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jar\Programming\saman_complex\warehouse\backend\app\data\"/>
    </mc:Choice>
  </mc:AlternateContent>
  <xr:revisionPtr revIDLastSave="0" documentId="13_ncr:1_{EDF8ADA5-F0BE-4030-89F0-61626363B7C6}" xr6:coauthVersionLast="47" xr6:coauthVersionMax="47" xr10:uidLastSave="{00000000-0000-0000-0000-000000000000}"/>
  <bookViews>
    <workbookView xWindow="-120" yWindow="-120" windowWidth="29040" windowHeight="15720" tabRatio="584" activeTab="5" xr2:uid="{00000000-000D-0000-FFFF-FFFF00000000}"/>
  </bookViews>
  <sheets>
    <sheet name="DATABASE" sheetId="2" r:id="rId1"/>
    <sheet name="CARDEX" sheetId="4" r:id="rId2"/>
    <sheet name="NOSA" sheetId="1" r:id="rId3"/>
    <sheet name="ANBAR" sheetId="3" r:id="rId4"/>
    <sheet name="تحویلی" sheetId="6" r:id="rId5"/>
    <sheet name="macro" sheetId="5" r:id="rId6"/>
    <sheet name="گزارش" sheetId="7" r:id="rId7"/>
  </sheets>
  <definedNames>
    <definedName name="_xlnm._FilterDatabase" localSheetId="1" hidden="1">CARDEX!$A$2:$BD$82</definedName>
    <definedName name="_xlnm._FilterDatabase" localSheetId="0" hidden="1">DATABASE!$D$1:$D$1844</definedName>
    <definedName name="_xlnm._FilterDatabase" localSheetId="5" hidden="1">macro!$G$1:$N$2332</definedName>
    <definedName name="_xlnm._FilterDatabase" localSheetId="2" hidden="1">NOSA!$F$1:$P$14154</definedName>
    <definedName name="_xlnm._FilterDatabase" localSheetId="4" hidden="1">تحویلی!$F$1:$F$274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84" i="5" l="1"/>
  <c r="D1685" i="5"/>
  <c r="D1686" i="5"/>
  <c r="D1687" i="5"/>
  <c r="D1688" i="5"/>
  <c r="D1689" i="5"/>
  <c r="D1690" i="5"/>
  <c r="D1691" i="5"/>
  <c r="M1691" i="5" s="1"/>
  <c r="D1692" i="5"/>
  <c r="M1692" i="5" s="1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51" i="5"/>
  <c r="D1652" i="5"/>
  <c r="Q14154" i="1"/>
  <c r="Q14153" i="1"/>
  <c r="Q14152" i="1"/>
  <c r="Q14151" i="1"/>
  <c r="Q14150" i="1"/>
  <c r="Q14149" i="1"/>
  <c r="Q14148" i="1"/>
  <c r="Q14147" i="1"/>
  <c r="Q14146" i="1"/>
  <c r="Q14145" i="1"/>
  <c r="Q14144" i="1"/>
  <c r="Q14143" i="1"/>
  <c r="Q14142" i="1"/>
  <c r="Q14141" i="1"/>
  <c r="Q14140" i="1"/>
  <c r="Q14139" i="1"/>
  <c r="Q14138" i="1"/>
  <c r="Q14137" i="1"/>
  <c r="Q14136" i="1"/>
  <c r="Q14135" i="1"/>
  <c r="Q14134" i="1"/>
  <c r="Q14133" i="1"/>
  <c r="Q14132" i="1"/>
  <c r="Q14131" i="1"/>
  <c r="Q14130" i="1"/>
  <c r="Q14129" i="1"/>
  <c r="Q14128" i="1"/>
  <c r="Q14127" i="1"/>
  <c r="Q14126" i="1"/>
  <c r="Q14125" i="1"/>
  <c r="Q14124" i="1"/>
  <c r="Q14123" i="1"/>
  <c r="Q14122" i="1"/>
  <c r="Q14121" i="1"/>
  <c r="Q14120" i="1"/>
  <c r="Q14119" i="1"/>
  <c r="Q14118" i="1"/>
  <c r="Q14117" i="1"/>
  <c r="Q14116" i="1"/>
  <c r="Q14115" i="1"/>
  <c r="Q14114" i="1"/>
  <c r="Q14113" i="1"/>
  <c r="Q14112" i="1"/>
  <c r="Q14111" i="1"/>
  <c r="Q14110" i="1"/>
  <c r="Q14109" i="1"/>
  <c r="Q14108" i="1"/>
  <c r="Q14107" i="1"/>
  <c r="Q14106" i="1"/>
  <c r="Q14105" i="1"/>
  <c r="Q14104" i="1"/>
  <c r="Q14103" i="1"/>
  <c r="Q14102" i="1"/>
  <c r="Q14101" i="1"/>
  <c r="Q14100" i="1"/>
  <c r="Q14099" i="1"/>
  <c r="Q14098" i="1"/>
  <c r="Q14097" i="1"/>
  <c r="Q14096" i="1"/>
  <c r="Q14095" i="1"/>
  <c r="Q14094" i="1"/>
  <c r="Q14093" i="1"/>
  <c r="Q14092" i="1"/>
  <c r="Q14091" i="1"/>
  <c r="Q14090" i="1"/>
  <c r="Q14089" i="1"/>
  <c r="Q14088" i="1"/>
  <c r="Q14087" i="1"/>
  <c r="Q14086" i="1"/>
  <c r="Q14085" i="1"/>
  <c r="Q14084" i="1"/>
  <c r="Q14083" i="1"/>
  <c r="Q14082" i="1"/>
  <c r="Q14081" i="1"/>
  <c r="Q14080" i="1"/>
  <c r="Q14079" i="1"/>
  <c r="Q14078" i="1"/>
  <c r="Q14077" i="1"/>
  <c r="Q14076" i="1"/>
  <c r="Q14075" i="1"/>
  <c r="Q14074" i="1"/>
  <c r="Q14073" i="1"/>
  <c r="Q14072" i="1"/>
  <c r="Q14071" i="1"/>
  <c r="Q14070" i="1"/>
  <c r="Q14069" i="1"/>
  <c r="Q14068" i="1"/>
  <c r="Q14067" i="1"/>
  <c r="Q14066" i="1"/>
  <c r="Q14065" i="1"/>
  <c r="Q14064" i="1"/>
  <c r="Q14063" i="1"/>
  <c r="Q14062" i="1"/>
  <c r="Q14061" i="1"/>
  <c r="Q14060" i="1"/>
  <c r="Q14059" i="1"/>
  <c r="Q14058" i="1"/>
  <c r="Q14057" i="1"/>
  <c r="Q14056" i="1"/>
  <c r="Q14055" i="1"/>
  <c r="Q14054" i="1"/>
  <c r="Q14053" i="1"/>
  <c r="Q14052" i="1"/>
  <c r="Q14051" i="1"/>
  <c r="Q14050" i="1"/>
  <c r="Q14049" i="1"/>
  <c r="Q14048" i="1"/>
  <c r="Q14047" i="1"/>
  <c r="Q14046" i="1"/>
  <c r="Q14045" i="1"/>
  <c r="Q14044" i="1"/>
  <c r="Q14043" i="1"/>
  <c r="Q14042" i="1"/>
  <c r="Q14041" i="1"/>
  <c r="Q14040" i="1"/>
  <c r="Q14039" i="1"/>
  <c r="Q14038" i="1"/>
  <c r="Q14037" i="1"/>
  <c r="Q14036" i="1"/>
  <c r="Q14035" i="1"/>
  <c r="Q14034" i="1"/>
  <c r="Q14033" i="1"/>
  <c r="Q14032" i="1"/>
  <c r="Q14031" i="1"/>
  <c r="Q14030" i="1"/>
  <c r="Q14029" i="1"/>
  <c r="Q14028" i="1"/>
  <c r="Q14027" i="1"/>
  <c r="Q14026" i="1"/>
  <c r="Q14025" i="1"/>
  <c r="Q14024" i="1"/>
  <c r="Q14023" i="1"/>
  <c r="Q14022" i="1"/>
  <c r="Q14021" i="1"/>
  <c r="Q14020" i="1"/>
  <c r="Q14019" i="1"/>
  <c r="Q14018" i="1"/>
  <c r="Q14017" i="1"/>
  <c r="Q14016" i="1"/>
  <c r="Q14015" i="1"/>
  <c r="Q14014" i="1"/>
  <c r="Q14013" i="1"/>
  <c r="Q14012" i="1"/>
  <c r="Q14011" i="1"/>
  <c r="Q14010" i="1"/>
  <c r="Q14009" i="1"/>
  <c r="Q14008" i="1"/>
  <c r="Q14007" i="1"/>
  <c r="Q14006" i="1"/>
  <c r="Q14005" i="1"/>
  <c r="Q14004" i="1"/>
  <c r="Q14003" i="1"/>
  <c r="Q14002" i="1"/>
  <c r="Q14001" i="1"/>
  <c r="Q14000" i="1"/>
  <c r="Q13999" i="1"/>
  <c r="Q13998" i="1"/>
  <c r="Q13997" i="1"/>
  <c r="Q13996" i="1"/>
  <c r="Q13995" i="1"/>
  <c r="Q13994" i="1"/>
  <c r="Q13993" i="1"/>
  <c r="Q13992" i="1"/>
  <c r="Q13991" i="1"/>
  <c r="Q13990" i="1"/>
  <c r="Q13989" i="1"/>
  <c r="Q13988" i="1"/>
  <c r="Q13987" i="1"/>
  <c r="Q13986" i="1"/>
  <c r="Q13985" i="1"/>
  <c r="Q13984" i="1"/>
  <c r="Q13983" i="1"/>
  <c r="Q13982" i="1"/>
  <c r="Q13981" i="1"/>
  <c r="Q13980" i="1"/>
  <c r="Q13979" i="1"/>
  <c r="Q13978" i="1"/>
  <c r="Q13977" i="1"/>
  <c r="Q13976" i="1"/>
  <c r="Q13975" i="1"/>
  <c r="Q13974" i="1"/>
  <c r="Q13973" i="1"/>
  <c r="Q13972" i="1"/>
  <c r="Q13971" i="1"/>
  <c r="Q13970" i="1"/>
  <c r="Q13969" i="1"/>
  <c r="Q13968" i="1"/>
  <c r="Q13967" i="1"/>
  <c r="Q13966" i="1"/>
  <c r="Q13965" i="1"/>
  <c r="Q13964" i="1"/>
  <c r="Q13963" i="1"/>
  <c r="Q13962" i="1"/>
  <c r="Q13961" i="1"/>
  <c r="Q13960" i="1"/>
  <c r="Q13959" i="1"/>
  <c r="Q13958" i="1"/>
  <c r="Q13957" i="1"/>
  <c r="Q13956" i="1"/>
  <c r="Q13955" i="1"/>
  <c r="Q13954" i="1"/>
  <c r="Q13953" i="1"/>
  <c r="Q13952" i="1"/>
  <c r="Q13951" i="1"/>
  <c r="Q13950" i="1"/>
  <c r="Q13949" i="1"/>
  <c r="Q13948" i="1"/>
  <c r="Q13947" i="1"/>
  <c r="Q13946" i="1"/>
  <c r="Q13945" i="1"/>
  <c r="Q13944" i="1"/>
  <c r="Q13943" i="1"/>
  <c r="Q13942" i="1"/>
  <c r="Q13941" i="1"/>
  <c r="Q13940" i="1"/>
  <c r="Q13939" i="1"/>
  <c r="Q13938" i="1"/>
  <c r="Q13937" i="1"/>
  <c r="Q13936" i="1"/>
  <c r="Q13935" i="1"/>
  <c r="Q13934" i="1"/>
  <c r="Q13933" i="1"/>
  <c r="Q13932" i="1"/>
  <c r="Q13931" i="1"/>
  <c r="Q13930" i="1"/>
  <c r="Q13929" i="1"/>
  <c r="Q13928" i="1"/>
  <c r="Q13927" i="1"/>
  <c r="Q13926" i="1"/>
  <c r="Q13925" i="1"/>
  <c r="Q13924" i="1"/>
  <c r="Q13923" i="1"/>
  <c r="Q13922" i="1"/>
  <c r="Q13921" i="1"/>
  <c r="Q13920" i="1"/>
  <c r="Q13919" i="1"/>
  <c r="Q13918" i="1"/>
  <c r="Q13917" i="1"/>
  <c r="Q13916" i="1"/>
  <c r="Q13915" i="1"/>
  <c r="Q13914" i="1"/>
  <c r="Q13913" i="1"/>
  <c r="Q13912" i="1"/>
  <c r="Q13911" i="1"/>
  <c r="Q13910" i="1"/>
  <c r="Q13909" i="1"/>
  <c r="Q13908" i="1"/>
  <c r="Q13907" i="1"/>
  <c r="Q13906" i="1"/>
  <c r="Q13905" i="1"/>
  <c r="Q13904" i="1"/>
  <c r="Q13903" i="1"/>
  <c r="Q13902" i="1"/>
  <c r="Q13901" i="1"/>
  <c r="Q13900" i="1"/>
  <c r="Q13899" i="1"/>
  <c r="Q13898" i="1"/>
  <c r="Q13897" i="1"/>
  <c r="Q13896" i="1"/>
  <c r="Q13895" i="1"/>
  <c r="Q13894" i="1"/>
  <c r="Q13893" i="1"/>
  <c r="Q13892" i="1"/>
  <c r="Q13891" i="1"/>
  <c r="Q13890" i="1"/>
  <c r="Q13889" i="1"/>
  <c r="Q13888" i="1"/>
  <c r="Q13887" i="1"/>
  <c r="Q13886" i="1"/>
  <c r="Q13885" i="1"/>
  <c r="Q13884" i="1"/>
  <c r="Q13883" i="1"/>
  <c r="Q13882" i="1"/>
  <c r="Q13881" i="1"/>
  <c r="Q13880" i="1"/>
  <c r="Q13879" i="1"/>
  <c r="Q13878" i="1"/>
  <c r="Q13877" i="1"/>
  <c r="Q13876" i="1"/>
  <c r="Q13875" i="1"/>
  <c r="Q13874" i="1"/>
  <c r="Q13873" i="1"/>
  <c r="Q13872" i="1"/>
  <c r="Q13871" i="1"/>
  <c r="Q13870" i="1"/>
  <c r="Q13869" i="1"/>
  <c r="Q13868" i="1"/>
  <c r="Q13867" i="1"/>
  <c r="Q13866" i="1"/>
  <c r="Q13865" i="1"/>
  <c r="Q13864" i="1"/>
  <c r="Q13863" i="1"/>
  <c r="Q13862" i="1"/>
  <c r="Q13861" i="1"/>
  <c r="Q13860" i="1"/>
  <c r="Q13859" i="1"/>
  <c r="Q13858" i="1"/>
  <c r="Q13857" i="1"/>
  <c r="Q13856" i="1"/>
  <c r="Q13855" i="1"/>
  <c r="Q13854" i="1"/>
  <c r="Q13853" i="1"/>
  <c r="Q13852" i="1"/>
  <c r="Q13851" i="1"/>
  <c r="Q13850" i="1"/>
  <c r="Q13849" i="1"/>
  <c r="Q13848" i="1"/>
  <c r="Q13847" i="1"/>
  <c r="Q13846" i="1"/>
  <c r="Q13845" i="1"/>
  <c r="Q13844" i="1"/>
  <c r="Q13843" i="1"/>
  <c r="Q13842" i="1"/>
  <c r="Q13841" i="1"/>
  <c r="Q13840" i="1"/>
  <c r="Q13839" i="1"/>
  <c r="Q13838" i="1"/>
  <c r="Q13837" i="1"/>
  <c r="Q13836" i="1"/>
  <c r="Q13835" i="1"/>
  <c r="Q13834" i="1"/>
  <c r="Q13833" i="1"/>
  <c r="Q13832" i="1"/>
  <c r="Q13831" i="1"/>
  <c r="Q13830" i="1"/>
  <c r="Q13829" i="1"/>
  <c r="Q13828" i="1"/>
  <c r="Q13827" i="1"/>
  <c r="Q13826" i="1"/>
  <c r="Q13825" i="1"/>
  <c r="Q13824" i="1"/>
  <c r="Q13823" i="1"/>
  <c r="Q13822" i="1"/>
  <c r="Q13821" i="1"/>
  <c r="Q13820" i="1"/>
  <c r="Q13819" i="1"/>
  <c r="Q13818" i="1"/>
  <c r="Q13817" i="1"/>
  <c r="Q13816" i="1"/>
  <c r="Q13815" i="1"/>
  <c r="Q13814" i="1"/>
  <c r="Q13813" i="1"/>
  <c r="Q13812" i="1"/>
  <c r="Q13811" i="1"/>
  <c r="Q13810" i="1"/>
  <c r="Q13809" i="1"/>
  <c r="Q13808" i="1"/>
  <c r="Q13807" i="1"/>
  <c r="Q13806" i="1"/>
  <c r="Q13805" i="1"/>
  <c r="Q13804" i="1"/>
  <c r="Q13803" i="1"/>
  <c r="Q13802" i="1"/>
  <c r="Q13801" i="1"/>
  <c r="Q13800" i="1"/>
  <c r="Q13799" i="1"/>
  <c r="Q13798" i="1"/>
  <c r="Q13797" i="1"/>
  <c r="Q13796" i="1"/>
  <c r="Q13795" i="1"/>
  <c r="Q13794" i="1"/>
  <c r="Q13793" i="1"/>
  <c r="Q13792" i="1"/>
  <c r="Q13791" i="1"/>
  <c r="Q13790" i="1"/>
  <c r="Q13789" i="1"/>
  <c r="Q13788" i="1"/>
  <c r="Q13787" i="1"/>
  <c r="Q13786" i="1"/>
  <c r="Q13785" i="1"/>
  <c r="Q13784" i="1"/>
  <c r="Q13783" i="1"/>
  <c r="Q13782" i="1"/>
  <c r="Q13781" i="1"/>
  <c r="Q13780" i="1"/>
  <c r="Q13779" i="1"/>
  <c r="Q13778" i="1"/>
  <c r="Q13777" i="1"/>
  <c r="Q13776" i="1"/>
  <c r="Q13775" i="1"/>
  <c r="Q13774" i="1"/>
  <c r="Q13773" i="1"/>
  <c r="Q13772" i="1"/>
  <c r="Q13771" i="1"/>
  <c r="Q13770" i="1"/>
  <c r="Q13769" i="1"/>
  <c r="Q13768" i="1"/>
  <c r="Q13767" i="1"/>
  <c r="Q13766" i="1"/>
  <c r="Q13765" i="1"/>
  <c r="Q13764" i="1"/>
  <c r="Q13763" i="1"/>
  <c r="Q13762" i="1"/>
  <c r="Q13761" i="1"/>
  <c r="Q13760" i="1"/>
  <c r="Q13759" i="1"/>
  <c r="Q13758" i="1"/>
  <c r="Q13757" i="1"/>
  <c r="Q13756" i="1"/>
  <c r="Q13755" i="1"/>
  <c r="Q13754" i="1"/>
  <c r="Q13753" i="1"/>
  <c r="Q13752" i="1"/>
  <c r="Q13751" i="1"/>
  <c r="Q13750" i="1"/>
  <c r="Q13749" i="1"/>
  <c r="Q13748" i="1"/>
  <c r="Q13747" i="1"/>
  <c r="Q13746" i="1"/>
  <c r="Q13745" i="1"/>
  <c r="Q13744" i="1"/>
  <c r="Q13743" i="1"/>
  <c r="Q13742" i="1"/>
  <c r="Q13741" i="1"/>
  <c r="Q13740" i="1"/>
  <c r="Q13739" i="1"/>
  <c r="Q13738" i="1"/>
  <c r="Q13737" i="1"/>
  <c r="Q13736" i="1"/>
  <c r="Q13735" i="1"/>
  <c r="Q13734" i="1"/>
  <c r="Q13733" i="1"/>
  <c r="Q13732" i="1"/>
  <c r="Q13731" i="1"/>
  <c r="Q13730" i="1"/>
  <c r="Q13729" i="1"/>
  <c r="Q13728" i="1"/>
  <c r="Q13727" i="1"/>
  <c r="Q13726" i="1"/>
  <c r="Q13725" i="1"/>
  <c r="Q13724" i="1"/>
  <c r="Q13723" i="1"/>
  <c r="Q13722" i="1"/>
  <c r="Q13721" i="1"/>
  <c r="Q13720" i="1"/>
  <c r="Q13719" i="1"/>
  <c r="Q13718" i="1"/>
  <c r="Q13717" i="1"/>
  <c r="Q13716" i="1"/>
  <c r="Q13715" i="1"/>
  <c r="Q13714" i="1"/>
  <c r="Q13713" i="1"/>
  <c r="Q13712" i="1"/>
  <c r="Q13711" i="1"/>
  <c r="Q13710" i="1"/>
  <c r="Q13709" i="1"/>
  <c r="Q13708" i="1"/>
  <c r="Q13707" i="1"/>
  <c r="Q13706" i="1"/>
  <c r="Q13705" i="1"/>
  <c r="Q13704" i="1"/>
  <c r="Q13703" i="1"/>
  <c r="Q13702" i="1"/>
  <c r="Q13701" i="1"/>
  <c r="Q13700" i="1"/>
  <c r="Q13699" i="1"/>
  <c r="Q13698" i="1"/>
  <c r="Q13697" i="1"/>
  <c r="Q13696" i="1"/>
  <c r="Q13695" i="1"/>
  <c r="Q13694" i="1"/>
  <c r="Q13693" i="1"/>
  <c r="Q13692" i="1"/>
  <c r="Q13691" i="1"/>
  <c r="Q13690" i="1"/>
  <c r="Q13689" i="1"/>
  <c r="Q13688" i="1"/>
  <c r="Q13687" i="1"/>
  <c r="Q13686" i="1"/>
  <c r="Q13685" i="1"/>
  <c r="Q13684" i="1"/>
  <c r="Q13683" i="1"/>
  <c r="Q13682" i="1"/>
  <c r="Q13681" i="1"/>
  <c r="Q13680" i="1"/>
  <c r="Q13679" i="1"/>
  <c r="Q13678" i="1"/>
  <c r="Q13677" i="1"/>
  <c r="Q13676" i="1"/>
  <c r="Q13675" i="1"/>
  <c r="Q13674" i="1"/>
  <c r="Q13673" i="1"/>
  <c r="Q13672" i="1"/>
  <c r="Q13671" i="1"/>
  <c r="Q13670" i="1"/>
  <c r="Q13669" i="1"/>
  <c r="Q13668" i="1"/>
  <c r="Q13667" i="1"/>
  <c r="Q13666" i="1"/>
  <c r="Q13665" i="1"/>
  <c r="Q13664" i="1"/>
  <c r="Q13663" i="1"/>
  <c r="Q13662" i="1"/>
  <c r="Q13661" i="1"/>
  <c r="Q13660" i="1"/>
  <c r="Q13659" i="1"/>
  <c r="Q13658" i="1"/>
  <c r="Q13657" i="1"/>
  <c r="Q13656" i="1"/>
  <c r="Q13655" i="1"/>
  <c r="Q13654" i="1"/>
  <c r="Q13653" i="1"/>
  <c r="Q13652" i="1"/>
  <c r="Q13651" i="1"/>
  <c r="Q13650" i="1"/>
  <c r="Q13649" i="1"/>
  <c r="Q13648" i="1"/>
  <c r="Q13647" i="1"/>
  <c r="Q13646" i="1"/>
  <c r="Q13645" i="1"/>
  <c r="Q13644" i="1"/>
  <c r="Q13643" i="1"/>
  <c r="Q13642" i="1"/>
  <c r="Q13641" i="1"/>
  <c r="Q13640" i="1"/>
  <c r="Q13639" i="1"/>
  <c r="Q13638" i="1"/>
  <c r="Q13637" i="1"/>
  <c r="Q13636" i="1"/>
  <c r="Q13635" i="1"/>
  <c r="Q13634" i="1"/>
  <c r="Q13633" i="1"/>
  <c r="Q13632" i="1"/>
  <c r="Q13631" i="1"/>
  <c r="Q13630" i="1"/>
  <c r="Q13629" i="1"/>
  <c r="Q13628" i="1"/>
  <c r="Q13627" i="1"/>
  <c r="Q13626" i="1"/>
  <c r="Q13625" i="1"/>
  <c r="Q13624" i="1"/>
  <c r="Q13623" i="1"/>
  <c r="Q13622" i="1"/>
  <c r="Q13621" i="1"/>
  <c r="Q13620" i="1"/>
  <c r="Q13619" i="1"/>
  <c r="Q13618" i="1"/>
  <c r="Q13617" i="1"/>
  <c r="Q13616" i="1"/>
  <c r="Q13615" i="1"/>
  <c r="Q13614" i="1"/>
  <c r="Q13613" i="1"/>
  <c r="Q13612" i="1"/>
  <c r="Q13611" i="1"/>
  <c r="Q13610" i="1"/>
  <c r="Q13609" i="1"/>
  <c r="Q13608" i="1"/>
  <c r="Q13607" i="1"/>
  <c r="Q13606" i="1"/>
  <c r="Q13605" i="1"/>
  <c r="Q13604" i="1"/>
  <c r="Q13603" i="1"/>
  <c r="Q13602" i="1"/>
  <c r="Q13601" i="1"/>
  <c r="Q13600" i="1"/>
  <c r="Q13599" i="1"/>
  <c r="Q13598" i="1"/>
  <c r="Q13597" i="1"/>
  <c r="Q13596" i="1"/>
  <c r="Q13595" i="1"/>
  <c r="Q13594" i="1"/>
  <c r="Q13593" i="1"/>
  <c r="Q13592" i="1"/>
  <c r="Q13591" i="1"/>
  <c r="Q13590" i="1"/>
  <c r="Q13589" i="1"/>
  <c r="Q13588" i="1"/>
  <c r="Q13587" i="1"/>
  <c r="Q13586" i="1"/>
  <c r="Q13585" i="1"/>
  <c r="Q13584" i="1"/>
  <c r="Q13583" i="1"/>
  <c r="Q13582" i="1"/>
  <c r="Q13581" i="1"/>
  <c r="Q13580" i="1"/>
  <c r="Q13579" i="1"/>
  <c r="Q13578" i="1"/>
  <c r="Q13577" i="1"/>
  <c r="Q13576" i="1"/>
  <c r="Q13575" i="1"/>
  <c r="Q13574" i="1"/>
  <c r="Q13573" i="1"/>
  <c r="Q13572" i="1"/>
  <c r="Q13571" i="1"/>
  <c r="Q13570" i="1"/>
  <c r="Q13569" i="1"/>
  <c r="Q13568" i="1"/>
  <c r="Q13567" i="1"/>
  <c r="Q13566" i="1"/>
  <c r="Q13565" i="1"/>
  <c r="Q13564" i="1"/>
  <c r="Q13563" i="1"/>
  <c r="Q13562" i="1"/>
  <c r="Q13561" i="1"/>
  <c r="Q13560" i="1"/>
  <c r="Q13559" i="1"/>
  <c r="Q13558" i="1"/>
  <c r="Q13557" i="1"/>
  <c r="Q13556" i="1"/>
  <c r="Q13555" i="1"/>
  <c r="Q13554" i="1"/>
  <c r="Q13553" i="1"/>
  <c r="Q13552" i="1"/>
  <c r="Q13551" i="1"/>
  <c r="Q13550" i="1"/>
  <c r="Q13549" i="1"/>
  <c r="Q13548" i="1"/>
  <c r="Q13547" i="1"/>
  <c r="Q13546" i="1"/>
  <c r="Q13545" i="1"/>
  <c r="Q13544" i="1"/>
  <c r="Q13543" i="1"/>
  <c r="Q13542" i="1"/>
  <c r="Q13541" i="1"/>
  <c r="Q13540" i="1"/>
  <c r="Q13539" i="1"/>
  <c r="Q13538" i="1"/>
  <c r="Q13537" i="1"/>
  <c r="Q13536" i="1"/>
  <c r="Q13535" i="1"/>
  <c r="Q13534" i="1"/>
  <c r="Q13533" i="1"/>
  <c r="Q13532" i="1"/>
  <c r="Q13531" i="1"/>
  <c r="Q13530" i="1"/>
  <c r="Q13529" i="1"/>
  <c r="Q13528" i="1"/>
  <c r="Q13527" i="1"/>
  <c r="Q13526" i="1"/>
  <c r="Q13525" i="1"/>
  <c r="Q13524" i="1"/>
  <c r="Q13523" i="1"/>
  <c r="Q13522" i="1"/>
  <c r="Q13521" i="1"/>
  <c r="Q13520" i="1"/>
  <c r="Q13519" i="1"/>
  <c r="Q13518" i="1"/>
  <c r="Q13517" i="1"/>
  <c r="Q13516" i="1"/>
  <c r="Q13515" i="1"/>
  <c r="Q13514" i="1"/>
  <c r="Q13513" i="1"/>
  <c r="Q13512" i="1"/>
  <c r="Q13511" i="1"/>
  <c r="Q13510" i="1"/>
  <c r="Q13509" i="1"/>
  <c r="Q13508" i="1"/>
  <c r="Q13507" i="1"/>
  <c r="Q13506" i="1"/>
  <c r="Q13505" i="1"/>
  <c r="Q13504" i="1"/>
  <c r="Q13503" i="1"/>
  <c r="Q13502" i="1"/>
  <c r="Q13501" i="1"/>
  <c r="Q13500" i="1"/>
  <c r="Q13499" i="1"/>
  <c r="Q13498" i="1"/>
  <c r="Q13497" i="1"/>
  <c r="Q13496" i="1"/>
  <c r="Q13495" i="1"/>
  <c r="Q13494" i="1"/>
  <c r="Q13493" i="1"/>
  <c r="Q13492" i="1"/>
  <c r="Q13491" i="1"/>
  <c r="Q13490" i="1"/>
  <c r="Q13489" i="1"/>
  <c r="Q13488" i="1"/>
  <c r="Q13487" i="1"/>
  <c r="Q13486" i="1"/>
  <c r="Q13485" i="1"/>
  <c r="Q13484" i="1"/>
  <c r="Q13483" i="1"/>
  <c r="Q13482" i="1"/>
  <c r="Q13481" i="1"/>
  <c r="Q13480" i="1"/>
  <c r="Q13479" i="1"/>
  <c r="Q13478" i="1"/>
  <c r="Q13477" i="1"/>
  <c r="Q13476" i="1"/>
  <c r="Q13475" i="1"/>
  <c r="Q13474" i="1"/>
  <c r="Q13473" i="1"/>
  <c r="Q13472" i="1"/>
  <c r="Q13471" i="1"/>
  <c r="Q13470" i="1"/>
  <c r="Q13469" i="1"/>
  <c r="Q13468" i="1"/>
  <c r="Q13467" i="1"/>
  <c r="Q13466" i="1"/>
  <c r="Q13465" i="1"/>
  <c r="Q13464" i="1"/>
  <c r="Q13463" i="1"/>
  <c r="Q13462" i="1"/>
  <c r="Q13461" i="1"/>
  <c r="Q13460" i="1"/>
  <c r="Q13459" i="1"/>
  <c r="Q13458" i="1"/>
  <c r="Q13457" i="1"/>
  <c r="Q13456" i="1"/>
  <c r="Q13455" i="1"/>
  <c r="Q13454" i="1"/>
  <c r="Q13453" i="1"/>
  <c r="Q13452" i="1"/>
  <c r="Q13451" i="1"/>
  <c r="Q13450" i="1"/>
  <c r="Q13449" i="1"/>
  <c r="Q13448" i="1"/>
  <c r="Q13447" i="1"/>
  <c r="Q13446" i="1"/>
  <c r="Q13445" i="1"/>
  <c r="Q13444" i="1"/>
  <c r="Q13443" i="1"/>
  <c r="Q13442" i="1"/>
  <c r="Q13441" i="1"/>
  <c r="Q13440" i="1"/>
  <c r="Q13439" i="1"/>
  <c r="Q13438" i="1"/>
  <c r="Q13437" i="1"/>
  <c r="Q13436" i="1"/>
  <c r="Q13435" i="1"/>
  <c r="Q13434" i="1"/>
  <c r="Q13433" i="1"/>
  <c r="Q13432" i="1"/>
  <c r="Q13431" i="1"/>
  <c r="Q13430" i="1"/>
  <c r="Q13429" i="1"/>
  <c r="Q13428" i="1"/>
  <c r="Q13427" i="1"/>
  <c r="Q13426" i="1"/>
  <c r="Q13425" i="1"/>
  <c r="Q13424" i="1"/>
  <c r="Q13423" i="1"/>
  <c r="Q13422" i="1"/>
  <c r="Q13421" i="1"/>
  <c r="Q13420" i="1"/>
  <c r="Q13419" i="1"/>
  <c r="Q13418" i="1"/>
  <c r="Q13417" i="1"/>
  <c r="Q13416" i="1"/>
  <c r="Q13415" i="1"/>
  <c r="Q13414" i="1"/>
  <c r="Q13413" i="1"/>
  <c r="Q13412" i="1"/>
  <c r="Q13411" i="1"/>
  <c r="Q13410" i="1"/>
  <c r="Q13409" i="1"/>
  <c r="Q13408" i="1"/>
  <c r="Q13407" i="1"/>
  <c r="Q13406" i="1"/>
  <c r="Q13405" i="1"/>
  <c r="Q13404" i="1"/>
  <c r="Q13403" i="1"/>
  <c r="Q13402" i="1"/>
  <c r="Q13401" i="1"/>
  <c r="Q13400" i="1"/>
  <c r="Q13399" i="1"/>
  <c r="Q13398" i="1"/>
  <c r="Q13397" i="1"/>
  <c r="Q13396" i="1"/>
  <c r="Q13395" i="1"/>
  <c r="Q13394" i="1"/>
  <c r="Q13393" i="1"/>
  <c r="Q13392" i="1"/>
  <c r="Q13391" i="1"/>
  <c r="Q13390" i="1"/>
  <c r="Q13389" i="1"/>
  <c r="Q13388" i="1"/>
  <c r="Q13387" i="1"/>
  <c r="Q13386" i="1"/>
  <c r="Q13385" i="1"/>
  <c r="Q13384" i="1"/>
  <c r="Q13383" i="1"/>
  <c r="Q13382" i="1"/>
  <c r="Q13381" i="1"/>
  <c r="Q13380" i="1"/>
  <c r="Q13379" i="1"/>
  <c r="Q13378" i="1"/>
  <c r="Q13377" i="1"/>
  <c r="Q13376" i="1"/>
  <c r="Q13375" i="1"/>
  <c r="Q13374" i="1"/>
  <c r="Q13373" i="1"/>
  <c r="Q13372" i="1"/>
  <c r="Q13371" i="1"/>
  <c r="Q13370" i="1"/>
  <c r="Q13369" i="1"/>
  <c r="Q13368" i="1"/>
  <c r="Q13367" i="1"/>
  <c r="Q13366" i="1"/>
  <c r="Q13365" i="1"/>
  <c r="Q13364" i="1"/>
  <c r="Q13363" i="1"/>
  <c r="Q13362" i="1"/>
  <c r="Q13361" i="1"/>
  <c r="Q13360" i="1"/>
  <c r="Q13359" i="1"/>
  <c r="Q13358" i="1"/>
  <c r="Q13357" i="1"/>
  <c r="Q13356" i="1"/>
  <c r="Q13355" i="1"/>
  <c r="Q13354" i="1"/>
  <c r="Q13353" i="1"/>
  <c r="Q13352" i="1"/>
  <c r="Q13351" i="1"/>
  <c r="Q13350" i="1"/>
  <c r="Q13349" i="1"/>
  <c r="Q13348" i="1"/>
  <c r="Q13347" i="1"/>
  <c r="Q13346" i="1"/>
  <c r="Q13345" i="1"/>
  <c r="Q13344" i="1"/>
  <c r="Q13343" i="1"/>
  <c r="Q13342" i="1"/>
  <c r="Q13341" i="1"/>
  <c r="Q13340" i="1"/>
  <c r="Q13339" i="1"/>
  <c r="Q13338" i="1"/>
  <c r="Q13337" i="1"/>
  <c r="Q13336" i="1"/>
  <c r="Q13335" i="1"/>
  <c r="Q13334" i="1"/>
  <c r="Q13333" i="1"/>
  <c r="Q13332" i="1"/>
  <c r="Q13331" i="1"/>
  <c r="Q13330" i="1"/>
  <c r="Q13329" i="1"/>
  <c r="Q13328" i="1"/>
  <c r="Q13327" i="1"/>
  <c r="Q13326" i="1"/>
  <c r="Q13325" i="1"/>
  <c r="Q13324" i="1"/>
  <c r="Q13323" i="1"/>
  <c r="Q13322" i="1"/>
  <c r="Q13321" i="1"/>
  <c r="Q13320" i="1"/>
  <c r="Q13319" i="1"/>
  <c r="Q13318" i="1"/>
  <c r="Q13317" i="1"/>
  <c r="Q13316" i="1"/>
  <c r="Q13315" i="1"/>
  <c r="Q13314" i="1"/>
  <c r="Q13313" i="1"/>
  <c r="Q13312" i="1"/>
  <c r="Q13311" i="1"/>
  <c r="Q13310" i="1"/>
  <c r="Q13309" i="1"/>
  <c r="Q13308" i="1"/>
  <c r="Q13307" i="1"/>
  <c r="Q13306" i="1"/>
  <c r="Q13305" i="1"/>
  <c r="Q13304" i="1"/>
  <c r="Q13303" i="1"/>
  <c r="Q13302" i="1"/>
  <c r="Q13301" i="1"/>
  <c r="Q13300" i="1"/>
  <c r="Q13299" i="1"/>
  <c r="Q13298" i="1"/>
  <c r="Q13297" i="1"/>
  <c r="Q13296" i="1"/>
  <c r="Q13295" i="1"/>
  <c r="Q13294" i="1"/>
  <c r="Q13293" i="1"/>
  <c r="Q13292" i="1"/>
  <c r="Q13291" i="1"/>
  <c r="Q13290" i="1"/>
  <c r="Q13289" i="1"/>
  <c r="Q13288" i="1"/>
  <c r="Q13287" i="1"/>
  <c r="Q13286" i="1"/>
  <c r="Q13285" i="1"/>
  <c r="Q13284" i="1"/>
  <c r="Q13283" i="1"/>
  <c r="Q13282" i="1"/>
  <c r="Q13281" i="1"/>
  <c r="Q13280" i="1"/>
  <c r="Q13279" i="1"/>
  <c r="Q13278" i="1"/>
  <c r="Q13277" i="1"/>
  <c r="Q13276" i="1"/>
  <c r="Q13275" i="1"/>
  <c r="Q13274" i="1"/>
  <c r="Q13273" i="1"/>
  <c r="Q13272" i="1"/>
  <c r="Q13271" i="1"/>
  <c r="Q13270" i="1"/>
  <c r="Q13269" i="1"/>
  <c r="Q13268" i="1"/>
  <c r="Q13267" i="1"/>
  <c r="Q13266" i="1"/>
  <c r="Q13265" i="1"/>
  <c r="Q13264" i="1"/>
  <c r="Q13263" i="1"/>
  <c r="Q13262" i="1"/>
  <c r="Q13261" i="1"/>
  <c r="Q13260" i="1"/>
  <c r="Q13259" i="1"/>
  <c r="Q13258" i="1"/>
  <c r="Q13257" i="1"/>
  <c r="Q13256" i="1"/>
  <c r="Q13255" i="1"/>
  <c r="Q13254" i="1"/>
  <c r="Q13253" i="1"/>
  <c r="Q13252" i="1"/>
  <c r="Q13251" i="1"/>
  <c r="Q13250" i="1"/>
  <c r="Q13249" i="1"/>
  <c r="Q13248" i="1"/>
  <c r="Q13247" i="1"/>
  <c r="Q13246" i="1"/>
  <c r="Q13245" i="1"/>
  <c r="Q13244" i="1"/>
  <c r="Q13243" i="1"/>
  <c r="Q13242" i="1"/>
  <c r="Q13241" i="1"/>
  <c r="Q13240" i="1"/>
  <c r="Q13239" i="1"/>
  <c r="Q13238" i="1"/>
  <c r="Q13237" i="1"/>
  <c r="Q13236" i="1"/>
  <c r="Q13235" i="1"/>
  <c r="Q13234" i="1"/>
  <c r="Q13233" i="1"/>
  <c r="Q13232" i="1"/>
  <c r="Q13231" i="1"/>
  <c r="Q13230" i="1"/>
  <c r="Q13229" i="1"/>
  <c r="Q13228" i="1"/>
  <c r="Q13227" i="1"/>
  <c r="Q13226" i="1"/>
  <c r="Q13225" i="1"/>
  <c r="Q13224" i="1"/>
  <c r="Q13223" i="1"/>
  <c r="Q13222" i="1"/>
  <c r="Q13221" i="1"/>
  <c r="Q13220" i="1"/>
  <c r="Q13219" i="1"/>
  <c r="Q13218" i="1"/>
  <c r="Q13217" i="1"/>
  <c r="Q13216" i="1"/>
  <c r="Q13215" i="1"/>
  <c r="Q13214" i="1"/>
  <c r="Q13213" i="1"/>
  <c r="Q13212" i="1"/>
  <c r="Q13211" i="1"/>
  <c r="Q13210" i="1"/>
  <c r="Q13209" i="1"/>
  <c r="Q13208" i="1"/>
  <c r="Q13207" i="1"/>
  <c r="Q13206" i="1"/>
  <c r="Q13205" i="1"/>
  <c r="Q13204" i="1"/>
  <c r="Q13203" i="1"/>
  <c r="Q13202" i="1"/>
  <c r="Q13201" i="1"/>
  <c r="Q13200" i="1"/>
  <c r="Q13199" i="1"/>
  <c r="Q13198" i="1"/>
  <c r="Q13197" i="1"/>
  <c r="Q13196" i="1"/>
  <c r="Q13195" i="1"/>
  <c r="Q13194" i="1"/>
  <c r="Q13193" i="1"/>
  <c r="Q13192" i="1"/>
  <c r="Q13191" i="1"/>
  <c r="Q13190" i="1"/>
  <c r="Q13189" i="1"/>
  <c r="Q13188" i="1"/>
  <c r="Q13187" i="1"/>
  <c r="Q13186" i="1"/>
  <c r="Q13185" i="1"/>
  <c r="Q13184" i="1"/>
  <c r="Q13183" i="1"/>
  <c r="Q13182" i="1"/>
  <c r="Q13181" i="1"/>
  <c r="Q13180" i="1"/>
  <c r="Q13179" i="1"/>
  <c r="Q13178" i="1"/>
  <c r="Q13177" i="1"/>
  <c r="Q13176" i="1"/>
  <c r="Q13175" i="1"/>
  <c r="Q13174" i="1"/>
  <c r="Q13173" i="1"/>
  <c r="Q13172" i="1"/>
  <c r="Q13171" i="1"/>
  <c r="Q13170" i="1"/>
  <c r="Q13169" i="1"/>
  <c r="Q13168" i="1"/>
  <c r="Q13167" i="1"/>
  <c r="Q13166" i="1"/>
  <c r="Q13165" i="1"/>
  <c r="Q13164" i="1"/>
  <c r="Q13163" i="1"/>
  <c r="Q13162" i="1"/>
  <c r="Q13161" i="1"/>
  <c r="Q13160" i="1"/>
  <c r="Q13159" i="1"/>
  <c r="Q13158" i="1"/>
  <c r="Q13157" i="1"/>
  <c r="Q13156" i="1"/>
  <c r="Q13155" i="1"/>
  <c r="Q13154" i="1"/>
  <c r="Q13153" i="1"/>
  <c r="Q13152" i="1"/>
  <c r="Q13151" i="1"/>
  <c r="Q13150" i="1"/>
  <c r="Q13149" i="1"/>
  <c r="Q13148" i="1"/>
  <c r="Q13147" i="1"/>
  <c r="Q13146" i="1"/>
  <c r="Q13145" i="1"/>
  <c r="Q13144" i="1"/>
  <c r="Q13143" i="1"/>
  <c r="Q13142" i="1"/>
  <c r="Q13141" i="1"/>
  <c r="Q13140" i="1"/>
  <c r="Q13139" i="1"/>
  <c r="Q13138" i="1"/>
  <c r="Q13137" i="1"/>
  <c r="Q13136" i="1"/>
  <c r="Q13135" i="1"/>
  <c r="Q13134" i="1"/>
  <c r="Q13133" i="1"/>
  <c r="Q13132" i="1"/>
  <c r="Q13131" i="1"/>
  <c r="Q13130" i="1"/>
  <c r="Q13129" i="1"/>
  <c r="Q13128" i="1"/>
  <c r="Q13127" i="1"/>
  <c r="Q13126" i="1"/>
  <c r="Q13125" i="1"/>
  <c r="Q13124" i="1"/>
  <c r="Q13123" i="1"/>
  <c r="Q13122" i="1"/>
  <c r="Q13121" i="1"/>
  <c r="Q13120" i="1"/>
  <c r="Q13119" i="1"/>
  <c r="Q13118" i="1"/>
  <c r="Q13117" i="1"/>
  <c r="Q13116" i="1"/>
  <c r="Q13115" i="1"/>
  <c r="Q13114" i="1"/>
  <c r="Q13113" i="1"/>
  <c r="Q13112" i="1"/>
  <c r="Q13111" i="1"/>
  <c r="Q13110" i="1"/>
  <c r="Q13109" i="1"/>
  <c r="Q13108" i="1"/>
  <c r="Q13107" i="1"/>
  <c r="Q13106" i="1"/>
  <c r="Q13105" i="1"/>
  <c r="Q13104" i="1"/>
  <c r="Q13103" i="1"/>
  <c r="Q13102" i="1"/>
  <c r="Q13101" i="1"/>
  <c r="Q13100" i="1"/>
  <c r="Q13099" i="1"/>
  <c r="Q13098" i="1"/>
  <c r="Q13097" i="1"/>
  <c r="Q13096" i="1"/>
  <c r="Q13095" i="1"/>
  <c r="Q13094" i="1"/>
  <c r="Q13093" i="1"/>
  <c r="Q13092" i="1"/>
  <c r="Q13091" i="1"/>
  <c r="Q13090" i="1"/>
  <c r="Q13089" i="1"/>
  <c r="Q13088" i="1"/>
  <c r="Q13087" i="1"/>
  <c r="Q13086" i="1"/>
  <c r="Q13085" i="1"/>
  <c r="Q13084" i="1"/>
  <c r="Q13083" i="1"/>
  <c r="Q13082" i="1"/>
  <c r="Q13081" i="1"/>
  <c r="Q13080" i="1"/>
  <c r="Q13079" i="1"/>
  <c r="Q13078" i="1"/>
  <c r="Q13077" i="1"/>
  <c r="Q13076" i="1"/>
  <c r="Q13075" i="1"/>
  <c r="Q13074" i="1"/>
  <c r="Q13073" i="1"/>
  <c r="Q13072" i="1"/>
  <c r="Q13071" i="1"/>
  <c r="Q13070" i="1"/>
  <c r="Q13069" i="1"/>
  <c r="Q13068" i="1"/>
  <c r="Q13067" i="1"/>
  <c r="Q13066" i="1"/>
  <c r="Q13065" i="1"/>
  <c r="Q13064" i="1"/>
  <c r="Q13063" i="1"/>
  <c r="Q13062" i="1"/>
  <c r="Q13061" i="1"/>
  <c r="Q13060" i="1"/>
  <c r="Q13059" i="1"/>
  <c r="Q13058" i="1"/>
  <c r="Q13057" i="1"/>
  <c r="Q13056" i="1"/>
  <c r="Q13055" i="1"/>
  <c r="Q13054" i="1"/>
  <c r="Q13053" i="1"/>
  <c r="Q13052" i="1"/>
  <c r="Q13051" i="1"/>
  <c r="Q13050" i="1"/>
  <c r="Q13049" i="1"/>
  <c r="Q13048" i="1"/>
  <c r="Q13047" i="1"/>
  <c r="Q13046" i="1"/>
  <c r="Q13045" i="1"/>
  <c r="Q13044" i="1"/>
  <c r="Q13043" i="1"/>
  <c r="Q13042" i="1"/>
  <c r="Q13041" i="1"/>
  <c r="Q13040" i="1"/>
  <c r="Q13039" i="1"/>
  <c r="Q13038" i="1"/>
  <c r="Q13037" i="1"/>
  <c r="Q13036" i="1"/>
  <c r="Q13035" i="1"/>
  <c r="Q13034" i="1"/>
  <c r="Q13033" i="1"/>
  <c r="Q13032" i="1"/>
  <c r="Q13031" i="1"/>
  <c r="Q13030" i="1"/>
  <c r="Q13029" i="1"/>
  <c r="Q13028" i="1"/>
  <c r="Q13027" i="1"/>
  <c r="Q13026" i="1"/>
  <c r="Q13025" i="1"/>
  <c r="Q13024" i="1"/>
  <c r="Q13023" i="1"/>
  <c r="Q13022" i="1"/>
  <c r="Q13021" i="1"/>
  <c r="Q13020" i="1"/>
  <c r="Q13019" i="1"/>
  <c r="Q13018" i="1"/>
  <c r="Q13017" i="1"/>
  <c r="Q13016" i="1"/>
  <c r="Q13015" i="1"/>
  <c r="Q13014" i="1"/>
  <c r="Q13013" i="1"/>
  <c r="Q13012" i="1"/>
  <c r="Q13011" i="1"/>
  <c r="Q13010" i="1"/>
  <c r="Q13009" i="1"/>
  <c r="Q13008" i="1"/>
  <c r="Q13007" i="1"/>
  <c r="Q13006" i="1"/>
  <c r="Q13005" i="1"/>
  <c r="Q13004" i="1"/>
  <c r="Q13003" i="1"/>
  <c r="Q13002" i="1"/>
  <c r="Q13001" i="1"/>
  <c r="Q13000" i="1"/>
  <c r="Q12999" i="1"/>
  <c r="Q12998" i="1"/>
  <c r="Q12997" i="1"/>
  <c r="Q12996" i="1"/>
  <c r="Q12995" i="1"/>
  <c r="Q12994" i="1"/>
  <c r="Q12993" i="1"/>
  <c r="Q12992" i="1"/>
  <c r="Q12991" i="1"/>
  <c r="Q12990" i="1"/>
  <c r="Q12989" i="1"/>
  <c r="Q12988" i="1"/>
  <c r="Q12987" i="1"/>
  <c r="Q12986" i="1"/>
  <c r="Q12985" i="1"/>
  <c r="Q12984" i="1"/>
  <c r="Q12983" i="1"/>
  <c r="Q12982" i="1"/>
  <c r="Q12981" i="1"/>
  <c r="Q12980" i="1"/>
  <c r="Q12979" i="1"/>
  <c r="Q12978" i="1"/>
  <c r="Q12977" i="1"/>
  <c r="Q12976" i="1"/>
  <c r="Q12975" i="1"/>
  <c r="Q12974" i="1"/>
  <c r="Q12973" i="1"/>
  <c r="Q12972" i="1"/>
  <c r="Q12971" i="1"/>
  <c r="Q12970" i="1"/>
  <c r="Q12969" i="1"/>
  <c r="Q12968" i="1"/>
  <c r="Q12967" i="1"/>
  <c r="Q12966" i="1"/>
  <c r="Q12965" i="1"/>
  <c r="Q12964" i="1"/>
  <c r="Q12963" i="1"/>
  <c r="Q12962" i="1"/>
  <c r="Q12961" i="1"/>
  <c r="Q12960" i="1"/>
  <c r="Q12959" i="1"/>
  <c r="Q12958" i="1"/>
  <c r="Q12957" i="1"/>
  <c r="Q12956" i="1"/>
  <c r="Q12955" i="1"/>
  <c r="Q12954" i="1"/>
  <c r="Q12953" i="1"/>
  <c r="Q12952" i="1"/>
  <c r="Q12951" i="1"/>
  <c r="Q12950" i="1"/>
  <c r="Q12949" i="1"/>
  <c r="Q12948" i="1"/>
  <c r="Q12947" i="1"/>
  <c r="Q12946" i="1"/>
  <c r="Q12945" i="1"/>
  <c r="Q12944" i="1"/>
  <c r="Q12943" i="1"/>
  <c r="Q12942" i="1"/>
  <c r="Q12941" i="1"/>
  <c r="Q12940" i="1"/>
  <c r="Q12939" i="1"/>
  <c r="Q12938" i="1"/>
  <c r="Q12937" i="1"/>
  <c r="Q12936" i="1"/>
  <c r="Q12935" i="1"/>
  <c r="Q12934" i="1"/>
  <c r="Q12933" i="1"/>
  <c r="Q12932" i="1"/>
  <c r="Q12931" i="1"/>
  <c r="Q12930" i="1"/>
  <c r="Q12929" i="1"/>
  <c r="Q12928" i="1"/>
  <c r="Q12927" i="1"/>
  <c r="Q12926" i="1"/>
  <c r="Q12925" i="1"/>
  <c r="Q12924" i="1"/>
  <c r="Q12923" i="1"/>
  <c r="Q12922" i="1"/>
  <c r="Q12921" i="1"/>
  <c r="Q12920" i="1"/>
  <c r="Q12919" i="1"/>
  <c r="Q12918" i="1"/>
  <c r="Q12917" i="1"/>
  <c r="Q12916" i="1"/>
  <c r="Q12915" i="1"/>
  <c r="Q12914" i="1"/>
  <c r="Q12913" i="1"/>
  <c r="Q12912" i="1"/>
  <c r="Q12911" i="1"/>
  <c r="Q12910" i="1"/>
  <c r="Q12909" i="1"/>
  <c r="Q12908" i="1"/>
  <c r="Q12907" i="1"/>
  <c r="Q12906" i="1"/>
  <c r="Q12905" i="1"/>
  <c r="Q12904" i="1"/>
  <c r="Q12903" i="1"/>
  <c r="Q12902" i="1"/>
  <c r="Q12901" i="1"/>
  <c r="Q12900" i="1"/>
  <c r="Q12899" i="1"/>
  <c r="Q12898" i="1"/>
  <c r="Q12897" i="1"/>
  <c r="Q12896" i="1"/>
  <c r="Q12895" i="1"/>
  <c r="Q12894" i="1"/>
  <c r="Q12893" i="1"/>
  <c r="Q12892" i="1"/>
  <c r="Q12891" i="1"/>
  <c r="Q12890" i="1"/>
  <c r="Q12889" i="1"/>
  <c r="Q12888" i="1"/>
  <c r="Q12887" i="1"/>
  <c r="Q12886" i="1"/>
  <c r="Q12885" i="1"/>
  <c r="Q12884" i="1"/>
  <c r="Q12883" i="1"/>
  <c r="Q12882" i="1"/>
  <c r="Q12881" i="1"/>
  <c r="Q12880" i="1"/>
  <c r="Q12879" i="1"/>
  <c r="Q12878" i="1"/>
  <c r="Q12877" i="1"/>
  <c r="Q12876" i="1"/>
  <c r="Q12875" i="1"/>
  <c r="Q12874" i="1"/>
  <c r="Q12873" i="1"/>
  <c r="Q12872" i="1"/>
  <c r="Q12871" i="1"/>
  <c r="Q12870" i="1"/>
  <c r="Q12869" i="1"/>
  <c r="Q12868" i="1"/>
  <c r="Q12867" i="1"/>
  <c r="Q12866" i="1"/>
  <c r="Q12865" i="1"/>
  <c r="Q12864" i="1"/>
  <c r="Q12863" i="1"/>
  <c r="Q12862" i="1"/>
  <c r="Q12861" i="1"/>
  <c r="Q12860" i="1"/>
  <c r="Q12859" i="1"/>
  <c r="Q12858" i="1"/>
  <c r="Q12857" i="1"/>
  <c r="Q12856" i="1"/>
  <c r="Q12855" i="1"/>
  <c r="Q12854" i="1"/>
  <c r="Q12853" i="1"/>
  <c r="Q12852" i="1"/>
  <c r="Q12851" i="1"/>
  <c r="Q12850" i="1"/>
  <c r="Q12849" i="1"/>
  <c r="Q12848" i="1"/>
  <c r="Q12847" i="1"/>
  <c r="Q12846" i="1"/>
  <c r="Q12845" i="1"/>
  <c r="Q12844" i="1"/>
  <c r="Q12843" i="1"/>
  <c r="Q12842" i="1"/>
  <c r="Q12841" i="1"/>
  <c r="Q12840" i="1"/>
  <c r="Q12839" i="1"/>
  <c r="Q12838" i="1"/>
  <c r="Q12837" i="1"/>
  <c r="Q12836" i="1"/>
  <c r="Q12835" i="1"/>
  <c r="Q12834" i="1"/>
  <c r="Q12833" i="1"/>
  <c r="Q12832" i="1"/>
  <c r="Q12831" i="1"/>
  <c r="Q12830" i="1"/>
  <c r="Q12829" i="1"/>
  <c r="Q12828" i="1"/>
  <c r="Q12827" i="1"/>
  <c r="Q12826" i="1"/>
  <c r="Q12825" i="1"/>
  <c r="Q12824" i="1"/>
  <c r="Q12823" i="1"/>
  <c r="Q12822" i="1"/>
  <c r="Q12821" i="1"/>
  <c r="Q12820" i="1"/>
  <c r="Q12819" i="1"/>
  <c r="Q12818" i="1"/>
  <c r="Q12817" i="1"/>
  <c r="Q12816" i="1"/>
  <c r="Q12815" i="1"/>
  <c r="Q12814" i="1"/>
  <c r="Q12813" i="1"/>
  <c r="Q12812" i="1"/>
  <c r="Q12811" i="1"/>
  <c r="Q12810" i="1"/>
  <c r="Q12809" i="1"/>
  <c r="Q12808" i="1"/>
  <c r="Q12807" i="1"/>
  <c r="Q12806" i="1"/>
  <c r="Q12805" i="1"/>
  <c r="Q12804" i="1"/>
  <c r="Q12803" i="1"/>
  <c r="Q12802" i="1"/>
  <c r="Q12801" i="1"/>
  <c r="Q12800" i="1"/>
  <c r="Q12799" i="1"/>
  <c r="Q12798" i="1"/>
  <c r="Q12797" i="1"/>
  <c r="Q12796" i="1"/>
  <c r="Q12795" i="1"/>
  <c r="Q12794" i="1"/>
  <c r="Q12793" i="1"/>
  <c r="Q12792" i="1"/>
  <c r="Q12791" i="1"/>
  <c r="Q12790" i="1"/>
  <c r="Q12789" i="1"/>
  <c r="Q12788" i="1"/>
  <c r="Q12787" i="1"/>
  <c r="Q12786" i="1"/>
  <c r="Q12785" i="1"/>
  <c r="Q12784" i="1"/>
  <c r="Q12783" i="1"/>
  <c r="Q12782" i="1"/>
  <c r="Q12781" i="1"/>
  <c r="Q12780" i="1"/>
  <c r="Q12779" i="1"/>
  <c r="Q12778" i="1"/>
  <c r="Q12777" i="1"/>
  <c r="Q12776" i="1"/>
  <c r="Q12775" i="1"/>
  <c r="Q12774" i="1"/>
  <c r="Q12773" i="1"/>
  <c r="Q12772" i="1"/>
  <c r="Q12771" i="1"/>
  <c r="Q12770" i="1"/>
  <c r="Q12769" i="1"/>
  <c r="Q12768" i="1"/>
  <c r="Q12767" i="1"/>
  <c r="Q12766" i="1"/>
  <c r="Q12765" i="1"/>
  <c r="Q12764" i="1"/>
  <c r="Q12763" i="1"/>
  <c r="Q12762" i="1"/>
  <c r="Q12761" i="1"/>
  <c r="Q12760" i="1"/>
  <c r="Q12759" i="1"/>
  <c r="Q12758" i="1"/>
  <c r="Q12757" i="1"/>
  <c r="Q12756" i="1"/>
  <c r="Q12755" i="1"/>
  <c r="Q12754" i="1"/>
  <c r="Q12753" i="1"/>
  <c r="Q12752" i="1"/>
  <c r="Q12751" i="1"/>
  <c r="Q12750" i="1"/>
  <c r="Q12749" i="1"/>
  <c r="Q12748" i="1"/>
  <c r="Q12747" i="1"/>
  <c r="Q12746" i="1"/>
  <c r="Q12745" i="1"/>
  <c r="Q12744" i="1"/>
  <c r="Q12743" i="1"/>
  <c r="Q12742" i="1"/>
  <c r="Q12741" i="1"/>
  <c r="Q12740" i="1"/>
  <c r="Q12739" i="1"/>
  <c r="Q12738" i="1"/>
  <c r="Q12737" i="1"/>
  <c r="Q12736" i="1"/>
  <c r="Q12735" i="1"/>
  <c r="Q12734" i="1"/>
  <c r="Q12733" i="1"/>
  <c r="Q12732" i="1"/>
  <c r="Q12731" i="1"/>
  <c r="Q12730" i="1"/>
  <c r="Q12729" i="1"/>
  <c r="Q12728" i="1"/>
  <c r="Q12727" i="1"/>
  <c r="Q12726" i="1"/>
  <c r="Q12725" i="1"/>
  <c r="Q12724" i="1"/>
  <c r="Q12723" i="1"/>
  <c r="Q12722" i="1"/>
  <c r="Q12721" i="1"/>
  <c r="Q12720" i="1"/>
  <c r="Q12719" i="1"/>
  <c r="Q12718" i="1"/>
  <c r="Q12717" i="1"/>
  <c r="Q12716" i="1"/>
  <c r="Q12715" i="1"/>
  <c r="Q12714" i="1"/>
  <c r="Q12713" i="1"/>
  <c r="Q12712" i="1"/>
  <c r="Q12711" i="1"/>
  <c r="Q12710" i="1"/>
  <c r="Q12709" i="1"/>
  <c r="Q12708" i="1"/>
  <c r="Q12707" i="1"/>
  <c r="Q12706" i="1"/>
  <c r="Q12705" i="1"/>
  <c r="Q12704" i="1"/>
  <c r="Q12703" i="1"/>
  <c r="Q12702" i="1"/>
  <c r="Q12701" i="1"/>
  <c r="Q12700" i="1"/>
  <c r="Q12699" i="1"/>
  <c r="Q12698" i="1"/>
  <c r="Q12697" i="1"/>
  <c r="Q12696" i="1"/>
  <c r="Q12695" i="1"/>
  <c r="Q12694" i="1"/>
  <c r="Q12693" i="1"/>
  <c r="Q12692" i="1"/>
  <c r="Q12691" i="1"/>
  <c r="Q12690" i="1"/>
  <c r="Q12689" i="1"/>
  <c r="Q12688" i="1"/>
  <c r="Q12687" i="1"/>
  <c r="Q12686" i="1"/>
  <c r="Q12685" i="1"/>
  <c r="Q12684" i="1"/>
  <c r="Q12683" i="1"/>
  <c r="Q12682" i="1"/>
  <c r="Q12681" i="1"/>
  <c r="Q12680" i="1"/>
  <c r="Q12679" i="1"/>
  <c r="Q12678" i="1"/>
  <c r="Q12677" i="1"/>
  <c r="Q12676" i="1"/>
  <c r="Q12675" i="1"/>
  <c r="Q12674" i="1"/>
  <c r="Q12673" i="1"/>
  <c r="Q12672" i="1"/>
  <c r="Q12671" i="1"/>
  <c r="Q12670" i="1"/>
  <c r="Q12669" i="1"/>
  <c r="Q12668" i="1"/>
  <c r="Q12667" i="1"/>
  <c r="Q12666" i="1"/>
  <c r="Q12665" i="1"/>
  <c r="Q12664" i="1"/>
  <c r="Q12663" i="1"/>
  <c r="Q12662" i="1"/>
  <c r="Q12661" i="1"/>
  <c r="Q12660" i="1"/>
  <c r="Q12659" i="1"/>
  <c r="Q12658" i="1"/>
  <c r="Q12657" i="1"/>
  <c r="Q12656" i="1"/>
  <c r="Q12655" i="1"/>
  <c r="Q12654" i="1"/>
  <c r="Q12653" i="1"/>
  <c r="Q12652" i="1"/>
  <c r="Q12651" i="1"/>
  <c r="Q12650" i="1"/>
  <c r="Q12649" i="1"/>
  <c r="Q12648" i="1"/>
  <c r="Q12647" i="1"/>
  <c r="Q12646" i="1"/>
  <c r="Q12645" i="1"/>
  <c r="Q12644" i="1"/>
  <c r="Q12643" i="1"/>
  <c r="Q12642" i="1"/>
  <c r="Q12641" i="1"/>
  <c r="Q12640" i="1"/>
  <c r="Q12639" i="1"/>
  <c r="Q12638" i="1"/>
  <c r="Q12637" i="1"/>
  <c r="Q12636" i="1"/>
  <c r="Q12635" i="1"/>
  <c r="Q12634" i="1"/>
  <c r="Q12633" i="1"/>
  <c r="Q12632" i="1"/>
  <c r="Q12631" i="1"/>
  <c r="Q12630" i="1"/>
  <c r="Q12629" i="1"/>
  <c r="Q12628" i="1"/>
  <c r="Q12627" i="1"/>
  <c r="Q12626" i="1"/>
  <c r="Q12625" i="1"/>
  <c r="Q12624" i="1"/>
  <c r="Q12623" i="1"/>
  <c r="Q12622" i="1"/>
  <c r="Q12621" i="1"/>
  <c r="Q12620" i="1"/>
  <c r="Q12619" i="1"/>
  <c r="Q12618" i="1"/>
  <c r="Q12617" i="1"/>
  <c r="Q12616" i="1"/>
  <c r="Q12615" i="1"/>
  <c r="Q12614" i="1"/>
  <c r="Q12613" i="1"/>
  <c r="Q12612" i="1"/>
  <c r="Q12611" i="1"/>
  <c r="Q12610" i="1"/>
  <c r="Q12609" i="1"/>
  <c r="Q12608" i="1"/>
  <c r="Q12607" i="1"/>
  <c r="Q12606" i="1"/>
  <c r="Q12605" i="1"/>
  <c r="Q12604" i="1"/>
  <c r="Q12603" i="1"/>
  <c r="Q12602" i="1"/>
  <c r="Q12601" i="1"/>
  <c r="Q12600" i="1"/>
  <c r="Q12599" i="1"/>
  <c r="Q12598" i="1"/>
  <c r="Q12597" i="1"/>
  <c r="Q12596" i="1"/>
  <c r="Q12595" i="1"/>
  <c r="Q12594" i="1"/>
  <c r="Q12593" i="1"/>
  <c r="Q12592" i="1"/>
  <c r="Q12591" i="1"/>
  <c r="Q12590" i="1"/>
  <c r="Q12589" i="1"/>
  <c r="Q12588" i="1"/>
  <c r="Q12587" i="1"/>
  <c r="Q12586" i="1"/>
  <c r="Q12585" i="1"/>
  <c r="Q12584" i="1"/>
  <c r="Q12583" i="1"/>
  <c r="Q12582" i="1"/>
  <c r="Q12581" i="1"/>
  <c r="Q12580" i="1"/>
  <c r="Q12579" i="1"/>
  <c r="Q12578" i="1"/>
  <c r="Q12577" i="1"/>
  <c r="Q12576" i="1"/>
  <c r="Q12575" i="1"/>
  <c r="Q12574" i="1"/>
  <c r="Q12573" i="1"/>
  <c r="Q12572" i="1"/>
  <c r="Q12571" i="1"/>
  <c r="Q12570" i="1"/>
  <c r="Q12569" i="1"/>
  <c r="Q12568" i="1"/>
  <c r="Q12567" i="1"/>
  <c r="Q12566" i="1"/>
  <c r="Q12565" i="1"/>
  <c r="Q12564" i="1"/>
  <c r="Q12563" i="1"/>
  <c r="Q12562" i="1"/>
  <c r="Q12561" i="1"/>
  <c r="Q12560" i="1"/>
  <c r="Q12559" i="1"/>
  <c r="Q12558" i="1"/>
  <c r="Q12557" i="1"/>
  <c r="Q12556" i="1"/>
  <c r="Q12555" i="1"/>
  <c r="Q12554" i="1"/>
  <c r="Q12553" i="1"/>
  <c r="Q12552" i="1"/>
  <c r="Q12551" i="1"/>
  <c r="Q12550" i="1"/>
  <c r="Q12549" i="1"/>
  <c r="Q12548" i="1"/>
  <c r="Q12547" i="1"/>
  <c r="Q12546" i="1"/>
  <c r="Q12545" i="1"/>
  <c r="Q12544" i="1"/>
  <c r="Q12543" i="1"/>
  <c r="Q12542" i="1"/>
  <c r="Q12541" i="1"/>
  <c r="Q12540" i="1"/>
  <c r="Q12539" i="1"/>
  <c r="Q12538" i="1"/>
  <c r="Q12537" i="1"/>
  <c r="Q12536" i="1"/>
  <c r="Q12535" i="1"/>
  <c r="Q12534" i="1"/>
  <c r="Q12533" i="1"/>
  <c r="Q12532" i="1"/>
  <c r="Q12531" i="1"/>
  <c r="Q12530" i="1"/>
  <c r="Q12529" i="1"/>
  <c r="Q12528" i="1"/>
  <c r="Q12527" i="1"/>
  <c r="Q12526" i="1"/>
  <c r="Q12525" i="1"/>
  <c r="Q12524" i="1"/>
  <c r="Q12523" i="1"/>
  <c r="Q12522" i="1"/>
  <c r="Q12521" i="1"/>
  <c r="Q12520" i="1"/>
  <c r="Q12519" i="1"/>
  <c r="Q12518" i="1"/>
  <c r="Q12517" i="1"/>
  <c r="Q12516" i="1"/>
  <c r="Q12515" i="1"/>
  <c r="Q12514" i="1"/>
  <c r="Q12513" i="1"/>
  <c r="Q12512" i="1"/>
  <c r="Q12511" i="1"/>
  <c r="Q12510" i="1"/>
  <c r="Q12509" i="1"/>
  <c r="Q12508" i="1"/>
  <c r="Q12507" i="1"/>
  <c r="Q12506" i="1"/>
  <c r="Q12505" i="1"/>
  <c r="Q12504" i="1"/>
  <c r="Q12503" i="1"/>
  <c r="Q12502" i="1"/>
  <c r="Q12501" i="1"/>
  <c r="Q12500" i="1"/>
  <c r="Q12499" i="1"/>
  <c r="Q12498" i="1"/>
  <c r="Q12497" i="1"/>
  <c r="Q12496" i="1"/>
  <c r="Q12495" i="1"/>
  <c r="Q12494" i="1"/>
  <c r="Q12493" i="1"/>
  <c r="Q12492" i="1"/>
  <c r="Q12491" i="1"/>
  <c r="Q12490" i="1"/>
  <c r="Q12489" i="1"/>
  <c r="Q12488" i="1"/>
  <c r="Q12487" i="1"/>
  <c r="Q12486" i="1"/>
  <c r="Q12485" i="1"/>
  <c r="Q12484" i="1"/>
  <c r="Q12483" i="1"/>
  <c r="Q12482" i="1"/>
  <c r="Q12481" i="1"/>
  <c r="Q12480" i="1"/>
  <c r="Q12479" i="1"/>
  <c r="Q12478" i="1"/>
  <c r="Q12477" i="1"/>
  <c r="Q12476" i="1"/>
  <c r="Q12475" i="1"/>
  <c r="Q12474" i="1"/>
  <c r="Q12473" i="1"/>
  <c r="Q12472" i="1"/>
  <c r="Q12471" i="1"/>
  <c r="Q12470" i="1"/>
  <c r="Q12469" i="1"/>
  <c r="Q12468" i="1"/>
  <c r="Q12467" i="1"/>
  <c r="Q12466" i="1"/>
  <c r="Q12465" i="1"/>
  <c r="Q12464" i="1"/>
  <c r="Q12463" i="1"/>
  <c r="Q12462" i="1"/>
  <c r="Q12461" i="1"/>
  <c r="Q12460" i="1"/>
  <c r="Q12459" i="1"/>
  <c r="Q12458" i="1"/>
  <c r="Q12457" i="1"/>
  <c r="Q12456" i="1"/>
  <c r="Q12455" i="1"/>
  <c r="Q12454" i="1"/>
  <c r="Q12453" i="1"/>
  <c r="Q12452" i="1"/>
  <c r="Q12451" i="1"/>
  <c r="Q12450" i="1"/>
  <c r="Q12449" i="1"/>
  <c r="Q12448" i="1"/>
  <c r="Q12447" i="1"/>
  <c r="Q12446" i="1"/>
  <c r="Q12445" i="1"/>
  <c r="Q12444" i="1"/>
  <c r="Q12443" i="1"/>
  <c r="Q12442" i="1"/>
  <c r="Q12441" i="1"/>
  <c r="Q12440" i="1"/>
  <c r="Q12439" i="1"/>
  <c r="Q12438" i="1"/>
  <c r="Q12437" i="1"/>
  <c r="Q12436" i="1"/>
  <c r="Q12435" i="1"/>
  <c r="Q12434" i="1"/>
  <c r="Q12433" i="1"/>
  <c r="Q12432" i="1"/>
  <c r="Q12431" i="1"/>
  <c r="Q12430" i="1"/>
  <c r="Q12429" i="1"/>
  <c r="Q12428" i="1"/>
  <c r="Q12427" i="1"/>
  <c r="Q12426" i="1"/>
  <c r="Q12425" i="1"/>
  <c r="Q12424" i="1"/>
  <c r="Q12423" i="1"/>
  <c r="Q12422" i="1"/>
  <c r="Q12421" i="1"/>
  <c r="Q12420" i="1"/>
  <c r="Q12419" i="1"/>
  <c r="Q12418" i="1"/>
  <c r="Q12417" i="1"/>
  <c r="Q12416" i="1"/>
  <c r="Q12415" i="1"/>
  <c r="Q12414" i="1"/>
  <c r="Q12413" i="1"/>
  <c r="Q12412" i="1"/>
  <c r="Q12411" i="1"/>
  <c r="Q12410" i="1"/>
  <c r="Q12409" i="1"/>
  <c r="Q12408" i="1"/>
  <c r="Q12407" i="1"/>
  <c r="Q12406" i="1"/>
  <c r="Q12405" i="1"/>
  <c r="Q12404" i="1"/>
  <c r="Q12403" i="1"/>
  <c r="Q12402" i="1"/>
  <c r="Q12401" i="1"/>
  <c r="Q12400" i="1"/>
  <c r="Q12399" i="1"/>
  <c r="Q12398" i="1"/>
  <c r="Q12397" i="1"/>
  <c r="Q12396" i="1"/>
  <c r="Q12395" i="1"/>
  <c r="Q12394" i="1"/>
  <c r="Q12393" i="1"/>
  <c r="Q12392" i="1"/>
  <c r="Q12391" i="1"/>
  <c r="Q12390" i="1"/>
  <c r="Q12389" i="1"/>
  <c r="Q12388" i="1"/>
  <c r="Q12387" i="1"/>
  <c r="Q12386" i="1"/>
  <c r="Q12385" i="1"/>
  <c r="Q12384" i="1"/>
  <c r="Q12383" i="1"/>
  <c r="Q12382" i="1"/>
  <c r="Q12381" i="1"/>
  <c r="Q12380" i="1"/>
  <c r="Q12379" i="1"/>
  <c r="Q12378" i="1"/>
  <c r="Q12377" i="1"/>
  <c r="Q12376" i="1"/>
  <c r="Q12375" i="1"/>
  <c r="Q12374" i="1"/>
  <c r="Q12373" i="1"/>
  <c r="Q12372" i="1"/>
  <c r="Q12371" i="1"/>
  <c r="Q12370" i="1"/>
  <c r="Q12369" i="1"/>
  <c r="Q12368" i="1"/>
  <c r="Q12367" i="1"/>
  <c r="Q12366" i="1"/>
  <c r="Q12365" i="1"/>
  <c r="Q12364" i="1"/>
  <c r="Q12363" i="1"/>
  <c r="Q12362" i="1"/>
  <c r="Q12361" i="1"/>
  <c r="Q12360" i="1"/>
  <c r="Q12359" i="1"/>
  <c r="Q12358" i="1"/>
  <c r="Q12357" i="1"/>
  <c r="Q12356" i="1"/>
  <c r="Q12355" i="1"/>
  <c r="Q12354" i="1"/>
  <c r="Q12353" i="1"/>
  <c r="Q12352" i="1"/>
  <c r="Q12351" i="1"/>
  <c r="Q12350" i="1"/>
  <c r="Q12349" i="1"/>
  <c r="Q12348" i="1"/>
  <c r="Q12347" i="1"/>
  <c r="Q12346" i="1"/>
  <c r="Q12345" i="1"/>
  <c r="Q12344" i="1"/>
  <c r="Q12343" i="1"/>
  <c r="Q12342" i="1"/>
  <c r="Q12341" i="1"/>
  <c r="Q12340" i="1"/>
  <c r="Q12339" i="1"/>
  <c r="Q12338" i="1"/>
  <c r="Q12337" i="1"/>
  <c r="Q12336" i="1"/>
  <c r="Q12335" i="1"/>
  <c r="Q12334" i="1"/>
  <c r="Q12333" i="1"/>
  <c r="Q12332" i="1"/>
  <c r="Q12331" i="1"/>
  <c r="Q12330" i="1"/>
  <c r="Q12329" i="1"/>
  <c r="Q12328" i="1"/>
  <c r="Q12327" i="1"/>
  <c r="Q12326" i="1"/>
  <c r="Q12325" i="1"/>
  <c r="Q12324" i="1"/>
  <c r="Q12323" i="1"/>
  <c r="Q12322" i="1"/>
  <c r="Q12321" i="1"/>
  <c r="Q12320" i="1"/>
  <c r="Q12319" i="1"/>
  <c r="Q12318" i="1"/>
  <c r="Q12317" i="1"/>
  <c r="Q12316" i="1"/>
  <c r="Q12315" i="1"/>
  <c r="Q12314" i="1"/>
  <c r="Q12313" i="1"/>
  <c r="Q12312" i="1"/>
  <c r="Q12311" i="1"/>
  <c r="Q12310" i="1"/>
  <c r="Q12309" i="1"/>
  <c r="Q12308" i="1"/>
  <c r="Q12307" i="1"/>
  <c r="Q12306" i="1"/>
  <c r="Q12305" i="1"/>
  <c r="Q12304" i="1"/>
  <c r="Q12303" i="1"/>
  <c r="Q12302" i="1"/>
  <c r="Q12301" i="1"/>
  <c r="Q12300" i="1"/>
  <c r="Q12299" i="1"/>
  <c r="Q12298" i="1"/>
  <c r="Q12297" i="1"/>
  <c r="Q12296" i="1"/>
  <c r="Q12295" i="1"/>
  <c r="Q12294" i="1"/>
  <c r="Q12293" i="1"/>
  <c r="Q12292" i="1"/>
  <c r="Q12291" i="1"/>
  <c r="Q12290" i="1"/>
  <c r="Q12289" i="1"/>
  <c r="Q12288" i="1"/>
  <c r="Q12287" i="1"/>
  <c r="Q12286" i="1"/>
  <c r="Q12285" i="1"/>
  <c r="Q12284" i="1"/>
  <c r="Q12283" i="1"/>
  <c r="Q12282" i="1"/>
  <c r="Q12281" i="1"/>
  <c r="Q12280" i="1"/>
  <c r="Q12279" i="1"/>
  <c r="Q12278" i="1"/>
  <c r="Q12277" i="1"/>
  <c r="Q12276" i="1"/>
  <c r="Q12275" i="1"/>
  <c r="Q12274" i="1"/>
  <c r="Q12273" i="1"/>
  <c r="Q12272" i="1"/>
  <c r="Q12271" i="1"/>
  <c r="Q12270" i="1"/>
  <c r="Q12269" i="1"/>
  <c r="Q12268" i="1"/>
  <c r="Q12267" i="1"/>
  <c r="Q12266" i="1"/>
  <c r="Q12265" i="1"/>
  <c r="Q12264" i="1"/>
  <c r="Q12263" i="1"/>
  <c r="Q12262" i="1"/>
  <c r="Q12261" i="1"/>
  <c r="Q12260" i="1"/>
  <c r="Q12259" i="1"/>
  <c r="Q12258" i="1"/>
  <c r="Q12257" i="1"/>
  <c r="Q12256" i="1"/>
  <c r="Q12255" i="1"/>
  <c r="Q12254" i="1"/>
  <c r="Q12253" i="1"/>
  <c r="Q12252" i="1"/>
  <c r="Q12251" i="1"/>
  <c r="Q12250" i="1"/>
  <c r="Q12249" i="1"/>
  <c r="Q12248" i="1"/>
  <c r="Q12247" i="1"/>
  <c r="Q12246" i="1"/>
  <c r="Q12245" i="1"/>
  <c r="Q12244" i="1"/>
  <c r="Q12243" i="1"/>
  <c r="Q12242" i="1"/>
  <c r="Q12241" i="1"/>
  <c r="Q12240" i="1"/>
  <c r="Q12239" i="1"/>
  <c r="Q12238" i="1"/>
  <c r="Q12237" i="1"/>
  <c r="Q12236" i="1"/>
  <c r="Q12235" i="1"/>
  <c r="Q12234" i="1"/>
  <c r="Q12233" i="1"/>
  <c r="Q12232" i="1"/>
  <c r="Q12231" i="1"/>
  <c r="Q12230" i="1"/>
  <c r="Q12229" i="1"/>
  <c r="Q12228" i="1"/>
  <c r="Q12227" i="1"/>
  <c r="Q12226" i="1"/>
  <c r="Q12225" i="1"/>
  <c r="Q12224" i="1"/>
  <c r="Q12223" i="1"/>
  <c r="Q12222" i="1"/>
  <c r="Q12221" i="1"/>
  <c r="Q12220" i="1"/>
  <c r="Q12219" i="1"/>
  <c r="Q12218" i="1"/>
  <c r="Q12217" i="1"/>
  <c r="Q12216" i="1"/>
  <c r="Q12215" i="1"/>
  <c r="Q12214" i="1"/>
  <c r="Q12213" i="1"/>
  <c r="Q12212" i="1"/>
  <c r="Q12211" i="1"/>
  <c r="Q12210" i="1"/>
  <c r="Q12209" i="1"/>
  <c r="Q12208" i="1"/>
  <c r="Q12207" i="1"/>
  <c r="Q12206" i="1"/>
  <c r="Q12205" i="1"/>
  <c r="Q12204" i="1"/>
  <c r="Q12203" i="1"/>
  <c r="Q12202" i="1"/>
  <c r="Q12201" i="1"/>
  <c r="Q12200" i="1"/>
  <c r="Q12199" i="1"/>
  <c r="Q12198" i="1"/>
  <c r="Q12197" i="1"/>
  <c r="Q12196" i="1"/>
  <c r="Q12195" i="1"/>
  <c r="Q12194" i="1"/>
  <c r="Q12193" i="1"/>
  <c r="Q12192" i="1"/>
  <c r="Q12191" i="1"/>
  <c r="Q12190" i="1"/>
  <c r="Q12189" i="1"/>
  <c r="Q12188" i="1"/>
  <c r="Q12187" i="1"/>
  <c r="Q12186" i="1"/>
  <c r="Q12185" i="1"/>
  <c r="Q12184" i="1"/>
  <c r="Q12183" i="1"/>
  <c r="Q12182" i="1"/>
  <c r="Q12181" i="1"/>
  <c r="Q12180" i="1"/>
  <c r="Q12179" i="1"/>
  <c r="Q12178" i="1"/>
  <c r="Q12177" i="1"/>
  <c r="Q12176" i="1"/>
  <c r="Q12175" i="1"/>
  <c r="Q12174" i="1"/>
  <c r="Q12173" i="1"/>
  <c r="Q12172" i="1"/>
  <c r="Q12171" i="1"/>
  <c r="Q12170" i="1"/>
  <c r="Q12169" i="1"/>
  <c r="Q12168" i="1"/>
  <c r="Q12167" i="1"/>
  <c r="Q12166" i="1"/>
  <c r="Q12165" i="1"/>
  <c r="Q12164" i="1"/>
  <c r="Q12163" i="1"/>
  <c r="Q12162" i="1"/>
  <c r="Q12161" i="1"/>
  <c r="Q12160" i="1"/>
  <c r="Q12159" i="1"/>
  <c r="Q12158" i="1"/>
  <c r="Q12157" i="1"/>
  <c r="Q12156" i="1"/>
  <c r="Q12155" i="1"/>
  <c r="Q12154" i="1"/>
  <c r="Q12153" i="1"/>
  <c r="Q12152" i="1"/>
  <c r="Q12151" i="1"/>
  <c r="Q12150" i="1"/>
  <c r="Q12149" i="1"/>
  <c r="Q12148" i="1"/>
  <c r="Q12147" i="1"/>
  <c r="Q12146" i="1"/>
  <c r="Q12145" i="1"/>
  <c r="Q12144" i="1"/>
  <c r="Q12143" i="1"/>
  <c r="Q12142" i="1"/>
  <c r="Q12141" i="1"/>
  <c r="Q12140" i="1"/>
  <c r="Q12139" i="1"/>
  <c r="Q12138" i="1"/>
  <c r="Q12137" i="1"/>
  <c r="Q12136" i="1"/>
  <c r="Q12135" i="1"/>
  <c r="Q12134" i="1"/>
  <c r="Q12133" i="1"/>
  <c r="Q12132" i="1"/>
  <c r="Q12131" i="1"/>
  <c r="Q12130" i="1"/>
  <c r="Q12129" i="1"/>
  <c r="Q12128" i="1"/>
  <c r="Q12127" i="1"/>
  <c r="Q12126" i="1"/>
  <c r="Q12125" i="1"/>
  <c r="Q12124" i="1"/>
  <c r="Q12123" i="1"/>
  <c r="Q12122" i="1"/>
  <c r="Q12121" i="1"/>
  <c r="Q12120" i="1"/>
  <c r="Q12119" i="1"/>
  <c r="Q12118" i="1"/>
  <c r="Q12117" i="1"/>
  <c r="Q12116" i="1"/>
  <c r="Q12115" i="1"/>
  <c r="Q12114" i="1"/>
  <c r="Q12113" i="1"/>
  <c r="Q12112" i="1"/>
  <c r="Q12111" i="1"/>
  <c r="Q12110" i="1"/>
  <c r="Q12109" i="1"/>
  <c r="Q12108" i="1"/>
  <c r="Q12107" i="1"/>
  <c r="Q12106" i="1"/>
  <c r="Q12105" i="1"/>
  <c r="Q12104" i="1"/>
  <c r="Q12103" i="1"/>
  <c r="Q12102" i="1"/>
  <c r="Q12101" i="1"/>
  <c r="Q12100" i="1"/>
  <c r="Q12099" i="1"/>
  <c r="Q12098" i="1"/>
  <c r="Q12097" i="1"/>
  <c r="Q12096" i="1"/>
  <c r="Q12095" i="1"/>
  <c r="Q12094" i="1"/>
  <c r="Q12093" i="1"/>
  <c r="Q12092" i="1"/>
  <c r="Q12091" i="1"/>
  <c r="Q12090" i="1"/>
  <c r="Q12089" i="1"/>
  <c r="Q12088" i="1"/>
  <c r="Q12087" i="1"/>
  <c r="Q12086" i="1"/>
  <c r="Q12085" i="1"/>
  <c r="Q12084" i="1"/>
  <c r="Q12083" i="1"/>
  <c r="Q12082" i="1"/>
  <c r="Q12081" i="1"/>
  <c r="Q12080" i="1"/>
  <c r="Q12079" i="1"/>
  <c r="Q12078" i="1"/>
  <c r="Q12077" i="1"/>
  <c r="Q12076" i="1"/>
  <c r="Q12075" i="1"/>
  <c r="Q12074" i="1"/>
  <c r="Q12073" i="1"/>
  <c r="Q12072" i="1"/>
  <c r="Q12071" i="1"/>
  <c r="Q12070" i="1"/>
  <c r="Q12069" i="1"/>
  <c r="Q12068" i="1"/>
  <c r="Q12067" i="1"/>
  <c r="Q12066" i="1"/>
  <c r="Q12065" i="1"/>
  <c r="Q12064" i="1"/>
  <c r="Q12063" i="1"/>
  <c r="Q12062" i="1"/>
  <c r="Q12061" i="1"/>
  <c r="Q12060" i="1"/>
  <c r="Q12059" i="1"/>
  <c r="Q12058" i="1"/>
  <c r="Q12057" i="1"/>
  <c r="Q12056" i="1"/>
  <c r="Q12055" i="1"/>
  <c r="Q12054" i="1"/>
  <c r="Q12053" i="1"/>
  <c r="Q12052" i="1"/>
  <c r="Q12051" i="1"/>
  <c r="Q12050" i="1"/>
  <c r="Q12049" i="1"/>
  <c r="Q12048" i="1"/>
  <c r="Q12047" i="1"/>
  <c r="Q12046" i="1"/>
  <c r="Q12045" i="1"/>
  <c r="Q12044" i="1"/>
  <c r="Q12043" i="1"/>
  <c r="Q12042" i="1"/>
  <c r="Q12041" i="1"/>
  <c r="Q12040" i="1"/>
  <c r="Q12039" i="1"/>
  <c r="Q12038" i="1"/>
  <c r="Q12037" i="1"/>
  <c r="Q12036" i="1"/>
  <c r="Q12035" i="1"/>
  <c r="Q12034" i="1"/>
  <c r="Q12033" i="1"/>
  <c r="Q12032" i="1"/>
  <c r="Q12031" i="1"/>
  <c r="Q12030" i="1"/>
  <c r="Q12029" i="1"/>
  <c r="Q12028" i="1"/>
  <c r="Q12027" i="1"/>
  <c r="Q12026" i="1"/>
  <c r="Q12025" i="1"/>
  <c r="Q12024" i="1"/>
  <c r="Q12023" i="1"/>
  <c r="Q12022" i="1"/>
  <c r="Q12021" i="1"/>
  <c r="Q12020" i="1"/>
  <c r="Q12019" i="1"/>
  <c r="Q12018" i="1"/>
  <c r="Q12017" i="1"/>
  <c r="Q12016" i="1"/>
  <c r="Q12015" i="1"/>
  <c r="Q12014" i="1"/>
  <c r="Q12013" i="1"/>
  <c r="Q12012" i="1"/>
  <c r="Q12011" i="1"/>
  <c r="Q12010" i="1"/>
  <c r="Q12009" i="1"/>
  <c r="Q12008" i="1"/>
  <c r="Q12007" i="1"/>
  <c r="Q12006" i="1"/>
  <c r="Q12005" i="1"/>
  <c r="Q12004" i="1"/>
  <c r="Q12003" i="1"/>
  <c r="Q12002" i="1"/>
  <c r="Q12001" i="1"/>
  <c r="Q12000" i="1"/>
  <c r="Q11999" i="1"/>
  <c r="Q11998" i="1"/>
  <c r="Q11997" i="1"/>
  <c r="Q11996" i="1"/>
  <c r="Q11995" i="1"/>
  <c r="Q11994" i="1"/>
  <c r="Q11993" i="1"/>
  <c r="Q11992" i="1"/>
  <c r="Q11991" i="1"/>
  <c r="Q11990" i="1"/>
  <c r="Q11989" i="1"/>
  <c r="Q11988" i="1"/>
  <c r="Q11987" i="1"/>
  <c r="Q11986" i="1"/>
  <c r="Q11985" i="1"/>
  <c r="Q11984" i="1"/>
  <c r="Q11983" i="1"/>
  <c r="Q11982" i="1"/>
  <c r="Q11981" i="1"/>
  <c r="Q11980" i="1"/>
  <c r="Q11979" i="1"/>
  <c r="Q11978" i="1"/>
  <c r="Q11977" i="1"/>
  <c r="Q11976" i="1"/>
  <c r="Q11975" i="1"/>
  <c r="Q11974" i="1"/>
  <c r="Q11973" i="1"/>
  <c r="Q11972" i="1"/>
  <c r="Q11971" i="1"/>
  <c r="Q11970" i="1"/>
  <c r="Q11969" i="1"/>
  <c r="Q11968" i="1"/>
  <c r="Q11967" i="1"/>
  <c r="Q11966" i="1"/>
  <c r="Q11965" i="1"/>
  <c r="Q11964" i="1"/>
  <c r="Q11963" i="1"/>
  <c r="Q11962" i="1"/>
  <c r="Q11961" i="1"/>
  <c r="Q11960" i="1"/>
  <c r="Q11959" i="1"/>
  <c r="Q11958" i="1"/>
  <c r="Q11957" i="1"/>
  <c r="Q11956" i="1"/>
  <c r="Q11955" i="1"/>
  <c r="Q11954" i="1"/>
  <c r="Q11953" i="1"/>
  <c r="Q11952" i="1"/>
  <c r="Q11951" i="1"/>
  <c r="Q11950" i="1"/>
  <c r="Q11949" i="1"/>
  <c r="Q11948" i="1"/>
  <c r="Q11947" i="1"/>
  <c r="Q11946" i="1"/>
  <c r="Q11945" i="1"/>
  <c r="Q11944" i="1"/>
  <c r="Q11943" i="1"/>
  <c r="Q11942" i="1"/>
  <c r="Q11941" i="1"/>
  <c r="Q11940" i="1"/>
  <c r="Q11939" i="1"/>
  <c r="Q11938" i="1"/>
  <c r="Q11937" i="1"/>
  <c r="Q11936" i="1"/>
  <c r="Q11935" i="1"/>
  <c r="Q11934" i="1"/>
  <c r="Q11933" i="1"/>
  <c r="Q11932" i="1"/>
  <c r="Q11931" i="1"/>
  <c r="Q11930" i="1"/>
  <c r="Q11929" i="1"/>
  <c r="Q11928" i="1"/>
  <c r="Q11927" i="1"/>
  <c r="Q11926" i="1"/>
  <c r="Q11925" i="1"/>
  <c r="Q11924" i="1"/>
  <c r="Q11923" i="1"/>
  <c r="Q11922" i="1"/>
  <c r="Q11921" i="1"/>
  <c r="Q11920" i="1"/>
  <c r="Q11919" i="1"/>
  <c r="Q11918" i="1"/>
  <c r="Q11917" i="1"/>
  <c r="Q11916" i="1"/>
  <c r="Q11915" i="1"/>
  <c r="Q11914" i="1"/>
  <c r="Q11913" i="1"/>
  <c r="Q11912" i="1"/>
  <c r="Q11911" i="1"/>
  <c r="Q11910" i="1"/>
  <c r="Q11909" i="1"/>
  <c r="Q11908" i="1"/>
  <c r="Q11907" i="1"/>
  <c r="Q11906" i="1"/>
  <c r="Q11905" i="1"/>
  <c r="Q11904" i="1"/>
  <c r="Q11903" i="1"/>
  <c r="Q11902" i="1"/>
  <c r="Q11901" i="1"/>
  <c r="Q11900" i="1"/>
  <c r="Q11899" i="1"/>
  <c r="Q11898" i="1"/>
  <c r="Q11897" i="1"/>
  <c r="Q11896" i="1"/>
  <c r="Q11895" i="1"/>
  <c r="Q11894" i="1"/>
  <c r="Q11893" i="1"/>
  <c r="Q11892" i="1"/>
  <c r="Q11891" i="1"/>
  <c r="Q11890" i="1"/>
  <c r="Q11889" i="1"/>
  <c r="Q11888" i="1"/>
  <c r="Q11887" i="1"/>
  <c r="Q11886" i="1"/>
  <c r="Q11885" i="1"/>
  <c r="Q11884" i="1"/>
  <c r="Q11883" i="1"/>
  <c r="Q11882" i="1"/>
  <c r="Q11881" i="1"/>
  <c r="Q11880" i="1"/>
  <c r="Q11879" i="1"/>
  <c r="Q11878" i="1"/>
  <c r="Q11877" i="1"/>
  <c r="Q11876" i="1"/>
  <c r="Q11875" i="1"/>
  <c r="Q11874" i="1"/>
  <c r="Q11873" i="1"/>
  <c r="Q11872" i="1"/>
  <c r="Q11871" i="1"/>
  <c r="Q11870" i="1"/>
  <c r="Q11869" i="1"/>
  <c r="Q11868" i="1"/>
  <c r="Q11867" i="1"/>
  <c r="Q11866" i="1"/>
  <c r="Q11865" i="1"/>
  <c r="Q11864" i="1"/>
  <c r="Q11863" i="1"/>
  <c r="Q11862" i="1"/>
  <c r="Q11861" i="1"/>
  <c r="Q11860" i="1"/>
  <c r="Q11859" i="1"/>
  <c r="Q11858" i="1"/>
  <c r="Q11857" i="1"/>
  <c r="Q11856" i="1"/>
  <c r="Q11855" i="1"/>
  <c r="Q11854" i="1"/>
  <c r="Q11853" i="1"/>
  <c r="Q11852" i="1"/>
  <c r="Q11851" i="1"/>
  <c r="Q11850" i="1"/>
  <c r="Q11849" i="1"/>
  <c r="Q11848" i="1"/>
  <c r="Q11847" i="1"/>
  <c r="Q11846" i="1"/>
  <c r="Q11845" i="1"/>
  <c r="Q11844" i="1"/>
  <c r="Q11843" i="1"/>
  <c r="Q11842" i="1"/>
  <c r="Q11841" i="1"/>
  <c r="Q11840" i="1"/>
  <c r="Q11839" i="1"/>
  <c r="Q11838" i="1"/>
  <c r="Q11837" i="1"/>
  <c r="Q11836" i="1"/>
  <c r="Q11835" i="1"/>
  <c r="Q11834" i="1"/>
  <c r="Q11833" i="1"/>
  <c r="Q11832" i="1"/>
  <c r="Q11831" i="1"/>
  <c r="Q11830" i="1"/>
  <c r="Q11829" i="1"/>
  <c r="Q11828" i="1"/>
  <c r="Q11827" i="1"/>
  <c r="Q11826" i="1"/>
  <c r="Q11825" i="1"/>
  <c r="Q11824" i="1"/>
  <c r="Q11823" i="1"/>
  <c r="Q11822" i="1"/>
  <c r="Q11821" i="1"/>
  <c r="Q11820" i="1"/>
  <c r="Q11819" i="1"/>
  <c r="Q11818" i="1"/>
  <c r="Q11817" i="1"/>
  <c r="Q11816" i="1"/>
  <c r="Q11815" i="1"/>
  <c r="Q11814" i="1"/>
  <c r="Q11813" i="1"/>
  <c r="Q11812" i="1"/>
  <c r="Q11811" i="1"/>
  <c r="Q11810" i="1"/>
  <c r="Q11809" i="1"/>
  <c r="Q11808" i="1"/>
  <c r="Q11807" i="1"/>
  <c r="Q11806" i="1"/>
  <c r="Q11805" i="1"/>
  <c r="Q11804" i="1"/>
  <c r="Q11803" i="1"/>
  <c r="Q11802" i="1"/>
  <c r="Q11801" i="1"/>
  <c r="Q11800" i="1"/>
  <c r="Q11799" i="1"/>
  <c r="Q11798" i="1"/>
  <c r="Q11797" i="1"/>
  <c r="Q11796" i="1"/>
  <c r="Q11795" i="1"/>
  <c r="Q11794" i="1"/>
  <c r="Q11793" i="1"/>
  <c r="Q11792" i="1"/>
  <c r="Q11791" i="1"/>
  <c r="Q11790" i="1"/>
  <c r="Q11789" i="1"/>
  <c r="Q11788" i="1"/>
  <c r="Q11787" i="1"/>
  <c r="Q11786" i="1"/>
  <c r="Q11785" i="1"/>
  <c r="Q11784" i="1"/>
  <c r="Q11783" i="1"/>
  <c r="Q11782" i="1"/>
  <c r="Q11781" i="1"/>
  <c r="Q11780" i="1"/>
  <c r="Q11779" i="1"/>
  <c r="Q11778" i="1"/>
  <c r="Q11777" i="1"/>
  <c r="Q11776" i="1"/>
  <c r="Q11775" i="1"/>
  <c r="Q11774" i="1"/>
  <c r="Q11773" i="1"/>
  <c r="Q11772" i="1"/>
  <c r="Q11771" i="1"/>
  <c r="Q11770" i="1"/>
  <c r="Q11769" i="1"/>
  <c r="Q11767" i="1"/>
  <c r="Q11766" i="1"/>
  <c r="Q11765" i="1"/>
  <c r="Q11764" i="1"/>
  <c r="Q11763" i="1"/>
  <c r="Q11762" i="1"/>
  <c r="Q11761" i="1"/>
  <c r="Q11760" i="1"/>
  <c r="Q11759" i="1"/>
  <c r="Q11758" i="1"/>
  <c r="Q11757" i="1"/>
  <c r="Q11756" i="1"/>
  <c r="Q11755" i="1"/>
  <c r="Q11754" i="1"/>
  <c r="Q11753" i="1"/>
  <c r="Q11752" i="1"/>
  <c r="Q11751" i="1"/>
  <c r="Q11750" i="1"/>
  <c r="Q11749" i="1"/>
  <c r="Q11748" i="1"/>
  <c r="Q11747" i="1"/>
  <c r="Q11746" i="1"/>
  <c r="Q11745" i="1"/>
  <c r="Q11744" i="1"/>
  <c r="Q11743" i="1"/>
  <c r="Q11742" i="1"/>
  <c r="Q11741" i="1"/>
  <c r="Q11740" i="1"/>
  <c r="Q11739" i="1"/>
  <c r="Q11738" i="1"/>
  <c r="Q11737" i="1"/>
  <c r="Q11736" i="1"/>
  <c r="Q11735" i="1"/>
  <c r="Q11734" i="1"/>
  <c r="Q11733" i="1"/>
  <c r="Q11732" i="1"/>
  <c r="Q11731" i="1"/>
  <c r="Q11730" i="1"/>
  <c r="Q11729" i="1"/>
  <c r="Q11728" i="1"/>
  <c r="Q11727" i="1"/>
  <c r="Q11726" i="1"/>
  <c r="Q11725" i="1"/>
  <c r="Q11724" i="1"/>
  <c r="Q11723" i="1"/>
  <c r="Q11722" i="1"/>
  <c r="Q11721" i="1"/>
  <c r="Q11720" i="1"/>
  <c r="Q11719" i="1"/>
  <c r="Q11718" i="1"/>
  <c r="Q11717" i="1"/>
  <c r="Q11716" i="1"/>
  <c r="Q11715" i="1"/>
  <c r="Q11714" i="1"/>
  <c r="Q11713" i="1"/>
  <c r="Q11712" i="1"/>
  <c r="Q11711" i="1"/>
  <c r="Q11710" i="1"/>
  <c r="Q11709" i="1"/>
  <c r="Q11708" i="1"/>
  <c r="Q11707" i="1"/>
  <c r="Q11706" i="1"/>
  <c r="Q11705" i="1"/>
  <c r="Q11704" i="1"/>
  <c r="Q11703" i="1"/>
  <c r="Q11702" i="1"/>
  <c r="Q11701" i="1"/>
  <c r="Q11700" i="1"/>
  <c r="Q11699" i="1"/>
  <c r="Q11698" i="1"/>
  <c r="Q11697" i="1"/>
  <c r="Q11696" i="1"/>
  <c r="Q11695" i="1"/>
  <c r="Q11694" i="1"/>
  <c r="Q11693" i="1"/>
  <c r="Q11692" i="1"/>
  <c r="Q11691" i="1"/>
  <c r="Q11690" i="1"/>
  <c r="Q11689" i="1"/>
  <c r="Q11688" i="1"/>
  <c r="Q11687" i="1"/>
  <c r="Q11686" i="1"/>
  <c r="Q11685" i="1"/>
  <c r="Q11684" i="1"/>
  <c r="Q11683" i="1"/>
  <c r="Q11682" i="1"/>
  <c r="Q11681" i="1"/>
  <c r="Q11680" i="1"/>
  <c r="Q11679" i="1"/>
  <c r="Q11678" i="1"/>
  <c r="Q11677" i="1"/>
  <c r="Q11676" i="1"/>
  <c r="Q11675" i="1"/>
  <c r="Q11674" i="1"/>
  <c r="Q11673" i="1"/>
  <c r="Q11672" i="1"/>
  <c r="Q11671" i="1"/>
  <c r="Q11670" i="1"/>
  <c r="Q11669" i="1"/>
  <c r="Q11668" i="1"/>
  <c r="Q11667" i="1"/>
  <c r="Q11666" i="1"/>
  <c r="Q11665" i="1"/>
  <c r="Q11664" i="1"/>
  <c r="Q11663" i="1"/>
  <c r="Q11662" i="1"/>
  <c r="Q11661" i="1"/>
  <c r="Q11660" i="1"/>
  <c r="Q11659" i="1"/>
  <c r="Q11658" i="1"/>
  <c r="Q11657" i="1"/>
  <c r="Q11656" i="1"/>
  <c r="Q11655" i="1"/>
  <c r="Q11654" i="1"/>
  <c r="Q11653" i="1"/>
  <c r="Q11652" i="1"/>
  <c r="Q11651" i="1"/>
  <c r="Q11650" i="1"/>
  <c r="Q11649" i="1"/>
  <c r="Q11648" i="1"/>
  <c r="Q11647" i="1"/>
  <c r="Q11646" i="1"/>
  <c r="Q11645" i="1"/>
  <c r="Q11644" i="1"/>
  <c r="Q11643" i="1"/>
  <c r="Q11642" i="1"/>
  <c r="Q11641" i="1"/>
  <c r="Q11640" i="1"/>
  <c r="Q11639" i="1"/>
  <c r="Q11638" i="1"/>
  <c r="Q11637" i="1"/>
  <c r="Q11636" i="1"/>
  <c r="Q11635" i="1"/>
  <c r="Q11634" i="1"/>
  <c r="Q11633" i="1"/>
  <c r="Q11632" i="1"/>
  <c r="Q11631" i="1"/>
  <c r="Q11630" i="1"/>
  <c r="Q11629" i="1"/>
  <c r="Q11628" i="1"/>
  <c r="Q11627" i="1"/>
  <c r="Q11626" i="1"/>
  <c r="Q11625" i="1"/>
  <c r="Q11624" i="1"/>
  <c r="Q11623" i="1"/>
  <c r="Q11622" i="1"/>
  <c r="Q11621" i="1"/>
  <c r="Q11620" i="1"/>
  <c r="Q11619" i="1"/>
  <c r="Q11618" i="1"/>
  <c r="Q11617" i="1"/>
  <c r="Q11616" i="1"/>
  <c r="Q11615" i="1"/>
  <c r="Q11614" i="1"/>
  <c r="Q11613" i="1"/>
  <c r="Q11612" i="1"/>
  <c r="Q11611" i="1"/>
  <c r="Q11610" i="1"/>
  <c r="Q11609" i="1"/>
  <c r="Q11608" i="1"/>
  <c r="Q11607" i="1"/>
  <c r="Q11606" i="1"/>
  <c r="Q11605" i="1"/>
  <c r="Q11604" i="1"/>
  <c r="Q11603" i="1"/>
  <c r="Q11602" i="1"/>
  <c r="Q11601" i="1"/>
  <c r="Q11600" i="1"/>
  <c r="Q11599" i="1"/>
  <c r="Q11598" i="1"/>
  <c r="Q11597" i="1"/>
  <c r="Q11596" i="1"/>
  <c r="Q11595" i="1"/>
  <c r="Q11594" i="1"/>
  <c r="Q11593" i="1"/>
  <c r="Q11592" i="1"/>
  <c r="Q11591" i="1"/>
  <c r="Q11590" i="1"/>
  <c r="Q11589" i="1"/>
  <c r="Q11588" i="1"/>
  <c r="Q11587" i="1"/>
  <c r="Q11586" i="1"/>
  <c r="Q11585" i="1"/>
  <c r="Q11584" i="1"/>
  <c r="Q11583" i="1"/>
  <c r="Q11582" i="1"/>
  <c r="Q11581" i="1"/>
  <c r="Q11580" i="1"/>
  <c r="Q11579" i="1"/>
  <c r="Q11578" i="1"/>
  <c r="Q11577" i="1"/>
  <c r="Q11576" i="1"/>
  <c r="Q11575" i="1"/>
  <c r="Q11574" i="1"/>
  <c r="Q11573" i="1"/>
  <c r="Q11572" i="1"/>
  <c r="Q11571" i="1"/>
  <c r="Q11570" i="1"/>
  <c r="Q11569" i="1"/>
  <c r="Q11568" i="1"/>
  <c r="Q11567" i="1"/>
  <c r="Q11566" i="1"/>
  <c r="Q11565" i="1"/>
  <c r="Q11564" i="1"/>
  <c r="Q11563" i="1"/>
  <c r="Q11562" i="1"/>
  <c r="Q11561" i="1"/>
  <c r="Q11560" i="1"/>
  <c r="Q11559" i="1"/>
  <c r="Q11558" i="1"/>
  <c r="Q11557" i="1"/>
  <c r="Q11556" i="1"/>
  <c r="Q11555" i="1"/>
  <c r="Q11554" i="1"/>
  <c r="Q11553" i="1"/>
  <c r="Q11552" i="1"/>
  <c r="Q11551" i="1"/>
  <c r="Q11550" i="1"/>
  <c r="Q11549" i="1"/>
  <c r="Q11548" i="1"/>
  <c r="Q11547" i="1"/>
  <c r="Q11546" i="1"/>
  <c r="Q11545" i="1"/>
  <c r="Q11544" i="1"/>
  <c r="Q11543" i="1"/>
  <c r="Q11542" i="1"/>
  <c r="Q11541" i="1"/>
  <c r="Q11540" i="1"/>
  <c r="Q11539" i="1"/>
  <c r="Q11538" i="1"/>
  <c r="Q11537" i="1"/>
  <c r="Q11536" i="1"/>
  <c r="Q11535" i="1"/>
  <c r="Q11534" i="1"/>
  <c r="Q11533" i="1"/>
  <c r="Q11532" i="1"/>
  <c r="Q11531" i="1"/>
  <c r="Q11530" i="1"/>
  <c r="Q11529" i="1"/>
  <c r="Q11528" i="1"/>
  <c r="Q11527" i="1"/>
  <c r="Q11526" i="1"/>
  <c r="Q11525" i="1"/>
  <c r="Q11524" i="1"/>
  <c r="Q11523" i="1"/>
  <c r="Q11522" i="1"/>
  <c r="Q11521" i="1"/>
  <c r="Q11520" i="1"/>
  <c r="Q11519" i="1"/>
  <c r="Q11518" i="1"/>
  <c r="Q11517" i="1"/>
  <c r="Q11516" i="1"/>
  <c r="Q11515" i="1"/>
  <c r="Q11514" i="1"/>
  <c r="Q11513" i="1"/>
  <c r="Q11512" i="1"/>
  <c r="Q11511" i="1"/>
  <c r="Q11510" i="1"/>
  <c r="Q11509" i="1"/>
  <c r="Q11508" i="1"/>
  <c r="Q11507" i="1"/>
  <c r="Q11506" i="1"/>
  <c r="Q11505" i="1"/>
  <c r="Q11504" i="1"/>
  <c r="Q11503" i="1"/>
  <c r="Q11502" i="1"/>
  <c r="Q11501" i="1"/>
  <c r="Q11500" i="1"/>
  <c r="Q11499" i="1"/>
  <c r="Q11498" i="1"/>
  <c r="Q11497" i="1"/>
  <c r="Q11496" i="1"/>
  <c r="Q11495" i="1"/>
  <c r="Q11494" i="1"/>
  <c r="Q11493" i="1"/>
  <c r="Q11492" i="1"/>
  <c r="Q11491" i="1"/>
  <c r="Q11490" i="1"/>
  <c r="Q11489" i="1"/>
  <c r="Q11488" i="1"/>
  <c r="Q11487" i="1"/>
  <c r="Q11486" i="1"/>
  <c r="Q11485" i="1"/>
  <c r="Q11484" i="1"/>
  <c r="Q11483" i="1"/>
  <c r="Q11482" i="1"/>
  <c r="Q11481" i="1"/>
  <c r="Q11480" i="1"/>
  <c r="Q11479" i="1"/>
  <c r="Q11478" i="1"/>
  <c r="Q11477" i="1"/>
  <c r="Q11476" i="1"/>
  <c r="Q11475" i="1"/>
  <c r="Q11474" i="1"/>
  <c r="Q11473" i="1"/>
  <c r="Q11472" i="1"/>
  <c r="Q11471" i="1"/>
  <c r="Q11470" i="1"/>
  <c r="Q11469" i="1"/>
  <c r="Q11468" i="1"/>
  <c r="Q11467" i="1"/>
  <c r="Q11466" i="1"/>
  <c r="Q11465" i="1"/>
  <c r="Q11464" i="1"/>
  <c r="Q11463" i="1"/>
  <c r="Q11462" i="1"/>
  <c r="Q11461" i="1"/>
  <c r="Q11460" i="1"/>
  <c r="Q11459" i="1"/>
  <c r="Q11458" i="1"/>
  <c r="Q11457" i="1"/>
  <c r="Q11456" i="1"/>
  <c r="Q11455" i="1"/>
  <c r="Q11454" i="1"/>
  <c r="Q11453" i="1"/>
  <c r="Q11452" i="1"/>
  <c r="Q11451" i="1"/>
  <c r="Q11450" i="1"/>
  <c r="Q11449" i="1"/>
  <c r="Q11448" i="1"/>
  <c r="Q11447" i="1"/>
  <c r="Q11446" i="1"/>
  <c r="Q11445" i="1"/>
  <c r="Q11444" i="1"/>
  <c r="Q11443" i="1"/>
  <c r="Q11442" i="1"/>
  <c r="Q11441" i="1"/>
  <c r="Q11440" i="1"/>
  <c r="Q11439" i="1"/>
  <c r="Q11438" i="1"/>
  <c r="Q11437" i="1"/>
  <c r="Q11436" i="1"/>
  <c r="Q11435" i="1"/>
  <c r="Q11434" i="1"/>
  <c r="Q11433" i="1"/>
  <c r="Q11432" i="1"/>
  <c r="Q11431" i="1"/>
  <c r="Q11430" i="1"/>
  <c r="Q11429" i="1"/>
  <c r="Q11428" i="1"/>
  <c r="Q11427" i="1"/>
  <c r="Q11426" i="1"/>
  <c r="Q11425" i="1"/>
  <c r="Q11424" i="1"/>
  <c r="Q11423" i="1"/>
  <c r="Q11422" i="1"/>
  <c r="Q11421" i="1"/>
  <c r="Q11420" i="1"/>
  <c r="Q11419" i="1"/>
  <c r="Q11418" i="1"/>
  <c r="Q11417" i="1"/>
  <c r="Q11416" i="1"/>
  <c r="Q11415" i="1"/>
  <c r="Q11414" i="1"/>
  <c r="Q11413" i="1"/>
  <c r="Q11412" i="1"/>
  <c r="Q11411" i="1"/>
  <c r="Q11410" i="1"/>
  <c r="Q11409" i="1"/>
  <c r="Q11408" i="1"/>
  <c r="Q11407" i="1"/>
  <c r="Q11406" i="1"/>
  <c r="Q11405" i="1"/>
  <c r="Q11404" i="1"/>
  <c r="Q11403" i="1"/>
  <c r="Q11402" i="1"/>
  <c r="Q11401" i="1"/>
  <c r="Q11400" i="1"/>
  <c r="Q11399" i="1"/>
  <c r="Q11398" i="1"/>
  <c r="Q11397" i="1"/>
  <c r="Q11396" i="1"/>
  <c r="Q11395" i="1"/>
  <c r="Q11394" i="1"/>
  <c r="Q11393" i="1"/>
  <c r="Q11392" i="1"/>
  <c r="Q11391" i="1"/>
  <c r="Q11390" i="1"/>
  <c r="Q11389" i="1"/>
  <c r="Q11388" i="1"/>
  <c r="Q11387" i="1"/>
  <c r="Q11386" i="1"/>
  <c r="Q11385" i="1"/>
  <c r="Q11384" i="1"/>
  <c r="Q11383" i="1"/>
  <c r="Q11382" i="1"/>
  <c r="Q11381" i="1"/>
  <c r="Q11380" i="1"/>
  <c r="Q11379" i="1"/>
  <c r="Q11378" i="1"/>
  <c r="Q11377" i="1"/>
  <c r="Q11376" i="1"/>
  <c r="Q11375" i="1"/>
  <c r="Q11374" i="1"/>
  <c r="Q11373" i="1"/>
  <c r="Q11372" i="1"/>
  <c r="Q11371" i="1"/>
  <c r="Q11370" i="1"/>
  <c r="Q11369" i="1"/>
  <c r="Q11368" i="1"/>
  <c r="Q11367" i="1"/>
  <c r="Q11366" i="1"/>
  <c r="Q11365" i="1"/>
  <c r="Q11364" i="1"/>
  <c r="Q11363" i="1"/>
  <c r="Q11362" i="1"/>
  <c r="Q11361" i="1"/>
  <c r="Q11360" i="1"/>
  <c r="Q11359" i="1"/>
  <c r="Q11358" i="1"/>
  <c r="Q11357" i="1"/>
  <c r="Q11356" i="1"/>
  <c r="Q11355" i="1"/>
  <c r="Q11354" i="1"/>
  <c r="Q11353" i="1"/>
  <c r="Q11352" i="1"/>
  <c r="Q11351" i="1"/>
  <c r="Q11350" i="1"/>
  <c r="Q11349" i="1"/>
  <c r="Q11348" i="1"/>
  <c r="Q11347" i="1"/>
  <c r="Q11346" i="1"/>
  <c r="Q11345" i="1"/>
  <c r="Q11344" i="1"/>
  <c r="Q11343" i="1"/>
  <c r="Q11342" i="1"/>
  <c r="Q11341" i="1"/>
  <c r="Q11340" i="1"/>
  <c r="Q11339" i="1"/>
  <c r="Q11338" i="1"/>
  <c r="Q11337" i="1"/>
  <c r="Q11336" i="1"/>
  <c r="Q11335" i="1"/>
  <c r="Q11334" i="1"/>
  <c r="Q11333" i="1"/>
  <c r="Q11332" i="1"/>
  <c r="Q11331" i="1"/>
  <c r="Q11330" i="1"/>
  <c r="Q11329" i="1"/>
  <c r="Q11328" i="1"/>
  <c r="Q11327" i="1"/>
  <c r="Q11326" i="1"/>
  <c r="Q11325" i="1"/>
  <c r="Q11324" i="1"/>
  <c r="Q11323" i="1"/>
  <c r="Q11322" i="1"/>
  <c r="Q11321" i="1"/>
  <c r="Q11320" i="1"/>
  <c r="Q11319" i="1"/>
  <c r="Q11318" i="1"/>
  <c r="Q11317" i="1"/>
  <c r="Q11316" i="1"/>
  <c r="Q11315" i="1"/>
  <c r="Q11314" i="1"/>
  <c r="Q11313" i="1"/>
  <c r="Q11312" i="1"/>
  <c r="Q11311" i="1"/>
  <c r="Q11310" i="1"/>
  <c r="Q11309" i="1"/>
  <c r="Q11308" i="1"/>
  <c r="Q11307" i="1"/>
  <c r="Q11306" i="1"/>
  <c r="Q11305" i="1"/>
  <c r="Q11304" i="1"/>
  <c r="Q11303" i="1"/>
  <c r="Q11302" i="1"/>
  <c r="Q11301" i="1"/>
  <c r="Q11300" i="1"/>
  <c r="Q11299" i="1"/>
  <c r="Q11298" i="1"/>
  <c r="Q11297" i="1"/>
  <c r="Q11296" i="1"/>
  <c r="Q11295" i="1"/>
  <c r="Q11294" i="1"/>
  <c r="Q11293" i="1"/>
  <c r="Q11292" i="1"/>
  <c r="Q11291" i="1"/>
  <c r="Q11290" i="1"/>
  <c r="Q11289" i="1"/>
  <c r="Q11288" i="1"/>
  <c r="Q11287" i="1"/>
  <c r="Q11286" i="1"/>
  <c r="Q11285" i="1"/>
  <c r="Q11284" i="1"/>
  <c r="Q11283" i="1"/>
  <c r="Q11282" i="1"/>
  <c r="Q11281" i="1"/>
  <c r="Q11280" i="1"/>
  <c r="Q11279" i="1"/>
  <c r="Q11278" i="1"/>
  <c r="Q11277" i="1"/>
  <c r="Q11276" i="1"/>
  <c r="Q11275" i="1"/>
  <c r="Q11274" i="1"/>
  <c r="Q11273" i="1"/>
  <c r="Q11272" i="1"/>
  <c r="Q11271" i="1"/>
  <c r="Q11270" i="1"/>
  <c r="Q11269" i="1"/>
  <c r="Q11268" i="1"/>
  <c r="Q11267" i="1"/>
  <c r="Q11266" i="1"/>
  <c r="Q11265" i="1"/>
  <c r="Q11264" i="1"/>
  <c r="Q11263" i="1"/>
  <c r="Q11262" i="1"/>
  <c r="Q11261" i="1"/>
  <c r="Q11260" i="1"/>
  <c r="Q11259" i="1"/>
  <c r="Q11258" i="1"/>
  <c r="Q11257" i="1"/>
  <c r="Q11256" i="1"/>
  <c r="Q11255" i="1"/>
  <c r="Q11254" i="1"/>
  <c r="Q11253" i="1"/>
  <c r="Q11252" i="1"/>
  <c r="Q11251" i="1"/>
  <c r="Q11250" i="1"/>
  <c r="Q11249" i="1"/>
  <c r="Q11248" i="1"/>
  <c r="Q11247" i="1"/>
  <c r="Q11246" i="1"/>
  <c r="Q11245" i="1"/>
  <c r="Q11244" i="1"/>
  <c r="Q11243" i="1"/>
  <c r="Q11242" i="1"/>
  <c r="Q11241" i="1"/>
  <c r="Q11240" i="1"/>
  <c r="Q11239" i="1"/>
  <c r="Q11238" i="1"/>
  <c r="Q11237" i="1"/>
  <c r="Q11236" i="1"/>
  <c r="Q11235" i="1"/>
  <c r="Q11234" i="1"/>
  <c r="Q11233" i="1"/>
  <c r="Q11232" i="1"/>
  <c r="Q11231" i="1"/>
  <c r="Q11230" i="1"/>
  <c r="Q11229" i="1"/>
  <c r="Q11228" i="1"/>
  <c r="Q11227" i="1"/>
  <c r="Q11226" i="1"/>
  <c r="Q11225" i="1"/>
  <c r="Q11224" i="1"/>
  <c r="Q11223" i="1"/>
  <c r="Q11222" i="1"/>
  <c r="Q11221" i="1"/>
  <c r="Q11220" i="1"/>
  <c r="Q11219" i="1"/>
  <c r="Q11218" i="1"/>
  <c r="Q11217" i="1"/>
  <c r="Q11216" i="1"/>
  <c r="Q11215" i="1"/>
  <c r="Q11214" i="1"/>
  <c r="Q11213" i="1"/>
  <c r="Q11212" i="1"/>
  <c r="Q11211" i="1"/>
  <c r="Q11210" i="1"/>
  <c r="Q11209" i="1"/>
  <c r="Q11208" i="1"/>
  <c r="Q11207" i="1"/>
  <c r="Q11206" i="1"/>
  <c r="Q11205" i="1"/>
  <c r="Q11204" i="1"/>
  <c r="Q11203" i="1"/>
  <c r="Q11202" i="1"/>
  <c r="Q11201" i="1"/>
  <c r="Q11200" i="1"/>
  <c r="Q11199" i="1"/>
  <c r="Q11198" i="1"/>
  <c r="Q11197" i="1"/>
  <c r="Q11196" i="1"/>
  <c r="Q11195" i="1"/>
  <c r="Q11194" i="1"/>
  <c r="Q11193" i="1"/>
  <c r="Q11192" i="1"/>
  <c r="Q11191" i="1"/>
  <c r="Q11190" i="1"/>
  <c r="Q11189" i="1"/>
  <c r="Q11188" i="1"/>
  <c r="Q11187" i="1"/>
  <c r="Q11186" i="1"/>
  <c r="Q11185" i="1"/>
  <c r="Q11184" i="1"/>
  <c r="Q11183" i="1"/>
  <c r="Q11182" i="1"/>
  <c r="Q11181" i="1"/>
  <c r="Q11180" i="1"/>
  <c r="Q11179" i="1"/>
  <c r="Q11178" i="1"/>
  <c r="Q11177" i="1"/>
  <c r="Q11176" i="1"/>
  <c r="Q11175" i="1"/>
  <c r="Q11174" i="1"/>
  <c r="Q11173" i="1"/>
  <c r="Q11172" i="1"/>
  <c r="Q11171" i="1"/>
  <c r="Q11170" i="1"/>
  <c r="Q11169" i="1"/>
  <c r="Q11168" i="1"/>
  <c r="Q11167" i="1"/>
  <c r="Q11166" i="1"/>
  <c r="Q11165" i="1"/>
  <c r="Q11164" i="1"/>
  <c r="Q11163" i="1"/>
  <c r="Q11162" i="1"/>
  <c r="Q11161" i="1"/>
  <c r="Q11160" i="1"/>
  <c r="Q11159" i="1"/>
  <c r="Q11158" i="1"/>
  <c r="Q11157" i="1"/>
  <c r="Q11156" i="1"/>
  <c r="Q11155" i="1"/>
  <c r="Q11154" i="1"/>
  <c r="Q11153" i="1"/>
  <c r="Q11152" i="1"/>
  <c r="Q11151" i="1"/>
  <c r="Q11150" i="1"/>
  <c r="Q11149" i="1"/>
  <c r="Q11148" i="1"/>
  <c r="Q11147" i="1"/>
  <c r="Q11146" i="1"/>
  <c r="D11146" i="1"/>
  <c r="E11146" i="1"/>
  <c r="F11146" i="1"/>
  <c r="D11147" i="1"/>
  <c r="E11147" i="1"/>
  <c r="F11147" i="1"/>
  <c r="C11147" i="1" s="1"/>
  <c r="D11148" i="1"/>
  <c r="E11148" i="1"/>
  <c r="F11148" i="1"/>
  <c r="D11149" i="1"/>
  <c r="E11149" i="1"/>
  <c r="F11149" i="1"/>
  <c r="C11149" i="1" s="1"/>
  <c r="D11150" i="1"/>
  <c r="E11150" i="1"/>
  <c r="F11150" i="1"/>
  <c r="D11151" i="1"/>
  <c r="E11151" i="1"/>
  <c r="F11151" i="1"/>
  <c r="D11152" i="1"/>
  <c r="E11152" i="1"/>
  <c r="F11152" i="1"/>
  <c r="D11153" i="1"/>
  <c r="E11153" i="1"/>
  <c r="F11153" i="1"/>
  <c r="B11153" i="1" s="1"/>
  <c r="D11154" i="1"/>
  <c r="E11154" i="1"/>
  <c r="F11154" i="1"/>
  <c r="D11155" i="1"/>
  <c r="E11155" i="1"/>
  <c r="F11155" i="1"/>
  <c r="C11155" i="1" s="1"/>
  <c r="D11156" i="1"/>
  <c r="E11156" i="1"/>
  <c r="F11156" i="1"/>
  <c r="D11157" i="1"/>
  <c r="E11157" i="1"/>
  <c r="F11157" i="1"/>
  <c r="C11157" i="1" s="1"/>
  <c r="D11158" i="1"/>
  <c r="E11158" i="1"/>
  <c r="F11158" i="1"/>
  <c r="D11159" i="1"/>
  <c r="E11159" i="1"/>
  <c r="F11159" i="1"/>
  <c r="D11160" i="1"/>
  <c r="E11160" i="1"/>
  <c r="F11160" i="1"/>
  <c r="D11161" i="1"/>
  <c r="E11161" i="1"/>
  <c r="F11161" i="1"/>
  <c r="B11161" i="1" s="1"/>
  <c r="D11162" i="1"/>
  <c r="E11162" i="1"/>
  <c r="F11162" i="1"/>
  <c r="D11163" i="1"/>
  <c r="E11163" i="1"/>
  <c r="F11163" i="1"/>
  <c r="C11163" i="1" s="1"/>
  <c r="D11164" i="1"/>
  <c r="E11164" i="1"/>
  <c r="F11164" i="1"/>
  <c r="D11165" i="1"/>
  <c r="E11165" i="1"/>
  <c r="F11165" i="1"/>
  <c r="C11165" i="1" s="1"/>
  <c r="D11166" i="1"/>
  <c r="E11166" i="1"/>
  <c r="F11166" i="1"/>
  <c r="C11166" i="1" s="1"/>
  <c r="D11167" i="1"/>
  <c r="E11167" i="1"/>
  <c r="F11167" i="1"/>
  <c r="D11168" i="1"/>
  <c r="E11168" i="1"/>
  <c r="F11168" i="1"/>
  <c r="C11168" i="1" s="1"/>
  <c r="D11169" i="1"/>
  <c r="E11169" i="1"/>
  <c r="F11169" i="1"/>
  <c r="B11169" i="1" s="1"/>
  <c r="D11170" i="1"/>
  <c r="E11170" i="1"/>
  <c r="F11170" i="1"/>
  <c r="D11171" i="1"/>
  <c r="E11171" i="1"/>
  <c r="F11171" i="1"/>
  <c r="C11171" i="1" s="1"/>
  <c r="D11172" i="1"/>
  <c r="E11172" i="1"/>
  <c r="F11172" i="1"/>
  <c r="D11173" i="1"/>
  <c r="E11173" i="1"/>
  <c r="F11173" i="1"/>
  <c r="C11173" i="1" s="1"/>
  <c r="D11174" i="1"/>
  <c r="E11174" i="1"/>
  <c r="F11174" i="1"/>
  <c r="C11174" i="1" s="1"/>
  <c r="D11175" i="1"/>
  <c r="E11175" i="1"/>
  <c r="F11175" i="1"/>
  <c r="D11176" i="1"/>
  <c r="E11176" i="1"/>
  <c r="F11176" i="1"/>
  <c r="C11176" i="1" s="1"/>
  <c r="D11177" i="1"/>
  <c r="E11177" i="1"/>
  <c r="F11177" i="1"/>
  <c r="B11177" i="1" s="1"/>
  <c r="D11178" i="1"/>
  <c r="E11178" i="1"/>
  <c r="F11178" i="1"/>
  <c r="D11179" i="1"/>
  <c r="E11179" i="1"/>
  <c r="F11179" i="1"/>
  <c r="C11179" i="1" s="1"/>
  <c r="D11180" i="1"/>
  <c r="E11180" i="1"/>
  <c r="F11180" i="1"/>
  <c r="D11181" i="1"/>
  <c r="E11181" i="1"/>
  <c r="F11181" i="1"/>
  <c r="C11181" i="1" s="1"/>
  <c r="D11182" i="1"/>
  <c r="E11182" i="1"/>
  <c r="F11182" i="1"/>
  <c r="C11182" i="1" s="1"/>
  <c r="D11183" i="1"/>
  <c r="E11183" i="1"/>
  <c r="F11183" i="1"/>
  <c r="D11184" i="1"/>
  <c r="E11184" i="1"/>
  <c r="F11184" i="1"/>
  <c r="C11184" i="1" s="1"/>
  <c r="D11185" i="1"/>
  <c r="E11185" i="1"/>
  <c r="F11185" i="1"/>
  <c r="B11185" i="1" s="1"/>
  <c r="D11186" i="1"/>
  <c r="E11186" i="1"/>
  <c r="F11186" i="1"/>
  <c r="B11186" i="1" s="1"/>
  <c r="D11187" i="1"/>
  <c r="E11187" i="1"/>
  <c r="F11187" i="1"/>
  <c r="C11187" i="1" s="1"/>
  <c r="D11188" i="1"/>
  <c r="E11188" i="1"/>
  <c r="F11188" i="1"/>
  <c r="D11189" i="1"/>
  <c r="E11189" i="1"/>
  <c r="F11189" i="1"/>
  <c r="C11189" i="1" s="1"/>
  <c r="D11190" i="1"/>
  <c r="E11190" i="1"/>
  <c r="F11190" i="1"/>
  <c r="C11190" i="1" s="1"/>
  <c r="D11191" i="1"/>
  <c r="E11191" i="1"/>
  <c r="F11191" i="1"/>
  <c r="D11192" i="1"/>
  <c r="E11192" i="1"/>
  <c r="F11192" i="1"/>
  <c r="C11192" i="1" s="1"/>
  <c r="D11193" i="1"/>
  <c r="E11193" i="1"/>
  <c r="F11193" i="1"/>
  <c r="B11193" i="1" s="1"/>
  <c r="D11194" i="1"/>
  <c r="E11194" i="1"/>
  <c r="F11194" i="1"/>
  <c r="D11195" i="1"/>
  <c r="E11195" i="1"/>
  <c r="F11195" i="1"/>
  <c r="C11195" i="1" s="1"/>
  <c r="D11196" i="1"/>
  <c r="E11196" i="1"/>
  <c r="F11196" i="1"/>
  <c r="D11197" i="1"/>
  <c r="E11197" i="1"/>
  <c r="F11197" i="1"/>
  <c r="C11197" i="1" s="1"/>
  <c r="D11198" i="1"/>
  <c r="E11198" i="1"/>
  <c r="F11198" i="1"/>
  <c r="C11198" i="1" s="1"/>
  <c r="D11199" i="1"/>
  <c r="E11199" i="1"/>
  <c r="F11199" i="1"/>
  <c r="D11200" i="1"/>
  <c r="E11200" i="1"/>
  <c r="F11200" i="1"/>
  <c r="C11200" i="1" s="1"/>
  <c r="D11201" i="1"/>
  <c r="E11201" i="1"/>
  <c r="F11201" i="1"/>
  <c r="B11201" i="1" s="1"/>
  <c r="D11202" i="1"/>
  <c r="E11202" i="1"/>
  <c r="F11202" i="1"/>
  <c r="D11203" i="1"/>
  <c r="E11203" i="1"/>
  <c r="F11203" i="1"/>
  <c r="C11203" i="1" s="1"/>
  <c r="D11204" i="1"/>
  <c r="E11204" i="1"/>
  <c r="F11204" i="1"/>
  <c r="D11205" i="1"/>
  <c r="E11205" i="1"/>
  <c r="F11205" i="1"/>
  <c r="C11205" i="1" s="1"/>
  <c r="D11206" i="1"/>
  <c r="E11206" i="1"/>
  <c r="F11206" i="1"/>
  <c r="C11206" i="1" s="1"/>
  <c r="D11207" i="1"/>
  <c r="E11207" i="1"/>
  <c r="F11207" i="1"/>
  <c r="D11208" i="1"/>
  <c r="E11208" i="1"/>
  <c r="F11208" i="1"/>
  <c r="C11208" i="1" s="1"/>
  <c r="D11209" i="1"/>
  <c r="E11209" i="1"/>
  <c r="F11209" i="1"/>
  <c r="B11209" i="1" s="1"/>
  <c r="D11210" i="1"/>
  <c r="E11210" i="1"/>
  <c r="F11210" i="1"/>
  <c r="D11211" i="1"/>
  <c r="E11211" i="1"/>
  <c r="F11211" i="1"/>
  <c r="C11211" i="1" s="1"/>
  <c r="D11212" i="1"/>
  <c r="E11212" i="1"/>
  <c r="F11212" i="1"/>
  <c r="D11213" i="1"/>
  <c r="E11213" i="1"/>
  <c r="F11213" i="1"/>
  <c r="C11213" i="1" s="1"/>
  <c r="D11214" i="1"/>
  <c r="E11214" i="1"/>
  <c r="F11214" i="1"/>
  <c r="D11215" i="1"/>
  <c r="E11215" i="1"/>
  <c r="F11215" i="1"/>
  <c r="D11216" i="1"/>
  <c r="E11216" i="1"/>
  <c r="F11216" i="1"/>
  <c r="D11217" i="1"/>
  <c r="E11217" i="1"/>
  <c r="F11217" i="1"/>
  <c r="B11217" i="1" s="1"/>
  <c r="D11218" i="1"/>
  <c r="E11218" i="1"/>
  <c r="F11218" i="1"/>
  <c r="D11219" i="1"/>
  <c r="E11219" i="1"/>
  <c r="F11219" i="1"/>
  <c r="B11219" i="1" s="1"/>
  <c r="D11220" i="1"/>
  <c r="E11220" i="1"/>
  <c r="F11220" i="1"/>
  <c r="D11221" i="1"/>
  <c r="E11221" i="1"/>
  <c r="F11221" i="1"/>
  <c r="C11221" i="1" s="1"/>
  <c r="D11222" i="1"/>
  <c r="E11222" i="1"/>
  <c r="F11222" i="1"/>
  <c r="D11223" i="1"/>
  <c r="E11223" i="1"/>
  <c r="F11223" i="1"/>
  <c r="D11224" i="1"/>
  <c r="E11224" i="1"/>
  <c r="F11224" i="1"/>
  <c r="D11225" i="1"/>
  <c r="E11225" i="1"/>
  <c r="F11225" i="1"/>
  <c r="B11225" i="1" s="1"/>
  <c r="D11226" i="1"/>
  <c r="E11226" i="1"/>
  <c r="F11226" i="1"/>
  <c r="D11227" i="1"/>
  <c r="E11227" i="1"/>
  <c r="F11227" i="1"/>
  <c r="B11227" i="1" s="1"/>
  <c r="D11228" i="1"/>
  <c r="E11228" i="1"/>
  <c r="F11228" i="1"/>
  <c r="D11229" i="1"/>
  <c r="E11229" i="1"/>
  <c r="F11229" i="1"/>
  <c r="C11229" i="1" s="1"/>
  <c r="D11230" i="1"/>
  <c r="E11230" i="1"/>
  <c r="F11230" i="1"/>
  <c r="D11231" i="1"/>
  <c r="E11231" i="1"/>
  <c r="F11231" i="1"/>
  <c r="D11232" i="1"/>
  <c r="E11232" i="1"/>
  <c r="F11232" i="1"/>
  <c r="D11233" i="1"/>
  <c r="E11233" i="1"/>
  <c r="F11233" i="1"/>
  <c r="B11233" i="1" s="1"/>
  <c r="D11234" i="1"/>
  <c r="E11234" i="1"/>
  <c r="F11234" i="1"/>
  <c r="D11235" i="1"/>
  <c r="E11235" i="1"/>
  <c r="F11235" i="1"/>
  <c r="B11235" i="1" s="1"/>
  <c r="D11236" i="1"/>
  <c r="E11236" i="1"/>
  <c r="F11236" i="1"/>
  <c r="D11237" i="1"/>
  <c r="E11237" i="1"/>
  <c r="F11237" i="1"/>
  <c r="C11237" i="1" s="1"/>
  <c r="D11238" i="1"/>
  <c r="E11238" i="1"/>
  <c r="F11238" i="1"/>
  <c r="D11239" i="1"/>
  <c r="E11239" i="1"/>
  <c r="F11239" i="1"/>
  <c r="D11240" i="1"/>
  <c r="E11240" i="1"/>
  <c r="F11240" i="1"/>
  <c r="D11241" i="1"/>
  <c r="E11241" i="1"/>
  <c r="F11241" i="1"/>
  <c r="B11241" i="1" s="1"/>
  <c r="D11242" i="1"/>
  <c r="E11242" i="1"/>
  <c r="F11242" i="1"/>
  <c r="D11243" i="1"/>
  <c r="E11243" i="1"/>
  <c r="F11243" i="1"/>
  <c r="B11243" i="1" s="1"/>
  <c r="D11244" i="1"/>
  <c r="E11244" i="1"/>
  <c r="F11244" i="1"/>
  <c r="D11245" i="1"/>
  <c r="E11245" i="1"/>
  <c r="F11245" i="1"/>
  <c r="C11245" i="1" s="1"/>
  <c r="D11246" i="1"/>
  <c r="E11246" i="1"/>
  <c r="F11246" i="1"/>
  <c r="D11247" i="1"/>
  <c r="E11247" i="1"/>
  <c r="F11247" i="1"/>
  <c r="D11248" i="1"/>
  <c r="E11248" i="1"/>
  <c r="F11248" i="1"/>
  <c r="D11249" i="1"/>
  <c r="E11249" i="1"/>
  <c r="F11249" i="1"/>
  <c r="B11249" i="1" s="1"/>
  <c r="D11250" i="1"/>
  <c r="E11250" i="1"/>
  <c r="F11250" i="1"/>
  <c r="D11251" i="1"/>
  <c r="E11251" i="1"/>
  <c r="F11251" i="1"/>
  <c r="B11251" i="1" s="1"/>
  <c r="D11252" i="1"/>
  <c r="E11252" i="1"/>
  <c r="F11252" i="1"/>
  <c r="D11253" i="1"/>
  <c r="E11253" i="1"/>
  <c r="F11253" i="1"/>
  <c r="C11253" i="1" s="1"/>
  <c r="D11254" i="1"/>
  <c r="E11254" i="1"/>
  <c r="F11254" i="1"/>
  <c r="D11255" i="1"/>
  <c r="E11255" i="1"/>
  <c r="F11255" i="1"/>
  <c r="D11256" i="1"/>
  <c r="E11256" i="1"/>
  <c r="F11256" i="1"/>
  <c r="D11257" i="1"/>
  <c r="E11257" i="1"/>
  <c r="F11257" i="1"/>
  <c r="B11257" i="1" s="1"/>
  <c r="D11258" i="1"/>
  <c r="E11258" i="1"/>
  <c r="F11258" i="1"/>
  <c r="D11259" i="1"/>
  <c r="E11259" i="1"/>
  <c r="F11259" i="1"/>
  <c r="B11259" i="1" s="1"/>
  <c r="D11260" i="1"/>
  <c r="E11260" i="1"/>
  <c r="F11260" i="1"/>
  <c r="D11261" i="1"/>
  <c r="E11261" i="1"/>
  <c r="F11261" i="1"/>
  <c r="C11261" i="1" s="1"/>
  <c r="D11262" i="1"/>
  <c r="E11262" i="1"/>
  <c r="F11262" i="1"/>
  <c r="D11263" i="1"/>
  <c r="E11263" i="1"/>
  <c r="F11263" i="1"/>
  <c r="D11264" i="1"/>
  <c r="E11264" i="1"/>
  <c r="F11264" i="1"/>
  <c r="D11265" i="1"/>
  <c r="E11265" i="1"/>
  <c r="F11265" i="1"/>
  <c r="B11265" i="1" s="1"/>
  <c r="D11266" i="1"/>
  <c r="E11266" i="1"/>
  <c r="F11266" i="1"/>
  <c r="D11267" i="1"/>
  <c r="E11267" i="1"/>
  <c r="F11267" i="1"/>
  <c r="B11267" i="1" s="1"/>
  <c r="D11268" i="1"/>
  <c r="E11268" i="1"/>
  <c r="F11268" i="1"/>
  <c r="D11269" i="1"/>
  <c r="E11269" i="1"/>
  <c r="F11269" i="1"/>
  <c r="C11269" i="1" s="1"/>
  <c r="D11270" i="1"/>
  <c r="E11270" i="1"/>
  <c r="F11270" i="1"/>
  <c r="D11271" i="1"/>
  <c r="E11271" i="1"/>
  <c r="F11271" i="1"/>
  <c r="D11272" i="1"/>
  <c r="E11272" i="1"/>
  <c r="F11272" i="1"/>
  <c r="D11273" i="1"/>
  <c r="E11273" i="1"/>
  <c r="F11273" i="1"/>
  <c r="B11273" i="1" s="1"/>
  <c r="D11274" i="1"/>
  <c r="E11274" i="1"/>
  <c r="F11274" i="1"/>
  <c r="D11275" i="1"/>
  <c r="E11275" i="1"/>
  <c r="F11275" i="1"/>
  <c r="B11275" i="1" s="1"/>
  <c r="D11276" i="1"/>
  <c r="E11276" i="1"/>
  <c r="F11276" i="1"/>
  <c r="D11277" i="1"/>
  <c r="E11277" i="1"/>
  <c r="F11277" i="1"/>
  <c r="C11277" i="1" s="1"/>
  <c r="D11278" i="1"/>
  <c r="E11278" i="1"/>
  <c r="F11278" i="1"/>
  <c r="D11279" i="1"/>
  <c r="E11279" i="1"/>
  <c r="F11279" i="1"/>
  <c r="D11280" i="1"/>
  <c r="E11280" i="1"/>
  <c r="F11280" i="1"/>
  <c r="D11281" i="1"/>
  <c r="E11281" i="1"/>
  <c r="F11281" i="1"/>
  <c r="B11281" i="1" s="1"/>
  <c r="D11282" i="1"/>
  <c r="E11282" i="1"/>
  <c r="F11282" i="1"/>
  <c r="D11283" i="1"/>
  <c r="E11283" i="1"/>
  <c r="F11283" i="1"/>
  <c r="B11283" i="1" s="1"/>
  <c r="D11284" i="1"/>
  <c r="E11284" i="1"/>
  <c r="F11284" i="1"/>
  <c r="D11285" i="1"/>
  <c r="E11285" i="1"/>
  <c r="F11285" i="1"/>
  <c r="C11285" i="1" s="1"/>
  <c r="D11286" i="1"/>
  <c r="E11286" i="1"/>
  <c r="F11286" i="1"/>
  <c r="D11287" i="1"/>
  <c r="E11287" i="1"/>
  <c r="F11287" i="1"/>
  <c r="C11287" i="1" s="1"/>
  <c r="D11288" i="1"/>
  <c r="E11288" i="1"/>
  <c r="F11288" i="1"/>
  <c r="D11289" i="1"/>
  <c r="E11289" i="1"/>
  <c r="F11289" i="1"/>
  <c r="B11289" i="1" s="1"/>
  <c r="D11290" i="1"/>
  <c r="E11290" i="1"/>
  <c r="F11290" i="1"/>
  <c r="D11291" i="1"/>
  <c r="E11291" i="1"/>
  <c r="F11291" i="1"/>
  <c r="C11291" i="1" s="1"/>
  <c r="D11292" i="1"/>
  <c r="E11292" i="1"/>
  <c r="F11292" i="1"/>
  <c r="D11293" i="1"/>
  <c r="E11293" i="1"/>
  <c r="F11293" i="1"/>
  <c r="C11293" i="1" s="1"/>
  <c r="D11294" i="1"/>
  <c r="E11294" i="1"/>
  <c r="F11294" i="1"/>
  <c r="D11295" i="1"/>
  <c r="E11295" i="1"/>
  <c r="F11295" i="1"/>
  <c r="C11295" i="1" s="1"/>
  <c r="D11296" i="1"/>
  <c r="E11296" i="1"/>
  <c r="F11296" i="1"/>
  <c r="D11297" i="1"/>
  <c r="E11297" i="1"/>
  <c r="F11297" i="1"/>
  <c r="B11297" i="1" s="1"/>
  <c r="D11298" i="1"/>
  <c r="E11298" i="1"/>
  <c r="F11298" i="1"/>
  <c r="D11299" i="1"/>
  <c r="E11299" i="1"/>
  <c r="F11299" i="1"/>
  <c r="D11300" i="1"/>
  <c r="E11300" i="1"/>
  <c r="F11300" i="1"/>
  <c r="D11301" i="1"/>
  <c r="E11301" i="1"/>
  <c r="F11301" i="1"/>
  <c r="C11301" i="1" s="1"/>
  <c r="D11302" i="1"/>
  <c r="E11302" i="1"/>
  <c r="F11302" i="1"/>
  <c r="D11303" i="1"/>
  <c r="E11303" i="1"/>
  <c r="F11303" i="1"/>
  <c r="D11304" i="1"/>
  <c r="E11304" i="1"/>
  <c r="F11304" i="1"/>
  <c r="D11305" i="1"/>
  <c r="E11305" i="1"/>
  <c r="F11305" i="1"/>
  <c r="B11305" i="1" s="1"/>
  <c r="D11306" i="1"/>
  <c r="E11306" i="1"/>
  <c r="F11306" i="1"/>
  <c r="D11307" i="1"/>
  <c r="E11307" i="1"/>
  <c r="F11307" i="1"/>
  <c r="D11308" i="1"/>
  <c r="E11308" i="1"/>
  <c r="F11308" i="1"/>
  <c r="D11309" i="1"/>
  <c r="E11309" i="1"/>
  <c r="F11309" i="1"/>
  <c r="C11309" i="1" s="1"/>
  <c r="D11310" i="1"/>
  <c r="E11310" i="1"/>
  <c r="F11310" i="1"/>
  <c r="D11311" i="1"/>
  <c r="E11311" i="1"/>
  <c r="F11311" i="1"/>
  <c r="C11311" i="1" s="1"/>
  <c r="D11312" i="1"/>
  <c r="E11312" i="1"/>
  <c r="F11312" i="1"/>
  <c r="D11313" i="1"/>
  <c r="E11313" i="1"/>
  <c r="F11313" i="1"/>
  <c r="B11313" i="1" s="1"/>
  <c r="D11314" i="1"/>
  <c r="E11314" i="1"/>
  <c r="F11314" i="1"/>
  <c r="D11315" i="1"/>
  <c r="E11315" i="1"/>
  <c r="F11315" i="1"/>
  <c r="D11316" i="1"/>
  <c r="E11316" i="1"/>
  <c r="F11316" i="1"/>
  <c r="D11317" i="1"/>
  <c r="E11317" i="1"/>
  <c r="F11317" i="1"/>
  <c r="C11317" i="1" s="1"/>
  <c r="D11318" i="1"/>
  <c r="E11318" i="1"/>
  <c r="F11318" i="1"/>
  <c r="D11319" i="1"/>
  <c r="E11319" i="1"/>
  <c r="F11319" i="1"/>
  <c r="D11320" i="1"/>
  <c r="E11320" i="1"/>
  <c r="F11320" i="1"/>
  <c r="D11321" i="1"/>
  <c r="E11321" i="1"/>
  <c r="F11321" i="1"/>
  <c r="B11321" i="1" s="1"/>
  <c r="D11322" i="1"/>
  <c r="E11322" i="1"/>
  <c r="F11322" i="1"/>
  <c r="D11323" i="1"/>
  <c r="E11323" i="1"/>
  <c r="F11323" i="1"/>
  <c r="C11323" i="1" s="1"/>
  <c r="D11324" i="1"/>
  <c r="E11324" i="1"/>
  <c r="F11324" i="1"/>
  <c r="D11325" i="1"/>
  <c r="E11325" i="1"/>
  <c r="F11325" i="1"/>
  <c r="C11325" i="1" s="1"/>
  <c r="D11326" i="1"/>
  <c r="E11326" i="1"/>
  <c r="F11326" i="1"/>
  <c r="D11327" i="1"/>
  <c r="E11327" i="1"/>
  <c r="F11327" i="1"/>
  <c r="C11327" i="1" s="1"/>
  <c r="D11328" i="1"/>
  <c r="E11328" i="1"/>
  <c r="F11328" i="1"/>
  <c r="D11329" i="1"/>
  <c r="E11329" i="1"/>
  <c r="F11329" i="1"/>
  <c r="D11330" i="1"/>
  <c r="E11330" i="1"/>
  <c r="F11330" i="1"/>
  <c r="D11331" i="1"/>
  <c r="E11331" i="1"/>
  <c r="F11331" i="1"/>
  <c r="C11331" i="1" s="1"/>
  <c r="D11332" i="1"/>
  <c r="E11332" i="1"/>
  <c r="F11332" i="1"/>
  <c r="D11333" i="1"/>
  <c r="E11333" i="1"/>
  <c r="F11333" i="1"/>
  <c r="D11334" i="1"/>
  <c r="E11334" i="1"/>
  <c r="F11334" i="1"/>
  <c r="D11335" i="1"/>
  <c r="E11335" i="1"/>
  <c r="F11335" i="1"/>
  <c r="C11335" i="1" s="1"/>
  <c r="D11336" i="1"/>
  <c r="E11336" i="1"/>
  <c r="F11336" i="1"/>
  <c r="C11336" i="1" s="1"/>
  <c r="D11337" i="1"/>
  <c r="E11337" i="1"/>
  <c r="F11337" i="1"/>
  <c r="D11338" i="1"/>
  <c r="E11338" i="1"/>
  <c r="F11338" i="1"/>
  <c r="D11339" i="1"/>
  <c r="E11339" i="1"/>
  <c r="F11339" i="1"/>
  <c r="C11339" i="1" s="1"/>
  <c r="D11340" i="1"/>
  <c r="E11340" i="1"/>
  <c r="F11340" i="1"/>
  <c r="D11341" i="1"/>
  <c r="E11341" i="1"/>
  <c r="F11341" i="1"/>
  <c r="D11342" i="1"/>
  <c r="E11342" i="1"/>
  <c r="F11342" i="1"/>
  <c r="D11343" i="1"/>
  <c r="E11343" i="1"/>
  <c r="F11343" i="1"/>
  <c r="C11343" i="1" s="1"/>
  <c r="D11344" i="1"/>
  <c r="E11344" i="1"/>
  <c r="F11344" i="1"/>
  <c r="D11345" i="1"/>
  <c r="E11345" i="1"/>
  <c r="F11345" i="1"/>
  <c r="D11346" i="1"/>
  <c r="E11346" i="1"/>
  <c r="F11346" i="1"/>
  <c r="D11347" i="1"/>
  <c r="E11347" i="1"/>
  <c r="F11347" i="1"/>
  <c r="C11347" i="1" s="1"/>
  <c r="D11348" i="1"/>
  <c r="E11348" i="1"/>
  <c r="F11348" i="1"/>
  <c r="D11349" i="1"/>
  <c r="E11349" i="1"/>
  <c r="F11349" i="1"/>
  <c r="C11349" i="1" s="1"/>
  <c r="D11350" i="1"/>
  <c r="E11350" i="1"/>
  <c r="F11350" i="1"/>
  <c r="D11351" i="1"/>
  <c r="E11351" i="1"/>
  <c r="F11351" i="1"/>
  <c r="C11351" i="1" s="1"/>
  <c r="D11352" i="1"/>
  <c r="E11352" i="1"/>
  <c r="F11352" i="1"/>
  <c r="D11353" i="1"/>
  <c r="E11353" i="1"/>
  <c r="F11353" i="1"/>
  <c r="B11353" i="1" s="1"/>
  <c r="D11354" i="1"/>
  <c r="E11354" i="1"/>
  <c r="F11354" i="1"/>
  <c r="D11355" i="1"/>
  <c r="E11355" i="1"/>
  <c r="F11355" i="1"/>
  <c r="D11356" i="1"/>
  <c r="E11356" i="1"/>
  <c r="F11356" i="1"/>
  <c r="D11357" i="1"/>
  <c r="E11357" i="1"/>
  <c r="F11357" i="1"/>
  <c r="C11357" i="1" s="1"/>
  <c r="D11358" i="1"/>
  <c r="E11358" i="1"/>
  <c r="F11358" i="1"/>
  <c r="D11359" i="1"/>
  <c r="E11359" i="1"/>
  <c r="F11359" i="1"/>
  <c r="D11360" i="1"/>
  <c r="E11360" i="1"/>
  <c r="F11360" i="1"/>
  <c r="D11361" i="1"/>
  <c r="E11361" i="1"/>
  <c r="F11361" i="1"/>
  <c r="D11362" i="1"/>
  <c r="E11362" i="1"/>
  <c r="F11362" i="1"/>
  <c r="D11363" i="1"/>
  <c r="E11363" i="1"/>
  <c r="F11363" i="1"/>
  <c r="C11363" i="1" s="1"/>
  <c r="D11364" i="1"/>
  <c r="E11364" i="1"/>
  <c r="F11364" i="1"/>
  <c r="D11365" i="1"/>
  <c r="E11365" i="1"/>
  <c r="F11365" i="1"/>
  <c r="C11365" i="1" s="1"/>
  <c r="D11366" i="1"/>
  <c r="E11366" i="1"/>
  <c r="F11366" i="1"/>
  <c r="D11367" i="1"/>
  <c r="E11367" i="1"/>
  <c r="F11367" i="1"/>
  <c r="C11367" i="1" s="1"/>
  <c r="D11368" i="1"/>
  <c r="E11368" i="1"/>
  <c r="F11368" i="1"/>
  <c r="D11369" i="1"/>
  <c r="E11369" i="1"/>
  <c r="F11369" i="1"/>
  <c r="C11369" i="1" s="1"/>
  <c r="D11370" i="1"/>
  <c r="E11370" i="1"/>
  <c r="F11370" i="1"/>
  <c r="D11371" i="1"/>
  <c r="E11371" i="1"/>
  <c r="F11371" i="1"/>
  <c r="C11371" i="1" s="1"/>
  <c r="D11372" i="1"/>
  <c r="E11372" i="1"/>
  <c r="F11372" i="1"/>
  <c r="D11373" i="1"/>
  <c r="E11373" i="1"/>
  <c r="F11373" i="1"/>
  <c r="C11373" i="1" s="1"/>
  <c r="D11374" i="1"/>
  <c r="E11374" i="1"/>
  <c r="F11374" i="1"/>
  <c r="D11375" i="1"/>
  <c r="E11375" i="1"/>
  <c r="F11375" i="1"/>
  <c r="D11376" i="1"/>
  <c r="E11376" i="1"/>
  <c r="F11376" i="1"/>
  <c r="D11377" i="1"/>
  <c r="E11377" i="1"/>
  <c r="F11377" i="1"/>
  <c r="D11378" i="1"/>
  <c r="E11378" i="1"/>
  <c r="F11378" i="1"/>
  <c r="D11379" i="1"/>
  <c r="E11379" i="1"/>
  <c r="F11379" i="1"/>
  <c r="C11379" i="1" s="1"/>
  <c r="D11380" i="1"/>
  <c r="E11380" i="1"/>
  <c r="F11380" i="1"/>
  <c r="D11381" i="1"/>
  <c r="E11381" i="1"/>
  <c r="F11381" i="1"/>
  <c r="B11381" i="1" s="1"/>
  <c r="D11382" i="1"/>
  <c r="E11382" i="1"/>
  <c r="F11382" i="1"/>
  <c r="D11383" i="1"/>
  <c r="E11383" i="1"/>
  <c r="F11383" i="1"/>
  <c r="B11383" i="1" s="1"/>
  <c r="D11384" i="1"/>
  <c r="E11384" i="1"/>
  <c r="F11384" i="1"/>
  <c r="D11385" i="1"/>
  <c r="E11385" i="1"/>
  <c r="F11385" i="1"/>
  <c r="B11385" i="1" s="1"/>
  <c r="D11386" i="1"/>
  <c r="E11386" i="1"/>
  <c r="F11386" i="1"/>
  <c r="C11386" i="1" s="1"/>
  <c r="D11387" i="1"/>
  <c r="E11387" i="1"/>
  <c r="F11387" i="1"/>
  <c r="C11387" i="1" s="1"/>
  <c r="D11388" i="1"/>
  <c r="E11388" i="1"/>
  <c r="F11388" i="1"/>
  <c r="D11389" i="1"/>
  <c r="E11389" i="1"/>
  <c r="F11389" i="1"/>
  <c r="B11389" i="1" s="1"/>
  <c r="D11390" i="1"/>
  <c r="E11390" i="1"/>
  <c r="F11390" i="1"/>
  <c r="D11391" i="1"/>
  <c r="E11391" i="1"/>
  <c r="F11391" i="1"/>
  <c r="B11391" i="1" s="1"/>
  <c r="D11392" i="1"/>
  <c r="E11392" i="1"/>
  <c r="F11392" i="1"/>
  <c r="D11393" i="1"/>
  <c r="E11393" i="1"/>
  <c r="F11393" i="1"/>
  <c r="B11393" i="1" s="1"/>
  <c r="D11394" i="1"/>
  <c r="E11394" i="1"/>
  <c r="F11394" i="1"/>
  <c r="C11394" i="1" s="1"/>
  <c r="D11395" i="1"/>
  <c r="E11395" i="1"/>
  <c r="F11395" i="1"/>
  <c r="C11395" i="1" s="1"/>
  <c r="D11396" i="1"/>
  <c r="E11396" i="1"/>
  <c r="F11396" i="1"/>
  <c r="D11397" i="1"/>
  <c r="E11397" i="1"/>
  <c r="F11397" i="1"/>
  <c r="B11397" i="1" s="1"/>
  <c r="D11398" i="1"/>
  <c r="E11398" i="1"/>
  <c r="F11398" i="1"/>
  <c r="D11399" i="1"/>
  <c r="E11399" i="1"/>
  <c r="F11399" i="1"/>
  <c r="B11399" i="1" s="1"/>
  <c r="D11400" i="1"/>
  <c r="E11400" i="1"/>
  <c r="F11400" i="1"/>
  <c r="D11401" i="1"/>
  <c r="E11401" i="1"/>
  <c r="F11401" i="1"/>
  <c r="B11401" i="1" s="1"/>
  <c r="D11402" i="1"/>
  <c r="E11402" i="1"/>
  <c r="F11402" i="1"/>
  <c r="C11402" i="1" s="1"/>
  <c r="D11403" i="1"/>
  <c r="E11403" i="1"/>
  <c r="F11403" i="1"/>
  <c r="C11403" i="1" s="1"/>
  <c r="D11404" i="1"/>
  <c r="E11404" i="1"/>
  <c r="F11404" i="1"/>
  <c r="D11405" i="1"/>
  <c r="E11405" i="1"/>
  <c r="F11405" i="1"/>
  <c r="B11405" i="1" s="1"/>
  <c r="D11406" i="1"/>
  <c r="E11406" i="1"/>
  <c r="F11406" i="1"/>
  <c r="D11407" i="1"/>
  <c r="E11407" i="1"/>
  <c r="F11407" i="1"/>
  <c r="B11407" i="1" s="1"/>
  <c r="D11408" i="1"/>
  <c r="E11408" i="1"/>
  <c r="F11408" i="1"/>
  <c r="D11409" i="1"/>
  <c r="E11409" i="1"/>
  <c r="F11409" i="1"/>
  <c r="B11409" i="1" s="1"/>
  <c r="D11410" i="1"/>
  <c r="E11410" i="1"/>
  <c r="F11410" i="1"/>
  <c r="C11410" i="1" s="1"/>
  <c r="D11411" i="1"/>
  <c r="E11411" i="1"/>
  <c r="F11411" i="1"/>
  <c r="C11411" i="1" s="1"/>
  <c r="D11412" i="1"/>
  <c r="E11412" i="1"/>
  <c r="F11412" i="1"/>
  <c r="D11413" i="1"/>
  <c r="E11413" i="1"/>
  <c r="F11413" i="1"/>
  <c r="B11413" i="1" s="1"/>
  <c r="D11414" i="1"/>
  <c r="E11414" i="1"/>
  <c r="F11414" i="1"/>
  <c r="D11415" i="1"/>
  <c r="E11415" i="1"/>
  <c r="F11415" i="1"/>
  <c r="B11415" i="1" s="1"/>
  <c r="D11416" i="1"/>
  <c r="E11416" i="1"/>
  <c r="F11416" i="1"/>
  <c r="D11417" i="1"/>
  <c r="E11417" i="1"/>
  <c r="F11417" i="1"/>
  <c r="B11417" i="1" s="1"/>
  <c r="D11418" i="1"/>
  <c r="E11418" i="1"/>
  <c r="F11418" i="1"/>
  <c r="C11418" i="1" s="1"/>
  <c r="D11419" i="1"/>
  <c r="E11419" i="1"/>
  <c r="F11419" i="1"/>
  <c r="C11419" i="1" s="1"/>
  <c r="D11420" i="1"/>
  <c r="E11420" i="1"/>
  <c r="F11420" i="1"/>
  <c r="D11421" i="1"/>
  <c r="E11421" i="1"/>
  <c r="F11421" i="1"/>
  <c r="B11421" i="1" s="1"/>
  <c r="D11422" i="1"/>
  <c r="E11422" i="1"/>
  <c r="F11422" i="1"/>
  <c r="D11423" i="1"/>
  <c r="E11423" i="1"/>
  <c r="F11423" i="1"/>
  <c r="B11423" i="1" s="1"/>
  <c r="D11424" i="1"/>
  <c r="E11424" i="1"/>
  <c r="F11424" i="1"/>
  <c r="D11425" i="1"/>
  <c r="E11425" i="1"/>
  <c r="F11425" i="1"/>
  <c r="B11425" i="1" s="1"/>
  <c r="D11426" i="1"/>
  <c r="E11426" i="1"/>
  <c r="F11426" i="1"/>
  <c r="C11426" i="1" s="1"/>
  <c r="D11427" i="1"/>
  <c r="E11427" i="1"/>
  <c r="F11427" i="1"/>
  <c r="C11427" i="1" s="1"/>
  <c r="D11428" i="1"/>
  <c r="E11428" i="1"/>
  <c r="F11428" i="1"/>
  <c r="D11429" i="1"/>
  <c r="E11429" i="1"/>
  <c r="F11429" i="1"/>
  <c r="B11429" i="1" s="1"/>
  <c r="D11430" i="1"/>
  <c r="E11430" i="1"/>
  <c r="F11430" i="1"/>
  <c r="D11431" i="1"/>
  <c r="E11431" i="1"/>
  <c r="F11431" i="1"/>
  <c r="B11431" i="1" s="1"/>
  <c r="D11432" i="1"/>
  <c r="E11432" i="1"/>
  <c r="F11432" i="1"/>
  <c r="D11433" i="1"/>
  <c r="E11433" i="1"/>
  <c r="F11433" i="1"/>
  <c r="B11433" i="1" s="1"/>
  <c r="D11434" i="1"/>
  <c r="E11434" i="1"/>
  <c r="F11434" i="1"/>
  <c r="C11434" i="1" s="1"/>
  <c r="D11435" i="1"/>
  <c r="E11435" i="1"/>
  <c r="F11435" i="1"/>
  <c r="C11435" i="1" s="1"/>
  <c r="D11436" i="1"/>
  <c r="E11436" i="1"/>
  <c r="F11436" i="1"/>
  <c r="D11437" i="1"/>
  <c r="E11437" i="1"/>
  <c r="F11437" i="1"/>
  <c r="B11437" i="1" s="1"/>
  <c r="D11438" i="1"/>
  <c r="E11438" i="1"/>
  <c r="F11438" i="1"/>
  <c r="D11439" i="1"/>
  <c r="E11439" i="1"/>
  <c r="F11439" i="1"/>
  <c r="B11439" i="1" s="1"/>
  <c r="D11440" i="1"/>
  <c r="E11440" i="1"/>
  <c r="F11440" i="1"/>
  <c r="D11441" i="1"/>
  <c r="E11441" i="1"/>
  <c r="F11441" i="1"/>
  <c r="B11441" i="1" s="1"/>
  <c r="D11442" i="1"/>
  <c r="E11442" i="1"/>
  <c r="F11442" i="1"/>
  <c r="C11442" i="1" s="1"/>
  <c r="D11443" i="1"/>
  <c r="E11443" i="1"/>
  <c r="F11443" i="1"/>
  <c r="C11443" i="1" s="1"/>
  <c r="D11444" i="1"/>
  <c r="E11444" i="1"/>
  <c r="F11444" i="1"/>
  <c r="D11445" i="1"/>
  <c r="E11445" i="1"/>
  <c r="F11445" i="1"/>
  <c r="B11445" i="1" s="1"/>
  <c r="D11446" i="1"/>
  <c r="E11446" i="1"/>
  <c r="F11446" i="1"/>
  <c r="D11447" i="1"/>
  <c r="E11447" i="1"/>
  <c r="F11447" i="1"/>
  <c r="B11447" i="1" s="1"/>
  <c r="D11448" i="1"/>
  <c r="E11448" i="1"/>
  <c r="F11448" i="1"/>
  <c r="D11449" i="1"/>
  <c r="E11449" i="1"/>
  <c r="F11449" i="1"/>
  <c r="B11449" i="1" s="1"/>
  <c r="D11450" i="1"/>
  <c r="E11450" i="1"/>
  <c r="F11450" i="1"/>
  <c r="C11450" i="1" s="1"/>
  <c r="D11451" i="1"/>
  <c r="E11451" i="1"/>
  <c r="F11451" i="1"/>
  <c r="C11451" i="1" s="1"/>
  <c r="D11452" i="1"/>
  <c r="E11452" i="1"/>
  <c r="F11452" i="1"/>
  <c r="D11453" i="1"/>
  <c r="E11453" i="1"/>
  <c r="F11453" i="1"/>
  <c r="B11453" i="1" s="1"/>
  <c r="D11454" i="1"/>
  <c r="E11454" i="1"/>
  <c r="F11454" i="1"/>
  <c r="D11455" i="1"/>
  <c r="E11455" i="1"/>
  <c r="F11455" i="1"/>
  <c r="B11455" i="1" s="1"/>
  <c r="D11456" i="1"/>
  <c r="E11456" i="1"/>
  <c r="F11456" i="1"/>
  <c r="D11457" i="1"/>
  <c r="E11457" i="1"/>
  <c r="F11457" i="1"/>
  <c r="B11457" i="1" s="1"/>
  <c r="D11458" i="1"/>
  <c r="E11458" i="1"/>
  <c r="F11458" i="1"/>
  <c r="C11458" i="1" s="1"/>
  <c r="D11459" i="1"/>
  <c r="E11459" i="1"/>
  <c r="F11459" i="1"/>
  <c r="C11459" i="1" s="1"/>
  <c r="D11460" i="1"/>
  <c r="E11460" i="1"/>
  <c r="F11460" i="1"/>
  <c r="D11461" i="1"/>
  <c r="E11461" i="1"/>
  <c r="F11461" i="1"/>
  <c r="B11461" i="1" s="1"/>
  <c r="D11462" i="1"/>
  <c r="E11462" i="1"/>
  <c r="F11462" i="1"/>
  <c r="D11463" i="1"/>
  <c r="E11463" i="1"/>
  <c r="F11463" i="1"/>
  <c r="B11463" i="1" s="1"/>
  <c r="D11464" i="1"/>
  <c r="E11464" i="1"/>
  <c r="F11464" i="1"/>
  <c r="D11465" i="1"/>
  <c r="E11465" i="1"/>
  <c r="F11465" i="1"/>
  <c r="B11465" i="1" s="1"/>
  <c r="D11466" i="1"/>
  <c r="E11466" i="1"/>
  <c r="F11466" i="1"/>
  <c r="C11466" i="1" s="1"/>
  <c r="D11467" i="1"/>
  <c r="E11467" i="1"/>
  <c r="F11467" i="1"/>
  <c r="C11467" i="1" s="1"/>
  <c r="D11468" i="1"/>
  <c r="E11468" i="1"/>
  <c r="F11468" i="1"/>
  <c r="D11469" i="1"/>
  <c r="E11469" i="1"/>
  <c r="F11469" i="1"/>
  <c r="B11469" i="1" s="1"/>
  <c r="D11470" i="1"/>
  <c r="E11470" i="1"/>
  <c r="F11470" i="1"/>
  <c r="D11471" i="1"/>
  <c r="E11471" i="1"/>
  <c r="F11471" i="1"/>
  <c r="B11471" i="1" s="1"/>
  <c r="D11472" i="1"/>
  <c r="E11472" i="1"/>
  <c r="F11472" i="1"/>
  <c r="D11473" i="1"/>
  <c r="E11473" i="1"/>
  <c r="F11473" i="1"/>
  <c r="B11473" i="1" s="1"/>
  <c r="D11474" i="1"/>
  <c r="E11474" i="1"/>
  <c r="F11474" i="1"/>
  <c r="C11474" i="1" s="1"/>
  <c r="D11475" i="1"/>
  <c r="E11475" i="1"/>
  <c r="F11475" i="1"/>
  <c r="C11475" i="1" s="1"/>
  <c r="D11476" i="1"/>
  <c r="E11476" i="1"/>
  <c r="F11476" i="1"/>
  <c r="D11477" i="1"/>
  <c r="E11477" i="1"/>
  <c r="F11477" i="1"/>
  <c r="B11477" i="1" s="1"/>
  <c r="D11478" i="1"/>
  <c r="E11478" i="1"/>
  <c r="F11478" i="1"/>
  <c r="D11479" i="1"/>
  <c r="E11479" i="1"/>
  <c r="F11479" i="1"/>
  <c r="B11479" i="1" s="1"/>
  <c r="D11480" i="1"/>
  <c r="E11480" i="1"/>
  <c r="F11480" i="1"/>
  <c r="D11481" i="1"/>
  <c r="E11481" i="1"/>
  <c r="F11481" i="1"/>
  <c r="B11481" i="1" s="1"/>
  <c r="D11482" i="1"/>
  <c r="E11482" i="1"/>
  <c r="F11482" i="1"/>
  <c r="C11482" i="1" s="1"/>
  <c r="D11483" i="1"/>
  <c r="E11483" i="1"/>
  <c r="F11483" i="1"/>
  <c r="C11483" i="1" s="1"/>
  <c r="D11484" i="1"/>
  <c r="E11484" i="1"/>
  <c r="F11484" i="1"/>
  <c r="D11485" i="1"/>
  <c r="E11485" i="1"/>
  <c r="F11485" i="1"/>
  <c r="B11485" i="1" s="1"/>
  <c r="D11486" i="1"/>
  <c r="E11486" i="1"/>
  <c r="F11486" i="1"/>
  <c r="D11487" i="1"/>
  <c r="E11487" i="1"/>
  <c r="F11487" i="1"/>
  <c r="B11487" i="1" s="1"/>
  <c r="D11488" i="1"/>
  <c r="E11488" i="1"/>
  <c r="F11488" i="1"/>
  <c r="D11489" i="1"/>
  <c r="E11489" i="1"/>
  <c r="F11489" i="1"/>
  <c r="B11489" i="1" s="1"/>
  <c r="D11490" i="1"/>
  <c r="E11490" i="1"/>
  <c r="F11490" i="1"/>
  <c r="C11490" i="1" s="1"/>
  <c r="D11491" i="1"/>
  <c r="E11491" i="1"/>
  <c r="F11491" i="1"/>
  <c r="C11491" i="1" s="1"/>
  <c r="D11492" i="1"/>
  <c r="E11492" i="1"/>
  <c r="F11492" i="1"/>
  <c r="D11493" i="1"/>
  <c r="E11493" i="1"/>
  <c r="F11493" i="1"/>
  <c r="B11493" i="1" s="1"/>
  <c r="D11494" i="1"/>
  <c r="E11494" i="1"/>
  <c r="F11494" i="1"/>
  <c r="D11495" i="1"/>
  <c r="E11495" i="1"/>
  <c r="F11495" i="1"/>
  <c r="B11495" i="1" s="1"/>
  <c r="D11496" i="1"/>
  <c r="E11496" i="1"/>
  <c r="F11496" i="1"/>
  <c r="D11497" i="1"/>
  <c r="E11497" i="1"/>
  <c r="F11497" i="1"/>
  <c r="B11497" i="1" s="1"/>
  <c r="D11498" i="1"/>
  <c r="E11498" i="1"/>
  <c r="F11498" i="1"/>
  <c r="C11498" i="1" s="1"/>
  <c r="D11499" i="1"/>
  <c r="E11499" i="1"/>
  <c r="F11499" i="1"/>
  <c r="C11499" i="1" s="1"/>
  <c r="D11500" i="1"/>
  <c r="E11500" i="1"/>
  <c r="F11500" i="1"/>
  <c r="D11501" i="1"/>
  <c r="E11501" i="1"/>
  <c r="F11501" i="1"/>
  <c r="B11501" i="1" s="1"/>
  <c r="D11502" i="1"/>
  <c r="E11502" i="1"/>
  <c r="F11502" i="1"/>
  <c r="D11503" i="1"/>
  <c r="E11503" i="1"/>
  <c r="F11503" i="1"/>
  <c r="B11503" i="1" s="1"/>
  <c r="D11504" i="1"/>
  <c r="E11504" i="1"/>
  <c r="F11504" i="1"/>
  <c r="D11505" i="1"/>
  <c r="E11505" i="1"/>
  <c r="F11505" i="1"/>
  <c r="B11505" i="1" s="1"/>
  <c r="D11506" i="1"/>
  <c r="E11506" i="1"/>
  <c r="F11506" i="1"/>
  <c r="C11506" i="1" s="1"/>
  <c r="D11507" i="1"/>
  <c r="E11507" i="1"/>
  <c r="F11507" i="1"/>
  <c r="D11508" i="1"/>
  <c r="E11508" i="1"/>
  <c r="F11508" i="1"/>
  <c r="D11509" i="1"/>
  <c r="E11509" i="1"/>
  <c r="F11509" i="1"/>
  <c r="D11510" i="1"/>
  <c r="E11510" i="1"/>
  <c r="F11510" i="1"/>
  <c r="D11511" i="1"/>
  <c r="E11511" i="1"/>
  <c r="F11511" i="1"/>
  <c r="B11511" i="1" s="1"/>
  <c r="D11512" i="1"/>
  <c r="E11512" i="1"/>
  <c r="F11512" i="1"/>
  <c r="D11513" i="1"/>
  <c r="E11513" i="1"/>
  <c r="F11513" i="1"/>
  <c r="B11513" i="1" s="1"/>
  <c r="D11514" i="1"/>
  <c r="E11514" i="1"/>
  <c r="F11514" i="1"/>
  <c r="D11515" i="1"/>
  <c r="E11515" i="1"/>
  <c r="F11515" i="1"/>
  <c r="C11515" i="1" s="1"/>
  <c r="D11516" i="1"/>
  <c r="E11516" i="1"/>
  <c r="F11516" i="1"/>
  <c r="D11517" i="1"/>
  <c r="E11517" i="1"/>
  <c r="F11517" i="1"/>
  <c r="D11518" i="1"/>
  <c r="E11518" i="1"/>
  <c r="F11518" i="1"/>
  <c r="D11519" i="1"/>
  <c r="E11519" i="1"/>
  <c r="F11519" i="1"/>
  <c r="B11519" i="1" s="1"/>
  <c r="D11520" i="1"/>
  <c r="E11520" i="1"/>
  <c r="F11520" i="1"/>
  <c r="D11521" i="1"/>
  <c r="E11521" i="1"/>
  <c r="F11521" i="1"/>
  <c r="B11521" i="1" s="1"/>
  <c r="D11522" i="1"/>
  <c r="E11522" i="1"/>
  <c r="F11522" i="1"/>
  <c r="D11523" i="1"/>
  <c r="E11523" i="1"/>
  <c r="F11523" i="1"/>
  <c r="B11523" i="1" s="1"/>
  <c r="D11524" i="1"/>
  <c r="E11524" i="1"/>
  <c r="F11524" i="1"/>
  <c r="D11525" i="1"/>
  <c r="E11525" i="1"/>
  <c r="F11525" i="1"/>
  <c r="B11525" i="1" s="1"/>
  <c r="D11526" i="1"/>
  <c r="E11526" i="1"/>
  <c r="F11526" i="1"/>
  <c r="D11527" i="1"/>
  <c r="E11527" i="1"/>
  <c r="F11527" i="1"/>
  <c r="B11527" i="1" s="1"/>
  <c r="D11528" i="1"/>
  <c r="E11528" i="1"/>
  <c r="F11528" i="1"/>
  <c r="D11529" i="1"/>
  <c r="E11529" i="1"/>
  <c r="F11529" i="1"/>
  <c r="B11529" i="1" s="1"/>
  <c r="D11530" i="1"/>
  <c r="E11530" i="1"/>
  <c r="F11530" i="1"/>
  <c r="C11530" i="1" s="1"/>
  <c r="D11531" i="1"/>
  <c r="E11531" i="1"/>
  <c r="F11531" i="1"/>
  <c r="C11531" i="1" s="1"/>
  <c r="D11532" i="1"/>
  <c r="E11532" i="1"/>
  <c r="F11532" i="1"/>
  <c r="D11533" i="1"/>
  <c r="E11533" i="1"/>
  <c r="F11533" i="1"/>
  <c r="B11533" i="1" s="1"/>
  <c r="D11534" i="1"/>
  <c r="E11534" i="1"/>
  <c r="F11534" i="1"/>
  <c r="D11535" i="1"/>
  <c r="E11535" i="1"/>
  <c r="F11535" i="1"/>
  <c r="B11535" i="1" s="1"/>
  <c r="D11536" i="1"/>
  <c r="E11536" i="1"/>
  <c r="F11536" i="1"/>
  <c r="D11537" i="1"/>
  <c r="E11537" i="1"/>
  <c r="F11537" i="1"/>
  <c r="B11537" i="1" s="1"/>
  <c r="D11538" i="1"/>
  <c r="E11538" i="1"/>
  <c r="F11538" i="1"/>
  <c r="C11538" i="1" s="1"/>
  <c r="D11539" i="1"/>
  <c r="E11539" i="1"/>
  <c r="F11539" i="1"/>
  <c r="C11539" i="1" s="1"/>
  <c r="D11540" i="1"/>
  <c r="E11540" i="1"/>
  <c r="F11540" i="1"/>
  <c r="D11541" i="1"/>
  <c r="E11541" i="1"/>
  <c r="F11541" i="1"/>
  <c r="B11541" i="1" s="1"/>
  <c r="D11542" i="1"/>
  <c r="E11542" i="1"/>
  <c r="F11542" i="1"/>
  <c r="D11543" i="1"/>
  <c r="E11543" i="1"/>
  <c r="F11543" i="1"/>
  <c r="B11543" i="1" s="1"/>
  <c r="D11544" i="1"/>
  <c r="E11544" i="1"/>
  <c r="F11544" i="1"/>
  <c r="D11545" i="1"/>
  <c r="E11545" i="1"/>
  <c r="F11545" i="1"/>
  <c r="B11545" i="1" s="1"/>
  <c r="D11546" i="1"/>
  <c r="E11546" i="1"/>
  <c r="F11546" i="1"/>
  <c r="C11546" i="1" s="1"/>
  <c r="D11547" i="1"/>
  <c r="E11547" i="1"/>
  <c r="F11547" i="1"/>
  <c r="C11547" i="1" s="1"/>
  <c r="D11548" i="1"/>
  <c r="E11548" i="1"/>
  <c r="F11548" i="1"/>
  <c r="D11549" i="1"/>
  <c r="E11549" i="1"/>
  <c r="F11549" i="1"/>
  <c r="B11549" i="1" s="1"/>
  <c r="D11550" i="1"/>
  <c r="E11550" i="1"/>
  <c r="F11550" i="1"/>
  <c r="D11551" i="1"/>
  <c r="E11551" i="1"/>
  <c r="F11551" i="1"/>
  <c r="B11551" i="1" s="1"/>
  <c r="D11552" i="1"/>
  <c r="E11552" i="1"/>
  <c r="F11552" i="1"/>
  <c r="D11553" i="1"/>
  <c r="E11553" i="1"/>
  <c r="F11553" i="1"/>
  <c r="B11553" i="1" s="1"/>
  <c r="D11554" i="1"/>
  <c r="E11554" i="1"/>
  <c r="F11554" i="1"/>
  <c r="C11554" i="1" s="1"/>
  <c r="D11555" i="1"/>
  <c r="E11555" i="1"/>
  <c r="F11555" i="1"/>
  <c r="C11555" i="1" s="1"/>
  <c r="D11556" i="1"/>
  <c r="E11556" i="1"/>
  <c r="F11556" i="1"/>
  <c r="D11557" i="1"/>
  <c r="E11557" i="1"/>
  <c r="F11557" i="1"/>
  <c r="B11557" i="1" s="1"/>
  <c r="D11558" i="1"/>
  <c r="E11558" i="1"/>
  <c r="F11558" i="1"/>
  <c r="D11559" i="1"/>
  <c r="E11559" i="1"/>
  <c r="F11559" i="1"/>
  <c r="B11559" i="1" s="1"/>
  <c r="D11560" i="1"/>
  <c r="E11560" i="1"/>
  <c r="F11560" i="1"/>
  <c r="D11561" i="1"/>
  <c r="E11561" i="1"/>
  <c r="F11561" i="1"/>
  <c r="B11561" i="1" s="1"/>
  <c r="D11562" i="1"/>
  <c r="E11562" i="1"/>
  <c r="F11562" i="1"/>
  <c r="C11562" i="1" s="1"/>
  <c r="D11563" i="1"/>
  <c r="E11563" i="1"/>
  <c r="F11563" i="1"/>
  <c r="C11563" i="1" s="1"/>
  <c r="D11564" i="1"/>
  <c r="E11564" i="1"/>
  <c r="F11564" i="1"/>
  <c r="D11565" i="1"/>
  <c r="E11565" i="1"/>
  <c r="F11565" i="1"/>
  <c r="B11565" i="1" s="1"/>
  <c r="D11566" i="1"/>
  <c r="E11566" i="1"/>
  <c r="F11566" i="1"/>
  <c r="D11567" i="1"/>
  <c r="E11567" i="1"/>
  <c r="F11567" i="1"/>
  <c r="B11567" i="1" s="1"/>
  <c r="D11568" i="1"/>
  <c r="E11568" i="1"/>
  <c r="F11568" i="1"/>
  <c r="D11569" i="1"/>
  <c r="E11569" i="1"/>
  <c r="F11569" i="1"/>
  <c r="B11569" i="1" s="1"/>
  <c r="D11570" i="1"/>
  <c r="E11570" i="1"/>
  <c r="F11570" i="1"/>
  <c r="C11570" i="1" s="1"/>
  <c r="D11571" i="1"/>
  <c r="E11571" i="1"/>
  <c r="F11571" i="1"/>
  <c r="B11571" i="1" s="1"/>
  <c r="D11572" i="1"/>
  <c r="E11572" i="1"/>
  <c r="F11572" i="1"/>
  <c r="D11573" i="1"/>
  <c r="E11573" i="1"/>
  <c r="F11573" i="1"/>
  <c r="D11574" i="1"/>
  <c r="E11574" i="1"/>
  <c r="F11574" i="1"/>
  <c r="D11575" i="1"/>
  <c r="E11575" i="1"/>
  <c r="F11575" i="1"/>
  <c r="B11575" i="1" s="1"/>
  <c r="D11576" i="1"/>
  <c r="E11576" i="1"/>
  <c r="F11576" i="1"/>
  <c r="D11577" i="1"/>
  <c r="E11577" i="1"/>
  <c r="F11577" i="1"/>
  <c r="B11577" i="1" s="1"/>
  <c r="D11578" i="1"/>
  <c r="E11578" i="1"/>
  <c r="F11578" i="1"/>
  <c r="D11579" i="1"/>
  <c r="E11579" i="1"/>
  <c r="F11579" i="1"/>
  <c r="C11579" i="1" s="1"/>
  <c r="D11580" i="1"/>
  <c r="E11580" i="1"/>
  <c r="F11580" i="1"/>
  <c r="D11581" i="1"/>
  <c r="E11581" i="1"/>
  <c r="F11581" i="1"/>
  <c r="B11581" i="1" s="1"/>
  <c r="D11582" i="1"/>
  <c r="E11582" i="1"/>
  <c r="F11582" i="1"/>
  <c r="D11583" i="1"/>
  <c r="E11583" i="1"/>
  <c r="F11583" i="1"/>
  <c r="B11583" i="1" s="1"/>
  <c r="D11584" i="1"/>
  <c r="E11584" i="1"/>
  <c r="F11584" i="1"/>
  <c r="D11585" i="1"/>
  <c r="E11585" i="1"/>
  <c r="F11585" i="1"/>
  <c r="B11585" i="1" s="1"/>
  <c r="D11586" i="1"/>
  <c r="E11586" i="1"/>
  <c r="F11586" i="1"/>
  <c r="C11586" i="1" s="1"/>
  <c r="D11587" i="1"/>
  <c r="E11587" i="1"/>
  <c r="F11587" i="1"/>
  <c r="B11587" i="1" s="1"/>
  <c r="D11588" i="1"/>
  <c r="E11588" i="1"/>
  <c r="F11588" i="1"/>
  <c r="D11589" i="1"/>
  <c r="E11589" i="1"/>
  <c r="F11589" i="1"/>
  <c r="B11589" i="1" s="1"/>
  <c r="D11590" i="1"/>
  <c r="E11590" i="1"/>
  <c r="F11590" i="1"/>
  <c r="D11591" i="1"/>
  <c r="E11591" i="1"/>
  <c r="F11591" i="1"/>
  <c r="B11591" i="1" s="1"/>
  <c r="D11592" i="1"/>
  <c r="E11592" i="1"/>
  <c r="F11592" i="1"/>
  <c r="D11593" i="1"/>
  <c r="E11593" i="1"/>
  <c r="F11593" i="1"/>
  <c r="B11593" i="1" s="1"/>
  <c r="D11594" i="1"/>
  <c r="E11594" i="1"/>
  <c r="F11594" i="1"/>
  <c r="C11594" i="1" s="1"/>
  <c r="D11595" i="1"/>
  <c r="E11595" i="1"/>
  <c r="F11595" i="1"/>
  <c r="C11595" i="1" s="1"/>
  <c r="D11596" i="1"/>
  <c r="E11596" i="1"/>
  <c r="F11596" i="1"/>
  <c r="D11597" i="1"/>
  <c r="E11597" i="1"/>
  <c r="F11597" i="1"/>
  <c r="B11597" i="1" s="1"/>
  <c r="D11598" i="1"/>
  <c r="E11598" i="1"/>
  <c r="F11598" i="1"/>
  <c r="D11599" i="1"/>
  <c r="E11599" i="1"/>
  <c r="F11599" i="1"/>
  <c r="B11599" i="1" s="1"/>
  <c r="D11600" i="1"/>
  <c r="E11600" i="1"/>
  <c r="F11600" i="1"/>
  <c r="D11601" i="1"/>
  <c r="E11601" i="1"/>
  <c r="F11601" i="1"/>
  <c r="B11601" i="1" s="1"/>
  <c r="D11602" i="1"/>
  <c r="E11602" i="1"/>
  <c r="F11602" i="1"/>
  <c r="C11602" i="1" s="1"/>
  <c r="D11603" i="1"/>
  <c r="E11603" i="1"/>
  <c r="F11603" i="1"/>
  <c r="C11603" i="1" s="1"/>
  <c r="D11604" i="1"/>
  <c r="E11604" i="1"/>
  <c r="F11604" i="1"/>
  <c r="D11605" i="1"/>
  <c r="E11605" i="1"/>
  <c r="F11605" i="1"/>
  <c r="B11605" i="1" s="1"/>
  <c r="D11606" i="1"/>
  <c r="E11606" i="1"/>
  <c r="F11606" i="1"/>
  <c r="D11607" i="1"/>
  <c r="E11607" i="1"/>
  <c r="F11607" i="1"/>
  <c r="B11607" i="1" s="1"/>
  <c r="D11608" i="1"/>
  <c r="E11608" i="1"/>
  <c r="F11608" i="1"/>
  <c r="D11609" i="1"/>
  <c r="E11609" i="1"/>
  <c r="F11609" i="1"/>
  <c r="B11609" i="1" s="1"/>
  <c r="D11610" i="1"/>
  <c r="E11610" i="1"/>
  <c r="F11610" i="1"/>
  <c r="C11610" i="1" s="1"/>
  <c r="D11611" i="1"/>
  <c r="E11611" i="1"/>
  <c r="F11611" i="1"/>
  <c r="C11611" i="1" s="1"/>
  <c r="D11612" i="1"/>
  <c r="E11612" i="1"/>
  <c r="F11612" i="1"/>
  <c r="D11613" i="1"/>
  <c r="E11613" i="1"/>
  <c r="F11613" i="1"/>
  <c r="B11613" i="1" s="1"/>
  <c r="D11614" i="1"/>
  <c r="E11614" i="1"/>
  <c r="F11614" i="1"/>
  <c r="D11615" i="1"/>
  <c r="E11615" i="1"/>
  <c r="F11615" i="1"/>
  <c r="B11615" i="1" s="1"/>
  <c r="D11616" i="1"/>
  <c r="E11616" i="1"/>
  <c r="F11616" i="1"/>
  <c r="D11617" i="1"/>
  <c r="E11617" i="1"/>
  <c r="F11617" i="1"/>
  <c r="B11617" i="1" s="1"/>
  <c r="D11618" i="1"/>
  <c r="E11618" i="1"/>
  <c r="F11618" i="1"/>
  <c r="C11618" i="1" s="1"/>
  <c r="D11619" i="1"/>
  <c r="E11619" i="1"/>
  <c r="F11619" i="1"/>
  <c r="C11619" i="1" s="1"/>
  <c r="D11620" i="1"/>
  <c r="E11620" i="1"/>
  <c r="F11620" i="1"/>
  <c r="D11621" i="1"/>
  <c r="E11621" i="1"/>
  <c r="F11621" i="1"/>
  <c r="B11621" i="1" s="1"/>
  <c r="D11622" i="1"/>
  <c r="E11622" i="1"/>
  <c r="F11622" i="1"/>
  <c r="D11623" i="1"/>
  <c r="E11623" i="1"/>
  <c r="F11623" i="1"/>
  <c r="B11623" i="1" s="1"/>
  <c r="D11624" i="1"/>
  <c r="E11624" i="1"/>
  <c r="F11624" i="1"/>
  <c r="D11625" i="1"/>
  <c r="E11625" i="1"/>
  <c r="F11625" i="1"/>
  <c r="B11625" i="1" s="1"/>
  <c r="D11626" i="1"/>
  <c r="E11626" i="1"/>
  <c r="F11626" i="1"/>
  <c r="C11626" i="1" s="1"/>
  <c r="D11627" i="1"/>
  <c r="E11627" i="1"/>
  <c r="F11627" i="1"/>
  <c r="C11627" i="1" s="1"/>
  <c r="D11628" i="1"/>
  <c r="E11628" i="1"/>
  <c r="F11628" i="1"/>
  <c r="D11629" i="1"/>
  <c r="E11629" i="1"/>
  <c r="F11629" i="1"/>
  <c r="B11629" i="1" s="1"/>
  <c r="D11630" i="1"/>
  <c r="E11630" i="1"/>
  <c r="F11630" i="1"/>
  <c r="D11631" i="1"/>
  <c r="E11631" i="1"/>
  <c r="F11631" i="1"/>
  <c r="B11631" i="1" s="1"/>
  <c r="D11632" i="1"/>
  <c r="E11632" i="1"/>
  <c r="F11632" i="1"/>
  <c r="D11633" i="1"/>
  <c r="E11633" i="1"/>
  <c r="F11633" i="1"/>
  <c r="B11633" i="1" s="1"/>
  <c r="D11634" i="1"/>
  <c r="E11634" i="1"/>
  <c r="F11634" i="1"/>
  <c r="C11634" i="1" s="1"/>
  <c r="D11635" i="1"/>
  <c r="E11635" i="1"/>
  <c r="F11635" i="1"/>
  <c r="B11635" i="1" s="1"/>
  <c r="D11636" i="1"/>
  <c r="E11636" i="1"/>
  <c r="F11636" i="1"/>
  <c r="D11637" i="1"/>
  <c r="E11637" i="1"/>
  <c r="F11637" i="1"/>
  <c r="D11638" i="1"/>
  <c r="E11638" i="1"/>
  <c r="F11638" i="1"/>
  <c r="D11639" i="1"/>
  <c r="E11639" i="1"/>
  <c r="F11639" i="1"/>
  <c r="B11639" i="1" s="1"/>
  <c r="D11640" i="1"/>
  <c r="E11640" i="1"/>
  <c r="F11640" i="1"/>
  <c r="D11641" i="1"/>
  <c r="E11641" i="1"/>
  <c r="F11641" i="1"/>
  <c r="B11641" i="1" s="1"/>
  <c r="D11642" i="1"/>
  <c r="E11642" i="1"/>
  <c r="F11642" i="1"/>
  <c r="D11643" i="1"/>
  <c r="E11643" i="1"/>
  <c r="F11643" i="1"/>
  <c r="C11643" i="1" s="1"/>
  <c r="D11644" i="1"/>
  <c r="E11644" i="1"/>
  <c r="F11644" i="1"/>
  <c r="D11645" i="1"/>
  <c r="E11645" i="1"/>
  <c r="F11645" i="1"/>
  <c r="B11645" i="1" s="1"/>
  <c r="D11646" i="1"/>
  <c r="E11646" i="1"/>
  <c r="F11646" i="1"/>
  <c r="D11647" i="1"/>
  <c r="E11647" i="1"/>
  <c r="F11647" i="1"/>
  <c r="B11647" i="1" s="1"/>
  <c r="D11648" i="1"/>
  <c r="E11648" i="1"/>
  <c r="F11648" i="1"/>
  <c r="D11649" i="1"/>
  <c r="E11649" i="1"/>
  <c r="F11649" i="1"/>
  <c r="B11649" i="1" s="1"/>
  <c r="D11650" i="1"/>
  <c r="E11650" i="1"/>
  <c r="F11650" i="1"/>
  <c r="C11650" i="1" s="1"/>
  <c r="D11651" i="1"/>
  <c r="E11651" i="1"/>
  <c r="F11651" i="1"/>
  <c r="B11651" i="1" s="1"/>
  <c r="D11652" i="1"/>
  <c r="E11652" i="1"/>
  <c r="F11652" i="1"/>
  <c r="D11653" i="1"/>
  <c r="E11653" i="1"/>
  <c r="F11653" i="1"/>
  <c r="B11653" i="1" s="1"/>
  <c r="D11654" i="1"/>
  <c r="E11654" i="1"/>
  <c r="F11654" i="1"/>
  <c r="D11655" i="1"/>
  <c r="E11655" i="1"/>
  <c r="F11655" i="1"/>
  <c r="B11655" i="1" s="1"/>
  <c r="D11656" i="1"/>
  <c r="E11656" i="1"/>
  <c r="F11656" i="1"/>
  <c r="D11657" i="1"/>
  <c r="E11657" i="1"/>
  <c r="F11657" i="1"/>
  <c r="B11657" i="1" s="1"/>
  <c r="D11658" i="1"/>
  <c r="E11658" i="1"/>
  <c r="F11658" i="1"/>
  <c r="C11658" i="1" s="1"/>
  <c r="D11659" i="1"/>
  <c r="E11659" i="1"/>
  <c r="F11659" i="1"/>
  <c r="C11659" i="1" s="1"/>
  <c r="D11660" i="1"/>
  <c r="E11660" i="1"/>
  <c r="F11660" i="1"/>
  <c r="D11661" i="1"/>
  <c r="E11661" i="1"/>
  <c r="F11661" i="1"/>
  <c r="B11661" i="1" s="1"/>
  <c r="D11662" i="1"/>
  <c r="E11662" i="1"/>
  <c r="F11662" i="1"/>
  <c r="D11663" i="1"/>
  <c r="E11663" i="1"/>
  <c r="F11663" i="1"/>
  <c r="B11663" i="1" s="1"/>
  <c r="D11664" i="1"/>
  <c r="E11664" i="1"/>
  <c r="F11664" i="1"/>
  <c r="D11665" i="1"/>
  <c r="E11665" i="1"/>
  <c r="F11665" i="1"/>
  <c r="B11665" i="1" s="1"/>
  <c r="D11666" i="1"/>
  <c r="E11666" i="1"/>
  <c r="F11666" i="1"/>
  <c r="C11666" i="1" s="1"/>
  <c r="D11667" i="1"/>
  <c r="E11667" i="1"/>
  <c r="F11667" i="1"/>
  <c r="C11667" i="1" s="1"/>
  <c r="D11668" i="1"/>
  <c r="E11668" i="1"/>
  <c r="F11668" i="1"/>
  <c r="D11669" i="1"/>
  <c r="E11669" i="1"/>
  <c r="F11669" i="1"/>
  <c r="B11669" i="1" s="1"/>
  <c r="D11670" i="1"/>
  <c r="E11670" i="1"/>
  <c r="F11670" i="1"/>
  <c r="D11671" i="1"/>
  <c r="E11671" i="1"/>
  <c r="F11671" i="1"/>
  <c r="B11671" i="1" s="1"/>
  <c r="D11672" i="1"/>
  <c r="E11672" i="1"/>
  <c r="F11672" i="1"/>
  <c r="D11673" i="1"/>
  <c r="E11673" i="1"/>
  <c r="F11673" i="1"/>
  <c r="B11673" i="1" s="1"/>
  <c r="D11674" i="1"/>
  <c r="E11674" i="1"/>
  <c r="F11674" i="1"/>
  <c r="C11674" i="1" s="1"/>
  <c r="D11675" i="1"/>
  <c r="E11675" i="1"/>
  <c r="F11675" i="1"/>
  <c r="C11675" i="1" s="1"/>
  <c r="D11676" i="1"/>
  <c r="E11676" i="1"/>
  <c r="F11676" i="1"/>
  <c r="D11677" i="1"/>
  <c r="E11677" i="1"/>
  <c r="F11677" i="1"/>
  <c r="B11677" i="1" s="1"/>
  <c r="D11678" i="1"/>
  <c r="E11678" i="1"/>
  <c r="F11678" i="1"/>
  <c r="D11679" i="1"/>
  <c r="E11679" i="1"/>
  <c r="F11679" i="1"/>
  <c r="B11679" i="1" s="1"/>
  <c r="D11680" i="1"/>
  <c r="E11680" i="1"/>
  <c r="F11680" i="1"/>
  <c r="D11681" i="1"/>
  <c r="E11681" i="1"/>
  <c r="F11681" i="1"/>
  <c r="D11682" i="1"/>
  <c r="E11682" i="1"/>
  <c r="F11682" i="1"/>
  <c r="C11682" i="1" s="1"/>
  <c r="D11683" i="1"/>
  <c r="E11683" i="1"/>
  <c r="F11683" i="1"/>
  <c r="C11683" i="1" s="1"/>
  <c r="D11684" i="1"/>
  <c r="E11684" i="1"/>
  <c r="F11684" i="1"/>
  <c r="D11685" i="1"/>
  <c r="E11685" i="1"/>
  <c r="F11685" i="1"/>
  <c r="B11685" i="1" s="1"/>
  <c r="D11686" i="1"/>
  <c r="E11686" i="1"/>
  <c r="F11686" i="1"/>
  <c r="D11687" i="1"/>
  <c r="E11687" i="1"/>
  <c r="F11687" i="1"/>
  <c r="B11687" i="1" s="1"/>
  <c r="D11688" i="1"/>
  <c r="E11688" i="1"/>
  <c r="F11688" i="1"/>
  <c r="D11689" i="1"/>
  <c r="E11689" i="1"/>
  <c r="F11689" i="1"/>
  <c r="D11690" i="1"/>
  <c r="E11690" i="1"/>
  <c r="F11690" i="1"/>
  <c r="C11690" i="1" s="1"/>
  <c r="D11691" i="1"/>
  <c r="E11691" i="1"/>
  <c r="F11691" i="1"/>
  <c r="C11691" i="1" s="1"/>
  <c r="D11692" i="1"/>
  <c r="E11692" i="1"/>
  <c r="F11692" i="1"/>
  <c r="D11693" i="1"/>
  <c r="E11693" i="1"/>
  <c r="F11693" i="1"/>
  <c r="B11693" i="1" s="1"/>
  <c r="D11694" i="1"/>
  <c r="E11694" i="1"/>
  <c r="F11694" i="1"/>
  <c r="D11695" i="1"/>
  <c r="E11695" i="1"/>
  <c r="F11695" i="1"/>
  <c r="B11695" i="1" s="1"/>
  <c r="D11696" i="1"/>
  <c r="E11696" i="1"/>
  <c r="F11696" i="1"/>
  <c r="D11697" i="1"/>
  <c r="E11697" i="1"/>
  <c r="F11697" i="1"/>
  <c r="D11698" i="1"/>
  <c r="E11698" i="1"/>
  <c r="F11698" i="1"/>
  <c r="C11698" i="1" s="1"/>
  <c r="D11699" i="1"/>
  <c r="E11699" i="1"/>
  <c r="F11699" i="1"/>
  <c r="B11699" i="1" s="1"/>
  <c r="D11700" i="1"/>
  <c r="E11700" i="1"/>
  <c r="F11700" i="1"/>
  <c r="D11701" i="1"/>
  <c r="E11701" i="1"/>
  <c r="F11701" i="1"/>
  <c r="D11702" i="1"/>
  <c r="E11702" i="1"/>
  <c r="F11702" i="1"/>
  <c r="D11703" i="1"/>
  <c r="E11703" i="1"/>
  <c r="F11703" i="1"/>
  <c r="B11703" i="1" s="1"/>
  <c r="D11704" i="1"/>
  <c r="E11704" i="1"/>
  <c r="F11704" i="1"/>
  <c r="D11705" i="1"/>
  <c r="E11705" i="1"/>
  <c r="F11705" i="1"/>
  <c r="D11706" i="1"/>
  <c r="E11706" i="1"/>
  <c r="F11706" i="1"/>
  <c r="D11707" i="1"/>
  <c r="E11707" i="1"/>
  <c r="F11707" i="1"/>
  <c r="C11707" i="1" s="1"/>
  <c r="D11708" i="1"/>
  <c r="E11708" i="1"/>
  <c r="F11708" i="1"/>
  <c r="D11709" i="1"/>
  <c r="E11709" i="1"/>
  <c r="F11709" i="1"/>
  <c r="B11709" i="1" s="1"/>
  <c r="D11710" i="1"/>
  <c r="E11710" i="1"/>
  <c r="F11710" i="1"/>
  <c r="D11711" i="1"/>
  <c r="E11711" i="1"/>
  <c r="F11711" i="1"/>
  <c r="B11711" i="1" s="1"/>
  <c r="D11712" i="1"/>
  <c r="E11712" i="1"/>
  <c r="F11712" i="1"/>
  <c r="D11713" i="1"/>
  <c r="E11713" i="1"/>
  <c r="F11713" i="1"/>
  <c r="D11714" i="1"/>
  <c r="E11714" i="1"/>
  <c r="F11714" i="1"/>
  <c r="C11714" i="1" s="1"/>
  <c r="D11715" i="1"/>
  <c r="E11715" i="1"/>
  <c r="F11715" i="1"/>
  <c r="C11715" i="1" s="1"/>
  <c r="D11716" i="1"/>
  <c r="E11716" i="1"/>
  <c r="F11716" i="1"/>
  <c r="D11717" i="1"/>
  <c r="E11717" i="1"/>
  <c r="F11717" i="1"/>
  <c r="B11717" i="1" s="1"/>
  <c r="D11718" i="1"/>
  <c r="E11718" i="1"/>
  <c r="F11718" i="1"/>
  <c r="D11719" i="1"/>
  <c r="E11719" i="1"/>
  <c r="F11719" i="1"/>
  <c r="B11719" i="1" s="1"/>
  <c r="D11720" i="1"/>
  <c r="E11720" i="1"/>
  <c r="F11720" i="1"/>
  <c r="D11721" i="1"/>
  <c r="E11721" i="1"/>
  <c r="F11721" i="1"/>
  <c r="D11722" i="1"/>
  <c r="E11722" i="1"/>
  <c r="F11722" i="1"/>
  <c r="C11722" i="1" s="1"/>
  <c r="D11723" i="1"/>
  <c r="E11723" i="1"/>
  <c r="F11723" i="1"/>
  <c r="C11723" i="1" s="1"/>
  <c r="D11724" i="1"/>
  <c r="E11724" i="1"/>
  <c r="F11724" i="1"/>
  <c r="D11725" i="1"/>
  <c r="E11725" i="1"/>
  <c r="F11725" i="1"/>
  <c r="B11725" i="1" s="1"/>
  <c r="D11726" i="1"/>
  <c r="E11726" i="1"/>
  <c r="F11726" i="1"/>
  <c r="D11727" i="1"/>
  <c r="E11727" i="1"/>
  <c r="F11727" i="1"/>
  <c r="B11727" i="1" s="1"/>
  <c r="D11728" i="1"/>
  <c r="E11728" i="1"/>
  <c r="F11728" i="1"/>
  <c r="D11729" i="1"/>
  <c r="E11729" i="1"/>
  <c r="F11729" i="1"/>
  <c r="D11730" i="1"/>
  <c r="E11730" i="1"/>
  <c r="F11730" i="1"/>
  <c r="C11730" i="1" s="1"/>
  <c r="D11731" i="1"/>
  <c r="E11731" i="1"/>
  <c r="F11731" i="1"/>
  <c r="C11731" i="1" s="1"/>
  <c r="D11732" i="1"/>
  <c r="E11732" i="1"/>
  <c r="F11732" i="1"/>
  <c r="D11733" i="1"/>
  <c r="E11733" i="1"/>
  <c r="F11733" i="1"/>
  <c r="D11734" i="1"/>
  <c r="E11734" i="1"/>
  <c r="F11734" i="1"/>
  <c r="D11735" i="1"/>
  <c r="E11735" i="1"/>
  <c r="F11735" i="1"/>
  <c r="B11735" i="1" s="1"/>
  <c r="D11736" i="1"/>
  <c r="E11736" i="1"/>
  <c r="F11736" i="1"/>
  <c r="B11736" i="1" s="1"/>
  <c r="D11737" i="1"/>
  <c r="E11737" i="1"/>
  <c r="F11737" i="1"/>
  <c r="D11738" i="1"/>
  <c r="E11738" i="1"/>
  <c r="F11738" i="1"/>
  <c r="D11739" i="1"/>
  <c r="E11739" i="1"/>
  <c r="F11739" i="1"/>
  <c r="C11739" i="1" s="1"/>
  <c r="D11740" i="1"/>
  <c r="E11740" i="1"/>
  <c r="F11740" i="1"/>
  <c r="D11741" i="1"/>
  <c r="E11741" i="1"/>
  <c r="F11741" i="1"/>
  <c r="B11741" i="1" s="1"/>
  <c r="D11742" i="1"/>
  <c r="E11742" i="1"/>
  <c r="F11742" i="1"/>
  <c r="D11743" i="1"/>
  <c r="E11743" i="1"/>
  <c r="F11743" i="1"/>
  <c r="B11743" i="1" s="1"/>
  <c r="D11744" i="1"/>
  <c r="E11744" i="1"/>
  <c r="F11744" i="1"/>
  <c r="B11744" i="1" s="1"/>
  <c r="D11745" i="1"/>
  <c r="E11745" i="1"/>
  <c r="F11745" i="1"/>
  <c r="D11746" i="1"/>
  <c r="E11746" i="1"/>
  <c r="F11746" i="1"/>
  <c r="C11746" i="1" s="1"/>
  <c r="D11747" i="1"/>
  <c r="E11747" i="1"/>
  <c r="F11747" i="1"/>
  <c r="C11747" i="1" s="1"/>
  <c r="D11748" i="1"/>
  <c r="E11748" i="1"/>
  <c r="F11748" i="1"/>
  <c r="D11749" i="1"/>
  <c r="E11749" i="1"/>
  <c r="F11749" i="1"/>
  <c r="D11750" i="1"/>
  <c r="E11750" i="1"/>
  <c r="F11750" i="1"/>
  <c r="C11750" i="1" s="1"/>
  <c r="D11751" i="1"/>
  <c r="E11751" i="1"/>
  <c r="F11751" i="1"/>
  <c r="D11752" i="1"/>
  <c r="E11752" i="1"/>
  <c r="F11752" i="1"/>
  <c r="B11752" i="1" s="1"/>
  <c r="D11753" i="1"/>
  <c r="E11753" i="1"/>
  <c r="F11753" i="1"/>
  <c r="D11754" i="1"/>
  <c r="E11754" i="1"/>
  <c r="F11754" i="1"/>
  <c r="C11754" i="1" s="1"/>
  <c r="D11755" i="1"/>
  <c r="E11755" i="1"/>
  <c r="F11755" i="1"/>
  <c r="C11755" i="1" s="1"/>
  <c r="D11756" i="1"/>
  <c r="E11756" i="1"/>
  <c r="F11756" i="1"/>
  <c r="B11756" i="1" s="1"/>
  <c r="D11757" i="1"/>
  <c r="E11757" i="1"/>
  <c r="F11757" i="1"/>
  <c r="D11758" i="1"/>
  <c r="E11758" i="1"/>
  <c r="F11758" i="1"/>
  <c r="D11759" i="1"/>
  <c r="E11759" i="1"/>
  <c r="F11759" i="1"/>
  <c r="D11760" i="1"/>
  <c r="E11760" i="1"/>
  <c r="F11760" i="1"/>
  <c r="B11760" i="1" s="1"/>
  <c r="D11761" i="1"/>
  <c r="E11761" i="1"/>
  <c r="F11761" i="1"/>
  <c r="C11761" i="1" s="1"/>
  <c r="D11762" i="1"/>
  <c r="E11762" i="1"/>
  <c r="F11762" i="1"/>
  <c r="D11763" i="1"/>
  <c r="E11763" i="1"/>
  <c r="F11763" i="1"/>
  <c r="C11763" i="1" s="1"/>
  <c r="D11764" i="1"/>
  <c r="E11764" i="1"/>
  <c r="F11764" i="1"/>
  <c r="D11765" i="1"/>
  <c r="E11765" i="1"/>
  <c r="F11765" i="1"/>
  <c r="D11766" i="1"/>
  <c r="E11766" i="1"/>
  <c r="F11766" i="1"/>
  <c r="C11766" i="1" s="1"/>
  <c r="D11767" i="1"/>
  <c r="E11767" i="1"/>
  <c r="F11767" i="1"/>
  <c r="D11768" i="1"/>
  <c r="E11768" i="1"/>
  <c r="F11768" i="1"/>
  <c r="B11768" i="1" s="1"/>
  <c r="D11769" i="1"/>
  <c r="E11769" i="1"/>
  <c r="F11769" i="1"/>
  <c r="B11769" i="1" s="1"/>
  <c r="D11770" i="1"/>
  <c r="E11770" i="1"/>
  <c r="F11770" i="1"/>
  <c r="C11770" i="1" s="1"/>
  <c r="D11771" i="1"/>
  <c r="E11771" i="1"/>
  <c r="F11771" i="1"/>
  <c r="C11771" i="1" s="1"/>
  <c r="D11772" i="1"/>
  <c r="E11772" i="1"/>
  <c r="F11772" i="1"/>
  <c r="B11772" i="1" s="1"/>
  <c r="D11773" i="1"/>
  <c r="E11773" i="1"/>
  <c r="F11773" i="1"/>
  <c r="D11774" i="1"/>
  <c r="E11774" i="1"/>
  <c r="F11774" i="1"/>
  <c r="C11774" i="1" s="1"/>
  <c r="D11775" i="1"/>
  <c r="E11775" i="1"/>
  <c r="F11775" i="1"/>
  <c r="B11775" i="1" s="1"/>
  <c r="D11776" i="1"/>
  <c r="E11776" i="1"/>
  <c r="F11776" i="1"/>
  <c r="B11776" i="1" s="1"/>
  <c r="D11777" i="1"/>
  <c r="E11777" i="1"/>
  <c r="F11777" i="1"/>
  <c r="D11778" i="1"/>
  <c r="E11778" i="1"/>
  <c r="F11778" i="1"/>
  <c r="C11778" i="1" s="1"/>
  <c r="D11779" i="1"/>
  <c r="E11779" i="1"/>
  <c r="F11779" i="1"/>
  <c r="C11779" i="1" s="1"/>
  <c r="D11780" i="1"/>
  <c r="E11780" i="1"/>
  <c r="F11780" i="1"/>
  <c r="B11780" i="1" s="1"/>
  <c r="D11781" i="1"/>
  <c r="E11781" i="1"/>
  <c r="F11781" i="1"/>
  <c r="B11781" i="1" s="1"/>
  <c r="D11782" i="1"/>
  <c r="E11782" i="1"/>
  <c r="F11782" i="1"/>
  <c r="C11782" i="1" s="1"/>
  <c r="D11783" i="1"/>
  <c r="E11783" i="1"/>
  <c r="F11783" i="1"/>
  <c r="B11783" i="1" s="1"/>
  <c r="D11784" i="1"/>
  <c r="E11784" i="1"/>
  <c r="F11784" i="1"/>
  <c r="B11784" i="1" s="1"/>
  <c r="D11785" i="1"/>
  <c r="E11785" i="1"/>
  <c r="F11785" i="1"/>
  <c r="B11785" i="1" s="1"/>
  <c r="D11786" i="1"/>
  <c r="E11786" i="1"/>
  <c r="F11786" i="1"/>
  <c r="C11786" i="1" s="1"/>
  <c r="D11787" i="1"/>
  <c r="E11787" i="1"/>
  <c r="F11787" i="1"/>
  <c r="C11787" i="1" s="1"/>
  <c r="D11788" i="1"/>
  <c r="E11788" i="1"/>
  <c r="F11788" i="1"/>
  <c r="D11789" i="1"/>
  <c r="E11789" i="1"/>
  <c r="F11789" i="1"/>
  <c r="D11790" i="1"/>
  <c r="E11790" i="1"/>
  <c r="F11790" i="1"/>
  <c r="B11790" i="1" s="1"/>
  <c r="D11791" i="1"/>
  <c r="E11791" i="1"/>
  <c r="F11791" i="1"/>
  <c r="B11791" i="1" s="1"/>
  <c r="D11792" i="1"/>
  <c r="E11792" i="1"/>
  <c r="F11792" i="1"/>
  <c r="B11792" i="1" s="1"/>
  <c r="D11793" i="1"/>
  <c r="E11793" i="1"/>
  <c r="F11793" i="1"/>
  <c r="D11794" i="1"/>
  <c r="E11794" i="1"/>
  <c r="F11794" i="1"/>
  <c r="D11795" i="1"/>
  <c r="E11795" i="1"/>
  <c r="F11795" i="1"/>
  <c r="B11795" i="1" s="1"/>
  <c r="D11796" i="1"/>
  <c r="E11796" i="1"/>
  <c r="F11796" i="1"/>
  <c r="D11797" i="1"/>
  <c r="E11797" i="1"/>
  <c r="F11797" i="1"/>
  <c r="D11798" i="1"/>
  <c r="E11798" i="1"/>
  <c r="F11798" i="1"/>
  <c r="B11798" i="1" s="1"/>
  <c r="D11799" i="1"/>
  <c r="E11799" i="1"/>
  <c r="F11799" i="1"/>
  <c r="B11799" i="1" s="1"/>
  <c r="D11800" i="1"/>
  <c r="E11800" i="1"/>
  <c r="F11800" i="1"/>
  <c r="B11800" i="1" s="1"/>
  <c r="D11801" i="1"/>
  <c r="E11801" i="1"/>
  <c r="F11801" i="1"/>
  <c r="D11802" i="1"/>
  <c r="E11802" i="1"/>
  <c r="F11802" i="1"/>
  <c r="D11803" i="1"/>
  <c r="E11803" i="1"/>
  <c r="F11803" i="1"/>
  <c r="B11803" i="1" s="1"/>
  <c r="D11804" i="1"/>
  <c r="E11804" i="1"/>
  <c r="F11804" i="1"/>
  <c r="D11805" i="1"/>
  <c r="E11805" i="1"/>
  <c r="F11805" i="1"/>
  <c r="D11806" i="1"/>
  <c r="E11806" i="1"/>
  <c r="F11806" i="1"/>
  <c r="B11806" i="1" s="1"/>
  <c r="D11807" i="1"/>
  <c r="E11807" i="1"/>
  <c r="F11807" i="1"/>
  <c r="B11807" i="1" s="1"/>
  <c r="D11808" i="1"/>
  <c r="E11808" i="1"/>
  <c r="F11808" i="1"/>
  <c r="B11808" i="1" s="1"/>
  <c r="D11809" i="1"/>
  <c r="E11809" i="1"/>
  <c r="F11809" i="1"/>
  <c r="D11810" i="1"/>
  <c r="E11810" i="1"/>
  <c r="F11810" i="1"/>
  <c r="D11811" i="1"/>
  <c r="E11811" i="1"/>
  <c r="F11811" i="1"/>
  <c r="B11811" i="1" s="1"/>
  <c r="D11812" i="1"/>
  <c r="E11812" i="1"/>
  <c r="F11812" i="1"/>
  <c r="D11813" i="1"/>
  <c r="E11813" i="1"/>
  <c r="F11813" i="1"/>
  <c r="D11814" i="1"/>
  <c r="E11814" i="1"/>
  <c r="F11814" i="1"/>
  <c r="B11814" i="1" s="1"/>
  <c r="D11815" i="1"/>
  <c r="E11815" i="1"/>
  <c r="F11815" i="1"/>
  <c r="B11815" i="1" s="1"/>
  <c r="D11816" i="1"/>
  <c r="E11816" i="1"/>
  <c r="F11816" i="1"/>
  <c r="B11816" i="1" s="1"/>
  <c r="D11817" i="1"/>
  <c r="E11817" i="1"/>
  <c r="F11817" i="1"/>
  <c r="D11818" i="1"/>
  <c r="E11818" i="1"/>
  <c r="F11818" i="1"/>
  <c r="D11819" i="1"/>
  <c r="E11819" i="1"/>
  <c r="F11819" i="1"/>
  <c r="B11819" i="1" s="1"/>
  <c r="D11820" i="1"/>
  <c r="E11820" i="1"/>
  <c r="F11820" i="1"/>
  <c r="D11821" i="1"/>
  <c r="E11821" i="1"/>
  <c r="F11821" i="1"/>
  <c r="D11822" i="1"/>
  <c r="E11822" i="1"/>
  <c r="F11822" i="1"/>
  <c r="B11822" i="1" s="1"/>
  <c r="D11823" i="1"/>
  <c r="E11823" i="1"/>
  <c r="F11823" i="1"/>
  <c r="B11823" i="1" s="1"/>
  <c r="D11824" i="1"/>
  <c r="E11824" i="1"/>
  <c r="F11824" i="1"/>
  <c r="B11824" i="1" s="1"/>
  <c r="D11825" i="1"/>
  <c r="E11825" i="1"/>
  <c r="F11825" i="1"/>
  <c r="D11826" i="1"/>
  <c r="E11826" i="1"/>
  <c r="F11826" i="1"/>
  <c r="D11827" i="1"/>
  <c r="E11827" i="1"/>
  <c r="F11827" i="1"/>
  <c r="B11827" i="1" s="1"/>
  <c r="D11828" i="1"/>
  <c r="E11828" i="1"/>
  <c r="F11828" i="1"/>
  <c r="D11829" i="1"/>
  <c r="E11829" i="1"/>
  <c r="F11829" i="1"/>
  <c r="C11829" i="1" s="1"/>
  <c r="D11830" i="1"/>
  <c r="E11830" i="1"/>
  <c r="F11830" i="1"/>
  <c r="B11830" i="1" s="1"/>
  <c r="D11831" i="1"/>
  <c r="E11831" i="1"/>
  <c r="F11831" i="1"/>
  <c r="B11831" i="1" s="1"/>
  <c r="D11832" i="1"/>
  <c r="E11832" i="1"/>
  <c r="F11832" i="1"/>
  <c r="B11832" i="1" s="1"/>
  <c r="D11833" i="1"/>
  <c r="E11833" i="1"/>
  <c r="F11833" i="1"/>
  <c r="D11834" i="1"/>
  <c r="E11834" i="1"/>
  <c r="F11834" i="1"/>
  <c r="B11834" i="1" s="1"/>
  <c r="D11835" i="1"/>
  <c r="E11835" i="1"/>
  <c r="F11835" i="1"/>
  <c r="B11835" i="1" s="1"/>
  <c r="D11836" i="1"/>
  <c r="E11836" i="1"/>
  <c r="F11836" i="1"/>
  <c r="D11837" i="1"/>
  <c r="E11837" i="1"/>
  <c r="F11837" i="1"/>
  <c r="C11837" i="1" s="1"/>
  <c r="D11838" i="1"/>
  <c r="E11838" i="1"/>
  <c r="F11838" i="1"/>
  <c r="B11838" i="1" s="1"/>
  <c r="D11839" i="1"/>
  <c r="E11839" i="1"/>
  <c r="F11839" i="1"/>
  <c r="B11839" i="1" s="1"/>
  <c r="D11840" i="1"/>
  <c r="E11840" i="1"/>
  <c r="F11840" i="1"/>
  <c r="B11840" i="1" s="1"/>
  <c r="D11841" i="1"/>
  <c r="E11841" i="1"/>
  <c r="F11841" i="1"/>
  <c r="D11842" i="1"/>
  <c r="E11842" i="1"/>
  <c r="F11842" i="1"/>
  <c r="B11842" i="1" s="1"/>
  <c r="D11843" i="1"/>
  <c r="E11843" i="1"/>
  <c r="F11843" i="1"/>
  <c r="B11843" i="1" s="1"/>
  <c r="D11844" i="1"/>
  <c r="E11844" i="1"/>
  <c r="F11844" i="1"/>
  <c r="D11845" i="1"/>
  <c r="E11845" i="1"/>
  <c r="F11845" i="1"/>
  <c r="C11845" i="1" s="1"/>
  <c r="D11846" i="1"/>
  <c r="E11846" i="1"/>
  <c r="F11846" i="1"/>
  <c r="B11846" i="1" s="1"/>
  <c r="D11847" i="1"/>
  <c r="E11847" i="1"/>
  <c r="F11847" i="1"/>
  <c r="B11847" i="1" s="1"/>
  <c r="D11848" i="1"/>
  <c r="E11848" i="1"/>
  <c r="F11848" i="1"/>
  <c r="B11848" i="1" s="1"/>
  <c r="D11849" i="1"/>
  <c r="E11849" i="1"/>
  <c r="F11849" i="1"/>
  <c r="D11850" i="1"/>
  <c r="E11850" i="1"/>
  <c r="F11850" i="1"/>
  <c r="B11850" i="1" s="1"/>
  <c r="D11851" i="1"/>
  <c r="E11851" i="1"/>
  <c r="F11851" i="1"/>
  <c r="B11851" i="1" s="1"/>
  <c r="D11852" i="1"/>
  <c r="E11852" i="1"/>
  <c r="F11852" i="1"/>
  <c r="D11853" i="1"/>
  <c r="E11853" i="1"/>
  <c r="F11853" i="1"/>
  <c r="C11853" i="1" s="1"/>
  <c r="D11854" i="1"/>
  <c r="E11854" i="1"/>
  <c r="F11854" i="1"/>
  <c r="B11854" i="1" s="1"/>
  <c r="D11855" i="1"/>
  <c r="E11855" i="1"/>
  <c r="F11855" i="1"/>
  <c r="B11855" i="1" s="1"/>
  <c r="D11856" i="1"/>
  <c r="E11856" i="1"/>
  <c r="F11856" i="1"/>
  <c r="B11856" i="1" s="1"/>
  <c r="D11857" i="1"/>
  <c r="E11857" i="1"/>
  <c r="F11857" i="1"/>
  <c r="D11858" i="1"/>
  <c r="E11858" i="1"/>
  <c r="F11858" i="1"/>
  <c r="B11858" i="1" s="1"/>
  <c r="D11859" i="1"/>
  <c r="E11859" i="1"/>
  <c r="F11859" i="1"/>
  <c r="B11859" i="1" s="1"/>
  <c r="D11860" i="1"/>
  <c r="E11860" i="1"/>
  <c r="F11860" i="1"/>
  <c r="D11861" i="1"/>
  <c r="E11861" i="1"/>
  <c r="F11861" i="1"/>
  <c r="C11861" i="1" s="1"/>
  <c r="D11862" i="1"/>
  <c r="E11862" i="1"/>
  <c r="F11862" i="1"/>
  <c r="B11862" i="1" s="1"/>
  <c r="D11863" i="1"/>
  <c r="E11863" i="1"/>
  <c r="F11863" i="1"/>
  <c r="B11863" i="1" s="1"/>
  <c r="D11864" i="1"/>
  <c r="E11864" i="1"/>
  <c r="F11864" i="1"/>
  <c r="B11864" i="1" s="1"/>
  <c r="D11865" i="1"/>
  <c r="E11865" i="1"/>
  <c r="F11865" i="1"/>
  <c r="D11866" i="1"/>
  <c r="E11866" i="1"/>
  <c r="F11866" i="1"/>
  <c r="B11866" i="1" s="1"/>
  <c r="D11867" i="1"/>
  <c r="E11867" i="1"/>
  <c r="F11867" i="1"/>
  <c r="B11867" i="1" s="1"/>
  <c r="D11868" i="1"/>
  <c r="E11868" i="1"/>
  <c r="F11868" i="1"/>
  <c r="D11869" i="1"/>
  <c r="E11869" i="1"/>
  <c r="F11869" i="1"/>
  <c r="C11869" i="1" s="1"/>
  <c r="D11870" i="1"/>
  <c r="E11870" i="1"/>
  <c r="F11870" i="1"/>
  <c r="B11870" i="1" s="1"/>
  <c r="D11871" i="1"/>
  <c r="E11871" i="1"/>
  <c r="F11871" i="1"/>
  <c r="B11871" i="1" s="1"/>
  <c r="D11872" i="1"/>
  <c r="E11872" i="1"/>
  <c r="F11872" i="1"/>
  <c r="B11872" i="1" s="1"/>
  <c r="D11873" i="1"/>
  <c r="E11873" i="1"/>
  <c r="F11873" i="1"/>
  <c r="D11874" i="1"/>
  <c r="E11874" i="1"/>
  <c r="F11874" i="1"/>
  <c r="B11874" i="1" s="1"/>
  <c r="D11875" i="1"/>
  <c r="E11875" i="1"/>
  <c r="F11875" i="1"/>
  <c r="B11875" i="1" s="1"/>
  <c r="D11876" i="1"/>
  <c r="E11876" i="1"/>
  <c r="F11876" i="1"/>
  <c r="D11877" i="1"/>
  <c r="E11877" i="1"/>
  <c r="F11877" i="1"/>
  <c r="C11877" i="1" s="1"/>
  <c r="D11878" i="1"/>
  <c r="E11878" i="1"/>
  <c r="F11878" i="1"/>
  <c r="B11878" i="1" s="1"/>
  <c r="D11879" i="1"/>
  <c r="E11879" i="1"/>
  <c r="F11879" i="1"/>
  <c r="B11879" i="1" s="1"/>
  <c r="D11880" i="1"/>
  <c r="E11880" i="1"/>
  <c r="F11880" i="1"/>
  <c r="B11880" i="1" s="1"/>
  <c r="D11881" i="1"/>
  <c r="E11881" i="1"/>
  <c r="F11881" i="1"/>
  <c r="D11882" i="1"/>
  <c r="E11882" i="1"/>
  <c r="F11882" i="1"/>
  <c r="B11882" i="1" s="1"/>
  <c r="D11883" i="1"/>
  <c r="E11883" i="1"/>
  <c r="F11883" i="1"/>
  <c r="B11883" i="1" s="1"/>
  <c r="D11884" i="1"/>
  <c r="E11884" i="1"/>
  <c r="F11884" i="1"/>
  <c r="D11885" i="1"/>
  <c r="E11885" i="1"/>
  <c r="F11885" i="1"/>
  <c r="C11885" i="1" s="1"/>
  <c r="D11886" i="1"/>
  <c r="E11886" i="1"/>
  <c r="F11886" i="1"/>
  <c r="B11886" i="1" s="1"/>
  <c r="D11887" i="1"/>
  <c r="E11887" i="1"/>
  <c r="F11887" i="1"/>
  <c r="B11887" i="1" s="1"/>
  <c r="D11888" i="1"/>
  <c r="E11888" i="1"/>
  <c r="F11888" i="1"/>
  <c r="B11888" i="1" s="1"/>
  <c r="D11889" i="1"/>
  <c r="E11889" i="1"/>
  <c r="F11889" i="1"/>
  <c r="D11890" i="1"/>
  <c r="E11890" i="1"/>
  <c r="F11890" i="1"/>
  <c r="B11890" i="1" s="1"/>
  <c r="D11891" i="1"/>
  <c r="E11891" i="1"/>
  <c r="F11891" i="1"/>
  <c r="B11891" i="1" s="1"/>
  <c r="D11892" i="1"/>
  <c r="E11892" i="1"/>
  <c r="F11892" i="1"/>
  <c r="D11893" i="1"/>
  <c r="E11893" i="1"/>
  <c r="F11893" i="1"/>
  <c r="C11893" i="1" s="1"/>
  <c r="D11894" i="1"/>
  <c r="E11894" i="1"/>
  <c r="F11894" i="1"/>
  <c r="B11894" i="1" s="1"/>
  <c r="D11895" i="1"/>
  <c r="E11895" i="1"/>
  <c r="F11895" i="1"/>
  <c r="B11895" i="1" s="1"/>
  <c r="D11896" i="1"/>
  <c r="E11896" i="1"/>
  <c r="F11896" i="1"/>
  <c r="B11896" i="1" s="1"/>
  <c r="D11897" i="1"/>
  <c r="E11897" i="1"/>
  <c r="F11897" i="1"/>
  <c r="D11898" i="1"/>
  <c r="E11898" i="1"/>
  <c r="F11898" i="1"/>
  <c r="B11898" i="1" s="1"/>
  <c r="D11899" i="1"/>
  <c r="E11899" i="1"/>
  <c r="F11899" i="1"/>
  <c r="B11899" i="1" s="1"/>
  <c r="D11900" i="1"/>
  <c r="E11900" i="1"/>
  <c r="F11900" i="1"/>
  <c r="D11901" i="1"/>
  <c r="E11901" i="1"/>
  <c r="F11901" i="1"/>
  <c r="C11901" i="1" s="1"/>
  <c r="D11902" i="1"/>
  <c r="E11902" i="1"/>
  <c r="F11902" i="1"/>
  <c r="B11902" i="1" s="1"/>
  <c r="D11903" i="1"/>
  <c r="E11903" i="1"/>
  <c r="F11903" i="1"/>
  <c r="B11903" i="1" s="1"/>
  <c r="D11904" i="1"/>
  <c r="E11904" i="1"/>
  <c r="F11904" i="1"/>
  <c r="B11904" i="1" s="1"/>
  <c r="D11905" i="1"/>
  <c r="E11905" i="1"/>
  <c r="F11905" i="1"/>
  <c r="D11906" i="1"/>
  <c r="E11906" i="1"/>
  <c r="F11906" i="1"/>
  <c r="B11906" i="1" s="1"/>
  <c r="D11907" i="1"/>
  <c r="E11907" i="1"/>
  <c r="F11907" i="1"/>
  <c r="B11907" i="1" s="1"/>
  <c r="D11908" i="1"/>
  <c r="E11908" i="1"/>
  <c r="F11908" i="1"/>
  <c r="D11909" i="1"/>
  <c r="E11909" i="1"/>
  <c r="F11909" i="1"/>
  <c r="C11909" i="1" s="1"/>
  <c r="D11910" i="1"/>
  <c r="E11910" i="1"/>
  <c r="F11910" i="1"/>
  <c r="B11910" i="1" s="1"/>
  <c r="D11911" i="1"/>
  <c r="E11911" i="1"/>
  <c r="F11911" i="1"/>
  <c r="B11911" i="1" s="1"/>
  <c r="D11912" i="1"/>
  <c r="E11912" i="1"/>
  <c r="F11912" i="1"/>
  <c r="B11912" i="1" s="1"/>
  <c r="D11913" i="1"/>
  <c r="E11913" i="1"/>
  <c r="F11913" i="1"/>
  <c r="D11914" i="1"/>
  <c r="E11914" i="1"/>
  <c r="F11914" i="1"/>
  <c r="B11914" i="1" s="1"/>
  <c r="D11915" i="1"/>
  <c r="E11915" i="1"/>
  <c r="F11915" i="1"/>
  <c r="B11915" i="1" s="1"/>
  <c r="D11916" i="1"/>
  <c r="E11916" i="1"/>
  <c r="F11916" i="1"/>
  <c r="D11917" i="1"/>
  <c r="E11917" i="1"/>
  <c r="F11917" i="1"/>
  <c r="C11917" i="1" s="1"/>
  <c r="D11918" i="1"/>
  <c r="E11918" i="1"/>
  <c r="F11918" i="1"/>
  <c r="B11918" i="1" s="1"/>
  <c r="D11919" i="1"/>
  <c r="E11919" i="1"/>
  <c r="F11919" i="1"/>
  <c r="B11919" i="1" s="1"/>
  <c r="D11920" i="1"/>
  <c r="E11920" i="1"/>
  <c r="F11920" i="1"/>
  <c r="B11920" i="1" s="1"/>
  <c r="D11921" i="1"/>
  <c r="E11921" i="1"/>
  <c r="F11921" i="1"/>
  <c r="D11922" i="1"/>
  <c r="E11922" i="1"/>
  <c r="F11922" i="1"/>
  <c r="B11922" i="1" s="1"/>
  <c r="D11923" i="1"/>
  <c r="E11923" i="1"/>
  <c r="F11923" i="1"/>
  <c r="B11923" i="1" s="1"/>
  <c r="D11924" i="1"/>
  <c r="E11924" i="1"/>
  <c r="F11924" i="1"/>
  <c r="D11925" i="1"/>
  <c r="E11925" i="1"/>
  <c r="F11925" i="1"/>
  <c r="C11925" i="1" s="1"/>
  <c r="D11926" i="1"/>
  <c r="E11926" i="1"/>
  <c r="F11926" i="1"/>
  <c r="B11926" i="1" s="1"/>
  <c r="D11927" i="1"/>
  <c r="E11927" i="1"/>
  <c r="F11927" i="1"/>
  <c r="B11927" i="1" s="1"/>
  <c r="D11928" i="1"/>
  <c r="E11928" i="1"/>
  <c r="F11928" i="1"/>
  <c r="B11928" i="1" s="1"/>
  <c r="D11929" i="1"/>
  <c r="E11929" i="1"/>
  <c r="F11929" i="1"/>
  <c r="D11930" i="1"/>
  <c r="E11930" i="1"/>
  <c r="F11930" i="1"/>
  <c r="B11930" i="1" s="1"/>
  <c r="D11931" i="1"/>
  <c r="E11931" i="1"/>
  <c r="F11931" i="1"/>
  <c r="B11931" i="1" s="1"/>
  <c r="D11932" i="1"/>
  <c r="E11932" i="1"/>
  <c r="F11932" i="1"/>
  <c r="D11933" i="1"/>
  <c r="E11933" i="1"/>
  <c r="F11933" i="1"/>
  <c r="C11933" i="1" s="1"/>
  <c r="D11934" i="1"/>
  <c r="E11934" i="1"/>
  <c r="F11934" i="1"/>
  <c r="B11934" i="1" s="1"/>
  <c r="D11935" i="1"/>
  <c r="E11935" i="1"/>
  <c r="F11935" i="1"/>
  <c r="B11935" i="1" s="1"/>
  <c r="D11936" i="1"/>
  <c r="E11936" i="1"/>
  <c r="F11936" i="1"/>
  <c r="B11936" i="1" s="1"/>
  <c r="D11937" i="1"/>
  <c r="E11937" i="1"/>
  <c r="F11937" i="1"/>
  <c r="D11938" i="1"/>
  <c r="E11938" i="1"/>
  <c r="F11938" i="1"/>
  <c r="B11938" i="1" s="1"/>
  <c r="D11939" i="1"/>
  <c r="E11939" i="1"/>
  <c r="F11939" i="1"/>
  <c r="B11939" i="1" s="1"/>
  <c r="D11940" i="1"/>
  <c r="E11940" i="1"/>
  <c r="F11940" i="1"/>
  <c r="D11941" i="1"/>
  <c r="E11941" i="1"/>
  <c r="F11941" i="1"/>
  <c r="C11941" i="1" s="1"/>
  <c r="D11942" i="1"/>
  <c r="E11942" i="1"/>
  <c r="F11942" i="1"/>
  <c r="B11942" i="1" s="1"/>
  <c r="D11943" i="1"/>
  <c r="E11943" i="1"/>
  <c r="F11943" i="1"/>
  <c r="B11943" i="1" s="1"/>
  <c r="D11944" i="1"/>
  <c r="E11944" i="1"/>
  <c r="F11944" i="1"/>
  <c r="B11944" i="1" s="1"/>
  <c r="D11945" i="1"/>
  <c r="E11945" i="1"/>
  <c r="F11945" i="1"/>
  <c r="D11946" i="1"/>
  <c r="E11946" i="1"/>
  <c r="F11946" i="1"/>
  <c r="B11946" i="1" s="1"/>
  <c r="D11947" i="1"/>
  <c r="E11947" i="1"/>
  <c r="F11947" i="1"/>
  <c r="B11947" i="1" s="1"/>
  <c r="D11948" i="1"/>
  <c r="E11948" i="1"/>
  <c r="F11948" i="1"/>
  <c r="D11949" i="1"/>
  <c r="E11949" i="1"/>
  <c r="F11949" i="1"/>
  <c r="C11949" i="1" s="1"/>
  <c r="D11950" i="1"/>
  <c r="E11950" i="1"/>
  <c r="F11950" i="1"/>
  <c r="B11950" i="1" s="1"/>
  <c r="D11951" i="1"/>
  <c r="E11951" i="1"/>
  <c r="F11951" i="1"/>
  <c r="B11951" i="1" s="1"/>
  <c r="D11952" i="1"/>
  <c r="E11952" i="1"/>
  <c r="F11952" i="1"/>
  <c r="B11952" i="1" s="1"/>
  <c r="D11953" i="1"/>
  <c r="E11953" i="1"/>
  <c r="F11953" i="1"/>
  <c r="D11954" i="1"/>
  <c r="E11954" i="1"/>
  <c r="F11954" i="1"/>
  <c r="B11954" i="1" s="1"/>
  <c r="D11955" i="1"/>
  <c r="E11955" i="1"/>
  <c r="F11955" i="1"/>
  <c r="B11955" i="1" s="1"/>
  <c r="D11956" i="1"/>
  <c r="E11956" i="1"/>
  <c r="F11956" i="1"/>
  <c r="D11957" i="1"/>
  <c r="E11957" i="1"/>
  <c r="F11957" i="1"/>
  <c r="C11957" i="1" s="1"/>
  <c r="D11958" i="1"/>
  <c r="E11958" i="1"/>
  <c r="F11958" i="1"/>
  <c r="B11958" i="1" s="1"/>
  <c r="D11959" i="1"/>
  <c r="E11959" i="1"/>
  <c r="F11959" i="1"/>
  <c r="B11959" i="1" s="1"/>
  <c r="D11960" i="1"/>
  <c r="E11960" i="1"/>
  <c r="F11960" i="1"/>
  <c r="B11960" i="1" s="1"/>
  <c r="D11961" i="1"/>
  <c r="E11961" i="1"/>
  <c r="F11961" i="1"/>
  <c r="D11962" i="1"/>
  <c r="E11962" i="1"/>
  <c r="F11962" i="1"/>
  <c r="B11962" i="1" s="1"/>
  <c r="D11963" i="1"/>
  <c r="E11963" i="1"/>
  <c r="F11963" i="1"/>
  <c r="B11963" i="1" s="1"/>
  <c r="D11964" i="1"/>
  <c r="E11964" i="1"/>
  <c r="F11964" i="1"/>
  <c r="D11965" i="1"/>
  <c r="E11965" i="1"/>
  <c r="F11965" i="1"/>
  <c r="C11965" i="1" s="1"/>
  <c r="D11966" i="1"/>
  <c r="E11966" i="1"/>
  <c r="F11966" i="1"/>
  <c r="B11966" i="1" s="1"/>
  <c r="D11967" i="1"/>
  <c r="E11967" i="1"/>
  <c r="F11967" i="1"/>
  <c r="B11967" i="1" s="1"/>
  <c r="D11968" i="1"/>
  <c r="E11968" i="1"/>
  <c r="F11968" i="1"/>
  <c r="B11968" i="1" s="1"/>
  <c r="D11969" i="1"/>
  <c r="E11969" i="1"/>
  <c r="F11969" i="1"/>
  <c r="D11970" i="1"/>
  <c r="E11970" i="1"/>
  <c r="F11970" i="1"/>
  <c r="B11970" i="1" s="1"/>
  <c r="D11971" i="1"/>
  <c r="E11971" i="1"/>
  <c r="F11971" i="1"/>
  <c r="B11971" i="1" s="1"/>
  <c r="D11972" i="1"/>
  <c r="E11972" i="1"/>
  <c r="F11972" i="1"/>
  <c r="D11973" i="1"/>
  <c r="E11973" i="1"/>
  <c r="F11973" i="1"/>
  <c r="C11973" i="1" s="1"/>
  <c r="D11974" i="1"/>
  <c r="E11974" i="1"/>
  <c r="F11974" i="1"/>
  <c r="B11974" i="1" s="1"/>
  <c r="D11975" i="1"/>
  <c r="E11975" i="1"/>
  <c r="F11975" i="1"/>
  <c r="B11975" i="1" s="1"/>
  <c r="D11976" i="1"/>
  <c r="E11976" i="1"/>
  <c r="F11976" i="1"/>
  <c r="B11976" i="1" s="1"/>
  <c r="D11977" i="1"/>
  <c r="E11977" i="1"/>
  <c r="F11977" i="1"/>
  <c r="D11978" i="1"/>
  <c r="E11978" i="1"/>
  <c r="F11978" i="1"/>
  <c r="B11978" i="1" s="1"/>
  <c r="D11979" i="1"/>
  <c r="E11979" i="1"/>
  <c r="F11979" i="1"/>
  <c r="B11979" i="1" s="1"/>
  <c r="D11980" i="1"/>
  <c r="E11980" i="1"/>
  <c r="F11980" i="1"/>
  <c r="D11981" i="1"/>
  <c r="E11981" i="1"/>
  <c r="F11981" i="1"/>
  <c r="C11981" i="1" s="1"/>
  <c r="D11982" i="1"/>
  <c r="E11982" i="1"/>
  <c r="F11982" i="1"/>
  <c r="B11982" i="1" s="1"/>
  <c r="D11983" i="1"/>
  <c r="E11983" i="1"/>
  <c r="F11983" i="1"/>
  <c r="B11983" i="1" s="1"/>
  <c r="D11984" i="1"/>
  <c r="E11984" i="1"/>
  <c r="F11984" i="1"/>
  <c r="B11984" i="1" s="1"/>
  <c r="D11985" i="1"/>
  <c r="E11985" i="1"/>
  <c r="F11985" i="1"/>
  <c r="D11986" i="1"/>
  <c r="E11986" i="1"/>
  <c r="F11986" i="1"/>
  <c r="B11986" i="1" s="1"/>
  <c r="D11987" i="1"/>
  <c r="E11987" i="1"/>
  <c r="F11987" i="1"/>
  <c r="B11987" i="1" s="1"/>
  <c r="D11988" i="1"/>
  <c r="E11988" i="1"/>
  <c r="F11988" i="1"/>
  <c r="D11989" i="1"/>
  <c r="E11989" i="1"/>
  <c r="F11989" i="1"/>
  <c r="C11989" i="1" s="1"/>
  <c r="D11990" i="1"/>
  <c r="E11990" i="1"/>
  <c r="F11990" i="1"/>
  <c r="B11990" i="1" s="1"/>
  <c r="D11991" i="1"/>
  <c r="E11991" i="1"/>
  <c r="F11991" i="1"/>
  <c r="B11991" i="1" s="1"/>
  <c r="D11992" i="1"/>
  <c r="E11992" i="1"/>
  <c r="F11992" i="1"/>
  <c r="B11992" i="1" s="1"/>
  <c r="D11993" i="1"/>
  <c r="E11993" i="1"/>
  <c r="F11993" i="1"/>
  <c r="D11994" i="1"/>
  <c r="E11994" i="1"/>
  <c r="F11994" i="1"/>
  <c r="B11994" i="1" s="1"/>
  <c r="D11995" i="1"/>
  <c r="E11995" i="1"/>
  <c r="F11995" i="1"/>
  <c r="B11995" i="1" s="1"/>
  <c r="D11996" i="1"/>
  <c r="E11996" i="1"/>
  <c r="F11996" i="1"/>
  <c r="D11997" i="1"/>
  <c r="E11997" i="1"/>
  <c r="F11997" i="1"/>
  <c r="C11997" i="1" s="1"/>
  <c r="D11998" i="1"/>
  <c r="E11998" i="1"/>
  <c r="F11998" i="1"/>
  <c r="B11998" i="1" s="1"/>
  <c r="D11999" i="1"/>
  <c r="E11999" i="1"/>
  <c r="F11999" i="1"/>
  <c r="B11999" i="1" s="1"/>
  <c r="D12000" i="1"/>
  <c r="E12000" i="1"/>
  <c r="F12000" i="1"/>
  <c r="D12001" i="1"/>
  <c r="E12001" i="1"/>
  <c r="F12001" i="1"/>
  <c r="D12002" i="1"/>
  <c r="E12002" i="1"/>
  <c r="F12002" i="1"/>
  <c r="D12003" i="1"/>
  <c r="E12003" i="1"/>
  <c r="F12003" i="1"/>
  <c r="D12004" i="1"/>
  <c r="E12004" i="1"/>
  <c r="F12004" i="1"/>
  <c r="D12005" i="1"/>
  <c r="E12005" i="1"/>
  <c r="F12005" i="1"/>
  <c r="D12006" i="1"/>
  <c r="E12006" i="1"/>
  <c r="F12006" i="1"/>
  <c r="D12007" i="1"/>
  <c r="E12007" i="1"/>
  <c r="F12007" i="1"/>
  <c r="B12007" i="1" s="1"/>
  <c r="D12008" i="1"/>
  <c r="E12008" i="1"/>
  <c r="F12008" i="1"/>
  <c r="B12008" i="1" s="1"/>
  <c r="D12009" i="1"/>
  <c r="E12009" i="1"/>
  <c r="F12009" i="1"/>
  <c r="D12010" i="1"/>
  <c r="E12010" i="1"/>
  <c r="F12010" i="1"/>
  <c r="D12011" i="1"/>
  <c r="E12011" i="1"/>
  <c r="F12011" i="1"/>
  <c r="B12011" i="1" s="1"/>
  <c r="D12012" i="1"/>
  <c r="E12012" i="1"/>
  <c r="F12012" i="1"/>
  <c r="D12013" i="1"/>
  <c r="E12013" i="1"/>
  <c r="F12013" i="1"/>
  <c r="C12013" i="1" s="1"/>
  <c r="D12014" i="1"/>
  <c r="E12014" i="1"/>
  <c r="F12014" i="1"/>
  <c r="B12014" i="1" s="1"/>
  <c r="D12015" i="1"/>
  <c r="E12015" i="1"/>
  <c r="F12015" i="1"/>
  <c r="B12015" i="1" s="1"/>
  <c r="D12016" i="1"/>
  <c r="E12016" i="1"/>
  <c r="F12016" i="1"/>
  <c r="B12016" i="1" s="1"/>
  <c r="D12017" i="1"/>
  <c r="E12017" i="1"/>
  <c r="F12017" i="1"/>
  <c r="D12018" i="1"/>
  <c r="E12018" i="1"/>
  <c r="F12018" i="1"/>
  <c r="B12018" i="1" s="1"/>
  <c r="D12019" i="1"/>
  <c r="E12019" i="1"/>
  <c r="F12019" i="1"/>
  <c r="B12019" i="1" s="1"/>
  <c r="D12020" i="1"/>
  <c r="E12020" i="1"/>
  <c r="F12020" i="1"/>
  <c r="D12021" i="1"/>
  <c r="E12021" i="1"/>
  <c r="F12021" i="1"/>
  <c r="C12021" i="1" s="1"/>
  <c r="D12022" i="1"/>
  <c r="E12022" i="1"/>
  <c r="F12022" i="1"/>
  <c r="B12022" i="1" s="1"/>
  <c r="D12023" i="1"/>
  <c r="E12023" i="1"/>
  <c r="F12023" i="1"/>
  <c r="B12023" i="1" s="1"/>
  <c r="D12024" i="1"/>
  <c r="E12024" i="1"/>
  <c r="F12024" i="1"/>
  <c r="B12024" i="1" s="1"/>
  <c r="D12025" i="1"/>
  <c r="E12025" i="1"/>
  <c r="F12025" i="1"/>
  <c r="D12026" i="1"/>
  <c r="E12026" i="1"/>
  <c r="F12026" i="1"/>
  <c r="B12026" i="1" s="1"/>
  <c r="D12027" i="1"/>
  <c r="E12027" i="1"/>
  <c r="F12027" i="1"/>
  <c r="B12027" i="1" s="1"/>
  <c r="D12028" i="1"/>
  <c r="E12028" i="1"/>
  <c r="F12028" i="1"/>
  <c r="D12029" i="1"/>
  <c r="E12029" i="1"/>
  <c r="F12029" i="1"/>
  <c r="C12029" i="1" s="1"/>
  <c r="D12030" i="1"/>
  <c r="E12030" i="1"/>
  <c r="F12030" i="1"/>
  <c r="B12030" i="1" s="1"/>
  <c r="D12031" i="1"/>
  <c r="E12031" i="1"/>
  <c r="F12031" i="1"/>
  <c r="B12031" i="1" s="1"/>
  <c r="D12032" i="1"/>
  <c r="E12032" i="1"/>
  <c r="F12032" i="1"/>
  <c r="D12033" i="1"/>
  <c r="E12033" i="1"/>
  <c r="F12033" i="1"/>
  <c r="D12034" i="1"/>
  <c r="E12034" i="1"/>
  <c r="F12034" i="1"/>
  <c r="B12034" i="1" s="1"/>
  <c r="D12035" i="1"/>
  <c r="E12035" i="1"/>
  <c r="F12035" i="1"/>
  <c r="D12036" i="1"/>
  <c r="E12036" i="1"/>
  <c r="F12036" i="1"/>
  <c r="D12037" i="1"/>
  <c r="E12037" i="1"/>
  <c r="F12037" i="1"/>
  <c r="B12037" i="1" s="1"/>
  <c r="D12038" i="1"/>
  <c r="E12038" i="1"/>
  <c r="F12038" i="1"/>
  <c r="B12038" i="1" s="1"/>
  <c r="D12039" i="1"/>
  <c r="E12039" i="1"/>
  <c r="F12039" i="1"/>
  <c r="B12039" i="1" s="1"/>
  <c r="D12040" i="1"/>
  <c r="E12040" i="1"/>
  <c r="F12040" i="1"/>
  <c r="B12040" i="1" s="1"/>
  <c r="D12041" i="1"/>
  <c r="E12041" i="1"/>
  <c r="F12041" i="1"/>
  <c r="D12042" i="1"/>
  <c r="E12042" i="1"/>
  <c r="F12042" i="1"/>
  <c r="B12042" i="1" s="1"/>
  <c r="D12043" i="1"/>
  <c r="E12043" i="1"/>
  <c r="F12043" i="1"/>
  <c r="C12043" i="1" s="1"/>
  <c r="D12044" i="1"/>
  <c r="E12044" i="1"/>
  <c r="F12044" i="1"/>
  <c r="D12045" i="1"/>
  <c r="E12045" i="1"/>
  <c r="F12045" i="1"/>
  <c r="B12045" i="1" s="1"/>
  <c r="D12046" i="1"/>
  <c r="E12046" i="1"/>
  <c r="F12046" i="1"/>
  <c r="B12046" i="1" s="1"/>
  <c r="D12047" i="1"/>
  <c r="E12047" i="1"/>
  <c r="F12047" i="1"/>
  <c r="B12047" i="1" s="1"/>
  <c r="D12048" i="1"/>
  <c r="E12048" i="1"/>
  <c r="F12048" i="1"/>
  <c r="B12048" i="1" s="1"/>
  <c r="D12049" i="1"/>
  <c r="E12049" i="1"/>
  <c r="F12049" i="1"/>
  <c r="D12050" i="1"/>
  <c r="E12050" i="1"/>
  <c r="F12050" i="1"/>
  <c r="B12050" i="1" s="1"/>
  <c r="D12051" i="1"/>
  <c r="E12051" i="1"/>
  <c r="F12051" i="1"/>
  <c r="B12051" i="1" s="1"/>
  <c r="D12052" i="1"/>
  <c r="E12052" i="1"/>
  <c r="F12052" i="1"/>
  <c r="D12053" i="1"/>
  <c r="E12053" i="1"/>
  <c r="F12053" i="1"/>
  <c r="B12053" i="1" s="1"/>
  <c r="D12054" i="1"/>
  <c r="E12054" i="1"/>
  <c r="F12054" i="1"/>
  <c r="B12054" i="1" s="1"/>
  <c r="D12055" i="1"/>
  <c r="E12055" i="1"/>
  <c r="F12055" i="1"/>
  <c r="B12055" i="1" s="1"/>
  <c r="D12056" i="1"/>
  <c r="E12056" i="1"/>
  <c r="F12056" i="1"/>
  <c r="D12057" i="1"/>
  <c r="E12057" i="1"/>
  <c r="F12057" i="1"/>
  <c r="D12058" i="1"/>
  <c r="E12058" i="1"/>
  <c r="F12058" i="1"/>
  <c r="B12058" i="1" s="1"/>
  <c r="D12059" i="1"/>
  <c r="E12059" i="1"/>
  <c r="F12059" i="1"/>
  <c r="C12059" i="1" s="1"/>
  <c r="D12060" i="1"/>
  <c r="E12060" i="1"/>
  <c r="F12060" i="1"/>
  <c r="D12061" i="1"/>
  <c r="E12061" i="1"/>
  <c r="F12061" i="1"/>
  <c r="B12061" i="1" s="1"/>
  <c r="D12062" i="1"/>
  <c r="E12062" i="1"/>
  <c r="F12062" i="1"/>
  <c r="B12062" i="1" s="1"/>
  <c r="D12063" i="1"/>
  <c r="E12063" i="1"/>
  <c r="F12063" i="1"/>
  <c r="B12063" i="1" s="1"/>
  <c r="D12064" i="1"/>
  <c r="E12064" i="1"/>
  <c r="F12064" i="1"/>
  <c r="B12064" i="1" s="1"/>
  <c r="D12065" i="1"/>
  <c r="E12065" i="1"/>
  <c r="F12065" i="1"/>
  <c r="D12066" i="1"/>
  <c r="E12066" i="1"/>
  <c r="F12066" i="1"/>
  <c r="B12066" i="1" s="1"/>
  <c r="D12067" i="1"/>
  <c r="E12067" i="1"/>
  <c r="F12067" i="1"/>
  <c r="C12067" i="1" s="1"/>
  <c r="D12068" i="1"/>
  <c r="E12068" i="1"/>
  <c r="F12068" i="1"/>
  <c r="D12069" i="1"/>
  <c r="E12069" i="1"/>
  <c r="F12069" i="1"/>
  <c r="B12069" i="1" s="1"/>
  <c r="D12070" i="1"/>
  <c r="E12070" i="1"/>
  <c r="F12070" i="1"/>
  <c r="B12070" i="1" s="1"/>
  <c r="D12071" i="1"/>
  <c r="E12071" i="1"/>
  <c r="F12071" i="1"/>
  <c r="B12071" i="1" s="1"/>
  <c r="D12072" i="1"/>
  <c r="E12072" i="1"/>
  <c r="F12072" i="1"/>
  <c r="D12073" i="1"/>
  <c r="E12073" i="1"/>
  <c r="F12073" i="1"/>
  <c r="D12074" i="1"/>
  <c r="E12074" i="1"/>
  <c r="F12074" i="1"/>
  <c r="B12074" i="1" s="1"/>
  <c r="D12075" i="1"/>
  <c r="E12075" i="1"/>
  <c r="F12075" i="1"/>
  <c r="C12075" i="1" s="1"/>
  <c r="D12076" i="1"/>
  <c r="E12076" i="1"/>
  <c r="F12076" i="1"/>
  <c r="D12077" i="1"/>
  <c r="E12077" i="1"/>
  <c r="F12077" i="1"/>
  <c r="B12077" i="1" s="1"/>
  <c r="D12078" i="1"/>
  <c r="E12078" i="1"/>
  <c r="F12078" i="1"/>
  <c r="B12078" i="1" s="1"/>
  <c r="D12079" i="1"/>
  <c r="E12079" i="1"/>
  <c r="F12079" i="1"/>
  <c r="B12079" i="1" s="1"/>
  <c r="D12080" i="1"/>
  <c r="E12080" i="1"/>
  <c r="F12080" i="1"/>
  <c r="B12080" i="1" s="1"/>
  <c r="D12081" i="1"/>
  <c r="E12081" i="1"/>
  <c r="F12081" i="1"/>
  <c r="D12082" i="1"/>
  <c r="E12082" i="1"/>
  <c r="F12082" i="1"/>
  <c r="B12082" i="1" s="1"/>
  <c r="D12083" i="1"/>
  <c r="E12083" i="1"/>
  <c r="F12083" i="1"/>
  <c r="C12083" i="1" s="1"/>
  <c r="D12084" i="1"/>
  <c r="E12084" i="1"/>
  <c r="F12084" i="1"/>
  <c r="D12085" i="1"/>
  <c r="E12085" i="1"/>
  <c r="F12085" i="1"/>
  <c r="B12085" i="1" s="1"/>
  <c r="D12086" i="1"/>
  <c r="E12086" i="1"/>
  <c r="F12086" i="1"/>
  <c r="B12086" i="1" s="1"/>
  <c r="D12087" i="1"/>
  <c r="E12087" i="1"/>
  <c r="F12087" i="1"/>
  <c r="B12087" i="1" s="1"/>
  <c r="D12088" i="1"/>
  <c r="E12088" i="1"/>
  <c r="F12088" i="1"/>
  <c r="D12089" i="1"/>
  <c r="E12089" i="1"/>
  <c r="F12089" i="1"/>
  <c r="D12090" i="1"/>
  <c r="E12090" i="1"/>
  <c r="F12090" i="1"/>
  <c r="B12090" i="1" s="1"/>
  <c r="D12091" i="1"/>
  <c r="E12091" i="1"/>
  <c r="F12091" i="1"/>
  <c r="C12091" i="1" s="1"/>
  <c r="D12092" i="1"/>
  <c r="E12092" i="1"/>
  <c r="F12092" i="1"/>
  <c r="D12093" i="1"/>
  <c r="E12093" i="1"/>
  <c r="F12093" i="1"/>
  <c r="B12093" i="1" s="1"/>
  <c r="D12094" i="1"/>
  <c r="E12094" i="1"/>
  <c r="F12094" i="1"/>
  <c r="B12094" i="1" s="1"/>
  <c r="D12095" i="1"/>
  <c r="E12095" i="1"/>
  <c r="F12095" i="1"/>
  <c r="B12095" i="1" s="1"/>
  <c r="D12096" i="1"/>
  <c r="E12096" i="1"/>
  <c r="F12096" i="1"/>
  <c r="B12096" i="1" s="1"/>
  <c r="D12097" i="1"/>
  <c r="E12097" i="1"/>
  <c r="F12097" i="1"/>
  <c r="D12098" i="1"/>
  <c r="E12098" i="1"/>
  <c r="F12098" i="1"/>
  <c r="B12098" i="1" s="1"/>
  <c r="D12099" i="1"/>
  <c r="E12099" i="1"/>
  <c r="F12099" i="1"/>
  <c r="B12099" i="1" s="1"/>
  <c r="D12100" i="1"/>
  <c r="E12100" i="1"/>
  <c r="F12100" i="1"/>
  <c r="D12101" i="1"/>
  <c r="E12101" i="1"/>
  <c r="F12101" i="1"/>
  <c r="B12101" i="1" s="1"/>
  <c r="D12102" i="1"/>
  <c r="E12102" i="1"/>
  <c r="F12102" i="1"/>
  <c r="B12102" i="1" s="1"/>
  <c r="D12103" i="1"/>
  <c r="E12103" i="1"/>
  <c r="F12103" i="1"/>
  <c r="B12103" i="1" s="1"/>
  <c r="D12104" i="1"/>
  <c r="E12104" i="1"/>
  <c r="F12104" i="1"/>
  <c r="B12104" i="1" s="1"/>
  <c r="D12105" i="1"/>
  <c r="E12105" i="1"/>
  <c r="F12105" i="1"/>
  <c r="D12106" i="1"/>
  <c r="E12106" i="1"/>
  <c r="F12106" i="1"/>
  <c r="B12106" i="1" s="1"/>
  <c r="D12107" i="1"/>
  <c r="E12107" i="1"/>
  <c r="F12107" i="1"/>
  <c r="C12107" i="1" s="1"/>
  <c r="D12108" i="1"/>
  <c r="E12108" i="1"/>
  <c r="F12108" i="1"/>
  <c r="D12109" i="1"/>
  <c r="E12109" i="1"/>
  <c r="F12109" i="1"/>
  <c r="D12110" i="1"/>
  <c r="E12110" i="1"/>
  <c r="F12110" i="1"/>
  <c r="B12110" i="1" s="1"/>
  <c r="D12111" i="1"/>
  <c r="E12111" i="1"/>
  <c r="F12111" i="1"/>
  <c r="B12111" i="1" s="1"/>
  <c r="D12112" i="1"/>
  <c r="E12112" i="1"/>
  <c r="F12112" i="1"/>
  <c r="B12112" i="1" s="1"/>
  <c r="D12113" i="1"/>
  <c r="E12113" i="1"/>
  <c r="F12113" i="1"/>
  <c r="D12114" i="1"/>
  <c r="E12114" i="1"/>
  <c r="F12114" i="1"/>
  <c r="D12115" i="1"/>
  <c r="E12115" i="1"/>
  <c r="F12115" i="1"/>
  <c r="B12115" i="1" s="1"/>
  <c r="D12116" i="1"/>
  <c r="E12116" i="1"/>
  <c r="F12116" i="1"/>
  <c r="D12117" i="1"/>
  <c r="E12117" i="1"/>
  <c r="F12117" i="1"/>
  <c r="B12117" i="1" s="1"/>
  <c r="D12118" i="1"/>
  <c r="E12118" i="1"/>
  <c r="F12118" i="1"/>
  <c r="B12118" i="1" s="1"/>
  <c r="D12119" i="1"/>
  <c r="E12119" i="1"/>
  <c r="F12119" i="1"/>
  <c r="B12119" i="1" s="1"/>
  <c r="D12120" i="1"/>
  <c r="E12120" i="1"/>
  <c r="F12120" i="1"/>
  <c r="B12120" i="1" s="1"/>
  <c r="D12121" i="1"/>
  <c r="E12121" i="1"/>
  <c r="F12121" i="1"/>
  <c r="D12122" i="1"/>
  <c r="E12122" i="1"/>
  <c r="F12122" i="1"/>
  <c r="B12122" i="1" s="1"/>
  <c r="D12123" i="1"/>
  <c r="E12123" i="1"/>
  <c r="F12123" i="1"/>
  <c r="C12123" i="1" s="1"/>
  <c r="D12124" i="1"/>
  <c r="E12124" i="1"/>
  <c r="F12124" i="1"/>
  <c r="D12125" i="1"/>
  <c r="E12125" i="1"/>
  <c r="F12125" i="1"/>
  <c r="B12125" i="1" s="1"/>
  <c r="D12126" i="1"/>
  <c r="E12126" i="1"/>
  <c r="F12126" i="1"/>
  <c r="B12126" i="1" s="1"/>
  <c r="D12127" i="1"/>
  <c r="E12127" i="1"/>
  <c r="F12127" i="1"/>
  <c r="B12127" i="1" s="1"/>
  <c r="D12128" i="1"/>
  <c r="E12128" i="1"/>
  <c r="F12128" i="1"/>
  <c r="D12129" i="1"/>
  <c r="E12129" i="1"/>
  <c r="F12129" i="1"/>
  <c r="D12130" i="1"/>
  <c r="E12130" i="1"/>
  <c r="F12130" i="1"/>
  <c r="B12130" i="1" s="1"/>
  <c r="D12131" i="1"/>
  <c r="E12131" i="1"/>
  <c r="F12131" i="1"/>
  <c r="C12131" i="1" s="1"/>
  <c r="D12132" i="1"/>
  <c r="E12132" i="1"/>
  <c r="F12132" i="1"/>
  <c r="D12133" i="1"/>
  <c r="E12133" i="1"/>
  <c r="F12133" i="1"/>
  <c r="B12133" i="1" s="1"/>
  <c r="D12134" i="1"/>
  <c r="E12134" i="1"/>
  <c r="F12134" i="1"/>
  <c r="B12134" i="1" s="1"/>
  <c r="D12135" i="1"/>
  <c r="E12135" i="1"/>
  <c r="F12135" i="1"/>
  <c r="B12135" i="1" s="1"/>
  <c r="D12136" i="1"/>
  <c r="E12136" i="1"/>
  <c r="F12136" i="1"/>
  <c r="B12136" i="1" s="1"/>
  <c r="D12137" i="1"/>
  <c r="E12137" i="1"/>
  <c r="F12137" i="1"/>
  <c r="D12138" i="1"/>
  <c r="E12138" i="1"/>
  <c r="F12138" i="1"/>
  <c r="B12138" i="1" s="1"/>
  <c r="D12139" i="1"/>
  <c r="E12139" i="1"/>
  <c r="F12139" i="1"/>
  <c r="C12139" i="1" s="1"/>
  <c r="D12140" i="1"/>
  <c r="E12140" i="1"/>
  <c r="F12140" i="1"/>
  <c r="D12141" i="1"/>
  <c r="E12141" i="1"/>
  <c r="F12141" i="1"/>
  <c r="B12141" i="1" s="1"/>
  <c r="D12142" i="1"/>
  <c r="E12142" i="1"/>
  <c r="F12142" i="1"/>
  <c r="B12142" i="1" s="1"/>
  <c r="D12143" i="1"/>
  <c r="E12143" i="1"/>
  <c r="F12143" i="1"/>
  <c r="B12143" i="1" s="1"/>
  <c r="D12144" i="1"/>
  <c r="E12144" i="1"/>
  <c r="F12144" i="1"/>
  <c r="D12145" i="1"/>
  <c r="E12145" i="1"/>
  <c r="F12145" i="1"/>
  <c r="D12146" i="1"/>
  <c r="E12146" i="1"/>
  <c r="F12146" i="1"/>
  <c r="B12146" i="1" s="1"/>
  <c r="D12147" i="1"/>
  <c r="E12147" i="1"/>
  <c r="F12147" i="1"/>
  <c r="C12147" i="1" s="1"/>
  <c r="D12148" i="1"/>
  <c r="E12148" i="1"/>
  <c r="F12148" i="1"/>
  <c r="D12149" i="1"/>
  <c r="E12149" i="1"/>
  <c r="F12149" i="1"/>
  <c r="B12149" i="1" s="1"/>
  <c r="D12150" i="1"/>
  <c r="E12150" i="1"/>
  <c r="F12150" i="1"/>
  <c r="B12150" i="1" s="1"/>
  <c r="D12151" i="1"/>
  <c r="E12151" i="1"/>
  <c r="F12151" i="1"/>
  <c r="B12151" i="1" s="1"/>
  <c r="D12152" i="1"/>
  <c r="E12152" i="1"/>
  <c r="F12152" i="1"/>
  <c r="B12152" i="1" s="1"/>
  <c r="D12153" i="1"/>
  <c r="E12153" i="1"/>
  <c r="F12153" i="1"/>
  <c r="D12154" i="1"/>
  <c r="E12154" i="1"/>
  <c r="F12154" i="1"/>
  <c r="B12154" i="1" s="1"/>
  <c r="D12155" i="1"/>
  <c r="E12155" i="1"/>
  <c r="F12155" i="1"/>
  <c r="C12155" i="1" s="1"/>
  <c r="D12156" i="1"/>
  <c r="E12156" i="1"/>
  <c r="F12156" i="1"/>
  <c r="D12157" i="1"/>
  <c r="E12157" i="1"/>
  <c r="F12157" i="1"/>
  <c r="B12157" i="1" s="1"/>
  <c r="D12158" i="1"/>
  <c r="E12158" i="1"/>
  <c r="F12158" i="1"/>
  <c r="B12158" i="1" s="1"/>
  <c r="D12159" i="1"/>
  <c r="E12159" i="1"/>
  <c r="F12159" i="1"/>
  <c r="B12159" i="1" s="1"/>
  <c r="D12160" i="1"/>
  <c r="E12160" i="1"/>
  <c r="F12160" i="1"/>
  <c r="B12160" i="1" s="1"/>
  <c r="D12161" i="1"/>
  <c r="E12161" i="1"/>
  <c r="F12161" i="1"/>
  <c r="D12162" i="1"/>
  <c r="E12162" i="1"/>
  <c r="F12162" i="1"/>
  <c r="B12162" i="1" s="1"/>
  <c r="D12163" i="1"/>
  <c r="E12163" i="1"/>
  <c r="F12163" i="1"/>
  <c r="B12163" i="1" s="1"/>
  <c r="D12164" i="1"/>
  <c r="E12164" i="1"/>
  <c r="F12164" i="1"/>
  <c r="D12165" i="1"/>
  <c r="E12165" i="1"/>
  <c r="F12165" i="1"/>
  <c r="B12165" i="1" s="1"/>
  <c r="D12166" i="1"/>
  <c r="E12166" i="1"/>
  <c r="F12166" i="1"/>
  <c r="B12166" i="1" s="1"/>
  <c r="D12167" i="1"/>
  <c r="E12167" i="1"/>
  <c r="F12167" i="1"/>
  <c r="D12168" i="1"/>
  <c r="E12168" i="1"/>
  <c r="F12168" i="1"/>
  <c r="B12168" i="1" s="1"/>
  <c r="D12169" i="1"/>
  <c r="E12169" i="1"/>
  <c r="F12169" i="1"/>
  <c r="D12170" i="1"/>
  <c r="E12170" i="1"/>
  <c r="F12170" i="1"/>
  <c r="B12170" i="1" s="1"/>
  <c r="D12171" i="1"/>
  <c r="E12171" i="1"/>
  <c r="F12171" i="1"/>
  <c r="C12171" i="1" s="1"/>
  <c r="D12172" i="1"/>
  <c r="E12172" i="1"/>
  <c r="F12172" i="1"/>
  <c r="D12173" i="1"/>
  <c r="E12173" i="1"/>
  <c r="F12173" i="1"/>
  <c r="B12173" i="1" s="1"/>
  <c r="D12174" i="1"/>
  <c r="E12174" i="1"/>
  <c r="F12174" i="1"/>
  <c r="B12174" i="1" s="1"/>
  <c r="D12175" i="1"/>
  <c r="E12175" i="1"/>
  <c r="F12175" i="1"/>
  <c r="D12176" i="1"/>
  <c r="E12176" i="1"/>
  <c r="F12176" i="1"/>
  <c r="B12176" i="1" s="1"/>
  <c r="D12177" i="1"/>
  <c r="E12177" i="1"/>
  <c r="F12177" i="1"/>
  <c r="D12178" i="1"/>
  <c r="E12178" i="1"/>
  <c r="F12178" i="1"/>
  <c r="B12178" i="1" s="1"/>
  <c r="D12179" i="1"/>
  <c r="E12179" i="1"/>
  <c r="F12179" i="1"/>
  <c r="B12179" i="1" s="1"/>
  <c r="D12180" i="1"/>
  <c r="E12180" i="1"/>
  <c r="F12180" i="1"/>
  <c r="D12181" i="1"/>
  <c r="E12181" i="1"/>
  <c r="F12181" i="1"/>
  <c r="B12181" i="1" s="1"/>
  <c r="D12182" i="1"/>
  <c r="E12182" i="1"/>
  <c r="F12182" i="1"/>
  <c r="B12182" i="1" s="1"/>
  <c r="D12183" i="1"/>
  <c r="E12183" i="1"/>
  <c r="F12183" i="1"/>
  <c r="D12184" i="1"/>
  <c r="E12184" i="1"/>
  <c r="F12184" i="1"/>
  <c r="B12184" i="1" s="1"/>
  <c r="D12185" i="1"/>
  <c r="E12185" i="1"/>
  <c r="F12185" i="1"/>
  <c r="D12186" i="1"/>
  <c r="E12186" i="1"/>
  <c r="F12186" i="1"/>
  <c r="B12186" i="1" s="1"/>
  <c r="D12187" i="1"/>
  <c r="E12187" i="1"/>
  <c r="F12187" i="1"/>
  <c r="C12187" i="1" s="1"/>
  <c r="D12188" i="1"/>
  <c r="E12188" i="1"/>
  <c r="F12188" i="1"/>
  <c r="D12189" i="1"/>
  <c r="E12189" i="1"/>
  <c r="F12189" i="1"/>
  <c r="B12189" i="1" s="1"/>
  <c r="D12190" i="1"/>
  <c r="E12190" i="1"/>
  <c r="F12190" i="1"/>
  <c r="B12190" i="1" s="1"/>
  <c r="D12191" i="1"/>
  <c r="E12191" i="1"/>
  <c r="F12191" i="1"/>
  <c r="D12192" i="1"/>
  <c r="E12192" i="1"/>
  <c r="F12192" i="1"/>
  <c r="B12192" i="1" s="1"/>
  <c r="D12193" i="1"/>
  <c r="E12193" i="1"/>
  <c r="F12193" i="1"/>
  <c r="D12194" i="1"/>
  <c r="E12194" i="1"/>
  <c r="F12194" i="1"/>
  <c r="B12194" i="1" s="1"/>
  <c r="D12195" i="1"/>
  <c r="E12195" i="1"/>
  <c r="F12195" i="1"/>
  <c r="C12195" i="1" s="1"/>
  <c r="D12196" i="1"/>
  <c r="E12196" i="1"/>
  <c r="F12196" i="1"/>
  <c r="D12197" i="1"/>
  <c r="E12197" i="1"/>
  <c r="F12197" i="1"/>
  <c r="B12197" i="1" s="1"/>
  <c r="D12198" i="1"/>
  <c r="E12198" i="1"/>
  <c r="F12198" i="1"/>
  <c r="B12198" i="1" s="1"/>
  <c r="D12199" i="1"/>
  <c r="E12199" i="1"/>
  <c r="F12199" i="1"/>
  <c r="D12200" i="1"/>
  <c r="E12200" i="1"/>
  <c r="F12200" i="1"/>
  <c r="B12200" i="1" s="1"/>
  <c r="D12201" i="1"/>
  <c r="E12201" i="1"/>
  <c r="F12201" i="1"/>
  <c r="D12202" i="1"/>
  <c r="E12202" i="1"/>
  <c r="F12202" i="1"/>
  <c r="B12202" i="1" s="1"/>
  <c r="D12203" i="1"/>
  <c r="E12203" i="1"/>
  <c r="F12203" i="1"/>
  <c r="C12203" i="1" s="1"/>
  <c r="D12204" i="1"/>
  <c r="E12204" i="1"/>
  <c r="F12204" i="1"/>
  <c r="D12205" i="1"/>
  <c r="E12205" i="1"/>
  <c r="F12205" i="1"/>
  <c r="B12205" i="1" s="1"/>
  <c r="D12206" i="1"/>
  <c r="E12206" i="1"/>
  <c r="F12206" i="1"/>
  <c r="B12206" i="1" s="1"/>
  <c r="D12207" i="1"/>
  <c r="E12207" i="1"/>
  <c r="F12207" i="1"/>
  <c r="D12208" i="1"/>
  <c r="E12208" i="1"/>
  <c r="F12208" i="1"/>
  <c r="B12208" i="1" s="1"/>
  <c r="D12209" i="1"/>
  <c r="E12209" i="1"/>
  <c r="F12209" i="1"/>
  <c r="D12210" i="1"/>
  <c r="E12210" i="1"/>
  <c r="F12210" i="1"/>
  <c r="B12210" i="1" s="1"/>
  <c r="D12211" i="1"/>
  <c r="E12211" i="1"/>
  <c r="F12211" i="1"/>
  <c r="C12211" i="1" s="1"/>
  <c r="D12212" i="1"/>
  <c r="E12212" i="1"/>
  <c r="F12212" i="1"/>
  <c r="D12213" i="1"/>
  <c r="E12213" i="1"/>
  <c r="F12213" i="1"/>
  <c r="B12213" i="1" s="1"/>
  <c r="D12214" i="1"/>
  <c r="E12214" i="1"/>
  <c r="F12214" i="1"/>
  <c r="B12214" i="1" s="1"/>
  <c r="D12215" i="1"/>
  <c r="E12215" i="1"/>
  <c r="F12215" i="1"/>
  <c r="D12216" i="1"/>
  <c r="E12216" i="1"/>
  <c r="F12216" i="1"/>
  <c r="B12216" i="1" s="1"/>
  <c r="D12217" i="1"/>
  <c r="E12217" i="1"/>
  <c r="F12217" i="1"/>
  <c r="D12218" i="1"/>
  <c r="E12218" i="1"/>
  <c r="F12218" i="1"/>
  <c r="B12218" i="1" s="1"/>
  <c r="D12219" i="1"/>
  <c r="E12219" i="1"/>
  <c r="F12219" i="1"/>
  <c r="C12219" i="1" s="1"/>
  <c r="D12220" i="1"/>
  <c r="E12220" i="1"/>
  <c r="F12220" i="1"/>
  <c r="D12221" i="1"/>
  <c r="E12221" i="1"/>
  <c r="F12221" i="1"/>
  <c r="B12221" i="1" s="1"/>
  <c r="D12222" i="1"/>
  <c r="E12222" i="1"/>
  <c r="F12222" i="1"/>
  <c r="B12222" i="1" s="1"/>
  <c r="D12223" i="1"/>
  <c r="E12223" i="1"/>
  <c r="F12223" i="1"/>
  <c r="D12224" i="1"/>
  <c r="E12224" i="1"/>
  <c r="F12224" i="1"/>
  <c r="B12224" i="1" s="1"/>
  <c r="D12225" i="1"/>
  <c r="E12225" i="1"/>
  <c r="F12225" i="1"/>
  <c r="D12226" i="1"/>
  <c r="E12226" i="1"/>
  <c r="F12226" i="1"/>
  <c r="B12226" i="1" s="1"/>
  <c r="D12227" i="1"/>
  <c r="E12227" i="1"/>
  <c r="F12227" i="1"/>
  <c r="B12227" i="1" s="1"/>
  <c r="D12228" i="1"/>
  <c r="E12228" i="1"/>
  <c r="F12228" i="1"/>
  <c r="D12229" i="1"/>
  <c r="E12229" i="1"/>
  <c r="F12229" i="1"/>
  <c r="B12229" i="1" s="1"/>
  <c r="D12230" i="1"/>
  <c r="E12230" i="1"/>
  <c r="F12230" i="1"/>
  <c r="B12230" i="1" s="1"/>
  <c r="D12231" i="1"/>
  <c r="E12231" i="1"/>
  <c r="F12231" i="1"/>
  <c r="D12232" i="1"/>
  <c r="E12232" i="1"/>
  <c r="F12232" i="1"/>
  <c r="B12232" i="1" s="1"/>
  <c r="D12233" i="1"/>
  <c r="E12233" i="1"/>
  <c r="F12233" i="1"/>
  <c r="D12234" i="1"/>
  <c r="E12234" i="1"/>
  <c r="F12234" i="1"/>
  <c r="B12234" i="1" s="1"/>
  <c r="D12235" i="1"/>
  <c r="E12235" i="1"/>
  <c r="F12235" i="1"/>
  <c r="C12235" i="1" s="1"/>
  <c r="D12236" i="1"/>
  <c r="E12236" i="1"/>
  <c r="F12236" i="1"/>
  <c r="D12237" i="1"/>
  <c r="E12237" i="1"/>
  <c r="F12237" i="1"/>
  <c r="B12237" i="1" s="1"/>
  <c r="D12238" i="1"/>
  <c r="E12238" i="1"/>
  <c r="F12238" i="1"/>
  <c r="B12238" i="1" s="1"/>
  <c r="D12239" i="1"/>
  <c r="E12239" i="1"/>
  <c r="F12239" i="1"/>
  <c r="D12240" i="1"/>
  <c r="E12240" i="1"/>
  <c r="F12240" i="1"/>
  <c r="B12240" i="1" s="1"/>
  <c r="D12241" i="1"/>
  <c r="E12241" i="1"/>
  <c r="F12241" i="1"/>
  <c r="D12242" i="1"/>
  <c r="E12242" i="1"/>
  <c r="F12242" i="1"/>
  <c r="B12242" i="1" s="1"/>
  <c r="D12243" i="1"/>
  <c r="E12243" i="1"/>
  <c r="F12243" i="1"/>
  <c r="B12243" i="1" s="1"/>
  <c r="D12244" i="1"/>
  <c r="E12244" i="1"/>
  <c r="F12244" i="1"/>
  <c r="D12245" i="1"/>
  <c r="E12245" i="1"/>
  <c r="F12245" i="1"/>
  <c r="B12245" i="1" s="1"/>
  <c r="D12246" i="1"/>
  <c r="E12246" i="1"/>
  <c r="F12246" i="1"/>
  <c r="B12246" i="1" s="1"/>
  <c r="D12247" i="1"/>
  <c r="E12247" i="1"/>
  <c r="F12247" i="1"/>
  <c r="D12248" i="1"/>
  <c r="E12248" i="1"/>
  <c r="F12248" i="1"/>
  <c r="B12248" i="1" s="1"/>
  <c r="D12249" i="1"/>
  <c r="E12249" i="1"/>
  <c r="F12249" i="1"/>
  <c r="D12250" i="1"/>
  <c r="E12250" i="1"/>
  <c r="F12250" i="1"/>
  <c r="B12250" i="1" s="1"/>
  <c r="D12251" i="1"/>
  <c r="E12251" i="1"/>
  <c r="F12251" i="1"/>
  <c r="C12251" i="1" s="1"/>
  <c r="D12252" i="1"/>
  <c r="E12252" i="1"/>
  <c r="F12252" i="1"/>
  <c r="D12253" i="1"/>
  <c r="E12253" i="1"/>
  <c r="F12253" i="1"/>
  <c r="B12253" i="1" s="1"/>
  <c r="D12254" i="1"/>
  <c r="E12254" i="1"/>
  <c r="F12254" i="1"/>
  <c r="B12254" i="1" s="1"/>
  <c r="D12255" i="1"/>
  <c r="E12255" i="1"/>
  <c r="F12255" i="1"/>
  <c r="D12256" i="1"/>
  <c r="E12256" i="1"/>
  <c r="F12256" i="1"/>
  <c r="B12256" i="1" s="1"/>
  <c r="D12257" i="1"/>
  <c r="E12257" i="1"/>
  <c r="F12257" i="1"/>
  <c r="D12258" i="1"/>
  <c r="E12258" i="1"/>
  <c r="F12258" i="1"/>
  <c r="B12258" i="1" s="1"/>
  <c r="D12259" i="1"/>
  <c r="E12259" i="1"/>
  <c r="F12259" i="1"/>
  <c r="C12259" i="1" s="1"/>
  <c r="D12260" i="1"/>
  <c r="E12260" i="1"/>
  <c r="F12260" i="1"/>
  <c r="D12261" i="1"/>
  <c r="E12261" i="1"/>
  <c r="F12261" i="1"/>
  <c r="B12261" i="1" s="1"/>
  <c r="D12262" i="1"/>
  <c r="E12262" i="1"/>
  <c r="F12262" i="1"/>
  <c r="B12262" i="1" s="1"/>
  <c r="D12263" i="1"/>
  <c r="E12263" i="1"/>
  <c r="F12263" i="1"/>
  <c r="D12264" i="1"/>
  <c r="E12264" i="1"/>
  <c r="F12264" i="1"/>
  <c r="B12264" i="1" s="1"/>
  <c r="D12265" i="1"/>
  <c r="E12265" i="1"/>
  <c r="F12265" i="1"/>
  <c r="D12266" i="1"/>
  <c r="E12266" i="1"/>
  <c r="F12266" i="1"/>
  <c r="B12266" i="1" s="1"/>
  <c r="D12267" i="1"/>
  <c r="E12267" i="1"/>
  <c r="F12267" i="1"/>
  <c r="C12267" i="1" s="1"/>
  <c r="D12268" i="1"/>
  <c r="E12268" i="1"/>
  <c r="F12268" i="1"/>
  <c r="D12269" i="1"/>
  <c r="E12269" i="1"/>
  <c r="F12269" i="1"/>
  <c r="B12269" i="1" s="1"/>
  <c r="D12270" i="1"/>
  <c r="E12270" i="1"/>
  <c r="F12270" i="1"/>
  <c r="B12270" i="1" s="1"/>
  <c r="D12271" i="1"/>
  <c r="E12271" i="1"/>
  <c r="F12271" i="1"/>
  <c r="D12272" i="1"/>
  <c r="E12272" i="1"/>
  <c r="F12272" i="1"/>
  <c r="B12272" i="1" s="1"/>
  <c r="D12273" i="1"/>
  <c r="E12273" i="1"/>
  <c r="F12273" i="1"/>
  <c r="D12274" i="1"/>
  <c r="E12274" i="1"/>
  <c r="F12274" i="1"/>
  <c r="B12274" i="1" s="1"/>
  <c r="D12275" i="1"/>
  <c r="E12275" i="1"/>
  <c r="F12275" i="1"/>
  <c r="C12275" i="1" s="1"/>
  <c r="D12276" i="1"/>
  <c r="E12276" i="1"/>
  <c r="F12276" i="1"/>
  <c r="D12277" i="1"/>
  <c r="E12277" i="1"/>
  <c r="F12277" i="1"/>
  <c r="B12277" i="1" s="1"/>
  <c r="D12278" i="1"/>
  <c r="E12278" i="1"/>
  <c r="F12278" i="1"/>
  <c r="B12278" i="1" s="1"/>
  <c r="D12279" i="1"/>
  <c r="E12279" i="1"/>
  <c r="F12279" i="1"/>
  <c r="D12280" i="1"/>
  <c r="E12280" i="1"/>
  <c r="F12280" i="1"/>
  <c r="B12280" i="1" s="1"/>
  <c r="D12281" i="1"/>
  <c r="E12281" i="1"/>
  <c r="F12281" i="1"/>
  <c r="D12282" i="1"/>
  <c r="E12282" i="1"/>
  <c r="F12282" i="1"/>
  <c r="B12282" i="1" s="1"/>
  <c r="D12283" i="1"/>
  <c r="E12283" i="1"/>
  <c r="F12283" i="1"/>
  <c r="C12283" i="1" s="1"/>
  <c r="D12284" i="1"/>
  <c r="E12284" i="1"/>
  <c r="F12284" i="1"/>
  <c r="D12285" i="1"/>
  <c r="E12285" i="1"/>
  <c r="F12285" i="1"/>
  <c r="B12285" i="1" s="1"/>
  <c r="D12286" i="1"/>
  <c r="E12286" i="1"/>
  <c r="F12286" i="1"/>
  <c r="B12286" i="1" s="1"/>
  <c r="D12287" i="1"/>
  <c r="E12287" i="1"/>
  <c r="F12287" i="1"/>
  <c r="D12288" i="1"/>
  <c r="E12288" i="1"/>
  <c r="F12288" i="1"/>
  <c r="B12288" i="1" s="1"/>
  <c r="D12289" i="1"/>
  <c r="E12289" i="1"/>
  <c r="F12289" i="1"/>
  <c r="D12290" i="1"/>
  <c r="E12290" i="1"/>
  <c r="F12290" i="1"/>
  <c r="B12290" i="1" s="1"/>
  <c r="D12291" i="1"/>
  <c r="E12291" i="1"/>
  <c r="F12291" i="1"/>
  <c r="B12291" i="1" s="1"/>
  <c r="D12292" i="1"/>
  <c r="E12292" i="1"/>
  <c r="F12292" i="1"/>
  <c r="D12293" i="1"/>
  <c r="E12293" i="1"/>
  <c r="F12293" i="1"/>
  <c r="B12293" i="1" s="1"/>
  <c r="D12294" i="1"/>
  <c r="E12294" i="1"/>
  <c r="F12294" i="1"/>
  <c r="B12294" i="1" s="1"/>
  <c r="D12295" i="1"/>
  <c r="E12295" i="1"/>
  <c r="F12295" i="1"/>
  <c r="C12295" i="1" s="1"/>
  <c r="D12296" i="1"/>
  <c r="E12296" i="1"/>
  <c r="F12296" i="1"/>
  <c r="B12296" i="1" s="1"/>
  <c r="D12297" i="1"/>
  <c r="E12297" i="1"/>
  <c r="F12297" i="1"/>
  <c r="D12298" i="1"/>
  <c r="E12298" i="1"/>
  <c r="F12298" i="1"/>
  <c r="B12298" i="1" s="1"/>
  <c r="D12299" i="1"/>
  <c r="E12299" i="1"/>
  <c r="F12299" i="1"/>
  <c r="B12299" i="1" s="1"/>
  <c r="D12300" i="1"/>
  <c r="E12300" i="1"/>
  <c r="F12300" i="1"/>
  <c r="D12301" i="1"/>
  <c r="E12301" i="1"/>
  <c r="F12301" i="1"/>
  <c r="B12301" i="1" s="1"/>
  <c r="D12302" i="1"/>
  <c r="E12302" i="1"/>
  <c r="F12302" i="1"/>
  <c r="B12302" i="1" s="1"/>
  <c r="D12303" i="1"/>
  <c r="E12303" i="1"/>
  <c r="F12303" i="1"/>
  <c r="C12303" i="1" s="1"/>
  <c r="D12304" i="1"/>
  <c r="E12304" i="1"/>
  <c r="F12304" i="1"/>
  <c r="B12304" i="1" s="1"/>
  <c r="D12305" i="1"/>
  <c r="E12305" i="1"/>
  <c r="F12305" i="1"/>
  <c r="D12306" i="1"/>
  <c r="E12306" i="1"/>
  <c r="F12306" i="1"/>
  <c r="B12306" i="1" s="1"/>
  <c r="D12307" i="1"/>
  <c r="E12307" i="1"/>
  <c r="F12307" i="1"/>
  <c r="D12308" i="1"/>
  <c r="E12308" i="1"/>
  <c r="F12308" i="1"/>
  <c r="D12309" i="1"/>
  <c r="E12309" i="1"/>
  <c r="F12309" i="1"/>
  <c r="B12309" i="1" s="1"/>
  <c r="D12310" i="1"/>
  <c r="E12310" i="1"/>
  <c r="F12310" i="1"/>
  <c r="B12310" i="1" s="1"/>
  <c r="D12311" i="1"/>
  <c r="E12311" i="1"/>
  <c r="F12311" i="1"/>
  <c r="C12311" i="1" s="1"/>
  <c r="D12312" i="1"/>
  <c r="E12312" i="1"/>
  <c r="F12312" i="1"/>
  <c r="B12312" i="1" s="1"/>
  <c r="D12313" i="1"/>
  <c r="E12313" i="1"/>
  <c r="F12313" i="1"/>
  <c r="D12314" i="1"/>
  <c r="E12314" i="1"/>
  <c r="F12314" i="1"/>
  <c r="B12314" i="1" s="1"/>
  <c r="D12315" i="1"/>
  <c r="E12315" i="1"/>
  <c r="F12315" i="1"/>
  <c r="D12316" i="1"/>
  <c r="E12316" i="1"/>
  <c r="F12316" i="1"/>
  <c r="D12317" i="1"/>
  <c r="E12317" i="1"/>
  <c r="F12317" i="1"/>
  <c r="B12317" i="1" s="1"/>
  <c r="D12318" i="1"/>
  <c r="E12318" i="1"/>
  <c r="F12318" i="1"/>
  <c r="B12318" i="1" s="1"/>
  <c r="D12319" i="1"/>
  <c r="E12319" i="1"/>
  <c r="F12319" i="1"/>
  <c r="C12319" i="1" s="1"/>
  <c r="D12320" i="1"/>
  <c r="E12320" i="1"/>
  <c r="F12320" i="1"/>
  <c r="B12320" i="1" s="1"/>
  <c r="D12321" i="1"/>
  <c r="E12321" i="1"/>
  <c r="F12321" i="1"/>
  <c r="D12322" i="1"/>
  <c r="E12322" i="1"/>
  <c r="F12322" i="1"/>
  <c r="B12322" i="1" s="1"/>
  <c r="D12323" i="1"/>
  <c r="E12323" i="1"/>
  <c r="F12323" i="1"/>
  <c r="B12323" i="1" s="1"/>
  <c r="D12324" i="1"/>
  <c r="E12324" i="1"/>
  <c r="F12324" i="1"/>
  <c r="D12325" i="1"/>
  <c r="E12325" i="1"/>
  <c r="F12325" i="1"/>
  <c r="B12325" i="1" s="1"/>
  <c r="D12326" i="1"/>
  <c r="E12326" i="1"/>
  <c r="F12326" i="1"/>
  <c r="B12326" i="1" s="1"/>
  <c r="D12327" i="1"/>
  <c r="E12327" i="1"/>
  <c r="F12327" i="1"/>
  <c r="C12327" i="1" s="1"/>
  <c r="D12328" i="1"/>
  <c r="E12328" i="1"/>
  <c r="F12328" i="1"/>
  <c r="B12328" i="1" s="1"/>
  <c r="D12329" i="1"/>
  <c r="E12329" i="1"/>
  <c r="F12329" i="1"/>
  <c r="D12330" i="1"/>
  <c r="E12330" i="1"/>
  <c r="F12330" i="1"/>
  <c r="B12330" i="1" s="1"/>
  <c r="D12331" i="1"/>
  <c r="E12331" i="1"/>
  <c r="F12331" i="1"/>
  <c r="C12331" i="1" s="1"/>
  <c r="D12332" i="1"/>
  <c r="E12332" i="1"/>
  <c r="F12332" i="1"/>
  <c r="D12333" i="1"/>
  <c r="E12333" i="1"/>
  <c r="F12333" i="1"/>
  <c r="B12333" i="1" s="1"/>
  <c r="D12334" i="1"/>
  <c r="E12334" i="1"/>
  <c r="F12334" i="1"/>
  <c r="B12334" i="1" s="1"/>
  <c r="D12335" i="1"/>
  <c r="E12335" i="1"/>
  <c r="F12335" i="1"/>
  <c r="C12335" i="1" s="1"/>
  <c r="D12336" i="1"/>
  <c r="E12336" i="1"/>
  <c r="F12336" i="1"/>
  <c r="B12336" i="1" s="1"/>
  <c r="D12337" i="1"/>
  <c r="E12337" i="1"/>
  <c r="F12337" i="1"/>
  <c r="D12338" i="1"/>
  <c r="E12338" i="1"/>
  <c r="F12338" i="1"/>
  <c r="B12338" i="1" s="1"/>
  <c r="D12339" i="1"/>
  <c r="E12339" i="1"/>
  <c r="F12339" i="1"/>
  <c r="D12340" i="1"/>
  <c r="E12340" i="1"/>
  <c r="F12340" i="1"/>
  <c r="D12341" i="1"/>
  <c r="E12341" i="1"/>
  <c r="F12341" i="1"/>
  <c r="B12341" i="1" s="1"/>
  <c r="D12342" i="1"/>
  <c r="E12342" i="1"/>
  <c r="F12342" i="1"/>
  <c r="B12342" i="1" s="1"/>
  <c r="D12343" i="1"/>
  <c r="E12343" i="1"/>
  <c r="F12343" i="1"/>
  <c r="C12343" i="1" s="1"/>
  <c r="D12344" i="1"/>
  <c r="E12344" i="1"/>
  <c r="F12344" i="1"/>
  <c r="B12344" i="1" s="1"/>
  <c r="D12345" i="1"/>
  <c r="E12345" i="1"/>
  <c r="F12345" i="1"/>
  <c r="D12346" i="1"/>
  <c r="E12346" i="1"/>
  <c r="F12346" i="1"/>
  <c r="B12346" i="1" s="1"/>
  <c r="D12347" i="1"/>
  <c r="E12347" i="1"/>
  <c r="F12347" i="1"/>
  <c r="D12348" i="1"/>
  <c r="E12348" i="1"/>
  <c r="F12348" i="1"/>
  <c r="D12349" i="1"/>
  <c r="E12349" i="1"/>
  <c r="F12349" i="1"/>
  <c r="B12349" i="1" s="1"/>
  <c r="D12350" i="1"/>
  <c r="E12350" i="1"/>
  <c r="F12350" i="1"/>
  <c r="B12350" i="1" s="1"/>
  <c r="D12351" i="1"/>
  <c r="E12351" i="1"/>
  <c r="F12351" i="1"/>
  <c r="C12351" i="1" s="1"/>
  <c r="D12352" i="1"/>
  <c r="E12352" i="1"/>
  <c r="F12352" i="1"/>
  <c r="B12352" i="1" s="1"/>
  <c r="D12353" i="1"/>
  <c r="E12353" i="1"/>
  <c r="F12353" i="1"/>
  <c r="D12354" i="1"/>
  <c r="E12354" i="1"/>
  <c r="F12354" i="1"/>
  <c r="B12354" i="1" s="1"/>
  <c r="D12355" i="1"/>
  <c r="E12355" i="1"/>
  <c r="F12355" i="1"/>
  <c r="C12355" i="1" s="1"/>
  <c r="D12356" i="1"/>
  <c r="E12356" i="1"/>
  <c r="F12356" i="1"/>
  <c r="D12357" i="1"/>
  <c r="E12357" i="1"/>
  <c r="F12357" i="1"/>
  <c r="B12357" i="1" s="1"/>
  <c r="D12358" i="1"/>
  <c r="E12358" i="1"/>
  <c r="F12358" i="1"/>
  <c r="B12358" i="1" s="1"/>
  <c r="D12359" i="1"/>
  <c r="E12359" i="1"/>
  <c r="F12359" i="1"/>
  <c r="C12359" i="1" s="1"/>
  <c r="D12360" i="1"/>
  <c r="E12360" i="1"/>
  <c r="F12360" i="1"/>
  <c r="B12360" i="1" s="1"/>
  <c r="D12361" i="1"/>
  <c r="E12361" i="1"/>
  <c r="F12361" i="1"/>
  <c r="B12361" i="1" s="1"/>
  <c r="D12362" i="1"/>
  <c r="E12362" i="1"/>
  <c r="F12362" i="1"/>
  <c r="D12363" i="1"/>
  <c r="E12363" i="1"/>
  <c r="F12363" i="1"/>
  <c r="C12363" i="1" s="1"/>
  <c r="D12364" i="1"/>
  <c r="E12364" i="1"/>
  <c r="F12364" i="1"/>
  <c r="D12365" i="1"/>
  <c r="E12365" i="1"/>
  <c r="F12365" i="1"/>
  <c r="B12365" i="1" s="1"/>
  <c r="D12366" i="1"/>
  <c r="E12366" i="1"/>
  <c r="F12366" i="1"/>
  <c r="B12366" i="1" s="1"/>
  <c r="D12367" i="1"/>
  <c r="E12367" i="1"/>
  <c r="F12367" i="1"/>
  <c r="D12368" i="1"/>
  <c r="E12368" i="1"/>
  <c r="F12368" i="1"/>
  <c r="B12368" i="1" s="1"/>
  <c r="D12369" i="1"/>
  <c r="E12369" i="1"/>
  <c r="F12369" i="1"/>
  <c r="B12369" i="1" s="1"/>
  <c r="D12370" i="1"/>
  <c r="E12370" i="1"/>
  <c r="F12370" i="1"/>
  <c r="B12370" i="1" s="1"/>
  <c r="D12371" i="1"/>
  <c r="E12371" i="1"/>
  <c r="F12371" i="1"/>
  <c r="B12371" i="1" s="1"/>
  <c r="D12372" i="1"/>
  <c r="E12372" i="1"/>
  <c r="F12372" i="1"/>
  <c r="D12373" i="1"/>
  <c r="E12373" i="1"/>
  <c r="F12373" i="1"/>
  <c r="B12373" i="1" s="1"/>
  <c r="D12374" i="1"/>
  <c r="E12374" i="1"/>
  <c r="F12374" i="1"/>
  <c r="D12375" i="1"/>
  <c r="E12375" i="1"/>
  <c r="F12375" i="1"/>
  <c r="C12375" i="1" s="1"/>
  <c r="D12376" i="1"/>
  <c r="E12376" i="1"/>
  <c r="F12376" i="1"/>
  <c r="B12376" i="1" s="1"/>
  <c r="D12377" i="1"/>
  <c r="E12377" i="1"/>
  <c r="F12377" i="1"/>
  <c r="B12377" i="1" s="1"/>
  <c r="D12378" i="1"/>
  <c r="E12378" i="1"/>
  <c r="F12378" i="1"/>
  <c r="D12379" i="1"/>
  <c r="E12379" i="1"/>
  <c r="F12379" i="1"/>
  <c r="C12379" i="1" s="1"/>
  <c r="D12380" i="1"/>
  <c r="E12380" i="1"/>
  <c r="F12380" i="1"/>
  <c r="C12380" i="1" s="1"/>
  <c r="D12381" i="1"/>
  <c r="E12381" i="1"/>
  <c r="F12381" i="1"/>
  <c r="B12381" i="1" s="1"/>
  <c r="D12382" i="1"/>
  <c r="E12382" i="1"/>
  <c r="F12382" i="1"/>
  <c r="B12382" i="1" s="1"/>
  <c r="D12383" i="1"/>
  <c r="E12383" i="1"/>
  <c r="F12383" i="1"/>
  <c r="D12384" i="1"/>
  <c r="E12384" i="1"/>
  <c r="F12384" i="1"/>
  <c r="C12384" i="1" s="1"/>
  <c r="D12385" i="1"/>
  <c r="E12385" i="1"/>
  <c r="F12385" i="1"/>
  <c r="B12385" i="1" s="1"/>
  <c r="D12386" i="1"/>
  <c r="E12386" i="1"/>
  <c r="F12386" i="1"/>
  <c r="D12387" i="1"/>
  <c r="E12387" i="1"/>
  <c r="F12387" i="1"/>
  <c r="C12387" i="1" s="1"/>
  <c r="D12388" i="1"/>
  <c r="E12388" i="1"/>
  <c r="F12388" i="1"/>
  <c r="C12388" i="1" s="1"/>
  <c r="D12389" i="1"/>
  <c r="E12389" i="1"/>
  <c r="F12389" i="1"/>
  <c r="B12389" i="1" s="1"/>
  <c r="D12390" i="1"/>
  <c r="E12390" i="1"/>
  <c r="F12390" i="1"/>
  <c r="B12390" i="1" s="1"/>
  <c r="D12391" i="1"/>
  <c r="E12391" i="1"/>
  <c r="F12391" i="1"/>
  <c r="D12392" i="1"/>
  <c r="E12392" i="1"/>
  <c r="F12392" i="1"/>
  <c r="B12392" i="1" s="1"/>
  <c r="D12393" i="1"/>
  <c r="E12393" i="1"/>
  <c r="F12393" i="1"/>
  <c r="B12393" i="1" s="1"/>
  <c r="D12394" i="1"/>
  <c r="E12394" i="1"/>
  <c r="F12394" i="1"/>
  <c r="B12394" i="1" s="1"/>
  <c r="D12395" i="1"/>
  <c r="E12395" i="1"/>
  <c r="F12395" i="1"/>
  <c r="B12395" i="1" s="1"/>
  <c r="D12396" i="1"/>
  <c r="E12396" i="1"/>
  <c r="F12396" i="1"/>
  <c r="C12396" i="1" s="1"/>
  <c r="D12397" i="1"/>
  <c r="E12397" i="1"/>
  <c r="F12397" i="1"/>
  <c r="B12397" i="1" s="1"/>
  <c r="D12398" i="1"/>
  <c r="E12398" i="1"/>
  <c r="F12398" i="1"/>
  <c r="B12398" i="1" s="1"/>
  <c r="D12399" i="1"/>
  <c r="E12399" i="1"/>
  <c r="F12399" i="1"/>
  <c r="B12399" i="1" s="1"/>
  <c r="D12400" i="1"/>
  <c r="E12400" i="1"/>
  <c r="F12400" i="1"/>
  <c r="B12400" i="1" s="1"/>
  <c r="D12401" i="1"/>
  <c r="E12401" i="1"/>
  <c r="F12401" i="1"/>
  <c r="B12401" i="1" s="1"/>
  <c r="D12402" i="1"/>
  <c r="E12402" i="1"/>
  <c r="F12402" i="1"/>
  <c r="B12402" i="1" s="1"/>
  <c r="D12403" i="1"/>
  <c r="E12403" i="1"/>
  <c r="F12403" i="1"/>
  <c r="D12404" i="1"/>
  <c r="E12404" i="1"/>
  <c r="F12404" i="1"/>
  <c r="C12404" i="1" s="1"/>
  <c r="D12405" i="1"/>
  <c r="E12405" i="1"/>
  <c r="F12405" i="1"/>
  <c r="B12405" i="1" s="1"/>
  <c r="D12406" i="1"/>
  <c r="E12406" i="1"/>
  <c r="F12406" i="1"/>
  <c r="C12406" i="1" s="1"/>
  <c r="D12407" i="1"/>
  <c r="E12407" i="1"/>
  <c r="F12407" i="1"/>
  <c r="B12407" i="1" s="1"/>
  <c r="D12408" i="1"/>
  <c r="E12408" i="1"/>
  <c r="F12408" i="1"/>
  <c r="B12408" i="1" s="1"/>
  <c r="D12409" i="1"/>
  <c r="E12409" i="1"/>
  <c r="F12409" i="1"/>
  <c r="B12409" i="1" s="1"/>
  <c r="D12410" i="1"/>
  <c r="E12410" i="1"/>
  <c r="F12410" i="1"/>
  <c r="D12411" i="1"/>
  <c r="E12411" i="1"/>
  <c r="F12411" i="1"/>
  <c r="C12411" i="1" s="1"/>
  <c r="D12412" i="1"/>
  <c r="E12412" i="1"/>
  <c r="F12412" i="1"/>
  <c r="C12412" i="1" s="1"/>
  <c r="D12413" i="1"/>
  <c r="E12413" i="1"/>
  <c r="F12413" i="1"/>
  <c r="B12413" i="1" s="1"/>
  <c r="D12414" i="1"/>
  <c r="E12414" i="1"/>
  <c r="F12414" i="1"/>
  <c r="B12414" i="1" s="1"/>
  <c r="D12415" i="1"/>
  <c r="E12415" i="1"/>
  <c r="F12415" i="1"/>
  <c r="D12416" i="1"/>
  <c r="E12416" i="1"/>
  <c r="F12416" i="1"/>
  <c r="C12416" i="1" s="1"/>
  <c r="D12417" i="1"/>
  <c r="E12417" i="1"/>
  <c r="F12417" i="1"/>
  <c r="B12417" i="1" s="1"/>
  <c r="D12418" i="1"/>
  <c r="E12418" i="1"/>
  <c r="F12418" i="1"/>
  <c r="D12419" i="1"/>
  <c r="E12419" i="1"/>
  <c r="F12419" i="1"/>
  <c r="C12419" i="1" s="1"/>
  <c r="D12420" i="1"/>
  <c r="E12420" i="1"/>
  <c r="F12420" i="1"/>
  <c r="C12420" i="1" s="1"/>
  <c r="D12421" i="1"/>
  <c r="E12421" i="1"/>
  <c r="F12421" i="1"/>
  <c r="B12421" i="1" s="1"/>
  <c r="D12422" i="1"/>
  <c r="E12422" i="1"/>
  <c r="F12422" i="1"/>
  <c r="B12422" i="1" s="1"/>
  <c r="D12423" i="1"/>
  <c r="E12423" i="1"/>
  <c r="F12423" i="1"/>
  <c r="D12424" i="1"/>
  <c r="E12424" i="1"/>
  <c r="F12424" i="1"/>
  <c r="B12424" i="1" s="1"/>
  <c r="D12425" i="1"/>
  <c r="E12425" i="1"/>
  <c r="F12425" i="1"/>
  <c r="B12425" i="1" s="1"/>
  <c r="D12426" i="1"/>
  <c r="E12426" i="1"/>
  <c r="F12426" i="1"/>
  <c r="B12426" i="1" s="1"/>
  <c r="D12427" i="1"/>
  <c r="E12427" i="1"/>
  <c r="F12427" i="1"/>
  <c r="B12427" i="1" s="1"/>
  <c r="D12428" i="1"/>
  <c r="E12428" i="1"/>
  <c r="F12428" i="1"/>
  <c r="C12428" i="1" s="1"/>
  <c r="D12429" i="1"/>
  <c r="E12429" i="1"/>
  <c r="F12429" i="1"/>
  <c r="B12429" i="1" s="1"/>
  <c r="D12430" i="1"/>
  <c r="E12430" i="1"/>
  <c r="F12430" i="1"/>
  <c r="B12430" i="1" s="1"/>
  <c r="D12431" i="1"/>
  <c r="E12431" i="1"/>
  <c r="F12431" i="1"/>
  <c r="B12431" i="1" s="1"/>
  <c r="D12432" i="1"/>
  <c r="E12432" i="1"/>
  <c r="F12432" i="1"/>
  <c r="B12432" i="1" s="1"/>
  <c r="D12433" i="1"/>
  <c r="E12433" i="1"/>
  <c r="F12433" i="1"/>
  <c r="B12433" i="1" s="1"/>
  <c r="D12434" i="1"/>
  <c r="E12434" i="1"/>
  <c r="F12434" i="1"/>
  <c r="B12434" i="1" s="1"/>
  <c r="D12435" i="1"/>
  <c r="E12435" i="1"/>
  <c r="F12435" i="1"/>
  <c r="D12436" i="1"/>
  <c r="E12436" i="1"/>
  <c r="F12436" i="1"/>
  <c r="C12436" i="1" s="1"/>
  <c r="D12437" i="1"/>
  <c r="E12437" i="1"/>
  <c r="F12437" i="1"/>
  <c r="D12438" i="1"/>
  <c r="E12438" i="1"/>
  <c r="F12438" i="1"/>
  <c r="C12438" i="1" s="1"/>
  <c r="D12439" i="1"/>
  <c r="E12439" i="1"/>
  <c r="F12439" i="1"/>
  <c r="B12439" i="1" s="1"/>
  <c r="D12440" i="1"/>
  <c r="E12440" i="1"/>
  <c r="F12440" i="1"/>
  <c r="B12440" i="1" s="1"/>
  <c r="D12441" i="1"/>
  <c r="E12441" i="1"/>
  <c r="F12441" i="1"/>
  <c r="B12441" i="1" s="1"/>
  <c r="D12442" i="1"/>
  <c r="E12442" i="1"/>
  <c r="F12442" i="1"/>
  <c r="B12442" i="1" s="1"/>
  <c r="D12443" i="1"/>
  <c r="E12443" i="1"/>
  <c r="F12443" i="1"/>
  <c r="D12444" i="1"/>
  <c r="E12444" i="1"/>
  <c r="F12444" i="1"/>
  <c r="B12444" i="1" s="1"/>
  <c r="D12445" i="1"/>
  <c r="E12445" i="1"/>
  <c r="F12445" i="1"/>
  <c r="D12446" i="1"/>
  <c r="E12446" i="1"/>
  <c r="F12446" i="1"/>
  <c r="C12446" i="1" s="1"/>
  <c r="D12447" i="1"/>
  <c r="E12447" i="1"/>
  <c r="F12447" i="1"/>
  <c r="B12447" i="1" s="1"/>
  <c r="D12448" i="1"/>
  <c r="E12448" i="1"/>
  <c r="F12448" i="1"/>
  <c r="B12448" i="1" s="1"/>
  <c r="D12449" i="1"/>
  <c r="E12449" i="1"/>
  <c r="F12449" i="1"/>
  <c r="B12449" i="1" s="1"/>
  <c r="D12450" i="1"/>
  <c r="E12450" i="1"/>
  <c r="F12450" i="1"/>
  <c r="B12450" i="1" s="1"/>
  <c r="D12451" i="1"/>
  <c r="E12451" i="1"/>
  <c r="F12451" i="1"/>
  <c r="D12452" i="1"/>
  <c r="E12452" i="1"/>
  <c r="F12452" i="1"/>
  <c r="B12452" i="1" s="1"/>
  <c r="D12453" i="1"/>
  <c r="E12453" i="1"/>
  <c r="F12453" i="1"/>
  <c r="D12454" i="1"/>
  <c r="E12454" i="1"/>
  <c r="F12454" i="1"/>
  <c r="C12454" i="1" s="1"/>
  <c r="D12455" i="1"/>
  <c r="E12455" i="1"/>
  <c r="F12455" i="1"/>
  <c r="B12455" i="1" s="1"/>
  <c r="D12456" i="1"/>
  <c r="E12456" i="1"/>
  <c r="F12456" i="1"/>
  <c r="B12456" i="1" s="1"/>
  <c r="D12457" i="1"/>
  <c r="E12457" i="1"/>
  <c r="F12457" i="1"/>
  <c r="B12457" i="1" s="1"/>
  <c r="D12458" i="1"/>
  <c r="E12458" i="1"/>
  <c r="F12458" i="1"/>
  <c r="B12458" i="1" s="1"/>
  <c r="D12459" i="1"/>
  <c r="E12459" i="1"/>
  <c r="F12459" i="1"/>
  <c r="D12460" i="1"/>
  <c r="E12460" i="1"/>
  <c r="F12460" i="1"/>
  <c r="B12460" i="1" s="1"/>
  <c r="D12461" i="1"/>
  <c r="E12461" i="1"/>
  <c r="F12461" i="1"/>
  <c r="D12462" i="1"/>
  <c r="E12462" i="1"/>
  <c r="F12462" i="1"/>
  <c r="C12462" i="1" s="1"/>
  <c r="D12463" i="1"/>
  <c r="E12463" i="1"/>
  <c r="F12463" i="1"/>
  <c r="B12463" i="1" s="1"/>
  <c r="D12464" i="1"/>
  <c r="E12464" i="1"/>
  <c r="F12464" i="1"/>
  <c r="B12464" i="1" s="1"/>
  <c r="D12465" i="1"/>
  <c r="E12465" i="1"/>
  <c r="F12465" i="1"/>
  <c r="B12465" i="1" s="1"/>
  <c r="D12466" i="1"/>
  <c r="E12466" i="1"/>
  <c r="F12466" i="1"/>
  <c r="B12466" i="1" s="1"/>
  <c r="D12467" i="1"/>
  <c r="E12467" i="1"/>
  <c r="F12467" i="1"/>
  <c r="D12468" i="1"/>
  <c r="E12468" i="1"/>
  <c r="F12468" i="1"/>
  <c r="B12468" i="1" s="1"/>
  <c r="D12469" i="1"/>
  <c r="E12469" i="1"/>
  <c r="F12469" i="1"/>
  <c r="D12470" i="1"/>
  <c r="E12470" i="1"/>
  <c r="F12470" i="1"/>
  <c r="C12470" i="1" s="1"/>
  <c r="D12471" i="1"/>
  <c r="E12471" i="1"/>
  <c r="F12471" i="1"/>
  <c r="B12471" i="1" s="1"/>
  <c r="D12472" i="1"/>
  <c r="E12472" i="1"/>
  <c r="F12472" i="1"/>
  <c r="B12472" i="1" s="1"/>
  <c r="D12473" i="1"/>
  <c r="E12473" i="1"/>
  <c r="F12473" i="1"/>
  <c r="B12473" i="1" s="1"/>
  <c r="D12474" i="1"/>
  <c r="E12474" i="1"/>
  <c r="F12474" i="1"/>
  <c r="B12474" i="1" s="1"/>
  <c r="D12475" i="1"/>
  <c r="E12475" i="1"/>
  <c r="F12475" i="1"/>
  <c r="D12476" i="1"/>
  <c r="E12476" i="1"/>
  <c r="F12476" i="1"/>
  <c r="B12476" i="1" s="1"/>
  <c r="D12477" i="1"/>
  <c r="E12477" i="1"/>
  <c r="F12477" i="1"/>
  <c r="D12478" i="1"/>
  <c r="E12478" i="1"/>
  <c r="F12478" i="1"/>
  <c r="C12478" i="1" s="1"/>
  <c r="D12479" i="1"/>
  <c r="E12479" i="1"/>
  <c r="F12479" i="1"/>
  <c r="B12479" i="1" s="1"/>
  <c r="D12480" i="1"/>
  <c r="E12480" i="1"/>
  <c r="F12480" i="1"/>
  <c r="B12480" i="1" s="1"/>
  <c r="D12481" i="1"/>
  <c r="E12481" i="1"/>
  <c r="F12481" i="1"/>
  <c r="D12482" i="1"/>
  <c r="E12482" i="1"/>
  <c r="F12482" i="1"/>
  <c r="D12483" i="1"/>
  <c r="E12483" i="1"/>
  <c r="F12483" i="1"/>
  <c r="D12484" i="1"/>
  <c r="E12484" i="1"/>
  <c r="F12484" i="1"/>
  <c r="B12484" i="1" s="1"/>
  <c r="D12485" i="1"/>
  <c r="E12485" i="1"/>
  <c r="F12485" i="1"/>
  <c r="D12486" i="1"/>
  <c r="E12486" i="1"/>
  <c r="F12486" i="1"/>
  <c r="C12486" i="1" s="1"/>
  <c r="D12487" i="1"/>
  <c r="E12487" i="1"/>
  <c r="F12487" i="1"/>
  <c r="B12487" i="1" s="1"/>
  <c r="D12488" i="1"/>
  <c r="E12488" i="1"/>
  <c r="F12488" i="1"/>
  <c r="B12488" i="1" s="1"/>
  <c r="D12489" i="1"/>
  <c r="E12489" i="1"/>
  <c r="F12489" i="1"/>
  <c r="D12490" i="1"/>
  <c r="E12490" i="1"/>
  <c r="F12490" i="1"/>
  <c r="D12491" i="1"/>
  <c r="E12491" i="1"/>
  <c r="F12491" i="1"/>
  <c r="D12492" i="1"/>
  <c r="E12492" i="1"/>
  <c r="F12492" i="1"/>
  <c r="B12492" i="1" s="1"/>
  <c r="D12493" i="1"/>
  <c r="E12493" i="1"/>
  <c r="F12493" i="1"/>
  <c r="D12494" i="1"/>
  <c r="E12494" i="1"/>
  <c r="F12494" i="1"/>
  <c r="C12494" i="1" s="1"/>
  <c r="D12495" i="1"/>
  <c r="E12495" i="1"/>
  <c r="F12495" i="1"/>
  <c r="B12495" i="1" s="1"/>
  <c r="D12496" i="1"/>
  <c r="E12496" i="1"/>
  <c r="F12496" i="1"/>
  <c r="B12496" i="1" s="1"/>
  <c r="D12497" i="1"/>
  <c r="E12497" i="1"/>
  <c r="F12497" i="1"/>
  <c r="D12498" i="1"/>
  <c r="E12498" i="1"/>
  <c r="F12498" i="1"/>
  <c r="D12499" i="1"/>
  <c r="E12499" i="1"/>
  <c r="F12499" i="1"/>
  <c r="D12500" i="1"/>
  <c r="E12500" i="1"/>
  <c r="F12500" i="1"/>
  <c r="B12500" i="1" s="1"/>
  <c r="D12501" i="1"/>
  <c r="E12501" i="1"/>
  <c r="F12501" i="1"/>
  <c r="D12502" i="1"/>
  <c r="E12502" i="1"/>
  <c r="F12502" i="1"/>
  <c r="C12502" i="1" s="1"/>
  <c r="D12503" i="1"/>
  <c r="E12503" i="1"/>
  <c r="F12503" i="1"/>
  <c r="B12503" i="1" s="1"/>
  <c r="D12504" i="1"/>
  <c r="E12504" i="1"/>
  <c r="F12504" i="1"/>
  <c r="B12504" i="1" s="1"/>
  <c r="D12505" i="1"/>
  <c r="E12505" i="1"/>
  <c r="F12505" i="1"/>
  <c r="D12506" i="1"/>
  <c r="E12506" i="1"/>
  <c r="F12506" i="1"/>
  <c r="D12507" i="1"/>
  <c r="E12507" i="1"/>
  <c r="F12507" i="1"/>
  <c r="D12508" i="1"/>
  <c r="E12508" i="1"/>
  <c r="F12508" i="1"/>
  <c r="B12508" i="1" s="1"/>
  <c r="D12509" i="1"/>
  <c r="E12509" i="1"/>
  <c r="F12509" i="1"/>
  <c r="D12510" i="1"/>
  <c r="E12510" i="1"/>
  <c r="F12510" i="1"/>
  <c r="C12510" i="1" s="1"/>
  <c r="D12511" i="1"/>
  <c r="E12511" i="1"/>
  <c r="F12511" i="1"/>
  <c r="B12511" i="1" s="1"/>
  <c r="D12512" i="1"/>
  <c r="E12512" i="1"/>
  <c r="F12512" i="1"/>
  <c r="B12512" i="1" s="1"/>
  <c r="D12513" i="1"/>
  <c r="E12513" i="1"/>
  <c r="F12513" i="1"/>
  <c r="D12514" i="1"/>
  <c r="E12514" i="1"/>
  <c r="F12514" i="1"/>
  <c r="D12515" i="1"/>
  <c r="E12515" i="1"/>
  <c r="F12515" i="1"/>
  <c r="D12516" i="1"/>
  <c r="E12516" i="1"/>
  <c r="F12516" i="1"/>
  <c r="D12517" i="1"/>
  <c r="E12517" i="1"/>
  <c r="F12517" i="1"/>
  <c r="D12518" i="1"/>
  <c r="E12518" i="1"/>
  <c r="F12518" i="1"/>
  <c r="D12519" i="1"/>
  <c r="E12519" i="1"/>
  <c r="F12519" i="1"/>
  <c r="D12520" i="1"/>
  <c r="E12520" i="1"/>
  <c r="F12520" i="1"/>
  <c r="B12520" i="1" s="1"/>
  <c r="D12521" i="1"/>
  <c r="E12521" i="1"/>
  <c r="F12521" i="1"/>
  <c r="D12522" i="1"/>
  <c r="E12522" i="1"/>
  <c r="F12522" i="1"/>
  <c r="D12523" i="1"/>
  <c r="E12523" i="1"/>
  <c r="F12523" i="1"/>
  <c r="D12524" i="1"/>
  <c r="E12524" i="1"/>
  <c r="F12524" i="1"/>
  <c r="D12525" i="1"/>
  <c r="E12525" i="1"/>
  <c r="F12525" i="1"/>
  <c r="D12526" i="1"/>
  <c r="E12526" i="1"/>
  <c r="F12526" i="1"/>
  <c r="D12527" i="1"/>
  <c r="E12527" i="1"/>
  <c r="F12527" i="1"/>
  <c r="D12528" i="1"/>
  <c r="E12528" i="1"/>
  <c r="F12528" i="1"/>
  <c r="B12528" i="1" s="1"/>
  <c r="D12529" i="1"/>
  <c r="E12529" i="1"/>
  <c r="F12529" i="1"/>
  <c r="D12530" i="1"/>
  <c r="E12530" i="1"/>
  <c r="F12530" i="1"/>
  <c r="D12531" i="1"/>
  <c r="E12531" i="1"/>
  <c r="F12531" i="1"/>
  <c r="D12532" i="1"/>
  <c r="E12532" i="1"/>
  <c r="F12532" i="1"/>
  <c r="D12533" i="1"/>
  <c r="E12533" i="1"/>
  <c r="F12533" i="1"/>
  <c r="D12534" i="1"/>
  <c r="E12534" i="1"/>
  <c r="F12534" i="1"/>
  <c r="D12535" i="1"/>
  <c r="E12535" i="1"/>
  <c r="F12535" i="1"/>
  <c r="D12536" i="1"/>
  <c r="E12536" i="1"/>
  <c r="F12536" i="1"/>
  <c r="B12536" i="1" s="1"/>
  <c r="D12537" i="1"/>
  <c r="E12537" i="1"/>
  <c r="F12537" i="1"/>
  <c r="D12538" i="1"/>
  <c r="E12538" i="1"/>
  <c r="F12538" i="1"/>
  <c r="D12539" i="1"/>
  <c r="E12539" i="1"/>
  <c r="F12539" i="1"/>
  <c r="D12540" i="1"/>
  <c r="E12540" i="1"/>
  <c r="F12540" i="1"/>
  <c r="D12541" i="1"/>
  <c r="E12541" i="1"/>
  <c r="F12541" i="1"/>
  <c r="D12542" i="1"/>
  <c r="E12542" i="1"/>
  <c r="F12542" i="1"/>
  <c r="D12543" i="1"/>
  <c r="E12543" i="1"/>
  <c r="F12543" i="1"/>
  <c r="D12544" i="1"/>
  <c r="E12544" i="1"/>
  <c r="F12544" i="1"/>
  <c r="B12544" i="1" s="1"/>
  <c r="D12545" i="1"/>
  <c r="E12545" i="1"/>
  <c r="F12545" i="1"/>
  <c r="D12546" i="1"/>
  <c r="E12546" i="1"/>
  <c r="F12546" i="1"/>
  <c r="D12547" i="1"/>
  <c r="E12547" i="1"/>
  <c r="F12547" i="1"/>
  <c r="D12548" i="1"/>
  <c r="E12548" i="1"/>
  <c r="F12548" i="1"/>
  <c r="D12549" i="1"/>
  <c r="E12549" i="1"/>
  <c r="F12549" i="1"/>
  <c r="D12550" i="1"/>
  <c r="E12550" i="1"/>
  <c r="F12550" i="1"/>
  <c r="D12551" i="1"/>
  <c r="E12551" i="1"/>
  <c r="F12551" i="1"/>
  <c r="D12552" i="1"/>
  <c r="E12552" i="1"/>
  <c r="F12552" i="1"/>
  <c r="B12552" i="1" s="1"/>
  <c r="D12553" i="1"/>
  <c r="E12553" i="1"/>
  <c r="F12553" i="1"/>
  <c r="D12554" i="1"/>
  <c r="E12554" i="1"/>
  <c r="F12554" i="1"/>
  <c r="D12555" i="1"/>
  <c r="E12555" i="1"/>
  <c r="F12555" i="1"/>
  <c r="D12556" i="1"/>
  <c r="E12556" i="1"/>
  <c r="F12556" i="1"/>
  <c r="D12557" i="1"/>
  <c r="E12557" i="1"/>
  <c r="F12557" i="1"/>
  <c r="D12558" i="1"/>
  <c r="E12558" i="1"/>
  <c r="F12558" i="1"/>
  <c r="D12559" i="1"/>
  <c r="E12559" i="1"/>
  <c r="F12559" i="1"/>
  <c r="D12560" i="1"/>
  <c r="E12560" i="1"/>
  <c r="F12560" i="1"/>
  <c r="B12560" i="1" s="1"/>
  <c r="D12561" i="1"/>
  <c r="E12561" i="1"/>
  <c r="F12561" i="1"/>
  <c r="D12562" i="1"/>
  <c r="E12562" i="1"/>
  <c r="F12562" i="1"/>
  <c r="D12563" i="1"/>
  <c r="E12563" i="1"/>
  <c r="F12563" i="1"/>
  <c r="D12564" i="1"/>
  <c r="E12564" i="1"/>
  <c r="F12564" i="1"/>
  <c r="D12565" i="1"/>
  <c r="E12565" i="1"/>
  <c r="F12565" i="1"/>
  <c r="D12566" i="1"/>
  <c r="E12566" i="1"/>
  <c r="F12566" i="1"/>
  <c r="D12567" i="1"/>
  <c r="E12567" i="1"/>
  <c r="F12567" i="1"/>
  <c r="D12568" i="1"/>
  <c r="E12568" i="1"/>
  <c r="F12568" i="1"/>
  <c r="B12568" i="1" s="1"/>
  <c r="D12569" i="1"/>
  <c r="E12569" i="1"/>
  <c r="F12569" i="1"/>
  <c r="D12570" i="1"/>
  <c r="E12570" i="1"/>
  <c r="F12570" i="1"/>
  <c r="D12571" i="1"/>
  <c r="E12571" i="1"/>
  <c r="F12571" i="1"/>
  <c r="D12572" i="1"/>
  <c r="E12572" i="1"/>
  <c r="F12572" i="1"/>
  <c r="D12573" i="1"/>
  <c r="E12573" i="1"/>
  <c r="F12573" i="1"/>
  <c r="D12574" i="1"/>
  <c r="E12574" i="1"/>
  <c r="F12574" i="1"/>
  <c r="D12575" i="1"/>
  <c r="E12575" i="1"/>
  <c r="F12575" i="1"/>
  <c r="D12576" i="1"/>
  <c r="E12576" i="1"/>
  <c r="F12576" i="1"/>
  <c r="B12576" i="1" s="1"/>
  <c r="D12577" i="1"/>
  <c r="E12577" i="1"/>
  <c r="F12577" i="1"/>
  <c r="D12578" i="1"/>
  <c r="E12578" i="1"/>
  <c r="F12578" i="1"/>
  <c r="D12579" i="1"/>
  <c r="E12579" i="1"/>
  <c r="F12579" i="1"/>
  <c r="D12580" i="1"/>
  <c r="E12580" i="1"/>
  <c r="F12580" i="1"/>
  <c r="D12581" i="1"/>
  <c r="E12581" i="1"/>
  <c r="F12581" i="1"/>
  <c r="D12582" i="1"/>
  <c r="E12582" i="1"/>
  <c r="F12582" i="1"/>
  <c r="D12583" i="1"/>
  <c r="E12583" i="1"/>
  <c r="F12583" i="1"/>
  <c r="D12584" i="1"/>
  <c r="E12584" i="1"/>
  <c r="F12584" i="1"/>
  <c r="B12584" i="1" s="1"/>
  <c r="D12585" i="1"/>
  <c r="E12585" i="1"/>
  <c r="F12585" i="1"/>
  <c r="D12586" i="1"/>
  <c r="E12586" i="1"/>
  <c r="F12586" i="1"/>
  <c r="D12587" i="1"/>
  <c r="E12587" i="1"/>
  <c r="F12587" i="1"/>
  <c r="D12588" i="1"/>
  <c r="E12588" i="1"/>
  <c r="F12588" i="1"/>
  <c r="B12588" i="1" s="1"/>
  <c r="D12589" i="1"/>
  <c r="E12589" i="1"/>
  <c r="F12589" i="1"/>
  <c r="D12590" i="1"/>
  <c r="E12590" i="1"/>
  <c r="F12590" i="1"/>
  <c r="D12591" i="1"/>
  <c r="E12591" i="1"/>
  <c r="F12591" i="1"/>
  <c r="B12591" i="1" s="1"/>
  <c r="D12592" i="1"/>
  <c r="E12592" i="1"/>
  <c r="F12592" i="1"/>
  <c r="B12592" i="1" s="1"/>
  <c r="D12593" i="1"/>
  <c r="E12593" i="1"/>
  <c r="F12593" i="1"/>
  <c r="D12594" i="1"/>
  <c r="E12594" i="1"/>
  <c r="F12594" i="1"/>
  <c r="D12595" i="1"/>
  <c r="E12595" i="1"/>
  <c r="F12595" i="1"/>
  <c r="D12596" i="1"/>
  <c r="E12596" i="1"/>
  <c r="F12596" i="1"/>
  <c r="B12596" i="1" s="1"/>
  <c r="D12597" i="1"/>
  <c r="E12597" i="1"/>
  <c r="F12597" i="1"/>
  <c r="D12598" i="1"/>
  <c r="E12598" i="1"/>
  <c r="F12598" i="1"/>
  <c r="D12599" i="1"/>
  <c r="E12599" i="1"/>
  <c r="F12599" i="1"/>
  <c r="B12599" i="1" s="1"/>
  <c r="D12600" i="1"/>
  <c r="E12600" i="1"/>
  <c r="F12600" i="1"/>
  <c r="B12600" i="1" s="1"/>
  <c r="D12601" i="1"/>
  <c r="E12601" i="1"/>
  <c r="F12601" i="1"/>
  <c r="D12602" i="1"/>
  <c r="E12602" i="1"/>
  <c r="F12602" i="1"/>
  <c r="D12603" i="1"/>
  <c r="E12603" i="1"/>
  <c r="F12603" i="1"/>
  <c r="D12604" i="1"/>
  <c r="E12604" i="1"/>
  <c r="F12604" i="1"/>
  <c r="B12604" i="1" s="1"/>
  <c r="D12605" i="1"/>
  <c r="E12605" i="1"/>
  <c r="F12605" i="1"/>
  <c r="D12606" i="1"/>
  <c r="E12606" i="1"/>
  <c r="F12606" i="1"/>
  <c r="D12607" i="1"/>
  <c r="E12607" i="1"/>
  <c r="F12607" i="1"/>
  <c r="B12607" i="1" s="1"/>
  <c r="D12608" i="1"/>
  <c r="E12608" i="1"/>
  <c r="F12608" i="1"/>
  <c r="B12608" i="1" s="1"/>
  <c r="D12609" i="1"/>
  <c r="E12609" i="1"/>
  <c r="F12609" i="1"/>
  <c r="D12610" i="1"/>
  <c r="E12610" i="1"/>
  <c r="F12610" i="1"/>
  <c r="D12611" i="1"/>
  <c r="E12611" i="1"/>
  <c r="F12611" i="1"/>
  <c r="D12612" i="1"/>
  <c r="E12612" i="1"/>
  <c r="F12612" i="1"/>
  <c r="B12612" i="1" s="1"/>
  <c r="D12613" i="1"/>
  <c r="E12613" i="1"/>
  <c r="F12613" i="1"/>
  <c r="D12614" i="1"/>
  <c r="E12614" i="1"/>
  <c r="F12614" i="1"/>
  <c r="D12615" i="1"/>
  <c r="E12615" i="1"/>
  <c r="F12615" i="1"/>
  <c r="B12615" i="1" s="1"/>
  <c r="D12616" i="1"/>
  <c r="E12616" i="1"/>
  <c r="F12616" i="1"/>
  <c r="B12616" i="1" s="1"/>
  <c r="D12617" i="1"/>
  <c r="E12617" i="1"/>
  <c r="F12617" i="1"/>
  <c r="D12618" i="1"/>
  <c r="E12618" i="1"/>
  <c r="F12618" i="1"/>
  <c r="D12619" i="1"/>
  <c r="E12619" i="1"/>
  <c r="F12619" i="1"/>
  <c r="D12620" i="1"/>
  <c r="E12620" i="1"/>
  <c r="F12620" i="1"/>
  <c r="B12620" i="1" s="1"/>
  <c r="D12621" i="1"/>
  <c r="E12621" i="1"/>
  <c r="F12621" i="1"/>
  <c r="D12622" i="1"/>
  <c r="E12622" i="1"/>
  <c r="F12622" i="1"/>
  <c r="D12623" i="1"/>
  <c r="E12623" i="1"/>
  <c r="F12623" i="1"/>
  <c r="B12623" i="1" s="1"/>
  <c r="D12624" i="1"/>
  <c r="E12624" i="1"/>
  <c r="F12624" i="1"/>
  <c r="B12624" i="1" s="1"/>
  <c r="D12625" i="1"/>
  <c r="E12625" i="1"/>
  <c r="F12625" i="1"/>
  <c r="D12626" i="1"/>
  <c r="E12626" i="1"/>
  <c r="F12626" i="1"/>
  <c r="D12627" i="1"/>
  <c r="E12627" i="1"/>
  <c r="F12627" i="1"/>
  <c r="D12628" i="1"/>
  <c r="E12628" i="1"/>
  <c r="F12628" i="1"/>
  <c r="B12628" i="1" s="1"/>
  <c r="D12629" i="1"/>
  <c r="E12629" i="1"/>
  <c r="F12629" i="1"/>
  <c r="D12630" i="1"/>
  <c r="E12630" i="1"/>
  <c r="F12630" i="1"/>
  <c r="D12631" i="1"/>
  <c r="E12631" i="1"/>
  <c r="F12631" i="1"/>
  <c r="B12631" i="1" s="1"/>
  <c r="D12632" i="1"/>
  <c r="E12632" i="1"/>
  <c r="F12632" i="1"/>
  <c r="B12632" i="1" s="1"/>
  <c r="D12633" i="1"/>
  <c r="E12633" i="1"/>
  <c r="F12633" i="1"/>
  <c r="D12634" i="1"/>
  <c r="E12634" i="1"/>
  <c r="F12634" i="1"/>
  <c r="D12635" i="1"/>
  <c r="E12635" i="1"/>
  <c r="F12635" i="1"/>
  <c r="D12636" i="1"/>
  <c r="E12636" i="1"/>
  <c r="F12636" i="1"/>
  <c r="B12636" i="1" s="1"/>
  <c r="D12637" i="1"/>
  <c r="E12637" i="1"/>
  <c r="F12637" i="1"/>
  <c r="D12638" i="1"/>
  <c r="E12638" i="1"/>
  <c r="F12638" i="1"/>
  <c r="D12639" i="1"/>
  <c r="E12639" i="1"/>
  <c r="F12639" i="1"/>
  <c r="B12639" i="1" s="1"/>
  <c r="D12640" i="1"/>
  <c r="E12640" i="1"/>
  <c r="F12640" i="1"/>
  <c r="B12640" i="1" s="1"/>
  <c r="D12641" i="1"/>
  <c r="E12641" i="1"/>
  <c r="F12641" i="1"/>
  <c r="D12642" i="1"/>
  <c r="E12642" i="1"/>
  <c r="F12642" i="1"/>
  <c r="D12643" i="1"/>
  <c r="E12643" i="1"/>
  <c r="F12643" i="1"/>
  <c r="D12644" i="1"/>
  <c r="E12644" i="1"/>
  <c r="F12644" i="1"/>
  <c r="B12644" i="1" s="1"/>
  <c r="D12645" i="1"/>
  <c r="E12645" i="1"/>
  <c r="F12645" i="1"/>
  <c r="D12646" i="1"/>
  <c r="E12646" i="1"/>
  <c r="F12646" i="1"/>
  <c r="C12646" i="1" s="1"/>
  <c r="D12647" i="1"/>
  <c r="E12647" i="1"/>
  <c r="F12647" i="1"/>
  <c r="B12647" i="1" s="1"/>
  <c r="D12648" i="1"/>
  <c r="E12648" i="1"/>
  <c r="F12648" i="1"/>
  <c r="B12648" i="1" s="1"/>
  <c r="D12649" i="1"/>
  <c r="E12649" i="1"/>
  <c r="F12649" i="1"/>
  <c r="D12650" i="1"/>
  <c r="E12650" i="1"/>
  <c r="F12650" i="1"/>
  <c r="D12651" i="1"/>
  <c r="E12651" i="1"/>
  <c r="F12651" i="1"/>
  <c r="D12652" i="1"/>
  <c r="E12652" i="1"/>
  <c r="F12652" i="1"/>
  <c r="B12652" i="1" s="1"/>
  <c r="D12653" i="1"/>
  <c r="E12653" i="1"/>
  <c r="F12653" i="1"/>
  <c r="D12654" i="1"/>
  <c r="E12654" i="1"/>
  <c r="F12654" i="1"/>
  <c r="C12654" i="1" s="1"/>
  <c r="D12655" i="1"/>
  <c r="E12655" i="1"/>
  <c r="F12655" i="1"/>
  <c r="B12655" i="1" s="1"/>
  <c r="D12656" i="1"/>
  <c r="E12656" i="1"/>
  <c r="F12656" i="1"/>
  <c r="B12656" i="1" s="1"/>
  <c r="D12657" i="1"/>
  <c r="E12657" i="1"/>
  <c r="F12657" i="1"/>
  <c r="D12658" i="1"/>
  <c r="E12658" i="1"/>
  <c r="F12658" i="1"/>
  <c r="D12659" i="1"/>
  <c r="E12659" i="1"/>
  <c r="F12659" i="1"/>
  <c r="D12660" i="1"/>
  <c r="E12660" i="1"/>
  <c r="F12660" i="1"/>
  <c r="B12660" i="1" s="1"/>
  <c r="D12661" i="1"/>
  <c r="E12661" i="1"/>
  <c r="F12661" i="1"/>
  <c r="D12662" i="1"/>
  <c r="E12662" i="1"/>
  <c r="F12662" i="1"/>
  <c r="C12662" i="1" s="1"/>
  <c r="D12663" i="1"/>
  <c r="E12663" i="1"/>
  <c r="F12663" i="1"/>
  <c r="B12663" i="1" s="1"/>
  <c r="D12664" i="1"/>
  <c r="E12664" i="1"/>
  <c r="F12664" i="1"/>
  <c r="B12664" i="1" s="1"/>
  <c r="D12665" i="1"/>
  <c r="E12665" i="1"/>
  <c r="F12665" i="1"/>
  <c r="D12666" i="1"/>
  <c r="E12666" i="1"/>
  <c r="F12666" i="1"/>
  <c r="B12666" i="1" s="1"/>
  <c r="D12667" i="1"/>
  <c r="E12667" i="1"/>
  <c r="F12667" i="1"/>
  <c r="D12668" i="1"/>
  <c r="E12668" i="1"/>
  <c r="F12668" i="1"/>
  <c r="B12668" i="1" s="1"/>
  <c r="D12669" i="1"/>
  <c r="E12669" i="1"/>
  <c r="F12669" i="1"/>
  <c r="D12670" i="1"/>
  <c r="E12670" i="1"/>
  <c r="F12670" i="1"/>
  <c r="C12670" i="1" s="1"/>
  <c r="D12671" i="1"/>
  <c r="E12671" i="1"/>
  <c r="F12671" i="1"/>
  <c r="B12671" i="1" s="1"/>
  <c r="D12672" i="1"/>
  <c r="E12672" i="1"/>
  <c r="F12672" i="1"/>
  <c r="B12672" i="1" s="1"/>
  <c r="D12673" i="1"/>
  <c r="E12673" i="1"/>
  <c r="F12673" i="1"/>
  <c r="B12673" i="1" s="1"/>
  <c r="D12674" i="1"/>
  <c r="E12674" i="1"/>
  <c r="F12674" i="1"/>
  <c r="B12674" i="1" s="1"/>
  <c r="D12675" i="1"/>
  <c r="E12675" i="1"/>
  <c r="F12675" i="1"/>
  <c r="D12676" i="1"/>
  <c r="E12676" i="1"/>
  <c r="F12676" i="1"/>
  <c r="B12676" i="1" s="1"/>
  <c r="D12677" i="1"/>
  <c r="E12677" i="1"/>
  <c r="F12677" i="1"/>
  <c r="D12678" i="1"/>
  <c r="E12678" i="1"/>
  <c r="F12678" i="1"/>
  <c r="C12678" i="1" s="1"/>
  <c r="D12679" i="1"/>
  <c r="E12679" i="1"/>
  <c r="F12679" i="1"/>
  <c r="B12679" i="1" s="1"/>
  <c r="D12680" i="1"/>
  <c r="E12680" i="1"/>
  <c r="F12680" i="1"/>
  <c r="B12680" i="1" s="1"/>
  <c r="D12681" i="1"/>
  <c r="E12681" i="1"/>
  <c r="F12681" i="1"/>
  <c r="B12681" i="1" s="1"/>
  <c r="D12682" i="1"/>
  <c r="E12682" i="1"/>
  <c r="F12682" i="1"/>
  <c r="B12682" i="1" s="1"/>
  <c r="D12683" i="1"/>
  <c r="E12683" i="1"/>
  <c r="F12683" i="1"/>
  <c r="D12684" i="1"/>
  <c r="E12684" i="1"/>
  <c r="F12684" i="1"/>
  <c r="B12684" i="1" s="1"/>
  <c r="D12685" i="1"/>
  <c r="E12685" i="1"/>
  <c r="F12685" i="1"/>
  <c r="D12686" i="1"/>
  <c r="E12686" i="1"/>
  <c r="F12686" i="1"/>
  <c r="C12686" i="1" s="1"/>
  <c r="D12687" i="1"/>
  <c r="E12687" i="1"/>
  <c r="F12687" i="1"/>
  <c r="B12687" i="1" s="1"/>
  <c r="D12688" i="1"/>
  <c r="E12688" i="1"/>
  <c r="F12688" i="1"/>
  <c r="B12688" i="1" s="1"/>
  <c r="D12689" i="1"/>
  <c r="E12689" i="1"/>
  <c r="F12689" i="1"/>
  <c r="B12689" i="1" s="1"/>
  <c r="D12690" i="1"/>
  <c r="E12690" i="1"/>
  <c r="F12690" i="1"/>
  <c r="B12690" i="1" s="1"/>
  <c r="D12691" i="1"/>
  <c r="E12691" i="1"/>
  <c r="F12691" i="1"/>
  <c r="D12692" i="1"/>
  <c r="E12692" i="1"/>
  <c r="F12692" i="1"/>
  <c r="B12692" i="1" s="1"/>
  <c r="D12693" i="1"/>
  <c r="E12693" i="1"/>
  <c r="F12693" i="1"/>
  <c r="D12694" i="1"/>
  <c r="E12694" i="1"/>
  <c r="F12694" i="1"/>
  <c r="C12694" i="1" s="1"/>
  <c r="D12695" i="1"/>
  <c r="E12695" i="1"/>
  <c r="F12695" i="1"/>
  <c r="B12695" i="1" s="1"/>
  <c r="D12696" i="1"/>
  <c r="E12696" i="1"/>
  <c r="F12696" i="1"/>
  <c r="B12696" i="1" s="1"/>
  <c r="D12697" i="1"/>
  <c r="E12697" i="1"/>
  <c r="F12697" i="1"/>
  <c r="B12697" i="1" s="1"/>
  <c r="D12698" i="1"/>
  <c r="E12698" i="1"/>
  <c r="F12698" i="1"/>
  <c r="B12698" i="1" s="1"/>
  <c r="D12699" i="1"/>
  <c r="E12699" i="1"/>
  <c r="F12699" i="1"/>
  <c r="D12700" i="1"/>
  <c r="E12700" i="1"/>
  <c r="F12700" i="1"/>
  <c r="B12700" i="1" s="1"/>
  <c r="D12701" i="1"/>
  <c r="E12701" i="1"/>
  <c r="F12701" i="1"/>
  <c r="D12702" i="1"/>
  <c r="E12702" i="1"/>
  <c r="F12702" i="1"/>
  <c r="C12702" i="1" s="1"/>
  <c r="D12703" i="1"/>
  <c r="E12703" i="1"/>
  <c r="F12703" i="1"/>
  <c r="B12703" i="1" s="1"/>
  <c r="D12704" i="1"/>
  <c r="E12704" i="1"/>
  <c r="F12704" i="1"/>
  <c r="B12704" i="1" s="1"/>
  <c r="D12705" i="1"/>
  <c r="E12705" i="1"/>
  <c r="F12705" i="1"/>
  <c r="B12705" i="1" s="1"/>
  <c r="D12706" i="1"/>
  <c r="E12706" i="1"/>
  <c r="F12706" i="1"/>
  <c r="B12706" i="1" s="1"/>
  <c r="D12707" i="1"/>
  <c r="E12707" i="1"/>
  <c r="F12707" i="1"/>
  <c r="D12708" i="1"/>
  <c r="E12708" i="1"/>
  <c r="F12708" i="1"/>
  <c r="B12708" i="1" s="1"/>
  <c r="D12709" i="1"/>
  <c r="E12709" i="1"/>
  <c r="F12709" i="1"/>
  <c r="D12710" i="1"/>
  <c r="E12710" i="1"/>
  <c r="F12710" i="1"/>
  <c r="C12710" i="1" s="1"/>
  <c r="D12711" i="1"/>
  <c r="E12711" i="1"/>
  <c r="F12711" i="1"/>
  <c r="B12711" i="1" s="1"/>
  <c r="D12712" i="1"/>
  <c r="E12712" i="1"/>
  <c r="F12712" i="1"/>
  <c r="B12712" i="1" s="1"/>
  <c r="D12713" i="1"/>
  <c r="E12713" i="1"/>
  <c r="F12713" i="1"/>
  <c r="B12713" i="1" s="1"/>
  <c r="D12714" i="1"/>
  <c r="E12714" i="1"/>
  <c r="F12714" i="1"/>
  <c r="B12714" i="1" s="1"/>
  <c r="D12715" i="1"/>
  <c r="E12715" i="1"/>
  <c r="F12715" i="1"/>
  <c r="D12716" i="1"/>
  <c r="E12716" i="1"/>
  <c r="F12716" i="1"/>
  <c r="B12716" i="1" s="1"/>
  <c r="D12717" i="1"/>
  <c r="E12717" i="1"/>
  <c r="F12717" i="1"/>
  <c r="D12718" i="1"/>
  <c r="E12718" i="1"/>
  <c r="F12718" i="1"/>
  <c r="C12718" i="1" s="1"/>
  <c r="D12719" i="1"/>
  <c r="E12719" i="1"/>
  <c r="F12719" i="1"/>
  <c r="B12719" i="1" s="1"/>
  <c r="D12720" i="1"/>
  <c r="E12720" i="1"/>
  <c r="F12720" i="1"/>
  <c r="B12720" i="1" s="1"/>
  <c r="D12721" i="1"/>
  <c r="E12721" i="1"/>
  <c r="F12721" i="1"/>
  <c r="B12721" i="1" s="1"/>
  <c r="D12722" i="1"/>
  <c r="E12722" i="1"/>
  <c r="F12722" i="1"/>
  <c r="B12722" i="1" s="1"/>
  <c r="D12723" i="1"/>
  <c r="E12723" i="1"/>
  <c r="F12723" i="1"/>
  <c r="D12724" i="1"/>
  <c r="E12724" i="1"/>
  <c r="F12724" i="1"/>
  <c r="B12724" i="1" s="1"/>
  <c r="D12725" i="1"/>
  <c r="E12725" i="1"/>
  <c r="F12725" i="1"/>
  <c r="D12726" i="1"/>
  <c r="E12726" i="1"/>
  <c r="F12726" i="1"/>
  <c r="C12726" i="1" s="1"/>
  <c r="D12727" i="1"/>
  <c r="E12727" i="1"/>
  <c r="F12727" i="1"/>
  <c r="B12727" i="1" s="1"/>
  <c r="D12728" i="1"/>
  <c r="E12728" i="1"/>
  <c r="F12728" i="1"/>
  <c r="B12728" i="1" s="1"/>
  <c r="D12729" i="1"/>
  <c r="E12729" i="1"/>
  <c r="F12729" i="1"/>
  <c r="B12729" i="1" s="1"/>
  <c r="D12730" i="1"/>
  <c r="E12730" i="1"/>
  <c r="F12730" i="1"/>
  <c r="B12730" i="1" s="1"/>
  <c r="D12731" i="1"/>
  <c r="E12731" i="1"/>
  <c r="F12731" i="1"/>
  <c r="D12732" i="1"/>
  <c r="E12732" i="1"/>
  <c r="F12732" i="1"/>
  <c r="B12732" i="1" s="1"/>
  <c r="D12733" i="1"/>
  <c r="E12733" i="1"/>
  <c r="F12733" i="1"/>
  <c r="D12734" i="1"/>
  <c r="E12734" i="1"/>
  <c r="F12734" i="1"/>
  <c r="C12734" i="1" s="1"/>
  <c r="D12735" i="1"/>
  <c r="E12735" i="1"/>
  <c r="F12735" i="1"/>
  <c r="B12735" i="1" s="1"/>
  <c r="D12736" i="1"/>
  <c r="E12736" i="1"/>
  <c r="F12736" i="1"/>
  <c r="B12736" i="1" s="1"/>
  <c r="D12737" i="1"/>
  <c r="E12737" i="1"/>
  <c r="F12737" i="1"/>
  <c r="B12737" i="1" s="1"/>
  <c r="D12738" i="1"/>
  <c r="E12738" i="1"/>
  <c r="F12738" i="1"/>
  <c r="B12738" i="1" s="1"/>
  <c r="D12739" i="1"/>
  <c r="E12739" i="1"/>
  <c r="F12739" i="1"/>
  <c r="D12740" i="1"/>
  <c r="E12740" i="1"/>
  <c r="F12740" i="1"/>
  <c r="B12740" i="1" s="1"/>
  <c r="D12741" i="1"/>
  <c r="E12741" i="1"/>
  <c r="F12741" i="1"/>
  <c r="D12742" i="1"/>
  <c r="E12742" i="1"/>
  <c r="F12742" i="1"/>
  <c r="C12742" i="1" s="1"/>
  <c r="D12743" i="1"/>
  <c r="E12743" i="1"/>
  <c r="F12743" i="1"/>
  <c r="B12743" i="1" s="1"/>
  <c r="D12744" i="1"/>
  <c r="E12744" i="1"/>
  <c r="F12744" i="1"/>
  <c r="B12744" i="1" s="1"/>
  <c r="D12745" i="1"/>
  <c r="E12745" i="1"/>
  <c r="F12745" i="1"/>
  <c r="B12745" i="1" s="1"/>
  <c r="D12746" i="1"/>
  <c r="E12746" i="1"/>
  <c r="F12746" i="1"/>
  <c r="B12746" i="1" s="1"/>
  <c r="D12747" i="1"/>
  <c r="E12747" i="1"/>
  <c r="F12747" i="1"/>
  <c r="D12748" i="1"/>
  <c r="E12748" i="1"/>
  <c r="F12748" i="1"/>
  <c r="B12748" i="1" s="1"/>
  <c r="D12749" i="1"/>
  <c r="E12749" i="1"/>
  <c r="F12749" i="1"/>
  <c r="D12750" i="1"/>
  <c r="E12750" i="1"/>
  <c r="F12750" i="1"/>
  <c r="C12750" i="1" s="1"/>
  <c r="D12751" i="1"/>
  <c r="E12751" i="1"/>
  <c r="F12751" i="1"/>
  <c r="B12751" i="1" s="1"/>
  <c r="D12752" i="1"/>
  <c r="E12752" i="1"/>
  <c r="F12752" i="1"/>
  <c r="B12752" i="1" s="1"/>
  <c r="D12753" i="1"/>
  <c r="E12753" i="1"/>
  <c r="F12753" i="1"/>
  <c r="B12753" i="1" s="1"/>
  <c r="D12754" i="1"/>
  <c r="E12754" i="1"/>
  <c r="F12754" i="1"/>
  <c r="B12754" i="1" s="1"/>
  <c r="D12755" i="1"/>
  <c r="E12755" i="1"/>
  <c r="F12755" i="1"/>
  <c r="D12756" i="1"/>
  <c r="E12756" i="1"/>
  <c r="F12756" i="1"/>
  <c r="B12756" i="1" s="1"/>
  <c r="D12757" i="1"/>
  <c r="E12757" i="1"/>
  <c r="F12757" i="1"/>
  <c r="D12758" i="1"/>
  <c r="E12758" i="1"/>
  <c r="F12758" i="1"/>
  <c r="C12758" i="1" s="1"/>
  <c r="D12759" i="1"/>
  <c r="E12759" i="1"/>
  <c r="F12759" i="1"/>
  <c r="B12759" i="1" s="1"/>
  <c r="D12760" i="1"/>
  <c r="E12760" i="1"/>
  <c r="F12760" i="1"/>
  <c r="B12760" i="1" s="1"/>
  <c r="D12761" i="1"/>
  <c r="E12761" i="1"/>
  <c r="F12761" i="1"/>
  <c r="B12761" i="1" s="1"/>
  <c r="D12762" i="1"/>
  <c r="E12762" i="1"/>
  <c r="F12762" i="1"/>
  <c r="B12762" i="1" s="1"/>
  <c r="D12763" i="1"/>
  <c r="E12763" i="1"/>
  <c r="F12763" i="1"/>
  <c r="D12764" i="1"/>
  <c r="E12764" i="1"/>
  <c r="F12764" i="1"/>
  <c r="B12764" i="1" s="1"/>
  <c r="D12765" i="1"/>
  <c r="E12765" i="1"/>
  <c r="F12765" i="1"/>
  <c r="D12766" i="1"/>
  <c r="E12766" i="1"/>
  <c r="F12766" i="1"/>
  <c r="C12766" i="1" s="1"/>
  <c r="D12767" i="1"/>
  <c r="E12767" i="1"/>
  <c r="F12767" i="1"/>
  <c r="B12767" i="1" s="1"/>
  <c r="D12768" i="1"/>
  <c r="E12768" i="1"/>
  <c r="F12768" i="1"/>
  <c r="B12768" i="1" s="1"/>
  <c r="D12769" i="1"/>
  <c r="E12769" i="1"/>
  <c r="F12769" i="1"/>
  <c r="B12769" i="1" s="1"/>
  <c r="D12770" i="1"/>
  <c r="E12770" i="1"/>
  <c r="F12770" i="1"/>
  <c r="B12770" i="1" s="1"/>
  <c r="D12771" i="1"/>
  <c r="E12771" i="1"/>
  <c r="F12771" i="1"/>
  <c r="D12772" i="1"/>
  <c r="E12772" i="1"/>
  <c r="F12772" i="1"/>
  <c r="B12772" i="1" s="1"/>
  <c r="D12773" i="1"/>
  <c r="E12773" i="1"/>
  <c r="F12773" i="1"/>
  <c r="D12774" i="1"/>
  <c r="E12774" i="1"/>
  <c r="F12774" i="1"/>
  <c r="C12774" i="1" s="1"/>
  <c r="D12775" i="1"/>
  <c r="E12775" i="1"/>
  <c r="F12775" i="1"/>
  <c r="B12775" i="1" s="1"/>
  <c r="D12776" i="1"/>
  <c r="E12776" i="1"/>
  <c r="F12776" i="1"/>
  <c r="B12776" i="1" s="1"/>
  <c r="D12777" i="1"/>
  <c r="E12777" i="1"/>
  <c r="F12777" i="1"/>
  <c r="B12777" i="1" s="1"/>
  <c r="D12778" i="1"/>
  <c r="E12778" i="1"/>
  <c r="F12778" i="1"/>
  <c r="B12778" i="1" s="1"/>
  <c r="D12779" i="1"/>
  <c r="E12779" i="1"/>
  <c r="F12779" i="1"/>
  <c r="D12780" i="1"/>
  <c r="E12780" i="1"/>
  <c r="F12780" i="1"/>
  <c r="B12780" i="1" s="1"/>
  <c r="D12781" i="1"/>
  <c r="E12781" i="1"/>
  <c r="F12781" i="1"/>
  <c r="D12782" i="1"/>
  <c r="E12782" i="1"/>
  <c r="F12782" i="1"/>
  <c r="C12782" i="1" s="1"/>
  <c r="D12783" i="1"/>
  <c r="E12783" i="1"/>
  <c r="F12783" i="1"/>
  <c r="B12783" i="1" s="1"/>
  <c r="D12784" i="1"/>
  <c r="E12784" i="1"/>
  <c r="F12784" i="1"/>
  <c r="B12784" i="1" s="1"/>
  <c r="D12785" i="1"/>
  <c r="E12785" i="1"/>
  <c r="F12785" i="1"/>
  <c r="B12785" i="1" s="1"/>
  <c r="D12786" i="1"/>
  <c r="E12786" i="1"/>
  <c r="F12786" i="1"/>
  <c r="B12786" i="1" s="1"/>
  <c r="D12787" i="1"/>
  <c r="E12787" i="1"/>
  <c r="F12787" i="1"/>
  <c r="D12788" i="1"/>
  <c r="E12788" i="1"/>
  <c r="F12788" i="1"/>
  <c r="B12788" i="1" s="1"/>
  <c r="D12789" i="1"/>
  <c r="E12789" i="1"/>
  <c r="F12789" i="1"/>
  <c r="D12790" i="1"/>
  <c r="E12790" i="1"/>
  <c r="F12790" i="1"/>
  <c r="C12790" i="1" s="1"/>
  <c r="D12791" i="1"/>
  <c r="E12791" i="1"/>
  <c r="F12791" i="1"/>
  <c r="B12791" i="1" s="1"/>
  <c r="D12792" i="1"/>
  <c r="E12792" i="1"/>
  <c r="F12792" i="1"/>
  <c r="B12792" i="1" s="1"/>
  <c r="D12793" i="1"/>
  <c r="E12793" i="1"/>
  <c r="F12793" i="1"/>
  <c r="B12793" i="1" s="1"/>
  <c r="D12794" i="1"/>
  <c r="E12794" i="1"/>
  <c r="F12794" i="1"/>
  <c r="B12794" i="1" s="1"/>
  <c r="D12795" i="1"/>
  <c r="E12795" i="1"/>
  <c r="F12795" i="1"/>
  <c r="D12796" i="1"/>
  <c r="E12796" i="1"/>
  <c r="F12796" i="1"/>
  <c r="B12796" i="1" s="1"/>
  <c r="D12797" i="1"/>
  <c r="E12797" i="1"/>
  <c r="F12797" i="1"/>
  <c r="D12798" i="1"/>
  <c r="E12798" i="1"/>
  <c r="F12798" i="1"/>
  <c r="C12798" i="1" s="1"/>
  <c r="D12799" i="1"/>
  <c r="E12799" i="1"/>
  <c r="F12799" i="1"/>
  <c r="B12799" i="1" s="1"/>
  <c r="D12800" i="1"/>
  <c r="E12800" i="1"/>
  <c r="F12800" i="1"/>
  <c r="B12800" i="1" s="1"/>
  <c r="D12801" i="1"/>
  <c r="E12801" i="1"/>
  <c r="F12801" i="1"/>
  <c r="B12801" i="1" s="1"/>
  <c r="D12802" i="1"/>
  <c r="E12802" i="1"/>
  <c r="F12802" i="1"/>
  <c r="B12802" i="1" s="1"/>
  <c r="D12803" i="1"/>
  <c r="E12803" i="1"/>
  <c r="F12803" i="1"/>
  <c r="D12804" i="1"/>
  <c r="E12804" i="1"/>
  <c r="F12804" i="1"/>
  <c r="B12804" i="1" s="1"/>
  <c r="D12805" i="1"/>
  <c r="E12805" i="1"/>
  <c r="F12805" i="1"/>
  <c r="D12806" i="1"/>
  <c r="E12806" i="1"/>
  <c r="F12806" i="1"/>
  <c r="C12806" i="1" s="1"/>
  <c r="D12807" i="1"/>
  <c r="E12807" i="1"/>
  <c r="F12807" i="1"/>
  <c r="B12807" i="1" s="1"/>
  <c r="D12808" i="1"/>
  <c r="E12808" i="1"/>
  <c r="F12808" i="1"/>
  <c r="B12808" i="1" s="1"/>
  <c r="D12809" i="1"/>
  <c r="E12809" i="1"/>
  <c r="F12809" i="1"/>
  <c r="B12809" i="1" s="1"/>
  <c r="D12810" i="1"/>
  <c r="E12810" i="1"/>
  <c r="F12810" i="1"/>
  <c r="B12810" i="1" s="1"/>
  <c r="D12811" i="1"/>
  <c r="E12811" i="1"/>
  <c r="F12811" i="1"/>
  <c r="D12812" i="1"/>
  <c r="E12812" i="1"/>
  <c r="F12812" i="1"/>
  <c r="B12812" i="1" s="1"/>
  <c r="D12813" i="1"/>
  <c r="E12813" i="1"/>
  <c r="F12813" i="1"/>
  <c r="D12814" i="1"/>
  <c r="E12814" i="1"/>
  <c r="F12814" i="1"/>
  <c r="C12814" i="1" s="1"/>
  <c r="D12815" i="1"/>
  <c r="E12815" i="1"/>
  <c r="F12815" i="1"/>
  <c r="B12815" i="1" s="1"/>
  <c r="D12816" i="1"/>
  <c r="E12816" i="1"/>
  <c r="F12816" i="1"/>
  <c r="B12816" i="1" s="1"/>
  <c r="D12817" i="1"/>
  <c r="E12817" i="1"/>
  <c r="F12817" i="1"/>
  <c r="B12817" i="1" s="1"/>
  <c r="D12818" i="1"/>
  <c r="E12818" i="1"/>
  <c r="F12818" i="1"/>
  <c r="B12818" i="1" s="1"/>
  <c r="D12819" i="1"/>
  <c r="E12819" i="1"/>
  <c r="F12819" i="1"/>
  <c r="D12820" i="1"/>
  <c r="E12820" i="1"/>
  <c r="F12820" i="1"/>
  <c r="B12820" i="1" s="1"/>
  <c r="D12821" i="1"/>
  <c r="E12821" i="1"/>
  <c r="F12821" i="1"/>
  <c r="D12822" i="1"/>
  <c r="E12822" i="1"/>
  <c r="F12822" i="1"/>
  <c r="C12822" i="1" s="1"/>
  <c r="D12823" i="1"/>
  <c r="E12823" i="1"/>
  <c r="F12823" i="1"/>
  <c r="B12823" i="1" s="1"/>
  <c r="D12824" i="1"/>
  <c r="E12824" i="1"/>
  <c r="F12824" i="1"/>
  <c r="B12824" i="1" s="1"/>
  <c r="D12825" i="1"/>
  <c r="E12825" i="1"/>
  <c r="F12825" i="1"/>
  <c r="B12825" i="1" s="1"/>
  <c r="D12826" i="1"/>
  <c r="E12826" i="1"/>
  <c r="F12826" i="1"/>
  <c r="B12826" i="1" s="1"/>
  <c r="D12827" i="1"/>
  <c r="E12827" i="1"/>
  <c r="F12827" i="1"/>
  <c r="D12828" i="1"/>
  <c r="E12828" i="1"/>
  <c r="F12828" i="1"/>
  <c r="B12828" i="1" s="1"/>
  <c r="D12829" i="1"/>
  <c r="E12829" i="1"/>
  <c r="F12829" i="1"/>
  <c r="D12830" i="1"/>
  <c r="E12830" i="1"/>
  <c r="F12830" i="1"/>
  <c r="C12830" i="1" s="1"/>
  <c r="D12831" i="1"/>
  <c r="E12831" i="1"/>
  <c r="F12831" i="1"/>
  <c r="B12831" i="1" s="1"/>
  <c r="D12832" i="1"/>
  <c r="E12832" i="1"/>
  <c r="F12832" i="1"/>
  <c r="B12832" i="1" s="1"/>
  <c r="D12833" i="1"/>
  <c r="E12833" i="1"/>
  <c r="F12833" i="1"/>
  <c r="B12833" i="1" s="1"/>
  <c r="D12834" i="1"/>
  <c r="E12834" i="1"/>
  <c r="F12834" i="1"/>
  <c r="B12834" i="1" s="1"/>
  <c r="D12835" i="1"/>
  <c r="E12835" i="1"/>
  <c r="F12835" i="1"/>
  <c r="D12836" i="1"/>
  <c r="E12836" i="1"/>
  <c r="F12836" i="1"/>
  <c r="B12836" i="1" s="1"/>
  <c r="D12837" i="1"/>
  <c r="E12837" i="1"/>
  <c r="F12837" i="1"/>
  <c r="D12838" i="1"/>
  <c r="E12838" i="1"/>
  <c r="F12838" i="1"/>
  <c r="C12838" i="1" s="1"/>
  <c r="D12839" i="1"/>
  <c r="E12839" i="1"/>
  <c r="F12839" i="1"/>
  <c r="B12839" i="1" s="1"/>
  <c r="D12840" i="1"/>
  <c r="E12840" i="1"/>
  <c r="F12840" i="1"/>
  <c r="B12840" i="1" s="1"/>
  <c r="D12841" i="1"/>
  <c r="E12841" i="1"/>
  <c r="F12841" i="1"/>
  <c r="B12841" i="1" s="1"/>
  <c r="D12842" i="1"/>
  <c r="E12842" i="1"/>
  <c r="F12842" i="1"/>
  <c r="B12842" i="1" s="1"/>
  <c r="D12843" i="1"/>
  <c r="E12843" i="1"/>
  <c r="F12843" i="1"/>
  <c r="D12844" i="1"/>
  <c r="E12844" i="1"/>
  <c r="F12844" i="1"/>
  <c r="B12844" i="1" s="1"/>
  <c r="D12845" i="1"/>
  <c r="E12845" i="1"/>
  <c r="F12845" i="1"/>
  <c r="D12846" i="1"/>
  <c r="E12846" i="1"/>
  <c r="F12846" i="1"/>
  <c r="C12846" i="1" s="1"/>
  <c r="D12847" i="1"/>
  <c r="E12847" i="1"/>
  <c r="F12847" i="1"/>
  <c r="B12847" i="1" s="1"/>
  <c r="D12848" i="1"/>
  <c r="E12848" i="1"/>
  <c r="F12848" i="1"/>
  <c r="B12848" i="1" s="1"/>
  <c r="D12849" i="1"/>
  <c r="E12849" i="1"/>
  <c r="F12849" i="1"/>
  <c r="B12849" i="1" s="1"/>
  <c r="D12850" i="1"/>
  <c r="E12850" i="1"/>
  <c r="F12850" i="1"/>
  <c r="B12850" i="1" s="1"/>
  <c r="D12851" i="1"/>
  <c r="E12851" i="1"/>
  <c r="F12851" i="1"/>
  <c r="D12852" i="1"/>
  <c r="E12852" i="1"/>
  <c r="F12852" i="1"/>
  <c r="B12852" i="1" s="1"/>
  <c r="D12853" i="1"/>
  <c r="E12853" i="1"/>
  <c r="F12853" i="1"/>
  <c r="D12854" i="1"/>
  <c r="E12854" i="1"/>
  <c r="F12854" i="1"/>
  <c r="C12854" i="1" s="1"/>
  <c r="D12855" i="1"/>
  <c r="E12855" i="1"/>
  <c r="F12855" i="1"/>
  <c r="B12855" i="1" s="1"/>
  <c r="D12856" i="1"/>
  <c r="E12856" i="1"/>
  <c r="F12856" i="1"/>
  <c r="B12856" i="1" s="1"/>
  <c r="D12857" i="1"/>
  <c r="E12857" i="1"/>
  <c r="F12857" i="1"/>
  <c r="B12857" i="1" s="1"/>
  <c r="D12858" i="1"/>
  <c r="E12858" i="1"/>
  <c r="F12858" i="1"/>
  <c r="B12858" i="1" s="1"/>
  <c r="D12859" i="1"/>
  <c r="E12859" i="1"/>
  <c r="F12859" i="1"/>
  <c r="D12860" i="1"/>
  <c r="E12860" i="1"/>
  <c r="F12860" i="1"/>
  <c r="B12860" i="1" s="1"/>
  <c r="D12861" i="1"/>
  <c r="E12861" i="1"/>
  <c r="F12861" i="1"/>
  <c r="D12862" i="1"/>
  <c r="E12862" i="1"/>
  <c r="F12862" i="1"/>
  <c r="C12862" i="1" s="1"/>
  <c r="D12863" i="1"/>
  <c r="E12863" i="1"/>
  <c r="F12863" i="1"/>
  <c r="B12863" i="1" s="1"/>
  <c r="D12864" i="1"/>
  <c r="E12864" i="1"/>
  <c r="F12864" i="1"/>
  <c r="B12864" i="1" s="1"/>
  <c r="D12865" i="1"/>
  <c r="E12865" i="1"/>
  <c r="F12865" i="1"/>
  <c r="B12865" i="1" s="1"/>
  <c r="D12866" i="1"/>
  <c r="E12866" i="1"/>
  <c r="F12866" i="1"/>
  <c r="B12866" i="1" s="1"/>
  <c r="D12867" i="1"/>
  <c r="E12867" i="1"/>
  <c r="F12867" i="1"/>
  <c r="D12868" i="1"/>
  <c r="E12868" i="1"/>
  <c r="F12868" i="1"/>
  <c r="B12868" i="1" s="1"/>
  <c r="D12869" i="1"/>
  <c r="E12869" i="1"/>
  <c r="F12869" i="1"/>
  <c r="D12870" i="1"/>
  <c r="E12870" i="1"/>
  <c r="F12870" i="1"/>
  <c r="C12870" i="1" s="1"/>
  <c r="D12871" i="1"/>
  <c r="E12871" i="1"/>
  <c r="F12871" i="1"/>
  <c r="B12871" i="1" s="1"/>
  <c r="D12872" i="1"/>
  <c r="E12872" i="1"/>
  <c r="F12872" i="1"/>
  <c r="B12872" i="1" s="1"/>
  <c r="D12873" i="1"/>
  <c r="E12873" i="1"/>
  <c r="F12873" i="1"/>
  <c r="B12873" i="1" s="1"/>
  <c r="D12874" i="1"/>
  <c r="E12874" i="1"/>
  <c r="F12874" i="1"/>
  <c r="B12874" i="1" s="1"/>
  <c r="D12875" i="1"/>
  <c r="E12875" i="1"/>
  <c r="F12875" i="1"/>
  <c r="D12876" i="1"/>
  <c r="E12876" i="1"/>
  <c r="F12876" i="1"/>
  <c r="B12876" i="1" s="1"/>
  <c r="D12877" i="1"/>
  <c r="E12877" i="1"/>
  <c r="F12877" i="1"/>
  <c r="D12878" i="1"/>
  <c r="E12878" i="1"/>
  <c r="F12878" i="1"/>
  <c r="C12878" i="1" s="1"/>
  <c r="D12879" i="1"/>
  <c r="E12879" i="1"/>
  <c r="F12879" i="1"/>
  <c r="B12879" i="1" s="1"/>
  <c r="D12880" i="1"/>
  <c r="E12880" i="1"/>
  <c r="F12880" i="1"/>
  <c r="B12880" i="1" s="1"/>
  <c r="D12881" i="1"/>
  <c r="E12881" i="1"/>
  <c r="F12881" i="1"/>
  <c r="B12881" i="1" s="1"/>
  <c r="D12882" i="1"/>
  <c r="E12882" i="1"/>
  <c r="F12882" i="1"/>
  <c r="B12882" i="1" s="1"/>
  <c r="D12883" i="1"/>
  <c r="E12883" i="1"/>
  <c r="F12883" i="1"/>
  <c r="D12884" i="1"/>
  <c r="E12884" i="1"/>
  <c r="F12884" i="1"/>
  <c r="B12884" i="1" s="1"/>
  <c r="D12885" i="1"/>
  <c r="E12885" i="1"/>
  <c r="F12885" i="1"/>
  <c r="D12886" i="1"/>
  <c r="E12886" i="1"/>
  <c r="F12886" i="1"/>
  <c r="C12886" i="1" s="1"/>
  <c r="D12887" i="1"/>
  <c r="E12887" i="1"/>
  <c r="F12887" i="1"/>
  <c r="B12887" i="1" s="1"/>
  <c r="D12888" i="1"/>
  <c r="E12888" i="1"/>
  <c r="F12888" i="1"/>
  <c r="B12888" i="1" s="1"/>
  <c r="D12889" i="1"/>
  <c r="E12889" i="1"/>
  <c r="F12889" i="1"/>
  <c r="B12889" i="1" s="1"/>
  <c r="D12890" i="1"/>
  <c r="E12890" i="1"/>
  <c r="F12890" i="1"/>
  <c r="B12890" i="1" s="1"/>
  <c r="D12891" i="1"/>
  <c r="E12891" i="1"/>
  <c r="F12891" i="1"/>
  <c r="D12892" i="1"/>
  <c r="E12892" i="1"/>
  <c r="F12892" i="1"/>
  <c r="B12892" i="1" s="1"/>
  <c r="D12893" i="1"/>
  <c r="E12893" i="1"/>
  <c r="F12893" i="1"/>
  <c r="D12894" i="1"/>
  <c r="E12894" i="1"/>
  <c r="F12894" i="1"/>
  <c r="C12894" i="1" s="1"/>
  <c r="D12895" i="1"/>
  <c r="E12895" i="1"/>
  <c r="F12895" i="1"/>
  <c r="B12895" i="1" s="1"/>
  <c r="D12896" i="1"/>
  <c r="E12896" i="1"/>
  <c r="F12896" i="1"/>
  <c r="B12896" i="1" s="1"/>
  <c r="D12897" i="1"/>
  <c r="E12897" i="1"/>
  <c r="F12897" i="1"/>
  <c r="B12897" i="1" s="1"/>
  <c r="D12898" i="1"/>
  <c r="E12898" i="1"/>
  <c r="F12898" i="1"/>
  <c r="B12898" i="1" s="1"/>
  <c r="D12899" i="1"/>
  <c r="E12899" i="1"/>
  <c r="F12899" i="1"/>
  <c r="D12900" i="1"/>
  <c r="E12900" i="1"/>
  <c r="F12900" i="1"/>
  <c r="B12900" i="1" s="1"/>
  <c r="D12901" i="1"/>
  <c r="E12901" i="1"/>
  <c r="F12901" i="1"/>
  <c r="D12902" i="1"/>
  <c r="E12902" i="1"/>
  <c r="F12902" i="1"/>
  <c r="C12902" i="1" s="1"/>
  <c r="D12903" i="1"/>
  <c r="E12903" i="1"/>
  <c r="F12903" i="1"/>
  <c r="B12903" i="1" s="1"/>
  <c r="D12904" i="1"/>
  <c r="E12904" i="1"/>
  <c r="F12904" i="1"/>
  <c r="B12904" i="1" s="1"/>
  <c r="D12905" i="1"/>
  <c r="E12905" i="1"/>
  <c r="F12905" i="1"/>
  <c r="B12905" i="1" s="1"/>
  <c r="D12906" i="1"/>
  <c r="E12906" i="1"/>
  <c r="F12906" i="1"/>
  <c r="B12906" i="1" s="1"/>
  <c r="D12907" i="1"/>
  <c r="E12907" i="1"/>
  <c r="F12907" i="1"/>
  <c r="D12908" i="1"/>
  <c r="E12908" i="1"/>
  <c r="F12908" i="1"/>
  <c r="B12908" i="1" s="1"/>
  <c r="D12909" i="1"/>
  <c r="E12909" i="1"/>
  <c r="F12909" i="1"/>
  <c r="D12910" i="1"/>
  <c r="E12910" i="1"/>
  <c r="F12910" i="1"/>
  <c r="C12910" i="1" s="1"/>
  <c r="D12911" i="1"/>
  <c r="E12911" i="1"/>
  <c r="F12911" i="1"/>
  <c r="B12911" i="1" s="1"/>
  <c r="D12912" i="1"/>
  <c r="E12912" i="1"/>
  <c r="F12912" i="1"/>
  <c r="B12912" i="1" s="1"/>
  <c r="D12913" i="1"/>
  <c r="E12913" i="1"/>
  <c r="F12913" i="1"/>
  <c r="B12913" i="1" s="1"/>
  <c r="D12914" i="1"/>
  <c r="E12914" i="1"/>
  <c r="F12914" i="1"/>
  <c r="B12914" i="1" s="1"/>
  <c r="D12915" i="1"/>
  <c r="E12915" i="1"/>
  <c r="F12915" i="1"/>
  <c r="D12916" i="1"/>
  <c r="E12916" i="1"/>
  <c r="F12916" i="1"/>
  <c r="B12916" i="1" s="1"/>
  <c r="D12917" i="1"/>
  <c r="E12917" i="1"/>
  <c r="F12917" i="1"/>
  <c r="D12918" i="1"/>
  <c r="E12918" i="1"/>
  <c r="F12918" i="1"/>
  <c r="C12918" i="1" s="1"/>
  <c r="D12919" i="1"/>
  <c r="E12919" i="1"/>
  <c r="F12919" i="1"/>
  <c r="B12919" i="1" s="1"/>
  <c r="D12920" i="1"/>
  <c r="E12920" i="1"/>
  <c r="F12920" i="1"/>
  <c r="B12920" i="1" s="1"/>
  <c r="D12921" i="1"/>
  <c r="E12921" i="1"/>
  <c r="F12921" i="1"/>
  <c r="B12921" i="1" s="1"/>
  <c r="D12922" i="1"/>
  <c r="E12922" i="1"/>
  <c r="F12922" i="1"/>
  <c r="B12922" i="1" s="1"/>
  <c r="D12923" i="1"/>
  <c r="E12923" i="1"/>
  <c r="F12923" i="1"/>
  <c r="D12924" i="1"/>
  <c r="E12924" i="1"/>
  <c r="F12924" i="1"/>
  <c r="B12924" i="1" s="1"/>
  <c r="D12925" i="1"/>
  <c r="E12925" i="1"/>
  <c r="F12925" i="1"/>
  <c r="D12926" i="1"/>
  <c r="E12926" i="1"/>
  <c r="F12926" i="1"/>
  <c r="C12926" i="1" s="1"/>
  <c r="D12927" i="1"/>
  <c r="E12927" i="1"/>
  <c r="F12927" i="1"/>
  <c r="B12927" i="1" s="1"/>
  <c r="D12928" i="1"/>
  <c r="E12928" i="1"/>
  <c r="F12928" i="1"/>
  <c r="B12928" i="1" s="1"/>
  <c r="D12929" i="1"/>
  <c r="E12929" i="1"/>
  <c r="F12929" i="1"/>
  <c r="B12929" i="1" s="1"/>
  <c r="D12930" i="1"/>
  <c r="E12930" i="1"/>
  <c r="F12930" i="1"/>
  <c r="B12930" i="1" s="1"/>
  <c r="D12931" i="1"/>
  <c r="E12931" i="1"/>
  <c r="F12931" i="1"/>
  <c r="D12932" i="1"/>
  <c r="E12932" i="1"/>
  <c r="F12932" i="1"/>
  <c r="B12932" i="1" s="1"/>
  <c r="D12933" i="1"/>
  <c r="E12933" i="1"/>
  <c r="F12933" i="1"/>
  <c r="D12934" i="1"/>
  <c r="E12934" i="1"/>
  <c r="F12934" i="1"/>
  <c r="C12934" i="1" s="1"/>
  <c r="D12935" i="1"/>
  <c r="E12935" i="1"/>
  <c r="F12935" i="1"/>
  <c r="B12935" i="1" s="1"/>
  <c r="D12936" i="1"/>
  <c r="E12936" i="1"/>
  <c r="F12936" i="1"/>
  <c r="D12937" i="1"/>
  <c r="E12937" i="1"/>
  <c r="F12937" i="1"/>
  <c r="B12937" i="1" s="1"/>
  <c r="D12938" i="1"/>
  <c r="E12938" i="1"/>
  <c r="F12938" i="1"/>
  <c r="C12938" i="1" s="1"/>
  <c r="D12939" i="1"/>
  <c r="E12939" i="1"/>
  <c r="F12939" i="1"/>
  <c r="D12940" i="1"/>
  <c r="E12940" i="1"/>
  <c r="F12940" i="1"/>
  <c r="B12940" i="1" s="1"/>
  <c r="D12941" i="1"/>
  <c r="E12941" i="1"/>
  <c r="F12941" i="1"/>
  <c r="D12942" i="1"/>
  <c r="E12942" i="1"/>
  <c r="F12942" i="1"/>
  <c r="C12942" i="1" s="1"/>
  <c r="D12943" i="1"/>
  <c r="E12943" i="1"/>
  <c r="F12943" i="1"/>
  <c r="C12943" i="1" s="1"/>
  <c r="D12944" i="1"/>
  <c r="E12944" i="1"/>
  <c r="F12944" i="1"/>
  <c r="D12945" i="1"/>
  <c r="E12945" i="1"/>
  <c r="F12945" i="1"/>
  <c r="C12945" i="1" s="1"/>
  <c r="D12946" i="1"/>
  <c r="E12946" i="1"/>
  <c r="F12946" i="1"/>
  <c r="D12947" i="1"/>
  <c r="E12947" i="1"/>
  <c r="F12947" i="1"/>
  <c r="D12948" i="1"/>
  <c r="E12948" i="1"/>
  <c r="F12948" i="1"/>
  <c r="B12948" i="1" s="1"/>
  <c r="D12949" i="1"/>
  <c r="E12949" i="1"/>
  <c r="F12949" i="1"/>
  <c r="B12949" i="1" s="1"/>
  <c r="D12950" i="1"/>
  <c r="E12950" i="1"/>
  <c r="F12950" i="1"/>
  <c r="D12951" i="1"/>
  <c r="E12951" i="1"/>
  <c r="F12951" i="1"/>
  <c r="C12951" i="1" s="1"/>
  <c r="D12952" i="1"/>
  <c r="E12952" i="1"/>
  <c r="F12952" i="1"/>
  <c r="D12953" i="1"/>
  <c r="E12953" i="1"/>
  <c r="F12953" i="1"/>
  <c r="C12953" i="1" s="1"/>
  <c r="D12954" i="1"/>
  <c r="E12954" i="1"/>
  <c r="F12954" i="1"/>
  <c r="D12955" i="1"/>
  <c r="E12955" i="1"/>
  <c r="F12955" i="1"/>
  <c r="D12956" i="1"/>
  <c r="E12956" i="1"/>
  <c r="F12956" i="1"/>
  <c r="B12956" i="1" s="1"/>
  <c r="D12957" i="1"/>
  <c r="E12957" i="1"/>
  <c r="F12957" i="1"/>
  <c r="B12957" i="1" s="1"/>
  <c r="D12958" i="1"/>
  <c r="E12958" i="1"/>
  <c r="F12958" i="1"/>
  <c r="D12959" i="1"/>
  <c r="E12959" i="1"/>
  <c r="F12959" i="1"/>
  <c r="C12959" i="1" s="1"/>
  <c r="D12960" i="1"/>
  <c r="E12960" i="1"/>
  <c r="F12960" i="1"/>
  <c r="D12961" i="1"/>
  <c r="E12961" i="1"/>
  <c r="F12961" i="1"/>
  <c r="C12961" i="1" s="1"/>
  <c r="D12962" i="1"/>
  <c r="E12962" i="1"/>
  <c r="F12962" i="1"/>
  <c r="C12962" i="1" s="1"/>
  <c r="D12963" i="1"/>
  <c r="E12963" i="1"/>
  <c r="F12963" i="1"/>
  <c r="D12964" i="1"/>
  <c r="E12964" i="1"/>
  <c r="F12964" i="1"/>
  <c r="C12964" i="1" s="1"/>
  <c r="D12965" i="1"/>
  <c r="E12965" i="1"/>
  <c r="F12965" i="1"/>
  <c r="D12966" i="1"/>
  <c r="E12966" i="1"/>
  <c r="F12966" i="1"/>
  <c r="C12966" i="1" s="1"/>
  <c r="D12967" i="1"/>
  <c r="E12967" i="1"/>
  <c r="F12967" i="1"/>
  <c r="B12967" i="1" s="1"/>
  <c r="D12968" i="1"/>
  <c r="E12968" i="1"/>
  <c r="F12968" i="1"/>
  <c r="D12969" i="1"/>
  <c r="E12969" i="1"/>
  <c r="F12969" i="1"/>
  <c r="B12969" i="1" s="1"/>
  <c r="D12970" i="1"/>
  <c r="E12970" i="1"/>
  <c r="F12970" i="1"/>
  <c r="C12970" i="1" s="1"/>
  <c r="D12971" i="1"/>
  <c r="E12971" i="1"/>
  <c r="F12971" i="1"/>
  <c r="D12972" i="1"/>
  <c r="E12972" i="1"/>
  <c r="F12972" i="1"/>
  <c r="B12972" i="1" s="1"/>
  <c r="D12973" i="1"/>
  <c r="E12973" i="1"/>
  <c r="F12973" i="1"/>
  <c r="D12974" i="1"/>
  <c r="E12974" i="1"/>
  <c r="F12974" i="1"/>
  <c r="C12974" i="1" s="1"/>
  <c r="D12975" i="1"/>
  <c r="E12975" i="1"/>
  <c r="F12975" i="1"/>
  <c r="C12975" i="1" s="1"/>
  <c r="D12976" i="1"/>
  <c r="E12976" i="1"/>
  <c r="F12976" i="1"/>
  <c r="D12977" i="1"/>
  <c r="E12977" i="1"/>
  <c r="F12977" i="1"/>
  <c r="C12977" i="1" s="1"/>
  <c r="D12978" i="1"/>
  <c r="E12978" i="1"/>
  <c r="F12978" i="1"/>
  <c r="D12979" i="1"/>
  <c r="E12979" i="1"/>
  <c r="F12979" i="1"/>
  <c r="D12980" i="1"/>
  <c r="E12980" i="1"/>
  <c r="F12980" i="1"/>
  <c r="B12980" i="1" s="1"/>
  <c r="D12981" i="1"/>
  <c r="E12981" i="1"/>
  <c r="F12981" i="1"/>
  <c r="B12981" i="1" s="1"/>
  <c r="D12982" i="1"/>
  <c r="E12982" i="1"/>
  <c r="F12982" i="1"/>
  <c r="D12983" i="1"/>
  <c r="E12983" i="1"/>
  <c r="F12983" i="1"/>
  <c r="C12983" i="1" s="1"/>
  <c r="D12984" i="1"/>
  <c r="E12984" i="1"/>
  <c r="F12984" i="1"/>
  <c r="D12985" i="1"/>
  <c r="E12985" i="1"/>
  <c r="F12985" i="1"/>
  <c r="C12985" i="1" s="1"/>
  <c r="D12986" i="1"/>
  <c r="E12986" i="1"/>
  <c r="F12986" i="1"/>
  <c r="D12987" i="1"/>
  <c r="E12987" i="1"/>
  <c r="F12987" i="1"/>
  <c r="D12988" i="1"/>
  <c r="E12988" i="1"/>
  <c r="F12988" i="1"/>
  <c r="B12988" i="1" s="1"/>
  <c r="D12989" i="1"/>
  <c r="E12989" i="1"/>
  <c r="F12989" i="1"/>
  <c r="B12989" i="1" s="1"/>
  <c r="D12990" i="1"/>
  <c r="E12990" i="1"/>
  <c r="F12990" i="1"/>
  <c r="D12991" i="1"/>
  <c r="E12991" i="1"/>
  <c r="F12991" i="1"/>
  <c r="C12991" i="1" s="1"/>
  <c r="D12992" i="1"/>
  <c r="E12992" i="1"/>
  <c r="F12992" i="1"/>
  <c r="D12993" i="1"/>
  <c r="E12993" i="1"/>
  <c r="F12993" i="1"/>
  <c r="C12993" i="1" s="1"/>
  <c r="D12994" i="1"/>
  <c r="E12994" i="1"/>
  <c r="F12994" i="1"/>
  <c r="C12994" i="1" s="1"/>
  <c r="D12995" i="1"/>
  <c r="E12995" i="1"/>
  <c r="F12995" i="1"/>
  <c r="D12996" i="1"/>
  <c r="E12996" i="1"/>
  <c r="F12996" i="1"/>
  <c r="C12996" i="1" s="1"/>
  <c r="D12997" i="1"/>
  <c r="E12997" i="1"/>
  <c r="F12997" i="1"/>
  <c r="D12998" i="1"/>
  <c r="E12998" i="1"/>
  <c r="F12998" i="1"/>
  <c r="C12998" i="1" s="1"/>
  <c r="D12999" i="1"/>
  <c r="E12999" i="1"/>
  <c r="F12999" i="1"/>
  <c r="B12999" i="1" s="1"/>
  <c r="D13000" i="1"/>
  <c r="E13000" i="1"/>
  <c r="F13000" i="1"/>
  <c r="D13001" i="1"/>
  <c r="E13001" i="1"/>
  <c r="F13001" i="1"/>
  <c r="B13001" i="1" s="1"/>
  <c r="D13002" i="1"/>
  <c r="E13002" i="1"/>
  <c r="F13002" i="1"/>
  <c r="C13002" i="1" s="1"/>
  <c r="D13003" i="1"/>
  <c r="E13003" i="1"/>
  <c r="F13003" i="1"/>
  <c r="D13004" i="1"/>
  <c r="E13004" i="1"/>
  <c r="F13004" i="1"/>
  <c r="B13004" i="1" s="1"/>
  <c r="D13005" i="1"/>
  <c r="E13005" i="1"/>
  <c r="F13005" i="1"/>
  <c r="D13006" i="1"/>
  <c r="E13006" i="1"/>
  <c r="F13006" i="1"/>
  <c r="C13006" i="1" s="1"/>
  <c r="D13007" i="1"/>
  <c r="E13007" i="1"/>
  <c r="F13007" i="1"/>
  <c r="C13007" i="1" s="1"/>
  <c r="D13008" i="1"/>
  <c r="E13008" i="1"/>
  <c r="F13008" i="1"/>
  <c r="D13009" i="1"/>
  <c r="E13009" i="1"/>
  <c r="F13009" i="1"/>
  <c r="C13009" i="1" s="1"/>
  <c r="D13010" i="1"/>
  <c r="E13010" i="1"/>
  <c r="F13010" i="1"/>
  <c r="D13011" i="1"/>
  <c r="E13011" i="1"/>
  <c r="F13011" i="1"/>
  <c r="C13012" i="1"/>
  <c r="D13012" i="1"/>
  <c r="E13012" i="1"/>
  <c r="F13012" i="1"/>
  <c r="B13012" i="1" s="1"/>
  <c r="D13013" i="1"/>
  <c r="E13013" i="1"/>
  <c r="F13013" i="1"/>
  <c r="B13013" i="1" s="1"/>
  <c r="D13014" i="1"/>
  <c r="E13014" i="1"/>
  <c r="F13014" i="1"/>
  <c r="D13015" i="1"/>
  <c r="E13015" i="1"/>
  <c r="F13015" i="1"/>
  <c r="C13015" i="1" s="1"/>
  <c r="D13016" i="1"/>
  <c r="E13016" i="1"/>
  <c r="F13016" i="1"/>
  <c r="D13017" i="1"/>
  <c r="E13017" i="1"/>
  <c r="F13017" i="1"/>
  <c r="C13017" i="1" s="1"/>
  <c r="D13018" i="1"/>
  <c r="E13018" i="1"/>
  <c r="F13018" i="1"/>
  <c r="D13019" i="1"/>
  <c r="E13019" i="1"/>
  <c r="F13019" i="1"/>
  <c r="D13020" i="1"/>
  <c r="E13020" i="1"/>
  <c r="F13020" i="1"/>
  <c r="B13020" i="1" s="1"/>
  <c r="D13021" i="1"/>
  <c r="E13021" i="1"/>
  <c r="F13021" i="1"/>
  <c r="B13021" i="1" s="1"/>
  <c r="D13022" i="1"/>
  <c r="E13022" i="1"/>
  <c r="F13022" i="1"/>
  <c r="D13023" i="1"/>
  <c r="E13023" i="1"/>
  <c r="F13023" i="1"/>
  <c r="C13023" i="1" s="1"/>
  <c r="D13024" i="1"/>
  <c r="E13024" i="1"/>
  <c r="F13024" i="1"/>
  <c r="C13024" i="1" s="1"/>
  <c r="D13025" i="1"/>
  <c r="E13025" i="1"/>
  <c r="F13025" i="1"/>
  <c r="B13025" i="1" s="1"/>
  <c r="D13026" i="1"/>
  <c r="E13026" i="1"/>
  <c r="F13026" i="1"/>
  <c r="B13026" i="1" s="1"/>
  <c r="D13027" i="1"/>
  <c r="E13027" i="1"/>
  <c r="F13027" i="1"/>
  <c r="B13027" i="1" s="1"/>
  <c r="D13028" i="1"/>
  <c r="E13028" i="1"/>
  <c r="F13028" i="1"/>
  <c r="C13028" i="1" s="1"/>
  <c r="D13029" i="1"/>
  <c r="E13029" i="1"/>
  <c r="F13029" i="1"/>
  <c r="B13029" i="1" s="1"/>
  <c r="D13030" i="1"/>
  <c r="E13030" i="1"/>
  <c r="F13030" i="1"/>
  <c r="D13031" i="1"/>
  <c r="E13031" i="1"/>
  <c r="F13031" i="1"/>
  <c r="B13031" i="1" s="1"/>
  <c r="D13032" i="1"/>
  <c r="E13032" i="1"/>
  <c r="F13032" i="1"/>
  <c r="D13033" i="1"/>
  <c r="E13033" i="1"/>
  <c r="F13033" i="1"/>
  <c r="C13033" i="1" s="1"/>
  <c r="D13034" i="1"/>
  <c r="E13034" i="1"/>
  <c r="F13034" i="1"/>
  <c r="C13034" i="1" s="1"/>
  <c r="C13035" i="1"/>
  <c r="D13035" i="1"/>
  <c r="E13035" i="1"/>
  <c r="F13035" i="1"/>
  <c r="B13035" i="1" s="1"/>
  <c r="D13036" i="1"/>
  <c r="E13036" i="1"/>
  <c r="F13036" i="1"/>
  <c r="C13036" i="1" s="1"/>
  <c r="D13037" i="1"/>
  <c r="E13037" i="1"/>
  <c r="F13037" i="1"/>
  <c r="B13037" i="1" s="1"/>
  <c r="D13038" i="1"/>
  <c r="E13038" i="1"/>
  <c r="F13038" i="1"/>
  <c r="D13039" i="1"/>
  <c r="E13039" i="1"/>
  <c r="F13039" i="1"/>
  <c r="B13039" i="1" s="1"/>
  <c r="D13040" i="1"/>
  <c r="E13040" i="1"/>
  <c r="F13040" i="1"/>
  <c r="D13041" i="1"/>
  <c r="E13041" i="1"/>
  <c r="F13041" i="1"/>
  <c r="C13041" i="1" s="1"/>
  <c r="D13042" i="1"/>
  <c r="E13042" i="1"/>
  <c r="F13042" i="1"/>
  <c r="C13042" i="1" s="1"/>
  <c r="D13043" i="1"/>
  <c r="E13043" i="1"/>
  <c r="F13043" i="1"/>
  <c r="B13043" i="1" s="1"/>
  <c r="D13044" i="1"/>
  <c r="E13044" i="1"/>
  <c r="F13044" i="1"/>
  <c r="C13044" i="1" s="1"/>
  <c r="D13045" i="1"/>
  <c r="E13045" i="1"/>
  <c r="F13045" i="1"/>
  <c r="B13045" i="1" s="1"/>
  <c r="D13046" i="1"/>
  <c r="E13046" i="1"/>
  <c r="F13046" i="1"/>
  <c r="D13047" i="1"/>
  <c r="E13047" i="1"/>
  <c r="F13047" i="1"/>
  <c r="B13047" i="1" s="1"/>
  <c r="D13048" i="1"/>
  <c r="E13048" i="1"/>
  <c r="F13048" i="1"/>
  <c r="D13049" i="1"/>
  <c r="E13049" i="1"/>
  <c r="F13049" i="1"/>
  <c r="C13049" i="1" s="1"/>
  <c r="D13050" i="1"/>
  <c r="E13050" i="1"/>
  <c r="F13050" i="1"/>
  <c r="C13050" i="1" s="1"/>
  <c r="D13051" i="1"/>
  <c r="E13051" i="1"/>
  <c r="F13051" i="1"/>
  <c r="B13051" i="1" s="1"/>
  <c r="D13052" i="1"/>
  <c r="E13052" i="1"/>
  <c r="F13052" i="1"/>
  <c r="C13052" i="1" s="1"/>
  <c r="D13053" i="1"/>
  <c r="E13053" i="1"/>
  <c r="F13053" i="1"/>
  <c r="B13053" i="1" s="1"/>
  <c r="D13054" i="1"/>
  <c r="E13054" i="1"/>
  <c r="F13054" i="1"/>
  <c r="D13055" i="1"/>
  <c r="E13055" i="1"/>
  <c r="F13055" i="1"/>
  <c r="B13055" i="1" s="1"/>
  <c r="D13056" i="1"/>
  <c r="E13056" i="1"/>
  <c r="F13056" i="1"/>
  <c r="D13057" i="1"/>
  <c r="E13057" i="1"/>
  <c r="F13057" i="1"/>
  <c r="C13057" i="1" s="1"/>
  <c r="D13058" i="1"/>
  <c r="E13058" i="1"/>
  <c r="F13058" i="1"/>
  <c r="C13058" i="1" s="1"/>
  <c r="D13059" i="1"/>
  <c r="E13059" i="1"/>
  <c r="F13059" i="1"/>
  <c r="D13060" i="1"/>
  <c r="E13060" i="1"/>
  <c r="F13060" i="1"/>
  <c r="D13061" i="1"/>
  <c r="E13061" i="1"/>
  <c r="F13061" i="1"/>
  <c r="D13062" i="1"/>
  <c r="E13062" i="1"/>
  <c r="F13062" i="1"/>
  <c r="D13063" i="1"/>
  <c r="E13063" i="1"/>
  <c r="F13063" i="1"/>
  <c r="B13063" i="1" s="1"/>
  <c r="D13064" i="1"/>
  <c r="E13064" i="1"/>
  <c r="F13064" i="1"/>
  <c r="D13065" i="1"/>
  <c r="E13065" i="1"/>
  <c r="F13065" i="1"/>
  <c r="C13065" i="1" s="1"/>
  <c r="D13066" i="1"/>
  <c r="E13066" i="1"/>
  <c r="F13066" i="1"/>
  <c r="C13066" i="1" s="1"/>
  <c r="D13067" i="1"/>
  <c r="E13067" i="1"/>
  <c r="F13067" i="1"/>
  <c r="D13068" i="1"/>
  <c r="E13068" i="1"/>
  <c r="F13068" i="1"/>
  <c r="D13069" i="1"/>
  <c r="E13069" i="1"/>
  <c r="F13069" i="1"/>
  <c r="D13070" i="1"/>
  <c r="E13070" i="1"/>
  <c r="F13070" i="1"/>
  <c r="D13071" i="1"/>
  <c r="E13071" i="1"/>
  <c r="F13071" i="1"/>
  <c r="D13072" i="1"/>
  <c r="E13072" i="1"/>
  <c r="F13072" i="1"/>
  <c r="D13073" i="1"/>
  <c r="E13073" i="1"/>
  <c r="F13073" i="1"/>
  <c r="B13073" i="1" s="1"/>
  <c r="D13074" i="1"/>
  <c r="E13074" i="1"/>
  <c r="F13074" i="1"/>
  <c r="C13074" i="1" s="1"/>
  <c r="D13075" i="1"/>
  <c r="E13075" i="1"/>
  <c r="F13075" i="1"/>
  <c r="D13076" i="1"/>
  <c r="E13076" i="1"/>
  <c r="F13076" i="1"/>
  <c r="D13077" i="1"/>
  <c r="E13077" i="1"/>
  <c r="F13077" i="1"/>
  <c r="D13078" i="1"/>
  <c r="E13078" i="1"/>
  <c r="F13078" i="1"/>
  <c r="D13079" i="1"/>
  <c r="E13079" i="1"/>
  <c r="F13079" i="1"/>
  <c r="D13080" i="1"/>
  <c r="E13080" i="1"/>
  <c r="F13080" i="1"/>
  <c r="D13081" i="1"/>
  <c r="E13081" i="1"/>
  <c r="F13081" i="1"/>
  <c r="B13081" i="1" s="1"/>
  <c r="D13082" i="1"/>
  <c r="E13082" i="1"/>
  <c r="F13082" i="1"/>
  <c r="C13082" i="1" s="1"/>
  <c r="D13083" i="1"/>
  <c r="E13083" i="1"/>
  <c r="F13083" i="1"/>
  <c r="D13084" i="1"/>
  <c r="E13084" i="1"/>
  <c r="F13084" i="1"/>
  <c r="D13085" i="1"/>
  <c r="E13085" i="1"/>
  <c r="F13085" i="1"/>
  <c r="D13086" i="1"/>
  <c r="E13086" i="1"/>
  <c r="F13086" i="1"/>
  <c r="D13087" i="1"/>
  <c r="E13087" i="1"/>
  <c r="F13087" i="1"/>
  <c r="B13087" i="1" s="1"/>
  <c r="D13088" i="1"/>
  <c r="E13088" i="1"/>
  <c r="F13088" i="1"/>
  <c r="D13089" i="1"/>
  <c r="E13089" i="1"/>
  <c r="F13089" i="1"/>
  <c r="C13089" i="1" s="1"/>
  <c r="D13090" i="1"/>
  <c r="E13090" i="1"/>
  <c r="F13090" i="1"/>
  <c r="C13090" i="1" s="1"/>
  <c r="D13091" i="1"/>
  <c r="E13091" i="1"/>
  <c r="F13091" i="1"/>
  <c r="D13092" i="1"/>
  <c r="E13092" i="1"/>
  <c r="F13092" i="1"/>
  <c r="D13093" i="1"/>
  <c r="E13093" i="1"/>
  <c r="F13093" i="1"/>
  <c r="D13094" i="1"/>
  <c r="E13094" i="1"/>
  <c r="F13094" i="1"/>
  <c r="D13095" i="1"/>
  <c r="E13095" i="1"/>
  <c r="F13095" i="1"/>
  <c r="B13095" i="1" s="1"/>
  <c r="D13096" i="1"/>
  <c r="E13096" i="1"/>
  <c r="F13096" i="1"/>
  <c r="D13097" i="1"/>
  <c r="E13097" i="1"/>
  <c r="F13097" i="1"/>
  <c r="C13097" i="1" s="1"/>
  <c r="D13098" i="1"/>
  <c r="E13098" i="1"/>
  <c r="F13098" i="1"/>
  <c r="C13098" i="1" s="1"/>
  <c r="D13099" i="1"/>
  <c r="E13099" i="1"/>
  <c r="F13099" i="1"/>
  <c r="D13100" i="1"/>
  <c r="E13100" i="1"/>
  <c r="F13100" i="1"/>
  <c r="D13101" i="1"/>
  <c r="E13101" i="1"/>
  <c r="F13101" i="1"/>
  <c r="D13102" i="1"/>
  <c r="E13102" i="1"/>
  <c r="F13102" i="1"/>
  <c r="D13103" i="1"/>
  <c r="E13103" i="1"/>
  <c r="F13103" i="1"/>
  <c r="D13104" i="1"/>
  <c r="E13104" i="1"/>
  <c r="F13104" i="1"/>
  <c r="D13105" i="1"/>
  <c r="E13105" i="1"/>
  <c r="F13105" i="1"/>
  <c r="B13105" i="1" s="1"/>
  <c r="D13106" i="1"/>
  <c r="E13106" i="1"/>
  <c r="F13106" i="1"/>
  <c r="C13106" i="1" s="1"/>
  <c r="D13107" i="1"/>
  <c r="E13107" i="1"/>
  <c r="F13107" i="1"/>
  <c r="D13108" i="1"/>
  <c r="E13108" i="1"/>
  <c r="F13108" i="1"/>
  <c r="D13109" i="1"/>
  <c r="E13109" i="1"/>
  <c r="F13109" i="1"/>
  <c r="D13110" i="1"/>
  <c r="E13110" i="1"/>
  <c r="F13110" i="1"/>
  <c r="D13111" i="1"/>
  <c r="E13111" i="1"/>
  <c r="F13111" i="1"/>
  <c r="D13112" i="1"/>
  <c r="E13112" i="1"/>
  <c r="F13112" i="1"/>
  <c r="D13113" i="1"/>
  <c r="E13113" i="1"/>
  <c r="F13113" i="1"/>
  <c r="B13113" i="1" s="1"/>
  <c r="D13114" i="1"/>
  <c r="E13114" i="1"/>
  <c r="F13114" i="1"/>
  <c r="C13114" i="1" s="1"/>
  <c r="D13115" i="1"/>
  <c r="E13115" i="1"/>
  <c r="F13115" i="1"/>
  <c r="D13116" i="1"/>
  <c r="E13116" i="1"/>
  <c r="F13116" i="1"/>
  <c r="D13117" i="1"/>
  <c r="E13117" i="1"/>
  <c r="F13117" i="1"/>
  <c r="D13118" i="1"/>
  <c r="E13118" i="1"/>
  <c r="F13118" i="1"/>
  <c r="D13119" i="1"/>
  <c r="E13119" i="1"/>
  <c r="F13119" i="1"/>
  <c r="B13119" i="1" s="1"/>
  <c r="D13120" i="1"/>
  <c r="E13120" i="1"/>
  <c r="F13120" i="1"/>
  <c r="D13121" i="1"/>
  <c r="E13121" i="1"/>
  <c r="F13121" i="1"/>
  <c r="C13121" i="1" s="1"/>
  <c r="D13122" i="1"/>
  <c r="E13122" i="1"/>
  <c r="F13122" i="1"/>
  <c r="C13122" i="1" s="1"/>
  <c r="D13123" i="1"/>
  <c r="E13123" i="1"/>
  <c r="F13123" i="1"/>
  <c r="D13124" i="1"/>
  <c r="E13124" i="1"/>
  <c r="F13124" i="1"/>
  <c r="D13125" i="1"/>
  <c r="E13125" i="1"/>
  <c r="F13125" i="1"/>
  <c r="D13126" i="1"/>
  <c r="E13126" i="1"/>
  <c r="F13126" i="1"/>
  <c r="D13127" i="1"/>
  <c r="E13127" i="1"/>
  <c r="F13127" i="1"/>
  <c r="B13127" i="1" s="1"/>
  <c r="D13128" i="1"/>
  <c r="E13128" i="1"/>
  <c r="F13128" i="1"/>
  <c r="D13129" i="1"/>
  <c r="E13129" i="1"/>
  <c r="F13129" i="1"/>
  <c r="C13129" i="1" s="1"/>
  <c r="D13130" i="1"/>
  <c r="E13130" i="1"/>
  <c r="F13130" i="1"/>
  <c r="C13130" i="1" s="1"/>
  <c r="D13131" i="1"/>
  <c r="E13131" i="1"/>
  <c r="F13131" i="1"/>
  <c r="D13132" i="1"/>
  <c r="E13132" i="1"/>
  <c r="F13132" i="1"/>
  <c r="D13133" i="1"/>
  <c r="E13133" i="1"/>
  <c r="F13133" i="1"/>
  <c r="D13134" i="1"/>
  <c r="E13134" i="1"/>
  <c r="F13134" i="1"/>
  <c r="D13135" i="1"/>
  <c r="E13135" i="1"/>
  <c r="F13135" i="1"/>
  <c r="D13136" i="1"/>
  <c r="E13136" i="1"/>
  <c r="F13136" i="1"/>
  <c r="D13137" i="1"/>
  <c r="E13137" i="1"/>
  <c r="F13137" i="1"/>
  <c r="B13137" i="1" s="1"/>
  <c r="D13138" i="1"/>
  <c r="E13138" i="1"/>
  <c r="F13138" i="1"/>
  <c r="C13138" i="1" s="1"/>
  <c r="D13139" i="1"/>
  <c r="E13139" i="1"/>
  <c r="F13139" i="1"/>
  <c r="D13140" i="1"/>
  <c r="E13140" i="1"/>
  <c r="F13140" i="1"/>
  <c r="D13141" i="1"/>
  <c r="E13141" i="1"/>
  <c r="F13141" i="1"/>
  <c r="D13142" i="1"/>
  <c r="E13142" i="1"/>
  <c r="F13142" i="1"/>
  <c r="D13143" i="1"/>
  <c r="E13143" i="1"/>
  <c r="F13143" i="1"/>
  <c r="D13144" i="1"/>
  <c r="E13144" i="1"/>
  <c r="F13144" i="1"/>
  <c r="D13145" i="1"/>
  <c r="E13145" i="1"/>
  <c r="F13145" i="1"/>
  <c r="B13145" i="1" s="1"/>
  <c r="D13146" i="1"/>
  <c r="E13146" i="1"/>
  <c r="F13146" i="1"/>
  <c r="C13146" i="1" s="1"/>
  <c r="D13147" i="1"/>
  <c r="E13147" i="1"/>
  <c r="F13147" i="1"/>
  <c r="D13148" i="1"/>
  <c r="E13148" i="1"/>
  <c r="F13148" i="1"/>
  <c r="D13149" i="1"/>
  <c r="E13149" i="1"/>
  <c r="F13149" i="1"/>
  <c r="D13150" i="1"/>
  <c r="E13150" i="1"/>
  <c r="F13150" i="1"/>
  <c r="D13151" i="1"/>
  <c r="E13151" i="1"/>
  <c r="F13151" i="1"/>
  <c r="B13151" i="1" s="1"/>
  <c r="D13152" i="1"/>
  <c r="E13152" i="1"/>
  <c r="F13152" i="1"/>
  <c r="D13153" i="1"/>
  <c r="E13153" i="1"/>
  <c r="F13153" i="1"/>
  <c r="C13153" i="1" s="1"/>
  <c r="D13154" i="1"/>
  <c r="E13154" i="1"/>
  <c r="F13154" i="1"/>
  <c r="C13154" i="1" s="1"/>
  <c r="D13155" i="1"/>
  <c r="E13155" i="1"/>
  <c r="F13155" i="1"/>
  <c r="D13156" i="1"/>
  <c r="E13156" i="1"/>
  <c r="F13156" i="1"/>
  <c r="D13157" i="1"/>
  <c r="E13157" i="1"/>
  <c r="F13157" i="1"/>
  <c r="D13158" i="1"/>
  <c r="E13158" i="1"/>
  <c r="F13158" i="1"/>
  <c r="D13159" i="1"/>
  <c r="E13159" i="1"/>
  <c r="F13159" i="1"/>
  <c r="B13159" i="1" s="1"/>
  <c r="D13160" i="1"/>
  <c r="E13160" i="1"/>
  <c r="F13160" i="1"/>
  <c r="D13161" i="1"/>
  <c r="E13161" i="1"/>
  <c r="F13161" i="1"/>
  <c r="C13161" i="1" s="1"/>
  <c r="D13162" i="1"/>
  <c r="E13162" i="1"/>
  <c r="F13162" i="1"/>
  <c r="C13162" i="1" s="1"/>
  <c r="D13163" i="1"/>
  <c r="E13163" i="1"/>
  <c r="F13163" i="1"/>
  <c r="D13164" i="1"/>
  <c r="E13164" i="1"/>
  <c r="F13164" i="1"/>
  <c r="D13165" i="1"/>
  <c r="E13165" i="1"/>
  <c r="F13165" i="1"/>
  <c r="D13166" i="1"/>
  <c r="E13166" i="1"/>
  <c r="F13166" i="1"/>
  <c r="D13167" i="1"/>
  <c r="E13167" i="1"/>
  <c r="F13167" i="1"/>
  <c r="B13167" i="1" s="1"/>
  <c r="D13168" i="1"/>
  <c r="E13168" i="1"/>
  <c r="F13168" i="1"/>
  <c r="C13168" i="1" s="1"/>
  <c r="D13169" i="1"/>
  <c r="E13169" i="1"/>
  <c r="F13169" i="1"/>
  <c r="B13169" i="1" s="1"/>
  <c r="D13170" i="1"/>
  <c r="E13170" i="1"/>
  <c r="F13170" i="1"/>
  <c r="D13171" i="1"/>
  <c r="E13171" i="1"/>
  <c r="F13171" i="1"/>
  <c r="B13171" i="1" s="1"/>
  <c r="D13172" i="1"/>
  <c r="E13172" i="1"/>
  <c r="F13172" i="1"/>
  <c r="C13172" i="1" s="1"/>
  <c r="D13173" i="1"/>
  <c r="E13173" i="1"/>
  <c r="F13173" i="1"/>
  <c r="B13173" i="1" s="1"/>
  <c r="D13174" i="1"/>
  <c r="E13174" i="1"/>
  <c r="F13174" i="1"/>
  <c r="D13175" i="1"/>
  <c r="E13175" i="1"/>
  <c r="F13175" i="1"/>
  <c r="B13175" i="1" s="1"/>
  <c r="D13176" i="1"/>
  <c r="E13176" i="1"/>
  <c r="F13176" i="1"/>
  <c r="D13177" i="1"/>
  <c r="E13177" i="1"/>
  <c r="F13177" i="1"/>
  <c r="B13177" i="1" s="1"/>
  <c r="D13178" i="1"/>
  <c r="E13178" i="1"/>
  <c r="F13178" i="1"/>
  <c r="C13178" i="1" s="1"/>
  <c r="D13179" i="1"/>
  <c r="E13179" i="1"/>
  <c r="F13179" i="1"/>
  <c r="C13179" i="1" s="1"/>
  <c r="D13180" i="1"/>
  <c r="E13180" i="1"/>
  <c r="F13180" i="1"/>
  <c r="C13180" i="1" s="1"/>
  <c r="D13181" i="1"/>
  <c r="E13181" i="1"/>
  <c r="F13181" i="1"/>
  <c r="B13181" i="1" s="1"/>
  <c r="D13182" i="1"/>
  <c r="E13182" i="1"/>
  <c r="F13182" i="1"/>
  <c r="B13182" i="1" s="1"/>
  <c r="D13183" i="1"/>
  <c r="E13183" i="1"/>
  <c r="F13183" i="1"/>
  <c r="B13183" i="1" s="1"/>
  <c r="D13184" i="1"/>
  <c r="E13184" i="1"/>
  <c r="F13184" i="1"/>
  <c r="C13184" i="1" s="1"/>
  <c r="D13185" i="1"/>
  <c r="E13185" i="1"/>
  <c r="F13185" i="1"/>
  <c r="C13185" i="1" s="1"/>
  <c r="D13186" i="1"/>
  <c r="E13186" i="1"/>
  <c r="F13186" i="1"/>
  <c r="C13186" i="1" s="1"/>
  <c r="D13187" i="1"/>
  <c r="E13187" i="1"/>
  <c r="F13187" i="1"/>
  <c r="B13187" i="1" s="1"/>
  <c r="D13188" i="1"/>
  <c r="E13188" i="1"/>
  <c r="F13188" i="1"/>
  <c r="C13188" i="1" s="1"/>
  <c r="D13189" i="1"/>
  <c r="E13189" i="1"/>
  <c r="F13189" i="1"/>
  <c r="B13189" i="1" s="1"/>
  <c r="D13190" i="1"/>
  <c r="E13190" i="1"/>
  <c r="F13190" i="1"/>
  <c r="D13191" i="1"/>
  <c r="E13191" i="1"/>
  <c r="F13191" i="1"/>
  <c r="B13191" i="1" s="1"/>
  <c r="D13192" i="1"/>
  <c r="E13192" i="1"/>
  <c r="F13192" i="1"/>
  <c r="D13193" i="1"/>
  <c r="E13193" i="1"/>
  <c r="F13193" i="1"/>
  <c r="B13193" i="1" s="1"/>
  <c r="D13194" i="1"/>
  <c r="E13194" i="1"/>
  <c r="F13194" i="1"/>
  <c r="C13194" i="1" s="1"/>
  <c r="D13195" i="1"/>
  <c r="E13195" i="1"/>
  <c r="F13195" i="1"/>
  <c r="B13195" i="1" s="1"/>
  <c r="D13196" i="1"/>
  <c r="E13196" i="1"/>
  <c r="F13196" i="1"/>
  <c r="D13197" i="1"/>
  <c r="E13197" i="1"/>
  <c r="F13197" i="1"/>
  <c r="B13197" i="1" s="1"/>
  <c r="D13198" i="1"/>
  <c r="E13198" i="1"/>
  <c r="F13198" i="1"/>
  <c r="B13198" i="1" s="1"/>
  <c r="D13199" i="1"/>
  <c r="E13199" i="1"/>
  <c r="F13199" i="1"/>
  <c r="B13199" i="1" s="1"/>
  <c r="D13200" i="1"/>
  <c r="E13200" i="1"/>
  <c r="F13200" i="1"/>
  <c r="C13200" i="1" s="1"/>
  <c r="D13201" i="1"/>
  <c r="E13201" i="1"/>
  <c r="F13201" i="1"/>
  <c r="C13201" i="1" s="1"/>
  <c r="D13202" i="1"/>
  <c r="E13202" i="1"/>
  <c r="F13202" i="1"/>
  <c r="C13202" i="1" s="1"/>
  <c r="D13203" i="1"/>
  <c r="E13203" i="1"/>
  <c r="F13203" i="1"/>
  <c r="B13203" i="1" s="1"/>
  <c r="D13204" i="1"/>
  <c r="E13204" i="1"/>
  <c r="F13204" i="1"/>
  <c r="C13204" i="1" s="1"/>
  <c r="D13205" i="1"/>
  <c r="E13205" i="1"/>
  <c r="F13205" i="1"/>
  <c r="B13205" i="1" s="1"/>
  <c r="D13206" i="1"/>
  <c r="E13206" i="1"/>
  <c r="F13206" i="1"/>
  <c r="C13206" i="1" s="1"/>
  <c r="D13207" i="1"/>
  <c r="E13207" i="1"/>
  <c r="F13207" i="1"/>
  <c r="D13208" i="1"/>
  <c r="E13208" i="1"/>
  <c r="F13208" i="1"/>
  <c r="C13208" i="1" s="1"/>
  <c r="D13209" i="1"/>
  <c r="E13209" i="1"/>
  <c r="F13209" i="1"/>
  <c r="C13209" i="1" s="1"/>
  <c r="D13210" i="1"/>
  <c r="E13210" i="1"/>
  <c r="F13210" i="1"/>
  <c r="C13210" i="1" s="1"/>
  <c r="D13211" i="1"/>
  <c r="E13211" i="1"/>
  <c r="F13211" i="1"/>
  <c r="C13211" i="1" s="1"/>
  <c r="D13212" i="1"/>
  <c r="E13212" i="1"/>
  <c r="F13212" i="1"/>
  <c r="D13213" i="1"/>
  <c r="E13213" i="1"/>
  <c r="F13213" i="1"/>
  <c r="B13213" i="1" s="1"/>
  <c r="D13214" i="1"/>
  <c r="E13214" i="1"/>
  <c r="F13214" i="1"/>
  <c r="C13214" i="1" s="1"/>
  <c r="D13215" i="1"/>
  <c r="E13215" i="1"/>
  <c r="F13215" i="1"/>
  <c r="B13215" i="1" s="1"/>
  <c r="D13216" i="1"/>
  <c r="E13216" i="1"/>
  <c r="F13216" i="1"/>
  <c r="C13216" i="1" s="1"/>
  <c r="D13217" i="1"/>
  <c r="E13217" i="1"/>
  <c r="F13217" i="1"/>
  <c r="B13217" i="1" s="1"/>
  <c r="D13218" i="1"/>
  <c r="E13218" i="1"/>
  <c r="F13218" i="1"/>
  <c r="D13219" i="1"/>
  <c r="E13219" i="1"/>
  <c r="F13219" i="1"/>
  <c r="B13219" i="1" s="1"/>
  <c r="D13220" i="1"/>
  <c r="E13220" i="1"/>
  <c r="F13220" i="1"/>
  <c r="C13220" i="1" s="1"/>
  <c r="D13221" i="1"/>
  <c r="E13221" i="1"/>
  <c r="F13221" i="1"/>
  <c r="B13221" i="1" s="1"/>
  <c r="D13222" i="1"/>
  <c r="E13222" i="1"/>
  <c r="F13222" i="1"/>
  <c r="B13222" i="1" s="1"/>
  <c r="D13223" i="1"/>
  <c r="E13223" i="1"/>
  <c r="F13223" i="1"/>
  <c r="D13224" i="1"/>
  <c r="E13224" i="1"/>
  <c r="F13224" i="1"/>
  <c r="C13224" i="1" s="1"/>
  <c r="D13225" i="1"/>
  <c r="E13225" i="1"/>
  <c r="F13225" i="1"/>
  <c r="B13225" i="1" s="1"/>
  <c r="D13226" i="1"/>
  <c r="E13226" i="1"/>
  <c r="F13226" i="1"/>
  <c r="C13226" i="1" s="1"/>
  <c r="D13227" i="1"/>
  <c r="E13227" i="1"/>
  <c r="F13227" i="1"/>
  <c r="B13227" i="1" s="1"/>
  <c r="D13228" i="1"/>
  <c r="E13228" i="1"/>
  <c r="F13228" i="1"/>
  <c r="C13228" i="1" s="1"/>
  <c r="D13229" i="1"/>
  <c r="E13229" i="1"/>
  <c r="F13229" i="1"/>
  <c r="B13229" i="1" s="1"/>
  <c r="D13230" i="1"/>
  <c r="E13230" i="1"/>
  <c r="F13230" i="1"/>
  <c r="C13230" i="1" s="1"/>
  <c r="D13231" i="1"/>
  <c r="E13231" i="1"/>
  <c r="F13231" i="1"/>
  <c r="B13231" i="1" s="1"/>
  <c r="D13232" i="1"/>
  <c r="E13232" i="1"/>
  <c r="F13232" i="1"/>
  <c r="C13232" i="1" s="1"/>
  <c r="D13233" i="1"/>
  <c r="E13233" i="1"/>
  <c r="F13233" i="1"/>
  <c r="B13233" i="1" s="1"/>
  <c r="D13234" i="1"/>
  <c r="E13234" i="1"/>
  <c r="F13234" i="1"/>
  <c r="D13235" i="1"/>
  <c r="E13235" i="1"/>
  <c r="F13235" i="1"/>
  <c r="B13235" i="1" s="1"/>
  <c r="D13236" i="1"/>
  <c r="E13236" i="1"/>
  <c r="F13236" i="1"/>
  <c r="C13236" i="1" s="1"/>
  <c r="D13237" i="1"/>
  <c r="E13237" i="1"/>
  <c r="F13237" i="1"/>
  <c r="B13237" i="1" s="1"/>
  <c r="D13238" i="1"/>
  <c r="E13238" i="1"/>
  <c r="F13238" i="1"/>
  <c r="D13239" i="1"/>
  <c r="E13239" i="1"/>
  <c r="F13239" i="1"/>
  <c r="B13239" i="1" s="1"/>
  <c r="D13240" i="1"/>
  <c r="E13240" i="1"/>
  <c r="F13240" i="1"/>
  <c r="D13241" i="1"/>
  <c r="E13241" i="1"/>
  <c r="F13241" i="1"/>
  <c r="B13241" i="1" s="1"/>
  <c r="D13242" i="1"/>
  <c r="E13242" i="1"/>
  <c r="F13242" i="1"/>
  <c r="C13242" i="1" s="1"/>
  <c r="D13243" i="1"/>
  <c r="E13243" i="1"/>
  <c r="F13243" i="1"/>
  <c r="B13243" i="1" s="1"/>
  <c r="D13244" i="1"/>
  <c r="E13244" i="1"/>
  <c r="F13244" i="1"/>
  <c r="C13244" i="1" s="1"/>
  <c r="D13245" i="1"/>
  <c r="E13245" i="1"/>
  <c r="F13245" i="1"/>
  <c r="B13245" i="1" s="1"/>
  <c r="D13246" i="1"/>
  <c r="E13246" i="1"/>
  <c r="F13246" i="1"/>
  <c r="B13246" i="1" s="1"/>
  <c r="D13247" i="1"/>
  <c r="E13247" i="1"/>
  <c r="F13247" i="1"/>
  <c r="B13247" i="1" s="1"/>
  <c r="D13248" i="1"/>
  <c r="E13248" i="1"/>
  <c r="F13248" i="1"/>
  <c r="C13248" i="1" s="1"/>
  <c r="D13249" i="1"/>
  <c r="E13249" i="1"/>
  <c r="F13249" i="1"/>
  <c r="B13249" i="1" s="1"/>
  <c r="D13250" i="1"/>
  <c r="E13250" i="1"/>
  <c r="F13250" i="1"/>
  <c r="C13250" i="1" s="1"/>
  <c r="D13251" i="1"/>
  <c r="E13251" i="1"/>
  <c r="F13251" i="1"/>
  <c r="B13251" i="1" s="1"/>
  <c r="D13252" i="1"/>
  <c r="E13252" i="1"/>
  <c r="F13252" i="1"/>
  <c r="D13253" i="1"/>
  <c r="E13253" i="1"/>
  <c r="F13253" i="1"/>
  <c r="B13253" i="1" s="1"/>
  <c r="D13254" i="1"/>
  <c r="E13254" i="1"/>
  <c r="F13254" i="1"/>
  <c r="C13254" i="1" s="1"/>
  <c r="D13255" i="1"/>
  <c r="E13255" i="1"/>
  <c r="F13255" i="1"/>
  <c r="B13255" i="1" s="1"/>
  <c r="D13256" i="1"/>
  <c r="E13256" i="1"/>
  <c r="F13256" i="1"/>
  <c r="C13256" i="1" s="1"/>
  <c r="D13257" i="1"/>
  <c r="E13257" i="1"/>
  <c r="F13257" i="1"/>
  <c r="B13257" i="1" s="1"/>
  <c r="D13258" i="1"/>
  <c r="E13258" i="1"/>
  <c r="F13258" i="1"/>
  <c r="D13259" i="1"/>
  <c r="E13259" i="1"/>
  <c r="F13259" i="1"/>
  <c r="B13259" i="1" s="1"/>
  <c r="D13260" i="1"/>
  <c r="E13260" i="1"/>
  <c r="F13260" i="1"/>
  <c r="B13260" i="1" s="1"/>
  <c r="D13261" i="1"/>
  <c r="E13261" i="1"/>
  <c r="F13261" i="1"/>
  <c r="D13262" i="1"/>
  <c r="E13262" i="1"/>
  <c r="F13262" i="1"/>
  <c r="B13262" i="1" s="1"/>
  <c r="D13263" i="1"/>
  <c r="E13263" i="1"/>
  <c r="F13263" i="1"/>
  <c r="B13263" i="1" s="1"/>
  <c r="D13264" i="1"/>
  <c r="E13264" i="1"/>
  <c r="F13264" i="1"/>
  <c r="C13264" i="1" s="1"/>
  <c r="D13265" i="1"/>
  <c r="E13265" i="1"/>
  <c r="F13265" i="1"/>
  <c r="B13265" i="1" s="1"/>
  <c r="D13266" i="1"/>
  <c r="E13266" i="1"/>
  <c r="F13266" i="1"/>
  <c r="C13266" i="1" s="1"/>
  <c r="D13267" i="1"/>
  <c r="E13267" i="1"/>
  <c r="F13267" i="1"/>
  <c r="B13267" i="1" s="1"/>
  <c r="D13268" i="1"/>
  <c r="E13268" i="1"/>
  <c r="F13268" i="1"/>
  <c r="D13269" i="1"/>
  <c r="E13269" i="1"/>
  <c r="F13269" i="1"/>
  <c r="B13269" i="1" s="1"/>
  <c r="D13270" i="1"/>
  <c r="E13270" i="1"/>
  <c r="F13270" i="1"/>
  <c r="C13270" i="1" s="1"/>
  <c r="D13271" i="1"/>
  <c r="E13271" i="1"/>
  <c r="F13271" i="1"/>
  <c r="B13271" i="1" s="1"/>
  <c r="D13272" i="1"/>
  <c r="E13272" i="1"/>
  <c r="F13272" i="1"/>
  <c r="C13272" i="1" s="1"/>
  <c r="D13273" i="1"/>
  <c r="E13273" i="1"/>
  <c r="F13273" i="1"/>
  <c r="B13273" i="1" s="1"/>
  <c r="D13274" i="1"/>
  <c r="E13274" i="1"/>
  <c r="F13274" i="1"/>
  <c r="D13275" i="1"/>
  <c r="E13275" i="1"/>
  <c r="F13275" i="1"/>
  <c r="B13275" i="1" s="1"/>
  <c r="D13276" i="1"/>
  <c r="E13276" i="1"/>
  <c r="F13276" i="1"/>
  <c r="B13276" i="1" s="1"/>
  <c r="D13277" i="1"/>
  <c r="E13277" i="1"/>
  <c r="F13277" i="1"/>
  <c r="D13278" i="1"/>
  <c r="E13278" i="1"/>
  <c r="F13278" i="1"/>
  <c r="B13278" i="1" s="1"/>
  <c r="D13279" i="1"/>
  <c r="E13279" i="1"/>
  <c r="F13279" i="1"/>
  <c r="B13279" i="1" s="1"/>
  <c r="D13280" i="1"/>
  <c r="E13280" i="1"/>
  <c r="F13280" i="1"/>
  <c r="C13280" i="1" s="1"/>
  <c r="D13281" i="1"/>
  <c r="E13281" i="1"/>
  <c r="F13281" i="1"/>
  <c r="B13281" i="1" s="1"/>
  <c r="D13282" i="1"/>
  <c r="E13282" i="1"/>
  <c r="F13282" i="1"/>
  <c r="C13282" i="1" s="1"/>
  <c r="D13283" i="1"/>
  <c r="E13283" i="1"/>
  <c r="F13283" i="1"/>
  <c r="B13283" i="1" s="1"/>
  <c r="D13284" i="1"/>
  <c r="E13284" i="1"/>
  <c r="F13284" i="1"/>
  <c r="D13285" i="1"/>
  <c r="E13285" i="1"/>
  <c r="F13285" i="1"/>
  <c r="B13285" i="1" s="1"/>
  <c r="D13286" i="1"/>
  <c r="E13286" i="1"/>
  <c r="F13286" i="1"/>
  <c r="C13286" i="1" s="1"/>
  <c r="D13287" i="1"/>
  <c r="E13287" i="1"/>
  <c r="F13287" i="1"/>
  <c r="B13287" i="1" s="1"/>
  <c r="D13288" i="1"/>
  <c r="E13288" i="1"/>
  <c r="F13288" i="1"/>
  <c r="D13289" i="1"/>
  <c r="E13289" i="1"/>
  <c r="F13289" i="1"/>
  <c r="C13289" i="1" s="1"/>
  <c r="D13290" i="1"/>
  <c r="E13290" i="1"/>
  <c r="F13290" i="1"/>
  <c r="C13290" i="1" s="1"/>
  <c r="D13291" i="1"/>
  <c r="E13291" i="1"/>
  <c r="F13291" i="1"/>
  <c r="C13291" i="1" s="1"/>
  <c r="D13292" i="1"/>
  <c r="E13292" i="1"/>
  <c r="F13292" i="1"/>
  <c r="B13292" i="1" s="1"/>
  <c r="D13293" i="1"/>
  <c r="E13293" i="1"/>
  <c r="F13293" i="1"/>
  <c r="D13294" i="1"/>
  <c r="E13294" i="1"/>
  <c r="F13294" i="1"/>
  <c r="C13294" i="1" s="1"/>
  <c r="D13295" i="1"/>
  <c r="E13295" i="1"/>
  <c r="F13295" i="1"/>
  <c r="B13295" i="1" s="1"/>
  <c r="D13296" i="1"/>
  <c r="E13296" i="1"/>
  <c r="F13296" i="1"/>
  <c r="D13297" i="1"/>
  <c r="E13297" i="1"/>
  <c r="F13297" i="1"/>
  <c r="B13297" i="1" s="1"/>
  <c r="D13298" i="1"/>
  <c r="E13298" i="1"/>
  <c r="F13298" i="1"/>
  <c r="C13298" i="1" s="1"/>
  <c r="D13299" i="1"/>
  <c r="E13299" i="1"/>
  <c r="F13299" i="1"/>
  <c r="C13299" i="1" s="1"/>
  <c r="D13300" i="1"/>
  <c r="E13300" i="1"/>
  <c r="F13300" i="1"/>
  <c r="B13300" i="1" s="1"/>
  <c r="D13301" i="1"/>
  <c r="E13301" i="1"/>
  <c r="F13301" i="1"/>
  <c r="D13302" i="1"/>
  <c r="E13302" i="1"/>
  <c r="F13302" i="1"/>
  <c r="B13302" i="1" s="1"/>
  <c r="D13303" i="1"/>
  <c r="E13303" i="1"/>
  <c r="F13303" i="1"/>
  <c r="B13303" i="1" s="1"/>
  <c r="D13304" i="1"/>
  <c r="E13304" i="1"/>
  <c r="F13304" i="1"/>
  <c r="B13304" i="1" s="1"/>
  <c r="D13305" i="1"/>
  <c r="E13305" i="1"/>
  <c r="F13305" i="1"/>
  <c r="B13305" i="1" s="1"/>
  <c r="D13306" i="1"/>
  <c r="E13306" i="1"/>
  <c r="F13306" i="1"/>
  <c r="C13306" i="1" s="1"/>
  <c r="D13307" i="1"/>
  <c r="E13307" i="1"/>
  <c r="F13307" i="1"/>
  <c r="B13307" i="1" s="1"/>
  <c r="D13308" i="1"/>
  <c r="E13308" i="1"/>
  <c r="F13308" i="1"/>
  <c r="C13308" i="1" s="1"/>
  <c r="D13309" i="1"/>
  <c r="E13309" i="1"/>
  <c r="F13309" i="1"/>
  <c r="B13309" i="1" s="1"/>
  <c r="D13310" i="1"/>
  <c r="E13310" i="1"/>
  <c r="F13310" i="1"/>
  <c r="B13310" i="1" s="1"/>
  <c r="D13311" i="1"/>
  <c r="E13311" i="1"/>
  <c r="F13311" i="1"/>
  <c r="B13311" i="1" s="1"/>
  <c r="D13312" i="1"/>
  <c r="E13312" i="1"/>
  <c r="F13312" i="1"/>
  <c r="B13312" i="1" s="1"/>
  <c r="D13313" i="1"/>
  <c r="E13313" i="1"/>
  <c r="F13313" i="1"/>
  <c r="C13313" i="1" s="1"/>
  <c r="D13314" i="1"/>
  <c r="E13314" i="1"/>
  <c r="F13314" i="1"/>
  <c r="C13314" i="1" s="1"/>
  <c r="D13315" i="1"/>
  <c r="E13315" i="1"/>
  <c r="F13315" i="1"/>
  <c r="B13315" i="1" s="1"/>
  <c r="D13316" i="1"/>
  <c r="E13316" i="1"/>
  <c r="F13316" i="1"/>
  <c r="C13316" i="1" s="1"/>
  <c r="D13317" i="1"/>
  <c r="E13317" i="1"/>
  <c r="F13317" i="1"/>
  <c r="C13317" i="1" s="1"/>
  <c r="D13318" i="1"/>
  <c r="E13318" i="1"/>
  <c r="F13318" i="1"/>
  <c r="C13318" i="1" s="1"/>
  <c r="D13319" i="1"/>
  <c r="E13319" i="1"/>
  <c r="F13319" i="1"/>
  <c r="B13319" i="1" s="1"/>
  <c r="D13320" i="1"/>
  <c r="E13320" i="1"/>
  <c r="F13320" i="1"/>
  <c r="D13321" i="1"/>
  <c r="E13321" i="1"/>
  <c r="F13321" i="1"/>
  <c r="C13321" i="1" s="1"/>
  <c r="D13322" i="1"/>
  <c r="E13322" i="1"/>
  <c r="F13322" i="1"/>
  <c r="C13322" i="1" s="1"/>
  <c r="D13323" i="1"/>
  <c r="E13323" i="1"/>
  <c r="F13323" i="1"/>
  <c r="C13323" i="1" s="1"/>
  <c r="D13324" i="1"/>
  <c r="E13324" i="1"/>
  <c r="F13324" i="1"/>
  <c r="B13324" i="1" s="1"/>
  <c r="D13325" i="1"/>
  <c r="E13325" i="1"/>
  <c r="F13325" i="1"/>
  <c r="D13326" i="1"/>
  <c r="E13326" i="1"/>
  <c r="F13326" i="1"/>
  <c r="C13326" i="1" s="1"/>
  <c r="D13327" i="1"/>
  <c r="E13327" i="1"/>
  <c r="F13327" i="1"/>
  <c r="B13327" i="1" s="1"/>
  <c r="D13328" i="1"/>
  <c r="E13328" i="1"/>
  <c r="F13328" i="1"/>
  <c r="D13329" i="1"/>
  <c r="E13329" i="1"/>
  <c r="F13329" i="1"/>
  <c r="B13329" i="1" s="1"/>
  <c r="D13330" i="1"/>
  <c r="E13330" i="1"/>
  <c r="F13330" i="1"/>
  <c r="D13331" i="1"/>
  <c r="E13331" i="1"/>
  <c r="F13331" i="1"/>
  <c r="C13331" i="1" s="1"/>
  <c r="D13332" i="1"/>
  <c r="E13332" i="1"/>
  <c r="F13332" i="1"/>
  <c r="B13332" i="1" s="1"/>
  <c r="D13333" i="1"/>
  <c r="E13333" i="1"/>
  <c r="F13333" i="1"/>
  <c r="C13333" i="1" s="1"/>
  <c r="D13334" i="1"/>
  <c r="E13334" i="1"/>
  <c r="F13334" i="1"/>
  <c r="B13334" i="1" s="1"/>
  <c r="D13335" i="1"/>
  <c r="E13335" i="1"/>
  <c r="F13335" i="1"/>
  <c r="B13335" i="1" s="1"/>
  <c r="D13336" i="1"/>
  <c r="E13336" i="1"/>
  <c r="F13336" i="1"/>
  <c r="D13337" i="1"/>
  <c r="E13337" i="1"/>
  <c r="F13337" i="1"/>
  <c r="B13337" i="1" s="1"/>
  <c r="D13338" i="1"/>
  <c r="E13338" i="1"/>
  <c r="F13338" i="1"/>
  <c r="D13339" i="1"/>
  <c r="E13339" i="1"/>
  <c r="F13339" i="1"/>
  <c r="C13339" i="1" s="1"/>
  <c r="D13340" i="1"/>
  <c r="E13340" i="1"/>
  <c r="F13340" i="1"/>
  <c r="B13340" i="1" s="1"/>
  <c r="D13341" i="1"/>
  <c r="E13341" i="1"/>
  <c r="F13341" i="1"/>
  <c r="C13341" i="1" s="1"/>
  <c r="D13342" i="1"/>
  <c r="E13342" i="1"/>
  <c r="F13342" i="1"/>
  <c r="B13342" i="1" s="1"/>
  <c r="D13343" i="1"/>
  <c r="E13343" i="1"/>
  <c r="F13343" i="1"/>
  <c r="B13343" i="1" s="1"/>
  <c r="D13344" i="1"/>
  <c r="E13344" i="1"/>
  <c r="F13344" i="1"/>
  <c r="D13345" i="1"/>
  <c r="E13345" i="1"/>
  <c r="F13345" i="1"/>
  <c r="B13345" i="1" s="1"/>
  <c r="D13346" i="1"/>
  <c r="E13346" i="1"/>
  <c r="F13346" i="1"/>
  <c r="D13347" i="1"/>
  <c r="E13347" i="1"/>
  <c r="F13347" i="1"/>
  <c r="C13347" i="1" s="1"/>
  <c r="D13348" i="1"/>
  <c r="E13348" i="1"/>
  <c r="F13348" i="1"/>
  <c r="B13348" i="1" s="1"/>
  <c r="D13349" i="1"/>
  <c r="E13349" i="1"/>
  <c r="F13349" i="1"/>
  <c r="C13349" i="1" s="1"/>
  <c r="D13350" i="1"/>
  <c r="E13350" i="1"/>
  <c r="F13350" i="1"/>
  <c r="B13350" i="1" s="1"/>
  <c r="D13351" i="1"/>
  <c r="E13351" i="1"/>
  <c r="F13351" i="1"/>
  <c r="B13351" i="1" s="1"/>
  <c r="D13352" i="1"/>
  <c r="E13352" i="1"/>
  <c r="F13352" i="1"/>
  <c r="D13353" i="1"/>
  <c r="E13353" i="1"/>
  <c r="F13353" i="1"/>
  <c r="B13353" i="1" s="1"/>
  <c r="D13354" i="1"/>
  <c r="E13354" i="1"/>
  <c r="F13354" i="1"/>
  <c r="D13355" i="1"/>
  <c r="E13355" i="1"/>
  <c r="F13355" i="1"/>
  <c r="C13355" i="1" s="1"/>
  <c r="D13356" i="1"/>
  <c r="E13356" i="1"/>
  <c r="F13356" i="1"/>
  <c r="B13356" i="1" s="1"/>
  <c r="D13357" i="1"/>
  <c r="E13357" i="1"/>
  <c r="F13357" i="1"/>
  <c r="C13357" i="1" s="1"/>
  <c r="D13358" i="1"/>
  <c r="E13358" i="1"/>
  <c r="F13358" i="1"/>
  <c r="B13358" i="1" s="1"/>
  <c r="D13359" i="1"/>
  <c r="E13359" i="1"/>
  <c r="F13359" i="1"/>
  <c r="B13359" i="1" s="1"/>
  <c r="D13360" i="1"/>
  <c r="E13360" i="1"/>
  <c r="F13360" i="1"/>
  <c r="D13361" i="1"/>
  <c r="E13361" i="1"/>
  <c r="F13361" i="1"/>
  <c r="B13361" i="1" s="1"/>
  <c r="D13362" i="1"/>
  <c r="E13362" i="1"/>
  <c r="F13362" i="1"/>
  <c r="D13363" i="1"/>
  <c r="E13363" i="1"/>
  <c r="F13363" i="1"/>
  <c r="C13363" i="1" s="1"/>
  <c r="D13364" i="1"/>
  <c r="E13364" i="1"/>
  <c r="F13364" i="1"/>
  <c r="B13364" i="1" s="1"/>
  <c r="D13365" i="1"/>
  <c r="E13365" i="1"/>
  <c r="F13365" i="1"/>
  <c r="C13365" i="1" s="1"/>
  <c r="D13366" i="1"/>
  <c r="E13366" i="1"/>
  <c r="F13366" i="1"/>
  <c r="B13366" i="1" s="1"/>
  <c r="D13367" i="1"/>
  <c r="E13367" i="1"/>
  <c r="F13367" i="1"/>
  <c r="B13367" i="1" s="1"/>
  <c r="D13368" i="1"/>
  <c r="E13368" i="1"/>
  <c r="F13368" i="1"/>
  <c r="D13369" i="1"/>
  <c r="E13369" i="1"/>
  <c r="F13369" i="1"/>
  <c r="B13369" i="1" s="1"/>
  <c r="D13370" i="1"/>
  <c r="E13370" i="1"/>
  <c r="F13370" i="1"/>
  <c r="D13371" i="1"/>
  <c r="E13371" i="1"/>
  <c r="F13371" i="1"/>
  <c r="C13371" i="1" s="1"/>
  <c r="D13372" i="1"/>
  <c r="E13372" i="1"/>
  <c r="F13372" i="1"/>
  <c r="B13372" i="1" s="1"/>
  <c r="D13373" i="1"/>
  <c r="E13373" i="1"/>
  <c r="F13373" i="1"/>
  <c r="C13373" i="1" s="1"/>
  <c r="D13374" i="1"/>
  <c r="E13374" i="1"/>
  <c r="F13374" i="1"/>
  <c r="B13374" i="1" s="1"/>
  <c r="D13375" i="1"/>
  <c r="E13375" i="1"/>
  <c r="F13375" i="1"/>
  <c r="B13375" i="1" s="1"/>
  <c r="D13376" i="1"/>
  <c r="E13376" i="1"/>
  <c r="F13376" i="1"/>
  <c r="D13377" i="1"/>
  <c r="E13377" i="1"/>
  <c r="F13377" i="1"/>
  <c r="B13377" i="1" s="1"/>
  <c r="D13378" i="1"/>
  <c r="E13378" i="1"/>
  <c r="F13378" i="1"/>
  <c r="D13379" i="1"/>
  <c r="E13379" i="1"/>
  <c r="F13379" i="1"/>
  <c r="C13379" i="1" s="1"/>
  <c r="D13380" i="1"/>
  <c r="E13380" i="1"/>
  <c r="F13380" i="1"/>
  <c r="B13380" i="1" s="1"/>
  <c r="D13381" i="1"/>
  <c r="E13381" i="1"/>
  <c r="F13381" i="1"/>
  <c r="C13381" i="1" s="1"/>
  <c r="D13382" i="1"/>
  <c r="E13382" i="1"/>
  <c r="F13382" i="1"/>
  <c r="B13382" i="1" s="1"/>
  <c r="D13383" i="1"/>
  <c r="E13383" i="1"/>
  <c r="F13383" i="1"/>
  <c r="B13383" i="1" s="1"/>
  <c r="D13384" i="1"/>
  <c r="E13384" i="1"/>
  <c r="F13384" i="1"/>
  <c r="D13385" i="1"/>
  <c r="E13385" i="1"/>
  <c r="F13385" i="1"/>
  <c r="B13385" i="1" s="1"/>
  <c r="D13386" i="1"/>
  <c r="E13386" i="1"/>
  <c r="F13386" i="1"/>
  <c r="D13387" i="1"/>
  <c r="E13387" i="1"/>
  <c r="F13387" i="1"/>
  <c r="C13387" i="1" s="1"/>
  <c r="D13388" i="1"/>
  <c r="E13388" i="1"/>
  <c r="F13388" i="1"/>
  <c r="B13388" i="1" s="1"/>
  <c r="D13389" i="1"/>
  <c r="E13389" i="1"/>
  <c r="F13389" i="1"/>
  <c r="C13389" i="1" s="1"/>
  <c r="D13390" i="1"/>
  <c r="E13390" i="1"/>
  <c r="F13390" i="1"/>
  <c r="B13390" i="1" s="1"/>
  <c r="D13391" i="1"/>
  <c r="E13391" i="1"/>
  <c r="F13391" i="1"/>
  <c r="B13391" i="1" s="1"/>
  <c r="D13392" i="1"/>
  <c r="E13392" i="1"/>
  <c r="F13392" i="1"/>
  <c r="D13393" i="1"/>
  <c r="E13393" i="1"/>
  <c r="F13393" i="1"/>
  <c r="B13393" i="1" s="1"/>
  <c r="D13394" i="1"/>
  <c r="E13394" i="1"/>
  <c r="F13394" i="1"/>
  <c r="D13395" i="1"/>
  <c r="E13395" i="1"/>
  <c r="F13395" i="1"/>
  <c r="C13395" i="1" s="1"/>
  <c r="D13396" i="1"/>
  <c r="E13396" i="1"/>
  <c r="F13396" i="1"/>
  <c r="B13396" i="1" s="1"/>
  <c r="D13397" i="1"/>
  <c r="E13397" i="1"/>
  <c r="F13397" i="1"/>
  <c r="C13397" i="1" s="1"/>
  <c r="D13398" i="1"/>
  <c r="E13398" i="1"/>
  <c r="F13398" i="1"/>
  <c r="B13398" i="1" s="1"/>
  <c r="D13399" i="1"/>
  <c r="E13399" i="1"/>
  <c r="F13399" i="1"/>
  <c r="B13399" i="1" s="1"/>
  <c r="D13400" i="1"/>
  <c r="E13400" i="1"/>
  <c r="F13400" i="1"/>
  <c r="D13401" i="1"/>
  <c r="E13401" i="1"/>
  <c r="F13401" i="1"/>
  <c r="B13401" i="1" s="1"/>
  <c r="D13402" i="1"/>
  <c r="E13402" i="1"/>
  <c r="F13402" i="1"/>
  <c r="D13403" i="1"/>
  <c r="E13403" i="1"/>
  <c r="F13403" i="1"/>
  <c r="C13403" i="1" s="1"/>
  <c r="D13404" i="1"/>
  <c r="E13404" i="1"/>
  <c r="F13404" i="1"/>
  <c r="B13404" i="1" s="1"/>
  <c r="D13405" i="1"/>
  <c r="E13405" i="1"/>
  <c r="F13405" i="1"/>
  <c r="C13405" i="1" s="1"/>
  <c r="D13406" i="1"/>
  <c r="E13406" i="1"/>
  <c r="F13406" i="1"/>
  <c r="B13406" i="1" s="1"/>
  <c r="D13407" i="1"/>
  <c r="E13407" i="1"/>
  <c r="F13407" i="1"/>
  <c r="B13407" i="1" s="1"/>
  <c r="D13408" i="1"/>
  <c r="E13408" i="1"/>
  <c r="F13408" i="1"/>
  <c r="D13409" i="1"/>
  <c r="E13409" i="1"/>
  <c r="F13409" i="1"/>
  <c r="B13409" i="1" s="1"/>
  <c r="D13410" i="1"/>
  <c r="E13410" i="1"/>
  <c r="F13410" i="1"/>
  <c r="D13411" i="1"/>
  <c r="E13411" i="1"/>
  <c r="F13411" i="1"/>
  <c r="C13411" i="1" s="1"/>
  <c r="D13412" i="1"/>
  <c r="E13412" i="1"/>
  <c r="F13412" i="1"/>
  <c r="B13412" i="1" s="1"/>
  <c r="D13413" i="1"/>
  <c r="E13413" i="1"/>
  <c r="F13413" i="1"/>
  <c r="C13413" i="1" s="1"/>
  <c r="D13414" i="1"/>
  <c r="E13414" i="1"/>
  <c r="F13414" i="1"/>
  <c r="B13414" i="1" s="1"/>
  <c r="D13415" i="1"/>
  <c r="E13415" i="1"/>
  <c r="F13415" i="1"/>
  <c r="B13415" i="1" s="1"/>
  <c r="D13416" i="1"/>
  <c r="E13416" i="1"/>
  <c r="F13416" i="1"/>
  <c r="D13417" i="1"/>
  <c r="E13417" i="1"/>
  <c r="F13417" i="1"/>
  <c r="B13417" i="1" s="1"/>
  <c r="D13418" i="1"/>
  <c r="E13418" i="1"/>
  <c r="F13418" i="1"/>
  <c r="D13419" i="1"/>
  <c r="E13419" i="1"/>
  <c r="F13419" i="1"/>
  <c r="C13419" i="1" s="1"/>
  <c r="D13420" i="1"/>
  <c r="E13420" i="1"/>
  <c r="F13420" i="1"/>
  <c r="B13420" i="1" s="1"/>
  <c r="D13421" i="1"/>
  <c r="E13421" i="1"/>
  <c r="F13421" i="1"/>
  <c r="C13421" i="1" s="1"/>
  <c r="D13422" i="1"/>
  <c r="E13422" i="1"/>
  <c r="F13422" i="1"/>
  <c r="B13422" i="1" s="1"/>
  <c r="D13423" i="1"/>
  <c r="E13423" i="1"/>
  <c r="F13423" i="1"/>
  <c r="B13423" i="1" s="1"/>
  <c r="D13424" i="1"/>
  <c r="E13424" i="1"/>
  <c r="F13424" i="1"/>
  <c r="D13425" i="1"/>
  <c r="E13425" i="1"/>
  <c r="F13425" i="1"/>
  <c r="B13425" i="1" s="1"/>
  <c r="D13426" i="1"/>
  <c r="E13426" i="1"/>
  <c r="F13426" i="1"/>
  <c r="D13427" i="1"/>
  <c r="E13427" i="1"/>
  <c r="F13427" i="1"/>
  <c r="C13427" i="1" s="1"/>
  <c r="D13428" i="1"/>
  <c r="E13428" i="1"/>
  <c r="F13428" i="1"/>
  <c r="B13428" i="1" s="1"/>
  <c r="D13429" i="1"/>
  <c r="E13429" i="1"/>
  <c r="F13429" i="1"/>
  <c r="C13429" i="1" s="1"/>
  <c r="D13430" i="1"/>
  <c r="E13430" i="1"/>
  <c r="F13430" i="1"/>
  <c r="B13430" i="1" s="1"/>
  <c r="D13431" i="1"/>
  <c r="E13431" i="1"/>
  <c r="F13431" i="1"/>
  <c r="B13431" i="1" s="1"/>
  <c r="D13432" i="1"/>
  <c r="E13432" i="1"/>
  <c r="F13432" i="1"/>
  <c r="D13433" i="1"/>
  <c r="E13433" i="1"/>
  <c r="F13433" i="1"/>
  <c r="B13433" i="1" s="1"/>
  <c r="D13434" i="1"/>
  <c r="E13434" i="1"/>
  <c r="F13434" i="1"/>
  <c r="D13435" i="1"/>
  <c r="E13435" i="1"/>
  <c r="F13435" i="1"/>
  <c r="C13435" i="1" s="1"/>
  <c r="D13436" i="1"/>
  <c r="E13436" i="1"/>
  <c r="F13436" i="1"/>
  <c r="B13436" i="1" s="1"/>
  <c r="D13437" i="1"/>
  <c r="E13437" i="1"/>
  <c r="F13437" i="1"/>
  <c r="C13437" i="1" s="1"/>
  <c r="D13438" i="1"/>
  <c r="E13438" i="1"/>
  <c r="F13438" i="1"/>
  <c r="B13438" i="1" s="1"/>
  <c r="D13439" i="1"/>
  <c r="E13439" i="1"/>
  <c r="F13439" i="1"/>
  <c r="B13439" i="1" s="1"/>
  <c r="D13440" i="1"/>
  <c r="E13440" i="1"/>
  <c r="F13440" i="1"/>
  <c r="D13441" i="1"/>
  <c r="E13441" i="1"/>
  <c r="F13441" i="1"/>
  <c r="B13441" i="1" s="1"/>
  <c r="D13442" i="1"/>
  <c r="E13442" i="1"/>
  <c r="F13442" i="1"/>
  <c r="D13443" i="1"/>
  <c r="E13443" i="1"/>
  <c r="F13443" i="1"/>
  <c r="C13443" i="1" s="1"/>
  <c r="D13444" i="1"/>
  <c r="E13444" i="1"/>
  <c r="F13444" i="1"/>
  <c r="B13444" i="1" s="1"/>
  <c r="D13445" i="1"/>
  <c r="E13445" i="1"/>
  <c r="F13445" i="1"/>
  <c r="C13445" i="1" s="1"/>
  <c r="D13446" i="1"/>
  <c r="E13446" i="1"/>
  <c r="F13446" i="1"/>
  <c r="B13446" i="1" s="1"/>
  <c r="D13447" i="1"/>
  <c r="E13447" i="1"/>
  <c r="F13447" i="1"/>
  <c r="B13447" i="1" s="1"/>
  <c r="D13448" i="1"/>
  <c r="E13448" i="1"/>
  <c r="F13448" i="1"/>
  <c r="D13449" i="1"/>
  <c r="E13449" i="1"/>
  <c r="F13449" i="1"/>
  <c r="B13449" i="1" s="1"/>
  <c r="D13450" i="1"/>
  <c r="E13450" i="1"/>
  <c r="F13450" i="1"/>
  <c r="D13451" i="1"/>
  <c r="E13451" i="1"/>
  <c r="F13451" i="1"/>
  <c r="C13451" i="1" s="1"/>
  <c r="D13452" i="1"/>
  <c r="E13452" i="1"/>
  <c r="F13452" i="1"/>
  <c r="B13452" i="1" s="1"/>
  <c r="D13453" i="1"/>
  <c r="E13453" i="1"/>
  <c r="F13453" i="1"/>
  <c r="C13453" i="1" s="1"/>
  <c r="D13454" i="1"/>
  <c r="E13454" i="1"/>
  <c r="F13454" i="1"/>
  <c r="B13454" i="1" s="1"/>
  <c r="D13455" i="1"/>
  <c r="E13455" i="1"/>
  <c r="F13455" i="1"/>
  <c r="B13455" i="1" s="1"/>
  <c r="D13456" i="1"/>
  <c r="E13456" i="1"/>
  <c r="F13456" i="1"/>
  <c r="D13457" i="1"/>
  <c r="E13457" i="1"/>
  <c r="F13457" i="1"/>
  <c r="B13457" i="1" s="1"/>
  <c r="D13458" i="1"/>
  <c r="E13458" i="1"/>
  <c r="F13458" i="1"/>
  <c r="D13459" i="1"/>
  <c r="E13459" i="1"/>
  <c r="F13459" i="1"/>
  <c r="C13459" i="1" s="1"/>
  <c r="D13460" i="1"/>
  <c r="E13460" i="1"/>
  <c r="F13460" i="1"/>
  <c r="B13460" i="1" s="1"/>
  <c r="D13461" i="1"/>
  <c r="E13461" i="1"/>
  <c r="F13461" i="1"/>
  <c r="C13461" i="1" s="1"/>
  <c r="D13462" i="1"/>
  <c r="E13462" i="1"/>
  <c r="F13462" i="1"/>
  <c r="B13462" i="1" s="1"/>
  <c r="D13463" i="1"/>
  <c r="E13463" i="1"/>
  <c r="F13463" i="1"/>
  <c r="B13463" i="1" s="1"/>
  <c r="D13464" i="1"/>
  <c r="E13464" i="1"/>
  <c r="F13464" i="1"/>
  <c r="D13465" i="1"/>
  <c r="E13465" i="1"/>
  <c r="F13465" i="1"/>
  <c r="B13465" i="1" s="1"/>
  <c r="D13466" i="1"/>
  <c r="E13466" i="1"/>
  <c r="F13466" i="1"/>
  <c r="D13467" i="1"/>
  <c r="E13467" i="1"/>
  <c r="F13467" i="1"/>
  <c r="C13467" i="1" s="1"/>
  <c r="D13468" i="1"/>
  <c r="E13468" i="1"/>
  <c r="F13468" i="1"/>
  <c r="B13468" i="1" s="1"/>
  <c r="D13469" i="1"/>
  <c r="E13469" i="1"/>
  <c r="F13469" i="1"/>
  <c r="C13469" i="1" s="1"/>
  <c r="D13470" i="1"/>
  <c r="E13470" i="1"/>
  <c r="F13470" i="1"/>
  <c r="B13470" i="1" s="1"/>
  <c r="D13471" i="1"/>
  <c r="E13471" i="1"/>
  <c r="F13471" i="1"/>
  <c r="B13471" i="1" s="1"/>
  <c r="D13472" i="1"/>
  <c r="E13472" i="1"/>
  <c r="F13472" i="1"/>
  <c r="D13473" i="1"/>
  <c r="E13473" i="1"/>
  <c r="F13473" i="1"/>
  <c r="B13473" i="1" s="1"/>
  <c r="D13474" i="1"/>
  <c r="E13474" i="1"/>
  <c r="F13474" i="1"/>
  <c r="D13475" i="1"/>
  <c r="E13475" i="1"/>
  <c r="F13475" i="1"/>
  <c r="C13475" i="1" s="1"/>
  <c r="D13476" i="1"/>
  <c r="E13476" i="1"/>
  <c r="F13476" i="1"/>
  <c r="B13476" i="1" s="1"/>
  <c r="D13477" i="1"/>
  <c r="E13477" i="1"/>
  <c r="F13477" i="1"/>
  <c r="C13477" i="1" s="1"/>
  <c r="D13478" i="1"/>
  <c r="E13478" i="1"/>
  <c r="F13478" i="1"/>
  <c r="B13478" i="1" s="1"/>
  <c r="D13479" i="1"/>
  <c r="E13479" i="1"/>
  <c r="F13479" i="1"/>
  <c r="B13479" i="1" s="1"/>
  <c r="D13480" i="1"/>
  <c r="E13480" i="1"/>
  <c r="F13480" i="1"/>
  <c r="D13481" i="1"/>
  <c r="E13481" i="1"/>
  <c r="F13481" i="1"/>
  <c r="B13481" i="1" s="1"/>
  <c r="D13482" i="1"/>
  <c r="E13482" i="1"/>
  <c r="F13482" i="1"/>
  <c r="D13483" i="1"/>
  <c r="E13483" i="1"/>
  <c r="F13483" i="1"/>
  <c r="C13483" i="1" s="1"/>
  <c r="D13484" i="1"/>
  <c r="E13484" i="1"/>
  <c r="F13484" i="1"/>
  <c r="B13484" i="1" s="1"/>
  <c r="D13485" i="1"/>
  <c r="E13485" i="1"/>
  <c r="F13485" i="1"/>
  <c r="C13485" i="1" s="1"/>
  <c r="D13486" i="1"/>
  <c r="E13486" i="1"/>
  <c r="F13486" i="1"/>
  <c r="B13486" i="1" s="1"/>
  <c r="D13487" i="1"/>
  <c r="E13487" i="1"/>
  <c r="F13487" i="1"/>
  <c r="B13487" i="1" s="1"/>
  <c r="D13488" i="1"/>
  <c r="E13488" i="1"/>
  <c r="F13488" i="1"/>
  <c r="D13489" i="1"/>
  <c r="E13489" i="1"/>
  <c r="F13489" i="1"/>
  <c r="B13489" i="1" s="1"/>
  <c r="D13490" i="1"/>
  <c r="E13490" i="1"/>
  <c r="F13490" i="1"/>
  <c r="D13491" i="1"/>
  <c r="E13491" i="1"/>
  <c r="F13491" i="1"/>
  <c r="C13491" i="1" s="1"/>
  <c r="D13492" i="1"/>
  <c r="E13492" i="1"/>
  <c r="F13492" i="1"/>
  <c r="B13492" i="1" s="1"/>
  <c r="D13493" i="1"/>
  <c r="E13493" i="1"/>
  <c r="F13493" i="1"/>
  <c r="C13493" i="1" s="1"/>
  <c r="D13494" i="1"/>
  <c r="E13494" i="1"/>
  <c r="F13494" i="1"/>
  <c r="B13494" i="1" s="1"/>
  <c r="D13495" i="1"/>
  <c r="E13495" i="1"/>
  <c r="F13495" i="1"/>
  <c r="B13495" i="1" s="1"/>
  <c r="D13496" i="1"/>
  <c r="E13496" i="1"/>
  <c r="F13496" i="1"/>
  <c r="D13497" i="1"/>
  <c r="E13497" i="1"/>
  <c r="F13497" i="1"/>
  <c r="B13497" i="1" s="1"/>
  <c r="D13498" i="1"/>
  <c r="E13498" i="1"/>
  <c r="F13498" i="1"/>
  <c r="D13499" i="1"/>
  <c r="E13499" i="1"/>
  <c r="F13499" i="1"/>
  <c r="C13499" i="1" s="1"/>
  <c r="D13500" i="1"/>
  <c r="E13500" i="1"/>
  <c r="F13500" i="1"/>
  <c r="B13500" i="1" s="1"/>
  <c r="D13501" i="1"/>
  <c r="E13501" i="1"/>
  <c r="F13501" i="1"/>
  <c r="C13501" i="1" s="1"/>
  <c r="D13502" i="1"/>
  <c r="E13502" i="1"/>
  <c r="F13502" i="1"/>
  <c r="B13502" i="1" s="1"/>
  <c r="D13503" i="1"/>
  <c r="E13503" i="1"/>
  <c r="F13503" i="1"/>
  <c r="B13503" i="1" s="1"/>
  <c r="D13504" i="1"/>
  <c r="E13504" i="1"/>
  <c r="F13504" i="1"/>
  <c r="D13505" i="1"/>
  <c r="E13505" i="1"/>
  <c r="F13505" i="1"/>
  <c r="B13505" i="1" s="1"/>
  <c r="D13506" i="1"/>
  <c r="E13506" i="1"/>
  <c r="F13506" i="1"/>
  <c r="D13507" i="1"/>
  <c r="E13507" i="1"/>
  <c r="F13507" i="1"/>
  <c r="C13507" i="1" s="1"/>
  <c r="D13508" i="1"/>
  <c r="E13508" i="1"/>
  <c r="F13508" i="1"/>
  <c r="B13508" i="1" s="1"/>
  <c r="D13509" i="1"/>
  <c r="E13509" i="1"/>
  <c r="F13509" i="1"/>
  <c r="C13509" i="1" s="1"/>
  <c r="D13510" i="1"/>
  <c r="E13510" i="1"/>
  <c r="F13510" i="1"/>
  <c r="B13510" i="1" s="1"/>
  <c r="D13511" i="1"/>
  <c r="E13511" i="1"/>
  <c r="F13511" i="1"/>
  <c r="B13511" i="1" s="1"/>
  <c r="D13512" i="1"/>
  <c r="E13512" i="1"/>
  <c r="F13512" i="1"/>
  <c r="D13513" i="1"/>
  <c r="E13513" i="1"/>
  <c r="F13513" i="1"/>
  <c r="B13513" i="1" s="1"/>
  <c r="D13514" i="1"/>
  <c r="E13514" i="1"/>
  <c r="F13514" i="1"/>
  <c r="D13515" i="1"/>
  <c r="E13515" i="1"/>
  <c r="F13515" i="1"/>
  <c r="C13515" i="1" s="1"/>
  <c r="D13516" i="1"/>
  <c r="E13516" i="1"/>
  <c r="F13516" i="1"/>
  <c r="B13516" i="1" s="1"/>
  <c r="D13517" i="1"/>
  <c r="E13517" i="1"/>
  <c r="F13517" i="1"/>
  <c r="C13517" i="1" s="1"/>
  <c r="D13518" i="1"/>
  <c r="E13518" i="1"/>
  <c r="F13518" i="1"/>
  <c r="B13518" i="1" s="1"/>
  <c r="D13519" i="1"/>
  <c r="E13519" i="1"/>
  <c r="F13519" i="1"/>
  <c r="B13519" i="1" s="1"/>
  <c r="D13520" i="1"/>
  <c r="E13520" i="1"/>
  <c r="F13520" i="1"/>
  <c r="D13521" i="1"/>
  <c r="E13521" i="1"/>
  <c r="F13521" i="1"/>
  <c r="B13521" i="1" s="1"/>
  <c r="D13522" i="1"/>
  <c r="E13522" i="1"/>
  <c r="F13522" i="1"/>
  <c r="D13523" i="1"/>
  <c r="E13523" i="1"/>
  <c r="F13523" i="1"/>
  <c r="C13523" i="1" s="1"/>
  <c r="D13524" i="1"/>
  <c r="E13524" i="1"/>
  <c r="F13524" i="1"/>
  <c r="B13524" i="1" s="1"/>
  <c r="D13525" i="1"/>
  <c r="E13525" i="1"/>
  <c r="F13525" i="1"/>
  <c r="C13525" i="1" s="1"/>
  <c r="D13526" i="1"/>
  <c r="E13526" i="1"/>
  <c r="F13526" i="1"/>
  <c r="B13526" i="1" s="1"/>
  <c r="D13527" i="1"/>
  <c r="E13527" i="1"/>
  <c r="F13527" i="1"/>
  <c r="B13527" i="1" s="1"/>
  <c r="D13528" i="1"/>
  <c r="E13528" i="1"/>
  <c r="F13528" i="1"/>
  <c r="D13529" i="1"/>
  <c r="E13529" i="1"/>
  <c r="F13529" i="1"/>
  <c r="B13529" i="1" s="1"/>
  <c r="D13530" i="1"/>
  <c r="E13530" i="1"/>
  <c r="F13530" i="1"/>
  <c r="D13531" i="1"/>
  <c r="E13531" i="1"/>
  <c r="F13531" i="1"/>
  <c r="C13531" i="1" s="1"/>
  <c r="D13532" i="1"/>
  <c r="E13532" i="1"/>
  <c r="F13532" i="1"/>
  <c r="B13532" i="1" s="1"/>
  <c r="D13533" i="1"/>
  <c r="E13533" i="1"/>
  <c r="F13533" i="1"/>
  <c r="C13533" i="1" s="1"/>
  <c r="D13534" i="1"/>
  <c r="E13534" i="1"/>
  <c r="F13534" i="1"/>
  <c r="B13534" i="1" s="1"/>
  <c r="D13535" i="1"/>
  <c r="E13535" i="1"/>
  <c r="F13535" i="1"/>
  <c r="B13535" i="1" s="1"/>
  <c r="D13536" i="1"/>
  <c r="E13536" i="1"/>
  <c r="F13536" i="1"/>
  <c r="D13537" i="1"/>
  <c r="E13537" i="1"/>
  <c r="F13537" i="1"/>
  <c r="B13537" i="1" s="1"/>
  <c r="D13538" i="1"/>
  <c r="E13538" i="1"/>
  <c r="F13538" i="1"/>
  <c r="D13539" i="1"/>
  <c r="E13539" i="1"/>
  <c r="F13539" i="1"/>
  <c r="C13539" i="1" s="1"/>
  <c r="D13540" i="1"/>
  <c r="E13540" i="1"/>
  <c r="F13540" i="1"/>
  <c r="B13540" i="1" s="1"/>
  <c r="D13541" i="1"/>
  <c r="E13541" i="1"/>
  <c r="F13541" i="1"/>
  <c r="C13541" i="1" s="1"/>
  <c r="D13542" i="1"/>
  <c r="E13542" i="1"/>
  <c r="F13542" i="1"/>
  <c r="B13542" i="1" s="1"/>
  <c r="D13543" i="1"/>
  <c r="E13543" i="1"/>
  <c r="F13543" i="1"/>
  <c r="B13543" i="1" s="1"/>
  <c r="D13544" i="1"/>
  <c r="E13544" i="1"/>
  <c r="F13544" i="1"/>
  <c r="D13545" i="1"/>
  <c r="E13545" i="1"/>
  <c r="F13545" i="1"/>
  <c r="B13545" i="1" s="1"/>
  <c r="D13546" i="1"/>
  <c r="E13546" i="1"/>
  <c r="F13546" i="1"/>
  <c r="D13547" i="1"/>
  <c r="E13547" i="1"/>
  <c r="F13547" i="1"/>
  <c r="C13547" i="1" s="1"/>
  <c r="D13548" i="1"/>
  <c r="E13548" i="1"/>
  <c r="F13548" i="1"/>
  <c r="B13548" i="1" s="1"/>
  <c r="D13549" i="1"/>
  <c r="E13549" i="1"/>
  <c r="F13549" i="1"/>
  <c r="C13549" i="1" s="1"/>
  <c r="D13550" i="1"/>
  <c r="E13550" i="1"/>
  <c r="F13550" i="1"/>
  <c r="B13550" i="1" s="1"/>
  <c r="D13551" i="1"/>
  <c r="E13551" i="1"/>
  <c r="F13551" i="1"/>
  <c r="B13551" i="1" s="1"/>
  <c r="D13552" i="1"/>
  <c r="E13552" i="1"/>
  <c r="F13552" i="1"/>
  <c r="D13553" i="1"/>
  <c r="E13553" i="1"/>
  <c r="F13553" i="1"/>
  <c r="B13553" i="1" s="1"/>
  <c r="D13554" i="1"/>
  <c r="E13554" i="1"/>
  <c r="F13554" i="1"/>
  <c r="D13555" i="1"/>
  <c r="E13555" i="1"/>
  <c r="F13555" i="1"/>
  <c r="C13555" i="1" s="1"/>
  <c r="D13556" i="1"/>
  <c r="E13556" i="1"/>
  <c r="F13556" i="1"/>
  <c r="B13556" i="1" s="1"/>
  <c r="D13557" i="1"/>
  <c r="E13557" i="1"/>
  <c r="F13557" i="1"/>
  <c r="C13557" i="1" s="1"/>
  <c r="D13558" i="1"/>
  <c r="E13558" i="1"/>
  <c r="F13558" i="1"/>
  <c r="B13558" i="1" s="1"/>
  <c r="D13559" i="1"/>
  <c r="E13559" i="1"/>
  <c r="F13559" i="1"/>
  <c r="B13559" i="1" s="1"/>
  <c r="D13560" i="1"/>
  <c r="E13560" i="1"/>
  <c r="F13560" i="1"/>
  <c r="D13561" i="1"/>
  <c r="E13561" i="1"/>
  <c r="F13561" i="1"/>
  <c r="B13561" i="1" s="1"/>
  <c r="D13562" i="1"/>
  <c r="E13562" i="1"/>
  <c r="F13562" i="1"/>
  <c r="D13563" i="1"/>
  <c r="E13563" i="1"/>
  <c r="F13563" i="1"/>
  <c r="C13563" i="1" s="1"/>
  <c r="D13564" i="1"/>
  <c r="E13564" i="1"/>
  <c r="F13564" i="1"/>
  <c r="B13564" i="1" s="1"/>
  <c r="D13565" i="1"/>
  <c r="E13565" i="1"/>
  <c r="F13565" i="1"/>
  <c r="C13565" i="1" s="1"/>
  <c r="D13566" i="1"/>
  <c r="E13566" i="1"/>
  <c r="F13566" i="1"/>
  <c r="B13566" i="1" s="1"/>
  <c r="D13567" i="1"/>
  <c r="E13567" i="1"/>
  <c r="F13567" i="1"/>
  <c r="B13567" i="1" s="1"/>
  <c r="D13568" i="1"/>
  <c r="E13568" i="1"/>
  <c r="F13568" i="1"/>
  <c r="D13569" i="1"/>
  <c r="E13569" i="1"/>
  <c r="F13569" i="1"/>
  <c r="B13569" i="1" s="1"/>
  <c r="D13570" i="1"/>
  <c r="E13570" i="1"/>
  <c r="F13570" i="1"/>
  <c r="D13571" i="1"/>
  <c r="E13571" i="1"/>
  <c r="F13571" i="1"/>
  <c r="C13571" i="1" s="1"/>
  <c r="D13572" i="1"/>
  <c r="E13572" i="1"/>
  <c r="F13572" i="1"/>
  <c r="B13572" i="1" s="1"/>
  <c r="D13573" i="1"/>
  <c r="E13573" i="1"/>
  <c r="F13573" i="1"/>
  <c r="C13573" i="1" s="1"/>
  <c r="D13574" i="1"/>
  <c r="E13574" i="1"/>
  <c r="F13574" i="1"/>
  <c r="B13574" i="1" s="1"/>
  <c r="D13575" i="1"/>
  <c r="E13575" i="1"/>
  <c r="F13575" i="1"/>
  <c r="B13575" i="1" s="1"/>
  <c r="D13576" i="1"/>
  <c r="E13576" i="1"/>
  <c r="F13576" i="1"/>
  <c r="D13577" i="1"/>
  <c r="E13577" i="1"/>
  <c r="F13577" i="1"/>
  <c r="B13577" i="1" s="1"/>
  <c r="D13578" i="1"/>
  <c r="E13578" i="1"/>
  <c r="F13578" i="1"/>
  <c r="D13579" i="1"/>
  <c r="E13579" i="1"/>
  <c r="F13579" i="1"/>
  <c r="C13579" i="1" s="1"/>
  <c r="D13580" i="1"/>
  <c r="E13580" i="1"/>
  <c r="F13580" i="1"/>
  <c r="B13580" i="1" s="1"/>
  <c r="D13581" i="1"/>
  <c r="E13581" i="1"/>
  <c r="F13581" i="1"/>
  <c r="C13581" i="1" s="1"/>
  <c r="D13582" i="1"/>
  <c r="E13582" i="1"/>
  <c r="F13582" i="1"/>
  <c r="B13582" i="1" s="1"/>
  <c r="D13583" i="1"/>
  <c r="E13583" i="1"/>
  <c r="F13583" i="1"/>
  <c r="B13583" i="1" s="1"/>
  <c r="D13584" i="1"/>
  <c r="E13584" i="1"/>
  <c r="F13584" i="1"/>
  <c r="D13585" i="1"/>
  <c r="E13585" i="1"/>
  <c r="F13585" i="1"/>
  <c r="B13585" i="1" s="1"/>
  <c r="D13586" i="1"/>
  <c r="E13586" i="1"/>
  <c r="F13586" i="1"/>
  <c r="D13587" i="1"/>
  <c r="E13587" i="1"/>
  <c r="F13587" i="1"/>
  <c r="C13587" i="1" s="1"/>
  <c r="D13588" i="1"/>
  <c r="E13588" i="1"/>
  <c r="F13588" i="1"/>
  <c r="B13588" i="1" s="1"/>
  <c r="D13589" i="1"/>
  <c r="E13589" i="1"/>
  <c r="F13589" i="1"/>
  <c r="C13589" i="1" s="1"/>
  <c r="D13590" i="1"/>
  <c r="E13590" i="1"/>
  <c r="F13590" i="1"/>
  <c r="B13590" i="1" s="1"/>
  <c r="D13591" i="1"/>
  <c r="E13591" i="1"/>
  <c r="F13591" i="1"/>
  <c r="B13591" i="1" s="1"/>
  <c r="D13592" i="1"/>
  <c r="E13592" i="1"/>
  <c r="F13592" i="1"/>
  <c r="D13593" i="1"/>
  <c r="E13593" i="1"/>
  <c r="F13593" i="1"/>
  <c r="B13593" i="1" s="1"/>
  <c r="D13594" i="1"/>
  <c r="E13594" i="1"/>
  <c r="F13594" i="1"/>
  <c r="D13595" i="1"/>
  <c r="E13595" i="1"/>
  <c r="F13595" i="1"/>
  <c r="C13595" i="1" s="1"/>
  <c r="D13596" i="1"/>
  <c r="E13596" i="1"/>
  <c r="F13596" i="1"/>
  <c r="B13596" i="1" s="1"/>
  <c r="D13597" i="1"/>
  <c r="E13597" i="1"/>
  <c r="F13597" i="1"/>
  <c r="C13597" i="1" s="1"/>
  <c r="D13598" i="1"/>
  <c r="E13598" i="1"/>
  <c r="F13598" i="1"/>
  <c r="B13598" i="1" s="1"/>
  <c r="D13599" i="1"/>
  <c r="E13599" i="1"/>
  <c r="F13599" i="1"/>
  <c r="B13599" i="1" s="1"/>
  <c r="D13600" i="1"/>
  <c r="E13600" i="1"/>
  <c r="F13600" i="1"/>
  <c r="D13601" i="1"/>
  <c r="E13601" i="1"/>
  <c r="F13601" i="1"/>
  <c r="B13601" i="1" s="1"/>
  <c r="D13602" i="1"/>
  <c r="E13602" i="1"/>
  <c r="F13602" i="1"/>
  <c r="D13603" i="1"/>
  <c r="E13603" i="1"/>
  <c r="F13603" i="1"/>
  <c r="C13603" i="1" s="1"/>
  <c r="D13604" i="1"/>
  <c r="E13604" i="1"/>
  <c r="F13604" i="1"/>
  <c r="B13604" i="1" s="1"/>
  <c r="D13605" i="1"/>
  <c r="E13605" i="1"/>
  <c r="F13605" i="1"/>
  <c r="C13605" i="1" s="1"/>
  <c r="D13606" i="1"/>
  <c r="E13606" i="1"/>
  <c r="F13606" i="1"/>
  <c r="B13606" i="1" s="1"/>
  <c r="D13607" i="1"/>
  <c r="E13607" i="1"/>
  <c r="F13607" i="1"/>
  <c r="B13607" i="1" s="1"/>
  <c r="D13608" i="1"/>
  <c r="E13608" i="1"/>
  <c r="F13608" i="1"/>
  <c r="D13609" i="1"/>
  <c r="E13609" i="1"/>
  <c r="F13609" i="1"/>
  <c r="B13609" i="1" s="1"/>
  <c r="D13610" i="1"/>
  <c r="E13610" i="1"/>
  <c r="F13610" i="1"/>
  <c r="D13611" i="1"/>
  <c r="E13611" i="1"/>
  <c r="F13611" i="1"/>
  <c r="C13611" i="1" s="1"/>
  <c r="D13612" i="1"/>
  <c r="E13612" i="1"/>
  <c r="F13612" i="1"/>
  <c r="B13612" i="1" s="1"/>
  <c r="D13613" i="1"/>
  <c r="E13613" i="1"/>
  <c r="F13613" i="1"/>
  <c r="C13613" i="1" s="1"/>
  <c r="D13614" i="1"/>
  <c r="E13614" i="1"/>
  <c r="F13614" i="1"/>
  <c r="B13614" i="1" s="1"/>
  <c r="D13615" i="1"/>
  <c r="E13615" i="1"/>
  <c r="F13615" i="1"/>
  <c r="B13615" i="1" s="1"/>
  <c r="D13616" i="1"/>
  <c r="E13616" i="1"/>
  <c r="F13616" i="1"/>
  <c r="D13617" i="1"/>
  <c r="E13617" i="1"/>
  <c r="F13617" i="1"/>
  <c r="B13617" i="1" s="1"/>
  <c r="D13618" i="1"/>
  <c r="E13618" i="1"/>
  <c r="F13618" i="1"/>
  <c r="D13619" i="1"/>
  <c r="E13619" i="1"/>
  <c r="F13619" i="1"/>
  <c r="C13619" i="1" s="1"/>
  <c r="D13620" i="1"/>
  <c r="E13620" i="1"/>
  <c r="F13620" i="1"/>
  <c r="B13620" i="1" s="1"/>
  <c r="D13621" i="1"/>
  <c r="E13621" i="1"/>
  <c r="F13621" i="1"/>
  <c r="C13621" i="1" s="1"/>
  <c r="D13622" i="1"/>
  <c r="E13622" i="1"/>
  <c r="F13622" i="1"/>
  <c r="B13622" i="1" s="1"/>
  <c r="D13623" i="1"/>
  <c r="E13623" i="1"/>
  <c r="F13623" i="1"/>
  <c r="B13623" i="1" s="1"/>
  <c r="D13624" i="1"/>
  <c r="E13624" i="1"/>
  <c r="F13624" i="1"/>
  <c r="D13625" i="1"/>
  <c r="E13625" i="1"/>
  <c r="F13625" i="1"/>
  <c r="B13625" i="1" s="1"/>
  <c r="D13626" i="1"/>
  <c r="E13626" i="1"/>
  <c r="F13626" i="1"/>
  <c r="D13627" i="1"/>
  <c r="E13627" i="1"/>
  <c r="F13627" i="1"/>
  <c r="C13627" i="1" s="1"/>
  <c r="D13628" i="1"/>
  <c r="E13628" i="1"/>
  <c r="F13628" i="1"/>
  <c r="B13628" i="1" s="1"/>
  <c r="D13629" i="1"/>
  <c r="E13629" i="1"/>
  <c r="F13629" i="1"/>
  <c r="C13629" i="1" s="1"/>
  <c r="D13630" i="1"/>
  <c r="E13630" i="1"/>
  <c r="F13630" i="1"/>
  <c r="B13630" i="1" s="1"/>
  <c r="D13631" i="1"/>
  <c r="E13631" i="1"/>
  <c r="F13631" i="1"/>
  <c r="B13631" i="1" s="1"/>
  <c r="D13632" i="1"/>
  <c r="E13632" i="1"/>
  <c r="F13632" i="1"/>
  <c r="D13633" i="1"/>
  <c r="E13633" i="1"/>
  <c r="F13633" i="1"/>
  <c r="B13633" i="1" s="1"/>
  <c r="D13634" i="1"/>
  <c r="E13634" i="1"/>
  <c r="F13634" i="1"/>
  <c r="D13635" i="1"/>
  <c r="E13635" i="1"/>
  <c r="F13635" i="1"/>
  <c r="C13635" i="1" s="1"/>
  <c r="D13636" i="1"/>
  <c r="E13636" i="1"/>
  <c r="F13636" i="1"/>
  <c r="B13636" i="1" s="1"/>
  <c r="D13637" i="1"/>
  <c r="E13637" i="1"/>
  <c r="F13637" i="1"/>
  <c r="C13637" i="1" s="1"/>
  <c r="D13638" i="1"/>
  <c r="E13638" i="1"/>
  <c r="F13638" i="1"/>
  <c r="B13638" i="1" s="1"/>
  <c r="D13639" i="1"/>
  <c r="E13639" i="1"/>
  <c r="F13639" i="1"/>
  <c r="B13639" i="1" s="1"/>
  <c r="D13640" i="1"/>
  <c r="E13640" i="1"/>
  <c r="F13640" i="1"/>
  <c r="D13641" i="1"/>
  <c r="E13641" i="1"/>
  <c r="F13641" i="1"/>
  <c r="B13641" i="1" s="1"/>
  <c r="D13642" i="1"/>
  <c r="E13642" i="1"/>
  <c r="F13642" i="1"/>
  <c r="D13643" i="1"/>
  <c r="E13643" i="1"/>
  <c r="F13643" i="1"/>
  <c r="C13643" i="1" s="1"/>
  <c r="D13644" i="1"/>
  <c r="E13644" i="1"/>
  <c r="F13644" i="1"/>
  <c r="B13644" i="1" s="1"/>
  <c r="D13645" i="1"/>
  <c r="E13645" i="1"/>
  <c r="F13645" i="1"/>
  <c r="C13645" i="1" s="1"/>
  <c r="D13646" i="1"/>
  <c r="E13646" i="1"/>
  <c r="F13646" i="1"/>
  <c r="B13646" i="1" s="1"/>
  <c r="D13647" i="1"/>
  <c r="E13647" i="1"/>
  <c r="F13647" i="1"/>
  <c r="B13647" i="1" s="1"/>
  <c r="D13648" i="1"/>
  <c r="E13648" i="1"/>
  <c r="F13648" i="1"/>
  <c r="D13649" i="1"/>
  <c r="E13649" i="1"/>
  <c r="F13649" i="1"/>
  <c r="B13649" i="1" s="1"/>
  <c r="D13650" i="1"/>
  <c r="E13650" i="1"/>
  <c r="F13650" i="1"/>
  <c r="D13651" i="1"/>
  <c r="E13651" i="1"/>
  <c r="F13651" i="1"/>
  <c r="C13651" i="1" s="1"/>
  <c r="D13652" i="1"/>
  <c r="E13652" i="1"/>
  <c r="F13652" i="1"/>
  <c r="B13652" i="1" s="1"/>
  <c r="D13653" i="1"/>
  <c r="E13653" i="1"/>
  <c r="F13653" i="1"/>
  <c r="C13653" i="1" s="1"/>
  <c r="D13654" i="1"/>
  <c r="E13654" i="1"/>
  <c r="F13654" i="1"/>
  <c r="B13654" i="1" s="1"/>
  <c r="D13655" i="1"/>
  <c r="E13655" i="1"/>
  <c r="F13655" i="1"/>
  <c r="B13655" i="1" s="1"/>
  <c r="D13656" i="1"/>
  <c r="E13656" i="1"/>
  <c r="F13656" i="1"/>
  <c r="D13657" i="1"/>
  <c r="E13657" i="1"/>
  <c r="F13657" i="1"/>
  <c r="B13657" i="1" s="1"/>
  <c r="D13658" i="1"/>
  <c r="E13658" i="1"/>
  <c r="F13658" i="1"/>
  <c r="D13659" i="1"/>
  <c r="E13659" i="1"/>
  <c r="F13659" i="1"/>
  <c r="C13659" i="1" s="1"/>
  <c r="D13660" i="1"/>
  <c r="E13660" i="1"/>
  <c r="F13660" i="1"/>
  <c r="B13660" i="1" s="1"/>
  <c r="D13661" i="1"/>
  <c r="E13661" i="1"/>
  <c r="F13661" i="1"/>
  <c r="C13661" i="1" s="1"/>
  <c r="D13662" i="1"/>
  <c r="E13662" i="1"/>
  <c r="F13662" i="1"/>
  <c r="B13662" i="1" s="1"/>
  <c r="D13663" i="1"/>
  <c r="E13663" i="1"/>
  <c r="F13663" i="1"/>
  <c r="B13663" i="1" s="1"/>
  <c r="D13664" i="1"/>
  <c r="E13664" i="1"/>
  <c r="F13664" i="1"/>
  <c r="D13665" i="1"/>
  <c r="E13665" i="1"/>
  <c r="F13665" i="1"/>
  <c r="B13665" i="1" s="1"/>
  <c r="D13666" i="1"/>
  <c r="E13666" i="1"/>
  <c r="F13666" i="1"/>
  <c r="D13667" i="1"/>
  <c r="E13667" i="1"/>
  <c r="F13667" i="1"/>
  <c r="C13667" i="1" s="1"/>
  <c r="D13668" i="1"/>
  <c r="E13668" i="1"/>
  <c r="F13668" i="1"/>
  <c r="B13668" i="1" s="1"/>
  <c r="D13669" i="1"/>
  <c r="E13669" i="1"/>
  <c r="F13669" i="1"/>
  <c r="C13669" i="1" s="1"/>
  <c r="D13670" i="1"/>
  <c r="E13670" i="1"/>
  <c r="F13670" i="1"/>
  <c r="B13670" i="1" s="1"/>
  <c r="D13671" i="1"/>
  <c r="E13671" i="1"/>
  <c r="F13671" i="1"/>
  <c r="B13671" i="1" s="1"/>
  <c r="D13672" i="1"/>
  <c r="E13672" i="1"/>
  <c r="F13672" i="1"/>
  <c r="D13673" i="1"/>
  <c r="E13673" i="1"/>
  <c r="F13673" i="1"/>
  <c r="B13673" i="1" s="1"/>
  <c r="D13674" i="1"/>
  <c r="E13674" i="1"/>
  <c r="F13674" i="1"/>
  <c r="D13675" i="1"/>
  <c r="E13675" i="1"/>
  <c r="F13675" i="1"/>
  <c r="C13675" i="1" s="1"/>
  <c r="D13676" i="1"/>
  <c r="E13676" i="1"/>
  <c r="F13676" i="1"/>
  <c r="B13676" i="1" s="1"/>
  <c r="D13677" i="1"/>
  <c r="E13677" i="1"/>
  <c r="F13677" i="1"/>
  <c r="C13677" i="1" s="1"/>
  <c r="D13678" i="1"/>
  <c r="E13678" i="1"/>
  <c r="F13678" i="1"/>
  <c r="B13678" i="1" s="1"/>
  <c r="D13679" i="1"/>
  <c r="E13679" i="1"/>
  <c r="F13679" i="1"/>
  <c r="B13679" i="1" s="1"/>
  <c r="D13680" i="1"/>
  <c r="E13680" i="1"/>
  <c r="F13680" i="1"/>
  <c r="D13681" i="1"/>
  <c r="E13681" i="1"/>
  <c r="F13681" i="1"/>
  <c r="B13681" i="1" s="1"/>
  <c r="D13682" i="1"/>
  <c r="E13682" i="1"/>
  <c r="F13682" i="1"/>
  <c r="D13683" i="1"/>
  <c r="E13683" i="1"/>
  <c r="F13683" i="1"/>
  <c r="C13683" i="1" s="1"/>
  <c r="D13684" i="1"/>
  <c r="E13684" i="1"/>
  <c r="F13684" i="1"/>
  <c r="B13684" i="1" s="1"/>
  <c r="D13685" i="1"/>
  <c r="E13685" i="1"/>
  <c r="F13685" i="1"/>
  <c r="C13685" i="1" s="1"/>
  <c r="D13686" i="1"/>
  <c r="E13686" i="1"/>
  <c r="F13686" i="1"/>
  <c r="B13686" i="1" s="1"/>
  <c r="D13687" i="1"/>
  <c r="E13687" i="1"/>
  <c r="F13687" i="1"/>
  <c r="B13687" i="1" s="1"/>
  <c r="D13688" i="1"/>
  <c r="E13688" i="1"/>
  <c r="F13688" i="1"/>
  <c r="D13689" i="1"/>
  <c r="E13689" i="1"/>
  <c r="F13689" i="1"/>
  <c r="B13689" i="1" s="1"/>
  <c r="D13690" i="1"/>
  <c r="E13690" i="1"/>
  <c r="F13690" i="1"/>
  <c r="D13691" i="1"/>
  <c r="E13691" i="1"/>
  <c r="F13691" i="1"/>
  <c r="C13691" i="1" s="1"/>
  <c r="D13692" i="1"/>
  <c r="E13692" i="1"/>
  <c r="F13692" i="1"/>
  <c r="B13692" i="1" s="1"/>
  <c r="D13693" i="1"/>
  <c r="E13693" i="1"/>
  <c r="F13693" i="1"/>
  <c r="C13693" i="1" s="1"/>
  <c r="D13694" i="1"/>
  <c r="E13694" i="1"/>
  <c r="F13694" i="1"/>
  <c r="B13694" i="1" s="1"/>
  <c r="D13695" i="1"/>
  <c r="E13695" i="1"/>
  <c r="F13695" i="1"/>
  <c r="B13695" i="1" s="1"/>
  <c r="D13696" i="1"/>
  <c r="E13696" i="1"/>
  <c r="F13696" i="1"/>
  <c r="D13697" i="1"/>
  <c r="E13697" i="1"/>
  <c r="F13697" i="1"/>
  <c r="B13697" i="1" s="1"/>
  <c r="D13698" i="1"/>
  <c r="E13698" i="1"/>
  <c r="F13698" i="1"/>
  <c r="D13699" i="1"/>
  <c r="E13699" i="1"/>
  <c r="F13699" i="1"/>
  <c r="C13699" i="1" s="1"/>
  <c r="D13700" i="1"/>
  <c r="E13700" i="1"/>
  <c r="F13700" i="1"/>
  <c r="B13700" i="1" s="1"/>
  <c r="D13701" i="1"/>
  <c r="E13701" i="1"/>
  <c r="F13701" i="1"/>
  <c r="C13701" i="1" s="1"/>
  <c r="D13702" i="1"/>
  <c r="E13702" i="1"/>
  <c r="F13702" i="1"/>
  <c r="B13702" i="1" s="1"/>
  <c r="D13703" i="1"/>
  <c r="E13703" i="1"/>
  <c r="F13703" i="1"/>
  <c r="B13703" i="1" s="1"/>
  <c r="D13704" i="1"/>
  <c r="E13704" i="1"/>
  <c r="F13704" i="1"/>
  <c r="D13705" i="1"/>
  <c r="E13705" i="1"/>
  <c r="F13705" i="1"/>
  <c r="B13705" i="1" s="1"/>
  <c r="D13706" i="1"/>
  <c r="E13706" i="1"/>
  <c r="F13706" i="1"/>
  <c r="D13707" i="1"/>
  <c r="E13707" i="1"/>
  <c r="F13707" i="1"/>
  <c r="C13707" i="1" s="1"/>
  <c r="D13708" i="1"/>
  <c r="E13708" i="1"/>
  <c r="F13708" i="1"/>
  <c r="B13708" i="1" s="1"/>
  <c r="D13709" i="1"/>
  <c r="E13709" i="1"/>
  <c r="F13709" i="1"/>
  <c r="C13709" i="1" s="1"/>
  <c r="D13710" i="1"/>
  <c r="E13710" i="1"/>
  <c r="F13710" i="1"/>
  <c r="B13710" i="1" s="1"/>
  <c r="D13711" i="1"/>
  <c r="E13711" i="1"/>
  <c r="F13711" i="1"/>
  <c r="B13711" i="1" s="1"/>
  <c r="D13712" i="1"/>
  <c r="E13712" i="1"/>
  <c r="F13712" i="1"/>
  <c r="D13713" i="1"/>
  <c r="E13713" i="1"/>
  <c r="F13713" i="1"/>
  <c r="B13713" i="1" s="1"/>
  <c r="D13714" i="1"/>
  <c r="E13714" i="1"/>
  <c r="F13714" i="1"/>
  <c r="D13715" i="1"/>
  <c r="E13715" i="1"/>
  <c r="F13715" i="1"/>
  <c r="C13715" i="1" s="1"/>
  <c r="D13716" i="1"/>
  <c r="E13716" i="1"/>
  <c r="F13716" i="1"/>
  <c r="B13716" i="1" s="1"/>
  <c r="D13717" i="1"/>
  <c r="E13717" i="1"/>
  <c r="F13717" i="1"/>
  <c r="C13717" i="1" s="1"/>
  <c r="D13718" i="1"/>
  <c r="E13718" i="1"/>
  <c r="F13718" i="1"/>
  <c r="D13719" i="1"/>
  <c r="E13719" i="1"/>
  <c r="F13719" i="1"/>
  <c r="D13720" i="1"/>
  <c r="E13720" i="1"/>
  <c r="F13720" i="1"/>
  <c r="D13721" i="1"/>
  <c r="E13721" i="1"/>
  <c r="F13721" i="1"/>
  <c r="B13721" i="1" s="1"/>
  <c r="D13722" i="1"/>
  <c r="E13722" i="1"/>
  <c r="F13722" i="1"/>
  <c r="D13723" i="1"/>
  <c r="E13723" i="1"/>
  <c r="F13723" i="1"/>
  <c r="D13724" i="1"/>
  <c r="E13724" i="1"/>
  <c r="F13724" i="1"/>
  <c r="B13724" i="1" s="1"/>
  <c r="D13725" i="1"/>
  <c r="E13725" i="1"/>
  <c r="F13725" i="1"/>
  <c r="C13725" i="1" s="1"/>
  <c r="D13726" i="1"/>
  <c r="E13726" i="1"/>
  <c r="F13726" i="1"/>
  <c r="C13726" i="1" s="1"/>
  <c r="D13727" i="1"/>
  <c r="E13727" i="1"/>
  <c r="F13727" i="1"/>
  <c r="D13728" i="1"/>
  <c r="E13728" i="1"/>
  <c r="F13728" i="1"/>
  <c r="D13729" i="1"/>
  <c r="E13729" i="1"/>
  <c r="F13729" i="1"/>
  <c r="B13729" i="1" s="1"/>
  <c r="D13730" i="1"/>
  <c r="E13730" i="1"/>
  <c r="F13730" i="1"/>
  <c r="D13731" i="1"/>
  <c r="E13731" i="1"/>
  <c r="F13731" i="1"/>
  <c r="D13732" i="1"/>
  <c r="E13732" i="1"/>
  <c r="F13732" i="1"/>
  <c r="B13732" i="1" s="1"/>
  <c r="D13733" i="1"/>
  <c r="E13733" i="1"/>
  <c r="F13733" i="1"/>
  <c r="C13733" i="1" s="1"/>
  <c r="D13734" i="1"/>
  <c r="E13734" i="1"/>
  <c r="F13734" i="1"/>
  <c r="C13734" i="1" s="1"/>
  <c r="D13735" i="1"/>
  <c r="E13735" i="1"/>
  <c r="F13735" i="1"/>
  <c r="D13736" i="1"/>
  <c r="E13736" i="1"/>
  <c r="F13736" i="1"/>
  <c r="D13737" i="1"/>
  <c r="E13737" i="1"/>
  <c r="F13737" i="1"/>
  <c r="B13737" i="1" s="1"/>
  <c r="D13738" i="1"/>
  <c r="E13738" i="1"/>
  <c r="F13738" i="1"/>
  <c r="D13739" i="1"/>
  <c r="E13739" i="1"/>
  <c r="F13739" i="1"/>
  <c r="D13740" i="1"/>
  <c r="E13740" i="1"/>
  <c r="F13740" i="1"/>
  <c r="B13740" i="1" s="1"/>
  <c r="D13741" i="1"/>
  <c r="E13741" i="1"/>
  <c r="F13741" i="1"/>
  <c r="C13741" i="1" s="1"/>
  <c r="D13742" i="1"/>
  <c r="E13742" i="1"/>
  <c r="F13742" i="1"/>
  <c r="C13742" i="1" s="1"/>
  <c r="D13743" i="1"/>
  <c r="E13743" i="1"/>
  <c r="F13743" i="1"/>
  <c r="D13744" i="1"/>
  <c r="E13744" i="1"/>
  <c r="F13744" i="1"/>
  <c r="D13745" i="1"/>
  <c r="E13745" i="1"/>
  <c r="F13745" i="1"/>
  <c r="B13745" i="1" s="1"/>
  <c r="D13746" i="1"/>
  <c r="E13746" i="1"/>
  <c r="F13746" i="1"/>
  <c r="D13747" i="1"/>
  <c r="E13747" i="1"/>
  <c r="F13747" i="1"/>
  <c r="C13747" i="1" s="1"/>
  <c r="D13748" i="1"/>
  <c r="E13748" i="1"/>
  <c r="F13748" i="1"/>
  <c r="B13748" i="1" s="1"/>
  <c r="D13749" i="1"/>
  <c r="E13749" i="1"/>
  <c r="F13749" i="1"/>
  <c r="C13749" i="1" s="1"/>
  <c r="D13750" i="1"/>
  <c r="E13750" i="1"/>
  <c r="F13750" i="1"/>
  <c r="C13750" i="1" s="1"/>
  <c r="D13751" i="1"/>
  <c r="E13751" i="1"/>
  <c r="F13751" i="1"/>
  <c r="B13751" i="1" s="1"/>
  <c r="D13752" i="1"/>
  <c r="E13752" i="1"/>
  <c r="F13752" i="1"/>
  <c r="D13753" i="1"/>
  <c r="E13753" i="1"/>
  <c r="F13753" i="1"/>
  <c r="B13753" i="1" s="1"/>
  <c r="D13754" i="1"/>
  <c r="E13754" i="1"/>
  <c r="F13754" i="1"/>
  <c r="D13755" i="1"/>
  <c r="E13755" i="1"/>
  <c r="F13755" i="1"/>
  <c r="C13755" i="1" s="1"/>
  <c r="D13756" i="1"/>
  <c r="E13756" i="1"/>
  <c r="F13756" i="1"/>
  <c r="B13756" i="1" s="1"/>
  <c r="D13757" i="1"/>
  <c r="E13757" i="1"/>
  <c r="F13757" i="1"/>
  <c r="C13757" i="1" s="1"/>
  <c r="D13758" i="1"/>
  <c r="E13758" i="1"/>
  <c r="F13758" i="1"/>
  <c r="C13758" i="1" s="1"/>
  <c r="D13759" i="1"/>
  <c r="E13759" i="1"/>
  <c r="F13759" i="1"/>
  <c r="B13759" i="1" s="1"/>
  <c r="D13760" i="1"/>
  <c r="E13760" i="1"/>
  <c r="F13760" i="1"/>
  <c r="D13761" i="1"/>
  <c r="E13761" i="1"/>
  <c r="F13761" i="1"/>
  <c r="B13761" i="1" s="1"/>
  <c r="D13762" i="1"/>
  <c r="E13762" i="1"/>
  <c r="F13762" i="1"/>
  <c r="D13763" i="1"/>
  <c r="E13763" i="1"/>
  <c r="F13763" i="1"/>
  <c r="C13763" i="1" s="1"/>
  <c r="D13764" i="1"/>
  <c r="E13764" i="1"/>
  <c r="F13764" i="1"/>
  <c r="B13764" i="1" s="1"/>
  <c r="D13765" i="1"/>
  <c r="E13765" i="1"/>
  <c r="F13765" i="1"/>
  <c r="C13765" i="1" s="1"/>
  <c r="D13766" i="1"/>
  <c r="E13766" i="1"/>
  <c r="F13766" i="1"/>
  <c r="C13766" i="1" s="1"/>
  <c r="D13767" i="1"/>
  <c r="E13767" i="1"/>
  <c r="F13767" i="1"/>
  <c r="B13767" i="1" s="1"/>
  <c r="D13768" i="1"/>
  <c r="E13768" i="1"/>
  <c r="F13768" i="1"/>
  <c r="D13769" i="1"/>
  <c r="E13769" i="1"/>
  <c r="F13769" i="1"/>
  <c r="B13769" i="1" s="1"/>
  <c r="D13770" i="1"/>
  <c r="E13770" i="1"/>
  <c r="F13770" i="1"/>
  <c r="D13771" i="1"/>
  <c r="E13771" i="1"/>
  <c r="F13771" i="1"/>
  <c r="C13771" i="1" s="1"/>
  <c r="D13772" i="1"/>
  <c r="E13772" i="1"/>
  <c r="F13772" i="1"/>
  <c r="B13772" i="1" s="1"/>
  <c r="D13773" i="1"/>
  <c r="E13773" i="1"/>
  <c r="F13773" i="1"/>
  <c r="C13773" i="1" s="1"/>
  <c r="D13774" i="1"/>
  <c r="E13774" i="1"/>
  <c r="F13774" i="1"/>
  <c r="C13774" i="1" s="1"/>
  <c r="D13775" i="1"/>
  <c r="E13775" i="1"/>
  <c r="F13775" i="1"/>
  <c r="B13775" i="1" s="1"/>
  <c r="D13776" i="1"/>
  <c r="E13776" i="1"/>
  <c r="F13776" i="1"/>
  <c r="D13777" i="1"/>
  <c r="E13777" i="1"/>
  <c r="F13777" i="1"/>
  <c r="B13777" i="1" s="1"/>
  <c r="D13778" i="1"/>
  <c r="E13778" i="1"/>
  <c r="F13778" i="1"/>
  <c r="D13779" i="1"/>
  <c r="E13779" i="1"/>
  <c r="F13779" i="1"/>
  <c r="C13779" i="1" s="1"/>
  <c r="D13780" i="1"/>
  <c r="E13780" i="1"/>
  <c r="F13780" i="1"/>
  <c r="B13780" i="1" s="1"/>
  <c r="D13781" i="1"/>
  <c r="E13781" i="1"/>
  <c r="F13781" i="1"/>
  <c r="C13781" i="1" s="1"/>
  <c r="D13782" i="1"/>
  <c r="E13782" i="1"/>
  <c r="F13782" i="1"/>
  <c r="C13782" i="1" s="1"/>
  <c r="D13783" i="1"/>
  <c r="E13783" i="1"/>
  <c r="F13783" i="1"/>
  <c r="B13783" i="1" s="1"/>
  <c r="D13784" i="1"/>
  <c r="E13784" i="1"/>
  <c r="F13784" i="1"/>
  <c r="D13785" i="1"/>
  <c r="E13785" i="1"/>
  <c r="F13785" i="1"/>
  <c r="B13785" i="1" s="1"/>
  <c r="D13786" i="1"/>
  <c r="E13786" i="1"/>
  <c r="F13786" i="1"/>
  <c r="D13787" i="1"/>
  <c r="E13787" i="1"/>
  <c r="F13787" i="1"/>
  <c r="C13787" i="1" s="1"/>
  <c r="D13788" i="1"/>
  <c r="E13788" i="1"/>
  <c r="F13788" i="1"/>
  <c r="B13788" i="1" s="1"/>
  <c r="D13789" i="1"/>
  <c r="E13789" i="1"/>
  <c r="F13789" i="1"/>
  <c r="C13789" i="1" s="1"/>
  <c r="D13790" i="1"/>
  <c r="E13790" i="1"/>
  <c r="F13790" i="1"/>
  <c r="C13790" i="1" s="1"/>
  <c r="D13791" i="1"/>
  <c r="E13791" i="1"/>
  <c r="F13791" i="1"/>
  <c r="B13791" i="1" s="1"/>
  <c r="D13792" i="1"/>
  <c r="E13792" i="1"/>
  <c r="F13792" i="1"/>
  <c r="D13793" i="1"/>
  <c r="E13793" i="1"/>
  <c r="F13793" i="1"/>
  <c r="B13793" i="1" s="1"/>
  <c r="D13794" i="1"/>
  <c r="E13794" i="1"/>
  <c r="F13794" i="1"/>
  <c r="D13795" i="1"/>
  <c r="E13795" i="1"/>
  <c r="F13795" i="1"/>
  <c r="C13795" i="1" s="1"/>
  <c r="D13796" i="1"/>
  <c r="E13796" i="1"/>
  <c r="F13796" i="1"/>
  <c r="B13796" i="1" s="1"/>
  <c r="D13797" i="1"/>
  <c r="E13797" i="1"/>
  <c r="F13797" i="1"/>
  <c r="C13797" i="1" s="1"/>
  <c r="D13798" i="1"/>
  <c r="E13798" i="1"/>
  <c r="F13798" i="1"/>
  <c r="C13798" i="1" s="1"/>
  <c r="D13799" i="1"/>
  <c r="E13799" i="1"/>
  <c r="F13799" i="1"/>
  <c r="B13799" i="1" s="1"/>
  <c r="D13800" i="1"/>
  <c r="E13800" i="1"/>
  <c r="F13800" i="1"/>
  <c r="D13801" i="1"/>
  <c r="E13801" i="1"/>
  <c r="F13801" i="1"/>
  <c r="B13801" i="1" s="1"/>
  <c r="D13802" i="1"/>
  <c r="E13802" i="1"/>
  <c r="F13802" i="1"/>
  <c r="D13803" i="1"/>
  <c r="E13803" i="1"/>
  <c r="F13803" i="1"/>
  <c r="C13803" i="1" s="1"/>
  <c r="D13804" i="1"/>
  <c r="E13804" i="1"/>
  <c r="F13804" i="1"/>
  <c r="B13804" i="1" s="1"/>
  <c r="D13805" i="1"/>
  <c r="E13805" i="1"/>
  <c r="F13805" i="1"/>
  <c r="C13805" i="1" s="1"/>
  <c r="D13806" i="1"/>
  <c r="E13806" i="1"/>
  <c r="F13806" i="1"/>
  <c r="C13806" i="1" s="1"/>
  <c r="D13807" i="1"/>
  <c r="E13807" i="1"/>
  <c r="F13807" i="1"/>
  <c r="B13807" i="1" s="1"/>
  <c r="D13808" i="1"/>
  <c r="E13808" i="1"/>
  <c r="F13808" i="1"/>
  <c r="D13809" i="1"/>
  <c r="E13809" i="1"/>
  <c r="F13809" i="1"/>
  <c r="B13809" i="1" s="1"/>
  <c r="D13810" i="1"/>
  <c r="E13810" i="1"/>
  <c r="F13810" i="1"/>
  <c r="D13811" i="1"/>
  <c r="E13811" i="1"/>
  <c r="F13811" i="1"/>
  <c r="C13811" i="1" s="1"/>
  <c r="D13812" i="1"/>
  <c r="E13812" i="1"/>
  <c r="F13812" i="1"/>
  <c r="B13812" i="1" s="1"/>
  <c r="D13813" i="1"/>
  <c r="E13813" i="1"/>
  <c r="F13813" i="1"/>
  <c r="C13813" i="1" s="1"/>
  <c r="D13814" i="1"/>
  <c r="E13814" i="1"/>
  <c r="F13814" i="1"/>
  <c r="C13814" i="1" s="1"/>
  <c r="D13815" i="1"/>
  <c r="E13815" i="1"/>
  <c r="F13815" i="1"/>
  <c r="B13815" i="1" s="1"/>
  <c r="D13816" i="1"/>
  <c r="E13816" i="1"/>
  <c r="F13816" i="1"/>
  <c r="D13817" i="1"/>
  <c r="E13817" i="1"/>
  <c r="F13817" i="1"/>
  <c r="B13817" i="1" s="1"/>
  <c r="D13818" i="1"/>
  <c r="E13818" i="1"/>
  <c r="F13818" i="1"/>
  <c r="D13819" i="1"/>
  <c r="E13819" i="1"/>
  <c r="F13819" i="1"/>
  <c r="C13819" i="1" s="1"/>
  <c r="D13820" i="1"/>
  <c r="E13820" i="1"/>
  <c r="F13820" i="1"/>
  <c r="B13820" i="1" s="1"/>
  <c r="D13821" i="1"/>
  <c r="E13821" i="1"/>
  <c r="F13821" i="1"/>
  <c r="C13821" i="1" s="1"/>
  <c r="D13822" i="1"/>
  <c r="E13822" i="1"/>
  <c r="F13822" i="1"/>
  <c r="C13822" i="1" s="1"/>
  <c r="D13823" i="1"/>
  <c r="E13823" i="1"/>
  <c r="F13823" i="1"/>
  <c r="B13823" i="1" s="1"/>
  <c r="D13824" i="1"/>
  <c r="E13824" i="1"/>
  <c r="F13824" i="1"/>
  <c r="D13825" i="1"/>
  <c r="E13825" i="1"/>
  <c r="F13825" i="1"/>
  <c r="B13825" i="1" s="1"/>
  <c r="D13826" i="1"/>
  <c r="E13826" i="1"/>
  <c r="F13826" i="1"/>
  <c r="D13827" i="1"/>
  <c r="E13827" i="1"/>
  <c r="F13827" i="1"/>
  <c r="C13827" i="1" s="1"/>
  <c r="D13828" i="1"/>
  <c r="E13828" i="1"/>
  <c r="F13828" i="1"/>
  <c r="B13828" i="1" s="1"/>
  <c r="D13829" i="1"/>
  <c r="E13829" i="1"/>
  <c r="F13829" i="1"/>
  <c r="C13829" i="1" s="1"/>
  <c r="D13830" i="1"/>
  <c r="E13830" i="1"/>
  <c r="F13830" i="1"/>
  <c r="C13830" i="1" s="1"/>
  <c r="D13831" i="1"/>
  <c r="E13831" i="1"/>
  <c r="F13831" i="1"/>
  <c r="B13831" i="1" s="1"/>
  <c r="D13832" i="1"/>
  <c r="E13832" i="1"/>
  <c r="F13832" i="1"/>
  <c r="D13833" i="1"/>
  <c r="E13833" i="1"/>
  <c r="F13833" i="1"/>
  <c r="B13833" i="1" s="1"/>
  <c r="D13834" i="1"/>
  <c r="E13834" i="1"/>
  <c r="F13834" i="1"/>
  <c r="D13835" i="1"/>
  <c r="E13835" i="1"/>
  <c r="F13835" i="1"/>
  <c r="C13835" i="1" s="1"/>
  <c r="D13836" i="1"/>
  <c r="E13836" i="1"/>
  <c r="F13836" i="1"/>
  <c r="C13836" i="1" s="1"/>
  <c r="D13837" i="1"/>
  <c r="E13837" i="1"/>
  <c r="F13837" i="1"/>
  <c r="C13837" i="1" s="1"/>
  <c r="D13838" i="1"/>
  <c r="E13838" i="1"/>
  <c r="F13838" i="1"/>
  <c r="B13838" i="1" s="1"/>
  <c r="D13839" i="1"/>
  <c r="E13839" i="1"/>
  <c r="F13839" i="1"/>
  <c r="B13839" i="1" s="1"/>
  <c r="D13840" i="1"/>
  <c r="E13840" i="1"/>
  <c r="F13840" i="1"/>
  <c r="B13840" i="1" s="1"/>
  <c r="D13841" i="1"/>
  <c r="E13841" i="1"/>
  <c r="F13841" i="1"/>
  <c r="B13841" i="1" s="1"/>
  <c r="D13842" i="1"/>
  <c r="E13842" i="1"/>
  <c r="F13842" i="1"/>
  <c r="D13843" i="1"/>
  <c r="E13843" i="1"/>
  <c r="F13843" i="1"/>
  <c r="C13843" i="1" s="1"/>
  <c r="D13844" i="1"/>
  <c r="E13844" i="1"/>
  <c r="F13844" i="1"/>
  <c r="B13844" i="1" s="1"/>
  <c r="D13845" i="1"/>
  <c r="E13845" i="1"/>
  <c r="F13845" i="1"/>
  <c r="C13845" i="1" s="1"/>
  <c r="D13846" i="1"/>
  <c r="E13846" i="1"/>
  <c r="F13846" i="1"/>
  <c r="C13846" i="1" s="1"/>
  <c r="D13847" i="1"/>
  <c r="E13847" i="1"/>
  <c r="F13847" i="1"/>
  <c r="B13847" i="1" s="1"/>
  <c r="D13848" i="1"/>
  <c r="E13848" i="1"/>
  <c r="F13848" i="1"/>
  <c r="B13848" i="1" s="1"/>
  <c r="D13849" i="1"/>
  <c r="E13849" i="1"/>
  <c r="F13849" i="1"/>
  <c r="B13849" i="1" s="1"/>
  <c r="D13850" i="1"/>
  <c r="E13850" i="1"/>
  <c r="F13850" i="1"/>
  <c r="D13851" i="1"/>
  <c r="E13851" i="1"/>
  <c r="F13851" i="1"/>
  <c r="C13851" i="1" s="1"/>
  <c r="D13852" i="1"/>
  <c r="E13852" i="1"/>
  <c r="F13852" i="1"/>
  <c r="C13852" i="1" s="1"/>
  <c r="D13853" i="1"/>
  <c r="E13853" i="1"/>
  <c r="F13853" i="1"/>
  <c r="C13853" i="1" s="1"/>
  <c r="D13854" i="1"/>
  <c r="E13854" i="1"/>
  <c r="F13854" i="1"/>
  <c r="B13854" i="1" s="1"/>
  <c r="D13855" i="1"/>
  <c r="E13855" i="1"/>
  <c r="F13855" i="1"/>
  <c r="B13855" i="1" s="1"/>
  <c r="D13856" i="1"/>
  <c r="E13856" i="1"/>
  <c r="F13856" i="1"/>
  <c r="B13856" i="1" s="1"/>
  <c r="D13857" i="1"/>
  <c r="E13857" i="1"/>
  <c r="F13857" i="1"/>
  <c r="B13857" i="1" s="1"/>
  <c r="D13858" i="1"/>
  <c r="E13858" i="1"/>
  <c r="F13858" i="1"/>
  <c r="D13859" i="1"/>
  <c r="E13859" i="1"/>
  <c r="F13859" i="1"/>
  <c r="C13859" i="1" s="1"/>
  <c r="D13860" i="1"/>
  <c r="E13860" i="1"/>
  <c r="F13860" i="1"/>
  <c r="B13860" i="1" s="1"/>
  <c r="B13861" i="1"/>
  <c r="D13861" i="1"/>
  <c r="E13861" i="1"/>
  <c r="F13861" i="1"/>
  <c r="C13861" i="1" s="1"/>
  <c r="D13862" i="1"/>
  <c r="E13862" i="1"/>
  <c r="F13862" i="1"/>
  <c r="C13862" i="1" s="1"/>
  <c r="D13863" i="1"/>
  <c r="E13863" i="1"/>
  <c r="F13863" i="1"/>
  <c r="B13863" i="1" s="1"/>
  <c r="D13864" i="1"/>
  <c r="E13864" i="1"/>
  <c r="F13864" i="1"/>
  <c r="B13864" i="1" s="1"/>
  <c r="D13865" i="1"/>
  <c r="E13865" i="1"/>
  <c r="F13865" i="1"/>
  <c r="B13865" i="1" s="1"/>
  <c r="D13866" i="1"/>
  <c r="E13866" i="1"/>
  <c r="F13866" i="1"/>
  <c r="D13867" i="1"/>
  <c r="E13867" i="1"/>
  <c r="F13867" i="1"/>
  <c r="C13867" i="1" s="1"/>
  <c r="D13868" i="1"/>
  <c r="E13868" i="1"/>
  <c r="F13868" i="1"/>
  <c r="B13868" i="1" s="1"/>
  <c r="D13869" i="1"/>
  <c r="E13869" i="1"/>
  <c r="F13869" i="1"/>
  <c r="C13869" i="1" s="1"/>
  <c r="D13870" i="1"/>
  <c r="E13870" i="1"/>
  <c r="F13870" i="1"/>
  <c r="C13870" i="1" s="1"/>
  <c r="D13871" i="1"/>
  <c r="E13871" i="1"/>
  <c r="F13871" i="1"/>
  <c r="B13871" i="1" s="1"/>
  <c r="D13872" i="1"/>
  <c r="E13872" i="1"/>
  <c r="F13872" i="1"/>
  <c r="B13872" i="1" s="1"/>
  <c r="D13873" i="1"/>
  <c r="E13873" i="1"/>
  <c r="F13873" i="1"/>
  <c r="B13873" i="1" s="1"/>
  <c r="D13874" i="1"/>
  <c r="E13874" i="1"/>
  <c r="F13874" i="1"/>
  <c r="D13875" i="1"/>
  <c r="E13875" i="1"/>
  <c r="F13875" i="1"/>
  <c r="C13875" i="1" s="1"/>
  <c r="D13876" i="1"/>
  <c r="E13876" i="1"/>
  <c r="F13876" i="1"/>
  <c r="B13876" i="1" s="1"/>
  <c r="D13877" i="1"/>
  <c r="E13877" i="1"/>
  <c r="F13877" i="1"/>
  <c r="C13877" i="1" s="1"/>
  <c r="D13878" i="1"/>
  <c r="E13878" i="1"/>
  <c r="F13878" i="1"/>
  <c r="C13878" i="1" s="1"/>
  <c r="D13879" i="1"/>
  <c r="E13879" i="1"/>
  <c r="F13879" i="1"/>
  <c r="B13879" i="1" s="1"/>
  <c r="D13880" i="1"/>
  <c r="E13880" i="1"/>
  <c r="F13880" i="1"/>
  <c r="B13880" i="1" s="1"/>
  <c r="D13881" i="1"/>
  <c r="E13881" i="1"/>
  <c r="F13881" i="1"/>
  <c r="C13881" i="1" s="1"/>
  <c r="D13882" i="1"/>
  <c r="E13882" i="1"/>
  <c r="F13882" i="1"/>
  <c r="D13883" i="1"/>
  <c r="E13883" i="1"/>
  <c r="F13883" i="1"/>
  <c r="C13883" i="1" s="1"/>
  <c r="D13884" i="1"/>
  <c r="E13884" i="1"/>
  <c r="F13884" i="1"/>
  <c r="C13884" i="1" s="1"/>
  <c r="D13885" i="1"/>
  <c r="E13885" i="1"/>
  <c r="F13885" i="1"/>
  <c r="C13885" i="1" s="1"/>
  <c r="D13886" i="1"/>
  <c r="E13886" i="1"/>
  <c r="F13886" i="1"/>
  <c r="B13886" i="1" s="1"/>
  <c r="D13887" i="1"/>
  <c r="E13887" i="1"/>
  <c r="F13887" i="1"/>
  <c r="B13887" i="1" s="1"/>
  <c r="D13888" i="1"/>
  <c r="E13888" i="1"/>
  <c r="F13888" i="1"/>
  <c r="B13888" i="1" s="1"/>
  <c r="D13889" i="1"/>
  <c r="E13889" i="1"/>
  <c r="F13889" i="1"/>
  <c r="B13889" i="1" s="1"/>
  <c r="D13890" i="1"/>
  <c r="E13890" i="1"/>
  <c r="F13890" i="1"/>
  <c r="D13891" i="1"/>
  <c r="E13891" i="1"/>
  <c r="F13891" i="1"/>
  <c r="C13891" i="1" s="1"/>
  <c r="D13892" i="1"/>
  <c r="E13892" i="1"/>
  <c r="F13892" i="1"/>
  <c r="C13892" i="1" s="1"/>
  <c r="D13893" i="1"/>
  <c r="E13893" i="1"/>
  <c r="F13893" i="1"/>
  <c r="C13893" i="1" s="1"/>
  <c r="D13894" i="1"/>
  <c r="E13894" i="1"/>
  <c r="F13894" i="1"/>
  <c r="C13894" i="1" s="1"/>
  <c r="D13895" i="1"/>
  <c r="E13895" i="1"/>
  <c r="F13895" i="1"/>
  <c r="B13895" i="1" s="1"/>
  <c r="D13896" i="1"/>
  <c r="E13896" i="1"/>
  <c r="F13896" i="1"/>
  <c r="B13896" i="1" s="1"/>
  <c r="D13897" i="1"/>
  <c r="E13897" i="1"/>
  <c r="F13897" i="1"/>
  <c r="B13897" i="1" s="1"/>
  <c r="D13898" i="1"/>
  <c r="E13898" i="1"/>
  <c r="F13898" i="1"/>
  <c r="D13899" i="1"/>
  <c r="E13899" i="1"/>
  <c r="F13899" i="1"/>
  <c r="C13899" i="1" s="1"/>
  <c r="D13900" i="1"/>
  <c r="E13900" i="1"/>
  <c r="F13900" i="1"/>
  <c r="B13900" i="1" s="1"/>
  <c r="D13901" i="1"/>
  <c r="E13901" i="1"/>
  <c r="F13901" i="1"/>
  <c r="C13901" i="1" s="1"/>
  <c r="D13902" i="1"/>
  <c r="E13902" i="1"/>
  <c r="F13902" i="1"/>
  <c r="C13902" i="1" s="1"/>
  <c r="D13903" i="1"/>
  <c r="E13903" i="1"/>
  <c r="F13903" i="1"/>
  <c r="B13903" i="1" s="1"/>
  <c r="D13904" i="1"/>
  <c r="E13904" i="1"/>
  <c r="F13904" i="1"/>
  <c r="B13904" i="1" s="1"/>
  <c r="D13905" i="1"/>
  <c r="E13905" i="1"/>
  <c r="F13905" i="1"/>
  <c r="B13905" i="1" s="1"/>
  <c r="D13906" i="1"/>
  <c r="E13906" i="1"/>
  <c r="F13906" i="1"/>
  <c r="D13907" i="1"/>
  <c r="E13907" i="1"/>
  <c r="F13907" i="1"/>
  <c r="C13907" i="1" s="1"/>
  <c r="D13908" i="1"/>
  <c r="E13908" i="1"/>
  <c r="F13908" i="1"/>
  <c r="B13908" i="1" s="1"/>
  <c r="D13909" i="1"/>
  <c r="E13909" i="1"/>
  <c r="F13909" i="1"/>
  <c r="C13909" i="1" s="1"/>
  <c r="D13910" i="1"/>
  <c r="E13910" i="1"/>
  <c r="F13910" i="1"/>
  <c r="C13910" i="1" s="1"/>
  <c r="D13911" i="1"/>
  <c r="E13911" i="1"/>
  <c r="F13911" i="1"/>
  <c r="B13911" i="1" s="1"/>
  <c r="D13912" i="1"/>
  <c r="E13912" i="1"/>
  <c r="F13912" i="1"/>
  <c r="B13912" i="1" s="1"/>
  <c r="D13913" i="1"/>
  <c r="E13913" i="1"/>
  <c r="F13913" i="1"/>
  <c r="C13913" i="1" s="1"/>
  <c r="D13914" i="1"/>
  <c r="E13914" i="1"/>
  <c r="F13914" i="1"/>
  <c r="D13915" i="1"/>
  <c r="E13915" i="1"/>
  <c r="F13915" i="1"/>
  <c r="C13915" i="1" s="1"/>
  <c r="D13916" i="1"/>
  <c r="E13916" i="1"/>
  <c r="F13916" i="1"/>
  <c r="C13916" i="1" s="1"/>
  <c r="D13917" i="1"/>
  <c r="E13917" i="1"/>
  <c r="F13917" i="1"/>
  <c r="C13917" i="1" s="1"/>
  <c r="D13918" i="1"/>
  <c r="E13918" i="1"/>
  <c r="F13918" i="1"/>
  <c r="B13918" i="1" s="1"/>
  <c r="D13919" i="1"/>
  <c r="E13919" i="1"/>
  <c r="F13919" i="1"/>
  <c r="B13919" i="1" s="1"/>
  <c r="D13920" i="1"/>
  <c r="E13920" i="1"/>
  <c r="F13920" i="1"/>
  <c r="B13920" i="1" s="1"/>
  <c r="D13921" i="1"/>
  <c r="E13921" i="1"/>
  <c r="F13921" i="1"/>
  <c r="B13921" i="1" s="1"/>
  <c r="D13922" i="1"/>
  <c r="E13922" i="1"/>
  <c r="F13922" i="1"/>
  <c r="D13923" i="1"/>
  <c r="E13923" i="1"/>
  <c r="F13923" i="1"/>
  <c r="C13923" i="1" s="1"/>
  <c r="D13924" i="1"/>
  <c r="E13924" i="1"/>
  <c r="F13924" i="1"/>
  <c r="B13924" i="1" s="1"/>
  <c r="D13925" i="1"/>
  <c r="E13925" i="1"/>
  <c r="F13925" i="1"/>
  <c r="C13925" i="1" s="1"/>
  <c r="D13926" i="1"/>
  <c r="E13926" i="1"/>
  <c r="F13926" i="1"/>
  <c r="B13926" i="1" s="1"/>
  <c r="D13927" i="1"/>
  <c r="E13927" i="1"/>
  <c r="F13927" i="1"/>
  <c r="B13927" i="1" s="1"/>
  <c r="D13928" i="1"/>
  <c r="E13928" i="1"/>
  <c r="F13928" i="1"/>
  <c r="B13928" i="1" s="1"/>
  <c r="D13929" i="1"/>
  <c r="E13929" i="1"/>
  <c r="F13929" i="1"/>
  <c r="B13929" i="1" s="1"/>
  <c r="D13930" i="1"/>
  <c r="E13930" i="1"/>
  <c r="F13930" i="1"/>
  <c r="B13930" i="1" s="1"/>
  <c r="D13931" i="1"/>
  <c r="E13931" i="1"/>
  <c r="F13931" i="1"/>
  <c r="C13931" i="1" s="1"/>
  <c r="D13932" i="1"/>
  <c r="E13932" i="1"/>
  <c r="F13932" i="1"/>
  <c r="B13932" i="1" s="1"/>
  <c r="D13933" i="1"/>
  <c r="E13933" i="1"/>
  <c r="F13933" i="1"/>
  <c r="C13933" i="1" s="1"/>
  <c r="D13934" i="1"/>
  <c r="E13934" i="1"/>
  <c r="F13934" i="1"/>
  <c r="C13934" i="1" s="1"/>
  <c r="D13935" i="1"/>
  <c r="E13935" i="1"/>
  <c r="F13935" i="1"/>
  <c r="B13935" i="1" s="1"/>
  <c r="D13936" i="1"/>
  <c r="E13936" i="1"/>
  <c r="F13936" i="1"/>
  <c r="B13936" i="1" s="1"/>
  <c r="D13937" i="1"/>
  <c r="E13937" i="1"/>
  <c r="F13937" i="1"/>
  <c r="C13937" i="1" s="1"/>
  <c r="D13938" i="1"/>
  <c r="E13938" i="1"/>
  <c r="F13938" i="1"/>
  <c r="C13938" i="1" s="1"/>
  <c r="D13939" i="1"/>
  <c r="E13939" i="1"/>
  <c r="F13939" i="1"/>
  <c r="C13939" i="1" s="1"/>
  <c r="D13940" i="1"/>
  <c r="E13940" i="1"/>
  <c r="F13940" i="1"/>
  <c r="C13940" i="1" s="1"/>
  <c r="D13941" i="1"/>
  <c r="E13941" i="1"/>
  <c r="F13941" i="1"/>
  <c r="B13941" i="1" s="1"/>
  <c r="D13942" i="1"/>
  <c r="E13942" i="1"/>
  <c r="F13942" i="1"/>
  <c r="C13942" i="1" s="1"/>
  <c r="D13943" i="1"/>
  <c r="E13943" i="1"/>
  <c r="F13943" i="1"/>
  <c r="B13943" i="1" s="1"/>
  <c r="D13944" i="1"/>
  <c r="E13944" i="1"/>
  <c r="F13944" i="1"/>
  <c r="B13944" i="1" s="1"/>
  <c r="D13945" i="1"/>
  <c r="E13945" i="1"/>
  <c r="F13945" i="1"/>
  <c r="B13945" i="1" s="1"/>
  <c r="D13946" i="1"/>
  <c r="E13946" i="1"/>
  <c r="F13946" i="1"/>
  <c r="B13946" i="1" s="1"/>
  <c r="D13947" i="1"/>
  <c r="E13947" i="1"/>
  <c r="F13947" i="1"/>
  <c r="B13947" i="1" s="1"/>
  <c r="D13948" i="1"/>
  <c r="E13948" i="1"/>
  <c r="F13948" i="1"/>
  <c r="C13948" i="1" s="1"/>
  <c r="D13949" i="1"/>
  <c r="E13949" i="1"/>
  <c r="F13949" i="1"/>
  <c r="B13949" i="1" s="1"/>
  <c r="D13950" i="1"/>
  <c r="E13950" i="1"/>
  <c r="F13950" i="1"/>
  <c r="C13950" i="1" s="1"/>
  <c r="D13951" i="1"/>
  <c r="E13951" i="1"/>
  <c r="F13951" i="1"/>
  <c r="B13951" i="1" s="1"/>
  <c r="D13952" i="1"/>
  <c r="E13952" i="1"/>
  <c r="F13952" i="1"/>
  <c r="B13952" i="1" s="1"/>
  <c r="D13953" i="1"/>
  <c r="E13953" i="1"/>
  <c r="F13953" i="1"/>
  <c r="B13953" i="1" s="1"/>
  <c r="D13954" i="1"/>
  <c r="E13954" i="1"/>
  <c r="F13954" i="1"/>
  <c r="B13954" i="1" s="1"/>
  <c r="D13955" i="1"/>
  <c r="E13955" i="1"/>
  <c r="F13955" i="1"/>
  <c r="B13955" i="1" s="1"/>
  <c r="D13956" i="1"/>
  <c r="E13956" i="1"/>
  <c r="F13956" i="1"/>
  <c r="C13956" i="1" s="1"/>
  <c r="D13957" i="1"/>
  <c r="E13957" i="1"/>
  <c r="F13957" i="1"/>
  <c r="B13957" i="1" s="1"/>
  <c r="D13958" i="1"/>
  <c r="E13958" i="1"/>
  <c r="F13958" i="1"/>
  <c r="C13958" i="1" s="1"/>
  <c r="D13959" i="1"/>
  <c r="E13959" i="1"/>
  <c r="F13959" i="1"/>
  <c r="B13959" i="1" s="1"/>
  <c r="D13960" i="1"/>
  <c r="E13960" i="1"/>
  <c r="F13960" i="1"/>
  <c r="B13960" i="1" s="1"/>
  <c r="D13961" i="1"/>
  <c r="E13961" i="1"/>
  <c r="F13961" i="1"/>
  <c r="B13961" i="1" s="1"/>
  <c r="D13962" i="1"/>
  <c r="E13962" i="1"/>
  <c r="F13962" i="1"/>
  <c r="B13962" i="1" s="1"/>
  <c r="D13963" i="1"/>
  <c r="E13963" i="1"/>
  <c r="F13963" i="1"/>
  <c r="B13963" i="1" s="1"/>
  <c r="D13964" i="1"/>
  <c r="E13964" i="1"/>
  <c r="F13964" i="1"/>
  <c r="C13964" i="1" s="1"/>
  <c r="D13965" i="1"/>
  <c r="E13965" i="1"/>
  <c r="F13965" i="1"/>
  <c r="B13965" i="1" s="1"/>
  <c r="D13966" i="1"/>
  <c r="E13966" i="1"/>
  <c r="F13966" i="1"/>
  <c r="C13966" i="1" s="1"/>
  <c r="D13967" i="1"/>
  <c r="E13967" i="1"/>
  <c r="F13967" i="1"/>
  <c r="B13967" i="1" s="1"/>
  <c r="D13968" i="1"/>
  <c r="E13968" i="1"/>
  <c r="F13968" i="1"/>
  <c r="B13968" i="1" s="1"/>
  <c r="D13969" i="1"/>
  <c r="E13969" i="1"/>
  <c r="F13969" i="1"/>
  <c r="B13969" i="1" s="1"/>
  <c r="D13970" i="1"/>
  <c r="E13970" i="1"/>
  <c r="F13970" i="1"/>
  <c r="B13970" i="1" s="1"/>
  <c r="D13971" i="1"/>
  <c r="E13971" i="1"/>
  <c r="F13971" i="1"/>
  <c r="B13971" i="1" s="1"/>
  <c r="D13972" i="1"/>
  <c r="E13972" i="1"/>
  <c r="F13972" i="1"/>
  <c r="C13972" i="1" s="1"/>
  <c r="D13973" i="1"/>
  <c r="E13973" i="1"/>
  <c r="F13973" i="1"/>
  <c r="B13973" i="1" s="1"/>
  <c r="D13974" i="1"/>
  <c r="E13974" i="1"/>
  <c r="F13974" i="1"/>
  <c r="C13974" i="1" s="1"/>
  <c r="D13975" i="1"/>
  <c r="E13975" i="1"/>
  <c r="F13975" i="1"/>
  <c r="B13975" i="1" s="1"/>
  <c r="D13976" i="1"/>
  <c r="E13976" i="1"/>
  <c r="F13976" i="1"/>
  <c r="B13976" i="1" s="1"/>
  <c r="D13977" i="1"/>
  <c r="E13977" i="1"/>
  <c r="F13977" i="1"/>
  <c r="B13977" i="1" s="1"/>
  <c r="D13978" i="1"/>
  <c r="E13978" i="1"/>
  <c r="F13978" i="1"/>
  <c r="B13978" i="1" s="1"/>
  <c r="D13979" i="1"/>
  <c r="E13979" i="1"/>
  <c r="F13979" i="1"/>
  <c r="B13979" i="1" s="1"/>
  <c r="D13980" i="1"/>
  <c r="E13980" i="1"/>
  <c r="F13980" i="1"/>
  <c r="C13980" i="1" s="1"/>
  <c r="D13981" i="1"/>
  <c r="E13981" i="1"/>
  <c r="F13981" i="1"/>
  <c r="B13981" i="1" s="1"/>
  <c r="D13982" i="1"/>
  <c r="E13982" i="1"/>
  <c r="F13982" i="1"/>
  <c r="C13982" i="1" s="1"/>
  <c r="D13983" i="1"/>
  <c r="E13983" i="1"/>
  <c r="F13983" i="1"/>
  <c r="B13983" i="1" s="1"/>
  <c r="D13984" i="1"/>
  <c r="E13984" i="1"/>
  <c r="F13984" i="1"/>
  <c r="B13984" i="1" s="1"/>
  <c r="D13985" i="1"/>
  <c r="E13985" i="1"/>
  <c r="F13985" i="1"/>
  <c r="B13985" i="1" s="1"/>
  <c r="D13986" i="1"/>
  <c r="E13986" i="1"/>
  <c r="F13986" i="1"/>
  <c r="B13986" i="1" s="1"/>
  <c r="D13987" i="1"/>
  <c r="E13987" i="1"/>
  <c r="F13987" i="1"/>
  <c r="B13987" i="1" s="1"/>
  <c r="D13988" i="1"/>
  <c r="E13988" i="1"/>
  <c r="F13988" i="1"/>
  <c r="C13988" i="1" s="1"/>
  <c r="D13989" i="1"/>
  <c r="E13989" i="1"/>
  <c r="F13989" i="1"/>
  <c r="B13989" i="1" s="1"/>
  <c r="D13990" i="1"/>
  <c r="E13990" i="1"/>
  <c r="F13990" i="1"/>
  <c r="C13990" i="1" s="1"/>
  <c r="D13991" i="1"/>
  <c r="E13991" i="1"/>
  <c r="F13991" i="1"/>
  <c r="B13991" i="1" s="1"/>
  <c r="D13992" i="1"/>
  <c r="E13992" i="1"/>
  <c r="F13992" i="1"/>
  <c r="B13992" i="1" s="1"/>
  <c r="D13993" i="1"/>
  <c r="E13993" i="1"/>
  <c r="F13993" i="1"/>
  <c r="B13993" i="1" s="1"/>
  <c r="D13994" i="1"/>
  <c r="E13994" i="1"/>
  <c r="F13994" i="1"/>
  <c r="B13994" i="1" s="1"/>
  <c r="D13995" i="1"/>
  <c r="E13995" i="1"/>
  <c r="F13995" i="1"/>
  <c r="B13995" i="1" s="1"/>
  <c r="D13996" i="1"/>
  <c r="E13996" i="1"/>
  <c r="F13996" i="1"/>
  <c r="C13996" i="1" s="1"/>
  <c r="D13997" i="1"/>
  <c r="E13997" i="1"/>
  <c r="F13997" i="1"/>
  <c r="B13997" i="1" s="1"/>
  <c r="D13998" i="1"/>
  <c r="E13998" i="1"/>
  <c r="F13998" i="1"/>
  <c r="C13998" i="1" s="1"/>
  <c r="D13999" i="1"/>
  <c r="E13999" i="1"/>
  <c r="F13999" i="1"/>
  <c r="B13999" i="1" s="1"/>
  <c r="D14000" i="1"/>
  <c r="E14000" i="1"/>
  <c r="F14000" i="1"/>
  <c r="B14000" i="1" s="1"/>
  <c r="D14001" i="1"/>
  <c r="E14001" i="1"/>
  <c r="F14001" i="1"/>
  <c r="B14001" i="1" s="1"/>
  <c r="D14002" i="1"/>
  <c r="E14002" i="1"/>
  <c r="F14002" i="1"/>
  <c r="B14002" i="1" s="1"/>
  <c r="D14003" i="1"/>
  <c r="E14003" i="1"/>
  <c r="F14003" i="1"/>
  <c r="B14003" i="1" s="1"/>
  <c r="D14004" i="1"/>
  <c r="E14004" i="1"/>
  <c r="F14004" i="1"/>
  <c r="C14004" i="1" s="1"/>
  <c r="D14005" i="1"/>
  <c r="E14005" i="1"/>
  <c r="F14005" i="1"/>
  <c r="B14005" i="1" s="1"/>
  <c r="D14006" i="1"/>
  <c r="E14006" i="1"/>
  <c r="F14006" i="1"/>
  <c r="C14006" i="1" s="1"/>
  <c r="D14007" i="1"/>
  <c r="E14007" i="1"/>
  <c r="F14007" i="1"/>
  <c r="B14007" i="1" s="1"/>
  <c r="D14008" i="1"/>
  <c r="E14008" i="1"/>
  <c r="F14008" i="1"/>
  <c r="B14008" i="1" s="1"/>
  <c r="D14009" i="1"/>
  <c r="E14009" i="1"/>
  <c r="F14009" i="1"/>
  <c r="B14009" i="1" s="1"/>
  <c r="D14010" i="1"/>
  <c r="E14010" i="1"/>
  <c r="F14010" i="1"/>
  <c r="B14010" i="1" s="1"/>
  <c r="D14011" i="1"/>
  <c r="E14011" i="1"/>
  <c r="F14011" i="1"/>
  <c r="B14011" i="1" s="1"/>
  <c r="D14012" i="1"/>
  <c r="E14012" i="1"/>
  <c r="F14012" i="1"/>
  <c r="C14012" i="1" s="1"/>
  <c r="D14013" i="1"/>
  <c r="E14013" i="1"/>
  <c r="F14013" i="1"/>
  <c r="B14013" i="1" s="1"/>
  <c r="D14014" i="1"/>
  <c r="E14014" i="1"/>
  <c r="F14014" i="1"/>
  <c r="C14014" i="1" s="1"/>
  <c r="D14015" i="1"/>
  <c r="E14015" i="1"/>
  <c r="F14015" i="1"/>
  <c r="B14015" i="1" s="1"/>
  <c r="D14016" i="1"/>
  <c r="E14016" i="1"/>
  <c r="F14016" i="1"/>
  <c r="B14016" i="1" s="1"/>
  <c r="D14017" i="1"/>
  <c r="E14017" i="1"/>
  <c r="F14017" i="1"/>
  <c r="B14017" i="1" s="1"/>
  <c r="D14018" i="1"/>
  <c r="E14018" i="1"/>
  <c r="F14018" i="1"/>
  <c r="B14018" i="1" s="1"/>
  <c r="D14019" i="1"/>
  <c r="E14019" i="1"/>
  <c r="F14019" i="1"/>
  <c r="B14019" i="1" s="1"/>
  <c r="D14020" i="1"/>
  <c r="E14020" i="1"/>
  <c r="F14020" i="1"/>
  <c r="C14020" i="1" s="1"/>
  <c r="D14021" i="1"/>
  <c r="E14021" i="1"/>
  <c r="F14021" i="1"/>
  <c r="B14021" i="1" s="1"/>
  <c r="D14022" i="1"/>
  <c r="E14022" i="1"/>
  <c r="F14022" i="1"/>
  <c r="C14022" i="1" s="1"/>
  <c r="D14023" i="1"/>
  <c r="E14023" i="1"/>
  <c r="F14023" i="1"/>
  <c r="B14023" i="1" s="1"/>
  <c r="D14024" i="1"/>
  <c r="E14024" i="1"/>
  <c r="F14024" i="1"/>
  <c r="B14024" i="1" s="1"/>
  <c r="D14025" i="1"/>
  <c r="E14025" i="1"/>
  <c r="F14025" i="1"/>
  <c r="B14025" i="1" s="1"/>
  <c r="D14026" i="1"/>
  <c r="E14026" i="1"/>
  <c r="F14026" i="1"/>
  <c r="B14026" i="1" s="1"/>
  <c r="D14027" i="1"/>
  <c r="E14027" i="1"/>
  <c r="F14027" i="1"/>
  <c r="B14027" i="1" s="1"/>
  <c r="D14028" i="1"/>
  <c r="E14028" i="1"/>
  <c r="F14028" i="1"/>
  <c r="C14028" i="1" s="1"/>
  <c r="D14029" i="1"/>
  <c r="E14029" i="1"/>
  <c r="F14029" i="1"/>
  <c r="B14029" i="1" s="1"/>
  <c r="D14030" i="1"/>
  <c r="E14030" i="1"/>
  <c r="F14030" i="1"/>
  <c r="C14030" i="1" s="1"/>
  <c r="D14031" i="1"/>
  <c r="E14031" i="1"/>
  <c r="F14031" i="1"/>
  <c r="B14031" i="1" s="1"/>
  <c r="D14032" i="1"/>
  <c r="E14032" i="1"/>
  <c r="F14032" i="1"/>
  <c r="B14032" i="1" s="1"/>
  <c r="D14033" i="1"/>
  <c r="E14033" i="1"/>
  <c r="F14033" i="1"/>
  <c r="B14033" i="1" s="1"/>
  <c r="D14034" i="1"/>
  <c r="E14034" i="1"/>
  <c r="F14034" i="1"/>
  <c r="B14034" i="1" s="1"/>
  <c r="D14035" i="1"/>
  <c r="E14035" i="1"/>
  <c r="F14035" i="1"/>
  <c r="B14035" i="1" s="1"/>
  <c r="D14036" i="1"/>
  <c r="E14036" i="1"/>
  <c r="F14036" i="1"/>
  <c r="C14036" i="1" s="1"/>
  <c r="D14037" i="1"/>
  <c r="E14037" i="1"/>
  <c r="F14037" i="1"/>
  <c r="B14037" i="1" s="1"/>
  <c r="D14038" i="1"/>
  <c r="E14038" i="1"/>
  <c r="F14038" i="1"/>
  <c r="C14038" i="1" s="1"/>
  <c r="D14039" i="1"/>
  <c r="E14039" i="1"/>
  <c r="F14039" i="1"/>
  <c r="B14039" i="1" s="1"/>
  <c r="D14040" i="1"/>
  <c r="E14040" i="1"/>
  <c r="F14040" i="1"/>
  <c r="B14040" i="1" s="1"/>
  <c r="D14041" i="1"/>
  <c r="E14041" i="1"/>
  <c r="F14041" i="1"/>
  <c r="B14041" i="1" s="1"/>
  <c r="D14042" i="1"/>
  <c r="E14042" i="1"/>
  <c r="F14042" i="1"/>
  <c r="B14042" i="1" s="1"/>
  <c r="D14043" i="1"/>
  <c r="E14043" i="1"/>
  <c r="F14043" i="1"/>
  <c r="B14043" i="1" s="1"/>
  <c r="D14044" i="1"/>
  <c r="E14044" i="1"/>
  <c r="F14044" i="1"/>
  <c r="C14044" i="1" s="1"/>
  <c r="D14045" i="1"/>
  <c r="E14045" i="1"/>
  <c r="F14045" i="1"/>
  <c r="B14045" i="1" s="1"/>
  <c r="D14046" i="1"/>
  <c r="E14046" i="1"/>
  <c r="F14046" i="1"/>
  <c r="C14046" i="1" s="1"/>
  <c r="D14047" i="1"/>
  <c r="E14047" i="1"/>
  <c r="F14047" i="1"/>
  <c r="B14047" i="1" s="1"/>
  <c r="D14048" i="1"/>
  <c r="E14048" i="1"/>
  <c r="F14048" i="1"/>
  <c r="B14048" i="1" s="1"/>
  <c r="D14049" i="1"/>
  <c r="E14049" i="1"/>
  <c r="F14049" i="1"/>
  <c r="B14049" i="1" s="1"/>
  <c r="D14050" i="1"/>
  <c r="E14050" i="1"/>
  <c r="F14050" i="1"/>
  <c r="B14050" i="1" s="1"/>
  <c r="D14051" i="1"/>
  <c r="E14051" i="1"/>
  <c r="F14051" i="1"/>
  <c r="B14051" i="1" s="1"/>
  <c r="D14052" i="1"/>
  <c r="E14052" i="1"/>
  <c r="F14052" i="1"/>
  <c r="C14052" i="1" s="1"/>
  <c r="D14053" i="1"/>
  <c r="E14053" i="1"/>
  <c r="F14053" i="1"/>
  <c r="B14053" i="1" s="1"/>
  <c r="D14054" i="1"/>
  <c r="E14054" i="1"/>
  <c r="F14054" i="1"/>
  <c r="C14054" i="1" s="1"/>
  <c r="D14055" i="1"/>
  <c r="E14055" i="1"/>
  <c r="F14055" i="1"/>
  <c r="B14055" i="1" s="1"/>
  <c r="D14056" i="1"/>
  <c r="E14056" i="1"/>
  <c r="F14056" i="1"/>
  <c r="B14056" i="1" s="1"/>
  <c r="D14057" i="1"/>
  <c r="E14057" i="1"/>
  <c r="F14057" i="1"/>
  <c r="B14057" i="1" s="1"/>
  <c r="D14058" i="1"/>
  <c r="E14058" i="1"/>
  <c r="F14058" i="1"/>
  <c r="B14058" i="1" s="1"/>
  <c r="D14059" i="1"/>
  <c r="E14059" i="1"/>
  <c r="F14059" i="1"/>
  <c r="B14059" i="1" s="1"/>
  <c r="D14060" i="1"/>
  <c r="E14060" i="1"/>
  <c r="F14060" i="1"/>
  <c r="C14060" i="1" s="1"/>
  <c r="D14061" i="1"/>
  <c r="E14061" i="1"/>
  <c r="F14061" i="1"/>
  <c r="B14061" i="1" s="1"/>
  <c r="D14062" i="1"/>
  <c r="E14062" i="1"/>
  <c r="F14062" i="1"/>
  <c r="C14062" i="1" s="1"/>
  <c r="D14063" i="1"/>
  <c r="E14063" i="1"/>
  <c r="F14063" i="1"/>
  <c r="B14063" i="1" s="1"/>
  <c r="D14064" i="1"/>
  <c r="E14064" i="1"/>
  <c r="F14064" i="1"/>
  <c r="B14064" i="1" s="1"/>
  <c r="D14065" i="1"/>
  <c r="E14065" i="1"/>
  <c r="F14065" i="1"/>
  <c r="B14065" i="1" s="1"/>
  <c r="D14066" i="1"/>
  <c r="E14066" i="1"/>
  <c r="F14066" i="1"/>
  <c r="B14066" i="1" s="1"/>
  <c r="D14067" i="1"/>
  <c r="E14067" i="1"/>
  <c r="F14067" i="1"/>
  <c r="B14067" i="1" s="1"/>
  <c r="D14068" i="1"/>
  <c r="E14068" i="1"/>
  <c r="F14068" i="1"/>
  <c r="C14068" i="1" s="1"/>
  <c r="D14069" i="1"/>
  <c r="E14069" i="1"/>
  <c r="F14069" i="1"/>
  <c r="B14069" i="1" s="1"/>
  <c r="D14070" i="1"/>
  <c r="E14070" i="1"/>
  <c r="F14070" i="1"/>
  <c r="C14070" i="1" s="1"/>
  <c r="D14071" i="1"/>
  <c r="E14071" i="1"/>
  <c r="F14071" i="1"/>
  <c r="B14071" i="1" s="1"/>
  <c r="D14072" i="1"/>
  <c r="E14072" i="1"/>
  <c r="F14072" i="1"/>
  <c r="B14072" i="1" s="1"/>
  <c r="D14073" i="1"/>
  <c r="E14073" i="1"/>
  <c r="F14073" i="1"/>
  <c r="B14073" i="1" s="1"/>
  <c r="D14074" i="1"/>
  <c r="E14074" i="1"/>
  <c r="F14074" i="1"/>
  <c r="B14074" i="1" s="1"/>
  <c r="D14075" i="1"/>
  <c r="E14075" i="1"/>
  <c r="F14075" i="1"/>
  <c r="B14075" i="1" s="1"/>
  <c r="D14076" i="1"/>
  <c r="E14076" i="1"/>
  <c r="F14076" i="1"/>
  <c r="C14076" i="1" s="1"/>
  <c r="D14077" i="1"/>
  <c r="E14077" i="1"/>
  <c r="F14077" i="1"/>
  <c r="B14077" i="1" s="1"/>
  <c r="D14078" i="1"/>
  <c r="E14078" i="1"/>
  <c r="F14078" i="1"/>
  <c r="C14078" i="1" s="1"/>
  <c r="D14079" i="1"/>
  <c r="E14079" i="1"/>
  <c r="F14079" i="1"/>
  <c r="B14079" i="1" s="1"/>
  <c r="D14080" i="1"/>
  <c r="E14080" i="1"/>
  <c r="F14080" i="1"/>
  <c r="B14080" i="1" s="1"/>
  <c r="D14081" i="1"/>
  <c r="E14081" i="1"/>
  <c r="F14081" i="1"/>
  <c r="B14081" i="1" s="1"/>
  <c r="D14082" i="1"/>
  <c r="E14082" i="1"/>
  <c r="F14082" i="1"/>
  <c r="B14082" i="1" s="1"/>
  <c r="D14083" i="1"/>
  <c r="E14083" i="1"/>
  <c r="F14083" i="1"/>
  <c r="B14083" i="1" s="1"/>
  <c r="D14084" i="1"/>
  <c r="E14084" i="1"/>
  <c r="F14084" i="1"/>
  <c r="C14084" i="1" s="1"/>
  <c r="D14085" i="1"/>
  <c r="E14085" i="1"/>
  <c r="F14085" i="1"/>
  <c r="B14085" i="1" s="1"/>
  <c r="D14086" i="1"/>
  <c r="E14086" i="1"/>
  <c r="F14086" i="1"/>
  <c r="C14086" i="1" s="1"/>
  <c r="D14087" i="1"/>
  <c r="E14087" i="1"/>
  <c r="F14087" i="1"/>
  <c r="B14087" i="1" s="1"/>
  <c r="D14088" i="1"/>
  <c r="E14088" i="1"/>
  <c r="F14088" i="1"/>
  <c r="B14088" i="1" s="1"/>
  <c r="D14089" i="1"/>
  <c r="E14089" i="1"/>
  <c r="F14089" i="1"/>
  <c r="B14089" i="1" s="1"/>
  <c r="D14090" i="1"/>
  <c r="E14090" i="1"/>
  <c r="F14090" i="1"/>
  <c r="B14090" i="1" s="1"/>
  <c r="D14091" i="1"/>
  <c r="E14091" i="1"/>
  <c r="F14091" i="1"/>
  <c r="B14091" i="1" s="1"/>
  <c r="D14092" i="1"/>
  <c r="E14092" i="1"/>
  <c r="F14092" i="1"/>
  <c r="C14092" i="1" s="1"/>
  <c r="D14093" i="1"/>
  <c r="E14093" i="1"/>
  <c r="F14093" i="1"/>
  <c r="B14093" i="1" s="1"/>
  <c r="D14094" i="1"/>
  <c r="E14094" i="1"/>
  <c r="F14094" i="1"/>
  <c r="C14094" i="1" s="1"/>
  <c r="D14095" i="1"/>
  <c r="E14095" i="1"/>
  <c r="F14095" i="1"/>
  <c r="B14095" i="1" s="1"/>
  <c r="D14096" i="1"/>
  <c r="E14096" i="1"/>
  <c r="F14096" i="1"/>
  <c r="B14096" i="1" s="1"/>
  <c r="D14097" i="1"/>
  <c r="E14097" i="1"/>
  <c r="F14097" i="1"/>
  <c r="B14097" i="1" s="1"/>
  <c r="D14098" i="1"/>
  <c r="E14098" i="1"/>
  <c r="F14098" i="1"/>
  <c r="B14098" i="1" s="1"/>
  <c r="D14099" i="1"/>
  <c r="E14099" i="1"/>
  <c r="F14099" i="1"/>
  <c r="B14099" i="1" s="1"/>
  <c r="D14100" i="1"/>
  <c r="E14100" i="1"/>
  <c r="F14100" i="1"/>
  <c r="C14100" i="1" s="1"/>
  <c r="D14101" i="1"/>
  <c r="E14101" i="1"/>
  <c r="F14101" i="1"/>
  <c r="B14101" i="1" s="1"/>
  <c r="D14102" i="1"/>
  <c r="E14102" i="1"/>
  <c r="F14102" i="1"/>
  <c r="C14102" i="1" s="1"/>
  <c r="D14103" i="1"/>
  <c r="E14103" i="1"/>
  <c r="F14103" i="1"/>
  <c r="B14103" i="1" s="1"/>
  <c r="D14104" i="1"/>
  <c r="E14104" i="1"/>
  <c r="F14104" i="1"/>
  <c r="B14104" i="1" s="1"/>
  <c r="D14105" i="1"/>
  <c r="E14105" i="1"/>
  <c r="F14105" i="1"/>
  <c r="B14105" i="1" s="1"/>
  <c r="D14106" i="1"/>
  <c r="E14106" i="1"/>
  <c r="F14106" i="1"/>
  <c r="B14106" i="1" s="1"/>
  <c r="D14107" i="1"/>
  <c r="E14107" i="1"/>
  <c r="F14107" i="1"/>
  <c r="B14107" i="1" s="1"/>
  <c r="D14108" i="1"/>
  <c r="E14108" i="1"/>
  <c r="F14108" i="1"/>
  <c r="C14108" i="1" s="1"/>
  <c r="D14109" i="1"/>
  <c r="E14109" i="1"/>
  <c r="F14109" i="1"/>
  <c r="B14109" i="1" s="1"/>
  <c r="D14110" i="1"/>
  <c r="E14110" i="1"/>
  <c r="F14110" i="1"/>
  <c r="C14110" i="1" s="1"/>
  <c r="D14111" i="1"/>
  <c r="E14111" i="1"/>
  <c r="F14111" i="1"/>
  <c r="B14111" i="1" s="1"/>
  <c r="D14112" i="1"/>
  <c r="E14112" i="1"/>
  <c r="F14112" i="1"/>
  <c r="B14112" i="1" s="1"/>
  <c r="D14113" i="1"/>
  <c r="E14113" i="1"/>
  <c r="F14113" i="1"/>
  <c r="B14113" i="1" s="1"/>
  <c r="D14114" i="1"/>
  <c r="E14114" i="1"/>
  <c r="F14114" i="1"/>
  <c r="B14114" i="1" s="1"/>
  <c r="D14115" i="1"/>
  <c r="E14115" i="1"/>
  <c r="F14115" i="1"/>
  <c r="B14115" i="1" s="1"/>
  <c r="D14116" i="1"/>
  <c r="E14116" i="1"/>
  <c r="F14116" i="1"/>
  <c r="C14116" i="1" s="1"/>
  <c r="D14117" i="1"/>
  <c r="E14117" i="1"/>
  <c r="F14117" i="1"/>
  <c r="B14117" i="1" s="1"/>
  <c r="D14118" i="1"/>
  <c r="E14118" i="1"/>
  <c r="F14118" i="1"/>
  <c r="C14118" i="1" s="1"/>
  <c r="D14119" i="1"/>
  <c r="E14119" i="1"/>
  <c r="F14119" i="1"/>
  <c r="B14119" i="1" s="1"/>
  <c r="D14120" i="1"/>
  <c r="E14120" i="1"/>
  <c r="F14120" i="1"/>
  <c r="B14120" i="1" s="1"/>
  <c r="D14121" i="1"/>
  <c r="E14121" i="1"/>
  <c r="F14121" i="1"/>
  <c r="B14121" i="1" s="1"/>
  <c r="D14122" i="1"/>
  <c r="E14122" i="1"/>
  <c r="F14122" i="1"/>
  <c r="B14122" i="1" s="1"/>
  <c r="D14123" i="1"/>
  <c r="E14123" i="1"/>
  <c r="F14123" i="1"/>
  <c r="B14123" i="1" s="1"/>
  <c r="D14124" i="1"/>
  <c r="E14124" i="1"/>
  <c r="F14124" i="1"/>
  <c r="C14124" i="1" s="1"/>
  <c r="D14125" i="1"/>
  <c r="E14125" i="1"/>
  <c r="F14125" i="1"/>
  <c r="B14125" i="1" s="1"/>
  <c r="D14126" i="1"/>
  <c r="E14126" i="1"/>
  <c r="F14126" i="1"/>
  <c r="C14126" i="1" s="1"/>
  <c r="D14127" i="1"/>
  <c r="E14127" i="1"/>
  <c r="F14127" i="1"/>
  <c r="B14127" i="1" s="1"/>
  <c r="D14128" i="1"/>
  <c r="E14128" i="1"/>
  <c r="F14128" i="1"/>
  <c r="B14128" i="1" s="1"/>
  <c r="D14129" i="1"/>
  <c r="E14129" i="1"/>
  <c r="F14129" i="1"/>
  <c r="B14129" i="1" s="1"/>
  <c r="D14130" i="1"/>
  <c r="E14130" i="1"/>
  <c r="F14130" i="1"/>
  <c r="B14130" i="1" s="1"/>
  <c r="D14131" i="1"/>
  <c r="E14131" i="1"/>
  <c r="F14131" i="1"/>
  <c r="B14131" i="1" s="1"/>
  <c r="D14132" i="1"/>
  <c r="E14132" i="1"/>
  <c r="F14132" i="1"/>
  <c r="C14132" i="1" s="1"/>
  <c r="D14133" i="1"/>
  <c r="E14133" i="1"/>
  <c r="F14133" i="1"/>
  <c r="B14133" i="1" s="1"/>
  <c r="D14134" i="1"/>
  <c r="E14134" i="1"/>
  <c r="F14134" i="1"/>
  <c r="C14134" i="1" s="1"/>
  <c r="D14135" i="1"/>
  <c r="E14135" i="1"/>
  <c r="F14135" i="1"/>
  <c r="B14135" i="1" s="1"/>
  <c r="D14136" i="1"/>
  <c r="E14136" i="1"/>
  <c r="F14136" i="1"/>
  <c r="B14136" i="1" s="1"/>
  <c r="D14137" i="1"/>
  <c r="E14137" i="1"/>
  <c r="F14137" i="1"/>
  <c r="B14137" i="1" s="1"/>
  <c r="D14138" i="1"/>
  <c r="E14138" i="1"/>
  <c r="F14138" i="1"/>
  <c r="B14138" i="1" s="1"/>
  <c r="D14139" i="1"/>
  <c r="E14139" i="1"/>
  <c r="F14139" i="1"/>
  <c r="B14139" i="1" s="1"/>
  <c r="D14140" i="1"/>
  <c r="E14140" i="1"/>
  <c r="F14140" i="1"/>
  <c r="C14140" i="1" s="1"/>
  <c r="D14141" i="1"/>
  <c r="E14141" i="1"/>
  <c r="F14141" i="1"/>
  <c r="B14141" i="1" s="1"/>
  <c r="D14142" i="1"/>
  <c r="E14142" i="1"/>
  <c r="F14142" i="1"/>
  <c r="C14142" i="1" s="1"/>
  <c r="D14143" i="1"/>
  <c r="E14143" i="1"/>
  <c r="F14143" i="1"/>
  <c r="B14143" i="1" s="1"/>
  <c r="D14144" i="1"/>
  <c r="E14144" i="1"/>
  <c r="F14144" i="1"/>
  <c r="B14144" i="1" s="1"/>
  <c r="D14145" i="1"/>
  <c r="E14145" i="1"/>
  <c r="F14145" i="1"/>
  <c r="B14145" i="1" s="1"/>
  <c r="D14146" i="1"/>
  <c r="E14146" i="1"/>
  <c r="F14146" i="1"/>
  <c r="B14146" i="1" s="1"/>
  <c r="D14147" i="1"/>
  <c r="E14147" i="1"/>
  <c r="F14147" i="1"/>
  <c r="B14147" i="1" s="1"/>
  <c r="D14148" i="1"/>
  <c r="E14148" i="1"/>
  <c r="F14148" i="1"/>
  <c r="C14148" i="1" s="1"/>
  <c r="D14149" i="1"/>
  <c r="E14149" i="1"/>
  <c r="F14149" i="1"/>
  <c r="B14149" i="1" s="1"/>
  <c r="D14150" i="1"/>
  <c r="E14150" i="1"/>
  <c r="F14150" i="1"/>
  <c r="C14150" i="1" s="1"/>
  <c r="D14151" i="1"/>
  <c r="E14151" i="1"/>
  <c r="F14151" i="1"/>
  <c r="B14151" i="1" s="1"/>
  <c r="D14152" i="1"/>
  <c r="E14152" i="1"/>
  <c r="F14152" i="1"/>
  <c r="B14152" i="1" s="1"/>
  <c r="D14153" i="1"/>
  <c r="E14153" i="1"/>
  <c r="F14153" i="1"/>
  <c r="B14153" i="1" s="1"/>
  <c r="D14154" i="1"/>
  <c r="E14154" i="1"/>
  <c r="F14154" i="1"/>
  <c r="B14154" i="1" s="1"/>
  <c r="E4" i="3"/>
  <c r="E5" i="3"/>
  <c r="Q10467" i="1"/>
  <c r="Q10468" i="1"/>
  <c r="Q10469" i="1"/>
  <c r="Q10470" i="1"/>
  <c r="Q10471" i="1"/>
  <c r="Q10472" i="1"/>
  <c r="Q10473" i="1"/>
  <c r="Q10474" i="1"/>
  <c r="Q10475" i="1"/>
  <c r="D6351" i="1"/>
  <c r="E6351" i="1"/>
  <c r="F6351" i="1"/>
  <c r="D6352" i="1"/>
  <c r="E6352" i="1"/>
  <c r="F6352" i="1"/>
  <c r="D6353" i="1"/>
  <c r="E6353" i="1"/>
  <c r="F6353" i="1"/>
  <c r="D6354" i="1"/>
  <c r="E6354" i="1"/>
  <c r="F6354" i="1"/>
  <c r="C6354" i="1" s="1"/>
  <c r="D6355" i="1"/>
  <c r="E6355" i="1"/>
  <c r="F6355" i="1"/>
  <c r="C6355" i="1" s="1"/>
  <c r="D6356" i="1"/>
  <c r="E6356" i="1"/>
  <c r="F6356" i="1"/>
  <c r="D6357" i="1"/>
  <c r="E6357" i="1"/>
  <c r="F6357" i="1"/>
  <c r="C6357" i="1" s="1"/>
  <c r="D6358" i="1"/>
  <c r="E6358" i="1"/>
  <c r="F6358" i="1"/>
  <c r="D6359" i="1"/>
  <c r="E6359" i="1"/>
  <c r="F6359" i="1"/>
  <c r="D6360" i="1"/>
  <c r="E6360" i="1"/>
  <c r="F6360" i="1"/>
  <c r="D6361" i="1"/>
  <c r="E6361" i="1"/>
  <c r="F6361" i="1"/>
  <c r="D6362" i="1"/>
  <c r="E6362" i="1"/>
  <c r="F6362" i="1"/>
  <c r="C6362" i="1" s="1"/>
  <c r="D6363" i="1"/>
  <c r="E6363" i="1"/>
  <c r="F6363" i="1"/>
  <c r="C6363" i="1" s="1"/>
  <c r="D6364" i="1"/>
  <c r="E6364" i="1"/>
  <c r="F6364" i="1"/>
  <c r="D6365" i="1"/>
  <c r="E6365" i="1"/>
  <c r="F6365" i="1"/>
  <c r="C6365" i="1" s="1"/>
  <c r="D6366" i="1"/>
  <c r="E6366" i="1"/>
  <c r="F6366" i="1"/>
  <c r="D6367" i="1"/>
  <c r="E6367" i="1"/>
  <c r="F6367" i="1"/>
  <c r="D6368" i="1"/>
  <c r="E6368" i="1"/>
  <c r="F6368" i="1"/>
  <c r="D6369" i="1"/>
  <c r="E6369" i="1"/>
  <c r="F6369" i="1"/>
  <c r="D6370" i="1"/>
  <c r="E6370" i="1"/>
  <c r="F6370" i="1"/>
  <c r="C6370" i="1" s="1"/>
  <c r="D6371" i="1"/>
  <c r="E6371" i="1"/>
  <c r="F6371" i="1"/>
  <c r="C6371" i="1" s="1"/>
  <c r="D6372" i="1"/>
  <c r="E6372" i="1"/>
  <c r="F6372" i="1"/>
  <c r="C6372" i="1" s="1"/>
  <c r="D6373" i="1"/>
  <c r="E6373" i="1"/>
  <c r="F6373" i="1"/>
  <c r="C6373" i="1" s="1"/>
  <c r="D6374" i="1"/>
  <c r="E6374" i="1"/>
  <c r="F6374" i="1"/>
  <c r="D6375" i="1"/>
  <c r="E6375" i="1"/>
  <c r="F6375" i="1"/>
  <c r="D6376" i="1"/>
  <c r="E6376" i="1"/>
  <c r="F6376" i="1"/>
  <c r="D6377" i="1"/>
  <c r="E6377" i="1"/>
  <c r="F6377" i="1"/>
  <c r="D6378" i="1"/>
  <c r="E6378" i="1"/>
  <c r="F6378" i="1"/>
  <c r="C6378" i="1" s="1"/>
  <c r="D6379" i="1"/>
  <c r="E6379" i="1"/>
  <c r="F6379" i="1"/>
  <c r="C6379" i="1" s="1"/>
  <c r="D6380" i="1"/>
  <c r="E6380" i="1"/>
  <c r="F6380" i="1"/>
  <c r="C6380" i="1" s="1"/>
  <c r="D6381" i="1"/>
  <c r="E6381" i="1"/>
  <c r="F6381" i="1"/>
  <c r="C6381" i="1" s="1"/>
  <c r="D6382" i="1"/>
  <c r="E6382" i="1"/>
  <c r="F6382" i="1"/>
  <c r="D6383" i="1"/>
  <c r="E6383" i="1"/>
  <c r="F6383" i="1"/>
  <c r="D6384" i="1"/>
  <c r="E6384" i="1"/>
  <c r="F6384" i="1"/>
  <c r="D6385" i="1"/>
  <c r="E6385" i="1"/>
  <c r="F6385" i="1"/>
  <c r="D6386" i="1"/>
  <c r="E6386" i="1"/>
  <c r="F6386" i="1"/>
  <c r="C6386" i="1" s="1"/>
  <c r="D6387" i="1"/>
  <c r="E6387" i="1"/>
  <c r="F6387" i="1"/>
  <c r="C6387" i="1" s="1"/>
  <c r="D6388" i="1"/>
  <c r="E6388" i="1"/>
  <c r="F6388" i="1"/>
  <c r="C6388" i="1" s="1"/>
  <c r="D6389" i="1"/>
  <c r="E6389" i="1"/>
  <c r="F6389" i="1"/>
  <c r="C6389" i="1" s="1"/>
  <c r="D6390" i="1"/>
  <c r="E6390" i="1"/>
  <c r="F6390" i="1"/>
  <c r="D6391" i="1"/>
  <c r="E6391" i="1"/>
  <c r="F6391" i="1"/>
  <c r="D6392" i="1"/>
  <c r="E6392" i="1"/>
  <c r="F6392" i="1"/>
  <c r="D6393" i="1"/>
  <c r="E6393" i="1"/>
  <c r="F6393" i="1"/>
  <c r="D6394" i="1"/>
  <c r="E6394" i="1"/>
  <c r="F6394" i="1"/>
  <c r="C6394" i="1" s="1"/>
  <c r="D6395" i="1"/>
  <c r="E6395" i="1"/>
  <c r="F6395" i="1"/>
  <c r="C6395" i="1" s="1"/>
  <c r="D6396" i="1"/>
  <c r="E6396" i="1"/>
  <c r="F6396" i="1"/>
  <c r="C6396" i="1" s="1"/>
  <c r="D6397" i="1"/>
  <c r="E6397" i="1"/>
  <c r="F6397" i="1"/>
  <c r="C6397" i="1" s="1"/>
  <c r="D6398" i="1"/>
  <c r="E6398" i="1"/>
  <c r="F6398" i="1"/>
  <c r="D6399" i="1"/>
  <c r="E6399" i="1"/>
  <c r="F6399" i="1"/>
  <c r="D6400" i="1"/>
  <c r="E6400" i="1"/>
  <c r="F6400" i="1"/>
  <c r="D6401" i="1"/>
  <c r="E6401" i="1"/>
  <c r="F6401" i="1"/>
  <c r="D6402" i="1"/>
  <c r="E6402" i="1"/>
  <c r="F6402" i="1"/>
  <c r="C6402" i="1" s="1"/>
  <c r="D6403" i="1"/>
  <c r="E6403" i="1"/>
  <c r="F6403" i="1"/>
  <c r="C6403" i="1" s="1"/>
  <c r="D6404" i="1"/>
  <c r="E6404" i="1"/>
  <c r="F6404" i="1"/>
  <c r="D6405" i="1"/>
  <c r="E6405" i="1"/>
  <c r="F6405" i="1"/>
  <c r="C6405" i="1" s="1"/>
  <c r="D6406" i="1"/>
  <c r="E6406" i="1"/>
  <c r="F6406" i="1"/>
  <c r="D6407" i="1"/>
  <c r="E6407" i="1"/>
  <c r="F6407" i="1"/>
  <c r="D6408" i="1"/>
  <c r="E6408" i="1"/>
  <c r="F6408" i="1"/>
  <c r="D6409" i="1"/>
  <c r="E6409" i="1"/>
  <c r="F6409" i="1"/>
  <c r="D6410" i="1"/>
  <c r="E6410" i="1"/>
  <c r="F6410" i="1"/>
  <c r="C6410" i="1" s="1"/>
  <c r="D6411" i="1"/>
  <c r="E6411" i="1"/>
  <c r="F6411" i="1"/>
  <c r="C6411" i="1" s="1"/>
  <c r="D6412" i="1"/>
  <c r="E6412" i="1"/>
  <c r="F6412" i="1"/>
  <c r="D6413" i="1"/>
  <c r="E6413" i="1"/>
  <c r="F6413" i="1"/>
  <c r="C6413" i="1" s="1"/>
  <c r="D6414" i="1"/>
  <c r="E6414" i="1"/>
  <c r="F6414" i="1"/>
  <c r="D6415" i="1"/>
  <c r="E6415" i="1"/>
  <c r="F6415" i="1"/>
  <c r="D6416" i="1"/>
  <c r="E6416" i="1"/>
  <c r="F6416" i="1"/>
  <c r="D6417" i="1"/>
  <c r="E6417" i="1"/>
  <c r="F6417" i="1"/>
  <c r="D6418" i="1"/>
  <c r="E6418" i="1"/>
  <c r="F6418" i="1"/>
  <c r="C6418" i="1" s="1"/>
  <c r="D6419" i="1"/>
  <c r="E6419" i="1"/>
  <c r="F6419" i="1"/>
  <c r="D6420" i="1"/>
  <c r="E6420" i="1"/>
  <c r="F6420" i="1"/>
  <c r="D6421" i="1"/>
  <c r="E6421" i="1"/>
  <c r="F6421" i="1"/>
  <c r="C6421" i="1" s="1"/>
  <c r="D6422" i="1"/>
  <c r="E6422" i="1"/>
  <c r="F6422" i="1"/>
  <c r="D6423" i="1"/>
  <c r="E6423" i="1"/>
  <c r="F6423" i="1"/>
  <c r="D6424" i="1"/>
  <c r="E6424" i="1"/>
  <c r="F6424" i="1"/>
  <c r="D6425" i="1"/>
  <c r="E6425" i="1"/>
  <c r="F6425" i="1"/>
  <c r="D6426" i="1"/>
  <c r="E6426" i="1"/>
  <c r="F6426" i="1"/>
  <c r="C6426" i="1" s="1"/>
  <c r="D6427" i="1"/>
  <c r="E6427" i="1"/>
  <c r="F6427" i="1"/>
  <c r="D6428" i="1"/>
  <c r="E6428" i="1"/>
  <c r="F6428" i="1"/>
  <c r="D6429" i="1"/>
  <c r="E6429" i="1"/>
  <c r="F6429" i="1"/>
  <c r="C6429" i="1" s="1"/>
  <c r="D6430" i="1"/>
  <c r="E6430" i="1"/>
  <c r="F6430" i="1"/>
  <c r="D6431" i="1"/>
  <c r="E6431" i="1"/>
  <c r="F6431" i="1"/>
  <c r="D6432" i="1"/>
  <c r="E6432" i="1"/>
  <c r="F6432" i="1"/>
  <c r="C6432" i="1" s="1"/>
  <c r="D6433" i="1"/>
  <c r="E6433" i="1"/>
  <c r="F6433" i="1"/>
  <c r="D6434" i="1"/>
  <c r="E6434" i="1"/>
  <c r="F6434" i="1"/>
  <c r="C6434" i="1" s="1"/>
  <c r="D6435" i="1"/>
  <c r="E6435" i="1"/>
  <c r="F6435" i="1"/>
  <c r="D6436" i="1"/>
  <c r="E6436" i="1"/>
  <c r="F6436" i="1"/>
  <c r="D6437" i="1"/>
  <c r="E6437" i="1"/>
  <c r="F6437" i="1"/>
  <c r="C6437" i="1" s="1"/>
  <c r="D6438" i="1"/>
  <c r="E6438" i="1"/>
  <c r="F6438" i="1"/>
  <c r="D6439" i="1"/>
  <c r="E6439" i="1"/>
  <c r="F6439" i="1"/>
  <c r="D6440" i="1"/>
  <c r="E6440" i="1"/>
  <c r="F6440" i="1"/>
  <c r="C6440" i="1" s="1"/>
  <c r="D6441" i="1"/>
  <c r="E6441" i="1"/>
  <c r="F6441" i="1"/>
  <c r="D6442" i="1"/>
  <c r="E6442" i="1"/>
  <c r="F6442" i="1"/>
  <c r="C6442" i="1" s="1"/>
  <c r="D6443" i="1"/>
  <c r="E6443" i="1"/>
  <c r="F6443" i="1"/>
  <c r="D6444" i="1"/>
  <c r="E6444" i="1"/>
  <c r="F6444" i="1"/>
  <c r="D6445" i="1"/>
  <c r="E6445" i="1"/>
  <c r="F6445" i="1"/>
  <c r="C6445" i="1" s="1"/>
  <c r="D6446" i="1"/>
  <c r="E6446" i="1"/>
  <c r="F6446" i="1"/>
  <c r="D6447" i="1"/>
  <c r="E6447" i="1"/>
  <c r="F6447" i="1"/>
  <c r="D6448" i="1"/>
  <c r="E6448" i="1"/>
  <c r="F6448" i="1"/>
  <c r="C6448" i="1" s="1"/>
  <c r="D6449" i="1"/>
  <c r="E6449" i="1"/>
  <c r="F6449" i="1"/>
  <c r="D6450" i="1"/>
  <c r="E6450" i="1"/>
  <c r="F6450" i="1"/>
  <c r="C6450" i="1" s="1"/>
  <c r="D6451" i="1"/>
  <c r="E6451" i="1"/>
  <c r="F6451" i="1"/>
  <c r="D6452" i="1"/>
  <c r="E6452" i="1"/>
  <c r="F6452" i="1"/>
  <c r="D6453" i="1"/>
  <c r="E6453" i="1"/>
  <c r="F6453" i="1"/>
  <c r="C6453" i="1" s="1"/>
  <c r="D6454" i="1"/>
  <c r="E6454" i="1"/>
  <c r="F6454" i="1"/>
  <c r="D6455" i="1"/>
  <c r="E6455" i="1"/>
  <c r="F6455" i="1"/>
  <c r="D6456" i="1"/>
  <c r="E6456" i="1"/>
  <c r="F6456" i="1"/>
  <c r="C6456" i="1" s="1"/>
  <c r="D6457" i="1"/>
  <c r="E6457" i="1"/>
  <c r="F6457" i="1"/>
  <c r="D6458" i="1"/>
  <c r="E6458" i="1"/>
  <c r="F6458" i="1"/>
  <c r="C6458" i="1" s="1"/>
  <c r="D6459" i="1"/>
  <c r="E6459" i="1"/>
  <c r="F6459" i="1"/>
  <c r="D6460" i="1"/>
  <c r="E6460" i="1"/>
  <c r="F6460" i="1"/>
  <c r="C6460" i="1" s="1"/>
  <c r="D6461" i="1"/>
  <c r="E6461" i="1"/>
  <c r="F6461" i="1"/>
  <c r="C6461" i="1" s="1"/>
  <c r="D6462" i="1"/>
  <c r="E6462" i="1"/>
  <c r="F6462" i="1"/>
  <c r="D6463" i="1"/>
  <c r="E6463" i="1"/>
  <c r="F6463" i="1"/>
  <c r="D6464" i="1"/>
  <c r="E6464" i="1"/>
  <c r="F6464" i="1"/>
  <c r="D6465" i="1"/>
  <c r="E6465" i="1"/>
  <c r="F6465" i="1"/>
  <c r="D6466" i="1"/>
  <c r="E6466" i="1"/>
  <c r="F6466" i="1"/>
  <c r="C6466" i="1" s="1"/>
  <c r="D6467" i="1"/>
  <c r="E6467" i="1"/>
  <c r="F6467" i="1"/>
  <c r="D6468" i="1"/>
  <c r="E6468" i="1"/>
  <c r="F6468" i="1"/>
  <c r="D6469" i="1"/>
  <c r="E6469" i="1"/>
  <c r="F6469" i="1"/>
  <c r="C6469" i="1" s="1"/>
  <c r="D6470" i="1"/>
  <c r="E6470" i="1"/>
  <c r="F6470" i="1"/>
  <c r="D6471" i="1"/>
  <c r="E6471" i="1"/>
  <c r="F6471" i="1"/>
  <c r="D6472" i="1"/>
  <c r="E6472" i="1"/>
  <c r="F6472" i="1"/>
  <c r="D6473" i="1"/>
  <c r="E6473" i="1"/>
  <c r="F6473" i="1"/>
  <c r="D6474" i="1"/>
  <c r="E6474" i="1"/>
  <c r="F6474" i="1"/>
  <c r="C6474" i="1" s="1"/>
  <c r="D6475" i="1"/>
  <c r="E6475" i="1"/>
  <c r="F6475" i="1"/>
  <c r="D6476" i="1"/>
  <c r="E6476" i="1"/>
  <c r="F6476" i="1"/>
  <c r="D6477" i="1"/>
  <c r="E6477" i="1"/>
  <c r="F6477" i="1"/>
  <c r="D6478" i="1"/>
  <c r="E6478" i="1"/>
  <c r="F6478" i="1"/>
  <c r="C6478" i="1" s="1"/>
  <c r="D6479" i="1"/>
  <c r="E6479" i="1"/>
  <c r="F6479" i="1"/>
  <c r="C6479" i="1" s="1"/>
  <c r="D6480" i="1"/>
  <c r="E6480" i="1"/>
  <c r="F6480" i="1"/>
  <c r="C6480" i="1" s="1"/>
  <c r="D6481" i="1"/>
  <c r="E6481" i="1"/>
  <c r="F6481" i="1"/>
  <c r="C6481" i="1" s="1"/>
  <c r="D6482" i="1"/>
  <c r="E6482" i="1"/>
  <c r="F6482" i="1"/>
  <c r="C6482" i="1" s="1"/>
  <c r="D6483" i="1"/>
  <c r="E6483" i="1"/>
  <c r="F6483" i="1"/>
  <c r="C6483" i="1" s="1"/>
  <c r="D6484" i="1"/>
  <c r="E6484" i="1"/>
  <c r="F6484" i="1"/>
  <c r="D6485" i="1"/>
  <c r="E6485" i="1"/>
  <c r="F6485" i="1"/>
  <c r="D6486" i="1"/>
  <c r="E6486" i="1"/>
  <c r="F6486" i="1"/>
  <c r="C6486" i="1" s="1"/>
  <c r="D6487" i="1"/>
  <c r="E6487" i="1"/>
  <c r="F6487" i="1"/>
  <c r="C6487" i="1" s="1"/>
  <c r="D6488" i="1"/>
  <c r="E6488" i="1"/>
  <c r="F6488" i="1"/>
  <c r="C6488" i="1" s="1"/>
  <c r="D6489" i="1"/>
  <c r="E6489" i="1"/>
  <c r="F6489" i="1"/>
  <c r="C6489" i="1" s="1"/>
  <c r="D6490" i="1"/>
  <c r="E6490" i="1"/>
  <c r="F6490" i="1"/>
  <c r="C6490" i="1" s="1"/>
  <c r="D6491" i="1"/>
  <c r="E6491" i="1"/>
  <c r="F6491" i="1"/>
  <c r="C6491" i="1" s="1"/>
  <c r="D6492" i="1"/>
  <c r="E6492" i="1"/>
  <c r="F6492" i="1"/>
  <c r="C6492" i="1" s="1"/>
  <c r="D6493" i="1"/>
  <c r="E6493" i="1"/>
  <c r="F6493" i="1"/>
  <c r="C6493" i="1" s="1"/>
  <c r="D6494" i="1"/>
  <c r="E6494" i="1"/>
  <c r="F6494" i="1"/>
  <c r="C6494" i="1" s="1"/>
  <c r="D6495" i="1"/>
  <c r="E6495" i="1"/>
  <c r="F6495" i="1"/>
  <c r="C6495" i="1" s="1"/>
  <c r="D6496" i="1"/>
  <c r="E6496" i="1"/>
  <c r="F6496" i="1"/>
  <c r="C6496" i="1" s="1"/>
  <c r="D6497" i="1"/>
  <c r="E6497" i="1"/>
  <c r="F6497" i="1"/>
  <c r="C6497" i="1" s="1"/>
  <c r="D6498" i="1"/>
  <c r="E6498" i="1"/>
  <c r="F6498" i="1"/>
  <c r="C6498" i="1" s="1"/>
  <c r="D6499" i="1"/>
  <c r="E6499" i="1"/>
  <c r="F6499" i="1"/>
  <c r="C6499" i="1" s="1"/>
  <c r="D6500" i="1"/>
  <c r="E6500" i="1"/>
  <c r="F6500" i="1"/>
  <c r="D6501" i="1"/>
  <c r="E6501" i="1"/>
  <c r="F6501" i="1"/>
  <c r="D6502" i="1"/>
  <c r="E6502" i="1"/>
  <c r="F6502" i="1"/>
  <c r="D6503" i="1"/>
  <c r="E6503" i="1"/>
  <c r="F6503" i="1"/>
  <c r="D6504" i="1"/>
  <c r="E6504" i="1"/>
  <c r="F6504" i="1"/>
  <c r="D6505" i="1"/>
  <c r="E6505" i="1"/>
  <c r="F6505" i="1"/>
  <c r="C6505" i="1" s="1"/>
  <c r="D6506" i="1"/>
  <c r="E6506" i="1"/>
  <c r="F6506" i="1"/>
  <c r="C6506" i="1" s="1"/>
  <c r="D6507" i="1"/>
  <c r="E6507" i="1"/>
  <c r="F6507" i="1"/>
  <c r="C6507" i="1" s="1"/>
  <c r="D6508" i="1"/>
  <c r="E6508" i="1"/>
  <c r="F6508" i="1"/>
  <c r="D6509" i="1"/>
  <c r="E6509" i="1"/>
  <c r="F6509" i="1"/>
  <c r="D6510" i="1"/>
  <c r="E6510" i="1"/>
  <c r="F6510" i="1"/>
  <c r="C6510" i="1" s="1"/>
  <c r="D6511" i="1"/>
  <c r="E6511" i="1"/>
  <c r="F6511" i="1"/>
  <c r="C6511" i="1" s="1"/>
  <c r="D6512" i="1"/>
  <c r="E6512" i="1"/>
  <c r="F6512" i="1"/>
  <c r="C6512" i="1" s="1"/>
  <c r="D6513" i="1"/>
  <c r="E6513" i="1"/>
  <c r="F6513" i="1"/>
  <c r="C6513" i="1" s="1"/>
  <c r="D6514" i="1"/>
  <c r="E6514" i="1"/>
  <c r="F6514" i="1"/>
  <c r="C6514" i="1" s="1"/>
  <c r="D6515" i="1"/>
  <c r="E6515" i="1"/>
  <c r="F6515" i="1"/>
  <c r="C6515" i="1" s="1"/>
  <c r="D6516" i="1"/>
  <c r="E6516" i="1"/>
  <c r="F6516" i="1"/>
  <c r="D6517" i="1"/>
  <c r="E6517" i="1"/>
  <c r="F6517" i="1"/>
  <c r="D6518" i="1"/>
  <c r="E6518" i="1"/>
  <c r="F6518" i="1"/>
  <c r="C6518" i="1" s="1"/>
  <c r="D6519" i="1"/>
  <c r="E6519" i="1"/>
  <c r="F6519" i="1"/>
  <c r="C6519" i="1" s="1"/>
  <c r="D6520" i="1"/>
  <c r="E6520" i="1"/>
  <c r="F6520" i="1"/>
  <c r="C6520" i="1" s="1"/>
  <c r="D6521" i="1"/>
  <c r="E6521" i="1"/>
  <c r="F6521" i="1"/>
  <c r="C6521" i="1" s="1"/>
  <c r="D6522" i="1"/>
  <c r="E6522" i="1"/>
  <c r="F6522" i="1"/>
  <c r="C6522" i="1" s="1"/>
  <c r="D6523" i="1"/>
  <c r="E6523" i="1"/>
  <c r="F6523" i="1"/>
  <c r="C6523" i="1" s="1"/>
  <c r="D6524" i="1"/>
  <c r="E6524" i="1"/>
  <c r="F6524" i="1"/>
  <c r="C6524" i="1" s="1"/>
  <c r="D6525" i="1"/>
  <c r="E6525" i="1"/>
  <c r="F6525" i="1"/>
  <c r="D6526" i="1"/>
  <c r="E6526" i="1"/>
  <c r="F6526" i="1"/>
  <c r="C6526" i="1" s="1"/>
  <c r="D6527" i="1"/>
  <c r="E6527" i="1"/>
  <c r="F6527" i="1"/>
  <c r="C6527" i="1" s="1"/>
  <c r="D6528" i="1"/>
  <c r="E6528" i="1"/>
  <c r="F6528" i="1"/>
  <c r="D6529" i="1"/>
  <c r="E6529" i="1"/>
  <c r="F6529" i="1"/>
  <c r="D6530" i="1"/>
  <c r="E6530" i="1"/>
  <c r="F6530" i="1"/>
  <c r="D6531" i="1"/>
  <c r="E6531" i="1"/>
  <c r="F6531" i="1"/>
  <c r="C6531" i="1" s="1"/>
  <c r="D6532" i="1"/>
  <c r="E6532" i="1"/>
  <c r="F6532" i="1"/>
  <c r="D6533" i="1"/>
  <c r="E6533" i="1"/>
  <c r="F6533" i="1"/>
  <c r="D6534" i="1"/>
  <c r="E6534" i="1"/>
  <c r="F6534" i="1"/>
  <c r="C6534" i="1" s="1"/>
  <c r="D6535" i="1"/>
  <c r="E6535" i="1"/>
  <c r="F6535" i="1"/>
  <c r="D6536" i="1"/>
  <c r="E6536" i="1"/>
  <c r="F6536" i="1"/>
  <c r="D6537" i="1"/>
  <c r="E6537" i="1"/>
  <c r="F6537" i="1"/>
  <c r="C6537" i="1" s="1"/>
  <c r="D6538" i="1"/>
  <c r="E6538" i="1"/>
  <c r="F6538" i="1"/>
  <c r="C6538" i="1" s="1"/>
  <c r="D6539" i="1"/>
  <c r="E6539" i="1"/>
  <c r="F6539" i="1"/>
  <c r="C6539" i="1" s="1"/>
  <c r="D6540" i="1"/>
  <c r="E6540" i="1"/>
  <c r="F6540" i="1"/>
  <c r="C6540" i="1" s="1"/>
  <c r="D6541" i="1"/>
  <c r="E6541" i="1"/>
  <c r="F6541" i="1"/>
  <c r="C6541" i="1" s="1"/>
  <c r="D6542" i="1"/>
  <c r="E6542" i="1"/>
  <c r="F6542" i="1"/>
  <c r="C6542" i="1" s="1"/>
  <c r="D6543" i="1"/>
  <c r="E6543" i="1"/>
  <c r="F6543" i="1"/>
  <c r="C6543" i="1" s="1"/>
  <c r="D6544" i="1"/>
  <c r="E6544" i="1"/>
  <c r="F6544" i="1"/>
  <c r="C6544" i="1" s="1"/>
  <c r="D6545" i="1"/>
  <c r="E6545" i="1"/>
  <c r="F6545" i="1"/>
  <c r="D6546" i="1"/>
  <c r="E6546" i="1"/>
  <c r="F6546" i="1"/>
  <c r="D6547" i="1"/>
  <c r="E6547" i="1"/>
  <c r="F6547" i="1"/>
  <c r="D6548" i="1"/>
  <c r="E6548" i="1"/>
  <c r="F6548" i="1"/>
  <c r="C6548" i="1" s="1"/>
  <c r="D6549" i="1"/>
  <c r="E6549" i="1"/>
  <c r="F6549" i="1"/>
  <c r="C6549" i="1" s="1"/>
  <c r="D6550" i="1"/>
  <c r="E6550" i="1"/>
  <c r="F6550" i="1"/>
  <c r="C6550" i="1" s="1"/>
  <c r="D6551" i="1"/>
  <c r="E6551" i="1"/>
  <c r="F6551" i="1"/>
  <c r="C6551" i="1" s="1"/>
  <c r="D6552" i="1"/>
  <c r="E6552" i="1"/>
  <c r="F6552" i="1"/>
  <c r="D6553" i="1"/>
  <c r="E6553" i="1"/>
  <c r="F6553" i="1"/>
  <c r="C6553" i="1" s="1"/>
  <c r="D6554" i="1"/>
  <c r="E6554" i="1"/>
  <c r="F6554" i="1"/>
  <c r="C6554" i="1" s="1"/>
  <c r="D6555" i="1"/>
  <c r="E6555" i="1"/>
  <c r="F6555" i="1"/>
  <c r="C6555" i="1" s="1"/>
  <c r="D6556" i="1"/>
  <c r="E6556" i="1"/>
  <c r="F6556" i="1"/>
  <c r="D6557" i="1"/>
  <c r="E6557" i="1"/>
  <c r="F6557" i="1"/>
  <c r="D6558" i="1"/>
  <c r="E6558" i="1"/>
  <c r="F6558" i="1"/>
  <c r="C6558" i="1" s="1"/>
  <c r="D6559" i="1"/>
  <c r="E6559" i="1"/>
  <c r="F6559" i="1"/>
  <c r="C6559" i="1" s="1"/>
  <c r="D6560" i="1"/>
  <c r="E6560" i="1"/>
  <c r="F6560" i="1"/>
  <c r="C6560" i="1" s="1"/>
  <c r="D6561" i="1"/>
  <c r="E6561" i="1"/>
  <c r="F6561" i="1"/>
  <c r="D6562" i="1"/>
  <c r="E6562" i="1"/>
  <c r="F6562" i="1"/>
  <c r="D6563" i="1"/>
  <c r="E6563" i="1"/>
  <c r="F6563" i="1"/>
  <c r="D6564" i="1"/>
  <c r="E6564" i="1"/>
  <c r="F6564" i="1"/>
  <c r="C6564" i="1" s="1"/>
  <c r="D6565" i="1"/>
  <c r="E6565" i="1"/>
  <c r="F6565" i="1"/>
  <c r="D6566" i="1"/>
  <c r="E6566" i="1"/>
  <c r="F6566" i="1"/>
  <c r="C6566" i="1" s="1"/>
  <c r="D6567" i="1"/>
  <c r="E6567" i="1"/>
  <c r="F6567" i="1"/>
  <c r="C6567" i="1" s="1"/>
  <c r="D6568" i="1"/>
  <c r="E6568" i="1"/>
  <c r="F6568" i="1"/>
  <c r="D6569" i="1"/>
  <c r="E6569" i="1"/>
  <c r="F6569" i="1"/>
  <c r="C6569" i="1" s="1"/>
  <c r="D6570" i="1"/>
  <c r="E6570" i="1"/>
  <c r="F6570" i="1"/>
  <c r="D6571" i="1"/>
  <c r="E6571" i="1"/>
  <c r="F6571" i="1"/>
  <c r="D6572" i="1"/>
  <c r="E6572" i="1"/>
  <c r="F6572" i="1"/>
  <c r="C6572" i="1" s="1"/>
  <c r="D6573" i="1"/>
  <c r="E6573" i="1"/>
  <c r="F6573" i="1"/>
  <c r="D6574" i="1"/>
  <c r="E6574" i="1"/>
  <c r="F6574" i="1"/>
  <c r="C6574" i="1" s="1"/>
  <c r="D6575" i="1"/>
  <c r="E6575" i="1"/>
  <c r="F6575" i="1"/>
  <c r="C6575" i="1" s="1"/>
  <c r="D6576" i="1"/>
  <c r="E6576" i="1"/>
  <c r="F6576" i="1"/>
  <c r="D6577" i="1"/>
  <c r="E6577" i="1"/>
  <c r="F6577" i="1"/>
  <c r="C6577" i="1" s="1"/>
  <c r="D6578" i="1"/>
  <c r="E6578" i="1"/>
  <c r="F6578" i="1"/>
  <c r="C6578" i="1" s="1"/>
  <c r="D6579" i="1"/>
  <c r="E6579" i="1"/>
  <c r="F6579" i="1"/>
  <c r="D6580" i="1"/>
  <c r="E6580" i="1"/>
  <c r="F6580" i="1"/>
  <c r="D6581" i="1"/>
  <c r="E6581" i="1"/>
  <c r="F6581" i="1"/>
  <c r="D6582" i="1"/>
  <c r="E6582" i="1"/>
  <c r="F6582" i="1"/>
  <c r="C6582" i="1" s="1"/>
  <c r="D6583" i="1"/>
  <c r="E6583" i="1"/>
  <c r="F6583" i="1"/>
  <c r="C6583" i="1" s="1"/>
  <c r="D6584" i="1"/>
  <c r="E6584" i="1"/>
  <c r="F6584" i="1"/>
  <c r="D6585" i="1"/>
  <c r="E6585" i="1"/>
  <c r="F6585" i="1"/>
  <c r="D6586" i="1"/>
  <c r="E6586" i="1"/>
  <c r="F6586" i="1"/>
  <c r="D6587" i="1"/>
  <c r="E6587" i="1"/>
  <c r="F6587" i="1"/>
  <c r="D6588" i="1"/>
  <c r="E6588" i="1"/>
  <c r="F6588" i="1"/>
  <c r="D6589" i="1"/>
  <c r="E6589" i="1"/>
  <c r="F6589" i="1"/>
  <c r="D6590" i="1"/>
  <c r="E6590" i="1"/>
  <c r="F6590" i="1"/>
  <c r="C6590" i="1" s="1"/>
  <c r="D6591" i="1"/>
  <c r="E6591" i="1"/>
  <c r="F6591" i="1"/>
  <c r="C6591" i="1" s="1"/>
  <c r="D6592" i="1"/>
  <c r="E6592" i="1"/>
  <c r="F6592" i="1"/>
  <c r="D6593" i="1"/>
  <c r="E6593" i="1"/>
  <c r="F6593" i="1"/>
  <c r="D6594" i="1"/>
  <c r="E6594" i="1"/>
  <c r="F6594" i="1"/>
  <c r="D6595" i="1"/>
  <c r="E6595" i="1"/>
  <c r="F6595" i="1"/>
  <c r="D6596" i="1"/>
  <c r="E6596" i="1"/>
  <c r="F6596" i="1"/>
  <c r="C6596" i="1" s="1"/>
  <c r="D6597" i="1"/>
  <c r="E6597" i="1"/>
  <c r="F6597" i="1"/>
  <c r="D6598" i="1"/>
  <c r="E6598" i="1"/>
  <c r="F6598" i="1"/>
  <c r="C6598" i="1" s="1"/>
  <c r="D6599" i="1"/>
  <c r="E6599" i="1"/>
  <c r="F6599" i="1"/>
  <c r="C6599" i="1" s="1"/>
  <c r="D6600" i="1"/>
  <c r="E6600" i="1"/>
  <c r="F6600" i="1"/>
  <c r="D6601" i="1"/>
  <c r="E6601" i="1"/>
  <c r="F6601" i="1"/>
  <c r="C6601" i="1" s="1"/>
  <c r="D6602" i="1"/>
  <c r="E6602" i="1"/>
  <c r="F6602" i="1"/>
  <c r="D6603" i="1"/>
  <c r="E6603" i="1"/>
  <c r="F6603" i="1"/>
  <c r="D6604" i="1"/>
  <c r="E6604" i="1"/>
  <c r="F6604" i="1"/>
  <c r="C6604" i="1" s="1"/>
  <c r="D6605" i="1"/>
  <c r="E6605" i="1"/>
  <c r="F6605" i="1"/>
  <c r="D6606" i="1"/>
  <c r="E6606" i="1"/>
  <c r="F6606" i="1"/>
  <c r="C6606" i="1" s="1"/>
  <c r="D6607" i="1"/>
  <c r="E6607" i="1"/>
  <c r="F6607" i="1"/>
  <c r="C6607" i="1" s="1"/>
  <c r="D6608" i="1"/>
  <c r="E6608" i="1"/>
  <c r="F6608" i="1"/>
  <c r="D6609" i="1"/>
  <c r="E6609" i="1"/>
  <c r="F6609" i="1"/>
  <c r="C6609" i="1" s="1"/>
  <c r="D6610" i="1"/>
  <c r="E6610" i="1"/>
  <c r="F6610" i="1"/>
  <c r="C6610" i="1" s="1"/>
  <c r="D6611" i="1"/>
  <c r="E6611" i="1"/>
  <c r="F6611" i="1"/>
  <c r="D6612" i="1"/>
  <c r="E6612" i="1"/>
  <c r="F6612" i="1"/>
  <c r="D6613" i="1"/>
  <c r="E6613" i="1"/>
  <c r="F6613" i="1"/>
  <c r="D6614" i="1"/>
  <c r="E6614" i="1"/>
  <c r="F6614" i="1"/>
  <c r="C6614" i="1" s="1"/>
  <c r="D6615" i="1"/>
  <c r="E6615" i="1"/>
  <c r="F6615" i="1"/>
  <c r="C6615" i="1" s="1"/>
  <c r="D6616" i="1"/>
  <c r="E6616" i="1"/>
  <c r="F6616" i="1"/>
  <c r="D6617" i="1"/>
  <c r="E6617" i="1"/>
  <c r="F6617" i="1"/>
  <c r="D6618" i="1"/>
  <c r="E6618" i="1"/>
  <c r="F6618" i="1"/>
  <c r="D6619" i="1"/>
  <c r="E6619" i="1"/>
  <c r="F6619" i="1"/>
  <c r="D6620" i="1"/>
  <c r="E6620" i="1"/>
  <c r="F6620" i="1"/>
  <c r="D6621" i="1"/>
  <c r="E6621" i="1"/>
  <c r="F6621" i="1"/>
  <c r="D6622" i="1"/>
  <c r="E6622" i="1"/>
  <c r="F6622" i="1"/>
  <c r="C6622" i="1" s="1"/>
  <c r="D6623" i="1"/>
  <c r="E6623" i="1"/>
  <c r="F6623" i="1"/>
  <c r="C6623" i="1" s="1"/>
  <c r="D6624" i="1"/>
  <c r="E6624" i="1"/>
  <c r="F6624" i="1"/>
  <c r="D6625" i="1"/>
  <c r="E6625" i="1"/>
  <c r="F6625" i="1"/>
  <c r="D6626" i="1"/>
  <c r="E6626" i="1"/>
  <c r="F6626" i="1"/>
  <c r="D6627" i="1"/>
  <c r="E6627" i="1"/>
  <c r="F6627" i="1"/>
  <c r="D6628" i="1"/>
  <c r="E6628" i="1"/>
  <c r="F6628" i="1"/>
  <c r="C6628" i="1" s="1"/>
  <c r="D6629" i="1"/>
  <c r="E6629" i="1"/>
  <c r="F6629" i="1"/>
  <c r="D6630" i="1"/>
  <c r="E6630" i="1"/>
  <c r="F6630" i="1"/>
  <c r="C6630" i="1" s="1"/>
  <c r="D6631" i="1"/>
  <c r="E6631" i="1"/>
  <c r="F6631" i="1"/>
  <c r="D6632" i="1"/>
  <c r="E6632" i="1"/>
  <c r="F6632" i="1"/>
  <c r="D6633" i="1"/>
  <c r="E6633" i="1"/>
  <c r="F6633" i="1"/>
  <c r="C6633" i="1" s="1"/>
  <c r="D6634" i="1"/>
  <c r="E6634" i="1"/>
  <c r="F6634" i="1"/>
  <c r="D6635" i="1"/>
  <c r="E6635" i="1"/>
  <c r="F6635" i="1"/>
  <c r="D6636" i="1"/>
  <c r="E6636" i="1"/>
  <c r="F6636" i="1"/>
  <c r="C6636" i="1" s="1"/>
  <c r="D6637" i="1"/>
  <c r="E6637" i="1"/>
  <c r="F6637" i="1"/>
  <c r="D6638" i="1"/>
  <c r="E6638" i="1"/>
  <c r="F6638" i="1"/>
  <c r="C6638" i="1" s="1"/>
  <c r="D6639" i="1"/>
  <c r="E6639" i="1"/>
  <c r="F6639" i="1"/>
  <c r="C6639" i="1" s="1"/>
  <c r="D6640" i="1"/>
  <c r="E6640" i="1"/>
  <c r="F6640" i="1"/>
  <c r="C6640" i="1" s="1"/>
  <c r="D6641" i="1"/>
  <c r="E6641" i="1"/>
  <c r="F6641" i="1"/>
  <c r="C6641" i="1" s="1"/>
  <c r="D6642" i="1"/>
  <c r="E6642" i="1"/>
  <c r="F6642" i="1"/>
  <c r="D6643" i="1"/>
  <c r="E6643" i="1"/>
  <c r="F6643" i="1"/>
  <c r="D6644" i="1"/>
  <c r="E6644" i="1"/>
  <c r="F6644" i="1"/>
  <c r="C6644" i="1" s="1"/>
  <c r="D6645" i="1"/>
  <c r="E6645" i="1"/>
  <c r="F6645" i="1"/>
  <c r="D6646" i="1"/>
  <c r="E6646" i="1"/>
  <c r="F6646" i="1"/>
  <c r="C6646" i="1" s="1"/>
  <c r="D6647" i="1"/>
  <c r="E6647" i="1"/>
  <c r="F6647" i="1"/>
  <c r="C6647" i="1" s="1"/>
  <c r="D6648" i="1"/>
  <c r="E6648" i="1"/>
  <c r="F6648" i="1"/>
  <c r="D6649" i="1"/>
  <c r="E6649" i="1"/>
  <c r="F6649" i="1"/>
  <c r="C6649" i="1" s="1"/>
  <c r="D6650" i="1"/>
  <c r="E6650" i="1"/>
  <c r="F6650" i="1"/>
  <c r="D6651" i="1"/>
  <c r="E6651" i="1"/>
  <c r="F6651" i="1"/>
  <c r="D6652" i="1"/>
  <c r="E6652" i="1"/>
  <c r="F6652" i="1"/>
  <c r="C6652" i="1" s="1"/>
  <c r="D6653" i="1"/>
  <c r="E6653" i="1"/>
  <c r="F6653" i="1"/>
  <c r="D6654" i="1"/>
  <c r="E6654" i="1"/>
  <c r="F6654" i="1"/>
  <c r="C6654" i="1" s="1"/>
  <c r="D6655" i="1"/>
  <c r="E6655" i="1"/>
  <c r="F6655" i="1"/>
  <c r="C6655" i="1" s="1"/>
  <c r="D6656" i="1"/>
  <c r="E6656" i="1"/>
  <c r="F6656" i="1"/>
  <c r="D6657" i="1"/>
  <c r="E6657" i="1"/>
  <c r="F6657" i="1"/>
  <c r="C6657" i="1" s="1"/>
  <c r="D6658" i="1"/>
  <c r="E6658" i="1"/>
  <c r="F6658" i="1"/>
  <c r="D6659" i="1"/>
  <c r="E6659" i="1"/>
  <c r="F6659" i="1"/>
  <c r="D6660" i="1"/>
  <c r="E6660" i="1"/>
  <c r="F6660" i="1"/>
  <c r="C6660" i="1" s="1"/>
  <c r="D6661" i="1"/>
  <c r="E6661" i="1"/>
  <c r="F6661" i="1"/>
  <c r="D6662" i="1"/>
  <c r="E6662" i="1"/>
  <c r="F6662" i="1"/>
  <c r="C6662" i="1" s="1"/>
  <c r="D6663" i="1"/>
  <c r="E6663" i="1"/>
  <c r="F6663" i="1"/>
  <c r="C6663" i="1" s="1"/>
  <c r="D6664" i="1"/>
  <c r="E6664" i="1"/>
  <c r="F6664" i="1"/>
  <c r="C6664" i="1" s="1"/>
  <c r="D6665" i="1"/>
  <c r="E6665" i="1"/>
  <c r="F6665" i="1"/>
  <c r="C6665" i="1" s="1"/>
  <c r="D6666" i="1"/>
  <c r="E6666" i="1"/>
  <c r="F6666" i="1"/>
  <c r="D6667" i="1"/>
  <c r="E6667" i="1"/>
  <c r="F6667" i="1"/>
  <c r="D6668" i="1"/>
  <c r="E6668" i="1"/>
  <c r="F6668" i="1"/>
  <c r="C6668" i="1" s="1"/>
  <c r="D6669" i="1"/>
  <c r="E6669" i="1"/>
  <c r="F6669" i="1"/>
  <c r="C6669" i="1" s="1"/>
  <c r="D6670" i="1"/>
  <c r="E6670" i="1"/>
  <c r="F6670" i="1"/>
  <c r="C6670" i="1" s="1"/>
  <c r="D6671" i="1"/>
  <c r="E6671" i="1"/>
  <c r="F6671" i="1"/>
  <c r="C6671" i="1" s="1"/>
  <c r="D6672" i="1"/>
  <c r="E6672" i="1"/>
  <c r="F6672" i="1"/>
  <c r="C6672" i="1" s="1"/>
  <c r="D6673" i="1"/>
  <c r="E6673" i="1"/>
  <c r="F6673" i="1"/>
  <c r="C6673" i="1" s="1"/>
  <c r="D6674" i="1"/>
  <c r="E6674" i="1"/>
  <c r="F6674" i="1"/>
  <c r="D6675" i="1"/>
  <c r="E6675" i="1"/>
  <c r="F6675" i="1"/>
  <c r="D6676" i="1"/>
  <c r="E6676" i="1"/>
  <c r="F6676" i="1"/>
  <c r="C6676" i="1" s="1"/>
  <c r="D6677" i="1"/>
  <c r="E6677" i="1"/>
  <c r="F6677" i="1"/>
  <c r="C6677" i="1" s="1"/>
  <c r="D6678" i="1"/>
  <c r="E6678" i="1"/>
  <c r="F6678" i="1"/>
  <c r="C6678" i="1" s="1"/>
  <c r="D6679" i="1"/>
  <c r="E6679" i="1"/>
  <c r="F6679" i="1"/>
  <c r="C6679" i="1" s="1"/>
  <c r="D6680" i="1"/>
  <c r="E6680" i="1"/>
  <c r="F6680" i="1"/>
  <c r="D6681" i="1"/>
  <c r="E6681" i="1"/>
  <c r="F6681" i="1"/>
  <c r="D6682" i="1"/>
  <c r="E6682" i="1"/>
  <c r="F6682" i="1"/>
  <c r="D6683" i="1"/>
  <c r="E6683" i="1"/>
  <c r="F6683" i="1"/>
  <c r="D6684" i="1"/>
  <c r="E6684" i="1"/>
  <c r="F6684" i="1"/>
  <c r="C6684" i="1" s="1"/>
  <c r="D6685" i="1"/>
  <c r="E6685" i="1"/>
  <c r="F6685" i="1"/>
  <c r="D6686" i="1"/>
  <c r="E6686" i="1"/>
  <c r="F6686" i="1"/>
  <c r="C6686" i="1" s="1"/>
  <c r="D6687" i="1"/>
  <c r="E6687" i="1"/>
  <c r="F6687" i="1"/>
  <c r="C6687" i="1" s="1"/>
  <c r="D6688" i="1"/>
  <c r="E6688" i="1"/>
  <c r="F6688" i="1"/>
  <c r="D6689" i="1"/>
  <c r="E6689" i="1"/>
  <c r="F6689" i="1"/>
  <c r="C6689" i="1" s="1"/>
  <c r="D6690" i="1"/>
  <c r="E6690" i="1"/>
  <c r="F6690" i="1"/>
  <c r="D6691" i="1"/>
  <c r="E6691" i="1"/>
  <c r="F6691" i="1"/>
  <c r="D6692" i="1"/>
  <c r="E6692" i="1"/>
  <c r="F6692" i="1"/>
  <c r="C6692" i="1" s="1"/>
  <c r="D6693" i="1"/>
  <c r="E6693" i="1"/>
  <c r="F6693" i="1"/>
  <c r="D6694" i="1"/>
  <c r="E6694" i="1"/>
  <c r="F6694" i="1"/>
  <c r="C6694" i="1" s="1"/>
  <c r="D6695" i="1"/>
  <c r="E6695" i="1"/>
  <c r="F6695" i="1"/>
  <c r="C6695" i="1" s="1"/>
  <c r="D6696" i="1"/>
  <c r="E6696" i="1"/>
  <c r="F6696" i="1"/>
  <c r="C6696" i="1" s="1"/>
  <c r="D6697" i="1"/>
  <c r="E6697" i="1"/>
  <c r="F6697" i="1"/>
  <c r="C6697" i="1" s="1"/>
  <c r="D6698" i="1"/>
  <c r="E6698" i="1"/>
  <c r="F6698" i="1"/>
  <c r="D6699" i="1"/>
  <c r="E6699" i="1"/>
  <c r="F6699" i="1"/>
  <c r="D6700" i="1"/>
  <c r="E6700" i="1"/>
  <c r="F6700" i="1"/>
  <c r="C6700" i="1" s="1"/>
  <c r="D6701" i="1"/>
  <c r="E6701" i="1"/>
  <c r="F6701" i="1"/>
  <c r="C6701" i="1" s="1"/>
  <c r="D6702" i="1"/>
  <c r="E6702" i="1"/>
  <c r="F6702" i="1"/>
  <c r="C6702" i="1" s="1"/>
  <c r="D6703" i="1"/>
  <c r="E6703" i="1"/>
  <c r="F6703" i="1"/>
  <c r="C6703" i="1" s="1"/>
  <c r="D6704" i="1"/>
  <c r="E6704" i="1"/>
  <c r="F6704" i="1"/>
  <c r="C6704" i="1" s="1"/>
  <c r="D6705" i="1"/>
  <c r="E6705" i="1"/>
  <c r="F6705" i="1"/>
  <c r="C6705" i="1" s="1"/>
  <c r="D6706" i="1"/>
  <c r="E6706" i="1"/>
  <c r="F6706" i="1"/>
  <c r="D6707" i="1"/>
  <c r="E6707" i="1"/>
  <c r="F6707" i="1"/>
  <c r="D6708" i="1"/>
  <c r="E6708" i="1"/>
  <c r="F6708" i="1"/>
  <c r="C6708" i="1" s="1"/>
  <c r="D6709" i="1"/>
  <c r="E6709" i="1"/>
  <c r="F6709" i="1"/>
  <c r="C6709" i="1" s="1"/>
  <c r="D6710" i="1"/>
  <c r="E6710" i="1"/>
  <c r="F6710" i="1"/>
  <c r="C6710" i="1" s="1"/>
  <c r="D6711" i="1"/>
  <c r="E6711" i="1"/>
  <c r="F6711" i="1"/>
  <c r="D6712" i="1"/>
  <c r="E6712" i="1"/>
  <c r="F6712" i="1"/>
  <c r="D6713" i="1"/>
  <c r="E6713" i="1"/>
  <c r="F6713" i="1"/>
  <c r="C6713" i="1" s="1"/>
  <c r="D6714" i="1"/>
  <c r="E6714" i="1"/>
  <c r="F6714" i="1"/>
  <c r="C6714" i="1" s="1"/>
  <c r="D6715" i="1"/>
  <c r="E6715" i="1"/>
  <c r="F6715" i="1"/>
  <c r="D6716" i="1"/>
  <c r="E6716" i="1"/>
  <c r="F6716" i="1"/>
  <c r="C6716" i="1" s="1"/>
  <c r="D6717" i="1"/>
  <c r="E6717" i="1"/>
  <c r="F6717" i="1"/>
  <c r="D6718" i="1"/>
  <c r="E6718" i="1"/>
  <c r="F6718" i="1"/>
  <c r="C6718" i="1" s="1"/>
  <c r="D6719" i="1"/>
  <c r="E6719" i="1"/>
  <c r="F6719" i="1"/>
  <c r="C6719" i="1" s="1"/>
  <c r="D6720" i="1"/>
  <c r="E6720" i="1"/>
  <c r="F6720" i="1"/>
  <c r="D6721" i="1"/>
  <c r="E6721" i="1"/>
  <c r="F6721" i="1"/>
  <c r="C6721" i="1" s="1"/>
  <c r="D6722" i="1"/>
  <c r="E6722" i="1"/>
  <c r="F6722" i="1"/>
  <c r="D6723" i="1"/>
  <c r="E6723" i="1"/>
  <c r="F6723" i="1"/>
  <c r="D6724" i="1"/>
  <c r="E6724" i="1"/>
  <c r="F6724" i="1"/>
  <c r="C6724" i="1" s="1"/>
  <c r="D6725" i="1"/>
  <c r="E6725" i="1"/>
  <c r="F6725" i="1"/>
  <c r="D6726" i="1"/>
  <c r="E6726" i="1"/>
  <c r="F6726" i="1"/>
  <c r="C6726" i="1" s="1"/>
  <c r="D6727" i="1"/>
  <c r="E6727" i="1"/>
  <c r="F6727" i="1"/>
  <c r="D6728" i="1"/>
  <c r="E6728" i="1"/>
  <c r="F6728" i="1"/>
  <c r="C6728" i="1" s="1"/>
  <c r="D6729" i="1"/>
  <c r="E6729" i="1"/>
  <c r="F6729" i="1"/>
  <c r="C6729" i="1" s="1"/>
  <c r="D6730" i="1"/>
  <c r="E6730" i="1"/>
  <c r="F6730" i="1"/>
  <c r="C6730" i="1" s="1"/>
  <c r="D6731" i="1"/>
  <c r="E6731" i="1"/>
  <c r="F6731" i="1"/>
  <c r="D6732" i="1"/>
  <c r="E6732" i="1"/>
  <c r="F6732" i="1"/>
  <c r="D6733" i="1"/>
  <c r="E6733" i="1"/>
  <c r="F6733" i="1"/>
  <c r="C6733" i="1" s="1"/>
  <c r="D6734" i="1"/>
  <c r="E6734" i="1"/>
  <c r="F6734" i="1"/>
  <c r="D6735" i="1"/>
  <c r="E6735" i="1"/>
  <c r="F6735" i="1"/>
  <c r="C6735" i="1" s="1"/>
  <c r="D6736" i="1"/>
  <c r="E6736" i="1"/>
  <c r="F6736" i="1"/>
  <c r="C6736" i="1" s="1"/>
  <c r="D6737" i="1"/>
  <c r="E6737" i="1"/>
  <c r="F6737" i="1"/>
  <c r="C6737" i="1" s="1"/>
  <c r="D6738" i="1"/>
  <c r="E6738" i="1"/>
  <c r="F6738" i="1"/>
  <c r="C6738" i="1" s="1"/>
  <c r="D6739" i="1"/>
  <c r="E6739" i="1"/>
  <c r="F6739" i="1"/>
  <c r="D6740" i="1"/>
  <c r="E6740" i="1"/>
  <c r="F6740" i="1"/>
  <c r="C6740" i="1" s="1"/>
  <c r="D6741" i="1"/>
  <c r="E6741" i="1"/>
  <c r="F6741" i="1"/>
  <c r="C6741" i="1" s="1"/>
  <c r="D6742" i="1"/>
  <c r="E6742" i="1"/>
  <c r="F6742" i="1"/>
  <c r="D6743" i="1"/>
  <c r="E6743" i="1"/>
  <c r="F6743" i="1"/>
  <c r="C6743" i="1" s="1"/>
  <c r="D6744" i="1"/>
  <c r="E6744" i="1"/>
  <c r="F6744" i="1"/>
  <c r="C6744" i="1" s="1"/>
  <c r="D6745" i="1"/>
  <c r="E6745" i="1"/>
  <c r="F6745" i="1"/>
  <c r="C6745" i="1" s="1"/>
  <c r="D6746" i="1"/>
  <c r="E6746" i="1"/>
  <c r="F6746" i="1"/>
  <c r="C6746" i="1" s="1"/>
  <c r="D6747" i="1"/>
  <c r="E6747" i="1"/>
  <c r="F6747" i="1"/>
  <c r="D6748" i="1"/>
  <c r="E6748" i="1"/>
  <c r="F6748" i="1"/>
  <c r="C6748" i="1" s="1"/>
  <c r="D6749" i="1"/>
  <c r="E6749" i="1"/>
  <c r="F6749" i="1"/>
  <c r="C6749" i="1" s="1"/>
  <c r="D6750" i="1"/>
  <c r="E6750" i="1"/>
  <c r="F6750" i="1"/>
  <c r="D6751" i="1"/>
  <c r="E6751" i="1"/>
  <c r="F6751" i="1"/>
  <c r="D6752" i="1"/>
  <c r="E6752" i="1"/>
  <c r="F6752" i="1"/>
  <c r="C6752" i="1" s="1"/>
  <c r="D6753" i="1"/>
  <c r="E6753" i="1"/>
  <c r="F6753" i="1"/>
  <c r="C6753" i="1" s="1"/>
  <c r="D6754" i="1"/>
  <c r="E6754" i="1"/>
  <c r="F6754" i="1"/>
  <c r="C6754" i="1" s="1"/>
  <c r="D6755" i="1"/>
  <c r="E6755" i="1"/>
  <c r="F6755" i="1"/>
  <c r="D6756" i="1"/>
  <c r="E6756" i="1"/>
  <c r="F6756" i="1"/>
  <c r="D6757" i="1"/>
  <c r="E6757" i="1"/>
  <c r="F6757" i="1"/>
  <c r="C6757" i="1" s="1"/>
  <c r="D6758" i="1"/>
  <c r="E6758" i="1"/>
  <c r="F6758" i="1"/>
  <c r="C6758" i="1" s="1"/>
  <c r="D6759" i="1"/>
  <c r="E6759" i="1"/>
  <c r="F6759" i="1"/>
  <c r="C6759" i="1" s="1"/>
  <c r="D6760" i="1"/>
  <c r="E6760" i="1"/>
  <c r="F6760" i="1"/>
  <c r="C6760" i="1" s="1"/>
  <c r="D6761" i="1"/>
  <c r="E6761" i="1"/>
  <c r="F6761" i="1"/>
  <c r="C6761" i="1" s="1"/>
  <c r="D6762" i="1"/>
  <c r="E6762" i="1"/>
  <c r="F6762" i="1"/>
  <c r="C6762" i="1" s="1"/>
  <c r="D6763" i="1"/>
  <c r="E6763" i="1"/>
  <c r="F6763" i="1"/>
  <c r="C6763" i="1" s="1"/>
  <c r="D6764" i="1"/>
  <c r="E6764" i="1"/>
  <c r="F6764" i="1"/>
  <c r="C6764" i="1" s="1"/>
  <c r="D6765" i="1"/>
  <c r="E6765" i="1"/>
  <c r="F6765" i="1"/>
  <c r="C6765" i="1" s="1"/>
  <c r="D6766" i="1"/>
  <c r="E6766" i="1"/>
  <c r="F6766" i="1"/>
  <c r="C6766" i="1" s="1"/>
  <c r="D6767" i="1"/>
  <c r="E6767" i="1"/>
  <c r="F6767" i="1"/>
  <c r="C6767" i="1" s="1"/>
  <c r="D6768" i="1"/>
  <c r="E6768" i="1"/>
  <c r="F6768" i="1"/>
  <c r="C6768" i="1" s="1"/>
  <c r="D6769" i="1"/>
  <c r="E6769" i="1"/>
  <c r="F6769" i="1"/>
  <c r="C6769" i="1" s="1"/>
  <c r="D6770" i="1"/>
  <c r="E6770" i="1"/>
  <c r="F6770" i="1"/>
  <c r="D6771" i="1"/>
  <c r="E6771" i="1"/>
  <c r="F6771" i="1"/>
  <c r="C6771" i="1" s="1"/>
  <c r="D6772" i="1"/>
  <c r="E6772" i="1"/>
  <c r="F6772" i="1"/>
  <c r="C6772" i="1" s="1"/>
  <c r="D6773" i="1"/>
  <c r="E6773" i="1"/>
  <c r="F6773" i="1"/>
  <c r="C6773" i="1" s="1"/>
  <c r="D6774" i="1"/>
  <c r="E6774" i="1"/>
  <c r="F6774" i="1"/>
  <c r="C6774" i="1" s="1"/>
  <c r="D6775" i="1"/>
  <c r="E6775" i="1"/>
  <c r="F6775" i="1"/>
  <c r="C6775" i="1" s="1"/>
  <c r="D6776" i="1"/>
  <c r="E6776" i="1"/>
  <c r="F6776" i="1"/>
  <c r="C6776" i="1" s="1"/>
  <c r="D6777" i="1"/>
  <c r="E6777" i="1"/>
  <c r="F6777" i="1"/>
  <c r="C6777" i="1" s="1"/>
  <c r="D6778" i="1"/>
  <c r="E6778" i="1"/>
  <c r="F6778" i="1"/>
  <c r="D6779" i="1"/>
  <c r="E6779" i="1"/>
  <c r="F6779" i="1"/>
  <c r="C6779" i="1" s="1"/>
  <c r="D6780" i="1"/>
  <c r="E6780" i="1"/>
  <c r="F6780" i="1"/>
  <c r="D6781" i="1"/>
  <c r="E6781" i="1"/>
  <c r="F6781" i="1"/>
  <c r="C6781" i="1" s="1"/>
  <c r="D6782" i="1"/>
  <c r="E6782" i="1"/>
  <c r="F6782" i="1"/>
  <c r="C6782" i="1" s="1"/>
  <c r="D6783" i="1"/>
  <c r="E6783" i="1"/>
  <c r="F6783" i="1"/>
  <c r="C6783" i="1" s="1"/>
  <c r="D6784" i="1"/>
  <c r="E6784" i="1"/>
  <c r="F6784" i="1"/>
  <c r="C6784" i="1" s="1"/>
  <c r="D6785" i="1"/>
  <c r="E6785" i="1"/>
  <c r="F6785" i="1"/>
  <c r="C6785" i="1" s="1"/>
  <c r="D6786" i="1"/>
  <c r="E6786" i="1"/>
  <c r="F6786" i="1"/>
  <c r="C6786" i="1" s="1"/>
  <c r="D6787" i="1"/>
  <c r="E6787" i="1"/>
  <c r="F6787" i="1"/>
  <c r="C6787" i="1" s="1"/>
  <c r="D6788" i="1"/>
  <c r="E6788" i="1"/>
  <c r="F6788" i="1"/>
  <c r="D6789" i="1"/>
  <c r="E6789" i="1"/>
  <c r="F6789" i="1"/>
  <c r="C6789" i="1" s="1"/>
  <c r="D6790" i="1"/>
  <c r="E6790" i="1"/>
  <c r="F6790" i="1"/>
  <c r="C6790" i="1" s="1"/>
  <c r="D6791" i="1"/>
  <c r="E6791" i="1"/>
  <c r="F6791" i="1"/>
  <c r="C6791" i="1" s="1"/>
  <c r="D6792" i="1"/>
  <c r="E6792" i="1"/>
  <c r="F6792" i="1"/>
  <c r="C6792" i="1" s="1"/>
  <c r="D6793" i="1"/>
  <c r="E6793" i="1"/>
  <c r="F6793" i="1"/>
  <c r="C6793" i="1" s="1"/>
  <c r="D6794" i="1"/>
  <c r="E6794" i="1"/>
  <c r="F6794" i="1"/>
  <c r="D6795" i="1"/>
  <c r="E6795" i="1"/>
  <c r="F6795" i="1"/>
  <c r="C6795" i="1" s="1"/>
  <c r="D6796" i="1"/>
  <c r="E6796" i="1"/>
  <c r="F6796" i="1"/>
  <c r="D6797" i="1"/>
  <c r="E6797" i="1"/>
  <c r="F6797" i="1"/>
  <c r="C6797" i="1" s="1"/>
  <c r="D6798" i="1"/>
  <c r="E6798" i="1"/>
  <c r="F6798" i="1"/>
  <c r="C6798" i="1" s="1"/>
  <c r="D6799" i="1"/>
  <c r="E6799" i="1"/>
  <c r="F6799" i="1"/>
  <c r="C6799" i="1" s="1"/>
  <c r="D6800" i="1"/>
  <c r="E6800" i="1"/>
  <c r="F6800" i="1"/>
  <c r="C6800" i="1" s="1"/>
  <c r="D6801" i="1"/>
  <c r="E6801" i="1"/>
  <c r="F6801" i="1"/>
  <c r="C6801" i="1" s="1"/>
  <c r="D6802" i="1"/>
  <c r="E6802" i="1"/>
  <c r="F6802" i="1"/>
  <c r="C6802" i="1" s="1"/>
  <c r="D6803" i="1"/>
  <c r="E6803" i="1"/>
  <c r="F6803" i="1"/>
  <c r="C6803" i="1" s="1"/>
  <c r="D6804" i="1"/>
  <c r="E6804" i="1"/>
  <c r="F6804" i="1"/>
  <c r="D6805" i="1"/>
  <c r="E6805" i="1"/>
  <c r="F6805" i="1"/>
  <c r="C6805" i="1" s="1"/>
  <c r="D6806" i="1"/>
  <c r="E6806" i="1"/>
  <c r="F6806" i="1"/>
  <c r="C6806" i="1" s="1"/>
  <c r="D6807" i="1"/>
  <c r="E6807" i="1"/>
  <c r="F6807" i="1"/>
  <c r="C6807" i="1" s="1"/>
  <c r="D6808" i="1"/>
  <c r="E6808" i="1"/>
  <c r="F6808" i="1"/>
  <c r="C6808" i="1" s="1"/>
  <c r="D6809" i="1"/>
  <c r="E6809" i="1"/>
  <c r="F6809" i="1"/>
  <c r="C6809" i="1" s="1"/>
  <c r="D6810" i="1"/>
  <c r="E6810" i="1"/>
  <c r="F6810" i="1"/>
  <c r="D6811" i="1"/>
  <c r="E6811" i="1"/>
  <c r="F6811" i="1"/>
  <c r="C6811" i="1" s="1"/>
  <c r="D6812" i="1"/>
  <c r="E6812" i="1"/>
  <c r="F6812" i="1"/>
  <c r="D6813" i="1"/>
  <c r="E6813" i="1"/>
  <c r="F6813" i="1"/>
  <c r="C6813" i="1" s="1"/>
  <c r="D6814" i="1"/>
  <c r="E6814" i="1"/>
  <c r="F6814" i="1"/>
  <c r="C6814" i="1" s="1"/>
  <c r="D6815" i="1"/>
  <c r="E6815" i="1"/>
  <c r="F6815" i="1"/>
  <c r="C6815" i="1" s="1"/>
  <c r="D6816" i="1"/>
  <c r="E6816" i="1"/>
  <c r="F6816" i="1"/>
  <c r="C6816" i="1" s="1"/>
  <c r="D6817" i="1"/>
  <c r="E6817" i="1"/>
  <c r="F6817" i="1"/>
  <c r="C6817" i="1" s="1"/>
  <c r="D6818" i="1"/>
  <c r="E6818" i="1"/>
  <c r="F6818" i="1"/>
  <c r="C6818" i="1" s="1"/>
  <c r="D6819" i="1"/>
  <c r="E6819" i="1"/>
  <c r="F6819" i="1"/>
  <c r="C6819" i="1" s="1"/>
  <c r="D6820" i="1"/>
  <c r="E6820" i="1"/>
  <c r="F6820" i="1"/>
  <c r="D6821" i="1"/>
  <c r="E6821" i="1"/>
  <c r="F6821" i="1"/>
  <c r="C6821" i="1" s="1"/>
  <c r="D6822" i="1"/>
  <c r="E6822" i="1"/>
  <c r="F6822" i="1"/>
  <c r="D6823" i="1"/>
  <c r="E6823" i="1"/>
  <c r="F6823" i="1"/>
  <c r="C6823" i="1" s="1"/>
  <c r="D6824" i="1"/>
  <c r="E6824" i="1"/>
  <c r="F6824" i="1"/>
  <c r="C6824" i="1" s="1"/>
  <c r="D6825" i="1"/>
  <c r="E6825" i="1"/>
  <c r="F6825" i="1"/>
  <c r="C6825" i="1" s="1"/>
  <c r="D6826" i="1"/>
  <c r="E6826" i="1"/>
  <c r="F6826" i="1"/>
  <c r="D6827" i="1"/>
  <c r="E6827" i="1"/>
  <c r="F6827" i="1"/>
  <c r="C6827" i="1" s="1"/>
  <c r="D6828" i="1"/>
  <c r="E6828" i="1"/>
  <c r="F6828" i="1"/>
  <c r="B6828" i="1" s="1"/>
  <c r="D6829" i="1"/>
  <c r="E6829" i="1"/>
  <c r="F6829" i="1"/>
  <c r="B6829" i="1" s="1"/>
  <c r="D6830" i="1"/>
  <c r="E6830" i="1"/>
  <c r="F6830" i="1"/>
  <c r="B6830" i="1" s="1"/>
  <c r="D6831" i="1"/>
  <c r="E6831" i="1"/>
  <c r="F6831" i="1"/>
  <c r="C6831" i="1" s="1"/>
  <c r="D6832" i="1"/>
  <c r="E6832" i="1"/>
  <c r="F6832" i="1"/>
  <c r="B6832" i="1" s="1"/>
  <c r="D6833" i="1"/>
  <c r="E6833" i="1"/>
  <c r="F6833" i="1"/>
  <c r="B6833" i="1" s="1"/>
  <c r="D6834" i="1"/>
  <c r="E6834" i="1"/>
  <c r="F6834" i="1"/>
  <c r="B6834" i="1" s="1"/>
  <c r="D6835" i="1"/>
  <c r="E6835" i="1"/>
  <c r="F6835" i="1"/>
  <c r="C6835" i="1" s="1"/>
  <c r="D6836" i="1"/>
  <c r="E6836" i="1"/>
  <c r="F6836" i="1"/>
  <c r="D6837" i="1"/>
  <c r="E6837" i="1"/>
  <c r="F6837" i="1"/>
  <c r="B6837" i="1" s="1"/>
  <c r="D6838" i="1"/>
  <c r="E6838" i="1"/>
  <c r="F6838" i="1"/>
  <c r="B6838" i="1" s="1"/>
  <c r="D6839" i="1"/>
  <c r="E6839" i="1"/>
  <c r="F6839" i="1"/>
  <c r="C6839" i="1" s="1"/>
  <c r="D6840" i="1"/>
  <c r="E6840" i="1"/>
  <c r="F6840" i="1"/>
  <c r="B6840" i="1" s="1"/>
  <c r="D6841" i="1"/>
  <c r="E6841" i="1"/>
  <c r="F6841" i="1"/>
  <c r="B6841" i="1" s="1"/>
  <c r="D6842" i="1"/>
  <c r="E6842" i="1"/>
  <c r="F6842" i="1"/>
  <c r="C6842" i="1" s="1"/>
  <c r="D6843" i="1"/>
  <c r="E6843" i="1"/>
  <c r="F6843" i="1"/>
  <c r="C6843" i="1" s="1"/>
  <c r="D6844" i="1"/>
  <c r="E6844" i="1"/>
  <c r="F6844" i="1"/>
  <c r="B6844" i="1" s="1"/>
  <c r="D6845" i="1"/>
  <c r="E6845" i="1"/>
  <c r="F6845" i="1"/>
  <c r="B6845" i="1" s="1"/>
  <c r="D6846" i="1"/>
  <c r="E6846" i="1"/>
  <c r="F6846" i="1"/>
  <c r="B6846" i="1" s="1"/>
  <c r="D6847" i="1"/>
  <c r="E6847" i="1"/>
  <c r="F6847" i="1"/>
  <c r="C6847" i="1" s="1"/>
  <c r="D6848" i="1"/>
  <c r="E6848" i="1"/>
  <c r="F6848" i="1"/>
  <c r="B6848" i="1" s="1"/>
  <c r="D6849" i="1"/>
  <c r="E6849" i="1"/>
  <c r="F6849" i="1"/>
  <c r="C6849" i="1" s="1"/>
  <c r="D6850" i="1"/>
  <c r="E6850" i="1"/>
  <c r="F6850" i="1"/>
  <c r="C6850" i="1" s="1"/>
  <c r="D6851" i="1"/>
  <c r="E6851" i="1"/>
  <c r="F6851" i="1"/>
  <c r="C6851" i="1" s="1"/>
  <c r="D6852" i="1"/>
  <c r="E6852" i="1"/>
  <c r="F6852" i="1"/>
  <c r="D6853" i="1"/>
  <c r="E6853" i="1"/>
  <c r="F6853" i="1"/>
  <c r="C6853" i="1" s="1"/>
  <c r="D6854" i="1"/>
  <c r="E6854" i="1"/>
  <c r="F6854" i="1"/>
  <c r="D6855" i="1"/>
  <c r="E6855" i="1"/>
  <c r="F6855" i="1"/>
  <c r="C6855" i="1" s="1"/>
  <c r="D6856" i="1"/>
  <c r="E6856" i="1"/>
  <c r="F6856" i="1"/>
  <c r="D6857" i="1"/>
  <c r="E6857" i="1"/>
  <c r="F6857" i="1"/>
  <c r="C6857" i="1" s="1"/>
  <c r="D6858" i="1"/>
  <c r="E6858" i="1"/>
  <c r="F6858" i="1"/>
  <c r="C6858" i="1" s="1"/>
  <c r="D6859" i="1"/>
  <c r="E6859" i="1"/>
  <c r="F6859" i="1"/>
  <c r="C6859" i="1" s="1"/>
  <c r="D6860" i="1"/>
  <c r="E6860" i="1"/>
  <c r="F6860" i="1"/>
  <c r="C6860" i="1" s="1"/>
  <c r="D6861" i="1"/>
  <c r="E6861" i="1"/>
  <c r="F6861" i="1"/>
  <c r="D6862" i="1"/>
  <c r="E6862" i="1"/>
  <c r="F6862" i="1"/>
  <c r="C6862" i="1" s="1"/>
  <c r="D6863" i="1"/>
  <c r="E6863" i="1"/>
  <c r="F6863" i="1"/>
  <c r="D6864" i="1"/>
  <c r="E6864" i="1"/>
  <c r="F6864" i="1"/>
  <c r="D6865" i="1"/>
  <c r="E6865" i="1"/>
  <c r="F6865" i="1"/>
  <c r="D6866" i="1"/>
  <c r="E6866" i="1"/>
  <c r="F6866" i="1"/>
  <c r="D6867" i="1"/>
  <c r="E6867" i="1"/>
  <c r="F6867" i="1"/>
  <c r="C6867" i="1" s="1"/>
  <c r="D6868" i="1"/>
  <c r="E6868" i="1"/>
  <c r="F6868" i="1"/>
  <c r="C6868" i="1" s="1"/>
  <c r="D6869" i="1"/>
  <c r="E6869" i="1"/>
  <c r="F6869" i="1"/>
  <c r="C6869" i="1" s="1"/>
  <c r="D6870" i="1"/>
  <c r="E6870" i="1"/>
  <c r="F6870" i="1"/>
  <c r="D6871" i="1"/>
  <c r="E6871" i="1"/>
  <c r="F6871" i="1"/>
  <c r="D6872" i="1"/>
  <c r="E6872" i="1"/>
  <c r="F6872" i="1"/>
  <c r="D6873" i="1"/>
  <c r="E6873" i="1"/>
  <c r="F6873" i="1"/>
  <c r="C6873" i="1" s="1"/>
  <c r="D6874" i="1"/>
  <c r="E6874" i="1"/>
  <c r="F6874" i="1"/>
  <c r="C6874" i="1" s="1"/>
  <c r="D6875" i="1"/>
  <c r="E6875" i="1"/>
  <c r="F6875" i="1"/>
  <c r="C6875" i="1" s="1"/>
  <c r="D6876" i="1"/>
  <c r="E6876" i="1"/>
  <c r="F6876" i="1"/>
  <c r="C6876" i="1" s="1"/>
  <c r="D6877" i="1"/>
  <c r="E6877" i="1"/>
  <c r="F6877" i="1"/>
  <c r="C6877" i="1" s="1"/>
  <c r="D6878" i="1"/>
  <c r="E6878" i="1"/>
  <c r="F6878" i="1"/>
  <c r="C6878" i="1" s="1"/>
  <c r="D6879" i="1"/>
  <c r="E6879" i="1"/>
  <c r="F6879" i="1"/>
  <c r="D6880" i="1"/>
  <c r="E6880" i="1"/>
  <c r="F6880" i="1"/>
  <c r="D6881" i="1"/>
  <c r="E6881" i="1"/>
  <c r="F6881" i="1"/>
  <c r="D6882" i="1"/>
  <c r="E6882" i="1"/>
  <c r="F6882" i="1"/>
  <c r="C6882" i="1" s="1"/>
  <c r="D6883" i="1"/>
  <c r="E6883" i="1"/>
  <c r="F6883" i="1"/>
  <c r="C6883" i="1" s="1"/>
  <c r="D6884" i="1"/>
  <c r="E6884" i="1"/>
  <c r="F6884" i="1"/>
  <c r="C6884" i="1" s="1"/>
  <c r="D6885" i="1"/>
  <c r="E6885" i="1"/>
  <c r="F6885" i="1"/>
  <c r="C6885" i="1" s="1"/>
  <c r="D6886" i="1"/>
  <c r="E6886" i="1"/>
  <c r="F6886" i="1"/>
  <c r="C6886" i="1" s="1"/>
  <c r="D6887" i="1"/>
  <c r="E6887" i="1"/>
  <c r="F6887" i="1"/>
  <c r="D6888" i="1"/>
  <c r="E6888" i="1"/>
  <c r="F6888" i="1"/>
  <c r="D6889" i="1"/>
  <c r="E6889" i="1"/>
  <c r="F6889" i="1"/>
  <c r="D6890" i="1"/>
  <c r="E6890" i="1"/>
  <c r="F6890" i="1"/>
  <c r="C6890" i="1" s="1"/>
  <c r="D6891" i="1"/>
  <c r="E6891" i="1"/>
  <c r="F6891" i="1"/>
  <c r="C6891" i="1" s="1"/>
  <c r="D6892" i="1"/>
  <c r="E6892" i="1"/>
  <c r="F6892" i="1"/>
  <c r="C6892" i="1" s="1"/>
  <c r="D6893" i="1"/>
  <c r="E6893" i="1"/>
  <c r="F6893" i="1"/>
  <c r="C6893" i="1" s="1"/>
  <c r="D6894" i="1"/>
  <c r="E6894" i="1"/>
  <c r="F6894" i="1"/>
  <c r="C6894" i="1" s="1"/>
  <c r="D6895" i="1"/>
  <c r="E6895" i="1"/>
  <c r="F6895" i="1"/>
  <c r="D6896" i="1"/>
  <c r="E6896" i="1"/>
  <c r="F6896" i="1"/>
  <c r="D6897" i="1"/>
  <c r="E6897" i="1"/>
  <c r="F6897" i="1"/>
  <c r="D6898" i="1"/>
  <c r="E6898" i="1"/>
  <c r="F6898" i="1"/>
  <c r="C6898" i="1" s="1"/>
  <c r="D6899" i="1"/>
  <c r="E6899" i="1"/>
  <c r="F6899" i="1"/>
  <c r="C6899" i="1" s="1"/>
  <c r="D6900" i="1"/>
  <c r="E6900" i="1"/>
  <c r="F6900" i="1"/>
  <c r="C6900" i="1" s="1"/>
  <c r="D6901" i="1"/>
  <c r="E6901" i="1"/>
  <c r="F6901" i="1"/>
  <c r="C6901" i="1" s="1"/>
  <c r="D6902" i="1"/>
  <c r="E6902" i="1"/>
  <c r="F6902" i="1"/>
  <c r="C6902" i="1" s="1"/>
  <c r="D6903" i="1"/>
  <c r="E6903" i="1"/>
  <c r="F6903" i="1"/>
  <c r="D6904" i="1"/>
  <c r="E6904" i="1"/>
  <c r="F6904" i="1"/>
  <c r="D6905" i="1"/>
  <c r="E6905" i="1"/>
  <c r="F6905" i="1"/>
  <c r="D6906" i="1"/>
  <c r="E6906" i="1"/>
  <c r="F6906" i="1"/>
  <c r="C6906" i="1" s="1"/>
  <c r="D6907" i="1"/>
  <c r="E6907" i="1"/>
  <c r="F6907" i="1"/>
  <c r="C6907" i="1" s="1"/>
  <c r="D6908" i="1"/>
  <c r="E6908" i="1"/>
  <c r="F6908" i="1"/>
  <c r="C6908" i="1" s="1"/>
  <c r="D6909" i="1"/>
  <c r="E6909" i="1"/>
  <c r="F6909" i="1"/>
  <c r="C6909" i="1" s="1"/>
  <c r="D6910" i="1"/>
  <c r="E6910" i="1"/>
  <c r="F6910" i="1"/>
  <c r="C6910" i="1" s="1"/>
  <c r="D6911" i="1"/>
  <c r="E6911" i="1"/>
  <c r="F6911" i="1"/>
  <c r="D6912" i="1"/>
  <c r="E6912" i="1"/>
  <c r="F6912" i="1"/>
  <c r="D6913" i="1"/>
  <c r="E6913" i="1"/>
  <c r="F6913" i="1"/>
  <c r="D6914" i="1"/>
  <c r="E6914" i="1"/>
  <c r="F6914" i="1"/>
  <c r="C6914" i="1" s="1"/>
  <c r="D6915" i="1"/>
  <c r="E6915" i="1"/>
  <c r="F6915" i="1"/>
  <c r="C6915" i="1" s="1"/>
  <c r="D6916" i="1"/>
  <c r="E6916" i="1"/>
  <c r="F6916" i="1"/>
  <c r="C6916" i="1" s="1"/>
  <c r="D6917" i="1"/>
  <c r="E6917" i="1"/>
  <c r="F6917" i="1"/>
  <c r="C6917" i="1" s="1"/>
  <c r="D6918" i="1"/>
  <c r="E6918" i="1"/>
  <c r="F6918" i="1"/>
  <c r="C6918" i="1" s="1"/>
  <c r="D6919" i="1"/>
  <c r="E6919" i="1"/>
  <c r="F6919" i="1"/>
  <c r="D6920" i="1"/>
  <c r="E6920" i="1"/>
  <c r="F6920" i="1"/>
  <c r="D6921" i="1"/>
  <c r="E6921" i="1"/>
  <c r="F6921" i="1"/>
  <c r="D6922" i="1"/>
  <c r="E6922" i="1"/>
  <c r="F6922" i="1"/>
  <c r="C6922" i="1" s="1"/>
  <c r="D6923" i="1"/>
  <c r="E6923" i="1"/>
  <c r="F6923" i="1"/>
  <c r="C6923" i="1" s="1"/>
  <c r="D6924" i="1"/>
  <c r="E6924" i="1"/>
  <c r="F6924" i="1"/>
  <c r="C6924" i="1" s="1"/>
  <c r="D6925" i="1"/>
  <c r="E6925" i="1"/>
  <c r="F6925" i="1"/>
  <c r="D6926" i="1"/>
  <c r="E6926" i="1"/>
  <c r="F6926" i="1"/>
  <c r="C6926" i="1" s="1"/>
  <c r="D6927" i="1"/>
  <c r="E6927" i="1"/>
  <c r="F6927" i="1"/>
  <c r="D6928" i="1"/>
  <c r="E6928" i="1"/>
  <c r="F6928" i="1"/>
  <c r="D6929" i="1"/>
  <c r="E6929" i="1"/>
  <c r="F6929" i="1"/>
  <c r="B6929" i="1" s="1"/>
  <c r="D6930" i="1"/>
  <c r="E6930" i="1"/>
  <c r="F6930" i="1"/>
  <c r="B6930" i="1" s="1"/>
  <c r="D6931" i="1"/>
  <c r="E6931" i="1"/>
  <c r="F6931" i="1"/>
  <c r="B6931" i="1" s="1"/>
  <c r="D6932" i="1"/>
  <c r="E6932" i="1"/>
  <c r="F6932" i="1"/>
  <c r="C6932" i="1" s="1"/>
  <c r="D6933" i="1"/>
  <c r="E6933" i="1"/>
  <c r="F6933" i="1"/>
  <c r="C6933" i="1" s="1"/>
  <c r="D6934" i="1"/>
  <c r="E6934" i="1"/>
  <c r="F6934" i="1"/>
  <c r="D6935" i="1"/>
  <c r="E6935" i="1"/>
  <c r="F6935" i="1"/>
  <c r="D6936" i="1"/>
  <c r="E6936" i="1"/>
  <c r="F6936" i="1"/>
  <c r="D6937" i="1"/>
  <c r="E6937" i="1"/>
  <c r="F6937" i="1"/>
  <c r="B6937" i="1" s="1"/>
  <c r="D6938" i="1"/>
  <c r="E6938" i="1"/>
  <c r="F6938" i="1"/>
  <c r="B6938" i="1" s="1"/>
  <c r="D6939" i="1"/>
  <c r="E6939" i="1"/>
  <c r="F6939" i="1"/>
  <c r="B6939" i="1" s="1"/>
  <c r="D6940" i="1"/>
  <c r="E6940" i="1"/>
  <c r="F6940" i="1"/>
  <c r="C6940" i="1" s="1"/>
  <c r="D6941" i="1"/>
  <c r="E6941" i="1"/>
  <c r="F6941" i="1"/>
  <c r="C6941" i="1" s="1"/>
  <c r="D6942" i="1"/>
  <c r="E6942" i="1"/>
  <c r="F6942" i="1"/>
  <c r="B6942" i="1" s="1"/>
  <c r="D6943" i="1"/>
  <c r="E6943" i="1"/>
  <c r="F6943" i="1"/>
  <c r="B6943" i="1" s="1"/>
  <c r="D6944" i="1"/>
  <c r="E6944" i="1"/>
  <c r="F6944" i="1"/>
  <c r="B6944" i="1" s="1"/>
  <c r="D6945" i="1"/>
  <c r="E6945" i="1"/>
  <c r="F6945" i="1"/>
  <c r="B6945" i="1" s="1"/>
  <c r="D6946" i="1"/>
  <c r="E6946" i="1"/>
  <c r="F6946" i="1"/>
  <c r="B6946" i="1" s="1"/>
  <c r="D6947" i="1"/>
  <c r="E6947" i="1"/>
  <c r="F6947" i="1"/>
  <c r="B6947" i="1" s="1"/>
  <c r="D6948" i="1"/>
  <c r="E6948" i="1"/>
  <c r="F6948" i="1"/>
  <c r="C6948" i="1" s="1"/>
  <c r="D6949" i="1"/>
  <c r="E6949" i="1"/>
  <c r="F6949" i="1"/>
  <c r="C6949" i="1" s="1"/>
  <c r="D6950" i="1"/>
  <c r="E6950" i="1"/>
  <c r="F6950" i="1"/>
  <c r="D6951" i="1"/>
  <c r="E6951" i="1"/>
  <c r="F6951" i="1"/>
  <c r="D6952" i="1"/>
  <c r="E6952" i="1"/>
  <c r="F6952" i="1"/>
  <c r="D6953" i="1"/>
  <c r="E6953" i="1"/>
  <c r="F6953" i="1"/>
  <c r="B6953" i="1" s="1"/>
  <c r="D6954" i="1"/>
  <c r="E6954" i="1"/>
  <c r="F6954" i="1"/>
  <c r="B6954" i="1" s="1"/>
  <c r="D6955" i="1"/>
  <c r="E6955" i="1"/>
  <c r="F6955" i="1"/>
  <c r="B6955" i="1" s="1"/>
  <c r="D6956" i="1"/>
  <c r="E6956" i="1"/>
  <c r="F6956" i="1"/>
  <c r="C6956" i="1" s="1"/>
  <c r="D6957" i="1"/>
  <c r="E6957" i="1"/>
  <c r="F6957" i="1"/>
  <c r="C6957" i="1" s="1"/>
  <c r="D6958" i="1"/>
  <c r="E6958" i="1"/>
  <c r="F6958" i="1"/>
  <c r="B6958" i="1" s="1"/>
  <c r="D6959" i="1"/>
  <c r="E6959" i="1"/>
  <c r="F6959" i="1"/>
  <c r="B6959" i="1" s="1"/>
  <c r="D6960" i="1"/>
  <c r="E6960" i="1"/>
  <c r="F6960" i="1"/>
  <c r="B6960" i="1" s="1"/>
  <c r="D6961" i="1"/>
  <c r="E6961" i="1"/>
  <c r="F6961" i="1"/>
  <c r="B6961" i="1" s="1"/>
  <c r="D6962" i="1"/>
  <c r="E6962" i="1"/>
  <c r="F6962" i="1"/>
  <c r="B6962" i="1" s="1"/>
  <c r="D6963" i="1"/>
  <c r="E6963" i="1"/>
  <c r="F6963" i="1"/>
  <c r="B6963" i="1" s="1"/>
  <c r="D6964" i="1"/>
  <c r="E6964" i="1"/>
  <c r="F6964" i="1"/>
  <c r="C6964" i="1" s="1"/>
  <c r="D6965" i="1"/>
  <c r="E6965" i="1"/>
  <c r="F6965" i="1"/>
  <c r="C6965" i="1" s="1"/>
  <c r="D6966" i="1"/>
  <c r="E6966" i="1"/>
  <c r="F6966" i="1"/>
  <c r="D6967" i="1"/>
  <c r="E6967" i="1"/>
  <c r="F6967" i="1"/>
  <c r="C6967" i="1" s="1"/>
  <c r="D6968" i="1"/>
  <c r="E6968" i="1"/>
  <c r="F6968" i="1"/>
  <c r="C6968" i="1" s="1"/>
  <c r="D6969" i="1"/>
  <c r="E6969" i="1"/>
  <c r="F6969" i="1"/>
  <c r="D6970" i="1"/>
  <c r="E6970" i="1"/>
  <c r="F6970" i="1"/>
  <c r="C6970" i="1" s="1"/>
  <c r="D6971" i="1"/>
  <c r="E6971" i="1"/>
  <c r="F6971" i="1"/>
  <c r="D6972" i="1"/>
  <c r="E6972" i="1"/>
  <c r="F6972" i="1"/>
  <c r="C6972" i="1" s="1"/>
  <c r="D6973" i="1"/>
  <c r="E6973" i="1"/>
  <c r="F6973" i="1"/>
  <c r="C6973" i="1" s="1"/>
  <c r="D6974" i="1"/>
  <c r="E6974" i="1"/>
  <c r="F6974" i="1"/>
  <c r="C6974" i="1" s="1"/>
  <c r="D6975" i="1"/>
  <c r="E6975" i="1"/>
  <c r="F6975" i="1"/>
  <c r="C6975" i="1" s="1"/>
  <c r="D6976" i="1"/>
  <c r="E6976" i="1"/>
  <c r="F6976" i="1"/>
  <c r="C6976" i="1" s="1"/>
  <c r="D6977" i="1"/>
  <c r="E6977" i="1"/>
  <c r="F6977" i="1"/>
  <c r="D6978" i="1"/>
  <c r="E6978" i="1"/>
  <c r="F6978" i="1"/>
  <c r="C6978" i="1" s="1"/>
  <c r="D6979" i="1"/>
  <c r="E6979" i="1"/>
  <c r="F6979" i="1"/>
  <c r="C6979" i="1" s="1"/>
  <c r="D6980" i="1"/>
  <c r="E6980" i="1"/>
  <c r="F6980" i="1"/>
  <c r="C6980" i="1" s="1"/>
  <c r="D6981" i="1"/>
  <c r="E6981" i="1"/>
  <c r="F6981" i="1"/>
  <c r="C6981" i="1" s="1"/>
  <c r="D6982" i="1"/>
  <c r="E6982" i="1"/>
  <c r="F6982" i="1"/>
  <c r="D6983" i="1"/>
  <c r="E6983" i="1"/>
  <c r="F6983" i="1"/>
  <c r="C6983" i="1" s="1"/>
  <c r="D6984" i="1"/>
  <c r="E6984" i="1"/>
  <c r="F6984" i="1"/>
  <c r="C6984" i="1" s="1"/>
  <c r="D6985" i="1"/>
  <c r="E6985" i="1"/>
  <c r="F6985" i="1"/>
  <c r="D6986" i="1"/>
  <c r="E6986" i="1"/>
  <c r="F6986" i="1"/>
  <c r="C6986" i="1" s="1"/>
  <c r="D6987" i="1"/>
  <c r="E6987" i="1"/>
  <c r="F6987" i="1"/>
  <c r="D6988" i="1"/>
  <c r="E6988" i="1"/>
  <c r="F6988" i="1"/>
  <c r="C6988" i="1" s="1"/>
  <c r="D6989" i="1"/>
  <c r="E6989" i="1"/>
  <c r="F6989" i="1"/>
  <c r="C6989" i="1" s="1"/>
  <c r="D6990" i="1"/>
  <c r="E6990" i="1"/>
  <c r="F6990" i="1"/>
  <c r="C6990" i="1" s="1"/>
  <c r="D6991" i="1"/>
  <c r="E6991" i="1"/>
  <c r="F6991" i="1"/>
  <c r="C6991" i="1" s="1"/>
  <c r="D6992" i="1"/>
  <c r="E6992" i="1"/>
  <c r="F6992" i="1"/>
  <c r="C6992" i="1" s="1"/>
  <c r="D6993" i="1"/>
  <c r="E6993" i="1"/>
  <c r="F6993" i="1"/>
  <c r="D6994" i="1"/>
  <c r="E6994" i="1"/>
  <c r="F6994" i="1"/>
  <c r="C6994" i="1" s="1"/>
  <c r="D6995" i="1"/>
  <c r="E6995" i="1"/>
  <c r="F6995" i="1"/>
  <c r="C6995" i="1" s="1"/>
  <c r="D6996" i="1"/>
  <c r="E6996" i="1"/>
  <c r="F6996" i="1"/>
  <c r="C6996" i="1" s="1"/>
  <c r="D6997" i="1"/>
  <c r="E6997" i="1"/>
  <c r="F6997" i="1"/>
  <c r="C6997" i="1" s="1"/>
  <c r="D6998" i="1"/>
  <c r="E6998" i="1"/>
  <c r="F6998" i="1"/>
  <c r="D6999" i="1"/>
  <c r="E6999" i="1"/>
  <c r="F6999" i="1"/>
  <c r="C6999" i="1" s="1"/>
  <c r="D7000" i="1"/>
  <c r="E7000" i="1"/>
  <c r="F7000" i="1"/>
  <c r="C7000" i="1" s="1"/>
  <c r="D7001" i="1"/>
  <c r="E7001" i="1"/>
  <c r="F7001" i="1"/>
  <c r="D7002" i="1"/>
  <c r="E7002" i="1"/>
  <c r="F7002" i="1"/>
  <c r="C7002" i="1" s="1"/>
  <c r="D7003" i="1"/>
  <c r="E7003" i="1"/>
  <c r="F7003" i="1"/>
  <c r="D7004" i="1"/>
  <c r="E7004" i="1"/>
  <c r="F7004" i="1"/>
  <c r="C7004" i="1" s="1"/>
  <c r="D7005" i="1"/>
  <c r="E7005" i="1"/>
  <c r="F7005" i="1"/>
  <c r="C7005" i="1" s="1"/>
  <c r="D7006" i="1"/>
  <c r="E7006" i="1"/>
  <c r="F7006" i="1"/>
  <c r="C7006" i="1" s="1"/>
  <c r="D7007" i="1"/>
  <c r="E7007" i="1"/>
  <c r="F7007" i="1"/>
  <c r="C7007" i="1" s="1"/>
  <c r="D7008" i="1"/>
  <c r="E7008" i="1"/>
  <c r="F7008" i="1"/>
  <c r="C7008" i="1" s="1"/>
  <c r="D7009" i="1"/>
  <c r="E7009" i="1"/>
  <c r="F7009" i="1"/>
  <c r="D7010" i="1"/>
  <c r="E7010" i="1"/>
  <c r="F7010" i="1"/>
  <c r="C7010" i="1" s="1"/>
  <c r="D7011" i="1"/>
  <c r="E7011" i="1"/>
  <c r="F7011" i="1"/>
  <c r="C7011" i="1" s="1"/>
  <c r="D7012" i="1"/>
  <c r="E7012" i="1"/>
  <c r="F7012" i="1"/>
  <c r="C7012" i="1" s="1"/>
  <c r="D7013" i="1"/>
  <c r="E7013" i="1"/>
  <c r="F7013" i="1"/>
  <c r="C7013" i="1" s="1"/>
  <c r="D7014" i="1"/>
  <c r="E7014" i="1"/>
  <c r="F7014" i="1"/>
  <c r="D7015" i="1"/>
  <c r="E7015" i="1"/>
  <c r="F7015" i="1"/>
  <c r="C7015" i="1" s="1"/>
  <c r="D7016" i="1"/>
  <c r="E7016" i="1"/>
  <c r="F7016" i="1"/>
  <c r="C7016" i="1" s="1"/>
  <c r="D7017" i="1"/>
  <c r="E7017" i="1"/>
  <c r="F7017" i="1"/>
  <c r="D7018" i="1"/>
  <c r="E7018" i="1"/>
  <c r="F7018" i="1"/>
  <c r="C7018" i="1" s="1"/>
  <c r="D7019" i="1"/>
  <c r="E7019" i="1"/>
  <c r="F7019" i="1"/>
  <c r="D7020" i="1"/>
  <c r="E7020" i="1"/>
  <c r="F7020" i="1"/>
  <c r="C7020" i="1" s="1"/>
  <c r="D7021" i="1"/>
  <c r="E7021" i="1"/>
  <c r="F7021" i="1"/>
  <c r="C7021" i="1" s="1"/>
  <c r="D7022" i="1"/>
  <c r="E7022" i="1"/>
  <c r="F7022" i="1"/>
  <c r="C7022" i="1" s="1"/>
  <c r="D7023" i="1"/>
  <c r="E7023" i="1"/>
  <c r="F7023" i="1"/>
  <c r="C7023" i="1" s="1"/>
  <c r="D7024" i="1"/>
  <c r="E7024" i="1"/>
  <c r="F7024" i="1"/>
  <c r="C7024" i="1" s="1"/>
  <c r="D7025" i="1"/>
  <c r="E7025" i="1"/>
  <c r="F7025" i="1"/>
  <c r="D7026" i="1"/>
  <c r="E7026" i="1"/>
  <c r="F7026" i="1"/>
  <c r="C7026" i="1" s="1"/>
  <c r="D7027" i="1"/>
  <c r="E7027" i="1"/>
  <c r="F7027" i="1"/>
  <c r="C7027" i="1" s="1"/>
  <c r="D7028" i="1"/>
  <c r="E7028" i="1"/>
  <c r="F7028" i="1"/>
  <c r="C7028" i="1" s="1"/>
  <c r="D7029" i="1"/>
  <c r="E7029" i="1"/>
  <c r="F7029" i="1"/>
  <c r="C7029" i="1" s="1"/>
  <c r="D7030" i="1"/>
  <c r="E7030" i="1"/>
  <c r="F7030" i="1"/>
  <c r="D7031" i="1"/>
  <c r="E7031" i="1"/>
  <c r="F7031" i="1"/>
  <c r="C7031" i="1" s="1"/>
  <c r="D7032" i="1"/>
  <c r="E7032" i="1"/>
  <c r="F7032" i="1"/>
  <c r="C7032" i="1" s="1"/>
  <c r="D7033" i="1"/>
  <c r="E7033" i="1"/>
  <c r="F7033" i="1"/>
  <c r="D7034" i="1"/>
  <c r="E7034" i="1"/>
  <c r="F7034" i="1"/>
  <c r="C7034" i="1" s="1"/>
  <c r="D7035" i="1"/>
  <c r="E7035" i="1"/>
  <c r="F7035" i="1"/>
  <c r="D7036" i="1"/>
  <c r="E7036" i="1"/>
  <c r="F7036" i="1"/>
  <c r="C7036" i="1" s="1"/>
  <c r="D7037" i="1"/>
  <c r="E7037" i="1"/>
  <c r="F7037" i="1"/>
  <c r="C7037" i="1" s="1"/>
  <c r="D7038" i="1"/>
  <c r="E7038" i="1"/>
  <c r="F7038" i="1"/>
  <c r="C7038" i="1" s="1"/>
  <c r="D7039" i="1"/>
  <c r="E7039" i="1"/>
  <c r="F7039" i="1"/>
  <c r="C7039" i="1" s="1"/>
  <c r="D7040" i="1"/>
  <c r="E7040" i="1"/>
  <c r="F7040" i="1"/>
  <c r="C7040" i="1" s="1"/>
  <c r="D7041" i="1"/>
  <c r="E7041" i="1"/>
  <c r="F7041" i="1"/>
  <c r="D7042" i="1"/>
  <c r="E7042" i="1"/>
  <c r="F7042" i="1"/>
  <c r="C7042" i="1" s="1"/>
  <c r="D7043" i="1"/>
  <c r="E7043" i="1"/>
  <c r="F7043" i="1"/>
  <c r="C7043" i="1" s="1"/>
  <c r="D7044" i="1"/>
  <c r="E7044" i="1"/>
  <c r="F7044" i="1"/>
  <c r="C7044" i="1" s="1"/>
  <c r="D7045" i="1"/>
  <c r="E7045" i="1"/>
  <c r="F7045" i="1"/>
  <c r="C7045" i="1" s="1"/>
  <c r="D7046" i="1"/>
  <c r="E7046" i="1"/>
  <c r="F7046" i="1"/>
  <c r="D7047" i="1"/>
  <c r="E7047" i="1"/>
  <c r="F7047" i="1"/>
  <c r="C7047" i="1" s="1"/>
  <c r="D7048" i="1"/>
  <c r="E7048" i="1"/>
  <c r="F7048" i="1"/>
  <c r="C7048" i="1" s="1"/>
  <c r="D7049" i="1"/>
  <c r="E7049" i="1"/>
  <c r="F7049" i="1"/>
  <c r="D7050" i="1"/>
  <c r="E7050" i="1"/>
  <c r="F7050" i="1"/>
  <c r="C7050" i="1" s="1"/>
  <c r="D7051" i="1"/>
  <c r="E7051" i="1"/>
  <c r="F7051" i="1"/>
  <c r="D7052" i="1"/>
  <c r="E7052" i="1"/>
  <c r="F7052" i="1"/>
  <c r="C7052" i="1" s="1"/>
  <c r="D7053" i="1"/>
  <c r="E7053" i="1"/>
  <c r="F7053" i="1"/>
  <c r="C7053" i="1" s="1"/>
  <c r="D7054" i="1"/>
  <c r="E7054" i="1"/>
  <c r="F7054" i="1"/>
  <c r="C7054" i="1" s="1"/>
  <c r="D7055" i="1"/>
  <c r="E7055" i="1"/>
  <c r="F7055" i="1"/>
  <c r="C7055" i="1" s="1"/>
  <c r="D7056" i="1"/>
  <c r="E7056" i="1"/>
  <c r="F7056" i="1"/>
  <c r="C7056" i="1" s="1"/>
  <c r="D7057" i="1"/>
  <c r="E7057" i="1"/>
  <c r="F7057" i="1"/>
  <c r="D7058" i="1"/>
  <c r="E7058" i="1"/>
  <c r="F7058" i="1"/>
  <c r="C7058" i="1" s="1"/>
  <c r="D7059" i="1"/>
  <c r="E7059" i="1"/>
  <c r="F7059" i="1"/>
  <c r="C7059" i="1" s="1"/>
  <c r="D7060" i="1"/>
  <c r="E7060" i="1"/>
  <c r="F7060" i="1"/>
  <c r="C7060" i="1" s="1"/>
  <c r="D7061" i="1"/>
  <c r="E7061" i="1"/>
  <c r="F7061" i="1"/>
  <c r="C7061" i="1" s="1"/>
  <c r="D7062" i="1"/>
  <c r="E7062" i="1"/>
  <c r="F7062" i="1"/>
  <c r="D7063" i="1"/>
  <c r="E7063" i="1"/>
  <c r="F7063" i="1"/>
  <c r="C7063" i="1" s="1"/>
  <c r="D7064" i="1"/>
  <c r="E7064" i="1"/>
  <c r="F7064" i="1"/>
  <c r="C7064" i="1" s="1"/>
  <c r="D7065" i="1"/>
  <c r="E7065" i="1"/>
  <c r="F7065" i="1"/>
  <c r="D7066" i="1"/>
  <c r="E7066" i="1"/>
  <c r="F7066" i="1"/>
  <c r="C7066" i="1" s="1"/>
  <c r="D7067" i="1"/>
  <c r="E7067" i="1"/>
  <c r="F7067" i="1"/>
  <c r="D7068" i="1"/>
  <c r="E7068" i="1"/>
  <c r="F7068" i="1"/>
  <c r="C7068" i="1" s="1"/>
  <c r="D7069" i="1"/>
  <c r="E7069" i="1"/>
  <c r="F7069" i="1"/>
  <c r="C7069" i="1" s="1"/>
  <c r="D7070" i="1"/>
  <c r="E7070" i="1"/>
  <c r="F7070" i="1"/>
  <c r="C7070" i="1" s="1"/>
  <c r="D7071" i="1"/>
  <c r="E7071" i="1"/>
  <c r="F7071" i="1"/>
  <c r="C7071" i="1" s="1"/>
  <c r="D7072" i="1"/>
  <c r="E7072" i="1"/>
  <c r="F7072" i="1"/>
  <c r="C7072" i="1" s="1"/>
  <c r="D7073" i="1"/>
  <c r="E7073" i="1"/>
  <c r="F7073" i="1"/>
  <c r="D7074" i="1"/>
  <c r="E7074" i="1"/>
  <c r="F7074" i="1"/>
  <c r="C7074" i="1" s="1"/>
  <c r="D7075" i="1"/>
  <c r="E7075" i="1"/>
  <c r="F7075" i="1"/>
  <c r="C7075" i="1" s="1"/>
  <c r="D7076" i="1"/>
  <c r="E7076" i="1"/>
  <c r="F7076" i="1"/>
  <c r="C7076" i="1" s="1"/>
  <c r="D7077" i="1"/>
  <c r="E7077" i="1"/>
  <c r="F7077" i="1"/>
  <c r="C7077" i="1" s="1"/>
  <c r="D7078" i="1"/>
  <c r="E7078" i="1"/>
  <c r="F7078" i="1"/>
  <c r="D7079" i="1"/>
  <c r="E7079" i="1"/>
  <c r="F7079" i="1"/>
  <c r="C7079" i="1" s="1"/>
  <c r="D7080" i="1"/>
  <c r="E7080" i="1"/>
  <c r="F7080" i="1"/>
  <c r="C7080" i="1" s="1"/>
  <c r="D7081" i="1"/>
  <c r="E7081" i="1"/>
  <c r="F7081" i="1"/>
  <c r="D7082" i="1"/>
  <c r="E7082" i="1"/>
  <c r="F7082" i="1"/>
  <c r="C7082" i="1" s="1"/>
  <c r="D7083" i="1"/>
  <c r="E7083" i="1"/>
  <c r="F7083" i="1"/>
  <c r="D7084" i="1"/>
  <c r="E7084" i="1"/>
  <c r="F7084" i="1"/>
  <c r="C7084" i="1" s="1"/>
  <c r="D7085" i="1"/>
  <c r="E7085" i="1"/>
  <c r="F7085" i="1"/>
  <c r="C7085" i="1" s="1"/>
  <c r="D7086" i="1"/>
  <c r="E7086" i="1"/>
  <c r="F7086" i="1"/>
  <c r="C7086" i="1" s="1"/>
  <c r="D7087" i="1"/>
  <c r="E7087" i="1"/>
  <c r="F7087" i="1"/>
  <c r="C7087" i="1" s="1"/>
  <c r="D7088" i="1"/>
  <c r="E7088" i="1"/>
  <c r="F7088" i="1"/>
  <c r="C7088" i="1" s="1"/>
  <c r="D7089" i="1"/>
  <c r="E7089" i="1"/>
  <c r="F7089" i="1"/>
  <c r="D7090" i="1"/>
  <c r="E7090" i="1"/>
  <c r="F7090" i="1"/>
  <c r="C7090" i="1" s="1"/>
  <c r="D7091" i="1"/>
  <c r="E7091" i="1"/>
  <c r="F7091" i="1"/>
  <c r="C7091" i="1" s="1"/>
  <c r="D7092" i="1"/>
  <c r="E7092" i="1"/>
  <c r="F7092" i="1"/>
  <c r="C7092" i="1" s="1"/>
  <c r="D7093" i="1"/>
  <c r="E7093" i="1"/>
  <c r="F7093" i="1"/>
  <c r="C7093" i="1" s="1"/>
  <c r="D7094" i="1"/>
  <c r="E7094" i="1"/>
  <c r="F7094" i="1"/>
  <c r="D7095" i="1"/>
  <c r="E7095" i="1"/>
  <c r="F7095" i="1"/>
  <c r="C7095" i="1" s="1"/>
  <c r="D7096" i="1"/>
  <c r="E7096" i="1"/>
  <c r="F7096" i="1"/>
  <c r="C7096" i="1" s="1"/>
  <c r="D7097" i="1"/>
  <c r="E7097" i="1"/>
  <c r="F7097" i="1"/>
  <c r="D7098" i="1"/>
  <c r="E7098" i="1"/>
  <c r="F7098" i="1"/>
  <c r="C7098" i="1" s="1"/>
  <c r="D7099" i="1"/>
  <c r="E7099" i="1"/>
  <c r="F7099" i="1"/>
  <c r="D7100" i="1"/>
  <c r="E7100" i="1"/>
  <c r="F7100" i="1"/>
  <c r="C7100" i="1" s="1"/>
  <c r="D7101" i="1"/>
  <c r="E7101" i="1"/>
  <c r="F7101" i="1"/>
  <c r="C7101" i="1" s="1"/>
  <c r="D7102" i="1"/>
  <c r="E7102" i="1"/>
  <c r="F7102" i="1"/>
  <c r="C7102" i="1" s="1"/>
  <c r="D7103" i="1"/>
  <c r="E7103" i="1"/>
  <c r="F7103" i="1"/>
  <c r="C7103" i="1" s="1"/>
  <c r="D7104" i="1"/>
  <c r="E7104" i="1"/>
  <c r="F7104" i="1"/>
  <c r="C7104" i="1" s="1"/>
  <c r="D7105" i="1"/>
  <c r="E7105" i="1"/>
  <c r="F7105" i="1"/>
  <c r="D7106" i="1"/>
  <c r="E7106" i="1"/>
  <c r="F7106" i="1"/>
  <c r="C7106" i="1" s="1"/>
  <c r="D7107" i="1"/>
  <c r="E7107" i="1"/>
  <c r="F7107" i="1"/>
  <c r="C7107" i="1" s="1"/>
  <c r="D7108" i="1"/>
  <c r="E7108" i="1"/>
  <c r="F7108" i="1"/>
  <c r="C7108" i="1" s="1"/>
  <c r="D7109" i="1"/>
  <c r="E7109" i="1"/>
  <c r="F7109" i="1"/>
  <c r="C7109" i="1" s="1"/>
  <c r="D7110" i="1"/>
  <c r="E7110" i="1"/>
  <c r="F7110" i="1"/>
  <c r="D7111" i="1"/>
  <c r="E7111" i="1"/>
  <c r="F7111" i="1"/>
  <c r="C7111" i="1" s="1"/>
  <c r="D7112" i="1"/>
  <c r="E7112" i="1"/>
  <c r="F7112" i="1"/>
  <c r="D7113" i="1"/>
  <c r="E7113" i="1"/>
  <c r="F7113" i="1"/>
  <c r="D7114" i="1"/>
  <c r="E7114" i="1"/>
  <c r="F7114" i="1"/>
  <c r="C7114" i="1" s="1"/>
  <c r="D7115" i="1"/>
  <c r="E7115" i="1"/>
  <c r="F7115" i="1"/>
  <c r="C7115" i="1" s="1"/>
  <c r="D7116" i="1"/>
  <c r="E7116" i="1"/>
  <c r="F7116" i="1"/>
  <c r="C7116" i="1" s="1"/>
  <c r="D7117" i="1"/>
  <c r="E7117" i="1"/>
  <c r="F7117" i="1"/>
  <c r="C7117" i="1" s="1"/>
  <c r="D7118" i="1"/>
  <c r="E7118" i="1"/>
  <c r="F7118" i="1"/>
  <c r="D7119" i="1"/>
  <c r="E7119" i="1"/>
  <c r="F7119" i="1"/>
  <c r="C7119" i="1" s="1"/>
  <c r="D7120" i="1"/>
  <c r="E7120" i="1"/>
  <c r="F7120" i="1"/>
  <c r="C7120" i="1" s="1"/>
  <c r="D7121" i="1"/>
  <c r="E7121" i="1"/>
  <c r="F7121" i="1"/>
  <c r="D7122" i="1"/>
  <c r="E7122" i="1"/>
  <c r="F7122" i="1"/>
  <c r="C7122" i="1" s="1"/>
  <c r="D7123" i="1"/>
  <c r="E7123" i="1"/>
  <c r="F7123" i="1"/>
  <c r="D7124" i="1"/>
  <c r="E7124" i="1"/>
  <c r="F7124" i="1"/>
  <c r="C7124" i="1" s="1"/>
  <c r="D7125" i="1"/>
  <c r="E7125" i="1"/>
  <c r="F7125" i="1"/>
  <c r="C7125" i="1" s="1"/>
  <c r="D7126" i="1"/>
  <c r="E7126" i="1"/>
  <c r="F7126" i="1"/>
  <c r="C7126" i="1" s="1"/>
  <c r="D7127" i="1"/>
  <c r="E7127" i="1"/>
  <c r="F7127" i="1"/>
  <c r="C7127" i="1" s="1"/>
  <c r="D7128" i="1"/>
  <c r="E7128" i="1"/>
  <c r="F7128" i="1"/>
  <c r="C7128" i="1" s="1"/>
  <c r="D7129" i="1"/>
  <c r="E7129" i="1"/>
  <c r="F7129" i="1"/>
  <c r="D7130" i="1"/>
  <c r="E7130" i="1"/>
  <c r="F7130" i="1"/>
  <c r="C7130" i="1" s="1"/>
  <c r="D7131" i="1"/>
  <c r="E7131" i="1"/>
  <c r="F7131" i="1"/>
  <c r="C7131" i="1" s="1"/>
  <c r="D7132" i="1"/>
  <c r="E7132" i="1"/>
  <c r="F7132" i="1"/>
  <c r="C7132" i="1" s="1"/>
  <c r="D7133" i="1"/>
  <c r="E7133" i="1"/>
  <c r="F7133" i="1"/>
  <c r="C7133" i="1" s="1"/>
  <c r="D7134" i="1"/>
  <c r="E7134" i="1"/>
  <c r="F7134" i="1"/>
  <c r="D7135" i="1"/>
  <c r="E7135" i="1"/>
  <c r="F7135" i="1"/>
  <c r="D7136" i="1"/>
  <c r="E7136" i="1"/>
  <c r="F7136" i="1"/>
  <c r="D7137" i="1"/>
  <c r="E7137" i="1"/>
  <c r="F7137" i="1"/>
  <c r="D7138" i="1"/>
  <c r="E7138" i="1"/>
  <c r="F7138" i="1"/>
  <c r="C7138" i="1" s="1"/>
  <c r="D7139" i="1"/>
  <c r="E7139" i="1"/>
  <c r="F7139" i="1"/>
  <c r="D7140" i="1"/>
  <c r="E7140" i="1"/>
  <c r="F7140" i="1"/>
  <c r="C7140" i="1" s="1"/>
  <c r="D7141" i="1"/>
  <c r="E7141" i="1"/>
  <c r="F7141" i="1"/>
  <c r="C7141" i="1" s="1"/>
  <c r="D7142" i="1"/>
  <c r="E7142" i="1"/>
  <c r="F7142" i="1"/>
  <c r="C7142" i="1" s="1"/>
  <c r="D7143" i="1"/>
  <c r="E7143" i="1"/>
  <c r="F7143" i="1"/>
  <c r="D7144" i="1"/>
  <c r="E7144" i="1"/>
  <c r="F7144" i="1"/>
  <c r="C7144" i="1" s="1"/>
  <c r="D7145" i="1"/>
  <c r="E7145" i="1"/>
  <c r="F7145" i="1"/>
  <c r="D7146" i="1"/>
  <c r="E7146" i="1"/>
  <c r="F7146" i="1"/>
  <c r="C7146" i="1" s="1"/>
  <c r="D7147" i="1"/>
  <c r="E7147" i="1"/>
  <c r="F7147" i="1"/>
  <c r="C7147" i="1" s="1"/>
  <c r="D7148" i="1"/>
  <c r="E7148" i="1"/>
  <c r="F7148" i="1"/>
  <c r="C7148" i="1" s="1"/>
  <c r="D7149" i="1"/>
  <c r="E7149" i="1"/>
  <c r="F7149" i="1"/>
  <c r="C7149" i="1" s="1"/>
  <c r="D7150" i="1"/>
  <c r="E7150" i="1"/>
  <c r="F7150" i="1"/>
  <c r="C7150" i="1" s="1"/>
  <c r="D7151" i="1"/>
  <c r="E7151" i="1"/>
  <c r="F7151" i="1"/>
  <c r="D7152" i="1"/>
  <c r="E7152" i="1"/>
  <c r="F7152" i="1"/>
  <c r="D7153" i="1"/>
  <c r="E7153" i="1"/>
  <c r="F7153" i="1"/>
  <c r="D7154" i="1"/>
  <c r="E7154" i="1"/>
  <c r="F7154" i="1"/>
  <c r="C7154" i="1" s="1"/>
  <c r="D7155" i="1"/>
  <c r="E7155" i="1"/>
  <c r="F7155" i="1"/>
  <c r="C7155" i="1" s="1"/>
  <c r="D7156" i="1"/>
  <c r="E7156" i="1"/>
  <c r="F7156" i="1"/>
  <c r="C7156" i="1" s="1"/>
  <c r="D7157" i="1"/>
  <c r="E7157" i="1"/>
  <c r="F7157" i="1"/>
  <c r="C7157" i="1" s="1"/>
  <c r="D7158" i="1"/>
  <c r="E7158" i="1"/>
  <c r="F7158" i="1"/>
  <c r="C7158" i="1" s="1"/>
  <c r="D7159" i="1"/>
  <c r="E7159" i="1"/>
  <c r="F7159" i="1"/>
  <c r="C7159" i="1" s="1"/>
  <c r="D7160" i="1"/>
  <c r="E7160" i="1"/>
  <c r="F7160" i="1"/>
  <c r="C7160" i="1" s="1"/>
  <c r="D7161" i="1"/>
  <c r="E7161" i="1"/>
  <c r="F7161" i="1"/>
  <c r="D7162" i="1"/>
  <c r="E7162" i="1"/>
  <c r="F7162" i="1"/>
  <c r="C7162" i="1" s="1"/>
  <c r="D7163" i="1"/>
  <c r="E7163" i="1"/>
  <c r="F7163" i="1"/>
  <c r="C7163" i="1" s="1"/>
  <c r="D7164" i="1"/>
  <c r="E7164" i="1"/>
  <c r="F7164" i="1"/>
  <c r="C7164" i="1" s="1"/>
  <c r="D7165" i="1"/>
  <c r="E7165" i="1"/>
  <c r="F7165" i="1"/>
  <c r="C7165" i="1" s="1"/>
  <c r="D7166" i="1"/>
  <c r="E7166" i="1"/>
  <c r="F7166" i="1"/>
  <c r="C7166" i="1" s="1"/>
  <c r="D7167" i="1"/>
  <c r="E7167" i="1"/>
  <c r="F7167" i="1"/>
  <c r="D7168" i="1"/>
  <c r="E7168" i="1"/>
  <c r="F7168" i="1"/>
  <c r="C7168" i="1" s="1"/>
  <c r="D7169" i="1"/>
  <c r="E7169" i="1"/>
  <c r="F7169" i="1"/>
  <c r="C7169" i="1" s="1"/>
  <c r="D7170" i="1"/>
  <c r="E7170" i="1"/>
  <c r="F7170" i="1"/>
  <c r="C7170" i="1" s="1"/>
  <c r="D7171" i="1"/>
  <c r="E7171" i="1"/>
  <c r="F7171" i="1"/>
  <c r="C7171" i="1" s="1"/>
  <c r="D7172" i="1"/>
  <c r="E7172" i="1"/>
  <c r="F7172" i="1"/>
  <c r="C7172" i="1" s="1"/>
  <c r="D7173" i="1"/>
  <c r="E7173" i="1"/>
  <c r="F7173" i="1"/>
  <c r="C7173" i="1" s="1"/>
  <c r="D7174" i="1"/>
  <c r="E7174" i="1"/>
  <c r="F7174" i="1"/>
  <c r="D7175" i="1"/>
  <c r="E7175" i="1"/>
  <c r="F7175" i="1"/>
  <c r="C7175" i="1" s="1"/>
  <c r="D7176" i="1"/>
  <c r="E7176" i="1"/>
  <c r="F7176" i="1"/>
  <c r="C7176" i="1" s="1"/>
  <c r="D7177" i="1"/>
  <c r="E7177" i="1"/>
  <c r="F7177" i="1"/>
  <c r="C7177" i="1" s="1"/>
  <c r="D7178" i="1"/>
  <c r="E7178" i="1"/>
  <c r="F7178" i="1"/>
  <c r="C7178" i="1" s="1"/>
  <c r="D7179" i="1"/>
  <c r="E7179" i="1"/>
  <c r="F7179" i="1"/>
  <c r="C7179" i="1" s="1"/>
  <c r="D7180" i="1"/>
  <c r="E7180" i="1"/>
  <c r="F7180" i="1"/>
  <c r="C7180" i="1" s="1"/>
  <c r="D7181" i="1"/>
  <c r="E7181" i="1"/>
  <c r="F7181" i="1"/>
  <c r="D7182" i="1"/>
  <c r="E7182" i="1"/>
  <c r="F7182" i="1"/>
  <c r="D7183" i="1"/>
  <c r="E7183" i="1"/>
  <c r="F7183" i="1"/>
  <c r="C7183" i="1" s="1"/>
  <c r="D7184" i="1"/>
  <c r="E7184" i="1"/>
  <c r="F7184" i="1"/>
  <c r="C7184" i="1" s="1"/>
  <c r="D7185" i="1"/>
  <c r="E7185" i="1"/>
  <c r="F7185" i="1"/>
  <c r="C7185" i="1" s="1"/>
  <c r="D7186" i="1"/>
  <c r="E7186" i="1"/>
  <c r="F7186" i="1"/>
  <c r="D7187" i="1"/>
  <c r="E7187" i="1"/>
  <c r="F7187" i="1"/>
  <c r="C7187" i="1" s="1"/>
  <c r="D7188" i="1"/>
  <c r="E7188" i="1"/>
  <c r="F7188" i="1"/>
  <c r="C7188" i="1" s="1"/>
  <c r="D7189" i="1"/>
  <c r="E7189" i="1"/>
  <c r="F7189" i="1"/>
  <c r="C7189" i="1" s="1"/>
  <c r="D7190" i="1"/>
  <c r="E7190" i="1"/>
  <c r="F7190" i="1"/>
  <c r="C7190" i="1" s="1"/>
  <c r="D7191" i="1"/>
  <c r="E7191" i="1"/>
  <c r="F7191" i="1"/>
  <c r="D7192" i="1"/>
  <c r="E7192" i="1"/>
  <c r="F7192" i="1"/>
  <c r="C7192" i="1" s="1"/>
  <c r="D7193" i="1"/>
  <c r="E7193" i="1"/>
  <c r="F7193" i="1"/>
  <c r="C7193" i="1" s="1"/>
  <c r="D7194" i="1"/>
  <c r="E7194" i="1"/>
  <c r="F7194" i="1"/>
  <c r="C7194" i="1" s="1"/>
  <c r="D7195" i="1"/>
  <c r="E7195" i="1"/>
  <c r="F7195" i="1"/>
  <c r="C7195" i="1" s="1"/>
  <c r="D7196" i="1"/>
  <c r="E7196" i="1"/>
  <c r="F7196" i="1"/>
  <c r="D7197" i="1"/>
  <c r="E7197" i="1"/>
  <c r="F7197" i="1"/>
  <c r="D7198" i="1"/>
  <c r="E7198" i="1"/>
  <c r="F7198" i="1"/>
  <c r="D7199" i="1"/>
  <c r="E7199" i="1"/>
  <c r="F7199" i="1"/>
  <c r="D7200" i="1"/>
  <c r="E7200" i="1"/>
  <c r="F7200" i="1"/>
  <c r="B7200" i="1" s="1"/>
  <c r="D7201" i="1"/>
  <c r="E7201" i="1"/>
  <c r="F7201" i="1"/>
  <c r="B7201" i="1" s="1"/>
  <c r="D7202" i="1"/>
  <c r="E7202" i="1"/>
  <c r="F7202" i="1"/>
  <c r="B7202" i="1" s="1"/>
  <c r="D7203" i="1"/>
  <c r="E7203" i="1"/>
  <c r="F7203" i="1"/>
  <c r="C7203" i="1" s="1"/>
  <c r="D7204" i="1"/>
  <c r="E7204" i="1"/>
  <c r="F7204" i="1"/>
  <c r="B7204" i="1" s="1"/>
  <c r="D7205" i="1"/>
  <c r="E7205" i="1"/>
  <c r="F7205" i="1"/>
  <c r="B7205" i="1" s="1"/>
  <c r="D7206" i="1"/>
  <c r="E7206" i="1"/>
  <c r="F7206" i="1"/>
  <c r="B7206" i="1" s="1"/>
  <c r="D7207" i="1"/>
  <c r="E7207" i="1"/>
  <c r="F7207" i="1"/>
  <c r="D7208" i="1"/>
  <c r="E7208" i="1"/>
  <c r="F7208" i="1"/>
  <c r="C7208" i="1" s="1"/>
  <c r="D7209" i="1"/>
  <c r="E7209" i="1"/>
  <c r="F7209" i="1"/>
  <c r="D7210" i="1"/>
  <c r="E7210" i="1"/>
  <c r="F7210" i="1"/>
  <c r="D7211" i="1"/>
  <c r="E7211" i="1"/>
  <c r="F7211" i="1"/>
  <c r="C7211" i="1" s="1"/>
  <c r="D7212" i="1"/>
  <c r="E7212" i="1"/>
  <c r="F7212" i="1"/>
  <c r="D7213" i="1"/>
  <c r="E7213" i="1"/>
  <c r="F7213" i="1"/>
  <c r="D7214" i="1"/>
  <c r="E7214" i="1"/>
  <c r="F7214" i="1"/>
  <c r="D7215" i="1"/>
  <c r="E7215" i="1"/>
  <c r="F7215" i="1"/>
  <c r="D7216" i="1"/>
  <c r="E7216" i="1"/>
  <c r="F7216" i="1"/>
  <c r="C7216" i="1" s="1"/>
  <c r="D7217" i="1"/>
  <c r="E7217" i="1"/>
  <c r="F7217" i="1"/>
  <c r="D7218" i="1"/>
  <c r="E7218" i="1"/>
  <c r="F7218" i="1"/>
  <c r="D7219" i="1"/>
  <c r="E7219" i="1"/>
  <c r="F7219" i="1"/>
  <c r="C7219" i="1" s="1"/>
  <c r="D7220" i="1"/>
  <c r="E7220" i="1"/>
  <c r="F7220" i="1"/>
  <c r="D7221" i="1"/>
  <c r="E7221" i="1"/>
  <c r="F7221" i="1"/>
  <c r="D7222" i="1"/>
  <c r="E7222" i="1"/>
  <c r="F7222" i="1"/>
  <c r="D7223" i="1"/>
  <c r="E7223" i="1"/>
  <c r="F7223" i="1"/>
  <c r="D7224" i="1"/>
  <c r="E7224" i="1"/>
  <c r="F7224" i="1"/>
  <c r="C7224" i="1" s="1"/>
  <c r="D7225" i="1"/>
  <c r="E7225" i="1"/>
  <c r="F7225" i="1"/>
  <c r="D7226" i="1"/>
  <c r="E7226" i="1"/>
  <c r="F7226" i="1"/>
  <c r="D7227" i="1"/>
  <c r="E7227" i="1"/>
  <c r="F7227" i="1"/>
  <c r="C7227" i="1" s="1"/>
  <c r="D7228" i="1"/>
  <c r="E7228" i="1"/>
  <c r="F7228" i="1"/>
  <c r="D7229" i="1"/>
  <c r="E7229" i="1"/>
  <c r="F7229" i="1"/>
  <c r="D7230" i="1"/>
  <c r="E7230" i="1"/>
  <c r="F7230" i="1"/>
  <c r="D7231" i="1"/>
  <c r="E7231" i="1"/>
  <c r="F7231" i="1"/>
  <c r="D7232" i="1"/>
  <c r="E7232" i="1"/>
  <c r="F7232" i="1"/>
  <c r="C7232" i="1" s="1"/>
  <c r="D7233" i="1"/>
  <c r="E7233" i="1"/>
  <c r="F7233" i="1"/>
  <c r="D7234" i="1"/>
  <c r="E7234" i="1"/>
  <c r="F7234" i="1"/>
  <c r="D7235" i="1"/>
  <c r="E7235" i="1"/>
  <c r="F7235" i="1"/>
  <c r="C7235" i="1" s="1"/>
  <c r="D7236" i="1"/>
  <c r="E7236" i="1"/>
  <c r="F7236" i="1"/>
  <c r="D7237" i="1"/>
  <c r="E7237" i="1"/>
  <c r="F7237" i="1"/>
  <c r="D7238" i="1"/>
  <c r="E7238" i="1"/>
  <c r="F7238" i="1"/>
  <c r="D7239" i="1"/>
  <c r="E7239" i="1"/>
  <c r="F7239" i="1"/>
  <c r="D7240" i="1"/>
  <c r="E7240" i="1"/>
  <c r="F7240" i="1"/>
  <c r="C7240" i="1" s="1"/>
  <c r="D7241" i="1"/>
  <c r="E7241" i="1"/>
  <c r="F7241" i="1"/>
  <c r="D7242" i="1"/>
  <c r="E7242" i="1"/>
  <c r="F7242" i="1"/>
  <c r="D7243" i="1"/>
  <c r="E7243" i="1"/>
  <c r="F7243" i="1"/>
  <c r="C7243" i="1" s="1"/>
  <c r="D7244" i="1"/>
  <c r="E7244" i="1"/>
  <c r="F7244" i="1"/>
  <c r="D7245" i="1"/>
  <c r="E7245" i="1"/>
  <c r="F7245" i="1"/>
  <c r="D7246" i="1"/>
  <c r="E7246" i="1"/>
  <c r="F7246" i="1"/>
  <c r="D7247" i="1"/>
  <c r="E7247" i="1"/>
  <c r="F7247" i="1"/>
  <c r="D7248" i="1"/>
  <c r="E7248" i="1"/>
  <c r="F7248" i="1"/>
  <c r="C7248" i="1" s="1"/>
  <c r="D7249" i="1"/>
  <c r="E7249" i="1"/>
  <c r="F7249" i="1"/>
  <c r="D7250" i="1"/>
  <c r="E7250" i="1"/>
  <c r="F7250" i="1"/>
  <c r="D7251" i="1"/>
  <c r="E7251" i="1"/>
  <c r="F7251" i="1"/>
  <c r="C7251" i="1" s="1"/>
  <c r="D7252" i="1"/>
  <c r="E7252" i="1"/>
  <c r="F7252" i="1"/>
  <c r="D7253" i="1"/>
  <c r="E7253" i="1"/>
  <c r="F7253" i="1"/>
  <c r="D7254" i="1"/>
  <c r="E7254" i="1"/>
  <c r="F7254" i="1"/>
  <c r="D7255" i="1"/>
  <c r="E7255" i="1"/>
  <c r="F7255" i="1"/>
  <c r="D7256" i="1"/>
  <c r="E7256" i="1"/>
  <c r="F7256" i="1"/>
  <c r="C7256" i="1" s="1"/>
  <c r="D7257" i="1"/>
  <c r="E7257" i="1"/>
  <c r="F7257" i="1"/>
  <c r="D7258" i="1"/>
  <c r="E7258" i="1"/>
  <c r="F7258" i="1"/>
  <c r="D7259" i="1"/>
  <c r="E7259" i="1"/>
  <c r="F7259" i="1"/>
  <c r="C7259" i="1" s="1"/>
  <c r="D7260" i="1"/>
  <c r="E7260" i="1"/>
  <c r="F7260" i="1"/>
  <c r="D7261" i="1"/>
  <c r="E7261" i="1"/>
  <c r="F7261" i="1"/>
  <c r="D7262" i="1"/>
  <c r="E7262" i="1"/>
  <c r="F7262" i="1"/>
  <c r="D7263" i="1"/>
  <c r="E7263" i="1"/>
  <c r="F7263" i="1"/>
  <c r="D7264" i="1"/>
  <c r="E7264" i="1"/>
  <c r="F7264" i="1"/>
  <c r="C7264" i="1" s="1"/>
  <c r="D7265" i="1"/>
  <c r="E7265" i="1"/>
  <c r="F7265" i="1"/>
  <c r="D7266" i="1"/>
  <c r="E7266" i="1"/>
  <c r="F7266" i="1"/>
  <c r="D7267" i="1"/>
  <c r="E7267" i="1"/>
  <c r="F7267" i="1"/>
  <c r="C7267" i="1" s="1"/>
  <c r="D7268" i="1"/>
  <c r="E7268" i="1"/>
  <c r="F7268" i="1"/>
  <c r="D7269" i="1"/>
  <c r="E7269" i="1"/>
  <c r="F7269" i="1"/>
  <c r="D7270" i="1"/>
  <c r="E7270" i="1"/>
  <c r="F7270" i="1"/>
  <c r="D7271" i="1"/>
  <c r="E7271" i="1"/>
  <c r="F7271" i="1"/>
  <c r="D7272" i="1"/>
  <c r="E7272" i="1"/>
  <c r="F7272" i="1"/>
  <c r="C7272" i="1" s="1"/>
  <c r="D7273" i="1"/>
  <c r="E7273" i="1"/>
  <c r="F7273" i="1"/>
  <c r="D7274" i="1"/>
  <c r="E7274" i="1"/>
  <c r="F7274" i="1"/>
  <c r="D7275" i="1"/>
  <c r="E7275" i="1"/>
  <c r="F7275" i="1"/>
  <c r="C7275" i="1" s="1"/>
  <c r="D7276" i="1"/>
  <c r="E7276" i="1"/>
  <c r="F7276" i="1"/>
  <c r="D7277" i="1"/>
  <c r="E7277" i="1"/>
  <c r="F7277" i="1"/>
  <c r="D7278" i="1"/>
  <c r="E7278" i="1"/>
  <c r="F7278" i="1"/>
  <c r="D7279" i="1"/>
  <c r="E7279" i="1"/>
  <c r="F7279" i="1"/>
  <c r="D7280" i="1"/>
  <c r="E7280" i="1"/>
  <c r="F7280" i="1"/>
  <c r="C7280" i="1" s="1"/>
  <c r="D7281" i="1"/>
  <c r="E7281" i="1"/>
  <c r="F7281" i="1"/>
  <c r="D7282" i="1"/>
  <c r="E7282" i="1"/>
  <c r="F7282" i="1"/>
  <c r="D7283" i="1"/>
  <c r="E7283" i="1"/>
  <c r="F7283" i="1"/>
  <c r="C7283" i="1" s="1"/>
  <c r="D7284" i="1"/>
  <c r="E7284" i="1"/>
  <c r="F7284" i="1"/>
  <c r="D7285" i="1"/>
  <c r="E7285" i="1"/>
  <c r="F7285" i="1"/>
  <c r="D7286" i="1"/>
  <c r="E7286" i="1"/>
  <c r="F7286" i="1"/>
  <c r="D7287" i="1"/>
  <c r="E7287" i="1"/>
  <c r="F7287" i="1"/>
  <c r="D7288" i="1"/>
  <c r="E7288" i="1"/>
  <c r="F7288" i="1"/>
  <c r="C7288" i="1" s="1"/>
  <c r="D7289" i="1"/>
  <c r="E7289" i="1"/>
  <c r="F7289" i="1"/>
  <c r="D7290" i="1"/>
  <c r="E7290" i="1"/>
  <c r="F7290" i="1"/>
  <c r="D7291" i="1"/>
  <c r="E7291" i="1"/>
  <c r="F7291" i="1"/>
  <c r="C7291" i="1" s="1"/>
  <c r="D7292" i="1"/>
  <c r="E7292" i="1"/>
  <c r="F7292" i="1"/>
  <c r="D7293" i="1"/>
  <c r="E7293" i="1"/>
  <c r="F7293" i="1"/>
  <c r="D7294" i="1"/>
  <c r="E7294" i="1"/>
  <c r="F7294" i="1"/>
  <c r="D7295" i="1"/>
  <c r="E7295" i="1"/>
  <c r="F7295" i="1"/>
  <c r="D7296" i="1"/>
  <c r="E7296" i="1"/>
  <c r="F7296" i="1"/>
  <c r="C7296" i="1" s="1"/>
  <c r="D7297" i="1"/>
  <c r="E7297" i="1"/>
  <c r="F7297" i="1"/>
  <c r="D7298" i="1"/>
  <c r="E7298" i="1"/>
  <c r="F7298" i="1"/>
  <c r="D7299" i="1"/>
  <c r="E7299" i="1"/>
  <c r="F7299" i="1"/>
  <c r="C7299" i="1" s="1"/>
  <c r="D7300" i="1"/>
  <c r="E7300" i="1"/>
  <c r="F7300" i="1"/>
  <c r="C7300" i="1" s="1"/>
  <c r="D7301" i="1"/>
  <c r="E7301" i="1"/>
  <c r="F7301" i="1"/>
  <c r="D7302" i="1"/>
  <c r="E7302" i="1"/>
  <c r="F7302" i="1"/>
  <c r="C7302" i="1" s="1"/>
  <c r="D7303" i="1"/>
  <c r="E7303" i="1"/>
  <c r="F7303" i="1"/>
  <c r="D7304" i="1"/>
  <c r="E7304" i="1"/>
  <c r="F7304" i="1"/>
  <c r="C7304" i="1" s="1"/>
  <c r="D7305" i="1"/>
  <c r="E7305" i="1"/>
  <c r="F7305" i="1"/>
  <c r="C7305" i="1" s="1"/>
  <c r="D7306" i="1"/>
  <c r="E7306" i="1"/>
  <c r="F7306" i="1"/>
  <c r="D7307" i="1"/>
  <c r="E7307" i="1"/>
  <c r="F7307" i="1"/>
  <c r="C7307" i="1" s="1"/>
  <c r="D7308" i="1"/>
  <c r="E7308" i="1"/>
  <c r="F7308" i="1"/>
  <c r="C7308" i="1" s="1"/>
  <c r="D7309" i="1"/>
  <c r="E7309" i="1"/>
  <c r="F7309" i="1"/>
  <c r="D7310" i="1"/>
  <c r="E7310" i="1"/>
  <c r="F7310" i="1"/>
  <c r="C7310" i="1" s="1"/>
  <c r="D7311" i="1"/>
  <c r="E7311" i="1"/>
  <c r="F7311" i="1"/>
  <c r="D7312" i="1"/>
  <c r="E7312" i="1"/>
  <c r="F7312" i="1"/>
  <c r="C7312" i="1" s="1"/>
  <c r="D7313" i="1"/>
  <c r="E7313" i="1"/>
  <c r="F7313" i="1"/>
  <c r="C7313" i="1" s="1"/>
  <c r="D7314" i="1"/>
  <c r="E7314" i="1"/>
  <c r="F7314" i="1"/>
  <c r="D7315" i="1"/>
  <c r="E7315" i="1"/>
  <c r="F7315" i="1"/>
  <c r="C7315" i="1" s="1"/>
  <c r="D7316" i="1"/>
  <c r="E7316" i="1"/>
  <c r="F7316" i="1"/>
  <c r="C7316" i="1" s="1"/>
  <c r="D7317" i="1"/>
  <c r="E7317" i="1"/>
  <c r="F7317" i="1"/>
  <c r="D7318" i="1"/>
  <c r="E7318" i="1"/>
  <c r="F7318" i="1"/>
  <c r="C7318" i="1" s="1"/>
  <c r="D7319" i="1"/>
  <c r="E7319" i="1"/>
  <c r="F7319" i="1"/>
  <c r="D7320" i="1"/>
  <c r="E7320" i="1"/>
  <c r="F7320" i="1"/>
  <c r="C7320" i="1" s="1"/>
  <c r="D7321" i="1"/>
  <c r="E7321" i="1"/>
  <c r="F7321" i="1"/>
  <c r="C7321" i="1" s="1"/>
  <c r="D7322" i="1"/>
  <c r="E7322" i="1"/>
  <c r="F7322" i="1"/>
  <c r="D7323" i="1"/>
  <c r="E7323" i="1"/>
  <c r="F7323" i="1"/>
  <c r="C7323" i="1" s="1"/>
  <c r="D7324" i="1"/>
  <c r="E7324" i="1"/>
  <c r="F7324" i="1"/>
  <c r="C7324" i="1" s="1"/>
  <c r="D7325" i="1"/>
  <c r="E7325" i="1"/>
  <c r="F7325" i="1"/>
  <c r="D7326" i="1"/>
  <c r="E7326" i="1"/>
  <c r="F7326" i="1"/>
  <c r="C7326" i="1" s="1"/>
  <c r="D7327" i="1"/>
  <c r="E7327" i="1"/>
  <c r="F7327" i="1"/>
  <c r="D7328" i="1"/>
  <c r="E7328" i="1"/>
  <c r="F7328" i="1"/>
  <c r="C7328" i="1" s="1"/>
  <c r="D7329" i="1"/>
  <c r="E7329" i="1"/>
  <c r="F7329" i="1"/>
  <c r="C7329" i="1" s="1"/>
  <c r="D7330" i="1"/>
  <c r="E7330" i="1"/>
  <c r="F7330" i="1"/>
  <c r="D7331" i="1"/>
  <c r="E7331" i="1"/>
  <c r="F7331" i="1"/>
  <c r="C7331" i="1" s="1"/>
  <c r="D7332" i="1"/>
  <c r="E7332" i="1"/>
  <c r="F7332" i="1"/>
  <c r="C7332" i="1" s="1"/>
  <c r="D7333" i="1"/>
  <c r="E7333" i="1"/>
  <c r="F7333" i="1"/>
  <c r="D7334" i="1"/>
  <c r="E7334" i="1"/>
  <c r="F7334" i="1"/>
  <c r="C7334" i="1" s="1"/>
  <c r="D7335" i="1"/>
  <c r="E7335" i="1"/>
  <c r="F7335" i="1"/>
  <c r="D7336" i="1"/>
  <c r="E7336" i="1"/>
  <c r="F7336" i="1"/>
  <c r="C7336" i="1" s="1"/>
  <c r="D7337" i="1"/>
  <c r="E7337" i="1"/>
  <c r="F7337" i="1"/>
  <c r="C7337" i="1" s="1"/>
  <c r="D7338" i="1"/>
  <c r="E7338" i="1"/>
  <c r="F7338" i="1"/>
  <c r="D7339" i="1"/>
  <c r="E7339" i="1"/>
  <c r="F7339" i="1"/>
  <c r="C7339" i="1" s="1"/>
  <c r="D7340" i="1"/>
  <c r="E7340" i="1"/>
  <c r="F7340" i="1"/>
  <c r="C7340" i="1" s="1"/>
  <c r="D7341" i="1"/>
  <c r="E7341" i="1"/>
  <c r="F7341" i="1"/>
  <c r="D7342" i="1"/>
  <c r="E7342" i="1"/>
  <c r="F7342" i="1"/>
  <c r="C7342" i="1" s="1"/>
  <c r="D7343" i="1"/>
  <c r="E7343" i="1"/>
  <c r="F7343" i="1"/>
  <c r="D7344" i="1"/>
  <c r="E7344" i="1"/>
  <c r="F7344" i="1"/>
  <c r="C7344" i="1" s="1"/>
  <c r="D7345" i="1"/>
  <c r="E7345" i="1"/>
  <c r="F7345" i="1"/>
  <c r="C7345" i="1" s="1"/>
  <c r="D7346" i="1"/>
  <c r="E7346" i="1"/>
  <c r="F7346" i="1"/>
  <c r="D7347" i="1"/>
  <c r="E7347" i="1"/>
  <c r="F7347" i="1"/>
  <c r="C7347" i="1" s="1"/>
  <c r="D7348" i="1"/>
  <c r="E7348" i="1"/>
  <c r="F7348" i="1"/>
  <c r="C7348" i="1" s="1"/>
  <c r="D7349" i="1"/>
  <c r="E7349" i="1"/>
  <c r="F7349" i="1"/>
  <c r="D7350" i="1"/>
  <c r="E7350" i="1"/>
  <c r="F7350" i="1"/>
  <c r="C7350" i="1" s="1"/>
  <c r="D7351" i="1"/>
  <c r="E7351" i="1"/>
  <c r="F7351" i="1"/>
  <c r="D7352" i="1"/>
  <c r="E7352" i="1"/>
  <c r="F7352" i="1"/>
  <c r="C7352" i="1" s="1"/>
  <c r="D7353" i="1"/>
  <c r="E7353" i="1"/>
  <c r="F7353" i="1"/>
  <c r="C7353" i="1" s="1"/>
  <c r="D7354" i="1"/>
  <c r="E7354" i="1"/>
  <c r="F7354" i="1"/>
  <c r="D7355" i="1"/>
  <c r="E7355" i="1"/>
  <c r="F7355" i="1"/>
  <c r="C7355" i="1" s="1"/>
  <c r="D7356" i="1"/>
  <c r="E7356" i="1"/>
  <c r="F7356" i="1"/>
  <c r="C7356" i="1" s="1"/>
  <c r="D7357" i="1"/>
  <c r="E7357" i="1"/>
  <c r="F7357" i="1"/>
  <c r="D7358" i="1"/>
  <c r="E7358" i="1"/>
  <c r="F7358" i="1"/>
  <c r="C7358" i="1" s="1"/>
  <c r="D7359" i="1"/>
  <c r="E7359" i="1"/>
  <c r="F7359" i="1"/>
  <c r="D7360" i="1"/>
  <c r="E7360" i="1"/>
  <c r="F7360" i="1"/>
  <c r="C7360" i="1" s="1"/>
  <c r="D7361" i="1"/>
  <c r="E7361" i="1"/>
  <c r="F7361" i="1"/>
  <c r="C7361" i="1" s="1"/>
  <c r="D7362" i="1"/>
  <c r="E7362" i="1"/>
  <c r="F7362" i="1"/>
  <c r="D7363" i="1"/>
  <c r="E7363" i="1"/>
  <c r="F7363" i="1"/>
  <c r="C7363" i="1" s="1"/>
  <c r="D7364" i="1"/>
  <c r="E7364" i="1"/>
  <c r="F7364" i="1"/>
  <c r="C7364" i="1" s="1"/>
  <c r="D7365" i="1"/>
  <c r="E7365" i="1"/>
  <c r="F7365" i="1"/>
  <c r="D7366" i="1"/>
  <c r="E7366" i="1"/>
  <c r="F7366" i="1"/>
  <c r="C7366" i="1" s="1"/>
  <c r="D7367" i="1"/>
  <c r="E7367" i="1"/>
  <c r="F7367" i="1"/>
  <c r="D7368" i="1"/>
  <c r="E7368" i="1"/>
  <c r="F7368" i="1"/>
  <c r="C7368" i="1" s="1"/>
  <c r="D7369" i="1"/>
  <c r="E7369" i="1"/>
  <c r="F7369" i="1"/>
  <c r="C7369" i="1" s="1"/>
  <c r="D7370" i="1"/>
  <c r="E7370" i="1"/>
  <c r="F7370" i="1"/>
  <c r="D7371" i="1"/>
  <c r="E7371" i="1"/>
  <c r="F7371" i="1"/>
  <c r="C7371" i="1" s="1"/>
  <c r="D7372" i="1"/>
  <c r="E7372" i="1"/>
  <c r="F7372" i="1"/>
  <c r="C7372" i="1" s="1"/>
  <c r="D7373" i="1"/>
  <c r="E7373" i="1"/>
  <c r="F7373" i="1"/>
  <c r="D7374" i="1"/>
  <c r="E7374" i="1"/>
  <c r="F7374" i="1"/>
  <c r="C7374" i="1" s="1"/>
  <c r="D7375" i="1"/>
  <c r="E7375" i="1"/>
  <c r="F7375" i="1"/>
  <c r="D7376" i="1"/>
  <c r="E7376" i="1"/>
  <c r="F7376" i="1"/>
  <c r="C7376" i="1" s="1"/>
  <c r="D7377" i="1"/>
  <c r="E7377" i="1"/>
  <c r="F7377" i="1"/>
  <c r="C7377" i="1" s="1"/>
  <c r="D7378" i="1"/>
  <c r="E7378" i="1"/>
  <c r="F7378" i="1"/>
  <c r="D7379" i="1"/>
  <c r="E7379" i="1"/>
  <c r="F7379" i="1"/>
  <c r="C7379" i="1" s="1"/>
  <c r="D7380" i="1"/>
  <c r="E7380" i="1"/>
  <c r="F7380" i="1"/>
  <c r="C7380" i="1" s="1"/>
  <c r="D7381" i="1"/>
  <c r="E7381" i="1"/>
  <c r="F7381" i="1"/>
  <c r="D7382" i="1"/>
  <c r="E7382" i="1"/>
  <c r="F7382" i="1"/>
  <c r="C7382" i="1" s="1"/>
  <c r="D7383" i="1"/>
  <c r="E7383" i="1"/>
  <c r="F7383" i="1"/>
  <c r="D7384" i="1"/>
  <c r="E7384" i="1"/>
  <c r="F7384" i="1"/>
  <c r="C7384" i="1" s="1"/>
  <c r="D7385" i="1"/>
  <c r="E7385" i="1"/>
  <c r="F7385" i="1"/>
  <c r="C7385" i="1" s="1"/>
  <c r="D7386" i="1"/>
  <c r="E7386" i="1"/>
  <c r="F7386" i="1"/>
  <c r="D7387" i="1"/>
  <c r="E7387" i="1"/>
  <c r="F7387" i="1"/>
  <c r="C7387" i="1" s="1"/>
  <c r="D7388" i="1"/>
  <c r="E7388" i="1"/>
  <c r="F7388" i="1"/>
  <c r="C7388" i="1" s="1"/>
  <c r="D7389" i="1"/>
  <c r="E7389" i="1"/>
  <c r="F7389" i="1"/>
  <c r="D7390" i="1"/>
  <c r="E7390" i="1"/>
  <c r="F7390" i="1"/>
  <c r="C7390" i="1" s="1"/>
  <c r="D7391" i="1"/>
  <c r="E7391" i="1"/>
  <c r="F7391" i="1"/>
  <c r="D7392" i="1"/>
  <c r="E7392" i="1"/>
  <c r="F7392" i="1"/>
  <c r="C7392" i="1" s="1"/>
  <c r="D7393" i="1"/>
  <c r="E7393" i="1"/>
  <c r="F7393" i="1"/>
  <c r="C7393" i="1" s="1"/>
  <c r="D7394" i="1"/>
  <c r="E7394" i="1"/>
  <c r="F7394" i="1"/>
  <c r="D7395" i="1"/>
  <c r="E7395" i="1"/>
  <c r="F7395" i="1"/>
  <c r="C7395" i="1" s="1"/>
  <c r="D7396" i="1"/>
  <c r="E7396" i="1"/>
  <c r="F7396" i="1"/>
  <c r="C7396" i="1" s="1"/>
  <c r="D7397" i="1"/>
  <c r="E7397" i="1"/>
  <c r="F7397" i="1"/>
  <c r="D7398" i="1"/>
  <c r="E7398" i="1"/>
  <c r="F7398" i="1"/>
  <c r="C7398" i="1" s="1"/>
  <c r="D7399" i="1"/>
  <c r="E7399" i="1"/>
  <c r="F7399" i="1"/>
  <c r="D7400" i="1"/>
  <c r="E7400" i="1"/>
  <c r="F7400" i="1"/>
  <c r="C7400" i="1" s="1"/>
  <c r="D7401" i="1"/>
  <c r="E7401" i="1"/>
  <c r="F7401" i="1"/>
  <c r="C7401" i="1" s="1"/>
  <c r="D7402" i="1"/>
  <c r="E7402" i="1"/>
  <c r="F7402" i="1"/>
  <c r="D7403" i="1"/>
  <c r="E7403" i="1"/>
  <c r="F7403" i="1"/>
  <c r="C7403" i="1" s="1"/>
  <c r="D7404" i="1"/>
  <c r="E7404" i="1"/>
  <c r="F7404" i="1"/>
  <c r="C7404" i="1" s="1"/>
  <c r="D7405" i="1"/>
  <c r="E7405" i="1"/>
  <c r="F7405" i="1"/>
  <c r="D7406" i="1"/>
  <c r="E7406" i="1"/>
  <c r="F7406" i="1"/>
  <c r="C7406" i="1" s="1"/>
  <c r="D7407" i="1"/>
  <c r="E7407" i="1"/>
  <c r="F7407" i="1"/>
  <c r="D7408" i="1"/>
  <c r="E7408" i="1"/>
  <c r="F7408" i="1"/>
  <c r="C7408" i="1" s="1"/>
  <c r="D7409" i="1"/>
  <c r="E7409" i="1"/>
  <c r="F7409" i="1"/>
  <c r="C7409" i="1" s="1"/>
  <c r="D7410" i="1"/>
  <c r="E7410" i="1"/>
  <c r="F7410" i="1"/>
  <c r="D7411" i="1"/>
  <c r="E7411" i="1"/>
  <c r="F7411" i="1"/>
  <c r="C7411" i="1" s="1"/>
  <c r="D7412" i="1"/>
  <c r="E7412" i="1"/>
  <c r="F7412" i="1"/>
  <c r="C7412" i="1" s="1"/>
  <c r="D7413" i="1"/>
  <c r="E7413" i="1"/>
  <c r="F7413" i="1"/>
  <c r="D7414" i="1"/>
  <c r="E7414" i="1"/>
  <c r="F7414" i="1"/>
  <c r="C7414" i="1" s="1"/>
  <c r="D7415" i="1"/>
  <c r="E7415" i="1"/>
  <c r="F7415" i="1"/>
  <c r="D7416" i="1"/>
  <c r="E7416" i="1"/>
  <c r="F7416" i="1"/>
  <c r="C7416" i="1" s="1"/>
  <c r="D7417" i="1"/>
  <c r="E7417" i="1"/>
  <c r="F7417" i="1"/>
  <c r="C7417" i="1" s="1"/>
  <c r="D7418" i="1"/>
  <c r="E7418" i="1"/>
  <c r="F7418" i="1"/>
  <c r="D7419" i="1"/>
  <c r="E7419" i="1"/>
  <c r="F7419" i="1"/>
  <c r="C7419" i="1" s="1"/>
  <c r="D7420" i="1"/>
  <c r="E7420" i="1"/>
  <c r="F7420" i="1"/>
  <c r="C7420" i="1" s="1"/>
  <c r="D7421" i="1"/>
  <c r="E7421" i="1"/>
  <c r="F7421" i="1"/>
  <c r="D7422" i="1"/>
  <c r="E7422" i="1"/>
  <c r="F7422" i="1"/>
  <c r="C7422" i="1" s="1"/>
  <c r="D7423" i="1"/>
  <c r="E7423" i="1"/>
  <c r="F7423" i="1"/>
  <c r="D7424" i="1"/>
  <c r="E7424" i="1"/>
  <c r="F7424" i="1"/>
  <c r="C7424" i="1" s="1"/>
  <c r="D7425" i="1"/>
  <c r="E7425" i="1"/>
  <c r="F7425" i="1"/>
  <c r="C7425" i="1" s="1"/>
  <c r="D7426" i="1"/>
  <c r="E7426" i="1"/>
  <c r="F7426" i="1"/>
  <c r="D7427" i="1"/>
  <c r="E7427" i="1"/>
  <c r="F7427" i="1"/>
  <c r="C7427" i="1" s="1"/>
  <c r="D7428" i="1"/>
  <c r="E7428" i="1"/>
  <c r="F7428" i="1"/>
  <c r="C7428" i="1" s="1"/>
  <c r="D7429" i="1"/>
  <c r="E7429" i="1"/>
  <c r="F7429" i="1"/>
  <c r="D7430" i="1"/>
  <c r="E7430" i="1"/>
  <c r="F7430" i="1"/>
  <c r="C7430" i="1" s="1"/>
  <c r="D7431" i="1"/>
  <c r="E7431" i="1"/>
  <c r="F7431" i="1"/>
  <c r="D7432" i="1"/>
  <c r="E7432" i="1"/>
  <c r="F7432" i="1"/>
  <c r="C7432" i="1" s="1"/>
  <c r="D7433" i="1"/>
  <c r="E7433" i="1"/>
  <c r="F7433" i="1"/>
  <c r="C7433" i="1" s="1"/>
  <c r="D7434" i="1"/>
  <c r="E7434" i="1"/>
  <c r="F7434" i="1"/>
  <c r="D7435" i="1"/>
  <c r="E7435" i="1"/>
  <c r="F7435" i="1"/>
  <c r="C7435" i="1" s="1"/>
  <c r="D7436" i="1"/>
  <c r="E7436" i="1"/>
  <c r="F7436" i="1"/>
  <c r="C7436" i="1" s="1"/>
  <c r="D7437" i="1"/>
  <c r="E7437" i="1"/>
  <c r="F7437" i="1"/>
  <c r="C7437" i="1" s="1"/>
  <c r="D7438" i="1"/>
  <c r="E7438" i="1"/>
  <c r="F7438" i="1"/>
  <c r="D7439" i="1"/>
  <c r="E7439" i="1"/>
  <c r="F7439" i="1"/>
  <c r="D7440" i="1"/>
  <c r="E7440" i="1"/>
  <c r="F7440" i="1"/>
  <c r="C7440" i="1" s="1"/>
  <c r="D7441" i="1"/>
  <c r="E7441" i="1"/>
  <c r="F7441" i="1"/>
  <c r="D7442" i="1"/>
  <c r="E7442" i="1"/>
  <c r="F7442" i="1"/>
  <c r="D7443" i="1"/>
  <c r="E7443" i="1"/>
  <c r="F7443" i="1"/>
  <c r="C7443" i="1" s="1"/>
  <c r="D7444" i="1"/>
  <c r="E7444" i="1"/>
  <c r="F7444" i="1"/>
  <c r="D7445" i="1"/>
  <c r="E7445" i="1"/>
  <c r="F7445" i="1"/>
  <c r="C7445" i="1" s="1"/>
  <c r="D7446" i="1"/>
  <c r="E7446" i="1"/>
  <c r="F7446" i="1"/>
  <c r="D7447" i="1"/>
  <c r="E7447" i="1"/>
  <c r="F7447" i="1"/>
  <c r="D7448" i="1"/>
  <c r="E7448" i="1"/>
  <c r="F7448" i="1"/>
  <c r="C7448" i="1" s="1"/>
  <c r="D7449" i="1"/>
  <c r="E7449" i="1"/>
  <c r="F7449" i="1"/>
  <c r="D7450" i="1"/>
  <c r="E7450" i="1"/>
  <c r="F7450" i="1"/>
  <c r="D7451" i="1"/>
  <c r="E7451" i="1"/>
  <c r="F7451" i="1"/>
  <c r="C7451" i="1" s="1"/>
  <c r="D7452" i="1"/>
  <c r="E7452" i="1"/>
  <c r="F7452" i="1"/>
  <c r="D7453" i="1"/>
  <c r="E7453" i="1"/>
  <c r="F7453" i="1"/>
  <c r="C7453" i="1" s="1"/>
  <c r="D7454" i="1"/>
  <c r="E7454" i="1"/>
  <c r="F7454" i="1"/>
  <c r="C7454" i="1" s="1"/>
  <c r="D7455" i="1"/>
  <c r="E7455" i="1"/>
  <c r="F7455" i="1"/>
  <c r="D7456" i="1"/>
  <c r="E7456" i="1"/>
  <c r="F7456" i="1"/>
  <c r="C7456" i="1" s="1"/>
  <c r="D7457" i="1"/>
  <c r="E7457" i="1"/>
  <c r="F7457" i="1"/>
  <c r="C7457" i="1" s="1"/>
  <c r="D7458" i="1"/>
  <c r="E7458" i="1"/>
  <c r="F7458" i="1"/>
  <c r="D7459" i="1"/>
  <c r="E7459" i="1"/>
  <c r="F7459" i="1"/>
  <c r="C7459" i="1" s="1"/>
  <c r="D7460" i="1"/>
  <c r="E7460" i="1"/>
  <c r="F7460" i="1"/>
  <c r="D7461" i="1"/>
  <c r="E7461" i="1"/>
  <c r="F7461" i="1"/>
  <c r="C7461" i="1" s="1"/>
  <c r="D7462" i="1"/>
  <c r="E7462" i="1"/>
  <c r="F7462" i="1"/>
  <c r="D7463" i="1"/>
  <c r="E7463" i="1"/>
  <c r="F7463" i="1"/>
  <c r="D7464" i="1"/>
  <c r="E7464" i="1"/>
  <c r="F7464" i="1"/>
  <c r="C7464" i="1" s="1"/>
  <c r="D7465" i="1"/>
  <c r="E7465" i="1"/>
  <c r="F7465" i="1"/>
  <c r="C7465" i="1" s="1"/>
  <c r="D7466" i="1"/>
  <c r="E7466" i="1"/>
  <c r="F7466" i="1"/>
  <c r="D7467" i="1"/>
  <c r="E7467" i="1"/>
  <c r="F7467" i="1"/>
  <c r="C7467" i="1" s="1"/>
  <c r="D7468" i="1"/>
  <c r="E7468" i="1"/>
  <c r="F7468" i="1"/>
  <c r="C7468" i="1" s="1"/>
  <c r="D7469" i="1"/>
  <c r="E7469" i="1"/>
  <c r="F7469" i="1"/>
  <c r="C7469" i="1" s="1"/>
  <c r="D7470" i="1"/>
  <c r="E7470" i="1"/>
  <c r="F7470" i="1"/>
  <c r="D7471" i="1"/>
  <c r="E7471" i="1"/>
  <c r="F7471" i="1"/>
  <c r="C7471" i="1" s="1"/>
  <c r="D7472" i="1"/>
  <c r="E7472" i="1"/>
  <c r="F7472" i="1"/>
  <c r="C7472" i="1" s="1"/>
  <c r="D7473" i="1"/>
  <c r="E7473" i="1"/>
  <c r="F7473" i="1"/>
  <c r="C7473" i="1" s="1"/>
  <c r="D7474" i="1"/>
  <c r="E7474" i="1"/>
  <c r="F7474" i="1"/>
  <c r="C7474" i="1" s="1"/>
  <c r="D7475" i="1"/>
  <c r="E7475" i="1"/>
  <c r="F7475" i="1"/>
  <c r="C7475" i="1" s="1"/>
  <c r="D7476" i="1"/>
  <c r="E7476" i="1"/>
  <c r="F7476" i="1"/>
  <c r="C7476" i="1" s="1"/>
  <c r="D7477" i="1"/>
  <c r="E7477" i="1"/>
  <c r="F7477" i="1"/>
  <c r="C7477" i="1" s="1"/>
  <c r="D7478" i="1"/>
  <c r="E7478" i="1"/>
  <c r="F7478" i="1"/>
  <c r="C7478" i="1" s="1"/>
  <c r="D7479" i="1"/>
  <c r="E7479" i="1"/>
  <c r="F7479" i="1"/>
  <c r="C7479" i="1" s="1"/>
  <c r="D7480" i="1"/>
  <c r="E7480" i="1"/>
  <c r="F7480" i="1"/>
  <c r="C7480" i="1" s="1"/>
  <c r="D7481" i="1"/>
  <c r="E7481" i="1"/>
  <c r="F7481" i="1"/>
  <c r="D7482" i="1"/>
  <c r="E7482" i="1"/>
  <c r="F7482" i="1"/>
  <c r="C7482" i="1" s="1"/>
  <c r="D7483" i="1"/>
  <c r="E7483" i="1"/>
  <c r="F7483" i="1"/>
  <c r="C7483" i="1" s="1"/>
  <c r="D7484" i="1"/>
  <c r="E7484" i="1"/>
  <c r="F7484" i="1"/>
  <c r="D7485" i="1"/>
  <c r="E7485" i="1"/>
  <c r="F7485" i="1"/>
  <c r="C7485" i="1" s="1"/>
  <c r="D7486" i="1"/>
  <c r="E7486" i="1"/>
  <c r="F7486" i="1"/>
  <c r="D7487" i="1"/>
  <c r="E7487" i="1"/>
  <c r="F7487" i="1"/>
  <c r="C7487" i="1" s="1"/>
  <c r="D7488" i="1"/>
  <c r="E7488" i="1"/>
  <c r="F7488" i="1"/>
  <c r="C7488" i="1" s="1"/>
  <c r="D7489" i="1"/>
  <c r="E7489" i="1"/>
  <c r="F7489" i="1"/>
  <c r="D7490" i="1"/>
  <c r="E7490" i="1"/>
  <c r="F7490" i="1"/>
  <c r="C7490" i="1" s="1"/>
  <c r="D7491" i="1"/>
  <c r="E7491" i="1"/>
  <c r="F7491" i="1"/>
  <c r="C7491" i="1" s="1"/>
  <c r="D7492" i="1"/>
  <c r="E7492" i="1"/>
  <c r="F7492" i="1"/>
  <c r="D7493" i="1"/>
  <c r="E7493" i="1"/>
  <c r="F7493" i="1"/>
  <c r="C7493" i="1" s="1"/>
  <c r="D7494" i="1"/>
  <c r="E7494" i="1"/>
  <c r="F7494" i="1"/>
  <c r="D7495" i="1"/>
  <c r="E7495" i="1"/>
  <c r="F7495" i="1"/>
  <c r="C7495" i="1" s="1"/>
  <c r="D7496" i="1"/>
  <c r="E7496" i="1"/>
  <c r="F7496" i="1"/>
  <c r="C7496" i="1" s="1"/>
  <c r="D7497" i="1"/>
  <c r="E7497" i="1"/>
  <c r="F7497" i="1"/>
  <c r="C7497" i="1" s="1"/>
  <c r="D7498" i="1"/>
  <c r="E7498" i="1"/>
  <c r="F7498" i="1"/>
  <c r="D7499" i="1"/>
  <c r="E7499" i="1"/>
  <c r="F7499" i="1"/>
  <c r="C7499" i="1" s="1"/>
  <c r="D7500" i="1"/>
  <c r="E7500" i="1"/>
  <c r="F7500" i="1"/>
  <c r="C7500" i="1" s="1"/>
  <c r="D7501" i="1"/>
  <c r="E7501" i="1"/>
  <c r="F7501" i="1"/>
  <c r="C7501" i="1" s="1"/>
  <c r="D7502" i="1"/>
  <c r="E7502" i="1"/>
  <c r="F7502" i="1"/>
  <c r="C7502" i="1" s="1"/>
  <c r="D7503" i="1"/>
  <c r="E7503" i="1"/>
  <c r="F7503" i="1"/>
  <c r="D7504" i="1"/>
  <c r="E7504" i="1"/>
  <c r="F7504" i="1"/>
  <c r="C7504" i="1" s="1"/>
  <c r="D7505" i="1"/>
  <c r="E7505" i="1"/>
  <c r="F7505" i="1"/>
  <c r="D7506" i="1"/>
  <c r="E7506" i="1"/>
  <c r="F7506" i="1"/>
  <c r="D7507" i="1"/>
  <c r="E7507" i="1"/>
  <c r="F7507" i="1"/>
  <c r="D7508" i="1"/>
  <c r="E7508" i="1"/>
  <c r="F7508" i="1"/>
  <c r="C7508" i="1" s="1"/>
  <c r="D7509" i="1"/>
  <c r="E7509" i="1"/>
  <c r="F7509" i="1"/>
  <c r="C7509" i="1" s="1"/>
  <c r="D7510" i="1"/>
  <c r="E7510" i="1"/>
  <c r="F7510" i="1"/>
  <c r="C7510" i="1" s="1"/>
  <c r="D7511" i="1"/>
  <c r="E7511" i="1"/>
  <c r="F7511" i="1"/>
  <c r="C7511" i="1" s="1"/>
  <c r="D7512" i="1"/>
  <c r="E7512" i="1"/>
  <c r="F7512" i="1"/>
  <c r="D7513" i="1"/>
  <c r="E7513" i="1"/>
  <c r="F7513" i="1"/>
  <c r="C7513" i="1" s="1"/>
  <c r="D7514" i="1"/>
  <c r="E7514" i="1"/>
  <c r="F7514" i="1"/>
  <c r="D7515" i="1"/>
  <c r="E7515" i="1"/>
  <c r="F7515" i="1"/>
  <c r="D7516" i="1"/>
  <c r="E7516" i="1"/>
  <c r="F7516" i="1"/>
  <c r="C7516" i="1" s="1"/>
  <c r="D7517" i="1"/>
  <c r="E7517" i="1"/>
  <c r="F7517" i="1"/>
  <c r="C7517" i="1" s="1"/>
  <c r="D7518" i="1"/>
  <c r="E7518" i="1"/>
  <c r="F7518" i="1"/>
  <c r="C7518" i="1" s="1"/>
  <c r="D7519" i="1"/>
  <c r="E7519" i="1"/>
  <c r="F7519" i="1"/>
  <c r="D7520" i="1"/>
  <c r="E7520" i="1"/>
  <c r="F7520" i="1"/>
  <c r="C7520" i="1" s="1"/>
  <c r="D7521" i="1"/>
  <c r="E7521" i="1"/>
  <c r="F7521" i="1"/>
  <c r="D7522" i="1"/>
  <c r="E7522" i="1"/>
  <c r="F7522" i="1"/>
  <c r="D7523" i="1"/>
  <c r="E7523" i="1"/>
  <c r="F7523" i="1"/>
  <c r="D7524" i="1"/>
  <c r="E7524" i="1"/>
  <c r="F7524" i="1"/>
  <c r="C7524" i="1" s="1"/>
  <c r="D7525" i="1"/>
  <c r="E7525" i="1"/>
  <c r="F7525" i="1"/>
  <c r="C7525" i="1" s="1"/>
  <c r="D7526" i="1"/>
  <c r="E7526" i="1"/>
  <c r="F7526" i="1"/>
  <c r="C7526" i="1" s="1"/>
  <c r="D7527" i="1"/>
  <c r="E7527" i="1"/>
  <c r="F7527" i="1"/>
  <c r="C7527" i="1" s="1"/>
  <c r="D7528" i="1"/>
  <c r="E7528" i="1"/>
  <c r="F7528" i="1"/>
  <c r="D7529" i="1"/>
  <c r="E7529" i="1"/>
  <c r="F7529" i="1"/>
  <c r="C7529" i="1" s="1"/>
  <c r="D7530" i="1"/>
  <c r="E7530" i="1"/>
  <c r="F7530" i="1"/>
  <c r="D7531" i="1"/>
  <c r="E7531" i="1"/>
  <c r="F7531" i="1"/>
  <c r="D7532" i="1"/>
  <c r="E7532" i="1"/>
  <c r="F7532" i="1"/>
  <c r="C7532" i="1" s="1"/>
  <c r="D7533" i="1"/>
  <c r="E7533" i="1"/>
  <c r="F7533" i="1"/>
  <c r="C7533" i="1" s="1"/>
  <c r="D7534" i="1"/>
  <c r="E7534" i="1"/>
  <c r="F7534" i="1"/>
  <c r="C7534" i="1" s="1"/>
  <c r="D7535" i="1"/>
  <c r="E7535" i="1"/>
  <c r="F7535" i="1"/>
  <c r="C7535" i="1" s="1"/>
  <c r="D7536" i="1"/>
  <c r="E7536" i="1"/>
  <c r="F7536" i="1"/>
  <c r="C7536" i="1" s="1"/>
  <c r="D7537" i="1"/>
  <c r="E7537" i="1"/>
  <c r="F7537" i="1"/>
  <c r="C7537" i="1" s="1"/>
  <c r="D7538" i="1"/>
  <c r="E7538" i="1"/>
  <c r="F7538" i="1"/>
  <c r="D7539" i="1"/>
  <c r="E7539" i="1"/>
  <c r="F7539" i="1"/>
  <c r="D7540" i="1"/>
  <c r="E7540" i="1"/>
  <c r="F7540" i="1"/>
  <c r="C7540" i="1" s="1"/>
  <c r="D7541" i="1"/>
  <c r="E7541" i="1"/>
  <c r="F7541" i="1"/>
  <c r="C7541" i="1" s="1"/>
  <c r="D7542" i="1"/>
  <c r="E7542" i="1"/>
  <c r="F7542" i="1"/>
  <c r="C7542" i="1" s="1"/>
  <c r="D7543" i="1"/>
  <c r="E7543" i="1"/>
  <c r="F7543" i="1"/>
  <c r="C7543" i="1" s="1"/>
  <c r="D7544" i="1"/>
  <c r="E7544" i="1"/>
  <c r="F7544" i="1"/>
  <c r="C7544" i="1" s="1"/>
  <c r="D7545" i="1"/>
  <c r="E7545" i="1"/>
  <c r="F7545" i="1"/>
  <c r="C7545" i="1" s="1"/>
  <c r="D7546" i="1"/>
  <c r="E7546" i="1"/>
  <c r="F7546" i="1"/>
  <c r="D7547" i="1"/>
  <c r="E7547" i="1"/>
  <c r="F7547" i="1"/>
  <c r="D7548" i="1"/>
  <c r="E7548" i="1"/>
  <c r="F7548" i="1"/>
  <c r="D7549" i="1"/>
  <c r="E7549" i="1"/>
  <c r="F7549" i="1"/>
  <c r="D7550" i="1"/>
  <c r="E7550" i="1"/>
  <c r="F7550" i="1"/>
  <c r="C7550" i="1" s="1"/>
  <c r="D7551" i="1"/>
  <c r="E7551" i="1"/>
  <c r="F7551" i="1"/>
  <c r="C7551" i="1" s="1"/>
  <c r="D7552" i="1"/>
  <c r="E7552" i="1"/>
  <c r="F7552" i="1"/>
  <c r="C7552" i="1" s="1"/>
  <c r="D7553" i="1"/>
  <c r="E7553" i="1"/>
  <c r="F7553" i="1"/>
  <c r="C7553" i="1" s="1"/>
  <c r="D7554" i="1"/>
  <c r="E7554" i="1"/>
  <c r="F7554" i="1"/>
  <c r="D7555" i="1"/>
  <c r="E7555" i="1"/>
  <c r="F7555" i="1"/>
  <c r="D7556" i="1"/>
  <c r="E7556" i="1"/>
  <c r="F7556" i="1"/>
  <c r="C7556" i="1" s="1"/>
  <c r="D7557" i="1"/>
  <c r="E7557" i="1"/>
  <c r="F7557" i="1"/>
  <c r="C7557" i="1" s="1"/>
  <c r="D7558" i="1"/>
  <c r="E7558" i="1"/>
  <c r="F7558" i="1"/>
  <c r="C7558" i="1" s="1"/>
  <c r="D7559" i="1"/>
  <c r="E7559" i="1"/>
  <c r="F7559" i="1"/>
  <c r="C7559" i="1" s="1"/>
  <c r="D7560" i="1"/>
  <c r="E7560" i="1"/>
  <c r="F7560" i="1"/>
  <c r="C7560" i="1" s="1"/>
  <c r="D7561" i="1"/>
  <c r="E7561" i="1"/>
  <c r="F7561" i="1"/>
  <c r="C7561" i="1" s="1"/>
  <c r="D7562" i="1"/>
  <c r="E7562" i="1"/>
  <c r="F7562" i="1"/>
  <c r="D7563" i="1"/>
  <c r="E7563" i="1"/>
  <c r="F7563" i="1"/>
  <c r="D7564" i="1"/>
  <c r="E7564" i="1"/>
  <c r="F7564" i="1"/>
  <c r="D7565" i="1"/>
  <c r="E7565" i="1"/>
  <c r="F7565" i="1"/>
  <c r="D7566" i="1"/>
  <c r="E7566" i="1"/>
  <c r="F7566" i="1"/>
  <c r="C7566" i="1" s="1"/>
  <c r="D7567" i="1"/>
  <c r="E7567" i="1"/>
  <c r="F7567" i="1"/>
  <c r="C7567" i="1" s="1"/>
  <c r="D7568" i="1"/>
  <c r="E7568" i="1"/>
  <c r="F7568" i="1"/>
  <c r="C7568" i="1" s="1"/>
  <c r="D7569" i="1"/>
  <c r="E7569" i="1"/>
  <c r="F7569" i="1"/>
  <c r="C7569" i="1" s="1"/>
  <c r="D7570" i="1"/>
  <c r="E7570" i="1"/>
  <c r="F7570" i="1"/>
  <c r="D7571" i="1"/>
  <c r="E7571" i="1"/>
  <c r="F7571" i="1"/>
  <c r="D7572" i="1"/>
  <c r="E7572" i="1"/>
  <c r="F7572" i="1"/>
  <c r="C7572" i="1" s="1"/>
  <c r="D7573" i="1"/>
  <c r="E7573" i="1"/>
  <c r="F7573" i="1"/>
  <c r="C7573" i="1" s="1"/>
  <c r="D7574" i="1"/>
  <c r="E7574" i="1"/>
  <c r="F7574" i="1"/>
  <c r="C7574" i="1" s="1"/>
  <c r="D7575" i="1"/>
  <c r="E7575" i="1"/>
  <c r="F7575" i="1"/>
  <c r="C7575" i="1" s="1"/>
  <c r="D7576" i="1"/>
  <c r="E7576" i="1"/>
  <c r="F7576" i="1"/>
  <c r="C7576" i="1" s="1"/>
  <c r="D7577" i="1"/>
  <c r="E7577" i="1"/>
  <c r="F7577" i="1"/>
  <c r="C7577" i="1" s="1"/>
  <c r="D7578" i="1"/>
  <c r="E7578" i="1"/>
  <c r="F7578" i="1"/>
  <c r="D7579" i="1"/>
  <c r="E7579" i="1"/>
  <c r="F7579" i="1"/>
  <c r="D7580" i="1"/>
  <c r="E7580" i="1"/>
  <c r="F7580" i="1"/>
  <c r="D7581" i="1"/>
  <c r="E7581" i="1"/>
  <c r="F7581" i="1"/>
  <c r="D7582" i="1"/>
  <c r="E7582" i="1"/>
  <c r="F7582" i="1"/>
  <c r="C7582" i="1" s="1"/>
  <c r="D7583" i="1"/>
  <c r="E7583" i="1"/>
  <c r="F7583" i="1"/>
  <c r="C7583" i="1" s="1"/>
  <c r="D7584" i="1"/>
  <c r="E7584" i="1"/>
  <c r="F7584" i="1"/>
  <c r="C7584" i="1" s="1"/>
  <c r="D7585" i="1"/>
  <c r="E7585" i="1"/>
  <c r="F7585" i="1"/>
  <c r="C7585" i="1" s="1"/>
  <c r="D7586" i="1"/>
  <c r="E7586" i="1"/>
  <c r="F7586" i="1"/>
  <c r="D7587" i="1"/>
  <c r="E7587" i="1"/>
  <c r="F7587" i="1"/>
  <c r="D7588" i="1"/>
  <c r="E7588" i="1"/>
  <c r="F7588" i="1"/>
  <c r="C7588" i="1" s="1"/>
  <c r="D7589" i="1"/>
  <c r="E7589" i="1"/>
  <c r="F7589" i="1"/>
  <c r="C7589" i="1" s="1"/>
  <c r="D7590" i="1"/>
  <c r="E7590" i="1"/>
  <c r="F7590" i="1"/>
  <c r="C7590" i="1" s="1"/>
  <c r="D7591" i="1"/>
  <c r="E7591" i="1"/>
  <c r="F7591" i="1"/>
  <c r="C7591" i="1" s="1"/>
  <c r="D7592" i="1"/>
  <c r="E7592" i="1"/>
  <c r="F7592" i="1"/>
  <c r="C7592" i="1" s="1"/>
  <c r="D7593" i="1"/>
  <c r="E7593" i="1"/>
  <c r="F7593" i="1"/>
  <c r="C7593" i="1" s="1"/>
  <c r="D7594" i="1"/>
  <c r="E7594" i="1"/>
  <c r="F7594" i="1"/>
  <c r="D7595" i="1"/>
  <c r="E7595" i="1"/>
  <c r="F7595" i="1"/>
  <c r="D7596" i="1"/>
  <c r="E7596" i="1"/>
  <c r="F7596" i="1"/>
  <c r="D7597" i="1"/>
  <c r="E7597" i="1"/>
  <c r="F7597" i="1"/>
  <c r="D7598" i="1"/>
  <c r="E7598" i="1"/>
  <c r="F7598" i="1"/>
  <c r="C7598" i="1" s="1"/>
  <c r="D7599" i="1"/>
  <c r="E7599" i="1"/>
  <c r="F7599" i="1"/>
  <c r="C7599" i="1" s="1"/>
  <c r="D7600" i="1"/>
  <c r="E7600" i="1"/>
  <c r="F7600" i="1"/>
  <c r="C7600" i="1" s="1"/>
  <c r="D7601" i="1"/>
  <c r="E7601" i="1"/>
  <c r="F7601" i="1"/>
  <c r="C7601" i="1" s="1"/>
  <c r="D7602" i="1"/>
  <c r="E7602" i="1"/>
  <c r="F7602" i="1"/>
  <c r="D7603" i="1"/>
  <c r="E7603" i="1"/>
  <c r="F7603" i="1"/>
  <c r="D7604" i="1"/>
  <c r="E7604" i="1"/>
  <c r="F7604" i="1"/>
  <c r="C7604" i="1" s="1"/>
  <c r="D7605" i="1"/>
  <c r="E7605" i="1"/>
  <c r="F7605" i="1"/>
  <c r="D7606" i="1"/>
  <c r="E7606" i="1"/>
  <c r="F7606" i="1"/>
  <c r="C7606" i="1" s="1"/>
  <c r="D7607" i="1"/>
  <c r="E7607" i="1"/>
  <c r="F7607" i="1"/>
  <c r="C7607" i="1" s="1"/>
  <c r="D7608" i="1"/>
  <c r="E7608" i="1"/>
  <c r="F7608" i="1"/>
  <c r="C7608" i="1" s="1"/>
  <c r="D7609" i="1"/>
  <c r="E7609" i="1"/>
  <c r="F7609" i="1"/>
  <c r="C7609" i="1" s="1"/>
  <c r="D7610" i="1"/>
  <c r="E7610" i="1"/>
  <c r="F7610" i="1"/>
  <c r="D7611" i="1"/>
  <c r="E7611" i="1"/>
  <c r="F7611" i="1"/>
  <c r="D7612" i="1"/>
  <c r="E7612" i="1"/>
  <c r="F7612" i="1"/>
  <c r="C7612" i="1" s="1"/>
  <c r="D7613" i="1"/>
  <c r="E7613" i="1"/>
  <c r="F7613" i="1"/>
  <c r="D7614" i="1"/>
  <c r="E7614" i="1"/>
  <c r="F7614" i="1"/>
  <c r="C7614" i="1" s="1"/>
  <c r="D7615" i="1"/>
  <c r="E7615" i="1"/>
  <c r="F7615" i="1"/>
  <c r="C7615" i="1" s="1"/>
  <c r="D7616" i="1"/>
  <c r="E7616" i="1"/>
  <c r="F7616" i="1"/>
  <c r="C7616" i="1" s="1"/>
  <c r="D7617" i="1"/>
  <c r="E7617" i="1"/>
  <c r="F7617" i="1"/>
  <c r="C7617" i="1" s="1"/>
  <c r="D7618" i="1"/>
  <c r="E7618" i="1"/>
  <c r="F7618" i="1"/>
  <c r="D7619" i="1"/>
  <c r="E7619" i="1"/>
  <c r="F7619" i="1"/>
  <c r="D7620" i="1"/>
  <c r="E7620" i="1"/>
  <c r="F7620" i="1"/>
  <c r="C7620" i="1" s="1"/>
  <c r="D7621" i="1"/>
  <c r="E7621" i="1"/>
  <c r="F7621" i="1"/>
  <c r="D7622" i="1"/>
  <c r="E7622" i="1"/>
  <c r="F7622" i="1"/>
  <c r="C7622" i="1" s="1"/>
  <c r="D7623" i="1"/>
  <c r="E7623" i="1"/>
  <c r="F7623" i="1"/>
  <c r="C7623" i="1" s="1"/>
  <c r="D7624" i="1"/>
  <c r="E7624" i="1"/>
  <c r="F7624" i="1"/>
  <c r="C7624" i="1" s="1"/>
  <c r="D7625" i="1"/>
  <c r="E7625" i="1"/>
  <c r="F7625" i="1"/>
  <c r="C7625" i="1" s="1"/>
  <c r="D7626" i="1"/>
  <c r="E7626" i="1"/>
  <c r="F7626" i="1"/>
  <c r="D7627" i="1"/>
  <c r="E7627" i="1"/>
  <c r="F7627" i="1"/>
  <c r="D7628" i="1"/>
  <c r="E7628" i="1"/>
  <c r="F7628" i="1"/>
  <c r="C7628" i="1" s="1"/>
  <c r="D7629" i="1"/>
  <c r="E7629" i="1"/>
  <c r="F7629" i="1"/>
  <c r="D7630" i="1"/>
  <c r="E7630" i="1"/>
  <c r="F7630" i="1"/>
  <c r="C7630" i="1" s="1"/>
  <c r="D7631" i="1"/>
  <c r="E7631" i="1"/>
  <c r="F7631" i="1"/>
  <c r="C7631" i="1" s="1"/>
  <c r="D7632" i="1"/>
  <c r="E7632" i="1"/>
  <c r="F7632" i="1"/>
  <c r="C7632" i="1" s="1"/>
  <c r="D7633" i="1"/>
  <c r="E7633" i="1"/>
  <c r="F7633" i="1"/>
  <c r="C7633" i="1" s="1"/>
  <c r="D7634" i="1"/>
  <c r="E7634" i="1"/>
  <c r="F7634" i="1"/>
  <c r="D7635" i="1"/>
  <c r="E7635" i="1"/>
  <c r="F7635" i="1"/>
  <c r="D7636" i="1"/>
  <c r="E7636" i="1"/>
  <c r="F7636" i="1"/>
  <c r="C7636" i="1" s="1"/>
  <c r="D7637" i="1"/>
  <c r="E7637" i="1"/>
  <c r="F7637" i="1"/>
  <c r="D7638" i="1"/>
  <c r="E7638" i="1"/>
  <c r="F7638" i="1"/>
  <c r="C7638" i="1" s="1"/>
  <c r="D7639" i="1"/>
  <c r="E7639" i="1"/>
  <c r="F7639" i="1"/>
  <c r="C7639" i="1" s="1"/>
  <c r="D7640" i="1"/>
  <c r="E7640" i="1"/>
  <c r="F7640" i="1"/>
  <c r="C7640" i="1" s="1"/>
  <c r="D7641" i="1"/>
  <c r="E7641" i="1"/>
  <c r="F7641" i="1"/>
  <c r="C7641" i="1" s="1"/>
  <c r="D7642" i="1"/>
  <c r="E7642" i="1"/>
  <c r="F7642" i="1"/>
  <c r="D7643" i="1"/>
  <c r="E7643" i="1"/>
  <c r="F7643" i="1"/>
  <c r="D7644" i="1"/>
  <c r="E7644" i="1"/>
  <c r="F7644" i="1"/>
  <c r="C7644" i="1" s="1"/>
  <c r="D7645" i="1"/>
  <c r="E7645" i="1"/>
  <c r="F7645" i="1"/>
  <c r="D7646" i="1"/>
  <c r="E7646" i="1"/>
  <c r="F7646" i="1"/>
  <c r="C7646" i="1" s="1"/>
  <c r="D7647" i="1"/>
  <c r="E7647" i="1"/>
  <c r="F7647" i="1"/>
  <c r="C7647" i="1" s="1"/>
  <c r="D7648" i="1"/>
  <c r="E7648" i="1"/>
  <c r="F7648" i="1"/>
  <c r="C7648" i="1" s="1"/>
  <c r="D7649" i="1"/>
  <c r="E7649" i="1"/>
  <c r="F7649" i="1"/>
  <c r="C7649" i="1" s="1"/>
  <c r="D7650" i="1"/>
  <c r="E7650" i="1"/>
  <c r="F7650" i="1"/>
  <c r="D7651" i="1"/>
  <c r="E7651" i="1"/>
  <c r="F7651" i="1"/>
  <c r="D7652" i="1"/>
  <c r="E7652" i="1"/>
  <c r="F7652" i="1"/>
  <c r="C7652" i="1" s="1"/>
  <c r="D7653" i="1"/>
  <c r="E7653" i="1"/>
  <c r="F7653" i="1"/>
  <c r="D7654" i="1"/>
  <c r="E7654" i="1"/>
  <c r="F7654" i="1"/>
  <c r="C7654" i="1" s="1"/>
  <c r="D7655" i="1"/>
  <c r="E7655" i="1"/>
  <c r="F7655" i="1"/>
  <c r="C7655" i="1" s="1"/>
  <c r="D7656" i="1"/>
  <c r="E7656" i="1"/>
  <c r="F7656" i="1"/>
  <c r="C7656" i="1" s="1"/>
  <c r="D7657" i="1"/>
  <c r="E7657" i="1"/>
  <c r="F7657" i="1"/>
  <c r="C7657" i="1" s="1"/>
  <c r="D7658" i="1"/>
  <c r="E7658" i="1"/>
  <c r="F7658" i="1"/>
  <c r="D7659" i="1"/>
  <c r="E7659" i="1"/>
  <c r="F7659" i="1"/>
  <c r="D7660" i="1"/>
  <c r="E7660" i="1"/>
  <c r="F7660" i="1"/>
  <c r="C7660" i="1" s="1"/>
  <c r="D7661" i="1"/>
  <c r="E7661" i="1"/>
  <c r="F7661" i="1"/>
  <c r="D7662" i="1"/>
  <c r="E7662" i="1"/>
  <c r="F7662" i="1"/>
  <c r="C7662" i="1" s="1"/>
  <c r="D7663" i="1"/>
  <c r="E7663" i="1"/>
  <c r="F7663" i="1"/>
  <c r="C7663" i="1" s="1"/>
  <c r="D7664" i="1"/>
  <c r="E7664" i="1"/>
  <c r="F7664" i="1"/>
  <c r="C7664" i="1" s="1"/>
  <c r="D7665" i="1"/>
  <c r="E7665" i="1"/>
  <c r="F7665" i="1"/>
  <c r="C7665" i="1" s="1"/>
  <c r="D7666" i="1"/>
  <c r="E7666" i="1"/>
  <c r="F7666" i="1"/>
  <c r="D7667" i="1"/>
  <c r="E7667" i="1"/>
  <c r="F7667" i="1"/>
  <c r="D7668" i="1"/>
  <c r="E7668" i="1"/>
  <c r="F7668" i="1"/>
  <c r="C7668" i="1" s="1"/>
  <c r="D7669" i="1"/>
  <c r="E7669" i="1"/>
  <c r="F7669" i="1"/>
  <c r="D7670" i="1"/>
  <c r="E7670" i="1"/>
  <c r="F7670" i="1"/>
  <c r="C7670" i="1" s="1"/>
  <c r="D7671" i="1"/>
  <c r="E7671" i="1"/>
  <c r="F7671" i="1"/>
  <c r="C7671" i="1" s="1"/>
  <c r="D7672" i="1"/>
  <c r="E7672" i="1"/>
  <c r="F7672" i="1"/>
  <c r="C7672" i="1" s="1"/>
  <c r="D7673" i="1"/>
  <c r="E7673" i="1"/>
  <c r="F7673" i="1"/>
  <c r="C7673" i="1" s="1"/>
  <c r="D7674" i="1"/>
  <c r="E7674" i="1"/>
  <c r="F7674" i="1"/>
  <c r="D7675" i="1"/>
  <c r="E7675" i="1"/>
  <c r="F7675" i="1"/>
  <c r="D7676" i="1"/>
  <c r="E7676" i="1"/>
  <c r="F7676" i="1"/>
  <c r="C7676" i="1" s="1"/>
  <c r="D7677" i="1"/>
  <c r="E7677" i="1"/>
  <c r="F7677" i="1"/>
  <c r="D7678" i="1"/>
  <c r="E7678" i="1"/>
  <c r="F7678" i="1"/>
  <c r="C7678" i="1" s="1"/>
  <c r="D7679" i="1"/>
  <c r="E7679" i="1"/>
  <c r="F7679" i="1"/>
  <c r="C7679" i="1" s="1"/>
  <c r="D7680" i="1"/>
  <c r="E7680" i="1"/>
  <c r="F7680" i="1"/>
  <c r="C7680" i="1" s="1"/>
  <c r="D7681" i="1"/>
  <c r="E7681" i="1"/>
  <c r="F7681" i="1"/>
  <c r="C7681" i="1" s="1"/>
  <c r="D7682" i="1"/>
  <c r="E7682" i="1"/>
  <c r="F7682" i="1"/>
  <c r="D7683" i="1"/>
  <c r="E7683" i="1"/>
  <c r="F7683" i="1"/>
  <c r="D7684" i="1"/>
  <c r="E7684" i="1"/>
  <c r="F7684" i="1"/>
  <c r="C7684" i="1" s="1"/>
  <c r="D7685" i="1"/>
  <c r="E7685" i="1"/>
  <c r="F7685" i="1"/>
  <c r="D7686" i="1"/>
  <c r="E7686" i="1"/>
  <c r="F7686" i="1"/>
  <c r="C7686" i="1" s="1"/>
  <c r="D7687" i="1"/>
  <c r="E7687" i="1"/>
  <c r="F7687" i="1"/>
  <c r="C7687" i="1" s="1"/>
  <c r="D7688" i="1"/>
  <c r="E7688" i="1"/>
  <c r="F7688" i="1"/>
  <c r="C7688" i="1" s="1"/>
  <c r="D7689" i="1"/>
  <c r="E7689" i="1"/>
  <c r="F7689" i="1"/>
  <c r="C7689" i="1" s="1"/>
  <c r="D7690" i="1"/>
  <c r="E7690" i="1"/>
  <c r="F7690" i="1"/>
  <c r="D7691" i="1"/>
  <c r="E7691" i="1"/>
  <c r="F7691" i="1"/>
  <c r="D7692" i="1"/>
  <c r="E7692" i="1"/>
  <c r="F7692" i="1"/>
  <c r="C7692" i="1" s="1"/>
  <c r="D7693" i="1"/>
  <c r="E7693" i="1"/>
  <c r="F7693" i="1"/>
  <c r="D7694" i="1"/>
  <c r="E7694" i="1"/>
  <c r="F7694" i="1"/>
  <c r="C7694" i="1" s="1"/>
  <c r="D7695" i="1"/>
  <c r="E7695" i="1"/>
  <c r="F7695" i="1"/>
  <c r="C7695" i="1" s="1"/>
  <c r="D7696" i="1"/>
  <c r="E7696" i="1"/>
  <c r="F7696" i="1"/>
  <c r="C7696" i="1" s="1"/>
  <c r="D7697" i="1"/>
  <c r="E7697" i="1"/>
  <c r="F7697" i="1"/>
  <c r="C7697" i="1" s="1"/>
  <c r="D7698" i="1"/>
  <c r="E7698" i="1"/>
  <c r="F7698" i="1"/>
  <c r="D7699" i="1"/>
  <c r="E7699" i="1"/>
  <c r="F7699" i="1"/>
  <c r="D7700" i="1"/>
  <c r="E7700" i="1"/>
  <c r="F7700" i="1"/>
  <c r="C7700" i="1" s="1"/>
  <c r="D7701" i="1"/>
  <c r="E7701" i="1"/>
  <c r="F7701" i="1"/>
  <c r="D7702" i="1"/>
  <c r="E7702" i="1"/>
  <c r="F7702" i="1"/>
  <c r="C7702" i="1" s="1"/>
  <c r="D7703" i="1"/>
  <c r="E7703" i="1"/>
  <c r="F7703" i="1"/>
  <c r="C7703" i="1" s="1"/>
  <c r="D7704" i="1"/>
  <c r="E7704" i="1"/>
  <c r="F7704" i="1"/>
  <c r="C7704" i="1" s="1"/>
  <c r="D7705" i="1"/>
  <c r="E7705" i="1"/>
  <c r="F7705" i="1"/>
  <c r="C7705" i="1" s="1"/>
  <c r="D7706" i="1"/>
  <c r="E7706" i="1"/>
  <c r="F7706" i="1"/>
  <c r="D7707" i="1"/>
  <c r="E7707" i="1"/>
  <c r="F7707" i="1"/>
  <c r="D7708" i="1"/>
  <c r="E7708" i="1"/>
  <c r="F7708" i="1"/>
  <c r="D7709" i="1"/>
  <c r="E7709" i="1"/>
  <c r="F7709" i="1"/>
  <c r="D7710" i="1"/>
  <c r="E7710" i="1"/>
  <c r="F7710" i="1"/>
  <c r="C7710" i="1" s="1"/>
  <c r="D7711" i="1"/>
  <c r="E7711" i="1"/>
  <c r="F7711" i="1"/>
  <c r="C7711" i="1" s="1"/>
  <c r="D7712" i="1"/>
  <c r="E7712" i="1"/>
  <c r="F7712" i="1"/>
  <c r="C7712" i="1" s="1"/>
  <c r="D7713" i="1"/>
  <c r="E7713" i="1"/>
  <c r="F7713" i="1"/>
  <c r="C7713" i="1" s="1"/>
  <c r="D7714" i="1"/>
  <c r="E7714" i="1"/>
  <c r="F7714" i="1"/>
  <c r="D7715" i="1"/>
  <c r="E7715" i="1"/>
  <c r="F7715" i="1"/>
  <c r="C7715" i="1" s="1"/>
  <c r="D7716" i="1"/>
  <c r="E7716" i="1"/>
  <c r="F7716" i="1"/>
  <c r="C7716" i="1" s="1"/>
  <c r="D7717" i="1"/>
  <c r="E7717" i="1"/>
  <c r="F7717" i="1"/>
  <c r="D7718" i="1"/>
  <c r="E7718" i="1"/>
  <c r="F7718" i="1"/>
  <c r="C7718" i="1" s="1"/>
  <c r="D7719" i="1"/>
  <c r="E7719" i="1"/>
  <c r="F7719" i="1"/>
  <c r="C7719" i="1" s="1"/>
  <c r="D7720" i="1"/>
  <c r="E7720" i="1"/>
  <c r="F7720" i="1"/>
  <c r="C7720" i="1" s="1"/>
  <c r="D7721" i="1"/>
  <c r="E7721" i="1"/>
  <c r="F7721" i="1"/>
  <c r="C7721" i="1" s="1"/>
  <c r="D7722" i="1"/>
  <c r="E7722" i="1"/>
  <c r="F7722" i="1"/>
  <c r="D7723" i="1"/>
  <c r="E7723" i="1"/>
  <c r="F7723" i="1"/>
  <c r="D7724" i="1"/>
  <c r="E7724" i="1"/>
  <c r="F7724" i="1"/>
  <c r="D7725" i="1"/>
  <c r="E7725" i="1"/>
  <c r="F7725" i="1"/>
  <c r="D7726" i="1"/>
  <c r="E7726" i="1"/>
  <c r="F7726" i="1"/>
  <c r="C7726" i="1" s="1"/>
  <c r="D7727" i="1"/>
  <c r="E7727" i="1"/>
  <c r="F7727" i="1"/>
  <c r="C7727" i="1" s="1"/>
  <c r="D7728" i="1"/>
  <c r="E7728" i="1"/>
  <c r="F7728" i="1"/>
  <c r="C7728" i="1" s="1"/>
  <c r="D7729" i="1"/>
  <c r="E7729" i="1"/>
  <c r="F7729" i="1"/>
  <c r="C7729" i="1" s="1"/>
  <c r="D7730" i="1"/>
  <c r="E7730" i="1"/>
  <c r="F7730" i="1"/>
  <c r="D7731" i="1"/>
  <c r="E7731" i="1"/>
  <c r="F7731" i="1"/>
  <c r="C7731" i="1" s="1"/>
  <c r="D7732" i="1"/>
  <c r="E7732" i="1"/>
  <c r="F7732" i="1"/>
  <c r="C7732" i="1" s="1"/>
  <c r="D7733" i="1"/>
  <c r="E7733" i="1"/>
  <c r="F7733" i="1"/>
  <c r="D7734" i="1"/>
  <c r="E7734" i="1"/>
  <c r="F7734" i="1"/>
  <c r="C7734" i="1" s="1"/>
  <c r="D7735" i="1"/>
  <c r="E7735" i="1"/>
  <c r="F7735" i="1"/>
  <c r="C7735" i="1" s="1"/>
  <c r="D7736" i="1"/>
  <c r="E7736" i="1"/>
  <c r="F7736" i="1"/>
  <c r="C7736" i="1" s="1"/>
  <c r="D7737" i="1"/>
  <c r="E7737" i="1"/>
  <c r="F7737" i="1"/>
  <c r="C7737" i="1" s="1"/>
  <c r="D7738" i="1"/>
  <c r="E7738" i="1"/>
  <c r="F7738" i="1"/>
  <c r="D7739" i="1"/>
  <c r="E7739" i="1"/>
  <c r="F7739" i="1"/>
  <c r="D7740" i="1"/>
  <c r="E7740" i="1"/>
  <c r="F7740" i="1"/>
  <c r="D7741" i="1"/>
  <c r="E7741" i="1"/>
  <c r="F7741" i="1"/>
  <c r="D7742" i="1"/>
  <c r="E7742" i="1"/>
  <c r="F7742" i="1"/>
  <c r="C7742" i="1" s="1"/>
  <c r="D7743" i="1"/>
  <c r="E7743" i="1"/>
  <c r="F7743" i="1"/>
  <c r="C7743" i="1" s="1"/>
  <c r="D7744" i="1"/>
  <c r="E7744" i="1"/>
  <c r="F7744" i="1"/>
  <c r="C7744" i="1" s="1"/>
  <c r="D7745" i="1"/>
  <c r="E7745" i="1"/>
  <c r="F7745" i="1"/>
  <c r="C7745" i="1" s="1"/>
  <c r="D7746" i="1"/>
  <c r="E7746" i="1"/>
  <c r="F7746" i="1"/>
  <c r="D7747" i="1"/>
  <c r="E7747" i="1"/>
  <c r="F7747" i="1"/>
  <c r="C7747" i="1" s="1"/>
  <c r="D7748" i="1"/>
  <c r="E7748" i="1"/>
  <c r="F7748" i="1"/>
  <c r="C7748" i="1" s="1"/>
  <c r="D7749" i="1"/>
  <c r="E7749" i="1"/>
  <c r="F7749" i="1"/>
  <c r="D7750" i="1"/>
  <c r="E7750" i="1"/>
  <c r="F7750" i="1"/>
  <c r="C7750" i="1" s="1"/>
  <c r="D7751" i="1"/>
  <c r="E7751" i="1"/>
  <c r="F7751" i="1"/>
  <c r="C7751" i="1" s="1"/>
  <c r="D7752" i="1"/>
  <c r="E7752" i="1"/>
  <c r="F7752" i="1"/>
  <c r="C7752" i="1" s="1"/>
  <c r="D7753" i="1"/>
  <c r="E7753" i="1"/>
  <c r="F7753" i="1"/>
  <c r="C7753" i="1" s="1"/>
  <c r="D7754" i="1"/>
  <c r="E7754" i="1"/>
  <c r="F7754" i="1"/>
  <c r="D7755" i="1"/>
  <c r="E7755" i="1"/>
  <c r="F7755" i="1"/>
  <c r="D7756" i="1"/>
  <c r="E7756" i="1"/>
  <c r="F7756" i="1"/>
  <c r="D7757" i="1"/>
  <c r="E7757" i="1"/>
  <c r="F7757" i="1"/>
  <c r="D7758" i="1"/>
  <c r="E7758" i="1"/>
  <c r="F7758" i="1"/>
  <c r="C7758" i="1" s="1"/>
  <c r="D7759" i="1"/>
  <c r="E7759" i="1"/>
  <c r="F7759" i="1"/>
  <c r="C7759" i="1" s="1"/>
  <c r="D7760" i="1"/>
  <c r="E7760" i="1"/>
  <c r="F7760" i="1"/>
  <c r="C7760" i="1" s="1"/>
  <c r="D7761" i="1"/>
  <c r="E7761" i="1"/>
  <c r="F7761" i="1"/>
  <c r="C7761" i="1" s="1"/>
  <c r="D7762" i="1"/>
  <c r="E7762" i="1"/>
  <c r="F7762" i="1"/>
  <c r="D7763" i="1"/>
  <c r="E7763" i="1"/>
  <c r="F7763" i="1"/>
  <c r="C7763" i="1" s="1"/>
  <c r="D7764" i="1"/>
  <c r="E7764" i="1"/>
  <c r="F7764" i="1"/>
  <c r="C7764" i="1" s="1"/>
  <c r="D7765" i="1"/>
  <c r="E7765" i="1"/>
  <c r="F7765" i="1"/>
  <c r="D7766" i="1"/>
  <c r="E7766" i="1"/>
  <c r="F7766" i="1"/>
  <c r="D7767" i="1"/>
  <c r="E7767" i="1"/>
  <c r="F7767" i="1"/>
  <c r="C7767" i="1" s="1"/>
  <c r="D7768" i="1"/>
  <c r="E7768" i="1"/>
  <c r="F7768" i="1"/>
  <c r="C7768" i="1" s="1"/>
  <c r="D7769" i="1"/>
  <c r="E7769" i="1"/>
  <c r="F7769" i="1"/>
  <c r="C7769" i="1" s="1"/>
  <c r="D7770" i="1"/>
  <c r="E7770" i="1"/>
  <c r="F7770" i="1"/>
  <c r="D7771" i="1"/>
  <c r="E7771" i="1"/>
  <c r="F7771" i="1"/>
  <c r="D7772" i="1"/>
  <c r="E7772" i="1"/>
  <c r="F7772" i="1"/>
  <c r="D7773" i="1"/>
  <c r="E7773" i="1"/>
  <c r="F7773" i="1"/>
  <c r="D7774" i="1"/>
  <c r="E7774" i="1"/>
  <c r="F7774" i="1"/>
  <c r="C7774" i="1" s="1"/>
  <c r="D7775" i="1"/>
  <c r="E7775" i="1"/>
  <c r="F7775" i="1"/>
  <c r="C7775" i="1" s="1"/>
  <c r="D7776" i="1"/>
  <c r="E7776" i="1"/>
  <c r="F7776" i="1"/>
  <c r="C7776" i="1" s="1"/>
  <c r="D7777" i="1"/>
  <c r="E7777" i="1"/>
  <c r="F7777" i="1"/>
  <c r="C7777" i="1" s="1"/>
  <c r="D7778" i="1"/>
  <c r="E7778" i="1"/>
  <c r="F7778" i="1"/>
  <c r="D7779" i="1"/>
  <c r="E7779" i="1"/>
  <c r="F7779" i="1"/>
  <c r="C7779" i="1" s="1"/>
  <c r="D7780" i="1"/>
  <c r="E7780" i="1"/>
  <c r="F7780" i="1"/>
  <c r="C7780" i="1" s="1"/>
  <c r="D7781" i="1"/>
  <c r="E7781" i="1"/>
  <c r="F7781" i="1"/>
  <c r="D7782" i="1"/>
  <c r="E7782" i="1"/>
  <c r="F7782" i="1"/>
  <c r="D7783" i="1"/>
  <c r="E7783" i="1"/>
  <c r="F7783" i="1"/>
  <c r="C7783" i="1" s="1"/>
  <c r="D7784" i="1"/>
  <c r="E7784" i="1"/>
  <c r="F7784" i="1"/>
  <c r="C7784" i="1" s="1"/>
  <c r="D7785" i="1"/>
  <c r="E7785" i="1"/>
  <c r="F7785" i="1"/>
  <c r="C7785" i="1" s="1"/>
  <c r="D7786" i="1"/>
  <c r="E7786" i="1"/>
  <c r="F7786" i="1"/>
  <c r="D7787" i="1"/>
  <c r="E7787" i="1"/>
  <c r="F7787" i="1"/>
  <c r="D7788" i="1"/>
  <c r="E7788" i="1"/>
  <c r="F7788" i="1"/>
  <c r="D7789" i="1"/>
  <c r="E7789" i="1"/>
  <c r="F7789" i="1"/>
  <c r="C7789" i="1" s="1"/>
  <c r="D7790" i="1"/>
  <c r="E7790" i="1"/>
  <c r="F7790" i="1"/>
  <c r="D7791" i="1"/>
  <c r="E7791" i="1"/>
  <c r="F7791" i="1"/>
  <c r="C7791" i="1" s="1"/>
  <c r="D7792" i="1"/>
  <c r="E7792" i="1"/>
  <c r="F7792" i="1"/>
  <c r="C7792" i="1" s="1"/>
  <c r="D7793" i="1"/>
  <c r="E7793" i="1"/>
  <c r="F7793" i="1"/>
  <c r="D7794" i="1"/>
  <c r="E7794" i="1"/>
  <c r="F7794" i="1"/>
  <c r="D7795" i="1"/>
  <c r="E7795" i="1"/>
  <c r="F7795" i="1"/>
  <c r="D7796" i="1"/>
  <c r="E7796" i="1"/>
  <c r="F7796" i="1"/>
  <c r="D7797" i="1"/>
  <c r="E7797" i="1"/>
  <c r="F7797" i="1"/>
  <c r="D7798" i="1"/>
  <c r="E7798" i="1"/>
  <c r="F7798" i="1"/>
  <c r="D7799" i="1"/>
  <c r="E7799" i="1"/>
  <c r="F7799" i="1"/>
  <c r="C7799" i="1" s="1"/>
  <c r="D7800" i="1"/>
  <c r="E7800" i="1"/>
  <c r="F7800" i="1"/>
  <c r="C7800" i="1" s="1"/>
  <c r="D7801" i="1"/>
  <c r="E7801" i="1"/>
  <c r="F7801" i="1"/>
  <c r="D7802" i="1"/>
  <c r="E7802" i="1"/>
  <c r="F7802" i="1"/>
  <c r="D7803" i="1"/>
  <c r="E7803" i="1"/>
  <c r="F7803" i="1"/>
  <c r="D7804" i="1"/>
  <c r="E7804" i="1"/>
  <c r="F7804" i="1"/>
  <c r="D7805" i="1"/>
  <c r="E7805" i="1"/>
  <c r="F7805" i="1"/>
  <c r="D7806" i="1"/>
  <c r="E7806" i="1"/>
  <c r="F7806" i="1"/>
  <c r="C7806" i="1" s="1"/>
  <c r="D7807" i="1"/>
  <c r="E7807" i="1"/>
  <c r="F7807" i="1"/>
  <c r="C7807" i="1" s="1"/>
  <c r="D7808" i="1"/>
  <c r="E7808" i="1"/>
  <c r="F7808" i="1"/>
  <c r="C7808" i="1" s="1"/>
  <c r="D7809" i="1"/>
  <c r="E7809" i="1"/>
  <c r="F7809" i="1"/>
  <c r="C7809" i="1" s="1"/>
  <c r="D7810" i="1"/>
  <c r="E7810" i="1"/>
  <c r="F7810" i="1"/>
  <c r="C7810" i="1" s="1"/>
  <c r="D7811" i="1"/>
  <c r="E7811" i="1"/>
  <c r="F7811" i="1"/>
  <c r="C7811" i="1" s="1"/>
  <c r="D7812" i="1"/>
  <c r="E7812" i="1"/>
  <c r="F7812" i="1"/>
  <c r="D7813" i="1"/>
  <c r="E7813" i="1"/>
  <c r="F7813" i="1"/>
  <c r="D7814" i="1"/>
  <c r="E7814" i="1"/>
  <c r="F7814" i="1"/>
  <c r="C7814" i="1" s="1"/>
  <c r="D7815" i="1"/>
  <c r="E7815" i="1"/>
  <c r="F7815" i="1"/>
  <c r="C7815" i="1" s="1"/>
  <c r="D7816" i="1"/>
  <c r="E7816" i="1"/>
  <c r="F7816" i="1"/>
  <c r="C7816" i="1" s="1"/>
  <c r="D7817" i="1"/>
  <c r="E7817" i="1"/>
  <c r="F7817" i="1"/>
  <c r="D7818" i="1"/>
  <c r="E7818" i="1"/>
  <c r="F7818" i="1"/>
  <c r="C7818" i="1" s="1"/>
  <c r="D7819" i="1"/>
  <c r="E7819" i="1"/>
  <c r="F7819" i="1"/>
  <c r="C7819" i="1" s="1"/>
  <c r="D7820" i="1"/>
  <c r="E7820" i="1"/>
  <c r="F7820" i="1"/>
  <c r="D7821" i="1"/>
  <c r="E7821" i="1"/>
  <c r="F7821" i="1"/>
  <c r="C7821" i="1" s="1"/>
  <c r="D7822" i="1"/>
  <c r="E7822" i="1"/>
  <c r="F7822" i="1"/>
  <c r="D7823" i="1"/>
  <c r="E7823" i="1"/>
  <c r="F7823" i="1"/>
  <c r="C7823" i="1" s="1"/>
  <c r="D7824" i="1"/>
  <c r="E7824" i="1"/>
  <c r="F7824" i="1"/>
  <c r="C7824" i="1" s="1"/>
  <c r="D7825" i="1"/>
  <c r="E7825" i="1"/>
  <c r="F7825" i="1"/>
  <c r="D7826" i="1"/>
  <c r="E7826" i="1"/>
  <c r="F7826" i="1"/>
  <c r="C7826" i="1" s="1"/>
  <c r="D7827" i="1"/>
  <c r="E7827" i="1"/>
  <c r="F7827" i="1"/>
  <c r="D7828" i="1"/>
  <c r="E7828" i="1"/>
  <c r="F7828" i="1"/>
  <c r="D7829" i="1"/>
  <c r="E7829" i="1"/>
  <c r="F7829" i="1"/>
  <c r="C7829" i="1" s="1"/>
  <c r="D7830" i="1"/>
  <c r="E7830" i="1"/>
  <c r="F7830" i="1"/>
  <c r="D7831" i="1"/>
  <c r="E7831" i="1"/>
  <c r="F7831" i="1"/>
  <c r="C7831" i="1" s="1"/>
  <c r="D7832" i="1"/>
  <c r="E7832" i="1"/>
  <c r="F7832" i="1"/>
  <c r="C7832" i="1" s="1"/>
  <c r="D7833" i="1"/>
  <c r="E7833" i="1"/>
  <c r="F7833" i="1"/>
  <c r="C7833" i="1" s="1"/>
  <c r="D7834" i="1"/>
  <c r="E7834" i="1"/>
  <c r="F7834" i="1"/>
  <c r="C7834" i="1" s="1"/>
  <c r="D7835" i="1"/>
  <c r="E7835" i="1"/>
  <c r="F7835" i="1"/>
  <c r="C7835" i="1" s="1"/>
  <c r="D7836" i="1"/>
  <c r="E7836" i="1"/>
  <c r="F7836" i="1"/>
  <c r="D7837" i="1"/>
  <c r="E7837" i="1"/>
  <c r="F7837" i="1"/>
  <c r="C7837" i="1" s="1"/>
  <c r="D7838" i="1"/>
  <c r="E7838" i="1"/>
  <c r="F7838" i="1"/>
  <c r="D7839" i="1"/>
  <c r="E7839" i="1"/>
  <c r="F7839" i="1"/>
  <c r="C7839" i="1" s="1"/>
  <c r="D7840" i="1"/>
  <c r="E7840" i="1"/>
  <c r="F7840" i="1"/>
  <c r="C7840" i="1" s="1"/>
  <c r="D7841" i="1"/>
  <c r="E7841" i="1"/>
  <c r="F7841" i="1"/>
  <c r="D7842" i="1"/>
  <c r="E7842" i="1"/>
  <c r="F7842" i="1"/>
  <c r="C7842" i="1" s="1"/>
  <c r="D7843" i="1"/>
  <c r="E7843" i="1"/>
  <c r="F7843" i="1"/>
  <c r="D7844" i="1"/>
  <c r="E7844" i="1"/>
  <c r="F7844" i="1"/>
  <c r="D7845" i="1"/>
  <c r="E7845" i="1"/>
  <c r="F7845" i="1"/>
  <c r="C7845" i="1" s="1"/>
  <c r="D7846" i="1"/>
  <c r="E7846" i="1"/>
  <c r="F7846" i="1"/>
  <c r="D7847" i="1"/>
  <c r="E7847" i="1"/>
  <c r="F7847" i="1"/>
  <c r="C7847" i="1" s="1"/>
  <c r="D7848" i="1"/>
  <c r="E7848" i="1"/>
  <c r="F7848" i="1"/>
  <c r="C7848" i="1" s="1"/>
  <c r="D7849" i="1"/>
  <c r="E7849" i="1"/>
  <c r="F7849" i="1"/>
  <c r="C7849" i="1" s="1"/>
  <c r="D7850" i="1"/>
  <c r="E7850" i="1"/>
  <c r="F7850" i="1"/>
  <c r="C7850" i="1" s="1"/>
  <c r="D7851" i="1"/>
  <c r="E7851" i="1"/>
  <c r="F7851" i="1"/>
  <c r="C7851" i="1" s="1"/>
  <c r="D7852" i="1"/>
  <c r="E7852" i="1"/>
  <c r="F7852" i="1"/>
  <c r="D7853" i="1"/>
  <c r="E7853" i="1"/>
  <c r="F7853" i="1"/>
  <c r="C7853" i="1" s="1"/>
  <c r="D7854" i="1"/>
  <c r="E7854" i="1"/>
  <c r="F7854" i="1"/>
  <c r="D7855" i="1"/>
  <c r="E7855" i="1"/>
  <c r="F7855" i="1"/>
  <c r="C7855" i="1" s="1"/>
  <c r="D7856" i="1"/>
  <c r="E7856" i="1"/>
  <c r="F7856" i="1"/>
  <c r="C7856" i="1" s="1"/>
  <c r="D7857" i="1"/>
  <c r="E7857" i="1"/>
  <c r="F7857" i="1"/>
  <c r="D7858" i="1"/>
  <c r="E7858" i="1"/>
  <c r="F7858" i="1"/>
  <c r="C7858" i="1" s="1"/>
  <c r="D7859" i="1"/>
  <c r="E7859" i="1"/>
  <c r="F7859" i="1"/>
  <c r="D7860" i="1"/>
  <c r="E7860" i="1"/>
  <c r="F7860" i="1"/>
  <c r="D7861" i="1"/>
  <c r="E7861" i="1"/>
  <c r="F7861" i="1"/>
  <c r="C7861" i="1" s="1"/>
  <c r="D7862" i="1"/>
  <c r="E7862" i="1"/>
  <c r="F7862" i="1"/>
  <c r="D7863" i="1"/>
  <c r="E7863" i="1"/>
  <c r="F7863" i="1"/>
  <c r="C7863" i="1" s="1"/>
  <c r="D7864" i="1"/>
  <c r="E7864" i="1"/>
  <c r="F7864" i="1"/>
  <c r="C7864" i="1" s="1"/>
  <c r="D7865" i="1"/>
  <c r="E7865" i="1"/>
  <c r="F7865" i="1"/>
  <c r="C7865" i="1" s="1"/>
  <c r="D7866" i="1"/>
  <c r="E7866" i="1"/>
  <c r="F7866" i="1"/>
  <c r="C7866" i="1" s="1"/>
  <c r="D7867" i="1"/>
  <c r="E7867" i="1"/>
  <c r="F7867" i="1"/>
  <c r="C7867" i="1" s="1"/>
  <c r="D7868" i="1"/>
  <c r="E7868" i="1"/>
  <c r="F7868" i="1"/>
  <c r="D7869" i="1"/>
  <c r="E7869" i="1"/>
  <c r="F7869" i="1"/>
  <c r="C7869" i="1" s="1"/>
  <c r="D7870" i="1"/>
  <c r="E7870" i="1"/>
  <c r="F7870" i="1"/>
  <c r="D7871" i="1"/>
  <c r="E7871" i="1"/>
  <c r="F7871" i="1"/>
  <c r="C7871" i="1" s="1"/>
  <c r="D7872" i="1"/>
  <c r="E7872" i="1"/>
  <c r="F7872" i="1"/>
  <c r="C7872" i="1" s="1"/>
  <c r="D7873" i="1"/>
  <c r="E7873" i="1"/>
  <c r="F7873" i="1"/>
  <c r="D7874" i="1"/>
  <c r="E7874" i="1"/>
  <c r="F7874" i="1"/>
  <c r="C7874" i="1" s="1"/>
  <c r="D7875" i="1"/>
  <c r="E7875" i="1"/>
  <c r="F7875" i="1"/>
  <c r="D7876" i="1"/>
  <c r="E7876" i="1"/>
  <c r="F7876" i="1"/>
  <c r="D7877" i="1"/>
  <c r="E7877" i="1"/>
  <c r="F7877" i="1"/>
  <c r="C7877" i="1" s="1"/>
  <c r="D7878" i="1"/>
  <c r="E7878" i="1"/>
  <c r="F7878" i="1"/>
  <c r="D7879" i="1"/>
  <c r="E7879" i="1"/>
  <c r="F7879" i="1"/>
  <c r="C7879" i="1" s="1"/>
  <c r="D7880" i="1"/>
  <c r="E7880" i="1"/>
  <c r="F7880" i="1"/>
  <c r="C7880" i="1" s="1"/>
  <c r="D7881" i="1"/>
  <c r="E7881" i="1"/>
  <c r="F7881" i="1"/>
  <c r="C7881" i="1" s="1"/>
  <c r="D7882" i="1"/>
  <c r="E7882" i="1"/>
  <c r="F7882" i="1"/>
  <c r="C7882" i="1" s="1"/>
  <c r="D7883" i="1"/>
  <c r="E7883" i="1"/>
  <c r="F7883" i="1"/>
  <c r="C7883" i="1" s="1"/>
  <c r="D7884" i="1"/>
  <c r="E7884" i="1"/>
  <c r="F7884" i="1"/>
  <c r="D7885" i="1"/>
  <c r="E7885" i="1"/>
  <c r="F7885" i="1"/>
  <c r="C7885" i="1" s="1"/>
  <c r="D7886" i="1"/>
  <c r="E7886" i="1"/>
  <c r="F7886" i="1"/>
  <c r="D7887" i="1"/>
  <c r="E7887" i="1"/>
  <c r="F7887" i="1"/>
  <c r="C7887" i="1" s="1"/>
  <c r="D7888" i="1"/>
  <c r="E7888" i="1"/>
  <c r="F7888" i="1"/>
  <c r="C7888" i="1" s="1"/>
  <c r="D7889" i="1"/>
  <c r="E7889" i="1"/>
  <c r="F7889" i="1"/>
  <c r="D7890" i="1"/>
  <c r="E7890" i="1"/>
  <c r="F7890" i="1"/>
  <c r="C7890" i="1" s="1"/>
  <c r="D7891" i="1"/>
  <c r="E7891" i="1"/>
  <c r="F7891" i="1"/>
  <c r="D7892" i="1"/>
  <c r="E7892" i="1"/>
  <c r="F7892" i="1"/>
  <c r="D7893" i="1"/>
  <c r="E7893" i="1"/>
  <c r="F7893" i="1"/>
  <c r="C7893" i="1" s="1"/>
  <c r="D7894" i="1"/>
  <c r="E7894" i="1"/>
  <c r="F7894" i="1"/>
  <c r="D7895" i="1"/>
  <c r="E7895" i="1"/>
  <c r="F7895" i="1"/>
  <c r="C7895" i="1" s="1"/>
  <c r="D7896" i="1"/>
  <c r="E7896" i="1"/>
  <c r="F7896" i="1"/>
  <c r="C7896" i="1" s="1"/>
  <c r="D7897" i="1"/>
  <c r="E7897" i="1"/>
  <c r="F7897" i="1"/>
  <c r="C7897" i="1" s="1"/>
  <c r="D7898" i="1"/>
  <c r="E7898" i="1"/>
  <c r="F7898" i="1"/>
  <c r="C7898" i="1" s="1"/>
  <c r="D7899" i="1"/>
  <c r="E7899" i="1"/>
  <c r="F7899" i="1"/>
  <c r="C7899" i="1" s="1"/>
  <c r="D7900" i="1"/>
  <c r="E7900" i="1"/>
  <c r="F7900" i="1"/>
  <c r="C7900" i="1" s="1"/>
  <c r="D7901" i="1"/>
  <c r="E7901" i="1"/>
  <c r="F7901" i="1"/>
  <c r="C7901" i="1" s="1"/>
  <c r="D7902" i="1"/>
  <c r="E7902" i="1"/>
  <c r="F7902" i="1"/>
  <c r="D7903" i="1"/>
  <c r="E7903" i="1"/>
  <c r="F7903" i="1"/>
  <c r="C7903" i="1" s="1"/>
  <c r="D7904" i="1"/>
  <c r="E7904" i="1"/>
  <c r="F7904" i="1"/>
  <c r="D7905" i="1"/>
  <c r="E7905" i="1"/>
  <c r="F7905" i="1"/>
  <c r="D7906" i="1"/>
  <c r="E7906" i="1"/>
  <c r="F7906" i="1"/>
  <c r="C7906" i="1" s="1"/>
  <c r="D7907" i="1"/>
  <c r="E7907" i="1"/>
  <c r="F7907" i="1"/>
  <c r="C7907" i="1" s="1"/>
  <c r="D7908" i="1"/>
  <c r="E7908" i="1"/>
  <c r="F7908" i="1"/>
  <c r="C7908" i="1" s="1"/>
  <c r="D7909" i="1"/>
  <c r="E7909" i="1"/>
  <c r="F7909" i="1"/>
  <c r="C7909" i="1" s="1"/>
  <c r="D7910" i="1"/>
  <c r="E7910" i="1"/>
  <c r="F7910" i="1"/>
  <c r="D7911" i="1"/>
  <c r="E7911" i="1"/>
  <c r="F7911" i="1"/>
  <c r="C7911" i="1" s="1"/>
  <c r="D7912" i="1"/>
  <c r="E7912" i="1"/>
  <c r="F7912" i="1"/>
  <c r="D7913" i="1"/>
  <c r="E7913" i="1"/>
  <c r="F7913" i="1"/>
  <c r="D7914" i="1"/>
  <c r="E7914" i="1"/>
  <c r="F7914" i="1"/>
  <c r="C7914" i="1" s="1"/>
  <c r="D7915" i="1"/>
  <c r="E7915" i="1"/>
  <c r="F7915" i="1"/>
  <c r="C7915" i="1" s="1"/>
  <c r="D7916" i="1"/>
  <c r="E7916" i="1"/>
  <c r="F7916" i="1"/>
  <c r="C7916" i="1" s="1"/>
  <c r="D7917" i="1"/>
  <c r="E7917" i="1"/>
  <c r="F7917" i="1"/>
  <c r="C7917" i="1" s="1"/>
  <c r="D7918" i="1"/>
  <c r="E7918" i="1"/>
  <c r="F7918" i="1"/>
  <c r="D7919" i="1"/>
  <c r="E7919" i="1"/>
  <c r="F7919" i="1"/>
  <c r="C7919" i="1" s="1"/>
  <c r="D7920" i="1"/>
  <c r="E7920" i="1"/>
  <c r="F7920" i="1"/>
  <c r="D7921" i="1"/>
  <c r="E7921" i="1"/>
  <c r="F7921" i="1"/>
  <c r="D7922" i="1"/>
  <c r="E7922" i="1"/>
  <c r="F7922" i="1"/>
  <c r="C7922" i="1" s="1"/>
  <c r="D7923" i="1"/>
  <c r="E7923" i="1"/>
  <c r="F7923" i="1"/>
  <c r="C7923" i="1" s="1"/>
  <c r="D7924" i="1"/>
  <c r="E7924" i="1"/>
  <c r="F7924" i="1"/>
  <c r="C7924" i="1" s="1"/>
  <c r="D7925" i="1"/>
  <c r="E7925" i="1"/>
  <c r="F7925" i="1"/>
  <c r="C7925" i="1" s="1"/>
  <c r="D7926" i="1"/>
  <c r="E7926" i="1"/>
  <c r="F7926" i="1"/>
  <c r="D7927" i="1"/>
  <c r="E7927" i="1"/>
  <c r="F7927" i="1"/>
  <c r="C7927" i="1" s="1"/>
  <c r="D7928" i="1"/>
  <c r="E7928" i="1"/>
  <c r="F7928" i="1"/>
  <c r="C7928" i="1" s="1"/>
  <c r="D7929" i="1"/>
  <c r="E7929" i="1"/>
  <c r="F7929" i="1"/>
  <c r="D7930" i="1"/>
  <c r="E7930" i="1"/>
  <c r="F7930" i="1"/>
  <c r="C7930" i="1" s="1"/>
  <c r="D7931" i="1"/>
  <c r="E7931" i="1"/>
  <c r="F7931" i="1"/>
  <c r="C7931" i="1" s="1"/>
  <c r="D7932" i="1"/>
  <c r="E7932" i="1"/>
  <c r="F7932" i="1"/>
  <c r="C7932" i="1" s="1"/>
  <c r="D7933" i="1"/>
  <c r="E7933" i="1"/>
  <c r="F7933" i="1"/>
  <c r="C7933" i="1" s="1"/>
  <c r="D7934" i="1"/>
  <c r="E7934" i="1"/>
  <c r="F7934" i="1"/>
  <c r="D7935" i="1"/>
  <c r="E7935" i="1"/>
  <c r="F7935" i="1"/>
  <c r="C7935" i="1" s="1"/>
  <c r="D7936" i="1"/>
  <c r="E7936" i="1"/>
  <c r="F7936" i="1"/>
  <c r="C7936" i="1" s="1"/>
  <c r="D7937" i="1"/>
  <c r="E7937" i="1"/>
  <c r="F7937" i="1"/>
  <c r="D7938" i="1"/>
  <c r="E7938" i="1"/>
  <c r="F7938" i="1"/>
  <c r="C7938" i="1" s="1"/>
  <c r="D7939" i="1"/>
  <c r="E7939" i="1"/>
  <c r="F7939" i="1"/>
  <c r="C7939" i="1" s="1"/>
  <c r="D7940" i="1"/>
  <c r="E7940" i="1"/>
  <c r="F7940" i="1"/>
  <c r="C7940" i="1" s="1"/>
  <c r="D7941" i="1"/>
  <c r="E7941" i="1"/>
  <c r="F7941" i="1"/>
  <c r="C7941" i="1" s="1"/>
  <c r="D7942" i="1"/>
  <c r="E7942" i="1"/>
  <c r="F7942" i="1"/>
  <c r="D7943" i="1"/>
  <c r="E7943" i="1"/>
  <c r="F7943" i="1"/>
  <c r="C7943" i="1" s="1"/>
  <c r="D7944" i="1"/>
  <c r="E7944" i="1"/>
  <c r="F7944" i="1"/>
  <c r="D7945" i="1"/>
  <c r="E7945" i="1"/>
  <c r="F7945" i="1"/>
  <c r="D7946" i="1"/>
  <c r="E7946" i="1"/>
  <c r="F7946" i="1"/>
  <c r="C7946" i="1" s="1"/>
  <c r="D7947" i="1"/>
  <c r="E7947" i="1"/>
  <c r="F7947" i="1"/>
  <c r="C7947" i="1" s="1"/>
  <c r="D7948" i="1"/>
  <c r="E7948" i="1"/>
  <c r="F7948" i="1"/>
  <c r="C7948" i="1" s="1"/>
  <c r="D7949" i="1"/>
  <c r="E7949" i="1"/>
  <c r="F7949" i="1"/>
  <c r="D7950" i="1"/>
  <c r="E7950" i="1"/>
  <c r="F7950" i="1"/>
  <c r="D7951" i="1"/>
  <c r="E7951" i="1"/>
  <c r="F7951" i="1"/>
  <c r="D7952" i="1"/>
  <c r="E7952" i="1"/>
  <c r="F7952" i="1"/>
  <c r="D7953" i="1"/>
  <c r="E7953" i="1"/>
  <c r="F7953" i="1"/>
  <c r="D7954" i="1"/>
  <c r="E7954" i="1"/>
  <c r="F7954" i="1"/>
  <c r="C7954" i="1" s="1"/>
  <c r="D7955" i="1"/>
  <c r="E7955" i="1"/>
  <c r="F7955" i="1"/>
  <c r="C7955" i="1" s="1"/>
  <c r="D7956" i="1"/>
  <c r="E7956" i="1"/>
  <c r="F7956" i="1"/>
  <c r="C7956" i="1" s="1"/>
  <c r="D7957" i="1"/>
  <c r="E7957" i="1"/>
  <c r="F7957" i="1"/>
  <c r="C7957" i="1" s="1"/>
  <c r="D7958" i="1"/>
  <c r="E7958" i="1"/>
  <c r="F7958" i="1"/>
  <c r="D7959" i="1"/>
  <c r="E7959" i="1"/>
  <c r="F7959" i="1"/>
  <c r="C7959" i="1" s="1"/>
  <c r="D7960" i="1"/>
  <c r="E7960" i="1"/>
  <c r="F7960" i="1"/>
  <c r="D7961" i="1"/>
  <c r="E7961" i="1"/>
  <c r="F7961" i="1"/>
  <c r="D7962" i="1"/>
  <c r="E7962" i="1"/>
  <c r="F7962" i="1"/>
  <c r="C7962" i="1" s="1"/>
  <c r="D7963" i="1"/>
  <c r="E7963" i="1"/>
  <c r="F7963" i="1"/>
  <c r="C7963" i="1" s="1"/>
  <c r="D7964" i="1"/>
  <c r="E7964" i="1"/>
  <c r="F7964" i="1"/>
  <c r="C7964" i="1" s="1"/>
  <c r="D7965" i="1"/>
  <c r="E7965" i="1"/>
  <c r="F7965" i="1"/>
  <c r="D7966" i="1"/>
  <c r="E7966" i="1"/>
  <c r="F7966" i="1"/>
  <c r="D7967" i="1"/>
  <c r="E7967" i="1"/>
  <c r="F7967" i="1"/>
  <c r="D7968" i="1"/>
  <c r="E7968" i="1"/>
  <c r="F7968" i="1"/>
  <c r="D7969" i="1"/>
  <c r="E7969" i="1"/>
  <c r="F7969" i="1"/>
  <c r="D7970" i="1"/>
  <c r="E7970" i="1"/>
  <c r="F7970" i="1"/>
  <c r="C7970" i="1" s="1"/>
  <c r="D7971" i="1"/>
  <c r="E7971" i="1"/>
  <c r="F7971" i="1"/>
  <c r="C7971" i="1" s="1"/>
  <c r="D7972" i="1"/>
  <c r="E7972" i="1"/>
  <c r="F7972" i="1"/>
  <c r="C7972" i="1" s="1"/>
  <c r="D7973" i="1"/>
  <c r="E7973" i="1"/>
  <c r="F7973" i="1"/>
  <c r="C7973" i="1" s="1"/>
  <c r="D7974" i="1"/>
  <c r="E7974" i="1"/>
  <c r="F7974" i="1"/>
  <c r="D7975" i="1"/>
  <c r="E7975" i="1"/>
  <c r="F7975" i="1"/>
  <c r="C7975" i="1" s="1"/>
  <c r="D7976" i="1"/>
  <c r="E7976" i="1"/>
  <c r="F7976" i="1"/>
  <c r="D7977" i="1"/>
  <c r="E7977" i="1"/>
  <c r="F7977" i="1"/>
  <c r="D7978" i="1"/>
  <c r="E7978" i="1"/>
  <c r="F7978" i="1"/>
  <c r="C7978" i="1" s="1"/>
  <c r="D7979" i="1"/>
  <c r="E7979" i="1"/>
  <c r="F7979" i="1"/>
  <c r="C7979" i="1" s="1"/>
  <c r="D7980" i="1"/>
  <c r="E7980" i="1"/>
  <c r="F7980" i="1"/>
  <c r="C7980" i="1" s="1"/>
  <c r="D7981" i="1"/>
  <c r="E7981" i="1"/>
  <c r="F7981" i="1"/>
  <c r="D7982" i="1"/>
  <c r="E7982" i="1"/>
  <c r="F7982" i="1"/>
  <c r="D7983" i="1"/>
  <c r="E7983" i="1"/>
  <c r="F7983" i="1"/>
  <c r="D7984" i="1"/>
  <c r="E7984" i="1"/>
  <c r="F7984" i="1"/>
  <c r="D7985" i="1"/>
  <c r="E7985" i="1"/>
  <c r="F7985" i="1"/>
  <c r="D7986" i="1"/>
  <c r="E7986" i="1"/>
  <c r="F7986" i="1"/>
  <c r="C7986" i="1" s="1"/>
  <c r="D7987" i="1"/>
  <c r="E7987" i="1"/>
  <c r="F7987" i="1"/>
  <c r="C7987" i="1" s="1"/>
  <c r="D7988" i="1"/>
  <c r="E7988" i="1"/>
  <c r="F7988" i="1"/>
  <c r="C7988" i="1" s="1"/>
  <c r="D7989" i="1"/>
  <c r="E7989" i="1"/>
  <c r="F7989" i="1"/>
  <c r="C7989" i="1" s="1"/>
  <c r="D7990" i="1"/>
  <c r="E7990" i="1"/>
  <c r="F7990" i="1"/>
  <c r="D7991" i="1"/>
  <c r="E7991" i="1"/>
  <c r="F7991" i="1"/>
  <c r="C7991" i="1" s="1"/>
  <c r="D7992" i="1"/>
  <c r="E7992" i="1"/>
  <c r="F7992" i="1"/>
  <c r="D7993" i="1"/>
  <c r="E7993" i="1"/>
  <c r="F7993" i="1"/>
  <c r="D7994" i="1"/>
  <c r="E7994" i="1"/>
  <c r="F7994" i="1"/>
  <c r="C7994" i="1" s="1"/>
  <c r="D7995" i="1"/>
  <c r="E7995" i="1"/>
  <c r="F7995" i="1"/>
  <c r="C7995" i="1" s="1"/>
  <c r="D7996" i="1"/>
  <c r="E7996" i="1"/>
  <c r="F7996" i="1"/>
  <c r="C7996" i="1" s="1"/>
  <c r="D7997" i="1"/>
  <c r="E7997" i="1"/>
  <c r="F7997" i="1"/>
  <c r="D7998" i="1"/>
  <c r="E7998" i="1"/>
  <c r="F7998" i="1"/>
  <c r="D7999" i="1"/>
  <c r="E7999" i="1"/>
  <c r="F7999" i="1"/>
  <c r="D8000" i="1"/>
  <c r="E8000" i="1"/>
  <c r="F8000" i="1"/>
  <c r="D8001" i="1"/>
  <c r="E8001" i="1"/>
  <c r="F8001" i="1"/>
  <c r="D8002" i="1"/>
  <c r="E8002" i="1"/>
  <c r="F8002" i="1"/>
  <c r="C8002" i="1" s="1"/>
  <c r="D8003" i="1"/>
  <c r="E8003" i="1"/>
  <c r="F8003" i="1"/>
  <c r="C8003" i="1" s="1"/>
  <c r="D8004" i="1"/>
  <c r="E8004" i="1"/>
  <c r="F8004" i="1"/>
  <c r="C8004" i="1" s="1"/>
  <c r="D8005" i="1"/>
  <c r="E8005" i="1"/>
  <c r="F8005" i="1"/>
  <c r="C8005" i="1" s="1"/>
  <c r="D8006" i="1"/>
  <c r="E8006" i="1"/>
  <c r="F8006" i="1"/>
  <c r="D8007" i="1"/>
  <c r="E8007" i="1"/>
  <c r="F8007" i="1"/>
  <c r="C8007" i="1" s="1"/>
  <c r="D8008" i="1"/>
  <c r="E8008" i="1"/>
  <c r="F8008" i="1"/>
  <c r="D8009" i="1"/>
  <c r="E8009" i="1"/>
  <c r="F8009" i="1"/>
  <c r="D8010" i="1"/>
  <c r="E8010" i="1"/>
  <c r="F8010" i="1"/>
  <c r="C8010" i="1" s="1"/>
  <c r="D8011" i="1"/>
  <c r="E8011" i="1"/>
  <c r="F8011" i="1"/>
  <c r="D8012" i="1"/>
  <c r="E8012" i="1"/>
  <c r="F8012" i="1"/>
  <c r="D8013" i="1"/>
  <c r="E8013" i="1"/>
  <c r="F8013" i="1"/>
  <c r="B8013" i="1" s="1"/>
  <c r="D8014" i="1"/>
  <c r="E8014" i="1"/>
  <c r="F8014" i="1"/>
  <c r="B8014" i="1" s="1"/>
  <c r="D8015" i="1"/>
  <c r="E8015" i="1"/>
  <c r="F8015" i="1"/>
  <c r="B8015" i="1" s="1"/>
  <c r="D8016" i="1"/>
  <c r="E8016" i="1"/>
  <c r="F8016" i="1"/>
  <c r="B8016" i="1" s="1"/>
  <c r="D8017" i="1"/>
  <c r="E8017" i="1"/>
  <c r="F8017" i="1"/>
  <c r="D8018" i="1"/>
  <c r="E8018" i="1"/>
  <c r="F8018" i="1"/>
  <c r="C8018" i="1" s="1"/>
  <c r="D8019" i="1"/>
  <c r="E8019" i="1"/>
  <c r="F8019" i="1"/>
  <c r="C8019" i="1" s="1"/>
  <c r="D8020" i="1"/>
  <c r="E8020" i="1"/>
  <c r="F8020" i="1"/>
  <c r="C8020" i="1" s="1"/>
  <c r="D8021" i="1"/>
  <c r="E8021" i="1"/>
  <c r="F8021" i="1"/>
  <c r="C8021" i="1" s="1"/>
  <c r="D8022" i="1"/>
  <c r="E8022" i="1"/>
  <c r="F8022" i="1"/>
  <c r="D8023" i="1"/>
  <c r="E8023" i="1"/>
  <c r="F8023" i="1"/>
  <c r="C8023" i="1" s="1"/>
  <c r="D8024" i="1"/>
  <c r="E8024" i="1"/>
  <c r="F8024" i="1"/>
  <c r="D8025" i="1"/>
  <c r="E8025" i="1"/>
  <c r="F8025" i="1"/>
  <c r="D8026" i="1"/>
  <c r="E8026" i="1"/>
  <c r="F8026" i="1"/>
  <c r="C8026" i="1" s="1"/>
  <c r="D8027" i="1"/>
  <c r="E8027" i="1"/>
  <c r="F8027" i="1"/>
  <c r="C8027" i="1" s="1"/>
  <c r="D8028" i="1"/>
  <c r="E8028" i="1"/>
  <c r="F8028" i="1"/>
  <c r="C8028" i="1" s="1"/>
  <c r="D8029" i="1"/>
  <c r="E8029" i="1"/>
  <c r="F8029" i="1"/>
  <c r="D8030" i="1"/>
  <c r="E8030" i="1"/>
  <c r="F8030" i="1"/>
  <c r="D8031" i="1"/>
  <c r="E8031" i="1"/>
  <c r="F8031" i="1"/>
  <c r="D8032" i="1"/>
  <c r="E8032" i="1"/>
  <c r="F8032" i="1"/>
  <c r="D8033" i="1"/>
  <c r="E8033" i="1"/>
  <c r="F8033" i="1"/>
  <c r="D8034" i="1"/>
  <c r="E8034" i="1"/>
  <c r="F8034" i="1"/>
  <c r="C8034" i="1" s="1"/>
  <c r="D8035" i="1"/>
  <c r="E8035" i="1"/>
  <c r="F8035" i="1"/>
  <c r="C8035" i="1" s="1"/>
  <c r="D8036" i="1"/>
  <c r="E8036" i="1"/>
  <c r="F8036" i="1"/>
  <c r="C8036" i="1" s="1"/>
  <c r="D8037" i="1"/>
  <c r="E8037" i="1"/>
  <c r="F8037" i="1"/>
  <c r="C8037" i="1" s="1"/>
  <c r="D8038" i="1"/>
  <c r="E8038" i="1"/>
  <c r="F8038" i="1"/>
  <c r="D8039" i="1"/>
  <c r="E8039" i="1"/>
  <c r="F8039" i="1"/>
  <c r="C8039" i="1" s="1"/>
  <c r="D8040" i="1"/>
  <c r="E8040" i="1"/>
  <c r="F8040" i="1"/>
  <c r="D8041" i="1"/>
  <c r="E8041" i="1"/>
  <c r="F8041" i="1"/>
  <c r="D8042" i="1"/>
  <c r="E8042" i="1"/>
  <c r="F8042" i="1"/>
  <c r="C8042" i="1" s="1"/>
  <c r="D8043" i="1"/>
  <c r="E8043" i="1"/>
  <c r="F8043" i="1"/>
  <c r="C8043" i="1" s="1"/>
  <c r="D8044" i="1"/>
  <c r="E8044" i="1"/>
  <c r="F8044" i="1"/>
  <c r="C8044" i="1" s="1"/>
  <c r="D8045" i="1"/>
  <c r="E8045" i="1"/>
  <c r="F8045" i="1"/>
  <c r="D8046" i="1"/>
  <c r="E8046" i="1"/>
  <c r="F8046" i="1"/>
  <c r="D8047" i="1"/>
  <c r="E8047" i="1"/>
  <c r="F8047" i="1"/>
  <c r="D8048" i="1"/>
  <c r="E8048" i="1"/>
  <c r="F8048" i="1"/>
  <c r="D8049" i="1"/>
  <c r="E8049" i="1"/>
  <c r="F8049" i="1"/>
  <c r="D8050" i="1"/>
  <c r="E8050" i="1"/>
  <c r="F8050" i="1"/>
  <c r="C8050" i="1" s="1"/>
  <c r="D8051" i="1"/>
  <c r="E8051" i="1"/>
  <c r="F8051" i="1"/>
  <c r="C8051" i="1" s="1"/>
  <c r="D8052" i="1"/>
  <c r="E8052" i="1"/>
  <c r="F8052" i="1"/>
  <c r="C8052" i="1" s="1"/>
  <c r="D8053" i="1"/>
  <c r="E8053" i="1"/>
  <c r="F8053" i="1"/>
  <c r="C8053" i="1" s="1"/>
  <c r="D8054" i="1"/>
  <c r="E8054" i="1"/>
  <c r="F8054" i="1"/>
  <c r="D8055" i="1"/>
  <c r="E8055" i="1"/>
  <c r="F8055" i="1"/>
  <c r="C8055" i="1" s="1"/>
  <c r="D8056" i="1"/>
  <c r="E8056" i="1"/>
  <c r="F8056" i="1"/>
  <c r="D8057" i="1"/>
  <c r="E8057" i="1"/>
  <c r="F8057" i="1"/>
  <c r="D8058" i="1"/>
  <c r="E8058" i="1"/>
  <c r="F8058" i="1"/>
  <c r="C8058" i="1" s="1"/>
  <c r="D8059" i="1"/>
  <c r="E8059" i="1"/>
  <c r="F8059" i="1"/>
  <c r="C8059" i="1" s="1"/>
  <c r="D8060" i="1"/>
  <c r="E8060" i="1"/>
  <c r="F8060" i="1"/>
  <c r="C8060" i="1" s="1"/>
  <c r="D8061" i="1"/>
  <c r="E8061" i="1"/>
  <c r="F8061" i="1"/>
  <c r="D8062" i="1"/>
  <c r="E8062" i="1"/>
  <c r="F8062" i="1"/>
  <c r="D8063" i="1"/>
  <c r="E8063" i="1"/>
  <c r="F8063" i="1"/>
  <c r="D8064" i="1"/>
  <c r="E8064" i="1"/>
  <c r="F8064" i="1"/>
  <c r="D8065" i="1"/>
  <c r="E8065" i="1"/>
  <c r="F8065" i="1"/>
  <c r="D8066" i="1"/>
  <c r="E8066" i="1"/>
  <c r="F8066" i="1"/>
  <c r="C8066" i="1" s="1"/>
  <c r="D8067" i="1"/>
  <c r="E8067" i="1"/>
  <c r="F8067" i="1"/>
  <c r="C8067" i="1" s="1"/>
  <c r="D8068" i="1"/>
  <c r="E8068" i="1"/>
  <c r="F8068" i="1"/>
  <c r="C8068" i="1" s="1"/>
  <c r="D8069" i="1"/>
  <c r="E8069" i="1"/>
  <c r="F8069" i="1"/>
  <c r="C8069" i="1" s="1"/>
  <c r="D8070" i="1"/>
  <c r="E8070" i="1"/>
  <c r="F8070" i="1"/>
  <c r="D8071" i="1"/>
  <c r="E8071" i="1"/>
  <c r="F8071" i="1"/>
  <c r="C8071" i="1" s="1"/>
  <c r="D8072" i="1"/>
  <c r="E8072" i="1"/>
  <c r="F8072" i="1"/>
  <c r="D8073" i="1"/>
  <c r="E8073" i="1"/>
  <c r="F8073" i="1"/>
  <c r="D8074" i="1"/>
  <c r="E8074" i="1"/>
  <c r="F8074" i="1"/>
  <c r="C8074" i="1" s="1"/>
  <c r="D8075" i="1"/>
  <c r="E8075" i="1"/>
  <c r="F8075" i="1"/>
  <c r="C8075" i="1" s="1"/>
  <c r="D8076" i="1"/>
  <c r="E8076" i="1"/>
  <c r="F8076" i="1"/>
  <c r="C8076" i="1" s="1"/>
  <c r="D8077" i="1"/>
  <c r="E8077" i="1"/>
  <c r="F8077" i="1"/>
  <c r="C8077" i="1" s="1"/>
  <c r="D8078" i="1"/>
  <c r="E8078" i="1"/>
  <c r="F8078" i="1"/>
  <c r="D8079" i="1"/>
  <c r="E8079" i="1"/>
  <c r="F8079" i="1"/>
  <c r="C8079" i="1" s="1"/>
  <c r="D8080" i="1"/>
  <c r="E8080" i="1"/>
  <c r="F8080" i="1"/>
  <c r="D8081" i="1"/>
  <c r="E8081" i="1"/>
  <c r="F8081" i="1"/>
  <c r="D8082" i="1"/>
  <c r="E8082" i="1"/>
  <c r="F8082" i="1"/>
  <c r="C8082" i="1" s="1"/>
  <c r="D8083" i="1"/>
  <c r="E8083" i="1"/>
  <c r="F8083" i="1"/>
  <c r="C8083" i="1" s="1"/>
  <c r="D8084" i="1"/>
  <c r="E8084" i="1"/>
  <c r="F8084" i="1"/>
  <c r="C8084" i="1" s="1"/>
  <c r="D8085" i="1"/>
  <c r="E8085" i="1"/>
  <c r="F8085" i="1"/>
  <c r="C8085" i="1" s="1"/>
  <c r="D8086" i="1"/>
  <c r="E8086" i="1"/>
  <c r="F8086" i="1"/>
  <c r="D8087" i="1"/>
  <c r="E8087" i="1"/>
  <c r="F8087" i="1"/>
  <c r="C8087" i="1" s="1"/>
  <c r="D8088" i="1"/>
  <c r="E8088" i="1"/>
  <c r="F8088" i="1"/>
  <c r="D8089" i="1"/>
  <c r="E8089" i="1"/>
  <c r="F8089" i="1"/>
  <c r="D8090" i="1"/>
  <c r="E8090" i="1"/>
  <c r="F8090" i="1"/>
  <c r="C8090" i="1" s="1"/>
  <c r="D8091" i="1"/>
  <c r="E8091" i="1"/>
  <c r="F8091" i="1"/>
  <c r="C8091" i="1" s="1"/>
  <c r="D8092" i="1"/>
  <c r="E8092" i="1"/>
  <c r="F8092" i="1"/>
  <c r="C8092" i="1" s="1"/>
  <c r="D8093" i="1"/>
  <c r="E8093" i="1"/>
  <c r="F8093" i="1"/>
  <c r="D8094" i="1"/>
  <c r="E8094" i="1"/>
  <c r="F8094" i="1"/>
  <c r="C8094" i="1" s="1"/>
  <c r="D8095" i="1"/>
  <c r="E8095" i="1"/>
  <c r="F8095" i="1"/>
  <c r="D8096" i="1"/>
  <c r="E8096" i="1"/>
  <c r="F8096" i="1"/>
  <c r="C8096" i="1" s="1"/>
  <c r="D8097" i="1"/>
  <c r="E8097" i="1"/>
  <c r="F8097" i="1"/>
  <c r="D8098" i="1"/>
  <c r="E8098" i="1"/>
  <c r="F8098" i="1"/>
  <c r="C8098" i="1" s="1"/>
  <c r="D8099" i="1"/>
  <c r="E8099" i="1"/>
  <c r="F8099" i="1"/>
  <c r="C8099" i="1" s="1"/>
  <c r="D8100" i="1"/>
  <c r="E8100" i="1"/>
  <c r="F8100" i="1"/>
  <c r="C8100" i="1" s="1"/>
  <c r="D8101" i="1"/>
  <c r="E8101" i="1"/>
  <c r="F8101" i="1"/>
  <c r="D8102" i="1"/>
  <c r="E8102" i="1"/>
  <c r="F8102" i="1"/>
  <c r="C8102" i="1" s="1"/>
  <c r="D8103" i="1"/>
  <c r="E8103" i="1"/>
  <c r="F8103" i="1"/>
  <c r="B8103" i="1" s="1"/>
  <c r="D8104" i="1"/>
  <c r="E8104" i="1"/>
  <c r="F8104" i="1"/>
  <c r="B8104" i="1" s="1"/>
  <c r="D8105" i="1"/>
  <c r="E8105" i="1"/>
  <c r="F8105" i="1"/>
  <c r="B8105" i="1" s="1"/>
  <c r="D8106" i="1"/>
  <c r="E8106" i="1"/>
  <c r="F8106" i="1"/>
  <c r="C8106" i="1" s="1"/>
  <c r="D8107" i="1"/>
  <c r="E8107" i="1"/>
  <c r="F8107" i="1"/>
  <c r="B8107" i="1" s="1"/>
  <c r="D8108" i="1"/>
  <c r="E8108" i="1"/>
  <c r="F8108" i="1"/>
  <c r="C8108" i="1" s="1"/>
  <c r="D8109" i="1"/>
  <c r="E8109" i="1"/>
  <c r="F8109" i="1"/>
  <c r="B8109" i="1" s="1"/>
  <c r="D8110" i="1"/>
  <c r="E8110" i="1"/>
  <c r="F8110" i="1"/>
  <c r="C8110" i="1" s="1"/>
  <c r="D8111" i="1"/>
  <c r="E8111" i="1"/>
  <c r="F8111" i="1"/>
  <c r="B8111" i="1" s="1"/>
  <c r="D8112" i="1"/>
  <c r="E8112" i="1"/>
  <c r="F8112" i="1"/>
  <c r="B8112" i="1" s="1"/>
  <c r="D8113" i="1"/>
  <c r="E8113" i="1"/>
  <c r="F8113" i="1"/>
  <c r="B8113" i="1" s="1"/>
  <c r="D8114" i="1"/>
  <c r="E8114" i="1"/>
  <c r="F8114" i="1"/>
  <c r="C8114" i="1" s="1"/>
  <c r="D8115" i="1"/>
  <c r="E8115" i="1"/>
  <c r="F8115" i="1"/>
  <c r="B8115" i="1" s="1"/>
  <c r="D8116" i="1"/>
  <c r="E8116" i="1"/>
  <c r="F8116" i="1"/>
  <c r="C8116" i="1" s="1"/>
  <c r="D8117" i="1"/>
  <c r="E8117" i="1"/>
  <c r="F8117" i="1"/>
  <c r="B8117" i="1" s="1"/>
  <c r="D8118" i="1"/>
  <c r="E8118" i="1"/>
  <c r="F8118" i="1"/>
  <c r="C8118" i="1" s="1"/>
  <c r="D8119" i="1"/>
  <c r="E8119" i="1"/>
  <c r="F8119" i="1"/>
  <c r="B8119" i="1" s="1"/>
  <c r="D8120" i="1"/>
  <c r="E8120" i="1"/>
  <c r="F8120" i="1"/>
  <c r="B8120" i="1" s="1"/>
  <c r="D8121" i="1"/>
  <c r="E8121" i="1"/>
  <c r="F8121" i="1"/>
  <c r="B8121" i="1" s="1"/>
  <c r="D8122" i="1"/>
  <c r="E8122" i="1"/>
  <c r="F8122" i="1"/>
  <c r="C8122" i="1" s="1"/>
  <c r="D8123" i="1"/>
  <c r="E8123" i="1"/>
  <c r="F8123" i="1"/>
  <c r="B8123" i="1" s="1"/>
  <c r="D8124" i="1"/>
  <c r="E8124" i="1"/>
  <c r="F8124" i="1"/>
  <c r="C8124" i="1" s="1"/>
  <c r="D8125" i="1"/>
  <c r="E8125" i="1"/>
  <c r="F8125" i="1"/>
  <c r="D8126" i="1"/>
  <c r="E8126" i="1"/>
  <c r="F8126" i="1"/>
  <c r="C8126" i="1" s="1"/>
  <c r="D8127" i="1"/>
  <c r="E8127" i="1"/>
  <c r="F8127" i="1"/>
  <c r="D8128" i="1"/>
  <c r="E8128" i="1"/>
  <c r="F8128" i="1"/>
  <c r="D8129" i="1"/>
  <c r="E8129" i="1"/>
  <c r="F8129" i="1"/>
  <c r="C8129" i="1" s="1"/>
  <c r="D8130" i="1"/>
  <c r="E8130" i="1"/>
  <c r="F8130" i="1"/>
  <c r="D8131" i="1"/>
  <c r="E8131" i="1"/>
  <c r="F8131" i="1"/>
  <c r="D8132" i="1"/>
  <c r="E8132" i="1"/>
  <c r="F8132" i="1"/>
  <c r="D8133" i="1"/>
  <c r="E8133" i="1"/>
  <c r="F8133" i="1"/>
  <c r="D8134" i="1"/>
  <c r="E8134" i="1"/>
  <c r="F8134" i="1"/>
  <c r="C8134" i="1" s="1"/>
  <c r="D8135" i="1"/>
  <c r="E8135" i="1"/>
  <c r="F8135" i="1"/>
  <c r="C8135" i="1" s="1"/>
  <c r="D8136" i="1"/>
  <c r="E8136" i="1"/>
  <c r="F8136" i="1"/>
  <c r="C8136" i="1" s="1"/>
  <c r="D8137" i="1"/>
  <c r="E8137" i="1"/>
  <c r="F8137" i="1"/>
  <c r="D8138" i="1"/>
  <c r="E8138" i="1"/>
  <c r="F8138" i="1"/>
  <c r="D8139" i="1"/>
  <c r="E8139" i="1"/>
  <c r="F8139" i="1"/>
  <c r="C8139" i="1" s="1"/>
  <c r="D8140" i="1"/>
  <c r="E8140" i="1"/>
  <c r="F8140" i="1"/>
  <c r="D8141" i="1"/>
  <c r="E8141" i="1"/>
  <c r="F8141" i="1"/>
  <c r="D8142" i="1"/>
  <c r="E8142" i="1"/>
  <c r="F8142" i="1"/>
  <c r="C8142" i="1" s="1"/>
  <c r="D8143" i="1"/>
  <c r="E8143" i="1"/>
  <c r="F8143" i="1"/>
  <c r="D8144" i="1"/>
  <c r="E8144" i="1"/>
  <c r="F8144" i="1"/>
  <c r="C8144" i="1" s="1"/>
  <c r="D8145" i="1"/>
  <c r="E8145" i="1"/>
  <c r="F8145" i="1"/>
  <c r="C8145" i="1" s="1"/>
  <c r="D8146" i="1"/>
  <c r="E8146" i="1"/>
  <c r="F8146" i="1"/>
  <c r="D8147" i="1"/>
  <c r="E8147" i="1"/>
  <c r="F8147" i="1"/>
  <c r="C8147" i="1" s="1"/>
  <c r="D8148" i="1"/>
  <c r="E8148" i="1"/>
  <c r="F8148" i="1"/>
  <c r="D8149" i="1"/>
  <c r="E8149" i="1"/>
  <c r="F8149" i="1"/>
  <c r="D8150" i="1"/>
  <c r="E8150" i="1"/>
  <c r="F8150" i="1"/>
  <c r="C8150" i="1" s="1"/>
  <c r="D8151" i="1"/>
  <c r="E8151" i="1"/>
  <c r="F8151" i="1"/>
  <c r="C8151" i="1" s="1"/>
  <c r="D8152" i="1"/>
  <c r="E8152" i="1"/>
  <c r="F8152" i="1"/>
  <c r="C8152" i="1" s="1"/>
  <c r="D8153" i="1"/>
  <c r="E8153" i="1"/>
  <c r="F8153" i="1"/>
  <c r="D8154" i="1"/>
  <c r="E8154" i="1"/>
  <c r="F8154" i="1"/>
  <c r="D8155" i="1"/>
  <c r="E8155" i="1"/>
  <c r="F8155" i="1"/>
  <c r="C8155" i="1" s="1"/>
  <c r="D8156" i="1"/>
  <c r="E8156" i="1"/>
  <c r="F8156" i="1"/>
  <c r="D8157" i="1"/>
  <c r="E8157" i="1"/>
  <c r="F8157" i="1"/>
  <c r="D8158" i="1"/>
  <c r="E8158" i="1"/>
  <c r="F8158" i="1"/>
  <c r="C8158" i="1" s="1"/>
  <c r="D8159" i="1"/>
  <c r="E8159" i="1"/>
  <c r="F8159" i="1"/>
  <c r="D8160" i="1"/>
  <c r="E8160" i="1"/>
  <c r="F8160" i="1"/>
  <c r="C8160" i="1" s="1"/>
  <c r="D8161" i="1"/>
  <c r="E8161" i="1"/>
  <c r="F8161" i="1"/>
  <c r="C8161" i="1" s="1"/>
  <c r="D8162" i="1"/>
  <c r="E8162" i="1"/>
  <c r="F8162" i="1"/>
  <c r="D8163" i="1"/>
  <c r="E8163" i="1"/>
  <c r="F8163" i="1"/>
  <c r="C8163" i="1" s="1"/>
  <c r="D8164" i="1"/>
  <c r="E8164" i="1"/>
  <c r="F8164" i="1"/>
  <c r="D8165" i="1"/>
  <c r="E8165" i="1"/>
  <c r="F8165" i="1"/>
  <c r="D8166" i="1"/>
  <c r="E8166" i="1"/>
  <c r="F8166" i="1"/>
  <c r="C8166" i="1" s="1"/>
  <c r="D8167" i="1"/>
  <c r="E8167" i="1"/>
  <c r="F8167" i="1"/>
  <c r="C8167" i="1" s="1"/>
  <c r="D8168" i="1"/>
  <c r="E8168" i="1"/>
  <c r="F8168" i="1"/>
  <c r="C8168" i="1" s="1"/>
  <c r="D8169" i="1"/>
  <c r="E8169" i="1"/>
  <c r="F8169" i="1"/>
  <c r="D8170" i="1"/>
  <c r="E8170" i="1"/>
  <c r="F8170" i="1"/>
  <c r="D8171" i="1"/>
  <c r="E8171" i="1"/>
  <c r="F8171" i="1"/>
  <c r="C8171" i="1" s="1"/>
  <c r="D8172" i="1"/>
  <c r="E8172" i="1"/>
  <c r="F8172" i="1"/>
  <c r="D8173" i="1"/>
  <c r="E8173" i="1"/>
  <c r="F8173" i="1"/>
  <c r="D8174" i="1"/>
  <c r="E8174" i="1"/>
  <c r="F8174" i="1"/>
  <c r="C8174" i="1" s="1"/>
  <c r="D8175" i="1"/>
  <c r="E8175" i="1"/>
  <c r="F8175" i="1"/>
  <c r="D8176" i="1"/>
  <c r="E8176" i="1"/>
  <c r="F8176" i="1"/>
  <c r="C8176" i="1" s="1"/>
  <c r="D8177" i="1"/>
  <c r="E8177" i="1"/>
  <c r="F8177" i="1"/>
  <c r="C8177" i="1" s="1"/>
  <c r="D8178" i="1"/>
  <c r="E8178" i="1"/>
  <c r="F8178" i="1"/>
  <c r="D8179" i="1"/>
  <c r="E8179" i="1"/>
  <c r="F8179" i="1"/>
  <c r="C8179" i="1" s="1"/>
  <c r="D8180" i="1"/>
  <c r="E8180" i="1"/>
  <c r="F8180" i="1"/>
  <c r="D8181" i="1"/>
  <c r="E8181" i="1"/>
  <c r="F8181" i="1"/>
  <c r="D8182" i="1"/>
  <c r="E8182" i="1"/>
  <c r="F8182" i="1"/>
  <c r="C8182" i="1" s="1"/>
  <c r="D8183" i="1"/>
  <c r="E8183" i="1"/>
  <c r="F8183" i="1"/>
  <c r="C8183" i="1" s="1"/>
  <c r="D8184" i="1"/>
  <c r="E8184" i="1"/>
  <c r="F8184" i="1"/>
  <c r="C8184" i="1" s="1"/>
  <c r="D8185" i="1"/>
  <c r="E8185" i="1"/>
  <c r="F8185" i="1"/>
  <c r="D8186" i="1"/>
  <c r="E8186" i="1"/>
  <c r="F8186" i="1"/>
  <c r="D8187" i="1"/>
  <c r="E8187" i="1"/>
  <c r="F8187" i="1"/>
  <c r="C8187" i="1" s="1"/>
  <c r="D8188" i="1"/>
  <c r="E8188" i="1"/>
  <c r="F8188" i="1"/>
  <c r="D8189" i="1"/>
  <c r="E8189" i="1"/>
  <c r="F8189" i="1"/>
  <c r="D8190" i="1"/>
  <c r="E8190" i="1"/>
  <c r="F8190" i="1"/>
  <c r="C8190" i="1" s="1"/>
  <c r="D8191" i="1"/>
  <c r="E8191" i="1"/>
  <c r="F8191" i="1"/>
  <c r="D8192" i="1"/>
  <c r="E8192" i="1"/>
  <c r="F8192" i="1"/>
  <c r="C8192" i="1" s="1"/>
  <c r="D8193" i="1"/>
  <c r="E8193" i="1"/>
  <c r="F8193" i="1"/>
  <c r="C8193" i="1" s="1"/>
  <c r="D8194" i="1"/>
  <c r="E8194" i="1"/>
  <c r="F8194" i="1"/>
  <c r="D8195" i="1"/>
  <c r="E8195" i="1"/>
  <c r="F8195" i="1"/>
  <c r="C8195" i="1" s="1"/>
  <c r="D8196" i="1"/>
  <c r="E8196" i="1"/>
  <c r="F8196" i="1"/>
  <c r="D8197" i="1"/>
  <c r="E8197" i="1"/>
  <c r="F8197" i="1"/>
  <c r="D8198" i="1"/>
  <c r="E8198" i="1"/>
  <c r="F8198" i="1"/>
  <c r="C8198" i="1" s="1"/>
  <c r="D8199" i="1"/>
  <c r="E8199" i="1"/>
  <c r="F8199" i="1"/>
  <c r="C8199" i="1" s="1"/>
  <c r="D8200" i="1"/>
  <c r="E8200" i="1"/>
  <c r="F8200" i="1"/>
  <c r="C8200" i="1" s="1"/>
  <c r="D8201" i="1"/>
  <c r="E8201" i="1"/>
  <c r="F8201" i="1"/>
  <c r="D8202" i="1"/>
  <c r="E8202" i="1"/>
  <c r="F8202" i="1"/>
  <c r="D8203" i="1"/>
  <c r="E8203" i="1"/>
  <c r="F8203" i="1"/>
  <c r="C8203" i="1" s="1"/>
  <c r="D8204" i="1"/>
  <c r="E8204" i="1"/>
  <c r="F8204" i="1"/>
  <c r="D8205" i="1"/>
  <c r="E8205" i="1"/>
  <c r="F8205" i="1"/>
  <c r="D8206" i="1"/>
  <c r="E8206" i="1"/>
  <c r="F8206" i="1"/>
  <c r="C8206" i="1" s="1"/>
  <c r="D8207" i="1"/>
  <c r="E8207" i="1"/>
  <c r="F8207" i="1"/>
  <c r="D8208" i="1"/>
  <c r="E8208" i="1"/>
  <c r="F8208" i="1"/>
  <c r="C8208" i="1" s="1"/>
  <c r="D8209" i="1"/>
  <c r="E8209" i="1"/>
  <c r="F8209" i="1"/>
  <c r="C8209" i="1" s="1"/>
  <c r="D8210" i="1"/>
  <c r="E8210" i="1"/>
  <c r="F8210" i="1"/>
  <c r="D8211" i="1"/>
  <c r="E8211" i="1"/>
  <c r="F8211" i="1"/>
  <c r="C8211" i="1" s="1"/>
  <c r="D8212" i="1"/>
  <c r="E8212" i="1"/>
  <c r="F8212" i="1"/>
  <c r="D8213" i="1"/>
  <c r="E8213" i="1"/>
  <c r="F8213" i="1"/>
  <c r="D8214" i="1"/>
  <c r="E8214" i="1"/>
  <c r="F8214" i="1"/>
  <c r="C8214" i="1" s="1"/>
  <c r="D8215" i="1"/>
  <c r="E8215" i="1"/>
  <c r="F8215" i="1"/>
  <c r="C8215" i="1" s="1"/>
  <c r="D8216" i="1"/>
  <c r="E8216" i="1"/>
  <c r="F8216" i="1"/>
  <c r="C8216" i="1" s="1"/>
  <c r="D8217" i="1"/>
  <c r="E8217" i="1"/>
  <c r="F8217" i="1"/>
  <c r="D8218" i="1"/>
  <c r="E8218" i="1"/>
  <c r="F8218" i="1"/>
  <c r="D8219" i="1"/>
  <c r="E8219" i="1"/>
  <c r="F8219" i="1"/>
  <c r="C8219" i="1" s="1"/>
  <c r="D8220" i="1"/>
  <c r="E8220" i="1"/>
  <c r="F8220" i="1"/>
  <c r="D8221" i="1"/>
  <c r="E8221" i="1"/>
  <c r="F8221" i="1"/>
  <c r="D8222" i="1"/>
  <c r="E8222" i="1"/>
  <c r="F8222" i="1"/>
  <c r="C8222" i="1" s="1"/>
  <c r="D8223" i="1"/>
  <c r="E8223" i="1"/>
  <c r="F8223" i="1"/>
  <c r="D8224" i="1"/>
  <c r="E8224" i="1"/>
  <c r="F8224" i="1"/>
  <c r="C8224" i="1" s="1"/>
  <c r="D8225" i="1"/>
  <c r="E8225" i="1"/>
  <c r="F8225" i="1"/>
  <c r="C8225" i="1" s="1"/>
  <c r="D8226" i="1"/>
  <c r="E8226" i="1"/>
  <c r="F8226" i="1"/>
  <c r="D8227" i="1"/>
  <c r="E8227" i="1"/>
  <c r="F8227" i="1"/>
  <c r="C8227" i="1" s="1"/>
  <c r="D8228" i="1"/>
  <c r="E8228" i="1"/>
  <c r="F8228" i="1"/>
  <c r="D8229" i="1"/>
  <c r="E8229" i="1"/>
  <c r="F8229" i="1"/>
  <c r="D8230" i="1"/>
  <c r="E8230" i="1"/>
  <c r="F8230" i="1"/>
  <c r="C8230" i="1" s="1"/>
  <c r="D8231" i="1"/>
  <c r="E8231" i="1"/>
  <c r="F8231" i="1"/>
  <c r="C8231" i="1" s="1"/>
  <c r="D8232" i="1"/>
  <c r="E8232" i="1"/>
  <c r="F8232" i="1"/>
  <c r="C8232" i="1" s="1"/>
  <c r="D8233" i="1"/>
  <c r="E8233" i="1"/>
  <c r="F8233" i="1"/>
  <c r="D8234" i="1"/>
  <c r="E8234" i="1"/>
  <c r="F8234" i="1"/>
  <c r="D8235" i="1"/>
  <c r="E8235" i="1"/>
  <c r="F8235" i="1"/>
  <c r="C8235" i="1" s="1"/>
  <c r="D8236" i="1"/>
  <c r="E8236" i="1"/>
  <c r="F8236" i="1"/>
  <c r="D8237" i="1"/>
  <c r="E8237" i="1"/>
  <c r="F8237" i="1"/>
  <c r="D8238" i="1"/>
  <c r="E8238" i="1"/>
  <c r="F8238" i="1"/>
  <c r="C8238" i="1" s="1"/>
  <c r="D8239" i="1"/>
  <c r="E8239" i="1"/>
  <c r="F8239" i="1"/>
  <c r="D8240" i="1"/>
  <c r="E8240" i="1"/>
  <c r="F8240" i="1"/>
  <c r="C8240" i="1" s="1"/>
  <c r="D8241" i="1"/>
  <c r="E8241" i="1"/>
  <c r="F8241" i="1"/>
  <c r="C8241" i="1" s="1"/>
  <c r="D8242" i="1"/>
  <c r="E8242" i="1"/>
  <c r="F8242" i="1"/>
  <c r="D8243" i="1"/>
  <c r="E8243" i="1"/>
  <c r="F8243" i="1"/>
  <c r="C8243" i="1" s="1"/>
  <c r="D8244" i="1"/>
  <c r="E8244" i="1"/>
  <c r="F8244" i="1"/>
  <c r="D8245" i="1"/>
  <c r="E8245" i="1"/>
  <c r="F8245" i="1"/>
  <c r="D8246" i="1"/>
  <c r="E8246" i="1"/>
  <c r="F8246" i="1"/>
  <c r="C8246" i="1" s="1"/>
  <c r="D8247" i="1"/>
  <c r="E8247" i="1"/>
  <c r="F8247" i="1"/>
  <c r="C8247" i="1" s="1"/>
  <c r="D8248" i="1"/>
  <c r="E8248" i="1"/>
  <c r="F8248" i="1"/>
  <c r="C8248" i="1" s="1"/>
  <c r="D8249" i="1"/>
  <c r="E8249" i="1"/>
  <c r="F8249" i="1"/>
  <c r="D8250" i="1"/>
  <c r="E8250" i="1"/>
  <c r="F8250" i="1"/>
  <c r="D8251" i="1"/>
  <c r="E8251" i="1"/>
  <c r="F8251" i="1"/>
  <c r="C8251" i="1" s="1"/>
  <c r="D8252" i="1"/>
  <c r="E8252" i="1"/>
  <c r="F8252" i="1"/>
  <c r="D8253" i="1"/>
  <c r="E8253" i="1"/>
  <c r="F8253" i="1"/>
  <c r="D8254" i="1"/>
  <c r="E8254" i="1"/>
  <c r="F8254" i="1"/>
  <c r="C8254" i="1" s="1"/>
  <c r="D8255" i="1"/>
  <c r="E8255" i="1"/>
  <c r="F8255" i="1"/>
  <c r="D8256" i="1"/>
  <c r="E8256" i="1"/>
  <c r="F8256" i="1"/>
  <c r="C8256" i="1" s="1"/>
  <c r="D8257" i="1"/>
  <c r="E8257" i="1"/>
  <c r="F8257" i="1"/>
  <c r="C8257" i="1" s="1"/>
  <c r="D8258" i="1"/>
  <c r="E8258" i="1"/>
  <c r="F8258" i="1"/>
  <c r="D8259" i="1"/>
  <c r="E8259" i="1"/>
  <c r="F8259" i="1"/>
  <c r="C8259" i="1" s="1"/>
  <c r="D8260" i="1"/>
  <c r="E8260" i="1"/>
  <c r="F8260" i="1"/>
  <c r="D8261" i="1"/>
  <c r="E8261" i="1"/>
  <c r="F8261" i="1"/>
  <c r="D8262" i="1"/>
  <c r="E8262" i="1"/>
  <c r="F8262" i="1"/>
  <c r="C8262" i="1" s="1"/>
  <c r="D8263" i="1"/>
  <c r="E8263" i="1"/>
  <c r="F8263" i="1"/>
  <c r="C8263" i="1" s="1"/>
  <c r="D8264" i="1"/>
  <c r="E8264" i="1"/>
  <c r="F8264" i="1"/>
  <c r="C8264" i="1" s="1"/>
  <c r="D8265" i="1"/>
  <c r="E8265" i="1"/>
  <c r="F8265" i="1"/>
  <c r="D8266" i="1"/>
  <c r="E8266" i="1"/>
  <c r="F8266" i="1"/>
  <c r="D8267" i="1"/>
  <c r="E8267" i="1"/>
  <c r="F8267" i="1"/>
  <c r="C8267" i="1" s="1"/>
  <c r="D8268" i="1"/>
  <c r="E8268" i="1"/>
  <c r="F8268" i="1"/>
  <c r="D8269" i="1"/>
  <c r="E8269" i="1"/>
  <c r="F8269" i="1"/>
  <c r="D8270" i="1"/>
  <c r="E8270" i="1"/>
  <c r="F8270" i="1"/>
  <c r="C8270" i="1" s="1"/>
  <c r="D8271" i="1"/>
  <c r="E8271" i="1"/>
  <c r="F8271" i="1"/>
  <c r="D8272" i="1"/>
  <c r="E8272" i="1"/>
  <c r="F8272" i="1"/>
  <c r="C8272" i="1" s="1"/>
  <c r="D8273" i="1"/>
  <c r="E8273" i="1"/>
  <c r="F8273" i="1"/>
  <c r="C8273" i="1" s="1"/>
  <c r="D8274" i="1"/>
  <c r="E8274" i="1"/>
  <c r="F8274" i="1"/>
  <c r="D8275" i="1"/>
  <c r="E8275" i="1"/>
  <c r="F8275" i="1"/>
  <c r="C8275" i="1" s="1"/>
  <c r="D8276" i="1"/>
  <c r="E8276" i="1"/>
  <c r="F8276" i="1"/>
  <c r="D8277" i="1"/>
  <c r="E8277" i="1"/>
  <c r="F8277" i="1"/>
  <c r="D8278" i="1"/>
  <c r="E8278" i="1"/>
  <c r="F8278" i="1"/>
  <c r="C8278" i="1" s="1"/>
  <c r="D8279" i="1"/>
  <c r="E8279" i="1"/>
  <c r="F8279" i="1"/>
  <c r="C8279" i="1" s="1"/>
  <c r="D8280" i="1"/>
  <c r="E8280" i="1"/>
  <c r="F8280" i="1"/>
  <c r="C8280" i="1" s="1"/>
  <c r="D8281" i="1"/>
  <c r="E8281" i="1"/>
  <c r="F8281" i="1"/>
  <c r="D8282" i="1"/>
  <c r="E8282" i="1"/>
  <c r="F8282" i="1"/>
  <c r="D8283" i="1"/>
  <c r="E8283" i="1"/>
  <c r="F8283" i="1"/>
  <c r="C8283" i="1" s="1"/>
  <c r="D8284" i="1"/>
  <c r="E8284" i="1"/>
  <c r="F8284" i="1"/>
  <c r="D8285" i="1"/>
  <c r="E8285" i="1"/>
  <c r="F8285" i="1"/>
  <c r="D8286" i="1"/>
  <c r="E8286" i="1"/>
  <c r="F8286" i="1"/>
  <c r="C8286" i="1" s="1"/>
  <c r="D8287" i="1"/>
  <c r="E8287" i="1"/>
  <c r="F8287" i="1"/>
  <c r="D8288" i="1"/>
  <c r="E8288" i="1"/>
  <c r="F8288" i="1"/>
  <c r="C8288" i="1" s="1"/>
  <c r="D8289" i="1"/>
  <c r="E8289" i="1"/>
  <c r="F8289" i="1"/>
  <c r="C8289" i="1" s="1"/>
  <c r="D8290" i="1"/>
  <c r="E8290" i="1"/>
  <c r="F8290" i="1"/>
  <c r="D8291" i="1"/>
  <c r="E8291" i="1"/>
  <c r="F8291" i="1"/>
  <c r="C8291" i="1" s="1"/>
  <c r="D8292" i="1"/>
  <c r="E8292" i="1"/>
  <c r="F8292" i="1"/>
  <c r="D8293" i="1"/>
  <c r="E8293" i="1"/>
  <c r="F8293" i="1"/>
  <c r="D8294" i="1"/>
  <c r="E8294" i="1"/>
  <c r="F8294" i="1"/>
  <c r="C8294" i="1" s="1"/>
  <c r="D8295" i="1"/>
  <c r="E8295" i="1"/>
  <c r="F8295" i="1"/>
  <c r="C8295" i="1" s="1"/>
  <c r="D8296" i="1"/>
  <c r="E8296" i="1"/>
  <c r="F8296" i="1"/>
  <c r="C8296" i="1" s="1"/>
  <c r="D8297" i="1"/>
  <c r="E8297" i="1"/>
  <c r="F8297" i="1"/>
  <c r="D8298" i="1"/>
  <c r="E8298" i="1"/>
  <c r="F8298" i="1"/>
  <c r="D8299" i="1"/>
  <c r="E8299" i="1"/>
  <c r="F8299" i="1"/>
  <c r="C8299" i="1" s="1"/>
  <c r="D8300" i="1"/>
  <c r="E8300" i="1"/>
  <c r="F8300" i="1"/>
  <c r="D8301" i="1"/>
  <c r="E8301" i="1"/>
  <c r="F8301" i="1"/>
  <c r="D8302" i="1"/>
  <c r="E8302" i="1"/>
  <c r="F8302" i="1"/>
  <c r="C8302" i="1" s="1"/>
  <c r="D8303" i="1"/>
  <c r="E8303" i="1"/>
  <c r="F8303" i="1"/>
  <c r="D8304" i="1"/>
  <c r="E8304" i="1"/>
  <c r="F8304" i="1"/>
  <c r="C8304" i="1" s="1"/>
  <c r="D8305" i="1"/>
  <c r="E8305" i="1"/>
  <c r="F8305" i="1"/>
  <c r="C8305" i="1" s="1"/>
  <c r="D8306" i="1"/>
  <c r="E8306" i="1"/>
  <c r="F8306" i="1"/>
  <c r="D8307" i="1"/>
  <c r="E8307" i="1"/>
  <c r="F8307" i="1"/>
  <c r="C8307" i="1" s="1"/>
  <c r="D8308" i="1"/>
  <c r="E8308" i="1"/>
  <c r="F8308" i="1"/>
  <c r="D8309" i="1"/>
  <c r="E8309" i="1"/>
  <c r="F8309" i="1"/>
  <c r="D8310" i="1"/>
  <c r="E8310" i="1"/>
  <c r="F8310" i="1"/>
  <c r="C8310" i="1" s="1"/>
  <c r="D8311" i="1"/>
  <c r="E8311" i="1"/>
  <c r="F8311" i="1"/>
  <c r="C8311" i="1" s="1"/>
  <c r="D8312" i="1"/>
  <c r="E8312" i="1"/>
  <c r="F8312" i="1"/>
  <c r="C8312" i="1" s="1"/>
  <c r="D8313" i="1"/>
  <c r="E8313" i="1"/>
  <c r="F8313" i="1"/>
  <c r="D8314" i="1"/>
  <c r="E8314" i="1"/>
  <c r="F8314" i="1"/>
  <c r="D8315" i="1"/>
  <c r="E8315" i="1"/>
  <c r="F8315" i="1"/>
  <c r="C8315" i="1" s="1"/>
  <c r="D8316" i="1"/>
  <c r="E8316" i="1"/>
  <c r="F8316" i="1"/>
  <c r="D8317" i="1"/>
  <c r="E8317" i="1"/>
  <c r="F8317" i="1"/>
  <c r="D8318" i="1"/>
  <c r="E8318" i="1"/>
  <c r="F8318" i="1"/>
  <c r="C8318" i="1" s="1"/>
  <c r="D8319" i="1"/>
  <c r="E8319" i="1"/>
  <c r="F8319" i="1"/>
  <c r="D8320" i="1"/>
  <c r="E8320" i="1"/>
  <c r="F8320" i="1"/>
  <c r="C8320" i="1" s="1"/>
  <c r="D8321" i="1"/>
  <c r="E8321" i="1"/>
  <c r="F8321" i="1"/>
  <c r="C8321" i="1" s="1"/>
  <c r="D8322" i="1"/>
  <c r="E8322" i="1"/>
  <c r="F8322" i="1"/>
  <c r="D8323" i="1"/>
  <c r="E8323" i="1"/>
  <c r="F8323" i="1"/>
  <c r="C8323" i="1" s="1"/>
  <c r="D8324" i="1"/>
  <c r="E8324" i="1"/>
  <c r="F8324" i="1"/>
  <c r="D8325" i="1"/>
  <c r="E8325" i="1"/>
  <c r="F8325" i="1"/>
  <c r="D8326" i="1"/>
  <c r="E8326" i="1"/>
  <c r="F8326" i="1"/>
  <c r="C8326" i="1" s="1"/>
  <c r="D8327" i="1"/>
  <c r="E8327" i="1"/>
  <c r="F8327" i="1"/>
  <c r="C8327" i="1" s="1"/>
  <c r="D8328" i="1"/>
  <c r="E8328" i="1"/>
  <c r="F8328" i="1"/>
  <c r="C8328" i="1" s="1"/>
  <c r="D8329" i="1"/>
  <c r="E8329" i="1"/>
  <c r="F8329" i="1"/>
  <c r="D8330" i="1"/>
  <c r="E8330" i="1"/>
  <c r="F8330" i="1"/>
  <c r="D8331" i="1"/>
  <c r="E8331" i="1"/>
  <c r="F8331" i="1"/>
  <c r="C8331" i="1" s="1"/>
  <c r="D8332" i="1"/>
  <c r="E8332" i="1"/>
  <c r="F8332" i="1"/>
  <c r="D8333" i="1"/>
  <c r="E8333" i="1"/>
  <c r="F8333" i="1"/>
  <c r="D8334" i="1"/>
  <c r="E8334" i="1"/>
  <c r="F8334" i="1"/>
  <c r="C8334" i="1" s="1"/>
  <c r="D8335" i="1"/>
  <c r="E8335" i="1"/>
  <c r="F8335" i="1"/>
  <c r="D8336" i="1"/>
  <c r="E8336" i="1"/>
  <c r="F8336" i="1"/>
  <c r="C8336" i="1" s="1"/>
  <c r="D8337" i="1"/>
  <c r="E8337" i="1"/>
  <c r="F8337" i="1"/>
  <c r="C8337" i="1" s="1"/>
  <c r="D8338" i="1"/>
  <c r="E8338" i="1"/>
  <c r="F8338" i="1"/>
  <c r="D8339" i="1"/>
  <c r="E8339" i="1"/>
  <c r="F8339" i="1"/>
  <c r="C8339" i="1" s="1"/>
  <c r="D8340" i="1"/>
  <c r="E8340" i="1"/>
  <c r="F8340" i="1"/>
  <c r="C8340" i="1" s="1"/>
  <c r="D8341" i="1"/>
  <c r="E8341" i="1"/>
  <c r="F8341" i="1"/>
  <c r="D8342" i="1"/>
  <c r="E8342" i="1"/>
  <c r="F8342" i="1"/>
  <c r="C8342" i="1" s="1"/>
  <c r="D8343" i="1"/>
  <c r="E8343" i="1"/>
  <c r="F8343" i="1"/>
  <c r="D8344" i="1"/>
  <c r="E8344" i="1"/>
  <c r="F8344" i="1"/>
  <c r="C8344" i="1" s="1"/>
  <c r="D8345" i="1"/>
  <c r="E8345" i="1"/>
  <c r="F8345" i="1"/>
  <c r="C8345" i="1" s="1"/>
  <c r="D8346" i="1"/>
  <c r="E8346" i="1"/>
  <c r="F8346" i="1"/>
  <c r="D8347" i="1"/>
  <c r="E8347" i="1"/>
  <c r="F8347" i="1"/>
  <c r="C8347" i="1" s="1"/>
  <c r="D8348" i="1"/>
  <c r="E8348" i="1"/>
  <c r="F8348" i="1"/>
  <c r="C8348" i="1" s="1"/>
  <c r="D8349" i="1"/>
  <c r="E8349" i="1"/>
  <c r="F8349" i="1"/>
  <c r="D8350" i="1"/>
  <c r="E8350" i="1"/>
  <c r="F8350" i="1"/>
  <c r="C8350" i="1" s="1"/>
  <c r="D8351" i="1"/>
  <c r="E8351" i="1"/>
  <c r="F8351" i="1"/>
  <c r="D8352" i="1"/>
  <c r="E8352" i="1"/>
  <c r="F8352" i="1"/>
  <c r="C8352" i="1" s="1"/>
  <c r="D8353" i="1"/>
  <c r="E8353" i="1"/>
  <c r="F8353" i="1"/>
  <c r="C8353" i="1" s="1"/>
  <c r="D8354" i="1"/>
  <c r="E8354" i="1"/>
  <c r="F8354" i="1"/>
  <c r="D8355" i="1"/>
  <c r="E8355" i="1"/>
  <c r="F8355" i="1"/>
  <c r="C8355" i="1" s="1"/>
  <c r="D8356" i="1"/>
  <c r="E8356" i="1"/>
  <c r="F8356" i="1"/>
  <c r="C8356" i="1" s="1"/>
  <c r="D8357" i="1"/>
  <c r="E8357" i="1"/>
  <c r="F8357" i="1"/>
  <c r="D8358" i="1"/>
  <c r="E8358" i="1"/>
  <c r="F8358" i="1"/>
  <c r="C8358" i="1" s="1"/>
  <c r="D8359" i="1"/>
  <c r="E8359" i="1"/>
  <c r="F8359" i="1"/>
  <c r="D8360" i="1"/>
  <c r="E8360" i="1"/>
  <c r="F8360" i="1"/>
  <c r="C8360" i="1" s="1"/>
  <c r="D8361" i="1"/>
  <c r="E8361" i="1"/>
  <c r="F8361" i="1"/>
  <c r="C8361" i="1" s="1"/>
  <c r="D8362" i="1"/>
  <c r="E8362" i="1"/>
  <c r="F8362" i="1"/>
  <c r="D8363" i="1"/>
  <c r="E8363" i="1"/>
  <c r="F8363" i="1"/>
  <c r="C8363" i="1" s="1"/>
  <c r="D8364" i="1"/>
  <c r="E8364" i="1"/>
  <c r="F8364" i="1"/>
  <c r="C8364" i="1" s="1"/>
  <c r="D8365" i="1"/>
  <c r="E8365" i="1"/>
  <c r="F8365" i="1"/>
  <c r="D8366" i="1"/>
  <c r="E8366" i="1"/>
  <c r="F8366" i="1"/>
  <c r="C8366" i="1" s="1"/>
  <c r="D8367" i="1"/>
  <c r="E8367" i="1"/>
  <c r="F8367" i="1"/>
  <c r="D8368" i="1"/>
  <c r="E8368" i="1"/>
  <c r="F8368" i="1"/>
  <c r="C8368" i="1" s="1"/>
  <c r="D8369" i="1"/>
  <c r="E8369" i="1"/>
  <c r="F8369" i="1"/>
  <c r="C8369" i="1" s="1"/>
  <c r="D8370" i="1"/>
  <c r="E8370" i="1"/>
  <c r="F8370" i="1"/>
  <c r="D8371" i="1"/>
  <c r="E8371" i="1"/>
  <c r="F8371" i="1"/>
  <c r="C8371" i="1" s="1"/>
  <c r="D8372" i="1"/>
  <c r="E8372" i="1"/>
  <c r="F8372" i="1"/>
  <c r="C8372" i="1" s="1"/>
  <c r="D8373" i="1"/>
  <c r="E8373" i="1"/>
  <c r="F8373" i="1"/>
  <c r="D8374" i="1"/>
  <c r="E8374" i="1"/>
  <c r="F8374" i="1"/>
  <c r="C8374" i="1" s="1"/>
  <c r="D8375" i="1"/>
  <c r="E8375" i="1"/>
  <c r="F8375" i="1"/>
  <c r="D8376" i="1"/>
  <c r="E8376" i="1"/>
  <c r="F8376" i="1"/>
  <c r="C8376" i="1" s="1"/>
  <c r="D8377" i="1"/>
  <c r="E8377" i="1"/>
  <c r="F8377" i="1"/>
  <c r="C8377" i="1" s="1"/>
  <c r="D8378" i="1"/>
  <c r="E8378" i="1"/>
  <c r="F8378" i="1"/>
  <c r="D8379" i="1"/>
  <c r="E8379" i="1"/>
  <c r="F8379" i="1"/>
  <c r="C8379" i="1" s="1"/>
  <c r="D8380" i="1"/>
  <c r="E8380" i="1"/>
  <c r="F8380" i="1"/>
  <c r="C8380" i="1" s="1"/>
  <c r="D8381" i="1"/>
  <c r="E8381" i="1"/>
  <c r="F8381" i="1"/>
  <c r="D8382" i="1"/>
  <c r="E8382" i="1"/>
  <c r="F8382" i="1"/>
  <c r="C8382" i="1" s="1"/>
  <c r="D8383" i="1"/>
  <c r="E8383" i="1"/>
  <c r="F8383" i="1"/>
  <c r="D8384" i="1"/>
  <c r="E8384" i="1"/>
  <c r="F8384" i="1"/>
  <c r="C8384" i="1" s="1"/>
  <c r="D8385" i="1"/>
  <c r="E8385" i="1"/>
  <c r="F8385" i="1"/>
  <c r="D8386" i="1"/>
  <c r="E8386" i="1"/>
  <c r="F8386" i="1"/>
  <c r="D8387" i="1"/>
  <c r="E8387" i="1"/>
  <c r="F8387" i="1"/>
  <c r="C8387" i="1" s="1"/>
  <c r="D8388" i="1"/>
  <c r="E8388" i="1"/>
  <c r="F8388" i="1"/>
  <c r="D8389" i="1"/>
  <c r="E8389" i="1"/>
  <c r="F8389" i="1"/>
  <c r="D8390" i="1"/>
  <c r="E8390" i="1"/>
  <c r="F8390" i="1"/>
  <c r="C8390" i="1" s="1"/>
  <c r="D8391" i="1"/>
  <c r="E8391" i="1"/>
  <c r="F8391" i="1"/>
  <c r="D8392" i="1"/>
  <c r="E8392" i="1"/>
  <c r="F8392" i="1"/>
  <c r="C8392" i="1" s="1"/>
  <c r="D8393" i="1"/>
  <c r="E8393" i="1"/>
  <c r="F8393" i="1"/>
  <c r="D8394" i="1"/>
  <c r="E8394" i="1"/>
  <c r="F8394" i="1"/>
  <c r="D8395" i="1"/>
  <c r="E8395" i="1"/>
  <c r="F8395" i="1"/>
  <c r="C8395" i="1" s="1"/>
  <c r="D8396" i="1"/>
  <c r="E8396" i="1"/>
  <c r="F8396" i="1"/>
  <c r="D8397" i="1"/>
  <c r="E8397" i="1"/>
  <c r="F8397" i="1"/>
  <c r="D8398" i="1"/>
  <c r="E8398" i="1"/>
  <c r="F8398" i="1"/>
  <c r="C8398" i="1" s="1"/>
  <c r="D8399" i="1"/>
  <c r="E8399" i="1"/>
  <c r="F8399" i="1"/>
  <c r="D8400" i="1"/>
  <c r="E8400" i="1"/>
  <c r="F8400" i="1"/>
  <c r="C8400" i="1" s="1"/>
  <c r="D8401" i="1"/>
  <c r="E8401" i="1"/>
  <c r="F8401" i="1"/>
  <c r="C8401" i="1" s="1"/>
  <c r="D8402" i="1"/>
  <c r="E8402" i="1"/>
  <c r="F8402" i="1"/>
  <c r="D8403" i="1"/>
  <c r="E8403" i="1"/>
  <c r="F8403" i="1"/>
  <c r="C8403" i="1" s="1"/>
  <c r="D8404" i="1"/>
  <c r="E8404" i="1"/>
  <c r="F8404" i="1"/>
  <c r="C8404" i="1" s="1"/>
  <c r="D8405" i="1"/>
  <c r="E8405" i="1"/>
  <c r="F8405" i="1"/>
  <c r="D8406" i="1"/>
  <c r="E8406" i="1"/>
  <c r="F8406" i="1"/>
  <c r="C8406" i="1" s="1"/>
  <c r="D8407" i="1"/>
  <c r="E8407" i="1"/>
  <c r="F8407" i="1"/>
  <c r="D8408" i="1"/>
  <c r="E8408" i="1"/>
  <c r="F8408" i="1"/>
  <c r="C8408" i="1" s="1"/>
  <c r="D8409" i="1"/>
  <c r="E8409" i="1"/>
  <c r="F8409" i="1"/>
  <c r="C8409" i="1" s="1"/>
  <c r="D8410" i="1"/>
  <c r="E8410" i="1"/>
  <c r="F8410" i="1"/>
  <c r="D8411" i="1"/>
  <c r="E8411" i="1"/>
  <c r="F8411" i="1"/>
  <c r="D8412" i="1"/>
  <c r="E8412" i="1"/>
  <c r="F8412" i="1"/>
  <c r="C8412" i="1" s="1"/>
  <c r="D8413" i="1"/>
  <c r="E8413" i="1"/>
  <c r="F8413" i="1"/>
  <c r="D8414" i="1"/>
  <c r="E8414" i="1"/>
  <c r="F8414" i="1"/>
  <c r="C8414" i="1" s="1"/>
  <c r="D8415" i="1"/>
  <c r="E8415" i="1"/>
  <c r="F8415" i="1"/>
  <c r="C8415" i="1" s="1"/>
  <c r="D8416" i="1"/>
  <c r="E8416" i="1"/>
  <c r="F8416" i="1"/>
  <c r="C8416" i="1" s="1"/>
  <c r="D8417" i="1"/>
  <c r="E8417" i="1"/>
  <c r="F8417" i="1"/>
  <c r="C8417" i="1" s="1"/>
  <c r="D8418" i="1"/>
  <c r="E8418" i="1"/>
  <c r="F8418" i="1"/>
  <c r="C8418" i="1" s="1"/>
  <c r="D8419" i="1"/>
  <c r="E8419" i="1"/>
  <c r="F8419" i="1"/>
  <c r="C8419" i="1" s="1"/>
  <c r="D8420" i="1"/>
  <c r="E8420" i="1"/>
  <c r="F8420" i="1"/>
  <c r="D8421" i="1"/>
  <c r="E8421" i="1"/>
  <c r="F8421" i="1"/>
  <c r="D8422" i="1"/>
  <c r="E8422" i="1"/>
  <c r="F8422" i="1"/>
  <c r="C8422" i="1" s="1"/>
  <c r="D8423" i="1"/>
  <c r="E8423" i="1"/>
  <c r="F8423" i="1"/>
  <c r="D8424" i="1"/>
  <c r="E8424" i="1"/>
  <c r="F8424" i="1"/>
  <c r="C8424" i="1" s="1"/>
  <c r="D8425" i="1"/>
  <c r="E8425" i="1"/>
  <c r="F8425" i="1"/>
  <c r="C8425" i="1" s="1"/>
  <c r="D8426" i="1"/>
  <c r="E8426" i="1"/>
  <c r="F8426" i="1"/>
  <c r="D8427" i="1"/>
  <c r="E8427" i="1"/>
  <c r="F8427" i="1"/>
  <c r="D8428" i="1"/>
  <c r="E8428" i="1"/>
  <c r="F8428" i="1"/>
  <c r="D8429" i="1"/>
  <c r="E8429" i="1"/>
  <c r="F8429" i="1"/>
  <c r="D8430" i="1"/>
  <c r="E8430" i="1"/>
  <c r="F8430" i="1"/>
  <c r="C8430" i="1" s="1"/>
  <c r="D8431" i="1"/>
  <c r="E8431" i="1"/>
  <c r="F8431" i="1"/>
  <c r="D8432" i="1"/>
  <c r="E8432" i="1"/>
  <c r="F8432" i="1"/>
  <c r="C8432" i="1" s="1"/>
  <c r="D8433" i="1"/>
  <c r="E8433" i="1"/>
  <c r="F8433" i="1"/>
  <c r="C8433" i="1" s="1"/>
  <c r="D8434" i="1"/>
  <c r="E8434" i="1"/>
  <c r="F8434" i="1"/>
  <c r="C8434" i="1" s="1"/>
  <c r="D8435" i="1"/>
  <c r="E8435" i="1"/>
  <c r="F8435" i="1"/>
  <c r="D8436" i="1"/>
  <c r="E8436" i="1"/>
  <c r="F8436" i="1"/>
  <c r="C8436" i="1" s="1"/>
  <c r="D8437" i="1"/>
  <c r="E8437" i="1"/>
  <c r="F8437" i="1"/>
  <c r="D8438" i="1"/>
  <c r="E8438" i="1"/>
  <c r="F8438" i="1"/>
  <c r="C8438" i="1" s="1"/>
  <c r="D8439" i="1"/>
  <c r="E8439" i="1"/>
  <c r="F8439" i="1"/>
  <c r="C8439" i="1" s="1"/>
  <c r="D8440" i="1"/>
  <c r="E8440" i="1"/>
  <c r="F8440" i="1"/>
  <c r="C8440" i="1" s="1"/>
  <c r="D8441" i="1"/>
  <c r="E8441" i="1"/>
  <c r="F8441" i="1"/>
  <c r="D8442" i="1"/>
  <c r="E8442" i="1"/>
  <c r="F8442" i="1"/>
  <c r="D8443" i="1"/>
  <c r="E8443" i="1"/>
  <c r="F8443" i="1"/>
  <c r="D8444" i="1"/>
  <c r="E8444" i="1"/>
  <c r="F8444" i="1"/>
  <c r="C8444" i="1" s="1"/>
  <c r="D8445" i="1"/>
  <c r="E8445" i="1"/>
  <c r="F8445" i="1"/>
  <c r="D8446" i="1"/>
  <c r="E8446" i="1"/>
  <c r="F8446" i="1"/>
  <c r="C8446" i="1" s="1"/>
  <c r="D8447" i="1"/>
  <c r="E8447" i="1"/>
  <c r="F8447" i="1"/>
  <c r="C8447" i="1" s="1"/>
  <c r="D8448" i="1"/>
  <c r="E8448" i="1"/>
  <c r="F8448" i="1"/>
  <c r="C8448" i="1" s="1"/>
  <c r="D8449" i="1"/>
  <c r="E8449" i="1"/>
  <c r="F8449" i="1"/>
  <c r="C8449" i="1" s="1"/>
  <c r="D8450" i="1"/>
  <c r="E8450" i="1"/>
  <c r="F8450" i="1"/>
  <c r="C8450" i="1" s="1"/>
  <c r="D8451" i="1"/>
  <c r="E8451" i="1"/>
  <c r="F8451" i="1"/>
  <c r="D8452" i="1"/>
  <c r="E8452" i="1"/>
  <c r="F8452" i="1"/>
  <c r="C8452" i="1" s="1"/>
  <c r="D8453" i="1"/>
  <c r="E8453" i="1"/>
  <c r="F8453" i="1"/>
  <c r="D8454" i="1"/>
  <c r="E8454" i="1"/>
  <c r="F8454" i="1"/>
  <c r="C8454" i="1" s="1"/>
  <c r="D8455" i="1"/>
  <c r="E8455" i="1"/>
  <c r="F8455" i="1"/>
  <c r="C8455" i="1" s="1"/>
  <c r="D8456" i="1"/>
  <c r="E8456" i="1"/>
  <c r="F8456" i="1"/>
  <c r="C8456" i="1" s="1"/>
  <c r="D8457" i="1"/>
  <c r="E8457" i="1"/>
  <c r="F8457" i="1"/>
  <c r="D8458" i="1"/>
  <c r="E8458" i="1"/>
  <c r="F8458" i="1"/>
  <c r="C8458" i="1" s="1"/>
  <c r="D8459" i="1"/>
  <c r="E8459" i="1"/>
  <c r="F8459" i="1"/>
  <c r="C8459" i="1" s="1"/>
  <c r="D8460" i="1"/>
  <c r="E8460" i="1"/>
  <c r="F8460" i="1"/>
  <c r="C8460" i="1" s="1"/>
  <c r="D8461" i="1"/>
  <c r="E8461" i="1"/>
  <c r="F8461" i="1"/>
  <c r="D8462" i="1"/>
  <c r="E8462" i="1"/>
  <c r="F8462" i="1"/>
  <c r="C8462" i="1" s="1"/>
  <c r="D8463" i="1"/>
  <c r="E8463" i="1"/>
  <c r="F8463" i="1"/>
  <c r="D8464" i="1"/>
  <c r="E8464" i="1"/>
  <c r="F8464" i="1"/>
  <c r="C8464" i="1" s="1"/>
  <c r="D8465" i="1"/>
  <c r="E8465" i="1"/>
  <c r="F8465" i="1"/>
  <c r="C8465" i="1" s="1"/>
  <c r="D8466" i="1"/>
  <c r="E8466" i="1"/>
  <c r="F8466" i="1"/>
  <c r="C8466" i="1" s="1"/>
  <c r="D8467" i="1"/>
  <c r="E8467" i="1"/>
  <c r="F8467" i="1"/>
  <c r="C8467" i="1" s="1"/>
  <c r="D8468" i="1"/>
  <c r="E8468" i="1"/>
  <c r="F8468" i="1"/>
  <c r="C8468" i="1" s="1"/>
  <c r="D8469" i="1"/>
  <c r="E8469" i="1"/>
  <c r="F8469" i="1"/>
  <c r="D8470" i="1"/>
  <c r="E8470" i="1"/>
  <c r="F8470" i="1"/>
  <c r="C8470" i="1" s="1"/>
  <c r="D8471" i="1"/>
  <c r="E8471" i="1"/>
  <c r="F8471" i="1"/>
  <c r="D8472" i="1"/>
  <c r="E8472" i="1"/>
  <c r="F8472" i="1"/>
  <c r="C8472" i="1" s="1"/>
  <c r="D8473" i="1"/>
  <c r="E8473" i="1"/>
  <c r="F8473" i="1"/>
  <c r="C8473" i="1" s="1"/>
  <c r="D8474" i="1"/>
  <c r="E8474" i="1"/>
  <c r="F8474" i="1"/>
  <c r="C8474" i="1" s="1"/>
  <c r="D8475" i="1"/>
  <c r="E8475" i="1"/>
  <c r="F8475" i="1"/>
  <c r="C8475" i="1" s="1"/>
  <c r="D8476" i="1"/>
  <c r="E8476" i="1"/>
  <c r="F8476" i="1"/>
  <c r="C8476" i="1" s="1"/>
  <c r="D8477" i="1"/>
  <c r="E8477" i="1"/>
  <c r="F8477" i="1"/>
  <c r="D8478" i="1"/>
  <c r="E8478" i="1"/>
  <c r="F8478" i="1"/>
  <c r="C8478" i="1" s="1"/>
  <c r="D8479" i="1"/>
  <c r="E8479" i="1"/>
  <c r="F8479" i="1"/>
  <c r="D8480" i="1"/>
  <c r="E8480" i="1"/>
  <c r="F8480" i="1"/>
  <c r="C8480" i="1" s="1"/>
  <c r="D8481" i="1"/>
  <c r="E8481" i="1"/>
  <c r="F8481" i="1"/>
  <c r="C8481" i="1" s="1"/>
  <c r="D8482" i="1"/>
  <c r="E8482" i="1"/>
  <c r="F8482" i="1"/>
  <c r="C8482" i="1" s="1"/>
  <c r="D8483" i="1"/>
  <c r="E8483" i="1"/>
  <c r="F8483" i="1"/>
  <c r="C8483" i="1" s="1"/>
  <c r="D8484" i="1"/>
  <c r="E8484" i="1"/>
  <c r="F8484" i="1"/>
  <c r="C8484" i="1" s="1"/>
  <c r="D8485" i="1"/>
  <c r="E8485" i="1"/>
  <c r="F8485" i="1"/>
  <c r="D8486" i="1"/>
  <c r="E8486" i="1"/>
  <c r="F8486" i="1"/>
  <c r="C8486" i="1" s="1"/>
  <c r="D8487" i="1"/>
  <c r="E8487" i="1"/>
  <c r="F8487" i="1"/>
  <c r="D8488" i="1"/>
  <c r="E8488" i="1"/>
  <c r="F8488" i="1"/>
  <c r="C8488" i="1" s="1"/>
  <c r="D8489" i="1"/>
  <c r="E8489" i="1"/>
  <c r="F8489" i="1"/>
  <c r="C8489" i="1" s="1"/>
  <c r="D8490" i="1"/>
  <c r="E8490" i="1"/>
  <c r="F8490" i="1"/>
  <c r="C8490" i="1" s="1"/>
  <c r="D8491" i="1"/>
  <c r="E8491" i="1"/>
  <c r="F8491" i="1"/>
  <c r="C8491" i="1" s="1"/>
  <c r="D8492" i="1"/>
  <c r="E8492" i="1"/>
  <c r="F8492" i="1"/>
  <c r="C8492" i="1" s="1"/>
  <c r="D8493" i="1"/>
  <c r="E8493" i="1"/>
  <c r="F8493" i="1"/>
  <c r="D8494" i="1"/>
  <c r="E8494" i="1"/>
  <c r="F8494" i="1"/>
  <c r="C8494" i="1" s="1"/>
  <c r="D8495" i="1"/>
  <c r="E8495" i="1"/>
  <c r="F8495" i="1"/>
  <c r="D8496" i="1"/>
  <c r="E8496" i="1"/>
  <c r="F8496" i="1"/>
  <c r="C8496" i="1" s="1"/>
  <c r="D8497" i="1"/>
  <c r="E8497" i="1"/>
  <c r="F8497" i="1"/>
  <c r="C8497" i="1" s="1"/>
  <c r="D8498" i="1"/>
  <c r="E8498" i="1"/>
  <c r="F8498" i="1"/>
  <c r="C8498" i="1" s="1"/>
  <c r="D8499" i="1"/>
  <c r="E8499" i="1"/>
  <c r="F8499" i="1"/>
  <c r="C8499" i="1" s="1"/>
  <c r="D8500" i="1"/>
  <c r="E8500" i="1"/>
  <c r="F8500" i="1"/>
  <c r="C8500" i="1" s="1"/>
  <c r="D8501" i="1"/>
  <c r="E8501" i="1"/>
  <c r="F8501" i="1"/>
  <c r="D8502" i="1"/>
  <c r="E8502" i="1"/>
  <c r="F8502" i="1"/>
  <c r="C8502" i="1" s="1"/>
  <c r="D8503" i="1"/>
  <c r="E8503" i="1"/>
  <c r="F8503" i="1"/>
  <c r="D8504" i="1"/>
  <c r="E8504" i="1"/>
  <c r="F8504" i="1"/>
  <c r="C8504" i="1" s="1"/>
  <c r="D8505" i="1"/>
  <c r="E8505" i="1"/>
  <c r="F8505" i="1"/>
  <c r="C8505" i="1" s="1"/>
  <c r="D8506" i="1"/>
  <c r="E8506" i="1"/>
  <c r="F8506" i="1"/>
  <c r="C8506" i="1" s="1"/>
  <c r="D8507" i="1"/>
  <c r="E8507" i="1"/>
  <c r="F8507" i="1"/>
  <c r="C8507" i="1" s="1"/>
  <c r="D8508" i="1"/>
  <c r="E8508" i="1"/>
  <c r="F8508" i="1"/>
  <c r="C8508" i="1" s="1"/>
  <c r="D8509" i="1"/>
  <c r="E8509" i="1"/>
  <c r="F8509" i="1"/>
  <c r="D8510" i="1"/>
  <c r="E8510" i="1"/>
  <c r="F8510" i="1"/>
  <c r="C8510" i="1" s="1"/>
  <c r="D8511" i="1"/>
  <c r="E8511" i="1"/>
  <c r="F8511" i="1"/>
  <c r="D8512" i="1"/>
  <c r="E8512" i="1"/>
  <c r="F8512" i="1"/>
  <c r="C8512" i="1" s="1"/>
  <c r="D8513" i="1"/>
  <c r="E8513" i="1"/>
  <c r="F8513" i="1"/>
  <c r="C8513" i="1" s="1"/>
  <c r="D8514" i="1"/>
  <c r="E8514" i="1"/>
  <c r="F8514" i="1"/>
  <c r="C8514" i="1" s="1"/>
  <c r="D8515" i="1"/>
  <c r="E8515" i="1"/>
  <c r="F8515" i="1"/>
  <c r="C8515" i="1" s="1"/>
  <c r="D8516" i="1"/>
  <c r="E8516" i="1"/>
  <c r="F8516" i="1"/>
  <c r="C8516" i="1" s="1"/>
  <c r="D8517" i="1"/>
  <c r="E8517" i="1"/>
  <c r="F8517" i="1"/>
  <c r="D8518" i="1"/>
  <c r="E8518" i="1"/>
  <c r="F8518" i="1"/>
  <c r="C8518" i="1" s="1"/>
  <c r="D8519" i="1"/>
  <c r="E8519" i="1"/>
  <c r="F8519" i="1"/>
  <c r="D8520" i="1"/>
  <c r="E8520" i="1"/>
  <c r="F8520" i="1"/>
  <c r="C8520" i="1" s="1"/>
  <c r="D8521" i="1"/>
  <c r="E8521" i="1"/>
  <c r="F8521" i="1"/>
  <c r="C8521" i="1" s="1"/>
  <c r="D8522" i="1"/>
  <c r="E8522" i="1"/>
  <c r="F8522" i="1"/>
  <c r="C8522" i="1" s="1"/>
  <c r="D8523" i="1"/>
  <c r="E8523" i="1"/>
  <c r="F8523" i="1"/>
  <c r="C8523" i="1" s="1"/>
  <c r="D8524" i="1"/>
  <c r="E8524" i="1"/>
  <c r="F8524" i="1"/>
  <c r="C8524" i="1" s="1"/>
  <c r="D8525" i="1"/>
  <c r="E8525" i="1"/>
  <c r="F8525" i="1"/>
  <c r="D8526" i="1"/>
  <c r="E8526" i="1"/>
  <c r="F8526" i="1"/>
  <c r="C8526" i="1" s="1"/>
  <c r="D8527" i="1"/>
  <c r="E8527" i="1"/>
  <c r="F8527" i="1"/>
  <c r="D8528" i="1"/>
  <c r="E8528" i="1"/>
  <c r="F8528" i="1"/>
  <c r="C8528" i="1" s="1"/>
  <c r="D8529" i="1"/>
  <c r="E8529" i="1"/>
  <c r="F8529" i="1"/>
  <c r="C8529" i="1" s="1"/>
  <c r="D8530" i="1"/>
  <c r="E8530" i="1"/>
  <c r="F8530" i="1"/>
  <c r="C8530" i="1" s="1"/>
  <c r="D8531" i="1"/>
  <c r="E8531" i="1"/>
  <c r="F8531" i="1"/>
  <c r="C8531" i="1" s="1"/>
  <c r="D8532" i="1"/>
  <c r="E8532" i="1"/>
  <c r="F8532" i="1"/>
  <c r="C8532" i="1" s="1"/>
  <c r="D8533" i="1"/>
  <c r="E8533" i="1"/>
  <c r="F8533" i="1"/>
  <c r="D8534" i="1"/>
  <c r="E8534" i="1"/>
  <c r="F8534" i="1"/>
  <c r="C8534" i="1" s="1"/>
  <c r="D8535" i="1"/>
  <c r="E8535" i="1"/>
  <c r="F8535" i="1"/>
  <c r="D8536" i="1"/>
  <c r="E8536" i="1"/>
  <c r="F8536" i="1"/>
  <c r="C8536" i="1" s="1"/>
  <c r="D8537" i="1"/>
  <c r="E8537" i="1"/>
  <c r="F8537" i="1"/>
  <c r="C8537" i="1" s="1"/>
  <c r="D8538" i="1"/>
  <c r="E8538" i="1"/>
  <c r="F8538" i="1"/>
  <c r="C8538" i="1" s="1"/>
  <c r="D8539" i="1"/>
  <c r="E8539" i="1"/>
  <c r="F8539" i="1"/>
  <c r="C8539" i="1" s="1"/>
  <c r="D8540" i="1"/>
  <c r="E8540" i="1"/>
  <c r="F8540" i="1"/>
  <c r="C8540" i="1" s="1"/>
  <c r="D8541" i="1"/>
  <c r="E8541" i="1"/>
  <c r="F8541" i="1"/>
  <c r="D8542" i="1"/>
  <c r="E8542" i="1"/>
  <c r="F8542" i="1"/>
  <c r="C8542" i="1" s="1"/>
  <c r="D8543" i="1"/>
  <c r="E8543" i="1"/>
  <c r="F8543" i="1"/>
  <c r="D8544" i="1"/>
  <c r="E8544" i="1"/>
  <c r="F8544" i="1"/>
  <c r="C8544" i="1" s="1"/>
  <c r="D8545" i="1"/>
  <c r="E8545" i="1"/>
  <c r="F8545" i="1"/>
  <c r="C8545" i="1" s="1"/>
  <c r="D8546" i="1"/>
  <c r="E8546" i="1"/>
  <c r="F8546" i="1"/>
  <c r="C8546" i="1" s="1"/>
  <c r="D8547" i="1"/>
  <c r="E8547" i="1"/>
  <c r="F8547" i="1"/>
  <c r="C8547" i="1" s="1"/>
  <c r="D8548" i="1"/>
  <c r="E8548" i="1"/>
  <c r="F8548" i="1"/>
  <c r="C8548" i="1" s="1"/>
  <c r="D8549" i="1"/>
  <c r="E8549" i="1"/>
  <c r="F8549" i="1"/>
  <c r="D8550" i="1"/>
  <c r="E8550" i="1"/>
  <c r="F8550" i="1"/>
  <c r="C8550" i="1" s="1"/>
  <c r="D8551" i="1"/>
  <c r="E8551" i="1"/>
  <c r="F8551" i="1"/>
  <c r="D8552" i="1"/>
  <c r="E8552" i="1"/>
  <c r="F8552" i="1"/>
  <c r="C8552" i="1" s="1"/>
  <c r="D8553" i="1"/>
  <c r="E8553" i="1"/>
  <c r="F8553" i="1"/>
  <c r="C8553" i="1" s="1"/>
  <c r="D8554" i="1"/>
  <c r="E8554" i="1"/>
  <c r="F8554" i="1"/>
  <c r="C8554" i="1" s="1"/>
  <c r="D8555" i="1"/>
  <c r="E8555" i="1"/>
  <c r="F8555" i="1"/>
  <c r="C8555" i="1" s="1"/>
  <c r="D8556" i="1"/>
  <c r="E8556" i="1"/>
  <c r="F8556" i="1"/>
  <c r="C8556" i="1" s="1"/>
  <c r="D8557" i="1"/>
  <c r="E8557" i="1"/>
  <c r="F8557" i="1"/>
  <c r="D8558" i="1"/>
  <c r="E8558" i="1"/>
  <c r="F8558" i="1"/>
  <c r="C8558" i="1" s="1"/>
  <c r="D8559" i="1"/>
  <c r="E8559" i="1"/>
  <c r="F8559" i="1"/>
  <c r="D8560" i="1"/>
  <c r="E8560" i="1"/>
  <c r="F8560" i="1"/>
  <c r="C8560" i="1" s="1"/>
  <c r="D8561" i="1"/>
  <c r="E8561" i="1"/>
  <c r="F8561" i="1"/>
  <c r="C8561" i="1" s="1"/>
  <c r="D8562" i="1"/>
  <c r="E8562" i="1"/>
  <c r="F8562" i="1"/>
  <c r="C8562" i="1" s="1"/>
  <c r="D8563" i="1"/>
  <c r="E8563" i="1"/>
  <c r="F8563" i="1"/>
  <c r="C8563" i="1" s="1"/>
  <c r="D8564" i="1"/>
  <c r="E8564" i="1"/>
  <c r="F8564" i="1"/>
  <c r="C8564" i="1" s="1"/>
  <c r="D8565" i="1"/>
  <c r="E8565" i="1"/>
  <c r="F8565" i="1"/>
  <c r="D8566" i="1"/>
  <c r="E8566" i="1"/>
  <c r="F8566" i="1"/>
  <c r="C8566" i="1" s="1"/>
  <c r="D8567" i="1"/>
  <c r="E8567" i="1"/>
  <c r="F8567" i="1"/>
  <c r="D8568" i="1"/>
  <c r="E8568" i="1"/>
  <c r="F8568" i="1"/>
  <c r="C8568" i="1" s="1"/>
  <c r="D8569" i="1"/>
  <c r="E8569" i="1"/>
  <c r="F8569" i="1"/>
  <c r="C8569" i="1" s="1"/>
  <c r="D8570" i="1"/>
  <c r="E8570" i="1"/>
  <c r="F8570" i="1"/>
  <c r="C8570" i="1" s="1"/>
  <c r="D8571" i="1"/>
  <c r="E8571" i="1"/>
  <c r="F8571" i="1"/>
  <c r="C8571" i="1" s="1"/>
  <c r="D8572" i="1"/>
  <c r="E8572" i="1"/>
  <c r="F8572" i="1"/>
  <c r="C8572" i="1" s="1"/>
  <c r="D8573" i="1"/>
  <c r="E8573" i="1"/>
  <c r="F8573" i="1"/>
  <c r="D8574" i="1"/>
  <c r="E8574" i="1"/>
  <c r="F8574" i="1"/>
  <c r="C8574" i="1" s="1"/>
  <c r="D8575" i="1"/>
  <c r="E8575" i="1"/>
  <c r="F8575" i="1"/>
  <c r="D8576" i="1"/>
  <c r="E8576" i="1"/>
  <c r="F8576" i="1"/>
  <c r="C8576" i="1" s="1"/>
  <c r="D8577" i="1"/>
  <c r="E8577" i="1"/>
  <c r="F8577" i="1"/>
  <c r="C8577" i="1" s="1"/>
  <c r="D8578" i="1"/>
  <c r="E8578" i="1"/>
  <c r="F8578" i="1"/>
  <c r="C8578" i="1" s="1"/>
  <c r="D8579" i="1"/>
  <c r="E8579" i="1"/>
  <c r="F8579" i="1"/>
  <c r="C8579" i="1" s="1"/>
  <c r="D8580" i="1"/>
  <c r="E8580" i="1"/>
  <c r="F8580" i="1"/>
  <c r="C8580" i="1" s="1"/>
  <c r="D8581" i="1"/>
  <c r="E8581" i="1"/>
  <c r="F8581" i="1"/>
  <c r="D8582" i="1"/>
  <c r="E8582" i="1"/>
  <c r="F8582" i="1"/>
  <c r="C8582" i="1" s="1"/>
  <c r="D8583" i="1"/>
  <c r="E8583" i="1"/>
  <c r="F8583" i="1"/>
  <c r="D8584" i="1"/>
  <c r="E8584" i="1"/>
  <c r="F8584" i="1"/>
  <c r="C8584" i="1" s="1"/>
  <c r="D8585" i="1"/>
  <c r="E8585" i="1"/>
  <c r="F8585" i="1"/>
  <c r="C8585" i="1" s="1"/>
  <c r="D8586" i="1"/>
  <c r="E8586" i="1"/>
  <c r="F8586" i="1"/>
  <c r="D8587" i="1"/>
  <c r="E8587" i="1"/>
  <c r="F8587" i="1"/>
  <c r="C8587" i="1" s="1"/>
  <c r="D8588" i="1"/>
  <c r="E8588" i="1"/>
  <c r="F8588" i="1"/>
  <c r="C8588" i="1" s="1"/>
  <c r="D8589" i="1"/>
  <c r="E8589" i="1"/>
  <c r="F8589" i="1"/>
  <c r="D8590" i="1"/>
  <c r="E8590" i="1"/>
  <c r="F8590" i="1"/>
  <c r="C8590" i="1" s="1"/>
  <c r="D8591" i="1"/>
  <c r="E8591" i="1"/>
  <c r="F8591" i="1"/>
  <c r="D8592" i="1"/>
  <c r="E8592" i="1"/>
  <c r="F8592" i="1"/>
  <c r="D8593" i="1"/>
  <c r="E8593" i="1"/>
  <c r="F8593" i="1"/>
  <c r="D8594" i="1"/>
  <c r="E8594" i="1"/>
  <c r="F8594" i="1"/>
  <c r="D8595" i="1"/>
  <c r="E8595" i="1"/>
  <c r="F8595" i="1"/>
  <c r="C8595" i="1" s="1"/>
  <c r="D8596" i="1"/>
  <c r="E8596" i="1"/>
  <c r="F8596" i="1"/>
  <c r="C8596" i="1" s="1"/>
  <c r="D8597" i="1"/>
  <c r="E8597" i="1"/>
  <c r="F8597" i="1"/>
  <c r="D8598" i="1"/>
  <c r="E8598" i="1"/>
  <c r="F8598" i="1"/>
  <c r="C8598" i="1" s="1"/>
  <c r="D8599" i="1"/>
  <c r="E8599" i="1"/>
  <c r="F8599" i="1"/>
  <c r="D8600" i="1"/>
  <c r="E8600" i="1"/>
  <c r="F8600" i="1"/>
  <c r="D8601" i="1"/>
  <c r="E8601" i="1"/>
  <c r="F8601" i="1"/>
  <c r="D8602" i="1"/>
  <c r="E8602" i="1"/>
  <c r="F8602" i="1"/>
  <c r="D8603" i="1"/>
  <c r="E8603" i="1"/>
  <c r="F8603" i="1"/>
  <c r="C8603" i="1" s="1"/>
  <c r="D8604" i="1"/>
  <c r="E8604" i="1"/>
  <c r="F8604" i="1"/>
  <c r="C8604" i="1" s="1"/>
  <c r="D8605" i="1"/>
  <c r="E8605" i="1"/>
  <c r="F8605" i="1"/>
  <c r="D8606" i="1"/>
  <c r="E8606" i="1"/>
  <c r="F8606" i="1"/>
  <c r="C8606" i="1" s="1"/>
  <c r="D8607" i="1"/>
  <c r="E8607" i="1"/>
  <c r="F8607" i="1"/>
  <c r="D8608" i="1"/>
  <c r="E8608" i="1"/>
  <c r="F8608" i="1"/>
  <c r="D8609" i="1"/>
  <c r="E8609" i="1"/>
  <c r="F8609" i="1"/>
  <c r="D8610" i="1"/>
  <c r="E8610" i="1"/>
  <c r="F8610" i="1"/>
  <c r="D8611" i="1"/>
  <c r="E8611" i="1"/>
  <c r="F8611" i="1"/>
  <c r="C8611" i="1" s="1"/>
  <c r="D8612" i="1"/>
  <c r="E8612" i="1"/>
  <c r="F8612" i="1"/>
  <c r="C8612" i="1" s="1"/>
  <c r="D8613" i="1"/>
  <c r="E8613" i="1"/>
  <c r="F8613" i="1"/>
  <c r="D8614" i="1"/>
  <c r="E8614" i="1"/>
  <c r="F8614" i="1"/>
  <c r="C8614" i="1" s="1"/>
  <c r="D8615" i="1"/>
  <c r="E8615" i="1"/>
  <c r="F8615" i="1"/>
  <c r="D8616" i="1"/>
  <c r="E8616" i="1"/>
  <c r="F8616" i="1"/>
  <c r="D8617" i="1"/>
  <c r="E8617" i="1"/>
  <c r="F8617" i="1"/>
  <c r="D8618" i="1"/>
  <c r="E8618" i="1"/>
  <c r="F8618" i="1"/>
  <c r="D8619" i="1"/>
  <c r="E8619" i="1"/>
  <c r="F8619" i="1"/>
  <c r="C8619" i="1" s="1"/>
  <c r="D8620" i="1"/>
  <c r="E8620" i="1"/>
  <c r="F8620" i="1"/>
  <c r="C8620" i="1" s="1"/>
  <c r="D8621" i="1"/>
  <c r="E8621" i="1"/>
  <c r="F8621" i="1"/>
  <c r="D8622" i="1"/>
  <c r="E8622" i="1"/>
  <c r="F8622" i="1"/>
  <c r="C8622" i="1" s="1"/>
  <c r="D8623" i="1"/>
  <c r="E8623" i="1"/>
  <c r="F8623" i="1"/>
  <c r="D8624" i="1"/>
  <c r="E8624" i="1"/>
  <c r="F8624" i="1"/>
  <c r="D8625" i="1"/>
  <c r="E8625" i="1"/>
  <c r="F8625" i="1"/>
  <c r="D8626" i="1"/>
  <c r="E8626" i="1"/>
  <c r="F8626" i="1"/>
  <c r="D8627" i="1"/>
  <c r="E8627" i="1"/>
  <c r="F8627" i="1"/>
  <c r="C8627" i="1" s="1"/>
  <c r="D8628" i="1"/>
  <c r="E8628" i="1"/>
  <c r="F8628" i="1"/>
  <c r="C8628" i="1" s="1"/>
  <c r="D8629" i="1"/>
  <c r="E8629" i="1"/>
  <c r="F8629" i="1"/>
  <c r="D8630" i="1"/>
  <c r="E8630" i="1"/>
  <c r="F8630" i="1"/>
  <c r="C8630" i="1" s="1"/>
  <c r="D8631" i="1"/>
  <c r="E8631" i="1"/>
  <c r="F8631" i="1"/>
  <c r="D8632" i="1"/>
  <c r="E8632" i="1"/>
  <c r="F8632" i="1"/>
  <c r="D8633" i="1"/>
  <c r="E8633" i="1"/>
  <c r="F8633" i="1"/>
  <c r="D8634" i="1"/>
  <c r="E8634" i="1"/>
  <c r="F8634" i="1"/>
  <c r="D8635" i="1"/>
  <c r="E8635" i="1"/>
  <c r="F8635" i="1"/>
  <c r="C8635" i="1" s="1"/>
  <c r="D8636" i="1"/>
  <c r="E8636" i="1"/>
  <c r="F8636" i="1"/>
  <c r="C8636" i="1" s="1"/>
  <c r="D8637" i="1"/>
  <c r="E8637" i="1"/>
  <c r="F8637" i="1"/>
  <c r="D8638" i="1"/>
  <c r="E8638" i="1"/>
  <c r="F8638" i="1"/>
  <c r="C8638" i="1" s="1"/>
  <c r="D8639" i="1"/>
  <c r="E8639" i="1"/>
  <c r="F8639" i="1"/>
  <c r="D8640" i="1"/>
  <c r="E8640" i="1"/>
  <c r="F8640" i="1"/>
  <c r="D8641" i="1"/>
  <c r="E8641" i="1"/>
  <c r="F8641" i="1"/>
  <c r="D8642" i="1"/>
  <c r="E8642" i="1"/>
  <c r="F8642" i="1"/>
  <c r="D8643" i="1"/>
  <c r="E8643" i="1"/>
  <c r="F8643" i="1"/>
  <c r="C8643" i="1" s="1"/>
  <c r="D8644" i="1"/>
  <c r="E8644" i="1"/>
  <c r="F8644" i="1"/>
  <c r="C8644" i="1" s="1"/>
  <c r="D8645" i="1"/>
  <c r="E8645" i="1"/>
  <c r="F8645" i="1"/>
  <c r="D8646" i="1"/>
  <c r="E8646" i="1"/>
  <c r="F8646" i="1"/>
  <c r="C8646" i="1" s="1"/>
  <c r="D8647" i="1"/>
  <c r="E8647" i="1"/>
  <c r="F8647" i="1"/>
  <c r="D8648" i="1"/>
  <c r="E8648" i="1"/>
  <c r="F8648" i="1"/>
  <c r="D8649" i="1"/>
  <c r="E8649" i="1"/>
  <c r="F8649" i="1"/>
  <c r="D8650" i="1"/>
  <c r="E8650" i="1"/>
  <c r="F8650" i="1"/>
  <c r="D8651" i="1"/>
  <c r="E8651" i="1"/>
  <c r="F8651" i="1"/>
  <c r="C8651" i="1" s="1"/>
  <c r="D8652" i="1"/>
  <c r="E8652" i="1"/>
  <c r="F8652" i="1"/>
  <c r="C8652" i="1" s="1"/>
  <c r="D8653" i="1"/>
  <c r="E8653" i="1"/>
  <c r="F8653" i="1"/>
  <c r="D8654" i="1"/>
  <c r="E8654" i="1"/>
  <c r="F8654" i="1"/>
  <c r="C8654" i="1" s="1"/>
  <c r="D8655" i="1"/>
  <c r="E8655" i="1"/>
  <c r="F8655" i="1"/>
  <c r="D8656" i="1"/>
  <c r="E8656" i="1"/>
  <c r="F8656" i="1"/>
  <c r="D8657" i="1"/>
  <c r="E8657" i="1"/>
  <c r="F8657" i="1"/>
  <c r="D8658" i="1"/>
  <c r="E8658" i="1"/>
  <c r="F8658" i="1"/>
  <c r="D8659" i="1"/>
  <c r="E8659" i="1"/>
  <c r="F8659" i="1"/>
  <c r="C8659" i="1" s="1"/>
  <c r="D8660" i="1"/>
  <c r="E8660" i="1"/>
  <c r="F8660" i="1"/>
  <c r="C8660" i="1" s="1"/>
  <c r="D8661" i="1"/>
  <c r="E8661" i="1"/>
  <c r="F8661" i="1"/>
  <c r="D8662" i="1"/>
  <c r="E8662" i="1"/>
  <c r="F8662" i="1"/>
  <c r="C8662" i="1" s="1"/>
  <c r="D8663" i="1"/>
  <c r="E8663" i="1"/>
  <c r="F8663" i="1"/>
  <c r="D8664" i="1"/>
  <c r="E8664" i="1"/>
  <c r="F8664" i="1"/>
  <c r="D8665" i="1"/>
  <c r="E8665" i="1"/>
  <c r="F8665" i="1"/>
  <c r="D8666" i="1"/>
  <c r="E8666" i="1"/>
  <c r="F8666" i="1"/>
  <c r="D8667" i="1"/>
  <c r="E8667" i="1"/>
  <c r="F8667" i="1"/>
  <c r="C8667" i="1" s="1"/>
  <c r="D8668" i="1"/>
  <c r="E8668" i="1"/>
  <c r="F8668" i="1"/>
  <c r="C8668" i="1" s="1"/>
  <c r="D8669" i="1"/>
  <c r="E8669" i="1"/>
  <c r="F8669" i="1"/>
  <c r="D8670" i="1"/>
  <c r="E8670" i="1"/>
  <c r="F8670" i="1"/>
  <c r="C8670" i="1" s="1"/>
  <c r="D8671" i="1"/>
  <c r="E8671" i="1"/>
  <c r="F8671" i="1"/>
  <c r="D8672" i="1"/>
  <c r="E8672" i="1"/>
  <c r="F8672" i="1"/>
  <c r="D8673" i="1"/>
  <c r="E8673" i="1"/>
  <c r="F8673" i="1"/>
  <c r="D8674" i="1"/>
  <c r="E8674" i="1"/>
  <c r="F8674" i="1"/>
  <c r="D8675" i="1"/>
  <c r="E8675" i="1"/>
  <c r="F8675" i="1"/>
  <c r="C8675" i="1" s="1"/>
  <c r="D8676" i="1"/>
  <c r="E8676" i="1"/>
  <c r="F8676" i="1"/>
  <c r="C8676" i="1" s="1"/>
  <c r="D8677" i="1"/>
  <c r="E8677" i="1"/>
  <c r="F8677" i="1"/>
  <c r="D8678" i="1"/>
  <c r="E8678" i="1"/>
  <c r="F8678" i="1"/>
  <c r="C8678" i="1" s="1"/>
  <c r="D8679" i="1"/>
  <c r="E8679" i="1"/>
  <c r="F8679" i="1"/>
  <c r="D8680" i="1"/>
  <c r="E8680" i="1"/>
  <c r="F8680" i="1"/>
  <c r="D8681" i="1"/>
  <c r="E8681" i="1"/>
  <c r="F8681" i="1"/>
  <c r="D8682" i="1"/>
  <c r="E8682" i="1"/>
  <c r="F8682" i="1"/>
  <c r="D8683" i="1"/>
  <c r="E8683" i="1"/>
  <c r="F8683" i="1"/>
  <c r="C8683" i="1" s="1"/>
  <c r="D8684" i="1"/>
  <c r="E8684" i="1"/>
  <c r="F8684" i="1"/>
  <c r="C8684" i="1" s="1"/>
  <c r="D8685" i="1"/>
  <c r="E8685" i="1"/>
  <c r="F8685" i="1"/>
  <c r="D8686" i="1"/>
  <c r="E8686" i="1"/>
  <c r="F8686" i="1"/>
  <c r="C8686" i="1" s="1"/>
  <c r="D8687" i="1"/>
  <c r="E8687" i="1"/>
  <c r="F8687" i="1"/>
  <c r="D8688" i="1"/>
  <c r="E8688" i="1"/>
  <c r="F8688" i="1"/>
  <c r="D8689" i="1"/>
  <c r="E8689" i="1"/>
  <c r="F8689" i="1"/>
  <c r="D8690" i="1"/>
  <c r="E8690" i="1"/>
  <c r="F8690" i="1"/>
  <c r="D8691" i="1"/>
  <c r="E8691" i="1"/>
  <c r="F8691" i="1"/>
  <c r="C8691" i="1" s="1"/>
  <c r="D8692" i="1"/>
  <c r="E8692" i="1"/>
  <c r="F8692" i="1"/>
  <c r="C8692" i="1" s="1"/>
  <c r="D8693" i="1"/>
  <c r="E8693" i="1"/>
  <c r="F8693" i="1"/>
  <c r="D8694" i="1"/>
  <c r="E8694" i="1"/>
  <c r="F8694" i="1"/>
  <c r="C8694" i="1" s="1"/>
  <c r="D8695" i="1"/>
  <c r="E8695" i="1"/>
  <c r="F8695" i="1"/>
  <c r="D8696" i="1"/>
  <c r="E8696" i="1"/>
  <c r="F8696" i="1"/>
  <c r="D8697" i="1"/>
  <c r="E8697" i="1"/>
  <c r="F8697" i="1"/>
  <c r="D8698" i="1"/>
  <c r="E8698" i="1"/>
  <c r="F8698" i="1"/>
  <c r="D8699" i="1"/>
  <c r="E8699" i="1"/>
  <c r="F8699" i="1"/>
  <c r="C8699" i="1" s="1"/>
  <c r="D8700" i="1"/>
  <c r="E8700" i="1"/>
  <c r="F8700" i="1"/>
  <c r="C8700" i="1" s="1"/>
  <c r="D8701" i="1"/>
  <c r="E8701" i="1"/>
  <c r="F8701" i="1"/>
  <c r="D8702" i="1"/>
  <c r="E8702" i="1"/>
  <c r="F8702" i="1"/>
  <c r="C8702" i="1" s="1"/>
  <c r="D8703" i="1"/>
  <c r="E8703" i="1"/>
  <c r="F8703" i="1"/>
  <c r="D8704" i="1"/>
  <c r="E8704" i="1"/>
  <c r="F8704" i="1"/>
  <c r="D8705" i="1"/>
  <c r="E8705" i="1"/>
  <c r="F8705" i="1"/>
  <c r="D8706" i="1"/>
  <c r="E8706" i="1"/>
  <c r="F8706" i="1"/>
  <c r="D8707" i="1"/>
  <c r="E8707" i="1"/>
  <c r="F8707" i="1"/>
  <c r="C8707" i="1" s="1"/>
  <c r="D8708" i="1"/>
  <c r="E8708" i="1"/>
  <c r="F8708" i="1"/>
  <c r="C8708" i="1" s="1"/>
  <c r="D8709" i="1"/>
  <c r="E8709" i="1"/>
  <c r="F8709" i="1"/>
  <c r="D8710" i="1"/>
  <c r="E8710" i="1"/>
  <c r="F8710" i="1"/>
  <c r="C8710" i="1" s="1"/>
  <c r="D8711" i="1"/>
  <c r="E8711" i="1"/>
  <c r="F8711" i="1"/>
  <c r="D8712" i="1"/>
  <c r="E8712" i="1"/>
  <c r="F8712" i="1"/>
  <c r="D8713" i="1"/>
  <c r="E8713" i="1"/>
  <c r="F8713" i="1"/>
  <c r="D8714" i="1"/>
  <c r="E8714" i="1"/>
  <c r="F8714" i="1"/>
  <c r="D8715" i="1"/>
  <c r="E8715" i="1"/>
  <c r="F8715" i="1"/>
  <c r="C8715" i="1" s="1"/>
  <c r="D8716" i="1"/>
  <c r="E8716" i="1"/>
  <c r="F8716" i="1"/>
  <c r="C8716" i="1" s="1"/>
  <c r="D8717" i="1"/>
  <c r="E8717" i="1"/>
  <c r="F8717" i="1"/>
  <c r="D8718" i="1"/>
  <c r="E8718" i="1"/>
  <c r="F8718" i="1"/>
  <c r="C8718" i="1" s="1"/>
  <c r="D8719" i="1"/>
  <c r="E8719" i="1"/>
  <c r="F8719" i="1"/>
  <c r="D8720" i="1"/>
  <c r="E8720" i="1"/>
  <c r="F8720" i="1"/>
  <c r="D8721" i="1"/>
  <c r="E8721" i="1"/>
  <c r="F8721" i="1"/>
  <c r="D8722" i="1"/>
  <c r="E8722" i="1"/>
  <c r="F8722" i="1"/>
  <c r="D8723" i="1"/>
  <c r="E8723" i="1"/>
  <c r="F8723" i="1"/>
  <c r="C8723" i="1" s="1"/>
  <c r="D8724" i="1"/>
  <c r="E8724" i="1"/>
  <c r="F8724" i="1"/>
  <c r="C8724" i="1" s="1"/>
  <c r="D8725" i="1"/>
  <c r="E8725" i="1"/>
  <c r="F8725" i="1"/>
  <c r="D8726" i="1"/>
  <c r="E8726" i="1"/>
  <c r="F8726" i="1"/>
  <c r="C8726" i="1" s="1"/>
  <c r="D8727" i="1"/>
  <c r="E8727" i="1"/>
  <c r="F8727" i="1"/>
  <c r="D8728" i="1"/>
  <c r="E8728" i="1"/>
  <c r="F8728" i="1"/>
  <c r="D8729" i="1"/>
  <c r="E8729" i="1"/>
  <c r="F8729" i="1"/>
  <c r="D8730" i="1"/>
  <c r="E8730" i="1"/>
  <c r="F8730" i="1"/>
  <c r="D8731" i="1"/>
  <c r="E8731" i="1"/>
  <c r="F8731" i="1"/>
  <c r="C8731" i="1" s="1"/>
  <c r="D8732" i="1"/>
  <c r="E8732" i="1"/>
  <c r="F8732" i="1"/>
  <c r="C8732" i="1" s="1"/>
  <c r="D8733" i="1"/>
  <c r="E8733" i="1"/>
  <c r="F8733" i="1"/>
  <c r="D8734" i="1"/>
  <c r="E8734" i="1"/>
  <c r="F8734" i="1"/>
  <c r="C8734" i="1" s="1"/>
  <c r="D8735" i="1"/>
  <c r="E8735" i="1"/>
  <c r="F8735" i="1"/>
  <c r="D8736" i="1"/>
  <c r="E8736" i="1"/>
  <c r="F8736" i="1"/>
  <c r="D8737" i="1"/>
  <c r="E8737" i="1"/>
  <c r="F8737" i="1"/>
  <c r="D8738" i="1"/>
  <c r="E8738" i="1"/>
  <c r="F8738" i="1"/>
  <c r="D8739" i="1"/>
  <c r="E8739" i="1"/>
  <c r="F8739" i="1"/>
  <c r="C8739" i="1" s="1"/>
  <c r="D8740" i="1"/>
  <c r="E8740" i="1"/>
  <c r="F8740" i="1"/>
  <c r="C8740" i="1" s="1"/>
  <c r="D8741" i="1"/>
  <c r="E8741" i="1"/>
  <c r="F8741" i="1"/>
  <c r="D8742" i="1"/>
  <c r="E8742" i="1"/>
  <c r="F8742" i="1"/>
  <c r="C8742" i="1" s="1"/>
  <c r="D8743" i="1"/>
  <c r="E8743" i="1"/>
  <c r="F8743" i="1"/>
  <c r="D8744" i="1"/>
  <c r="E8744" i="1"/>
  <c r="F8744" i="1"/>
  <c r="D8745" i="1"/>
  <c r="E8745" i="1"/>
  <c r="F8745" i="1"/>
  <c r="D8746" i="1"/>
  <c r="E8746" i="1"/>
  <c r="F8746" i="1"/>
  <c r="D8747" i="1"/>
  <c r="E8747" i="1"/>
  <c r="F8747" i="1"/>
  <c r="C8747" i="1" s="1"/>
  <c r="D8748" i="1"/>
  <c r="E8748" i="1"/>
  <c r="F8748" i="1"/>
  <c r="C8748" i="1" s="1"/>
  <c r="D8749" i="1"/>
  <c r="E8749" i="1"/>
  <c r="F8749" i="1"/>
  <c r="C8749" i="1" s="1"/>
  <c r="D8750" i="1"/>
  <c r="E8750" i="1"/>
  <c r="F8750" i="1"/>
  <c r="D8751" i="1"/>
  <c r="E8751" i="1"/>
  <c r="F8751" i="1"/>
  <c r="D8752" i="1"/>
  <c r="E8752" i="1"/>
  <c r="F8752" i="1"/>
  <c r="C8752" i="1" s="1"/>
  <c r="D8753" i="1"/>
  <c r="E8753" i="1"/>
  <c r="F8753" i="1"/>
  <c r="C8753" i="1" s="1"/>
  <c r="D8754" i="1"/>
  <c r="E8754" i="1"/>
  <c r="F8754" i="1"/>
  <c r="C8754" i="1" s="1"/>
  <c r="D8755" i="1"/>
  <c r="E8755" i="1"/>
  <c r="F8755" i="1"/>
  <c r="C8755" i="1" s="1"/>
  <c r="D8756" i="1"/>
  <c r="E8756" i="1"/>
  <c r="F8756" i="1"/>
  <c r="D8757" i="1"/>
  <c r="E8757" i="1"/>
  <c r="F8757" i="1"/>
  <c r="D8758" i="1"/>
  <c r="E8758" i="1"/>
  <c r="F8758" i="1"/>
  <c r="D8759" i="1"/>
  <c r="E8759" i="1"/>
  <c r="F8759" i="1"/>
  <c r="D8760" i="1"/>
  <c r="E8760" i="1"/>
  <c r="F8760" i="1"/>
  <c r="D8761" i="1"/>
  <c r="E8761" i="1"/>
  <c r="F8761" i="1"/>
  <c r="D8762" i="1"/>
  <c r="E8762" i="1"/>
  <c r="F8762" i="1"/>
  <c r="D8763" i="1"/>
  <c r="E8763" i="1"/>
  <c r="F8763" i="1"/>
  <c r="C8763" i="1" s="1"/>
  <c r="D8764" i="1"/>
  <c r="E8764" i="1"/>
  <c r="F8764" i="1"/>
  <c r="D8765" i="1"/>
  <c r="E8765" i="1"/>
  <c r="F8765" i="1"/>
  <c r="D8766" i="1"/>
  <c r="E8766" i="1"/>
  <c r="F8766" i="1"/>
  <c r="D8767" i="1"/>
  <c r="E8767" i="1"/>
  <c r="F8767" i="1"/>
  <c r="D8768" i="1"/>
  <c r="E8768" i="1"/>
  <c r="F8768" i="1"/>
  <c r="C8768" i="1" s="1"/>
  <c r="D8769" i="1"/>
  <c r="E8769" i="1"/>
  <c r="F8769" i="1"/>
  <c r="C8769" i="1" s="1"/>
  <c r="D8770" i="1"/>
  <c r="E8770" i="1"/>
  <c r="F8770" i="1"/>
  <c r="C8770" i="1" s="1"/>
  <c r="D8771" i="1"/>
  <c r="E8771" i="1"/>
  <c r="F8771" i="1"/>
  <c r="C8771" i="1" s="1"/>
  <c r="D8772" i="1"/>
  <c r="E8772" i="1"/>
  <c r="F8772" i="1"/>
  <c r="D8773" i="1"/>
  <c r="E8773" i="1"/>
  <c r="F8773" i="1"/>
  <c r="C8773" i="1" s="1"/>
  <c r="D8774" i="1"/>
  <c r="E8774" i="1"/>
  <c r="F8774" i="1"/>
  <c r="D8775" i="1"/>
  <c r="E8775" i="1"/>
  <c r="F8775" i="1"/>
  <c r="D8776" i="1"/>
  <c r="E8776" i="1"/>
  <c r="F8776" i="1"/>
  <c r="C8776" i="1" s="1"/>
  <c r="D8777" i="1"/>
  <c r="E8777" i="1"/>
  <c r="F8777" i="1"/>
  <c r="D8778" i="1"/>
  <c r="E8778" i="1"/>
  <c r="F8778" i="1"/>
  <c r="C8778" i="1" s="1"/>
  <c r="D8779" i="1"/>
  <c r="E8779" i="1"/>
  <c r="F8779" i="1"/>
  <c r="C8779" i="1" s="1"/>
  <c r="D8780" i="1"/>
  <c r="E8780" i="1"/>
  <c r="F8780" i="1"/>
  <c r="D8781" i="1"/>
  <c r="E8781" i="1"/>
  <c r="F8781" i="1"/>
  <c r="C8781" i="1" s="1"/>
  <c r="D8782" i="1"/>
  <c r="E8782" i="1"/>
  <c r="F8782" i="1"/>
  <c r="D8783" i="1"/>
  <c r="E8783" i="1"/>
  <c r="F8783" i="1"/>
  <c r="D8784" i="1"/>
  <c r="E8784" i="1"/>
  <c r="F8784" i="1"/>
  <c r="D8785" i="1"/>
  <c r="E8785" i="1"/>
  <c r="F8785" i="1"/>
  <c r="C8785" i="1" s="1"/>
  <c r="D8786" i="1"/>
  <c r="E8786" i="1"/>
  <c r="F8786" i="1"/>
  <c r="D8787" i="1"/>
  <c r="E8787" i="1"/>
  <c r="F8787" i="1"/>
  <c r="C8787" i="1" s="1"/>
  <c r="D8788" i="1"/>
  <c r="E8788" i="1"/>
  <c r="F8788" i="1"/>
  <c r="D8789" i="1"/>
  <c r="E8789" i="1"/>
  <c r="F8789" i="1"/>
  <c r="D8790" i="1"/>
  <c r="E8790" i="1"/>
  <c r="F8790" i="1"/>
  <c r="D8791" i="1"/>
  <c r="E8791" i="1"/>
  <c r="F8791" i="1"/>
  <c r="C8791" i="1" s="1"/>
  <c r="D8792" i="1"/>
  <c r="E8792" i="1"/>
  <c r="F8792" i="1"/>
  <c r="D8793" i="1"/>
  <c r="E8793" i="1"/>
  <c r="F8793" i="1"/>
  <c r="C8793" i="1" s="1"/>
  <c r="D8794" i="1"/>
  <c r="E8794" i="1"/>
  <c r="F8794" i="1"/>
  <c r="C8794" i="1" s="1"/>
  <c r="D8795" i="1"/>
  <c r="E8795" i="1"/>
  <c r="F8795" i="1"/>
  <c r="C8795" i="1" s="1"/>
  <c r="D8796" i="1"/>
  <c r="E8796" i="1"/>
  <c r="F8796" i="1"/>
  <c r="D8797" i="1"/>
  <c r="E8797" i="1"/>
  <c r="F8797" i="1"/>
  <c r="C8797" i="1" s="1"/>
  <c r="D8798" i="1"/>
  <c r="E8798" i="1"/>
  <c r="F8798" i="1"/>
  <c r="D8799" i="1"/>
  <c r="E8799" i="1"/>
  <c r="F8799" i="1"/>
  <c r="D8800" i="1"/>
  <c r="E8800" i="1"/>
  <c r="F8800" i="1"/>
  <c r="D8801" i="1"/>
  <c r="E8801" i="1"/>
  <c r="F8801" i="1"/>
  <c r="C8801" i="1" s="1"/>
  <c r="D8802" i="1"/>
  <c r="E8802" i="1"/>
  <c r="F8802" i="1"/>
  <c r="D8803" i="1"/>
  <c r="E8803" i="1"/>
  <c r="F8803" i="1"/>
  <c r="C8803" i="1" s="1"/>
  <c r="D8804" i="1"/>
  <c r="E8804" i="1"/>
  <c r="F8804" i="1"/>
  <c r="D8805" i="1"/>
  <c r="E8805" i="1"/>
  <c r="F8805" i="1"/>
  <c r="D8806" i="1"/>
  <c r="E8806" i="1"/>
  <c r="F8806" i="1"/>
  <c r="D8807" i="1"/>
  <c r="E8807" i="1"/>
  <c r="F8807" i="1"/>
  <c r="C8807" i="1" s="1"/>
  <c r="D8808" i="1"/>
  <c r="E8808" i="1"/>
  <c r="F8808" i="1"/>
  <c r="D8809" i="1"/>
  <c r="E8809" i="1"/>
  <c r="F8809" i="1"/>
  <c r="C8809" i="1" s="1"/>
  <c r="D8810" i="1"/>
  <c r="E8810" i="1"/>
  <c r="F8810" i="1"/>
  <c r="C8810" i="1" s="1"/>
  <c r="D8811" i="1"/>
  <c r="E8811" i="1"/>
  <c r="F8811" i="1"/>
  <c r="C8811" i="1" s="1"/>
  <c r="D8812" i="1"/>
  <c r="E8812" i="1"/>
  <c r="F8812" i="1"/>
  <c r="D8813" i="1"/>
  <c r="E8813" i="1"/>
  <c r="F8813" i="1"/>
  <c r="C8813" i="1" s="1"/>
  <c r="D8814" i="1"/>
  <c r="E8814" i="1"/>
  <c r="F8814" i="1"/>
  <c r="D8815" i="1"/>
  <c r="E8815" i="1"/>
  <c r="F8815" i="1"/>
  <c r="D8816" i="1"/>
  <c r="E8816" i="1"/>
  <c r="F8816" i="1"/>
  <c r="D8817" i="1"/>
  <c r="E8817" i="1"/>
  <c r="F8817" i="1"/>
  <c r="D8818" i="1"/>
  <c r="E8818" i="1"/>
  <c r="F8818" i="1"/>
  <c r="C8818" i="1" s="1"/>
  <c r="D8819" i="1"/>
  <c r="E8819" i="1"/>
  <c r="F8819" i="1"/>
  <c r="C8819" i="1" s="1"/>
  <c r="D8820" i="1"/>
  <c r="E8820" i="1"/>
  <c r="F8820" i="1"/>
  <c r="D8821" i="1"/>
  <c r="E8821" i="1"/>
  <c r="F8821" i="1"/>
  <c r="C8821" i="1" s="1"/>
  <c r="D8822" i="1"/>
  <c r="E8822" i="1"/>
  <c r="F8822" i="1"/>
  <c r="D8823" i="1"/>
  <c r="E8823" i="1"/>
  <c r="F8823" i="1"/>
  <c r="C8823" i="1" s="1"/>
  <c r="D8824" i="1"/>
  <c r="E8824" i="1"/>
  <c r="F8824" i="1"/>
  <c r="D8825" i="1"/>
  <c r="E8825" i="1"/>
  <c r="F8825" i="1"/>
  <c r="C8825" i="1" s="1"/>
  <c r="D8826" i="1"/>
  <c r="E8826" i="1"/>
  <c r="F8826" i="1"/>
  <c r="C8826" i="1" s="1"/>
  <c r="D8827" i="1"/>
  <c r="E8827" i="1"/>
  <c r="F8827" i="1"/>
  <c r="D8828" i="1"/>
  <c r="E8828" i="1"/>
  <c r="F8828" i="1"/>
  <c r="D8829" i="1"/>
  <c r="E8829" i="1"/>
  <c r="F8829" i="1"/>
  <c r="C8829" i="1" s="1"/>
  <c r="D8830" i="1"/>
  <c r="E8830" i="1"/>
  <c r="F8830" i="1"/>
  <c r="D8831" i="1"/>
  <c r="E8831" i="1"/>
  <c r="F8831" i="1"/>
  <c r="C8831" i="1" s="1"/>
  <c r="D8832" i="1"/>
  <c r="E8832" i="1"/>
  <c r="F8832" i="1"/>
  <c r="D8833" i="1"/>
  <c r="E8833" i="1"/>
  <c r="F8833" i="1"/>
  <c r="D8834" i="1"/>
  <c r="E8834" i="1"/>
  <c r="F8834" i="1"/>
  <c r="C8834" i="1" s="1"/>
  <c r="D8835" i="1"/>
  <c r="E8835" i="1"/>
  <c r="F8835" i="1"/>
  <c r="C8835" i="1" s="1"/>
  <c r="D8836" i="1"/>
  <c r="E8836" i="1"/>
  <c r="F8836" i="1"/>
  <c r="D8837" i="1"/>
  <c r="E8837" i="1"/>
  <c r="F8837" i="1"/>
  <c r="C8837" i="1" s="1"/>
  <c r="D8838" i="1"/>
  <c r="E8838" i="1"/>
  <c r="F8838" i="1"/>
  <c r="D8839" i="1"/>
  <c r="E8839" i="1"/>
  <c r="F8839" i="1"/>
  <c r="C8839" i="1" s="1"/>
  <c r="D8840" i="1"/>
  <c r="E8840" i="1"/>
  <c r="F8840" i="1"/>
  <c r="D8841" i="1"/>
  <c r="E8841" i="1"/>
  <c r="F8841" i="1"/>
  <c r="C8841" i="1" s="1"/>
  <c r="D8842" i="1"/>
  <c r="E8842" i="1"/>
  <c r="F8842" i="1"/>
  <c r="C8842" i="1" s="1"/>
  <c r="D8843" i="1"/>
  <c r="E8843" i="1"/>
  <c r="F8843" i="1"/>
  <c r="D8844" i="1"/>
  <c r="E8844" i="1"/>
  <c r="F8844" i="1"/>
  <c r="D8845" i="1"/>
  <c r="E8845" i="1"/>
  <c r="F8845" i="1"/>
  <c r="C8845" i="1" s="1"/>
  <c r="D8846" i="1"/>
  <c r="E8846" i="1"/>
  <c r="F8846" i="1"/>
  <c r="D8847" i="1"/>
  <c r="E8847" i="1"/>
  <c r="F8847" i="1"/>
  <c r="C8847" i="1" s="1"/>
  <c r="D8848" i="1"/>
  <c r="E8848" i="1"/>
  <c r="F8848" i="1"/>
  <c r="D8849" i="1"/>
  <c r="E8849" i="1"/>
  <c r="F8849" i="1"/>
  <c r="D8850" i="1"/>
  <c r="E8850" i="1"/>
  <c r="F8850" i="1"/>
  <c r="C8850" i="1" s="1"/>
  <c r="D8851" i="1"/>
  <c r="E8851" i="1"/>
  <c r="F8851" i="1"/>
  <c r="C8851" i="1" s="1"/>
  <c r="D8852" i="1"/>
  <c r="E8852" i="1"/>
  <c r="F8852" i="1"/>
  <c r="D8853" i="1"/>
  <c r="E8853" i="1"/>
  <c r="F8853" i="1"/>
  <c r="C8853" i="1" s="1"/>
  <c r="D8854" i="1"/>
  <c r="E8854" i="1"/>
  <c r="F8854" i="1"/>
  <c r="D8855" i="1"/>
  <c r="E8855" i="1"/>
  <c r="F8855" i="1"/>
  <c r="C8855" i="1" s="1"/>
  <c r="D8856" i="1"/>
  <c r="E8856" i="1"/>
  <c r="F8856" i="1"/>
  <c r="D8857" i="1"/>
  <c r="E8857" i="1"/>
  <c r="F8857" i="1"/>
  <c r="C8857" i="1" s="1"/>
  <c r="D8858" i="1"/>
  <c r="E8858" i="1"/>
  <c r="F8858" i="1"/>
  <c r="C8858" i="1" s="1"/>
  <c r="D8859" i="1"/>
  <c r="E8859" i="1"/>
  <c r="F8859" i="1"/>
  <c r="D8860" i="1"/>
  <c r="E8860" i="1"/>
  <c r="F8860" i="1"/>
  <c r="C8860" i="1" s="1"/>
  <c r="D8861" i="1"/>
  <c r="E8861" i="1"/>
  <c r="F8861" i="1"/>
  <c r="C8861" i="1" s="1"/>
  <c r="D8862" i="1"/>
  <c r="E8862" i="1"/>
  <c r="F8862" i="1"/>
  <c r="D8863" i="1"/>
  <c r="E8863" i="1"/>
  <c r="F8863" i="1"/>
  <c r="C8863" i="1" s="1"/>
  <c r="D8864" i="1"/>
  <c r="E8864" i="1"/>
  <c r="F8864" i="1"/>
  <c r="D8865" i="1"/>
  <c r="E8865" i="1"/>
  <c r="F8865" i="1"/>
  <c r="C8865" i="1" s="1"/>
  <c r="D8866" i="1"/>
  <c r="E8866" i="1"/>
  <c r="F8866" i="1"/>
  <c r="C8866" i="1" s="1"/>
  <c r="D8867" i="1"/>
  <c r="E8867" i="1"/>
  <c r="F8867" i="1"/>
  <c r="D8868" i="1"/>
  <c r="E8868" i="1"/>
  <c r="F8868" i="1"/>
  <c r="C8868" i="1" s="1"/>
  <c r="D8869" i="1"/>
  <c r="E8869" i="1"/>
  <c r="F8869" i="1"/>
  <c r="C8869" i="1" s="1"/>
  <c r="D8870" i="1"/>
  <c r="E8870" i="1"/>
  <c r="F8870" i="1"/>
  <c r="D8871" i="1"/>
  <c r="E8871" i="1"/>
  <c r="F8871" i="1"/>
  <c r="C8871" i="1" s="1"/>
  <c r="D8872" i="1"/>
  <c r="E8872" i="1"/>
  <c r="F8872" i="1"/>
  <c r="D8873" i="1"/>
  <c r="E8873" i="1"/>
  <c r="F8873" i="1"/>
  <c r="C8873" i="1" s="1"/>
  <c r="D8874" i="1"/>
  <c r="E8874" i="1"/>
  <c r="F8874" i="1"/>
  <c r="C8874" i="1" s="1"/>
  <c r="D8875" i="1"/>
  <c r="E8875" i="1"/>
  <c r="F8875" i="1"/>
  <c r="D8876" i="1"/>
  <c r="E8876" i="1"/>
  <c r="F8876" i="1"/>
  <c r="C8876" i="1" s="1"/>
  <c r="D8877" i="1"/>
  <c r="E8877" i="1"/>
  <c r="F8877" i="1"/>
  <c r="C8877" i="1" s="1"/>
  <c r="D8878" i="1"/>
  <c r="E8878" i="1"/>
  <c r="F8878" i="1"/>
  <c r="D8879" i="1"/>
  <c r="E8879" i="1"/>
  <c r="F8879" i="1"/>
  <c r="C8879" i="1" s="1"/>
  <c r="D8880" i="1"/>
  <c r="E8880" i="1"/>
  <c r="F8880" i="1"/>
  <c r="D8881" i="1"/>
  <c r="E8881" i="1"/>
  <c r="F8881" i="1"/>
  <c r="C8881" i="1" s="1"/>
  <c r="D8882" i="1"/>
  <c r="E8882" i="1"/>
  <c r="F8882" i="1"/>
  <c r="C8882" i="1" s="1"/>
  <c r="D8883" i="1"/>
  <c r="E8883" i="1"/>
  <c r="F8883" i="1"/>
  <c r="D8884" i="1"/>
  <c r="E8884" i="1"/>
  <c r="F8884" i="1"/>
  <c r="C8884" i="1" s="1"/>
  <c r="D8885" i="1"/>
  <c r="E8885" i="1"/>
  <c r="F8885" i="1"/>
  <c r="C8885" i="1" s="1"/>
  <c r="D8886" i="1"/>
  <c r="E8886" i="1"/>
  <c r="F8886" i="1"/>
  <c r="D8887" i="1"/>
  <c r="E8887" i="1"/>
  <c r="F8887" i="1"/>
  <c r="C8887" i="1" s="1"/>
  <c r="D8888" i="1"/>
  <c r="E8888" i="1"/>
  <c r="F8888" i="1"/>
  <c r="D8889" i="1"/>
  <c r="E8889" i="1"/>
  <c r="F8889" i="1"/>
  <c r="C8889" i="1" s="1"/>
  <c r="D8890" i="1"/>
  <c r="E8890" i="1"/>
  <c r="F8890" i="1"/>
  <c r="C8890" i="1" s="1"/>
  <c r="D8891" i="1"/>
  <c r="E8891" i="1"/>
  <c r="F8891" i="1"/>
  <c r="D8892" i="1"/>
  <c r="E8892" i="1"/>
  <c r="F8892" i="1"/>
  <c r="C8892" i="1" s="1"/>
  <c r="D8893" i="1"/>
  <c r="E8893" i="1"/>
  <c r="F8893" i="1"/>
  <c r="C8893" i="1" s="1"/>
  <c r="D8894" i="1"/>
  <c r="E8894" i="1"/>
  <c r="F8894" i="1"/>
  <c r="D8895" i="1"/>
  <c r="E8895" i="1"/>
  <c r="F8895" i="1"/>
  <c r="C8895" i="1" s="1"/>
  <c r="D8896" i="1"/>
  <c r="E8896" i="1"/>
  <c r="F8896" i="1"/>
  <c r="D8897" i="1"/>
  <c r="E8897" i="1"/>
  <c r="F8897" i="1"/>
  <c r="C8897" i="1" s="1"/>
  <c r="D8898" i="1"/>
  <c r="E8898" i="1"/>
  <c r="F8898" i="1"/>
  <c r="C8898" i="1" s="1"/>
  <c r="D8899" i="1"/>
  <c r="E8899" i="1"/>
  <c r="F8899" i="1"/>
  <c r="D8900" i="1"/>
  <c r="E8900" i="1"/>
  <c r="F8900" i="1"/>
  <c r="C8900" i="1" s="1"/>
  <c r="D8901" i="1"/>
  <c r="E8901" i="1"/>
  <c r="F8901" i="1"/>
  <c r="C8901" i="1" s="1"/>
  <c r="D8902" i="1"/>
  <c r="E8902" i="1"/>
  <c r="F8902" i="1"/>
  <c r="D8903" i="1"/>
  <c r="E8903" i="1"/>
  <c r="F8903" i="1"/>
  <c r="C8903" i="1" s="1"/>
  <c r="D8904" i="1"/>
  <c r="E8904" i="1"/>
  <c r="F8904" i="1"/>
  <c r="D8905" i="1"/>
  <c r="E8905" i="1"/>
  <c r="F8905" i="1"/>
  <c r="C8905" i="1" s="1"/>
  <c r="D8906" i="1"/>
  <c r="E8906" i="1"/>
  <c r="F8906" i="1"/>
  <c r="C8906" i="1" s="1"/>
  <c r="D8907" i="1"/>
  <c r="E8907" i="1"/>
  <c r="F8907" i="1"/>
  <c r="D8908" i="1"/>
  <c r="E8908" i="1"/>
  <c r="F8908" i="1"/>
  <c r="C8908" i="1" s="1"/>
  <c r="D8909" i="1"/>
  <c r="E8909" i="1"/>
  <c r="F8909" i="1"/>
  <c r="C8909" i="1" s="1"/>
  <c r="D8910" i="1"/>
  <c r="E8910" i="1"/>
  <c r="F8910" i="1"/>
  <c r="D8911" i="1"/>
  <c r="E8911" i="1"/>
  <c r="F8911" i="1"/>
  <c r="C8911" i="1" s="1"/>
  <c r="D8912" i="1"/>
  <c r="E8912" i="1"/>
  <c r="F8912" i="1"/>
  <c r="D8913" i="1"/>
  <c r="E8913" i="1"/>
  <c r="F8913" i="1"/>
  <c r="C8913" i="1" s="1"/>
  <c r="D8914" i="1"/>
  <c r="E8914" i="1"/>
  <c r="F8914" i="1"/>
  <c r="C8914" i="1" s="1"/>
  <c r="D8915" i="1"/>
  <c r="E8915" i="1"/>
  <c r="F8915" i="1"/>
  <c r="D8916" i="1"/>
  <c r="E8916" i="1"/>
  <c r="F8916" i="1"/>
  <c r="C8916" i="1" s="1"/>
  <c r="D8917" i="1"/>
  <c r="E8917" i="1"/>
  <c r="F8917" i="1"/>
  <c r="C8917" i="1" s="1"/>
  <c r="D8918" i="1"/>
  <c r="E8918" i="1"/>
  <c r="F8918" i="1"/>
  <c r="D8919" i="1"/>
  <c r="E8919" i="1"/>
  <c r="F8919" i="1"/>
  <c r="C8919" i="1" s="1"/>
  <c r="D8920" i="1"/>
  <c r="E8920" i="1"/>
  <c r="F8920" i="1"/>
  <c r="D8921" i="1"/>
  <c r="E8921" i="1"/>
  <c r="F8921" i="1"/>
  <c r="C8921" i="1" s="1"/>
  <c r="D8922" i="1"/>
  <c r="E8922" i="1"/>
  <c r="F8922" i="1"/>
  <c r="C8922" i="1" s="1"/>
  <c r="D8923" i="1"/>
  <c r="E8923" i="1"/>
  <c r="F8923" i="1"/>
  <c r="D8924" i="1"/>
  <c r="E8924" i="1"/>
  <c r="F8924" i="1"/>
  <c r="C8924" i="1" s="1"/>
  <c r="D8925" i="1"/>
  <c r="E8925" i="1"/>
  <c r="F8925" i="1"/>
  <c r="C8925" i="1" s="1"/>
  <c r="D8926" i="1"/>
  <c r="E8926" i="1"/>
  <c r="F8926" i="1"/>
  <c r="D8927" i="1"/>
  <c r="E8927" i="1"/>
  <c r="F8927" i="1"/>
  <c r="C8927" i="1" s="1"/>
  <c r="D8928" i="1"/>
  <c r="E8928" i="1"/>
  <c r="F8928" i="1"/>
  <c r="D8929" i="1"/>
  <c r="E8929" i="1"/>
  <c r="F8929" i="1"/>
  <c r="C8929" i="1" s="1"/>
  <c r="D8930" i="1"/>
  <c r="E8930" i="1"/>
  <c r="F8930" i="1"/>
  <c r="C8930" i="1" s="1"/>
  <c r="D8931" i="1"/>
  <c r="E8931" i="1"/>
  <c r="F8931" i="1"/>
  <c r="D8932" i="1"/>
  <c r="E8932" i="1"/>
  <c r="F8932" i="1"/>
  <c r="C8932" i="1" s="1"/>
  <c r="D8933" i="1"/>
  <c r="E8933" i="1"/>
  <c r="F8933" i="1"/>
  <c r="C8933" i="1" s="1"/>
  <c r="D8934" i="1"/>
  <c r="E8934" i="1"/>
  <c r="F8934" i="1"/>
  <c r="D8935" i="1"/>
  <c r="E8935" i="1"/>
  <c r="F8935" i="1"/>
  <c r="C8935" i="1" s="1"/>
  <c r="D8936" i="1"/>
  <c r="E8936" i="1"/>
  <c r="F8936" i="1"/>
  <c r="D8937" i="1"/>
  <c r="E8937" i="1"/>
  <c r="F8937" i="1"/>
  <c r="C8937" i="1" s="1"/>
  <c r="D8938" i="1"/>
  <c r="E8938" i="1"/>
  <c r="F8938" i="1"/>
  <c r="C8938" i="1" s="1"/>
  <c r="D8939" i="1"/>
  <c r="E8939" i="1"/>
  <c r="F8939" i="1"/>
  <c r="D8940" i="1"/>
  <c r="E8940" i="1"/>
  <c r="F8940" i="1"/>
  <c r="C8940" i="1" s="1"/>
  <c r="D8941" i="1"/>
  <c r="E8941" i="1"/>
  <c r="F8941" i="1"/>
  <c r="C8941" i="1" s="1"/>
  <c r="D8942" i="1"/>
  <c r="E8942" i="1"/>
  <c r="F8942" i="1"/>
  <c r="D8943" i="1"/>
  <c r="E8943" i="1"/>
  <c r="F8943" i="1"/>
  <c r="C8943" i="1" s="1"/>
  <c r="D8944" i="1"/>
  <c r="E8944" i="1"/>
  <c r="F8944" i="1"/>
  <c r="D8945" i="1"/>
  <c r="E8945" i="1"/>
  <c r="F8945" i="1"/>
  <c r="C8945" i="1" s="1"/>
  <c r="D8946" i="1"/>
  <c r="E8946" i="1"/>
  <c r="F8946" i="1"/>
  <c r="C8946" i="1" s="1"/>
  <c r="D8947" i="1"/>
  <c r="E8947" i="1"/>
  <c r="F8947" i="1"/>
  <c r="D8948" i="1"/>
  <c r="E8948" i="1"/>
  <c r="F8948" i="1"/>
  <c r="C8948" i="1" s="1"/>
  <c r="D8949" i="1"/>
  <c r="E8949" i="1"/>
  <c r="F8949" i="1"/>
  <c r="C8949" i="1" s="1"/>
  <c r="D8950" i="1"/>
  <c r="E8950" i="1"/>
  <c r="F8950" i="1"/>
  <c r="D8951" i="1"/>
  <c r="E8951" i="1"/>
  <c r="F8951" i="1"/>
  <c r="C8951" i="1" s="1"/>
  <c r="D8952" i="1"/>
  <c r="E8952" i="1"/>
  <c r="F8952" i="1"/>
  <c r="D8953" i="1"/>
  <c r="E8953" i="1"/>
  <c r="F8953" i="1"/>
  <c r="C8953" i="1" s="1"/>
  <c r="D8954" i="1"/>
  <c r="E8954" i="1"/>
  <c r="F8954" i="1"/>
  <c r="C8954" i="1" s="1"/>
  <c r="D8955" i="1"/>
  <c r="E8955" i="1"/>
  <c r="F8955" i="1"/>
  <c r="D8956" i="1"/>
  <c r="E8956" i="1"/>
  <c r="F8956" i="1"/>
  <c r="C8956" i="1" s="1"/>
  <c r="D8957" i="1"/>
  <c r="E8957" i="1"/>
  <c r="F8957" i="1"/>
  <c r="C8957" i="1" s="1"/>
  <c r="D8958" i="1"/>
  <c r="E8958" i="1"/>
  <c r="F8958" i="1"/>
  <c r="D8959" i="1"/>
  <c r="E8959" i="1"/>
  <c r="F8959" i="1"/>
  <c r="C8959" i="1" s="1"/>
  <c r="D8960" i="1"/>
  <c r="E8960" i="1"/>
  <c r="F8960" i="1"/>
  <c r="D8961" i="1"/>
  <c r="E8961" i="1"/>
  <c r="F8961" i="1"/>
  <c r="C8961" i="1" s="1"/>
  <c r="D8962" i="1"/>
  <c r="E8962" i="1"/>
  <c r="F8962" i="1"/>
  <c r="C8962" i="1" s="1"/>
  <c r="D8963" i="1"/>
  <c r="E8963" i="1"/>
  <c r="F8963" i="1"/>
  <c r="D8964" i="1"/>
  <c r="E8964" i="1"/>
  <c r="F8964" i="1"/>
  <c r="C8964" i="1" s="1"/>
  <c r="D8965" i="1"/>
  <c r="E8965" i="1"/>
  <c r="F8965" i="1"/>
  <c r="C8965" i="1" s="1"/>
  <c r="D8966" i="1"/>
  <c r="E8966" i="1"/>
  <c r="F8966" i="1"/>
  <c r="D8967" i="1"/>
  <c r="E8967" i="1"/>
  <c r="F8967" i="1"/>
  <c r="C8967" i="1" s="1"/>
  <c r="D8968" i="1"/>
  <c r="E8968" i="1"/>
  <c r="F8968" i="1"/>
  <c r="D8969" i="1"/>
  <c r="E8969" i="1"/>
  <c r="F8969" i="1"/>
  <c r="C8969" i="1" s="1"/>
  <c r="D8970" i="1"/>
  <c r="E8970" i="1"/>
  <c r="F8970" i="1"/>
  <c r="C8970" i="1" s="1"/>
  <c r="D8971" i="1"/>
  <c r="E8971" i="1"/>
  <c r="F8971" i="1"/>
  <c r="D8972" i="1"/>
  <c r="E8972" i="1"/>
  <c r="F8972" i="1"/>
  <c r="C8972" i="1" s="1"/>
  <c r="D8973" i="1"/>
  <c r="E8973" i="1"/>
  <c r="F8973" i="1"/>
  <c r="C8973" i="1" s="1"/>
  <c r="D8974" i="1"/>
  <c r="E8974" i="1"/>
  <c r="F8974" i="1"/>
  <c r="D8975" i="1"/>
  <c r="E8975" i="1"/>
  <c r="F8975" i="1"/>
  <c r="C8975" i="1" s="1"/>
  <c r="D8976" i="1"/>
  <c r="E8976" i="1"/>
  <c r="F8976" i="1"/>
  <c r="D8977" i="1"/>
  <c r="E8977" i="1"/>
  <c r="F8977" i="1"/>
  <c r="C8977" i="1" s="1"/>
  <c r="D8978" i="1"/>
  <c r="E8978" i="1"/>
  <c r="F8978" i="1"/>
  <c r="D8979" i="1"/>
  <c r="E8979" i="1"/>
  <c r="F8979" i="1"/>
  <c r="C8979" i="1" s="1"/>
  <c r="D8980" i="1"/>
  <c r="E8980" i="1"/>
  <c r="F8980" i="1"/>
  <c r="C8980" i="1" s="1"/>
  <c r="D8981" i="1"/>
  <c r="E8981" i="1"/>
  <c r="F8981" i="1"/>
  <c r="C8981" i="1" s="1"/>
  <c r="D8982" i="1"/>
  <c r="E8982" i="1"/>
  <c r="F8982" i="1"/>
  <c r="C8982" i="1" s="1"/>
  <c r="D8983" i="1"/>
  <c r="E8983" i="1"/>
  <c r="F8983" i="1"/>
  <c r="C8983" i="1" s="1"/>
  <c r="D8984" i="1"/>
  <c r="E8984" i="1"/>
  <c r="F8984" i="1"/>
  <c r="D8985" i="1"/>
  <c r="E8985" i="1"/>
  <c r="F8985" i="1"/>
  <c r="C8985" i="1" s="1"/>
  <c r="D8986" i="1"/>
  <c r="E8986" i="1"/>
  <c r="F8986" i="1"/>
  <c r="D8987" i="1"/>
  <c r="E8987" i="1"/>
  <c r="F8987" i="1"/>
  <c r="C8987" i="1" s="1"/>
  <c r="D8988" i="1"/>
  <c r="E8988" i="1"/>
  <c r="F8988" i="1"/>
  <c r="C8988" i="1" s="1"/>
  <c r="D8989" i="1"/>
  <c r="E8989" i="1"/>
  <c r="F8989" i="1"/>
  <c r="C8989" i="1" s="1"/>
  <c r="D8990" i="1"/>
  <c r="E8990" i="1"/>
  <c r="F8990" i="1"/>
  <c r="C8990" i="1" s="1"/>
  <c r="D8991" i="1"/>
  <c r="E8991" i="1"/>
  <c r="F8991" i="1"/>
  <c r="C8991" i="1" s="1"/>
  <c r="D8992" i="1"/>
  <c r="E8992" i="1"/>
  <c r="F8992" i="1"/>
  <c r="D8993" i="1"/>
  <c r="E8993" i="1"/>
  <c r="F8993" i="1"/>
  <c r="C8993" i="1" s="1"/>
  <c r="D8994" i="1"/>
  <c r="E8994" i="1"/>
  <c r="F8994" i="1"/>
  <c r="D8995" i="1"/>
  <c r="E8995" i="1"/>
  <c r="F8995" i="1"/>
  <c r="C8995" i="1" s="1"/>
  <c r="D8996" i="1"/>
  <c r="E8996" i="1"/>
  <c r="F8996" i="1"/>
  <c r="C8996" i="1" s="1"/>
  <c r="D8997" i="1"/>
  <c r="E8997" i="1"/>
  <c r="F8997" i="1"/>
  <c r="C8997" i="1" s="1"/>
  <c r="D8998" i="1"/>
  <c r="E8998" i="1"/>
  <c r="F8998" i="1"/>
  <c r="C8998" i="1" s="1"/>
  <c r="D8999" i="1"/>
  <c r="E8999" i="1"/>
  <c r="F8999" i="1"/>
  <c r="C8999" i="1" s="1"/>
  <c r="D9000" i="1"/>
  <c r="E9000" i="1"/>
  <c r="F9000" i="1"/>
  <c r="D9001" i="1"/>
  <c r="E9001" i="1"/>
  <c r="F9001" i="1"/>
  <c r="C9001" i="1" s="1"/>
  <c r="D9002" i="1"/>
  <c r="E9002" i="1"/>
  <c r="F9002" i="1"/>
  <c r="D9003" i="1"/>
  <c r="E9003" i="1"/>
  <c r="F9003" i="1"/>
  <c r="C9003" i="1" s="1"/>
  <c r="D9004" i="1"/>
  <c r="E9004" i="1"/>
  <c r="F9004" i="1"/>
  <c r="C9004" i="1" s="1"/>
  <c r="D9005" i="1"/>
  <c r="E9005" i="1"/>
  <c r="F9005" i="1"/>
  <c r="C9005" i="1" s="1"/>
  <c r="D9006" i="1"/>
  <c r="E9006" i="1"/>
  <c r="F9006" i="1"/>
  <c r="C9006" i="1" s="1"/>
  <c r="D9007" i="1"/>
  <c r="E9007" i="1"/>
  <c r="F9007" i="1"/>
  <c r="C9007" i="1" s="1"/>
  <c r="D9008" i="1"/>
  <c r="E9008" i="1"/>
  <c r="F9008" i="1"/>
  <c r="D9009" i="1"/>
  <c r="E9009" i="1"/>
  <c r="F9009" i="1"/>
  <c r="C9009" i="1" s="1"/>
  <c r="D9010" i="1"/>
  <c r="E9010" i="1"/>
  <c r="F9010" i="1"/>
  <c r="D9011" i="1"/>
  <c r="E9011" i="1"/>
  <c r="F9011" i="1"/>
  <c r="C9011" i="1" s="1"/>
  <c r="D9012" i="1"/>
  <c r="E9012" i="1"/>
  <c r="F9012" i="1"/>
  <c r="C9012" i="1" s="1"/>
  <c r="D9013" i="1"/>
  <c r="E9013" i="1"/>
  <c r="F9013" i="1"/>
  <c r="C9013" i="1" s="1"/>
  <c r="D9014" i="1"/>
  <c r="E9014" i="1"/>
  <c r="F9014" i="1"/>
  <c r="C9014" i="1" s="1"/>
  <c r="D9015" i="1"/>
  <c r="E9015" i="1"/>
  <c r="F9015" i="1"/>
  <c r="C9015" i="1" s="1"/>
  <c r="D9016" i="1"/>
  <c r="E9016" i="1"/>
  <c r="F9016" i="1"/>
  <c r="D9017" i="1"/>
  <c r="E9017" i="1"/>
  <c r="F9017" i="1"/>
  <c r="C9017" i="1" s="1"/>
  <c r="D9018" i="1"/>
  <c r="E9018" i="1"/>
  <c r="F9018" i="1"/>
  <c r="D9019" i="1"/>
  <c r="E9019" i="1"/>
  <c r="F9019" i="1"/>
  <c r="C9019" i="1" s="1"/>
  <c r="D9020" i="1"/>
  <c r="E9020" i="1"/>
  <c r="F9020" i="1"/>
  <c r="C9020" i="1" s="1"/>
  <c r="D9021" i="1"/>
  <c r="E9021" i="1"/>
  <c r="F9021" i="1"/>
  <c r="C9021" i="1" s="1"/>
  <c r="D9022" i="1"/>
  <c r="E9022" i="1"/>
  <c r="F9022" i="1"/>
  <c r="C9022" i="1" s="1"/>
  <c r="D9023" i="1"/>
  <c r="E9023" i="1"/>
  <c r="F9023" i="1"/>
  <c r="C9023" i="1" s="1"/>
  <c r="D9024" i="1"/>
  <c r="E9024" i="1"/>
  <c r="F9024" i="1"/>
  <c r="D9025" i="1"/>
  <c r="E9025" i="1"/>
  <c r="F9025" i="1"/>
  <c r="C9025" i="1" s="1"/>
  <c r="D9026" i="1"/>
  <c r="E9026" i="1"/>
  <c r="F9026" i="1"/>
  <c r="D9027" i="1"/>
  <c r="E9027" i="1"/>
  <c r="F9027" i="1"/>
  <c r="C9027" i="1" s="1"/>
  <c r="D9028" i="1"/>
  <c r="E9028" i="1"/>
  <c r="F9028" i="1"/>
  <c r="C9028" i="1" s="1"/>
  <c r="D9029" i="1"/>
  <c r="E9029" i="1"/>
  <c r="F9029" i="1"/>
  <c r="C9029" i="1" s="1"/>
  <c r="D9030" i="1"/>
  <c r="E9030" i="1"/>
  <c r="F9030" i="1"/>
  <c r="C9030" i="1" s="1"/>
  <c r="D9031" i="1"/>
  <c r="E9031" i="1"/>
  <c r="F9031" i="1"/>
  <c r="C9031" i="1" s="1"/>
  <c r="D9032" i="1"/>
  <c r="E9032" i="1"/>
  <c r="F9032" i="1"/>
  <c r="D9033" i="1"/>
  <c r="E9033" i="1"/>
  <c r="F9033" i="1"/>
  <c r="C9033" i="1" s="1"/>
  <c r="D9034" i="1"/>
  <c r="E9034" i="1"/>
  <c r="F9034" i="1"/>
  <c r="D9035" i="1"/>
  <c r="E9035" i="1"/>
  <c r="F9035" i="1"/>
  <c r="C9035" i="1" s="1"/>
  <c r="D9036" i="1"/>
  <c r="E9036" i="1"/>
  <c r="F9036" i="1"/>
  <c r="C9036" i="1" s="1"/>
  <c r="D9037" i="1"/>
  <c r="E9037" i="1"/>
  <c r="F9037" i="1"/>
  <c r="C9037" i="1" s="1"/>
  <c r="D9038" i="1"/>
  <c r="E9038" i="1"/>
  <c r="F9038" i="1"/>
  <c r="C9038" i="1" s="1"/>
  <c r="D9039" i="1"/>
  <c r="E9039" i="1"/>
  <c r="F9039" i="1"/>
  <c r="C9039" i="1" s="1"/>
  <c r="D9040" i="1"/>
  <c r="E9040" i="1"/>
  <c r="F9040" i="1"/>
  <c r="D9041" i="1"/>
  <c r="E9041" i="1"/>
  <c r="F9041" i="1"/>
  <c r="C9041" i="1" s="1"/>
  <c r="D9042" i="1"/>
  <c r="E9042" i="1"/>
  <c r="F9042" i="1"/>
  <c r="D9043" i="1"/>
  <c r="E9043" i="1"/>
  <c r="F9043" i="1"/>
  <c r="C9043" i="1" s="1"/>
  <c r="D9044" i="1"/>
  <c r="E9044" i="1"/>
  <c r="F9044" i="1"/>
  <c r="C9044" i="1" s="1"/>
  <c r="D9045" i="1"/>
  <c r="E9045" i="1"/>
  <c r="F9045" i="1"/>
  <c r="C9045" i="1" s="1"/>
  <c r="D9046" i="1"/>
  <c r="E9046" i="1"/>
  <c r="F9046" i="1"/>
  <c r="C9046" i="1" s="1"/>
  <c r="D9047" i="1"/>
  <c r="E9047" i="1"/>
  <c r="F9047" i="1"/>
  <c r="C9047" i="1" s="1"/>
  <c r="D9048" i="1"/>
  <c r="E9048" i="1"/>
  <c r="F9048" i="1"/>
  <c r="D9049" i="1"/>
  <c r="E9049" i="1"/>
  <c r="F9049" i="1"/>
  <c r="C9049" i="1" s="1"/>
  <c r="D9050" i="1"/>
  <c r="E9050" i="1"/>
  <c r="F9050" i="1"/>
  <c r="D9051" i="1"/>
  <c r="E9051" i="1"/>
  <c r="F9051" i="1"/>
  <c r="C9051" i="1" s="1"/>
  <c r="D9052" i="1"/>
  <c r="E9052" i="1"/>
  <c r="F9052" i="1"/>
  <c r="C9052" i="1" s="1"/>
  <c r="D9053" i="1"/>
  <c r="E9053" i="1"/>
  <c r="F9053" i="1"/>
  <c r="C9053" i="1" s="1"/>
  <c r="D9054" i="1"/>
  <c r="E9054" i="1"/>
  <c r="F9054" i="1"/>
  <c r="C9054" i="1" s="1"/>
  <c r="D9055" i="1"/>
  <c r="E9055" i="1"/>
  <c r="F9055" i="1"/>
  <c r="C9055" i="1" s="1"/>
  <c r="D9056" i="1"/>
  <c r="E9056" i="1"/>
  <c r="F9056" i="1"/>
  <c r="D9057" i="1"/>
  <c r="E9057" i="1"/>
  <c r="F9057" i="1"/>
  <c r="C9057" i="1" s="1"/>
  <c r="D9058" i="1"/>
  <c r="E9058" i="1"/>
  <c r="F9058" i="1"/>
  <c r="D9059" i="1"/>
  <c r="E9059" i="1"/>
  <c r="F9059" i="1"/>
  <c r="C9059" i="1" s="1"/>
  <c r="D9060" i="1"/>
  <c r="E9060" i="1"/>
  <c r="F9060" i="1"/>
  <c r="C9060" i="1" s="1"/>
  <c r="D9061" i="1"/>
  <c r="E9061" i="1"/>
  <c r="F9061" i="1"/>
  <c r="C9061" i="1" s="1"/>
  <c r="D9062" i="1"/>
  <c r="E9062" i="1"/>
  <c r="F9062" i="1"/>
  <c r="C9062" i="1" s="1"/>
  <c r="D9063" i="1"/>
  <c r="E9063" i="1"/>
  <c r="F9063" i="1"/>
  <c r="C9063" i="1" s="1"/>
  <c r="D9064" i="1"/>
  <c r="E9064" i="1"/>
  <c r="F9064" i="1"/>
  <c r="D9065" i="1"/>
  <c r="E9065" i="1"/>
  <c r="F9065" i="1"/>
  <c r="C9065" i="1" s="1"/>
  <c r="D9066" i="1"/>
  <c r="E9066" i="1"/>
  <c r="F9066" i="1"/>
  <c r="D9067" i="1"/>
  <c r="E9067" i="1"/>
  <c r="F9067" i="1"/>
  <c r="C9067" i="1" s="1"/>
  <c r="D9068" i="1"/>
  <c r="E9068" i="1"/>
  <c r="F9068" i="1"/>
  <c r="C9068" i="1" s="1"/>
  <c r="D9069" i="1"/>
  <c r="E9069" i="1"/>
  <c r="F9069" i="1"/>
  <c r="C9069" i="1" s="1"/>
  <c r="D9070" i="1"/>
  <c r="E9070" i="1"/>
  <c r="F9070" i="1"/>
  <c r="C9070" i="1" s="1"/>
  <c r="D9071" i="1"/>
  <c r="E9071" i="1"/>
  <c r="F9071" i="1"/>
  <c r="C9071" i="1" s="1"/>
  <c r="D9072" i="1"/>
  <c r="E9072" i="1"/>
  <c r="F9072" i="1"/>
  <c r="D9073" i="1"/>
  <c r="E9073" i="1"/>
  <c r="F9073" i="1"/>
  <c r="C9073" i="1" s="1"/>
  <c r="D9074" i="1"/>
  <c r="E9074" i="1"/>
  <c r="F9074" i="1"/>
  <c r="D9075" i="1"/>
  <c r="E9075" i="1"/>
  <c r="F9075" i="1"/>
  <c r="C9075" i="1" s="1"/>
  <c r="D9076" i="1"/>
  <c r="E9076" i="1"/>
  <c r="F9076" i="1"/>
  <c r="C9076" i="1" s="1"/>
  <c r="D9077" i="1"/>
  <c r="E9077" i="1"/>
  <c r="F9077" i="1"/>
  <c r="C9077" i="1" s="1"/>
  <c r="D9078" i="1"/>
  <c r="E9078" i="1"/>
  <c r="F9078" i="1"/>
  <c r="C9078" i="1" s="1"/>
  <c r="D9079" i="1"/>
  <c r="E9079" i="1"/>
  <c r="F9079" i="1"/>
  <c r="C9079" i="1" s="1"/>
  <c r="D9080" i="1"/>
  <c r="E9080" i="1"/>
  <c r="F9080" i="1"/>
  <c r="D9081" i="1"/>
  <c r="E9081" i="1"/>
  <c r="F9081" i="1"/>
  <c r="C9081" i="1" s="1"/>
  <c r="D9082" i="1"/>
  <c r="E9082" i="1"/>
  <c r="F9082" i="1"/>
  <c r="D9083" i="1"/>
  <c r="E9083" i="1"/>
  <c r="F9083" i="1"/>
  <c r="C9083" i="1" s="1"/>
  <c r="D9084" i="1"/>
  <c r="E9084" i="1"/>
  <c r="F9084" i="1"/>
  <c r="C9084" i="1" s="1"/>
  <c r="D9085" i="1"/>
  <c r="E9085" i="1"/>
  <c r="F9085" i="1"/>
  <c r="C9085" i="1" s="1"/>
  <c r="D9086" i="1"/>
  <c r="E9086" i="1"/>
  <c r="F9086" i="1"/>
  <c r="C9086" i="1" s="1"/>
  <c r="D9087" i="1"/>
  <c r="E9087" i="1"/>
  <c r="F9087" i="1"/>
  <c r="C9087" i="1" s="1"/>
  <c r="D9088" i="1"/>
  <c r="E9088" i="1"/>
  <c r="F9088" i="1"/>
  <c r="D9089" i="1"/>
  <c r="E9089" i="1"/>
  <c r="F9089" i="1"/>
  <c r="C9089" i="1" s="1"/>
  <c r="D9090" i="1"/>
  <c r="E9090" i="1"/>
  <c r="F9090" i="1"/>
  <c r="D9091" i="1"/>
  <c r="E9091" i="1"/>
  <c r="F9091" i="1"/>
  <c r="C9091" i="1" s="1"/>
  <c r="D9092" i="1"/>
  <c r="E9092" i="1"/>
  <c r="F9092" i="1"/>
  <c r="C9092" i="1" s="1"/>
  <c r="D9093" i="1"/>
  <c r="E9093" i="1"/>
  <c r="F9093" i="1"/>
  <c r="C9093" i="1" s="1"/>
  <c r="D9094" i="1"/>
  <c r="E9094" i="1"/>
  <c r="F9094" i="1"/>
  <c r="C9094" i="1" s="1"/>
  <c r="D9095" i="1"/>
  <c r="E9095" i="1"/>
  <c r="F9095" i="1"/>
  <c r="D9096" i="1"/>
  <c r="E9096" i="1"/>
  <c r="F9096" i="1"/>
  <c r="D9097" i="1"/>
  <c r="E9097" i="1"/>
  <c r="F9097" i="1"/>
  <c r="C9097" i="1" s="1"/>
  <c r="D9098" i="1"/>
  <c r="E9098" i="1"/>
  <c r="F9098" i="1"/>
  <c r="D9099" i="1"/>
  <c r="E9099" i="1"/>
  <c r="F9099" i="1"/>
  <c r="C9099" i="1" s="1"/>
  <c r="D9100" i="1"/>
  <c r="E9100" i="1"/>
  <c r="F9100" i="1"/>
  <c r="C9100" i="1" s="1"/>
  <c r="D9101" i="1"/>
  <c r="E9101" i="1"/>
  <c r="F9101" i="1"/>
  <c r="D9102" i="1"/>
  <c r="E9102" i="1"/>
  <c r="F9102" i="1"/>
  <c r="C9102" i="1" s="1"/>
  <c r="D9103" i="1"/>
  <c r="E9103" i="1"/>
  <c r="F9103" i="1"/>
  <c r="D9104" i="1"/>
  <c r="E9104" i="1"/>
  <c r="F9104" i="1"/>
  <c r="D9105" i="1"/>
  <c r="E9105" i="1"/>
  <c r="F9105" i="1"/>
  <c r="C9105" i="1" s="1"/>
  <c r="D9106" i="1"/>
  <c r="E9106" i="1"/>
  <c r="F9106" i="1"/>
  <c r="D9107" i="1"/>
  <c r="E9107" i="1"/>
  <c r="F9107" i="1"/>
  <c r="C9107" i="1" s="1"/>
  <c r="D9108" i="1"/>
  <c r="E9108" i="1"/>
  <c r="F9108" i="1"/>
  <c r="C9108" i="1" s="1"/>
  <c r="D9109" i="1"/>
  <c r="E9109" i="1"/>
  <c r="F9109" i="1"/>
  <c r="D9110" i="1"/>
  <c r="E9110" i="1"/>
  <c r="F9110" i="1"/>
  <c r="C9110" i="1" s="1"/>
  <c r="D9111" i="1"/>
  <c r="E9111" i="1"/>
  <c r="F9111" i="1"/>
  <c r="D9112" i="1"/>
  <c r="E9112" i="1"/>
  <c r="F9112" i="1"/>
  <c r="D9113" i="1"/>
  <c r="E9113" i="1"/>
  <c r="F9113" i="1"/>
  <c r="C9113" i="1" s="1"/>
  <c r="D9114" i="1"/>
  <c r="E9114" i="1"/>
  <c r="F9114" i="1"/>
  <c r="D9115" i="1"/>
  <c r="E9115" i="1"/>
  <c r="F9115" i="1"/>
  <c r="C9115" i="1" s="1"/>
  <c r="D9116" i="1"/>
  <c r="E9116" i="1"/>
  <c r="F9116" i="1"/>
  <c r="C9116" i="1" s="1"/>
  <c r="D9117" i="1"/>
  <c r="E9117" i="1"/>
  <c r="F9117" i="1"/>
  <c r="D9118" i="1"/>
  <c r="E9118" i="1"/>
  <c r="F9118" i="1"/>
  <c r="C9118" i="1" s="1"/>
  <c r="D9119" i="1"/>
  <c r="E9119" i="1"/>
  <c r="F9119" i="1"/>
  <c r="D9120" i="1"/>
  <c r="E9120" i="1"/>
  <c r="F9120" i="1"/>
  <c r="D9121" i="1"/>
  <c r="E9121" i="1"/>
  <c r="F9121" i="1"/>
  <c r="C9121" i="1" s="1"/>
  <c r="D9122" i="1"/>
  <c r="E9122" i="1"/>
  <c r="F9122" i="1"/>
  <c r="D9123" i="1"/>
  <c r="E9123" i="1"/>
  <c r="F9123" i="1"/>
  <c r="C9123" i="1" s="1"/>
  <c r="D9124" i="1"/>
  <c r="E9124" i="1"/>
  <c r="F9124" i="1"/>
  <c r="C9124" i="1" s="1"/>
  <c r="D9125" i="1"/>
  <c r="E9125" i="1"/>
  <c r="F9125" i="1"/>
  <c r="D9126" i="1"/>
  <c r="E9126" i="1"/>
  <c r="F9126" i="1"/>
  <c r="C9126" i="1" s="1"/>
  <c r="D9127" i="1"/>
  <c r="E9127" i="1"/>
  <c r="F9127" i="1"/>
  <c r="D9128" i="1"/>
  <c r="E9128" i="1"/>
  <c r="F9128" i="1"/>
  <c r="D9129" i="1"/>
  <c r="E9129" i="1"/>
  <c r="F9129" i="1"/>
  <c r="C9129" i="1" s="1"/>
  <c r="D9130" i="1"/>
  <c r="E9130" i="1"/>
  <c r="F9130" i="1"/>
  <c r="D9131" i="1"/>
  <c r="E9131" i="1"/>
  <c r="F9131" i="1"/>
  <c r="C9131" i="1" s="1"/>
  <c r="D9132" i="1"/>
  <c r="E9132" i="1"/>
  <c r="F9132" i="1"/>
  <c r="C9132" i="1" s="1"/>
  <c r="D9133" i="1"/>
  <c r="E9133" i="1"/>
  <c r="F9133" i="1"/>
  <c r="D9134" i="1"/>
  <c r="E9134" i="1"/>
  <c r="F9134" i="1"/>
  <c r="C9134" i="1" s="1"/>
  <c r="D9135" i="1"/>
  <c r="E9135" i="1"/>
  <c r="F9135" i="1"/>
  <c r="D9136" i="1"/>
  <c r="E9136" i="1"/>
  <c r="F9136" i="1"/>
  <c r="D9137" i="1"/>
  <c r="E9137" i="1"/>
  <c r="F9137" i="1"/>
  <c r="C9137" i="1" s="1"/>
  <c r="D9138" i="1"/>
  <c r="E9138" i="1"/>
  <c r="F9138" i="1"/>
  <c r="D9139" i="1"/>
  <c r="E9139" i="1"/>
  <c r="F9139" i="1"/>
  <c r="C9139" i="1" s="1"/>
  <c r="D9140" i="1"/>
  <c r="E9140" i="1"/>
  <c r="F9140" i="1"/>
  <c r="C9140" i="1" s="1"/>
  <c r="D9141" i="1"/>
  <c r="E9141" i="1"/>
  <c r="F9141" i="1"/>
  <c r="D9142" i="1"/>
  <c r="E9142" i="1"/>
  <c r="F9142" i="1"/>
  <c r="C9142" i="1" s="1"/>
  <c r="D9143" i="1"/>
  <c r="E9143" i="1"/>
  <c r="F9143" i="1"/>
  <c r="D9144" i="1"/>
  <c r="E9144" i="1"/>
  <c r="F9144" i="1"/>
  <c r="D9145" i="1"/>
  <c r="E9145" i="1"/>
  <c r="F9145" i="1"/>
  <c r="C9145" i="1" s="1"/>
  <c r="D9146" i="1"/>
  <c r="E9146" i="1"/>
  <c r="F9146" i="1"/>
  <c r="D9147" i="1"/>
  <c r="E9147" i="1"/>
  <c r="F9147" i="1"/>
  <c r="C9147" i="1" s="1"/>
  <c r="D9148" i="1"/>
  <c r="E9148" i="1"/>
  <c r="F9148" i="1"/>
  <c r="C9148" i="1" s="1"/>
  <c r="D9149" i="1"/>
  <c r="E9149" i="1"/>
  <c r="F9149" i="1"/>
  <c r="D9150" i="1"/>
  <c r="E9150" i="1"/>
  <c r="F9150" i="1"/>
  <c r="C9150" i="1" s="1"/>
  <c r="D9151" i="1"/>
  <c r="E9151" i="1"/>
  <c r="F9151" i="1"/>
  <c r="D9152" i="1"/>
  <c r="E9152" i="1"/>
  <c r="F9152" i="1"/>
  <c r="D9153" i="1"/>
  <c r="E9153" i="1"/>
  <c r="F9153" i="1"/>
  <c r="C9153" i="1" s="1"/>
  <c r="D9154" i="1"/>
  <c r="E9154" i="1"/>
  <c r="F9154" i="1"/>
  <c r="D9155" i="1"/>
  <c r="E9155" i="1"/>
  <c r="F9155" i="1"/>
  <c r="C9155" i="1" s="1"/>
  <c r="D9156" i="1"/>
  <c r="E9156" i="1"/>
  <c r="F9156" i="1"/>
  <c r="C9156" i="1" s="1"/>
  <c r="D9157" i="1"/>
  <c r="E9157" i="1"/>
  <c r="F9157" i="1"/>
  <c r="D9158" i="1"/>
  <c r="E9158" i="1"/>
  <c r="F9158" i="1"/>
  <c r="C9158" i="1" s="1"/>
  <c r="D9159" i="1"/>
  <c r="E9159" i="1"/>
  <c r="F9159" i="1"/>
  <c r="D9160" i="1"/>
  <c r="E9160" i="1"/>
  <c r="F9160" i="1"/>
  <c r="D9161" i="1"/>
  <c r="E9161" i="1"/>
  <c r="F9161" i="1"/>
  <c r="C9161" i="1" s="1"/>
  <c r="D9162" i="1"/>
  <c r="E9162" i="1"/>
  <c r="F9162" i="1"/>
  <c r="D9163" i="1"/>
  <c r="E9163" i="1"/>
  <c r="F9163" i="1"/>
  <c r="C9163" i="1" s="1"/>
  <c r="D9164" i="1"/>
  <c r="E9164" i="1"/>
  <c r="F9164" i="1"/>
  <c r="C9164" i="1" s="1"/>
  <c r="D9165" i="1"/>
  <c r="E9165" i="1"/>
  <c r="F9165" i="1"/>
  <c r="D9166" i="1"/>
  <c r="E9166" i="1"/>
  <c r="F9166" i="1"/>
  <c r="C9166" i="1" s="1"/>
  <c r="D9167" i="1"/>
  <c r="E9167" i="1"/>
  <c r="F9167" i="1"/>
  <c r="D9168" i="1"/>
  <c r="E9168" i="1"/>
  <c r="F9168" i="1"/>
  <c r="D9169" i="1"/>
  <c r="E9169" i="1"/>
  <c r="F9169" i="1"/>
  <c r="C9169" i="1" s="1"/>
  <c r="D9170" i="1"/>
  <c r="E9170" i="1"/>
  <c r="F9170" i="1"/>
  <c r="D9171" i="1"/>
  <c r="E9171" i="1"/>
  <c r="F9171" i="1"/>
  <c r="C9171" i="1" s="1"/>
  <c r="D9172" i="1"/>
  <c r="E9172" i="1"/>
  <c r="F9172" i="1"/>
  <c r="C9172" i="1" s="1"/>
  <c r="D9173" i="1"/>
  <c r="E9173" i="1"/>
  <c r="F9173" i="1"/>
  <c r="D9174" i="1"/>
  <c r="E9174" i="1"/>
  <c r="F9174" i="1"/>
  <c r="C9174" i="1" s="1"/>
  <c r="D9175" i="1"/>
  <c r="E9175" i="1"/>
  <c r="F9175" i="1"/>
  <c r="D9176" i="1"/>
  <c r="E9176" i="1"/>
  <c r="F9176" i="1"/>
  <c r="D9177" i="1"/>
  <c r="E9177" i="1"/>
  <c r="F9177" i="1"/>
  <c r="C9177" i="1" s="1"/>
  <c r="D9178" i="1"/>
  <c r="E9178" i="1"/>
  <c r="F9178" i="1"/>
  <c r="D9179" i="1"/>
  <c r="E9179" i="1"/>
  <c r="F9179" i="1"/>
  <c r="C9179" i="1" s="1"/>
  <c r="D9180" i="1"/>
  <c r="E9180" i="1"/>
  <c r="F9180" i="1"/>
  <c r="C9180" i="1" s="1"/>
  <c r="D9181" i="1"/>
  <c r="E9181" i="1"/>
  <c r="F9181" i="1"/>
  <c r="D9182" i="1"/>
  <c r="E9182" i="1"/>
  <c r="F9182" i="1"/>
  <c r="C9182" i="1" s="1"/>
  <c r="D9183" i="1"/>
  <c r="E9183" i="1"/>
  <c r="F9183" i="1"/>
  <c r="D9184" i="1"/>
  <c r="E9184" i="1"/>
  <c r="F9184" i="1"/>
  <c r="D9185" i="1"/>
  <c r="E9185" i="1"/>
  <c r="F9185" i="1"/>
  <c r="C9185" i="1" s="1"/>
  <c r="D9186" i="1"/>
  <c r="E9186" i="1"/>
  <c r="F9186" i="1"/>
  <c r="D9187" i="1"/>
  <c r="E9187" i="1"/>
  <c r="F9187" i="1"/>
  <c r="C9187" i="1" s="1"/>
  <c r="D9188" i="1"/>
  <c r="E9188" i="1"/>
  <c r="F9188" i="1"/>
  <c r="C9188" i="1" s="1"/>
  <c r="D9189" i="1"/>
  <c r="E9189" i="1"/>
  <c r="F9189" i="1"/>
  <c r="D9190" i="1"/>
  <c r="E9190" i="1"/>
  <c r="F9190" i="1"/>
  <c r="C9190" i="1" s="1"/>
  <c r="D9191" i="1"/>
  <c r="E9191" i="1"/>
  <c r="F9191" i="1"/>
  <c r="D9192" i="1"/>
  <c r="E9192" i="1"/>
  <c r="F9192" i="1"/>
  <c r="D9193" i="1"/>
  <c r="E9193" i="1"/>
  <c r="F9193" i="1"/>
  <c r="C9193" i="1" s="1"/>
  <c r="D9194" i="1"/>
  <c r="E9194" i="1"/>
  <c r="F9194" i="1"/>
  <c r="D9195" i="1"/>
  <c r="E9195" i="1"/>
  <c r="F9195" i="1"/>
  <c r="C9195" i="1" s="1"/>
  <c r="D9196" i="1"/>
  <c r="E9196" i="1"/>
  <c r="F9196" i="1"/>
  <c r="C9196" i="1" s="1"/>
  <c r="D9197" i="1"/>
  <c r="E9197" i="1"/>
  <c r="F9197" i="1"/>
  <c r="D9198" i="1"/>
  <c r="E9198" i="1"/>
  <c r="F9198" i="1"/>
  <c r="C9198" i="1" s="1"/>
  <c r="D9199" i="1"/>
  <c r="E9199" i="1"/>
  <c r="F9199" i="1"/>
  <c r="D9200" i="1"/>
  <c r="E9200" i="1"/>
  <c r="F9200" i="1"/>
  <c r="D9201" i="1"/>
  <c r="E9201" i="1"/>
  <c r="F9201" i="1"/>
  <c r="C9201" i="1" s="1"/>
  <c r="D9202" i="1"/>
  <c r="E9202" i="1"/>
  <c r="F9202" i="1"/>
  <c r="D9203" i="1"/>
  <c r="E9203" i="1"/>
  <c r="F9203" i="1"/>
  <c r="C9203" i="1" s="1"/>
  <c r="D9204" i="1"/>
  <c r="E9204" i="1"/>
  <c r="F9204" i="1"/>
  <c r="C9204" i="1" s="1"/>
  <c r="D9205" i="1"/>
  <c r="E9205" i="1"/>
  <c r="F9205" i="1"/>
  <c r="D9206" i="1"/>
  <c r="E9206" i="1"/>
  <c r="F9206" i="1"/>
  <c r="C9206" i="1" s="1"/>
  <c r="D9207" i="1"/>
  <c r="E9207" i="1"/>
  <c r="F9207" i="1"/>
  <c r="D9208" i="1"/>
  <c r="E9208" i="1"/>
  <c r="F9208" i="1"/>
  <c r="D9209" i="1"/>
  <c r="E9209" i="1"/>
  <c r="F9209" i="1"/>
  <c r="C9209" i="1" s="1"/>
  <c r="D9210" i="1"/>
  <c r="E9210" i="1"/>
  <c r="F9210" i="1"/>
  <c r="D9211" i="1"/>
  <c r="E9211" i="1"/>
  <c r="F9211" i="1"/>
  <c r="C9211" i="1" s="1"/>
  <c r="D9212" i="1"/>
  <c r="E9212" i="1"/>
  <c r="F9212" i="1"/>
  <c r="C9212" i="1" s="1"/>
  <c r="D9213" i="1"/>
  <c r="E9213" i="1"/>
  <c r="F9213" i="1"/>
  <c r="D9214" i="1"/>
  <c r="E9214" i="1"/>
  <c r="F9214" i="1"/>
  <c r="C9214" i="1" s="1"/>
  <c r="D9215" i="1"/>
  <c r="E9215" i="1"/>
  <c r="F9215" i="1"/>
  <c r="D9216" i="1"/>
  <c r="E9216" i="1"/>
  <c r="F9216" i="1"/>
  <c r="D9217" i="1"/>
  <c r="E9217" i="1"/>
  <c r="F9217" i="1"/>
  <c r="C9217" i="1" s="1"/>
  <c r="D9218" i="1"/>
  <c r="E9218" i="1"/>
  <c r="F9218" i="1"/>
  <c r="D9219" i="1"/>
  <c r="E9219" i="1"/>
  <c r="F9219" i="1"/>
  <c r="C9219" i="1" s="1"/>
  <c r="D9220" i="1"/>
  <c r="E9220" i="1"/>
  <c r="F9220" i="1"/>
  <c r="C9220" i="1" s="1"/>
  <c r="D9221" i="1"/>
  <c r="E9221" i="1"/>
  <c r="F9221" i="1"/>
  <c r="D9222" i="1"/>
  <c r="E9222" i="1"/>
  <c r="F9222" i="1"/>
  <c r="C9222" i="1" s="1"/>
  <c r="D9223" i="1"/>
  <c r="E9223" i="1"/>
  <c r="F9223" i="1"/>
  <c r="D9224" i="1"/>
  <c r="E9224" i="1"/>
  <c r="F9224" i="1"/>
  <c r="D9225" i="1"/>
  <c r="E9225" i="1"/>
  <c r="F9225" i="1"/>
  <c r="C9225" i="1" s="1"/>
  <c r="D9226" i="1"/>
  <c r="E9226" i="1"/>
  <c r="F9226" i="1"/>
  <c r="D9227" i="1"/>
  <c r="E9227" i="1"/>
  <c r="F9227" i="1"/>
  <c r="C9227" i="1" s="1"/>
  <c r="D9228" i="1"/>
  <c r="E9228" i="1"/>
  <c r="F9228" i="1"/>
  <c r="C9228" i="1" s="1"/>
  <c r="D9229" i="1"/>
  <c r="E9229" i="1"/>
  <c r="F9229" i="1"/>
  <c r="D9230" i="1"/>
  <c r="E9230" i="1"/>
  <c r="F9230" i="1"/>
  <c r="C9230" i="1" s="1"/>
  <c r="D9231" i="1"/>
  <c r="E9231" i="1"/>
  <c r="F9231" i="1"/>
  <c r="D9232" i="1"/>
  <c r="E9232" i="1"/>
  <c r="F9232" i="1"/>
  <c r="D9233" i="1"/>
  <c r="E9233" i="1"/>
  <c r="F9233" i="1"/>
  <c r="C9233" i="1" s="1"/>
  <c r="D9234" i="1"/>
  <c r="E9234" i="1"/>
  <c r="F9234" i="1"/>
  <c r="D9235" i="1"/>
  <c r="E9235" i="1"/>
  <c r="F9235" i="1"/>
  <c r="C9235" i="1" s="1"/>
  <c r="D9236" i="1"/>
  <c r="E9236" i="1"/>
  <c r="F9236" i="1"/>
  <c r="C9236" i="1" s="1"/>
  <c r="D9237" i="1"/>
  <c r="E9237" i="1"/>
  <c r="F9237" i="1"/>
  <c r="D9238" i="1"/>
  <c r="E9238" i="1"/>
  <c r="F9238" i="1"/>
  <c r="C9238" i="1" s="1"/>
  <c r="D9239" i="1"/>
  <c r="E9239" i="1"/>
  <c r="F9239" i="1"/>
  <c r="D9240" i="1"/>
  <c r="E9240" i="1"/>
  <c r="F9240" i="1"/>
  <c r="D9241" i="1"/>
  <c r="E9241" i="1"/>
  <c r="F9241" i="1"/>
  <c r="C9241" i="1" s="1"/>
  <c r="D9242" i="1"/>
  <c r="E9242" i="1"/>
  <c r="F9242" i="1"/>
  <c r="D9243" i="1"/>
  <c r="E9243" i="1"/>
  <c r="F9243" i="1"/>
  <c r="C9243" i="1" s="1"/>
  <c r="D9244" i="1"/>
  <c r="E9244" i="1"/>
  <c r="F9244" i="1"/>
  <c r="C9244" i="1" s="1"/>
  <c r="D9245" i="1"/>
  <c r="E9245" i="1"/>
  <c r="F9245" i="1"/>
  <c r="D9246" i="1"/>
  <c r="E9246" i="1"/>
  <c r="F9246" i="1"/>
  <c r="C9246" i="1" s="1"/>
  <c r="D9247" i="1"/>
  <c r="E9247" i="1"/>
  <c r="F9247" i="1"/>
  <c r="D9248" i="1"/>
  <c r="E9248" i="1"/>
  <c r="F9248" i="1"/>
  <c r="D9249" i="1"/>
  <c r="E9249" i="1"/>
  <c r="F9249" i="1"/>
  <c r="C9249" i="1" s="1"/>
  <c r="D9250" i="1"/>
  <c r="E9250" i="1"/>
  <c r="F9250" i="1"/>
  <c r="D9251" i="1"/>
  <c r="E9251" i="1"/>
  <c r="F9251" i="1"/>
  <c r="C9251" i="1" s="1"/>
  <c r="D9252" i="1"/>
  <c r="E9252" i="1"/>
  <c r="F9252" i="1"/>
  <c r="C9252" i="1" s="1"/>
  <c r="D9253" i="1"/>
  <c r="E9253" i="1"/>
  <c r="F9253" i="1"/>
  <c r="D9254" i="1"/>
  <c r="E9254" i="1"/>
  <c r="F9254" i="1"/>
  <c r="C9254" i="1" s="1"/>
  <c r="D9255" i="1"/>
  <c r="E9255" i="1"/>
  <c r="F9255" i="1"/>
  <c r="D9256" i="1"/>
  <c r="E9256" i="1"/>
  <c r="F9256" i="1"/>
  <c r="D9257" i="1"/>
  <c r="E9257" i="1"/>
  <c r="F9257" i="1"/>
  <c r="C9257" i="1" s="1"/>
  <c r="D9258" i="1"/>
  <c r="E9258" i="1"/>
  <c r="F9258" i="1"/>
  <c r="D9259" i="1"/>
  <c r="E9259" i="1"/>
  <c r="F9259" i="1"/>
  <c r="C9259" i="1" s="1"/>
  <c r="D9260" i="1"/>
  <c r="E9260" i="1"/>
  <c r="F9260" i="1"/>
  <c r="C9260" i="1" s="1"/>
  <c r="D9261" i="1"/>
  <c r="E9261" i="1"/>
  <c r="F9261" i="1"/>
  <c r="D9262" i="1"/>
  <c r="E9262" i="1"/>
  <c r="F9262" i="1"/>
  <c r="C9262" i="1" s="1"/>
  <c r="D9263" i="1"/>
  <c r="E9263" i="1"/>
  <c r="F9263" i="1"/>
  <c r="D9264" i="1"/>
  <c r="E9264" i="1"/>
  <c r="F9264" i="1"/>
  <c r="D9265" i="1"/>
  <c r="E9265" i="1"/>
  <c r="F9265" i="1"/>
  <c r="C9265" i="1" s="1"/>
  <c r="D9266" i="1"/>
  <c r="E9266" i="1"/>
  <c r="F9266" i="1"/>
  <c r="D9267" i="1"/>
  <c r="E9267" i="1"/>
  <c r="F9267" i="1"/>
  <c r="C9267" i="1" s="1"/>
  <c r="D9268" i="1"/>
  <c r="E9268" i="1"/>
  <c r="F9268" i="1"/>
  <c r="C9268" i="1" s="1"/>
  <c r="D9269" i="1"/>
  <c r="E9269" i="1"/>
  <c r="F9269" i="1"/>
  <c r="D9270" i="1"/>
  <c r="E9270" i="1"/>
  <c r="F9270" i="1"/>
  <c r="C9270" i="1" s="1"/>
  <c r="D9271" i="1"/>
  <c r="E9271" i="1"/>
  <c r="F9271" i="1"/>
  <c r="D9272" i="1"/>
  <c r="E9272" i="1"/>
  <c r="F9272" i="1"/>
  <c r="D9273" i="1"/>
  <c r="E9273" i="1"/>
  <c r="F9273" i="1"/>
  <c r="C9273" i="1" s="1"/>
  <c r="D9274" i="1"/>
  <c r="E9274" i="1"/>
  <c r="F9274" i="1"/>
  <c r="D9275" i="1"/>
  <c r="E9275" i="1"/>
  <c r="F9275" i="1"/>
  <c r="C9275" i="1" s="1"/>
  <c r="D9276" i="1"/>
  <c r="E9276" i="1"/>
  <c r="F9276" i="1"/>
  <c r="C9276" i="1" s="1"/>
  <c r="D9277" i="1"/>
  <c r="E9277" i="1"/>
  <c r="F9277" i="1"/>
  <c r="D9278" i="1"/>
  <c r="E9278" i="1"/>
  <c r="F9278" i="1"/>
  <c r="C9278" i="1" s="1"/>
  <c r="D9279" i="1"/>
  <c r="E9279" i="1"/>
  <c r="F9279" i="1"/>
  <c r="D9280" i="1"/>
  <c r="E9280" i="1"/>
  <c r="F9280" i="1"/>
  <c r="D9281" i="1"/>
  <c r="E9281" i="1"/>
  <c r="F9281" i="1"/>
  <c r="C9281" i="1" s="1"/>
  <c r="D9282" i="1"/>
  <c r="E9282" i="1"/>
  <c r="F9282" i="1"/>
  <c r="D9283" i="1"/>
  <c r="E9283" i="1"/>
  <c r="F9283" i="1"/>
  <c r="C9283" i="1" s="1"/>
  <c r="D9284" i="1"/>
  <c r="E9284" i="1"/>
  <c r="F9284" i="1"/>
  <c r="C9284" i="1" s="1"/>
  <c r="D9285" i="1"/>
  <c r="E9285" i="1"/>
  <c r="F9285" i="1"/>
  <c r="D9286" i="1"/>
  <c r="E9286" i="1"/>
  <c r="F9286" i="1"/>
  <c r="C9286" i="1" s="1"/>
  <c r="D9287" i="1"/>
  <c r="E9287" i="1"/>
  <c r="F9287" i="1"/>
  <c r="D9288" i="1"/>
  <c r="E9288" i="1"/>
  <c r="F9288" i="1"/>
  <c r="D9289" i="1"/>
  <c r="E9289" i="1"/>
  <c r="F9289" i="1"/>
  <c r="C9289" i="1" s="1"/>
  <c r="D9290" i="1"/>
  <c r="E9290" i="1"/>
  <c r="F9290" i="1"/>
  <c r="D9291" i="1"/>
  <c r="E9291" i="1"/>
  <c r="F9291" i="1"/>
  <c r="C9291" i="1" s="1"/>
  <c r="D9292" i="1"/>
  <c r="E9292" i="1"/>
  <c r="F9292" i="1"/>
  <c r="C9292" i="1" s="1"/>
  <c r="D9293" i="1"/>
  <c r="E9293" i="1"/>
  <c r="F9293" i="1"/>
  <c r="D9294" i="1"/>
  <c r="E9294" i="1"/>
  <c r="F9294" i="1"/>
  <c r="C9294" i="1" s="1"/>
  <c r="D9295" i="1"/>
  <c r="E9295" i="1"/>
  <c r="F9295" i="1"/>
  <c r="D9296" i="1"/>
  <c r="E9296" i="1"/>
  <c r="F9296" i="1"/>
  <c r="D9297" i="1"/>
  <c r="E9297" i="1"/>
  <c r="F9297" i="1"/>
  <c r="C9297" i="1" s="1"/>
  <c r="D9298" i="1"/>
  <c r="E9298" i="1"/>
  <c r="F9298" i="1"/>
  <c r="D9299" i="1"/>
  <c r="E9299" i="1"/>
  <c r="F9299" i="1"/>
  <c r="C9299" i="1" s="1"/>
  <c r="D9300" i="1"/>
  <c r="E9300" i="1"/>
  <c r="F9300" i="1"/>
  <c r="C9300" i="1" s="1"/>
  <c r="D9301" i="1"/>
  <c r="E9301" i="1"/>
  <c r="F9301" i="1"/>
  <c r="D9302" i="1"/>
  <c r="E9302" i="1"/>
  <c r="F9302" i="1"/>
  <c r="C9302" i="1" s="1"/>
  <c r="D9303" i="1"/>
  <c r="E9303" i="1"/>
  <c r="F9303" i="1"/>
  <c r="D9304" i="1"/>
  <c r="E9304" i="1"/>
  <c r="F9304" i="1"/>
  <c r="D9305" i="1"/>
  <c r="E9305" i="1"/>
  <c r="F9305" i="1"/>
  <c r="C9305" i="1" s="1"/>
  <c r="D9306" i="1"/>
  <c r="E9306" i="1"/>
  <c r="F9306" i="1"/>
  <c r="D9307" i="1"/>
  <c r="E9307" i="1"/>
  <c r="F9307" i="1"/>
  <c r="C9307" i="1" s="1"/>
  <c r="D9308" i="1"/>
  <c r="E9308" i="1"/>
  <c r="F9308" i="1"/>
  <c r="C9308" i="1" s="1"/>
  <c r="D9309" i="1"/>
  <c r="E9309" i="1"/>
  <c r="F9309" i="1"/>
  <c r="D9310" i="1"/>
  <c r="E9310" i="1"/>
  <c r="F9310" i="1"/>
  <c r="C9310" i="1" s="1"/>
  <c r="D9311" i="1"/>
  <c r="E9311" i="1"/>
  <c r="F9311" i="1"/>
  <c r="D9312" i="1"/>
  <c r="E9312" i="1"/>
  <c r="F9312" i="1"/>
  <c r="D9313" i="1"/>
  <c r="E9313" i="1"/>
  <c r="F9313" i="1"/>
  <c r="C9313" i="1" s="1"/>
  <c r="D9314" i="1"/>
  <c r="E9314" i="1"/>
  <c r="F9314" i="1"/>
  <c r="D9315" i="1"/>
  <c r="E9315" i="1"/>
  <c r="F9315" i="1"/>
  <c r="C9315" i="1" s="1"/>
  <c r="D9316" i="1"/>
  <c r="E9316" i="1"/>
  <c r="F9316" i="1"/>
  <c r="C9316" i="1" s="1"/>
  <c r="D9317" i="1"/>
  <c r="E9317" i="1"/>
  <c r="F9317" i="1"/>
  <c r="D9318" i="1"/>
  <c r="E9318" i="1"/>
  <c r="F9318" i="1"/>
  <c r="C9318" i="1" s="1"/>
  <c r="D9319" i="1"/>
  <c r="E9319" i="1"/>
  <c r="F9319" i="1"/>
  <c r="D9320" i="1"/>
  <c r="E9320" i="1"/>
  <c r="F9320" i="1"/>
  <c r="D9321" i="1"/>
  <c r="E9321" i="1"/>
  <c r="F9321" i="1"/>
  <c r="C9321" i="1" s="1"/>
  <c r="D9322" i="1"/>
  <c r="E9322" i="1"/>
  <c r="F9322" i="1"/>
  <c r="D9323" i="1"/>
  <c r="E9323" i="1"/>
  <c r="F9323" i="1"/>
  <c r="C9323" i="1" s="1"/>
  <c r="D9324" i="1"/>
  <c r="E9324" i="1"/>
  <c r="F9324" i="1"/>
  <c r="C9324" i="1" s="1"/>
  <c r="D9325" i="1"/>
  <c r="E9325" i="1"/>
  <c r="F9325" i="1"/>
  <c r="D9326" i="1"/>
  <c r="E9326" i="1"/>
  <c r="F9326" i="1"/>
  <c r="C9326" i="1" s="1"/>
  <c r="D9327" i="1"/>
  <c r="E9327" i="1"/>
  <c r="F9327" i="1"/>
  <c r="D9328" i="1"/>
  <c r="E9328" i="1"/>
  <c r="F9328" i="1"/>
  <c r="D9329" i="1"/>
  <c r="E9329" i="1"/>
  <c r="F9329" i="1"/>
  <c r="C9329" i="1" s="1"/>
  <c r="D9330" i="1"/>
  <c r="E9330" i="1"/>
  <c r="F9330" i="1"/>
  <c r="D9331" i="1"/>
  <c r="E9331" i="1"/>
  <c r="F9331" i="1"/>
  <c r="C9331" i="1" s="1"/>
  <c r="D9332" i="1"/>
  <c r="E9332" i="1"/>
  <c r="F9332" i="1"/>
  <c r="C9332" i="1" s="1"/>
  <c r="D9333" i="1"/>
  <c r="E9333" i="1"/>
  <c r="F9333" i="1"/>
  <c r="D9334" i="1"/>
  <c r="E9334" i="1"/>
  <c r="F9334" i="1"/>
  <c r="C9334" i="1" s="1"/>
  <c r="D9335" i="1"/>
  <c r="E9335" i="1"/>
  <c r="F9335" i="1"/>
  <c r="C9335" i="1" s="1"/>
  <c r="D9336" i="1"/>
  <c r="E9336" i="1"/>
  <c r="F9336" i="1"/>
  <c r="D9337" i="1"/>
  <c r="E9337" i="1"/>
  <c r="F9337" i="1"/>
  <c r="C9337" i="1" s="1"/>
  <c r="D9338" i="1"/>
  <c r="E9338" i="1"/>
  <c r="F9338" i="1"/>
  <c r="D9339" i="1"/>
  <c r="E9339" i="1"/>
  <c r="F9339" i="1"/>
  <c r="C9339" i="1" s="1"/>
  <c r="D9340" i="1"/>
  <c r="E9340" i="1"/>
  <c r="F9340" i="1"/>
  <c r="C9340" i="1" s="1"/>
  <c r="D9341" i="1"/>
  <c r="E9341" i="1"/>
  <c r="F9341" i="1"/>
  <c r="C9341" i="1" s="1"/>
  <c r="D9342" i="1"/>
  <c r="E9342" i="1"/>
  <c r="F9342" i="1"/>
  <c r="C9342" i="1" s="1"/>
  <c r="D9343" i="1"/>
  <c r="E9343" i="1"/>
  <c r="F9343" i="1"/>
  <c r="D9344" i="1"/>
  <c r="E9344" i="1"/>
  <c r="F9344" i="1"/>
  <c r="D9345" i="1"/>
  <c r="E9345" i="1"/>
  <c r="F9345" i="1"/>
  <c r="C9345" i="1" s="1"/>
  <c r="D9346" i="1"/>
  <c r="E9346" i="1"/>
  <c r="F9346" i="1"/>
  <c r="D9347" i="1"/>
  <c r="E9347" i="1"/>
  <c r="F9347" i="1"/>
  <c r="C9347" i="1" s="1"/>
  <c r="D9348" i="1"/>
  <c r="E9348" i="1"/>
  <c r="F9348" i="1"/>
  <c r="C9348" i="1" s="1"/>
  <c r="D9349" i="1"/>
  <c r="E9349" i="1"/>
  <c r="F9349" i="1"/>
  <c r="D9350" i="1"/>
  <c r="E9350" i="1"/>
  <c r="F9350" i="1"/>
  <c r="C9350" i="1" s="1"/>
  <c r="D9351" i="1"/>
  <c r="E9351" i="1"/>
  <c r="F9351" i="1"/>
  <c r="C9351" i="1" s="1"/>
  <c r="D9352" i="1"/>
  <c r="E9352" i="1"/>
  <c r="F9352" i="1"/>
  <c r="C9352" i="1" s="1"/>
  <c r="D9353" i="1"/>
  <c r="E9353" i="1"/>
  <c r="F9353" i="1"/>
  <c r="C9353" i="1" s="1"/>
  <c r="D9354" i="1"/>
  <c r="E9354" i="1"/>
  <c r="F9354" i="1"/>
  <c r="D9355" i="1"/>
  <c r="E9355" i="1"/>
  <c r="F9355" i="1"/>
  <c r="C9355" i="1" s="1"/>
  <c r="D9356" i="1"/>
  <c r="E9356" i="1"/>
  <c r="F9356" i="1"/>
  <c r="C9356" i="1" s="1"/>
  <c r="D9357" i="1"/>
  <c r="E9357" i="1"/>
  <c r="F9357" i="1"/>
  <c r="D9358" i="1"/>
  <c r="E9358" i="1"/>
  <c r="F9358" i="1"/>
  <c r="C9358" i="1" s="1"/>
  <c r="D9359" i="1"/>
  <c r="E9359" i="1"/>
  <c r="F9359" i="1"/>
  <c r="C9359" i="1" s="1"/>
  <c r="D9360" i="1"/>
  <c r="E9360" i="1"/>
  <c r="F9360" i="1"/>
  <c r="C9360" i="1" s="1"/>
  <c r="D9361" i="1"/>
  <c r="E9361" i="1"/>
  <c r="F9361" i="1"/>
  <c r="C9361" i="1" s="1"/>
  <c r="D9362" i="1"/>
  <c r="E9362" i="1"/>
  <c r="F9362" i="1"/>
  <c r="D9363" i="1"/>
  <c r="E9363" i="1"/>
  <c r="F9363" i="1"/>
  <c r="C9363" i="1" s="1"/>
  <c r="D9364" i="1"/>
  <c r="E9364" i="1"/>
  <c r="F9364" i="1"/>
  <c r="C9364" i="1" s="1"/>
  <c r="D9365" i="1"/>
  <c r="E9365" i="1"/>
  <c r="F9365" i="1"/>
  <c r="C9365" i="1" s="1"/>
  <c r="D9366" i="1"/>
  <c r="E9366" i="1"/>
  <c r="F9366" i="1"/>
  <c r="C9366" i="1" s="1"/>
  <c r="D9367" i="1"/>
  <c r="E9367" i="1"/>
  <c r="F9367" i="1"/>
  <c r="D9368" i="1"/>
  <c r="E9368" i="1"/>
  <c r="F9368" i="1"/>
  <c r="C9368" i="1" s="1"/>
  <c r="D9369" i="1"/>
  <c r="E9369" i="1"/>
  <c r="F9369" i="1"/>
  <c r="C9369" i="1" s="1"/>
  <c r="D9370" i="1"/>
  <c r="E9370" i="1"/>
  <c r="F9370" i="1"/>
  <c r="D9371" i="1"/>
  <c r="E9371" i="1"/>
  <c r="F9371" i="1"/>
  <c r="C9371" i="1" s="1"/>
  <c r="D9372" i="1"/>
  <c r="E9372" i="1"/>
  <c r="F9372" i="1"/>
  <c r="D9373" i="1"/>
  <c r="E9373" i="1"/>
  <c r="F9373" i="1"/>
  <c r="C9373" i="1" s="1"/>
  <c r="D9374" i="1"/>
  <c r="E9374" i="1"/>
  <c r="F9374" i="1"/>
  <c r="C9374" i="1" s="1"/>
  <c r="D9375" i="1"/>
  <c r="E9375" i="1"/>
  <c r="F9375" i="1"/>
  <c r="D9376" i="1"/>
  <c r="E9376" i="1"/>
  <c r="F9376" i="1"/>
  <c r="C9376" i="1" s="1"/>
  <c r="D9377" i="1"/>
  <c r="E9377" i="1"/>
  <c r="F9377" i="1"/>
  <c r="C9377" i="1" s="1"/>
  <c r="D9378" i="1"/>
  <c r="E9378" i="1"/>
  <c r="F9378" i="1"/>
  <c r="C9378" i="1" s="1"/>
  <c r="D9379" i="1"/>
  <c r="E9379" i="1"/>
  <c r="F9379" i="1"/>
  <c r="C9379" i="1" s="1"/>
  <c r="D9380" i="1"/>
  <c r="E9380" i="1"/>
  <c r="F9380" i="1"/>
  <c r="C9380" i="1" s="1"/>
  <c r="D9381" i="1"/>
  <c r="E9381" i="1"/>
  <c r="F9381" i="1"/>
  <c r="D9382" i="1"/>
  <c r="E9382" i="1"/>
  <c r="F9382" i="1"/>
  <c r="C9382" i="1" s="1"/>
  <c r="D9383" i="1"/>
  <c r="E9383" i="1"/>
  <c r="F9383" i="1"/>
  <c r="D9384" i="1"/>
  <c r="E9384" i="1"/>
  <c r="F9384" i="1"/>
  <c r="C9384" i="1" s="1"/>
  <c r="D9385" i="1"/>
  <c r="E9385" i="1"/>
  <c r="F9385" i="1"/>
  <c r="C9385" i="1" s="1"/>
  <c r="D9386" i="1"/>
  <c r="E9386" i="1"/>
  <c r="F9386" i="1"/>
  <c r="C9386" i="1" s="1"/>
  <c r="D9387" i="1"/>
  <c r="E9387" i="1"/>
  <c r="F9387" i="1"/>
  <c r="C9387" i="1" s="1"/>
  <c r="D9388" i="1"/>
  <c r="E9388" i="1"/>
  <c r="F9388" i="1"/>
  <c r="C9388" i="1" s="1"/>
  <c r="D9389" i="1"/>
  <c r="E9389" i="1"/>
  <c r="F9389" i="1"/>
  <c r="C9389" i="1" s="1"/>
  <c r="D9390" i="1"/>
  <c r="E9390" i="1"/>
  <c r="F9390" i="1"/>
  <c r="D9391" i="1"/>
  <c r="E9391" i="1"/>
  <c r="F9391" i="1"/>
  <c r="D9392" i="1"/>
  <c r="E9392" i="1"/>
  <c r="F9392" i="1"/>
  <c r="C9392" i="1" s="1"/>
  <c r="D9393" i="1"/>
  <c r="E9393" i="1"/>
  <c r="F9393" i="1"/>
  <c r="C9393" i="1" s="1"/>
  <c r="D9394" i="1"/>
  <c r="E9394" i="1"/>
  <c r="F9394" i="1"/>
  <c r="D9395" i="1"/>
  <c r="E9395" i="1"/>
  <c r="F9395" i="1"/>
  <c r="C9395" i="1" s="1"/>
  <c r="D9396" i="1"/>
  <c r="E9396" i="1"/>
  <c r="F9396" i="1"/>
  <c r="C9396" i="1" s="1"/>
  <c r="D9397" i="1"/>
  <c r="E9397" i="1"/>
  <c r="F9397" i="1"/>
  <c r="C9397" i="1" s="1"/>
  <c r="D9398" i="1"/>
  <c r="E9398" i="1"/>
  <c r="F9398" i="1"/>
  <c r="C9398" i="1" s="1"/>
  <c r="D9399" i="1"/>
  <c r="E9399" i="1"/>
  <c r="F9399" i="1"/>
  <c r="D9400" i="1"/>
  <c r="E9400" i="1"/>
  <c r="F9400" i="1"/>
  <c r="C9400" i="1" s="1"/>
  <c r="D9401" i="1"/>
  <c r="E9401" i="1"/>
  <c r="F9401" i="1"/>
  <c r="C9401" i="1" s="1"/>
  <c r="D9402" i="1"/>
  <c r="E9402" i="1"/>
  <c r="F9402" i="1"/>
  <c r="C9402" i="1" s="1"/>
  <c r="D9403" i="1"/>
  <c r="E9403" i="1"/>
  <c r="F9403" i="1"/>
  <c r="C9403" i="1" s="1"/>
  <c r="D9404" i="1"/>
  <c r="E9404" i="1"/>
  <c r="F9404" i="1"/>
  <c r="C9404" i="1" s="1"/>
  <c r="D9405" i="1"/>
  <c r="E9405" i="1"/>
  <c r="F9405" i="1"/>
  <c r="D9406" i="1"/>
  <c r="E9406" i="1"/>
  <c r="F9406" i="1"/>
  <c r="C9406" i="1" s="1"/>
  <c r="D9407" i="1"/>
  <c r="E9407" i="1"/>
  <c r="F9407" i="1"/>
  <c r="D9408" i="1"/>
  <c r="E9408" i="1"/>
  <c r="F9408" i="1"/>
  <c r="C9408" i="1" s="1"/>
  <c r="D9409" i="1"/>
  <c r="E9409" i="1"/>
  <c r="F9409" i="1"/>
  <c r="C9409" i="1" s="1"/>
  <c r="D9410" i="1"/>
  <c r="E9410" i="1"/>
  <c r="F9410" i="1"/>
  <c r="C9410" i="1" s="1"/>
  <c r="D9411" i="1"/>
  <c r="E9411" i="1"/>
  <c r="F9411" i="1"/>
  <c r="C9411" i="1" s="1"/>
  <c r="D9412" i="1"/>
  <c r="E9412" i="1"/>
  <c r="F9412" i="1"/>
  <c r="D9413" i="1"/>
  <c r="E9413" i="1"/>
  <c r="F9413" i="1"/>
  <c r="C9413" i="1" s="1"/>
  <c r="D9414" i="1"/>
  <c r="E9414" i="1"/>
  <c r="F9414" i="1"/>
  <c r="D9415" i="1"/>
  <c r="E9415" i="1"/>
  <c r="F9415" i="1"/>
  <c r="D9416" i="1"/>
  <c r="E9416" i="1"/>
  <c r="F9416" i="1"/>
  <c r="C9416" i="1" s="1"/>
  <c r="D9417" i="1"/>
  <c r="E9417" i="1"/>
  <c r="F9417" i="1"/>
  <c r="C9417" i="1" s="1"/>
  <c r="D9418" i="1"/>
  <c r="E9418" i="1"/>
  <c r="F9418" i="1"/>
  <c r="C9418" i="1" s="1"/>
  <c r="D9419" i="1"/>
  <c r="E9419" i="1"/>
  <c r="F9419" i="1"/>
  <c r="C9419" i="1" s="1"/>
  <c r="D9420" i="1"/>
  <c r="E9420" i="1"/>
  <c r="F9420" i="1"/>
  <c r="C9420" i="1" s="1"/>
  <c r="D9421" i="1"/>
  <c r="E9421" i="1"/>
  <c r="F9421" i="1"/>
  <c r="D9422" i="1"/>
  <c r="E9422" i="1"/>
  <c r="F9422" i="1"/>
  <c r="D9423" i="1"/>
  <c r="E9423" i="1"/>
  <c r="F9423" i="1"/>
  <c r="D9424" i="1"/>
  <c r="E9424" i="1"/>
  <c r="F9424" i="1"/>
  <c r="C9424" i="1" s="1"/>
  <c r="D9425" i="1"/>
  <c r="E9425" i="1"/>
  <c r="F9425" i="1"/>
  <c r="C9425" i="1" s="1"/>
  <c r="D9426" i="1"/>
  <c r="E9426" i="1"/>
  <c r="F9426" i="1"/>
  <c r="D9427" i="1"/>
  <c r="E9427" i="1"/>
  <c r="F9427" i="1"/>
  <c r="C9427" i="1" s="1"/>
  <c r="D9428" i="1"/>
  <c r="E9428" i="1"/>
  <c r="F9428" i="1"/>
  <c r="D9429" i="1"/>
  <c r="E9429" i="1"/>
  <c r="F9429" i="1"/>
  <c r="D9430" i="1"/>
  <c r="E9430" i="1"/>
  <c r="F9430" i="1"/>
  <c r="C9430" i="1" s="1"/>
  <c r="D9431" i="1"/>
  <c r="E9431" i="1"/>
  <c r="F9431" i="1"/>
  <c r="D9432" i="1"/>
  <c r="E9432" i="1"/>
  <c r="F9432" i="1"/>
  <c r="C9432" i="1" s="1"/>
  <c r="D9433" i="1"/>
  <c r="E9433" i="1"/>
  <c r="F9433" i="1"/>
  <c r="D9434" i="1"/>
  <c r="E9434" i="1"/>
  <c r="F9434" i="1"/>
  <c r="D9435" i="1"/>
  <c r="E9435" i="1"/>
  <c r="F9435" i="1"/>
  <c r="C9435" i="1" s="1"/>
  <c r="D9436" i="1"/>
  <c r="E9436" i="1"/>
  <c r="F9436" i="1"/>
  <c r="D9437" i="1"/>
  <c r="E9437" i="1"/>
  <c r="F9437" i="1"/>
  <c r="C9437" i="1" s="1"/>
  <c r="D9438" i="1"/>
  <c r="E9438" i="1"/>
  <c r="F9438" i="1"/>
  <c r="D9439" i="1"/>
  <c r="E9439" i="1"/>
  <c r="F9439" i="1"/>
  <c r="D9440" i="1"/>
  <c r="E9440" i="1"/>
  <c r="F9440" i="1"/>
  <c r="C9440" i="1" s="1"/>
  <c r="D9441" i="1"/>
  <c r="E9441" i="1"/>
  <c r="F9441" i="1"/>
  <c r="D9442" i="1"/>
  <c r="E9442" i="1"/>
  <c r="F9442" i="1"/>
  <c r="D9443" i="1"/>
  <c r="E9443" i="1"/>
  <c r="F9443" i="1"/>
  <c r="C9443" i="1" s="1"/>
  <c r="D9444" i="1"/>
  <c r="E9444" i="1"/>
  <c r="F9444" i="1"/>
  <c r="D9445" i="1"/>
  <c r="E9445" i="1"/>
  <c r="F9445" i="1"/>
  <c r="C9445" i="1" s="1"/>
  <c r="D9446" i="1"/>
  <c r="E9446" i="1"/>
  <c r="F9446" i="1"/>
  <c r="D9447" i="1"/>
  <c r="E9447" i="1"/>
  <c r="F9447" i="1"/>
  <c r="D9448" i="1"/>
  <c r="E9448" i="1"/>
  <c r="F9448" i="1"/>
  <c r="C9448" i="1" s="1"/>
  <c r="D9449" i="1"/>
  <c r="E9449" i="1"/>
  <c r="F9449" i="1"/>
  <c r="D9450" i="1"/>
  <c r="E9450" i="1"/>
  <c r="F9450" i="1"/>
  <c r="D9451" i="1"/>
  <c r="E9451" i="1"/>
  <c r="F9451" i="1"/>
  <c r="C9451" i="1" s="1"/>
  <c r="D9452" i="1"/>
  <c r="E9452" i="1"/>
  <c r="F9452" i="1"/>
  <c r="D9453" i="1"/>
  <c r="E9453" i="1"/>
  <c r="F9453" i="1"/>
  <c r="C9453" i="1" s="1"/>
  <c r="D9454" i="1"/>
  <c r="E9454" i="1"/>
  <c r="F9454" i="1"/>
  <c r="D9455" i="1"/>
  <c r="E9455" i="1"/>
  <c r="F9455" i="1"/>
  <c r="D9456" i="1"/>
  <c r="E9456" i="1"/>
  <c r="F9456" i="1"/>
  <c r="C9456" i="1" s="1"/>
  <c r="D9457" i="1"/>
  <c r="E9457" i="1"/>
  <c r="F9457" i="1"/>
  <c r="D9458" i="1"/>
  <c r="E9458" i="1"/>
  <c r="F9458" i="1"/>
  <c r="D9459" i="1"/>
  <c r="E9459" i="1"/>
  <c r="F9459" i="1"/>
  <c r="C9459" i="1" s="1"/>
  <c r="D9460" i="1"/>
  <c r="E9460" i="1"/>
  <c r="F9460" i="1"/>
  <c r="D9461" i="1"/>
  <c r="E9461" i="1"/>
  <c r="F9461" i="1"/>
  <c r="C9461" i="1" s="1"/>
  <c r="D9462" i="1"/>
  <c r="E9462" i="1"/>
  <c r="F9462" i="1"/>
  <c r="D9463" i="1"/>
  <c r="E9463" i="1"/>
  <c r="F9463" i="1"/>
  <c r="D9464" i="1"/>
  <c r="E9464" i="1"/>
  <c r="F9464" i="1"/>
  <c r="C9464" i="1" s="1"/>
  <c r="D9465" i="1"/>
  <c r="E9465" i="1"/>
  <c r="F9465" i="1"/>
  <c r="D9466" i="1"/>
  <c r="E9466" i="1"/>
  <c r="F9466" i="1"/>
  <c r="D9467" i="1"/>
  <c r="E9467" i="1"/>
  <c r="F9467" i="1"/>
  <c r="C9467" i="1" s="1"/>
  <c r="D9468" i="1"/>
  <c r="E9468" i="1"/>
  <c r="F9468" i="1"/>
  <c r="D9469" i="1"/>
  <c r="E9469" i="1"/>
  <c r="F9469" i="1"/>
  <c r="C9469" i="1" s="1"/>
  <c r="D9470" i="1"/>
  <c r="E9470" i="1"/>
  <c r="F9470" i="1"/>
  <c r="D9471" i="1"/>
  <c r="E9471" i="1"/>
  <c r="F9471" i="1"/>
  <c r="D9472" i="1"/>
  <c r="E9472" i="1"/>
  <c r="F9472" i="1"/>
  <c r="C9472" i="1" s="1"/>
  <c r="D9473" i="1"/>
  <c r="E9473" i="1"/>
  <c r="F9473" i="1"/>
  <c r="D9474" i="1"/>
  <c r="E9474" i="1"/>
  <c r="F9474" i="1"/>
  <c r="D9475" i="1"/>
  <c r="E9475" i="1"/>
  <c r="F9475" i="1"/>
  <c r="C9475" i="1" s="1"/>
  <c r="D9476" i="1"/>
  <c r="E9476" i="1"/>
  <c r="F9476" i="1"/>
  <c r="D9477" i="1"/>
  <c r="E9477" i="1"/>
  <c r="F9477" i="1"/>
  <c r="C9477" i="1" s="1"/>
  <c r="D9478" i="1"/>
  <c r="E9478" i="1"/>
  <c r="F9478" i="1"/>
  <c r="D9479" i="1"/>
  <c r="E9479" i="1"/>
  <c r="F9479" i="1"/>
  <c r="D9480" i="1"/>
  <c r="E9480" i="1"/>
  <c r="F9480" i="1"/>
  <c r="C9480" i="1" s="1"/>
  <c r="D9481" i="1"/>
  <c r="E9481" i="1"/>
  <c r="F9481" i="1"/>
  <c r="D9482" i="1"/>
  <c r="E9482" i="1"/>
  <c r="F9482" i="1"/>
  <c r="D9483" i="1"/>
  <c r="E9483" i="1"/>
  <c r="F9483" i="1"/>
  <c r="C9483" i="1" s="1"/>
  <c r="D9484" i="1"/>
  <c r="E9484" i="1"/>
  <c r="F9484" i="1"/>
  <c r="D9485" i="1"/>
  <c r="E9485" i="1"/>
  <c r="F9485" i="1"/>
  <c r="C9485" i="1" s="1"/>
  <c r="D9486" i="1"/>
  <c r="E9486" i="1"/>
  <c r="F9486" i="1"/>
  <c r="D9487" i="1"/>
  <c r="E9487" i="1"/>
  <c r="F9487" i="1"/>
  <c r="D9488" i="1"/>
  <c r="E9488" i="1"/>
  <c r="F9488" i="1"/>
  <c r="C9488" i="1" s="1"/>
  <c r="D9489" i="1"/>
  <c r="E9489" i="1"/>
  <c r="F9489" i="1"/>
  <c r="D9490" i="1"/>
  <c r="E9490" i="1"/>
  <c r="F9490" i="1"/>
  <c r="D9491" i="1"/>
  <c r="E9491" i="1"/>
  <c r="F9491" i="1"/>
  <c r="C9491" i="1" s="1"/>
  <c r="D9492" i="1"/>
  <c r="E9492" i="1"/>
  <c r="F9492" i="1"/>
  <c r="D9493" i="1"/>
  <c r="E9493" i="1"/>
  <c r="F9493" i="1"/>
  <c r="C9493" i="1" s="1"/>
  <c r="D9494" i="1"/>
  <c r="E9494" i="1"/>
  <c r="F9494" i="1"/>
  <c r="D9495" i="1"/>
  <c r="E9495" i="1"/>
  <c r="F9495" i="1"/>
  <c r="D9496" i="1"/>
  <c r="E9496" i="1"/>
  <c r="F9496" i="1"/>
  <c r="C9496" i="1" s="1"/>
  <c r="D9497" i="1"/>
  <c r="E9497" i="1"/>
  <c r="F9497" i="1"/>
  <c r="D9498" i="1"/>
  <c r="E9498" i="1"/>
  <c r="F9498" i="1"/>
  <c r="D9499" i="1"/>
  <c r="E9499" i="1"/>
  <c r="F9499" i="1"/>
  <c r="C9499" i="1" s="1"/>
  <c r="D9500" i="1"/>
  <c r="E9500" i="1"/>
  <c r="F9500" i="1"/>
  <c r="D9501" i="1"/>
  <c r="E9501" i="1"/>
  <c r="F9501" i="1"/>
  <c r="C9501" i="1" s="1"/>
  <c r="D9502" i="1"/>
  <c r="E9502" i="1"/>
  <c r="F9502" i="1"/>
  <c r="D9503" i="1"/>
  <c r="E9503" i="1"/>
  <c r="F9503" i="1"/>
  <c r="D9504" i="1"/>
  <c r="E9504" i="1"/>
  <c r="F9504" i="1"/>
  <c r="C9504" i="1" s="1"/>
  <c r="D9505" i="1"/>
  <c r="E9505" i="1"/>
  <c r="F9505" i="1"/>
  <c r="D9506" i="1"/>
  <c r="E9506" i="1"/>
  <c r="F9506" i="1"/>
  <c r="D9507" i="1"/>
  <c r="E9507" i="1"/>
  <c r="F9507" i="1"/>
  <c r="C9507" i="1" s="1"/>
  <c r="D9508" i="1"/>
  <c r="E9508" i="1"/>
  <c r="F9508" i="1"/>
  <c r="D9509" i="1"/>
  <c r="E9509" i="1"/>
  <c r="F9509" i="1"/>
  <c r="C9509" i="1" s="1"/>
  <c r="D9510" i="1"/>
  <c r="E9510" i="1"/>
  <c r="F9510" i="1"/>
  <c r="D9511" i="1"/>
  <c r="E9511" i="1"/>
  <c r="F9511" i="1"/>
  <c r="D9512" i="1"/>
  <c r="E9512" i="1"/>
  <c r="F9512" i="1"/>
  <c r="C9512" i="1" s="1"/>
  <c r="D9513" i="1"/>
  <c r="E9513" i="1"/>
  <c r="F9513" i="1"/>
  <c r="D9514" i="1"/>
  <c r="E9514" i="1"/>
  <c r="F9514" i="1"/>
  <c r="D9515" i="1"/>
  <c r="E9515" i="1"/>
  <c r="F9515" i="1"/>
  <c r="C9515" i="1" s="1"/>
  <c r="D9516" i="1"/>
  <c r="E9516" i="1"/>
  <c r="F9516" i="1"/>
  <c r="D9517" i="1"/>
  <c r="E9517" i="1"/>
  <c r="F9517" i="1"/>
  <c r="C9517" i="1" s="1"/>
  <c r="D9518" i="1"/>
  <c r="E9518" i="1"/>
  <c r="F9518" i="1"/>
  <c r="D9519" i="1"/>
  <c r="E9519" i="1"/>
  <c r="F9519" i="1"/>
  <c r="D9520" i="1"/>
  <c r="E9520" i="1"/>
  <c r="F9520" i="1"/>
  <c r="C9520" i="1" s="1"/>
  <c r="D9521" i="1"/>
  <c r="E9521" i="1"/>
  <c r="F9521" i="1"/>
  <c r="D9522" i="1"/>
  <c r="E9522" i="1"/>
  <c r="F9522" i="1"/>
  <c r="D9523" i="1"/>
  <c r="E9523" i="1"/>
  <c r="F9523" i="1"/>
  <c r="C9523" i="1" s="1"/>
  <c r="D9524" i="1"/>
  <c r="E9524" i="1"/>
  <c r="F9524" i="1"/>
  <c r="D9525" i="1"/>
  <c r="E9525" i="1"/>
  <c r="F9525" i="1"/>
  <c r="C9525" i="1" s="1"/>
  <c r="D9526" i="1"/>
  <c r="E9526" i="1"/>
  <c r="F9526" i="1"/>
  <c r="D9527" i="1"/>
  <c r="E9527" i="1"/>
  <c r="F9527" i="1"/>
  <c r="D9528" i="1"/>
  <c r="E9528" i="1"/>
  <c r="F9528" i="1"/>
  <c r="C9528" i="1" s="1"/>
  <c r="D9529" i="1"/>
  <c r="E9529" i="1"/>
  <c r="F9529" i="1"/>
  <c r="D9530" i="1"/>
  <c r="E9530" i="1"/>
  <c r="F9530" i="1"/>
  <c r="D9531" i="1"/>
  <c r="E9531" i="1"/>
  <c r="F9531" i="1"/>
  <c r="C9531" i="1" s="1"/>
  <c r="D9532" i="1"/>
  <c r="E9532" i="1"/>
  <c r="F9532" i="1"/>
  <c r="D9533" i="1"/>
  <c r="E9533" i="1"/>
  <c r="F9533" i="1"/>
  <c r="C9533" i="1" s="1"/>
  <c r="D9534" i="1"/>
  <c r="E9534" i="1"/>
  <c r="F9534" i="1"/>
  <c r="D9535" i="1"/>
  <c r="E9535" i="1"/>
  <c r="F9535" i="1"/>
  <c r="D9536" i="1"/>
  <c r="E9536" i="1"/>
  <c r="F9536" i="1"/>
  <c r="C9536" i="1" s="1"/>
  <c r="D9537" i="1"/>
  <c r="E9537" i="1"/>
  <c r="F9537" i="1"/>
  <c r="D9538" i="1"/>
  <c r="E9538" i="1"/>
  <c r="F9538" i="1"/>
  <c r="D9539" i="1"/>
  <c r="E9539" i="1"/>
  <c r="F9539" i="1"/>
  <c r="C9539" i="1" s="1"/>
  <c r="D9540" i="1"/>
  <c r="E9540" i="1"/>
  <c r="F9540" i="1"/>
  <c r="D9541" i="1"/>
  <c r="E9541" i="1"/>
  <c r="F9541" i="1"/>
  <c r="C9541" i="1" s="1"/>
  <c r="D9542" i="1"/>
  <c r="E9542" i="1"/>
  <c r="F9542" i="1"/>
  <c r="D9543" i="1"/>
  <c r="E9543" i="1"/>
  <c r="F9543" i="1"/>
  <c r="D9544" i="1"/>
  <c r="E9544" i="1"/>
  <c r="F9544" i="1"/>
  <c r="C9544" i="1" s="1"/>
  <c r="D9545" i="1"/>
  <c r="E9545" i="1"/>
  <c r="F9545" i="1"/>
  <c r="D9546" i="1"/>
  <c r="E9546" i="1"/>
  <c r="F9546" i="1"/>
  <c r="D9547" i="1"/>
  <c r="E9547" i="1"/>
  <c r="F9547" i="1"/>
  <c r="C9547" i="1" s="1"/>
  <c r="D9548" i="1"/>
  <c r="E9548" i="1"/>
  <c r="F9548" i="1"/>
  <c r="D9549" i="1"/>
  <c r="E9549" i="1"/>
  <c r="F9549" i="1"/>
  <c r="C9549" i="1" s="1"/>
  <c r="D9550" i="1"/>
  <c r="E9550" i="1"/>
  <c r="F9550" i="1"/>
  <c r="D9551" i="1"/>
  <c r="E9551" i="1"/>
  <c r="F9551" i="1"/>
  <c r="D9552" i="1"/>
  <c r="E9552" i="1"/>
  <c r="F9552" i="1"/>
  <c r="C9552" i="1" s="1"/>
  <c r="D9553" i="1"/>
  <c r="E9553" i="1"/>
  <c r="F9553" i="1"/>
  <c r="D9554" i="1"/>
  <c r="E9554" i="1"/>
  <c r="F9554" i="1"/>
  <c r="D9555" i="1"/>
  <c r="E9555" i="1"/>
  <c r="F9555" i="1"/>
  <c r="C9555" i="1" s="1"/>
  <c r="D9556" i="1"/>
  <c r="E9556" i="1"/>
  <c r="F9556" i="1"/>
  <c r="D9557" i="1"/>
  <c r="E9557" i="1"/>
  <c r="F9557" i="1"/>
  <c r="C9557" i="1" s="1"/>
  <c r="D9558" i="1"/>
  <c r="E9558" i="1"/>
  <c r="F9558" i="1"/>
  <c r="D9559" i="1"/>
  <c r="E9559" i="1"/>
  <c r="F9559" i="1"/>
  <c r="D9560" i="1"/>
  <c r="E9560" i="1"/>
  <c r="F9560" i="1"/>
  <c r="C9560" i="1" s="1"/>
  <c r="D9561" i="1"/>
  <c r="E9561" i="1"/>
  <c r="F9561" i="1"/>
  <c r="D9562" i="1"/>
  <c r="E9562" i="1"/>
  <c r="F9562" i="1"/>
  <c r="D9563" i="1"/>
  <c r="E9563" i="1"/>
  <c r="F9563" i="1"/>
  <c r="C9563" i="1" s="1"/>
  <c r="D9564" i="1"/>
  <c r="E9564" i="1"/>
  <c r="F9564" i="1"/>
  <c r="D9565" i="1"/>
  <c r="E9565" i="1"/>
  <c r="F9565" i="1"/>
  <c r="C9565" i="1" s="1"/>
  <c r="D9566" i="1"/>
  <c r="E9566" i="1"/>
  <c r="F9566" i="1"/>
  <c r="B9566" i="1" s="1"/>
  <c r="D9567" i="1"/>
  <c r="E9567" i="1"/>
  <c r="F9567" i="1"/>
  <c r="D9568" i="1"/>
  <c r="E9568" i="1"/>
  <c r="F9568" i="1"/>
  <c r="B9568" i="1" s="1"/>
  <c r="D9569" i="1"/>
  <c r="E9569" i="1"/>
  <c r="F9569" i="1"/>
  <c r="D9570" i="1"/>
  <c r="E9570" i="1"/>
  <c r="F9570" i="1"/>
  <c r="D9571" i="1"/>
  <c r="E9571" i="1"/>
  <c r="F9571" i="1"/>
  <c r="B9571" i="1" s="1"/>
  <c r="D9572" i="1"/>
  <c r="E9572" i="1"/>
  <c r="F9572" i="1"/>
  <c r="B9572" i="1" s="1"/>
  <c r="D9573" i="1"/>
  <c r="E9573" i="1"/>
  <c r="F9573" i="1"/>
  <c r="B9573" i="1" s="1"/>
  <c r="D9574" i="1"/>
  <c r="E9574" i="1"/>
  <c r="F9574" i="1"/>
  <c r="B9574" i="1" s="1"/>
  <c r="D9575" i="1"/>
  <c r="E9575" i="1"/>
  <c r="F9575" i="1"/>
  <c r="B9575" i="1" s="1"/>
  <c r="D9576" i="1"/>
  <c r="E9576" i="1"/>
  <c r="F9576" i="1"/>
  <c r="C9576" i="1" s="1"/>
  <c r="D9577" i="1"/>
  <c r="E9577" i="1"/>
  <c r="F9577" i="1"/>
  <c r="D9578" i="1"/>
  <c r="E9578" i="1"/>
  <c r="F9578" i="1"/>
  <c r="C9578" i="1" s="1"/>
  <c r="D9579" i="1"/>
  <c r="E9579" i="1"/>
  <c r="F9579" i="1"/>
  <c r="B9579" i="1" s="1"/>
  <c r="D9580" i="1"/>
  <c r="E9580" i="1"/>
  <c r="F9580" i="1"/>
  <c r="D9581" i="1"/>
  <c r="E9581" i="1"/>
  <c r="F9581" i="1"/>
  <c r="B9581" i="1" s="1"/>
  <c r="D9582" i="1"/>
  <c r="E9582" i="1"/>
  <c r="F9582" i="1"/>
  <c r="B9582" i="1" s="1"/>
  <c r="D9583" i="1"/>
  <c r="E9583" i="1"/>
  <c r="F9583" i="1"/>
  <c r="D9584" i="1"/>
  <c r="E9584" i="1"/>
  <c r="F9584" i="1"/>
  <c r="D9585" i="1"/>
  <c r="E9585" i="1"/>
  <c r="F9585" i="1"/>
  <c r="D9586" i="1"/>
  <c r="E9586" i="1"/>
  <c r="F9586" i="1"/>
  <c r="C9586" i="1" s="1"/>
  <c r="D9587" i="1"/>
  <c r="E9587" i="1"/>
  <c r="F9587" i="1"/>
  <c r="D9588" i="1"/>
  <c r="E9588" i="1"/>
  <c r="F9588" i="1"/>
  <c r="D9589" i="1"/>
  <c r="E9589" i="1"/>
  <c r="F9589" i="1"/>
  <c r="C9589" i="1" s="1"/>
  <c r="D9590" i="1"/>
  <c r="E9590" i="1"/>
  <c r="F9590" i="1"/>
  <c r="D9591" i="1"/>
  <c r="E9591" i="1"/>
  <c r="F9591" i="1"/>
  <c r="C9591" i="1" s="1"/>
  <c r="D9592" i="1"/>
  <c r="E9592" i="1"/>
  <c r="F9592" i="1"/>
  <c r="C9592" i="1" s="1"/>
  <c r="D9593" i="1"/>
  <c r="E9593" i="1"/>
  <c r="F9593" i="1"/>
  <c r="D9594" i="1"/>
  <c r="E9594" i="1"/>
  <c r="F9594" i="1"/>
  <c r="C9594" i="1" s="1"/>
  <c r="D9595" i="1"/>
  <c r="E9595" i="1"/>
  <c r="F9595" i="1"/>
  <c r="D9596" i="1"/>
  <c r="E9596" i="1"/>
  <c r="F9596" i="1"/>
  <c r="D9597" i="1"/>
  <c r="E9597" i="1"/>
  <c r="F9597" i="1"/>
  <c r="C9597" i="1" s="1"/>
  <c r="D9598" i="1"/>
  <c r="E9598" i="1"/>
  <c r="F9598" i="1"/>
  <c r="D9599" i="1"/>
  <c r="E9599" i="1"/>
  <c r="F9599" i="1"/>
  <c r="C9599" i="1" s="1"/>
  <c r="D9600" i="1"/>
  <c r="E9600" i="1"/>
  <c r="F9600" i="1"/>
  <c r="C9600" i="1" s="1"/>
  <c r="D9601" i="1"/>
  <c r="E9601" i="1"/>
  <c r="F9601" i="1"/>
  <c r="D9602" i="1"/>
  <c r="E9602" i="1"/>
  <c r="F9602" i="1"/>
  <c r="C9602" i="1" s="1"/>
  <c r="D9603" i="1"/>
  <c r="E9603" i="1"/>
  <c r="F9603" i="1"/>
  <c r="C9603" i="1" s="1"/>
  <c r="D9604" i="1"/>
  <c r="E9604" i="1"/>
  <c r="F9604" i="1"/>
  <c r="D9605" i="1"/>
  <c r="E9605" i="1"/>
  <c r="F9605" i="1"/>
  <c r="C9605" i="1" s="1"/>
  <c r="D9606" i="1"/>
  <c r="E9606" i="1"/>
  <c r="F9606" i="1"/>
  <c r="D9607" i="1"/>
  <c r="E9607" i="1"/>
  <c r="F9607" i="1"/>
  <c r="C9607" i="1" s="1"/>
  <c r="D9608" i="1"/>
  <c r="E9608" i="1"/>
  <c r="F9608" i="1"/>
  <c r="C9608" i="1" s="1"/>
  <c r="D9609" i="1"/>
  <c r="E9609" i="1"/>
  <c r="F9609" i="1"/>
  <c r="D9610" i="1"/>
  <c r="E9610" i="1"/>
  <c r="F9610" i="1"/>
  <c r="C9610" i="1" s="1"/>
  <c r="D9611" i="1"/>
  <c r="E9611" i="1"/>
  <c r="F9611" i="1"/>
  <c r="D9612" i="1"/>
  <c r="E9612" i="1"/>
  <c r="F9612" i="1"/>
  <c r="D9613" i="1"/>
  <c r="E9613" i="1"/>
  <c r="F9613" i="1"/>
  <c r="C9613" i="1" s="1"/>
  <c r="D9614" i="1"/>
  <c r="E9614" i="1"/>
  <c r="F9614" i="1"/>
  <c r="D9615" i="1"/>
  <c r="E9615" i="1"/>
  <c r="F9615" i="1"/>
  <c r="C9615" i="1" s="1"/>
  <c r="D9616" i="1"/>
  <c r="E9616" i="1"/>
  <c r="F9616" i="1"/>
  <c r="C9616" i="1" s="1"/>
  <c r="D9617" i="1"/>
  <c r="E9617" i="1"/>
  <c r="F9617" i="1"/>
  <c r="D9618" i="1"/>
  <c r="E9618" i="1"/>
  <c r="F9618" i="1"/>
  <c r="C9618" i="1" s="1"/>
  <c r="D9619" i="1"/>
  <c r="E9619" i="1"/>
  <c r="F9619" i="1"/>
  <c r="C9619" i="1" s="1"/>
  <c r="D9620" i="1"/>
  <c r="E9620" i="1"/>
  <c r="F9620" i="1"/>
  <c r="D9621" i="1"/>
  <c r="E9621" i="1"/>
  <c r="F9621" i="1"/>
  <c r="C9621" i="1" s="1"/>
  <c r="D9622" i="1"/>
  <c r="E9622" i="1"/>
  <c r="F9622" i="1"/>
  <c r="D9623" i="1"/>
  <c r="E9623" i="1"/>
  <c r="F9623" i="1"/>
  <c r="C9623" i="1" s="1"/>
  <c r="D9624" i="1"/>
  <c r="E9624" i="1"/>
  <c r="F9624" i="1"/>
  <c r="C9624" i="1" s="1"/>
  <c r="D9625" i="1"/>
  <c r="E9625" i="1"/>
  <c r="F9625" i="1"/>
  <c r="D9626" i="1"/>
  <c r="E9626" i="1"/>
  <c r="F9626" i="1"/>
  <c r="C9626" i="1" s="1"/>
  <c r="D9627" i="1"/>
  <c r="E9627" i="1"/>
  <c r="F9627" i="1"/>
  <c r="D9628" i="1"/>
  <c r="E9628" i="1"/>
  <c r="F9628" i="1"/>
  <c r="D9629" i="1"/>
  <c r="E9629" i="1"/>
  <c r="F9629" i="1"/>
  <c r="C9629" i="1" s="1"/>
  <c r="D9630" i="1"/>
  <c r="E9630" i="1"/>
  <c r="F9630" i="1"/>
  <c r="D9631" i="1"/>
  <c r="E9631" i="1"/>
  <c r="F9631" i="1"/>
  <c r="C9631" i="1" s="1"/>
  <c r="D9632" i="1"/>
  <c r="E9632" i="1"/>
  <c r="F9632" i="1"/>
  <c r="C9632" i="1" s="1"/>
  <c r="D9633" i="1"/>
  <c r="E9633" i="1"/>
  <c r="F9633" i="1"/>
  <c r="D9634" i="1"/>
  <c r="E9634" i="1"/>
  <c r="F9634" i="1"/>
  <c r="C9634" i="1" s="1"/>
  <c r="D9635" i="1"/>
  <c r="E9635" i="1"/>
  <c r="F9635" i="1"/>
  <c r="D9636" i="1"/>
  <c r="E9636" i="1"/>
  <c r="F9636" i="1"/>
  <c r="D9637" i="1"/>
  <c r="E9637" i="1"/>
  <c r="F9637" i="1"/>
  <c r="C9637" i="1" s="1"/>
  <c r="D9638" i="1"/>
  <c r="E9638" i="1"/>
  <c r="F9638" i="1"/>
  <c r="D9639" i="1"/>
  <c r="E9639" i="1"/>
  <c r="F9639" i="1"/>
  <c r="C9639" i="1" s="1"/>
  <c r="D9640" i="1"/>
  <c r="E9640" i="1"/>
  <c r="F9640" i="1"/>
  <c r="C9640" i="1" s="1"/>
  <c r="D9641" i="1"/>
  <c r="E9641" i="1"/>
  <c r="F9641" i="1"/>
  <c r="D9642" i="1"/>
  <c r="E9642" i="1"/>
  <c r="F9642" i="1"/>
  <c r="C9642" i="1" s="1"/>
  <c r="D9643" i="1"/>
  <c r="E9643" i="1"/>
  <c r="F9643" i="1"/>
  <c r="D9644" i="1"/>
  <c r="E9644" i="1"/>
  <c r="F9644" i="1"/>
  <c r="D9645" i="1"/>
  <c r="E9645" i="1"/>
  <c r="F9645" i="1"/>
  <c r="C9645" i="1" s="1"/>
  <c r="D9646" i="1"/>
  <c r="E9646" i="1"/>
  <c r="F9646" i="1"/>
  <c r="D9647" i="1"/>
  <c r="E9647" i="1"/>
  <c r="F9647" i="1"/>
  <c r="C9647" i="1" s="1"/>
  <c r="D9648" i="1"/>
  <c r="E9648" i="1"/>
  <c r="F9648" i="1"/>
  <c r="C9648" i="1" s="1"/>
  <c r="D9649" i="1"/>
  <c r="E9649" i="1"/>
  <c r="F9649" i="1"/>
  <c r="D9650" i="1"/>
  <c r="E9650" i="1"/>
  <c r="F9650" i="1"/>
  <c r="C9650" i="1" s="1"/>
  <c r="D9651" i="1"/>
  <c r="E9651" i="1"/>
  <c r="F9651" i="1"/>
  <c r="D9652" i="1"/>
  <c r="E9652" i="1"/>
  <c r="F9652" i="1"/>
  <c r="D9653" i="1"/>
  <c r="E9653" i="1"/>
  <c r="F9653" i="1"/>
  <c r="C9653" i="1" s="1"/>
  <c r="D9654" i="1"/>
  <c r="E9654" i="1"/>
  <c r="F9654" i="1"/>
  <c r="D9655" i="1"/>
  <c r="E9655" i="1"/>
  <c r="F9655" i="1"/>
  <c r="C9655" i="1" s="1"/>
  <c r="D9656" i="1"/>
  <c r="E9656" i="1"/>
  <c r="F9656" i="1"/>
  <c r="C9656" i="1" s="1"/>
  <c r="D9657" i="1"/>
  <c r="E9657" i="1"/>
  <c r="F9657" i="1"/>
  <c r="D9658" i="1"/>
  <c r="E9658" i="1"/>
  <c r="F9658" i="1"/>
  <c r="C9658" i="1" s="1"/>
  <c r="D9659" i="1"/>
  <c r="E9659" i="1"/>
  <c r="F9659" i="1"/>
  <c r="D9660" i="1"/>
  <c r="E9660" i="1"/>
  <c r="F9660" i="1"/>
  <c r="D9661" i="1"/>
  <c r="E9661" i="1"/>
  <c r="F9661" i="1"/>
  <c r="C9661" i="1" s="1"/>
  <c r="D9662" i="1"/>
  <c r="E9662" i="1"/>
  <c r="F9662" i="1"/>
  <c r="D9663" i="1"/>
  <c r="E9663" i="1"/>
  <c r="F9663" i="1"/>
  <c r="C9663" i="1" s="1"/>
  <c r="D9664" i="1"/>
  <c r="E9664" i="1"/>
  <c r="F9664" i="1"/>
  <c r="C9664" i="1" s="1"/>
  <c r="D9665" i="1"/>
  <c r="E9665" i="1"/>
  <c r="F9665" i="1"/>
  <c r="D9666" i="1"/>
  <c r="E9666" i="1"/>
  <c r="F9666" i="1"/>
  <c r="C9666" i="1" s="1"/>
  <c r="D9667" i="1"/>
  <c r="E9667" i="1"/>
  <c r="F9667" i="1"/>
  <c r="C9667" i="1" s="1"/>
  <c r="D9668" i="1"/>
  <c r="E9668" i="1"/>
  <c r="F9668" i="1"/>
  <c r="D9669" i="1"/>
  <c r="E9669" i="1"/>
  <c r="F9669" i="1"/>
  <c r="C9669" i="1" s="1"/>
  <c r="D9670" i="1"/>
  <c r="E9670" i="1"/>
  <c r="F9670" i="1"/>
  <c r="D9671" i="1"/>
  <c r="E9671" i="1"/>
  <c r="F9671" i="1"/>
  <c r="C9671" i="1" s="1"/>
  <c r="D9672" i="1"/>
  <c r="E9672" i="1"/>
  <c r="F9672" i="1"/>
  <c r="C9672" i="1" s="1"/>
  <c r="D9673" i="1"/>
  <c r="E9673" i="1"/>
  <c r="F9673" i="1"/>
  <c r="D9674" i="1"/>
  <c r="E9674" i="1"/>
  <c r="F9674" i="1"/>
  <c r="C9674" i="1" s="1"/>
  <c r="D9675" i="1"/>
  <c r="E9675" i="1"/>
  <c r="F9675" i="1"/>
  <c r="D9676" i="1"/>
  <c r="E9676" i="1"/>
  <c r="F9676" i="1"/>
  <c r="D9677" i="1"/>
  <c r="E9677" i="1"/>
  <c r="F9677" i="1"/>
  <c r="C9677" i="1" s="1"/>
  <c r="D9678" i="1"/>
  <c r="E9678" i="1"/>
  <c r="F9678" i="1"/>
  <c r="D9679" i="1"/>
  <c r="E9679" i="1"/>
  <c r="F9679" i="1"/>
  <c r="C9679" i="1" s="1"/>
  <c r="D9680" i="1"/>
  <c r="E9680" i="1"/>
  <c r="F9680" i="1"/>
  <c r="C9680" i="1" s="1"/>
  <c r="D9681" i="1"/>
  <c r="E9681" i="1"/>
  <c r="F9681" i="1"/>
  <c r="D9682" i="1"/>
  <c r="E9682" i="1"/>
  <c r="F9682" i="1"/>
  <c r="C9682" i="1" s="1"/>
  <c r="D9683" i="1"/>
  <c r="E9683" i="1"/>
  <c r="F9683" i="1"/>
  <c r="C9683" i="1" s="1"/>
  <c r="D9684" i="1"/>
  <c r="E9684" i="1"/>
  <c r="F9684" i="1"/>
  <c r="D9685" i="1"/>
  <c r="E9685" i="1"/>
  <c r="F9685" i="1"/>
  <c r="D9686" i="1"/>
  <c r="E9686" i="1"/>
  <c r="F9686" i="1"/>
  <c r="D9687" i="1"/>
  <c r="E9687" i="1"/>
  <c r="F9687" i="1"/>
  <c r="C9687" i="1" s="1"/>
  <c r="D9688" i="1"/>
  <c r="E9688" i="1"/>
  <c r="F9688" i="1"/>
  <c r="C9688" i="1" s="1"/>
  <c r="D9689" i="1"/>
  <c r="E9689" i="1"/>
  <c r="F9689" i="1"/>
  <c r="D9690" i="1"/>
  <c r="E9690" i="1"/>
  <c r="F9690" i="1"/>
  <c r="C9690" i="1" s="1"/>
  <c r="D9691" i="1"/>
  <c r="E9691" i="1"/>
  <c r="F9691" i="1"/>
  <c r="D9692" i="1"/>
  <c r="E9692" i="1"/>
  <c r="F9692" i="1"/>
  <c r="D9693" i="1"/>
  <c r="E9693" i="1"/>
  <c r="F9693" i="1"/>
  <c r="C9693" i="1" s="1"/>
  <c r="D9694" i="1"/>
  <c r="E9694" i="1"/>
  <c r="F9694" i="1"/>
  <c r="D9695" i="1"/>
  <c r="E9695" i="1"/>
  <c r="F9695" i="1"/>
  <c r="C9695" i="1" s="1"/>
  <c r="D9696" i="1"/>
  <c r="E9696" i="1"/>
  <c r="F9696" i="1"/>
  <c r="C9696" i="1" s="1"/>
  <c r="D9697" i="1"/>
  <c r="E9697" i="1"/>
  <c r="F9697" i="1"/>
  <c r="D9698" i="1"/>
  <c r="E9698" i="1"/>
  <c r="F9698" i="1"/>
  <c r="C9698" i="1" s="1"/>
  <c r="D9699" i="1"/>
  <c r="E9699" i="1"/>
  <c r="F9699" i="1"/>
  <c r="D9700" i="1"/>
  <c r="E9700" i="1"/>
  <c r="F9700" i="1"/>
  <c r="D9701" i="1"/>
  <c r="E9701" i="1"/>
  <c r="F9701" i="1"/>
  <c r="C9701" i="1" s="1"/>
  <c r="D9702" i="1"/>
  <c r="E9702" i="1"/>
  <c r="F9702" i="1"/>
  <c r="D9703" i="1"/>
  <c r="E9703" i="1"/>
  <c r="F9703" i="1"/>
  <c r="C9703" i="1" s="1"/>
  <c r="D9704" i="1"/>
  <c r="E9704" i="1"/>
  <c r="F9704" i="1"/>
  <c r="C9704" i="1" s="1"/>
  <c r="D9705" i="1"/>
  <c r="E9705" i="1"/>
  <c r="F9705" i="1"/>
  <c r="D9706" i="1"/>
  <c r="E9706" i="1"/>
  <c r="F9706" i="1"/>
  <c r="C9706" i="1" s="1"/>
  <c r="D9707" i="1"/>
  <c r="E9707" i="1"/>
  <c r="F9707" i="1"/>
  <c r="D9708" i="1"/>
  <c r="E9708" i="1"/>
  <c r="F9708" i="1"/>
  <c r="D9709" i="1"/>
  <c r="E9709" i="1"/>
  <c r="F9709" i="1"/>
  <c r="C9709" i="1" s="1"/>
  <c r="D9710" i="1"/>
  <c r="E9710" i="1"/>
  <c r="F9710" i="1"/>
  <c r="D9711" i="1"/>
  <c r="E9711" i="1"/>
  <c r="F9711" i="1"/>
  <c r="C9711" i="1" s="1"/>
  <c r="D9712" i="1"/>
  <c r="E9712" i="1"/>
  <c r="F9712" i="1"/>
  <c r="C9712" i="1" s="1"/>
  <c r="D9713" i="1"/>
  <c r="E9713" i="1"/>
  <c r="F9713" i="1"/>
  <c r="D9714" i="1"/>
  <c r="E9714" i="1"/>
  <c r="F9714" i="1"/>
  <c r="C9714" i="1" s="1"/>
  <c r="D9715" i="1"/>
  <c r="E9715" i="1"/>
  <c r="F9715" i="1"/>
  <c r="C9715" i="1" s="1"/>
  <c r="D9716" i="1"/>
  <c r="E9716" i="1"/>
  <c r="F9716" i="1"/>
  <c r="D9717" i="1"/>
  <c r="E9717" i="1"/>
  <c r="F9717" i="1"/>
  <c r="C9717" i="1" s="1"/>
  <c r="D9718" i="1"/>
  <c r="E9718" i="1"/>
  <c r="F9718" i="1"/>
  <c r="D9719" i="1"/>
  <c r="E9719" i="1"/>
  <c r="F9719" i="1"/>
  <c r="C9719" i="1" s="1"/>
  <c r="D9720" i="1"/>
  <c r="E9720" i="1"/>
  <c r="F9720" i="1"/>
  <c r="C9720" i="1" s="1"/>
  <c r="D9721" i="1"/>
  <c r="E9721" i="1"/>
  <c r="F9721" i="1"/>
  <c r="D9722" i="1"/>
  <c r="E9722" i="1"/>
  <c r="F9722" i="1"/>
  <c r="C9722" i="1" s="1"/>
  <c r="D9723" i="1"/>
  <c r="E9723" i="1"/>
  <c r="F9723" i="1"/>
  <c r="D9724" i="1"/>
  <c r="E9724" i="1"/>
  <c r="F9724" i="1"/>
  <c r="D9725" i="1"/>
  <c r="E9725" i="1"/>
  <c r="F9725" i="1"/>
  <c r="C9725" i="1" s="1"/>
  <c r="D9726" i="1"/>
  <c r="E9726" i="1"/>
  <c r="F9726" i="1"/>
  <c r="D9727" i="1"/>
  <c r="E9727" i="1"/>
  <c r="F9727" i="1"/>
  <c r="C9727" i="1" s="1"/>
  <c r="D9728" i="1"/>
  <c r="E9728" i="1"/>
  <c r="F9728" i="1"/>
  <c r="C9728" i="1" s="1"/>
  <c r="D9729" i="1"/>
  <c r="E9729" i="1"/>
  <c r="F9729" i="1"/>
  <c r="D9730" i="1"/>
  <c r="E9730" i="1"/>
  <c r="F9730" i="1"/>
  <c r="C9730" i="1" s="1"/>
  <c r="D9731" i="1"/>
  <c r="E9731" i="1"/>
  <c r="F9731" i="1"/>
  <c r="D9732" i="1"/>
  <c r="E9732" i="1"/>
  <c r="F9732" i="1"/>
  <c r="D9733" i="1"/>
  <c r="E9733" i="1"/>
  <c r="F9733" i="1"/>
  <c r="C9733" i="1" s="1"/>
  <c r="D9734" i="1"/>
  <c r="E9734" i="1"/>
  <c r="F9734" i="1"/>
  <c r="D9735" i="1"/>
  <c r="E9735" i="1"/>
  <c r="F9735" i="1"/>
  <c r="C9735" i="1" s="1"/>
  <c r="D9736" i="1"/>
  <c r="E9736" i="1"/>
  <c r="F9736" i="1"/>
  <c r="C9736" i="1" s="1"/>
  <c r="D9737" i="1"/>
  <c r="E9737" i="1"/>
  <c r="F9737" i="1"/>
  <c r="D9738" i="1"/>
  <c r="E9738" i="1"/>
  <c r="F9738" i="1"/>
  <c r="C9738" i="1" s="1"/>
  <c r="D9739" i="1"/>
  <c r="E9739" i="1"/>
  <c r="F9739" i="1"/>
  <c r="C9739" i="1" s="1"/>
  <c r="D9740" i="1"/>
  <c r="E9740" i="1"/>
  <c r="F9740" i="1"/>
  <c r="D9741" i="1"/>
  <c r="E9741" i="1"/>
  <c r="F9741" i="1"/>
  <c r="C9741" i="1" s="1"/>
  <c r="D9742" i="1"/>
  <c r="E9742" i="1"/>
  <c r="F9742" i="1"/>
  <c r="D9743" i="1"/>
  <c r="E9743" i="1"/>
  <c r="F9743" i="1"/>
  <c r="C9743" i="1" s="1"/>
  <c r="D9744" i="1"/>
  <c r="E9744" i="1"/>
  <c r="F9744" i="1"/>
  <c r="C9744" i="1" s="1"/>
  <c r="D9745" i="1"/>
  <c r="E9745" i="1"/>
  <c r="F9745" i="1"/>
  <c r="D9746" i="1"/>
  <c r="E9746" i="1"/>
  <c r="F9746" i="1"/>
  <c r="C9746" i="1" s="1"/>
  <c r="D9747" i="1"/>
  <c r="E9747" i="1"/>
  <c r="F9747" i="1"/>
  <c r="B9747" i="1" s="1"/>
  <c r="D9748" i="1"/>
  <c r="E9748" i="1"/>
  <c r="F9748" i="1"/>
  <c r="D9749" i="1"/>
  <c r="E9749" i="1"/>
  <c r="F9749" i="1"/>
  <c r="C9749" i="1" s="1"/>
  <c r="D9750" i="1"/>
  <c r="E9750" i="1"/>
  <c r="F9750" i="1"/>
  <c r="D9751" i="1"/>
  <c r="E9751" i="1"/>
  <c r="F9751" i="1"/>
  <c r="C9751" i="1" s="1"/>
  <c r="D9752" i="1"/>
  <c r="E9752" i="1"/>
  <c r="F9752" i="1"/>
  <c r="B9752" i="1" s="1"/>
  <c r="D9753" i="1"/>
  <c r="E9753" i="1"/>
  <c r="F9753" i="1"/>
  <c r="D9754" i="1"/>
  <c r="E9754" i="1"/>
  <c r="F9754" i="1"/>
  <c r="D9755" i="1"/>
  <c r="E9755" i="1"/>
  <c r="F9755" i="1"/>
  <c r="B9755" i="1" s="1"/>
  <c r="D9756" i="1"/>
  <c r="E9756" i="1"/>
  <c r="F9756" i="1"/>
  <c r="D9757" i="1"/>
  <c r="E9757" i="1"/>
  <c r="F9757" i="1"/>
  <c r="C9757" i="1" s="1"/>
  <c r="D9758" i="1"/>
  <c r="E9758" i="1"/>
  <c r="F9758" i="1"/>
  <c r="D9759" i="1"/>
  <c r="E9759" i="1"/>
  <c r="F9759" i="1"/>
  <c r="C9759" i="1" s="1"/>
  <c r="D9760" i="1"/>
  <c r="E9760" i="1"/>
  <c r="F9760" i="1"/>
  <c r="C9760" i="1" s="1"/>
  <c r="D9761" i="1"/>
  <c r="E9761" i="1"/>
  <c r="F9761" i="1"/>
  <c r="D9762" i="1"/>
  <c r="E9762" i="1"/>
  <c r="F9762" i="1"/>
  <c r="C9762" i="1" s="1"/>
  <c r="D9763" i="1"/>
  <c r="E9763" i="1"/>
  <c r="F9763" i="1"/>
  <c r="D9764" i="1"/>
  <c r="E9764" i="1"/>
  <c r="F9764" i="1"/>
  <c r="D9765" i="1"/>
  <c r="E9765" i="1"/>
  <c r="F9765" i="1"/>
  <c r="C9765" i="1" s="1"/>
  <c r="D9766" i="1"/>
  <c r="E9766" i="1"/>
  <c r="F9766" i="1"/>
  <c r="D9767" i="1"/>
  <c r="E9767" i="1"/>
  <c r="F9767" i="1"/>
  <c r="C9767" i="1" s="1"/>
  <c r="D9768" i="1"/>
  <c r="E9768" i="1"/>
  <c r="F9768" i="1"/>
  <c r="C9768" i="1" s="1"/>
  <c r="D9769" i="1"/>
  <c r="E9769" i="1"/>
  <c r="F9769" i="1"/>
  <c r="D9770" i="1"/>
  <c r="E9770" i="1"/>
  <c r="F9770" i="1"/>
  <c r="C9770" i="1" s="1"/>
  <c r="D9771" i="1"/>
  <c r="E9771" i="1"/>
  <c r="F9771" i="1"/>
  <c r="D9772" i="1"/>
  <c r="E9772" i="1"/>
  <c r="F9772" i="1"/>
  <c r="D9773" i="1"/>
  <c r="E9773" i="1"/>
  <c r="F9773" i="1"/>
  <c r="C9773" i="1" s="1"/>
  <c r="D9774" i="1"/>
  <c r="E9774" i="1"/>
  <c r="F9774" i="1"/>
  <c r="D9775" i="1"/>
  <c r="E9775" i="1"/>
  <c r="F9775" i="1"/>
  <c r="C9775" i="1" s="1"/>
  <c r="D9776" i="1"/>
  <c r="E9776" i="1"/>
  <c r="F9776" i="1"/>
  <c r="C9776" i="1" s="1"/>
  <c r="D9777" i="1"/>
  <c r="E9777" i="1"/>
  <c r="F9777" i="1"/>
  <c r="D9778" i="1"/>
  <c r="E9778" i="1"/>
  <c r="F9778" i="1"/>
  <c r="C9778" i="1" s="1"/>
  <c r="D9779" i="1"/>
  <c r="E9779" i="1"/>
  <c r="F9779" i="1"/>
  <c r="C9779" i="1" s="1"/>
  <c r="D9780" i="1"/>
  <c r="E9780" i="1"/>
  <c r="F9780" i="1"/>
  <c r="D9781" i="1"/>
  <c r="E9781" i="1"/>
  <c r="F9781" i="1"/>
  <c r="C9781" i="1" s="1"/>
  <c r="D9782" i="1"/>
  <c r="E9782" i="1"/>
  <c r="F9782" i="1"/>
  <c r="D9783" i="1"/>
  <c r="E9783" i="1"/>
  <c r="F9783" i="1"/>
  <c r="C9783" i="1" s="1"/>
  <c r="D9784" i="1"/>
  <c r="E9784" i="1"/>
  <c r="F9784" i="1"/>
  <c r="C9784" i="1" s="1"/>
  <c r="D9785" i="1"/>
  <c r="E9785" i="1"/>
  <c r="F9785" i="1"/>
  <c r="D9786" i="1"/>
  <c r="E9786" i="1"/>
  <c r="F9786" i="1"/>
  <c r="C9786" i="1" s="1"/>
  <c r="D9787" i="1"/>
  <c r="E9787" i="1"/>
  <c r="F9787" i="1"/>
  <c r="D9788" i="1"/>
  <c r="E9788" i="1"/>
  <c r="F9788" i="1"/>
  <c r="D9789" i="1"/>
  <c r="E9789" i="1"/>
  <c r="F9789" i="1"/>
  <c r="C9789" i="1" s="1"/>
  <c r="D9790" i="1"/>
  <c r="E9790" i="1"/>
  <c r="F9790" i="1"/>
  <c r="D9791" i="1"/>
  <c r="E9791" i="1"/>
  <c r="F9791" i="1"/>
  <c r="C9791" i="1" s="1"/>
  <c r="D9792" i="1"/>
  <c r="E9792" i="1"/>
  <c r="F9792" i="1"/>
  <c r="C9792" i="1" s="1"/>
  <c r="D9793" i="1"/>
  <c r="E9793" i="1"/>
  <c r="F9793" i="1"/>
  <c r="D9794" i="1"/>
  <c r="E9794" i="1"/>
  <c r="F9794" i="1"/>
  <c r="C9794" i="1" s="1"/>
  <c r="D9795" i="1"/>
  <c r="E9795" i="1"/>
  <c r="F9795" i="1"/>
  <c r="D9796" i="1"/>
  <c r="E9796" i="1"/>
  <c r="F9796" i="1"/>
  <c r="D9797" i="1"/>
  <c r="E9797" i="1"/>
  <c r="F9797" i="1"/>
  <c r="C9797" i="1" s="1"/>
  <c r="D9798" i="1"/>
  <c r="E9798" i="1"/>
  <c r="F9798" i="1"/>
  <c r="D9799" i="1"/>
  <c r="E9799" i="1"/>
  <c r="F9799" i="1"/>
  <c r="C9799" i="1" s="1"/>
  <c r="D9800" i="1"/>
  <c r="E9800" i="1"/>
  <c r="F9800" i="1"/>
  <c r="C9800" i="1" s="1"/>
  <c r="D9801" i="1"/>
  <c r="E9801" i="1"/>
  <c r="F9801" i="1"/>
  <c r="D9802" i="1"/>
  <c r="E9802" i="1"/>
  <c r="F9802" i="1"/>
  <c r="C9802" i="1" s="1"/>
  <c r="D9803" i="1"/>
  <c r="E9803" i="1"/>
  <c r="F9803" i="1"/>
  <c r="C9803" i="1" s="1"/>
  <c r="D9804" i="1"/>
  <c r="E9804" i="1"/>
  <c r="F9804" i="1"/>
  <c r="D9805" i="1"/>
  <c r="E9805" i="1"/>
  <c r="F9805" i="1"/>
  <c r="C9805" i="1" s="1"/>
  <c r="D9806" i="1"/>
  <c r="E9806" i="1"/>
  <c r="F9806" i="1"/>
  <c r="D9807" i="1"/>
  <c r="E9807" i="1"/>
  <c r="F9807" i="1"/>
  <c r="C9807" i="1" s="1"/>
  <c r="D9808" i="1"/>
  <c r="E9808" i="1"/>
  <c r="F9808" i="1"/>
  <c r="C9808" i="1" s="1"/>
  <c r="D9809" i="1"/>
  <c r="E9809" i="1"/>
  <c r="F9809" i="1"/>
  <c r="D9810" i="1"/>
  <c r="E9810" i="1"/>
  <c r="F9810" i="1"/>
  <c r="C9810" i="1" s="1"/>
  <c r="D9811" i="1"/>
  <c r="E9811" i="1"/>
  <c r="F9811" i="1"/>
  <c r="D9812" i="1"/>
  <c r="E9812" i="1"/>
  <c r="F9812" i="1"/>
  <c r="D9813" i="1"/>
  <c r="E9813" i="1"/>
  <c r="F9813" i="1"/>
  <c r="C9813" i="1" s="1"/>
  <c r="D9814" i="1"/>
  <c r="E9814" i="1"/>
  <c r="F9814" i="1"/>
  <c r="D9815" i="1"/>
  <c r="E9815" i="1"/>
  <c r="F9815" i="1"/>
  <c r="C9815" i="1" s="1"/>
  <c r="D9816" i="1"/>
  <c r="E9816" i="1"/>
  <c r="F9816" i="1"/>
  <c r="C9816" i="1" s="1"/>
  <c r="D9817" i="1"/>
  <c r="E9817" i="1"/>
  <c r="F9817" i="1"/>
  <c r="D9818" i="1"/>
  <c r="E9818" i="1"/>
  <c r="F9818" i="1"/>
  <c r="C9818" i="1" s="1"/>
  <c r="D9819" i="1"/>
  <c r="E9819" i="1"/>
  <c r="F9819" i="1"/>
  <c r="D9820" i="1"/>
  <c r="E9820" i="1"/>
  <c r="F9820" i="1"/>
  <c r="D9821" i="1"/>
  <c r="E9821" i="1"/>
  <c r="F9821" i="1"/>
  <c r="C9821" i="1" s="1"/>
  <c r="D9822" i="1"/>
  <c r="E9822" i="1"/>
  <c r="F9822" i="1"/>
  <c r="D9823" i="1"/>
  <c r="E9823" i="1"/>
  <c r="F9823" i="1"/>
  <c r="C9823" i="1" s="1"/>
  <c r="D9824" i="1"/>
  <c r="E9824" i="1"/>
  <c r="F9824" i="1"/>
  <c r="C9824" i="1" s="1"/>
  <c r="D9825" i="1"/>
  <c r="E9825" i="1"/>
  <c r="F9825" i="1"/>
  <c r="D9826" i="1"/>
  <c r="E9826" i="1"/>
  <c r="F9826" i="1"/>
  <c r="C9826" i="1" s="1"/>
  <c r="D9827" i="1"/>
  <c r="E9827" i="1"/>
  <c r="F9827" i="1"/>
  <c r="D9828" i="1"/>
  <c r="E9828" i="1"/>
  <c r="F9828" i="1"/>
  <c r="D9829" i="1"/>
  <c r="E9829" i="1"/>
  <c r="F9829" i="1"/>
  <c r="C9829" i="1" s="1"/>
  <c r="D9830" i="1"/>
  <c r="E9830" i="1"/>
  <c r="F9830" i="1"/>
  <c r="D9831" i="1"/>
  <c r="E9831" i="1"/>
  <c r="F9831" i="1"/>
  <c r="C9831" i="1" s="1"/>
  <c r="D9832" i="1"/>
  <c r="E9832" i="1"/>
  <c r="F9832" i="1"/>
  <c r="C9832" i="1" s="1"/>
  <c r="D9833" i="1"/>
  <c r="E9833" i="1"/>
  <c r="F9833" i="1"/>
  <c r="D9834" i="1"/>
  <c r="E9834" i="1"/>
  <c r="F9834" i="1"/>
  <c r="C9834" i="1" s="1"/>
  <c r="D9835" i="1"/>
  <c r="E9835" i="1"/>
  <c r="F9835" i="1"/>
  <c r="D9836" i="1"/>
  <c r="E9836" i="1"/>
  <c r="F9836" i="1"/>
  <c r="D9837" i="1"/>
  <c r="E9837" i="1"/>
  <c r="F9837" i="1"/>
  <c r="C9837" i="1" s="1"/>
  <c r="D9838" i="1"/>
  <c r="E9838" i="1"/>
  <c r="F9838" i="1"/>
  <c r="D9839" i="1"/>
  <c r="E9839" i="1"/>
  <c r="F9839" i="1"/>
  <c r="C9839" i="1" s="1"/>
  <c r="D9840" i="1"/>
  <c r="E9840" i="1"/>
  <c r="F9840" i="1"/>
  <c r="C9840" i="1" s="1"/>
  <c r="D9841" i="1"/>
  <c r="E9841" i="1"/>
  <c r="F9841" i="1"/>
  <c r="D9842" i="1"/>
  <c r="E9842" i="1"/>
  <c r="F9842" i="1"/>
  <c r="C9842" i="1" s="1"/>
  <c r="D9843" i="1"/>
  <c r="E9843" i="1"/>
  <c r="F9843" i="1"/>
  <c r="C9843" i="1" s="1"/>
  <c r="D9844" i="1"/>
  <c r="E9844" i="1"/>
  <c r="F9844" i="1"/>
  <c r="D9845" i="1"/>
  <c r="E9845" i="1"/>
  <c r="F9845" i="1"/>
  <c r="C9845" i="1" s="1"/>
  <c r="D9846" i="1"/>
  <c r="E9846" i="1"/>
  <c r="F9846" i="1"/>
  <c r="D9847" i="1"/>
  <c r="E9847" i="1"/>
  <c r="F9847" i="1"/>
  <c r="C9847" i="1" s="1"/>
  <c r="D9848" i="1"/>
  <c r="E9848" i="1"/>
  <c r="F9848" i="1"/>
  <c r="C9848" i="1" s="1"/>
  <c r="D9849" i="1"/>
  <c r="E9849" i="1"/>
  <c r="F9849" i="1"/>
  <c r="D9850" i="1"/>
  <c r="E9850" i="1"/>
  <c r="F9850" i="1"/>
  <c r="C9850" i="1" s="1"/>
  <c r="D9851" i="1"/>
  <c r="E9851" i="1"/>
  <c r="F9851" i="1"/>
  <c r="D9852" i="1"/>
  <c r="E9852" i="1"/>
  <c r="F9852" i="1"/>
  <c r="D9853" i="1"/>
  <c r="E9853" i="1"/>
  <c r="F9853" i="1"/>
  <c r="C9853" i="1" s="1"/>
  <c r="D9854" i="1"/>
  <c r="E9854" i="1"/>
  <c r="F9854" i="1"/>
  <c r="D9855" i="1"/>
  <c r="E9855" i="1"/>
  <c r="F9855" i="1"/>
  <c r="C9855" i="1" s="1"/>
  <c r="D9856" i="1"/>
  <c r="E9856" i="1"/>
  <c r="F9856" i="1"/>
  <c r="C9856" i="1" s="1"/>
  <c r="D9857" i="1"/>
  <c r="E9857" i="1"/>
  <c r="F9857" i="1"/>
  <c r="D9858" i="1"/>
  <c r="E9858" i="1"/>
  <c r="F9858" i="1"/>
  <c r="C9858" i="1" s="1"/>
  <c r="D9859" i="1"/>
  <c r="E9859" i="1"/>
  <c r="F9859" i="1"/>
  <c r="D9860" i="1"/>
  <c r="E9860" i="1"/>
  <c r="F9860" i="1"/>
  <c r="D9861" i="1"/>
  <c r="E9861" i="1"/>
  <c r="F9861" i="1"/>
  <c r="C9861" i="1" s="1"/>
  <c r="D9862" i="1"/>
  <c r="E9862" i="1"/>
  <c r="F9862" i="1"/>
  <c r="D9863" i="1"/>
  <c r="E9863" i="1"/>
  <c r="F9863" i="1"/>
  <c r="C9863" i="1" s="1"/>
  <c r="D9864" i="1"/>
  <c r="E9864" i="1"/>
  <c r="F9864" i="1"/>
  <c r="C9864" i="1" s="1"/>
  <c r="D9865" i="1"/>
  <c r="E9865" i="1"/>
  <c r="F9865" i="1"/>
  <c r="D9866" i="1"/>
  <c r="E9866" i="1"/>
  <c r="F9866" i="1"/>
  <c r="C9866" i="1" s="1"/>
  <c r="D9867" i="1"/>
  <c r="E9867" i="1"/>
  <c r="F9867" i="1"/>
  <c r="C9867" i="1" s="1"/>
  <c r="D9868" i="1"/>
  <c r="E9868" i="1"/>
  <c r="F9868" i="1"/>
  <c r="D9869" i="1"/>
  <c r="E9869" i="1"/>
  <c r="F9869" i="1"/>
  <c r="C9869" i="1" s="1"/>
  <c r="D9870" i="1"/>
  <c r="E9870" i="1"/>
  <c r="F9870" i="1"/>
  <c r="D9871" i="1"/>
  <c r="E9871" i="1"/>
  <c r="F9871" i="1"/>
  <c r="C9871" i="1" s="1"/>
  <c r="D9872" i="1"/>
  <c r="E9872" i="1"/>
  <c r="F9872" i="1"/>
  <c r="C9872" i="1" s="1"/>
  <c r="D9873" i="1"/>
  <c r="E9873" i="1"/>
  <c r="F9873" i="1"/>
  <c r="D9874" i="1"/>
  <c r="E9874" i="1"/>
  <c r="F9874" i="1"/>
  <c r="C9874" i="1" s="1"/>
  <c r="D9875" i="1"/>
  <c r="E9875" i="1"/>
  <c r="F9875" i="1"/>
  <c r="D9876" i="1"/>
  <c r="E9876" i="1"/>
  <c r="F9876" i="1"/>
  <c r="D9877" i="1"/>
  <c r="E9877" i="1"/>
  <c r="F9877" i="1"/>
  <c r="C9877" i="1" s="1"/>
  <c r="D9878" i="1"/>
  <c r="E9878" i="1"/>
  <c r="F9878" i="1"/>
  <c r="D9879" i="1"/>
  <c r="E9879" i="1"/>
  <c r="F9879" i="1"/>
  <c r="C9879" i="1" s="1"/>
  <c r="D9880" i="1"/>
  <c r="E9880" i="1"/>
  <c r="F9880" i="1"/>
  <c r="C9880" i="1" s="1"/>
  <c r="D9881" i="1"/>
  <c r="E9881" i="1"/>
  <c r="F9881" i="1"/>
  <c r="D9882" i="1"/>
  <c r="E9882" i="1"/>
  <c r="F9882" i="1"/>
  <c r="C9882" i="1" s="1"/>
  <c r="D9883" i="1"/>
  <c r="E9883" i="1"/>
  <c r="F9883" i="1"/>
  <c r="D9884" i="1"/>
  <c r="E9884" i="1"/>
  <c r="F9884" i="1"/>
  <c r="D9885" i="1"/>
  <c r="E9885" i="1"/>
  <c r="F9885" i="1"/>
  <c r="C9885" i="1" s="1"/>
  <c r="D9886" i="1"/>
  <c r="E9886" i="1"/>
  <c r="F9886" i="1"/>
  <c r="D9887" i="1"/>
  <c r="E9887" i="1"/>
  <c r="F9887" i="1"/>
  <c r="C9887" i="1" s="1"/>
  <c r="D9888" i="1"/>
  <c r="E9888" i="1"/>
  <c r="F9888" i="1"/>
  <c r="C9888" i="1" s="1"/>
  <c r="D9889" i="1"/>
  <c r="E9889" i="1"/>
  <c r="F9889" i="1"/>
  <c r="D9890" i="1"/>
  <c r="E9890" i="1"/>
  <c r="F9890" i="1"/>
  <c r="C9890" i="1" s="1"/>
  <c r="D9891" i="1"/>
  <c r="E9891" i="1"/>
  <c r="F9891" i="1"/>
  <c r="D9892" i="1"/>
  <c r="E9892" i="1"/>
  <c r="F9892" i="1"/>
  <c r="D9893" i="1"/>
  <c r="E9893" i="1"/>
  <c r="F9893" i="1"/>
  <c r="C9893" i="1" s="1"/>
  <c r="D9894" i="1"/>
  <c r="E9894" i="1"/>
  <c r="F9894" i="1"/>
  <c r="D9895" i="1"/>
  <c r="E9895" i="1"/>
  <c r="F9895" i="1"/>
  <c r="C9895" i="1" s="1"/>
  <c r="D9896" i="1"/>
  <c r="E9896" i="1"/>
  <c r="F9896" i="1"/>
  <c r="C9896" i="1" s="1"/>
  <c r="D9897" i="1"/>
  <c r="E9897" i="1"/>
  <c r="F9897" i="1"/>
  <c r="D9898" i="1"/>
  <c r="E9898" i="1"/>
  <c r="F9898" i="1"/>
  <c r="C9898" i="1" s="1"/>
  <c r="D9899" i="1"/>
  <c r="E9899" i="1"/>
  <c r="F9899" i="1"/>
  <c r="D9900" i="1"/>
  <c r="E9900" i="1"/>
  <c r="F9900" i="1"/>
  <c r="D9901" i="1"/>
  <c r="E9901" i="1"/>
  <c r="F9901" i="1"/>
  <c r="C9901" i="1" s="1"/>
  <c r="D9902" i="1"/>
  <c r="E9902" i="1"/>
  <c r="F9902" i="1"/>
  <c r="D9903" i="1"/>
  <c r="E9903" i="1"/>
  <c r="F9903" i="1"/>
  <c r="C9903" i="1" s="1"/>
  <c r="D9904" i="1"/>
  <c r="E9904" i="1"/>
  <c r="F9904" i="1"/>
  <c r="C9904" i="1" s="1"/>
  <c r="D9905" i="1"/>
  <c r="E9905" i="1"/>
  <c r="F9905" i="1"/>
  <c r="D9906" i="1"/>
  <c r="E9906" i="1"/>
  <c r="F9906" i="1"/>
  <c r="C9906" i="1" s="1"/>
  <c r="D9907" i="1"/>
  <c r="E9907" i="1"/>
  <c r="F9907" i="1"/>
  <c r="C9907" i="1" s="1"/>
  <c r="D9908" i="1"/>
  <c r="E9908" i="1"/>
  <c r="F9908" i="1"/>
  <c r="D9909" i="1"/>
  <c r="E9909" i="1"/>
  <c r="F9909" i="1"/>
  <c r="C9909" i="1" s="1"/>
  <c r="D9910" i="1"/>
  <c r="E9910" i="1"/>
  <c r="F9910" i="1"/>
  <c r="D9911" i="1"/>
  <c r="E9911" i="1"/>
  <c r="F9911" i="1"/>
  <c r="C9911" i="1" s="1"/>
  <c r="D9912" i="1"/>
  <c r="E9912" i="1"/>
  <c r="F9912" i="1"/>
  <c r="C9912" i="1" s="1"/>
  <c r="D9913" i="1"/>
  <c r="E9913" i="1"/>
  <c r="F9913" i="1"/>
  <c r="D9914" i="1"/>
  <c r="E9914" i="1"/>
  <c r="F9914" i="1"/>
  <c r="C9914" i="1" s="1"/>
  <c r="D9915" i="1"/>
  <c r="E9915" i="1"/>
  <c r="F9915" i="1"/>
  <c r="C9915" i="1" s="1"/>
  <c r="D9916" i="1"/>
  <c r="E9916" i="1"/>
  <c r="F9916" i="1"/>
  <c r="D9917" i="1"/>
  <c r="E9917" i="1"/>
  <c r="F9917" i="1"/>
  <c r="C9917" i="1" s="1"/>
  <c r="D9918" i="1"/>
  <c r="E9918" i="1"/>
  <c r="F9918" i="1"/>
  <c r="D9919" i="1"/>
  <c r="E9919" i="1"/>
  <c r="F9919" i="1"/>
  <c r="C9919" i="1" s="1"/>
  <c r="D9920" i="1"/>
  <c r="E9920" i="1"/>
  <c r="F9920" i="1"/>
  <c r="C9920" i="1" s="1"/>
  <c r="D9921" i="1"/>
  <c r="E9921" i="1"/>
  <c r="F9921" i="1"/>
  <c r="D9922" i="1"/>
  <c r="E9922" i="1"/>
  <c r="F9922" i="1"/>
  <c r="C9922" i="1" s="1"/>
  <c r="D9923" i="1"/>
  <c r="E9923" i="1"/>
  <c r="F9923" i="1"/>
  <c r="D9924" i="1"/>
  <c r="E9924" i="1"/>
  <c r="F9924" i="1"/>
  <c r="D9925" i="1"/>
  <c r="E9925" i="1"/>
  <c r="F9925" i="1"/>
  <c r="C9925" i="1" s="1"/>
  <c r="D9926" i="1"/>
  <c r="E9926" i="1"/>
  <c r="F9926" i="1"/>
  <c r="D9927" i="1"/>
  <c r="E9927" i="1"/>
  <c r="F9927" i="1"/>
  <c r="C9927" i="1" s="1"/>
  <c r="D9928" i="1"/>
  <c r="E9928" i="1"/>
  <c r="F9928" i="1"/>
  <c r="C9928" i="1" s="1"/>
  <c r="D9929" i="1"/>
  <c r="E9929" i="1"/>
  <c r="F9929" i="1"/>
  <c r="D9930" i="1"/>
  <c r="E9930" i="1"/>
  <c r="F9930" i="1"/>
  <c r="C9930" i="1" s="1"/>
  <c r="D9931" i="1"/>
  <c r="E9931" i="1"/>
  <c r="F9931" i="1"/>
  <c r="D9932" i="1"/>
  <c r="E9932" i="1"/>
  <c r="F9932" i="1"/>
  <c r="D9933" i="1"/>
  <c r="E9933" i="1"/>
  <c r="F9933" i="1"/>
  <c r="C9933" i="1" s="1"/>
  <c r="D9934" i="1"/>
  <c r="E9934" i="1"/>
  <c r="F9934" i="1"/>
  <c r="D9935" i="1"/>
  <c r="E9935" i="1"/>
  <c r="F9935" i="1"/>
  <c r="C9935" i="1" s="1"/>
  <c r="D9936" i="1"/>
  <c r="E9936" i="1"/>
  <c r="F9936" i="1"/>
  <c r="C9936" i="1" s="1"/>
  <c r="D9937" i="1"/>
  <c r="E9937" i="1"/>
  <c r="F9937" i="1"/>
  <c r="D9938" i="1"/>
  <c r="E9938" i="1"/>
  <c r="F9938" i="1"/>
  <c r="C9938" i="1" s="1"/>
  <c r="D9939" i="1"/>
  <c r="E9939" i="1"/>
  <c r="F9939" i="1"/>
  <c r="D9940" i="1"/>
  <c r="E9940" i="1"/>
  <c r="F9940" i="1"/>
  <c r="D9941" i="1"/>
  <c r="E9941" i="1"/>
  <c r="F9941" i="1"/>
  <c r="C9941" i="1" s="1"/>
  <c r="D9942" i="1"/>
  <c r="E9942" i="1"/>
  <c r="F9942" i="1"/>
  <c r="D9943" i="1"/>
  <c r="E9943" i="1"/>
  <c r="F9943" i="1"/>
  <c r="C9943" i="1" s="1"/>
  <c r="D9944" i="1"/>
  <c r="E9944" i="1"/>
  <c r="F9944" i="1"/>
  <c r="C9944" i="1" s="1"/>
  <c r="D9945" i="1"/>
  <c r="E9945" i="1"/>
  <c r="F9945" i="1"/>
  <c r="D9946" i="1"/>
  <c r="E9946" i="1"/>
  <c r="F9946" i="1"/>
  <c r="C9946" i="1" s="1"/>
  <c r="D9947" i="1"/>
  <c r="E9947" i="1"/>
  <c r="F9947" i="1"/>
  <c r="D9948" i="1"/>
  <c r="E9948" i="1"/>
  <c r="F9948" i="1"/>
  <c r="D9949" i="1"/>
  <c r="E9949" i="1"/>
  <c r="F9949" i="1"/>
  <c r="C9949" i="1" s="1"/>
  <c r="D9950" i="1"/>
  <c r="E9950" i="1"/>
  <c r="F9950" i="1"/>
  <c r="D9951" i="1"/>
  <c r="E9951" i="1"/>
  <c r="F9951" i="1"/>
  <c r="C9951" i="1" s="1"/>
  <c r="D9952" i="1"/>
  <c r="E9952" i="1"/>
  <c r="F9952" i="1"/>
  <c r="C9952" i="1" s="1"/>
  <c r="D9953" i="1"/>
  <c r="E9953" i="1"/>
  <c r="F9953" i="1"/>
  <c r="D9954" i="1"/>
  <c r="E9954" i="1"/>
  <c r="F9954" i="1"/>
  <c r="C9954" i="1" s="1"/>
  <c r="D9955" i="1"/>
  <c r="E9955" i="1"/>
  <c r="F9955" i="1"/>
  <c r="D9956" i="1"/>
  <c r="E9956" i="1"/>
  <c r="F9956" i="1"/>
  <c r="D9957" i="1"/>
  <c r="E9957" i="1"/>
  <c r="F9957" i="1"/>
  <c r="C9957" i="1" s="1"/>
  <c r="D9958" i="1"/>
  <c r="E9958" i="1"/>
  <c r="F9958" i="1"/>
  <c r="D9959" i="1"/>
  <c r="E9959" i="1"/>
  <c r="F9959" i="1"/>
  <c r="C9959" i="1" s="1"/>
  <c r="D9960" i="1"/>
  <c r="E9960" i="1"/>
  <c r="F9960" i="1"/>
  <c r="C9960" i="1" s="1"/>
  <c r="D9961" i="1"/>
  <c r="E9961" i="1"/>
  <c r="F9961" i="1"/>
  <c r="D9962" i="1"/>
  <c r="E9962" i="1"/>
  <c r="F9962" i="1"/>
  <c r="C9962" i="1" s="1"/>
  <c r="D9963" i="1"/>
  <c r="E9963" i="1"/>
  <c r="F9963" i="1"/>
  <c r="D9964" i="1"/>
  <c r="E9964" i="1"/>
  <c r="F9964" i="1"/>
  <c r="D9965" i="1"/>
  <c r="E9965" i="1"/>
  <c r="F9965" i="1"/>
  <c r="C9965" i="1" s="1"/>
  <c r="D9966" i="1"/>
  <c r="E9966" i="1"/>
  <c r="F9966" i="1"/>
  <c r="D9967" i="1"/>
  <c r="E9967" i="1"/>
  <c r="F9967" i="1"/>
  <c r="C9967" i="1" s="1"/>
  <c r="D9968" i="1"/>
  <c r="E9968" i="1"/>
  <c r="F9968" i="1"/>
  <c r="C9968" i="1" s="1"/>
  <c r="D9969" i="1"/>
  <c r="E9969" i="1"/>
  <c r="F9969" i="1"/>
  <c r="D9970" i="1"/>
  <c r="E9970" i="1"/>
  <c r="F9970" i="1"/>
  <c r="C9970" i="1" s="1"/>
  <c r="D9971" i="1"/>
  <c r="E9971" i="1"/>
  <c r="F9971" i="1"/>
  <c r="D9972" i="1"/>
  <c r="E9972" i="1"/>
  <c r="F9972" i="1"/>
  <c r="D9973" i="1"/>
  <c r="E9973" i="1"/>
  <c r="F9973" i="1"/>
  <c r="C9973" i="1" s="1"/>
  <c r="D9974" i="1"/>
  <c r="E9974" i="1"/>
  <c r="F9974" i="1"/>
  <c r="D9975" i="1"/>
  <c r="E9975" i="1"/>
  <c r="F9975" i="1"/>
  <c r="C9975" i="1" s="1"/>
  <c r="D9976" i="1"/>
  <c r="E9976" i="1"/>
  <c r="F9976" i="1"/>
  <c r="C9976" i="1" s="1"/>
  <c r="D9977" i="1"/>
  <c r="E9977" i="1"/>
  <c r="F9977" i="1"/>
  <c r="D9978" i="1"/>
  <c r="E9978" i="1"/>
  <c r="F9978" i="1"/>
  <c r="C9978" i="1" s="1"/>
  <c r="D9979" i="1"/>
  <c r="E9979" i="1"/>
  <c r="F9979" i="1"/>
  <c r="D9980" i="1"/>
  <c r="E9980" i="1"/>
  <c r="F9980" i="1"/>
  <c r="D9981" i="1"/>
  <c r="E9981" i="1"/>
  <c r="F9981" i="1"/>
  <c r="C9981" i="1" s="1"/>
  <c r="D9982" i="1"/>
  <c r="E9982" i="1"/>
  <c r="F9982" i="1"/>
  <c r="D9983" i="1"/>
  <c r="E9983" i="1"/>
  <c r="F9983" i="1"/>
  <c r="C9983" i="1" s="1"/>
  <c r="D9984" i="1"/>
  <c r="E9984" i="1"/>
  <c r="F9984" i="1"/>
  <c r="C9984" i="1" s="1"/>
  <c r="D9985" i="1"/>
  <c r="E9985" i="1"/>
  <c r="F9985" i="1"/>
  <c r="D9986" i="1"/>
  <c r="E9986" i="1"/>
  <c r="F9986" i="1"/>
  <c r="C9986" i="1" s="1"/>
  <c r="D9987" i="1"/>
  <c r="E9987" i="1"/>
  <c r="F9987" i="1"/>
  <c r="D9988" i="1"/>
  <c r="E9988" i="1"/>
  <c r="F9988" i="1"/>
  <c r="D9989" i="1"/>
  <c r="E9989" i="1"/>
  <c r="F9989" i="1"/>
  <c r="C9989" i="1" s="1"/>
  <c r="D9990" i="1"/>
  <c r="E9990" i="1"/>
  <c r="F9990" i="1"/>
  <c r="D9991" i="1"/>
  <c r="E9991" i="1"/>
  <c r="F9991" i="1"/>
  <c r="C9991" i="1" s="1"/>
  <c r="D9992" i="1"/>
  <c r="E9992" i="1"/>
  <c r="F9992" i="1"/>
  <c r="C9992" i="1" s="1"/>
  <c r="D9993" i="1"/>
  <c r="E9993" i="1"/>
  <c r="F9993" i="1"/>
  <c r="D9994" i="1"/>
  <c r="E9994" i="1"/>
  <c r="F9994" i="1"/>
  <c r="C9994" i="1" s="1"/>
  <c r="D9995" i="1"/>
  <c r="E9995" i="1"/>
  <c r="F9995" i="1"/>
  <c r="D9996" i="1"/>
  <c r="E9996" i="1"/>
  <c r="F9996" i="1"/>
  <c r="D9997" i="1"/>
  <c r="E9997" i="1"/>
  <c r="F9997" i="1"/>
  <c r="C9997" i="1" s="1"/>
  <c r="D9998" i="1"/>
  <c r="E9998" i="1"/>
  <c r="F9998" i="1"/>
  <c r="D9999" i="1"/>
  <c r="E9999" i="1"/>
  <c r="F9999" i="1"/>
  <c r="C9999" i="1" s="1"/>
  <c r="D10000" i="1"/>
  <c r="E10000" i="1"/>
  <c r="F10000" i="1"/>
  <c r="C10000" i="1" s="1"/>
  <c r="D10001" i="1"/>
  <c r="E10001" i="1"/>
  <c r="F10001" i="1"/>
  <c r="D10002" i="1"/>
  <c r="E10002" i="1"/>
  <c r="F10002" i="1"/>
  <c r="C10002" i="1" s="1"/>
  <c r="D10003" i="1"/>
  <c r="E10003" i="1"/>
  <c r="F10003" i="1"/>
  <c r="D10004" i="1"/>
  <c r="E10004" i="1"/>
  <c r="F10004" i="1"/>
  <c r="D10005" i="1"/>
  <c r="E10005" i="1"/>
  <c r="F10005" i="1"/>
  <c r="C10005" i="1" s="1"/>
  <c r="D10006" i="1"/>
  <c r="E10006" i="1"/>
  <c r="F10006" i="1"/>
  <c r="D10007" i="1"/>
  <c r="E10007" i="1"/>
  <c r="F10007" i="1"/>
  <c r="C10007" i="1" s="1"/>
  <c r="D10008" i="1"/>
  <c r="E10008" i="1"/>
  <c r="F10008" i="1"/>
  <c r="C10008" i="1" s="1"/>
  <c r="D10009" i="1"/>
  <c r="E10009" i="1"/>
  <c r="F10009" i="1"/>
  <c r="D10010" i="1"/>
  <c r="E10010" i="1"/>
  <c r="F10010" i="1"/>
  <c r="C10010" i="1" s="1"/>
  <c r="D10011" i="1"/>
  <c r="E10011" i="1"/>
  <c r="F10011" i="1"/>
  <c r="D10012" i="1"/>
  <c r="E10012" i="1"/>
  <c r="F10012" i="1"/>
  <c r="D10013" i="1"/>
  <c r="E10013" i="1"/>
  <c r="F10013" i="1"/>
  <c r="C10013" i="1" s="1"/>
  <c r="D10014" i="1"/>
  <c r="E10014" i="1"/>
  <c r="F10014" i="1"/>
  <c r="D10015" i="1"/>
  <c r="E10015" i="1"/>
  <c r="F10015" i="1"/>
  <c r="C10015" i="1" s="1"/>
  <c r="D10016" i="1"/>
  <c r="E10016" i="1"/>
  <c r="F10016" i="1"/>
  <c r="C10016" i="1" s="1"/>
  <c r="D10017" i="1"/>
  <c r="E10017" i="1"/>
  <c r="F10017" i="1"/>
  <c r="D10018" i="1"/>
  <c r="E10018" i="1"/>
  <c r="F10018" i="1"/>
  <c r="C10018" i="1" s="1"/>
  <c r="D10019" i="1"/>
  <c r="E10019" i="1"/>
  <c r="F10019" i="1"/>
  <c r="D10020" i="1"/>
  <c r="E10020" i="1"/>
  <c r="F10020" i="1"/>
  <c r="D10021" i="1"/>
  <c r="E10021" i="1"/>
  <c r="F10021" i="1"/>
  <c r="C10021" i="1" s="1"/>
  <c r="D10022" i="1"/>
  <c r="E10022" i="1"/>
  <c r="F10022" i="1"/>
  <c r="D10023" i="1"/>
  <c r="E10023" i="1"/>
  <c r="F10023" i="1"/>
  <c r="C10023" i="1" s="1"/>
  <c r="D10024" i="1"/>
  <c r="E10024" i="1"/>
  <c r="F10024" i="1"/>
  <c r="C10024" i="1" s="1"/>
  <c r="D10025" i="1"/>
  <c r="E10025" i="1"/>
  <c r="F10025" i="1"/>
  <c r="D10026" i="1"/>
  <c r="E10026" i="1"/>
  <c r="F10026" i="1"/>
  <c r="C10026" i="1" s="1"/>
  <c r="D10027" i="1"/>
  <c r="E10027" i="1"/>
  <c r="F10027" i="1"/>
  <c r="D10028" i="1"/>
  <c r="E10028" i="1"/>
  <c r="F10028" i="1"/>
  <c r="D10029" i="1"/>
  <c r="E10029" i="1"/>
  <c r="F10029" i="1"/>
  <c r="C10029" i="1" s="1"/>
  <c r="D10030" i="1"/>
  <c r="E10030" i="1"/>
  <c r="F10030" i="1"/>
  <c r="D10031" i="1"/>
  <c r="E10031" i="1"/>
  <c r="F10031" i="1"/>
  <c r="C10031" i="1" s="1"/>
  <c r="D10032" i="1"/>
  <c r="E10032" i="1"/>
  <c r="F10032" i="1"/>
  <c r="C10032" i="1" s="1"/>
  <c r="D10033" i="1"/>
  <c r="E10033" i="1"/>
  <c r="F10033" i="1"/>
  <c r="D10034" i="1"/>
  <c r="E10034" i="1"/>
  <c r="F10034" i="1"/>
  <c r="C10034" i="1" s="1"/>
  <c r="D10035" i="1"/>
  <c r="E10035" i="1"/>
  <c r="F10035" i="1"/>
  <c r="D10036" i="1"/>
  <c r="E10036" i="1"/>
  <c r="F10036" i="1"/>
  <c r="D10037" i="1"/>
  <c r="E10037" i="1"/>
  <c r="F10037" i="1"/>
  <c r="C10037" i="1" s="1"/>
  <c r="D10038" i="1"/>
  <c r="E10038" i="1"/>
  <c r="F10038" i="1"/>
  <c r="D10039" i="1"/>
  <c r="E10039" i="1"/>
  <c r="F10039" i="1"/>
  <c r="C10039" i="1" s="1"/>
  <c r="D10040" i="1"/>
  <c r="E10040" i="1"/>
  <c r="F10040" i="1"/>
  <c r="C10040" i="1" s="1"/>
  <c r="D10041" i="1"/>
  <c r="E10041" i="1"/>
  <c r="F10041" i="1"/>
  <c r="D10042" i="1"/>
  <c r="E10042" i="1"/>
  <c r="F10042" i="1"/>
  <c r="C10042" i="1" s="1"/>
  <c r="D10043" i="1"/>
  <c r="E10043" i="1"/>
  <c r="F10043" i="1"/>
  <c r="D10044" i="1"/>
  <c r="E10044" i="1"/>
  <c r="F10044" i="1"/>
  <c r="D10045" i="1"/>
  <c r="E10045" i="1"/>
  <c r="F10045" i="1"/>
  <c r="C10045" i="1" s="1"/>
  <c r="D10046" i="1"/>
  <c r="E10046" i="1"/>
  <c r="F10046" i="1"/>
  <c r="D10047" i="1"/>
  <c r="E10047" i="1"/>
  <c r="F10047" i="1"/>
  <c r="C10047" i="1" s="1"/>
  <c r="D10048" i="1"/>
  <c r="E10048" i="1"/>
  <c r="F10048" i="1"/>
  <c r="C10048" i="1" s="1"/>
  <c r="D10049" i="1"/>
  <c r="E10049" i="1"/>
  <c r="F10049" i="1"/>
  <c r="D10050" i="1"/>
  <c r="E10050" i="1"/>
  <c r="F10050" i="1"/>
  <c r="C10050" i="1" s="1"/>
  <c r="D10051" i="1"/>
  <c r="E10051" i="1"/>
  <c r="F10051" i="1"/>
  <c r="D10052" i="1"/>
  <c r="E10052" i="1"/>
  <c r="F10052" i="1"/>
  <c r="D10053" i="1"/>
  <c r="E10053" i="1"/>
  <c r="F10053" i="1"/>
  <c r="C10053" i="1" s="1"/>
  <c r="D10054" i="1"/>
  <c r="E10054" i="1"/>
  <c r="F10054" i="1"/>
  <c r="D10055" i="1"/>
  <c r="E10055" i="1"/>
  <c r="F10055" i="1"/>
  <c r="C10055" i="1" s="1"/>
  <c r="D10056" i="1"/>
  <c r="E10056" i="1"/>
  <c r="F10056" i="1"/>
  <c r="C10056" i="1" s="1"/>
  <c r="D10057" i="1"/>
  <c r="E10057" i="1"/>
  <c r="F10057" i="1"/>
  <c r="D10058" i="1"/>
  <c r="E10058" i="1"/>
  <c r="F10058" i="1"/>
  <c r="C10058" i="1" s="1"/>
  <c r="D10059" i="1"/>
  <c r="E10059" i="1"/>
  <c r="F10059" i="1"/>
  <c r="D10060" i="1"/>
  <c r="E10060" i="1"/>
  <c r="F10060" i="1"/>
  <c r="D10061" i="1"/>
  <c r="E10061" i="1"/>
  <c r="F10061" i="1"/>
  <c r="C10061" i="1" s="1"/>
  <c r="D10062" i="1"/>
  <c r="E10062" i="1"/>
  <c r="F10062" i="1"/>
  <c r="D10063" i="1"/>
  <c r="E10063" i="1"/>
  <c r="F10063" i="1"/>
  <c r="C10063" i="1" s="1"/>
  <c r="D10064" i="1"/>
  <c r="E10064" i="1"/>
  <c r="F10064" i="1"/>
  <c r="C10064" i="1" s="1"/>
  <c r="D10065" i="1"/>
  <c r="E10065" i="1"/>
  <c r="F10065" i="1"/>
  <c r="D10066" i="1"/>
  <c r="E10066" i="1"/>
  <c r="F10066" i="1"/>
  <c r="C10066" i="1" s="1"/>
  <c r="D10067" i="1"/>
  <c r="E10067" i="1"/>
  <c r="F10067" i="1"/>
  <c r="D10068" i="1"/>
  <c r="E10068" i="1"/>
  <c r="F10068" i="1"/>
  <c r="D10069" i="1"/>
  <c r="E10069" i="1"/>
  <c r="F10069" i="1"/>
  <c r="C10069" i="1" s="1"/>
  <c r="D10070" i="1"/>
  <c r="E10070" i="1"/>
  <c r="F10070" i="1"/>
  <c r="D10071" i="1"/>
  <c r="E10071" i="1"/>
  <c r="F10071" i="1"/>
  <c r="C10071" i="1" s="1"/>
  <c r="D10072" i="1"/>
  <c r="E10072" i="1"/>
  <c r="F10072" i="1"/>
  <c r="C10072" i="1" s="1"/>
  <c r="D10073" i="1"/>
  <c r="E10073" i="1"/>
  <c r="F10073" i="1"/>
  <c r="D10074" i="1"/>
  <c r="E10074" i="1"/>
  <c r="F10074" i="1"/>
  <c r="C10074" i="1" s="1"/>
  <c r="D10075" i="1"/>
  <c r="E10075" i="1"/>
  <c r="F10075" i="1"/>
  <c r="D10076" i="1"/>
  <c r="E10076" i="1"/>
  <c r="F10076" i="1"/>
  <c r="D10077" i="1"/>
  <c r="E10077" i="1"/>
  <c r="F10077" i="1"/>
  <c r="C10077" i="1" s="1"/>
  <c r="D10078" i="1"/>
  <c r="E10078" i="1"/>
  <c r="F10078" i="1"/>
  <c r="D10079" i="1"/>
  <c r="E10079" i="1"/>
  <c r="F10079" i="1"/>
  <c r="C10079" i="1" s="1"/>
  <c r="D10080" i="1"/>
  <c r="E10080" i="1"/>
  <c r="F10080" i="1"/>
  <c r="C10080" i="1" s="1"/>
  <c r="D10081" i="1"/>
  <c r="E10081" i="1"/>
  <c r="F10081" i="1"/>
  <c r="D10082" i="1"/>
  <c r="E10082" i="1"/>
  <c r="F10082" i="1"/>
  <c r="C10082" i="1" s="1"/>
  <c r="D10083" i="1"/>
  <c r="E10083" i="1"/>
  <c r="F10083" i="1"/>
  <c r="C10083" i="1" s="1"/>
  <c r="D10084" i="1"/>
  <c r="E10084" i="1"/>
  <c r="F10084" i="1"/>
  <c r="C10084" i="1" s="1"/>
  <c r="D10085" i="1"/>
  <c r="E10085" i="1"/>
  <c r="F10085" i="1"/>
  <c r="C10085" i="1" s="1"/>
  <c r="D10086" i="1"/>
  <c r="E10086" i="1"/>
  <c r="F10086" i="1"/>
  <c r="D10087" i="1"/>
  <c r="E10087" i="1"/>
  <c r="F10087" i="1"/>
  <c r="C10087" i="1" s="1"/>
  <c r="D10088" i="1"/>
  <c r="E10088" i="1"/>
  <c r="F10088" i="1"/>
  <c r="C10088" i="1" s="1"/>
  <c r="D10089" i="1"/>
  <c r="E10089" i="1"/>
  <c r="F10089" i="1"/>
  <c r="C10089" i="1" s="1"/>
  <c r="D10090" i="1"/>
  <c r="E10090" i="1"/>
  <c r="F10090" i="1"/>
  <c r="C10090" i="1" s="1"/>
  <c r="D10091" i="1"/>
  <c r="E10091" i="1"/>
  <c r="F10091" i="1"/>
  <c r="D10092" i="1"/>
  <c r="E10092" i="1"/>
  <c r="F10092" i="1"/>
  <c r="D10093" i="1"/>
  <c r="E10093" i="1"/>
  <c r="F10093" i="1"/>
  <c r="D10094" i="1"/>
  <c r="E10094" i="1"/>
  <c r="F10094" i="1"/>
  <c r="D10095" i="1"/>
  <c r="E10095" i="1"/>
  <c r="F10095" i="1"/>
  <c r="C10095" i="1" s="1"/>
  <c r="D10096" i="1"/>
  <c r="E10096" i="1"/>
  <c r="F10096" i="1"/>
  <c r="C10096" i="1" s="1"/>
  <c r="D10097" i="1"/>
  <c r="E10097" i="1"/>
  <c r="F10097" i="1"/>
  <c r="C10097" i="1" s="1"/>
  <c r="D10098" i="1"/>
  <c r="E10098" i="1"/>
  <c r="F10098" i="1"/>
  <c r="C10098" i="1" s="1"/>
  <c r="D10099" i="1"/>
  <c r="E10099" i="1"/>
  <c r="F10099" i="1"/>
  <c r="C10099" i="1" s="1"/>
  <c r="D10100" i="1"/>
  <c r="E10100" i="1"/>
  <c r="F10100" i="1"/>
  <c r="C10100" i="1" s="1"/>
  <c r="D10101" i="1"/>
  <c r="E10101" i="1"/>
  <c r="F10101" i="1"/>
  <c r="C10101" i="1" s="1"/>
  <c r="D10102" i="1"/>
  <c r="E10102" i="1"/>
  <c r="F10102" i="1"/>
  <c r="D10103" i="1"/>
  <c r="E10103" i="1"/>
  <c r="F10103" i="1"/>
  <c r="C10103" i="1" s="1"/>
  <c r="D10104" i="1"/>
  <c r="E10104" i="1"/>
  <c r="F10104" i="1"/>
  <c r="C10104" i="1" s="1"/>
  <c r="D10105" i="1"/>
  <c r="E10105" i="1"/>
  <c r="F10105" i="1"/>
  <c r="C10105" i="1" s="1"/>
  <c r="D10106" i="1"/>
  <c r="E10106" i="1"/>
  <c r="F10106" i="1"/>
  <c r="C10106" i="1" s="1"/>
  <c r="D10107" i="1"/>
  <c r="E10107" i="1"/>
  <c r="F10107" i="1"/>
  <c r="D10108" i="1"/>
  <c r="E10108" i="1"/>
  <c r="F10108" i="1"/>
  <c r="D10109" i="1"/>
  <c r="E10109" i="1"/>
  <c r="F10109" i="1"/>
  <c r="D10110" i="1"/>
  <c r="E10110" i="1"/>
  <c r="F10110" i="1"/>
  <c r="D10111" i="1"/>
  <c r="E10111" i="1"/>
  <c r="F10111" i="1"/>
  <c r="C10111" i="1" s="1"/>
  <c r="D10112" i="1"/>
  <c r="E10112" i="1"/>
  <c r="F10112" i="1"/>
  <c r="C10112" i="1" s="1"/>
  <c r="D10113" i="1"/>
  <c r="E10113" i="1"/>
  <c r="F10113" i="1"/>
  <c r="C10113" i="1" s="1"/>
  <c r="D10114" i="1"/>
  <c r="E10114" i="1"/>
  <c r="F10114" i="1"/>
  <c r="C10114" i="1" s="1"/>
  <c r="D10115" i="1"/>
  <c r="E10115" i="1"/>
  <c r="F10115" i="1"/>
  <c r="D10116" i="1"/>
  <c r="E10116" i="1"/>
  <c r="F10116" i="1"/>
  <c r="D10117" i="1"/>
  <c r="E10117" i="1"/>
  <c r="F10117" i="1"/>
  <c r="D10118" i="1"/>
  <c r="E10118" i="1"/>
  <c r="F10118" i="1"/>
  <c r="D10119" i="1"/>
  <c r="E10119" i="1"/>
  <c r="F10119" i="1"/>
  <c r="C10119" i="1" s="1"/>
  <c r="D10120" i="1"/>
  <c r="E10120" i="1"/>
  <c r="F10120" i="1"/>
  <c r="C10120" i="1" s="1"/>
  <c r="D10121" i="1"/>
  <c r="E10121" i="1"/>
  <c r="F10121" i="1"/>
  <c r="C10121" i="1" s="1"/>
  <c r="D10122" i="1"/>
  <c r="E10122" i="1"/>
  <c r="F10122" i="1"/>
  <c r="C10122" i="1" s="1"/>
  <c r="D10123" i="1"/>
  <c r="E10123" i="1"/>
  <c r="F10123" i="1"/>
  <c r="D10124" i="1"/>
  <c r="E10124" i="1"/>
  <c r="F10124" i="1"/>
  <c r="D10125" i="1"/>
  <c r="E10125" i="1"/>
  <c r="F10125" i="1"/>
  <c r="D10126" i="1"/>
  <c r="E10126" i="1"/>
  <c r="F10126" i="1"/>
  <c r="D10127" i="1"/>
  <c r="E10127" i="1"/>
  <c r="F10127" i="1"/>
  <c r="C10127" i="1" s="1"/>
  <c r="D10128" i="1"/>
  <c r="E10128" i="1"/>
  <c r="F10128" i="1"/>
  <c r="C10128" i="1" s="1"/>
  <c r="D10129" i="1"/>
  <c r="E10129" i="1"/>
  <c r="F10129" i="1"/>
  <c r="C10129" i="1" s="1"/>
  <c r="D10130" i="1"/>
  <c r="E10130" i="1"/>
  <c r="F10130" i="1"/>
  <c r="C10130" i="1" s="1"/>
  <c r="D10131" i="1"/>
  <c r="E10131" i="1"/>
  <c r="F10131" i="1"/>
  <c r="D10132" i="1"/>
  <c r="E10132" i="1"/>
  <c r="F10132" i="1"/>
  <c r="D10133" i="1"/>
  <c r="E10133" i="1"/>
  <c r="F10133" i="1"/>
  <c r="D10134" i="1"/>
  <c r="E10134" i="1"/>
  <c r="F10134" i="1"/>
  <c r="D10135" i="1"/>
  <c r="E10135" i="1"/>
  <c r="F10135" i="1"/>
  <c r="C10135" i="1" s="1"/>
  <c r="D10136" i="1"/>
  <c r="E10136" i="1"/>
  <c r="F10136" i="1"/>
  <c r="C10136" i="1" s="1"/>
  <c r="D10137" i="1"/>
  <c r="E10137" i="1"/>
  <c r="F10137" i="1"/>
  <c r="C10137" i="1" s="1"/>
  <c r="D10138" i="1"/>
  <c r="E10138" i="1"/>
  <c r="F10138" i="1"/>
  <c r="C10138" i="1" s="1"/>
  <c r="D10139" i="1"/>
  <c r="E10139" i="1"/>
  <c r="F10139" i="1"/>
  <c r="D10140" i="1"/>
  <c r="E10140" i="1"/>
  <c r="F10140" i="1"/>
  <c r="D10141" i="1"/>
  <c r="E10141" i="1"/>
  <c r="F10141" i="1"/>
  <c r="D10142" i="1"/>
  <c r="E10142" i="1"/>
  <c r="F10142" i="1"/>
  <c r="D10143" i="1"/>
  <c r="E10143" i="1"/>
  <c r="F10143" i="1"/>
  <c r="C10143" i="1" s="1"/>
  <c r="D10144" i="1"/>
  <c r="E10144" i="1"/>
  <c r="F10144" i="1"/>
  <c r="C10144" i="1" s="1"/>
  <c r="D10145" i="1"/>
  <c r="E10145" i="1"/>
  <c r="F10145" i="1"/>
  <c r="C10145" i="1" s="1"/>
  <c r="D10146" i="1"/>
  <c r="E10146" i="1"/>
  <c r="F10146" i="1"/>
  <c r="C10146" i="1" s="1"/>
  <c r="D10147" i="1"/>
  <c r="E10147" i="1"/>
  <c r="F10147" i="1"/>
  <c r="D10148" i="1"/>
  <c r="E10148" i="1"/>
  <c r="F10148" i="1"/>
  <c r="D10149" i="1"/>
  <c r="E10149" i="1"/>
  <c r="F10149" i="1"/>
  <c r="D10150" i="1"/>
  <c r="E10150" i="1"/>
  <c r="F10150" i="1"/>
  <c r="D10151" i="1"/>
  <c r="E10151" i="1"/>
  <c r="F10151" i="1"/>
  <c r="C10151" i="1" s="1"/>
  <c r="D10152" i="1"/>
  <c r="E10152" i="1"/>
  <c r="F10152" i="1"/>
  <c r="C10152" i="1" s="1"/>
  <c r="D10153" i="1"/>
  <c r="E10153" i="1"/>
  <c r="F10153" i="1"/>
  <c r="C10153" i="1" s="1"/>
  <c r="D10154" i="1"/>
  <c r="E10154" i="1"/>
  <c r="F10154" i="1"/>
  <c r="C10154" i="1" s="1"/>
  <c r="D10155" i="1"/>
  <c r="E10155" i="1"/>
  <c r="F10155" i="1"/>
  <c r="D10156" i="1"/>
  <c r="E10156" i="1"/>
  <c r="F10156" i="1"/>
  <c r="D10157" i="1"/>
  <c r="E10157" i="1"/>
  <c r="F10157" i="1"/>
  <c r="D10158" i="1"/>
  <c r="E10158" i="1"/>
  <c r="F10158" i="1"/>
  <c r="D10159" i="1"/>
  <c r="E10159" i="1"/>
  <c r="F10159" i="1"/>
  <c r="C10159" i="1" s="1"/>
  <c r="D10160" i="1"/>
  <c r="E10160" i="1"/>
  <c r="F10160" i="1"/>
  <c r="C10160" i="1" s="1"/>
  <c r="D10161" i="1"/>
  <c r="E10161" i="1"/>
  <c r="F10161" i="1"/>
  <c r="C10161" i="1" s="1"/>
  <c r="D10162" i="1"/>
  <c r="E10162" i="1"/>
  <c r="F10162" i="1"/>
  <c r="C10162" i="1" s="1"/>
  <c r="D10163" i="1"/>
  <c r="E10163" i="1"/>
  <c r="F10163" i="1"/>
  <c r="D10164" i="1"/>
  <c r="E10164" i="1"/>
  <c r="F10164" i="1"/>
  <c r="D10165" i="1"/>
  <c r="E10165" i="1"/>
  <c r="F10165" i="1"/>
  <c r="D10166" i="1"/>
  <c r="E10166" i="1"/>
  <c r="F10166" i="1"/>
  <c r="D10167" i="1"/>
  <c r="E10167" i="1"/>
  <c r="F10167" i="1"/>
  <c r="C10167" i="1" s="1"/>
  <c r="D10168" i="1"/>
  <c r="E10168" i="1"/>
  <c r="F10168" i="1"/>
  <c r="C10168" i="1" s="1"/>
  <c r="D10169" i="1"/>
  <c r="E10169" i="1"/>
  <c r="F10169" i="1"/>
  <c r="C10169" i="1" s="1"/>
  <c r="D10170" i="1"/>
  <c r="E10170" i="1"/>
  <c r="F10170" i="1"/>
  <c r="C10170" i="1" s="1"/>
  <c r="D10171" i="1"/>
  <c r="E10171" i="1"/>
  <c r="F10171" i="1"/>
  <c r="D10172" i="1"/>
  <c r="E10172" i="1"/>
  <c r="F10172" i="1"/>
  <c r="D10173" i="1"/>
  <c r="E10173" i="1"/>
  <c r="F10173" i="1"/>
  <c r="D10174" i="1"/>
  <c r="E10174" i="1"/>
  <c r="F10174" i="1"/>
  <c r="D10175" i="1"/>
  <c r="E10175" i="1"/>
  <c r="F10175" i="1"/>
  <c r="C10175" i="1" s="1"/>
  <c r="D10176" i="1"/>
  <c r="E10176" i="1"/>
  <c r="F10176" i="1"/>
  <c r="C10176" i="1" s="1"/>
  <c r="D10177" i="1"/>
  <c r="E10177" i="1"/>
  <c r="F10177" i="1"/>
  <c r="C10177" i="1" s="1"/>
  <c r="D10178" i="1"/>
  <c r="E10178" i="1"/>
  <c r="F10178" i="1"/>
  <c r="C10178" i="1" s="1"/>
  <c r="D10179" i="1"/>
  <c r="E10179" i="1"/>
  <c r="F10179" i="1"/>
  <c r="D10180" i="1"/>
  <c r="E10180" i="1"/>
  <c r="F10180" i="1"/>
  <c r="D10181" i="1"/>
  <c r="E10181" i="1"/>
  <c r="F10181" i="1"/>
  <c r="D10182" i="1"/>
  <c r="E10182" i="1"/>
  <c r="F10182" i="1"/>
  <c r="D10183" i="1"/>
  <c r="E10183" i="1"/>
  <c r="F10183" i="1"/>
  <c r="C10183" i="1" s="1"/>
  <c r="D10184" i="1"/>
  <c r="E10184" i="1"/>
  <c r="F10184" i="1"/>
  <c r="C10184" i="1" s="1"/>
  <c r="D10185" i="1"/>
  <c r="E10185" i="1"/>
  <c r="F10185" i="1"/>
  <c r="C10185" i="1" s="1"/>
  <c r="D10186" i="1"/>
  <c r="E10186" i="1"/>
  <c r="F10186" i="1"/>
  <c r="C10186" i="1" s="1"/>
  <c r="D10187" i="1"/>
  <c r="E10187" i="1"/>
  <c r="F10187" i="1"/>
  <c r="D10188" i="1"/>
  <c r="E10188" i="1"/>
  <c r="F10188" i="1"/>
  <c r="D10189" i="1"/>
  <c r="E10189" i="1"/>
  <c r="F10189" i="1"/>
  <c r="D10190" i="1"/>
  <c r="E10190" i="1"/>
  <c r="F10190" i="1"/>
  <c r="D10191" i="1"/>
  <c r="E10191" i="1"/>
  <c r="F10191" i="1"/>
  <c r="C10191" i="1" s="1"/>
  <c r="D10192" i="1"/>
  <c r="E10192" i="1"/>
  <c r="F10192" i="1"/>
  <c r="C10192" i="1" s="1"/>
  <c r="D10193" i="1"/>
  <c r="E10193" i="1"/>
  <c r="F10193" i="1"/>
  <c r="C10193" i="1" s="1"/>
  <c r="D10194" i="1"/>
  <c r="E10194" i="1"/>
  <c r="F10194" i="1"/>
  <c r="C10194" i="1" s="1"/>
  <c r="D10195" i="1"/>
  <c r="E10195" i="1"/>
  <c r="F10195" i="1"/>
  <c r="D10196" i="1"/>
  <c r="E10196" i="1"/>
  <c r="F10196" i="1"/>
  <c r="D10197" i="1"/>
  <c r="E10197" i="1"/>
  <c r="F10197" i="1"/>
  <c r="D10198" i="1"/>
  <c r="E10198" i="1"/>
  <c r="F10198" i="1"/>
  <c r="D10199" i="1"/>
  <c r="E10199" i="1"/>
  <c r="F10199" i="1"/>
  <c r="C10199" i="1" s="1"/>
  <c r="D10200" i="1"/>
  <c r="E10200" i="1"/>
  <c r="F10200" i="1"/>
  <c r="C10200" i="1" s="1"/>
  <c r="D10201" i="1"/>
  <c r="E10201" i="1"/>
  <c r="F10201" i="1"/>
  <c r="C10201" i="1" s="1"/>
  <c r="D10202" i="1"/>
  <c r="E10202" i="1"/>
  <c r="F10202" i="1"/>
  <c r="C10202" i="1" s="1"/>
  <c r="D10203" i="1"/>
  <c r="E10203" i="1"/>
  <c r="F10203" i="1"/>
  <c r="C10203" i="1" s="1"/>
  <c r="D10204" i="1"/>
  <c r="E10204" i="1"/>
  <c r="F10204" i="1"/>
  <c r="C10204" i="1" s="1"/>
  <c r="D10205" i="1"/>
  <c r="E10205" i="1"/>
  <c r="F10205" i="1"/>
  <c r="D10206" i="1"/>
  <c r="E10206" i="1"/>
  <c r="F10206" i="1"/>
  <c r="D10207" i="1"/>
  <c r="E10207" i="1"/>
  <c r="F10207" i="1"/>
  <c r="C10207" i="1" s="1"/>
  <c r="D10208" i="1"/>
  <c r="E10208" i="1"/>
  <c r="F10208" i="1"/>
  <c r="C10208" i="1" s="1"/>
  <c r="D10209" i="1"/>
  <c r="E10209" i="1"/>
  <c r="F10209" i="1"/>
  <c r="C10209" i="1" s="1"/>
  <c r="D10210" i="1"/>
  <c r="E10210" i="1"/>
  <c r="F10210" i="1"/>
  <c r="C10210" i="1" s="1"/>
  <c r="D10211" i="1"/>
  <c r="E10211" i="1"/>
  <c r="F10211" i="1"/>
  <c r="C10211" i="1" s="1"/>
  <c r="D10212" i="1"/>
  <c r="E10212" i="1"/>
  <c r="F10212" i="1"/>
  <c r="C10212" i="1" s="1"/>
  <c r="D10213" i="1"/>
  <c r="E10213" i="1"/>
  <c r="F10213" i="1"/>
  <c r="C10213" i="1" s="1"/>
  <c r="D10214" i="1"/>
  <c r="E10214" i="1"/>
  <c r="F10214" i="1"/>
  <c r="D10215" i="1"/>
  <c r="E10215" i="1"/>
  <c r="F10215" i="1"/>
  <c r="C10215" i="1" s="1"/>
  <c r="D10216" i="1"/>
  <c r="E10216" i="1"/>
  <c r="F10216" i="1"/>
  <c r="C10216" i="1" s="1"/>
  <c r="D10217" i="1"/>
  <c r="E10217" i="1"/>
  <c r="F10217" i="1"/>
  <c r="C10217" i="1" s="1"/>
  <c r="D10218" i="1"/>
  <c r="E10218" i="1"/>
  <c r="F10218" i="1"/>
  <c r="C10218" i="1" s="1"/>
  <c r="D10219" i="1"/>
  <c r="E10219" i="1"/>
  <c r="F10219" i="1"/>
  <c r="D10220" i="1"/>
  <c r="E10220" i="1"/>
  <c r="F10220" i="1"/>
  <c r="D10221" i="1"/>
  <c r="E10221" i="1"/>
  <c r="F10221" i="1"/>
  <c r="D10222" i="1"/>
  <c r="E10222" i="1"/>
  <c r="F10222" i="1"/>
  <c r="D10223" i="1"/>
  <c r="E10223" i="1"/>
  <c r="F10223" i="1"/>
  <c r="C10223" i="1" s="1"/>
  <c r="D10224" i="1"/>
  <c r="E10224" i="1"/>
  <c r="F10224" i="1"/>
  <c r="C10224" i="1" s="1"/>
  <c r="D10225" i="1"/>
  <c r="E10225" i="1"/>
  <c r="F10225" i="1"/>
  <c r="C10225" i="1" s="1"/>
  <c r="D10226" i="1"/>
  <c r="E10226" i="1"/>
  <c r="F10226" i="1"/>
  <c r="C10226" i="1" s="1"/>
  <c r="D10227" i="1"/>
  <c r="E10227" i="1"/>
  <c r="F10227" i="1"/>
  <c r="D10228" i="1"/>
  <c r="E10228" i="1"/>
  <c r="F10228" i="1"/>
  <c r="D10229" i="1"/>
  <c r="E10229" i="1"/>
  <c r="F10229" i="1"/>
  <c r="D10230" i="1"/>
  <c r="E10230" i="1"/>
  <c r="F10230" i="1"/>
  <c r="D10231" i="1"/>
  <c r="E10231" i="1"/>
  <c r="F10231" i="1"/>
  <c r="C10231" i="1" s="1"/>
  <c r="D10232" i="1"/>
  <c r="E10232" i="1"/>
  <c r="F10232" i="1"/>
  <c r="C10232" i="1" s="1"/>
  <c r="D10233" i="1"/>
  <c r="E10233" i="1"/>
  <c r="F10233" i="1"/>
  <c r="C10233" i="1" s="1"/>
  <c r="D10234" i="1"/>
  <c r="E10234" i="1"/>
  <c r="F10234" i="1"/>
  <c r="C10234" i="1" s="1"/>
  <c r="D10235" i="1"/>
  <c r="E10235" i="1"/>
  <c r="F10235" i="1"/>
  <c r="C10235" i="1" s="1"/>
  <c r="D10236" i="1"/>
  <c r="E10236" i="1"/>
  <c r="F10236" i="1"/>
  <c r="C10236" i="1" s="1"/>
  <c r="D10237" i="1"/>
  <c r="E10237" i="1"/>
  <c r="F10237" i="1"/>
  <c r="D10238" i="1"/>
  <c r="E10238" i="1"/>
  <c r="F10238" i="1"/>
  <c r="D10239" i="1"/>
  <c r="E10239" i="1"/>
  <c r="F10239" i="1"/>
  <c r="C10239" i="1" s="1"/>
  <c r="D10240" i="1"/>
  <c r="E10240" i="1"/>
  <c r="F10240" i="1"/>
  <c r="D10241" i="1"/>
  <c r="E10241" i="1"/>
  <c r="F10241" i="1"/>
  <c r="C10241" i="1" s="1"/>
  <c r="D10242" i="1"/>
  <c r="E10242" i="1"/>
  <c r="F10242" i="1"/>
  <c r="C10242" i="1" s="1"/>
  <c r="D10243" i="1"/>
  <c r="E10243" i="1"/>
  <c r="F10243" i="1"/>
  <c r="C10243" i="1" s="1"/>
  <c r="D10244" i="1"/>
  <c r="E10244" i="1"/>
  <c r="F10244" i="1"/>
  <c r="C10244" i="1" s="1"/>
  <c r="D10245" i="1"/>
  <c r="E10245" i="1"/>
  <c r="F10245" i="1"/>
  <c r="D10246" i="1"/>
  <c r="E10246" i="1"/>
  <c r="F10246" i="1"/>
  <c r="D10247" i="1"/>
  <c r="E10247" i="1"/>
  <c r="F10247" i="1"/>
  <c r="C10247" i="1" s="1"/>
  <c r="D10248" i="1"/>
  <c r="E10248" i="1"/>
  <c r="F10248" i="1"/>
  <c r="D10249" i="1"/>
  <c r="E10249" i="1"/>
  <c r="F10249" i="1"/>
  <c r="C10249" i="1" s="1"/>
  <c r="D10250" i="1"/>
  <c r="E10250" i="1"/>
  <c r="F10250" i="1"/>
  <c r="C10250" i="1" s="1"/>
  <c r="D10251" i="1"/>
  <c r="E10251" i="1"/>
  <c r="F10251" i="1"/>
  <c r="D10252" i="1"/>
  <c r="E10252" i="1"/>
  <c r="F10252" i="1"/>
  <c r="D10253" i="1"/>
  <c r="E10253" i="1"/>
  <c r="F10253" i="1"/>
  <c r="D10254" i="1"/>
  <c r="E10254" i="1"/>
  <c r="F10254" i="1"/>
  <c r="D10255" i="1"/>
  <c r="E10255" i="1"/>
  <c r="F10255" i="1"/>
  <c r="C10255" i="1" s="1"/>
  <c r="D10256" i="1"/>
  <c r="E10256" i="1"/>
  <c r="F10256" i="1"/>
  <c r="D10257" i="1"/>
  <c r="E10257" i="1"/>
  <c r="F10257" i="1"/>
  <c r="C10257" i="1" s="1"/>
  <c r="D10258" i="1"/>
  <c r="E10258" i="1"/>
  <c r="F10258" i="1"/>
  <c r="C10258" i="1" s="1"/>
  <c r="D10259" i="1"/>
  <c r="E10259" i="1"/>
  <c r="F10259" i="1"/>
  <c r="C10259" i="1" s="1"/>
  <c r="D10260" i="1"/>
  <c r="E10260" i="1"/>
  <c r="F10260" i="1"/>
  <c r="C10260" i="1" s="1"/>
  <c r="D10261" i="1"/>
  <c r="E10261" i="1"/>
  <c r="F10261" i="1"/>
  <c r="C10261" i="1" s="1"/>
  <c r="D10262" i="1"/>
  <c r="E10262" i="1"/>
  <c r="F10262" i="1"/>
  <c r="D10263" i="1"/>
  <c r="E10263" i="1"/>
  <c r="F10263" i="1"/>
  <c r="C10263" i="1" s="1"/>
  <c r="D10264" i="1"/>
  <c r="E10264" i="1"/>
  <c r="F10264" i="1"/>
  <c r="C10264" i="1" s="1"/>
  <c r="D10265" i="1"/>
  <c r="E10265" i="1"/>
  <c r="F10265" i="1"/>
  <c r="C10265" i="1" s="1"/>
  <c r="D10266" i="1"/>
  <c r="E10266" i="1"/>
  <c r="F10266" i="1"/>
  <c r="C10266" i="1" s="1"/>
  <c r="D10267" i="1"/>
  <c r="E10267" i="1"/>
  <c r="F10267" i="1"/>
  <c r="D10268" i="1"/>
  <c r="E10268" i="1"/>
  <c r="F10268" i="1"/>
  <c r="D10269" i="1"/>
  <c r="E10269" i="1"/>
  <c r="F10269" i="1"/>
  <c r="D10270" i="1"/>
  <c r="E10270" i="1"/>
  <c r="F10270" i="1"/>
  <c r="D10271" i="1"/>
  <c r="E10271" i="1"/>
  <c r="F10271" i="1"/>
  <c r="C10271" i="1" s="1"/>
  <c r="D10272" i="1"/>
  <c r="E10272" i="1"/>
  <c r="F10272" i="1"/>
  <c r="C10272" i="1" s="1"/>
  <c r="D10273" i="1"/>
  <c r="E10273" i="1"/>
  <c r="F10273" i="1"/>
  <c r="C10273" i="1" s="1"/>
  <c r="D10274" i="1"/>
  <c r="E10274" i="1"/>
  <c r="F10274" i="1"/>
  <c r="C10274" i="1" s="1"/>
  <c r="D10275" i="1"/>
  <c r="E10275" i="1"/>
  <c r="F10275" i="1"/>
  <c r="D10276" i="1"/>
  <c r="E10276" i="1"/>
  <c r="F10276" i="1"/>
  <c r="D10277" i="1"/>
  <c r="E10277" i="1"/>
  <c r="F10277" i="1"/>
  <c r="D10278" i="1"/>
  <c r="E10278" i="1"/>
  <c r="F10278" i="1"/>
  <c r="D10279" i="1"/>
  <c r="E10279" i="1"/>
  <c r="F10279" i="1"/>
  <c r="C10279" i="1" s="1"/>
  <c r="D10280" i="1"/>
  <c r="E10280" i="1"/>
  <c r="F10280" i="1"/>
  <c r="C10280" i="1" s="1"/>
  <c r="D10281" i="1"/>
  <c r="E10281" i="1"/>
  <c r="F10281" i="1"/>
  <c r="C10281" i="1" s="1"/>
  <c r="D10282" i="1"/>
  <c r="E10282" i="1"/>
  <c r="F10282" i="1"/>
  <c r="C10282" i="1" s="1"/>
  <c r="D10283" i="1"/>
  <c r="E10283" i="1"/>
  <c r="F10283" i="1"/>
  <c r="C10283" i="1" s="1"/>
  <c r="D10284" i="1"/>
  <c r="E10284" i="1"/>
  <c r="F10284" i="1"/>
  <c r="C10284" i="1" s="1"/>
  <c r="D10285" i="1"/>
  <c r="E10285" i="1"/>
  <c r="F10285" i="1"/>
  <c r="D10286" i="1"/>
  <c r="E10286" i="1"/>
  <c r="F10286" i="1"/>
  <c r="D10287" i="1"/>
  <c r="E10287" i="1"/>
  <c r="F10287" i="1"/>
  <c r="C10287" i="1" s="1"/>
  <c r="D10288" i="1"/>
  <c r="E10288" i="1"/>
  <c r="F10288" i="1"/>
  <c r="C10288" i="1" s="1"/>
  <c r="D10289" i="1"/>
  <c r="E10289" i="1"/>
  <c r="F10289" i="1"/>
  <c r="C10289" i="1" s="1"/>
  <c r="D10290" i="1"/>
  <c r="E10290" i="1"/>
  <c r="F10290" i="1"/>
  <c r="C10290" i="1" s="1"/>
  <c r="D10291" i="1"/>
  <c r="E10291" i="1"/>
  <c r="F10291" i="1"/>
  <c r="C10291" i="1" s="1"/>
  <c r="D10292" i="1"/>
  <c r="E10292" i="1"/>
  <c r="F10292" i="1"/>
  <c r="C10292" i="1" s="1"/>
  <c r="D10293" i="1"/>
  <c r="E10293" i="1"/>
  <c r="F10293" i="1"/>
  <c r="D10294" i="1"/>
  <c r="E10294" i="1"/>
  <c r="F10294" i="1"/>
  <c r="D10295" i="1"/>
  <c r="E10295" i="1"/>
  <c r="F10295" i="1"/>
  <c r="C10295" i="1" s="1"/>
  <c r="D10296" i="1"/>
  <c r="E10296" i="1"/>
  <c r="F10296" i="1"/>
  <c r="C10296" i="1" s="1"/>
  <c r="D10297" i="1"/>
  <c r="E10297" i="1"/>
  <c r="F10297" i="1"/>
  <c r="C10297" i="1" s="1"/>
  <c r="D10298" i="1"/>
  <c r="E10298" i="1"/>
  <c r="F10298" i="1"/>
  <c r="C10298" i="1" s="1"/>
  <c r="D10299" i="1"/>
  <c r="E10299" i="1"/>
  <c r="F10299" i="1"/>
  <c r="C10299" i="1" s="1"/>
  <c r="D10300" i="1"/>
  <c r="E10300" i="1"/>
  <c r="F10300" i="1"/>
  <c r="C10300" i="1" s="1"/>
  <c r="D10301" i="1"/>
  <c r="E10301" i="1"/>
  <c r="F10301" i="1"/>
  <c r="D10302" i="1"/>
  <c r="E10302" i="1"/>
  <c r="F10302" i="1"/>
  <c r="D10303" i="1"/>
  <c r="E10303" i="1"/>
  <c r="F10303" i="1"/>
  <c r="C10303" i="1" s="1"/>
  <c r="D10304" i="1"/>
  <c r="E10304" i="1"/>
  <c r="F10304" i="1"/>
  <c r="C10304" i="1" s="1"/>
  <c r="D10305" i="1"/>
  <c r="E10305" i="1"/>
  <c r="F10305" i="1"/>
  <c r="C10305" i="1" s="1"/>
  <c r="D10306" i="1"/>
  <c r="E10306" i="1"/>
  <c r="F10306" i="1"/>
  <c r="C10306" i="1" s="1"/>
  <c r="D10307" i="1"/>
  <c r="E10307" i="1"/>
  <c r="F10307" i="1"/>
  <c r="C10307" i="1" s="1"/>
  <c r="D10308" i="1"/>
  <c r="E10308" i="1"/>
  <c r="F10308" i="1"/>
  <c r="C10308" i="1" s="1"/>
  <c r="D10309" i="1"/>
  <c r="E10309" i="1"/>
  <c r="F10309" i="1"/>
  <c r="D10310" i="1"/>
  <c r="E10310" i="1"/>
  <c r="F10310" i="1"/>
  <c r="D10311" i="1"/>
  <c r="E10311" i="1"/>
  <c r="F10311" i="1"/>
  <c r="C10311" i="1" s="1"/>
  <c r="D10312" i="1"/>
  <c r="E10312" i="1"/>
  <c r="F10312" i="1"/>
  <c r="C10312" i="1" s="1"/>
  <c r="D10313" i="1"/>
  <c r="E10313" i="1"/>
  <c r="F10313" i="1"/>
  <c r="C10313" i="1" s="1"/>
  <c r="D10314" i="1"/>
  <c r="E10314" i="1"/>
  <c r="F10314" i="1"/>
  <c r="C10314" i="1" s="1"/>
  <c r="D10315" i="1"/>
  <c r="E10315" i="1"/>
  <c r="F10315" i="1"/>
  <c r="C10315" i="1" s="1"/>
  <c r="D10316" i="1"/>
  <c r="E10316" i="1"/>
  <c r="F10316" i="1"/>
  <c r="D10317" i="1"/>
  <c r="E10317" i="1"/>
  <c r="F10317" i="1"/>
  <c r="D10318" i="1"/>
  <c r="E10318" i="1"/>
  <c r="F10318" i="1"/>
  <c r="D10319" i="1"/>
  <c r="E10319" i="1"/>
  <c r="F10319" i="1"/>
  <c r="C10319" i="1" s="1"/>
  <c r="D10320" i="1"/>
  <c r="E10320" i="1"/>
  <c r="F10320" i="1"/>
  <c r="C10320" i="1" s="1"/>
  <c r="D10321" i="1"/>
  <c r="E10321" i="1"/>
  <c r="F10321" i="1"/>
  <c r="D10322" i="1"/>
  <c r="E10322" i="1"/>
  <c r="F10322" i="1"/>
  <c r="D10323" i="1"/>
  <c r="E10323" i="1"/>
  <c r="F10323" i="1"/>
  <c r="D10324" i="1"/>
  <c r="E10324" i="1"/>
  <c r="F10324" i="1"/>
  <c r="D10325" i="1"/>
  <c r="E10325" i="1"/>
  <c r="F10325" i="1"/>
  <c r="C10325" i="1" s="1"/>
  <c r="D10326" i="1"/>
  <c r="E10326" i="1"/>
  <c r="F10326" i="1"/>
  <c r="D10327" i="1"/>
  <c r="E10327" i="1"/>
  <c r="F10327" i="1"/>
  <c r="C10327" i="1" s="1"/>
  <c r="D10328" i="1"/>
  <c r="E10328" i="1"/>
  <c r="F10328" i="1"/>
  <c r="C10328" i="1" s="1"/>
  <c r="D10329" i="1"/>
  <c r="E10329" i="1"/>
  <c r="F10329" i="1"/>
  <c r="D10330" i="1"/>
  <c r="E10330" i="1"/>
  <c r="F10330" i="1"/>
  <c r="D10331" i="1"/>
  <c r="E10331" i="1"/>
  <c r="F10331" i="1"/>
  <c r="D10332" i="1"/>
  <c r="E10332" i="1"/>
  <c r="F10332" i="1"/>
  <c r="D10333" i="1"/>
  <c r="E10333" i="1"/>
  <c r="F10333" i="1"/>
  <c r="D10334" i="1"/>
  <c r="E10334" i="1"/>
  <c r="F10334" i="1"/>
  <c r="D10335" i="1"/>
  <c r="E10335" i="1"/>
  <c r="F10335" i="1"/>
  <c r="C10335" i="1" s="1"/>
  <c r="D10336" i="1"/>
  <c r="E10336" i="1"/>
  <c r="F10336" i="1"/>
  <c r="C10336" i="1" s="1"/>
  <c r="D10337" i="1"/>
  <c r="E10337" i="1"/>
  <c r="F10337" i="1"/>
  <c r="C10337" i="1" s="1"/>
  <c r="D10338" i="1"/>
  <c r="E10338" i="1"/>
  <c r="F10338" i="1"/>
  <c r="C10338" i="1" s="1"/>
  <c r="D10339" i="1"/>
  <c r="E10339" i="1"/>
  <c r="F10339" i="1"/>
  <c r="C10339" i="1" s="1"/>
  <c r="D10340" i="1"/>
  <c r="E10340" i="1"/>
  <c r="F10340" i="1"/>
  <c r="D10341" i="1"/>
  <c r="E10341" i="1"/>
  <c r="F10341" i="1"/>
  <c r="D10342" i="1"/>
  <c r="E10342" i="1"/>
  <c r="F10342" i="1"/>
  <c r="D10343" i="1"/>
  <c r="E10343" i="1"/>
  <c r="F10343" i="1"/>
  <c r="C10343" i="1" s="1"/>
  <c r="D10344" i="1"/>
  <c r="E10344" i="1"/>
  <c r="F10344" i="1"/>
  <c r="C10344" i="1" s="1"/>
  <c r="D10345" i="1"/>
  <c r="E10345" i="1"/>
  <c r="F10345" i="1"/>
  <c r="C10345" i="1" s="1"/>
  <c r="D10346" i="1"/>
  <c r="E10346" i="1"/>
  <c r="F10346" i="1"/>
  <c r="C10346" i="1" s="1"/>
  <c r="D10347" i="1"/>
  <c r="E10347" i="1"/>
  <c r="F10347" i="1"/>
  <c r="C10347" i="1" s="1"/>
  <c r="D10348" i="1"/>
  <c r="E10348" i="1"/>
  <c r="F10348" i="1"/>
  <c r="D10349" i="1"/>
  <c r="E10349" i="1"/>
  <c r="F10349" i="1"/>
  <c r="D10350" i="1"/>
  <c r="E10350" i="1"/>
  <c r="F10350" i="1"/>
  <c r="D10351" i="1"/>
  <c r="E10351" i="1"/>
  <c r="F10351" i="1"/>
  <c r="C10351" i="1" s="1"/>
  <c r="D10352" i="1"/>
  <c r="E10352" i="1"/>
  <c r="F10352" i="1"/>
  <c r="C10352" i="1" s="1"/>
  <c r="D10353" i="1"/>
  <c r="E10353" i="1"/>
  <c r="F10353" i="1"/>
  <c r="D10354" i="1"/>
  <c r="E10354" i="1"/>
  <c r="F10354" i="1"/>
  <c r="D10355" i="1"/>
  <c r="E10355" i="1"/>
  <c r="F10355" i="1"/>
  <c r="D10356" i="1"/>
  <c r="E10356" i="1"/>
  <c r="F10356" i="1"/>
  <c r="D10357" i="1"/>
  <c r="E10357" i="1"/>
  <c r="F10357" i="1"/>
  <c r="D10358" i="1"/>
  <c r="E10358" i="1"/>
  <c r="F10358" i="1"/>
  <c r="D10359" i="1"/>
  <c r="E10359" i="1"/>
  <c r="F10359" i="1"/>
  <c r="C10359" i="1" s="1"/>
  <c r="D10360" i="1"/>
  <c r="E10360" i="1"/>
  <c r="F10360" i="1"/>
  <c r="C10360" i="1" s="1"/>
  <c r="D10361" i="1"/>
  <c r="E10361" i="1"/>
  <c r="F10361" i="1"/>
  <c r="D10362" i="1"/>
  <c r="E10362" i="1"/>
  <c r="F10362" i="1"/>
  <c r="D10363" i="1"/>
  <c r="E10363" i="1"/>
  <c r="F10363" i="1"/>
  <c r="D10364" i="1"/>
  <c r="E10364" i="1"/>
  <c r="F10364" i="1"/>
  <c r="D10365" i="1"/>
  <c r="E10365" i="1"/>
  <c r="F10365" i="1"/>
  <c r="D10366" i="1"/>
  <c r="E10366" i="1"/>
  <c r="F10366" i="1"/>
  <c r="D10367" i="1"/>
  <c r="E10367" i="1"/>
  <c r="F10367" i="1"/>
  <c r="C10367" i="1" s="1"/>
  <c r="D10368" i="1"/>
  <c r="E10368" i="1"/>
  <c r="F10368" i="1"/>
  <c r="C10368" i="1" s="1"/>
  <c r="D10369" i="1"/>
  <c r="E10369" i="1"/>
  <c r="F10369" i="1"/>
  <c r="C10369" i="1" s="1"/>
  <c r="D10370" i="1"/>
  <c r="E10370" i="1"/>
  <c r="F10370" i="1"/>
  <c r="C10370" i="1" s="1"/>
  <c r="D10371" i="1"/>
  <c r="E10371" i="1"/>
  <c r="F10371" i="1"/>
  <c r="C10371" i="1" s="1"/>
  <c r="D10372" i="1"/>
  <c r="E10372" i="1"/>
  <c r="F10372" i="1"/>
  <c r="C10372" i="1" s="1"/>
  <c r="D10373" i="1"/>
  <c r="E10373" i="1"/>
  <c r="F10373" i="1"/>
  <c r="D10374" i="1"/>
  <c r="E10374" i="1"/>
  <c r="F10374" i="1"/>
  <c r="D10375" i="1"/>
  <c r="E10375" i="1"/>
  <c r="F10375" i="1"/>
  <c r="C10375" i="1" s="1"/>
  <c r="D10376" i="1"/>
  <c r="E10376" i="1"/>
  <c r="F10376" i="1"/>
  <c r="C10376" i="1" s="1"/>
  <c r="D10377" i="1"/>
  <c r="E10377" i="1"/>
  <c r="F10377" i="1"/>
  <c r="C10377" i="1" s="1"/>
  <c r="D10378" i="1"/>
  <c r="E10378" i="1"/>
  <c r="F10378" i="1"/>
  <c r="C10378" i="1" s="1"/>
  <c r="D10379" i="1"/>
  <c r="E10379" i="1"/>
  <c r="F10379" i="1"/>
  <c r="C10379" i="1" s="1"/>
  <c r="D10380" i="1"/>
  <c r="E10380" i="1"/>
  <c r="F10380" i="1"/>
  <c r="D10381" i="1"/>
  <c r="E10381" i="1"/>
  <c r="F10381" i="1"/>
  <c r="D10382" i="1"/>
  <c r="E10382" i="1"/>
  <c r="F10382" i="1"/>
  <c r="D10383" i="1"/>
  <c r="E10383" i="1"/>
  <c r="F10383" i="1"/>
  <c r="C10383" i="1" s="1"/>
  <c r="D10384" i="1"/>
  <c r="E10384" i="1"/>
  <c r="F10384" i="1"/>
  <c r="C10384" i="1" s="1"/>
  <c r="D10385" i="1"/>
  <c r="E10385" i="1"/>
  <c r="F10385" i="1"/>
  <c r="D10386" i="1"/>
  <c r="E10386" i="1"/>
  <c r="F10386" i="1"/>
  <c r="D10387" i="1"/>
  <c r="E10387" i="1"/>
  <c r="F10387" i="1"/>
  <c r="D10388" i="1"/>
  <c r="E10388" i="1"/>
  <c r="F10388" i="1"/>
  <c r="D10389" i="1"/>
  <c r="E10389" i="1"/>
  <c r="F10389" i="1"/>
  <c r="C10389" i="1" s="1"/>
  <c r="D10390" i="1"/>
  <c r="E10390" i="1"/>
  <c r="F10390" i="1"/>
  <c r="D10391" i="1"/>
  <c r="E10391" i="1"/>
  <c r="F10391" i="1"/>
  <c r="C10391" i="1" s="1"/>
  <c r="D10392" i="1"/>
  <c r="E10392" i="1"/>
  <c r="F10392" i="1"/>
  <c r="C10392" i="1" s="1"/>
  <c r="D10393" i="1"/>
  <c r="E10393" i="1"/>
  <c r="F10393" i="1"/>
  <c r="D10394" i="1"/>
  <c r="E10394" i="1"/>
  <c r="F10394" i="1"/>
  <c r="D10395" i="1"/>
  <c r="E10395" i="1"/>
  <c r="F10395" i="1"/>
  <c r="D10396" i="1"/>
  <c r="E10396" i="1"/>
  <c r="F10396" i="1"/>
  <c r="D10397" i="1"/>
  <c r="E10397" i="1"/>
  <c r="F10397" i="1"/>
  <c r="D10398" i="1"/>
  <c r="E10398" i="1"/>
  <c r="F10398" i="1"/>
  <c r="D10399" i="1"/>
  <c r="E10399" i="1"/>
  <c r="F10399" i="1"/>
  <c r="C10399" i="1" s="1"/>
  <c r="D10400" i="1"/>
  <c r="E10400" i="1"/>
  <c r="F10400" i="1"/>
  <c r="C10400" i="1" s="1"/>
  <c r="D10401" i="1"/>
  <c r="E10401" i="1"/>
  <c r="F10401" i="1"/>
  <c r="C10401" i="1" s="1"/>
  <c r="D10402" i="1"/>
  <c r="E10402" i="1"/>
  <c r="F10402" i="1"/>
  <c r="C10402" i="1" s="1"/>
  <c r="D10403" i="1"/>
  <c r="E10403" i="1"/>
  <c r="F10403" i="1"/>
  <c r="C10403" i="1" s="1"/>
  <c r="D10404" i="1"/>
  <c r="E10404" i="1"/>
  <c r="F10404" i="1"/>
  <c r="D10405" i="1"/>
  <c r="E10405" i="1"/>
  <c r="F10405" i="1"/>
  <c r="D10406" i="1"/>
  <c r="E10406" i="1"/>
  <c r="F10406" i="1"/>
  <c r="D10407" i="1"/>
  <c r="E10407" i="1"/>
  <c r="F10407" i="1"/>
  <c r="C10407" i="1" s="1"/>
  <c r="D10408" i="1"/>
  <c r="E10408" i="1"/>
  <c r="F10408" i="1"/>
  <c r="C10408" i="1" s="1"/>
  <c r="D10409" i="1"/>
  <c r="E10409" i="1"/>
  <c r="F10409" i="1"/>
  <c r="C10409" i="1" s="1"/>
  <c r="D10410" i="1"/>
  <c r="E10410" i="1"/>
  <c r="F10410" i="1"/>
  <c r="C10410" i="1" s="1"/>
  <c r="D10411" i="1"/>
  <c r="E10411" i="1"/>
  <c r="F10411" i="1"/>
  <c r="D10412" i="1"/>
  <c r="E10412" i="1"/>
  <c r="F10412" i="1"/>
  <c r="D10413" i="1"/>
  <c r="E10413" i="1"/>
  <c r="F10413" i="1"/>
  <c r="D10414" i="1"/>
  <c r="E10414" i="1"/>
  <c r="F10414" i="1"/>
  <c r="D10415" i="1"/>
  <c r="E10415" i="1"/>
  <c r="F10415" i="1"/>
  <c r="C10415" i="1" s="1"/>
  <c r="D10416" i="1"/>
  <c r="E10416" i="1"/>
  <c r="F10416" i="1"/>
  <c r="C10416" i="1" s="1"/>
  <c r="D10417" i="1"/>
  <c r="E10417" i="1"/>
  <c r="F10417" i="1"/>
  <c r="D10418" i="1"/>
  <c r="E10418" i="1"/>
  <c r="F10418" i="1"/>
  <c r="C10418" i="1" s="1"/>
  <c r="D10419" i="1"/>
  <c r="E10419" i="1"/>
  <c r="F10419" i="1"/>
  <c r="C10419" i="1" s="1"/>
  <c r="D10420" i="1"/>
  <c r="E10420" i="1"/>
  <c r="F10420" i="1"/>
  <c r="C10420" i="1" s="1"/>
  <c r="D10421" i="1"/>
  <c r="E10421" i="1"/>
  <c r="F10421" i="1"/>
  <c r="D10422" i="1"/>
  <c r="E10422" i="1"/>
  <c r="F10422" i="1"/>
  <c r="D10423" i="1"/>
  <c r="E10423" i="1"/>
  <c r="F10423" i="1"/>
  <c r="C10423" i="1" s="1"/>
  <c r="D10424" i="1"/>
  <c r="E10424" i="1"/>
  <c r="F10424" i="1"/>
  <c r="C10424" i="1" s="1"/>
  <c r="D10425" i="1"/>
  <c r="E10425" i="1"/>
  <c r="F10425" i="1"/>
  <c r="C10425" i="1" s="1"/>
  <c r="D10426" i="1"/>
  <c r="E10426" i="1"/>
  <c r="F10426" i="1"/>
  <c r="C10426" i="1" s="1"/>
  <c r="D10427" i="1"/>
  <c r="E10427" i="1"/>
  <c r="F10427" i="1"/>
  <c r="D10428" i="1"/>
  <c r="E10428" i="1"/>
  <c r="F10428" i="1"/>
  <c r="D10429" i="1"/>
  <c r="E10429" i="1"/>
  <c r="F10429" i="1"/>
  <c r="C10429" i="1" s="1"/>
  <c r="D10430" i="1"/>
  <c r="E10430" i="1"/>
  <c r="F10430" i="1"/>
  <c r="D10431" i="1"/>
  <c r="E10431" i="1"/>
  <c r="F10431" i="1"/>
  <c r="C10431" i="1" s="1"/>
  <c r="D10432" i="1"/>
  <c r="E10432" i="1"/>
  <c r="F10432" i="1"/>
  <c r="C10432" i="1" s="1"/>
  <c r="D10433" i="1"/>
  <c r="E10433" i="1"/>
  <c r="F10433" i="1"/>
  <c r="C10433" i="1" s="1"/>
  <c r="D10434" i="1"/>
  <c r="E10434" i="1"/>
  <c r="F10434" i="1"/>
  <c r="C10434" i="1" s="1"/>
  <c r="D10435" i="1"/>
  <c r="E10435" i="1"/>
  <c r="F10435" i="1"/>
  <c r="D10436" i="1"/>
  <c r="E10436" i="1"/>
  <c r="F10436" i="1"/>
  <c r="D10437" i="1"/>
  <c r="E10437" i="1"/>
  <c r="F10437" i="1"/>
  <c r="D10438" i="1"/>
  <c r="E10438" i="1"/>
  <c r="F10438" i="1"/>
  <c r="D10439" i="1"/>
  <c r="E10439" i="1"/>
  <c r="F10439" i="1"/>
  <c r="C10439" i="1" s="1"/>
  <c r="D10440" i="1"/>
  <c r="E10440" i="1"/>
  <c r="F10440" i="1"/>
  <c r="C10440" i="1" s="1"/>
  <c r="D10441" i="1"/>
  <c r="E10441" i="1"/>
  <c r="F10441" i="1"/>
  <c r="D10442" i="1"/>
  <c r="E10442" i="1"/>
  <c r="F10442" i="1"/>
  <c r="C10442" i="1" s="1"/>
  <c r="D10443" i="1"/>
  <c r="E10443" i="1"/>
  <c r="F10443" i="1"/>
  <c r="C10443" i="1" s="1"/>
  <c r="D10444" i="1"/>
  <c r="E10444" i="1"/>
  <c r="F10444" i="1"/>
  <c r="D10445" i="1"/>
  <c r="E10445" i="1"/>
  <c r="F10445" i="1"/>
  <c r="D10446" i="1"/>
  <c r="E10446" i="1"/>
  <c r="F10446" i="1"/>
  <c r="D10447" i="1"/>
  <c r="E10447" i="1"/>
  <c r="F10447" i="1"/>
  <c r="C10447" i="1" s="1"/>
  <c r="D10448" i="1"/>
  <c r="E10448" i="1"/>
  <c r="F10448" i="1"/>
  <c r="C10448" i="1" s="1"/>
  <c r="D10449" i="1"/>
  <c r="E10449" i="1"/>
  <c r="F10449" i="1"/>
  <c r="C10449" i="1" s="1"/>
  <c r="D10450" i="1"/>
  <c r="E10450" i="1"/>
  <c r="F10450" i="1"/>
  <c r="C10450" i="1" s="1"/>
  <c r="D10451" i="1"/>
  <c r="E10451" i="1"/>
  <c r="F10451" i="1"/>
  <c r="C10451" i="1" s="1"/>
  <c r="D10452" i="1"/>
  <c r="E10452" i="1"/>
  <c r="F10452" i="1"/>
  <c r="C10452" i="1" s="1"/>
  <c r="D10453" i="1"/>
  <c r="E10453" i="1"/>
  <c r="F10453" i="1"/>
  <c r="C10453" i="1" s="1"/>
  <c r="D10454" i="1"/>
  <c r="E10454" i="1"/>
  <c r="F10454" i="1"/>
  <c r="D10455" i="1"/>
  <c r="E10455" i="1"/>
  <c r="F10455" i="1"/>
  <c r="C10455" i="1" s="1"/>
  <c r="D10456" i="1"/>
  <c r="E10456" i="1"/>
  <c r="F10456" i="1"/>
  <c r="C10456" i="1" s="1"/>
  <c r="D10457" i="1"/>
  <c r="E10457" i="1"/>
  <c r="F10457" i="1"/>
  <c r="D10458" i="1"/>
  <c r="E10458" i="1"/>
  <c r="F10458" i="1"/>
  <c r="C10458" i="1" s="1"/>
  <c r="D10459" i="1"/>
  <c r="E10459" i="1"/>
  <c r="F10459" i="1"/>
  <c r="C10459" i="1" s="1"/>
  <c r="D10460" i="1"/>
  <c r="E10460" i="1"/>
  <c r="F10460" i="1"/>
  <c r="D10461" i="1"/>
  <c r="E10461" i="1"/>
  <c r="F10461" i="1"/>
  <c r="D10462" i="1"/>
  <c r="E10462" i="1"/>
  <c r="F10462" i="1"/>
  <c r="D10463" i="1"/>
  <c r="E10463" i="1"/>
  <c r="F10463" i="1"/>
  <c r="C10463" i="1" s="1"/>
  <c r="D10464" i="1"/>
  <c r="E10464" i="1"/>
  <c r="F10464" i="1"/>
  <c r="C10464" i="1" s="1"/>
  <c r="D10465" i="1"/>
  <c r="E10465" i="1"/>
  <c r="F10465" i="1"/>
  <c r="C10465" i="1" s="1"/>
  <c r="D10466" i="1"/>
  <c r="E10466" i="1"/>
  <c r="F10466" i="1"/>
  <c r="C10466" i="1" s="1"/>
  <c r="D10467" i="1"/>
  <c r="E10467" i="1"/>
  <c r="F10467" i="1"/>
  <c r="D10468" i="1"/>
  <c r="E10468" i="1"/>
  <c r="F10468" i="1"/>
  <c r="D10469" i="1"/>
  <c r="E10469" i="1"/>
  <c r="F10469" i="1"/>
  <c r="D10470" i="1"/>
  <c r="E10470" i="1"/>
  <c r="F10470" i="1"/>
  <c r="D10471" i="1"/>
  <c r="E10471" i="1"/>
  <c r="F10471" i="1"/>
  <c r="C10471" i="1" s="1"/>
  <c r="D10472" i="1"/>
  <c r="E10472" i="1"/>
  <c r="F10472" i="1"/>
  <c r="C10472" i="1" s="1"/>
  <c r="D10473" i="1"/>
  <c r="E10473" i="1"/>
  <c r="F10473" i="1"/>
  <c r="C10473" i="1" s="1"/>
  <c r="D10474" i="1"/>
  <c r="E10474" i="1"/>
  <c r="F10474" i="1"/>
  <c r="C10474" i="1" s="1"/>
  <c r="D10475" i="1"/>
  <c r="E10475" i="1"/>
  <c r="F10475" i="1"/>
  <c r="D10476" i="1"/>
  <c r="E10476" i="1"/>
  <c r="F10476" i="1"/>
  <c r="D10477" i="1"/>
  <c r="E10477" i="1"/>
  <c r="F10477" i="1"/>
  <c r="D10478" i="1"/>
  <c r="E10478" i="1"/>
  <c r="F10478" i="1"/>
  <c r="D10479" i="1"/>
  <c r="E10479" i="1"/>
  <c r="F10479" i="1"/>
  <c r="C10479" i="1" s="1"/>
  <c r="D10480" i="1"/>
  <c r="E10480" i="1"/>
  <c r="F10480" i="1"/>
  <c r="C10480" i="1" s="1"/>
  <c r="D10481" i="1"/>
  <c r="E10481" i="1"/>
  <c r="F10481" i="1"/>
  <c r="D10482" i="1"/>
  <c r="E10482" i="1"/>
  <c r="F10482" i="1"/>
  <c r="C10482" i="1" s="1"/>
  <c r="D10483" i="1"/>
  <c r="E10483" i="1"/>
  <c r="F10483" i="1"/>
  <c r="D10484" i="1"/>
  <c r="E10484" i="1"/>
  <c r="F10484" i="1"/>
  <c r="C10484" i="1" s="1"/>
  <c r="D10485" i="1"/>
  <c r="E10485" i="1"/>
  <c r="F10485" i="1"/>
  <c r="D10486" i="1"/>
  <c r="E10486" i="1"/>
  <c r="F10486" i="1"/>
  <c r="D10487" i="1"/>
  <c r="E10487" i="1"/>
  <c r="F10487" i="1"/>
  <c r="C10487" i="1" s="1"/>
  <c r="D10488" i="1"/>
  <c r="E10488" i="1"/>
  <c r="F10488" i="1"/>
  <c r="C10488" i="1" s="1"/>
  <c r="D10489" i="1"/>
  <c r="E10489" i="1"/>
  <c r="F10489" i="1"/>
  <c r="C10489" i="1" s="1"/>
  <c r="D10490" i="1"/>
  <c r="E10490" i="1"/>
  <c r="F10490" i="1"/>
  <c r="C10490" i="1" s="1"/>
  <c r="D10491" i="1"/>
  <c r="E10491" i="1"/>
  <c r="F10491" i="1"/>
  <c r="D10492" i="1"/>
  <c r="E10492" i="1"/>
  <c r="F10492" i="1"/>
  <c r="D10493" i="1"/>
  <c r="E10493" i="1"/>
  <c r="F10493" i="1"/>
  <c r="D10494" i="1"/>
  <c r="E10494" i="1"/>
  <c r="F10494" i="1"/>
  <c r="D10495" i="1"/>
  <c r="E10495" i="1"/>
  <c r="F10495" i="1"/>
  <c r="C10495" i="1" s="1"/>
  <c r="D10496" i="1"/>
  <c r="E10496" i="1"/>
  <c r="F10496" i="1"/>
  <c r="C10496" i="1" s="1"/>
  <c r="D10497" i="1"/>
  <c r="E10497" i="1"/>
  <c r="F10497" i="1"/>
  <c r="C10497" i="1" s="1"/>
  <c r="D10498" i="1"/>
  <c r="E10498" i="1"/>
  <c r="F10498" i="1"/>
  <c r="C10498" i="1" s="1"/>
  <c r="D10499" i="1"/>
  <c r="E10499" i="1"/>
  <c r="F10499" i="1"/>
  <c r="D10500" i="1"/>
  <c r="E10500" i="1"/>
  <c r="F10500" i="1"/>
  <c r="C10500" i="1" s="1"/>
  <c r="D10501" i="1"/>
  <c r="E10501" i="1"/>
  <c r="F10501" i="1"/>
  <c r="D10502" i="1"/>
  <c r="E10502" i="1"/>
  <c r="F10502" i="1"/>
  <c r="C10502" i="1" s="1"/>
  <c r="D10503" i="1"/>
  <c r="E10503" i="1"/>
  <c r="F10503" i="1"/>
  <c r="C10503" i="1" s="1"/>
  <c r="D10504" i="1"/>
  <c r="E10504" i="1"/>
  <c r="F10504" i="1"/>
  <c r="C10504" i="1" s="1"/>
  <c r="D10505" i="1"/>
  <c r="E10505" i="1"/>
  <c r="F10505" i="1"/>
  <c r="C10505" i="1" s="1"/>
  <c r="D10506" i="1"/>
  <c r="E10506" i="1"/>
  <c r="F10506" i="1"/>
  <c r="D10507" i="1"/>
  <c r="E10507" i="1"/>
  <c r="F10507" i="1"/>
  <c r="D10508" i="1"/>
  <c r="E10508" i="1"/>
  <c r="F10508" i="1"/>
  <c r="D10509" i="1"/>
  <c r="E10509" i="1"/>
  <c r="F10509" i="1"/>
  <c r="D10510" i="1"/>
  <c r="E10510" i="1"/>
  <c r="F10510" i="1"/>
  <c r="C10510" i="1" s="1"/>
  <c r="D10511" i="1"/>
  <c r="E10511" i="1"/>
  <c r="F10511" i="1"/>
  <c r="C10511" i="1" s="1"/>
  <c r="D10512" i="1"/>
  <c r="E10512" i="1"/>
  <c r="F10512" i="1"/>
  <c r="C10512" i="1" s="1"/>
  <c r="D10513" i="1"/>
  <c r="E10513" i="1"/>
  <c r="F10513" i="1"/>
  <c r="D10514" i="1"/>
  <c r="E10514" i="1"/>
  <c r="F10514" i="1"/>
  <c r="D10515" i="1"/>
  <c r="E10515" i="1"/>
  <c r="F10515" i="1"/>
  <c r="D10516" i="1"/>
  <c r="E10516" i="1"/>
  <c r="F10516" i="1"/>
  <c r="D10517" i="1"/>
  <c r="E10517" i="1"/>
  <c r="F10517" i="1"/>
  <c r="D10518" i="1"/>
  <c r="E10518" i="1"/>
  <c r="F10518" i="1"/>
  <c r="C10518" i="1" s="1"/>
  <c r="D10519" i="1"/>
  <c r="E10519" i="1"/>
  <c r="F10519" i="1"/>
  <c r="C10519" i="1" s="1"/>
  <c r="D10520" i="1"/>
  <c r="E10520" i="1"/>
  <c r="F10520" i="1"/>
  <c r="C10520" i="1" s="1"/>
  <c r="D10521" i="1"/>
  <c r="E10521" i="1"/>
  <c r="F10521" i="1"/>
  <c r="D10522" i="1"/>
  <c r="E10522" i="1"/>
  <c r="F10522" i="1"/>
  <c r="D10523" i="1"/>
  <c r="E10523" i="1"/>
  <c r="F10523" i="1"/>
  <c r="D10524" i="1"/>
  <c r="E10524" i="1"/>
  <c r="F10524" i="1"/>
  <c r="D10525" i="1"/>
  <c r="E10525" i="1"/>
  <c r="F10525" i="1"/>
  <c r="D10526" i="1"/>
  <c r="E10526" i="1"/>
  <c r="F10526" i="1"/>
  <c r="D10527" i="1"/>
  <c r="E10527" i="1"/>
  <c r="F10527" i="1"/>
  <c r="C10527" i="1" s="1"/>
  <c r="D10528" i="1"/>
  <c r="E10528" i="1"/>
  <c r="F10528" i="1"/>
  <c r="C10528" i="1" s="1"/>
  <c r="D10529" i="1"/>
  <c r="E10529" i="1"/>
  <c r="F10529" i="1"/>
  <c r="D10530" i="1"/>
  <c r="E10530" i="1"/>
  <c r="F10530" i="1"/>
  <c r="D10531" i="1"/>
  <c r="E10531" i="1"/>
  <c r="F10531" i="1"/>
  <c r="D10532" i="1"/>
  <c r="E10532" i="1"/>
  <c r="F10532" i="1"/>
  <c r="D10533" i="1"/>
  <c r="E10533" i="1"/>
  <c r="F10533" i="1"/>
  <c r="C10533" i="1" s="1"/>
  <c r="D10534" i="1"/>
  <c r="E10534" i="1"/>
  <c r="F10534" i="1"/>
  <c r="D10535" i="1"/>
  <c r="E10535" i="1"/>
  <c r="F10535" i="1"/>
  <c r="C10535" i="1" s="1"/>
  <c r="D10536" i="1"/>
  <c r="E10536" i="1"/>
  <c r="F10536" i="1"/>
  <c r="C10536" i="1" s="1"/>
  <c r="D10537" i="1"/>
  <c r="E10537" i="1"/>
  <c r="F10537" i="1"/>
  <c r="D10538" i="1"/>
  <c r="E10538" i="1"/>
  <c r="F10538" i="1"/>
  <c r="C10538" i="1" s="1"/>
  <c r="D10539" i="1"/>
  <c r="E10539" i="1"/>
  <c r="F10539" i="1"/>
  <c r="D10540" i="1"/>
  <c r="E10540" i="1"/>
  <c r="F10540" i="1"/>
  <c r="D10541" i="1"/>
  <c r="E10541" i="1"/>
  <c r="F10541" i="1"/>
  <c r="D10542" i="1"/>
  <c r="E10542" i="1"/>
  <c r="F10542" i="1"/>
  <c r="D10543" i="1"/>
  <c r="E10543" i="1"/>
  <c r="F10543" i="1"/>
  <c r="C10543" i="1" s="1"/>
  <c r="D10544" i="1"/>
  <c r="E10544" i="1"/>
  <c r="F10544" i="1"/>
  <c r="C10544" i="1" s="1"/>
  <c r="D10545" i="1"/>
  <c r="E10545" i="1"/>
  <c r="F10545" i="1"/>
  <c r="D10546" i="1"/>
  <c r="E10546" i="1"/>
  <c r="F10546" i="1"/>
  <c r="D10547" i="1"/>
  <c r="E10547" i="1"/>
  <c r="F10547" i="1"/>
  <c r="D10548" i="1"/>
  <c r="E10548" i="1"/>
  <c r="F10548" i="1"/>
  <c r="D10549" i="1"/>
  <c r="E10549" i="1"/>
  <c r="F10549" i="1"/>
  <c r="D10550" i="1"/>
  <c r="E10550" i="1"/>
  <c r="F10550" i="1"/>
  <c r="C10550" i="1" s="1"/>
  <c r="D10551" i="1"/>
  <c r="E10551" i="1"/>
  <c r="F10551" i="1"/>
  <c r="C10551" i="1" s="1"/>
  <c r="D10552" i="1"/>
  <c r="E10552" i="1"/>
  <c r="F10552" i="1"/>
  <c r="C10552" i="1" s="1"/>
  <c r="D10553" i="1"/>
  <c r="E10553" i="1"/>
  <c r="F10553" i="1"/>
  <c r="D10554" i="1"/>
  <c r="E10554" i="1"/>
  <c r="F10554" i="1"/>
  <c r="D10555" i="1"/>
  <c r="E10555" i="1"/>
  <c r="F10555" i="1"/>
  <c r="D10556" i="1"/>
  <c r="E10556" i="1"/>
  <c r="F10556" i="1"/>
  <c r="D10557" i="1"/>
  <c r="E10557" i="1"/>
  <c r="F10557" i="1"/>
  <c r="C10557" i="1" s="1"/>
  <c r="D10558" i="1"/>
  <c r="E10558" i="1"/>
  <c r="F10558" i="1"/>
  <c r="C10558" i="1" s="1"/>
  <c r="D10559" i="1"/>
  <c r="E10559" i="1"/>
  <c r="F10559" i="1"/>
  <c r="C10559" i="1" s="1"/>
  <c r="D10560" i="1"/>
  <c r="E10560" i="1"/>
  <c r="F10560" i="1"/>
  <c r="C10560" i="1" s="1"/>
  <c r="D10561" i="1"/>
  <c r="E10561" i="1"/>
  <c r="F10561" i="1"/>
  <c r="D10562" i="1"/>
  <c r="E10562" i="1"/>
  <c r="F10562" i="1"/>
  <c r="D10563" i="1"/>
  <c r="E10563" i="1"/>
  <c r="F10563" i="1"/>
  <c r="D10564" i="1"/>
  <c r="E10564" i="1"/>
  <c r="F10564" i="1"/>
  <c r="C10564" i="1" s="1"/>
  <c r="D10565" i="1"/>
  <c r="E10565" i="1"/>
  <c r="F10565" i="1"/>
  <c r="D10566" i="1"/>
  <c r="E10566" i="1"/>
  <c r="F10566" i="1"/>
  <c r="C10566" i="1" s="1"/>
  <c r="D10567" i="1"/>
  <c r="E10567" i="1"/>
  <c r="F10567" i="1"/>
  <c r="C10567" i="1" s="1"/>
  <c r="D10568" i="1"/>
  <c r="E10568" i="1"/>
  <c r="F10568" i="1"/>
  <c r="C10568" i="1" s="1"/>
  <c r="D10569" i="1"/>
  <c r="E10569" i="1"/>
  <c r="F10569" i="1"/>
  <c r="C10569" i="1" s="1"/>
  <c r="D10570" i="1"/>
  <c r="E10570" i="1"/>
  <c r="F10570" i="1"/>
  <c r="D10571" i="1"/>
  <c r="E10571" i="1"/>
  <c r="F10571" i="1"/>
  <c r="D10572" i="1"/>
  <c r="E10572" i="1"/>
  <c r="F10572" i="1"/>
  <c r="D10573" i="1"/>
  <c r="E10573" i="1"/>
  <c r="F10573" i="1"/>
  <c r="D10574" i="1"/>
  <c r="E10574" i="1"/>
  <c r="F10574" i="1"/>
  <c r="C10574" i="1" s="1"/>
  <c r="D10575" i="1"/>
  <c r="E10575" i="1"/>
  <c r="F10575" i="1"/>
  <c r="C10575" i="1" s="1"/>
  <c r="D10576" i="1"/>
  <c r="E10576" i="1"/>
  <c r="F10576" i="1"/>
  <c r="C10576" i="1" s="1"/>
  <c r="D10577" i="1"/>
  <c r="E10577" i="1"/>
  <c r="F10577" i="1"/>
  <c r="D10578" i="1"/>
  <c r="E10578" i="1"/>
  <c r="F10578" i="1"/>
  <c r="D10579" i="1"/>
  <c r="E10579" i="1"/>
  <c r="F10579" i="1"/>
  <c r="D10580" i="1"/>
  <c r="E10580" i="1"/>
  <c r="F10580" i="1"/>
  <c r="D10581" i="1"/>
  <c r="E10581" i="1"/>
  <c r="F10581" i="1"/>
  <c r="D10582" i="1"/>
  <c r="E10582" i="1"/>
  <c r="F10582" i="1"/>
  <c r="C10582" i="1" s="1"/>
  <c r="D10583" i="1"/>
  <c r="E10583" i="1"/>
  <c r="F10583" i="1"/>
  <c r="C10583" i="1" s="1"/>
  <c r="D10584" i="1"/>
  <c r="E10584" i="1"/>
  <c r="F10584" i="1"/>
  <c r="C10584" i="1" s="1"/>
  <c r="D10585" i="1"/>
  <c r="E10585" i="1"/>
  <c r="F10585" i="1"/>
  <c r="D10586" i="1"/>
  <c r="E10586" i="1"/>
  <c r="F10586" i="1"/>
  <c r="D10587" i="1"/>
  <c r="E10587" i="1"/>
  <c r="F10587" i="1"/>
  <c r="D10588" i="1"/>
  <c r="E10588" i="1"/>
  <c r="F10588" i="1"/>
  <c r="D10589" i="1"/>
  <c r="E10589" i="1"/>
  <c r="F10589" i="1"/>
  <c r="D10590" i="1"/>
  <c r="E10590" i="1"/>
  <c r="F10590" i="1"/>
  <c r="C10590" i="1" s="1"/>
  <c r="D10591" i="1"/>
  <c r="E10591" i="1"/>
  <c r="F10591" i="1"/>
  <c r="C10591" i="1" s="1"/>
  <c r="D10592" i="1"/>
  <c r="E10592" i="1"/>
  <c r="F10592" i="1"/>
  <c r="C10592" i="1" s="1"/>
  <c r="D10593" i="1"/>
  <c r="E10593" i="1"/>
  <c r="F10593" i="1"/>
  <c r="D10594" i="1"/>
  <c r="E10594" i="1"/>
  <c r="F10594" i="1"/>
  <c r="D10595" i="1"/>
  <c r="E10595" i="1"/>
  <c r="F10595" i="1"/>
  <c r="C10595" i="1" s="1"/>
  <c r="D10596" i="1"/>
  <c r="E10596" i="1"/>
  <c r="F10596" i="1"/>
  <c r="D10597" i="1"/>
  <c r="E10597" i="1"/>
  <c r="F10597" i="1"/>
  <c r="D10598" i="1"/>
  <c r="E10598" i="1"/>
  <c r="F10598" i="1"/>
  <c r="D10599" i="1"/>
  <c r="E10599" i="1"/>
  <c r="F10599" i="1"/>
  <c r="C10599" i="1" s="1"/>
  <c r="D10600" i="1"/>
  <c r="E10600" i="1"/>
  <c r="F10600" i="1"/>
  <c r="D10601" i="1"/>
  <c r="E10601" i="1"/>
  <c r="F10601" i="1"/>
  <c r="D10602" i="1"/>
  <c r="E10602" i="1"/>
  <c r="F10602" i="1"/>
  <c r="D10603" i="1"/>
  <c r="E10603" i="1"/>
  <c r="F10603" i="1"/>
  <c r="D10604" i="1"/>
  <c r="E10604" i="1"/>
  <c r="F10604" i="1"/>
  <c r="C10604" i="1" s="1"/>
  <c r="D10605" i="1"/>
  <c r="E10605" i="1"/>
  <c r="F10605" i="1"/>
  <c r="D10606" i="1"/>
  <c r="E10606" i="1"/>
  <c r="F10606" i="1"/>
  <c r="C10606" i="1" s="1"/>
  <c r="D10607" i="1"/>
  <c r="E10607" i="1"/>
  <c r="F10607" i="1"/>
  <c r="C10607" i="1" s="1"/>
  <c r="D10608" i="1"/>
  <c r="E10608" i="1"/>
  <c r="F10608" i="1"/>
  <c r="D10609" i="1"/>
  <c r="E10609" i="1"/>
  <c r="F10609" i="1"/>
  <c r="C10609" i="1" s="1"/>
  <c r="D10610" i="1"/>
  <c r="E10610" i="1"/>
  <c r="F10610" i="1"/>
  <c r="D10611" i="1"/>
  <c r="E10611" i="1"/>
  <c r="F10611" i="1"/>
  <c r="D10612" i="1"/>
  <c r="E10612" i="1"/>
  <c r="F10612" i="1"/>
  <c r="C10612" i="1" s="1"/>
  <c r="D10613" i="1"/>
  <c r="E10613" i="1"/>
  <c r="F10613" i="1"/>
  <c r="D10614" i="1"/>
  <c r="E10614" i="1"/>
  <c r="F10614" i="1"/>
  <c r="C10614" i="1" s="1"/>
  <c r="D10615" i="1"/>
  <c r="E10615" i="1"/>
  <c r="F10615" i="1"/>
  <c r="C10615" i="1" s="1"/>
  <c r="D10616" i="1"/>
  <c r="E10616" i="1"/>
  <c r="F10616" i="1"/>
  <c r="D10617" i="1"/>
  <c r="E10617" i="1"/>
  <c r="F10617" i="1"/>
  <c r="D10618" i="1"/>
  <c r="E10618" i="1"/>
  <c r="F10618" i="1"/>
  <c r="D10619" i="1"/>
  <c r="E10619" i="1"/>
  <c r="F10619" i="1"/>
  <c r="D10620" i="1"/>
  <c r="E10620" i="1"/>
  <c r="F10620" i="1"/>
  <c r="C10620" i="1" s="1"/>
  <c r="D10621" i="1"/>
  <c r="E10621" i="1"/>
  <c r="F10621" i="1"/>
  <c r="C10621" i="1" s="1"/>
  <c r="D10622" i="1"/>
  <c r="E10622" i="1"/>
  <c r="F10622" i="1"/>
  <c r="C10622" i="1" s="1"/>
  <c r="D10623" i="1"/>
  <c r="E10623" i="1"/>
  <c r="F10623" i="1"/>
  <c r="C10623" i="1" s="1"/>
  <c r="D10624" i="1"/>
  <c r="E10624" i="1"/>
  <c r="F10624" i="1"/>
  <c r="C10624" i="1" s="1"/>
  <c r="D10625" i="1"/>
  <c r="E10625" i="1"/>
  <c r="F10625" i="1"/>
  <c r="C10625" i="1" s="1"/>
  <c r="D10626" i="1"/>
  <c r="E10626" i="1"/>
  <c r="F10626" i="1"/>
  <c r="D10627" i="1"/>
  <c r="E10627" i="1"/>
  <c r="F10627" i="1"/>
  <c r="D10628" i="1"/>
  <c r="E10628" i="1"/>
  <c r="F10628" i="1"/>
  <c r="C10628" i="1" s="1"/>
  <c r="D10629" i="1"/>
  <c r="E10629" i="1"/>
  <c r="F10629" i="1"/>
  <c r="D10630" i="1"/>
  <c r="E10630" i="1"/>
  <c r="F10630" i="1"/>
  <c r="D10631" i="1"/>
  <c r="E10631" i="1"/>
  <c r="F10631" i="1"/>
  <c r="C10631" i="1" s="1"/>
  <c r="D10632" i="1"/>
  <c r="E10632" i="1"/>
  <c r="F10632" i="1"/>
  <c r="D10633" i="1"/>
  <c r="E10633" i="1"/>
  <c r="F10633" i="1"/>
  <c r="C10633" i="1" s="1"/>
  <c r="D10634" i="1"/>
  <c r="E10634" i="1"/>
  <c r="F10634" i="1"/>
  <c r="D10635" i="1"/>
  <c r="E10635" i="1"/>
  <c r="F10635" i="1"/>
  <c r="D10636" i="1"/>
  <c r="E10636" i="1"/>
  <c r="F10636" i="1"/>
  <c r="C10636" i="1" s="1"/>
  <c r="D10637" i="1"/>
  <c r="E10637" i="1"/>
  <c r="F10637" i="1"/>
  <c r="D10638" i="1"/>
  <c r="E10638" i="1"/>
  <c r="F10638" i="1"/>
  <c r="C10638" i="1" s="1"/>
  <c r="D10639" i="1"/>
  <c r="E10639" i="1"/>
  <c r="F10639" i="1"/>
  <c r="C10639" i="1" s="1"/>
  <c r="D10640" i="1"/>
  <c r="E10640" i="1"/>
  <c r="F10640" i="1"/>
  <c r="D10641" i="1"/>
  <c r="E10641" i="1"/>
  <c r="F10641" i="1"/>
  <c r="D10642" i="1"/>
  <c r="E10642" i="1"/>
  <c r="F10642" i="1"/>
  <c r="D10643" i="1"/>
  <c r="E10643" i="1"/>
  <c r="F10643" i="1"/>
  <c r="C10643" i="1" s="1"/>
  <c r="D10644" i="1"/>
  <c r="E10644" i="1"/>
  <c r="F10644" i="1"/>
  <c r="D10645" i="1"/>
  <c r="E10645" i="1"/>
  <c r="F10645" i="1"/>
  <c r="D10646" i="1"/>
  <c r="E10646" i="1"/>
  <c r="F10646" i="1"/>
  <c r="D10647" i="1"/>
  <c r="E10647" i="1"/>
  <c r="F10647" i="1"/>
  <c r="D10648" i="1"/>
  <c r="E10648" i="1"/>
  <c r="F10648" i="1"/>
  <c r="D10649" i="1"/>
  <c r="E10649" i="1"/>
  <c r="F10649" i="1"/>
  <c r="C10649" i="1" s="1"/>
  <c r="D10650" i="1"/>
  <c r="E10650" i="1"/>
  <c r="F10650" i="1"/>
  <c r="D10651" i="1"/>
  <c r="E10651" i="1"/>
  <c r="F10651" i="1"/>
  <c r="D10652" i="1"/>
  <c r="E10652" i="1"/>
  <c r="F10652" i="1"/>
  <c r="C10652" i="1" s="1"/>
  <c r="D10653" i="1"/>
  <c r="E10653" i="1"/>
  <c r="F10653" i="1"/>
  <c r="C10653" i="1" s="1"/>
  <c r="D10654" i="1"/>
  <c r="E10654" i="1"/>
  <c r="F10654" i="1"/>
  <c r="C10654" i="1" s="1"/>
  <c r="D10655" i="1"/>
  <c r="E10655" i="1"/>
  <c r="F10655" i="1"/>
  <c r="C10655" i="1" s="1"/>
  <c r="D10656" i="1"/>
  <c r="E10656" i="1"/>
  <c r="F10656" i="1"/>
  <c r="D10657" i="1"/>
  <c r="E10657" i="1"/>
  <c r="F10657" i="1"/>
  <c r="D10658" i="1"/>
  <c r="E10658" i="1"/>
  <c r="F10658" i="1"/>
  <c r="D10659" i="1"/>
  <c r="E10659" i="1"/>
  <c r="F10659" i="1"/>
  <c r="C10659" i="1" s="1"/>
  <c r="D10660" i="1"/>
  <c r="E10660" i="1"/>
  <c r="F10660" i="1"/>
  <c r="C10660" i="1" s="1"/>
  <c r="D10661" i="1"/>
  <c r="E10661" i="1"/>
  <c r="F10661" i="1"/>
  <c r="C10661" i="1" s="1"/>
  <c r="D10662" i="1"/>
  <c r="E10662" i="1"/>
  <c r="F10662" i="1"/>
  <c r="C10662" i="1" s="1"/>
  <c r="D10663" i="1"/>
  <c r="E10663" i="1"/>
  <c r="F10663" i="1"/>
  <c r="C10663" i="1" s="1"/>
  <c r="D10664" i="1"/>
  <c r="E10664" i="1"/>
  <c r="F10664" i="1"/>
  <c r="D10665" i="1"/>
  <c r="E10665" i="1"/>
  <c r="F10665" i="1"/>
  <c r="D10666" i="1"/>
  <c r="E10666" i="1"/>
  <c r="F10666" i="1"/>
  <c r="D10667" i="1"/>
  <c r="E10667" i="1"/>
  <c r="F10667" i="1"/>
  <c r="C10667" i="1" s="1"/>
  <c r="D10668" i="1"/>
  <c r="E10668" i="1"/>
  <c r="F10668" i="1"/>
  <c r="C10668" i="1" s="1"/>
  <c r="D10669" i="1"/>
  <c r="E10669" i="1"/>
  <c r="F10669" i="1"/>
  <c r="D10670" i="1"/>
  <c r="E10670" i="1"/>
  <c r="F10670" i="1"/>
  <c r="D10671" i="1"/>
  <c r="E10671" i="1"/>
  <c r="F10671" i="1"/>
  <c r="D10672" i="1"/>
  <c r="E10672" i="1"/>
  <c r="F10672" i="1"/>
  <c r="D10673" i="1"/>
  <c r="E10673" i="1"/>
  <c r="F10673" i="1"/>
  <c r="C10673" i="1" s="1"/>
  <c r="D10674" i="1"/>
  <c r="E10674" i="1"/>
  <c r="F10674" i="1"/>
  <c r="D10675" i="1"/>
  <c r="E10675" i="1"/>
  <c r="F10675" i="1"/>
  <c r="D10676" i="1"/>
  <c r="E10676" i="1"/>
  <c r="F10676" i="1"/>
  <c r="C10676" i="1" s="1"/>
  <c r="D10677" i="1"/>
  <c r="E10677" i="1"/>
  <c r="F10677" i="1"/>
  <c r="D10678" i="1"/>
  <c r="E10678" i="1"/>
  <c r="F10678" i="1"/>
  <c r="D10679" i="1"/>
  <c r="E10679" i="1"/>
  <c r="F10679" i="1"/>
  <c r="D10680" i="1"/>
  <c r="E10680" i="1"/>
  <c r="F10680" i="1"/>
  <c r="D10681" i="1"/>
  <c r="E10681" i="1"/>
  <c r="F10681" i="1"/>
  <c r="C10681" i="1" s="1"/>
  <c r="D10682" i="1"/>
  <c r="E10682" i="1"/>
  <c r="F10682" i="1"/>
  <c r="D10683" i="1"/>
  <c r="E10683" i="1"/>
  <c r="F10683" i="1"/>
  <c r="D10684" i="1"/>
  <c r="E10684" i="1"/>
  <c r="F10684" i="1"/>
  <c r="C10684" i="1" s="1"/>
  <c r="D10685" i="1"/>
  <c r="E10685" i="1"/>
  <c r="F10685" i="1"/>
  <c r="D10686" i="1"/>
  <c r="E10686" i="1"/>
  <c r="F10686" i="1"/>
  <c r="D10687" i="1"/>
  <c r="E10687" i="1"/>
  <c r="F10687" i="1"/>
  <c r="D10688" i="1"/>
  <c r="E10688" i="1"/>
  <c r="F10688" i="1"/>
  <c r="D10689" i="1"/>
  <c r="E10689" i="1"/>
  <c r="F10689" i="1"/>
  <c r="C10689" i="1" s="1"/>
  <c r="D10690" i="1"/>
  <c r="E10690" i="1"/>
  <c r="F10690" i="1"/>
  <c r="D10691" i="1"/>
  <c r="E10691" i="1"/>
  <c r="F10691" i="1"/>
  <c r="D10692" i="1"/>
  <c r="E10692" i="1"/>
  <c r="F10692" i="1"/>
  <c r="C10692" i="1" s="1"/>
  <c r="D10693" i="1"/>
  <c r="E10693" i="1"/>
  <c r="F10693" i="1"/>
  <c r="D10694" i="1"/>
  <c r="E10694" i="1"/>
  <c r="F10694" i="1"/>
  <c r="D10695" i="1"/>
  <c r="E10695" i="1"/>
  <c r="F10695" i="1"/>
  <c r="D10696" i="1"/>
  <c r="E10696" i="1"/>
  <c r="F10696" i="1"/>
  <c r="D10697" i="1"/>
  <c r="E10697" i="1"/>
  <c r="F10697" i="1"/>
  <c r="C10697" i="1" s="1"/>
  <c r="D10698" i="1"/>
  <c r="E10698" i="1"/>
  <c r="F10698" i="1"/>
  <c r="D10699" i="1"/>
  <c r="E10699" i="1"/>
  <c r="F10699" i="1"/>
  <c r="D10700" i="1"/>
  <c r="E10700" i="1"/>
  <c r="F10700" i="1"/>
  <c r="C10700" i="1" s="1"/>
  <c r="D10701" i="1"/>
  <c r="E10701" i="1"/>
  <c r="F10701" i="1"/>
  <c r="D10702" i="1"/>
  <c r="E10702" i="1"/>
  <c r="F10702" i="1"/>
  <c r="D10703" i="1"/>
  <c r="E10703" i="1"/>
  <c r="F10703" i="1"/>
  <c r="D10704" i="1"/>
  <c r="E10704" i="1"/>
  <c r="F10704" i="1"/>
  <c r="D10705" i="1"/>
  <c r="E10705" i="1"/>
  <c r="F10705" i="1"/>
  <c r="C10705" i="1" s="1"/>
  <c r="D10706" i="1"/>
  <c r="E10706" i="1"/>
  <c r="F10706" i="1"/>
  <c r="D10707" i="1"/>
  <c r="E10707" i="1"/>
  <c r="F10707" i="1"/>
  <c r="C10707" i="1" s="1"/>
  <c r="D10708" i="1"/>
  <c r="E10708" i="1"/>
  <c r="F10708" i="1"/>
  <c r="C10708" i="1" s="1"/>
  <c r="D10709" i="1"/>
  <c r="E10709" i="1"/>
  <c r="F10709" i="1"/>
  <c r="D10710" i="1"/>
  <c r="E10710" i="1"/>
  <c r="F10710" i="1"/>
  <c r="C10710" i="1" s="1"/>
  <c r="D10711" i="1"/>
  <c r="E10711" i="1"/>
  <c r="F10711" i="1"/>
  <c r="D10712" i="1"/>
  <c r="E10712" i="1"/>
  <c r="F10712" i="1"/>
  <c r="D10713" i="1"/>
  <c r="E10713" i="1"/>
  <c r="F10713" i="1"/>
  <c r="C10713" i="1" s="1"/>
  <c r="D10714" i="1"/>
  <c r="E10714" i="1"/>
  <c r="F10714" i="1"/>
  <c r="D10715" i="1"/>
  <c r="E10715" i="1"/>
  <c r="F10715" i="1"/>
  <c r="C10715" i="1" s="1"/>
  <c r="D10716" i="1"/>
  <c r="E10716" i="1"/>
  <c r="F10716" i="1"/>
  <c r="C10716" i="1" s="1"/>
  <c r="D10717" i="1"/>
  <c r="E10717" i="1"/>
  <c r="F10717" i="1"/>
  <c r="D10718" i="1"/>
  <c r="E10718" i="1"/>
  <c r="F10718" i="1"/>
  <c r="C10718" i="1" s="1"/>
  <c r="D10719" i="1"/>
  <c r="E10719" i="1"/>
  <c r="F10719" i="1"/>
  <c r="D10720" i="1"/>
  <c r="E10720" i="1"/>
  <c r="F10720" i="1"/>
  <c r="D10721" i="1"/>
  <c r="E10721" i="1"/>
  <c r="F10721" i="1"/>
  <c r="C10721" i="1" s="1"/>
  <c r="D10722" i="1"/>
  <c r="E10722" i="1"/>
  <c r="F10722" i="1"/>
  <c r="D10723" i="1"/>
  <c r="E10723" i="1"/>
  <c r="F10723" i="1"/>
  <c r="C10723" i="1" s="1"/>
  <c r="D10724" i="1"/>
  <c r="E10724" i="1"/>
  <c r="F10724" i="1"/>
  <c r="C10724" i="1" s="1"/>
  <c r="D10725" i="1"/>
  <c r="E10725" i="1"/>
  <c r="F10725" i="1"/>
  <c r="D10726" i="1"/>
  <c r="E10726" i="1"/>
  <c r="F10726" i="1"/>
  <c r="C10726" i="1" s="1"/>
  <c r="D10727" i="1"/>
  <c r="E10727" i="1"/>
  <c r="F10727" i="1"/>
  <c r="D10728" i="1"/>
  <c r="E10728" i="1"/>
  <c r="F10728" i="1"/>
  <c r="D10729" i="1"/>
  <c r="E10729" i="1"/>
  <c r="F10729" i="1"/>
  <c r="C10729" i="1" s="1"/>
  <c r="D10730" i="1"/>
  <c r="E10730" i="1"/>
  <c r="F10730" i="1"/>
  <c r="D10731" i="1"/>
  <c r="E10731" i="1"/>
  <c r="F10731" i="1"/>
  <c r="C10731" i="1" s="1"/>
  <c r="D10732" i="1"/>
  <c r="E10732" i="1"/>
  <c r="F10732" i="1"/>
  <c r="C10732" i="1" s="1"/>
  <c r="D10733" i="1"/>
  <c r="E10733" i="1"/>
  <c r="F10733" i="1"/>
  <c r="D10734" i="1"/>
  <c r="E10734" i="1"/>
  <c r="F10734" i="1"/>
  <c r="C10734" i="1" s="1"/>
  <c r="D10735" i="1"/>
  <c r="E10735" i="1"/>
  <c r="F10735" i="1"/>
  <c r="D10736" i="1"/>
  <c r="E10736" i="1"/>
  <c r="F10736" i="1"/>
  <c r="D10737" i="1"/>
  <c r="E10737" i="1"/>
  <c r="F10737" i="1"/>
  <c r="C10737" i="1" s="1"/>
  <c r="D10738" i="1"/>
  <c r="E10738" i="1"/>
  <c r="F10738" i="1"/>
  <c r="D10739" i="1"/>
  <c r="E10739" i="1"/>
  <c r="F10739" i="1"/>
  <c r="C10739" i="1" s="1"/>
  <c r="D10740" i="1"/>
  <c r="E10740" i="1"/>
  <c r="F10740" i="1"/>
  <c r="C10740" i="1" s="1"/>
  <c r="D10741" i="1"/>
  <c r="E10741" i="1"/>
  <c r="F10741" i="1"/>
  <c r="D10742" i="1"/>
  <c r="E10742" i="1"/>
  <c r="F10742" i="1"/>
  <c r="C10742" i="1" s="1"/>
  <c r="D10743" i="1"/>
  <c r="E10743" i="1"/>
  <c r="F10743" i="1"/>
  <c r="D10744" i="1"/>
  <c r="E10744" i="1"/>
  <c r="F10744" i="1"/>
  <c r="D10745" i="1"/>
  <c r="E10745" i="1"/>
  <c r="F10745" i="1"/>
  <c r="C10745" i="1" s="1"/>
  <c r="D10746" i="1"/>
  <c r="E10746" i="1"/>
  <c r="F10746" i="1"/>
  <c r="D10747" i="1"/>
  <c r="E10747" i="1"/>
  <c r="F10747" i="1"/>
  <c r="C10747" i="1" s="1"/>
  <c r="D10748" i="1"/>
  <c r="E10748" i="1"/>
  <c r="F10748" i="1"/>
  <c r="C10748" i="1" s="1"/>
  <c r="D10749" i="1"/>
  <c r="E10749" i="1"/>
  <c r="F10749" i="1"/>
  <c r="D10750" i="1"/>
  <c r="E10750" i="1"/>
  <c r="F10750" i="1"/>
  <c r="C10750" i="1" s="1"/>
  <c r="D10751" i="1"/>
  <c r="E10751" i="1"/>
  <c r="F10751" i="1"/>
  <c r="C10751" i="1" s="1"/>
  <c r="D10752" i="1"/>
  <c r="E10752" i="1"/>
  <c r="F10752" i="1"/>
  <c r="D10753" i="1"/>
  <c r="E10753" i="1"/>
  <c r="F10753" i="1"/>
  <c r="C10753" i="1" s="1"/>
  <c r="D10754" i="1"/>
  <c r="E10754" i="1"/>
  <c r="F10754" i="1"/>
  <c r="D10755" i="1"/>
  <c r="E10755" i="1"/>
  <c r="F10755" i="1"/>
  <c r="D10756" i="1"/>
  <c r="E10756" i="1"/>
  <c r="F10756" i="1"/>
  <c r="C10756" i="1" s="1"/>
  <c r="D10757" i="1"/>
  <c r="E10757" i="1"/>
  <c r="F10757" i="1"/>
  <c r="D10758" i="1"/>
  <c r="E10758" i="1"/>
  <c r="F10758" i="1"/>
  <c r="C10758" i="1" s="1"/>
  <c r="D10759" i="1"/>
  <c r="E10759" i="1"/>
  <c r="F10759" i="1"/>
  <c r="C10759" i="1" s="1"/>
  <c r="D10760" i="1"/>
  <c r="E10760" i="1"/>
  <c r="F10760" i="1"/>
  <c r="D10761" i="1"/>
  <c r="E10761" i="1"/>
  <c r="F10761" i="1"/>
  <c r="C10761" i="1" s="1"/>
  <c r="D10762" i="1"/>
  <c r="E10762" i="1"/>
  <c r="F10762" i="1"/>
  <c r="D10763" i="1"/>
  <c r="E10763" i="1"/>
  <c r="F10763" i="1"/>
  <c r="D10764" i="1"/>
  <c r="E10764" i="1"/>
  <c r="F10764" i="1"/>
  <c r="C10764" i="1" s="1"/>
  <c r="D10765" i="1"/>
  <c r="E10765" i="1"/>
  <c r="F10765" i="1"/>
  <c r="D10766" i="1"/>
  <c r="E10766" i="1"/>
  <c r="F10766" i="1"/>
  <c r="C10766" i="1" s="1"/>
  <c r="D10767" i="1"/>
  <c r="E10767" i="1"/>
  <c r="F10767" i="1"/>
  <c r="C10767" i="1" s="1"/>
  <c r="D10768" i="1"/>
  <c r="E10768" i="1"/>
  <c r="F10768" i="1"/>
  <c r="D10769" i="1"/>
  <c r="E10769" i="1"/>
  <c r="F10769" i="1"/>
  <c r="C10769" i="1" s="1"/>
  <c r="D10770" i="1"/>
  <c r="E10770" i="1"/>
  <c r="F10770" i="1"/>
  <c r="D10771" i="1"/>
  <c r="E10771" i="1"/>
  <c r="F10771" i="1"/>
  <c r="D10772" i="1"/>
  <c r="E10772" i="1"/>
  <c r="F10772" i="1"/>
  <c r="C10772" i="1" s="1"/>
  <c r="D10773" i="1"/>
  <c r="E10773" i="1"/>
  <c r="F10773" i="1"/>
  <c r="D10774" i="1"/>
  <c r="E10774" i="1"/>
  <c r="F10774" i="1"/>
  <c r="C10774" i="1" s="1"/>
  <c r="D10775" i="1"/>
  <c r="E10775" i="1"/>
  <c r="F10775" i="1"/>
  <c r="C10775" i="1" s="1"/>
  <c r="D10776" i="1"/>
  <c r="E10776" i="1"/>
  <c r="F10776" i="1"/>
  <c r="D10777" i="1"/>
  <c r="E10777" i="1"/>
  <c r="F10777" i="1"/>
  <c r="C10777" i="1" s="1"/>
  <c r="D10778" i="1"/>
  <c r="E10778" i="1"/>
  <c r="F10778" i="1"/>
  <c r="D10779" i="1"/>
  <c r="E10779" i="1"/>
  <c r="F10779" i="1"/>
  <c r="D10780" i="1"/>
  <c r="E10780" i="1"/>
  <c r="F10780" i="1"/>
  <c r="C10780" i="1" s="1"/>
  <c r="D10781" i="1"/>
  <c r="E10781" i="1"/>
  <c r="F10781" i="1"/>
  <c r="D10782" i="1"/>
  <c r="E10782" i="1"/>
  <c r="F10782" i="1"/>
  <c r="C10782" i="1" s="1"/>
  <c r="D10783" i="1"/>
  <c r="E10783" i="1"/>
  <c r="F10783" i="1"/>
  <c r="C10783" i="1" s="1"/>
  <c r="D10784" i="1"/>
  <c r="E10784" i="1"/>
  <c r="F10784" i="1"/>
  <c r="D10785" i="1"/>
  <c r="E10785" i="1"/>
  <c r="F10785" i="1"/>
  <c r="C10785" i="1" s="1"/>
  <c r="D10786" i="1"/>
  <c r="E10786" i="1"/>
  <c r="F10786" i="1"/>
  <c r="D10787" i="1"/>
  <c r="E10787" i="1"/>
  <c r="F10787" i="1"/>
  <c r="D10788" i="1"/>
  <c r="E10788" i="1"/>
  <c r="F10788" i="1"/>
  <c r="C10788" i="1" s="1"/>
  <c r="D10789" i="1"/>
  <c r="E10789" i="1"/>
  <c r="F10789" i="1"/>
  <c r="D10790" i="1"/>
  <c r="E10790" i="1"/>
  <c r="F10790" i="1"/>
  <c r="C10790" i="1" s="1"/>
  <c r="D10791" i="1"/>
  <c r="E10791" i="1"/>
  <c r="F10791" i="1"/>
  <c r="C10791" i="1" s="1"/>
  <c r="D10792" i="1"/>
  <c r="E10792" i="1"/>
  <c r="F10792" i="1"/>
  <c r="D10793" i="1"/>
  <c r="E10793" i="1"/>
  <c r="F10793" i="1"/>
  <c r="C10793" i="1" s="1"/>
  <c r="D10794" i="1"/>
  <c r="E10794" i="1"/>
  <c r="F10794" i="1"/>
  <c r="D10795" i="1"/>
  <c r="E10795" i="1"/>
  <c r="F10795" i="1"/>
  <c r="D10796" i="1"/>
  <c r="E10796" i="1"/>
  <c r="F10796" i="1"/>
  <c r="C10796" i="1" s="1"/>
  <c r="D10797" i="1"/>
  <c r="E10797" i="1"/>
  <c r="F10797" i="1"/>
  <c r="D10798" i="1"/>
  <c r="E10798" i="1"/>
  <c r="F10798" i="1"/>
  <c r="C10798" i="1" s="1"/>
  <c r="D10799" i="1"/>
  <c r="E10799" i="1"/>
  <c r="F10799" i="1"/>
  <c r="C10799" i="1" s="1"/>
  <c r="D10800" i="1"/>
  <c r="E10800" i="1"/>
  <c r="F10800" i="1"/>
  <c r="D10801" i="1"/>
  <c r="E10801" i="1"/>
  <c r="F10801" i="1"/>
  <c r="C10801" i="1" s="1"/>
  <c r="D10802" i="1"/>
  <c r="E10802" i="1"/>
  <c r="F10802" i="1"/>
  <c r="D10803" i="1"/>
  <c r="E10803" i="1"/>
  <c r="F10803" i="1"/>
  <c r="D10804" i="1"/>
  <c r="E10804" i="1"/>
  <c r="F10804" i="1"/>
  <c r="C10804" i="1" s="1"/>
  <c r="D10805" i="1"/>
  <c r="E10805" i="1"/>
  <c r="F10805" i="1"/>
  <c r="D10806" i="1"/>
  <c r="E10806" i="1"/>
  <c r="F10806" i="1"/>
  <c r="C10806" i="1" s="1"/>
  <c r="D10807" i="1"/>
  <c r="E10807" i="1"/>
  <c r="F10807" i="1"/>
  <c r="C10807" i="1" s="1"/>
  <c r="D10808" i="1"/>
  <c r="E10808" i="1"/>
  <c r="F10808" i="1"/>
  <c r="D10809" i="1"/>
  <c r="E10809" i="1"/>
  <c r="F10809" i="1"/>
  <c r="C10809" i="1" s="1"/>
  <c r="D10810" i="1"/>
  <c r="E10810" i="1"/>
  <c r="F10810" i="1"/>
  <c r="D10811" i="1"/>
  <c r="E10811" i="1"/>
  <c r="F10811" i="1"/>
  <c r="D10812" i="1"/>
  <c r="E10812" i="1"/>
  <c r="F10812" i="1"/>
  <c r="C10812" i="1" s="1"/>
  <c r="D10813" i="1"/>
  <c r="E10813" i="1"/>
  <c r="F10813" i="1"/>
  <c r="D10814" i="1"/>
  <c r="E10814" i="1"/>
  <c r="F10814" i="1"/>
  <c r="C10814" i="1" s="1"/>
  <c r="D10815" i="1"/>
  <c r="E10815" i="1"/>
  <c r="F10815" i="1"/>
  <c r="C10815" i="1" s="1"/>
  <c r="D10816" i="1"/>
  <c r="E10816" i="1"/>
  <c r="F10816" i="1"/>
  <c r="D10817" i="1"/>
  <c r="E10817" i="1"/>
  <c r="F10817" i="1"/>
  <c r="C10817" i="1" s="1"/>
  <c r="D10818" i="1"/>
  <c r="E10818" i="1"/>
  <c r="F10818" i="1"/>
  <c r="D10819" i="1"/>
  <c r="E10819" i="1"/>
  <c r="F10819" i="1"/>
  <c r="D10820" i="1"/>
  <c r="E10820" i="1"/>
  <c r="F10820" i="1"/>
  <c r="C10820" i="1" s="1"/>
  <c r="D10821" i="1"/>
  <c r="E10821" i="1"/>
  <c r="F10821" i="1"/>
  <c r="D10822" i="1"/>
  <c r="E10822" i="1"/>
  <c r="F10822" i="1"/>
  <c r="C10822" i="1" s="1"/>
  <c r="D10823" i="1"/>
  <c r="E10823" i="1"/>
  <c r="F10823" i="1"/>
  <c r="C10823" i="1" s="1"/>
  <c r="D10824" i="1"/>
  <c r="E10824" i="1"/>
  <c r="F10824" i="1"/>
  <c r="D10825" i="1"/>
  <c r="E10825" i="1"/>
  <c r="F10825" i="1"/>
  <c r="C10825" i="1" s="1"/>
  <c r="D10826" i="1"/>
  <c r="E10826" i="1"/>
  <c r="F10826" i="1"/>
  <c r="D10827" i="1"/>
  <c r="E10827" i="1"/>
  <c r="F10827" i="1"/>
  <c r="D10828" i="1"/>
  <c r="E10828" i="1"/>
  <c r="F10828" i="1"/>
  <c r="C10828" i="1" s="1"/>
  <c r="D10829" i="1"/>
  <c r="E10829" i="1"/>
  <c r="F10829" i="1"/>
  <c r="D10830" i="1"/>
  <c r="E10830" i="1"/>
  <c r="F10830" i="1"/>
  <c r="C10830" i="1" s="1"/>
  <c r="D10831" i="1"/>
  <c r="E10831" i="1"/>
  <c r="F10831" i="1"/>
  <c r="C10831" i="1" s="1"/>
  <c r="D10832" i="1"/>
  <c r="E10832" i="1"/>
  <c r="F10832" i="1"/>
  <c r="D10833" i="1"/>
  <c r="E10833" i="1"/>
  <c r="F10833" i="1"/>
  <c r="C10833" i="1" s="1"/>
  <c r="D10834" i="1"/>
  <c r="E10834" i="1"/>
  <c r="F10834" i="1"/>
  <c r="D10835" i="1"/>
  <c r="E10835" i="1"/>
  <c r="F10835" i="1"/>
  <c r="D10836" i="1"/>
  <c r="E10836" i="1"/>
  <c r="F10836" i="1"/>
  <c r="C10836" i="1" s="1"/>
  <c r="D10837" i="1"/>
  <c r="E10837" i="1"/>
  <c r="F10837" i="1"/>
  <c r="D10838" i="1"/>
  <c r="E10838" i="1"/>
  <c r="F10838" i="1"/>
  <c r="C10838" i="1" s="1"/>
  <c r="D10839" i="1"/>
  <c r="E10839" i="1"/>
  <c r="F10839" i="1"/>
  <c r="C10839" i="1" s="1"/>
  <c r="D10840" i="1"/>
  <c r="E10840" i="1"/>
  <c r="F10840" i="1"/>
  <c r="D10841" i="1"/>
  <c r="E10841" i="1"/>
  <c r="F10841" i="1"/>
  <c r="C10841" i="1" s="1"/>
  <c r="D10842" i="1"/>
  <c r="E10842" i="1"/>
  <c r="F10842" i="1"/>
  <c r="D10843" i="1"/>
  <c r="E10843" i="1"/>
  <c r="F10843" i="1"/>
  <c r="D10844" i="1"/>
  <c r="E10844" i="1"/>
  <c r="F10844" i="1"/>
  <c r="C10844" i="1" s="1"/>
  <c r="D10845" i="1"/>
  <c r="E10845" i="1"/>
  <c r="F10845" i="1"/>
  <c r="D10846" i="1"/>
  <c r="E10846" i="1"/>
  <c r="F10846" i="1"/>
  <c r="C10846" i="1" s="1"/>
  <c r="D10847" i="1"/>
  <c r="E10847" i="1"/>
  <c r="F10847" i="1"/>
  <c r="C10847" i="1" s="1"/>
  <c r="D10848" i="1"/>
  <c r="E10848" i="1"/>
  <c r="F10848" i="1"/>
  <c r="D10849" i="1"/>
  <c r="E10849" i="1"/>
  <c r="F10849" i="1"/>
  <c r="C10849" i="1" s="1"/>
  <c r="D10850" i="1"/>
  <c r="E10850" i="1"/>
  <c r="F10850" i="1"/>
  <c r="D10851" i="1"/>
  <c r="E10851" i="1"/>
  <c r="F10851" i="1"/>
  <c r="D10852" i="1"/>
  <c r="E10852" i="1"/>
  <c r="F10852" i="1"/>
  <c r="C10852" i="1" s="1"/>
  <c r="D10853" i="1"/>
  <c r="E10853" i="1"/>
  <c r="F10853" i="1"/>
  <c r="D10854" i="1"/>
  <c r="E10854" i="1"/>
  <c r="F10854" i="1"/>
  <c r="C10854" i="1" s="1"/>
  <c r="D10855" i="1"/>
  <c r="E10855" i="1"/>
  <c r="F10855" i="1"/>
  <c r="C10855" i="1" s="1"/>
  <c r="D10856" i="1"/>
  <c r="E10856" i="1"/>
  <c r="F10856" i="1"/>
  <c r="D10857" i="1"/>
  <c r="E10857" i="1"/>
  <c r="F10857" i="1"/>
  <c r="C10857" i="1" s="1"/>
  <c r="D10858" i="1"/>
  <c r="E10858" i="1"/>
  <c r="F10858" i="1"/>
  <c r="D10859" i="1"/>
  <c r="E10859" i="1"/>
  <c r="F10859" i="1"/>
  <c r="D10860" i="1"/>
  <c r="E10860" i="1"/>
  <c r="F10860" i="1"/>
  <c r="C10860" i="1" s="1"/>
  <c r="D10861" i="1"/>
  <c r="E10861" i="1"/>
  <c r="F10861" i="1"/>
  <c r="D10862" i="1"/>
  <c r="E10862" i="1"/>
  <c r="F10862" i="1"/>
  <c r="C10862" i="1" s="1"/>
  <c r="D10863" i="1"/>
  <c r="E10863" i="1"/>
  <c r="F10863" i="1"/>
  <c r="C10863" i="1" s="1"/>
  <c r="D10864" i="1"/>
  <c r="E10864" i="1"/>
  <c r="F10864" i="1"/>
  <c r="D10865" i="1"/>
  <c r="E10865" i="1"/>
  <c r="F10865" i="1"/>
  <c r="C10865" i="1" s="1"/>
  <c r="D10866" i="1"/>
  <c r="E10866" i="1"/>
  <c r="F10866" i="1"/>
  <c r="D10867" i="1"/>
  <c r="E10867" i="1"/>
  <c r="F10867" i="1"/>
  <c r="D10868" i="1"/>
  <c r="E10868" i="1"/>
  <c r="F10868" i="1"/>
  <c r="C10868" i="1" s="1"/>
  <c r="D10869" i="1"/>
  <c r="E10869" i="1"/>
  <c r="F10869" i="1"/>
  <c r="D10870" i="1"/>
  <c r="E10870" i="1"/>
  <c r="F10870" i="1"/>
  <c r="C10870" i="1" s="1"/>
  <c r="D10871" i="1"/>
  <c r="E10871" i="1"/>
  <c r="F10871" i="1"/>
  <c r="C10871" i="1" s="1"/>
  <c r="D10872" i="1"/>
  <c r="E10872" i="1"/>
  <c r="F10872" i="1"/>
  <c r="D10873" i="1"/>
  <c r="E10873" i="1"/>
  <c r="F10873" i="1"/>
  <c r="C10873" i="1" s="1"/>
  <c r="D10874" i="1"/>
  <c r="E10874" i="1"/>
  <c r="F10874" i="1"/>
  <c r="D10875" i="1"/>
  <c r="E10875" i="1"/>
  <c r="F10875" i="1"/>
  <c r="D10876" i="1"/>
  <c r="E10876" i="1"/>
  <c r="F10876" i="1"/>
  <c r="C10876" i="1" s="1"/>
  <c r="D10877" i="1"/>
  <c r="E10877" i="1"/>
  <c r="F10877" i="1"/>
  <c r="D10878" i="1"/>
  <c r="E10878" i="1"/>
  <c r="F10878" i="1"/>
  <c r="C10878" i="1" s="1"/>
  <c r="D10879" i="1"/>
  <c r="E10879" i="1"/>
  <c r="F10879" i="1"/>
  <c r="C10879" i="1" s="1"/>
  <c r="D10880" i="1"/>
  <c r="E10880" i="1"/>
  <c r="F10880" i="1"/>
  <c r="D10881" i="1"/>
  <c r="E10881" i="1"/>
  <c r="F10881" i="1"/>
  <c r="C10881" i="1" s="1"/>
  <c r="D10882" i="1"/>
  <c r="E10882" i="1"/>
  <c r="F10882" i="1"/>
  <c r="D10883" i="1"/>
  <c r="E10883" i="1"/>
  <c r="F10883" i="1"/>
  <c r="D10884" i="1"/>
  <c r="E10884" i="1"/>
  <c r="F10884" i="1"/>
  <c r="C10884" i="1" s="1"/>
  <c r="D10885" i="1"/>
  <c r="E10885" i="1"/>
  <c r="F10885" i="1"/>
  <c r="D10886" i="1"/>
  <c r="E10886" i="1"/>
  <c r="F10886" i="1"/>
  <c r="C10886" i="1" s="1"/>
  <c r="D10887" i="1"/>
  <c r="E10887" i="1"/>
  <c r="F10887" i="1"/>
  <c r="C10887" i="1" s="1"/>
  <c r="D10888" i="1"/>
  <c r="E10888" i="1"/>
  <c r="F10888" i="1"/>
  <c r="D10889" i="1"/>
  <c r="E10889" i="1"/>
  <c r="F10889" i="1"/>
  <c r="C10889" i="1" s="1"/>
  <c r="D10890" i="1"/>
  <c r="E10890" i="1"/>
  <c r="F10890" i="1"/>
  <c r="D10891" i="1"/>
  <c r="E10891" i="1"/>
  <c r="F10891" i="1"/>
  <c r="D10892" i="1"/>
  <c r="E10892" i="1"/>
  <c r="F10892" i="1"/>
  <c r="C10892" i="1" s="1"/>
  <c r="D10893" i="1"/>
  <c r="E10893" i="1"/>
  <c r="F10893" i="1"/>
  <c r="D10894" i="1"/>
  <c r="E10894" i="1"/>
  <c r="F10894" i="1"/>
  <c r="C10894" i="1" s="1"/>
  <c r="D10895" i="1"/>
  <c r="E10895" i="1"/>
  <c r="F10895" i="1"/>
  <c r="C10895" i="1" s="1"/>
  <c r="D10896" i="1"/>
  <c r="E10896" i="1"/>
  <c r="F10896" i="1"/>
  <c r="D10897" i="1"/>
  <c r="E10897" i="1"/>
  <c r="F10897" i="1"/>
  <c r="C10897" i="1" s="1"/>
  <c r="D10898" i="1"/>
  <c r="E10898" i="1"/>
  <c r="F10898" i="1"/>
  <c r="D10899" i="1"/>
  <c r="E10899" i="1"/>
  <c r="F10899" i="1"/>
  <c r="D10900" i="1"/>
  <c r="E10900" i="1"/>
  <c r="F10900" i="1"/>
  <c r="C10900" i="1" s="1"/>
  <c r="D10901" i="1"/>
  <c r="E10901" i="1"/>
  <c r="F10901" i="1"/>
  <c r="D10902" i="1"/>
  <c r="E10902" i="1"/>
  <c r="F10902" i="1"/>
  <c r="C10902" i="1" s="1"/>
  <c r="D10903" i="1"/>
  <c r="E10903" i="1"/>
  <c r="F10903" i="1"/>
  <c r="C10903" i="1" s="1"/>
  <c r="D10904" i="1"/>
  <c r="E10904" i="1"/>
  <c r="F10904" i="1"/>
  <c r="D10905" i="1"/>
  <c r="E10905" i="1"/>
  <c r="F10905" i="1"/>
  <c r="C10905" i="1" s="1"/>
  <c r="D10906" i="1"/>
  <c r="E10906" i="1"/>
  <c r="F10906" i="1"/>
  <c r="D10907" i="1"/>
  <c r="E10907" i="1"/>
  <c r="F10907" i="1"/>
  <c r="D10908" i="1"/>
  <c r="E10908" i="1"/>
  <c r="F10908" i="1"/>
  <c r="C10908" i="1" s="1"/>
  <c r="D10909" i="1"/>
  <c r="E10909" i="1"/>
  <c r="F10909" i="1"/>
  <c r="D10910" i="1"/>
  <c r="E10910" i="1"/>
  <c r="F10910" i="1"/>
  <c r="C10910" i="1" s="1"/>
  <c r="D10911" i="1"/>
  <c r="E10911" i="1"/>
  <c r="F10911" i="1"/>
  <c r="C10911" i="1" s="1"/>
  <c r="D10912" i="1"/>
  <c r="E10912" i="1"/>
  <c r="F10912" i="1"/>
  <c r="D10913" i="1"/>
  <c r="E10913" i="1"/>
  <c r="F10913" i="1"/>
  <c r="C10913" i="1" s="1"/>
  <c r="D10914" i="1"/>
  <c r="E10914" i="1"/>
  <c r="F10914" i="1"/>
  <c r="D10915" i="1"/>
  <c r="E10915" i="1"/>
  <c r="F10915" i="1"/>
  <c r="D10916" i="1"/>
  <c r="E10916" i="1"/>
  <c r="F10916" i="1"/>
  <c r="C10916" i="1" s="1"/>
  <c r="D10917" i="1"/>
  <c r="E10917" i="1"/>
  <c r="F10917" i="1"/>
  <c r="D10918" i="1"/>
  <c r="E10918" i="1"/>
  <c r="F10918" i="1"/>
  <c r="C10918" i="1" s="1"/>
  <c r="D10919" i="1"/>
  <c r="E10919" i="1"/>
  <c r="F10919" i="1"/>
  <c r="C10919" i="1" s="1"/>
  <c r="D10920" i="1"/>
  <c r="E10920" i="1"/>
  <c r="F10920" i="1"/>
  <c r="D10921" i="1"/>
  <c r="E10921" i="1"/>
  <c r="F10921" i="1"/>
  <c r="C10921" i="1" s="1"/>
  <c r="D10922" i="1"/>
  <c r="E10922" i="1"/>
  <c r="F10922" i="1"/>
  <c r="D10923" i="1"/>
  <c r="E10923" i="1"/>
  <c r="F10923" i="1"/>
  <c r="D10924" i="1"/>
  <c r="E10924" i="1"/>
  <c r="F10924" i="1"/>
  <c r="C10924" i="1" s="1"/>
  <c r="D10925" i="1"/>
  <c r="E10925" i="1"/>
  <c r="F10925" i="1"/>
  <c r="D10926" i="1"/>
  <c r="E10926" i="1"/>
  <c r="F10926" i="1"/>
  <c r="C10926" i="1" s="1"/>
  <c r="D10927" i="1"/>
  <c r="E10927" i="1"/>
  <c r="F10927" i="1"/>
  <c r="C10927" i="1" s="1"/>
  <c r="D10928" i="1"/>
  <c r="E10928" i="1"/>
  <c r="F10928" i="1"/>
  <c r="D10929" i="1"/>
  <c r="E10929" i="1"/>
  <c r="F10929" i="1"/>
  <c r="C10929" i="1" s="1"/>
  <c r="D10930" i="1"/>
  <c r="E10930" i="1"/>
  <c r="F10930" i="1"/>
  <c r="D10931" i="1"/>
  <c r="E10931" i="1"/>
  <c r="F10931" i="1"/>
  <c r="D10932" i="1"/>
  <c r="E10932" i="1"/>
  <c r="F10932" i="1"/>
  <c r="C10932" i="1" s="1"/>
  <c r="D10933" i="1"/>
  <c r="E10933" i="1"/>
  <c r="F10933" i="1"/>
  <c r="D10934" i="1"/>
  <c r="E10934" i="1"/>
  <c r="F10934" i="1"/>
  <c r="C10934" i="1" s="1"/>
  <c r="D10935" i="1"/>
  <c r="E10935" i="1"/>
  <c r="F10935" i="1"/>
  <c r="C10935" i="1" s="1"/>
  <c r="D10936" i="1"/>
  <c r="E10936" i="1"/>
  <c r="F10936" i="1"/>
  <c r="D10937" i="1"/>
  <c r="E10937" i="1"/>
  <c r="F10937" i="1"/>
  <c r="C10937" i="1" s="1"/>
  <c r="D10938" i="1"/>
  <c r="E10938" i="1"/>
  <c r="F10938" i="1"/>
  <c r="D10939" i="1"/>
  <c r="E10939" i="1"/>
  <c r="F10939" i="1"/>
  <c r="D10940" i="1"/>
  <c r="E10940" i="1"/>
  <c r="F10940" i="1"/>
  <c r="C10940" i="1" s="1"/>
  <c r="D10941" i="1"/>
  <c r="E10941" i="1"/>
  <c r="F10941" i="1"/>
  <c r="D10942" i="1"/>
  <c r="E10942" i="1"/>
  <c r="F10942" i="1"/>
  <c r="C10942" i="1" s="1"/>
  <c r="D10943" i="1"/>
  <c r="E10943" i="1"/>
  <c r="F10943" i="1"/>
  <c r="C10943" i="1" s="1"/>
  <c r="D10944" i="1"/>
  <c r="E10944" i="1"/>
  <c r="F10944" i="1"/>
  <c r="D10945" i="1"/>
  <c r="E10945" i="1"/>
  <c r="F10945" i="1"/>
  <c r="C10945" i="1" s="1"/>
  <c r="D10946" i="1"/>
  <c r="E10946" i="1"/>
  <c r="F10946" i="1"/>
  <c r="D10947" i="1"/>
  <c r="E10947" i="1"/>
  <c r="F10947" i="1"/>
  <c r="D10948" i="1"/>
  <c r="E10948" i="1"/>
  <c r="F10948" i="1"/>
  <c r="C10948" i="1" s="1"/>
  <c r="D10949" i="1"/>
  <c r="E10949" i="1"/>
  <c r="F10949" i="1"/>
  <c r="D10950" i="1"/>
  <c r="E10950" i="1"/>
  <c r="F10950" i="1"/>
  <c r="C10950" i="1" s="1"/>
  <c r="D10951" i="1"/>
  <c r="E10951" i="1"/>
  <c r="F10951" i="1"/>
  <c r="C10951" i="1" s="1"/>
  <c r="D10952" i="1"/>
  <c r="E10952" i="1"/>
  <c r="F10952" i="1"/>
  <c r="D10953" i="1"/>
  <c r="E10953" i="1"/>
  <c r="F10953" i="1"/>
  <c r="C10953" i="1" s="1"/>
  <c r="D10954" i="1"/>
  <c r="E10954" i="1"/>
  <c r="F10954" i="1"/>
  <c r="D10955" i="1"/>
  <c r="E10955" i="1"/>
  <c r="F10955" i="1"/>
  <c r="D10956" i="1"/>
  <c r="E10956" i="1"/>
  <c r="F10956" i="1"/>
  <c r="C10956" i="1" s="1"/>
  <c r="D10957" i="1"/>
  <c r="E10957" i="1"/>
  <c r="F10957" i="1"/>
  <c r="D10958" i="1"/>
  <c r="E10958" i="1"/>
  <c r="F10958" i="1"/>
  <c r="C10958" i="1" s="1"/>
  <c r="D10959" i="1"/>
  <c r="E10959" i="1"/>
  <c r="F10959" i="1"/>
  <c r="C10959" i="1" s="1"/>
  <c r="D10960" i="1"/>
  <c r="E10960" i="1"/>
  <c r="F10960" i="1"/>
  <c r="D10961" i="1"/>
  <c r="E10961" i="1"/>
  <c r="F10961" i="1"/>
  <c r="C10961" i="1" s="1"/>
  <c r="D10962" i="1"/>
  <c r="E10962" i="1"/>
  <c r="F10962" i="1"/>
  <c r="D10963" i="1"/>
  <c r="E10963" i="1"/>
  <c r="F10963" i="1"/>
  <c r="D10964" i="1"/>
  <c r="E10964" i="1"/>
  <c r="F10964" i="1"/>
  <c r="C10964" i="1" s="1"/>
  <c r="D10965" i="1"/>
  <c r="E10965" i="1"/>
  <c r="F10965" i="1"/>
  <c r="D10966" i="1"/>
  <c r="E10966" i="1"/>
  <c r="F10966" i="1"/>
  <c r="C10966" i="1" s="1"/>
  <c r="D10967" i="1"/>
  <c r="E10967" i="1"/>
  <c r="F10967" i="1"/>
  <c r="C10967" i="1" s="1"/>
  <c r="D10968" i="1"/>
  <c r="E10968" i="1"/>
  <c r="F10968" i="1"/>
  <c r="D10969" i="1"/>
  <c r="E10969" i="1"/>
  <c r="F10969" i="1"/>
  <c r="C10969" i="1" s="1"/>
  <c r="D10970" i="1"/>
  <c r="E10970" i="1"/>
  <c r="F10970" i="1"/>
  <c r="D10971" i="1"/>
  <c r="E10971" i="1"/>
  <c r="F10971" i="1"/>
  <c r="D10972" i="1"/>
  <c r="E10972" i="1"/>
  <c r="F10972" i="1"/>
  <c r="C10972" i="1" s="1"/>
  <c r="D10973" i="1"/>
  <c r="E10973" i="1"/>
  <c r="F10973" i="1"/>
  <c r="D10974" i="1"/>
  <c r="E10974" i="1"/>
  <c r="F10974" i="1"/>
  <c r="C10974" i="1" s="1"/>
  <c r="D10975" i="1"/>
  <c r="E10975" i="1"/>
  <c r="F10975" i="1"/>
  <c r="C10975" i="1" s="1"/>
  <c r="D10976" i="1"/>
  <c r="E10976" i="1"/>
  <c r="F10976" i="1"/>
  <c r="D10977" i="1"/>
  <c r="E10977" i="1"/>
  <c r="F10977" i="1"/>
  <c r="C10977" i="1" s="1"/>
  <c r="D10978" i="1"/>
  <c r="E10978" i="1"/>
  <c r="F10978" i="1"/>
  <c r="D10979" i="1"/>
  <c r="E10979" i="1"/>
  <c r="F10979" i="1"/>
  <c r="D10980" i="1"/>
  <c r="E10980" i="1"/>
  <c r="F10980" i="1"/>
  <c r="C10980" i="1" s="1"/>
  <c r="D10981" i="1"/>
  <c r="E10981" i="1"/>
  <c r="F10981" i="1"/>
  <c r="D10982" i="1"/>
  <c r="E10982" i="1"/>
  <c r="F10982" i="1"/>
  <c r="C10982" i="1" s="1"/>
  <c r="D10983" i="1"/>
  <c r="E10983" i="1"/>
  <c r="F10983" i="1"/>
  <c r="C10983" i="1" s="1"/>
  <c r="D10984" i="1"/>
  <c r="E10984" i="1"/>
  <c r="F10984" i="1"/>
  <c r="D10985" i="1"/>
  <c r="E10985" i="1"/>
  <c r="F10985" i="1"/>
  <c r="C10985" i="1" s="1"/>
  <c r="D10986" i="1"/>
  <c r="E10986" i="1"/>
  <c r="F10986" i="1"/>
  <c r="D10987" i="1"/>
  <c r="E10987" i="1"/>
  <c r="F10987" i="1"/>
  <c r="D10988" i="1"/>
  <c r="E10988" i="1"/>
  <c r="F10988" i="1"/>
  <c r="C10988" i="1" s="1"/>
  <c r="D10989" i="1"/>
  <c r="E10989" i="1"/>
  <c r="F10989" i="1"/>
  <c r="D10990" i="1"/>
  <c r="E10990" i="1"/>
  <c r="F10990" i="1"/>
  <c r="C10990" i="1" s="1"/>
  <c r="D10991" i="1"/>
  <c r="E10991" i="1"/>
  <c r="F10991" i="1"/>
  <c r="C10991" i="1" s="1"/>
  <c r="D10992" i="1"/>
  <c r="E10992" i="1"/>
  <c r="F10992" i="1"/>
  <c r="D10993" i="1"/>
  <c r="E10993" i="1"/>
  <c r="F10993" i="1"/>
  <c r="C10993" i="1" s="1"/>
  <c r="D10994" i="1"/>
  <c r="E10994" i="1"/>
  <c r="F10994" i="1"/>
  <c r="D10995" i="1"/>
  <c r="E10995" i="1"/>
  <c r="F10995" i="1"/>
  <c r="D10996" i="1"/>
  <c r="E10996" i="1"/>
  <c r="F10996" i="1"/>
  <c r="C10996" i="1" s="1"/>
  <c r="D10997" i="1"/>
  <c r="E10997" i="1"/>
  <c r="F10997" i="1"/>
  <c r="D10998" i="1"/>
  <c r="E10998" i="1"/>
  <c r="F10998" i="1"/>
  <c r="C10998" i="1" s="1"/>
  <c r="D10999" i="1"/>
  <c r="E10999" i="1"/>
  <c r="F10999" i="1"/>
  <c r="C10999" i="1" s="1"/>
  <c r="D11000" i="1"/>
  <c r="E11000" i="1"/>
  <c r="F11000" i="1"/>
  <c r="D11001" i="1"/>
  <c r="E11001" i="1"/>
  <c r="F11001" i="1"/>
  <c r="C11001" i="1" s="1"/>
  <c r="D11002" i="1"/>
  <c r="E11002" i="1"/>
  <c r="F11002" i="1"/>
  <c r="D11003" i="1"/>
  <c r="E11003" i="1"/>
  <c r="F11003" i="1"/>
  <c r="D11004" i="1"/>
  <c r="E11004" i="1"/>
  <c r="F11004" i="1"/>
  <c r="C11004" i="1" s="1"/>
  <c r="D11005" i="1"/>
  <c r="E11005" i="1"/>
  <c r="F11005" i="1"/>
  <c r="D11006" i="1"/>
  <c r="E11006" i="1"/>
  <c r="F11006" i="1"/>
  <c r="C11006" i="1" s="1"/>
  <c r="D11007" i="1"/>
  <c r="E11007" i="1"/>
  <c r="F11007" i="1"/>
  <c r="C11007" i="1" s="1"/>
  <c r="D11008" i="1"/>
  <c r="E11008" i="1"/>
  <c r="F11008" i="1"/>
  <c r="D11009" i="1"/>
  <c r="E11009" i="1"/>
  <c r="F11009" i="1"/>
  <c r="C11009" i="1" s="1"/>
  <c r="D11010" i="1"/>
  <c r="E11010" i="1"/>
  <c r="F11010" i="1"/>
  <c r="D11011" i="1"/>
  <c r="E11011" i="1"/>
  <c r="F11011" i="1"/>
  <c r="D11012" i="1"/>
  <c r="E11012" i="1"/>
  <c r="F11012" i="1"/>
  <c r="C11012" i="1" s="1"/>
  <c r="D11013" i="1"/>
  <c r="E11013" i="1"/>
  <c r="F11013" i="1"/>
  <c r="D11014" i="1"/>
  <c r="E11014" i="1"/>
  <c r="F11014" i="1"/>
  <c r="C11014" i="1" s="1"/>
  <c r="D11015" i="1"/>
  <c r="E11015" i="1"/>
  <c r="F11015" i="1"/>
  <c r="C11015" i="1" s="1"/>
  <c r="D11016" i="1"/>
  <c r="E11016" i="1"/>
  <c r="F11016" i="1"/>
  <c r="D11017" i="1"/>
  <c r="E11017" i="1"/>
  <c r="F11017" i="1"/>
  <c r="C11017" i="1" s="1"/>
  <c r="D11018" i="1"/>
  <c r="E11018" i="1"/>
  <c r="F11018" i="1"/>
  <c r="D11019" i="1"/>
  <c r="E11019" i="1"/>
  <c r="F11019" i="1"/>
  <c r="D11020" i="1"/>
  <c r="E11020" i="1"/>
  <c r="F11020" i="1"/>
  <c r="C11020" i="1" s="1"/>
  <c r="D11021" i="1"/>
  <c r="E11021" i="1"/>
  <c r="F11021" i="1"/>
  <c r="D11022" i="1"/>
  <c r="E11022" i="1"/>
  <c r="F11022" i="1"/>
  <c r="C11022" i="1" s="1"/>
  <c r="D11023" i="1"/>
  <c r="E11023" i="1"/>
  <c r="F11023" i="1"/>
  <c r="C11023" i="1" s="1"/>
  <c r="D11024" i="1"/>
  <c r="E11024" i="1"/>
  <c r="F11024" i="1"/>
  <c r="D11025" i="1"/>
  <c r="E11025" i="1"/>
  <c r="F11025" i="1"/>
  <c r="C11025" i="1" s="1"/>
  <c r="D11026" i="1"/>
  <c r="E11026" i="1"/>
  <c r="F11026" i="1"/>
  <c r="D11027" i="1"/>
  <c r="E11027" i="1"/>
  <c r="F11027" i="1"/>
  <c r="D11028" i="1"/>
  <c r="E11028" i="1"/>
  <c r="F11028" i="1"/>
  <c r="C11028" i="1" s="1"/>
  <c r="D11029" i="1"/>
  <c r="E11029" i="1"/>
  <c r="F11029" i="1"/>
  <c r="D11030" i="1"/>
  <c r="E11030" i="1"/>
  <c r="F11030" i="1"/>
  <c r="C11030" i="1" s="1"/>
  <c r="D11031" i="1"/>
  <c r="E11031" i="1"/>
  <c r="F11031" i="1"/>
  <c r="C11031" i="1" s="1"/>
  <c r="D11032" i="1"/>
  <c r="E11032" i="1"/>
  <c r="F11032" i="1"/>
  <c r="D11033" i="1"/>
  <c r="E11033" i="1"/>
  <c r="F11033" i="1"/>
  <c r="C11033" i="1" s="1"/>
  <c r="D11034" i="1"/>
  <c r="E11034" i="1"/>
  <c r="F11034" i="1"/>
  <c r="D11035" i="1"/>
  <c r="E11035" i="1"/>
  <c r="F11035" i="1"/>
  <c r="D11036" i="1"/>
  <c r="E11036" i="1"/>
  <c r="F11036" i="1"/>
  <c r="C11036" i="1" s="1"/>
  <c r="D11037" i="1"/>
  <c r="E11037" i="1"/>
  <c r="F11037" i="1"/>
  <c r="D11038" i="1"/>
  <c r="E11038" i="1"/>
  <c r="F11038" i="1"/>
  <c r="C11038" i="1" s="1"/>
  <c r="D11039" i="1"/>
  <c r="E11039" i="1"/>
  <c r="F11039" i="1"/>
  <c r="C11039" i="1" s="1"/>
  <c r="D11040" i="1"/>
  <c r="E11040" i="1"/>
  <c r="F11040" i="1"/>
  <c r="D11041" i="1"/>
  <c r="E11041" i="1"/>
  <c r="F11041" i="1"/>
  <c r="C11041" i="1" s="1"/>
  <c r="D11042" i="1"/>
  <c r="E11042" i="1"/>
  <c r="F11042" i="1"/>
  <c r="D11043" i="1"/>
  <c r="E11043" i="1"/>
  <c r="F11043" i="1"/>
  <c r="D11044" i="1"/>
  <c r="E11044" i="1"/>
  <c r="F11044" i="1"/>
  <c r="C11044" i="1" s="1"/>
  <c r="D11045" i="1"/>
  <c r="E11045" i="1"/>
  <c r="F11045" i="1"/>
  <c r="D11046" i="1"/>
  <c r="E11046" i="1"/>
  <c r="F11046" i="1"/>
  <c r="C11046" i="1" s="1"/>
  <c r="D11047" i="1"/>
  <c r="E11047" i="1"/>
  <c r="F11047" i="1"/>
  <c r="C11047" i="1" s="1"/>
  <c r="D11048" i="1"/>
  <c r="E11048" i="1"/>
  <c r="F11048" i="1"/>
  <c r="D11049" i="1"/>
  <c r="E11049" i="1"/>
  <c r="F11049" i="1"/>
  <c r="D11050" i="1"/>
  <c r="E11050" i="1"/>
  <c r="F11050" i="1"/>
  <c r="D11051" i="1"/>
  <c r="E11051" i="1"/>
  <c r="F11051" i="1"/>
  <c r="C11051" i="1" s="1"/>
  <c r="D11052" i="1"/>
  <c r="E11052" i="1"/>
  <c r="F11052" i="1"/>
  <c r="C11052" i="1" s="1"/>
  <c r="D11053" i="1"/>
  <c r="E11053" i="1"/>
  <c r="F11053" i="1"/>
  <c r="D11054" i="1"/>
  <c r="E11054" i="1"/>
  <c r="F11054" i="1"/>
  <c r="C11054" i="1" s="1"/>
  <c r="D11055" i="1"/>
  <c r="E11055" i="1"/>
  <c r="F11055" i="1"/>
  <c r="D11056" i="1"/>
  <c r="E11056" i="1"/>
  <c r="F11056" i="1"/>
  <c r="D11057" i="1"/>
  <c r="E11057" i="1"/>
  <c r="F11057" i="1"/>
  <c r="C11057" i="1" s="1"/>
  <c r="D11058" i="1"/>
  <c r="E11058" i="1"/>
  <c r="F11058" i="1"/>
  <c r="D11059" i="1"/>
  <c r="E11059" i="1"/>
  <c r="F11059" i="1"/>
  <c r="D11060" i="1"/>
  <c r="E11060" i="1"/>
  <c r="F11060" i="1"/>
  <c r="C11060" i="1" s="1"/>
  <c r="D11061" i="1"/>
  <c r="E11061" i="1"/>
  <c r="F11061" i="1"/>
  <c r="D11062" i="1"/>
  <c r="E11062" i="1"/>
  <c r="F11062" i="1"/>
  <c r="D11063" i="1"/>
  <c r="E11063" i="1"/>
  <c r="F11063" i="1"/>
  <c r="D11064" i="1"/>
  <c r="E11064" i="1"/>
  <c r="F11064" i="1"/>
  <c r="D11065" i="1"/>
  <c r="E11065" i="1"/>
  <c r="F11065" i="1"/>
  <c r="C11065" i="1" s="1"/>
  <c r="D11066" i="1"/>
  <c r="E11066" i="1"/>
  <c r="F11066" i="1"/>
  <c r="D11067" i="1"/>
  <c r="E11067" i="1"/>
  <c r="F11067" i="1"/>
  <c r="D11068" i="1"/>
  <c r="E11068" i="1"/>
  <c r="F11068" i="1"/>
  <c r="C11068" i="1" s="1"/>
  <c r="D11069" i="1"/>
  <c r="E11069" i="1"/>
  <c r="F11069" i="1"/>
  <c r="D11070" i="1"/>
  <c r="E11070" i="1"/>
  <c r="F11070" i="1"/>
  <c r="D11071" i="1"/>
  <c r="E11071" i="1"/>
  <c r="F11071" i="1"/>
  <c r="D11072" i="1"/>
  <c r="E11072" i="1"/>
  <c r="F11072" i="1"/>
  <c r="D11073" i="1"/>
  <c r="E11073" i="1"/>
  <c r="F11073" i="1"/>
  <c r="C11073" i="1" s="1"/>
  <c r="D11074" i="1"/>
  <c r="E11074" i="1"/>
  <c r="F11074" i="1"/>
  <c r="D11075" i="1"/>
  <c r="E11075" i="1"/>
  <c r="F11075" i="1"/>
  <c r="D11076" i="1"/>
  <c r="E11076" i="1"/>
  <c r="F11076" i="1"/>
  <c r="C11076" i="1" s="1"/>
  <c r="D11077" i="1"/>
  <c r="E11077" i="1"/>
  <c r="F11077" i="1"/>
  <c r="D11078" i="1"/>
  <c r="E11078" i="1"/>
  <c r="F11078" i="1"/>
  <c r="C11078" i="1" s="1"/>
  <c r="D11079" i="1"/>
  <c r="E11079" i="1"/>
  <c r="F11079" i="1"/>
  <c r="C11079" i="1" s="1"/>
  <c r="D11080" i="1"/>
  <c r="E11080" i="1"/>
  <c r="F11080" i="1"/>
  <c r="D11081" i="1"/>
  <c r="E11081" i="1"/>
  <c r="F11081" i="1"/>
  <c r="D11082" i="1"/>
  <c r="E11082" i="1"/>
  <c r="F11082" i="1"/>
  <c r="D11083" i="1"/>
  <c r="E11083" i="1"/>
  <c r="F11083" i="1"/>
  <c r="C11083" i="1" s="1"/>
  <c r="D11084" i="1"/>
  <c r="E11084" i="1"/>
  <c r="F11084" i="1"/>
  <c r="C11084" i="1" s="1"/>
  <c r="D11085" i="1"/>
  <c r="E11085" i="1"/>
  <c r="F11085" i="1"/>
  <c r="D11086" i="1"/>
  <c r="E11086" i="1"/>
  <c r="F11086" i="1"/>
  <c r="C11086" i="1" s="1"/>
  <c r="D11087" i="1"/>
  <c r="E11087" i="1"/>
  <c r="F11087" i="1"/>
  <c r="C11087" i="1" s="1"/>
  <c r="D11088" i="1"/>
  <c r="E11088" i="1"/>
  <c r="F11088" i="1"/>
  <c r="D11089" i="1"/>
  <c r="E11089" i="1"/>
  <c r="F11089" i="1"/>
  <c r="D11090" i="1"/>
  <c r="E11090" i="1"/>
  <c r="F11090" i="1"/>
  <c r="D11091" i="1"/>
  <c r="E11091" i="1"/>
  <c r="F11091" i="1"/>
  <c r="C11091" i="1" s="1"/>
  <c r="D11092" i="1"/>
  <c r="E11092" i="1"/>
  <c r="F11092" i="1"/>
  <c r="C11092" i="1" s="1"/>
  <c r="D11093" i="1"/>
  <c r="E11093" i="1"/>
  <c r="F11093" i="1"/>
  <c r="D11094" i="1"/>
  <c r="E11094" i="1"/>
  <c r="F11094" i="1"/>
  <c r="C11094" i="1" s="1"/>
  <c r="D11095" i="1"/>
  <c r="E11095" i="1"/>
  <c r="F11095" i="1"/>
  <c r="C11095" i="1" s="1"/>
  <c r="D11096" i="1"/>
  <c r="E11096" i="1"/>
  <c r="F11096" i="1"/>
  <c r="D11097" i="1"/>
  <c r="E11097" i="1"/>
  <c r="F11097" i="1"/>
  <c r="D11098" i="1"/>
  <c r="E11098" i="1"/>
  <c r="F11098" i="1"/>
  <c r="D11099" i="1"/>
  <c r="E11099" i="1"/>
  <c r="F11099" i="1"/>
  <c r="C11099" i="1" s="1"/>
  <c r="D11100" i="1"/>
  <c r="E11100" i="1"/>
  <c r="F11100" i="1"/>
  <c r="C11100" i="1" s="1"/>
  <c r="D11101" i="1"/>
  <c r="E11101" i="1"/>
  <c r="F11101" i="1"/>
  <c r="D11102" i="1"/>
  <c r="E11102" i="1"/>
  <c r="F11102" i="1"/>
  <c r="C11102" i="1" s="1"/>
  <c r="D11103" i="1"/>
  <c r="E11103" i="1"/>
  <c r="F11103" i="1"/>
  <c r="C11103" i="1" s="1"/>
  <c r="D11104" i="1"/>
  <c r="E11104" i="1"/>
  <c r="F11104" i="1"/>
  <c r="D11105" i="1"/>
  <c r="E11105" i="1"/>
  <c r="F11105" i="1"/>
  <c r="D11106" i="1"/>
  <c r="E11106" i="1"/>
  <c r="F11106" i="1"/>
  <c r="D11107" i="1"/>
  <c r="E11107" i="1"/>
  <c r="F11107" i="1"/>
  <c r="D11108" i="1"/>
  <c r="E11108" i="1"/>
  <c r="F11108" i="1"/>
  <c r="D11109" i="1"/>
  <c r="E11109" i="1"/>
  <c r="F11109" i="1"/>
  <c r="D11110" i="1"/>
  <c r="E11110" i="1"/>
  <c r="F11110" i="1"/>
  <c r="C11110" i="1" s="1"/>
  <c r="D11111" i="1"/>
  <c r="E11111" i="1"/>
  <c r="F11111" i="1"/>
  <c r="C11111" i="1" s="1"/>
  <c r="D11112" i="1"/>
  <c r="E11112" i="1"/>
  <c r="F11112" i="1"/>
  <c r="D11113" i="1"/>
  <c r="E11113" i="1"/>
  <c r="F11113" i="1"/>
  <c r="D11114" i="1"/>
  <c r="E11114" i="1"/>
  <c r="F11114" i="1"/>
  <c r="D11115" i="1"/>
  <c r="E11115" i="1"/>
  <c r="F11115" i="1"/>
  <c r="C11115" i="1" s="1"/>
  <c r="D11116" i="1"/>
  <c r="E11116" i="1"/>
  <c r="F11116" i="1"/>
  <c r="C11116" i="1" s="1"/>
  <c r="D11117" i="1"/>
  <c r="E11117" i="1"/>
  <c r="F11117" i="1"/>
  <c r="D11118" i="1"/>
  <c r="E11118" i="1"/>
  <c r="F11118" i="1"/>
  <c r="C11118" i="1" s="1"/>
  <c r="D11119" i="1"/>
  <c r="E11119" i="1"/>
  <c r="F11119" i="1"/>
  <c r="D11120" i="1"/>
  <c r="E11120" i="1"/>
  <c r="F11120" i="1"/>
  <c r="D11121" i="1"/>
  <c r="E11121" i="1"/>
  <c r="F11121" i="1"/>
  <c r="C11121" i="1" s="1"/>
  <c r="D11122" i="1"/>
  <c r="E11122" i="1"/>
  <c r="F11122" i="1"/>
  <c r="D11123" i="1"/>
  <c r="E11123" i="1"/>
  <c r="F11123" i="1"/>
  <c r="D11124" i="1"/>
  <c r="E11124" i="1"/>
  <c r="F11124" i="1"/>
  <c r="C11124" i="1" s="1"/>
  <c r="D11125" i="1"/>
  <c r="E11125" i="1"/>
  <c r="F11125" i="1"/>
  <c r="D11126" i="1"/>
  <c r="E11126" i="1"/>
  <c r="F11126" i="1"/>
  <c r="C11126" i="1" s="1"/>
  <c r="D11127" i="1"/>
  <c r="E11127" i="1"/>
  <c r="F11127" i="1"/>
  <c r="C11127" i="1" s="1"/>
  <c r="D11128" i="1"/>
  <c r="E11128" i="1"/>
  <c r="F11128" i="1"/>
  <c r="D11129" i="1"/>
  <c r="E11129" i="1"/>
  <c r="F11129" i="1"/>
  <c r="D11130" i="1"/>
  <c r="E11130" i="1"/>
  <c r="F11130" i="1"/>
  <c r="D11131" i="1"/>
  <c r="E11131" i="1"/>
  <c r="F11131" i="1"/>
  <c r="C11131" i="1" s="1"/>
  <c r="D11132" i="1"/>
  <c r="E11132" i="1"/>
  <c r="F11132" i="1"/>
  <c r="C11132" i="1" s="1"/>
  <c r="D11133" i="1"/>
  <c r="E11133" i="1"/>
  <c r="F11133" i="1"/>
  <c r="D11134" i="1"/>
  <c r="E11134" i="1"/>
  <c r="F11134" i="1"/>
  <c r="C11134" i="1" s="1"/>
  <c r="D11135" i="1"/>
  <c r="E11135" i="1"/>
  <c r="F11135" i="1"/>
  <c r="D11136" i="1"/>
  <c r="E11136" i="1"/>
  <c r="F11136" i="1"/>
  <c r="D11137" i="1"/>
  <c r="E11137" i="1"/>
  <c r="F11137" i="1"/>
  <c r="C11137" i="1" s="1"/>
  <c r="D11138" i="1"/>
  <c r="E11138" i="1"/>
  <c r="F11138" i="1"/>
  <c r="D11139" i="1"/>
  <c r="E11139" i="1"/>
  <c r="F11139" i="1"/>
  <c r="D11140" i="1"/>
  <c r="E11140" i="1"/>
  <c r="F11140" i="1"/>
  <c r="C11140" i="1" s="1"/>
  <c r="D11141" i="1"/>
  <c r="E11141" i="1"/>
  <c r="F11141" i="1"/>
  <c r="D11142" i="1"/>
  <c r="E11142" i="1"/>
  <c r="F11142" i="1"/>
  <c r="C11142" i="1" s="1"/>
  <c r="D11143" i="1"/>
  <c r="E11143" i="1"/>
  <c r="F11143" i="1"/>
  <c r="C11143" i="1" s="1"/>
  <c r="D11144" i="1"/>
  <c r="E11144" i="1"/>
  <c r="F11144" i="1"/>
  <c r="D11145" i="1"/>
  <c r="E11145" i="1"/>
  <c r="F11145" i="1"/>
  <c r="Q7858" i="1"/>
  <c r="Q10303" i="1"/>
  <c r="B10303" i="1" s="1"/>
  <c r="Q10304" i="1"/>
  <c r="Q10305" i="1"/>
  <c r="B10305" i="1" s="1"/>
  <c r="Q10306" i="1"/>
  <c r="B10306" i="1" s="1"/>
  <c r="Q10307" i="1"/>
  <c r="Q10308" i="1"/>
  <c r="Q10309" i="1"/>
  <c r="Q10310" i="1"/>
  <c r="Q10311" i="1"/>
  <c r="B10311" i="1" s="1"/>
  <c r="Q10312" i="1"/>
  <c r="Q10313" i="1"/>
  <c r="B10313" i="1" s="1"/>
  <c r="Q10314" i="1"/>
  <c r="B10314" i="1" s="1"/>
  <c r="Q10315" i="1"/>
  <c r="Q10316" i="1"/>
  <c r="Q10317" i="1"/>
  <c r="Q10318" i="1"/>
  <c r="Q10319" i="1"/>
  <c r="Q10320" i="1"/>
  <c r="Q10321" i="1"/>
  <c r="Q10322" i="1"/>
  <c r="Q10323" i="1"/>
  <c r="Q10324" i="1"/>
  <c r="Q10325" i="1"/>
  <c r="Q10326" i="1"/>
  <c r="Q10327" i="1"/>
  <c r="Q10328" i="1"/>
  <c r="B10328" i="1" s="1"/>
  <c r="Q10329" i="1"/>
  <c r="Q10330" i="1"/>
  <c r="Q10331" i="1"/>
  <c r="Q10332" i="1"/>
  <c r="Q10333" i="1"/>
  <c r="Q10334" i="1"/>
  <c r="Q10335" i="1"/>
  <c r="B10335" i="1" s="1"/>
  <c r="Q10336" i="1"/>
  <c r="Q10337" i="1"/>
  <c r="B10337" i="1" s="1"/>
  <c r="Q10338" i="1"/>
  <c r="B10338" i="1" s="1"/>
  <c r="Q10339" i="1"/>
  <c r="Q10340" i="1"/>
  <c r="Q10341" i="1"/>
  <c r="Q10342" i="1"/>
  <c r="Q10343" i="1"/>
  <c r="Q10344" i="1"/>
  <c r="Q10345" i="1"/>
  <c r="B10345" i="1" s="1"/>
  <c r="Q10346" i="1"/>
  <c r="B10346" i="1" s="1"/>
  <c r="Q10347" i="1"/>
  <c r="Q10348" i="1"/>
  <c r="Q10349" i="1"/>
  <c r="Q10350" i="1"/>
  <c r="Q10351" i="1"/>
  <c r="Q10352" i="1"/>
  <c r="Q10353" i="1"/>
  <c r="Q10354" i="1"/>
  <c r="Q10355" i="1"/>
  <c r="Q10356" i="1"/>
  <c r="Q10357" i="1"/>
  <c r="Q10358" i="1"/>
  <c r="Q10359" i="1"/>
  <c r="Q10360" i="1"/>
  <c r="Q10361" i="1"/>
  <c r="Q10362" i="1"/>
  <c r="Q10363" i="1"/>
  <c r="Q10364" i="1"/>
  <c r="Q10365" i="1"/>
  <c r="Q10366" i="1"/>
  <c r="Q10367" i="1"/>
  <c r="Q10368" i="1"/>
  <c r="Q10369" i="1"/>
  <c r="B10369" i="1" s="1"/>
  <c r="Q10370" i="1"/>
  <c r="B10370" i="1" s="1"/>
  <c r="Q10371" i="1"/>
  <c r="Q10372" i="1"/>
  <c r="Q10373" i="1"/>
  <c r="Q10374" i="1"/>
  <c r="Q10375" i="1"/>
  <c r="B10375" i="1" s="1"/>
  <c r="Q10376" i="1"/>
  <c r="Q10377" i="1"/>
  <c r="B10377" i="1" s="1"/>
  <c r="Q10378" i="1"/>
  <c r="B10378" i="1" s="1"/>
  <c r="Q10379" i="1"/>
  <c r="Q10380" i="1"/>
  <c r="Q10381" i="1"/>
  <c r="Q10382" i="1"/>
  <c r="Q10383" i="1"/>
  <c r="Q10384" i="1"/>
  <c r="Q10385" i="1"/>
  <c r="Q10386" i="1"/>
  <c r="Q10387" i="1"/>
  <c r="Q10388" i="1"/>
  <c r="Q10389" i="1"/>
  <c r="Q10390" i="1"/>
  <c r="Q10391" i="1"/>
  <c r="Q10392" i="1"/>
  <c r="B10392" i="1" s="1"/>
  <c r="Q10393" i="1"/>
  <c r="Q10394" i="1"/>
  <c r="Q10395" i="1"/>
  <c r="Q10396" i="1"/>
  <c r="Q10397" i="1"/>
  <c r="Q10398" i="1"/>
  <c r="Q10399" i="1"/>
  <c r="B10399" i="1" s="1"/>
  <c r="Q10400" i="1"/>
  <c r="Q10401" i="1"/>
  <c r="B10401" i="1" s="1"/>
  <c r="Q10402" i="1"/>
  <c r="B10402" i="1" s="1"/>
  <c r="Q10403" i="1"/>
  <c r="Q10404" i="1"/>
  <c r="Q10405" i="1"/>
  <c r="Q10406" i="1"/>
  <c r="Q10407" i="1"/>
  <c r="Q10408" i="1"/>
  <c r="Q10409" i="1"/>
  <c r="B10409" i="1" s="1"/>
  <c r="Q10410" i="1"/>
  <c r="Q10411" i="1"/>
  <c r="Q10412" i="1"/>
  <c r="Q10413" i="1"/>
  <c r="Q10414" i="1"/>
  <c r="Q10415" i="1"/>
  <c r="Q10416" i="1"/>
  <c r="Q10417" i="1"/>
  <c r="Q10418" i="1"/>
  <c r="Q10419" i="1"/>
  <c r="Q10420" i="1"/>
  <c r="Q10421" i="1"/>
  <c r="Q10422" i="1"/>
  <c r="Q10423" i="1"/>
  <c r="B10423" i="1" s="1"/>
  <c r="Q10424" i="1"/>
  <c r="Q10425" i="1"/>
  <c r="B10425" i="1" s="1"/>
  <c r="Q10426" i="1"/>
  <c r="B10426" i="1" s="1"/>
  <c r="Q10427" i="1"/>
  <c r="Q10428" i="1"/>
  <c r="Q10429" i="1"/>
  <c r="Q10430" i="1"/>
  <c r="Q10431" i="1"/>
  <c r="Q10432" i="1"/>
  <c r="Q10433" i="1"/>
  <c r="Q10434" i="1"/>
  <c r="B10434" i="1" s="1"/>
  <c r="Q10435" i="1"/>
  <c r="Q10436" i="1"/>
  <c r="Q10437" i="1"/>
  <c r="Q10438" i="1"/>
  <c r="Q10439" i="1"/>
  <c r="Q10440" i="1"/>
  <c r="B10440" i="1" s="1"/>
  <c r="Q10441" i="1"/>
  <c r="Q10442" i="1"/>
  <c r="Q10443" i="1"/>
  <c r="Q10444" i="1"/>
  <c r="Q10445" i="1"/>
  <c r="Q10446" i="1"/>
  <c r="Q10447" i="1"/>
  <c r="B10447" i="1" s="1"/>
  <c r="Q10448" i="1"/>
  <c r="Q10449" i="1"/>
  <c r="Q10450" i="1"/>
  <c r="Q10451" i="1"/>
  <c r="Q10452" i="1"/>
  <c r="Q10453" i="1"/>
  <c r="Q10454" i="1"/>
  <c r="Q10455" i="1"/>
  <c r="Q10456" i="1"/>
  <c r="B10456" i="1" s="1"/>
  <c r="Q10457" i="1"/>
  <c r="Q10458" i="1"/>
  <c r="Q10459" i="1"/>
  <c r="Q10460" i="1"/>
  <c r="Q10461" i="1"/>
  <c r="Q10462" i="1"/>
  <c r="Q10463" i="1"/>
  <c r="Q10464" i="1"/>
  <c r="B10464" i="1" s="1"/>
  <c r="Q10465" i="1"/>
  <c r="Q10466" i="1"/>
  <c r="B10473" i="1"/>
  <c r="Q10476" i="1"/>
  <c r="Q10477" i="1"/>
  <c r="Q10478" i="1"/>
  <c r="Q10479" i="1"/>
  <c r="Q10480" i="1"/>
  <c r="Q10481" i="1"/>
  <c r="Q10482" i="1"/>
  <c r="B10482" i="1" s="1"/>
  <c r="Q10483" i="1"/>
  <c r="Q10484" i="1"/>
  <c r="Q10485" i="1"/>
  <c r="Q10486" i="1"/>
  <c r="Q10487" i="1"/>
  <c r="Q10488" i="1"/>
  <c r="Q10489" i="1"/>
  <c r="B10489" i="1" s="1"/>
  <c r="Q10490" i="1"/>
  <c r="Q10491" i="1"/>
  <c r="Q10492" i="1"/>
  <c r="Q10493" i="1"/>
  <c r="Q10494" i="1"/>
  <c r="Q10495" i="1"/>
  <c r="Q10496" i="1"/>
  <c r="Q10497" i="1"/>
  <c r="B10497" i="1" s="1"/>
  <c r="Q10498" i="1"/>
  <c r="Q10499" i="1"/>
  <c r="Q10500" i="1"/>
  <c r="Q10501" i="1"/>
  <c r="Q10502" i="1"/>
  <c r="Q10503" i="1"/>
  <c r="B10503" i="1" s="1"/>
  <c r="Q10504" i="1"/>
  <c r="Q10505" i="1"/>
  <c r="Q10506" i="1"/>
  <c r="Q10507" i="1"/>
  <c r="Q10508" i="1"/>
  <c r="Q10509" i="1"/>
  <c r="Q10510" i="1"/>
  <c r="Q10511" i="1"/>
  <c r="Q10512" i="1"/>
  <c r="Q10513" i="1"/>
  <c r="Q10514" i="1"/>
  <c r="Q10515" i="1"/>
  <c r="Q10516" i="1"/>
  <c r="Q10517" i="1"/>
  <c r="Q10518" i="1"/>
  <c r="B10518" i="1" s="1"/>
  <c r="Q10519" i="1"/>
  <c r="B10519" i="1" s="1"/>
  <c r="Q10520" i="1"/>
  <c r="Q10521" i="1"/>
  <c r="Q10522" i="1"/>
  <c r="Q10523" i="1"/>
  <c r="Q10524" i="1"/>
  <c r="Q10525" i="1"/>
  <c r="Q10526" i="1"/>
  <c r="Q10527" i="1"/>
  <c r="Q10528" i="1"/>
  <c r="B10528" i="1" s="1"/>
  <c r="Q10529" i="1"/>
  <c r="Q10530" i="1"/>
  <c r="Q10531" i="1"/>
  <c r="Q10532" i="1"/>
  <c r="Q10533" i="1"/>
  <c r="Q10534" i="1"/>
  <c r="Q10535" i="1"/>
  <c r="Q10536" i="1"/>
  <c r="Q10537" i="1"/>
  <c r="Q10538" i="1"/>
  <c r="B10538" i="1" s="1"/>
  <c r="Q10539" i="1"/>
  <c r="Q10540" i="1"/>
  <c r="Q10541" i="1"/>
  <c r="Q10542" i="1"/>
  <c r="Q10543" i="1"/>
  <c r="Q10544" i="1"/>
  <c r="B10544" i="1" s="1"/>
  <c r="Q10545" i="1"/>
  <c r="Q10546" i="1"/>
  <c r="Q10547" i="1"/>
  <c r="Q10548" i="1"/>
  <c r="Q10549" i="1"/>
  <c r="Q10550" i="1"/>
  <c r="Q10551" i="1"/>
  <c r="B10551" i="1" s="1"/>
  <c r="Q10552" i="1"/>
  <c r="Q10553" i="1"/>
  <c r="Q10554" i="1"/>
  <c r="Q10555" i="1"/>
  <c r="Q10556" i="1"/>
  <c r="Q10557" i="1"/>
  <c r="Q10558" i="1"/>
  <c r="B10558" i="1" s="1"/>
  <c r="Q10559" i="1"/>
  <c r="B10559" i="1" s="1"/>
  <c r="Q10560" i="1"/>
  <c r="Q10561" i="1"/>
  <c r="Q10562" i="1"/>
  <c r="Q10563" i="1"/>
  <c r="Q10564" i="1"/>
  <c r="Q10565" i="1"/>
  <c r="Q10566" i="1"/>
  <c r="Q10567" i="1"/>
  <c r="Q10568" i="1"/>
  <c r="Q10569" i="1"/>
  <c r="Q10570" i="1"/>
  <c r="Q10571" i="1"/>
  <c r="Q10572" i="1"/>
  <c r="Q10573" i="1"/>
  <c r="Q10574" i="1"/>
  <c r="Q10575" i="1"/>
  <c r="Q10576" i="1"/>
  <c r="B10576" i="1" s="1"/>
  <c r="Q10577" i="1"/>
  <c r="Q10578" i="1"/>
  <c r="Q10579" i="1"/>
  <c r="Q10580" i="1"/>
  <c r="Q10581" i="1"/>
  <c r="Q10582" i="1"/>
  <c r="Q10583" i="1"/>
  <c r="Q10584" i="1"/>
  <c r="B10584" i="1" s="1"/>
  <c r="Q10585" i="1"/>
  <c r="Q10586" i="1"/>
  <c r="Q10587" i="1"/>
  <c r="Q10588" i="1"/>
  <c r="Q10589" i="1"/>
  <c r="Q10590" i="1"/>
  <c r="B10590" i="1" s="1"/>
  <c r="Q10591" i="1"/>
  <c r="Q10592" i="1"/>
  <c r="Q10593" i="1"/>
  <c r="Q10594" i="1"/>
  <c r="Q10595" i="1"/>
  <c r="Q10596" i="1"/>
  <c r="Q10597" i="1"/>
  <c r="Q10598" i="1"/>
  <c r="Q10599" i="1"/>
  <c r="B10599" i="1" s="1"/>
  <c r="Q10600" i="1"/>
  <c r="Q10601" i="1"/>
  <c r="Q10602" i="1"/>
  <c r="Q10603" i="1"/>
  <c r="Q10604" i="1"/>
  <c r="Q10605" i="1"/>
  <c r="Q10606" i="1"/>
  <c r="Q10607" i="1"/>
  <c r="B10607" i="1" s="1"/>
  <c r="Q10608" i="1"/>
  <c r="Q10609" i="1"/>
  <c r="Q10610" i="1"/>
  <c r="Q10611" i="1"/>
  <c r="Q10612" i="1"/>
  <c r="Q10613" i="1"/>
  <c r="Q10614" i="1"/>
  <c r="Q10615" i="1"/>
  <c r="Q10616" i="1"/>
  <c r="Q10617" i="1"/>
  <c r="Q10618" i="1"/>
  <c r="Q10619" i="1"/>
  <c r="Q10620" i="1"/>
  <c r="Q10621" i="1"/>
  <c r="Q10622" i="1"/>
  <c r="Q10623" i="1"/>
  <c r="Q10624" i="1"/>
  <c r="B10624" i="1" s="1"/>
  <c r="Q10625" i="1"/>
  <c r="B10625" i="1" s="1"/>
  <c r="Q10626" i="1"/>
  <c r="Q10627" i="1"/>
  <c r="Q10628" i="1"/>
  <c r="B10628" i="1" s="1"/>
  <c r="Q10629" i="1"/>
  <c r="Q10630" i="1"/>
  <c r="Q10631" i="1"/>
  <c r="B10631" i="1" s="1"/>
  <c r="Q10632" i="1"/>
  <c r="Q10633" i="1"/>
  <c r="Q10634" i="1"/>
  <c r="Q10635" i="1"/>
  <c r="Q10636" i="1"/>
  <c r="Q10637" i="1"/>
  <c r="Q10638" i="1"/>
  <c r="Q10639" i="1"/>
  <c r="Q10640" i="1"/>
  <c r="Q10641" i="1"/>
  <c r="Q10642" i="1"/>
  <c r="Q10643" i="1"/>
  <c r="B10643" i="1" s="1"/>
  <c r="Q10644" i="1"/>
  <c r="Q10645" i="1"/>
  <c r="Q10646" i="1"/>
  <c r="Q10647" i="1"/>
  <c r="Q10648" i="1"/>
  <c r="Q10649" i="1"/>
  <c r="Q10650" i="1"/>
  <c r="Q10651" i="1"/>
  <c r="Q10652" i="1"/>
  <c r="B10652" i="1" s="1"/>
  <c r="Q10653" i="1"/>
  <c r="Q10654" i="1"/>
  <c r="B10654" i="1" s="1"/>
  <c r="Q10655" i="1"/>
  <c r="Q10656" i="1"/>
  <c r="Q10657" i="1"/>
  <c r="Q10658" i="1"/>
  <c r="Q10659" i="1"/>
  <c r="B10659" i="1" s="1"/>
  <c r="Q10660" i="1"/>
  <c r="B10660" i="1" s="1"/>
  <c r="Q10661" i="1"/>
  <c r="Q10662" i="1"/>
  <c r="B10662" i="1" s="1"/>
  <c r="Q10663" i="1"/>
  <c r="Q10664" i="1"/>
  <c r="Q10665" i="1"/>
  <c r="Q10666" i="1"/>
  <c r="Q10667" i="1"/>
  <c r="B10667" i="1" s="1"/>
  <c r="Q10668" i="1"/>
  <c r="B10668" i="1" s="1"/>
  <c r="Q10669" i="1"/>
  <c r="Q10670" i="1"/>
  <c r="Q10671" i="1"/>
  <c r="Q10672" i="1"/>
  <c r="Q10673" i="1"/>
  <c r="B10673" i="1" s="1"/>
  <c r="Q10674" i="1"/>
  <c r="Q10675" i="1"/>
  <c r="Q10676" i="1"/>
  <c r="Q10677" i="1"/>
  <c r="Q10678" i="1"/>
  <c r="Q10679" i="1"/>
  <c r="Q10680" i="1"/>
  <c r="Q10681" i="1"/>
  <c r="B10681" i="1" s="1"/>
  <c r="Q10682" i="1"/>
  <c r="Q10683" i="1"/>
  <c r="Q10684" i="1"/>
  <c r="Q10685" i="1"/>
  <c r="Q10686" i="1"/>
  <c r="Q10687" i="1"/>
  <c r="Q10688" i="1"/>
  <c r="Q10689" i="1"/>
  <c r="Q10690" i="1"/>
  <c r="Q10691" i="1"/>
  <c r="Q10692" i="1"/>
  <c r="Q10693" i="1"/>
  <c r="Q10694" i="1"/>
  <c r="Q10695" i="1"/>
  <c r="Q10696" i="1"/>
  <c r="Q10697" i="1"/>
  <c r="Q10698" i="1"/>
  <c r="Q10699" i="1"/>
  <c r="Q10700" i="1"/>
  <c r="Q10701" i="1"/>
  <c r="Q10702" i="1"/>
  <c r="Q10703" i="1"/>
  <c r="Q10704" i="1"/>
  <c r="Q10705" i="1"/>
  <c r="Q10706" i="1"/>
  <c r="Q10707" i="1"/>
  <c r="B10707" i="1" s="1"/>
  <c r="Q10708" i="1"/>
  <c r="B10708" i="1" s="1"/>
  <c r="Q10709" i="1"/>
  <c r="Q10710" i="1"/>
  <c r="Q10711" i="1"/>
  <c r="Q10712" i="1"/>
  <c r="Q10713" i="1"/>
  <c r="Q10714" i="1"/>
  <c r="Q10715" i="1"/>
  <c r="B10715" i="1" s="1"/>
  <c r="Q10716" i="1"/>
  <c r="B10716" i="1" s="1"/>
  <c r="Q10717" i="1"/>
  <c r="Q10718" i="1"/>
  <c r="Q10719" i="1"/>
  <c r="Q10720" i="1"/>
  <c r="Q10721" i="1"/>
  <c r="Q10722" i="1"/>
  <c r="Q10723" i="1"/>
  <c r="B10723" i="1" s="1"/>
  <c r="Q10724" i="1"/>
  <c r="B10724" i="1" s="1"/>
  <c r="Q10725" i="1"/>
  <c r="Q10726" i="1"/>
  <c r="Q10727" i="1"/>
  <c r="Q10728" i="1"/>
  <c r="Q10729" i="1"/>
  <c r="Q10730" i="1"/>
  <c r="Q10731" i="1"/>
  <c r="B10731" i="1" s="1"/>
  <c r="Q10732" i="1"/>
  <c r="B10732" i="1" s="1"/>
  <c r="Q10733" i="1"/>
  <c r="Q10734" i="1"/>
  <c r="Q10735" i="1"/>
  <c r="Q10736" i="1"/>
  <c r="Q10737" i="1"/>
  <c r="Q10738" i="1"/>
  <c r="Q10739" i="1"/>
  <c r="B10739" i="1" s="1"/>
  <c r="Q10740" i="1"/>
  <c r="B10740" i="1" s="1"/>
  <c r="Q10741" i="1"/>
  <c r="Q10742" i="1"/>
  <c r="Q10743" i="1"/>
  <c r="Q10744" i="1"/>
  <c r="Q10745" i="1"/>
  <c r="Q10746" i="1"/>
  <c r="Q10747" i="1"/>
  <c r="B10747" i="1" s="1"/>
  <c r="Q10748" i="1"/>
  <c r="Q10749" i="1"/>
  <c r="Q10750" i="1"/>
  <c r="Q10751" i="1"/>
  <c r="Q10752" i="1"/>
  <c r="Q10753" i="1"/>
  <c r="Q10754" i="1"/>
  <c r="Q10755" i="1"/>
  <c r="Q10756" i="1"/>
  <c r="Q10757" i="1"/>
  <c r="Q10758" i="1"/>
  <c r="Q10759" i="1"/>
  <c r="Q10760" i="1"/>
  <c r="Q10761" i="1"/>
  <c r="Q10762" i="1"/>
  <c r="Q10763" i="1"/>
  <c r="Q10764" i="1"/>
  <c r="Q10765" i="1"/>
  <c r="Q10766" i="1"/>
  <c r="Q10767" i="1"/>
  <c r="Q10768" i="1"/>
  <c r="Q10769" i="1"/>
  <c r="Q10770" i="1"/>
  <c r="Q10771" i="1"/>
  <c r="Q10772" i="1"/>
  <c r="Q10773" i="1"/>
  <c r="Q10774" i="1"/>
  <c r="Q10775" i="1"/>
  <c r="Q10776" i="1"/>
  <c r="Q10777" i="1"/>
  <c r="Q10778" i="1"/>
  <c r="Q10779" i="1"/>
  <c r="Q10780" i="1"/>
  <c r="Q10781" i="1"/>
  <c r="Q10782" i="1"/>
  <c r="Q10783" i="1"/>
  <c r="Q10784" i="1"/>
  <c r="Q10785" i="1"/>
  <c r="Q10786" i="1"/>
  <c r="Q10787" i="1"/>
  <c r="Q10788" i="1"/>
  <c r="Q10789" i="1"/>
  <c r="Q10790" i="1"/>
  <c r="Q10791" i="1"/>
  <c r="Q10792" i="1"/>
  <c r="Q10793" i="1"/>
  <c r="Q10794" i="1"/>
  <c r="Q10795" i="1"/>
  <c r="Q10796" i="1"/>
  <c r="Q10797" i="1"/>
  <c r="Q10798" i="1"/>
  <c r="Q10799" i="1"/>
  <c r="Q10800" i="1"/>
  <c r="Q10801" i="1"/>
  <c r="Q10802" i="1"/>
  <c r="Q10803" i="1"/>
  <c r="Q10804" i="1"/>
  <c r="Q10805" i="1"/>
  <c r="Q10806" i="1"/>
  <c r="Q10807" i="1"/>
  <c r="Q10808" i="1"/>
  <c r="Q10809" i="1"/>
  <c r="Q10810" i="1"/>
  <c r="Q10811" i="1"/>
  <c r="Q10812" i="1"/>
  <c r="Q10813" i="1"/>
  <c r="Q10814" i="1"/>
  <c r="Q10815" i="1"/>
  <c r="Q10816" i="1"/>
  <c r="Q10817" i="1"/>
  <c r="Q10818" i="1"/>
  <c r="Q10819" i="1"/>
  <c r="Q10820" i="1"/>
  <c r="Q10821" i="1"/>
  <c r="Q10822" i="1"/>
  <c r="Q10823" i="1"/>
  <c r="Q10824" i="1"/>
  <c r="Q10825" i="1"/>
  <c r="Q10826" i="1"/>
  <c r="Q10827" i="1"/>
  <c r="Q10828" i="1"/>
  <c r="Q10829" i="1"/>
  <c r="Q10830" i="1"/>
  <c r="Q10831" i="1"/>
  <c r="Q10832" i="1"/>
  <c r="Q10833" i="1"/>
  <c r="Q10834" i="1"/>
  <c r="Q10835" i="1"/>
  <c r="Q10836" i="1"/>
  <c r="Q10837" i="1"/>
  <c r="Q10838" i="1"/>
  <c r="Q10839" i="1"/>
  <c r="Q10840" i="1"/>
  <c r="Q10841" i="1"/>
  <c r="Q10842" i="1"/>
  <c r="Q10843" i="1"/>
  <c r="Q10844" i="1"/>
  <c r="Q10845" i="1"/>
  <c r="Q10846" i="1"/>
  <c r="Q10847" i="1"/>
  <c r="Q10848" i="1"/>
  <c r="Q10849" i="1"/>
  <c r="Q10850" i="1"/>
  <c r="Q10851" i="1"/>
  <c r="Q10852" i="1"/>
  <c r="Q10853" i="1"/>
  <c r="Q10854" i="1"/>
  <c r="Q10855" i="1"/>
  <c r="Q10856" i="1"/>
  <c r="Q10857" i="1"/>
  <c r="Q10858" i="1"/>
  <c r="Q10859" i="1"/>
  <c r="Q10860" i="1"/>
  <c r="Q10861" i="1"/>
  <c r="Q10862" i="1"/>
  <c r="Q10863" i="1"/>
  <c r="Q10864" i="1"/>
  <c r="Q10865" i="1"/>
  <c r="Q10866" i="1"/>
  <c r="Q10867" i="1"/>
  <c r="Q10868" i="1"/>
  <c r="Q10869" i="1"/>
  <c r="Q10870" i="1"/>
  <c r="Q10871" i="1"/>
  <c r="Q10872" i="1"/>
  <c r="Q10873" i="1"/>
  <c r="Q10874" i="1"/>
  <c r="Q10875" i="1"/>
  <c r="Q10876" i="1"/>
  <c r="Q10877" i="1"/>
  <c r="Q10878" i="1"/>
  <c r="Q10879" i="1"/>
  <c r="Q10880" i="1"/>
  <c r="Q10881" i="1"/>
  <c r="Q10882" i="1"/>
  <c r="Q10883" i="1"/>
  <c r="Q10884" i="1"/>
  <c r="Q10885" i="1"/>
  <c r="Q10886" i="1"/>
  <c r="Q10887" i="1"/>
  <c r="Q10888" i="1"/>
  <c r="Q10889" i="1"/>
  <c r="Q10890" i="1"/>
  <c r="Q10891" i="1"/>
  <c r="Q10892" i="1"/>
  <c r="Q10893" i="1"/>
  <c r="Q10894" i="1"/>
  <c r="Q10895" i="1"/>
  <c r="Q10896" i="1"/>
  <c r="Q10897" i="1"/>
  <c r="Q10898" i="1"/>
  <c r="Q10899" i="1"/>
  <c r="Q10900" i="1"/>
  <c r="Q10901" i="1"/>
  <c r="Q10902" i="1"/>
  <c r="Q10903" i="1"/>
  <c r="Q10904" i="1"/>
  <c r="Q10905" i="1"/>
  <c r="Q10906" i="1"/>
  <c r="Q10907" i="1"/>
  <c r="Q10908" i="1"/>
  <c r="Q10909" i="1"/>
  <c r="Q10910" i="1"/>
  <c r="Q10911" i="1"/>
  <c r="Q10912" i="1"/>
  <c r="Q10913" i="1"/>
  <c r="Q10914" i="1"/>
  <c r="Q10915" i="1"/>
  <c r="Q10916" i="1"/>
  <c r="Q10917" i="1"/>
  <c r="Q10918" i="1"/>
  <c r="Q10919" i="1"/>
  <c r="Q10920" i="1"/>
  <c r="Q10921" i="1"/>
  <c r="Q10922" i="1"/>
  <c r="Q10923" i="1"/>
  <c r="Q10924" i="1"/>
  <c r="Q10925" i="1"/>
  <c r="Q10926" i="1"/>
  <c r="Q10927" i="1"/>
  <c r="Q10928" i="1"/>
  <c r="Q10929" i="1"/>
  <c r="Q10930" i="1"/>
  <c r="Q10931" i="1"/>
  <c r="Q10932" i="1"/>
  <c r="Q10933" i="1"/>
  <c r="Q10934" i="1"/>
  <c r="Q10935" i="1"/>
  <c r="Q10936" i="1"/>
  <c r="Q10937" i="1"/>
  <c r="Q10938" i="1"/>
  <c r="Q10939" i="1"/>
  <c r="Q10940" i="1"/>
  <c r="Q10941" i="1"/>
  <c r="Q10942" i="1"/>
  <c r="Q10943" i="1"/>
  <c r="Q10944" i="1"/>
  <c r="Q10945" i="1"/>
  <c r="Q10946" i="1"/>
  <c r="Q10947" i="1"/>
  <c r="Q10948" i="1"/>
  <c r="Q10949" i="1"/>
  <c r="Q10950" i="1"/>
  <c r="Q10951" i="1"/>
  <c r="Q10952" i="1"/>
  <c r="Q10953" i="1"/>
  <c r="Q10954" i="1"/>
  <c r="Q10955" i="1"/>
  <c r="Q10956" i="1"/>
  <c r="Q10957" i="1"/>
  <c r="Q10958" i="1"/>
  <c r="Q10959" i="1"/>
  <c r="Q10960" i="1"/>
  <c r="Q10961" i="1"/>
  <c r="Q10962" i="1"/>
  <c r="Q10963" i="1"/>
  <c r="Q10964" i="1"/>
  <c r="Q10965" i="1"/>
  <c r="Q10966" i="1"/>
  <c r="Q10967" i="1"/>
  <c r="Q10968" i="1"/>
  <c r="Q10969" i="1"/>
  <c r="Q10970" i="1"/>
  <c r="Q10971" i="1"/>
  <c r="Q10972" i="1"/>
  <c r="Q10973" i="1"/>
  <c r="Q10974" i="1"/>
  <c r="Q10975" i="1"/>
  <c r="Q10976" i="1"/>
  <c r="Q10977" i="1"/>
  <c r="Q10978" i="1"/>
  <c r="Q10979" i="1"/>
  <c r="Q10980" i="1"/>
  <c r="Q10981" i="1"/>
  <c r="Q10982" i="1"/>
  <c r="Q10983" i="1"/>
  <c r="Q10984" i="1"/>
  <c r="Q10985" i="1"/>
  <c r="Q10986" i="1"/>
  <c r="Q10987" i="1"/>
  <c r="Q10988" i="1"/>
  <c r="Q10989" i="1"/>
  <c r="Q10990" i="1"/>
  <c r="Q10991" i="1"/>
  <c r="Q10992" i="1"/>
  <c r="Q10993" i="1"/>
  <c r="Q10994" i="1"/>
  <c r="Q10995" i="1"/>
  <c r="Q10996" i="1"/>
  <c r="Q10997" i="1"/>
  <c r="Q10998" i="1"/>
  <c r="Q10999" i="1"/>
  <c r="Q11000" i="1"/>
  <c r="Q11001" i="1"/>
  <c r="Q11002" i="1"/>
  <c r="Q11003" i="1"/>
  <c r="Q11004" i="1"/>
  <c r="Q11005" i="1"/>
  <c r="Q11006" i="1"/>
  <c r="Q11007" i="1"/>
  <c r="Q11008" i="1"/>
  <c r="Q11009" i="1"/>
  <c r="Q11010" i="1"/>
  <c r="Q11011" i="1"/>
  <c r="Q11012" i="1"/>
  <c r="Q11013" i="1"/>
  <c r="Q11014" i="1"/>
  <c r="Q11015" i="1"/>
  <c r="Q11016" i="1"/>
  <c r="Q11017" i="1"/>
  <c r="Q11018" i="1"/>
  <c r="Q11019" i="1"/>
  <c r="Q11020" i="1"/>
  <c r="Q11021" i="1"/>
  <c r="Q11022" i="1"/>
  <c r="Q11023" i="1"/>
  <c r="Q11024" i="1"/>
  <c r="Q11025" i="1"/>
  <c r="Q11026" i="1"/>
  <c r="Q11027" i="1"/>
  <c r="Q11028" i="1"/>
  <c r="Q11029" i="1"/>
  <c r="Q11030" i="1"/>
  <c r="Q11031" i="1"/>
  <c r="Q11032" i="1"/>
  <c r="Q11033" i="1"/>
  <c r="Q11034" i="1"/>
  <c r="Q11035" i="1"/>
  <c r="Q11036" i="1"/>
  <c r="Q11037" i="1"/>
  <c r="Q11038" i="1"/>
  <c r="Q11039" i="1"/>
  <c r="Q11040" i="1"/>
  <c r="Q11041" i="1"/>
  <c r="Q11042" i="1"/>
  <c r="Q11043" i="1"/>
  <c r="Q11044" i="1"/>
  <c r="Q11045" i="1"/>
  <c r="Q11046" i="1"/>
  <c r="Q11047" i="1"/>
  <c r="Q11048" i="1"/>
  <c r="Q11049" i="1"/>
  <c r="Q11050" i="1"/>
  <c r="Q11051" i="1"/>
  <c r="B11051" i="1" s="1"/>
  <c r="Q11052" i="1"/>
  <c r="Q11053" i="1"/>
  <c r="Q11054" i="1"/>
  <c r="Q11055" i="1"/>
  <c r="Q11056" i="1"/>
  <c r="Q11057" i="1"/>
  <c r="B11057" i="1" s="1"/>
  <c r="Q11058" i="1"/>
  <c r="Q11059" i="1"/>
  <c r="Q11060" i="1"/>
  <c r="Q11061" i="1"/>
  <c r="Q11062" i="1"/>
  <c r="Q11063" i="1"/>
  <c r="Q11064" i="1"/>
  <c r="Q11065" i="1"/>
  <c r="B11065" i="1" s="1"/>
  <c r="Q11066" i="1"/>
  <c r="Q11067" i="1"/>
  <c r="Q11068" i="1"/>
  <c r="Q11069" i="1"/>
  <c r="Q11070" i="1"/>
  <c r="Q11071" i="1"/>
  <c r="Q11072" i="1"/>
  <c r="Q11073" i="1"/>
  <c r="B11073" i="1" s="1"/>
  <c r="Q11074" i="1"/>
  <c r="Q11075" i="1"/>
  <c r="Q11076" i="1"/>
  <c r="Q11077" i="1"/>
  <c r="Q11078" i="1"/>
  <c r="Q11079" i="1"/>
  <c r="Q11080" i="1"/>
  <c r="Q11081" i="1"/>
  <c r="Q11082" i="1"/>
  <c r="Q11083" i="1"/>
  <c r="B11083" i="1" s="1"/>
  <c r="Q11084" i="1"/>
  <c r="Q11085" i="1"/>
  <c r="Q11086" i="1"/>
  <c r="Q11087" i="1"/>
  <c r="Q11088" i="1"/>
  <c r="Q11089" i="1"/>
  <c r="Q11090" i="1"/>
  <c r="Q11091" i="1"/>
  <c r="B11091" i="1" s="1"/>
  <c r="Q11092" i="1"/>
  <c r="Q11093" i="1"/>
  <c r="Q11094" i="1"/>
  <c r="Q11095" i="1"/>
  <c r="Q11096" i="1"/>
  <c r="Q11097" i="1"/>
  <c r="Q11098" i="1"/>
  <c r="Q11099" i="1"/>
  <c r="B11099" i="1" s="1"/>
  <c r="Q11100" i="1"/>
  <c r="Q11101" i="1"/>
  <c r="Q11102" i="1"/>
  <c r="Q11103" i="1"/>
  <c r="Q11104" i="1"/>
  <c r="Q11105" i="1"/>
  <c r="Q11106" i="1"/>
  <c r="Q11107" i="1"/>
  <c r="Q11108" i="1"/>
  <c r="Q11109" i="1"/>
  <c r="Q11110" i="1"/>
  <c r="Q11111" i="1"/>
  <c r="Q11112" i="1"/>
  <c r="Q11113" i="1"/>
  <c r="Q11114" i="1"/>
  <c r="Q11115" i="1"/>
  <c r="B11115" i="1" s="1"/>
  <c r="Q11116" i="1"/>
  <c r="Q11117" i="1"/>
  <c r="Q11118" i="1"/>
  <c r="Q11119" i="1"/>
  <c r="Q11120" i="1"/>
  <c r="Q11121" i="1"/>
  <c r="B11121" i="1" s="1"/>
  <c r="Q11122" i="1"/>
  <c r="Q11123" i="1"/>
  <c r="Q11124" i="1"/>
  <c r="Q11125" i="1"/>
  <c r="Q11126" i="1"/>
  <c r="Q11127" i="1"/>
  <c r="Q11128" i="1"/>
  <c r="Q11129" i="1"/>
  <c r="Q11130" i="1"/>
  <c r="Q11131" i="1"/>
  <c r="B11131" i="1" s="1"/>
  <c r="Q11132" i="1"/>
  <c r="Q11133" i="1"/>
  <c r="Q11134" i="1"/>
  <c r="Q11135" i="1"/>
  <c r="Q11136" i="1"/>
  <c r="Q11137" i="1"/>
  <c r="B11137" i="1" s="1"/>
  <c r="Q11138" i="1"/>
  <c r="Q11139" i="1"/>
  <c r="Q11140" i="1"/>
  <c r="Q10281" i="1"/>
  <c r="B10281" i="1" s="1"/>
  <c r="Q10282" i="1"/>
  <c r="B10282" i="1" s="1"/>
  <c r="Q10283" i="1"/>
  <c r="Q10284" i="1"/>
  <c r="Q10285" i="1"/>
  <c r="Q10286" i="1"/>
  <c r="Q10287" i="1"/>
  <c r="Q10288" i="1"/>
  <c r="Q10289" i="1"/>
  <c r="B10289" i="1" s="1"/>
  <c r="Q10290" i="1"/>
  <c r="B10290" i="1" s="1"/>
  <c r="Q10291" i="1"/>
  <c r="Q10292" i="1"/>
  <c r="Q10293" i="1"/>
  <c r="Q10294" i="1"/>
  <c r="Q10295" i="1"/>
  <c r="Q10296" i="1"/>
  <c r="Q10297" i="1"/>
  <c r="B10297" i="1" s="1"/>
  <c r="Q10298" i="1"/>
  <c r="B10298" i="1" s="1"/>
  <c r="Q10299" i="1"/>
  <c r="Q10300" i="1"/>
  <c r="Q10301" i="1"/>
  <c r="Q10302" i="1"/>
  <c r="Q9468" i="1"/>
  <c r="Q9469" i="1"/>
  <c r="Q9470" i="1"/>
  <c r="Q9471" i="1"/>
  <c r="Q9472" i="1"/>
  <c r="Q9473" i="1"/>
  <c r="Q9474" i="1"/>
  <c r="Q9475" i="1"/>
  <c r="Q9476" i="1"/>
  <c r="Q9477" i="1"/>
  <c r="Q9478" i="1"/>
  <c r="Q9479" i="1"/>
  <c r="Q9480" i="1"/>
  <c r="Q9481" i="1"/>
  <c r="Q9482" i="1"/>
  <c r="Q9483" i="1"/>
  <c r="Q9484" i="1"/>
  <c r="Q9485" i="1"/>
  <c r="Q9486" i="1"/>
  <c r="Q9487" i="1"/>
  <c r="Q9488" i="1"/>
  <c r="Q9489" i="1"/>
  <c r="Q9490" i="1"/>
  <c r="Q9491" i="1"/>
  <c r="Q9492" i="1"/>
  <c r="Q9493" i="1"/>
  <c r="Q9494" i="1"/>
  <c r="Q9495" i="1"/>
  <c r="Q9496" i="1"/>
  <c r="Q9497" i="1"/>
  <c r="Q9498" i="1"/>
  <c r="Q9499" i="1"/>
  <c r="Q9500" i="1"/>
  <c r="Q9501" i="1"/>
  <c r="Q9502" i="1"/>
  <c r="Q9503" i="1"/>
  <c r="Q9504" i="1"/>
  <c r="Q9505" i="1"/>
  <c r="Q9506" i="1"/>
  <c r="Q9507" i="1"/>
  <c r="Q9508" i="1"/>
  <c r="Q9509" i="1"/>
  <c r="Q9510" i="1"/>
  <c r="Q9511" i="1"/>
  <c r="Q9512" i="1"/>
  <c r="Q9513" i="1"/>
  <c r="Q9514" i="1"/>
  <c r="Q9515" i="1"/>
  <c r="Q9516" i="1"/>
  <c r="Q9517" i="1"/>
  <c r="Q9518" i="1"/>
  <c r="Q9519" i="1"/>
  <c r="Q9520" i="1"/>
  <c r="Q9521" i="1"/>
  <c r="Q9522" i="1"/>
  <c r="Q9523" i="1"/>
  <c r="Q9524" i="1"/>
  <c r="Q9525" i="1"/>
  <c r="Q9526" i="1"/>
  <c r="Q9527" i="1"/>
  <c r="Q9528" i="1"/>
  <c r="Q9529" i="1"/>
  <c r="Q9530" i="1"/>
  <c r="Q9531" i="1"/>
  <c r="Q9532" i="1"/>
  <c r="Q9533" i="1"/>
  <c r="Q9534" i="1"/>
  <c r="Q9535" i="1"/>
  <c r="Q9536" i="1"/>
  <c r="Q9537" i="1"/>
  <c r="Q9538" i="1"/>
  <c r="Q9539" i="1"/>
  <c r="Q9540" i="1"/>
  <c r="Q9541" i="1"/>
  <c r="Q9542" i="1"/>
  <c r="Q9543" i="1"/>
  <c r="Q9544" i="1"/>
  <c r="Q9545" i="1"/>
  <c r="Q9546" i="1"/>
  <c r="Q9547" i="1"/>
  <c r="Q9548" i="1"/>
  <c r="Q9549" i="1"/>
  <c r="Q9550" i="1"/>
  <c r="Q9551" i="1"/>
  <c r="Q9552" i="1"/>
  <c r="Q9553" i="1"/>
  <c r="Q9554" i="1"/>
  <c r="Q9555" i="1"/>
  <c r="Q9556" i="1"/>
  <c r="Q9557" i="1"/>
  <c r="Q9558" i="1"/>
  <c r="Q9559" i="1"/>
  <c r="Q9560" i="1"/>
  <c r="Q9561" i="1"/>
  <c r="Q9562" i="1"/>
  <c r="Q9563" i="1"/>
  <c r="Q9564" i="1"/>
  <c r="Q9565" i="1"/>
  <c r="Q9585" i="1"/>
  <c r="Q9586" i="1"/>
  <c r="Q9587" i="1"/>
  <c r="Q9588" i="1"/>
  <c r="Q9589" i="1"/>
  <c r="Q9590" i="1"/>
  <c r="Q9591" i="1"/>
  <c r="B9591" i="1" s="1"/>
  <c r="Q9592" i="1"/>
  <c r="Q9593" i="1"/>
  <c r="Q9594" i="1"/>
  <c r="Q9595" i="1"/>
  <c r="Q9596" i="1"/>
  <c r="Q9597" i="1"/>
  <c r="Q9598" i="1"/>
  <c r="Q9599" i="1"/>
  <c r="B9599" i="1" s="1"/>
  <c r="Q9600" i="1"/>
  <c r="Q9601" i="1"/>
  <c r="Q9602" i="1"/>
  <c r="Q9603" i="1"/>
  <c r="Q9604" i="1"/>
  <c r="Q9605" i="1"/>
  <c r="Q9606" i="1"/>
  <c r="Q9607" i="1"/>
  <c r="Q9608" i="1"/>
  <c r="Q9609" i="1"/>
  <c r="Q9610" i="1"/>
  <c r="B9610" i="1" s="1"/>
  <c r="Q9611" i="1"/>
  <c r="Q9612" i="1"/>
  <c r="Q9613" i="1"/>
  <c r="B9613" i="1" s="1"/>
  <c r="Q9614" i="1"/>
  <c r="Q9615" i="1"/>
  <c r="Q9616" i="1"/>
  <c r="Q9617" i="1"/>
  <c r="Q9618" i="1"/>
  <c r="Q9619" i="1"/>
  <c r="Q9620" i="1"/>
  <c r="Q9621" i="1"/>
  <c r="Q9622" i="1"/>
  <c r="Q9623" i="1"/>
  <c r="Q9624" i="1"/>
  <c r="B9624" i="1" s="1"/>
  <c r="Q9625" i="1"/>
  <c r="Q9626" i="1"/>
  <c r="Q9627" i="1"/>
  <c r="Q9628" i="1"/>
  <c r="Q9629" i="1"/>
  <c r="Q9630" i="1"/>
  <c r="Q9631" i="1"/>
  <c r="Q9632" i="1"/>
  <c r="B9632" i="1" s="1"/>
  <c r="Q9633" i="1"/>
  <c r="Q9634" i="1"/>
  <c r="Q9635" i="1"/>
  <c r="Q9636" i="1"/>
  <c r="Q9637" i="1"/>
  <c r="Q9638" i="1"/>
  <c r="Q9639" i="1"/>
  <c r="Q9640" i="1"/>
  <c r="B9640" i="1" s="1"/>
  <c r="Q9641" i="1"/>
  <c r="Q9642" i="1"/>
  <c r="Q9643" i="1"/>
  <c r="Q9644" i="1"/>
  <c r="Q9645" i="1"/>
  <c r="Q9646" i="1"/>
  <c r="Q9647" i="1"/>
  <c r="Q9648" i="1"/>
  <c r="B9648" i="1" s="1"/>
  <c r="Q9649" i="1"/>
  <c r="Q9650" i="1"/>
  <c r="Q9651" i="1"/>
  <c r="Q9652" i="1"/>
  <c r="Q9653" i="1"/>
  <c r="Q9654" i="1"/>
  <c r="Q9655" i="1"/>
  <c r="B9655" i="1" s="1"/>
  <c r="Q9656" i="1"/>
  <c r="Q9657" i="1"/>
  <c r="Q9658" i="1"/>
  <c r="Q9659" i="1"/>
  <c r="Q9660" i="1"/>
  <c r="Q9661" i="1"/>
  <c r="Q9662" i="1"/>
  <c r="Q9663" i="1"/>
  <c r="B9663" i="1" s="1"/>
  <c r="Q9664" i="1"/>
  <c r="Q9665" i="1"/>
  <c r="Q9666" i="1"/>
  <c r="Q9667" i="1"/>
  <c r="Q9668" i="1"/>
  <c r="Q9669" i="1"/>
  <c r="Q9670" i="1"/>
  <c r="Q9671" i="1"/>
  <c r="Q9672" i="1"/>
  <c r="Q9673" i="1"/>
  <c r="Q9674" i="1"/>
  <c r="B9674" i="1" s="1"/>
  <c r="Q9675" i="1"/>
  <c r="Q9676" i="1"/>
  <c r="Q9677" i="1"/>
  <c r="B9677" i="1" s="1"/>
  <c r="Q9678" i="1"/>
  <c r="Q9679" i="1"/>
  <c r="Q9680" i="1"/>
  <c r="Q9681" i="1"/>
  <c r="Q9682" i="1"/>
  <c r="Q9683" i="1"/>
  <c r="Q9684" i="1"/>
  <c r="Q9685" i="1"/>
  <c r="Q9686" i="1"/>
  <c r="Q9687" i="1"/>
  <c r="Q9688" i="1"/>
  <c r="Q9689" i="1"/>
  <c r="Q9690" i="1"/>
  <c r="Q9691" i="1"/>
  <c r="Q9692" i="1"/>
  <c r="Q9693" i="1"/>
  <c r="Q9694" i="1"/>
  <c r="Q9695" i="1"/>
  <c r="Q9696" i="1"/>
  <c r="Q9697" i="1"/>
  <c r="Q9698" i="1"/>
  <c r="Q9699" i="1"/>
  <c r="Q9700" i="1"/>
  <c r="Q9701" i="1"/>
  <c r="Q9702" i="1"/>
  <c r="Q9703" i="1"/>
  <c r="Q9704" i="1"/>
  <c r="Q9705" i="1"/>
  <c r="Q9706" i="1"/>
  <c r="Q9707" i="1"/>
  <c r="Q9708" i="1"/>
  <c r="Q9709" i="1"/>
  <c r="Q9710" i="1"/>
  <c r="Q9711" i="1"/>
  <c r="Q9712" i="1"/>
  <c r="Q9713" i="1"/>
  <c r="Q9714" i="1"/>
  <c r="Q9715" i="1"/>
  <c r="Q9716" i="1"/>
  <c r="Q9717" i="1"/>
  <c r="Q9718" i="1"/>
  <c r="Q9719" i="1"/>
  <c r="Q9720" i="1"/>
  <c r="Q9721" i="1"/>
  <c r="Q9722" i="1"/>
  <c r="Q9723" i="1"/>
  <c r="Q9724" i="1"/>
  <c r="Q9725" i="1"/>
  <c r="Q9726" i="1"/>
  <c r="Q9727" i="1"/>
  <c r="Q9728" i="1"/>
  <c r="Q9729" i="1"/>
  <c r="Q9730" i="1"/>
  <c r="Q9731" i="1"/>
  <c r="Q9732" i="1"/>
  <c r="Q9733" i="1"/>
  <c r="Q9734" i="1"/>
  <c r="Q9735" i="1"/>
  <c r="Q9736" i="1"/>
  <c r="Q9737" i="1"/>
  <c r="Q9738" i="1"/>
  <c r="Q9739" i="1"/>
  <c r="Q9740" i="1"/>
  <c r="Q9741" i="1"/>
  <c r="Q9742" i="1"/>
  <c r="Q9743" i="1"/>
  <c r="Q9756" i="1"/>
  <c r="Q9757" i="1"/>
  <c r="Q9758" i="1"/>
  <c r="Q9759" i="1"/>
  <c r="Q9760" i="1"/>
  <c r="Q9761" i="1"/>
  <c r="Q9762" i="1"/>
  <c r="Q9763" i="1"/>
  <c r="Q9764" i="1"/>
  <c r="Q9765" i="1"/>
  <c r="Q9766" i="1"/>
  <c r="Q9767" i="1"/>
  <c r="Q9768" i="1"/>
  <c r="Q9769" i="1"/>
  <c r="Q9770" i="1"/>
  <c r="Q9771" i="1"/>
  <c r="Q9772" i="1"/>
  <c r="Q9773" i="1"/>
  <c r="Q9774" i="1"/>
  <c r="Q9775" i="1"/>
  <c r="Q9776" i="1"/>
  <c r="Q9777" i="1"/>
  <c r="Q9778" i="1"/>
  <c r="Q9779" i="1"/>
  <c r="Q9780" i="1"/>
  <c r="Q9781" i="1"/>
  <c r="Q9782" i="1"/>
  <c r="Q9783" i="1"/>
  <c r="Q9784" i="1"/>
  <c r="Q9785" i="1"/>
  <c r="Q9786" i="1"/>
  <c r="Q9787" i="1"/>
  <c r="Q9788" i="1"/>
  <c r="Q9789" i="1"/>
  <c r="Q9790" i="1"/>
  <c r="Q9791" i="1"/>
  <c r="Q9792" i="1"/>
  <c r="Q9793" i="1"/>
  <c r="Q9794" i="1"/>
  <c r="Q9795" i="1"/>
  <c r="Q9796" i="1"/>
  <c r="Q9797" i="1"/>
  <c r="Q9798" i="1"/>
  <c r="Q9799" i="1"/>
  <c r="Q9800" i="1"/>
  <c r="Q9801" i="1"/>
  <c r="Q9802" i="1"/>
  <c r="Q9803" i="1"/>
  <c r="Q9804" i="1"/>
  <c r="Q9805" i="1"/>
  <c r="Q9806" i="1"/>
  <c r="Q9807" i="1"/>
  <c r="Q9808" i="1"/>
  <c r="Q9809" i="1"/>
  <c r="Q9810" i="1"/>
  <c r="Q9811" i="1"/>
  <c r="Q9812" i="1"/>
  <c r="Q9813" i="1"/>
  <c r="Q9814" i="1"/>
  <c r="Q9815" i="1"/>
  <c r="Q9816" i="1"/>
  <c r="Q9817" i="1"/>
  <c r="Q9818" i="1"/>
  <c r="Q9819" i="1"/>
  <c r="Q9820" i="1"/>
  <c r="Q9821" i="1"/>
  <c r="Q9822" i="1"/>
  <c r="Q9823" i="1"/>
  <c r="Q9824" i="1"/>
  <c r="Q9825" i="1"/>
  <c r="Q9826" i="1"/>
  <c r="Q9827" i="1"/>
  <c r="Q9828" i="1"/>
  <c r="Q9829" i="1"/>
  <c r="Q9830" i="1"/>
  <c r="Q9831" i="1"/>
  <c r="Q9832" i="1"/>
  <c r="Q9833" i="1"/>
  <c r="Q9834" i="1"/>
  <c r="Q9835" i="1"/>
  <c r="Q9836" i="1"/>
  <c r="Q9837" i="1"/>
  <c r="Q9838" i="1"/>
  <c r="Q9839" i="1"/>
  <c r="Q9840" i="1"/>
  <c r="Q9841" i="1"/>
  <c r="Q9842" i="1"/>
  <c r="Q9843" i="1"/>
  <c r="Q9844" i="1"/>
  <c r="Q9845" i="1"/>
  <c r="Q9846" i="1"/>
  <c r="Q9847" i="1"/>
  <c r="Q9848" i="1"/>
  <c r="Q9849" i="1"/>
  <c r="Q9850" i="1"/>
  <c r="Q9851" i="1"/>
  <c r="Q9852" i="1"/>
  <c r="Q9853" i="1"/>
  <c r="Q9854" i="1"/>
  <c r="Q9855" i="1"/>
  <c r="Q9856" i="1"/>
  <c r="Q9857" i="1"/>
  <c r="Q9858" i="1"/>
  <c r="Q9859" i="1"/>
  <c r="Q9860" i="1"/>
  <c r="Q9861" i="1"/>
  <c r="Q9862" i="1"/>
  <c r="Q9863" i="1"/>
  <c r="Q9864" i="1"/>
  <c r="Q9865" i="1"/>
  <c r="Q9866" i="1"/>
  <c r="Q9867" i="1"/>
  <c r="Q9868" i="1"/>
  <c r="Q9869" i="1"/>
  <c r="Q9870" i="1"/>
  <c r="Q9871" i="1"/>
  <c r="Q9872" i="1"/>
  <c r="Q9873" i="1"/>
  <c r="Q9874" i="1"/>
  <c r="Q9875" i="1"/>
  <c r="Q9876" i="1"/>
  <c r="Q9877" i="1"/>
  <c r="Q9878" i="1"/>
  <c r="Q9879" i="1"/>
  <c r="Q9880" i="1"/>
  <c r="Q9881" i="1"/>
  <c r="Q9882" i="1"/>
  <c r="Q9883" i="1"/>
  <c r="Q9884" i="1"/>
  <c r="Q9885" i="1"/>
  <c r="Q9886" i="1"/>
  <c r="Q9887" i="1"/>
  <c r="Q9888" i="1"/>
  <c r="Q9889" i="1"/>
  <c r="Q9890" i="1"/>
  <c r="Q9891" i="1"/>
  <c r="Q9892" i="1"/>
  <c r="Q9893" i="1"/>
  <c r="Q9894" i="1"/>
  <c r="Q9895" i="1"/>
  <c r="Q9896" i="1"/>
  <c r="Q9897" i="1"/>
  <c r="Q9898" i="1"/>
  <c r="Q9899" i="1"/>
  <c r="Q9900" i="1"/>
  <c r="Q9901" i="1"/>
  <c r="Q9902" i="1"/>
  <c r="Q9903" i="1"/>
  <c r="Q9904" i="1"/>
  <c r="Q9905" i="1"/>
  <c r="Q9906" i="1"/>
  <c r="Q9907" i="1"/>
  <c r="Q9908" i="1"/>
  <c r="Q9909" i="1"/>
  <c r="Q9910" i="1"/>
  <c r="Q9911" i="1"/>
  <c r="Q9912" i="1"/>
  <c r="Q9913" i="1"/>
  <c r="Q9914" i="1"/>
  <c r="Q9915" i="1"/>
  <c r="Q9916" i="1"/>
  <c r="Q9917" i="1"/>
  <c r="Q9918" i="1"/>
  <c r="Q9919" i="1"/>
  <c r="Q9920" i="1"/>
  <c r="Q9921" i="1"/>
  <c r="Q9922" i="1"/>
  <c r="Q9923" i="1"/>
  <c r="Q9924" i="1"/>
  <c r="Q9925" i="1"/>
  <c r="Q9926" i="1"/>
  <c r="Q9927" i="1"/>
  <c r="Q9928" i="1"/>
  <c r="Q9929" i="1"/>
  <c r="Q9930" i="1"/>
  <c r="Q9931" i="1"/>
  <c r="Q9932" i="1"/>
  <c r="Q9933" i="1"/>
  <c r="Q9934" i="1"/>
  <c r="Q9935" i="1"/>
  <c r="B9935" i="1" s="1"/>
  <c r="Q9936" i="1"/>
  <c r="Q9937" i="1"/>
  <c r="Q9938" i="1"/>
  <c r="Q9939" i="1"/>
  <c r="Q9940" i="1"/>
  <c r="Q9941" i="1"/>
  <c r="Q9942" i="1"/>
  <c r="Q9943" i="1"/>
  <c r="Q9944" i="1"/>
  <c r="Q9945" i="1"/>
  <c r="Q9946" i="1"/>
  <c r="Q9947" i="1"/>
  <c r="Q9948" i="1"/>
  <c r="Q9949" i="1"/>
  <c r="Q9950" i="1"/>
  <c r="Q9951" i="1"/>
  <c r="B9951" i="1" s="1"/>
  <c r="Q9952" i="1"/>
  <c r="Q9953" i="1"/>
  <c r="Q9954" i="1"/>
  <c r="Q9955" i="1"/>
  <c r="Q9956" i="1"/>
  <c r="Q9957" i="1"/>
  <c r="Q9958" i="1"/>
  <c r="Q9959" i="1"/>
  <c r="Q9960" i="1"/>
  <c r="Q9961" i="1"/>
  <c r="Q9962" i="1"/>
  <c r="Q9963" i="1"/>
  <c r="Q9964" i="1"/>
  <c r="Q9965" i="1"/>
  <c r="Q9966" i="1"/>
  <c r="Q9967" i="1"/>
  <c r="B9967" i="1" s="1"/>
  <c r="Q9968" i="1"/>
  <c r="Q9969" i="1"/>
  <c r="Q9970" i="1"/>
  <c r="Q9971" i="1"/>
  <c r="Q9972" i="1"/>
  <c r="Q9973" i="1"/>
  <c r="Q9974" i="1"/>
  <c r="Q9975" i="1"/>
  <c r="Q9976" i="1"/>
  <c r="Q9977" i="1"/>
  <c r="Q9978" i="1"/>
  <c r="Q9979" i="1"/>
  <c r="Q9980" i="1"/>
  <c r="Q9981" i="1"/>
  <c r="Q9982" i="1"/>
  <c r="Q9983" i="1"/>
  <c r="B9983" i="1" s="1"/>
  <c r="Q9984" i="1"/>
  <c r="Q9985" i="1"/>
  <c r="Q9986" i="1"/>
  <c r="Q9987" i="1"/>
  <c r="Q9988" i="1"/>
  <c r="Q9989" i="1"/>
  <c r="Q9990" i="1"/>
  <c r="Q9991" i="1"/>
  <c r="Q9992" i="1"/>
  <c r="Q9993" i="1"/>
  <c r="Q9994" i="1"/>
  <c r="Q9995" i="1"/>
  <c r="Q9996" i="1"/>
  <c r="Q9997" i="1"/>
  <c r="Q9998" i="1"/>
  <c r="Q9999" i="1"/>
  <c r="B9999" i="1" s="1"/>
  <c r="Q10000" i="1"/>
  <c r="Q10001" i="1"/>
  <c r="Q10002" i="1"/>
  <c r="Q10003" i="1"/>
  <c r="Q10004" i="1"/>
  <c r="Q10005" i="1"/>
  <c r="Q10006" i="1"/>
  <c r="Q10007" i="1"/>
  <c r="Q10008" i="1"/>
  <c r="Q10009" i="1"/>
  <c r="Q10010" i="1"/>
  <c r="Q10011" i="1"/>
  <c r="Q10012" i="1"/>
  <c r="Q10013" i="1"/>
  <c r="Q10014" i="1"/>
  <c r="Q10015" i="1"/>
  <c r="B10015" i="1" s="1"/>
  <c r="Q10016" i="1"/>
  <c r="Q10017" i="1"/>
  <c r="Q10018" i="1"/>
  <c r="Q10019" i="1"/>
  <c r="Q10020" i="1"/>
  <c r="Q10021" i="1"/>
  <c r="Q10022" i="1"/>
  <c r="Q10023" i="1"/>
  <c r="Q10024" i="1"/>
  <c r="Q10025" i="1"/>
  <c r="Q10026" i="1"/>
  <c r="Q10027" i="1"/>
  <c r="Q10028" i="1"/>
  <c r="Q10029" i="1"/>
  <c r="Q10030" i="1"/>
  <c r="Q10031" i="1"/>
  <c r="B10031" i="1" s="1"/>
  <c r="Q10032" i="1"/>
  <c r="Q10033" i="1"/>
  <c r="Q10034" i="1"/>
  <c r="Q10035" i="1"/>
  <c r="Q10036" i="1"/>
  <c r="Q10037" i="1"/>
  <c r="Q10038" i="1"/>
  <c r="Q10039" i="1"/>
  <c r="Q10040" i="1"/>
  <c r="Q10041" i="1"/>
  <c r="Q10042" i="1"/>
  <c r="Q10043" i="1"/>
  <c r="Q10044" i="1"/>
  <c r="Q10045" i="1"/>
  <c r="Q10046" i="1"/>
  <c r="Q10047" i="1"/>
  <c r="B10047" i="1" s="1"/>
  <c r="Q10048" i="1"/>
  <c r="Q10049" i="1"/>
  <c r="Q10050" i="1"/>
  <c r="Q10051" i="1"/>
  <c r="Q10052" i="1"/>
  <c r="Q10053" i="1"/>
  <c r="Q10054" i="1"/>
  <c r="Q10055" i="1"/>
  <c r="Q10056" i="1"/>
  <c r="Q10057" i="1"/>
  <c r="Q10058" i="1"/>
  <c r="Q10059" i="1"/>
  <c r="Q10060" i="1"/>
  <c r="Q10061" i="1"/>
  <c r="Q10062" i="1"/>
  <c r="Q10063" i="1"/>
  <c r="B10063" i="1" s="1"/>
  <c r="Q10064" i="1"/>
  <c r="Q10065" i="1"/>
  <c r="Q10066" i="1"/>
  <c r="Q10067" i="1"/>
  <c r="Q10068" i="1"/>
  <c r="Q10069" i="1"/>
  <c r="Q10070" i="1"/>
  <c r="Q10071" i="1"/>
  <c r="Q10072" i="1"/>
  <c r="Q10073" i="1"/>
  <c r="Q10074" i="1"/>
  <c r="Q10075" i="1"/>
  <c r="Q10076" i="1"/>
  <c r="Q10077" i="1"/>
  <c r="Q10078" i="1"/>
  <c r="Q10079" i="1"/>
  <c r="B10079" i="1" s="1"/>
  <c r="Q10080" i="1"/>
  <c r="Q10081" i="1"/>
  <c r="Q10082" i="1"/>
  <c r="B10082" i="1" s="1"/>
  <c r="Q10083" i="1"/>
  <c r="Q10084" i="1"/>
  <c r="Q10085" i="1"/>
  <c r="Q10086" i="1"/>
  <c r="Q10087" i="1"/>
  <c r="Q10088" i="1"/>
  <c r="Q10089" i="1"/>
  <c r="Q10090" i="1"/>
  <c r="Q10091" i="1"/>
  <c r="Q10092" i="1"/>
  <c r="Q10093" i="1"/>
  <c r="Q10094" i="1"/>
  <c r="Q10095" i="1"/>
  <c r="Q10096" i="1"/>
  <c r="Q10097" i="1"/>
  <c r="B10097" i="1" s="1"/>
  <c r="Q10098" i="1"/>
  <c r="B10098" i="1" s="1"/>
  <c r="Q10099" i="1"/>
  <c r="Q10100" i="1"/>
  <c r="Q10101" i="1"/>
  <c r="Q10102" i="1"/>
  <c r="Q10103" i="1"/>
  <c r="Q10104" i="1"/>
  <c r="Q10105" i="1"/>
  <c r="Q10106" i="1"/>
  <c r="Q10107" i="1"/>
  <c r="Q10108" i="1"/>
  <c r="Q10109" i="1"/>
  <c r="Q10110" i="1"/>
  <c r="Q10111" i="1"/>
  <c r="Q10112" i="1"/>
  <c r="Q10113" i="1"/>
  <c r="Q10114" i="1"/>
  <c r="Q10115" i="1"/>
  <c r="Q10116" i="1"/>
  <c r="Q10117" i="1"/>
  <c r="Q10118" i="1"/>
  <c r="Q10119" i="1"/>
  <c r="Q10120" i="1"/>
  <c r="Q10121" i="1"/>
  <c r="Q10122" i="1"/>
  <c r="Q10123" i="1"/>
  <c r="Q10124" i="1"/>
  <c r="Q10125" i="1"/>
  <c r="Q10126" i="1"/>
  <c r="Q10127" i="1"/>
  <c r="Q10128" i="1"/>
  <c r="Q10129" i="1"/>
  <c r="Q10130" i="1"/>
  <c r="Q10131" i="1"/>
  <c r="Q10132" i="1"/>
  <c r="Q10133" i="1"/>
  <c r="Q10134" i="1"/>
  <c r="Q10135" i="1"/>
  <c r="Q10136" i="1"/>
  <c r="Q10137" i="1"/>
  <c r="Q10138" i="1"/>
  <c r="Q10139" i="1"/>
  <c r="Q10140" i="1"/>
  <c r="Q10141" i="1"/>
  <c r="Q10142" i="1"/>
  <c r="Q10143" i="1"/>
  <c r="Q10144" i="1"/>
  <c r="Q10145" i="1"/>
  <c r="Q10146" i="1"/>
  <c r="Q10147" i="1"/>
  <c r="Q10148" i="1"/>
  <c r="Q10149" i="1"/>
  <c r="Q10150" i="1"/>
  <c r="Q10151" i="1"/>
  <c r="Q10152" i="1"/>
  <c r="Q10153" i="1"/>
  <c r="Q10154" i="1"/>
  <c r="Q10155" i="1"/>
  <c r="Q10156" i="1"/>
  <c r="Q10157" i="1"/>
  <c r="Q10158" i="1"/>
  <c r="Q10159" i="1"/>
  <c r="Q10160" i="1"/>
  <c r="Q10161" i="1"/>
  <c r="Q10162" i="1"/>
  <c r="Q10163" i="1"/>
  <c r="Q10164" i="1"/>
  <c r="Q10165" i="1"/>
  <c r="Q10166" i="1"/>
  <c r="Q10167" i="1"/>
  <c r="Q10168" i="1"/>
  <c r="Q10169" i="1"/>
  <c r="Q10170" i="1"/>
  <c r="Q10171" i="1"/>
  <c r="Q10172" i="1"/>
  <c r="Q10173" i="1"/>
  <c r="Q10174" i="1"/>
  <c r="Q10175" i="1"/>
  <c r="Q10176" i="1"/>
  <c r="Q10177" i="1"/>
  <c r="Q10178" i="1"/>
  <c r="Q10179" i="1"/>
  <c r="Q10180" i="1"/>
  <c r="Q10181" i="1"/>
  <c r="Q10182" i="1"/>
  <c r="Q10183" i="1"/>
  <c r="Q10184" i="1"/>
  <c r="Q10185" i="1"/>
  <c r="Q10186" i="1"/>
  <c r="Q10187" i="1"/>
  <c r="Q10188" i="1"/>
  <c r="Q10189" i="1"/>
  <c r="Q10190" i="1"/>
  <c r="Q10191" i="1"/>
  <c r="Q10192" i="1"/>
  <c r="Q10193" i="1"/>
  <c r="Q10194" i="1"/>
  <c r="Q10195" i="1"/>
  <c r="Q10196" i="1"/>
  <c r="Q10197" i="1"/>
  <c r="Q10198" i="1"/>
  <c r="Q10199" i="1"/>
  <c r="Q10200" i="1"/>
  <c r="Q10201" i="1"/>
  <c r="B10201" i="1" s="1"/>
  <c r="Q10202" i="1"/>
  <c r="B10202" i="1" s="1"/>
  <c r="Q10203" i="1"/>
  <c r="Q10204" i="1"/>
  <c r="Q10205" i="1"/>
  <c r="Q10206" i="1"/>
  <c r="Q10207" i="1"/>
  <c r="Q10208" i="1"/>
  <c r="Q10209" i="1"/>
  <c r="B10209" i="1" s="1"/>
  <c r="Q10210" i="1"/>
  <c r="B10210" i="1" s="1"/>
  <c r="Q10211" i="1"/>
  <c r="Q10212" i="1"/>
  <c r="Q10213" i="1"/>
  <c r="Q10214" i="1"/>
  <c r="Q10215" i="1"/>
  <c r="Q10216" i="1"/>
  <c r="Q10217" i="1"/>
  <c r="Q10218" i="1"/>
  <c r="Q10219" i="1"/>
  <c r="Q10220" i="1"/>
  <c r="Q10221" i="1"/>
  <c r="Q10222" i="1"/>
  <c r="Q10223" i="1"/>
  <c r="Q10224" i="1"/>
  <c r="Q10225" i="1"/>
  <c r="Q10226" i="1"/>
  <c r="Q10227" i="1"/>
  <c r="Q10228" i="1"/>
  <c r="Q10229" i="1"/>
  <c r="Q10230" i="1"/>
  <c r="Q10231" i="1"/>
  <c r="Q10232" i="1"/>
  <c r="Q10233" i="1"/>
  <c r="B10233" i="1" s="1"/>
  <c r="Q10234" i="1"/>
  <c r="Q10235" i="1"/>
  <c r="Q10236" i="1"/>
  <c r="Q10237" i="1"/>
  <c r="Q10238" i="1"/>
  <c r="Q10239" i="1"/>
  <c r="Q10240" i="1"/>
  <c r="Q10241" i="1"/>
  <c r="Q10242" i="1"/>
  <c r="Q10243" i="1"/>
  <c r="Q10244" i="1"/>
  <c r="Q10245" i="1"/>
  <c r="Q10246" i="1"/>
  <c r="Q10247" i="1"/>
  <c r="Q10248" i="1"/>
  <c r="Q10249" i="1"/>
  <c r="Q10250" i="1"/>
  <c r="Q10251" i="1"/>
  <c r="Q10252" i="1"/>
  <c r="Q10253" i="1"/>
  <c r="Q10254" i="1"/>
  <c r="Q10255" i="1"/>
  <c r="Q10256" i="1"/>
  <c r="Q10257" i="1"/>
  <c r="Q10258" i="1"/>
  <c r="Q10259" i="1"/>
  <c r="Q10260" i="1"/>
  <c r="Q10261" i="1"/>
  <c r="Q10262" i="1"/>
  <c r="Q10263" i="1"/>
  <c r="Q10264" i="1"/>
  <c r="Q10265" i="1"/>
  <c r="Q10266" i="1"/>
  <c r="Q10267" i="1"/>
  <c r="Q10268" i="1"/>
  <c r="Q10269" i="1"/>
  <c r="Q10270" i="1"/>
  <c r="Q10271" i="1"/>
  <c r="Q10272" i="1"/>
  <c r="Q10273" i="1"/>
  <c r="Q10274" i="1"/>
  <c r="Q10275" i="1"/>
  <c r="Q10276" i="1"/>
  <c r="Q10277" i="1"/>
  <c r="Q10278" i="1"/>
  <c r="Q10279" i="1"/>
  <c r="Q10280" i="1"/>
  <c r="Q9391" i="1"/>
  <c r="Q9392" i="1"/>
  <c r="Q9393" i="1"/>
  <c r="Q9394" i="1"/>
  <c r="Q9395" i="1"/>
  <c r="Q9396" i="1"/>
  <c r="Q9397" i="1"/>
  <c r="Q9398" i="1"/>
  <c r="Q9399" i="1"/>
  <c r="Q9400" i="1"/>
  <c r="Q9401" i="1"/>
  <c r="Q9402" i="1"/>
  <c r="B9402" i="1" s="1"/>
  <c r="Q9403" i="1"/>
  <c r="Q9404" i="1"/>
  <c r="Q9405" i="1"/>
  <c r="Q9406" i="1"/>
  <c r="Q9407" i="1"/>
  <c r="Q9408" i="1"/>
  <c r="Q9409" i="1"/>
  <c r="Q9410" i="1"/>
  <c r="B9410" i="1" s="1"/>
  <c r="Q9411" i="1"/>
  <c r="Q9412" i="1"/>
  <c r="Q9413" i="1"/>
  <c r="Q9414" i="1"/>
  <c r="Q9415" i="1"/>
  <c r="Q9416" i="1"/>
  <c r="Q9417" i="1"/>
  <c r="Q9418" i="1"/>
  <c r="B9418" i="1" s="1"/>
  <c r="Q9419" i="1"/>
  <c r="B9419" i="1" s="1"/>
  <c r="Q9420" i="1"/>
  <c r="Q9421" i="1"/>
  <c r="Q9422" i="1"/>
  <c r="Q9423" i="1"/>
  <c r="Q9424" i="1"/>
  <c r="Q9425" i="1"/>
  <c r="Q9426" i="1"/>
  <c r="Q9427" i="1"/>
  <c r="Q9428" i="1"/>
  <c r="Q9429" i="1"/>
  <c r="Q9430" i="1"/>
  <c r="Q9431" i="1"/>
  <c r="Q9432" i="1"/>
  <c r="B9432" i="1" s="1"/>
  <c r="Q9433" i="1"/>
  <c r="Q9434" i="1"/>
  <c r="Q9435" i="1"/>
  <c r="Q9436" i="1"/>
  <c r="Q9437" i="1"/>
  <c r="Q9438" i="1"/>
  <c r="Q9439" i="1"/>
  <c r="Q9440" i="1"/>
  <c r="Q9441" i="1"/>
  <c r="Q9442" i="1"/>
  <c r="Q9443" i="1"/>
  <c r="Q9444" i="1"/>
  <c r="Q9445" i="1"/>
  <c r="Q9446" i="1"/>
  <c r="Q9447" i="1"/>
  <c r="Q9448" i="1"/>
  <c r="Q9449" i="1"/>
  <c r="Q9450" i="1"/>
  <c r="Q9451" i="1"/>
  <c r="Q9452" i="1"/>
  <c r="Q9453" i="1"/>
  <c r="Q9454" i="1"/>
  <c r="Q9455" i="1"/>
  <c r="Q9456" i="1"/>
  <c r="Q9457" i="1"/>
  <c r="Q9458" i="1"/>
  <c r="Q9459" i="1"/>
  <c r="Q9460" i="1"/>
  <c r="Q9461" i="1"/>
  <c r="Q9462" i="1"/>
  <c r="Q9463" i="1"/>
  <c r="Q9464" i="1"/>
  <c r="Q9465" i="1"/>
  <c r="Q9466" i="1"/>
  <c r="Q9467" i="1"/>
  <c r="M1690" i="5"/>
  <c r="M1693" i="5"/>
  <c r="M1694" i="5"/>
  <c r="M1695" i="5"/>
  <c r="M1696" i="5"/>
  <c r="M1697" i="5"/>
  <c r="M1698" i="5"/>
  <c r="M1699" i="5"/>
  <c r="M1700" i="5"/>
  <c r="M1701" i="5"/>
  <c r="M1702" i="5"/>
  <c r="M1703" i="5"/>
  <c r="M1704" i="5"/>
  <c r="M1705" i="5"/>
  <c r="M1706" i="5"/>
  <c r="M1707" i="5"/>
  <c r="M1708" i="5"/>
  <c r="M1709" i="5"/>
  <c r="M1710" i="5"/>
  <c r="M1711" i="5"/>
  <c r="M1712" i="5"/>
  <c r="M1713" i="5"/>
  <c r="M1714" i="5"/>
  <c r="M1715" i="5"/>
  <c r="M1716" i="5"/>
  <c r="M1717" i="5"/>
  <c r="M1718" i="5"/>
  <c r="M1719" i="5"/>
  <c r="M1720" i="5"/>
  <c r="M1721" i="5"/>
  <c r="M1722" i="5"/>
  <c r="M1723" i="5"/>
  <c r="M1724" i="5"/>
  <c r="M1725" i="5"/>
  <c r="M1726" i="5"/>
  <c r="M1727" i="5"/>
  <c r="M1728" i="5"/>
  <c r="M1729" i="5"/>
  <c r="M1730" i="5"/>
  <c r="M1731" i="5"/>
  <c r="M1732" i="5"/>
  <c r="M1733" i="5"/>
  <c r="M1734" i="5"/>
  <c r="M1735" i="5"/>
  <c r="M1736" i="5"/>
  <c r="M1737" i="5"/>
  <c r="M1738" i="5"/>
  <c r="M1739" i="5"/>
  <c r="M1740" i="5"/>
  <c r="M1741" i="5"/>
  <c r="M1742" i="5"/>
  <c r="M1743" i="5"/>
  <c r="M1744" i="5"/>
  <c r="M1745" i="5"/>
  <c r="M1746" i="5"/>
  <c r="M1747" i="5"/>
  <c r="M1748" i="5"/>
  <c r="M1749" i="5"/>
  <c r="M1750" i="5"/>
  <c r="M1751" i="5"/>
  <c r="M1752" i="5"/>
  <c r="M1753" i="5"/>
  <c r="M1754" i="5"/>
  <c r="M1755" i="5"/>
  <c r="M1756" i="5"/>
  <c r="M1757" i="5"/>
  <c r="M1758" i="5"/>
  <c r="M1759" i="5"/>
  <c r="M1760" i="5"/>
  <c r="M1761" i="5"/>
  <c r="M1762" i="5"/>
  <c r="M1763" i="5"/>
  <c r="M1764" i="5"/>
  <c r="M1765" i="5"/>
  <c r="M1766" i="5"/>
  <c r="M1767" i="5"/>
  <c r="M1768" i="5"/>
  <c r="M1769" i="5"/>
  <c r="M1770" i="5"/>
  <c r="M1771" i="5"/>
  <c r="M1772" i="5"/>
  <c r="M1773" i="5"/>
  <c r="M1774" i="5"/>
  <c r="M1775" i="5"/>
  <c r="M1776" i="5"/>
  <c r="M1777" i="5"/>
  <c r="M1778" i="5"/>
  <c r="M1779" i="5"/>
  <c r="M1780" i="5"/>
  <c r="M1781" i="5"/>
  <c r="M1782" i="5"/>
  <c r="M1783" i="5"/>
  <c r="M1784" i="5"/>
  <c r="M1785" i="5"/>
  <c r="M1786" i="5"/>
  <c r="M1787" i="5"/>
  <c r="M1788" i="5"/>
  <c r="M1789" i="5"/>
  <c r="M1790" i="5"/>
  <c r="M1791" i="5"/>
  <c r="M1792" i="5"/>
  <c r="M1793" i="5"/>
  <c r="M1794" i="5"/>
  <c r="M1795" i="5"/>
  <c r="M1796" i="5"/>
  <c r="M1797" i="5"/>
  <c r="M1798" i="5"/>
  <c r="M1799" i="5"/>
  <c r="M1800" i="5"/>
  <c r="M1801" i="5"/>
  <c r="M1802" i="5"/>
  <c r="M1803" i="5"/>
  <c r="M1804" i="5"/>
  <c r="M1805" i="5"/>
  <c r="M1806" i="5"/>
  <c r="M1807" i="5"/>
  <c r="M1808" i="5"/>
  <c r="M1809" i="5"/>
  <c r="M1810" i="5"/>
  <c r="M1811" i="5"/>
  <c r="M1812" i="5"/>
  <c r="M1813" i="5"/>
  <c r="M1814" i="5"/>
  <c r="M1815" i="5"/>
  <c r="M1816" i="5"/>
  <c r="M1817" i="5"/>
  <c r="M1818" i="5"/>
  <c r="M1819" i="5"/>
  <c r="M1820" i="5"/>
  <c r="M1821" i="5"/>
  <c r="M1822" i="5"/>
  <c r="M1823" i="5"/>
  <c r="M1824" i="5"/>
  <c r="M1825" i="5"/>
  <c r="M1826" i="5"/>
  <c r="M1827" i="5"/>
  <c r="M1828" i="5"/>
  <c r="M1829" i="5"/>
  <c r="M1830" i="5"/>
  <c r="M1831" i="5"/>
  <c r="M1832" i="5"/>
  <c r="M1833" i="5"/>
  <c r="M1834" i="5"/>
  <c r="M1835" i="5"/>
  <c r="M1836" i="5"/>
  <c r="M1837" i="5"/>
  <c r="M1838" i="5"/>
  <c r="M1839" i="5"/>
  <c r="M1840" i="5"/>
  <c r="M1841" i="5"/>
  <c r="M1842" i="5"/>
  <c r="M1843" i="5"/>
  <c r="M1844" i="5"/>
  <c r="M1845" i="5"/>
  <c r="M1846" i="5"/>
  <c r="M1847" i="5"/>
  <c r="M1848" i="5"/>
  <c r="M1849" i="5"/>
  <c r="M1850" i="5"/>
  <c r="M1851" i="5"/>
  <c r="M1852" i="5"/>
  <c r="M1853" i="5"/>
  <c r="M1854" i="5"/>
  <c r="M1855" i="5"/>
  <c r="M1856" i="5"/>
  <c r="M1857" i="5"/>
  <c r="M1858" i="5"/>
  <c r="M1859" i="5"/>
  <c r="M1860" i="5"/>
  <c r="M1861" i="5"/>
  <c r="M1862" i="5"/>
  <c r="M1863" i="5"/>
  <c r="M1864" i="5"/>
  <c r="M1865" i="5"/>
  <c r="M1866" i="5"/>
  <c r="M1867" i="5"/>
  <c r="M1868" i="5"/>
  <c r="M1869" i="5"/>
  <c r="M1870" i="5"/>
  <c r="M1871" i="5"/>
  <c r="M1872" i="5"/>
  <c r="M1873" i="5"/>
  <c r="M1874" i="5"/>
  <c r="M1875" i="5"/>
  <c r="M1876" i="5"/>
  <c r="M1877" i="5"/>
  <c r="M1878" i="5"/>
  <c r="M1879" i="5"/>
  <c r="M1880" i="5"/>
  <c r="M1881" i="5"/>
  <c r="M1882" i="5"/>
  <c r="M1883" i="5"/>
  <c r="M1884" i="5"/>
  <c r="M1885" i="5"/>
  <c r="M1886" i="5"/>
  <c r="M1887" i="5"/>
  <c r="M1888" i="5"/>
  <c r="M1889" i="5"/>
  <c r="M1890" i="5"/>
  <c r="M1891" i="5"/>
  <c r="M1892" i="5"/>
  <c r="M1893" i="5"/>
  <c r="M1894" i="5"/>
  <c r="M1895" i="5"/>
  <c r="M1896" i="5"/>
  <c r="M1897" i="5"/>
  <c r="M1898" i="5"/>
  <c r="M1899" i="5"/>
  <c r="M1900" i="5"/>
  <c r="M1901" i="5"/>
  <c r="M1902" i="5"/>
  <c r="M1903" i="5"/>
  <c r="M1904" i="5"/>
  <c r="M1905" i="5"/>
  <c r="M1906" i="5"/>
  <c r="M1907" i="5"/>
  <c r="M1908" i="5"/>
  <c r="M1909" i="5"/>
  <c r="M1910" i="5"/>
  <c r="M1911" i="5"/>
  <c r="M1912" i="5"/>
  <c r="M1913" i="5"/>
  <c r="M1914" i="5"/>
  <c r="M1915" i="5"/>
  <c r="M1916" i="5"/>
  <c r="M1917" i="5"/>
  <c r="M1918" i="5"/>
  <c r="M1919" i="5"/>
  <c r="M1920" i="5"/>
  <c r="M1921" i="5"/>
  <c r="M1922" i="5"/>
  <c r="M1923" i="5"/>
  <c r="M1924" i="5"/>
  <c r="M1925" i="5"/>
  <c r="M1926" i="5"/>
  <c r="M1927" i="5"/>
  <c r="M1928" i="5"/>
  <c r="M1929" i="5"/>
  <c r="M1930" i="5"/>
  <c r="M1931" i="5"/>
  <c r="M1932" i="5"/>
  <c r="M1933" i="5"/>
  <c r="M1934" i="5"/>
  <c r="M1935" i="5"/>
  <c r="M1936" i="5"/>
  <c r="M1937" i="5"/>
  <c r="M1938" i="5"/>
  <c r="M1939" i="5"/>
  <c r="M1940" i="5"/>
  <c r="M1941" i="5"/>
  <c r="M1942" i="5"/>
  <c r="M1943" i="5"/>
  <c r="M1944" i="5"/>
  <c r="M1945" i="5"/>
  <c r="M1946" i="5"/>
  <c r="M1947" i="5"/>
  <c r="M1948" i="5"/>
  <c r="M1949" i="5"/>
  <c r="M1950" i="5"/>
  <c r="M1951" i="5"/>
  <c r="M1952" i="5"/>
  <c r="M1953" i="5"/>
  <c r="M1954" i="5"/>
  <c r="M1955" i="5"/>
  <c r="M1956" i="5"/>
  <c r="M1957" i="5"/>
  <c r="M1958" i="5"/>
  <c r="M1959" i="5"/>
  <c r="M1960" i="5"/>
  <c r="M1961" i="5"/>
  <c r="M1962" i="5"/>
  <c r="M1963" i="5"/>
  <c r="M1964" i="5"/>
  <c r="M1965" i="5"/>
  <c r="M1966" i="5"/>
  <c r="M1967" i="5"/>
  <c r="M1968" i="5"/>
  <c r="M1969" i="5"/>
  <c r="M1970" i="5"/>
  <c r="M1971" i="5"/>
  <c r="M1972" i="5"/>
  <c r="M1973" i="5"/>
  <c r="M1974" i="5"/>
  <c r="M1975" i="5"/>
  <c r="M1976" i="5"/>
  <c r="M1977" i="5"/>
  <c r="M1978" i="5"/>
  <c r="M1979" i="5"/>
  <c r="M1980" i="5"/>
  <c r="M1981" i="5"/>
  <c r="M1982" i="5"/>
  <c r="M1983" i="5"/>
  <c r="M1984" i="5"/>
  <c r="M1985" i="5"/>
  <c r="M1986" i="5"/>
  <c r="M1987" i="5"/>
  <c r="M1988" i="5"/>
  <c r="M1989" i="5"/>
  <c r="M1990" i="5"/>
  <c r="M1991" i="5"/>
  <c r="M1992" i="5"/>
  <c r="M1993" i="5"/>
  <c r="M1994" i="5"/>
  <c r="M1995" i="5"/>
  <c r="M1996" i="5"/>
  <c r="M1997" i="5"/>
  <c r="M1998" i="5"/>
  <c r="M1999" i="5"/>
  <c r="M2000" i="5"/>
  <c r="M2001" i="5"/>
  <c r="M2002" i="5"/>
  <c r="M2003" i="5"/>
  <c r="M2004" i="5"/>
  <c r="M2005" i="5"/>
  <c r="M2006" i="5"/>
  <c r="M2007" i="5"/>
  <c r="M2008" i="5"/>
  <c r="M2009" i="5"/>
  <c r="M2010" i="5"/>
  <c r="M2011" i="5"/>
  <c r="M2012" i="5"/>
  <c r="M2013" i="5"/>
  <c r="M2014" i="5"/>
  <c r="M2015" i="5"/>
  <c r="M2016" i="5"/>
  <c r="M2017" i="5"/>
  <c r="M2018" i="5"/>
  <c r="M2019" i="5"/>
  <c r="M2020" i="5"/>
  <c r="M2021" i="5"/>
  <c r="M2022" i="5"/>
  <c r="M2023" i="5"/>
  <c r="M2024" i="5"/>
  <c r="M2025" i="5"/>
  <c r="M2026" i="5"/>
  <c r="M2027" i="5"/>
  <c r="M2028" i="5"/>
  <c r="M2029" i="5"/>
  <c r="M2030" i="5"/>
  <c r="M2031" i="5"/>
  <c r="M2032" i="5"/>
  <c r="M2033" i="5"/>
  <c r="M2034" i="5"/>
  <c r="M2035" i="5"/>
  <c r="M2036" i="5"/>
  <c r="M2037" i="5"/>
  <c r="M2038" i="5"/>
  <c r="M2039" i="5"/>
  <c r="M2040" i="5"/>
  <c r="M2041" i="5"/>
  <c r="M2042" i="5"/>
  <c r="M2043" i="5"/>
  <c r="M2044" i="5"/>
  <c r="M2045" i="5"/>
  <c r="M2046" i="5"/>
  <c r="M2047" i="5"/>
  <c r="M2048" i="5"/>
  <c r="M2049" i="5"/>
  <c r="M2050" i="5"/>
  <c r="M2051" i="5"/>
  <c r="M2052" i="5"/>
  <c r="M2053" i="5"/>
  <c r="M2054" i="5"/>
  <c r="M2055" i="5"/>
  <c r="M2056" i="5"/>
  <c r="M2057" i="5"/>
  <c r="M2058" i="5"/>
  <c r="M2059" i="5"/>
  <c r="M2060" i="5"/>
  <c r="M2061" i="5"/>
  <c r="M2062" i="5"/>
  <c r="M2063" i="5"/>
  <c r="M2064" i="5"/>
  <c r="M2065" i="5"/>
  <c r="M2066" i="5"/>
  <c r="M2067" i="5"/>
  <c r="M2068" i="5"/>
  <c r="M2069" i="5"/>
  <c r="M2070" i="5"/>
  <c r="M2071" i="5"/>
  <c r="M2072" i="5"/>
  <c r="M2073" i="5"/>
  <c r="M2074" i="5"/>
  <c r="M2075" i="5"/>
  <c r="M2076" i="5"/>
  <c r="M2077" i="5"/>
  <c r="M2078" i="5"/>
  <c r="M2079" i="5"/>
  <c r="M2080" i="5"/>
  <c r="M2081" i="5"/>
  <c r="M2082" i="5"/>
  <c r="M2083" i="5"/>
  <c r="M2084" i="5"/>
  <c r="M2085" i="5"/>
  <c r="M2086" i="5"/>
  <c r="M2087" i="5"/>
  <c r="M2088" i="5"/>
  <c r="M2089" i="5"/>
  <c r="M2090" i="5"/>
  <c r="M2091" i="5"/>
  <c r="M2092" i="5"/>
  <c r="M2093" i="5"/>
  <c r="M2094" i="5"/>
  <c r="M2095" i="5"/>
  <c r="M2096" i="5"/>
  <c r="M2097" i="5"/>
  <c r="M2098" i="5"/>
  <c r="M2099" i="5"/>
  <c r="M2100" i="5"/>
  <c r="M2101" i="5"/>
  <c r="M2102" i="5"/>
  <c r="M2103" i="5"/>
  <c r="M2104" i="5"/>
  <c r="M2105" i="5"/>
  <c r="M2106" i="5"/>
  <c r="M2107" i="5"/>
  <c r="M2108" i="5"/>
  <c r="M2109" i="5"/>
  <c r="M2110" i="5"/>
  <c r="M2111" i="5"/>
  <c r="M2112" i="5"/>
  <c r="M2113" i="5"/>
  <c r="M2114" i="5"/>
  <c r="M2115" i="5"/>
  <c r="M2116" i="5"/>
  <c r="M2117" i="5"/>
  <c r="M2118" i="5"/>
  <c r="M2119" i="5"/>
  <c r="M2120" i="5"/>
  <c r="M2121" i="5"/>
  <c r="M2122" i="5"/>
  <c r="M2123" i="5"/>
  <c r="M2124" i="5"/>
  <c r="M2125" i="5"/>
  <c r="M2126" i="5"/>
  <c r="M2127" i="5"/>
  <c r="M2128" i="5"/>
  <c r="M2129" i="5"/>
  <c r="M2130" i="5"/>
  <c r="M2131" i="5"/>
  <c r="M2132" i="5"/>
  <c r="M2133" i="5"/>
  <c r="M2134" i="5"/>
  <c r="M2135" i="5"/>
  <c r="M2136" i="5"/>
  <c r="M2137" i="5"/>
  <c r="M2138" i="5"/>
  <c r="M2139" i="5"/>
  <c r="M2140" i="5"/>
  <c r="M2141" i="5"/>
  <c r="M2142" i="5"/>
  <c r="M2143" i="5"/>
  <c r="M2144" i="5"/>
  <c r="M2145" i="5"/>
  <c r="M2146" i="5"/>
  <c r="M2147" i="5"/>
  <c r="M2148" i="5"/>
  <c r="M2149" i="5"/>
  <c r="M2150" i="5"/>
  <c r="M2151" i="5"/>
  <c r="M2152" i="5"/>
  <c r="M2153" i="5"/>
  <c r="M2154" i="5"/>
  <c r="M2155" i="5"/>
  <c r="M2156" i="5"/>
  <c r="M2157" i="5"/>
  <c r="M2158" i="5"/>
  <c r="M2159" i="5"/>
  <c r="M2160" i="5"/>
  <c r="M2161" i="5"/>
  <c r="M2162" i="5"/>
  <c r="M2163" i="5"/>
  <c r="M2164" i="5"/>
  <c r="M2165" i="5"/>
  <c r="M2166" i="5"/>
  <c r="M2167" i="5"/>
  <c r="M2168" i="5"/>
  <c r="M2169" i="5"/>
  <c r="M2170" i="5"/>
  <c r="M2171" i="5"/>
  <c r="M2172" i="5"/>
  <c r="M2173" i="5"/>
  <c r="M2174" i="5"/>
  <c r="M2175" i="5"/>
  <c r="M2176" i="5"/>
  <c r="M2177" i="5"/>
  <c r="M2178" i="5"/>
  <c r="M2179" i="5"/>
  <c r="M2180" i="5"/>
  <c r="M2181" i="5"/>
  <c r="M2182" i="5"/>
  <c r="M2183" i="5"/>
  <c r="M2184" i="5"/>
  <c r="M2185" i="5"/>
  <c r="M2186" i="5"/>
  <c r="M2187" i="5"/>
  <c r="M2188" i="5"/>
  <c r="M2189" i="5"/>
  <c r="M2190" i="5"/>
  <c r="M2191" i="5"/>
  <c r="M2192" i="5"/>
  <c r="M2193" i="5"/>
  <c r="M2194" i="5"/>
  <c r="M2195" i="5"/>
  <c r="M2196" i="5"/>
  <c r="M2197" i="5"/>
  <c r="M2198" i="5"/>
  <c r="M2199" i="5"/>
  <c r="M2200" i="5"/>
  <c r="M2201" i="5"/>
  <c r="M2202" i="5"/>
  <c r="M2203" i="5"/>
  <c r="M2204" i="5"/>
  <c r="M2205" i="5"/>
  <c r="M2206" i="5"/>
  <c r="M2207" i="5"/>
  <c r="M2208" i="5"/>
  <c r="M2209" i="5"/>
  <c r="M2210" i="5"/>
  <c r="M2211" i="5"/>
  <c r="M2212" i="5"/>
  <c r="M2213" i="5"/>
  <c r="M2214" i="5"/>
  <c r="M2215" i="5"/>
  <c r="M2216" i="5"/>
  <c r="M2217" i="5"/>
  <c r="M2218" i="5"/>
  <c r="M2219" i="5"/>
  <c r="M2220" i="5"/>
  <c r="M2221" i="5"/>
  <c r="M2222" i="5"/>
  <c r="M2223" i="5"/>
  <c r="M2224" i="5"/>
  <c r="M2225" i="5"/>
  <c r="M2226" i="5"/>
  <c r="M2227" i="5"/>
  <c r="M2228" i="5"/>
  <c r="M2229" i="5"/>
  <c r="M2230" i="5"/>
  <c r="M2231" i="5"/>
  <c r="M2232" i="5"/>
  <c r="M2233" i="5"/>
  <c r="M2234" i="5"/>
  <c r="M2235" i="5"/>
  <c r="M2236" i="5"/>
  <c r="M2237" i="5"/>
  <c r="M2238" i="5"/>
  <c r="M2239" i="5"/>
  <c r="M2240" i="5"/>
  <c r="M2241" i="5"/>
  <c r="M2242" i="5"/>
  <c r="M2243" i="5"/>
  <c r="M2244" i="5"/>
  <c r="M2245" i="5"/>
  <c r="M2246" i="5"/>
  <c r="M2247" i="5"/>
  <c r="M2248" i="5"/>
  <c r="M2249" i="5"/>
  <c r="M2250" i="5"/>
  <c r="M2251" i="5"/>
  <c r="M2252" i="5"/>
  <c r="M2253" i="5"/>
  <c r="M2254" i="5"/>
  <c r="M2255" i="5"/>
  <c r="M2256" i="5"/>
  <c r="M2257" i="5"/>
  <c r="M2258" i="5"/>
  <c r="M2259" i="5"/>
  <c r="M2260" i="5"/>
  <c r="M2261" i="5"/>
  <c r="M2262" i="5"/>
  <c r="M2263" i="5"/>
  <c r="M2264" i="5"/>
  <c r="M2265" i="5"/>
  <c r="M2266" i="5"/>
  <c r="M2267" i="5"/>
  <c r="M2268" i="5"/>
  <c r="M2269" i="5"/>
  <c r="M2270" i="5"/>
  <c r="M2271" i="5"/>
  <c r="M2272" i="5"/>
  <c r="M2273" i="5"/>
  <c r="M2274" i="5"/>
  <c r="M2275" i="5"/>
  <c r="M2276" i="5"/>
  <c r="M2277" i="5"/>
  <c r="M2278" i="5"/>
  <c r="M2279" i="5"/>
  <c r="M2280" i="5"/>
  <c r="M2281" i="5"/>
  <c r="M2282" i="5"/>
  <c r="M2283" i="5"/>
  <c r="M2284" i="5"/>
  <c r="M2285" i="5"/>
  <c r="M2286" i="5"/>
  <c r="M2287" i="5"/>
  <c r="M2288" i="5"/>
  <c r="M2289" i="5"/>
  <c r="M2290" i="5"/>
  <c r="M2291" i="5"/>
  <c r="M2292" i="5"/>
  <c r="M2293" i="5"/>
  <c r="M2294" i="5"/>
  <c r="M2295" i="5"/>
  <c r="M2296" i="5"/>
  <c r="M2297" i="5"/>
  <c r="M2298" i="5"/>
  <c r="M2299" i="5"/>
  <c r="M2300" i="5"/>
  <c r="M2301" i="5"/>
  <c r="M2302" i="5"/>
  <c r="M2303" i="5"/>
  <c r="M2304" i="5"/>
  <c r="M2305" i="5"/>
  <c r="M2306" i="5"/>
  <c r="M2307" i="5"/>
  <c r="M2308" i="5"/>
  <c r="M2309" i="5"/>
  <c r="M2310" i="5"/>
  <c r="M2311" i="5"/>
  <c r="M2312" i="5"/>
  <c r="M2313" i="5"/>
  <c r="M2314" i="5"/>
  <c r="M2315" i="5"/>
  <c r="M2316" i="5"/>
  <c r="M2317" i="5"/>
  <c r="M2318" i="5"/>
  <c r="M2319" i="5"/>
  <c r="M2320" i="5"/>
  <c r="M2321" i="5"/>
  <c r="M2322" i="5"/>
  <c r="M2323" i="5"/>
  <c r="M2324" i="5"/>
  <c r="M2325" i="5"/>
  <c r="M2326" i="5"/>
  <c r="M2327" i="5"/>
  <c r="M2328" i="5"/>
  <c r="M2329" i="5"/>
  <c r="M2330" i="5"/>
  <c r="M2331" i="5"/>
  <c r="M2332" i="5"/>
  <c r="B11767" i="1" l="1"/>
  <c r="B11765" i="1"/>
  <c r="B11759" i="1"/>
  <c r="B11757" i="1"/>
  <c r="B11753" i="1"/>
  <c r="B11751" i="1"/>
  <c r="B11749" i="1"/>
  <c r="B11728" i="1"/>
  <c r="B11720" i="1"/>
  <c r="B11712" i="1"/>
  <c r="B11704" i="1"/>
  <c r="B11696" i="1"/>
  <c r="B11680" i="1"/>
  <c r="B11672" i="1"/>
  <c r="B11664" i="1"/>
  <c r="B11648" i="1"/>
  <c r="B11640" i="1"/>
  <c r="B11632" i="1"/>
  <c r="B11616" i="1"/>
  <c r="B11608" i="1"/>
  <c r="B11600" i="1"/>
  <c r="B11584" i="1"/>
  <c r="B11576" i="1"/>
  <c r="B11568" i="1"/>
  <c r="B11544" i="1"/>
  <c r="B11520" i="1"/>
  <c r="B11512" i="1"/>
  <c r="B11480" i="1"/>
  <c r="B11448" i="1"/>
  <c r="B11424" i="1"/>
  <c r="B11416" i="1"/>
  <c r="B11408" i="1"/>
  <c r="B11392" i="1"/>
  <c r="B11384" i="1"/>
  <c r="B11378" i="1"/>
  <c r="B11376" i="1"/>
  <c r="B11374" i="1"/>
  <c r="B11372" i="1"/>
  <c r="B11368" i="1"/>
  <c r="B11366" i="1"/>
  <c r="B11364" i="1"/>
  <c r="B11362" i="1"/>
  <c r="B11360" i="1"/>
  <c r="B11358" i="1"/>
  <c r="B11354" i="1"/>
  <c r="B11352" i="1"/>
  <c r="B11350" i="1"/>
  <c r="B11346" i="1"/>
  <c r="B11344" i="1"/>
  <c r="B11342" i="1"/>
  <c r="B11338" i="1"/>
  <c r="B11334" i="1"/>
  <c r="B11330" i="1"/>
  <c r="B11326" i="1"/>
  <c r="B11322" i="1"/>
  <c r="B11320" i="1"/>
  <c r="B11318" i="1"/>
  <c r="B11314" i="1"/>
  <c r="B11312" i="1"/>
  <c r="B11310" i="1"/>
  <c r="B11306" i="1"/>
  <c r="B11304" i="1"/>
  <c r="B11302" i="1"/>
  <c r="B11298" i="1"/>
  <c r="B11296" i="1"/>
  <c r="B11294" i="1"/>
  <c r="B11290" i="1"/>
  <c r="B11288" i="1"/>
  <c r="B11286" i="1"/>
  <c r="B11282" i="1"/>
  <c r="B11280" i="1"/>
  <c r="B11278" i="1"/>
  <c r="B11274" i="1"/>
  <c r="B11272" i="1"/>
  <c r="B11270" i="1"/>
  <c r="B11266" i="1"/>
  <c r="B11264" i="1"/>
  <c r="B11262" i="1"/>
  <c r="B11258" i="1"/>
  <c r="B11256" i="1"/>
  <c r="B11254" i="1"/>
  <c r="B11250" i="1"/>
  <c r="B11248" i="1"/>
  <c r="B11246" i="1"/>
  <c r="B11242" i="1"/>
  <c r="B11240" i="1"/>
  <c r="B11238" i="1"/>
  <c r="B11234" i="1"/>
  <c r="B11232" i="1"/>
  <c r="B11230" i="1"/>
  <c r="B11226" i="1"/>
  <c r="B11224" i="1"/>
  <c r="B11222" i="1"/>
  <c r="B11218" i="1"/>
  <c r="B11216" i="1"/>
  <c r="B11214" i="1"/>
  <c r="B11210" i="1"/>
  <c r="B11202" i="1"/>
  <c r="B11194" i="1"/>
  <c r="B11178" i="1"/>
  <c r="B11170" i="1"/>
  <c r="B11162" i="1"/>
  <c r="B11160" i="1"/>
  <c r="B11158" i="1"/>
  <c r="B11154" i="1"/>
  <c r="B11152" i="1"/>
  <c r="B11150" i="1"/>
  <c r="B11146" i="1"/>
  <c r="C14105" i="1"/>
  <c r="C13577" i="1"/>
  <c r="C13548" i="1"/>
  <c r="C13545" i="1"/>
  <c r="C11372" i="1"/>
  <c r="B11132" i="1"/>
  <c r="B11118" i="1"/>
  <c r="B11100" i="1"/>
  <c r="B11092" i="1"/>
  <c r="B11084" i="1"/>
  <c r="B11052" i="1"/>
  <c r="C14041" i="1"/>
  <c r="C13761" i="1"/>
  <c r="C13708" i="1"/>
  <c r="C13705" i="1"/>
  <c r="B13389" i="1"/>
  <c r="C13388" i="1"/>
  <c r="C13385" i="1"/>
  <c r="C13356" i="1"/>
  <c r="C13237" i="1"/>
  <c r="B13226" i="1"/>
  <c r="C13225" i="1"/>
  <c r="C13222" i="1"/>
  <c r="C13193" i="1"/>
  <c r="C12248" i="1"/>
  <c r="C12099" i="1"/>
  <c r="C12064" i="1"/>
  <c r="C11608" i="1"/>
  <c r="C14073" i="1"/>
  <c r="C13961" i="1"/>
  <c r="C13855" i="1"/>
  <c r="C13848" i="1"/>
  <c r="B13845" i="1"/>
  <c r="C13828" i="1"/>
  <c r="C13825" i="1"/>
  <c r="B13677" i="1"/>
  <c r="C13481" i="1"/>
  <c r="C13452" i="1"/>
  <c r="C13449" i="1"/>
  <c r="C13137" i="1"/>
  <c r="C12770" i="1"/>
  <c r="C12761" i="1"/>
  <c r="C12738" i="1"/>
  <c r="C12729" i="1"/>
  <c r="C12706" i="1"/>
  <c r="C12697" i="1"/>
  <c r="C12674" i="1"/>
  <c r="C12301" i="1"/>
  <c r="C12280" i="1"/>
  <c r="C11448" i="1"/>
  <c r="C11262" i="1"/>
  <c r="C11259" i="1"/>
  <c r="C11256" i="1"/>
  <c r="B13645" i="1"/>
  <c r="C13644" i="1"/>
  <c r="C13641" i="1"/>
  <c r="C13612" i="1"/>
  <c r="B13581" i="1"/>
  <c r="B13517" i="1"/>
  <c r="C13516" i="1"/>
  <c r="B13485" i="1"/>
  <c r="B13421" i="1"/>
  <c r="C13169" i="1"/>
  <c r="C13037" i="1"/>
  <c r="B12970" i="1"/>
  <c r="C12969" i="1"/>
  <c r="C12948" i="1"/>
  <c r="C12753" i="1"/>
  <c r="C12746" i="1"/>
  <c r="C12721" i="1"/>
  <c r="C12714" i="1"/>
  <c r="C12689" i="1"/>
  <c r="C12682" i="1"/>
  <c r="C12264" i="1"/>
  <c r="C12136" i="1"/>
  <c r="C12050" i="1"/>
  <c r="C12045" i="1"/>
  <c r="C12022" i="1"/>
  <c r="C12019" i="1"/>
  <c r="C11990" i="1"/>
  <c r="C11480" i="1"/>
  <c r="C11416" i="1"/>
  <c r="C11360" i="1"/>
  <c r="C11230" i="1"/>
  <c r="C11146" i="1"/>
  <c r="C14089" i="1"/>
  <c r="C14057" i="1"/>
  <c r="C13977" i="1"/>
  <c r="C13945" i="1"/>
  <c r="C13918" i="1"/>
  <c r="B13869" i="1"/>
  <c r="C13857" i="1"/>
  <c r="B13797" i="1"/>
  <c r="C13796" i="1"/>
  <c r="B13765" i="1"/>
  <c r="C12227" i="1"/>
  <c r="C12178" i="1"/>
  <c r="C12173" i="1"/>
  <c r="C12152" i="1"/>
  <c r="C12120" i="1"/>
  <c r="C11984" i="1"/>
  <c r="C11757" i="1"/>
  <c r="B11750" i="1"/>
  <c r="C11749" i="1"/>
  <c r="C11544" i="1"/>
  <c r="C14153" i="1"/>
  <c r="C14025" i="1"/>
  <c r="C13868" i="1"/>
  <c r="C13856" i="1"/>
  <c r="C13854" i="1"/>
  <c r="B13829" i="1"/>
  <c r="C13676" i="1"/>
  <c r="C13609" i="1"/>
  <c r="B13549" i="1"/>
  <c r="C13420" i="1"/>
  <c r="C13273" i="1"/>
  <c r="C13105" i="1"/>
  <c r="C12762" i="1"/>
  <c r="C12745" i="1"/>
  <c r="C12730" i="1"/>
  <c r="C12713" i="1"/>
  <c r="C12698" i="1"/>
  <c r="C12681" i="1"/>
  <c r="C12666" i="1"/>
  <c r="C12328" i="1"/>
  <c r="C12310" i="1"/>
  <c r="C12224" i="1"/>
  <c r="C12016" i="1"/>
  <c r="C11384" i="1"/>
  <c r="C11227" i="1"/>
  <c r="C14137" i="1"/>
  <c r="C14009" i="1"/>
  <c r="B13915" i="1"/>
  <c r="C13793" i="1"/>
  <c r="B13709" i="1"/>
  <c r="C13580" i="1"/>
  <c r="C13513" i="1"/>
  <c r="B13453" i="1"/>
  <c r="C13073" i="1"/>
  <c r="C12208" i="1"/>
  <c r="C12096" i="1"/>
  <c r="C11987" i="1"/>
  <c r="C11150" i="1"/>
  <c r="C14121" i="1"/>
  <c r="C13993" i="1"/>
  <c r="C13860" i="1"/>
  <c r="B13851" i="1"/>
  <c r="C13844" i="1"/>
  <c r="C13764" i="1"/>
  <c r="C13673" i="1"/>
  <c r="B13613" i="1"/>
  <c r="C13484" i="1"/>
  <c r="C13417" i="1"/>
  <c r="B13357" i="1"/>
  <c r="B13036" i="1"/>
  <c r="C12769" i="1"/>
  <c r="C12754" i="1"/>
  <c r="C12737" i="1"/>
  <c r="C12722" i="1"/>
  <c r="C12705" i="1"/>
  <c r="C12690" i="1"/>
  <c r="C12673" i="1"/>
  <c r="B12375" i="1"/>
  <c r="C12325" i="1"/>
  <c r="C12192" i="1"/>
  <c r="C12080" i="1"/>
  <c r="B11722" i="1"/>
  <c r="C11717" i="1"/>
  <c r="C11672" i="1"/>
  <c r="B11373" i="1"/>
  <c r="C11224" i="1"/>
  <c r="B12665" i="1"/>
  <c r="C12665" i="1"/>
  <c r="B12657" i="1"/>
  <c r="C12657" i="1"/>
  <c r="B12649" i="1"/>
  <c r="C12649" i="1"/>
  <c r="B12641" i="1"/>
  <c r="C12641" i="1"/>
  <c r="B12633" i="1"/>
  <c r="C12633" i="1"/>
  <c r="B12625" i="1"/>
  <c r="C12625" i="1"/>
  <c r="B12617" i="1"/>
  <c r="C12617" i="1"/>
  <c r="B12609" i="1"/>
  <c r="C12609" i="1"/>
  <c r="B12601" i="1"/>
  <c r="C12601" i="1"/>
  <c r="B12593" i="1"/>
  <c r="C12593" i="1"/>
  <c r="B12583" i="1"/>
  <c r="C12583" i="1"/>
  <c r="B12575" i="1"/>
  <c r="C12575" i="1"/>
  <c r="B12567" i="1"/>
  <c r="C12567" i="1"/>
  <c r="B12559" i="1"/>
  <c r="C12559" i="1"/>
  <c r="B12551" i="1"/>
  <c r="C12551" i="1"/>
  <c r="B12543" i="1"/>
  <c r="C12543" i="1"/>
  <c r="B12535" i="1"/>
  <c r="C12535" i="1"/>
  <c r="B12527" i="1"/>
  <c r="C12527" i="1"/>
  <c r="B12519" i="1"/>
  <c r="C12519" i="1"/>
  <c r="C14145" i="1"/>
  <c r="C14129" i="1"/>
  <c r="C14113" i="1"/>
  <c r="C14097" i="1"/>
  <c r="C14081" i="1"/>
  <c r="C14065" i="1"/>
  <c r="C14049" i="1"/>
  <c r="C14033" i="1"/>
  <c r="C14017" i="1"/>
  <c r="C14001" i="1"/>
  <c r="C13985" i="1"/>
  <c r="C13969" i="1"/>
  <c r="C13953" i="1"/>
  <c r="B13937" i="1"/>
  <c r="C13936" i="1"/>
  <c r="C13935" i="1"/>
  <c r="C13928" i="1"/>
  <c r="C13927" i="1"/>
  <c r="C13926" i="1"/>
  <c r="B13901" i="1"/>
  <c r="C13900" i="1"/>
  <c r="C13897" i="1"/>
  <c r="C13896" i="1"/>
  <c r="B13891" i="1"/>
  <c r="C13886" i="1"/>
  <c r="B13883" i="1"/>
  <c r="B13813" i="1"/>
  <c r="C13812" i="1"/>
  <c r="C13809" i="1"/>
  <c r="B13781" i="1"/>
  <c r="C13780" i="1"/>
  <c r="C13777" i="1"/>
  <c r="B13749" i="1"/>
  <c r="C13748" i="1"/>
  <c r="C13745" i="1"/>
  <c r="B13742" i="1"/>
  <c r="B13741" i="1"/>
  <c r="C13740" i="1"/>
  <c r="C13737" i="1"/>
  <c r="B13734" i="1"/>
  <c r="B13733" i="1"/>
  <c r="C13732" i="1"/>
  <c r="C13729" i="1"/>
  <c r="B13726" i="1"/>
  <c r="B13725" i="1"/>
  <c r="C13724" i="1"/>
  <c r="C13721" i="1"/>
  <c r="B13693" i="1"/>
  <c r="C13692" i="1"/>
  <c r="C13689" i="1"/>
  <c r="B13661" i="1"/>
  <c r="C13660" i="1"/>
  <c r="C13657" i="1"/>
  <c r="B13629" i="1"/>
  <c r="C13628" i="1"/>
  <c r="C13625" i="1"/>
  <c r="B13597" i="1"/>
  <c r="C13596" i="1"/>
  <c r="C13593" i="1"/>
  <c r="B13565" i="1"/>
  <c r="C13564" i="1"/>
  <c r="C13561" i="1"/>
  <c r="B13533" i="1"/>
  <c r="C13532" i="1"/>
  <c r="C13529" i="1"/>
  <c r="B13501" i="1"/>
  <c r="C13500" i="1"/>
  <c r="C13497" i="1"/>
  <c r="B13469" i="1"/>
  <c r="C13468" i="1"/>
  <c r="C13465" i="1"/>
  <c r="B13437" i="1"/>
  <c r="C13436" i="1"/>
  <c r="C13433" i="1"/>
  <c r="B13405" i="1"/>
  <c r="C13404" i="1"/>
  <c r="C13401" i="1"/>
  <c r="B13373" i="1"/>
  <c r="C13372" i="1"/>
  <c r="C13369" i="1"/>
  <c r="C13340" i="1"/>
  <c r="C13315" i="1"/>
  <c r="C13312" i="1"/>
  <c r="B13289" i="1"/>
  <c r="C13257" i="1"/>
  <c r="C13187" i="1"/>
  <c r="B13184" i="1"/>
  <c r="C13175" i="1"/>
  <c r="C13145" i="1"/>
  <c r="C13113" i="1"/>
  <c r="C13081" i="1"/>
  <c r="C13053" i="1"/>
  <c r="B13052" i="1"/>
  <c r="C13051" i="1"/>
  <c r="B13002" i="1"/>
  <c r="C13001" i="1"/>
  <c r="C12980" i="1"/>
  <c r="B12938" i="1"/>
  <c r="C12937" i="1"/>
  <c r="C12930" i="1"/>
  <c r="C12929" i="1"/>
  <c r="C12922" i="1"/>
  <c r="C12921" i="1"/>
  <c r="C12914" i="1"/>
  <c r="C12913" i="1"/>
  <c r="C12906" i="1"/>
  <c r="C12905" i="1"/>
  <c r="C12898" i="1"/>
  <c r="C12897" i="1"/>
  <c r="C12890" i="1"/>
  <c r="C12889" i="1"/>
  <c r="C12882" i="1"/>
  <c r="C12881" i="1"/>
  <c r="C12874" i="1"/>
  <c r="C12873" i="1"/>
  <c r="C12866" i="1"/>
  <c r="C12865" i="1"/>
  <c r="C12858" i="1"/>
  <c r="C12857" i="1"/>
  <c r="C12850" i="1"/>
  <c r="C12849" i="1"/>
  <c r="C12842" i="1"/>
  <c r="C12841" i="1"/>
  <c r="C12834" i="1"/>
  <c r="C12833" i="1"/>
  <c r="C12826" i="1"/>
  <c r="C12825" i="1"/>
  <c r="C12818" i="1"/>
  <c r="C12817" i="1"/>
  <c r="C12810" i="1"/>
  <c r="C12809" i="1"/>
  <c r="C12802" i="1"/>
  <c r="C12801" i="1"/>
  <c r="C12794" i="1"/>
  <c r="C12793" i="1"/>
  <c r="C12786" i="1"/>
  <c r="C12785" i="1"/>
  <c r="C12778" i="1"/>
  <c r="C12777" i="1"/>
  <c r="B12658" i="1"/>
  <c r="C12658" i="1"/>
  <c r="B12650" i="1"/>
  <c r="C12650" i="1"/>
  <c r="B12642" i="1"/>
  <c r="C12642" i="1"/>
  <c r="B12634" i="1"/>
  <c r="C12634" i="1"/>
  <c r="B12626" i="1"/>
  <c r="C12626" i="1"/>
  <c r="B12618" i="1"/>
  <c r="C12618" i="1"/>
  <c r="B12610" i="1"/>
  <c r="C12610" i="1"/>
  <c r="B12602" i="1"/>
  <c r="C12602" i="1"/>
  <c r="B12594" i="1"/>
  <c r="C12594" i="1"/>
  <c r="B12586" i="1"/>
  <c r="C12586" i="1"/>
  <c r="B12580" i="1"/>
  <c r="C12580" i="1"/>
  <c r="B12572" i="1"/>
  <c r="C12572" i="1"/>
  <c r="B12564" i="1"/>
  <c r="C12564" i="1"/>
  <c r="B12556" i="1"/>
  <c r="C12556" i="1"/>
  <c r="B12548" i="1"/>
  <c r="C12548" i="1"/>
  <c r="B12540" i="1"/>
  <c r="C12540" i="1"/>
  <c r="B12532" i="1"/>
  <c r="C12532" i="1"/>
  <c r="B12524" i="1"/>
  <c r="C12524" i="1"/>
  <c r="B12516" i="1"/>
  <c r="C12516" i="1"/>
  <c r="B12144" i="1"/>
  <c r="C12144" i="1"/>
  <c r="B12114" i="1"/>
  <c r="C12114" i="1"/>
  <c r="B12088" i="1"/>
  <c r="C12088" i="1"/>
  <c r="B12056" i="1"/>
  <c r="C12056" i="1"/>
  <c r="B12032" i="1"/>
  <c r="C12032" i="1"/>
  <c r="B12003" i="1"/>
  <c r="C12003" i="1"/>
  <c r="B11826" i="1"/>
  <c r="C11826" i="1"/>
  <c r="B11818" i="1"/>
  <c r="C11818" i="1"/>
  <c r="B11810" i="1"/>
  <c r="C11810" i="1"/>
  <c r="B11802" i="1"/>
  <c r="C11802" i="1"/>
  <c r="B11794" i="1"/>
  <c r="C11794" i="1"/>
  <c r="B11733" i="1"/>
  <c r="C11733" i="1"/>
  <c r="C11706" i="1"/>
  <c r="B11706" i="1"/>
  <c r="B11688" i="1"/>
  <c r="C11688" i="1"/>
  <c r="B11637" i="1"/>
  <c r="C11637" i="1"/>
  <c r="B11592" i="1"/>
  <c r="C11592" i="1"/>
  <c r="C11578" i="1"/>
  <c r="B11578" i="1"/>
  <c r="B11560" i="1"/>
  <c r="C11560" i="1"/>
  <c r="B11509" i="1"/>
  <c r="C11509" i="1"/>
  <c r="B11464" i="1"/>
  <c r="C11464" i="1"/>
  <c r="B11400" i="1"/>
  <c r="C11400" i="1"/>
  <c r="C12511" i="1"/>
  <c r="C12508" i="1"/>
  <c r="C12503" i="1"/>
  <c r="C12500" i="1"/>
  <c r="C12495" i="1"/>
  <c r="C12492" i="1"/>
  <c r="C12487" i="1"/>
  <c r="C12484" i="1"/>
  <c r="C12479" i="1"/>
  <c r="C12476" i="1"/>
  <c r="C12471" i="1"/>
  <c r="C12468" i="1"/>
  <c r="C12463" i="1"/>
  <c r="C12460" i="1"/>
  <c r="C12455" i="1"/>
  <c r="C12452" i="1"/>
  <c r="C12447" i="1"/>
  <c r="C12444" i="1"/>
  <c r="C12439" i="1"/>
  <c r="B12436" i="1"/>
  <c r="C12417" i="1"/>
  <c r="B12416" i="1"/>
  <c r="C12413" i="1"/>
  <c r="C12361" i="1"/>
  <c r="C12360" i="1"/>
  <c r="C12357" i="1"/>
  <c r="C12346" i="1"/>
  <c r="C12341" i="1"/>
  <c r="C12336" i="1"/>
  <c r="C12291" i="1"/>
  <c r="C12288" i="1"/>
  <c r="C12272" i="1"/>
  <c r="C12256" i="1"/>
  <c r="C12242" i="1"/>
  <c r="C12237" i="1"/>
  <c r="C12216" i="1"/>
  <c r="C12200" i="1"/>
  <c r="C12184" i="1"/>
  <c r="C12163" i="1"/>
  <c r="C12160" i="1"/>
  <c r="B12128" i="1"/>
  <c r="C12128" i="1"/>
  <c r="B12109" i="1"/>
  <c r="C12109" i="1"/>
  <c r="B12072" i="1"/>
  <c r="C12072" i="1"/>
  <c r="B12035" i="1"/>
  <c r="C12035" i="1"/>
  <c r="B12006" i="1"/>
  <c r="C12006" i="1"/>
  <c r="B12000" i="1"/>
  <c r="C12000" i="1"/>
  <c r="C11821" i="1"/>
  <c r="B11821" i="1"/>
  <c r="C11813" i="1"/>
  <c r="B11813" i="1"/>
  <c r="C11805" i="1"/>
  <c r="B11805" i="1"/>
  <c r="C11797" i="1"/>
  <c r="B11797" i="1"/>
  <c r="C11789" i="1"/>
  <c r="B11789" i="1"/>
  <c r="C11738" i="1"/>
  <c r="B11738" i="1"/>
  <c r="B11701" i="1"/>
  <c r="C11701" i="1"/>
  <c r="B11656" i="1"/>
  <c r="C11656" i="1"/>
  <c r="C11642" i="1"/>
  <c r="B11642" i="1"/>
  <c r="B11624" i="1"/>
  <c r="C11624" i="1"/>
  <c r="B11573" i="1"/>
  <c r="C11573" i="1"/>
  <c r="B11528" i="1"/>
  <c r="C11528" i="1"/>
  <c r="C11514" i="1"/>
  <c r="B11514" i="1"/>
  <c r="B11496" i="1"/>
  <c r="C11496" i="1"/>
  <c r="B11432" i="1"/>
  <c r="C11432" i="1"/>
  <c r="C11278" i="1"/>
  <c r="C11275" i="1"/>
  <c r="C11272" i="1"/>
  <c r="C11246" i="1"/>
  <c r="C11243" i="1"/>
  <c r="C11240" i="1"/>
  <c r="C11214" i="1"/>
  <c r="B11205" i="1"/>
  <c r="C11202" i="1"/>
  <c r="B11197" i="1"/>
  <c r="C11194" i="1"/>
  <c r="B11189" i="1"/>
  <c r="C11186" i="1"/>
  <c r="B11181" i="1"/>
  <c r="C11178" i="1"/>
  <c r="B11173" i="1"/>
  <c r="C11170" i="1"/>
  <c r="B11165" i="1"/>
  <c r="C11162" i="1"/>
  <c r="C11161" i="1"/>
  <c r="C11160" i="1"/>
  <c r="C14151" i="1"/>
  <c r="C14143" i="1"/>
  <c r="C14135" i="1"/>
  <c r="C14127" i="1"/>
  <c r="C14119" i="1"/>
  <c r="C14111" i="1"/>
  <c r="C14103" i="1"/>
  <c r="C14095" i="1"/>
  <c r="C14087" i="1"/>
  <c r="C14079" i="1"/>
  <c r="C14071" i="1"/>
  <c r="C14063" i="1"/>
  <c r="C14055" i="1"/>
  <c r="C14047" i="1"/>
  <c r="C14039" i="1"/>
  <c r="C14031" i="1"/>
  <c r="C14023" i="1"/>
  <c r="C14015" i="1"/>
  <c r="C14007" i="1"/>
  <c r="C13999" i="1"/>
  <c r="C13991" i="1"/>
  <c r="C13983" i="1"/>
  <c r="C13975" i="1"/>
  <c r="C13967" i="1"/>
  <c r="C13959" i="1"/>
  <c r="C13951" i="1"/>
  <c r="C13943" i="1"/>
  <c r="B13933" i="1"/>
  <c r="C13932" i="1"/>
  <c r="C13924" i="1"/>
  <c r="B13909" i="1"/>
  <c r="C13908" i="1"/>
  <c r="C13905" i="1"/>
  <c r="B13877" i="1"/>
  <c r="C13876" i="1"/>
  <c r="C13873" i="1"/>
  <c r="C13838" i="1"/>
  <c r="B13835" i="1"/>
  <c r="B13821" i="1"/>
  <c r="C13820" i="1"/>
  <c r="C13817" i="1"/>
  <c r="B13805" i="1"/>
  <c r="C13804" i="1"/>
  <c r="C13801" i="1"/>
  <c r="B13789" i="1"/>
  <c r="C13788" i="1"/>
  <c r="C13785" i="1"/>
  <c r="B13773" i="1"/>
  <c r="C13772" i="1"/>
  <c r="C13769" i="1"/>
  <c r="B13757" i="1"/>
  <c r="C13756" i="1"/>
  <c r="C13753" i="1"/>
  <c r="B13717" i="1"/>
  <c r="C13716" i="1"/>
  <c r="C13713" i="1"/>
  <c r="B13701" i="1"/>
  <c r="C13700" i="1"/>
  <c r="C13697" i="1"/>
  <c r="B13685" i="1"/>
  <c r="C13684" i="1"/>
  <c r="C13681" i="1"/>
  <c r="B13669" i="1"/>
  <c r="C13668" i="1"/>
  <c r="C13665" i="1"/>
  <c r="B13653" i="1"/>
  <c r="C13652" i="1"/>
  <c r="C13649" i="1"/>
  <c r="B13637" i="1"/>
  <c r="C13636" i="1"/>
  <c r="C13633" i="1"/>
  <c r="B13621" i="1"/>
  <c r="C13620" i="1"/>
  <c r="C13617" i="1"/>
  <c r="B13605" i="1"/>
  <c r="C13604" i="1"/>
  <c r="C13601" i="1"/>
  <c r="B13589" i="1"/>
  <c r="C13588" i="1"/>
  <c r="C13585" i="1"/>
  <c r="B13573" i="1"/>
  <c r="C13572" i="1"/>
  <c r="C13569" i="1"/>
  <c r="B13557" i="1"/>
  <c r="C13556" i="1"/>
  <c r="C13553" i="1"/>
  <c r="B13541" i="1"/>
  <c r="C13540" i="1"/>
  <c r="C13537" i="1"/>
  <c r="B13525" i="1"/>
  <c r="C13524" i="1"/>
  <c r="C13521" i="1"/>
  <c r="B13509" i="1"/>
  <c r="C13508" i="1"/>
  <c r="C13505" i="1"/>
  <c r="B13493" i="1"/>
  <c r="C13492" i="1"/>
  <c r="C13489" i="1"/>
  <c r="B13477" i="1"/>
  <c r="C13476" i="1"/>
  <c r="C13473" i="1"/>
  <c r="B13461" i="1"/>
  <c r="C13460" i="1"/>
  <c r="C13457" i="1"/>
  <c r="B13445" i="1"/>
  <c r="C13444" i="1"/>
  <c r="C13441" i="1"/>
  <c r="B13429" i="1"/>
  <c r="C13428" i="1"/>
  <c r="C13425" i="1"/>
  <c r="B13413" i="1"/>
  <c r="C13412" i="1"/>
  <c r="C13409" i="1"/>
  <c r="B13397" i="1"/>
  <c r="C13396" i="1"/>
  <c r="C13393" i="1"/>
  <c r="B13381" i="1"/>
  <c r="C13380" i="1"/>
  <c r="C13377" i="1"/>
  <c r="B13365" i="1"/>
  <c r="C13364" i="1"/>
  <c r="C13361" i="1"/>
  <c r="C13348" i="1"/>
  <c r="C13332" i="1"/>
  <c r="B13321" i="1"/>
  <c r="C13310" i="1"/>
  <c r="C13309" i="1"/>
  <c r="C13285" i="1"/>
  <c r="B13282" i="1"/>
  <c r="C13281" i="1"/>
  <c r="C13278" i="1"/>
  <c r="C13275" i="1"/>
  <c r="C13271" i="1"/>
  <c r="B13270" i="1"/>
  <c r="C13269" i="1"/>
  <c r="B13266" i="1"/>
  <c r="C13265" i="1"/>
  <c r="C13262" i="1"/>
  <c r="C13259" i="1"/>
  <c r="C13255" i="1"/>
  <c r="B13254" i="1"/>
  <c r="C13253" i="1"/>
  <c r="B13250" i="1"/>
  <c r="C13249" i="1"/>
  <c r="C13246" i="1"/>
  <c r="C13245" i="1"/>
  <c r="B13244" i="1"/>
  <c r="C13243" i="1"/>
  <c r="B13208" i="1"/>
  <c r="C13205" i="1"/>
  <c r="B13204" i="1"/>
  <c r="C13203" i="1"/>
  <c r="B13200" i="1"/>
  <c r="C13195" i="1"/>
  <c r="C13191" i="1"/>
  <c r="B13178" i="1"/>
  <c r="C13177" i="1"/>
  <c r="C13171" i="1"/>
  <c r="C13167" i="1"/>
  <c r="B13165" i="1"/>
  <c r="C13165" i="1"/>
  <c r="B13163" i="1"/>
  <c r="C13163" i="1"/>
  <c r="B13157" i="1"/>
  <c r="C13157" i="1"/>
  <c r="B13155" i="1"/>
  <c r="C13155" i="1"/>
  <c r="B13149" i="1"/>
  <c r="C13149" i="1"/>
  <c r="B13147" i="1"/>
  <c r="C13147" i="1"/>
  <c r="C13142" i="1"/>
  <c r="B13142" i="1"/>
  <c r="C13140" i="1"/>
  <c r="B13140" i="1"/>
  <c r="B13135" i="1"/>
  <c r="C13135" i="1"/>
  <c r="B13133" i="1"/>
  <c r="C13133" i="1"/>
  <c r="B13131" i="1"/>
  <c r="C13131" i="1"/>
  <c r="B13125" i="1"/>
  <c r="C13125" i="1"/>
  <c r="B13123" i="1"/>
  <c r="C13123" i="1"/>
  <c r="B13117" i="1"/>
  <c r="C13117" i="1"/>
  <c r="B13115" i="1"/>
  <c r="C13115" i="1"/>
  <c r="C13110" i="1"/>
  <c r="B13110" i="1"/>
  <c r="C13108" i="1"/>
  <c r="B13108" i="1"/>
  <c r="B13103" i="1"/>
  <c r="C13103" i="1"/>
  <c r="B13101" i="1"/>
  <c r="C13101" i="1"/>
  <c r="B13099" i="1"/>
  <c r="C13099" i="1"/>
  <c r="B13093" i="1"/>
  <c r="C13093" i="1"/>
  <c r="B13091" i="1"/>
  <c r="C13091" i="1"/>
  <c r="B13085" i="1"/>
  <c r="C13085" i="1"/>
  <c r="B13083" i="1"/>
  <c r="C13083" i="1"/>
  <c r="C13078" i="1"/>
  <c r="B13078" i="1"/>
  <c r="C13076" i="1"/>
  <c r="B13076" i="1"/>
  <c r="B13071" i="1"/>
  <c r="C13071" i="1"/>
  <c r="B13069" i="1"/>
  <c r="C13069" i="1"/>
  <c r="B13067" i="1"/>
  <c r="C13067" i="1"/>
  <c r="B13061" i="1"/>
  <c r="C13061" i="1"/>
  <c r="B13059" i="1"/>
  <c r="C13059" i="1"/>
  <c r="C13166" i="1"/>
  <c r="B13166" i="1"/>
  <c r="C13164" i="1"/>
  <c r="B13164" i="1"/>
  <c r="B13158" i="1"/>
  <c r="C13158" i="1"/>
  <c r="C13156" i="1"/>
  <c r="B13156" i="1"/>
  <c r="B13150" i="1"/>
  <c r="C13150" i="1"/>
  <c r="C13148" i="1"/>
  <c r="B13148" i="1"/>
  <c r="B13143" i="1"/>
  <c r="C13143" i="1"/>
  <c r="B13141" i="1"/>
  <c r="C13141" i="1"/>
  <c r="B13139" i="1"/>
  <c r="C13139" i="1"/>
  <c r="C13134" i="1"/>
  <c r="B13134" i="1"/>
  <c r="C13132" i="1"/>
  <c r="B13132" i="1"/>
  <c r="B13126" i="1"/>
  <c r="C13126" i="1"/>
  <c r="C13124" i="1"/>
  <c r="B13124" i="1"/>
  <c r="B13118" i="1"/>
  <c r="C13118" i="1"/>
  <c r="C13116" i="1"/>
  <c r="B13116" i="1"/>
  <c r="B13111" i="1"/>
  <c r="C13111" i="1"/>
  <c r="B13109" i="1"/>
  <c r="C13109" i="1"/>
  <c r="B13107" i="1"/>
  <c r="C13107" i="1"/>
  <c r="C13102" i="1"/>
  <c r="B13102" i="1"/>
  <c r="C13100" i="1"/>
  <c r="B13100" i="1"/>
  <c r="B13094" i="1"/>
  <c r="C13094" i="1"/>
  <c r="C13092" i="1"/>
  <c r="B13092" i="1"/>
  <c r="B13086" i="1"/>
  <c r="C13086" i="1"/>
  <c r="C13084" i="1"/>
  <c r="B13084" i="1"/>
  <c r="B13079" i="1"/>
  <c r="C13079" i="1"/>
  <c r="B13077" i="1"/>
  <c r="C13077" i="1"/>
  <c r="B13075" i="1"/>
  <c r="C13075" i="1"/>
  <c r="C13070" i="1"/>
  <c r="B13070" i="1"/>
  <c r="C13068" i="1"/>
  <c r="B13068" i="1"/>
  <c r="B13062" i="1"/>
  <c r="C13062" i="1"/>
  <c r="C13060" i="1"/>
  <c r="B13060" i="1"/>
  <c r="C13045" i="1"/>
  <c r="B13044" i="1"/>
  <c r="C13043" i="1"/>
  <c r="C13029" i="1"/>
  <c r="B13028" i="1"/>
  <c r="C13027" i="1"/>
  <c r="C13026" i="1"/>
  <c r="C13025" i="1"/>
  <c r="C13020" i="1"/>
  <c r="C13004" i="1"/>
  <c r="C12999" i="1"/>
  <c r="C12988" i="1"/>
  <c r="C12972" i="1"/>
  <c r="C12967" i="1"/>
  <c r="C12956" i="1"/>
  <c r="C12940" i="1"/>
  <c r="C12935" i="1"/>
  <c r="C12932" i="1"/>
  <c r="C12927" i="1"/>
  <c r="C12924" i="1"/>
  <c r="C12919" i="1"/>
  <c r="C12916" i="1"/>
  <c r="C12911" i="1"/>
  <c r="C12908" i="1"/>
  <c r="C12903" i="1"/>
  <c r="C12900" i="1"/>
  <c r="C12895" i="1"/>
  <c r="C12892" i="1"/>
  <c r="C12887" i="1"/>
  <c r="C12884" i="1"/>
  <c r="C12879" i="1"/>
  <c r="C12876" i="1"/>
  <c r="C12871" i="1"/>
  <c r="C12868" i="1"/>
  <c r="C12863" i="1"/>
  <c r="C12860" i="1"/>
  <c r="C12855" i="1"/>
  <c r="C12852" i="1"/>
  <c r="C12847" i="1"/>
  <c r="C12844" i="1"/>
  <c r="C12839" i="1"/>
  <c r="C12836" i="1"/>
  <c r="C12831" i="1"/>
  <c r="C12828" i="1"/>
  <c r="C12823" i="1"/>
  <c r="C12820" i="1"/>
  <c r="C12815" i="1"/>
  <c r="C12812" i="1"/>
  <c r="C12807" i="1"/>
  <c r="C12804" i="1"/>
  <c r="C12799" i="1"/>
  <c r="C12796" i="1"/>
  <c r="C12791" i="1"/>
  <c r="C12788" i="1"/>
  <c r="C12783" i="1"/>
  <c r="C12780" i="1"/>
  <c r="C12775" i="1"/>
  <c r="C12772" i="1"/>
  <c r="C12767" i="1"/>
  <c r="C12764" i="1"/>
  <c r="C12759" i="1"/>
  <c r="C12756" i="1"/>
  <c r="C12751" i="1"/>
  <c r="C12748" i="1"/>
  <c r="C12743" i="1"/>
  <c r="C12740" i="1"/>
  <c r="C12735" i="1"/>
  <c r="C12732" i="1"/>
  <c r="C12727" i="1"/>
  <c r="C12724" i="1"/>
  <c r="C12719" i="1"/>
  <c r="C12716" i="1"/>
  <c r="C12711" i="1"/>
  <c r="C12708" i="1"/>
  <c r="C12703" i="1"/>
  <c r="C12700" i="1"/>
  <c r="C12695" i="1"/>
  <c r="C12692" i="1"/>
  <c r="C12687" i="1"/>
  <c r="C12684" i="1"/>
  <c r="C12679" i="1"/>
  <c r="C12676" i="1"/>
  <c r="C12671" i="1"/>
  <c r="C12668" i="1"/>
  <c r="C12663" i="1"/>
  <c r="C12660" i="1"/>
  <c r="C12655" i="1"/>
  <c r="C12652" i="1"/>
  <c r="C12647" i="1"/>
  <c r="C12644" i="1"/>
  <c r="C12639" i="1"/>
  <c r="C12636" i="1"/>
  <c r="C12631" i="1"/>
  <c r="C12628" i="1"/>
  <c r="C12623" i="1"/>
  <c r="C12620" i="1"/>
  <c r="C12615" i="1"/>
  <c r="C12612" i="1"/>
  <c r="C12607" i="1"/>
  <c r="C12604" i="1"/>
  <c r="C12599" i="1"/>
  <c r="C12596" i="1"/>
  <c r="C12591" i="1"/>
  <c r="C12588" i="1"/>
  <c r="B12585" i="1"/>
  <c r="C12585" i="1"/>
  <c r="B12577" i="1"/>
  <c r="C12577" i="1"/>
  <c r="B12569" i="1"/>
  <c r="C12569" i="1"/>
  <c r="B12561" i="1"/>
  <c r="C12561" i="1"/>
  <c r="B12553" i="1"/>
  <c r="C12553" i="1"/>
  <c r="B12545" i="1"/>
  <c r="C12545" i="1"/>
  <c r="B12537" i="1"/>
  <c r="C12537" i="1"/>
  <c r="B12529" i="1"/>
  <c r="C12529" i="1"/>
  <c r="B12521" i="1"/>
  <c r="C12521" i="1"/>
  <c r="B12513" i="1"/>
  <c r="C12513" i="1"/>
  <c r="B12505" i="1"/>
  <c r="C12505" i="1"/>
  <c r="B12497" i="1"/>
  <c r="C12497" i="1"/>
  <c r="B12489" i="1"/>
  <c r="C12489" i="1"/>
  <c r="B12481" i="1"/>
  <c r="C12481" i="1"/>
  <c r="B12578" i="1"/>
  <c r="C12578" i="1"/>
  <c r="B12570" i="1"/>
  <c r="C12570" i="1"/>
  <c r="B12562" i="1"/>
  <c r="C12562" i="1"/>
  <c r="B12554" i="1"/>
  <c r="C12554" i="1"/>
  <c r="B12546" i="1"/>
  <c r="C12546" i="1"/>
  <c r="B12538" i="1"/>
  <c r="C12538" i="1"/>
  <c r="B12530" i="1"/>
  <c r="C12530" i="1"/>
  <c r="B12522" i="1"/>
  <c r="C12522" i="1"/>
  <c r="B12514" i="1"/>
  <c r="C12514" i="1"/>
  <c r="B12506" i="1"/>
  <c r="C12506" i="1"/>
  <c r="B12498" i="1"/>
  <c r="C12498" i="1"/>
  <c r="B12490" i="1"/>
  <c r="C12490" i="1"/>
  <c r="B12482" i="1"/>
  <c r="C12482" i="1"/>
  <c r="C12474" i="1"/>
  <c r="C12473" i="1"/>
  <c r="C12466" i="1"/>
  <c r="C12465" i="1"/>
  <c r="C12458" i="1"/>
  <c r="C12457" i="1"/>
  <c r="C12450" i="1"/>
  <c r="C12449" i="1"/>
  <c r="C12442" i="1"/>
  <c r="C12441" i="1"/>
  <c r="C12407" i="1"/>
  <c r="B12404" i="1"/>
  <c r="C12385" i="1"/>
  <c r="B12384" i="1"/>
  <c r="C12381" i="1"/>
  <c r="C12365" i="1"/>
  <c r="C12354" i="1"/>
  <c r="B12351" i="1"/>
  <c r="C12350" i="1"/>
  <c r="C12334" i="1"/>
  <c r="C12323" i="1"/>
  <c r="C12320" i="1"/>
  <c r="C12317" i="1"/>
  <c r="C12312" i="1"/>
  <c r="C12306" i="1"/>
  <c r="C11785" i="1"/>
  <c r="C11772" i="1"/>
  <c r="B11770" i="1"/>
  <c r="C11752" i="1"/>
  <c r="B11746" i="1"/>
  <c r="C11741" i="1"/>
  <c r="B11730" i="1"/>
  <c r="C11725" i="1"/>
  <c r="B11714" i="1"/>
  <c r="C11709" i="1"/>
  <c r="C11699" i="1"/>
  <c r="C11696" i="1"/>
  <c r="C11680" i="1"/>
  <c r="C11664" i="1"/>
  <c r="B11650" i="1"/>
  <c r="C11645" i="1"/>
  <c r="C11635" i="1"/>
  <c r="C11632" i="1"/>
  <c r="C11616" i="1"/>
  <c r="C11600" i="1"/>
  <c r="B11586" i="1"/>
  <c r="C11581" i="1"/>
  <c r="C11571" i="1"/>
  <c r="C11568" i="1"/>
  <c r="B11536" i="1"/>
  <c r="C11536" i="1"/>
  <c r="B11517" i="1"/>
  <c r="C11517" i="1"/>
  <c r="B11504" i="1"/>
  <c r="C11504" i="1"/>
  <c r="B11472" i="1"/>
  <c r="C11472" i="1"/>
  <c r="B11440" i="1"/>
  <c r="C11440" i="1"/>
  <c r="C12299" i="1"/>
  <c r="C12296" i="1"/>
  <c r="C12293" i="1"/>
  <c r="C12286" i="1"/>
  <c r="C12278" i="1"/>
  <c r="C12270" i="1"/>
  <c r="C12262" i="1"/>
  <c r="C12254" i="1"/>
  <c r="C12246" i="1"/>
  <c r="C12234" i="1"/>
  <c r="C12229" i="1"/>
  <c r="C12222" i="1"/>
  <c r="C12214" i="1"/>
  <c r="C12206" i="1"/>
  <c r="C12198" i="1"/>
  <c r="C12190" i="1"/>
  <c r="C12182" i="1"/>
  <c r="C12170" i="1"/>
  <c r="C12165" i="1"/>
  <c r="C12158" i="1"/>
  <c r="C12150" i="1"/>
  <c r="C12142" i="1"/>
  <c r="C12134" i="1"/>
  <c r="C12126" i="1"/>
  <c r="C12118" i="1"/>
  <c r="C12106" i="1"/>
  <c r="C12101" i="1"/>
  <c r="C12094" i="1"/>
  <c r="C12086" i="1"/>
  <c r="C12078" i="1"/>
  <c r="C12070" i="1"/>
  <c r="C12062" i="1"/>
  <c r="C12054" i="1"/>
  <c r="C12042" i="1"/>
  <c r="C12037" i="1"/>
  <c r="C12030" i="1"/>
  <c r="C12027" i="1"/>
  <c r="C12024" i="1"/>
  <c r="C12014" i="1"/>
  <c r="C12011" i="1"/>
  <c r="C12008" i="1"/>
  <c r="C11998" i="1"/>
  <c r="C11995" i="1"/>
  <c r="C11992" i="1"/>
  <c r="C11982" i="1"/>
  <c r="C11979" i="1"/>
  <c r="C11970" i="1"/>
  <c r="B11965" i="1"/>
  <c r="C11962" i="1"/>
  <c r="B11957" i="1"/>
  <c r="C11954" i="1"/>
  <c r="B11949" i="1"/>
  <c r="C11946" i="1"/>
  <c r="B11941" i="1"/>
  <c r="C11938" i="1"/>
  <c r="B11933" i="1"/>
  <c r="C11930" i="1"/>
  <c r="B11925" i="1"/>
  <c r="C11922" i="1"/>
  <c r="B11917" i="1"/>
  <c r="C11914" i="1"/>
  <c r="B11909" i="1"/>
  <c r="C11906" i="1"/>
  <c r="B11901" i="1"/>
  <c r="C11898" i="1"/>
  <c r="B11893" i="1"/>
  <c r="C11890" i="1"/>
  <c r="B11885" i="1"/>
  <c r="C11882" i="1"/>
  <c r="B11877" i="1"/>
  <c r="C11874" i="1"/>
  <c r="B11869" i="1"/>
  <c r="C11866" i="1"/>
  <c r="B11861" i="1"/>
  <c r="C11858" i="1"/>
  <c r="B11853" i="1"/>
  <c r="C11850" i="1"/>
  <c r="B11845" i="1"/>
  <c r="C11842" i="1"/>
  <c r="B11837" i="1"/>
  <c r="C11834" i="1"/>
  <c r="B11829" i="1"/>
  <c r="B11552" i="1"/>
  <c r="C11552" i="1"/>
  <c r="C11522" i="1"/>
  <c r="B11522" i="1"/>
  <c r="B11507" i="1"/>
  <c r="C11507" i="1"/>
  <c r="B11488" i="1"/>
  <c r="C11488" i="1"/>
  <c r="B11456" i="1"/>
  <c r="C11456" i="1"/>
  <c r="C11424" i="1"/>
  <c r="C11408" i="1"/>
  <c r="C11392" i="1"/>
  <c r="B11367" i="1"/>
  <c r="C11366" i="1"/>
  <c r="C11358" i="1"/>
  <c r="B11351" i="1"/>
  <c r="C11350" i="1"/>
  <c r="C11346" i="1"/>
  <c r="B11343" i="1"/>
  <c r="C11342" i="1"/>
  <c r="C11338" i="1"/>
  <c r="B11335" i="1"/>
  <c r="C11334" i="1"/>
  <c r="C11330" i="1"/>
  <c r="B11327" i="1"/>
  <c r="C11326" i="1"/>
  <c r="C11322" i="1"/>
  <c r="B11317" i="1"/>
  <c r="C11314" i="1"/>
  <c r="B11309" i="1"/>
  <c r="C11306" i="1"/>
  <c r="B11301" i="1"/>
  <c r="C11298" i="1"/>
  <c r="B11295" i="1"/>
  <c r="C11294" i="1"/>
  <c r="C11290" i="1"/>
  <c r="B11287" i="1"/>
  <c r="C11286" i="1"/>
  <c r="C11283" i="1"/>
  <c r="C11280" i="1"/>
  <c r="C11270" i="1"/>
  <c r="C11267" i="1"/>
  <c r="C11264" i="1"/>
  <c r="C11254" i="1"/>
  <c r="C11251" i="1"/>
  <c r="C11248" i="1"/>
  <c r="C11238" i="1"/>
  <c r="C11235" i="1"/>
  <c r="C11232" i="1"/>
  <c r="C11222" i="1"/>
  <c r="C11219" i="1"/>
  <c r="C11216" i="1"/>
  <c r="C11158" i="1"/>
  <c r="C11154" i="1"/>
  <c r="C11153" i="1"/>
  <c r="C11152" i="1"/>
  <c r="B14148" i="1"/>
  <c r="B14140" i="1"/>
  <c r="B14132" i="1"/>
  <c r="B14124" i="1"/>
  <c r="B14116" i="1"/>
  <c r="B14108" i="1"/>
  <c r="B14100" i="1"/>
  <c r="B14092" i="1"/>
  <c r="B14084" i="1"/>
  <c r="B14076" i="1"/>
  <c r="B14068" i="1"/>
  <c r="B14060" i="1"/>
  <c r="B14052" i="1"/>
  <c r="B14044" i="1"/>
  <c r="B14036" i="1"/>
  <c r="B14028" i="1"/>
  <c r="B14020" i="1"/>
  <c r="B14012" i="1"/>
  <c r="B14004" i="1"/>
  <c r="B13996" i="1"/>
  <c r="B13988" i="1"/>
  <c r="B13980" i="1"/>
  <c r="B13972" i="1"/>
  <c r="B13964" i="1"/>
  <c r="B13956" i="1"/>
  <c r="B13948" i="1"/>
  <c r="B13940" i="1"/>
  <c r="B13938" i="1"/>
  <c r="B13934" i="1"/>
  <c r="B13916" i="1"/>
  <c r="B13913" i="1"/>
  <c r="B13910" i="1"/>
  <c r="B13902" i="1"/>
  <c r="B13894" i="1"/>
  <c r="B13892" i="1"/>
  <c r="B13884" i="1"/>
  <c r="B13881" i="1"/>
  <c r="B13878" i="1"/>
  <c r="B13870" i="1"/>
  <c r="B13862" i="1"/>
  <c r="B13852" i="1"/>
  <c r="B13846" i="1"/>
  <c r="B13836" i="1"/>
  <c r="B13830" i="1"/>
  <c r="B13822" i="1"/>
  <c r="B13814" i="1"/>
  <c r="B13806" i="1"/>
  <c r="B13798" i="1"/>
  <c r="B13790" i="1"/>
  <c r="B13782" i="1"/>
  <c r="B13774" i="1"/>
  <c r="B13766" i="1"/>
  <c r="B13758" i="1"/>
  <c r="B13750" i="1"/>
  <c r="B13743" i="1"/>
  <c r="C13743" i="1"/>
  <c r="B13735" i="1"/>
  <c r="C13735" i="1"/>
  <c r="B13727" i="1"/>
  <c r="C13727" i="1"/>
  <c r="B13719" i="1"/>
  <c r="C13719" i="1"/>
  <c r="B14150" i="1"/>
  <c r="C14149" i="1"/>
  <c r="B14142" i="1"/>
  <c r="C14141" i="1"/>
  <c r="B14134" i="1"/>
  <c r="C14133" i="1"/>
  <c r="B14126" i="1"/>
  <c r="C14125" i="1"/>
  <c r="B14118" i="1"/>
  <c r="C14117" i="1"/>
  <c r="B14110" i="1"/>
  <c r="C14109" i="1"/>
  <c r="B14102" i="1"/>
  <c r="C14101" i="1"/>
  <c r="B14094" i="1"/>
  <c r="C14093" i="1"/>
  <c r="B14086" i="1"/>
  <c r="C14085" i="1"/>
  <c r="B14078" i="1"/>
  <c r="C14077" i="1"/>
  <c r="B14070" i="1"/>
  <c r="C14069" i="1"/>
  <c r="B14062" i="1"/>
  <c r="C14061" i="1"/>
  <c r="B14054" i="1"/>
  <c r="C14053" i="1"/>
  <c r="B14046" i="1"/>
  <c r="C14045" i="1"/>
  <c r="B14038" i="1"/>
  <c r="C14037" i="1"/>
  <c r="B14030" i="1"/>
  <c r="C14029" i="1"/>
  <c r="B14022" i="1"/>
  <c r="C14021" i="1"/>
  <c r="B14014" i="1"/>
  <c r="C14013" i="1"/>
  <c r="B14006" i="1"/>
  <c r="C14005" i="1"/>
  <c r="B13998" i="1"/>
  <c r="C13997" i="1"/>
  <c r="B13990" i="1"/>
  <c r="C13989" i="1"/>
  <c r="B13982" i="1"/>
  <c r="C13981" i="1"/>
  <c r="B13974" i="1"/>
  <c r="C13973" i="1"/>
  <c r="B13966" i="1"/>
  <c r="C13965" i="1"/>
  <c r="B13958" i="1"/>
  <c r="C13957" i="1"/>
  <c r="B13950" i="1"/>
  <c r="C13949" i="1"/>
  <c r="B13942" i="1"/>
  <c r="C13941" i="1"/>
  <c r="B13917" i="1"/>
  <c r="C13911" i="1"/>
  <c r="B13907" i="1"/>
  <c r="B13899" i="1"/>
  <c r="B13885" i="1"/>
  <c r="C13879" i="1"/>
  <c r="B13875" i="1"/>
  <c r="C13871" i="1"/>
  <c r="B13867" i="1"/>
  <c r="B13859" i="1"/>
  <c r="B13853" i="1"/>
  <c r="B13843" i="1"/>
  <c r="C13840" i="1"/>
  <c r="B13837" i="1"/>
  <c r="C13833" i="1"/>
  <c r="B13827" i="1"/>
  <c r="C13823" i="1"/>
  <c r="B13819" i="1"/>
  <c r="C13815" i="1"/>
  <c r="B13811" i="1"/>
  <c r="C13807" i="1"/>
  <c r="B13803" i="1"/>
  <c r="C13799" i="1"/>
  <c r="B13795" i="1"/>
  <c r="C13791" i="1"/>
  <c r="B13787" i="1"/>
  <c r="C13783" i="1"/>
  <c r="B13779" i="1"/>
  <c r="C13775" i="1"/>
  <c r="B13771" i="1"/>
  <c r="C13767" i="1"/>
  <c r="B13763" i="1"/>
  <c r="C13759" i="1"/>
  <c r="B13755" i="1"/>
  <c r="C13751" i="1"/>
  <c r="B13747" i="1"/>
  <c r="C13739" i="1"/>
  <c r="B13739" i="1"/>
  <c r="C13731" i="1"/>
  <c r="B13731" i="1"/>
  <c r="C13723" i="1"/>
  <c r="B13723" i="1"/>
  <c r="B13718" i="1"/>
  <c r="C13718" i="1"/>
  <c r="B13715" i="1"/>
  <c r="C13711" i="1"/>
  <c r="C13710" i="1"/>
  <c r="B13707" i="1"/>
  <c r="C13703" i="1"/>
  <c r="C13702" i="1"/>
  <c r="B13699" i="1"/>
  <c r="C13695" i="1"/>
  <c r="C13694" i="1"/>
  <c r="B13691" i="1"/>
  <c r="C13687" i="1"/>
  <c r="C13686" i="1"/>
  <c r="B13683" i="1"/>
  <c r="C13679" i="1"/>
  <c r="C13678" i="1"/>
  <c r="B13675" i="1"/>
  <c r="C13671" i="1"/>
  <c r="C13670" i="1"/>
  <c r="B13667" i="1"/>
  <c r="C13663" i="1"/>
  <c r="C13662" i="1"/>
  <c r="B13659" i="1"/>
  <c r="C13655" i="1"/>
  <c r="C13654" i="1"/>
  <c r="B13651" i="1"/>
  <c r="C13647" i="1"/>
  <c r="C13646" i="1"/>
  <c r="B13643" i="1"/>
  <c r="C13639" i="1"/>
  <c r="C13638" i="1"/>
  <c r="B13635" i="1"/>
  <c r="C13631" i="1"/>
  <c r="C13630" i="1"/>
  <c r="B13627" i="1"/>
  <c r="C13623" i="1"/>
  <c r="C13622" i="1"/>
  <c r="B13619" i="1"/>
  <c r="C13615" i="1"/>
  <c r="C13614" i="1"/>
  <c r="B13611" i="1"/>
  <c r="C13607" i="1"/>
  <c r="C13606" i="1"/>
  <c r="B13603" i="1"/>
  <c r="C13599" i="1"/>
  <c r="C13598" i="1"/>
  <c r="B13595" i="1"/>
  <c r="C13591" i="1"/>
  <c r="C13590" i="1"/>
  <c r="B13587" i="1"/>
  <c r="C13583" i="1"/>
  <c r="C13582" i="1"/>
  <c r="B13579" i="1"/>
  <c r="C13575" i="1"/>
  <c r="C13574" i="1"/>
  <c r="B13571" i="1"/>
  <c r="C13567" i="1"/>
  <c r="C13566" i="1"/>
  <c r="B13563" i="1"/>
  <c r="C13559" i="1"/>
  <c r="C13558" i="1"/>
  <c r="B13555" i="1"/>
  <c r="C13551" i="1"/>
  <c r="C13550" i="1"/>
  <c r="B13547" i="1"/>
  <c r="C13543" i="1"/>
  <c r="C13542" i="1"/>
  <c r="B13539" i="1"/>
  <c r="C13535" i="1"/>
  <c r="C13534" i="1"/>
  <c r="B13531" i="1"/>
  <c r="C13527" i="1"/>
  <c r="C13526" i="1"/>
  <c r="B13523" i="1"/>
  <c r="C13519" i="1"/>
  <c r="C13518" i="1"/>
  <c r="B13515" i="1"/>
  <c r="C13511" i="1"/>
  <c r="C13510" i="1"/>
  <c r="B13507" i="1"/>
  <c r="C13503" i="1"/>
  <c r="C13502" i="1"/>
  <c r="B13499" i="1"/>
  <c r="C13495" i="1"/>
  <c r="C13494" i="1"/>
  <c r="B13491" i="1"/>
  <c r="C13487" i="1"/>
  <c r="C13486" i="1"/>
  <c r="B13483" i="1"/>
  <c r="C13479" i="1"/>
  <c r="C13478" i="1"/>
  <c r="B13475" i="1"/>
  <c r="C13471" i="1"/>
  <c r="C13470" i="1"/>
  <c r="B13467" i="1"/>
  <c r="C13463" i="1"/>
  <c r="C13462" i="1"/>
  <c r="B13459" i="1"/>
  <c r="C13455" i="1"/>
  <c r="C13454" i="1"/>
  <c r="B13451" i="1"/>
  <c r="C13447" i="1"/>
  <c r="C13446" i="1"/>
  <c r="B13443" i="1"/>
  <c r="C13439" i="1"/>
  <c r="C13438" i="1"/>
  <c r="B13435" i="1"/>
  <c r="C13431" i="1"/>
  <c r="C13430" i="1"/>
  <c r="B13427" i="1"/>
  <c r="C13423" i="1"/>
  <c r="C13422" i="1"/>
  <c r="B13419" i="1"/>
  <c r="C13415" i="1"/>
  <c r="C13414" i="1"/>
  <c r="B13411" i="1"/>
  <c r="C13407" i="1"/>
  <c r="C13406" i="1"/>
  <c r="B13403" i="1"/>
  <c r="C13399" i="1"/>
  <c r="C13398" i="1"/>
  <c r="B13395" i="1"/>
  <c r="C13391" i="1"/>
  <c r="C13390" i="1"/>
  <c r="B13387" i="1"/>
  <c r="C13383" i="1"/>
  <c r="C13382" i="1"/>
  <c r="B13379" i="1"/>
  <c r="C13375" i="1"/>
  <c r="C13374" i="1"/>
  <c r="B13371" i="1"/>
  <c r="C13367" i="1"/>
  <c r="C13366" i="1"/>
  <c r="B13363" i="1"/>
  <c r="C13359" i="1"/>
  <c r="C13358" i="1"/>
  <c r="B13355" i="1"/>
  <c r="C13351" i="1"/>
  <c r="C13350" i="1"/>
  <c r="B13347" i="1"/>
  <c r="C13343" i="1"/>
  <c r="C13342" i="1"/>
  <c r="B13339" i="1"/>
  <c r="C13335" i="1"/>
  <c r="C13334" i="1"/>
  <c r="B13331" i="1"/>
  <c r="C13327" i="1"/>
  <c r="B13326" i="1"/>
  <c r="B13323" i="1"/>
  <c r="B13322" i="1"/>
  <c r="B13317" i="1"/>
  <c r="B13316" i="1"/>
  <c r="B13308" i="1"/>
  <c r="C13307" i="1"/>
  <c r="C13305" i="1"/>
  <c r="C13304" i="1"/>
  <c r="C13302" i="1"/>
  <c r="B13299" i="1"/>
  <c r="C13295" i="1"/>
  <c r="B13294" i="1"/>
  <c r="B13291" i="1"/>
  <c r="B13290" i="1"/>
  <c r="C13283" i="1"/>
  <c r="B13280" i="1"/>
  <c r="C13276" i="1"/>
  <c r="C13267" i="1"/>
  <c r="B13264" i="1"/>
  <c r="C13260" i="1"/>
  <c r="C13251" i="1"/>
  <c r="B13248" i="1"/>
  <c r="B13242" i="1"/>
  <c r="C13241" i="1"/>
  <c r="C13239" i="1"/>
  <c r="C13235" i="1"/>
  <c r="C13233" i="1"/>
  <c r="C13231" i="1"/>
  <c r="B13230" i="1"/>
  <c r="C13229" i="1"/>
  <c r="B13228" i="1"/>
  <c r="C13227" i="1"/>
  <c r="B13224" i="1"/>
  <c r="C13221" i="1"/>
  <c r="B13220" i="1"/>
  <c r="C13219" i="1"/>
  <c r="C13217" i="1"/>
  <c r="C13215" i="1"/>
  <c r="B13214" i="1"/>
  <c r="C13213" i="1"/>
  <c r="B13211" i="1"/>
  <c r="B13209" i="1"/>
  <c r="B13206" i="1"/>
  <c r="B13201" i="1"/>
  <c r="B13185" i="1"/>
  <c r="B13179" i="1"/>
  <c r="B13161" i="1"/>
  <c r="B13153" i="1"/>
  <c r="B13129" i="1"/>
  <c r="B13121" i="1"/>
  <c r="B13097" i="1"/>
  <c r="B13089" i="1"/>
  <c r="B13065" i="1"/>
  <c r="B13057" i="1"/>
  <c r="B13049" i="1"/>
  <c r="B13041" i="1"/>
  <c r="B13033" i="1"/>
  <c r="B13023" i="1"/>
  <c r="B13017" i="1"/>
  <c r="B13015" i="1"/>
  <c r="B13009" i="1"/>
  <c r="B13007" i="1"/>
  <c r="B12996" i="1"/>
  <c r="B12993" i="1"/>
  <c r="B12991" i="1"/>
  <c r="B12985" i="1"/>
  <c r="B12983" i="1"/>
  <c r="B12977" i="1"/>
  <c r="B12975" i="1"/>
  <c r="B12964" i="1"/>
  <c r="B12961" i="1"/>
  <c r="B12959" i="1"/>
  <c r="B12953" i="1"/>
  <c r="B12951" i="1"/>
  <c r="B12945" i="1"/>
  <c r="B12943" i="1"/>
  <c r="C12638" i="1"/>
  <c r="B12638" i="1"/>
  <c r="C12630" i="1"/>
  <c r="B12630" i="1"/>
  <c r="C12622" i="1"/>
  <c r="B12622" i="1"/>
  <c r="C12614" i="1"/>
  <c r="B12614" i="1"/>
  <c r="C12606" i="1"/>
  <c r="B12606" i="1"/>
  <c r="C12598" i="1"/>
  <c r="B12598" i="1"/>
  <c r="C12590" i="1"/>
  <c r="B12590" i="1"/>
  <c r="C12582" i="1"/>
  <c r="B12582" i="1"/>
  <c r="C12574" i="1"/>
  <c r="B12574" i="1"/>
  <c r="C12566" i="1"/>
  <c r="B12566" i="1"/>
  <c r="C12558" i="1"/>
  <c r="B12558" i="1"/>
  <c r="C12550" i="1"/>
  <c r="B12550" i="1"/>
  <c r="C12542" i="1"/>
  <c r="B12542" i="1"/>
  <c r="C12534" i="1"/>
  <c r="B12534" i="1"/>
  <c r="C12526" i="1"/>
  <c r="B12526" i="1"/>
  <c r="C12518" i="1"/>
  <c r="B12518" i="1"/>
  <c r="C13353" i="1"/>
  <c r="B13349" i="1"/>
  <c r="C13345" i="1"/>
  <c r="B13341" i="1"/>
  <c r="C13337" i="1"/>
  <c r="B13333" i="1"/>
  <c r="C13329" i="1"/>
  <c r="C13324" i="1"/>
  <c r="C13319" i="1"/>
  <c r="B13318" i="1"/>
  <c r="B13314" i="1"/>
  <c r="B13313" i="1"/>
  <c r="C13300" i="1"/>
  <c r="C13297" i="1"/>
  <c r="C13292" i="1"/>
  <c r="C13287" i="1"/>
  <c r="B13286" i="1"/>
  <c r="B13202" i="1"/>
  <c r="C13198" i="1"/>
  <c r="C13197" i="1"/>
  <c r="C13189" i="1"/>
  <c r="B13186" i="1"/>
  <c r="C13182" i="1"/>
  <c r="C13181" i="1"/>
  <c r="B13180" i="1"/>
  <c r="C13173" i="1"/>
  <c r="B13162" i="1"/>
  <c r="B13154" i="1"/>
  <c r="B13130" i="1"/>
  <c r="B13122" i="1"/>
  <c r="B13098" i="1"/>
  <c r="B13090" i="1"/>
  <c r="B13066" i="1"/>
  <c r="B13058" i="1"/>
  <c r="C13055" i="1"/>
  <c r="B13050" i="1"/>
  <c r="C13047" i="1"/>
  <c r="B13042" i="1"/>
  <c r="C13039" i="1"/>
  <c r="B13034" i="1"/>
  <c r="C13031" i="1"/>
  <c r="B13024" i="1"/>
  <c r="B12994" i="1"/>
  <c r="B12962" i="1"/>
  <c r="B12934" i="1"/>
  <c r="B12926" i="1"/>
  <c r="B12918" i="1"/>
  <c r="B12910" i="1"/>
  <c r="B12902" i="1"/>
  <c r="B12894" i="1"/>
  <c r="B12886" i="1"/>
  <c r="B12878" i="1"/>
  <c r="B12870" i="1"/>
  <c r="B12862" i="1"/>
  <c r="B12854" i="1"/>
  <c r="B12846" i="1"/>
  <c r="B12838" i="1"/>
  <c r="B12830" i="1"/>
  <c r="B12822" i="1"/>
  <c r="B12814" i="1"/>
  <c r="B12806" i="1"/>
  <c r="B12798" i="1"/>
  <c r="B12790" i="1"/>
  <c r="B12782" i="1"/>
  <c r="B12774" i="1"/>
  <c r="B12766" i="1"/>
  <c r="B12758" i="1"/>
  <c r="B12750" i="1"/>
  <c r="B12742" i="1"/>
  <c r="B12734" i="1"/>
  <c r="B12726" i="1"/>
  <c r="B12718" i="1"/>
  <c r="B12710" i="1"/>
  <c r="B12702" i="1"/>
  <c r="B12694" i="1"/>
  <c r="B12686" i="1"/>
  <c r="B12678" i="1"/>
  <c r="B12670" i="1"/>
  <c r="B12662" i="1"/>
  <c r="B12654" i="1"/>
  <c r="B12646" i="1"/>
  <c r="B12510" i="1"/>
  <c r="B12502" i="1"/>
  <c r="B12494" i="1"/>
  <c r="B12486" i="1"/>
  <c r="B12478" i="1"/>
  <c r="B12470" i="1"/>
  <c r="B12462" i="1"/>
  <c r="B12454" i="1"/>
  <c r="B12446" i="1"/>
  <c r="B12438" i="1"/>
  <c r="C12434" i="1"/>
  <c r="C12432" i="1"/>
  <c r="C12431" i="1"/>
  <c r="C12429" i="1"/>
  <c r="C12427" i="1"/>
  <c r="C12426" i="1"/>
  <c r="C12424" i="1"/>
  <c r="C12422" i="1"/>
  <c r="C12421" i="1"/>
  <c r="C12414" i="1"/>
  <c r="B12412" i="1"/>
  <c r="C12409" i="1"/>
  <c r="B12406" i="1"/>
  <c r="C12405" i="1"/>
  <c r="C12402" i="1"/>
  <c r="C12400" i="1"/>
  <c r="C12399" i="1"/>
  <c r="C12397" i="1"/>
  <c r="C12395" i="1"/>
  <c r="C12394" i="1"/>
  <c r="C12392" i="1"/>
  <c r="C12390" i="1"/>
  <c r="C12389" i="1"/>
  <c r="C12382" i="1"/>
  <c r="B12380" i="1"/>
  <c r="C12377" i="1"/>
  <c r="C12376" i="1"/>
  <c r="C12373" i="1"/>
  <c r="C12371" i="1"/>
  <c r="C12370" i="1"/>
  <c r="C12368" i="1"/>
  <c r="C12366" i="1"/>
  <c r="B12359" i="1"/>
  <c r="C12358" i="1"/>
  <c r="C12352" i="1"/>
  <c r="C12349" i="1"/>
  <c r="C12344" i="1"/>
  <c r="C12342" i="1"/>
  <c r="C12338" i="1"/>
  <c r="C12333" i="1"/>
  <c r="C12330" i="1"/>
  <c r="B12327" i="1"/>
  <c r="C12326" i="1"/>
  <c r="C12322" i="1"/>
  <c r="B12319" i="1"/>
  <c r="C12318" i="1"/>
  <c r="C12314" i="1"/>
  <c r="C12309" i="1"/>
  <c r="C12304" i="1"/>
  <c r="C12302" i="1"/>
  <c r="C12298" i="1"/>
  <c r="B12295" i="1"/>
  <c r="C12294" i="1"/>
  <c r="C12290" i="1"/>
  <c r="C12285" i="1"/>
  <c r="C12282" i="1"/>
  <c r="C12277" i="1"/>
  <c r="C12274" i="1"/>
  <c r="C12269" i="1"/>
  <c r="C12266" i="1"/>
  <c r="C12261" i="1"/>
  <c r="C12258" i="1"/>
  <c r="C12253" i="1"/>
  <c r="C12250" i="1"/>
  <c r="C12245" i="1"/>
  <c r="C12243" i="1"/>
  <c r="C12240" i="1"/>
  <c r="C12238" i="1"/>
  <c r="C12232" i="1"/>
  <c r="C12230" i="1"/>
  <c r="C12226" i="1"/>
  <c r="C12221" i="1"/>
  <c r="C12218" i="1"/>
  <c r="C12213" i="1"/>
  <c r="C12210" i="1"/>
  <c r="C12205" i="1"/>
  <c r="C12202" i="1"/>
  <c r="C12197" i="1"/>
  <c r="C12194" i="1"/>
  <c r="C12189" i="1"/>
  <c r="C12186" i="1"/>
  <c r="C12181" i="1"/>
  <c r="C12179" i="1"/>
  <c r="C12176" i="1"/>
  <c r="C12174" i="1"/>
  <c r="C12168" i="1"/>
  <c r="C12166" i="1"/>
  <c r="C12162" i="1"/>
  <c r="C12157" i="1"/>
  <c r="C12154" i="1"/>
  <c r="C12149" i="1"/>
  <c r="C12146" i="1"/>
  <c r="C12141" i="1"/>
  <c r="C12138" i="1"/>
  <c r="C12133" i="1"/>
  <c r="C12130" i="1"/>
  <c r="C12125" i="1"/>
  <c r="C12122" i="1"/>
  <c r="C12117" i="1"/>
  <c r="C12115" i="1"/>
  <c r="C12112" i="1"/>
  <c r="C12110" i="1"/>
  <c r="C12104" i="1"/>
  <c r="C12102" i="1"/>
  <c r="C12098" i="1"/>
  <c r="C12093" i="1"/>
  <c r="C12090" i="1"/>
  <c r="C12085" i="1"/>
  <c r="C12082" i="1"/>
  <c r="C12077" i="1"/>
  <c r="C12074" i="1"/>
  <c r="C12069" i="1"/>
  <c r="C12066" i="1"/>
  <c r="C12061" i="1"/>
  <c r="C12058" i="1"/>
  <c r="C12053" i="1"/>
  <c r="C12051" i="1"/>
  <c r="C12048" i="1"/>
  <c r="C12046" i="1"/>
  <c r="C12040" i="1"/>
  <c r="C12038" i="1"/>
  <c r="C12034" i="1"/>
  <c r="B12029" i="1"/>
  <c r="C12026" i="1"/>
  <c r="B12021" i="1"/>
  <c r="C12018" i="1"/>
  <c r="B12013" i="1"/>
  <c r="B12010" i="1"/>
  <c r="C12010" i="1"/>
  <c r="C12005" i="1"/>
  <c r="B12005" i="1"/>
  <c r="B12002" i="1"/>
  <c r="C12002" i="1"/>
  <c r="C11976" i="1"/>
  <c r="C11974" i="1"/>
  <c r="C11971" i="1"/>
  <c r="C11968" i="1"/>
  <c r="C11966" i="1"/>
  <c r="C11963" i="1"/>
  <c r="C11960" i="1"/>
  <c r="C11958" i="1"/>
  <c r="C11955" i="1"/>
  <c r="C11952" i="1"/>
  <c r="C11950" i="1"/>
  <c r="C11947" i="1"/>
  <c r="C11944" i="1"/>
  <c r="C11942" i="1"/>
  <c r="C11939" i="1"/>
  <c r="C11936" i="1"/>
  <c r="C11934" i="1"/>
  <c r="C11931" i="1"/>
  <c r="C11928" i="1"/>
  <c r="C11926" i="1"/>
  <c r="C11923" i="1"/>
  <c r="C11920" i="1"/>
  <c r="C11918" i="1"/>
  <c r="C11915" i="1"/>
  <c r="C11912" i="1"/>
  <c r="C11910" i="1"/>
  <c r="C11907" i="1"/>
  <c r="C11904" i="1"/>
  <c r="C11902" i="1"/>
  <c r="C11899" i="1"/>
  <c r="C11896" i="1"/>
  <c r="C11894" i="1"/>
  <c r="C11891" i="1"/>
  <c r="C11888" i="1"/>
  <c r="C11886" i="1"/>
  <c r="C11883" i="1"/>
  <c r="C11880" i="1"/>
  <c r="C11878" i="1"/>
  <c r="C11875" i="1"/>
  <c r="C11872" i="1"/>
  <c r="C11870" i="1"/>
  <c r="C11867" i="1"/>
  <c r="C11864" i="1"/>
  <c r="C11862" i="1"/>
  <c r="C11859" i="1"/>
  <c r="C11856" i="1"/>
  <c r="C11854" i="1"/>
  <c r="C11851" i="1"/>
  <c r="C11848" i="1"/>
  <c r="C11846" i="1"/>
  <c r="C11843" i="1"/>
  <c r="C11840" i="1"/>
  <c r="C11838" i="1"/>
  <c r="C11835" i="1"/>
  <c r="C11832" i="1"/>
  <c r="C11830" i="1"/>
  <c r="C11827" i="1"/>
  <c r="C11824" i="1"/>
  <c r="C11822" i="1"/>
  <c r="C11819" i="1"/>
  <c r="C11816" i="1"/>
  <c r="C11814" i="1"/>
  <c r="C11811" i="1"/>
  <c r="C11808" i="1"/>
  <c r="C11806" i="1"/>
  <c r="C11803" i="1"/>
  <c r="C11800" i="1"/>
  <c r="C11798" i="1"/>
  <c r="C11795" i="1"/>
  <c r="C11792" i="1"/>
  <c r="C11790" i="1"/>
  <c r="C11784" i="1"/>
  <c r="B11782" i="1"/>
  <c r="C11781" i="1"/>
  <c r="C11776" i="1"/>
  <c r="B11774" i="1"/>
  <c r="C11768" i="1"/>
  <c r="B11766" i="1"/>
  <c r="C11765" i="1"/>
  <c r="B11761" i="1"/>
  <c r="C11760" i="1"/>
  <c r="C11753" i="1"/>
  <c r="C11744" i="1"/>
  <c r="C11736" i="1"/>
  <c r="C11728" i="1"/>
  <c r="C11720" i="1"/>
  <c r="C11712" i="1"/>
  <c r="C11704" i="1"/>
  <c r="B11698" i="1"/>
  <c r="C11693" i="1"/>
  <c r="B11690" i="1"/>
  <c r="C11685" i="1"/>
  <c r="B11682" i="1"/>
  <c r="C11677" i="1"/>
  <c r="B11674" i="1"/>
  <c r="C11669" i="1"/>
  <c r="B11666" i="1"/>
  <c r="C11661" i="1"/>
  <c r="B11658" i="1"/>
  <c r="C11653" i="1"/>
  <c r="C11651" i="1"/>
  <c r="C11648" i="1"/>
  <c r="C11640" i="1"/>
  <c r="B11634" i="1"/>
  <c r="C11629" i="1"/>
  <c r="B11626" i="1"/>
  <c r="C11621" i="1"/>
  <c r="B11618" i="1"/>
  <c r="C11613" i="1"/>
  <c r="B11610" i="1"/>
  <c r="C11605" i="1"/>
  <c r="B11602" i="1"/>
  <c r="C11597" i="1"/>
  <c r="B11594" i="1"/>
  <c r="C11589" i="1"/>
  <c r="C11587" i="1"/>
  <c r="C11584" i="1"/>
  <c r="C11576" i="1"/>
  <c r="B11570" i="1"/>
  <c r="C11565" i="1"/>
  <c r="B11562" i="1"/>
  <c r="C11557" i="1"/>
  <c r="B11554" i="1"/>
  <c r="C11549" i="1"/>
  <c r="B11546" i="1"/>
  <c r="C11541" i="1"/>
  <c r="B11538" i="1"/>
  <c r="C11533" i="1"/>
  <c r="B11530" i="1"/>
  <c r="C11525" i="1"/>
  <c r="C11523" i="1"/>
  <c r="C11520" i="1"/>
  <c r="C11512" i="1"/>
  <c r="B11506" i="1"/>
  <c r="C11501" i="1"/>
  <c r="B11498" i="1"/>
  <c r="C11495" i="1"/>
  <c r="C11493" i="1"/>
  <c r="B11490" i="1"/>
  <c r="C11487" i="1"/>
  <c r="C11485" i="1"/>
  <c r="B11482" i="1"/>
  <c r="C11479" i="1"/>
  <c r="C11477" i="1"/>
  <c r="B11474" i="1"/>
  <c r="C11471" i="1"/>
  <c r="C11469" i="1"/>
  <c r="B11466" i="1"/>
  <c r="C11463" i="1"/>
  <c r="C11461" i="1"/>
  <c r="B11458" i="1"/>
  <c r="C11455" i="1"/>
  <c r="C11453" i="1"/>
  <c r="B11450" i="1"/>
  <c r="C11447" i="1"/>
  <c r="C11445" i="1"/>
  <c r="B11442" i="1"/>
  <c r="C11439" i="1"/>
  <c r="C11437" i="1"/>
  <c r="B11434" i="1"/>
  <c r="C11431" i="1"/>
  <c r="C11429" i="1"/>
  <c r="B11426" i="1"/>
  <c r="C11423" i="1"/>
  <c r="C11421" i="1"/>
  <c r="B11418" i="1"/>
  <c r="C11415" i="1"/>
  <c r="C11413" i="1"/>
  <c r="B11410" i="1"/>
  <c r="C11407" i="1"/>
  <c r="C11405" i="1"/>
  <c r="B11402" i="1"/>
  <c r="C11399" i="1"/>
  <c r="C11397" i="1"/>
  <c r="B11394" i="1"/>
  <c r="C11391" i="1"/>
  <c r="C11389" i="1"/>
  <c r="B11386" i="1"/>
  <c r="C11383" i="1"/>
  <c r="C11381" i="1"/>
  <c r="C11378" i="1"/>
  <c r="C11376" i="1"/>
  <c r="C11374" i="1"/>
  <c r="B11369" i="1"/>
  <c r="C11368" i="1"/>
  <c r="B11365" i="1"/>
  <c r="C11364" i="1"/>
  <c r="C11362" i="1"/>
  <c r="B11357" i="1"/>
  <c r="C11354" i="1"/>
  <c r="C11353" i="1"/>
  <c r="C11352" i="1"/>
  <c r="B11349" i="1"/>
  <c r="C11344" i="1"/>
  <c r="C11341" i="1"/>
  <c r="B11341" i="1"/>
  <c r="B11336" i="1"/>
  <c r="B11328" i="1"/>
  <c r="C11328" i="1"/>
  <c r="B11997" i="1"/>
  <c r="C11994" i="1"/>
  <c r="B11989" i="1"/>
  <c r="C11986" i="1"/>
  <c r="B11981" i="1"/>
  <c r="C11978" i="1"/>
  <c r="B11973" i="1"/>
  <c r="C11333" i="1"/>
  <c r="B11333" i="1"/>
  <c r="B11325" i="1"/>
  <c r="C11320" i="1"/>
  <c r="C11318" i="1"/>
  <c r="C11312" i="1"/>
  <c r="C11310" i="1"/>
  <c r="C11304" i="1"/>
  <c r="C11302" i="1"/>
  <c r="C11296" i="1"/>
  <c r="B11293" i="1"/>
  <c r="C11288" i="1"/>
  <c r="B11285" i="1"/>
  <c r="C11282" i="1"/>
  <c r="B11277" i="1"/>
  <c r="C11274" i="1"/>
  <c r="B11269" i="1"/>
  <c r="C11266" i="1"/>
  <c r="B11261" i="1"/>
  <c r="C11258" i="1"/>
  <c r="B11253" i="1"/>
  <c r="C11250" i="1"/>
  <c r="B11245" i="1"/>
  <c r="C11242" i="1"/>
  <c r="B11237" i="1"/>
  <c r="C11234" i="1"/>
  <c r="B11229" i="1"/>
  <c r="C11226" i="1"/>
  <c r="B11221" i="1"/>
  <c r="C11218" i="1"/>
  <c r="B11213" i="1"/>
  <c r="B11211" i="1"/>
  <c r="C11210" i="1"/>
  <c r="B11208" i="1"/>
  <c r="B11206" i="1"/>
  <c r="B11203" i="1"/>
  <c r="B11200" i="1"/>
  <c r="B11198" i="1"/>
  <c r="B11195" i="1"/>
  <c r="B11192" i="1"/>
  <c r="B11190" i="1"/>
  <c r="B11187" i="1"/>
  <c r="B11184" i="1"/>
  <c r="B11182" i="1"/>
  <c r="B11179" i="1"/>
  <c r="B11176" i="1"/>
  <c r="B11174" i="1"/>
  <c r="B11171" i="1"/>
  <c r="B11168" i="1"/>
  <c r="B11166" i="1"/>
  <c r="B11163" i="1"/>
  <c r="B11157" i="1"/>
  <c r="B11149" i="1"/>
  <c r="B11147" i="1"/>
  <c r="B11155" i="1"/>
  <c r="B11291" i="1"/>
  <c r="B11331" i="1"/>
  <c r="B11339" i="1"/>
  <c r="B11347" i="1"/>
  <c r="B11371" i="1"/>
  <c r="B11379" i="1"/>
  <c r="B11515" i="1"/>
  <c r="B11531" i="1"/>
  <c r="B11539" i="1"/>
  <c r="B11547" i="1"/>
  <c r="B11555" i="1"/>
  <c r="B11563" i="1"/>
  <c r="B11579" i="1"/>
  <c r="B11595" i="1"/>
  <c r="B11603" i="1"/>
  <c r="B11611" i="1"/>
  <c r="B11619" i="1"/>
  <c r="B11627" i="1"/>
  <c r="B11643" i="1"/>
  <c r="B11659" i="1"/>
  <c r="B11667" i="1"/>
  <c r="B11675" i="1"/>
  <c r="B11683" i="1"/>
  <c r="B11691" i="1"/>
  <c r="B11707" i="1"/>
  <c r="B12043" i="1"/>
  <c r="B12059" i="1"/>
  <c r="B12067" i="1"/>
  <c r="B12075" i="1"/>
  <c r="B12083" i="1"/>
  <c r="B12091" i="1"/>
  <c r="B12107" i="1"/>
  <c r="B12123" i="1"/>
  <c r="B12131" i="1"/>
  <c r="B12139" i="1"/>
  <c r="B12147" i="1"/>
  <c r="B12155" i="1"/>
  <c r="B12171" i="1"/>
  <c r="B12187" i="1"/>
  <c r="B12195" i="1"/>
  <c r="B12203" i="1"/>
  <c r="B12211" i="1"/>
  <c r="B12219" i="1"/>
  <c r="B12235" i="1"/>
  <c r="B12251" i="1"/>
  <c r="B12259" i="1"/>
  <c r="B12267" i="1"/>
  <c r="B12275" i="1"/>
  <c r="B12283" i="1"/>
  <c r="B12331" i="1"/>
  <c r="B12355" i="1"/>
  <c r="B12363" i="1"/>
  <c r="B12379" i="1"/>
  <c r="B12387" i="1"/>
  <c r="B12411" i="1"/>
  <c r="B12419" i="1"/>
  <c r="B12435" i="1"/>
  <c r="B12403" i="1"/>
  <c r="B11763" i="1"/>
  <c r="B11723" i="1"/>
  <c r="B11323" i="1"/>
  <c r="B11771" i="1"/>
  <c r="B11731" i="1"/>
  <c r="B11499" i="1"/>
  <c r="B11491" i="1"/>
  <c r="B11483" i="1"/>
  <c r="B11475" i="1"/>
  <c r="B11467" i="1"/>
  <c r="B11459" i="1"/>
  <c r="B11451" i="1"/>
  <c r="B11443" i="1"/>
  <c r="B11435" i="1"/>
  <c r="B11427" i="1"/>
  <c r="B11419" i="1"/>
  <c r="B11411" i="1"/>
  <c r="B11403" i="1"/>
  <c r="B11395" i="1"/>
  <c r="B11387" i="1"/>
  <c r="B11739" i="1"/>
  <c r="B11787" i="1"/>
  <c r="B11779" i="1"/>
  <c r="B11307" i="1"/>
  <c r="B11755" i="1"/>
  <c r="B11747" i="1"/>
  <c r="B11715" i="1"/>
  <c r="B11363" i="1"/>
  <c r="B13922" i="1"/>
  <c r="C13922" i="1"/>
  <c r="B13842" i="1"/>
  <c r="C13842" i="1"/>
  <c r="B13816" i="1"/>
  <c r="C13816" i="1"/>
  <c r="B13808" i="1"/>
  <c r="C13808" i="1"/>
  <c r="B13792" i="1"/>
  <c r="C13792" i="1"/>
  <c r="B13776" i="1"/>
  <c r="C13776" i="1"/>
  <c r="B13760" i="1"/>
  <c r="C13760" i="1"/>
  <c r="B13744" i="1"/>
  <c r="C13744" i="1"/>
  <c r="B13728" i="1"/>
  <c r="C13728" i="1"/>
  <c r="B13712" i="1"/>
  <c r="C13712" i="1"/>
  <c r="B13704" i="1"/>
  <c r="C13704" i="1"/>
  <c r="B13688" i="1"/>
  <c r="C13688" i="1"/>
  <c r="B13672" i="1"/>
  <c r="C13672" i="1"/>
  <c r="B13656" i="1"/>
  <c r="C13656" i="1"/>
  <c r="B13648" i="1"/>
  <c r="C13648" i="1"/>
  <c r="B13640" i="1"/>
  <c r="C13640" i="1"/>
  <c r="B13632" i="1"/>
  <c r="C13632" i="1"/>
  <c r="B13616" i="1"/>
  <c r="C13616" i="1"/>
  <c r="B13608" i="1"/>
  <c r="C13608" i="1"/>
  <c r="B13600" i="1"/>
  <c r="C13600" i="1"/>
  <c r="B13592" i="1"/>
  <c r="C13592" i="1"/>
  <c r="B13584" i="1"/>
  <c r="C13584" i="1"/>
  <c r="B13576" i="1"/>
  <c r="C13576" i="1"/>
  <c r="B13568" i="1"/>
  <c r="C13568" i="1"/>
  <c r="B13560" i="1"/>
  <c r="C13560" i="1"/>
  <c r="B13552" i="1"/>
  <c r="C13552" i="1"/>
  <c r="B13536" i="1"/>
  <c r="C13536" i="1"/>
  <c r="B13528" i="1"/>
  <c r="C13528" i="1"/>
  <c r="B13520" i="1"/>
  <c r="C13520" i="1"/>
  <c r="B13512" i="1"/>
  <c r="C13512" i="1"/>
  <c r="B13504" i="1"/>
  <c r="C13504" i="1"/>
  <c r="B13496" i="1"/>
  <c r="C13496" i="1"/>
  <c r="B13488" i="1"/>
  <c r="C13488" i="1"/>
  <c r="B13480" i="1"/>
  <c r="C13480" i="1"/>
  <c r="B13472" i="1"/>
  <c r="C13472" i="1"/>
  <c r="B13464" i="1"/>
  <c r="C13464" i="1"/>
  <c r="B13456" i="1"/>
  <c r="C13456" i="1"/>
  <c r="B13448" i="1"/>
  <c r="C13448" i="1"/>
  <c r="B13440" i="1"/>
  <c r="C13440" i="1"/>
  <c r="B13432" i="1"/>
  <c r="C13432" i="1"/>
  <c r="B13424" i="1"/>
  <c r="C13424" i="1"/>
  <c r="B13416" i="1"/>
  <c r="C13416" i="1"/>
  <c r="B13408" i="1"/>
  <c r="C13408" i="1"/>
  <c r="B13400" i="1"/>
  <c r="C13400" i="1"/>
  <c r="B13392" i="1"/>
  <c r="C13392" i="1"/>
  <c r="B13384" i="1"/>
  <c r="C13384" i="1"/>
  <c r="B13376" i="1"/>
  <c r="C13376" i="1"/>
  <c r="B13368" i="1"/>
  <c r="C13368" i="1"/>
  <c r="B13360" i="1"/>
  <c r="C13360" i="1"/>
  <c r="B13352" i="1"/>
  <c r="C13352" i="1"/>
  <c r="B13344" i="1"/>
  <c r="C13344" i="1"/>
  <c r="B13336" i="1"/>
  <c r="C13336" i="1"/>
  <c r="B13328" i="1"/>
  <c r="C13328" i="1"/>
  <c r="B13296" i="1"/>
  <c r="C13296" i="1"/>
  <c r="C13240" i="1"/>
  <c r="B13240" i="1"/>
  <c r="C13218" i="1"/>
  <c r="B13218" i="1"/>
  <c r="C13196" i="1"/>
  <c r="B13196" i="1"/>
  <c r="C13192" i="1"/>
  <c r="B13192" i="1"/>
  <c r="C13176" i="1"/>
  <c r="B13176" i="1"/>
  <c r="B12973" i="1"/>
  <c r="C12973" i="1"/>
  <c r="B12415" i="1"/>
  <c r="C12415" i="1"/>
  <c r="B12383" i="1"/>
  <c r="C12383" i="1"/>
  <c r="B12281" i="1"/>
  <c r="C12281" i="1"/>
  <c r="B12279" i="1"/>
  <c r="C12279" i="1"/>
  <c r="B12252" i="1"/>
  <c r="C12252" i="1"/>
  <c r="B12217" i="1"/>
  <c r="C12217" i="1"/>
  <c r="B12215" i="1"/>
  <c r="C12215" i="1"/>
  <c r="B12188" i="1"/>
  <c r="C12188" i="1"/>
  <c r="B12153" i="1"/>
  <c r="C12153" i="1"/>
  <c r="B12124" i="1"/>
  <c r="C12124" i="1"/>
  <c r="B12089" i="1"/>
  <c r="C12089" i="1"/>
  <c r="B12060" i="1"/>
  <c r="C12060" i="1"/>
  <c r="B11734" i="1"/>
  <c r="C11734" i="1"/>
  <c r="B11732" i="1"/>
  <c r="C11732" i="1"/>
  <c r="B11694" i="1"/>
  <c r="C11694" i="1"/>
  <c r="B11692" i="1"/>
  <c r="C11692" i="1"/>
  <c r="B11630" i="1"/>
  <c r="C11630" i="1"/>
  <c r="B11628" i="1"/>
  <c r="C11628" i="1"/>
  <c r="B11566" i="1"/>
  <c r="C11566" i="1"/>
  <c r="B11564" i="1"/>
  <c r="C11564" i="1"/>
  <c r="B11502" i="1"/>
  <c r="C11502" i="1"/>
  <c r="B11500" i="1"/>
  <c r="C11500" i="1"/>
  <c r="B11494" i="1"/>
  <c r="C11494" i="1"/>
  <c r="B11492" i="1"/>
  <c r="C11492" i="1"/>
  <c r="B11486" i="1"/>
  <c r="C11486" i="1"/>
  <c r="B11484" i="1"/>
  <c r="C11484" i="1"/>
  <c r="B11478" i="1"/>
  <c r="C11478" i="1"/>
  <c r="B11476" i="1"/>
  <c r="C11476" i="1"/>
  <c r="B11470" i="1"/>
  <c r="C11470" i="1"/>
  <c r="B11468" i="1"/>
  <c r="C11468" i="1"/>
  <c r="B11462" i="1"/>
  <c r="C11462" i="1"/>
  <c r="B11460" i="1"/>
  <c r="C11460" i="1"/>
  <c r="B11454" i="1"/>
  <c r="C11454" i="1"/>
  <c r="B11452" i="1"/>
  <c r="C11452" i="1"/>
  <c r="B11446" i="1"/>
  <c r="C11446" i="1"/>
  <c r="B11444" i="1"/>
  <c r="C11444" i="1"/>
  <c r="B11438" i="1"/>
  <c r="C11438" i="1"/>
  <c r="B11436" i="1"/>
  <c r="C11436" i="1"/>
  <c r="B11430" i="1"/>
  <c r="C11430" i="1"/>
  <c r="B11428" i="1"/>
  <c r="C11428" i="1"/>
  <c r="B11422" i="1"/>
  <c r="C11422" i="1"/>
  <c r="B11420" i="1"/>
  <c r="C11420" i="1"/>
  <c r="B11414" i="1"/>
  <c r="C11414" i="1"/>
  <c r="B11412" i="1"/>
  <c r="C11412" i="1"/>
  <c r="B11406" i="1"/>
  <c r="C11406" i="1"/>
  <c r="B11404" i="1"/>
  <c r="C11404" i="1"/>
  <c r="B11398" i="1"/>
  <c r="C11398" i="1"/>
  <c r="B11396" i="1"/>
  <c r="C11396" i="1"/>
  <c r="B11390" i="1"/>
  <c r="C11390" i="1"/>
  <c r="B11388" i="1"/>
  <c r="C11388" i="1"/>
  <c r="B11382" i="1"/>
  <c r="C11382" i="1"/>
  <c r="B11380" i="1"/>
  <c r="C11380" i="1"/>
  <c r="B11315" i="1"/>
  <c r="C11315" i="1"/>
  <c r="B11292" i="1"/>
  <c r="C11292" i="1"/>
  <c r="B13890" i="1"/>
  <c r="C13890" i="1"/>
  <c r="B13832" i="1"/>
  <c r="C13832" i="1"/>
  <c r="B13824" i="1"/>
  <c r="C13824" i="1"/>
  <c r="B13800" i="1"/>
  <c r="C13800" i="1"/>
  <c r="B13784" i="1"/>
  <c r="C13784" i="1"/>
  <c r="B13768" i="1"/>
  <c r="C13768" i="1"/>
  <c r="B13752" i="1"/>
  <c r="C13752" i="1"/>
  <c r="B13736" i="1"/>
  <c r="C13736" i="1"/>
  <c r="B13720" i="1"/>
  <c r="C13720" i="1"/>
  <c r="B13696" i="1"/>
  <c r="C13696" i="1"/>
  <c r="B13680" i="1"/>
  <c r="C13680" i="1"/>
  <c r="B13664" i="1"/>
  <c r="C13664" i="1"/>
  <c r="B13624" i="1"/>
  <c r="C13624" i="1"/>
  <c r="B13544" i="1"/>
  <c r="C13544" i="1"/>
  <c r="B13834" i="1"/>
  <c r="C13834" i="1"/>
  <c r="B13826" i="1"/>
  <c r="C13826" i="1"/>
  <c r="B13818" i="1"/>
  <c r="C13818" i="1"/>
  <c r="B13810" i="1"/>
  <c r="C13810" i="1"/>
  <c r="B13802" i="1"/>
  <c r="C13802" i="1"/>
  <c r="B13794" i="1"/>
  <c r="C13794" i="1"/>
  <c r="B13786" i="1"/>
  <c r="C13786" i="1"/>
  <c r="B13778" i="1"/>
  <c r="C13778" i="1"/>
  <c r="B13770" i="1"/>
  <c r="C13770" i="1"/>
  <c r="B13762" i="1"/>
  <c r="C13762" i="1"/>
  <c r="B13754" i="1"/>
  <c r="C13754" i="1"/>
  <c r="B13746" i="1"/>
  <c r="C13746" i="1"/>
  <c r="B13738" i="1"/>
  <c r="C13738" i="1"/>
  <c r="B13730" i="1"/>
  <c r="C13730" i="1"/>
  <c r="B13722" i="1"/>
  <c r="C13722" i="1"/>
  <c r="B13714" i="1"/>
  <c r="C13714" i="1"/>
  <c r="B13706" i="1"/>
  <c r="C13706" i="1"/>
  <c r="B13698" i="1"/>
  <c r="C13698" i="1"/>
  <c r="B13690" i="1"/>
  <c r="C13690" i="1"/>
  <c r="B13682" i="1"/>
  <c r="C13682" i="1"/>
  <c r="B13674" i="1"/>
  <c r="C13674" i="1"/>
  <c r="B13666" i="1"/>
  <c r="C13666" i="1"/>
  <c r="B13658" i="1"/>
  <c r="C13658" i="1"/>
  <c r="B13650" i="1"/>
  <c r="C13650" i="1"/>
  <c r="B13642" i="1"/>
  <c r="C13642" i="1"/>
  <c r="B13634" i="1"/>
  <c r="C13634" i="1"/>
  <c r="B13626" i="1"/>
  <c r="C13626" i="1"/>
  <c r="B13618" i="1"/>
  <c r="C13618" i="1"/>
  <c r="B13610" i="1"/>
  <c r="C13610" i="1"/>
  <c r="B13602" i="1"/>
  <c r="C13602" i="1"/>
  <c r="B13594" i="1"/>
  <c r="C13594" i="1"/>
  <c r="B13586" i="1"/>
  <c r="C13586" i="1"/>
  <c r="B13578" i="1"/>
  <c r="C13578" i="1"/>
  <c r="B13570" i="1"/>
  <c r="C13570" i="1"/>
  <c r="B13562" i="1"/>
  <c r="C13562" i="1"/>
  <c r="B13554" i="1"/>
  <c r="C13554" i="1"/>
  <c r="B13546" i="1"/>
  <c r="C13546" i="1"/>
  <c r="B13538" i="1"/>
  <c r="C13538" i="1"/>
  <c r="B13530" i="1"/>
  <c r="C13530" i="1"/>
  <c r="B13522" i="1"/>
  <c r="C13522" i="1"/>
  <c r="B13514" i="1"/>
  <c r="C13514" i="1"/>
  <c r="B13506" i="1"/>
  <c r="C13506" i="1"/>
  <c r="B13498" i="1"/>
  <c r="C13498" i="1"/>
  <c r="B13490" i="1"/>
  <c r="C13490" i="1"/>
  <c r="B13482" i="1"/>
  <c r="C13482" i="1"/>
  <c r="B13474" i="1"/>
  <c r="C13474" i="1"/>
  <c r="B13466" i="1"/>
  <c r="C13466" i="1"/>
  <c r="B13458" i="1"/>
  <c r="C13458" i="1"/>
  <c r="B13450" i="1"/>
  <c r="C13450" i="1"/>
  <c r="B13442" i="1"/>
  <c r="C13442" i="1"/>
  <c r="B13434" i="1"/>
  <c r="C13434" i="1"/>
  <c r="B13426" i="1"/>
  <c r="C13426" i="1"/>
  <c r="B13418" i="1"/>
  <c r="C13418" i="1"/>
  <c r="B13410" i="1"/>
  <c r="C13410" i="1"/>
  <c r="B13402" i="1"/>
  <c r="C13402" i="1"/>
  <c r="B13394" i="1"/>
  <c r="C13394" i="1"/>
  <c r="B13386" i="1"/>
  <c r="C13386" i="1"/>
  <c r="B13378" i="1"/>
  <c r="C13378" i="1"/>
  <c r="B13370" i="1"/>
  <c r="C13370" i="1"/>
  <c r="B13362" i="1"/>
  <c r="C13362" i="1"/>
  <c r="B13354" i="1"/>
  <c r="C13354" i="1"/>
  <c r="B13346" i="1"/>
  <c r="C13346" i="1"/>
  <c r="B13338" i="1"/>
  <c r="C13338" i="1"/>
  <c r="B13330" i="1"/>
  <c r="C13330" i="1"/>
  <c r="B13261" i="1"/>
  <c r="C13261" i="1"/>
  <c r="B12931" i="1"/>
  <c r="C12931" i="1"/>
  <c r="B12923" i="1"/>
  <c r="C12923" i="1"/>
  <c r="B12917" i="1"/>
  <c r="C12917" i="1"/>
  <c r="B12907" i="1"/>
  <c r="C12907" i="1"/>
  <c r="B12901" i="1"/>
  <c r="C12901" i="1"/>
  <c r="B12891" i="1"/>
  <c r="C12891" i="1"/>
  <c r="B12885" i="1"/>
  <c r="C12885" i="1"/>
  <c r="B12877" i="1"/>
  <c r="C12877" i="1"/>
  <c r="B12867" i="1"/>
  <c r="C12867" i="1"/>
  <c r="B12861" i="1"/>
  <c r="C12861" i="1"/>
  <c r="B12851" i="1"/>
  <c r="C12851" i="1"/>
  <c r="B12845" i="1"/>
  <c r="C12845" i="1"/>
  <c r="B12835" i="1"/>
  <c r="C12835" i="1"/>
  <c r="B12827" i="1"/>
  <c r="C12827" i="1"/>
  <c r="B12821" i="1"/>
  <c r="C12821" i="1"/>
  <c r="B12813" i="1"/>
  <c r="C12813" i="1"/>
  <c r="B12805" i="1"/>
  <c r="C12805" i="1"/>
  <c r="B12797" i="1"/>
  <c r="C12797" i="1"/>
  <c r="B12789" i="1"/>
  <c r="C12789" i="1"/>
  <c r="B12781" i="1"/>
  <c r="C12781" i="1"/>
  <c r="B12773" i="1"/>
  <c r="C12773" i="1"/>
  <c r="B12765" i="1"/>
  <c r="C12765" i="1"/>
  <c r="B12757" i="1"/>
  <c r="C12757" i="1"/>
  <c r="B12749" i="1"/>
  <c r="C12749" i="1"/>
  <c r="B12741" i="1"/>
  <c r="C12741" i="1"/>
  <c r="B12733" i="1"/>
  <c r="C12733" i="1"/>
  <c r="B12725" i="1"/>
  <c r="C12725" i="1"/>
  <c r="B12717" i="1"/>
  <c r="C12717" i="1"/>
  <c r="B12709" i="1"/>
  <c r="C12709" i="1"/>
  <c r="B12699" i="1"/>
  <c r="C12699" i="1"/>
  <c r="B12691" i="1"/>
  <c r="C12691" i="1"/>
  <c r="B12683" i="1"/>
  <c r="C12683" i="1"/>
  <c r="B12675" i="1"/>
  <c r="C12675" i="1"/>
  <c r="B12669" i="1"/>
  <c r="C12669" i="1"/>
  <c r="B12661" i="1"/>
  <c r="C12661" i="1"/>
  <c r="B12651" i="1"/>
  <c r="C12651" i="1"/>
  <c r="B12645" i="1"/>
  <c r="C12645" i="1"/>
  <c r="B12635" i="1"/>
  <c r="C12635" i="1"/>
  <c r="B12629" i="1"/>
  <c r="C12629" i="1"/>
  <c r="B12621" i="1"/>
  <c r="C12621" i="1"/>
  <c r="B12613" i="1"/>
  <c r="C12613" i="1"/>
  <c r="B12603" i="1"/>
  <c r="C12603" i="1"/>
  <c r="B12595" i="1"/>
  <c r="C12595" i="1"/>
  <c r="B12587" i="1"/>
  <c r="C12587" i="1"/>
  <c r="B12579" i="1"/>
  <c r="C12579" i="1"/>
  <c r="B12573" i="1"/>
  <c r="C12573" i="1"/>
  <c r="B12563" i="1"/>
  <c r="C12563" i="1"/>
  <c r="B12555" i="1"/>
  <c r="C12555" i="1"/>
  <c r="B12549" i="1"/>
  <c r="C12549" i="1"/>
  <c r="B12541" i="1"/>
  <c r="C12541" i="1"/>
  <c r="B12533" i="1"/>
  <c r="C12533" i="1"/>
  <c r="B12525" i="1"/>
  <c r="C12525" i="1"/>
  <c r="B12517" i="1"/>
  <c r="C12517" i="1"/>
  <c r="B12509" i="1"/>
  <c r="C12509" i="1"/>
  <c r="B12501" i="1"/>
  <c r="C12501" i="1"/>
  <c r="B12493" i="1"/>
  <c r="C12493" i="1"/>
  <c r="B12485" i="1"/>
  <c r="C12485" i="1"/>
  <c r="B12477" i="1"/>
  <c r="C12477" i="1"/>
  <c r="B12469" i="1"/>
  <c r="C12469" i="1"/>
  <c r="B12461" i="1"/>
  <c r="C12461" i="1"/>
  <c r="B12453" i="1"/>
  <c r="C12453" i="1"/>
  <c r="B12445" i="1"/>
  <c r="C12445" i="1"/>
  <c r="B12437" i="1"/>
  <c r="C12437" i="1"/>
  <c r="B12263" i="1"/>
  <c r="C12263" i="1"/>
  <c r="B12236" i="1"/>
  <c r="C12236" i="1"/>
  <c r="B12201" i="1"/>
  <c r="C12201" i="1"/>
  <c r="B12172" i="1"/>
  <c r="C12172" i="1"/>
  <c r="B12044" i="1"/>
  <c r="C12044" i="1"/>
  <c r="B13914" i="1"/>
  <c r="C13914" i="1"/>
  <c r="B13882" i="1"/>
  <c r="C13882" i="1"/>
  <c r="B13277" i="1"/>
  <c r="C13277" i="1"/>
  <c r="B12941" i="1"/>
  <c r="C12941" i="1"/>
  <c r="B12933" i="1"/>
  <c r="C12933" i="1"/>
  <c r="B12925" i="1"/>
  <c r="C12925" i="1"/>
  <c r="B12915" i="1"/>
  <c r="C12915" i="1"/>
  <c r="B12909" i="1"/>
  <c r="C12909" i="1"/>
  <c r="B12899" i="1"/>
  <c r="C12899" i="1"/>
  <c r="B12893" i="1"/>
  <c r="C12893" i="1"/>
  <c r="B12883" i="1"/>
  <c r="C12883" i="1"/>
  <c r="B12875" i="1"/>
  <c r="C12875" i="1"/>
  <c r="B12869" i="1"/>
  <c r="C12869" i="1"/>
  <c r="B12859" i="1"/>
  <c r="C12859" i="1"/>
  <c r="B12853" i="1"/>
  <c r="C12853" i="1"/>
  <c r="B12843" i="1"/>
  <c r="C12843" i="1"/>
  <c r="B12837" i="1"/>
  <c r="C12837" i="1"/>
  <c r="B12829" i="1"/>
  <c r="C12829" i="1"/>
  <c r="B12819" i="1"/>
  <c r="C12819" i="1"/>
  <c r="B12811" i="1"/>
  <c r="C12811" i="1"/>
  <c r="B12803" i="1"/>
  <c r="C12803" i="1"/>
  <c r="B12795" i="1"/>
  <c r="C12795" i="1"/>
  <c r="B12787" i="1"/>
  <c r="C12787" i="1"/>
  <c r="B12779" i="1"/>
  <c r="C12779" i="1"/>
  <c r="B12771" i="1"/>
  <c r="C12771" i="1"/>
  <c r="B12763" i="1"/>
  <c r="C12763" i="1"/>
  <c r="B12755" i="1"/>
  <c r="C12755" i="1"/>
  <c r="B12747" i="1"/>
  <c r="C12747" i="1"/>
  <c r="B12739" i="1"/>
  <c r="C12739" i="1"/>
  <c r="B12731" i="1"/>
  <c r="C12731" i="1"/>
  <c r="B12723" i="1"/>
  <c r="C12723" i="1"/>
  <c r="B12715" i="1"/>
  <c r="C12715" i="1"/>
  <c r="B12707" i="1"/>
  <c r="C12707" i="1"/>
  <c r="B12701" i="1"/>
  <c r="C12701" i="1"/>
  <c r="B12693" i="1"/>
  <c r="C12693" i="1"/>
  <c r="B12685" i="1"/>
  <c r="C12685" i="1"/>
  <c r="B12677" i="1"/>
  <c r="C12677" i="1"/>
  <c r="B12667" i="1"/>
  <c r="C12667" i="1"/>
  <c r="B12659" i="1"/>
  <c r="C12659" i="1"/>
  <c r="B12653" i="1"/>
  <c r="C12653" i="1"/>
  <c r="B12643" i="1"/>
  <c r="C12643" i="1"/>
  <c r="B12637" i="1"/>
  <c r="C12637" i="1"/>
  <c r="B12627" i="1"/>
  <c r="C12627" i="1"/>
  <c r="B12619" i="1"/>
  <c r="C12619" i="1"/>
  <c r="B12611" i="1"/>
  <c r="C12611" i="1"/>
  <c r="B12605" i="1"/>
  <c r="C12605" i="1"/>
  <c r="B12597" i="1"/>
  <c r="C12597" i="1"/>
  <c r="B12589" i="1"/>
  <c r="C12589" i="1"/>
  <c r="B12581" i="1"/>
  <c r="C12581" i="1"/>
  <c r="B12571" i="1"/>
  <c r="C12571" i="1"/>
  <c r="B12565" i="1"/>
  <c r="C12565" i="1"/>
  <c r="B12557" i="1"/>
  <c r="C12557" i="1"/>
  <c r="B12547" i="1"/>
  <c r="C12547" i="1"/>
  <c r="B12539" i="1"/>
  <c r="C12539" i="1"/>
  <c r="B12531" i="1"/>
  <c r="C12531" i="1"/>
  <c r="B12523" i="1"/>
  <c r="C12523" i="1"/>
  <c r="B12515" i="1"/>
  <c r="C12515" i="1"/>
  <c r="B12507" i="1"/>
  <c r="C12507" i="1"/>
  <c r="B12499" i="1"/>
  <c r="C12499" i="1"/>
  <c r="B12491" i="1"/>
  <c r="C12491" i="1"/>
  <c r="B12483" i="1"/>
  <c r="C12483" i="1"/>
  <c r="B12475" i="1"/>
  <c r="C12475" i="1"/>
  <c r="B12467" i="1"/>
  <c r="C12467" i="1"/>
  <c r="B12459" i="1"/>
  <c r="C12459" i="1"/>
  <c r="B12451" i="1"/>
  <c r="C12451" i="1"/>
  <c r="B12443" i="1"/>
  <c r="C12443" i="1"/>
  <c r="B12265" i="1"/>
  <c r="C12265" i="1"/>
  <c r="B12199" i="1"/>
  <c r="C12199" i="1"/>
  <c r="B12137" i="1"/>
  <c r="C12137" i="1"/>
  <c r="B12108" i="1"/>
  <c r="C12108" i="1"/>
  <c r="B12073" i="1"/>
  <c r="C12073" i="1"/>
  <c r="C14154" i="1"/>
  <c r="C14146" i="1"/>
  <c r="C14138" i="1"/>
  <c r="C14130" i="1"/>
  <c r="C14122" i="1"/>
  <c r="C14114" i="1"/>
  <c r="C14106" i="1"/>
  <c r="C14098" i="1"/>
  <c r="C14090" i="1"/>
  <c r="C14082" i="1"/>
  <c r="C14074" i="1"/>
  <c r="C14066" i="1"/>
  <c r="C14058" i="1"/>
  <c r="C14050" i="1"/>
  <c r="C14042" i="1"/>
  <c r="C14034" i="1"/>
  <c r="C14026" i="1"/>
  <c r="C14018" i="1"/>
  <c r="C14010" i="1"/>
  <c r="C14002" i="1"/>
  <c r="C13994" i="1"/>
  <c r="C13986" i="1"/>
  <c r="C13978" i="1"/>
  <c r="C13970" i="1"/>
  <c r="C13962" i="1"/>
  <c r="C13954" i="1"/>
  <c r="C13946" i="1"/>
  <c r="B13931" i="1"/>
  <c r="C13929" i="1"/>
  <c r="C13920" i="1"/>
  <c r="C13903" i="1"/>
  <c r="C13888" i="1"/>
  <c r="C13865" i="1"/>
  <c r="C13863" i="1"/>
  <c r="B13325" i="1"/>
  <c r="C13325" i="1"/>
  <c r="B13293" i="1"/>
  <c r="C13293" i="1"/>
  <c r="B13223" i="1"/>
  <c r="C13223" i="1"/>
  <c r="B13207" i="1"/>
  <c r="C13207" i="1"/>
  <c r="B13906" i="1"/>
  <c r="C13906" i="1"/>
  <c r="B13874" i="1"/>
  <c r="C13874" i="1"/>
  <c r="C14152" i="1"/>
  <c r="C14144" i="1"/>
  <c r="C14136" i="1"/>
  <c r="C14128" i="1"/>
  <c r="C14120" i="1"/>
  <c r="C14112" i="1"/>
  <c r="C14104" i="1"/>
  <c r="C14096" i="1"/>
  <c r="C14088" i="1"/>
  <c r="C14080" i="1"/>
  <c r="C14072" i="1"/>
  <c r="C14064" i="1"/>
  <c r="C14056" i="1"/>
  <c r="C14048" i="1"/>
  <c r="C14040" i="1"/>
  <c r="C14032" i="1"/>
  <c r="C14024" i="1"/>
  <c r="C14016" i="1"/>
  <c r="C14008" i="1"/>
  <c r="C14000" i="1"/>
  <c r="C13992" i="1"/>
  <c r="C13984" i="1"/>
  <c r="C13976" i="1"/>
  <c r="C13968" i="1"/>
  <c r="C13960" i="1"/>
  <c r="C13952" i="1"/>
  <c r="C13944" i="1"/>
  <c r="C13912" i="1"/>
  <c r="C13895" i="1"/>
  <c r="C13880" i="1"/>
  <c r="B13866" i="1"/>
  <c r="C13866" i="1"/>
  <c r="C13849" i="1"/>
  <c r="C13847" i="1"/>
  <c r="B13301" i="1"/>
  <c r="C13301" i="1"/>
  <c r="C14147" i="1"/>
  <c r="C14139" i="1"/>
  <c r="C14131" i="1"/>
  <c r="C14123" i="1"/>
  <c r="C14115" i="1"/>
  <c r="C14107" i="1"/>
  <c r="C14099" i="1"/>
  <c r="C14091" i="1"/>
  <c r="C14083" i="1"/>
  <c r="C14075" i="1"/>
  <c r="C14067" i="1"/>
  <c r="C14059" i="1"/>
  <c r="C14051" i="1"/>
  <c r="C14043" i="1"/>
  <c r="C14035" i="1"/>
  <c r="C14027" i="1"/>
  <c r="C14019" i="1"/>
  <c r="C14011" i="1"/>
  <c r="C14003" i="1"/>
  <c r="C13995" i="1"/>
  <c r="C13987" i="1"/>
  <c r="C13979" i="1"/>
  <c r="C13971" i="1"/>
  <c r="C13963" i="1"/>
  <c r="C13955" i="1"/>
  <c r="C13947" i="1"/>
  <c r="B13939" i="1"/>
  <c r="B13925" i="1"/>
  <c r="C13921" i="1"/>
  <c r="B13898" i="1"/>
  <c r="C13898" i="1"/>
  <c r="B13893" i="1"/>
  <c r="C13889" i="1"/>
  <c r="C13872" i="1"/>
  <c r="B13858" i="1"/>
  <c r="C13858" i="1"/>
  <c r="C13841" i="1"/>
  <c r="C13839" i="1"/>
  <c r="C13831" i="1"/>
  <c r="B13284" i="1"/>
  <c r="C13284" i="1"/>
  <c r="B13268" i="1"/>
  <c r="C13268" i="1"/>
  <c r="B13252" i="1"/>
  <c r="C13252" i="1"/>
  <c r="C13234" i="1"/>
  <c r="B13234" i="1"/>
  <c r="C13170" i="1"/>
  <c r="B13170" i="1"/>
  <c r="B13144" i="1"/>
  <c r="C13144" i="1"/>
  <c r="B13112" i="1"/>
  <c r="C13112" i="1"/>
  <c r="B13080" i="1"/>
  <c r="C13080" i="1"/>
  <c r="C13930" i="1"/>
  <c r="B13923" i="1"/>
  <c r="C13919" i="1"/>
  <c r="C13904" i="1"/>
  <c r="C13887" i="1"/>
  <c r="C13864" i="1"/>
  <c r="B13850" i="1"/>
  <c r="C13850" i="1"/>
  <c r="B13320" i="1"/>
  <c r="C13320" i="1"/>
  <c r="B13288" i="1"/>
  <c r="C13288" i="1"/>
  <c r="C13274" i="1"/>
  <c r="B13274" i="1"/>
  <c r="C13258" i="1"/>
  <c r="B13258" i="1"/>
  <c r="B13238" i="1"/>
  <c r="C13238" i="1"/>
  <c r="C13212" i="1"/>
  <c r="B13212" i="1"/>
  <c r="B13190" i="1"/>
  <c r="C13190" i="1"/>
  <c r="B13174" i="1"/>
  <c r="C13174" i="1"/>
  <c r="B13152" i="1"/>
  <c r="C13152" i="1"/>
  <c r="B13120" i="1"/>
  <c r="C13120" i="1"/>
  <c r="B13088" i="1"/>
  <c r="C13088" i="1"/>
  <c r="B12992" i="1"/>
  <c r="C12992" i="1"/>
  <c r="C12990" i="1"/>
  <c r="B12990" i="1"/>
  <c r="B12954" i="1"/>
  <c r="C12954" i="1"/>
  <c r="B12952" i="1"/>
  <c r="C12952" i="1"/>
  <c r="C12950" i="1"/>
  <c r="B12950" i="1"/>
  <c r="B13010" i="1"/>
  <c r="C13010" i="1"/>
  <c r="B12960" i="1"/>
  <c r="C12960" i="1"/>
  <c r="C12958" i="1"/>
  <c r="B12958" i="1"/>
  <c r="C13303" i="1"/>
  <c r="B13298" i="1"/>
  <c r="C13279" i="1"/>
  <c r="B13272" i="1"/>
  <c r="C13263" i="1"/>
  <c r="B13256" i="1"/>
  <c r="C13247" i="1"/>
  <c r="B13236" i="1"/>
  <c r="B13216" i="1"/>
  <c r="B13194" i="1"/>
  <c r="C13183" i="1"/>
  <c r="B13172" i="1"/>
  <c r="C13159" i="1"/>
  <c r="B13146" i="1"/>
  <c r="B13136" i="1"/>
  <c r="C13136" i="1"/>
  <c r="C13127" i="1"/>
  <c r="B13114" i="1"/>
  <c r="B13104" i="1"/>
  <c r="C13104" i="1"/>
  <c r="C13095" i="1"/>
  <c r="B13082" i="1"/>
  <c r="B13072" i="1"/>
  <c r="C13072" i="1"/>
  <c r="C13063" i="1"/>
  <c r="B13018" i="1"/>
  <c r="C13018" i="1"/>
  <c r="B13016" i="1"/>
  <c r="C13016" i="1"/>
  <c r="C13014" i="1"/>
  <c r="B13014" i="1"/>
  <c r="B12997" i="1"/>
  <c r="C12997" i="1"/>
  <c r="B12978" i="1"/>
  <c r="C12978" i="1"/>
  <c r="C13311" i="1"/>
  <c r="B13306" i="1"/>
  <c r="B13232" i="1"/>
  <c r="B13210" i="1"/>
  <c r="C13199" i="1"/>
  <c r="B13188" i="1"/>
  <c r="B13168" i="1"/>
  <c r="B13160" i="1"/>
  <c r="C13160" i="1"/>
  <c r="C13151" i="1"/>
  <c r="B13138" i="1"/>
  <c r="B13128" i="1"/>
  <c r="C13128" i="1"/>
  <c r="C13119" i="1"/>
  <c r="B13106" i="1"/>
  <c r="B13096" i="1"/>
  <c r="C13096" i="1"/>
  <c r="C13087" i="1"/>
  <c r="B13074" i="1"/>
  <c r="B13064" i="1"/>
  <c r="C13064" i="1"/>
  <c r="B13054" i="1"/>
  <c r="C13054" i="1"/>
  <c r="B13046" i="1"/>
  <c r="C13046" i="1"/>
  <c r="B13038" i="1"/>
  <c r="C13038" i="1"/>
  <c r="B13030" i="1"/>
  <c r="C13030" i="1"/>
  <c r="B13005" i="1"/>
  <c r="C13005" i="1"/>
  <c r="B13056" i="1"/>
  <c r="C13056" i="1"/>
  <c r="B13048" i="1"/>
  <c r="C13048" i="1"/>
  <c r="B13040" i="1"/>
  <c r="C13040" i="1"/>
  <c r="B13032" i="1"/>
  <c r="C13032" i="1"/>
  <c r="C13022" i="1"/>
  <c r="B13022" i="1"/>
  <c r="B12986" i="1"/>
  <c r="C12986" i="1"/>
  <c r="B12984" i="1"/>
  <c r="C12984" i="1"/>
  <c r="C12982" i="1"/>
  <c r="B12982" i="1"/>
  <c r="B12965" i="1"/>
  <c r="C12965" i="1"/>
  <c r="B12946" i="1"/>
  <c r="C12946" i="1"/>
  <c r="C13013" i="1"/>
  <c r="B13003" i="1"/>
  <c r="C13003" i="1"/>
  <c r="B12998" i="1"/>
  <c r="C12981" i="1"/>
  <c r="B12971" i="1"/>
  <c r="C12971" i="1"/>
  <c r="B12966" i="1"/>
  <c r="C12949" i="1"/>
  <c r="B12939" i="1"/>
  <c r="C12939" i="1"/>
  <c r="B12423" i="1"/>
  <c r="C12423" i="1"/>
  <c r="B12391" i="1"/>
  <c r="C12391" i="1"/>
  <c r="C12367" i="1"/>
  <c r="B12367" i="1"/>
  <c r="B12995" i="1"/>
  <c r="C12995" i="1"/>
  <c r="B12963" i="1"/>
  <c r="C12963" i="1"/>
  <c r="B12339" i="1"/>
  <c r="C12339" i="1"/>
  <c r="B13008" i="1"/>
  <c r="C13008" i="1"/>
  <c r="B12976" i="1"/>
  <c r="C12976" i="1"/>
  <c r="B12944" i="1"/>
  <c r="C12944" i="1"/>
  <c r="B12347" i="1"/>
  <c r="C12347" i="1"/>
  <c r="B13019" i="1"/>
  <c r="C13019" i="1"/>
  <c r="B12987" i="1"/>
  <c r="C12987" i="1"/>
  <c r="B12955" i="1"/>
  <c r="C12955" i="1"/>
  <c r="B12418" i="1"/>
  <c r="C12418" i="1"/>
  <c r="B12410" i="1"/>
  <c r="C12410" i="1"/>
  <c r="B12386" i="1"/>
  <c r="C12386" i="1"/>
  <c r="B12378" i="1"/>
  <c r="C12378" i="1"/>
  <c r="B12374" i="1"/>
  <c r="C12374" i="1"/>
  <c r="B12362" i="1"/>
  <c r="C12362" i="1"/>
  <c r="B12307" i="1"/>
  <c r="C12307" i="1"/>
  <c r="B13000" i="1"/>
  <c r="C13000" i="1"/>
  <c r="B12968" i="1"/>
  <c r="C12968" i="1"/>
  <c r="B12936" i="1"/>
  <c r="C12936" i="1"/>
  <c r="B12364" i="1"/>
  <c r="C12364" i="1"/>
  <c r="B12315" i="1"/>
  <c r="C12315" i="1"/>
  <c r="C13021" i="1"/>
  <c r="B13011" i="1"/>
  <c r="C13011" i="1"/>
  <c r="B13006" i="1"/>
  <c r="C12989" i="1"/>
  <c r="B12979" i="1"/>
  <c r="C12979" i="1"/>
  <c r="B12974" i="1"/>
  <c r="C12957" i="1"/>
  <c r="B12947" i="1"/>
  <c r="C12947" i="1"/>
  <c r="B12942" i="1"/>
  <c r="B12345" i="1"/>
  <c r="C12345" i="1"/>
  <c r="B12332" i="1"/>
  <c r="C12332" i="1"/>
  <c r="B12313" i="1"/>
  <c r="C12313" i="1"/>
  <c r="B12300" i="1"/>
  <c r="C12300" i="1"/>
  <c r="B12273" i="1"/>
  <c r="C12273" i="1"/>
  <c r="B12271" i="1"/>
  <c r="C12271" i="1"/>
  <c r="B12244" i="1"/>
  <c r="C12244" i="1"/>
  <c r="B12209" i="1"/>
  <c r="C12209" i="1"/>
  <c r="B12207" i="1"/>
  <c r="C12207" i="1"/>
  <c r="B12180" i="1"/>
  <c r="C12180" i="1"/>
  <c r="B12145" i="1"/>
  <c r="C12145" i="1"/>
  <c r="B12116" i="1"/>
  <c r="C12116" i="1"/>
  <c r="B12081" i="1"/>
  <c r="C12081" i="1"/>
  <c r="B12052" i="1"/>
  <c r="C12052" i="1"/>
  <c r="B11721" i="1"/>
  <c r="C11721" i="1"/>
  <c r="B11702" i="1"/>
  <c r="C11702" i="1"/>
  <c r="B11700" i="1"/>
  <c r="C11700" i="1"/>
  <c r="B11638" i="1"/>
  <c r="C11638" i="1"/>
  <c r="B11636" i="1"/>
  <c r="C11636" i="1"/>
  <c r="B11574" i="1"/>
  <c r="C11574" i="1"/>
  <c r="B11572" i="1"/>
  <c r="C11572" i="1"/>
  <c r="B11510" i="1"/>
  <c r="C11510" i="1"/>
  <c r="B11508" i="1"/>
  <c r="C11508" i="1"/>
  <c r="C11319" i="1"/>
  <c r="B11319" i="1"/>
  <c r="B12356" i="1"/>
  <c r="C12356" i="1"/>
  <c r="B12337" i="1"/>
  <c r="C12337" i="1"/>
  <c r="B12324" i="1"/>
  <c r="C12324" i="1"/>
  <c r="B12305" i="1"/>
  <c r="C12305" i="1"/>
  <c r="B12292" i="1"/>
  <c r="C12292" i="1"/>
  <c r="B12257" i="1"/>
  <c r="C12257" i="1"/>
  <c r="B12255" i="1"/>
  <c r="C12255" i="1"/>
  <c r="B12228" i="1"/>
  <c r="C12228" i="1"/>
  <c r="B12193" i="1"/>
  <c r="C12193" i="1"/>
  <c r="B12191" i="1"/>
  <c r="C12191" i="1"/>
  <c r="B12164" i="1"/>
  <c r="C12164" i="1"/>
  <c r="B12129" i="1"/>
  <c r="C12129" i="1"/>
  <c r="B12100" i="1"/>
  <c r="C12100" i="1"/>
  <c r="B12065" i="1"/>
  <c r="C12065" i="1"/>
  <c r="B12036" i="1"/>
  <c r="C12036" i="1"/>
  <c r="B12028" i="1"/>
  <c r="C12028" i="1"/>
  <c r="B12020" i="1"/>
  <c r="C12020" i="1"/>
  <c r="B12012" i="1"/>
  <c r="C12012" i="1"/>
  <c r="B12004" i="1"/>
  <c r="C12004" i="1"/>
  <c r="B11996" i="1"/>
  <c r="C11996" i="1"/>
  <c r="B11988" i="1"/>
  <c r="C11988" i="1"/>
  <c r="B11980" i="1"/>
  <c r="C11980" i="1"/>
  <c r="B11972" i="1"/>
  <c r="C11972" i="1"/>
  <c r="B11964" i="1"/>
  <c r="C11964" i="1"/>
  <c r="B11956" i="1"/>
  <c r="C11956" i="1"/>
  <c r="B11948" i="1"/>
  <c r="C11948" i="1"/>
  <c r="B11940" i="1"/>
  <c r="C11940" i="1"/>
  <c r="B11932" i="1"/>
  <c r="C11932" i="1"/>
  <c r="B11924" i="1"/>
  <c r="C11924" i="1"/>
  <c r="B11916" i="1"/>
  <c r="C11916" i="1"/>
  <c r="B11908" i="1"/>
  <c r="C11908" i="1"/>
  <c r="B11900" i="1"/>
  <c r="C11900" i="1"/>
  <c r="B11892" i="1"/>
  <c r="C11892" i="1"/>
  <c r="B11884" i="1"/>
  <c r="C11884" i="1"/>
  <c r="B11876" i="1"/>
  <c r="C11876" i="1"/>
  <c r="B11868" i="1"/>
  <c r="C11868" i="1"/>
  <c r="B11860" i="1"/>
  <c r="C11860" i="1"/>
  <c r="B11852" i="1"/>
  <c r="C11852" i="1"/>
  <c r="B11844" i="1"/>
  <c r="C11844" i="1"/>
  <c r="B11836" i="1"/>
  <c r="C11836" i="1"/>
  <c r="B11828" i="1"/>
  <c r="C11828" i="1"/>
  <c r="B11820" i="1"/>
  <c r="C11820" i="1"/>
  <c r="B11812" i="1"/>
  <c r="C11812" i="1"/>
  <c r="B11804" i="1"/>
  <c r="C11804" i="1"/>
  <c r="B11796" i="1"/>
  <c r="C11796" i="1"/>
  <c r="B11788" i="1"/>
  <c r="C11788" i="1"/>
  <c r="C12928" i="1"/>
  <c r="C12920" i="1"/>
  <c r="C12912" i="1"/>
  <c r="C12904" i="1"/>
  <c r="C12896" i="1"/>
  <c r="C12888" i="1"/>
  <c r="C12880" i="1"/>
  <c r="C12872" i="1"/>
  <c r="C12864" i="1"/>
  <c r="C12856" i="1"/>
  <c r="C12848" i="1"/>
  <c r="C12840" i="1"/>
  <c r="C12832" i="1"/>
  <c r="C12824" i="1"/>
  <c r="C12816" i="1"/>
  <c r="C12808" i="1"/>
  <c r="C12800" i="1"/>
  <c r="C12792" i="1"/>
  <c r="C12784" i="1"/>
  <c r="C12776" i="1"/>
  <c r="C12768" i="1"/>
  <c r="C12760" i="1"/>
  <c r="C12752" i="1"/>
  <c r="C12744" i="1"/>
  <c r="C12736" i="1"/>
  <c r="C12728" i="1"/>
  <c r="C12720" i="1"/>
  <c r="C12712" i="1"/>
  <c r="C12704" i="1"/>
  <c r="C12696" i="1"/>
  <c r="C12688" i="1"/>
  <c r="C12680" i="1"/>
  <c r="C12672" i="1"/>
  <c r="C12664" i="1"/>
  <c r="C12656" i="1"/>
  <c r="C12648" i="1"/>
  <c r="C12640" i="1"/>
  <c r="C12632" i="1"/>
  <c r="C12624" i="1"/>
  <c r="C12616" i="1"/>
  <c r="C12608" i="1"/>
  <c r="C12600" i="1"/>
  <c r="C12592" i="1"/>
  <c r="C12584" i="1"/>
  <c r="C12576" i="1"/>
  <c r="C12568" i="1"/>
  <c r="C12560" i="1"/>
  <c r="C12552" i="1"/>
  <c r="C12544" i="1"/>
  <c r="C12536" i="1"/>
  <c r="C12528" i="1"/>
  <c r="C12520" i="1"/>
  <c r="C12512" i="1"/>
  <c r="C12504" i="1"/>
  <c r="C12496" i="1"/>
  <c r="C12488" i="1"/>
  <c r="C12480" i="1"/>
  <c r="C12472" i="1"/>
  <c r="C12464" i="1"/>
  <c r="C12456" i="1"/>
  <c r="C12448" i="1"/>
  <c r="C12440" i="1"/>
  <c r="C12435" i="1"/>
  <c r="C12430" i="1"/>
  <c r="C12425" i="1"/>
  <c r="B12420" i="1"/>
  <c r="C12408" i="1"/>
  <c r="C12403" i="1"/>
  <c r="C12398" i="1"/>
  <c r="C12393" i="1"/>
  <c r="B12388" i="1"/>
  <c r="B12372" i="1"/>
  <c r="C12372" i="1"/>
  <c r="C12369" i="1"/>
  <c r="B12343" i="1"/>
  <c r="B12311" i="1"/>
  <c r="B12284" i="1"/>
  <c r="C12284" i="1"/>
  <c r="B12249" i="1"/>
  <c r="C12249" i="1"/>
  <c r="B12247" i="1"/>
  <c r="C12247" i="1"/>
  <c r="B12220" i="1"/>
  <c r="C12220" i="1"/>
  <c r="B12185" i="1"/>
  <c r="C12185" i="1"/>
  <c r="B12183" i="1"/>
  <c r="C12183" i="1"/>
  <c r="B12156" i="1"/>
  <c r="C12156" i="1"/>
  <c r="B12121" i="1"/>
  <c r="C12121" i="1"/>
  <c r="B12092" i="1"/>
  <c r="C12092" i="1"/>
  <c r="B12057" i="1"/>
  <c r="C12057" i="1"/>
  <c r="B11773" i="1"/>
  <c r="C11773" i="1"/>
  <c r="C11758" i="1"/>
  <c r="B11758" i="1"/>
  <c r="B12348" i="1"/>
  <c r="C12348" i="1"/>
  <c r="B12329" i="1"/>
  <c r="C12329" i="1"/>
  <c r="B12316" i="1"/>
  <c r="C12316" i="1"/>
  <c r="B12297" i="1"/>
  <c r="C12297" i="1"/>
  <c r="B12276" i="1"/>
  <c r="C12276" i="1"/>
  <c r="B12241" i="1"/>
  <c r="C12241" i="1"/>
  <c r="B12239" i="1"/>
  <c r="C12239" i="1"/>
  <c r="B12212" i="1"/>
  <c r="C12212" i="1"/>
  <c r="B12177" i="1"/>
  <c r="C12177" i="1"/>
  <c r="B12175" i="1"/>
  <c r="C12175" i="1"/>
  <c r="B12148" i="1"/>
  <c r="C12148" i="1"/>
  <c r="B12113" i="1"/>
  <c r="C12113" i="1"/>
  <c r="B12084" i="1"/>
  <c r="C12084" i="1"/>
  <c r="B12049" i="1"/>
  <c r="C12049" i="1"/>
  <c r="B11777" i="1"/>
  <c r="C11777" i="1"/>
  <c r="C11762" i="1"/>
  <c r="B11762" i="1"/>
  <c r="C12433" i="1"/>
  <c r="B12428" i="1"/>
  <c r="C12401" i="1"/>
  <c r="B12396" i="1"/>
  <c r="B12335" i="1"/>
  <c r="B12303" i="1"/>
  <c r="B12268" i="1"/>
  <c r="C12268" i="1"/>
  <c r="B12233" i="1"/>
  <c r="C12233" i="1"/>
  <c r="B12231" i="1"/>
  <c r="C12231" i="1"/>
  <c r="B12204" i="1"/>
  <c r="C12204" i="1"/>
  <c r="B12169" i="1"/>
  <c r="C12169" i="1"/>
  <c r="B12167" i="1"/>
  <c r="C12167" i="1"/>
  <c r="B12140" i="1"/>
  <c r="C12140" i="1"/>
  <c r="B12105" i="1"/>
  <c r="C12105" i="1"/>
  <c r="B12076" i="1"/>
  <c r="C12076" i="1"/>
  <c r="B12041" i="1"/>
  <c r="C12041" i="1"/>
  <c r="B11764" i="1"/>
  <c r="C11764" i="1"/>
  <c r="B12353" i="1"/>
  <c r="C12353" i="1"/>
  <c r="B12340" i="1"/>
  <c r="C12340" i="1"/>
  <c r="B12321" i="1"/>
  <c r="C12321" i="1"/>
  <c r="B12308" i="1"/>
  <c r="C12308" i="1"/>
  <c r="B12289" i="1"/>
  <c r="C12289" i="1"/>
  <c r="B12287" i="1"/>
  <c r="C12287" i="1"/>
  <c r="B12260" i="1"/>
  <c r="C12260" i="1"/>
  <c r="B12225" i="1"/>
  <c r="C12225" i="1"/>
  <c r="B12223" i="1"/>
  <c r="C12223" i="1"/>
  <c r="B12196" i="1"/>
  <c r="C12196" i="1"/>
  <c r="B12161" i="1"/>
  <c r="C12161" i="1"/>
  <c r="B12132" i="1"/>
  <c r="C12132" i="1"/>
  <c r="B12097" i="1"/>
  <c r="C12097" i="1"/>
  <c r="B12068" i="1"/>
  <c r="C12068" i="1"/>
  <c r="B12033" i="1"/>
  <c r="C12033" i="1"/>
  <c r="B12025" i="1"/>
  <c r="C12025" i="1"/>
  <c r="B12017" i="1"/>
  <c r="C12017" i="1"/>
  <c r="B12009" i="1"/>
  <c r="C12009" i="1"/>
  <c r="B12001" i="1"/>
  <c r="C12001" i="1"/>
  <c r="B11993" i="1"/>
  <c r="C11993" i="1"/>
  <c r="B11985" i="1"/>
  <c r="C11985" i="1"/>
  <c r="B11977" i="1"/>
  <c r="C11977" i="1"/>
  <c r="B11969" i="1"/>
  <c r="C11969" i="1"/>
  <c r="B11961" i="1"/>
  <c r="C11961" i="1"/>
  <c r="B11953" i="1"/>
  <c r="C11953" i="1"/>
  <c r="B11945" i="1"/>
  <c r="C11945" i="1"/>
  <c r="B11937" i="1"/>
  <c r="C11937" i="1"/>
  <c r="B11929" i="1"/>
  <c r="C11929" i="1"/>
  <c r="B11921" i="1"/>
  <c r="C11921" i="1"/>
  <c r="B11913" i="1"/>
  <c r="C11913" i="1"/>
  <c r="B11905" i="1"/>
  <c r="C11905" i="1"/>
  <c r="B11897" i="1"/>
  <c r="C11897" i="1"/>
  <c r="B11889" i="1"/>
  <c r="C11889" i="1"/>
  <c r="B11881" i="1"/>
  <c r="C11881" i="1"/>
  <c r="B11873" i="1"/>
  <c r="C11873" i="1"/>
  <c r="B11865" i="1"/>
  <c r="C11865" i="1"/>
  <c r="B11857" i="1"/>
  <c r="C11857" i="1"/>
  <c r="B11849" i="1"/>
  <c r="C11849" i="1"/>
  <c r="B11841" i="1"/>
  <c r="C11841" i="1"/>
  <c r="B11833" i="1"/>
  <c r="C11833" i="1"/>
  <c r="M1678" i="5" s="1"/>
  <c r="B11825" i="1"/>
  <c r="C11825" i="1"/>
  <c r="B11817" i="1"/>
  <c r="C11817" i="1"/>
  <c r="B11809" i="1"/>
  <c r="C11809" i="1"/>
  <c r="B11801" i="1"/>
  <c r="C11801" i="1"/>
  <c r="B11793" i="1"/>
  <c r="C11793" i="1"/>
  <c r="B11742" i="1"/>
  <c r="C11742" i="1"/>
  <c r="B11740" i="1"/>
  <c r="C11740" i="1"/>
  <c r="B11710" i="1"/>
  <c r="C11710" i="1"/>
  <c r="B11708" i="1"/>
  <c r="C11708" i="1"/>
  <c r="B11646" i="1"/>
  <c r="C11646" i="1"/>
  <c r="B11644" i="1"/>
  <c r="C11644" i="1"/>
  <c r="B11582" i="1"/>
  <c r="C11582" i="1"/>
  <c r="B11580" i="1"/>
  <c r="C11580" i="1"/>
  <c r="B11518" i="1"/>
  <c r="C11518" i="1"/>
  <c r="B11516" i="1"/>
  <c r="C11516" i="1"/>
  <c r="B11370" i="1"/>
  <c r="C11370" i="1"/>
  <c r="B11156" i="1"/>
  <c r="C11156" i="1"/>
  <c r="B11729" i="1"/>
  <c r="C11729" i="1"/>
  <c r="B11681" i="1"/>
  <c r="C11681" i="1"/>
  <c r="B11654" i="1"/>
  <c r="C11654" i="1"/>
  <c r="B11652" i="1"/>
  <c r="C11652" i="1"/>
  <c r="B11590" i="1"/>
  <c r="C11590" i="1"/>
  <c r="B11588" i="1"/>
  <c r="C11588" i="1"/>
  <c r="B11526" i="1"/>
  <c r="C11526" i="1"/>
  <c r="B11524" i="1"/>
  <c r="C11524" i="1"/>
  <c r="B11748" i="1"/>
  <c r="C11748" i="1"/>
  <c r="B11718" i="1"/>
  <c r="C11718" i="1"/>
  <c r="B11716" i="1"/>
  <c r="C11716" i="1"/>
  <c r="B11689" i="1"/>
  <c r="C11689" i="1"/>
  <c r="B11662" i="1"/>
  <c r="C11662" i="1"/>
  <c r="B11660" i="1"/>
  <c r="C11660" i="1"/>
  <c r="B11598" i="1"/>
  <c r="C11598" i="1"/>
  <c r="B11596" i="1"/>
  <c r="C11596" i="1"/>
  <c r="B11534" i="1"/>
  <c r="C11534" i="1"/>
  <c r="B11532" i="1"/>
  <c r="C11532" i="1"/>
  <c r="B11340" i="1"/>
  <c r="C11340" i="1"/>
  <c r="B11299" i="1"/>
  <c r="C11299" i="1"/>
  <c r="C12159" i="1"/>
  <c r="C12151" i="1"/>
  <c r="C12143" i="1"/>
  <c r="C12135" i="1"/>
  <c r="C12127" i="1"/>
  <c r="C12119" i="1"/>
  <c r="C12111" i="1"/>
  <c r="C12103" i="1"/>
  <c r="C12095" i="1"/>
  <c r="C12087" i="1"/>
  <c r="C12079" i="1"/>
  <c r="C12071" i="1"/>
  <c r="C12063" i="1"/>
  <c r="C12055" i="1"/>
  <c r="C12047" i="1"/>
  <c r="C12039" i="1"/>
  <c r="C12031" i="1"/>
  <c r="C12023" i="1"/>
  <c r="C12015" i="1"/>
  <c r="C12007" i="1"/>
  <c r="C11999" i="1"/>
  <c r="C11991" i="1"/>
  <c r="C11983" i="1"/>
  <c r="C11975" i="1"/>
  <c r="C11967" i="1"/>
  <c r="C11959" i="1"/>
  <c r="C11951" i="1"/>
  <c r="C11943" i="1"/>
  <c r="C11935" i="1"/>
  <c r="C11927" i="1"/>
  <c r="C11919" i="1"/>
  <c r="C11911" i="1"/>
  <c r="C11903" i="1"/>
  <c r="C11895" i="1"/>
  <c r="C11887" i="1"/>
  <c r="C11879" i="1"/>
  <c r="C11871" i="1"/>
  <c r="C11863" i="1"/>
  <c r="C11855" i="1"/>
  <c r="C11847" i="1"/>
  <c r="C11839" i="1"/>
  <c r="C11831" i="1"/>
  <c r="C11823" i="1"/>
  <c r="C11815" i="1"/>
  <c r="C11807" i="1"/>
  <c r="C11799" i="1"/>
  <c r="C11791" i="1"/>
  <c r="B11786" i="1"/>
  <c r="C11769" i="1"/>
  <c r="C11756" i="1"/>
  <c r="B11754" i="1"/>
  <c r="B11737" i="1"/>
  <c r="C11737" i="1"/>
  <c r="B11697" i="1"/>
  <c r="C11697" i="1"/>
  <c r="B11670" i="1"/>
  <c r="C11670" i="1"/>
  <c r="B11668" i="1"/>
  <c r="C11668" i="1"/>
  <c r="B11606" i="1"/>
  <c r="C11606" i="1"/>
  <c r="B11604" i="1"/>
  <c r="C11604" i="1"/>
  <c r="B11542" i="1"/>
  <c r="C11542" i="1"/>
  <c r="B11540" i="1"/>
  <c r="C11540" i="1"/>
  <c r="B11377" i="1"/>
  <c r="C11377" i="1"/>
  <c r="C11375" i="1"/>
  <c r="B11375" i="1"/>
  <c r="C11303" i="1"/>
  <c r="B11303" i="1"/>
  <c r="B11726" i="1"/>
  <c r="C11726" i="1"/>
  <c r="B11724" i="1"/>
  <c r="C11724" i="1"/>
  <c r="B11705" i="1"/>
  <c r="C11705" i="1"/>
  <c r="B11678" i="1"/>
  <c r="C11678" i="1"/>
  <c r="B11676" i="1"/>
  <c r="C11676" i="1"/>
  <c r="B11614" i="1"/>
  <c r="C11614" i="1"/>
  <c r="B11612" i="1"/>
  <c r="C11612" i="1"/>
  <c r="B11550" i="1"/>
  <c r="C11550" i="1"/>
  <c r="B11548" i="1"/>
  <c r="C11548" i="1"/>
  <c r="B11355" i="1"/>
  <c r="C11355" i="1"/>
  <c r="C11780" i="1"/>
  <c r="B11778" i="1"/>
  <c r="B11745" i="1"/>
  <c r="C11745" i="1"/>
  <c r="B11713" i="1"/>
  <c r="C11713" i="1"/>
  <c r="B11686" i="1"/>
  <c r="C11686" i="1"/>
  <c r="B11684" i="1"/>
  <c r="C11684" i="1"/>
  <c r="B11622" i="1"/>
  <c r="C11622" i="1"/>
  <c r="B11620" i="1"/>
  <c r="C11620" i="1"/>
  <c r="B11558" i="1"/>
  <c r="C11558" i="1"/>
  <c r="B11556" i="1"/>
  <c r="C11556" i="1"/>
  <c r="B11361" i="1"/>
  <c r="C11361" i="1"/>
  <c r="C11359" i="1"/>
  <c r="B11359" i="1"/>
  <c r="B11348" i="1"/>
  <c r="C11348" i="1"/>
  <c r="B11284" i="1"/>
  <c r="C11284" i="1"/>
  <c r="B11276" i="1"/>
  <c r="C11276" i="1"/>
  <c r="B11268" i="1"/>
  <c r="C11268" i="1"/>
  <c r="B11260" i="1"/>
  <c r="C11260" i="1"/>
  <c r="B11252" i="1"/>
  <c r="C11252" i="1"/>
  <c r="B11244" i="1"/>
  <c r="C11244" i="1"/>
  <c r="B11236" i="1"/>
  <c r="C11236" i="1"/>
  <c r="B11228" i="1"/>
  <c r="C11228" i="1"/>
  <c r="B11220" i="1"/>
  <c r="C11220" i="1"/>
  <c r="B11212" i="1"/>
  <c r="C11212" i="1"/>
  <c r="B11204" i="1"/>
  <c r="C11204" i="1"/>
  <c r="B11196" i="1"/>
  <c r="C11196" i="1"/>
  <c r="B11188" i="1"/>
  <c r="C11188" i="1"/>
  <c r="B11180" i="1"/>
  <c r="C11180" i="1"/>
  <c r="B11172" i="1"/>
  <c r="C11172" i="1"/>
  <c r="B11164" i="1"/>
  <c r="C11164" i="1"/>
  <c r="B11332" i="1"/>
  <c r="C11332" i="1"/>
  <c r="B11148" i="1"/>
  <c r="C11148" i="1"/>
  <c r="C11673" i="1"/>
  <c r="C11665" i="1"/>
  <c r="C11657" i="1"/>
  <c r="C11649" i="1"/>
  <c r="C11641" i="1"/>
  <c r="C11633" i="1"/>
  <c r="C11625" i="1"/>
  <c r="C11617" i="1"/>
  <c r="C11609" i="1"/>
  <c r="C11601" i="1"/>
  <c r="C11593" i="1"/>
  <c r="C11585" i="1"/>
  <c r="C11577" i="1"/>
  <c r="C11569" i="1"/>
  <c r="C11561" i="1"/>
  <c r="C11553" i="1"/>
  <c r="C11545" i="1"/>
  <c r="C11537" i="1"/>
  <c r="C11529" i="1"/>
  <c r="C11521" i="1"/>
  <c r="C11513" i="1"/>
  <c r="C11505" i="1"/>
  <c r="C11497" i="1"/>
  <c r="C11489" i="1"/>
  <c r="C11481" i="1"/>
  <c r="C11473" i="1"/>
  <c r="C11465" i="1"/>
  <c r="C11457" i="1"/>
  <c r="C11449" i="1"/>
  <c r="C11441" i="1"/>
  <c r="C11433" i="1"/>
  <c r="C11425" i="1"/>
  <c r="C11417" i="1"/>
  <c r="C11409" i="1"/>
  <c r="C11401" i="1"/>
  <c r="C11393" i="1"/>
  <c r="C11385" i="1"/>
  <c r="B11324" i="1"/>
  <c r="C11324" i="1"/>
  <c r="B11311" i="1"/>
  <c r="C11307" i="1"/>
  <c r="B11345" i="1"/>
  <c r="C11345" i="1"/>
  <c r="B11316" i="1"/>
  <c r="C11316" i="1"/>
  <c r="B11279" i="1"/>
  <c r="C11279" i="1"/>
  <c r="B11271" i="1"/>
  <c r="C11271" i="1"/>
  <c r="B11263" i="1"/>
  <c r="C11263" i="1"/>
  <c r="B11255" i="1"/>
  <c r="C11255" i="1"/>
  <c r="B11247" i="1"/>
  <c r="C11247" i="1"/>
  <c r="B11239" i="1"/>
  <c r="C11239" i="1"/>
  <c r="B11231" i="1"/>
  <c r="C11231" i="1"/>
  <c r="B11223" i="1"/>
  <c r="C11223" i="1"/>
  <c r="B11215" i="1"/>
  <c r="C11215" i="1"/>
  <c r="B11207" i="1"/>
  <c r="C11207" i="1"/>
  <c r="B11199" i="1"/>
  <c r="C11199" i="1"/>
  <c r="B11191" i="1"/>
  <c r="C11191" i="1"/>
  <c r="B11183" i="1"/>
  <c r="C11183" i="1"/>
  <c r="B11175" i="1"/>
  <c r="C11175" i="1"/>
  <c r="B11167" i="1"/>
  <c r="C11167" i="1"/>
  <c r="C11783" i="1"/>
  <c r="C11775" i="1"/>
  <c r="C11767" i="1"/>
  <c r="C11759" i="1"/>
  <c r="C11751" i="1"/>
  <c r="C11743" i="1"/>
  <c r="C11735" i="1"/>
  <c r="C11727" i="1"/>
  <c r="C11719" i="1"/>
  <c r="C11711" i="1"/>
  <c r="C11703" i="1"/>
  <c r="C11695" i="1"/>
  <c r="C11687" i="1"/>
  <c r="C11679" i="1"/>
  <c r="C11671" i="1"/>
  <c r="C11663" i="1"/>
  <c r="C11655" i="1"/>
  <c r="C11647" i="1"/>
  <c r="C11639" i="1"/>
  <c r="C11631" i="1"/>
  <c r="C11623" i="1"/>
  <c r="C11615" i="1"/>
  <c r="C11607" i="1"/>
  <c r="C11599" i="1"/>
  <c r="C11591" i="1"/>
  <c r="C11583" i="1"/>
  <c r="C11575" i="1"/>
  <c r="C11567" i="1"/>
  <c r="C11559" i="1"/>
  <c r="C11551" i="1"/>
  <c r="C11543" i="1"/>
  <c r="C11535" i="1"/>
  <c r="C11527" i="1"/>
  <c r="C11519" i="1"/>
  <c r="C11511" i="1"/>
  <c r="C11503" i="1"/>
  <c r="B11337" i="1"/>
  <c r="C11337" i="1"/>
  <c r="B11308" i="1"/>
  <c r="C11308" i="1"/>
  <c r="B11159" i="1"/>
  <c r="C11159" i="1"/>
  <c r="B11356" i="1"/>
  <c r="C11356" i="1"/>
  <c r="B11329" i="1"/>
  <c r="C11329" i="1"/>
  <c r="B11300" i="1"/>
  <c r="C11300" i="1"/>
  <c r="B11151" i="1"/>
  <c r="C11151" i="1"/>
  <c r="C11321" i="1"/>
  <c r="C11313" i="1"/>
  <c r="C11305" i="1"/>
  <c r="C11297" i="1"/>
  <c r="C11289" i="1"/>
  <c r="C11281" i="1"/>
  <c r="C11273" i="1"/>
  <c r="C11265" i="1"/>
  <c r="C11257" i="1"/>
  <c r="C11249" i="1"/>
  <c r="C11241" i="1"/>
  <c r="C11233" i="1"/>
  <c r="C11225" i="1"/>
  <c r="C11217" i="1"/>
  <c r="C11209" i="1"/>
  <c r="C11201" i="1"/>
  <c r="C11193" i="1"/>
  <c r="C11185" i="1"/>
  <c r="C11177" i="1"/>
  <c r="C11169" i="1"/>
  <c r="C8111" i="1"/>
  <c r="B10621" i="1"/>
  <c r="B10533" i="1"/>
  <c r="B10453" i="1"/>
  <c r="C9573" i="1"/>
  <c r="B8011" i="1"/>
  <c r="C8011" i="1"/>
  <c r="C8012" i="1"/>
  <c r="B8012" i="1"/>
  <c r="B6965" i="1"/>
  <c r="B6964" i="1"/>
  <c r="C6963" i="1"/>
  <c r="C6960" i="1"/>
  <c r="C6959" i="1"/>
  <c r="C6958" i="1"/>
  <c r="B9754" i="1"/>
  <c r="C9754" i="1"/>
  <c r="C9584" i="1"/>
  <c r="B9584" i="1"/>
  <c r="B9583" i="1"/>
  <c r="C9583" i="1"/>
  <c r="C8107" i="1"/>
  <c r="C6944" i="1"/>
  <c r="C6943" i="1"/>
  <c r="C6942" i="1"/>
  <c r="C6828" i="1"/>
  <c r="C9752" i="1"/>
  <c r="C9581" i="1"/>
  <c r="B9576" i="1"/>
  <c r="C9575" i="1"/>
  <c r="C9571" i="1"/>
  <c r="C9568" i="1"/>
  <c r="B8124" i="1"/>
  <c r="C8123" i="1"/>
  <c r="B8122" i="1"/>
  <c r="C8121" i="1"/>
  <c r="C8120" i="1"/>
  <c r="C8119" i="1"/>
  <c r="C8109" i="1"/>
  <c r="C8103" i="1"/>
  <c r="B6951" i="1"/>
  <c r="C6951" i="1"/>
  <c r="B6936" i="1"/>
  <c r="C6936" i="1"/>
  <c r="B6934" i="1"/>
  <c r="C6934" i="1"/>
  <c r="B7203" i="1"/>
  <c r="C7200" i="1"/>
  <c r="B6952" i="1"/>
  <c r="C6952" i="1"/>
  <c r="B6950" i="1"/>
  <c r="C6950" i="1"/>
  <c r="B6935" i="1"/>
  <c r="C6935" i="1"/>
  <c r="C6925" i="1"/>
  <c r="B6925" i="1"/>
  <c r="B6836" i="1"/>
  <c r="C6836" i="1"/>
  <c r="B11140" i="1"/>
  <c r="C11139" i="1"/>
  <c r="B11139" i="1"/>
  <c r="C11129" i="1"/>
  <c r="B11129" i="1"/>
  <c r="B11126" i="1"/>
  <c r="B11125" i="1"/>
  <c r="B11122" i="1"/>
  <c r="B11119" i="1"/>
  <c r="C11119" i="1"/>
  <c r="C11108" i="1"/>
  <c r="B11108" i="1"/>
  <c r="C11106" i="1"/>
  <c r="B11106" i="1"/>
  <c r="B11076" i="1"/>
  <c r="C11075" i="1"/>
  <c r="B11075" i="1"/>
  <c r="B11070" i="1"/>
  <c r="C11070" i="1"/>
  <c r="B11068" i="1"/>
  <c r="C11067" i="1"/>
  <c r="B11067" i="1"/>
  <c r="B11062" i="1"/>
  <c r="C11062" i="1"/>
  <c r="B11060" i="1"/>
  <c r="C11059" i="1"/>
  <c r="B11059" i="1"/>
  <c r="C11049" i="1"/>
  <c r="B11049" i="1"/>
  <c r="B11046" i="1"/>
  <c r="B11045" i="1"/>
  <c r="B11042" i="1"/>
  <c r="B11038" i="1"/>
  <c r="B11037" i="1"/>
  <c r="B11034" i="1"/>
  <c r="B11030" i="1"/>
  <c r="B11029" i="1"/>
  <c r="B11026" i="1"/>
  <c r="B11022" i="1"/>
  <c r="B11021" i="1"/>
  <c r="B11018" i="1"/>
  <c r="B11014" i="1"/>
  <c r="B11013" i="1"/>
  <c r="B11010" i="1"/>
  <c r="B11006" i="1"/>
  <c r="B11005" i="1"/>
  <c r="B11002" i="1"/>
  <c r="B10998" i="1"/>
  <c r="B10997" i="1"/>
  <c r="B10994" i="1"/>
  <c r="B10990" i="1"/>
  <c r="B10989" i="1"/>
  <c r="B10986" i="1"/>
  <c r="B10982" i="1"/>
  <c r="B10981" i="1"/>
  <c r="B10978" i="1"/>
  <c r="B10974" i="1"/>
  <c r="B10973" i="1"/>
  <c r="B10970" i="1"/>
  <c r="B10966" i="1"/>
  <c r="B10965" i="1"/>
  <c r="B10962" i="1"/>
  <c r="B10958" i="1"/>
  <c r="B10957" i="1"/>
  <c r="B10954" i="1"/>
  <c r="B10950" i="1"/>
  <c r="B10949" i="1"/>
  <c r="B10946" i="1"/>
  <c r="B10942" i="1"/>
  <c r="B10941" i="1"/>
  <c r="B10938" i="1"/>
  <c r="B10934" i="1"/>
  <c r="B10933" i="1"/>
  <c r="B10930" i="1"/>
  <c r="B10926" i="1"/>
  <c r="B10925" i="1"/>
  <c r="B10922" i="1"/>
  <c r="B10918" i="1"/>
  <c r="B10917" i="1"/>
  <c r="B10914" i="1"/>
  <c r="B10910" i="1"/>
  <c r="B10909" i="1"/>
  <c r="B10906" i="1"/>
  <c r="B10902" i="1"/>
  <c r="B10901" i="1"/>
  <c r="B10898" i="1"/>
  <c r="B10894" i="1"/>
  <c r="B10893" i="1"/>
  <c r="B10890" i="1"/>
  <c r="B10886" i="1"/>
  <c r="B10885" i="1"/>
  <c r="B10882" i="1"/>
  <c r="B10878" i="1"/>
  <c r="B10877" i="1"/>
  <c r="B10874" i="1"/>
  <c r="B10870" i="1"/>
  <c r="B10869" i="1"/>
  <c r="B10866" i="1"/>
  <c r="B10862" i="1"/>
  <c r="B10861" i="1"/>
  <c r="B10858" i="1"/>
  <c r="B10854" i="1"/>
  <c r="B10853" i="1"/>
  <c r="B10850" i="1"/>
  <c r="B10846" i="1"/>
  <c r="B10845" i="1"/>
  <c r="B10842" i="1"/>
  <c r="B10838" i="1"/>
  <c r="B10837" i="1"/>
  <c r="B10834" i="1"/>
  <c r="B10830" i="1"/>
  <c r="B10829" i="1"/>
  <c r="B10826" i="1"/>
  <c r="B10822" i="1"/>
  <c r="B10821" i="1"/>
  <c r="B10818" i="1"/>
  <c r="B10814" i="1"/>
  <c r="B10813" i="1"/>
  <c r="B10810" i="1"/>
  <c r="B10806" i="1"/>
  <c r="B10805" i="1"/>
  <c r="B10802" i="1"/>
  <c r="B10798" i="1"/>
  <c r="B10797" i="1"/>
  <c r="B10794" i="1"/>
  <c r="B10790" i="1"/>
  <c r="B10789" i="1"/>
  <c r="B10786" i="1"/>
  <c r="B10782" i="1"/>
  <c r="B10781" i="1"/>
  <c r="B10778" i="1"/>
  <c r="B10774" i="1"/>
  <c r="B10773" i="1"/>
  <c r="B10770" i="1"/>
  <c r="B10766" i="1"/>
  <c r="B10765" i="1"/>
  <c r="B10762" i="1"/>
  <c r="B10758" i="1"/>
  <c r="B10757" i="1"/>
  <c r="B10754" i="1"/>
  <c r="B10750" i="1"/>
  <c r="B10749" i="1"/>
  <c r="C10702" i="1"/>
  <c r="B10702" i="1"/>
  <c r="B10700" i="1"/>
  <c r="B10699" i="1"/>
  <c r="C10694" i="1"/>
  <c r="B10694" i="1"/>
  <c r="B10692" i="1"/>
  <c r="B10691" i="1"/>
  <c r="C10686" i="1"/>
  <c r="B10686" i="1"/>
  <c r="B10684" i="1"/>
  <c r="B10683" i="1"/>
  <c r="C10678" i="1"/>
  <c r="B10678" i="1"/>
  <c r="B10676" i="1"/>
  <c r="B10675" i="1"/>
  <c r="C10670" i="1"/>
  <c r="B10670" i="1"/>
  <c r="B10657" i="1"/>
  <c r="C10657" i="1"/>
  <c r="C10646" i="1"/>
  <c r="B10646" i="1"/>
  <c r="C10644" i="1"/>
  <c r="B10644" i="1"/>
  <c r="B10641" i="1"/>
  <c r="C10641" i="1"/>
  <c r="C10629" i="1"/>
  <c r="B10629" i="1"/>
  <c r="C10626" i="1"/>
  <c r="B10626" i="1"/>
  <c r="B10620" i="1"/>
  <c r="B10619" i="1"/>
  <c r="B10617" i="1"/>
  <c r="C10617" i="1"/>
  <c r="B10605" i="1"/>
  <c r="C10602" i="1"/>
  <c r="B10602" i="1"/>
  <c r="C10597" i="1"/>
  <c r="B10597" i="1"/>
  <c r="B10592" i="1"/>
  <c r="B10568" i="1"/>
  <c r="B10561" i="1"/>
  <c r="B10555" i="1"/>
  <c r="B10553" i="1"/>
  <c r="B10549" i="1"/>
  <c r="B10547" i="1"/>
  <c r="C10545" i="1"/>
  <c r="B10545" i="1"/>
  <c r="B10541" i="1"/>
  <c r="B10535" i="1"/>
  <c r="B10531" i="1"/>
  <c r="C10531" i="1"/>
  <c r="B10525" i="1"/>
  <c r="B10523" i="1"/>
  <c r="B10521" i="1"/>
  <c r="B10516" i="1"/>
  <c r="B10514" i="1"/>
  <c r="B10511" i="1"/>
  <c r="B10496" i="1"/>
  <c r="B10488" i="1"/>
  <c r="B10479" i="1"/>
  <c r="B10476" i="1"/>
  <c r="B10472" i="1"/>
  <c r="B10468" i="1"/>
  <c r="C10468" i="1"/>
  <c r="B10458" i="1"/>
  <c r="C10457" i="1"/>
  <c r="B10457" i="1"/>
  <c r="B10450" i="1"/>
  <c r="B10445" i="1"/>
  <c r="C10445" i="1"/>
  <c r="B10442" i="1"/>
  <c r="C10441" i="1"/>
  <c r="B10441" i="1"/>
  <c r="B10435" i="1"/>
  <c r="C10435" i="1"/>
  <c r="B10431" i="1"/>
  <c r="B10427" i="1"/>
  <c r="C10427" i="1"/>
  <c r="B10421" i="1"/>
  <c r="B10415" i="1"/>
  <c r="B10412" i="1"/>
  <c r="C10412" i="1"/>
  <c r="B10408" i="1"/>
  <c r="B10404" i="1"/>
  <c r="B10397" i="1"/>
  <c r="B10395" i="1"/>
  <c r="C10395" i="1"/>
  <c r="C10393" i="1"/>
  <c r="B10393" i="1"/>
  <c r="C10386" i="1"/>
  <c r="B10386" i="1"/>
  <c r="B10383" i="1"/>
  <c r="B10380" i="1"/>
  <c r="B10373" i="1"/>
  <c r="B10367" i="1"/>
  <c r="B10363" i="1"/>
  <c r="C10363" i="1"/>
  <c r="C10361" i="1"/>
  <c r="B10361" i="1"/>
  <c r="B10360" i="1"/>
  <c r="B10355" i="1"/>
  <c r="C10355" i="1"/>
  <c r="C10353" i="1"/>
  <c r="B10353" i="1"/>
  <c r="B10352" i="1"/>
  <c r="B10344" i="1"/>
  <c r="B10340" i="1"/>
  <c r="B10333" i="1"/>
  <c r="B10331" i="1"/>
  <c r="C10331" i="1"/>
  <c r="C10329" i="1"/>
  <c r="B10329" i="1"/>
  <c r="C10322" i="1"/>
  <c r="B10322" i="1"/>
  <c r="B10319" i="1"/>
  <c r="B10316" i="1"/>
  <c r="B10309" i="1"/>
  <c r="B10295" i="1"/>
  <c r="B10293" i="1"/>
  <c r="B10287" i="1"/>
  <c r="B10285" i="1"/>
  <c r="B10263" i="1"/>
  <c r="B10231" i="1"/>
  <c r="B10215" i="1"/>
  <c r="B10200" i="1"/>
  <c r="B10191" i="1"/>
  <c r="B10175" i="1"/>
  <c r="B10159" i="1"/>
  <c r="B10143" i="1"/>
  <c r="B10127" i="1"/>
  <c r="B10111" i="1"/>
  <c r="B10096" i="1"/>
  <c r="B10087" i="1"/>
  <c r="B10072" i="1"/>
  <c r="B10069" i="1"/>
  <c r="B10058" i="1"/>
  <c r="B10040" i="1"/>
  <c r="B10037" i="1"/>
  <c r="B10026" i="1"/>
  <c r="B10008" i="1"/>
  <c r="B10005" i="1"/>
  <c r="B9994" i="1"/>
  <c r="B9976" i="1"/>
  <c r="B9973" i="1"/>
  <c r="B9962" i="1"/>
  <c r="B9944" i="1"/>
  <c r="B9941" i="1"/>
  <c r="B9930" i="1"/>
  <c r="B9919" i="1"/>
  <c r="B9914" i="1"/>
  <c r="B9906" i="1"/>
  <c r="B9898" i="1"/>
  <c r="B9890" i="1"/>
  <c r="B9882" i="1"/>
  <c r="B9869" i="1"/>
  <c r="B9864" i="1"/>
  <c r="B9855" i="1"/>
  <c r="B9847" i="1"/>
  <c r="B9842" i="1"/>
  <c r="B9834" i="1"/>
  <c r="B9826" i="1"/>
  <c r="B9818" i="1"/>
  <c r="B9805" i="1"/>
  <c r="B9800" i="1"/>
  <c r="B9791" i="1"/>
  <c r="B9783" i="1"/>
  <c r="B9778" i="1"/>
  <c r="B9770" i="1"/>
  <c r="B9762" i="1"/>
  <c r="B9741" i="1"/>
  <c r="B9736" i="1"/>
  <c r="B9727" i="1"/>
  <c r="B9719" i="1"/>
  <c r="B9714" i="1"/>
  <c r="B9706" i="1"/>
  <c r="B9698" i="1"/>
  <c r="B9690" i="1"/>
  <c r="C11145" i="1"/>
  <c r="B11145" i="1"/>
  <c r="B11142" i="1"/>
  <c r="B11141" i="1"/>
  <c r="B11138" i="1"/>
  <c r="B11135" i="1"/>
  <c r="C11135" i="1"/>
  <c r="B11134" i="1"/>
  <c r="B11124" i="1"/>
  <c r="C11123" i="1"/>
  <c r="B11123" i="1"/>
  <c r="B11116" i="1"/>
  <c r="C11113" i="1"/>
  <c r="B11113" i="1"/>
  <c r="C11107" i="1"/>
  <c r="B11107" i="1"/>
  <c r="C11105" i="1"/>
  <c r="B11105" i="1"/>
  <c r="C11097" i="1"/>
  <c r="B11097" i="1"/>
  <c r="C11089" i="1"/>
  <c r="B11089" i="1"/>
  <c r="C11081" i="1"/>
  <c r="B11081" i="1"/>
  <c r="B11078" i="1"/>
  <c r="B11077" i="1"/>
  <c r="B11074" i="1"/>
  <c r="B11071" i="1"/>
  <c r="C11071" i="1"/>
  <c r="B11069" i="1"/>
  <c r="B11066" i="1"/>
  <c r="B11063" i="1"/>
  <c r="C11063" i="1"/>
  <c r="B11061" i="1"/>
  <c r="B11058" i="1"/>
  <c r="B11055" i="1"/>
  <c r="C11055" i="1"/>
  <c r="B11054" i="1"/>
  <c r="B11044" i="1"/>
  <c r="C11043" i="1"/>
  <c r="B11043" i="1"/>
  <c r="B11041" i="1"/>
  <c r="B11036" i="1"/>
  <c r="C11035" i="1"/>
  <c r="B11035" i="1"/>
  <c r="B11033" i="1"/>
  <c r="B11028" i="1"/>
  <c r="C11027" i="1"/>
  <c r="B11027" i="1"/>
  <c r="B11025" i="1"/>
  <c r="B11020" i="1"/>
  <c r="C11019" i="1"/>
  <c r="B11019" i="1"/>
  <c r="B11017" i="1"/>
  <c r="B11012" i="1"/>
  <c r="C11011" i="1"/>
  <c r="B11011" i="1"/>
  <c r="B11009" i="1"/>
  <c r="B11004" i="1"/>
  <c r="C11003" i="1"/>
  <c r="B11003" i="1"/>
  <c r="B11001" i="1"/>
  <c r="B10996" i="1"/>
  <c r="C10995" i="1"/>
  <c r="B10995" i="1"/>
  <c r="B10993" i="1"/>
  <c r="B10988" i="1"/>
  <c r="C10987" i="1"/>
  <c r="B10987" i="1"/>
  <c r="B10985" i="1"/>
  <c r="B10980" i="1"/>
  <c r="C10979" i="1"/>
  <c r="B10979" i="1"/>
  <c r="B10977" i="1"/>
  <c r="B10972" i="1"/>
  <c r="C10971" i="1"/>
  <c r="B10971" i="1"/>
  <c r="B10969" i="1"/>
  <c r="B10964" i="1"/>
  <c r="C10963" i="1"/>
  <c r="B10963" i="1"/>
  <c r="B10961" i="1"/>
  <c r="B10956" i="1"/>
  <c r="C10955" i="1"/>
  <c r="B10955" i="1"/>
  <c r="B10953" i="1"/>
  <c r="B10948" i="1"/>
  <c r="C10947" i="1"/>
  <c r="B10947" i="1"/>
  <c r="B10945" i="1"/>
  <c r="B10940" i="1"/>
  <c r="C10939" i="1"/>
  <c r="B10939" i="1"/>
  <c r="B10937" i="1"/>
  <c r="B10932" i="1"/>
  <c r="C10931" i="1"/>
  <c r="B10931" i="1"/>
  <c r="B10929" i="1"/>
  <c r="B10924" i="1"/>
  <c r="C10923" i="1"/>
  <c r="B10923" i="1"/>
  <c r="B10921" i="1"/>
  <c r="B10916" i="1"/>
  <c r="C10915" i="1"/>
  <c r="B10915" i="1"/>
  <c r="B10913" i="1"/>
  <c r="B10908" i="1"/>
  <c r="C10907" i="1"/>
  <c r="B10907" i="1"/>
  <c r="B10905" i="1"/>
  <c r="B10900" i="1"/>
  <c r="C10899" i="1"/>
  <c r="B10899" i="1"/>
  <c r="B10897" i="1"/>
  <c r="B10892" i="1"/>
  <c r="C10891" i="1"/>
  <c r="B10891" i="1"/>
  <c r="B10889" i="1"/>
  <c r="B10884" i="1"/>
  <c r="C10883" i="1"/>
  <c r="B10883" i="1"/>
  <c r="B10881" i="1"/>
  <c r="B10876" i="1"/>
  <c r="C10875" i="1"/>
  <c r="B10875" i="1"/>
  <c r="B10873" i="1"/>
  <c r="B10868" i="1"/>
  <c r="C10867" i="1"/>
  <c r="B10867" i="1"/>
  <c r="B10865" i="1"/>
  <c r="B10860" i="1"/>
  <c r="C10859" i="1"/>
  <c r="B10859" i="1"/>
  <c r="B10857" i="1"/>
  <c r="B10852" i="1"/>
  <c r="C10851" i="1"/>
  <c r="B10851" i="1"/>
  <c r="B10849" i="1"/>
  <c r="B10844" i="1"/>
  <c r="C10843" i="1"/>
  <c r="B10843" i="1"/>
  <c r="B10841" i="1"/>
  <c r="B10836" i="1"/>
  <c r="C10835" i="1"/>
  <c r="B10835" i="1"/>
  <c r="B10833" i="1"/>
  <c r="B10828" i="1"/>
  <c r="C10827" i="1"/>
  <c r="B10827" i="1"/>
  <c r="B10825" i="1"/>
  <c r="B10820" i="1"/>
  <c r="C10819" i="1"/>
  <c r="B10819" i="1"/>
  <c r="B10817" i="1"/>
  <c r="B10812" i="1"/>
  <c r="C10811" i="1"/>
  <c r="B10811" i="1"/>
  <c r="B10809" i="1"/>
  <c r="B10804" i="1"/>
  <c r="C10803" i="1"/>
  <c r="B10803" i="1"/>
  <c r="B10801" i="1"/>
  <c r="B10796" i="1"/>
  <c r="C10795" i="1"/>
  <c r="B10795" i="1"/>
  <c r="B10793" i="1"/>
  <c r="B10788" i="1"/>
  <c r="C10787" i="1"/>
  <c r="B10787" i="1"/>
  <c r="B10785" i="1"/>
  <c r="B10780" i="1"/>
  <c r="C10779" i="1"/>
  <c r="B10779" i="1"/>
  <c r="B10777" i="1"/>
  <c r="B10772" i="1"/>
  <c r="C10771" i="1"/>
  <c r="B10771" i="1"/>
  <c r="B10769" i="1"/>
  <c r="B10764" i="1"/>
  <c r="C10763" i="1"/>
  <c r="B10763" i="1"/>
  <c r="B10761" i="1"/>
  <c r="B10756" i="1"/>
  <c r="C10755" i="1"/>
  <c r="B10755" i="1"/>
  <c r="B10753" i="1"/>
  <c r="B10748" i="1"/>
  <c r="B10745" i="1"/>
  <c r="B10743" i="1"/>
  <c r="C10743" i="1"/>
  <c r="B10742" i="1"/>
  <c r="B10737" i="1"/>
  <c r="B10735" i="1"/>
  <c r="C10735" i="1"/>
  <c r="B10734" i="1"/>
  <c r="B10729" i="1"/>
  <c r="B10727" i="1"/>
  <c r="C10727" i="1"/>
  <c r="B10726" i="1"/>
  <c r="B10721" i="1"/>
  <c r="B10719" i="1"/>
  <c r="C10719" i="1"/>
  <c r="B10718" i="1"/>
  <c r="B10713" i="1"/>
  <c r="B10711" i="1"/>
  <c r="C10711" i="1"/>
  <c r="B10710" i="1"/>
  <c r="B10705" i="1"/>
  <c r="B10703" i="1"/>
  <c r="C10703" i="1"/>
  <c r="B10701" i="1"/>
  <c r="B10697" i="1"/>
  <c r="B10695" i="1"/>
  <c r="C10695" i="1"/>
  <c r="B10693" i="1"/>
  <c r="B10689" i="1"/>
  <c r="B10687" i="1"/>
  <c r="C10687" i="1"/>
  <c r="B10685" i="1"/>
  <c r="B10679" i="1"/>
  <c r="C10679" i="1"/>
  <c r="B10677" i="1"/>
  <c r="B10671" i="1"/>
  <c r="C10671" i="1"/>
  <c r="B10669" i="1"/>
  <c r="B10665" i="1"/>
  <c r="C10665" i="1"/>
  <c r="B10650" i="1"/>
  <c r="B10647" i="1"/>
  <c r="C10647" i="1"/>
  <c r="B10645" i="1"/>
  <c r="C10645" i="1"/>
  <c r="B10637" i="1"/>
  <c r="C10634" i="1"/>
  <c r="B10634" i="1"/>
  <c r="B10633" i="1"/>
  <c r="B10623" i="1"/>
  <c r="C10616" i="1"/>
  <c r="B10616" i="1"/>
  <c r="B10615" i="1"/>
  <c r="B10610" i="1"/>
  <c r="B10601" i="1"/>
  <c r="B10596" i="1"/>
  <c r="B10593" i="1"/>
  <c r="B10591" i="1"/>
  <c r="B10588" i="1"/>
  <c r="B10586" i="1"/>
  <c r="B10583" i="1"/>
  <c r="B10580" i="1"/>
  <c r="B10578" i="1"/>
  <c r="B10575" i="1"/>
  <c r="B10567" i="1"/>
  <c r="B10562" i="1"/>
  <c r="C10562" i="1"/>
  <c r="B10560" i="1"/>
  <c r="B10552" i="1"/>
  <c r="B10543" i="1"/>
  <c r="C10542" i="1"/>
  <c r="B10542" i="1"/>
  <c r="B10536" i="1"/>
  <c r="B10530" i="1"/>
  <c r="B10527" i="1"/>
  <c r="C10526" i="1"/>
  <c r="B10526" i="1"/>
  <c r="B10520" i="1"/>
  <c r="B10512" i="1"/>
  <c r="B10504" i="1"/>
  <c r="B10498" i="1"/>
  <c r="B10495" i="1"/>
  <c r="B10493" i="1"/>
  <c r="C10493" i="1"/>
  <c r="B10490" i="1"/>
  <c r="B10487" i="1"/>
  <c r="B10485" i="1"/>
  <c r="B10480" i="1"/>
  <c r="B10474" i="1"/>
  <c r="B10471" i="1"/>
  <c r="C10469" i="1"/>
  <c r="B10469" i="1"/>
  <c r="B10467" i="1"/>
  <c r="C10467" i="1"/>
  <c r="B10466" i="1"/>
  <c r="B10463" i="1"/>
  <c r="B10460" i="1"/>
  <c r="B10455" i="1"/>
  <c r="B10448" i="1"/>
  <c r="B10444" i="1"/>
  <c r="B10439" i="1"/>
  <c r="B10436" i="1"/>
  <c r="C10436" i="1"/>
  <c r="B10432" i="1"/>
  <c r="B10424" i="1"/>
  <c r="B10418" i="1"/>
  <c r="C10417" i="1"/>
  <c r="B10417" i="1"/>
  <c r="B10416" i="1"/>
  <c r="B10411" i="1"/>
  <c r="C10411" i="1"/>
  <c r="B10410" i="1"/>
  <c r="B10407" i="1"/>
  <c r="B10405" i="1"/>
  <c r="C10405" i="1"/>
  <c r="B10400" i="1"/>
  <c r="C10394" i="1"/>
  <c r="B10394" i="1"/>
  <c r="B10391" i="1"/>
  <c r="B10387" i="1"/>
  <c r="C10387" i="1"/>
  <c r="C10385" i="1"/>
  <c r="B10385" i="1"/>
  <c r="B10384" i="1"/>
  <c r="B10376" i="1"/>
  <c r="B10368" i="1"/>
  <c r="C10362" i="1"/>
  <c r="B10362" i="1"/>
  <c r="B10359" i="1"/>
  <c r="B10356" i="1"/>
  <c r="C10356" i="1"/>
  <c r="C10354" i="1"/>
  <c r="B10354" i="1"/>
  <c r="B10351" i="1"/>
  <c r="B10348" i="1"/>
  <c r="B10343" i="1"/>
  <c r="B10341" i="1"/>
  <c r="C10341" i="1"/>
  <c r="B10336" i="1"/>
  <c r="C10330" i="1"/>
  <c r="B10330" i="1"/>
  <c r="B10327" i="1"/>
  <c r="B10323" i="1"/>
  <c r="C10323" i="1"/>
  <c r="C10321" i="1"/>
  <c r="B10321" i="1"/>
  <c r="B10320" i="1"/>
  <c r="B10312" i="1"/>
  <c r="B10304" i="1"/>
  <c r="B10296" i="1"/>
  <c r="B10288" i="1"/>
  <c r="B10280" i="1"/>
  <c r="B10271" i="1"/>
  <c r="B10223" i="1"/>
  <c r="B10208" i="1"/>
  <c r="B10183" i="1"/>
  <c r="B10167" i="1"/>
  <c r="B10151" i="1"/>
  <c r="B10135" i="1"/>
  <c r="B10119" i="1"/>
  <c r="B10103" i="1"/>
  <c r="B10074" i="1"/>
  <c r="B10056" i="1"/>
  <c r="B10053" i="1"/>
  <c r="B10042" i="1"/>
  <c r="B10024" i="1"/>
  <c r="B10021" i="1"/>
  <c r="B10010" i="1"/>
  <c r="B9992" i="1"/>
  <c r="B9989" i="1"/>
  <c r="B9978" i="1"/>
  <c r="B9960" i="1"/>
  <c r="B9957" i="1"/>
  <c r="B9946" i="1"/>
  <c r="B9928" i="1"/>
  <c r="B9925" i="1"/>
  <c r="B9917" i="1"/>
  <c r="B9912" i="1"/>
  <c r="B9909" i="1"/>
  <c r="B9904" i="1"/>
  <c r="B9896" i="1"/>
  <c r="B9888" i="1"/>
  <c r="B9880" i="1"/>
  <c r="B9871" i="1"/>
  <c r="B9866" i="1"/>
  <c r="B9853" i="1"/>
  <c r="B9845" i="1"/>
  <c r="B9840" i="1"/>
  <c r="B9832" i="1"/>
  <c r="B9824" i="1"/>
  <c r="B9816" i="1"/>
  <c r="B9807" i="1"/>
  <c r="B9802" i="1"/>
  <c r="B9789" i="1"/>
  <c r="B9781" i="1"/>
  <c r="B9776" i="1"/>
  <c r="B9768" i="1"/>
  <c r="B9760" i="1"/>
  <c r="B9743" i="1"/>
  <c r="B9738" i="1"/>
  <c r="B9725" i="1"/>
  <c r="B9717" i="1"/>
  <c r="B9712" i="1"/>
  <c r="B9704" i="1"/>
  <c r="B9696" i="1"/>
  <c r="B9688" i="1"/>
  <c r="B10279" i="1"/>
  <c r="B10277" i="1"/>
  <c r="B10276" i="1"/>
  <c r="B10275" i="1"/>
  <c r="B10272" i="1"/>
  <c r="B10268" i="1"/>
  <c r="B10267" i="1"/>
  <c r="B10264" i="1"/>
  <c r="B10232" i="1"/>
  <c r="B10228" i="1"/>
  <c r="B10227" i="1"/>
  <c r="B10224" i="1"/>
  <c r="B10220" i="1"/>
  <c r="B10219" i="1"/>
  <c r="B10216" i="1"/>
  <c r="B10207" i="1"/>
  <c r="B10205" i="1"/>
  <c r="B10199" i="1"/>
  <c r="B10197" i="1"/>
  <c r="B10196" i="1"/>
  <c r="B10195" i="1"/>
  <c r="B10192" i="1"/>
  <c r="B10190" i="1"/>
  <c r="B10188" i="1"/>
  <c r="B10187" i="1"/>
  <c r="B10184" i="1"/>
  <c r="B10182" i="1"/>
  <c r="B10180" i="1"/>
  <c r="B10179" i="1"/>
  <c r="B10176" i="1"/>
  <c r="B10174" i="1"/>
  <c r="B10172" i="1"/>
  <c r="B10171" i="1"/>
  <c r="B10168" i="1"/>
  <c r="B10166" i="1"/>
  <c r="B10164" i="1"/>
  <c r="B10163" i="1"/>
  <c r="B10160" i="1"/>
  <c r="B10158" i="1"/>
  <c r="B10156" i="1"/>
  <c r="B10155" i="1"/>
  <c r="B10152" i="1"/>
  <c r="B10150" i="1"/>
  <c r="B10148" i="1"/>
  <c r="B10147" i="1"/>
  <c r="B10144" i="1"/>
  <c r="B10142" i="1"/>
  <c r="B10140" i="1"/>
  <c r="B10139" i="1"/>
  <c r="B10136" i="1"/>
  <c r="B10134" i="1"/>
  <c r="B10132" i="1"/>
  <c r="B10131" i="1"/>
  <c r="B10128" i="1"/>
  <c r="B10126" i="1"/>
  <c r="B10124" i="1"/>
  <c r="B10123" i="1"/>
  <c r="B10120" i="1"/>
  <c r="B10118" i="1"/>
  <c r="B10116" i="1"/>
  <c r="B10115" i="1"/>
  <c r="B10112" i="1"/>
  <c r="B10110" i="1"/>
  <c r="B10108" i="1"/>
  <c r="B10107" i="1"/>
  <c r="B10104" i="1"/>
  <c r="B10102" i="1"/>
  <c r="B10095" i="1"/>
  <c r="B10093" i="1"/>
  <c r="B10092" i="1"/>
  <c r="B10091" i="1"/>
  <c r="B10088" i="1"/>
  <c r="B10086" i="1"/>
  <c r="B10080" i="1"/>
  <c r="B10077" i="1"/>
  <c r="B10075" i="1"/>
  <c r="B10066" i="1"/>
  <c r="B10064" i="1"/>
  <c r="B10061" i="1"/>
  <c r="B10059" i="1"/>
  <c r="B10050" i="1"/>
  <c r="B10048" i="1"/>
  <c r="B10045" i="1"/>
  <c r="B10043" i="1"/>
  <c r="B10034" i="1"/>
  <c r="B10032" i="1"/>
  <c r="B10029" i="1"/>
  <c r="B10027" i="1"/>
  <c r="B10018" i="1"/>
  <c r="B10016" i="1"/>
  <c r="B10013" i="1"/>
  <c r="B10011" i="1"/>
  <c r="B10002" i="1"/>
  <c r="B10000" i="1"/>
  <c r="B9997" i="1"/>
  <c r="B9995" i="1"/>
  <c r="B9986" i="1"/>
  <c r="B9984" i="1"/>
  <c r="B9981" i="1"/>
  <c r="B9979" i="1"/>
  <c r="B9970" i="1"/>
  <c r="B9968" i="1"/>
  <c r="B9965" i="1"/>
  <c r="B9963" i="1"/>
  <c r="B9954" i="1"/>
  <c r="B9952" i="1"/>
  <c r="B9949" i="1"/>
  <c r="B9947" i="1"/>
  <c r="B9938" i="1"/>
  <c r="B9936" i="1"/>
  <c r="B9933" i="1"/>
  <c r="B9931" i="1"/>
  <c r="B9922" i="1"/>
  <c r="B9920" i="1"/>
  <c r="B9903" i="1"/>
  <c r="B9901" i="1"/>
  <c r="B9899" i="1"/>
  <c r="B9895" i="1"/>
  <c r="B9893" i="1"/>
  <c r="B9891" i="1"/>
  <c r="B9887" i="1"/>
  <c r="B9885" i="1"/>
  <c r="B9883" i="1"/>
  <c r="B9879" i="1"/>
  <c r="B9877" i="1"/>
  <c r="B9875" i="1"/>
  <c r="B9874" i="1"/>
  <c r="B9872" i="1"/>
  <c r="B9863" i="1"/>
  <c r="B9861" i="1"/>
  <c r="B9859" i="1"/>
  <c r="B9858" i="1"/>
  <c r="B9856" i="1"/>
  <c r="B9850" i="1"/>
  <c r="B9848" i="1"/>
  <c r="B9839" i="1"/>
  <c r="B9837" i="1"/>
  <c r="B9835" i="1"/>
  <c r="B9831" i="1"/>
  <c r="B9829" i="1"/>
  <c r="B9827" i="1"/>
  <c r="B9823" i="1"/>
  <c r="B9821" i="1"/>
  <c r="B9819" i="1"/>
  <c r="B9815" i="1"/>
  <c r="B9813" i="1"/>
  <c r="B9811" i="1"/>
  <c r="B9810" i="1"/>
  <c r="B9808" i="1"/>
  <c r="B9799" i="1"/>
  <c r="B9797" i="1"/>
  <c r="B9795" i="1"/>
  <c r="B9794" i="1"/>
  <c r="B9792" i="1"/>
  <c r="B9786" i="1"/>
  <c r="B9784" i="1"/>
  <c r="B9775" i="1"/>
  <c r="B9773" i="1"/>
  <c r="B9771" i="1"/>
  <c r="B9767" i="1"/>
  <c r="B9765" i="1"/>
  <c r="B9763" i="1"/>
  <c r="B9759" i="1"/>
  <c r="B9757" i="1"/>
  <c r="B9751" i="1"/>
  <c r="B9749" i="1"/>
  <c r="B9746" i="1"/>
  <c r="B9744" i="1"/>
  <c r="B9735" i="1"/>
  <c r="B9733" i="1"/>
  <c r="B9731" i="1"/>
  <c r="B9730" i="1"/>
  <c r="B9728" i="1"/>
  <c r="B9722" i="1"/>
  <c r="B9720" i="1"/>
  <c r="B9718" i="1"/>
  <c r="B9711" i="1"/>
  <c r="B9709" i="1"/>
  <c r="B9707" i="1"/>
  <c r="B9703" i="1"/>
  <c r="B9701" i="1"/>
  <c r="B9699" i="1"/>
  <c r="B9695" i="1"/>
  <c r="B9693" i="1"/>
  <c r="B9691" i="1"/>
  <c r="B9687" i="1"/>
  <c r="B9685" i="1"/>
  <c r="B9680" i="1"/>
  <c r="B9675" i="1"/>
  <c r="C9675" i="1"/>
  <c r="B9671" i="1"/>
  <c r="B9670" i="1"/>
  <c r="B9666" i="1"/>
  <c r="B9658" i="1"/>
  <c r="B9645" i="1"/>
  <c r="B9637" i="1"/>
  <c r="B9629" i="1"/>
  <c r="B9621" i="1"/>
  <c r="B9616" i="1"/>
  <c r="B9611" i="1"/>
  <c r="C9611" i="1"/>
  <c r="B9607" i="1"/>
  <c r="B9606" i="1"/>
  <c r="B9602" i="1"/>
  <c r="B9594" i="1"/>
  <c r="B9563" i="1"/>
  <c r="C9562" i="1"/>
  <c r="B9562" i="1"/>
  <c r="B9560" i="1"/>
  <c r="B9559" i="1"/>
  <c r="C9559" i="1"/>
  <c r="B9557" i="1"/>
  <c r="B9556" i="1"/>
  <c r="B9550" i="1"/>
  <c r="B9547" i="1"/>
  <c r="C9546" i="1"/>
  <c r="B9546" i="1"/>
  <c r="B9544" i="1"/>
  <c r="B9543" i="1"/>
  <c r="C9543" i="1"/>
  <c r="B9541" i="1"/>
  <c r="B9540" i="1"/>
  <c r="B9534" i="1"/>
  <c r="B9531" i="1"/>
  <c r="C9530" i="1"/>
  <c r="B9530" i="1"/>
  <c r="B9528" i="1"/>
  <c r="B9527" i="1"/>
  <c r="C9527" i="1"/>
  <c r="B9525" i="1"/>
  <c r="B9524" i="1"/>
  <c r="B9518" i="1"/>
  <c r="B9515" i="1"/>
  <c r="C9514" i="1"/>
  <c r="B9514" i="1"/>
  <c r="B9512" i="1"/>
  <c r="B9511" i="1"/>
  <c r="C9511" i="1"/>
  <c r="B9509" i="1"/>
  <c r="B9508" i="1"/>
  <c r="B9502" i="1"/>
  <c r="B9499" i="1"/>
  <c r="C9498" i="1"/>
  <c r="B9498" i="1"/>
  <c r="B9496" i="1"/>
  <c r="B9495" i="1"/>
  <c r="C9495" i="1"/>
  <c r="B9493" i="1"/>
  <c r="B9492" i="1"/>
  <c r="B9486" i="1"/>
  <c r="B9483" i="1"/>
  <c r="C9482" i="1"/>
  <c r="B9482" i="1"/>
  <c r="B9480" i="1"/>
  <c r="B9479" i="1"/>
  <c r="C9479" i="1"/>
  <c r="B9477" i="1"/>
  <c r="B9476" i="1"/>
  <c r="B9470" i="1"/>
  <c r="B9467" i="1"/>
  <c r="C9466" i="1"/>
  <c r="B9466" i="1"/>
  <c r="B9464" i="1"/>
  <c r="B9463" i="1"/>
  <c r="C9463" i="1"/>
  <c r="B9461" i="1"/>
  <c r="B9460" i="1"/>
  <c r="B9454" i="1"/>
  <c r="B9451" i="1"/>
  <c r="C9450" i="1"/>
  <c r="B9450" i="1"/>
  <c r="B9448" i="1"/>
  <c r="B9447" i="1"/>
  <c r="C9447" i="1"/>
  <c r="B9445" i="1"/>
  <c r="B9444" i="1"/>
  <c r="B9438" i="1"/>
  <c r="B9435" i="1"/>
  <c r="C9434" i="1"/>
  <c r="B9434" i="1"/>
  <c r="B9430" i="1"/>
  <c r="B9428" i="1"/>
  <c r="B9425" i="1"/>
  <c r="C9422" i="1"/>
  <c r="B9422" i="1"/>
  <c r="B9420" i="1"/>
  <c r="B9417" i="1"/>
  <c r="B9409" i="1"/>
  <c r="B11143" i="1"/>
  <c r="B11133" i="1"/>
  <c r="B11130" i="1"/>
  <c r="B11127" i="1"/>
  <c r="B11117" i="1"/>
  <c r="B11114" i="1"/>
  <c r="B11111" i="1"/>
  <c r="B11110" i="1"/>
  <c r="B11109" i="1"/>
  <c r="B11103" i="1"/>
  <c r="B11102" i="1"/>
  <c r="B11101" i="1"/>
  <c r="B11098" i="1"/>
  <c r="B11095" i="1"/>
  <c r="B11094" i="1"/>
  <c r="B11093" i="1"/>
  <c r="B11090" i="1"/>
  <c r="B11087" i="1"/>
  <c r="B11086" i="1"/>
  <c r="B11085" i="1"/>
  <c r="B11082" i="1"/>
  <c r="B11079" i="1"/>
  <c r="B11053" i="1"/>
  <c r="B11050" i="1"/>
  <c r="B11047" i="1"/>
  <c r="B11039" i="1"/>
  <c r="B11031" i="1"/>
  <c r="B11023" i="1"/>
  <c r="B11015" i="1"/>
  <c r="B11007" i="1"/>
  <c r="B10999" i="1"/>
  <c r="B10991" i="1"/>
  <c r="B10983" i="1"/>
  <c r="B10975" i="1"/>
  <c r="B10967" i="1"/>
  <c r="B10959" i="1"/>
  <c r="B10951" i="1"/>
  <c r="B10943" i="1"/>
  <c r="B10935" i="1"/>
  <c r="B10927" i="1"/>
  <c r="B10919" i="1"/>
  <c r="B10911" i="1"/>
  <c r="B10903" i="1"/>
  <c r="B10895" i="1"/>
  <c r="B10887" i="1"/>
  <c r="B10879" i="1"/>
  <c r="B10871" i="1"/>
  <c r="B10863" i="1"/>
  <c r="B10855" i="1"/>
  <c r="B10847" i="1"/>
  <c r="B10839" i="1"/>
  <c r="B10831" i="1"/>
  <c r="B10823" i="1"/>
  <c r="B10815" i="1"/>
  <c r="B10807" i="1"/>
  <c r="B10799" i="1"/>
  <c r="B10791" i="1"/>
  <c r="B10783" i="1"/>
  <c r="B10775" i="1"/>
  <c r="B10767" i="1"/>
  <c r="B10759" i="1"/>
  <c r="B10751" i="1"/>
  <c r="B10746" i="1"/>
  <c r="B10741" i="1"/>
  <c r="B10738" i="1"/>
  <c r="B10733" i="1"/>
  <c r="B10730" i="1"/>
  <c r="B10725" i="1"/>
  <c r="B10722" i="1"/>
  <c r="B10717" i="1"/>
  <c r="B10714" i="1"/>
  <c r="B10709" i="1"/>
  <c r="B10706" i="1"/>
  <c r="B10698" i="1"/>
  <c r="B10690" i="1"/>
  <c r="B10682" i="1"/>
  <c r="B10674" i="1"/>
  <c r="B10666" i="1"/>
  <c r="B10663" i="1"/>
  <c r="B10661" i="1"/>
  <c r="B10658" i="1"/>
  <c r="B10655" i="1"/>
  <c r="B10653" i="1"/>
  <c r="B10651" i="1"/>
  <c r="B10649" i="1"/>
  <c r="B10642" i="1"/>
  <c r="B10639" i="1"/>
  <c r="B10636" i="1"/>
  <c r="B10632" i="1"/>
  <c r="B10627" i="1"/>
  <c r="B10612" i="1"/>
  <c r="B10611" i="1"/>
  <c r="B10609" i="1"/>
  <c r="B10604" i="1"/>
  <c r="B10600" i="1"/>
  <c r="B10595" i="1"/>
  <c r="B10594" i="1"/>
  <c r="B10589" i="1"/>
  <c r="B10587" i="1"/>
  <c r="B10585" i="1"/>
  <c r="B10581" i="1"/>
  <c r="B10579" i="1"/>
  <c r="B10573" i="1"/>
  <c r="B10571" i="1"/>
  <c r="B10569" i="1"/>
  <c r="B10564" i="1"/>
  <c r="B10563" i="1"/>
  <c r="B10557" i="1"/>
  <c r="B10556" i="1"/>
  <c r="B10554" i="1"/>
  <c r="B10548" i="1"/>
  <c r="B10546" i="1"/>
  <c r="B10540" i="1"/>
  <c r="B10537" i="1"/>
  <c r="B10532" i="1"/>
  <c r="B10529" i="1"/>
  <c r="B10524" i="1"/>
  <c r="B10522" i="1"/>
  <c r="B10517" i="1"/>
  <c r="B10515" i="1"/>
  <c r="B10509" i="1"/>
  <c r="B10507" i="1"/>
  <c r="B10505" i="1"/>
  <c r="B10500" i="1"/>
  <c r="B10499" i="1"/>
  <c r="B10491" i="1"/>
  <c r="B10484" i="1"/>
  <c r="B10483" i="1"/>
  <c r="B10477" i="1"/>
  <c r="B10475" i="1"/>
  <c r="B10461" i="1"/>
  <c r="B10459" i="1"/>
  <c r="B10452" i="1"/>
  <c r="B10451" i="1"/>
  <c r="B10443" i="1"/>
  <c r="B10429" i="1"/>
  <c r="B10420" i="1"/>
  <c r="B10419" i="1"/>
  <c r="B10413" i="1"/>
  <c r="B10403" i="1"/>
  <c r="B10389" i="1"/>
  <c r="B10388" i="1"/>
  <c r="B10381" i="1"/>
  <c r="B10379" i="1"/>
  <c r="B10372" i="1"/>
  <c r="B10371" i="1"/>
  <c r="B10364" i="1"/>
  <c r="B10357" i="1"/>
  <c r="B10349" i="1"/>
  <c r="B10347" i="1"/>
  <c r="B10339" i="1"/>
  <c r="B10325" i="1"/>
  <c r="B10324" i="1"/>
  <c r="B10317" i="1"/>
  <c r="B10315" i="1"/>
  <c r="B10308" i="1"/>
  <c r="B10307" i="1"/>
  <c r="B10300" i="1"/>
  <c r="B10299" i="1"/>
  <c r="B10292" i="1"/>
  <c r="B10291" i="1"/>
  <c r="B10284" i="1"/>
  <c r="B10283" i="1"/>
  <c r="C10277" i="1"/>
  <c r="C10276" i="1"/>
  <c r="C10275" i="1"/>
  <c r="B10274" i="1"/>
  <c r="B10273" i="1"/>
  <c r="B10269" i="1"/>
  <c r="C10268" i="1"/>
  <c r="C10267" i="1"/>
  <c r="B10266" i="1"/>
  <c r="B10265" i="1"/>
  <c r="B10229" i="1"/>
  <c r="C10228" i="1"/>
  <c r="C10227" i="1"/>
  <c r="B10226" i="1"/>
  <c r="B10225" i="1"/>
  <c r="B10221" i="1"/>
  <c r="C10220" i="1"/>
  <c r="C10219" i="1"/>
  <c r="B10218" i="1"/>
  <c r="B10217" i="1"/>
  <c r="B10213" i="1"/>
  <c r="B10212" i="1"/>
  <c r="B10211" i="1"/>
  <c r="B10204" i="1"/>
  <c r="B10203" i="1"/>
  <c r="C10197" i="1"/>
  <c r="C10196" i="1"/>
  <c r="C10195" i="1"/>
  <c r="B10194" i="1"/>
  <c r="B10193" i="1"/>
  <c r="C10188" i="1"/>
  <c r="C10187" i="1"/>
  <c r="B10186" i="1"/>
  <c r="B10185" i="1"/>
  <c r="C10180" i="1"/>
  <c r="C10179" i="1"/>
  <c r="B10178" i="1"/>
  <c r="B10177" i="1"/>
  <c r="C10172" i="1"/>
  <c r="C10171" i="1"/>
  <c r="B10170" i="1"/>
  <c r="B10169" i="1"/>
  <c r="C10164" i="1"/>
  <c r="C10163" i="1"/>
  <c r="B10162" i="1"/>
  <c r="B10161" i="1"/>
  <c r="C10156" i="1"/>
  <c r="C10155" i="1"/>
  <c r="B10154" i="1"/>
  <c r="B10153" i="1"/>
  <c r="C10148" i="1"/>
  <c r="C10147" i="1"/>
  <c r="B10146" i="1"/>
  <c r="B10145" i="1"/>
  <c r="C10140" i="1"/>
  <c r="C10139" i="1"/>
  <c r="B10138" i="1"/>
  <c r="B10137" i="1"/>
  <c r="C10132" i="1"/>
  <c r="C10131" i="1"/>
  <c r="B10130" i="1"/>
  <c r="B10129" i="1"/>
  <c r="C10124" i="1"/>
  <c r="C10123" i="1"/>
  <c r="B10122" i="1"/>
  <c r="B10121" i="1"/>
  <c r="C10116" i="1"/>
  <c r="C10115" i="1"/>
  <c r="B10114" i="1"/>
  <c r="B10113" i="1"/>
  <c r="C10108" i="1"/>
  <c r="C10107" i="1"/>
  <c r="B10106" i="1"/>
  <c r="B10105" i="1"/>
  <c r="B10101" i="1"/>
  <c r="B10100" i="1"/>
  <c r="B10099" i="1"/>
  <c r="B10094" i="1"/>
  <c r="C10093" i="1"/>
  <c r="C10092" i="1"/>
  <c r="C10091" i="1"/>
  <c r="B10090" i="1"/>
  <c r="B10089" i="1"/>
  <c r="B10085" i="1"/>
  <c r="B10084" i="1"/>
  <c r="B10083" i="1"/>
  <c r="B10071" i="1"/>
  <c r="B10067" i="1"/>
  <c r="B10055" i="1"/>
  <c r="B10051" i="1"/>
  <c r="B10039" i="1"/>
  <c r="B10035" i="1"/>
  <c r="B10023" i="1"/>
  <c r="B10019" i="1"/>
  <c r="B10007" i="1"/>
  <c r="B10003" i="1"/>
  <c r="B9991" i="1"/>
  <c r="B9987" i="1"/>
  <c r="B9975" i="1"/>
  <c r="B9971" i="1"/>
  <c r="B9959" i="1"/>
  <c r="B9955" i="1"/>
  <c r="B9943" i="1"/>
  <c r="B9939" i="1"/>
  <c r="B9927" i="1"/>
  <c r="B9923" i="1"/>
  <c r="B9915" i="1"/>
  <c r="B9911" i="1"/>
  <c r="B9907" i="1"/>
  <c r="C9875" i="1"/>
  <c r="B9867" i="1"/>
  <c r="C9859" i="1"/>
  <c r="B9851" i="1"/>
  <c r="B9843" i="1"/>
  <c r="C9811" i="1"/>
  <c r="B9803" i="1"/>
  <c r="C9795" i="1"/>
  <c r="B9787" i="1"/>
  <c r="B9779" i="1"/>
  <c r="C9747" i="1"/>
  <c r="B9739" i="1"/>
  <c r="C9731" i="1"/>
  <c r="B9723" i="1"/>
  <c r="B9715" i="1"/>
  <c r="B9710" i="1"/>
  <c r="B9702" i="1"/>
  <c r="B9694" i="1"/>
  <c r="B9686" i="1"/>
  <c r="C9685" i="1"/>
  <c r="B9682" i="1"/>
  <c r="B9679" i="1"/>
  <c r="B9672" i="1"/>
  <c r="B9669" i="1"/>
  <c r="B9664" i="1"/>
  <c r="B9661" i="1"/>
  <c r="B9659" i="1"/>
  <c r="B9656" i="1"/>
  <c r="B9653" i="1"/>
  <c r="B9651" i="1"/>
  <c r="C9651" i="1"/>
  <c r="B9650" i="1"/>
  <c r="B9647" i="1"/>
  <c r="B9646" i="1"/>
  <c r="B9642" i="1"/>
  <c r="B9639" i="1"/>
  <c r="B9638" i="1"/>
  <c r="B9634" i="1"/>
  <c r="B9631" i="1"/>
  <c r="B9630" i="1"/>
  <c r="B9626" i="1"/>
  <c r="B9623" i="1"/>
  <c r="B9622" i="1"/>
  <c r="B9618" i="1"/>
  <c r="B9615" i="1"/>
  <c r="B9608" i="1"/>
  <c r="B9605" i="1"/>
  <c r="B9600" i="1"/>
  <c r="B9597" i="1"/>
  <c r="B9595" i="1"/>
  <c r="B9592" i="1"/>
  <c r="B9589" i="1"/>
  <c r="B9587" i="1"/>
  <c r="C9587" i="1"/>
  <c r="B9586" i="1"/>
  <c r="B9578" i="1"/>
  <c r="C9570" i="1"/>
  <c r="B9570" i="1"/>
  <c r="B9567" i="1"/>
  <c r="C9567" i="1"/>
  <c r="B9565" i="1"/>
  <c r="B9564" i="1"/>
  <c r="B9558" i="1"/>
  <c r="B9555" i="1"/>
  <c r="C9554" i="1"/>
  <c r="B9554" i="1"/>
  <c r="B9552" i="1"/>
  <c r="B9551" i="1"/>
  <c r="C9551" i="1"/>
  <c r="B9549" i="1"/>
  <c r="B9548" i="1"/>
  <c r="B9542" i="1"/>
  <c r="B9539" i="1"/>
  <c r="C9538" i="1"/>
  <c r="B9538" i="1"/>
  <c r="B9536" i="1"/>
  <c r="B9535" i="1"/>
  <c r="C9535" i="1"/>
  <c r="B9533" i="1"/>
  <c r="B9532" i="1"/>
  <c r="B9526" i="1"/>
  <c r="B9523" i="1"/>
  <c r="C9522" i="1"/>
  <c r="B9522" i="1"/>
  <c r="B9520" i="1"/>
  <c r="B9519" i="1"/>
  <c r="C9519" i="1"/>
  <c r="B9517" i="1"/>
  <c r="B9516" i="1"/>
  <c r="B9510" i="1"/>
  <c r="B9507" i="1"/>
  <c r="C9506" i="1"/>
  <c r="B9506" i="1"/>
  <c r="B9504" i="1"/>
  <c r="B9503" i="1"/>
  <c r="C9503" i="1"/>
  <c r="B9501" i="1"/>
  <c r="B9500" i="1"/>
  <c r="B9494" i="1"/>
  <c r="B9491" i="1"/>
  <c r="C9490" i="1"/>
  <c r="B9490" i="1"/>
  <c r="B9488" i="1"/>
  <c r="B9487" i="1"/>
  <c r="C9487" i="1"/>
  <c r="B9485" i="1"/>
  <c r="B9484" i="1"/>
  <c r="B9478" i="1"/>
  <c r="B9475" i="1"/>
  <c r="C9474" i="1"/>
  <c r="B9474" i="1"/>
  <c r="B9472" i="1"/>
  <c r="B9471" i="1"/>
  <c r="C9471" i="1"/>
  <c r="B9469" i="1"/>
  <c r="B9468" i="1"/>
  <c r="B9462" i="1"/>
  <c r="B9459" i="1"/>
  <c r="C9458" i="1"/>
  <c r="B9458" i="1"/>
  <c r="B9456" i="1"/>
  <c r="B9455" i="1"/>
  <c r="C9455" i="1"/>
  <c r="B9453" i="1"/>
  <c r="B9452" i="1"/>
  <c r="B9446" i="1"/>
  <c r="B9443" i="1"/>
  <c r="C9442" i="1"/>
  <c r="B9442" i="1"/>
  <c r="B9440" i="1"/>
  <c r="B9439" i="1"/>
  <c r="C9439" i="1"/>
  <c r="B9437" i="1"/>
  <c r="B9436" i="1"/>
  <c r="B9427" i="1"/>
  <c r="B9426" i="1"/>
  <c r="B9401" i="1"/>
  <c r="B9414" i="1"/>
  <c r="B9411" i="1"/>
  <c r="B9405" i="1"/>
  <c r="B9403" i="1"/>
  <c r="B9399" i="1"/>
  <c r="B9398" i="1"/>
  <c r="B9395" i="1"/>
  <c r="B9393" i="1"/>
  <c r="B9391" i="1"/>
  <c r="C8971" i="1"/>
  <c r="C8963" i="1"/>
  <c r="C8955" i="1"/>
  <c r="C8947" i="1"/>
  <c r="C8939" i="1"/>
  <c r="C8931" i="1"/>
  <c r="C8923" i="1"/>
  <c r="C8915" i="1"/>
  <c r="C8907" i="1"/>
  <c r="C8899" i="1"/>
  <c r="C8891" i="1"/>
  <c r="C8883" i="1"/>
  <c r="C8875" i="1"/>
  <c r="C8867" i="1"/>
  <c r="C8859" i="1"/>
  <c r="C8849" i="1"/>
  <c r="C8843" i="1"/>
  <c r="C8833" i="1"/>
  <c r="C8827" i="1"/>
  <c r="C8817" i="1"/>
  <c r="C8805" i="1"/>
  <c r="C8802" i="1"/>
  <c r="C8799" i="1"/>
  <c r="C8761" i="1"/>
  <c r="C8746" i="1"/>
  <c r="C8744" i="1"/>
  <c r="C8738" i="1"/>
  <c r="C8736" i="1"/>
  <c r="C8730" i="1"/>
  <c r="C8728" i="1"/>
  <c r="C8722" i="1"/>
  <c r="C8720" i="1"/>
  <c r="C8714" i="1"/>
  <c r="C8712" i="1"/>
  <c r="C8706" i="1"/>
  <c r="C8704" i="1"/>
  <c r="C8698" i="1"/>
  <c r="C8696" i="1"/>
  <c r="C8690" i="1"/>
  <c r="C8688" i="1"/>
  <c r="C8682" i="1"/>
  <c r="C8680" i="1"/>
  <c r="C8674" i="1"/>
  <c r="C8672" i="1"/>
  <c r="C8666" i="1"/>
  <c r="C8664" i="1"/>
  <c r="C8658" i="1"/>
  <c r="C8656" i="1"/>
  <c r="C8650" i="1"/>
  <c r="C8648" i="1"/>
  <c r="C8642" i="1"/>
  <c r="C8640" i="1"/>
  <c r="C8634" i="1"/>
  <c r="C8632" i="1"/>
  <c r="C8626" i="1"/>
  <c r="C8624" i="1"/>
  <c r="C8618" i="1"/>
  <c r="C8616" i="1"/>
  <c r="C8610" i="1"/>
  <c r="C8608" i="1"/>
  <c r="C8602" i="1"/>
  <c r="C8600" i="1"/>
  <c r="C8594" i="1"/>
  <c r="C8592" i="1"/>
  <c r="C8586" i="1"/>
  <c r="B9683" i="1"/>
  <c r="B9678" i="1"/>
  <c r="B9667" i="1"/>
  <c r="B9662" i="1"/>
  <c r="B9654" i="1"/>
  <c r="B9643" i="1"/>
  <c r="B9635" i="1"/>
  <c r="B9627" i="1"/>
  <c r="B9619" i="1"/>
  <c r="B9614" i="1"/>
  <c r="B9603" i="1"/>
  <c r="B9598" i="1"/>
  <c r="B9590" i="1"/>
  <c r="B9431" i="1"/>
  <c r="B9429" i="1"/>
  <c r="B9423" i="1"/>
  <c r="B9415" i="1"/>
  <c r="B9413" i="1"/>
  <c r="B9407" i="1"/>
  <c r="B9406" i="1"/>
  <c r="C9405" i="1"/>
  <c r="B9404" i="1"/>
  <c r="B9400" i="1"/>
  <c r="C9399" i="1"/>
  <c r="B9397" i="1"/>
  <c r="C9391" i="1"/>
  <c r="C9381" i="1"/>
  <c r="C9367" i="1"/>
  <c r="C9357" i="1"/>
  <c r="C9349" i="1"/>
  <c r="C9343" i="1"/>
  <c r="C9333" i="1"/>
  <c r="C9327" i="1"/>
  <c r="C9325" i="1"/>
  <c r="C9319" i="1"/>
  <c r="C9317" i="1"/>
  <c r="C9311" i="1"/>
  <c r="C9309" i="1"/>
  <c r="C9303" i="1"/>
  <c r="C9301" i="1"/>
  <c r="C9295" i="1"/>
  <c r="C9293" i="1"/>
  <c r="C9287" i="1"/>
  <c r="C9285" i="1"/>
  <c r="C9279" i="1"/>
  <c r="C9277" i="1"/>
  <c r="C9271" i="1"/>
  <c r="C9269" i="1"/>
  <c r="C9263" i="1"/>
  <c r="C9261" i="1"/>
  <c r="C9255" i="1"/>
  <c r="C9253" i="1"/>
  <c r="C9247" i="1"/>
  <c r="C9245" i="1"/>
  <c r="C9239" i="1"/>
  <c r="C9237" i="1"/>
  <c r="C9231" i="1"/>
  <c r="C9229" i="1"/>
  <c r="C9223" i="1"/>
  <c r="C9221" i="1"/>
  <c r="C9215" i="1"/>
  <c r="C9213" i="1"/>
  <c r="C9207" i="1"/>
  <c r="C9205" i="1"/>
  <c r="C9199" i="1"/>
  <c r="C9197" i="1"/>
  <c r="C9191" i="1"/>
  <c r="C9189" i="1"/>
  <c r="C9183" i="1"/>
  <c r="C9181" i="1"/>
  <c r="C9175" i="1"/>
  <c r="C9173" i="1"/>
  <c r="C9167" i="1"/>
  <c r="C9165" i="1"/>
  <c r="C9159" i="1"/>
  <c r="C9157" i="1"/>
  <c r="C9151" i="1"/>
  <c r="C9149" i="1"/>
  <c r="C9143" i="1"/>
  <c r="C9141" i="1"/>
  <c r="C9135" i="1"/>
  <c r="C9133" i="1"/>
  <c r="C9127" i="1"/>
  <c r="C9125" i="1"/>
  <c r="C9119" i="1"/>
  <c r="C9117" i="1"/>
  <c r="C9111" i="1"/>
  <c r="C9109" i="1"/>
  <c r="C9103" i="1"/>
  <c r="C9101" i="1"/>
  <c r="C9095" i="1"/>
  <c r="C8815" i="1"/>
  <c r="C8789" i="1"/>
  <c r="C8786" i="1"/>
  <c r="C8783" i="1"/>
  <c r="C8762" i="1"/>
  <c r="C8760" i="1"/>
  <c r="C8745" i="1"/>
  <c r="C8737" i="1"/>
  <c r="C8729" i="1"/>
  <c r="C8721" i="1"/>
  <c r="C8713" i="1"/>
  <c r="C8705" i="1"/>
  <c r="C8697" i="1"/>
  <c r="C8689" i="1"/>
  <c r="C8681" i="1"/>
  <c r="C8673" i="1"/>
  <c r="C8665" i="1"/>
  <c r="C8657" i="1"/>
  <c r="C8649" i="1"/>
  <c r="C8641" i="1"/>
  <c r="C8633" i="1"/>
  <c r="C8625" i="1"/>
  <c r="C8617" i="1"/>
  <c r="C8609" i="1"/>
  <c r="C8601" i="1"/>
  <c r="C8593" i="1"/>
  <c r="C8457" i="1"/>
  <c r="C8441" i="1"/>
  <c r="C8431" i="1"/>
  <c r="C8428" i="1"/>
  <c r="C8423" i="1"/>
  <c r="C8420" i="1"/>
  <c r="C8407" i="1"/>
  <c r="C8399" i="1"/>
  <c r="C8396" i="1"/>
  <c r="C8393" i="1"/>
  <c r="C8391" i="1"/>
  <c r="C8385" i="1"/>
  <c r="C8383" i="1"/>
  <c r="C8375" i="1"/>
  <c r="C8367" i="1"/>
  <c r="C8359" i="1"/>
  <c r="C8351" i="1"/>
  <c r="C8343" i="1"/>
  <c r="C8335" i="1"/>
  <c r="C8329" i="1"/>
  <c r="C8319" i="1"/>
  <c r="C8313" i="1"/>
  <c r="C8303" i="1"/>
  <c r="C8297" i="1"/>
  <c r="C8287" i="1"/>
  <c r="C8281" i="1"/>
  <c r="C8271" i="1"/>
  <c r="C8265" i="1"/>
  <c r="C8255" i="1"/>
  <c r="C8249" i="1"/>
  <c r="C8239" i="1"/>
  <c r="C8233" i="1"/>
  <c r="C8223" i="1"/>
  <c r="C8217" i="1"/>
  <c r="C8207" i="1"/>
  <c r="C8201" i="1"/>
  <c r="C8191" i="1"/>
  <c r="C8185" i="1"/>
  <c r="C8175" i="1"/>
  <c r="C8169" i="1"/>
  <c r="C8159" i="1"/>
  <c r="C8153" i="1"/>
  <c r="C8143" i="1"/>
  <c r="C8137" i="1"/>
  <c r="C8132" i="1"/>
  <c r="C8127" i="1"/>
  <c r="C8125" i="1"/>
  <c r="B8118" i="1"/>
  <c r="C8117" i="1"/>
  <c r="C8115" i="1"/>
  <c r="C8105" i="1"/>
  <c r="B8102" i="1"/>
  <c r="C8101" i="1"/>
  <c r="C8095" i="1"/>
  <c r="C8093" i="1"/>
  <c r="C8080" i="1"/>
  <c r="C8063" i="1"/>
  <c r="C8061" i="1"/>
  <c r="C8047" i="1"/>
  <c r="C8045" i="1"/>
  <c r="C8031" i="1"/>
  <c r="C8029" i="1"/>
  <c r="C8015" i="1"/>
  <c r="C8013" i="1"/>
  <c r="C7999" i="1"/>
  <c r="C7997" i="1"/>
  <c r="C7983" i="1"/>
  <c r="C7981" i="1"/>
  <c r="C7967" i="1"/>
  <c r="C7965" i="1"/>
  <c r="C7951" i="1"/>
  <c r="C7949" i="1"/>
  <c r="C7803" i="1"/>
  <c r="C7797" i="1"/>
  <c r="C7793" i="1"/>
  <c r="C7787" i="1"/>
  <c r="C7782" i="1"/>
  <c r="C7772" i="1"/>
  <c r="C7755" i="1"/>
  <c r="C7920" i="1"/>
  <c r="C7912" i="1"/>
  <c r="C7904" i="1"/>
  <c r="C7891" i="1"/>
  <c r="C7889" i="1"/>
  <c r="C7875" i="1"/>
  <c r="C7873" i="1"/>
  <c r="C7859" i="1"/>
  <c r="B7858" i="1"/>
  <c r="C7857" i="1"/>
  <c r="C7843" i="1"/>
  <c r="C7841" i="1"/>
  <c r="C7827" i="1"/>
  <c r="C7825" i="1"/>
  <c r="C7813" i="1"/>
  <c r="C7805" i="1"/>
  <c r="C7804" i="1"/>
  <c r="C7802" i="1"/>
  <c r="C7798" i="1"/>
  <c r="C7794" i="1"/>
  <c r="C7790" i="1"/>
  <c r="C7771" i="1"/>
  <c r="C7766" i="1"/>
  <c r="C7756" i="1"/>
  <c r="C7528" i="1"/>
  <c r="C7521" i="1"/>
  <c r="C7519" i="1"/>
  <c r="C7512" i="1"/>
  <c r="C7505" i="1"/>
  <c r="C7503" i="1"/>
  <c r="C7498" i="1"/>
  <c r="C7494" i="1"/>
  <c r="C7492" i="1"/>
  <c r="C7489" i="1"/>
  <c r="C7484" i="1"/>
  <c r="C7470" i="1"/>
  <c r="C7462" i="1"/>
  <c r="C7460" i="1"/>
  <c r="C7452" i="1"/>
  <c r="C7449" i="1"/>
  <c r="C7446" i="1"/>
  <c r="C7444" i="1"/>
  <c r="C7438" i="1"/>
  <c r="C7740" i="1"/>
  <c r="C7739" i="1"/>
  <c r="C7724" i="1"/>
  <c r="C7723" i="1"/>
  <c r="C7708" i="1"/>
  <c r="C7707" i="1"/>
  <c r="C7597" i="1"/>
  <c r="C7596" i="1"/>
  <c r="C7581" i="1"/>
  <c r="C7580" i="1"/>
  <c r="C7565" i="1"/>
  <c r="C7564" i="1"/>
  <c r="C7549" i="1"/>
  <c r="C7548" i="1"/>
  <c r="C7297" i="1"/>
  <c r="C7294" i="1"/>
  <c r="C7292" i="1"/>
  <c r="C7289" i="1"/>
  <c r="C7286" i="1"/>
  <c r="C7284" i="1"/>
  <c r="C7281" i="1"/>
  <c r="C7278" i="1"/>
  <c r="C7276" i="1"/>
  <c r="C7273" i="1"/>
  <c r="C7270" i="1"/>
  <c r="C7268" i="1"/>
  <c r="C7265" i="1"/>
  <c r="C7262" i="1"/>
  <c r="C7260" i="1"/>
  <c r="C7257" i="1"/>
  <c r="C7254" i="1"/>
  <c r="C7252" i="1"/>
  <c r="C7249" i="1"/>
  <c r="C7246" i="1"/>
  <c r="C7244" i="1"/>
  <c r="C7241" i="1"/>
  <c r="C7238" i="1"/>
  <c r="C7236" i="1"/>
  <c r="C7233" i="1"/>
  <c r="C7230" i="1"/>
  <c r="C7228" i="1"/>
  <c r="C7225" i="1"/>
  <c r="C7222" i="1"/>
  <c r="C7220" i="1"/>
  <c r="C7217" i="1"/>
  <c r="C7214" i="1"/>
  <c r="C7212" i="1"/>
  <c r="C7209" i="1"/>
  <c r="C7206" i="1"/>
  <c r="C7204" i="1"/>
  <c r="C7201" i="1"/>
  <c r="C7198" i="1"/>
  <c r="C7196" i="1"/>
  <c r="C7182" i="1"/>
  <c r="C7174" i="1"/>
  <c r="C7151" i="1"/>
  <c r="C7139" i="1"/>
  <c r="C7136" i="1"/>
  <c r="C7134" i="1"/>
  <c r="C7123" i="1"/>
  <c r="C7118" i="1"/>
  <c r="C7110" i="1"/>
  <c r="C7099" i="1"/>
  <c r="C7094" i="1"/>
  <c r="C7083" i="1"/>
  <c r="C7078" i="1"/>
  <c r="C7067" i="1"/>
  <c r="C7062" i="1"/>
  <c r="C7051" i="1"/>
  <c r="C7046" i="1"/>
  <c r="C7035" i="1"/>
  <c r="C7030" i="1"/>
  <c r="C7019" i="1"/>
  <c r="C7014" i="1"/>
  <c r="C7003" i="1"/>
  <c r="C6998" i="1"/>
  <c r="C6987" i="1"/>
  <c r="C6982" i="1"/>
  <c r="C6971" i="1"/>
  <c r="C6966" i="1"/>
  <c r="C6962" i="1"/>
  <c r="B6957" i="1"/>
  <c r="B6956" i="1"/>
  <c r="C6955" i="1"/>
  <c r="C6954" i="1"/>
  <c r="B6949" i="1"/>
  <c r="B6948" i="1"/>
  <c r="C6947" i="1"/>
  <c r="C6946" i="1"/>
  <c r="B6941" i="1"/>
  <c r="B6940" i="1"/>
  <c r="C6939" i="1"/>
  <c r="C6938" i="1"/>
  <c r="B6933" i="1"/>
  <c r="B6932" i="1"/>
  <c r="C6931" i="1"/>
  <c r="C6930" i="1"/>
  <c r="B6928" i="1"/>
  <c r="C6928" i="1"/>
  <c r="C6919" i="1"/>
  <c r="C6912" i="1"/>
  <c r="C6903" i="1"/>
  <c r="C6896" i="1"/>
  <c r="C6887" i="1"/>
  <c r="C6880" i="1"/>
  <c r="C6870" i="1"/>
  <c r="C6864" i="1"/>
  <c r="B6927" i="1"/>
  <c r="C6927" i="1"/>
  <c r="B6926" i="1"/>
  <c r="C6920" i="1"/>
  <c r="C6911" i="1"/>
  <c r="C6904" i="1"/>
  <c r="C6895" i="1"/>
  <c r="C6888" i="1"/>
  <c r="C6879" i="1"/>
  <c r="C6865" i="1"/>
  <c r="C6863" i="1"/>
  <c r="C6852" i="1"/>
  <c r="B6849" i="1"/>
  <c r="C6848" i="1"/>
  <c r="B6847" i="1"/>
  <c r="C6846" i="1"/>
  <c r="C6845" i="1"/>
  <c r="C6844" i="1"/>
  <c r="B6842" i="1"/>
  <c r="C6841" i="1"/>
  <c r="C6840" i="1"/>
  <c r="B6839" i="1"/>
  <c r="C6838" i="1"/>
  <c r="B6835" i="1"/>
  <c r="C6834" i="1"/>
  <c r="C6833" i="1"/>
  <c r="C6832" i="1"/>
  <c r="C6826" i="1"/>
  <c r="C6820" i="1"/>
  <c r="C6812" i="1"/>
  <c r="C6810" i="1"/>
  <c r="C6804" i="1"/>
  <c r="C6796" i="1"/>
  <c r="C6794" i="1"/>
  <c r="C6788" i="1"/>
  <c r="C6780" i="1"/>
  <c r="C6778" i="1"/>
  <c r="C6770" i="1"/>
  <c r="C6756" i="1"/>
  <c r="C6751" i="1"/>
  <c r="C6732" i="1"/>
  <c r="C6727" i="1"/>
  <c r="C6711" i="1"/>
  <c r="C6706" i="1"/>
  <c r="C6682" i="1"/>
  <c r="C6642" i="1"/>
  <c r="C6637" i="1"/>
  <c r="C6631" i="1"/>
  <c r="C6681" i="1"/>
  <c r="C6674" i="1"/>
  <c r="C6625" i="1"/>
  <c r="C6620" i="1"/>
  <c r="C6632" i="1"/>
  <c r="C6617" i="1"/>
  <c r="C6612" i="1"/>
  <c r="C6608" i="1"/>
  <c r="C6605" i="1"/>
  <c r="C6593" i="1"/>
  <c r="C6588" i="1"/>
  <c r="C6568" i="1"/>
  <c r="C6545" i="1"/>
  <c r="C6536" i="1"/>
  <c r="C6529" i="1"/>
  <c r="C6503" i="1"/>
  <c r="C6501" i="1"/>
  <c r="C6476" i="1"/>
  <c r="C6464" i="1"/>
  <c r="C6600" i="1"/>
  <c r="C6585" i="1"/>
  <c r="C6580" i="1"/>
  <c r="C6576" i="1"/>
  <c r="C6573" i="1"/>
  <c r="C6546" i="1"/>
  <c r="C6535" i="1"/>
  <c r="C6530" i="1"/>
  <c r="C6504" i="1"/>
  <c r="C6502" i="1"/>
  <c r="C6500" i="1"/>
  <c r="C6475" i="1"/>
  <c r="C6468" i="1"/>
  <c r="B10256" i="1"/>
  <c r="B10258" i="1"/>
  <c r="B10257" i="1"/>
  <c r="C10256" i="1"/>
  <c r="B10255" i="1"/>
  <c r="B10261" i="1"/>
  <c r="B10260" i="1"/>
  <c r="B10259" i="1"/>
  <c r="B10252" i="1"/>
  <c r="B10251" i="1"/>
  <c r="B10253" i="1"/>
  <c r="C10252" i="1"/>
  <c r="C10251" i="1"/>
  <c r="B10250" i="1"/>
  <c r="B10247" i="1"/>
  <c r="B10248" i="1"/>
  <c r="B10249" i="1"/>
  <c r="C10248" i="1"/>
  <c r="B10245" i="1"/>
  <c r="B10242" i="1"/>
  <c r="B10244" i="1"/>
  <c r="B10243" i="1"/>
  <c r="B10240" i="1"/>
  <c r="B10239" i="1"/>
  <c r="B10241" i="1"/>
  <c r="C10240" i="1"/>
  <c r="B10234" i="1"/>
  <c r="B10236" i="1"/>
  <c r="B10235" i="1"/>
  <c r="B11104" i="1"/>
  <c r="C11104" i="1"/>
  <c r="B10656" i="1"/>
  <c r="C10656" i="1"/>
  <c r="B10565" i="1"/>
  <c r="C10565" i="1"/>
  <c r="B10539" i="1"/>
  <c r="C10539" i="1"/>
  <c r="B10506" i="1"/>
  <c r="C10506" i="1"/>
  <c r="B10492" i="1"/>
  <c r="C10492" i="1"/>
  <c r="B11072" i="1"/>
  <c r="C11072" i="1"/>
  <c r="B10688" i="1"/>
  <c r="C10688" i="1"/>
  <c r="C10630" i="1"/>
  <c r="B10630" i="1"/>
  <c r="B10618" i="1"/>
  <c r="C10618" i="1"/>
  <c r="C10598" i="1"/>
  <c r="B10598" i="1"/>
  <c r="B10494" i="1"/>
  <c r="C10494" i="1"/>
  <c r="B10428" i="1"/>
  <c r="C10428" i="1"/>
  <c r="B10342" i="1"/>
  <c r="C10342" i="1"/>
  <c r="B10214" i="1"/>
  <c r="C10214" i="1"/>
  <c r="B11112" i="1"/>
  <c r="C11112" i="1"/>
  <c r="B11080" i="1"/>
  <c r="C11080" i="1"/>
  <c r="B10664" i="1"/>
  <c r="C10664" i="1"/>
  <c r="B10508" i="1"/>
  <c r="C10508" i="1"/>
  <c r="B10430" i="1"/>
  <c r="C10430" i="1"/>
  <c r="B10301" i="1"/>
  <c r="C10301" i="1"/>
  <c r="B11120" i="1"/>
  <c r="C11120" i="1"/>
  <c r="B10696" i="1"/>
  <c r="C10696" i="1"/>
  <c r="B10577" i="1"/>
  <c r="C10577" i="1"/>
  <c r="C10481" i="1"/>
  <c r="B10481" i="1"/>
  <c r="B10396" i="1"/>
  <c r="C10396" i="1"/>
  <c r="B11128" i="1"/>
  <c r="C11128" i="1"/>
  <c r="B11088" i="1"/>
  <c r="C11088" i="1"/>
  <c r="B11048" i="1"/>
  <c r="C11048" i="1"/>
  <c r="B11040" i="1"/>
  <c r="C11040" i="1"/>
  <c r="B11032" i="1"/>
  <c r="C11032" i="1"/>
  <c r="B11024" i="1"/>
  <c r="C11024" i="1"/>
  <c r="B11016" i="1"/>
  <c r="C11016" i="1"/>
  <c r="B11008" i="1"/>
  <c r="C11008" i="1"/>
  <c r="B11000" i="1"/>
  <c r="C11000" i="1"/>
  <c r="B10992" i="1"/>
  <c r="C10992" i="1"/>
  <c r="B10984" i="1"/>
  <c r="C10984" i="1"/>
  <c r="B10976" i="1"/>
  <c r="C10976" i="1"/>
  <c r="B10968" i="1"/>
  <c r="C10968" i="1"/>
  <c r="B10960" i="1"/>
  <c r="C10960" i="1"/>
  <c r="B10952" i="1"/>
  <c r="C10952" i="1"/>
  <c r="B10944" i="1"/>
  <c r="C10944" i="1"/>
  <c r="B10936" i="1"/>
  <c r="C10936" i="1"/>
  <c r="B10928" i="1"/>
  <c r="C10928" i="1"/>
  <c r="B10920" i="1"/>
  <c r="C10920" i="1"/>
  <c r="B10912" i="1"/>
  <c r="C10912" i="1"/>
  <c r="B10904" i="1"/>
  <c r="C10904" i="1"/>
  <c r="B10896" i="1"/>
  <c r="C10896" i="1"/>
  <c r="B10888" i="1"/>
  <c r="C10888" i="1"/>
  <c r="B10880" i="1"/>
  <c r="C10880" i="1"/>
  <c r="B10872" i="1"/>
  <c r="C10872" i="1"/>
  <c r="B10864" i="1"/>
  <c r="C10864" i="1"/>
  <c r="B10856" i="1"/>
  <c r="C10856" i="1"/>
  <c r="B10848" i="1"/>
  <c r="C10848" i="1"/>
  <c r="B10840" i="1"/>
  <c r="C10840" i="1"/>
  <c r="B10832" i="1"/>
  <c r="C10832" i="1"/>
  <c r="B10824" i="1"/>
  <c r="C10824" i="1"/>
  <c r="B10816" i="1"/>
  <c r="C10816" i="1"/>
  <c r="B10808" i="1"/>
  <c r="C10808" i="1"/>
  <c r="B10800" i="1"/>
  <c r="C10800" i="1"/>
  <c r="B10792" i="1"/>
  <c r="C10792" i="1"/>
  <c r="B10784" i="1"/>
  <c r="C10784" i="1"/>
  <c r="B10776" i="1"/>
  <c r="C10776" i="1"/>
  <c r="B10768" i="1"/>
  <c r="C10768" i="1"/>
  <c r="B10760" i="1"/>
  <c r="C10760" i="1"/>
  <c r="B10752" i="1"/>
  <c r="C10752" i="1"/>
  <c r="B10640" i="1"/>
  <c r="C10640" i="1"/>
  <c r="B10613" i="1"/>
  <c r="C10613" i="1"/>
  <c r="B10570" i="1"/>
  <c r="C10570" i="1"/>
  <c r="C10534" i="1"/>
  <c r="B10534" i="1"/>
  <c r="B10501" i="1"/>
  <c r="C10501" i="1"/>
  <c r="B10237" i="1"/>
  <c r="C10237" i="1"/>
  <c r="B11136" i="1"/>
  <c r="C11136" i="1"/>
  <c r="B11056" i="1"/>
  <c r="C11056" i="1"/>
  <c r="B10744" i="1"/>
  <c r="C10744" i="1"/>
  <c r="B10736" i="1"/>
  <c r="C10736" i="1"/>
  <c r="B10728" i="1"/>
  <c r="C10728" i="1"/>
  <c r="B10720" i="1"/>
  <c r="C10720" i="1"/>
  <c r="B10712" i="1"/>
  <c r="C10712" i="1"/>
  <c r="B10704" i="1"/>
  <c r="C10704" i="1"/>
  <c r="B10672" i="1"/>
  <c r="C10672" i="1"/>
  <c r="B10648" i="1"/>
  <c r="C10648" i="1"/>
  <c r="B10635" i="1"/>
  <c r="C10635" i="1"/>
  <c r="B10608" i="1"/>
  <c r="C10608" i="1"/>
  <c r="B10437" i="1"/>
  <c r="C10437" i="1"/>
  <c r="B10406" i="1"/>
  <c r="C10406" i="1"/>
  <c r="B11144" i="1"/>
  <c r="C11144" i="1"/>
  <c r="B11096" i="1"/>
  <c r="C11096" i="1"/>
  <c r="B10572" i="1"/>
  <c r="C10572" i="1"/>
  <c r="B10365" i="1"/>
  <c r="C10365" i="1"/>
  <c r="B11064" i="1"/>
  <c r="C11064" i="1"/>
  <c r="B10680" i="1"/>
  <c r="C10680" i="1"/>
  <c r="B10603" i="1"/>
  <c r="C10603" i="1"/>
  <c r="B10513" i="1"/>
  <c r="C10513" i="1"/>
  <c r="B10332" i="1"/>
  <c r="C10332" i="1"/>
  <c r="B10278" i="1"/>
  <c r="C10278" i="1"/>
  <c r="C11138" i="1"/>
  <c r="C11130" i="1"/>
  <c r="C11122" i="1"/>
  <c r="C11114" i="1"/>
  <c r="C11098" i="1"/>
  <c r="C11090" i="1"/>
  <c r="C11082" i="1"/>
  <c r="C11074" i="1"/>
  <c r="C11066" i="1"/>
  <c r="C11058" i="1"/>
  <c r="C11050" i="1"/>
  <c r="C11042" i="1"/>
  <c r="C11034" i="1"/>
  <c r="C11026" i="1"/>
  <c r="C11018" i="1"/>
  <c r="C11010" i="1"/>
  <c r="C11002" i="1"/>
  <c r="C10994" i="1"/>
  <c r="C10986" i="1"/>
  <c r="C10978" i="1"/>
  <c r="C10970" i="1"/>
  <c r="C10962" i="1"/>
  <c r="C10954" i="1"/>
  <c r="C10946" i="1"/>
  <c r="C10938" i="1"/>
  <c r="C10930" i="1"/>
  <c r="C10922" i="1"/>
  <c r="C10914" i="1"/>
  <c r="C10906" i="1"/>
  <c r="C10898" i="1"/>
  <c r="C10890" i="1"/>
  <c r="C10882" i="1"/>
  <c r="C10874" i="1"/>
  <c r="C10866" i="1"/>
  <c r="C10858" i="1"/>
  <c r="C10850" i="1"/>
  <c r="C10842" i="1"/>
  <c r="C10834" i="1"/>
  <c r="C10826" i="1"/>
  <c r="C10818" i="1"/>
  <c r="C10810" i="1"/>
  <c r="C10802" i="1"/>
  <c r="C10794" i="1"/>
  <c r="C10786" i="1"/>
  <c r="C10778" i="1"/>
  <c r="C10770" i="1"/>
  <c r="C10762" i="1"/>
  <c r="C10754" i="1"/>
  <c r="C10746" i="1"/>
  <c r="C10738" i="1"/>
  <c r="C10730" i="1"/>
  <c r="C10722" i="1"/>
  <c r="C10714" i="1"/>
  <c r="C10706" i="1"/>
  <c r="C10698" i="1"/>
  <c r="C10690" i="1"/>
  <c r="C10682" i="1"/>
  <c r="C10674" i="1"/>
  <c r="C10666" i="1"/>
  <c r="C10658" i="1"/>
  <c r="C10650" i="1"/>
  <c r="C10642" i="1"/>
  <c r="C10637" i="1"/>
  <c r="C10632" i="1"/>
  <c r="C10627" i="1"/>
  <c r="B10622" i="1"/>
  <c r="C10610" i="1"/>
  <c r="C10605" i="1"/>
  <c r="C10600" i="1"/>
  <c r="C10593" i="1"/>
  <c r="C10588" i="1"/>
  <c r="C10586" i="1"/>
  <c r="C10581" i="1"/>
  <c r="C10555" i="1"/>
  <c r="B10550" i="1"/>
  <c r="C10529" i="1"/>
  <c r="C10524" i="1"/>
  <c r="C10522" i="1"/>
  <c r="C10517" i="1"/>
  <c r="C10485" i="1"/>
  <c r="C10476" i="1"/>
  <c r="B10470" i="1"/>
  <c r="C10470" i="1"/>
  <c r="B10465" i="1"/>
  <c r="C10421" i="1"/>
  <c r="B10398" i="1"/>
  <c r="C10398" i="1"/>
  <c r="C10381" i="1"/>
  <c r="C10348" i="1"/>
  <c r="B10334" i="1"/>
  <c r="C10334" i="1"/>
  <c r="C10317" i="1"/>
  <c r="B10270" i="1"/>
  <c r="C10270" i="1"/>
  <c r="C10253" i="1"/>
  <c r="B10206" i="1"/>
  <c r="C10206" i="1"/>
  <c r="C11141" i="1"/>
  <c r="C11133" i="1"/>
  <c r="C11125" i="1"/>
  <c r="C11117" i="1"/>
  <c r="C11109" i="1"/>
  <c r="C11101" i="1"/>
  <c r="C11093" i="1"/>
  <c r="C11085" i="1"/>
  <c r="C11077" i="1"/>
  <c r="C11069" i="1"/>
  <c r="C11061" i="1"/>
  <c r="C11053" i="1"/>
  <c r="C11045" i="1"/>
  <c r="C11037" i="1"/>
  <c r="C11029" i="1"/>
  <c r="C11021" i="1"/>
  <c r="C11013" i="1"/>
  <c r="C11005" i="1"/>
  <c r="C10997" i="1"/>
  <c r="C10989" i="1"/>
  <c r="C10981" i="1"/>
  <c r="C10973" i="1"/>
  <c r="C10965" i="1"/>
  <c r="C10957" i="1"/>
  <c r="C10949" i="1"/>
  <c r="C10941" i="1"/>
  <c r="C10933" i="1"/>
  <c r="C10925" i="1"/>
  <c r="C10917" i="1"/>
  <c r="C10909" i="1"/>
  <c r="C10901" i="1"/>
  <c r="C10893" i="1"/>
  <c r="C10885" i="1"/>
  <c r="C10877" i="1"/>
  <c r="C10869" i="1"/>
  <c r="C10861" i="1"/>
  <c r="C10853" i="1"/>
  <c r="C10845" i="1"/>
  <c r="C10837" i="1"/>
  <c r="C10829" i="1"/>
  <c r="C10821" i="1"/>
  <c r="C10813" i="1"/>
  <c r="C10805" i="1"/>
  <c r="C10797" i="1"/>
  <c r="C10789" i="1"/>
  <c r="C10781" i="1"/>
  <c r="C10773" i="1"/>
  <c r="C10765" i="1"/>
  <c r="C10757" i="1"/>
  <c r="C10749" i="1"/>
  <c r="C10741" i="1"/>
  <c r="C10733" i="1"/>
  <c r="C10725" i="1"/>
  <c r="C10717" i="1"/>
  <c r="C10709" i="1"/>
  <c r="C10701" i="1"/>
  <c r="C10693" i="1"/>
  <c r="C10685" i="1"/>
  <c r="C10677" i="1"/>
  <c r="C10669" i="1"/>
  <c r="C10579" i="1"/>
  <c r="B10574" i="1"/>
  <c r="C10553" i="1"/>
  <c r="C10548" i="1"/>
  <c r="C10546" i="1"/>
  <c r="C10541" i="1"/>
  <c r="C10515" i="1"/>
  <c r="B10510" i="1"/>
  <c r="C10483" i="1"/>
  <c r="C10461" i="1"/>
  <c r="B10446" i="1"/>
  <c r="C10446" i="1"/>
  <c r="C10404" i="1"/>
  <c r="B10390" i="1"/>
  <c r="C10390" i="1"/>
  <c r="C10373" i="1"/>
  <c r="C10340" i="1"/>
  <c r="B10326" i="1"/>
  <c r="C10326" i="1"/>
  <c r="C10309" i="1"/>
  <c r="B10262" i="1"/>
  <c r="C10262" i="1"/>
  <c r="C10245" i="1"/>
  <c r="B10198" i="1"/>
  <c r="C10198" i="1"/>
  <c r="B10486" i="1"/>
  <c r="C10486" i="1"/>
  <c r="B10422" i="1"/>
  <c r="C10422" i="1"/>
  <c r="B10382" i="1"/>
  <c r="C10382" i="1"/>
  <c r="B10318" i="1"/>
  <c r="C10318" i="1"/>
  <c r="B10254" i="1"/>
  <c r="C10254" i="1"/>
  <c r="C10699" i="1"/>
  <c r="C10691" i="1"/>
  <c r="C10683" i="1"/>
  <c r="C10675" i="1"/>
  <c r="C10651" i="1"/>
  <c r="C10601" i="1"/>
  <c r="C10596" i="1"/>
  <c r="C10594" i="1"/>
  <c r="C10589" i="1"/>
  <c r="C10563" i="1"/>
  <c r="C10537" i="1"/>
  <c r="C10532" i="1"/>
  <c r="C10530" i="1"/>
  <c r="C10525" i="1"/>
  <c r="C10499" i="1"/>
  <c r="C10477" i="1"/>
  <c r="B10462" i="1"/>
  <c r="C10462" i="1"/>
  <c r="C10413" i="1"/>
  <c r="C10388" i="1"/>
  <c r="B10374" i="1"/>
  <c r="C10374" i="1"/>
  <c r="C10357" i="1"/>
  <c r="C10324" i="1"/>
  <c r="B10310" i="1"/>
  <c r="C10310" i="1"/>
  <c r="C10293" i="1"/>
  <c r="B10246" i="1"/>
  <c r="C10246" i="1"/>
  <c r="C10229" i="1"/>
  <c r="B10638" i="1"/>
  <c r="C10611" i="1"/>
  <c r="B10606" i="1"/>
  <c r="C10587" i="1"/>
  <c r="B10582" i="1"/>
  <c r="C10561" i="1"/>
  <c r="C10556" i="1"/>
  <c r="C10554" i="1"/>
  <c r="C10549" i="1"/>
  <c r="C10523" i="1"/>
  <c r="C10475" i="1"/>
  <c r="C10444" i="1"/>
  <c r="B10438" i="1"/>
  <c r="C10438" i="1"/>
  <c r="B10433" i="1"/>
  <c r="C10380" i="1"/>
  <c r="B10366" i="1"/>
  <c r="C10366" i="1"/>
  <c r="C10349" i="1"/>
  <c r="C10316" i="1"/>
  <c r="B10302" i="1"/>
  <c r="C10302" i="1"/>
  <c r="C10285" i="1"/>
  <c r="B10238" i="1"/>
  <c r="C10238" i="1"/>
  <c r="C10221" i="1"/>
  <c r="C10585" i="1"/>
  <c r="C10580" i="1"/>
  <c r="C10578" i="1"/>
  <c r="C10573" i="1"/>
  <c r="C10547" i="1"/>
  <c r="C10521" i="1"/>
  <c r="C10516" i="1"/>
  <c r="C10514" i="1"/>
  <c r="C10509" i="1"/>
  <c r="B10478" i="1"/>
  <c r="C10478" i="1"/>
  <c r="B10414" i="1"/>
  <c r="C10414" i="1"/>
  <c r="B10358" i="1"/>
  <c r="C10358" i="1"/>
  <c r="B10294" i="1"/>
  <c r="C10294" i="1"/>
  <c r="B10230" i="1"/>
  <c r="C10230" i="1"/>
  <c r="B10189" i="1"/>
  <c r="C10189" i="1"/>
  <c r="B10181" i="1"/>
  <c r="C10181" i="1"/>
  <c r="B10173" i="1"/>
  <c r="C10173" i="1"/>
  <c r="B10165" i="1"/>
  <c r="C10165" i="1"/>
  <c r="B10157" i="1"/>
  <c r="C10157" i="1"/>
  <c r="B10149" i="1"/>
  <c r="C10149" i="1"/>
  <c r="B10141" i="1"/>
  <c r="C10141" i="1"/>
  <c r="B10133" i="1"/>
  <c r="C10133" i="1"/>
  <c r="B10125" i="1"/>
  <c r="C10125" i="1"/>
  <c r="B10117" i="1"/>
  <c r="C10117" i="1"/>
  <c r="B10109" i="1"/>
  <c r="C10109" i="1"/>
  <c r="C10619" i="1"/>
  <c r="B10614" i="1"/>
  <c r="C10571" i="1"/>
  <c r="B10566" i="1"/>
  <c r="C10540" i="1"/>
  <c r="C10507" i="1"/>
  <c r="B10502" i="1"/>
  <c r="C10491" i="1"/>
  <c r="C10460" i="1"/>
  <c r="B10454" i="1"/>
  <c r="C10454" i="1"/>
  <c r="B10449" i="1"/>
  <c r="C10397" i="1"/>
  <c r="C10364" i="1"/>
  <c r="B10350" i="1"/>
  <c r="C10350" i="1"/>
  <c r="C10333" i="1"/>
  <c r="B10286" i="1"/>
  <c r="C10286" i="1"/>
  <c r="C10269" i="1"/>
  <c r="B10222" i="1"/>
  <c r="C10222" i="1"/>
  <c r="C10205" i="1"/>
  <c r="B9913" i="1"/>
  <c r="C9913" i="1"/>
  <c r="B9905" i="1"/>
  <c r="C9905" i="1"/>
  <c r="B9878" i="1"/>
  <c r="C9878" i="1"/>
  <c r="B9876" i="1"/>
  <c r="C9876" i="1"/>
  <c r="B9841" i="1"/>
  <c r="C9841" i="1"/>
  <c r="B9814" i="1"/>
  <c r="C9814" i="1"/>
  <c r="B9812" i="1"/>
  <c r="C9812" i="1"/>
  <c r="B9777" i="1"/>
  <c r="C9777" i="1"/>
  <c r="B9750" i="1"/>
  <c r="C9750" i="1"/>
  <c r="B9748" i="1"/>
  <c r="C9748" i="1"/>
  <c r="B9713" i="1"/>
  <c r="C9713" i="1"/>
  <c r="B9684" i="1"/>
  <c r="C9684" i="1"/>
  <c r="B9649" i="1"/>
  <c r="C9649" i="1"/>
  <c r="B9620" i="1"/>
  <c r="C9620" i="1"/>
  <c r="B9585" i="1"/>
  <c r="C9585" i="1"/>
  <c r="C9338" i="1"/>
  <c r="C9336" i="1"/>
  <c r="C10190" i="1"/>
  <c r="C10182" i="1"/>
  <c r="C10174" i="1"/>
  <c r="C10166" i="1"/>
  <c r="C10158" i="1"/>
  <c r="C10150" i="1"/>
  <c r="C10142" i="1"/>
  <c r="C10134" i="1"/>
  <c r="C10126" i="1"/>
  <c r="C10118" i="1"/>
  <c r="C10110" i="1"/>
  <c r="C10102" i="1"/>
  <c r="C10094" i="1"/>
  <c r="C10086" i="1"/>
  <c r="C10075" i="1"/>
  <c r="C10067" i="1"/>
  <c r="C10059" i="1"/>
  <c r="C10051" i="1"/>
  <c r="C10043" i="1"/>
  <c r="C10035" i="1"/>
  <c r="C10027" i="1"/>
  <c r="C10019" i="1"/>
  <c r="C10011" i="1"/>
  <c r="C10003" i="1"/>
  <c r="C9995" i="1"/>
  <c r="C9987" i="1"/>
  <c r="C9979" i="1"/>
  <c r="C9971" i="1"/>
  <c r="C9963" i="1"/>
  <c r="C9955" i="1"/>
  <c r="C9947" i="1"/>
  <c r="C9939" i="1"/>
  <c r="C9931" i="1"/>
  <c r="C9923" i="1"/>
  <c r="B9897" i="1"/>
  <c r="C9897" i="1"/>
  <c r="B9870" i="1"/>
  <c r="C9870" i="1"/>
  <c r="B9868" i="1"/>
  <c r="C9868" i="1"/>
  <c r="C9851" i="1"/>
  <c r="B9833" i="1"/>
  <c r="C9833" i="1"/>
  <c r="B9806" i="1"/>
  <c r="C9806" i="1"/>
  <c r="B9804" i="1"/>
  <c r="C9804" i="1"/>
  <c r="C9787" i="1"/>
  <c r="B9769" i="1"/>
  <c r="C9769" i="1"/>
  <c r="B9742" i="1"/>
  <c r="C9742" i="1"/>
  <c r="B9740" i="1"/>
  <c r="C9740" i="1"/>
  <c r="C9723" i="1"/>
  <c r="B9705" i="1"/>
  <c r="C9705" i="1"/>
  <c r="B9676" i="1"/>
  <c r="C9676" i="1"/>
  <c r="C9659" i="1"/>
  <c r="B9641" i="1"/>
  <c r="C9641" i="1"/>
  <c r="B9612" i="1"/>
  <c r="C9612" i="1"/>
  <c r="C9595" i="1"/>
  <c r="B9577" i="1"/>
  <c r="C9577" i="1"/>
  <c r="B9412" i="1"/>
  <c r="C9412" i="1"/>
  <c r="B9889" i="1"/>
  <c r="C9889" i="1"/>
  <c r="B9862" i="1"/>
  <c r="C9862" i="1"/>
  <c r="B9860" i="1"/>
  <c r="C9860" i="1"/>
  <c r="B9825" i="1"/>
  <c r="C9825" i="1"/>
  <c r="B9798" i="1"/>
  <c r="C9798" i="1"/>
  <c r="B9796" i="1"/>
  <c r="C9796" i="1"/>
  <c r="B9761" i="1"/>
  <c r="C9761" i="1"/>
  <c r="B9734" i="1"/>
  <c r="C9734" i="1"/>
  <c r="B9732" i="1"/>
  <c r="C9732" i="1"/>
  <c r="B9697" i="1"/>
  <c r="C9697" i="1"/>
  <c r="B9668" i="1"/>
  <c r="C9668" i="1"/>
  <c r="B9633" i="1"/>
  <c r="C9633" i="1"/>
  <c r="B9604" i="1"/>
  <c r="C9604" i="1"/>
  <c r="B9569" i="1"/>
  <c r="C9569" i="1"/>
  <c r="B9561" i="1"/>
  <c r="C9561" i="1"/>
  <c r="B9553" i="1"/>
  <c r="C9553" i="1"/>
  <c r="B9545" i="1"/>
  <c r="C9545" i="1"/>
  <c r="B9537" i="1"/>
  <c r="C9537" i="1"/>
  <c r="B9529" i="1"/>
  <c r="C9529" i="1"/>
  <c r="B9521" i="1"/>
  <c r="C9521" i="1"/>
  <c r="B9513" i="1"/>
  <c r="C9513" i="1"/>
  <c r="B9505" i="1"/>
  <c r="C9505" i="1"/>
  <c r="B9497" i="1"/>
  <c r="C9497" i="1"/>
  <c r="B9489" i="1"/>
  <c r="C9489" i="1"/>
  <c r="B9481" i="1"/>
  <c r="C9481" i="1"/>
  <c r="B9473" i="1"/>
  <c r="C9473" i="1"/>
  <c r="B9465" i="1"/>
  <c r="C9465" i="1"/>
  <c r="B9457" i="1"/>
  <c r="C9457" i="1"/>
  <c r="B9449" i="1"/>
  <c r="C9449" i="1"/>
  <c r="B9441" i="1"/>
  <c r="C9441" i="1"/>
  <c r="B9433" i="1"/>
  <c r="C9433" i="1"/>
  <c r="B10078" i="1"/>
  <c r="C10078" i="1"/>
  <c r="B10076" i="1"/>
  <c r="C10076" i="1"/>
  <c r="B10070" i="1"/>
  <c r="C10070" i="1"/>
  <c r="B10068" i="1"/>
  <c r="C10068" i="1"/>
  <c r="B10062" i="1"/>
  <c r="C10062" i="1"/>
  <c r="B10060" i="1"/>
  <c r="C10060" i="1"/>
  <c r="B10054" i="1"/>
  <c r="C10054" i="1"/>
  <c r="B10052" i="1"/>
  <c r="C10052" i="1"/>
  <c r="B10046" i="1"/>
  <c r="C10046" i="1"/>
  <c r="B10044" i="1"/>
  <c r="C10044" i="1"/>
  <c r="B10038" i="1"/>
  <c r="C10038" i="1"/>
  <c r="B10036" i="1"/>
  <c r="C10036" i="1"/>
  <c r="B10030" i="1"/>
  <c r="C10030" i="1"/>
  <c r="B10028" i="1"/>
  <c r="C10028" i="1"/>
  <c r="B10022" i="1"/>
  <c r="C10022" i="1"/>
  <c r="B10020" i="1"/>
  <c r="C10020" i="1"/>
  <c r="B10014" i="1"/>
  <c r="C10014" i="1"/>
  <c r="B10012" i="1"/>
  <c r="C10012" i="1"/>
  <c r="B10006" i="1"/>
  <c r="C10006" i="1"/>
  <c r="B10004" i="1"/>
  <c r="C10004" i="1"/>
  <c r="B9998" i="1"/>
  <c r="C9998" i="1"/>
  <c r="B9996" i="1"/>
  <c r="C9996" i="1"/>
  <c r="B9990" i="1"/>
  <c r="C9990" i="1"/>
  <c r="B9988" i="1"/>
  <c r="C9988" i="1"/>
  <c r="B9982" i="1"/>
  <c r="C9982" i="1"/>
  <c r="B9980" i="1"/>
  <c r="C9980" i="1"/>
  <c r="B9974" i="1"/>
  <c r="C9974" i="1"/>
  <c r="B9972" i="1"/>
  <c r="C9972" i="1"/>
  <c r="B9966" i="1"/>
  <c r="C9966" i="1"/>
  <c r="B9964" i="1"/>
  <c r="C9964" i="1"/>
  <c r="B9958" i="1"/>
  <c r="C9958" i="1"/>
  <c r="B9956" i="1"/>
  <c r="C9956" i="1"/>
  <c r="B9950" i="1"/>
  <c r="C9950" i="1"/>
  <c r="B9948" i="1"/>
  <c r="C9948" i="1"/>
  <c r="B9942" i="1"/>
  <c r="C9942" i="1"/>
  <c r="B9940" i="1"/>
  <c r="C9940" i="1"/>
  <c r="B9934" i="1"/>
  <c r="C9934" i="1"/>
  <c r="B9932" i="1"/>
  <c r="C9932" i="1"/>
  <c r="B9926" i="1"/>
  <c r="C9926" i="1"/>
  <c r="B9924" i="1"/>
  <c r="C9924" i="1"/>
  <c r="C9899" i="1"/>
  <c r="B9881" i="1"/>
  <c r="C9881" i="1"/>
  <c r="B9854" i="1"/>
  <c r="C9854" i="1"/>
  <c r="B9852" i="1"/>
  <c r="C9852" i="1"/>
  <c r="C9835" i="1"/>
  <c r="B9817" i="1"/>
  <c r="C9817" i="1"/>
  <c r="B9790" i="1"/>
  <c r="C9790" i="1"/>
  <c r="B9788" i="1"/>
  <c r="C9788" i="1"/>
  <c r="C9771" i="1"/>
  <c r="B9753" i="1"/>
  <c r="C9753" i="1"/>
  <c r="B9726" i="1"/>
  <c r="C9726" i="1"/>
  <c r="B9724" i="1"/>
  <c r="C9724" i="1"/>
  <c r="C9707" i="1"/>
  <c r="B9689" i="1"/>
  <c r="C9689" i="1"/>
  <c r="B9660" i="1"/>
  <c r="C9660" i="1"/>
  <c r="C9643" i="1"/>
  <c r="B9625" i="1"/>
  <c r="C9625" i="1"/>
  <c r="B9596" i="1"/>
  <c r="C9596" i="1"/>
  <c r="C9579" i="1"/>
  <c r="C9394" i="1"/>
  <c r="B9394" i="1"/>
  <c r="C9372" i="1"/>
  <c r="B9918" i="1"/>
  <c r="C9918" i="1"/>
  <c r="B9916" i="1"/>
  <c r="C9916" i="1"/>
  <c r="B9910" i="1"/>
  <c r="C9910" i="1"/>
  <c r="B9908" i="1"/>
  <c r="C9908" i="1"/>
  <c r="C9891" i="1"/>
  <c r="B9873" i="1"/>
  <c r="C9873" i="1"/>
  <c r="B9846" i="1"/>
  <c r="C9846" i="1"/>
  <c r="B9844" i="1"/>
  <c r="C9844" i="1"/>
  <c r="C9827" i="1"/>
  <c r="B9809" i="1"/>
  <c r="C9809" i="1"/>
  <c r="B9782" i="1"/>
  <c r="C9782" i="1"/>
  <c r="B9780" i="1"/>
  <c r="C9780" i="1"/>
  <c r="C9763" i="1"/>
  <c r="B9745" i="1"/>
  <c r="C9745" i="1"/>
  <c r="B9716" i="1"/>
  <c r="C9716" i="1"/>
  <c r="C9699" i="1"/>
  <c r="B9681" i="1"/>
  <c r="C9681" i="1"/>
  <c r="B9652" i="1"/>
  <c r="C9652" i="1"/>
  <c r="C9635" i="1"/>
  <c r="B9617" i="1"/>
  <c r="C9617" i="1"/>
  <c r="B9588" i="1"/>
  <c r="C9588" i="1"/>
  <c r="B9902" i="1"/>
  <c r="C9902" i="1"/>
  <c r="B9900" i="1"/>
  <c r="C9900" i="1"/>
  <c r="C9883" i="1"/>
  <c r="B9865" i="1"/>
  <c r="C9865" i="1"/>
  <c r="B9838" i="1"/>
  <c r="C9838" i="1"/>
  <c r="B9836" i="1"/>
  <c r="C9836" i="1"/>
  <c r="C9819" i="1"/>
  <c r="B9801" i="1"/>
  <c r="C9801" i="1"/>
  <c r="B9774" i="1"/>
  <c r="C9774" i="1"/>
  <c r="B9772" i="1"/>
  <c r="C9772" i="1"/>
  <c r="C9755" i="1"/>
  <c r="B9737" i="1"/>
  <c r="C9737" i="1"/>
  <c r="B9708" i="1"/>
  <c r="C9708" i="1"/>
  <c r="C9691" i="1"/>
  <c r="B9673" i="1"/>
  <c r="C9673" i="1"/>
  <c r="B9644" i="1"/>
  <c r="C9644" i="1"/>
  <c r="C9627" i="1"/>
  <c r="B9609" i="1"/>
  <c r="C9609" i="1"/>
  <c r="B9580" i="1"/>
  <c r="C9580" i="1"/>
  <c r="B9894" i="1"/>
  <c r="C9894" i="1"/>
  <c r="B9892" i="1"/>
  <c r="C9892" i="1"/>
  <c r="B9857" i="1"/>
  <c r="C9857" i="1"/>
  <c r="B9830" i="1"/>
  <c r="C9830" i="1"/>
  <c r="B9828" i="1"/>
  <c r="C9828" i="1"/>
  <c r="B9793" i="1"/>
  <c r="C9793" i="1"/>
  <c r="B9766" i="1"/>
  <c r="C9766" i="1"/>
  <c r="B9764" i="1"/>
  <c r="C9764" i="1"/>
  <c r="B9729" i="1"/>
  <c r="C9729" i="1"/>
  <c r="B9700" i="1"/>
  <c r="C9700" i="1"/>
  <c r="B9665" i="1"/>
  <c r="C9665" i="1"/>
  <c r="B9636" i="1"/>
  <c r="C9636" i="1"/>
  <c r="B9601" i="1"/>
  <c r="C9601" i="1"/>
  <c r="B9421" i="1"/>
  <c r="C9421" i="1"/>
  <c r="C9383" i="1"/>
  <c r="B10081" i="1"/>
  <c r="C10081" i="1"/>
  <c r="B10073" i="1"/>
  <c r="C10073" i="1"/>
  <c r="B10065" i="1"/>
  <c r="C10065" i="1"/>
  <c r="B10057" i="1"/>
  <c r="C10057" i="1"/>
  <c r="B10049" i="1"/>
  <c r="C10049" i="1"/>
  <c r="B10041" i="1"/>
  <c r="C10041" i="1"/>
  <c r="B10033" i="1"/>
  <c r="C10033" i="1"/>
  <c r="B10025" i="1"/>
  <c r="C10025" i="1"/>
  <c r="B10017" i="1"/>
  <c r="C10017" i="1"/>
  <c r="B10009" i="1"/>
  <c r="C10009" i="1"/>
  <c r="B10001" i="1"/>
  <c r="C10001" i="1"/>
  <c r="B9993" i="1"/>
  <c r="C9993" i="1"/>
  <c r="B9985" i="1"/>
  <c r="C9985" i="1"/>
  <c r="B9977" i="1"/>
  <c r="C9977" i="1"/>
  <c r="B9969" i="1"/>
  <c r="C9969" i="1"/>
  <c r="B9961" i="1"/>
  <c r="C9961" i="1"/>
  <c r="B9953" i="1"/>
  <c r="C9953" i="1"/>
  <c r="B9945" i="1"/>
  <c r="C9945" i="1"/>
  <c r="B9937" i="1"/>
  <c r="C9937" i="1"/>
  <c r="B9929" i="1"/>
  <c r="C9929" i="1"/>
  <c r="B9921" i="1"/>
  <c r="C9921" i="1"/>
  <c r="B9886" i="1"/>
  <c r="C9886" i="1"/>
  <c r="B9884" i="1"/>
  <c r="C9884" i="1"/>
  <c r="B9849" i="1"/>
  <c r="C9849" i="1"/>
  <c r="B9822" i="1"/>
  <c r="C9822" i="1"/>
  <c r="B9820" i="1"/>
  <c r="C9820" i="1"/>
  <c r="B9785" i="1"/>
  <c r="C9785" i="1"/>
  <c r="B9758" i="1"/>
  <c r="C9758" i="1"/>
  <c r="B9756" i="1"/>
  <c r="C9756" i="1"/>
  <c r="B9721" i="1"/>
  <c r="C9721" i="1"/>
  <c r="B9692" i="1"/>
  <c r="C9692" i="1"/>
  <c r="B9657" i="1"/>
  <c r="C9657" i="1"/>
  <c r="B9628" i="1"/>
  <c r="C9628" i="1"/>
  <c r="B9593" i="1"/>
  <c r="C9593" i="1"/>
  <c r="C9370" i="1"/>
  <c r="C9330" i="1"/>
  <c r="C9328" i="1"/>
  <c r="C9322" i="1"/>
  <c r="C9320" i="1"/>
  <c r="C9314" i="1"/>
  <c r="C9312" i="1"/>
  <c r="C9306" i="1"/>
  <c r="C9304" i="1"/>
  <c r="C9298" i="1"/>
  <c r="C9296" i="1"/>
  <c r="C9290" i="1"/>
  <c r="C9288" i="1"/>
  <c r="C9282" i="1"/>
  <c r="C9280" i="1"/>
  <c r="C9274" i="1"/>
  <c r="C9272" i="1"/>
  <c r="C9266" i="1"/>
  <c r="C9264" i="1"/>
  <c r="C9258" i="1"/>
  <c r="C9256" i="1"/>
  <c r="C9250" i="1"/>
  <c r="C9248" i="1"/>
  <c r="C9242" i="1"/>
  <c r="C9240" i="1"/>
  <c r="C9234" i="1"/>
  <c r="C9232" i="1"/>
  <c r="C9226" i="1"/>
  <c r="C9224" i="1"/>
  <c r="C9218" i="1"/>
  <c r="C9216" i="1"/>
  <c r="C9210" i="1"/>
  <c r="C9208" i="1"/>
  <c r="C9202" i="1"/>
  <c r="C9200" i="1"/>
  <c r="C9194" i="1"/>
  <c r="C9186" i="1"/>
  <c r="C9178" i="1"/>
  <c r="C9170" i="1"/>
  <c r="C9162" i="1"/>
  <c r="C9154" i="1"/>
  <c r="C9146" i="1"/>
  <c r="C9138" i="1"/>
  <c r="C9130" i="1"/>
  <c r="C9122" i="1"/>
  <c r="C9114" i="1"/>
  <c r="C9106" i="1"/>
  <c r="C9098" i="1"/>
  <c r="C9090" i="1"/>
  <c r="C9082" i="1"/>
  <c r="C9074" i="1"/>
  <c r="C9066" i="1"/>
  <c r="C9058" i="1"/>
  <c r="C9050" i="1"/>
  <c r="C9042" i="1"/>
  <c r="C9034" i="1"/>
  <c r="C9026" i="1"/>
  <c r="C9018" i="1"/>
  <c r="C9010" i="1"/>
  <c r="C9002" i="1"/>
  <c r="C8994" i="1"/>
  <c r="C8986" i="1"/>
  <c r="C9718" i="1"/>
  <c r="C9710" i="1"/>
  <c r="C9702" i="1"/>
  <c r="C9694" i="1"/>
  <c r="C9686" i="1"/>
  <c r="C9678" i="1"/>
  <c r="C9670" i="1"/>
  <c r="C9662" i="1"/>
  <c r="C9654" i="1"/>
  <c r="C9646" i="1"/>
  <c r="C9638" i="1"/>
  <c r="C9630" i="1"/>
  <c r="C9622" i="1"/>
  <c r="C9614" i="1"/>
  <c r="C9606" i="1"/>
  <c r="C9598" i="1"/>
  <c r="C9590" i="1"/>
  <c r="C9582" i="1"/>
  <c r="C9574" i="1"/>
  <c r="C9566" i="1"/>
  <c r="C9558" i="1"/>
  <c r="C9550" i="1"/>
  <c r="C9542" i="1"/>
  <c r="C9534" i="1"/>
  <c r="C9526" i="1"/>
  <c r="C9518" i="1"/>
  <c r="C9510" i="1"/>
  <c r="C9502" i="1"/>
  <c r="C9494" i="1"/>
  <c r="C9486" i="1"/>
  <c r="C9478" i="1"/>
  <c r="C9470" i="1"/>
  <c r="C9462" i="1"/>
  <c r="C9454" i="1"/>
  <c r="C9446" i="1"/>
  <c r="C9438" i="1"/>
  <c r="C9428" i="1"/>
  <c r="C9423" i="1"/>
  <c r="B9416" i="1"/>
  <c r="C9414" i="1"/>
  <c r="C9407" i="1"/>
  <c r="B9396" i="1"/>
  <c r="C9362" i="1"/>
  <c r="C9572" i="1"/>
  <c r="C9564" i="1"/>
  <c r="C9556" i="1"/>
  <c r="C9548" i="1"/>
  <c r="C9540" i="1"/>
  <c r="C9532" i="1"/>
  <c r="C9524" i="1"/>
  <c r="C9516" i="1"/>
  <c r="C9508" i="1"/>
  <c r="C9500" i="1"/>
  <c r="C9492" i="1"/>
  <c r="C9484" i="1"/>
  <c r="C9476" i="1"/>
  <c r="C9468" i="1"/>
  <c r="C9460" i="1"/>
  <c r="C9452" i="1"/>
  <c r="C9444" i="1"/>
  <c r="C9436" i="1"/>
  <c r="C9431" i="1"/>
  <c r="C9426" i="1"/>
  <c r="B9392" i="1"/>
  <c r="C9390" i="1"/>
  <c r="C9354" i="1"/>
  <c r="C9429" i="1"/>
  <c r="B9424" i="1"/>
  <c r="C9415" i="1"/>
  <c r="B9408" i="1"/>
  <c r="C9375" i="1"/>
  <c r="C9346" i="1"/>
  <c r="C9344" i="1"/>
  <c r="C9192" i="1"/>
  <c r="C9184" i="1"/>
  <c r="C9176" i="1"/>
  <c r="C9168" i="1"/>
  <c r="C9160" i="1"/>
  <c r="C9152" i="1"/>
  <c r="C9144" i="1"/>
  <c r="C9136" i="1"/>
  <c r="C9128" i="1"/>
  <c r="C9120" i="1"/>
  <c r="C9112" i="1"/>
  <c r="C9104" i="1"/>
  <c r="C9096" i="1"/>
  <c r="C9088" i="1"/>
  <c r="C9080" i="1"/>
  <c r="C9072" i="1"/>
  <c r="C9064" i="1"/>
  <c r="C9056" i="1"/>
  <c r="C9048" i="1"/>
  <c r="C9040" i="1"/>
  <c r="C9032" i="1"/>
  <c r="C9024" i="1"/>
  <c r="C9016" i="1"/>
  <c r="C9008" i="1"/>
  <c r="C9000" i="1"/>
  <c r="C8992" i="1"/>
  <c r="C8984" i="1"/>
  <c r="C8976" i="1"/>
  <c r="C8968" i="1"/>
  <c r="C8960" i="1"/>
  <c r="C8952" i="1"/>
  <c r="C8944" i="1"/>
  <c r="C8936" i="1"/>
  <c r="C8928" i="1"/>
  <c r="C8920" i="1"/>
  <c r="C8912" i="1"/>
  <c r="C8904" i="1"/>
  <c r="C8896" i="1"/>
  <c r="C8888" i="1"/>
  <c r="C8880" i="1"/>
  <c r="C8872" i="1"/>
  <c r="C8864" i="1"/>
  <c r="C8856" i="1"/>
  <c r="C8848" i="1"/>
  <c r="C8840" i="1"/>
  <c r="C8832" i="1"/>
  <c r="C8824" i="1"/>
  <c r="C8816" i="1"/>
  <c r="C8808" i="1"/>
  <c r="C8800" i="1"/>
  <c r="C8792" i="1"/>
  <c r="C8784" i="1"/>
  <c r="C8774" i="1"/>
  <c r="C8767" i="1"/>
  <c r="C8765" i="1"/>
  <c r="C8757" i="1"/>
  <c r="C8750" i="1"/>
  <c r="C8733" i="1"/>
  <c r="C8974" i="1"/>
  <c r="C8966" i="1"/>
  <c r="C8958" i="1"/>
  <c r="C8950" i="1"/>
  <c r="C8942" i="1"/>
  <c r="C8934" i="1"/>
  <c r="C8926" i="1"/>
  <c r="C8918" i="1"/>
  <c r="C8910" i="1"/>
  <c r="C8902" i="1"/>
  <c r="C8894" i="1"/>
  <c r="C8886" i="1"/>
  <c r="C8878" i="1"/>
  <c r="C8870" i="1"/>
  <c r="C8862" i="1"/>
  <c r="C8854" i="1"/>
  <c r="C8846" i="1"/>
  <c r="C8838" i="1"/>
  <c r="C8830" i="1"/>
  <c r="C8822" i="1"/>
  <c r="C8814" i="1"/>
  <c r="C8806" i="1"/>
  <c r="C8798" i="1"/>
  <c r="C8790" i="1"/>
  <c r="C8782" i="1"/>
  <c r="C8777" i="1"/>
  <c r="C8772" i="1"/>
  <c r="C8741" i="1"/>
  <c r="C8852" i="1"/>
  <c r="C8844" i="1"/>
  <c r="C8836" i="1"/>
  <c r="C8828" i="1"/>
  <c r="C8820" i="1"/>
  <c r="C8812" i="1"/>
  <c r="C8804" i="1"/>
  <c r="C8796" i="1"/>
  <c r="C8788" i="1"/>
  <c r="C8780" i="1"/>
  <c r="C8775" i="1"/>
  <c r="C8766" i="1"/>
  <c r="C8764" i="1"/>
  <c r="C8758" i="1"/>
  <c r="C8756" i="1"/>
  <c r="C8717" i="1"/>
  <c r="C8978" i="1"/>
  <c r="C8759" i="1"/>
  <c r="C8725" i="1"/>
  <c r="C8443" i="1"/>
  <c r="C8427" i="1"/>
  <c r="C8421" i="1"/>
  <c r="C8402" i="1"/>
  <c r="C8373" i="1"/>
  <c r="C8365" i="1"/>
  <c r="C8357" i="1"/>
  <c r="C8349" i="1"/>
  <c r="C8341" i="1"/>
  <c r="C8308" i="1"/>
  <c r="C8244" i="1"/>
  <c r="C8410" i="1"/>
  <c r="C8394" i="1"/>
  <c r="C8316" i="1"/>
  <c r="C8252" i="1"/>
  <c r="C8751" i="1"/>
  <c r="C8743" i="1"/>
  <c r="C8735" i="1"/>
  <c r="C8727" i="1"/>
  <c r="C8719" i="1"/>
  <c r="C8711" i="1"/>
  <c r="C8703" i="1"/>
  <c r="C8695" i="1"/>
  <c r="C8687" i="1"/>
  <c r="C8679" i="1"/>
  <c r="C8671" i="1"/>
  <c r="C8663" i="1"/>
  <c r="C8655" i="1"/>
  <c r="C8647" i="1"/>
  <c r="C8639" i="1"/>
  <c r="C8631" i="1"/>
  <c r="C8623" i="1"/>
  <c r="C8615" i="1"/>
  <c r="C8607" i="1"/>
  <c r="C8599" i="1"/>
  <c r="C8591" i="1"/>
  <c r="C8583" i="1"/>
  <c r="C8575" i="1"/>
  <c r="C8567" i="1"/>
  <c r="C8559" i="1"/>
  <c r="C8551" i="1"/>
  <c r="C8543" i="1"/>
  <c r="C8535" i="1"/>
  <c r="C8527" i="1"/>
  <c r="C8519" i="1"/>
  <c r="C8511" i="1"/>
  <c r="C8503" i="1"/>
  <c r="C8495" i="1"/>
  <c r="C8487" i="1"/>
  <c r="C8479" i="1"/>
  <c r="C8471" i="1"/>
  <c r="C8463" i="1"/>
  <c r="C8413" i="1"/>
  <c r="C8386" i="1"/>
  <c r="C8324" i="1"/>
  <c r="C8260" i="1"/>
  <c r="C8453" i="1"/>
  <c r="C8437" i="1"/>
  <c r="C8378" i="1"/>
  <c r="C8370" i="1"/>
  <c r="C8362" i="1"/>
  <c r="C8332" i="1"/>
  <c r="C8268" i="1"/>
  <c r="C8709" i="1"/>
  <c r="C8701" i="1"/>
  <c r="C8693" i="1"/>
  <c r="C8685" i="1"/>
  <c r="C8677" i="1"/>
  <c r="C8669" i="1"/>
  <c r="C8661" i="1"/>
  <c r="C8653" i="1"/>
  <c r="C8645" i="1"/>
  <c r="C8637" i="1"/>
  <c r="C8629" i="1"/>
  <c r="C8621" i="1"/>
  <c r="C8613" i="1"/>
  <c r="C8605" i="1"/>
  <c r="C8597" i="1"/>
  <c r="C8589" i="1"/>
  <c r="C8581" i="1"/>
  <c r="C8573" i="1"/>
  <c r="C8565" i="1"/>
  <c r="C8557" i="1"/>
  <c r="C8549" i="1"/>
  <c r="C8541" i="1"/>
  <c r="C8533" i="1"/>
  <c r="C8525" i="1"/>
  <c r="C8517" i="1"/>
  <c r="C8509" i="1"/>
  <c r="C8501" i="1"/>
  <c r="C8493" i="1"/>
  <c r="C8485" i="1"/>
  <c r="C8477" i="1"/>
  <c r="C8469" i="1"/>
  <c r="C8461" i="1"/>
  <c r="C8451" i="1"/>
  <c r="C8442" i="1"/>
  <c r="C8435" i="1"/>
  <c r="C8426" i="1"/>
  <c r="C8405" i="1"/>
  <c r="C8388" i="1"/>
  <c r="C8276" i="1"/>
  <c r="C8411" i="1"/>
  <c r="C8397" i="1"/>
  <c r="C8284" i="1"/>
  <c r="C8389" i="1"/>
  <c r="C8292" i="1"/>
  <c r="C8445" i="1"/>
  <c r="C8429" i="1"/>
  <c r="C8381" i="1"/>
  <c r="C8300" i="1"/>
  <c r="C8236" i="1"/>
  <c r="C8228" i="1"/>
  <c r="C8220" i="1"/>
  <c r="C8212" i="1"/>
  <c r="C8204" i="1"/>
  <c r="C8196" i="1"/>
  <c r="C8188" i="1"/>
  <c r="C8180" i="1"/>
  <c r="C8172" i="1"/>
  <c r="C8164" i="1"/>
  <c r="C8156" i="1"/>
  <c r="C8148" i="1"/>
  <c r="C8140" i="1"/>
  <c r="C8130" i="1"/>
  <c r="B8116" i="1"/>
  <c r="B8114" i="1"/>
  <c r="C8112" i="1"/>
  <c r="C8088" i="1"/>
  <c r="C8078" i="1"/>
  <c r="C8070" i="1"/>
  <c r="C8062" i="1"/>
  <c r="C8054" i="1"/>
  <c r="C8046" i="1"/>
  <c r="C8354" i="1"/>
  <c r="C8346" i="1"/>
  <c r="C8338" i="1"/>
  <c r="C8330" i="1"/>
  <c r="C8322" i="1"/>
  <c r="C8314" i="1"/>
  <c r="C8306" i="1"/>
  <c r="C8298" i="1"/>
  <c r="C8290" i="1"/>
  <c r="C8282" i="1"/>
  <c r="C8274" i="1"/>
  <c r="C8266" i="1"/>
  <c r="C8258" i="1"/>
  <c r="C8250" i="1"/>
  <c r="C8242" i="1"/>
  <c r="C8234" i="1"/>
  <c r="C8226" i="1"/>
  <c r="C8218" i="1"/>
  <c r="C8210" i="1"/>
  <c r="C8202" i="1"/>
  <c r="C8194" i="1"/>
  <c r="C8186" i="1"/>
  <c r="C8178" i="1"/>
  <c r="C8170" i="1"/>
  <c r="C8162" i="1"/>
  <c r="C8154" i="1"/>
  <c r="C8146" i="1"/>
  <c r="C8138" i="1"/>
  <c r="C8133" i="1"/>
  <c r="C8128" i="1"/>
  <c r="B8110" i="1"/>
  <c r="C8097" i="1"/>
  <c r="C8089" i="1"/>
  <c r="C8072" i="1"/>
  <c r="C8333" i="1"/>
  <c r="C8325" i="1"/>
  <c r="C8317" i="1"/>
  <c r="C8309" i="1"/>
  <c r="C8301" i="1"/>
  <c r="C8293" i="1"/>
  <c r="C8285" i="1"/>
  <c r="C8277" i="1"/>
  <c r="C8269" i="1"/>
  <c r="C8261" i="1"/>
  <c r="C8253" i="1"/>
  <c r="C8245" i="1"/>
  <c r="C8237" i="1"/>
  <c r="C8229" i="1"/>
  <c r="C8221" i="1"/>
  <c r="C8213" i="1"/>
  <c r="C8205" i="1"/>
  <c r="C8197" i="1"/>
  <c r="C8189" i="1"/>
  <c r="C8181" i="1"/>
  <c r="C8173" i="1"/>
  <c r="C8165" i="1"/>
  <c r="C8157" i="1"/>
  <c r="C8149" i="1"/>
  <c r="C8141" i="1"/>
  <c r="B8108" i="1"/>
  <c r="B8106" i="1"/>
  <c r="C8104" i="1"/>
  <c r="C8081" i="1"/>
  <c r="C8064" i="1"/>
  <c r="C8056" i="1"/>
  <c r="C8048" i="1"/>
  <c r="C8040" i="1"/>
  <c r="C8032" i="1"/>
  <c r="C8024" i="1"/>
  <c r="C8016" i="1"/>
  <c r="C8008" i="1"/>
  <c r="C8000" i="1"/>
  <c r="C7992" i="1"/>
  <c r="C7984" i="1"/>
  <c r="C7976" i="1"/>
  <c r="C7968" i="1"/>
  <c r="C7960" i="1"/>
  <c r="C7952" i="1"/>
  <c r="C7944" i="1"/>
  <c r="C8131" i="1"/>
  <c r="C8113" i="1"/>
  <c r="C8073" i="1"/>
  <c r="C8065" i="1"/>
  <c r="C8057" i="1"/>
  <c r="C8049" i="1"/>
  <c r="C8041" i="1"/>
  <c r="C8033" i="1"/>
  <c r="C8025" i="1"/>
  <c r="C8017" i="1"/>
  <c r="C8009" i="1"/>
  <c r="C8001" i="1"/>
  <c r="C7993" i="1"/>
  <c r="C7985" i="1"/>
  <c r="C7977" i="1"/>
  <c r="C7969" i="1"/>
  <c r="C7961" i="1"/>
  <c r="C7953" i="1"/>
  <c r="C7945" i="1"/>
  <c r="C7937" i="1"/>
  <c r="C7929" i="1"/>
  <c r="C7921" i="1"/>
  <c r="C7913" i="1"/>
  <c r="C7905" i="1"/>
  <c r="C8086" i="1"/>
  <c r="C8038" i="1"/>
  <c r="C8030" i="1"/>
  <c r="C8022" i="1"/>
  <c r="C8014" i="1"/>
  <c r="C8006" i="1"/>
  <c r="C7998" i="1"/>
  <c r="C7990" i="1"/>
  <c r="C7982" i="1"/>
  <c r="C7974" i="1"/>
  <c r="C7966" i="1"/>
  <c r="C7958" i="1"/>
  <c r="C7950" i="1"/>
  <c r="C7942" i="1"/>
  <c r="C7934" i="1"/>
  <c r="C7926" i="1"/>
  <c r="C7918" i="1"/>
  <c r="C7910" i="1"/>
  <c r="C7902" i="1"/>
  <c r="C7894" i="1"/>
  <c r="C7886" i="1"/>
  <c r="C7878" i="1"/>
  <c r="C7870" i="1"/>
  <c r="C7862" i="1"/>
  <c r="C7854" i="1"/>
  <c r="C7846" i="1"/>
  <c r="C7838" i="1"/>
  <c r="C7830" i="1"/>
  <c r="C7822" i="1"/>
  <c r="C7817" i="1"/>
  <c r="C7812" i="1"/>
  <c r="C7795" i="1"/>
  <c r="C7788" i="1"/>
  <c r="C7762" i="1"/>
  <c r="C7754" i="1"/>
  <c r="C7892" i="1"/>
  <c r="C7884" i="1"/>
  <c r="C7876" i="1"/>
  <c r="C7868" i="1"/>
  <c r="C7860" i="1"/>
  <c r="C7852" i="1"/>
  <c r="C7844" i="1"/>
  <c r="C7836" i="1"/>
  <c r="C7828" i="1"/>
  <c r="C7820" i="1"/>
  <c r="C7746" i="1"/>
  <c r="C7781" i="1"/>
  <c r="C7738" i="1"/>
  <c r="C7801" i="1"/>
  <c r="C7796" i="1"/>
  <c r="C7773" i="1"/>
  <c r="C7730" i="1"/>
  <c r="C7786" i="1"/>
  <c r="C7722" i="1"/>
  <c r="C7778" i="1"/>
  <c r="C7714" i="1"/>
  <c r="C7770" i="1"/>
  <c r="C7706" i="1"/>
  <c r="C7698" i="1"/>
  <c r="C7690" i="1"/>
  <c r="C7682" i="1"/>
  <c r="C7674" i="1"/>
  <c r="C7666" i="1"/>
  <c r="C7658" i="1"/>
  <c r="C7466" i="1"/>
  <c r="C7431" i="1"/>
  <c r="C7429" i="1"/>
  <c r="C7423" i="1"/>
  <c r="C7421" i="1"/>
  <c r="C7415" i="1"/>
  <c r="C7413" i="1"/>
  <c r="C7407" i="1"/>
  <c r="C7399" i="1"/>
  <c r="C7391" i="1"/>
  <c r="C7383" i="1"/>
  <c r="C7375" i="1"/>
  <c r="C7367" i="1"/>
  <c r="C7359" i="1"/>
  <c r="C7351" i="1"/>
  <c r="C7343" i="1"/>
  <c r="C7335" i="1"/>
  <c r="C7327" i="1"/>
  <c r="C7319" i="1"/>
  <c r="C7311" i="1"/>
  <c r="C7303" i="1"/>
  <c r="C7295" i="1"/>
  <c r="C7287" i="1"/>
  <c r="C7279" i="1"/>
  <c r="C7271" i="1"/>
  <c r="C7263" i="1"/>
  <c r="C7255" i="1"/>
  <c r="C7247" i="1"/>
  <c r="C7239" i="1"/>
  <c r="C7231" i="1"/>
  <c r="C7223" i="1"/>
  <c r="C7215" i="1"/>
  <c r="C7207" i="1"/>
  <c r="B7199" i="1"/>
  <c r="C7199" i="1"/>
  <c r="C7481" i="1"/>
  <c r="C7458" i="1"/>
  <c r="C7441" i="1"/>
  <c r="C7191" i="1"/>
  <c r="C7450" i="1"/>
  <c r="C7181" i="1"/>
  <c r="C7650" i="1"/>
  <c r="C7642" i="1"/>
  <c r="C7634" i="1"/>
  <c r="C7626" i="1"/>
  <c r="C7618" i="1"/>
  <c r="C7610" i="1"/>
  <c r="C7602" i="1"/>
  <c r="C7594" i="1"/>
  <c r="C7586" i="1"/>
  <c r="C7578" i="1"/>
  <c r="C7570" i="1"/>
  <c r="C7562" i="1"/>
  <c r="C7554" i="1"/>
  <c r="C7546" i="1"/>
  <c r="C7538" i="1"/>
  <c r="C7530" i="1"/>
  <c r="C7522" i="1"/>
  <c r="C7514" i="1"/>
  <c r="C7506" i="1"/>
  <c r="C7486" i="1"/>
  <c r="C7442" i="1"/>
  <c r="C7167" i="1"/>
  <c r="C7765" i="1"/>
  <c r="C7757" i="1"/>
  <c r="C7749" i="1"/>
  <c r="C7741" i="1"/>
  <c r="C7733" i="1"/>
  <c r="C7725" i="1"/>
  <c r="C7717" i="1"/>
  <c r="C7709" i="1"/>
  <c r="C7701" i="1"/>
  <c r="C7693" i="1"/>
  <c r="C7685" i="1"/>
  <c r="C7677" i="1"/>
  <c r="C7669" i="1"/>
  <c r="C7661" i="1"/>
  <c r="C7653" i="1"/>
  <c r="C7645" i="1"/>
  <c r="C7637" i="1"/>
  <c r="C7629" i="1"/>
  <c r="C7621" i="1"/>
  <c r="C7613" i="1"/>
  <c r="C7605" i="1"/>
  <c r="C7463" i="1"/>
  <c r="C7434" i="1"/>
  <c r="C7426" i="1"/>
  <c r="C7418" i="1"/>
  <c r="C7410" i="1"/>
  <c r="C7455" i="1"/>
  <c r="C7186" i="1"/>
  <c r="C7699" i="1"/>
  <c r="C7691" i="1"/>
  <c r="C7683" i="1"/>
  <c r="C7675" i="1"/>
  <c r="C7667" i="1"/>
  <c r="C7659" i="1"/>
  <c r="C7651" i="1"/>
  <c r="C7643" i="1"/>
  <c r="C7635" i="1"/>
  <c r="C7627" i="1"/>
  <c r="C7619" i="1"/>
  <c r="C7611" i="1"/>
  <c r="C7603" i="1"/>
  <c r="C7595" i="1"/>
  <c r="C7587" i="1"/>
  <c r="C7579" i="1"/>
  <c r="C7571" i="1"/>
  <c r="C7563" i="1"/>
  <c r="C7555" i="1"/>
  <c r="C7547" i="1"/>
  <c r="C7539" i="1"/>
  <c r="C7531" i="1"/>
  <c r="C7523" i="1"/>
  <c r="C7515" i="1"/>
  <c r="C7507" i="1"/>
  <c r="C7447" i="1"/>
  <c r="C7439" i="1"/>
  <c r="C7097" i="1"/>
  <c r="C7402" i="1"/>
  <c r="C7394" i="1"/>
  <c r="C7386" i="1"/>
  <c r="C7378" i="1"/>
  <c r="C7370" i="1"/>
  <c r="C7362" i="1"/>
  <c r="C7354" i="1"/>
  <c r="C7346" i="1"/>
  <c r="C7338" i="1"/>
  <c r="C7330" i="1"/>
  <c r="C7322" i="1"/>
  <c r="C7314" i="1"/>
  <c r="C7306" i="1"/>
  <c r="C7298" i="1"/>
  <c r="C7290" i="1"/>
  <c r="C7282" i="1"/>
  <c r="C7274" i="1"/>
  <c r="C7266" i="1"/>
  <c r="C7258" i="1"/>
  <c r="C7250" i="1"/>
  <c r="C7242" i="1"/>
  <c r="C7234" i="1"/>
  <c r="C7226" i="1"/>
  <c r="C7218" i="1"/>
  <c r="C7210" i="1"/>
  <c r="C7202" i="1"/>
  <c r="C7161" i="1"/>
  <c r="C7137" i="1"/>
  <c r="C7405" i="1"/>
  <c r="C7397" i="1"/>
  <c r="C7389" i="1"/>
  <c r="C7381" i="1"/>
  <c r="C7373" i="1"/>
  <c r="C7365" i="1"/>
  <c r="C7357" i="1"/>
  <c r="C7349" i="1"/>
  <c r="C7341" i="1"/>
  <c r="C7333" i="1"/>
  <c r="C7325" i="1"/>
  <c r="C7317" i="1"/>
  <c r="C7309" i="1"/>
  <c r="C7301" i="1"/>
  <c r="C7293" i="1"/>
  <c r="C7285" i="1"/>
  <c r="C7277" i="1"/>
  <c r="C7269" i="1"/>
  <c r="C7261" i="1"/>
  <c r="C7253" i="1"/>
  <c r="C7245" i="1"/>
  <c r="C7237" i="1"/>
  <c r="C7229" i="1"/>
  <c r="C7221" i="1"/>
  <c r="C7213" i="1"/>
  <c r="C7205" i="1"/>
  <c r="C7197" i="1"/>
  <c r="C7152" i="1"/>
  <c r="C7143" i="1"/>
  <c r="C7129" i="1"/>
  <c r="C7153" i="1"/>
  <c r="C7135" i="1"/>
  <c r="C7112" i="1"/>
  <c r="C7121" i="1"/>
  <c r="C7113" i="1"/>
  <c r="C7145" i="1"/>
  <c r="C7105" i="1"/>
  <c r="C7089" i="1"/>
  <c r="C7081" i="1"/>
  <c r="C7073" i="1"/>
  <c r="C7065" i="1"/>
  <c r="C7057" i="1"/>
  <c r="C7049" i="1"/>
  <c r="C7041" i="1"/>
  <c r="C7033" i="1"/>
  <c r="C7025" i="1"/>
  <c r="C7017" i="1"/>
  <c r="C7009" i="1"/>
  <c r="C7001" i="1"/>
  <c r="C6993" i="1"/>
  <c r="C6985" i="1"/>
  <c r="C6977" i="1"/>
  <c r="C6969" i="1"/>
  <c r="C6961" i="1"/>
  <c r="C6953" i="1"/>
  <c r="C6945" i="1"/>
  <c r="C6937" i="1"/>
  <c r="C6929" i="1"/>
  <c r="C6921" i="1"/>
  <c r="C6913" i="1"/>
  <c r="C6905" i="1"/>
  <c r="C6897" i="1"/>
  <c r="C6889" i="1"/>
  <c r="C6881" i="1"/>
  <c r="C6871" i="1"/>
  <c r="C6866" i="1"/>
  <c r="C6861" i="1"/>
  <c r="C6856" i="1"/>
  <c r="C6837" i="1"/>
  <c r="C6830" i="1"/>
  <c r="C6720" i="1"/>
  <c r="C6854" i="1"/>
  <c r="C6722" i="1"/>
  <c r="C6742" i="1"/>
  <c r="C6734" i="1"/>
  <c r="C6750" i="1"/>
  <c r="C6717" i="1"/>
  <c r="C6872" i="1"/>
  <c r="B6831" i="1"/>
  <c r="C6822" i="1"/>
  <c r="B6843" i="1"/>
  <c r="C6829" i="1"/>
  <c r="C6739" i="1"/>
  <c r="C6747" i="1"/>
  <c r="C6731" i="1"/>
  <c r="C6725" i="1"/>
  <c r="C6755" i="1"/>
  <c r="C6712" i="1"/>
  <c r="C6707" i="1"/>
  <c r="C6690" i="1"/>
  <c r="C6685" i="1"/>
  <c r="C6680" i="1"/>
  <c r="C6675" i="1"/>
  <c r="C6658" i="1"/>
  <c r="C6653" i="1"/>
  <c r="C6648" i="1"/>
  <c r="C6643" i="1"/>
  <c r="C6626" i="1"/>
  <c r="C6621" i="1"/>
  <c r="C6616" i="1"/>
  <c r="C6611" i="1"/>
  <c r="C6594" i="1"/>
  <c r="C6589" i="1"/>
  <c r="C6584" i="1"/>
  <c r="C6579" i="1"/>
  <c r="C6562" i="1"/>
  <c r="C6557" i="1"/>
  <c r="C6552" i="1"/>
  <c r="C6547" i="1"/>
  <c r="C6533" i="1"/>
  <c r="C6528" i="1"/>
  <c r="C6508" i="1"/>
  <c r="C6517" i="1"/>
  <c r="C6484" i="1"/>
  <c r="C6715" i="1"/>
  <c r="C6698" i="1"/>
  <c r="C6693" i="1"/>
  <c r="C6688" i="1"/>
  <c r="C6683" i="1"/>
  <c r="C6666" i="1"/>
  <c r="C6661" i="1"/>
  <c r="C6656" i="1"/>
  <c r="C6651" i="1"/>
  <c r="C6634" i="1"/>
  <c r="C6629" i="1"/>
  <c r="C6624" i="1"/>
  <c r="C6619" i="1"/>
  <c r="C6602" i="1"/>
  <c r="C6597" i="1"/>
  <c r="C6592" i="1"/>
  <c r="C6587" i="1"/>
  <c r="C6570" i="1"/>
  <c r="C6565" i="1"/>
  <c r="C6723" i="1"/>
  <c r="C6691" i="1"/>
  <c r="C6659" i="1"/>
  <c r="C6627" i="1"/>
  <c r="C6595" i="1"/>
  <c r="C6563" i="1"/>
  <c r="C6509" i="1"/>
  <c r="C6561" i="1"/>
  <c r="C6556" i="1"/>
  <c r="C6532" i="1"/>
  <c r="C6525" i="1"/>
  <c r="C6516" i="1"/>
  <c r="C6485" i="1"/>
  <c r="C6699" i="1"/>
  <c r="C6667" i="1"/>
  <c r="C6650" i="1"/>
  <c r="C6645" i="1"/>
  <c r="C6635" i="1"/>
  <c r="C6618" i="1"/>
  <c r="C6613" i="1"/>
  <c r="C6603" i="1"/>
  <c r="C6586" i="1"/>
  <c r="C6581" i="1"/>
  <c r="C6571" i="1"/>
  <c r="C6477" i="1"/>
  <c r="C6472" i="1"/>
  <c r="C6424" i="1"/>
  <c r="C6416" i="1"/>
  <c r="C6408" i="1"/>
  <c r="C6400" i="1"/>
  <c r="C6392" i="1"/>
  <c r="C6384" i="1"/>
  <c r="C6376" i="1"/>
  <c r="C6368" i="1"/>
  <c r="C6360" i="1"/>
  <c r="C6352" i="1"/>
  <c r="C6467" i="1"/>
  <c r="C6459" i="1"/>
  <c r="C6451" i="1"/>
  <c r="C6443" i="1"/>
  <c r="C6435" i="1"/>
  <c r="C6427" i="1"/>
  <c r="C6419" i="1"/>
  <c r="C6470" i="1"/>
  <c r="C6462" i="1"/>
  <c r="C6454" i="1"/>
  <c r="C6446" i="1"/>
  <c r="C6438" i="1"/>
  <c r="C6430" i="1"/>
  <c r="C6422" i="1"/>
  <c r="C6414" i="1"/>
  <c r="C6406" i="1"/>
  <c r="C6398" i="1"/>
  <c r="C6390" i="1"/>
  <c r="C6382" i="1"/>
  <c r="C6374" i="1"/>
  <c r="C6366" i="1"/>
  <c r="C6358" i="1"/>
  <c r="C6473" i="1"/>
  <c r="C6465" i="1"/>
  <c r="C6457" i="1"/>
  <c r="C6449" i="1"/>
  <c r="C6441" i="1"/>
  <c r="C6433" i="1"/>
  <c r="C6425" i="1"/>
  <c r="C6417" i="1"/>
  <c r="C6409" i="1"/>
  <c r="C6401" i="1"/>
  <c r="C6393" i="1"/>
  <c r="C6385" i="1"/>
  <c r="C6377" i="1"/>
  <c r="C6369" i="1"/>
  <c r="C6361" i="1"/>
  <c r="C6353" i="1"/>
  <c r="C6452" i="1"/>
  <c r="C6444" i="1"/>
  <c r="C6436" i="1"/>
  <c r="C6428" i="1"/>
  <c r="C6420" i="1"/>
  <c r="C6412" i="1"/>
  <c r="C6404" i="1"/>
  <c r="C6364" i="1"/>
  <c r="C6356" i="1"/>
  <c r="C6471" i="1"/>
  <c r="C6463" i="1"/>
  <c r="C6455" i="1"/>
  <c r="C6447" i="1"/>
  <c r="C6439" i="1"/>
  <c r="C6431" i="1"/>
  <c r="C6423" i="1"/>
  <c r="C6415" i="1"/>
  <c r="C6407" i="1"/>
  <c r="C6399" i="1"/>
  <c r="C6391" i="1"/>
  <c r="C6383" i="1"/>
  <c r="C6375" i="1"/>
  <c r="C6367" i="1"/>
  <c r="C6359" i="1"/>
  <c r="C6351" i="1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3" i="7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B179" i="5" s="1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B276" i="5" s="1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B396" i="5" s="1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B433" i="5" s="1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B508" i="5" s="1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B572" i="5" s="1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B620" i="5" s="1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B665" i="5" s="1"/>
  <c r="C666" i="5"/>
  <c r="C667" i="5"/>
  <c r="C668" i="5"/>
  <c r="B668" i="5" s="1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B700" i="5" s="1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B720" i="5" s="1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B744" i="5" s="1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B808" i="5" s="1"/>
  <c r="C809" i="5"/>
  <c r="C810" i="5"/>
  <c r="C811" i="5"/>
  <c r="C812" i="5"/>
  <c r="C813" i="5"/>
  <c r="C814" i="5"/>
  <c r="C815" i="5"/>
  <c r="C816" i="5"/>
  <c r="C817" i="5"/>
  <c r="C818" i="5"/>
  <c r="C3" i="5"/>
  <c r="B3" i="5" s="1"/>
  <c r="M1688" i="5" l="1"/>
  <c r="M1689" i="5"/>
  <c r="M1687" i="5"/>
  <c r="M1686" i="5"/>
  <c r="M1680" i="5"/>
  <c r="M1682" i="5"/>
  <c r="M1684" i="5"/>
  <c r="M1685" i="5"/>
  <c r="M1681" i="5"/>
  <c r="M1683" i="5"/>
  <c r="M1673" i="5"/>
  <c r="M1679" i="5"/>
  <c r="M1677" i="5"/>
  <c r="M1676" i="5"/>
  <c r="M1675" i="5"/>
  <c r="M1674" i="5"/>
  <c r="M1671" i="5"/>
  <c r="M1672" i="5"/>
  <c r="M1669" i="5"/>
  <c r="M1670" i="5"/>
  <c r="B525" i="5"/>
  <c r="B696" i="5"/>
  <c r="B644" i="5"/>
  <c r="B640" i="5"/>
  <c r="B454" i="5"/>
  <c r="B158" i="5"/>
  <c r="B719" i="5"/>
  <c r="B603" i="5"/>
  <c r="B545" i="5"/>
  <c r="B537" i="5"/>
  <c r="B509" i="5"/>
  <c r="B405" i="5"/>
  <c r="B397" i="5"/>
  <c r="B365" i="5"/>
  <c r="B353" i="5"/>
  <c r="B349" i="5"/>
  <c r="B301" i="5"/>
  <c r="B293" i="5"/>
  <c r="B205" i="5"/>
  <c r="B129" i="5"/>
  <c r="B89" i="5"/>
  <c r="B85" i="5"/>
  <c r="B49" i="5"/>
  <c r="B729" i="5"/>
  <c r="B697" i="5"/>
  <c r="B681" i="5"/>
  <c r="B645" i="5"/>
  <c r="B633" i="5"/>
  <c r="B629" i="5"/>
  <c r="B495" i="5"/>
  <c r="B483" i="5"/>
  <c r="B481" i="5"/>
  <c r="B471" i="5"/>
  <c r="B445" i="5"/>
  <c r="B443" i="5"/>
  <c r="B431" i="5"/>
  <c r="B395" i="5"/>
  <c r="B383" i="5"/>
  <c r="B375" i="5"/>
  <c r="B369" i="5"/>
  <c r="B339" i="5"/>
  <c r="B331" i="5"/>
  <c r="B263" i="5"/>
  <c r="B239" i="5"/>
  <c r="B227" i="5"/>
  <c r="B115" i="5"/>
  <c r="B367" i="5"/>
  <c r="B259" i="5"/>
  <c r="B159" i="5"/>
  <c r="B63" i="5"/>
  <c r="B59" i="5"/>
  <c r="B818" i="5"/>
  <c r="B806" i="5"/>
  <c r="B800" i="5"/>
  <c r="B792" i="5"/>
  <c r="B784" i="5"/>
  <c r="B776" i="5"/>
  <c r="B736" i="5"/>
  <c r="B732" i="5"/>
  <c r="B724" i="5"/>
  <c r="B718" i="5"/>
  <c r="B714" i="5"/>
  <c r="B710" i="5"/>
  <c r="B708" i="5"/>
  <c r="B706" i="5"/>
  <c r="B646" i="5"/>
  <c r="B630" i="5"/>
  <c r="B612" i="5"/>
  <c r="B610" i="5"/>
  <c r="B608" i="5"/>
  <c r="B604" i="5"/>
  <c r="B582" i="5"/>
  <c r="B576" i="5"/>
  <c r="B562" i="5"/>
  <c r="B560" i="5"/>
  <c r="B548" i="5"/>
  <c r="B498" i="5"/>
  <c r="B482" i="5"/>
  <c r="B362" i="5"/>
  <c r="B338" i="5"/>
  <c r="B330" i="5"/>
  <c r="B298" i="5"/>
  <c r="B286" i="5"/>
  <c r="B230" i="5"/>
  <c r="B202" i="5"/>
  <c r="B70" i="5"/>
  <c r="B38" i="5"/>
  <c r="B34" i="5"/>
  <c r="B4" i="5"/>
  <c r="B728" i="5"/>
  <c r="B464" i="5"/>
  <c r="B781" i="5"/>
  <c r="B589" i="5"/>
  <c r="B245" i="5"/>
  <c r="B237" i="5"/>
  <c r="B13" i="5"/>
  <c r="B740" i="5"/>
  <c r="B556" i="5"/>
  <c r="B332" i="5"/>
  <c r="B284" i="5"/>
  <c r="B244" i="5"/>
  <c r="B531" i="5"/>
  <c r="B387" i="5"/>
  <c r="B123" i="5"/>
  <c r="B107" i="5"/>
  <c r="B698" i="5"/>
  <c r="B666" i="5"/>
  <c r="B466" i="5"/>
  <c r="B114" i="5"/>
  <c r="B673" i="5"/>
  <c r="B465" i="5"/>
  <c r="B329" i="5"/>
  <c r="B217" i="5"/>
  <c r="B360" i="5"/>
  <c r="B216" i="5"/>
  <c r="B208" i="5"/>
  <c r="B527" i="5"/>
  <c r="B359" i="5"/>
  <c r="B215" i="5"/>
  <c r="B143" i="5"/>
  <c r="B103" i="5"/>
  <c r="B229" i="5"/>
  <c r="B236" i="5"/>
  <c r="B575" i="5"/>
  <c r="B522" i="5"/>
  <c r="B795" i="5"/>
  <c r="B787" i="5"/>
  <c r="B779" i="5"/>
  <c r="B767" i="5"/>
  <c r="B759" i="5"/>
  <c r="B751" i="5"/>
  <c r="B743" i="5"/>
  <c r="B735" i="5"/>
  <c r="B691" i="5"/>
  <c r="B675" i="5"/>
  <c r="B671" i="5"/>
  <c r="B663" i="5"/>
  <c r="B647" i="5"/>
  <c r="B643" i="5"/>
  <c r="B619" i="5"/>
  <c r="B607" i="5"/>
  <c r="B599" i="5"/>
  <c r="B591" i="5"/>
  <c r="B579" i="5"/>
  <c r="B810" i="5"/>
  <c r="B802" i="5"/>
  <c r="B798" i="5"/>
  <c r="B790" i="5"/>
  <c r="B778" i="5"/>
  <c r="B766" i="5"/>
  <c r="B758" i="5"/>
  <c r="B750" i="5"/>
  <c r="B746" i="5"/>
  <c r="B738" i="5"/>
  <c r="B734" i="5"/>
  <c r="B726" i="5"/>
  <c r="B702" i="5"/>
  <c r="B690" i="5"/>
  <c r="B682" i="5"/>
  <c r="B670" i="5"/>
  <c r="B662" i="5"/>
  <c r="B658" i="5"/>
  <c r="B638" i="5"/>
  <c r="B614" i="5"/>
  <c r="B594" i="5"/>
  <c r="B574" i="5"/>
  <c r="B566" i="5"/>
  <c r="B558" i="5"/>
  <c r="B550" i="5"/>
  <c r="B534" i="5"/>
  <c r="B811" i="5"/>
  <c r="B755" i="5"/>
  <c r="B747" i="5"/>
  <c r="B739" i="5"/>
  <c r="B703" i="5"/>
  <c r="B687" i="5"/>
  <c r="B679" i="5"/>
  <c r="B667" i="5"/>
  <c r="B659" i="5"/>
  <c r="B651" i="5"/>
  <c r="B639" i="5"/>
  <c r="B631" i="5"/>
  <c r="B623" i="5"/>
  <c r="B615" i="5"/>
  <c r="B595" i="5"/>
  <c r="B583" i="5"/>
  <c r="B814" i="5"/>
  <c r="B794" i="5"/>
  <c r="B786" i="5"/>
  <c r="B774" i="5"/>
  <c r="B770" i="5"/>
  <c r="B754" i="5"/>
  <c r="B742" i="5"/>
  <c r="B730" i="5"/>
  <c r="B722" i="5"/>
  <c r="B694" i="5"/>
  <c r="B686" i="5"/>
  <c r="B674" i="5"/>
  <c r="B654" i="5"/>
  <c r="B634" i="5"/>
  <c r="B622" i="5"/>
  <c r="B618" i="5"/>
  <c r="B606" i="5"/>
  <c r="B598" i="5"/>
  <c r="B590" i="5"/>
  <c r="B586" i="5"/>
  <c r="B578" i="5"/>
  <c r="B570" i="5"/>
  <c r="B546" i="5"/>
  <c r="B538" i="5"/>
  <c r="B530" i="5"/>
  <c r="B518" i="5"/>
  <c r="B510" i="5"/>
  <c r="B502" i="5"/>
  <c r="B474" i="5"/>
  <c r="B470" i="5"/>
  <c r="B462" i="5"/>
  <c r="B458" i="5"/>
  <c r="B450" i="5"/>
  <c r="B446" i="5"/>
  <c r="B442" i="5"/>
  <c r="B438" i="5"/>
  <c r="B434" i="5"/>
  <c r="B430" i="5"/>
  <c r="B422" i="5"/>
  <c r="B418" i="5"/>
  <c r="B414" i="5"/>
  <c r="B410" i="5"/>
  <c r="B402" i="5"/>
  <c r="B398" i="5"/>
  <c r="B390" i="5"/>
  <c r="B382" i="5"/>
  <c r="B374" i="5"/>
  <c r="B366" i="5"/>
  <c r="B358" i="5"/>
  <c r="B354" i="5"/>
  <c r="B350" i="5"/>
  <c r="B346" i="5"/>
  <c r="B342" i="5"/>
  <c r="B326" i="5"/>
  <c r="B322" i="5"/>
  <c r="B318" i="5"/>
  <c r="B310" i="5"/>
  <c r="B306" i="5"/>
  <c r="B294" i="5"/>
  <c r="B290" i="5"/>
  <c r="B282" i="5"/>
  <c r="B266" i="5"/>
  <c r="B262" i="5"/>
  <c r="B258" i="5"/>
  <c r="B254" i="5"/>
  <c r="B250" i="5"/>
  <c r="B246" i="5"/>
  <c r="B242" i="5"/>
  <c r="B238" i="5"/>
  <c r="B234" i="5"/>
  <c r="B226" i="5"/>
  <c r="B222" i="5"/>
  <c r="B214" i="5"/>
  <c r="B210" i="5"/>
  <c r="B198" i="5"/>
  <c r="B194" i="5"/>
  <c r="B190" i="5"/>
  <c r="B186" i="5"/>
  <c r="B182" i="5"/>
  <c r="B178" i="5"/>
  <c r="B170" i="5"/>
  <c r="B166" i="5"/>
  <c r="B162" i="5"/>
  <c r="B154" i="5"/>
  <c r="B150" i="5"/>
  <c r="B146" i="5"/>
  <c r="B142" i="5"/>
  <c r="B138" i="5"/>
  <c r="B134" i="5"/>
  <c r="B130" i="5"/>
  <c r="B126" i="5"/>
  <c r="B122" i="5"/>
  <c r="B118" i="5"/>
  <c r="B110" i="5"/>
  <c r="B106" i="5"/>
  <c r="B102" i="5"/>
  <c r="B98" i="5"/>
  <c r="B94" i="5"/>
  <c r="B86" i="5"/>
  <c r="B82" i="5"/>
  <c r="B78" i="5"/>
  <c r="B66" i="5"/>
  <c r="B54" i="5"/>
  <c r="B46" i="5"/>
  <c r="B42" i="5"/>
  <c r="B30" i="5"/>
  <c r="B26" i="5"/>
  <c r="B22" i="5"/>
  <c r="B18" i="5"/>
  <c r="B10" i="5"/>
  <c r="B6" i="5"/>
  <c r="B514" i="5"/>
  <c r="B506" i="5"/>
  <c r="B486" i="5"/>
  <c r="B478" i="5"/>
  <c r="B817" i="5"/>
  <c r="B805" i="5"/>
  <c r="B797" i="5"/>
  <c r="B789" i="5"/>
  <c r="B785" i="5"/>
  <c r="B777" i="5"/>
  <c r="B773" i="5"/>
  <c r="B769" i="5"/>
  <c r="B765" i="5"/>
  <c r="B757" i="5"/>
  <c r="B753" i="5"/>
  <c r="B745" i="5"/>
  <c r="B741" i="5"/>
  <c r="B737" i="5"/>
  <c r="B725" i="5"/>
  <c r="B721" i="5"/>
  <c r="B717" i="5"/>
  <c r="B705" i="5"/>
  <c r="B693" i="5"/>
  <c r="B689" i="5"/>
  <c r="B685" i="5"/>
  <c r="B669" i="5"/>
  <c r="B661" i="5"/>
  <c r="B657" i="5"/>
  <c r="B649" i="5"/>
  <c r="B637" i="5"/>
  <c r="B625" i="5"/>
  <c r="B621" i="5"/>
  <c r="B617" i="5"/>
  <c r="B613" i="5"/>
  <c r="B605" i="5"/>
  <c r="B601" i="5"/>
  <c r="B597" i="5"/>
  <c r="B593" i="5"/>
  <c r="B585" i="5"/>
  <c r="B581" i="5"/>
  <c r="B577" i="5"/>
  <c r="B573" i="5"/>
  <c r="B569" i="5"/>
  <c r="B565" i="5"/>
  <c r="B561" i="5"/>
  <c r="B549" i="5"/>
  <c r="B541" i="5"/>
  <c r="B533" i="5"/>
  <c r="B529" i="5"/>
  <c r="B816" i="5"/>
  <c r="B812" i="5"/>
  <c r="B804" i="5"/>
  <c r="B796" i="5"/>
  <c r="B788" i="5"/>
  <c r="B768" i="5"/>
  <c r="B760" i="5"/>
  <c r="B756" i="5"/>
  <c r="B752" i="5"/>
  <c r="B716" i="5"/>
  <c r="B704" i="5"/>
  <c r="B692" i="5"/>
  <c r="B688" i="5"/>
  <c r="B684" i="5"/>
  <c r="B676" i="5"/>
  <c r="B672" i="5"/>
  <c r="B664" i="5"/>
  <c r="B652" i="5"/>
  <c r="B648" i="5"/>
  <c r="B636" i="5"/>
  <c r="B628" i="5"/>
  <c r="B624" i="5"/>
  <c r="B616" i="5"/>
  <c r="B600" i="5"/>
  <c r="B596" i="5"/>
  <c r="B592" i="5"/>
  <c r="B588" i="5"/>
  <c r="B584" i="5"/>
  <c r="B580" i="5"/>
  <c r="B568" i="5"/>
  <c r="B564" i="5"/>
  <c r="B552" i="5"/>
  <c r="B571" i="5"/>
  <c r="B567" i="5"/>
  <c r="B559" i="5"/>
  <c r="B551" i="5"/>
  <c r="B547" i="5"/>
  <c r="B543" i="5"/>
  <c r="B539" i="5"/>
  <c r="B535" i="5"/>
  <c r="B523" i="5"/>
  <c r="B519" i="5"/>
  <c r="B515" i="5"/>
  <c r="B511" i="5"/>
  <c r="B491" i="5"/>
  <c r="B487" i="5"/>
  <c r="B479" i="5"/>
  <c r="B475" i="5"/>
  <c r="B467" i="5"/>
  <c r="B459" i="5"/>
  <c r="B447" i="5"/>
  <c r="B439" i="5"/>
  <c r="B435" i="5"/>
  <c r="B423" i="5"/>
  <c r="B419" i="5"/>
  <c r="B415" i="5"/>
  <c r="B411" i="5"/>
  <c r="B407" i="5"/>
  <c r="B403" i="5"/>
  <c r="B399" i="5"/>
  <c r="B391" i="5"/>
  <c r="B355" i="5"/>
  <c r="B351" i="5"/>
  <c r="B347" i="5"/>
  <c r="B343" i="5"/>
  <c r="B335" i="5"/>
  <c r="B323" i="5"/>
  <c r="B319" i="5"/>
  <c r="B315" i="5"/>
  <c r="B311" i="5"/>
  <c r="B307" i="5"/>
  <c r="B299" i="5"/>
  <c r="B295" i="5"/>
  <c r="B291" i="5"/>
  <c r="B287" i="5"/>
  <c r="B283" i="5"/>
  <c r="B267" i="5"/>
  <c r="B255" i="5"/>
  <c r="B251" i="5"/>
  <c r="B247" i="5"/>
  <c r="B243" i="5"/>
  <c r="B223" i="5"/>
  <c r="B211" i="5"/>
  <c r="B199" i="5"/>
  <c r="B195" i="5"/>
  <c r="B191" i="5"/>
  <c r="B187" i="5"/>
  <c r="B183" i="5"/>
  <c r="B171" i="5"/>
  <c r="B167" i="5"/>
  <c r="B163" i="5"/>
  <c r="B155" i="5"/>
  <c r="B151" i="5"/>
  <c r="B139" i="5"/>
  <c r="B135" i="5"/>
  <c r="B131" i="5"/>
  <c r="B127" i="5"/>
  <c r="B119" i="5"/>
  <c r="B111" i="5"/>
  <c r="B95" i="5"/>
  <c r="B87" i="5"/>
  <c r="B79" i="5"/>
  <c r="B75" i="5"/>
  <c r="B67" i="5"/>
  <c r="B55" i="5"/>
  <c r="B51" i="5"/>
  <c r="B47" i="5"/>
  <c r="B43" i="5"/>
  <c r="B39" i="5"/>
  <c r="B35" i="5"/>
  <c r="B31" i="5"/>
  <c r="B27" i="5"/>
  <c r="B23" i="5"/>
  <c r="B19" i="5"/>
  <c r="B15" i="5"/>
  <c r="B11" i="5"/>
  <c r="B7" i="5"/>
  <c r="B540" i="5"/>
  <c r="B532" i="5"/>
  <c r="B528" i="5"/>
  <c r="B520" i="5"/>
  <c r="B512" i="5"/>
  <c r="B500" i="5"/>
  <c r="B484" i="5"/>
  <c r="B476" i="5"/>
  <c r="B468" i="5"/>
  <c r="B460" i="5"/>
  <c r="B456" i="5"/>
  <c r="B448" i="5"/>
  <c r="B444" i="5"/>
  <c r="B440" i="5"/>
  <c r="B428" i="5"/>
  <c r="B424" i="5"/>
  <c r="B420" i="5"/>
  <c r="B416" i="5"/>
  <c r="B408" i="5"/>
  <c r="B400" i="5"/>
  <c r="B388" i="5"/>
  <c r="B384" i="5"/>
  <c r="B380" i="5"/>
  <c r="B372" i="5"/>
  <c r="B364" i="5"/>
  <c r="B356" i="5"/>
  <c r="B352" i="5"/>
  <c r="B344" i="5"/>
  <c r="B340" i="5"/>
  <c r="B336" i="5"/>
  <c r="B328" i="5"/>
  <c r="B324" i="5"/>
  <c r="B320" i="5"/>
  <c r="B316" i="5"/>
  <c r="B312" i="5"/>
  <c r="B308" i="5"/>
  <c r="B304" i="5"/>
  <c r="B300" i="5"/>
  <c r="B296" i="5"/>
  <c r="B292" i="5"/>
  <c r="B268" i="5"/>
  <c r="B264" i="5"/>
  <c r="B252" i="5"/>
  <c r="B248" i="5"/>
  <c r="B240" i="5"/>
  <c r="B232" i="5"/>
  <c r="B224" i="5"/>
  <c r="B220" i="5"/>
  <c r="B212" i="5"/>
  <c r="B196" i="5"/>
  <c r="B192" i="5"/>
  <c r="B188" i="5"/>
  <c r="B176" i="5"/>
  <c r="B172" i="5"/>
  <c r="B168" i="5"/>
  <c r="B164" i="5"/>
  <c r="B160" i="5"/>
  <c r="B156" i="5"/>
  <c r="B144" i="5"/>
  <c r="B140" i="5"/>
  <c r="B136" i="5"/>
  <c r="B128" i="5"/>
  <c r="B120" i="5"/>
  <c r="B108" i="5"/>
  <c r="B104" i="5"/>
  <c r="B100" i="5"/>
  <c r="B96" i="5"/>
  <c r="B92" i="5"/>
  <c r="B88" i="5"/>
  <c r="B80" i="5"/>
  <c r="B76" i="5"/>
  <c r="B68" i="5"/>
  <c r="B64" i="5"/>
  <c r="B60" i="5"/>
  <c r="B56" i="5"/>
  <c r="B52" i="5"/>
  <c r="B44" i="5"/>
  <c r="B40" i="5"/>
  <c r="B36" i="5"/>
  <c r="B32" i="5"/>
  <c r="B24" i="5"/>
  <c r="B20" i="5"/>
  <c r="B12" i="5"/>
  <c r="B8" i="5"/>
  <c r="B521" i="5"/>
  <c r="B517" i="5"/>
  <c r="B513" i="5"/>
  <c r="B501" i="5"/>
  <c r="B497" i="5"/>
  <c r="B489" i="5"/>
  <c r="B485" i="5"/>
  <c r="B477" i="5"/>
  <c r="B473" i="5"/>
  <c r="B469" i="5"/>
  <c r="B461" i="5"/>
  <c r="B457" i="5"/>
  <c r="B453" i="5"/>
  <c r="B449" i="5"/>
  <c r="B441" i="5"/>
  <c r="B437" i="5"/>
  <c r="B429" i="5"/>
  <c r="B417" i="5"/>
  <c r="B409" i="5"/>
  <c r="B401" i="5"/>
  <c r="B393" i="5"/>
  <c r="B389" i="5"/>
  <c r="B385" i="5"/>
  <c r="B381" i="5"/>
  <c r="B377" i="5"/>
  <c r="B357" i="5"/>
  <c r="B345" i="5"/>
  <c r="B341" i="5"/>
  <c r="B333" i="5"/>
  <c r="B325" i="5"/>
  <c r="B321" i="5"/>
  <c r="B317" i="5"/>
  <c r="B313" i="5"/>
  <c r="B309" i="5"/>
  <c r="B305" i="5"/>
  <c r="B289" i="5"/>
  <c r="B281" i="5"/>
  <c r="B269" i="5"/>
  <c r="B265" i="5"/>
  <c r="B261" i="5"/>
  <c r="B257" i="5"/>
  <c r="B253" i="5"/>
  <c r="B249" i="5"/>
  <c r="B241" i="5"/>
  <c r="B233" i="5"/>
  <c r="B225" i="5"/>
  <c r="B221" i="5"/>
  <c r="B213" i="5"/>
  <c r="B209" i="5"/>
  <c r="B201" i="5"/>
  <c r="B197" i="5"/>
  <c r="B193" i="5"/>
  <c r="B189" i="5"/>
  <c r="B185" i="5"/>
  <c r="B177" i="5"/>
  <c r="B169" i="5"/>
  <c r="B165" i="5"/>
  <c r="B161" i="5"/>
  <c r="B157" i="5"/>
  <c r="B153" i="5"/>
  <c r="B149" i="5"/>
  <c r="B145" i="5"/>
  <c r="B141" i="5"/>
  <c r="B137" i="5"/>
  <c r="B133" i="5"/>
  <c r="B125" i="5"/>
  <c r="B121" i="5"/>
  <c r="B113" i="5"/>
  <c r="B109" i="5"/>
  <c r="B105" i="5"/>
  <c r="B101" i="5"/>
  <c r="B97" i="5"/>
  <c r="B93" i="5"/>
  <c r="B81" i="5"/>
  <c r="B77" i="5"/>
  <c r="B73" i="5"/>
  <c r="B69" i="5"/>
  <c r="B65" i="5"/>
  <c r="B61" i="5"/>
  <c r="B45" i="5"/>
  <c r="B41" i="5"/>
  <c r="B33" i="5"/>
  <c r="B25" i="5"/>
  <c r="B21" i="5"/>
  <c r="B9" i="5"/>
  <c r="B99" i="5"/>
  <c r="B71" i="5"/>
  <c r="B626" i="5"/>
  <c r="B218" i="5"/>
  <c r="B62" i="5"/>
  <c r="B273" i="5"/>
  <c r="B783" i="5"/>
  <c r="B314" i="5"/>
  <c r="B709" i="5"/>
  <c r="B260" i="5"/>
  <c r="B112" i="5"/>
  <c r="B72" i="5"/>
  <c r="B782" i="5"/>
  <c r="B413" i="5"/>
  <c r="B412" i="5"/>
  <c r="B635" i="5"/>
  <c r="B660" i="5"/>
  <c r="B711" i="5"/>
  <c r="B563" i="5"/>
  <c r="B463" i="5"/>
  <c r="B303" i="5"/>
  <c r="B83" i="5"/>
  <c r="B426" i="5"/>
  <c r="B386" i="5"/>
  <c r="B334" i="5"/>
  <c r="B270" i="5"/>
  <c r="B801" i="5"/>
  <c r="B749" i="5"/>
  <c r="B425" i="5"/>
  <c r="B421" i="5"/>
  <c r="B228" i="5"/>
  <c r="B132" i="5"/>
  <c r="B84" i="5"/>
  <c r="B379" i="5"/>
  <c r="B231" i="5"/>
  <c r="B772" i="5"/>
  <c r="B28" i="5"/>
  <c r="B277" i="5"/>
  <c r="B803" i="5"/>
  <c r="B378" i="5"/>
  <c r="B278" i="5"/>
  <c r="B763" i="5"/>
  <c r="B524" i="5"/>
  <c r="B174" i="5"/>
  <c r="B771" i="5"/>
  <c r="B555" i="5"/>
  <c r="B488" i="5"/>
  <c r="B452" i="5"/>
  <c r="B392" i="5"/>
  <c r="B809" i="5"/>
  <c r="B793" i="5"/>
  <c r="B761" i="5"/>
  <c r="B733" i="5"/>
  <c r="B701" i="5"/>
  <c r="B677" i="5"/>
  <c r="B641" i="5"/>
  <c r="B609" i="5"/>
  <c r="B553" i="5"/>
  <c r="B490" i="5"/>
  <c r="B406" i="5"/>
  <c r="B394" i="5"/>
  <c r="B370" i="5"/>
  <c r="B302" i="5"/>
  <c r="B274" i="5"/>
  <c r="B206" i="5"/>
  <c r="B683" i="5"/>
  <c r="B807" i="5"/>
  <c r="B655" i="5"/>
  <c r="B436" i="5"/>
  <c r="B404" i="5"/>
  <c r="B348" i="5"/>
  <c r="B288" i="5"/>
  <c r="B280" i="5"/>
  <c r="B272" i="5"/>
  <c r="B204" i="5"/>
  <c r="B180" i="5"/>
  <c r="B148" i="5"/>
  <c r="B48" i="5"/>
  <c r="B90" i="5"/>
  <c r="B50" i="5"/>
  <c r="B762" i="5"/>
  <c r="B678" i="5"/>
  <c r="B650" i="5"/>
  <c r="B642" i="5"/>
  <c r="B602" i="5"/>
  <c r="B554" i="5"/>
  <c r="B507" i="5"/>
  <c r="B503" i="5"/>
  <c r="B499" i="5"/>
  <c r="B455" i="5"/>
  <c r="B451" i="5"/>
  <c r="B427" i="5"/>
  <c r="B371" i="5"/>
  <c r="B363" i="5"/>
  <c r="B327" i="5"/>
  <c r="B279" i="5"/>
  <c r="B275" i="5"/>
  <c r="B271" i="5"/>
  <c r="B235" i="5"/>
  <c r="B219" i="5"/>
  <c r="B207" i="5"/>
  <c r="B203" i="5"/>
  <c r="B175" i="5"/>
  <c r="B147" i="5"/>
  <c r="B91" i="5"/>
  <c r="B791" i="5"/>
  <c r="B780" i="5"/>
  <c r="B775" i="5"/>
  <c r="B764" i="5"/>
  <c r="B748" i="5"/>
  <c r="B727" i="5"/>
  <c r="B713" i="5"/>
  <c r="B699" i="5"/>
  <c r="B656" i="5"/>
  <c r="B544" i="5"/>
  <c r="B536" i="5"/>
  <c r="B493" i="5"/>
  <c r="B480" i="5"/>
  <c r="B472" i="5"/>
  <c r="B373" i="5"/>
  <c r="B58" i="5"/>
  <c r="B14" i="5"/>
  <c r="B813" i="5"/>
  <c r="B653" i="5"/>
  <c r="B557" i="5"/>
  <c r="B542" i="5"/>
  <c r="B526" i="5"/>
  <c r="B494" i="5"/>
  <c r="B492" i="5"/>
  <c r="B712" i="5"/>
  <c r="B680" i="5"/>
  <c r="B632" i="5"/>
  <c r="B505" i="5"/>
  <c r="B361" i="5"/>
  <c r="B337" i="5"/>
  <c r="B297" i="5"/>
  <c r="B285" i="5"/>
  <c r="B181" i="5"/>
  <c r="B173" i="5"/>
  <c r="B117" i="5"/>
  <c r="B57" i="5"/>
  <c r="B53" i="5"/>
  <c r="B37" i="5"/>
  <c r="B29" i="5"/>
  <c r="B17" i="5"/>
  <c r="B5" i="5"/>
  <c r="B815" i="5"/>
  <c r="B799" i="5"/>
  <c r="B731" i="5"/>
  <c r="B695" i="5"/>
  <c r="B504" i="5"/>
  <c r="B376" i="5"/>
  <c r="B116" i="5"/>
  <c r="B74" i="5"/>
  <c r="B723" i="5"/>
  <c r="B707" i="5"/>
  <c r="B627" i="5"/>
  <c r="B611" i="5"/>
  <c r="B516" i="5"/>
  <c r="B256" i="5"/>
  <c r="B200" i="5"/>
  <c r="B184" i="5"/>
  <c r="B152" i="5"/>
  <c r="B16" i="5"/>
  <c r="B715" i="5"/>
  <c r="B587" i="5"/>
  <c r="B496" i="5"/>
  <c r="B432" i="5"/>
  <c r="B368" i="5"/>
  <c r="B124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1026" i="5"/>
  <c r="D1027" i="5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918" i="5"/>
  <c r="Q7103" i="1"/>
  <c r="B7103" i="1" s="1"/>
  <c r="Q7104" i="1"/>
  <c r="B7104" i="1" s="1"/>
  <c r="Q7105" i="1"/>
  <c r="B7105" i="1" s="1"/>
  <c r="Q7106" i="1"/>
  <c r="B7106" i="1" s="1"/>
  <c r="Q7107" i="1"/>
  <c r="B7107" i="1" s="1"/>
  <c r="Q7108" i="1"/>
  <c r="B7108" i="1" s="1"/>
  <c r="Q7109" i="1"/>
  <c r="B7109" i="1" s="1"/>
  <c r="Q7110" i="1"/>
  <c r="B7110" i="1" s="1"/>
  <c r="D6121" i="1"/>
  <c r="E6121" i="1"/>
  <c r="F6121" i="1"/>
  <c r="Q6121" i="1"/>
  <c r="D6122" i="1"/>
  <c r="E6122" i="1"/>
  <c r="F6122" i="1"/>
  <c r="Q6122" i="1"/>
  <c r="D6123" i="1"/>
  <c r="E6123" i="1"/>
  <c r="F6123" i="1"/>
  <c r="Q6123" i="1"/>
  <c r="D6124" i="1"/>
  <c r="E6124" i="1"/>
  <c r="F6124" i="1"/>
  <c r="Q6124" i="1"/>
  <c r="D6125" i="1"/>
  <c r="E6125" i="1"/>
  <c r="F6125" i="1"/>
  <c r="Q6125" i="1"/>
  <c r="D6126" i="1"/>
  <c r="E6126" i="1"/>
  <c r="F6126" i="1"/>
  <c r="Q6126" i="1"/>
  <c r="D6127" i="1"/>
  <c r="E6127" i="1"/>
  <c r="F6127" i="1"/>
  <c r="Q6127" i="1"/>
  <c r="D6128" i="1"/>
  <c r="E6128" i="1"/>
  <c r="F6128" i="1"/>
  <c r="Q6128" i="1"/>
  <c r="D6129" i="1"/>
  <c r="E6129" i="1"/>
  <c r="F6129" i="1"/>
  <c r="Q6129" i="1"/>
  <c r="D6130" i="1"/>
  <c r="E6130" i="1"/>
  <c r="F6130" i="1"/>
  <c r="Q6130" i="1"/>
  <c r="D6131" i="1"/>
  <c r="E6131" i="1"/>
  <c r="F6131" i="1"/>
  <c r="Q6131" i="1"/>
  <c r="D6132" i="1"/>
  <c r="E6132" i="1"/>
  <c r="F6132" i="1"/>
  <c r="Q6132" i="1"/>
  <c r="D6133" i="1"/>
  <c r="E6133" i="1"/>
  <c r="F6133" i="1"/>
  <c r="Q6133" i="1"/>
  <c r="D6134" i="1"/>
  <c r="E6134" i="1"/>
  <c r="F6134" i="1"/>
  <c r="B6134" i="1" s="1"/>
  <c r="Q6134" i="1"/>
  <c r="D6135" i="1"/>
  <c r="E6135" i="1"/>
  <c r="F6135" i="1"/>
  <c r="B6135" i="1" s="1"/>
  <c r="Q6135" i="1"/>
  <c r="D6019" i="1"/>
  <c r="E6019" i="1"/>
  <c r="F6019" i="1"/>
  <c r="C6019" i="1" s="1"/>
  <c r="D6020" i="1"/>
  <c r="E6020" i="1"/>
  <c r="F6020" i="1"/>
  <c r="C6020" i="1" s="1"/>
  <c r="D6021" i="1"/>
  <c r="E6021" i="1"/>
  <c r="F6021" i="1"/>
  <c r="C6021" i="1" s="1"/>
  <c r="D6022" i="1"/>
  <c r="E6022" i="1"/>
  <c r="F6022" i="1"/>
  <c r="C6022" i="1" s="1"/>
  <c r="D6023" i="1"/>
  <c r="E6023" i="1"/>
  <c r="F6023" i="1"/>
  <c r="C6023" i="1" s="1"/>
  <c r="D6024" i="1"/>
  <c r="E6024" i="1"/>
  <c r="F6024" i="1"/>
  <c r="C6024" i="1" s="1"/>
  <c r="D6025" i="1"/>
  <c r="E6025" i="1"/>
  <c r="F6025" i="1"/>
  <c r="C6025" i="1" s="1"/>
  <c r="D6026" i="1"/>
  <c r="E6026" i="1"/>
  <c r="F6026" i="1"/>
  <c r="C6026" i="1" s="1"/>
  <c r="D6027" i="1"/>
  <c r="E6027" i="1"/>
  <c r="F6027" i="1"/>
  <c r="C6027" i="1" s="1"/>
  <c r="D6028" i="1"/>
  <c r="E6028" i="1"/>
  <c r="F6028" i="1"/>
  <c r="C6028" i="1" s="1"/>
  <c r="D6029" i="1"/>
  <c r="E6029" i="1"/>
  <c r="F6029" i="1"/>
  <c r="C6029" i="1" s="1"/>
  <c r="D6030" i="1"/>
  <c r="E6030" i="1"/>
  <c r="F6030" i="1"/>
  <c r="C6030" i="1" s="1"/>
  <c r="D6031" i="1"/>
  <c r="E6031" i="1"/>
  <c r="F6031" i="1"/>
  <c r="C6031" i="1" s="1"/>
  <c r="D6032" i="1"/>
  <c r="E6032" i="1"/>
  <c r="F6032" i="1"/>
  <c r="C6032" i="1" s="1"/>
  <c r="D6033" i="1"/>
  <c r="E6033" i="1"/>
  <c r="F6033" i="1"/>
  <c r="C6033" i="1" s="1"/>
  <c r="D6034" i="1"/>
  <c r="E6034" i="1"/>
  <c r="F6034" i="1"/>
  <c r="C6034" i="1" s="1"/>
  <c r="D6035" i="1"/>
  <c r="E6035" i="1"/>
  <c r="F6035" i="1"/>
  <c r="C6035" i="1" s="1"/>
  <c r="D6036" i="1"/>
  <c r="E6036" i="1"/>
  <c r="F6036" i="1"/>
  <c r="C6036" i="1" s="1"/>
  <c r="D6037" i="1"/>
  <c r="E6037" i="1"/>
  <c r="F6037" i="1"/>
  <c r="C6037" i="1" s="1"/>
  <c r="D6038" i="1"/>
  <c r="E6038" i="1"/>
  <c r="F6038" i="1"/>
  <c r="C6038" i="1" s="1"/>
  <c r="D6039" i="1"/>
  <c r="E6039" i="1"/>
  <c r="F6039" i="1"/>
  <c r="C6039" i="1" s="1"/>
  <c r="D6040" i="1"/>
  <c r="E6040" i="1"/>
  <c r="F6040" i="1"/>
  <c r="C6040" i="1" s="1"/>
  <c r="D6041" i="1"/>
  <c r="E6041" i="1"/>
  <c r="F6041" i="1"/>
  <c r="C6041" i="1" s="1"/>
  <c r="D6042" i="1"/>
  <c r="E6042" i="1"/>
  <c r="F6042" i="1"/>
  <c r="C6042" i="1" s="1"/>
  <c r="D6043" i="1"/>
  <c r="E6043" i="1"/>
  <c r="F6043" i="1"/>
  <c r="C6043" i="1" s="1"/>
  <c r="D6044" i="1"/>
  <c r="E6044" i="1"/>
  <c r="F6044" i="1"/>
  <c r="C6044" i="1" s="1"/>
  <c r="D6045" i="1"/>
  <c r="E6045" i="1"/>
  <c r="F6045" i="1"/>
  <c r="C6045" i="1" s="1"/>
  <c r="D6046" i="1"/>
  <c r="E6046" i="1"/>
  <c r="F6046" i="1"/>
  <c r="C6046" i="1" s="1"/>
  <c r="D6047" i="1"/>
  <c r="E6047" i="1"/>
  <c r="F6047" i="1"/>
  <c r="C6047" i="1" s="1"/>
  <c r="D6048" i="1"/>
  <c r="E6048" i="1"/>
  <c r="F6048" i="1"/>
  <c r="C6048" i="1" s="1"/>
  <c r="D6049" i="1"/>
  <c r="E6049" i="1"/>
  <c r="F6049" i="1"/>
  <c r="C6049" i="1" s="1"/>
  <c r="D6050" i="1"/>
  <c r="E6050" i="1"/>
  <c r="F6050" i="1"/>
  <c r="C6050" i="1" s="1"/>
  <c r="D6051" i="1"/>
  <c r="E6051" i="1"/>
  <c r="F6051" i="1"/>
  <c r="C6051" i="1" s="1"/>
  <c r="D6052" i="1"/>
  <c r="E6052" i="1"/>
  <c r="F6052" i="1"/>
  <c r="C6052" i="1" s="1"/>
  <c r="D6053" i="1"/>
  <c r="E6053" i="1"/>
  <c r="F6053" i="1"/>
  <c r="C6053" i="1" s="1"/>
  <c r="D6054" i="1"/>
  <c r="E6054" i="1"/>
  <c r="F6054" i="1"/>
  <c r="C6054" i="1" s="1"/>
  <c r="D6055" i="1"/>
  <c r="E6055" i="1"/>
  <c r="F6055" i="1"/>
  <c r="C6055" i="1" s="1"/>
  <c r="D6056" i="1"/>
  <c r="E6056" i="1"/>
  <c r="F6056" i="1"/>
  <c r="C6056" i="1" s="1"/>
  <c r="D6057" i="1"/>
  <c r="E6057" i="1"/>
  <c r="F6057" i="1"/>
  <c r="C6057" i="1" s="1"/>
  <c r="D6058" i="1"/>
  <c r="E6058" i="1"/>
  <c r="F6058" i="1"/>
  <c r="C6058" i="1" s="1"/>
  <c r="D6059" i="1"/>
  <c r="E6059" i="1"/>
  <c r="F6059" i="1"/>
  <c r="C6059" i="1" s="1"/>
  <c r="D6060" i="1"/>
  <c r="E6060" i="1"/>
  <c r="F6060" i="1"/>
  <c r="C6060" i="1" s="1"/>
  <c r="D6061" i="1"/>
  <c r="E6061" i="1"/>
  <c r="F6061" i="1"/>
  <c r="C6061" i="1" s="1"/>
  <c r="D6062" i="1"/>
  <c r="E6062" i="1"/>
  <c r="F6062" i="1"/>
  <c r="C6062" i="1" s="1"/>
  <c r="D6063" i="1"/>
  <c r="E6063" i="1"/>
  <c r="F6063" i="1"/>
  <c r="C6063" i="1" s="1"/>
  <c r="D6064" i="1"/>
  <c r="E6064" i="1"/>
  <c r="F6064" i="1"/>
  <c r="C6064" i="1" s="1"/>
  <c r="D6065" i="1"/>
  <c r="E6065" i="1"/>
  <c r="F6065" i="1"/>
  <c r="C6065" i="1" s="1"/>
  <c r="D6066" i="1"/>
  <c r="E6066" i="1"/>
  <c r="F6066" i="1"/>
  <c r="C6066" i="1" s="1"/>
  <c r="D6067" i="1"/>
  <c r="E6067" i="1"/>
  <c r="F6067" i="1"/>
  <c r="C6067" i="1" s="1"/>
  <c r="D6068" i="1"/>
  <c r="E6068" i="1"/>
  <c r="F6068" i="1"/>
  <c r="C6068" i="1" s="1"/>
  <c r="D6069" i="1"/>
  <c r="E6069" i="1"/>
  <c r="F6069" i="1"/>
  <c r="C6069" i="1" s="1"/>
  <c r="D6070" i="1"/>
  <c r="E6070" i="1"/>
  <c r="F6070" i="1"/>
  <c r="C6070" i="1" s="1"/>
  <c r="D6071" i="1"/>
  <c r="E6071" i="1"/>
  <c r="F6071" i="1"/>
  <c r="C6071" i="1" s="1"/>
  <c r="D6072" i="1"/>
  <c r="E6072" i="1"/>
  <c r="F6072" i="1"/>
  <c r="C6072" i="1" s="1"/>
  <c r="D6073" i="1"/>
  <c r="E6073" i="1"/>
  <c r="F6073" i="1"/>
  <c r="C6073" i="1" s="1"/>
  <c r="D6074" i="1"/>
  <c r="E6074" i="1"/>
  <c r="F6074" i="1"/>
  <c r="C6074" i="1" s="1"/>
  <c r="D6075" i="1"/>
  <c r="E6075" i="1"/>
  <c r="F6075" i="1"/>
  <c r="C6075" i="1" s="1"/>
  <c r="D6076" i="1"/>
  <c r="E6076" i="1"/>
  <c r="F6076" i="1"/>
  <c r="C6076" i="1" s="1"/>
  <c r="D6077" i="1"/>
  <c r="E6077" i="1"/>
  <c r="F6077" i="1"/>
  <c r="C6077" i="1" s="1"/>
  <c r="D6078" i="1"/>
  <c r="E6078" i="1"/>
  <c r="F6078" i="1"/>
  <c r="C6078" i="1" s="1"/>
  <c r="D6079" i="1"/>
  <c r="E6079" i="1"/>
  <c r="F6079" i="1"/>
  <c r="C6079" i="1" s="1"/>
  <c r="D6080" i="1"/>
  <c r="E6080" i="1"/>
  <c r="F6080" i="1"/>
  <c r="C6080" i="1" s="1"/>
  <c r="D6081" i="1"/>
  <c r="E6081" i="1"/>
  <c r="F6081" i="1"/>
  <c r="C6081" i="1" s="1"/>
  <c r="D6082" i="1"/>
  <c r="E6082" i="1"/>
  <c r="F6082" i="1"/>
  <c r="C6082" i="1" s="1"/>
  <c r="D6083" i="1"/>
  <c r="E6083" i="1"/>
  <c r="F6083" i="1"/>
  <c r="C6083" i="1" s="1"/>
  <c r="D6084" i="1"/>
  <c r="E6084" i="1"/>
  <c r="F6084" i="1"/>
  <c r="C6084" i="1" s="1"/>
  <c r="D6085" i="1"/>
  <c r="E6085" i="1"/>
  <c r="F6085" i="1"/>
  <c r="C6085" i="1" s="1"/>
  <c r="D6086" i="1"/>
  <c r="E6086" i="1"/>
  <c r="F6086" i="1"/>
  <c r="C6086" i="1" s="1"/>
  <c r="D6087" i="1"/>
  <c r="E6087" i="1"/>
  <c r="F6087" i="1"/>
  <c r="C6087" i="1" s="1"/>
  <c r="D6088" i="1"/>
  <c r="E6088" i="1"/>
  <c r="F6088" i="1"/>
  <c r="C6088" i="1" s="1"/>
  <c r="D6089" i="1"/>
  <c r="E6089" i="1"/>
  <c r="F6089" i="1"/>
  <c r="C6089" i="1" s="1"/>
  <c r="D6090" i="1"/>
  <c r="E6090" i="1"/>
  <c r="F6090" i="1"/>
  <c r="C6090" i="1" s="1"/>
  <c r="D6091" i="1"/>
  <c r="E6091" i="1"/>
  <c r="F6091" i="1"/>
  <c r="C6091" i="1" s="1"/>
  <c r="D6092" i="1"/>
  <c r="E6092" i="1"/>
  <c r="F6092" i="1"/>
  <c r="C6092" i="1" s="1"/>
  <c r="D6093" i="1"/>
  <c r="E6093" i="1"/>
  <c r="F6093" i="1"/>
  <c r="C6093" i="1" s="1"/>
  <c r="D6094" i="1"/>
  <c r="E6094" i="1"/>
  <c r="F6094" i="1"/>
  <c r="C6094" i="1" s="1"/>
  <c r="D6095" i="1"/>
  <c r="E6095" i="1"/>
  <c r="F6095" i="1"/>
  <c r="C6095" i="1" s="1"/>
  <c r="D6096" i="1"/>
  <c r="E6096" i="1"/>
  <c r="F6096" i="1"/>
  <c r="C6096" i="1" s="1"/>
  <c r="D6097" i="1"/>
  <c r="E6097" i="1"/>
  <c r="F6097" i="1"/>
  <c r="C6097" i="1" s="1"/>
  <c r="D6098" i="1"/>
  <c r="E6098" i="1"/>
  <c r="F6098" i="1"/>
  <c r="C6098" i="1" s="1"/>
  <c r="D6099" i="1"/>
  <c r="E6099" i="1"/>
  <c r="F6099" i="1"/>
  <c r="C6099" i="1" s="1"/>
  <c r="D6100" i="1"/>
  <c r="E6100" i="1"/>
  <c r="F6100" i="1"/>
  <c r="C6100" i="1" s="1"/>
  <c r="D6101" i="1"/>
  <c r="E6101" i="1"/>
  <c r="F6101" i="1"/>
  <c r="C6101" i="1" s="1"/>
  <c r="D6102" i="1"/>
  <c r="E6102" i="1"/>
  <c r="F6102" i="1"/>
  <c r="C6102" i="1" s="1"/>
  <c r="D6103" i="1"/>
  <c r="E6103" i="1"/>
  <c r="F6103" i="1"/>
  <c r="C6103" i="1" s="1"/>
  <c r="D6104" i="1"/>
  <c r="E6104" i="1"/>
  <c r="F6104" i="1"/>
  <c r="C6104" i="1" s="1"/>
  <c r="D6105" i="1"/>
  <c r="E6105" i="1"/>
  <c r="F6105" i="1"/>
  <c r="C6105" i="1" s="1"/>
  <c r="D6106" i="1"/>
  <c r="E6106" i="1"/>
  <c r="F6106" i="1"/>
  <c r="C6106" i="1" s="1"/>
  <c r="D6107" i="1"/>
  <c r="E6107" i="1"/>
  <c r="F6107" i="1"/>
  <c r="C6107" i="1" s="1"/>
  <c r="D6108" i="1"/>
  <c r="E6108" i="1"/>
  <c r="F6108" i="1"/>
  <c r="C6108" i="1" s="1"/>
  <c r="D6109" i="1"/>
  <c r="E6109" i="1"/>
  <c r="F6109" i="1"/>
  <c r="C6109" i="1" s="1"/>
  <c r="D6110" i="1"/>
  <c r="E6110" i="1"/>
  <c r="F6110" i="1"/>
  <c r="C6110" i="1" s="1"/>
  <c r="D6111" i="1"/>
  <c r="E6111" i="1"/>
  <c r="F6111" i="1"/>
  <c r="C6111" i="1" s="1"/>
  <c r="D6112" i="1"/>
  <c r="E6112" i="1"/>
  <c r="F6112" i="1"/>
  <c r="C6112" i="1" s="1"/>
  <c r="D6113" i="1"/>
  <c r="E6113" i="1"/>
  <c r="F6113" i="1"/>
  <c r="C6113" i="1" s="1"/>
  <c r="D6114" i="1"/>
  <c r="E6114" i="1"/>
  <c r="F6114" i="1"/>
  <c r="C6114" i="1" s="1"/>
  <c r="D6115" i="1"/>
  <c r="E6115" i="1"/>
  <c r="F6115" i="1"/>
  <c r="C6115" i="1" s="1"/>
  <c r="D6116" i="1"/>
  <c r="E6116" i="1"/>
  <c r="F6116" i="1"/>
  <c r="C6116" i="1" s="1"/>
  <c r="D6117" i="1"/>
  <c r="E6117" i="1"/>
  <c r="F6117" i="1"/>
  <c r="C6117" i="1" s="1"/>
  <c r="D6118" i="1"/>
  <c r="E6118" i="1"/>
  <c r="F6118" i="1"/>
  <c r="C6118" i="1" s="1"/>
  <c r="D6119" i="1"/>
  <c r="E6119" i="1"/>
  <c r="F6119" i="1"/>
  <c r="C6119" i="1" s="1"/>
  <c r="D6120" i="1"/>
  <c r="E6120" i="1"/>
  <c r="F6120" i="1"/>
  <c r="C6120" i="1" s="1"/>
  <c r="D6136" i="1"/>
  <c r="E6136" i="1"/>
  <c r="F6136" i="1"/>
  <c r="C6136" i="1" s="1"/>
  <c r="D6137" i="1"/>
  <c r="E6137" i="1"/>
  <c r="F6137" i="1"/>
  <c r="C6137" i="1" s="1"/>
  <c r="D6138" i="1"/>
  <c r="E6138" i="1"/>
  <c r="F6138" i="1"/>
  <c r="C6138" i="1" s="1"/>
  <c r="D6139" i="1"/>
  <c r="E6139" i="1"/>
  <c r="F6139" i="1"/>
  <c r="C6139" i="1" s="1"/>
  <c r="D6140" i="1"/>
  <c r="E6140" i="1"/>
  <c r="F6140" i="1"/>
  <c r="C6140" i="1" s="1"/>
  <c r="D6141" i="1"/>
  <c r="E6141" i="1"/>
  <c r="F6141" i="1"/>
  <c r="C6141" i="1" s="1"/>
  <c r="D6142" i="1"/>
  <c r="E6142" i="1"/>
  <c r="F6142" i="1"/>
  <c r="C6142" i="1" s="1"/>
  <c r="D6143" i="1"/>
  <c r="E6143" i="1"/>
  <c r="F6143" i="1"/>
  <c r="C6143" i="1" s="1"/>
  <c r="D6144" i="1"/>
  <c r="E6144" i="1"/>
  <c r="F6144" i="1"/>
  <c r="D6145" i="1"/>
  <c r="E6145" i="1"/>
  <c r="F6145" i="1"/>
  <c r="C6145" i="1" s="1"/>
  <c r="D6146" i="1"/>
  <c r="E6146" i="1"/>
  <c r="F6146" i="1"/>
  <c r="C6146" i="1" s="1"/>
  <c r="D6147" i="1"/>
  <c r="E6147" i="1"/>
  <c r="F6147" i="1"/>
  <c r="C6147" i="1" s="1"/>
  <c r="D6148" i="1"/>
  <c r="E6148" i="1"/>
  <c r="F6148" i="1"/>
  <c r="C6148" i="1" s="1"/>
  <c r="D6149" i="1"/>
  <c r="E6149" i="1"/>
  <c r="F6149" i="1"/>
  <c r="C6149" i="1" s="1"/>
  <c r="D6150" i="1"/>
  <c r="E6150" i="1"/>
  <c r="F6150" i="1"/>
  <c r="C6150" i="1" s="1"/>
  <c r="D6151" i="1"/>
  <c r="E6151" i="1"/>
  <c r="F6151" i="1"/>
  <c r="C6151" i="1" s="1"/>
  <c r="D6152" i="1"/>
  <c r="E6152" i="1"/>
  <c r="F6152" i="1"/>
  <c r="C6152" i="1" s="1"/>
  <c r="D6153" i="1"/>
  <c r="E6153" i="1"/>
  <c r="F6153" i="1"/>
  <c r="C6153" i="1" s="1"/>
  <c r="D6154" i="1"/>
  <c r="E6154" i="1"/>
  <c r="F6154" i="1"/>
  <c r="C6154" i="1" s="1"/>
  <c r="D6155" i="1"/>
  <c r="E6155" i="1"/>
  <c r="F6155" i="1"/>
  <c r="C6155" i="1" s="1"/>
  <c r="D6156" i="1"/>
  <c r="E6156" i="1"/>
  <c r="F6156" i="1"/>
  <c r="C6156" i="1" s="1"/>
  <c r="D6157" i="1"/>
  <c r="E6157" i="1"/>
  <c r="F6157" i="1"/>
  <c r="C6157" i="1" s="1"/>
  <c r="D6158" i="1"/>
  <c r="E6158" i="1"/>
  <c r="F6158" i="1"/>
  <c r="C6158" i="1" s="1"/>
  <c r="D6159" i="1"/>
  <c r="E6159" i="1"/>
  <c r="F6159" i="1"/>
  <c r="C6159" i="1" s="1"/>
  <c r="D6160" i="1"/>
  <c r="E6160" i="1"/>
  <c r="F6160" i="1"/>
  <c r="C6160" i="1" s="1"/>
  <c r="D6161" i="1"/>
  <c r="E6161" i="1"/>
  <c r="F6161" i="1"/>
  <c r="C6161" i="1" s="1"/>
  <c r="D6162" i="1"/>
  <c r="E6162" i="1"/>
  <c r="F6162" i="1"/>
  <c r="C6162" i="1" s="1"/>
  <c r="D6163" i="1"/>
  <c r="E6163" i="1"/>
  <c r="F6163" i="1"/>
  <c r="C6163" i="1" s="1"/>
  <c r="D6164" i="1"/>
  <c r="E6164" i="1"/>
  <c r="F6164" i="1"/>
  <c r="C6164" i="1" s="1"/>
  <c r="D6165" i="1"/>
  <c r="E6165" i="1"/>
  <c r="F6165" i="1"/>
  <c r="C6165" i="1" s="1"/>
  <c r="D6166" i="1"/>
  <c r="E6166" i="1"/>
  <c r="F6166" i="1"/>
  <c r="C6166" i="1" s="1"/>
  <c r="D6167" i="1"/>
  <c r="E6167" i="1"/>
  <c r="F6167" i="1"/>
  <c r="C6167" i="1" s="1"/>
  <c r="D6168" i="1"/>
  <c r="E6168" i="1"/>
  <c r="F6168" i="1"/>
  <c r="C6168" i="1" s="1"/>
  <c r="D6169" i="1"/>
  <c r="E6169" i="1"/>
  <c r="F6169" i="1"/>
  <c r="C6169" i="1" s="1"/>
  <c r="D6170" i="1"/>
  <c r="E6170" i="1"/>
  <c r="F6170" i="1"/>
  <c r="C6170" i="1" s="1"/>
  <c r="D6171" i="1"/>
  <c r="E6171" i="1"/>
  <c r="F6171" i="1"/>
  <c r="C6171" i="1" s="1"/>
  <c r="D6172" i="1"/>
  <c r="E6172" i="1"/>
  <c r="F6172" i="1"/>
  <c r="C6172" i="1" s="1"/>
  <c r="D6173" i="1"/>
  <c r="E6173" i="1"/>
  <c r="F6173" i="1"/>
  <c r="C6173" i="1" s="1"/>
  <c r="D6174" i="1"/>
  <c r="E6174" i="1"/>
  <c r="F6174" i="1"/>
  <c r="C6174" i="1" s="1"/>
  <c r="D6175" i="1"/>
  <c r="E6175" i="1"/>
  <c r="F6175" i="1"/>
  <c r="C6175" i="1" s="1"/>
  <c r="D6176" i="1"/>
  <c r="E6176" i="1"/>
  <c r="F6176" i="1"/>
  <c r="C6176" i="1" s="1"/>
  <c r="D6177" i="1"/>
  <c r="E6177" i="1"/>
  <c r="F6177" i="1"/>
  <c r="C6177" i="1" s="1"/>
  <c r="D6178" i="1"/>
  <c r="E6178" i="1"/>
  <c r="F6178" i="1"/>
  <c r="C6178" i="1" s="1"/>
  <c r="D6179" i="1"/>
  <c r="E6179" i="1"/>
  <c r="F6179" i="1"/>
  <c r="C6179" i="1" s="1"/>
  <c r="D6180" i="1"/>
  <c r="E6180" i="1"/>
  <c r="F6180" i="1"/>
  <c r="C6180" i="1" s="1"/>
  <c r="D6181" i="1"/>
  <c r="E6181" i="1"/>
  <c r="F6181" i="1"/>
  <c r="C6181" i="1" s="1"/>
  <c r="D6182" i="1"/>
  <c r="E6182" i="1"/>
  <c r="F6182" i="1"/>
  <c r="C6182" i="1" s="1"/>
  <c r="D6183" i="1"/>
  <c r="E6183" i="1"/>
  <c r="F6183" i="1"/>
  <c r="C6183" i="1" s="1"/>
  <c r="D6184" i="1"/>
  <c r="E6184" i="1"/>
  <c r="F6184" i="1"/>
  <c r="C6184" i="1" s="1"/>
  <c r="D6185" i="1"/>
  <c r="E6185" i="1"/>
  <c r="F6185" i="1"/>
  <c r="C6185" i="1" s="1"/>
  <c r="D6186" i="1"/>
  <c r="E6186" i="1"/>
  <c r="F6186" i="1"/>
  <c r="C6186" i="1" s="1"/>
  <c r="D6187" i="1"/>
  <c r="E6187" i="1"/>
  <c r="F6187" i="1"/>
  <c r="C6187" i="1" s="1"/>
  <c r="D6188" i="1"/>
  <c r="E6188" i="1"/>
  <c r="F6188" i="1"/>
  <c r="C6188" i="1" s="1"/>
  <c r="D6189" i="1"/>
  <c r="E6189" i="1"/>
  <c r="F6189" i="1"/>
  <c r="C6189" i="1" s="1"/>
  <c r="D6190" i="1"/>
  <c r="E6190" i="1"/>
  <c r="F6190" i="1"/>
  <c r="C6190" i="1" s="1"/>
  <c r="D6191" i="1"/>
  <c r="E6191" i="1"/>
  <c r="F6191" i="1"/>
  <c r="C6191" i="1" s="1"/>
  <c r="D6192" i="1"/>
  <c r="E6192" i="1"/>
  <c r="F6192" i="1"/>
  <c r="C6192" i="1" s="1"/>
  <c r="D6193" i="1"/>
  <c r="E6193" i="1"/>
  <c r="F6193" i="1"/>
  <c r="C6193" i="1" s="1"/>
  <c r="D6194" i="1"/>
  <c r="E6194" i="1"/>
  <c r="F6194" i="1"/>
  <c r="C6194" i="1" s="1"/>
  <c r="D6195" i="1"/>
  <c r="E6195" i="1"/>
  <c r="F6195" i="1"/>
  <c r="C6195" i="1" s="1"/>
  <c r="D6196" i="1"/>
  <c r="E6196" i="1"/>
  <c r="F6196" i="1"/>
  <c r="C6196" i="1" s="1"/>
  <c r="D6197" i="1"/>
  <c r="E6197" i="1"/>
  <c r="F6197" i="1"/>
  <c r="C6197" i="1" s="1"/>
  <c r="D6198" i="1"/>
  <c r="E6198" i="1"/>
  <c r="F6198" i="1"/>
  <c r="C6198" i="1" s="1"/>
  <c r="D6199" i="1"/>
  <c r="E6199" i="1"/>
  <c r="F6199" i="1"/>
  <c r="C6199" i="1" s="1"/>
  <c r="D6200" i="1"/>
  <c r="E6200" i="1"/>
  <c r="F6200" i="1"/>
  <c r="C6200" i="1" s="1"/>
  <c r="D6201" i="1"/>
  <c r="E6201" i="1"/>
  <c r="F6201" i="1"/>
  <c r="C6201" i="1" s="1"/>
  <c r="D6202" i="1"/>
  <c r="E6202" i="1"/>
  <c r="F6202" i="1"/>
  <c r="C6202" i="1" s="1"/>
  <c r="D6203" i="1"/>
  <c r="E6203" i="1"/>
  <c r="F6203" i="1"/>
  <c r="C6203" i="1" s="1"/>
  <c r="D6204" i="1"/>
  <c r="E6204" i="1"/>
  <c r="F6204" i="1"/>
  <c r="C6204" i="1" s="1"/>
  <c r="D6205" i="1"/>
  <c r="E6205" i="1"/>
  <c r="F6205" i="1"/>
  <c r="C6205" i="1" s="1"/>
  <c r="D6206" i="1"/>
  <c r="E6206" i="1"/>
  <c r="F6206" i="1"/>
  <c r="C6206" i="1" s="1"/>
  <c r="D6207" i="1"/>
  <c r="E6207" i="1"/>
  <c r="F6207" i="1"/>
  <c r="C6207" i="1" s="1"/>
  <c r="D6208" i="1"/>
  <c r="E6208" i="1"/>
  <c r="F6208" i="1"/>
  <c r="C6208" i="1" s="1"/>
  <c r="D6209" i="1"/>
  <c r="E6209" i="1"/>
  <c r="F6209" i="1"/>
  <c r="C6209" i="1" s="1"/>
  <c r="D6210" i="1"/>
  <c r="E6210" i="1"/>
  <c r="F6210" i="1"/>
  <c r="C6210" i="1" s="1"/>
  <c r="D6211" i="1"/>
  <c r="E6211" i="1"/>
  <c r="F6211" i="1"/>
  <c r="C6211" i="1" s="1"/>
  <c r="D6212" i="1"/>
  <c r="E6212" i="1"/>
  <c r="F6212" i="1"/>
  <c r="C6212" i="1" s="1"/>
  <c r="D6213" i="1"/>
  <c r="E6213" i="1"/>
  <c r="F6213" i="1"/>
  <c r="C6213" i="1" s="1"/>
  <c r="D6214" i="1"/>
  <c r="E6214" i="1"/>
  <c r="F6214" i="1"/>
  <c r="C6214" i="1" s="1"/>
  <c r="D6215" i="1"/>
  <c r="E6215" i="1"/>
  <c r="F6215" i="1"/>
  <c r="C6215" i="1" s="1"/>
  <c r="D6216" i="1"/>
  <c r="E6216" i="1"/>
  <c r="F6216" i="1"/>
  <c r="C6216" i="1" s="1"/>
  <c r="D6217" i="1"/>
  <c r="E6217" i="1"/>
  <c r="F6217" i="1"/>
  <c r="C6217" i="1" s="1"/>
  <c r="D6218" i="1"/>
  <c r="E6218" i="1"/>
  <c r="F6218" i="1"/>
  <c r="C6218" i="1" s="1"/>
  <c r="D6219" i="1"/>
  <c r="E6219" i="1"/>
  <c r="F6219" i="1"/>
  <c r="D6220" i="1"/>
  <c r="E6220" i="1"/>
  <c r="F6220" i="1"/>
  <c r="C6220" i="1" s="1"/>
  <c r="D6221" i="1"/>
  <c r="E6221" i="1"/>
  <c r="F6221" i="1"/>
  <c r="C6221" i="1" s="1"/>
  <c r="D6222" i="1"/>
  <c r="E6222" i="1"/>
  <c r="F6222" i="1"/>
  <c r="C6222" i="1" s="1"/>
  <c r="D6223" i="1"/>
  <c r="E6223" i="1"/>
  <c r="F6223" i="1"/>
  <c r="C6223" i="1" s="1"/>
  <c r="D6224" i="1"/>
  <c r="E6224" i="1"/>
  <c r="F6224" i="1"/>
  <c r="C6224" i="1" s="1"/>
  <c r="D6225" i="1"/>
  <c r="E6225" i="1"/>
  <c r="F6225" i="1"/>
  <c r="C6225" i="1" s="1"/>
  <c r="D6226" i="1"/>
  <c r="E6226" i="1"/>
  <c r="F6226" i="1"/>
  <c r="C6226" i="1" s="1"/>
  <c r="D6227" i="1"/>
  <c r="E6227" i="1"/>
  <c r="F6227" i="1"/>
  <c r="C6227" i="1" s="1"/>
  <c r="D6228" i="1"/>
  <c r="E6228" i="1"/>
  <c r="F6228" i="1"/>
  <c r="C6228" i="1" s="1"/>
  <c r="D6229" i="1"/>
  <c r="E6229" i="1"/>
  <c r="F6229" i="1"/>
  <c r="C6229" i="1" s="1"/>
  <c r="D6230" i="1"/>
  <c r="E6230" i="1"/>
  <c r="F6230" i="1"/>
  <c r="C6230" i="1" s="1"/>
  <c r="D6231" i="1"/>
  <c r="E6231" i="1"/>
  <c r="F6231" i="1"/>
  <c r="C6231" i="1" s="1"/>
  <c r="D6232" i="1"/>
  <c r="E6232" i="1"/>
  <c r="F6232" i="1"/>
  <c r="C6232" i="1" s="1"/>
  <c r="D6233" i="1"/>
  <c r="E6233" i="1"/>
  <c r="F6233" i="1"/>
  <c r="C6233" i="1" s="1"/>
  <c r="D6234" i="1"/>
  <c r="E6234" i="1"/>
  <c r="F6234" i="1"/>
  <c r="C6234" i="1" s="1"/>
  <c r="D6235" i="1"/>
  <c r="E6235" i="1"/>
  <c r="F6235" i="1"/>
  <c r="C6235" i="1" s="1"/>
  <c r="D6236" i="1"/>
  <c r="E6236" i="1"/>
  <c r="F6236" i="1"/>
  <c r="C6236" i="1" s="1"/>
  <c r="D6237" i="1"/>
  <c r="E6237" i="1"/>
  <c r="F6237" i="1"/>
  <c r="C6237" i="1" s="1"/>
  <c r="D6238" i="1"/>
  <c r="E6238" i="1"/>
  <c r="F6238" i="1"/>
  <c r="C6238" i="1" s="1"/>
  <c r="D6239" i="1"/>
  <c r="E6239" i="1"/>
  <c r="F6239" i="1"/>
  <c r="C6239" i="1" s="1"/>
  <c r="D6240" i="1"/>
  <c r="E6240" i="1"/>
  <c r="F6240" i="1"/>
  <c r="C6240" i="1" s="1"/>
  <c r="D6241" i="1"/>
  <c r="E6241" i="1"/>
  <c r="F6241" i="1"/>
  <c r="C6241" i="1" s="1"/>
  <c r="D6242" i="1"/>
  <c r="E6242" i="1"/>
  <c r="F6242" i="1"/>
  <c r="C6242" i="1" s="1"/>
  <c r="D6243" i="1"/>
  <c r="E6243" i="1"/>
  <c r="F6243" i="1"/>
  <c r="C6243" i="1" s="1"/>
  <c r="D6244" i="1"/>
  <c r="E6244" i="1"/>
  <c r="F6244" i="1"/>
  <c r="C6244" i="1" s="1"/>
  <c r="D6245" i="1"/>
  <c r="E6245" i="1"/>
  <c r="F6245" i="1"/>
  <c r="C6245" i="1" s="1"/>
  <c r="D6246" i="1"/>
  <c r="E6246" i="1"/>
  <c r="F6246" i="1"/>
  <c r="C6246" i="1" s="1"/>
  <c r="D6247" i="1"/>
  <c r="E6247" i="1"/>
  <c r="F6247" i="1"/>
  <c r="C6247" i="1" s="1"/>
  <c r="D6248" i="1"/>
  <c r="E6248" i="1"/>
  <c r="F6248" i="1"/>
  <c r="C6248" i="1" s="1"/>
  <c r="D6249" i="1"/>
  <c r="E6249" i="1"/>
  <c r="F6249" i="1"/>
  <c r="C6249" i="1" s="1"/>
  <c r="D6250" i="1"/>
  <c r="E6250" i="1"/>
  <c r="F6250" i="1"/>
  <c r="C6250" i="1" s="1"/>
  <c r="D6251" i="1"/>
  <c r="E6251" i="1"/>
  <c r="F6251" i="1"/>
  <c r="C6251" i="1" s="1"/>
  <c r="D6252" i="1"/>
  <c r="E6252" i="1"/>
  <c r="F6252" i="1"/>
  <c r="C6252" i="1" s="1"/>
  <c r="D6253" i="1"/>
  <c r="E6253" i="1"/>
  <c r="F6253" i="1"/>
  <c r="C6253" i="1" s="1"/>
  <c r="D6254" i="1"/>
  <c r="E6254" i="1"/>
  <c r="F6254" i="1"/>
  <c r="C6254" i="1" s="1"/>
  <c r="D6255" i="1"/>
  <c r="E6255" i="1"/>
  <c r="F6255" i="1"/>
  <c r="C6255" i="1" s="1"/>
  <c r="D6256" i="1"/>
  <c r="E6256" i="1"/>
  <c r="F6256" i="1"/>
  <c r="C6256" i="1" s="1"/>
  <c r="D6257" i="1"/>
  <c r="E6257" i="1"/>
  <c r="F6257" i="1"/>
  <c r="C6257" i="1" s="1"/>
  <c r="D6258" i="1"/>
  <c r="E6258" i="1"/>
  <c r="F6258" i="1"/>
  <c r="C6258" i="1" s="1"/>
  <c r="D6259" i="1"/>
  <c r="E6259" i="1"/>
  <c r="F6259" i="1"/>
  <c r="C6259" i="1" s="1"/>
  <c r="D6260" i="1"/>
  <c r="E6260" i="1"/>
  <c r="F6260" i="1"/>
  <c r="C6260" i="1" s="1"/>
  <c r="D6261" i="1"/>
  <c r="E6261" i="1"/>
  <c r="F6261" i="1"/>
  <c r="C6261" i="1" s="1"/>
  <c r="D6262" i="1"/>
  <c r="E6262" i="1"/>
  <c r="F6262" i="1"/>
  <c r="C6262" i="1" s="1"/>
  <c r="D6263" i="1"/>
  <c r="E6263" i="1"/>
  <c r="F6263" i="1"/>
  <c r="C6263" i="1" s="1"/>
  <c r="D6264" i="1"/>
  <c r="E6264" i="1"/>
  <c r="F6264" i="1"/>
  <c r="C6264" i="1" s="1"/>
  <c r="D6265" i="1"/>
  <c r="E6265" i="1"/>
  <c r="F6265" i="1"/>
  <c r="C6265" i="1" s="1"/>
  <c r="D6266" i="1"/>
  <c r="E6266" i="1"/>
  <c r="F6266" i="1"/>
  <c r="C6266" i="1" s="1"/>
  <c r="D6267" i="1"/>
  <c r="E6267" i="1"/>
  <c r="F6267" i="1"/>
  <c r="C6267" i="1" s="1"/>
  <c r="D6268" i="1"/>
  <c r="E6268" i="1"/>
  <c r="F6268" i="1"/>
  <c r="C6268" i="1" s="1"/>
  <c r="D6269" i="1"/>
  <c r="E6269" i="1"/>
  <c r="F6269" i="1"/>
  <c r="C6269" i="1" s="1"/>
  <c r="D6270" i="1"/>
  <c r="E6270" i="1"/>
  <c r="F6270" i="1"/>
  <c r="C6270" i="1" s="1"/>
  <c r="D6271" i="1"/>
  <c r="E6271" i="1"/>
  <c r="F6271" i="1"/>
  <c r="C6271" i="1" s="1"/>
  <c r="D6272" i="1"/>
  <c r="E6272" i="1"/>
  <c r="F6272" i="1"/>
  <c r="C6272" i="1" s="1"/>
  <c r="D6273" i="1"/>
  <c r="E6273" i="1"/>
  <c r="F6273" i="1"/>
  <c r="C6273" i="1" s="1"/>
  <c r="D6274" i="1"/>
  <c r="E6274" i="1"/>
  <c r="F6274" i="1"/>
  <c r="C6274" i="1" s="1"/>
  <c r="D6275" i="1"/>
  <c r="E6275" i="1"/>
  <c r="F6275" i="1"/>
  <c r="C6275" i="1" s="1"/>
  <c r="D6276" i="1"/>
  <c r="E6276" i="1"/>
  <c r="F6276" i="1"/>
  <c r="C6276" i="1" s="1"/>
  <c r="D6277" i="1"/>
  <c r="E6277" i="1"/>
  <c r="F6277" i="1"/>
  <c r="C6277" i="1" s="1"/>
  <c r="D6278" i="1"/>
  <c r="E6278" i="1"/>
  <c r="F6278" i="1"/>
  <c r="C6278" i="1" s="1"/>
  <c r="D6279" i="1"/>
  <c r="E6279" i="1"/>
  <c r="F6279" i="1"/>
  <c r="C6279" i="1" s="1"/>
  <c r="D6280" i="1"/>
  <c r="E6280" i="1"/>
  <c r="F6280" i="1"/>
  <c r="C6280" i="1" s="1"/>
  <c r="D6281" i="1"/>
  <c r="E6281" i="1"/>
  <c r="F6281" i="1"/>
  <c r="C6281" i="1" s="1"/>
  <c r="D6282" i="1"/>
  <c r="E6282" i="1"/>
  <c r="F6282" i="1"/>
  <c r="C6282" i="1" s="1"/>
  <c r="D6283" i="1"/>
  <c r="E6283" i="1"/>
  <c r="F6283" i="1"/>
  <c r="C6283" i="1" s="1"/>
  <c r="D6284" i="1"/>
  <c r="E6284" i="1"/>
  <c r="F6284" i="1"/>
  <c r="C6284" i="1" s="1"/>
  <c r="D6285" i="1"/>
  <c r="E6285" i="1"/>
  <c r="F6285" i="1"/>
  <c r="C6285" i="1" s="1"/>
  <c r="D6286" i="1"/>
  <c r="E6286" i="1"/>
  <c r="F6286" i="1"/>
  <c r="C6286" i="1" s="1"/>
  <c r="D6287" i="1"/>
  <c r="E6287" i="1"/>
  <c r="F6287" i="1"/>
  <c r="C6287" i="1" s="1"/>
  <c r="D6288" i="1"/>
  <c r="E6288" i="1"/>
  <c r="F6288" i="1"/>
  <c r="C6288" i="1" s="1"/>
  <c r="D6289" i="1"/>
  <c r="E6289" i="1"/>
  <c r="F6289" i="1"/>
  <c r="C6289" i="1" s="1"/>
  <c r="D6290" i="1"/>
  <c r="E6290" i="1"/>
  <c r="F6290" i="1"/>
  <c r="C6290" i="1" s="1"/>
  <c r="D6291" i="1"/>
  <c r="E6291" i="1"/>
  <c r="F6291" i="1"/>
  <c r="C6291" i="1" s="1"/>
  <c r="D6292" i="1"/>
  <c r="E6292" i="1"/>
  <c r="F6292" i="1"/>
  <c r="C6292" i="1" s="1"/>
  <c r="D6293" i="1"/>
  <c r="E6293" i="1"/>
  <c r="F6293" i="1"/>
  <c r="C6293" i="1" s="1"/>
  <c r="D6294" i="1"/>
  <c r="E6294" i="1"/>
  <c r="F6294" i="1"/>
  <c r="C6294" i="1" s="1"/>
  <c r="D6295" i="1"/>
  <c r="E6295" i="1"/>
  <c r="F6295" i="1"/>
  <c r="C6295" i="1" s="1"/>
  <c r="D6296" i="1"/>
  <c r="E6296" i="1"/>
  <c r="F6296" i="1"/>
  <c r="C6296" i="1" s="1"/>
  <c r="D6297" i="1"/>
  <c r="E6297" i="1"/>
  <c r="F6297" i="1"/>
  <c r="C6297" i="1" s="1"/>
  <c r="D6298" i="1"/>
  <c r="E6298" i="1"/>
  <c r="F6298" i="1"/>
  <c r="C6298" i="1" s="1"/>
  <c r="D6299" i="1"/>
  <c r="E6299" i="1"/>
  <c r="F6299" i="1"/>
  <c r="C6299" i="1" s="1"/>
  <c r="D6300" i="1"/>
  <c r="E6300" i="1"/>
  <c r="F6300" i="1"/>
  <c r="C6300" i="1" s="1"/>
  <c r="D6301" i="1"/>
  <c r="E6301" i="1"/>
  <c r="F6301" i="1"/>
  <c r="C6301" i="1" s="1"/>
  <c r="D6302" i="1"/>
  <c r="E6302" i="1"/>
  <c r="F6302" i="1"/>
  <c r="C6302" i="1" s="1"/>
  <c r="D6303" i="1"/>
  <c r="E6303" i="1"/>
  <c r="F6303" i="1"/>
  <c r="C6303" i="1" s="1"/>
  <c r="D6304" i="1"/>
  <c r="E6304" i="1"/>
  <c r="F6304" i="1"/>
  <c r="C6304" i="1" s="1"/>
  <c r="D6305" i="1"/>
  <c r="E6305" i="1"/>
  <c r="F6305" i="1"/>
  <c r="C6305" i="1" s="1"/>
  <c r="D6306" i="1"/>
  <c r="E6306" i="1"/>
  <c r="F6306" i="1"/>
  <c r="C6306" i="1" s="1"/>
  <c r="D6307" i="1"/>
  <c r="E6307" i="1"/>
  <c r="F6307" i="1"/>
  <c r="C6307" i="1" s="1"/>
  <c r="D6308" i="1"/>
  <c r="E6308" i="1"/>
  <c r="F6308" i="1"/>
  <c r="C6308" i="1" s="1"/>
  <c r="D6309" i="1"/>
  <c r="E6309" i="1"/>
  <c r="F6309" i="1"/>
  <c r="C6309" i="1" s="1"/>
  <c r="D6310" i="1"/>
  <c r="E6310" i="1"/>
  <c r="F6310" i="1"/>
  <c r="C6310" i="1" s="1"/>
  <c r="D6311" i="1"/>
  <c r="E6311" i="1"/>
  <c r="F6311" i="1"/>
  <c r="C6311" i="1" s="1"/>
  <c r="D6312" i="1"/>
  <c r="E6312" i="1"/>
  <c r="F6312" i="1"/>
  <c r="C6312" i="1" s="1"/>
  <c r="D6313" i="1"/>
  <c r="E6313" i="1"/>
  <c r="F6313" i="1"/>
  <c r="C6313" i="1" s="1"/>
  <c r="D6314" i="1"/>
  <c r="E6314" i="1"/>
  <c r="F6314" i="1"/>
  <c r="C6314" i="1" s="1"/>
  <c r="D6315" i="1"/>
  <c r="E6315" i="1"/>
  <c r="F6315" i="1"/>
  <c r="C6315" i="1" s="1"/>
  <c r="D6316" i="1"/>
  <c r="E6316" i="1"/>
  <c r="F6316" i="1"/>
  <c r="C6316" i="1" s="1"/>
  <c r="D6317" i="1"/>
  <c r="E6317" i="1"/>
  <c r="F6317" i="1"/>
  <c r="C6317" i="1" s="1"/>
  <c r="D6318" i="1"/>
  <c r="E6318" i="1"/>
  <c r="F6318" i="1"/>
  <c r="C6318" i="1" s="1"/>
  <c r="D6319" i="1"/>
  <c r="E6319" i="1"/>
  <c r="F6319" i="1"/>
  <c r="C6319" i="1" s="1"/>
  <c r="D6320" i="1"/>
  <c r="E6320" i="1"/>
  <c r="F6320" i="1"/>
  <c r="C6320" i="1" s="1"/>
  <c r="D6321" i="1"/>
  <c r="E6321" i="1"/>
  <c r="F6321" i="1"/>
  <c r="C6321" i="1" s="1"/>
  <c r="D6322" i="1"/>
  <c r="E6322" i="1"/>
  <c r="F6322" i="1"/>
  <c r="C6322" i="1" s="1"/>
  <c r="D6323" i="1"/>
  <c r="E6323" i="1"/>
  <c r="F6323" i="1"/>
  <c r="C6323" i="1" s="1"/>
  <c r="D6324" i="1"/>
  <c r="E6324" i="1"/>
  <c r="F6324" i="1"/>
  <c r="C6324" i="1" s="1"/>
  <c r="D6325" i="1"/>
  <c r="E6325" i="1"/>
  <c r="F6325" i="1"/>
  <c r="C6325" i="1" s="1"/>
  <c r="D6326" i="1"/>
  <c r="E6326" i="1"/>
  <c r="F6326" i="1"/>
  <c r="C6326" i="1" s="1"/>
  <c r="D6327" i="1"/>
  <c r="E6327" i="1"/>
  <c r="F6327" i="1"/>
  <c r="C6327" i="1" s="1"/>
  <c r="D6328" i="1"/>
  <c r="E6328" i="1"/>
  <c r="F6328" i="1"/>
  <c r="C6328" i="1" s="1"/>
  <c r="D6329" i="1"/>
  <c r="E6329" i="1"/>
  <c r="F6329" i="1"/>
  <c r="C6329" i="1" s="1"/>
  <c r="D6330" i="1"/>
  <c r="E6330" i="1"/>
  <c r="F6330" i="1"/>
  <c r="C6330" i="1" s="1"/>
  <c r="D6331" i="1"/>
  <c r="E6331" i="1"/>
  <c r="F6331" i="1"/>
  <c r="C6331" i="1" s="1"/>
  <c r="D6332" i="1"/>
  <c r="E6332" i="1"/>
  <c r="F6332" i="1"/>
  <c r="C6332" i="1" s="1"/>
  <c r="D6333" i="1"/>
  <c r="E6333" i="1"/>
  <c r="F6333" i="1"/>
  <c r="C6333" i="1" s="1"/>
  <c r="D6334" i="1"/>
  <c r="E6334" i="1"/>
  <c r="F6334" i="1"/>
  <c r="C6334" i="1" s="1"/>
  <c r="D6335" i="1"/>
  <c r="E6335" i="1"/>
  <c r="F6335" i="1"/>
  <c r="D6336" i="1"/>
  <c r="E6336" i="1"/>
  <c r="F6336" i="1"/>
  <c r="C6336" i="1" s="1"/>
  <c r="D6337" i="1"/>
  <c r="E6337" i="1"/>
  <c r="F6337" i="1"/>
  <c r="C6337" i="1" s="1"/>
  <c r="D6338" i="1"/>
  <c r="E6338" i="1"/>
  <c r="F6338" i="1"/>
  <c r="C6338" i="1" s="1"/>
  <c r="D6339" i="1"/>
  <c r="E6339" i="1"/>
  <c r="F6339" i="1"/>
  <c r="C6339" i="1" s="1"/>
  <c r="D6340" i="1"/>
  <c r="E6340" i="1"/>
  <c r="F6340" i="1"/>
  <c r="C6340" i="1" s="1"/>
  <c r="D6341" i="1"/>
  <c r="E6341" i="1"/>
  <c r="F6341" i="1"/>
  <c r="C6341" i="1" s="1"/>
  <c r="D6342" i="1"/>
  <c r="E6342" i="1"/>
  <c r="F6342" i="1"/>
  <c r="C6342" i="1" s="1"/>
  <c r="D6343" i="1"/>
  <c r="E6343" i="1"/>
  <c r="F6343" i="1"/>
  <c r="C6343" i="1" s="1"/>
  <c r="D6344" i="1"/>
  <c r="E6344" i="1"/>
  <c r="F6344" i="1"/>
  <c r="C6344" i="1" s="1"/>
  <c r="D6345" i="1"/>
  <c r="E6345" i="1"/>
  <c r="F6345" i="1"/>
  <c r="C6345" i="1" s="1"/>
  <c r="D6346" i="1"/>
  <c r="E6346" i="1"/>
  <c r="F6346" i="1"/>
  <c r="C6346" i="1" s="1"/>
  <c r="D6347" i="1"/>
  <c r="E6347" i="1"/>
  <c r="F6347" i="1"/>
  <c r="C6347" i="1" s="1"/>
  <c r="D6348" i="1"/>
  <c r="E6348" i="1"/>
  <c r="F6348" i="1"/>
  <c r="C6348" i="1" s="1"/>
  <c r="D6349" i="1"/>
  <c r="E6349" i="1"/>
  <c r="F6349" i="1"/>
  <c r="C6349" i="1" s="1"/>
  <c r="D6350" i="1"/>
  <c r="E6350" i="1"/>
  <c r="F6350" i="1"/>
  <c r="C6350" i="1" s="1"/>
  <c r="Q5036" i="1"/>
  <c r="Q5037" i="1"/>
  <c r="Q5038" i="1"/>
  <c r="Q5039" i="1"/>
  <c r="Q5040" i="1"/>
  <c r="Q5041" i="1"/>
  <c r="Q5042" i="1"/>
  <c r="Q5043" i="1"/>
  <c r="Q5044" i="1"/>
  <c r="Q5045" i="1"/>
  <c r="Q5046" i="1"/>
  <c r="Q5047" i="1"/>
  <c r="Q5048" i="1"/>
  <c r="Q5049" i="1"/>
  <c r="Q5050" i="1"/>
  <c r="Q5051" i="1"/>
  <c r="Q5052" i="1"/>
  <c r="Q5053" i="1"/>
  <c r="Q5054" i="1"/>
  <c r="Q5055" i="1"/>
  <c r="Q5056" i="1"/>
  <c r="Q5057" i="1"/>
  <c r="Q5058" i="1"/>
  <c r="Q5059" i="1"/>
  <c r="Q5060" i="1"/>
  <c r="Q5061" i="1"/>
  <c r="Q5062" i="1"/>
  <c r="Q5063" i="1"/>
  <c r="Q5064" i="1"/>
  <c r="Q5065" i="1"/>
  <c r="Q5066" i="1"/>
  <c r="Q5067" i="1"/>
  <c r="Q5068" i="1"/>
  <c r="Q5069" i="1"/>
  <c r="Q5070" i="1"/>
  <c r="Q5071" i="1"/>
  <c r="Q5072" i="1"/>
  <c r="Q5073" i="1"/>
  <c r="Q5074" i="1"/>
  <c r="Q5075" i="1"/>
  <c r="Q5076" i="1"/>
  <c r="Q5077" i="1"/>
  <c r="Q5078" i="1"/>
  <c r="Q5079" i="1"/>
  <c r="Q5080" i="1"/>
  <c r="Q5081" i="1"/>
  <c r="Q5082" i="1"/>
  <c r="Q5083" i="1"/>
  <c r="Q5084" i="1"/>
  <c r="Q5085" i="1"/>
  <c r="Q5086" i="1"/>
  <c r="Q5087" i="1"/>
  <c r="Q5088" i="1"/>
  <c r="Q5089" i="1"/>
  <c r="Q5090" i="1"/>
  <c r="Q5091" i="1"/>
  <c r="Q5092" i="1"/>
  <c r="Q5093" i="1"/>
  <c r="Q5094" i="1"/>
  <c r="Q5095" i="1"/>
  <c r="Q5096" i="1"/>
  <c r="Q5097" i="1"/>
  <c r="Q5098" i="1"/>
  <c r="Q5099" i="1"/>
  <c r="Q5100" i="1"/>
  <c r="Q5101" i="1"/>
  <c r="Q5102" i="1"/>
  <c r="Q5103" i="1"/>
  <c r="Q5104" i="1"/>
  <c r="Q5105" i="1"/>
  <c r="Q5106" i="1"/>
  <c r="Q5107" i="1"/>
  <c r="Q5108" i="1"/>
  <c r="Q5109" i="1"/>
  <c r="Q5110" i="1"/>
  <c r="Q5111" i="1"/>
  <c r="Q5112" i="1"/>
  <c r="Q5113" i="1"/>
  <c r="Q5114" i="1"/>
  <c r="Q5115" i="1"/>
  <c r="Q5116" i="1"/>
  <c r="Q5117" i="1"/>
  <c r="Q5118" i="1"/>
  <c r="Q5119" i="1"/>
  <c r="Q5120" i="1"/>
  <c r="Q5121" i="1"/>
  <c r="Q5122" i="1"/>
  <c r="Q5123" i="1"/>
  <c r="Q5124" i="1"/>
  <c r="Q5125" i="1"/>
  <c r="Q5126" i="1"/>
  <c r="Q5127" i="1"/>
  <c r="Q5128" i="1"/>
  <c r="Q5129" i="1"/>
  <c r="Q5130" i="1"/>
  <c r="Q5131" i="1"/>
  <c r="Q5132" i="1"/>
  <c r="Q5133" i="1"/>
  <c r="Q5134" i="1"/>
  <c r="Q5135" i="1"/>
  <c r="Q5136" i="1"/>
  <c r="Q5137" i="1"/>
  <c r="Q5138" i="1"/>
  <c r="Q5139" i="1"/>
  <c r="Q5140" i="1"/>
  <c r="Q5141" i="1"/>
  <c r="Q5142" i="1"/>
  <c r="Q5143" i="1"/>
  <c r="Q5144" i="1"/>
  <c r="Q5145" i="1"/>
  <c r="Q5146" i="1"/>
  <c r="Q5147" i="1"/>
  <c r="Q5148" i="1"/>
  <c r="Q5149" i="1"/>
  <c r="Q5150" i="1"/>
  <c r="Q5151" i="1"/>
  <c r="Q5152" i="1"/>
  <c r="Q5153" i="1"/>
  <c r="Q5154" i="1"/>
  <c r="Q5155" i="1"/>
  <c r="Q5156" i="1"/>
  <c r="Q5157" i="1"/>
  <c r="Q5158" i="1"/>
  <c r="Q5159" i="1"/>
  <c r="Q5160" i="1"/>
  <c r="Q5161" i="1"/>
  <c r="Q5162" i="1"/>
  <c r="Q5163" i="1"/>
  <c r="Q5164" i="1"/>
  <c r="Q5165" i="1"/>
  <c r="Q5166" i="1"/>
  <c r="Q5167" i="1"/>
  <c r="Q5168" i="1"/>
  <c r="Q5169" i="1"/>
  <c r="Q5170" i="1"/>
  <c r="Q5171" i="1"/>
  <c r="Q5172" i="1"/>
  <c r="Q5173" i="1"/>
  <c r="Q5174" i="1"/>
  <c r="Q5175" i="1"/>
  <c r="Q5176" i="1"/>
  <c r="Q5177" i="1"/>
  <c r="Q5178" i="1"/>
  <c r="Q5179" i="1"/>
  <c r="Q5180" i="1"/>
  <c r="Q5181" i="1"/>
  <c r="Q5182" i="1"/>
  <c r="Q5183" i="1"/>
  <c r="Q5184" i="1"/>
  <c r="Q5185" i="1"/>
  <c r="Q5186" i="1"/>
  <c r="Q5187" i="1"/>
  <c r="Q5188" i="1"/>
  <c r="Q5189" i="1"/>
  <c r="Q5190" i="1"/>
  <c r="Q5191" i="1"/>
  <c r="Q5192" i="1"/>
  <c r="Q5193" i="1"/>
  <c r="Q5194" i="1"/>
  <c r="Q5195" i="1"/>
  <c r="Q5196" i="1"/>
  <c r="Q5197" i="1"/>
  <c r="Q5198" i="1"/>
  <c r="Q5199" i="1"/>
  <c r="Q5200" i="1"/>
  <c r="Q5201" i="1"/>
  <c r="Q5202" i="1"/>
  <c r="Q5203" i="1"/>
  <c r="Q5204" i="1"/>
  <c r="Q5205" i="1"/>
  <c r="Q5206" i="1"/>
  <c r="Q5207" i="1"/>
  <c r="Q5208" i="1"/>
  <c r="Q5209" i="1"/>
  <c r="Q5210" i="1"/>
  <c r="Q5211" i="1"/>
  <c r="Q5212" i="1"/>
  <c r="Q5213" i="1"/>
  <c r="Q5214" i="1"/>
  <c r="Q5215" i="1"/>
  <c r="Q5216" i="1"/>
  <c r="Q5217" i="1"/>
  <c r="Q5218" i="1"/>
  <c r="Q5219" i="1"/>
  <c r="Q5220" i="1"/>
  <c r="Q5221" i="1"/>
  <c r="Q5222" i="1"/>
  <c r="Q5223" i="1"/>
  <c r="Q5224" i="1"/>
  <c r="Q5225" i="1"/>
  <c r="Q5226" i="1"/>
  <c r="Q5227" i="1"/>
  <c r="Q5228" i="1"/>
  <c r="Q5229" i="1"/>
  <c r="Q5230" i="1"/>
  <c r="Q5231" i="1"/>
  <c r="Q5232" i="1"/>
  <c r="Q5233" i="1"/>
  <c r="Q5234" i="1"/>
  <c r="Q5235" i="1"/>
  <c r="Q5236" i="1"/>
  <c r="Q5237" i="1"/>
  <c r="Q5238" i="1"/>
  <c r="Q5239" i="1"/>
  <c r="Q5240" i="1"/>
  <c r="Q5241" i="1"/>
  <c r="Q5242" i="1"/>
  <c r="Q5243" i="1"/>
  <c r="Q5244" i="1"/>
  <c r="Q5245" i="1"/>
  <c r="Q5246" i="1"/>
  <c r="Q5247" i="1"/>
  <c r="Q5248" i="1"/>
  <c r="Q5249" i="1"/>
  <c r="Q5250" i="1"/>
  <c r="Q5251" i="1"/>
  <c r="Q5252" i="1"/>
  <c r="Q5253" i="1"/>
  <c r="Q5254" i="1"/>
  <c r="Q5255" i="1"/>
  <c r="Q5256" i="1"/>
  <c r="Q5257" i="1"/>
  <c r="Q5258" i="1"/>
  <c r="Q5259" i="1"/>
  <c r="Q5260" i="1"/>
  <c r="Q5261" i="1"/>
  <c r="Q5262" i="1"/>
  <c r="Q5263" i="1"/>
  <c r="Q5264" i="1"/>
  <c r="Q5265" i="1"/>
  <c r="Q5266" i="1"/>
  <c r="Q5267" i="1"/>
  <c r="Q5268" i="1"/>
  <c r="Q5269" i="1"/>
  <c r="Q5270" i="1"/>
  <c r="Q5271" i="1"/>
  <c r="Q5272" i="1"/>
  <c r="Q5273" i="1"/>
  <c r="Q5274" i="1"/>
  <c r="Q5275" i="1"/>
  <c r="Q5276" i="1"/>
  <c r="Q5277" i="1"/>
  <c r="Q5278" i="1"/>
  <c r="Q5279" i="1"/>
  <c r="Q5280" i="1"/>
  <c r="Q5281" i="1"/>
  <c r="Q5282" i="1"/>
  <c r="Q5283" i="1"/>
  <c r="Q5284" i="1"/>
  <c r="Q5285" i="1"/>
  <c r="Q5286" i="1"/>
  <c r="Q5287" i="1"/>
  <c r="Q5288" i="1"/>
  <c r="Q5289" i="1"/>
  <c r="Q5290" i="1"/>
  <c r="Q5291" i="1"/>
  <c r="Q5292" i="1"/>
  <c r="Q5293" i="1"/>
  <c r="Q5294" i="1"/>
  <c r="Q5295" i="1"/>
  <c r="Q5296" i="1"/>
  <c r="Q5297" i="1"/>
  <c r="Q5298" i="1"/>
  <c r="Q5299" i="1"/>
  <c r="Q5300" i="1"/>
  <c r="Q5301" i="1"/>
  <c r="Q5302" i="1"/>
  <c r="Q5303" i="1"/>
  <c r="Q5304" i="1"/>
  <c r="Q5305" i="1"/>
  <c r="Q5306" i="1"/>
  <c r="Q5307" i="1"/>
  <c r="Q5308" i="1"/>
  <c r="Q5309" i="1"/>
  <c r="Q5310" i="1"/>
  <c r="Q5311" i="1"/>
  <c r="Q5312" i="1"/>
  <c r="Q5313" i="1"/>
  <c r="Q5314" i="1"/>
  <c r="Q5315" i="1"/>
  <c r="Q5316" i="1"/>
  <c r="Q5317" i="1"/>
  <c r="Q5318" i="1"/>
  <c r="Q5319" i="1"/>
  <c r="Q5320" i="1"/>
  <c r="Q5321" i="1"/>
  <c r="Q5322" i="1"/>
  <c r="Q5323" i="1"/>
  <c r="Q5324" i="1"/>
  <c r="Q5325" i="1"/>
  <c r="Q5326" i="1"/>
  <c r="Q5327" i="1"/>
  <c r="Q5328" i="1"/>
  <c r="Q5329" i="1"/>
  <c r="Q5330" i="1"/>
  <c r="Q5331" i="1"/>
  <c r="Q5332" i="1"/>
  <c r="Q5333" i="1"/>
  <c r="Q5334" i="1"/>
  <c r="Q5335" i="1"/>
  <c r="Q5336" i="1"/>
  <c r="Q5337" i="1"/>
  <c r="Q5338" i="1"/>
  <c r="Q5339" i="1"/>
  <c r="Q5340" i="1"/>
  <c r="Q5341" i="1"/>
  <c r="Q5342" i="1"/>
  <c r="Q5343" i="1"/>
  <c r="Q5344" i="1"/>
  <c r="Q5345" i="1"/>
  <c r="Q5346" i="1"/>
  <c r="Q5347" i="1"/>
  <c r="Q5348" i="1"/>
  <c r="Q5349" i="1"/>
  <c r="Q5350" i="1"/>
  <c r="Q5351" i="1"/>
  <c r="Q5352" i="1"/>
  <c r="Q5353" i="1"/>
  <c r="Q5354" i="1"/>
  <c r="Q5355" i="1"/>
  <c r="Q5356" i="1"/>
  <c r="Q5357" i="1"/>
  <c r="Q5358" i="1"/>
  <c r="Q5359" i="1"/>
  <c r="Q5360" i="1"/>
  <c r="Q5361" i="1"/>
  <c r="Q5362" i="1"/>
  <c r="Q5363" i="1"/>
  <c r="Q5364" i="1"/>
  <c r="Q5365" i="1"/>
  <c r="Q5366" i="1"/>
  <c r="Q5367" i="1"/>
  <c r="Q5368" i="1"/>
  <c r="Q5369" i="1"/>
  <c r="Q5370" i="1"/>
  <c r="Q5371" i="1"/>
  <c r="Q5372" i="1"/>
  <c r="Q5373" i="1"/>
  <c r="Q5374" i="1"/>
  <c r="Q5375" i="1"/>
  <c r="Q5376" i="1"/>
  <c r="Q5377" i="1"/>
  <c r="Q5378" i="1"/>
  <c r="Q5379" i="1"/>
  <c r="Q5380" i="1"/>
  <c r="Q5381" i="1"/>
  <c r="Q5382" i="1"/>
  <c r="Q5383" i="1"/>
  <c r="Q5384" i="1"/>
  <c r="Q5385" i="1"/>
  <c r="Q5386" i="1"/>
  <c r="Q5387" i="1"/>
  <c r="Q5388" i="1"/>
  <c r="Q5389" i="1"/>
  <c r="Q5390" i="1"/>
  <c r="Q5391" i="1"/>
  <c r="Q5392" i="1"/>
  <c r="Q5393" i="1"/>
  <c r="Q5394" i="1"/>
  <c r="Q5395" i="1"/>
  <c r="Q5396" i="1"/>
  <c r="Q5397" i="1"/>
  <c r="Q5398" i="1"/>
  <c r="Q5399" i="1"/>
  <c r="Q5400" i="1"/>
  <c r="Q5401" i="1"/>
  <c r="Q5402" i="1"/>
  <c r="Q5403" i="1"/>
  <c r="Q5404" i="1"/>
  <c r="Q5405" i="1"/>
  <c r="Q5406" i="1"/>
  <c r="Q5407" i="1"/>
  <c r="Q5408" i="1"/>
  <c r="Q5409" i="1"/>
  <c r="Q5410" i="1"/>
  <c r="Q5411" i="1"/>
  <c r="Q5412" i="1"/>
  <c r="Q5413" i="1"/>
  <c r="Q5414" i="1"/>
  <c r="Q5415" i="1"/>
  <c r="Q5416" i="1"/>
  <c r="Q5417" i="1"/>
  <c r="Q5418" i="1"/>
  <c r="Q5419" i="1"/>
  <c r="Q5420" i="1"/>
  <c r="Q5421" i="1"/>
  <c r="Q5422" i="1"/>
  <c r="Q5423" i="1"/>
  <c r="Q5424" i="1"/>
  <c r="Q5425" i="1"/>
  <c r="Q5426" i="1"/>
  <c r="Q5427" i="1"/>
  <c r="Q5428" i="1"/>
  <c r="Q5429" i="1"/>
  <c r="Q5430" i="1"/>
  <c r="Q5431" i="1"/>
  <c r="Q5432" i="1"/>
  <c r="Q5433" i="1"/>
  <c r="Q5434" i="1"/>
  <c r="Q5435" i="1"/>
  <c r="Q5436" i="1"/>
  <c r="Q5437" i="1"/>
  <c r="Q5438" i="1"/>
  <c r="Q5439" i="1"/>
  <c r="Q5440" i="1"/>
  <c r="Q5441" i="1"/>
  <c r="Q5442" i="1"/>
  <c r="Q5443" i="1"/>
  <c r="Q5444" i="1"/>
  <c r="Q5445" i="1"/>
  <c r="Q5446" i="1"/>
  <c r="Q5447" i="1"/>
  <c r="Q5448" i="1"/>
  <c r="Q5449" i="1"/>
  <c r="Q5450" i="1"/>
  <c r="Q5451" i="1"/>
  <c r="Q5452" i="1"/>
  <c r="Q5453" i="1"/>
  <c r="Q5454" i="1"/>
  <c r="Q5455" i="1"/>
  <c r="Q5456" i="1"/>
  <c r="Q5457" i="1"/>
  <c r="Q5458" i="1"/>
  <c r="Q5459" i="1"/>
  <c r="Q5460" i="1"/>
  <c r="Q5461" i="1"/>
  <c r="Q5462" i="1"/>
  <c r="Q5463" i="1"/>
  <c r="Q5464" i="1"/>
  <c r="Q5465" i="1"/>
  <c r="Q5466" i="1"/>
  <c r="Q5467" i="1"/>
  <c r="Q5468" i="1"/>
  <c r="Q5469" i="1"/>
  <c r="Q5470" i="1"/>
  <c r="Q5471" i="1"/>
  <c r="Q5472" i="1"/>
  <c r="Q5473" i="1"/>
  <c r="Q5474" i="1"/>
  <c r="Q5475" i="1"/>
  <c r="Q5476" i="1"/>
  <c r="Q5477" i="1"/>
  <c r="Q5478" i="1"/>
  <c r="Q5479" i="1"/>
  <c r="Q5480" i="1"/>
  <c r="Q5481" i="1"/>
  <c r="Q5482" i="1"/>
  <c r="Q5483" i="1"/>
  <c r="Q5484" i="1"/>
  <c r="Q5485" i="1"/>
  <c r="Q5486" i="1"/>
  <c r="Q5487" i="1"/>
  <c r="Q5488" i="1"/>
  <c r="Q5489" i="1"/>
  <c r="Q5490" i="1"/>
  <c r="Q5491" i="1"/>
  <c r="Q5492" i="1"/>
  <c r="Q5493" i="1"/>
  <c r="Q5494" i="1"/>
  <c r="Q5495" i="1"/>
  <c r="Q5496" i="1"/>
  <c r="Q5497" i="1"/>
  <c r="Q5498" i="1"/>
  <c r="Q5499" i="1"/>
  <c r="Q5500" i="1"/>
  <c r="Q5501" i="1"/>
  <c r="Q5502" i="1"/>
  <c r="Q5503" i="1"/>
  <c r="Q5504" i="1"/>
  <c r="Q5505" i="1"/>
  <c r="Q5506" i="1"/>
  <c r="Q5507" i="1"/>
  <c r="Q5508" i="1"/>
  <c r="Q5509" i="1"/>
  <c r="Q5510" i="1"/>
  <c r="Q5511" i="1"/>
  <c r="Q5512" i="1"/>
  <c r="Q5513" i="1"/>
  <c r="Q5514" i="1"/>
  <c r="Q5515" i="1"/>
  <c r="Q5516" i="1"/>
  <c r="Q5517" i="1"/>
  <c r="Q5518" i="1"/>
  <c r="Q5519" i="1"/>
  <c r="Q5520" i="1"/>
  <c r="Q5521" i="1"/>
  <c r="Q5522" i="1"/>
  <c r="Q5523" i="1"/>
  <c r="Q5524" i="1"/>
  <c r="Q5525" i="1"/>
  <c r="Q5526" i="1"/>
  <c r="Q5527" i="1"/>
  <c r="Q5528" i="1"/>
  <c r="Q5529" i="1"/>
  <c r="Q5530" i="1"/>
  <c r="Q5531" i="1"/>
  <c r="Q5532" i="1"/>
  <c r="Q5533" i="1"/>
  <c r="Q5534" i="1"/>
  <c r="Q5535" i="1"/>
  <c r="Q5536" i="1"/>
  <c r="Q5537" i="1"/>
  <c r="Q5538" i="1"/>
  <c r="Q5539" i="1"/>
  <c r="Q5540" i="1"/>
  <c r="Q5541" i="1"/>
  <c r="Q5542" i="1"/>
  <c r="Q5543" i="1"/>
  <c r="Q5544" i="1"/>
  <c r="Q5545" i="1"/>
  <c r="Q5546" i="1"/>
  <c r="Q5547" i="1"/>
  <c r="Q5548" i="1"/>
  <c r="Q5549" i="1"/>
  <c r="Q5550" i="1"/>
  <c r="Q5551" i="1"/>
  <c r="Q5552" i="1"/>
  <c r="Q5553" i="1"/>
  <c r="Q5554" i="1"/>
  <c r="Q5555" i="1"/>
  <c r="Q5556" i="1"/>
  <c r="Q5557" i="1"/>
  <c r="Q5558" i="1"/>
  <c r="Q5559" i="1"/>
  <c r="Q5560" i="1"/>
  <c r="Q5561" i="1"/>
  <c r="Q5562" i="1"/>
  <c r="Q5563" i="1"/>
  <c r="Q5564" i="1"/>
  <c r="Q5565" i="1"/>
  <c r="Q5566" i="1"/>
  <c r="Q5567" i="1"/>
  <c r="Q5568" i="1"/>
  <c r="Q5569" i="1"/>
  <c r="Q5570" i="1"/>
  <c r="Q5571" i="1"/>
  <c r="Q5572" i="1"/>
  <c r="Q5573" i="1"/>
  <c r="Q5574" i="1"/>
  <c r="Q5575" i="1"/>
  <c r="Q5576" i="1"/>
  <c r="Q5577" i="1"/>
  <c r="Q5578" i="1"/>
  <c r="Q5579" i="1"/>
  <c r="Q5580" i="1"/>
  <c r="Q5581" i="1"/>
  <c r="Q5582" i="1"/>
  <c r="Q5583" i="1"/>
  <c r="Q5584" i="1"/>
  <c r="Q5585" i="1"/>
  <c r="Q5586" i="1"/>
  <c r="Q5587" i="1"/>
  <c r="Q5588" i="1"/>
  <c r="Q5589" i="1"/>
  <c r="Q5590" i="1"/>
  <c r="Q5591" i="1"/>
  <c r="Q5592" i="1"/>
  <c r="Q5593" i="1"/>
  <c r="Q5594" i="1"/>
  <c r="Q5595" i="1"/>
  <c r="Q5596" i="1"/>
  <c r="Q5597" i="1"/>
  <c r="Q5598" i="1"/>
  <c r="Q5599" i="1"/>
  <c r="Q5600" i="1"/>
  <c r="Q5601" i="1"/>
  <c r="Q5602" i="1"/>
  <c r="Q5603" i="1"/>
  <c r="Q5604" i="1"/>
  <c r="Q5605" i="1"/>
  <c r="Q5606" i="1"/>
  <c r="Q5607" i="1"/>
  <c r="Q5608" i="1"/>
  <c r="Q5609" i="1"/>
  <c r="Q5610" i="1"/>
  <c r="Q5611" i="1"/>
  <c r="Q5612" i="1"/>
  <c r="Q5613" i="1"/>
  <c r="Q5614" i="1"/>
  <c r="Q5615" i="1"/>
  <c r="Q5616" i="1"/>
  <c r="Q5617" i="1"/>
  <c r="Q5618" i="1"/>
  <c r="Q5619" i="1"/>
  <c r="Q5620" i="1"/>
  <c r="Q5621" i="1"/>
  <c r="Q5622" i="1"/>
  <c r="Q5623" i="1"/>
  <c r="Q5624" i="1"/>
  <c r="Q5625" i="1"/>
  <c r="Q5626" i="1"/>
  <c r="Q5627" i="1"/>
  <c r="Q5628" i="1"/>
  <c r="Q5629" i="1"/>
  <c r="Q5630" i="1"/>
  <c r="Q5631" i="1"/>
  <c r="Q5632" i="1"/>
  <c r="Q5633" i="1"/>
  <c r="Q5634" i="1"/>
  <c r="Q5635" i="1"/>
  <c r="Q5636" i="1"/>
  <c r="Q5637" i="1"/>
  <c r="Q5638" i="1"/>
  <c r="Q5639" i="1"/>
  <c r="Q5640" i="1"/>
  <c r="Q5641" i="1"/>
  <c r="Q5642" i="1"/>
  <c r="Q5643" i="1"/>
  <c r="Q5644" i="1"/>
  <c r="Q5645" i="1"/>
  <c r="Q5646" i="1"/>
  <c r="Q5647" i="1"/>
  <c r="Q5648" i="1"/>
  <c r="Q5649" i="1"/>
  <c r="Q5650" i="1"/>
  <c r="Q5651" i="1"/>
  <c r="Q5652" i="1"/>
  <c r="Q5653" i="1"/>
  <c r="Q5654" i="1"/>
  <c r="Q5655" i="1"/>
  <c r="Q5656" i="1"/>
  <c r="Q5657" i="1"/>
  <c r="Q5658" i="1"/>
  <c r="Q5659" i="1"/>
  <c r="Q5660" i="1"/>
  <c r="Q5661" i="1"/>
  <c r="Q5662" i="1"/>
  <c r="Q5663" i="1"/>
  <c r="Q5664" i="1"/>
  <c r="Q5665" i="1"/>
  <c r="Q5666" i="1"/>
  <c r="Q5667" i="1"/>
  <c r="Q5668" i="1"/>
  <c r="Q5669" i="1"/>
  <c r="Q5670" i="1"/>
  <c r="Q5671" i="1"/>
  <c r="Q5672" i="1"/>
  <c r="Q5673" i="1"/>
  <c r="Q5674" i="1"/>
  <c r="Q5675" i="1"/>
  <c r="Q5676" i="1"/>
  <c r="Q5677" i="1"/>
  <c r="Q5678" i="1"/>
  <c r="Q5679" i="1"/>
  <c r="Q5680" i="1"/>
  <c r="Q5681" i="1"/>
  <c r="Q5682" i="1"/>
  <c r="Q5683" i="1"/>
  <c r="Q5684" i="1"/>
  <c r="Q5685" i="1"/>
  <c r="Q5686" i="1"/>
  <c r="Q5687" i="1"/>
  <c r="Q5688" i="1"/>
  <c r="Q5689" i="1"/>
  <c r="Q5690" i="1"/>
  <c r="Q5691" i="1"/>
  <c r="Q5692" i="1"/>
  <c r="Q5693" i="1"/>
  <c r="Q5694" i="1"/>
  <c r="Q5695" i="1"/>
  <c r="Q5696" i="1"/>
  <c r="Q5697" i="1"/>
  <c r="Q5698" i="1"/>
  <c r="Q5699" i="1"/>
  <c r="Q5700" i="1"/>
  <c r="Q5701" i="1"/>
  <c r="Q5702" i="1"/>
  <c r="Q5703" i="1"/>
  <c r="Q5704" i="1"/>
  <c r="Q5705" i="1"/>
  <c r="Q5706" i="1"/>
  <c r="Q5707" i="1"/>
  <c r="Q5708" i="1"/>
  <c r="Q5709" i="1"/>
  <c r="Q5710" i="1"/>
  <c r="Q5711" i="1"/>
  <c r="Q5712" i="1"/>
  <c r="Q5713" i="1"/>
  <c r="Q5714" i="1"/>
  <c r="Q5715" i="1"/>
  <c r="Q5716" i="1"/>
  <c r="Q5717" i="1"/>
  <c r="Q5718" i="1"/>
  <c r="Q5719" i="1"/>
  <c r="Q5720" i="1"/>
  <c r="Q5721" i="1"/>
  <c r="Q5722" i="1"/>
  <c r="Q5723" i="1"/>
  <c r="Q5724" i="1"/>
  <c r="Q5725" i="1"/>
  <c r="Q5726" i="1"/>
  <c r="Q5727" i="1"/>
  <c r="Q5728" i="1"/>
  <c r="Q5729" i="1"/>
  <c r="Q5730" i="1"/>
  <c r="Q5731" i="1"/>
  <c r="Q5732" i="1"/>
  <c r="Q5733" i="1"/>
  <c r="Q5734" i="1"/>
  <c r="Q5735" i="1"/>
  <c r="Q5736" i="1"/>
  <c r="Q5737" i="1"/>
  <c r="Q5738" i="1"/>
  <c r="Q5739" i="1"/>
  <c r="Q5740" i="1"/>
  <c r="Q5741" i="1"/>
  <c r="Q5742" i="1"/>
  <c r="Q5743" i="1"/>
  <c r="Q5744" i="1"/>
  <c r="Q5745" i="1"/>
  <c r="Q5746" i="1"/>
  <c r="Q5747" i="1"/>
  <c r="Q5748" i="1"/>
  <c r="Q5749" i="1"/>
  <c r="Q5750" i="1"/>
  <c r="Q5751" i="1"/>
  <c r="Q5752" i="1"/>
  <c r="Q5753" i="1"/>
  <c r="Q5754" i="1"/>
  <c r="Q5755" i="1"/>
  <c r="Q5756" i="1"/>
  <c r="Q5757" i="1"/>
  <c r="Q5758" i="1"/>
  <c r="Q5759" i="1"/>
  <c r="Q5760" i="1"/>
  <c r="Q5761" i="1"/>
  <c r="Q5762" i="1"/>
  <c r="Q5763" i="1"/>
  <c r="Q5764" i="1"/>
  <c r="Q5765" i="1"/>
  <c r="Q5766" i="1"/>
  <c r="Q5767" i="1"/>
  <c r="Q5768" i="1"/>
  <c r="Q5769" i="1"/>
  <c r="Q5770" i="1"/>
  <c r="Q5771" i="1"/>
  <c r="Q5772" i="1"/>
  <c r="Q5773" i="1"/>
  <c r="Q5774" i="1"/>
  <c r="Q5775" i="1"/>
  <c r="Q5776" i="1"/>
  <c r="Q5777" i="1"/>
  <c r="Q5778" i="1"/>
  <c r="Q5779" i="1"/>
  <c r="Q5780" i="1"/>
  <c r="Q5781" i="1"/>
  <c r="Q5782" i="1"/>
  <c r="Q5783" i="1"/>
  <c r="Q5784" i="1"/>
  <c r="Q5785" i="1"/>
  <c r="Q5786" i="1"/>
  <c r="Q5787" i="1"/>
  <c r="Q5788" i="1"/>
  <c r="Q5789" i="1"/>
  <c r="Q5790" i="1"/>
  <c r="Q5791" i="1"/>
  <c r="Q5792" i="1"/>
  <c r="Q5793" i="1"/>
  <c r="Q5794" i="1"/>
  <c r="Q5795" i="1"/>
  <c r="Q5796" i="1"/>
  <c r="Q5797" i="1"/>
  <c r="Q5798" i="1"/>
  <c r="Q5799" i="1"/>
  <c r="Q5800" i="1"/>
  <c r="Q5801" i="1"/>
  <c r="Q5802" i="1"/>
  <c r="Q5803" i="1"/>
  <c r="Q5804" i="1"/>
  <c r="Q5805" i="1"/>
  <c r="Q5806" i="1"/>
  <c r="Q5807" i="1"/>
  <c r="Q5808" i="1"/>
  <c r="Q5809" i="1"/>
  <c r="Q5810" i="1"/>
  <c r="Q5811" i="1"/>
  <c r="Q5812" i="1"/>
  <c r="Q5813" i="1"/>
  <c r="Q5814" i="1"/>
  <c r="Q5815" i="1"/>
  <c r="Q5816" i="1"/>
  <c r="Q5817" i="1"/>
  <c r="Q5818" i="1"/>
  <c r="Q5819" i="1"/>
  <c r="Q5820" i="1"/>
  <c r="Q5821" i="1"/>
  <c r="Q5822" i="1"/>
  <c r="Q5823" i="1"/>
  <c r="Q5824" i="1"/>
  <c r="Q5825" i="1"/>
  <c r="Q5826" i="1"/>
  <c r="Q5827" i="1"/>
  <c r="Q5828" i="1"/>
  <c r="Q5829" i="1"/>
  <c r="Q5830" i="1"/>
  <c r="Q5831" i="1"/>
  <c r="Q5832" i="1"/>
  <c r="Q5833" i="1"/>
  <c r="Q5834" i="1"/>
  <c r="Q5835" i="1"/>
  <c r="Q5836" i="1"/>
  <c r="Q5837" i="1"/>
  <c r="Q5838" i="1"/>
  <c r="Q5839" i="1"/>
  <c r="Q5840" i="1"/>
  <c r="Q5841" i="1"/>
  <c r="Q5842" i="1"/>
  <c r="Q5843" i="1"/>
  <c r="Q5844" i="1"/>
  <c r="Q5845" i="1"/>
  <c r="Q5846" i="1"/>
  <c r="Q5847" i="1"/>
  <c r="Q5848" i="1"/>
  <c r="Q5849" i="1"/>
  <c r="Q5850" i="1"/>
  <c r="Q5851" i="1"/>
  <c r="Q5852" i="1"/>
  <c r="Q5853" i="1"/>
  <c r="Q5854" i="1"/>
  <c r="Q5855" i="1"/>
  <c r="Q5856" i="1"/>
  <c r="Q5857" i="1"/>
  <c r="Q5858" i="1"/>
  <c r="Q5859" i="1"/>
  <c r="Q5860" i="1"/>
  <c r="Q5861" i="1"/>
  <c r="Q5862" i="1"/>
  <c r="Q5863" i="1"/>
  <c r="Q5864" i="1"/>
  <c r="Q5865" i="1"/>
  <c r="Q5866" i="1"/>
  <c r="Q5867" i="1"/>
  <c r="Q5868" i="1"/>
  <c r="Q5869" i="1"/>
  <c r="Q5870" i="1"/>
  <c r="Q5871" i="1"/>
  <c r="Q5872" i="1"/>
  <c r="Q5873" i="1"/>
  <c r="Q5874" i="1"/>
  <c r="Q5875" i="1"/>
  <c r="Q5876" i="1"/>
  <c r="Q5877" i="1"/>
  <c r="Q5878" i="1"/>
  <c r="Q5879" i="1"/>
  <c r="Q5880" i="1"/>
  <c r="Q5881" i="1"/>
  <c r="Q5882" i="1"/>
  <c r="Q5883" i="1"/>
  <c r="Q5884" i="1"/>
  <c r="Q5885" i="1"/>
  <c r="Q5886" i="1"/>
  <c r="Q5887" i="1"/>
  <c r="Q5888" i="1"/>
  <c r="Q5889" i="1"/>
  <c r="Q5890" i="1"/>
  <c r="Q5891" i="1"/>
  <c r="Q5892" i="1"/>
  <c r="Q5893" i="1"/>
  <c r="Q5894" i="1"/>
  <c r="Q5895" i="1"/>
  <c r="Q5896" i="1"/>
  <c r="Q5897" i="1"/>
  <c r="Q5898" i="1"/>
  <c r="Q5899" i="1"/>
  <c r="Q5900" i="1"/>
  <c r="Q5901" i="1"/>
  <c r="Q5902" i="1"/>
  <c r="Q5903" i="1"/>
  <c r="Q5904" i="1"/>
  <c r="Q5905" i="1"/>
  <c r="Q5906" i="1"/>
  <c r="Q5907" i="1"/>
  <c r="Q5908" i="1"/>
  <c r="Q5909" i="1"/>
  <c r="Q5910" i="1"/>
  <c r="Q5911" i="1"/>
  <c r="Q5912" i="1"/>
  <c r="Q5913" i="1"/>
  <c r="Q5914" i="1"/>
  <c r="Q5915" i="1"/>
  <c r="Q5916" i="1"/>
  <c r="Q5917" i="1"/>
  <c r="Q5918" i="1"/>
  <c r="Q5919" i="1"/>
  <c r="Q5920" i="1"/>
  <c r="Q5921" i="1"/>
  <c r="Q5922" i="1"/>
  <c r="Q5923" i="1"/>
  <c r="Q5924" i="1"/>
  <c r="Q5925" i="1"/>
  <c r="Q5926" i="1"/>
  <c r="Q5927" i="1"/>
  <c r="Q5928" i="1"/>
  <c r="Q5929" i="1"/>
  <c r="Q5930" i="1"/>
  <c r="Q5931" i="1"/>
  <c r="Q5932" i="1"/>
  <c r="Q5933" i="1"/>
  <c r="Q5934" i="1"/>
  <c r="Q5935" i="1"/>
  <c r="Q5936" i="1"/>
  <c r="Q5937" i="1"/>
  <c r="Q5938" i="1"/>
  <c r="Q5939" i="1"/>
  <c r="Q5940" i="1"/>
  <c r="Q5941" i="1"/>
  <c r="Q5942" i="1"/>
  <c r="Q5943" i="1"/>
  <c r="Q5944" i="1"/>
  <c r="Q5945" i="1"/>
  <c r="Q5946" i="1"/>
  <c r="Q5947" i="1"/>
  <c r="Q5948" i="1"/>
  <c r="Q5949" i="1"/>
  <c r="Q5950" i="1"/>
  <c r="Q5951" i="1"/>
  <c r="Q5952" i="1"/>
  <c r="Q5953" i="1"/>
  <c r="Q5954" i="1"/>
  <c r="Q5955" i="1"/>
  <c r="Q5956" i="1"/>
  <c r="Q5957" i="1"/>
  <c r="Q5958" i="1"/>
  <c r="Q5959" i="1"/>
  <c r="Q5960" i="1"/>
  <c r="Q5961" i="1"/>
  <c r="Q5962" i="1"/>
  <c r="Q5963" i="1"/>
  <c r="Q5964" i="1"/>
  <c r="Q5965" i="1"/>
  <c r="Q5966" i="1"/>
  <c r="Q5967" i="1"/>
  <c r="Q5968" i="1"/>
  <c r="Q5969" i="1"/>
  <c r="Q5970" i="1"/>
  <c r="Q5971" i="1"/>
  <c r="Q5972" i="1"/>
  <c r="Q5973" i="1"/>
  <c r="Q5974" i="1"/>
  <c r="Q5975" i="1"/>
  <c r="Q5976" i="1"/>
  <c r="Q5977" i="1"/>
  <c r="Q5978" i="1"/>
  <c r="Q5979" i="1"/>
  <c r="Q5980" i="1"/>
  <c r="Q5981" i="1"/>
  <c r="Q5982" i="1"/>
  <c r="Q5983" i="1"/>
  <c r="Q5984" i="1"/>
  <c r="Q5985" i="1"/>
  <c r="Q5986" i="1"/>
  <c r="Q5987" i="1"/>
  <c r="Q5988" i="1"/>
  <c r="Q5989" i="1"/>
  <c r="Q5990" i="1"/>
  <c r="Q5991" i="1"/>
  <c r="Q5992" i="1"/>
  <c r="Q5993" i="1"/>
  <c r="Q5994" i="1"/>
  <c r="Q5995" i="1"/>
  <c r="Q5996" i="1"/>
  <c r="Q5997" i="1"/>
  <c r="Q5998" i="1"/>
  <c r="Q5999" i="1"/>
  <c r="Q6000" i="1"/>
  <c r="Q6001" i="1"/>
  <c r="Q6002" i="1"/>
  <c r="Q6003" i="1"/>
  <c r="Q6004" i="1"/>
  <c r="Q6005" i="1"/>
  <c r="Q6006" i="1"/>
  <c r="Q6007" i="1"/>
  <c r="Q6008" i="1"/>
  <c r="Q6009" i="1"/>
  <c r="Q6010" i="1"/>
  <c r="Q6011" i="1"/>
  <c r="Q6012" i="1"/>
  <c r="Q6013" i="1"/>
  <c r="Q6014" i="1"/>
  <c r="Q6015" i="1"/>
  <c r="Q6016" i="1"/>
  <c r="Q6017" i="1"/>
  <c r="Q6018" i="1"/>
  <c r="Q6019" i="1"/>
  <c r="Q6020" i="1"/>
  <c r="Q6021" i="1"/>
  <c r="Q6022" i="1"/>
  <c r="Q6023" i="1"/>
  <c r="Q6024" i="1"/>
  <c r="Q6025" i="1"/>
  <c r="Q6026" i="1"/>
  <c r="Q6027" i="1"/>
  <c r="Q6028" i="1"/>
  <c r="Q6029" i="1"/>
  <c r="Q6030" i="1"/>
  <c r="Q6031" i="1"/>
  <c r="Q6032" i="1"/>
  <c r="Q6033" i="1"/>
  <c r="Q6034" i="1"/>
  <c r="Q6035" i="1"/>
  <c r="Q6036" i="1"/>
  <c r="Q6037" i="1"/>
  <c r="Q6038" i="1"/>
  <c r="Q6039" i="1"/>
  <c r="Q6040" i="1"/>
  <c r="Q6041" i="1"/>
  <c r="Q6042" i="1"/>
  <c r="Q6043" i="1"/>
  <c r="Q6044" i="1"/>
  <c r="Q6045" i="1"/>
  <c r="Q6046" i="1"/>
  <c r="Q6047" i="1"/>
  <c r="Q6048" i="1"/>
  <c r="Q6049" i="1"/>
  <c r="Q6050" i="1"/>
  <c r="Q6051" i="1"/>
  <c r="Q6052" i="1"/>
  <c r="Q6053" i="1"/>
  <c r="Q6054" i="1"/>
  <c r="Q6055" i="1"/>
  <c r="Q6056" i="1"/>
  <c r="Q6057" i="1"/>
  <c r="Q6058" i="1"/>
  <c r="Q6059" i="1"/>
  <c r="Q6060" i="1"/>
  <c r="Q6061" i="1"/>
  <c r="Q6062" i="1"/>
  <c r="Q6063" i="1"/>
  <c r="Q6064" i="1"/>
  <c r="Q6065" i="1"/>
  <c r="Q6066" i="1"/>
  <c r="Q6067" i="1"/>
  <c r="Q6068" i="1"/>
  <c r="Q6069" i="1"/>
  <c r="Q6070" i="1"/>
  <c r="Q6071" i="1"/>
  <c r="Q6072" i="1"/>
  <c r="Q6073" i="1"/>
  <c r="Q6074" i="1"/>
  <c r="Q6075" i="1"/>
  <c r="Q6076" i="1"/>
  <c r="Q6077" i="1"/>
  <c r="Q6078" i="1"/>
  <c r="Q6079" i="1"/>
  <c r="Q6080" i="1"/>
  <c r="Q6081" i="1"/>
  <c r="Q6082" i="1"/>
  <c r="Q6083" i="1"/>
  <c r="Q6084" i="1"/>
  <c r="Q6085" i="1"/>
  <c r="Q6086" i="1"/>
  <c r="Q6087" i="1"/>
  <c r="Q6088" i="1"/>
  <c r="Q6089" i="1"/>
  <c r="Q6090" i="1"/>
  <c r="Q6091" i="1"/>
  <c r="Q6092" i="1"/>
  <c r="Q6093" i="1"/>
  <c r="Q6094" i="1"/>
  <c r="Q6095" i="1"/>
  <c r="Q6096" i="1"/>
  <c r="Q6097" i="1"/>
  <c r="Q6098" i="1"/>
  <c r="Q6099" i="1"/>
  <c r="Q6100" i="1"/>
  <c r="Q6101" i="1"/>
  <c r="Q6102" i="1"/>
  <c r="Q6103" i="1"/>
  <c r="Q6104" i="1"/>
  <c r="Q6105" i="1"/>
  <c r="Q6106" i="1"/>
  <c r="Q6107" i="1"/>
  <c r="Q6108" i="1"/>
  <c r="Q6109" i="1"/>
  <c r="Q6110" i="1"/>
  <c r="Q6111" i="1"/>
  <c r="Q6112" i="1"/>
  <c r="Q6113" i="1"/>
  <c r="Q6114" i="1"/>
  <c r="Q6115" i="1"/>
  <c r="Q6116" i="1"/>
  <c r="Q6117" i="1"/>
  <c r="Q6118" i="1"/>
  <c r="Q6119" i="1"/>
  <c r="Q6120" i="1"/>
  <c r="Q6136" i="1"/>
  <c r="Q6137" i="1"/>
  <c r="Q6138" i="1"/>
  <c r="Q6139" i="1"/>
  <c r="Q6140" i="1"/>
  <c r="Q6141" i="1"/>
  <c r="Q6142" i="1"/>
  <c r="Q6143" i="1"/>
  <c r="Q6144" i="1"/>
  <c r="Q6145" i="1"/>
  <c r="Q6146" i="1"/>
  <c r="Q6147" i="1"/>
  <c r="Q6148" i="1"/>
  <c r="Q6149" i="1"/>
  <c r="Q6150" i="1"/>
  <c r="Q6151" i="1"/>
  <c r="Q6152" i="1"/>
  <c r="Q6153" i="1"/>
  <c r="Q6154" i="1"/>
  <c r="Q6155" i="1"/>
  <c r="Q6156" i="1"/>
  <c r="Q6157" i="1"/>
  <c r="Q6158" i="1"/>
  <c r="Q6159" i="1"/>
  <c r="Q6160" i="1"/>
  <c r="Q6161" i="1"/>
  <c r="Q6162" i="1"/>
  <c r="Q6163" i="1"/>
  <c r="Q6164" i="1"/>
  <c r="Q6165" i="1"/>
  <c r="Q6166" i="1"/>
  <c r="Q6167" i="1"/>
  <c r="Q6168" i="1"/>
  <c r="Q6169" i="1"/>
  <c r="Q6170" i="1"/>
  <c r="Q6171" i="1"/>
  <c r="Q6172" i="1"/>
  <c r="Q6173" i="1"/>
  <c r="Q6174" i="1"/>
  <c r="Q6175" i="1"/>
  <c r="Q6176" i="1"/>
  <c r="Q6177" i="1"/>
  <c r="Q6178" i="1"/>
  <c r="Q6179" i="1"/>
  <c r="Q6180" i="1"/>
  <c r="Q6181" i="1"/>
  <c r="Q6182" i="1"/>
  <c r="Q6183" i="1"/>
  <c r="Q6184" i="1"/>
  <c r="Q6185" i="1"/>
  <c r="Q6186" i="1"/>
  <c r="Q6187" i="1"/>
  <c r="Q6188" i="1"/>
  <c r="Q6189" i="1"/>
  <c r="Q6190" i="1"/>
  <c r="Q6191" i="1"/>
  <c r="Q6192" i="1"/>
  <c r="Q6193" i="1"/>
  <c r="Q6194" i="1"/>
  <c r="Q6195" i="1"/>
  <c r="Q6196" i="1"/>
  <c r="Q6197" i="1"/>
  <c r="Q6198" i="1"/>
  <c r="Q6199" i="1"/>
  <c r="Q6200" i="1"/>
  <c r="Q6201" i="1"/>
  <c r="Q6202" i="1"/>
  <c r="Q6203" i="1"/>
  <c r="Q6204" i="1"/>
  <c r="Q6205" i="1"/>
  <c r="Q6206" i="1"/>
  <c r="Q6207" i="1"/>
  <c r="Q6208" i="1"/>
  <c r="Q6209" i="1"/>
  <c r="Q6210" i="1"/>
  <c r="Q6211" i="1"/>
  <c r="Q6212" i="1"/>
  <c r="Q6213" i="1"/>
  <c r="Q6214" i="1"/>
  <c r="Q6215" i="1"/>
  <c r="Q6216" i="1"/>
  <c r="Q6217" i="1"/>
  <c r="Q6218" i="1"/>
  <c r="Q6219" i="1"/>
  <c r="Q6220" i="1"/>
  <c r="Q6221" i="1"/>
  <c r="Q6222" i="1"/>
  <c r="Q6223" i="1"/>
  <c r="Q6224" i="1"/>
  <c r="Q6225" i="1"/>
  <c r="Q6226" i="1"/>
  <c r="Q6227" i="1"/>
  <c r="Q6228" i="1"/>
  <c r="Q6229" i="1"/>
  <c r="Q6230" i="1"/>
  <c r="Q6231" i="1"/>
  <c r="Q6232" i="1"/>
  <c r="Q6233" i="1"/>
  <c r="Q6234" i="1"/>
  <c r="Q6235" i="1"/>
  <c r="Q6236" i="1"/>
  <c r="Q6237" i="1"/>
  <c r="Q6238" i="1"/>
  <c r="Q6239" i="1"/>
  <c r="Q6240" i="1"/>
  <c r="Q6241" i="1"/>
  <c r="Q6242" i="1"/>
  <c r="Q6243" i="1"/>
  <c r="Q6244" i="1"/>
  <c r="Q6245" i="1"/>
  <c r="Q6246" i="1"/>
  <c r="Q6247" i="1"/>
  <c r="Q6248" i="1"/>
  <c r="Q6249" i="1"/>
  <c r="Q6250" i="1"/>
  <c r="Q6251" i="1"/>
  <c r="Q6252" i="1"/>
  <c r="Q6253" i="1"/>
  <c r="Q6254" i="1"/>
  <c r="Q6255" i="1"/>
  <c r="Q6256" i="1"/>
  <c r="Q6257" i="1"/>
  <c r="Q6258" i="1"/>
  <c r="Q6259" i="1"/>
  <c r="Q6260" i="1"/>
  <c r="Q6261" i="1"/>
  <c r="Q6262" i="1"/>
  <c r="Q6263" i="1"/>
  <c r="Q6264" i="1"/>
  <c r="Q6265" i="1"/>
  <c r="Q6266" i="1"/>
  <c r="Q6267" i="1"/>
  <c r="Q6268" i="1"/>
  <c r="Q6269" i="1"/>
  <c r="Q6270" i="1"/>
  <c r="Q6271" i="1"/>
  <c r="Q6272" i="1"/>
  <c r="Q6273" i="1"/>
  <c r="Q6274" i="1"/>
  <c r="Q6275" i="1"/>
  <c r="Q6276" i="1"/>
  <c r="Q6277" i="1"/>
  <c r="Q6278" i="1"/>
  <c r="Q6279" i="1"/>
  <c r="Q6280" i="1"/>
  <c r="Q6281" i="1"/>
  <c r="Q6282" i="1"/>
  <c r="Q6283" i="1"/>
  <c r="Q6284" i="1"/>
  <c r="Q6285" i="1"/>
  <c r="Q6286" i="1"/>
  <c r="Q6287" i="1"/>
  <c r="Q6288" i="1"/>
  <c r="Q6289" i="1"/>
  <c r="Q6290" i="1"/>
  <c r="Q6291" i="1"/>
  <c r="Q6292" i="1"/>
  <c r="Q6293" i="1"/>
  <c r="Q6294" i="1"/>
  <c r="Q6295" i="1"/>
  <c r="Q6296" i="1"/>
  <c r="Q6297" i="1"/>
  <c r="Q6298" i="1"/>
  <c r="Q6299" i="1"/>
  <c r="Q6300" i="1"/>
  <c r="Q6301" i="1"/>
  <c r="Q6302" i="1"/>
  <c r="Q6303" i="1"/>
  <c r="Q6304" i="1"/>
  <c r="Q6305" i="1"/>
  <c r="Q6306" i="1"/>
  <c r="Q6307" i="1"/>
  <c r="Q6308" i="1"/>
  <c r="Q6309" i="1"/>
  <c r="Q6310" i="1"/>
  <c r="Q6311" i="1"/>
  <c r="Q6312" i="1"/>
  <c r="Q6313" i="1"/>
  <c r="Q6314" i="1"/>
  <c r="Q6315" i="1"/>
  <c r="Q6316" i="1"/>
  <c r="Q6317" i="1"/>
  <c r="Q6318" i="1"/>
  <c r="Q6319" i="1"/>
  <c r="Q6320" i="1"/>
  <c r="Q6321" i="1"/>
  <c r="Q6322" i="1"/>
  <c r="Q6323" i="1"/>
  <c r="Q6324" i="1"/>
  <c r="Q6325" i="1"/>
  <c r="Q6326" i="1"/>
  <c r="Q6327" i="1"/>
  <c r="Q6328" i="1"/>
  <c r="Q6329" i="1"/>
  <c r="Q6330" i="1"/>
  <c r="Q6331" i="1"/>
  <c r="Q6332" i="1"/>
  <c r="Q6333" i="1"/>
  <c r="Q6334" i="1"/>
  <c r="Q6335" i="1"/>
  <c r="Q6336" i="1"/>
  <c r="Q6337" i="1"/>
  <c r="Q6338" i="1"/>
  <c r="Q6339" i="1"/>
  <c r="Q6340" i="1"/>
  <c r="Q6341" i="1"/>
  <c r="Q6342" i="1"/>
  <c r="Q6343" i="1"/>
  <c r="Q6344" i="1"/>
  <c r="Q6345" i="1"/>
  <c r="Q6346" i="1"/>
  <c r="Q6347" i="1"/>
  <c r="Q6348" i="1"/>
  <c r="Q6349" i="1"/>
  <c r="Q6350" i="1"/>
  <c r="Q6351" i="1"/>
  <c r="B6351" i="1" s="1"/>
  <c r="Q6352" i="1"/>
  <c r="B6352" i="1" s="1"/>
  <c r="Q6353" i="1"/>
  <c r="B6353" i="1" s="1"/>
  <c r="Q6354" i="1"/>
  <c r="B6354" i="1" s="1"/>
  <c r="Q6355" i="1"/>
  <c r="B6355" i="1" s="1"/>
  <c r="Q6356" i="1"/>
  <c r="B6356" i="1" s="1"/>
  <c r="Q6357" i="1"/>
  <c r="B6357" i="1" s="1"/>
  <c r="Q6358" i="1"/>
  <c r="B6358" i="1" s="1"/>
  <c r="Q6359" i="1"/>
  <c r="B6359" i="1" s="1"/>
  <c r="Q6360" i="1"/>
  <c r="B6360" i="1" s="1"/>
  <c r="Q6361" i="1"/>
  <c r="B6361" i="1" s="1"/>
  <c r="Q6362" i="1"/>
  <c r="B6362" i="1" s="1"/>
  <c r="Q6363" i="1"/>
  <c r="B6363" i="1" s="1"/>
  <c r="Q6364" i="1"/>
  <c r="B6364" i="1" s="1"/>
  <c r="Q6365" i="1"/>
  <c r="B6365" i="1" s="1"/>
  <c r="Q6366" i="1"/>
  <c r="B6366" i="1" s="1"/>
  <c r="Q6367" i="1"/>
  <c r="B6367" i="1" s="1"/>
  <c r="Q6368" i="1"/>
  <c r="B6368" i="1" s="1"/>
  <c r="Q6369" i="1"/>
  <c r="B6369" i="1" s="1"/>
  <c r="Q6370" i="1"/>
  <c r="B6370" i="1" s="1"/>
  <c r="Q6371" i="1"/>
  <c r="B6371" i="1" s="1"/>
  <c r="Q6372" i="1"/>
  <c r="B6372" i="1" s="1"/>
  <c r="Q6373" i="1"/>
  <c r="B6373" i="1" s="1"/>
  <c r="Q6374" i="1"/>
  <c r="B6374" i="1" s="1"/>
  <c r="Q6375" i="1"/>
  <c r="B6375" i="1" s="1"/>
  <c r="Q6376" i="1"/>
  <c r="B6376" i="1" s="1"/>
  <c r="Q6377" i="1"/>
  <c r="B6377" i="1" s="1"/>
  <c r="Q6378" i="1"/>
  <c r="B6378" i="1" s="1"/>
  <c r="Q6379" i="1"/>
  <c r="B6379" i="1" s="1"/>
  <c r="Q6380" i="1"/>
  <c r="B6380" i="1" s="1"/>
  <c r="Q6381" i="1"/>
  <c r="B6381" i="1" s="1"/>
  <c r="Q6382" i="1"/>
  <c r="B6382" i="1" s="1"/>
  <c r="Q6383" i="1"/>
  <c r="B6383" i="1" s="1"/>
  <c r="Q6384" i="1"/>
  <c r="B6384" i="1" s="1"/>
  <c r="Q6385" i="1"/>
  <c r="B6385" i="1" s="1"/>
  <c r="Q6386" i="1"/>
  <c r="B6386" i="1" s="1"/>
  <c r="Q6387" i="1"/>
  <c r="B6387" i="1" s="1"/>
  <c r="Q6388" i="1"/>
  <c r="B6388" i="1" s="1"/>
  <c r="Q6389" i="1"/>
  <c r="B6389" i="1" s="1"/>
  <c r="Q6390" i="1"/>
  <c r="B6390" i="1" s="1"/>
  <c r="Q6391" i="1"/>
  <c r="B6391" i="1" s="1"/>
  <c r="Q6392" i="1"/>
  <c r="B6392" i="1" s="1"/>
  <c r="Q6393" i="1"/>
  <c r="B6393" i="1" s="1"/>
  <c r="Q6394" i="1"/>
  <c r="B6394" i="1" s="1"/>
  <c r="Q6395" i="1"/>
  <c r="B6395" i="1" s="1"/>
  <c r="Q6396" i="1"/>
  <c r="B6396" i="1" s="1"/>
  <c r="Q6397" i="1"/>
  <c r="B6397" i="1" s="1"/>
  <c r="Q6398" i="1"/>
  <c r="B6398" i="1" s="1"/>
  <c r="Q6399" i="1"/>
  <c r="B6399" i="1" s="1"/>
  <c r="Q6400" i="1"/>
  <c r="B6400" i="1" s="1"/>
  <c r="Q6401" i="1"/>
  <c r="B6401" i="1" s="1"/>
  <c r="Q6402" i="1"/>
  <c r="B6402" i="1" s="1"/>
  <c r="Q6403" i="1"/>
  <c r="B6403" i="1" s="1"/>
  <c r="Q6404" i="1"/>
  <c r="B6404" i="1" s="1"/>
  <c r="Q6405" i="1"/>
  <c r="B6405" i="1" s="1"/>
  <c r="Q6406" i="1"/>
  <c r="B6406" i="1" s="1"/>
  <c r="Q6407" i="1"/>
  <c r="B6407" i="1" s="1"/>
  <c r="Q6408" i="1"/>
  <c r="B6408" i="1" s="1"/>
  <c r="Q6409" i="1"/>
  <c r="B6409" i="1" s="1"/>
  <c r="Q6410" i="1"/>
  <c r="B6410" i="1" s="1"/>
  <c r="Q6411" i="1"/>
  <c r="B6411" i="1" s="1"/>
  <c r="Q6412" i="1"/>
  <c r="B6412" i="1" s="1"/>
  <c r="Q6413" i="1"/>
  <c r="B6413" i="1" s="1"/>
  <c r="Q6414" i="1"/>
  <c r="B6414" i="1" s="1"/>
  <c r="Q6415" i="1"/>
  <c r="B6415" i="1" s="1"/>
  <c r="Q6416" i="1"/>
  <c r="B6416" i="1" s="1"/>
  <c r="Q6417" i="1"/>
  <c r="B6417" i="1" s="1"/>
  <c r="Q6418" i="1"/>
  <c r="B6418" i="1" s="1"/>
  <c r="Q6419" i="1"/>
  <c r="B6419" i="1" s="1"/>
  <c r="Q6420" i="1"/>
  <c r="B6420" i="1" s="1"/>
  <c r="Q6421" i="1"/>
  <c r="B6421" i="1" s="1"/>
  <c r="Q6422" i="1"/>
  <c r="B6422" i="1" s="1"/>
  <c r="Q6423" i="1"/>
  <c r="B6423" i="1" s="1"/>
  <c r="Q6424" i="1"/>
  <c r="B6424" i="1" s="1"/>
  <c r="Q6425" i="1"/>
  <c r="B6425" i="1" s="1"/>
  <c r="Q6426" i="1"/>
  <c r="B6426" i="1" s="1"/>
  <c r="Q6427" i="1"/>
  <c r="B6427" i="1" s="1"/>
  <c r="Q6428" i="1"/>
  <c r="B6428" i="1" s="1"/>
  <c r="Q6429" i="1"/>
  <c r="B6429" i="1" s="1"/>
  <c r="Q6430" i="1"/>
  <c r="B6430" i="1" s="1"/>
  <c r="Q6431" i="1"/>
  <c r="B6431" i="1" s="1"/>
  <c r="Q6432" i="1"/>
  <c r="B6432" i="1" s="1"/>
  <c r="Q6433" i="1"/>
  <c r="B6433" i="1" s="1"/>
  <c r="Q6434" i="1"/>
  <c r="B6434" i="1" s="1"/>
  <c r="Q6435" i="1"/>
  <c r="B6435" i="1" s="1"/>
  <c r="Q6436" i="1"/>
  <c r="B6436" i="1" s="1"/>
  <c r="Q6437" i="1"/>
  <c r="B6437" i="1" s="1"/>
  <c r="Q6438" i="1"/>
  <c r="B6438" i="1" s="1"/>
  <c r="Q6439" i="1"/>
  <c r="B6439" i="1" s="1"/>
  <c r="Q6440" i="1"/>
  <c r="B6440" i="1" s="1"/>
  <c r="Q6441" i="1"/>
  <c r="B6441" i="1" s="1"/>
  <c r="Q6442" i="1"/>
  <c r="B6442" i="1" s="1"/>
  <c r="Q6443" i="1"/>
  <c r="B6443" i="1" s="1"/>
  <c r="Q6444" i="1"/>
  <c r="B6444" i="1" s="1"/>
  <c r="Q6445" i="1"/>
  <c r="B6445" i="1" s="1"/>
  <c r="Q6446" i="1"/>
  <c r="B6446" i="1" s="1"/>
  <c r="Q6447" i="1"/>
  <c r="B6447" i="1" s="1"/>
  <c r="Q6448" i="1"/>
  <c r="B6448" i="1" s="1"/>
  <c r="Q6449" i="1"/>
  <c r="B6449" i="1" s="1"/>
  <c r="Q6450" i="1"/>
  <c r="B6450" i="1" s="1"/>
  <c r="Q6451" i="1"/>
  <c r="B6451" i="1" s="1"/>
  <c r="Q6452" i="1"/>
  <c r="B6452" i="1" s="1"/>
  <c r="Q6453" i="1"/>
  <c r="B6453" i="1" s="1"/>
  <c r="Q6454" i="1"/>
  <c r="B6454" i="1" s="1"/>
  <c r="Q6455" i="1"/>
  <c r="B6455" i="1" s="1"/>
  <c r="Q6456" i="1"/>
  <c r="B6456" i="1" s="1"/>
  <c r="Q6457" i="1"/>
  <c r="B6457" i="1" s="1"/>
  <c r="Q6458" i="1"/>
  <c r="B6458" i="1" s="1"/>
  <c r="Q6459" i="1"/>
  <c r="B6459" i="1" s="1"/>
  <c r="Q6460" i="1"/>
  <c r="B6460" i="1" s="1"/>
  <c r="Q6461" i="1"/>
  <c r="B6461" i="1" s="1"/>
  <c r="Q6462" i="1"/>
  <c r="B6462" i="1" s="1"/>
  <c r="Q6463" i="1"/>
  <c r="B6463" i="1" s="1"/>
  <c r="Q6464" i="1"/>
  <c r="B6464" i="1" s="1"/>
  <c r="Q6465" i="1"/>
  <c r="B6465" i="1" s="1"/>
  <c r="Q6466" i="1"/>
  <c r="B6466" i="1" s="1"/>
  <c r="Q6467" i="1"/>
  <c r="B6467" i="1" s="1"/>
  <c r="Q6468" i="1"/>
  <c r="B6468" i="1" s="1"/>
  <c r="Q6469" i="1"/>
  <c r="B6469" i="1" s="1"/>
  <c r="Q6470" i="1"/>
  <c r="B6470" i="1" s="1"/>
  <c r="Q6471" i="1"/>
  <c r="B6471" i="1" s="1"/>
  <c r="Q6472" i="1"/>
  <c r="B6472" i="1" s="1"/>
  <c r="Q6473" i="1"/>
  <c r="B6473" i="1" s="1"/>
  <c r="Q6474" i="1"/>
  <c r="B6474" i="1" s="1"/>
  <c r="Q6475" i="1"/>
  <c r="B6475" i="1" s="1"/>
  <c r="Q6476" i="1"/>
  <c r="B6476" i="1" s="1"/>
  <c r="Q6477" i="1"/>
  <c r="B6477" i="1" s="1"/>
  <c r="Q6478" i="1"/>
  <c r="B6478" i="1" s="1"/>
  <c r="Q6479" i="1"/>
  <c r="B6479" i="1" s="1"/>
  <c r="Q6480" i="1"/>
  <c r="B6480" i="1" s="1"/>
  <c r="Q6481" i="1"/>
  <c r="B6481" i="1" s="1"/>
  <c r="Q6482" i="1"/>
  <c r="B6482" i="1" s="1"/>
  <c r="Q6483" i="1"/>
  <c r="B6483" i="1" s="1"/>
  <c r="Q6484" i="1"/>
  <c r="B6484" i="1" s="1"/>
  <c r="Q6485" i="1"/>
  <c r="B6485" i="1" s="1"/>
  <c r="Q6486" i="1"/>
  <c r="B6486" i="1" s="1"/>
  <c r="Q6487" i="1"/>
  <c r="B6487" i="1" s="1"/>
  <c r="Q6488" i="1"/>
  <c r="B6488" i="1" s="1"/>
  <c r="Q6489" i="1"/>
  <c r="B6489" i="1" s="1"/>
  <c r="Q6490" i="1"/>
  <c r="B6490" i="1" s="1"/>
  <c r="Q6491" i="1"/>
  <c r="B6491" i="1" s="1"/>
  <c r="Q6492" i="1"/>
  <c r="B6492" i="1" s="1"/>
  <c r="Q6493" i="1"/>
  <c r="B6493" i="1" s="1"/>
  <c r="Q6494" i="1"/>
  <c r="B6494" i="1" s="1"/>
  <c r="Q6495" i="1"/>
  <c r="B6495" i="1" s="1"/>
  <c r="Q6496" i="1"/>
  <c r="B6496" i="1" s="1"/>
  <c r="Q6497" i="1"/>
  <c r="B6497" i="1" s="1"/>
  <c r="Q6498" i="1"/>
  <c r="B6498" i="1" s="1"/>
  <c r="Q6499" i="1"/>
  <c r="B6499" i="1" s="1"/>
  <c r="Q6500" i="1"/>
  <c r="B6500" i="1" s="1"/>
  <c r="Q6501" i="1"/>
  <c r="B6501" i="1" s="1"/>
  <c r="Q6502" i="1"/>
  <c r="B6502" i="1" s="1"/>
  <c r="Q6503" i="1"/>
  <c r="B6503" i="1" s="1"/>
  <c r="Q6504" i="1"/>
  <c r="B6504" i="1" s="1"/>
  <c r="Q6505" i="1"/>
  <c r="B6505" i="1" s="1"/>
  <c r="Q6506" i="1"/>
  <c r="B6506" i="1" s="1"/>
  <c r="Q6507" i="1"/>
  <c r="B6507" i="1" s="1"/>
  <c r="Q6508" i="1"/>
  <c r="B6508" i="1" s="1"/>
  <c r="Q6509" i="1"/>
  <c r="B6509" i="1" s="1"/>
  <c r="Q6510" i="1"/>
  <c r="B6510" i="1" s="1"/>
  <c r="Q6511" i="1"/>
  <c r="B6511" i="1" s="1"/>
  <c r="Q6512" i="1"/>
  <c r="B6512" i="1" s="1"/>
  <c r="Q6513" i="1"/>
  <c r="B6513" i="1" s="1"/>
  <c r="Q6514" i="1"/>
  <c r="B6514" i="1" s="1"/>
  <c r="Q6515" i="1"/>
  <c r="B6515" i="1" s="1"/>
  <c r="Q6516" i="1"/>
  <c r="B6516" i="1" s="1"/>
  <c r="Q6517" i="1"/>
  <c r="B6517" i="1" s="1"/>
  <c r="Q6518" i="1"/>
  <c r="B6518" i="1" s="1"/>
  <c r="Q6519" i="1"/>
  <c r="B6519" i="1" s="1"/>
  <c r="Q6520" i="1"/>
  <c r="B6520" i="1" s="1"/>
  <c r="Q6521" i="1"/>
  <c r="B6521" i="1" s="1"/>
  <c r="Q6522" i="1"/>
  <c r="B6522" i="1" s="1"/>
  <c r="Q6523" i="1"/>
  <c r="B6523" i="1" s="1"/>
  <c r="Q6524" i="1"/>
  <c r="B6524" i="1" s="1"/>
  <c r="Q6525" i="1"/>
  <c r="B6525" i="1" s="1"/>
  <c r="Q6526" i="1"/>
  <c r="B6526" i="1" s="1"/>
  <c r="Q6527" i="1"/>
  <c r="B6527" i="1" s="1"/>
  <c r="Q6528" i="1"/>
  <c r="B6528" i="1" s="1"/>
  <c r="Q6529" i="1"/>
  <c r="B6529" i="1" s="1"/>
  <c r="Q6530" i="1"/>
  <c r="B6530" i="1" s="1"/>
  <c r="Q6531" i="1"/>
  <c r="B6531" i="1" s="1"/>
  <c r="Q6532" i="1"/>
  <c r="B6532" i="1" s="1"/>
  <c r="Q6533" i="1"/>
  <c r="B6533" i="1" s="1"/>
  <c r="Q6534" i="1"/>
  <c r="B6534" i="1" s="1"/>
  <c r="Q6535" i="1"/>
  <c r="B6535" i="1" s="1"/>
  <c r="Q6536" i="1"/>
  <c r="B6536" i="1" s="1"/>
  <c r="Q6537" i="1"/>
  <c r="B6537" i="1" s="1"/>
  <c r="Q6538" i="1"/>
  <c r="B6538" i="1" s="1"/>
  <c r="Q6539" i="1"/>
  <c r="B6539" i="1" s="1"/>
  <c r="Q6540" i="1"/>
  <c r="B6540" i="1" s="1"/>
  <c r="Q6541" i="1"/>
  <c r="B6541" i="1" s="1"/>
  <c r="Q6542" i="1"/>
  <c r="B6542" i="1" s="1"/>
  <c r="Q6543" i="1"/>
  <c r="B6543" i="1" s="1"/>
  <c r="Q6544" i="1"/>
  <c r="B6544" i="1" s="1"/>
  <c r="Q6545" i="1"/>
  <c r="B6545" i="1" s="1"/>
  <c r="Q6546" i="1"/>
  <c r="B6546" i="1" s="1"/>
  <c r="Q6547" i="1"/>
  <c r="B6547" i="1" s="1"/>
  <c r="Q6548" i="1"/>
  <c r="B6548" i="1" s="1"/>
  <c r="Q6549" i="1"/>
  <c r="B6549" i="1" s="1"/>
  <c r="Q6550" i="1"/>
  <c r="B6550" i="1" s="1"/>
  <c r="Q6551" i="1"/>
  <c r="B6551" i="1" s="1"/>
  <c r="Q6552" i="1"/>
  <c r="B6552" i="1" s="1"/>
  <c r="Q6553" i="1"/>
  <c r="B6553" i="1" s="1"/>
  <c r="Q6554" i="1"/>
  <c r="B6554" i="1" s="1"/>
  <c r="Q6555" i="1"/>
  <c r="B6555" i="1" s="1"/>
  <c r="Q6556" i="1"/>
  <c r="B6556" i="1" s="1"/>
  <c r="Q6557" i="1"/>
  <c r="B6557" i="1" s="1"/>
  <c r="Q6558" i="1"/>
  <c r="B6558" i="1" s="1"/>
  <c r="Q6559" i="1"/>
  <c r="B6559" i="1" s="1"/>
  <c r="Q6560" i="1"/>
  <c r="B6560" i="1" s="1"/>
  <c r="Q6561" i="1"/>
  <c r="B6561" i="1" s="1"/>
  <c r="Q6562" i="1"/>
  <c r="B6562" i="1" s="1"/>
  <c r="Q6563" i="1"/>
  <c r="B6563" i="1" s="1"/>
  <c r="Q6564" i="1"/>
  <c r="B6564" i="1" s="1"/>
  <c r="Q6565" i="1"/>
  <c r="B6565" i="1" s="1"/>
  <c r="Q6566" i="1"/>
  <c r="B6566" i="1" s="1"/>
  <c r="Q6567" i="1"/>
  <c r="B6567" i="1" s="1"/>
  <c r="Q6568" i="1"/>
  <c r="B6568" i="1" s="1"/>
  <c r="Q6569" i="1"/>
  <c r="B6569" i="1" s="1"/>
  <c r="Q6570" i="1"/>
  <c r="B6570" i="1" s="1"/>
  <c r="Q6571" i="1"/>
  <c r="B6571" i="1" s="1"/>
  <c r="Q6572" i="1"/>
  <c r="B6572" i="1" s="1"/>
  <c r="Q6573" i="1"/>
  <c r="B6573" i="1" s="1"/>
  <c r="Q6574" i="1"/>
  <c r="B6574" i="1" s="1"/>
  <c r="Q6575" i="1"/>
  <c r="B6575" i="1" s="1"/>
  <c r="Q6576" i="1"/>
  <c r="B6576" i="1" s="1"/>
  <c r="Q6577" i="1"/>
  <c r="B6577" i="1" s="1"/>
  <c r="Q6578" i="1"/>
  <c r="B6578" i="1" s="1"/>
  <c r="Q6579" i="1"/>
  <c r="B6579" i="1" s="1"/>
  <c r="Q6580" i="1"/>
  <c r="B6580" i="1" s="1"/>
  <c r="Q6581" i="1"/>
  <c r="B6581" i="1" s="1"/>
  <c r="Q6582" i="1"/>
  <c r="B6582" i="1" s="1"/>
  <c r="Q6583" i="1"/>
  <c r="B6583" i="1" s="1"/>
  <c r="Q6584" i="1"/>
  <c r="B6584" i="1" s="1"/>
  <c r="Q6585" i="1"/>
  <c r="B6585" i="1" s="1"/>
  <c r="Q6586" i="1"/>
  <c r="B6586" i="1" s="1"/>
  <c r="Q6587" i="1"/>
  <c r="B6587" i="1" s="1"/>
  <c r="Q6588" i="1"/>
  <c r="B6588" i="1" s="1"/>
  <c r="Q6589" i="1"/>
  <c r="B6589" i="1" s="1"/>
  <c r="Q6590" i="1"/>
  <c r="B6590" i="1" s="1"/>
  <c r="Q6591" i="1"/>
  <c r="B6591" i="1" s="1"/>
  <c r="Q6592" i="1"/>
  <c r="B6592" i="1" s="1"/>
  <c r="Q6593" i="1"/>
  <c r="B6593" i="1" s="1"/>
  <c r="Q6594" i="1"/>
  <c r="B6594" i="1" s="1"/>
  <c r="Q6595" i="1"/>
  <c r="B6595" i="1" s="1"/>
  <c r="Q6596" i="1"/>
  <c r="B6596" i="1" s="1"/>
  <c r="Q6597" i="1"/>
  <c r="B6597" i="1" s="1"/>
  <c r="Q6598" i="1"/>
  <c r="B6598" i="1" s="1"/>
  <c r="Q6599" i="1"/>
  <c r="B6599" i="1" s="1"/>
  <c r="Q6600" i="1"/>
  <c r="B6600" i="1" s="1"/>
  <c r="Q6601" i="1"/>
  <c r="B6601" i="1" s="1"/>
  <c r="Q6602" i="1"/>
  <c r="B6602" i="1" s="1"/>
  <c r="Q6603" i="1"/>
  <c r="B6603" i="1" s="1"/>
  <c r="Q6604" i="1"/>
  <c r="B6604" i="1" s="1"/>
  <c r="Q6605" i="1"/>
  <c r="B6605" i="1" s="1"/>
  <c r="Q6606" i="1"/>
  <c r="B6606" i="1" s="1"/>
  <c r="Q6607" i="1"/>
  <c r="B6607" i="1" s="1"/>
  <c r="Q6608" i="1"/>
  <c r="B6608" i="1" s="1"/>
  <c r="Q6609" i="1"/>
  <c r="B6609" i="1" s="1"/>
  <c r="Q6610" i="1"/>
  <c r="B6610" i="1" s="1"/>
  <c r="Q6611" i="1"/>
  <c r="B6611" i="1" s="1"/>
  <c r="Q6612" i="1"/>
  <c r="B6612" i="1" s="1"/>
  <c r="Q6613" i="1"/>
  <c r="B6613" i="1" s="1"/>
  <c r="Q6614" i="1"/>
  <c r="B6614" i="1" s="1"/>
  <c r="Q6615" i="1"/>
  <c r="B6615" i="1" s="1"/>
  <c r="Q6616" i="1"/>
  <c r="B6616" i="1" s="1"/>
  <c r="Q6617" i="1"/>
  <c r="B6617" i="1" s="1"/>
  <c r="Q6618" i="1"/>
  <c r="B6618" i="1" s="1"/>
  <c r="Q6619" i="1"/>
  <c r="B6619" i="1" s="1"/>
  <c r="Q6620" i="1"/>
  <c r="B6620" i="1" s="1"/>
  <c r="Q6621" i="1"/>
  <c r="B6621" i="1" s="1"/>
  <c r="Q6622" i="1"/>
  <c r="B6622" i="1" s="1"/>
  <c r="Q6623" i="1"/>
  <c r="B6623" i="1" s="1"/>
  <c r="Q6624" i="1"/>
  <c r="B6624" i="1" s="1"/>
  <c r="Q6625" i="1"/>
  <c r="B6625" i="1" s="1"/>
  <c r="Q6626" i="1"/>
  <c r="B6626" i="1" s="1"/>
  <c r="Q6627" i="1"/>
  <c r="B6627" i="1" s="1"/>
  <c r="Q6628" i="1"/>
  <c r="B6628" i="1" s="1"/>
  <c r="Q6629" i="1"/>
  <c r="B6629" i="1" s="1"/>
  <c r="Q6630" i="1"/>
  <c r="B6630" i="1" s="1"/>
  <c r="Q6631" i="1"/>
  <c r="B6631" i="1" s="1"/>
  <c r="Q6632" i="1"/>
  <c r="B6632" i="1" s="1"/>
  <c r="Q6633" i="1"/>
  <c r="B6633" i="1" s="1"/>
  <c r="Q6634" i="1"/>
  <c r="B6634" i="1" s="1"/>
  <c r="Q6635" i="1"/>
  <c r="B6635" i="1" s="1"/>
  <c r="Q6636" i="1"/>
  <c r="B6636" i="1" s="1"/>
  <c r="Q6637" i="1"/>
  <c r="B6637" i="1" s="1"/>
  <c r="Q6638" i="1"/>
  <c r="B6638" i="1" s="1"/>
  <c r="Q6639" i="1"/>
  <c r="B6639" i="1" s="1"/>
  <c r="Q6640" i="1"/>
  <c r="B6640" i="1" s="1"/>
  <c r="Q6641" i="1"/>
  <c r="B6641" i="1" s="1"/>
  <c r="Q6642" i="1"/>
  <c r="B6642" i="1" s="1"/>
  <c r="Q6643" i="1"/>
  <c r="B6643" i="1" s="1"/>
  <c r="Q6644" i="1"/>
  <c r="B6644" i="1" s="1"/>
  <c r="Q6645" i="1"/>
  <c r="B6645" i="1" s="1"/>
  <c r="Q6646" i="1"/>
  <c r="B6646" i="1" s="1"/>
  <c r="Q6647" i="1"/>
  <c r="B6647" i="1" s="1"/>
  <c r="Q6648" i="1"/>
  <c r="B6648" i="1" s="1"/>
  <c r="Q6649" i="1"/>
  <c r="B6649" i="1" s="1"/>
  <c r="Q6650" i="1"/>
  <c r="B6650" i="1" s="1"/>
  <c r="Q6651" i="1"/>
  <c r="B6651" i="1" s="1"/>
  <c r="Q6652" i="1"/>
  <c r="B6652" i="1" s="1"/>
  <c r="Q6653" i="1"/>
  <c r="B6653" i="1" s="1"/>
  <c r="Q6654" i="1"/>
  <c r="B6654" i="1" s="1"/>
  <c r="Q6655" i="1"/>
  <c r="B6655" i="1" s="1"/>
  <c r="Q6656" i="1"/>
  <c r="B6656" i="1" s="1"/>
  <c r="Q6657" i="1"/>
  <c r="B6657" i="1" s="1"/>
  <c r="Q6658" i="1"/>
  <c r="B6658" i="1" s="1"/>
  <c r="Q6659" i="1"/>
  <c r="B6659" i="1" s="1"/>
  <c r="Q6660" i="1"/>
  <c r="B6660" i="1" s="1"/>
  <c r="Q6661" i="1"/>
  <c r="B6661" i="1" s="1"/>
  <c r="Q6662" i="1"/>
  <c r="B6662" i="1" s="1"/>
  <c r="Q6663" i="1"/>
  <c r="B6663" i="1" s="1"/>
  <c r="Q6664" i="1"/>
  <c r="B6664" i="1" s="1"/>
  <c r="Q6665" i="1"/>
  <c r="B6665" i="1" s="1"/>
  <c r="Q6666" i="1"/>
  <c r="B6666" i="1" s="1"/>
  <c r="Q6667" i="1"/>
  <c r="B6667" i="1" s="1"/>
  <c r="Q6668" i="1"/>
  <c r="B6668" i="1" s="1"/>
  <c r="Q6669" i="1"/>
  <c r="B6669" i="1" s="1"/>
  <c r="Q6670" i="1"/>
  <c r="B6670" i="1" s="1"/>
  <c r="Q6671" i="1"/>
  <c r="B6671" i="1" s="1"/>
  <c r="Q6672" i="1"/>
  <c r="B6672" i="1" s="1"/>
  <c r="Q6673" i="1"/>
  <c r="B6673" i="1" s="1"/>
  <c r="Q6674" i="1"/>
  <c r="B6674" i="1" s="1"/>
  <c r="Q6675" i="1"/>
  <c r="B6675" i="1" s="1"/>
  <c r="Q6676" i="1"/>
  <c r="B6676" i="1" s="1"/>
  <c r="Q6677" i="1"/>
  <c r="B6677" i="1" s="1"/>
  <c r="Q6678" i="1"/>
  <c r="B6678" i="1" s="1"/>
  <c r="Q6679" i="1"/>
  <c r="B6679" i="1" s="1"/>
  <c r="Q6680" i="1"/>
  <c r="B6680" i="1" s="1"/>
  <c r="Q6681" i="1"/>
  <c r="B6681" i="1" s="1"/>
  <c r="Q6682" i="1"/>
  <c r="B6682" i="1" s="1"/>
  <c r="Q6683" i="1"/>
  <c r="B6683" i="1" s="1"/>
  <c r="Q6684" i="1"/>
  <c r="B6684" i="1" s="1"/>
  <c r="Q6685" i="1"/>
  <c r="B6685" i="1" s="1"/>
  <c r="Q6686" i="1"/>
  <c r="B6686" i="1" s="1"/>
  <c r="Q6687" i="1"/>
  <c r="B6687" i="1" s="1"/>
  <c r="Q6688" i="1"/>
  <c r="B6688" i="1" s="1"/>
  <c r="Q6689" i="1"/>
  <c r="B6689" i="1" s="1"/>
  <c r="Q6690" i="1"/>
  <c r="B6690" i="1" s="1"/>
  <c r="Q6691" i="1"/>
  <c r="B6691" i="1" s="1"/>
  <c r="Q6692" i="1"/>
  <c r="B6692" i="1" s="1"/>
  <c r="Q6693" i="1"/>
  <c r="B6693" i="1" s="1"/>
  <c r="Q6694" i="1"/>
  <c r="B6694" i="1" s="1"/>
  <c r="Q6695" i="1"/>
  <c r="B6695" i="1" s="1"/>
  <c r="Q6696" i="1"/>
  <c r="B6696" i="1" s="1"/>
  <c r="Q6697" i="1"/>
  <c r="B6697" i="1" s="1"/>
  <c r="Q6698" i="1"/>
  <c r="B6698" i="1" s="1"/>
  <c r="Q6699" i="1"/>
  <c r="B6699" i="1" s="1"/>
  <c r="Q6700" i="1"/>
  <c r="B6700" i="1" s="1"/>
  <c r="Q6701" i="1"/>
  <c r="B6701" i="1" s="1"/>
  <c r="Q6702" i="1"/>
  <c r="B6702" i="1" s="1"/>
  <c r="Q6703" i="1"/>
  <c r="B6703" i="1" s="1"/>
  <c r="Q6704" i="1"/>
  <c r="B6704" i="1" s="1"/>
  <c r="Q6705" i="1"/>
  <c r="B6705" i="1" s="1"/>
  <c r="Q6706" i="1"/>
  <c r="B6706" i="1" s="1"/>
  <c r="Q6707" i="1"/>
  <c r="B6707" i="1" s="1"/>
  <c r="Q6708" i="1"/>
  <c r="B6708" i="1" s="1"/>
  <c r="Q6709" i="1"/>
  <c r="B6709" i="1" s="1"/>
  <c r="Q6710" i="1"/>
  <c r="B6710" i="1" s="1"/>
  <c r="Q6711" i="1"/>
  <c r="B6711" i="1" s="1"/>
  <c r="Q6712" i="1"/>
  <c r="B6712" i="1" s="1"/>
  <c r="Q6713" i="1"/>
  <c r="B6713" i="1" s="1"/>
  <c r="Q6714" i="1"/>
  <c r="B6714" i="1" s="1"/>
  <c r="Q6715" i="1"/>
  <c r="B6715" i="1" s="1"/>
  <c r="Q6716" i="1"/>
  <c r="B6716" i="1" s="1"/>
  <c r="Q6717" i="1"/>
  <c r="B6717" i="1" s="1"/>
  <c r="Q6718" i="1"/>
  <c r="B6718" i="1" s="1"/>
  <c r="Q6719" i="1"/>
  <c r="B6719" i="1" s="1"/>
  <c r="Q6720" i="1"/>
  <c r="B6720" i="1" s="1"/>
  <c r="Q6721" i="1"/>
  <c r="B6721" i="1" s="1"/>
  <c r="Q6722" i="1"/>
  <c r="B6722" i="1" s="1"/>
  <c r="Q6723" i="1"/>
  <c r="B6723" i="1" s="1"/>
  <c r="Q6724" i="1"/>
  <c r="B6724" i="1" s="1"/>
  <c r="Q6725" i="1"/>
  <c r="B6725" i="1" s="1"/>
  <c r="Q6726" i="1"/>
  <c r="B6726" i="1" s="1"/>
  <c r="Q6727" i="1"/>
  <c r="B6727" i="1" s="1"/>
  <c r="Q6728" i="1"/>
  <c r="B6728" i="1" s="1"/>
  <c r="Q6729" i="1"/>
  <c r="B6729" i="1" s="1"/>
  <c r="Q6730" i="1"/>
  <c r="B6730" i="1" s="1"/>
  <c r="Q6731" i="1"/>
  <c r="B6731" i="1" s="1"/>
  <c r="Q6732" i="1"/>
  <c r="B6732" i="1" s="1"/>
  <c r="Q6733" i="1"/>
  <c r="B6733" i="1" s="1"/>
  <c r="Q6734" i="1"/>
  <c r="B6734" i="1" s="1"/>
  <c r="Q6735" i="1"/>
  <c r="B6735" i="1" s="1"/>
  <c r="Q6736" i="1"/>
  <c r="B6736" i="1" s="1"/>
  <c r="Q6737" i="1"/>
  <c r="B6737" i="1" s="1"/>
  <c r="Q6738" i="1"/>
  <c r="B6738" i="1" s="1"/>
  <c r="Q6739" i="1"/>
  <c r="B6739" i="1" s="1"/>
  <c r="Q6740" i="1"/>
  <c r="B6740" i="1" s="1"/>
  <c r="Q6741" i="1"/>
  <c r="B6741" i="1" s="1"/>
  <c r="Q6742" i="1"/>
  <c r="B6742" i="1" s="1"/>
  <c r="Q6743" i="1"/>
  <c r="B6743" i="1" s="1"/>
  <c r="Q6744" i="1"/>
  <c r="B6744" i="1" s="1"/>
  <c r="Q6745" i="1"/>
  <c r="B6745" i="1" s="1"/>
  <c r="Q6746" i="1"/>
  <c r="B6746" i="1" s="1"/>
  <c r="Q6747" i="1"/>
  <c r="B6747" i="1" s="1"/>
  <c r="Q6748" i="1"/>
  <c r="B6748" i="1" s="1"/>
  <c r="Q6749" i="1"/>
  <c r="B6749" i="1" s="1"/>
  <c r="Q6750" i="1"/>
  <c r="B6750" i="1" s="1"/>
  <c r="Q6751" i="1"/>
  <c r="B6751" i="1" s="1"/>
  <c r="Q6752" i="1"/>
  <c r="B6752" i="1" s="1"/>
  <c r="Q6753" i="1"/>
  <c r="B6753" i="1" s="1"/>
  <c r="Q6754" i="1"/>
  <c r="B6754" i="1" s="1"/>
  <c r="Q6755" i="1"/>
  <c r="B6755" i="1" s="1"/>
  <c r="Q6756" i="1"/>
  <c r="B6756" i="1" s="1"/>
  <c r="Q6757" i="1"/>
  <c r="B6757" i="1" s="1"/>
  <c r="Q6758" i="1"/>
  <c r="B6758" i="1" s="1"/>
  <c r="Q6759" i="1"/>
  <c r="B6759" i="1" s="1"/>
  <c r="Q6760" i="1"/>
  <c r="B6760" i="1" s="1"/>
  <c r="Q6761" i="1"/>
  <c r="B6761" i="1" s="1"/>
  <c r="Q6762" i="1"/>
  <c r="B6762" i="1" s="1"/>
  <c r="Q6763" i="1"/>
  <c r="B6763" i="1" s="1"/>
  <c r="Q6764" i="1"/>
  <c r="B6764" i="1" s="1"/>
  <c r="Q6765" i="1"/>
  <c r="B6765" i="1" s="1"/>
  <c r="Q6766" i="1"/>
  <c r="B6766" i="1" s="1"/>
  <c r="Q6767" i="1"/>
  <c r="B6767" i="1" s="1"/>
  <c r="Q6768" i="1"/>
  <c r="B6768" i="1" s="1"/>
  <c r="Q6769" i="1"/>
  <c r="B6769" i="1" s="1"/>
  <c r="Q6770" i="1"/>
  <c r="B6770" i="1" s="1"/>
  <c r="Q6771" i="1"/>
  <c r="B6771" i="1" s="1"/>
  <c r="Q6772" i="1"/>
  <c r="B6772" i="1" s="1"/>
  <c r="Q6773" i="1"/>
  <c r="B6773" i="1" s="1"/>
  <c r="Q6774" i="1"/>
  <c r="B6774" i="1" s="1"/>
  <c r="Q6775" i="1"/>
  <c r="B6775" i="1" s="1"/>
  <c r="Q6776" i="1"/>
  <c r="B6776" i="1" s="1"/>
  <c r="Q6777" i="1"/>
  <c r="B6777" i="1" s="1"/>
  <c r="Q6778" i="1"/>
  <c r="B6778" i="1" s="1"/>
  <c r="Q6779" i="1"/>
  <c r="B6779" i="1" s="1"/>
  <c r="Q6780" i="1"/>
  <c r="B6780" i="1" s="1"/>
  <c r="Q6781" i="1"/>
  <c r="B6781" i="1" s="1"/>
  <c r="Q6782" i="1"/>
  <c r="B6782" i="1" s="1"/>
  <c r="Q6783" i="1"/>
  <c r="B6783" i="1" s="1"/>
  <c r="Q6784" i="1"/>
  <c r="B6784" i="1" s="1"/>
  <c r="Q6785" i="1"/>
  <c r="B6785" i="1" s="1"/>
  <c r="Q6786" i="1"/>
  <c r="B6786" i="1" s="1"/>
  <c r="Q6787" i="1"/>
  <c r="B6787" i="1" s="1"/>
  <c r="Q6788" i="1"/>
  <c r="B6788" i="1" s="1"/>
  <c r="Q6789" i="1"/>
  <c r="B6789" i="1" s="1"/>
  <c r="Q6790" i="1"/>
  <c r="B6790" i="1" s="1"/>
  <c r="Q6791" i="1"/>
  <c r="B6791" i="1" s="1"/>
  <c r="Q6792" i="1"/>
  <c r="B6792" i="1" s="1"/>
  <c r="Q6793" i="1"/>
  <c r="B6793" i="1" s="1"/>
  <c r="Q6794" i="1"/>
  <c r="B6794" i="1" s="1"/>
  <c r="Q6795" i="1"/>
  <c r="B6795" i="1" s="1"/>
  <c r="Q6796" i="1"/>
  <c r="B6796" i="1" s="1"/>
  <c r="Q6797" i="1"/>
  <c r="B6797" i="1" s="1"/>
  <c r="Q6798" i="1"/>
  <c r="B6798" i="1" s="1"/>
  <c r="Q6799" i="1"/>
  <c r="B6799" i="1" s="1"/>
  <c r="Q6800" i="1"/>
  <c r="B6800" i="1" s="1"/>
  <c r="Q6801" i="1"/>
  <c r="B6801" i="1" s="1"/>
  <c r="Q6802" i="1"/>
  <c r="B6802" i="1" s="1"/>
  <c r="Q6803" i="1"/>
  <c r="B6803" i="1" s="1"/>
  <c r="Q6804" i="1"/>
  <c r="B6804" i="1" s="1"/>
  <c r="Q6805" i="1"/>
  <c r="B6805" i="1" s="1"/>
  <c r="Q6806" i="1"/>
  <c r="B6806" i="1" s="1"/>
  <c r="Q6807" i="1"/>
  <c r="B6807" i="1" s="1"/>
  <c r="Q6808" i="1"/>
  <c r="B6808" i="1" s="1"/>
  <c r="Q6809" i="1"/>
  <c r="B6809" i="1" s="1"/>
  <c r="Q6810" i="1"/>
  <c r="B6810" i="1" s="1"/>
  <c r="Q6811" i="1"/>
  <c r="B6811" i="1" s="1"/>
  <c r="Q6812" i="1"/>
  <c r="B6812" i="1" s="1"/>
  <c r="Q6813" i="1"/>
  <c r="B6813" i="1" s="1"/>
  <c r="Q6814" i="1"/>
  <c r="B6814" i="1" s="1"/>
  <c r="Q6815" i="1"/>
  <c r="B6815" i="1" s="1"/>
  <c r="Q6816" i="1"/>
  <c r="B6816" i="1" s="1"/>
  <c r="Q6817" i="1"/>
  <c r="B6817" i="1" s="1"/>
  <c r="Q6818" i="1"/>
  <c r="B6818" i="1" s="1"/>
  <c r="Q6819" i="1"/>
  <c r="B6819" i="1" s="1"/>
  <c r="Q6820" i="1"/>
  <c r="B6820" i="1" s="1"/>
  <c r="Q6821" i="1"/>
  <c r="B6821" i="1" s="1"/>
  <c r="Q6822" i="1"/>
  <c r="B6822" i="1" s="1"/>
  <c r="Q6823" i="1"/>
  <c r="B6823" i="1" s="1"/>
  <c r="Q6824" i="1"/>
  <c r="B6824" i="1" s="1"/>
  <c r="Q6825" i="1"/>
  <c r="B6825" i="1" s="1"/>
  <c r="Q6826" i="1"/>
  <c r="B6826" i="1" s="1"/>
  <c r="Q6827" i="1"/>
  <c r="B6827" i="1" s="1"/>
  <c r="Q6850" i="1"/>
  <c r="B6850" i="1" s="1"/>
  <c r="Q6851" i="1"/>
  <c r="B6851" i="1" s="1"/>
  <c r="Q6852" i="1"/>
  <c r="B6852" i="1" s="1"/>
  <c r="Q6853" i="1"/>
  <c r="B6853" i="1" s="1"/>
  <c r="Q6854" i="1"/>
  <c r="B6854" i="1" s="1"/>
  <c r="Q6855" i="1"/>
  <c r="B6855" i="1" s="1"/>
  <c r="Q6856" i="1"/>
  <c r="B6856" i="1" s="1"/>
  <c r="Q6857" i="1"/>
  <c r="B6857" i="1" s="1"/>
  <c r="Q6858" i="1"/>
  <c r="B6858" i="1" s="1"/>
  <c r="Q6859" i="1"/>
  <c r="B6859" i="1" s="1"/>
  <c r="Q6860" i="1"/>
  <c r="B6860" i="1" s="1"/>
  <c r="Q6861" i="1"/>
  <c r="B6861" i="1" s="1"/>
  <c r="Q6862" i="1"/>
  <c r="B6862" i="1" s="1"/>
  <c r="Q6863" i="1"/>
  <c r="B6863" i="1" s="1"/>
  <c r="Q6864" i="1"/>
  <c r="B6864" i="1" s="1"/>
  <c r="Q6865" i="1"/>
  <c r="B6865" i="1" s="1"/>
  <c r="Q6866" i="1"/>
  <c r="B6866" i="1" s="1"/>
  <c r="Q6867" i="1"/>
  <c r="B6867" i="1" s="1"/>
  <c r="Q6868" i="1"/>
  <c r="B6868" i="1" s="1"/>
  <c r="Q6869" i="1"/>
  <c r="B6869" i="1" s="1"/>
  <c r="Q6870" i="1"/>
  <c r="B6870" i="1" s="1"/>
  <c r="Q6871" i="1"/>
  <c r="B6871" i="1" s="1"/>
  <c r="Q6872" i="1"/>
  <c r="B6872" i="1" s="1"/>
  <c r="Q6873" i="1"/>
  <c r="B6873" i="1" s="1"/>
  <c r="Q6874" i="1"/>
  <c r="B6874" i="1" s="1"/>
  <c r="Q6875" i="1"/>
  <c r="B6875" i="1" s="1"/>
  <c r="Q6876" i="1"/>
  <c r="B6876" i="1" s="1"/>
  <c r="Q6877" i="1"/>
  <c r="B6877" i="1" s="1"/>
  <c r="Q6878" i="1"/>
  <c r="B6878" i="1" s="1"/>
  <c r="Q6879" i="1"/>
  <c r="B6879" i="1" s="1"/>
  <c r="Q6880" i="1"/>
  <c r="B6880" i="1" s="1"/>
  <c r="Q6881" i="1"/>
  <c r="B6881" i="1" s="1"/>
  <c r="Q6882" i="1"/>
  <c r="B6882" i="1" s="1"/>
  <c r="Q6883" i="1"/>
  <c r="B6883" i="1" s="1"/>
  <c r="Q6884" i="1"/>
  <c r="B6884" i="1" s="1"/>
  <c r="Q6885" i="1"/>
  <c r="B6885" i="1" s="1"/>
  <c r="Q6886" i="1"/>
  <c r="B6886" i="1" s="1"/>
  <c r="Q6887" i="1"/>
  <c r="B6887" i="1" s="1"/>
  <c r="Q6888" i="1"/>
  <c r="B6888" i="1" s="1"/>
  <c r="Q6889" i="1"/>
  <c r="B6889" i="1" s="1"/>
  <c r="Q6890" i="1"/>
  <c r="B6890" i="1" s="1"/>
  <c r="Q6891" i="1"/>
  <c r="B6891" i="1" s="1"/>
  <c r="Q6892" i="1"/>
  <c r="B6892" i="1" s="1"/>
  <c r="Q6893" i="1"/>
  <c r="B6893" i="1" s="1"/>
  <c r="Q6894" i="1"/>
  <c r="B6894" i="1" s="1"/>
  <c r="Q6895" i="1"/>
  <c r="B6895" i="1" s="1"/>
  <c r="Q6896" i="1"/>
  <c r="B6896" i="1" s="1"/>
  <c r="Q6897" i="1"/>
  <c r="B6897" i="1" s="1"/>
  <c r="Q6898" i="1"/>
  <c r="B6898" i="1" s="1"/>
  <c r="Q6899" i="1"/>
  <c r="B6899" i="1" s="1"/>
  <c r="Q6900" i="1"/>
  <c r="B6900" i="1" s="1"/>
  <c r="Q6901" i="1"/>
  <c r="B6901" i="1" s="1"/>
  <c r="Q6902" i="1"/>
  <c r="B6902" i="1" s="1"/>
  <c r="Q6903" i="1"/>
  <c r="B6903" i="1" s="1"/>
  <c r="Q6904" i="1"/>
  <c r="B6904" i="1" s="1"/>
  <c r="Q6905" i="1"/>
  <c r="B6905" i="1" s="1"/>
  <c r="Q6906" i="1"/>
  <c r="B6906" i="1" s="1"/>
  <c r="Q6907" i="1"/>
  <c r="B6907" i="1" s="1"/>
  <c r="Q6908" i="1"/>
  <c r="B6908" i="1" s="1"/>
  <c r="Q6909" i="1"/>
  <c r="B6909" i="1" s="1"/>
  <c r="Q6910" i="1"/>
  <c r="B6910" i="1" s="1"/>
  <c r="Q6911" i="1"/>
  <c r="B6911" i="1" s="1"/>
  <c r="Q6912" i="1"/>
  <c r="B6912" i="1" s="1"/>
  <c r="Q6913" i="1"/>
  <c r="B6913" i="1" s="1"/>
  <c r="Q6914" i="1"/>
  <c r="B6914" i="1" s="1"/>
  <c r="Q6915" i="1"/>
  <c r="B6915" i="1" s="1"/>
  <c r="Q6916" i="1"/>
  <c r="B6916" i="1" s="1"/>
  <c r="Q6917" i="1"/>
  <c r="B6917" i="1" s="1"/>
  <c r="Q6918" i="1"/>
  <c r="B6918" i="1" s="1"/>
  <c r="Q6919" i="1"/>
  <c r="B6919" i="1" s="1"/>
  <c r="Q6920" i="1"/>
  <c r="B6920" i="1" s="1"/>
  <c r="Q6921" i="1"/>
  <c r="B6921" i="1" s="1"/>
  <c r="Q6922" i="1"/>
  <c r="B6922" i="1" s="1"/>
  <c r="Q6923" i="1"/>
  <c r="B6923" i="1" s="1"/>
  <c r="Q6924" i="1"/>
  <c r="B6924" i="1" s="1"/>
  <c r="Q6966" i="1"/>
  <c r="B6966" i="1" s="1"/>
  <c r="Q6967" i="1"/>
  <c r="B6967" i="1" s="1"/>
  <c r="Q6968" i="1"/>
  <c r="B6968" i="1" s="1"/>
  <c r="Q6969" i="1"/>
  <c r="B6969" i="1" s="1"/>
  <c r="Q6970" i="1"/>
  <c r="B6970" i="1" s="1"/>
  <c r="Q6971" i="1"/>
  <c r="B6971" i="1" s="1"/>
  <c r="Q6972" i="1"/>
  <c r="B6972" i="1" s="1"/>
  <c r="Q6973" i="1"/>
  <c r="B6973" i="1" s="1"/>
  <c r="Q6974" i="1"/>
  <c r="B6974" i="1" s="1"/>
  <c r="Q6975" i="1"/>
  <c r="B6975" i="1" s="1"/>
  <c r="Q6976" i="1"/>
  <c r="B6976" i="1" s="1"/>
  <c r="Q6977" i="1"/>
  <c r="B6977" i="1" s="1"/>
  <c r="Q6978" i="1"/>
  <c r="B6978" i="1" s="1"/>
  <c r="Q6979" i="1"/>
  <c r="B6979" i="1" s="1"/>
  <c r="Q6980" i="1"/>
  <c r="B6980" i="1" s="1"/>
  <c r="Q6981" i="1"/>
  <c r="B6981" i="1" s="1"/>
  <c r="Q6982" i="1"/>
  <c r="B6982" i="1" s="1"/>
  <c r="Q6983" i="1"/>
  <c r="B6983" i="1" s="1"/>
  <c r="Q6984" i="1"/>
  <c r="B6984" i="1" s="1"/>
  <c r="Q6985" i="1"/>
  <c r="B6985" i="1" s="1"/>
  <c r="Q6986" i="1"/>
  <c r="B6986" i="1" s="1"/>
  <c r="Q6987" i="1"/>
  <c r="B6987" i="1" s="1"/>
  <c r="Q6988" i="1"/>
  <c r="B6988" i="1" s="1"/>
  <c r="Q6989" i="1"/>
  <c r="B6989" i="1" s="1"/>
  <c r="Q6990" i="1"/>
  <c r="B6990" i="1" s="1"/>
  <c r="Q6991" i="1"/>
  <c r="B6991" i="1" s="1"/>
  <c r="Q6992" i="1"/>
  <c r="B6992" i="1" s="1"/>
  <c r="Q6993" i="1"/>
  <c r="B6993" i="1" s="1"/>
  <c r="Q6994" i="1"/>
  <c r="B6994" i="1" s="1"/>
  <c r="Q6995" i="1"/>
  <c r="B6995" i="1" s="1"/>
  <c r="Q6996" i="1"/>
  <c r="B6996" i="1" s="1"/>
  <c r="Q6997" i="1"/>
  <c r="B6997" i="1" s="1"/>
  <c r="Q6998" i="1"/>
  <c r="B6998" i="1" s="1"/>
  <c r="Q6999" i="1"/>
  <c r="B6999" i="1" s="1"/>
  <c r="Q7000" i="1"/>
  <c r="B7000" i="1" s="1"/>
  <c r="Q7001" i="1"/>
  <c r="B7001" i="1" s="1"/>
  <c r="Q7002" i="1"/>
  <c r="B7002" i="1" s="1"/>
  <c r="Q7003" i="1"/>
  <c r="B7003" i="1" s="1"/>
  <c r="Q7004" i="1"/>
  <c r="B7004" i="1" s="1"/>
  <c r="Q7005" i="1"/>
  <c r="B7005" i="1" s="1"/>
  <c r="Q7006" i="1"/>
  <c r="B7006" i="1" s="1"/>
  <c r="Q7007" i="1"/>
  <c r="B7007" i="1" s="1"/>
  <c r="Q7008" i="1"/>
  <c r="B7008" i="1" s="1"/>
  <c r="Q7009" i="1"/>
  <c r="B7009" i="1" s="1"/>
  <c r="Q7010" i="1"/>
  <c r="B7010" i="1" s="1"/>
  <c r="Q7011" i="1"/>
  <c r="B7011" i="1" s="1"/>
  <c r="Q7012" i="1"/>
  <c r="B7012" i="1" s="1"/>
  <c r="Q7013" i="1"/>
  <c r="B7013" i="1" s="1"/>
  <c r="Q7014" i="1"/>
  <c r="B7014" i="1" s="1"/>
  <c r="Q7015" i="1"/>
  <c r="B7015" i="1" s="1"/>
  <c r="Q7016" i="1"/>
  <c r="B7016" i="1" s="1"/>
  <c r="Q7017" i="1"/>
  <c r="B7017" i="1" s="1"/>
  <c r="Q7018" i="1"/>
  <c r="B7018" i="1" s="1"/>
  <c r="Q7019" i="1"/>
  <c r="B7019" i="1" s="1"/>
  <c r="Q7020" i="1"/>
  <c r="B7020" i="1" s="1"/>
  <c r="Q7021" i="1"/>
  <c r="B7021" i="1" s="1"/>
  <c r="Q7022" i="1"/>
  <c r="B7022" i="1" s="1"/>
  <c r="Q7023" i="1"/>
  <c r="B7023" i="1" s="1"/>
  <c r="Q7024" i="1"/>
  <c r="B7024" i="1" s="1"/>
  <c r="Q7025" i="1"/>
  <c r="B7025" i="1" s="1"/>
  <c r="Q7026" i="1"/>
  <c r="B7026" i="1" s="1"/>
  <c r="Q7027" i="1"/>
  <c r="B7027" i="1" s="1"/>
  <c r="Q7028" i="1"/>
  <c r="B7028" i="1" s="1"/>
  <c r="Q7029" i="1"/>
  <c r="B7029" i="1" s="1"/>
  <c r="Q7030" i="1"/>
  <c r="B7030" i="1" s="1"/>
  <c r="Q7031" i="1"/>
  <c r="B7031" i="1" s="1"/>
  <c r="Q7032" i="1"/>
  <c r="B7032" i="1" s="1"/>
  <c r="Q7033" i="1"/>
  <c r="B7033" i="1" s="1"/>
  <c r="Q7034" i="1"/>
  <c r="B7034" i="1" s="1"/>
  <c r="Q7035" i="1"/>
  <c r="B7035" i="1" s="1"/>
  <c r="Q7036" i="1"/>
  <c r="B7036" i="1" s="1"/>
  <c r="Q7037" i="1"/>
  <c r="B7037" i="1" s="1"/>
  <c r="Q7038" i="1"/>
  <c r="B7038" i="1" s="1"/>
  <c r="Q7039" i="1"/>
  <c r="B7039" i="1" s="1"/>
  <c r="Q7040" i="1"/>
  <c r="B7040" i="1" s="1"/>
  <c r="Q7041" i="1"/>
  <c r="B7041" i="1" s="1"/>
  <c r="Q7042" i="1"/>
  <c r="B7042" i="1" s="1"/>
  <c r="Q7043" i="1"/>
  <c r="B7043" i="1" s="1"/>
  <c r="Q7044" i="1"/>
  <c r="B7044" i="1" s="1"/>
  <c r="Q7045" i="1"/>
  <c r="B7045" i="1" s="1"/>
  <c r="Q7046" i="1"/>
  <c r="B7046" i="1" s="1"/>
  <c r="Q7047" i="1"/>
  <c r="B7047" i="1" s="1"/>
  <c r="Q7048" i="1"/>
  <c r="B7048" i="1" s="1"/>
  <c r="Q7049" i="1"/>
  <c r="B7049" i="1" s="1"/>
  <c r="Q7050" i="1"/>
  <c r="B7050" i="1" s="1"/>
  <c r="Q7051" i="1"/>
  <c r="B7051" i="1" s="1"/>
  <c r="Q7052" i="1"/>
  <c r="B7052" i="1" s="1"/>
  <c r="Q7053" i="1"/>
  <c r="B7053" i="1" s="1"/>
  <c r="Q7054" i="1"/>
  <c r="B7054" i="1" s="1"/>
  <c r="Q7055" i="1"/>
  <c r="B7055" i="1" s="1"/>
  <c r="Q7056" i="1"/>
  <c r="B7056" i="1" s="1"/>
  <c r="Q7057" i="1"/>
  <c r="B7057" i="1" s="1"/>
  <c r="Q7058" i="1"/>
  <c r="B7058" i="1" s="1"/>
  <c r="Q7059" i="1"/>
  <c r="B7059" i="1" s="1"/>
  <c r="Q7060" i="1"/>
  <c r="B7060" i="1" s="1"/>
  <c r="Q7061" i="1"/>
  <c r="B7061" i="1" s="1"/>
  <c r="Q7062" i="1"/>
  <c r="B7062" i="1" s="1"/>
  <c r="Q7063" i="1"/>
  <c r="B7063" i="1" s="1"/>
  <c r="Q7064" i="1"/>
  <c r="B7064" i="1" s="1"/>
  <c r="Q7065" i="1"/>
  <c r="B7065" i="1" s="1"/>
  <c r="Q7066" i="1"/>
  <c r="B7066" i="1" s="1"/>
  <c r="Q7067" i="1"/>
  <c r="B7067" i="1" s="1"/>
  <c r="Q7068" i="1"/>
  <c r="B7068" i="1" s="1"/>
  <c r="Q7069" i="1"/>
  <c r="B7069" i="1" s="1"/>
  <c r="Q7070" i="1"/>
  <c r="B7070" i="1" s="1"/>
  <c r="Q7071" i="1"/>
  <c r="B7071" i="1" s="1"/>
  <c r="Q7072" i="1"/>
  <c r="B7072" i="1" s="1"/>
  <c r="Q7073" i="1"/>
  <c r="B7073" i="1" s="1"/>
  <c r="Q7074" i="1"/>
  <c r="B7074" i="1" s="1"/>
  <c r="Q7075" i="1"/>
  <c r="B7075" i="1" s="1"/>
  <c r="Q7076" i="1"/>
  <c r="B7076" i="1" s="1"/>
  <c r="Q7077" i="1"/>
  <c r="B7077" i="1" s="1"/>
  <c r="Q7078" i="1"/>
  <c r="B7078" i="1" s="1"/>
  <c r="Q7079" i="1"/>
  <c r="B7079" i="1" s="1"/>
  <c r="Q7080" i="1"/>
  <c r="B7080" i="1" s="1"/>
  <c r="Q7081" i="1"/>
  <c r="B7081" i="1" s="1"/>
  <c r="Q7082" i="1"/>
  <c r="B7082" i="1" s="1"/>
  <c r="Q7083" i="1"/>
  <c r="B7083" i="1" s="1"/>
  <c r="Q7084" i="1"/>
  <c r="B7084" i="1" s="1"/>
  <c r="Q7085" i="1"/>
  <c r="B7085" i="1" s="1"/>
  <c r="Q7086" i="1"/>
  <c r="B7086" i="1" s="1"/>
  <c r="Q7087" i="1"/>
  <c r="B7087" i="1" s="1"/>
  <c r="Q7088" i="1"/>
  <c r="B7088" i="1" s="1"/>
  <c r="Q7089" i="1"/>
  <c r="B7089" i="1" s="1"/>
  <c r="Q7090" i="1"/>
  <c r="B7090" i="1" s="1"/>
  <c r="Q7091" i="1"/>
  <c r="B7091" i="1" s="1"/>
  <c r="Q7092" i="1"/>
  <c r="B7092" i="1" s="1"/>
  <c r="Q7093" i="1"/>
  <c r="B7093" i="1" s="1"/>
  <c r="Q7094" i="1"/>
  <c r="B7094" i="1" s="1"/>
  <c r="Q7095" i="1"/>
  <c r="B7095" i="1" s="1"/>
  <c r="Q7096" i="1"/>
  <c r="B7096" i="1" s="1"/>
  <c r="Q7097" i="1"/>
  <c r="B7097" i="1" s="1"/>
  <c r="Q7098" i="1"/>
  <c r="B7098" i="1" s="1"/>
  <c r="Q7099" i="1"/>
  <c r="B7099" i="1" s="1"/>
  <c r="Q7100" i="1"/>
  <c r="B7100" i="1" s="1"/>
  <c r="Q7101" i="1"/>
  <c r="B7101" i="1" s="1"/>
  <c r="Q7102" i="1"/>
  <c r="B7102" i="1" s="1"/>
  <c r="Q7111" i="1"/>
  <c r="B7111" i="1" s="1"/>
  <c r="Q7112" i="1"/>
  <c r="B7112" i="1" s="1"/>
  <c r="Q7113" i="1"/>
  <c r="B7113" i="1" s="1"/>
  <c r="Q7114" i="1"/>
  <c r="B7114" i="1" s="1"/>
  <c r="Q7115" i="1"/>
  <c r="B7115" i="1" s="1"/>
  <c r="Q7116" i="1"/>
  <c r="B7116" i="1" s="1"/>
  <c r="Q7117" i="1"/>
  <c r="B7117" i="1" s="1"/>
  <c r="Q7118" i="1"/>
  <c r="B7118" i="1" s="1"/>
  <c r="Q7119" i="1"/>
  <c r="B7119" i="1" s="1"/>
  <c r="Q7120" i="1"/>
  <c r="B7120" i="1" s="1"/>
  <c r="Q7121" i="1"/>
  <c r="B7121" i="1" s="1"/>
  <c r="Q7122" i="1"/>
  <c r="B7122" i="1" s="1"/>
  <c r="Q7123" i="1"/>
  <c r="B7123" i="1" s="1"/>
  <c r="Q7124" i="1"/>
  <c r="B7124" i="1" s="1"/>
  <c r="Q7125" i="1"/>
  <c r="B7125" i="1" s="1"/>
  <c r="Q7126" i="1"/>
  <c r="B7126" i="1" s="1"/>
  <c r="Q7127" i="1"/>
  <c r="B7127" i="1" s="1"/>
  <c r="Q7128" i="1"/>
  <c r="B7128" i="1" s="1"/>
  <c r="Q7129" i="1"/>
  <c r="B7129" i="1" s="1"/>
  <c r="Q7130" i="1"/>
  <c r="B7130" i="1" s="1"/>
  <c r="Q7131" i="1"/>
  <c r="B7131" i="1" s="1"/>
  <c r="Q7132" i="1"/>
  <c r="B7132" i="1" s="1"/>
  <c r="Q7133" i="1"/>
  <c r="B7133" i="1" s="1"/>
  <c r="Q7134" i="1"/>
  <c r="B7134" i="1" s="1"/>
  <c r="Q7135" i="1"/>
  <c r="B7135" i="1" s="1"/>
  <c r="Q7136" i="1"/>
  <c r="B7136" i="1" s="1"/>
  <c r="Q7137" i="1"/>
  <c r="B7137" i="1" s="1"/>
  <c r="Q7138" i="1"/>
  <c r="B7138" i="1" s="1"/>
  <c r="Q7139" i="1"/>
  <c r="B7139" i="1" s="1"/>
  <c r="Q7140" i="1"/>
  <c r="B7140" i="1" s="1"/>
  <c r="Q7141" i="1"/>
  <c r="B7141" i="1" s="1"/>
  <c r="Q7142" i="1"/>
  <c r="B7142" i="1" s="1"/>
  <c r="Q7143" i="1"/>
  <c r="B7143" i="1" s="1"/>
  <c r="Q7144" i="1"/>
  <c r="B7144" i="1" s="1"/>
  <c r="Q7145" i="1"/>
  <c r="B7145" i="1" s="1"/>
  <c r="Q7146" i="1"/>
  <c r="B7146" i="1" s="1"/>
  <c r="Q7147" i="1"/>
  <c r="B7147" i="1" s="1"/>
  <c r="Q7148" i="1"/>
  <c r="B7148" i="1" s="1"/>
  <c r="Q7149" i="1"/>
  <c r="B7149" i="1" s="1"/>
  <c r="Q7150" i="1"/>
  <c r="B7150" i="1" s="1"/>
  <c r="Q7151" i="1"/>
  <c r="B7151" i="1" s="1"/>
  <c r="Q7152" i="1"/>
  <c r="B7152" i="1" s="1"/>
  <c r="Q7153" i="1"/>
  <c r="B7153" i="1" s="1"/>
  <c r="Q7154" i="1"/>
  <c r="B7154" i="1" s="1"/>
  <c r="Q7155" i="1"/>
  <c r="B7155" i="1" s="1"/>
  <c r="Q7156" i="1"/>
  <c r="B7156" i="1" s="1"/>
  <c r="Q7157" i="1"/>
  <c r="B7157" i="1" s="1"/>
  <c r="Q7158" i="1"/>
  <c r="B7158" i="1" s="1"/>
  <c r="Q7159" i="1"/>
  <c r="B7159" i="1" s="1"/>
  <c r="Q7160" i="1"/>
  <c r="B7160" i="1" s="1"/>
  <c r="Q7161" i="1"/>
  <c r="B7161" i="1" s="1"/>
  <c r="Q7162" i="1"/>
  <c r="B7162" i="1" s="1"/>
  <c r="Q7163" i="1"/>
  <c r="B7163" i="1" s="1"/>
  <c r="Q7164" i="1"/>
  <c r="B7164" i="1" s="1"/>
  <c r="Q7165" i="1"/>
  <c r="B7165" i="1" s="1"/>
  <c r="Q7166" i="1"/>
  <c r="B7166" i="1" s="1"/>
  <c r="Q7167" i="1"/>
  <c r="B7167" i="1" s="1"/>
  <c r="Q7168" i="1"/>
  <c r="B7168" i="1" s="1"/>
  <c r="Q7169" i="1"/>
  <c r="B7169" i="1" s="1"/>
  <c r="Q7170" i="1"/>
  <c r="B7170" i="1" s="1"/>
  <c r="Q7171" i="1"/>
  <c r="B7171" i="1" s="1"/>
  <c r="Q7172" i="1"/>
  <c r="B7172" i="1" s="1"/>
  <c r="Q7173" i="1"/>
  <c r="B7173" i="1" s="1"/>
  <c r="Q7174" i="1"/>
  <c r="B7174" i="1" s="1"/>
  <c r="Q7175" i="1"/>
  <c r="B7175" i="1" s="1"/>
  <c r="Q7176" i="1"/>
  <c r="B7176" i="1" s="1"/>
  <c r="Q7177" i="1"/>
  <c r="B7177" i="1" s="1"/>
  <c r="Q7178" i="1"/>
  <c r="B7178" i="1" s="1"/>
  <c r="Q7179" i="1"/>
  <c r="B7179" i="1" s="1"/>
  <c r="Q7180" i="1"/>
  <c r="B7180" i="1" s="1"/>
  <c r="Q7181" i="1"/>
  <c r="B7181" i="1" s="1"/>
  <c r="Q7182" i="1"/>
  <c r="B7182" i="1" s="1"/>
  <c r="Q7183" i="1"/>
  <c r="B7183" i="1" s="1"/>
  <c r="Q7184" i="1"/>
  <c r="B7184" i="1" s="1"/>
  <c r="Q7185" i="1"/>
  <c r="B7185" i="1" s="1"/>
  <c r="Q7186" i="1"/>
  <c r="B7186" i="1" s="1"/>
  <c r="Q7187" i="1"/>
  <c r="B7187" i="1" s="1"/>
  <c r="Q7188" i="1"/>
  <c r="B7188" i="1" s="1"/>
  <c r="Q7189" i="1"/>
  <c r="B7189" i="1" s="1"/>
  <c r="Q7190" i="1"/>
  <c r="B7190" i="1" s="1"/>
  <c r="Q7191" i="1"/>
  <c r="B7191" i="1" s="1"/>
  <c r="Q7192" i="1"/>
  <c r="B7192" i="1" s="1"/>
  <c r="Q7193" i="1"/>
  <c r="B7193" i="1" s="1"/>
  <c r="Q7194" i="1"/>
  <c r="B7194" i="1" s="1"/>
  <c r="Q7195" i="1"/>
  <c r="B7195" i="1" s="1"/>
  <c r="Q7196" i="1"/>
  <c r="B7196" i="1" s="1"/>
  <c r="Q7197" i="1"/>
  <c r="B7197" i="1" s="1"/>
  <c r="Q7198" i="1"/>
  <c r="B7198" i="1" s="1"/>
  <c r="Q7207" i="1"/>
  <c r="B7207" i="1" s="1"/>
  <c r="Q7208" i="1"/>
  <c r="B7208" i="1" s="1"/>
  <c r="Q7209" i="1"/>
  <c r="B7209" i="1" s="1"/>
  <c r="Q7210" i="1"/>
  <c r="B7210" i="1" s="1"/>
  <c r="Q7211" i="1"/>
  <c r="B7211" i="1" s="1"/>
  <c r="Q7212" i="1"/>
  <c r="B7212" i="1" s="1"/>
  <c r="Q7213" i="1"/>
  <c r="B7213" i="1" s="1"/>
  <c r="Q7214" i="1"/>
  <c r="B7214" i="1" s="1"/>
  <c r="Q7215" i="1"/>
  <c r="B7215" i="1" s="1"/>
  <c r="Q7216" i="1"/>
  <c r="B7216" i="1" s="1"/>
  <c r="Q7217" i="1"/>
  <c r="B7217" i="1" s="1"/>
  <c r="Q7218" i="1"/>
  <c r="B7218" i="1" s="1"/>
  <c r="Q7219" i="1"/>
  <c r="B7219" i="1" s="1"/>
  <c r="Q7220" i="1"/>
  <c r="B7220" i="1" s="1"/>
  <c r="Q7221" i="1"/>
  <c r="B7221" i="1" s="1"/>
  <c r="Q7222" i="1"/>
  <c r="B7222" i="1" s="1"/>
  <c r="Q7223" i="1"/>
  <c r="B7223" i="1" s="1"/>
  <c r="Q7224" i="1"/>
  <c r="B7224" i="1" s="1"/>
  <c r="Q7225" i="1"/>
  <c r="B7225" i="1" s="1"/>
  <c r="Q7226" i="1"/>
  <c r="B7226" i="1" s="1"/>
  <c r="Q7227" i="1"/>
  <c r="B7227" i="1" s="1"/>
  <c r="Q7228" i="1"/>
  <c r="B7228" i="1" s="1"/>
  <c r="Q7229" i="1"/>
  <c r="B7229" i="1" s="1"/>
  <c r="Q7230" i="1"/>
  <c r="B7230" i="1" s="1"/>
  <c r="Q7231" i="1"/>
  <c r="B7231" i="1" s="1"/>
  <c r="Q7232" i="1"/>
  <c r="B7232" i="1" s="1"/>
  <c r="Q7233" i="1"/>
  <c r="B7233" i="1" s="1"/>
  <c r="Q7234" i="1"/>
  <c r="B7234" i="1" s="1"/>
  <c r="Q7235" i="1"/>
  <c r="B7235" i="1" s="1"/>
  <c r="Q7236" i="1"/>
  <c r="B7236" i="1" s="1"/>
  <c r="Q7237" i="1"/>
  <c r="B7237" i="1" s="1"/>
  <c r="Q7238" i="1"/>
  <c r="B7238" i="1" s="1"/>
  <c r="Q7239" i="1"/>
  <c r="B7239" i="1" s="1"/>
  <c r="Q7240" i="1"/>
  <c r="B7240" i="1" s="1"/>
  <c r="Q7241" i="1"/>
  <c r="B7241" i="1" s="1"/>
  <c r="Q7242" i="1"/>
  <c r="B7242" i="1" s="1"/>
  <c r="Q7243" i="1"/>
  <c r="B7243" i="1" s="1"/>
  <c r="Q7244" i="1"/>
  <c r="B7244" i="1" s="1"/>
  <c r="Q7245" i="1"/>
  <c r="B7245" i="1" s="1"/>
  <c r="Q7246" i="1"/>
  <c r="B7246" i="1" s="1"/>
  <c r="Q7247" i="1"/>
  <c r="B7247" i="1" s="1"/>
  <c r="Q7248" i="1"/>
  <c r="B7248" i="1" s="1"/>
  <c r="Q7249" i="1"/>
  <c r="B7249" i="1" s="1"/>
  <c r="Q7250" i="1"/>
  <c r="B7250" i="1" s="1"/>
  <c r="Q7251" i="1"/>
  <c r="B7251" i="1" s="1"/>
  <c r="Q7252" i="1"/>
  <c r="B7252" i="1" s="1"/>
  <c r="Q7253" i="1"/>
  <c r="B7253" i="1" s="1"/>
  <c r="Q7254" i="1"/>
  <c r="B7254" i="1" s="1"/>
  <c r="Q7255" i="1"/>
  <c r="B7255" i="1" s="1"/>
  <c r="Q7256" i="1"/>
  <c r="B7256" i="1" s="1"/>
  <c r="Q7257" i="1"/>
  <c r="B7257" i="1" s="1"/>
  <c r="Q7258" i="1"/>
  <c r="B7258" i="1" s="1"/>
  <c r="Q7259" i="1"/>
  <c r="B7259" i="1" s="1"/>
  <c r="Q7260" i="1"/>
  <c r="B7260" i="1" s="1"/>
  <c r="Q7261" i="1"/>
  <c r="B7261" i="1" s="1"/>
  <c r="Q7262" i="1"/>
  <c r="B7262" i="1" s="1"/>
  <c r="Q7263" i="1"/>
  <c r="B7263" i="1" s="1"/>
  <c r="Q7264" i="1"/>
  <c r="B7264" i="1" s="1"/>
  <c r="Q7265" i="1"/>
  <c r="B7265" i="1" s="1"/>
  <c r="Q7266" i="1"/>
  <c r="B7266" i="1" s="1"/>
  <c r="Q7267" i="1"/>
  <c r="B7267" i="1" s="1"/>
  <c r="Q7268" i="1"/>
  <c r="B7268" i="1" s="1"/>
  <c r="Q7269" i="1"/>
  <c r="B7269" i="1" s="1"/>
  <c r="Q7270" i="1"/>
  <c r="B7270" i="1" s="1"/>
  <c r="Q7271" i="1"/>
  <c r="B7271" i="1" s="1"/>
  <c r="Q7272" i="1"/>
  <c r="B7272" i="1" s="1"/>
  <c r="Q7273" i="1"/>
  <c r="B7273" i="1" s="1"/>
  <c r="Q7274" i="1"/>
  <c r="B7274" i="1" s="1"/>
  <c r="Q7275" i="1"/>
  <c r="B7275" i="1" s="1"/>
  <c r="Q7276" i="1"/>
  <c r="B7276" i="1" s="1"/>
  <c r="Q7277" i="1"/>
  <c r="B7277" i="1" s="1"/>
  <c r="Q7278" i="1"/>
  <c r="B7278" i="1" s="1"/>
  <c r="Q7279" i="1"/>
  <c r="B7279" i="1" s="1"/>
  <c r="Q7280" i="1"/>
  <c r="B7280" i="1" s="1"/>
  <c r="Q7281" i="1"/>
  <c r="B7281" i="1" s="1"/>
  <c r="Q7282" i="1"/>
  <c r="B7282" i="1" s="1"/>
  <c r="Q7283" i="1"/>
  <c r="B7283" i="1" s="1"/>
  <c r="Q7284" i="1"/>
  <c r="B7284" i="1" s="1"/>
  <c r="Q7285" i="1"/>
  <c r="B7285" i="1" s="1"/>
  <c r="Q7286" i="1"/>
  <c r="B7286" i="1" s="1"/>
  <c r="Q7287" i="1"/>
  <c r="B7287" i="1" s="1"/>
  <c r="Q7288" i="1"/>
  <c r="B7288" i="1" s="1"/>
  <c r="Q7289" i="1"/>
  <c r="B7289" i="1" s="1"/>
  <c r="Q7290" i="1"/>
  <c r="B7290" i="1" s="1"/>
  <c r="Q7291" i="1"/>
  <c r="B7291" i="1" s="1"/>
  <c r="Q7292" i="1"/>
  <c r="B7292" i="1" s="1"/>
  <c r="Q7293" i="1"/>
  <c r="B7293" i="1" s="1"/>
  <c r="Q7294" i="1"/>
  <c r="B7294" i="1" s="1"/>
  <c r="Q7295" i="1"/>
  <c r="B7295" i="1" s="1"/>
  <c r="Q7296" i="1"/>
  <c r="B7296" i="1" s="1"/>
  <c r="Q7297" i="1"/>
  <c r="B7297" i="1" s="1"/>
  <c r="Q7298" i="1"/>
  <c r="B7298" i="1" s="1"/>
  <c r="Q7299" i="1"/>
  <c r="B7299" i="1" s="1"/>
  <c r="Q7300" i="1"/>
  <c r="B7300" i="1" s="1"/>
  <c r="Q7301" i="1"/>
  <c r="B7301" i="1" s="1"/>
  <c r="Q7302" i="1"/>
  <c r="B7302" i="1" s="1"/>
  <c r="Q7303" i="1"/>
  <c r="B7303" i="1" s="1"/>
  <c r="Q7304" i="1"/>
  <c r="B7304" i="1" s="1"/>
  <c r="Q7305" i="1"/>
  <c r="B7305" i="1" s="1"/>
  <c r="Q7306" i="1"/>
  <c r="B7306" i="1" s="1"/>
  <c r="Q7307" i="1"/>
  <c r="B7307" i="1" s="1"/>
  <c r="Q7308" i="1"/>
  <c r="B7308" i="1" s="1"/>
  <c r="Q7309" i="1"/>
  <c r="B7309" i="1" s="1"/>
  <c r="Q7310" i="1"/>
  <c r="B7310" i="1" s="1"/>
  <c r="Q7311" i="1"/>
  <c r="B7311" i="1" s="1"/>
  <c r="Q7312" i="1"/>
  <c r="B7312" i="1" s="1"/>
  <c r="Q7313" i="1"/>
  <c r="B7313" i="1" s="1"/>
  <c r="Q7314" i="1"/>
  <c r="B7314" i="1" s="1"/>
  <c r="Q7315" i="1"/>
  <c r="B7315" i="1" s="1"/>
  <c r="Q7316" i="1"/>
  <c r="B7316" i="1" s="1"/>
  <c r="Q7317" i="1"/>
  <c r="B7317" i="1" s="1"/>
  <c r="Q7318" i="1"/>
  <c r="B7318" i="1" s="1"/>
  <c r="Q7319" i="1"/>
  <c r="B7319" i="1" s="1"/>
  <c r="Q7320" i="1"/>
  <c r="B7320" i="1" s="1"/>
  <c r="Q7321" i="1"/>
  <c r="B7321" i="1" s="1"/>
  <c r="Q7322" i="1"/>
  <c r="B7322" i="1" s="1"/>
  <c r="Q7323" i="1"/>
  <c r="B7323" i="1" s="1"/>
  <c r="Q7324" i="1"/>
  <c r="B7324" i="1" s="1"/>
  <c r="Q7325" i="1"/>
  <c r="B7325" i="1" s="1"/>
  <c r="Q7326" i="1"/>
  <c r="B7326" i="1" s="1"/>
  <c r="Q7327" i="1"/>
  <c r="B7327" i="1" s="1"/>
  <c r="Q7328" i="1"/>
  <c r="B7328" i="1" s="1"/>
  <c r="Q7329" i="1"/>
  <c r="B7329" i="1" s="1"/>
  <c r="Q7330" i="1"/>
  <c r="B7330" i="1" s="1"/>
  <c r="Q7331" i="1"/>
  <c r="B7331" i="1" s="1"/>
  <c r="Q7332" i="1"/>
  <c r="B7332" i="1" s="1"/>
  <c r="Q7333" i="1"/>
  <c r="B7333" i="1" s="1"/>
  <c r="Q7334" i="1"/>
  <c r="B7334" i="1" s="1"/>
  <c r="Q7335" i="1"/>
  <c r="B7335" i="1" s="1"/>
  <c r="Q7336" i="1"/>
  <c r="B7336" i="1" s="1"/>
  <c r="Q7337" i="1"/>
  <c r="B7337" i="1" s="1"/>
  <c r="Q7338" i="1"/>
  <c r="B7338" i="1" s="1"/>
  <c r="Q7339" i="1"/>
  <c r="B7339" i="1" s="1"/>
  <c r="Q7340" i="1"/>
  <c r="B7340" i="1" s="1"/>
  <c r="Q7341" i="1"/>
  <c r="B7341" i="1" s="1"/>
  <c r="Q7342" i="1"/>
  <c r="B7342" i="1" s="1"/>
  <c r="Q7343" i="1"/>
  <c r="B7343" i="1" s="1"/>
  <c r="Q7344" i="1"/>
  <c r="B7344" i="1" s="1"/>
  <c r="Q7345" i="1"/>
  <c r="B7345" i="1" s="1"/>
  <c r="Q7346" i="1"/>
  <c r="B7346" i="1" s="1"/>
  <c r="Q7347" i="1"/>
  <c r="B7347" i="1" s="1"/>
  <c r="Q7348" i="1"/>
  <c r="B7348" i="1" s="1"/>
  <c r="Q7349" i="1"/>
  <c r="B7349" i="1" s="1"/>
  <c r="Q7350" i="1"/>
  <c r="B7350" i="1" s="1"/>
  <c r="Q7351" i="1"/>
  <c r="B7351" i="1" s="1"/>
  <c r="Q7352" i="1"/>
  <c r="B7352" i="1" s="1"/>
  <c r="Q7353" i="1"/>
  <c r="B7353" i="1" s="1"/>
  <c r="Q7354" i="1"/>
  <c r="B7354" i="1" s="1"/>
  <c r="Q7355" i="1"/>
  <c r="B7355" i="1" s="1"/>
  <c r="Q7356" i="1"/>
  <c r="B7356" i="1" s="1"/>
  <c r="Q7357" i="1"/>
  <c r="B7357" i="1" s="1"/>
  <c r="Q7358" i="1"/>
  <c r="B7358" i="1" s="1"/>
  <c r="Q7359" i="1"/>
  <c r="B7359" i="1" s="1"/>
  <c r="Q7360" i="1"/>
  <c r="B7360" i="1" s="1"/>
  <c r="Q7361" i="1"/>
  <c r="B7361" i="1" s="1"/>
  <c r="Q7362" i="1"/>
  <c r="B7362" i="1" s="1"/>
  <c r="Q7363" i="1"/>
  <c r="B7363" i="1" s="1"/>
  <c r="Q7364" i="1"/>
  <c r="B7364" i="1" s="1"/>
  <c r="Q7365" i="1"/>
  <c r="B7365" i="1" s="1"/>
  <c r="Q7366" i="1"/>
  <c r="B7366" i="1" s="1"/>
  <c r="Q7367" i="1"/>
  <c r="B7367" i="1" s="1"/>
  <c r="Q7368" i="1"/>
  <c r="B7368" i="1" s="1"/>
  <c r="Q7369" i="1"/>
  <c r="B7369" i="1" s="1"/>
  <c r="Q7370" i="1"/>
  <c r="B7370" i="1" s="1"/>
  <c r="Q7371" i="1"/>
  <c r="B7371" i="1" s="1"/>
  <c r="Q7372" i="1"/>
  <c r="B7372" i="1" s="1"/>
  <c r="Q7373" i="1"/>
  <c r="B7373" i="1" s="1"/>
  <c r="Q7374" i="1"/>
  <c r="B7374" i="1" s="1"/>
  <c r="Q7375" i="1"/>
  <c r="B7375" i="1" s="1"/>
  <c r="Q7376" i="1"/>
  <c r="B7376" i="1" s="1"/>
  <c r="Q7377" i="1"/>
  <c r="B7377" i="1" s="1"/>
  <c r="Q7378" i="1"/>
  <c r="B7378" i="1" s="1"/>
  <c r="Q7379" i="1"/>
  <c r="B7379" i="1" s="1"/>
  <c r="Q7380" i="1"/>
  <c r="B7380" i="1" s="1"/>
  <c r="Q7381" i="1"/>
  <c r="B7381" i="1" s="1"/>
  <c r="Q7382" i="1"/>
  <c r="B7382" i="1" s="1"/>
  <c r="Q7383" i="1"/>
  <c r="B7383" i="1" s="1"/>
  <c r="Q7384" i="1"/>
  <c r="B7384" i="1" s="1"/>
  <c r="Q7385" i="1"/>
  <c r="B7385" i="1" s="1"/>
  <c r="Q7386" i="1"/>
  <c r="B7386" i="1" s="1"/>
  <c r="Q7387" i="1"/>
  <c r="B7387" i="1" s="1"/>
  <c r="Q7388" i="1"/>
  <c r="B7388" i="1" s="1"/>
  <c r="Q7389" i="1"/>
  <c r="B7389" i="1" s="1"/>
  <c r="Q7390" i="1"/>
  <c r="B7390" i="1" s="1"/>
  <c r="Q7391" i="1"/>
  <c r="B7391" i="1" s="1"/>
  <c r="Q7392" i="1"/>
  <c r="B7392" i="1" s="1"/>
  <c r="Q7393" i="1"/>
  <c r="B7393" i="1" s="1"/>
  <c r="Q7394" i="1"/>
  <c r="B7394" i="1" s="1"/>
  <c r="Q7395" i="1"/>
  <c r="B7395" i="1" s="1"/>
  <c r="Q7396" i="1"/>
  <c r="B7396" i="1" s="1"/>
  <c r="Q7397" i="1"/>
  <c r="B7397" i="1" s="1"/>
  <c r="Q7398" i="1"/>
  <c r="B7398" i="1" s="1"/>
  <c r="Q7399" i="1"/>
  <c r="B7399" i="1" s="1"/>
  <c r="Q7400" i="1"/>
  <c r="B7400" i="1" s="1"/>
  <c r="Q7401" i="1"/>
  <c r="B7401" i="1" s="1"/>
  <c r="Q7402" i="1"/>
  <c r="B7402" i="1" s="1"/>
  <c r="Q7403" i="1"/>
  <c r="B7403" i="1" s="1"/>
  <c r="Q7404" i="1"/>
  <c r="B7404" i="1" s="1"/>
  <c r="Q7405" i="1"/>
  <c r="B7405" i="1" s="1"/>
  <c r="Q7406" i="1"/>
  <c r="B7406" i="1" s="1"/>
  <c r="Q7407" i="1"/>
  <c r="B7407" i="1" s="1"/>
  <c r="Q7408" i="1"/>
  <c r="B7408" i="1" s="1"/>
  <c r="Q7409" i="1"/>
  <c r="B7409" i="1" s="1"/>
  <c r="Q7410" i="1"/>
  <c r="B7410" i="1" s="1"/>
  <c r="Q7411" i="1"/>
  <c r="B7411" i="1" s="1"/>
  <c r="Q7412" i="1"/>
  <c r="B7412" i="1" s="1"/>
  <c r="Q7413" i="1"/>
  <c r="B7413" i="1" s="1"/>
  <c r="Q7414" i="1"/>
  <c r="B7414" i="1" s="1"/>
  <c r="Q7415" i="1"/>
  <c r="B7415" i="1" s="1"/>
  <c r="Q7416" i="1"/>
  <c r="B7416" i="1" s="1"/>
  <c r="Q7417" i="1"/>
  <c r="B7417" i="1" s="1"/>
  <c r="Q7418" i="1"/>
  <c r="B7418" i="1" s="1"/>
  <c r="Q7419" i="1"/>
  <c r="B7419" i="1" s="1"/>
  <c r="Q7420" i="1"/>
  <c r="B7420" i="1" s="1"/>
  <c r="Q7421" i="1"/>
  <c r="B7421" i="1" s="1"/>
  <c r="Q7422" i="1"/>
  <c r="B7422" i="1" s="1"/>
  <c r="Q7423" i="1"/>
  <c r="B7423" i="1" s="1"/>
  <c r="Q7424" i="1"/>
  <c r="B7424" i="1" s="1"/>
  <c r="Q7425" i="1"/>
  <c r="B7425" i="1" s="1"/>
  <c r="Q7426" i="1"/>
  <c r="B7426" i="1" s="1"/>
  <c r="Q7427" i="1"/>
  <c r="B7427" i="1" s="1"/>
  <c r="Q7428" i="1"/>
  <c r="B7428" i="1" s="1"/>
  <c r="Q7429" i="1"/>
  <c r="B7429" i="1" s="1"/>
  <c r="Q7430" i="1"/>
  <c r="B7430" i="1" s="1"/>
  <c r="Q7431" i="1"/>
  <c r="B7431" i="1" s="1"/>
  <c r="Q7432" i="1"/>
  <c r="B7432" i="1" s="1"/>
  <c r="Q7433" i="1"/>
  <c r="B7433" i="1" s="1"/>
  <c r="Q7434" i="1"/>
  <c r="B7434" i="1" s="1"/>
  <c r="Q7435" i="1"/>
  <c r="B7435" i="1" s="1"/>
  <c r="Q7436" i="1"/>
  <c r="B7436" i="1" s="1"/>
  <c r="Q7437" i="1"/>
  <c r="B7437" i="1" s="1"/>
  <c r="Q7438" i="1"/>
  <c r="B7438" i="1" s="1"/>
  <c r="Q7439" i="1"/>
  <c r="B7439" i="1" s="1"/>
  <c r="Q7440" i="1"/>
  <c r="B7440" i="1" s="1"/>
  <c r="Q7441" i="1"/>
  <c r="B7441" i="1" s="1"/>
  <c r="Q7442" i="1"/>
  <c r="B7442" i="1" s="1"/>
  <c r="Q7443" i="1"/>
  <c r="B7443" i="1" s="1"/>
  <c r="Q7444" i="1"/>
  <c r="B7444" i="1" s="1"/>
  <c r="Q7445" i="1"/>
  <c r="B7445" i="1" s="1"/>
  <c r="Q7446" i="1"/>
  <c r="B7446" i="1" s="1"/>
  <c r="Q7447" i="1"/>
  <c r="B7447" i="1" s="1"/>
  <c r="Q7448" i="1"/>
  <c r="B7448" i="1" s="1"/>
  <c r="Q7449" i="1"/>
  <c r="B7449" i="1" s="1"/>
  <c r="Q7450" i="1"/>
  <c r="B7450" i="1" s="1"/>
  <c r="Q7451" i="1"/>
  <c r="B7451" i="1" s="1"/>
  <c r="Q7452" i="1"/>
  <c r="B7452" i="1" s="1"/>
  <c r="Q7453" i="1"/>
  <c r="B7453" i="1" s="1"/>
  <c r="Q7454" i="1"/>
  <c r="B7454" i="1" s="1"/>
  <c r="Q7455" i="1"/>
  <c r="B7455" i="1" s="1"/>
  <c r="Q7456" i="1"/>
  <c r="B7456" i="1" s="1"/>
  <c r="Q7457" i="1"/>
  <c r="B7457" i="1" s="1"/>
  <c r="Q7458" i="1"/>
  <c r="B7458" i="1" s="1"/>
  <c r="Q7459" i="1"/>
  <c r="B7459" i="1" s="1"/>
  <c r="Q7460" i="1"/>
  <c r="B7460" i="1" s="1"/>
  <c r="Q7461" i="1"/>
  <c r="B7461" i="1" s="1"/>
  <c r="Q7462" i="1"/>
  <c r="B7462" i="1" s="1"/>
  <c r="Q7463" i="1"/>
  <c r="B7463" i="1" s="1"/>
  <c r="Q7464" i="1"/>
  <c r="B7464" i="1" s="1"/>
  <c r="Q7465" i="1"/>
  <c r="B7465" i="1" s="1"/>
  <c r="Q7466" i="1"/>
  <c r="B7466" i="1" s="1"/>
  <c r="Q7467" i="1"/>
  <c r="B7467" i="1" s="1"/>
  <c r="Q7468" i="1"/>
  <c r="B7468" i="1" s="1"/>
  <c r="Q7469" i="1"/>
  <c r="B7469" i="1" s="1"/>
  <c r="Q7470" i="1"/>
  <c r="B7470" i="1" s="1"/>
  <c r="Q7471" i="1"/>
  <c r="B7471" i="1" s="1"/>
  <c r="Q7472" i="1"/>
  <c r="B7472" i="1" s="1"/>
  <c r="Q7473" i="1"/>
  <c r="B7473" i="1" s="1"/>
  <c r="Q7474" i="1"/>
  <c r="B7474" i="1" s="1"/>
  <c r="Q7475" i="1"/>
  <c r="B7475" i="1" s="1"/>
  <c r="Q7476" i="1"/>
  <c r="B7476" i="1" s="1"/>
  <c r="Q7477" i="1"/>
  <c r="B7477" i="1" s="1"/>
  <c r="Q7478" i="1"/>
  <c r="B7478" i="1" s="1"/>
  <c r="Q7479" i="1"/>
  <c r="B7479" i="1" s="1"/>
  <c r="Q7480" i="1"/>
  <c r="B7480" i="1" s="1"/>
  <c r="Q7481" i="1"/>
  <c r="B7481" i="1" s="1"/>
  <c r="Q7482" i="1"/>
  <c r="B7482" i="1" s="1"/>
  <c r="Q7483" i="1"/>
  <c r="B7483" i="1" s="1"/>
  <c r="Q7484" i="1"/>
  <c r="B7484" i="1" s="1"/>
  <c r="Q7485" i="1"/>
  <c r="B7485" i="1" s="1"/>
  <c r="Q7486" i="1"/>
  <c r="B7486" i="1" s="1"/>
  <c r="Q7487" i="1"/>
  <c r="B7487" i="1" s="1"/>
  <c r="Q7488" i="1"/>
  <c r="B7488" i="1" s="1"/>
  <c r="Q7489" i="1"/>
  <c r="B7489" i="1" s="1"/>
  <c r="Q7490" i="1"/>
  <c r="B7490" i="1" s="1"/>
  <c r="Q7491" i="1"/>
  <c r="B7491" i="1" s="1"/>
  <c r="Q7492" i="1"/>
  <c r="B7492" i="1" s="1"/>
  <c r="Q7493" i="1"/>
  <c r="B7493" i="1" s="1"/>
  <c r="Q7494" i="1"/>
  <c r="B7494" i="1" s="1"/>
  <c r="Q7495" i="1"/>
  <c r="B7495" i="1" s="1"/>
  <c r="Q7496" i="1"/>
  <c r="B7496" i="1" s="1"/>
  <c r="Q7497" i="1"/>
  <c r="B7497" i="1" s="1"/>
  <c r="Q7498" i="1"/>
  <c r="B7498" i="1" s="1"/>
  <c r="Q7499" i="1"/>
  <c r="B7499" i="1" s="1"/>
  <c r="Q7500" i="1"/>
  <c r="B7500" i="1" s="1"/>
  <c r="Q7501" i="1"/>
  <c r="B7501" i="1" s="1"/>
  <c r="Q7502" i="1"/>
  <c r="B7502" i="1" s="1"/>
  <c r="Q7503" i="1"/>
  <c r="B7503" i="1" s="1"/>
  <c r="Q7504" i="1"/>
  <c r="B7504" i="1" s="1"/>
  <c r="Q7505" i="1"/>
  <c r="B7505" i="1" s="1"/>
  <c r="Q7506" i="1"/>
  <c r="B7506" i="1" s="1"/>
  <c r="Q7507" i="1"/>
  <c r="B7507" i="1" s="1"/>
  <c r="Q7508" i="1"/>
  <c r="B7508" i="1" s="1"/>
  <c r="Q7509" i="1"/>
  <c r="B7509" i="1" s="1"/>
  <c r="Q7510" i="1"/>
  <c r="B7510" i="1" s="1"/>
  <c r="Q7511" i="1"/>
  <c r="B7511" i="1" s="1"/>
  <c r="Q7512" i="1"/>
  <c r="B7512" i="1" s="1"/>
  <c r="Q7513" i="1"/>
  <c r="B7513" i="1" s="1"/>
  <c r="Q7514" i="1"/>
  <c r="B7514" i="1" s="1"/>
  <c r="Q7515" i="1"/>
  <c r="B7515" i="1" s="1"/>
  <c r="Q7516" i="1"/>
  <c r="B7516" i="1" s="1"/>
  <c r="Q7517" i="1"/>
  <c r="B7517" i="1" s="1"/>
  <c r="Q7518" i="1"/>
  <c r="B7518" i="1" s="1"/>
  <c r="Q7519" i="1"/>
  <c r="B7519" i="1" s="1"/>
  <c r="Q7520" i="1"/>
  <c r="B7520" i="1" s="1"/>
  <c r="Q7521" i="1"/>
  <c r="B7521" i="1" s="1"/>
  <c r="Q7522" i="1"/>
  <c r="B7522" i="1" s="1"/>
  <c r="Q7523" i="1"/>
  <c r="B7523" i="1" s="1"/>
  <c r="Q7524" i="1"/>
  <c r="B7524" i="1" s="1"/>
  <c r="Q7525" i="1"/>
  <c r="B7525" i="1" s="1"/>
  <c r="Q7526" i="1"/>
  <c r="B7526" i="1" s="1"/>
  <c r="Q7527" i="1"/>
  <c r="B7527" i="1" s="1"/>
  <c r="Q7528" i="1"/>
  <c r="B7528" i="1" s="1"/>
  <c r="Q7529" i="1"/>
  <c r="B7529" i="1" s="1"/>
  <c r="Q7530" i="1"/>
  <c r="B7530" i="1" s="1"/>
  <c r="Q7531" i="1"/>
  <c r="B7531" i="1" s="1"/>
  <c r="Q7532" i="1"/>
  <c r="B7532" i="1" s="1"/>
  <c r="Q7533" i="1"/>
  <c r="B7533" i="1" s="1"/>
  <c r="Q7534" i="1"/>
  <c r="B7534" i="1" s="1"/>
  <c r="Q7535" i="1"/>
  <c r="B7535" i="1" s="1"/>
  <c r="Q7536" i="1"/>
  <c r="B7536" i="1" s="1"/>
  <c r="Q7537" i="1"/>
  <c r="B7537" i="1" s="1"/>
  <c r="Q7538" i="1"/>
  <c r="B7538" i="1" s="1"/>
  <c r="Q7539" i="1"/>
  <c r="B7539" i="1" s="1"/>
  <c r="Q7540" i="1"/>
  <c r="B7540" i="1" s="1"/>
  <c r="Q7541" i="1"/>
  <c r="B7541" i="1" s="1"/>
  <c r="Q7542" i="1"/>
  <c r="B7542" i="1" s="1"/>
  <c r="Q7543" i="1"/>
  <c r="B7543" i="1" s="1"/>
  <c r="Q7544" i="1"/>
  <c r="B7544" i="1" s="1"/>
  <c r="Q7545" i="1"/>
  <c r="B7545" i="1" s="1"/>
  <c r="Q7546" i="1"/>
  <c r="B7546" i="1" s="1"/>
  <c r="Q7547" i="1"/>
  <c r="B7547" i="1" s="1"/>
  <c r="Q7548" i="1"/>
  <c r="B7548" i="1" s="1"/>
  <c r="Q7549" i="1"/>
  <c r="B7549" i="1" s="1"/>
  <c r="Q7550" i="1"/>
  <c r="B7550" i="1" s="1"/>
  <c r="Q7551" i="1"/>
  <c r="B7551" i="1" s="1"/>
  <c r="Q7552" i="1"/>
  <c r="B7552" i="1" s="1"/>
  <c r="Q7553" i="1"/>
  <c r="B7553" i="1" s="1"/>
  <c r="Q7554" i="1"/>
  <c r="B7554" i="1" s="1"/>
  <c r="Q7555" i="1"/>
  <c r="B7555" i="1" s="1"/>
  <c r="Q7556" i="1"/>
  <c r="B7556" i="1" s="1"/>
  <c r="Q7557" i="1"/>
  <c r="B7557" i="1" s="1"/>
  <c r="Q7558" i="1"/>
  <c r="B7558" i="1" s="1"/>
  <c r="Q7559" i="1"/>
  <c r="B7559" i="1" s="1"/>
  <c r="Q7560" i="1"/>
  <c r="B7560" i="1" s="1"/>
  <c r="Q7561" i="1"/>
  <c r="B7561" i="1" s="1"/>
  <c r="Q7562" i="1"/>
  <c r="B7562" i="1" s="1"/>
  <c r="Q7563" i="1"/>
  <c r="B7563" i="1" s="1"/>
  <c r="Q7564" i="1"/>
  <c r="B7564" i="1" s="1"/>
  <c r="Q7565" i="1"/>
  <c r="B7565" i="1" s="1"/>
  <c r="Q7566" i="1"/>
  <c r="B7566" i="1" s="1"/>
  <c r="Q7567" i="1"/>
  <c r="B7567" i="1" s="1"/>
  <c r="Q7568" i="1"/>
  <c r="B7568" i="1" s="1"/>
  <c r="Q7569" i="1"/>
  <c r="B7569" i="1" s="1"/>
  <c r="Q7570" i="1"/>
  <c r="B7570" i="1" s="1"/>
  <c r="Q7571" i="1"/>
  <c r="B7571" i="1" s="1"/>
  <c r="Q7572" i="1"/>
  <c r="B7572" i="1" s="1"/>
  <c r="Q7573" i="1"/>
  <c r="B7573" i="1" s="1"/>
  <c r="Q7574" i="1"/>
  <c r="B7574" i="1" s="1"/>
  <c r="Q7575" i="1"/>
  <c r="B7575" i="1" s="1"/>
  <c r="Q7576" i="1"/>
  <c r="B7576" i="1" s="1"/>
  <c r="Q7577" i="1"/>
  <c r="B7577" i="1" s="1"/>
  <c r="Q7578" i="1"/>
  <c r="B7578" i="1" s="1"/>
  <c r="Q7579" i="1"/>
  <c r="B7579" i="1" s="1"/>
  <c r="Q7580" i="1"/>
  <c r="B7580" i="1" s="1"/>
  <c r="Q7581" i="1"/>
  <c r="B7581" i="1" s="1"/>
  <c r="Q7582" i="1"/>
  <c r="B7582" i="1" s="1"/>
  <c r="Q7583" i="1"/>
  <c r="B7583" i="1" s="1"/>
  <c r="Q7584" i="1"/>
  <c r="B7584" i="1" s="1"/>
  <c r="Q7585" i="1"/>
  <c r="B7585" i="1" s="1"/>
  <c r="Q7586" i="1"/>
  <c r="B7586" i="1" s="1"/>
  <c r="Q7587" i="1"/>
  <c r="B7587" i="1" s="1"/>
  <c r="Q7588" i="1"/>
  <c r="B7588" i="1" s="1"/>
  <c r="Q7589" i="1"/>
  <c r="B7589" i="1" s="1"/>
  <c r="Q7590" i="1"/>
  <c r="B7590" i="1" s="1"/>
  <c r="Q7591" i="1"/>
  <c r="B7591" i="1" s="1"/>
  <c r="Q7592" i="1"/>
  <c r="B7592" i="1" s="1"/>
  <c r="Q7593" i="1"/>
  <c r="B7593" i="1" s="1"/>
  <c r="Q7594" i="1"/>
  <c r="B7594" i="1" s="1"/>
  <c r="Q7595" i="1"/>
  <c r="B7595" i="1" s="1"/>
  <c r="Q7596" i="1"/>
  <c r="B7596" i="1" s="1"/>
  <c r="Q7597" i="1"/>
  <c r="B7597" i="1" s="1"/>
  <c r="Q7598" i="1"/>
  <c r="B7598" i="1" s="1"/>
  <c r="Q7599" i="1"/>
  <c r="B7599" i="1" s="1"/>
  <c r="Q7600" i="1"/>
  <c r="B7600" i="1" s="1"/>
  <c r="Q7601" i="1"/>
  <c r="B7601" i="1" s="1"/>
  <c r="Q7602" i="1"/>
  <c r="B7602" i="1" s="1"/>
  <c r="Q7603" i="1"/>
  <c r="B7603" i="1" s="1"/>
  <c r="Q7604" i="1"/>
  <c r="B7604" i="1" s="1"/>
  <c r="Q7605" i="1"/>
  <c r="B7605" i="1" s="1"/>
  <c r="Q7606" i="1"/>
  <c r="B7606" i="1" s="1"/>
  <c r="Q7607" i="1"/>
  <c r="B7607" i="1" s="1"/>
  <c r="Q7608" i="1"/>
  <c r="B7608" i="1" s="1"/>
  <c r="Q7609" i="1"/>
  <c r="B7609" i="1" s="1"/>
  <c r="Q7610" i="1"/>
  <c r="B7610" i="1" s="1"/>
  <c r="Q7611" i="1"/>
  <c r="B7611" i="1" s="1"/>
  <c r="Q7612" i="1"/>
  <c r="B7612" i="1" s="1"/>
  <c r="Q7613" i="1"/>
  <c r="B7613" i="1" s="1"/>
  <c r="Q7614" i="1"/>
  <c r="B7614" i="1" s="1"/>
  <c r="Q7615" i="1"/>
  <c r="B7615" i="1" s="1"/>
  <c r="Q7616" i="1"/>
  <c r="B7616" i="1" s="1"/>
  <c r="Q7617" i="1"/>
  <c r="B7617" i="1" s="1"/>
  <c r="Q7618" i="1"/>
  <c r="B7618" i="1" s="1"/>
  <c r="Q7619" i="1"/>
  <c r="B7619" i="1" s="1"/>
  <c r="Q7620" i="1"/>
  <c r="B7620" i="1" s="1"/>
  <c r="Q7621" i="1"/>
  <c r="B7621" i="1" s="1"/>
  <c r="Q7622" i="1"/>
  <c r="B7622" i="1" s="1"/>
  <c r="Q7623" i="1"/>
  <c r="B7623" i="1" s="1"/>
  <c r="Q7624" i="1"/>
  <c r="B7624" i="1" s="1"/>
  <c r="Q7625" i="1"/>
  <c r="B7625" i="1" s="1"/>
  <c r="Q7626" i="1"/>
  <c r="B7626" i="1" s="1"/>
  <c r="Q7627" i="1"/>
  <c r="B7627" i="1" s="1"/>
  <c r="Q7628" i="1"/>
  <c r="B7628" i="1" s="1"/>
  <c r="Q7629" i="1"/>
  <c r="B7629" i="1" s="1"/>
  <c r="Q7630" i="1"/>
  <c r="B7630" i="1" s="1"/>
  <c r="Q7631" i="1"/>
  <c r="B7631" i="1" s="1"/>
  <c r="Q7632" i="1"/>
  <c r="B7632" i="1" s="1"/>
  <c r="Q7633" i="1"/>
  <c r="B7633" i="1" s="1"/>
  <c r="Q7634" i="1"/>
  <c r="B7634" i="1" s="1"/>
  <c r="Q7635" i="1"/>
  <c r="B7635" i="1" s="1"/>
  <c r="Q7636" i="1"/>
  <c r="B7636" i="1" s="1"/>
  <c r="Q7637" i="1"/>
  <c r="B7637" i="1" s="1"/>
  <c r="Q7638" i="1"/>
  <c r="B7638" i="1" s="1"/>
  <c r="Q7639" i="1"/>
  <c r="B7639" i="1" s="1"/>
  <c r="Q7640" i="1"/>
  <c r="B7640" i="1" s="1"/>
  <c r="Q7641" i="1"/>
  <c r="B7641" i="1" s="1"/>
  <c r="Q7642" i="1"/>
  <c r="B7642" i="1" s="1"/>
  <c r="Q7643" i="1"/>
  <c r="B7643" i="1" s="1"/>
  <c r="Q7644" i="1"/>
  <c r="B7644" i="1" s="1"/>
  <c r="Q7645" i="1"/>
  <c r="B7645" i="1" s="1"/>
  <c r="Q7646" i="1"/>
  <c r="B7646" i="1" s="1"/>
  <c r="Q7647" i="1"/>
  <c r="B7647" i="1" s="1"/>
  <c r="Q7648" i="1"/>
  <c r="B7648" i="1" s="1"/>
  <c r="Q7649" i="1"/>
  <c r="B7649" i="1" s="1"/>
  <c r="Q7650" i="1"/>
  <c r="B7650" i="1" s="1"/>
  <c r="Q7651" i="1"/>
  <c r="B7651" i="1" s="1"/>
  <c r="Q7652" i="1"/>
  <c r="B7652" i="1" s="1"/>
  <c r="Q7653" i="1"/>
  <c r="B7653" i="1" s="1"/>
  <c r="Q7654" i="1"/>
  <c r="B7654" i="1" s="1"/>
  <c r="Q7655" i="1"/>
  <c r="B7655" i="1" s="1"/>
  <c r="Q7656" i="1"/>
  <c r="B7656" i="1" s="1"/>
  <c r="Q7657" i="1"/>
  <c r="B7657" i="1" s="1"/>
  <c r="Q7658" i="1"/>
  <c r="B7658" i="1" s="1"/>
  <c r="Q7659" i="1"/>
  <c r="B7659" i="1" s="1"/>
  <c r="Q7660" i="1"/>
  <c r="B7660" i="1" s="1"/>
  <c r="Q7661" i="1"/>
  <c r="B7661" i="1" s="1"/>
  <c r="Q7662" i="1"/>
  <c r="B7662" i="1" s="1"/>
  <c r="Q7663" i="1"/>
  <c r="B7663" i="1" s="1"/>
  <c r="Q7664" i="1"/>
  <c r="B7664" i="1" s="1"/>
  <c r="Q7665" i="1"/>
  <c r="B7665" i="1" s="1"/>
  <c r="Q7666" i="1"/>
  <c r="B7666" i="1" s="1"/>
  <c r="Q7667" i="1"/>
  <c r="B7667" i="1" s="1"/>
  <c r="Q7668" i="1"/>
  <c r="B7668" i="1" s="1"/>
  <c r="Q7669" i="1"/>
  <c r="B7669" i="1" s="1"/>
  <c r="Q7670" i="1"/>
  <c r="B7670" i="1" s="1"/>
  <c r="Q7671" i="1"/>
  <c r="B7671" i="1" s="1"/>
  <c r="Q7672" i="1"/>
  <c r="B7672" i="1" s="1"/>
  <c r="Q7673" i="1"/>
  <c r="B7673" i="1" s="1"/>
  <c r="Q7674" i="1"/>
  <c r="B7674" i="1" s="1"/>
  <c r="Q7675" i="1"/>
  <c r="B7675" i="1" s="1"/>
  <c r="Q7676" i="1"/>
  <c r="B7676" i="1" s="1"/>
  <c r="Q7677" i="1"/>
  <c r="B7677" i="1" s="1"/>
  <c r="Q7678" i="1"/>
  <c r="B7678" i="1" s="1"/>
  <c r="Q7679" i="1"/>
  <c r="B7679" i="1" s="1"/>
  <c r="Q7680" i="1"/>
  <c r="B7680" i="1" s="1"/>
  <c r="Q7681" i="1"/>
  <c r="B7681" i="1" s="1"/>
  <c r="Q7682" i="1"/>
  <c r="B7682" i="1" s="1"/>
  <c r="Q7683" i="1"/>
  <c r="B7683" i="1" s="1"/>
  <c r="Q7684" i="1"/>
  <c r="B7684" i="1" s="1"/>
  <c r="Q7685" i="1"/>
  <c r="B7685" i="1" s="1"/>
  <c r="Q7686" i="1"/>
  <c r="B7686" i="1" s="1"/>
  <c r="Q7687" i="1"/>
  <c r="B7687" i="1" s="1"/>
  <c r="Q7688" i="1"/>
  <c r="B7688" i="1" s="1"/>
  <c r="Q7689" i="1"/>
  <c r="B7689" i="1" s="1"/>
  <c r="Q7690" i="1"/>
  <c r="B7690" i="1" s="1"/>
  <c r="Q7691" i="1"/>
  <c r="B7691" i="1" s="1"/>
  <c r="Q7692" i="1"/>
  <c r="B7692" i="1" s="1"/>
  <c r="Q7693" i="1"/>
  <c r="B7693" i="1" s="1"/>
  <c r="Q7694" i="1"/>
  <c r="B7694" i="1" s="1"/>
  <c r="Q7695" i="1"/>
  <c r="B7695" i="1" s="1"/>
  <c r="Q7696" i="1"/>
  <c r="B7696" i="1" s="1"/>
  <c r="Q7697" i="1"/>
  <c r="B7697" i="1" s="1"/>
  <c r="Q7698" i="1"/>
  <c r="B7698" i="1" s="1"/>
  <c r="Q7699" i="1"/>
  <c r="B7699" i="1" s="1"/>
  <c r="Q7700" i="1"/>
  <c r="B7700" i="1" s="1"/>
  <c r="Q7701" i="1"/>
  <c r="B7701" i="1" s="1"/>
  <c r="Q7702" i="1"/>
  <c r="B7702" i="1" s="1"/>
  <c r="Q7703" i="1"/>
  <c r="B7703" i="1" s="1"/>
  <c r="Q7704" i="1"/>
  <c r="B7704" i="1" s="1"/>
  <c r="Q7705" i="1"/>
  <c r="B7705" i="1" s="1"/>
  <c r="Q7706" i="1"/>
  <c r="B7706" i="1" s="1"/>
  <c r="Q7707" i="1"/>
  <c r="B7707" i="1" s="1"/>
  <c r="Q7708" i="1"/>
  <c r="B7708" i="1" s="1"/>
  <c r="Q7709" i="1"/>
  <c r="B7709" i="1" s="1"/>
  <c r="Q7710" i="1"/>
  <c r="B7710" i="1" s="1"/>
  <c r="Q7711" i="1"/>
  <c r="B7711" i="1" s="1"/>
  <c r="Q7712" i="1"/>
  <c r="B7712" i="1" s="1"/>
  <c r="Q7713" i="1"/>
  <c r="B7713" i="1" s="1"/>
  <c r="Q7714" i="1"/>
  <c r="B7714" i="1" s="1"/>
  <c r="Q7715" i="1"/>
  <c r="B7715" i="1" s="1"/>
  <c r="Q7716" i="1"/>
  <c r="B7716" i="1" s="1"/>
  <c r="Q7717" i="1"/>
  <c r="B7717" i="1" s="1"/>
  <c r="Q7718" i="1"/>
  <c r="B7718" i="1" s="1"/>
  <c r="Q7719" i="1"/>
  <c r="B7719" i="1" s="1"/>
  <c r="Q7720" i="1"/>
  <c r="B7720" i="1" s="1"/>
  <c r="Q7721" i="1"/>
  <c r="B7721" i="1" s="1"/>
  <c r="Q7722" i="1"/>
  <c r="B7722" i="1" s="1"/>
  <c r="Q7723" i="1"/>
  <c r="B7723" i="1" s="1"/>
  <c r="Q7724" i="1"/>
  <c r="B7724" i="1" s="1"/>
  <c r="Q7725" i="1"/>
  <c r="B7725" i="1" s="1"/>
  <c r="Q7726" i="1"/>
  <c r="B7726" i="1" s="1"/>
  <c r="Q7727" i="1"/>
  <c r="B7727" i="1" s="1"/>
  <c r="Q7728" i="1"/>
  <c r="B7728" i="1" s="1"/>
  <c r="Q7729" i="1"/>
  <c r="B7729" i="1" s="1"/>
  <c r="Q7730" i="1"/>
  <c r="B7730" i="1" s="1"/>
  <c r="Q7731" i="1"/>
  <c r="B7731" i="1" s="1"/>
  <c r="Q7732" i="1"/>
  <c r="B7732" i="1" s="1"/>
  <c r="Q7733" i="1"/>
  <c r="B7733" i="1" s="1"/>
  <c r="Q7734" i="1"/>
  <c r="B7734" i="1" s="1"/>
  <c r="Q7735" i="1"/>
  <c r="B7735" i="1" s="1"/>
  <c r="Q7736" i="1"/>
  <c r="B7736" i="1" s="1"/>
  <c r="Q7737" i="1"/>
  <c r="B7737" i="1" s="1"/>
  <c r="Q7738" i="1"/>
  <c r="B7738" i="1" s="1"/>
  <c r="Q7739" i="1"/>
  <c r="B7739" i="1" s="1"/>
  <c r="Q7740" i="1"/>
  <c r="B7740" i="1" s="1"/>
  <c r="Q7741" i="1"/>
  <c r="B7741" i="1" s="1"/>
  <c r="Q7742" i="1"/>
  <c r="B7742" i="1" s="1"/>
  <c r="Q7743" i="1"/>
  <c r="B7743" i="1" s="1"/>
  <c r="Q7744" i="1"/>
  <c r="B7744" i="1" s="1"/>
  <c r="Q7745" i="1"/>
  <c r="B7745" i="1" s="1"/>
  <c r="Q7746" i="1"/>
  <c r="B7746" i="1" s="1"/>
  <c r="Q7747" i="1"/>
  <c r="B7747" i="1" s="1"/>
  <c r="Q7748" i="1"/>
  <c r="B7748" i="1" s="1"/>
  <c r="Q7749" i="1"/>
  <c r="B7749" i="1" s="1"/>
  <c r="Q7750" i="1"/>
  <c r="B7750" i="1" s="1"/>
  <c r="Q7751" i="1"/>
  <c r="B7751" i="1" s="1"/>
  <c r="Q7752" i="1"/>
  <c r="B7752" i="1" s="1"/>
  <c r="Q7753" i="1"/>
  <c r="B7753" i="1" s="1"/>
  <c r="Q7754" i="1"/>
  <c r="B7754" i="1" s="1"/>
  <c r="Q7755" i="1"/>
  <c r="B7755" i="1" s="1"/>
  <c r="Q7756" i="1"/>
  <c r="B7756" i="1" s="1"/>
  <c r="Q7757" i="1"/>
  <c r="B7757" i="1" s="1"/>
  <c r="Q7758" i="1"/>
  <c r="B7758" i="1" s="1"/>
  <c r="Q7759" i="1"/>
  <c r="B7759" i="1" s="1"/>
  <c r="Q7760" i="1"/>
  <c r="B7760" i="1" s="1"/>
  <c r="Q7761" i="1"/>
  <c r="B7761" i="1" s="1"/>
  <c r="Q7762" i="1"/>
  <c r="B7762" i="1" s="1"/>
  <c r="Q7763" i="1"/>
  <c r="B7763" i="1" s="1"/>
  <c r="Q7764" i="1"/>
  <c r="B7764" i="1" s="1"/>
  <c r="Q7765" i="1"/>
  <c r="B7765" i="1" s="1"/>
  <c r="Q7766" i="1"/>
  <c r="B7766" i="1" s="1"/>
  <c r="Q7767" i="1"/>
  <c r="B7767" i="1" s="1"/>
  <c r="Q7768" i="1"/>
  <c r="B7768" i="1" s="1"/>
  <c r="Q7769" i="1"/>
  <c r="B7769" i="1" s="1"/>
  <c r="Q7770" i="1"/>
  <c r="B7770" i="1" s="1"/>
  <c r="Q7771" i="1"/>
  <c r="B7771" i="1" s="1"/>
  <c r="Q7772" i="1"/>
  <c r="B7772" i="1" s="1"/>
  <c r="Q7773" i="1"/>
  <c r="B7773" i="1" s="1"/>
  <c r="Q7774" i="1"/>
  <c r="B7774" i="1" s="1"/>
  <c r="Q7775" i="1"/>
  <c r="B7775" i="1" s="1"/>
  <c r="Q7776" i="1"/>
  <c r="B7776" i="1" s="1"/>
  <c r="Q7777" i="1"/>
  <c r="B7777" i="1" s="1"/>
  <c r="Q7778" i="1"/>
  <c r="B7778" i="1" s="1"/>
  <c r="Q7779" i="1"/>
  <c r="B7779" i="1" s="1"/>
  <c r="Q7780" i="1"/>
  <c r="B7780" i="1" s="1"/>
  <c r="Q7781" i="1"/>
  <c r="B7781" i="1" s="1"/>
  <c r="Q7782" i="1"/>
  <c r="B7782" i="1" s="1"/>
  <c r="Q7783" i="1"/>
  <c r="B7783" i="1" s="1"/>
  <c r="Q7784" i="1"/>
  <c r="B7784" i="1" s="1"/>
  <c r="Q7785" i="1"/>
  <c r="B7785" i="1" s="1"/>
  <c r="Q7786" i="1"/>
  <c r="B7786" i="1" s="1"/>
  <c r="Q7787" i="1"/>
  <c r="B7787" i="1" s="1"/>
  <c r="Q7788" i="1"/>
  <c r="B7788" i="1" s="1"/>
  <c r="Q7789" i="1"/>
  <c r="B7789" i="1" s="1"/>
  <c r="Q7790" i="1"/>
  <c r="B7790" i="1" s="1"/>
  <c r="Q7791" i="1"/>
  <c r="B7791" i="1" s="1"/>
  <c r="Q7792" i="1"/>
  <c r="B7792" i="1" s="1"/>
  <c r="Q7793" i="1"/>
  <c r="B7793" i="1" s="1"/>
  <c r="Q7794" i="1"/>
  <c r="B7794" i="1" s="1"/>
  <c r="Q7795" i="1"/>
  <c r="B7795" i="1" s="1"/>
  <c r="Q7796" i="1"/>
  <c r="B7796" i="1" s="1"/>
  <c r="Q7797" i="1"/>
  <c r="B7797" i="1" s="1"/>
  <c r="Q7798" i="1"/>
  <c r="B7798" i="1" s="1"/>
  <c r="Q7799" i="1"/>
  <c r="B7799" i="1" s="1"/>
  <c r="Q7800" i="1"/>
  <c r="B7800" i="1" s="1"/>
  <c r="Q7801" i="1"/>
  <c r="B7801" i="1" s="1"/>
  <c r="Q7802" i="1"/>
  <c r="B7802" i="1" s="1"/>
  <c r="Q7803" i="1"/>
  <c r="B7803" i="1" s="1"/>
  <c r="Q7804" i="1"/>
  <c r="B7804" i="1" s="1"/>
  <c r="Q7805" i="1"/>
  <c r="B7805" i="1" s="1"/>
  <c r="Q7806" i="1"/>
  <c r="B7806" i="1" s="1"/>
  <c r="Q7807" i="1"/>
  <c r="B7807" i="1" s="1"/>
  <c r="Q7808" i="1"/>
  <c r="B7808" i="1" s="1"/>
  <c r="Q7809" i="1"/>
  <c r="B7809" i="1" s="1"/>
  <c r="Q7810" i="1"/>
  <c r="B7810" i="1" s="1"/>
  <c r="Q7811" i="1"/>
  <c r="B7811" i="1" s="1"/>
  <c r="Q7812" i="1"/>
  <c r="B7812" i="1" s="1"/>
  <c r="Q7813" i="1"/>
  <c r="B7813" i="1" s="1"/>
  <c r="Q7814" i="1"/>
  <c r="B7814" i="1" s="1"/>
  <c r="Q7815" i="1"/>
  <c r="B7815" i="1" s="1"/>
  <c r="Q7816" i="1"/>
  <c r="B7816" i="1" s="1"/>
  <c r="Q7817" i="1"/>
  <c r="B7817" i="1" s="1"/>
  <c r="Q7818" i="1"/>
  <c r="B7818" i="1" s="1"/>
  <c r="Q7819" i="1"/>
  <c r="B7819" i="1" s="1"/>
  <c r="Q7820" i="1"/>
  <c r="B7820" i="1" s="1"/>
  <c r="Q7821" i="1"/>
  <c r="B7821" i="1" s="1"/>
  <c r="Q7822" i="1"/>
  <c r="B7822" i="1" s="1"/>
  <c r="Q7823" i="1"/>
  <c r="B7823" i="1" s="1"/>
  <c r="Q7824" i="1"/>
  <c r="B7824" i="1" s="1"/>
  <c r="Q7825" i="1"/>
  <c r="B7825" i="1" s="1"/>
  <c r="Q7826" i="1"/>
  <c r="B7826" i="1" s="1"/>
  <c r="Q7827" i="1"/>
  <c r="B7827" i="1" s="1"/>
  <c r="Q7828" i="1"/>
  <c r="B7828" i="1" s="1"/>
  <c r="Q7829" i="1"/>
  <c r="B7829" i="1" s="1"/>
  <c r="Q7830" i="1"/>
  <c r="B7830" i="1" s="1"/>
  <c r="Q7831" i="1"/>
  <c r="B7831" i="1" s="1"/>
  <c r="Q7832" i="1"/>
  <c r="B7832" i="1" s="1"/>
  <c r="Q7833" i="1"/>
  <c r="B7833" i="1" s="1"/>
  <c r="Q7834" i="1"/>
  <c r="B7834" i="1" s="1"/>
  <c r="Q7835" i="1"/>
  <c r="B7835" i="1" s="1"/>
  <c r="Q7836" i="1"/>
  <c r="B7836" i="1" s="1"/>
  <c r="Q7837" i="1"/>
  <c r="B7837" i="1" s="1"/>
  <c r="Q7838" i="1"/>
  <c r="B7838" i="1" s="1"/>
  <c r="Q7839" i="1"/>
  <c r="B7839" i="1" s="1"/>
  <c r="Q7840" i="1"/>
  <c r="B7840" i="1" s="1"/>
  <c r="Q7841" i="1"/>
  <c r="B7841" i="1" s="1"/>
  <c r="Q7842" i="1"/>
  <c r="B7842" i="1" s="1"/>
  <c r="Q7843" i="1"/>
  <c r="B7843" i="1" s="1"/>
  <c r="Q7844" i="1"/>
  <c r="B7844" i="1" s="1"/>
  <c r="Q7845" i="1"/>
  <c r="B7845" i="1" s="1"/>
  <c r="Q7846" i="1"/>
  <c r="B7846" i="1" s="1"/>
  <c r="Q7847" i="1"/>
  <c r="B7847" i="1" s="1"/>
  <c r="Q7848" i="1"/>
  <c r="B7848" i="1" s="1"/>
  <c r="Q7849" i="1"/>
  <c r="B7849" i="1" s="1"/>
  <c r="Q7850" i="1"/>
  <c r="B7850" i="1" s="1"/>
  <c r="Q7851" i="1"/>
  <c r="B7851" i="1" s="1"/>
  <c r="Q7852" i="1"/>
  <c r="B7852" i="1" s="1"/>
  <c r="Q7853" i="1"/>
  <c r="B7853" i="1" s="1"/>
  <c r="Q7854" i="1"/>
  <c r="B7854" i="1" s="1"/>
  <c r="Q7855" i="1"/>
  <c r="B7855" i="1" s="1"/>
  <c r="Q7856" i="1"/>
  <c r="B7856" i="1" s="1"/>
  <c r="Q7857" i="1"/>
  <c r="B7857" i="1" s="1"/>
  <c r="Q7859" i="1"/>
  <c r="B7859" i="1" s="1"/>
  <c r="Q7860" i="1"/>
  <c r="B7860" i="1" s="1"/>
  <c r="Q7861" i="1"/>
  <c r="B7861" i="1" s="1"/>
  <c r="Q7862" i="1"/>
  <c r="B7862" i="1" s="1"/>
  <c r="Q7863" i="1"/>
  <c r="B7863" i="1" s="1"/>
  <c r="Q7864" i="1"/>
  <c r="B7864" i="1" s="1"/>
  <c r="Q7865" i="1"/>
  <c r="B7865" i="1" s="1"/>
  <c r="Q7866" i="1"/>
  <c r="B7866" i="1" s="1"/>
  <c r="Q7867" i="1"/>
  <c r="B7867" i="1" s="1"/>
  <c r="Q7868" i="1"/>
  <c r="B7868" i="1" s="1"/>
  <c r="Q7869" i="1"/>
  <c r="B7869" i="1" s="1"/>
  <c r="Q7870" i="1"/>
  <c r="B7870" i="1" s="1"/>
  <c r="Q7871" i="1"/>
  <c r="B7871" i="1" s="1"/>
  <c r="Q7872" i="1"/>
  <c r="B7872" i="1" s="1"/>
  <c r="Q7873" i="1"/>
  <c r="B7873" i="1" s="1"/>
  <c r="Q7874" i="1"/>
  <c r="B7874" i="1" s="1"/>
  <c r="Q7875" i="1"/>
  <c r="B7875" i="1" s="1"/>
  <c r="Q7876" i="1"/>
  <c r="B7876" i="1" s="1"/>
  <c r="Q7877" i="1"/>
  <c r="B7877" i="1" s="1"/>
  <c r="Q7878" i="1"/>
  <c r="B7878" i="1" s="1"/>
  <c r="Q7879" i="1"/>
  <c r="B7879" i="1" s="1"/>
  <c r="Q7880" i="1"/>
  <c r="B7880" i="1" s="1"/>
  <c r="Q7881" i="1"/>
  <c r="B7881" i="1" s="1"/>
  <c r="Q7882" i="1"/>
  <c r="B7882" i="1" s="1"/>
  <c r="Q7883" i="1"/>
  <c r="B7883" i="1" s="1"/>
  <c r="Q7884" i="1"/>
  <c r="B7884" i="1" s="1"/>
  <c r="Q7885" i="1"/>
  <c r="B7885" i="1" s="1"/>
  <c r="Q7886" i="1"/>
  <c r="B7886" i="1" s="1"/>
  <c r="Q7887" i="1"/>
  <c r="B7887" i="1" s="1"/>
  <c r="Q7888" i="1"/>
  <c r="B7888" i="1" s="1"/>
  <c r="Q7889" i="1"/>
  <c r="B7889" i="1" s="1"/>
  <c r="Q7890" i="1"/>
  <c r="B7890" i="1" s="1"/>
  <c r="Q7891" i="1"/>
  <c r="B7891" i="1" s="1"/>
  <c r="Q7892" i="1"/>
  <c r="B7892" i="1" s="1"/>
  <c r="Q7893" i="1"/>
  <c r="B7893" i="1" s="1"/>
  <c r="Q7894" i="1"/>
  <c r="B7894" i="1" s="1"/>
  <c r="Q7895" i="1"/>
  <c r="B7895" i="1" s="1"/>
  <c r="Q7896" i="1"/>
  <c r="B7896" i="1" s="1"/>
  <c r="Q7897" i="1"/>
  <c r="B7897" i="1" s="1"/>
  <c r="Q7898" i="1"/>
  <c r="B7898" i="1" s="1"/>
  <c r="Q7899" i="1"/>
  <c r="B7899" i="1" s="1"/>
  <c r="Q7900" i="1"/>
  <c r="B7900" i="1" s="1"/>
  <c r="Q7901" i="1"/>
  <c r="B7901" i="1" s="1"/>
  <c r="Q7902" i="1"/>
  <c r="B7902" i="1" s="1"/>
  <c r="Q7903" i="1"/>
  <c r="B7903" i="1" s="1"/>
  <c r="Q7904" i="1"/>
  <c r="B7904" i="1" s="1"/>
  <c r="Q7905" i="1"/>
  <c r="B7905" i="1" s="1"/>
  <c r="Q7906" i="1"/>
  <c r="B7906" i="1" s="1"/>
  <c r="Q7907" i="1"/>
  <c r="B7907" i="1" s="1"/>
  <c r="Q7908" i="1"/>
  <c r="B7908" i="1" s="1"/>
  <c r="Q7909" i="1"/>
  <c r="B7909" i="1" s="1"/>
  <c r="Q7910" i="1"/>
  <c r="B7910" i="1" s="1"/>
  <c r="Q7911" i="1"/>
  <c r="B7911" i="1" s="1"/>
  <c r="Q7912" i="1"/>
  <c r="B7912" i="1" s="1"/>
  <c r="Q7913" i="1"/>
  <c r="B7913" i="1" s="1"/>
  <c r="Q7914" i="1"/>
  <c r="B7914" i="1" s="1"/>
  <c r="Q7915" i="1"/>
  <c r="B7915" i="1" s="1"/>
  <c r="Q7916" i="1"/>
  <c r="B7916" i="1" s="1"/>
  <c r="Q7917" i="1"/>
  <c r="B7917" i="1" s="1"/>
  <c r="Q7918" i="1"/>
  <c r="B7918" i="1" s="1"/>
  <c r="Q7919" i="1"/>
  <c r="B7919" i="1" s="1"/>
  <c r="Q7920" i="1"/>
  <c r="B7920" i="1" s="1"/>
  <c r="Q7921" i="1"/>
  <c r="B7921" i="1" s="1"/>
  <c r="Q7922" i="1"/>
  <c r="B7922" i="1" s="1"/>
  <c r="Q7923" i="1"/>
  <c r="B7923" i="1" s="1"/>
  <c r="Q7924" i="1"/>
  <c r="B7924" i="1" s="1"/>
  <c r="Q7925" i="1"/>
  <c r="B7925" i="1" s="1"/>
  <c r="Q7926" i="1"/>
  <c r="B7926" i="1" s="1"/>
  <c r="Q7927" i="1"/>
  <c r="B7927" i="1" s="1"/>
  <c r="Q7928" i="1"/>
  <c r="B7928" i="1" s="1"/>
  <c r="Q7929" i="1"/>
  <c r="B7929" i="1" s="1"/>
  <c r="Q7930" i="1"/>
  <c r="B7930" i="1" s="1"/>
  <c r="Q7931" i="1"/>
  <c r="B7931" i="1" s="1"/>
  <c r="Q7932" i="1"/>
  <c r="B7932" i="1" s="1"/>
  <c r="Q7933" i="1"/>
  <c r="B7933" i="1" s="1"/>
  <c r="Q7934" i="1"/>
  <c r="B7934" i="1" s="1"/>
  <c r="Q7935" i="1"/>
  <c r="B7935" i="1" s="1"/>
  <c r="Q7936" i="1"/>
  <c r="B7936" i="1" s="1"/>
  <c r="Q7937" i="1"/>
  <c r="B7937" i="1" s="1"/>
  <c r="Q7938" i="1"/>
  <c r="B7938" i="1" s="1"/>
  <c r="Q7939" i="1"/>
  <c r="B7939" i="1" s="1"/>
  <c r="Q7940" i="1"/>
  <c r="B7940" i="1" s="1"/>
  <c r="Q7941" i="1"/>
  <c r="B7941" i="1" s="1"/>
  <c r="Q7942" i="1"/>
  <c r="B7942" i="1" s="1"/>
  <c r="Q7943" i="1"/>
  <c r="B7943" i="1" s="1"/>
  <c r="Q7944" i="1"/>
  <c r="B7944" i="1" s="1"/>
  <c r="Q7945" i="1"/>
  <c r="B7945" i="1" s="1"/>
  <c r="Q7946" i="1"/>
  <c r="B7946" i="1" s="1"/>
  <c r="Q7947" i="1"/>
  <c r="B7947" i="1" s="1"/>
  <c r="Q7948" i="1"/>
  <c r="B7948" i="1" s="1"/>
  <c r="Q7949" i="1"/>
  <c r="B7949" i="1" s="1"/>
  <c r="Q7950" i="1"/>
  <c r="B7950" i="1" s="1"/>
  <c r="Q7951" i="1"/>
  <c r="B7951" i="1" s="1"/>
  <c r="Q7952" i="1"/>
  <c r="B7952" i="1" s="1"/>
  <c r="Q7953" i="1"/>
  <c r="B7953" i="1" s="1"/>
  <c r="Q7954" i="1"/>
  <c r="B7954" i="1" s="1"/>
  <c r="Q7955" i="1"/>
  <c r="B7955" i="1" s="1"/>
  <c r="Q7956" i="1"/>
  <c r="B7956" i="1" s="1"/>
  <c r="Q7957" i="1"/>
  <c r="B7957" i="1" s="1"/>
  <c r="Q7958" i="1"/>
  <c r="B7958" i="1" s="1"/>
  <c r="Q7959" i="1"/>
  <c r="B7959" i="1" s="1"/>
  <c r="Q7960" i="1"/>
  <c r="B7960" i="1" s="1"/>
  <c r="Q7961" i="1"/>
  <c r="B7961" i="1" s="1"/>
  <c r="Q7962" i="1"/>
  <c r="B7962" i="1" s="1"/>
  <c r="Q7963" i="1"/>
  <c r="B7963" i="1" s="1"/>
  <c r="Q7964" i="1"/>
  <c r="B7964" i="1" s="1"/>
  <c r="Q7965" i="1"/>
  <c r="B7965" i="1" s="1"/>
  <c r="Q7966" i="1"/>
  <c r="B7966" i="1" s="1"/>
  <c r="Q7967" i="1"/>
  <c r="B7967" i="1" s="1"/>
  <c r="Q7968" i="1"/>
  <c r="B7968" i="1" s="1"/>
  <c r="Q7969" i="1"/>
  <c r="B7969" i="1" s="1"/>
  <c r="Q7970" i="1"/>
  <c r="B7970" i="1" s="1"/>
  <c r="Q7971" i="1"/>
  <c r="B7971" i="1" s="1"/>
  <c r="Q7972" i="1"/>
  <c r="B7972" i="1" s="1"/>
  <c r="Q7973" i="1"/>
  <c r="B7973" i="1" s="1"/>
  <c r="Q7974" i="1"/>
  <c r="B7974" i="1" s="1"/>
  <c r="Q7975" i="1"/>
  <c r="B7975" i="1" s="1"/>
  <c r="Q7976" i="1"/>
  <c r="B7976" i="1" s="1"/>
  <c r="Q7977" i="1"/>
  <c r="B7977" i="1" s="1"/>
  <c r="Q7978" i="1"/>
  <c r="B7978" i="1" s="1"/>
  <c r="Q7979" i="1"/>
  <c r="B7979" i="1" s="1"/>
  <c r="Q7980" i="1"/>
  <c r="B7980" i="1" s="1"/>
  <c r="Q7981" i="1"/>
  <c r="B7981" i="1" s="1"/>
  <c r="Q7982" i="1"/>
  <c r="B7982" i="1" s="1"/>
  <c r="Q7983" i="1"/>
  <c r="B7983" i="1" s="1"/>
  <c r="Q7984" i="1"/>
  <c r="B7984" i="1" s="1"/>
  <c r="Q7985" i="1"/>
  <c r="B7985" i="1" s="1"/>
  <c r="Q7986" i="1"/>
  <c r="B7986" i="1" s="1"/>
  <c r="Q7987" i="1"/>
  <c r="B7987" i="1" s="1"/>
  <c r="Q7988" i="1"/>
  <c r="B7988" i="1" s="1"/>
  <c r="Q7989" i="1"/>
  <c r="B7989" i="1" s="1"/>
  <c r="Q7990" i="1"/>
  <c r="B7990" i="1" s="1"/>
  <c r="Q7991" i="1"/>
  <c r="B7991" i="1" s="1"/>
  <c r="Q7992" i="1"/>
  <c r="B7992" i="1" s="1"/>
  <c r="Q7993" i="1"/>
  <c r="B7993" i="1" s="1"/>
  <c r="Q7994" i="1"/>
  <c r="B7994" i="1" s="1"/>
  <c r="Q7995" i="1"/>
  <c r="B7995" i="1" s="1"/>
  <c r="Q7996" i="1"/>
  <c r="B7996" i="1" s="1"/>
  <c r="Q7997" i="1"/>
  <c r="B7997" i="1" s="1"/>
  <c r="Q7998" i="1"/>
  <c r="B7998" i="1" s="1"/>
  <c r="Q7999" i="1"/>
  <c r="B7999" i="1" s="1"/>
  <c r="Q8000" i="1"/>
  <c r="B8000" i="1" s="1"/>
  <c r="Q8001" i="1"/>
  <c r="B8001" i="1" s="1"/>
  <c r="Q8002" i="1"/>
  <c r="B8002" i="1" s="1"/>
  <c r="Q8003" i="1"/>
  <c r="B8003" i="1" s="1"/>
  <c r="Q8004" i="1"/>
  <c r="B8004" i="1" s="1"/>
  <c r="Q8005" i="1"/>
  <c r="B8005" i="1" s="1"/>
  <c r="Q8006" i="1"/>
  <c r="B8006" i="1" s="1"/>
  <c r="Q8007" i="1"/>
  <c r="B8007" i="1" s="1"/>
  <c r="Q8008" i="1"/>
  <c r="B8008" i="1" s="1"/>
  <c r="Q8009" i="1"/>
  <c r="B8009" i="1" s="1"/>
  <c r="Q8010" i="1"/>
  <c r="B8010" i="1" s="1"/>
  <c r="Q8017" i="1"/>
  <c r="B8017" i="1" s="1"/>
  <c r="Q8018" i="1"/>
  <c r="B8018" i="1" s="1"/>
  <c r="Q8019" i="1"/>
  <c r="B8019" i="1" s="1"/>
  <c r="Q8020" i="1"/>
  <c r="B8020" i="1" s="1"/>
  <c r="Q8021" i="1"/>
  <c r="B8021" i="1" s="1"/>
  <c r="Q8022" i="1"/>
  <c r="B8022" i="1" s="1"/>
  <c r="Q8023" i="1"/>
  <c r="B8023" i="1" s="1"/>
  <c r="Q8024" i="1"/>
  <c r="B8024" i="1" s="1"/>
  <c r="Q8025" i="1"/>
  <c r="B8025" i="1" s="1"/>
  <c r="Q8026" i="1"/>
  <c r="B8026" i="1" s="1"/>
  <c r="Q8027" i="1"/>
  <c r="B8027" i="1" s="1"/>
  <c r="Q8028" i="1"/>
  <c r="B8028" i="1" s="1"/>
  <c r="Q8029" i="1"/>
  <c r="B8029" i="1" s="1"/>
  <c r="Q8030" i="1"/>
  <c r="B8030" i="1" s="1"/>
  <c r="Q8031" i="1"/>
  <c r="B8031" i="1" s="1"/>
  <c r="Q8032" i="1"/>
  <c r="B8032" i="1" s="1"/>
  <c r="Q8033" i="1"/>
  <c r="B8033" i="1" s="1"/>
  <c r="Q8034" i="1"/>
  <c r="B8034" i="1" s="1"/>
  <c r="Q8035" i="1"/>
  <c r="B8035" i="1" s="1"/>
  <c r="Q8036" i="1"/>
  <c r="B8036" i="1" s="1"/>
  <c r="Q8037" i="1"/>
  <c r="B8037" i="1" s="1"/>
  <c r="Q8038" i="1"/>
  <c r="B8038" i="1" s="1"/>
  <c r="Q8039" i="1"/>
  <c r="B8039" i="1" s="1"/>
  <c r="Q8040" i="1"/>
  <c r="B8040" i="1" s="1"/>
  <c r="Q8041" i="1"/>
  <c r="B8041" i="1" s="1"/>
  <c r="Q8042" i="1"/>
  <c r="B8042" i="1" s="1"/>
  <c r="Q8043" i="1"/>
  <c r="B8043" i="1" s="1"/>
  <c r="Q8044" i="1"/>
  <c r="B8044" i="1" s="1"/>
  <c r="Q8045" i="1"/>
  <c r="B8045" i="1" s="1"/>
  <c r="Q8046" i="1"/>
  <c r="B8046" i="1" s="1"/>
  <c r="Q8047" i="1"/>
  <c r="B8047" i="1" s="1"/>
  <c r="Q8048" i="1"/>
  <c r="B8048" i="1" s="1"/>
  <c r="Q8049" i="1"/>
  <c r="B8049" i="1" s="1"/>
  <c r="Q8050" i="1"/>
  <c r="B8050" i="1" s="1"/>
  <c r="Q8051" i="1"/>
  <c r="B8051" i="1" s="1"/>
  <c r="Q8052" i="1"/>
  <c r="B8052" i="1" s="1"/>
  <c r="Q8053" i="1"/>
  <c r="B8053" i="1" s="1"/>
  <c r="Q8054" i="1"/>
  <c r="B8054" i="1" s="1"/>
  <c r="Q8055" i="1"/>
  <c r="B8055" i="1" s="1"/>
  <c r="Q8056" i="1"/>
  <c r="B8056" i="1" s="1"/>
  <c r="Q8057" i="1"/>
  <c r="B8057" i="1" s="1"/>
  <c r="Q8058" i="1"/>
  <c r="B8058" i="1" s="1"/>
  <c r="Q8059" i="1"/>
  <c r="B8059" i="1" s="1"/>
  <c r="Q8060" i="1"/>
  <c r="B8060" i="1" s="1"/>
  <c r="Q8061" i="1"/>
  <c r="B8061" i="1" s="1"/>
  <c r="Q8062" i="1"/>
  <c r="B8062" i="1" s="1"/>
  <c r="Q8063" i="1"/>
  <c r="B8063" i="1" s="1"/>
  <c r="Q8064" i="1"/>
  <c r="B8064" i="1" s="1"/>
  <c r="Q8065" i="1"/>
  <c r="B8065" i="1" s="1"/>
  <c r="Q8066" i="1"/>
  <c r="B8066" i="1" s="1"/>
  <c r="Q8067" i="1"/>
  <c r="B8067" i="1" s="1"/>
  <c r="Q8068" i="1"/>
  <c r="B8068" i="1" s="1"/>
  <c r="Q8069" i="1"/>
  <c r="B8069" i="1" s="1"/>
  <c r="Q8070" i="1"/>
  <c r="B8070" i="1" s="1"/>
  <c r="Q8071" i="1"/>
  <c r="B8071" i="1" s="1"/>
  <c r="Q8072" i="1"/>
  <c r="B8072" i="1" s="1"/>
  <c r="Q8073" i="1"/>
  <c r="B8073" i="1" s="1"/>
  <c r="Q8074" i="1"/>
  <c r="B8074" i="1" s="1"/>
  <c r="Q8075" i="1"/>
  <c r="B8075" i="1" s="1"/>
  <c r="Q8076" i="1"/>
  <c r="B8076" i="1" s="1"/>
  <c r="Q8077" i="1"/>
  <c r="B8077" i="1" s="1"/>
  <c r="Q8078" i="1"/>
  <c r="B8078" i="1" s="1"/>
  <c r="Q8079" i="1"/>
  <c r="B8079" i="1" s="1"/>
  <c r="Q8080" i="1"/>
  <c r="B8080" i="1" s="1"/>
  <c r="Q8081" i="1"/>
  <c r="B8081" i="1" s="1"/>
  <c r="Q8082" i="1"/>
  <c r="B8082" i="1" s="1"/>
  <c r="Q8083" i="1"/>
  <c r="B8083" i="1" s="1"/>
  <c r="Q8084" i="1"/>
  <c r="B8084" i="1" s="1"/>
  <c r="Q8085" i="1"/>
  <c r="B8085" i="1" s="1"/>
  <c r="Q8086" i="1"/>
  <c r="B8086" i="1" s="1"/>
  <c r="Q8087" i="1"/>
  <c r="B8087" i="1" s="1"/>
  <c r="Q8088" i="1"/>
  <c r="B8088" i="1" s="1"/>
  <c r="Q8089" i="1"/>
  <c r="B8089" i="1" s="1"/>
  <c r="Q8090" i="1"/>
  <c r="B8090" i="1" s="1"/>
  <c r="Q8091" i="1"/>
  <c r="B8091" i="1" s="1"/>
  <c r="Q8092" i="1"/>
  <c r="B8092" i="1" s="1"/>
  <c r="Q8093" i="1"/>
  <c r="B8093" i="1" s="1"/>
  <c r="Q8094" i="1"/>
  <c r="B8094" i="1" s="1"/>
  <c r="Q8095" i="1"/>
  <c r="B8095" i="1" s="1"/>
  <c r="Q8096" i="1"/>
  <c r="B8096" i="1" s="1"/>
  <c r="Q8097" i="1"/>
  <c r="B8097" i="1" s="1"/>
  <c r="Q8098" i="1"/>
  <c r="B8098" i="1" s="1"/>
  <c r="Q8099" i="1"/>
  <c r="B8099" i="1" s="1"/>
  <c r="Q8100" i="1"/>
  <c r="B8100" i="1" s="1"/>
  <c r="Q8101" i="1"/>
  <c r="B8101" i="1" s="1"/>
  <c r="Q8125" i="1"/>
  <c r="B8125" i="1" s="1"/>
  <c r="Q8126" i="1"/>
  <c r="B8126" i="1" s="1"/>
  <c r="Q8127" i="1"/>
  <c r="B8127" i="1" s="1"/>
  <c r="Q8128" i="1"/>
  <c r="B8128" i="1" s="1"/>
  <c r="Q8129" i="1"/>
  <c r="B8129" i="1" s="1"/>
  <c r="Q8130" i="1"/>
  <c r="B8130" i="1" s="1"/>
  <c r="Q8131" i="1"/>
  <c r="B8131" i="1" s="1"/>
  <c r="Q8132" i="1"/>
  <c r="B8132" i="1" s="1"/>
  <c r="Q8133" i="1"/>
  <c r="B8133" i="1" s="1"/>
  <c r="Q8134" i="1"/>
  <c r="B8134" i="1" s="1"/>
  <c r="Q8135" i="1"/>
  <c r="B8135" i="1" s="1"/>
  <c r="Q8136" i="1"/>
  <c r="B8136" i="1" s="1"/>
  <c r="Q8137" i="1"/>
  <c r="B8137" i="1" s="1"/>
  <c r="Q8138" i="1"/>
  <c r="B8138" i="1" s="1"/>
  <c r="Q8139" i="1"/>
  <c r="B8139" i="1" s="1"/>
  <c r="Q8140" i="1"/>
  <c r="B8140" i="1" s="1"/>
  <c r="Q8141" i="1"/>
  <c r="B8141" i="1" s="1"/>
  <c r="Q8142" i="1"/>
  <c r="B8142" i="1" s="1"/>
  <c r="Q8143" i="1"/>
  <c r="B8143" i="1" s="1"/>
  <c r="Q8144" i="1"/>
  <c r="B8144" i="1" s="1"/>
  <c r="Q8145" i="1"/>
  <c r="B8145" i="1" s="1"/>
  <c r="Q8146" i="1"/>
  <c r="B8146" i="1" s="1"/>
  <c r="Q8147" i="1"/>
  <c r="B8147" i="1" s="1"/>
  <c r="Q8148" i="1"/>
  <c r="B8148" i="1" s="1"/>
  <c r="Q8149" i="1"/>
  <c r="B8149" i="1" s="1"/>
  <c r="Q8150" i="1"/>
  <c r="B8150" i="1" s="1"/>
  <c r="Q8151" i="1"/>
  <c r="B8151" i="1" s="1"/>
  <c r="Q8152" i="1"/>
  <c r="B8152" i="1" s="1"/>
  <c r="Q8153" i="1"/>
  <c r="B8153" i="1" s="1"/>
  <c r="Q8154" i="1"/>
  <c r="B8154" i="1" s="1"/>
  <c r="Q8155" i="1"/>
  <c r="B8155" i="1" s="1"/>
  <c r="Q8156" i="1"/>
  <c r="B8156" i="1" s="1"/>
  <c r="Q8157" i="1"/>
  <c r="B8157" i="1" s="1"/>
  <c r="Q8158" i="1"/>
  <c r="B8158" i="1" s="1"/>
  <c r="Q8159" i="1"/>
  <c r="B8159" i="1" s="1"/>
  <c r="Q8160" i="1"/>
  <c r="B8160" i="1" s="1"/>
  <c r="Q8161" i="1"/>
  <c r="B8161" i="1" s="1"/>
  <c r="Q8162" i="1"/>
  <c r="B8162" i="1" s="1"/>
  <c r="Q8163" i="1"/>
  <c r="B8163" i="1" s="1"/>
  <c r="Q8164" i="1"/>
  <c r="B8164" i="1" s="1"/>
  <c r="Q8165" i="1"/>
  <c r="B8165" i="1" s="1"/>
  <c r="Q8166" i="1"/>
  <c r="B8166" i="1" s="1"/>
  <c r="Q8167" i="1"/>
  <c r="B8167" i="1" s="1"/>
  <c r="Q8168" i="1"/>
  <c r="B8168" i="1" s="1"/>
  <c r="Q8169" i="1"/>
  <c r="B8169" i="1" s="1"/>
  <c r="Q8170" i="1"/>
  <c r="B8170" i="1" s="1"/>
  <c r="Q8171" i="1"/>
  <c r="B8171" i="1" s="1"/>
  <c r="Q8172" i="1"/>
  <c r="B8172" i="1" s="1"/>
  <c r="Q8173" i="1"/>
  <c r="B8173" i="1" s="1"/>
  <c r="Q8174" i="1"/>
  <c r="B8174" i="1" s="1"/>
  <c r="Q8175" i="1"/>
  <c r="B8175" i="1" s="1"/>
  <c r="Q8176" i="1"/>
  <c r="B8176" i="1" s="1"/>
  <c r="Q8177" i="1"/>
  <c r="B8177" i="1" s="1"/>
  <c r="Q8178" i="1"/>
  <c r="B8178" i="1" s="1"/>
  <c r="Q8179" i="1"/>
  <c r="B8179" i="1" s="1"/>
  <c r="Q8180" i="1"/>
  <c r="B8180" i="1" s="1"/>
  <c r="Q8181" i="1"/>
  <c r="B8181" i="1" s="1"/>
  <c r="Q8182" i="1"/>
  <c r="B8182" i="1" s="1"/>
  <c r="Q8183" i="1"/>
  <c r="B8183" i="1" s="1"/>
  <c r="Q8184" i="1"/>
  <c r="B8184" i="1" s="1"/>
  <c r="Q8185" i="1"/>
  <c r="B8185" i="1" s="1"/>
  <c r="Q8186" i="1"/>
  <c r="B8186" i="1" s="1"/>
  <c r="Q8187" i="1"/>
  <c r="B8187" i="1" s="1"/>
  <c r="Q8188" i="1"/>
  <c r="B8188" i="1" s="1"/>
  <c r="Q8189" i="1"/>
  <c r="B8189" i="1" s="1"/>
  <c r="Q8190" i="1"/>
  <c r="B8190" i="1" s="1"/>
  <c r="Q8191" i="1"/>
  <c r="B8191" i="1" s="1"/>
  <c r="Q8192" i="1"/>
  <c r="B8192" i="1" s="1"/>
  <c r="Q8193" i="1"/>
  <c r="B8193" i="1" s="1"/>
  <c r="Q8194" i="1"/>
  <c r="B8194" i="1" s="1"/>
  <c r="Q8195" i="1"/>
  <c r="B8195" i="1" s="1"/>
  <c r="Q8196" i="1"/>
  <c r="B8196" i="1" s="1"/>
  <c r="Q8197" i="1"/>
  <c r="B8197" i="1" s="1"/>
  <c r="Q8198" i="1"/>
  <c r="B8198" i="1" s="1"/>
  <c r="Q8199" i="1"/>
  <c r="B8199" i="1" s="1"/>
  <c r="Q8200" i="1"/>
  <c r="B8200" i="1" s="1"/>
  <c r="Q8201" i="1"/>
  <c r="B8201" i="1" s="1"/>
  <c r="Q8202" i="1"/>
  <c r="B8202" i="1" s="1"/>
  <c r="Q8203" i="1"/>
  <c r="B8203" i="1" s="1"/>
  <c r="Q8204" i="1"/>
  <c r="B8204" i="1" s="1"/>
  <c r="Q8205" i="1"/>
  <c r="B8205" i="1" s="1"/>
  <c r="Q8206" i="1"/>
  <c r="B8206" i="1" s="1"/>
  <c r="Q8207" i="1"/>
  <c r="B8207" i="1" s="1"/>
  <c r="Q8208" i="1"/>
  <c r="B8208" i="1" s="1"/>
  <c r="Q8209" i="1"/>
  <c r="B8209" i="1" s="1"/>
  <c r="Q8210" i="1"/>
  <c r="B8210" i="1" s="1"/>
  <c r="Q8211" i="1"/>
  <c r="B8211" i="1" s="1"/>
  <c r="Q8212" i="1"/>
  <c r="B8212" i="1" s="1"/>
  <c r="Q8213" i="1"/>
  <c r="B8213" i="1" s="1"/>
  <c r="Q8214" i="1"/>
  <c r="B8214" i="1" s="1"/>
  <c r="Q8215" i="1"/>
  <c r="B8215" i="1" s="1"/>
  <c r="Q8216" i="1"/>
  <c r="B8216" i="1" s="1"/>
  <c r="Q8217" i="1"/>
  <c r="B8217" i="1" s="1"/>
  <c r="Q8218" i="1"/>
  <c r="B8218" i="1" s="1"/>
  <c r="Q8219" i="1"/>
  <c r="B8219" i="1" s="1"/>
  <c r="Q8220" i="1"/>
  <c r="B8220" i="1" s="1"/>
  <c r="Q8221" i="1"/>
  <c r="B8221" i="1" s="1"/>
  <c r="Q8222" i="1"/>
  <c r="B8222" i="1" s="1"/>
  <c r="Q8223" i="1"/>
  <c r="B8223" i="1" s="1"/>
  <c r="Q8224" i="1"/>
  <c r="B8224" i="1" s="1"/>
  <c r="Q8225" i="1"/>
  <c r="B8225" i="1" s="1"/>
  <c r="Q8226" i="1"/>
  <c r="B8226" i="1" s="1"/>
  <c r="Q8227" i="1"/>
  <c r="B8227" i="1" s="1"/>
  <c r="Q8228" i="1"/>
  <c r="B8228" i="1" s="1"/>
  <c r="Q8229" i="1"/>
  <c r="B8229" i="1" s="1"/>
  <c r="Q8230" i="1"/>
  <c r="B8230" i="1" s="1"/>
  <c r="Q8231" i="1"/>
  <c r="B8231" i="1" s="1"/>
  <c r="Q8232" i="1"/>
  <c r="B8232" i="1" s="1"/>
  <c r="Q8233" i="1"/>
  <c r="B8233" i="1" s="1"/>
  <c r="Q8234" i="1"/>
  <c r="B8234" i="1" s="1"/>
  <c r="Q8235" i="1"/>
  <c r="B8235" i="1" s="1"/>
  <c r="Q8236" i="1"/>
  <c r="B8236" i="1" s="1"/>
  <c r="Q8237" i="1"/>
  <c r="B8237" i="1" s="1"/>
  <c r="Q8238" i="1"/>
  <c r="B8238" i="1" s="1"/>
  <c r="Q8239" i="1"/>
  <c r="B8239" i="1" s="1"/>
  <c r="Q8240" i="1"/>
  <c r="B8240" i="1" s="1"/>
  <c r="Q8241" i="1"/>
  <c r="B8241" i="1" s="1"/>
  <c r="Q8242" i="1"/>
  <c r="B8242" i="1" s="1"/>
  <c r="Q8243" i="1"/>
  <c r="B8243" i="1" s="1"/>
  <c r="Q8244" i="1"/>
  <c r="B8244" i="1" s="1"/>
  <c r="Q8245" i="1"/>
  <c r="B8245" i="1" s="1"/>
  <c r="Q8246" i="1"/>
  <c r="B8246" i="1" s="1"/>
  <c r="Q8247" i="1"/>
  <c r="B8247" i="1" s="1"/>
  <c r="Q8248" i="1"/>
  <c r="B8248" i="1" s="1"/>
  <c r="Q8249" i="1"/>
  <c r="B8249" i="1" s="1"/>
  <c r="Q8250" i="1"/>
  <c r="B8250" i="1" s="1"/>
  <c r="Q8251" i="1"/>
  <c r="B8251" i="1" s="1"/>
  <c r="Q8252" i="1"/>
  <c r="B8252" i="1" s="1"/>
  <c r="Q8253" i="1"/>
  <c r="B8253" i="1" s="1"/>
  <c r="Q8254" i="1"/>
  <c r="B8254" i="1" s="1"/>
  <c r="Q8255" i="1"/>
  <c r="B8255" i="1" s="1"/>
  <c r="Q8256" i="1"/>
  <c r="B8256" i="1" s="1"/>
  <c r="Q8257" i="1"/>
  <c r="B8257" i="1" s="1"/>
  <c r="Q8258" i="1"/>
  <c r="B8258" i="1" s="1"/>
  <c r="Q8259" i="1"/>
  <c r="B8259" i="1" s="1"/>
  <c r="Q8260" i="1"/>
  <c r="B8260" i="1" s="1"/>
  <c r="Q8261" i="1"/>
  <c r="B8261" i="1" s="1"/>
  <c r="Q8262" i="1"/>
  <c r="B8262" i="1" s="1"/>
  <c r="Q8263" i="1"/>
  <c r="B8263" i="1" s="1"/>
  <c r="Q8264" i="1"/>
  <c r="B8264" i="1" s="1"/>
  <c r="Q8265" i="1"/>
  <c r="B8265" i="1" s="1"/>
  <c r="Q8266" i="1"/>
  <c r="B8266" i="1" s="1"/>
  <c r="Q8267" i="1"/>
  <c r="B8267" i="1" s="1"/>
  <c r="Q8268" i="1"/>
  <c r="B8268" i="1" s="1"/>
  <c r="Q8269" i="1"/>
  <c r="B8269" i="1" s="1"/>
  <c r="Q8270" i="1"/>
  <c r="B8270" i="1" s="1"/>
  <c r="Q8271" i="1"/>
  <c r="B8271" i="1" s="1"/>
  <c r="Q8272" i="1"/>
  <c r="B8272" i="1" s="1"/>
  <c r="Q8273" i="1"/>
  <c r="B8273" i="1" s="1"/>
  <c r="Q8274" i="1"/>
  <c r="B8274" i="1" s="1"/>
  <c r="Q8275" i="1"/>
  <c r="B8275" i="1" s="1"/>
  <c r="Q8276" i="1"/>
  <c r="B8276" i="1" s="1"/>
  <c r="Q8277" i="1"/>
  <c r="B8277" i="1" s="1"/>
  <c r="Q8278" i="1"/>
  <c r="B8278" i="1" s="1"/>
  <c r="Q8279" i="1"/>
  <c r="B8279" i="1" s="1"/>
  <c r="Q8280" i="1"/>
  <c r="B8280" i="1" s="1"/>
  <c r="Q8281" i="1"/>
  <c r="B8281" i="1" s="1"/>
  <c r="Q8282" i="1"/>
  <c r="B8282" i="1" s="1"/>
  <c r="Q8283" i="1"/>
  <c r="B8283" i="1" s="1"/>
  <c r="Q8284" i="1"/>
  <c r="B8284" i="1" s="1"/>
  <c r="Q8285" i="1"/>
  <c r="B8285" i="1" s="1"/>
  <c r="Q8286" i="1"/>
  <c r="B8286" i="1" s="1"/>
  <c r="Q8287" i="1"/>
  <c r="B8287" i="1" s="1"/>
  <c r="Q8288" i="1"/>
  <c r="B8288" i="1" s="1"/>
  <c r="Q8289" i="1"/>
  <c r="B8289" i="1" s="1"/>
  <c r="Q8290" i="1"/>
  <c r="B8290" i="1" s="1"/>
  <c r="Q8291" i="1"/>
  <c r="B8291" i="1" s="1"/>
  <c r="Q8292" i="1"/>
  <c r="B8292" i="1" s="1"/>
  <c r="Q8293" i="1"/>
  <c r="B8293" i="1" s="1"/>
  <c r="Q8294" i="1"/>
  <c r="B8294" i="1" s="1"/>
  <c r="Q8295" i="1"/>
  <c r="B8295" i="1" s="1"/>
  <c r="Q8296" i="1"/>
  <c r="B8296" i="1" s="1"/>
  <c r="Q8297" i="1"/>
  <c r="B8297" i="1" s="1"/>
  <c r="Q8298" i="1"/>
  <c r="B8298" i="1" s="1"/>
  <c r="Q8299" i="1"/>
  <c r="B8299" i="1" s="1"/>
  <c r="Q8300" i="1"/>
  <c r="B8300" i="1" s="1"/>
  <c r="Q8301" i="1"/>
  <c r="B8301" i="1" s="1"/>
  <c r="Q8302" i="1"/>
  <c r="B8302" i="1" s="1"/>
  <c r="Q8303" i="1"/>
  <c r="B8303" i="1" s="1"/>
  <c r="Q8304" i="1"/>
  <c r="B8304" i="1" s="1"/>
  <c r="Q8305" i="1"/>
  <c r="B8305" i="1" s="1"/>
  <c r="Q8306" i="1"/>
  <c r="B8306" i="1" s="1"/>
  <c r="Q8307" i="1"/>
  <c r="B8307" i="1" s="1"/>
  <c r="Q8308" i="1"/>
  <c r="B8308" i="1" s="1"/>
  <c r="Q8309" i="1"/>
  <c r="B8309" i="1" s="1"/>
  <c r="Q8310" i="1"/>
  <c r="B8310" i="1" s="1"/>
  <c r="Q8311" i="1"/>
  <c r="B8311" i="1" s="1"/>
  <c r="Q8312" i="1"/>
  <c r="B8312" i="1" s="1"/>
  <c r="Q8313" i="1"/>
  <c r="B8313" i="1" s="1"/>
  <c r="Q8314" i="1"/>
  <c r="B8314" i="1" s="1"/>
  <c r="Q8315" i="1"/>
  <c r="B8315" i="1" s="1"/>
  <c r="Q8316" i="1"/>
  <c r="B8316" i="1" s="1"/>
  <c r="Q8317" i="1"/>
  <c r="B8317" i="1" s="1"/>
  <c r="Q8318" i="1"/>
  <c r="B8318" i="1" s="1"/>
  <c r="Q8319" i="1"/>
  <c r="B8319" i="1" s="1"/>
  <c r="Q8320" i="1"/>
  <c r="B8320" i="1" s="1"/>
  <c r="Q8321" i="1"/>
  <c r="B8321" i="1" s="1"/>
  <c r="Q8322" i="1"/>
  <c r="B8322" i="1" s="1"/>
  <c r="Q8323" i="1"/>
  <c r="B8323" i="1" s="1"/>
  <c r="Q8324" i="1"/>
  <c r="B8324" i="1" s="1"/>
  <c r="Q8325" i="1"/>
  <c r="B8325" i="1" s="1"/>
  <c r="Q8326" i="1"/>
  <c r="B8326" i="1" s="1"/>
  <c r="Q8327" i="1"/>
  <c r="B8327" i="1" s="1"/>
  <c r="Q8328" i="1"/>
  <c r="B8328" i="1" s="1"/>
  <c r="Q8329" i="1"/>
  <c r="B8329" i="1" s="1"/>
  <c r="Q8330" i="1"/>
  <c r="B8330" i="1" s="1"/>
  <c r="Q8331" i="1"/>
  <c r="B8331" i="1" s="1"/>
  <c r="Q8332" i="1"/>
  <c r="B8332" i="1" s="1"/>
  <c r="Q8333" i="1"/>
  <c r="B8333" i="1" s="1"/>
  <c r="Q8334" i="1"/>
  <c r="B8334" i="1" s="1"/>
  <c r="Q8335" i="1"/>
  <c r="B8335" i="1" s="1"/>
  <c r="Q8336" i="1"/>
  <c r="B8336" i="1" s="1"/>
  <c r="Q8337" i="1"/>
  <c r="B8337" i="1" s="1"/>
  <c r="Q8338" i="1"/>
  <c r="B8338" i="1" s="1"/>
  <c r="Q8339" i="1"/>
  <c r="B8339" i="1" s="1"/>
  <c r="Q8340" i="1"/>
  <c r="B8340" i="1" s="1"/>
  <c r="Q8341" i="1"/>
  <c r="B8341" i="1" s="1"/>
  <c r="Q8342" i="1"/>
  <c r="B8342" i="1" s="1"/>
  <c r="Q8343" i="1"/>
  <c r="B8343" i="1" s="1"/>
  <c r="Q8344" i="1"/>
  <c r="B8344" i="1" s="1"/>
  <c r="Q8345" i="1"/>
  <c r="B8345" i="1" s="1"/>
  <c r="Q8346" i="1"/>
  <c r="B8346" i="1" s="1"/>
  <c r="Q8347" i="1"/>
  <c r="B8347" i="1" s="1"/>
  <c r="Q8348" i="1"/>
  <c r="B8348" i="1" s="1"/>
  <c r="Q8349" i="1"/>
  <c r="B8349" i="1" s="1"/>
  <c r="Q8350" i="1"/>
  <c r="B8350" i="1" s="1"/>
  <c r="Q8351" i="1"/>
  <c r="B8351" i="1" s="1"/>
  <c r="Q8352" i="1"/>
  <c r="B8352" i="1" s="1"/>
  <c r="Q8353" i="1"/>
  <c r="B8353" i="1" s="1"/>
  <c r="Q8354" i="1"/>
  <c r="B8354" i="1" s="1"/>
  <c r="Q8355" i="1"/>
  <c r="B8355" i="1" s="1"/>
  <c r="Q8356" i="1"/>
  <c r="B8356" i="1" s="1"/>
  <c r="Q8357" i="1"/>
  <c r="B8357" i="1" s="1"/>
  <c r="Q8358" i="1"/>
  <c r="B8358" i="1" s="1"/>
  <c r="Q8359" i="1"/>
  <c r="B8359" i="1" s="1"/>
  <c r="Q8360" i="1"/>
  <c r="B8360" i="1" s="1"/>
  <c r="Q8361" i="1"/>
  <c r="B8361" i="1" s="1"/>
  <c r="Q8362" i="1"/>
  <c r="B8362" i="1" s="1"/>
  <c r="Q8363" i="1"/>
  <c r="B8363" i="1" s="1"/>
  <c r="Q8364" i="1"/>
  <c r="B8364" i="1" s="1"/>
  <c r="Q8365" i="1"/>
  <c r="B8365" i="1" s="1"/>
  <c r="Q8366" i="1"/>
  <c r="B8366" i="1" s="1"/>
  <c r="Q8367" i="1"/>
  <c r="B8367" i="1" s="1"/>
  <c r="Q8368" i="1"/>
  <c r="B8368" i="1" s="1"/>
  <c r="Q8369" i="1"/>
  <c r="B8369" i="1" s="1"/>
  <c r="Q8370" i="1"/>
  <c r="B8370" i="1" s="1"/>
  <c r="Q8371" i="1"/>
  <c r="B8371" i="1" s="1"/>
  <c r="Q8372" i="1"/>
  <c r="B8372" i="1" s="1"/>
  <c r="Q8373" i="1"/>
  <c r="B8373" i="1" s="1"/>
  <c r="Q8374" i="1"/>
  <c r="B8374" i="1" s="1"/>
  <c r="Q8375" i="1"/>
  <c r="B8375" i="1" s="1"/>
  <c r="Q8376" i="1"/>
  <c r="B8376" i="1" s="1"/>
  <c r="Q8377" i="1"/>
  <c r="B8377" i="1" s="1"/>
  <c r="Q8378" i="1"/>
  <c r="B8378" i="1" s="1"/>
  <c r="Q8379" i="1"/>
  <c r="B8379" i="1" s="1"/>
  <c r="Q8380" i="1"/>
  <c r="B8380" i="1" s="1"/>
  <c r="Q8381" i="1"/>
  <c r="B8381" i="1" s="1"/>
  <c r="Q8382" i="1"/>
  <c r="B8382" i="1" s="1"/>
  <c r="Q8383" i="1"/>
  <c r="B8383" i="1" s="1"/>
  <c r="Q8384" i="1"/>
  <c r="B8384" i="1" s="1"/>
  <c r="Q8385" i="1"/>
  <c r="B8385" i="1" s="1"/>
  <c r="Q8386" i="1"/>
  <c r="B8386" i="1" s="1"/>
  <c r="Q8387" i="1"/>
  <c r="B8387" i="1" s="1"/>
  <c r="Q8388" i="1"/>
  <c r="B8388" i="1" s="1"/>
  <c r="Q8389" i="1"/>
  <c r="B8389" i="1" s="1"/>
  <c r="Q8390" i="1"/>
  <c r="B8390" i="1" s="1"/>
  <c r="Q8391" i="1"/>
  <c r="B8391" i="1" s="1"/>
  <c r="Q8392" i="1"/>
  <c r="B8392" i="1" s="1"/>
  <c r="Q8393" i="1"/>
  <c r="B8393" i="1" s="1"/>
  <c r="Q8394" i="1"/>
  <c r="B8394" i="1" s="1"/>
  <c r="Q8395" i="1"/>
  <c r="B8395" i="1" s="1"/>
  <c r="Q8396" i="1"/>
  <c r="B8396" i="1" s="1"/>
  <c r="Q8397" i="1"/>
  <c r="B8397" i="1" s="1"/>
  <c r="Q8398" i="1"/>
  <c r="B8398" i="1" s="1"/>
  <c r="Q8399" i="1"/>
  <c r="B8399" i="1" s="1"/>
  <c r="Q8400" i="1"/>
  <c r="B8400" i="1" s="1"/>
  <c r="Q8401" i="1"/>
  <c r="B8401" i="1" s="1"/>
  <c r="Q8402" i="1"/>
  <c r="B8402" i="1" s="1"/>
  <c r="Q8403" i="1"/>
  <c r="B8403" i="1" s="1"/>
  <c r="Q8404" i="1"/>
  <c r="B8404" i="1" s="1"/>
  <c r="Q8405" i="1"/>
  <c r="B8405" i="1" s="1"/>
  <c r="Q8406" i="1"/>
  <c r="B8406" i="1" s="1"/>
  <c r="Q8407" i="1"/>
  <c r="B8407" i="1" s="1"/>
  <c r="Q8408" i="1"/>
  <c r="B8408" i="1" s="1"/>
  <c r="Q8409" i="1"/>
  <c r="B8409" i="1" s="1"/>
  <c r="Q8410" i="1"/>
  <c r="B8410" i="1" s="1"/>
  <c r="Q8411" i="1"/>
  <c r="B8411" i="1" s="1"/>
  <c r="Q8412" i="1"/>
  <c r="B8412" i="1" s="1"/>
  <c r="Q8413" i="1"/>
  <c r="B8413" i="1" s="1"/>
  <c r="Q8414" i="1"/>
  <c r="B8414" i="1" s="1"/>
  <c r="Q8415" i="1"/>
  <c r="B8415" i="1" s="1"/>
  <c r="Q8416" i="1"/>
  <c r="B8416" i="1" s="1"/>
  <c r="Q8417" i="1"/>
  <c r="B8417" i="1" s="1"/>
  <c r="Q8418" i="1"/>
  <c r="B8418" i="1" s="1"/>
  <c r="Q8419" i="1"/>
  <c r="B8419" i="1" s="1"/>
  <c r="Q8420" i="1"/>
  <c r="B8420" i="1" s="1"/>
  <c r="Q8421" i="1"/>
  <c r="B8421" i="1" s="1"/>
  <c r="Q8422" i="1"/>
  <c r="B8422" i="1" s="1"/>
  <c r="Q8423" i="1"/>
  <c r="B8423" i="1" s="1"/>
  <c r="Q8424" i="1"/>
  <c r="B8424" i="1" s="1"/>
  <c r="Q8425" i="1"/>
  <c r="B8425" i="1" s="1"/>
  <c r="Q8426" i="1"/>
  <c r="B8426" i="1" s="1"/>
  <c r="Q8427" i="1"/>
  <c r="B8427" i="1" s="1"/>
  <c r="Q8428" i="1"/>
  <c r="B8428" i="1" s="1"/>
  <c r="Q8429" i="1"/>
  <c r="B8429" i="1" s="1"/>
  <c r="Q8430" i="1"/>
  <c r="B8430" i="1" s="1"/>
  <c r="Q8431" i="1"/>
  <c r="B8431" i="1" s="1"/>
  <c r="Q8432" i="1"/>
  <c r="B8432" i="1" s="1"/>
  <c r="Q8433" i="1"/>
  <c r="B8433" i="1" s="1"/>
  <c r="Q8434" i="1"/>
  <c r="B8434" i="1" s="1"/>
  <c r="Q8435" i="1"/>
  <c r="B8435" i="1" s="1"/>
  <c r="Q8436" i="1"/>
  <c r="B8436" i="1" s="1"/>
  <c r="Q8437" i="1"/>
  <c r="B8437" i="1" s="1"/>
  <c r="Q8438" i="1"/>
  <c r="B8438" i="1" s="1"/>
  <c r="Q8439" i="1"/>
  <c r="B8439" i="1" s="1"/>
  <c r="Q8440" i="1"/>
  <c r="B8440" i="1" s="1"/>
  <c r="Q8441" i="1"/>
  <c r="B8441" i="1" s="1"/>
  <c r="Q8442" i="1"/>
  <c r="B8442" i="1" s="1"/>
  <c r="Q8443" i="1"/>
  <c r="B8443" i="1" s="1"/>
  <c r="Q8444" i="1"/>
  <c r="B8444" i="1" s="1"/>
  <c r="Q8445" i="1"/>
  <c r="B8445" i="1" s="1"/>
  <c r="Q8446" i="1"/>
  <c r="B8446" i="1" s="1"/>
  <c r="Q8447" i="1"/>
  <c r="B8447" i="1" s="1"/>
  <c r="Q8448" i="1"/>
  <c r="B8448" i="1" s="1"/>
  <c r="Q8449" i="1"/>
  <c r="B8449" i="1" s="1"/>
  <c r="Q8450" i="1"/>
  <c r="B8450" i="1" s="1"/>
  <c r="Q8451" i="1"/>
  <c r="B8451" i="1" s="1"/>
  <c r="Q8452" i="1"/>
  <c r="B8452" i="1" s="1"/>
  <c r="Q8453" i="1"/>
  <c r="B8453" i="1" s="1"/>
  <c r="Q8454" i="1"/>
  <c r="B8454" i="1" s="1"/>
  <c r="Q8455" i="1"/>
  <c r="B8455" i="1" s="1"/>
  <c r="Q8456" i="1"/>
  <c r="B8456" i="1" s="1"/>
  <c r="Q8457" i="1"/>
  <c r="B8457" i="1" s="1"/>
  <c r="Q8458" i="1"/>
  <c r="B8458" i="1" s="1"/>
  <c r="Q8459" i="1"/>
  <c r="B8459" i="1" s="1"/>
  <c r="Q8460" i="1"/>
  <c r="B8460" i="1" s="1"/>
  <c r="Q8461" i="1"/>
  <c r="B8461" i="1" s="1"/>
  <c r="Q8462" i="1"/>
  <c r="B8462" i="1" s="1"/>
  <c r="Q8463" i="1"/>
  <c r="B8463" i="1" s="1"/>
  <c r="Q8464" i="1"/>
  <c r="B8464" i="1" s="1"/>
  <c r="Q8465" i="1"/>
  <c r="B8465" i="1" s="1"/>
  <c r="Q8466" i="1"/>
  <c r="B8466" i="1" s="1"/>
  <c r="Q8467" i="1"/>
  <c r="B8467" i="1" s="1"/>
  <c r="Q8468" i="1"/>
  <c r="B8468" i="1" s="1"/>
  <c r="Q8469" i="1"/>
  <c r="B8469" i="1" s="1"/>
  <c r="Q8470" i="1"/>
  <c r="B8470" i="1" s="1"/>
  <c r="Q8471" i="1"/>
  <c r="B8471" i="1" s="1"/>
  <c r="Q8472" i="1"/>
  <c r="B8472" i="1" s="1"/>
  <c r="Q8473" i="1"/>
  <c r="B8473" i="1" s="1"/>
  <c r="Q8474" i="1"/>
  <c r="B8474" i="1" s="1"/>
  <c r="Q8475" i="1"/>
  <c r="B8475" i="1" s="1"/>
  <c r="Q8476" i="1"/>
  <c r="B8476" i="1" s="1"/>
  <c r="Q8477" i="1"/>
  <c r="B8477" i="1" s="1"/>
  <c r="Q8478" i="1"/>
  <c r="B8478" i="1" s="1"/>
  <c r="Q8479" i="1"/>
  <c r="B8479" i="1" s="1"/>
  <c r="Q8480" i="1"/>
  <c r="B8480" i="1" s="1"/>
  <c r="Q8481" i="1"/>
  <c r="B8481" i="1" s="1"/>
  <c r="Q8482" i="1"/>
  <c r="B8482" i="1" s="1"/>
  <c r="Q8483" i="1"/>
  <c r="B8483" i="1" s="1"/>
  <c r="Q8484" i="1"/>
  <c r="B8484" i="1" s="1"/>
  <c r="Q8485" i="1"/>
  <c r="B8485" i="1" s="1"/>
  <c r="Q8486" i="1"/>
  <c r="B8486" i="1" s="1"/>
  <c r="Q8487" i="1"/>
  <c r="B8487" i="1" s="1"/>
  <c r="Q8488" i="1"/>
  <c r="B8488" i="1" s="1"/>
  <c r="Q8489" i="1"/>
  <c r="B8489" i="1" s="1"/>
  <c r="Q8490" i="1"/>
  <c r="B8490" i="1" s="1"/>
  <c r="Q8491" i="1"/>
  <c r="B8491" i="1" s="1"/>
  <c r="Q8492" i="1"/>
  <c r="B8492" i="1" s="1"/>
  <c r="Q8493" i="1"/>
  <c r="B8493" i="1" s="1"/>
  <c r="Q8494" i="1"/>
  <c r="B8494" i="1" s="1"/>
  <c r="Q8495" i="1"/>
  <c r="B8495" i="1" s="1"/>
  <c r="Q8496" i="1"/>
  <c r="B8496" i="1" s="1"/>
  <c r="Q8497" i="1"/>
  <c r="B8497" i="1" s="1"/>
  <c r="Q8498" i="1"/>
  <c r="B8498" i="1" s="1"/>
  <c r="Q8499" i="1"/>
  <c r="B8499" i="1" s="1"/>
  <c r="Q8500" i="1"/>
  <c r="B8500" i="1" s="1"/>
  <c r="Q8501" i="1"/>
  <c r="B8501" i="1" s="1"/>
  <c r="Q8502" i="1"/>
  <c r="B8502" i="1" s="1"/>
  <c r="Q8503" i="1"/>
  <c r="B8503" i="1" s="1"/>
  <c r="Q8504" i="1"/>
  <c r="B8504" i="1" s="1"/>
  <c r="Q8505" i="1"/>
  <c r="B8505" i="1" s="1"/>
  <c r="Q8506" i="1"/>
  <c r="B8506" i="1" s="1"/>
  <c r="Q8507" i="1"/>
  <c r="B8507" i="1" s="1"/>
  <c r="Q8508" i="1"/>
  <c r="B8508" i="1" s="1"/>
  <c r="Q8509" i="1"/>
  <c r="B8509" i="1" s="1"/>
  <c r="Q8510" i="1"/>
  <c r="B8510" i="1" s="1"/>
  <c r="Q8511" i="1"/>
  <c r="B8511" i="1" s="1"/>
  <c r="Q8512" i="1"/>
  <c r="B8512" i="1" s="1"/>
  <c r="Q8513" i="1"/>
  <c r="B8513" i="1" s="1"/>
  <c r="Q8514" i="1"/>
  <c r="B8514" i="1" s="1"/>
  <c r="Q8515" i="1"/>
  <c r="B8515" i="1" s="1"/>
  <c r="Q8516" i="1"/>
  <c r="B8516" i="1" s="1"/>
  <c r="Q8517" i="1"/>
  <c r="B8517" i="1" s="1"/>
  <c r="Q8518" i="1"/>
  <c r="B8518" i="1" s="1"/>
  <c r="Q8519" i="1"/>
  <c r="B8519" i="1" s="1"/>
  <c r="Q8520" i="1"/>
  <c r="B8520" i="1" s="1"/>
  <c r="Q8521" i="1"/>
  <c r="B8521" i="1" s="1"/>
  <c r="Q8522" i="1"/>
  <c r="B8522" i="1" s="1"/>
  <c r="Q8523" i="1"/>
  <c r="B8523" i="1" s="1"/>
  <c r="Q8524" i="1"/>
  <c r="B8524" i="1" s="1"/>
  <c r="Q8525" i="1"/>
  <c r="B8525" i="1" s="1"/>
  <c r="Q8526" i="1"/>
  <c r="B8526" i="1" s="1"/>
  <c r="Q8527" i="1"/>
  <c r="B8527" i="1" s="1"/>
  <c r="Q8528" i="1"/>
  <c r="B8528" i="1" s="1"/>
  <c r="Q8529" i="1"/>
  <c r="B8529" i="1" s="1"/>
  <c r="Q8530" i="1"/>
  <c r="B8530" i="1" s="1"/>
  <c r="Q8531" i="1"/>
  <c r="B8531" i="1" s="1"/>
  <c r="Q8532" i="1"/>
  <c r="B8532" i="1" s="1"/>
  <c r="Q8533" i="1"/>
  <c r="B8533" i="1" s="1"/>
  <c r="Q8534" i="1"/>
  <c r="B8534" i="1" s="1"/>
  <c r="Q8535" i="1"/>
  <c r="B8535" i="1" s="1"/>
  <c r="Q8536" i="1"/>
  <c r="B8536" i="1" s="1"/>
  <c r="Q8537" i="1"/>
  <c r="B8537" i="1" s="1"/>
  <c r="Q8538" i="1"/>
  <c r="B8538" i="1" s="1"/>
  <c r="Q8539" i="1"/>
  <c r="B8539" i="1" s="1"/>
  <c r="Q8540" i="1"/>
  <c r="B8540" i="1" s="1"/>
  <c r="Q8541" i="1"/>
  <c r="B8541" i="1" s="1"/>
  <c r="Q8542" i="1"/>
  <c r="B8542" i="1" s="1"/>
  <c r="Q8543" i="1"/>
  <c r="B8543" i="1" s="1"/>
  <c r="Q8544" i="1"/>
  <c r="B8544" i="1" s="1"/>
  <c r="Q8545" i="1"/>
  <c r="B8545" i="1" s="1"/>
  <c r="Q8546" i="1"/>
  <c r="B8546" i="1" s="1"/>
  <c r="Q8547" i="1"/>
  <c r="B8547" i="1" s="1"/>
  <c r="Q8548" i="1"/>
  <c r="B8548" i="1" s="1"/>
  <c r="Q8549" i="1"/>
  <c r="B8549" i="1" s="1"/>
  <c r="Q8550" i="1"/>
  <c r="B8550" i="1" s="1"/>
  <c r="Q8551" i="1"/>
  <c r="B8551" i="1" s="1"/>
  <c r="Q8552" i="1"/>
  <c r="B8552" i="1" s="1"/>
  <c r="Q8553" i="1"/>
  <c r="B8553" i="1" s="1"/>
  <c r="Q8554" i="1"/>
  <c r="B8554" i="1" s="1"/>
  <c r="Q8555" i="1"/>
  <c r="B8555" i="1" s="1"/>
  <c r="Q8556" i="1"/>
  <c r="B8556" i="1" s="1"/>
  <c r="Q8557" i="1"/>
  <c r="B8557" i="1" s="1"/>
  <c r="Q8558" i="1"/>
  <c r="B8558" i="1" s="1"/>
  <c r="Q8559" i="1"/>
  <c r="B8559" i="1" s="1"/>
  <c r="Q8560" i="1"/>
  <c r="B8560" i="1" s="1"/>
  <c r="Q8561" i="1"/>
  <c r="B8561" i="1" s="1"/>
  <c r="Q8562" i="1"/>
  <c r="B8562" i="1" s="1"/>
  <c r="Q8563" i="1"/>
  <c r="B8563" i="1" s="1"/>
  <c r="Q8564" i="1"/>
  <c r="B8564" i="1" s="1"/>
  <c r="Q8565" i="1"/>
  <c r="B8565" i="1" s="1"/>
  <c r="Q8566" i="1"/>
  <c r="B8566" i="1" s="1"/>
  <c r="Q8567" i="1"/>
  <c r="B8567" i="1" s="1"/>
  <c r="Q8568" i="1"/>
  <c r="B8568" i="1" s="1"/>
  <c r="Q8569" i="1"/>
  <c r="B8569" i="1" s="1"/>
  <c r="Q8570" i="1"/>
  <c r="B8570" i="1" s="1"/>
  <c r="Q8571" i="1"/>
  <c r="B8571" i="1" s="1"/>
  <c r="Q8572" i="1"/>
  <c r="B8572" i="1" s="1"/>
  <c r="Q8573" i="1"/>
  <c r="B8573" i="1" s="1"/>
  <c r="Q8574" i="1"/>
  <c r="B8574" i="1" s="1"/>
  <c r="Q8575" i="1"/>
  <c r="B8575" i="1" s="1"/>
  <c r="Q8576" i="1"/>
  <c r="B8576" i="1" s="1"/>
  <c r="Q8577" i="1"/>
  <c r="B8577" i="1" s="1"/>
  <c r="Q8578" i="1"/>
  <c r="B8578" i="1" s="1"/>
  <c r="Q8579" i="1"/>
  <c r="B8579" i="1" s="1"/>
  <c r="Q8580" i="1"/>
  <c r="B8580" i="1" s="1"/>
  <c r="Q8581" i="1"/>
  <c r="B8581" i="1" s="1"/>
  <c r="Q8582" i="1"/>
  <c r="B8582" i="1" s="1"/>
  <c r="Q8583" i="1"/>
  <c r="B8583" i="1" s="1"/>
  <c r="Q8584" i="1"/>
  <c r="B8584" i="1" s="1"/>
  <c r="Q8585" i="1"/>
  <c r="B8585" i="1" s="1"/>
  <c r="Q8586" i="1"/>
  <c r="B8586" i="1" s="1"/>
  <c r="Q8587" i="1"/>
  <c r="B8587" i="1" s="1"/>
  <c r="Q8588" i="1"/>
  <c r="B8588" i="1" s="1"/>
  <c r="Q8589" i="1"/>
  <c r="B8589" i="1" s="1"/>
  <c r="Q8590" i="1"/>
  <c r="B8590" i="1" s="1"/>
  <c r="Q8591" i="1"/>
  <c r="B8591" i="1" s="1"/>
  <c r="Q8592" i="1"/>
  <c r="B8592" i="1" s="1"/>
  <c r="Q8593" i="1"/>
  <c r="B8593" i="1" s="1"/>
  <c r="Q8594" i="1"/>
  <c r="B8594" i="1" s="1"/>
  <c r="Q8595" i="1"/>
  <c r="B8595" i="1" s="1"/>
  <c r="Q8596" i="1"/>
  <c r="B8596" i="1" s="1"/>
  <c r="Q8597" i="1"/>
  <c r="B8597" i="1" s="1"/>
  <c r="Q8598" i="1"/>
  <c r="B8598" i="1" s="1"/>
  <c r="Q8599" i="1"/>
  <c r="B8599" i="1" s="1"/>
  <c r="Q8600" i="1"/>
  <c r="B8600" i="1" s="1"/>
  <c r="Q8601" i="1"/>
  <c r="B8601" i="1" s="1"/>
  <c r="Q8602" i="1"/>
  <c r="B8602" i="1" s="1"/>
  <c r="Q8603" i="1"/>
  <c r="B8603" i="1" s="1"/>
  <c r="Q8604" i="1"/>
  <c r="B8604" i="1" s="1"/>
  <c r="Q8605" i="1"/>
  <c r="B8605" i="1" s="1"/>
  <c r="Q8606" i="1"/>
  <c r="B8606" i="1" s="1"/>
  <c r="Q8607" i="1"/>
  <c r="B8607" i="1" s="1"/>
  <c r="Q8608" i="1"/>
  <c r="B8608" i="1" s="1"/>
  <c r="Q8609" i="1"/>
  <c r="B8609" i="1" s="1"/>
  <c r="Q8610" i="1"/>
  <c r="B8610" i="1" s="1"/>
  <c r="Q8611" i="1"/>
  <c r="B8611" i="1" s="1"/>
  <c r="Q8612" i="1"/>
  <c r="B8612" i="1" s="1"/>
  <c r="Q8613" i="1"/>
  <c r="B8613" i="1" s="1"/>
  <c r="Q8614" i="1"/>
  <c r="B8614" i="1" s="1"/>
  <c r="Q8615" i="1"/>
  <c r="B8615" i="1" s="1"/>
  <c r="Q8616" i="1"/>
  <c r="B8616" i="1" s="1"/>
  <c r="Q8617" i="1"/>
  <c r="B8617" i="1" s="1"/>
  <c r="Q8618" i="1"/>
  <c r="B8618" i="1" s="1"/>
  <c r="Q8619" i="1"/>
  <c r="B8619" i="1" s="1"/>
  <c r="Q8620" i="1"/>
  <c r="B8620" i="1" s="1"/>
  <c r="Q8621" i="1"/>
  <c r="B8621" i="1" s="1"/>
  <c r="Q8622" i="1"/>
  <c r="B8622" i="1" s="1"/>
  <c r="Q8623" i="1"/>
  <c r="B8623" i="1" s="1"/>
  <c r="Q8624" i="1"/>
  <c r="B8624" i="1" s="1"/>
  <c r="Q8625" i="1"/>
  <c r="B8625" i="1" s="1"/>
  <c r="Q8626" i="1"/>
  <c r="B8626" i="1" s="1"/>
  <c r="Q8627" i="1"/>
  <c r="B8627" i="1" s="1"/>
  <c r="Q8628" i="1"/>
  <c r="B8628" i="1" s="1"/>
  <c r="Q8629" i="1"/>
  <c r="B8629" i="1" s="1"/>
  <c r="Q8630" i="1"/>
  <c r="B8630" i="1" s="1"/>
  <c r="Q8631" i="1"/>
  <c r="B8631" i="1" s="1"/>
  <c r="Q8632" i="1"/>
  <c r="B8632" i="1" s="1"/>
  <c r="Q8633" i="1"/>
  <c r="B8633" i="1" s="1"/>
  <c r="Q8634" i="1"/>
  <c r="B8634" i="1" s="1"/>
  <c r="Q8635" i="1"/>
  <c r="B8635" i="1" s="1"/>
  <c r="Q8636" i="1"/>
  <c r="B8636" i="1" s="1"/>
  <c r="Q8637" i="1"/>
  <c r="B8637" i="1" s="1"/>
  <c r="Q8638" i="1"/>
  <c r="B8638" i="1" s="1"/>
  <c r="Q8639" i="1"/>
  <c r="B8639" i="1" s="1"/>
  <c r="Q8640" i="1"/>
  <c r="B8640" i="1" s="1"/>
  <c r="Q8641" i="1"/>
  <c r="B8641" i="1" s="1"/>
  <c r="Q8642" i="1"/>
  <c r="B8642" i="1" s="1"/>
  <c r="Q8643" i="1"/>
  <c r="B8643" i="1" s="1"/>
  <c r="Q8644" i="1"/>
  <c r="B8644" i="1" s="1"/>
  <c r="Q8645" i="1"/>
  <c r="B8645" i="1" s="1"/>
  <c r="Q8646" i="1"/>
  <c r="B8646" i="1" s="1"/>
  <c r="Q8647" i="1"/>
  <c r="B8647" i="1" s="1"/>
  <c r="Q8648" i="1"/>
  <c r="B8648" i="1" s="1"/>
  <c r="Q8649" i="1"/>
  <c r="B8649" i="1" s="1"/>
  <c r="Q8650" i="1"/>
  <c r="B8650" i="1" s="1"/>
  <c r="Q8651" i="1"/>
  <c r="B8651" i="1" s="1"/>
  <c r="Q8652" i="1"/>
  <c r="B8652" i="1" s="1"/>
  <c r="Q8653" i="1"/>
  <c r="B8653" i="1" s="1"/>
  <c r="Q8654" i="1"/>
  <c r="B8654" i="1" s="1"/>
  <c r="Q8655" i="1"/>
  <c r="B8655" i="1" s="1"/>
  <c r="Q8656" i="1"/>
  <c r="B8656" i="1" s="1"/>
  <c r="Q8657" i="1"/>
  <c r="B8657" i="1" s="1"/>
  <c r="Q8658" i="1"/>
  <c r="B8658" i="1" s="1"/>
  <c r="Q8659" i="1"/>
  <c r="B8659" i="1" s="1"/>
  <c r="Q8660" i="1"/>
  <c r="B8660" i="1" s="1"/>
  <c r="Q8661" i="1"/>
  <c r="B8661" i="1" s="1"/>
  <c r="Q8662" i="1"/>
  <c r="B8662" i="1" s="1"/>
  <c r="Q8663" i="1"/>
  <c r="B8663" i="1" s="1"/>
  <c r="Q8664" i="1"/>
  <c r="B8664" i="1" s="1"/>
  <c r="Q8665" i="1"/>
  <c r="B8665" i="1" s="1"/>
  <c r="Q8666" i="1"/>
  <c r="B8666" i="1" s="1"/>
  <c r="Q8667" i="1"/>
  <c r="B8667" i="1" s="1"/>
  <c r="Q8668" i="1"/>
  <c r="B8668" i="1" s="1"/>
  <c r="Q8669" i="1"/>
  <c r="B8669" i="1" s="1"/>
  <c r="Q8670" i="1"/>
  <c r="B8670" i="1" s="1"/>
  <c r="Q8671" i="1"/>
  <c r="B8671" i="1" s="1"/>
  <c r="Q8672" i="1"/>
  <c r="B8672" i="1" s="1"/>
  <c r="Q8673" i="1"/>
  <c r="B8673" i="1" s="1"/>
  <c r="Q8674" i="1"/>
  <c r="B8674" i="1" s="1"/>
  <c r="Q8675" i="1"/>
  <c r="B8675" i="1" s="1"/>
  <c r="Q8676" i="1"/>
  <c r="B8676" i="1" s="1"/>
  <c r="Q8677" i="1"/>
  <c r="B8677" i="1" s="1"/>
  <c r="Q8678" i="1"/>
  <c r="B8678" i="1" s="1"/>
  <c r="Q8679" i="1"/>
  <c r="B8679" i="1" s="1"/>
  <c r="Q8680" i="1"/>
  <c r="B8680" i="1" s="1"/>
  <c r="Q8681" i="1"/>
  <c r="B8681" i="1" s="1"/>
  <c r="Q8682" i="1"/>
  <c r="B8682" i="1" s="1"/>
  <c r="Q8683" i="1"/>
  <c r="B8683" i="1" s="1"/>
  <c r="Q8684" i="1"/>
  <c r="B8684" i="1" s="1"/>
  <c r="Q8685" i="1"/>
  <c r="B8685" i="1" s="1"/>
  <c r="Q8686" i="1"/>
  <c r="B8686" i="1" s="1"/>
  <c r="Q8687" i="1"/>
  <c r="B8687" i="1" s="1"/>
  <c r="Q8688" i="1"/>
  <c r="B8688" i="1" s="1"/>
  <c r="Q8689" i="1"/>
  <c r="B8689" i="1" s="1"/>
  <c r="Q8690" i="1"/>
  <c r="B8690" i="1" s="1"/>
  <c r="Q8691" i="1"/>
  <c r="B8691" i="1" s="1"/>
  <c r="Q8692" i="1"/>
  <c r="B8692" i="1" s="1"/>
  <c r="Q8693" i="1"/>
  <c r="B8693" i="1" s="1"/>
  <c r="Q8694" i="1"/>
  <c r="B8694" i="1" s="1"/>
  <c r="Q8695" i="1"/>
  <c r="B8695" i="1" s="1"/>
  <c r="Q8696" i="1"/>
  <c r="B8696" i="1" s="1"/>
  <c r="Q8697" i="1"/>
  <c r="B8697" i="1" s="1"/>
  <c r="Q8698" i="1"/>
  <c r="B8698" i="1" s="1"/>
  <c r="Q8699" i="1"/>
  <c r="B8699" i="1" s="1"/>
  <c r="Q8700" i="1"/>
  <c r="B8700" i="1" s="1"/>
  <c r="Q8701" i="1"/>
  <c r="B8701" i="1" s="1"/>
  <c r="Q8702" i="1"/>
  <c r="B8702" i="1" s="1"/>
  <c r="Q8703" i="1"/>
  <c r="B8703" i="1" s="1"/>
  <c r="Q8704" i="1"/>
  <c r="B8704" i="1" s="1"/>
  <c r="Q8705" i="1"/>
  <c r="B8705" i="1" s="1"/>
  <c r="Q8706" i="1"/>
  <c r="B8706" i="1" s="1"/>
  <c r="Q8707" i="1"/>
  <c r="B8707" i="1" s="1"/>
  <c r="Q8708" i="1"/>
  <c r="B8708" i="1" s="1"/>
  <c r="Q8709" i="1"/>
  <c r="B8709" i="1" s="1"/>
  <c r="Q8710" i="1"/>
  <c r="B8710" i="1" s="1"/>
  <c r="Q8711" i="1"/>
  <c r="B8711" i="1" s="1"/>
  <c r="Q8712" i="1"/>
  <c r="B8712" i="1" s="1"/>
  <c r="Q8713" i="1"/>
  <c r="B8713" i="1" s="1"/>
  <c r="Q8714" i="1"/>
  <c r="B8714" i="1" s="1"/>
  <c r="Q8715" i="1"/>
  <c r="B8715" i="1" s="1"/>
  <c r="Q8716" i="1"/>
  <c r="B8716" i="1" s="1"/>
  <c r="Q8717" i="1"/>
  <c r="B8717" i="1" s="1"/>
  <c r="Q8718" i="1"/>
  <c r="B8718" i="1" s="1"/>
  <c r="Q8719" i="1"/>
  <c r="B8719" i="1" s="1"/>
  <c r="Q8720" i="1"/>
  <c r="B8720" i="1" s="1"/>
  <c r="Q8721" i="1"/>
  <c r="B8721" i="1" s="1"/>
  <c r="Q8722" i="1"/>
  <c r="B8722" i="1" s="1"/>
  <c r="Q8723" i="1"/>
  <c r="B8723" i="1" s="1"/>
  <c r="Q8724" i="1"/>
  <c r="B8724" i="1" s="1"/>
  <c r="Q8725" i="1"/>
  <c r="B8725" i="1" s="1"/>
  <c r="Q8726" i="1"/>
  <c r="B8726" i="1" s="1"/>
  <c r="Q8727" i="1"/>
  <c r="B8727" i="1" s="1"/>
  <c r="Q8728" i="1"/>
  <c r="B8728" i="1" s="1"/>
  <c r="Q8729" i="1"/>
  <c r="B8729" i="1" s="1"/>
  <c r="Q8730" i="1"/>
  <c r="B8730" i="1" s="1"/>
  <c r="Q8731" i="1"/>
  <c r="B8731" i="1" s="1"/>
  <c r="Q8732" i="1"/>
  <c r="B8732" i="1" s="1"/>
  <c r="Q8733" i="1"/>
  <c r="B8733" i="1" s="1"/>
  <c r="Q8734" i="1"/>
  <c r="B8734" i="1" s="1"/>
  <c r="Q8735" i="1"/>
  <c r="B8735" i="1" s="1"/>
  <c r="Q8736" i="1"/>
  <c r="B8736" i="1" s="1"/>
  <c r="Q8737" i="1"/>
  <c r="B8737" i="1" s="1"/>
  <c r="Q8738" i="1"/>
  <c r="B8738" i="1" s="1"/>
  <c r="Q8739" i="1"/>
  <c r="B8739" i="1" s="1"/>
  <c r="Q8740" i="1"/>
  <c r="B8740" i="1" s="1"/>
  <c r="Q8741" i="1"/>
  <c r="B8741" i="1" s="1"/>
  <c r="Q8742" i="1"/>
  <c r="B8742" i="1" s="1"/>
  <c r="Q8743" i="1"/>
  <c r="B8743" i="1" s="1"/>
  <c r="Q8744" i="1"/>
  <c r="B8744" i="1" s="1"/>
  <c r="Q8745" i="1"/>
  <c r="B8745" i="1" s="1"/>
  <c r="Q8746" i="1"/>
  <c r="B8746" i="1" s="1"/>
  <c r="Q8747" i="1"/>
  <c r="B8747" i="1" s="1"/>
  <c r="Q8748" i="1"/>
  <c r="B8748" i="1" s="1"/>
  <c r="Q8749" i="1"/>
  <c r="B8749" i="1" s="1"/>
  <c r="Q8750" i="1"/>
  <c r="B8750" i="1" s="1"/>
  <c r="Q8751" i="1"/>
  <c r="B8751" i="1" s="1"/>
  <c r="Q8752" i="1"/>
  <c r="B8752" i="1" s="1"/>
  <c r="Q8753" i="1"/>
  <c r="B8753" i="1" s="1"/>
  <c r="Q8754" i="1"/>
  <c r="B8754" i="1" s="1"/>
  <c r="Q8755" i="1"/>
  <c r="B8755" i="1" s="1"/>
  <c r="Q8756" i="1"/>
  <c r="B8756" i="1" s="1"/>
  <c r="Q8757" i="1"/>
  <c r="B8757" i="1" s="1"/>
  <c r="Q8758" i="1"/>
  <c r="B8758" i="1" s="1"/>
  <c r="Q8759" i="1"/>
  <c r="B8759" i="1" s="1"/>
  <c r="Q8760" i="1"/>
  <c r="B8760" i="1" s="1"/>
  <c r="Q8761" i="1"/>
  <c r="B8761" i="1" s="1"/>
  <c r="Q8762" i="1"/>
  <c r="B8762" i="1" s="1"/>
  <c r="Q8763" i="1"/>
  <c r="B8763" i="1" s="1"/>
  <c r="Q8764" i="1"/>
  <c r="B8764" i="1" s="1"/>
  <c r="Q8765" i="1"/>
  <c r="B8765" i="1" s="1"/>
  <c r="Q8766" i="1"/>
  <c r="B8766" i="1" s="1"/>
  <c r="Q8767" i="1"/>
  <c r="B8767" i="1" s="1"/>
  <c r="Q8768" i="1"/>
  <c r="B8768" i="1" s="1"/>
  <c r="Q8769" i="1"/>
  <c r="B8769" i="1" s="1"/>
  <c r="Q8770" i="1"/>
  <c r="B8770" i="1" s="1"/>
  <c r="Q8771" i="1"/>
  <c r="B8771" i="1" s="1"/>
  <c r="Q8772" i="1"/>
  <c r="B8772" i="1" s="1"/>
  <c r="Q8773" i="1"/>
  <c r="B8773" i="1" s="1"/>
  <c r="Q8774" i="1"/>
  <c r="B8774" i="1" s="1"/>
  <c r="Q8775" i="1"/>
  <c r="B8775" i="1" s="1"/>
  <c r="Q8776" i="1"/>
  <c r="B8776" i="1" s="1"/>
  <c r="Q8777" i="1"/>
  <c r="B8777" i="1" s="1"/>
  <c r="Q8778" i="1"/>
  <c r="B8778" i="1" s="1"/>
  <c r="Q8779" i="1"/>
  <c r="B8779" i="1" s="1"/>
  <c r="Q8780" i="1"/>
  <c r="B8780" i="1" s="1"/>
  <c r="Q8781" i="1"/>
  <c r="B8781" i="1" s="1"/>
  <c r="Q8782" i="1"/>
  <c r="B8782" i="1" s="1"/>
  <c r="Q8783" i="1"/>
  <c r="B8783" i="1" s="1"/>
  <c r="Q8784" i="1"/>
  <c r="B8784" i="1" s="1"/>
  <c r="Q8785" i="1"/>
  <c r="B8785" i="1" s="1"/>
  <c r="Q8786" i="1"/>
  <c r="B8786" i="1" s="1"/>
  <c r="Q8787" i="1"/>
  <c r="B8787" i="1" s="1"/>
  <c r="Q8788" i="1"/>
  <c r="B8788" i="1" s="1"/>
  <c r="Q8789" i="1"/>
  <c r="B8789" i="1" s="1"/>
  <c r="Q8790" i="1"/>
  <c r="B8790" i="1" s="1"/>
  <c r="Q8791" i="1"/>
  <c r="B8791" i="1" s="1"/>
  <c r="Q8792" i="1"/>
  <c r="B8792" i="1" s="1"/>
  <c r="Q8793" i="1"/>
  <c r="B8793" i="1" s="1"/>
  <c r="Q8794" i="1"/>
  <c r="B8794" i="1" s="1"/>
  <c r="Q8795" i="1"/>
  <c r="B8795" i="1" s="1"/>
  <c r="Q8796" i="1"/>
  <c r="B8796" i="1" s="1"/>
  <c r="Q8797" i="1"/>
  <c r="B8797" i="1" s="1"/>
  <c r="Q8798" i="1"/>
  <c r="B8798" i="1" s="1"/>
  <c r="Q8799" i="1"/>
  <c r="B8799" i="1" s="1"/>
  <c r="Q8800" i="1"/>
  <c r="B8800" i="1" s="1"/>
  <c r="Q8801" i="1"/>
  <c r="B8801" i="1" s="1"/>
  <c r="Q8802" i="1"/>
  <c r="B8802" i="1" s="1"/>
  <c r="Q8803" i="1"/>
  <c r="B8803" i="1" s="1"/>
  <c r="Q8804" i="1"/>
  <c r="B8804" i="1" s="1"/>
  <c r="Q8805" i="1"/>
  <c r="B8805" i="1" s="1"/>
  <c r="Q8806" i="1"/>
  <c r="B8806" i="1" s="1"/>
  <c r="Q8807" i="1"/>
  <c r="B8807" i="1" s="1"/>
  <c r="Q8808" i="1"/>
  <c r="B8808" i="1" s="1"/>
  <c r="Q8809" i="1"/>
  <c r="B8809" i="1" s="1"/>
  <c r="Q8810" i="1"/>
  <c r="B8810" i="1" s="1"/>
  <c r="Q8811" i="1"/>
  <c r="B8811" i="1" s="1"/>
  <c r="Q8812" i="1"/>
  <c r="B8812" i="1" s="1"/>
  <c r="Q8813" i="1"/>
  <c r="B8813" i="1" s="1"/>
  <c r="Q8814" i="1"/>
  <c r="B8814" i="1" s="1"/>
  <c r="Q8815" i="1"/>
  <c r="B8815" i="1" s="1"/>
  <c r="Q8816" i="1"/>
  <c r="B8816" i="1" s="1"/>
  <c r="Q8817" i="1"/>
  <c r="B8817" i="1" s="1"/>
  <c r="Q8818" i="1"/>
  <c r="B8818" i="1" s="1"/>
  <c r="Q8819" i="1"/>
  <c r="B8819" i="1" s="1"/>
  <c r="Q8820" i="1"/>
  <c r="B8820" i="1" s="1"/>
  <c r="Q8821" i="1"/>
  <c r="B8821" i="1" s="1"/>
  <c r="Q8822" i="1"/>
  <c r="B8822" i="1" s="1"/>
  <c r="Q8823" i="1"/>
  <c r="B8823" i="1" s="1"/>
  <c r="Q8824" i="1"/>
  <c r="B8824" i="1" s="1"/>
  <c r="Q8825" i="1"/>
  <c r="B8825" i="1" s="1"/>
  <c r="Q8826" i="1"/>
  <c r="B8826" i="1" s="1"/>
  <c r="Q8827" i="1"/>
  <c r="B8827" i="1" s="1"/>
  <c r="Q8828" i="1"/>
  <c r="B8828" i="1" s="1"/>
  <c r="Q8829" i="1"/>
  <c r="B8829" i="1" s="1"/>
  <c r="Q8830" i="1"/>
  <c r="B8830" i="1" s="1"/>
  <c r="Q8831" i="1"/>
  <c r="B8831" i="1" s="1"/>
  <c r="Q8832" i="1"/>
  <c r="B8832" i="1" s="1"/>
  <c r="Q8833" i="1"/>
  <c r="B8833" i="1" s="1"/>
  <c r="Q8834" i="1"/>
  <c r="B8834" i="1" s="1"/>
  <c r="Q8835" i="1"/>
  <c r="B8835" i="1" s="1"/>
  <c r="Q8836" i="1"/>
  <c r="B8836" i="1" s="1"/>
  <c r="Q8837" i="1"/>
  <c r="B8837" i="1" s="1"/>
  <c r="Q8838" i="1"/>
  <c r="B8838" i="1" s="1"/>
  <c r="Q8839" i="1"/>
  <c r="B8839" i="1" s="1"/>
  <c r="Q8840" i="1"/>
  <c r="B8840" i="1" s="1"/>
  <c r="Q8841" i="1"/>
  <c r="B8841" i="1" s="1"/>
  <c r="Q8842" i="1"/>
  <c r="B8842" i="1" s="1"/>
  <c r="Q8843" i="1"/>
  <c r="B8843" i="1" s="1"/>
  <c r="Q8844" i="1"/>
  <c r="B8844" i="1" s="1"/>
  <c r="Q8845" i="1"/>
  <c r="B8845" i="1" s="1"/>
  <c r="Q8846" i="1"/>
  <c r="B8846" i="1" s="1"/>
  <c r="Q8847" i="1"/>
  <c r="B8847" i="1" s="1"/>
  <c r="Q8848" i="1"/>
  <c r="B8848" i="1" s="1"/>
  <c r="Q8849" i="1"/>
  <c r="B8849" i="1" s="1"/>
  <c r="Q8850" i="1"/>
  <c r="B8850" i="1" s="1"/>
  <c r="Q8851" i="1"/>
  <c r="B8851" i="1" s="1"/>
  <c r="Q8852" i="1"/>
  <c r="B8852" i="1" s="1"/>
  <c r="Q8853" i="1"/>
  <c r="B8853" i="1" s="1"/>
  <c r="Q8854" i="1"/>
  <c r="B8854" i="1" s="1"/>
  <c r="Q8855" i="1"/>
  <c r="B8855" i="1" s="1"/>
  <c r="Q8856" i="1"/>
  <c r="B8856" i="1" s="1"/>
  <c r="Q8857" i="1"/>
  <c r="B8857" i="1" s="1"/>
  <c r="Q8858" i="1"/>
  <c r="B8858" i="1" s="1"/>
  <c r="Q8859" i="1"/>
  <c r="B8859" i="1" s="1"/>
  <c r="Q8860" i="1"/>
  <c r="B8860" i="1" s="1"/>
  <c r="Q8861" i="1"/>
  <c r="B8861" i="1" s="1"/>
  <c r="Q8862" i="1"/>
  <c r="B8862" i="1" s="1"/>
  <c r="Q8863" i="1"/>
  <c r="B8863" i="1" s="1"/>
  <c r="Q8864" i="1"/>
  <c r="B8864" i="1" s="1"/>
  <c r="Q8865" i="1"/>
  <c r="B8865" i="1" s="1"/>
  <c r="Q8866" i="1"/>
  <c r="B8866" i="1" s="1"/>
  <c r="Q8867" i="1"/>
  <c r="B8867" i="1" s="1"/>
  <c r="Q8868" i="1"/>
  <c r="B8868" i="1" s="1"/>
  <c r="Q8869" i="1"/>
  <c r="B8869" i="1" s="1"/>
  <c r="Q8870" i="1"/>
  <c r="B8870" i="1" s="1"/>
  <c r="Q8871" i="1"/>
  <c r="B8871" i="1" s="1"/>
  <c r="Q8872" i="1"/>
  <c r="B8872" i="1" s="1"/>
  <c r="Q8873" i="1"/>
  <c r="B8873" i="1" s="1"/>
  <c r="Q8874" i="1"/>
  <c r="B8874" i="1" s="1"/>
  <c r="Q8875" i="1"/>
  <c r="B8875" i="1" s="1"/>
  <c r="Q8876" i="1"/>
  <c r="B8876" i="1" s="1"/>
  <c r="Q8877" i="1"/>
  <c r="B8877" i="1" s="1"/>
  <c r="Q8878" i="1"/>
  <c r="B8878" i="1" s="1"/>
  <c r="Q8879" i="1"/>
  <c r="B8879" i="1" s="1"/>
  <c r="Q8880" i="1"/>
  <c r="B8880" i="1" s="1"/>
  <c r="Q8881" i="1"/>
  <c r="B8881" i="1" s="1"/>
  <c r="Q8882" i="1"/>
  <c r="B8882" i="1" s="1"/>
  <c r="Q8883" i="1"/>
  <c r="B8883" i="1" s="1"/>
  <c r="Q8884" i="1"/>
  <c r="B8884" i="1" s="1"/>
  <c r="Q8885" i="1"/>
  <c r="B8885" i="1" s="1"/>
  <c r="Q8886" i="1"/>
  <c r="B8886" i="1" s="1"/>
  <c r="Q8887" i="1"/>
  <c r="B8887" i="1" s="1"/>
  <c r="Q8888" i="1"/>
  <c r="B8888" i="1" s="1"/>
  <c r="Q8889" i="1"/>
  <c r="B8889" i="1" s="1"/>
  <c r="Q8890" i="1"/>
  <c r="B8890" i="1" s="1"/>
  <c r="Q8891" i="1"/>
  <c r="B8891" i="1" s="1"/>
  <c r="Q8892" i="1"/>
  <c r="B8892" i="1" s="1"/>
  <c r="Q8893" i="1"/>
  <c r="B8893" i="1" s="1"/>
  <c r="Q8894" i="1"/>
  <c r="B8894" i="1" s="1"/>
  <c r="Q8895" i="1"/>
  <c r="B8895" i="1" s="1"/>
  <c r="Q8896" i="1"/>
  <c r="B8896" i="1" s="1"/>
  <c r="Q8897" i="1"/>
  <c r="B8897" i="1" s="1"/>
  <c r="Q8898" i="1"/>
  <c r="B8898" i="1" s="1"/>
  <c r="Q8899" i="1"/>
  <c r="B8899" i="1" s="1"/>
  <c r="Q8900" i="1"/>
  <c r="B8900" i="1" s="1"/>
  <c r="Q8901" i="1"/>
  <c r="B8901" i="1" s="1"/>
  <c r="Q8902" i="1"/>
  <c r="B8902" i="1" s="1"/>
  <c r="Q8903" i="1"/>
  <c r="B8903" i="1" s="1"/>
  <c r="Q8904" i="1"/>
  <c r="B8904" i="1" s="1"/>
  <c r="Q8905" i="1"/>
  <c r="B8905" i="1" s="1"/>
  <c r="Q8906" i="1"/>
  <c r="B8906" i="1" s="1"/>
  <c r="Q8907" i="1"/>
  <c r="B8907" i="1" s="1"/>
  <c r="Q8908" i="1"/>
  <c r="B8908" i="1" s="1"/>
  <c r="Q8909" i="1"/>
  <c r="B8909" i="1" s="1"/>
  <c r="Q8910" i="1"/>
  <c r="B8910" i="1" s="1"/>
  <c r="Q8911" i="1"/>
  <c r="B8911" i="1" s="1"/>
  <c r="Q8912" i="1"/>
  <c r="B8912" i="1" s="1"/>
  <c r="Q8913" i="1"/>
  <c r="B8913" i="1" s="1"/>
  <c r="Q8914" i="1"/>
  <c r="B8914" i="1" s="1"/>
  <c r="Q8915" i="1"/>
  <c r="B8915" i="1" s="1"/>
  <c r="Q8916" i="1"/>
  <c r="B8916" i="1" s="1"/>
  <c r="Q8917" i="1"/>
  <c r="B8917" i="1" s="1"/>
  <c r="Q8918" i="1"/>
  <c r="B8918" i="1" s="1"/>
  <c r="Q8919" i="1"/>
  <c r="B8919" i="1" s="1"/>
  <c r="Q8920" i="1"/>
  <c r="B8920" i="1" s="1"/>
  <c r="Q8921" i="1"/>
  <c r="B8921" i="1" s="1"/>
  <c r="Q8922" i="1"/>
  <c r="B8922" i="1" s="1"/>
  <c r="Q8923" i="1"/>
  <c r="B8923" i="1" s="1"/>
  <c r="Q8924" i="1"/>
  <c r="B8924" i="1" s="1"/>
  <c r="Q8925" i="1"/>
  <c r="B8925" i="1" s="1"/>
  <c r="Q8926" i="1"/>
  <c r="B8926" i="1" s="1"/>
  <c r="Q8927" i="1"/>
  <c r="B8927" i="1" s="1"/>
  <c r="Q8928" i="1"/>
  <c r="B8928" i="1" s="1"/>
  <c r="Q8929" i="1"/>
  <c r="B8929" i="1" s="1"/>
  <c r="Q8930" i="1"/>
  <c r="B8930" i="1" s="1"/>
  <c r="Q8931" i="1"/>
  <c r="B8931" i="1" s="1"/>
  <c r="Q8932" i="1"/>
  <c r="B8932" i="1" s="1"/>
  <c r="Q8933" i="1"/>
  <c r="B8933" i="1" s="1"/>
  <c r="Q8934" i="1"/>
  <c r="B8934" i="1" s="1"/>
  <c r="Q8935" i="1"/>
  <c r="B8935" i="1" s="1"/>
  <c r="Q8936" i="1"/>
  <c r="B8936" i="1" s="1"/>
  <c r="Q8937" i="1"/>
  <c r="B8937" i="1" s="1"/>
  <c r="Q8938" i="1"/>
  <c r="B8938" i="1" s="1"/>
  <c r="Q8939" i="1"/>
  <c r="B8939" i="1" s="1"/>
  <c r="Q8940" i="1"/>
  <c r="B8940" i="1" s="1"/>
  <c r="Q8941" i="1"/>
  <c r="B8941" i="1" s="1"/>
  <c r="Q8942" i="1"/>
  <c r="B8942" i="1" s="1"/>
  <c r="Q8943" i="1"/>
  <c r="B8943" i="1" s="1"/>
  <c r="Q8944" i="1"/>
  <c r="B8944" i="1" s="1"/>
  <c r="Q8945" i="1"/>
  <c r="B8945" i="1" s="1"/>
  <c r="Q8946" i="1"/>
  <c r="B8946" i="1" s="1"/>
  <c r="Q8947" i="1"/>
  <c r="B8947" i="1" s="1"/>
  <c r="Q8948" i="1"/>
  <c r="B8948" i="1" s="1"/>
  <c r="Q8949" i="1"/>
  <c r="B8949" i="1" s="1"/>
  <c r="Q8950" i="1"/>
  <c r="B8950" i="1" s="1"/>
  <c r="Q8951" i="1"/>
  <c r="B8951" i="1" s="1"/>
  <c r="Q8952" i="1"/>
  <c r="B8952" i="1" s="1"/>
  <c r="Q8953" i="1"/>
  <c r="B8953" i="1" s="1"/>
  <c r="Q8954" i="1"/>
  <c r="B8954" i="1" s="1"/>
  <c r="Q8955" i="1"/>
  <c r="B8955" i="1" s="1"/>
  <c r="Q8956" i="1"/>
  <c r="B8956" i="1" s="1"/>
  <c r="Q8957" i="1"/>
  <c r="B8957" i="1" s="1"/>
  <c r="Q8958" i="1"/>
  <c r="B8958" i="1" s="1"/>
  <c r="Q8959" i="1"/>
  <c r="B8959" i="1" s="1"/>
  <c r="Q8960" i="1"/>
  <c r="B8960" i="1" s="1"/>
  <c r="Q8961" i="1"/>
  <c r="B8961" i="1" s="1"/>
  <c r="Q8962" i="1"/>
  <c r="B8962" i="1" s="1"/>
  <c r="Q8963" i="1"/>
  <c r="B8963" i="1" s="1"/>
  <c r="Q8964" i="1"/>
  <c r="B8964" i="1" s="1"/>
  <c r="Q8965" i="1"/>
  <c r="B8965" i="1" s="1"/>
  <c r="Q8966" i="1"/>
  <c r="B8966" i="1" s="1"/>
  <c r="Q8967" i="1"/>
  <c r="B8967" i="1" s="1"/>
  <c r="Q8968" i="1"/>
  <c r="B8968" i="1" s="1"/>
  <c r="Q8969" i="1"/>
  <c r="B8969" i="1" s="1"/>
  <c r="Q8970" i="1"/>
  <c r="B8970" i="1" s="1"/>
  <c r="Q8971" i="1"/>
  <c r="B8971" i="1" s="1"/>
  <c r="Q8972" i="1"/>
  <c r="B8972" i="1" s="1"/>
  <c r="Q8973" i="1"/>
  <c r="B8973" i="1" s="1"/>
  <c r="Q8974" i="1"/>
  <c r="B8974" i="1" s="1"/>
  <c r="Q8975" i="1"/>
  <c r="B8975" i="1" s="1"/>
  <c r="Q8976" i="1"/>
  <c r="B8976" i="1" s="1"/>
  <c r="Q8977" i="1"/>
  <c r="B8977" i="1" s="1"/>
  <c r="Q8978" i="1"/>
  <c r="B8978" i="1" s="1"/>
  <c r="Q8979" i="1"/>
  <c r="B8979" i="1" s="1"/>
  <c r="Q8980" i="1"/>
  <c r="B8980" i="1" s="1"/>
  <c r="Q8981" i="1"/>
  <c r="B8981" i="1" s="1"/>
  <c r="Q8982" i="1"/>
  <c r="B8982" i="1" s="1"/>
  <c r="Q8983" i="1"/>
  <c r="B8983" i="1" s="1"/>
  <c r="Q8984" i="1"/>
  <c r="B8984" i="1" s="1"/>
  <c r="Q8985" i="1"/>
  <c r="B8985" i="1" s="1"/>
  <c r="Q8986" i="1"/>
  <c r="B8986" i="1" s="1"/>
  <c r="Q8987" i="1"/>
  <c r="B8987" i="1" s="1"/>
  <c r="Q8988" i="1"/>
  <c r="B8988" i="1" s="1"/>
  <c r="Q8989" i="1"/>
  <c r="B8989" i="1" s="1"/>
  <c r="Q8990" i="1"/>
  <c r="B8990" i="1" s="1"/>
  <c r="Q8991" i="1"/>
  <c r="B8991" i="1" s="1"/>
  <c r="Q8992" i="1"/>
  <c r="B8992" i="1" s="1"/>
  <c r="Q8993" i="1"/>
  <c r="B8993" i="1" s="1"/>
  <c r="Q8994" i="1"/>
  <c r="B8994" i="1" s="1"/>
  <c r="Q8995" i="1"/>
  <c r="B8995" i="1" s="1"/>
  <c r="Q8996" i="1"/>
  <c r="B8996" i="1" s="1"/>
  <c r="Q8997" i="1"/>
  <c r="B8997" i="1" s="1"/>
  <c r="Q8998" i="1"/>
  <c r="B8998" i="1" s="1"/>
  <c r="Q8999" i="1"/>
  <c r="B8999" i="1" s="1"/>
  <c r="Q9000" i="1"/>
  <c r="B9000" i="1" s="1"/>
  <c r="Q9001" i="1"/>
  <c r="B9001" i="1" s="1"/>
  <c r="Q9002" i="1"/>
  <c r="B9002" i="1" s="1"/>
  <c r="Q9003" i="1"/>
  <c r="B9003" i="1" s="1"/>
  <c r="Q9004" i="1"/>
  <c r="B9004" i="1" s="1"/>
  <c r="Q9005" i="1"/>
  <c r="B9005" i="1" s="1"/>
  <c r="Q9006" i="1"/>
  <c r="B9006" i="1" s="1"/>
  <c r="Q9007" i="1"/>
  <c r="B9007" i="1" s="1"/>
  <c r="Q9008" i="1"/>
  <c r="B9008" i="1" s="1"/>
  <c r="Q9009" i="1"/>
  <c r="B9009" i="1" s="1"/>
  <c r="Q9010" i="1"/>
  <c r="B9010" i="1" s="1"/>
  <c r="Q9011" i="1"/>
  <c r="B9011" i="1" s="1"/>
  <c r="Q9012" i="1"/>
  <c r="B9012" i="1" s="1"/>
  <c r="Q9013" i="1"/>
  <c r="B9013" i="1" s="1"/>
  <c r="Q9014" i="1"/>
  <c r="B9014" i="1" s="1"/>
  <c r="Q9015" i="1"/>
  <c r="B9015" i="1" s="1"/>
  <c r="Q9016" i="1"/>
  <c r="B9016" i="1" s="1"/>
  <c r="Q9017" i="1"/>
  <c r="B9017" i="1" s="1"/>
  <c r="Q9018" i="1"/>
  <c r="B9018" i="1" s="1"/>
  <c r="Q9019" i="1"/>
  <c r="B9019" i="1" s="1"/>
  <c r="Q9020" i="1"/>
  <c r="B9020" i="1" s="1"/>
  <c r="Q9021" i="1"/>
  <c r="B9021" i="1" s="1"/>
  <c r="Q9022" i="1"/>
  <c r="B9022" i="1" s="1"/>
  <c r="Q9023" i="1"/>
  <c r="B9023" i="1" s="1"/>
  <c r="Q9024" i="1"/>
  <c r="B9024" i="1" s="1"/>
  <c r="Q9025" i="1"/>
  <c r="B9025" i="1" s="1"/>
  <c r="Q9026" i="1"/>
  <c r="B9026" i="1" s="1"/>
  <c r="Q9027" i="1"/>
  <c r="B9027" i="1" s="1"/>
  <c r="Q9028" i="1"/>
  <c r="B9028" i="1" s="1"/>
  <c r="Q9029" i="1"/>
  <c r="B9029" i="1" s="1"/>
  <c r="Q9030" i="1"/>
  <c r="B9030" i="1" s="1"/>
  <c r="Q9031" i="1"/>
  <c r="B9031" i="1" s="1"/>
  <c r="Q9032" i="1"/>
  <c r="B9032" i="1" s="1"/>
  <c r="Q9033" i="1"/>
  <c r="B9033" i="1" s="1"/>
  <c r="Q9034" i="1"/>
  <c r="B9034" i="1" s="1"/>
  <c r="Q9035" i="1"/>
  <c r="B9035" i="1" s="1"/>
  <c r="Q9036" i="1"/>
  <c r="B9036" i="1" s="1"/>
  <c r="Q9037" i="1"/>
  <c r="B9037" i="1" s="1"/>
  <c r="Q9038" i="1"/>
  <c r="B9038" i="1" s="1"/>
  <c r="Q9039" i="1"/>
  <c r="B9039" i="1" s="1"/>
  <c r="Q9040" i="1"/>
  <c r="B9040" i="1" s="1"/>
  <c r="Q9041" i="1"/>
  <c r="B9041" i="1" s="1"/>
  <c r="Q9042" i="1"/>
  <c r="B9042" i="1" s="1"/>
  <c r="Q9043" i="1"/>
  <c r="B9043" i="1" s="1"/>
  <c r="Q9044" i="1"/>
  <c r="B9044" i="1" s="1"/>
  <c r="Q9045" i="1"/>
  <c r="B9045" i="1" s="1"/>
  <c r="Q9046" i="1"/>
  <c r="B9046" i="1" s="1"/>
  <c r="Q9047" i="1"/>
  <c r="B9047" i="1" s="1"/>
  <c r="Q9048" i="1"/>
  <c r="B9048" i="1" s="1"/>
  <c r="Q9049" i="1"/>
  <c r="B9049" i="1" s="1"/>
  <c r="Q9050" i="1"/>
  <c r="B9050" i="1" s="1"/>
  <c r="Q9051" i="1"/>
  <c r="B9051" i="1" s="1"/>
  <c r="Q9052" i="1"/>
  <c r="B9052" i="1" s="1"/>
  <c r="Q9053" i="1"/>
  <c r="B9053" i="1" s="1"/>
  <c r="Q9054" i="1"/>
  <c r="B9054" i="1" s="1"/>
  <c r="Q9055" i="1"/>
  <c r="B9055" i="1" s="1"/>
  <c r="Q9056" i="1"/>
  <c r="B9056" i="1" s="1"/>
  <c r="Q9057" i="1"/>
  <c r="B9057" i="1" s="1"/>
  <c r="Q9058" i="1"/>
  <c r="B9058" i="1" s="1"/>
  <c r="Q9059" i="1"/>
  <c r="B9059" i="1" s="1"/>
  <c r="Q9060" i="1"/>
  <c r="B9060" i="1" s="1"/>
  <c r="Q9061" i="1"/>
  <c r="B9061" i="1" s="1"/>
  <c r="Q9062" i="1"/>
  <c r="B9062" i="1" s="1"/>
  <c r="Q9063" i="1"/>
  <c r="B9063" i="1" s="1"/>
  <c r="Q9064" i="1"/>
  <c r="B9064" i="1" s="1"/>
  <c r="Q9065" i="1"/>
  <c r="B9065" i="1" s="1"/>
  <c r="Q9066" i="1"/>
  <c r="B9066" i="1" s="1"/>
  <c r="Q9067" i="1"/>
  <c r="B9067" i="1" s="1"/>
  <c r="Q9068" i="1"/>
  <c r="B9068" i="1" s="1"/>
  <c r="Q9069" i="1"/>
  <c r="B9069" i="1" s="1"/>
  <c r="Q9070" i="1"/>
  <c r="B9070" i="1" s="1"/>
  <c r="Q9071" i="1"/>
  <c r="B9071" i="1" s="1"/>
  <c r="Q9072" i="1"/>
  <c r="B9072" i="1" s="1"/>
  <c r="Q9073" i="1"/>
  <c r="B9073" i="1" s="1"/>
  <c r="Q9074" i="1"/>
  <c r="B9074" i="1" s="1"/>
  <c r="Q9075" i="1"/>
  <c r="B9075" i="1" s="1"/>
  <c r="Q9076" i="1"/>
  <c r="B9076" i="1" s="1"/>
  <c r="Q9077" i="1"/>
  <c r="B9077" i="1" s="1"/>
  <c r="Q9078" i="1"/>
  <c r="B9078" i="1" s="1"/>
  <c r="Q9079" i="1"/>
  <c r="B9079" i="1" s="1"/>
  <c r="Q9080" i="1"/>
  <c r="B9080" i="1" s="1"/>
  <c r="Q9081" i="1"/>
  <c r="B9081" i="1" s="1"/>
  <c r="Q9082" i="1"/>
  <c r="B9082" i="1" s="1"/>
  <c r="Q9083" i="1"/>
  <c r="B9083" i="1" s="1"/>
  <c r="Q9084" i="1"/>
  <c r="B9084" i="1" s="1"/>
  <c r="Q9085" i="1"/>
  <c r="B9085" i="1" s="1"/>
  <c r="Q9086" i="1"/>
  <c r="B9086" i="1" s="1"/>
  <c r="Q9087" i="1"/>
  <c r="B9087" i="1" s="1"/>
  <c r="Q9088" i="1"/>
  <c r="B9088" i="1" s="1"/>
  <c r="Q9089" i="1"/>
  <c r="B9089" i="1" s="1"/>
  <c r="Q9090" i="1"/>
  <c r="B9090" i="1" s="1"/>
  <c r="Q9091" i="1"/>
  <c r="B9091" i="1" s="1"/>
  <c r="Q9092" i="1"/>
  <c r="B9092" i="1" s="1"/>
  <c r="Q9093" i="1"/>
  <c r="B9093" i="1" s="1"/>
  <c r="Q9094" i="1"/>
  <c r="B9094" i="1" s="1"/>
  <c r="Q9095" i="1"/>
  <c r="B9095" i="1" s="1"/>
  <c r="Q9096" i="1"/>
  <c r="B9096" i="1" s="1"/>
  <c r="Q9097" i="1"/>
  <c r="B9097" i="1" s="1"/>
  <c r="Q9098" i="1"/>
  <c r="B9098" i="1" s="1"/>
  <c r="Q9099" i="1"/>
  <c r="B9099" i="1" s="1"/>
  <c r="Q9100" i="1"/>
  <c r="B9100" i="1" s="1"/>
  <c r="Q9101" i="1"/>
  <c r="B9101" i="1" s="1"/>
  <c r="Q9102" i="1"/>
  <c r="B9102" i="1" s="1"/>
  <c r="Q9103" i="1"/>
  <c r="B9103" i="1" s="1"/>
  <c r="Q9104" i="1"/>
  <c r="B9104" i="1" s="1"/>
  <c r="Q9105" i="1"/>
  <c r="B9105" i="1" s="1"/>
  <c r="Q9106" i="1"/>
  <c r="B9106" i="1" s="1"/>
  <c r="Q9107" i="1"/>
  <c r="B9107" i="1" s="1"/>
  <c r="Q9108" i="1"/>
  <c r="B9108" i="1" s="1"/>
  <c r="Q9109" i="1"/>
  <c r="B9109" i="1" s="1"/>
  <c r="Q9110" i="1"/>
  <c r="B9110" i="1" s="1"/>
  <c r="Q9111" i="1"/>
  <c r="B9111" i="1" s="1"/>
  <c r="Q9112" i="1"/>
  <c r="B9112" i="1" s="1"/>
  <c r="Q9113" i="1"/>
  <c r="B9113" i="1" s="1"/>
  <c r="Q9114" i="1"/>
  <c r="B9114" i="1" s="1"/>
  <c r="Q9115" i="1"/>
  <c r="B9115" i="1" s="1"/>
  <c r="Q9116" i="1"/>
  <c r="B9116" i="1" s="1"/>
  <c r="Q9117" i="1"/>
  <c r="B9117" i="1" s="1"/>
  <c r="Q9118" i="1"/>
  <c r="B9118" i="1" s="1"/>
  <c r="Q9119" i="1"/>
  <c r="B9119" i="1" s="1"/>
  <c r="Q9120" i="1"/>
  <c r="B9120" i="1" s="1"/>
  <c r="Q9121" i="1"/>
  <c r="B9121" i="1" s="1"/>
  <c r="Q9122" i="1"/>
  <c r="B9122" i="1" s="1"/>
  <c r="Q9123" i="1"/>
  <c r="B9123" i="1" s="1"/>
  <c r="Q9124" i="1"/>
  <c r="B9124" i="1" s="1"/>
  <c r="Q9125" i="1"/>
  <c r="B9125" i="1" s="1"/>
  <c r="Q9126" i="1"/>
  <c r="B9126" i="1" s="1"/>
  <c r="Q9127" i="1"/>
  <c r="B9127" i="1" s="1"/>
  <c r="Q9128" i="1"/>
  <c r="B9128" i="1" s="1"/>
  <c r="Q9129" i="1"/>
  <c r="B9129" i="1" s="1"/>
  <c r="Q9130" i="1"/>
  <c r="B9130" i="1" s="1"/>
  <c r="Q9131" i="1"/>
  <c r="B9131" i="1" s="1"/>
  <c r="Q9132" i="1"/>
  <c r="B9132" i="1" s="1"/>
  <c r="Q9133" i="1"/>
  <c r="B9133" i="1" s="1"/>
  <c r="Q9134" i="1"/>
  <c r="B9134" i="1" s="1"/>
  <c r="Q9135" i="1"/>
  <c r="B9135" i="1" s="1"/>
  <c r="Q9136" i="1"/>
  <c r="B9136" i="1" s="1"/>
  <c r="Q9137" i="1"/>
  <c r="B9137" i="1" s="1"/>
  <c r="Q9138" i="1"/>
  <c r="B9138" i="1" s="1"/>
  <c r="Q9139" i="1"/>
  <c r="B9139" i="1" s="1"/>
  <c r="Q9140" i="1"/>
  <c r="B9140" i="1" s="1"/>
  <c r="Q9141" i="1"/>
  <c r="B9141" i="1" s="1"/>
  <c r="Q9142" i="1"/>
  <c r="B9142" i="1" s="1"/>
  <c r="Q9143" i="1"/>
  <c r="B9143" i="1" s="1"/>
  <c r="Q9144" i="1"/>
  <c r="B9144" i="1" s="1"/>
  <c r="Q9145" i="1"/>
  <c r="B9145" i="1" s="1"/>
  <c r="Q9146" i="1"/>
  <c r="B9146" i="1" s="1"/>
  <c r="Q9147" i="1"/>
  <c r="B9147" i="1" s="1"/>
  <c r="Q9148" i="1"/>
  <c r="B9148" i="1" s="1"/>
  <c r="Q9149" i="1"/>
  <c r="B9149" i="1" s="1"/>
  <c r="Q9150" i="1"/>
  <c r="B9150" i="1" s="1"/>
  <c r="Q9151" i="1"/>
  <c r="B9151" i="1" s="1"/>
  <c r="Q9152" i="1"/>
  <c r="B9152" i="1" s="1"/>
  <c r="Q9153" i="1"/>
  <c r="B9153" i="1" s="1"/>
  <c r="Q9154" i="1"/>
  <c r="B9154" i="1" s="1"/>
  <c r="Q9155" i="1"/>
  <c r="B9155" i="1" s="1"/>
  <c r="Q9156" i="1"/>
  <c r="B9156" i="1" s="1"/>
  <c r="Q9157" i="1"/>
  <c r="B9157" i="1" s="1"/>
  <c r="Q9158" i="1"/>
  <c r="B9158" i="1" s="1"/>
  <c r="Q9159" i="1"/>
  <c r="B9159" i="1" s="1"/>
  <c r="Q9160" i="1"/>
  <c r="B9160" i="1" s="1"/>
  <c r="Q9161" i="1"/>
  <c r="B9161" i="1" s="1"/>
  <c r="Q9162" i="1"/>
  <c r="B9162" i="1" s="1"/>
  <c r="Q9163" i="1"/>
  <c r="B9163" i="1" s="1"/>
  <c r="Q9164" i="1"/>
  <c r="B9164" i="1" s="1"/>
  <c r="Q9165" i="1"/>
  <c r="B9165" i="1" s="1"/>
  <c r="Q9166" i="1"/>
  <c r="B9166" i="1" s="1"/>
  <c r="Q9167" i="1"/>
  <c r="B9167" i="1" s="1"/>
  <c r="Q9168" i="1"/>
  <c r="B9168" i="1" s="1"/>
  <c r="Q9169" i="1"/>
  <c r="B9169" i="1" s="1"/>
  <c r="Q9170" i="1"/>
  <c r="B9170" i="1" s="1"/>
  <c r="Q9171" i="1"/>
  <c r="B9171" i="1" s="1"/>
  <c r="Q9172" i="1"/>
  <c r="B9172" i="1" s="1"/>
  <c r="Q9173" i="1"/>
  <c r="B9173" i="1" s="1"/>
  <c r="Q9174" i="1"/>
  <c r="B9174" i="1" s="1"/>
  <c r="Q9175" i="1"/>
  <c r="B9175" i="1" s="1"/>
  <c r="Q9176" i="1"/>
  <c r="B9176" i="1" s="1"/>
  <c r="Q9177" i="1"/>
  <c r="B9177" i="1" s="1"/>
  <c r="Q9178" i="1"/>
  <c r="B9178" i="1" s="1"/>
  <c r="Q9179" i="1"/>
  <c r="B9179" i="1" s="1"/>
  <c r="Q9180" i="1"/>
  <c r="B9180" i="1" s="1"/>
  <c r="Q9181" i="1"/>
  <c r="B9181" i="1" s="1"/>
  <c r="Q9182" i="1"/>
  <c r="B9182" i="1" s="1"/>
  <c r="Q9183" i="1"/>
  <c r="B9183" i="1" s="1"/>
  <c r="Q9184" i="1"/>
  <c r="B9184" i="1" s="1"/>
  <c r="Q9185" i="1"/>
  <c r="B9185" i="1" s="1"/>
  <c r="Q9186" i="1"/>
  <c r="B9186" i="1" s="1"/>
  <c r="Q9187" i="1"/>
  <c r="B9187" i="1" s="1"/>
  <c r="Q9188" i="1"/>
  <c r="B9188" i="1" s="1"/>
  <c r="Q9189" i="1"/>
  <c r="B9189" i="1" s="1"/>
  <c r="Q9190" i="1"/>
  <c r="B9190" i="1" s="1"/>
  <c r="Q9191" i="1"/>
  <c r="B9191" i="1" s="1"/>
  <c r="Q9192" i="1"/>
  <c r="B9192" i="1" s="1"/>
  <c r="Q9193" i="1"/>
  <c r="B9193" i="1" s="1"/>
  <c r="Q9194" i="1"/>
  <c r="B9194" i="1" s="1"/>
  <c r="Q9195" i="1"/>
  <c r="B9195" i="1" s="1"/>
  <c r="Q9196" i="1"/>
  <c r="B9196" i="1" s="1"/>
  <c r="Q9197" i="1"/>
  <c r="B9197" i="1" s="1"/>
  <c r="Q9198" i="1"/>
  <c r="B9198" i="1" s="1"/>
  <c r="Q9199" i="1"/>
  <c r="B9199" i="1" s="1"/>
  <c r="Q9200" i="1"/>
  <c r="B9200" i="1" s="1"/>
  <c r="Q9201" i="1"/>
  <c r="B9201" i="1" s="1"/>
  <c r="Q9202" i="1"/>
  <c r="B9202" i="1" s="1"/>
  <c r="Q9203" i="1"/>
  <c r="B9203" i="1" s="1"/>
  <c r="Q9204" i="1"/>
  <c r="B9204" i="1" s="1"/>
  <c r="Q9205" i="1"/>
  <c r="B9205" i="1" s="1"/>
  <c r="Q9206" i="1"/>
  <c r="B9206" i="1" s="1"/>
  <c r="Q9207" i="1"/>
  <c r="B9207" i="1" s="1"/>
  <c r="Q9208" i="1"/>
  <c r="B9208" i="1" s="1"/>
  <c r="Q9209" i="1"/>
  <c r="B9209" i="1" s="1"/>
  <c r="Q9210" i="1"/>
  <c r="B9210" i="1" s="1"/>
  <c r="Q9211" i="1"/>
  <c r="B9211" i="1" s="1"/>
  <c r="Q9212" i="1"/>
  <c r="B9212" i="1" s="1"/>
  <c r="Q9213" i="1"/>
  <c r="B9213" i="1" s="1"/>
  <c r="Q9214" i="1"/>
  <c r="B9214" i="1" s="1"/>
  <c r="Q9215" i="1"/>
  <c r="B9215" i="1" s="1"/>
  <c r="Q9216" i="1"/>
  <c r="B9216" i="1" s="1"/>
  <c r="Q9217" i="1"/>
  <c r="B9217" i="1" s="1"/>
  <c r="Q9218" i="1"/>
  <c r="B9218" i="1" s="1"/>
  <c r="Q9219" i="1"/>
  <c r="B9219" i="1" s="1"/>
  <c r="Q9220" i="1"/>
  <c r="B9220" i="1" s="1"/>
  <c r="Q9221" i="1"/>
  <c r="B9221" i="1" s="1"/>
  <c r="Q9222" i="1"/>
  <c r="B9222" i="1" s="1"/>
  <c r="Q9223" i="1"/>
  <c r="B9223" i="1" s="1"/>
  <c r="Q9224" i="1"/>
  <c r="B9224" i="1" s="1"/>
  <c r="Q9225" i="1"/>
  <c r="B9225" i="1" s="1"/>
  <c r="Q9226" i="1"/>
  <c r="B9226" i="1" s="1"/>
  <c r="Q9227" i="1"/>
  <c r="B9227" i="1" s="1"/>
  <c r="Q9228" i="1"/>
  <c r="B9228" i="1" s="1"/>
  <c r="Q9229" i="1"/>
  <c r="B9229" i="1" s="1"/>
  <c r="Q9230" i="1"/>
  <c r="B9230" i="1" s="1"/>
  <c r="Q9231" i="1"/>
  <c r="B9231" i="1" s="1"/>
  <c r="Q9232" i="1"/>
  <c r="B9232" i="1" s="1"/>
  <c r="Q9233" i="1"/>
  <c r="B9233" i="1" s="1"/>
  <c r="Q9234" i="1"/>
  <c r="B9234" i="1" s="1"/>
  <c r="Q9235" i="1"/>
  <c r="B9235" i="1" s="1"/>
  <c r="Q9236" i="1"/>
  <c r="B9236" i="1" s="1"/>
  <c r="Q9237" i="1"/>
  <c r="B9237" i="1" s="1"/>
  <c r="Q9238" i="1"/>
  <c r="B9238" i="1" s="1"/>
  <c r="Q9239" i="1"/>
  <c r="B9239" i="1" s="1"/>
  <c r="Q9240" i="1"/>
  <c r="B9240" i="1" s="1"/>
  <c r="Q9241" i="1"/>
  <c r="B9241" i="1" s="1"/>
  <c r="Q9242" i="1"/>
  <c r="B9242" i="1" s="1"/>
  <c r="Q9243" i="1"/>
  <c r="B9243" i="1" s="1"/>
  <c r="Q9244" i="1"/>
  <c r="B9244" i="1" s="1"/>
  <c r="Q9245" i="1"/>
  <c r="B9245" i="1" s="1"/>
  <c r="Q9246" i="1"/>
  <c r="B9246" i="1" s="1"/>
  <c r="Q9247" i="1"/>
  <c r="B9247" i="1" s="1"/>
  <c r="Q9248" i="1"/>
  <c r="B9248" i="1" s="1"/>
  <c r="Q9249" i="1"/>
  <c r="B9249" i="1" s="1"/>
  <c r="Q9250" i="1"/>
  <c r="B9250" i="1" s="1"/>
  <c r="Q9251" i="1"/>
  <c r="B9251" i="1" s="1"/>
  <c r="Q9252" i="1"/>
  <c r="B9252" i="1" s="1"/>
  <c r="Q9253" i="1"/>
  <c r="B9253" i="1" s="1"/>
  <c r="Q9254" i="1"/>
  <c r="B9254" i="1" s="1"/>
  <c r="Q9255" i="1"/>
  <c r="B9255" i="1" s="1"/>
  <c r="Q9256" i="1"/>
  <c r="B9256" i="1" s="1"/>
  <c r="Q9257" i="1"/>
  <c r="B9257" i="1" s="1"/>
  <c r="Q9258" i="1"/>
  <c r="B9258" i="1" s="1"/>
  <c r="Q9259" i="1"/>
  <c r="B9259" i="1" s="1"/>
  <c r="Q9260" i="1"/>
  <c r="B9260" i="1" s="1"/>
  <c r="Q9261" i="1"/>
  <c r="B9261" i="1" s="1"/>
  <c r="Q9262" i="1"/>
  <c r="B9262" i="1" s="1"/>
  <c r="Q9263" i="1"/>
  <c r="B9263" i="1" s="1"/>
  <c r="Q9264" i="1"/>
  <c r="B9264" i="1" s="1"/>
  <c r="Q9265" i="1"/>
  <c r="B9265" i="1" s="1"/>
  <c r="Q9266" i="1"/>
  <c r="B9266" i="1" s="1"/>
  <c r="Q9267" i="1"/>
  <c r="B9267" i="1" s="1"/>
  <c r="Q9268" i="1"/>
  <c r="B9268" i="1" s="1"/>
  <c r="Q9269" i="1"/>
  <c r="B9269" i="1" s="1"/>
  <c r="Q9270" i="1"/>
  <c r="B9270" i="1" s="1"/>
  <c r="Q9271" i="1"/>
  <c r="B9271" i="1" s="1"/>
  <c r="Q9272" i="1"/>
  <c r="B9272" i="1" s="1"/>
  <c r="Q9273" i="1"/>
  <c r="B9273" i="1" s="1"/>
  <c r="Q9274" i="1"/>
  <c r="B9274" i="1" s="1"/>
  <c r="Q9275" i="1"/>
  <c r="B9275" i="1" s="1"/>
  <c r="Q9276" i="1"/>
  <c r="B9276" i="1" s="1"/>
  <c r="Q9277" i="1"/>
  <c r="B9277" i="1" s="1"/>
  <c r="Q9278" i="1"/>
  <c r="B9278" i="1" s="1"/>
  <c r="Q9279" i="1"/>
  <c r="B9279" i="1" s="1"/>
  <c r="Q9280" i="1"/>
  <c r="B9280" i="1" s="1"/>
  <c r="Q9281" i="1"/>
  <c r="B9281" i="1" s="1"/>
  <c r="Q9282" i="1"/>
  <c r="B9282" i="1" s="1"/>
  <c r="Q9283" i="1"/>
  <c r="B9283" i="1" s="1"/>
  <c r="Q9284" i="1"/>
  <c r="B9284" i="1" s="1"/>
  <c r="Q9285" i="1"/>
  <c r="B9285" i="1" s="1"/>
  <c r="Q9286" i="1"/>
  <c r="B9286" i="1" s="1"/>
  <c r="Q9287" i="1"/>
  <c r="B9287" i="1" s="1"/>
  <c r="Q9288" i="1"/>
  <c r="B9288" i="1" s="1"/>
  <c r="Q9289" i="1"/>
  <c r="B9289" i="1" s="1"/>
  <c r="Q9290" i="1"/>
  <c r="B9290" i="1" s="1"/>
  <c r="Q9291" i="1"/>
  <c r="B9291" i="1" s="1"/>
  <c r="Q9292" i="1"/>
  <c r="B9292" i="1" s="1"/>
  <c r="Q9293" i="1"/>
  <c r="B9293" i="1" s="1"/>
  <c r="Q9294" i="1"/>
  <c r="B9294" i="1" s="1"/>
  <c r="Q9295" i="1"/>
  <c r="B9295" i="1" s="1"/>
  <c r="Q9296" i="1"/>
  <c r="B9296" i="1" s="1"/>
  <c r="Q9297" i="1"/>
  <c r="B9297" i="1" s="1"/>
  <c r="Q9298" i="1"/>
  <c r="B9298" i="1" s="1"/>
  <c r="Q9299" i="1"/>
  <c r="B9299" i="1" s="1"/>
  <c r="Q9300" i="1"/>
  <c r="B9300" i="1" s="1"/>
  <c r="Q9301" i="1"/>
  <c r="B9301" i="1" s="1"/>
  <c r="Q9302" i="1"/>
  <c r="B9302" i="1" s="1"/>
  <c r="Q9303" i="1"/>
  <c r="B9303" i="1" s="1"/>
  <c r="Q9304" i="1"/>
  <c r="B9304" i="1" s="1"/>
  <c r="Q9305" i="1"/>
  <c r="B9305" i="1" s="1"/>
  <c r="Q9306" i="1"/>
  <c r="B9306" i="1" s="1"/>
  <c r="Q9307" i="1"/>
  <c r="B9307" i="1" s="1"/>
  <c r="Q9308" i="1"/>
  <c r="B9308" i="1" s="1"/>
  <c r="Q9309" i="1"/>
  <c r="B9309" i="1" s="1"/>
  <c r="Q9310" i="1"/>
  <c r="B9310" i="1" s="1"/>
  <c r="Q9311" i="1"/>
  <c r="B9311" i="1" s="1"/>
  <c r="Q9312" i="1"/>
  <c r="B9312" i="1" s="1"/>
  <c r="Q9313" i="1"/>
  <c r="B9313" i="1" s="1"/>
  <c r="Q9314" i="1"/>
  <c r="B9314" i="1" s="1"/>
  <c r="Q9315" i="1"/>
  <c r="B9315" i="1" s="1"/>
  <c r="Q9316" i="1"/>
  <c r="B9316" i="1" s="1"/>
  <c r="Q9317" i="1"/>
  <c r="B9317" i="1" s="1"/>
  <c r="Q9318" i="1"/>
  <c r="B9318" i="1" s="1"/>
  <c r="Q9319" i="1"/>
  <c r="B9319" i="1" s="1"/>
  <c r="Q9320" i="1"/>
  <c r="B9320" i="1" s="1"/>
  <c r="Q9321" i="1"/>
  <c r="B9321" i="1" s="1"/>
  <c r="Q9322" i="1"/>
  <c r="B9322" i="1" s="1"/>
  <c r="Q9323" i="1"/>
  <c r="B9323" i="1" s="1"/>
  <c r="Q9324" i="1"/>
  <c r="B9324" i="1" s="1"/>
  <c r="Q9325" i="1"/>
  <c r="B9325" i="1" s="1"/>
  <c r="Q9326" i="1"/>
  <c r="B9326" i="1" s="1"/>
  <c r="Q9327" i="1"/>
  <c r="B9327" i="1" s="1"/>
  <c r="Q9328" i="1"/>
  <c r="B9328" i="1" s="1"/>
  <c r="Q9329" i="1"/>
  <c r="B9329" i="1" s="1"/>
  <c r="Q9330" i="1"/>
  <c r="B9330" i="1" s="1"/>
  <c r="Q9331" i="1"/>
  <c r="B9331" i="1" s="1"/>
  <c r="Q9332" i="1"/>
  <c r="B9332" i="1" s="1"/>
  <c r="Q9333" i="1"/>
  <c r="B9333" i="1" s="1"/>
  <c r="Q9334" i="1"/>
  <c r="B9334" i="1" s="1"/>
  <c r="Q9335" i="1"/>
  <c r="B9335" i="1" s="1"/>
  <c r="Q9336" i="1"/>
  <c r="B9336" i="1" s="1"/>
  <c r="Q9337" i="1"/>
  <c r="B9337" i="1" s="1"/>
  <c r="Q9338" i="1"/>
  <c r="B9338" i="1" s="1"/>
  <c r="Q9339" i="1"/>
  <c r="B9339" i="1" s="1"/>
  <c r="Q9340" i="1"/>
  <c r="B9340" i="1" s="1"/>
  <c r="Q9341" i="1"/>
  <c r="B9341" i="1" s="1"/>
  <c r="Q9342" i="1"/>
  <c r="B9342" i="1" s="1"/>
  <c r="Q9343" i="1"/>
  <c r="B9343" i="1" s="1"/>
  <c r="Q9344" i="1"/>
  <c r="B9344" i="1" s="1"/>
  <c r="Q9345" i="1"/>
  <c r="B9345" i="1" s="1"/>
  <c r="Q9346" i="1"/>
  <c r="B9346" i="1" s="1"/>
  <c r="Q9347" i="1"/>
  <c r="B9347" i="1" s="1"/>
  <c r="Q9348" i="1"/>
  <c r="B9348" i="1" s="1"/>
  <c r="Q9349" i="1"/>
  <c r="B9349" i="1" s="1"/>
  <c r="Q9350" i="1"/>
  <c r="B9350" i="1" s="1"/>
  <c r="Q9351" i="1"/>
  <c r="B9351" i="1" s="1"/>
  <c r="Q9352" i="1"/>
  <c r="B9352" i="1" s="1"/>
  <c r="Q9353" i="1"/>
  <c r="B9353" i="1" s="1"/>
  <c r="Q9354" i="1"/>
  <c r="B9354" i="1" s="1"/>
  <c r="Q9355" i="1"/>
  <c r="B9355" i="1" s="1"/>
  <c r="Q9356" i="1"/>
  <c r="B9356" i="1" s="1"/>
  <c r="Q9357" i="1"/>
  <c r="B9357" i="1" s="1"/>
  <c r="Q9358" i="1"/>
  <c r="B9358" i="1" s="1"/>
  <c r="Q9359" i="1"/>
  <c r="B9359" i="1" s="1"/>
  <c r="Q9360" i="1"/>
  <c r="B9360" i="1" s="1"/>
  <c r="Q9361" i="1"/>
  <c r="B9361" i="1" s="1"/>
  <c r="Q9362" i="1"/>
  <c r="B9362" i="1" s="1"/>
  <c r="Q9363" i="1"/>
  <c r="B9363" i="1" s="1"/>
  <c r="Q9364" i="1"/>
  <c r="B9364" i="1" s="1"/>
  <c r="Q9365" i="1"/>
  <c r="B9365" i="1" s="1"/>
  <c r="Q9366" i="1"/>
  <c r="B9366" i="1" s="1"/>
  <c r="Q9367" i="1"/>
  <c r="B9367" i="1" s="1"/>
  <c r="Q9368" i="1"/>
  <c r="B9368" i="1" s="1"/>
  <c r="Q9369" i="1"/>
  <c r="B9369" i="1" s="1"/>
  <c r="Q9370" i="1"/>
  <c r="B9370" i="1" s="1"/>
  <c r="Q9371" i="1"/>
  <c r="B9371" i="1" s="1"/>
  <c r="Q9372" i="1"/>
  <c r="B9372" i="1" s="1"/>
  <c r="Q9373" i="1"/>
  <c r="B9373" i="1" s="1"/>
  <c r="Q9374" i="1"/>
  <c r="B9374" i="1" s="1"/>
  <c r="Q9375" i="1"/>
  <c r="B9375" i="1" s="1"/>
  <c r="Q9376" i="1"/>
  <c r="B9376" i="1" s="1"/>
  <c r="Q9377" i="1"/>
  <c r="B9377" i="1" s="1"/>
  <c r="Q9378" i="1"/>
  <c r="B9378" i="1" s="1"/>
  <c r="Q9379" i="1"/>
  <c r="B9379" i="1" s="1"/>
  <c r="Q9380" i="1"/>
  <c r="B9380" i="1" s="1"/>
  <c r="Q9381" i="1"/>
  <c r="B9381" i="1" s="1"/>
  <c r="Q9382" i="1"/>
  <c r="B9382" i="1" s="1"/>
  <c r="Q9383" i="1"/>
  <c r="B9383" i="1" s="1"/>
  <c r="Q9384" i="1"/>
  <c r="B9384" i="1" s="1"/>
  <c r="Q9385" i="1"/>
  <c r="B9385" i="1" s="1"/>
  <c r="Q9386" i="1"/>
  <c r="B9386" i="1" s="1"/>
  <c r="Q9387" i="1"/>
  <c r="B9387" i="1" s="1"/>
  <c r="Q9388" i="1"/>
  <c r="B9388" i="1" s="1"/>
  <c r="Q9389" i="1"/>
  <c r="B9389" i="1" s="1"/>
  <c r="Q9390" i="1"/>
  <c r="B9390" i="1" s="1"/>
  <c r="F2620" i="1"/>
  <c r="F2621" i="1"/>
  <c r="F2622" i="1"/>
  <c r="F2623" i="1"/>
  <c r="F2666" i="1"/>
  <c r="F2667" i="1"/>
  <c r="F2668" i="1"/>
  <c r="F2669" i="1"/>
  <c r="F2670" i="1"/>
  <c r="F2671" i="1"/>
  <c r="F2672" i="1"/>
  <c r="F2673" i="1"/>
  <c r="F2674" i="1"/>
  <c r="F2675" i="1"/>
  <c r="F2676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75" i="1"/>
  <c r="F2776" i="1"/>
  <c r="F2777" i="1"/>
  <c r="F2778" i="1"/>
  <c r="F2779" i="1"/>
  <c r="F2780" i="1"/>
  <c r="F2781" i="1"/>
  <c r="F2782" i="1"/>
  <c r="F278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49" i="1"/>
  <c r="F2850" i="1"/>
  <c r="F2851" i="1"/>
  <c r="F2852" i="1"/>
  <c r="F2853" i="1"/>
  <c r="F2854" i="1"/>
  <c r="F2867" i="1"/>
  <c r="F2868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C2936" i="1" s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40" i="1"/>
  <c r="F3041" i="1"/>
  <c r="F3042" i="1"/>
  <c r="F3043" i="1"/>
  <c r="F304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100" i="1"/>
  <c r="F3101" i="1"/>
  <c r="F3102" i="1"/>
  <c r="F3103" i="1"/>
  <c r="F3104" i="1"/>
  <c r="F3105" i="1"/>
  <c r="F3106" i="1"/>
  <c r="F3107" i="1"/>
  <c r="F3108" i="1"/>
  <c r="F3127" i="1"/>
  <c r="F3128" i="1"/>
  <c r="F3129" i="1"/>
  <c r="F3130" i="1"/>
  <c r="F3131" i="1"/>
  <c r="F313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80" i="1"/>
  <c r="F3181" i="1"/>
  <c r="F3182" i="1"/>
  <c r="F3183" i="1"/>
  <c r="F3184" i="1"/>
  <c r="F3185" i="1"/>
  <c r="F3186" i="1"/>
  <c r="F3187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77" i="1"/>
  <c r="F3278" i="1"/>
  <c r="F3279" i="1"/>
  <c r="C3279" i="1" s="1"/>
  <c r="F3280" i="1"/>
  <c r="F3281" i="1"/>
  <c r="F3282" i="1"/>
  <c r="F3283" i="1"/>
  <c r="F3284" i="1"/>
  <c r="F3285" i="1"/>
  <c r="F3286" i="1"/>
  <c r="F3307" i="1"/>
  <c r="F3308" i="1"/>
  <c r="F3309" i="1"/>
  <c r="F3310" i="1"/>
  <c r="F3311" i="1"/>
  <c r="F3312" i="1"/>
  <c r="F3313" i="1"/>
  <c r="F3314" i="1"/>
  <c r="F3331" i="1"/>
  <c r="F3332" i="1"/>
  <c r="F3333" i="1"/>
  <c r="F3334" i="1"/>
  <c r="F3335" i="1"/>
  <c r="F3336" i="1"/>
  <c r="F3337" i="1"/>
  <c r="C3337" i="1" s="1"/>
  <c r="F3338" i="1"/>
  <c r="F3339" i="1"/>
  <c r="F3340" i="1"/>
  <c r="F3341" i="1"/>
  <c r="F3342" i="1"/>
  <c r="F3343" i="1"/>
  <c r="F3344" i="1"/>
  <c r="F334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417" i="1"/>
  <c r="F3418" i="1"/>
  <c r="F3419" i="1"/>
  <c r="F3420" i="1"/>
  <c r="F3421" i="1"/>
  <c r="F3422" i="1"/>
  <c r="F3435" i="1"/>
  <c r="F3436" i="1"/>
  <c r="F3437" i="1"/>
  <c r="F3438" i="1"/>
  <c r="F3439" i="1"/>
  <c r="F3440" i="1"/>
  <c r="F3441" i="1"/>
  <c r="F3456" i="1"/>
  <c r="F3457" i="1"/>
  <c r="F3458" i="1"/>
  <c r="F3459" i="1"/>
  <c r="F3460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83" i="1"/>
  <c r="F3584" i="1"/>
  <c r="F3585" i="1"/>
  <c r="F3586" i="1"/>
  <c r="F3587" i="1"/>
  <c r="F3588" i="1"/>
  <c r="F3589" i="1"/>
  <c r="F3590" i="1"/>
  <c r="F3591" i="1"/>
  <c r="F3609" i="1"/>
  <c r="F3610" i="1"/>
  <c r="F3611" i="1"/>
  <c r="F3612" i="1"/>
  <c r="F3613" i="1"/>
  <c r="F3614" i="1"/>
  <c r="F3615" i="1"/>
  <c r="F3630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72" i="1"/>
  <c r="F3673" i="1"/>
  <c r="F3674" i="1"/>
  <c r="F3675" i="1"/>
  <c r="F3676" i="1"/>
  <c r="F3677" i="1"/>
  <c r="F3678" i="1"/>
  <c r="F3679" i="1"/>
  <c r="F3696" i="1"/>
  <c r="F3697" i="1"/>
  <c r="F3698" i="1"/>
  <c r="F3699" i="1"/>
  <c r="F3700" i="1"/>
  <c r="F3701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61" i="1"/>
  <c r="F3762" i="1"/>
  <c r="F3763" i="1"/>
  <c r="F3764" i="1"/>
  <c r="F3765" i="1"/>
  <c r="F3766" i="1"/>
  <c r="F3767" i="1"/>
  <c r="F3768" i="1"/>
  <c r="F3769" i="1"/>
  <c r="F3770" i="1"/>
  <c r="F3789" i="1"/>
  <c r="F3790" i="1"/>
  <c r="F3791" i="1"/>
  <c r="F3792" i="1"/>
  <c r="C3792" i="1" s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79" i="1"/>
  <c r="F3880" i="1"/>
  <c r="F3881" i="1"/>
  <c r="F3882" i="1"/>
  <c r="F3883" i="1"/>
  <c r="F3884" i="1"/>
  <c r="F3885" i="1"/>
  <c r="F3886" i="1"/>
  <c r="F3887" i="1"/>
  <c r="F388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78" i="1"/>
  <c r="F3979" i="1"/>
  <c r="F3980" i="1"/>
  <c r="F3981" i="1"/>
  <c r="F3982" i="1"/>
  <c r="F3993" i="1"/>
  <c r="F3994" i="1"/>
  <c r="F3995" i="1"/>
  <c r="F3996" i="1"/>
  <c r="F3997" i="1"/>
  <c r="F3998" i="1"/>
  <c r="F4011" i="1"/>
  <c r="F4012" i="1"/>
  <c r="F4013" i="1"/>
  <c r="F4014" i="1"/>
  <c r="F4015" i="1"/>
  <c r="F4016" i="1"/>
  <c r="F4017" i="1"/>
  <c r="F4032" i="1"/>
  <c r="F4033" i="1"/>
  <c r="F4034" i="1"/>
  <c r="F4035" i="1"/>
  <c r="F403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C4065" i="1" s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146" i="1"/>
  <c r="F4147" i="1"/>
  <c r="F4148" i="1"/>
  <c r="F4149" i="1"/>
  <c r="F4150" i="1"/>
  <c r="F4151" i="1"/>
  <c r="F4152" i="1"/>
  <c r="F4153" i="1"/>
  <c r="F4154" i="1"/>
  <c r="F4155" i="1"/>
  <c r="F4156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C4193" i="1" s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70" i="1"/>
  <c r="F4271" i="1"/>
  <c r="F4272" i="1"/>
  <c r="F4273" i="1"/>
  <c r="F4274" i="1"/>
  <c r="F4275" i="1"/>
  <c r="F4276" i="1"/>
  <c r="F4277" i="1"/>
  <c r="F4278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59" i="1"/>
  <c r="F4360" i="1"/>
  <c r="F4361" i="1"/>
  <c r="F4362" i="1"/>
  <c r="F4363" i="1"/>
  <c r="F4364" i="1"/>
  <c r="F4365" i="1"/>
  <c r="F4366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506" i="1"/>
  <c r="F4507" i="1"/>
  <c r="F4508" i="1"/>
  <c r="F4509" i="1"/>
  <c r="F4510" i="1"/>
  <c r="F4511" i="1"/>
  <c r="F4512" i="1"/>
  <c r="F4513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69" i="1"/>
  <c r="F4570" i="1"/>
  <c r="F4571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78" i="1"/>
  <c r="F4679" i="1"/>
  <c r="F4680" i="1"/>
  <c r="F4681" i="1"/>
  <c r="F4682" i="1"/>
  <c r="F4683" i="1"/>
  <c r="F4684" i="1"/>
  <c r="F4685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81" i="1"/>
  <c r="F4782" i="1"/>
  <c r="F4783" i="1"/>
  <c r="F4784" i="1"/>
  <c r="F4785" i="1"/>
  <c r="F4786" i="1"/>
  <c r="F4787" i="1"/>
  <c r="F4788" i="1"/>
  <c r="F4789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67" i="1"/>
  <c r="F4868" i="1"/>
  <c r="F4871" i="1"/>
  <c r="F4872" i="1"/>
  <c r="F4873" i="1"/>
  <c r="F4874" i="1"/>
  <c r="F4875" i="1"/>
  <c r="F4876" i="1"/>
  <c r="F4877" i="1"/>
  <c r="F4878" i="1"/>
  <c r="F4879" i="1"/>
  <c r="F4880" i="1"/>
  <c r="F4881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95" i="1"/>
  <c r="F4996" i="1"/>
  <c r="F4997" i="1"/>
  <c r="F4998" i="1"/>
  <c r="F4999" i="1"/>
  <c r="F5000" i="1"/>
  <c r="F5001" i="1"/>
  <c r="F5015" i="1"/>
  <c r="F5016" i="1"/>
  <c r="F5017" i="1"/>
  <c r="F5018" i="1"/>
  <c r="F5019" i="1"/>
  <c r="F5020" i="1"/>
  <c r="F5021" i="1"/>
  <c r="F5022" i="1"/>
  <c r="F5023" i="1"/>
  <c r="F5024" i="1"/>
  <c r="F5045" i="1"/>
  <c r="F5046" i="1"/>
  <c r="F5047" i="1"/>
  <c r="F5048" i="1"/>
  <c r="F5049" i="1"/>
  <c r="F5059" i="1"/>
  <c r="F5060" i="1"/>
  <c r="F5065" i="1"/>
  <c r="F5066" i="1"/>
  <c r="F5067" i="1"/>
  <c r="F5068" i="1"/>
  <c r="F5069" i="1"/>
  <c r="F5070" i="1"/>
  <c r="F5082" i="1"/>
  <c r="F5083" i="1"/>
  <c r="F5084" i="1"/>
  <c r="F5085" i="1"/>
  <c r="F5086" i="1"/>
  <c r="F5087" i="1"/>
  <c r="F5088" i="1"/>
  <c r="F5103" i="1"/>
  <c r="F5104" i="1"/>
  <c r="F5105" i="1"/>
  <c r="F5112" i="1"/>
  <c r="F5113" i="1"/>
  <c r="F5114" i="1"/>
  <c r="F5115" i="1"/>
  <c r="F5116" i="1"/>
  <c r="F5117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69" i="1"/>
  <c r="F5170" i="1"/>
  <c r="F5171" i="1"/>
  <c r="F5172" i="1"/>
  <c r="F5173" i="1"/>
  <c r="F5174" i="1"/>
  <c r="F5175" i="1"/>
  <c r="F5190" i="1"/>
  <c r="B5190" i="1" s="1"/>
  <c r="F5191" i="1"/>
  <c r="F5192" i="1"/>
  <c r="F5193" i="1"/>
  <c r="F5194" i="1"/>
  <c r="F5195" i="1"/>
  <c r="F5196" i="1"/>
  <c r="F5197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C5226" i="1" s="1"/>
  <c r="F5227" i="1"/>
  <c r="F5228" i="1"/>
  <c r="F5261" i="1"/>
  <c r="B5261" i="1" s="1"/>
  <c r="F5262" i="1"/>
  <c r="F5263" i="1"/>
  <c r="F5264" i="1"/>
  <c r="F5265" i="1"/>
  <c r="F5266" i="1"/>
  <c r="C5266" i="1" s="1"/>
  <c r="F5267" i="1"/>
  <c r="F5268" i="1"/>
  <c r="F5269" i="1"/>
  <c r="C5269" i="1" s="1"/>
  <c r="F5270" i="1"/>
  <c r="F5271" i="1"/>
  <c r="F5272" i="1"/>
  <c r="F5273" i="1"/>
  <c r="F5274" i="1"/>
  <c r="C5274" i="1" s="1"/>
  <c r="F5275" i="1"/>
  <c r="F5276" i="1"/>
  <c r="F5277" i="1"/>
  <c r="B5277" i="1" s="1"/>
  <c r="F5278" i="1"/>
  <c r="F5279" i="1"/>
  <c r="F5280" i="1"/>
  <c r="F5281" i="1"/>
  <c r="F5282" i="1"/>
  <c r="C5282" i="1" s="1"/>
  <c r="F5283" i="1"/>
  <c r="F5284" i="1"/>
  <c r="F5285" i="1"/>
  <c r="C5285" i="1" s="1"/>
  <c r="F5286" i="1"/>
  <c r="F5287" i="1"/>
  <c r="F5288" i="1"/>
  <c r="F5289" i="1"/>
  <c r="F5290" i="1"/>
  <c r="C5290" i="1" s="1"/>
  <c r="F5291" i="1"/>
  <c r="F5292" i="1"/>
  <c r="F5293" i="1"/>
  <c r="B5293" i="1" s="1"/>
  <c r="F5294" i="1"/>
  <c r="F5348" i="1"/>
  <c r="F5349" i="1"/>
  <c r="F5350" i="1"/>
  <c r="F5351" i="1"/>
  <c r="B5351" i="1" s="1"/>
  <c r="F5352" i="1"/>
  <c r="F5353" i="1"/>
  <c r="F5354" i="1"/>
  <c r="C5354" i="1" s="1"/>
  <c r="F5355" i="1"/>
  <c r="F5356" i="1"/>
  <c r="F5357" i="1"/>
  <c r="F5358" i="1"/>
  <c r="F5380" i="1"/>
  <c r="B5380" i="1" s="1"/>
  <c r="F5381" i="1"/>
  <c r="F5382" i="1"/>
  <c r="F5383" i="1"/>
  <c r="F5384" i="1"/>
  <c r="F5385" i="1"/>
  <c r="F5386" i="1"/>
  <c r="F5387" i="1"/>
  <c r="F5388" i="1"/>
  <c r="C5388" i="1" s="1"/>
  <c r="F5389" i="1"/>
  <c r="F5390" i="1"/>
  <c r="F5391" i="1"/>
  <c r="C5391" i="1" s="1"/>
  <c r="F5392" i="1"/>
  <c r="F5393" i="1"/>
  <c r="F5394" i="1"/>
  <c r="F5395" i="1"/>
  <c r="F5396" i="1"/>
  <c r="F5397" i="1"/>
  <c r="F5433" i="1"/>
  <c r="F5434" i="1"/>
  <c r="C5434" i="1" s="1"/>
  <c r="F5435" i="1"/>
  <c r="F5436" i="1"/>
  <c r="F5437" i="1"/>
  <c r="F5448" i="1"/>
  <c r="F5449" i="1"/>
  <c r="C5449" i="1" s="1"/>
  <c r="F5450" i="1"/>
  <c r="F5451" i="1"/>
  <c r="F5452" i="1"/>
  <c r="B5452" i="1" s="1"/>
  <c r="F5453" i="1"/>
  <c r="F5454" i="1"/>
  <c r="F5455" i="1"/>
  <c r="F5456" i="1"/>
  <c r="F5457" i="1"/>
  <c r="C5457" i="1" s="1"/>
  <c r="F5458" i="1"/>
  <c r="F5459" i="1"/>
  <c r="F5484" i="1"/>
  <c r="B5484" i="1" s="1"/>
  <c r="F5485" i="1"/>
  <c r="F5486" i="1"/>
  <c r="F5487" i="1"/>
  <c r="F548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43" i="1"/>
  <c r="F5544" i="1"/>
  <c r="B5544" i="1" s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97" i="1"/>
  <c r="F5598" i="1"/>
  <c r="F5599" i="1"/>
  <c r="F5600" i="1"/>
  <c r="F5601" i="1"/>
  <c r="F5602" i="1"/>
  <c r="F5603" i="1"/>
  <c r="F5617" i="1"/>
  <c r="F5618" i="1"/>
  <c r="F5619" i="1"/>
  <c r="F5620" i="1"/>
  <c r="F5621" i="1"/>
  <c r="F5622" i="1"/>
  <c r="F5623" i="1"/>
  <c r="F5624" i="1"/>
  <c r="F5625" i="1"/>
  <c r="F5643" i="1"/>
  <c r="F5644" i="1"/>
  <c r="F5645" i="1"/>
  <c r="F5646" i="1"/>
  <c r="F5647" i="1"/>
  <c r="F5648" i="1"/>
  <c r="F5649" i="1"/>
  <c r="F5650" i="1"/>
  <c r="F5651" i="1"/>
  <c r="F5652" i="1"/>
  <c r="F5653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715" i="1"/>
  <c r="F5716" i="1"/>
  <c r="F5717" i="1"/>
  <c r="F5718" i="1"/>
  <c r="F5719" i="1"/>
  <c r="F5720" i="1"/>
  <c r="F5721" i="1"/>
  <c r="F5722" i="1"/>
  <c r="F5723" i="1"/>
  <c r="F5724" i="1"/>
  <c r="F5725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917" i="1"/>
  <c r="F5918" i="1"/>
  <c r="F5919" i="1"/>
  <c r="F5920" i="1"/>
  <c r="F5921" i="1"/>
  <c r="F5922" i="1"/>
  <c r="F5934" i="1"/>
  <c r="F5935" i="1"/>
  <c r="F5936" i="1"/>
  <c r="F5937" i="1"/>
  <c r="F5938" i="1"/>
  <c r="F5939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88" i="1"/>
  <c r="F5989" i="1"/>
  <c r="F5990" i="1"/>
  <c r="F5991" i="1"/>
  <c r="F6000" i="1"/>
  <c r="F6001" i="1"/>
  <c r="F6002" i="1"/>
  <c r="F6003" i="1"/>
  <c r="F6004" i="1"/>
  <c r="F6005" i="1"/>
  <c r="F6017" i="1"/>
  <c r="F6018" i="1"/>
  <c r="D2" i="1"/>
  <c r="E2" i="1"/>
  <c r="D3" i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E607" i="1"/>
  <c r="D608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E614" i="1"/>
  <c r="D615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E622" i="1"/>
  <c r="D623" i="1"/>
  <c r="E623" i="1"/>
  <c r="D624" i="1"/>
  <c r="E624" i="1"/>
  <c r="D625" i="1"/>
  <c r="E625" i="1"/>
  <c r="D626" i="1"/>
  <c r="E626" i="1"/>
  <c r="D627" i="1"/>
  <c r="E627" i="1"/>
  <c r="D628" i="1"/>
  <c r="E628" i="1"/>
  <c r="D629" i="1"/>
  <c r="E629" i="1"/>
  <c r="D630" i="1"/>
  <c r="E630" i="1"/>
  <c r="D631" i="1"/>
  <c r="E631" i="1"/>
  <c r="D632" i="1"/>
  <c r="E632" i="1"/>
  <c r="D633" i="1"/>
  <c r="E633" i="1"/>
  <c r="D634" i="1"/>
  <c r="E634" i="1"/>
  <c r="D635" i="1"/>
  <c r="E635" i="1"/>
  <c r="D636" i="1"/>
  <c r="E636" i="1"/>
  <c r="D637" i="1"/>
  <c r="E637" i="1"/>
  <c r="D638" i="1"/>
  <c r="E638" i="1"/>
  <c r="D639" i="1"/>
  <c r="E639" i="1"/>
  <c r="D640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E646" i="1"/>
  <c r="D647" i="1"/>
  <c r="E647" i="1"/>
  <c r="D648" i="1"/>
  <c r="E648" i="1"/>
  <c r="D649" i="1"/>
  <c r="E649" i="1"/>
  <c r="D650" i="1"/>
  <c r="E650" i="1"/>
  <c r="D651" i="1"/>
  <c r="E651" i="1"/>
  <c r="D652" i="1"/>
  <c r="E652" i="1"/>
  <c r="D653" i="1"/>
  <c r="E653" i="1"/>
  <c r="D654" i="1"/>
  <c r="E654" i="1"/>
  <c r="D655" i="1"/>
  <c r="E655" i="1"/>
  <c r="D656" i="1"/>
  <c r="E656" i="1"/>
  <c r="D657" i="1"/>
  <c r="E657" i="1"/>
  <c r="D658" i="1"/>
  <c r="E658" i="1"/>
  <c r="D659" i="1"/>
  <c r="E659" i="1"/>
  <c r="D660" i="1"/>
  <c r="E660" i="1"/>
  <c r="D661" i="1"/>
  <c r="E661" i="1"/>
  <c r="D662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E668" i="1"/>
  <c r="D669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E675" i="1"/>
  <c r="D676" i="1"/>
  <c r="E676" i="1"/>
  <c r="D677" i="1"/>
  <c r="E677" i="1"/>
  <c r="D678" i="1"/>
  <c r="E678" i="1"/>
  <c r="D679" i="1"/>
  <c r="E679" i="1"/>
  <c r="D680" i="1"/>
  <c r="E680" i="1"/>
  <c r="D681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E687" i="1"/>
  <c r="D688" i="1"/>
  <c r="E688" i="1"/>
  <c r="D689" i="1"/>
  <c r="E689" i="1"/>
  <c r="D690" i="1"/>
  <c r="E690" i="1"/>
  <c r="D691" i="1"/>
  <c r="E691" i="1"/>
  <c r="D692" i="1"/>
  <c r="E692" i="1"/>
  <c r="D693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E701" i="1"/>
  <c r="D702" i="1"/>
  <c r="E702" i="1"/>
  <c r="D703" i="1"/>
  <c r="E703" i="1"/>
  <c r="D704" i="1"/>
  <c r="E704" i="1"/>
  <c r="D705" i="1"/>
  <c r="E705" i="1"/>
  <c r="D706" i="1"/>
  <c r="E706" i="1"/>
  <c r="D707" i="1"/>
  <c r="E707" i="1"/>
  <c r="D708" i="1"/>
  <c r="E708" i="1"/>
  <c r="D709" i="1"/>
  <c r="E709" i="1"/>
  <c r="D710" i="1"/>
  <c r="E710" i="1"/>
  <c r="D711" i="1"/>
  <c r="E711" i="1"/>
  <c r="D712" i="1"/>
  <c r="E712" i="1"/>
  <c r="D713" i="1"/>
  <c r="E713" i="1"/>
  <c r="D714" i="1"/>
  <c r="E714" i="1"/>
  <c r="D715" i="1"/>
  <c r="E715" i="1"/>
  <c r="D716" i="1"/>
  <c r="E716" i="1"/>
  <c r="D717" i="1"/>
  <c r="E717" i="1"/>
  <c r="D718" i="1"/>
  <c r="E718" i="1"/>
  <c r="D719" i="1"/>
  <c r="E719" i="1"/>
  <c r="D720" i="1"/>
  <c r="E720" i="1"/>
  <c r="D721" i="1"/>
  <c r="E721" i="1"/>
  <c r="D722" i="1"/>
  <c r="E722" i="1"/>
  <c r="D723" i="1"/>
  <c r="E723" i="1"/>
  <c r="D724" i="1"/>
  <c r="E724" i="1"/>
  <c r="D725" i="1"/>
  <c r="E725" i="1"/>
  <c r="D726" i="1"/>
  <c r="E726" i="1"/>
  <c r="D727" i="1"/>
  <c r="E727" i="1"/>
  <c r="D728" i="1"/>
  <c r="E728" i="1"/>
  <c r="D729" i="1"/>
  <c r="E729" i="1"/>
  <c r="D730" i="1"/>
  <c r="E730" i="1"/>
  <c r="D731" i="1"/>
  <c r="E731" i="1"/>
  <c r="D732" i="1"/>
  <c r="E732" i="1"/>
  <c r="D733" i="1"/>
  <c r="E733" i="1"/>
  <c r="D734" i="1"/>
  <c r="E734" i="1"/>
  <c r="D735" i="1"/>
  <c r="E735" i="1"/>
  <c r="D736" i="1"/>
  <c r="E736" i="1"/>
  <c r="D737" i="1"/>
  <c r="E737" i="1"/>
  <c r="D738" i="1"/>
  <c r="E738" i="1"/>
  <c r="D739" i="1"/>
  <c r="E739" i="1"/>
  <c r="D740" i="1"/>
  <c r="E740" i="1"/>
  <c r="D741" i="1"/>
  <c r="E741" i="1"/>
  <c r="D742" i="1"/>
  <c r="E742" i="1"/>
  <c r="D743" i="1"/>
  <c r="E743" i="1"/>
  <c r="D744" i="1"/>
  <c r="E744" i="1"/>
  <c r="D745" i="1"/>
  <c r="E745" i="1"/>
  <c r="D746" i="1"/>
  <c r="E746" i="1"/>
  <c r="D747" i="1"/>
  <c r="E747" i="1"/>
  <c r="D748" i="1"/>
  <c r="E748" i="1"/>
  <c r="D749" i="1"/>
  <c r="E749" i="1"/>
  <c r="D750" i="1"/>
  <c r="E750" i="1"/>
  <c r="D751" i="1"/>
  <c r="E751" i="1"/>
  <c r="D752" i="1"/>
  <c r="E752" i="1"/>
  <c r="D753" i="1"/>
  <c r="E753" i="1"/>
  <c r="D754" i="1"/>
  <c r="E754" i="1"/>
  <c r="D755" i="1"/>
  <c r="E755" i="1"/>
  <c r="D756" i="1"/>
  <c r="E756" i="1"/>
  <c r="D757" i="1"/>
  <c r="E757" i="1"/>
  <c r="D758" i="1"/>
  <c r="E758" i="1"/>
  <c r="D759" i="1"/>
  <c r="E759" i="1"/>
  <c r="D760" i="1"/>
  <c r="E760" i="1"/>
  <c r="D761" i="1"/>
  <c r="E761" i="1"/>
  <c r="D762" i="1"/>
  <c r="E762" i="1"/>
  <c r="D763" i="1"/>
  <c r="E763" i="1"/>
  <c r="D764" i="1"/>
  <c r="E764" i="1"/>
  <c r="D765" i="1"/>
  <c r="E765" i="1"/>
  <c r="D766" i="1"/>
  <c r="E766" i="1"/>
  <c r="D767" i="1"/>
  <c r="E767" i="1"/>
  <c r="D768" i="1"/>
  <c r="E768" i="1"/>
  <c r="D769" i="1"/>
  <c r="E769" i="1"/>
  <c r="D770" i="1"/>
  <c r="E770" i="1"/>
  <c r="D771" i="1"/>
  <c r="E771" i="1"/>
  <c r="D772" i="1"/>
  <c r="E772" i="1"/>
  <c r="D773" i="1"/>
  <c r="E773" i="1"/>
  <c r="D774" i="1"/>
  <c r="E774" i="1"/>
  <c r="D775" i="1"/>
  <c r="E775" i="1"/>
  <c r="D776" i="1"/>
  <c r="E776" i="1"/>
  <c r="D777" i="1"/>
  <c r="E777" i="1"/>
  <c r="D778" i="1"/>
  <c r="E778" i="1"/>
  <c r="D779" i="1"/>
  <c r="E779" i="1"/>
  <c r="D780" i="1"/>
  <c r="E780" i="1"/>
  <c r="D781" i="1"/>
  <c r="E781" i="1"/>
  <c r="D782" i="1"/>
  <c r="E782" i="1"/>
  <c r="D783" i="1"/>
  <c r="E783" i="1"/>
  <c r="D784" i="1"/>
  <c r="E784" i="1"/>
  <c r="D785" i="1"/>
  <c r="E785" i="1"/>
  <c r="D786" i="1"/>
  <c r="E786" i="1"/>
  <c r="D787" i="1"/>
  <c r="E787" i="1"/>
  <c r="D788" i="1"/>
  <c r="E788" i="1"/>
  <c r="D789" i="1"/>
  <c r="E789" i="1"/>
  <c r="D790" i="1"/>
  <c r="E790" i="1"/>
  <c r="D791" i="1"/>
  <c r="E791" i="1"/>
  <c r="D792" i="1"/>
  <c r="E792" i="1"/>
  <c r="D793" i="1"/>
  <c r="E793" i="1"/>
  <c r="D794" i="1"/>
  <c r="E794" i="1"/>
  <c r="D795" i="1"/>
  <c r="E795" i="1"/>
  <c r="D796" i="1"/>
  <c r="E796" i="1"/>
  <c r="D797" i="1"/>
  <c r="E797" i="1"/>
  <c r="D798" i="1"/>
  <c r="E798" i="1"/>
  <c r="D799" i="1"/>
  <c r="E799" i="1"/>
  <c r="D800" i="1"/>
  <c r="E800" i="1"/>
  <c r="D801" i="1"/>
  <c r="E801" i="1"/>
  <c r="D802" i="1"/>
  <c r="E802" i="1"/>
  <c r="D803" i="1"/>
  <c r="E803" i="1"/>
  <c r="D804" i="1"/>
  <c r="E804" i="1"/>
  <c r="D805" i="1"/>
  <c r="E805" i="1"/>
  <c r="D806" i="1"/>
  <c r="E806" i="1"/>
  <c r="D807" i="1"/>
  <c r="E807" i="1"/>
  <c r="D808" i="1"/>
  <c r="E808" i="1"/>
  <c r="D809" i="1"/>
  <c r="E809" i="1"/>
  <c r="D810" i="1"/>
  <c r="E810" i="1"/>
  <c r="D811" i="1"/>
  <c r="E811" i="1"/>
  <c r="D812" i="1"/>
  <c r="E812" i="1"/>
  <c r="D813" i="1"/>
  <c r="E813" i="1"/>
  <c r="D814" i="1"/>
  <c r="E814" i="1"/>
  <c r="D815" i="1"/>
  <c r="E815" i="1"/>
  <c r="D816" i="1"/>
  <c r="E816" i="1"/>
  <c r="D817" i="1"/>
  <c r="E817" i="1"/>
  <c r="D818" i="1"/>
  <c r="E818" i="1"/>
  <c r="D819" i="1"/>
  <c r="E819" i="1"/>
  <c r="D820" i="1"/>
  <c r="E820" i="1"/>
  <c r="D821" i="1"/>
  <c r="E821" i="1"/>
  <c r="D822" i="1"/>
  <c r="E822" i="1"/>
  <c r="D823" i="1"/>
  <c r="E823" i="1"/>
  <c r="D824" i="1"/>
  <c r="E824" i="1"/>
  <c r="D825" i="1"/>
  <c r="E825" i="1"/>
  <c r="D826" i="1"/>
  <c r="E826" i="1"/>
  <c r="D827" i="1"/>
  <c r="E827" i="1"/>
  <c r="D828" i="1"/>
  <c r="E828" i="1"/>
  <c r="D829" i="1"/>
  <c r="E829" i="1"/>
  <c r="D830" i="1"/>
  <c r="E830" i="1"/>
  <c r="D831" i="1"/>
  <c r="E831" i="1"/>
  <c r="D832" i="1"/>
  <c r="E832" i="1"/>
  <c r="D833" i="1"/>
  <c r="E833" i="1"/>
  <c r="D834" i="1"/>
  <c r="E834" i="1"/>
  <c r="D835" i="1"/>
  <c r="E835" i="1"/>
  <c r="D836" i="1"/>
  <c r="E836" i="1"/>
  <c r="D837" i="1"/>
  <c r="E837" i="1"/>
  <c r="D838" i="1"/>
  <c r="E838" i="1"/>
  <c r="D839" i="1"/>
  <c r="E839" i="1"/>
  <c r="D840" i="1"/>
  <c r="E840" i="1"/>
  <c r="D841" i="1"/>
  <c r="E841" i="1"/>
  <c r="D842" i="1"/>
  <c r="E842" i="1"/>
  <c r="D843" i="1"/>
  <c r="E843" i="1"/>
  <c r="D844" i="1"/>
  <c r="E844" i="1"/>
  <c r="D845" i="1"/>
  <c r="E845" i="1"/>
  <c r="D846" i="1"/>
  <c r="E846" i="1"/>
  <c r="D847" i="1"/>
  <c r="E847" i="1"/>
  <c r="D848" i="1"/>
  <c r="E848" i="1"/>
  <c r="D849" i="1"/>
  <c r="E849" i="1"/>
  <c r="D850" i="1"/>
  <c r="E850" i="1"/>
  <c r="D851" i="1"/>
  <c r="E851" i="1"/>
  <c r="D852" i="1"/>
  <c r="E852" i="1"/>
  <c r="D853" i="1"/>
  <c r="E853" i="1"/>
  <c r="D854" i="1"/>
  <c r="E854" i="1"/>
  <c r="D855" i="1"/>
  <c r="E855" i="1"/>
  <c r="D856" i="1"/>
  <c r="E856" i="1"/>
  <c r="D857" i="1"/>
  <c r="E857" i="1"/>
  <c r="D858" i="1"/>
  <c r="E858" i="1"/>
  <c r="D859" i="1"/>
  <c r="E859" i="1"/>
  <c r="D860" i="1"/>
  <c r="E860" i="1"/>
  <c r="D861" i="1"/>
  <c r="E861" i="1"/>
  <c r="D862" i="1"/>
  <c r="E862" i="1"/>
  <c r="D863" i="1"/>
  <c r="E863" i="1"/>
  <c r="D864" i="1"/>
  <c r="E864" i="1"/>
  <c r="D865" i="1"/>
  <c r="E865" i="1"/>
  <c r="D866" i="1"/>
  <c r="E866" i="1"/>
  <c r="D867" i="1"/>
  <c r="E867" i="1"/>
  <c r="D868" i="1"/>
  <c r="E868" i="1"/>
  <c r="D869" i="1"/>
  <c r="E869" i="1"/>
  <c r="D870" i="1"/>
  <c r="E870" i="1"/>
  <c r="D871" i="1"/>
  <c r="E871" i="1"/>
  <c r="D872" i="1"/>
  <c r="E872" i="1"/>
  <c r="D873" i="1"/>
  <c r="E873" i="1"/>
  <c r="D874" i="1"/>
  <c r="E874" i="1"/>
  <c r="D875" i="1"/>
  <c r="E875" i="1"/>
  <c r="D876" i="1"/>
  <c r="E876" i="1"/>
  <c r="D877" i="1"/>
  <c r="E877" i="1"/>
  <c r="D878" i="1"/>
  <c r="E878" i="1"/>
  <c r="D879" i="1"/>
  <c r="E879" i="1"/>
  <c r="D880" i="1"/>
  <c r="E880" i="1"/>
  <c r="D881" i="1"/>
  <c r="E881" i="1"/>
  <c r="D882" i="1"/>
  <c r="E882" i="1"/>
  <c r="D883" i="1"/>
  <c r="E883" i="1"/>
  <c r="D884" i="1"/>
  <c r="E884" i="1"/>
  <c r="D885" i="1"/>
  <c r="E885" i="1"/>
  <c r="D886" i="1"/>
  <c r="E886" i="1"/>
  <c r="D887" i="1"/>
  <c r="E887" i="1"/>
  <c r="D888" i="1"/>
  <c r="E888" i="1"/>
  <c r="D889" i="1"/>
  <c r="E889" i="1"/>
  <c r="D890" i="1"/>
  <c r="E890" i="1"/>
  <c r="D891" i="1"/>
  <c r="E891" i="1"/>
  <c r="D892" i="1"/>
  <c r="E892" i="1"/>
  <c r="D893" i="1"/>
  <c r="E893" i="1"/>
  <c r="D894" i="1"/>
  <c r="E894" i="1"/>
  <c r="D895" i="1"/>
  <c r="E895" i="1"/>
  <c r="D896" i="1"/>
  <c r="E896" i="1"/>
  <c r="D897" i="1"/>
  <c r="E897" i="1"/>
  <c r="D898" i="1"/>
  <c r="E898" i="1"/>
  <c r="D899" i="1"/>
  <c r="E899" i="1"/>
  <c r="D900" i="1"/>
  <c r="E900" i="1"/>
  <c r="D901" i="1"/>
  <c r="E901" i="1"/>
  <c r="D902" i="1"/>
  <c r="E902" i="1"/>
  <c r="D903" i="1"/>
  <c r="E903" i="1"/>
  <c r="D904" i="1"/>
  <c r="E904" i="1"/>
  <c r="D905" i="1"/>
  <c r="E905" i="1"/>
  <c r="D906" i="1"/>
  <c r="E906" i="1"/>
  <c r="D907" i="1"/>
  <c r="E907" i="1"/>
  <c r="D908" i="1"/>
  <c r="E908" i="1"/>
  <c r="D909" i="1"/>
  <c r="E909" i="1"/>
  <c r="D910" i="1"/>
  <c r="E910" i="1"/>
  <c r="D911" i="1"/>
  <c r="E911" i="1"/>
  <c r="D912" i="1"/>
  <c r="E912" i="1"/>
  <c r="D913" i="1"/>
  <c r="E913" i="1"/>
  <c r="D914" i="1"/>
  <c r="E914" i="1"/>
  <c r="D915" i="1"/>
  <c r="E915" i="1"/>
  <c r="D916" i="1"/>
  <c r="E916" i="1"/>
  <c r="D917" i="1"/>
  <c r="E917" i="1"/>
  <c r="D918" i="1"/>
  <c r="E918" i="1"/>
  <c r="D919" i="1"/>
  <c r="E919" i="1"/>
  <c r="D920" i="1"/>
  <c r="E920" i="1"/>
  <c r="D921" i="1"/>
  <c r="E921" i="1"/>
  <c r="D922" i="1"/>
  <c r="E922" i="1"/>
  <c r="D923" i="1"/>
  <c r="E923" i="1"/>
  <c r="D924" i="1"/>
  <c r="E924" i="1"/>
  <c r="D925" i="1"/>
  <c r="E925" i="1"/>
  <c r="D926" i="1"/>
  <c r="E926" i="1"/>
  <c r="D927" i="1"/>
  <c r="E927" i="1"/>
  <c r="D928" i="1"/>
  <c r="E928" i="1"/>
  <c r="D929" i="1"/>
  <c r="E929" i="1"/>
  <c r="D930" i="1"/>
  <c r="E930" i="1"/>
  <c r="D931" i="1"/>
  <c r="E931" i="1"/>
  <c r="D932" i="1"/>
  <c r="E932" i="1"/>
  <c r="D933" i="1"/>
  <c r="E933" i="1"/>
  <c r="D934" i="1"/>
  <c r="E934" i="1"/>
  <c r="D935" i="1"/>
  <c r="E935" i="1"/>
  <c r="D936" i="1"/>
  <c r="E936" i="1"/>
  <c r="D937" i="1"/>
  <c r="E937" i="1"/>
  <c r="D938" i="1"/>
  <c r="E938" i="1"/>
  <c r="D939" i="1"/>
  <c r="E939" i="1"/>
  <c r="D940" i="1"/>
  <c r="E940" i="1"/>
  <c r="D941" i="1"/>
  <c r="E941" i="1"/>
  <c r="D942" i="1"/>
  <c r="E942" i="1"/>
  <c r="D943" i="1"/>
  <c r="E943" i="1"/>
  <c r="D944" i="1"/>
  <c r="E944" i="1"/>
  <c r="D945" i="1"/>
  <c r="E945" i="1"/>
  <c r="D946" i="1"/>
  <c r="E946" i="1"/>
  <c r="D947" i="1"/>
  <c r="E947" i="1"/>
  <c r="D948" i="1"/>
  <c r="E948" i="1"/>
  <c r="D949" i="1"/>
  <c r="E949" i="1"/>
  <c r="D950" i="1"/>
  <c r="E950" i="1"/>
  <c r="D951" i="1"/>
  <c r="E951" i="1"/>
  <c r="D952" i="1"/>
  <c r="E952" i="1"/>
  <c r="D953" i="1"/>
  <c r="E953" i="1"/>
  <c r="D954" i="1"/>
  <c r="E954" i="1"/>
  <c r="D955" i="1"/>
  <c r="E955" i="1"/>
  <c r="D956" i="1"/>
  <c r="E956" i="1"/>
  <c r="D957" i="1"/>
  <c r="E957" i="1"/>
  <c r="D958" i="1"/>
  <c r="E958" i="1"/>
  <c r="D959" i="1"/>
  <c r="E959" i="1"/>
  <c r="D960" i="1"/>
  <c r="E960" i="1"/>
  <c r="D961" i="1"/>
  <c r="E961" i="1"/>
  <c r="D962" i="1"/>
  <c r="E962" i="1"/>
  <c r="D963" i="1"/>
  <c r="E963" i="1"/>
  <c r="D964" i="1"/>
  <c r="E964" i="1"/>
  <c r="D965" i="1"/>
  <c r="E965" i="1"/>
  <c r="D966" i="1"/>
  <c r="E966" i="1"/>
  <c r="D967" i="1"/>
  <c r="E967" i="1"/>
  <c r="D968" i="1"/>
  <c r="E968" i="1"/>
  <c r="D969" i="1"/>
  <c r="E969" i="1"/>
  <c r="D970" i="1"/>
  <c r="E970" i="1"/>
  <c r="D971" i="1"/>
  <c r="E971" i="1"/>
  <c r="D972" i="1"/>
  <c r="E972" i="1"/>
  <c r="D973" i="1"/>
  <c r="E973" i="1"/>
  <c r="D974" i="1"/>
  <c r="E974" i="1"/>
  <c r="D975" i="1"/>
  <c r="E975" i="1"/>
  <c r="D976" i="1"/>
  <c r="E976" i="1"/>
  <c r="D977" i="1"/>
  <c r="E977" i="1"/>
  <c r="D978" i="1"/>
  <c r="E978" i="1"/>
  <c r="D979" i="1"/>
  <c r="E979" i="1"/>
  <c r="D980" i="1"/>
  <c r="E980" i="1"/>
  <c r="D981" i="1"/>
  <c r="E981" i="1"/>
  <c r="D982" i="1"/>
  <c r="E982" i="1"/>
  <c r="D983" i="1"/>
  <c r="E983" i="1"/>
  <c r="D984" i="1"/>
  <c r="E984" i="1"/>
  <c r="D985" i="1"/>
  <c r="E985" i="1"/>
  <c r="D986" i="1"/>
  <c r="E986" i="1"/>
  <c r="D987" i="1"/>
  <c r="E987" i="1"/>
  <c r="D988" i="1"/>
  <c r="E988" i="1"/>
  <c r="D989" i="1"/>
  <c r="E989" i="1"/>
  <c r="D990" i="1"/>
  <c r="E990" i="1"/>
  <c r="D991" i="1"/>
  <c r="E991" i="1"/>
  <c r="D992" i="1"/>
  <c r="E992" i="1"/>
  <c r="D993" i="1"/>
  <c r="E993" i="1"/>
  <c r="D994" i="1"/>
  <c r="E994" i="1"/>
  <c r="D995" i="1"/>
  <c r="E995" i="1"/>
  <c r="D996" i="1"/>
  <c r="E996" i="1"/>
  <c r="D997" i="1"/>
  <c r="E997" i="1"/>
  <c r="D998" i="1"/>
  <c r="E998" i="1"/>
  <c r="D999" i="1"/>
  <c r="E999" i="1"/>
  <c r="D1000" i="1"/>
  <c r="E1000" i="1"/>
  <c r="D1001" i="1"/>
  <c r="E1001" i="1"/>
  <c r="D1002" i="1"/>
  <c r="E1002" i="1"/>
  <c r="D1003" i="1"/>
  <c r="E1003" i="1"/>
  <c r="D1004" i="1"/>
  <c r="E1004" i="1"/>
  <c r="D1005" i="1"/>
  <c r="E1005" i="1"/>
  <c r="D1006" i="1"/>
  <c r="E1006" i="1"/>
  <c r="D1007" i="1"/>
  <c r="E1007" i="1"/>
  <c r="D1008" i="1"/>
  <c r="E1008" i="1"/>
  <c r="D1009" i="1"/>
  <c r="E1009" i="1"/>
  <c r="D1010" i="1"/>
  <c r="E1010" i="1"/>
  <c r="D1011" i="1"/>
  <c r="E1011" i="1"/>
  <c r="D1012" i="1"/>
  <c r="E1012" i="1"/>
  <c r="D1013" i="1"/>
  <c r="E1013" i="1"/>
  <c r="D1014" i="1"/>
  <c r="E1014" i="1"/>
  <c r="D1015" i="1"/>
  <c r="E1015" i="1"/>
  <c r="D1016" i="1"/>
  <c r="E1016" i="1"/>
  <c r="D1017" i="1"/>
  <c r="E1017" i="1"/>
  <c r="D1018" i="1"/>
  <c r="E1018" i="1"/>
  <c r="D1019" i="1"/>
  <c r="E1019" i="1"/>
  <c r="D1020" i="1"/>
  <c r="E1020" i="1"/>
  <c r="D1021" i="1"/>
  <c r="E1021" i="1"/>
  <c r="D1022" i="1"/>
  <c r="E1022" i="1"/>
  <c r="D1023" i="1"/>
  <c r="E1023" i="1"/>
  <c r="D1024" i="1"/>
  <c r="E1024" i="1"/>
  <c r="D1025" i="1"/>
  <c r="E1025" i="1"/>
  <c r="D1026" i="1"/>
  <c r="E1026" i="1"/>
  <c r="D1027" i="1"/>
  <c r="E1027" i="1"/>
  <c r="D1028" i="1"/>
  <c r="E1028" i="1"/>
  <c r="D1029" i="1"/>
  <c r="E1029" i="1"/>
  <c r="D1030" i="1"/>
  <c r="E1030" i="1"/>
  <c r="D1031" i="1"/>
  <c r="E1031" i="1"/>
  <c r="D1032" i="1"/>
  <c r="E1032" i="1"/>
  <c r="D1033" i="1"/>
  <c r="E1033" i="1"/>
  <c r="D1034" i="1"/>
  <c r="E1034" i="1"/>
  <c r="D1035" i="1"/>
  <c r="E1035" i="1"/>
  <c r="D1036" i="1"/>
  <c r="E1036" i="1"/>
  <c r="D1037" i="1"/>
  <c r="E1037" i="1"/>
  <c r="D1038" i="1"/>
  <c r="E1038" i="1"/>
  <c r="D1039" i="1"/>
  <c r="E1039" i="1"/>
  <c r="D1040" i="1"/>
  <c r="E1040" i="1"/>
  <c r="D1041" i="1"/>
  <c r="E1041" i="1"/>
  <c r="D1042" i="1"/>
  <c r="E1042" i="1"/>
  <c r="D1043" i="1"/>
  <c r="E1043" i="1"/>
  <c r="D1044" i="1"/>
  <c r="E1044" i="1"/>
  <c r="D1045" i="1"/>
  <c r="E1045" i="1"/>
  <c r="D1046" i="1"/>
  <c r="E1046" i="1"/>
  <c r="D1047" i="1"/>
  <c r="E1047" i="1"/>
  <c r="D1048" i="1"/>
  <c r="E1048" i="1"/>
  <c r="D1049" i="1"/>
  <c r="E1049" i="1"/>
  <c r="D1050" i="1"/>
  <c r="E1050" i="1"/>
  <c r="D1051" i="1"/>
  <c r="E1051" i="1"/>
  <c r="D1052" i="1"/>
  <c r="E1052" i="1"/>
  <c r="D1053" i="1"/>
  <c r="E1053" i="1"/>
  <c r="D1054" i="1"/>
  <c r="E1054" i="1"/>
  <c r="D1055" i="1"/>
  <c r="E1055" i="1"/>
  <c r="D1056" i="1"/>
  <c r="E1056" i="1"/>
  <c r="D1057" i="1"/>
  <c r="E1057" i="1"/>
  <c r="D1058" i="1"/>
  <c r="E1058" i="1"/>
  <c r="D1059" i="1"/>
  <c r="E1059" i="1"/>
  <c r="D1060" i="1"/>
  <c r="E1060" i="1"/>
  <c r="D1061" i="1"/>
  <c r="E1061" i="1"/>
  <c r="D1062" i="1"/>
  <c r="E1062" i="1"/>
  <c r="D1063" i="1"/>
  <c r="E1063" i="1"/>
  <c r="D1064" i="1"/>
  <c r="E1064" i="1"/>
  <c r="D1065" i="1"/>
  <c r="E1065" i="1"/>
  <c r="D1066" i="1"/>
  <c r="E1066" i="1"/>
  <c r="D1067" i="1"/>
  <c r="E1067" i="1"/>
  <c r="D1068" i="1"/>
  <c r="E1068" i="1"/>
  <c r="D1069" i="1"/>
  <c r="E1069" i="1"/>
  <c r="D1070" i="1"/>
  <c r="E1070" i="1"/>
  <c r="D1071" i="1"/>
  <c r="E1071" i="1"/>
  <c r="D1072" i="1"/>
  <c r="E1072" i="1"/>
  <c r="D1073" i="1"/>
  <c r="E1073" i="1"/>
  <c r="D1074" i="1"/>
  <c r="E1074" i="1"/>
  <c r="D1075" i="1"/>
  <c r="E1075" i="1"/>
  <c r="D1076" i="1"/>
  <c r="E1076" i="1"/>
  <c r="D1077" i="1"/>
  <c r="E1077" i="1"/>
  <c r="D1078" i="1"/>
  <c r="E1078" i="1"/>
  <c r="D1079" i="1"/>
  <c r="E1079" i="1"/>
  <c r="D1080" i="1"/>
  <c r="E1080" i="1"/>
  <c r="D1081" i="1"/>
  <c r="E1081" i="1"/>
  <c r="D1082" i="1"/>
  <c r="E1082" i="1"/>
  <c r="D1083" i="1"/>
  <c r="E1083" i="1"/>
  <c r="D1084" i="1"/>
  <c r="E1084" i="1"/>
  <c r="D1085" i="1"/>
  <c r="E1085" i="1"/>
  <c r="D1086" i="1"/>
  <c r="E1086" i="1"/>
  <c r="D1087" i="1"/>
  <c r="E1087" i="1"/>
  <c r="D1088" i="1"/>
  <c r="E1088" i="1"/>
  <c r="D1089" i="1"/>
  <c r="E1089" i="1"/>
  <c r="D1090" i="1"/>
  <c r="E1090" i="1"/>
  <c r="D1091" i="1"/>
  <c r="E1091" i="1"/>
  <c r="D1092" i="1"/>
  <c r="E1092" i="1"/>
  <c r="D1093" i="1"/>
  <c r="E1093" i="1"/>
  <c r="D1094" i="1"/>
  <c r="E1094" i="1"/>
  <c r="D1095" i="1"/>
  <c r="E1095" i="1"/>
  <c r="D1096" i="1"/>
  <c r="E1096" i="1"/>
  <c r="D1097" i="1"/>
  <c r="E1097" i="1"/>
  <c r="D1098" i="1"/>
  <c r="E1098" i="1"/>
  <c r="D1099" i="1"/>
  <c r="E1099" i="1"/>
  <c r="D1100" i="1"/>
  <c r="E1100" i="1"/>
  <c r="D1101" i="1"/>
  <c r="E1101" i="1"/>
  <c r="D1102" i="1"/>
  <c r="E1102" i="1"/>
  <c r="D1103" i="1"/>
  <c r="E1103" i="1"/>
  <c r="D1104" i="1"/>
  <c r="E1104" i="1"/>
  <c r="D1105" i="1"/>
  <c r="E1105" i="1"/>
  <c r="D1106" i="1"/>
  <c r="E1106" i="1"/>
  <c r="D1107" i="1"/>
  <c r="E1107" i="1"/>
  <c r="D1108" i="1"/>
  <c r="E1108" i="1"/>
  <c r="D1109" i="1"/>
  <c r="E1109" i="1"/>
  <c r="D1110" i="1"/>
  <c r="E1110" i="1"/>
  <c r="D1111" i="1"/>
  <c r="E1111" i="1"/>
  <c r="D1112" i="1"/>
  <c r="E1112" i="1"/>
  <c r="D1113" i="1"/>
  <c r="E1113" i="1"/>
  <c r="D1114" i="1"/>
  <c r="E1114" i="1"/>
  <c r="D1115" i="1"/>
  <c r="E1115" i="1"/>
  <c r="D1116" i="1"/>
  <c r="E1116" i="1"/>
  <c r="D1117" i="1"/>
  <c r="E1117" i="1"/>
  <c r="D1118" i="1"/>
  <c r="E1118" i="1"/>
  <c r="D1119" i="1"/>
  <c r="E1119" i="1"/>
  <c r="D1120" i="1"/>
  <c r="E1120" i="1"/>
  <c r="D1121" i="1"/>
  <c r="E1121" i="1"/>
  <c r="D1122" i="1"/>
  <c r="E1122" i="1"/>
  <c r="D1123" i="1"/>
  <c r="E1123" i="1"/>
  <c r="D1124" i="1"/>
  <c r="E1124" i="1"/>
  <c r="D1125" i="1"/>
  <c r="E1125" i="1"/>
  <c r="D1126" i="1"/>
  <c r="E1126" i="1"/>
  <c r="D1127" i="1"/>
  <c r="E1127" i="1"/>
  <c r="D1128" i="1"/>
  <c r="E1128" i="1"/>
  <c r="D1129" i="1"/>
  <c r="E1129" i="1"/>
  <c r="D1130" i="1"/>
  <c r="E1130" i="1"/>
  <c r="D1131" i="1"/>
  <c r="E1131" i="1"/>
  <c r="D1132" i="1"/>
  <c r="E1132" i="1"/>
  <c r="D1133" i="1"/>
  <c r="E1133" i="1"/>
  <c r="D1134" i="1"/>
  <c r="E1134" i="1"/>
  <c r="D1135" i="1"/>
  <c r="E1135" i="1"/>
  <c r="D1136" i="1"/>
  <c r="E1136" i="1"/>
  <c r="D1137" i="1"/>
  <c r="E1137" i="1"/>
  <c r="D1138" i="1"/>
  <c r="E1138" i="1"/>
  <c r="D1139" i="1"/>
  <c r="E1139" i="1"/>
  <c r="D1140" i="1"/>
  <c r="E1140" i="1"/>
  <c r="D1141" i="1"/>
  <c r="E1141" i="1"/>
  <c r="D1142" i="1"/>
  <c r="E1142" i="1"/>
  <c r="D1143" i="1"/>
  <c r="E1143" i="1"/>
  <c r="D1144" i="1"/>
  <c r="E1144" i="1"/>
  <c r="D1145" i="1"/>
  <c r="E1145" i="1"/>
  <c r="D1146" i="1"/>
  <c r="E1146" i="1"/>
  <c r="D1147" i="1"/>
  <c r="E1147" i="1"/>
  <c r="D1148" i="1"/>
  <c r="E1148" i="1"/>
  <c r="D1149" i="1"/>
  <c r="E1149" i="1"/>
  <c r="D1150" i="1"/>
  <c r="E1150" i="1"/>
  <c r="D1151" i="1"/>
  <c r="E1151" i="1"/>
  <c r="D1152" i="1"/>
  <c r="E1152" i="1"/>
  <c r="D1153" i="1"/>
  <c r="E1153" i="1"/>
  <c r="D1154" i="1"/>
  <c r="E1154" i="1"/>
  <c r="D1155" i="1"/>
  <c r="E1155" i="1"/>
  <c r="D1156" i="1"/>
  <c r="E1156" i="1"/>
  <c r="D1157" i="1"/>
  <c r="E1157" i="1"/>
  <c r="D1158" i="1"/>
  <c r="E1158" i="1"/>
  <c r="D1159" i="1"/>
  <c r="E1159" i="1"/>
  <c r="D1160" i="1"/>
  <c r="E1160" i="1"/>
  <c r="D1161" i="1"/>
  <c r="E1161" i="1"/>
  <c r="D1162" i="1"/>
  <c r="E1162" i="1"/>
  <c r="D1163" i="1"/>
  <c r="E1163" i="1"/>
  <c r="D1164" i="1"/>
  <c r="E1164" i="1"/>
  <c r="D1165" i="1"/>
  <c r="E1165" i="1"/>
  <c r="D1166" i="1"/>
  <c r="E1166" i="1"/>
  <c r="D1167" i="1"/>
  <c r="E1167" i="1"/>
  <c r="D1168" i="1"/>
  <c r="E1168" i="1"/>
  <c r="D1169" i="1"/>
  <c r="E1169" i="1"/>
  <c r="D1170" i="1"/>
  <c r="E1170" i="1"/>
  <c r="D1171" i="1"/>
  <c r="E1171" i="1"/>
  <c r="D1172" i="1"/>
  <c r="E1172" i="1"/>
  <c r="D1173" i="1"/>
  <c r="E1173" i="1"/>
  <c r="D1174" i="1"/>
  <c r="E1174" i="1"/>
  <c r="D1175" i="1"/>
  <c r="E1175" i="1"/>
  <c r="D1176" i="1"/>
  <c r="E1176" i="1"/>
  <c r="D1177" i="1"/>
  <c r="E1177" i="1"/>
  <c r="D1178" i="1"/>
  <c r="E1178" i="1"/>
  <c r="D1179" i="1"/>
  <c r="E1179" i="1"/>
  <c r="D1180" i="1"/>
  <c r="E1180" i="1"/>
  <c r="D1181" i="1"/>
  <c r="E1181" i="1"/>
  <c r="D1182" i="1"/>
  <c r="E1182" i="1"/>
  <c r="D1183" i="1"/>
  <c r="E1183" i="1"/>
  <c r="D1184" i="1"/>
  <c r="E1184" i="1"/>
  <c r="D1185" i="1"/>
  <c r="E1185" i="1"/>
  <c r="D1186" i="1"/>
  <c r="E1186" i="1"/>
  <c r="D1187" i="1"/>
  <c r="E1187" i="1"/>
  <c r="D1188" i="1"/>
  <c r="E1188" i="1"/>
  <c r="D1189" i="1"/>
  <c r="E1189" i="1"/>
  <c r="D1190" i="1"/>
  <c r="E1190" i="1"/>
  <c r="D1191" i="1"/>
  <c r="E1191" i="1"/>
  <c r="D1192" i="1"/>
  <c r="E1192" i="1"/>
  <c r="D1193" i="1"/>
  <c r="E1193" i="1"/>
  <c r="D1194" i="1"/>
  <c r="E1194" i="1"/>
  <c r="D1195" i="1"/>
  <c r="E1195" i="1"/>
  <c r="D1196" i="1"/>
  <c r="E1196" i="1"/>
  <c r="D1197" i="1"/>
  <c r="E1197" i="1"/>
  <c r="D1198" i="1"/>
  <c r="E1198" i="1"/>
  <c r="D1199" i="1"/>
  <c r="E1199" i="1"/>
  <c r="D1200" i="1"/>
  <c r="E1200" i="1"/>
  <c r="D1201" i="1"/>
  <c r="E1201" i="1"/>
  <c r="D1202" i="1"/>
  <c r="E1202" i="1"/>
  <c r="D1203" i="1"/>
  <c r="E1203" i="1"/>
  <c r="D1204" i="1"/>
  <c r="E1204" i="1"/>
  <c r="D1205" i="1"/>
  <c r="E1205" i="1"/>
  <c r="D1206" i="1"/>
  <c r="E1206" i="1"/>
  <c r="D1207" i="1"/>
  <c r="E1207" i="1"/>
  <c r="D1208" i="1"/>
  <c r="E1208" i="1"/>
  <c r="D1209" i="1"/>
  <c r="E1209" i="1"/>
  <c r="D1210" i="1"/>
  <c r="E1210" i="1"/>
  <c r="D1211" i="1"/>
  <c r="E1211" i="1"/>
  <c r="D1212" i="1"/>
  <c r="E1212" i="1"/>
  <c r="D1213" i="1"/>
  <c r="E1213" i="1"/>
  <c r="D1214" i="1"/>
  <c r="E1214" i="1"/>
  <c r="D1215" i="1"/>
  <c r="E1215" i="1"/>
  <c r="D1216" i="1"/>
  <c r="E1216" i="1"/>
  <c r="D1217" i="1"/>
  <c r="E1217" i="1"/>
  <c r="D1218" i="1"/>
  <c r="E1218" i="1"/>
  <c r="D1219" i="1"/>
  <c r="E1219" i="1"/>
  <c r="D1220" i="1"/>
  <c r="E1220" i="1"/>
  <c r="D1221" i="1"/>
  <c r="E1221" i="1"/>
  <c r="D1222" i="1"/>
  <c r="E1222" i="1"/>
  <c r="D1223" i="1"/>
  <c r="E1223" i="1"/>
  <c r="D1224" i="1"/>
  <c r="E1224" i="1"/>
  <c r="D1225" i="1"/>
  <c r="E1225" i="1"/>
  <c r="D1226" i="1"/>
  <c r="E1226" i="1"/>
  <c r="D1227" i="1"/>
  <c r="E1227" i="1"/>
  <c r="D1228" i="1"/>
  <c r="E1228" i="1"/>
  <c r="D1229" i="1"/>
  <c r="E1229" i="1"/>
  <c r="D1230" i="1"/>
  <c r="E1230" i="1"/>
  <c r="D1231" i="1"/>
  <c r="E1231" i="1"/>
  <c r="D1232" i="1"/>
  <c r="E1232" i="1"/>
  <c r="D1233" i="1"/>
  <c r="E1233" i="1"/>
  <c r="D1234" i="1"/>
  <c r="E1234" i="1"/>
  <c r="D1235" i="1"/>
  <c r="E1235" i="1"/>
  <c r="D1236" i="1"/>
  <c r="E1236" i="1"/>
  <c r="D1237" i="1"/>
  <c r="E1237" i="1"/>
  <c r="D1238" i="1"/>
  <c r="E1238" i="1"/>
  <c r="D1239" i="1"/>
  <c r="E1239" i="1"/>
  <c r="D1240" i="1"/>
  <c r="E1240" i="1"/>
  <c r="D1241" i="1"/>
  <c r="E1241" i="1"/>
  <c r="D1242" i="1"/>
  <c r="E1242" i="1"/>
  <c r="D1243" i="1"/>
  <c r="E1243" i="1"/>
  <c r="D1244" i="1"/>
  <c r="E1244" i="1"/>
  <c r="D1245" i="1"/>
  <c r="E1245" i="1"/>
  <c r="D1246" i="1"/>
  <c r="E1246" i="1"/>
  <c r="D1247" i="1"/>
  <c r="E1247" i="1"/>
  <c r="D1248" i="1"/>
  <c r="E1248" i="1"/>
  <c r="D1249" i="1"/>
  <c r="E1249" i="1"/>
  <c r="D1250" i="1"/>
  <c r="E1250" i="1"/>
  <c r="D1251" i="1"/>
  <c r="E1251" i="1"/>
  <c r="D1252" i="1"/>
  <c r="E1252" i="1"/>
  <c r="D1253" i="1"/>
  <c r="E1253" i="1"/>
  <c r="D1254" i="1"/>
  <c r="E1254" i="1"/>
  <c r="D1255" i="1"/>
  <c r="E1255" i="1"/>
  <c r="D1256" i="1"/>
  <c r="E1256" i="1"/>
  <c r="D1257" i="1"/>
  <c r="E1257" i="1"/>
  <c r="D1258" i="1"/>
  <c r="E1258" i="1"/>
  <c r="D1259" i="1"/>
  <c r="E1259" i="1"/>
  <c r="D1260" i="1"/>
  <c r="E1260" i="1"/>
  <c r="D1261" i="1"/>
  <c r="E1261" i="1"/>
  <c r="D1262" i="1"/>
  <c r="E1262" i="1"/>
  <c r="D1263" i="1"/>
  <c r="E1263" i="1"/>
  <c r="D1264" i="1"/>
  <c r="E1264" i="1"/>
  <c r="D1265" i="1"/>
  <c r="E1265" i="1"/>
  <c r="D1266" i="1"/>
  <c r="E1266" i="1"/>
  <c r="D1267" i="1"/>
  <c r="E1267" i="1"/>
  <c r="D1268" i="1"/>
  <c r="E1268" i="1"/>
  <c r="D1269" i="1"/>
  <c r="E1269" i="1"/>
  <c r="D1270" i="1"/>
  <c r="E1270" i="1"/>
  <c r="D1271" i="1"/>
  <c r="E1271" i="1"/>
  <c r="D1272" i="1"/>
  <c r="E1272" i="1"/>
  <c r="D1273" i="1"/>
  <c r="E1273" i="1"/>
  <c r="D1274" i="1"/>
  <c r="E1274" i="1"/>
  <c r="D1275" i="1"/>
  <c r="E1275" i="1"/>
  <c r="D1276" i="1"/>
  <c r="E1276" i="1"/>
  <c r="D1277" i="1"/>
  <c r="E1277" i="1"/>
  <c r="D1278" i="1"/>
  <c r="E1278" i="1"/>
  <c r="D1279" i="1"/>
  <c r="E1279" i="1"/>
  <c r="D1280" i="1"/>
  <c r="E1280" i="1"/>
  <c r="D1281" i="1"/>
  <c r="E1281" i="1"/>
  <c r="D1282" i="1"/>
  <c r="E1282" i="1"/>
  <c r="D1283" i="1"/>
  <c r="E1283" i="1"/>
  <c r="D1284" i="1"/>
  <c r="E1284" i="1"/>
  <c r="D1285" i="1"/>
  <c r="E1285" i="1"/>
  <c r="D1286" i="1"/>
  <c r="E1286" i="1"/>
  <c r="D1287" i="1"/>
  <c r="E1287" i="1"/>
  <c r="D1288" i="1"/>
  <c r="E1288" i="1"/>
  <c r="D1289" i="1"/>
  <c r="E1289" i="1"/>
  <c r="D1290" i="1"/>
  <c r="E1290" i="1"/>
  <c r="D1291" i="1"/>
  <c r="E1291" i="1"/>
  <c r="D1292" i="1"/>
  <c r="E1292" i="1"/>
  <c r="D1293" i="1"/>
  <c r="E1293" i="1"/>
  <c r="D1294" i="1"/>
  <c r="E1294" i="1"/>
  <c r="D1295" i="1"/>
  <c r="E1295" i="1"/>
  <c r="D1296" i="1"/>
  <c r="E1296" i="1"/>
  <c r="D1297" i="1"/>
  <c r="E1297" i="1"/>
  <c r="D1298" i="1"/>
  <c r="E1298" i="1"/>
  <c r="D1299" i="1"/>
  <c r="E1299" i="1"/>
  <c r="D1300" i="1"/>
  <c r="E1300" i="1"/>
  <c r="D1301" i="1"/>
  <c r="E1301" i="1"/>
  <c r="D1302" i="1"/>
  <c r="E1302" i="1"/>
  <c r="D1303" i="1"/>
  <c r="E1303" i="1"/>
  <c r="D1304" i="1"/>
  <c r="E1304" i="1"/>
  <c r="D1305" i="1"/>
  <c r="E1305" i="1"/>
  <c r="D1306" i="1"/>
  <c r="E1306" i="1"/>
  <c r="D1307" i="1"/>
  <c r="E1307" i="1"/>
  <c r="D1308" i="1"/>
  <c r="E1308" i="1"/>
  <c r="D1309" i="1"/>
  <c r="E1309" i="1"/>
  <c r="D1310" i="1"/>
  <c r="E1310" i="1"/>
  <c r="D1311" i="1"/>
  <c r="E1311" i="1"/>
  <c r="D1312" i="1"/>
  <c r="E1312" i="1"/>
  <c r="D1313" i="1"/>
  <c r="E1313" i="1"/>
  <c r="D1314" i="1"/>
  <c r="E1314" i="1"/>
  <c r="D1315" i="1"/>
  <c r="E1315" i="1"/>
  <c r="D1316" i="1"/>
  <c r="E1316" i="1"/>
  <c r="D1317" i="1"/>
  <c r="E1317" i="1"/>
  <c r="D1318" i="1"/>
  <c r="E1318" i="1"/>
  <c r="D1319" i="1"/>
  <c r="E1319" i="1"/>
  <c r="D1320" i="1"/>
  <c r="E1320" i="1"/>
  <c r="D1321" i="1"/>
  <c r="E1321" i="1"/>
  <c r="D1322" i="1"/>
  <c r="E1322" i="1"/>
  <c r="D1323" i="1"/>
  <c r="E1323" i="1"/>
  <c r="D1324" i="1"/>
  <c r="E1324" i="1"/>
  <c r="D1325" i="1"/>
  <c r="E1325" i="1"/>
  <c r="D1326" i="1"/>
  <c r="E1326" i="1"/>
  <c r="D1327" i="1"/>
  <c r="E1327" i="1"/>
  <c r="D1328" i="1"/>
  <c r="E1328" i="1"/>
  <c r="D1329" i="1"/>
  <c r="E1329" i="1"/>
  <c r="D1330" i="1"/>
  <c r="E1330" i="1"/>
  <c r="D1331" i="1"/>
  <c r="E1331" i="1"/>
  <c r="D1332" i="1"/>
  <c r="E1332" i="1"/>
  <c r="D1333" i="1"/>
  <c r="E1333" i="1"/>
  <c r="D1334" i="1"/>
  <c r="E1334" i="1"/>
  <c r="D1335" i="1"/>
  <c r="E1335" i="1"/>
  <c r="D1336" i="1"/>
  <c r="E1336" i="1"/>
  <c r="D1337" i="1"/>
  <c r="E1337" i="1"/>
  <c r="D1338" i="1"/>
  <c r="E1338" i="1"/>
  <c r="D1339" i="1"/>
  <c r="E1339" i="1"/>
  <c r="D1340" i="1"/>
  <c r="E1340" i="1"/>
  <c r="D1341" i="1"/>
  <c r="E1341" i="1"/>
  <c r="D1342" i="1"/>
  <c r="E1342" i="1"/>
  <c r="D1343" i="1"/>
  <c r="E1343" i="1"/>
  <c r="D1344" i="1"/>
  <c r="E1344" i="1"/>
  <c r="D1345" i="1"/>
  <c r="E1345" i="1"/>
  <c r="D1346" i="1"/>
  <c r="E1346" i="1"/>
  <c r="D1347" i="1"/>
  <c r="E1347" i="1"/>
  <c r="D1348" i="1"/>
  <c r="E1348" i="1"/>
  <c r="D1349" i="1"/>
  <c r="E1349" i="1"/>
  <c r="D1350" i="1"/>
  <c r="E1350" i="1"/>
  <c r="D1351" i="1"/>
  <c r="E1351" i="1"/>
  <c r="D1352" i="1"/>
  <c r="E1352" i="1"/>
  <c r="D1353" i="1"/>
  <c r="E1353" i="1"/>
  <c r="D1354" i="1"/>
  <c r="E1354" i="1"/>
  <c r="D1355" i="1"/>
  <c r="E1355" i="1"/>
  <c r="D1356" i="1"/>
  <c r="E1356" i="1"/>
  <c r="D1357" i="1"/>
  <c r="E1357" i="1"/>
  <c r="D1358" i="1"/>
  <c r="E1358" i="1"/>
  <c r="D1359" i="1"/>
  <c r="E1359" i="1"/>
  <c r="D1360" i="1"/>
  <c r="E1360" i="1"/>
  <c r="D1361" i="1"/>
  <c r="E1361" i="1"/>
  <c r="D1362" i="1"/>
  <c r="E1362" i="1"/>
  <c r="D1363" i="1"/>
  <c r="E1363" i="1"/>
  <c r="D1364" i="1"/>
  <c r="E1364" i="1"/>
  <c r="D1365" i="1"/>
  <c r="E1365" i="1"/>
  <c r="D1366" i="1"/>
  <c r="E1366" i="1"/>
  <c r="D1367" i="1"/>
  <c r="E1367" i="1"/>
  <c r="D1368" i="1"/>
  <c r="E1368" i="1"/>
  <c r="D1369" i="1"/>
  <c r="E1369" i="1"/>
  <c r="D1370" i="1"/>
  <c r="E1370" i="1"/>
  <c r="D1371" i="1"/>
  <c r="E1371" i="1"/>
  <c r="D1372" i="1"/>
  <c r="E1372" i="1"/>
  <c r="D1373" i="1"/>
  <c r="E1373" i="1"/>
  <c r="D1374" i="1"/>
  <c r="E1374" i="1"/>
  <c r="D1375" i="1"/>
  <c r="E1375" i="1"/>
  <c r="D1376" i="1"/>
  <c r="E1376" i="1"/>
  <c r="D1377" i="1"/>
  <c r="E1377" i="1"/>
  <c r="D1378" i="1"/>
  <c r="E1378" i="1"/>
  <c r="D1379" i="1"/>
  <c r="E1379" i="1"/>
  <c r="D1380" i="1"/>
  <c r="E1380" i="1"/>
  <c r="D1381" i="1"/>
  <c r="E1381" i="1"/>
  <c r="D1382" i="1"/>
  <c r="E1382" i="1"/>
  <c r="D1383" i="1"/>
  <c r="E1383" i="1"/>
  <c r="D1384" i="1"/>
  <c r="E1384" i="1"/>
  <c r="D1385" i="1"/>
  <c r="E1385" i="1"/>
  <c r="D1386" i="1"/>
  <c r="E1386" i="1"/>
  <c r="D1387" i="1"/>
  <c r="E1387" i="1"/>
  <c r="D1388" i="1"/>
  <c r="E1388" i="1"/>
  <c r="D1389" i="1"/>
  <c r="E1389" i="1"/>
  <c r="D1390" i="1"/>
  <c r="E1390" i="1"/>
  <c r="D1391" i="1"/>
  <c r="E1391" i="1"/>
  <c r="D1392" i="1"/>
  <c r="E1392" i="1"/>
  <c r="D1393" i="1"/>
  <c r="E1393" i="1"/>
  <c r="D1394" i="1"/>
  <c r="E1394" i="1"/>
  <c r="D1395" i="1"/>
  <c r="E1395" i="1"/>
  <c r="D1396" i="1"/>
  <c r="E1396" i="1"/>
  <c r="D1397" i="1"/>
  <c r="E1397" i="1"/>
  <c r="D1398" i="1"/>
  <c r="E1398" i="1"/>
  <c r="D1399" i="1"/>
  <c r="E1399" i="1"/>
  <c r="D1400" i="1"/>
  <c r="E1400" i="1"/>
  <c r="D1401" i="1"/>
  <c r="E1401" i="1"/>
  <c r="D1402" i="1"/>
  <c r="E1402" i="1"/>
  <c r="D1403" i="1"/>
  <c r="E1403" i="1"/>
  <c r="D1404" i="1"/>
  <c r="E1404" i="1"/>
  <c r="D1405" i="1"/>
  <c r="E1405" i="1"/>
  <c r="D1406" i="1"/>
  <c r="E1406" i="1"/>
  <c r="D1407" i="1"/>
  <c r="E1407" i="1"/>
  <c r="D1408" i="1"/>
  <c r="E1408" i="1"/>
  <c r="D1409" i="1"/>
  <c r="E1409" i="1"/>
  <c r="D1410" i="1"/>
  <c r="E1410" i="1"/>
  <c r="D1411" i="1"/>
  <c r="E1411" i="1"/>
  <c r="D1412" i="1"/>
  <c r="E1412" i="1"/>
  <c r="D1413" i="1"/>
  <c r="E1413" i="1"/>
  <c r="D1414" i="1"/>
  <c r="E1414" i="1"/>
  <c r="D1415" i="1"/>
  <c r="E1415" i="1"/>
  <c r="D1416" i="1"/>
  <c r="E1416" i="1"/>
  <c r="D1417" i="1"/>
  <c r="E1417" i="1"/>
  <c r="D1418" i="1"/>
  <c r="E1418" i="1"/>
  <c r="D1419" i="1"/>
  <c r="E1419" i="1"/>
  <c r="D1420" i="1"/>
  <c r="E1420" i="1"/>
  <c r="D1421" i="1"/>
  <c r="E1421" i="1"/>
  <c r="D1422" i="1"/>
  <c r="E1422" i="1"/>
  <c r="D1423" i="1"/>
  <c r="E1423" i="1"/>
  <c r="D1424" i="1"/>
  <c r="E1424" i="1"/>
  <c r="D1425" i="1"/>
  <c r="E1425" i="1"/>
  <c r="D1426" i="1"/>
  <c r="E1426" i="1"/>
  <c r="D1427" i="1"/>
  <c r="E1427" i="1"/>
  <c r="D1428" i="1"/>
  <c r="E1428" i="1"/>
  <c r="D1429" i="1"/>
  <c r="E1429" i="1"/>
  <c r="D1430" i="1"/>
  <c r="E1430" i="1"/>
  <c r="D1431" i="1"/>
  <c r="E1431" i="1"/>
  <c r="D1432" i="1"/>
  <c r="E1432" i="1"/>
  <c r="D1433" i="1"/>
  <c r="E1433" i="1"/>
  <c r="D1434" i="1"/>
  <c r="E1434" i="1"/>
  <c r="D1435" i="1"/>
  <c r="E1435" i="1"/>
  <c r="D1436" i="1"/>
  <c r="E1436" i="1"/>
  <c r="D1437" i="1"/>
  <c r="E1437" i="1"/>
  <c r="D1438" i="1"/>
  <c r="E1438" i="1"/>
  <c r="D1439" i="1"/>
  <c r="E1439" i="1"/>
  <c r="D1440" i="1"/>
  <c r="E1440" i="1"/>
  <c r="D1441" i="1"/>
  <c r="E1441" i="1"/>
  <c r="D1442" i="1"/>
  <c r="E1442" i="1"/>
  <c r="D1443" i="1"/>
  <c r="E1443" i="1"/>
  <c r="D1444" i="1"/>
  <c r="E1444" i="1"/>
  <c r="D1445" i="1"/>
  <c r="E1445" i="1"/>
  <c r="D1446" i="1"/>
  <c r="E1446" i="1"/>
  <c r="D1447" i="1"/>
  <c r="E1447" i="1"/>
  <c r="D1448" i="1"/>
  <c r="E1448" i="1"/>
  <c r="D1449" i="1"/>
  <c r="E1449" i="1"/>
  <c r="D1450" i="1"/>
  <c r="E1450" i="1"/>
  <c r="D1451" i="1"/>
  <c r="E1451" i="1"/>
  <c r="D1452" i="1"/>
  <c r="E1452" i="1"/>
  <c r="D1453" i="1"/>
  <c r="E1453" i="1"/>
  <c r="D1454" i="1"/>
  <c r="E1454" i="1"/>
  <c r="D1455" i="1"/>
  <c r="E1455" i="1"/>
  <c r="D1456" i="1"/>
  <c r="E1456" i="1"/>
  <c r="D1457" i="1"/>
  <c r="E1457" i="1"/>
  <c r="D1458" i="1"/>
  <c r="E1458" i="1"/>
  <c r="D1459" i="1"/>
  <c r="E1459" i="1"/>
  <c r="D1460" i="1"/>
  <c r="E1460" i="1"/>
  <c r="D1461" i="1"/>
  <c r="E1461" i="1"/>
  <c r="D1462" i="1"/>
  <c r="E1462" i="1"/>
  <c r="D1463" i="1"/>
  <c r="E1463" i="1"/>
  <c r="D1464" i="1"/>
  <c r="E1464" i="1"/>
  <c r="D1465" i="1"/>
  <c r="E1465" i="1"/>
  <c r="D1466" i="1"/>
  <c r="E1466" i="1"/>
  <c r="D1467" i="1"/>
  <c r="E1467" i="1"/>
  <c r="D1468" i="1"/>
  <c r="E1468" i="1"/>
  <c r="D1469" i="1"/>
  <c r="E1469" i="1"/>
  <c r="D1470" i="1"/>
  <c r="E1470" i="1"/>
  <c r="D1471" i="1"/>
  <c r="E1471" i="1"/>
  <c r="D1472" i="1"/>
  <c r="E1472" i="1"/>
  <c r="D1473" i="1"/>
  <c r="E1473" i="1"/>
  <c r="D1474" i="1"/>
  <c r="E1474" i="1"/>
  <c r="D1475" i="1"/>
  <c r="E1475" i="1"/>
  <c r="D1476" i="1"/>
  <c r="E1476" i="1"/>
  <c r="D1477" i="1"/>
  <c r="E1477" i="1"/>
  <c r="D1478" i="1"/>
  <c r="E1478" i="1"/>
  <c r="D1479" i="1"/>
  <c r="E1479" i="1"/>
  <c r="D1480" i="1"/>
  <c r="E1480" i="1"/>
  <c r="D1481" i="1"/>
  <c r="E1481" i="1"/>
  <c r="D1482" i="1"/>
  <c r="E1482" i="1"/>
  <c r="D1483" i="1"/>
  <c r="E1483" i="1"/>
  <c r="D1484" i="1"/>
  <c r="E1484" i="1"/>
  <c r="D1485" i="1"/>
  <c r="E1485" i="1"/>
  <c r="D1486" i="1"/>
  <c r="E1486" i="1"/>
  <c r="D1487" i="1"/>
  <c r="E1487" i="1"/>
  <c r="D1488" i="1"/>
  <c r="E1488" i="1"/>
  <c r="D1489" i="1"/>
  <c r="E1489" i="1"/>
  <c r="D1490" i="1"/>
  <c r="E1490" i="1"/>
  <c r="D1491" i="1"/>
  <c r="E1491" i="1"/>
  <c r="D1492" i="1"/>
  <c r="E1492" i="1"/>
  <c r="D1493" i="1"/>
  <c r="E1493" i="1"/>
  <c r="D1494" i="1"/>
  <c r="E1494" i="1"/>
  <c r="D1495" i="1"/>
  <c r="E1495" i="1"/>
  <c r="D1496" i="1"/>
  <c r="E1496" i="1"/>
  <c r="D1497" i="1"/>
  <c r="E1497" i="1"/>
  <c r="D1498" i="1"/>
  <c r="E1498" i="1"/>
  <c r="D1499" i="1"/>
  <c r="E1499" i="1"/>
  <c r="D1500" i="1"/>
  <c r="E1500" i="1"/>
  <c r="D1501" i="1"/>
  <c r="E1501" i="1"/>
  <c r="D1502" i="1"/>
  <c r="E1502" i="1"/>
  <c r="D1503" i="1"/>
  <c r="E1503" i="1"/>
  <c r="D1504" i="1"/>
  <c r="E1504" i="1"/>
  <c r="D1505" i="1"/>
  <c r="E1505" i="1"/>
  <c r="D1506" i="1"/>
  <c r="E1506" i="1"/>
  <c r="D1507" i="1"/>
  <c r="E1507" i="1"/>
  <c r="D1508" i="1"/>
  <c r="E1508" i="1"/>
  <c r="D1509" i="1"/>
  <c r="E1509" i="1"/>
  <c r="D1510" i="1"/>
  <c r="E1510" i="1"/>
  <c r="D1511" i="1"/>
  <c r="E1511" i="1"/>
  <c r="D1512" i="1"/>
  <c r="E1512" i="1"/>
  <c r="D1513" i="1"/>
  <c r="E1513" i="1"/>
  <c r="D1514" i="1"/>
  <c r="E1514" i="1"/>
  <c r="D1515" i="1"/>
  <c r="E1515" i="1"/>
  <c r="D1516" i="1"/>
  <c r="E1516" i="1"/>
  <c r="D1517" i="1"/>
  <c r="E1517" i="1"/>
  <c r="D1518" i="1"/>
  <c r="E1518" i="1"/>
  <c r="D1519" i="1"/>
  <c r="E1519" i="1"/>
  <c r="D1520" i="1"/>
  <c r="E1520" i="1"/>
  <c r="D1521" i="1"/>
  <c r="E1521" i="1"/>
  <c r="D1522" i="1"/>
  <c r="E1522" i="1"/>
  <c r="D1523" i="1"/>
  <c r="E1523" i="1"/>
  <c r="D1524" i="1"/>
  <c r="E1524" i="1"/>
  <c r="D1525" i="1"/>
  <c r="E1525" i="1"/>
  <c r="D1526" i="1"/>
  <c r="E1526" i="1"/>
  <c r="D1527" i="1"/>
  <c r="E1527" i="1"/>
  <c r="D1528" i="1"/>
  <c r="E1528" i="1"/>
  <c r="D1529" i="1"/>
  <c r="E1529" i="1"/>
  <c r="D1530" i="1"/>
  <c r="E1530" i="1"/>
  <c r="D1531" i="1"/>
  <c r="E1531" i="1"/>
  <c r="D1532" i="1"/>
  <c r="E1532" i="1"/>
  <c r="D1533" i="1"/>
  <c r="E1533" i="1"/>
  <c r="D1534" i="1"/>
  <c r="E1534" i="1"/>
  <c r="D1535" i="1"/>
  <c r="E1535" i="1"/>
  <c r="D1536" i="1"/>
  <c r="E1536" i="1"/>
  <c r="D1537" i="1"/>
  <c r="E1537" i="1"/>
  <c r="D1538" i="1"/>
  <c r="E1538" i="1"/>
  <c r="D1539" i="1"/>
  <c r="E1539" i="1"/>
  <c r="D1540" i="1"/>
  <c r="E1540" i="1"/>
  <c r="D1541" i="1"/>
  <c r="E1541" i="1"/>
  <c r="D1542" i="1"/>
  <c r="E1542" i="1"/>
  <c r="D1543" i="1"/>
  <c r="E1543" i="1"/>
  <c r="D1544" i="1"/>
  <c r="E1544" i="1"/>
  <c r="D1545" i="1"/>
  <c r="E1545" i="1"/>
  <c r="D1546" i="1"/>
  <c r="E1546" i="1"/>
  <c r="D1547" i="1"/>
  <c r="E1547" i="1"/>
  <c r="D1548" i="1"/>
  <c r="E1548" i="1"/>
  <c r="D1549" i="1"/>
  <c r="E1549" i="1"/>
  <c r="D1550" i="1"/>
  <c r="E1550" i="1"/>
  <c r="D1551" i="1"/>
  <c r="E1551" i="1"/>
  <c r="D1552" i="1"/>
  <c r="E1552" i="1"/>
  <c r="D1553" i="1"/>
  <c r="E1553" i="1"/>
  <c r="D1554" i="1"/>
  <c r="E1554" i="1"/>
  <c r="D1555" i="1"/>
  <c r="E1555" i="1"/>
  <c r="D1556" i="1"/>
  <c r="E1556" i="1"/>
  <c r="D1557" i="1"/>
  <c r="E1557" i="1"/>
  <c r="D1558" i="1"/>
  <c r="E1558" i="1"/>
  <c r="D1559" i="1"/>
  <c r="E1559" i="1"/>
  <c r="D1560" i="1"/>
  <c r="E1560" i="1"/>
  <c r="D1561" i="1"/>
  <c r="E1561" i="1"/>
  <c r="D1562" i="1"/>
  <c r="E1562" i="1"/>
  <c r="D1563" i="1"/>
  <c r="E1563" i="1"/>
  <c r="D1564" i="1"/>
  <c r="E1564" i="1"/>
  <c r="D1565" i="1"/>
  <c r="E1565" i="1"/>
  <c r="D1566" i="1"/>
  <c r="E1566" i="1"/>
  <c r="D1567" i="1"/>
  <c r="E1567" i="1"/>
  <c r="D1568" i="1"/>
  <c r="E1568" i="1"/>
  <c r="D1569" i="1"/>
  <c r="E1569" i="1"/>
  <c r="D1570" i="1"/>
  <c r="E1570" i="1"/>
  <c r="D1571" i="1"/>
  <c r="E1571" i="1"/>
  <c r="D1572" i="1"/>
  <c r="E1572" i="1"/>
  <c r="D1573" i="1"/>
  <c r="E1573" i="1"/>
  <c r="D1574" i="1"/>
  <c r="E1574" i="1"/>
  <c r="D1575" i="1"/>
  <c r="E1575" i="1"/>
  <c r="D1576" i="1"/>
  <c r="E1576" i="1"/>
  <c r="D1577" i="1"/>
  <c r="E1577" i="1"/>
  <c r="D1578" i="1"/>
  <c r="E1578" i="1"/>
  <c r="D1579" i="1"/>
  <c r="E1579" i="1"/>
  <c r="D1580" i="1"/>
  <c r="E1580" i="1"/>
  <c r="D1581" i="1"/>
  <c r="E1581" i="1"/>
  <c r="D1582" i="1"/>
  <c r="E1582" i="1"/>
  <c r="D1583" i="1"/>
  <c r="E1583" i="1"/>
  <c r="D1584" i="1"/>
  <c r="E1584" i="1"/>
  <c r="D1585" i="1"/>
  <c r="E1585" i="1"/>
  <c r="D1586" i="1"/>
  <c r="E1586" i="1"/>
  <c r="D1587" i="1"/>
  <c r="E1587" i="1"/>
  <c r="D1588" i="1"/>
  <c r="E1588" i="1"/>
  <c r="D1589" i="1"/>
  <c r="E1589" i="1"/>
  <c r="D1590" i="1"/>
  <c r="E1590" i="1"/>
  <c r="D1591" i="1"/>
  <c r="E1591" i="1"/>
  <c r="D1592" i="1"/>
  <c r="E1592" i="1"/>
  <c r="D1593" i="1"/>
  <c r="E1593" i="1"/>
  <c r="D1594" i="1"/>
  <c r="E1594" i="1"/>
  <c r="D1595" i="1"/>
  <c r="E1595" i="1"/>
  <c r="D1596" i="1"/>
  <c r="E1596" i="1"/>
  <c r="D1597" i="1"/>
  <c r="E1597" i="1"/>
  <c r="D1598" i="1"/>
  <c r="E1598" i="1"/>
  <c r="D1599" i="1"/>
  <c r="E1599" i="1"/>
  <c r="D1600" i="1"/>
  <c r="E1600" i="1"/>
  <c r="D1601" i="1"/>
  <c r="E1601" i="1"/>
  <c r="D1602" i="1"/>
  <c r="E1602" i="1"/>
  <c r="D1603" i="1"/>
  <c r="E1603" i="1"/>
  <c r="D1604" i="1"/>
  <c r="E1604" i="1"/>
  <c r="D1605" i="1"/>
  <c r="E1605" i="1"/>
  <c r="D1606" i="1"/>
  <c r="E1606" i="1"/>
  <c r="D1607" i="1"/>
  <c r="E1607" i="1"/>
  <c r="D1608" i="1"/>
  <c r="E1608" i="1"/>
  <c r="D1609" i="1"/>
  <c r="E1609" i="1"/>
  <c r="D1610" i="1"/>
  <c r="E1610" i="1"/>
  <c r="D1611" i="1"/>
  <c r="E1611" i="1"/>
  <c r="D1612" i="1"/>
  <c r="E1612" i="1"/>
  <c r="D1613" i="1"/>
  <c r="E1613" i="1"/>
  <c r="D1614" i="1"/>
  <c r="E1614" i="1"/>
  <c r="D1615" i="1"/>
  <c r="E1615" i="1"/>
  <c r="D1616" i="1"/>
  <c r="E1616" i="1"/>
  <c r="D1617" i="1"/>
  <c r="E1617" i="1"/>
  <c r="D1618" i="1"/>
  <c r="E1618" i="1"/>
  <c r="D1619" i="1"/>
  <c r="E1619" i="1"/>
  <c r="D1620" i="1"/>
  <c r="E1620" i="1"/>
  <c r="D1621" i="1"/>
  <c r="E1621" i="1"/>
  <c r="D1622" i="1"/>
  <c r="E1622" i="1"/>
  <c r="D1623" i="1"/>
  <c r="E1623" i="1"/>
  <c r="D1624" i="1"/>
  <c r="E1624" i="1"/>
  <c r="D1625" i="1"/>
  <c r="E1625" i="1"/>
  <c r="D1626" i="1"/>
  <c r="E1626" i="1"/>
  <c r="D1627" i="1"/>
  <c r="E1627" i="1"/>
  <c r="D1628" i="1"/>
  <c r="E1628" i="1"/>
  <c r="D1629" i="1"/>
  <c r="E1629" i="1"/>
  <c r="D1630" i="1"/>
  <c r="E1630" i="1"/>
  <c r="D1631" i="1"/>
  <c r="E1631" i="1"/>
  <c r="D1632" i="1"/>
  <c r="E1632" i="1"/>
  <c r="D1633" i="1"/>
  <c r="E1633" i="1"/>
  <c r="D1634" i="1"/>
  <c r="E1634" i="1"/>
  <c r="D1635" i="1"/>
  <c r="E1635" i="1"/>
  <c r="D1636" i="1"/>
  <c r="E1636" i="1"/>
  <c r="D1637" i="1"/>
  <c r="E1637" i="1"/>
  <c r="D1638" i="1"/>
  <c r="E1638" i="1"/>
  <c r="D1639" i="1"/>
  <c r="E1639" i="1"/>
  <c r="D1640" i="1"/>
  <c r="E1640" i="1"/>
  <c r="D1641" i="1"/>
  <c r="E1641" i="1"/>
  <c r="D1642" i="1"/>
  <c r="E1642" i="1"/>
  <c r="D1643" i="1"/>
  <c r="E1643" i="1"/>
  <c r="D1644" i="1"/>
  <c r="E1644" i="1"/>
  <c r="D1645" i="1"/>
  <c r="E1645" i="1"/>
  <c r="D1646" i="1"/>
  <c r="E1646" i="1"/>
  <c r="D1647" i="1"/>
  <c r="E1647" i="1"/>
  <c r="D1648" i="1"/>
  <c r="E1648" i="1"/>
  <c r="D1649" i="1"/>
  <c r="E1649" i="1"/>
  <c r="D1650" i="1"/>
  <c r="E1650" i="1"/>
  <c r="D1651" i="1"/>
  <c r="E1651" i="1"/>
  <c r="D1652" i="1"/>
  <c r="E1652" i="1"/>
  <c r="D1653" i="1"/>
  <c r="E1653" i="1"/>
  <c r="D1654" i="1"/>
  <c r="E1654" i="1"/>
  <c r="D1655" i="1"/>
  <c r="E1655" i="1"/>
  <c r="D1656" i="1"/>
  <c r="E1656" i="1"/>
  <c r="D1657" i="1"/>
  <c r="E1657" i="1"/>
  <c r="D1658" i="1"/>
  <c r="E1658" i="1"/>
  <c r="D1659" i="1"/>
  <c r="E1659" i="1"/>
  <c r="F2" i="1"/>
  <c r="D1660" i="1"/>
  <c r="E1660" i="1"/>
  <c r="F3" i="1"/>
  <c r="C3" i="1" s="1"/>
  <c r="D1661" i="1"/>
  <c r="E1661" i="1"/>
  <c r="F4" i="1"/>
  <c r="D1662" i="1"/>
  <c r="E1662" i="1"/>
  <c r="F5" i="1"/>
  <c r="D1663" i="1"/>
  <c r="E1663" i="1"/>
  <c r="F6" i="1"/>
  <c r="D1664" i="1"/>
  <c r="E1664" i="1"/>
  <c r="F7" i="1"/>
  <c r="D1665" i="1"/>
  <c r="E1665" i="1"/>
  <c r="F8" i="1"/>
  <c r="D1666" i="1"/>
  <c r="E1666" i="1"/>
  <c r="F9" i="1"/>
  <c r="D1667" i="1"/>
  <c r="E1667" i="1"/>
  <c r="F10" i="1"/>
  <c r="D1668" i="1"/>
  <c r="E1668" i="1"/>
  <c r="F11" i="1"/>
  <c r="D1669" i="1"/>
  <c r="E1669" i="1"/>
  <c r="F12" i="1"/>
  <c r="D1670" i="1"/>
  <c r="E1670" i="1"/>
  <c r="F13" i="1"/>
  <c r="C13" i="1" s="1"/>
  <c r="D1671" i="1"/>
  <c r="E1671" i="1"/>
  <c r="F14" i="1"/>
  <c r="D1672" i="1"/>
  <c r="E1672" i="1"/>
  <c r="F15" i="1"/>
  <c r="D1673" i="1"/>
  <c r="E1673" i="1"/>
  <c r="F16" i="1"/>
  <c r="D1674" i="1"/>
  <c r="E1674" i="1"/>
  <c r="F17" i="1"/>
  <c r="D1675" i="1"/>
  <c r="E1675" i="1"/>
  <c r="F18" i="1"/>
  <c r="D1676" i="1"/>
  <c r="E1676" i="1"/>
  <c r="F19" i="1"/>
  <c r="D1677" i="1"/>
  <c r="E1677" i="1"/>
  <c r="F20" i="1"/>
  <c r="D1678" i="1"/>
  <c r="E1678" i="1"/>
  <c r="F21" i="1"/>
  <c r="D1679" i="1"/>
  <c r="E1679" i="1"/>
  <c r="F22" i="1"/>
  <c r="D1680" i="1"/>
  <c r="E1680" i="1"/>
  <c r="F23" i="1"/>
  <c r="D1681" i="1"/>
  <c r="E1681" i="1"/>
  <c r="F24" i="1"/>
  <c r="D1682" i="1"/>
  <c r="E1682" i="1"/>
  <c r="F25" i="1"/>
  <c r="D1683" i="1"/>
  <c r="E1683" i="1"/>
  <c r="F26" i="1"/>
  <c r="D1684" i="1"/>
  <c r="E1684" i="1"/>
  <c r="F27" i="1"/>
  <c r="D1685" i="1"/>
  <c r="E1685" i="1"/>
  <c r="F28" i="1"/>
  <c r="D1686" i="1"/>
  <c r="E1686" i="1"/>
  <c r="F29" i="1"/>
  <c r="D1687" i="1"/>
  <c r="E1687" i="1"/>
  <c r="F30" i="1"/>
  <c r="D1688" i="1"/>
  <c r="E1688" i="1"/>
  <c r="F31" i="1"/>
  <c r="D1689" i="1"/>
  <c r="E1689" i="1"/>
  <c r="F32" i="1"/>
  <c r="D1690" i="1"/>
  <c r="E1690" i="1"/>
  <c r="F33" i="1"/>
  <c r="D1691" i="1"/>
  <c r="E1691" i="1"/>
  <c r="F34" i="1"/>
  <c r="D1692" i="1"/>
  <c r="E1692" i="1"/>
  <c r="F35" i="1"/>
  <c r="D1693" i="1"/>
  <c r="E1693" i="1"/>
  <c r="F36" i="1"/>
  <c r="D1694" i="1"/>
  <c r="E1694" i="1"/>
  <c r="F37" i="1"/>
  <c r="D1695" i="1"/>
  <c r="E1695" i="1"/>
  <c r="F38" i="1"/>
  <c r="D1696" i="1"/>
  <c r="E1696" i="1"/>
  <c r="F39" i="1"/>
  <c r="D1697" i="1"/>
  <c r="E1697" i="1"/>
  <c r="F40" i="1"/>
  <c r="D1698" i="1"/>
  <c r="E1698" i="1"/>
  <c r="F41" i="1"/>
  <c r="D1699" i="1"/>
  <c r="E1699" i="1"/>
  <c r="F42" i="1"/>
  <c r="D1700" i="1"/>
  <c r="E1700" i="1"/>
  <c r="F43" i="1"/>
  <c r="D1701" i="1"/>
  <c r="E1701" i="1"/>
  <c r="F44" i="1"/>
  <c r="D1702" i="1"/>
  <c r="E1702" i="1"/>
  <c r="F45" i="1"/>
  <c r="D1703" i="1"/>
  <c r="E1703" i="1"/>
  <c r="F46" i="1"/>
  <c r="D1704" i="1"/>
  <c r="E1704" i="1"/>
  <c r="F47" i="1"/>
  <c r="D1705" i="1"/>
  <c r="E1705" i="1"/>
  <c r="F48" i="1"/>
  <c r="D1706" i="1"/>
  <c r="E1706" i="1"/>
  <c r="F49" i="1"/>
  <c r="D1707" i="1"/>
  <c r="E1707" i="1"/>
  <c r="F50" i="1"/>
  <c r="D1708" i="1"/>
  <c r="E1708" i="1"/>
  <c r="F51" i="1"/>
  <c r="D1709" i="1"/>
  <c r="E1709" i="1"/>
  <c r="F52" i="1"/>
  <c r="D1710" i="1"/>
  <c r="E1710" i="1"/>
  <c r="F53" i="1"/>
  <c r="D1711" i="1"/>
  <c r="E1711" i="1"/>
  <c r="F54" i="1"/>
  <c r="D1712" i="1"/>
  <c r="E1712" i="1"/>
  <c r="F55" i="1"/>
  <c r="D1713" i="1"/>
  <c r="E1713" i="1"/>
  <c r="F56" i="1"/>
  <c r="D1714" i="1"/>
  <c r="E1714" i="1"/>
  <c r="F57" i="1"/>
  <c r="D1715" i="1"/>
  <c r="E1715" i="1"/>
  <c r="F58" i="1"/>
  <c r="D1716" i="1"/>
  <c r="E1716" i="1"/>
  <c r="F59" i="1"/>
  <c r="D1717" i="1"/>
  <c r="E1717" i="1"/>
  <c r="F60" i="1"/>
  <c r="C60" i="1" s="1"/>
  <c r="D1718" i="1"/>
  <c r="E1718" i="1"/>
  <c r="F61" i="1"/>
  <c r="D1719" i="1"/>
  <c r="E1719" i="1"/>
  <c r="F62" i="1"/>
  <c r="D1720" i="1"/>
  <c r="E1720" i="1"/>
  <c r="F63" i="1"/>
  <c r="D1721" i="1"/>
  <c r="E1721" i="1"/>
  <c r="F64" i="1"/>
  <c r="D1722" i="1"/>
  <c r="E1722" i="1"/>
  <c r="F65" i="1"/>
  <c r="D1723" i="1"/>
  <c r="E1723" i="1"/>
  <c r="F66" i="1"/>
  <c r="D1724" i="1"/>
  <c r="E1724" i="1"/>
  <c r="F67" i="1"/>
  <c r="D1725" i="1"/>
  <c r="E1725" i="1"/>
  <c r="F68" i="1"/>
  <c r="C68" i="1" s="1"/>
  <c r="D1726" i="1"/>
  <c r="E1726" i="1"/>
  <c r="F69" i="1"/>
  <c r="D1727" i="1"/>
  <c r="E1727" i="1"/>
  <c r="F70" i="1"/>
  <c r="D1728" i="1"/>
  <c r="E1728" i="1"/>
  <c r="F71" i="1"/>
  <c r="D1729" i="1"/>
  <c r="E1729" i="1"/>
  <c r="F72" i="1"/>
  <c r="D1730" i="1"/>
  <c r="E1730" i="1"/>
  <c r="F73" i="1"/>
  <c r="D1731" i="1"/>
  <c r="E1731" i="1"/>
  <c r="F74" i="1"/>
  <c r="D1732" i="1"/>
  <c r="E1732" i="1"/>
  <c r="F75" i="1"/>
  <c r="D1733" i="1"/>
  <c r="E1733" i="1"/>
  <c r="F76" i="1"/>
  <c r="D1734" i="1"/>
  <c r="E1734" i="1"/>
  <c r="F77" i="1"/>
  <c r="D1735" i="1"/>
  <c r="E1735" i="1"/>
  <c r="F78" i="1"/>
  <c r="D1736" i="1"/>
  <c r="E1736" i="1"/>
  <c r="F79" i="1"/>
  <c r="D1737" i="1"/>
  <c r="E1737" i="1"/>
  <c r="F80" i="1"/>
  <c r="D1738" i="1"/>
  <c r="E1738" i="1"/>
  <c r="F81" i="1"/>
  <c r="D1739" i="1"/>
  <c r="E1739" i="1"/>
  <c r="F82" i="1"/>
  <c r="D1740" i="1"/>
  <c r="E1740" i="1"/>
  <c r="F83" i="1"/>
  <c r="D1741" i="1"/>
  <c r="E1741" i="1"/>
  <c r="F84" i="1"/>
  <c r="D1742" i="1"/>
  <c r="E1742" i="1"/>
  <c r="F85" i="1"/>
  <c r="D1743" i="1"/>
  <c r="E1743" i="1"/>
  <c r="F86" i="1"/>
  <c r="D1744" i="1"/>
  <c r="E1744" i="1"/>
  <c r="F87" i="1"/>
  <c r="D1745" i="1"/>
  <c r="E1745" i="1"/>
  <c r="F88" i="1"/>
  <c r="D1746" i="1"/>
  <c r="E1746" i="1"/>
  <c r="F89" i="1"/>
  <c r="D1747" i="1"/>
  <c r="E1747" i="1"/>
  <c r="F90" i="1"/>
  <c r="D1748" i="1"/>
  <c r="E1748" i="1"/>
  <c r="F91" i="1"/>
  <c r="D1749" i="1"/>
  <c r="E1749" i="1"/>
  <c r="F92" i="1"/>
  <c r="C92" i="1" s="1"/>
  <c r="D1750" i="1"/>
  <c r="E1750" i="1"/>
  <c r="F93" i="1"/>
  <c r="D1751" i="1"/>
  <c r="E1751" i="1"/>
  <c r="F94" i="1"/>
  <c r="D1752" i="1"/>
  <c r="E1752" i="1"/>
  <c r="F95" i="1"/>
  <c r="C95" i="1" s="1"/>
  <c r="D1753" i="1"/>
  <c r="E1753" i="1"/>
  <c r="F96" i="1"/>
  <c r="D1754" i="1"/>
  <c r="E1754" i="1"/>
  <c r="F97" i="1"/>
  <c r="D1755" i="1"/>
  <c r="E1755" i="1"/>
  <c r="F98" i="1"/>
  <c r="D1756" i="1"/>
  <c r="E1756" i="1"/>
  <c r="F99" i="1"/>
  <c r="D1757" i="1"/>
  <c r="E1757" i="1"/>
  <c r="F100" i="1"/>
  <c r="D1758" i="1"/>
  <c r="E1758" i="1"/>
  <c r="F101" i="1"/>
  <c r="D1759" i="1"/>
  <c r="E1759" i="1"/>
  <c r="F102" i="1"/>
  <c r="D1760" i="1"/>
  <c r="E1760" i="1"/>
  <c r="F103" i="1"/>
  <c r="D1761" i="1"/>
  <c r="E1761" i="1"/>
  <c r="F104" i="1"/>
  <c r="D1762" i="1"/>
  <c r="E1762" i="1"/>
  <c r="F105" i="1"/>
  <c r="D1763" i="1"/>
  <c r="E1763" i="1"/>
  <c r="F106" i="1"/>
  <c r="D1764" i="1"/>
  <c r="E1764" i="1"/>
  <c r="F107" i="1"/>
  <c r="C107" i="1" s="1"/>
  <c r="D1765" i="1"/>
  <c r="E1765" i="1"/>
  <c r="F108" i="1"/>
  <c r="C108" i="1" s="1"/>
  <c r="D1766" i="1"/>
  <c r="E1766" i="1"/>
  <c r="F109" i="1"/>
  <c r="C109" i="1" s="1"/>
  <c r="D1767" i="1"/>
  <c r="E1767" i="1"/>
  <c r="F110" i="1"/>
  <c r="D1768" i="1"/>
  <c r="E1768" i="1"/>
  <c r="F111" i="1"/>
  <c r="D1769" i="1"/>
  <c r="E1769" i="1"/>
  <c r="F112" i="1"/>
  <c r="D1770" i="1"/>
  <c r="E1770" i="1"/>
  <c r="F113" i="1"/>
  <c r="D1771" i="1"/>
  <c r="E1771" i="1"/>
  <c r="F114" i="1"/>
  <c r="D1772" i="1"/>
  <c r="E1772" i="1"/>
  <c r="F115" i="1"/>
  <c r="D1773" i="1"/>
  <c r="E1773" i="1"/>
  <c r="F116" i="1"/>
  <c r="D1774" i="1"/>
  <c r="E1774" i="1"/>
  <c r="F117" i="1"/>
  <c r="D1775" i="1"/>
  <c r="E1775" i="1"/>
  <c r="F118" i="1"/>
  <c r="D1776" i="1"/>
  <c r="E1776" i="1"/>
  <c r="F119" i="1"/>
  <c r="D1777" i="1"/>
  <c r="E1777" i="1"/>
  <c r="F120" i="1"/>
  <c r="D1778" i="1"/>
  <c r="E1778" i="1"/>
  <c r="F121" i="1"/>
  <c r="D1779" i="1"/>
  <c r="E1779" i="1"/>
  <c r="F122" i="1"/>
  <c r="D1780" i="1"/>
  <c r="E1780" i="1"/>
  <c r="F123" i="1"/>
  <c r="D1781" i="1"/>
  <c r="E1781" i="1"/>
  <c r="F124" i="1"/>
  <c r="D1782" i="1"/>
  <c r="E1782" i="1"/>
  <c r="F125" i="1"/>
  <c r="D1783" i="1"/>
  <c r="E1783" i="1"/>
  <c r="F126" i="1"/>
  <c r="D1784" i="1"/>
  <c r="E1784" i="1"/>
  <c r="F127" i="1"/>
  <c r="D1785" i="1"/>
  <c r="E1785" i="1"/>
  <c r="F128" i="1"/>
  <c r="D1786" i="1"/>
  <c r="E1786" i="1"/>
  <c r="F129" i="1"/>
  <c r="D1787" i="1"/>
  <c r="E1787" i="1"/>
  <c r="F130" i="1"/>
  <c r="D1788" i="1"/>
  <c r="E1788" i="1"/>
  <c r="F131" i="1"/>
  <c r="D1789" i="1"/>
  <c r="E1789" i="1"/>
  <c r="F132" i="1"/>
  <c r="D1790" i="1"/>
  <c r="E1790" i="1"/>
  <c r="F133" i="1"/>
  <c r="D1791" i="1"/>
  <c r="E1791" i="1"/>
  <c r="F134" i="1"/>
  <c r="D1792" i="1"/>
  <c r="E1792" i="1"/>
  <c r="F135" i="1"/>
  <c r="D1793" i="1"/>
  <c r="E1793" i="1"/>
  <c r="F136" i="1"/>
  <c r="D1794" i="1"/>
  <c r="E1794" i="1"/>
  <c r="F137" i="1"/>
  <c r="D1795" i="1"/>
  <c r="E1795" i="1"/>
  <c r="F138" i="1"/>
  <c r="D1796" i="1"/>
  <c r="E1796" i="1"/>
  <c r="F139" i="1"/>
  <c r="D1797" i="1"/>
  <c r="E1797" i="1"/>
  <c r="F140" i="1"/>
  <c r="D1798" i="1"/>
  <c r="E1798" i="1"/>
  <c r="F141" i="1"/>
  <c r="D1799" i="1"/>
  <c r="E1799" i="1"/>
  <c r="F142" i="1"/>
  <c r="D1800" i="1"/>
  <c r="E1800" i="1"/>
  <c r="F143" i="1"/>
  <c r="D1801" i="1"/>
  <c r="E1801" i="1"/>
  <c r="F144" i="1"/>
  <c r="D1802" i="1"/>
  <c r="E1802" i="1"/>
  <c r="F145" i="1"/>
  <c r="C145" i="1" s="1"/>
  <c r="D1803" i="1"/>
  <c r="E1803" i="1"/>
  <c r="F146" i="1"/>
  <c r="D1804" i="1"/>
  <c r="E1804" i="1"/>
  <c r="F147" i="1"/>
  <c r="D1805" i="1"/>
  <c r="E1805" i="1"/>
  <c r="F148" i="1"/>
  <c r="D1806" i="1"/>
  <c r="E1806" i="1"/>
  <c r="F149" i="1"/>
  <c r="D1807" i="1"/>
  <c r="E1807" i="1"/>
  <c r="F150" i="1"/>
  <c r="D1808" i="1"/>
  <c r="E1808" i="1"/>
  <c r="F151" i="1"/>
  <c r="D1809" i="1"/>
  <c r="E1809" i="1"/>
  <c r="F152" i="1"/>
  <c r="D1810" i="1"/>
  <c r="E1810" i="1"/>
  <c r="F153" i="1"/>
  <c r="D1811" i="1"/>
  <c r="E1811" i="1"/>
  <c r="F154" i="1"/>
  <c r="D1812" i="1"/>
  <c r="E1812" i="1"/>
  <c r="F155" i="1"/>
  <c r="D1813" i="1"/>
  <c r="E1813" i="1"/>
  <c r="F156" i="1"/>
  <c r="D1814" i="1"/>
  <c r="E1814" i="1"/>
  <c r="F157" i="1"/>
  <c r="D1815" i="1"/>
  <c r="E1815" i="1"/>
  <c r="F158" i="1"/>
  <c r="D1816" i="1"/>
  <c r="E1816" i="1"/>
  <c r="F159" i="1"/>
  <c r="D1817" i="1"/>
  <c r="E1817" i="1"/>
  <c r="F160" i="1"/>
  <c r="D1818" i="1"/>
  <c r="E1818" i="1"/>
  <c r="F161" i="1"/>
  <c r="D1819" i="1"/>
  <c r="E1819" i="1"/>
  <c r="F162" i="1"/>
  <c r="D1820" i="1"/>
  <c r="E1820" i="1"/>
  <c r="F163" i="1"/>
  <c r="D1821" i="1"/>
  <c r="E1821" i="1"/>
  <c r="F164" i="1"/>
  <c r="D1822" i="1"/>
  <c r="E1822" i="1"/>
  <c r="F165" i="1"/>
  <c r="D1823" i="1"/>
  <c r="E1823" i="1"/>
  <c r="F166" i="1"/>
  <c r="D1824" i="1"/>
  <c r="E1824" i="1"/>
  <c r="F167" i="1"/>
  <c r="D1825" i="1"/>
  <c r="E1825" i="1"/>
  <c r="F168" i="1"/>
  <c r="D1826" i="1"/>
  <c r="E1826" i="1"/>
  <c r="F169" i="1"/>
  <c r="D1827" i="1"/>
  <c r="E1827" i="1"/>
  <c r="F170" i="1"/>
  <c r="D1828" i="1"/>
  <c r="E1828" i="1"/>
  <c r="F171" i="1"/>
  <c r="D1829" i="1"/>
  <c r="E1829" i="1"/>
  <c r="F172" i="1"/>
  <c r="D1830" i="1"/>
  <c r="E1830" i="1"/>
  <c r="F173" i="1"/>
  <c r="D1831" i="1"/>
  <c r="E1831" i="1"/>
  <c r="F174" i="1"/>
  <c r="D1832" i="1"/>
  <c r="E1832" i="1"/>
  <c r="F175" i="1"/>
  <c r="D1833" i="1"/>
  <c r="E1833" i="1"/>
  <c r="F176" i="1"/>
  <c r="D1834" i="1"/>
  <c r="E1834" i="1"/>
  <c r="F177" i="1"/>
  <c r="D1835" i="1"/>
  <c r="E1835" i="1"/>
  <c r="F178" i="1"/>
  <c r="D1836" i="1"/>
  <c r="E1836" i="1"/>
  <c r="F179" i="1"/>
  <c r="D1837" i="1"/>
  <c r="E1837" i="1"/>
  <c r="F180" i="1"/>
  <c r="D1838" i="1"/>
  <c r="E1838" i="1"/>
  <c r="F181" i="1"/>
  <c r="D1839" i="1"/>
  <c r="E1839" i="1"/>
  <c r="F182" i="1"/>
  <c r="D1840" i="1"/>
  <c r="E1840" i="1"/>
  <c r="F183" i="1"/>
  <c r="D1841" i="1"/>
  <c r="E1841" i="1"/>
  <c r="F184" i="1"/>
  <c r="D1842" i="1"/>
  <c r="E1842" i="1"/>
  <c r="F185" i="1"/>
  <c r="D1843" i="1"/>
  <c r="E1843" i="1"/>
  <c r="F186" i="1"/>
  <c r="D1844" i="1"/>
  <c r="E1844" i="1"/>
  <c r="F187" i="1"/>
  <c r="D1845" i="1"/>
  <c r="E1845" i="1"/>
  <c r="F188" i="1"/>
  <c r="C188" i="1" s="1"/>
  <c r="D1846" i="1"/>
  <c r="E1846" i="1"/>
  <c r="F189" i="1"/>
  <c r="C189" i="1" s="1"/>
  <c r="D1847" i="1"/>
  <c r="E1847" i="1"/>
  <c r="F190" i="1"/>
  <c r="D1848" i="1"/>
  <c r="E1848" i="1"/>
  <c r="F191" i="1"/>
  <c r="D1849" i="1"/>
  <c r="E1849" i="1"/>
  <c r="F192" i="1"/>
  <c r="D1850" i="1"/>
  <c r="E1850" i="1"/>
  <c r="F193" i="1"/>
  <c r="D1851" i="1"/>
  <c r="E1851" i="1"/>
  <c r="F194" i="1"/>
  <c r="D1852" i="1"/>
  <c r="E1852" i="1"/>
  <c r="F195" i="1"/>
  <c r="D1853" i="1"/>
  <c r="E1853" i="1"/>
  <c r="F196" i="1"/>
  <c r="C196" i="1" s="1"/>
  <c r="D1854" i="1"/>
  <c r="E1854" i="1"/>
  <c r="F197" i="1"/>
  <c r="D1855" i="1"/>
  <c r="E1855" i="1"/>
  <c r="F198" i="1"/>
  <c r="D1856" i="1"/>
  <c r="E1856" i="1"/>
  <c r="F199" i="1"/>
  <c r="D1857" i="1"/>
  <c r="E1857" i="1"/>
  <c r="F200" i="1"/>
  <c r="D1858" i="1"/>
  <c r="E1858" i="1"/>
  <c r="F201" i="1"/>
  <c r="D1859" i="1"/>
  <c r="E1859" i="1"/>
  <c r="F202" i="1"/>
  <c r="D1860" i="1"/>
  <c r="E1860" i="1"/>
  <c r="F203" i="1"/>
  <c r="D1861" i="1"/>
  <c r="E1861" i="1"/>
  <c r="F204" i="1"/>
  <c r="D1862" i="1"/>
  <c r="E1862" i="1"/>
  <c r="F205" i="1"/>
  <c r="D1863" i="1"/>
  <c r="E1863" i="1"/>
  <c r="F206" i="1"/>
  <c r="D1864" i="1"/>
  <c r="E1864" i="1"/>
  <c r="F207" i="1"/>
  <c r="D1865" i="1"/>
  <c r="E1865" i="1"/>
  <c r="F208" i="1"/>
  <c r="D1866" i="1"/>
  <c r="E1866" i="1"/>
  <c r="F209" i="1"/>
  <c r="D1867" i="1"/>
  <c r="E1867" i="1"/>
  <c r="F210" i="1"/>
  <c r="D1868" i="1"/>
  <c r="E1868" i="1"/>
  <c r="F211" i="1"/>
  <c r="D1869" i="1"/>
  <c r="E1869" i="1"/>
  <c r="F212" i="1"/>
  <c r="D1870" i="1"/>
  <c r="E1870" i="1"/>
  <c r="F213" i="1"/>
  <c r="D1871" i="1"/>
  <c r="E1871" i="1"/>
  <c r="F214" i="1"/>
  <c r="D1872" i="1"/>
  <c r="E1872" i="1"/>
  <c r="F215" i="1"/>
  <c r="D1873" i="1"/>
  <c r="E1873" i="1"/>
  <c r="F216" i="1"/>
  <c r="D1874" i="1"/>
  <c r="E1874" i="1"/>
  <c r="F217" i="1"/>
  <c r="D1875" i="1"/>
  <c r="E1875" i="1"/>
  <c r="F218" i="1"/>
  <c r="D1876" i="1"/>
  <c r="E1876" i="1"/>
  <c r="F219" i="1"/>
  <c r="D1877" i="1"/>
  <c r="E1877" i="1"/>
  <c r="F220" i="1"/>
  <c r="C220" i="1" s="1"/>
  <c r="D1878" i="1"/>
  <c r="E1878" i="1"/>
  <c r="F221" i="1"/>
  <c r="D1879" i="1"/>
  <c r="E1879" i="1"/>
  <c r="F222" i="1"/>
  <c r="D1880" i="1"/>
  <c r="E1880" i="1"/>
  <c r="F223" i="1"/>
  <c r="D1881" i="1"/>
  <c r="E1881" i="1"/>
  <c r="F224" i="1"/>
  <c r="D1882" i="1"/>
  <c r="E1882" i="1"/>
  <c r="F225" i="1"/>
  <c r="D1883" i="1"/>
  <c r="E1883" i="1"/>
  <c r="F226" i="1"/>
  <c r="D1884" i="1"/>
  <c r="E1884" i="1"/>
  <c r="F227" i="1"/>
  <c r="D1885" i="1"/>
  <c r="E1885" i="1"/>
  <c r="F228" i="1"/>
  <c r="D1886" i="1"/>
  <c r="E1886" i="1"/>
  <c r="F229" i="1"/>
  <c r="D1887" i="1"/>
  <c r="E1887" i="1"/>
  <c r="F230" i="1"/>
  <c r="D1888" i="1"/>
  <c r="E1888" i="1"/>
  <c r="F231" i="1"/>
  <c r="D1889" i="1"/>
  <c r="E1889" i="1"/>
  <c r="F232" i="1"/>
  <c r="D1890" i="1"/>
  <c r="E1890" i="1"/>
  <c r="F233" i="1"/>
  <c r="D1891" i="1"/>
  <c r="E1891" i="1"/>
  <c r="F234" i="1"/>
  <c r="D1892" i="1"/>
  <c r="E1892" i="1"/>
  <c r="F235" i="1"/>
  <c r="D1893" i="1"/>
  <c r="E1893" i="1"/>
  <c r="F236" i="1"/>
  <c r="D1894" i="1"/>
  <c r="E1894" i="1"/>
  <c r="F237" i="1"/>
  <c r="D1895" i="1"/>
  <c r="E1895" i="1"/>
  <c r="F238" i="1"/>
  <c r="D1896" i="1"/>
  <c r="E1896" i="1"/>
  <c r="F239" i="1"/>
  <c r="D1897" i="1"/>
  <c r="E1897" i="1"/>
  <c r="F240" i="1"/>
  <c r="D1898" i="1"/>
  <c r="E1898" i="1"/>
  <c r="F241" i="1"/>
  <c r="D1899" i="1"/>
  <c r="E1899" i="1"/>
  <c r="F242" i="1"/>
  <c r="D1900" i="1"/>
  <c r="E1900" i="1"/>
  <c r="F243" i="1"/>
  <c r="D1901" i="1"/>
  <c r="E1901" i="1"/>
  <c r="F244" i="1"/>
  <c r="D1902" i="1"/>
  <c r="E1902" i="1"/>
  <c r="F245" i="1"/>
  <c r="D1903" i="1"/>
  <c r="E1903" i="1"/>
  <c r="F246" i="1"/>
  <c r="D1904" i="1"/>
  <c r="E1904" i="1"/>
  <c r="F247" i="1"/>
  <c r="D1905" i="1"/>
  <c r="E1905" i="1"/>
  <c r="F248" i="1"/>
  <c r="D1906" i="1"/>
  <c r="E1906" i="1"/>
  <c r="F249" i="1"/>
  <c r="D1907" i="1"/>
  <c r="E1907" i="1"/>
  <c r="F250" i="1"/>
  <c r="D1908" i="1"/>
  <c r="E1908" i="1"/>
  <c r="F251" i="1"/>
  <c r="D1909" i="1"/>
  <c r="E1909" i="1"/>
  <c r="F252" i="1"/>
  <c r="D1910" i="1"/>
  <c r="E1910" i="1"/>
  <c r="F253" i="1"/>
  <c r="D1911" i="1"/>
  <c r="E1911" i="1"/>
  <c r="F254" i="1"/>
  <c r="D1912" i="1"/>
  <c r="E1912" i="1"/>
  <c r="F255" i="1"/>
  <c r="D1913" i="1"/>
  <c r="E1913" i="1"/>
  <c r="F256" i="1"/>
  <c r="D1914" i="1"/>
  <c r="E1914" i="1"/>
  <c r="F257" i="1"/>
  <c r="D1915" i="1"/>
  <c r="E1915" i="1"/>
  <c r="F258" i="1"/>
  <c r="D1916" i="1"/>
  <c r="E1916" i="1"/>
  <c r="F259" i="1"/>
  <c r="D1917" i="1"/>
  <c r="E1917" i="1"/>
  <c r="F260" i="1"/>
  <c r="D1918" i="1"/>
  <c r="E1918" i="1"/>
  <c r="F261" i="1"/>
  <c r="D1919" i="1"/>
  <c r="E1919" i="1"/>
  <c r="F262" i="1"/>
  <c r="D1920" i="1"/>
  <c r="E1920" i="1"/>
  <c r="F263" i="1"/>
  <c r="C263" i="1" s="1"/>
  <c r="D1921" i="1"/>
  <c r="E1921" i="1"/>
  <c r="F264" i="1"/>
  <c r="D1922" i="1"/>
  <c r="E1922" i="1"/>
  <c r="F265" i="1"/>
  <c r="D1923" i="1"/>
  <c r="E1923" i="1"/>
  <c r="F266" i="1"/>
  <c r="D1924" i="1"/>
  <c r="E1924" i="1"/>
  <c r="F267" i="1"/>
  <c r="D1925" i="1"/>
  <c r="E1925" i="1"/>
  <c r="F268" i="1"/>
  <c r="D1926" i="1"/>
  <c r="E1926" i="1"/>
  <c r="F269" i="1"/>
  <c r="D1927" i="1"/>
  <c r="E1927" i="1"/>
  <c r="F270" i="1"/>
  <c r="D1928" i="1"/>
  <c r="E1928" i="1"/>
  <c r="F271" i="1"/>
  <c r="D1929" i="1"/>
  <c r="E1929" i="1"/>
  <c r="F272" i="1"/>
  <c r="D1930" i="1"/>
  <c r="E1930" i="1"/>
  <c r="F273" i="1"/>
  <c r="D1931" i="1"/>
  <c r="E1931" i="1"/>
  <c r="F274" i="1"/>
  <c r="C274" i="1" s="1"/>
  <c r="D1932" i="1"/>
  <c r="E1932" i="1"/>
  <c r="F275" i="1"/>
  <c r="D1933" i="1"/>
  <c r="E1933" i="1"/>
  <c r="F276" i="1"/>
  <c r="D1934" i="1"/>
  <c r="E1934" i="1"/>
  <c r="F277" i="1"/>
  <c r="D1935" i="1"/>
  <c r="E1935" i="1"/>
  <c r="F278" i="1"/>
  <c r="D1936" i="1"/>
  <c r="E1936" i="1"/>
  <c r="F279" i="1"/>
  <c r="C279" i="1" s="1"/>
  <c r="D1937" i="1"/>
  <c r="E1937" i="1"/>
  <c r="F280" i="1"/>
  <c r="D1938" i="1"/>
  <c r="E1938" i="1"/>
  <c r="F281" i="1"/>
  <c r="D1939" i="1"/>
  <c r="E1939" i="1"/>
  <c r="F282" i="1"/>
  <c r="D1940" i="1"/>
  <c r="E1940" i="1"/>
  <c r="F283" i="1"/>
  <c r="D1941" i="1"/>
  <c r="E1941" i="1"/>
  <c r="F284" i="1"/>
  <c r="C284" i="1" s="1"/>
  <c r="D1942" i="1"/>
  <c r="E1942" i="1"/>
  <c r="F285" i="1"/>
  <c r="C285" i="1" s="1"/>
  <c r="D1943" i="1"/>
  <c r="E1943" i="1"/>
  <c r="F286" i="1"/>
  <c r="D1944" i="1"/>
  <c r="E1944" i="1"/>
  <c r="F287" i="1"/>
  <c r="D1945" i="1"/>
  <c r="E1945" i="1"/>
  <c r="F288" i="1"/>
  <c r="D1946" i="1"/>
  <c r="E1946" i="1"/>
  <c r="F289" i="1"/>
  <c r="D1947" i="1"/>
  <c r="E1947" i="1"/>
  <c r="F290" i="1"/>
  <c r="D1948" i="1"/>
  <c r="E1948" i="1"/>
  <c r="F291" i="1"/>
  <c r="D1949" i="1"/>
  <c r="E1949" i="1"/>
  <c r="F292" i="1"/>
  <c r="D1950" i="1"/>
  <c r="E1950" i="1"/>
  <c r="F293" i="1"/>
  <c r="D1951" i="1"/>
  <c r="E1951" i="1"/>
  <c r="F294" i="1"/>
  <c r="D1952" i="1"/>
  <c r="E1952" i="1"/>
  <c r="F295" i="1"/>
  <c r="D1953" i="1"/>
  <c r="E1953" i="1"/>
  <c r="F296" i="1"/>
  <c r="D1954" i="1"/>
  <c r="E1954" i="1"/>
  <c r="F297" i="1"/>
  <c r="D1955" i="1"/>
  <c r="E1955" i="1"/>
  <c r="F298" i="1"/>
  <c r="D1956" i="1"/>
  <c r="E1956" i="1"/>
  <c r="F299" i="1"/>
  <c r="D1957" i="1"/>
  <c r="E1957" i="1"/>
  <c r="F300" i="1"/>
  <c r="D1958" i="1"/>
  <c r="E1958" i="1"/>
  <c r="F301" i="1"/>
  <c r="D1959" i="1"/>
  <c r="E1959" i="1"/>
  <c r="F302" i="1"/>
  <c r="D1960" i="1"/>
  <c r="E1960" i="1"/>
  <c r="F303" i="1"/>
  <c r="D1961" i="1"/>
  <c r="E1961" i="1"/>
  <c r="F304" i="1"/>
  <c r="D1962" i="1"/>
  <c r="E1962" i="1"/>
  <c r="F305" i="1"/>
  <c r="D1963" i="1"/>
  <c r="E1963" i="1"/>
  <c r="F306" i="1"/>
  <c r="C306" i="1" s="1"/>
  <c r="D1964" i="1"/>
  <c r="E1964" i="1"/>
  <c r="F307" i="1"/>
  <c r="D1965" i="1"/>
  <c r="E1965" i="1"/>
  <c r="F308" i="1"/>
  <c r="D1966" i="1"/>
  <c r="E1966" i="1"/>
  <c r="F309" i="1"/>
  <c r="D1967" i="1"/>
  <c r="E1967" i="1"/>
  <c r="F310" i="1"/>
  <c r="D1968" i="1"/>
  <c r="E1968" i="1"/>
  <c r="F311" i="1"/>
  <c r="C311" i="1" s="1"/>
  <c r="D1969" i="1"/>
  <c r="E1969" i="1"/>
  <c r="F312" i="1"/>
  <c r="D1970" i="1"/>
  <c r="E1970" i="1"/>
  <c r="F313" i="1"/>
  <c r="D1971" i="1"/>
  <c r="E1971" i="1"/>
  <c r="F314" i="1"/>
  <c r="D1972" i="1"/>
  <c r="E1972" i="1"/>
  <c r="F315" i="1"/>
  <c r="D1973" i="1"/>
  <c r="E1973" i="1"/>
  <c r="F316" i="1"/>
  <c r="D1974" i="1"/>
  <c r="E1974" i="1"/>
  <c r="F317" i="1"/>
  <c r="D1975" i="1"/>
  <c r="E1975" i="1"/>
  <c r="F318" i="1"/>
  <c r="D1976" i="1"/>
  <c r="E1976" i="1"/>
  <c r="F319" i="1"/>
  <c r="D1977" i="1"/>
  <c r="E1977" i="1"/>
  <c r="F320" i="1"/>
  <c r="D1978" i="1"/>
  <c r="E1978" i="1"/>
  <c r="F321" i="1"/>
  <c r="D1979" i="1"/>
  <c r="E1979" i="1"/>
  <c r="F322" i="1"/>
  <c r="D1980" i="1"/>
  <c r="E1980" i="1"/>
  <c r="F323" i="1"/>
  <c r="D1981" i="1"/>
  <c r="E1981" i="1"/>
  <c r="F324" i="1"/>
  <c r="D1982" i="1"/>
  <c r="E1982" i="1"/>
  <c r="F325" i="1"/>
  <c r="D1983" i="1"/>
  <c r="E1983" i="1"/>
  <c r="F326" i="1"/>
  <c r="D1984" i="1"/>
  <c r="E1984" i="1"/>
  <c r="F327" i="1"/>
  <c r="D1985" i="1"/>
  <c r="E1985" i="1"/>
  <c r="F328" i="1"/>
  <c r="D1986" i="1"/>
  <c r="E1986" i="1"/>
  <c r="F329" i="1"/>
  <c r="D1987" i="1"/>
  <c r="E1987" i="1"/>
  <c r="F330" i="1"/>
  <c r="D1988" i="1"/>
  <c r="E1988" i="1"/>
  <c r="F331" i="1"/>
  <c r="D1989" i="1"/>
  <c r="E1989" i="1"/>
  <c r="F332" i="1"/>
  <c r="D1990" i="1"/>
  <c r="E1990" i="1"/>
  <c r="F333" i="1"/>
  <c r="D1991" i="1"/>
  <c r="E1991" i="1"/>
  <c r="F334" i="1"/>
  <c r="D1992" i="1"/>
  <c r="E1992" i="1"/>
  <c r="F335" i="1"/>
  <c r="D1993" i="1"/>
  <c r="E1993" i="1"/>
  <c r="F336" i="1"/>
  <c r="D1994" i="1"/>
  <c r="E1994" i="1"/>
  <c r="F337" i="1"/>
  <c r="D1995" i="1"/>
  <c r="E1995" i="1"/>
  <c r="F338" i="1"/>
  <c r="D1996" i="1"/>
  <c r="E1996" i="1"/>
  <c r="F339" i="1"/>
  <c r="D1997" i="1"/>
  <c r="E1997" i="1"/>
  <c r="F340" i="1"/>
  <c r="D1998" i="1"/>
  <c r="E1998" i="1"/>
  <c r="F341" i="1"/>
  <c r="D1999" i="1"/>
  <c r="E1999" i="1"/>
  <c r="F342" i="1"/>
  <c r="D2000" i="1"/>
  <c r="E2000" i="1"/>
  <c r="F343" i="1"/>
  <c r="D2001" i="1"/>
  <c r="E2001" i="1"/>
  <c r="F344" i="1"/>
  <c r="D2002" i="1"/>
  <c r="E2002" i="1"/>
  <c r="F345" i="1"/>
  <c r="D2003" i="1"/>
  <c r="E2003" i="1"/>
  <c r="F346" i="1"/>
  <c r="D2004" i="1"/>
  <c r="E2004" i="1"/>
  <c r="F347" i="1"/>
  <c r="D2005" i="1"/>
  <c r="E2005" i="1"/>
  <c r="F348" i="1"/>
  <c r="D2006" i="1"/>
  <c r="E2006" i="1"/>
  <c r="F349" i="1"/>
  <c r="C349" i="1" s="1"/>
  <c r="D2007" i="1"/>
  <c r="E2007" i="1"/>
  <c r="F350" i="1"/>
  <c r="D2008" i="1"/>
  <c r="E2008" i="1"/>
  <c r="F351" i="1"/>
  <c r="D2009" i="1"/>
  <c r="E2009" i="1"/>
  <c r="F352" i="1"/>
  <c r="D2010" i="1"/>
  <c r="E2010" i="1"/>
  <c r="F353" i="1"/>
  <c r="D2011" i="1"/>
  <c r="E2011" i="1"/>
  <c r="F354" i="1"/>
  <c r="D2012" i="1"/>
  <c r="E2012" i="1"/>
  <c r="F355" i="1"/>
  <c r="D2013" i="1"/>
  <c r="E2013" i="1"/>
  <c r="F356" i="1"/>
  <c r="D2014" i="1"/>
  <c r="E2014" i="1"/>
  <c r="F357" i="1"/>
  <c r="D2015" i="1"/>
  <c r="E2015" i="1"/>
  <c r="F358" i="1"/>
  <c r="D2016" i="1"/>
  <c r="E2016" i="1"/>
  <c r="F359" i="1"/>
  <c r="D2017" i="1"/>
  <c r="E2017" i="1"/>
  <c r="F360" i="1"/>
  <c r="D2018" i="1"/>
  <c r="E2018" i="1"/>
  <c r="F361" i="1"/>
  <c r="D2019" i="1"/>
  <c r="E2019" i="1"/>
  <c r="F362" i="1"/>
  <c r="D2020" i="1"/>
  <c r="E2020" i="1"/>
  <c r="F363" i="1"/>
  <c r="D2021" i="1"/>
  <c r="E2021" i="1"/>
  <c r="F364" i="1"/>
  <c r="D2022" i="1"/>
  <c r="E2022" i="1"/>
  <c r="F365" i="1"/>
  <c r="D2023" i="1"/>
  <c r="E2023" i="1"/>
  <c r="F366" i="1"/>
  <c r="D2024" i="1"/>
  <c r="E2024" i="1"/>
  <c r="F367" i="1"/>
  <c r="D2025" i="1"/>
  <c r="E2025" i="1"/>
  <c r="F368" i="1"/>
  <c r="D2026" i="1"/>
  <c r="E2026" i="1"/>
  <c r="F369" i="1"/>
  <c r="D2027" i="1"/>
  <c r="E2027" i="1"/>
  <c r="F370" i="1"/>
  <c r="D2028" i="1"/>
  <c r="E2028" i="1"/>
  <c r="F371" i="1"/>
  <c r="D2029" i="1"/>
  <c r="E2029" i="1"/>
  <c r="F372" i="1"/>
  <c r="D2030" i="1"/>
  <c r="E2030" i="1"/>
  <c r="F373" i="1"/>
  <c r="D2031" i="1"/>
  <c r="E2031" i="1"/>
  <c r="F374" i="1"/>
  <c r="D2032" i="1"/>
  <c r="E2032" i="1"/>
  <c r="F375" i="1"/>
  <c r="D2033" i="1"/>
  <c r="E2033" i="1"/>
  <c r="F376" i="1"/>
  <c r="D2034" i="1"/>
  <c r="E2034" i="1"/>
  <c r="F377" i="1"/>
  <c r="D2035" i="1"/>
  <c r="E2035" i="1"/>
  <c r="F378" i="1"/>
  <c r="D2036" i="1"/>
  <c r="E2036" i="1"/>
  <c r="F379" i="1"/>
  <c r="D2037" i="1"/>
  <c r="E2037" i="1"/>
  <c r="F380" i="1"/>
  <c r="D2038" i="1"/>
  <c r="E2038" i="1"/>
  <c r="F381" i="1"/>
  <c r="D2039" i="1"/>
  <c r="E2039" i="1"/>
  <c r="F382" i="1"/>
  <c r="D2040" i="1"/>
  <c r="E2040" i="1"/>
  <c r="F383" i="1"/>
  <c r="D2041" i="1"/>
  <c r="E2041" i="1"/>
  <c r="F384" i="1"/>
  <c r="D2042" i="1"/>
  <c r="E2042" i="1"/>
  <c r="F385" i="1"/>
  <c r="D2043" i="1"/>
  <c r="E2043" i="1"/>
  <c r="F386" i="1"/>
  <c r="D2044" i="1"/>
  <c r="E2044" i="1"/>
  <c r="F387" i="1"/>
  <c r="D2045" i="1"/>
  <c r="E2045" i="1"/>
  <c r="F388" i="1"/>
  <c r="D2046" i="1"/>
  <c r="E2046" i="1"/>
  <c r="F389" i="1"/>
  <c r="D2047" i="1"/>
  <c r="E2047" i="1"/>
  <c r="F390" i="1"/>
  <c r="D2048" i="1"/>
  <c r="E2048" i="1"/>
  <c r="F391" i="1"/>
  <c r="D2049" i="1"/>
  <c r="E2049" i="1"/>
  <c r="F392" i="1"/>
  <c r="D2050" i="1"/>
  <c r="E2050" i="1"/>
  <c r="F393" i="1"/>
  <c r="D2051" i="1"/>
  <c r="E2051" i="1"/>
  <c r="F394" i="1"/>
  <c r="D2052" i="1"/>
  <c r="E2052" i="1"/>
  <c r="F395" i="1"/>
  <c r="D2053" i="1"/>
  <c r="E2053" i="1"/>
  <c r="F396" i="1"/>
  <c r="D2054" i="1"/>
  <c r="E2054" i="1"/>
  <c r="F397" i="1"/>
  <c r="D2055" i="1"/>
  <c r="E2055" i="1"/>
  <c r="F398" i="1"/>
  <c r="D2056" i="1"/>
  <c r="E2056" i="1"/>
  <c r="F399" i="1"/>
  <c r="D2057" i="1"/>
  <c r="E2057" i="1"/>
  <c r="F400" i="1"/>
  <c r="D2058" i="1"/>
  <c r="E2058" i="1"/>
  <c r="F401" i="1"/>
  <c r="D2059" i="1"/>
  <c r="E2059" i="1"/>
  <c r="F402" i="1"/>
  <c r="D2060" i="1"/>
  <c r="E2060" i="1"/>
  <c r="F403" i="1"/>
  <c r="D2061" i="1"/>
  <c r="E2061" i="1"/>
  <c r="F404" i="1"/>
  <c r="D2062" i="1"/>
  <c r="E2062" i="1"/>
  <c r="F405" i="1"/>
  <c r="D2063" i="1"/>
  <c r="E2063" i="1"/>
  <c r="F406" i="1"/>
  <c r="D2064" i="1"/>
  <c r="E2064" i="1"/>
  <c r="F407" i="1"/>
  <c r="D2065" i="1"/>
  <c r="E2065" i="1"/>
  <c r="F408" i="1"/>
  <c r="D2066" i="1"/>
  <c r="E2066" i="1"/>
  <c r="F409" i="1"/>
  <c r="D2067" i="1"/>
  <c r="E2067" i="1"/>
  <c r="F410" i="1"/>
  <c r="D2068" i="1"/>
  <c r="E2068" i="1"/>
  <c r="F411" i="1"/>
  <c r="D2069" i="1"/>
  <c r="E2069" i="1"/>
  <c r="F412" i="1"/>
  <c r="D2070" i="1"/>
  <c r="E2070" i="1"/>
  <c r="F413" i="1"/>
  <c r="D2071" i="1"/>
  <c r="E2071" i="1"/>
  <c r="F414" i="1"/>
  <c r="D2072" i="1"/>
  <c r="E2072" i="1"/>
  <c r="F415" i="1"/>
  <c r="D2073" i="1"/>
  <c r="E2073" i="1"/>
  <c r="F416" i="1"/>
  <c r="D2074" i="1"/>
  <c r="E2074" i="1"/>
  <c r="F417" i="1"/>
  <c r="D2075" i="1"/>
  <c r="E2075" i="1"/>
  <c r="F418" i="1"/>
  <c r="D2076" i="1"/>
  <c r="E2076" i="1"/>
  <c r="F419" i="1"/>
  <c r="D2077" i="1"/>
  <c r="E2077" i="1"/>
  <c r="F420" i="1"/>
  <c r="D2078" i="1"/>
  <c r="E2078" i="1"/>
  <c r="F421" i="1"/>
  <c r="D2079" i="1"/>
  <c r="E2079" i="1"/>
  <c r="F422" i="1"/>
  <c r="D2080" i="1"/>
  <c r="E2080" i="1"/>
  <c r="F423" i="1"/>
  <c r="D2081" i="1"/>
  <c r="E2081" i="1"/>
  <c r="F424" i="1"/>
  <c r="D2082" i="1"/>
  <c r="E2082" i="1"/>
  <c r="F425" i="1"/>
  <c r="D2083" i="1"/>
  <c r="E2083" i="1"/>
  <c r="F426" i="1"/>
  <c r="D2084" i="1"/>
  <c r="E2084" i="1"/>
  <c r="F427" i="1"/>
  <c r="D2085" i="1"/>
  <c r="E2085" i="1"/>
  <c r="F428" i="1"/>
  <c r="D2086" i="1"/>
  <c r="E2086" i="1"/>
  <c r="F429" i="1"/>
  <c r="C429" i="1" s="1"/>
  <c r="D2087" i="1"/>
  <c r="E2087" i="1"/>
  <c r="F430" i="1"/>
  <c r="D2088" i="1"/>
  <c r="E2088" i="1"/>
  <c r="F431" i="1"/>
  <c r="D2089" i="1"/>
  <c r="E2089" i="1"/>
  <c r="F432" i="1"/>
  <c r="D2090" i="1"/>
  <c r="E2090" i="1"/>
  <c r="F433" i="1"/>
  <c r="D2091" i="1"/>
  <c r="E2091" i="1"/>
  <c r="F434" i="1"/>
  <c r="C434" i="1" s="1"/>
  <c r="D2092" i="1"/>
  <c r="E2092" i="1"/>
  <c r="F435" i="1"/>
  <c r="D2093" i="1"/>
  <c r="E2093" i="1"/>
  <c r="F436" i="1"/>
  <c r="D2094" i="1"/>
  <c r="E2094" i="1"/>
  <c r="F437" i="1"/>
  <c r="D2095" i="1"/>
  <c r="E2095" i="1"/>
  <c r="F438" i="1"/>
  <c r="D2096" i="1"/>
  <c r="E2096" i="1"/>
  <c r="F439" i="1"/>
  <c r="D2097" i="1"/>
  <c r="E2097" i="1"/>
  <c r="F440" i="1"/>
  <c r="D2098" i="1"/>
  <c r="E2098" i="1"/>
  <c r="F441" i="1"/>
  <c r="D2099" i="1"/>
  <c r="E2099" i="1"/>
  <c r="F442" i="1"/>
  <c r="D2100" i="1"/>
  <c r="E2100" i="1"/>
  <c r="F443" i="1"/>
  <c r="D2101" i="1"/>
  <c r="E2101" i="1"/>
  <c r="F444" i="1"/>
  <c r="D2102" i="1"/>
  <c r="E2102" i="1"/>
  <c r="F445" i="1"/>
  <c r="D2103" i="1"/>
  <c r="E2103" i="1"/>
  <c r="F446" i="1"/>
  <c r="D2104" i="1"/>
  <c r="E2104" i="1"/>
  <c r="F447" i="1"/>
  <c r="D2105" i="1"/>
  <c r="E2105" i="1"/>
  <c r="F448" i="1"/>
  <c r="D2106" i="1"/>
  <c r="E2106" i="1"/>
  <c r="F449" i="1"/>
  <c r="D2107" i="1"/>
  <c r="E2107" i="1"/>
  <c r="F450" i="1"/>
  <c r="D2108" i="1"/>
  <c r="E2108" i="1"/>
  <c r="F451" i="1"/>
  <c r="D2109" i="1"/>
  <c r="E2109" i="1"/>
  <c r="F452" i="1"/>
  <c r="D2110" i="1"/>
  <c r="E2110" i="1"/>
  <c r="F453" i="1"/>
  <c r="D2111" i="1"/>
  <c r="E2111" i="1"/>
  <c r="F454" i="1"/>
  <c r="D2112" i="1"/>
  <c r="E2112" i="1"/>
  <c r="F455" i="1"/>
  <c r="D2113" i="1"/>
  <c r="E2113" i="1"/>
  <c r="F456" i="1"/>
  <c r="D2114" i="1"/>
  <c r="E2114" i="1"/>
  <c r="F457" i="1"/>
  <c r="D2115" i="1"/>
  <c r="E2115" i="1"/>
  <c r="F458" i="1"/>
  <c r="D2116" i="1"/>
  <c r="E2116" i="1"/>
  <c r="F459" i="1"/>
  <c r="D2117" i="1"/>
  <c r="E2117" i="1"/>
  <c r="F460" i="1"/>
  <c r="D2118" i="1"/>
  <c r="E2118" i="1"/>
  <c r="F461" i="1"/>
  <c r="D2119" i="1"/>
  <c r="E2119" i="1"/>
  <c r="F462" i="1"/>
  <c r="D2120" i="1"/>
  <c r="E2120" i="1"/>
  <c r="F463" i="1"/>
  <c r="D2121" i="1"/>
  <c r="E2121" i="1"/>
  <c r="F464" i="1"/>
  <c r="D2122" i="1"/>
  <c r="E2122" i="1"/>
  <c r="F465" i="1"/>
  <c r="D2123" i="1"/>
  <c r="E2123" i="1"/>
  <c r="F466" i="1"/>
  <c r="D2124" i="1"/>
  <c r="E2124" i="1"/>
  <c r="F467" i="1"/>
  <c r="D2125" i="1"/>
  <c r="E2125" i="1"/>
  <c r="F468" i="1"/>
  <c r="D2126" i="1"/>
  <c r="E2126" i="1"/>
  <c r="F469" i="1"/>
  <c r="D2127" i="1"/>
  <c r="E2127" i="1"/>
  <c r="F470" i="1"/>
  <c r="D2128" i="1"/>
  <c r="E2128" i="1"/>
  <c r="F471" i="1"/>
  <c r="D2129" i="1"/>
  <c r="E2129" i="1"/>
  <c r="F472" i="1"/>
  <c r="D2130" i="1"/>
  <c r="E2130" i="1"/>
  <c r="F473" i="1"/>
  <c r="D2131" i="1"/>
  <c r="E2131" i="1"/>
  <c r="F474" i="1"/>
  <c r="D2132" i="1"/>
  <c r="E2132" i="1"/>
  <c r="F475" i="1"/>
  <c r="D2133" i="1"/>
  <c r="E2133" i="1"/>
  <c r="F476" i="1"/>
  <c r="D2134" i="1"/>
  <c r="E2134" i="1"/>
  <c r="F477" i="1"/>
  <c r="D2135" i="1"/>
  <c r="E2135" i="1"/>
  <c r="F478" i="1"/>
  <c r="D2136" i="1"/>
  <c r="E2136" i="1"/>
  <c r="F479" i="1"/>
  <c r="D2137" i="1"/>
  <c r="E2137" i="1"/>
  <c r="F480" i="1"/>
  <c r="D2138" i="1"/>
  <c r="E2138" i="1"/>
  <c r="F481" i="1"/>
  <c r="D2139" i="1"/>
  <c r="E2139" i="1"/>
  <c r="F482" i="1"/>
  <c r="D2140" i="1"/>
  <c r="E2140" i="1"/>
  <c r="F483" i="1"/>
  <c r="D2141" i="1"/>
  <c r="E2141" i="1"/>
  <c r="F484" i="1"/>
  <c r="D2142" i="1"/>
  <c r="E2142" i="1"/>
  <c r="F485" i="1"/>
  <c r="D2143" i="1"/>
  <c r="E2143" i="1"/>
  <c r="F486" i="1"/>
  <c r="D2144" i="1"/>
  <c r="E2144" i="1"/>
  <c r="F487" i="1"/>
  <c r="D2145" i="1"/>
  <c r="E2145" i="1"/>
  <c r="F488" i="1"/>
  <c r="D2146" i="1"/>
  <c r="E2146" i="1"/>
  <c r="F489" i="1"/>
  <c r="D2147" i="1"/>
  <c r="E2147" i="1"/>
  <c r="F490" i="1"/>
  <c r="D2148" i="1"/>
  <c r="E2148" i="1"/>
  <c r="F491" i="1"/>
  <c r="D2149" i="1"/>
  <c r="E2149" i="1"/>
  <c r="F492" i="1"/>
  <c r="D2150" i="1"/>
  <c r="E2150" i="1"/>
  <c r="F493" i="1"/>
  <c r="D2151" i="1"/>
  <c r="E2151" i="1"/>
  <c r="F494" i="1"/>
  <c r="D2152" i="1"/>
  <c r="E2152" i="1"/>
  <c r="F495" i="1"/>
  <c r="D2153" i="1"/>
  <c r="E2153" i="1"/>
  <c r="F496" i="1"/>
  <c r="D2154" i="1"/>
  <c r="E2154" i="1"/>
  <c r="F497" i="1"/>
  <c r="D2155" i="1"/>
  <c r="E2155" i="1"/>
  <c r="F498" i="1"/>
  <c r="D2156" i="1"/>
  <c r="E2156" i="1"/>
  <c r="F499" i="1"/>
  <c r="D2157" i="1"/>
  <c r="E2157" i="1"/>
  <c r="F500" i="1"/>
  <c r="D2158" i="1"/>
  <c r="E2158" i="1"/>
  <c r="F501" i="1"/>
  <c r="D2159" i="1"/>
  <c r="E2159" i="1"/>
  <c r="F502" i="1"/>
  <c r="D2160" i="1"/>
  <c r="E2160" i="1"/>
  <c r="F503" i="1"/>
  <c r="D2161" i="1"/>
  <c r="E2161" i="1"/>
  <c r="F504" i="1"/>
  <c r="D2162" i="1"/>
  <c r="E2162" i="1"/>
  <c r="F505" i="1"/>
  <c r="C505" i="1" s="1"/>
  <c r="D2163" i="1"/>
  <c r="E2163" i="1"/>
  <c r="F506" i="1"/>
  <c r="D2164" i="1"/>
  <c r="E2164" i="1"/>
  <c r="F507" i="1"/>
  <c r="F508" i="1"/>
  <c r="C508" i="1" s="1"/>
  <c r="D2165" i="1"/>
  <c r="E2165" i="1"/>
  <c r="F509" i="1"/>
  <c r="D2166" i="1"/>
  <c r="E2166" i="1"/>
  <c r="F510" i="1"/>
  <c r="D2167" i="1"/>
  <c r="E2167" i="1"/>
  <c r="F511" i="1"/>
  <c r="D2168" i="1"/>
  <c r="E2168" i="1"/>
  <c r="F512" i="1"/>
  <c r="D2169" i="1"/>
  <c r="E2169" i="1"/>
  <c r="F513" i="1"/>
  <c r="D2170" i="1"/>
  <c r="E2170" i="1"/>
  <c r="F514" i="1"/>
  <c r="D2171" i="1"/>
  <c r="E2171" i="1"/>
  <c r="F515" i="1"/>
  <c r="D2172" i="1"/>
  <c r="E2172" i="1"/>
  <c r="F516" i="1"/>
  <c r="D2173" i="1"/>
  <c r="E2173" i="1"/>
  <c r="F517" i="1"/>
  <c r="D2174" i="1"/>
  <c r="E2174" i="1"/>
  <c r="F518" i="1"/>
  <c r="D2175" i="1"/>
  <c r="E2175" i="1"/>
  <c r="F519" i="1"/>
  <c r="D2176" i="1"/>
  <c r="E2176" i="1"/>
  <c r="F520" i="1"/>
  <c r="D2177" i="1"/>
  <c r="E2177" i="1"/>
  <c r="F521" i="1"/>
  <c r="D2178" i="1"/>
  <c r="E2178" i="1"/>
  <c r="F522" i="1"/>
  <c r="D2179" i="1"/>
  <c r="E2179" i="1"/>
  <c r="F523" i="1"/>
  <c r="D2180" i="1"/>
  <c r="E2180" i="1"/>
  <c r="F524" i="1"/>
  <c r="D2181" i="1"/>
  <c r="E2181" i="1"/>
  <c r="F525" i="1"/>
  <c r="D2182" i="1"/>
  <c r="E2182" i="1"/>
  <c r="F526" i="1"/>
  <c r="D2183" i="1"/>
  <c r="E2183" i="1"/>
  <c r="F527" i="1"/>
  <c r="D2184" i="1"/>
  <c r="E2184" i="1"/>
  <c r="F528" i="1"/>
  <c r="D2185" i="1"/>
  <c r="E2185" i="1"/>
  <c r="F529" i="1"/>
  <c r="C529" i="1" s="1"/>
  <c r="D2186" i="1"/>
  <c r="E2186" i="1"/>
  <c r="F530" i="1"/>
  <c r="C530" i="1" s="1"/>
  <c r="D2187" i="1"/>
  <c r="E2187" i="1"/>
  <c r="F531" i="1"/>
  <c r="D2188" i="1"/>
  <c r="E2188" i="1"/>
  <c r="F532" i="1"/>
  <c r="D2189" i="1"/>
  <c r="E2189" i="1"/>
  <c r="F533" i="1"/>
  <c r="D2190" i="1"/>
  <c r="E2190" i="1"/>
  <c r="F534" i="1"/>
  <c r="D2191" i="1"/>
  <c r="E2191" i="1"/>
  <c r="F535" i="1"/>
  <c r="D2192" i="1"/>
  <c r="E2192" i="1"/>
  <c r="F536" i="1"/>
  <c r="D2193" i="1"/>
  <c r="E2193" i="1"/>
  <c r="F537" i="1"/>
  <c r="C537" i="1" s="1"/>
  <c r="D2194" i="1"/>
  <c r="E2194" i="1"/>
  <c r="F538" i="1"/>
  <c r="D2195" i="1"/>
  <c r="E2195" i="1"/>
  <c r="F539" i="1"/>
  <c r="D2196" i="1"/>
  <c r="E2196" i="1"/>
  <c r="F540" i="1"/>
  <c r="D2197" i="1"/>
  <c r="E2197" i="1"/>
  <c r="F541" i="1"/>
  <c r="D2198" i="1"/>
  <c r="E2198" i="1"/>
  <c r="F542" i="1"/>
  <c r="D2199" i="1"/>
  <c r="E2199" i="1"/>
  <c r="F543" i="1"/>
  <c r="D2200" i="1"/>
  <c r="E2200" i="1"/>
  <c r="F544" i="1"/>
  <c r="D2201" i="1"/>
  <c r="E2201" i="1"/>
  <c r="F545" i="1"/>
  <c r="D2202" i="1"/>
  <c r="E2202" i="1"/>
  <c r="F546" i="1"/>
  <c r="D2203" i="1"/>
  <c r="E2203" i="1"/>
  <c r="F547" i="1"/>
  <c r="D2204" i="1"/>
  <c r="E2204" i="1"/>
  <c r="F548" i="1"/>
  <c r="D2205" i="1"/>
  <c r="E2205" i="1"/>
  <c r="F549" i="1"/>
  <c r="D2206" i="1"/>
  <c r="E2206" i="1"/>
  <c r="F550" i="1"/>
  <c r="D2207" i="1"/>
  <c r="E2207" i="1"/>
  <c r="F551" i="1"/>
  <c r="D2208" i="1"/>
  <c r="E2208" i="1"/>
  <c r="F552" i="1"/>
  <c r="D2209" i="1"/>
  <c r="E2209" i="1"/>
  <c r="F553" i="1"/>
  <c r="D2210" i="1"/>
  <c r="E2210" i="1"/>
  <c r="F554" i="1"/>
  <c r="D2211" i="1"/>
  <c r="E2211" i="1"/>
  <c r="F555" i="1"/>
  <c r="D2212" i="1"/>
  <c r="E2212" i="1"/>
  <c r="F556" i="1"/>
  <c r="D2213" i="1"/>
  <c r="E2213" i="1"/>
  <c r="F557" i="1"/>
  <c r="D2214" i="1"/>
  <c r="E2214" i="1"/>
  <c r="F558" i="1"/>
  <c r="D2215" i="1"/>
  <c r="E2215" i="1"/>
  <c r="F559" i="1"/>
  <c r="D2216" i="1"/>
  <c r="E2216" i="1"/>
  <c r="F560" i="1"/>
  <c r="D2217" i="1"/>
  <c r="E2217" i="1"/>
  <c r="F561" i="1"/>
  <c r="D2218" i="1"/>
  <c r="E2218" i="1"/>
  <c r="F562" i="1"/>
  <c r="D2219" i="1"/>
  <c r="E2219" i="1"/>
  <c r="F563" i="1"/>
  <c r="D2220" i="1"/>
  <c r="E2220" i="1"/>
  <c r="F564" i="1"/>
  <c r="D2221" i="1"/>
  <c r="E2221" i="1"/>
  <c r="F565" i="1"/>
  <c r="D2222" i="1"/>
  <c r="E2222" i="1"/>
  <c r="F566" i="1"/>
  <c r="D2223" i="1"/>
  <c r="E2223" i="1"/>
  <c r="F567" i="1"/>
  <c r="D2224" i="1"/>
  <c r="E2224" i="1"/>
  <c r="F568" i="1"/>
  <c r="D2225" i="1"/>
  <c r="E2225" i="1"/>
  <c r="F569" i="1"/>
  <c r="D2226" i="1"/>
  <c r="E2226" i="1"/>
  <c r="F570" i="1"/>
  <c r="D2227" i="1"/>
  <c r="E2227" i="1"/>
  <c r="F571" i="1"/>
  <c r="D2228" i="1"/>
  <c r="E2228" i="1"/>
  <c r="F572" i="1"/>
  <c r="D2229" i="1"/>
  <c r="E2229" i="1"/>
  <c r="F573" i="1"/>
  <c r="D2230" i="1"/>
  <c r="E2230" i="1"/>
  <c r="F574" i="1"/>
  <c r="D2231" i="1"/>
  <c r="E2231" i="1"/>
  <c r="F575" i="1"/>
  <c r="D2232" i="1"/>
  <c r="E2232" i="1"/>
  <c r="F576" i="1"/>
  <c r="D2233" i="1"/>
  <c r="E2233" i="1"/>
  <c r="F577" i="1"/>
  <c r="D2234" i="1"/>
  <c r="E2234" i="1"/>
  <c r="F578" i="1"/>
  <c r="D2235" i="1"/>
  <c r="E2235" i="1"/>
  <c r="F579" i="1"/>
  <c r="D2236" i="1"/>
  <c r="E2236" i="1"/>
  <c r="F580" i="1"/>
  <c r="D2237" i="1"/>
  <c r="E2237" i="1"/>
  <c r="F581" i="1"/>
  <c r="D2238" i="1"/>
  <c r="E2238" i="1"/>
  <c r="F582" i="1"/>
  <c r="D2239" i="1"/>
  <c r="E2239" i="1"/>
  <c r="F583" i="1"/>
  <c r="D2240" i="1"/>
  <c r="E2240" i="1"/>
  <c r="F584" i="1"/>
  <c r="D2241" i="1"/>
  <c r="E2241" i="1"/>
  <c r="F585" i="1"/>
  <c r="D2242" i="1"/>
  <c r="E2242" i="1"/>
  <c r="F586" i="1"/>
  <c r="D2243" i="1"/>
  <c r="E2243" i="1"/>
  <c r="F587" i="1"/>
  <c r="D2244" i="1"/>
  <c r="E2244" i="1"/>
  <c r="F588" i="1"/>
  <c r="D2245" i="1"/>
  <c r="E2245" i="1"/>
  <c r="F589" i="1"/>
  <c r="D2246" i="1"/>
  <c r="E2246" i="1"/>
  <c r="F590" i="1"/>
  <c r="D2247" i="1"/>
  <c r="E2247" i="1"/>
  <c r="F591" i="1"/>
  <c r="D2248" i="1"/>
  <c r="E2248" i="1"/>
  <c r="F592" i="1"/>
  <c r="D2249" i="1"/>
  <c r="E2249" i="1"/>
  <c r="F593" i="1"/>
  <c r="D2250" i="1"/>
  <c r="E2250" i="1"/>
  <c r="F594" i="1"/>
  <c r="D2251" i="1"/>
  <c r="E2251" i="1"/>
  <c r="F595" i="1"/>
  <c r="D2252" i="1"/>
  <c r="E2252" i="1"/>
  <c r="F596" i="1"/>
  <c r="D2253" i="1"/>
  <c r="E2253" i="1"/>
  <c r="F597" i="1"/>
  <c r="D2254" i="1"/>
  <c r="E2254" i="1"/>
  <c r="F598" i="1"/>
  <c r="D2255" i="1"/>
  <c r="E2255" i="1"/>
  <c r="F599" i="1"/>
  <c r="D2256" i="1"/>
  <c r="E2256" i="1"/>
  <c r="F600" i="1"/>
  <c r="D2257" i="1"/>
  <c r="E2257" i="1"/>
  <c r="F601" i="1"/>
  <c r="D2258" i="1"/>
  <c r="E2258" i="1"/>
  <c r="F602" i="1"/>
  <c r="D2259" i="1"/>
  <c r="E2259" i="1"/>
  <c r="F603" i="1"/>
  <c r="D2260" i="1"/>
  <c r="E2260" i="1"/>
  <c r="F604" i="1"/>
  <c r="D2261" i="1"/>
  <c r="E2261" i="1"/>
  <c r="F605" i="1"/>
  <c r="D2262" i="1"/>
  <c r="E2262" i="1"/>
  <c r="F606" i="1"/>
  <c r="D2263" i="1"/>
  <c r="E2263" i="1"/>
  <c r="F607" i="1"/>
  <c r="D2264" i="1"/>
  <c r="E2264" i="1"/>
  <c r="F608" i="1"/>
  <c r="D2265" i="1"/>
  <c r="E2265" i="1"/>
  <c r="F609" i="1"/>
  <c r="D2266" i="1"/>
  <c r="E2266" i="1"/>
  <c r="F610" i="1"/>
  <c r="D2267" i="1"/>
  <c r="E2267" i="1"/>
  <c r="F611" i="1"/>
  <c r="D2268" i="1"/>
  <c r="E2268" i="1"/>
  <c r="F612" i="1"/>
  <c r="D2269" i="1"/>
  <c r="E2269" i="1"/>
  <c r="F613" i="1"/>
  <c r="D2270" i="1"/>
  <c r="E2270" i="1"/>
  <c r="F614" i="1"/>
  <c r="D2271" i="1"/>
  <c r="E2271" i="1"/>
  <c r="F615" i="1"/>
  <c r="D2272" i="1"/>
  <c r="E2272" i="1"/>
  <c r="F616" i="1"/>
  <c r="D2273" i="1"/>
  <c r="E2273" i="1"/>
  <c r="F617" i="1"/>
  <c r="D2274" i="1"/>
  <c r="E2274" i="1"/>
  <c r="F618" i="1"/>
  <c r="D2275" i="1"/>
  <c r="E2275" i="1"/>
  <c r="F619" i="1"/>
  <c r="C619" i="1" s="1"/>
  <c r="D2276" i="1"/>
  <c r="E2276" i="1"/>
  <c r="F620" i="1"/>
  <c r="D2277" i="1"/>
  <c r="E2277" i="1"/>
  <c r="F621" i="1"/>
  <c r="C621" i="1" s="1"/>
  <c r="D2278" i="1"/>
  <c r="E2278" i="1"/>
  <c r="F622" i="1"/>
  <c r="D2279" i="1"/>
  <c r="E2279" i="1"/>
  <c r="F623" i="1"/>
  <c r="D2280" i="1"/>
  <c r="E2280" i="1"/>
  <c r="F624" i="1"/>
  <c r="D2281" i="1"/>
  <c r="E2281" i="1"/>
  <c r="F625" i="1"/>
  <c r="D2282" i="1"/>
  <c r="E2282" i="1"/>
  <c r="F626" i="1"/>
  <c r="D2283" i="1"/>
  <c r="E2283" i="1"/>
  <c r="F627" i="1"/>
  <c r="D2284" i="1"/>
  <c r="E2284" i="1"/>
  <c r="F628" i="1"/>
  <c r="D2285" i="1"/>
  <c r="E2285" i="1"/>
  <c r="F629" i="1"/>
  <c r="D2286" i="1"/>
  <c r="E2286" i="1"/>
  <c r="F630" i="1"/>
  <c r="D2287" i="1"/>
  <c r="E2287" i="1"/>
  <c r="F631" i="1"/>
  <c r="D2288" i="1"/>
  <c r="E2288" i="1"/>
  <c r="F632" i="1"/>
  <c r="D2289" i="1"/>
  <c r="E2289" i="1"/>
  <c r="F633" i="1"/>
  <c r="D2290" i="1"/>
  <c r="E2290" i="1"/>
  <c r="F634" i="1"/>
  <c r="D2291" i="1"/>
  <c r="E2291" i="1"/>
  <c r="F635" i="1"/>
  <c r="D2292" i="1"/>
  <c r="E2292" i="1"/>
  <c r="F636" i="1"/>
  <c r="D2293" i="1"/>
  <c r="E2293" i="1"/>
  <c r="F637" i="1"/>
  <c r="D2294" i="1"/>
  <c r="E2294" i="1"/>
  <c r="F638" i="1"/>
  <c r="D2295" i="1"/>
  <c r="E2295" i="1"/>
  <c r="F639" i="1"/>
  <c r="D2296" i="1"/>
  <c r="E2296" i="1"/>
  <c r="F640" i="1"/>
  <c r="D2297" i="1"/>
  <c r="E2297" i="1"/>
  <c r="F641" i="1"/>
  <c r="D2298" i="1"/>
  <c r="E2298" i="1"/>
  <c r="F642" i="1"/>
  <c r="D2299" i="1"/>
  <c r="E2299" i="1"/>
  <c r="F643" i="1"/>
  <c r="D2300" i="1"/>
  <c r="E2300" i="1"/>
  <c r="F644" i="1"/>
  <c r="D2301" i="1"/>
  <c r="E2301" i="1"/>
  <c r="F645" i="1"/>
  <c r="D2302" i="1"/>
  <c r="E2302" i="1"/>
  <c r="F646" i="1"/>
  <c r="D2303" i="1"/>
  <c r="E2303" i="1"/>
  <c r="F647" i="1"/>
  <c r="D2304" i="1"/>
  <c r="E2304" i="1"/>
  <c r="F648" i="1"/>
  <c r="D2305" i="1"/>
  <c r="E2305" i="1"/>
  <c r="F649" i="1"/>
  <c r="D2306" i="1"/>
  <c r="E2306" i="1"/>
  <c r="F650" i="1"/>
  <c r="D2307" i="1"/>
  <c r="E2307" i="1"/>
  <c r="F651" i="1"/>
  <c r="D2308" i="1"/>
  <c r="E2308" i="1"/>
  <c r="F652" i="1"/>
  <c r="D2309" i="1"/>
  <c r="E2309" i="1"/>
  <c r="F653" i="1"/>
  <c r="D2310" i="1"/>
  <c r="E2310" i="1"/>
  <c r="F654" i="1"/>
  <c r="D2311" i="1"/>
  <c r="E2311" i="1"/>
  <c r="F655" i="1"/>
  <c r="D2312" i="1"/>
  <c r="E2312" i="1"/>
  <c r="F656" i="1"/>
  <c r="D2313" i="1"/>
  <c r="E2313" i="1"/>
  <c r="F657" i="1"/>
  <c r="D2314" i="1"/>
  <c r="E2314" i="1"/>
  <c r="F658" i="1"/>
  <c r="D2315" i="1"/>
  <c r="E2315" i="1"/>
  <c r="F659" i="1"/>
  <c r="D2316" i="1"/>
  <c r="E2316" i="1"/>
  <c r="F660" i="1"/>
  <c r="D2317" i="1"/>
  <c r="E2317" i="1"/>
  <c r="F661" i="1"/>
  <c r="D2318" i="1"/>
  <c r="E2318" i="1"/>
  <c r="F662" i="1"/>
  <c r="D2319" i="1"/>
  <c r="E2319" i="1"/>
  <c r="F663" i="1"/>
  <c r="C663" i="1" s="1"/>
  <c r="D2320" i="1"/>
  <c r="E2320" i="1"/>
  <c r="F664" i="1"/>
  <c r="D2321" i="1"/>
  <c r="E2321" i="1"/>
  <c r="F665" i="1"/>
  <c r="D2322" i="1"/>
  <c r="E2322" i="1"/>
  <c r="F666" i="1"/>
  <c r="D2323" i="1"/>
  <c r="E2323" i="1"/>
  <c r="F667" i="1"/>
  <c r="D2324" i="1"/>
  <c r="E2324" i="1"/>
  <c r="F668" i="1"/>
  <c r="D2325" i="1"/>
  <c r="E2325" i="1"/>
  <c r="F669" i="1"/>
  <c r="D2326" i="1"/>
  <c r="E2326" i="1"/>
  <c r="F670" i="1"/>
  <c r="D2327" i="1"/>
  <c r="E2327" i="1"/>
  <c r="F671" i="1"/>
  <c r="F672" i="1"/>
  <c r="D2328" i="1"/>
  <c r="E2328" i="1"/>
  <c r="F673" i="1"/>
  <c r="D2329" i="1"/>
  <c r="E2329" i="1"/>
  <c r="F674" i="1"/>
  <c r="D2330" i="1"/>
  <c r="E2330" i="1"/>
  <c r="F675" i="1"/>
  <c r="D2331" i="1"/>
  <c r="E2331" i="1"/>
  <c r="F676" i="1"/>
  <c r="D2332" i="1"/>
  <c r="E2332" i="1"/>
  <c r="F677" i="1"/>
  <c r="D2333" i="1"/>
  <c r="E2333" i="1"/>
  <c r="F678" i="1"/>
  <c r="D2334" i="1"/>
  <c r="E2334" i="1"/>
  <c r="F679" i="1"/>
  <c r="D2335" i="1"/>
  <c r="E2335" i="1"/>
  <c r="F680" i="1"/>
  <c r="D2336" i="1"/>
  <c r="E2336" i="1"/>
  <c r="F681" i="1"/>
  <c r="D2337" i="1"/>
  <c r="E2337" i="1"/>
  <c r="F682" i="1"/>
  <c r="D2338" i="1"/>
  <c r="E2338" i="1"/>
  <c r="F683" i="1"/>
  <c r="D2339" i="1"/>
  <c r="E2339" i="1"/>
  <c r="F684" i="1"/>
  <c r="D2340" i="1"/>
  <c r="E2340" i="1"/>
  <c r="F685" i="1"/>
  <c r="D2341" i="1"/>
  <c r="E2341" i="1"/>
  <c r="F686" i="1"/>
  <c r="D2342" i="1"/>
  <c r="E2342" i="1"/>
  <c r="F687" i="1"/>
  <c r="D2343" i="1"/>
  <c r="E2343" i="1"/>
  <c r="F688" i="1"/>
  <c r="D2344" i="1"/>
  <c r="E2344" i="1"/>
  <c r="F689" i="1"/>
  <c r="D2345" i="1"/>
  <c r="E2345" i="1"/>
  <c r="F690" i="1"/>
  <c r="D2346" i="1"/>
  <c r="E2346" i="1"/>
  <c r="F691" i="1"/>
  <c r="D2347" i="1"/>
  <c r="E2347" i="1"/>
  <c r="F692" i="1"/>
  <c r="D2348" i="1"/>
  <c r="E2348" i="1"/>
  <c r="F693" i="1"/>
  <c r="D2349" i="1"/>
  <c r="E2349" i="1"/>
  <c r="F694" i="1"/>
  <c r="D2350" i="1"/>
  <c r="E2350" i="1"/>
  <c r="F695" i="1"/>
  <c r="D2351" i="1"/>
  <c r="E2351" i="1"/>
  <c r="F696" i="1"/>
  <c r="D2352" i="1"/>
  <c r="E2352" i="1"/>
  <c r="F697" i="1"/>
  <c r="D2353" i="1"/>
  <c r="E2353" i="1"/>
  <c r="F698" i="1"/>
  <c r="D2354" i="1"/>
  <c r="E2354" i="1"/>
  <c r="F699" i="1"/>
  <c r="D2355" i="1"/>
  <c r="E2355" i="1"/>
  <c r="F700" i="1"/>
  <c r="D2356" i="1"/>
  <c r="E2356" i="1"/>
  <c r="F701" i="1"/>
  <c r="D2357" i="1"/>
  <c r="E2357" i="1"/>
  <c r="F702" i="1"/>
  <c r="D2358" i="1"/>
  <c r="E2358" i="1"/>
  <c r="F703" i="1"/>
  <c r="F704" i="1"/>
  <c r="D2359" i="1"/>
  <c r="E2359" i="1"/>
  <c r="F705" i="1"/>
  <c r="D2360" i="1"/>
  <c r="E2360" i="1"/>
  <c r="F706" i="1"/>
  <c r="D2361" i="1"/>
  <c r="E2361" i="1"/>
  <c r="F707" i="1"/>
  <c r="D2362" i="1"/>
  <c r="E2362" i="1"/>
  <c r="F708" i="1"/>
  <c r="D2363" i="1"/>
  <c r="E2363" i="1"/>
  <c r="F709" i="1"/>
  <c r="D2364" i="1"/>
  <c r="E2364" i="1"/>
  <c r="F710" i="1"/>
  <c r="D2365" i="1"/>
  <c r="E2365" i="1"/>
  <c r="F711" i="1"/>
  <c r="D2366" i="1"/>
  <c r="E2366" i="1"/>
  <c r="F712" i="1"/>
  <c r="D2367" i="1"/>
  <c r="E2367" i="1"/>
  <c r="F713" i="1"/>
  <c r="D2368" i="1"/>
  <c r="E2368" i="1"/>
  <c r="F714" i="1"/>
  <c r="D2369" i="1"/>
  <c r="E2369" i="1"/>
  <c r="F715" i="1"/>
  <c r="D2370" i="1"/>
  <c r="E2370" i="1"/>
  <c r="F716" i="1"/>
  <c r="D2371" i="1"/>
  <c r="E2371" i="1"/>
  <c r="F717" i="1"/>
  <c r="D2372" i="1"/>
  <c r="E2372" i="1"/>
  <c r="F718" i="1"/>
  <c r="D2373" i="1"/>
  <c r="E2373" i="1"/>
  <c r="F719" i="1"/>
  <c r="D2374" i="1"/>
  <c r="E2374" i="1"/>
  <c r="F720" i="1"/>
  <c r="D2375" i="1"/>
  <c r="E2375" i="1"/>
  <c r="F721" i="1"/>
  <c r="D2376" i="1"/>
  <c r="E2376" i="1"/>
  <c r="F722" i="1"/>
  <c r="D2377" i="1"/>
  <c r="E2377" i="1"/>
  <c r="F723" i="1"/>
  <c r="D2378" i="1"/>
  <c r="E2378" i="1"/>
  <c r="F724" i="1"/>
  <c r="D2379" i="1"/>
  <c r="E2379" i="1"/>
  <c r="F725" i="1"/>
  <c r="D2380" i="1"/>
  <c r="E2380" i="1"/>
  <c r="F726" i="1"/>
  <c r="D2381" i="1"/>
  <c r="E2381" i="1"/>
  <c r="F727" i="1"/>
  <c r="D2382" i="1"/>
  <c r="E2382" i="1"/>
  <c r="F728" i="1"/>
  <c r="D2383" i="1"/>
  <c r="E2383" i="1"/>
  <c r="F729" i="1"/>
  <c r="D2384" i="1"/>
  <c r="E2384" i="1"/>
  <c r="F730" i="1"/>
  <c r="D2385" i="1"/>
  <c r="E2385" i="1"/>
  <c r="F731" i="1"/>
  <c r="D2386" i="1"/>
  <c r="E2386" i="1"/>
  <c r="F732" i="1"/>
  <c r="D2387" i="1"/>
  <c r="E2387" i="1"/>
  <c r="F733" i="1"/>
  <c r="D2388" i="1"/>
  <c r="E2388" i="1"/>
  <c r="F734" i="1"/>
  <c r="D2389" i="1"/>
  <c r="E2389" i="1"/>
  <c r="F735" i="1"/>
  <c r="D2390" i="1"/>
  <c r="E2390" i="1"/>
  <c r="F736" i="1"/>
  <c r="D2391" i="1"/>
  <c r="E2391" i="1"/>
  <c r="F737" i="1"/>
  <c r="D2392" i="1"/>
  <c r="E2392" i="1"/>
  <c r="F738" i="1"/>
  <c r="D2393" i="1"/>
  <c r="E2393" i="1"/>
  <c r="F739" i="1"/>
  <c r="D2394" i="1"/>
  <c r="E2394" i="1"/>
  <c r="F740" i="1"/>
  <c r="D2395" i="1"/>
  <c r="E2395" i="1"/>
  <c r="F741" i="1"/>
  <c r="D2396" i="1"/>
  <c r="E2396" i="1"/>
  <c r="F742" i="1"/>
  <c r="D2397" i="1"/>
  <c r="E2397" i="1"/>
  <c r="F743" i="1"/>
  <c r="D2398" i="1"/>
  <c r="E2398" i="1"/>
  <c r="F744" i="1"/>
  <c r="D2399" i="1"/>
  <c r="E2399" i="1"/>
  <c r="F745" i="1"/>
  <c r="D2400" i="1"/>
  <c r="E2400" i="1"/>
  <c r="F746" i="1"/>
  <c r="D2401" i="1"/>
  <c r="E2401" i="1"/>
  <c r="F747" i="1"/>
  <c r="D2402" i="1"/>
  <c r="E2402" i="1"/>
  <c r="F748" i="1"/>
  <c r="D2403" i="1"/>
  <c r="E2403" i="1"/>
  <c r="F749" i="1"/>
  <c r="D2404" i="1"/>
  <c r="E2404" i="1"/>
  <c r="F750" i="1"/>
  <c r="D2405" i="1"/>
  <c r="E2405" i="1"/>
  <c r="F751" i="1"/>
  <c r="D2406" i="1"/>
  <c r="E2406" i="1"/>
  <c r="F752" i="1"/>
  <c r="D2407" i="1"/>
  <c r="E2407" i="1"/>
  <c r="F753" i="1"/>
  <c r="D2408" i="1"/>
  <c r="E2408" i="1"/>
  <c r="F754" i="1"/>
  <c r="D2409" i="1"/>
  <c r="E2409" i="1"/>
  <c r="F755" i="1"/>
  <c r="D2410" i="1"/>
  <c r="E2410" i="1"/>
  <c r="F756" i="1"/>
  <c r="D2411" i="1"/>
  <c r="E2411" i="1"/>
  <c r="F757" i="1"/>
  <c r="D2412" i="1"/>
  <c r="E2412" i="1"/>
  <c r="F758" i="1"/>
  <c r="D2413" i="1"/>
  <c r="E2413" i="1"/>
  <c r="F759" i="1"/>
  <c r="D2414" i="1"/>
  <c r="E2414" i="1"/>
  <c r="F760" i="1"/>
  <c r="D2415" i="1"/>
  <c r="E2415" i="1"/>
  <c r="F761" i="1"/>
  <c r="D2416" i="1"/>
  <c r="E2416" i="1"/>
  <c r="F762" i="1"/>
  <c r="D2417" i="1"/>
  <c r="E2417" i="1"/>
  <c r="F763" i="1"/>
  <c r="D2418" i="1"/>
  <c r="E2418" i="1"/>
  <c r="F764" i="1"/>
  <c r="D2419" i="1"/>
  <c r="E2419" i="1"/>
  <c r="F765" i="1"/>
  <c r="D2420" i="1"/>
  <c r="E2420" i="1"/>
  <c r="F766" i="1"/>
  <c r="D2421" i="1"/>
  <c r="E2421" i="1"/>
  <c r="F767" i="1"/>
  <c r="D2422" i="1"/>
  <c r="E2422" i="1"/>
  <c r="F768" i="1"/>
  <c r="D2423" i="1"/>
  <c r="E2423" i="1"/>
  <c r="F769" i="1"/>
  <c r="D2424" i="1"/>
  <c r="E2424" i="1"/>
  <c r="F770" i="1"/>
  <c r="D2425" i="1"/>
  <c r="E2425" i="1"/>
  <c r="F771" i="1"/>
  <c r="D2426" i="1"/>
  <c r="E2426" i="1"/>
  <c r="F772" i="1"/>
  <c r="D2427" i="1"/>
  <c r="E2427" i="1"/>
  <c r="F773" i="1"/>
  <c r="D2428" i="1"/>
  <c r="E2428" i="1"/>
  <c r="F774" i="1"/>
  <c r="D2429" i="1"/>
  <c r="E2429" i="1"/>
  <c r="F775" i="1"/>
  <c r="D2430" i="1"/>
  <c r="E2430" i="1"/>
  <c r="F776" i="1"/>
  <c r="D2431" i="1"/>
  <c r="E2431" i="1"/>
  <c r="F777" i="1"/>
  <c r="D2432" i="1"/>
  <c r="E2432" i="1"/>
  <c r="F778" i="1"/>
  <c r="D2433" i="1"/>
  <c r="E2433" i="1"/>
  <c r="F779" i="1"/>
  <c r="D2434" i="1"/>
  <c r="E2434" i="1"/>
  <c r="F780" i="1"/>
  <c r="D2435" i="1"/>
  <c r="E2435" i="1"/>
  <c r="F781" i="1"/>
  <c r="D2436" i="1"/>
  <c r="E2436" i="1"/>
  <c r="F782" i="1"/>
  <c r="D2437" i="1"/>
  <c r="E2437" i="1"/>
  <c r="F783" i="1"/>
  <c r="D2438" i="1"/>
  <c r="E2438" i="1"/>
  <c r="F784" i="1"/>
  <c r="D2439" i="1"/>
  <c r="E2439" i="1"/>
  <c r="F785" i="1"/>
  <c r="D2440" i="1"/>
  <c r="E2440" i="1"/>
  <c r="F786" i="1"/>
  <c r="D2441" i="1"/>
  <c r="E2441" i="1"/>
  <c r="F787" i="1"/>
  <c r="D2442" i="1"/>
  <c r="E2442" i="1"/>
  <c r="F788" i="1"/>
  <c r="D2443" i="1"/>
  <c r="E2443" i="1"/>
  <c r="F789" i="1"/>
  <c r="D2444" i="1"/>
  <c r="E2444" i="1"/>
  <c r="F790" i="1"/>
  <c r="D2445" i="1"/>
  <c r="E2445" i="1"/>
  <c r="F791" i="1"/>
  <c r="D2446" i="1"/>
  <c r="E2446" i="1"/>
  <c r="F792" i="1"/>
  <c r="D2447" i="1"/>
  <c r="E2447" i="1"/>
  <c r="F793" i="1"/>
  <c r="D2448" i="1"/>
  <c r="E2448" i="1"/>
  <c r="F794" i="1"/>
  <c r="D2449" i="1"/>
  <c r="E2449" i="1"/>
  <c r="F795" i="1"/>
  <c r="D2450" i="1"/>
  <c r="E2450" i="1"/>
  <c r="F796" i="1"/>
  <c r="D2451" i="1"/>
  <c r="E2451" i="1"/>
  <c r="F797" i="1"/>
  <c r="D2452" i="1"/>
  <c r="E2452" i="1"/>
  <c r="F798" i="1"/>
  <c r="C798" i="1" s="1"/>
  <c r="D2453" i="1"/>
  <c r="E2453" i="1"/>
  <c r="F799" i="1"/>
  <c r="C799" i="1" s="1"/>
  <c r="D2454" i="1"/>
  <c r="E2454" i="1"/>
  <c r="F800" i="1"/>
  <c r="D2455" i="1"/>
  <c r="E2455" i="1"/>
  <c r="F801" i="1"/>
  <c r="D2456" i="1"/>
  <c r="E2456" i="1"/>
  <c r="F802" i="1"/>
  <c r="D2457" i="1"/>
  <c r="E2457" i="1"/>
  <c r="F803" i="1"/>
  <c r="D2458" i="1"/>
  <c r="E2458" i="1"/>
  <c r="F804" i="1"/>
  <c r="D2459" i="1"/>
  <c r="E2459" i="1"/>
  <c r="F805" i="1"/>
  <c r="D2460" i="1"/>
  <c r="E2460" i="1"/>
  <c r="F806" i="1"/>
  <c r="D2461" i="1"/>
  <c r="E2461" i="1"/>
  <c r="F807" i="1"/>
  <c r="D2462" i="1"/>
  <c r="E2462" i="1"/>
  <c r="F808" i="1"/>
  <c r="D2463" i="1"/>
  <c r="E2463" i="1"/>
  <c r="F809" i="1"/>
  <c r="D2464" i="1"/>
  <c r="E2464" i="1"/>
  <c r="F810" i="1"/>
  <c r="D2465" i="1"/>
  <c r="E2465" i="1"/>
  <c r="F811" i="1"/>
  <c r="D2466" i="1"/>
  <c r="E2466" i="1"/>
  <c r="F812" i="1"/>
  <c r="D2467" i="1"/>
  <c r="E2467" i="1"/>
  <c r="F813" i="1"/>
  <c r="D2468" i="1"/>
  <c r="E2468" i="1"/>
  <c r="F814" i="1"/>
  <c r="D2469" i="1"/>
  <c r="E2469" i="1"/>
  <c r="F815" i="1"/>
  <c r="D2470" i="1"/>
  <c r="E2470" i="1"/>
  <c r="F816" i="1"/>
  <c r="D2471" i="1"/>
  <c r="E2471" i="1"/>
  <c r="F817" i="1"/>
  <c r="D2472" i="1"/>
  <c r="E2472" i="1"/>
  <c r="F818" i="1"/>
  <c r="D2473" i="1"/>
  <c r="E2473" i="1"/>
  <c r="F819" i="1"/>
  <c r="D2474" i="1"/>
  <c r="E2474" i="1"/>
  <c r="F820" i="1"/>
  <c r="D2475" i="1"/>
  <c r="E2475" i="1"/>
  <c r="F821" i="1"/>
  <c r="D2476" i="1"/>
  <c r="E2476" i="1"/>
  <c r="F822" i="1"/>
  <c r="D2477" i="1"/>
  <c r="E2477" i="1"/>
  <c r="F823" i="1"/>
  <c r="D2478" i="1"/>
  <c r="E2478" i="1"/>
  <c r="F824" i="1"/>
  <c r="D2479" i="1"/>
  <c r="E2479" i="1"/>
  <c r="F825" i="1"/>
  <c r="D2480" i="1"/>
  <c r="E2480" i="1"/>
  <c r="F826" i="1"/>
  <c r="D2481" i="1"/>
  <c r="E2481" i="1"/>
  <c r="F827" i="1"/>
  <c r="D2482" i="1"/>
  <c r="E2482" i="1"/>
  <c r="F828" i="1"/>
  <c r="D2483" i="1"/>
  <c r="E2483" i="1"/>
  <c r="F829" i="1"/>
  <c r="D2484" i="1"/>
  <c r="E2484" i="1"/>
  <c r="F830" i="1"/>
  <c r="D2485" i="1"/>
  <c r="E2485" i="1"/>
  <c r="F831" i="1"/>
  <c r="D2486" i="1"/>
  <c r="E2486" i="1"/>
  <c r="F832" i="1"/>
  <c r="D2487" i="1"/>
  <c r="E2487" i="1"/>
  <c r="F833" i="1"/>
  <c r="D2488" i="1"/>
  <c r="E2488" i="1"/>
  <c r="F834" i="1"/>
  <c r="D2489" i="1"/>
  <c r="E2489" i="1"/>
  <c r="F835" i="1"/>
  <c r="D2490" i="1"/>
  <c r="E2490" i="1"/>
  <c r="F836" i="1"/>
  <c r="D2491" i="1"/>
  <c r="E2491" i="1"/>
  <c r="F837" i="1"/>
  <c r="D2492" i="1"/>
  <c r="E2492" i="1"/>
  <c r="F838" i="1"/>
  <c r="D2493" i="1"/>
  <c r="E2493" i="1"/>
  <c r="F839" i="1"/>
  <c r="D2494" i="1"/>
  <c r="E2494" i="1"/>
  <c r="F840" i="1"/>
  <c r="D2495" i="1"/>
  <c r="E2495" i="1"/>
  <c r="F841" i="1"/>
  <c r="D2496" i="1"/>
  <c r="E2496" i="1"/>
  <c r="F842" i="1"/>
  <c r="D2497" i="1"/>
  <c r="E2497" i="1"/>
  <c r="F843" i="1"/>
  <c r="D2498" i="1"/>
  <c r="E2498" i="1"/>
  <c r="F844" i="1"/>
  <c r="D2499" i="1"/>
  <c r="E2499" i="1"/>
  <c r="F845" i="1"/>
  <c r="D2500" i="1"/>
  <c r="E2500" i="1"/>
  <c r="F846" i="1"/>
  <c r="D2501" i="1"/>
  <c r="E2501" i="1"/>
  <c r="F847" i="1"/>
  <c r="C847" i="1" s="1"/>
  <c r="D2502" i="1"/>
  <c r="E2502" i="1"/>
  <c r="F848" i="1"/>
  <c r="D2503" i="1"/>
  <c r="E2503" i="1"/>
  <c r="F849" i="1"/>
  <c r="D2504" i="1"/>
  <c r="E2504" i="1"/>
  <c r="F850" i="1"/>
  <c r="D2505" i="1"/>
  <c r="E2505" i="1"/>
  <c r="F851" i="1"/>
  <c r="D2506" i="1"/>
  <c r="E2506" i="1"/>
  <c r="F852" i="1"/>
  <c r="D2507" i="1"/>
  <c r="E2507" i="1"/>
  <c r="F853" i="1"/>
  <c r="D2508" i="1"/>
  <c r="E2508" i="1"/>
  <c r="F854" i="1"/>
  <c r="D2509" i="1"/>
  <c r="E2509" i="1"/>
  <c r="F855" i="1"/>
  <c r="D2510" i="1"/>
  <c r="E2510" i="1"/>
  <c r="F856" i="1"/>
  <c r="D2511" i="1"/>
  <c r="E2511" i="1"/>
  <c r="F857" i="1"/>
  <c r="D2512" i="1"/>
  <c r="E2512" i="1"/>
  <c r="F858" i="1"/>
  <c r="D2513" i="1"/>
  <c r="E2513" i="1"/>
  <c r="F859" i="1"/>
  <c r="D2514" i="1"/>
  <c r="E2514" i="1"/>
  <c r="F860" i="1"/>
  <c r="D2515" i="1"/>
  <c r="E2515" i="1"/>
  <c r="F861" i="1"/>
  <c r="D2516" i="1"/>
  <c r="E2516" i="1"/>
  <c r="F862" i="1"/>
  <c r="D2517" i="1"/>
  <c r="E2517" i="1"/>
  <c r="F863" i="1"/>
  <c r="D2518" i="1"/>
  <c r="E2518" i="1"/>
  <c r="F864" i="1"/>
  <c r="D2519" i="1"/>
  <c r="E2519" i="1"/>
  <c r="F865" i="1"/>
  <c r="D2520" i="1"/>
  <c r="E2520" i="1"/>
  <c r="F866" i="1"/>
  <c r="D2521" i="1"/>
  <c r="E2521" i="1"/>
  <c r="F867" i="1"/>
  <c r="D2522" i="1"/>
  <c r="E2522" i="1"/>
  <c r="F868" i="1"/>
  <c r="D2523" i="1"/>
  <c r="E2523" i="1"/>
  <c r="F869" i="1"/>
  <c r="D2524" i="1"/>
  <c r="E2524" i="1"/>
  <c r="F870" i="1"/>
  <c r="D2525" i="1"/>
  <c r="E2525" i="1"/>
  <c r="F871" i="1"/>
  <c r="D2526" i="1"/>
  <c r="E2526" i="1"/>
  <c r="F872" i="1"/>
  <c r="D2527" i="1"/>
  <c r="E2527" i="1"/>
  <c r="F873" i="1"/>
  <c r="D2528" i="1"/>
  <c r="E2528" i="1"/>
  <c r="F874" i="1"/>
  <c r="D2529" i="1"/>
  <c r="E2529" i="1"/>
  <c r="F875" i="1"/>
  <c r="D2530" i="1"/>
  <c r="E2530" i="1"/>
  <c r="F876" i="1"/>
  <c r="D2531" i="1"/>
  <c r="E2531" i="1"/>
  <c r="F877" i="1"/>
  <c r="D2532" i="1"/>
  <c r="E2532" i="1"/>
  <c r="F878" i="1"/>
  <c r="D2533" i="1"/>
  <c r="E2533" i="1"/>
  <c r="F879" i="1"/>
  <c r="D2534" i="1"/>
  <c r="E2534" i="1"/>
  <c r="F880" i="1"/>
  <c r="D2535" i="1"/>
  <c r="E2535" i="1"/>
  <c r="F881" i="1"/>
  <c r="D2536" i="1"/>
  <c r="E2536" i="1"/>
  <c r="F882" i="1"/>
  <c r="D2537" i="1"/>
  <c r="E2537" i="1"/>
  <c r="F883" i="1"/>
  <c r="D2538" i="1"/>
  <c r="E2538" i="1"/>
  <c r="F884" i="1"/>
  <c r="D2539" i="1"/>
  <c r="E2539" i="1"/>
  <c r="F885" i="1"/>
  <c r="D2540" i="1"/>
  <c r="E2540" i="1"/>
  <c r="F886" i="1"/>
  <c r="D2541" i="1"/>
  <c r="E2541" i="1"/>
  <c r="F887" i="1"/>
  <c r="D2542" i="1"/>
  <c r="E2542" i="1"/>
  <c r="F888" i="1"/>
  <c r="D2543" i="1"/>
  <c r="E2543" i="1"/>
  <c r="F889" i="1"/>
  <c r="D2544" i="1"/>
  <c r="E2544" i="1"/>
  <c r="F890" i="1"/>
  <c r="D2545" i="1"/>
  <c r="E2545" i="1"/>
  <c r="F891" i="1"/>
  <c r="D2546" i="1"/>
  <c r="E2546" i="1"/>
  <c r="F892" i="1"/>
  <c r="D2547" i="1"/>
  <c r="E2547" i="1"/>
  <c r="F893" i="1"/>
  <c r="D2548" i="1"/>
  <c r="E2548" i="1"/>
  <c r="F894" i="1"/>
  <c r="D2549" i="1"/>
  <c r="E2549" i="1"/>
  <c r="F895" i="1"/>
  <c r="D2550" i="1"/>
  <c r="E2550" i="1"/>
  <c r="F896" i="1"/>
  <c r="D2551" i="1"/>
  <c r="E2551" i="1"/>
  <c r="F897" i="1"/>
  <c r="D2552" i="1"/>
  <c r="E2552" i="1"/>
  <c r="F898" i="1"/>
  <c r="D2553" i="1"/>
  <c r="E2553" i="1"/>
  <c r="F899" i="1"/>
  <c r="D2554" i="1"/>
  <c r="E2554" i="1"/>
  <c r="F900" i="1"/>
  <c r="D2555" i="1"/>
  <c r="E2555" i="1"/>
  <c r="F901" i="1"/>
  <c r="D2556" i="1"/>
  <c r="E2556" i="1"/>
  <c r="F902" i="1"/>
  <c r="D2557" i="1"/>
  <c r="E2557" i="1"/>
  <c r="F903" i="1"/>
  <c r="D2558" i="1"/>
  <c r="E2558" i="1"/>
  <c r="F904" i="1"/>
  <c r="D2559" i="1"/>
  <c r="E2559" i="1"/>
  <c r="F905" i="1"/>
  <c r="D2560" i="1"/>
  <c r="E2560" i="1"/>
  <c r="F906" i="1"/>
  <c r="D2561" i="1"/>
  <c r="E2561" i="1"/>
  <c r="F907" i="1"/>
  <c r="D2562" i="1"/>
  <c r="E2562" i="1"/>
  <c r="F908" i="1"/>
  <c r="D2563" i="1"/>
  <c r="E2563" i="1"/>
  <c r="F909" i="1"/>
  <c r="D2564" i="1"/>
  <c r="E2564" i="1"/>
  <c r="F910" i="1"/>
  <c r="D2565" i="1"/>
  <c r="E2565" i="1"/>
  <c r="F911" i="1"/>
  <c r="C911" i="1" s="1"/>
  <c r="D2566" i="1"/>
  <c r="E2566" i="1"/>
  <c r="F912" i="1"/>
  <c r="D2567" i="1"/>
  <c r="E2567" i="1"/>
  <c r="F913" i="1"/>
  <c r="D2568" i="1"/>
  <c r="E2568" i="1"/>
  <c r="F914" i="1"/>
  <c r="D2569" i="1"/>
  <c r="E2569" i="1"/>
  <c r="F915" i="1"/>
  <c r="D2570" i="1"/>
  <c r="E2570" i="1"/>
  <c r="F916" i="1"/>
  <c r="D2571" i="1"/>
  <c r="E2571" i="1"/>
  <c r="F917" i="1"/>
  <c r="D2572" i="1"/>
  <c r="E2572" i="1"/>
  <c r="F918" i="1"/>
  <c r="D2573" i="1"/>
  <c r="E2573" i="1"/>
  <c r="F919" i="1"/>
  <c r="D2574" i="1"/>
  <c r="E2574" i="1"/>
  <c r="F920" i="1"/>
  <c r="D2575" i="1"/>
  <c r="E2575" i="1"/>
  <c r="F921" i="1"/>
  <c r="D2576" i="1"/>
  <c r="E2576" i="1"/>
  <c r="F922" i="1"/>
  <c r="D2577" i="1"/>
  <c r="E2577" i="1"/>
  <c r="F923" i="1"/>
  <c r="D2578" i="1"/>
  <c r="E2578" i="1"/>
  <c r="F924" i="1"/>
  <c r="D2579" i="1"/>
  <c r="E2579" i="1"/>
  <c r="F925" i="1"/>
  <c r="D2580" i="1"/>
  <c r="E2580" i="1"/>
  <c r="F926" i="1"/>
  <c r="D2581" i="1"/>
  <c r="E2581" i="1"/>
  <c r="F927" i="1"/>
  <c r="D2582" i="1"/>
  <c r="E2582" i="1"/>
  <c r="F928" i="1"/>
  <c r="D2583" i="1"/>
  <c r="E2583" i="1"/>
  <c r="F929" i="1"/>
  <c r="D2584" i="1"/>
  <c r="E2584" i="1"/>
  <c r="F930" i="1"/>
  <c r="D2585" i="1"/>
  <c r="E2585" i="1"/>
  <c r="F931" i="1"/>
  <c r="D2586" i="1"/>
  <c r="E2586" i="1"/>
  <c r="F932" i="1"/>
  <c r="D2587" i="1"/>
  <c r="E2587" i="1"/>
  <c r="F933" i="1"/>
  <c r="D2588" i="1"/>
  <c r="E2588" i="1"/>
  <c r="F934" i="1"/>
  <c r="D2589" i="1"/>
  <c r="E2589" i="1"/>
  <c r="F935" i="1"/>
  <c r="D2590" i="1"/>
  <c r="E2590" i="1"/>
  <c r="F936" i="1"/>
  <c r="D2591" i="1"/>
  <c r="E2591" i="1"/>
  <c r="F937" i="1"/>
  <c r="D2592" i="1"/>
  <c r="E2592" i="1"/>
  <c r="F938" i="1"/>
  <c r="D2593" i="1"/>
  <c r="E2593" i="1"/>
  <c r="F939" i="1"/>
  <c r="D2594" i="1"/>
  <c r="E2594" i="1"/>
  <c r="F940" i="1"/>
  <c r="D2595" i="1"/>
  <c r="E2595" i="1"/>
  <c r="F941" i="1"/>
  <c r="D2596" i="1"/>
  <c r="E2596" i="1"/>
  <c r="F942" i="1"/>
  <c r="D2597" i="1"/>
  <c r="E2597" i="1"/>
  <c r="F943" i="1"/>
  <c r="D2598" i="1"/>
  <c r="E2598" i="1"/>
  <c r="F944" i="1"/>
  <c r="D2599" i="1"/>
  <c r="E2599" i="1"/>
  <c r="F945" i="1"/>
  <c r="D2600" i="1"/>
  <c r="E2600" i="1"/>
  <c r="F946" i="1"/>
  <c r="D2601" i="1"/>
  <c r="E2601" i="1"/>
  <c r="F947" i="1"/>
  <c r="D2602" i="1"/>
  <c r="E2602" i="1"/>
  <c r="F948" i="1"/>
  <c r="D2603" i="1"/>
  <c r="E2603" i="1"/>
  <c r="F949" i="1"/>
  <c r="D2604" i="1"/>
  <c r="E2604" i="1"/>
  <c r="F950" i="1"/>
  <c r="D2605" i="1"/>
  <c r="E2605" i="1"/>
  <c r="F951" i="1"/>
  <c r="D2606" i="1"/>
  <c r="E2606" i="1"/>
  <c r="F952" i="1"/>
  <c r="D2607" i="1"/>
  <c r="E2607" i="1"/>
  <c r="F953" i="1"/>
  <c r="D2608" i="1"/>
  <c r="E2608" i="1"/>
  <c r="F954" i="1"/>
  <c r="D2609" i="1"/>
  <c r="E2609" i="1"/>
  <c r="F955" i="1"/>
  <c r="D2610" i="1"/>
  <c r="E2610" i="1"/>
  <c r="F956" i="1"/>
  <c r="D2611" i="1"/>
  <c r="E2611" i="1"/>
  <c r="F957" i="1"/>
  <c r="D2612" i="1"/>
  <c r="E2612" i="1"/>
  <c r="F958" i="1"/>
  <c r="D2613" i="1"/>
  <c r="E2613" i="1"/>
  <c r="F959" i="1"/>
  <c r="D2614" i="1"/>
  <c r="E2614" i="1"/>
  <c r="F960" i="1"/>
  <c r="D2615" i="1"/>
  <c r="E2615" i="1"/>
  <c r="F961" i="1"/>
  <c r="D2616" i="1"/>
  <c r="E2616" i="1"/>
  <c r="F962" i="1"/>
  <c r="D2617" i="1"/>
  <c r="E2617" i="1"/>
  <c r="F963" i="1"/>
  <c r="D2618" i="1"/>
  <c r="E2618" i="1"/>
  <c r="F964" i="1"/>
  <c r="D2619" i="1"/>
  <c r="E2619" i="1"/>
  <c r="F965" i="1"/>
  <c r="D2620" i="1"/>
  <c r="E2620" i="1"/>
  <c r="F966" i="1"/>
  <c r="C2620" i="1" s="1"/>
  <c r="D2621" i="1"/>
  <c r="E2621" i="1"/>
  <c r="F967" i="1"/>
  <c r="C2621" i="1" s="1"/>
  <c r="D2622" i="1"/>
  <c r="E2622" i="1"/>
  <c r="F968" i="1"/>
  <c r="D2623" i="1"/>
  <c r="E2623" i="1"/>
  <c r="F969" i="1"/>
  <c r="C2623" i="1" s="1"/>
  <c r="D2624" i="1"/>
  <c r="E2624" i="1"/>
  <c r="F970" i="1"/>
  <c r="D2625" i="1"/>
  <c r="E2625" i="1"/>
  <c r="F971" i="1"/>
  <c r="D2626" i="1"/>
  <c r="E2626" i="1"/>
  <c r="F972" i="1"/>
  <c r="D2627" i="1"/>
  <c r="E2627" i="1"/>
  <c r="F973" i="1"/>
  <c r="D2628" i="1"/>
  <c r="E2628" i="1"/>
  <c r="F974" i="1"/>
  <c r="D2629" i="1"/>
  <c r="E2629" i="1"/>
  <c r="F975" i="1"/>
  <c r="D2630" i="1"/>
  <c r="E2630" i="1"/>
  <c r="F976" i="1"/>
  <c r="D2631" i="1"/>
  <c r="E2631" i="1"/>
  <c r="F977" i="1"/>
  <c r="D2632" i="1"/>
  <c r="E2632" i="1"/>
  <c r="F978" i="1"/>
  <c r="D2633" i="1"/>
  <c r="E2633" i="1"/>
  <c r="F979" i="1"/>
  <c r="D2634" i="1"/>
  <c r="E2634" i="1"/>
  <c r="F980" i="1"/>
  <c r="D2635" i="1"/>
  <c r="E2635" i="1"/>
  <c r="F981" i="1"/>
  <c r="D2636" i="1"/>
  <c r="E2636" i="1"/>
  <c r="F982" i="1"/>
  <c r="D2637" i="1"/>
  <c r="E2637" i="1"/>
  <c r="F983" i="1"/>
  <c r="D2638" i="1"/>
  <c r="E2638" i="1"/>
  <c r="F984" i="1"/>
  <c r="D2639" i="1"/>
  <c r="E2639" i="1"/>
  <c r="F985" i="1"/>
  <c r="D2640" i="1"/>
  <c r="E2640" i="1"/>
  <c r="F986" i="1"/>
  <c r="D2641" i="1"/>
  <c r="E2641" i="1"/>
  <c r="F987" i="1"/>
  <c r="D2642" i="1"/>
  <c r="E2642" i="1"/>
  <c r="F988" i="1"/>
  <c r="D2643" i="1"/>
  <c r="E2643" i="1"/>
  <c r="F989" i="1"/>
  <c r="D2644" i="1"/>
  <c r="E2644" i="1"/>
  <c r="F990" i="1"/>
  <c r="D2645" i="1"/>
  <c r="E2645" i="1"/>
  <c r="F991" i="1"/>
  <c r="D2646" i="1"/>
  <c r="E2646" i="1"/>
  <c r="F992" i="1"/>
  <c r="D2647" i="1"/>
  <c r="E2647" i="1"/>
  <c r="F993" i="1"/>
  <c r="D2648" i="1"/>
  <c r="E2648" i="1"/>
  <c r="F994" i="1"/>
  <c r="D2649" i="1"/>
  <c r="E2649" i="1"/>
  <c r="F995" i="1"/>
  <c r="D2650" i="1"/>
  <c r="E2650" i="1"/>
  <c r="F996" i="1"/>
  <c r="D2651" i="1"/>
  <c r="E2651" i="1"/>
  <c r="F997" i="1"/>
  <c r="D2652" i="1"/>
  <c r="E2652" i="1"/>
  <c r="F998" i="1"/>
  <c r="D2653" i="1"/>
  <c r="E2653" i="1"/>
  <c r="F999" i="1"/>
  <c r="D2654" i="1"/>
  <c r="E2654" i="1"/>
  <c r="F1000" i="1"/>
  <c r="D2655" i="1"/>
  <c r="E2655" i="1"/>
  <c r="F1001" i="1"/>
  <c r="D2656" i="1"/>
  <c r="E2656" i="1"/>
  <c r="F1002" i="1"/>
  <c r="D2657" i="1"/>
  <c r="E2657" i="1"/>
  <c r="F1003" i="1"/>
  <c r="D2658" i="1"/>
  <c r="E2658" i="1"/>
  <c r="F1004" i="1"/>
  <c r="D2659" i="1"/>
  <c r="E2659" i="1"/>
  <c r="F1005" i="1"/>
  <c r="D2660" i="1"/>
  <c r="E2660" i="1"/>
  <c r="F1006" i="1"/>
  <c r="D2661" i="1"/>
  <c r="E2661" i="1"/>
  <c r="F1007" i="1"/>
  <c r="D2662" i="1"/>
  <c r="E2662" i="1"/>
  <c r="F1008" i="1"/>
  <c r="D2663" i="1"/>
  <c r="E2663" i="1"/>
  <c r="F1009" i="1"/>
  <c r="D2664" i="1"/>
  <c r="E2664" i="1"/>
  <c r="F1010" i="1"/>
  <c r="D2665" i="1"/>
  <c r="E2665" i="1"/>
  <c r="F1011" i="1"/>
  <c r="D2666" i="1"/>
  <c r="E2666" i="1"/>
  <c r="F1012" i="1"/>
  <c r="C2666" i="1" s="1"/>
  <c r="D2667" i="1"/>
  <c r="E2667" i="1"/>
  <c r="F1013" i="1"/>
  <c r="C2667" i="1" s="1"/>
  <c r="D2668" i="1"/>
  <c r="E2668" i="1"/>
  <c r="F1014" i="1"/>
  <c r="D2669" i="1"/>
  <c r="E2669" i="1"/>
  <c r="F1015" i="1"/>
  <c r="C2669" i="1" s="1"/>
  <c r="D2670" i="1"/>
  <c r="E2670" i="1"/>
  <c r="F1016" i="1"/>
  <c r="D2671" i="1"/>
  <c r="E2671" i="1"/>
  <c r="F1017" i="1"/>
  <c r="C2671" i="1" s="1"/>
  <c r="D2672" i="1"/>
  <c r="E2672" i="1"/>
  <c r="F1018" i="1"/>
  <c r="D2673" i="1"/>
  <c r="E2673" i="1"/>
  <c r="F1019" i="1"/>
  <c r="D2674" i="1"/>
  <c r="E2674" i="1"/>
  <c r="F1020" i="1"/>
  <c r="C2674" i="1" s="1"/>
  <c r="D2675" i="1"/>
  <c r="E2675" i="1"/>
  <c r="F1021" i="1"/>
  <c r="C2675" i="1" s="1"/>
  <c r="D2676" i="1"/>
  <c r="E2676" i="1"/>
  <c r="F1022" i="1"/>
  <c r="D2677" i="1"/>
  <c r="E2677" i="1"/>
  <c r="F1023" i="1"/>
  <c r="D2678" i="1"/>
  <c r="E2678" i="1"/>
  <c r="F1024" i="1"/>
  <c r="D2679" i="1"/>
  <c r="E2679" i="1"/>
  <c r="F1025" i="1"/>
  <c r="D2680" i="1"/>
  <c r="E2680" i="1"/>
  <c r="F1026" i="1"/>
  <c r="D2681" i="1"/>
  <c r="E2681" i="1"/>
  <c r="F1027" i="1"/>
  <c r="D2682" i="1"/>
  <c r="E2682" i="1"/>
  <c r="F1028" i="1"/>
  <c r="D2683" i="1"/>
  <c r="E2683" i="1"/>
  <c r="F1029" i="1"/>
  <c r="D2684" i="1"/>
  <c r="E2684" i="1"/>
  <c r="F1030" i="1"/>
  <c r="D2685" i="1"/>
  <c r="E2685" i="1"/>
  <c r="F1031" i="1"/>
  <c r="D2686" i="1"/>
  <c r="E2686" i="1"/>
  <c r="F1032" i="1"/>
  <c r="D2687" i="1"/>
  <c r="E2687" i="1"/>
  <c r="F1033" i="1"/>
  <c r="D2688" i="1"/>
  <c r="E2688" i="1"/>
  <c r="F1034" i="1"/>
  <c r="D2689" i="1"/>
  <c r="E2689" i="1"/>
  <c r="F1035" i="1"/>
  <c r="D2690" i="1"/>
  <c r="E2690" i="1"/>
  <c r="F1036" i="1"/>
  <c r="D2691" i="1"/>
  <c r="E2691" i="1"/>
  <c r="F1037" i="1"/>
  <c r="D2692" i="1"/>
  <c r="E2692" i="1"/>
  <c r="F1038" i="1"/>
  <c r="D2693" i="1"/>
  <c r="E2693" i="1"/>
  <c r="F1039" i="1"/>
  <c r="D2694" i="1"/>
  <c r="E2694" i="1"/>
  <c r="F1040" i="1"/>
  <c r="D2695" i="1"/>
  <c r="E2695" i="1"/>
  <c r="F1041" i="1"/>
  <c r="D2696" i="1"/>
  <c r="E2696" i="1"/>
  <c r="F1042" i="1"/>
  <c r="D2697" i="1"/>
  <c r="E2697" i="1"/>
  <c r="F1043" i="1"/>
  <c r="D2698" i="1"/>
  <c r="E2698" i="1"/>
  <c r="F1044" i="1"/>
  <c r="C2698" i="1" s="1"/>
  <c r="D2699" i="1"/>
  <c r="E2699" i="1"/>
  <c r="F1045" i="1"/>
  <c r="D2700" i="1"/>
  <c r="E2700" i="1"/>
  <c r="F1046" i="1"/>
  <c r="D2701" i="1"/>
  <c r="E2701" i="1"/>
  <c r="F1047" i="1"/>
  <c r="D2702" i="1"/>
  <c r="E2702" i="1"/>
  <c r="F1048" i="1"/>
  <c r="D2703" i="1"/>
  <c r="E2703" i="1"/>
  <c r="F1049" i="1"/>
  <c r="D2704" i="1"/>
  <c r="E2704" i="1"/>
  <c r="F1050" i="1"/>
  <c r="D2705" i="1"/>
  <c r="E2705" i="1"/>
  <c r="F1051" i="1"/>
  <c r="D2706" i="1"/>
  <c r="E2706" i="1"/>
  <c r="F1052" i="1"/>
  <c r="C2706" i="1" s="1"/>
  <c r="D2707" i="1"/>
  <c r="E2707" i="1"/>
  <c r="F1053" i="1"/>
  <c r="D2708" i="1"/>
  <c r="E2708" i="1"/>
  <c r="F1054" i="1"/>
  <c r="C2708" i="1" s="1"/>
  <c r="D2709" i="1"/>
  <c r="E2709" i="1"/>
  <c r="F1055" i="1"/>
  <c r="D2710" i="1"/>
  <c r="E2710" i="1"/>
  <c r="F1056" i="1"/>
  <c r="D2711" i="1"/>
  <c r="E2711" i="1"/>
  <c r="F1057" i="1"/>
  <c r="D2712" i="1"/>
  <c r="E2712" i="1"/>
  <c r="F1058" i="1"/>
  <c r="D2713" i="1"/>
  <c r="E2713" i="1"/>
  <c r="F1059" i="1"/>
  <c r="D2714" i="1"/>
  <c r="E2714" i="1"/>
  <c r="F1060" i="1"/>
  <c r="D2715" i="1"/>
  <c r="E2715" i="1"/>
  <c r="F1061" i="1"/>
  <c r="D2716" i="1"/>
  <c r="E2716" i="1"/>
  <c r="F1062" i="1"/>
  <c r="D2717" i="1"/>
  <c r="E2717" i="1"/>
  <c r="F1063" i="1"/>
  <c r="D2718" i="1"/>
  <c r="E2718" i="1"/>
  <c r="F1064" i="1"/>
  <c r="D2719" i="1"/>
  <c r="E2719" i="1"/>
  <c r="F1065" i="1"/>
  <c r="D2720" i="1"/>
  <c r="E2720" i="1"/>
  <c r="F1066" i="1"/>
  <c r="D2721" i="1"/>
  <c r="E2721" i="1"/>
  <c r="F1067" i="1"/>
  <c r="D2722" i="1"/>
  <c r="E2722" i="1"/>
  <c r="F1068" i="1"/>
  <c r="D2723" i="1"/>
  <c r="E2723" i="1"/>
  <c r="F1069" i="1"/>
  <c r="D2724" i="1"/>
  <c r="E2724" i="1"/>
  <c r="F1070" i="1"/>
  <c r="D2725" i="1"/>
  <c r="E2725" i="1"/>
  <c r="F1071" i="1"/>
  <c r="D2726" i="1"/>
  <c r="E2726" i="1"/>
  <c r="F1072" i="1"/>
  <c r="D2727" i="1"/>
  <c r="E2727" i="1"/>
  <c r="F1073" i="1"/>
  <c r="D2728" i="1"/>
  <c r="E2728" i="1"/>
  <c r="F1074" i="1"/>
  <c r="D2729" i="1"/>
  <c r="E2729" i="1"/>
  <c r="F1075" i="1"/>
  <c r="D2730" i="1"/>
  <c r="E2730" i="1"/>
  <c r="F1076" i="1"/>
  <c r="D2731" i="1"/>
  <c r="E2731" i="1"/>
  <c r="F1077" i="1"/>
  <c r="D2732" i="1"/>
  <c r="E2732" i="1"/>
  <c r="F1078" i="1"/>
  <c r="D2733" i="1"/>
  <c r="E2733" i="1"/>
  <c r="F1079" i="1"/>
  <c r="D2734" i="1"/>
  <c r="E2734" i="1"/>
  <c r="F1080" i="1"/>
  <c r="B2734" i="1" s="1"/>
  <c r="D2735" i="1"/>
  <c r="E2735" i="1"/>
  <c r="F1081" i="1"/>
  <c r="C2735" i="1" s="1"/>
  <c r="D2736" i="1"/>
  <c r="E2736" i="1"/>
  <c r="F1082" i="1"/>
  <c r="D2737" i="1"/>
  <c r="E2737" i="1"/>
  <c r="F1083" i="1"/>
  <c r="D2738" i="1"/>
  <c r="E2738" i="1"/>
  <c r="F1084" i="1"/>
  <c r="C2738" i="1" s="1"/>
  <c r="D2739" i="1"/>
  <c r="E2739" i="1"/>
  <c r="F1085" i="1"/>
  <c r="C2739" i="1" s="1"/>
  <c r="D2740" i="1"/>
  <c r="E2740" i="1"/>
  <c r="F1086" i="1"/>
  <c r="C2740" i="1" s="1"/>
  <c r="D2741" i="1"/>
  <c r="E2741" i="1"/>
  <c r="F1087" i="1"/>
  <c r="D2742" i="1"/>
  <c r="E2742" i="1"/>
  <c r="F1088" i="1"/>
  <c r="C2742" i="1" s="1"/>
  <c r="D2743" i="1"/>
  <c r="E2743" i="1"/>
  <c r="F1089" i="1"/>
  <c r="C2743" i="1" s="1"/>
  <c r="D2744" i="1"/>
  <c r="E2744" i="1"/>
  <c r="F1090" i="1"/>
  <c r="D2745" i="1"/>
  <c r="E2745" i="1"/>
  <c r="F1091" i="1"/>
  <c r="C2745" i="1" s="1"/>
  <c r="D2746" i="1"/>
  <c r="E2746" i="1"/>
  <c r="F1092" i="1"/>
  <c r="C2746" i="1" s="1"/>
  <c r="D2747" i="1"/>
  <c r="E2747" i="1"/>
  <c r="F1093" i="1"/>
  <c r="C2747" i="1" s="1"/>
  <c r="D2748" i="1"/>
  <c r="E2748" i="1"/>
  <c r="F1094" i="1"/>
  <c r="D2749" i="1"/>
  <c r="E2749" i="1"/>
  <c r="F1095" i="1"/>
  <c r="D2750" i="1"/>
  <c r="E2750" i="1"/>
  <c r="F1096" i="1"/>
  <c r="D2751" i="1"/>
  <c r="E2751" i="1"/>
  <c r="F1097" i="1"/>
  <c r="D2752" i="1"/>
  <c r="E2752" i="1"/>
  <c r="F1098" i="1"/>
  <c r="D2753" i="1"/>
  <c r="E2753" i="1"/>
  <c r="F1099" i="1"/>
  <c r="D2754" i="1"/>
  <c r="E2754" i="1"/>
  <c r="F1100" i="1"/>
  <c r="D2755" i="1"/>
  <c r="E2755" i="1"/>
  <c r="F1101" i="1"/>
  <c r="D2756" i="1"/>
  <c r="E2756" i="1"/>
  <c r="F1102" i="1"/>
  <c r="D2757" i="1"/>
  <c r="E2757" i="1"/>
  <c r="F1103" i="1"/>
  <c r="D2758" i="1"/>
  <c r="E2758" i="1"/>
  <c r="F1104" i="1"/>
  <c r="D2759" i="1"/>
  <c r="E2759" i="1"/>
  <c r="F1105" i="1"/>
  <c r="D2760" i="1"/>
  <c r="E2760" i="1"/>
  <c r="F1106" i="1"/>
  <c r="D2761" i="1"/>
  <c r="E2761" i="1"/>
  <c r="F1107" i="1"/>
  <c r="D2762" i="1"/>
  <c r="E2762" i="1"/>
  <c r="F1108" i="1"/>
  <c r="D2763" i="1"/>
  <c r="E2763" i="1"/>
  <c r="F1109" i="1"/>
  <c r="D2764" i="1"/>
  <c r="E2764" i="1"/>
  <c r="F1110" i="1"/>
  <c r="D2765" i="1"/>
  <c r="E2765" i="1"/>
  <c r="F1111" i="1"/>
  <c r="D2766" i="1"/>
  <c r="E2766" i="1"/>
  <c r="F1112" i="1"/>
  <c r="D2767" i="1"/>
  <c r="E2767" i="1"/>
  <c r="F1113" i="1"/>
  <c r="D2768" i="1"/>
  <c r="E2768" i="1"/>
  <c r="F1114" i="1"/>
  <c r="D2769" i="1"/>
  <c r="E2769" i="1"/>
  <c r="F1115" i="1"/>
  <c r="D2770" i="1"/>
  <c r="E2770" i="1"/>
  <c r="F1116" i="1"/>
  <c r="D2771" i="1"/>
  <c r="E2771" i="1"/>
  <c r="F1117" i="1"/>
  <c r="D2772" i="1"/>
  <c r="E2772" i="1"/>
  <c r="F1118" i="1"/>
  <c r="D2773" i="1"/>
  <c r="E2773" i="1"/>
  <c r="F1119" i="1"/>
  <c r="D2774" i="1"/>
  <c r="E2774" i="1"/>
  <c r="F1120" i="1"/>
  <c r="F1121" i="1"/>
  <c r="F1122" i="1"/>
  <c r="D2775" i="1"/>
  <c r="E2775" i="1"/>
  <c r="F1123" i="1"/>
  <c r="D2776" i="1"/>
  <c r="E2776" i="1"/>
  <c r="F1124" i="1"/>
  <c r="C2776" i="1" s="1"/>
  <c r="D2777" i="1"/>
  <c r="E2777" i="1"/>
  <c r="F1125" i="1"/>
  <c r="D2778" i="1"/>
  <c r="E2778" i="1"/>
  <c r="F1126" i="1"/>
  <c r="D2779" i="1"/>
  <c r="E2779" i="1"/>
  <c r="F1127" i="1"/>
  <c r="D2780" i="1"/>
  <c r="E2780" i="1"/>
  <c r="F1128" i="1"/>
  <c r="D2781" i="1"/>
  <c r="E2781" i="1"/>
  <c r="F1129" i="1"/>
  <c r="D2782" i="1"/>
  <c r="E2782" i="1"/>
  <c r="F1130" i="1"/>
  <c r="C1130" i="1" s="1"/>
  <c r="D2783" i="1"/>
  <c r="E2783" i="1"/>
  <c r="F1131" i="1"/>
  <c r="D2784" i="1"/>
  <c r="E2784" i="1"/>
  <c r="F1132" i="1"/>
  <c r="D2785" i="1"/>
  <c r="E2785" i="1"/>
  <c r="F1133" i="1"/>
  <c r="D2786" i="1"/>
  <c r="E2786" i="1"/>
  <c r="F1134" i="1"/>
  <c r="D2787" i="1"/>
  <c r="E2787" i="1"/>
  <c r="F1135" i="1"/>
  <c r="D2788" i="1"/>
  <c r="E2788" i="1"/>
  <c r="F1136" i="1"/>
  <c r="D2789" i="1"/>
  <c r="E2789" i="1"/>
  <c r="F1137" i="1"/>
  <c r="D2790" i="1"/>
  <c r="E2790" i="1"/>
  <c r="F1138" i="1"/>
  <c r="D2791" i="1"/>
  <c r="E2791" i="1"/>
  <c r="F1139" i="1"/>
  <c r="D2792" i="1"/>
  <c r="E2792" i="1"/>
  <c r="F1140" i="1"/>
  <c r="D2793" i="1"/>
  <c r="E2793" i="1"/>
  <c r="F1141" i="1"/>
  <c r="D2794" i="1"/>
  <c r="E2794" i="1"/>
  <c r="F1142" i="1"/>
  <c r="D2795" i="1"/>
  <c r="E2795" i="1"/>
  <c r="F1143" i="1"/>
  <c r="D2796" i="1"/>
  <c r="E2796" i="1"/>
  <c r="F1144" i="1"/>
  <c r="D2797" i="1"/>
  <c r="E2797" i="1"/>
  <c r="F1145" i="1"/>
  <c r="D2798" i="1"/>
  <c r="E2798" i="1"/>
  <c r="F1146" i="1"/>
  <c r="D2799" i="1"/>
  <c r="E2799" i="1"/>
  <c r="F1147" i="1"/>
  <c r="D2800" i="1"/>
  <c r="E2800" i="1"/>
  <c r="F1148" i="1"/>
  <c r="D2801" i="1"/>
  <c r="E2801" i="1"/>
  <c r="F1149" i="1"/>
  <c r="D2802" i="1"/>
  <c r="E2802" i="1"/>
  <c r="F1150" i="1"/>
  <c r="C1150" i="1" s="1"/>
  <c r="D2803" i="1"/>
  <c r="E2803" i="1"/>
  <c r="F1151" i="1"/>
  <c r="D2804" i="1"/>
  <c r="E2804" i="1"/>
  <c r="F1152" i="1"/>
  <c r="D2805" i="1"/>
  <c r="E2805" i="1"/>
  <c r="F1153" i="1"/>
  <c r="D2806" i="1"/>
  <c r="E2806" i="1"/>
  <c r="F1154" i="1"/>
  <c r="D2807" i="1"/>
  <c r="E2807" i="1"/>
  <c r="F1155" i="1"/>
  <c r="D2808" i="1"/>
  <c r="E2808" i="1"/>
  <c r="F1156" i="1"/>
  <c r="D2809" i="1"/>
  <c r="E2809" i="1"/>
  <c r="F1157" i="1"/>
  <c r="D2810" i="1"/>
  <c r="E2810" i="1"/>
  <c r="F1158" i="1"/>
  <c r="D2811" i="1"/>
  <c r="E2811" i="1"/>
  <c r="F1159" i="1"/>
  <c r="D2812" i="1"/>
  <c r="E2812" i="1"/>
  <c r="F1160" i="1"/>
  <c r="C2812" i="1" s="1"/>
  <c r="D2813" i="1"/>
  <c r="E2813" i="1"/>
  <c r="F1161" i="1"/>
  <c r="D2814" i="1"/>
  <c r="E2814" i="1"/>
  <c r="F1162" i="1"/>
  <c r="D2815" i="1"/>
  <c r="E2815" i="1"/>
  <c r="F1163" i="1"/>
  <c r="D2816" i="1"/>
  <c r="E2816" i="1"/>
  <c r="F1164" i="1"/>
  <c r="D2817" i="1"/>
  <c r="E2817" i="1"/>
  <c r="F1165" i="1"/>
  <c r="D2818" i="1"/>
  <c r="E2818" i="1"/>
  <c r="F1166" i="1"/>
  <c r="D2819" i="1"/>
  <c r="E2819" i="1"/>
  <c r="F1167" i="1"/>
  <c r="D2820" i="1"/>
  <c r="E2820" i="1"/>
  <c r="F1168" i="1"/>
  <c r="D2821" i="1"/>
  <c r="E2821" i="1"/>
  <c r="F1169" i="1"/>
  <c r="D2822" i="1"/>
  <c r="E2822" i="1"/>
  <c r="F1170" i="1"/>
  <c r="D2823" i="1"/>
  <c r="E2823" i="1"/>
  <c r="F1171" i="1"/>
  <c r="D2824" i="1"/>
  <c r="E2824" i="1"/>
  <c r="F1172" i="1"/>
  <c r="D2825" i="1"/>
  <c r="E2825" i="1"/>
  <c r="F1173" i="1"/>
  <c r="D2826" i="1"/>
  <c r="E2826" i="1"/>
  <c r="F1174" i="1"/>
  <c r="D2827" i="1"/>
  <c r="E2827" i="1"/>
  <c r="F1175" i="1"/>
  <c r="D2828" i="1"/>
  <c r="E2828" i="1"/>
  <c r="F1176" i="1"/>
  <c r="D2829" i="1"/>
  <c r="E2829" i="1"/>
  <c r="F1177" i="1"/>
  <c r="D2830" i="1"/>
  <c r="E2830" i="1"/>
  <c r="F1178" i="1"/>
  <c r="D2831" i="1"/>
  <c r="E2831" i="1"/>
  <c r="F1179" i="1"/>
  <c r="D2832" i="1"/>
  <c r="E2832" i="1"/>
  <c r="F1180" i="1"/>
  <c r="D2833" i="1"/>
  <c r="E2833" i="1"/>
  <c r="F1181" i="1"/>
  <c r="D2834" i="1"/>
  <c r="E2834" i="1"/>
  <c r="F1182" i="1"/>
  <c r="D2835" i="1"/>
  <c r="E2835" i="1"/>
  <c r="F1183" i="1"/>
  <c r="D2836" i="1"/>
  <c r="E2836" i="1"/>
  <c r="F1184" i="1"/>
  <c r="D2837" i="1"/>
  <c r="E2837" i="1"/>
  <c r="F1185" i="1"/>
  <c r="D2838" i="1"/>
  <c r="E2838" i="1"/>
  <c r="F1186" i="1"/>
  <c r="D2839" i="1"/>
  <c r="E2839" i="1"/>
  <c r="F1187" i="1"/>
  <c r="D2840" i="1"/>
  <c r="E2840" i="1"/>
  <c r="F1188" i="1"/>
  <c r="D2841" i="1"/>
  <c r="E2841" i="1"/>
  <c r="F1189" i="1"/>
  <c r="D2842" i="1"/>
  <c r="E2842" i="1"/>
  <c r="F1190" i="1"/>
  <c r="C1190" i="1" s="1"/>
  <c r="D2843" i="1"/>
  <c r="E2843" i="1"/>
  <c r="F1191" i="1"/>
  <c r="D2844" i="1"/>
  <c r="E2844" i="1"/>
  <c r="F1192" i="1"/>
  <c r="D2845" i="1"/>
  <c r="E2845" i="1"/>
  <c r="F1193" i="1"/>
  <c r="D2846" i="1"/>
  <c r="E2846" i="1"/>
  <c r="F1194" i="1"/>
  <c r="D2847" i="1"/>
  <c r="E2847" i="1"/>
  <c r="F1195" i="1"/>
  <c r="D2848" i="1"/>
  <c r="E2848" i="1"/>
  <c r="F1196" i="1"/>
  <c r="D2849" i="1"/>
  <c r="E2849" i="1"/>
  <c r="F1197" i="1"/>
  <c r="D2850" i="1"/>
  <c r="E2850" i="1"/>
  <c r="F1198" i="1"/>
  <c r="C2850" i="1" s="1"/>
  <c r="D2851" i="1"/>
  <c r="E2851" i="1"/>
  <c r="F1199" i="1"/>
  <c r="D2852" i="1"/>
  <c r="E2852" i="1"/>
  <c r="F1200" i="1"/>
  <c r="D2853" i="1"/>
  <c r="E2853" i="1"/>
  <c r="F1201" i="1"/>
  <c r="D2854" i="1"/>
  <c r="E2854" i="1"/>
  <c r="F1202" i="1"/>
  <c r="D2855" i="1"/>
  <c r="E2855" i="1"/>
  <c r="F1203" i="1"/>
  <c r="D2856" i="1"/>
  <c r="E2856" i="1"/>
  <c r="F1204" i="1"/>
  <c r="D2857" i="1"/>
  <c r="E2857" i="1"/>
  <c r="F1205" i="1"/>
  <c r="D2858" i="1"/>
  <c r="E2858" i="1"/>
  <c r="F1206" i="1"/>
  <c r="D2859" i="1"/>
  <c r="E2859" i="1"/>
  <c r="F1207" i="1"/>
  <c r="D2860" i="1"/>
  <c r="E2860" i="1"/>
  <c r="F1208" i="1"/>
  <c r="D2861" i="1"/>
  <c r="E2861" i="1"/>
  <c r="F1209" i="1"/>
  <c r="D2862" i="1"/>
  <c r="E2862" i="1"/>
  <c r="F1210" i="1"/>
  <c r="D2863" i="1"/>
  <c r="E2863" i="1"/>
  <c r="F1211" i="1"/>
  <c r="D2864" i="1"/>
  <c r="E2864" i="1"/>
  <c r="F1212" i="1"/>
  <c r="D2865" i="1"/>
  <c r="E2865" i="1"/>
  <c r="F1213" i="1"/>
  <c r="D2866" i="1"/>
  <c r="E2866" i="1"/>
  <c r="F1214" i="1"/>
  <c r="C1214" i="1" s="1"/>
  <c r="D2867" i="1"/>
  <c r="E2867" i="1"/>
  <c r="F1215" i="1"/>
  <c r="D2868" i="1"/>
  <c r="E2868" i="1"/>
  <c r="F1216" i="1"/>
  <c r="D2869" i="1"/>
  <c r="E2869" i="1"/>
  <c r="F1217" i="1"/>
  <c r="D2870" i="1"/>
  <c r="E2870" i="1"/>
  <c r="F1218" i="1"/>
  <c r="D2871" i="1"/>
  <c r="E2871" i="1"/>
  <c r="F1219" i="1"/>
  <c r="D2872" i="1"/>
  <c r="E2872" i="1"/>
  <c r="F1220" i="1"/>
  <c r="C2872" i="1" s="1"/>
  <c r="D2873" i="1"/>
  <c r="E2873" i="1"/>
  <c r="F1221" i="1"/>
  <c r="D2874" i="1"/>
  <c r="E2874" i="1"/>
  <c r="F1222" i="1"/>
  <c r="D2875" i="1"/>
  <c r="E2875" i="1"/>
  <c r="F1223" i="1"/>
  <c r="D2876" i="1"/>
  <c r="E2876" i="1"/>
  <c r="F1224" i="1"/>
  <c r="C2876" i="1" s="1"/>
  <c r="D2877" i="1"/>
  <c r="E2877" i="1"/>
  <c r="F1225" i="1"/>
  <c r="C2877" i="1" s="1"/>
  <c r="D2878" i="1"/>
  <c r="E2878" i="1"/>
  <c r="F1226" i="1"/>
  <c r="D2879" i="1"/>
  <c r="E2879" i="1"/>
  <c r="F1227" i="1"/>
  <c r="C2879" i="1" s="1"/>
  <c r="D2880" i="1"/>
  <c r="E2880" i="1"/>
  <c r="F1228" i="1"/>
  <c r="D2881" i="1"/>
  <c r="E2881" i="1"/>
  <c r="F1229" i="1"/>
  <c r="D2882" i="1"/>
  <c r="E2882" i="1"/>
  <c r="F1230" i="1"/>
  <c r="D2883" i="1"/>
  <c r="E2883" i="1"/>
  <c r="F1231" i="1"/>
  <c r="D2884" i="1"/>
  <c r="E2884" i="1"/>
  <c r="F1232" i="1"/>
  <c r="C2884" i="1" s="1"/>
  <c r="D2885" i="1"/>
  <c r="E2885" i="1"/>
  <c r="F1233" i="1"/>
  <c r="D2886" i="1"/>
  <c r="E2886" i="1"/>
  <c r="F1234" i="1"/>
  <c r="D2887" i="1"/>
  <c r="E2887" i="1"/>
  <c r="F1235" i="1"/>
  <c r="D2888" i="1"/>
  <c r="E2888" i="1"/>
  <c r="F1236" i="1"/>
  <c r="D2889" i="1"/>
  <c r="E2889" i="1"/>
  <c r="F1237" i="1"/>
  <c r="D2890" i="1"/>
  <c r="E2890" i="1"/>
  <c r="F1238" i="1"/>
  <c r="D2891" i="1"/>
  <c r="E2891" i="1"/>
  <c r="F1239" i="1"/>
  <c r="D2892" i="1"/>
  <c r="E2892" i="1"/>
  <c r="F1240" i="1"/>
  <c r="D2893" i="1"/>
  <c r="E2893" i="1"/>
  <c r="F1241" i="1"/>
  <c r="D2894" i="1"/>
  <c r="E2894" i="1"/>
  <c r="F1242" i="1"/>
  <c r="D2895" i="1"/>
  <c r="E2895" i="1"/>
  <c r="F1243" i="1"/>
  <c r="D2896" i="1"/>
  <c r="E2896" i="1"/>
  <c r="F1244" i="1"/>
  <c r="D2897" i="1"/>
  <c r="E2897" i="1"/>
  <c r="F1245" i="1"/>
  <c r="D2898" i="1"/>
  <c r="E2898" i="1"/>
  <c r="F1246" i="1"/>
  <c r="D2899" i="1"/>
  <c r="E2899" i="1"/>
  <c r="F1247" i="1"/>
  <c r="D2900" i="1"/>
  <c r="E2900" i="1"/>
  <c r="F1248" i="1"/>
  <c r="D2901" i="1"/>
  <c r="E2901" i="1"/>
  <c r="F1249" i="1"/>
  <c r="D2902" i="1"/>
  <c r="E2902" i="1"/>
  <c r="F1250" i="1"/>
  <c r="D2903" i="1"/>
  <c r="E2903" i="1"/>
  <c r="F1251" i="1"/>
  <c r="D2904" i="1"/>
  <c r="E2904" i="1"/>
  <c r="F1252" i="1"/>
  <c r="D2905" i="1"/>
  <c r="E2905" i="1"/>
  <c r="F1253" i="1"/>
  <c r="D2906" i="1"/>
  <c r="E2906" i="1"/>
  <c r="F1254" i="1"/>
  <c r="D2907" i="1"/>
  <c r="E2907" i="1"/>
  <c r="F1255" i="1"/>
  <c r="D2908" i="1"/>
  <c r="E2908" i="1"/>
  <c r="F1256" i="1"/>
  <c r="D2909" i="1"/>
  <c r="E2909" i="1"/>
  <c r="F1257" i="1"/>
  <c r="D2910" i="1"/>
  <c r="E2910" i="1"/>
  <c r="F1258" i="1"/>
  <c r="D2911" i="1"/>
  <c r="E2911" i="1"/>
  <c r="F1259" i="1"/>
  <c r="D2912" i="1"/>
  <c r="E2912" i="1"/>
  <c r="F1260" i="1"/>
  <c r="D2913" i="1"/>
  <c r="E2913" i="1"/>
  <c r="F1261" i="1"/>
  <c r="D2914" i="1"/>
  <c r="E2914" i="1"/>
  <c r="F1262" i="1"/>
  <c r="D2915" i="1"/>
  <c r="E2915" i="1"/>
  <c r="F1263" i="1"/>
  <c r="D2916" i="1"/>
  <c r="E2916" i="1"/>
  <c r="F1264" i="1"/>
  <c r="C2916" i="1" s="1"/>
  <c r="D2917" i="1"/>
  <c r="E2917" i="1"/>
  <c r="F1265" i="1"/>
  <c r="D2918" i="1"/>
  <c r="E2918" i="1"/>
  <c r="F1266" i="1"/>
  <c r="C2918" i="1" s="1"/>
  <c r="D2919" i="1"/>
  <c r="E2919" i="1"/>
  <c r="F1267" i="1"/>
  <c r="C2920" i="1"/>
  <c r="D2920" i="1"/>
  <c r="E2920" i="1"/>
  <c r="F1268" i="1"/>
  <c r="D2921" i="1"/>
  <c r="E2921" i="1"/>
  <c r="F1269" i="1"/>
  <c r="D2922" i="1"/>
  <c r="E2922" i="1"/>
  <c r="F1270" i="1"/>
  <c r="D2923" i="1"/>
  <c r="E2923" i="1"/>
  <c r="F1271" i="1"/>
  <c r="D2924" i="1"/>
  <c r="E2924" i="1"/>
  <c r="F1272" i="1"/>
  <c r="D2925" i="1"/>
  <c r="E2925" i="1"/>
  <c r="F1273" i="1"/>
  <c r="D2926" i="1"/>
  <c r="E2926" i="1"/>
  <c r="F1274" i="1"/>
  <c r="D2927" i="1"/>
  <c r="E2927" i="1"/>
  <c r="F1275" i="1"/>
  <c r="D2928" i="1"/>
  <c r="E2928" i="1"/>
  <c r="F1276" i="1"/>
  <c r="D2929" i="1"/>
  <c r="E2929" i="1"/>
  <c r="F1277" i="1"/>
  <c r="D2930" i="1"/>
  <c r="E2930" i="1"/>
  <c r="F1278" i="1"/>
  <c r="D2931" i="1"/>
  <c r="E2931" i="1"/>
  <c r="F1279" i="1"/>
  <c r="D2932" i="1"/>
  <c r="E2932" i="1"/>
  <c r="F1280" i="1"/>
  <c r="D2933" i="1"/>
  <c r="E2933" i="1"/>
  <c r="F1281" i="1"/>
  <c r="D2934" i="1"/>
  <c r="E2934" i="1"/>
  <c r="F1282" i="1"/>
  <c r="D2935" i="1"/>
  <c r="E2935" i="1"/>
  <c r="F1283" i="1"/>
  <c r="D2936" i="1"/>
  <c r="E2936" i="1"/>
  <c r="F1284" i="1"/>
  <c r="D2937" i="1"/>
  <c r="E2937" i="1"/>
  <c r="F1285" i="1"/>
  <c r="D2938" i="1"/>
  <c r="E2938" i="1"/>
  <c r="F1286" i="1"/>
  <c r="D2939" i="1"/>
  <c r="E2939" i="1"/>
  <c r="F1287" i="1"/>
  <c r="C1287" i="1" s="1"/>
  <c r="D2940" i="1"/>
  <c r="E2940" i="1"/>
  <c r="F1288" i="1"/>
  <c r="D2941" i="1"/>
  <c r="E2941" i="1"/>
  <c r="F1289" i="1"/>
  <c r="D2942" i="1"/>
  <c r="E2942" i="1"/>
  <c r="F1290" i="1"/>
  <c r="D2943" i="1"/>
  <c r="E2943" i="1"/>
  <c r="F1291" i="1"/>
  <c r="D2944" i="1"/>
  <c r="E2944" i="1"/>
  <c r="F1292" i="1"/>
  <c r="D2945" i="1"/>
  <c r="E2945" i="1"/>
  <c r="F1293" i="1"/>
  <c r="D2946" i="1"/>
  <c r="E2946" i="1"/>
  <c r="F1294" i="1"/>
  <c r="D2947" i="1"/>
  <c r="E2947" i="1"/>
  <c r="F1295" i="1"/>
  <c r="D2948" i="1"/>
  <c r="E2948" i="1"/>
  <c r="F1296" i="1"/>
  <c r="D2949" i="1"/>
  <c r="E2949" i="1"/>
  <c r="F1297" i="1"/>
  <c r="D2950" i="1"/>
  <c r="E2950" i="1"/>
  <c r="F1298" i="1"/>
  <c r="D2951" i="1"/>
  <c r="E2951" i="1"/>
  <c r="F1299" i="1"/>
  <c r="D2952" i="1"/>
  <c r="E2952" i="1"/>
  <c r="F1300" i="1"/>
  <c r="D2953" i="1"/>
  <c r="E2953" i="1"/>
  <c r="F1301" i="1"/>
  <c r="D2954" i="1"/>
  <c r="E2954" i="1"/>
  <c r="F1302" i="1"/>
  <c r="D2955" i="1"/>
  <c r="E2955" i="1"/>
  <c r="F1303" i="1"/>
  <c r="C1303" i="1" s="1"/>
  <c r="D2956" i="1"/>
  <c r="E2956" i="1"/>
  <c r="F1304" i="1"/>
  <c r="D2957" i="1"/>
  <c r="E2957" i="1"/>
  <c r="F1305" i="1"/>
  <c r="D2958" i="1"/>
  <c r="E2958" i="1"/>
  <c r="F1306" i="1"/>
  <c r="D2959" i="1"/>
  <c r="E2959" i="1"/>
  <c r="F1307" i="1"/>
  <c r="D2960" i="1"/>
  <c r="E2960" i="1"/>
  <c r="F1308" i="1"/>
  <c r="D2961" i="1"/>
  <c r="E2961" i="1"/>
  <c r="F1309" i="1"/>
  <c r="D2962" i="1"/>
  <c r="E2962" i="1"/>
  <c r="F1310" i="1"/>
  <c r="D2963" i="1"/>
  <c r="E2963" i="1"/>
  <c r="F1311" i="1"/>
  <c r="D2964" i="1"/>
  <c r="E2964" i="1"/>
  <c r="F1312" i="1"/>
  <c r="D2965" i="1"/>
  <c r="E2965" i="1"/>
  <c r="F1313" i="1"/>
  <c r="D2966" i="1"/>
  <c r="E2966" i="1"/>
  <c r="F1314" i="1"/>
  <c r="D2967" i="1"/>
  <c r="E2967" i="1"/>
  <c r="F1315" i="1"/>
  <c r="D2968" i="1"/>
  <c r="E2968" i="1"/>
  <c r="F1316" i="1"/>
  <c r="D2969" i="1"/>
  <c r="E2969" i="1"/>
  <c r="F1317" i="1"/>
  <c r="D2970" i="1"/>
  <c r="E2970" i="1"/>
  <c r="F1318" i="1"/>
  <c r="D2971" i="1"/>
  <c r="E2971" i="1"/>
  <c r="F1319" i="1"/>
  <c r="D2972" i="1"/>
  <c r="E2972" i="1"/>
  <c r="F1320" i="1"/>
  <c r="D2973" i="1"/>
  <c r="E2973" i="1"/>
  <c r="F1321" i="1"/>
  <c r="D2974" i="1"/>
  <c r="E2974" i="1"/>
  <c r="F1322" i="1"/>
  <c r="D2975" i="1"/>
  <c r="E2975" i="1"/>
  <c r="F1323" i="1"/>
  <c r="D2976" i="1"/>
  <c r="E2976" i="1"/>
  <c r="F1324" i="1"/>
  <c r="D2977" i="1"/>
  <c r="E2977" i="1"/>
  <c r="F1325" i="1"/>
  <c r="D2978" i="1"/>
  <c r="E2978" i="1"/>
  <c r="F1326" i="1"/>
  <c r="D2979" i="1"/>
  <c r="E2979" i="1"/>
  <c r="F1327" i="1"/>
  <c r="D2980" i="1"/>
  <c r="E2980" i="1"/>
  <c r="F1328" i="1"/>
  <c r="C2980" i="1" s="1"/>
  <c r="D2981" i="1"/>
  <c r="E2981" i="1"/>
  <c r="F1329" i="1"/>
  <c r="D2982" i="1"/>
  <c r="E2982" i="1"/>
  <c r="F1330" i="1"/>
  <c r="C2982" i="1" s="1"/>
  <c r="D2983" i="1"/>
  <c r="E2983" i="1"/>
  <c r="F1331" i="1"/>
  <c r="C2984" i="1"/>
  <c r="D2984" i="1"/>
  <c r="E2984" i="1"/>
  <c r="F1332" i="1"/>
  <c r="D2985" i="1"/>
  <c r="E2985" i="1"/>
  <c r="F1333" i="1"/>
  <c r="D2986" i="1"/>
  <c r="E2986" i="1"/>
  <c r="F1334" i="1"/>
  <c r="D2987" i="1"/>
  <c r="E2987" i="1"/>
  <c r="F1335" i="1"/>
  <c r="D2988" i="1"/>
  <c r="E2988" i="1"/>
  <c r="F1336" i="1"/>
  <c r="C2988" i="1" s="1"/>
  <c r="D2989" i="1"/>
  <c r="E2989" i="1"/>
  <c r="F1337" i="1"/>
  <c r="D2990" i="1"/>
  <c r="E2990" i="1"/>
  <c r="F1338" i="1"/>
  <c r="C2990" i="1" s="1"/>
  <c r="D2991" i="1"/>
  <c r="E2991" i="1"/>
  <c r="F1339" i="1"/>
  <c r="C2991" i="1" s="1"/>
  <c r="D2992" i="1"/>
  <c r="E2992" i="1"/>
  <c r="F1340" i="1"/>
  <c r="C2992" i="1" s="1"/>
  <c r="D2993" i="1"/>
  <c r="E2993" i="1"/>
  <c r="F1341" i="1"/>
  <c r="D2994" i="1"/>
  <c r="E2994" i="1"/>
  <c r="F1342" i="1"/>
  <c r="D2995" i="1"/>
  <c r="E2995" i="1"/>
  <c r="F1343" i="1"/>
  <c r="D2996" i="1"/>
  <c r="E2996" i="1"/>
  <c r="F1344" i="1"/>
  <c r="C2996" i="1" s="1"/>
  <c r="D2997" i="1"/>
  <c r="E2997" i="1"/>
  <c r="F1345" i="1"/>
  <c r="D2998" i="1"/>
  <c r="E2998" i="1"/>
  <c r="F1346" i="1"/>
  <c r="C2998" i="1" s="1"/>
  <c r="D2999" i="1"/>
  <c r="E2999" i="1"/>
  <c r="F1347" i="1"/>
  <c r="C2999" i="1" s="1"/>
  <c r="C3000" i="1"/>
  <c r="D3000" i="1"/>
  <c r="E3000" i="1"/>
  <c r="F1348" i="1"/>
  <c r="D3001" i="1"/>
  <c r="E3001" i="1"/>
  <c r="F1349" i="1"/>
  <c r="D3002" i="1"/>
  <c r="E3002" i="1"/>
  <c r="F1350" i="1"/>
  <c r="D3003" i="1"/>
  <c r="E3003" i="1"/>
  <c r="F1351" i="1"/>
  <c r="D3004" i="1"/>
  <c r="E3004" i="1"/>
  <c r="F1352" i="1"/>
  <c r="C3004" i="1" s="1"/>
  <c r="D3005" i="1"/>
  <c r="E3005" i="1"/>
  <c r="F1353" i="1"/>
  <c r="D3006" i="1"/>
  <c r="E3006" i="1"/>
  <c r="F1354" i="1"/>
  <c r="D3007" i="1"/>
  <c r="E3007" i="1"/>
  <c r="F1355" i="1"/>
  <c r="D3008" i="1"/>
  <c r="E3008" i="1"/>
  <c r="F1356" i="1"/>
  <c r="D3009" i="1"/>
  <c r="E3009" i="1"/>
  <c r="F1357" i="1"/>
  <c r="D3010" i="1"/>
  <c r="E3010" i="1"/>
  <c r="F1358" i="1"/>
  <c r="D3011" i="1"/>
  <c r="E3011" i="1"/>
  <c r="F1359" i="1"/>
  <c r="D3012" i="1"/>
  <c r="E3012" i="1"/>
  <c r="F1360" i="1"/>
  <c r="D3013" i="1"/>
  <c r="E3013" i="1"/>
  <c r="F1361" i="1"/>
  <c r="D3014" i="1"/>
  <c r="E3014" i="1"/>
  <c r="F1362" i="1"/>
  <c r="D3015" i="1"/>
  <c r="E3015" i="1"/>
  <c r="F1363" i="1"/>
  <c r="D3016" i="1"/>
  <c r="E3016" i="1"/>
  <c r="F1364" i="1"/>
  <c r="D3017" i="1"/>
  <c r="E3017" i="1"/>
  <c r="F1365" i="1"/>
  <c r="D3018" i="1"/>
  <c r="E3018" i="1"/>
  <c r="F1366" i="1"/>
  <c r="D3019" i="1"/>
  <c r="E3019" i="1"/>
  <c r="F1367" i="1"/>
  <c r="D3020" i="1"/>
  <c r="E3020" i="1"/>
  <c r="F1368" i="1"/>
  <c r="D3021" i="1"/>
  <c r="E3021" i="1"/>
  <c r="F1369" i="1"/>
  <c r="D3022" i="1"/>
  <c r="E3022" i="1"/>
  <c r="F1370" i="1"/>
  <c r="D3023" i="1"/>
  <c r="E3023" i="1"/>
  <c r="F1371" i="1"/>
  <c r="D3024" i="1"/>
  <c r="E3024" i="1"/>
  <c r="F1372" i="1"/>
  <c r="D3025" i="1"/>
  <c r="E3025" i="1"/>
  <c r="F1373" i="1"/>
  <c r="D3026" i="1"/>
  <c r="E3026" i="1"/>
  <c r="F1374" i="1"/>
  <c r="D3027" i="1"/>
  <c r="E3027" i="1"/>
  <c r="F1375" i="1"/>
  <c r="D3028" i="1"/>
  <c r="E3028" i="1"/>
  <c r="F1376" i="1"/>
  <c r="D3029" i="1"/>
  <c r="E3029" i="1"/>
  <c r="F1377" i="1"/>
  <c r="D3030" i="1"/>
  <c r="E3030" i="1"/>
  <c r="F1378" i="1"/>
  <c r="D3031" i="1"/>
  <c r="E3031" i="1"/>
  <c r="F1379" i="1"/>
  <c r="D3032" i="1"/>
  <c r="E3032" i="1"/>
  <c r="F1380" i="1"/>
  <c r="D3033" i="1"/>
  <c r="E3033" i="1"/>
  <c r="F1381" i="1"/>
  <c r="D3034" i="1"/>
  <c r="E3034" i="1"/>
  <c r="F1382" i="1"/>
  <c r="D3035" i="1"/>
  <c r="E3035" i="1"/>
  <c r="F1383" i="1"/>
  <c r="D3036" i="1"/>
  <c r="E3036" i="1"/>
  <c r="F1384" i="1"/>
  <c r="D3037" i="1"/>
  <c r="E3037" i="1"/>
  <c r="F1385" i="1"/>
  <c r="D3038" i="1"/>
  <c r="E3038" i="1"/>
  <c r="F1386" i="1"/>
  <c r="D3039" i="1"/>
  <c r="E3039" i="1"/>
  <c r="F1387" i="1"/>
  <c r="D3040" i="1"/>
  <c r="E3040" i="1"/>
  <c r="F1388" i="1"/>
  <c r="C3040" i="1" s="1"/>
  <c r="D3041" i="1"/>
  <c r="E3041" i="1"/>
  <c r="F1389" i="1"/>
  <c r="D3042" i="1"/>
  <c r="E3042" i="1"/>
  <c r="F1390" i="1"/>
  <c r="C3042" i="1" s="1"/>
  <c r="D3043" i="1"/>
  <c r="E3043" i="1"/>
  <c r="F1391" i="1"/>
  <c r="D3044" i="1"/>
  <c r="E3044" i="1"/>
  <c r="F1392" i="1"/>
  <c r="C3044" i="1" s="1"/>
  <c r="D3045" i="1"/>
  <c r="E3045" i="1"/>
  <c r="F1393" i="1"/>
  <c r="D3046" i="1"/>
  <c r="E3046" i="1"/>
  <c r="F1394" i="1"/>
  <c r="D3047" i="1"/>
  <c r="E3047" i="1"/>
  <c r="F1395" i="1"/>
  <c r="D3048" i="1"/>
  <c r="E3048" i="1"/>
  <c r="F1396" i="1"/>
  <c r="D3049" i="1"/>
  <c r="E3049" i="1"/>
  <c r="F1397" i="1"/>
  <c r="D3050" i="1"/>
  <c r="E3050" i="1"/>
  <c r="F1398" i="1"/>
  <c r="D3051" i="1"/>
  <c r="E3051" i="1"/>
  <c r="F1399" i="1"/>
  <c r="D3052" i="1"/>
  <c r="E3052" i="1"/>
  <c r="F1400" i="1"/>
  <c r="D3053" i="1"/>
  <c r="E3053" i="1"/>
  <c r="F1401" i="1"/>
  <c r="D3054" i="1"/>
  <c r="E3054" i="1"/>
  <c r="F1402" i="1"/>
  <c r="D3055" i="1"/>
  <c r="E3055" i="1"/>
  <c r="F1403" i="1"/>
  <c r="D3056" i="1"/>
  <c r="E3056" i="1"/>
  <c r="F1404" i="1"/>
  <c r="D3057" i="1"/>
  <c r="E3057" i="1"/>
  <c r="F1405" i="1"/>
  <c r="C3057" i="1" s="1"/>
  <c r="D3058" i="1"/>
  <c r="E3058" i="1"/>
  <c r="F1406" i="1"/>
  <c r="C3059" i="1"/>
  <c r="D3059" i="1"/>
  <c r="E3059" i="1"/>
  <c r="F1407" i="1"/>
  <c r="D3060" i="1"/>
  <c r="E3060" i="1"/>
  <c r="F1408" i="1"/>
  <c r="D3061" i="1"/>
  <c r="E3061" i="1"/>
  <c r="F1409" i="1"/>
  <c r="C3061" i="1" s="1"/>
  <c r="D3062" i="1"/>
  <c r="E3062" i="1"/>
  <c r="F1410" i="1"/>
  <c r="D3063" i="1"/>
  <c r="E3063" i="1"/>
  <c r="F1411" i="1"/>
  <c r="D3064" i="1"/>
  <c r="E3064" i="1"/>
  <c r="F1412" i="1"/>
  <c r="D3065" i="1"/>
  <c r="E3065" i="1"/>
  <c r="F1413" i="1"/>
  <c r="C3065" i="1" s="1"/>
  <c r="D3066" i="1"/>
  <c r="E3066" i="1"/>
  <c r="F1414" i="1"/>
  <c r="D3067" i="1"/>
  <c r="E3067" i="1"/>
  <c r="F1415" i="1"/>
  <c r="C3067" i="1" s="1"/>
  <c r="D3068" i="1"/>
  <c r="E3068" i="1"/>
  <c r="F1416" i="1"/>
  <c r="C3069" i="1"/>
  <c r="D3069" i="1"/>
  <c r="E3069" i="1"/>
  <c r="F1417" i="1"/>
  <c r="D3070" i="1"/>
  <c r="E3070" i="1"/>
  <c r="F1418" i="1"/>
  <c r="D3071" i="1"/>
  <c r="E3071" i="1"/>
  <c r="F1419" i="1"/>
  <c r="D3072" i="1"/>
  <c r="E3072" i="1"/>
  <c r="F1420" i="1"/>
  <c r="D3073" i="1"/>
  <c r="E3073" i="1"/>
  <c r="F1421" i="1"/>
  <c r="D3074" i="1"/>
  <c r="E3074" i="1"/>
  <c r="F1422" i="1"/>
  <c r="D3075" i="1"/>
  <c r="E3075" i="1"/>
  <c r="F1423" i="1"/>
  <c r="D3076" i="1"/>
  <c r="E3076" i="1"/>
  <c r="F1424" i="1"/>
  <c r="D3077" i="1"/>
  <c r="E3077" i="1"/>
  <c r="F1425" i="1"/>
  <c r="D3078" i="1"/>
  <c r="E3078" i="1"/>
  <c r="F1426" i="1"/>
  <c r="D3079" i="1"/>
  <c r="E3079" i="1"/>
  <c r="F1427" i="1"/>
  <c r="D3080" i="1"/>
  <c r="E3080" i="1"/>
  <c r="F1428" i="1"/>
  <c r="D3081" i="1"/>
  <c r="E3081" i="1"/>
  <c r="F1429" i="1"/>
  <c r="D3082" i="1"/>
  <c r="E3082" i="1"/>
  <c r="F1430" i="1"/>
  <c r="D3083" i="1"/>
  <c r="E3083" i="1"/>
  <c r="F1431" i="1"/>
  <c r="D3084" i="1"/>
  <c r="E3084" i="1"/>
  <c r="F1432" i="1"/>
  <c r="D3085" i="1"/>
  <c r="E3085" i="1"/>
  <c r="F1433" i="1"/>
  <c r="D3086" i="1"/>
  <c r="E3086" i="1"/>
  <c r="F1434" i="1"/>
  <c r="D3087" i="1"/>
  <c r="E3087" i="1"/>
  <c r="F1435" i="1"/>
  <c r="D3088" i="1"/>
  <c r="E3088" i="1"/>
  <c r="F1436" i="1"/>
  <c r="D3089" i="1"/>
  <c r="E3089" i="1"/>
  <c r="F1437" i="1"/>
  <c r="D3090" i="1"/>
  <c r="E3090" i="1"/>
  <c r="F1438" i="1"/>
  <c r="D3091" i="1"/>
  <c r="E3091" i="1"/>
  <c r="F1439" i="1"/>
  <c r="D3092" i="1"/>
  <c r="E3092" i="1"/>
  <c r="F1440" i="1"/>
  <c r="D3093" i="1"/>
  <c r="E3093" i="1"/>
  <c r="F1441" i="1"/>
  <c r="D3094" i="1"/>
  <c r="E3094" i="1"/>
  <c r="F1442" i="1"/>
  <c r="D3095" i="1"/>
  <c r="E3095" i="1"/>
  <c r="F1443" i="1"/>
  <c r="D3096" i="1"/>
  <c r="E3096" i="1"/>
  <c r="F1444" i="1"/>
  <c r="D3097" i="1"/>
  <c r="E3097" i="1"/>
  <c r="F1445" i="1"/>
  <c r="D3098" i="1"/>
  <c r="E3098" i="1"/>
  <c r="F1446" i="1"/>
  <c r="D3099" i="1"/>
  <c r="E3099" i="1"/>
  <c r="F1447" i="1"/>
  <c r="C1447" i="1" s="1"/>
  <c r="D3100" i="1"/>
  <c r="E3100" i="1"/>
  <c r="F1448" i="1"/>
  <c r="C3100" i="1" s="1"/>
  <c r="D3101" i="1"/>
  <c r="E3101" i="1"/>
  <c r="F1449" i="1"/>
  <c r="D3102" i="1"/>
  <c r="E3102" i="1"/>
  <c r="F1450" i="1"/>
  <c r="C1450" i="1" s="1"/>
  <c r="D3103" i="1"/>
  <c r="E3103" i="1"/>
  <c r="F1451" i="1"/>
  <c r="D3104" i="1"/>
  <c r="E3104" i="1"/>
  <c r="F1452" i="1"/>
  <c r="D3105" i="1"/>
  <c r="E3105" i="1"/>
  <c r="F1453" i="1"/>
  <c r="D3106" i="1"/>
  <c r="E3106" i="1"/>
  <c r="F1454" i="1"/>
  <c r="C3106" i="1" s="1"/>
  <c r="D3107" i="1"/>
  <c r="E3107" i="1"/>
  <c r="F1455" i="1"/>
  <c r="D3108" i="1"/>
  <c r="E3108" i="1"/>
  <c r="F1456" i="1"/>
  <c r="C3108" i="1" s="1"/>
  <c r="D3109" i="1"/>
  <c r="E3109" i="1"/>
  <c r="F1457" i="1"/>
  <c r="D3110" i="1"/>
  <c r="E3110" i="1"/>
  <c r="F1458" i="1"/>
  <c r="D3111" i="1"/>
  <c r="E3111" i="1"/>
  <c r="F1459" i="1"/>
  <c r="D3112" i="1"/>
  <c r="E3112" i="1"/>
  <c r="F1460" i="1"/>
  <c r="D3113" i="1"/>
  <c r="E3113" i="1"/>
  <c r="F1461" i="1"/>
  <c r="D3114" i="1"/>
  <c r="E3114" i="1"/>
  <c r="F1462" i="1"/>
  <c r="D3115" i="1"/>
  <c r="E3115" i="1"/>
  <c r="F1463" i="1"/>
  <c r="D3116" i="1"/>
  <c r="E3116" i="1"/>
  <c r="F1464" i="1"/>
  <c r="D3117" i="1"/>
  <c r="E3117" i="1"/>
  <c r="F1465" i="1"/>
  <c r="D3118" i="1"/>
  <c r="E3118" i="1"/>
  <c r="F1466" i="1"/>
  <c r="D3119" i="1"/>
  <c r="E3119" i="1"/>
  <c r="F1467" i="1"/>
  <c r="D3120" i="1"/>
  <c r="E3120" i="1"/>
  <c r="F1468" i="1"/>
  <c r="D3121" i="1"/>
  <c r="E3121" i="1"/>
  <c r="F1469" i="1"/>
  <c r="D3122" i="1"/>
  <c r="E3122" i="1"/>
  <c r="F1470" i="1"/>
  <c r="D3123" i="1"/>
  <c r="E3123" i="1"/>
  <c r="F1471" i="1"/>
  <c r="D3124" i="1"/>
  <c r="E3124" i="1"/>
  <c r="F1472" i="1"/>
  <c r="D3125" i="1"/>
  <c r="E3125" i="1"/>
  <c r="F1473" i="1"/>
  <c r="D3126" i="1"/>
  <c r="E3126" i="1"/>
  <c r="F1474" i="1"/>
  <c r="D3127" i="1"/>
  <c r="E3127" i="1"/>
  <c r="F1475" i="1"/>
  <c r="D3128" i="1"/>
  <c r="E3128" i="1"/>
  <c r="F1476" i="1"/>
  <c r="D3129" i="1"/>
  <c r="E3129" i="1"/>
  <c r="F1477" i="1"/>
  <c r="C3129" i="1" s="1"/>
  <c r="D3130" i="1"/>
  <c r="E3130" i="1"/>
  <c r="F1478" i="1"/>
  <c r="D3131" i="1"/>
  <c r="E3131" i="1"/>
  <c r="F1479" i="1"/>
  <c r="C3131" i="1" s="1"/>
  <c r="D3132" i="1"/>
  <c r="E3132" i="1"/>
  <c r="F1480" i="1"/>
  <c r="D3133" i="1"/>
  <c r="E3133" i="1"/>
  <c r="F1481" i="1"/>
  <c r="D3134" i="1"/>
  <c r="E3134" i="1"/>
  <c r="F1482" i="1"/>
  <c r="D3135" i="1"/>
  <c r="E3135" i="1"/>
  <c r="F1483" i="1"/>
  <c r="D3136" i="1"/>
  <c r="E3136" i="1"/>
  <c r="F1484" i="1"/>
  <c r="D3137" i="1"/>
  <c r="E3137" i="1"/>
  <c r="F1485" i="1"/>
  <c r="D3138" i="1"/>
  <c r="E3138" i="1"/>
  <c r="F1486" i="1"/>
  <c r="D3139" i="1"/>
  <c r="E3139" i="1"/>
  <c r="F1487" i="1"/>
  <c r="D3140" i="1"/>
  <c r="E3140" i="1"/>
  <c r="F1488" i="1"/>
  <c r="D3141" i="1"/>
  <c r="E3141" i="1"/>
  <c r="F1489" i="1"/>
  <c r="D3142" i="1"/>
  <c r="E3142" i="1"/>
  <c r="F1490" i="1"/>
  <c r="D3143" i="1"/>
  <c r="E3143" i="1"/>
  <c r="F1491" i="1"/>
  <c r="C3143" i="1" s="1"/>
  <c r="D3144" i="1"/>
  <c r="E3144" i="1"/>
  <c r="F1492" i="1"/>
  <c r="D3145" i="1"/>
  <c r="E3145" i="1"/>
  <c r="F1493" i="1"/>
  <c r="D3146" i="1"/>
  <c r="E3146" i="1"/>
  <c r="F1494" i="1"/>
  <c r="D3147" i="1"/>
  <c r="E3147" i="1"/>
  <c r="F1495" i="1"/>
  <c r="D3148" i="1"/>
  <c r="E3148" i="1"/>
  <c r="F1496" i="1"/>
  <c r="D3149" i="1"/>
  <c r="E3149" i="1"/>
  <c r="F1497" i="1"/>
  <c r="C3149" i="1" s="1"/>
  <c r="D3150" i="1"/>
  <c r="E3150" i="1"/>
  <c r="F1498" i="1"/>
  <c r="D3151" i="1"/>
  <c r="E3151" i="1"/>
  <c r="F1499" i="1"/>
  <c r="C3151" i="1" s="1"/>
  <c r="D3152" i="1"/>
  <c r="E3152" i="1"/>
  <c r="F1500" i="1"/>
  <c r="C3152" i="1" s="1"/>
  <c r="D3153" i="1"/>
  <c r="E3153" i="1"/>
  <c r="F1501" i="1"/>
  <c r="D3154" i="1"/>
  <c r="E3154" i="1"/>
  <c r="F1502" i="1"/>
  <c r="C3154" i="1" s="1"/>
  <c r="D3155" i="1"/>
  <c r="E3155" i="1"/>
  <c r="F1503" i="1"/>
  <c r="D3156" i="1"/>
  <c r="E3156" i="1"/>
  <c r="F1504" i="1"/>
  <c r="D3157" i="1"/>
  <c r="E3157" i="1"/>
  <c r="F1505" i="1"/>
  <c r="D3158" i="1"/>
  <c r="E3158" i="1"/>
  <c r="F1506" i="1"/>
  <c r="D3159" i="1"/>
  <c r="E3159" i="1"/>
  <c r="F1507" i="1"/>
  <c r="D3160" i="1"/>
  <c r="E3160" i="1"/>
  <c r="F1508" i="1"/>
  <c r="C1508" i="1" s="1"/>
  <c r="D3161" i="1"/>
  <c r="E3161" i="1"/>
  <c r="F1509" i="1"/>
  <c r="C1509" i="1" s="1"/>
  <c r="D3162" i="1"/>
  <c r="E3162" i="1"/>
  <c r="F1510" i="1"/>
  <c r="D3163" i="1"/>
  <c r="E3163" i="1"/>
  <c r="F1511" i="1"/>
  <c r="D3164" i="1"/>
  <c r="E3164" i="1"/>
  <c r="F1512" i="1"/>
  <c r="D3165" i="1"/>
  <c r="E3165" i="1"/>
  <c r="F1513" i="1"/>
  <c r="D3166" i="1"/>
  <c r="E3166" i="1"/>
  <c r="F1514" i="1"/>
  <c r="D3167" i="1"/>
  <c r="E3167" i="1"/>
  <c r="F1515" i="1"/>
  <c r="D3168" i="1"/>
  <c r="E3168" i="1"/>
  <c r="F1516" i="1"/>
  <c r="D3169" i="1"/>
  <c r="E3169" i="1"/>
  <c r="F1517" i="1"/>
  <c r="D3170" i="1"/>
  <c r="E3170" i="1"/>
  <c r="F1518" i="1"/>
  <c r="D3171" i="1"/>
  <c r="E3171" i="1"/>
  <c r="F1519" i="1"/>
  <c r="D3172" i="1"/>
  <c r="E3172" i="1"/>
  <c r="F1520" i="1"/>
  <c r="D3173" i="1"/>
  <c r="E3173" i="1"/>
  <c r="F1521" i="1"/>
  <c r="D3174" i="1"/>
  <c r="E3174" i="1"/>
  <c r="F1522" i="1"/>
  <c r="D3175" i="1"/>
  <c r="E3175" i="1"/>
  <c r="F1523" i="1"/>
  <c r="D3176" i="1"/>
  <c r="E3176" i="1"/>
  <c r="F1524" i="1"/>
  <c r="D3177" i="1"/>
  <c r="E3177" i="1"/>
  <c r="F1525" i="1"/>
  <c r="D3178" i="1"/>
  <c r="E3178" i="1"/>
  <c r="F1526" i="1"/>
  <c r="D3179" i="1"/>
  <c r="E3179" i="1"/>
  <c r="F1527" i="1"/>
  <c r="D3180" i="1"/>
  <c r="E3180" i="1"/>
  <c r="F1528" i="1"/>
  <c r="D3181" i="1"/>
  <c r="E3181" i="1"/>
  <c r="F1529" i="1"/>
  <c r="D3182" i="1"/>
  <c r="E3182" i="1"/>
  <c r="F1530" i="1"/>
  <c r="D3183" i="1"/>
  <c r="E3183" i="1"/>
  <c r="F1531" i="1"/>
  <c r="C3183" i="1" s="1"/>
  <c r="D3184" i="1"/>
  <c r="E3184" i="1"/>
  <c r="F1532" i="1"/>
  <c r="C3184" i="1" s="1"/>
  <c r="D3185" i="1"/>
  <c r="E3185" i="1"/>
  <c r="F1533" i="1"/>
  <c r="D3186" i="1"/>
  <c r="E3186" i="1"/>
  <c r="F1534" i="1"/>
  <c r="C3186" i="1" s="1"/>
  <c r="D3187" i="1"/>
  <c r="E3187" i="1"/>
  <c r="F1535" i="1"/>
  <c r="D3188" i="1"/>
  <c r="E3188" i="1"/>
  <c r="F1536" i="1"/>
  <c r="D3189" i="1"/>
  <c r="E3189" i="1"/>
  <c r="F1537" i="1"/>
  <c r="D3190" i="1"/>
  <c r="E3190" i="1"/>
  <c r="F1538" i="1"/>
  <c r="D3191" i="1"/>
  <c r="E3191" i="1"/>
  <c r="F1539" i="1"/>
  <c r="D3192" i="1"/>
  <c r="E3192" i="1"/>
  <c r="F1540" i="1"/>
  <c r="D3193" i="1"/>
  <c r="E3193" i="1"/>
  <c r="F1541" i="1"/>
  <c r="D3194" i="1"/>
  <c r="E3194" i="1"/>
  <c r="F1542" i="1"/>
  <c r="D3195" i="1"/>
  <c r="E3195" i="1"/>
  <c r="F1543" i="1"/>
  <c r="D3196" i="1"/>
  <c r="E3196" i="1"/>
  <c r="F1544" i="1"/>
  <c r="D3197" i="1"/>
  <c r="E3197" i="1"/>
  <c r="F1545" i="1"/>
  <c r="D3198" i="1"/>
  <c r="E3198" i="1"/>
  <c r="F1546" i="1"/>
  <c r="D3199" i="1"/>
  <c r="E3199" i="1"/>
  <c r="F1547" i="1"/>
  <c r="D3200" i="1"/>
  <c r="E3200" i="1"/>
  <c r="F1548" i="1"/>
  <c r="D3201" i="1"/>
  <c r="E3201" i="1"/>
  <c r="F1549" i="1"/>
  <c r="D3202" i="1"/>
  <c r="E3202" i="1"/>
  <c r="F1550" i="1"/>
  <c r="D3203" i="1"/>
  <c r="E3203" i="1"/>
  <c r="F1551" i="1"/>
  <c r="D3204" i="1"/>
  <c r="E3204" i="1"/>
  <c r="F1552" i="1"/>
  <c r="C3204" i="1" s="1"/>
  <c r="D3205" i="1"/>
  <c r="E3205" i="1"/>
  <c r="F1553" i="1"/>
  <c r="D3206" i="1"/>
  <c r="E3206" i="1"/>
  <c r="F1554" i="1"/>
  <c r="D3207" i="1"/>
  <c r="E3207" i="1"/>
  <c r="F1555" i="1"/>
  <c r="F1556" i="1"/>
  <c r="D3208" i="1"/>
  <c r="E3208" i="1"/>
  <c r="F1557" i="1"/>
  <c r="C3208" i="1" s="1"/>
  <c r="D3209" i="1"/>
  <c r="E3209" i="1"/>
  <c r="F1558" i="1"/>
  <c r="C3209" i="1" s="1"/>
  <c r="D3210" i="1"/>
  <c r="E3210" i="1"/>
  <c r="F1559" i="1"/>
  <c r="C3210" i="1" s="1"/>
  <c r="D3211" i="1"/>
  <c r="E3211" i="1"/>
  <c r="F1560" i="1"/>
  <c r="C3211" i="1" s="1"/>
  <c r="C3212" i="1"/>
  <c r="D3212" i="1"/>
  <c r="E3212" i="1"/>
  <c r="F1561" i="1"/>
  <c r="D3213" i="1"/>
  <c r="E3213" i="1"/>
  <c r="F1562" i="1"/>
  <c r="C1562" i="1" s="1"/>
  <c r="D3214" i="1"/>
  <c r="E3214" i="1"/>
  <c r="F1563" i="1"/>
  <c r="C1563" i="1" s="1"/>
  <c r="D3215" i="1"/>
  <c r="E3215" i="1"/>
  <c r="F1564" i="1"/>
  <c r="C1564" i="1" s="1"/>
  <c r="D3216" i="1"/>
  <c r="E3216" i="1"/>
  <c r="F1565" i="1"/>
  <c r="D3217" i="1"/>
  <c r="E3217" i="1"/>
  <c r="F1566" i="1"/>
  <c r="D3218" i="1"/>
  <c r="E3218" i="1"/>
  <c r="F1567" i="1"/>
  <c r="D3219" i="1"/>
  <c r="E3219" i="1"/>
  <c r="F1568" i="1"/>
  <c r="D3220" i="1"/>
  <c r="E3220" i="1"/>
  <c r="F1569" i="1"/>
  <c r="D3221" i="1"/>
  <c r="E3221" i="1"/>
  <c r="F1570" i="1"/>
  <c r="D3222" i="1"/>
  <c r="E3222" i="1"/>
  <c r="F1571" i="1"/>
  <c r="D3223" i="1"/>
  <c r="E3223" i="1"/>
  <c r="F1572" i="1"/>
  <c r="D3224" i="1"/>
  <c r="E3224" i="1"/>
  <c r="F1573" i="1"/>
  <c r="D3225" i="1"/>
  <c r="E3225" i="1"/>
  <c r="F1574" i="1"/>
  <c r="D3226" i="1"/>
  <c r="E3226" i="1"/>
  <c r="F1575" i="1"/>
  <c r="D3227" i="1"/>
  <c r="E3227" i="1"/>
  <c r="F1576" i="1"/>
  <c r="D3228" i="1"/>
  <c r="E3228" i="1"/>
  <c r="F1577" i="1"/>
  <c r="D3229" i="1"/>
  <c r="E3229" i="1"/>
  <c r="F1578" i="1"/>
  <c r="D3230" i="1"/>
  <c r="E3230" i="1"/>
  <c r="F1579" i="1"/>
  <c r="D3231" i="1"/>
  <c r="E3231" i="1"/>
  <c r="F1580" i="1"/>
  <c r="D3232" i="1"/>
  <c r="E3232" i="1"/>
  <c r="F1581" i="1"/>
  <c r="D3233" i="1"/>
  <c r="E3233" i="1"/>
  <c r="F1582" i="1"/>
  <c r="D3234" i="1"/>
  <c r="E3234" i="1"/>
  <c r="F1583" i="1"/>
  <c r="D3235" i="1"/>
  <c r="E3235" i="1"/>
  <c r="F1584" i="1"/>
  <c r="D3236" i="1"/>
  <c r="E3236" i="1"/>
  <c r="F1585" i="1"/>
  <c r="D3237" i="1"/>
  <c r="E3237" i="1"/>
  <c r="F1586" i="1"/>
  <c r="D3238" i="1"/>
  <c r="E3238" i="1"/>
  <c r="F1587" i="1"/>
  <c r="D3239" i="1"/>
  <c r="E3239" i="1"/>
  <c r="F1588" i="1"/>
  <c r="D3240" i="1"/>
  <c r="E3240" i="1"/>
  <c r="F1589" i="1"/>
  <c r="D3241" i="1"/>
  <c r="E3241" i="1"/>
  <c r="F1590" i="1"/>
  <c r="D3242" i="1"/>
  <c r="E3242" i="1"/>
  <c r="F1591" i="1"/>
  <c r="C3242" i="1" s="1"/>
  <c r="D3243" i="1"/>
  <c r="E3243" i="1"/>
  <c r="F1592" i="1"/>
  <c r="D3244" i="1"/>
  <c r="E3244" i="1"/>
  <c r="F1593" i="1"/>
  <c r="D3245" i="1"/>
  <c r="E3245" i="1"/>
  <c r="F1594" i="1"/>
  <c r="D3246" i="1"/>
  <c r="E3246" i="1"/>
  <c r="F1595" i="1"/>
  <c r="C3246" i="1" s="1"/>
  <c r="D3247" i="1"/>
  <c r="E3247" i="1"/>
  <c r="F1596" i="1"/>
  <c r="D3248" i="1"/>
  <c r="E3248" i="1"/>
  <c r="F1597" i="1"/>
  <c r="D3249" i="1"/>
  <c r="E3249" i="1"/>
  <c r="F1598" i="1"/>
  <c r="D3250" i="1"/>
  <c r="E3250" i="1"/>
  <c r="F1599" i="1"/>
  <c r="C3250" i="1" s="1"/>
  <c r="D3251" i="1"/>
  <c r="E3251" i="1"/>
  <c r="F1600" i="1"/>
  <c r="D3252" i="1"/>
  <c r="E3252" i="1"/>
  <c r="F1601" i="1"/>
  <c r="D3253" i="1"/>
  <c r="E3253" i="1"/>
  <c r="F1602" i="1"/>
  <c r="D3254" i="1"/>
  <c r="E3254" i="1"/>
  <c r="F1603" i="1"/>
  <c r="D3255" i="1"/>
  <c r="E3255" i="1"/>
  <c r="F1604" i="1"/>
  <c r="D3256" i="1"/>
  <c r="E3256" i="1"/>
  <c r="F1605" i="1"/>
  <c r="D3257" i="1"/>
  <c r="E3257" i="1"/>
  <c r="F1606" i="1"/>
  <c r="D3258" i="1"/>
  <c r="E3258" i="1"/>
  <c r="F1607" i="1"/>
  <c r="D3259" i="1"/>
  <c r="E3259" i="1"/>
  <c r="F1608" i="1"/>
  <c r="D3260" i="1"/>
  <c r="E3260" i="1"/>
  <c r="F1609" i="1"/>
  <c r="D3261" i="1"/>
  <c r="E3261" i="1"/>
  <c r="F1610" i="1"/>
  <c r="D3262" i="1"/>
  <c r="E3262" i="1"/>
  <c r="F1611" i="1"/>
  <c r="D3263" i="1"/>
  <c r="E3263" i="1"/>
  <c r="F1612" i="1"/>
  <c r="D3264" i="1"/>
  <c r="E3264" i="1"/>
  <c r="F1613" i="1"/>
  <c r="D3265" i="1"/>
  <c r="E3265" i="1"/>
  <c r="F1614" i="1"/>
  <c r="D3266" i="1"/>
  <c r="E3266" i="1"/>
  <c r="F1615" i="1"/>
  <c r="D3267" i="1"/>
  <c r="E3267" i="1"/>
  <c r="F1616" i="1"/>
  <c r="D3268" i="1"/>
  <c r="E3268" i="1"/>
  <c r="F1617" i="1"/>
  <c r="D3269" i="1"/>
  <c r="E3269" i="1"/>
  <c r="F1618" i="1"/>
  <c r="D3270" i="1"/>
  <c r="E3270" i="1"/>
  <c r="F1619" i="1"/>
  <c r="D3271" i="1"/>
  <c r="E3271" i="1"/>
  <c r="F1620" i="1"/>
  <c r="D3272" i="1"/>
  <c r="E3272" i="1"/>
  <c r="F1621" i="1"/>
  <c r="D3273" i="1"/>
  <c r="E3273" i="1"/>
  <c r="F1622" i="1"/>
  <c r="D3274" i="1"/>
  <c r="E3274" i="1"/>
  <c r="F1623" i="1"/>
  <c r="D3275" i="1"/>
  <c r="E3275" i="1"/>
  <c r="F1624" i="1"/>
  <c r="D3276" i="1"/>
  <c r="E3276" i="1"/>
  <c r="F1625" i="1"/>
  <c r="D3277" i="1"/>
  <c r="E3277" i="1"/>
  <c r="F1626" i="1"/>
  <c r="D3278" i="1"/>
  <c r="E3278" i="1"/>
  <c r="F1627" i="1"/>
  <c r="C3278" i="1" s="1"/>
  <c r="D3279" i="1"/>
  <c r="E3279" i="1"/>
  <c r="F1628" i="1"/>
  <c r="D3280" i="1"/>
  <c r="E3280" i="1"/>
  <c r="F1629" i="1"/>
  <c r="D3281" i="1"/>
  <c r="E3281" i="1"/>
  <c r="F1630" i="1"/>
  <c r="C3281" i="1" s="1"/>
  <c r="D3282" i="1"/>
  <c r="E3282" i="1"/>
  <c r="F1631" i="1"/>
  <c r="D3283" i="1"/>
  <c r="E3283" i="1"/>
  <c r="F1632" i="1"/>
  <c r="C3283" i="1" s="1"/>
  <c r="D3284" i="1"/>
  <c r="E3284" i="1"/>
  <c r="F1633" i="1"/>
  <c r="D3285" i="1"/>
  <c r="E3285" i="1"/>
  <c r="F1634" i="1"/>
  <c r="D3286" i="1"/>
  <c r="E3286" i="1"/>
  <c r="F1635" i="1"/>
  <c r="C3286" i="1" s="1"/>
  <c r="D3287" i="1"/>
  <c r="E3287" i="1"/>
  <c r="F1636" i="1"/>
  <c r="D3288" i="1"/>
  <c r="E3288" i="1"/>
  <c r="F1637" i="1"/>
  <c r="D3289" i="1"/>
  <c r="E3289" i="1"/>
  <c r="F1638" i="1"/>
  <c r="D3290" i="1"/>
  <c r="E3290" i="1"/>
  <c r="F1639" i="1"/>
  <c r="C1639" i="1" s="1"/>
  <c r="D3291" i="1"/>
  <c r="E3291" i="1"/>
  <c r="F1640" i="1"/>
  <c r="D3292" i="1"/>
  <c r="E3292" i="1"/>
  <c r="F1641" i="1"/>
  <c r="D3293" i="1"/>
  <c r="E3293" i="1"/>
  <c r="F1642" i="1"/>
  <c r="D3294" i="1"/>
  <c r="E3294" i="1"/>
  <c r="F1643" i="1"/>
  <c r="D3295" i="1"/>
  <c r="E3295" i="1"/>
  <c r="F1644" i="1"/>
  <c r="D3296" i="1"/>
  <c r="E3296" i="1"/>
  <c r="F1645" i="1"/>
  <c r="D3297" i="1"/>
  <c r="E3297" i="1"/>
  <c r="F1646" i="1"/>
  <c r="D3298" i="1"/>
  <c r="E3298" i="1"/>
  <c r="F1647" i="1"/>
  <c r="D3299" i="1"/>
  <c r="E3299" i="1"/>
  <c r="F1648" i="1"/>
  <c r="D3300" i="1"/>
  <c r="E3300" i="1"/>
  <c r="F1649" i="1"/>
  <c r="D3301" i="1"/>
  <c r="E3301" i="1"/>
  <c r="F1650" i="1"/>
  <c r="D3302" i="1"/>
  <c r="E3302" i="1"/>
  <c r="F1651" i="1"/>
  <c r="D3303" i="1"/>
  <c r="E3303" i="1"/>
  <c r="F1652" i="1"/>
  <c r="D3304" i="1"/>
  <c r="E3304" i="1"/>
  <c r="F1653" i="1"/>
  <c r="D3305" i="1"/>
  <c r="E3305" i="1"/>
  <c r="F1654" i="1"/>
  <c r="D3306" i="1"/>
  <c r="E3306" i="1"/>
  <c r="F1655" i="1"/>
  <c r="D3307" i="1"/>
  <c r="E3307" i="1"/>
  <c r="F1656" i="1"/>
  <c r="D3308" i="1"/>
  <c r="E3308" i="1"/>
  <c r="F1657" i="1"/>
  <c r="C3308" i="1" s="1"/>
  <c r="D3309" i="1"/>
  <c r="E3309" i="1"/>
  <c r="F1658" i="1"/>
  <c r="D3310" i="1"/>
  <c r="E3310" i="1"/>
  <c r="F1659" i="1"/>
  <c r="C1659" i="1" s="1"/>
  <c r="D3311" i="1"/>
  <c r="E3311" i="1"/>
  <c r="F1660" i="1"/>
  <c r="D3312" i="1"/>
  <c r="E3312" i="1"/>
  <c r="F1661" i="1"/>
  <c r="D3313" i="1"/>
  <c r="E3313" i="1"/>
  <c r="F1662" i="1"/>
  <c r="D3314" i="1"/>
  <c r="E3314" i="1"/>
  <c r="F1663" i="1"/>
  <c r="D3315" i="1"/>
  <c r="E3315" i="1"/>
  <c r="F1664" i="1"/>
  <c r="D3316" i="1"/>
  <c r="E3316" i="1"/>
  <c r="F1665" i="1"/>
  <c r="D3317" i="1"/>
  <c r="E3317" i="1"/>
  <c r="F1666" i="1"/>
  <c r="D3318" i="1"/>
  <c r="E3318" i="1"/>
  <c r="F1667" i="1"/>
  <c r="D3319" i="1"/>
  <c r="E3319" i="1"/>
  <c r="F1668" i="1"/>
  <c r="D3320" i="1"/>
  <c r="E3320" i="1"/>
  <c r="F1669" i="1"/>
  <c r="D3321" i="1"/>
  <c r="E3321" i="1"/>
  <c r="F1670" i="1"/>
  <c r="D3322" i="1"/>
  <c r="E3322" i="1"/>
  <c r="F1671" i="1"/>
  <c r="D3323" i="1"/>
  <c r="E3323" i="1"/>
  <c r="F1672" i="1"/>
  <c r="D3324" i="1"/>
  <c r="E3324" i="1"/>
  <c r="F1673" i="1"/>
  <c r="D3325" i="1"/>
  <c r="E3325" i="1"/>
  <c r="F1674" i="1"/>
  <c r="D3326" i="1"/>
  <c r="E3326" i="1"/>
  <c r="F1675" i="1"/>
  <c r="D3327" i="1"/>
  <c r="E3327" i="1"/>
  <c r="F1676" i="1"/>
  <c r="D3328" i="1"/>
  <c r="E3328" i="1"/>
  <c r="F1677" i="1"/>
  <c r="D3329" i="1"/>
  <c r="E3329" i="1"/>
  <c r="F1678" i="1"/>
  <c r="D3330" i="1"/>
  <c r="E3330" i="1"/>
  <c r="F1679" i="1"/>
  <c r="D3331" i="1"/>
  <c r="E3331" i="1"/>
  <c r="F1680" i="1"/>
  <c r="C3331" i="1" s="1"/>
  <c r="D3332" i="1"/>
  <c r="E3332" i="1"/>
  <c r="F1681" i="1"/>
  <c r="D3333" i="1"/>
  <c r="E3333" i="1"/>
  <c r="F1682" i="1"/>
  <c r="C3333" i="1" s="1"/>
  <c r="D3334" i="1"/>
  <c r="E3334" i="1"/>
  <c r="F1683" i="1"/>
  <c r="D3335" i="1"/>
  <c r="E3335" i="1"/>
  <c r="F1684" i="1"/>
  <c r="C3335" i="1" s="1"/>
  <c r="D3336" i="1"/>
  <c r="E3336" i="1"/>
  <c r="F1685" i="1"/>
  <c r="C3336" i="1" s="1"/>
  <c r="D3337" i="1"/>
  <c r="E3337" i="1"/>
  <c r="F1686" i="1"/>
  <c r="D3338" i="1"/>
  <c r="E3338" i="1"/>
  <c r="F1687" i="1"/>
  <c r="D3339" i="1"/>
  <c r="E3339" i="1"/>
  <c r="F1688" i="1"/>
  <c r="D3340" i="1"/>
  <c r="E3340" i="1"/>
  <c r="F1689" i="1"/>
  <c r="D3341" i="1"/>
  <c r="E3341" i="1"/>
  <c r="F1690" i="1"/>
  <c r="C3341" i="1" s="1"/>
  <c r="D3342" i="1"/>
  <c r="E3342" i="1"/>
  <c r="F1691" i="1"/>
  <c r="D3343" i="1"/>
  <c r="E3343" i="1"/>
  <c r="F1692" i="1"/>
  <c r="C3343" i="1" s="1"/>
  <c r="D3344" i="1"/>
  <c r="E3344" i="1"/>
  <c r="F1693" i="1"/>
  <c r="C3344" i="1" s="1"/>
  <c r="D3345" i="1"/>
  <c r="E3345" i="1"/>
  <c r="F1694" i="1"/>
  <c r="D3346" i="1"/>
  <c r="E3346" i="1"/>
  <c r="F1695" i="1"/>
  <c r="D3347" i="1"/>
  <c r="E3347" i="1"/>
  <c r="F1696" i="1"/>
  <c r="C1696" i="1" s="1"/>
  <c r="D3348" i="1"/>
  <c r="E3348" i="1"/>
  <c r="F1697" i="1"/>
  <c r="D3349" i="1"/>
  <c r="E3349" i="1"/>
  <c r="F1698" i="1"/>
  <c r="D3350" i="1"/>
  <c r="E3350" i="1"/>
  <c r="F1699" i="1"/>
  <c r="D3351" i="1"/>
  <c r="E3351" i="1"/>
  <c r="F1700" i="1"/>
  <c r="D3352" i="1"/>
  <c r="E3352" i="1"/>
  <c r="F1701" i="1"/>
  <c r="D3353" i="1"/>
  <c r="E3353" i="1"/>
  <c r="F1702" i="1"/>
  <c r="D3354" i="1"/>
  <c r="E3354" i="1"/>
  <c r="F1703" i="1"/>
  <c r="C1703" i="1" s="1"/>
  <c r="D3355" i="1"/>
  <c r="E3355" i="1"/>
  <c r="F1704" i="1"/>
  <c r="D3356" i="1"/>
  <c r="E3356" i="1"/>
  <c r="F1705" i="1"/>
  <c r="D3357" i="1"/>
  <c r="E3357" i="1"/>
  <c r="F1706" i="1"/>
  <c r="D3358" i="1"/>
  <c r="E3358" i="1"/>
  <c r="F1707" i="1"/>
  <c r="D3359" i="1"/>
  <c r="E3359" i="1"/>
  <c r="F1708" i="1"/>
  <c r="D3360" i="1"/>
  <c r="E3360" i="1"/>
  <c r="F1709" i="1"/>
  <c r="D3361" i="1"/>
  <c r="E3361" i="1"/>
  <c r="F1710" i="1"/>
  <c r="D3362" i="1"/>
  <c r="E3362" i="1"/>
  <c r="F1711" i="1"/>
  <c r="D3363" i="1"/>
  <c r="E3363" i="1"/>
  <c r="F1712" i="1"/>
  <c r="D3364" i="1"/>
  <c r="E3364" i="1"/>
  <c r="F1713" i="1"/>
  <c r="D3365" i="1"/>
  <c r="E3365" i="1"/>
  <c r="F1714" i="1"/>
  <c r="D3366" i="1"/>
  <c r="E3366" i="1"/>
  <c r="F1715" i="1"/>
  <c r="D3367" i="1"/>
  <c r="E3367" i="1"/>
  <c r="F1716" i="1"/>
  <c r="D3368" i="1"/>
  <c r="E3368" i="1"/>
  <c r="F1717" i="1"/>
  <c r="D3369" i="1"/>
  <c r="E3369" i="1"/>
  <c r="F1718" i="1"/>
  <c r="D3370" i="1"/>
  <c r="E3370" i="1"/>
  <c r="F1719" i="1"/>
  <c r="D3371" i="1"/>
  <c r="E3371" i="1"/>
  <c r="F1720" i="1"/>
  <c r="D3372" i="1"/>
  <c r="E3372" i="1"/>
  <c r="F1721" i="1"/>
  <c r="D3373" i="1"/>
  <c r="E3373" i="1"/>
  <c r="F1722" i="1"/>
  <c r="D3374" i="1"/>
  <c r="E3374" i="1"/>
  <c r="F1723" i="1"/>
  <c r="D3375" i="1"/>
  <c r="E3375" i="1"/>
  <c r="F1724" i="1"/>
  <c r="C3376" i="1"/>
  <c r="D3376" i="1"/>
  <c r="E3376" i="1"/>
  <c r="F1725" i="1"/>
  <c r="C1725" i="1" s="1"/>
  <c r="C3377" i="1"/>
  <c r="D3377" i="1"/>
  <c r="E3377" i="1"/>
  <c r="F1726" i="1"/>
  <c r="D3378" i="1"/>
  <c r="E3378" i="1"/>
  <c r="F1727" i="1"/>
  <c r="D3379" i="1"/>
  <c r="E3379" i="1"/>
  <c r="F1728" i="1"/>
  <c r="C3379" i="1" s="1"/>
  <c r="D3380" i="1"/>
  <c r="E3380" i="1"/>
  <c r="F1729" i="1"/>
  <c r="D3381" i="1"/>
  <c r="E3381" i="1"/>
  <c r="F1730" i="1"/>
  <c r="C3381" i="1" s="1"/>
  <c r="D3382" i="1"/>
  <c r="E3382" i="1"/>
  <c r="F1731" i="1"/>
  <c r="C3382" i="1" s="1"/>
  <c r="D3383" i="1"/>
  <c r="E3383" i="1"/>
  <c r="F1732" i="1"/>
  <c r="C3384" i="1"/>
  <c r="D3384" i="1"/>
  <c r="E3384" i="1"/>
  <c r="F1733" i="1"/>
  <c r="C1733" i="1" s="1"/>
  <c r="D3385" i="1"/>
  <c r="E3385" i="1"/>
  <c r="F1734" i="1"/>
  <c r="C3385" i="1" s="1"/>
  <c r="D3386" i="1"/>
  <c r="E3386" i="1"/>
  <c r="F1735" i="1"/>
  <c r="C3387" i="1"/>
  <c r="D3387" i="1"/>
  <c r="E3387" i="1"/>
  <c r="F1736" i="1"/>
  <c r="D3388" i="1"/>
  <c r="E3388" i="1"/>
  <c r="F1737" i="1"/>
  <c r="D3389" i="1"/>
  <c r="E3389" i="1"/>
  <c r="F1738" i="1"/>
  <c r="C3389" i="1" s="1"/>
  <c r="D3390" i="1"/>
  <c r="E3390" i="1"/>
  <c r="F1739" i="1"/>
  <c r="D3391" i="1"/>
  <c r="E3391" i="1"/>
  <c r="F1740" i="1"/>
  <c r="D3392" i="1"/>
  <c r="E3392" i="1"/>
  <c r="F1741" i="1"/>
  <c r="D3393" i="1"/>
  <c r="E3393" i="1"/>
  <c r="F1742" i="1"/>
  <c r="D3394" i="1"/>
  <c r="E3394" i="1"/>
  <c r="F1743" i="1"/>
  <c r="D3395" i="1"/>
  <c r="E3395" i="1"/>
  <c r="F1744" i="1"/>
  <c r="D3396" i="1"/>
  <c r="E3396" i="1"/>
  <c r="F1745" i="1"/>
  <c r="D3397" i="1"/>
  <c r="E3397" i="1"/>
  <c r="F1746" i="1"/>
  <c r="D3398" i="1"/>
  <c r="E3398" i="1"/>
  <c r="F1747" i="1"/>
  <c r="D3399" i="1"/>
  <c r="E3399" i="1"/>
  <c r="F1748" i="1"/>
  <c r="D3400" i="1"/>
  <c r="E3400" i="1"/>
  <c r="F1749" i="1"/>
  <c r="D3401" i="1"/>
  <c r="E3401" i="1"/>
  <c r="F1750" i="1"/>
  <c r="D3402" i="1"/>
  <c r="E3402" i="1"/>
  <c r="F1751" i="1"/>
  <c r="D3403" i="1"/>
  <c r="E3403" i="1"/>
  <c r="F1752" i="1"/>
  <c r="D3404" i="1"/>
  <c r="E3404" i="1"/>
  <c r="F1753" i="1"/>
  <c r="D3405" i="1"/>
  <c r="E3405" i="1"/>
  <c r="F1754" i="1"/>
  <c r="D3406" i="1"/>
  <c r="E3406" i="1"/>
  <c r="F1755" i="1"/>
  <c r="D3407" i="1"/>
  <c r="E3407" i="1"/>
  <c r="F1756" i="1"/>
  <c r="D3408" i="1"/>
  <c r="E3408" i="1"/>
  <c r="F1757" i="1"/>
  <c r="D3409" i="1"/>
  <c r="E3409" i="1"/>
  <c r="F1758" i="1"/>
  <c r="D3410" i="1"/>
  <c r="E3410" i="1"/>
  <c r="F1759" i="1"/>
  <c r="D3411" i="1"/>
  <c r="E3411" i="1"/>
  <c r="F1760" i="1"/>
  <c r="D3412" i="1"/>
  <c r="E3412" i="1"/>
  <c r="F1761" i="1"/>
  <c r="D3413" i="1"/>
  <c r="E3413" i="1"/>
  <c r="F1762" i="1"/>
  <c r="D3414" i="1"/>
  <c r="E3414" i="1"/>
  <c r="F1763" i="1"/>
  <c r="D3415" i="1"/>
  <c r="E3415" i="1"/>
  <c r="F1764" i="1"/>
  <c r="D3416" i="1"/>
  <c r="E3416" i="1"/>
  <c r="F1765" i="1"/>
  <c r="D3417" i="1"/>
  <c r="E3417" i="1"/>
  <c r="F1766" i="1"/>
  <c r="C3417" i="1" s="1"/>
  <c r="D3418" i="1"/>
  <c r="E3418" i="1"/>
  <c r="F1767" i="1"/>
  <c r="D3419" i="1"/>
  <c r="E3419" i="1"/>
  <c r="F1768" i="1"/>
  <c r="C3419" i="1" s="1"/>
  <c r="D3420" i="1"/>
  <c r="E3420" i="1"/>
  <c r="F1769" i="1"/>
  <c r="D3421" i="1"/>
  <c r="E3421" i="1"/>
  <c r="F1770" i="1"/>
  <c r="C3421" i="1" s="1"/>
  <c r="D3422" i="1"/>
  <c r="E3422" i="1"/>
  <c r="F1771" i="1"/>
  <c r="C3422" i="1" s="1"/>
  <c r="D3423" i="1"/>
  <c r="E3423" i="1"/>
  <c r="F1772" i="1"/>
  <c r="D3424" i="1"/>
  <c r="E3424" i="1"/>
  <c r="F1773" i="1"/>
  <c r="D3425" i="1"/>
  <c r="E3425" i="1"/>
  <c r="F1774" i="1"/>
  <c r="D3426" i="1"/>
  <c r="E3426" i="1"/>
  <c r="F1775" i="1"/>
  <c r="D3427" i="1"/>
  <c r="E3427" i="1"/>
  <c r="F1776" i="1"/>
  <c r="D3428" i="1"/>
  <c r="E3428" i="1"/>
  <c r="F1777" i="1"/>
  <c r="D3429" i="1"/>
  <c r="E3429" i="1"/>
  <c r="F1778" i="1"/>
  <c r="D3430" i="1"/>
  <c r="E3430" i="1"/>
  <c r="F1779" i="1"/>
  <c r="C1779" i="1" s="1"/>
  <c r="D3431" i="1"/>
  <c r="E3431" i="1"/>
  <c r="F1780" i="1"/>
  <c r="D3432" i="1"/>
  <c r="E3432" i="1"/>
  <c r="F1781" i="1"/>
  <c r="D3433" i="1"/>
  <c r="E3433" i="1"/>
  <c r="F1782" i="1"/>
  <c r="D3434" i="1"/>
  <c r="E3434" i="1"/>
  <c r="F1783" i="1"/>
  <c r="D3435" i="1"/>
  <c r="E3435" i="1"/>
  <c r="F1784" i="1"/>
  <c r="D3436" i="1"/>
  <c r="E3436" i="1"/>
  <c r="F1785" i="1"/>
  <c r="D3437" i="1"/>
  <c r="E3437" i="1"/>
  <c r="F1786" i="1"/>
  <c r="D3438" i="1"/>
  <c r="E3438" i="1"/>
  <c r="F1787" i="1"/>
  <c r="D3439" i="1"/>
  <c r="E3439" i="1"/>
  <c r="F1788" i="1"/>
  <c r="D3440" i="1"/>
  <c r="E3440" i="1"/>
  <c r="F1789" i="1"/>
  <c r="C3440" i="1" s="1"/>
  <c r="D3441" i="1"/>
  <c r="E3441" i="1"/>
  <c r="F1790" i="1"/>
  <c r="C3441" i="1" s="1"/>
  <c r="D3442" i="1"/>
  <c r="E3442" i="1"/>
  <c r="F1791" i="1"/>
  <c r="D3443" i="1"/>
  <c r="E3443" i="1"/>
  <c r="F1792" i="1"/>
  <c r="D3444" i="1"/>
  <c r="E3444" i="1"/>
  <c r="F1793" i="1"/>
  <c r="D3445" i="1"/>
  <c r="E3445" i="1"/>
  <c r="F1794" i="1"/>
  <c r="D3446" i="1"/>
  <c r="E3446" i="1"/>
  <c r="F1795" i="1"/>
  <c r="D3447" i="1"/>
  <c r="E3447" i="1"/>
  <c r="F1796" i="1"/>
  <c r="D3448" i="1"/>
  <c r="E3448" i="1"/>
  <c r="F1797" i="1"/>
  <c r="D3449" i="1"/>
  <c r="E3449" i="1"/>
  <c r="F1798" i="1"/>
  <c r="D3450" i="1"/>
  <c r="E3450" i="1"/>
  <c r="F1799" i="1"/>
  <c r="D3451" i="1"/>
  <c r="E3451" i="1"/>
  <c r="F1800" i="1"/>
  <c r="D3452" i="1"/>
  <c r="E3452" i="1"/>
  <c r="F1801" i="1"/>
  <c r="D3453" i="1"/>
  <c r="E3453" i="1"/>
  <c r="F1802" i="1"/>
  <c r="D3454" i="1"/>
  <c r="E3454" i="1"/>
  <c r="F1803" i="1"/>
  <c r="D3455" i="1"/>
  <c r="E3455" i="1"/>
  <c r="F1804" i="1"/>
  <c r="D3456" i="1"/>
  <c r="E3456" i="1"/>
  <c r="F1805" i="1"/>
  <c r="C3456" i="1" s="1"/>
  <c r="D3457" i="1"/>
  <c r="E3457" i="1"/>
  <c r="F1806" i="1"/>
  <c r="D3458" i="1"/>
  <c r="E3458" i="1"/>
  <c r="F1807" i="1"/>
  <c r="D3459" i="1"/>
  <c r="E3459" i="1"/>
  <c r="F1808" i="1"/>
  <c r="C3459" i="1" s="1"/>
  <c r="D3460" i="1"/>
  <c r="E3460" i="1"/>
  <c r="F1809" i="1"/>
  <c r="D3461" i="1"/>
  <c r="E3461" i="1"/>
  <c r="F1810" i="1"/>
  <c r="D3462" i="1"/>
  <c r="E3462" i="1"/>
  <c r="F1811" i="1"/>
  <c r="D3463" i="1"/>
  <c r="E3463" i="1"/>
  <c r="F1812" i="1"/>
  <c r="D3464" i="1"/>
  <c r="E3464" i="1"/>
  <c r="F1813" i="1"/>
  <c r="D3465" i="1"/>
  <c r="E3465" i="1"/>
  <c r="F1814" i="1"/>
  <c r="D3466" i="1"/>
  <c r="E3466" i="1"/>
  <c r="F1815" i="1"/>
  <c r="C1815" i="1" s="1"/>
  <c r="D3467" i="1"/>
  <c r="E3467" i="1"/>
  <c r="F1816" i="1"/>
  <c r="D3468" i="1"/>
  <c r="E3468" i="1"/>
  <c r="F1817" i="1"/>
  <c r="D3469" i="1"/>
  <c r="E3469" i="1"/>
  <c r="F1818" i="1"/>
  <c r="D3470" i="1"/>
  <c r="E3470" i="1"/>
  <c r="F1819" i="1"/>
  <c r="C3470" i="1" s="1"/>
  <c r="D3471" i="1"/>
  <c r="E3471" i="1"/>
  <c r="F1820" i="1"/>
  <c r="C3471" i="1" s="1"/>
  <c r="D3472" i="1"/>
  <c r="E3472" i="1"/>
  <c r="F1821" i="1"/>
  <c r="D3473" i="1"/>
  <c r="E3473" i="1"/>
  <c r="F1822" i="1"/>
  <c r="C3473" i="1" s="1"/>
  <c r="D3474" i="1"/>
  <c r="E3474" i="1"/>
  <c r="F1823" i="1"/>
  <c r="D3475" i="1"/>
  <c r="E3475" i="1"/>
  <c r="F1824" i="1"/>
  <c r="C3475" i="1" s="1"/>
  <c r="D3476" i="1"/>
  <c r="E3476" i="1"/>
  <c r="F1825" i="1"/>
  <c r="D3477" i="1"/>
  <c r="E3477" i="1"/>
  <c r="F1826" i="1"/>
  <c r="D3478" i="1"/>
  <c r="E3478" i="1"/>
  <c r="F1827" i="1"/>
  <c r="C3478" i="1" s="1"/>
  <c r="D3479" i="1"/>
  <c r="E3479" i="1"/>
  <c r="F1828" i="1"/>
  <c r="D3480" i="1"/>
  <c r="E3480" i="1"/>
  <c r="F1829" i="1"/>
  <c r="C3480" i="1" s="1"/>
  <c r="D3481" i="1"/>
  <c r="E3481" i="1"/>
  <c r="F1830" i="1"/>
  <c r="C3481" i="1" s="1"/>
  <c r="D3482" i="1"/>
  <c r="E3482" i="1"/>
  <c r="F1831" i="1"/>
  <c r="D3483" i="1"/>
  <c r="E3483" i="1"/>
  <c r="F1832" i="1"/>
  <c r="C3483" i="1" s="1"/>
  <c r="D3484" i="1"/>
  <c r="E3484" i="1"/>
  <c r="F1833" i="1"/>
  <c r="D3485" i="1"/>
  <c r="E3485" i="1"/>
  <c r="F1834" i="1"/>
  <c r="D3486" i="1"/>
  <c r="E3486" i="1"/>
  <c r="F1835" i="1"/>
  <c r="C3486" i="1" s="1"/>
  <c r="D3487" i="1"/>
  <c r="E3487" i="1"/>
  <c r="F1836" i="1"/>
  <c r="C3487" i="1" s="1"/>
  <c r="D3488" i="1"/>
  <c r="E3488" i="1"/>
  <c r="F1837" i="1"/>
  <c r="C3488" i="1" s="1"/>
  <c r="D3489" i="1"/>
  <c r="E3489" i="1"/>
  <c r="F1838" i="1"/>
  <c r="D3490" i="1"/>
  <c r="E3490" i="1"/>
  <c r="F1839" i="1"/>
  <c r="D3491" i="1"/>
  <c r="E3491" i="1"/>
  <c r="F1840" i="1"/>
  <c r="C3491" i="1" s="1"/>
  <c r="D3492" i="1"/>
  <c r="E3492" i="1"/>
  <c r="F1841" i="1"/>
  <c r="D3493" i="1"/>
  <c r="E3493" i="1"/>
  <c r="F1842" i="1"/>
  <c r="D3494" i="1"/>
  <c r="E3494" i="1"/>
  <c r="F1843" i="1"/>
  <c r="C3494" i="1" s="1"/>
  <c r="D3495" i="1"/>
  <c r="E3495" i="1"/>
  <c r="F1844" i="1"/>
  <c r="C3495" i="1" s="1"/>
  <c r="D3496" i="1"/>
  <c r="E3496" i="1"/>
  <c r="F1845" i="1"/>
  <c r="C3496" i="1" s="1"/>
  <c r="D3497" i="1"/>
  <c r="E3497" i="1"/>
  <c r="F1846" i="1"/>
  <c r="C1846" i="1" s="1"/>
  <c r="D3498" i="1"/>
  <c r="E3498" i="1"/>
  <c r="F1847" i="1"/>
  <c r="D3499" i="1"/>
  <c r="E3499" i="1"/>
  <c r="F1848" i="1"/>
  <c r="D3500" i="1"/>
  <c r="E3500" i="1"/>
  <c r="F1849" i="1"/>
  <c r="D3501" i="1"/>
  <c r="E3501" i="1"/>
  <c r="F1850" i="1"/>
  <c r="D3502" i="1"/>
  <c r="E3502" i="1"/>
  <c r="F1851" i="1"/>
  <c r="D3503" i="1"/>
  <c r="E3503" i="1"/>
  <c r="F1852" i="1"/>
  <c r="D3504" i="1"/>
  <c r="E3504" i="1"/>
  <c r="F1853" i="1"/>
  <c r="C3505" i="1"/>
  <c r="D3505" i="1"/>
  <c r="E3505" i="1"/>
  <c r="F1854" i="1"/>
  <c r="D3506" i="1"/>
  <c r="E3506" i="1"/>
  <c r="F1855" i="1"/>
  <c r="D3507" i="1"/>
  <c r="E3507" i="1"/>
  <c r="F1856" i="1"/>
  <c r="D3508" i="1"/>
  <c r="E3508" i="1"/>
  <c r="F1857" i="1"/>
  <c r="D3509" i="1"/>
  <c r="E3509" i="1"/>
  <c r="F1858" i="1"/>
  <c r="D3510" i="1"/>
  <c r="E3510" i="1"/>
  <c r="F1859" i="1"/>
  <c r="D3511" i="1"/>
  <c r="E3511" i="1"/>
  <c r="F1860" i="1"/>
  <c r="D3512" i="1"/>
  <c r="E3512" i="1"/>
  <c r="F1861" i="1"/>
  <c r="C1861" i="1" s="1"/>
  <c r="D3513" i="1"/>
  <c r="E3513" i="1"/>
  <c r="F1862" i="1"/>
  <c r="D3514" i="1"/>
  <c r="E3514" i="1"/>
  <c r="F1863" i="1"/>
  <c r="D3515" i="1"/>
  <c r="E3515" i="1"/>
  <c r="F1864" i="1"/>
  <c r="D3516" i="1"/>
  <c r="E3516" i="1"/>
  <c r="F1865" i="1"/>
  <c r="D3517" i="1"/>
  <c r="E3517" i="1"/>
  <c r="F1866" i="1"/>
  <c r="D3518" i="1"/>
  <c r="E3518" i="1"/>
  <c r="F1867" i="1"/>
  <c r="D3519" i="1"/>
  <c r="E3519" i="1"/>
  <c r="F1868" i="1"/>
  <c r="D3520" i="1"/>
  <c r="E3520" i="1"/>
  <c r="F1869" i="1"/>
  <c r="D3521" i="1"/>
  <c r="E3521" i="1"/>
  <c r="F1870" i="1"/>
  <c r="D3522" i="1"/>
  <c r="E3522" i="1"/>
  <c r="F1871" i="1"/>
  <c r="D3523" i="1"/>
  <c r="E3523" i="1"/>
  <c r="F1872" i="1"/>
  <c r="D3524" i="1"/>
  <c r="E3524" i="1"/>
  <c r="F1873" i="1"/>
  <c r="D3525" i="1"/>
  <c r="E3525" i="1"/>
  <c r="F1874" i="1"/>
  <c r="D3526" i="1"/>
  <c r="E3526" i="1"/>
  <c r="F1875" i="1"/>
  <c r="D3527" i="1"/>
  <c r="E3527" i="1"/>
  <c r="F1876" i="1"/>
  <c r="D3528" i="1"/>
  <c r="E3528" i="1"/>
  <c r="F1877" i="1"/>
  <c r="D3529" i="1"/>
  <c r="E3529" i="1"/>
  <c r="F1878" i="1"/>
  <c r="D3530" i="1"/>
  <c r="E3530" i="1"/>
  <c r="F1879" i="1"/>
  <c r="D3531" i="1"/>
  <c r="E3531" i="1"/>
  <c r="F1880" i="1"/>
  <c r="D3532" i="1"/>
  <c r="E3532" i="1"/>
  <c r="F1881" i="1"/>
  <c r="D3533" i="1"/>
  <c r="E3533" i="1"/>
  <c r="F1882" i="1"/>
  <c r="D3534" i="1"/>
  <c r="E3534" i="1"/>
  <c r="F1883" i="1"/>
  <c r="D3535" i="1"/>
  <c r="E3535" i="1"/>
  <c r="F1884" i="1"/>
  <c r="D3536" i="1"/>
  <c r="E3536" i="1"/>
  <c r="F1885" i="1"/>
  <c r="D3537" i="1"/>
  <c r="E3537" i="1"/>
  <c r="F1886" i="1"/>
  <c r="D3538" i="1"/>
  <c r="E3538" i="1"/>
  <c r="F1887" i="1"/>
  <c r="D3539" i="1"/>
  <c r="E3539" i="1"/>
  <c r="F1888" i="1"/>
  <c r="D3540" i="1"/>
  <c r="E3540" i="1"/>
  <c r="F1889" i="1"/>
  <c r="D3541" i="1"/>
  <c r="E3541" i="1"/>
  <c r="F1890" i="1"/>
  <c r="D3542" i="1"/>
  <c r="E3542" i="1"/>
  <c r="F1891" i="1"/>
  <c r="D3543" i="1"/>
  <c r="E3543" i="1"/>
  <c r="F1892" i="1"/>
  <c r="D3544" i="1"/>
  <c r="E3544" i="1"/>
  <c r="F1893" i="1"/>
  <c r="D3545" i="1"/>
  <c r="E3545" i="1"/>
  <c r="F1894" i="1"/>
  <c r="D3546" i="1"/>
  <c r="E3546" i="1"/>
  <c r="F1895" i="1"/>
  <c r="D3547" i="1"/>
  <c r="E3547" i="1"/>
  <c r="F1896" i="1"/>
  <c r="D3548" i="1"/>
  <c r="E3548" i="1"/>
  <c r="F1897" i="1"/>
  <c r="D3549" i="1"/>
  <c r="E3549" i="1"/>
  <c r="F1898" i="1"/>
  <c r="D3550" i="1"/>
  <c r="E3550" i="1"/>
  <c r="F1899" i="1"/>
  <c r="D3551" i="1"/>
  <c r="E3551" i="1"/>
  <c r="F1900" i="1"/>
  <c r="D3552" i="1"/>
  <c r="E3552" i="1"/>
  <c r="F1901" i="1"/>
  <c r="D3553" i="1"/>
  <c r="E3553" i="1"/>
  <c r="F1902" i="1"/>
  <c r="D3554" i="1"/>
  <c r="E3554" i="1"/>
  <c r="F1903" i="1"/>
  <c r="D3555" i="1"/>
  <c r="E3555" i="1"/>
  <c r="F1904" i="1"/>
  <c r="D3556" i="1"/>
  <c r="E3556" i="1"/>
  <c r="F1905" i="1"/>
  <c r="D3557" i="1"/>
  <c r="E3557" i="1"/>
  <c r="F1906" i="1"/>
  <c r="D3558" i="1"/>
  <c r="E3558" i="1"/>
  <c r="F1907" i="1"/>
  <c r="D3559" i="1"/>
  <c r="E3559" i="1"/>
  <c r="F1908" i="1"/>
  <c r="C1908" i="1" s="1"/>
  <c r="D3560" i="1"/>
  <c r="E3560" i="1"/>
  <c r="F1909" i="1"/>
  <c r="D3561" i="1"/>
  <c r="E3561" i="1"/>
  <c r="F1910" i="1"/>
  <c r="D3562" i="1"/>
  <c r="E3562" i="1"/>
  <c r="F1911" i="1"/>
  <c r="D3563" i="1"/>
  <c r="E3563" i="1"/>
  <c r="F1912" i="1"/>
  <c r="D3564" i="1"/>
  <c r="E3564" i="1"/>
  <c r="F1913" i="1"/>
  <c r="D3565" i="1"/>
  <c r="E3565" i="1"/>
  <c r="F1914" i="1"/>
  <c r="D3566" i="1"/>
  <c r="E3566" i="1"/>
  <c r="F1915" i="1"/>
  <c r="D3567" i="1"/>
  <c r="E3567" i="1"/>
  <c r="F1916" i="1"/>
  <c r="D3568" i="1"/>
  <c r="E3568" i="1"/>
  <c r="F1917" i="1"/>
  <c r="D3569" i="1"/>
  <c r="E3569" i="1"/>
  <c r="F1918" i="1"/>
  <c r="D3570" i="1"/>
  <c r="E3570" i="1"/>
  <c r="F1919" i="1"/>
  <c r="D3571" i="1"/>
  <c r="E3571" i="1"/>
  <c r="F1920" i="1"/>
  <c r="D3572" i="1"/>
  <c r="E3572" i="1"/>
  <c r="F1921" i="1"/>
  <c r="D3573" i="1"/>
  <c r="E3573" i="1"/>
  <c r="F1922" i="1"/>
  <c r="D3574" i="1"/>
  <c r="E3574" i="1"/>
  <c r="F1923" i="1"/>
  <c r="D3575" i="1"/>
  <c r="E3575" i="1"/>
  <c r="F1924" i="1"/>
  <c r="D3576" i="1"/>
  <c r="E3576" i="1"/>
  <c r="F1925" i="1"/>
  <c r="D3577" i="1"/>
  <c r="E3577" i="1"/>
  <c r="F1926" i="1"/>
  <c r="D3578" i="1"/>
  <c r="E3578" i="1"/>
  <c r="F1927" i="1"/>
  <c r="D3579" i="1"/>
  <c r="E3579" i="1"/>
  <c r="F1928" i="1"/>
  <c r="D3580" i="1"/>
  <c r="E3580" i="1"/>
  <c r="F1929" i="1"/>
  <c r="D3581" i="1"/>
  <c r="E3581" i="1"/>
  <c r="F1930" i="1"/>
  <c r="D3582" i="1"/>
  <c r="E3582" i="1"/>
  <c r="F1931" i="1"/>
  <c r="C3583" i="1"/>
  <c r="D3583" i="1"/>
  <c r="E3583" i="1"/>
  <c r="F1932" i="1"/>
  <c r="D3584" i="1"/>
  <c r="E3584" i="1"/>
  <c r="F1933" i="1"/>
  <c r="D3585" i="1"/>
  <c r="E3585" i="1"/>
  <c r="F1934" i="1"/>
  <c r="C3585" i="1" s="1"/>
  <c r="D3586" i="1"/>
  <c r="E3586" i="1"/>
  <c r="F1935" i="1"/>
  <c r="D3587" i="1"/>
  <c r="E3587" i="1"/>
  <c r="F1936" i="1"/>
  <c r="C3587" i="1" s="1"/>
  <c r="D3588" i="1"/>
  <c r="E3588" i="1"/>
  <c r="F1937" i="1"/>
  <c r="D3589" i="1"/>
  <c r="E3589" i="1"/>
  <c r="F1938" i="1"/>
  <c r="D3590" i="1"/>
  <c r="E3590" i="1"/>
  <c r="F1939" i="1"/>
  <c r="C3590" i="1" s="1"/>
  <c r="D3591" i="1"/>
  <c r="E3591" i="1"/>
  <c r="F1940" i="1"/>
  <c r="C3591" i="1" s="1"/>
  <c r="D3592" i="1"/>
  <c r="E3592" i="1"/>
  <c r="F1941" i="1"/>
  <c r="D3593" i="1"/>
  <c r="E3593" i="1"/>
  <c r="F1942" i="1"/>
  <c r="D3594" i="1"/>
  <c r="E3594" i="1"/>
  <c r="F1943" i="1"/>
  <c r="D3595" i="1"/>
  <c r="E3595" i="1"/>
  <c r="F1944" i="1"/>
  <c r="D3596" i="1"/>
  <c r="E3596" i="1"/>
  <c r="F1945" i="1"/>
  <c r="D3597" i="1"/>
  <c r="E3597" i="1"/>
  <c r="F1946" i="1"/>
  <c r="D3598" i="1"/>
  <c r="E3598" i="1"/>
  <c r="F1947" i="1"/>
  <c r="D3599" i="1"/>
  <c r="E3599" i="1"/>
  <c r="F1948" i="1"/>
  <c r="D3600" i="1"/>
  <c r="E3600" i="1"/>
  <c r="F1949" i="1"/>
  <c r="D3601" i="1"/>
  <c r="E3601" i="1"/>
  <c r="F1950" i="1"/>
  <c r="D3602" i="1"/>
  <c r="E3602" i="1"/>
  <c r="F1951" i="1"/>
  <c r="D3603" i="1"/>
  <c r="E3603" i="1"/>
  <c r="F1952" i="1"/>
  <c r="D3604" i="1"/>
  <c r="E3604" i="1"/>
  <c r="F1953" i="1"/>
  <c r="D3605" i="1"/>
  <c r="E3605" i="1"/>
  <c r="F1954" i="1"/>
  <c r="D3606" i="1"/>
  <c r="E3606" i="1"/>
  <c r="F1955" i="1"/>
  <c r="D3607" i="1"/>
  <c r="E3607" i="1"/>
  <c r="F1956" i="1"/>
  <c r="D3608" i="1"/>
  <c r="E3608" i="1"/>
  <c r="F1957" i="1"/>
  <c r="D3609" i="1"/>
  <c r="E3609" i="1"/>
  <c r="F1958" i="1"/>
  <c r="D3610" i="1"/>
  <c r="E3610" i="1"/>
  <c r="F1959" i="1"/>
  <c r="D3611" i="1"/>
  <c r="E3611" i="1"/>
  <c r="F1960" i="1"/>
  <c r="D3612" i="1"/>
  <c r="E3612" i="1"/>
  <c r="F1961" i="1"/>
  <c r="D3613" i="1"/>
  <c r="E3613" i="1"/>
  <c r="F1962" i="1"/>
  <c r="C3613" i="1" s="1"/>
  <c r="D3614" i="1"/>
  <c r="E3614" i="1"/>
  <c r="F1963" i="1"/>
  <c r="D3615" i="1"/>
  <c r="E3615" i="1"/>
  <c r="F1964" i="1"/>
  <c r="D3616" i="1"/>
  <c r="E3616" i="1"/>
  <c r="F1965" i="1"/>
  <c r="D3617" i="1"/>
  <c r="E3617" i="1"/>
  <c r="F1966" i="1"/>
  <c r="D3618" i="1"/>
  <c r="E3618" i="1"/>
  <c r="F1967" i="1"/>
  <c r="D3619" i="1"/>
  <c r="E3619" i="1"/>
  <c r="F1968" i="1"/>
  <c r="D3620" i="1"/>
  <c r="E3620" i="1"/>
  <c r="F1969" i="1"/>
  <c r="D3621" i="1"/>
  <c r="E3621" i="1"/>
  <c r="F1970" i="1"/>
  <c r="D3622" i="1"/>
  <c r="E3622" i="1"/>
  <c r="F1971" i="1"/>
  <c r="D3623" i="1"/>
  <c r="E3623" i="1"/>
  <c r="F1972" i="1"/>
  <c r="D3624" i="1"/>
  <c r="E3624" i="1"/>
  <c r="F1973" i="1"/>
  <c r="D3625" i="1"/>
  <c r="E3625" i="1"/>
  <c r="F1974" i="1"/>
  <c r="D3626" i="1"/>
  <c r="E3626" i="1"/>
  <c r="F1975" i="1"/>
  <c r="C1975" i="1" s="1"/>
  <c r="D3627" i="1"/>
  <c r="E3627" i="1"/>
  <c r="F1976" i="1"/>
  <c r="C1976" i="1" s="1"/>
  <c r="D3628" i="1"/>
  <c r="E3628" i="1"/>
  <c r="F1977" i="1"/>
  <c r="D3629" i="1"/>
  <c r="E3629" i="1"/>
  <c r="F1978" i="1"/>
  <c r="D3630" i="1"/>
  <c r="E3630" i="1"/>
  <c r="F1979" i="1"/>
  <c r="D3631" i="1"/>
  <c r="E3631" i="1"/>
  <c r="F1980" i="1"/>
  <c r="D3632" i="1"/>
  <c r="E3632" i="1"/>
  <c r="F1981" i="1"/>
  <c r="D3633" i="1"/>
  <c r="E3633" i="1"/>
  <c r="F1982" i="1"/>
  <c r="D3634" i="1"/>
  <c r="E3634" i="1"/>
  <c r="F1983" i="1"/>
  <c r="D3635" i="1"/>
  <c r="E3635" i="1"/>
  <c r="F1984" i="1"/>
  <c r="D3636" i="1"/>
  <c r="E3636" i="1"/>
  <c r="F1985" i="1"/>
  <c r="D3637" i="1"/>
  <c r="E3637" i="1"/>
  <c r="F1986" i="1"/>
  <c r="C3637" i="1" s="1"/>
  <c r="D3638" i="1"/>
  <c r="E3638" i="1"/>
  <c r="F1987" i="1"/>
  <c r="D3639" i="1"/>
  <c r="E3639" i="1"/>
  <c r="F1988" i="1"/>
  <c r="D3640" i="1"/>
  <c r="E3640" i="1"/>
  <c r="F1989" i="1"/>
  <c r="C3640" i="1" s="1"/>
  <c r="D3641" i="1"/>
  <c r="E3641" i="1"/>
  <c r="F1990" i="1"/>
  <c r="D3642" i="1"/>
  <c r="E3642" i="1"/>
  <c r="F1991" i="1"/>
  <c r="D3643" i="1"/>
  <c r="E3643" i="1"/>
  <c r="F1992" i="1"/>
  <c r="D3644" i="1"/>
  <c r="E3644" i="1"/>
  <c r="F1993" i="1"/>
  <c r="C3644" i="1" s="1"/>
  <c r="D3645" i="1"/>
  <c r="E3645" i="1"/>
  <c r="F1994" i="1"/>
  <c r="C3645" i="1" s="1"/>
  <c r="D3646" i="1"/>
  <c r="E3646" i="1"/>
  <c r="F1995" i="1"/>
  <c r="D3647" i="1"/>
  <c r="E3647" i="1"/>
  <c r="F1996" i="1"/>
  <c r="C1996" i="1" s="1"/>
  <c r="D3648" i="1"/>
  <c r="E3648" i="1"/>
  <c r="F1997" i="1"/>
  <c r="D3649" i="1"/>
  <c r="E3649" i="1"/>
  <c r="F1998" i="1"/>
  <c r="D3650" i="1"/>
  <c r="E3650" i="1"/>
  <c r="F1999" i="1"/>
  <c r="D3651" i="1"/>
  <c r="E3651" i="1"/>
  <c r="F2000" i="1"/>
  <c r="D3652" i="1"/>
  <c r="E3652" i="1"/>
  <c r="F2001" i="1"/>
  <c r="D3653" i="1"/>
  <c r="E3653" i="1"/>
  <c r="F2002" i="1"/>
  <c r="D3654" i="1"/>
  <c r="E3654" i="1"/>
  <c r="F2003" i="1"/>
  <c r="D3655" i="1"/>
  <c r="E3655" i="1"/>
  <c r="F2004" i="1"/>
  <c r="D3656" i="1"/>
  <c r="E3656" i="1"/>
  <c r="F2005" i="1"/>
  <c r="D3657" i="1"/>
  <c r="E3657" i="1"/>
  <c r="F2006" i="1"/>
  <c r="D3658" i="1"/>
  <c r="E3658" i="1"/>
  <c r="F2007" i="1"/>
  <c r="D3659" i="1"/>
  <c r="E3659" i="1"/>
  <c r="F2008" i="1"/>
  <c r="D3660" i="1"/>
  <c r="E3660" i="1"/>
  <c r="F2009" i="1"/>
  <c r="D3661" i="1"/>
  <c r="E3661" i="1"/>
  <c r="F2010" i="1"/>
  <c r="D3662" i="1"/>
  <c r="E3662" i="1"/>
  <c r="F2011" i="1"/>
  <c r="D3663" i="1"/>
  <c r="E3663" i="1"/>
  <c r="F2012" i="1"/>
  <c r="D3664" i="1"/>
  <c r="E3664" i="1"/>
  <c r="F2013" i="1"/>
  <c r="D3665" i="1"/>
  <c r="E3665" i="1"/>
  <c r="F2014" i="1"/>
  <c r="D3666" i="1"/>
  <c r="E3666" i="1"/>
  <c r="F2015" i="1"/>
  <c r="D3667" i="1"/>
  <c r="E3667" i="1"/>
  <c r="F2016" i="1"/>
  <c r="D3668" i="1"/>
  <c r="E3668" i="1"/>
  <c r="F2017" i="1"/>
  <c r="D3669" i="1"/>
  <c r="E3669" i="1"/>
  <c r="F2018" i="1"/>
  <c r="D3670" i="1"/>
  <c r="E3670" i="1"/>
  <c r="F2019" i="1"/>
  <c r="D3671" i="1"/>
  <c r="E3671" i="1"/>
  <c r="F2020" i="1"/>
  <c r="D3672" i="1"/>
  <c r="E3672" i="1"/>
  <c r="F2021" i="1"/>
  <c r="D3673" i="1"/>
  <c r="E3673" i="1"/>
  <c r="F2022" i="1"/>
  <c r="C3673" i="1" s="1"/>
  <c r="D3674" i="1"/>
  <c r="E3674" i="1"/>
  <c r="F2023" i="1"/>
  <c r="D3675" i="1"/>
  <c r="E3675" i="1"/>
  <c r="F2024" i="1"/>
  <c r="D3676" i="1"/>
  <c r="E3676" i="1"/>
  <c r="F2025" i="1"/>
  <c r="D3677" i="1"/>
  <c r="E3677" i="1"/>
  <c r="F2026" i="1"/>
  <c r="C3677" i="1" s="1"/>
  <c r="D3678" i="1"/>
  <c r="E3678" i="1"/>
  <c r="F2027" i="1"/>
  <c r="C3678" i="1" s="1"/>
  <c r="D3679" i="1"/>
  <c r="E3679" i="1"/>
  <c r="F2028" i="1"/>
  <c r="D3680" i="1"/>
  <c r="E3680" i="1"/>
  <c r="F2029" i="1"/>
  <c r="D3681" i="1"/>
  <c r="E3681" i="1"/>
  <c r="F2030" i="1"/>
  <c r="D3682" i="1"/>
  <c r="E3682" i="1"/>
  <c r="F2031" i="1"/>
  <c r="D3683" i="1"/>
  <c r="E3683" i="1"/>
  <c r="F2032" i="1"/>
  <c r="D3684" i="1"/>
  <c r="E3684" i="1"/>
  <c r="F2033" i="1"/>
  <c r="D3685" i="1"/>
  <c r="E3685" i="1"/>
  <c r="F2034" i="1"/>
  <c r="D3686" i="1"/>
  <c r="E3686" i="1"/>
  <c r="F2035" i="1"/>
  <c r="D3687" i="1"/>
  <c r="E3687" i="1"/>
  <c r="F2036" i="1"/>
  <c r="D3688" i="1"/>
  <c r="E3688" i="1"/>
  <c r="F2037" i="1"/>
  <c r="D3689" i="1"/>
  <c r="E3689" i="1"/>
  <c r="F2038" i="1"/>
  <c r="D3690" i="1"/>
  <c r="E3690" i="1"/>
  <c r="F2039" i="1"/>
  <c r="D3691" i="1"/>
  <c r="E3691" i="1"/>
  <c r="F2040" i="1"/>
  <c r="D3692" i="1"/>
  <c r="E3692" i="1"/>
  <c r="F2041" i="1"/>
  <c r="D3693" i="1"/>
  <c r="E3693" i="1"/>
  <c r="F2042" i="1"/>
  <c r="D3694" i="1"/>
  <c r="E3694" i="1"/>
  <c r="F2043" i="1"/>
  <c r="D3695" i="1"/>
  <c r="E3695" i="1"/>
  <c r="F2044" i="1"/>
  <c r="D3696" i="1"/>
  <c r="E3696" i="1"/>
  <c r="F2045" i="1"/>
  <c r="D3697" i="1"/>
  <c r="E3697" i="1"/>
  <c r="F2046" i="1"/>
  <c r="C3697" i="1" s="1"/>
  <c r="D3698" i="1"/>
  <c r="E3698" i="1"/>
  <c r="F2047" i="1"/>
  <c r="D3699" i="1"/>
  <c r="E3699" i="1"/>
  <c r="F2048" i="1"/>
  <c r="D3700" i="1"/>
  <c r="E3700" i="1"/>
  <c r="F2049" i="1"/>
  <c r="D3701" i="1"/>
  <c r="E3701" i="1"/>
  <c r="F2050" i="1"/>
  <c r="C3701" i="1" s="1"/>
  <c r="D3702" i="1"/>
  <c r="E3702" i="1"/>
  <c r="F2051" i="1"/>
  <c r="D3703" i="1"/>
  <c r="E3703" i="1"/>
  <c r="F2052" i="1"/>
  <c r="D3704" i="1"/>
  <c r="E3704" i="1"/>
  <c r="F2053" i="1"/>
  <c r="D3705" i="1"/>
  <c r="E3705" i="1"/>
  <c r="F2054" i="1"/>
  <c r="D3706" i="1"/>
  <c r="E3706" i="1"/>
  <c r="F2055" i="1"/>
  <c r="D3707" i="1"/>
  <c r="E3707" i="1"/>
  <c r="F2056" i="1"/>
  <c r="D3708" i="1"/>
  <c r="E3708" i="1"/>
  <c r="F2057" i="1"/>
  <c r="D3709" i="1"/>
  <c r="E3709" i="1"/>
  <c r="F2058" i="1"/>
  <c r="D3710" i="1"/>
  <c r="E3710" i="1"/>
  <c r="F2059" i="1"/>
  <c r="D3711" i="1"/>
  <c r="E3711" i="1"/>
  <c r="F2060" i="1"/>
  <c r="D3712" i="1"/>
  <c r="E3712" i="1"/>
  <c r="F2061" i="1"/>
  <c r="D3713" i="1"/>
  <c r="E3713" i="1"/>
  <c r="F2062" i="1"/>
  <c r="D3714" i="1"/>
  <c r="E3714" i="1"/>
  <c r="F2063" i="1"/>
  <c r="D3715" i="1"/>
  <c r="E3715" i="1"/>
  <c r="F2064" i="1"/>
  <c r="C3715" i="1" s="1"/>
  <c r="D3716" i="1"/>
  <c r="E3716" i="1"/>
  <c r="F2065" i="1"/>
  <c r="D3717" i="1"/>
  <c r="E3717" i="1"/>
  <c r="F2066" i="1"/>
  <c r="C3717" i="1" s="1"/>
  <c r="C3718" i="1"/>
  <c r="D3718" i="1"/>
  <c r="E3718" i="1"/>
  <c r="F2067" i="1"/>
  <c r="D3719" i="1"/>
  <c r="E3719" i="1"/>
  <c r="F2068" i="1"/>
  <c r="C2068" i="1" s="1"/>
  <c r="D3720" i="1"/>
  <c r="E3720" i="1"/>
  <c r="F2069" i="1"/>
  <c r="C3720" i="1" s="1"/>
  <c r="D3721" i="1"/>
  <c r="E3721" i="1"/>
  <c r="F2070" i="1"/>
  <c r="D3722" i="1"/>
  <c r="E3722" i="1"/>
  <c r="F2071" i="1"/>
  <c r="D3723" i="1"/>
  <c r="E3723" i="1"/>
  <c r="F2072" i="1"/>
  <c r="D3724" i="1"/>
  <c r="E3724" i="1"/>
  <c r="F2073" i="1"/>
  <c r="C3724" i="1" s="1"/>
  <c r="D3725" i="1"/>
  <c r="E3725" i="1"/>
  <c r="F2074" i="1"/>
  <c r="D3726" i="1"/>
  <c r="E3726" i="1"/>
  <c r="F2075" i="1"/>
  <c r="C3726" i="1" s="1"/>
  <c r="D3727" i="1"/>
  <c r="E3727" i="1"/>
  <c r="F2076" i="1"/>
  <c r="C3728" i="1"/>
  <c r="D3728" i="1"/>
  <c r="E3728" i="1"/>
  <c r="F2077" i="1"/>
  <c r="D3729" i="1"/>
  <c r="E3729" i="1"/>
  <c r="F2078" i="1"/>
  <c r="D3730" i="1"/>
  <c r="E3730" i="1"/>
  <c r="F2079" i="1"/>
  <c r="D3731" i="1"/>
  <c r="E3731" i="1"/>
  <c r="F2080" i="1"/>
  <c r="D3732" i="1"/>
  <c r="E3732" i="1"/>
  <c r="F2081" i="1"/>
  <c r="D3733" i="1"/>
  <c r="E3733" i="1"/>
  <c r="F2082" i="1"/>
  <c r="D3734" i="1"/>
  <c r="E3734" i="1"/>
  <c r="F2083" i="1"/>
  <c r="D3735" i="1"/>
  <c r="E3735" i="1"/>
  <c r="F2084" i="1"/>
  <c r="D3736" i="1"/>
  <c r="E3736" i="1"/>
  <c r="F2085" i="1"/>
  <c r="D3737" i="1"/>
  <c r="E3737" i="1"/>
  <c r="F2086" i="1"/>
  <c r="D3738" i="1"/>
  <c r="E3738" i="1"/>
  <c r="F2087" i="1"/>
  <c r="D3739" i="1"/>
  <c r="E3739" i="1"/>
  <c r="F2088" i="1"/>
  <c r="D3740" i="1"/>
  <c r="E3740" i="1"/>
  <c r="F2089" i="1"/>
  <c r="D3741" i="1"/>
  <c r="E3741" i="1"/>
  <c r="F2090" i="1"/>
  <c r="D3742" i="1"/>
  <c r="E3742" i="1"/>
  <c r="F2091" i="1"/>
  <c r="D3743" i="1"/>
  <c r="E3743" i="1"/>
  <c r="F2092" i="1"/>
  <c r="D3744" i="1"/>
  <c r="E3744" i="1"/>
  <c r="F2093" i="1"/>
  <c r="D3745" i="1"/>
  <c r="E3745" i="1"/>
  <c r="F2094" i="1"/>
  <c r="D3746" i="1"/>
  <c r="E3746" i="1"/>
  <c r="F2095" i="1"/>
  <c r="D3747" i="1"/>
  <c r="E3747" i="1"/>
  <c r="F2096" i="1"/>
  <c r="D3748" i="1"/>
  <c r="E3748" i="1"/>
  <c r="F2097" i="1"/>
  <c r="D3749" i="1"/>
  <c r="E3749" i="1"/>
  <c r="F2098" i="1"/>
  <c r="D3750" i="1"/>
  <c r="E3750" i="1"/>
  <c r="F2099" i="1"/>
  <c r="D3751" i="1"/>
  <c r="E3751" i="1"/>
  <c r="F2100" i="1"/>
  <c r="D3752" i="1"/>
  <c r="E3752" i="1"/>
  <c r="F2101" i="1"/>
  <c r="D3753" i="1"/>
  <c r="E3753" i="1"/>
  <c r="F2102" i="1"/>
  <c r="D3754" i="1"/>
  <c r="E3754" i="1"/>
  <c r="F2103" i="1"/>
  <c r="D3755" i="1"/>
  <c r="E3755" i="1"/>
  <c r="F2104" i="1"/>
  <c r="D3756" i="1"/>
  <c r="E3756" i="1"/>
  <c r="F2105" i="1"/>
  <c r="D3757" i="1"/>
  <c r="E3757" i="1"/>
  <c r="F2106" i="1"/>
  <c r="D3758" i="1"/>
  <c r="E3758" i="1"/>
  <c r="F2107" i="1"/>
  <c r="D3759" i="1"/>
  <c r="E3759" i="1"/>
  <c r="F2108" i="1"/>
  <c r="D3760" i="1"/>
  <c r="E3760" i="1"/>
  <c r="F2109" i="1"/>
  <c r="D3761" i="1"/>
  <c r="E3761" i="1"/>
  <c r="F2110" i="1"/>
  <c r="D3762" i="1"/>
  <c r="E3762" i="1"/>
  <c r="F2111" i="1"/>
  <c r="D3763" i="1"/>
  <c r="E3763" i="1"/>
  <c r="F2112" i="1"/>
  <c r="D3764" i="1"/>
  <c r="E3764" i="1"/>
  <c r="F2113" i="1"/>
  <c r="D3765" i="1"/>
  <c r="E3765" i="1"/>
  <c r="F2114" i="1"/>
  <c r="C3765" i="1" s="1"/>
  <c r="D3766" i="1"/>
  <c r="E3766" i="1"/>
  <c r="F2115" i="1"/>
  <c r="D3767" i="1"/>
  <c r="E3767" i="1"/>
  <c r="F2116" i="1"/>
  <c r="D3768" i="1"/>
  <c r="E3768" i="1"/>
  <c r="F2117" i="1"/>
  <c r="D3769" i="1"/>
  <c r="E3769" i="1"/>
  <c r="F2118" i="1"/>
  <c r="C3769" i="1" s="1"/>
  <c r="D3770" i="1"/>
  <c r="E3770" i="1"/>
  <c r="F2119" i="1"/>
  <c r="D3771" i="1"/>
  <c r="E3771" i="1"/>
  <c r="F2120" i="1"/>
  <c r="D3772" i="1"/>
  <c r="E3772" i="1"/>
  <c r="F2121" i="1"/>
  <c r="D3773" i="1"/>
  <c r="E3773" i="1"/>
  <c r="F2122" i="1"/>
  <c r="D3774" i="1"/>
  <c r="E3774" i="1"/>
  <c r="F2123" i="1"/>
  <c r="D3775" i="1"/>
  <c r="E3775" i="1"/>
  <c r="F2124" i="1"/>
  <c r="D3776" i="1"/>
  <c r="E3776" i="1"/>
  <c r="F2125" i="1"/>
  <c r="D3777" i="1"/>
  <c r="E3777" i="1"/>
  <c r="F2126" i="1"/>
  <c r="D3778" i="1"/>
  <c r="E3778" i="1"/>
  <c r="F2127" i="1"/>
  <c r="D3779" i="1"/>
  <c r="E3779" i="1"/>
  <c r="F2128" i="1"/>
  <c r="D3780" i="1"/>
  <c r="E3780" i="1"/>
  <c r="F2129" i="1"/>
  <c r="D3781" i="1"/>
  <c r="E3781" i="1"/>
  <c r="F2130" i="1"/>
  <c r="D3782" i="1"/>
  <c r="E3782" i="1"/>
  <c r="F2131" i="1"/>
  <c r="D3783" i="1"/>
  <c r="E3783" i="1"/>
  <c r="F2132" i="1"/>
  <c r="D3784" i="1"/>
  <c r="E3784" i="1"/>
  <c r="F2133" i="1"/>
  <c r="D3785" i="1"/>
  <c r="E3785" i="1"/>
  <c r="F2134" i="1"/>
  <c r="D3786" i="1"/>
  <c r="E3786" i="1"/>
  <c r="F2135" i="1"/>
  <c r="D3787" i="1"/>
  <c r="E3787" i="1"/>
  <c r="F2136" i="1"/>
  <c r="D3788" i="1"/>
  <c r="E3788" i="1"/>
  <c r="F2137" i="1"/>
  <c r="D3789" i="1"/>
  <c r="E3789" i="1"/>
  <c r="F2138" i="1"/>
  <c r="D3790" i="1"/>
  <c r="E3790" i="1"/>
  <c r="F2139" i="1"/>
  <c r="C3790" i="1" s="1"/>
  <c r="D3791" i="1"/>
  <c r="E3791" i="1"/>
  <c r="F2140" i="1"/>
  <c r="D3792" i="1"/>
  <c r="E3792" i="1"/>
  <c r="F2141" i="1"/>
  <c r="D3793" i="1"/>
  <c r="E3793" i="1"/>
  <c r="F2142" i="1"/>
  <c r="D3794" i="1"/>
  <c r="E3794" i="1"/>
  <c r="F2143" i="1"/>
  <c r="D3795" i="1"/>
  <c r="E3795" i="1"/>
  <c r="F2144" i="1"/>
  <c r="D3796" i="1"/>
  <c r="E3796" i="1"/>
  <c r="F2145" i="1"/>
  <c r="C3796" i="1" s="1"/>
  <c r="D3797" i="1"/>
  <c r="E3797" i="1"/>
  <c r="F2146" i="1"/>
  <c r="D3798" i="1"/>
  <c r="E3798" i="1"/>
  <c r="F2147" i="1"/>
  <c r="C3798" i="1" s="1"/>
  <c r="D3799" i="1"/>
  <c r="E3799" i="1"/>
  <c r="F2148" i="1"/>
  <c r="D3800" i="1"/>
  <c r="E3800" i="1"/>
  <c r="F2149" i="1"/>
  <c r="D3801" i="1"/>
  <c r="E3801" i="1"/>
  <c r="F2150" i="1"/>
  <c r="D3802" i="1"/>
  <c r="E3802" i="1"/>
  <c r="F2151" i="1"/>
  <c r="D3803" i="1"/>
  <c r="E3803" i="1"/>
  <c r="F2152" i="1"/>
  <c r="D3804" i="1"/>
  <c r="E3804" i="1"/>
  <c r="F2153" i="1"/>
  <c r="C3804" i="1" s="1"/>
  <c r="D3805" i="1"/>
  <c r="E3805" i="1"/>
  <c r="F2154" i="1"/>
  <c r="D3806" i="1"/>
  <c r="E3806" i="1"/>
  <c r="F2155" i="1"/>
  <c r="D3807" i="1"/>
  <c r="E3807" i="1"/>
  <c r="F2156" i="1"/>
  <c r="D3808" i="1"/>
  <c r="E3808" i="1"/>
  <c r="F2157" i="1"/>
  <c r="D3809" i="1"/>
  <c r="E3809" i="1"/>
  <c r="F2158" i="1"/>
  <c r="D3810" i="1"/>
  <c r="E3810" i="1"/>
  <c r="F2159" i="1"/>
  <c r="D3811" i="1"/>
  <c r="E3811" i="1"/>
  <c r="F2160" i="1"/>
  <c r="D3812" i="1"/>
  <c r="E3812" i="1"/>
  <c r="F2161" i="1"/>
  <c r="D3813" i="1"/>
  <c r="E3813" i="1"/>
  <c r="F2162" i="1"/>
  <c r="D3814" i="1"/>
  <c r="E3814" i="1"/>
  <c r="F2163" i="1"/>
  <c r="D3815" i="1"/>
  <c r="E3815" i="1"/>
  <c r="F2164" i="1"/>
  <c r="D3816" i="1"/>
  <c r="E3816" i="1"/>
  <c r="D3817" i="1"/>
  <c r="E3817" i="1"/>
  <c r="F2165" i="1"/>
  <c r="D3818" i="1"/>
  <c r="E3818" i="1"/>
  <c r="F2166" i="1"/>
  <c r="D3819" i="1"/>
  <c r="E3819" i="1"/>
  <c r="F2167" i="1"/>
  <c r="D3820" i="1"/>
  <c r="E3820" i="1"/>
  <c r="F2168" i="1"/>
  <c r="D3821" i="1"/>
  <c r="E3821" i="1"/>
  <c r="F2169" i="1"/>
  <c r="D3822" i="1"/>
  <c r="E3822" i="1"/>
  <c r="F2170" i="1"/>
  <c r="C2170" i="1" s="1"/>
  <c r="D3823" i="1"/>
  <c r="E3823" i="1"/>
  <c r="F2171" i="1"/>
  <c r="D3824" i="1"/>
  <c r="E3824" i="1"/>
  <c r="F2172" i="1"/>
  <c r="D3825" i="1"/>
  <c r="E3825" i="1"/>
  <c r="F2173" i="1"/>
  <c r="D3826" i="1"/>
  <c r="E3826" i="1"/>
  <c r="F2174" i="1"/>
  <c r="D3827" i="1"/>
  <c r="E3827" i="1"/>
  <c r="F2175" i="1"/>
  <c r="C2175" i="1" s="1"/>
  <c r="D3828" i="1"/>
  <c r="E3828" i="1"/>
  <c r="F2176" i="1"/>
  <c r="D3829" i="1"/>
  <c r="E3829" i="1"/>
  <c r="F2177" i="1"/>
  <c r="D3830" i="1"/>
  <c r="E3830" i="1"/>
  <c r="F2178" i="1"/>
  <c r="D3831" i="1"/>
  <c r="E3831" i="1"/>
  <c r="F2179" i="1"/>
  <c r="D3832" i="1"/>
  <c r="E3832" i="1"/>
  <c r="F2180" i="1"/>
  <c r="D3833" i="1"/>
  <c r="E3833" i="1"/>
  <c r="F2181" i="1"/>
  <c r="D3834" i="1"/>
  <c r="E3834" i="1"/>
  <c r="F2182" i="1"/>
  <c r="D3835" i="1"/>
  <c r="E3835" i="1"/>
  <c r="F2183" i="1"/>
  <c r="D3836" i="1"/>
  <c r="E3836" i="1"/>
  <c r="F2184" i="1"/>
  <c r="D3837" i="1"/>
  <c r="E3837" i="1"/>
  <c r="F2185" i="1"/>
  <c r="D3838" i="1"/>
  <c r="E3838" i="1"/>
  <c r="F2186" i="1"/>
  <c r="D3839" i="1"/>
  <c r="E3839" i="1"/>
  <c r="F2187" i="1"/>
  <c r="D3840" i="1"/>
  <c r="E3840" i="1"/>
  <c r="F2188" i="1"/>
  <c r="D3841" i="1"/>
  <c r="E3841" i="1"/>
  <c r="F2189" i="1"/>
  <c r="C3841" i="1" s="1"/>
  <c r="D3842" i="1"/>
  <c r="E3842" i="1"/>
  <c r="F2190" i="1"/>
  <c r="C3843" i="1"/>
  <c r="D3843" i="1"/>
  <c r="E3843" i="1"/>
  <c r="F2191" i="1"/>
  <c r="D3844" i="1"/>
  <c r="E3844" i="1"/>
  <c r="F2192" i="1"/>
  <c r="D3845" i="1"/>
  <c r="E3845" i="1"/>
  <c r="F2193" i="1"/>
  <c r="C3846" i="1"/>
  <c r="D3846" i="1"/>
  <c r="E3846" i="1"/>
  <c r="F2194" i="1"/>
  <c r="D3847" i="1"/>
  <c r="E3847" i="1"/>
  <c r="F2195" i="1"/>
  <c r="D3848" i="1"/>
  <c r="E3848" i="1"/>
  <c r="F2196" i="1"/>
  <c r="D3849" i="1"/>
  <c r="E3849" i="1"/>
  <c r="F2197" i="1"/>
  <c r="C3849" i="1" s="1"/>
  <c r="D3850" i="1"/>
  <c r="E3850" i="1"/>
  <c r="F2198" i="1"/>
  <c r="D3851" i="1"/>
  <c r="E3851" i="1"/>
  <c r="F2199" i="1"/>
  <c r="C2199" i="1" s="1"/>
  <c r="D3852" i="1"/>
  <c r="E3852" i="1"/>
  <c r="F2200" i="1"/>
  <c r="D3853" i="1"/>
  <c r="E3853" i="1"/>
  <c r="F2201" i="1"/>
  <c r="D3854" i="1"/>
  <c r="E3854" i="1"/>
  <c r="F2202" i="1"/>
  <c r="D3855" i="1"/>
  <c r="E3855" i="1"/>
  <c r="F2203" i="1"/>
  <c r="D3856" i="1"/>
  <c r="E3856" i="1"/>
  <c r="F2204" i="1"/>
  <c r="D3857" i="1"/>
  <c r="E3857" i="1"/>
  <c r="F2205" i="1"/>
  <c r="D3858" i="1"/>
  <c r="E3858" i="1"/>
  <c r="F2206" i="1"/>
  <c r="D3859" i="1"/>
  <c r="E3859" i="1"/>
  <c r="F2207" i="1"/>
  <c r="D3860" i="1"/>
  <c r="E3860" i="1"/>
  <c r="F2208" i="1"/>
  <c r="D3861" i="1"/>
  <c r="E3861" i="1"/>
  <c r="F2209" i="1"/>
  <c r="D3862" i="1"/>
  <c r="E3862" i="1"/>
  <c r="F2210" i="1"/>
  <c r="D3863" i="1"/>
  <c r="E3863" i="1"/>
  <c r="F2211" i="1"/>
  <c r="D3864" i="1"/>
  <c r="E3864" i="1"/>
  <c r="F2212" i="1"/>
  <c r="D3865" i="1"/>
  <c r="E3865" i="1"/>
  <c r="F2213" i="1"/>
  <c r="D3866" i="1"/>
  <c r="E3866" i="1"/>
  <c r="F2214" i="1"/>
  <c r="D3867" i="1"/>
  <c r="E3867" i="1"/>
  <c r="F2215" i="1"/>
  <c r="D3868" i="1"/>
  <c r="E3868" i="1"/>
  <c r="F2216" i="1"/>
  <c r="D3869" i="1"/>
  <c r="E3869" i="1"/>
  <c r="F2217" i="1"/>
  <c r="D3870" i="1"/>
  <c r="E3870" i="1"/>
  <c r="F2218" i="1"/>
  <c r="D3871" i="1"/>
  <c r="E3871" i="1"/>
  <c r="F2219" i="1"/>
  <c r="D3872" i="1"/>
  <c r="E3872" i="1"/>
  <c r="F2220" i="1"/>
  <c r="D3873" i="1"/>
  <c r="E3873" i="1"/>
  <c r="F2221" i="1"/>
  <c r="D3874" i="1"/>
  <c r="E3874" i="1"/>
  <c r="F2222" i="1"/>
  <c r="D3875" i="1"/>
  <c r="E3875" i="1"/>
  <c r="F2223" i="1"/>
  <c r="D3876" i="1"/>
  <c r="E3876" i="1"/>
  <c r="F2224" i="1"/>
  <c r="D3877" i="1"/>
  <c r="E3877" i="1"/>
  <c r="F2225" i="1"/>
  <c r="D3878" i="1"/>
  <c r="E3878" i="1"/>
  <c r="F2226" i="1"/>
  <c r="D3879" i="1"/>
  <c r="E3879" i="1"/>
  <c r="F2227" i="1"/>
  <c r="D3880" i="1"/>
  <c r="E3880" i="1"/>
  <c r="F2228" i="1"/>
  <c r="C3880" i="1" s="1"/>
  <c r="D3881" i="1"/>
  <c r="E3881" i="1"/>
  <c r="F2229" i="1"/>
  <c r="D3882" i="1"/>
  <c r="E3882" i="1"/>
  <c r="F2230" i="1"/>
  <c r="D3883" i="1"/>
  <c r="E3883" i="1"/>
  <c r="F2231" i="1"/>
  <c r="D3884" i="1"/>
  <c r="E3884" i="1"/>
  <c r="F2232" i="1"/>
  <c r="D3885" i="1"/>
  <c r="E3885" i="1"/>
  <c r="F2233" i="1"/>
  <c r="D3886" i="1"/>
  <c r="E3886" i="1"/>
  <c r="F2234" i="1"/>
  <c r="C3886" i="1" s="1"/>
  <c r="D3887" i="1"/>
  <c r="E3887" i="1"/>
  <c r="F2235" i="1"/>
  <c r="C3888" i="1"/>
  <c r="D3888" i="1"/>
  <c r="E3888" i="1"/>
  <c r="F2236" i="1"/>
  <c r="D3889" i="1"/>
  <c r="E3889" i="1"/>
  <c r="F2237" i="1"/>
  <c r="D3890" i="1"/>
  <c r="E3890" i="1"/>
  <c r="F2238" i="1"/>
  <c r="D3891" i="1"/>
  <c r="E3891" i="1"/>
  <c r="F2239" i="1"/>
  <c r="D3892" i="1"/>
  <c r="E3892" i="1"/>
  <c r="F2240" i="1"/>
  <c r="D3893" i="1"/>
  <c r="E3893" i="1"/>
  <c r="F2241" i="1"/>
  <c r="D3894" i="1"/>
  <c r="E3894" i="1"/>
  <c r="F2242" i="1"/>
  <c r="D3895" i="1"/>
  <c r="E3895" i="1"/>
  <c r="F2243" i="1"/>
  <c r="D3896" i="1"/>
  <c r="E3896" i="1"/>
  <c r="F2244" i="1"/>
  <c r="D3897" i="1"/>
  <c r="E3897" i="1"/>
  <c r="F2245" i="1"/>
  <c r="D3898" i="1"/>
  <c r="E3898" i="1"/>
  <c r="F2246" i="1"/>
  <c r="D3899" i="1"/>
  <c r="E3899" i="1"/>
  <c r="F2247" i="1"/>
  <c r="D3900" i="1"/>
  <c r="E3900" i="1"/>
  <c r="F2248" i="1"/>
  <c r="D3901" i="1"/>
  <c r="E3901" i="1"/>
  <c r="F2249" i="1"/>
  <c r="D3902" i="1"/>
  <c r="E3902" i="1"/>
  <c r="F2250" i="1"/>
  <c r="D3903" i="1"/>
  <c r="E3903" i="1"/>
  <c r="F2251" i="1"/>
  <c r="D3904" i="1"/>
  <c r="E3904" i="1"/>
  <c r="F2252" i="1"/>
  <c r="D3905" i="1"/>
  <c r="E3905" i="1"/>
  <c r="F2253" i="1"/>
  <c r="D3906" i="1"/>
  <c r="E3906" i="1"/>
  <c r="F2254" i="1"/>
  <c r="D3907" i="1"/>
  <c r="E3907" i="1"/>
  <c r="F2255" i="1"/>
  <c r="D3908" i="1"/>
  <c r="E3908" i="1"/>
  <c r="F2256" i="1"/>
  <c r="D3909" i="1"/>
  <c r="E3909" i="1"/>
  <c r="F2257" i="1"/>
  <c r="D3910" i="1"/>
  <c r="E3910" i="1"/>
  <c r="F2258" i="1"/>
  <c r="D3911" i="1"/>
  <c r="E3911" i="1"/>
  <c r="F2259" i="1"/>
  <c r="D3912" i="1"/>
  <c r="E3912" i="1"/>
  <c r="F2260" i="1"/>
  <c r="D3913" i="1"/>
  <c r="E3913" i="1"/>
  <c r="F2261" i="1"/>
  <c r="C3913" i="1" s="1"/>
  <c r="D3914" i="1"/>
  <c r="E3914" i="1"/>
  <c r="F2262" i="1"/>
  <c r="D3915" i="1"/>
  <c r="E3915" i="1"/>
  <c r="F2263" i="1"/>
  <c r="C3915" i="1" s="1"/>
  <c r="D3916" i="1"/>
  <c r="E3916" i="1"/>
  <c r="F2264" i="1"/>
  <c r="D3917" i="1"/>
  <c r="E3917" i="1"/>
  <c r="F2265" i="1"/>
  <c r="D3918" i="1"/>
  <c r="E3918" i="1"/>
  <c r="F2266" i="1"/>
  <c r="D3919" i="1"/>
  <c r="E3919" i="1"/>
  <c r="F2267" i="1"/>
  <c r="C2267" i="1" s="1"/>
  <c r="D3920" i="1"/>
  <c r="E3920" i="1"/>
  <c r="F2268" i="1"/>
  <c r="C2268" i="1" s="1"/>
  <c r="D3921" i="1"/>
  <c r="E3921" i="1"/>
  <c r="F2269" i="1"/>
  <c r="D3922" i="1"/>
  <c r="E3922" i="1"/>
  <c r="F2270" i="1"/>
  <c r="C3923" i="1"/>
  <c r="D3923" i="1"/>
  <c r="E3923" i="1"/>
  <c r="F2271" i="1"/>
  <c r="C3924" i="1"/>
  <c r="D3924" i="1"/>
  <c r="E3924" i="1"/>
  <c r="F2272" i="1"/>
  <c r="D3925" i="1"/>
  <c r="E3925" i="1"/>
  <c r="F2273" i="1"/>
  <c r="D3926" i="1"/>
  <c r="E3926" i="1"/>
  <c r="F2274" i="1"/>
  <c r="C3926" i="1" s="1"/>
  <c r="D3927" i="1"/>
  <c r="E3927" i="1"/>
  <c r="F2275" i="1"/>
  <c r="D3928" i="1"/>
  <c r="E3928" i="1"/>
  <c r="F2276" i="1"/>
  <c r="D3929" i="1"/>
  <c r="E3929" i="1"/>
  <c r="F2277" i="1"/>
  <c r="C3929" i="1" s="1"/>
  <c r="D3930" i="1"/>
  <c r="E3930" i="1"/>
  <c r="F2278" i="1"/>
  <c r="D3931" i="1"/>
  <c r="E3931" i="1"/>
  <c r="F2279" i="1"/>
  <c r="C3931" i="1" s="1"/>
  <c r="D3932" i="1"/>
  <c r="E3932" i="1"/>
  <c r="F2280" i="1"/>
  <c r="D3933" i="1"/>
  <c r="E3933" i="1"/>
  <c r="F2281" i="1"/>
  <c r="D3934" i="1"/>
  <c r="E3934" i="1"/>
  <c r="F2282" i="1"/>
  <c r="D3935" i="1"/>
  <c r="E3935" i="1"/>
  <c r="F2283" i="1"/>
  <c r="C2283" i="1" s="1"/>
  <c r="D3936" i="1"/>
  <c r="E3936" i="1"/>
  <c r="F2284" i="1"/>
  <c r="D3937" i="1"/>
  <c r="E3937" i="1"/>
  <c r="F2285" i="1"/>
  <c r="D3938" i="1"/>
  <c r="E3938" i="1"/>
  <c r="F2286" i="1"/>
  <c r="D3939" i="1"/>
  <c r="E3939" i="1"/>
  <c r="F2287" i="1"/>
  <c r="D3940" i="1"/>
  <c r="E3940" i="1"/>
  <c r="F2288" i="1"/>
  <c r="D3941" i="1"/>
  <c r="E3941" i="1"/>
  <c r="F2289" i="1"/>
  <c r="D3942" i="1"/>
  <c r="E3942" i="1"/>
  <c r="F2290" i="1"/>
  <c r="D3943" i="1"/>
  <c r="E3943" i="1"/>
  <c r="F2291" i="1"/>
  <c r="D3944" i="1"/>
  <c r="E3944" i="1"/>
  <c r="F2292" i="1"/>
  <c r="D3945" i="1"/>
  <c r="E3945" i="1"/>
  <c r="F2293" i="1"/>
  <c r="D3946" i="1"/>
  <c r="E3946" i="1"/>
  <c r="F2294" i="1"/>
  <c r="D3947" i="1"/>
  <c r="E3947" i="1"/>
  <c r="F2295" i="1"/>
  <c r="D3948" i="1"/>
  <c r="E3948" i="1"/>
  <c r="F2296" i="1"/>
  <c r="D3949" i="1"/>
  <c r="E3949" i="1"/>
  <c r="F2297" i="1"/>
  <c r="D3950" i="1"/>
  <c r="E3950" i="1"/>
  <c r="F2298" i="1"/>
  <c r="D3951" i="1"/>
  <c r="E3951" i="1"/>
  <c r="F2299" i="1"/>
  <c r="D3952" i="1"/>
  <c r="E3952" i="1"/>
  <c r="F2300" i="1"/>
  <c r="D3953" i="1"/>
  <c r="E3953" i="1"/>
  <c r="F2301" i="1"/>
  <c r="D3954" i="1"/>
  <c r="E3954" i="1"/>
  <c r="F2302" i="1"/>
  <c r="D3955" i="1"/>
  <c r="E3955" i="1"/>
  <c r="F2303" i="1"/>
  <c r="D3956" i="1"/>
  <c r="E3956" i="1"/>
  <c r="F2304" i="1"/>
  <c r="D3957" i="1"/>
  <c r="E3957" i="1"/>
  <c r="F2305" i="1"/>
  <c r="D3958" i="1"/>
  <c r="E3958" i="1"/>
  <c r="F2306" i="1"/>
  <c r="D3959" i="1"/>
  <c r="E3959" i="1"/>
  <c r="F2307" i="1"/>
  <c r="D3960" i="1"/>
  <c r="E3960" i="1"/>
  <c r="F2308" i="1"/>
  <c r="D3961" i="1"/>
  <c r="E3961" i="1"/>
  <c r="F2309" i="1"/>
  <c r="D3962" i="1"/>
  <c r="E3962" i="1"/>
  <c r="F2310" i="1"/>
  <c r="D3963" i="1"/>
  <c r="E3963" i="1"/>
  <c r="F2311" i="1"/>
  <c r="D3964" i="1"/>
  <c r="E3964" i="1"/>
  <c r="F2312" i="1"/>
  <c r="D3965" i="1"/>
  <c r="E3965" i="1"/>
  <c r="F2313" i="1"/>
  <c r="D3966" i="1"/>
  <c r="E3966" i="1"/>
  <c r="F2314" i="1"/>
  <c r="D3967" i="1"/>
  <c r="E3967" i="1"/>
  <c r="F2315" i="1"/>
  <c r="D3968" i="1"/>
  <c r="E3968" i="1"/>
  <c r="F2316" i="1"/>
  <c r="D3969" i="1"/>
  <c r="E3969" i="1"/>
  <c r="F2317" i="1"/>
  <c r="D3970" i="1"/>
  <c r="E3970" i="1"/>
  <c r="F2318" i="1"/>
  <c r="D3971" i="1"/>
  <c r="E3971" i="1"/>
  <c r="F2319" i="1"/>
  <c r="D3972" i="1"/>
  <c r="E3972" i="1"/>
  <c r="F2320" i="1"/>
  <c r="D3973" i="1"/>
  <c r="E3973" i="1"/>
  <c r="F2321" i="1"/>
  <c r="D3974" i="1"/>
  <c r="E3974" i="1"/>
  <c r="F2322" i="1"/>
  <c r="D3975" i="1"/>
  <c r="E3975" i="1"/>
  <c r="F2323" i="1"/>
  <c r="D3976" i="1"/>
  <c r="E3976" i="1"/>
  <c r="F2324" i="1"/>
  <c r="D3977" i="1"/>
  <c r="E3977" i="1"/>
  <c r="F2325" i="1"/>
  <c r="D3978" i="1"/>
  <c r="E3978" i="1"/>
  <c r="F2326" i="1"/>
  <c r="D3979" i="1"/>
  <c r="E3979" i="1"/>
  <c r="F2327" i="1"/>
  <c r="D3980" i="1"/>
  <c r="E3980" i="1"/>
  <c r="D3981" i="1"/>
  <c r="E3981" i="1"/>
  <c r="F2328" i="1"/>
  <c r="D3982" i="1"/>
  <c r="E3982" i="1"/>
  <c r="F2329" i="1"/>
  <c r="D3983" i="1"/>
  <c r="E3983" i="1"/>
  <c r="F2330" i="1"/>
  <c r="D3984" i="1"/>
  <c r="E3984" i="1"/>
  <c r="F2331" i="1"/>
  <c r="D3985" i="1"/>
  <c r="E3985" i="1"/>
  <c r="F2332" i="1"/>
  <c r="D3986" i="1"/>
  <c r="E3986" i="1"/>
  <c r="F2333" i="1"/>
  <c r="C2333" i="1" s="1"/>
  <c r="D3987" i="1"/>
  <c r="E3987" i="1"/>
  <c r="F2334" i="1"/>
  <c r="C2334" i="1" s="1"/>
  <c r="D3988" i="1"/>
  <c r="E3988" i="1"/>
  <c r="F2335" i="1"/>
  <c r="D3989" i="1"/>
  <c r="E3989" i="1"/>
  <c r="F2336" i="1"/>
  <c r="D3990" i="1"/>
  <c r="E3990" i="1"/>
  <c r="F2337" i="1"/>
  <c r="D3991" i="1"/>
  <c r="E3991" i="1"/>
  <c r="F2338" i="1"/>
  <c r="D3992" i="1"/>
  <c r="E3992" i="1"/>
  <c r="F2339" i="1"/>
  <c r="D3993" i="1"/>
  <c r="E3993" i="1"/>
  <c r="F2340" i="1"/>
  <c r="D3994" i="1"/>
  <c r="E3994" i="1"/>
  <c r="F2341" i="1"/>
  <c r="D3995" i="1"/>
  <c r="E3995" i="1"/>
  <c r="F2342" i="1"/>
  <c r="D3996" i="1"/>
  <c r="E3996" i="1"/>
  <c r="F2343" i="1"/>
  <c r="D3997" i="1"/>
  <c r="E3997" i="1"/>
  <c r="F2344" i="1"/>
  <c r="D3998" i="1"/>
  <c r="E3998" i="1"/>
  <c r="F2345" i="1"/>
  <c r="C3998" i="1" s="1"/>
  <c r="D3999" i="1"/>
  <c r="E3999" i="1"/>
  <c r="F2346" i="1"/>
  <c r="D4000" i="1"/>
  <c r="E4000" i="1"/>
  <c r="F2347" i="1"/>
  <c r="D4001" i="1"/>
  <c r="E4001" i="1"/>
  <c r="F2348" i="1"/>
  <c r="D4002" i="1"/>
  <c r="E4002" i="1"/>
  <c r="F2349" i="1"/>
  <c r="D4003" i="1"/>
  <c r="E4003" i="1"/>
  <c r="F2350" i="1"/>
  <c r="D4004" i="1"/>
  <c r="E4004" i="1"/>
  <c r="F2351" i="1"/>
  <c r="D4005" i="1"/>
  <c r="E4005" i="1"/>
  <c r="F2352" i="1"/>
  <c r="D4006" i="1"/>
  <c r="E4006" i="1"/>
  <c r="F2353" i="1"/>
  <c r="D4007" i="1"/>
  <c r="E4007" i="1"/>
  <c r="F2354" i="1"/>
  <c r="D4008" i="1"/>
  <c r="E4008" i="1"/>
  <c r="F2355" i="1"/>
  <c r="D4009" i="1"/>
  <c r="E4009" i="1"/>
  <c r="F2356" i="1"/>
  <c r="D4010" i="1"/>
  <c r="E4010" i="1"/>
  <c r="F2357" i="1"/>
  <c r="D4011" i="1"/>
  <c r="E4011" i="1"/>
  <c r="F2358" i="1"/>
  <c r="C4011" i="1" s="1"/>
  <c r="D4012" i="1"/>
  <c r="E4012" i="1"/>
  <c r="D4013" i="1"/>
  <c r="E4013" i="1"/>
  <c r="F2359" i="1"/>
  <c r="C4013" i="1" s="1"/>
  <c r="D4014" i="1"/>
  <c r="E4014" i="1"/>
  <c r="F2360" i="1"/>
  <c r="D4015" i="1"/>
  <c r="E4015" i="1"/>
  <c r="F2361" i="1"/>
  <c r="C4015" i="1" s="1"/>
  <c r="D4016" i="1"/>
  <c r="E4016" i="1"/>
  <c r="F2362" i="1"/>
  <c r="D4017" i="1"/>
  <c r="E4017" i="1"/>
  <c r="F2363" i="1"/>
  <c r="D4018" i="1"/>
  <c r="E4018" i="1"/>
  <c r="F2364" i="1"/>
  <c r="D4019" i="1"/>
  <c r="E4019" i="1"/>
  <c r="F2365" i="1"/>
  <c r="C2365" i="1" s="1"/>
  <c r="D4020" i="1"/>
  <c r="E4020" i="1"/>
  <c r="F2366" i="1"/>
  <c r="D4021" i="1"/>
  <c r="E4021" i="1"/>
  <c r="F2367" i="1"/>
  <c r="D4022" i="1"/>
  <c r="E4022" i="1"/>
  <c r="F2368" i="1"/>
  <c r="D4023" i="1"/>
  <c r="E4023" i="1"/>
  <c r="F2369" i="1"/>
  <c r="D4024" i="1"/>
  <c r="E4024" i="1"/>
  <c r="F2370" i="1"/>
  <c r="D4025" i="1"/>
  <c r="E4025" i="1"/>
  <c r="F2371" i="1"/>
  <c r="D4026" i="1"/>
  <c r="E4026" i="1"/>
  <c r="F2372" i="1"/>
  <c r="D4027" i="1"/>
  <c r="E4027" i="1"/>
  <c r="F2373" i="1"/>
  <c r="D4028" i="1"/>
  <c r="E4028" i="1"/>
  <c r="F2374" i="1"/>
  <c r="D4029" i="1"/>
  <c r="E4029" i="1"/>
  <c r="F2375" i="1"/>
  <c r="D4030" i="1"/>
  <c r="E4030" i="1"/>
  <c r="F2376" i="1"/>
  <c r="D4031" i="1"/>
  <c r="E4031" i="1"/>
  <c r="F2377" i="1"/>
  <c r="D4032" i="1"/>
  <c r="E4032" i="1"/>
  <c r="F2378" i="1"/>
  <c r="C4032" i="1" s="1"/>
  <c r="D4033" i="1"/>
  <c r="E4033" i="1"/>
  <c r="F2379" i="1"/>
  <c r="C4033" i="1" s="1"/>
  <c r="D4034" i="1"/>
  <c r="E4034" i="1"/>
  <c r="F2380" i="1"/>
  <c r="D4035" i="1"/>
  <c r="E4035" i="1"/>
  <c r="F2381" i="1"/>
  <c r="C2381" i="1" s="1"/>
  <c r="D4036" i="1"/>
  <c r="E4036" i="1"/>
  <c r="F2382" i="1"/>
  <c r="D4037" i="1"/>
  <c r="E4037" i="1"/>
  <c r="F2383" i="1"/>
  <c r="D4038" i="1"/>
  <c r="E4038" i="1"/>
  <c r="F2384" i="1"/>
  <c r="D4039" i="1"/>
  <c r="E4039" i="1"/>
  <c r="F2385" i="1"/>
  <c r="D4040" i="1"/>
  <c r="E4040" i="1"/>
  <c r="F2386" i="1"/>
  <c r="D4041" i="1"/>
  <c r="E4041" i="1"/>
  <c r="F2387" i="1"/>
  <c r="D4042" i="1"/>
  <c r="E4042" i="1"/>
  <c r="F2541" i="1"/>
  <c r="D4043" i="1"/>
  <c r="E4043" i="1"/>
  <c r="F2542" i="1"/>
  <c r="D4044" i="1"/>
  <c r="E4044" i="1"/>
  <c r="F2543" i="1"/>
  <c r="D4045" i="1"/>
  <c r="E4045" i="1"/>
  <c r="F2544" i="1"/>
  <c r="D4046" i="1"/>
  <c r="E4046" i="1"/>
  <c r="F2545" i="1"/>
  <c r="D4047" i="1"/>
  <c r="E4047" i="1"/>
  <c r="F2546" i="1"/>
  <c r="D4048" i="1"/>
  <c r="E4048" i="1"/>
  <c r="F2547" i="1"/>
  <c r="C4048" i="1" s="1"/>
  <c r="D4049" i="1"/>
  <c r="E4049" i="1"/>
  <c r="F2548" i="1"/>
  <c r="D4050" i="1"/>
  <c r="E4050" i="1"/>
  <c r="F2549" i="1"/>
  <c r="D4051" i="1"/>
  <c r="E4051" i="1"/>
  <c r="F2550" i="1"/>
  <c r="D4052" i="1"/>
  <c r="E4052" i="1"/>
  <c r="F2551" i="1"/>
  <c r="D4053" i="1"/>
  <c r="E4053" i="1"/>
  <c r="F2552" i="1"/>
  <c r="C4053" i="1" s="1"/>
  <c r="D4054" i="1"/>
  <c r="E4054" i="1"/>
  <c r="F2553" i="1"/>
  <c r="D4055" i="1"/>
  <c r="E4055" i="1"/>
  <c r="F2554" i="1"/>
  <c r="C4055" i="1" s="1"/>
  <c r="C4056" i="1"/>
  <c r="D4056" i="1"/>
  <c r="E4056" i="1"/>
  <c r="F2555" i="1"/>
  <c r="D4057" i="1"/>
  <c r="E4057" i="1"/>
  <c r="F2556" i="1"/>
  <c r="D4058" i="1"/>
  <c r="E4058" i="1"/>
  <c r="F2557" i="1"/>
  <c r="D4059" i="1"/>
  <c r="E4059" i="1"/>
  <c r="F2558" i="1"/>
  <c r="C4059" i="1" s="1"/>
  <c r="D4060" i="1"/>
  <c r="E4060" i="1"/>
  <c r="F2559" i="1"/>
  <c r="D4061" i="1"/>
  <c r="E4061" i="1"/>
  <c r="F2560" i="1"/>
  <c r="C4061" i="1" s="1"/>
  <c r="D4062" i="1"/>
  <c r="E4062" i="1"/>
  <c r="F2561" i="1"/>
  <c r="D4063" i="1"/>
  <c r="E4063" i="1"/>
  <c r="F2562" i="1"/>
  <c r="C4063" i="1" s="1"/>
  <c r="D4064" i="1"/>
  <c r="E4064" i="1"/>
  <c r="F2563" i="1"/>
  <c r="D4065" i="1"/>
  <c r="E4065" i="1"/>
  <c r="F2564" i="1"/>
  <c r="D4066" i="1"/>
  <c r="E4066" i="1"/>
  <c r="F2565" i="1"/>
  <c r="D4067" i="1"/>
  <c r="E4067" i="1"/>
  <c r="F2566" i="1"/>
  <c r="D4068" i="1"/>
  <c r="E4068" i="1"/>
  <c r="F2567" i="1"/>
  <c r="D4069" i="1"/>
  <c r="E4069" i="1"/>
  <c r="F2568" i="1"/>
  <c r="C4069" i="1" s="1"/>
  <c r="D4070" i="1"/>
  <c r="E4070" i="1"/>
  <c r="F2569" i="1"/>
  <c r="D4071" i="1"/>
  <c r="E4071" i="1"/>
  <c r="F2570" i="1"/>
  <c r="C4071" i="1" s="1"/>
  <c r="D4072" i="1"/>
  <c r="E4072" i="1"/>
  <c r="F2571" i="1"/>
  <c r="D4073" i="1"/>
  <c r="E4073" i="1"/>
  <c r="F2572" i="1"/>
  <c r="D4074" i="1"/>
  <c r="E4074" i="1"/>
  <c r="F2573" i="1"/>
  <c r="D4075" i="1"/>
  <c r="E4075" i="1"/>
  <c r="F2574" i="1"/>
  <c r="C4075" i="1" s="1"/>
  <c r="D4076" i="1"/>
  <c r="E4076" i="1"/>
  <c r="F2575" i="1"/>
  <c r="D4077" i="1"/>
  <c r="E4077" i="1"/>
  <c r="F2576" i="1"/>
  <c r="C4077" i="1" s="1"/>
  <c r="D4078" i="1"/>
  <c r="E4078" i="1"/>
  <c r="F2577" i="1"/>
  <c r="C4078" i="1" s="1"/>
  <c r="D4079" i="1"/>
  <c r="E4079" i="1"/>
  <c r="F2578" i="1"/>
  <c r="C4079" i="1" s="1"/>
  <c r="D4080" i="1"/>
  <c r="E4080" i="1"/>
  <c r="F2579" i="1"/>
  <c r="D4081" i="1"/>
  <c r="E4081" i="1"/>
  <c r="F2624" i="1"/>
  <c r="D4082" i="1"/>
  <c r="E4082" i="1"/>
  <c r="F2625" i="1"/>
  <c r="D4083" i="1"/>
  <c r="E4083" i="1"/>
  <c r="F2626" i="1"/>
  <c r="D4084" i="1"/>
  <c r="E4084" i="1"/>
  <c r="F2627" i="1"/>
  <c r="D4085" i="1"/>
  <c r="E4085" i="1"/>
  <c r="F2628" i="1"/>
  <c r="D4086" i="1"/>
  <c r="E4086" i="1"/>
  <c r="F2629" i="1"/>
  <c r="D4087" i="1"/>
  <c r="E4087" i="1"/>
  <c r="F2630" i="1"/>
  <c r="D4088" i="1"/>
  <c r="E4088" i="1"/>
  <c r="F2631" i="1"/>
  <c r="D4089" i="1"/>
  <c r="E4089" i="1"/>
  <c r="F2632" i="1"/>
  <c r="D4090" i="1"/>
  <c r="E4090" i="1"/>
  <c r="F2633" i="1"/>
  <c r="D4091" i="1"/>
  <c r="E4091" i="1"/>
  <c r="F2634" i="1"/>
  <c r="D4092" i="1"/>
  <c r="E4092" i="1"/>
  <c r="F2635" i="1"/>
  <c r="D4093" i="1"/>
  <c r="E4093" i="1"/>
  <c r="F2636" i="1"/>
  <c r="D4094" i="1"/>
  <c r="E4094" i="1"/>
  <c r="F2637" i="1"/>
  <c r="D4095" i="1"/>
  <c r="E4095" i="1"/>
  <c r="F2638" i="1"/>
  <c r="D4096" i="1"/>
  <c r="E4096" i="1"/>
  <c r="F2639" i="1"/>
  <c r="D4097" i="1"/>
  <c r="E4097" i="1"/>
  <c r="F2640" i="1"/>
  <c r="D4098" i="1"/>
  <c r="E4098" i="1"/>
  <c r="F2641" i="1"/>
  <c r="D4099" i="1"/>
  <c r="E4099" i="1"/>
  <c r="F2642" i="1"/>
  <c r="D4100" i="1"/>
  <c r="E4100" i="1"/>
  <c r="F2643" i="1"/>
  <c r="D4101" i="1"/>
  <c r="E4101" i="1"/>
  <c r="F2644" i="1"/>
  <c r="D4102" i="1"/>
  <c r="E4102" i="1"/>
  <c r="F2677" i="1"/>
  <c r="D4103" i="1"/>
  <c r="E4103" i="1"/>
  <c r="F2678" i="1"/>
  <c r="D4104" i="1"/>
  <c r="E4104" i="1"/>
  <c r="F2679" i="1"/>
  <c r="D4105" i="1"/>
  <c r="E4105" i="1"/>
  <c r="F2680" i="1"/>
  <c r="D4106" i="1"/>
  <c r="E4106" i="1"/>
  <c r="F2681" i="1"/>
  <c r="D4107" i="1"/>
  <c r="E4107" i="1"/>
  <c r="F2682" i="1"/>
  <c r="D4108" i="1"/>
  <c r="E4108" i="1"/>
  <c r="F2683" i="1"/>
  <c r="D4109" i="1"/>
  <c r="E4109" i="1"/>
  <c r="F2684" i="1"/>
  <c r="D4110" i="1"/>
  <c r="E4110" i="1"/>
  <c r="F2685" i="1"/>
  <c r="D4111" i="1"/>
  <c r="E4111" i="1"/>
  <c r="F2686" i="1"/>
  <c r="D4112" i="1"/>
  <c r="E4112" i="1"/>
  <c r="F2710" i="1"/>
  <c r="D4113" i="1"/>
  <c r="E4113" i="1"/>
  <c r="F2711" i="1"/>
  <c r="D4114" i="1"/>
  <c r="E4114" i="1"/>
  <c r="F2712" i="1"/>
  <c r="D4115" i="1"/>
  <c r="E4115" i="1"/>
  <c r="F2713" i="1"/>
  <c r="D4116" i="1"/>
  <c r="E4116" i="1"/>
  <c r="F2714" i="1"/>
  <c r="D4117" i="1"/>
  <c r="E4117" i="1"/>
  <c r="F2715" i="1"/>
  <c r="D4118" i="1"/>
  <c r="E4118" i="1"/>
  <c r="F2716" i="1"/>
  <c r="C2716" i="1" s="1"/>
  <c r="D4119" i="1"/>
  <c r="E4119" i="1"/>
  <c r="F2717" i="1"/>
  <c r="D4120" i="1"/>
  <c r="E4120" i="1"/>
  <c r="F2718" i="1"/>
  <c r="D4121" i="1"/>
  <c r="E4121" i="1"/>
  <c r="F2719" i="1"/>
  <c r="D4122" i="1"/>
  <c r="E4122" i="1"/>
  <c r="F2720" i="1"/>
  <c r="D4123" i="1"/>
  <c r="E4123" i="1"/>
  <c r="F2748" i="1"/>
  <c r="D4124" i="1"/>
  <c r="E4124" i="1"/>
  <c r="F2749" i="1"/>
  <c r="D4125" i="1"/>
  <c r="E4125" i="1"/>
  <c r="F2750" i="1"/>
  <c r="D4126" i="1"/>
  <c r="E4126" i="1"/>
  <c r="F2751" i="1"/>
  <c r="D4127" i="1"/>
  <c r="E4127" i="1"/>
  <c r="F2752" i="1"/>
  <c r="D4128" i="1"/>
  <c r="E4128" i="1"/>
  <c r="F2753" i="1"/>
  <c r="D4129" i="1"/>
  <c r="E4129" i="1"/>
  <c r="F2754" i="1"/>
  <c r="D4130" i="1"/>
  <c r="E4130" i="1"/>
  <c r="F2755" i="1"/>
  <c r="D4131" i="1"/>
  <c r="E4131" i="1"/>
  <c r="F2756" i="1"/>
  <c r="D4132" i="1"/>
  <c r="E4132" i="1"/>
  <c r="F2757" i="1"/>
  <c r="D4133" i="1"/>
  <c r="E4133" i="1"/>
  <c r="F2758" i="1"/>
  <c r="D4134" i="1"/>
  <c r="E4134" i="1"/>
  <c r="F2759" i="1"/>
  <c r="D4135" i="1"/>
  <c r="E4135" i="1"/>
  <c r="F2760" i="1"/>
  <c r="D4136" i="1"/>
  <c r="E4136" i="1"/>
  <c r="F2784" i="1"/>
  <c r="D4137" i="1"/>
  <c r="E4137" i="1"/>
  <c r="F2785" i="1"/>
  <c r="D4138" i="1"/>
  <c r="E4138" i="1"/>
  <c r="F2786" i="1"/>
  <c r="D4139" i="1"/>
  <c r="E4139" i="1"/>
  <c r="F2787" i="1"/>
  <c r="D4140" i="1"/>
  <c r="E4140" i="1"/>
  <c r="F2788" i="1"/>
  <c r="D4141" i="1"/>
  <c r="E4141" i="1"/>
  <c r="F2789" i="1"/>
  <c r="D4142" i="1"/>
  <c r="E4142" i="1"/>
  <c r="F2790" i="1"/>
  <c r="D4143" i="1"/>
  <c r="E4143" i="1"/>
  <c r="F2791" i="1"/>
  <c r="D4144" i="1"/>
  <c r="E4144" i="1"/>
  <c r="F2792" i="1"/>
  <c r="D4145" i="1"/>
  <c r="E4145" i="1"/>
  <c r="F2793" i="1"/>
  <c r="D4146" i="1"/>
  <c r="E4146" i="1"/>
  <c r="F2819" i="1"/>
  <c r="C4146" i="1" s="1"/>
  <c r="D4147" i="1"/>
  <c r="E4147" i="1"/>
  <c r="F2820" i="1"/>
  <c r="D4148" i="1"/>
  <c r="E4148" i="1"/>
  <c r="F2821" i="1"/>
  <c r="D4149" i="1"/>
  <c r="E4149" i="1"/>
  <c r="F2822" i="1"/>
  <c r="C4149" i="1" s="1"/>
  <c r="D4150" i="1"/>
  <c r="E4150" i="1"/>
  <c r="F2823" i="1"/>
  <c r="D4151" i="1"/>
  <c r="E4151" i="1"/>
  <c r="F2824" i="1"/>
  <c r="C4151" i="1" s="1"/>
  <c r="D4152" i="1"/>
  <c r="E4152" i="1"/>
  <c r="F2825" i="1"/>
  <c r="D4153" i="1"/>
  <c r="E4153" i="1"/>
  <c r="F2826" i="1"/>
  <c r="C4153" i="1" s="1"/>
  <c r="D4154" i="1"/>
  <c r="E4154" i="1"/>
  <c r="F2827" i="1"/>
  <c r="D4155" i="1"/>
  <c r="E4155" i="1"/>
  <c r="F2828" i="1"/>
  <c r="D4156" i="1"/>
  <c r="E4156" i="1"/>
  <c r="F2829" i="1"/>
  <c r="C2829" i="1" s="1"/>
  <c r="D4157" i="1"/>
  <c r="E4157" i="1"/>
  <c r="F2830" i="1"/>
  <c r="D4158" i="1"/>
  <c r="E4158" i="1"/>
  <c r="F2831" i="1"/>
  <c r="D4159" i="1"/>
  <c r="E4159" i="1"/>
  <c r="F2832" i="1"/>
  <c r="D4160" i="1"/>
  <c r="E4160" i="1"/>
  <c r="F2833" i="1"/>
  <c r="D4161" i="1"/>
  <c r="E4161" i="1"/>
  <c r="F2855" i="1"/>
  <c r="D4162" i="1"/>
  <c r="E4162" i="1"/>
  <c r="F2856" i="1"/>
  <c r="D4163" i="1"/>
  <c r="E4163" i="1"/>
  <c r="F2857" i="1"/>
  <c r="D4164" i="1"/>
  <c r="E4164" i="1"/>
  <c r="F2858" i="1"/>
  <c r="D4165" i="1"/>
  <c r="E4165" i="1"/>
  <c r="F2859" i="1"/>
  <c r="D4166" i="1"/>
  <c r="E4166" i="1"/>
  <c r="F2860" i="1"/>
  <c r="D4167" i="1"/>
  <c r="E4167" i="1"/>
  <c r="F2869" i="1"/>
  <c r="D4168" i="1"/>
  <c r="E4168" i="1"/>
  <c r="F2887" i="1"/>
  <c r="D4169" i="1"/>
  <c r="E4169" i="1"/>
  <c r="F2888" i="1"/>
  <c r="D4170" i="1"/>
  <c r="E4170" i="1"/>
  <c r="F2889" i="1"/>
  <c r="D4171" i="1"/>
  <c r="E4171" i="1"/>
  <c r="F2890" i="1"/>
  <c r="D4172" i="1"/>
  <c r="E4172" i="1"/>
  <c r="F2891" i="1"/>
  <c r="C2891" i="1" s="1"/>
  <c r="D4173" i="1"/>
  <c r="E4173" i="1"/>
  <c r="F2892" i="1"/>
  <c r="D4174" i="1"/>
  <c r="E4174" i="1"/>
  <c r="F2893" i="1"/>
  <c r="D4175" i="1"/>
  <c r="E4175" i="1"/>
  <c r="F2894" i="1"/>
  <c r="D4176" i="1"/>
  <c r="E4176" i="1"/>
  <c r="F2895" i="1"/>
  <c r="D4177" i="1"/>
  <c r="E4177" i="1"/>
  <c r="F2896" i="1"/>
  <c r="D4178" i="1"/>
  <c r="E4178" i="1"/>
  <c r="F2897" i="1"/>
  <c r="D4179" i="1"/>
  <c r="E4179" i="1"/>
  <c r="F2898" i="1"/>
  <c r="D4180" i="1"/>
  <c r="E4180" i="1"/>
  <c r="F2899" i="1"/>
  <c r="D4181" i="1"/>
  <c r="E4181" i="1"/>
  <c r="F2937" i="1"/>
  <c r="C4181" i="1" s="1"/>
  <c r="D4182" i="1"/>
  <c r="E4182" i="1"/>
  <c r="F2938" i="1"/>
  <c r="D4183" i="1"/>
  <c r="E4183" i="1"/>
  <c r="F2939" i="1"/>
  <c r="C4183" i="1" s="1"/>
  <c r="D4184" i="1"/>
  <c r="E4184" i="1"/>
  <c r="F2940" i="1"/>
  <c r="D4185" i="1"/>
  <c r="E4185" i="1"/>
  <c r="F2941" i="1"/>
  <c r="D4186" i="1"/>
  <c r="E4186" i="1"/>
  <c r="F2942" i="1"/>
  <c r="D4187" i="1"/>
  <c r="E4187" i="1"/>
  <c r="F2943" i="1"/>
  <c r="C4187" i="1" s="1"/>
  <c r="D4188" i="1"/>
  <c r="E4188" i="1"/>
  <c r="F2944" i="1"/>
  <c r="D4189" i="1"/>
  <c r="E4189" i="1"/>
  <c r="F2945" i="1"/>
  <c r="C4189" i="1" s="1"/>
  <c r="D4190" i="1"/>
  <c r="E4190" i="1"/>
  <c r="F2946" i="1"/>
  <c r="D4191" i="1"/>
  <c r="E4191" i="1"/>
  <c r="F2947" i="1"/>
  <c r="C4191" i="1" s="1"/>
  <c r="D4192" i="1"/>
  <c r="E4192" i="1"/>
  <c r="F2948" i="1"/>
  <c r="D4193" i="1"/>
  <c r="E4193" i="1"/>
  <c r="F2949" i="1"/>
  <c r="C4194" i="1"/>
  <c r="D4194" i="1"/>
  <c r="E4194" i="1"/>
  <c r="F2950" i="1"/>
  <c r="D4195" i="1"/>
  <c r="E4195" i="1"/>
  <c r="F2951" i="1"/>
  <c r="D4196" i="1"/>
  <c r="E4196" i="1"/>
  <c r="F2952" i="1"/>
  <c r="C2952" i="1" s="1"/>
  <c r="D4197" i="1"/>
  <c r="E4197" i="1"/>
  <c r="F2953" i="1"/>
  <c r="C4197" i="1" s="1"/>
  <c r="D4198" i="1"/>
  <c r="E4198" i="1"/>
  <c r="F2954" i="1"/>
  <c r="D4199" i="1"/>
  <c r="E4199" i="1"/>
  <c r="F2955" i="1"/>
  <c r="C4199" i="1" s="1"/>
  <c r="D4200" i="1"/>
  <c r="E4200" i="1"/>
  <c r="F2956" i="1"/>
  <c r="D4201" i="1"/>
  <c r="E4201" i="1"/>
  <c r="F2957" i="1"/>
  <c r="D4202" i="1"/>
  <c r="E4202" i="1"/>
  <c r="F3005" i="1"/>
  <c r="D4203" i="1"/>
  <c r="E4203" i="1"/>
  <c r="F3006" i="1"/>
  <c r="C4203" i="1" s="1"/>
  <c r="D4204" i="1"/>
  <c r="E4204" i="1"/>
  <c r="F3007" i="1"/>
  <c r="D4205" i="1"/>
  <c r="E4205" i="1"/>
  <c r="F3008" i="1"/>
  <c r="C4205" i="1" s="1"/>
  <c r="D4206" i="1"/>
  <c r="E4206" i="1"/>
  <c r="F3009" i="1"/>
  <c r="D4207" i="1"/>
  <c r="E4207" i="1"/>
  <c r="F3010" i="1"/>
  <c r="C4207" i="1" s="1"/>
  <c r="D4208" i="1"/>
  <c r="E4208" i="1"/>
  <c r="F3011" i="1"/>
  <c r="D4209" i="1"/>
  <c r="E4209" i="1"/>
  <c r="F3012" i="1"/>
  <c r="D4210" i="1"/>
  <c r="E4210" i="1"/>
  <c r="F3013" i="1"/>
  <c r="D4211" i="1"/>
  <c r="E4211" i="1"/>
  <c r="F3014" i="1"/>
  <c r="D4212" i="1"/>
  <c r="E4212" i="1"/>
  <c r="F3045" i="1"/>
  <c r="D4213" i="1"/>
  <c r="E4213" i="1"/>
  <c r="F3046" i="1"/>
  <c r="D4214" i="1"/>
  <c r="E4214" i="1"/>
  <c r="F3047" i="1"/>
  <c r="D4215" i="1"/>
  <c r="E4215" i="1"/>
  <c r="F3048" i="1"/>
  <c r="C3048" i="1" s="1"/>
  <c r="D4216" i="1"/>
  <c r="E4216" i="1"/>
  <c r="F3049" i="1"/>
  <c r="C3049" i="1" s="1"/>
  <c r="D4217" i="1"/>
  <c r="E4217" i="1"/>
  <c r="F3070" i="1"/>
  <c r="D4218" i="1"/>
  <c r="E4218" i="1"/>
  <c r="F3071" i="1"/>
  <c r="D4219" i="1"/>
  <c r="E4219" i="1"/>
  <c r="F3072" i="1"/>
  <c r="D4220" i="1"/>
  <c r="E4220" i="1"/>
  <c r="F3073" i="1"/>
  <c r="D4221" i="1"/>
  <c r="E4221" i="1"/>
  <c r="F3074" i="1"/>
  <c r="D4222" i="1"/>
  <c r="E4222" i="1"/>
  <c r="F3075" i="1"/>
  <c r="D4223" i="1"/>
  <c r="E4223" i="1"/>
  <c r="F3076" i="1"/>
  <c r="D4224" i="1"/>
  <c r="E4224" i="1"/>
  <c r="F3077" i="1"/>
  <c r="D4225" i="1"/>
  <c r="E4225" i="1"/>
  <c r="F3078" i="1"/>
  <c r="D4226" i="1"/>
  <c r="E4226" i="1"/>
  <c r="F3079" i="1"/>
  <c r="D4227" i="1"/>
  <c r="E4227" i="1"/>
  <c r="F3080" i="1"/>
  <c r="D4228" i="1"/>
  <c r="E4228" i="1"/>
  <c r="F3081" i="1"/>
  <c r="D4229" i="1"/>
  <c r="E4229" i="1"/>
  <c r="F3082" i="1"/>
  <c r="D4230" i="1"/>
  <c r="E4230" i="1"/>
  <c r="F3083" i="1"/>
  <c r="D4231" i="1"/>
  <c r="E4231" i="1"/>
  <c r="F3084" i="1"/>
  <c r="D4232" i="1"/>
  <c r="E4232" i="1"/>
  <c r="F3109" i="1"/>
  <c r="D4233" i="1"/>
  <c r="E4233" i="1"/>
  <c r="F3110" i="1"/>
  <c r="D4234" i="1"/>
  <c r="E4234" i="1"/>
  <c r="F3111" i="1"/>
  <c r="D4235" i="1"/>
  <c r="E4235" i="1"/>
  <c r="F3112" i="1"/>
  <c r="C3112" i="1" s="1"/>
  <c r="D4236" i="1"/>
  <c r="E4236" i="1"/>
  <c r="F3113" i="1"/>
  <c r="D4237" i="1"/>
  <c r="E4237" i="1"/>
  <c r="F3114" i="1"/>
  <c r="D4238" i="1"/>
  <c r="E4238" i="1"/>
  <c r="F3115" i="1"/>
  <c r="D4239" i="1"/>
  <c r="E4239" i="1"/>
  <c r="F3116" i="1"/>
  <c r="D4240" i="1"/>
  <c r="E4240" i="1"/>
  <c r="F3117" i="1"/>
  <c r="D4241" i="1"/>
  <c r="E4241" i="1"/>
  <c r="F3133" i="1"/>
  <c r="C3133" i="1" s="1"/>
  <c r="D4242" i="1"/>
  <c r="E4242" i="1"/>
  <c r="F3134" i="1"/>
  <c r="D4243" i="1"/>
  <c r="E4243" i="1"/>
  <c r="F3135" i="1"/>
  <c r="D4244" i="1"/>
  <c r="E4244" i="1"/>
  <c r="F3136" i="1"/>
  <c r="D4245" i="1"/>
  <c r="E4245" i="1"/>
  <c r="F3156" i="1"/>
  <c r="D4246" i="1"/>
  <c r="E4246" i="1"/>
  <c r="F3157" i="1"/>
  <c r="D4247" i="1"/>
  <c r="E4247" i="1"/>
  <c r="F3158" i="1"/>
  <c r="D4248" i="1"/>
  <c r="E4248" i="1"/>
  <c r="F3159" i="1"/>
  <c r="D4249" i="1"/>
  <c r="E4249" i="1"/>
  <c r="F3160" i="1"/>
  <c r="D4250" i="1"/>
  <c r="E4250" i="1"/>
  <c r="F3161" i="1"/>
  <c r="D4251" i="1"/>
  <c r="E4251" i="1"/>
  <c r="F3162" i="1"/>
  <c r="D4252" i="1"/>
  <c r="E4252" i="1"/>
  <c r="F3163" i="1"/>
  <c r="D4253" i="1"/>
  <c r="E4253" i="1"/>
  <c r="F3164" i="1"/>
  <c r="D4254" i="1"/>
  <c r="E4254" i="1"/>
  <c r="F3165" i="1"/>
  <c r="D4255" i="1"/>
  <c r="E4255" i="1"/>
  <c r="F3166" i="1"/>
  <c r="D4256" i="1"/>
  <c r="E4256" i="1"/>
  <c r="F3188" i="1"/>
  <c r="D4257" i="1"/>
  <c r="E4257" i="1"/>
  <c r="F3189" i="1"/>
  <c r="D4258" i="1"/>
  <c r="E4258" i="1"/>
  <c r="F3190" i="1"/>
  <c r="D4259" i="1"/>
  <c r="E4259" i="1"/>
  <c r="F3191" i="1"/>
  <c r="D4260" i="1"/>
  <c r="E4260" i="1"/>
  <c r="F3192" i="1"/>
  <c r="D4261" i="1"/>
  <c r="E4261" i="1"/>
  <c r="F3193" i="1"/>
  <c r="D4262" i="1"/>
  <c r="E4262" i="1"/>
  <c r="F3194" i="1"/>
  <c r="D4263" i="1"/>
  <c r="E4263" i="1"/>
  <c r="F3215" i="1"/>
  <c r="D4264" i="1"/>
  <c r="E4264" i="1"/>
  <c r="F3216" i="1"/>
  <c r="D4265" i="1"/>
  <c r="E4265" i="1"/>
  <c r="F3217" i="1"/>
  <c r="D4266" i="1"/>
  <c r="E4266" i="1"/>
  <c r="F3218" i="1"/>
  <c r="D4267" i="1"/>
  <c r="E4267" i="1"/>
  <c r="F3219" i="1"/>
  <c r="D4268" i="1"/>
  <c r="E4268" i="1"/>
  <c r="F3220" i="1"/>
  <c r="D4269" i="1"/>
  <c r="E4269" i="1"/>
  <c r="F3221" i="1"/>
  <c r="D4270" i="1"/>
  <c r="E4270" i="1"/>
  <c r="F3222" i="1"/>
  <c r="C4270" i="1" s="1"/>
  <c r="D4271" i="1"/>
  <c r="E4271" i="1"/>
  <c r="F3223" i="1"/>
  <c r="D4272" i="1"/>
  <c r="E4272" i="1"/>
  <c r="F3224" i="1"/>
  <c r="D4273" i="1"/>
  <c r="E4273" i="1"/>
  <c r="F3225" i="1"/>
  <c r="C4273" i="1" s="1"/>
  <c r="D4274" i="1"/>
  <c r="E4274" i="1"/>
  <c r="F3226" i="1"/>
  <c r="D4275" i="1"/>
  <c r="E4275" i="1"/>
  <c r="F3227" i="1"/>
  <c r="C4275" i="1" s="1"/>
  <c r="D4276" i="1"/>
  <c r="E4276" i="1"/>
  <c r="F3253" i="1"/>
  <c r="D4277" i="1"/>
  <c r="E4277" i="1"/>
  <c r="F3254" i="1"/>
  <c r="D4278" i="1"/>
  <c r="E4278" i="1"/>
  <c r="F3255" i="1"/>
  <c r="C4278" i="1" s="1"/>
  <c r="D4279" i="1"/>
  <c r="E4279" i="1"/>
  <c r="F3256" i="1"/>
  <c r="D4280" i="1"/>
  <c r="E4280" i="1"/>
  <c r="F3257" i="1"/>
  <c r="D4281" i="1"/>
  <c r="E4281" i="1"/>
  <c r="F3258" i="1"/>
  <c r="D4282" i="1"/>
  <c r="E4282" i="1"/>
  <c r="F3259" i="1"/>
  <c r="D4283" i="1"/>
  <c r="E4283" i="1"/>
  <c r="F3260" i="1"/>
  <c r="D4284" i="1"/>
  <c r="E4284" i="1"/>
  <c r="F3261" i="1"/>
  <c r="D4285" i="1"/>
  <c r="E4285" i="1"/>
  <c r="F3262" i="1"/>
  <c r="D4286" i="1"/>
  <c r="E4286" i="1"/>
  <c r="F3263" i="1"/>
  <c r="D4287" i="1"/>
  <c r="E4287" i="1"/>
  <c r="F3264" i="1"/>
  <c r="D4288" i="1"/>
  <c r="E4288" i="1"/>
  <c r="F3287" i="1"/>
  <c r="D4289" i="1"/>
  <c r="E4289" i="1"/>
  <c r="F3288" i="1"/>
  <c r="D4290" i="1"/>
  <c r="E4290" i="1"/>
  <c r="F3289" i="1"/>
  <c r="D4291" i="1"/>
  <c r="E4291" i="1"/>
  <c r="F3290" i="1"/>
  <c r="D4292" i="1"/>
  <c r="E4292" i="1"/>
  <c r="F3291" i="1"/>
  <c r="D4293" i="1"/>
  <c r="E4293" i="1"/>
  <c r="F3292" i="1"/>
  <c r="D4294" i="1"/>
  <c r="E4294" i="1"/>
  <c r="F3293" i="1"/>
  <c r="D4295" i="1"/>
  <c r="E4295" i="1"/>
  <c r="F3294" i="1"/>
  <c r="D4296" i="1"/>
  <c r="E4296" i="1"/>
  <c r="F3295" i="1"/>
  <c r="D4297" i="1"/>
  <c r="E4297" i="1"/>
  <c r="F3296" i="1"/>
  <c r="C4297" i="1" s="1"/>
  <c r="D4298" i="1"/>
  <c r="E4298" i="1"/>
  <c r="F3315" i="1"/>
  <c r="D4299" i="1"/>
  <c r="E4299" i="1"/>
  <c r="F3316" i="1"/>
  <c r="C4299" i="1" s="1"/>
  <c r="D4300" i="1"/>
  <c r="E4300" i="1"/>
  <c r="F3317" i="1"/>
  <c r="D4301" i="1"/>
  <c r="E4301" i="1"/>
  <c r="F3318" i="1"/>
  <c r="C4301" i="1" s="1"/>
  <c r="D4302" i="1"/>
  <c r="E4302" i="1"/>
  <c r="F3319" i="1"/>
  <c r="C4302" i="1" s="1"/>
  <c r="D4303" i="1"/>
  <c r="E4303" i="1"/>
  <c r="F3320" i="1"/>
  <c r="D4304" i="1"/>
  <c r="E4304" i="1"/>
  <c r="F3321" i="1"/>
  <c r="C4304" i="1" s="1"/>
  <c r="D4305" i="1"/>
  <c r="E4305" i="1"/>
  <c r="F3322" i="1"/>
  <c r="C4305" i="1" s="1"/>
  <c r="D4306" i="1"/>
  <c r="E4306" i="1"/>
  <c r="F3346" i="1"/>
  <c r="D4307" i="1"/>
  <c r="E4307" i="1"/>
  <c r="F3347" i="1"/>
  <c r="C4307" i="1" s="1"/>
  <c r="D4308" i="1"/>
  <c r="E4308" i="1"/>
  <c r="F3348" i="1"/>
  <c r="D4309" i="1"/>
  <c r="E4309" i="1"/>
  <c r="F3349" i="1"/>
  <c r="C4309" i="1" s="1"/>
  <c r="D4310" i="1"/>
  <c r="E4310" i="1"/>
  <c r="F3350" i="1"/>
  <c r="C4310" i="1" s="1"/>
  <c r="D4311" i="1"/>
  <c r="E4311" i="1"/>
  <c r="F3351" i="1"/>
  <c r="D4312" i="1"/>
  <c r="E4312" i="1"/>
  <c r="F3352" i="1"/>
  <c r="C4312" i="1" s="1"/>
  <c r="D4313" i="1"/>
  <c r="E4313" i="1"/>
  <c r="F3353" i="1"/>
  <c r="C3353" i="1" s="1"/>
  <c r="D4314" i="1"/>
  <c r="E4314" i="1"/>
  <c r="F3354" i="1"/>
  <c r="D4315" i="1"/>
  <c r="E4315" i="1"/>
  <c r="F3355" i="1"/>
  <c r="D4316" i="1"/>
  <c r="E4316" i="1"/>
  <c r="F3356" i="1"/>
  <c r="D4317" i="1"/>
  <c r="E4317" i="1"/>
  <c r="F3357" i="1"/>
  <c r="D4318" i="1"/>
  <c r="E4318" i="1"/>
  <c r="F3358" i="1"/>
  <c r="D4319" i="1"/>
  <c r="E4319" i="1"/>
  <c r="F3359" i="1"/>
  <c r="D4320" i="1"/>
  <c r="E4320" i="1"/>
  <c r="F3360" i="1"/>
  <c r="D4321" i="1"/>
  <c r="E4321" i="1"/>
  <c r="F3390" i="1"/>
  <c r="D4322" i="1"/>
  <c r="E4322" i="1"/>
  <c r="F3391" i="1"/>
  <c r="F3392" i="1"/>
  <c r="C3392" i="1" s="1"/>
  <c r="D4323" i="1"/>
  <c r="E4323" i="1"/>
  <c r="F3393" i="1"/>
  <c r="D4324" i="1"/>
  <c r="E4324" i="1"/>
  <c r="F3394" i="1"/>
  <c r="D4325" i="1"/>
  <c r="E4325" i="1"/>
  <c r="F3395" i="1"/>
  <c r="D4326" i="1"/>
  <c r="E4326" i="1"/>
  <c r="F3396" i="1"/>
  <c r="D4327" i="1"/>
  <c r="E4327" i="1"/>
  <c r="F3397" i="1"/>
  <c r="D4328" i="1"/>
  <c r="E4328" i="1"/>
  <c r="F3398" i="1"/>
  <c r="D4329" i="1"/>
  <c r="E4329" i="1"/>
  <c r="F3399" i="1"/>
  <c r="C3399" i="1" s="1"/>
  <c r="D4330" i="1"/>
  <c r="E4330" i="1"/>
  <c r="F3400" i="1"/>
  <c r="D4331" i="1"/>
  <c r="E4331" i="1"/>
  <c r="F3401" i="1"/>
  <c r="D4332" i="1"/>
  <c r="E4332" i="1"/>
  <c r="F3402" i="1"/>
  <c r="D4333" i="1"/>
  <c r="E4333" i="1"/>
  <c r="F3423" i="1"/>
  <c r="D4334" i="1"/>
  <c r="E4334" i="1"/>
  <c r="F3424" i="1"/>
  <c r="D4335" i="1"/>
  <c r="E4335" i="1"/>
  <c r="F3425" i="1"/>
  <c r="D4336" i="1"/>
  <c r="E4336" i="1"/>
  <c r="F3426" i="1"/>
  <c r="D4337" i="1"/>
  <c r="E4337" i="1"/>
  <c r="F3427" i="1"/>
  <c r="D4338" i="1"/>
  <c r="E4338" i="1"/>
  <c r="F3428" i="1"/>
  <c r="D4339" i="1"/>
  <c r="E4339" i="1"/>
  <c r="F3442" i="1"/>
  <c r="D4340" i="1"/>
  <c r="E4340" i="1"/>
  <c r="F3443" i="1"/>
  <c r="D4341" i="1"/>
  <c r="E4341" i="1"/>
  <c r="F3444" i="1"/>
  <c r="D4342" i="1"/>
  <c r="E4342" i="1"/>
  <c r="F3445" i="1"/>
  <c r="D4343" i="1"/>
  <c r="E4343" i="1"/>
  <c r="F3446" i="1"/>
  <c r="D4344" i="1"/>
  <c r="E4344" i="1"/>
  <c r="F3447" i="1"/>
  <c r="D4345" i="1"/>
  <c r="E4345" i="1"/>
  <c r="F3448" i="1"/>
  <c r="D4346" i="1"/>
  <c r="E4346" i="1"/>
  <c r="F3461" i="1"/>
  <c r="D4347" i="1"/>
  <c r="E4347" i="1"/>
  <c r="F3462" i="1"/>
  <c r="D4348" i="1"/>
  <c r="E4348" i="1"/>
  <c r="F3463" i="1"/>
  <c r="D4349" i="1"/>
  <c r="E4349" i="1"/>
  <c r="F3464" i="1"/>
  <c r="D4350" i="1"/>
  <c r="E4350" i="1"/>
  <c r="F3508" i="1"/>
  <c r="D4351" i="1"/>
  <c r="E4351" i="1"/>
  <c r="F3509" i="1"/>
  <c r="D4352" i="1"/>
  <c r="E4352" i="1"/>
  <c r="F3510" i="1"/>
  <c r="D4353" i="1"/>
  <c r="E4353" i="1"/>
  <c r="F3511" i="1"/>
  <c r="D4354" i="1"/>
  <c r="E4354" i="1"/>
  <c r="F3512" i="1"/>
  <c r="D4355" i="1"/>
  <c r="E4355" i="1"/>
  <c r="F3513" i="1"/>
  <c r="D4356" i="1"/>
  <c r="E4356" i="1"/>
  <c r="F3514" i="1"/>
  <c r="D4357" i="1"/>
  <c r="E4357" i="1"/>
  <c r="F3515" i="1"/>
  <c r="D4358" i="1"/>
  <c r="E4358" i="1"/>
  <c r="F3516" i="1"/>
  <c r="D4359" i="1"/>
  <c r="E4359" i="1"/>
  <c r="F3517" i="1"/>
  <c r="D4360" i="1"/>
  <c r="E4360" i="1"/>
  <c r="F3518" i="1"/>
  <c r="D4361" i="1"/>
  <c r="E4361" i="1"/>
  <c r="F3519" i="1"/>
  <c r="D4362" i="1"/>
  <c r="E4362" i="1"/>
  <c r="F3520" i="1"/>
  <c r="C4362" i="1" s="1"/>
  <c r="D4363" i="1"/>
  <c r="E4363" i="1"/>
  <c r="F3521" i="1"/>
  <c r="D4364" i="1"/>
  <c r="E4364" i="1"/>
  <c r="F3522" i="1"/>
  <c r="C4364" i="1" s="1"/>
  <c r="D4365" i="1"/>
  <c r="E4365" i="1"/>
  <c r="F3523" i="1"/>
  <c r="C4365" i="1" s="1"/>
  <c r="D4366" i="1"/>
  <c r="E4366" i="1"/>
  <c r="F3524" i="1"/>
  <c r="D4367" i="1"/>
  <c r="E4367" i="1"/>
  <c r="F3525" i="1"/>
  <c r="D4368" i="1"/>
  <c r="E4368" i="1"/>
  <c r="F3526" i="1"/>
  <c r="D4369" i="1"/>
  <c r="E4369" i="1"/>
  <c r="F3527" i="1"/>
  <c r="D4370" i="1"/>
  <c r="E4370" i="1"/>
  <c r="F3528" i="1"/>
  <c r="D4371" i="1"/>
  <c r="E4371" i="1"/>
  <c r="F3529" i="1"/>
  <c r="D4372" i="1"/>
  <c r="E4372" i="1"/>
  <c r="F3530" i="1"/>
  <c r="D4373" i="1"/>
  <c r="E4373" i="1"/>
  <c r="F3531" i="1"/>
  <c r="D4374" i="1"/>
  <c r="E4374" i="1"/>
  <c r="F3532" i="1"/>
  <c r="D4375" i="1"/>
  <c r="E4375" i="1"/>
  <c r="F3533" i="1"/>
  <c r="D4376" i="1"/>
  <c r="E4376" i="1"/>
  <c r="F3534" i="1"/>
  <c r="D4377" i="1"/>
  <c r="E4377" i="1"/>
  <c r="F3535" i="1"/>
  <c r="C3535" i="1" s="1"/>
  <c r="D4378" i="1"/>
  <c r="E4378" i="1"/>
  <c r="F3536" i="1"/>
  <c r="D4379" i="1"/>
  <c r="E4379" i="1"/>
  <c r="F3537" i="1"/>
  <c r="D4380" i="1"/>
  <c r="E4380" i="1"/>
  <c r="F3538" i="1"/>
  <c r="D4381" i="1"/>
  <c r="E4381" i="1"/>
  <c r="F3539" i="1"/>
  <c r="D4382" i="1"/>
  <c r="E4382" i="1"/>
  <c r="F3540" i="1"/>
  <c r="D4383" i="1"/>
  <c r="E4383" i="1"/>
  <c r="F3541" i="1"/>
  <c r="D4384" i="1"/>
  <c r="E4384" i="1"/>
  <c r="F3542" i="1"/>
  <c r="D4385" i="1"/>
  <c r="E4385" i="1"/>
  <c r="F3543" i="1"/>
  <c r="D4386" i="1"/>
  <c r="E4386" i="1"/>
  <c r="F3544" i="1"/>
  <c r="C4386" i="1" s="1"/>
  <c r="D4387" i="1"/>
  <c r="E4387" i="1"/>
  <c r="F3592" i="1"/>
  <c r="D4388" i="1"/>
  <c r="E4388" i="1"/>
  <c r="F3593" i="1"/>
  <c r="C4388" i="1" s="1"/>
  <c r="D4389" i="1"/>
  <c r="E4389" i="1"/>
  <c r="F3594" i="1"/>
  <c r="C4389" i="1" s="1"/>
  <c r="D4390" i="1"/>
  <c r="E4390" i="1"/>
  <c r="F3595" i="1"/>
  <c r="D4391" i="1"/>
  <c r="E4391" i="1"/>
  <c r="F3596" i="1"/>
  <c r="D4392" i="1"/>
  <c r="E4392" i="1"/>
  <c r="F3597" i="1"/>
  <c r="D4393" i="1"/>
  <c r="E4393" i="1"/>
  <c r="F3598" i="1"/>
  <c r="D4394" i="1"/>
  <c r="E4394" i="1"/>
  <c r="F3599" i="1"/>
  <c r="C4394" i="1" s="1"/>
  <c r="D4395" i="1"/>
  <c r="E4395" i="1"/>
  <c r="F3616" i="1"/>
  <c r="D4396" i="1"/>
  <c r="E4396" i="1"/>
  <c r="F3617" i="1"/>
  <c r="C4396" i="1" s="1"/>
  <c r="D4397" i="1"/>
  <c r="E4397" i="1"/>
  <c r="F3618" i="1"/>
  <c r="C4397" i="1" s="1"/>
  <c r="D4398" i="1"/>
  <c r="E4398" i="1"/>
  <c r="F3619" i="1"/>
  <c r="D4399" i="1"/>
  <c r="E4399" i="1"/>
  <c r="F3620" i="1"/>
  <c r="D4400" i="1"/>
  <c r="E4400" i="1"/>
  <c r="F3621" i="1"/>
  <c r="D4401" i="1"/>
  <c r="E4401" i="1"/>
  <c r="F3622" i="1"/>
  <c r="D4402" i="1"/>
  <c r="E4402" i="1"/>
  <c r="F3631" i="1"/>
  <c r="C4402" i="1" s="1"/>
  <c r="D4403" i="1"/>
  <c r="E4403" i="1"/>
  <c r="F3646" i="1"/>
  <c r="D4404" i="1"/>
  <c r="E4404" i="1"/>
  <c r="F3647" i="1"/>
  <c r="C4404" i="1" s="1"/>
  <c r="D4405" i="1"/>
  <c r="E4405" i="1"/>
  <c r="F3648" i="1"/>
  <c r="C4405" i="1" s="1"/>
  <c r="D4406" i="1"/>
  <c r="E4406" i="1"/>
  <c r="F3649" i="1"/>
  <c r="D4407" i="1"/>
  <c r="E4407" i="1"/>
  <c r="F3650" i="1"/>
  <c r="D4408" i="1"/>
  <c r="E4408" i="1"/>
  <c r="F3651" i="1"/>
  <c r="D4409" i="1"/>
  <c r="E4409" i="1"/>
  <c r="F3652" i="1"/>
  <c r="D4410" i="1"/>
  <c r="E4410" i="1"/>
  <c r="F3653" i="1"/>
  <c r="D4411" i="1"/>
  <c r="E4411" i="1"/>
  <c r="F3654" i="1"/>
  <c r="D4412" i="1"/>
  <c r="E4412" i="1"/>
  <c r="F3655" i="1"/>
  <c r="D4413" i="1"/>
  <c r="E4413" i="1"/>
  <c r="F3656" i="1"/>
  <c r="D4414" i="1"/>
  <c r="E4414" i="1"/>
  <c r="F3657" i="1"/>
  <c r="D4415" i="1"/>
  <c r="E4415" i="1"/>
  <c r="F3658" i="1"/>
  <c r="D4416" i="1"/>
  <c r="E4416" i="1"/>
  <c r="F3680" i="1"/>
  <c r="D4417" i="1"/>
  <c r="E4417" i="1"/>
  <c r="F3681" i="1"/>
  <c r="D4418" i="1"/>
  <c r="E4418" i="1"/>
  <c r="F3682" i="1"/>
  <c r="D4419" i="1"/>
  <c r="E4419" i="1"/>
  <c r="F3683" i="1"/>
  <c r="D4420" i="1"/>
  <c r="E4420" i="1"/>
  <c r="F3684" i="1"/>
  <c r="D4421" i="1"/>
  <c r="E4421" i="1"/>
  <c r="F3685" i="1"/>
  <c r="D4422" i="1"/>
  <c r="E4422" i="1"/>
  <c r="F3686" i="1"/>
  <c r="D4423" i="1"/>
  <c r="E4423" i="1"/>
  <c r="F3687" i="1"/>
  <c r="D4424" i="1"/>
  <c r="E4424" i="1"/>
  <c r="F3702" i="1"/>
  <c r="D4425" i="1"/>
  <c r="E4425" i="1"/>
  <c r="F3703" i="1"/>
  <c r="D4426" i="1"/>
  <c r="E4426" i="1"/>
  <c r="F3704" i="1"/>
  <c r="D4427" i="1"/>
  <c r="E4427" i="1"/>
  <c r="F3705" i="1"/>
  <c r="C3705" i="1" s="1"/>
  <c r="D4428" i="1"/>
  <c r="E4428" i="1"/>
  <c r="F3706" i="1"/>
  <c r="D4429" i="1"/>
  <c r="E4429" i="1"/>
  <c r="F3707" i="1"/>
  <c r="D4430" i="1"/>
  <c r="E4430" i="1"/>
  <c r="F3730" i="1"/>
  <c r="D4431" i="1"/>
  <c r="E4431" i="1"/>
  <c r="F3731" i="1"/>
  <c r="D4432" i="1"/>
  <c r="E4432" i="1"/>
  <c r="F3732" i="1"/>
  <c r="D4433" i="1"/>
  <c r="E4433" i="1"/>
  <c r="F3733" i="1"/>
  <c r="D4434" i="1"/>
  <c r="E4434" i="1"/>
  <c r="F3734" i="1"/>
  <c r="D4435" i="1"/>
  <c r="E4435" i="1"/>
  <c r="F3735" i="1"/>
  <c r="D4436" i="1"/>
  <c r="E4436" i="1"/>
  <c r="F3736" i="1"/>
  <c r="D4437" i="1"/>
  <c r="E4437" i="1"/>
  <c r="F3737" i="1"/>
  <c r="D4438" i="1"/>
  <c r="E4438" i="1"/>
  <c r="F3738" i="1"/>
  <c r="D4439" i="1"/>
  <c r="E4439" i="1"/>
  <c r="F3739" i="1"/>
  <c r="D4440" i="1"/>
  <c r="E4440" i="1"/>
  <c r="F3740" i="1"/>
  <c r="D4441" i="1"/>
  <c r="E4441" i="1"/>
  <c r="F3741" i="1"/>
  <c r="D4442" i="1"/>
  <c r="E4442" i="1"/>
  <c r="F3742" i="1"/>
  <c r="D4443" i="1"/>
  <c r="E4443" i="1"/>
  <c r="F3743" i="1"/>
  <c r="D4444" i="1"/>
  <c r="E4444" i="1"/>
  <c r="F3744" i="1"/>
  <c r="D4445" i="1"/>
  <c r="E4445" i="1"/>
  <c r="F3771" i="1"/>
  <c r="D4446" i="1"/>
  <c r="E4446" i="1"/>
  <c r="F3772" i="1"/>
  <c r="D4447" i="1"/>
  <c r="E4447" i="1"/>
  <c r="F3773" i="1"/>
  <c r="D4448" i="1"/>
  <c r="E4448" i="1"/>
  <c r="F3774" i="1"/>
  <c r="D4449" i="1"/>
  <c r="E4449" i="1"/>
  <c r="F3775" i="1"/>
  <c r="D4450" i="1"/>
  <c r="E4450" i="1"/>
  <c r="F3776" i="1"/>
  <c r="D4451" i="1"/>
  <c r="E4451" i="1"/>
  <c r="F3777" i="1"/>
  <c r="D4452" i="1"/>
  <c r="E4452" i="1"/>
  <c r="F3778" i="1"/>
  <c r="D4453" i="1"/>
  <c r="E4453" i="1"/>
  <c r="F3805" i="1"/>
  <c r="D4454" i="1"/>
  <c r="E4454" i="1"/>
  <c r="F3806" i="1"/>
  <c r="D4455" i="1"/>
  <c r="E4455" i="1"/>
  <c r="F3807" i="1"/>
  <c r="D4456" i="1"/>
  <c r="E4456" i="1"/>
  <c r="F3808" i="1"/>
  <c r="C3808" i="1" s="1"/>
  <c r="D4457" i="1"/>
  <c r="E4457" i="1"/>
  <c r="F3809" i="1"/>
  <c r="C3809" i="1" s="1"/>
  <c r="D4458" i="1"/>
  <c r="E4458" i="1"/>
  <c r="F3810" i="1"/>
  <c r="D4459" i="1"/>
  <c r="E4459" i="1"/>
  <c r="F3811" i="1"/>
  <c r="C4459" i="1" s="1"/>
  <c r="D4460" i="1"/>
  <c r="E4460" i="1"/>
  <c r="F3812" i="1"/>
  <c r="C4460" i="1" s="1"/>
  <c r="D4461" i="1"/>
  <c r="E4461" i="1"/>
  <c r="F3813" i="1"/>
  <c r="D4462" i="1"/>
  <c r="E4462" i="1"/>
  <c r="F3814" i="1"/>
  <c r="D4463" i="1"/>
  <c r="E4463" i="1"/>
  <c r="F3815" i="1"/>
  <c r="D4464" i="1"/>
  <c r="E4464" i="1"/>
  <c r="F3816" i="1"/>
  <c r="D4465" i="1"/>
  <c r="E4465" i="1"/>
  <c r="F3817" i="1"/>
  <c r="D4466" i="1"/>
  <c r="E4466" i="1"/>
  <c r="F3818" i="1"/>
  <c r="D4467" i="1"/>
  <c r="E4467" i="1"/>
  <c r="F3819" i="1"/>
  <c r="C4467" i="1" s="1"/>
  <c r="D4468" i="1"/>
  <c r="E4468" i="1"/>
  <c r="F3820" i="1"/>
  <c r="C4468" i="1" s="1"/>
  <c r="D4469" i="1"/>
  <c r="E4469" i="1"/>
  <c r="F3851" i="1"/>
  <c r="D4470" i="1"/>
  <c r="E4470" i="1"/>
  <c r="F3852" i="1"/>
  <c r="C3852" i="1" s="1"/>
  <c r="D4471" i="1"/>
  <c r="E4471" i="1"/>
  <c r="F3853" i="1"/>
  <c r="D4472" i="1"/>
  <c r="E4472" i="1"/>
  <c r="F3854" i="1"/>
  <c r="D4473" i="1"/>
  <c r="E4473" i="1"/>
  <c r="F3855" i="1"/>
  <c r="D4474" i="1"/>
  <c r="E4474" i="1"/>
  <c r="F3856" i="1"/>
  <c r="D4475" i="1"/>
  <c r="E4475" i="1"/>
  <c r="F3857" i="1"/>
  <c r="D4476" i="1"/>
  <c r="E4476" i="1"/>
  <c r="F3858" i="1"/>
  <c r="D4477" i="1"/>
  <c r="E4477" i="1"/>
  <c r="F3859" i="1"/>
  <c r="D4478" i="1"/>
  <c r="E4478" i="1"/>
  <c r="F3860" i="1"/>
  <c r="D4479" i="1"/>
  <c r="E4479" i="1"/>
  <c r="F3861" i="1"/>
  <c r="D4480" i="1"/>
  <c r="E4480" i="1"/>
  <c r="F3862" i="1"/>
  <c r="D4481" i="1"/>
  <c r="E4481" i="1"/>
  <c r="F3863" i="1"/>
  <c r="D4482" i="1"/>
  <c r="E4482" i="1"/>
  <c r="F3864" i="1"/>
  <c r="C3864" i="1" s="1"/>
  <c r="D4483" i="1"/>
  <c r="E4483" i="1"/>
  <c r="F3889" i="1"/>
  <c r="D4484" i="1"/>
  <c r="E4484" i="1"/>
  <c r="F3890" i="1"/>
  <c r="D4485" i="1"/>
  <c r="E4485" i="1"/>
  <c r="F3891" i="1"/>
  <c r="D4486" i="1"/>
  <c r="E4486" i="1"/>
  <c r="F3892" i="1"/>
  <c r="D4487" i="1"/>
  <c r="E4487" i="1"/>
  <c r="F3893" i="1"/>
  <c r="D4488" i="1"/>
  <c r="E4488" i="1"/>
  <c r="F3894" i="1"/>
  <c r="D4489" i="1"/>
  <c r="E4489" i="1"/>
  <c r="F3895" i="1"/>
  <c r="D4490" i="1"/>
  <c r="E4490" i="1"/>
  <c r="F3896" i="1"/>
  <c r="D4491" i="1"/>
  <c r="E4491" i="1"/>
  <c r="F3897" i="1"/>
  <c r="D4492" i="1"/>
  <c r="E4492" i="1"/>
  <c r="F3898" i="1"/>
  <c r="D4493" i="1"/>
  <c r="E4493" i="1"/>
  <c r="F3932" i="1"/>
  <c r="D4494" i="1"/>
  <c r="E4494" i="1"/>
  <c r="F3933" i="1"/>
  <c r="D4495" i="1"/>
  <c r="E4495" i="1"/>
  <c r="F3934" i="1"/>
  <c r="D4496" i="1"/>
  <c r="E4496" i="1"/>
  <c r="F3935" i="1"/>
  <c r="D4497" i="1"/>
  <c r="E4497" i="1"/>
  <c r="F3936" i="1"/>
  <c r="C3936" i="1" s="1"/>
  <c r="D4498" i="1"/>
  <c r="E4498" i="1"/>
  <c r="F3937" i="1"/>
  <c r="C3937" i="1" s="1"/>
  <c r="D4499" i="1"/>
  <c r="E4499" i="1"/>
  <c r="F3938" i="1"/>
  <c r="D4500" i="1"/>
  <c r="E4500" i="1"/>
  <c r="F3939" i="1"/>
  <c r="D4501" i="1"/>
  <c r="E4501" i="1"/>
  <c r="F3940" i="1"/>
  <c r="D4502" i="1"/>
  <c r="E4502" i="1"/>
  <c r="F3941" i="1"/>
  <c r="D4503" i="1"/>
  <c r="E4503" i="1"/>
  <c r="F3942" i="1"/>
  <c r="D4504" i="1"/>
  <c r="E4504" i="1"/>
  <c r="F3943" i="1"/>
  <c r="D4505" i="1"/>
  <c r="E4505" i="1"/>
  <c r="F3944" i="1"/>
  <c r="D4506" i="1"/>
  <c r="E4506" i="1"/>
  <c r="F3945" i="1"/>
  <c r="C4506" i="1" s="1"/>
  <c r="D4507" i="1"/>
  <c r="E4507" i="1"/>
  <c r="F3946" i="1"/>
  <c r="C4507" i="1" s="1"/>
  <c r="D4508" i="1"/>
  <c r="E4508" i="1"/>
  <c r="F3947" i="1"/>
  <c r="C4508" i="1" s="1"/>
  <c r="D4509" i="1"/>
  <c r="E4509" i="1"/>
  <c r="F3948" i="1"/>
  <c r="C4509" i="1" s="1"/>
  <c r="D4510" i="1"/>
  <c r="E4510" i="1"/>
  <c r="F3949" i="1"/>
  <c r="D4511" i="1"/>
  <c r="E4511" i="1"/>
  <c r="F3950" i="1"/>
  <c r="D4512" i="1"/>
  <c r="E4512" i="1"/>
  <c r="F3951" i="1"/>
  <c r="D4513" i="1"/>
  <c r="E4513" i="1"/>
  <c r="F3952" i="1"/>
  <c r="D4514" i="1"/>
  <c r="E4514" i="1"/>
  <c r="F3953" i="1"/>
  <c r="D4515" i="1"/>
  <c r="E4515" i="1"/>
  <c r="F3954" i="1"/>
  <c r="D4516" i="1"/>
  <c r="E4516" i="1"/>
  <c r="F3983" i="1"/>
  <c r="D4517" i="1"/>
  <c r="E4517" i="1"/>
  <c r="F3984" i="1"/>
  <c r="D4518" i="1"/>
  <c r="E4518" i="1"/>
  <c r="F3985" i="1"/>
  <c r="D4519" i="1"/>
  <c r="E4519" i="1"/>
  <c r="F3986" i="1"/>
  <c r="D4520" i="1"/>
  <c r="E4520" i="1"/>
  <c r="F3987" i="1"/>
  <c r="D4521" i="1"/>
  <c r="E4521" i="1"/>
  <c r="F3999" i="1"/>
  <c r="D4522" i="1"/>
  <c r="E4522" i="1"/>
  <c r="F4000" i="1"/>
  <c r="D4523" i="1"/>
  <c r="E4523" i="1"/>
  <c r="F4001" i="1"/>
  <c r="D4524" i="1"/>
  <c r="E4524" i="1"/>
  <c r="F4002" i="1"/>
  <c r="D4525" i="1"/>
  <c r="E4525" i="1"/>
  <c r="F4003" i="1"/>
  <c r="D4526" i="1"/>
  <c r="E4526" i="1"/>
  <c r="F4004" i="1"/>
  <c r="D4527" i="1"/>
  <c r="E4527" i="1"/>
  <c r="F4018" i="1"/>
  <c r="D4528" i="1"/>
  <c r="E4528" i="1"/>
  <c r="F4019" i="1"/>
  <c r="D4529" i="1"/>
  <c r="E4529" i="1"/>
  <c r="F4020" i="1"/>
  <c r="D4530" i="1"/>
  <c r="E4530" i="1"/>
  <c r="F4021" i="1"/>
  <c r="C4530" i="1" s="1"/>
  <c r="D4531" i="1"/>
  <c r="E4531" i="1"/>
  <c r="F4022" i="1"/>
  <c r="D4532" i="1"/>
  <c r="E4532" i="1"/>
  <c r="F4023" i="1"/>
  <c r="D4533" i="1"/>
  <c r="E4533" i="1"/>
  <c r="F4024" i="1"/>
  <c r="C4533" i="1" s="1"/>
  <c r="D4534" i="1"/>
  <c r="E4534" i="1"/>
  <c r="F4037" i="1"/>
  <c r="C4534" i="1" s="1"/>
  <c r="D4535" i="1"/>
  <c r="E4535" i="1"/>
  <c r="F4038" i="1"/>
  <c r="C4535" i="1" s="1"/>
  <c r="D4536" i="1"/>
  <c r="E4536" i="1"/>
  <c r="F4039" i="1"/>
  <c r="D4537" i="1"/>
  <c r="E4537" i="1"/>
  <c r="F4040" i="1"/>
  <c r="D4538" i="1"/>
  <c r="E4538" i="1"/>
  <c r="F4041" i="1"/>
  <c r="D4539" i="1"/>
  <c r="E4539" i="1"/>
  <c r="F4080" i="1"/>
  <c r="C4539" i="1" s="1"/>
  <c r="D4540" i="1"/>
  <c r="E4540" i="1"/>
  <c r="F4081" i="1"/>
  <c r="C4540" i="1" s="1"/>
  <c r="D4541" i="1"/>
  <c r="E4541" i="1"/>
  <c r="F4082" i="1"/>
  <c r="C4541" i="1" s="1"/>
  <c r="D4542" i="1"/>
  <c r="E4542" i="1"/>
  <c r="F4083" i="1"/>
  <c r="D4543" i="1"/>
  <c r="E4543" i="1"/>
  <c r="F4084" i="1"/>
  <c r="D4544" i="1"/>
  <c r="E4544" i="1"/>
  <c r="F4085" i="1"/>
  <c r="D4545" i="1"/>
  <c r="E4545" i="1"/>
  <c r="F4086" i="1"/>
  <c r="D4546" i="1"/>
  <c r="E4546" i="1"/>
  <c r="F4087" i="1"/>
  <c r="D4547" i="1"/>
  <c r="E4547" i="1"/>
  <c r="F4088" i="1"/>
  <c r="D4548" i="1"/>
  <c r="E4548" i="1"/>
  <c r="F4089" i="1"/>
  <c r="D4549" i="1"/>
  <c r="E4549" i="1"/>
  <c r="F4090" i="1"/>
  <c r="D4550" i="1"/>
  <c r="E4550" i="1"/>
  <c r="F4091" i="1"/>
  <c r="D4551" i="1"/>
  <c r="E4551" i="1"/>
  <c r="F4092" i="1"/>
  <c r="D4552" i="1"/>
  <c r="E4552" i="1"/>
  <c r="F4093" i="1"/>
  <c r="D4553" i="1"/>
  <c r="E4553" i="1"/>
  <c r="F4094" i="1"/>
  <c r="D4554" i="1"/>
  <c r="E4554" i="1"/>
  <c r="F4095" i="1"/>
  <c r="D4555" i="1"/>
  <c r="E4555" i="1"/>
  <c r="F4096" i="1"/>
  <c r="D4556" i="1"/>
  <c r="E4556" i="1"/>
  <c r="F4097" i="1"/>
  <c r="D4557" i="1"/>
  <c r="E4557" i="1"/>
  <c r="F4098" i="1"/>
  <c r="D4558" i="1"/>
  <c r="E4558" i="1"/>
  <c r="F4099" i="1"/>
  <c r="D4559" i="1"/>
  <c r="E4559" i="1"/>
  <c r="F4100" i="1"/>
  <c r="D4560" i="1"/>
  <c r="E4560" i="1"/>
  <c r="F4101" i="1"/>
  <c r="D4561" i="1"/>
  <c r="E4561" i="1"/>
  <c r="F4102" i="1"/>
  <c r="C4102" i="1" s="1"/>
  <c r="D4562" i="1"/>
  <c r="E4562" i="1"/>
  <c r="F4103" i="1"/>
  <c r="D4563" i="1"/>
  <c r="E4563" i="1"/>
  <c r="F4104" i="1"/>
  <c r="D4564" i="1"/>
  <c r="E4564" i="1"/>
  <c r="F4105" i="1"/>
  <c r="D4565" i="1"/>
  <c r="E4565" i="1"/>
  <c r="F4106" i="1"/>
  <c r="D4566" i="1"/>
  <c r="E4566" i="1"/>
  <c r="F4107" i="1"/>
  <c r="D4567" i="1"/>
  <c r="E4567" i="1"/>
  <c r="F4108" i="1"/>
  <c r="D4568" i="1"/>
  <c r="E4568" i="1"/>
  <c r="F4109" i="1"/>
  <c r="D4569" i="1"/>
  <c r="E4569" i="1"/>
  <c r="F4110" i="1"/>
  <c r="D4570" i="1"/>
  <c r="E4570" i="1"/>
  <c r="F4111" i="1"/>
  <c r="C4570" i="1" s="1"/>
  <c r="D4571" i="1"/>
  <c r="E4571" i="1"/>
  <c r="F4112" i="1"/>
  <c r="D4572" i="1"/>
  <c r="E4572" i="1"/>
  <c r="F4157" i="1"/>
  <c r="D4573" i="1"/>
  <c r="E4573" i="1"/>
  <c r="F4158" i="1"/>
  <c r="D4574" i="1"/>
  <c r="E4574" i="1"/>
  <c r="F4159" i="1"/>
  <c r="D4575" i="1"/>
  <c r="E4575" i="1"/>
  <c r="F4160" i="1"/>
  <c r="D4576" i="1"/>
  <c r="E4576" i="1"/>
  <c r="F4161" i="1"/>
  <c r="D4577" i="1"/>
  <c r="E4577" i="1"/>
  <c r="F4162" i="1"/>
  <c r="D4578" i="1"/>
  <c r="E4578" i="1"/>
  <c r="F4163" i="1"/>
  <c r="C4578" i="1" s="1"/>
  <c r="D4579" i="1"/>
  <c r="E4579" i="1"/>
  <c r="F4164" i="1"/>
  <c r="C4579" i="1" s="1"/>
  <c r="D4580" i="1"/>
  <c r="E4580" i="1"/>
  <c r="F4165" i="1"/>
  <c r="C4580" i="1" s="1"/>
  <c r="D4581" i="1"/>
  <c r="E4581" i="1"/>
  <c r="F4166" i="1"/>
  <c r="C4581" i="1" s="1"/>
  <c r="D4582" i="1"/>
  <c r="E4582" i="1"/>
  <c r="F4167" i="1"/>
  <c r="D4583" i="1"/>
  <c r="E4583" i="1"/>
  <c r="F4210" i="1"/>
  <c r="D4584" i="1"/>
  <c r="E4584" i="1"/>
  <c r="F4211" i="1"/>
  <c r="D4585" i="1"/>
  <c r="E4585" i="1"/>
  <c r="F4212" i="1"/>
  <c r="D4586" i="1"/>
  <c r="E4586" i="1"/>
  <c r="F4213" i="1"/>
  <c r="C4586" i="1" s="1"/>
  <c r="D4587" i="1"/>
  <c r="E4587" i="1"/>
  <c r="F4214" i="1"/>
  <c r="C4587" i="1" s="1"/>
  <c r="D4588" i="1"/>
  <c r="E4588" i="1"/>
  <c r="F4215" i="1"/>
  <c r="C4588" i="1" s="1"/>
  <c r="D4589" i="1"/>
  <c r="E4589" i="1"/>
  <c r="F4216" i="1"/>
  <c r="D4590" i="1"/>
  <c r="E4590" i="1"/>
  <c r="F4217" i="1"/>
  <c r="D4591" i="1"/>
  <c r="E4591" i="1"/>
  <c r="F4218" i="1"/>
  <c r="D4592" i="1"/>
  <c r="E4592" i="1"/>
  <c r="F4219" i="1"/>
  <c r="D4593" i="1"/>
  <c r="E4593" i="1"/>
  <c r="F4220" i="1"/>
  <c r="D4594" i="1"/>
  <c r="E4594" i="1"/>
  <c r="F4221" i="1"/>
  <c r="D4595" i="1"/>
  <c r="E4595" i="1"/>
  <c r="F4222" i="1"/>
  <c r="D4596" i="1"/>
  <c r="E4596" i="1"/>
  <c r="F4223" i="1"/>
  <c r="D4597" i="1"/>
  <c r="E4597" i="1"/>
  <c r="F4224" i="1"/>
  <c r="D4598" i="1"/>
  <c r="E4598" i="1"/>
  <c r="F4225" i="1"/>
  <c r="D4599" i="1"/>
  <c r="E4599" i="1"/>
  <c r="F4226" i="1"/>
  <c r="D4600" i="1"/>
  <c r="E4600" i="1"/>
  <c r="F4227" i="1"/>
  <c r="D4601" i="1"/>
  <c r="E4601" i="1"/>
  <c r="F4228" i="1"/>
  <c r="D4602" i="1"/>
  <c r="E4602" i="1"/>
  <c r="F4229" i="1"/>
  <c r="D4603" i="1"/>
  <c r="E4603" i="1"/>
  <c r="F4230" i="1"/>
  <c r="D4604" i="1"/>
  <c r="E4604" i="1"/>
  <c r="F4231" i="1"/>
  <c r="D4605" i="1"/>
  <c r="E4605" i="1"/>
  <c r="F4232" i="1"/>
  <c r="D4606" i="1"/>
  <c r="E4606" i="1"/>
  <c r="F4233" i="1"/>
  <c r="D4607" i="1"/>
  <c r="E4607" i="1"/>
  <c r="F4234" i="1"/>
  <c r="D4608" i="1"/>
  <c r="E4608" i="1"/>
  <c r="F4235" i="1"/>
  <c r="D4609" i="1"/>
  <c r="E4609" i="1"/>
  <c r="F4236" i="1"/>
  <c r="D4610" i="1"/>
  <c r="E4610" i="1"/>
  <c r="F4237" i="1"/>
  <c r="D4611" i="1"/>
  <c r="E4611" i="1"/>
  <c r="F4238" i="1"/>
  <c r="D4612" i="1"/>
  <c r="E4612" i="1"/>
  <c r="F4279" i="1"/>
  <c r="D4613" i="1"/>
  <c r="E4613" i="1"/>
  <c r="F4280" i="1"/>
  <c r="D4614" i="1"/>
  <c r="E4614" i="1"/>
  <c r="F4281" i="1"/>
  <c r="D4615" i="1"/>
  <c r="E4615" i="1"/>
  <c r="F4282" i="1"/>
  <c r="D4616" i="1"/>
  <c r="E4616" i="1"/>
  <c r="F4283" i="1"/>
  <c r="D4617" i="1"/>
  <c r="E4617" i="1"/>
  <c r="F4284" i="1"/>
  <c r="D4618" i="1"/>
  <c r="E4618" i="1"/>
  <c r="F4285" i="1"/>
  <c r="D4619" i="1"/>
  <c r="E4619" i="1"/>
  <c r="F4286" i="1"/>
  <c r="D4620" i="1"/>
  <c r="E4620" i="1"/>
  <c r="F4287" i="1"/>
  <c r="D4621" i="1"/>
  <c r="E4621" i="1"/>
  <c r="F4318" i="1"/>
  <c r="D4622" i="1"/>
  <c r="E4622" i="1"/>
  <c r="F4319" i="1"/>
  <c r="D4623" i="1"/>
  <c r="E4623" i="1"/>
  <c r="F4320" i="1"/>
  <c r="D4624" i="1"/>
  <c r="E4624" i="1"/>
  <c r="F4321" i="1"/>
  <c r="D4625" i="1"/>
  <c r="E4625" i="1"/>
  <c r="F4322" i="1"/>
  <c r="D4626" i="1"/>
  <c r="E4626" i="1"/>
  <c r="C4626" i="1"/>
  <c r="D4627" i="1"/>
  <c r="E4627" i="1"/>
  <c r="F4323" i="1"/>
  <c r="D4628" i="1"/>
  <c r="E4628" i="1"/>
  <c r="F4324" i="1"/>
  <c r="C4628" i="1" s="1"/>
  <c r="D4629" i="1"/>
  <c r="E4629" i="1"/>
  <c r="F4325" i="1"/>
  <c r="D4630" i="1"/>
  <c r="E4630" i="1"/>
  <c r="F4326" i="1"/>
  <c r="D4631" i="1"/>
  <c r="E4631" i="1"/>
  <c r="F4327" i="1"/>
  <c r="C4631" i="1" s="1"/>
  <c r="D4632" i="1"/>
  <c r="E4632" i="1"/>
  <c r="F4328" i="1"/>
  <c r="D4633" i="1"/>
  <c r="E4633" i="1"/>
  <c r="F4329" i="1"/>
  <c r="D4634" i="1"/>
  <c r="E4634" i="1"/>
  <c r="F4330" i="1"/>
  <c r="C4634" i="1" s="1"/>
  <c r="D4635" i="1"/>
  <c r="E4635" i="1"/>
  <c r="F4331" i="1"/>
  <c r="D4636" i="1"/>
  <c r="E4636" i="1"/>
  <c r="F4332" i="1"/>
  <c r="C4636" i="1" s="1"/>
  <c r="D4637" i="1"/>
  <c r="E4637" i="1"/>
  <c r="F4333" i="1"/>
  <c r="C4637" i="1" s="1"/>
  <c r="D4638" i="1"/>
  <c r="E4638" i="1"/>
  <c r="F4334" i="1"/>
  <c r="D4639" i="1"/>
  <c r="E4639" i="1"/>
  <c r="F4335" i="1"/>
  <c r="D4640" i="1"/>
  <c r="E4640" i="1"/>
  <c r="F4336" i="1"/>
  <c r="D4641" i="1"/>
  <c r="E4641" i="1"/>
  <c r="F4337" i="1"/>
  <c r="D4642" i="1"/>
  <c r="E4642" i="1"/>
  <c r="F4367" i="1"/>
  <c r="C4642" i="1" s="1"/>
  <c r="D4643" i="1"/>
  <c r="E4643" i="1"/>
  <c r="F4368" i="1"/>
  <c r="D4644" i="1"/>
  <c r="E4644" i="1"/>
  <c r="F4369" i="1"/>
  <c r="D4645" i="1"/>
  <c r="E4645" i="1"/>
  <c r="F4370" i="1"/>
  <c r="D4646" i="1"/>
  <c r="E4646" i="1"/>
  <c r="F4371" i="1"/>
  <c r="D4647" i="1"/>
  <c r="E4647" i="1"/>
  <c r="F4372" i="1"/>
  <c r="D4648" i="1"/>
  <c r="E4648" i="1"/>
  <c r="F4373" i="1"/>
  <c r="D4649" i="1"/>
  <c r="E4649" i="1"/>
  <c r="F4374" i="1"/>
  <c r="D4650" i="1"/>
  <c r="E4650" i="1"/>
  <c r="F4409" i="1"/>
  <c r="D4651" i="1"/>
  <c r="E4651" i="1"/>
  <c r="F4410" i="1"/>
  <c r="C4410" i="1" s="1"/>
  <c r="D4652" i="1"/>
  <c r="E4652" i="1"/>
  <c r="F4411" i="1"/>
  <c r="D4653" i="1"/>
  <c r="E4653" i="1"/>
  <c r="F4412" i="1"/>
  <c r="D4654" i="1"/>
  <c r="E4654" i="1"/>
  <c r="F4413" i="1"/>
  <c r="D4655" i="1"/>
  <c r="E4655" i="1"/>
  <c r="F4414" i="1"/>
  <c r="D4656" i="1"/>
  <c r="E4656" i="1"/>
  <c r="F4415" i="1"/>
  <c r="D4657" i="1"/>
  <c r="E4657" i="1"/>
  <c r="F4416" i="1"/>
  <c r="D4658" i="1"/>
  <c r="E4658" i="1"/>
  <c r="F4417" i="1"/>
  <c r="D4659" i="1"/>
  <c r="E4659" i="1"/>
  <c r="F4418" i="1"/>
  <c r="D4660" i="1"/>
  <c r="E4660" i="1"/>
  <c r="F4419" i="1"/>
  <c r="D4661" i="1"/>
  <c r="E4661" i="1"/>
  <c r="F4420" i="1"/>
  <c r="D4662" i="1"/>
  <c r="E4662" i="1"/>
  <c r="F4421" i="1"/>
  <c r="D4663" i="1"/>
  <c r="E4663" i="1"/>
  <c r="F4422" i="1"/>
  <c r="D4664" i="1"/>
  <c r="E4664" i="1"/>
  <c r="F4423" i="1"/>
  <c r="D4665" i="1"/>
  <c r="E4665" i="1"/>
  <c r="F4424" i="1"/>
  <c r="D4666" i="1"/>
  <c r="E4666" i="1"/>
  <c r="F4425" i="1"/>
  <c r="D4667" i="1"/>
  <c r="E4667" i="1"/>
  <c r="F4426" i="1"/>
  <c r="D4668" i="1"/>
  <c r="E4668" i="1"/>
  <c r="F4427" i="1"/>
  <c r="D4669" i="1"/>
  <c r="E4669" i="1"/>
  <c r="F4428" i="1"/>
  <c r="D4670" i="1"/>
  <c r="E4670" i="1"/>
  <c r="F4429" i="1"/>
  <c r="D4671" i="1"/>
  <c r="E4671" i="1"/>
  <c r="F4430" i="1"/>
  <c r="D4672" i="1"/>
  <c r="E4672" i="1"/>
  <c r="F4431" i="1"/>
  <c r="D4673" i="1"/>
  <c r="E4673" i="1"/>
  <c r="F4432" i="1"/>
  <c r="D4674" i="1"/>
  <c r="E4674" i="1"/>
  <c r="F4475" i="1"/>
  <c r="D4675" i="1"/>
  <c r="E4675" i="1"/>
  <c r="F4476" i="1"/>
  <c r="D4676" i="1"/>
  <c r="E4676" i="1"/>
  <c r="F4477" i="1"/>
  <c r="D4677" i="1"/>
  <c r="E4677" i="1"/>
  <c r="F4478" i="1"/>
  <c r="D4678" i="1"/>
  <c r="E4678" i="1"/>
  <c r="F4479" i="1"/>
  <c r="D4679" i="1"/>
  <c r="E4679" i="1"/>
  <c r="F4480" i="1"/>
  <c r="D4680" i="1"/>
  <c r="E4680" i="1"/>
  <c r="F4481" i="1"/>
  <c r="D4681" i="1"/>
  <c r="E4681" i="1"/>
  <c r="F4482" i="1"/>
  <c r="C4681" i="1" s="1"/>
  <c r="D4682" i="1"/>
  <c r="E4682" i="1"/>
  <c r="F4483" i="1"/>
  <c r="D4683" i="1"/>
  <c r="E4683" i="1"/>
  <c r="F4484" i="1"/>
  <c r="C4683" i="1" s="1"/>
  <c r="D4684" i="1"/>
  <c r="E4684" i="1"/>
  <c r="F4485" i="1"/>
  <c r="C4684" i="1" s="1"/>
  <c r="D4685" i="1"/>
  <c r="E4685" i="1"/>
  <c r="F4486" i="1"/>
  <c r="D4686" i="1"/>
  <c r="E4686" i="1"/>
  <c r="F4487" i="1"/>
  <c r="D4687" i="1"/>
  <c r="E4687" i="1"/>
  <c r="F4488" i="1"/>
  <c r="D4688" i="1"/>
  <c r="E4688" i="1"/>
  <c r="F4489" i="1"/>
  <c r="D4689" i="1"/>
  <c r="E4689" i="1"/>
  <c r="F4514" i="1"/>
  <c r="D4690" i="1"/>
  <c r="E4690" i="1"/>
  <c r="F4515" i="1"/>
  <c r="D4691" i="1"/>
  <c r="E4691" i="1"/>
  <c r="F4516" i="1"/>
  <c r="D4692" i="1"/>
  <c r="E4692" i="1"/>
  <c r="F4517" i="1"/>
  <c r="D4693" i="1"/>
  <c r="E4693" i="1"/>
  <c r="F4518" i="1"/>
  <c r="D4694" i="1"/>
  <c r="E4694" i="1"/>
  <c r="F4519" i="1"/>
  <c r="D4695" i="1"/>
  <c r="E4695" i="1"/>
  <c r="F4520" i="1"/>
  <c r="D4696" i="1"/>
  <c r="E4696" i="1"/>
  <c r="F4521" i="1"/>
  <c r="D4697" i="1"/>
  <c r="E4697" i="1"/>
  <c r="F4543" i="1"/>
  <c r="D4698" i="1"/>
  <c r="E4698" i="1"/>
  <c r="F4544" i="1"/>
  <c r="D4699" i="1"/>
  <c r="E4699" i="1"/>
  <c r="F4545" i="1"/>
  <c r="D4700" i="1"/>
  <c r="E4700" i="1"/>
  <c r="F4546" i="1"/>
  <c r="D4701" i="1"/>
  <c r="E4701" i="1"/>
  <c r="F4547" i="1"/>
  <c r="D4702" i="1"/>
  <c r="E4702" i="1"/>
  <c r="F4548" i="1"/>
  <c r="D4703" i="1"/>
  <c r="E4703" i="1"/>
  <c r="F4549" i="1"/>
  <c r="C4703" i="1" s="1"/>
  <c r="D4704" i="1"/>
  <c r="E4704" i="1"/>
  <c r="F4550" i="1"/>
  <c r="D4705" i="1"/>
  <c r="E4705" i="1"/>
  <c r="F4551" i="1"/>
  <c r="D4706" i="1"/>
  <c r="E4706" i="1"/>
  <c r="F4552" i="1"/>
  <c r="D4707" i="1"/>
  <c r="E4707" i="1"/>
  <c r="F4553" i="1"/>
  <c r="C4707" i="1" s="1"/>
  <c r="D4708" i="1"/>
  <c r="E4708" i="1"/>
  <c r="F4554" i="1"/>
  <c r="D4709" i="1"/>
  <c r="E4709" i="1"/>
  <c r="F4555" i="1"/>
  <c r="D4710" i="1"/>
  <c r="E4710" i="1"/>
  <c r="F4572" i="1"/>
  <c r="D4711" i="1"/>
  <c r="E4711" i="1"/>
  <c r="F4573" i="1"/>
  <c r="D4712" i="1"/>
  <c r="E4712" i="1"/>
  <c r="F4574" i="1"/>
  <c r="D4713" i="1"/>
  <c r="E4713" i="1"/>
  <c r="F4594" i="1"/>
  <c r="D4714" i="1"/>
  <c r="E4714" i="1"/>
  <c r="F4595" i="1"/>
  <c r="D4715" i="1"/>
  <c r="E4715" i="1"/>
  <c r="F4596" i="1"/>
  <c r="C4715" i="1" s="1"/>
  <c r="D4716" i="1"/>
  <c r="E4716" i="1"/>
  <c r="F4597" i="1"/>
  <c r="C4716" i="1" s="1"/>
  <c r="D4717" i="1"/>
  <c r="E4717" i="1"/>
  <c r="F4598" i="1"/>
  <c r="D4718" i="1"/>
  <c r="E4718" i="1"/>
  <c r="F4599" i="1"/>
  <c r="D4719" i="1"/>
  <c r="E4719" i="1"/>
  <c r="F4600" i="1"/>
  <c r="C4719" i="1" s="1"/>
  <c r="D4720" i="1"/>
  <c r="E4720" i="1"/>
  <c r="F4601" i="1"/>
  <c r="D4721" i="1"/>
  <c r="E4721" i="1"/>
  <c r="F4602" i="1"/>
  <c r="D4722" i="1"/>
  <c r="E4722" i="1"/>
  <c r="F4603" i="1"/>
  <c r="D4723" i="1"/>
  <c r="E4723" i="1"/>
  <c r="F4604" i="1"/>
  <c r="C4723" i="1" s="1"/>
  <c r="D4724" i="1"/>
  <c r="E4724" i="1"/>
  <c r="F4605" i="1"/>
  <c r="C4724" i="1" s="1"/>
  <c r="D4725" i="1"/>
  <c r="E4725" i="1"/>
  <c r="F4606" i="1"/>
  <c r="D4726" i="1"/>
  <c r="E4726" i="1"/>
  <c r="F4607" i="1"/>
  <c r="D4727" i="1"/>
  <c r="E4727" i="1"/>
  <c r="F4608" i="1"/>
  <c r="D4728" i="1"/>
  <c r="E4728" i="1"/>
  <c r="F4644" i="1"/>
  <c r="D4729" i="1"/>
  <c r="E4729" i="1"/>
  <c r="F4645" i="1"/>
  <c r="D4730" i="1"/>
  <c r="E4730" i="1"/>
  <c r="F4646" i="1"/>
  <c r="D4731" i="1"/>
  <c r="E4731" i="1"/>
  <c r="F4647" i="1"/>
  <c r="D4732" i="1"/>
  <c r="E4732" i="1"/>
  <c r="F4648" i="1"/>
  <c r="D4733" i="1"/>
  <c r="E4733" i="1"/>
  <c r="F4649" i="1"/>
  <c r="D4734" i="1"/>
  <c r="E4734" i="1"/>
  <c r="F4650" i="1"/>
  <c r="D4735" i="1"/>
  <c r="E4735" i="1"/>
  <c r="F4651" i="1"/>
  <c r="D4736" i="1"/>
  <c r="E4736" i="1"/>
  <c r="F4652" i="1"/>
  <c r="D4737" i="1"/>
  <c r="E4737" i="1"/>
  <c r="F4653" i="1"/>
  <c r="D4738" i="1"/>
  <c r="E4738" i="1"/>
  <c r="F4654" i="1"/>
  <c r="D4739" i="1"/>
  <c r="E4739" i="1"/>
  <c r="F4655" i="1"/>
  <c r="D4740" i="1"/>
  <c r="E4740" i="1"/>
  <c r="F4656" i="1"/>
  <c r="D4741" i="1"/>
  <c r="E4741" i="1"/>
  <c r="F4657" i="1"/>
  <c r="D4742" i="1"/>
  <c r="E4742" i="1"/>
  <c r="F4658" i="1"/>
  <c r="D4743" i="1"/>
  <c r="E4743" i="1"/>
  <c r="F4686" i="1"/>
  <c r="D4744" i="1"/>
  <c r="E4744" i="1"/>
  <c r="F4687" i="1"/>
  <c r="D4745" i="1"/>
  <c r="E4745" i="1"/>
  <c r="F4688" i="1"/>
  <c r="D4746" i="1"/>
  <c r="E4746" i="1"/>
  <c r="F4689" i="1"/>
  <c r="D4747" i="1"/>
  <c r="E4747" i="1"/>
  <c r="F4690" i="1"/>
  <c r="D4748" i="1"/>
  <c r="E4748" i="1"/>
  <c r="F4691" i="1"/>
  <c r="D4749" i="1"/>
  <c r="E4749" i="1"/>
  <c r="F4692" i="1"/>
  <c r="D4750" i="1"/>
  <c r="E4750" i="1"/>
  <c r="F4693" i="1"/>
  <c r="D4751" i="1"/>
  <c r="E4751" i="1"/>
  <c r="F4729" i="1"/>
  <c r="D4752" i="1"/>
  <c r="E4752" i="1"/>
  <c r="F4730" i="1"/>
  <c r="D4753" i="1"/>
  <c r="E4753" i="1"/>
  <c r="F4731" i="1"/>
  <c r="D4754" i="1"/>
  <c r="E4754" i="1"/>
  <c r="F4732" i="1"/>
  <c r="D4755" i="1"/>
  <c r="E4755" i="1"/>
  <c r="F4733" i="1"/>
  <c r="D4756" i="1"/>
  <c r="E4756" i="1"/>
  <c r="F4734" i="1"/>
  <c r="D4757" i="1"/>
  <c r="E4757" i="1"/>
  <c r="F4735" i="1"/>
  <c r="D4758" i="1"/>
  <c r="E4758" i="1"/>
  <c r="F4736" i="1"/>
  <c r="D4759" i="1"/>
  <c r="E4759" i="1"/>
  <c r="F4737" i="1"/>
  <c r="D4760" i="1"/>
  <c r="E4760" i="1"/>
  <c r="F4738" i="1"/>
  <c r="D4761" i="1"/>
  <c r="E4761" i="1"/>
  <c r="F4739" i="1"/>
  <c r="D4762" i="1"/>
  <c r="E4762" i="1"/>
  <c r="F4740" i="1"/>
  <c r="D4763" i="1"/>
  <c r="E4763" i="1"/>
  <c r="F4741" i="1"/>
  <c r="D4764" i="1"/>
  <c r="E4764" i="1"/>
  <c r="F4742" i="1"/>
  <c r="D4765" i="1"/>
  <c r="E4765" i="1"/>
  <c r="F4743" i="1"/>
  <c r="D4766" i="1"/>
  <c r="E4766" i="1"/>
  <c r="F4744" i="1"/>
  <c r="D4767" i="1"/>
  <c r="E4767" i="1"/>
  <c r="F4745" i="1"/>
  <c r="D4768" i="1"/>
  <c r="E4768" i="1"/>
  <c r="F4746" i="1"/>
  <c r="D4769" i="1"/>
  <c r="E4769" i="1"/>
  <c r="F4747" i="1"/>
  <c r="D4770" i="1"/>
  <c r="E4770" i="1"/>
  <c r="F4748" i="1"/>
  <c r="D4771" i="1"/>
  <c r="E4771" i="1"/>
  <c r="F4749" i="1"/>
  <c r="D4772" i="1"/>
  <c r="E4772" i="1"/>
  <c r="F4750" i="1"/>
  <c r="D4773" i="1"/>
  <c r="E4773" i="1"/>
  <c r="F4751" i="1"/>
  <c r="D4774" i="1"/>
  <c r="E4774" i="1"/>
  <c r="F4752" i="1"/>
  <c r="D4775" i="1"/>
  <c r="E4775" i="1"/>
  <c r="F4753" i="1"/>
  <c r="D4776" i="1"/>
  <c r="E4776" i="1"/>
  <c r="F4790" i="1"/>
  <c r="D4777" i="1"/>
  <c r="E4777" i="1"/>
  <c r="F4791" i="1"/>
  <c r="D4778" i="1"/>
  <c r="E4778" i="1"/>
  <c r="F4792" i="1"/>
  <c r="D4779" i="1"/>
  <c r="E4779" i="1"/>
  <c r="F4793" i="1"/>
  <c r="D4780" i="1"/>
  <c r="E4780" i="1"/>
  <c r="F4794" i="1"/>
  <c r="D4781" i="1"/>
  <c r="E4781" i="1"/>
  <c r="F4795" i="1"/>
  <c r="D4782" i="1"/>
  <c r="E4782" i="1"/>
  <c r="F4796" i="1"/>
  <c r="D4783" i="1"/>
  <c r="E4783" i="1"/>
  <c r="F4797" i="1"/>
  <c r="D4784" i="1"/>
  <c r="E4784" i="1"/>
  <c r="F4827" i="1"/>
  <c r="D4785" i="1"/>
  <c r="E4785" i="1"/>
  <c r="F4828" i="1"/>
  <c r="D4786" i="1"/>
  <c r="E4786" i="1"/>
  <c r="F4829" i="1"/>
  <c r="C4786" i="1" s="1"/>
  <c r="D4787" i="1"/>
  <c r="E4787" i="1"/>
  <c r="F4830" i="1"/>
  <c r="C4787" i="1" s="1"/>
  <c r="D4788" i="1"/>
  <c r="E4788" i="1"/>
  <c r="F4831" i="1"/>
  <c r="C4788" i="1" s="1"/>
  <c r="D4789" i="1"/>
  <c r="E4789" i="1"/>
  <c r="F4832" i="1"/>
  <c r="C4789" i="1" s="1"/>
  <c r="D4790" i="1"/>
  <c r="E4790" i="1"/>
  <c r="F4833" i="1"/>
  <c r="D4791" i="1"/>
  <c r="E4791" i="1"/>
  <c r="F4834" i="1"/>
  <c r="D4792" i="1"/>
  <c r="E4792" i="1"/>
  <c r="F4835" i="1"/>
  <c r="D4793" i="1"/>
  <c r="E4793" i="1"/>
  <c r="F4836" i="1"/>
  <c r="D4794" i="1"/>
  <c r="E4794" i="1"/>
  <c r="F4837" i="1"/>
  <c r="D4795" i="1"/>
  <c r="E4795" i="1"/>
  <c r="F4838" i="1"/>
  <c r="D4796" i="1"/>
  <c r="E4796" i="1"/>
  <c r="F4839" i="1"/>
  <c r="D4797" i="1"/>
  <c r="E4797" i="1"/>
  <c r="F4840" i="1"/>
  <c r="D4798" i="1"/>
  <c r="E4798" i="1"/>
  <c r="F4841" i="1"/>
  <c r="D4799" i="1"/>
  <c r="E4799" i="1"/>
  <c r="F4842" i="1"/>
  <c r="D4800" i="1"/>
  <c r="E4800" i="1"/>
  <c r="F4843" i="1"/>
  <c r="D4801" i="1"/>
  <c r="E4801" i="1"/>
  <c r="F4844" i="1"/>
  <c r="D4802" i="1"/>
  <c r="E4802" i="1"/>
  <c r="F4845" i="1"/>
  <c r="D4803" i="1"/>
  <c r="E4803" i="1"/>
  <c r="F4846" i="1"/>
  <c r="D4804" i="1"/>
  <c r="E4804" i="1"/>
  <c r="F4882" i="1"/>
  <c r="D4805" i="1"/>
  <c r="E4805" i="1"/>
  <c r="F4883" i="1"/>
  <c r="D4806" i="1"/>
  <c r="E4806" i="1"/>
  <c r="F4884" i="1"/>
  <c r="D4807" i="1"/>
  <c r="E4807" i="1"/>
  <c r="F4885" i="1"/>
  <c r="D4808" i="1"/>
  <c r="E4808" i="1"/>
  <c r="F4886" i="1"/>
  <c r="C4808" i="1" s="1"/>
  <c r="D4809" i="1"/>
  <c r="E4809" i="1"/>
  <c r="F4887" i="1"/>
  <c r="C4809" i="1" s="1"/>
  <c r="D4810" i="1"/>
  <c r="E4810" i="1"/>
  <c r="F4888" i="1"/>
  <c r="D4811" i="1"/>
  <c r="E4811" i="1"/>
  <c r="F4889" i="1"/>
  <c r="C4811" i="1" s="1"/>
  <c r="D4812" i="1"/>
  <c r="E4812" i="1"/>
  <c r="F4890" i="1"/>
  <c r="C4812" i="1" s="1"/>
  <c r="D4813" i="1"/>
  <c r="E4813" i="1"/>
  <c r="F4891" i="1"/>
  <c r="D4814" i="1"/>
  <c r="E4814" i="1"/>
  <c r="F4892" i="1"/>
  <c r="D4815" i="1"/>
  <c r="E4815" i="1"/>
  <c r="F4922" i="1"/>
  <c r="D4816" i="1"/>
  <c r="E4816" i="1"/>
  <c r="F4923" i="1"/>
  <c r="D4817" i="1"/>
  <c r="E4817" i="1"/>
  <c r="F4924" i="1"/>
  <c r="D4818" i="1"/>
  <c r="E4818" i="1"/>
  <c r="F4925" i="1"/>
  <c r="D4819" i="1"/>
  <c r="E4819" i="1"/>
  <c r="F4926" i="1"/>
  <c r="C4819" i="1" s="1"/>
  <c r="D4820" i="1"/>
  <c r="E4820" i="1"/>
  <c r="F4927" i="1"/>
  <c r="D4821" i="1"/>
  <c r="E4821" i="1"/>
  <c r="F4928" i="1"/>
  <c r="C4821" i="1" s="1"/>
  <c r="D4822" i="1"/>
  <c r="E4822" i="1"/>
  <c r="F4929" i="1"/>
  <c r="C4822" i="1" s="1"/>
  <c r="D4823" i="1"/>
  <c r="E4823" i="1"/>
  <c r="F4930" i="1"/>
  <c r="D4824" i="1"/>
  <c r="E4824" i="1"/>
  <c r="F4931" i="1"/>
  <c r="C4824" i="1" s="1"/>
  <c r="C4825" i="1"/>
  <c r="D4825" i="1"/>
  <c r="E4825" i="1"/>
  <c r="F4932" i="1"/>
  <c r="D4826" i="1"/>
  <c r="E4826" i="1"/>
  <c r="F4933" i="1"/>
  <c r="D4827" i="1"/>
  <c r="E4827" i="1"/>
  <c r="F4934" i="1"/>
  <c r="D4828" i="1"/>
  <c r="E4828" i="1"/>
  <c r="F4935" i="1"/>
  <c r="D4829" i="1"/>
  <c r="E4829" i="1"/>
  <c r="F4936" i="1"/>
  <c r="D4830" i="1"/>
  <c r="E4830" i="1"/>
  <c r="F4937" i="1"/>
  <c r="D4831" i="1"/>
  <c r="E4831" i="1"/>
  <c r="F4969" i="1"/>
  <c r="D4832" i="1"/>
  <c r="E4832" i="1"/>
  <c r="F4970" i="1"/>
  <c r="D4833" i="1"/>
  <c r="E4833" i="1"/>
  <c r="F4971" i="1"/>
  <c r="D4834" i="1"/>
  <c r="E4834" i="1"/>
  <c r="F4972" i="1"/>
  <c r="D4835" i="1"/>
  <c r="E4835" i="1"/>
  <c r="F4973" i="1"/>
  <c r="D4836" i="1"/>
  <c r="E4836" i="1"/>
  <c r="F4974" i="1"/>
  <c r="D4837" i="1"/>
  <c r="E4837" i="1"/>
  <c r="F4975" i="1"/>
  <c r="D4838" i="1"/>
  <c r="E4838" i="1"/>
  <c r="F4976" i="1"/>
  <c r="D4839" i="1"/>
  <c r="E4839" i="1"/>
  <c r="F4977" i="1"/>
  <c r="D4840" i="1"/>
  <c r="E4840" i="1"/>
  <c r="F4978" i="1"/>
  <c r="D4841" i="1"/>
  <c r="E4841" i="1"/>
  <c r="F4979" i="1"/>
  <c r="D4842" i="1"/>
  <c r="E4842" i="1"/>
  <c r="F4980" i="1"/>
  <c r="D4843" i="1"/>
  <c r="E4843" i="1"/>
  <c r="F4981" i="1"/>
  <c r="D4844" i="1"/>
  <c r="E4844" i="1"/>
  <c r="F5002" i="1"/>
  <c r="D4845" i="1"/>
  <c r="E4845" i="1"/>
  <c r="F5003" i="1"/>
  <c r="D4846" i="1"/>
  <c r="E4846" i="1"/>
  <c r="F5004" i="1"/>
  <c r="D4847" i="1"/>
  <c r="E4847" i="1"/>
  <c r="F5005" i="1"/>
  <c r="D4848" i="1"/>
  <c r="E4848" i="1"/>
  <c r="F5006" i="1"/>
  <c r="D4849" i="1"/>
  <c r="E4849" i="1"/>
  <c r="F5007" i="1"/>
  <c r="D4850" i="1"/>
  <c r="E4850" i="1"/>
  <c r="F5025" i="1"/>
  <c r="D4851" i="1"/>
  <c r="E4851" i="1"/>
  <c r="F5026" i="1"/>
  <c r="D4852" i="1"/>
  <c r="E4852" i="1"/>
  <c r="F5027" i="1"/>
  <c r="D4853" i="1"/>
  <c r="E4853" i="1"/>
  <c r="F5028" i="1"/>
  <c r="D4854" i="1"/>
  <c r="E4854" i="1"/>
  <c r="F5029" i="1"/>
  <c r="D4855" i="1"/>
  <c r="E4855" i="1"/>
  <c r="F5030" i="1"/>
  <c r="D4856" i="1"/>
  <c r="E4856" i="1"/>
  <c r="F5031" i="1"/>
  <c r="D4857" i="1"/>
  <c r="E4857" i="1"/>
  <c r="F5032" i="1"/>
  <c r="D4858" i="1"/>
  <c r="E4858" i="1"/>
  <c r="F5033" i="1"/>
  <c r="D4859" i="1"/>
  <c r="E4859" i="1"/>
  <c r="F5034" i="1"/>
  <c r="D4860" i="1"/>
  <c r="E4860" i="1"/>
  <c r="F5050" i="1"/>
  <c r="D4861" i="1"/>
  <c r="E4861" i="1"/>
  <c r="F5051" i="1"/>
  <c r="D4862" i="1"/>
  <c r="E4862" i="1"/>
  <c r="F5052" i="1"/>
  <c r="D4863" i="1"/>
  <c r="E4863" i="1"/>
  <c r="F5053" i="1"/>
  <c r="D4864" i="1"/>
  <c r="E4864" i="1"/>
  <c r="F5061" i="1"/>
  <c r="D4865" i="1"/>
  <c r="E4865" i="1"/>
  <c r="F5062" i="1"/>
  <c r="D4866" i="1"/>
  <c r="E4866" i="1"/>
  <c r="F5071" i="1"/>
  <c r="D4867" i="1"/>
  <c r="E4867" i="1"/>
  <c r="F5072" i="1"/>
  <c r="C4867" i="1" s="1"/>
  <c r="D4868" i="1"/>
  <c r="E4868" i="1"/>
  <c r="F5073" i="1"/>
  <c r="C4868" i="1" s="1"/>
  <c r="D4869" i="1"/>
  <c r="E4869" i="1"/>
  <c r="F5074" i="1"/>
  <c r="D4870" i="1"/>
  <c r="E4870" i="1"/>
  <c r="F5075" i="1"/>
  <c r="D4871" i="1"/>
  <c r="E4871" i="1"/>
  <c r="F5089" i="1"/>
  <c r="C4871" i="1" s="1"/>
  <c r="D4872" i="1"/>
  <c r="E4872" i="1"/>
  <c r="F5090" i="1"/>
  <c r="C4872" i="1" s="1"/>
  <c r="D4873" i="1"/>
  <c r="E4873" i="1"/>
  <c r="F5091" i="1"/>
  <c r="D4874" i="1"/>
  <c r="E4874" i="1"/>
  <c r="F5092" i="1"/>
  <c r="C4874" i="1" s="1"/>
  <c r="D4875" i="1"/>
  <c r="E4875" i="1"/>
  <c r="F5093" i="1"/>
  <c r="C4875" i="1" s="1"/>
  <c r="D4876" i="1"/>
  <c r="E4876" i="1"/>
  <c r="F5094" i="1"/>
  <c r="D4877" i="1"/>
  <c r="E4877" i="1"/>
  <c r="F5095" i="1"/>
  <c r="D4878" i="1"/>
  <c r="E4878" i="1"/>
  <c r="F5106" i="1"/>
  <c r="D4879" i="1"/>
  <c r="E4879" i="1"/>
  <c r="F5107" i="1"/>
  <c r="D4880" i="1"/>
  <c r="E4880" i="1"/>
  <c r="F5108" i="1"/>
  <c r="D4881" i="1"/>
  <c r="E4881" i="1"/>
  <c r="F5118" i="1"/>
  <c r="D4882" i="1"/>
  <c r="E4882" i="1"/>
  <c r="F5119" i="1"/>
  <c r="D4883" i="1"/>
  <c r="E4883" i="1"/>
  <c r="F5120" i="1"/>
  <c r="D4884" i="1"/>
  <c r="E4884" i="1"/>
  <c r="F5121" i="1"/>
  <c r="D4885" i="1"/>
  <c r="E4885" i="1"/>
  <c r="F5122" i="1"/>
  <c r="D4886" i="1"/>
  <c r="E4886" i="1"/>
  <c r="F5123" i="1"/>
  <c r="D4887" i="1"/>
  <c r="E4887" i="1"/>
  <c r="F5144" i="1"/>
  <c r="D4888" i="1"/>
  <c r="E4888" i="1"/>
  <c r="F5145" i="1"/>
  <c r="D4889" i="1"/>
  <c r="E4889" i="1"/>
  <c r="F5146" i="1"/>
  <c r="D4890" i="1"/>
  <c r="E4890" i="1"/>
  <c r="F5147" i="1"/>
  <c r="D4891" i="1"/>
  <c r="E4891" i="1"/>
  <c r="F5148" i="1"/>
  <c r="D4892" i="1"/>
  <c r="E4892" i="1"/>
  <c r="F5149" i="1"/>
  <c r="D4893" i="1"/>
  <c r="E4893" i="1"/>
  <c r="F5150" i="1"/>
  <c r="D4894" i="1"/>
  <c r="E4894" i="1"/>
  <c r="F5151" i="1"/>
  <c r="D4895" i="1"/>
  <c r="E4895" i="1"/>
  <c r="F5152" i="1"/>
  <c r="D4896" i="1"/>
  <c r="E4896" i="1"/>
  <c r="F5153" i="1"/>
  <c r="D4897" i="1"/>
  <c r="E4897" i="1"/>
  <c r="F5154" i="1"/>
  <c r="D4898" i="1"/>
  <c r="E4898" i="1"/>
  <c r="F5155" i="1"/>
  <c r="D4899" i="1"/>
  <c r="E4899" i="1"/>
  <c r="F5176" i="1"/>
  <c r="D4900" i="1"/>
  <c r="E4900" i="1"/>
  <c r="F5177" i="1"/>
  <c r="D4901" i="1"/>
  <c r="E4901" i="1"/>
  <c r="F5178" i="1"/>
  <c r="C5178" i="1" s="1"/>
  <c r="D4902" i="1"/>
  <c r="E4902" i="1"/>
  <c r="F5179" i="1"/>
  <c r="B5179" i="1" s="1"/>
  <c r="D4903" i="1"/>
  <c r="E4903" i="1"/>
  <c r="F5180" i="1"/>
  <c r="B5180" i="1" s="1"/>
  <c r="D4904" i="1"/>
  <c r="E4904" i="1"/>
  <c r="F5181" i="1"/>
  <c r="C4904" i="1" s="1"/>
  <c r="D4905" i="1"/>
  <c r="E4905" i="1"/>
  <c r="F5182" i="1"/>
  <c r="C4905" i="1" s="1"/>
  <c r="D4906" i="1"/>
  <c r="E4906" i="1"/>
  <c r="F5198" i="1"/>
  <c r="D4907" i="1"/>
  <c r="E4907" i="1"/>
  <c r="F5199" i="1"/>
  <c r="C4907" i="1" s="1"/>
  <c r="D4908" i="1"/>
  <c r="E4908" i="1"/>
  <c r="F5200" i="1"/>
  <c r="C4908" i="1" s="1"/>
  <c r="D4909" i="1"/>
  <c r="E4909" i="1"/>
  <c r="F5201" i="1"/>
  <c r="C4909" i="1" s="1"/>
  <c r="D4910" i="1"/>
  <c r="E4910" i="1"/>
  <c r="F5202" i="1"/>
  <c r="C4910" i="1" s="1"/>
  <c r="D4911" i="1"/>
  <c r="E4911" i="1"/>
  <c r="F5203" i="1"/>
  <c r="D4912" i="1"/>
  <c r="E4912" i="1"/>
  <c r="F5204" i="1"/>
  <c r="D4913" i="1"/>
  <c r="E4913" i="1"/>
  <c r="F5229" i="1"/>
  <c r="D4914" i="1"/>
  <c r="E4914" i="1"/>
  <c r="F5230" i="1"/>
  <c r="D4915" i="1"/>
  <c r="E4915" i="1"/>
  <c r="F5231" i="1"/>
  <c r="C4915" i="1" s="1"/>
  <c r="D4916" i="1"/>
  <c r="E4916" i="1"/>
  <c r="F5232" i="1"/>
  <c r="D4917" i="1"/>
  <c r="E4917" i="1"/>
  <c r="F5233" i="1"/>
  <c r="C4917" i="1" s="1"/>
  <c r="D4918" i="1"/>
  <c r="E4918" i="1"/>
  <c r="F5234" i="1"/>
  <c r="C5234" i="1" s="1"/>
  <c r="D4919" i="1"/>
  <c r="E4919" i="1"/>
  <c r="F5235" i="1"/>
  <c r="D4920" i="1"/>
  <c r="E4920" i="1"/>
  <c r="F5236" i="1"/>
  <c r="D4921" i="1"/>
  <c r="E4921" i="1"/>
  <c r="F5237" i="1"/>
  <c r="C4921" i="1" s="1"/>
  <c r="D4922" i="1"/>
  <c r="E4922" i="1"/>
  <c r="F5238" i="1"/>
  <c r="B5238" i="1" s="1"/>
  <c r="D4923" i="1"/>
  <c r="E4923" i="1"/>
  <c r="F5239" i="1"/>
  <c r="D4924" i="1"/>
  <c r="E4924" i="1"/>
  <c r="F5240" i="1"/>
  <c r="D4925" i="1"/>
  <c r="E4925" i="1"/>
  <c r="F5241" i="1"/>
  <c r="D4926" i="1"/>
  <c r="E4926" i="1"/>
  <c r="F5242" i="1"/>
  <c r="C5242" i="1" s="1"/>
  <c r="D4927" i="1"/>
  <c r="E4927" i="1"/>
  <c r="F5243" i="1"/>
  <c r="D4928" i="1"/>
  <c r="E4928" i="1"/>
  <c r="F5244" i="1"/>
  <c r="D4929" i="1"/>
  <c r="E4929" i="1"/>
  <c r="F5295" i="1"/>
  <c r="D4930" i="1"/>
  <c r="E4930" i="1"/>
  <c r="F5296" i="1"/>
  <c r="D4931" i="1"/>
  <c r="E4931" i="1"/>
  <c r="F5297" i="1"/>
  <c r="D4932" i="1"/>
  <c r="E4932" i="1"/>
  <c r="F5298" i="1"/>
  <c r="D4933" i="1"/>
  <c r="E4933" i="1"/>
  <c r="F5299" i="1"/>
  <c r="D4934" i="1"/>
  <c r="E4934" i="1"/>
  <c r="F5300" i="1"/>
  <c r="D4935" i="1"/>
  <c r="E4935" i="1"/>
  <c r="F5301" i="1"/>
  <c r="D4936" i="1"/>
  <c r="E4936" i="1"/>
  <c r="F5302" i="1"/>
  <c r="D4937" i="1"/>
  <c r="E4937" i="1"/>
  <c r="F5303" i="1"/>
  <c r="D4938" i="1"/>
  <c r="E4938" i="1"/>
  <c r="F5304" i="1"/>
  <c r="D4939" i="1"/>
  <c r="E4939" i="1"/>
  <c r="F5305" i="1"/>
  <c r="D4940" i="1"/>
  <c r="E4940" i="1"/>
  <c r="F5306" i="1"/>
  <c r="D4941" i="1"/>
  <c r="E4941" i="1"/>
  <c r="F5307" i="1"/>
  <c r="D4942" i="1"/>
  <c r="E4942" i="1"/>
  <c r="F5308" i="1"/>
  <c r="D4943" i="1"/>
  <c r="E4943" i="1"/>
  <c r="F5309" i="1"/>
  <c r="D4944" i="1"/>
  <c r="E4944" i="1"/>
  <c r="F5310" i="1"/>
  <c r="D4945" i="1"/>
  <c r="E4945" i="1"/>
  <c r="F5311" i="1"/>
  <c r="D4946" i="1"/>
  <c r="E4946" i="1"/>
  <c r="F5312" i="1"/>
  <c r="D4947" i="1"/>
  <c r="E4947" i="1"/>
  <c r="F5313" i="1"/>
  <c r="D4948" i="1"/>
  <c r="E4948" i="1"/>
  <c r="F5359" i="1"/>
  <c r="D4949" i="1"/>
  <c r="E4949" i="1"/>
  <c r="F5360" i="1"/>
  <c r="D4950" i="1"/>
  <c r="E4950" i="1"/>
  <c r="F5361" i="1"/>
  <c r="D4951" i="1"/>
  <c r="E4951" i="1"/>
  <c r="F5362" i="1"/>
  <c r="D4952" i="1"/>
  <c r="E4952" i="1"/>
  <c r="F5363" i="1"/>
  <c r="B5363" i="1" s="1"/>
  <c r="D4953" i="1"/>
  <c r="E4953" i="1"/>
  <c r="F5364" i="1"/>
  <c r="D4954" i="1"/>
  <c r="E4954" i="1"/>
  <c r="F5365" i="1"/>
  <c r="D4955" i="1"/>
  <c r="E4955" i="1"/>
  <c r="F5366" i="1"/>
  <c r="D4956" i="1"/>
  <c r="E4956" i="1"/>
  <c r="F5367" i="1"/>
  <c r="C4956" i="1" s="1"/>
  <c r="D4957" i="1"/>
  <c r="E4957" i="1"/>
  <c r="F5368" i="1"/>
  <c r="C4957" i="1" s="1"/>
  <c r="D4958" i="1"/>
  <c r="E4958" i="1"/>
  <c r="F5369" i="1"/>
  <c r="D4959" i="1"/>
  <c r="E4959" i="1"/>
  <c r="F5398" i="1"/>
  <c r="C4959" i="1" s="1"/>
  <c r="D4960" i="1"/>
  <c r="E4960" i="1"/>
  <c r="F5399" i="1"/>
  <c r="D4961" i="1"/>
  <c r="E4961" i="1"/>
  <c r="F5400" i="1"/>
  <c r="D4962" i="1"/>
  <c r="E4962" i="1"/>
  <c r="F5401" i="1"/>
  <c r="C4962" i="1" s="1"/>
  <c r="D4963" i="1"/>
  <c r="E4963" i="1"/>
  <c r="F5402" i="1"/>
  <c r="D4964" i="1"/>
  <c r="E4964" i="1"/>
  <c r="F5403" i="1"/>
  <c r="C4964" i="1" s="1"/>
  <c r="D4965" i="1"/>
  <c r="E4965" i="1"/>
  <c r="F5404" i="1"/>
  <c r="C4965" i="1" s="1"/>
  <c r="D4966" i="1"/>
  <c r="E4966" i="1"/>
  <c r="F5405" i="1"/>
  <c r="D4967" i="1"/>
  <c r="E4967" i="1"/>
  <c r="F5406" i="1"/>
  <c r="D4968" i="1"/>
  <c r="E4968" i="1"/>
  <c r="D4969" i="1"/>
  <c r="E4969" i="1"/>
  <c r="F5407" i="1"/>
  <c r="D4970" i="1"/>
  <c r="E4970" i="1"/>
  <c r="F5408" i="1"/>
  <c r="C5408" i="1" s="1"/>
  <c r="D4971" i="1"/>
  <c r="E4971" i="1"/>
  <c r="F5409" i="1"/>
  <c r="D4972" i="1"/>
  <c r="E4972" i="1"/>
  <c r="F5410" i="1"/>
  <c r="D4973" i="1"/>
  <c r="E4973" i="1"/>
  <c r="F5411" i="1"/>
  <c r="D4974" i="1"/>
  <c r="E4974" i="1"/>
  <c r="F5412" i="1"/>
  <c r="D4975" i="1"/>
  <c r="E4975" i="1"/>
  <c r="F5413" i="1"/>
  <c r="D4976" i="1"/>
  <c r="E4976" i="1"/>
  <c r="F5414" i="1"/>
  <c r="D4977" i="1"/>
  <c r="E4977" i="1"/>
  <c r="F5438" i="1"/>
  <c r="D4978" i="1"/>
  <c r="E4978" i="1"/>
  <c r="F5439" i="1"/>
  <c r="D4979" i="1"/>
  <c r="E4979" i="1"/>
  <c r="F5440" i="1"/>
  <c r="D4980" i="1"/>
  <c r="E4980" i="1"/>
  <c r="F5441" i="1"/>
  <c r="D4981" i="1"/>
  <c r="E4981" i="1"/>
  <c r="F5442" i="1"/>
  <c r="D4982" i="1"/>
  <c r="E4982" i="1"/>
  <c r="F5460" i="1"/>
  <c r="D4983" i="1"/>
  <c r="E4983" i="1"/>
  <c r="F5461" i="1"/>
  <c r="D4984" i="1"/>
  <c r="E4984" i="1"/>
  <c r="F5462" i="1"/>
  <c r="D4985" i="1"/>
  <c r="E4985" i="1"/>
  <c r="F5463" i="1"/>
  <c r="D4986" i="1"/>
  <c r="E4986" i="1"/>
  <c r="F5464" i="1"/>
  <c r="C5464" i="1" s="1"/>
  <c r="D4987" i="1"/>
  <c r="E4987" i="1"/>
  <c r="F5465" i="1"/>
  <c r="D4988" i="1"/>
  <c r="E4988" i="1"/>
  <c r="F5466" i="1"/>
  <c r="D4989" i="1"/>
  <c r="E4989" i="1"/>
  <c r="F5467" i="1"/>
  <c r="D4990" i="1"/>
  <c r="E4990" i="1"/>
  <c r="F5468" i="1"/>
  <c r="D4991" i="1"/>
  <c r="E4991" i="1"/>
  <c r="F5469" i="1"/>
  <c r="D4992" i="1"/>
  <c r="E4992" i="1"/>
  <c r="F5470" i="1"/>
  <c r="D4993" i="1"/>
  <c r="E4993" i="1"/>
  <c r="F5471" i="1"/>
  <c r="D4994" i="1"/>
  <c r="E4994" i="1"/>
  <c r="F5489" i="1"/>
  <c r="D4995" i="1"/>
  <c r="E4995" i="1"/>
  <c r="F5490" i="1"/>
  <c r="D4996" i="1"/>
  <c r="E4996" i="1"/>
  <c r="F5491" i="1"/>
  <c r="C4996" i="1" s="1"/>
  <c r="D4997" i="1"/>
  <c r="E4997" i="1"/>
  <c r="F5492" i="1"/>
  <c r="D4998" i="1"/>
  <c r="E4998" i="1"/>
  <c r="F5493" i="1"/>
  <c r="D4999" i="1"/>
  <c r="E4999" i="1"/>
  <c r="F5514" i="1"/>
  <c r="C4999" i="1" s="1"/>
  <c r="D5000" i="1"/>
  <c r="E5000" i="1"/>
  <c r="F5515" i="1"/>
  <c r="C5000" i="1" s="1"/>
  <c r="D5001" i="1"/>
  <c r="E5001" i="1"/>
  <c r="F5516" i="1"/>
  <c r="C5001" i="1" s="1"/>
  <c r="D5002" i="1"/>
  <c r="E5002" i="1"/>
  <c r="F5517" i="1"/>
  <c r="D5003" i="1"/>
  <c r="E5003" i="1"/>
  <c r="F5518" i="1"/>
  <c r="D5004" i="1"/>
  <c r="E5004" i="1"/>
  <c r="F5519" i="1"/>
  <c r="C5519" i="1" s="1"/>
  <c r="D5005" i="1"/>
  <c r="E5005" i="1"/>
  <c r="F5520" i="1"/>
  <c r="D5006" i="1"/>
  <c r="E5006" i="1"/>
  <c r="F5521" i="1"/>
  <c r="D5007" i="1"/>
  <c r="E5007" i="1"/>
  <c r="F5522" i="1"/>
  <c r="D5008" i="1"/>
  <c r="E5008" i="1"/>
  <c r="F5523" i="1"/>
  <c r="D5009" i="1"/>
  <c r="E5009" i="1"/>
  <c r="F5524" i="1"/>
  <c r="B5524" i="1" s="1"/>
  <c r="D5010" i="1"/>
  <c r="E5010" i="1"/>
  <c r="F5525" i="1"/>
  <c r="D5011" i="1"/>
  <c r="E5011" i="1"/>
  <c r="F5526" i="1"/>
  <c r="D5012" i="1"/>
  <c r="E5012" i="1"/>
  <c r="F5527" i="1"/>
  <c r="D5013" i="1"/>
  <c r="E5013" i="1"/>
  <c r="F5561" i="1"/>
  <c r="D5014" i="1"/>
  <c r="E5014" i="1"/>
  <c r="F5562" i="1"/>
  <c r="D5015" i="1"/>
  <c r="E5015" i="1"/>
  <c r="F5563" i="1"/>
  <c r="D5016" i="1"/>
  <c r="E5016" i="1"/>
  <c r="F5564" i="1"/>
  <c r="D5017" i="1"/>
  <c r="E5017" i="1"/>
  <c r="F5565" i="1"/>
  <c r="D5018" i="1"/>
  <c r="E5018" i="1"/>
  <c r="F5566" i="1"/>
  <c r="C5018" i="1" s="1"/>
  <c r="D5019" i="1"/>
  <c r="E5019" i="1"/>
  <c r="F5567" i="1"/>
  <c r="D5020" i="1"/>
  <c r="E5020" i="1"/>
  <c r="F5568" i="1"/>
  <c r="D5021" i="1"/>
  <c r="E5021" i="1"/>
  <c r="F5569" i="1"/>
  <c r="C5021" i="1" s="1"/>
  <c r="D5022" i="1"/>
  <c r="E5022" i="1"/>
  <c r="F5570" i="1"/>
  <c r="C5022" i="1" s="1"/>
  <c r="D5023" i="1"/>
  <c r="E5023" i="1"/>
  <c r="F5571" i="1"/>
  <c r="C5023" i="1" s="1"/>
  <c r="D5024" i="1"/>
  <c r="E5024" i="1"/>
  <c r="F5572" i="1"/>
  <c r="D5025" i="1"/>
  <c r="E5025" i="1"/>
  <c r="F5573" i="1"/>
  <c r="D5026" i="1"/>
  <c r="E5026" i="1"/>
  <c r="F5574" i="1"/>
  <c r="D5027" i="1"/>
  <c r="E5027" i="1"/>
  <c r="F5575" i="1"/>
  <c r="D5028" i="1"/>
  <c r="E5028" i="1"/>
  <c r="F5576" i="1"/>
  <c r="D5029" i="1"/>
  <c r="E5029" i="1"/>
  <c r="F5577" i="1"/>
  <c r="D5030" i="1"/>
  <c r="E5030" i="1"/>
  <c r="F5578" i="1"/>
  <c r="D5031" i="1"/>
  <c r="E5031" i="1"/>
  <c r="F5604" i="1"/>
  <c r="D5032" i="1"/>
  <c r="E5032" i="1"/>
  <c r="F5605" i="1"/>
  <c r="D5033" i="1"/>
  <c r="E5033" i="1"/>
  <c r="F5606" i="1"/>
  <c r="D5034" i="1"/>
  <c r="E5034" i="1"/>
  <c r="F5607" i="1"/>
  <c r="D5035" i="1"/>
  <c r="E5035" i="1"/>
  <c r="F5608" i="1"/>
  <c r="D5036" i="1"/>
  <c r="E5036" i="1"/>
  <c r="F5609" i="1"/>
  <c r="D5037" i="1"/>
  <c r="E5037" i="1"/>
  <c r="F5626" i="1"/>
  <c r="D5038" i="1"/>
  <c r="E5038" i="1"/>
  <c r="F5627" i="1"/>
  <c r="D5039" i="1"/>
  <c r="E5039" i="1"/>
  <c r="F5628" i="1"/>
  <c r="D5040" i="1"/>
  <c r="E5040" i="1"/>
  <c r="F5629" i="1"/>
  <c r="D5041" i="1"/>
  <c r="E5041" i="1"/>
  <c r="F5630" i="1"/>
  <c r="D5042" i="1"/>
  <c r="E5042" i="1"/>
  <c r="F5631" i="1"/>
  <c r="D5043" i="1"/>
  <c r="E5043" i="1"/>
  <c r="F5632" i="1"/>
  <c r="D5044" i="1"/>
  <c r="E5044" i="1"/>
  <c r="F5633" i="1"/>
  <c r="D5045" i="1"/>
  <c r="E5045" i="1"/>
  <c r="F5654" i="1"/>
  <c r="D5046" i="1"/>
  <c r="E5046" i="1"/>
  <c r="F5655" i="1"/>
  <c r="B5046" i="1" s="1"/>
  <c r="D5047" i="1"/>
  <c r="E5047" i="1"/>
  <c r="F5656" i="1"/>
  <c r="B5047" i="1" s="1"/>
  <c r="D5048" i="1"/>
  <c r="E5048" i="1"/>
  <c r="F5657" i="1"/>
  <c r="B5048" i="1" s="1"/>
  <c r="D5049" i="1"/>
  <c r="E5049" i="1"/>
  <c r="F5658" i="1"/>
  <c r="B5049" i="1" s="1"/>
  <c r="D5050" i="1"/>
  <c r="E5050" i="1"/>
  <c r="F5659" i="1"/>
  <c r="D5051" i="1"/>
  <c r="E5051" i="1"/>
  <c r="F5660" i="1"/>
  <c r="D5052" i="1"/>
  <c r="E5052" i="1"/>
  <c r="F5661" i="1"/>
  <c r="D5053" i="1"/>
  <c r="E5053" i="1"/>
  <c r="F5662" i="1"/>
  <c r="D5054" i="1"/>
  <c r="E5054" i="1"/>
  <c r="F5663" i="1"/>
  <c r="D5055" i="1"/>
  <c r="E5055" i="1"/>
  <c r="F5664" i="1"/>
  <c r="D5056" i="1"/>
  <c r="E5056" i="1"/>
  <c r="F5689" i="1"/>
  <c r="D5057" i="1"/>
  <c r="E5057" i="1"/>
  <c r="F5690" i="1"/>
  <c r="D5058" i="1"/>
  <c r="E5058" i="1"/>
  <c r="F5691" i="1"/>
  <c r="D5059" i="1"/>
  <c r="E5059" i="1"/>
  <c r="F5692" i="1"/>
  <c r="D5060" i="1"/>
  <c r="E5060" i="1"/>
  <c r="F5693" i="1"/>
  <c r="B5060" i="1" s="1"/>
  <c r="D5061" i="1"/>
  <c r="E5061" i="1"/>
  <c r="F5694" i="1"/>
  <c r="D5062" i="1"/>
  <c r="E5062" i="1"/>
  <c r="F5695" i="1"/>
  <c r="D5063" i="1"/>
  <c r="E5063" i="1"/>
  <c r="F5696" i="1"/>
  <c r="D5064" i="1"/>
  <c r="E5064" i="1"/>
  <c r="F5697" i="1"/>
  <c r="D5065" i="1"/>
  <c r="E5065" i="1"/>
  <c r="F5698" i="1"/>
  <c r="D5066" i="1"/>
  <c r="E5066" i="1"/>
  <c r="F5699" i="1"/>
  <c r="C5066" i="1" s="1"/>
  <c r="D5067" i="1"/>
  <c r="E5067" i="1"/>
  <c r="F5700" i="1"/>
  <c r="C5067" i="1" s="1"/>
  <c r="D5068" i="1"/>
  <c r="E5068" i="1"/>
  <c r="F5701" i="1"/>
  <c r="B5068" i="1" s="1"/>
  <c r="D5069" i="1"/>
  <c r="E5069" i="1"/>
  <c r="F5726" i="1"/>
  <c r="B5069" i="1" s="1"/>
  <c r="D5070" i="1"/>
  <c r="E5070" i="1"/>
  <c r="F5727" i="1"/>
  <c r="B5070" i="1" s="1"/>
  <c r="D5071" i="1"/>
  <c r="E5071" i="1"/>
  <c r="F5728" i="1"/>
  <c r="D5072" i="1"/>
  <c r="E5072" i="1"/>
  <c r="F5729" i="1"/>
  <c r="D5073" i="1"/>
  <c r="E5073" i="1"/>
  <c r="F5730" i="1"/>
  <c r="D5074" i="1"/>
  <c r="E5074" i="1"/>
  <c r="F5731" i="1"/>
  <c r="D5075" i="1"/>
  <c r="E5075" i="1"/>
  <c r="F5732" i="1"/>
  <c r="D5076" i="1"/>
  <c r="E5076" i="1"/>
  <c r="F5733" i="1"/>
  <c r="D5077" i="1"/>
  <c r="E5077" i="1"/>
  <c r="F5734" i="1"/>
  <c r="D5078" i="1"/>
  <c r="E5078" i="1"/>
  <c r="F5735" i="1"/>
  <c r="D5079" i="1"/>
  <c r="E5079" i="1"/>
  <c r="F5777" i="1"/>
  <c r="D5080" i="1"/>
  <c r="E5080" i="1"/>
  <c r="F5778" i="1"/>
  <c r="D5081" i="1"/>
  <c r="E5081" i="1"/>
  <c r="F5779" i="1"/>
  <c r="D5082" i="1"/>
  <c r="E5082" i="1"/>
  <c r="F5780" i="1"/>
  <c r="C5082" i="1" s="1"/>
  <c r="D5083" i="1"/>
  <c r="E5083" i="1"/>
  <c r="F5781" i="1"/>
  <c r="C5083" i="1" s="1"/>
  <c r="D5084" i="1"/>
  <c r="E5084" i="1"/>
  <c r="F5782" i="1"/>
  <c r="D5085" i="1"/>
  <c r="E5085" i="1"/>
  <c r="F5783" i="1"/>
  <c r="B5085" i="1" s="1"/>
  <c r="D5086" i="1"/>
  <c r="E5086" i="1"/>
  <c r="F5784" i="1"/>
  <c r="C5086" i="1" s="1"/>
  <c r="D5087" i="1"/>
  <c r="E5087" i="1"/>
  <c r="F5785" i="1"/>
  <c r="B5087" i="1" s="1"/>
  <c r="D5088" i="1"/>
  <c r="E5088" i="1"/>
  <c r="F5786" i="1"/>
  <c r="B5088" i="1" s="1"/>
  <c r="D5089" i="1"/>
  <c r="E5089" i="1"/>
  <c r="F5787" i="1"/>
  <c r="D5090" i="1"/>
  <c r="E5090" i="1"/>
  <c r="F5788" i="1"/>
  <c r="D5091" i="1"/>
  <c r="E5091" i="1"/>
  <c r="F5789" i="1"/>
  <c r="D5092" i="1"/>
  <c r="E5092" i="1"/>
  <c r="F5790" i="1"/>
  <c r="D5093" i="1"/>
  <c r="E5093" i="1"/>
  <c r="F5791" i="1"/>
  <c r="D5094" i="1"/>
  <c r="E5094" i="1"/>
  <c r="F5792" i="1"/>
  <c r="D5095" i="1"/>
  <c r="E5095" i="1"/>
  <c r="F5793" i="1"/>
  <c r="D5096" i="1"/>
  <c r="E5096" i="1"/>
  <c r="F5794" i="1"/>
  <c r="D5097" i="1"/>
  <c r="E5097" i="1"/>
  <c r="F5795" i="1"/>
  <c r="D5098" i="1"/>
  <c r="E5098" i="1"/>
  <c r="F5796" i="1"/>
  <c r="D5099" i="1"/>
  <c r="E5099" i="1"/>
  <c r="F5797" i="1"/>
  <c r="D5100" i="1"/>
  <c r="E5100" i="1"/>
  <c r="F5798" i="1"/>
  <c r="D5101" i="1"/>
  <c r="E5101" i="1"/>
  <c r="F5799" i="1"/>
  <c r="D5102" i="1"/>
  <c r="E5102" i="1"/>
  <c r="F5800" i="1"/>
  <c r="D5103" i="1"/>
  <c r="E5103" i="1"/>
  <c r="F5801" i="1"/>
  <c r="B5103" i="1" s="1"/>
  <c r="D5104" i="1"/>
  <c r="E5104" i="1"/>
  <c r="F5802" i="1"/>
  <c r="B5104" i="1" s="1"/>
  <c r="D5105" i="1"/>
  <c r="E5105" i="1"/>
  <c r="F5803" i="1"/>
  <c r="B5105" i="1" s="1"/>
  <c r="D5106" i="1"/>
  <c r="E5106" i="1"/>
  <c r="F5804" i="1"/>
  <c r="D5107" i="1"/>
  <c r="E5107" i="1"/>
  <c r="F5805" i="1"/>
  <c r="D5108" i="1"/>
  <c r="E5108" i="1"/>
  <c r="F5806" i="1"/>
  <c r="D5109" i="1"/>
  <c r="E5109" i="1"/>
  <c r="F5851" i="1"/>
  <c r="D5110" i="1"/>
  <c r="E5110" i="1"/>
  <c r="F5852" i="1"/>
  <c r="D5111" i="1"/>
  <c r="E5111" i="1"/>
  <c r="F5853" i="1"/>
  <c r="D5112" i="1"/>
  <c r="E5112" i="1"/>
  <c r="F5854" i="1"/>
  <c r="D5113" i="1"/>
  <c r="E5113" i="1"/>
  <c r="F5855" i="1"/>
  <c r="B5113" i="1" s="1"/>
  <c r="D5114" i="1"/>
  <c r="E5114" i="1"/>
  <c r="F5856" i="1"/>
  <c r="C5114" i="1" s="1"/>
  <c r="D5115" i="1"/>
  <c r="E5115" i="1"/>
  <c r="F5857" i="1"/>
  <c r="D5116" i="1"/>
  <c r="E5116" i="1"/>
  <c r="F5858" i="1"/>
  <c r="C5116" i="1" s="1"/>
  <c r="D5117" i="1"/>
  <c r="E5117" i="1"/>
  <c r="F5859" i="1"/>
  <c r="C5117" i="1" s="1"/>
  <c r="D5118" i="1"/>
  <c r="E5118" i="1"/>
  <c r="F5860" i="1"/>
  <c r="D5119" i="1"/>
  <c r="E5119" i="1"/>
  <c r="F5861" i="1"/>
  <c r="D5120" i="1"/>
  <c r="E5120" i="1"/>
  <c r="F5862" i="1"/>
  <c r="D5121" i="1"/>
  <c r="E5121" i="1"/>
  <c r="F5863" i="1"/>
  <c r="D5122" i="1"/>
  <c r="E5122" i="1"/>
  <c r="F5891" i="1"/>
  <c r="D5123" i="1"/>
  <c r="E5123" i="1"/>
  <c r="F5892" i="1"/>
  <c r="D5124" i="1"/>
  <c r="E5124" i="1"/>
  <c r="F5893" i="1"/>
  <c r="D5125" i="1"/>
  <c r="E5125" i="1"/>
  <c r="F5894" i="1"/>
  <c r="D5126" i="1"/>
  <c r="E5126" i="1"/>
  <c r="F5895" i="1"/>
  <c r="D5127" i="1"/>
  <c r="E5127" i="1"/>
  <c r="F5896" i="1"/>
  <c r="D5128" i="1"/>
  <c r="E5128" i="1"/>
  <c r="F5897" i="1"/>
  <c r="D5129" i="1"/>
  <c r="E5129" i="1"/>
  <c r="F5898" i="1"/>
  <c r="D5130" i="1"/>
  <c r="E5130" i="1"/>
  <c r="F5899" i="1"/>
  <c r="C5130" i="1" s="1"/>
  <c r="D5131" i="1"/>
  <c r="E5131" i="1"/>
  <c r="F5900" i="1"/>
  <c r="C5131" i="1" s="1"/>
  <c r="D5132" i="1"/>
  <c r="E5132" i="1"/>
  <c r="F5901" i="1"/>
  <c r="D5133" i="1"/>
  <c r="E5133" i="1"/>
  <c r="F5902" i="1"/>
  <c r="D5134" i="1"/>
  <c r="E5134" i="1"/>
  <c r="F5903" i="1"/>
  <c r="B5134" i="1" s="1"/>
  <c r="D5135" i="1"/>
  <c r="E5135" i="1"/>
  <c r="F5923" i="1"/>
  <c r="B5135" i="1" s="1"/>
  <c r="D5136" i="1"/>
  <c r="E5136" i="1"/>
  <c r="F5924" i="1"/>
  <c r="B5136" i="1" s="1"/>
  <c r="D5137" i="1"/>
  <c r="E5137" i="1"/>
  <c r="F5925" i="1"/>
  <c r="B5137" i="1" s="1"/>
  <c r="D5138" i="1"/>
  <c r="E5138" i="1"/>
  <c r="F5926" i="1"/>
  <c r="C5138" i="1" s="1"/>
  <c r="D5139" i="1"/>
  <c r="E5139" i="1"/>
  <c r="F5927" i="1"/>
  <c r="C5139" i="1" s="1"/>
  <c r="D5140" i="1"/>
  <c r="E5140" i="1"/>
  <c r="F5940" i="1"/>
  <c r="D5141" i="1"/>
  <c r="E5141" i="1"/>
  <c r="F5941" i="1"/>
  <c r="B5141" i="1" s="1"/>
  <c r="D5142" i="1"/>
  <c r="E5142" i="1"/>
  <c r="F5942" i="1"/>
  <c r="B5142" i="1" s="1"/>
  <c r="D5143" i="1"/>
  <c r="E5143" i="1"/>
  <c r="F5943" i="1"/>
  <c r="B5143" i="1" s="1"/>
  <c r="D5144" i="1"/>
  <c r="E5144" i="1"/>
  <c r="F5944" i="1"/>
  <c r="D5145" i="1"/>
  <c r="E5145" i="1"/>
  <c r="F5945" i="1"/>
  <c r="D5146" i="1"/>
  <c r="E5146" i="1"/>
  <c r="F5964" i="1"/>
  <c r="D5147" i="1"/>
  <c r="E5147" i="1"/>
  <c r="F5965" i="1"/>
  <c r="D5148" i="1"/>
  <c r="E5148" i="1"/>
  <c r="F5966" i="1"/>
  <c r="D5149" i="1"/>
  <c r="E5149" i="1"/>
  <c r="F5967" i="1"/>
  <c r="D5150" i="1"/>
  <c r="E5150" i="1"/>
  <c r="F5968" i="1"/>
  <c r="D5151" i="1"/>
  <c r="E5151" i="1"/>
  <c r="F5969" i="1"/>
  <c r="D5152" i="1"/>
  <c r="E5152" i="1"/>
  <c r="F5970" i="1"/>
  <c r="D5153" i="1"/>
  <c r="E5153" i="1"/>
  <c r="F5971" i="1"/>
  <c r="D5154" i="1"/>
  <c r="E5154" i="1"/>
  <c r="F5972" i="1"/>
  <c r="D5155" i="1"/>
  <c r="E5155" i="1"/>
  <c r="F5973" i="1"/>
  <c r="D5156" i="1"/>
  <c r="E5156" i="1"/>
  <c r="F5974" i="1"/>
  <c r="D5157" i="1"/>
  <c r="E5157" i="1"/>
  <c r="F5975" i="1"/>
  <c r="D5158" i="1"/>
  <c r="E5158" i="1"/>
  <c r="F5992" i="1"/>
  <c r="D5159" i="1"/>
  <c r="E5159" i="1"/>
  <c r="F5993" i="1"/>
  <c r="D5160" i="1"/>
  <c r="E5160" i="1"/>
  <c r="F5994" i="1"/>
  <c r="F5995" i="1"/>
  <c r="D5161" i="1"/>
  <c r="E5161" i="1"/>
  <c r="F6006" i="1"/>
  <c r="D5162" i="1"/>
  <c r="E5162" i="1"/>
  <c r="F6007" i="1"/>
  <c r="D5163" i="1"/>
  <c r="E5163" i="1"/>
  <c r="F6008" i="1"/>
  <c r="D5164" i="1"/>
  <c r="E5164" i="1"/>
  <c r="F6009" i="1"/>
  <c r="D5165" i="1"/>
  <c r="E5165" i="1"/>
  <c r="F6010" i="1"/>
  <c r="D5166" i="1"/>
  <c r="E5166" i="1"/>
  <c r="D5167" i="1"/>
  <c r="E5167" i="1"/>
  <c r="D5168" i="1"/>
  <c r="E5168" i="1"/>
  <c r="D5169" i="1"/>
  <c r="E5169" i="1"/>
  <c r="C5169" i="1"/>
  <c r="D5170" i="1"/>
  <c r="E5170" i="1"/>
  <c r="C5170" i="1"/>
  <c r="D5171" i="1"/>
  <c r="E5171" i="1"/>
  <c r="C5171" i="1"/>
  <c r="D5172" i="1"/>
  <c r="E5172" i="1"/>
  <c r="B5172" i="1"/>
  <c r="D5173" i="1"/>
  <c r="E5173" i="1"/>
  <c r="D5174" i="1"/>
  <c r="E5174" i="1"/>
  <c r="B5174" i="1"/>
  <c r="D5175" i="1"/>
  <c r="E5175" i="1"/>
  <c r="D5176" i="1"/>
  <c r="E5176" i="1"/>
  <c r="D5177" i="1"/>
  <c r="E5177" i="1"/>
  <c r="D5178" i="1"/>
  <c r="E5178" i="1"/>
  <c r="D5179" i="1"/>
  <c r="E5179" i="1"/>
  <c r="D5180" i="1"/>
  <c r="E5180" i="1"/>
  <c r="D5181" i="1"/>
  <c r="E5181" i="1"/>
  <c r="D5182" i="1"/>
  <c r="E5182" i="1"/>
  <c r="D5183" i="1"/>
  <c r="E5183" i="1"/>
  <c r="D5184" i="1"/>
  <c r="E5184" i="1"/>
  <c r="D5185" i="1"/>
  <c r="E5185" i="1"/>
  <c r="D5186" i="1"/>
  <c r="E5186" i="1"/>
  <c r="D5187" i="1"/>
  <c r="E5187" i="1"/>
  <c r="D5188" i="1"/>
  <c r="E5188" i="1"/>
  <c r="D5189" i="1"/>
  <c r="E5189" i="1"/>
  <c r="D5190" i="1"/>
  <c r="E5190" i="1"/>
  <c r="D5191" i="1"/>
  <c r="E5191" i="1"/>
  <c r="B5191" i="1"/>
  <c r="D5192" i="1"/>
  <c r="E5192" i="1"/>
  <c r="B5192" i="1"/>
  <c r="D5193" i="1"/>
  <c r="E5193" i="1"/>
  <c r="D5194" i="1"/>
  <c r="E5194" i="1"/>
  <c r="C5194" i="1"/>
  <c r="D5195" i="1"/>
  <c r="E5195" i="1"/>
  <c r="D5196" i="1"/>
  <c r="E5196" i="1"/>
  <c r="B5196" i="1"/>
  <c r="D5197" i="1"/>
  <c r="E5197" i="1"/>
  <c r="B5197" i="1"/>
  <c r="D5198" i="1"/>
  <c r="E5198" i="1"/>
  <c r="D5199" i="1"/>
  <c r="E5199" i="1"/>
  <c r="D5200" i="1"/>
  <c r="E5200" i="1"/>
  <c r="D5201" i="1"/>
  <c r="E5201" i="1"/>
  <c r="D5202" i="1"/>
  <c r="E5202" i="1"/>
  <c r="D5203" i="1"/>
  <c r="E5203" i="1"/>
  <c r="D5204" i="1"/>
  <c r="E5204" i="1"/>
  <c r="D5205" i="1"/>
  <c r="E5205" i="1"/>
  <c r="D5206" i="1"/>
  <c r="E5206" i="1"/>
  <c r="D5207" i="1"/>
  <c r="E5207" i="1"/>
  <c r="D5208" i="1"/>
  <c r="E5208" i="1"/>
  <c r="D5209" i="1"/>
  <c r="E5209" i="1"/>
  <c r="D5210" i="1"/>
  <c r="E5210" i="1"/>
  <c r="D5211" i="1"/>
  <c r="E5211" i="1"/>
  <c r="D5212" i="1"/>
  <c r="E5212" i="1"/>
  <c r="D5213" i="1"/>
  <c r="E5213" i="1"/>
  <c r="B5213" i="1"/>
  <c r="D5214" i="1"/>
  <c r="E5214" i="1"/>
  <c r="B5214" i="1"/>
  <c r="D5215" i="1"/>
  <c r="E5215" i="1"/>
  <c r="B5215" i="1"/>
  <c r="D5216" i="1"/>
  <c r="E5216" i="1"/>
  <c r="B5216" i="1"/>
  <c r="D5217" i="1"/>
  <c r="E5217" i="1"/>
  <c r="C5217" i="1"/>
  <c r="D5218" i="1"/>
  <c r="E5218" i="1"/>
  <c r="D5219" i="1"/>
  <c r="E5219" i="1"/>
  <c r="B5219" i="1"/>
  <c r="D5220" i="1"/>
  <c r="E5220" i="1"/>
  <c r="D5221" i="1"/>
  <c r="E5221" i="1"/>
  <c r="D5222" i="1"/>
  <c r="E5222" i="1"/>
  <c r="B5222" i="1"/>
  <c r="D5223" i="1"/>
  <c r="E5223" i="1"/>
  <c r="B5223" i="1"/>
  <c r="D5224" i="1"/>
  <c r="E5224" i="1"/>
  <c r="B5224" i="1"/>
  <c r="D5225" i="1"/>
  <c r="E5225" i="1"/>
  <c r="C5225" i="1"/>
  <c r="D5226" i="1"/>
  <c r="E5226" i="1"/>
  <c r="D5227" i="1"/>
  <c r="E5227" i="1"/>
  <c r="B5227" i="1"/>
  <c r="D5228" i="1"/>
  <c r="E5228" i="1"/>
  <c r="B5228" i="1"/>
  <c r="D5229" i="1"/>
  <c r="E5229" i="1"/>
  <c r="D5230" i="1"/>
  <c r="E5230" i="1"/>
  <c r="D5231" i="1"/>
  <c r="E5231" i="1"/>
  <c r="D5232" i="1"/>
  <c r="E5232" i="1"/>
  <c r="D5233" i="1"/>
  <c r="E5233" i="1"/>
  <c r="D5234" i="1"/>
  <c r="E5234" i="1"/>
  <c r="D5235" i="1"/>
  <c r="E5235" i="1"/>
  <c r="D5236" i="1"/>
  <c r="E5236" i="1"/>
  <c r="D5237" i="1"/>
  <c r="E5237" i="1"/>
  <c r="D5238" i="1"/>
  <c r="E5238" i="1"/>
  <c r="D5239" i="1"/>
  <c r="E5239" i="1"/>
  <c r="D5240" i="1"/>
  <c r="E5240" i="1"/>
  <c r="D5241" i="1"/>
  <c r="E5241" i="1"/>
  <c r="D5242" i="1"/>
  <c r="E5242" i="1"/>
  <c r="D5243" i="1"/>
  <c r="E5243" i="1"/>
  <c r="D5244" i="1"/>
  <c r="E5244" i="1"/>
  <c r="D5245" i="1"/>
  <c r="E5245" i="1"/>
  <c r="D5246" i="1"/>
  <c r="E5246" i="1"/>
  <c r="B6277" i="1"/>
  <c r="D5247" i="1"/>
  <c r="E5247" i="1"/>
  <c r="D5248" i="1"/>
  <c r="E5248" i="1"/>
  <c r="D5249" i="1"/>
  <c r="E5249" i="1"/>
  <c r="D5250" i="1"/>
  <c r="E5250" i="1"/>
  <c r="D5251" i="1"/>
  <c r="E5251" i="1"/>
  <c r="D5252" i="1"/>
  <c r="E5252" i="1"/>
  <c r="D5253" i="1"/>
  <c r="E5253" i="1"/>
  <c r="D5254" i="1"/>
  <c r="E5254" i="1"/>
  <c r="D5255" i="1"/>
  <c r="E5255" i="1"/>
  <c r="D5256" i="1"/>
  <c r="E5256" i="1"/>
  <c r="D5257" i="1"/>
  <c r="E5257" i="1"/>
  <c r="D5258" i="1"/>
  <c r="E5258" i="1"/>
  <c r="D5259" i="1"/>
  <c r="E5259" i="1"/>
  <c r="D5260" i="1"/>
  <c r="E5260" i="1"/>
  <c r="D5261" i="1"/>
  <c r="E5261" i="1"/>
  <c r="D5262" i="1"/>
  <c r="E5262" i="1"/>
  <c r="B5262" i="1"/>
  <c r="D5263" i="1"/>
  <c r="E5263" i="1"/>
  <c r="B5263" i="1"/>
  <c r="D5264" i="1"/>
  <c r="E5264" i="1"/>
  <c r="C5264" i="1"/>
  <c r="D5265" i="1"/>
  <c r="E5265" i="1"/>
  <c r="C5265" i="1"/>
  <c r="D5266" i="1"/>
  <c r="E5266" i="1"/>
  <c r="D5267" i="1"/>
  <c r="E5267" i="1"/>
  <c r="B5267" i="1"/>
  <c r="D5268" i="1"/>
  <c r="E5268" i="1"/>
  <c r="D5269" i="1"/>
  <c r="E5269" i="1"/>
  <c r="D5270" i="1"/>
  <c r="E5270" i="1"/>
  <c r="B5270" i="1"/>
  <c r="D5271" i="1"/>
  <c r="E5271" i="1"/>
  <c r="B5271" i="1"/>
  <c r="D5272" i="1"/>
  <c r="E5272" i="1"/>
  <c r="B5272" i="1"/>
  <c r="D5273" i="1"/>
  <c r="E5273" i="1"/>
  <c r="D5274" i="1"/>
  <c r="E5274" i="1"/>
  <c r="D5275" i="1"/>
  <c r="E5275" i="1"/>
  <c r="C5275" i="1"/>
  <c r="D5276" i="1"/>
  <c r="E5276" i="1"/>
  <c r="C5276" i="1"/>
  <c r="D5277" i="1"/>
  <c r="E5277" i="1"/>
  <c r="D5278" i="1"/>
  <c r="E5278" i="1"/>
  <c r="B5278" i="1"/>
  <c r="D5279" i="1"/>
  <c r="E5279" i="1"/>
  <c r="B5279" i="1"/>
  <c r="D5280" i="1"/>
  <c r="E5280" i="1"/>
  <c r="B5280" i="1"/>
  <c r="D5281" i="1"/>
  <c r="E5281" i="1"/>
  <c r="C5281" i="1"/>
  <c r="D5282" i="1"/>
  <c r="E5282" i="1"/>
  <c r="C5283" i="1"/>
  <c r="D5283" i="1"/>
  <c r="E5283" i="1"/>
  <c r="B5283" i="1"/>
  <c r="D5284" i="1"/>
  <c r="E5284" i="1"/>
  <c r="D5285" i="1"/>
  <c r="E5285" i="1"/>
  <c r="D5286" i="1"/>
  <c r="E5286" i="1"/>
  <c r="B5286" i="1"/>
  <c r="D5287" i="1"/>
  <c r="E5287" i="1"/>
  <c r="B5287" i="1"/>
  <c r="D5288" i="1"/>
  <c r="E5288" i="1"/>
  <c r="B5288" i="1"/>
  <c r="D5289" i="1"/>
  <c r="E5289" i="1"/>
  <c r="C5289" i="1"/>
  <c r="D5290" i="1"/>
  <c r="E5290" i="1"/>
  <c r="D5291" i="1"/>
  <c r="E5291" i="1"/>
  <c r="B5291" i="1"/>
  <c r="D5292" i="1"/>
  <c r="E5292" i="1"/>
  <c r="D5293" i="1"/>
  <c r="E5293" i="1"/>
  <c r="D5294" i="1"/>
  <c r="E5294" i="1"/>
  <c r="B5294" i="1"/>
  <c r="D5295" i="1"/>
  <c r="E5295" i="1"/>
  <c r="D5296" i="1"/>
  <c r="E5296" i="1"/>
  <c r="D5297" i="1"/>
  <c r="E5297" i="1"/>
  <c r="D5298" i="1"/>
  <c r="E5298" i="1"/>
  <c r="D5299" i="1"/>
  <c r="E5299" i="1"/>
  <c r="D5300" i="1"/>
  <c r="E5300" i="1"/>
  <c r="D5301" i="1"/>
  <c r="E5301" i="1"/>
  <c r="D5302" i="1"/>
  <c r="E5302" i="1"/>
  <c r="D5303" i="1"/>
  <c r="E5303" i="1"/>
  <c r="D5304" i="1"/>
  <c r="E5304" i="1"/>
  <c r="D5305" i="1"/>
  <c r="E5305" i="1"/>
  <c r="D5306" i="1"/>
  <c r="E5306" i="1"/>
  <c r="D5307" i="1"/>
  <c r="E5307" i="1"/>
  <c r="D5308" i="1"/>
  <c r="E5308" i="1"/>
  <c r="D5309" i="1"/>
  <c r="E5309" i="1"/>
  <c r="D5310" i="1"/>
  <c r="E5310" i="1"/>
  <c r="D5311" i="1"/>
  <c r="E5311" i="1"/>
  <c r="D5312" i="1"/>
  <c r="E5312" i="1"/>
  <c r="D5313" i="1"/>
  <c r="E5313" i="1"/>
  <c r="D5314" i="1"/>
  <c r="E5314" i="1"/>
  <c r="D5315" i="1"/>
  <c r="E5315" i="1"/>
  <c r="D5316" i="1"/>
  <c r="E5316" i="1"/>
  <c r="D5317" i="1"/>
  <c r="E5317" i="1"/>
  <c r="D5318" i="1"/>
  <c r="E5318" i="1"/>
  <c r="D5319" i="1"/>
  <c r="E5319" i="1"/>
  <c r="D5320" i="1"/>
  <c r="E5320" i="1"/>
  <c r="D5321" i="1"/>
  <c r="E5321" i="1"/>
  <c r="D5322" i="1"/>
  <c r="E5322" i="1"/>
  <c r="D5323" i="1"/>
  <c r="E5323" i="1"/>
  <c r="D5324" i="1"/>
  <c r="E5324" i="1"/>
  <c r="D5325" i="1"/>
  <c r="E5325" i="1"/>
  <c r="D5326" i="1"/>
  <c r="E5326" i="1"/>
  <c r="D5327" i="1"/>
  <c r="E5327" i="1"/>
  <c r="D5328" i="1"/>
  <c r="E5328" i="1"/>
  <c r="D5329" i="1"/>
  <c r="E5329" i="1"/>
  <c r="D5330" i="1"/>
  <c r="E5330" i="1"/>
  <c r="D5331" i="1"/>
  <c r="E5331" i="1"/>
  <c r="D5332" i="1"/>
  <c r="E5332" i="1"/>
  <c r="D5333" i="1"/>
  <c r="E5333" i="1"/>
  <c r="D5334" i="1"/>
  <c r="E5334" i="1"/>
  <c r="D5335" i="1"/>
  <c r="E5335" i="1"/>
  <c r="D5336" i="1"/>
  <c r="E5336" i="1"/>
  <c r="D5337" i="1"/>
  <c r="E5337" i="1"/>
  <c r="D5338" i="1"/>
  <c r="E5338" i="1"/>
  <c r="D5339" i="1"/>
  <c r="E5339" i="1"/>
  <c r="D5340" i="1"/>
  <c r="E5340" i="1"/>
  <c r="D5341" i="1"/>
  <c r="E5341" i="1"/>
  <c r="D5342" i="1"/>
  <c r="E5342" i="1"/>
  <c r="D5343" i="1"/>
  <c r="E5343" i="1"/>
  <c r="D5344" i="1"/>
  <c r="E5344" i="1"/>
  <c r="D5345" i="1"/>
  <c r="E5345" i="1"/>
  <c r="D5346" i="1"/>
  <c r="E5346" i="1"/>
  <c r="D5347" i="1"/>
  <c r="E5347" i="1"/>
  <c r="D5348" i="1"/>
  <c r="E5348" i="1"/>
  <c r="D5349" i="1"/>
  <c r="E5349" i="1"/>
  <c r="C5349" i="1"/>
  <c r="D5350" i="1"/>
  <c r="E5350" i="1"/>
  <c r="B5350" i="1"/>
  <c r="D5351" i="1"/>
  <c r="E5351" i="1"/>
  <c r="D5352" i="1"/>
  <c r="E5352" i="1"/>
  <c r="B5352" i="1"/>
  <c r="D5353" i="1"/>
  <c r="E5353" i="1"/>
  <c r="C5353" i="1"/>
  <c r="D5354" i="1"/>
  <c r="E5354" i="1"/>
  <c r="D5355" i="1"/>
  <c r="E5355" i="1"/>
  <c r="B5355" i="1"/>
  <c r="D5356" i="1"/>
  <c r="E5356" i="1"/>
  <c r="D5357" i="1"/>
  <c r="E5357" i="1"/>
  <c r="B5357" i="1"/>
  <c r="D5358" i="1"/>
  <c r="E5358" i="1"/>
  <c r="B5358" i="1"/>
  <c r="D5359" i="1"/>
  <c r="E5359" i="1"/>
  <c r="D5360" i="1"/>
  <c r="E5360" i="1"/>
  <c r="D5361" i="1"/>
  <c r="E5361" i="1"/>
  <c r="D5362" i="1"/>
  <c r="E5362" i="1"/>
  <c r="D5363" i="1"/>
  <c r="E5363" i="1"/>
  <c r="D5364" i="1"/>
  <c r="E5364" i="1"/>
  <c r="D5365" i="1"/>
  <c r="E5365" i="1"/>
  <c r="D5366" i="1"/>
  <c r="E5366" i="1"/>
  <c r="D5367" i="1"/>
  <c r="E5367" i="1"/>
  <c r="D5368" i="1"/>
  <c r="E5368" i="1"/>
  <c r="D5369" i="1"/>
  <c r="E5369" i="1"/>
  <c r="D5370" i="1"/>
  <c r="E5370" i="1"/>
  <c r="D5371" i="1"/>
  <c r="E5371" i="1"/>
  <c r="D5372" i="1"/>
  <c r="E5372" i="1"/>
  <c r="D5373" i="1"/>
  <c r="E5373" i="1"/>
  <c r="D5374" i="1"/>
  <c r="E5374" i="1"/>
  <c r="D5375" i="1"/>
  <c r="E5375" i="1"/>
  <c r="D5376" i="1"/>
  <c r="E5376" i="1"/>
  <c r="D5377" i="1"/>
  <c r="E5377" i="1"/>
  <c r="D5378" i="1"/>
  <c r="E5378" i="1"/>
  <c r="D5379" i="1"/>
  <c r="E5379" i="1"/>
  <c r="D5380" i="1"/>
  <c r="E5380" i="1"/>
  <c r="D5381" i="1"/>
  <c r="E5381" i="1"/>
  <c r="C5381" i="1"/>
  <c r="D5382" i="1"/>
  <c r="E5382" i="1"/>
  <c r="B5382" i="1"/>
  <c r="D5383" i="1"/>
  <c r="E5383" i="1"/>
  <c r="D5384" i="1"/>
  <c r="E5384" i="1"/>
  <c r="D5385" i="1"/>
  <c r="E5385" i="1"/>
  <c r="D5386" i="1"/>
  <c r="E5386" i="1"/>
  <c r="C5386" i="1"/>
  <c r="D5387" i="1"/>
  <c r="E5387" i="1"/>
  <c r="B5387" i="1"/>
  <c r="D5388" i="1"/>
  <c r="E5388" i="1"/>
  <c r="D5389" i="1"/>
  <c r="E5389" i="1"/>
  <c r="C5389" i="1"/>
  <c r="D5390" i="1"/>
  <c r="E5390" i="1"/>
  <c r="D5391" i="1"/>
  <c r="E5391" i="1"/>
  <c r="D5392" i="1"/>
  <c r="E5392" i="1"/>
  <c r="B5392" i="1"/>
  <c r="D5393" i="1"/>
  <c r="E5393" i="1"/>
  <c r="C5393" i="1"/>
  <c r="D5394" i="1"/>
  <c r="E5394" i="1"/>
  <c r="C5394" i="1"/>
  <c r="D5395" i="1"/>
  <c r="E5395" i="1"/>
  <c r="D5396" i="1"/>
  <c r="E5396" i="1"/>
  <c r="D5397" i="1"/>
  <c r="E5397" i="1"/>
  <c r="B5397" i="1"/>
  <c r="D5398" i="1"/>
  <c r="E5398" i="1"/>
  <c r="D5399" i="1"/>
  <c r="E5399" i="1"/>
  <c r="D5400" i="1"/>
  <c r="E5400" i="1"/>
  <c r="D5401" i="1"/>
  <c r="E5401" i="1"/>
  <c r="D5402" i="1"/>
  <c r="E5402" i="1"/>
  <c r="D5403" i="1"/>
  <c r="E5403" i="1"/>
  <c r="D5404" i="1"/>
  <c r="E5404" i="1"/>
  <c r="D5405" i="1"/>
  <c r="E5405" i="1"/>
  <c r="D5406" i="1"/>
  <c r="E5406" i="1"/>
  <c r="D5407" i="1"/>
  <c r="E5407" i="1"/>
  <c r="D5408" i="1"/>
  <c r="E5408" i="1"/>
  <c r="D5409" i="1"/>
  <c r="E5409" i="1"/>
  <c r="D5410" i="1"/>
  <c r="E5410" i="1"/>
  <c r="D5411" i="1"/>
  <c r="E5411" i="1"/>
  <c r="D5412" i="1"/>
  <c r="E5412" i="1"/>
  <c r="D5413" i="1"/>
  <c r="E5413" i="1"/>
  <c r="D5414" i="1"/>
  <c r="E5414" i="1"/>
  <c r="D5415" i="1"/>
  <c r="E5415" i="1"/>
  <c r="D5416" i="1"/>
  <c r="E5416" i="1"/>
  <c r="D5417" i="1"/>
  <c r="E5417" i="1"/>
  <c r="D5418" i="1"/>
  <c r="E5418" i="1"/>
  <c r="D5419" i="1"/>
  <c r="E5419" i="1"/>
  <c r="D5420" i="1"/>
  <c r="E5420" i="1"/>
  <c r="D5421" i="1"/>
  <c r="E5421" i="1"/>
  <c r="D5422" i="1"/>
  <c r="E5422" i="1"/>
  <c r="D5423" i="1"/>
  <c r="E5423" i="1"/>
  <c r="D5424" i="1"/>
  <c r="E5424" i="1"/>
  <c r="D5425" i="1"/>
  <c r="E5425" i="1"/>
  <c r="D5426" i="1"/>
  <c r="E5426" i="1"/>
  <c r="D5427" i="1"/>
  <c r="E5427" i="1"/>
  <c r="D5428" i="1"/>
  <c r="E5428" i="1"/>
  <c r="D5429" i="1"/>
  <c r="E5429" i="1"/>
  <c r="D5430" i="1"/>
  <c r="E5430" i="1"/>
  <c r="D5431" i="1"/>
  <c r="E5431" i="1"/>
  <c r="D5432" i="1"/>
  <c r="E5432" i="1"/>
  <c r="D5433" i="1"/>
  <c r="E5433" i="1"/>
  <c r="C5433" i="1"/>
  <c r="D5434" i="1"/>
  <c r="E5434" i="1"/>
  <c r="D5435" i="1"/>
  <c r="E5435" i="1"/>
  <c r="D5436" i="1"/>
  <c r="E5436" i="1"/>
  <c r="D5437" i="1"/>
  <c r="E5437" i="1"/>
  <c r="B5437" i="1"/>
  <c r="D5438" i="1"/>
  <c r="E5438" i="1"/>
  <c r="D5439" i="1"/>
  <c r="E5439" i="1"/>
  <c r="D5440" i="1"/>
  <c r="E5440" i="1"/>
  <c r="D5441" i="1"/>
  <c r="E5441" i="1"/>
  <c r="D5442" i="1"/>
  <c r="E5442" i="1"/>
  <c r="D5443" i="1"/>
  <c r="E5443" i="1"/>
  <c r="D5444" i="1"/>
  <c r="E5444" i="1"/>
  <c r="D5445" i="1"/>
  <c r="E5445" i="1"/>
  <c r="D5446" i="1"/>
  <c r="E5446" i="1"/>
  <c r="D5447" i="1"/>
  <c r="E5447" i="1"/>
  <c r="D5448" i="1"/>
  <c r="E5448" i="1"/>
  <c r="D5449" i="1"/>
  <c r="E5449" i="1"/>
  <c r="D5450" i="1"/>
  <c r="E5450" i="1"/>
  <c r="B5450" i="1"/>
  <c r="D5451" i="1"/>
  <c r="E5451" i="1"/>
  <c r="C5451" i="1"/>
  <c r="D5452" i="1"/>
  <c r="E5452" i="1"/>
  <c r="D5453" i="1"/>
  <c r="E5453" i="1"/>
  <c r="D5454" i="1"/>
  <c r="E5454" i="1"/>
  <c r="C5454" i="1"/>
  <c r="D5455" i="1"/>
  <c r="E5455" i="1"/>
  <c r="B5455" i="1"/>
  <c r="D5456" i="1"/>
  <c r="E5456" i="1"/>
  <c r="C5456" i="1"/>
  <c r="D5457" i="1"/>
  <c r="E5457" i="1"/>
  <c r="D5458" i="1"/>
  <c r="E5458" i="1"/>
  <c r="D5459" i="1"/>
  <c r="E5459" i="1"/>
  <c r="D5460" i="1"/>
  <c r="E5460" i="1"/>
  <c r="D5461" i="1"/>
  <c r="E5461" i="1"/>
  <c r="D5462" i="1"/>
  <c r="E5462" i="1"/>
  <c r="D5463" i="1"/>
  <c r="E5463" i="1"/>
  <c r="D5464" i="1"/>
  <c r="E5464" i="1"/>
  <c r="D5465" i="1"/>
  <c r="E5465" i="1"/>
  <c r="D5466" i="1"/>
  <c r="E5466" i="1"/>
  <c r="D5467" i="1"/>
  <c r="E5467" i="1"/>
  <c r="D5468" i="1"/>
  <c r="E5468" i="1"/>
  <c r="D5469" i="1"/>
  <c r="E5469" i="1"/>
  <c r="D5470" i="1"/>
  <c r="E5470" i="1"/>
  <c r="D5471" i="1"/>
  <c r="E5471" i="1"/>
  <c r="D5472" i="1"/>
  <c r="E5472" i="1"/>
  <c r="D5473" i="1"/>
  <c r="E5473" i="1"/>
  <c r="D5474" i="1"/>
  <c r="E5474" i="1"/>
  <c r="D5475" i="1"/>
  <c r="E5475" i="1"/>
  <c r="D5476" i="1"/>
  <c r="E5476" i="1"/>
  <c r="D5477" i="1"/>
  <c r="E5477" i="1"/>
  <c r="D5478" i="1"/>
  <c r="E5478" i="1"/>
  <c r="D5479" i="1"/>
  <c r="E5479" i="1"/>
  <c r="D5480" i="1"/>
  <c r="E5480" i="1"/>
  <c r="D5481" i="1"/>
  <c r="E5481" i="1"/>
  <c r="D5482" i="1"/>
  <c r="E5482" i="1"/>
  <c r="D5483" i="1"/>
  <c r="E5483" i="1"/>
  <c r="D5484" i="1"/>
  <c r="E5484" i="1"/>
  <c r="D5485" i="1"/>
  <c r="E5485" i="1"/>
  <c r="D5486" i="1"/>
  <c r="E5486" i="1"/>
  <c r="D5487" i="1"/>
  <c r="E5487" i="1"/>
  <c r="B5487" i="1"/>
  <c r="D5488" i="1"/>
  <c r="E5488" i="1"/>
  <c r="B5488" i="1"/>
  <c r="D5489" i="1"/>
  <c r="E5489" i="1"/>
  <c r="D5490" i="1"/>
  <c r="E5490" i="1"/>
  <c r="D5491" i="1"/>
  <c r="E5491" i="1"/>
  <c r="D5492" i="1"/>
  <c r="E5492" i="1"/>
  <c r="D5493" i="1"/>
  <c r="E5493" i="1"/>
  <c r="D5494" i="1"/>
  <c r="E5494" i="1"/>
  <c r="D5495" i="1"/>
  <c r="E5495" i="1"/>
  <c r="D5496" i="1"/>
  <c r="E5496" i="1"/>
  <c r="D5497" i="1"/>
  <c r="E5497" i="1"/>
  <c r="D5498" i="1"/>
  <c r="E5498" i="1"/>
  <c r="D5499" i="1"/>
  <c r="E5499" i="1"/>
  <c r="D5500" i="1"/>
  <c r="E5500" i="1"/>
  <c r="B5500" i="1"/>
  <c r="D5501" i="1"/>
  <c r="E5501" i="1"/>
  <c r="D5502" i="1"/>
  <c r="E5502" i="1"/>
  <c r="C5503" i="1"/>
  <c r="D5503" i="1"/>
  <c r="E5503" i="1"/>
  <c r="B5503" i="1"/>
  <c r="D5504" i="1"/>
  <c r="E5504" i="1"/>
  <c r="B5504" i="1"/>
  <c r="D5505" i="1"/>
  <c r="E5505" i="1"/>
  <c r="D5506" i="1"/>
  <c r="E5506" i="1"/>
  <c r="C5506" i="1"/>
  <c r="D5507" i="1"/>
  <c r="E5507" i="1"/>
  <c r="D5508" i="1"/>
  <c r="E5508" i="1"/>
  <c r="B5508" i="1"/>
  <c r="D5509" i="1"/>
  <c r="E5509" i="1"/>
  <c r="D5510" i="1"/>
  <c r="E5510" i="1"/>
  <c r="D5511" i="1"/>
  <c r="E5511" i="1"/>
  <c r="B5511" i="1"/>
  <c r="D5512" i="1"/>
  <c r="E5512" i="1"/>
  <c r="B5512" i="1"/>
  <c r="D5513" i="1"/>
  <c r="E5513" i="1"/>
  <c r="D5514" i="1"/>
  <c r="E5514" i="1"/>
  <c r="D5515" i="1"/>
  <c r="E5515" i="1"/>
  <c r="D5516" i="1"/>
  <c r="E5516" i="1"/>
  <c r="D5517" i="1"/>
  <c r="E5517" i="1"/>
  <c r="D5518" i="1"/>
  <c r="E5518" i="1"/>
  <c r="D5519" i="1"/>
  <c r="E5519" i="1"/>
  <c r="D5520" i="1"/>
  <c r="E5520" i="1"/>
  <c r="D5521" i="1"/>
  <c r="E5521" i="1"/>
  <c r="D5522" i="1"/>
  <c r="E5522" i="1"/>
  <c r="D5523" i="1"/>
  <c r="E5523" i="1"/>
  <c r="D5524" i="1"/>
  <c r="E5524" i="1"/>
  <c r="D5525" i="1"/>
  <c r="E5525" i="1"/>
  <c r="D5526" i="1"/>
  <c r="E5526" i="1"/>
  <c r="D5527" i="1"/>
  <c r="E5527" i="1"/>
  <c r="D5528" i="1"/>
  <c r="E5528" i="1"/>
  <c r="D5529" i="1"/>
  <c r="E5529" i="1"/>
  <c r="D5530" i="1"/>
  <c r="E5530" i="1"/>
  <c r="D5531" i="1"/>
  <c r="E5531" i="1"/>
  <c r="D5532" i="1"/>
  <c r="E5532" i="1"/>
  <c r="D5533" i="1"/>
  <c r="E5533" i="1"/>
  <c r="D5534" i="1"/>
  <c r="E5534" i="1"/>
  <c r="D5535" i="1"/>
  <c r="E5535" i="1"/>
  <c r="D5536" i="1"/>
  <c r="E5536" i="1"/>
  <c r="D5537" i="1"/>
  <c r="E5537" i="1"/>
  <c r="D5538" i="1"/>
  <c r="E5538" i="1"/>
  <c r="D5539" i="1"/>
  <c r="E5539" i="1"/>
  <c r="D5540" i="1"/>
  <c r="E5540" i="1"/>
  <c r="D5541" i="1"/>
  <c r="E5541" i="1"/>
  <c r="D5542" i="1"/>
  <c r="E5542" i="1"/>
  <c r="D5543" i="1"/>
  <c r="E5543" i="1"/>
  <c r="D5544" i="1"/>
  <c r="E5544" i="1"/>
  <c r="D5545" i="1"/>
  <c r="E5545" i="1"/>
  <c r="D5546" i="1"/>
  <c r="E5546" i="1"/>
  <c r="D5547" i="1"/>
  <c r="E5547" i="1"/>
  <c r="B5547" i="1"/>
  <c r="D5548" i="1"/>
  <c r="E5548" i="1"/>
  <c r="B5548" i="1"/>
  <c r="D5549" i="1"/>
  <c r="E5549" i="1"/>
  <c r="B5549" i="1"/>
  <c r="D5550" i="1"/>
  <c r="E5550" i="1"/>
  <c r="F2388" i="1"/>
  <c r="C2388" i="1" s="1"/>
  <c r="D5551" i="1"/>
  <c r="E5551" i="1"/>
  <c r="F2389" i="1"/>
  <c r="D5552" i="1"/>
  <c r="E5552" i="1"/>
  <c r="F2390" i="1"/>
  <c r="D5553" i="1"/>
  <c r="E5553" i="1"/>
  <c r="F2391" i="1"/>
  <c r="D5554" i="1"/>
  <c r="E5554" i="1"/>
  <c r="F2392" i="1"/>
  <c r="C5554" i="1" s="1"/>
  <c r="D5555" i="1"/>
  <c r="E5555" i="1"/>
  <c r="F2393" i="1"/>
  <c r="D5556" i="1"/>
  <c r="E5556" i="1"/>
  <c r="F2394" i="1"/>
  <c r="C2394" i="1" s="1"/>
  <c r="D5557" i="1"/>
  <c r="E5557" i="1"/>
  <c r="F2395" i="1"/>
  <c r="B5557" i="1" s="1"/>
  <c r="D5558" i="1"/>
  <c r="E5558" i="1"/>
  <c r="F2396" i="1"/>
  <c r="D5559" i="1"/>
  <c r="E5559" i="1"/>
  <c r="F2397" i="1"/>
  <c r="B5559" i="1" s="1"/>
  <c r="D5560" i="1"/>
  <c r="E5560" i="1"/>
  <c r="F2398" i="1"/>
  <c r="D5561" i="1"/>
  <c r="E5561" i="1"/>
  <c r="F2399" i="1"/>
  <c r="D5562" i="1"/>
  <c r="E5562" i="1"/>
  <c r="F2400" i="1"/>
  <c r="D5563" i="1"/>
  <c r="E5563" i="1"/>
  <c r="F2401" i="1"/>
  <c r="D5564" i="1"/>
  <c r="E5564" i="1"/>
  <c r="F2402" i="1"/>
  <c r="D5565" i="1"/>
  <c r="E5565" i="1"/>
  <c r="F2403" i="1"/>
  <c r="D5566" i="1"/>
  <c r="E5566" i="1"/>
  <c r="F2404" i="1"/>
  <c r="D5567" i="1"/>
  <c r="E5567" i="1"/>
  <c r="F2405" i="1"/>
  <c r="D5568" i="1"/>
  <c r="E5568" i="1"/>
  <c r="F2406" i="1"/>
  <c r="D5569" i="1"/>
  <c r="E5569" i="1"/>
  <c r="F2407" i="1"/>
  <c r="D5570" i="1"/>
  <c r="E5570" i="1"/>
  <c r="F2408" i="1"/>
  <c r="D5571" i="1"/>
  <c r="E5571" i="1"/>
  <c r="F2409" i="1"/>
  <c r="D5572" i="1"/>
  <c r="E5572" i="1"/>
  <c r="F2410" i="1"/>
  <c r="D5573" i="1"/>
  <c r="E5573" i="1"/>
  <c r="F2411" i="1"/>
  <c r="D5574" i="1"/>
  <c r="E5574" i="1"/>
  <c r="F2412" i="1"/>
  <c r="D5575" i="1"/>
  <c r="E5575" i="1"/>
  <c r="F2413" i="1"/>
  <c r="D5576" i="1"/>
  <c r="E5576" i="1"/>
  <c r="F2414" i="1"/>
  <c r="D5577" i="1"/>
  <c r="E5577" i="1"/>
  <c r="F2415" i="1"/>
  <c r="D5578" i="1"/>
  <c r="E5578" i="1"/>
  <c r="F2416" i="1"/>
  <c r="D5579" i="1"/>
  <c r="E5579" i="1"/>
  <c r="F2417" i="1"/>
  <c r="D5580" i="1"/>
  <c r="E5580" i="1"/>
  <c r="F2418" i="1"/>
  <c r="D5581" i="1"/>
  <c r="E5581" i="1"/>
  <c r="F2419" i="1"/>
  <c r="D5582" i="1"/>
  <c r="E5582" i="1"/>
  <c r="F2420" i="1"/>
  <c r="D5583" i="1"/>
  <c r="E5583" i="1"/>
  <c r="F2421" i="1"/>
  <c r="D5584" i="1"/>
  <c r="E5584" i="1"/>
  <c r="F2422" i="1"/>
  <c r="D5585" i="1"/>
  <c r="E5585" i="1"/>
  <c r="F2423" i="1"/>
  <c r="D5586" i="1"/>
  <c r="E5586" i="1"/>
  <c r="F2424" i="1"/>
  <c r="D5587" i="1"/>
  <c r="E5587" i="1"/>
  <c r="F2425" i="1"/>
  <c r="D5588" i="1"/>
  <c r="E5588" i="1"/>
  <c r="F2426" i="1"/>
  <c r="D5589" i="1"/>
  <c r="E5589" i="1"/>
  <c r="F2427" i="1"/>
  <c r="D5590" i="1"/>
  <c r="E5590" i="1"/>
  <c r="F2428" i="1"/>
  <c r="D5591" i="1"/>
  <c r="E5591" i="1"/>
  <c r="F2429" i="1"/>
  <c r="D5592" i="1"/>
  <c r="E5592" i="1"/>
  <c r="F2430" i="1"/>
  <c r="D5593" i="1"/>
  <c r="E5593" i="1"/>
  <c r="F2431" i="1"/>
  <c r="D5594" i="1"/>
  <c r="E5594" i="1"/>
  <c r="F2432" i="1"/>
  <c r="D5595" i="1"/>
  <c r="E5595" i="1"/>
  <c r="F2433" i="1"/>
  <c r="D5596" i="1"/>
  <c r="E5596" i="1"/>
  <c r="F2434" i="1"/>
  <c r="D5597" i="1"/>
  <c r="E5597" i="1"/>
  <c r="F2435" i="1"/>
  <c r="B5597" i="1" s="1"/>
  <c r="D5598" i="1"/>
  <c r="E5598" i="1"/>
  <c r="F2436" i="1"/>
  <c r="D5599" i="1"/>
  <c r="E5599" i="1"/>
  <c r="F2437" i="1"/>
  <c r="D5600" i="1"/>
  <c r="E5600" i="1"/>
  <c r="F2438" i="1"/>
  <c r="B5600" i="1" s="1"/>
  <c r="D5601" i="1"/>
  <c r="E5601" i="1"/>
  <c r="F2439" i="1"/>
  <c r="D5602" i="1"/>
  <c r="E5602" i="1"/>
  <c r="F2440" i="1"/>
  <c r="D5603" i="1"/>
  <c r="E5603" i="1"/>
  <c r="F2441" i="1"/>
  <c r="B5603" i="1" s="1"/>
  <c r="D5604" i="1"/>
  <c r="E5604" i="1"/>
  <c r="F2442" i="1"/>
  <c r="D5605" i="1"/>
  <c r="E5605" i="1"/>
  <c r="F2443" i="1"/>
  <c r="D5606" i="1"/>
  <c r="E5606" i="1"/>
  <c r="F2444" i="1"/>
  <c r="C2444" i="1" s="1"/>
  <c r="D5607" i="1"/>
  <c r="E5607" i="1"/>
  <c r="F2445" i="1"/>
  <c r="D5608" i="1"/>
  <c r="E5608" i="1"/>
  <c r="F2446" i="1"/>
  <c r="D5609" i="1"/>
  <c r="E5609" i="1"/>
  <c r="F2447" i="1"/>
  <c r="D5610" i="1"/>
  <c r="E5610" i="1"/>
  <c r="F2448" i="1"/>
  <c r="D5611" i="1"/>
  <c r="E5611" i="1"/>
  <c r="F2449" i="1"/>
  <c r="D5612" i="1"/>
  <c r="E5612" i="1"/>
  <c r="F2450" i="1"/>
  <c r="D5613" i="1"/>
  <c r="E5613" i="1"/>
  <c r="F2451" i="1"/>
  <c r="D5614" i="1"/>
  <c r="E5614" i="1"/>
  <c r="F2452" i="1"/>
  <c r="C2452" i="1" s="1"/>
  <c r="D5615" i="1"/>
  <c r="E5615" i="1"/>
  <c r="F2453" i="1"/>
  <c r="C2453" i="1" s="1"/>
  <c r="D5616" i="1"/>
  <c r="E5616" i="1"/>
  <c r="F2454" i="1"/>
  <c r="D5617" i="1"/>
  <c r="E5617" i="1"/>
  <c r="F2455" i="1"/>
  <c r="D5618" i="1"/>
  <c r="E5618" i="1"/>
  <c r="F2456" i="1"/>
  <c r="C5618" i="1" s="1"/>
  <c r="D5619" i="1"/>
  <c r="E5619" i="1"/>
  <c r="F2457" i="1"/>
  <c r="B5619" i="1" s="1"/>
  <c r="D5620" i="1"/>
  <c r="E5620" i="1"/>
  <c r="F2458" i="1"/>
  <c r="D5621" i="1"/>
  <c r="E5621" i="1"/>
  <c r="F2459" i="1"/>
  <c r="C5621" i="1" s="1"/>
  <c r="D5622" i="1"/>
  <c r="E5622" i="1"/>
  <c r="F2460" i="1"/>
  <c r="C2460" i="1" s="1"/>
  <c r="D5623" i="1"/>
  <c r="E5623" i="1"/>
  <c r="F2461" i="1"/>
  <c r="D5624" i="1"/>
  <c r="E5624" i="1"/>
  <c r="F2462" i="1"/>
  <c r="B5624" i="1" s="1"/>
  <c r="D5625" i="1"/>
  <c r="E5625" i="1"/>
  <c r="F2463" i="1"/>
  <c r="D5626" i="1"/>
  <c r="E5626" i="1"/>
  <c r="F2464" i="1"/>
  <c r="D5627" i="1"/>
  <c r="E5627" i="1"/>
  <c r="F2465" i="1"/>
  <c r="D5628" i="1"/>
  <c r="E5628" i="1"/>
  <c r="F2466" i="1"/>
  <c r="D5629" i="1"/>
  <c r="E5629" i="1"/>
  <c r="F2467" i="1"/>
  <c r="D5630" i="1"/>
  <c r="E5630" i="1"/>
  <c r="F2468" i="1"/>
  <c r="C2468" i="1" s="1"/>
  <c r="D5631" i="1"/>
  <c r="E5631" i="1"/>
  <c r="F2469" i="1"/>
  <c r="C2469" i="1" s="1"/>
  <c r="D5632" i="1"/>
  <c r="E5632" i="1"/>
  <c r="F2470" i="1"/>
  <c r="D5633" i="1"/>
  <c r="E5633" i="1"/>
  <c r="F2471" i="1"/>
  <c r="D5634" i="1"/>
  <c r="E5634" i="1"/>
  <c r="F2472" i="1"/>
  <c r="D5635" i="1"/>
  <c r="E5635" i="1"/>
  <c r="F2473" i="1"/>
  <c r="D5636" i="1"/>
  <c r="E5636" i="1"/>
  <c r="F2474" i="1"/>
  <c r="D5637" i="1"/>
  <c r="E5637" i="1"/>
  <c r="F2475" i="1"/>
  <c r="D5638" i="1"/>
  <c r="E5638" i="1"/>
  <c r="F2476" i="1"/>
  <c r="C2476" i="1" s="1"/>
  <c r="D5639" i="1"/>
  <c r="E5639" i="1"/>
  <c r="F2477" i="1"/>
  <c r="D5640" i="1"/>
  <c r="E5640" i="1"/>
  <c r="F2478" i="1"/>
  <c r="D5641" i="1"/>
  <c r="E5641" i="1"/>
  <c r="F2479" i="1"/>
  <c r="D5642" i="1"/>
  <c r="E5642" i="1"/>
  <c r="F2480" i="1"/>
  <c r="D5643" i="1"/>
  <c r="E5643" i="1"/>
  <c r="F2481" i="1"/>
  <c r="B5643" i="1" s="1"/>
  <c r="D5644" i="1"/>
  <c r="E5644" i="1"/>
  <c r="F2482" i="1"/>
  <c r="C5644" i="1" s="1"/>
  <c r="D5645" i="1"/>
  <c r="E5645" i="1"/>
  <c r="F2483" i="1"/>
  <c r="D5646" i="1"/>
  <c r="E5646" i="1"/>
  <c r="F2484" i="1"/>
  <c r="C2484" i="1" s="1"/>
  <c r="D5647" i="1"/>
  <c r="E5647" i="1"/>
  <c r="F2485" i="1"/>
  <c r="D5648" i="1"/>
  <c r="E5648" i="1"/>
  <c r="F2486" i="1"/>
  <c r="B5648" i="1" s="1"/>
  <c r="D5649" i="1"/>
  <c r="E5649" i="1"/>
  <c r="F2487" i="1"/>
  <c r="D5650" i="1"/>
  <c r="E5650" i="1"/>
  <c r="F2488" i="1"/>
  <c r="D5651" i="1"/>
  <c r="E5651" i="1"/>
  <c r="F2489" i="1"/>
  <c r="B5651" i="1" s="1"/>
  <c r="D5652" i="1"/>
  <c r="E5652" i="1"/>
  <c r="F2490" i="1"/>
  <c r="C5652" i="1" s="1"/>
  <c r="D5653" i="1"/>
  <c r="E5653" i="1"/>
  <c r="F2491" i="1"/>
  <c r="D5654" i="1"/>
  <c r="E5654" i="1"/>
  <c r="F2492" i="1"/>
  <c r="C2492" i="1" s="1"/>
  <c r="D5655" i="1"/>
  <c r="E5655" i="1"/>
  <c r="F2493" i="1"/>
  <c r="D5656" i="1"/>
  <c r="E5656" i="1"/>
  <c r="F2494" i="1"/>
  <c r="D5657" i="1"/>
  <c r="E5657" i="1"/>
  <c r="F2495" i="1"/>
  <c r="D5658" i="1"/>
  <c r="E5658" i="1"/>
  <c r="F2496" i="1"/>
  <c r="D5659" i="1"/>
  <c r="E5659" i="1"/>
  <c r="F2497" i="1"/>
  <c r="D5660" i="1"/>
  <c r="E5660" i="1"/>
  <c r="F2498" i="1"/>
  <c r="D5661" i="1"/>
  <c r="E5661" i="1"/>
  <c r="F2499" i="1"/>
  <c r="D5662" i="1"/>
  <c r="E5662" i="1"/>
  <c r="F2500" i="1"/>
  <c r="C2500" i="1" s="1"/>
  <c r="D5663" i="1"/>
  <c r="E5663" i="1"/>
  <c r="F2501" i="1"/>
  <c r="D5664" i="1"/>
  <c r="E5664" i="1"/>
  <c r="F2502" i="1"/>
  <c r="D5665" i="1"/>
  <c r="E5665" i="1"/>
  <c r="F2503" i="1"/>
  <c r="D5666" i="1"/>
  <c r="E5666" i="1"/>
  <c r="F2504" i="1"/>
  <c r="D5667" i="1"/>
  <c r="E5667" i="1"/>
  <c r="F2505" i="1"/>
  <c r="D5668" i="1"/>
  <c r="E5668" i="1"/>
  <c r="F2506" i="1"/>
  <c r="C2506" i="1" s="1"/>
  <c r="D5669" i="1"/>
  <c r="E5669" i="1"/>
  <c r="F2507" i="1"/>
  <c r="D5670" i="1"/>
  <c r="E5670" i="1"/>
  <c r="F2508" i="1"/>
  <c r="D5671" i="1"/>
  <c r="E5671" i="1"/>
  <c r="F2509" i="1"/>
  <c r="D5672" i="1"/>
  <c r="E5672" i="1"/>
  <c r="F2510" i="1"/>
  <c r="D5673" i="1"/>
  <c r="E5673" i="1"/>
  <c r="F2511" i="1"/>
  <c r="D5674" i="1"/>
  <c r="E5674" i="1"/>
  <c r="F2512" i="1"/>
  <c r="D5675" i="1"/>
  <c r="E5675" i="1"/>
  <c r="F2513" i="1"/>
  <c r="D5676" i="1"/>
  <c r="E5676" i="1"/>
  <c r="F2514" i="1"/>
  <c r="D5677" i="1"/>
  <c r="E5677" i="1"/>
  <c r="F2515" i="1"/>
  <c r="D5678" i="1"/>
  <c r="E5678" i="1"/>
  <c r="F2516" i="1"/>
  <c r="D5679" i="1"/>
  <c r="E5679" i="1"/>
  <c r="F2517" i="1"/>
  <c r="C5679" i="1" s="1"/>
  <c r="D5680" i="1"/>
  <c r="E5680" i="1"/>
  <c r="F2518" i="1"/>
  <c r="D5681" i="1"/>
  <c r="E5681" i="1"/>
  <c r="F2519" i="1"/>
  <c r="D5682" i="1"/>
  <c r="E5682" i="1"/>
  <c r="F2520" i="1"/>
  <c r="C5682" i="1" s="1"/>
  <c r="D5683" i="1"/>
  <c r="E5683" i="1"/>
  <c r="F2521" i="1"/>
  <c r="B5683" i="1" s="1"/>
  <c r="D5684" i="1"/>
  <c r="E5684" i="1"/>
  <c r="F2522" i="1"/>
  <c r="D5685" i="1"/>
  <c r="E5685" i="1"/>
  <c r="F2523" i="1"/>
  <c r="B5685" i="1" s="1"/>
  <c r="D5686" i="1"/>
  <c r="E5686" i="1"/>
  <c r="F2524" i="1"/>
  <c r="D5687" i="1"/>
  <c r="E5687" i="1"/>
  <c r="F2525" i="1"/>
  <c r="B5687" i="1" s="1"/>
  <c r="D5688" i="1"/>
  <c r="E5688" i="1"/>
  <c r="F2526" i="1"/>
  <c r="D5689" i="1"/>
  <c r="E5689" i="1"/>
  <c r="F2527" i="1"/>
  <c r="D5690" i="1"/>
  <c r="E5690" i="1"/>
  <c r="F2528" i="1"/>
  <c r="D5691" i="1"/>
  <c r="E5691" i="1"/>
  <c r="F2529" i="1"/>
  <c r="D5692" i="1"/>
  <c r="E5692" i="1"/>
  <c r="F2530" i="1"/>
  <c r="D5693" i="1"/>
  <c r="E5693" i="1"/>
  <c r="F2531" i="1"/>
  <c r="D5694" i="1"/>
  <c r="E5694" i="1"/>
  <c r="F2532" i="1"/>
  <c r="D5695" i="1"/>
  <c r="E5695" i="1"/>
  <c r="F2533" i="1"/>
  <c r="D5696" i="1"/>
  <c r="E5696" i="1"/>
  <c r="F2534" i="1"/>
  <c r="D5697" i="1"/>
  <c r="E5697" i="1"/>
  <c r="F2535" i="1"/>
  <c r="D5698" i="1"/>
  <c r="E5698" i="1"/>
  <c r="F2536" i="1"/>
  <c r="D5699" i="1"/>
  <c r="E5699" i="1"/>
  <c r="F2537" i="1"/>
  <c r="D5700" i="1"/>
  <c r="E5700" i="1"/>
  <c r="F2538" i="1"/>
  <c r="D5701" i="1"/>
  <c r="E5701" i="1"/>
  <c r="F2539" i="1"/>
  <c r="D5702" i="1"/>
  <c r="E5702" i="1"/>
  <c r="F2540" i="1"/>
  <c r="D5703" i="1"/>
  <c r="E5703" i="1"/>
  <c r="F2580" i="1"/>
  <c r="D5704" i="1"/>
  <c r="E5704" i="1"/>
  <c r="F2581" i="1"/>
  <c r="D5705" i="1"/>
  <c r="E5705" i="1"/>
  <c r="F2582" i="1"/>
  <c r="D5706" i="1"/>
  <c r="E5706" i="1"/>
  <c r="F2583" i="1"/>
  <c r="D5707" i="1"/>
  <c r="E5707" i="1"/>
  <c r="F2584" i="1"/>
  <c r="D5708" i="1"/>
  <c r="E5708" i="1"/>
  <c r="F2585" i="1"/>
  <c r="D5709" i="1"/>
  <c r="E5709" i="1"/>
  <c r="F2586" i="1"/>
  <c r="D5710" i="1"/>
  <c r="E5710" i="1"/>
  <c r="F2587" i="1"/>
  <c r="D5711" i="1"/>
  <c r="E5711" i="1"/>
  <c r="F2588" i="1"/>
  <c r="D5712" i="1"/>
  <c r="E5712" i="1"/>
  <c r="F2589" i="1"/>
  <c r="D5713" i="1"/>
  <c r="E5713" i="1"/>
  <c r="F2590" i="1"/>
  <c r="D5714" i="1"/>
  <c r="E5714" i="1"/>
  <c r="F2591" i="1"/>
  <c r="D5715" i="1"/>
  <c r="E5715" i="1"/>
  <c r="F2592" i="1"/>
  <c r="B5715" i="1" s="1"/>
  <c r="D5716" i="1"/>
  <c r="E5716" i="1"/>
  <c r="F2593" i="1"/>
  <c r="D5717" i="1"/>
  <c r="E5717" i="1"/>
  <c r="F2594" i="1"/>
  <c r="D5718" i="1"/>
  <c r="E5718" i="1"/>
  <c r="F2595" i="1"/>
  <c r="D5719" i="1"/>
  <c r="E5719" i="1"/>
  <c r="F2596" i="1"/>
  <c r="D5720" i="1"/>
  <c r="E5720" i="1"/>
  <c r="F2597" i="1"/>
  <c r="D5721" i="1"/>
  <c r="E5721" i="1"/>
  <c r="F2598" i="1"/>
  <c r="D5722" i="1"/>
  <c r="E5722" i="1"/>
  <c r="F2599" i="1"/>
  <c r="D5723" i="1"/>
  <c r="E5723" i="1"/>
  <c r="F2600" i="1"/>
  <c r="B5723" i="1" s="1"/>
  <c r="D5724" i="1"/>
  <c r="E5724" i="1"/>
  <c r="F2601" i="1"/>
  <c r="D5725" i="1"/>
  <c r="E5725" i="1"/>
  <c r="F2602" i="1"/>
  <c r="D5726" i="1"/>
  <c r="E5726" i="1"/>
  <c r="F2603" i="1"/>
  <c r="D5727" i="1"/>
  <c r="E5727" i="1"/>
  <c r="F2604" i="1"/>
  <c r="D5728" i="1"/>
  <c r="E5728" i="1"/>
  <c r="F2605" i="1"/>
  <c r="D5729" i="1"/>
  <c r="E5729" i="1"/>
  <c r="F2606" i="1"/>
  <c r="D5730" i="1"/>
  <c r="E5730" i="1"/>
  <c r="F2607" i="1"/>
  <c r="D5731" i="1"/>
  <c r="E5731" i="1"/>
  <c r="F2608" i="1"/>
  <c r="D5732" i="1"/>
  <c r="E5732" i="1"/>
  <c r="F2609" i="1"/>
  <c r="D5733" i="1"/>
  <c r="E5733" i="1"/>
  <c r="F2610" i="1"/>
  <c r="D5734" i="1"/>
  <c r="E5734" i="1"/>
  <c r="F2611" i="1"/>
  <c r="D5735" i="1"/>
  <c r="E5735" i="1"/>
  <c r="F2612" i="1"/>
  <c r="D5736" i="1"/>
  <c r="E5736" i="1"/>
  <c r="F2613" i="1"/>
  <c r="D5737" i="1"/>
  <c r="E5737" i="1"/>
  <c r="F2614" i="1"/>
  <c r="C2614" i="1" s="1"/>
  <c r="D5738" i="1"/>
  <c r="E5738" i="1"/>
  <c r="F2615" i="1"/>
  <c r="D5739" i="1"/>
  <c r="E5739" i="1"/>
  <c r="F2616" i="1"/>
  <c r="D5740" i="1"/>
  <c r="E5740" i="1"/>
  <c r="F2617" i="1"/>
  <c r="C2617" i="1" s="1"/>
  <c r="D5741" i="1"/>
  <c r="E5741" i="1"/>
  <c r="F2618" i="1"/>
  <c r="C2618" i="1" s="1"/>
  <c r="D5742" i="1"/>
  <c r="E5742" i="1"/>
  <c r="F2619" i="1"/>
  <c r="D5743" i="1"/>
  <c r="E5743" i="1"/>
  <c r="F2645" i="1"/>
  <c r="D5744" i="1"/>
  <c r="E5744" i="1"/>
  <c r="F2646" i="1"/>
  <c r="D5745" i="1"/>
  <c r="E5745" i="1"/>
  <c r="F2647" i="1"/>
  <c r="D5746" i="1"/>
  <c r="E5746" i="1"/>
  <c r="F2648" i="1"/>
  <c r="D5747" i="1"/>
  <c r="E5747" i="1"/>
  <c r="F2649" i="1"/>
  <c r="B5747" i="1" s="1"/>
  <c r="D5748" i="1"/>
  <c r="E5748" i="1"/>
  <c r="F2650" i="1"/>
  <c r="C5748" i="1" s="1"/>
  <c r="D5749" i="1"/>
  <c r="E5749" i="1"/>
  <c r="F2651" i="1"/>
  <c r="C5749" i="1" s="1"/>
  <c r="D5750" i="1"/>
  <c r="E5750" i="1"/>
  <c r="F2652" i="1"/>
  <c r="D5751" i="1"/>
  <c r="E5751" i="1"/>
  <c r="F2653" i="1"/>
  <c r="D5752" i="1"/>
  <c r="E5752" i="1"/>
  <c r="F2654" i="1"/>
  <c r="B5752" i="1" s="1"/>
  <c r="D5753" i="1"/>
  <c r="E5753" i="1"/>
  <c r="F2655" i="1"/>
  <c r="D5754" i="1"/>
  <c r="E5754" i="1"/>
  <c r="F2656" i="1"/>
  <c r="D5755" i="1"/>
  <c r="E5755" i="1"/>
  <c r="F2657" i="1"/>
  <c r="B5755" i="1" s="1"/>
  <c r="D5756" i="1"/>
  <c r="E5756" i="1"/>
  <c r="F2658" i="1"/>
  <c r="C5756" i="1" s="1"/>
  <c r="D5757" i="1"/>
  <c r="E5757" i="1"/>
  <c r="F2659" i="1"/>
  <c r="C5757" i="1" s="1"/>
  <c r="D5758" i="1"/>
  <c r="E5758" i="1"/>
  <c r="F2660" i="1"/>
  <c r="D5759" i="1"/>
  <c r="E5759" i="1"/>
  <c r="F2661" i="1"/>
  <c r="D5760" i="1"/>
  <c r="E5760" i="1"/>
  <c r="F2662" i="1"/>
  <c r="B5760" i="1" s="1"/>
  <c r="D5761" i="1"/>
  <c r="E5761" i="1"/>
  <c r="F2663" i="1"/>
  <c r="D5762" i="1"/>
  <c r="E5762" i="1"/>
  <c r="F2664" i="1"/>
  <c r="D5763" i="1"/>
  <c r="E5763" i="1"/>
  <c r="F2665" i="1"/>
  <c r="B5763" i="1" s="1"/>
  <c r="D5764" i="1"/>
  <c r="E5764" i="1"/>
  <c r="F2687" i="1"/>
  <c r="C5764" i="1" s="1"/>
  <c r="D5765" i="1"/>
  <c r="E5765" i="1"/>
  <c r="F2688" i="1"/>
  <c r="B5765" i="1" s="1"/>
  <c r="D5766" i="1"/>
  <c r="E5766" i="1"/>
  <c r="F2689" i="1"/>
  <c r="D5767" i="1"/>
  <c r="E5767" i="1"/>
  <c r="F2690" i="1"/>
  <c r="C5768" i="1"/>
  <c r="D5768" i="1"/>
  <c r="E5768" i="1"/>
  <c r="F2691" i="1"/>
  <c r="B5768" i="1" s="1"/>
  <c r="D5769" i="1"/>
  <c r="E5769" i="1"/>
  <c r="F2692" i="1"/>
  <c r="D5770" i="1"/>
  <c r="E5770" i="1"/>
  <c r="F2693" i="1"/>
  <c r="D5771" i="1"/>
  <c r="E5771" i="1"/>
  <c r="F2694" i="1"/>
  <c r="B5771" i="1" s="1"/>
  <c r="D5772" i="1"/>
  <c r="E5772" i="1"/>
  <c r="F2695" i="1"/>
  <c r="C5772" i="1" s="1"/>
  <c r="B5773" i="1"/>
  <c r="D5773" i="1"/>
  <c r="E5773" i="1"/>
  <c r="F2696" i="1"/>
  <c r="C5773" i="1" s="1"/>
  <c r="D5774" i="1"/>
  <c r="E5774" i="1"/>
  <c r="F2697" i="1"/>
  <c r="D5775" i="1"/>
  <c r="E5775" i="1"/>
  <c r="F2721" i="1"/>
  <c r="C5775" i="1" s="1"/>
  <c r="D5776" i="1"/>
  <c r="E5776" i="1"/>
  <c r="F2722" i="1"/>
  <c r="B5776" i="1" s="1"/>
  <c r="D5777" i="1"/>
  <c r="E5777" i="1"/>
  <c r="F2723" i="1"/>
  <c r="D5778" i="1"/>
  <c r="E5778" i="1"/>
  <c r="F2724" i="1"/>
  <c r="D5779" i="1"/>
  <c r="E5779" i="1"/>
  <c r="F2725" i="1"/>
  <c r="D5780" i="1"/>
  <c r="E5780" i="1"/>
  <c r="F2726" i="1"/>
  <c r="D5781" i="1"/>
  <c r="E5781" i="1"/>
  <c r="F2727" i="1"/>
  <c r="D5782" i="1"/>
  <c r="E5782" i="1"/>
  <c r="F2728" i="1"/>
  <c r="D5783" i="1"/>
  <c r="E5783" i="1"/>
  <c r="F2729" i="1"/>
  <c r="D5784" i="1"/>
  <c r="E5784" i="1"/>
  <c r="F2730" i="1"/>
  <c r="D5785" i="1"/>
  <c r="E5785" i="1"/>
  <c r="F2731" i="1"/>
  <c r="D5786" i="1"/>
  <c r="E5786" i="1"/>
  <c r="F2732" i="1"/>
  <c r="D5787" i="1"/>
  <c r="E5787" i="1"/>
  <c r="F2761" i="1"/>
  <c r="D5788" i="1"/>
  <c r="E5788" i="1"/>
  <c r="F2762" i="1"/>
  <c r="D5789" i="1"/>
  <c r="E5789" i="1"/>
  <c r="F2763" i="1"/>
  <c r="D5790" i="1"/>
  <c r="E5790" i="1"/>
  <c r="F2764" i="1"/>
  <c r="D5791" i="1"/>
  <c r="E5791" i="1"/>
  <c r="F2765" i="1"/>
  <c r="D5792" i="1"/>
  <c r="E5792" i="1"/>
  <c r="F2766" i="1"/>
  <c r="D5793" i="1"/>
  <c r="E5793" i="1"/>
  <c r="F2767" i="1"/>
  <c r="D5794" i="1"/>
  <c r="E5794" i="1"/>
  <c r="F2768" i="1"/>
  <c r="D5795" i="1"/>
  <c r="E5795" i="1"/>
  <c r="F2769" i="1"/>
  <c r="D5796" i="1"/>
  <c r="E5796" i="1"/>
  <c r="F2770" i="1"/>
  <c r="D5797" i="1"/>
  <c r="E5797" i="1"/>
  <c r="F2771" i="1"/>
  <c r="D5798" i="1"/>
  <c r="E5798" i="1"/>
  <c r="F2772" i="1"/>
  <c r="D5799" i="1"/>
  <c r="E5799" i="1"/>
  <c r="F2773" i="1"/>
  <c r="D5800" i="1"/>
  <c r="E5800" i="1"/>
  <c r="F2774" i="1"/>
  <c r="D5801" i="1"/>
  <c r="E5801" i="1"/>
  <c r="D5802" i="1"/>
  <c r="E5802" i="1"/>
  <c r="F2794" i="1"/>
  <c r="D5803" i="1"/>
  <c r="E5803" i="1"/>
  <c r="F2795" i="1"/>
  <c r="D5804" i="1"/>
  <c r="E5804" i="1"/>
  <c r="F2796" i="1"/>
  <c r="D5805" i="1"/>
  <c r="E5805" i="1"/>
  <c r="F2797" i="1"/>
  <c r="D5806" i="1"/>
  <c r="E5806" i="1"/>
  <c r="F2798" i="1"/>
  <c r="D5807" i="1"/>
  <c r="E5807" i="1"/>
  <c r="F2799" i="1"/>
  <c r="D5808" i="1"/>
  <c r="E5808" i="1"/>
  <c r="F2800" i="1"/>
  <c r="D5809" i="1"/>
  <c r="E5809" i="1"/>
  <c r="F2801" i="1"/>
  <c r="D5810" i="1"/>
  <c r="E5810" i="1"/>
  <c r="F2802" i="1"/>
  <c r="D5811" i="1"/>
  <c r="E5811" i="1"/>
  <c r="F2803" i="1"/>
  <c r="D5812" i="1"/>
  <c r="E5812" i="1"/>
  <c r="F2834" i="1"/>
  <c r="D5813" i="1"/>
  <c r="E5813" i="1"/>
  <c r="F2835" i="1"/>
  <c r="D5814" i="1"/>
  <c r="E5814" i="1"/>
  <c r="F2836" i="1"/>
  <c r="D5815" i="1"/>
  <c r="E5815" i="1"/>
  <c r="F2837" i="1"/>
  <c r="D5816" i="1"/>
  <c r="E5816" i="1"/>
  <c r="F2838" i="1"/>
  <c r="D5817" i="1"/>
  <c r="E5817" i="1"/>
  <c r="F2839" i="1"/>
  <c r="D5818" i="1"/>
  <c r="E5818" i="1"/>
  <c r="F2840" i="1"/>
  <c r="D5819" i="1"/>
  <c r="E5819" i="1"/>
  <c r="F2841" i="1"/>
  <c r="D5820" i="1"/>
  <c r="E5820" i="1"/>
  <c r="F2842" i="1"/>
  <c r="D5821" i="1"/>
  <c r="E5821" i="1"/>
  <c r="F2843" i="1"/>
  <c r="D5822" i="1"/>
  <c r="E5822" i="1"/>
  <c r="F2844" i="1"/>
  <c r="D5823" i="1"/>
  <c r="E5823" i="1"/>
  <c r="F2845" i="1"/>
  <c r="D5824" i="1"/>
  <c r="E5824" i="1"/>
  <c r="F2846" i="1"/>
  <c r="D5825" i="1"/>
  <c r="E5825" i="1"/>
  <c r="F2847" i="1"/>
  <c r="D5826" i="1"/>
  <c r="E5826" i="1"/>
  <c r="F2848" i="1"/>
  <c r="D5827" i="1"/>
  <c r="E5827" i="1"/>
  <c r="F2861" i="1"/>
  <c r="D5828" i="1"/>
  <c r="E5828" i="1"/>
  <c r="F2862" i="1"/>
  <c r="D5829" i="1"/>
  <c r="E5829" i="1"/>
  <c r="F2863" i="1"/>
  <c r="D5830" i="1"/>
  <c r="E5830" i="1"/>
  <c r="F2864" i="1"/>
  <c r="D5831" i="1"/>
  <c r="E5831" i="1"/>
  <c r="F2865" i="1"/>
  <c r="D5832" i="1"/>
  <c r="E5832" i="1"/>
  <c r="F2866" i="1"/>
  <c r="D5833" i="1"/>
  <c r="E5833" i="1"/>
  <c r="F2870" i="1"/>
  <c r="D5834" i="1"/>
  <c r="E5834" i="1"/>
  <c r="F2871" i="1"/>
  <c r="D5835" i="1"/>
  <c r="E5835" i="1"/>
  <c r="F2900" i="1"/>
  <c r="D5836" i="1"/>
  <c r="E5836" i="1"/>
  <c r="F2901" i="1"/>
  <c r="D5837" i="1"/>
  <c r="E5837" i="1"/>
  <c r="F2902" i="1"/>
  <c r="B5837" i="1" s="1"/>
  <c r="D5838" i="1"/>
  <c r="E5838" i="1"/>
  <c r="F2903" i="1"/>
  <c r="C5839" i="1"/>
  <c r="D5839" i="1"/>
  <c r="E5839" i="1"/>
  <c r="F2904" i="1"/>
  <c r="B5839" i="1" s="1"/>
  <c r="D5840" i="1"/>
  <c r="E5840" i="1"/>
  <c r="F2905" i="1"/>
  <c r="B5840" i="1" s="1"/>
  <c r="D5841" i="1"/>
  <c r="E5841" i="1"/>
  <c r="F2906" i="1"/>
  <c r="B5841" i="1" s="1"/>
  <c r="D5842" i="1"/>
  <c r="E5842" i="1"/>
  <c r="F2907" i="1"/>
  <c r="C5842" i="1" s="1"/>
  <c r="D5843" i="1"/>
  <c r="E5843" i="1"/>
  <c r="F2908" i="1"/>
  <c r="B5844" i="1"/>
  <c r="D5844" i="1"/>
  <c r="E5844" i="1"/>
  <c r="F2909" i="1"/>
  <c r="C5844" i="1" s="1"/>
  <c r="D5845" i="1"/>
  <c r="E5845" i="1"/>
  <c r="F2910" i="1"/>
  <c r="B5845" i="1" s="1"/>
  <c r="D5846" i="1"/>
  <c r="E5846" i="1"/>
  <c r="F2911" i="1"/>
  <c r="D5847" i="1"/>
  <c r="E5847" i="1"/>
  <c r="F2912" i="1"/>
  <c r="B5847" i="1" s="1"/>
  <c r="D5848" i="1"/>
  <c r="E5848" i="1"/>
  <c r="F2913" i="1"/>
  <c r="B5848" i="1" s="1"/>
  <c r="D5849" i="1"/>
  <c r="E5849" i="1"/>
  <c r="F2914" i="1"/>
  <c r="B5849" i="1" s="1"/>
  <c r="D5850" i="1"/>
  <c r="E5850" i="1"/>
  <c r="F2958" i="1"/>
  <c r="D5851" i="1"/>
  <c r="E5851" i="1"/>
  <c r="F2959" i="1"/>
  <c r="D5852" i="1"/>
  <c r="E5852" i="1"/>
  <c r="F2960" i="1"/>
  <c r="D5853" i="1"/>
  <c r="E5853" i="1"/>
  <c r="F2961" i="1"/>
  <c r="D5854" i="1"/>
  <c r="E5854" i="1"/>
  <c r="F2962" i="1"/>
  <c r="D5855" i="1"/>
  <c r="E5855" i="1"/>
  <c r="F2963" i="1"/>
  <c r="D5856" i="1"/>
  <c r="E5856" i="1"/>
  <c r="F2964" i="1"/>
  <c r="D5857" i="1"/>
  <c r="E5857" i="1"/>
  <c r="F2965" i="1"/>
  <c r="D5858" i="1"/>
  <c r="E5858" i="1"/>
  <c r="F2966" i="1"/>
  <c r="D5859" i="1"/>
  <c r="E5859" i="1"/>
  <c r="F2967" i="1"/>
  <c r="D5860" i="1"/>
  <c r="E5860" i="1"/>
  <c r="F2968" i="1"/>
  <c r="C2968" i="1" s="1"/>
  <c r="D5861" i="1"/>
  <c r="E5861" i="1"/>
  <c r="F2969" i="1"/>
  <c r="D5862" i="1"/>
  <c r="E5862" i="1"/>
  <c r="F2970" i="1"/>
  <c r="D5863" i="1"/>
  <c r="E5863" i="1"/>
  <c r="F2971" i="1"/>
  <c r="D5864" i="1"/>
  <c r="E5864" i="1"/>
  <c r="F2972" i="1"/>
  <c r="D5865" i="1"/>
  <c r="E5865" i="1"/>
  <c r="F2973" i="1"/>
  <c r="D5866" i="1"/>
  <c r="E5866" i="1"/>
  <c r="F2974" i="1"/>
  <c r="D5867" i="1"/>
  <c r="E5867" i="1"/>
  <c r="F2975" i="1"/>
  <c r="D5868" i="1"/>
  <c r="E5868" i="1"/>
  <c r="F2976" i="1"/>
  <c r="D5869" i="1"/>
  <c r="E5869" i="1"/>
  <c r="F2977" i="1"/>
  <c r="D5870" i="1"/>
  <c r="E5870" i="1"/>
  <c r="F2978" i="1"/>
  <c r="D5871" i="1"/>
  <c r="E5871" i="1"/>
  <c r="F2979" i="1"/>
  <c r="D5872" i="1"/>
  <c r="E5872" i="1"/>
  <c r="F3015" i="1"/>
  <c r="D5873" i="1"/>
  <c r="E5873" i="1"/>
  <c r="F3016" i="1"/>
  <c r="D5874" i="1"/>
  <c r="E5874" i="1"/>
  <c r="F3017" i="1"/>
  <c r="D5875" i="1"/>
  <c r="E5875" i="1"/>
  <c r="F3018" i="1"/>
  <c r="D5876" i="1"/>
  <c r="E5876" i="1"/>
  <c r="F3019" i="1"/>
  <c r="D5877" i="1"/>
  <c r="E5877" i="1"/>
  <c r="F3020" i="1"/>
  <c r="D5878" i="1"/>
  <c r="E5878" i="1"/>
  <c r="F3021" i="1"/>
  <c r="D5879" i="1"/>
  <c r="E5879" i="1"/>
  <c r="F3022" i="1"/>
  <c r="C5879" i="1" s="1"/>
  <c r="D5880" i="1"/>
  <c r="E5880" i="1"/>
  <c r="F3023" i="1"/>
  <c r="D5881" i="1"/>
  <c r="E5881" i="1"/>
  <c r="F3024" i="1"/>
  <c r="D5882" i="1"/>
  <c r="E5882" i="1"/>
  <c r="F3025" i="1"/>
  <c r="D5883" i="1"/>
  <c r="E5883" i="1"/>
  <c r="F3026" i="1"/>
  <c r="B5883" i="1" s="1"/>
  <c r="D5884" i="1"/>
  <c r="E5884" i="1"/>
  <c r="F3027" i="1"/>
  <c r="C5884" i="1" s="1"/>
  <c r="D5885" i="1"/>
  <c r="E5885" i="1"/>
  <c r="F3028" i="1"/>
  <c r="C5885" i="1" s="1"/>
  <c r="D5886" i="1"/>
  <c r="E5886" i="1"/>
  <c r="F3029" i="1"/>
  <c r="D5887" i="1"/>
  <c r="E5887" i="1"/>
  <c r="F3030" i="1"/>
  <c r="D5888" i="1"/>
  <c r="E5888" i="1"/>
  <c r="F3031" i="1"/>
  <c r="B5888" i="1" s="1"/>
  <c r="D5889" i="1"/>
  <c r="E5889" i="1"/>
  <c r="F3032" i="1"/>
  <c r="D5890" i="1"/>
  <c r="E5890" i="1"/>
  <c r="F3033" i="1"/>
  <c r="D5891" i="1"/>
  <c r="E5891" i="1"/>
  <c r="F3034" i="1"/>
  <c r="D5892" i="1"/>
  <c r="E5892" i="1"/>
  <c r="F3035" i="1"/>
  <c r="D5893" i="1"/>
  <c r="E5893" i="1"/>
  <c r="F3036" i="1"/>
  <c r="D5894" i="1"/>
  <c r="E5894" i="1"/>
  <c r="F3037" i="1"/>
  <c r="D5895" i="1"/>
  <c r="E5895" i="1"/>
  <c r="F3038" i="1"/>
  <c r="D5896" i="1"/>
  <c r="E5896" i="1"/>
  <c r="F3039" i="1"/>
  <c r="D5897" i="1"/>
  <c r="E5897" i="1"/>
  <c r="F3050" i="1"/>
  <c r="D5898" i="1"/>
  <c r="E5898" i="1"/>
  <c r="F3051" i="1"/>
  <c r="D5899" i="1"/>
  <c r="E5899" i="1"/>
  <c r="F3052" i="1"/>
  <c r="D5900" i="1"/>
  <c r="E5900" i="1"/>
  <c r="F3053" i="1"/>
  <c r="D5901" i="1"/>
  <c r="E5901" i="1"/>
  <c r="F3054" i="1"/>
  <c r="D5902" i="1"/>
  <c r="E5902" i="1"/>
  <c r="F3085" i="1"/>
  <c r="D5903" i="1"/>
  <c r="E5903" i="1"/>
  <c r="F3086" i="1"/>
  <c r="D5904" i="1"/>
  <c r="E5904" i="1"/>
  <c r="F3087" i="1"/>
  <c r="D5905" i="1"/>
  <c r="E5905" i="1"/>
  <c r="F3088" i="1"/>
  <c r="D5906" i="1"/>
  <c r="E5906" i="1"/>
  <c r="F3089" i="1"/>
  <c r="D5907" i="1"/>
  <c r="E5907" i="1"/>
  <c r="F3090" i="1"/>
  <c r="D5908" i="1"/>
  <c r="E5908" i="1"/>
  <c r="F3091" i="1"/>
  <c r="D5909" i="1"/>
  <c r="E5909" i="1"/>
  <c r="F3092" i="1"/>
  <c r="D5910" i="1"/>
  <c r="E5910" i="1"/>
  <c r="F3093" i="1"/>
  <c r="D5911" i="1"/>
  <c r="E5911" i="1"/>
  <c r="F3094" i="1"/>
  <c r="D5912" i="1"/>
  <c r="E5912" i="1"/>
  <c r="F3095" i="1"/>
  <c r="D5913" i="1"/>
  <c r="E5913" i="1"/>
  <c r="F3096" i="1"/>
  <c r="D5914" i="1"/>
  <c r="E5914" i="1"/>
  <c r="F3097" i="1"/>
  <c r="D5915" i="1"/>
  <c r="E5915" i="1"/>
  <c r="F3098" i="1"/>
  <c r="D5916" i="1"/>
  <c r="E5916" i="1"/>
  <c r="F3099" i="1"/>
  <c r="D5917" i="1"/>
  <c r="E5917" i="1"/>
  <c r="F3118" i="1"/>
  <c r="B5917" i="1" s="1"/>
  <c r="D5918" i="1"/>
  <c r="E5918" i="1"/>
  <c r="F3119" i="1"/>
  <c r="D5919" i="1"/>
  <c r="E5919" i="1"/>
  <c r="F3120" i="1"/>
  <c r="B5919" i="1" s="1"/>
  <c r="D5920" i="1"/>
  <c r="E5920" i="1"/>
  <c r="F3121" i="1"/>
  <c r="D5921" i="1"/>
  <c r="E5921" i="1"/>
  <c r="F3122" i="1"/>
  <c r="B5921" i="1" s="1"/>
  <c r="D5922" i="1"/>
  <c r="E5922" i="1"/>
  <c r="F3123" i="1"/>
  <c r="C5922" i="1" s="1"/>
  <c r="D5923" i="1"/>
  <c r="E5923" i="1"/>
  <c r="F3124" i="1"/>
  <c r="D5924" i="1"/>
  <c r="E5924" i="1"/>
  <c r="F3125" i="1"/>
  <c r="D5925" i="1"/>
  <c r="E5925" i="1"/>
  <c r="F3126" i="1"/>
  <c r="D5926" i="1"/>
  <c r="E5926" i="1"/>
  <c r="F3137" i="1"/>
  <c r="D5927" i="1"/>
  <c r="E5927" i="1"/>
  <c r="F3138" i="1"/>
  <c r="D5928" i="1"/>
  <c r="E5928" i="1"/>
  <c r="F3139" i="1"/>
  <c r="D5929" i="1"/>
  <c r="E5929" i="1"/>
  <c r="F3140" i="1"/>
  <c r="D5930" i="1"/>
  <c r="E5930" i="1"/>
  <c r="F3141" i="1"/>
  <c r="D5931" i="1"/>
  <c r="E5931" i="1"/>
  <c r="F3142" i="1"/>
  <c r="D5932" i="1"/>
  <c r="E5932" i="1"/>
  <c r="F3167" i="1"/>
  <c r="D5933" i="1"/>
  <c r="E5933" i="1"/>
  <c r="F3168" i="1"/>
  <c r="D5934" i="1"/>
  <c r="E5934" i="1"/>
  <c r="F3169" i="1"/>
  <c r="D5935" i="1"/>
  <c r="E5935" i="1"/>
  <c r="F3170" i="1"/>
  <c r="C5935" i="1" s="1"/>
  <c r="D5936" i="1"/>
  <c r="E5936" i="1"/>
  <c r="F3171" i="1"/>
  <c r="B5936" i="1" s="1"/>
  <c r="D5937" i="1"/>
  <c r="E5937" i="1"/>
  <c r="F3172" i="1"/>
  <c r="B5937" i="1" s="1"/>
  <c r="D5938" i="1"/>
  <c r="E5938" i="1"/>
  <c r="F3173" i="1"/>
  <c r="C5938" i="1" s="1"/>
  <c r="D5939" i="1"/>
  <c r="E5939" i="1"/>
  <c r="F3174" i="1"/>
  <c r="D5940" i="1"/>
  <c r="E5940" i="1"/>
  <c r="F3175" i="1"/>
  <c r="D5941" i="1"/>
  <c r="E5941" i="1"/>
  <c r="F3176" i="1"/>
  <c r="D5942" i="1"/>
  <c r="E5942" i="1"/>
  <c r="F3177" i="1"/>
  <c r="D5943" i="1"/>
  <c r="E5943" i="1"/>
  <c r="F3178" i="1"/>
  <c r="D5944" i="1"/>
  <c r="E5944" i="1"/>
  <c r="F3179" i="1"/>
  <c r="D5945" i="1"/>
  <c r="E5945" i="1"/>
  <c r="F3195" i="1"/>
  <c r="D5946" i="1"/>
  <c r="E5946" i="1"/>
  <c r="F3196" i="1"/>
  <c r="C3196" i="1" s="1"/>
  <c r="D5947" i="1"/>
  <c r="E5947" i="1"/>
  <c r="F3197" i="1"/>
  <c r="D5948" i="1"/>
  <c r="E5948" i="1"/>
  <c r="F3198" i="1"/>
  <c r="D5949" i="1"/>
  <c r="E5949" i="1"/>
  <c r="F3199" i="1"/>
  <c r="D5950" i="1"/>
  <c r="E5950" i="1"/>
  <c r="F3200" i="1"/>
  <c r="D5951" i="1"/>
  <c r="E5951" i="1"/>
  <c r="F3201" i="1"/>
  <c r="D5952" i="1"/>
  <c r="E5952" i="1"/>
  <c r="F3202" i="1"/>
  <c r="B5952" i="1" s="1"/>
  <c r="D5953" i="1"/>
  <c r="E5953" i="1"/>
  <c r="F3228" i="1"/>
  <c r="B5953" i="1" s="1"/>
  <c r="D5954" i="1"/>
  <c r="E5954" i="1"/>
  <c r="F3229" i="1"/>
  <c r="D5955" i="1"/>
  <c r="E5955" i="1"/>
  <c r="F3230" i="1"/>
  <c r="B5955" i="1" s="1"/>
  <c r="D5956" i="1"/>
  <c r="E5956" i="1"/>
  <c r="F3231" i="1"/>
  <c r="C5956" i="1" s="1"/>
  <c r="D5957" i="1"/>
  <c r="E5957" i="1"/>
  <c r="F3232" i="1"/>
  <c r="C5957" i="1" s="1"/>
  <c r="D5958" i="1"/>
  <c r="E5958" i="1"/>
  <c r="F3233" i="1"/>
  <c r="D5959" i="1"/>
  <c r="E5959" i="1"/>
  <c r="F3234" i="1"/>
  <c r="D5960" i="1"/>
  <c r="E5960" i="1"/>
  <c r="F3235" i="1"/>
  <c r="B5960" i="1" s="1"/>
  <c r="D5961" i="1"/>
  <c r="E5961" i="1"/>
  <c r="F3236" i="1"/>
  <c r="B5961" i="1" s="1"/>
  <c r="D5962" i="1"/>
  <c r="E5962" i="1"/>
  <c r="F3237" i="1"/>
  <c r="D5963" i="1"/>
  <c r="E5963" i="1"/>
  <c r="F3238" i="1"/>
  <c r="B5963" i="1" s="1"/>
  <c r="D5964" i="1"/>
  <c r="E5964" i="1"/>
  <c r="F3239" i="1"/>
  <c r="D5965" i="1"/>
  <c r="E5965" i="1"/>
  <c r="F3240" i="1"/>
  <c r="D5966" i="1"/>
  <c r="E5966" i="1"/>
  <c r="F3265" i="1"/>
  <c r="D5967" i="1"/>
  <c r="E5967" i="1"/>
  <c r="F3266" i="1"/>
  <c r="D5968" i="1"/>
  <c r="E5968" i="1"/>
  <c r="F3267" i="1"/>
  <c r="D5969" i="1"/>
  <c r="E5969" i="1"/>
  <c r="F3268" i="1"/>
  <c r="D5970" i="1"/>
  <c r="E5970" i="1"/>
  <c r="F3269" i="1"/>
  <c r="D5971" i="1"/>
  <c r="E5971" i="1"/>
  <c r="F3270" i="1"/>
  <c r="D5972" i="1"/>
  <c r="E5972" i="1"/>
  <c r="F3271" i="1"/>
  <c r="D5973" i="1"/>
  <c r="E5973" i="1"/>
  <c r="F3272" i="1"/>
  <c r="D5974" i="1"/>
  <c r="E5974" i="1"/>
  <c r="F3273" i="1"/>
  <c r="D5975" i="1"/>
  <c r="E5975" i="1"/>
  <c r="F3274" i="1"/>
  <c r="D5976" i="1"/>
  <c r="E5976" i="1"/>
  <c r="F3275" i="1"/>
  <c r="D5977" i="1"/>
  <c r="E5977" i="1"/>
  <c r="F3276" i="1"/>
  <c r="D5978" i="1"/>
  <c r="E5978" i="1"/>
  <c r="F3297" i="1"/>
  <c r="D5979" i="1"/>
  <c r="E5979" i="1"/>
  <c r="F3298" i="1"/>
  <c r="D5980" i="1"/>
  <c r="E5980" i="1"/>
  <c r="F3299" i="1"/>
  <c r="D5981" i="1"/>
  <c r="E5981" i="1"/>
  <c r="F3300" i="1"/>
  <c r="D5982" i="1"/>
  <c r="E5982" i="1"/>
  <c r="F3301" i="1"/>
  <c r="D5983" i="1"/>
  <c r="E5983" i="1"/>
  <c r="F3302" i="1"/>
  <c r="D5984" i="1"/>
  <c r="E5984" i="1"/>
  <c r="F3303" i="1"/>
  <c r="C3303" i="1" s="1"/>
  <c r="D5985" i="1"/>
  <c r="E5985" i="1"/>
  <c r="F3304" i="1"/>
  <c r="D5986" i="1"/>
  <c r="E5986" i="1"/>
  <c r="F3305" i="1"/>
  <c r="C3305" i="1" s="1"/>
  <c r="D5987" i="1"/>
  <c r="E5987" i="1"/>
  <c r="F3306" i="1"/>
  <c r="D5988" i="1"/>
  <c r="E5988" i="1"/>
  <c r="F3323" i="1"/>
  <c r="D5989" i="1"/>
  <c r="E5989" i="1"/>
  <c r="F3324" i="1"/>
  <c r="C5989" i="1" s="1"/>
  <c r="D5990" i="1"/>
  <c r="E5990" i="1"/>
  <c r="F3325" i="1"/>
  <c r="C5990" i="1" s="1"/>
  <c r="D5991" i="1"/>
  <c r="E5991" i="1"/>
  <c r="F3326" i="1"/>
  <c r="D5992" i="1"/>
  <c r="E5992" i="1"/>
  <c r="F3327" i="1"/>
  <c r="D5993" i="1"/>
  <c r="E5993" i="1"/>
  <c r="F3328" i="1"/>
  <c r="D5994" i="1"/>
  <c r="E5994" i="1"/>
  <c r="F3329" i="1"/>
  <c r="D5995" i="1"/>
  <c r="E5995" i="1"/>
  <c r="F3330" i="1"/>
  <c r="D5996" i="1"/>
  <c r="E5996" i="1"/>
  <c r="F3361" i="1"/>
  <c r="D5997" i="1"/>
  <c r="E5997" i="1"/>
  <c r="F3362" i="1"/>
  <c r="D5998" i="1"/>
  <c r="E5998" i="1"/>
  <c r="F3363" i="1"/>
  <c r="D5999" i="1"/>
  <c r="E5999" i="1"/>
  <c r="F3364" i="1"/>
  <c r="D6000" i="1"/>
  <c r="E6000" i="1"/>
  <c r="F3365" i="1"/>
  <c r="B6000" i="1" s="1"/>
  <c r="D6001" i="1"/>
  <c r="E6001" i="1"/>
  <c r="F3366" i="1"/>
  <c r="B6001" i="1" s="1"/>
  <c r="D6002" i="1"/>
  <c r="E6002" i="1"/>
  <c r="F3367" i="1"/>
  <c r="C6002" i="1" s="1"/>
  <c r="D6003" i="1"/>
  <c r="E6003" i="1"/>
  <c r="F3368" i="1"/>
  <c r="B6003" i="1" s="1"/>
  <c r="D6004" i="1"/>
  <c r="E6004" i="1"/>
  <c r="F3369" i="1"/>
  <c r="D6005" i="1"/>
  <c r="E6005" i="1"/>
  <c r="F3370" i="1"/>
  <c r="C6005" i="1" s="1"/>
  <c r="D6006" i="1"/>
  <c r="E6006" i="1"/>
  <c r="F3371" i="1"/>
  <c r="D6007" i="1"/>
  <c r="E6007" i="1"/>
  <c r="F3372" i="1"/>
  <c r="D6008" i="1"/>
  <c r="E6008" i="1"/>
  <c r="F3373" i="1"/>
  <c r="D6009" i="1"/>
  <c r="E6009" i="1"/>
  <c r="F3374" i="1"/>
  <c r="D6010" i="1"/>
  <c r="E6010" i="1"/>
  <c r="F3375" i="1"/>
  <c r="D6011" i="1"/>
  <c r="E6011" i="1"/>
  <c r="F3403" i="1"/>
  <c r="D6012" i="1"/>
  <c r="E6012" i="1"/>
  <c r="F3404" i="1"/>
  <c r="D6013" i="1"/>
  <c r="E6013" i="1"/>
  <c r="F3405" i="1"/>
  <c r="D6014" i="1"/>
  <c r="E6014" i="1"/>
  <c r="F3406" i="1"/>
  <c r="D6015" i="1"/>
  <c r="E6015" i="1"/>
  <c r="F3407" i="1"/>
  <c r="D6016" i="1"/>
  <c r="E6016" i="1"/>
  <c r="F3408" i="1"/>
  <c r="D6017" i="1"/>
  <c r="E6017" i="1"/>
  <c r="F3409" i="1"/>
  <c r="B6017" i="1" s="1"/>
  <c r="D6018" i="1"/>
  <c r="E6018" i="1"/>
  <c r="F3410" i="1"/>
  <c r="F3411" i="1"/>
  <c r="B6019" i="1" s="1"/>
  <c r="F3412" i="1"/>
  <c r="F3413" i="1"/>
  <c r="B6021" i="1" s="1"/>
  <c r="F3414" i="1"/>
  <c r="F3415" i="1"/>
  <c r="B6023" i="1" s="1"/>
  <c r="F3416" i="1"/>
  <c r="F3429" i="1"/>
  <c r="B6025" i="1" s="1"/>
  <c r="F3430" i="1"/>
  <c r="F3431" i="1"/>
  <c r="B6027" i="1" s="1"/>
  <c r="F3432" i="1"/>
  <c r="F3433" i="1"/>
  <c r="B6029" i="1" s="1"/>
  <c r="F3434" i="1"/>
  <c r="F3449" i="1"/>
  <c r="B6031" i="1" s="1"/>
  <c r="F3450" i="1"/>
  <c r="F3451" i="1"/>
  <c r="B6033" i="1" s="1"/>
  <c r="F3452" i="1"/>
  <c r="F3453" i="1"/>
  <c r="B6035" i="1" s="1"/>
  <c r="F3454" i="1"/>
  <c r="F3455" i="1"/>
  <c r="F3465" i="1"/>
  <c r="F3466" i="1"/>
  <c r="F3467" i="1"/>
  <c r="C3467" i="1" s="1"/>
  <c r="F3468" i="1"/>
  <c r="F3469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B6079" i="1" s="1"/>
  <c r="F3582" i="1"/>
  <c r="F3600" i="1"/>
  <c r="B6081" i="1" s="1"/>
  <c r="F3601" i="1"/>
  <c r="F3602" i="1"/>
  <c r="B6083" i="1" s="1"/>
  <c r="F3603" i="1"/>
  <c r="F3604" i="1"/>
  <c r="B6085" i="1" s="1"/>
  <c r="F3605" i="1"/>
  <c r="F3606" i="1"/>
  <c r="F3607" i="1"/>
  <c r="F3608" i="1"/>
  <c r="F3623" i="1"/>
  <c r="F3624" i="1"/>
  <c r="F3625" i="1"/>
  <c r="F3626" i="1"/>
  <c r="F3627" i="1"/>
  <c r="F3628" i="1"/>
  <c r="F3629" i="1"/>
  <c r="F3632" i="1"/>
  <c r="F3659" i="1"/>
  <c r="F3660" i="1"/>
  <c r="F3661" i="1"/>
  <c r="F3662" i="1"/>
  <c r="F3663" i="1"/>
  <c r="F3664" i="1"/>
  <c r="F3665" i="1"/>
  <c r="C3665" i="1" s="1"/>
  <c r="F3666" i="1"/>
  <c r="F3667" i="1"/>
  <c r="F3668" i="1"/>
  <c r="B6107" i="1" s="1"/>
  <c r="F3669" i="1"/>
  <c r="F3670" i="1"/>
  <c r="F3671" i="1"/>
  <c r="F3688" i="1"/>
  <c r="F3689" i="1"/>
  <c r="F3690" i="1"/>
  <c r="F3691" i="1"/>
  <c r="F3692" i="1"/>
  <c r="F3693" i="1"/>
  <c r="F3694" i="1"/>
  <c r="F3695" i="1"/>
  <c r="F3708" i="1"/>
  <c r="F3709" i="1"/>
  <c r="F3710" i="1"/>
  <c r="F3711" i="1"/>
  <c r="F3712" i="1"/>
  <c r="C3712" i="1" s="1"/>
  <c r="F3713" i="1"/>
  <c r="F3745" i="1"/>
  <c r="F3746" i="1"/>
  <c r="F3747" i="1"/>
  <c r="C3747" i="1" s="1"/>
  <c r="F3748" i="1"/>
  <c r="F3749" i="1"/>
  <c r="F3750" i="1"/>
  <c r="F3751" i="1"/>
  <c r="F3752" i="1"/>
  <c r="F3753" i="1"/>
  <c r="F3754" i="1"/>
  <c r="F3755" i="1"/>
  <c r="F3756" i="1"/>
  <c r="B6136" i="1" s="1"/>
  <c r="F3757" i="1"/>
  <c r="B6137" i="1" s="1"/>
  <c r="F3758" i="1"/>
  <c r="F3759" i="1"/>
  <c r="B6139" i="1" s="1"/>
  <c r="F3760" i="1"/>
  <c r="F3779" i="1"/>
  <c r="F3780" i="1"/>
  <c r="F3781" i="1"/>
  <c r="F3782" i="1"/>
  <c r="B6144" i="1" s="1"/>
  <c r="F3783" i="1"/>
  <c r="B6145" i="1" s="1"/>
  <c r="F3784" i="1"/>
  <c r="F3785" i="1"/>
  <c r="F3786" i="1"/>
  <c r="F3787" i="1"/>
  <c r="F3788" i="1"/>
  <c r="F3821" i="1"/>
  <c r="F3822" i="1"/>
  <c r="F3823" i="1"/>
  <c r="F3824" i="1"/>
  <c r="F3825" i="1"/>
  <c r="F3826" i="1"/>
  <c r="F3827" i="1"/>
  <c r="B6157" i="1" s="1"/>
  <c r="F3828" i="1"/>
  <c r="F3829" i="1"/>
  <c r="F3830" i="1"/>
  <c r="F3831" i="1"/>
  <c r="F3832" i="1"/>
  <c r="F3833" i="1"/>
  <c r="F3834" i="1"/>
  <c r="F3835" i="1"/>
  <c r="F3836" i="1"/>
  <c r="F3865" i="1"/>
  <c r="F3866" i="1"/>
  <c r="F3867" i="1"/>
  <c r="B6168" i="1" s="1"/>
  <c r="F3868" i="1"/>
  <c r="B6169" i="1" s="1"/>
  <c r="F3869" i="1"/>
  <c r="F3870" i="1"/>
  <c r="F3871" i="1"/>
  <c r="F3872" i="1"/>
  <c r="F3873" i="1"/>
  <c r="F3874" i="1"/>
  <c r="F3875" i="1"/>
  <c r="F3876" i="1"/>
  <c r="F3877" i="1"/>
  <c r="F3878" i="1"/>
  <c r="F3899" i="1"/>
  <c r="F3900" i="1"/>
  <c r="F3901" i="1"/>
  <c r="F3902" i="1"/>
  <c r="F3903" i="1"/>
  <c r="B6184" i="1" s="1"/>
  <c r="F3904" i="1"/>
  <c r="B6185" i="1" s="1"/>
  <c r="F3905" i="1"/>
  <c r="F3906" i="1"/>
  <c r="F3907" i="1"/>
  <c r="F3908" i="1"/>
  <c r="F3955" i="1"/>
  <c r="F3956" i="1"/>
  <c r="F3957" i="1"/>
  <c r="B6192" i="1" s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B6209" i="1" s="1"/>
  <c r="F3975" i="1"/>
  <c r="F3976" i="1"/>
  <c r="F3977" i="1"/>
  <c r="F3988" i="1"/>
  <c r="C3988" i="1" s="1"/>
  <c r="F3989" i="1"/>
  <c r="F3990" i="1"/>
  <c r="F3991" i="1"/>
  <c r="F3992" i="1"/>
  <c r="F4005" i="1"/>
  <c r="F4006" i="1"/>
  <c r="F4007" i="1"/>
  <c r="B6220" i="1" s="1"/>
  <c r="F4008" i="1"/>
  <c r="F4009" i="1"/>
  <c r="B6222" i="1" s="1"/>
  <c r="F4010" i="1"/>
  <c r="F4025" i="1"/>
  <c r="F4026" i="1"/>
  <c r="F4027" i="1"/>
  <c r="F4028" i="1"/>
  <c r="F4029" i="1"/>
  <c r="F4030" i="1"/>
  <c r="C4030" i="1" s="1"/>
  <c r="F4031" i="1"/>
  <c r="F4042" i="1"/>
  <c r="F4043" i="1"/>
  <c r="B6232" i="1" s="1"/>
  <c r="F4044" i="1"/>
  <c r="B6233" i="1" s="1"/>
  <c r="F4045" i="1"/>
  <c r="F4046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B6265" i="1" s="1"/>
  <c r="F4143" i="1"/>
  <c r="F4144" i="1"/>
  <c r="F4145" i="1"/>
  <c r="F4168" i="1"/>
  <c r="F4169" i="1"/>
  <c r="B6270" i="1" s="1"/>
  <c r="F4170" i="1"/>
  <c r="F4171" i="1"/>
  <c r="F4172" i="1"/>
  <c r="B6273" i="1" s="1"/>
  <c r="F4173" i="1"/>
  <c r="F4174" i="1"/>
  <c r="F4175" i="1"/>
  <c r="B6276" i="1" s="1"/>
  <c r="F4176" i="1"/>
  <c r="F4177" i="1"/>
  <c r="F417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B6305" i="1" s="1"/>
  <c r="F4265" i="1"/>
  <c r="F4266" i="1"/>
  <c r="F4267" i="1"/>
  <c r="B6308" i="1" s="1"/>
  <c r="B6309" i="1"/>
  <c r="F4268" i="1"/>
  <c r="F4269" i="1"/>
  <c r="F4288" i="1"/>
  <c r="B6311" i="1" s="1"/>
  <c r="F4289" i="1"/>
  <c r="B6312" i="1" s="1"/>
  <c r="F4290" i="1"/>
  <c r="B6313" i="1" s="1"/>
  <c r="F4291" i="1"/>
  <c r="F4292" i="1"/>
  <c r="F4293" i="1"/>
  <c r="F4294" i="1"/>
  <c r="F4295" i="1"/>
  <c r="F4296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B6334" i="1" s="1"/>
  <c r="F4353" i="1"/>
  <c r="F4354" i="1"/>
  <c r="F4355" i="1"/>
  <c r="F4356" i="1"/>
  <c r="F4357" i="1"/>
  <c r="F4358" i="1"/>
  <c r="F4375" i="1"/>
  <c r="F4376" i="1"/>
  <c r="F4377" i="1"/>
  <c r="F4378" i="1"/>
  <c r="F4379" i="1"/>
  <c r="F4380" i="1"/>
  <c r="F4381" i="1"/>
  <c r="F438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22" i="1"/>
  <c r="F4523" i="1"/>
  <c r="F4524" i="1"/>
  <c r="F4525" i="1"/>
  <c r="F4526" i="1"/>
  <c r="F4527" i="1"/>
  <c r="F4528" i="1"/>
  <c r="F4529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75" i="1"/>
  <c r="F4576" i="1"/>
  <c r="F4577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59" i="1"/>
  <c r="F4660" i="1"/>
  <c r="C4660" i="1" s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94" i="1"/>
  <c r="F4695" i="1"/>
  <c r="F4696" i="1"/>
  <c r="F4697" i="1"/>
  <c r="F4698" i="1"/>
  <c r="F4699" i="1"/>
  <c r="F4700" i="1"/>
  <c r="F4701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98" i="1"/>
  <c r="F4799" i="1"/>
  <c r="F4800" i="1"/>
  <c r="F4801" i="1"/>
  <c r="F4802" i="1"/>
  <c r="F4803" i="1"/>
  <c r="F4804" i="1"/>
  <c r="F4805" i="1"/>
  <c r="F4806" i="1"/>
  <c r="C4806" i="1" s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9" i="1"/>
  <c r="F4870" i="1"/>
  <c r="F4893" i="1"/>
  <c r="F4894" i="1"/>
  <c r="F4895" i="1"/>
  <c r="F4896" i="1"/>
  <c r="F4897" i="1"/>
  <c r="F4898" i="1"/>
  <c r="F4899" i="1"/>
  <c r="F4900" i="1"/>
  <c r="F4901" i="1"/>
  <c r="F4902" i="1"/>
  <c r="F4903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5008" i="1"/>
  <c r="F5009" i="1"/>
  <c r="F5010" i="1"/>
  <c r="F5011" i="1"/>
  <c r="F5012" i="1"/>
  <c r="F5013" i="1"/>
  <c r="F5014" i="1"/>
  <c r="F5035" i="1"/>
  <c r="F5036" i="1"/>
  <c r="F5037" i="1"/>
  <c r="F5038" i="1"/>
  <c r="F5039" i="1"/>
  <c r="F5040" i="1"/>
  <c r="F5041" i="1"/>
  <c r="F5042" i="1"/>
  <c r="F5043" i="1"/>
  <c r="F5044" i="1"/>
  <c r="F5054" i="1"/>
  <c r="F5055" i="1"/>
  <c r="F5056" i="1"/>
  <c r="F5057" i="1"/>
  <c r="F5058" i="1"/>
  <c r="F5063" i="1"/>
  <c r="F5064" i="1"/>
  <c r="F5076" i="1"/>
  <c r="F5077" i="1"/>
  <c r="F5078" i="1"/>
  <c r="F5079" i="1"/>
  <c r="F5080" i="1"/>
  <c r="F5081" i="1"/>
  <c r="F5096" i="1"/>
  <c r="F5097" i="1"/>
  <c r="F5098" i="1"/>
  <c r="F5099" i="1"/>
  <c r="F5100" i="1"/>
  <c r="F5101" i="1"/>
  <c r="F5102" i="1"/>
  <c r="F5109" i="1"/>
  <c r="F5110" i="1"/>
  <c r="F5111" i="1"/>
  <c r="F5124" i="1"/>
  <c r="F5125" i="1"/>
  <c r="F5126" i="1"/>
  <c r="F5127" i="1"/>
  <c r="F5128" i="1"/>
  <c r="F5129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83" i="1"/>
  <c r="F5184" i="1"/>
  <c r="F5185" i="1"/>
  <c r="F5186" i="1"/>
  <c r="F5187" i="1"/>
  <c r="F5188" i="1"/>
  <c r="F5189" i="1"/>
  <c r="F5205" i="1"/>
  <c r="F5206" i="1"/>
  <c r="F5207" i="1"/>
  <c r="F5208" i="1"/>
  <c r="F5209" i="1"/>
  <c r="F5210" i="1"/>
  <c r="F5211" i="1"/>
  <c r="F5212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70" i="1"/>
  <c r="F5371" i="1"/>
  <c r="F5372" i="1"/>
  <c r="F5373" i="1"/>
  <c r="F5374" i="1"/>
  <c r="F5375" i="1"/>
  <c r="F5376" i="1"/>
  <c r="F5377" i="1"/>
  <c r="F5378" i="1"/>
  <c r="F5379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43" i="1"/>
  <c r="F5444" i="1"/>
  <c r="F5445" i="1"/>
  <c r="F5446" i="1"/>
  <c r="F5447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94" i="1"/>
  <c r="F5495" i="1"/>
  <c r="F5496" i="1"/>
  <c r="F5497" i="1"/>
  <c r="F5498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610" i="1"/>
  <c r="F5611" i="1"/>
  <c r="F5612" i="1"/>
  <c r="F5613" i="1"/>
  <c r="F5614" i="1"/>
  <c r="F5615" i="1"/>
  <c r="F5616" i="1"/>
  <c r="F5634" i="1"/>
  <c r="F5635" i="1"/>
  <c r="F5636" i="1"/>
  <c r="F5637" i="1"/>
  <c r="F5638" i="1"/>
  <c r="F5639" i="1"/>
  <c r="F5640" i="1"/>
  <c r="F5641" i="1"/>
  <c r="F5642" i="1"/>
  <c r="F5665" i="1"/>
  <c r="F5666" i="1"/>
  <c r="F5667" i="1"/>
  <c r="F5668" i="1"/>
  <c r="F5669" i="1"/>
  <c r="F5670" i="1"/>
  <c r="F5671" i="1"/>
  <c r="F5672" i="1"/>
  <c r="F5673" i="1"/>
  <c r="F5674" i="1"/>
  <c r="F5675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36" i="1"/>
  <c r="F5737" i="1"/>
  <c r="F5738" i="1"/>
  <c r="F5739" i="1"/>
  <c r="F5740" i="1"/>
  <c r="F5741" i="1"/>
  <c r="F5742" i="1"/>
  <c r="F5743" i="1"/>
  <c r="F5744" i="1"/>
  <c r="F5745" i="1"/>
  <c r="F574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28" i="1"/>
  <c r="F5929" i="1"/>
  <c r="F5930" i="1"/>
  <c r="F5931" i="1"/>
  <c r="F5932" i="1"/>
  <c r="F5933" i="1"/>
  <c r="F5946" i="1"/>
  <c r="F5947" i="1"/>
  <c r="F5948" i="1"/>
  <c r="F5949" i="1"/>
  <c r="F5950" i="1"/>
  <c r="F5951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96" i="1"/>
  <c r="F5997" i="1"/>
  <c r="F5998" i="1"/>
  <c r="F5999" i="1"/>
  <c r="F6011" i="1"/>
  <c r="F6012" i="1"/>
  <c r="F6013" i="1"/>
  <c r="C5193" i="1" s="1"/>
  <c r="F6014" i="1"/>
  <c r="F6015" i="1"/>
  <c r="F6016" i="1"/>
  <c r="B6339" i="1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20" i="5"/>
  <c r="D821" i="5"/>
  <c r="D822" i="5"/>
  <c r="D823" i="5"/>
  <c r="D824" i="5"/>
  <c r="D825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M805" i="5"/>
  <c r="M806" i="5"/>
  <c r="M807" i="5"/>
  <c r="M808" i="5"/>
  <c r="M809" i="5"/>
  <c r="M283" i="5"/>
  <c r="Q3412" i="1"/>
  <c r="Q3413" i="1"/>
  <c r="Q3414" i="1"/>
  <c r="Q3415" i="1"/>
  <c r="Q3416" i="1"/>
  <c r="Q3417" i="1"/>
  <c r="B3417" i="1" s="1"/>
  <c r="Q3418" i="1"/>
  <c r="Q3419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2937" i="1"/>
  <c r="Q2938" i="1"/>
  <c r="Q2939" i="1"/>
  <c r="Q2940" i="1"/>
  <c r="Q2941" i="1"/>
  <c r="Q2942" i="1"/>
  <c r="Q2943" i="1"/>
  <c r="Q2944" i="1"/>
  <c r="Q2945" i="1"/>
  <c r="Q2946" i="1"/>
  <c r="E2" i="3"/>
  <c r="Q2179" i="1"/>
  <c r="Q2180" i="1"/>
  <c r="Q2181" i="1"/>
  <c r="Q2182" i="1"/>
  <c r="Q2183" i="1"/>
  <c r="Q2184" i="1"/>
  <c r="Q2185" i="1"/>
  <c r="Q2186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F5" i="3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B25" i="1" s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B49" i="1" s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B65" i="1" s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B97" i="1" s="1"/>
  <c r="Q98" i="1"/>
  <c r="Q99" i="1"/>
  <c r="Q100" i="1"/>
  <c r="Q101" i="1"/>
  <c r="Q102" i="1"/>
  <c r="Q103" i="1"/>
  <c r="Q104" i="1"/>
  <c r="Q105" i="1"/>
  <c r="B105" i="1" s="1"/>
  <c r="Q106" i="1"/>
  <c r="Q107" i="1"/>
  <c r="Q108" i="1"/>
  <c r="Q109" i="1"/>
  <c r="Q110" i="1"/>
  <c r="Q111" i="1"/>
  <c r="Q112" i="1"/>
  <c r="Q113" i="1"/>
  <c r="B113" i="1" s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B145" i="1" s="1"/>
  <c r="Q146" i="1"/>
  <c r="Q147" i="1"/>
  <c r="Q148" i="1"/>
  <c r="Q149" i="1"/>
  <c r="Q150" i="1"/>
  <c r="Q151" i="1"/>
  <c r="Q152" i="1"/>
  <c r="Q153" i="1"/>
  <c r="B153" i="1" s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B177" i="1" s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B193" i="1" s="1"/>
  <c r="Q194" i="1"/>
  <c r="Q195" i="1"/>
  <c r="Q196" i="1"/>
  <c r="Q197" i="1"/>
  <c r="Q198" i="1"/>
  <c r="Q199" i="1"/>
  <c r="Q200" i="1"/>
  <c r="Q201" i="1"/>
  <c r="B201" i="1" s="1"/>
  <c r="Q202" i="1"/>
  <c r="Q203" i="1"/>
  <c r="Q204" i="1"/>
  <c r="Q205" i="1"/>
  <c r="Q206" i="1"/>
  <c r="Q207" i="1"/>
  <c r="Q208" i="1"/>
  <c r="Q209" i="1"/>
  <c r="B209" i="1" s="1"/>
  <c r="Q210" i="1"/>
  <c r="Q211" i="1"/>
  <c r="Q212" i="1"/>
  <c r="Q213" i="1"/>
  <c r="Q214" i="1"/>
  <c r="Q215" i="1"/>
  <c r="Q216" i="1"/>
  <c r="Q217" i="1"/>
  <c r="B217" i="1" s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B241" i="1" s="1"/>
  <c r="Q242" i="1"/>
  <c r="Q243" i="1"/>
  <c r="Q244" i="1"/>
  <c r="Q245" i="1"/>
  <c r="Q246" i="1"/>
  <c r="Q247" i="1"/>
  <c r="Q248" i="1"/>
  <c r="Q249" i="1"/>
  <c r="B249" i="1" s="1"/>
  <c r="Q250" i="1"/>
  <c r="Q251" i="1"/>
  <c r="Q252" i="1"/>
  <c r="Q253" i="1"/>
  <c r="Q254" i="1"/>
  <c r="Q255" i="1"/>
  <c r="Q256" i="1"/>
  <c r="Q257" i="1"/>
  <c r="B257" i="1" s="1"/>
  <c r="Q258" i="1"/>
  <c r="Q259" i="1"/>
  <c r="Q260" i="1"/>
  <c r="Q261" i="1"/>
  <c r="Q262" i="1"/>
  <c r="Q263" i="1"/>
  <c r="Q264" i="1"/>
  <c r="Q265" i="1"/>
  <c r="B265" i="1" s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B281" i="1" s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B297" i="1" s="1"/>
  <c r="Q298" i="1"/>
  <c r="Q299" i="1"/>
  <c r="Q300" i="1"/>
  <c r="Q301" i="1"/>
  <c r="Q302" i="1"/>
  <c r="Q303" i="1"/>
  <c r="Q304" i="1"/>
  <c r="Q305" i="1"/>
  <c r="B305" i="1" s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B361" i="1" s="1"/>
  <c r="Q362" i="1"/>
  <c r="Q363" i="1"/>
  <c r="Q364" i="1"/>
  <c r="Q365" i="1"/>
  <c r="Q366" i="1"/>
  <c r="Q367" i="1"/>
  <c r="Q368" i="1"/>
  <c r="Q369" i="1"/>
  <c r="B369" i="1" s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B385" i="1" s="1"/>
  <c r="Q386" i="1"/>
  <c r="Q387" i="1"/>
  <c r="Q388" i="1"/>
  <c r="Q389" i="1"/>
  <c r="Q390" i="1"/>
  <c r="Q391" i="1"/>
  <c r="Q392" i="1"/>
  <c r="Q393" i="1"/>
  <c r="B393" i="1" s="1"/>
  <c r="Q394" i="1"/>
  <c r="Q395" i="1"/>
  <c r="Q396" i="1"/>
  <c r="Q397" i="1"/>
  <c r="Q398" i="1"/>
  <c r="Q399" i="1"/>
  <c r="Q400" i="1"/>
  <c r="Q401" i="1"/>
  <c r="B401" i="1" s="1"/>
  <c r="Q402" i="1"/>
  <c r="Q403" i="1"/>
  <c r="Q404" i="1"/>
  <c r="Q405" i="1"/>
  <c r="Q406" i="1"/>
  <c r="Q407" i="1"/>
  <c r="Q408" i="1"/>
  <c r="Q409" i="1"/>
  <c r="B409" i="1" s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B433" i="1" s="1"/>
  <c r="Q434" i="1"/>
  <c r="Q435" i="1"/>
  <c r="Q436" i="1"/>
  <c r="Q437" i="1"/>
  <c r="Q438" i="1"/>
  <c r="Q439" i="1"/>
  <c r="Q440" i="1"/>
  <c r="Q441" i="1"/>
  <c r="B441" i="1" s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B505" i="1" s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B543" i="1" s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B567" i="1" s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B599" i="1" s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B1289" i="1" s="1"/>
  <c r="Q1290" i="1"/>
  <c r="Q1291" i="1"/>
  <c r="Q1292" i="1"/>
  <c r="Q1293" i="1"/>
  <c r="Q1294" i="1"/>
  <c r="Q1295" i="1"/>
  <c r="Q1296" i="1"/>
  <c r="Q1297" i="1"/>
  <c r="B1297" i="1" s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B1321" i="1" s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B1408" i="1" s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B1432" i="1" s="1"/>
  <c r="Q1433" i="1"/>
  <c r="Q1434" i="1"/>
  <c r="Q1435" i="1"/>
  <c r="Q1436" i="1"/>
  <c r="Q1437" i="1"/>
  <c r="Q1438" i="1"/>
  <c r="Q1439" i="1"/>
  <c r="Q1440" i="1"/>
  <c r="B1440" i="1" s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B1452" i="1" s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B1472" i="1" s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7" i="1"/>
  <c r="Q1908" i="1"/>
  <c r="Q1909" i="1"/>
  <c r="Q1910" i="1"/>
  <c r="Q1911" i="1"/>
  <c r="Q1912" i="1"/>
  <c r="Q1913" i="1"/>
  <c r="Q1914" i="1"/>
  <c r="Q1915" i="1"/>
  <c r="B1915" i="1" s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B2264" i="1" s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B2620" i="1" s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B2700" i="1" s="1"/>
  <c r="Q2701" i="1"/>
  <c r="Q2702" i="1"/>
  <c r="Q2703" i="1"/>
  <c r="Q2704" i="1"/>
  <c r="Q2705" i="1"/>
  <c r="Q2706" i="1"/>
  <c r="B2706" i="1" s="1"/>
  <c r="Q2707" i="1"/>
  <c r="Q2708" i="1"/>
  <c r="B2708" i="1" s="1"/>
  <c r="Q2709" i="1"/>
  <c r="Q2710" i="1"/>
  <c r="Q2711" i="1"/>
  <c r="Q2712" i="1"/>
  <c r="Q2713" i="1"/>
  <c r="Q2714" i="1"/>
  <c r="Q2715" i="1"/>
  <c r="Q2716" i="1"/>
  <c r="Q2735" i="1"/>
  <c r="Q2736" i="1"/>
  <c r="Q2737" i="1"/>
  <c r="Q2738" i="1"/>
  <c r="B2738" i="1" s="1"/>
  <c r="Q2739" i="1"/>
  <c r="Q2740" i="1"/>
  <c r="B2740" i="1" s="1"/>
  <c r="Q2741" i="1"/>
  <c r="Q2742" i="1"/>
  <c r="B2742" i="1" s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B2778" i="1" s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B2818" i="1" s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B2872" i="1" s="1"/>
  <c r="Q2873" i="1"/>
  <c r="Q2874" i="1"/>
  <c r="Q2875" i="1"/>
  <c r="Q2876" i="1"/>
  <c r="Q2877" i="1"/>
  <c r="B2877" i="1" s="1"/>
  <c r="Q2878" i="1"/>
  <c r="Q2879" i="1"/>
  <c r="Q2880" i="1"/>
  <c r="Q2881" i="1"/>
  <c r="Q2882" i="1"/>
  <c r="B2882" i="1" s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B2920" i="1" s="1"/>
  <c r="Q2921" i="1"/>
  <c r="Q2922" i="1"/>
  <c r="Q2923" i="1"/>
  <c r="Q2924" i="1"/>
  <c r="Q2925" i="1"/>
  <c r="Q2926" i="1"/>
  <c r="Q2927" i="1"/>
  <c r="Q2928" i="1"/>
  <c r="B2928" i="1" s="1"/>
  <c r="Q2929" i="1"/>
  <c r="Q2930" i="1"/>
  <c r="Q2931" i="1"/>
  <c r="Q2932" i="1"/>
  <c r="Q2933" i="1"/>
  <c r="Q2934" i="1"/>
  <c r="Q2935" i="1"/>
  <c r="B2935" i="1" s="1"/>
  <c r="Q2936" i="1"/>
  <c r="B2936" i="1" s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B2983" i="1" s="1"/>
  <c r="Q2984" i="1"/>
  <c r="B2984" i="1" s="1"/>
  <c r="Q2985" i="1"/>
  <c r="Q2986" i="1"/>
  <c r="B2986" i="1" s="1"/>
  <c r="Q2987" i="1"/>
  <c r="Q2988" i="1"/>
  <c r="Q2989" i="1"/>
  <c r="Q2990" i="1"/>
  <c r="Q2991" i="1"/>
  <c r="Q2992" i="1"/>
  <c r="B2992" i="1" s="1"/>
  <c r="Q2993" i="1"/>
  <c r="Q2994" i="1"/>
  <c r="B2994" i="1" s="1"/>
  <c r="Q2995" i="1"/>
  <c r="Q2996" i="1"/>
  <c r="Q2997" i="1"/>
  <c r="Q2998" i="1"/>
  <c r="Q2999" i="1"/>
  <c r="B2999" i="1" s="1"/>
  <c r="Q3000" i="1"/>
  <c r="B3000" i="1" s="1"/>
  <c r="Q3001" i="1"/>
  <c r="Q3002" i="1"/>
  <c r="B3002" i="1" s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B3057" i="1" s="1"/>
  <c r="Q3058" i="1"/>
  <c r="Q3059" i="1"/>
  <c r="Q3060" i="1"/>
  <c r="Q3061" i="1"/>
  <c r="Q3062" i="1"/>
  <c r="Q3063" i="1"/>
  <c r="B3063" i="1" s="1"/>
  <c r="Q3064" i="1"/>
  <c r="Q3065" i="1"/>
  <c r="Q3066" i="1"/>
  <c r="Q3067" i="1"/>
  <c r="Q3068" i="1"/>
  <c r="Q3069" i="1"/>
  <c r="Q3070" i="1"/>
  <c r="Q3071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B3106" i="1" s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B3127" i="1" s="1"/>
  <c r="Q3128" i="1"/>
  <c r="Q3129" i="1"/>
  <c r="B3129" i="1" s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B3146" i="1" s="1"/>
  <c r="Q3147" i="1"/>
  <c r="Q3148" i="1"/>
  <c r="Q3149" i="1"/>
  <c r="Q3150" i="1"/>
  <c r="Q3151" i="1"/>
  <c r="Q3152" i="1"/>
  <c r="B3152" i="1" s="1"/>
  <c r="Q3153" i="1"/>
  <c r="Q3154" i="1"/>
  <c r="B3154" i="1" s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B3184" i="1" s="1"/>
  <c r="Q3185" i="1"/>
  <c r="B3185" i="1" s="1"/>
  <c r="Q3186" i="1"/>
  <c r="B3186" i="1" s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B3208" i="1" s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B3246" i="1" s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B3278" i="1" s="1"/>
  <c r="Q3279" i="1"/>
  <c r="B3279" i="1" s="1"/>
  <c r="Q3280" i="1"/>
  <c r="Q3281" i="1"/>
  <c r="B3281" i="1" s="1"/>
  <c r="Q3282" i="1"/>
  <c r="Q3283" i="1"/>
  <c r="Q3284" i="1"/>
  <c r="Q3285" i="1"/>
  <c r="Q3286" i="1"/>
  <c r="B3286" i="1" s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B3311" i="1" s="1"/>
  <c r="Q3312" i="1"/>
  <c r="B3312" i="1" s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B3336" i="1" s="1"/>
  <c r="Q3337" i="1"/>
  <c r="Q3338" i="1"/>
  <c r="Q3339" i="1"/>
  <c r="Q3340" i="1"/>
  <c r="Q3341" i="1"/>
  <c r="Q3342" i="1"/>
  <c r="Q3343" i="1"/>
  <c r="B3343" i="1" s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B3376" i="1" s="1"/>
  <c r="Q3377" i="1"/>
  <c r="Q3378" i="1"/>
  <c r="Q3379" i="1"/>
  <c r="Q3380" i="1"/>
  <c r="Q3381" i="1"/>
  <c r="Q3382" i="1"/>
  <c r="Q3383" i="1"/>
  <c r="Q3384" i="1"/>
  <c r="B3384" i="1" s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B3438" i="1" s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B3470" i="1" s="1"/>
  <c r="Q3471" i="1"/>
  <c r="Q3472" i="1"/>
  <c r="Q3473" i="1"/>
  <c r="Q3474" i="1"/>
  <c r="Q3475" i="1"/>
  <c r="Q3476" i="1"/>
  <c r="Q3477" i="1"/>
  <c r="Q3478" i="1"/>
  <c r="B3478" i="1" s="1"/>
  <c r="Q3479" i="1"/>
  <c r="Q3480" i="1"/>
  <c r="B3480" i="1" s="1"/>
  <c r="Q3481" i="1"/>
  <c r="B3481" i="1" s="1"/>
  <c r="Q3482" i="1"/>
  <c r="Q3483" i="1"/>
  <c r="Q3484" i="1"/>
  <c r="Q3485" i="1"/>
  <c r="Q3486" i="1"/>
  <c r="B3486" i="1" s="1"/>
  <c r="Q3487" i="1"/>
  <c r="Q3488" i="1"/>
  <c r="B3488" i="1" s="1"/>
  <c r="Q3489" i="1"/>
  <c r="Q3490" i="1"/>
  <c r="Q3491" i="1"/>
  <c r="Q3492" i="1"/>
  <c r="Q3493" i="1"/>
  <c r="Q3494" i="1"/>
  <c r="B3494" i="1" s="1"/>
  <c r="Q3495" i="1"/>
  <c r="Q3496" i="1"/>
  <c r="B3496" i="1" s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B3583" i="1" s="1"/>
  <c r="Q3584" i="1"/>
  <c r="Q3585" i="1"/>
  <c r="Q3586" i="1"/>
  <c r="Q3587" i="1"/>
  <c r="Q3588" i="1"/>
  <c r="Q3589" i="1"/>
  <c r="Q3590" i="1"/>
  <c r="B3590" i="1" s="1"/>
  <c r="Q3591" i="1"/>
  <c r="B3591" i="1" s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B3630" i="1" s="1"/>
  <c r="Q3631" i="1"/>
  <c r="Q3632" i="1"/>
  <c r="Q3633" i="1"/>
  <c r="Q3634" i="1"/>
  <c r="Q3635" i="1"/>
  <c r="Q3636" i="1"/>
  <c r="Q3637" i="1"/>
  <c r="Q3638" i="1"/>
  <c r="B3638" i="1" s="1"/>
  <c r="Q3639" i="1"/>
  <c r="Q3640" i="1"/>
  <c r="B3640" i="1" s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B3715" i="1" s="1"/>
  <c r="Q3716" i="1"/>
  <c r="Q3717" i="1"/>
  <c r="B3717" i="1" s="1"/>
  <c r="Q3718" i="1"/>
  <c r="B3718" i="1" s="1"/>
  <c r="Q3719" i="1"/>
  <c r="Q3720" i="1"/>
  <c r="B3720" i="1" s="1"/>
  <c r="Q3721" i="1"/>
  <c r="Q3722" i="1"/>
  <c r="Q3723" i="1"/>
  <c r="Q3724" i="1"/>
  <c r="Q3725" i="1"/>
  <c r="Q3726" i="1"/>
  <c r="B3726" i="1" s="1"/>
  <c r="Q3727" i="1"/>
  <c r="Q3728" i="1"/>
  <c r="B3728" i="1" s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B3763" i="1" s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B3798" i="1" s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B3837" i="1" s="1"/>
  <c r="Q3838" i="1"/>
  <c r="Q3839" i="1"/>
  <c r="Q3840" i="1"/>
  <c r="Q3841" i="1"/>
  <c r="B3841" i="1" s="1"/>
  <c r="Q3842" i="1"/>
  <c r="Q3843" i="1"/>
  <c r="B3843" i="1" s="1"/>
  <c r="Q3844" i="1"/>
  <c r="Q3845" i="1"/>
  <c r="B3845" i="1" s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B3880" i="1" s="1"/>
  <c r="Q3881" i="1"/>
  <c r="Q3882" i="1"/>
  <c r="Q3883" i="1"/>
  <c r="Q3884" i="1"/>
  <c r="Q3885" i="1"/>
  <c r="Q3886" i="1"/>
  <c r="Q3887" i="1"/>
  <c r="Q3888" i="1"/>
  <c r="B3888" i="1" s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B3909" i="1" s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B3926" i="1" s="1"/>
  <c r="Q3927" i="1"/>
  <c r="Q3928" i="1"/>
  <c r="Q3929" i="1"/>
  <c r="B3929" i="1" s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B3998" i="1" s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B4011" i="1" s="1"/>
  <c r="Q4012" i="1"/>
  <c r="Q4013" i="1"/>
  <c r="Q4014" i="1"/>
  <c r="Q4015" i="1"/>
  <c r="B4015" i="1" s="1"/>
  <c r="Q4016" i="1"/>
  <c r="Q4017" i="1"/>
  <c r="B4017" i="1" s="1"/>
  <c r="Q4018" i="1"/>
  <c r="Q4019" i="1"/>
  <c r="Q4020" i="1"/>
  <c r="Q4021" i="1"/>
  <c r="Q4022" i="1"/>
  <c r="Q4023" i="1"/>
  <c r="Q4024" i="1"/>
  <c r="Q4025" i="1"/>
  <c r="Q4028" i="1"/>
  <c r="Q4029" i="1"/>
  <c r="Q4030" i="1"/>
  <c r="Q4031" i="1"/>
  <c r="Q4032" i="1"/>
  <c r="B4032" i="1" s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B4047" i="1" s="1"/>
  <c r="Q4048" i="1"/>
  <c r="B4048" i="1" s="1"/>
  <c r="Q4049" i="1"/>
  <c r="Q4050" i="1"/>
  <c r="Q4051" i="1"/>
  <c r="Q4052" i="1"/>
  <c r="Q4053" i="1"/>
  <c r="Q4054" i="1"/>
  <c r="Q4055" i="1"/>
  <c r="B4055" i="1" s="1"/>
  <c r="Q4056" i="1"/>
  <c r="Q4057" i="1"/>
  <c r="Q4058" i="1"/>
  <c r="Q4059" i="1"/>
  <c r="Q4060" i="1"/>
  <c r="Q4061" i="1"/>
  <c r="Q4062" i="1"/>
  <c r="Q4063" i="1"/>
  <c r="Q4064" i="1"/>
  <c r="Q4065" i="1"/>
  <c r="B4065" i="1" s="1"/>
  <c r="Q4066" i="1"/>
  <c r="Q4067" i="1"/>
  <c r="Q4068" i="1"/>
  <c r="Q4069" i="1"/>
  <c r="Q4070" i="1"/>
  <c r="Q4071" i="1"/>
  <c r="B4071" i="1" s="1"/>
  <c r="Q4072" i="1"/>
  <c r="Q4073" i="1"/>
  <c r="Q4074" i="1"/>
  <c r="Q4075" i="1"/>
  <c r="B4075" i="1" s="1"/>
  <c r="Q4076" i="1"/>
  <c r="Q4077" i="1"/>
  <c r="Q4078" i="1"/>
  <c r="B4078" i="1" s="1"/>
  <c r="Q4079" i="1"/>
  <c r="B4079" i="1" s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B4193" i="1" s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4266" i="1"/>
  <c r="Q4267" i="1"/>
  <c r="Q4268" i="1"/>
  <c r="Q4269" i="1"/>
  <c r="Q4270" i="1"/>
  <c r="B4270" i="1" s="1"/>
  <c r="Q4271" i="1"/>
  <c r="Q4272" i="1"/>
  <c r="B4272" i="1" s="1"/>
  <c r="Q4273" i="1"/>
  <c r="Q4274" i="1"/>
  <c r="Q4275" i="1"/>
  <c r="Q4276" i="1"/>
  <c r="Q4277" i="1"/>
  <c r="Q4278" i="1"/>
  <c r="B4278" i="1" s="1"/>
  <c r="Q4279" i="1"/>
  <c r="Q4280" i="1"/>
  <c r="Q4281" i="1"/>
  <c r="Q4282" i="1"/>
  <c r="Q4283" i="1"/>
  <c r="Q4284" i="1"/>
  <c r="Q4285" i="1"/>
  <c r="Q4286" i="1"/>
  <c r="Q4287" i="1"/>
  <c r="Q4288" i="1"/>
  <c r="Q4289" i="1"/>
  <c r="Q4290" i="1"/>
  <c r="Q4291" i="1"/>
  <c r="Q4292" i="1"/>
  <c r="Q4293" i="1"/>
  <c r="Q4294" i="1"/>
  <c r="Q4295" i="1"/>
  <c r="Q4296" i="1"/>
  <c r="Q4297" i="1"/>
  <c r="Q4298" i="1"/>
  <c r="Q4299" i="1"/>
  <c r="Q4300" i="1"/>
  <c r="Q4301" i="1"/>
  <c r="Q4302" i="1"/>
  <c r="Q4303" i="1"/>
  <c r="Q4304" i="1"/>
  <c r="Q4305" i="1"/>
  <c r="Q4306" i="1"/>
  <c r="Q4307" i="1"/>
  <c r="Q4308" i="1"/>
  <c r="Q4309" i="1"/>
  <c r="Q4310" i="1"/>
  <c r="B4310" i="1" s="1"/>
  <c r="Q4311" i="1"/>
  <c r="Q4312" i="1"/>
  <c r="B4312" i="1" s="1"/>
  <c r="Q4313" i="1"/>
  <c r="Q4314" i="1"/>
  <c r="Q4315" i="1"/>
  <c r="Q4316" i="1"/>
  <c r="Q4317" i="1"/>
  <c r="Q4318" i="1"/>
  <c r="Q4319" i="1"/>
  <c r="Q4320" i="1"/>
  <c r="Q4321" i="1"/>
  <c r="Q4322" i="1"/>
  <c r="Q4323" i="1"/>
  <c r="Q4324" i="1"/>
  <c r="Q4325" i="1"/>
  <c r="Q4326" i="1"/>
  <c r="Q4327" i="1"/>
  <c r="Q4328" i="1"/>
  <c r="Q4329" i="1"/>
  <c r="Q4330" i="1"/>
  <c r="Q4331" i="1"/>
  <c r="Q4332" i="1"/>
  <c r="Q4333" i="1"/>
  <c r="Q4334" i="1"/>
  <c r="Q4335" i="1"/>
  <c r="Q4336" i="1"/>
  <c r="Q4337" i="1"/>
  <c r="Q4338" i="1"/>
  <c r="Q4339" i="1"/>
  <c r="Q4340" i="1"/>
  <c r="Q4341" i="1"/>
  <c r="Q4342" i="1"/>
  <c r="Q4343" i="1"/>
  <c r="Q4344" i="1"/>
  <c r="Q4345" i="1"/>
  <c r="Q4346" i="1"/>
  <c r="Q4347" i="1"/>
  <c r="Q4348" i="1"/>
  <c r="Q4349" i="1"/>
  <c r="Q4350" i="1"/>
  <c r="Q4351" i="1"/>
  <c r="Q4352" i="1"/>
  <c r="Q4353" i="1"/>
  <c r="Q4354" i="1"/>
  <c r="Q4355" i="1"/>
  <c r="Q4356" i="1"/>
  <c r="Q4357" i="1"/>
  <c r="Q4358" i="1"/>
  <c r="Q4359" i="1"/>
  <c r="Q4360" i="1"/>
  <c r="Q4361" i="1"/>
  <c r="Q4362" i="1"/>
  <c r="B4362" i="1" s="1"/>
  <c r="Q4363" i="1"/>
  <c r="Q4364" i="1"/>
  <c r="Q4365" i="1"/>
  <c r="B4365" i="1" s="1"/>
  <c r="Q4366" i="1"/>
  <c r="Q4367" i="1"/>
  <c r="Q4368" i="1"/>
  <c r="Q4369" i="1"/>
  <c r="Q4370" i="1"/>
  <c r="Q4371" i="1"/>
  <c r="Q4372" i="1"/>
  <c r="Q4373" i="1"/>
  <c r="Q4374" i="1"/>
  <c r="Q4375" i="1"/>
  <c r="Q4376" i="1"/>
  <c r="Q4377" i="1"/>
  <c r="Q4378" i="1"/>
  <c r="Q4379" i="1"/>
  <c r="Q4380" i="1"/>
  <c r="Q4381" i="1"/>
  <c r="Q4382" i="1"/>
  <c r="Q4383" i="1"/>
  <c r="Q4384" i="1"/>
  <c r="Q4385" i="1"/>
  <c r="Q4386" i="1"/>
  <c r="Q4387" i="1"/>
  <c r="Q4388" i="1"/>
  <c r="Q4389" i="1"/>
  <c r="Q4390" i="1"/>
  <c r="Q4391" i="1"/>
  <c r="Q4392" i="1"/>
  <c r="Q4393" i="1"/>
  <c r="Q4394" i="1"/>
  <c r="Q4395" i="1"/>
  <c r="Q4396" i="1"/>
  <c r="Q4397" i="1"/>
  <c r="B4397" i="1" s="1"/>
  <c r="Q4398" i="1"/>
  <c r="Q4399" i="1"/>
  <c r="Q4400" i="1"/>
  <c r="Q4401" i="1"/>
  <c r="Q4402" i="1"/>
  <c r="Q4403" i="1"/>
  <c r="Q4404" i="1"/>
  <c r="Q4405" i="1"/>
  <c r="Q4406" i="1"/>
  <c r="Q4407" i="1"/>
  <c r="Q4408" i="1"/>
  <c r="Q4409" i="1"/>
  <c r="Q4410" i="1"/>
  <c r="Q4411" i="1"/>
  <c r="Q4412" i="1"/>
  <c r="Q4413" i="1"/>
  <c r="Q4414" i="1"/>
  <c r="Q4415" i="1"/>
  <c r="Q4416" i="1"/>
  <c r="Q4417" i="1"/>
  <c r="Q4418" i="1"/>
  <c r="Q4419" i="1"/>
  <c r="Q4420" i="1"/>
  <c r="Q4421" i="1"/>
  <c r="Q4422" i="1"/>
  <c r="Q4423" i="1"/>
  <c r="Q4424" i="1"/>
  <c r="Q4425" i="1"/>
  <c r="Q4426" i="1"/>
  <c r="Q4427" i="1"/>
  <c r="Q4428" i="1"/>
  <c r="Q4429" i="1"/>
  <c r="Q4430" i="1"/>
  <c r="Q4431" i="1"/>
  <c r="Q4432" i="1"/>
  <c r="Q4433" i="1"/>
  <c r="Q4434" i="1"/>
  <c r="Q4435" i="1"/>
  <c r="Q4436" i="1"/>
  <c r="Q4437" i="1"/>
  <c r="Q4438" i="1"/>
  <c r="Q4439" i="1"/>
  <c r="Q4440" i="1"/>
  <c r="Q4441" i="1"/>
  <c r="Q4442" i="1"/>
  <c r="Q4443" i="1"/>
  <c r="Q4444" i="1"/>
  <c r="Q4445" i="1"/>
  <c r="Q4446" i="1"/>
  <c r="Q4447" i="1"/>
  <c r="Q4448" i="1"/>
  <c r="Q4449" i="1"/>
  <c r="Q4450" i="1"/>
  <c r="Q4451" i="1"/>
  <c r="Q4452" i="1"/>
  <c r="Q4453" i="1"/>
  <c r="Q4454" i="1"/>
  <c r="Q4455" i="1"/>
  <c r="Q4456" i="1"/>
  <c r="Q4457" i="1"/>
  <c r="Q4458" i="1"/>
  <c r="Q4459" i="1"/>
  <c r="Q4460" i="1"/>
  <c r="B4460" i="1" s="1"/>
  <c r="Q4461" i="1"/>
  <c r="Q4462" i="1"/>
  <c r="Q4463" i="1"/>
  <c r="Q4464" i="1"/>
  <c r="Q4465" i="1"/>
  <c r="Q4466" i="1"/>
  <c r="Q4467" i="1"/>
  <c r="Q4468" i="1"/>
  <c r="B4468" i="1" s="1"/>
  <c r="Q4469" i="1"/>
  <c r="Q4470" i="1"/>
  <c r="Q4471" i="1"/>
  <c r="Q4472" i="1"/>
  <c r="Q4473" i="1"/>
  <c r="Q4474" i="1"/>
  <c r="Q4475" i="1"/>
  <c r="Q4476" i="1"/>
  <c r="Q4477" i="1"/>
  <c r="Q4478" i="1"/>
  <c r="Q4479" i="1"/>
  <c r="Q4480" i="1"/>
  <c r="Q4481" i="1"/>
  <c r="Q4482" i="1"/>
  <c r="Q4483" i="1"/>
  <c r="Q4484" i="1"/>
  <c r="Q4485" i="1"/>
  <c r="Q4486" i="1"/>
  <c r="Q4487" i="1"/>
  <c r="Q4488" i="1"/>
  <c r="Q4489" i="1"/>
  <c r="Q4490" i="1"/>
  <c r="Q4491" i="1"/>
  <c r="Q4492" i="1"/>
  <c r="Q4493" i="1"/>
  <c r="Q4494" i="1"/>
  <c r="Q4495" i="1"/>
  <c r="Q4496" i="1"/>
  <c r="Q4497" i="1"/>
  <c r="Q4498" i="1"/>
  <c r="Q4499" i="1"/>
  <c r="Q4500" i="1"/>
  <c r="Q4501" i="1"/>
  <c r="Q4502" i="1"/>
  <c r="Q4503" i="1"/>
  <c r="Q4504" i="1"/>
  <c r="Q4505" i="1"/>
  <c r="Q4506" i="1"/>
  <c r="Q4507" i="1"/>
  <c r="B4507" i="1" s="1"/>
  <c r="Q4508" i="1"/>
  <c r="Q4509" i="1"/>
  <c r="Q4510" i="1"/>
  <c r="Q4511" i="1"/>
  <c r="Q4512" i="1"/>
  <c r="Q4513" i="1"/>
  <c r="Q4514" i="1"/>
  <c r="Q4515" i="1"/>
  <c r="Q4516" i="1"/>
  <c r="Q4517" i="1"/>
  <c r="Q4518" i="1"/>
  <c r="Q4519" i="1"/>
  <c r="Q4520" i="1"/>
  <c r="Q4521" i="1"/>
  <c r="Q4522" i="1"/>
  <c r="Q4523" i="1"/>
  <c r="Q4524" i="1"/>
  <c r="Q4525" i="1"/>
  <c r="Q4526" i="1"/>
  <c r="Q4527" i="1"/>
  <c r="Q4528" i="1"/>
  <c r="Q4529" i="1"/>
  <c r="Q4530" i="1"/>
  <c r="Q4531" i="1"/>
  <c r="Q4532" i="1"/>
  <c r="Q4533" i="1"/>
  <c r="B4533" i="1" s="1"/>
  <c r="Q4534" i="1"/>
  <c r="Q4535" i="1"/>
  <c r="Q4536" i="1"/>
  <c r="Q4537" i="1"/>
  <c r="Q4538" i="1"/>
  <c r="Q4539" i="1"/>
  <c r="B4539" i="1" s="1"/>
  <c r="Q4540" i="1"/>
  <c r="Q4541" i="1"/>
  <c r="B4541" i="1" s="1"/>
  <c r="Q4542" i="1"/>
  <c r="Q4543" i="1"/>
  <c r="Q4544" i="1"/>
  <c r="Q4545" i="1"/>
  <c r="Q4546" i="1"/>
  <c r="Q4547" i="1"/>
  <c r="Q4548" i="1"/>
  <c r="Q4549" i="1"/>
  <c r="Q4550" i="1"/>
  <c r="Q4551" i="1"/>
  <c r="Q4552" i="1"/>
  <c r="Q4553" i="1"/>
  <c r="Q4554" i="1"/>
  <c r="Q4555" i="1"/>
  <c r="Q4556" i="1"/>
  <c r="Q4557" i="1"/>
  <c r="Q4558" i="1"/>
  <c r="Q4559" i="1"/>
  <c r="Q4560" i="1"/>
  <c r="Q4561" i="1"/>
  <c r="Q4562" i="1"/>
  <c r="Q4563" i="1"/>
  <c r="Q4564" i="1"/>
  <c r="Q4565" i="1"/>
  <c r="Q4566" i="1"/>
  <c r="Q4567" i="1"/>
  <c r="Q4568" i="1"/>
  <c r="Q4569" i="1"/>
  <c r="Q4570" i="1"/>
  <c r="Q4571" i="1"/>
  <c r="Q4572" i="1"/>
  <c r="Q4573" i="1"/>
  <c r="Q4574" i="1"/>
  <c r="Q4575" i="1"/>
  <c r="Q4576" i="1"/>
  <c r="Q4577" i="1"/>
  <c r="Q4578" i="1"/>
  <c r="B4578" i="1" s="1"/>
  <c r="Q4579" i="1"/>
  <c r="Q4580" i="1"/>
  <c r="Q4581" i="1"/>
  <c r="Q4582" i="1"/>
  <c r="Q4583" i="1"/>
  <c r="Q4584" i="1"/>
  <c r="Q4585" i="1"/>
  <c r="Q4586" i="1"/>
  <c r="B4586" i="1" s="1"/>
  <c r="Q4587" i="1"/>
  <c r="Q4588" i="1"/>
  <c r="Q4589" i="1"/>
  <c r="Q4590" i="1"/>
  <c r="Q4591" i="1"/>
  <c r="Q4592" i="1"/>
  <c r="Q4593" i="1"/>
  <c r="Q4594" i="1"/>
  <c r="Q4595" i="1"/>
  <c r="Q4596" i="1"/>
  <c r="Q4597" i="1"/>
  <c r="Q4598" i="1"/>
  <c r="Q4599" i="1"/>
  <c r="Q4600" i="1"/>
  <c r="Q4601" i="1"/>
  <c r="Q4602" i="1"/>
  <c r="Q4603" i="1"/>
  <c r="Q4604" i="1"/>
  <c r="Q4605" i="1"/>
  <c r="Q4606" i="1"/>
  <c r="Q4607" i="1"/>
  <c r="Q4608" i="1"/>
  <c r="Q4609" i="1"/>
  <c r="Q4610" i="1"/>
  <c r="Q4611" i="1"/>
  <c r="Q4612" i="1"/>
  <c r="Q4613" i="1"/>
  <c r="Q4614" i="1"/>
  <c r="Q4615" i="1"/>
  <c r="Q4616" i="1"/>
  <c r="Q4617" i="1"/>
  <c r="Q4618" i="1"/>
  <c r="Q4619" i="1"/>
  <c r="Q4620" i="1"/>
  <c r="Q4621" i="1"/>
  <c r="Q4622" i="1"/>
  <c r="Q4623" i="1"/>
  <c r="Q4624" i="1"/>
  <c r="Q4625" i="1"/>
  <c r="Q4626" i="1"/>
  <c r="Q4627" i="1"/>
  <c r="Q4628" i="1"/>
  <c r="Q4629" i="1"/>
  <c r="Q4630" i="1"/>
  <c r="Q4631" i="1"/>
  <c r="Q4632" i="1"/>
  <c r="Q4633" i="1"/>
  <c r="Q4634" i="1"/>
  <c r="Q4635" i="1"/>
  <c r="Q4636" i="1"/>
  <c r="Q4637" i="1"/>
  <c r="Q4638" i="1"/>
  <c r="Q4639" i="1"/>
  <c r="Q4640" i="1"/>
  <c r="Q4641" i="1"/>
  <c r="Q4642" i="1"/>
  <c r="Q4643" i="1"/>
  <c r="Q4644" i="1"/>
  <c r="Q4645" i="1"/>
  <c r="Q4646" i="1"/>
  <c r="Q4647" i="1"/>
  <c r="Q4648" i="1"/>
  <c r="Q4649" i="1"/>
  <c r="Q4650" i="1"/>
  <c r="Q4651" i="1"/>
  <c r="Q4652" i="1"/>
  <c r="Q4653" i="1"/>
  <c r="Q4654" i="1"/>
  <c r="Q4655" i="1"/>
  <c r="Q4656" i="1"/>
  <c r="Q4657" i="1"/>
  <c r="Q4658" i="1"/>
  <c r="Q4659" i="1"/>
  <c r="Q4660" i="1"/>
  <c r="Q4661" i="1"/>
  <c r="Q4662" i="1"/>
  <c r="Q4663" i="1"/>
  <c r="Q4664" i="1"/>
  <c r="Q4665" i="1"/>
  <c r="Q4666" i="1"/>
  <c r="Q4667" i="1"/>
  <c r="Q4668" i="1"/>
  <c r="Q4669" i="1"/>
  <c r="Q4670" i="1"/>
  <c r="Q4671" i="1"/>
  <c r="Q4672" i="1"/>
  <c r="Q4673" i="1"/>
  <c r="Q4674" i="1"/>
  <c r="Q4675" i="1"/>
  <c r="Q4676" i="1"/>
  <c r="Q4677" i="1"/>
  <c r="Q4678" i="1"/>
  <c r="Q4679" i="1"/>
  <c r="Q4680" i="1"/>
  <c r="Q4681" i="1"/>
  <c r="Q4682" i="1"/>
  <c r="Q4683" i="1"/>
  <c r="B4683" i="1" s="1"/>
  <c r="Q4684" i="1"/>
  <c r="Q4685" i="1"/>
  <c r="Q4686" i="1"/>
  <c r="Q4687" i="1"/>
  <c r="Q4688" i="1"/>
  <c r="Q4689" i="1"/>
  <c r="Q4690" i="1"/>
  <c r="Q4691" i="1"/>
  <c r="Q4692" i="1"/>
  <c r="Q4693" i="1"/>
  <c r="Q4694" i="1"/>
  <c r="Q4695" i="1"/>
  <c r="Q4696" i="1"/>
  <c r="Q4697" i="1"/>
  <c r="Q4698" i="1"/>
  <c r="Q4699" i="1"/>
  <c r="Q4700" i="1"/>
  <c r="Q4701" i="1"/>
  <c r="Q4702" i="1"/>
  <c r="Q4703" i="1"/>
  <c r="Q4704" i="1"/>
  <c r="Q4705" i="1"/>
  <c r="Q4706" i="1"/>
  <c r="Q4707" i="1"/>
  <c r="B4707" i="1" s="1"/>
  <c r="Q4708" i="1"/>
  <c r="Q4709" i="1"/>
  <c r="Q4710" i="1"/>
  <c r="Q4711" i="1"/>
  <c r="Q4712" i="1"/>
  <c r="Q4713" i="1"/>
  <c r="Q4714" i="1"/>
  <c r="B4714" i="1" s="1"/>
  <c r="Q4715" i="1"/>
  <c r="Q4716" i="1"/>
  <c r="B4716" i="1" s="1"/>
  <c r="Q4717" i="1"/>
  <c r="Q4718" i="1"/>
  <c r="Q4719" i="1"/>
  <c r="Q4720" i="1"/>
  <c r="Q4721" i="1"/>
  <c r="Q4722" i="1"/>
  <c r="B4722" i="1" s="1"/>
  <c r="Q4723" i="1"/>
  <c r="Q4724" i="1"/>
  <c r="B4724" i="1" s="1"/>
  <c r="Q4725" i="1"/>
  <c r="Q4726" i="1"/>
  <c r="Q4727" i="1"/>
  <c r="Q4728" i="1"/>
  <c r="Q4729" i="1"/>
  <c r="Q4730" i="1"/>
  <c r="Q4731" i="1"/>
  <c r="Q4732" i="1"/>
  <c r="Q4733" i="1"/>
  <c r="Q4734" i="1"/>
  <c r="Q4735" i="1"/>
  <c r="Q4736" i="1"/>
  <c r="Q4737" i="1"/>
  <c r="Q4738" i="1"/>
  <c r="Q4739" i="1"/>
  <c r="Q4740" i="1"/>
  <c r="Q4741" i="1"/>
  <c r="Q4742" i="1"/>
  <c r="Q4743" i="1"/>
  <c r="Q4744" i="1"/>
  <c r="Q4745" i="1"/>
  <c r="Q4746" i="1"/>
  <c r="Q4747" i="1"/>
  <c r="Q4748" i="1"/>
  <c r="Q4749" i="1"/>
  <c r="Q4750" i="1"/>
  <c r="Q4751" i="1"/>
  <c r="Q4752" i="1"/>
  <c r="Q4753" i="1"/>
  <c r="Q4754" i="1"/>
  <c r="Q4755" i="1"/>
  <c r="Q4756" i="1"/>
  <c r="Q4757" i="1"/>
  <c r="Q4758" i="1"/>
  <c r="Q4759" i="1"/>
  <c r="Q4760" i="1"/>
  <c r="Q4761" i="1"/>
  <c r="Q4762" i="1"/>
  <c r="Q4763" i="1"/>
  <c r="Q4764" i="1"/>
  <c r="Q4765" i="1"/>
  <c r="Q4766" i="1"/>
  <c r="Q4767" i="1"/>
  <c r="Q4768" i="1"/>
  <c r="Q4769" i="1"/>
  <c r="Q4770" i="1"/>
  <c r="Q4771" i="1"/>
  <c r="Q4772" i="1"/>
  <c r="Q4773" i="1"/>
  <c r="Q4774" i="1"/>
  <c r="Q4775" i="1"/>
  <c r="Q4776" i="1"/>
  <c r="Q4777" i="1"/>
  <c r="Q4778" i="1"/>
  <c r="Q4779" i="1"/>
  <c r="Q4780" i="1"/>
  <c r="Q4781" i="1"/>
  <c r="Q4782" i="1"/>
  <c r="Q4783" i="1"/>
  <c r="Q4784" i="1"/>
  <c r="Q4785" i="1"/>
  <c r="Q4786" i="1"/>
  <c r="Q4787" i="1"/>
  <c r="B4787" i="1" s="1"/>
  <c r="Q4788" i="1"/>
  <c r="Q4789" i="1"/>
  <c r="Q4790" i="1"/>
  <c r="Q4791" i="1"/>
  <c r="Q4792" i="1"/>
  <c r="Q4793" i="1"/>
  <c r="Q4794" i="1"/>
  <c r="Q4795" i="1"/>
  <c r="Q4796" i="1"/>
  <c r="Q4797" i="1"/>
  <c r="Q4798" i="1"/>
  <c r="Q4799" i="1"/>
  <c r="Q4800" i="1"/>
  <c r="Q4801" i="1"/>
  <c r="Q4802" i="1"/>
  <c r="Q4803" i="1"/>
  <c r="Q4804" i="1"/>
  <c r="Q4805" i="1"/>
  <c r="Q4806" i="1"/>
  <c r="Q4807" i="1"/>
  <c r="Q4808" i="1"/>
  <c r="Q4809" i="1"/>
  <c r="Q4810" i="1"/>
  <c r="Q4811" i="1"/>
  <c r="Q4812" i="1"/>
  <c r="Q4813" i="1"/>
  <c r="Q4814" i="1"/>
  <c r="Q4815" i="1"/>
  <c r="Q4816" i="1"/>
  <c r="Q4817" i="1"/>
  <c r="Q4818" i="1"/>
  <c r="Q4819" i="1"/>
  <c r="B4819" i="1" s="1"/>
  <c r="Q4820" i="1"/>
  <c r="Q4821" i="1"/>
  <c r="B4821" i="1" s="1"/>
  <c r="Q4822" i="1"/>
  <c r="Q4823" i="1"/>
  <c r="Q4824" i="1"/>
  <c r="Q4825" i="1"/>
  <c r="Q4826" i="1"/>
  <c r="Q4827" i="1"/>
  <c r="Q4828" i="1"/>
  <c r="Q4829" i="1"/>
  <c r="Q4830" i="1"/>
  <c r="Q4831" i="1"/>
  <c r="Q4832" i="1"/>
  <c r="Q4833" i="1"/>
  <c r="Q4834" i="1"/>
  <c r="Q4835" i="1"/>
  <c r="Q4836" i="1"/>
  <c r="Q4837" i="1"/>
  <c r="Q4838" i="1"/>
  <c r="Q4839" i="1"/>
  <c r="Q4840" i="1"/>
  <c r="Q4841" i="1"/>
  <c r="Q4842" i="1"/>
  <c r="Q4843" i="1"/>
  <c r="Q4844" i="1"/>
  <c r="Q4845" i="1"/>
  <c r="Q4846" i="1"/>
  <c r="Q4847" i="1"/>
  <c r="Q4848" i="1"/>
  <c r="Q4849" i="1"/>
  <c r="Q4850" i="1"/>
  <c r="Q4851" i="1"/>
  <c r="Q4852" i="1"/>
  <c r="Q4853" i="1"/>
  <c r="Q4854" i="1"/>
  <c r="Q4855" i="1"/>
  <c r="Q4856" i="1"/>
  <c r="Q4857" i="1"/>
  <c r="Q4858" i="1"/>
  <c r="Q4859" i="1"/>
  <c r="Q4860" i="1"/>
  <c r="Q4861" i="1"/>
  <c r="Q4862" i="1"/>
  <c r="Q4863" i="1"/>
  <c r="Q4864" i="1"/>
  <c r="Q4865" i="1"/>
  <c r="Q4866" i="1"/>
  <c r="Q4867" i="1"/>
  <c r="B4867" i="1" s="1"/>
  <c r="Q4868" i="1"/>
  <c r="Q4869" i="1"/>
  <c r="Q4870" i="1"/>
  <c r="Q4871" i="1"/>
  <c r="Q4872" i="1"/>
  <c r="Q4873" i="1"/>
  <c r="Q4874" i="1"/>
  <c r="B4874" i="1" s="1"/>
  <c r="Q4875" i="1"/>
  <c r="Q4876" i="1"/>
  <c r="Q4877" i="1"/>
  <c r="Q4878" i="1"/>
  <c r="Q4879" i="1"/>
  <c r="Q4880" i="1"/>
  <c r="Q4881" i="1"/>
  <c r="Q4882" i="1"/>
  <c r="Q4883" i="1"/>
  <c r="Q4884" i="1"/>
  <c r="Q4885" i="1"/>
  <c r="Q4886" i="1"/>
  <c r="Q4887" i="1"/>
  <c r="Q4888" i="1"/>
  <c r="Q4889" i="1"/>
  <c r="Q4890" i="1"/>
  <c r="Q4891" i="1"/>
  <c r="Q4892" i="1"/>
  <c r="Q4893" i="1"/>
  <c r="Q4894" i="1"/>
  <c r="Q4895" i="1"/>
  <c r="Q4896" i="1"/>
  <c r="Q4897" i="1"/>
  <c r="Q4898" i="1"/>
  <c r="Q4899" i="1"/>
  <c r="Q4900" i="1"/>
  <c r="Q4901" i="1"/>
  <c r="Q4902" i="1"/>
  <c r="Q4903" i="1"/>
  <c r="Q4904" i="1"/>
  <c r="Q4905" i="1"/>
  <c r="Q4906" i="1"/>
  <c r="Q4907" i="1"/>
  <c r="B4907" i="1" s="1"/>
  <c r="Q4908" i="1"/>
  <c r="B4908" i="1" s="1"/>
  <c r="Q4909" i="1"/>
  <c r="B4909" i="1" s="1"/>
  <c r="Q4910" i="1"/>
  <c r="B4910" i="1" s="1"/>
  <c r="Q4911" i="1"/>
  <c r="Q4912" i="1"/>
  <c r="Q4913" i="1"/>
  <c r="Q4914" i="1"/>
  <c r="Q4915" i="1"/>
  <c r="B4915" i="1" s="1"/>
  <c r="Q4916" i="1"/>
  <c r="Q4917" i="1"/>
  <c r="B4917" i="1" s="1"/>
  <c r="Q4918" i="1"/>
  <c r="Q4919" i="1"/>
  <c r="Q4920" i="1"/>
  <c r="Q4921" i="1"/>
  <c r="Q4922" i="1"/>
  <c r="Q4923" i="1"/>
  <c r="Q4924" i="1"/>
  <c r="Q4925" i="1"/>
  <c r="Q4926" i="1"/>
  <c r="Q4927" i="1"/>
  <c r="Q4928" i="1"/>
  <c r="Q4929" i="1"/>
  <c r="Q4930" i="1"/>
  <c r="Q4931" i="1"/>
  <c r="Q4932" i="1"/>
  <c r="Q4933" i="1"/>
  <c r="Q4934" i="1"/>
  <c r="Q4935" i="1"/>
  <c r="Q4936" i="1"/>
  <c r="Q4937" i="1"/>
  <c r="Q4938" i="1"/>
  <c r="Q4939" i="1"/>
  <c r="Q4940" i="1"/>
  <c r="Q4941" i="1"/>
  <c r="Q4942" i="1"/>
  <c r="Q4943" i="1"/>
  <c r="Q4944" i="1"/>
  <c r="Q4945" i="1"/>
  <c r="Q4946" i="1"/>
  <c r="Q4947" i="1"/>
  <c r="Q4948" i="1"/>
  <c r="Q4949" i="1"/>
  <c r="Q4950" i="1"/>
  <c r="Q4951" i="1"/>
  <c r="Q4952" i="1"/>
  <c r="Q4953" i="1"/>
  <c r="Q4954" i="1"/>
  <c r="Q4955" i="1"/>
  <c r="Q4956" i="1"/>
  <c r="Q4957" i="1"/>
  <c r="B4957" i="1" s="1"/>
  <c r="Q4958" i="1"/>
  <c r="Q4959" i="1"/>
  <c r="Q4960" i="1"/>
  <c r="Q4961" i="1"/>
  <c r="Q4962" i="1"/>
  <c r="Q4963" i="1"/>
  <c r="B4963" i="1" s="1"/>
  <c r="Q4964" i="1"/>
  <c r="Q4965" i="1"/>
  <c r="B4965" i="1" s="1"/>
  <c r="Q4966" i="1"/>
  <c r="Q4967" i="1"/>
  <c r="Q4968" i="1"/>
  <c r="Q4969" i="1"/>
  <c r="Q4970" i="1"/>
  <c r="Q4971" i="1"/>
  <c r="Q4972" i="1"/>
  <c r="Q4973" i="1"/>
  <c r="Q4974" i="1"/>
  <c r="Q4975" i="1"/>
  <c r="Q4976" i="1"/>
  <c r="Q4977" i="1"/>
  <c r="Q4978" i="1"/>
  <c r="Q4979" i="1"/>
  <c r="Q4980" i="1"/>
  <c r="Q4981" i="1"/>
  <c r="Q4982" i="1"/>
  <c r="Q4983" i="1"/>
  <c r="Q4984" i="1"/>
  <c r="Q4985" i="1"/>
  <c r="Q4986" i="1"/>
  <c r="Q4987" i="1"/>
  <c r="Q4988" i="1"/>
  <c r="Q4989" i="1"/>
  <c r="Q4990" i="1"/>
  <c r="Q4991" i="1"/>
  <c r="Q4992" i="1"/>
  <c r="Q4993" i="1"/>
  <c r="Q4994" i="1"/>
  <c r="Q4995" i="1"/>
  <c r="Q4996" i="1"/>
  <c r="B4996" i="1" s="1"/>
  <c r="Q4997" i="1"/>
  <c r="Q4998" i="1"/>
  <c r="Q4999" i="1"/>
  <c r="Q5000" i="1"/>
  <c r="Q5001" i="1"/>
  <c r="Q5002" i="1"/>
  <c r="Q5003" i="1"/>
  <c r="Q5004" i="1"/>
  <c r="Q5005" i="1"/>
  <c r="Q5006" i="1"/>
  <c r="Q5007" i="1"/>
  <c r="Q5008" i="1"/>
  <c r="Q5009" i="1"/>
  <c r="Q5010" i="1"/>
  <c r="Q5011" i="1"/>
  <c r="Q5012" i="1"/>
  <c r="Q5013" i="1"/>
  <c r="Q5014" i="1"/>
  <c r="Q5015" i="1"/>
  <c r="Q5016" i="1"/>
  <c r="Q5017" i="1"/>
  <c r="Q5018" i="1"/>
  <c r="B5018" i="1" s="1"/>
  <c r="Q5019" i="1"/>
  <c r="Q5020" i="1"/>
  <c r="Q5021" i="1"/>
  <c r="B5021" i="1" s="1"/>
  <c r="Q5022" i="1"/>
  <c r="B5022" i="1" s="1"/>
  <c r="Q5023" i="1"/>
  <c r="Q5024" i="1"/>
  <c r="Q5025" i="1"/>
  <c r="Q5026" i="1"/>
  <c r="Q5027" i="1"/>
  <c r="Q5028" i="1"/>
  <c r="Q5029" i="1"/>
  <c r="Q5030" i="1"/>
  <c r="Q5031" i="1"/>
  <c r="Q5032" i="1"/>
  <c r="Q5033" i="1"/>
  <c r="Q5034" i="1"/>
  <c r="Q5035" i="1"/>
  <c r="R1" i="5"/>
  <c r="D16" i="5"/>
  <c r="D17" i="5"/>
  <c r="D18" i="5"/>
  <c r="D19" i="5"/>
  <c r="D20" i="5"/>
  <c r="D21" i="5"/>
  <c r="D22" i="5"/>
  <c r="D23" i="5"/>
  <c r="D24" i="5"/>
  <c r="D25" i="5"/>
  <c r="D15" i="5"/>
  <c r="D4" i="5"/>
  <c r="D5" i="5"/>
  <c r="D6" i="5"/>
  <c r="D7" i="5"/>
  <c r="D8" i="5"/>
  <c r="D9" i="5"/>
  <c r="D10" i="5"/>
  <c r="D11" i="5"/>
  <c r="D12" i="5"/>
  <c r="D13" i="5"/>
  <c r="D14" i="5"/>
  <c r="D3" i="5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4" i="6"/>
  <c r="K1" i="6"/>
  <c r="G1" i="6"/>
  <c r="B3321" i="1" l="1"/>
  <c r="B579" i="1"/>
  <c r="B571" i="1"/>
  <c r="B547" i="1"/>
  <c r="B539" i="1"/>
  <c r="B259" i="1"/>
  <c r="B227" i="1"/>
  <c r="B203" i="1"/>
  <c r="B195" i="1"/>
  <c r="B171" i="1"/>
  <c r="B107" i="1"/>
  <c r="B99" i="1"/>
  <c r="B75" i="1"/>
  <c r="B67" i="1"/>
  <c r="B27" i="1"/>
  <c r="B3" i="1"/>
  <c r="B3859" i="1"/>
  <c r="B3851" i="1"/>
  <c r="B3707" i="1"/>
  <c r="B2938" i="1"/>
  <c r="B4746" i="1"/>
  <c r="B4738" i="1"/>
  <c r="B4730" i="1"/>
  <c r="B3360" i="1"/>
  <c r="B3352" i="1"/>
  <c r="B3216" i="1"/>
  <c r="B2551" i="1"/>
  <c r="B1661" i="1"/>
  <c r="B1629" i="1"/>
  <c r="B1255" i="1"/>
  <c r="B1121" i="1"/>
  <c r="B663" i="1"/>
  <c r="B655" i="1"/>
  <c r="B647" i="1"/>
  <c r="B639" i="1"/>
  <c r="D51" i="6"/>
  <c r="C3501" i="1"/>
  <c r="C3493" i="1"/>
  <c r="C3485" i="1"/>
  <c r="C3477" i="1"/>
  <c r="C3345" i="1"/>
  <c r="B2758" i="1"/>
  <c r="B2684" i="1"/>
  <c r="B2668" i="1"/>
  <c r="B2636" i="1"/>
  <c r="B2628" i="1"/>
  <c r="B1898" i="1"/>
  <c r="B1882" i="1"/>
  <c r="B1874" i="1"/>
  <c r="B1866" i="1"/>
  <c r="B6303" i="1"/>
  <c r="B6271" i="1"/>
  <c r="B6255" i="1"/>
  <c r="B6215" i="1"/>
  <c r="B6207" i="1"/>
  <c r="B6191" i="1"/>
  <c r="B6183" i="1"/>
  <c r="B6167" i="1"/>
  <c r="B6120" i="1"/>
  <c r="B6112" i="1"/>
  <c r="B6080" i="1"/>
  <c r="B6032" i="1"/>
  <c r="C5770" i="1"/>
  <c r="B5725" i="1"/>
  <c r="C5645" i="1"/>
  <c r="B5065" i="1"/>
  <c r="C3848" i="1"/>
  <c r="C3127" i="1"/>
  <c r="C2886" i="1"/>
  <c r="C2878" i="1"/>
  <c r="C2676" i="1"/>
  <c r="C2668" i="1"/>
  <c r="B4725" i="1"/>
  <c r="B4709" i="1"/>
  <c r="B2547" i="1"/>
  <c r="B1927" i="1"/>
  <c r="B6159" i="1"/>
  <c r="B6143" i="1"/>
  <c r="B5889" i="1"/>
  <c r="C4998" i="1"/>
  <c r="C3800" i="1"/>
  <c r="C3763" i="1"/>
  <c r="C3641" i="1"/>
  <c r="C3633" i="1"/>
  <c r="C3609" i="1"/>
  <c r="C3334" i="1"/>
  <c r="C3180" i="1"/>
  <c r="C3148" i="1"/>
  <c r="B4964" i="1"/>
  <c r="B4956" i="1"/>
  <c r="B4876" i="1"/>
  <c r="B4580" i="1"/>
  <c r="C5934" i="1"/>
  <c r="C5878" i="1"/>
  <c r="C5846" i="1"/>
  <c r="B5767" i="1"/>
  <c r="C5751" i="1"/>
  <c r="B5599" i="1"/>
  <c r="C5115" i="1"/>
  <c r="C5019" i="1"/>
  <c r="C4995" i="1"/>
  <c r="C4635" i="1"/>
  <c r="C4571" i="1"/>
  <c r="C4403" i="1"/>
  <c r="C4395" i="1"/>
  <c r="C4387" i="1"/>
  <c r="C4363" i="1"/>
  <c r="C3307" i="1"/>
  <c r="B4403" i="1"/>
  <c r="B4395" i="1"/>
  <c r="B4387" i="1"/>
  <c r="B4363" i="1"/>
  <c r="B2867" i="1"/>
  <c r="B1113" i="1"/>
  <c r="B1105" i="1"/>
  <c r="B1097" i="1"/>
  <c r="B1089" i="1"/>
  <c r="B1081" i="1"/>
  <c r="B1073" i="1"/>
  <c r="B1065" i="1"/>
  <c r="C5620" i="1"/>
  <c r="C3675" i="1"/>
  <c r="B4906" i="1"/>
  <c r="B4810" i="1"/>
  <c r="B2930" i="1"/>
  <c r="B2922" i="1"/>
  <c r="C4914" i="1"/>
  <c r="C4906" i="1"/>
  <c r="C4725" i="1"/>
  <c r="C4709" i="1"/>
  <c r="C4469" i="1"/>
  <c r="C4461" i="1"/>
  <c r="C4272" i="1"/>
  <c r="C4017" i="1"/>
  <c r="C3982" i="1"/>
  <c r="C3884" i="1"/>
  <c r="C3584" i="1"/>
  <c r="C3438" i="1"/>
  <c r="B3800" i="1"/>
  <c r="B3792" i="1"/>
  <c r="B3104" i="1"/>
  <c r="C4919" i="1"/>
  <c r="C4818" i="1"/>
  <c r="C4810" i="1"/>
  <c r="C4722" i="1"/>
  <c r="C4714" i="1"/>
  <c r="C4682" i="1"/>
  <c r="C4466" i="1"/>
  <c r="C4277" i="1"/>
  <c r="C4155" i="1"/>
  <c r="C3928" i="1"/>
  <c r="C3104" i="1"/>
  <c r="B442" i="1"/>
  <c r="B378" i="1"/>
  <c r="B346" i="1"/>
  <c r="B306" i="1"/>
  <c r="C3247" i="1"/>
  <c r="C2983" i="1"/>
  <c r="C2934" i="1"/>
  <c r="C2932" i="1"/>
  <c r="C2930" i="1"/>
  <c r="C2928" i="1"/>
  <c r="C2926" i="1"/>
  <c r="C2924" i="1"/>
  <c r="C2922" i="1"/>
  <c r="C2867" i="1"/>
  <c r="C2851" i="1"/>
  <c r="C2815" i="1"/>
  <c r="C2813" i="1"/>
  <c r="C2809" i="1"/>
  <c r="C2807" i="1"/>
  <c r="C2805" i="1"/>
  <c r="C2781" i="1"/>
  <c r="C2779" i="1"/>
  <c r="C2777" i="1"/>
  <c r="C2775" i="1"/>
  <c r="C2707" i="1"/>
  <c r="C2703" i="1"/>
  <c r="C2701" i="1"/>
  <c r="C2699" i="1"/>
  <c r="B5507" i="1"/>
  <c r="B5499" i="1"/>
  <c r="B5195" i="1"/>
  <c r="C6144" i="1"/>
  <c r="C6335" i="1"/>
  <c r="C6219" i="1"/>
  <c r="B5939" i="1"/>
  <c r="B5112" i="1"/>
  <c r="C5016" i="1"/>
  <c r="C4360" i="1"/>
  <c r="C4185" i="1"/>
  <c r="C3845" i="1"/>
  <c r="C3797" i="1"/>
  <c r="C3638" i="1"/>
  <c r="C3614" i="1"/>
  <c r="C3063" i="1"/>
  <c r="C2814" i="1"/>
  <c r="B5920" i="1"/>
  <c r="B5843" i="1"/>
  <c r="C3837" i="1"/>
  <c r="C3789" i="1"/>
  <c r="C3457" i="1"/>
  <c r="C3185" i="1"/>
  <c r="C2994" i="1"/>
  <c r="C2986" i="1"/>
  <c r="C2883" i="1"/>
  <c r="C2673" i="1"/>
  <c r="C6018" i="1"/>
  <c r="C4823" i="1"/>
  <c r="C4807" i="1"/>
  <c r="C3589" i="1"/>
  <c r="C3435" i="1"/>
  <c r="B5959" i="1"/>
  <c r="B5688" i="1"/>
  <c r="B5680" i="1"/>
  <c r="B5560" i="1"/>
  <c r="B5140" i="1"/>
  <c r="B5084" i="1"/>
  <c r="C4961" i="1"/>
  <c r="C4873" i="1"/>
  <c r="C4311" i="1"/>
  <c r="C4303" i="1"/>
  <c r="C2935" i="1"/>
  <c r="C2927" i="1"/>
  <c r="C2778" i="1"/>
  <c r="C2919" i="1"/>
  <c r="B2733" i="1"/>
  <c r="C5650" i="1"/>
  <c r="C4782" i="1"/>
  <c r="C4209" i="1"/>
  <c r="C4201" i="1"/>
  <c r="C3917" i="1"/>
  <c r="C3909" i="1"/>
  <c r="C3716" i="1"/>
  <c r="C3342" i="1"/>
  <c r="C2852" i="1"/>
  <c r="B488" i="1"/>
  <c r="B456" i="1"/>
  <c r="B424" i="1"/>
  <c r="B328" i="1"/>
  <c r="B296" i="1"/>
  <c r="B264" i="1"/>
  <c r="B240" i="1"/>
  <c r="B232" i="1"/>
  <c r="B200" i="1"/>
  <c r="B144" i="1"/>
  <c r="B48" i="1"/>
  <c r="B40" i="1"/>
  <c r="B8" i="1"/>
  <c r="B415" i="1"/>
  <c r="B375" i="1"/>
  <c r="B319" i="1"/>
  <c r="B279" i="1"/>
  <c r="B215" i="1"/>
  <c r="B95" i="1"/>
  <c r="B55" i="1"/>
  <c r="B343" i="1"/>
  <c r="B119" i="1"/>
  <c r="B1676" i="1"/>
  <c r="B1644" i="1"/>
  <c r="B1254" i="1"/>
  <c r="B598" i="1"/>
  <c r="B534" i="1"/>
  <c r="B510" i="1"/>
  <c r="B1287" i="1"/>
  <c r="B471" i="1"/>
  <c r="B351" i="1"/>
  <c r="B311" i="1"/>
  <c r="B287" i="1"/>
  <c r="B255" i="1"/>
  <c r="B87" i="1"/>
  <c r="B63" i="1"/>
  <c r="B1731" i="1"/>
  <c r="B1328" i="1"/>
  <c r="B4428" i="1"/>
  <c r="B2226" i="1"/>
  <c r="B1575" i="1"/>
  <c r="B4980" i="1"/>
  <c r="B4692" i="1"/>
  <c r="B4420" i="1"/>
  <c r="B1394" i="1"/>
  <c r="B4891" i="1"/>
  <c r="B4883" i="1"/>
  <c r="B2177" i="1"/>
  <c r="B1979" i="1"/>
  <c r="B484" i="1"/>
  <c r="B476" i="1"/>
  <c r="B444" i="1"/>
  <c r="B420" i="1"/>
  <c r="B412" i="1"/>
  <c r="B348" i="1"/>
  <c r="B292" i="1"/>
  <c r="B284" i="1"/>
  <c r="B260" i="1"/>
  <c r="B92" i="1"/>
  <c r="B68" i="1"/>
  <c r="B60" i="1"/>
  <c r="B36" i="1"/>
  <c r="B12" i="1"/>
  <c r="B1054" i="1"/>
  <c r="B2154" i="1"/>
  <c r="B602" i="1"/>
  <c r="B1046" i="1"/>
  <c r="B3739" i="1"/>
  <c r="B1696" i="1"/>
  <c r="B1688" i="1"/>
  <c r="B1410" i="1"/>
  <c r="B3049" i="1"/>
  <c r="B1477" i="1"/>
  <c r="B1469" i="1"/>
  <c r="B1421" i="1"/>
  <c r="B4318" i="1"/>
  <c r="B3813" i="1"/>
  <c r="B2716" i="1"/>
  <c r="B2356" i="1"/>
  <c r="B2340" i="1"/>
  <c r="B4333" i="1"/>
  <c r="B4325" i="1"/>
  <c r="B2219" i="1"/>
  <c r="B2139" i="1"/>
  <c r="B2107" i="1"/>
  <c r="B2099" i="1"/>
  <c r="B1897" i="1"/>
  <c r="B1403" i="1"/>
  <c r="B3737" i="1"/>
  <c r="B4224" i="1"/>
  <c r="B4112" i="1"/>
  <c r="B4104" i="1"/>
  <c r="B4096" i="1"/>
  <c r="B4088" i="1"/>
  <c r="B3319" i="1"/>
  <c r="B3159" i="1"/>
  <c r="B2954" i="1"/>
  <c r="B1836" i="1"/>
  <c r="B1772" i="1"/>
  <c r="B1740" i="1"/>
  <c r="B3854" i="1"/>
  <c r="B3774" i="1"/>
  <c r="B2277" i="1"/>
  <c r="B1595" i="1"/>
  <c r="B3135" i="1"/>
  <c r="B1308" i="1"/>
  <c r="B2072" i="1"/>
  <c r="B2951" i="1"/>
  <c r="B2267" i="1"/>
  <c r="B1833" i="1"/>
  <c r="B1809" i="1"/>
  <c r="B1769" i="1"/>
  <c r="B4827" i="1"/>
  <c r="B3162" i="1"/>
  <c r="B1345" i="1"/>
  <c r="B3808" i="1"/>
  <c r="B3112" i="1"/>
  <c r="B2711" i="1"/>
  <c r="B2214" i="1"/>
  <c r="B1799" i="1"/>
  <c r="B1895" i="1"/>
  <c r="B3809" i="1"/>
  <c r="B3113" i="1"/>
  <c r="B2786" i="1"/>
  <c r="B2052" i="1"/>
  <c r="B2004" i="1"/>
  <c r="B1996" i="1"/>
  <c r="B1964" i="1"/>
  <c r="B1272" i="1"/>
  <c r="B1256" i="1"/>
  <c r="B616" i="1"/>
  <c r="B584" i="1"/>
  <c r="B1823" i="1"/>
  <c r="B3936" i="1"/>
  <c r="B3192" i="1"/>
  <c r="B3160" i="1"/>
  <c r="B2215" i="1"/>
  <c r="B1383" i="1"/>
  <c r="B1335" i="1"/>
  <c r="B1039" i="1"/>
  <c r="B1031" i="1"/>
  <c r="B983" i="1"/>
  <c r="B975" i="1"/>
  <c r="B967" i="1"/>
  <c r="B959" i="1"/>
  <c r="B919" i="1"/>
  <c r="B911" i="1"/>
  <c r="B895" i="1"/>
  <c r="B855" i="1"/>
  <c r="B847" i="1"/>
  <c r="B839" i="1"/>
  <c r="B831" i="1"/>
  <c r="B775" i="1"/>
  <c r="B767" i="1"/>
  <c r="B727" i="1"/>
  <c r="B719" i="1"/>
  <c r="B2370" i="1"/>
  <c r="B1457" i="1"/>
  <c r="B3535" i="1"/>
  <c r="B3527" i="1"/>
  <c r="B3519" i="1"/>
  <c r="B3399" i="1"/>
  <c r="B2326" i="1"/>
  <c r="B2286" i="1"/>
  <c r="B1900" i="1"/>
  <c r="B1892" i="1"/>
  <c r="B1868" i="1"/>
  <c r="B1863" i="1"/>
  <c r="B1791" i="1"/>
  <c r="B2041" i="1"/>
  <c r="B2033" i="1"/>
  <c r="B1977" i="1"/>
  <c r="B1969" i="1"/>
  <c r="B1937" i="1"/>
  <c r="B1691" i="1"/>
  <c r="B1767" i="1"/>
  <c r="B1850" i="1"/>
  <c r="B1834" i="1"/>
  <c r="B1786" i="1"/>
  <c r="B1770" i="1"/>
  <c r="B1746" i="1"/>
  <c r="B1553" i="1"/>
  <c r="B1412" i="1"/>
  <c r="B1388" i="1"/>
  <c r="B1052" i="1"/>
  <c r="B3939" i="1"/>
  <c r="B4971" i="1"/>
  <c r="B4691" i="1"/>
  <c r="B2273" i="1"/>
  <c r="B2129" i="1"/>
  <c r="B1599" i="1"/>
  <c r="B2168" i="1"/>
  <c r="B2068" i="1"/>
  <c r="B4081" i="1"/>
  <c r="B4023" i="1"/>
  <c r="B2239" i="1"/>
  <c r="B1797" i="1"/>
  <c r="B1773" i="1"/>
  <c r="B1765" i="1"/>
  <c r="B1407" i="1"/>
  <c r="B2055" i="1"/>
  <c r="B2023" i="1"/>
  <c r="B1991" i="1"/>
  <c r="B1705" i="1"/>
  <c r="B2371" i="1"/>
  <c r="B5005" i="1"/>
  <c r="B4829" i="1"/>
  <c r="B4925" i="1"/>
  <c r="B4837" i="1"/>
  <c r="B2595" i="1"/>
  <c r="B2454" i="1"/>
  <c r="B2438" i="1"/>
  <c r="B2406" i="1"/>
  <c r="B2204" i="1"/>
  <c r="B4605" i="1"/>
  <c r="B4597" i="1"/>
  <c r="B2869" i="1"/>
  <c r="B2275" i="1"/>
  <c r="B4932" i="1"/>
  <c r="B3217" i="1"/>
  <c r="B1885" i="1"/>
  <c r="B1471" i="1"/>
  <c r="B2679" i="1"/>
  <c r="B4320" i="1"/>
  <c r="B2050" i="1"/>
  <c r="B1893" i="1"/>
  <c r="B3391" i="1"/>
  <c r="B2002" i="1"/>
  <c r="B3446" i="1"/>
  <c r="B2895" i="1"/>
  <c r="B2887" i="1"/>
  <c r="B1381" i="1"/>
  <c r="B1479" i="1"/>
  <c r="B2784" i="1"/>
  <c r="B1962" i="1"/>
  <c r="B4038" i="1"/>
  <c r="B3853" i="1"/>
  <c r="B2116" i="1"/>
  <c r="B2179" i="1"/>
  <c r="B1861" i="1"/>
  <c r="B2710" i="1"/>
  <c r="B1946" i="1"/>
  <c r="B4885" i="1"/>
  <c r="B4549" i="1"/>
  <c r="B3071" i="1"/>
  <c r="B1323" i="1"/>
  <c r="B443" i="1"/>
  <c r="B419" i="1"/>
  <c r="B411" i="1"/>
  <c r="B363" i="1"/>
  <c r="B355" i="1"/>
  <c r="B331" i="1"/>
  <c r="B323" i="1"/>
  <c r="B3079" i="1"/>
  <c r="B2545" i="1"/>
  <c r="B2161" i="1"/>
  <c r="B1925" i="1"/>
  <c r="B1663" i="1"/>
  <c r="B1265" i="1"/>
  <c r="B1257" i="1"/>
  <c r="B1249" i="1"/>
  <c r="B1225" i="1"/>
  <c r="B1217" i="1"/>
  <c r="B1209" i="1"/>
  <c r="B1185" i="1"/>
  <c r="B1177" i="1"/>
  <c r="B1169" i="1"/>
  <c r="B1145" i="1"/>
  <c r="B1137" i="1"/>
  <c r="B1129" i="1"/>
  <c r="B569" i="1"/>
  <c r="B561" i="1"/>
  <c r="B537" i="1"/>
  <c r="B529" i="1"/>
  <c r="B5002" i="1"/>
  <c r="B4930" i="1"/>
  <c r="B4842" i="1"/>
  <c r="B3811" i="1"/>
  <c r="B3616" i="1"/>
  <c r="B2695" i="1"/>
  <c r="B2567" i="1"/>
  <c r="B2175" i="1"/>
  <c r="B3462" i="1"/>
  <c r="B3358" i="1"/>
  <c r="B3350" i="1"/>
  <c r="B4846" i="1"/>
  <c r="B4230" i="1"/>
  <c r="B2380" i="1"/>
  <c r="B2372" i="1"/>
  <c r="B2364" i="1"/>
  <c r="B4741" i="1"/>
  <c r="B4733" i="1"/>
  <c r="B2788" i="1"/>
  <c r="B2217" i="1"/>
  <c r="B2201" i="1"/>
  <c r="B4690" i="1"/>
  <c r="B4418" i="1"/>
  <c r="B4410" i="1"/>
  <c r="B3705" i="1"/>
  <c r="B3537" i="1"/>
  <c r="B3528" i="1"/>
  <c r="B3176" i="1"/>
  <c r="B4595" i="1"/>
  <c r="B4483" i="1"/>
  <c r="B2021" i="1"/>
  <c r="B2841" i="1"/>
  <c r="B2943" i="1"/>
  <c r="B3631" i="1"/>
  <c r="B1310" i="1"/>
  <c r="B1286" i="1"/>
  <c r="B478" i="1"/>
  <c r="B438" i="1"/>
  <c r="B414" i="1"/>
  <c r="B318" i="1"/>
  <c r="B294" i="1"/>
  <c r="B286" i="1"/>
  <c r="B254" i="1"/>
  <c r="B222" i="1"/>
  <c r="B126" i="1"/>
  <c r="B94" i="1"/>
  <c r="B70" i="1"/>
  <c r="B62" i="1"/>
  <c r="B38" i="1"/>
  <c r="B22" i="1"/>
  <c r="B6" i="1"/>
  <c r="B3082" i="1"/>
  <c r="B4603" i="1"/>
  <c r="B4515" i="1"/>
  <c r="B2053" i="1"/>
  <c r="B1965" i="1"/>
  <c r="B1933" i="1"/>
  <c r="B1281" i="1"/>
  <c r="B2127" i="1"/>
  <c r="B1613" i="1"/>
  <c r="B3318" i="1"/>
  <c r="B3262" i="1"/>
  <c r="B3254" i="1"/>
  <c r="B1851" i="1"/>
  <c r="B1827" i="1"/>
  <c r="B1819" i="1"/>
  <c r="B1787" i="1"/>
  <c r="B1755" i="1"/>
  <c r="B1522" i="1"/>
  <c r="B1413" i="1"/>
  <c r="B2013" i="1"/>
  <c r="B3776" i="1"/>
  <c r="B3392" i="1"/>
  <c r="B3653" i="1"/>
  <c r="B2484" i="1"/>
  <c r="B2476" i="1"/>
  <c r="B2468" i="1"/>
  <c r="B2460" i="1"/>
  <c r="B2452" i="1"/>
  <c r="B2444" i="1"/>
  <c r="B2436" i="1"/>
  <c r="B2428" i="1"/>
  <c r="B2420" i="1"/>
  <c r="B2412" i="1"/>
  <c r="B2156" i="1"/>
  <c r="B1658" i="1"/>
  <c r="B1650" i="1"/>
  <c r="B1642" i="1"/>
  <c r="B1252" i="1"/>
  <c r="B604" i="1"/>
  <c r="B572" i="1"/>
  <c r="B4748" i="1"/>
  <c r="B4740" i="1"/>
  <c r="B4732" i="1"/>
  <c r="B2828" i="1"/>
  <c r="B2748" i="1"/>
  <c r="B2626" i="1"/>
  <c r="B1896" i="1"/>
  <c r="B1880" i="1"/>
  <c r="B1450" i="1"/>
  <c r="B1434" i="1"/>
  <c r="B2561" i="1"/>
  <c r="B1989" i="1"/>
  <c r="B1703" i="1"/>
  <c r="B4000" i="1"/>
  <c r="B3937" i="1"/>
  <c r="B3569" i="1"/>
  <c r="B2898" i="1"/>
  <c r="B2890" i="1"/>
  <c r="B1360" i="1"/>
  <c r="B2678" i="1"/>
  <c r="B2630" i="1"/>
  <c r="B2333" i="1"/>
  <c r="B2241" i="1"/>
  <c r="B4040" i="1"/>
  <c r="B3598" i="1"/>
  <c r="B3073" i="1"/>
  <c r="B4102" i="1"/>
  <c r="B4094" i="1"/>
  <c r="B4086" i="1"/>
  <c r="B3741" i="1"/>
  <c r="B2952" i="1"/>
  <c r="B3007" i="1"/>
  <c r="B4844" i="1"/>
  <c r="B4228" i="1"/>
  <c r="B3985" i="1"/>
  <c r="B3449" i="1"/>
  <c r="B3202" i="1"/>
  <c r="B3907" i="1"/>
  <c r="B3835" i="1"/>
  <c r="B3827" i="1"/>
  <c r="I430" i="7"/>
  <c r="E436" i="7"/>
  <c r="F436" i="7" s="1"/>
  <c r="I723" i="7"/>
  <c r="I106" i="7"/>
  <c r="I376" i="7"/>
  <c r="H238" i="7"/>
  <c r="H153" i="7"/>
  <c r="E541" i="7"/>
  <c r="G541" i="7" s="1"/>
  <c r="E916" i="7"/>
  <c r="I729" i="7"/>
  <c r="I555" i="7"/>
  <c r="H18" i="7"/>
  <c r="E278" i="7"/>
  <c r="F278" i="7" s="1"/>
  <c r="E20" i="7"/>
  <c r="F20" i="7" s="1"/>
  <c r="E389" i="7"/>
  <c r="F389" i="7" s="1"/>
  <c r="E665" i="7"/>
  <c r="G665" i="7" s="1"/>
  <c r="I621" i="7"/>
  <c r="I46" i="7"/>
  <c r="I174" i="7"/>
  <c r="I322" i="7"/>
  <c r="E789" i="7"/>
  <c r="F789" i="7" s="1"/>
  <c r="H140" i="7"/>
  <c r="E648" i="7"/>
  <c r="G648" i="7" s="1"/>
  <c r="E269" i="7"/>
  <c r="G269" i="7" s="1"/>
  <c r="I577" i="7"/>
  <c r="E138" i="7"/>
  <c r="G138" i="7" s="1"/>
  <c r="E502" i="7"/>
  <c r="F502" i="7" s="1"/>
  <c r="E860" i="7"/>
  <c r="G860" i="7" s="1"/>
  <c r="I505" i="7"/>
  <c r="H677" i="7"/>
  <c r="E74" i="7"/>
  <c r="F74" i="7" s="1"/>
  <c r="H206" i="7"/>
  <c r="I374" i="7"/>
  <c r="E519" i="7"/>
  <c r="G519" i="7" s="1"/>
  <c r="H260" i="7"/>
  <c r="B3303" i="1"/>
  <c r="B2614" i="1"/>
  <c r="B5029" i="1"/>
  <c r="B4933" i="1"/>
  <c r="B4381" i="1"/>
  <c r="B4341" i="1"/>
  <c r="B3015" i="1"/>
  <c r="B2975" i="1"/>
  <c r="B2967" i="1"/>
  <c r="B2663" i="1"/>
  <c r="I976" i="7"/>
  <c r="E615" i="7"/>
  <c r="G615" i="7" s="1"/>
  <c r="H521" i="7"/>
  <c r="I601" i="7"/>
  <c r="H701" i="7"/>
  <c r="E30" i="7"/>
  <c r="G30" i="7" s="1"/>
  <c r="E90" i="7"/>
  <c r="G90" i="7" s="1"/>
  <c r="E158" i="7"/>
  <c r="G158" i="7" s="1"/>
  <c r="I218" i="7"/>
  <c r="H302" i="7"/>
  <c r="H402" i="7"/>
  <c r="H643" i="7"/>
  <c r="E599" i="7"/>
  <c r="G599" i="7" s="1"/>
  <c r="E80" i="7"/>
  <c r="F80" i="7" s="1"/>
  <c r="H340" i="7"/>
  <c r="I564" i="7"/>
  <c r="I41" i="7"/>
  <c r="I524" i="7"/>
  <c r="I462" i="7"/>
  <c r="E729" i="7"/>
  <c r="F729" i="7" s="1"/>
  <c r="E561" i="7"/>
  <c r="G561" i="7" s="1"/>
  <c r="H645" i="7"/>
  <c r="E6" i="7"/>
  <c r="G6" i="7" s="1"/>
  <c r="E58" i="7"/>
  <c r="G58" i="7" s="1"/>
  <c r="E118" i="7"/>
  <c r="F118" i="7" s="1"/>
  <c r="E190" i="7"/>
  <c r="F190" i="7" s="1"/>
  <c r="I258" i="7"/>
  <c r="E346" i="7"/>
  <c r="F346" i="7" s="1"/>
  <c r="H462" i="7"/>
  <c r="E879" i="7"/>
  <c r="F879" i="7" s="1"/>
  <c r="H4" i="7"/>
  <c r="E196" i="7"/>
  <c r="G196" i="7" s="1"/>
  <c r="E780" i="7"/>
  <c r="G780" i="7" s="1"/>
  <c r="H748" i="7"/>
  <c r="E954" i="7"/>
  <c r="G954" i="7" s="1"/>
  <c r="H782" i="7"/>
  <c r="E569" i="7"/>
  <c r="G569" i="7" s="1"/>
  <c r="I469" i="7"/>
  <c r="I437" i="7"/>
  <c r="H405" i="7"/>
  <c r="E369" i="7"/>
  <c r="F369" i="7" s="1"/>
  <c r="H341" i="7"/>
  <c r="I313" i="7"/>
  <c r="H281" i="7"/>
  <c r="I257" i="7"/>
  <c r="H225" i="7"/>
  <c r="E197" i="7"/>
  <c r="E169" i="7"/>
  <c r="G169" i="7" s="1"/>
  <c r="I141" i="7"/>
  <c r="H113" i="7"/>
  <c r="I85" i="7"/>
  <c r="H53" i="7"/>
  <c r="I25" i="7"/>
  <c r="I5" i="7"/>
  <c r="H976" i="7"/>
  <c r="I940" i="7"/>
  <c r="H896" i="7"/>
  <c r="H852" i="7"/>
  <c r="H812" i="7"/>
  <c r="H756" i="7"/>
  <c r="I736" i="7"/>
  <c r="E712" i="7"/>
  <c r="F712" i="7" s="1"/>
  <c r="E684" i="7"/>
  <c r="G684" i="7" s="1"/>
  <c r="I664" i="7"/>
  <c r="H636" i="7"/>
  <c r="I616" i="7"/>
  <c r="E592" i="7"/>
  <c r="G592" i="7" s="1"/>
  <c r="H576" i="7"/>
  <c r="H548" i="7"/>
  <c r="I528" i="7"/>
  <c r="I508" i="7"/>
  <c r="E880" i="7"/>
  <c r="G880" i="7" s="1"/>
  <c r="I820" i="7"/>
  <c r="I764" i="7"/>
  <c r="H884" i="7"/>
  <c r="E812" i="7"/>
  <c r="F812" i="7" s="1"/>
  <c r="E764" i="7"/>
  <c r="F764" i="7" s="1"/>
  <c r="E492" i="7"/>
  <c r="G492" i="7" s="1"/>
  <c r="I472" i="7"/>
  <c r="E448" i="7"/>
  <c r="G448" i="7" s="1"/>
  <c r="H420" i="7"/>
  <c r="H400" i="7"/>
  <c r="I372" i="7"/>
  <c r="H348" i="7"/>
  <c r="E328" i="7"/>
  <c r="F328" i="7" s="1"/>
  <c r="H308" i="7"/>
  <c r="I288" i="7"/>
  <c r="E268" i="7"/>
  <c r="F268" i="7" s="1"/>
  <c r="H252" i="7"/>
  <c r="H236" i="7"/>
  <c r="H220" i="7"/>
  <c r="E204" i="7"/>
  <c r="G204" i="7" s="1"/>
  <c r="I192" i="7"/>
  <c r="I176" i="7"/>
  <c r="H164" i="7"/>
  <c r="E148" i="7"/>
  <c r="G148" i="7" s="1"/>
  <c r="H132" i="7"/>
  <c r="H120" i="7"/>
  <c r="I104" i="7"/>
  <c r="E84" i="7"/>
  <c r="G84" i="7" s="1"/>
  <c r="E72" i="7"/>
  <c r="F72" i="7" s="1"/>
  <c r="H60" i="7"/>
  <c r="I44" i="7"/>
  <c r="E28" i="7"/>
  <c r="G28" i="7" s="1"/>
  <c r="I16" i="7"/>
  <c r="H759" i="7"/>
  <c r="E739" i="7"/>
  <c r="G739" i="7" s="1"/>
  <c r="E711" i="7"/>
  <c r="F711" i="7" s="1"/>
  <c r="E679" i="7"/>
  <c r="F679" i="7" s="1"/>
  <c r="E655" i="7"/>
  <c r="G655" i="7" s="1"/>
  <c r="I623" i="7"/>
  <c r="H587" i="7"/>
  <c r="I567" i="7"/>
  <c r="H551" i="7"/>
  <c r="I531" i="7"/>
  <c r="H511" i="7"/>
  <c r="I997" i="7"/>
  <c r="H939" i="7"/>
  <c r="E883" i="7"/>
  <c r="G883" i="7" s="1"/>
  <c r="E845" i="7"/>
  <c r="F845" i="7" s="1"/>
  <c r="E797" i="7"/>
  <c r="F797" i="7" s="1"/>
  <c r="E759" i="7"/>
  <c r="F759" i="7" s="1"/>
  <c r="E683" i="7"/>
  <c r="F683" i="7" s="1"/>
  <c r="E468" i="7"/>
  <c r="G468" i="7" s="1"/>
  <c r="I100" i="7"/>
  <c r="E486" i="7"/>
  <c r="E466" i="7"/>
  <c r="F466" i="7" s="1"/>
  <c r="E450" i="7"/>
  <c r="G450" i="7" s="1"/>
  <c r="E434" i="7"/>
  <c r="G434" i="7" s="1"/>
  <c r="I418" i="7"/>
  <c r="E402" i="7"/>
  <c r="E390" i="7"/>
  <c r="H378" i="7"/>
  <c r="E362" i="7"/>
  <c r="H350" i="7"/>
  <c r="E334" i="7"/>
  <c r="E326" i="7"/>
  <c r="E314" i="7"/>
  <c r="E302" i="7"/>
  <c r="H294" i="7"/>
  <c r="I282" i="7"/>
  <c r="E270" i="7"/>
  <c r="F270" i="7" s="1"/>
  <c r="H262" i="7"/>
  <c r="I250" i="7"/>
  <c r="E238" i="7"/>
  <c r="F238" i="7" s="1"/>
  <c r="H230" i="7"/>
  <c r="I7" i="7"/>
  <c r="H892" i="7"/>
  <c r="H666" i="7"/>
  <c r="I493" i="7"/>
  <c r="E457" i="7"/>
  <c r="G457" i="7" s="1"/>
  <c r="E421" i="7"/>
  <c r="G421" i="7" s="1"/>
  <c r="H393" i="7"/>
  <c r="E357" i="7"/>
  <c r="G357" i="7" s="1"/>
  <c r="E329" i="7"/>
  <c r="F329" i="7" s="1"/>
  <c r="E301" i="7"/>
  <c r="I273" i="7"/>
  <c r="E245" i="7"/>
  <c r="I217" i="7"/>
  <c r="H185" i="7"/>
  <c r="I161" i="7"/>
  <c r="E129" i="7"/>
  <c r="F129" i="7" s="1"/>
  <c r="I101" i="7"/>
  <c r="I73" i="7"/>
  <c r="H45" i="7"/>
  <c r="E21" i="7"/>
  <c r="F21" i="7" s="1"/>
  <c r="H5" i="7"/>
  <c r="E964" i="7"/>
  <c r="F964" i="7" s="1"/>
  <c r="I924" i="7"/>
  <c r="I892" i="7"/>
  <c r="H844" i="7"/>
  <c r="H788" i="7"/>
  <c r="E748" i="7"/>
  <c r="G748" i="7" s="1"/>
  <c r="H732" i="7"/>
  <c r="I704" i="7"/>
  <c r="E680" i="7"/>
  <c r="G680" i="7" s="1"/>
  <c r="H656" i="7"/>
  <c r="H628" i="7"/>
  <c r="H612" i="7"/>
  <c r="H588" i="7"/>
  <c r="H564" i="7"/>
  <c r="E544" i="7"/>
  <c r="F544" i="7" s="1"/>
  <c r="E524" i="7"/>
  <c r="F524" i="7" s="1"/>
  <c r="I996" i="7"/>
  <c r="E868" i="7"/>
  <c r="G868" i="7" s="1"/>
  <c r="I804" i="7"/>
  <c r="H648" i="7"/>
  <c r="I876" i="7"/>
  <c r="E804" i="7"/>
  <c r="F804" i="7" s="1"/>
  <c r="E568" i="7"/>
  <c r="F568" i="7" s="1"/>
  <c r="I488" i="7"/>
  <c r="I468" i="7"/>
  <c r="H440" i="7"/>
  <c r="I416" i="7"/>
  <c r="H392" i="7"/>
  <c r="I364" i="7"/>
  <c r="I348" i="7"/>
  <c r="E324" i="7"/>
  <c r="G324" i="7" s="1"/>
  <c r="E300" i="7"/>
  <c r="G300" i="7" s="1"/>
  <c r="H284" i="7"/>
  <c r="H268" i="7"/>
  <c r="E244" i="7"/>
  <c r="G244" i="7" s="1"/>
  <c r="E228" i="7"/>
  <c r="G228" i="7" s="1"/>
  <c r="I216" i="7"/>
  <c r="H204" i="7"/>
  <c r="H188" i="7"/>
  <c r="H172" i="7"/>
  <c r="I160" i="7"/>
  <c r="E144" i="7"/>
  <c r="F144" i="7" s="1"/>
  <c r="I132" i="7"/>
  <c r="I116" i="7"/>
  <c r="I96" i="7"/>
  <c r="H84" i="7"/>
  <c r="H68" i="7"/>
  <c r="E52" i="7"/>
  <c r="G52" i="7" s="1"/>
  <c r="E40" i="7"/>
  <c r="F40" i="7" s="1"/>
  <c r="H28" i="7"/>
  <c r="E12" i="7"/>
  <c r="F12" i="7" s="1"/>
  <c r="E755" i="7"/>
  <c r="G755" i="7" s="1"/>
  <c r="E735" i="7"/>
  <c r="G735" i="7" s="1"/>
  <c r="E703" i="7"/>
  <c r="F703" i="7" s="1"/>
  <c r="I675" i="7"/>
  <c r="E647" i="7"/>
  <c r="F647" i="7" s="1"/>
  <c r="I607" i="7"/>
  <c r="E583" i="7"/>
  <c r="F583" i="7" s="1"/>
  <c r="H563" i="7"/>
  <c r="E543" i="7"/>
  <c r="G543" i="7" s="1"/>
  <c r="I527" i="7"/>
  <c r="E511" i="7"/>
  <c r="F511" i="7" s="1"/>
  <c r="E979" i="7"/>
  <c r="F979" i="7" s="1"/>
  <c r="I929" i="7"/>
  <c r="I173" i="7"/>
  <c r="H145" i="7"/>
  <c r="E117" i="7"/>
  <c r="F117" i="7" s="1"/>
  <c r="H85" i="7"/>
  <c r="I57" i="7"/>
  <c r="H29" i="7"/>
  <c r="H13" i="7"/>
  <c r="H980" i="7"/>
  <c r="H944" i="7"/>
  <c r="H912" i="7"/>
  <c r="H868" i="7"/>
  <c r="H820" i="7"/>
  <c r="H764" i="7"/>
  <c r="H740" i="7"/>
  <c r="H720" i="7"/>
  <c r="I696" i="7"/>
  <c r="E668" i="7"/>
  <c r="G668" i="7" s="1"/>
  <c r="I640" i="7"/>
  <c r="I624" i="7"/>
  <c r="E604" i="7"/>
  <c r="G604" i="7" s="1"/>
  <c r="I576" i="7"/>
  <c r="H556" i="7"/>
  <c r="E532" i="7"/>
  <c r="G532" i="7" s="1"/>
  <c r="I512" i="7"/>
  <c r="E944" i="7"/>
  <c r="G944" i="7" s="1"/>
  <c r="E836" i="7"/>
  <c r="F836" i="7" s="1"/>
  <c r="I772" i="7"/>
  <c r="H385" i="7"/>
  <c r="I840" i="7"/>
  <c r="E772" i="7"/>
  <c r="F772" i="7" s="1"/>
  <c r="H496" i="7"/>
  <c r="H472" i="7"/>
  <c r="I456" i="7"/>
  <c r="E432" i="7"/>
  <c r="G432" i="7" s="1"/>
  <c r="E404" i="7"/>
  <c r="G404" i="7" s="1"/>
  <c r="H376" i="7"/>
  <c r="H360" i="7"/>
  <c r="I336" i="7"/>
  <c r="E312" i="7"/>
  <c r="F312" i="7" s="1"/>
  <c r="E292" i="7"/>
  <c r="G292" i="7" s="1"/>
  <c r="I272" i="7"/>
  <c r="I256" i="7"/>
  <c r="E236" i="7"/>
  <c r="G236" i="7" s="1"/>
  <c r="I224" i="7"/>
  <c r="I208" i="7"/>
  <c r="H196" i="7"/>
  <c r="E180" i="7"/>
  <c r="G180" i="7" s="1"/>
  <c r="E164" i="7"/>
  <c r="F164" i="7" s="1"/>
  <c r="I152" i="7"/>
  <c r="I140" i="7"/>
  <c r="E120" i="7"/>
  <c r="G120" i="7" s="1"/>
  <c r="H104" i="7"/>
  <c r="H92" i="7"/>
  <c r="I76" i="7"/>
  <c r="E60" i="7"/>
  <c r="G60" i="7" s="1"/>
  <c r="E48" i="7"/>
  <c r="G48" i="7" s="1"/>
  <c r="I32" i="7"/>
  <c r="H20" i="7"/>
  <c r="E743" i="7"/>
  <c r="F743" i="7" s="1"/>
  <c r="E719" i="7"/>
  <c r="G719" i="7" s="1"/>
  <c r="I691" i="7"/>
  <c r="I659" i="7"/>
  <c r="I631" i="7"/>
  <c r="I595" i="7"/>
  <c r="H571" i="7"/>
  <c r="E551" i="7"/>
  <c r="G551" i="7" s="1"/>
  <c r="I535" i="7"/>
  <c r="I515" i="7"/>
  <c r="E503" i="7"/>
  <c r="F503" i="7" s="1"/>
  <c r="I961" i="7"/>
  <c r="I897" i="7"/>
  <c r="E853" i="7"/>
  <c r="F853" i="7" s="1"/>
  <c r="E813" i="7"/>
  <c r="F813" i="7" s="1"/>
  <c r="E765" i="7"/>
  <c r="F765" i="7" s="1"/>
  <c r="H707" i="7"/>
  <c r="H527" i="7"/>
  <c r="H336" i="7"/>
  <c r="E490" i="7"/>
  <c r="I474" i="7"/>
  <c r="E454" i="7"/>
  <c r="E438" i="7"/>
  <c r="H422" i="7"/>
  <c r="H406" i="7"/>
  <c r="I394" i="7"/>
  <c r="E378" i="7"/>
  <c r="E366" i="7"/>
  <c r="I350" i="7"/>
  <c r="H338" i="7"/>
  <c r="H326" i="7"/>
  <c r="H318" i="7"/>
  <c r="E306" i="7"/>
  <c r="E294" i="7"/>
  <c r="F294" i="7" s="1"/>
  <c r="H286" i="7"/>
  <c r="I274" i="7"/>
  <c r="E262" i="7"/>
  <c r="F262" i="7" s="1"/>
  <c r="H254" i="7"/>
  <c r="I242" i="7"/>
  <c r="E230" i="7"/>
  <c r="F230" i="7" s="1"/>
  <c r="H222" i="7"/>
  <c r="I210" i="7"/>
  <c r="E198" i="7"/>
  <c r="F198" i="7" s="1"/>
  <c r="H190" i="7"/>
  <c r="I178" i="7"/>
  <c r="H166" i="7"/>
  <c r="E150" i="7"/>
  <c r="E134" i="7"/>
  <c r="H122" i="7"/>
  <c r="E110" i="7"/>
  <c r="E98" i="7"/>
  <c r="F98" i="7" s="1"/>
  <c r="H90" i="7"/>
  <c r="I78" i="7"/>
  <c r="H66" i="7"/>
  <c r="I54" i="7"/>
  <c r="H42" i="7"/>
  <c r="I34" i="7"/>
  <c r="E22" i="7"/>
  <c r="H10" i="7"/>
  <c r="I6" i="7"/>
  <c r="H733" i="7"/>
  <c r="I713" i="7"/>
  <c r="H693" i="7"/>
  <c r="H669" i="7"/>
  <c r="I649" i="7"/>
  <c r="I629" i="7"/>
  <c r="I613" i="7"/>
  <c r="H597" i="7"/>
  <c r="E581" i="7"/>
  <c r="F581" i="7" s="1"/>
  <c r="H565" i="7"/>
  <c r="H553" i="7"/>
  <c r="I537" i="7"/>
  <c r="H525" i="7"/>
  <c r="H509" i="7"/>
  <c r="I937" i="7"/>
  <c r="H721" i="7"/>
  <c r="I685" i="7"/>
  <c r="E631" i="7"/>
  <c r="G631" i="7" s="1"/>
  <c r="E601" i="7"/>
  <c r="G601" i="7" s="1"/>
  <c r="H529" i="7"/>
  <c r="I478" i="7"/>
  <c r="E400" i="7"/>
  <c r="F400" i="7" s="1"/>
  <c r="I170" i="7"/>
  <c r="H332" i="7"/>
  <c r="I446" i="7"/>
  <c r="I521" i="7"/>
  <c r="E607" i="7"/>
  <c r="G607" i="7" s="1"/>
  <c r="H657" i="7"/>
  <c r="I717" i="7"/>
  <c r="I969" i="7"/>
  <c r="E517" i="7"/>
  <c r="F517" i="7" s="1"/>
  <c r="H533" i="7"/>
  <c r="H557" i="7"/>
  <c r="E573" i="7"/>
  <c r="G573" i="7" s="1"/>
  <c r="I593" i="7"/>
  <c r="I617" i="7"/>
  <c r="H637" i="7"/>
  <c r="I665" i="7"/>
  <c r="I697" i="7"/>
  <c r="H725" i="7"/>
  <c r="H757" i="7"/>
  <c r="E14" i="7"/>
  <c r="I26" i="7"/>
  <c r="E42" i="7"/>
  <c r="H58" i="7"/>
  <c r="H70" i="7"/>
  <c r="E86" i="7"/>
  <c r="E102" i="7"/>
  <c r="I114" i="7"/>
  <c r="H130" i="7"/>
  <c r="E154" i="7"/>
  <c r="G154" i="7" s="1"/>
  <c r="E174" i="7"/>
  <c r="G174" i="7" s="1"/>
  <c r="I186" i="7"/>
  <c r="I202" i="7"/>
  <c r="E214" i="7"/>
  <c r="F214" i="7" s="1"/>
  <c r="I234" i="7"/>
  <c r="E254" i="7"/>
  <c r="F254" i="7" s="1"/>
  <c r="H278" i="7"/>
  <c r="I298" i="7"/>
  <c r="I318" i="7"/>
  <c r="H342" i="7"/>
  <c r="E370" i="7"/>
  <c r="I398" i="7"/>
  <c r="E426" i="7"/>
  <c r="F426" i="7" s="1"/>
  <c r="H458" i="7"/>
  <c r="E494" i="7"/>
  <c r="I591" i="7"/>
  <c r="E781" i="7"/>
  <c r="F781" i="7" s="1"/>
  <c r="E861" i="7"/>
  <c r="F861" i="7" s="1"/>
  <c r="H503" i="7"/>
  <c r="I579" i="7"/>
  <c r="E695" i="7"/>
  <c r="F695" i="7" s="1"/>
  <c r="I8" i="7"/>
  <c r="I64" i="7"/>
  <c r="I128" i="7"/>
  <c r="I184" i="7"/>
  <c r="I240" i="7"/>
  <c r="H316" i="7"/>
  <c r="E412" i="7"/>
  <c r="F412" i="7" s="1"/>
  <c r="I381" i="7"/>
  <c r="I788" i="7"/>
  <c r="E540" i="7"/>
  <c r="G540" i="7" s="1"/>
  <c r="E628" i="7"/>
  <c r="G628" i="7" s="1"/>
  <c r="E720" i="7"/>
  <c r="G720" i="7" s="1"/>
  <c r="H880" i="7"/>
  <c r="E13" i="7"/>
  <c r="G13" i="7" s="1"/>
  <c r="I129" i="7"/>
  <c r="I241" i="7"/>
  <c r="I357" i="7"/>
  <c r="I489" i="7"/>
  <c r="H82" i="7"/>
  <c r="H384" i="7"/>
  <c r="I490" i="7"/>
  <c r="E571" i="7"/>
  <c r="F571" i="7" s="1"/>
  <c r="E623" i="7"/>
  <c r="F623" i="7" s="1"/>
  <c r="H689" i="7"/>
  <c r="I759" i="7"/>
  <c r="I509" i="7"/>
  <c r="E529" i="7"/>
  <c r="G529" i="7" s="1"/>
  <c r="I545" i="7"/>
  <c r="I565" i="7"/>
  <c r="H585" i="7"/>
  <c r="I605" i="7"/>
  <c r="I625" i="7"/>
  <c r="H653" i="7"/>
  <c r="I681" i="7"/>
  <c r="H709" i="7"/>
  <c r="H741" i="7"/>
  <c r="H6" i="7"/>
  <c r="I18" i="7"/>
  <c r="H34" i="7"/>
  <c r="E50" i="7"/>
  <c r="F50" i="7" s="1"/>
  <c r="I62" i="7"/>
  <c r="H78" i="7"/>
  <c r="I94" i="7"/>
  <c r="H106" i="7"/>
  <c r="I122" i="7"/>
  <c r="E142" i="7"/>
  <c r="E162" i="7"/>
  <c r="H182" i="7"/>
  <c r="I194" i="7"/>
  <c r="E206" i="7"/>
  <c r="F206" i="7" s="1"/>
  <c r="E222" i="7"/>
  <c r="F222" i="7" s="1"/>
  <c r="H246" i="7"/>
  <c r="I266" i="7"/>
  <c r="E286" i="7"/>
  <c r="F286" i="7" s="1"/>
  <c r="I310" i="7"/>
  <c r="I330" i="7"/>
  <c r="I354" i="7"/>
  <c r="I382" i="7"/>
  <c r="I410" i="7"/>
  <c r="I442" i="7"/>
  <c r="H474" i="7"/>
  <c r="H432" i="7"/>
  <c r="I735" i="7"/>
  <c r="E821" i="7"/>
  <c r="G821" i="7" s="1"/>
  <c r="E915" i="7"/>
  <c r="F915" i="7" s="1"/>
  <c r="H539" i="7"/>
  <c r="E639" i="7"/>
  <c r="F639" i="7" s="1"/>
  <c r="E751" i="7"/>
  <c r="G751" i="7" s="1"/>
  <c r="H36" i="7"/>
  <c r="E92" i="7"/>
  <c r="G92" i="7" s="1"/>
  <c r="H156" i="7"/>
  <c r="E212" i="7"/>
  <c r="G212" i="7" s="1"/>
  <c r="I280" i="7"/>
  <c r="E360" i="7"/>
  <c r="F360" i="7" s="1"/>
  <c r="H456" i="7"/>
  <c r="I856" i="7"/>
  <c r="H964" i="7"/>
  <c r="E580" i="7"/>
  <c r="G580" i="7" s="1"/>
  <c r="H676" i="7"/>
  <c r="H780" i="7"/>
  <c r="I956" i="7"/>
  <c r="H69" i="7"/>
  <c r="I185" i="7"/>
  <c r="H297" i="7"/>
  <c r="H417" i="7"/>
  <c r="H869" i="7"/>
  <c r="I138" i="7"/>
  <c r="H434" i="7"/>
  <c r="I498" i="7"/>
  <c r="H593" i="7"/>
  <c r="I653" i="7"/>
  <c r="E697" i="7"/>
  <c r="F697" i="7" s="1"/>
  <c r="I905" i="7"/>
  <c r="H513" i="7"/>
  <c r="I533" i="7"/>
  <c r="E549" i="7"/>
  <c r="G549" i="7" s="1"/>
  <c r="I569" i="7"/>
  <c r="H589" i="7"/>
  <c r="I609" i="7"/>
  <c r="I633" i="7"/>
  <c r="H661" i="7"/>
  <c r="H685" i="7"/>
  <c r="H717" i="7"/>
  <c r="H749" i="7"/>
  <c r="I10" i="7"/>
  <c r="H26" i="7"/>
  <c r="I38" i="7"/>
  <c r="I50" i="7"/>
  <c r="I70" i="7"/>
  <c r="I82" i="7"/>
  <c r="I98" i="7"/>
  <c r="H114" i="7"/>
  <c r="E126" i="7"/>
  <c r="G126" i="7" s="1"/>
  <c r="E146" i="7"/>
  <c r="G146" i="7" s="1"/>
  <c r="E170" i="7"/>
  <c r="E182" i="7"/>
  <c r="F182" i="7" s="1"/>
  <c r="H198" i="7"/>
  <c r="H214" i="7"/>
  <c r="I226" i="7"/>
  <c r="E246" i="7"/>
  <c r="F246" i="7" s="1"/>
  <c r="H270" i="7"/>
  <c r="I290" i="7"/>
  <c r="H310" i="7"/>
  <c r="H334" i="7"/>
  <c r="H358" i="7"/>
  <c r="E386" i="7"/>
  <c r="I414" i="7"/>
  <c r="H446" i="7"/>
  <c r="H478" i="7"/>
  <c r="E452" i="7"/>
  <c r="I751" i="7"/>
  <c r="H829" i="7"/>
  <c r="H971" i="7"/>
  <c r="I559" i="7"/>
  <c r="E671" i="7"/>
  <c r="F671" i="7" s="1"/>
  <c r="H52" i="7"/>
  <c r="H108" i="7"/>
  <c r="I172" i="7"/>
  <c r="H228" i="7"/>
  <c r="H300" i="7"/>
  <c r="E384" i="7"/>
  <c r="F384" i="7" s="1"/>
  <c r="I484" i="7"/>
  <c r="I556" i="7"/>
  <c r="I516" i="7"/>
  <c r="I608" i="7"/>
  <c r="E700" i="7"/>
  <c r="F700" i="7" s="1"/>
  <c r="E824" i="7"/>
  <c r="F824" i="7" s="1"/>
  <c r="H996" i="7"/>
  <c r="H97" i="7"/>
  <c r="E213" i="7"/>
  <c r="I325" i="7"/>
  <c r="I453" i="7"/>
  <c r="H201" i="7"/>
  <c r="E229" i="7"/>
  <c r="H257" i="7"/>
  <c r="I289" i="7"/>
  <c r="H313" i="7"/>
  <c r="I345" i="7"/>
  <c r="I373" i="7"/>
  <c r="I405" i="7"/>
  <c r="E441" i="7"/>
  <c r="G441" i="7" s="1"/>
  <c r="E477" i="7"/>
  <c r="H641" i="7"/>
  <c r="H798" i="7"/>
  <c r="E394" i="7"/>
  <c r="G394" i="7" s="1"/>
  <c r="H3" i="7"/>
  <c r="E985" i="7"/>
  <c r="G985" i="7" s="1"/>
  <c r="H935" i="7"/>
  <c r="H814" i="7"/>
  <c r="H696" i="7"/>
  <c r="I259" i="7"/>
  <c r="I497" i="7"/>
  <c r="I481" i="7"/>
  <c r="I465" i="7"/>
  <c r="E445" i="7"/>
  <c r="E425" i="7"/>
  <c r="G425" i="7" s="1"/>
  <c r="E413" i="7"/>
  <c r="G413" i="7" s="1"/>
  <c r="H397" i="7"/>
  <c r="E377" i="7"/>
  <c r="G377" i="7" s="1"/>
  <c r="H365" i="7"/>
  <c r="H345" i="7"/>
  <c r="E333" i="7"/>
  <c r="E321" i="7"/>
  <c r="G321" i="7" s="1"/>
  <c r="H305" i="7"/>
  <c r="H289" i="7"/>
  <c r="E277" i="7"/>
  <c r="E261" i="7"/>
  <c r="I249" i="7"/>
  <c r="H233" i="7"/>
  <c r="H217" i="7"/>
  <c r="E205" i="7"/>
  <c r="I193" i="7"/>
  <c r="I177" i="7"/>
  <c r="H161" i="7"/>
  <c r="E149" i="7"/>
  <c r="G149" i="7" s="1"/>
  <c r="I133" i="7"/>
  <c r="I121" i="7"/>
  <c r="E105" i="7"/>
  <c r="G105" i="7" s="1"/>
  <c r="I89" i="7"/>
  <c r="H77" i="7"/>
  <c r="H61" i="7"/>
  <c r="E45" i="7"/>
  <c r="G45" i="7" s="1"/>
  <c r="I33" i="7"/>
  <c r="H461" i="7"/>
  <c r="I557" i="7"/>
  <c r="H481" i="7"/>
  <c r="H465" i="7"/>
  <c r="H449" i="7"/>
  <c r="H429" i="7"/>
  <c r="H413" i="7"/>
  <c r="H401" i="7"/>
  <c r="H381" i="7"/>
  <c r="I365" i="7"/>
  <c r="E353" i="7"/>
  <c r="G353" i="7" s="1"/>
  <c r="H337" i="7"/>
  <c r="I321" i="7"/>
  <c r="E309" i="7"/>
  <c r="G309" i="7" s="1"/>
  <c r="E293" i="7"/>
  <c r="I281" i="7"/>
  <c r="H265" i="7"/>
  <c r="H249" i="7"/>
  <c r="E237" i="7"/>
  <c r="I225" i="7"/>
  <c r="I209" i="7"/>
  <c r="H193" i="7"/>
  <c r="E181" i="7"/>
  <c r="E165" i="7"/>
  <c r="F165" i="7" s="1"/>
  <c r="I153" i="7"/>
  <c r="E137" i="7"/>
  <c r="F137" i="7" s="1"/>
  <c r="H121" i="7"/>
  <c r="I109" i="7"/>
  <c r="E97" i="7"/>
  <c r="F97" i="7" s="1"/>
  <c r="E77" i="7"/>
  <c r="G77" i="7" s="1"/>
  <c r="I65" i="7"/>
  <c r="E53" i="7"/>
  <c r="G53" i="7" s="1"/>
  <c r="H37" i="7"/>
  <c r="H21" i="7"/>
  <c r="I9" i="7"/>
  <c r="H988" i="7"/>
  <c r="H960" i="7"/>
  <c r="E932" i="7"/>
  <c r="G932" i="7" s="1"/>
  <c r="E900" i="7"/>
  <c r="F900" i="7" s="1"/>
  <c r="E872" i="7"/>
  <c r="F872" i="7" s="1"/>
  <c r="H836" i="7"/>
  <c r="H796" i="7"/>
  <c r="E756" i="7"/>
  <c r="G756" i="7" s="1"/>
  <c r="I744" i="7"/>
  <c r="I728" i="7"/>
  <c r="H708" i="7"/>
  <c r="E688" i="7"/>
  <c r="F688" i="7" s="1"/>
  <c r="H668" i="7"/>
  <c r="E652" i="7"/>
  <c r="F652" i="7" s="1"/>
  <c r="E636" i="7"/>
  <c r="G636" i="7" s="1"/>
  <c r="E620" i="7"/>
  <c r="G620" i="7" s="1"/>
  <c r="H604" i="7"/>
  <c r="E584" i="7"/>
  <c r="G584" i="7" s="1"/>
  <c r="I568" i="7"/>
  <c r="H552" i="7"/>
  <c r="I540" i="7"/>
  <c r="H516" i="7"/>
  <c r="I504" i="7"/>
  <c r="I928" i="7"/>
  <c r="E844" i="7"/>
  <c r="G844" i="7" s="1"/>
  <c r="I796" i="7"/>
  <c r="E724" i="7"/>
  <c r="G724" i="7" s="1"/>
  <c r="I912" i="7"/>
  <c r="I848" i="7"/>
  <c r="E796" i="7"/>
  <c r="F796" i="7" s="1"/>
  <c r="I676" i="7"/>
  <c r="I496" i="7"/>
  <c r="E480" i="7"/>
  <c r="G480" i="7" s="1"/>
  <c r="H460" i="7"/>
  <c r="H444" i="7"/>
  <c r="I428" i="7"/>
  <c r="I408" i="7"/>
  <c r="E388" i="7"/>
  <c r="F388" i="7" s="1"/>
  <c r="H368" i="7"/>
  <c r="E352" i="7"/>
  <c r="F352" i="7" s="1"/>
  <c r="E340" i="7"/>
  <c r="F340" i="7" s="1"/>
  <c r="I320" i="7"/>
  <c r="I304" i="7"/>
  <c r="H292" i="7"/>
  <c r="E276" i="7"/>
  <c r="G276" i="7" s="1"/>
  <c r="E260" i="7"/>
  <c r="F260" i="7" s="1"/>
  <c r="I248" i="7"/>
  <c r="I3" i="7"/>
  <c r="I946" i="7"/>
  <c r="I726" i="7"/>
  <c r="H853" i="7"/>
  <c r="H158" i="7"/>
  <c r="E4" i="7"/>
  <c r="F4" i="7" s="1"/>
  <c r="E3" i="7"/>
  <c r="G3" i="7" s="1"/>
  <c r="H961" i="7"/>
  <c r="E928" i="7"/>
  <c r="F928" i="7" s="1"/>
  <c r="H837" i="7"/>
  <c r="H766" i="7"/>
  <c r="E585" i="7"/>
  <c r="G585" i="7" s="1"/>
  <c r="I669" i="7"/>
  <c r="E501" i="7"/>
  <c r="F501" i="7" s="1"/>
  <c r="I485" i="7"/>
  <c r="E473" i="7"/>
  <c r="F473" i="7" s="1"/>
  <c r="E461" i="7"/>
  <c r="I449" i="7"/>
  <c r="I433" i="7"/>
  <c r="H421" i="7"/>
  <c r="E409" i="7"/>
  <c r="F409" i="7" s="1"/>
  <c r="E397" i="7"/>
  <c r="I385" i="7"/>
  <c r="E373" i="7"/>
  <c r="F373" i="7" s="1"/>
  <c r="H361" i="7"/>
  <c r="H349" i="7"/>
  <c r="I337" i="7"/>
  <c r="I329" i="7"/>
  <c r="I317" i="7"/>
  <c r="I305" i="7"/>
  <c r="I297" i="7"/>
  <c r="E285" i="7"/>
  <c r="H273" i="7"/>
  <c r="I265" i="7"/>
  <c r="E253" i="7"/>
  <c r="H241" i="7"/>
  <c r="I233" i="7"/>
  <c r="E221" i="7"/>
  <c r="H209" i="7"/>
  <c r="I201" i="7"/>
  <c r="E189" i="7"/>
  <c r="H177" i="7"/>
  <c r="H169" i="7"/>
  <c r="E157" i="7"/>
  <c r="F157" i="7" s="1"/>
  <c r="E145" i="7"/>
  <c r="F145" i="7" s="1"/>
  <c r="H137" i="7"/>
  <c r="E125" i="7"/>
  <c r="G125" i="7" s="1"/>
  <c r="E113" i="7"/>
  <c r="G113" i="7" s="1"/>
  <c r="H105" i="7"/>
  <c r="I93" i="7"/>
  <c r="I81" i="7"/>
  <c r="E69" i="7"/>
  <c r="F69" i="7" s="1"/>
  <c r="E61" i="7"/>
  <c r="F61" i="7" s="1"/>
  <c r="I49" i="7"/>
  <c r="E37" i="7"/>
  <c r="F37" i="7" s="1"/>
  <c r="E29" i="7"/>
  <c r="G29" i="7" s="1"/>
  <c r="I17" i="7"/>
  <c r="E5" i="7"/>
  <c r="F5" i="7" s="1"/>
  <c r="I992" i="7"/>
  <c r="I972" i="7"/>
  <c r="E948" i="7"/>
  <c r="G948" i="7" s="1"/>
  <c r="H928" i="7"/>
  <c r="I908" i="7"/>
  <c r="E884" i="7"/>
  <c r="G884" i="7" s="1"/>
  <c r="H860" i="7"/>
  <c r="I832" i="7"/>
  <c r="H804" i="7"/>
  <c r="H772" i="7"/>
  <c r="I752" i="7"/>
  <c r="E740" i="7"/>
  <c r="F740" i="7" s="1"/>
  <c r="E732" i="7"/>
  <c r="F732" i="7" s="1"/>
  <c r="E716" i="7"/>
  <c r="G716" i="7" s="1"/>
  <c r="H700" i="7"/>
  <c r="H688" i="7"/>
  <c r="I672" i="7"/>
  <c r="E656" i="7"/>
  <c r="G656" i="7" s="1"/>
  <c r="H644" i="7"/>
  <c r="I632" i="7"/>
  <c r="H620" i="7"/>
  <c r="E612" i="7"/>
  <c r="F612" i="7" s="1"/>
  <c r="I600" i="7"/>
  <c r="H584" i="7"/>
  <c r="H572" i="7"/>
  <c r="E560" i="7"/>
  <c r="G560" i="7" s="1"/>
  <c r="I548" i="7"/>
  <c r="H536" i="7"/>
  <c r="H520" i="7"/>
  <c r="H508" i="7"/>
  <c r="E984" i="7"/>
  <c r="G984" i="7" s="1"/>
  <c r="H900" i="7"/>
  <c r="E852" i="7"/>
  <c r="F852" i="7" s="1"/>
  <c r="I812" i="7"/>
  <c r="I780" i="7"/>
  <c r="I708" i="7"/>
  <c r="E93" i="7"/>
  <c r="F93" i="7" s="1"/>
  <c r="I864" i="7"/>
  <c r="E820" i="7"/>
  <c r="G820" i="7" s="1"/>
  <c r="E788" i="7"/>
  <c r="F788" i="7" s="1"/>
  <c r="E692" i="7"/>
  <c r="F692" i="7" s="1"/>
  <c r="E500" i="7"/>
  <c r="F500" i="7" s="1"/>
  <c r="H488" i="7"/>
  <c r="H476" i="7"/>
  <c r="E464" i="7"/>
  <c r="F464" i="7" s="1"/>
  <c r="I452" i="7"/>
  <c r="I440" i="7"/>
  <c r="H424" i="7"/>
  <c r="H412" i="7"/>
  <c r="E392" i="7"/>
  <c r="G392" i="7" s="1"/>
  <c r="E380" i="7"/>
  <c r="G380" i="7" s="1"/>
  <c r="E368" i="7"/>
  <c r="F368" i="7" s="1"/>
  <c r="H356" i="7"/>
  <c r="I344" i="7"/>
  <c r="I332" i="7"/>
  <c r="E316" i="7"/>
  <c r="G316" i="7" s="1"/>
  <c r="I308" i="7"/>
  <c r="I296" i="7"/>
  <c r="E284" i="7"/>
  <c r="G284" i="7" s="1"/>
  <c r="H276" i="7"/>
  <c r="I264" i="7"/>
  <c r="E252" i="7"/>
  <c r="G252" i="7" s="1"/>
  <c r="H244" i="7"/>
  <c r="I232" i="7"/>
  <c r="E220" i="7"/>
  <c r="G220" i="7" s="1"/>
  <c r="H212" i="7"/>
  <c r="I200" i="7"/>
  <c r="E188" i="7"/>
  <c r="G188" i="7" s="1"/>
  <c r="H180" i="7"/>
  <c r="E168" i="7"/>
  <c r="F168" i="7" s="1"/>
  <c r="E156" i="7"/>
  <c r="G156" i="7" s="1"/>
  <c r="H148" i="7"/>
  <c r="E136" i="7"/>
  <c r="F136" i="7" s="1"/>
  <c r="E124" i="7"/>
  <c r="G124" i="7" s="1"/>
  <c r="E112" i="7"/>
  <c r="F112" i="7" s="1"/>
  <c r="E100" i="7"/>
  <c r="F100" i="7" s="1"/>
  <c r="I88" i="7"/>
  <c r="H76" i="7"/>
  <c r="I68" i="7"/>
  <c r="I56" i="7"/>
  <c r="H44" i="7"/>
  <c r="I36" i="7"/>
  <c r="I24" i="7"/>
  <c r="H12" i="7"/>
  <c r="I4" i="7"/>
  <c r="E747" i="7"/>
  <c r="F747" i="7" s="1"/>
  <c r="E727" i="7"/>
  <c r="F727" i="7" s="1"/>
  <c r="I707" i="7"/>
  <c r="E687" i="7"/>
  <c r="G687" i="7" s="1"/>
  <c r="E663" i="7"/>
  <c r="F663" i="7" s="1"/>
  <c r="I643" i="7"/>
  <c r="I615" i="7"/>
  <c r="H591" i="7"/>
  <c r="E575" i="7"/>
  <c r="F575" i="7" s="1"/>
  <c r="I563" i="7"/>
  <c r="I547" i="7"/>
  <c r="H531" i="7"/>
  <c r="H519" i="7"/>
  <c r="I507" i="7"/>
  <c r="E983" i="7"/>
  <c r="E947" i="7"/>
  <c r="G947" i="7" s="1"/>
  <c r="H907" i="7"/>
  <c r="E869" i="7"/>
  <c r="F869" i="7" s="1"/>
  <c r="E837" i="7"/>
  <c r="F837" i="7" s="1"/>
  <c r="E805" i="7"/>
  <c r="F805" i="7" s="1"/>
  <c r="E773" i="7"/>
  <c r="F773" i="7" s="1"/>
  <c r="I743" i="7"/>
  <c r="I671" i="7"/>
  <c r="E484" i="7"/>
  <c r="G484" i="7" s="1"/>
  <c r="I424" i="7"/>
  <c r="E498" i="7"/>
  <c r="E482" i="7"/>
  <c r="G482" i="7" s="1"/>
  <c r="E470" i="7"/>
  <c r="I458" i="7"/>
  <c r="H442" i="7"/>
  <c r="H390" i="7"/>
  <c r="I1001" i="7"/>
  <c r="I980" i="7"/>
  <c r="G436" i="7"/>
  <c r="I275" i="7"/>
  <c r="H437" i="7"/>
  <c r="H715" i="7"/>
  <c r="H847" i="7"/>
  <c r="H879" i="7"/>
  <c r="E917" i="7"/>
  <c r="I939" i="7"/>
  <c r="H958" i="7"/>
  <c r="H989" i="7"/>
  <c r="H673" i="7"/>
  <c r="E713" i="7"/>
  <c r="I745" i="7"/>
  <c r="I761" i="7"/>
  <c r="I777" i="7"/>
  <c r="I793" i="7"/>
  <c r="I809" i="7"/>
  <c r="I825" i="7"/>
  <c r="I841" i="7"/>
  <c r="I857" i="7"/>
  <c r="I873" i="7"/>
  <c r="E889" i="7"/>
  <c r="E905" i="7"/>
  <c r="E921" i="7"/>
  <c r="E937" i="7"/>
  <c r="E953" i="7"/>
  <c r="E969" i="7"/>
  <c r="H985" i="7"/>
  <c r="H1001" i="7"/>
  <c r="I358" i="7"/>
  <c r="E398" i="7"/>
  <c r="I349" i="7"/>
  <c r="H477" i="7"/>
  <c r="E644" i="7"/>
  <c r="H762" i="7"/>
  <c r="H794" i="7"/>
  <c r="E826" i="7"/>
  <c r="H857" i="7"/>
  <c r="E904" i="7"/>
  <c r="I925" i="7"/>
  <c r="H948" i="7"/>
  <c r="E975" i="7"/>
  <c r="H991" i="7"/>
  <c r="H506" i="7"/>
  <c r="E510" i="7"/>
  <c r="I514" i="7"/>
  <c r="H522" i="7"/>
  <c r="H526" i="7"/>
  <c r="I530" i="7"/>
  <c r="E538" i="7"/>
  <c r="H542" i="7"/>
  <c r="I546" i="7"/>
  <c r="E554" i="7"/>
  <c r="H558" i="7"/>
  <c r="I566" i="7"/>
  <c r="I570" i="7"/>
  <c r="H578" i="7"/>
  <c r="E582" i="7"/>
  <c r="I586" i="7"/>
  <c r="E594" i="7"/>
  <c r="H598" i="7"/>
  <c r="I602" i="7"/>
  <c r="H610" i="7"/>
  <c r="E614" i="7"/>
  <c r="I618" i="7"/>
  <c r="H626" i="7"/>
  <c r="E630" i="7"/>
  <c r="I634" i="7"/>
  <c r="E642" i="7"/>
  <c r="H646" i="7"/>
  <c r="I650" i="7"/>
  <c r="E658" i="7"/>
  <c r="E662" i="7"/>
  <c r="E670" i="7"/>
  <c r="I678" i="7"/>
  <c r="E682" i="7"/>
  <c r="H686" i="7"/>
  <c r="I694" i="7"/>
  <c r="E698" i="7"/>
  <c r="H702" i="7"/>
  <c r="I710" i="7"/>
  <c r="E714" i="7"/>
  <c r="H718" i="7"/>
  <c r="H726" i="7"/>
  <c r="I734" i="7"/>
  <c r="E738" i="7"/>
  <c r="H742" i="7"/>
  <c r="I750" i="7"/>
  <c r="E754" i="7"/>
  <c r="E762" i="7"/>
  <c r="E770" i="7"/>
  <c r="E778" i="7"/>
  <c r="E786" i="7"/>
  <c r="E794" i="7"/>
  <c r="E802" i="7"/>
  <c r="E810" i="7"/>
  <c r="E818" i="7"/>
  <c r="H822" i="7"/>
  <c r="H830" i="7"/>
  <c r="I834" i="7"/>
  <c r="H842" i="7"/>
  <c r="E846" i="7"/>
  <c r="I850" i="7"/>
  <c r="H858" i="7"/>
  <c r="E862" i="7"/>
  <c r="I866" i="7"/>
  <c r="H874" i="7"/>
  <c r="E878" i="7"/>
  <c r="H882" i="7"/>
  <c r="E890" i="7"/>
  <c r="I898" i="7"/>
  <c r="E902" i="7"/>
  <c r="H910" i="7"/>
  <c r="I914" i="7"/>
  <c r="H922" i="7"/>
  <c r="H930" i="7"/>
  <c r="I938" i="7"/>
  <c r="E942" i="7"/>
  <c r="I950" i="7"/>
  <c r="I958" i="7"/>
  <c r="I966" i="7"/>
  <c r="H970" i="7"/>
  <c r="E978" i="7"/>
  <c r="H986" i="7"/>
  <c r="E990" i="7"/>
  <c r="E994" i="7"/>
  <c r="I1002" i="7"/>
  <c r="H11" i="7"/>
  <c r="I15" i="7"/>
  <c r="H19" i="7"/>
  <c r="I27" i="7"/>
  <c r="E31" i="7"/>
  <c r="I35" i="7"/>
  <c r="H43" i="7"/>
  <c r="E47" i="7"/>
  <c r="H51" i="7"/>
  <c r="E59" i="7"/>
  <c r="I63" i="7"/>
  <c r="E67" i="7"/>
  <c r="H75" i="7"/>
  <c r="I79" i="7"/>
  <c r="H83" i="7"/>
  <c r="E91" i="7"/>
  <c r="I95" i="7"/>
  <c r="E99" i="7"/>
  <c r="H107" i="7"/>
  <c r="I111" i="7"/>
  <c r="H115" i="7"/>
  <c r="I123" i="7"/>
  <c r="E127" i="7"/>
  <c r="E131" i="7"/>
  <c r="H139" i="7"/>
  <c r="I143" i="7"/>
  <c r="H147" i="7"/>
  <c r="I155" i="7"/>
  <c r="E159" i="7"/>
  <c r="H163" i="7"/>
  <c r="H171" i="7"/>
  <c r="I175" i="7"/>
  <c r="H179" i="7"/>
  <c r="E187" i="7"/>
  <c r="I191" i="7"/>
  <c r="H195" i="7"/>
  <c r="I203" i="7"/>
  <c r="H207" i="7"/>
  <c r="E215" i="7"/>
  <c r="I219" i="7"/>
  <c r="H223" i="7"/>
  <c r="I231" i="7"/>
  <c r="H235" i="7"/>
  <c r="E243" i="7"/>
  <c r="I247" i="7"/>
  <c r="H251" i="7"/>
  <c r="E259" i="7"/>
  <c r="H263" i="7"/>
  <c r="I271" i="7"/>
  <c r="H275" i="7"/>
  <c r="I283" i="7"/>
  <c r="E287" i="7"/>
  <c r="I295" i="7"/>
  <c r="E299" i="7"/>
  <c r="H303" i="7"/>
  <c r="I311" i="7"/>
  <c r="H315" i="7"/>
  <c r="H323" i="7"/>
  <c r="I327" i="7"/>
  <c r="H331" i="7"/>
  <c r="H339" i="7"/>
  <c r="I343" i="7"/>
  <c r="H347" i="7"/>
  <c r="E355" i="7"/>
  <c r="E359" i="7"/>
  <c r="H367" i="7"/>
  <c r="E371" i="7"/>
  <c r="E375" i="7"/>
  <c r="E383" i="7"/>
  <c r="E387" i="7"/>
  <c r="H395" i="7"/>
  <c r="I399" i="7"/>
  <c r="H403" i="7"/>
  <c r="I411" i="7"/>
  <c r="E415" i="7"/>
  <c r="H419" i="7"/>
  <c r="H427" i="7"/>
  <c r="E431" i="7"/>
  <c r="H435" i="7"/>
  <c r="H443" i="7"/>
  <c r="I447" i="7"/>
  <c r="E451" i="7"/>
  <c r="H459" i="7"/>
  <c r="I463" i="7"/>
  <c r="E467" i="7"/>
  <c r="H475" i="7"/>
  <c r="I479" i="7"/>
  <c r="E483" i="7"/>
  <c r="H491" i="7"/>
  <c r="I495" i="7"/>
  <c r="E499" i="7"/>
  <c r="H307" i="7"/>
  <c r="H485" i="7"/>
  <c r="I662" i="7"/>
  <c r="E723" i="7"/>
  <c r="H851" i="7"/>
  <c r="I890" i="7"/>
  <c r="I922" i="7"/>
  <c r="H937" i="7"/>
  <c r="E968" i="7"/>
  <c r="I987" i="7"/>
  <c r="I767" i="7"/>
  <c r="I783" i="7"/>
  <c r="I799" i="7"/>
  <c r="I815" i="7"/>
  <c r="E831" i="7"/>
  <c r="I847" i="7"/>
  <c r="I863" i="7"/>
  <c r="I879" i="7"/>
  <c r="I895" i="7"/>
  <c r="I911" i="7"/>
  <c r="I927" i="7"/>
  <c r="I943" i="7"/>
  <c r="I959" i="7"/>
  <c r="I975" i="7"/>
  <c r="E991" i="7"/>
  <c r="H999" i="7"/>
  <c r="H984" i="7"/>
  <c r="E965" i="7"/>
  <c r="E952" i="7"/>
  <c r="E935" i="7"/>
  <c r="H921" i="7"/>
  <c r="I904" i="7"/>
  <c r="I891" i="7"/>
  <c r="H872" i="7"/>
  <c r="E825" i="7"/>
  <c r="H813" i="7"/>
  <c r="H805" i="7"/>
  <c r="H797" i="7"/>
  <c r="H789" i="7"/>
  <c r="H781" i="7"/>
  <c r="H773" i="7"/>
  <c r="H765" i="7"/>
  <c r="I724" i="7"/>
  <c r="E691" i="7"/>
  <c r="H664" i="7"/>
  <c r="I645" i="7"/>
  <c r="H543" i="7"/>
  <c r="E513" i="7"/>
  <c r="H433" i="7"/>
  <c r="H150" i="7"/>
  <c r="I985" i="7"/>
  <c r="I973" i="7"/>
  <c r="I947" i="7"/>
  <c r="E925" i="7"/>
  <c r="I909" i="7"/>
  <c r="I883" i="7"/>
  <c r="E815" i="7"/>
  <c r="E799" i="7"/>
  <c r="E783" i="7"/>
  <c r="E767" i="7"/>
  <c r="E705" i="7"/>
  <c r="H667" i="7"/>
  <c r="H629" i="7"/>
  <c r="H613" i="7"/>
  <c r="I597" i="7"/>
  <c r="I541" i="7"/>
  <c r="H362" i="7"/>
  <c r="E909" i="7"/>
  <c r="I893" i="7"/>
  <c r="E867" i="7"/>
  <c r="E851" i="7"/>
  <c r="E835" i="7"/>
  <c r="I823" i="7"/>
  <c r="E749" i="7"/>
  <c r="H729" i="7"/>
  <c r="I695" i="7"/>
  <c r="E643" i="7"/>
  <c r="H623" i="7"/>
  <c r="H607" i="7"/>
  <c r="E553" i="7"/>
  <c r="I396" i="7"/>
  <c r="H124" i="7"/>
  <c r="H116" i="7"/>
  <c r="I324" i="7"/>
  <c r="H380" i="7"/>
  <c r="I426" i="7"/>
  <c r="I454" i="7"/>
  <c r="I486" i="7"/>
  <c r="H502" i="7"/>
  <c r="E537" i="7"/>
  <c r="I589" i="7"/>
  <c r="E603" i="7"/>
  <c r="E619" i="7"/>
  <c r="E635" i="7"/>
  <c r="H659" i="7"/>
  <c r="I687" i="7"/>
  <c r="E699" i="7"/>
  <c r="H723" i="7"/>
  <c r="I889" i="7"/>
  <c r="I953" i="7"/>
  <c r="H505" i="7"/>
  <c r="I513" i="7"/>
  <c r="H517" i="7"/>
  <c r="E525" i="7"/>
  <c r="E533" i="7"/>
  <c r="H541" i="7"/>
  <c r="I549" i="7"/>
  <c r="I553" i="7"/>
  <c r="I561" i="7"/>
  <c r="H569" i="7"/>
  <c r="E577" i="7"/>
  <c r="H581" i="7"/>
  <c r="E589" i="7"/>
  <c r="E597" i="7"/>
  <c r="E609" i="7"/>
  <c r="E617" i="7"/>
  <c r="E625" i="7"/>
  <c r="E633" i="7"/>
  <c r="I641" i="7"/>
  <c r="E653" i="7"/>
  <c r="E661" i="7"/>
  <c r="I673" i="7"/>
  <c r="E685" i="7"/>
  <c r="E693" i="7"/>
  <c r="I705" i="7"/>
  <c r="E717" i="7"/>
  <c r="E725" i="7"/>
  <c r="H737" i="7"/>
  <c r="H753" i="7"/>
  <c r="I14" i="7"/>
  <c r="E18" i="7"/>
  <c r="I22" i="7"/>
  <c r="H30" i="7"/>
  <c r="E34" i="7"/>
  <c r="H38" i="7"/>
  <c r="E46" i="7"/>
  <c r="H50" i="7"/>
  <c r="E54" i="7"/>
  <c r="H62" i="7"/>
  <c r="E66" i="7"/>
  <c r="I74" i="7"/>
  <c r="E78" i="7"/>
  <c r="H86" i="7"/>
  <c r="I90" i="7"/>
  <c r="E94" i="7"/>
  <c r="I102" i="7"/>
  <c r="E106" i="7"/>
  <c r="H110" i="7"/>
  <c r="H118" i="7"/>
  <c r="E122" i="7"/>
  <c r="I126" i="7"/>
  <c r="H134" i="7"/>
  <c r="H142" i="7"/>
  <c r="I150" i="7"/>
  <c r="I158" i="7"/>
  <c r="E166" i="7"/>
  <c r="H174" i="7"/>
  <c r="E178" i="7"/>
  <c r="H186" i="7"/>
  <c r="I190" i="7"/>
  <c r="E194" i="7"/>
  <c r="H202" i="7"/>
  <c r="I206" i="7"/>
  <c r="E210" i="7"/>
  <c r="H218" i="7"/>
  <c r="I222" i="7"/>
  <c r="E226" i="7"/>
  <c r="H234" i="7"/>
  <c r="I238" i="7"/>
  <c r="E242" i="7"/>
  <c r="H250" i="7"/>
  <c r="I254" i="7"/>
  <c r="E258" i="7"/>
  <c r="H266" i="7"/>
  <c r="I270" i="7"/>
  <c r="E274" i="7"/>
  <c r="H282" i="7"/>
  <c r="I286" i="7"/>
  <c r="E290" i="7"/>
  <c r="H298" i="7"/>
  <c r="I302" i="7"/>
  <c r="H306" i="7"/>
  <c r="H314" i="7"/>
  <c r="E318" i="7"/>
  <c r="H322" i="7"/>
  <c r="H330" i="7"/>
  <c r="I334" i="7"/>
  <c r="I342" i="7"/>
  <c r="I346" i="7"/>
  <c r="E354" i="7"/>
  <c r="E358" i="7"/>
  <c r="H366" i="7"/>
  <c r="H374" i="7"/>
  <c r="H382" i="7"/>
  <c r="H386" i="7"/>
  <c r="H394" i="7"/>
  <c r="I402" i="7"/>
  <c r="E410" i="7"/>
  <c r="H418" i="7"/>
  <c r="H426" i="7"/>
  <c r="E430" i="7"/>
  <c r="H438" i="7"/>
  <c r="E446" i="7"/>
  <c r="H450" i="7"/>
  <c r="E458" i="7"/>
  <c r="I466" i="7"/>
  <c r="H470" i="7"/>
  <c r="E478" i="7"/>
  <c r="H482" i="7"/>
  <c r="H490" i="7"/>
  <c r="H498" i="7"/>
  <c r="I328" i="7"/>
  <c r="H428" i="7"/>
  <c r="E460" i="7"/>
  <c r="I523" i="7"/>
  <c r="I639" i="7"/>
  <c r="H675" i="7"/>
  <c r="E715" i="7"/>
  <c r="I747" i="7"/>
  <c r="E761" i="7"/>
  <c r="E777" i="7"/>
  <c r="E793" i="7"/>
  <c r="E809" i="7"/>
  <c r="E823" i="7"/>
  <c r="E841" i="7"/>
  <c r="E857" i="7"/>
  <c r="E877" i="7"/>
  <c r="H891" i="7"/>
  <c r="I913" i="7"/>
  <c r="E931" i="7"/>
  <c r="H955" i="7"/>
  <c r="I977" i="7"/>
  <c r="I991" i="7"/>
  <c r="I503" i="7"/>
  <c r="H507" i="7"/>
  <c r="E515" i="7"/>
  <c r="I519" i="7"/>
  <c r="E527" i="7"/>
  <c r="H535" i="7"/>
  <c r="I543" i="7"/>
  <c r="H547" i="7"/>
  <c r="H555" i="7"/>
  <c r="E563" i="7"/>
  <c r="E567" i="7"/>
  <c r="E579" i="7"/>
  <c r="H583" i="7"/>
  <c r="E591" i="7"/>
  <c r="I603" i="7"/>
  <c r="I619" i="7"/>
  <c r="I635" i="7"/>
  <c r="H647" i="7"/>
  <c r="H655" i="7"/>
  <c r="I667" i="7"/>
  <c r="H679" i="7"/>
  <c r="H687" i="7"/>
  <c r="I699" i="7"/>
  <c r="H711" i="7"/>
  <c r="H719" i="7"/>
  <c r="I731" i="7"/>
  <c r="H739" i="7"/>
  <c r="H747" i="7"/>
  <c r="H755" i="7"/>
  <c r="E8" i="7"/>
  <c r="I12" i="7"/>
  <c r="H16" i="7"/>
  <c r="H24" i="7"/>
  <c r="I28" i="7"/>
  <c r="E32" i="7"/>
  <c r="I40" i="7"/>
  <c r="E44" i="7"/>
  <c r="H48" i="7"/>
  <c r="H56" i="7"/>
  <c r="I60" i="7"/>
  <c r="E64" i="7"/>
  <c r="I72" i="7"/>
  <c r="E76" i="7"/>
  <c r="H80" i="7"/>
  <c r="H88" i="7"/>
  <c r="I92" i="7"/>
  <c r="E96" i="7"/>
  <c r="E104" i="7"/>
  <c r="I112" i="7"/>
  <c r="E116" i="7"/>
  <c r="I124" i="7"/>
  <c r="E128" i="7"/>
  <c r="I136" i="7"/>
  <c r="E140" i="7"/>
  <c r="H144" i="7"/>
  <c r="H152" i="7"/>
  <c r="I156" i="7"/>
  <c r="E160" i="7"/>
  <c r="I168" i="7"/>
  <c r="E172" i="7"/>
  <c r="E176" i="7"/>
  <c r="H184" i="7"/>
  <c r="I188" i="7"/>
  <c r="E192" i="7"/>
  <c r="H200" i="7"/>
  <c r="I204" i="7"/>
  <c r="E208" i="7"/>
  <c r="H216" i="7"/>
  <c r="I220" i="7"/>
  <c r="E224" i="7"/>
  <c r="H232" i="7"/>
  <c r="I236" i="7"/>
  <c r="E240" i="7"/>
  <c r="H248" i="7"/>
  <c r="I252" i="7"/>
  <c r="E256" i="7"/>
  <c r="H264" i="7"/>
  <c r="I268" i="7"/>
  <c r="E272" i="7"/>
  <c r="H280" i="7"/>
  <c r="I284" i="7"/>
  <c r="E288" i="7"/>
  <c r="H296" i="7"/>
  <c r="I300" i="7"/>
  <c r="E304" i="7"/>
  <c r="I312" i="7"/>
  <c r="I316" i="7"/>
  <c r="E320" i="7"/>
  <c r="H328" i="7"/>
  <c r="E336" i="7"/>
  <c r="E344" i="7"/>
  <c r="E348" i="7"/>
  <c r="H352" i="7"/>
  <c r="I360" i="7"/>
  <c r="H364" i="7"/>
  <c r="H372" i="7"/>
  <c r="I380" i="7"/>
  <c r="I388" i="7"/>
  <c r="I392" i="7"/>
  <c r="I404" i="7"/>
  <c r="H408" i="7"/>
  <c r="H416" i="7"/>
  <c r="E420" i="7"/>
  <c r="I432" i="7"/>
  <c r="H436" i="7"/>
  <c r="I444" i="7"/>
  <c r="H448" i="7"/>
  <c r="E456" i="7"/>
  <c r="I464" i="7"/>
  <c r="H468" i="7"/>
  <c r="I476" i="7"/>
  <c r="H480" i="7"/>
  <c r="E488" i="7"/>
  <c r="H492" i="7"/>
  <c r="I500" i="7"/>
  <c r="H560" i="7"/>
  <c r="H680" i="7"/>
  <c r="E768" i="7"/>
  <c r="E784" i="7"/>
  <c r="E800" i="7"/>
  <c r="E816" i="7"/>
  <c r="I844" i="7"/>
  <c r="I860" i="7"/>
  <c r="I880" i="7"/>
  <c r="H916" i="7"/>
  <c r="E393" i="7"/>
  <c r="E660" i="7"/>
  <c r="I760" i="7"/>
  <c r="I776" i="7"/>
  <c r="I792" i="7"/>
  <c r="I808" i="7"/>
  <c r="H824" i="7"/>
  <c r="E848" i="7"/>
  <c r="E864" i="7"/>
  <c r="I896" i="7"/>
  <c r="H932" i="7"/>
  <c r="E976" i="7"/>
  <c r="H504" i="7"/>
  <c r="E508" i="7"/>
  <c r="E512" i="7"/>
  <c r="E520" i="7"/>
  <c r="E528" i="7"/>
  <c r="H532" i="7"/>
  <c r="H540" i="7"/>
  <c r="I544" i="7"/>
  <c r="E552" i="7"/>
  <c r="E556" i="7"/>
  <c r="E564" i="7"/>
  <c r="I572" i="7"/>
  <c r="E576" i="7"/>
  <c r="H580" i="7"/>
  <c r="E588" i="7"/>
  <c r="H596" i="7"/>
  <c r="I604" i="7"/>
  <c r="H608" i="7"/>
  <c r="E616" i="7"/>
  <c r="I620" i="7"/>
  <c r="H624" i="7"/>
  <c r="E632" i="7"/>
  <c r="I636" i="7"/>
  <c r="E640" i="7"/>
  <c r="I652" i="7"/>
  <c r="I656" i="7"/>
  <c r="E664" i="7"/>
  <c r="H672" i="7"/>
  <c r="I680" i="7"/>
  <c r="H684" i="7"/>
  <c r="H692" i="7"/>
  <c r="I700" i="7"/>
  <c r="E704" i="7"/>
  <c r="I716" i="7"/>
  <c r="I720" i="7"/>
  <c r="E728" i="7"/>
  <c r="H736" i="7"/>
  <c r="I740" i="7"/>
  <c r="E744" i="7"/>
  <c r="H752" i="7"/>
  <c r="I756" i="7"/>
  <c r="H768" i="7"/>
  <c r="H784" i="7"/>
  <c r="H800" i="7"/>
  <c r="H816" i="7"/>
  <c r="H828" i="7"/>
  <c r="H840" i="7"/>
  <c r="H856" i="7"/>
  <c r="I872" i="7"/>
  <c r="I884" i="7"/>
  <c r="E892" i="7"/>
  <c r="H904" i="7"/>
  <c r="I916" i="7"/>
  <c r="E924" i="7"/>
  <c r="H936" i="7"/>
  <c r="I948" i="7"/>
  <c r="E956" i="7"/>
  <c r="H968" i="7"/>
  <c r="E980" i="7"/>
  <c r="E988" i="7"/>
  <c r="I1000" i="7"/>
  <c r="H9" i="7"/>
  <c r="I13" i="7"/>
  <c r="E17" i="7"/>
  <c r="E25" i="7"/>
  <c r="I29" i="7"/>
  <c r="H33" i="7"/>
  <c r="H41" i="7"/>
  <c r="I45" i="7"/>
  <c r="E49" i="7"/>
  <c r="E57" i="7"/>
  <c r="I61" i="7"/>
  <c r="H65" i="7"/>
  <c r="H73" i="7"/>
  <c r="I77" i="7"/>
  <c r="E81" i="7"/>
  <c r="E89" i="7"/>
  <c r="H93" i="7"/>
  <c r="H101" i="7"/>
  <c r="I105" i="7"/>
  <c r="E109" i="7"/>
  <c r="I117" i="7"/>
  <c r="E121" i="7"/>
  <c r="H125" i="7"/>
  <c r="H133" i="7"/>
  <c r="I137" i="7"/>
  <c r="E141" i="7"/>
  <c r="I149" i="7"/>
  <c r="E153" i="7"/>
  <c r="H157" i="7"/>
  <c r="I165" i="7"/>
  <c r="I169" i="7"/>
  <c r="E173" i="7"/>
  <c r="I181" i="7"/>
  <c r="E185" i="7"/>
  <c r="H189" i="7"/>
  <c r="I197" i="7"/>
  <c r="E201" i="7"/>
  <c r="H205" i="7"/>
  <c r="I213" i="7"/>
  <c r="E217" i="7"/>
  <c r="H221" i="7"/>
  <c r="I229" i="7"/>
  <c r="E233" i="7"/>
  <c r="H237" i="7"/>
  <c r="I245" i="7"/>
  <c r="E249" i="7"/>
  <c r="H253" i="7"/>
  <c r="I261" i="7"/>
  <c r="E265" i="7"/>
  <c r="H269" i="7"/>
  <c r="I277" i="7"/>
  <c r="E281" i="7"/>
  <c r="H285" i="7"/>
  <c r="I293" i="7"/>
  <c r="E297" i="7"/>
  <c r="H301" i="7"/>
  <c r="H309" i="7"/>
  <c r="E313" i="7"/>
  <c r="H317" i="7"/>
  <c r="H325" i="7"/>
  <c r="H329" i="7"/>
  <c r="H333" i="7"/>
  <c r="E341" i="7"/>
  <c r="E345" i="7"/>
  <c r="H353" i="7"/>
  <c r="H357" i="7"/>
  <c r="I361" i="7"/>
  <c r="I369" i="7"/>
  <c r="H373" i="7"/>
  <c r="E381" i="7"/>
  <c r="I389" i="7"/>
  <c r="I393" i="7"/>
  <c r="I401" i="7"/>
  <c r="E405" i="7"/>
  <c r="H409" i="7"/>
  <c r="E417" i="7"/>
  <c r="I421" i="7"/>
  <c r="E429" i="7"/>
  <c r="E437" i="7"/>
  <c r="H441" i="7"/>
  <c r="E449" i="7"/>
  <c r="I457" i="7"/>
  <c r="I461" i="7"/>
  <c r="E469" i="7"/>
  <c r="H473" i="7"/>
  <c r="E481" i="7"/>
  <c r="E489" i="7"/>
  <c r="E497" i="7"/>
  <c r="H501" i="7"/>
  <c r="I637" i="7"/>
  <c r="I134" i="7"/>
  <c r="H493" i="7"/>
  <c r="H651" i="7"/>
  <c r="I711" i="7"/>
  <c r="H774" i="7"/>
  <c r="H806" i="7"/>
  <c r="H845" i="7"/>
  <c r="E885" i="7"/>
  <c r="I931" i="7"/>
  <c r="H950" i="7"/>
  <c r="E973" i="7"/>
  <c r="H997" i="7"/>
  <c r="I338" i="7"/>
  <c r="H469" i="7"/>
  <c r="H730" i="7"/>
  <c r="H855" i="7"/>
  <c r="E887" i="7"/>
  <c r="I920" i="7"/>
  <c r="H943" i="7"/>
  <c r="E962" i="7"/>
  <c r="I993" i="7"/>
  <c r="E681" i="7"/>
  <c r="I733" i="7"/>
  <c r="I749" i="7"/>
  <c r="I765" i="7"/>
  <c r="I781" i="7"/>
  <c r="I797" i="7"/>
  <c r="I813" i="7"/>
  <c r="E829" i="7"/>
  <c r="I845" i="7"/>
  <c r="I861" i="7"/>
  <c r="H877" i="7"/>
  <c r="H893" i="7"/>
  <c r="H909" i="7"/>
  <c r="H925" i="7"/>
  <c r="H941" i="7"/>
  <c r="H957" i="7"/>
  <c r="H973" i="7"/>
  <c r="E989" i="7"/>
  <c r="I130" i="7"/>
  <c r="I386" i="7"/>
  <c r="I383" i="7"/>
  <c r="I539" i="7"/>
  <c r="E659" i="7"/>
  <c r="H770" i="7"/>
  <c r="H802" i="7"/>
  <c r="H833" i="7"/>
  <c r="H865" i="7"/>
  <c r="H911" i="7"/>
  <c r="H929" i="7"/>
  <c r="E960" i="7"/>
  <c r="I978" i="7"/>
  <c r="I995" i="7"/>
  <c r="E506" i="7"/>
  <c r="I510" i="7"/>
  <c r="I518" i="7"/>
  <c r="I522" i="7"/>
  <c r="E526" i="7"/>
  <c r="I534" i="7"/>
  <c r="H538" i="7"/>
  <c r="E542" i="7"/>
  <c r="I550" i="7"/>
  <c r="H554" i="7"/>
  <c r="E558" i="7"/>
  <c r="E566" i="7"/>
  <c r="I574" i="7"/>
  <c r="E578" i="7"/>
  <c r="H582" i="7"/>
  <c r="I590" i="7"/>
  <c r="H594" i="7"/>
  <c r="E598" i="7"/>
  <c r="H606" i="7"/>
  <c r="E610" i="7"/>
  <c r="I614" i="7"/>
  <c r="H622" i="7"/>
  <c r="E626" i="7"/>
  <c r="I630" i="7"/>
  <c r="I638" i="7"/>
  <c r="H642" i="7"/>
  <c r="E646" i="7"/>
  <c r="I654" i="7"/>
  <c r="H658" i="7"/>
  <c r="E666" i="7"/>
  <c r="H670" i="7"/>
  <c r="H678" i="7"/>
  <c r="I682" i="7"/>
  <c r="E690" i="7"/>
  <c r="H694" i="7"/>
  <c r="I698" i="7"/>
  <c r="E706" i="7"/>
  <c r="H710" i="7"/>
  <c r="I714" i="7"/>
  <c r="E722" i="7"/>
  <c r="E726" i="7"/>
  <c r="E734" i="7"/>
  <c r="H738" i="7"/>
  <c r="I746" i="7"/>
  <c r="E750" i="7"/>
  <c r="H754" i="7"/>
  <c r="I762" i="7"/>
  <c r="I770" i="7"/>
  <c r="I778" i="7"/>
  <c r="I786" i="7"/>
  <c r="I794" i="7"/>
  <c r="I802" i="7"/>
  <c r="I810" i="7"/>
  <c r="I818" i="7"/>
  <c r="H826" i="7"/>
  <c r="E830" i="7"/>
  <c r="H838" i="7"/>
  <c r="E842" i="7"/>
  <c r="I846" i="7"/>
  <c r="H854" i="7"/>
  <c r="E858" i="7"/>
  <c r="I862" i="7"/>
  <c r="H870" i="7"/>
  <c r="E874" i="7"/>
  <c r="H878" i="7"/>
  <c r="H886" i="7"/>
  <c r="H890" i="7"/>
  <c r="H898" i="7"/>
  <c r="I906" i="7"/>
  <c r="E910" i="7"/>
  <c r="H914" i="7"/>
  <c r="E926" i="7"/>
  <c r="H934" i="7"/>
  <c r="E938" i="7"/>
  <c r="I942" i="7"/>
  <c r="E950" i="7"/>
  <c r="I962" i="7"/>
  <c r="E966" i="7"/>
  <c r="H974" i="7"/>
  <c r="H978" i="7"/>
  <c r="E986" i="7"/>
  <c r="H990" i="7"/>
  <c r="I998" i="7"/>
  <c r="H7" i="7"/>
  <c r="I11" i="7"/>
  <c r="E15" i="7"/>
  <c r="I23" i="7"/>
  <c r="E27" i="7"/>
  <c r="H31" i="7"/>
  <c r="H39" i="7"/>
  <c r="E43" i="7"/>
  <c r="I47" i="7"/>
  <c r="E55" i="7"/>
  <c r="I59" i="7"/>
  <c r="H63" i="7"/>
  <c r="H71" i="7"/>
  <c r="I75" i="7"/>
  <c r="E79" i="7"/>
  <c r="I87" i="7"/>
  <c r="I91" i="7"/>
  <c r="H95" i="7"/>
  <c r="H103" i="7"/>
  <c r="I107" i="7"/>
  <c r="E111" i="7"/>
  <c r="I119" i="7"/>
  <c r="E123" i="7"/>
  <c r="H127" i="7"/>
  <c r="H135" i="7"/>
  <c r="I139" i="7"/>
  <c r="E143" i="7"/>
  <c r="I151" i="7"/>
  <c r="E155" i="7"/>
  <c r="H159" i="7"/>
  <c r="H167" i="7"/>
  <c r="I171" i="7"/>
  <c r="H175" i="7"/>
  <c r="E183" i="7"/>
  <c r="I187" i="7"/>
  <c r="H191" i="7"/>
  <c r="I199" i="7"/>
  <c r="H203" i="7"/>
  <c r="E211" i="7"/>
  <c r="I215" i="7"/>
  <c r="H219" i="7"/>
  <c r="E227" i="7"/>
  <c r="H231" i="7"/>
  <c r="E239" i="7"/>
  <c r="I243" i="7"/>
  <c r="H247" i="7"/>
  <c r="E255" i="7"/>
  <c r="H259" i="7"/>
  <c r="I267" i="7"/>
  <c r="E271" i="7"/>
  <c r="I279" i="7"/>
  <c r="E283" i="7"/>
  <c r="H287" i="7"/>
  <c r="E295" i="7"/>
  <c r="H299" i="7"/>
  <c r="I307" i="7"/>
  <c r="E311" i="7"/>
  <c r="E319" i="7"/>
  <c r="I323" i="7"/>
  <c r="E327" i="7"/>
  <c r="E335" i="7"/>
  <c r="I339" i="7"/>
  <c r="E343" i="7"/>
  <c r="I351" i="7"/>
  <c r="H355" i="7"/>
  <c r="H363" i="7"/>
  <c r="I367" i="7"/>
  <c r="H371" i="7"/>
  <c r="I379" i="7"/>
  <c r="H383" i="7"/>
  <c r="E391" i="7"/>
  <c r="I395" i="7"/>
  <c r="E399" i="7"/>
  <c r="H407" i="7"/>
  <c r="E411" i="7"/>
  <c r="H415" i="7"/>
  <c r="H423" i="7"/>
  <c r="I427" i="7"/>
  <c r="H431" i="7"/>
  <c r="H439" i="7"/>
  <c r="I443" i="7"/>
  <c r="E447" i="7"/>
  <c r="H455" i="7"/>
  <c r="I459" i="7"/>
  <c r="E463" i="7"/>
  <c r="H471" i="7"/>
  <c r="I475" i="7"/>
  <c r="E479" i="7"/>
  <c r="H487" i="7"/>
  <c r="I491" i="7"/>
  <c r="E495" i="7"/>
  <c r="I359" i="7"/>
  <c r="H577" i="7"/>
  <c r="I677" i="7"/>
  <c r="E828" i="7"/>
  <c r="H859" i="7"/>
  <c r="E898" i="7"/>
  <c r="H926" i="7"/>
  <c r="E949" i="7"/>
  <c r="I971" i="7"/>
  <c r="E992" i="7"/>
  <c r="I771" i="7"/>
  <c r="I787" i="7"/>
  <c r="I803" i="7"/>
  <c r="I819" i="7"/>
  <c r="I835" i="7"/>
  <c r="I851" i="7"/>
  <c r="I867" i="7"/>
  <c r="H883" i="7"/>
  <c r="H899" i="7"/>
  <c r="H915" i="7"/>
  <c r="H931" i="7"/>
  <c r="H947" i="7"/>
  <c r="H963" i="7"/>
  <c r="H979" i="7"/>
  <c r="H995" i="7"/>
  <c r="E995" i="7"/>
  <c r="H972" i="7"/>
  <c r="H959" i="7"/>
  <c r="I949" i="7"/>
  <c r="E933" i="7"/>
  <c r="E920" i="7"/>
  <c r="E903" i="7"/>
  <c r="H889" i="7"/>
  <c r="H832" i="7"/>
  <c r="H819" i="7"/>
  <c r="H811" i="7"/>
  <c r="H803" i="7"/>
  <c r="H795" i="7"/>
  <c r="H787" i="7"/>
  <c r="H779" i="7"/>
  <c r="H771" i="7"/>
  <c r="H763" i="7"/>
  <c r="E721" i="7"/>
  <c r="H683" i="7"/>
  <c r="I660" i="7"/>
  <c r="E595" i="7"/>
  <c r="E536" i="7"/>
  <c r="E505" i="7"/>
  <c r="I425" i="7"/>
  <c r="I108" i="7"/>
  <c r="H981" i="7"/>
  <c r="E959" i="7"/>
  <c r="H945" i="7"/>
  <c r="H919" i="7"/>
  <c r="E895" i="7"/>
  <c r="H881" i="7"/>
  <c r="E811" i="7"/>
  <c r="E795" i="7"/>
  <c r="E779" i="7"/>
  <c r="E763" i="7"/>
  <c r="H697" i="7"/>
  <c r="I663" i="7"/>
  <c r="H625" i="7"/>
  <c r="H609" i="7"/>
  <c r="E587" i="7"/>
  <c r="E424" i="7"/>
  <c r="E342" i="7"/>
  <c r="H903" i="7"/>
  <c r="E875" i="7"/>
  <c r="E863" i="7"/>
  <c r="E847" i="7"/>
  <c r="E833" i="7"/>
  <c r="I821" i="7"/>
  <c r="E745" i="7"/>
  <c r="I725" i="7"/>
  <c r="E673" i="7"/>
  <c r="H635" i="7"/>
  <c r="H619" i="7"/>
  <c r="H603" i="7"/>
  <c r="H545" i="7"/>
  <c r="E374" i="7"/>
  <c r="G916" i="7"/>
  <c r="F916" i="7"/>
  <c r="E376" i="7"/>
  <c r="H562" i="7"/>
  <c r="I831" i="7"/>
  <c r="H863" i="7"/>
  <c r="H894" i="7"/>
  <c r="H924" i="7"/>
  <c r="E951" i="7"/>
  <c r="I965" i="7"/>
  <c r="E998" i="7"/>
  <c r="I701" i="7"/>
  <c r="I737" i="7"/>
  <c r="I753" i="7"/>
  <c r="I769" i="7"/>
  <c r="I785" i="7"/>
  <c r="I801" i="7"/>
  <c r="I817" i="7"/>
  <c r="I833" i="7"/>
  <c r="I849" i="7"/>
  <c r="I865" i="7"/>
  <c r="E881" i="7"/>
  <c r="E897" i="7"/>
  <c r="E913" i="7"/>
  <c r="E929" i="7"/>
  <c r="E945" i="7"/>
  <c r="E961" i="7"/>
  <c r="E977" i="7"/>
  <c r="H993" i="7"/>
  <c r="H146" i="7"/>
  <c r="E199" i="7"/>
  <c r="H414" i="7"/>
  <c r="E570" i="7"/>
  <c r="E674" i="7"/>
  <c r="H778" i="7"/>
  <c r="H810" i="7"/>
  <c r="H841" i="7"/>
  <c r="H873" i="7"/>
  <c r="H918" i="7"/>
  <c r="E941" i="7"/>
  <c r="I963" i="7"/>
  <c r="I982" i="7"/>
  <c r="E1000" i="7"/>
  <c r="I506" i="7"/>
  <c r="H514" i="7"/>
  <c r="E518" i="7"/>
  <c r="E522" i="7"/>
  <c r="H530" i="7"/>
  <c r="E534" i="7"/>
  <c r="I538" i="7"/>
  <c r="H546" i="7"/>
  <c r="E550" i="7"/>
  <c r="I554" i="7"/>
  <c r="E562" i="7"/>
  <c r="H566" i="7"/>
  <c r="H574" i="7"/>
  <c r="I578" i="7"/>
  <c r="E586" i="7"/>
  <c r="H590" i="7"/>
  <c r="I594" i="7"/>
  <c r="H602" i="7"/>
  <c r="E606" i="7"/>
  <c r="I610" i="7"/>
  <c r="H618" i="7"/>
  <c r="E622" i="7"/>
  <c r="I626" i="7"/>
  <c r="H634" i="7"/>
  <c r="E638" i="7"/>
  <c r="I642" i="7"/>
  <c r="H650" i="7"/>
  <c r="E654" i="7"/>
  <c r="I658" i="7"/>
  <c r="I666" i="7"/>
  <c r="H674" i="7"/>
  <c r="E678" i="7"/>
  <c r="I686" i="7"/>
  <c r="H690" i="7"/>
  <c r="E694" i="7"/>
  <c r="I702" i="7"/>
  <c r="H706" i="7"/>
  <c r="E710" i="7"/>
  <c r="I718" i="7"/>
  <c r="H722" i="7"/>
  <c r="E730" i="7"/>
  <c r="H734" i="7"/>
  <c r="I742" i="7"/>
  <c r="E746" i="7"/>
  <c r="H750" i="7"/>
  <c r="I758" i="7"/>
  <c r="E766" i="7"/>
  <c r="E774" i="7"/>
  <c r="E782" i="7"/>
  <c r="E790" i="7"/>
  <c r="E798" i="7"/>
  <c r="E806" i="7"/>
  <c r="E814" i="7"/>
  <c r="I822" i="7"/>
  <c r="I826" i="7"/>
  <c r="H834" i="7"/>
  <c r="E838" i="7"/>
  <c r="I842" i="7"/>
  <c r="H850" i="7"/>
  <c r="E854" i="7"/>
  <c r="I858" i="7"/>
  <c r="H866" i="7"/>
  <c r="E870" i="7"/>
  <c r="I874" i="7"/>
  <c r="E882" i="7"/>
  <c r="I886" i="7"/>
  <c r="E894" i="7"/>
  <c r="H902" i="7"/>
  <c r="E906" i="7"/>
  <c r="I910" i="7"/>
  <c r="I918" i="7"/>
  <c r="I926" i="7"/>
  <c r="I934" i="7"/>
  <c r="H938" i="7"/>
  <c r="E946" i="7"/>
  <c r="H954" i="7"/>
  <c r="H962" i="7"/>
  <c r="I970" i="7"/>
  <c r="E974" i="7"/>
  <c r="E982" i="7"/>
  <c r="I986" i="7"/>
  <c r="H994" i="7"/>
  <c r="H998" i="7"/>
  <c r="E11" i="7"/>
  <c r="I19" i="7"/>
  <c r="E23" i="7"/>
  <c r="H27" i="7"/>
  <c r="H35" i="7"/>
  <c r="E39" i="7"/>
  <c r="I43" i="7"/>
  <c r="E51" i="7"/>
  <c r="I55" i="7"/>
  <c r="H59" i="7"/>
  <c r="H67" i="7"/>
  <c r="I71" i="7"/>
  <c r="E75" i="7"/>
  <c r="I83" i="7"/>
  <c r="E87" i="7"/>
  <c r="H91" i="7"/>
  <c r="H99" i="7"/>
  <c r="I103" i="7"/>
  <c r="E107" i="7"/>
  <c r="I115" i="7"/>
  <c r="E119" i="7"/>
  <c r="H123" i="7"/>
  <c r="H131" i="7"/>
  <c r="I135" i="7"/>
  <c r="E139" i="7"/>
  <c r="I147" i="7"/>
  <c r="E151" i="7"/>
  <c r="H155" i="7"/>
  <c r="I163" i="7"/>
  <c r="I167" i="7"/>
  <c r="E171" i="7"/>
  <c r="E179" i="7"/>
  <c r="I183" i="7"/>
  <c r="H187" i="7"/>
  <c r="E195" i="7"/>
  <c r="H199" i="7"/>
  <c r="E207" i="7"/>
  <c r="I211" i="7"/>
  <c r="H215" i="7"/>
  <c r="E223" i="7"/>
  <c r="I227" i="7"/>
  <c r="E235" i="7"/>
  <c r="I239" i="7"/>
  <c r="H243" i="7"/>
  <c r="E251" i="7"/>
  <c r="I255" i="7"/>
  <c r="I263" i="7"/>
  <c r="E267" i="7"/>
  <c r="H271" i="7"/>
  <c r="E279" i="7"/>
  <c r="H283" i="7"/>
  <c r="E291" i="7"/>
  <c r="H295" i="7"/>
  <c r="I303" i="7"/>
  <c r="E307" i="7"/>
  <c r="E315" i="7"/>
  <c r="I319" i="7"/>
  <c r="E323" i="7"/>
  <c r="E331" i="7"/>
  <c r="I335" i="7"/>
  <c r="E339" i="7"/>
  <c r="I347" i="7"/>
  <c r="E351" i="7"/>
  <c r="I355" i="7"/>
  <c r="I363" i="7"/>
  <c r="E367" i="7"/>
  <c r="H375" i="7"/>
  <c r="E379" i="7"/>
  <c r="H387" i="7"/>
  <c r="I391" i="7"/>
  <c r="E395" i="7"/>
  <c r="E403" i="7"/>
  <c r="I407" i="7"/>
  <c r="H411" i="7"/>
  <c r="I419" i="7"/>
  <c r="I423" i="7"/>
  <c r="E427" i="7"/>
  <c r="E435" i="7"/>
  <c r="I439" i="7"/>
  <c r="E443" i="7"/>
  <c r="H451" i="7"/>
  <c r="I455" i="7"/>
  <c r="E459" i="7"/>
  <c r="H467" i="7"/>
  <c r="I471" i="7"/>
  <c r="E475" i="7"/>
  <c r="H483" i="7"/>
  <c r="I487" i="7"/>
  <c r="E491" i="7"/>
  <c r="H499" i="7"/>
  <c r="I66" i="7"/>
  <c r="E422" i="7"/>
  <c r="H600" i="7"/>
  <c r="I692" i="7"/>
  <c r="H835" i="7"/>
  <c r="H867" i="7"/>
  <c r="H905" i="7"/>
  <c r="E930" i="7"/>
  <c r="I952" i="7"/>
  <c r="H975" i="7"/>
  <c r="H1000" i="7"/>
  <c r="I775" i="7"/>
  <c r="I791" i="7"/>
  <c r="I807" i="7"/>
  <c r="H823" i="7"/>
  <c r="I839" i="7"/>
  <c r="I855" i="7"/>
  <c r="H871" i="7"/>
  <c r="I887" i="7"/>
  <c r="I903" i="7"/>
  <c r="I919" i="7"/>
  <c r="I935" i="7"/>
  <c r="I951" i="7"/>
  <c r="I967" i="7"/>
  <c r="I983" i="7"/>
  <c r="I999" i="7"/>
  <c r="E993" i="7"/>
  <c r="I968" i="7"/>
  <c r="I955" i="7"/>
  <c r="H940" i="7"/>
  <c r="H927" i="7"/>
  <c r="I917" i="7"/>
  <c r="E901" i="7"/>
  <c r="E888" i="7"/>
  <c r="I828" i="7"/>
  <c r="H817" i="7"/>
  <c r="H809" i="7"/>
  <c r="H801" i="7"/>
  <c r="H793" i="7"/>
  <c r="H785" i="7"/>
  <c r="H777" i="7"/>
  <c r="H769" i="7"/>
  <c r="H761" i="7"/>
  <c r="H713" i="7"/>
  <c r="I679" i="7"/>
  <c r="E657" i="7"/>
  <c r="I588" i="7"/>
  <c r="H528" i="7"/>
  <c r="H497" i="7"/>
  <c r="E418" i="7"/>
  <c r="I979" i="7"/>
  <c r="E957" i="7"/>
  <c r="I941" i="7"/>
  <c r="I915" i="7"/>
  <c r="E893" i="7"/>
  <c r="I877" i="7"/>
  <c r="E807" i="7"/>
  <c r="E791" i="7"/>
  <c r="E775" i="7"/>
  <c r="H731" i="7"/>
  <c r="I693" i="7"/>
  <c r="E641" i="7"/>
  <c r="H621" i="7"/>
  <c r="H605" i="7"/>
  <c r="H579" i="7"/>
  <c r="I400" i="7"/>
  <c r="I142" i="7"/>
  <c r="I899" i="7"/>
  <c r="E873" i="7"/>
  <c r="E859" i="7"/>
  <c r="E843" i="7"/>
  <c r="H827" i="7"/>
  <c r="E757" i="7"/>
  <c r="E741" i="7"/>
  <c r="E707" i="7"/>
  <c r="H665" i="7"/>
  <c r="H631" i="7"/>
  <c r="H615" i="7"/>
  <c r="I599" i="7"/>
  <c r="E523" i="7"/>
  <c r="I366" i="7"/>
  <c r="G278" i="7"/>
  <c r="G789" i="7"/>
  <c r="H154" i="7"/>
  <c r="E356" i="7"/>
  <c r="E396" i="7"/>
  <c r="I438" i="7"/>
  <c r="I470" i="7"/>
  <c r="I494" i="7"/>
  <c r="I525" i="7"/>
  <c r="H559" i="7"/>
  <c r="H595" i="7"/>
  <c r="E611" i="7"/>
  <c r="E627" i="7"/>
  <c r="I655" i="7"/>
  <c r="E667" i="7"/>
  <c r="H691" i="7"/>
  <c r="I719" i="7"/>
  <c r="E731" i="7"/>
  <c r="I921" i="7"/>
  <c r="I989" i="7"/>
  <c r="E509" i="7"/>
  <c r="I517" i="7"/>
  <c r="E521" i="7"/>
  <c r="I529" i="7"/>
  <c r="H537" i="7"/>
  <c r="E545" i="7"/>
  <c r="H549" i="7"/>
  <c r="E557" i="7"/>
  <c r="E565" i="7"/>
  <c r="H573" i="7"/>
  <c r="I581" i="7"/>
  <c r="I585" i="7"/>
  <c r="E593" i="7"/>
  <c r="E605" i="7"/>
  <c r="E613" i="7"/>
  <c r="E621" i="7"/>
  <c r="E629" i="7"/>
  <c r="E637" i="7"/>
  <c r="E645" i="7"/>
  <c r="I657" i="7"/>
  <c r="E669" i="7"/>
  <c r="E677" i="7"/>
  <c r="I689" i="7"/>
  <c r="E701" i="7"/>
  <c r="E709" i="7"/>
  <c r="I721" i="7"/>
  <c r="E733" i="7"/>
  <c r="H745" i="7"/>
  <c r="E10" i="7"/>
  <c r="H14" i="7"/>
  <c r="H22" i="7"/>
  <c r="E26" i="7"/>
  <c r="I30" i="7"/>
  <c r="E38" i="7"/>
  <c r="I42" i="7"/>
  <c r="H46" i="7"/>
  <c r="H54" i="7"/>
  <c r="I58" i="7"/>
  <c r="E62" i="7"/>
  <c r="E70" i="7"/>
  <c r="H74" i="7"/>
  <c r="E82" i="7"/>
  <c r="I86" i="7"/>
  <c r="H94" i="7"/>
  <c r="H98" i="7"/>
  <c r="H102" i="7"/>
  <c r="I110" i="7"/>
  <c r="E114" i="7"/>
  <c r="I118" i="7"/>
  <c r="H126" i="7"/>
  <c r="E130" i="7"/>
  <c r="H138" i="7"/>
  <c r="I146" i="7"/>
  <c r="I154" i="7"/>
  <c r="I162" i="7"/>
  <c r="H170" i="7"/>
  <c r="H178" i="7"/>
  <c r="I182" i="7"/>
  <c r="E186" i="7"/>
  <c r="H194" i="7"/>
  <c r="I198" i="7"/>
  <c r="E202" i="7"/>
  <c r="H210" i="7"/>
  <c r="I214" i="7"/>
  <c r="E218" i="7"/>
  <c r="H226" i="7"/>
  <c r="I230" i="7"/>
  <c r="E234" i="7"/>
  <c r="H242" i="7"/>
  <c r="I246" i="7"/>
  <c r="E250" i="7"/>
  <c r="H258" i="7"/>
  <c r="I262" i="7"/>
  <c r="E266" i="7"/>
  <c r="H274" i="7"/>
  <c r="I278" i="7"/>
  <c r="E282" i="7"/>
  <c r="H290" i="7"/>
  <c r="I294" i="7"/>
  <c r="E298" i="7"/>
  <c r="I306" i="7"/>
  <c r="E310" i="7"/>
  <c r="I314" i="7"/>
  <c r="E322" i="7"/>
  <c r="I326" i="7"/>
  <c r="E330" i="7"/>
  <c r="E338" i="7"/>
  <c r="H346" i="7"/>
  <c r="E350" i="7"/>
  <c r="H354" i="7"/>
  <c r="I362" i="7"/>
  <c r="I370" i="7"/>
  <c r="I378" i="7"/>
  <c r="E382" i="7"/>
  <c r="I390" i="7"/>
  <c r="H398" i="7"/>
  <c r="E406" i="7"/>
  <c r="E414" i="7"/>
  <c r="I422" i="7"/>
  <c r="H430" i="7"/>
  <c r="I434" i="7"/>
  <c r="E442" i="7"/>
  <c r="I450" i="7"/>
  <c r="H454" i="7"/>
  <c r="E462" i="7"/>
  <c r="H466" i="7"/>
  <c r="E474" i="7"/>
  <c r="I482" i="7"/>
  <c r="H486" i="7"/>
  <c r="H494" i="7"/>
  <c r="I502" i="7"/>
  <c r="I420" i="7"/>
  <c r="E444" i="7"/>
  <c r="E476" i="7"/>
  <c r="E539" i="7"/>
  <c r="E651" i="7"/>
  <c r="I703" i="7"/>
  <c r="I739" i="7"/>
  <c r="I755" i="7"/>
  <c r="E769" i="7"/>
  <c r="E785" i="7"/>
  <c r="E801" i="7"/>
  <c r="E817" i="7"/>
  <c r="H831" i="7"/>
  <c r="E849" i="7"/>
  <c r="E865" i="7"/>
  <c r="I881" i="7"/>
  <c r="E899" i="7"/>
  <c r="H923" i="7"/>
  <c r="I945" i="7"/>
  <c r="E963" i="7"/>
  <c r="I981" i="7"/>
  <c r="E999" i="7"/>
  <c r="E507" i="7"/>
  <c r="I511" i="7"/>
  <c r="H515" i="7"/>
  <c r="H523" i="7"/>
  <c r="E531" i="7"/>
  <c r="E535" i="7"/>
  <c r="E547" i="7"/>
  <c r="I551" i="7"/>
  <c r="E559" i="7"/>
  <c r="H567" i="7"/>
  <c r="I575" i="7"/>
  <c r="I583" i="7"/>
  <c r="I587" i="7"/>
  <c r="H599" i="7"/>
  <c r="I611" i="7"/>
  <c r="I627" i="7"/>
  <c r="H639" i="7"/>
  <c r="I651" i="7"/>
  <c r="H663" i="7"/>
  <c r="H671" i="7"/>
  <c r="I683" i="7"/>
  <c r="H695" i="7"/>
  <c r="H703" i="7"/>
  <c r="I715" i="7"/>
  <c r="H727" i="7"/>
  <c r="H735" i="7"/>
  <c r="H743" i="7"/>
  <c r="H751" i="7"/>
  <c r="H8" i="7"/>
  <c r="E16" i="7"/>
  <c r="I20" i="7"/>
  <c r="E24" i="7"/>
  <c r="H32" i="7"/>
  <c r="E36" i="7"/>
  <c r="H40" i="7"/>
  <c r="I48" i="7"/>
  <c r="I52" i="7"/>
  <c r="E56" i="7"/>
  <c r="H64" i="7"/>
  <c r="E68" i="7"/>
  <c r="H72" i="7"/>
  <c r="I80" i="7"/>
  <c r="I84" i="7"/>
  <c r="E88" i="7"/>
  <c r="H96" i="7"/>
  <c r="H100" i="7"/>
  <c r="E108" i="7"/>
  <c r="H112" i="7"/>
  <c r="I120" i="7"/>
  <c r="H128" i="7"/>
  <c r="E132" i="7"/>
  <c r="H136" i="7"/>
  <c r="I144" i="7"/>
  <c r="I148" i="7"/>
  <c r="E152" i="7"/>
  <c r="H160" i="7"/>
  <c r="I164" i="7"/>
  <c r="H168" i="7"/>
  <c r="H176" i="7"/>
  <c r="I180" i="7"/>
  <c r="E184" i="7"/>
  <c r="H192" i="7"/>
  <c r="I196" i="7"/>
  <c r="E200" i="7"/>
  <c r="H208" i="7"/>
  <c r="I212" i="7"/>
  <c r="E216" i="7"/>
  <c r="H224" i="7"/>
  <c r="I228" i="7"/>
  <c r="E232" i="7"/>
  <c r="H240" i="7"/>
  <c r="I244" i="7"/>
  <c r="E248" i="7"/>
  <c r="H256" i="7"/>
  <c r="I260" i="7"/>
  <c r="E264" i="7"/>
  <c r="H272" i="7"/>
  <c r="I276" i="7"/>
  <c r="E280" i="7"/>
  <c r="H288" i="7"/>
  <c r="I292" i="7"/>
  <c r="E296" i="7"/>
  <c r="H304" i="7"/>
  <c r="E308" i="7"/>
  <c r="H312" i="7"/>
  <c r="H320" i="7"/>
  <c r="H324" i="7"/>
  <c r="E332" i="7"/>
  <c r="I340" i="7"/>
  <c r="H344" i="7"/>
  <c r="I352" i="7"/>
  <c r="I356" i="7"/>
  <c r="E364" i="7"/>
  <c r="I368" i="7"/>
  <c r="E372" i="7"/>
  <c r="I384" i="7"/>
  <c r="H388" i="7"/>
  <c r="H396" i="7"/>
  <c r="E408" i="7"/>
  <c r="I412" i="7"/>
  <c r="E416" i="7"/>
  <c r="E428" i="7"/>
  <c r="I436" i="7"/>
  <c r="E440" i="7"/>
  <c r="I448" i="7"/>
  <c r="H452" i="7"/>
  <c r="I460" i="7"/>
  <c r="H464" i="7"/>
  <c r="E472" i="7"/>
  <c r="I480" i="7"/>
  <c r="H484" i="7"/>
  <c r="I492" i="7"/>
  <c r="E496" i="7"/>
  <c r="H500" i="7"/>
  <c r="E596" i="7"/>
  <c r="E760" i="7"/>
  <c r="E776" i="7"/>
  <c r="E792" i="7"/>
  <c r="E808" i="7"/>
  <c r="I836" i="7"/>
  <c r="I852" i="7"/>
  <c r="I868" i="7"/>
  <c r="E896" i="7"/>
  <c r="I377" i="7"/>
  <c r="I644" i="7"/>
  <c r="H712" i="7"/>
  <c r="I768" i="7"/>
  <c r="I784" i="7"/>
  <c r="I800" i="7"/>
  <c r="I816" i="7"/>
  <c r="E840" i="7"/>
  <c r="E856" i="7"/>
  <c r="E876" i="7"/>
  <c r="E912" i="7"/>
  <c r="I960" i="7"/>
  <c r="H992" i="7"/>
  <c r="E504" i="7"/>
  <c r="H512" i="7"/>
  <c r="E516" i="7"/>
  <c r="H524" i="7"/>
  <c r="I532" i="7"/>
  <c r="I536" i="7"/>
  <c r="H544" i="7"/>
  <c r="E548" i="7"/>
  <c r="I552" i="7"/>
  <c r="I560" i="7"/>
  <c r="H568" i="7"/>
  <c r="E572" i="7"/>
  <c r="I580" i="7"/>
  <c r="I584" i="7"/>
  <c r="I592" i="7"/>
  <c r="E600" i="7"/>
  <c r="E608" i="7"/>
  <c r="I612" i="7"/>
  <c r="H616" i="7"/>
  <c r="E624" i="7"/>
  <c r="I628" i="7"/>
  <c r="H632" i="7"/>
  <c r="H640" i="7"/>
  <c r="I648" i="7"/>
  <c r="H652" i="7"/>
  <c r="H660" i="7"/>
  <c r="I668" i="7"/>
  <c r="E672" i="7"/>
  <c r="I684" i="7"/>
  <c r="I688" i="7"/>
  <c r="E696" i="7"/>
  <c r="H704" i="7"/>
  <c r="I712" i="7"/>
  <c r="H716" i="7"/>
  <c r="H724" i="7"/>
  <c r="I732" i="7"/>
  <c r="E736" i="7"/>
  <c r="H744" i="7"/>
  <c r="I748" i="7"/>
  <c r="E752" i="7"/>
  <c r="H760" i="7"/>
  <c r="H776" i="7"/>
  <c r="H792" i="7"/>
  <c r="H808" i="7"/>
  <c r="I824" i="7"/>
  <c r="E832" i="7"/>
  <c r="H848" i="7"/>
  <c r="H864" i="7"/>
  <c r="H876" i="7"/>
  <c r="H888" i="7"/>
  <c r="I900" i="7"/>
  <c r="E908" i="7"/>
  <c r="H920" i="7"/>
  <c r="I932" i="7"/>
  <c r="E940" i="7"/>
  <c r="H952" i="7"/>
  <c r="I964" i="7"/>
  <c r="E972" i="7"/>
  <c r="I984" i="7"/>
  <c r="E996" i="7"/>
  <c r="E9" i="7"/>
  <c r="H17" i="7"/>
  <c r="I21" i="7"/>
  <c r="H25" i="7"/>
  <c r="E33" i="7"/>
  <c r="I37" i="7"/>
  <c r="E41" i="7"/>
  <c r="H49" i="7"/>
  <c r="I53" i="7"/>
  <c r="H57" i="7"/>
  <c r="E65" i="7"/>
  <c r="I69" i="7"/>
  <c r="E73" i="7"/>
  <c r="H81" i="7"/>
  <c r="E85" i="7"/>
  <c r="H89" i="7"/>
  <c r="I97" i="7"/>
  <c r="E101" i="7"/>
  <c r="H109" i="7"/>
  <c r="I113" i="7"/>
  <c r="H117" i="7"/>
  <c r="I125" i="7"/>
  <c r="H129" i="7"/>
  <c r="E133" i="7"/>
  <c r="H141" i="7"/>
  <c r="I145" i="7"/>
  <c r="H149" i="7"/>
  <c r="I157" i="7"/>
  <c r="E161" i="7"/>
  <c r="H165" i="7"/>
  <c r="H173" i="7"/>
  <c r="E177" i="7"/>
  <c r="H181" i="7"/>
  <c r="I189" i="7"/>
  <c r="E193" i="7"/>
  <c r="H197" i="7"/>
  <c r="I205" i="7"/>
  <c r="E209" i="7"/>
  <c r="H213" i="7"/>
  <c r="I221" i="7"/>
  <c r="E225" i="7"/>
  <c r="H229" i="7"/>
  <c r="I237" i="7"/>
  <c r="E241" i="7"/>
  <c r="H245" i="7"/>
  <c r="I253" i="7"/>
  <c r="E257" i="7"/>
  <c r="H261" i="7"/>
  <c r="I269" i="7"/>
  <c r="E273" i="7"/>
  <c r="H277" i="7"/>
  <c r="I285" i="7"/>
  <c r="E289" i="7"/>
  <c r="H293" i="7"/>
  <c r="I301" i="7"/>
  <c r="E305" i="7"/>
  <c r="I309" i="7"/>
  <c r="E317" i="7"/>
  <c r="H321" i="7"/>
  <c r="E325" i="7"/>
  <c r="I333" i="7"/>
  <c r="E337" i="7"/>
  <c r="I341" i="7"/>
  <c r="E349" i="7"/>
  <c r="I353" i="7"/>
  <c r="E361" i="7"/>
  <c r="E365" i="7"/>
  <c r="H369" i="7"/>
  <c r="H377" i="7"/>
  <c r="E385" i="7"/>
  <c r="H389" i="7"/>
  <c r="I397" i="7"/>
  <c r="E401" i="7"/>
  <c r="I409" i="7"/>
  <c r="I413" i="7"/>
  <c r="I417" i="7"/>
  <c r="H425" i="7"/>
  <c r="E433" i="7"/>
  <c r="I441" i="7"/>
  <c r="I445" i="7"/>
  <c r="E453" i="7"/>
  <c r="H457" i="7"/>
  <c r="E465" i="7"/>
  <c r="I473" i="7"/>
  <c r="I477" i="7"/>
  <c r="E485" i="7"/>
  <c r="E493" i="7"/>
  <c r="I501" i="7"/>
  <c r="H561" i="7"/>
  <c r="E649" i="7"/>
  <c r="I429" i="7"/>
  <c r="E555" i="7"/>
  <c r="H681" i="7"/>
  <c r="E758" i="7"/>
  <c r="H790" i="7"/>
  <c r="I829" i="7"/>
  <c r="H861" i="7"/>
  <c r="I907" i="7"/>
  <c r="E943" i="7"/>
  <c r="I957" i="7"/>
  <c r="I166" i="7"/>
  <c r="I406" i="7"/>
  <c r="H592" i="7"/>
  <c r="H839" i="7"/>
  <c r="I871" i="7"/>
  <c r="I901" i="7"/>
  <c r="E936" i="7"/>
  <c r="I954" i="7"/>
  <c r="H969" i="7"/>
  <c r="H1002" i="7"/>
  <c r="H705" i="7"/>
  <c r="I741" i="7"/>
  <c r="I757" i="7"/>
  <c r="I773" i="7"/>
  <c r="I789" i="7"/>
  <c r="I805" i="7"/>
  <c r="H821" i="7"/>
  <c r="I837" i="7"/>
  <c r="I853" i="7"/>
  <c r="I869" i="7"/>
  <c r="H885" i="7"/>
  <c r="H901" i="7"/>
  <c r="H917" i="7"/>
  <c r="H933" i="7"/>
  <c r="H949" i="7"/>
  <c r="H965" i="7"/>
  <c r="E981" i="7"/>
  <c r="E997" i="7"/>
  <c r="H162" i="7"/>
  <c r="I291" i="7"/>
  <c r="H445" i="7"/>
  <c r="I596" i="7"/>
  <c r="E689" i="7"/>
  <c r="H786" i="7"/>
  <c r="H818" i="7"/>
  <c r="H849" i="7"/>
  <c r="I888" i="7"/>
  <c r="E922" i="7"/>
  <c r="I944" i="7"/>
  <c r="H967" i="7"/>
  <c r="E987" i="7"/>
  <c r="H510" i="7"/>
  <c r="E514" i="7"/>
  <c r="H518" i="7"/>
  <c r="I526" i="7"/>
  <c r="E530" i="7"/>
  <c r="H534" i="7"/>
  <c r="I542" i="7"/>
  <c r="E546" i="7"/>
  <c r="H550" i="7"/>
  <c r="I558" i="7"/>
  <c r="I562" i="7"/>
  <c r="H570" i="7"/>
  <c r="E574" i="7"/>
  <c r="I582" i="7"/>
  <c r="H586" i="7"/>
  <c r="E590" i="7"/>
  <c r="I598" i="7"/>
  <c r="E602" i="7"/>
  <c r="I606" i="7"/>
  <c r="H614" i="7"/>
  <c r="E618" i="7"/>
  <c r="I622" i="7"/>
  <c r="H630" i="7"/>
  <c r="E634" i="7"/>
  <c r="H638" i="7"/>
  <c r="I646" i="7"/>
  <c r="E650" i="7"/>
  <c r="H654" i="7"/>
  <c r="H662" i="7"/>
  <c r="I670" i="7"/>
  <c r="I674" i="7"/>
  <c r="H682" i="7"/>
  <c r="E686" i="7"/>
  <c r="I690" i="7"/>
  <c r="H698" i="7"/>
  <c r="E702" i="7"/>
  <c r="I706" i="7"/>
  <c r="H714" i="7"/>
  <c r="E718" i="7"/>
  <c r="I722" i="7"/>
  <c r="I730" i="7"/>
  <c r="I738" i="7"/>
  <c r="E742" i="7"/>
  <c r="H746" i="7"/>
  <c r="I754" i="7"/>
  <c r="H758" i="7"/>
  <c r="I766" i="7"/>
  <c r="I774" i="7"/>
  <c r="I782" i="7"/>
  <c r="I790" i="7"/>
  <c r="I798" i="7"/>
  <c r="I806" i="7"/>
  <c r="I814" i="7"/>
  <c r="E822" i="7"/>
  <c r="I830" i="7"/>
  <c r="E834" i="7"/>
  <c r="I838" i="7"/>
  <c r="H846" i="7"/>
  <c r="E850" i="7"/>
  <c r="I854" i="7"/>
  <c r="H862" i="7"/>
  <c r="E866" i="7"/>
  <c r="I870" i="7"/>
  <c r="I878" i="7"/>
  <c r="I882" i="7"/>
  <c r="E886" i="7"/>
  <c r="I894" i="7"/>
  <c r="I902" i="7"/>
  <c r="H906" i="7"/>
  <c r="E914" i="7"/>
  <c r="E918" i="7"/>
  <c r="I930" i="7"/>
  <c r="E934" i="7"/>
  <c r="H942" i="7"/>
  <c r="H946" i="7"/>
  <c r="E958" i="7"/>
  <c r="H966" i="7"/>
  <c r="E970" i="7"/>
  <c r="I974" i="7"/>
  <c r="H982" i="7"/>
  <c r="I990" i="7"/>
  <c r="I994" i="7"/>
  <c r="E1002" i="7"/>
  <c r="E7" i="7"/>
  <c r="H15" i="7"/>
  <c r="E19" i="7"/>
  <c r="H23" i="7"/>
  <c r="I31" i="7"/>
  <c r="E35" i="7"/>
  <c r="I39" i="7"/>
  <c r="H47" i="7"/>
  <c r="I51" i="7"/>
  <c r="H55" i="7"/>
  <c r="E63" i="7"/>
  <c r="I67" i="7"/>
  <c r="E71" i="7"/>
  <c r="H79" i="7"/>
  <c r="E83" i="7"/>
  <c r="H87" i="7"/>
  <c r="E95" i="7"/>
  <c r="I99" i="7"/>
  <c r="E103" i="7"/>
  <c r="H111" i="7"/>
  <c r="E115" i="7"/>
  <c r="H119" i="7"/>
  <c r="I127" i="7"/>
  <c r="I131" i="7"/>
  <c r="E135" i="7"/>
  <c r="H143" i="7"/>
  <c r="E147" i="7"/>
  <c r="H151" i="7"/>
  <c r="I159" i="7"/>
  <c r="E163" i="7"/>
  <c r="E167" i="7"/>
  <c r="E175" i="7"/>
  <c r="I179" i="7"/>
  <c r="H183" i="7"/>
  <c r="E191" i="7"/>
  <c r="I195" i="7"/>
  <c r="E203" i="7"/>
  <c r="I207" i="7"/>
  <c r="H211" i="7"/>
  <c r="E219" i="7"/>
  <c r="I223" i="7"/>
  <c r="H227" i="7"/>
  <c r="I235" i="7"/>
  <c r="H239" i="7"/>
  <c r="E247" i="7"/>
  <c r="I251" i="7"/>
  <c r="H255" i="7"/>
  <c r="E263" i="7"/>
  <c r="H267" i="7"/>
  <c r="E275" i="7"/>
  <c r="H279" i="7"/>
  <c r="I287" i="7"/>
  <c r="H291" i="7"/>
  <c r="I299" i="7"/>
  <c r="E303" i="7"/>
  <c r="H311" i="7"/>
  <c r="I315" i="7"/>
  <c r="H319" i="7"/>
  <c r="H327" i="7"/>
  <c r="I331" i="7"/>
  <c r="H335" i="7"/>
  <c r="H343" i="7"/>
  <c r="E347" i="7"/>
  <c r="H351" i="7"/>
  <c r="H359" i="7"/>
  <c r="E363" i="7"/>
  <c r="I371" i="7"/>
  <c r="I375" i="7"/>
  <c r="H379" i="7"/>
  <c r="I387" i="7"/>
  <c r="H391" i="7"/>
  <c r="H399" i="7"/>
  <c r="I403" i="7"/>
  <c r="E407" i="7"/>
  <c r="I415" i="7"/>
  <c r="E419" i="7"/>
  <c r="E423" i="7"/>
  <c r="I431" i="7"/>
  <c r="I435" i="7"/>
  <c r="E439" i="7"/>
  <c r="H447" i="7"/>
  <c r="I451" i="7"/>
  <c r="E455" i="7"/>
  <c r="H463" i="7"/>
  <c r="I467" i="7"/>
  <c r="E471" i="7"/>
  <c r="H479" i="7"/>
  <c r="I483" i="7"/>
  <c r="E487" i="7"/>
  <c r="H495" i="7"/>
  <c r="I499" i="7"/>
  <c r="E231" i="7"/>
  <c r="H453" i="7"/>
  <c r="I647" i="7"/>
  <c r="E708" i="7"/>
  <c r="H843" i="7"/>
  <c r="H875" i="7"/>
  <c r="E919" i="7"/>
  <c r="I933" i="7"/>
  <c r="H956" i="7"/>
  <c r="H983" i="7"/>
  <c r="I763" i="7"/>
  <c r="I779" i="7"/>
  <c r="I795" i="7"/>
  <c r="I811" i="7"/>
  <c r="I827" i="7"/>
  <c r="I843" i="7"/>
  <c r="I859" i="7"/>
  <c r="I875" i="7"/>
  <c r="E891" i="7"/>
  <c r="E907" i="7"/>
  <c r="E923" i="7"/>
  <c r="E939" i="7"/>
  <c r="E955" i="7"/>
  <c r="E971" i="7"/>
  <c r="H987" i="7"/>
  <c r="I988" i="7"/>
  <c r="E967" i="7"/>
  <c r="H953" i="7"/>
  <c r="I936" i="7"/>
  <c r="I923" i="7"/>
  <c r="H908" i="7"/>
  <c r="H895" i="7"/>
  <c r="I885" i="7"/>
  <c r="E827" i="7"/>
  <c r="H815" i="7"/>
  <c r="H807" i="7"/>
  <c r="H799" i="7"/>
  <c r="H791" i="7"/>
  <c r="H783" i="7"/>
  <c r="H775" i="7"/>
  <c r="H767" i="7"/>
  <c r="H728" i="7"/>
  <c r="I709" i="7"/>
  <c r="E676" i="7"/>
  <c r="H649" i="7"/>
  <c r="I573" i="7"/>
  <c r="I520" i="7"/>
  <c r="H489" i="7"/>
  <c r="H410" i="7"/>
  <c r="E1001" i="7"/>
  <c r="H977" i="7"/>
  <c r="H951" i="7"/>
  <c r="E927" i="7"/>
  <c r="H913" i="7"/>
  <c r="H887" i="7"/>
  <c r="E819" i="7"/>
  <c r="E803" i="7"/>
  <c r="E787" i="7"/>
  <c r="E771" i="7"/>
  <c r="I727" i="7"/>
  <c r="E675" i="7"/>
  <c r="H633" i="7"/>
  <c r="H617" i="7"/>
  <c r="H601" i="7"/>
  <c r="I571" i="7"/>
  <c r="H370" i="7"/>
  <c r="E911" i="7"/>
  <c r="H897" i="7"/>
  <c r="E871" i="7"/>
  <c r="E855" i="7"/>
  <c r="E839" i="7"/>
  <c r="H825" i="7"/>
  <c r="E753" i="7"/>
  <c r="E737" i="7"/>
  <c r="H699" i="7"/>
  <c r="I661" i="7"/>
  <c r="H627" i="7"/>
  <c r="H611" i="7"/>
  <c r="H575" i="7"/>
  <c r="H404" i="7"/>
  <c r="B4669" i="1"/>
  <c r="C5735" i="1"/>
  <c r="B3431" i="1"/>
  <c r="B5969" i="1"/>
  <c r="C4931" i="1"/>
  <c r="C4923" i="1"/>
  <c r="C4843" i="1"/>
  <c r="C4839" i="1"/>
  <c r="C4835" i="1"/>
  <c r="C4827" i="1"/>
  <c r="C4794" i="1"/>
  <c r="C4790" i="1"/>
  <c r="B3375" i="1"/>
  <c r="B4611" i="1"/>
  <c r="B4335" i="1"/>
  <c r="B4327" i="1"/>
  <c r="B3098" i="1"/>
  <c r="B2835" i="1"/>
  <c r="B2593" i="1"/>
  <c r="B2481" i="1"/>
  <c r="B2465" i="1"/>
  <c r="B2449" i="1"/>
  <c r="B2433" i="1"/>
  <c r="C5701" i="1"/>
  <c r="C4925" i="1"/>
  <c r="C4837" i="1"/>
  <c r="C4829" i="1"/>
  <c r="C4792" i="1"/>
  <c r="B2604" i="1"/>
  <c r="B2588" i="1"/>
  <c r="B5975" i="1"/>
  <c r="B5971" i="1"/>
  <c r="C4924" i="1"/>
  <c r="C4844" i="1"/>
  <c r="B4949" i="1"/>
  <c r="B4773" i="1"/>
  <c r="B4765" i="1"/>
  <c r="B4757" i="1"/>
  <c r="B4699" i="1"/>
  <c r="C5107" i="1"/>
  <c r="B3087" i="1"/>
  <c r="B2968" i="1"/>
  <c r="B2960" i="1"/>
  <c r="B2904" i="1"/>
  <c r="B2796" i="1"/>
  <c r="B2774" i="1"/>
  <c r="B2772" i="1"/>
  <c r="B2764" i="1"/>
  <c r="B2694" i="1"/>
  <c r="B2662" i="1"/>
  <c r="B2660" i="1"/>
  <c r="B2658" i="1"/>
  <c r="B2652" i="1"/>
  <c r="B2646" i="1"/>
  <c r="B2516" i="1"/>
  <c r="B2508" i="1"/>
  <c r="B2500" i="1"/>
  <c r="B2492" i="1"/>
  <c r="B4356" i="1"/>
  <c r="B4354" i="1"/>
  <c r="B4348" i="1"/>
  <c r="B4346" i="1"/>
  <c r="B3904" i="1"/>
  <c r="B3878" i="1"/>
  <c r="B3784" i="1"/>
  <c r="B3582" i="1"/>
  <c r="B3576" i="1"/>
  <c r="B3566" i="1"/>
  <c r="B3558" i="1"/>
  <c r="B5108" i="1"/>
  <c r="B5013" i="1"/>
  <c r="B4901" i="1"/>
  <c r="B4893" i="1"/>
  <c r="B4853" i="1"/>
  <c r="B4851" i="1"/>
  <c r="B4803" i="1"/>
  <c r="B4565" i="1"/>
  <c r="B4557" i="1"/>
  <c r="B4525" i="1"/>
  <c r="B4491" i="1"/>
  <c r="B4030" i="1"/>
  <c r="B3992" i="1"/>
  <c r="B3976" i="1"/>
  <c r="B3709" i="1"/>
  <c r="B3693" i="1"/>
  <c r="B3669" i="1"/>
  <c r="B3667" i="1"/>
  <c r="B3665" i="1"/>
  <c r="B3661" i="1"/>
  <c r="B3659" i="1"/>
  <c r="B3623" i="1"/>
  <c r="B5182" i="1"/>
  <c r="B5012" i="1"/>
  <c r="B4854" i="1"/>
  <c r="B3969" i="1"/>
  <c r="B3688" i="1"/>
  <c r="B3664" i="1"/>
  <c r="B3608" i="1"/>
  <c r="B3606" i="1"/>
  <c r="B3368" i="1"/>
  <c r="B3238" i="1"/>
  <c r="B3230" i="1"/>
  <c r="B3199" i="1"/>
  <c r="B3034" i="1"/>
  <c r="B3032" i="1"/>
  <c r="B3026" i="1"/>
  <c r="B3024" i="1"/>
  <c r="B3018" i="1"/>
  <c r="B3016" i="1"/>
  <c r="B3415" i="1"/>
  <c r="C5578" i="1"/>
  <c r="C5570" i="1"/>
  <c r="C5562" i="1"/>
  <c r="B5230" i="1"/>
  <c r="C5202" i="1"/>
  <c r="B5181" i="1"/>
  <c r="B4994" i="1"/>
  <c r="B4988" i="1"/>
  <c r="B4954" i="1"/>
  <c r="B4676" i="1"/>
  <c r="B4668" i="1"/>
  <c r="B4660" i="1"/>
  <c r="B4452" i="1"/>
  <c r="B4450" i="1"/>
  <c r="B4444" i="1"/>
  <c r="B4436" i="1"/>
  <c r="B4434" i="1"/>
  <c r="B6133" i="1"/>
  <c r="B6132" i="1"/>
  <c r="B6131" i="1"/>
  <c r="B6130" i="1"/>
  <c r="B6129" i="1"/>
  <c r="B6128" i="1"/>
  <c r="B6127" i="1"/>
  <c r="B6126" i="1"/>
  <c r="B6125" i="1"/>
  <c r="B6124" i="1"/>
  <c r="B6123" i="1"/>
  <c r="B6122" i="1"/>
  <c r="B6121" i="1"/>
  <c r="C6121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B3833" i="1"/>
  <c r="B3905" i="1"/>
  <c r="B3967" i="1"/>
  <c r="B3575" i="1"/>
  <c r="B3551" i="1"/>
  <c r="B3096" i="1"/>
  <c r="B3366" i="1"/>
  <c r="B5731" i="1"/>
  <c r="B5699" i="1"/>
  <c r="B5691" i="1"/>
  <c r="B5659" i="1"/>
  <c r="B4262" i="1"/>
  <c r="C5365" i="1"/>
  <c r="B5240" i="1"/>
  <c r="B5200" i="1"/>
  <c r="B5094" i="1"/>
  <c r="B4947" i="1"/>
  <c r="B4563" i="1"/>
  <c r="B4379" i="1"/>
  <c r="B2845" i="1"/>
  <c r="B2837" i="1"/>
  <c r="B5359" i="1"/>
  <c r="B5443" i="1"/>
  <c r="B5034" i="1"/>
  <c r="B4674" i="1"/>
  <c r="B4666" i="1"/>
  <c r="B3273" i="1"/>
  <c r="B2563" i="1"/>
  <c r="B1732" i="1"/>
  <c r="B1531" i="1"/>
  <c r="B1507" i="1"/>
  <c r="B6088" i="1"/>
  <c r="B3265" i="1"/>
  <c r="B3624" i="1"/>
  <c r="B3264" i="1"/>
  <c r="B3256" i="1"/>
  <c r="B3137" i="1"/>
  <c r="B2906" i="1"/>
  <c r="B1037" i="1"/>
  <c r="B965" i="1"/>
  <c r="B957" i="1"/>
  <c r="B949" i="1"/>
  <c r="B941" i="1"/>
  <c r="B909" i="1"/>
  <c r="B893" i="1"/>
  <c r="B885" i="1"/>
  <c r="B845" i="1"/>
  <c r="B837" i="1"/>
  <c r="B829" i="1"/>
  <c r="B821" i="1"/>
  <c r="B813" i="1"/>
  <c r="B781" i="1"/>
  <c r="B773" i="1"/>
  <c r="B765" i="1"/>
  <c r="B757" i="1"/>
  <c r="B645" i="1"/>
  <c r="B637" i="1"/>
  <c r="B6217" i="1"/>
  <c r="B6193" i="1"/>
  <c r="C5572" i="1"/>
  <c r="C5564" i="1"/>
  <c r="C5466" i="1"/>
  <c r="C5410" i="1"/>
  <c r="C5403" i="1"/>
  <c r="B3990" i="1"/>
  <c r="B3359" i="1"/>
  <c r="B3351" i="1"/>
  <c r="B2048" i="1"/>
  <c r="B2008" i="1"/>
  <c r="B1984" i="1"/>
  <c r="B1960" i="1"/>
  <c r="B1722" i="1"/>
  <c r="B1698" i="1"/>
  <c r="B5973" i="1"/>
  <c r="C5361" i="1"/>
  <c r="B5244" i="1"/>
  <c r="C5106" i="1"/>
  <c r="C4930" i="1"/>
  <c r="C4922" i="1"/>
  <c r="C4842" i="1"/>
  <c r="C4797" i="1"/>
  <c r="B3782" i="1"/>
  <c r="B3686" i="1"/>
  <c r="B3294" i="1"/>
  <c r="B2970" i="1"/>
  <c r="B2962" i="1"/>
  <c r="B2770" i="1"/>
  <c r="B1435" i="1"/>
  <c r="B6119" i="1"/>
  <c r="B5460" i="1"/>
  <c r="C5412" i="1"/>
  <c r="B5095" i="1"/>
  <c r="B4613" i="1"/>
  <c r="B3941" i="1"/>
  <c r="B2599" i="1"/>
  <c r="B2583" i="1"/>
  <c r="B2106" i="1"/>
  <c r="B2098" i="1"/>
  <c r="B6216" i="1"/>
  <c r="B4693" i="1"/>
  <c r="B4860" i="1"/>
  <c r="B3048" i="1"/>
  <c r="B2200" i="1"/>
  <c r="B5576" i="1"/>
  <c r="B5568" i="1"/>
  <c r="B5515" i="1"/>
  <c r="B5462" i="1"/>
  <c r="B5176" i="1"/>
  <c r="C4841" i="1"/>
  <c r="C4796" i="1"/>
  <c r="B5035" i="1"/>
  <c r="B4939" i="1"/>
  <c r="B4763" i="1"/>
  <c r="B4755" i="1"/>
  <c r="B4371" i="1"/>
  <c r="B2789" i="1"/>
  <c r="C4846" i="1"/>
  <c r="B5995" i="1"/>
  <c r="B5967" i="1"/>
  <c r="C5965" i="1"/>
  <c r="C5943" i="1"/>
  <c r="C5941" i="1"/>
  <c r="C5927" i="1"/>
  <c r="B5923" i="1"/>
  <c r="B6093" i="1"/>
  <c r="B6091" i="1"/>
  <c r="B6089" i="1"/>
  <c r="C6006" i="1"/>
  <c r="C5994" i="1"/>
  <c r="B5992" i="1"/>
  <c r="C5974" i="1"/>
  <c r="C5972" i="1"/>
  <c r="C5970" i="1"/>
  <c r="B5968" i="1"/>
  <c r="C5964" i="1"/>
  <c r="C5942" i="1"/>
  <c r="C5940" i="1"/>
  <c r="C5926" i="1"/>
  <c r="C5862" i="1"/>
  <c r="C5858" i="1"/>
  <c r="B5856" i="1"/>
  <c r="C5854" i="1"/>
  <c r="C5852" i="1"/>
  <c r="C5804" i="1"/>
  <c r="B5800" i="1"/>
  <c r="C5794" i="1"/>
  <c r="B5792" i="1"/>
  <c r="C5788" i="1"/>
  <c r="C5786" i="1"/>
  <c r="B5784" i="1"/>
  <c r="C5780" i="1"/>
  <c r="C5778" i="1"/>
  <c r="C5655" i="1"/>
  <c r="C5629" i="1"/>
  <c r="B5627" i="1"/>
  <c r="C5527" i="1"/>
  <c r="C5525" i="1"/>
  <c r="B5523" i="1"/>
  <c r="B5519" i="1"/>
  <c r="B5491" i="1"/>
  <c r="C5441" i="1"/>
  <c r="C5439" i="1"/>
  <c r="B5403" i="1"/>
  <c r="C5401" i="1"/>
  <c r="B5399" i="1"/>
  <c r="B5312" i="1"/>
  <c r="B5310" i="1"/>
  <c r="C5863" i="1"/>
  <c r="C5861" i="1"/>
  <c r="B5859" i="1"/>
  <c r="B5857" i="1"/>
  <c r="B5855" i="1"/>
  <c r="B5853" i="1"/>
  <c r="B5851" i="1"/>
  <c r="C5805" i="1"/>
  <c r="B5803" i="1"/>
  <c r="B5799" i="1"/>
  <c r="B5795" i="1"/>
  <c r="C5273" i="1"/>
  <c r="C4967" i="1"/>
  <c r="C5406" i="1"/>
  <c r="C4963" i="1"/>
  <c r="C5402" i="1"/>
  <c r="B6328" i="1"/>
  <c r="B6324" i="1"/>
  <c r="B6320" i="1"/>
  <c r="B6288" i="1"/>
  <c r="B6286" i="1"/>
  <c r="B6284" i="1"/>
  <c r="B6280" i="1"/>
  <c r="B6256" i="1"/>
  <c r="B6241" i="1"/>
  <c r="B6239" i="1"/>
  <c r="B6162" i="1"/>
  <c r="B6160" i="1"/>
  <c r="B6117" i="1"/>
  <c r="B6115" i="1"/>
  <c r="B6113" i="1"/>
  <c r="B6056" i="1"/>
  <c r="B6048" i="1"/>
  <c r="B5896" i="1"/>
  <c r="C5732" i="1"/>
  <c r="C5700" i="1"/>
  <c r="C5698" i="1"/>
  <c r="B5696" i="1"/>
  <c r="C5692" i="1"/>
  <c r="C5690" i="1"/>
  <c r="B5664" i="1"/>
  <c r="C5660" i="1"/>
  <c r="C5658" i="1"/>
  <c r="B5656" i="1"/>
  <c r="C5575" i="1"/>
  <c r="C5573" i="1"/>
  <c r="B5571" i="1"/>
  <c r="B5563" i="1"/>
  <c r="C5522" i="1"/>
  <c r="B5520" i="1"/>
  <c r="B5492" i="1"/>
  <c r="C5490" i="1"/>
  <c r="C5442" i="1"/>
  <c r="C5440" i="1"/>
  <c r="C5313" i="1"/>
  <c r="B5311" i="1"/>
  <c r="B5309" i="1"/>
  <c r="B5307" i="1"/>
  <c r="B5303" i="1"/>
  <c r="C5301" i="1"/>
  <c r="B5299" i="1"/>
  <c r="C5297" i="1"/>
  <c r="B5295" i="1"/>
  <c r="C5074" i="1"/>
  <c r="B5072" i="1"/>
  <c r="B5062" i="1"/>
  <c r="C5034" i="1"/>
  <c r="C5032" i="1"/>
  <c r="C5030" i="1"/>
  <c r="C5026" i="1"/>
  <c r="C4876" i="1"/>
  <c r="C5094" i="1"/>
  <c r="C4826" i="1"/>
  <c r="C4933" i="1"/>
  <c r="B3974" i="1"/>
  <c r="B3749" i="1"/>
  <c r="B3747" i="1"/>
  <c r="B3745" i="1"/>
  <c r="B3601" i="1"/>
  <c r="B3414" i="1"/>
  <c r="B6329" i="1"/>
  <c r="B6327" i="1"/>
  <c r="B6321" i="1"/>
  <c r="B6319" i="1"/>
  <c r="B6287" i="1"/>
  <c r="B6281" i="1"/>
  <c r="B6279" i="1"/>
  <c r="C5075" i="1"/>
  <c r="B5073" i="1"/>
  <c r="B5071" i="1"/>
  <c r="B5061" i="1"/>
  <c r="C5033" i="1"/>
  <c r="C5031" i="1"/>
  <c r="C5029" i="1"/>
  <c r="C5027" i="1"/>
  <c r="C5025" i="1"/>
  <c r="C4937" i="1"/>
  <c r="C4935" i="1"/>
  <c r="B6335" i="1"/>
  <c r="B6257" i="1"/>
  <c r="B6161" i="1"/>
  <c r="B6051" i="1"/>
  <c r="B6049" i="1"/>
  <c r="B6043" i="1"/>
  <c r="C5901" i="1"/>
  <c r="B5899" i="1"/>
  <c r="B5897" i="1"/>
  <c r="C5893" i="1"/>
  <c r="B5891" i="1"/>
  <c r="C5791" i="1"/>
  <c r="C5789" i="1"/>
  <c r="B5787" i="1"/>
  <c r="C5783" i="1"/>
  <c r="C5781" i="1"/>
  <c r="B5779" i="1"/>
  <c r="B5632" i="1"/>
  <c r="C5628" i="1"/>
  <c r="B5608" i="1"/>
  <c r="C5604" i="1"/>
  <c r="C5524" i="1"/>
  <c r="B5516" i="1"/>
  <c r="C5514" i="1"/>
  <c r="C5471" i="1"/>
  <c r="B5469" i="1"/>
  <c r="C5465" i="1"/>
  <c r="B5461" i="1"/>
  <c r="B5413" i="1"/>
  <c r="B5409" i="1"/>
  <c r="B5406" i="1"/>
  <c r="B5402" i="1"/>
  <c r="B5368" i="1"/>
  <c r="B5366" i="1"/>
  <c r="C5362" i="1"/>
  <c r="C5298" i="1"/>
  <c r="B5198" i="1"/>
  <c r="C5155" i="1"/>
  <c r="B5153" i="1"/>
  <c r="B5151" i="1"/>
  <c r="B5145" i="1"/>
  <c r="C5123" i="1"/>
  <c r="B5121" i="1"/>
  <c r="B5119" i="1"/>
  <c r="B5092" i="1"/>
  <c r="C5090" i="1"/>
  <c r="B5052" i="1"/>
  <c r="C5050" i="1"/>
  <c r="C5004" i="1"/>
  <c r="C5002" i="1"/>
  <c r="C4980" i="1"/>
  <c r="C4978" i="1"/>
  <c r="C4974" i="1"/>
  <c r="C4972" i="1"/>
  <c r="C4891" i="1"/>
  <c r="C4889" i="1"/>
  <c r="C4887" i="1"/>
  <c r="C4885" i="1"/>
  <c r="C4883" i="1"/>
  <c r="C4692" i="1"/>
  <c r="C4690" i="1"/>
  <c r="C4047" i="1"/>
  <c r="B6344" i="1"/>
  <c r="B6340" i="1"/>
  <c r="C4748" i="1"/>
  <c r="C4746" i="1"/>
  <c r="C4740" i="1"/>
  <c r="B6296" i="1"/>
  <c r="B6294" i="1"/>
  <c r="B6263" i="1"/>
  <c r="B6248" i="1"/>
  <c r="B6230" i="1"/>
  <c r="B6224" i="1"/>
  <c r="C5308" i="1"/>
  <c r="C5306" i="1"/>
  <c r="B5304" i="1"/>
  <c r="B5302" i="1"/>
  <c r="B5239" i="1"/>
  <c r="C5237" i="1"/>
  <c r="B5235" i="1"/>
  <c r="C5233" i="1"/>
  <c r="B5231" i="1"/>
  <c r="B5229" i="1"/>
  <c r="C5203" i="1"/>
  <c r="C5201" i="1"/>
  <c r="B5199" i="1"/>
  <c r="C5154" i="1"/>
  <c r="B5152" i="1"/>
  <c r="C5150" i="1"/>
  <c r="B5144" i="1"/>
  <c r="C5122" i="1"/>
  <c r="B5120" i="1"/>
  <c r="B5118" i="1"/>
  <c r="B5093" i="1"/>
  <c r="C5091" i="1"/>
  <c r="B5089" i="1"/>
  <c r="C5053" i="1"/>
  <c r="C5005" i="1"/>
  <c r="C5003" i="1"/>
  <c r="C4981" i="1"/>
  <c r="C4979" i="1"/>
  <c r="C4973" i="1"/>
  <c r="C4971" i="1"/>
  <c r="C4969" i="1"/>
  <c r="C4932" i="1"/>
  <c r="C4890" i="1"/>
  <c r="C4888" i="1"/>
  <c r="C4886" i="1"/>
  <c r="C4882" i="1"/>
  <c r="B6350" i="1"/>
  <c r="B6348" i="1"/>
  <c r="B6337" i="1"/>
  <c r="B6196" i="1"/>
  <c r="B6166" i="1"/>
  <c r="B6155" i="1"/>
  <c r="B6153" i="1"/>
  <c r="B6151" i="1"/>
  <c r="B6149" i="1"/>
  <c r="B6147" i="1"/>
  <c r="B6096" i="1"/>
  <c r="B6075" i="1"/>
  <c r="B6073" i="1"/>
  <c r="B6071" i="1"/>
  <c r="B6067" i="1"/>
  <c r="B6065" i="1"/>
  <c r="B6059" i="1"/>
  <c r="B6015" i="1"/>
  <c r="B6011" i="1"/>
  <c r="B5997" i="1"/>
  <c r="B5987" i="1"/>
  <c r="B5985" i="1"/>
  <c r="B5983" i="1"/>
  <c r="B5981" i="1"/>
  <c r="B5979" i="1"/>
  <c r="B5977" i="1"/>
  <c r="B5951" i="1"/>
  <c r="C5949" i="1"/>
  <c r="B5947" i="1"/>
  <c r="C5933" i="1"/>
  <c r="B5931" i="1"/>
  <c r="B5915" i="1"/>
  <c r="B5913" i="1"/>
  <c r="B5911" i="1"/>
  <c r="B5909" i="1"/>
  <c r="B5907" i="1"/>
  <c r="B5905" i="1"/>
  <c r="C5877" i="1"/>
  <c r="B5875" i="1"/>
  <c r="B5873" i="1"/>
  <c r="C5871" i="1"/>
  <c r="C5869" i="1"/>
  <c r="B5867" i="1"/>
  <c r="B5835" i="1"/>
  <c r="B5829" i="1"/>
  <c r="B5827" i="1"/>
  <c r="B5819" i="1"/>
  <c r="B5815" i="1"/>
  <c r="B5813" i="1"/>
  <c r="B5811" i="1"/>
  <c r="C5807" i="1"/>
  <c r="B5739" i="1"/>
  <c r="B5727" i="1"/>
  <c r="C2604" i="1"/>
  <c r="B5711" i="1"/>
  <c r="C2588" i="1"/>
  <c r="B5707" i="1"/>
  <c r="C5703" i="1"/>
  <c r="B5675" i="1"/>
  <c r="B5669" i="1"/>
  <c r="B5667" i="1"/>
  <c r="B5663" i="1"/>
  <c r="C2501" i="1"/>
  <c r="B5655" i="1"/>
  <c r="C2493" i="1"/>
  <c r="C5642" i="1"/>
  <c r="B5640" i="1"/>
  <c r="C5636" i="1"/>
  <c r="B5616" i="1"/>
  <c r="C5610" i="1"/>
  <c r="C5596" i="1"/>
  <c r="C5594" i="1"/>
  <c r="C5586" i="1"/>
  <c r="B5584" i="1"/>
  <c r="B5552" i="1"/>
  <c r="C2390" i="1"/>
  <c r="C5540" i="1"/>
  <c r="C5538" i="1"/>
  <c r="B5536" i="1"/>
  <c r="B5528" i="1"/>
  <c r="B5495" i="1"/>
  <c r="C5482" i="1"/>
  <c r="B5480" i="1"/>
  <c r="C5479" i="1"/>
  <c r="B5475" i="1"/>
  <c r="C5447" i="1"/>
  <c r="B5445" i="1"/>
  <c r="C5425" i="1"/>
  <c r="B5423" i="1"/>
  <c r="C5419" i="1"/>
  <c r="C5417" i="1"/>
  <c r="C5379" i="1"/>
  <c r="C5377" i="1"/>
  <c r="B5375" i="1"/>
  <c r="B5371" i="1"/>
  <c r="C5370" i="1"/>
  <c r="C5346" i="1"/>
  <c r="B5344" i="1"/>
  <c r="B5342" i="1"/>
  <c r="C5340" i="1"/>
  <c r="C5338" i="1"/>
  <c r="B5336" i="1"/>
  <c r="B5334" i="1"/>
  <c r="C5330" i="1"/>
  <c r="C5328" i="1"/>
  <c r="B5326" i="1"/>
  <c r="C5322" i="1"/>
  <c r="B5320" i="1"/>
  <c r="B5318" i="1"/>
  <c r="C5314" i="1"/>
  <c r="B5259" i="1"/>
  <c r="C5257" i="1"/>
  <c r="B5255" i="1"/>
  <c r="C5253" i="1"/>
  <c r="B5251" i="1"/>
  <c r="C5249" i="1"/>
  <c r="B5247" i="1"/>
  <c r="B5245" i="1"/>
  <c r="B5211" i="1"/>
  <c r="C5209" i="1"/>
  <c r="B5207" i="1"/>
  <c r="B5189" i="1"/>
  <c r="B5187" i="1"/>
  <c r="C5185" i="1"/>
  <c r="B5183" i="1"/>
  <c r="B5167" i="1"/>
  <c r="C5165" i="1"/>
  <c r="B5163" i="1"/>
  <c r="C5161" i="1"/>
  <c r="B5160" i="1"/>
  <c r="B5158" i="1"/>
  <c r="C5156" i="1"/>
  <c r="B5128" i="1"/>
  <c r="B5126" i="1"/>
  <c r="C5124" i="1"/>
  <c r="B5110" i="1"/>
  <c r="C5102" i="1"/>
  <c r="C5098" i="1"/>
  <c r="B5096" i="1"/>
  <c r="B5081" i="1"/>
  <c r="B5079" i="1"/>
  <c r="B5077" i="1"/>
  <c r="B5063" i="1"/>
  <c r="B5057" i="1"/>
  <c r="B5055" i="1"/>
  <c r="C5043" i="1"/>
  <c r="B5041" i="1"/>
  <c r="B5039" i="1"/>
  <c r="B5037" i="1"/>
  <c r="C5035" i="1"/>
  <c r="C5013" i="1"/>
  <c r="C4987" i="1"/>
  <c r="C4985" i="1"/>
  <c r="C4983" i="1"/>
  <c r="C4955" i="1"/>
  <c r="C4949" i="1"/>
  <c r="C4947" i="1"/>
  <c r="C4939" i="1"/>
  <c r="C4902" i="1"/>
  <c r="C4898" i="1"/>
  <c r="C4894" i="1"/>
  <c r="C4870" i="1"/>
  <c r="C4866" i="1"/>
  <c r="C4860" i="1"/>
  <c r="C4858" i="1"/>
  <c r="C4856" i="1"/>
  <c r="C4854" i="1"/>
  <c r="C4852" i="1"/>
  <c r="C4850" i="1"/>
  <c r="C4803" i="1"/>
  <c r="C4779" i="1"/>
  <c r="C4777" i="1"/>
  <c r="C4775" i="1"/>
  <c r="C4773" i="1"/>
  <c r="C4771" i="1"/>
  <c r="C4765" i="1"/>
  <c r="C4763" i="1"/>
  <c r="C4754" i="1"/>
  <c r="C4738" i="1"/>
  <c r="C4736" i="1"/>
  <c r="C4734" i="1"/>
  <c r="C4732" i="1"/>
  <c r="C4730" i="1"/>
  <c r="C4700" i="1"/>
  <c r="C4676" i="1"/>
  <c r="C4674" i="1"/>
  <c r="C4668" i="1"/>
  <c r="C4623" i="1"/>
  <c r="C4621" i="1"/>
  <c r="C4613" i="1"/>
  <c r="C4611" i="1"/>
  <c r="C4605" i="1"/>
  <c r="C4603" i="1"/>
  <c r="C4597" i="1"/>
  <c r="C4595" i="1"/>
  <c r="C4573" i="1"/>
  <c r="C4567" i="1"/>
  <c r="C4565" i="1"/>
  <c r="C4563" i="1"/>
  <c r="C4557" i="1"/>
  <c r="C4555" i="1"/>
  <c r="C4549" i="1"/>
  <c r="C4525" i="1"/>
  <c r="C4517" i="1"/>
  <c r="C4515" i="1"/>
  <c r="C4503" i="1"/>
  <c r="C4499" i="1"/>
  <c r="C4495" i="1"/>
  <c r="C4493" i="1"/>
  <c r="C4491" i="1"/>
  <c r="C4485" i="1"/>
  <c r="C4483" i="1"/>
  <c r="C4475" i="1"/>
  <c r="C4451" i="1"/>
  <c r="C4445" i="1"/>
  <c r="C4437" i="1"/>
  <c r="C4429" i="1"/>
  <c r="C4421" i="1"/>
  <c r="C4419" i="1"/>
  <c r="C4413" i="1"/>
  <c r="C4411" i="1"/>
  <c r="C4380" i="1"/>
  <c r="C4378" i="1"/>
  <c r="C4372" i="1"/>
  <c r="C4370" i="1"/>
  <c r="C4358" i="1"/>
  <c r="C4356" i="1"/>
  <c r="C4354" i="1"/>
  <c r="C4352" i="1"/>
  <c r="C4350" i="1"/>
  <c r="C4348" i="1"/>
  <c r="C4341" i="1"/>
  <c r="C4335" i="1"/>
  <c r="C4333" i="1"/>
  <c r="C4327" i="1"/>
  <c r="C4325" i="1"/>
  <c r="C4320" i="1"/>
  <c r="C4318" i="1"/>
  <c r="C4294" i="1"/>
  <c r="C4264" i="1"/>
  <c r="C4262" i="1"/>
  <c r="C4256" i="1"/>
  <c r="C4254" i="1"/>
  <c r="C4248" i="1"/>
  <c r="C4246" i="1"/>
  <c r="C4244" i="1"/>
  <c r="C4238" i="1"/>
  <c r="C4236" i="1"/>
  <c r="C4234" i="1"/>
  <c r="C4230" i="1"/>
  <c r="C4228" i="1"/>
  <c r="C4226" i="1"/>
  <c r="C4224" i="1"/>
  <c r="C4222" i="1"/>
  <c r="C4210" i="1"/>
  <c r="C4178" i="1"/>
  <c r="C4162" i="1"/>
  <c r="C4130" i="1"/>
  <c r="C4120" i="1"/>
  <c r="C4112" i="1"/>
  <c r="C4110" i="1"/>
  <c r="C4106" i="1"/>
  <c r="C4104" i="1"/>
  <c r="C4101" i="1"/>
  <c r="C4095" i="1"/>
  <c r="C4093" i="1"/>
  <c r="C4091" i="1"/>
  <c r="C4087" i="1"/>
  <c r="C4085" i="1"/>
  <c r="C4081" i="1"/>
  <c r="C4045" i="1"/>
  <c r="C4037" i="1"/>
  <c r="C4031" i="1"/>
  <c r="B4026" i="1"/>
  <c r="C4022" i="1"/>
  <c r="C4008" i="1"/>
  <c r="C4006" i="1"/>
  <c r="C3999" i="1"/>
  <c r="C3991" i="1"/>
  <c r="C3989" i="1"/>
  <c r="C3984" i="1"/>
  <c r="C3976" i="1"/>
  <c r="C3973" i="1"/>
  <c r="C3969" i="1"/>
  <c r="C3967" i="1"/>
  <c r="C3965" i="1"/>
  <c r="B3963" i="1"/>
  <c r="B3961" i="1"/>
  <c r="C3957" i="1"/>
  <c r="C3956" i="1"/>
  <c r="C3955" i="1"/>
  <c r="B3953" i="1"/>
  <c r="C3949" i="1"/>
  <c r="C3947" i="1"/>
  <c r="C3945" i="1"/>
  <c r="C3941" i="1"/>
  <c r="C3939" i="1"/>
  <c r="C3933" i="1"/>
  <c r="C3925" i="1"/>
  <c r="C2273" i="1"/>
  <c r="C3907" i="1"/>
  <c r="C3901" i="1"/>
  <c r="C3899" i="1"/>
  <c r="C3897" i="1"/>
  <c r="C3893" i="1"/>
  <c r="C3877" i="1"/>
  <c r="C3862" i="1"/>
  <c r="C3860" i="1"/>
  <c r="C3856" i="1"/>
  <c r="C3854" i="1"/>
  <c r="C3827" i="1"/>
  <c r="C3821" i="1"/>
  <c r="C2169" i="1"/>
  <c r="C3819" i="1"/>
  <c r="C3817" i="1"/>
  <c r="C3813" i="1"/>
  <c r="C3811" i="1"/>
  <c r="C3805" i="1"/>
  <c r="C3788" i="1"/>
  <c r="C3784" i="1"/>
  <c r="C3773" i="1"/>
  <c r="C3771" i="1"/>
  <c r="C3757" i="1"/>
  <c r="C3755" i="1"/>
  <c r="C3753" i="1"/>
  <c r="C2102" i="1"/>
  <c r="C3749" i="1"/>
  <c r="C3736" i="1"/>
  <c r="C3734" i="1"/>
  <c r="C3732" i="1"/>
  <c r="C3713" i="1"/>
  <c r="C3710" i="1"/>
  <c r="C3699" i="1"/>
  <c r="C2048" i="1"/>
  <c r="C3693" i="1"/>
  <c r="C3691" i="1"/>
  <c r="C3689" i="1"/>
  <c r="C3669" i="1"/>
  <c r="C3667" i="1"/>
  <c r="C3664" i="1"/>
  <c r="C3652" i="1"/>
  <c r="C3648" i="1"/>
  <c r="C1997" i="1"/>
  <c r="C3646" i="1"/>
  <c r="C3632" i="1"/>
  <c r="C3630" i="1"/>
  <c r="C1979" i="1"/>
  <c r="C3624" i="1"/>
  <c r="C3622" i="1"/>
  <c r="C3616" i="1"/>
  <c r="C3608" i="1"/>
  <c r="C3606" i="1"/>
  <c r="C3600" i="1"/>
  <c r="C3598" i="1"/>
  <c r="C3592" i="1"/>
  <c r="C3581" i="1"/>
  <c r="C3579" i="1"/>
  <c r="C3577" i="1"/>
  <c r="C3575" i="1"/>
  <c r="C3573" i="1"/>
  <c r="C3568" i="1"/>
  <c r="C3566" i="1"/>
  <c r="C3560" i="1"/>
  <c r="C3558" i="1"/>
  <c r="C3547" i="1"/>
  <c r="C3545" i="1"/>
  <c r="C3543" i="1"/>
  <c r="C3541" i="1"/>
  <c r="C1890" i="1"/>
  <c r="C3539" i="1"/>
  <c r="C3537" i="1"/>
  <c r="C3528" i="1"/>
  <c r="C3526" i="1"/>
  <c r="C3520" i="1"/>
  <c r="C3518" i="1"/>
  <c r="C3510" i="1"/>
  <c r="C3503" i="1"/>
  <c r="C1852" i="1"/>
  <c r="C3469" i="1"/>
  <c r="C3462" i="1"/>
  <c r="C3454" i="1"/>
  <c r="C3449" i="1"/>
  <c r="C3445" i="1"/>
  <c r="C3443" i="1"/>
  <c r="C3437" i="1"/>
  <c r="C1786" i="1"/>
  <c r="C3433" i="1"/>
  <c r="C3416" i="1"/>
  <c r="C1765" i="1"/>
  <c r="C3414" i="1"/>
  <c r="C3408" i="1"/>
  <c r="C3406" i="1"/>
  <c r="C3400" i="1"/>
  <c r="C3397" i="1"/>
  <c r="C3393" i="1"/>
  <c r="C3390" i="1"/>
  <c r="C3374" i="1"/>
  <c r="C3371" i="1"/>
  <c r="C3367" i="1"/>
  <c r="C3365" i="1"/>
  <c r="C3363" i="1"/>
  <c r="C3359" i="1"/>
  <c r="C3357" i="1"/>
  <c r="C3352" i="1"/>
  <c r="C3350" i="1"/>
  <c r="C3329" i="1"/>
  <c r="C3327" i="1"/>
  <c r="C3325" i="1"/>
  <c r="C3323" i="1"/>
  <c r="C3318" i="1"/>
  <c r="C3312" i="1"/>
  <c r="C1661" i="1"/>
  <c r="C3304" i="1"/>
  <c r="C3301" i="1"/>
  <c r="C3297" i="1"/>
  <c r="C3293" i="1"/>
  <c r="C1642" i="1"/>
  <c r="C3289" i="1"/>
  <c r="C3287" i="1"/>
  <c r="C1636" i="1"/>
  <c r="C3270" i="1"/>
  <c r="C3268" i="1"/>
  <c r="C3266" i="1"/>
  <c r="C1615" i="1"/>
  <c r="C3263" i="1"/>
  <c r="C3234" i="1"/>
  <c r="C3231" i="1"/>
  <c r="C3228" i="1"/>
  <c r="C3226" i="1"/>
  <c r="C3224" i="1"/>
  <c r="C3218" i="1"/>
  <c r="C3216" i="1"/>
  <c r="C1565" i="1"/>
  <c r="C3202" i="1"/>
  <c r="C3193" i="1"/>
  <c r="C3191" i="1"/>
  <c r="C3177" i="1"/>
  <c r="C3176" i="1"/>
  <c r="C3172" i="1"/>
  <c r="C3170" i="1"/>
  <c r="C3168" i="1"/>
  <c r="C1516" i="1"/>
  <c r="C3164" i="1"/>
  <c r="C3162" i="1"/>
  <c r="C3159" i="1"/>
  <c r="C3147" i="1"/>
  <c r="C1495" i="1"/>
  <c r="C3141" i="1"/>
  <c r="C3139" i="1"/>
  <c r="C3137" i="1"/>
  <c r="C3135" i="1"/>
  <c r="C3123" i="1"/>
  <c r="C3121" i="1"/>
  <c r="C3117" i="1"/>
  <c r="C3115" i="1"/>
  <c r="C3096" i="1"/>
  <c r="C3092" i="1"/>
  <c r="C3090" i="1"/>
  <c r="C3088" i="1"/>
  <c r="C3084" i="1"/>
  <c r="C3082" i="1"/>
  <c r="C1430" i="1"/>
  <c r="C3052" i="1"/>
  <c r="C3050" i="1"/>
  <c r="C3036" i="1"/>
  <c r="C3034" i="1"/>
  <c r="C3031" i="1"/>
  <c r="C3023" i="1"/>
  <c r="C3016" i="1"/>
  <c r="C3014" i="1"/>
  <c r="C3012" i="1"/>
  <c r="C3010" i="1"/>
  <c r="C3008" i="1"/>
  <c r="C3006" i="1"/>
  <c r="C3002" i="1"/>
  <c r="C1350" i="1"/>
  <c r="C2978" i="1"/>
  <c r="C2976" i="1"/>
  <c r="C1324" i="1"/>
  <c r="C2974" i="1"/>
  <c r="C2972" i="1"/>
  <c r="C2970" i="1"/>
  <c r="C2967" i="1"/>
  <c r="C2959" i="1"/>
  <c r="C2950" i="1"/>
  <c r="C2948" i="1"/>
  <c r="C2946" i="1"/>
  <c r="C2944" i="1"/>
  <c r="C2942" i="1"/>
  <c r="C2940" i="1"/>
  <c r="C2938" i="1"/>
  <c r="C1286" i="1"/>
  <c r="C2914" i="1"/>
  <c r="C1262" i="1"/>
  <c r="C2912" i="1"/>
  <c r="C2910" i="1"/>
  <c r="C2908" i="1"/>
  <c r="C2906" i="1"/>
  <c r="C2903" i="1"/>
  <c r="C2899" i="1"/>
  <c r="C2896" i="1"/>
  <c r="C2894" i="1"/>
  <c r="C2890" i="1"/>
  <c r="C2888" i="1"/>
  <c r="C2882" i="1"/>
  <c r="C1230" i="1"/>
  <c r="C2860" i="1"/>
  <c r="C2858" i="1"/>
  <c r="C2846" i="1"/>
  <c r="C2844" i="1"/>
  <c r="C2840" i="1"/>
  <c r="C2827" i="1"/>
  <c r="C2825" i="1"/>
  <c r="C2819" i="1"/>
  <c r="C2803" i="1"/>
  <c r="C2801" i="1"/>
  <c r="C2611" i="1"/>
  <c r="C2607" i="1"/>
  <c r="C2603" i="1"/>
  <c r="C2601" i="1"/>
  <c r="C2599" i="1"/>
  <c r="C2595" i="1"/>
  <c r="C2593" i="1"/>
  <c r="C2591" i="1"/>
  <c r="C2587" i="1"/>
  <c r="C2585" i="1"/>
  <c r="C2583" i="1"/>
  <c r="C2579" i="1"/>
  <c r="C2575" i="1"/>
  <c r="C2573" i="1"/>
  <c r="C2571" i="1"/>
  <c r="C2569" i="1"/>
  <c r="C2567" i="1"/>
  <c r="C2563" i="1"/>
  <c r="C2561" i="1"/>
  <c r="C907" i="1"/>
  <c r="C2559" i="1"/>
  <c r="C2557" i="1"/>
  <c r="C2555" i="1"/>
  <c r="C2553" i="1"/>
  <c r="C2551" i="1"/>
  <c r="C2547" i="1"/>
  <c r="C2545" i="1"/>
  <c r="C2543" i="1"/>
  <c r="B6345" i="1"/>
  <c r="B6343" i="1"/>
  <c r="B6297" i="1"/>
  <c r="B6295" i="1"/>
  <c r="B6289" i="1"/>
  <c r="B6260" i="1"/>
  <c r="B6249" i="1"/>
  <c r="B6247" i="1"/>
  <c r="B6231" i="1"/>
  <c r="B6225" i="1"/>
  <c r="B6223" i="1"/>
  <c r="B6201" i="1"/>
  <c r="B6199" i="1"/>
  <c r="B6177" i="1"/>
  <c r="B6175" i="1"/>
  <c r="B6152" i="1"/>
  <c r="B6099" i="1"/>
  <c r="B6097" i="1"/>
  <c r="B6072" i="1"/>
  <c r="B6064" i="1"/>
  <c r="B6016" i="1"/>
  <c r="C5998" i="1"/>
  <c r="C5996" i="1"/>
  <c r="C5986" i="1"/>
  <c r="B5984" i="1"/>
  <c r="C5982" i="1"/>
  <c r="C5978" i="1"/>
  <c r="B5976" i="1"/>
  <c r="C5948" i="1"/>
  <c r="C5932" i="1"/>
  <c r="C5930" i="1"/>
  <c r="B5928" i="1"/>
  <c r="C5916" i="1"/>
  <c r="C5914" i="1"/>
  <c r="B5912" i="1"/>
  <c r="C5910" i="1"/>
  <c r="C5906" i="1"/>
  <c r="B5904" i="1"/>
  <c r="C5876" i="1"/>
  <c r="C5874" i="1"/>
  <c r="B5872" i="1"/>
  <c r="C5870" i="1"/>
  <c r="C5868" i="1"/>
  <c r="C5866" i="1"/>
  <c r="B5864" i="1"/>
  <c r="C5834" i="1"/>
  <c r="B5832" i="1"/>
  <c r="C5828" i="1"/>
  <c r="C5826" i="1"/>
  <c r="B5824" i="1"/>
  <c r="C5820" i="1"/>
  <c r="C5818" i="1"/>
  <c r="B5816" i="1"/>
  <c r="C5812" i="1"/>
  <c r="C5810" i="1"/>
  <c r="B5808" i="1"/>
  <c r="C5746" i="1"/>
  <c r="B5744" i="1"/>
  <c r="C5738" i="1"/>
  <c r="B5736" i="1"/>
  <c r="B5728" i="1"/>
  <c r="C2605" i="1"/>
  <c r="B5712" i="1"/>
  <c r="C2589" i="1"/>
  <c r="C5706" i="1"/>
  <c r="B5704" i="1"/>
  <c r="B5672" i="1"/>
  <c r="C5666" i="1"/>
  <c r="C5647" i="1"/>
  <c r="C2485" i="1"/>
  <c r="B5639" i="1"/>
  <c r="C2477" i="1"/>
  <c r="B5637" i="1"/>
  <c r="B5635" i="1"/>
  <c r="C5623" i="1"/>
  <c r="C2461" i="1"/>
  <c r="B5611" i="1"/>
  <c r="C5607" i="1"/>
  <c r="C2445" i="1"/>
  <c r="B5595" i="1"/>
  <c r="B5589" i="1"/>
  <c r="B5587" i="1"/>
  <c r="B5583" i="1"/>
  <c r="B5579" i="1"/>
  <c r="B5555" i="1"/>
  <c r="C2393" i="1"/>
  <c r="B5551" i="1"/>
  <c r="C2389" i="1"/>
  <c r="C5541" i="1"/>
  <c r="B5539" i="1"/>
  <c r="B5535" i="1"/>
  <c r="B5533" i="1"/>
  <c r="B5531" i="1"/>
  <c r="C5498" i="1"/>
  <c r="B5496" i="1"/>
  <c r="C5495" i="1"/>
  <c r="B5483" i="1"/>
  <c r="B5479" i="1"/>
  <c r="B5476" i="1"/>
  <c r="C5474" i="1"/>
  <c r="B5472" i="1"/>
  <c r="C5446" i="1"/>
  <c r="C5444" i="1"/>
  <c r="C5432" i="1"/>
  <c r="B5428" i="1"/>
  <c r="C5424" i="1"/>
  <c r="C5422" i="1"/>
  <c r="C5420" i="1"/>
  <c r="B5418" i="1"/>
  <c r="B5378" i="1"/>
  <c r="B5372" i="1"/>
  <c r="B5347" i="1"/>
  <c r="C5345" i="1"/>
  <c r="B5343" i="1"/>
  <c r="B5341" i="1"/>
  <c r="C5339" i="1"/>
  <c r="C5337" i="1"/>
  <c r="B5335" i="1"/>
  <c r="C5333" i="1"/>
  <c r="B5331" i="1"/>
  <c r="C5329" i="1"/>
  <c r="B5327" i="1"/>
  <c r="B5325" i="1"/>
  <c r="B5323" i="1"/>
  <c r="C5321" i="1"/>
  <c r="B5319" i="1"/>
  <c r="C5317" i="1"/>
  <c r="C5315" i="1"/>
  <c r="C5258" i="1"/>
  <c r="B5256" i="1"/>
  <c r="B5254" i="1"/>
  <c r="C5250" i="1"/>
  <c r="B5248" i="1"/>
  <c r="B5246" i="1"/>
  <c r="B5212" i="1"/>
  <c r="C5210" i="1"/>
  <c r="B5208" i="1"/>
  <c r="B5206" i="1"/>
  <c r="B5188" i="1"/>
  <c r="C5186" i="1"/>
  <c r="B5184" i="1"/>
  <c r="B5168" i="1"/>
  <c r="B5166" i="1"/>
  <c r="B5164" i="1"/>
  <c r="C5162" i="1"/>
  <c r="B5159" i="1"/>
  <c r="B5157" i="1"/>
  <c r="B5129" i="1"/>
  <c r="B5127" i="1"/>
  <c r="C5125" i="1"/>
  <c r="B5111" i="1"/>
  <c r="B5109" i="1"/>
  <c r="C5099" i="1"/>
  <c r="B5097" i="1"/>
  <c r="B5080" i="1"/>
  <c r="B5078" i="1"/>
  <c r="B5076" i="1"/>
  <c r="B5064" i="1"/>
  <c r="B5056" i="1"/>
  <c r="B5054" i="1"/>
  <c r="C5044" i="1"/>
  <c r="C5042" i="1"/>
  <c r="B5040" i="1"/>
  <c r="C5038" i="1"/>
  <c r="C5036" i="1"/>
  <c r="C5014" i="1"/>
  <c r="C5012" i="1"/>
  <c r="C5010" i="1"/>
  <c r="C4994" i="1"/>
  <c r="C4988" i="1"/>
  <c r="C4986" i="1"/>
  <c r="C4954" i="1"/>
  <c r="C4946" i="1"/>
  <c r="C4940" i="1"/>
  <c r="C4903" i="1"/>
  <c r="C4901" i="1"/>
  <c r="C4899" i="1"/>
  <c r="C4893" i="1"/>
  <c r="C4861" i="1"/>
  <c r="C4853" i="1"/>
  <c r="C4851" i="1"/>
  <c r="C4840" i="1"/>
  <c r="C4838" i="1"/>
  <c r="C4834" i="1"/>
  <c r="C4830" i="1"/>
  <c r="C4804" i="1"/>
  <c r="C4802" i="1"/>
  <c r="C4780" i="1"/>
  <c r="C4778" i="1"/>
  <c r="C4776" i="1"/>
  <c r="C4774" i="1"/>
  <c r="C4770" i="1"/>
  <c r="C4766" i="1"/>
  <c r="C4762" i="1"/>
  <c r="C4761" i="1"/>
  <c r="C4759" i="1"/>
  <c r="C4757" i="1"/>
  <c r="C4755" i="1"/>
  <c r="C4747" i="1"/>
  <c r="C4741" i="1"/>
  <c r="C4733" i="1"/>
  <c r="C4699" i="1"/>
  <c r="C4695" i="1"/>
  <c r="C4693" i="1"/>
  <c r="C4691" i="1"/>
  <c r="C4677" i="1"/>
  <c r="C4669" i="1"/>
  <c r="C4666" i="1"/>
  <c r="C4663" i="1"/>
  <c r="C4662" i="1"/>
  <c r="C4661" i="1"/>
  <c r="C4654" i="1"/>
  <c r="C4652" i="1"/>
  <c r="C4644" i="1"/>
  <c r="C4620" i="1"/>
  <c r="C4618" i="1"/>
  <c r="C4610" i="1"/>
  <c r="C4604" i="1"/>
  <c r="C4602" i="1"/>
  <c r="C4596" i="1"/>
  <c r="C4594" i="1"/>
  <c r="C4564" i="1"/>
  <c r="C4562" i="1"/>
  <c r="C4556" i="1"/>
  <c r="C4546" i="1"/>
  <c r="C4526" i="1"/>
  <c r="C4522" i="1"/>
  <c r="C4516" i="1"/>
  <c r="C4502" i="1"/>
  <c r="C4500" i="1"/>
  <c r="C4492" i="1"/>
  <c r="C4484" i="1"/>
  <c r="C4482" i="1"/>
  <c r="C4476" i="1"/>
  <c r="C4458" i="1"/>
  <c r="C4452" i="1"/>
  <c r="C4450" i="1"/>
  <c r="C4444" i="1"/>
  <c r="C4442" i="1"/>
  <c r="C4438" i="1"/>
  <c r="C4436" i="1"/>
  <c r="C4434" i="1"/>
  <c r="C4428" i="1"/>
  <c r="C4426" i="1"/>
  <c r="C4420" i="1"/>
  <c r="C4418" i="1"/>
  <c r="C4412" i="1"/>
  <c r="C4381" i="1"/>
  <c r="C4379" i="1"/>
  <c r="C4373" i="1"/>
  <c r="C4371" i="1"/>
  <c r="C4357" i="1"/>
  <c r="C4346" i="1"/>
  <c r="C4344" i="1"/>
  <c r="C4342" i="1"/>
  <c r="C4340" i="1"/>
  <c r="C4338" i="1"/>
  <c r="C4336" i="1"/>
  <c r="C4295" i="1"/>
  <c r="C4293" i="1"/>
  <c r="C4291" i="1"/>
  <c r="C4289" i="1"/>
  <c r="C4287" i="1"/>
  <c r="C4285" i="1"/>
  <c r="C4283" i="1"/>
  <c r="C4281" i="1"/>
  <c r="C4279" i="1"/>
  <c r="C4269" i="1"/>
  <c r="C4267" i="1"/>
  <c r="C4265" i="1"/>
  <c r="C4261" i="1"/>
  <c r="C4259" i="1"/>
  <c r="C4257" i="1"/>
  <c r="C4253" i="1"/>
  <c r="C4251" i="1"/>
  <c r="C4249" i="1"/>
  <c r="C4245" i="1"/>
  <c r="C4237" i="1"/>
  <c r="C4221" i="1"/>
  <c r="C4219" i="1"/>
  <c r="C4217" i="1"/>
  <c r="C4215" i="1"/>
  <c r="C4213" i="1"/>
  <c r="C4177" i="1"/>
  <c r="C4175" i="1"/>
  <c r="C4173" i="1"/>
  <c r="C4171" i="1"/>
  <c r="C4169" i="1"/>
  <c r="C4167" i="1"/>
  <c r="C4165" i="1"/>
  <c r="C4161" i="1"/>
  <c r="C4159" i="1"/>
  <c r="C4157" i="1"/>
  <c r="C4145" i="1"/>
  <c r="C4143" i="1"/>
  <c r="C4141" i="1"/>
  <c r="C4139" i="1"/>
  <c r="C4137" i="1"/>
  <c r="C4135" i="1"/>
  <c r="C4133" i="1"/>
  <c r="C4129" i="1"/>
  <c r="C4127" i="1"/>
  <c r="C4125" i="1"/>
  <c r="C4123" i="1"/>
  <c r="C4119" i="1"/>
  <c r="C4117" i="1"/>
  <c r="C4111" i="1"/>
  <c r="C4109" i="1"/>
  <c r="C4097" i="1"/>
  <c r="C4096" i="1"/>
  <c r="C4094" i="1"/>
  <c r="C4090" i="1"/>
  <c r="C4088" i="1"/>
  <c r="C4086" i="1"/>
  <c r="C4046" i="1"/>
  <c r="C4042" i="1"/>
  <c r="C4040" i="1"/>
  <c r="C4038" i="1"/>
  <c r="C4029" i="1"/>
  <c r="C4027" i="1"/>
  <c r="C4023" i="1"/>
  <c r="C4021" i="1"/>
  <c r="C4007" i="1"/>
  <c r="C4005" i="1"/>
  <c r="C4001" i="1"/>
  <c r="C4000" i="1"/>
  <c r="C3992" i="1"/>
  <c r="C3990" i="1"/>
  <c r="C3985" i="1"/>
  <c r="C3983" i="1"/>
  <c r="C3981" i="1"/>
  <c r="C2328" i="1"/>
  <c r="C3975" i="1"/>
  <c r="C3974" i="1"/>
  <c r="C3972" i="1"/>
  <c r="B3964" i="1"/>
  <c r="B3962" i="1"/>
  <c r="B3956" i="1"/>
  <c r="B3955" i="1"/>
  <c r="C3934" i="1"/>
  <c r="C3932" i="1"/>
  <c r="C3905" i="1"/>
  <c r="C3904" i="1"/>
  <c r="C3902" i="1"/>
  <c r="C3900" i="1"/>
  <c r="C3896" i="1"/>
  <c r="C2244" i="1"/>
  <c r="C3894" i="1"/>
  <c r="C3892" i="1"/>
  <c r="C3885" i="1"/>
  <c r="C2233" i="1"/>
  <c r="C3878" i="1"/>
  <c r="C3872" i="1"/>
  <c r="C3870" i="1"/>
  <c r="C3868" i="1"/>
  <c r="C3861" i="1"/>
  <c r="C3859" i="1"/>
  <c r="C3853" i="1"/>
  <c r="C3851" i="1"/>
  <c r="C3835" i="1"/>
  <c r="C3833" i="1"/>
  <c r="C3829" i="1"/>
  <c r="C3806" i="1"/>
  <c r="C3782" i="1"/>
  <c r="C3776" i="1"/>
  <c r="C3774" i="1"/>
  <c r="C3772" i="1"/>
  <c r="C3760" i="1"/>
  <c r="C3758" i="1"/>
  <c r="C3745" i="1"/>
  <c r="C3741" i="1"/>
  <c r="C3739" i="1"/>
  <c r="C3737" i="1"/>
  <c r="C3733" i="1"/>
  <c r="C3709" i="1"/>
  <c r="C3707" i="1"/>
  <c r="C3704" i="1"/>
  <c r="C3702" i="1"/>
  <c r="C3692" i="1"/>
  <c r="C3688" i="1"/>
  <c r="C3686" i="1"/>
  <c r="B3684" i="1"/>
  <c r="C3680" i="1"/>
  <c r="C3661" i="1"/>
  <c r="C3659" i="1"/>
  <c r="C3657" i="1"/>
  <c r="C3653" i="1"/>
  <c r="C2002" i="1"/>
  <c r="C3651" i="1"/>
  <c r="C3649" i="1"/>
  <c r="C3631" i="1"/>
  <c r="C1980" i="1"/>
  <c r="C3629" i="1"/>
  <c r="C3625" i="1"/>
  <c r="C1974" i="1"/>
  <c r="C3623" i="1"/>
  <c r="C3621" i="1"/>
  <c r="C3617" i="1"/>
  <c r="C3607" i="1"/>
  <c r="C3605" i="1"/>
  <c r="C3603" i="1"/>
  <c r="C3601" i="1"/>
  <c r="C3597" i="1"/>
  <c r="C3595" i="1"/>
  <c r="C3593" i="1"/>
  <c r="C1942" i="1"/>
  <c r="C3582" i="1"/>
  <c r="C3576" i="1"/>
  <c r="C3574" i="1"/>
  <c r="C3569" i="1"/>
  <c r="C3565" i="1"/>
  <c r="C3563" i="1"/>
  <c r="C3561" i="1"/>
  <c r="C3557" i="1"/>
  <c r="C3555" i="1"/>
  <c r="C3553" i="1"/>
  <c r="C3551" i="1"/>
  <c r="C3549" i="1"/>
  <c r="C3544" i="1"/>
  <c r="C1893" i="1"/>
  <c r="C3533" i="1"/>
  <c r="C3531" i="1"/>
  <c r="C3527" i="1"/>
  <c r="C3525" i="1"/>
  <c r="C3519" i="1"/>
  <c r="C3517" i="1"/>
  <c r="C3513" i="1"/>
  <c r="C3511" i="1"/>
  <c r="C3509" i="1"/>
  <c r="C3502" i="1"/>
  <c r="C1851" i="1"/>
  <c r="C3465" i="1"/>
  <c r="C3463" i="1"/>
  <c r="C3461" i="1"/>
  <c r="C1810" i="1"/>
  <c r="C3455" i="1"/>
  <c r="C3453" i="1"/>
  <c r="C3448" i="1"/>
  <c r="C1797" i="1"/>
  <c r="C3446" i="1"/>
  <c r="C3431" i="1"/>
  <c r="C3429" i="1"/>
  <c r="C3427" i="1"/>
  <c r="C3425" i="1"/>
  <c r="C3423" i="1"/>
  <c r="C1772" i="1"/>
  <c r="C3415" i="1"/>
  <c r="C3413" i="1"/>
  <c r="C1762" i="1"/>
  <c r="C3411" i="1"/>
  <c r="C3409" i="1"/>
  <c r="C3407" i="1"/>
  <c r="C3405" i="1"/>
  <c r="C3398" i="1"/>
  <c r="C3391" i="1"/>
  <c r="C1740" i="1"/>
  <c r="C3383" i="1"/>
  <c r="C1732" i="1"/>
  <c r="C3375" i="1"/>
  <c r="C3373" i="1"/>
  <c r="C1722" i="1"/>
  <c r="C3368" i="1"/>
  <c r="C3366" i="1"/>
  <c r="C3360" i="1"/>
  <c r="C3358" i="1"/>
  <c r="C3351" i="1"/>
  <c r="C3349" i="1"/>
  <c r="C3328" i="1"/>
  <c r="C3326" i="1"/>
  <c r="C3321" i="1"/>
  <c r="C3319" i="1"/>
  <c r="C3317" i="1"/>
  <c r="C1666" i="1"/>
  <c r="C3315" i="1"/>
  <c r="C3311" i="1"/>
  <c r="C1660" i="1"/>
  <c r="C3309" i="1"/>
  <c r="C1658" i="1"/>
  <c r="C3296" i="1"/>
  <c r="C3294" i="1"/>
  <c r="C3288" i="1"/>
  <c r="C3275" i="1"/>
  <c r="C3273" i="1"/>
  <c r="C3267" i="1"/>
  <c r="C3265" i="1"/>
  <c r="C1614" i="1"/>
  <c r="C3264" i="1"/>
  <c r="C3262" i="1"/>
  <c r="C3260" i="1"/>
  <c r="C3258" i="1"/>
  <c r="C3256" i="1"/>
  <c r="C3254" i="1"/>
  <c r="C3240" i="1"/>
  <c r="C3238" i="1"/>
  <c r="C3230" i="1"/>
  <c r="C3227" i="1"/>
  <c r="C3225" i="1"/>
  <c r="C3219" i="1"/>
  <c r="C3217" i="1"/>
  <c r="C3199" i="1"/>
  <c r="C3194" i="1"/>
  <c r="C3192" i="1"/>
  <c r="C3188" i="1"/>
  <c r="C3178" i="1"/>
  <c r="C3175" i="1"/>
  <c r="C1523" i="1"/>
  <c r="C3167" i="1"/>
  <c r="C3160" i="1"/>
  <c r="C3156" i="1"/>
  <c r="C3146" i="1"/>
  <c r="C1494" i="1"/>
  <c r="C3125" i="1"/>
  <c r="C3116" i="1"/>
  <c r="C3114" i="1"/>
  <c r="C3113" i="1"/>
  <c r="C3098" i="1"/>
  <c r="C3095" i="1"/>
  <c r="C3087" i="1"/>
  <c r="C3085" i="1"/>
  <c r="C3083" i="1"/>
  <c r="C3079" i="1"/>
  <c r="C3077" i="1"/>
  <c r="C3075" i="1"/>
  <c r="C3073" i="1"/>
  <c r="C3071" i="1"/>
  <c r="C3053" i="1"/>
  <c r="C3051" i="1"/>
  <c r="C3032" i="1"/>
  <c r="C3028" i="1"/>
  <c r="C3026" i="1"/>
  <c r="C3024" i="1"/>
  <c r="C3022" i="1"/>
  <c r="C3020" i="1"/>
  <c r="C3018" i="1"/>
  <c r="C3015" i="1"/>
  <c r="C3007" i="1"/>
  <c r="C2975" i="1"/>
  <c r="C2966" i="1"/>
  <c r="C2964" i="1"/>
  <c r="C2962" i="1"/>
  <c r="C2960" i="1"/>
  <c r="C2958" i="1"/>
  <c r="C1306" i="1"/>
  <c r="C2956" i="1"/>
  <c r="C2954" i="1"/>
  <c r="C1302" i="1"/>
  <c r="C2951" i="1"/>
  <c r="C2943" i="1"/>
  <c r="C2904" i="1"/>
  <c r="C2902" i="1"/>
  <c r="C2900" i="1"/>
  <c r="C2898" i="1"/>
  <c r="C2897" i="1"/>
  <c r="C2895" i="1"/>
  <c r="C2892" i="1"/>
  <c r="C2889" i="1"/>
  <c r="C2887" i="1"/>
  <c r="C2871" i="1"/>
  <c r="C2869" i="1"/>
  <c r="C2865" i="1"/>
  <c r="C2863" i="1"/>
  <c r="C2861" i="1"/>
  <c r="C2859" i="1"/>
  <c r="C2857" i="1"/>
  <c r="C2847" i="1"/>
  <c r="C2845" i="1"/>
  <c r="C2841" i="1"/>
  <c r="C2839" i="1"/>
  <c r="C2837" i="1"/>
  <c r="C2835" i="1"/>
  <c r="C2833" i="1"/>
  <c r="C2831" i="1"/>
  <c r="C2828" i="1"/>
  <c r="C2820" i="1"/>
  <c r="C2818" i="1"/>
  <c r="C1166" i="1"/>
  <c r="C2796" i="1"/>
  <c r="C2794" i="1"/>
  <c r="C2788" i="1"/>
  <c r="C2786" i="1"/>
  <c r="C2784" i="1"/>
  <c r="C2774" i="1"/>
  <c r="C2772" i="1"/>
  <c r="C2770" i="1"/>
  <c r="C2764" i="1"/>
  <c r="C2762" i="1"/>
  <c r="C2758" i="1"/>
  <c r="C2748" i="1"/>
  <c r="B2732" i="1"/>
  <c r="B2730" i="1"/>
  <c r="B2718" i="1"/>
  <c r="C2717" i="1"/>
  <c r="C2714" i="1"/>
  <c r="C2710" i="1"/>
  <c r="C2700" i="1"/>
  <c r="C1046" i="1"/>
  <c r="C2694" i="1"/>
  <c r="C2690" i="1"/>
  <c r="C2684" i="1"/>
  <c r="C2682" i="1"/>
  <c r="C2678" i="1"/>
  <c r="C2662" i="1"/>
  <c r="C2660" i="1"/>
  <c r="C2658" i="1"/>
  <c r="C2652" i="1"/>
  <c r="C2650" i="1"/>
  <c r="C2646" i="1"/>
  <c r="C2644" i="1"/>
  <c r="C2642" i="1"/>
  <c r="C2636" i="1"/>
  <c r="C982" i="1"/>
  <c r="C2634" i="1"/>
  <c r="C2630" i="1"/>
  <c r="C2628" i="1"/>
  <c r="C2626" i="1"/>
  <c r="C2799" i="1"/>
  <c r="C2797" i="1"/>
  <c r="C2795" i="1"/>
  <c r="C2793" i="1"/>
  <c r="C2789" i="1"/>
  <c r="C2771" i="1"/>
  <c r="C2767" i="1"/>
  <c r="C2765" i="1"/>
  <c r="C2763" i="1"/>
  <c r="C2761" i="1"/>
  <c r="C2759" i="1"/>
  <c r="C2755" i="1"/>
  <c r="C2753" i="1"/>
  <c r="C2751" i="1"/>
  <c r="C2749" i="1"/>
  <c r="C2731" i="1"/>
  <c r="B2729" i="1"/>
  <c r="C2723" i="1"/>
  <c r="C2719" i="1"/>
  <c r="B2717" i="1"/>
  <c r="C2715" i="1"/>
  <c r="C2713" i="1"/>
  <c r="C2711" i="1"/>
  <c r="C2697" i="1"/>
  <c r="C2695" i="1"/>
  <c r="C2691" i="1"/>
  <c r="C2689" i="1"/>
  <c r="C2687" i="1"/>
  <c r="C2685" i="1"/>
  <c r="C2683" i="1"/>
  <c r="C2681" i="1"/>
  <c r="C2679" i="1"/>
  <c r="C2665" i="1"/>
  <c r="C2663" i="1"/>
  <c r="C2659" i="1"/>
  <c r="C2657" i="1"/>
  <c r="C2655" i="1"/>
  <c r="C2653" i="1"/>
  <c r="C2651" i="1"/>
  <c r="C2649" i="1"/>
  <c r="C2647" i="1"/>
  <c r="C2643" i="1"/>
  <c r="C2641" i="1"/>
  <c r="C2639" i="1"/>
  <c r="C2637" i="1"/>
  <c r="C2635" i="1"/>
  <c r="C2633" i="1"/>
  <c r="C2631" i="1"/>
  <c r="C2627" i="1"/>
  <c r="C2619" i="1"/>
  <c r="C2615" i="1"/>
  <c r="C2612" i="1"/>
  <c r="C2610" i="1"/>
  <c r="C2602" i="1"/>
  <c r="C2598" i="1"/>
  <c r="C2596" i="1"/>
  <c r="C2594" i="1"/>
  <c r="C2586" i="1"/>
  <c r="C2582" i="1"/>
  <c r="C2580" i="1"/>
  <c r="C2578" i="1"/>
  <c r="C2572" i="1"/>
  <c r="C2570" i="1"/>
  <c r="C2566" i="1"/>
  <c r="C2564" i="1"/>
  <c r="C2562" i="1"/>
  <c r="C2556" i="1"/>
  <c r="C2554" i="1"/>
  <c r="C2550" i="1"/>
  <c r="C2548" i="1"/>
  <c r="C2546" i="1"/>
  <c r="C2540" i="1"/>
  <c r="C2538" i="1"/>
  <c r="C2534" i="1"/>
  <c r="C2532" i="1"/>
  <c r="C2524" i="1"/>
  <c r="C2522" i="1"/>
  <c r="C2518" i="1"/>
  <c r="C2516" i="1"/>
  <c r="C2508" i="1"/>
  <c r="C2505" i="1"/>
  <c r="C2497" i="1"/>
  <c r="C2491" i="1"/>
  <c r="C2489" i="1"/>
  <c r="C2481" i="1"/>
  <c r="C2475" i="1"/>
  <c r="C2473" i="1"/>
  <c r="C2465" i="1"/>
  <c r="C2459" i="1"/>
  <c r="C2457" i="1"/>
  <c r="C2449" i="1"/>
  <c r="C2443" i="1"/>
  <c r="C2441" i="1"/>
  <c r="C2437" i="1"/>
  <c r="C2433" i="1"/>
  <c r="C2429" i="1"/>
  <c r="C2427" i="1"/>
  <c r="C2425" i="1"/>
  <c r="C2421" i="1"/>
  <c r="C2417" i="1"/>
  <c r="C2413" i="1"/>
  <c r="C2411" i="1"/>
  <c r="C2409" i="1"/>
  <c r="C2405" i="1"/>
  <c r="C2401" i="1"/>
  <c r="C2397" i="1"/>
  <c r="C2395" i="1"/>
  <c r="C2379" i="1"/>
  <c r="C2377" i="1"/>
  <c r="C2373" i="1"/>
  <c r="C2371" i="1"/>
  <c r="C2369" i="1"/>
  <c r="C2367" i="1"/>
  <c r="C2364" i="1"/>
  <c r="C2355" i="1"/>
  <c r="C2349" i="1"/>
  <c r="C2343" i="1"/>
  <c r="C2341" i="1"/>
  <c r="C2339" i="1"/>
  <c r="C2331" i="1"/>
  <c r="C2327" i="1"/>
  <c r="C2323" i="1"/>
  <c r="C2321" i="1"/>
  <c r="C2317" i="1"/>
  <c r="C2315" i="1"/>
  <c r="C2309" i="1"/>
  <c r="C2307" i="1"/>
  <c r="C2305" i="1"/>
  <c r="C2301" i="1"/>
  <c r="C2299" i="1"/>
  <c r="C2293" i="1"/>
  <c r="C2291" i="1"/>
  <c r="C2289" i="1"/>
  <c r="C2287" i="1"/>
  <c r="C2285" i="1"/>
  <c r="C2280" i="1"/>
  <c r="C2278" i="1"/>
  <c r="C2276" i="1"/>
  <c r="C2271" i="1"/>
  <c r="C2269" i="1"/>
  <c r="C2265" i="1"/>
  <c r="C2263" i="1"/>
  <c r="C2259" i="1"/>
  <c r="C2257" i="1"/>
  <c r="C2253" i="1"/>
  <c r="C2251" i="1"/>
  <c r="C2249" i="1"/>
  <c r="C2238" i="1"/>
  <c r="C2234" i="1"/>
  <c r="C2231" i="1"/>
  <c r="C2229" i="1"/>
  <c r="C2227" i="1"/>
  <c r="C2225" i="1"/>
  <c r="C2221" i="1"/>
  <c r="C2219" i="1"/>
  <c r="C2217" i="1"/>
  <c r="C2215" i="1"/>
  <c r="C2211" i="1"/>
  <c r="C2201" i="1"/>
  <c r="C2190" i="1"/>
  <c r="C2188" i="1"/>
  <c r="C2184" i="1"/>
  <c r="C2182" i="1"/>
  <c r="C2180" i="1"/>
  <c r="C2178" i="1"/>
  <c r="C2167" i="1"/>
  <c r="C2165" i="1"/>
  <c r="C2164" i="1"/>
  <c r="C2158" i="1"/>
  <c r="C2156" i="1"/>
  <c r="C2154" i="1"/>
  <c r="C2152" i="1"/>
  <c r="C2148" i="1"/>
  <c r="C2146" i="1"/>
  <c r="C2144" i="1"/>
  <c r="C2138" i="1"/>
  <c r="C2134" i="1"/>
  <c r="C2132" i="1"/>
  <c r="C2124" i="1"/>
  <c r="C2116" i="1"/>
  <c r="C2112" i="1"/>
  <c r="C2106" i="1"/>
  <c r="C2099" i="1"/>
  <c r="C2097" i="1"/>
  <c r="C2089" i="1"/>
  <c r="C2087" i="1"/>
  <c r="C2085" i="1"/>
  <c r="C2083" i="1"/>
  <c r="C2079" i="1"/>
  <c r="C2077" i="1"/>
  <c r="C2075" i="1"/>
  <c r="C2073" i="1"/>
  <c r="C2066" i="1"/>
  <c r="C2060" i="1"/>
  <c r="C2058" i="1"/>
  <c r="C2052" i="1"/>
  <c r="C2050" i="1"/>
  <c r="C2047" i="1"/>
  <c r="C2043" i="1"/>
  <c r="C2041" i="1"/>
  <c r="C2039" i="1"/>
  <c r="C2035" i="1"/>
  <c r="C2033" i="1"/>
  <c r="C2031" i="1"/>
  <c r="C2029" i="1"/>
  <c r="C2025" i="1"/>
  <c r="C2023" i="1"/>
  <c r="C2021" i="1"/>
  <c r="C2019" i="1"/>
  <c r="C2015" i="1"/>
  <c r="C2013" i="1"/>
  <c r="C2011" i="1"/>
  <c r="C2009" i="1"/>
  <c r="C1994" i="1"/>
  <c r="C1988" i="1"/>
  <c r="C1986" i="1"/>
  <c r="C1984" i="1"/>
  <c r="C1971" i="1"/>
  <c r="C1969" i="1"/>
  <c r="C1967" i="1"/>
  <c r="C1965" i="1"/>
  <c r="C1961" i="1"/>
  <c r="C1959" i="1"/>
  <c r="C1955" i="1"/>
  <c r="C1951" i="1"/>
  <c r="C1947" i="1"/>
  <c r="C1932" i="1"/>
  <c r="C1930" i="1"/>
  <c r="C1928" i="1"/>
  <c r="C1914" i="1"/>
  <c r="C1912" i="1"/>
  <c r="C1910" i="1"/>
  <c r="C1905" i="1"/>
  <c r="B1903" i="1"/>
  <c r="C1901" i="1"/>
  <c r="C1897" i="1"/>
  <c r="C1895" i="1"/>
  <c r="C1892" i="1"/>
  <c r="C1887" i="1"/>
  <c r="C1885" i="1"/>
  <c r="C1883" i="1"/>
  <c r="C1879" i="1"/>
  <c r="C1875" i="1"/>
  <c r="C1873" i="1"/>
  <c r="C1871" i="1"/>
  <c r="C1869" i="1"/>
  <c r="C1865" i="1"/>
  <c r="C1863" i="1"/>
  <c r="C1860" i="1"/>
  <c r="C1858" i="1"/>
  <c r="C201" i="1"/>
  <c r="C1856" i="1"/>
  <c r="C1850" i="1"/>
  <c r="C1848" i="1"/>
  <c r="C1843" i="1"/>
  <c r="C1841" i="1"/>
  <c r="C1837" i="1"/>
  <c r="C1833" i="1"/>
  <c r="C1827" i="1"/>
  <c r="C1823" i="1"/>
  <c r="C166" i="1"/>
  <c r="C1821" i="1"/>
  <c r="C1819" i="1"/>
  <c r="C1809" i="1"/>
  <c r="C1805" i="1"/>
  <c r="C1801" i="1"/>
  <c r="C1799" i="1"/>
  <c r="C1783" i="1"/>
  <c r="C1778" i="1"/>
  <c r="C1769" i="1"/>
  <c r="C1767" i="1"/>
  <c r="C1759" i="1"/>
  <c r="C1755" i="1"/>
  <c r="C1751" i="1"/>
  <c r="C1745" i="1"/>
  <c r="C1738" i="1"/>
  <c r="C1736" i="1"/>
  <c r="C1730" i="1"/>
  <c r="C1728" i="1"/>
  <c r="C71" i="1"/>
  <c r="C1723" i="1"/>
  <c r="C1720" i="1"/>
  <c r="C63" i="1"/>
  <c r="C1718" i="1"/>
  <c r="C1716" i="1"/>
  <c r="C1714" i="1"/>
  <c r="C1706" i="1"/>
  <c r="C1704" i="1"/>
  <c r="C1701" i="1"/>
  <c r="C1699" i="1"/>
  <c r="C1692" i="1"/>
  <c r="C1690" i="1"/>
  <c r="C1688" i="1"/>
  <c r="C1686" i="1"/>
  <c r="C1682" i="1"/>
  <c r="C1678" i="1"/>
  <c r="C1676" i="1"/>
  <c r="C1668" i="1"/>
  <c r="C1663" i="1"/>
  <c r="C6" i="1"/>
  <c r="C1655" i="1"/>
  <c r="C1649" i="1"/>
  <c r="C1645" i="1"/>
  <c r="C1640" i="1"/>
  <c r="C1634" i="1"/>
  <c r="C1632" i="1"/>
  <c r="C1628" i="1"/>
  <c r="C1626" i="1"/>
  <c r="C1612" i="1"/>
  <c r="C1610" i="1"/>
  <c r="C1608" i="1"/>
  <c r="C1602" i="1"/>
  <c r="C1600" i="1"/>
  <c r="C1594" i="1"/>
  <c r="C1586" i="1"/>
  <c r="C1580" i="1"/>
  <c r="C1578" i="1"/>
  <c r="C1576" i="1"/>
  <c r="C1570" i="1"/>
  <c r="C1568" i="1"/>
  <c r="C1558" i="1"/>
  <c r="C1554" i="1"/>
  <c r="C1548" i="1"/>
  <c r="C1546" i="1"/>
  <c r="C1544" i="1"/>
  <c r="C1536" i="1"/>
  <c r="C1530" i="1"/>
  <c r="C1517" i="1"/>
  <c r="C1512" i="1"/>
  <c r="C1506" i="1"/>
  <c r="C1504" i="1"/>
  <c r="C1496" i="1"/>
  <c r="B1490" i="1"/>
  <c r="C1486" i="1"/>
  <c r="C1484" i="1"/>
  <c r="C1480" i="1"/>
  <c r="C1476" i="1"/>
  <c r="C1474" i="1"/>
  <c r="C1472" i="1"/>
  <c r="C1466" i="1"/>
  <c r="C1458" i="1"/>
  <c r="C1452" i="1"/>
  <c r="C1449" i="1"/>
  <c r="C1444" i="1"/>
  <c r="C1442" i="1"/>
  <c r="C1440" i="1"/>
  <c r="C1434" i="1"/>
  <c r="C1432" i="1"/>
  <c r="C1427" i="1"/>
  <c r="C1425" i="1"/>
  <c r="C1421" i="1"/>
  <c r="C1417" i="1"/>
  <c r="C1415" i="1"/>
  <c r="C1413" i="1"/>
  <c r="C1409" i="1"/>
  <c r="C1407" i="1"/>
  <c r="C1403" i="1"/>
  <c r="C1399" i="1"/>
  <c r="C1395" i="1"/>
  <c r="C1385" i="1"/>
  <c r="C1383" i="1"/>
  <c r="C1381" i="1"/>
  <c r="C1377" i="1"/>
  <c r="C1375" i="1"/>
  <c r="C1373" i="1"/>
  <c r="C1371" i="1"/>
  <c r="C1365" i="1"/>
  <c r="C1363" i="1"/>
  <c r="C1361" i="1"/>
  <c r="C1359" i="1"/>
  <c r="C1353" i="1"/>
  <c r="C1348" i="1"/>
  <c r="C1344" i="1"/>
  <c r="C1342" i="1"/>
  <c r="C1338" i="1"/>
  <c r="C1336" i="1"/>
  <c r="C1330" i="1"/>
  <c r="C1328" i="1"/>
  <c r="C1326" i="1"/>
  <c r="C1323" i="1"/>
  <c r="C1321" i="1"/>
  <c r="C1319" i="1"/>
  <c r="C1315" i="1"/>
  <c r="C1313" i="1"/>
  <c r="C1307" i="1"/>
  <c r="C1304" i="1"/>
  <c r="C1298" i="1"/>
  <c r="C1296" i="1"/>
  <c r="C1294" i="1"/>
  <c r="C1288" i="1"/>
  <c r="C1284" i="1"/>
  <c r="C1280" i="1"/>
  <c r="C1278" i="1"/>
  <c r="C1276" i="1"/>
  <c r="C1274" i="1"/>
  <c r="C1272" i="1"/>
  <c r="C1270" i="1"/>
  <c r="C1264" i="1"/>
  <c r="C1259" i="1"/>
  <c r="C1257" i="1"/>
  <c r="C1255" i="1"/>
  <c r="C1249" i="1"/>
  <c r="C1241" i="1"/>
  <c r="C1233" i="1"/>
  <c r="C1228" i="1"/>
  <c r="C1226" i="1"/>
  <c r="C1220" i="1"/>
  <c r="C1218" i="1"/>
  <c r="C1209" i="1"/>
  <c r="C1201" i="1"/>
  <c r="C1193" i="1"/>
  <c r="C1188" i="1"/>
  <c r="C1182" i="1"/>
  <c r="C1180" i="1"/>
  <c r="C1178" i="1"/>
  <c r="C1161" i="1"/>
  <c r="C1153" i="1"/>
  <c r="C1142" i="1"/>
  <c r="C1140" i="1"/>
  <c r="C1138" i="1"/>
  <c r="C1129" i="1"/>
  <c r="C1121" i="1"/>
  <c r="C1113" i="1"/>
  <c r="C1105" i="1"/>
  <c r="C1097" i="1"/>
  <c r="C1089" i="1"/>
  <c r="C1081" i="1"/>
  <c r="C1073" i="1"/>
  <c r="C1065" i="1"/>
  <c r="C1047" i="1"/>
  <c r="C1044" i="1"/>
  <c r="C1042" i="1"/>
  <c r="C1038" i="1"/>
  <c r="C1036" i="1"/>
  <c r="C1031" i="1"/>
  <c r="C1029" i="1"/>
  <c r="C1027" i="1"/>
  <c r="C1023" i="1"/>
  <c r="C1021" i="1"/>
  <c r="C1013" i="1"/>
  <c r="C1011" i="1"/>
  <c r="C1005" i="1"/>
  <c r="C999" i="1"/>
  <c r="C997" i="1"/>
  <c r="C995" i="1"/>
  <c r="C991" i="1"/>
  <c r="C989" i="1"/>
  <c r="C987" i="1"/>
  <c r="C974" i="1"/>
  <c r="C958" i="1"/>
  <c r="C942" i="1"/>
  <c r="C934" i="1"/>
  <c r="C926" i="1"/>
  <c r="C918" i="1"/>
  <c r="C910" i="1"/>
  <c r="C903" i="1"/>
  <c r="C901" i="1"/>
  <c r="C899" i="1"/>
  <c r="C895" i="1"/>
  <c r="C893" i="1"/>
  <c r="C885" i="1"/>
  <c r="C883" i="1"/>
  <c r="C877" i="1"/>
  <c r="C871" i="1"/>
  <c r="C869" i="1"/>
  <c r="C863" i="1"/>
  <c r="C861" i="1"/>
  <c r="C859" i="1"/>
  <c r="C855" i="1"/>
  <c r="C851" i="1"/>
  <c r="C830" i="1"/>
  <c r="C806" i="1"/>
  <c r="C795" i="1"/>
  <c r="C791" i="1"/>
  <c r="C787" i="1"/>
  <c r="C783" i="1"/>
  <c r="C781" i="1"/>
  <c r="C779" i="1"/>
  <c r="C775" i="1"/>
  <c r="C773" i="1"/>
  <c r="C766" i="1"/>
  <c r="C742" i="1"/>
  <c r="C734" i="1"/>
  <c r="C726" i="1"/>
  <c r="C719" i="1"/>
  <c r="C717" i="1"/>
  <c r="C715" i="1"/>
  <c r="C711" i="1"/>
  <c r="C709" i="1"/>
  <c r="C703" i="1"/>
  <c r="C701" i="1"/>
  <c r="C693" i="1"/>
  <c r="C691" i="1"/>
  <c r="C685" i="1"/>
  <c r="C679" i="1"/>
  <c r="C677" i="1"/>
  <c r="C675" i="1"/>
  <c r="C671" i="1"/>
  <c r="C669" i="1"/>
  <c r="C667" i="1"/>
  <c r="C658" i="1"/>
  <c r="C652" i="1"/>
  <c r="C650" i="1"/>
  <c r="C646" i="1"/>
  <c r="C644" i="1"/>
  <c r="C642" i="1"/>
  <c r="C638" i="1"/>
  <c r="C636" i="1"/>
  <c r="C634" i="1"/>
  <c r="C624" i="1"/>
  <c r="C620" i="1"/>
  <c r="C617" i="1"/>
  <c r="C615" i="1"/>
  <c r="C611" i="1"/>
  <c r="C603" i="1"/>
  <c r="C601" i="1"/>
  <c r="C599" i="1"/>
  <c r="C593" i="1"/>
  <c r="C585" i="1"/>
  <c r="C579" i="1"/>
  <c r="C577" i="1"/>
  <c r="C572" i="1"/>
  <c r="C570" i="1"/>
  <c r="C566" i="1"/>
  <c r="C562" i="1"/>
  <c r="C560" i="1"/>
  <c r="C556" i="1"/>
  <c r="C552" i="1"/>
  <c r="C550" i="1"/>
  <c r="C548" i="1"/>
  <c r="C546" i="1"/>
  <c r="C544" i="1"/>
  <c r="C542" i="1"/>
  <c r="C540" i="1"/>
  <c r="C538" i="1"/>
  <c r="C535" i="1"/>
  <c r="C525" i="1"/>
  <c r="C521" i="1"/>
  <c r="C519" i="1"/>
  <c r="C515" i="1"/>
  <c r="C513" i="1"/>
  <c r="C511" i="1"/>
  <c r="C509" i="1"/>
  <c r="C506" i="1"/>
  <c r="C503" i="1"/>
  <c r="C493" i="1"/>
  <c r="C491" i="1"/>
  <c r="C487" i="1"/>
  <c r="C475" i="1"/>
  <c r="C473" i="1"/>
  <c r="C471" i="1"/>
  <c r="C465" i="1"/>
  <c r="C451" i="1"/>
  <c r="C449" i="1"/>
  <c r="C447" i="1"/>
  <c r="C445" i="1"/>
  <c r="C443" i="1"/>
  <c r="C438" i="1"/>
  <c r="C433" i="1"/>
  <c r="C424" i="1"/>
  <c r="C422" i="1"/>
  <c r="C420" i="1"/>
  <c r="C418" i="1"/>
  <c r="C416" i="1"/>
  <c r="C414" i="1"/>
  <c r="C412" i="1"/>
  <c r="C410" i="1"/>
  <c r="C406" i="1"/>
  <c r="C402" i="1"/>
  <c r="C400" i="1"/>
  <c r="C386" i="1"/>
  <c r="C384" i="1"/>
  <c r="C382" i="1"/>
  <c r="C380" i="1"/>
  <c r="C378" i="1"/>
  <c r="C376" i="1"/>
  <c r="C370" i="1"/>
  <c r="C368" i="1"/>
  <c r="C360" i="1"/>
  <c r="C358" i="1"/>
  <c r="C356" i="1"/>
  <c r="C354" i="1"/>
  <c r="C352" i="1"/>
  <c r="C350" i="1"/>
  <c r="C347" i="1"/>
  <c r="C345" i="1"/>
  <c r="C343" i="1"/>
  <c r="C337" i="1"/>
  <c r="C331" i="1"/>
  <c r="C329" i="1"/>
  <c r="C327" i="1"/>
  <c r="C323" i="1"/>
  <c r="C321" i="1"/>
  <c r="C319" i="1"/>
  <c r="C317" i="1"/>
  <c r="C313" i="1"/>
  <c r="C304" i="1"/>
  <c r="C300" i="1"/>
  <c r="C296" i="1"/>
  <c r="C294" i="1"/>
  <c r="C292" i="1"/>
  <c r="C289" i="1"/>
  <c r="C287" i="1"/>
  <c r="C281" i="1"/>
  <c r="C273" i="1"/>
  <c r="C265" i="1"/>
  <c r="C259" i="1"/>
  <c r="C256" i="1"/>
  <c r="C254" i="1"/>
  <c r="C252" i="1"/>
  <c r="C250" i="1"/>
  <c r="C248" i="1"/>
  <c r="C242" i="1"/>
  <c r="C240" i="1"/>
  <c r="C236" i="1"/>
  <c r="C232" i="1"/>
  <c r="C230" i="1"/>
  <c r="C228" i="1"/>
  <c r="C224" i="1"/>
  <c r="C222" i="1"/>
  <c r="C210" i="1"/>
  <c r="C204" i="1"/>
  <c r="C200" i="1"/>
  <c r="C198" i="1"/>
  <c r="C2541" i="1"/>
  <c r="C2539" i="1"/>
  <c r="C2537" i="1"/>
  <c r="C2533" i="1"/>
  <c r="C2529" i="1"/>
  <c r="C2525" i="1"/>
  <c r="C2523" i="1"/>
  <c r="C2521" i="1"/>
  <c r="C2517" i="1"/>
  <c r="C2513" i="1"/>
  <c r="C2509" i="1"/>
  <c r="C2507" i="1"/>
  <c r="C2490" i="1"/>
  <c r="C2474" i="1"/>
  <c r="C2470" i="1"/>
  <c r="C2458" i="1"/>
  <c r="C2454" i="1"/>
  <c r="C2442" i="1"/>
  <c r="C2438" i="1"/>
  <c r="C2436" i="1"/>
  <c r="C2428" i="1"/>
  <c r="C2426" i="1"/>
  <c r="C2422" i="1"/>
  <c r="C2420" i="1"/>
  <c r="C2412" i="1"/>
  <c r="C2410" i="1"/>
  <c r="C2406" i="1"/>
  <c r="C2404" i="1"/>
  <c r="C2396" i="1"/>
  <c r="C2385" i="1"/>
  <c r="C2383" i="1"/>
  <c r="C2380" i="1"/>
  <c r="C2378" i="1"/>
  <c r="C2374" i="1"/>
  <c r="C2372" i="1"/>
  <c r="C2370" i="1"/>
  <c r="C2363" i="1"/>
  <c r="C2361" i="1"/>
  <c r="C2358" i="1"/>
  <c r="C2356" i="1"/>
  <c r="C2354" i="1"/>
  <c r="C2352" i="1"/>
  <c r="C2348" i="1"/>
  <c r="C2346" i="1"/>
  <c r="C2340" i="1"/>
  <c r="C2338" i="1"/>
  <c r="C2336" i="1"/>
  <c r="C2332" i="1"/>
  <c r="C2330" i="1"/>
  <c r="C2326" i="1"/>
  <c r="C2318" i="1"/>
  <c r="C2310" i="1"/>
  <c r="C2308" i="1"/>
  <c r="C2302" i="1"/>
  <c r="C2296" i="1"/>
  <c r="C2294" i="1"/>
  <c r="C2292" i="1"/>
  <c r="C2286" i="1"/>
  <c r="C2284" i="1"/>
  <c r="C2281" i="1"/>
  <c r="C2279" i="1"/>
  <c r="C2277" i="1"/>
  <c r="C2275" i="1"/>
  <c r="C2270" i="1"/>
  <c r="C2264" i="1"/>
  <c r="C2262" i="1"/>
  <c r="C2254" i="1"/>
  <c r="C2248" i="1"/>
  <c r="C2246" i="1"/>
  <c r="C2243" i="1"/>
  <c r="C2241" i="1"/>
  <c r="C2239" i="1"/>
  <c r="C2235" i="1"/>
  <c r="C2226" i="1"/>
  <c r="C2222" i="1"/>
  <c r="C2216" i="1"/>
  <c r="C2214" i="1"/>
  <c r="C2212" i="1"/>
  <c r="C2206" i="1"/>
  <c r="C2204" i="1"/>
  <c r="C2200" i="1"/>
  <c r="C2197" i="1"/>
  <c r="C2195" i="1"/>
  <c r="C2193" i="1"/>
  <c r="C2187" i="1"/>
  <c r="C2185" i="1"/>
  <c r="C2179" i="1"/>
  <c r="C2177" i="1"/>
  <c r="C2174" i="1"/>
  <c r="C2168" i="1"/>
  <c r="C2166" i="1"/>
  <c r="C2163" i="1"/>
  <c r="C2161" i="1"/>
  <c r="C2153" i="1"/>
  <c r="C2151" i="1"/>
  <c r="C2149" i="1"/>
  <c r="C2143" i="1"/>
  <c r="C2141" i="1"/>
  <c r="C2139" i="1"/>
  <c r="C2137" i="1"/>
  <c r="C2135" i="1"/>
  <c r="C2129" i="1"/>
  <c r="C2127" i="1"/>
  <c r="C2121" i="1"/>
  <c r="C2119" i="1"/>
  <c r="C2117" i="1"/>
  <c r="C2115" i="1"/>
  <c r="C2111" i="1"/>
  <c r="C2107" i="1"/>
  <c r="C2105" i="1"/>
  <c r="C2098" i="1"/>
  <c r="C2094" i="1"/>
  <c r="C2084" i="1"/>
  <c r="C2076" i="1"/>
  <c r="C2072" i="1"/>
  <c r="C2070" i="1"/>
  <c r="C2065" i="1"/>
  <c r="C2061" i="1"/>
  <c r="C2057" i="1"/>
  <c r="C2055" i="1"/>
  <c r="C2053" i="1"/>
  <c r="C2051" i="1"/>
  <c r="C2044" i="1"/>
  <c r="C2040" i="1"/>
  <c r="C2038" i="1"/>
  <c r="C2020" i="1"/>
  <c r="C2012" i="1"/>
  <c r="C2008" i="1"/>
  <c r="C2006" i="1"/>
  <c r="C2004" i="1"/>
  <c r="C2001" i="1"/>
  <c r="C1993" i="1"/>
  <c r="C1991" i="1"/>
  <c r="C1989" i="1"/>
  <c r="C1987" i="1"/>
  <c r="C1983" i="1"/>
  <c r="C1977" i="1"/>
  <c r="C1964" i="1"/>
  <c r="C1962" i="1"/>
  <c r="C1960" i="1"/>
  <c r="C1956" i="1"/>
  <c r="C1954" i="1"/>
  <c r="C1946" i="1"/>
  <c r="C1939" i="1"/>
  <c r="C1937" i="1"/>
  <c r="C1935" i="1"/>
  <c r="C1933" i="1"/>
  <c r="C1929" i="1"/>
  <c r="C1927" i="1"/>
  <c r="C1925" i="1"/>
  <c r="C1923" i="1"/>
  <c r="C1919" i="1"/>
  <c r="C1917" i="1"/>
  <c r="C1915" i="1"/>
  <c r="C1900" i="1"/>
  <c r="C1898" i="1"/>
  <c r="C1896" i="1"/>
  <c r="C1891" i="1"/>
  <c r="C1888" i="1"/>
  <c r="C1884" i="1"/>
  <c r="C1882" i="1"/>
  <c r="C1880" i="1"/>
  <c r="C1878" i="1"/>
  <c r="C1874" i="1"/>
  <c r="C1868" i="1"/>
  <c r="C1866" i="1"/>
  <c r="C1864" i="1"/>
  <c r="C1859" i="1"/>
  <c r="C1836" i="1"/>
  <c r="C1834" i="1"/>
  <c r="C1832" i="1"/>
  <c r="C1828" i="1"/>
  <c r="C1826" i="1"/>
  <c r="C1824" i="1"/>
  <c r="C167" i="1"/>
  <c r="C1820" i="1"/>
  <c r="C1816" i="1"/>
  <c r="C1806" i="1"/>
  <c r="C1800" i="1"/>
  <c r="C1795" i="1"/>
  <c r="C1791" i="1"/>
  <c r="C1789" i="1"/>
  <c r="C1787" i="1"/>
  <c r="C1777" i="1"/>
  <c r="C1773" i="1"/>
  <c r="C1770" i="1"/>
  <c r="C1768" i="1"/>
  <c r="C1763" i="1"/>
  <c r="C1754" i="1"/>
  <c r="C1746" i="1"/>
  <c r="C1742" i="1"/>
  <c r="C1737" i="1"/>
  <c r="C1735" i="1"/>
  <c r="C1731" i="1"/>
  <c r="C1727" i="1"/>
  <c r="C1719" i="1"/>
  <c r="C1713" i="1"/>
  <c r="C1711" i="1"/>
  <c r="C1709" i="1"/>
  <c r="C1705" i="1"/>
  <c r="C1698" i="1"/>
  <c r="C1695" i="1"/>
  <c r="C1691" i="1"/>
  <c r="C1687" i="1"/>
  <c r="C1677" i="1"/>
  <c r="C1673" i="1"/>
  <c r="C1671" i="1"/>
  <c r="C1669" i="1"/>
  <c r="C1667" i="1"/>
  <c r="C1664" i="1"/>
  <c r="C1656" i="1"/>
  <c r="C1654" i="1"/>
  <c r="C1652" i="1"/>
  <c r="C1650" i="1"/>
  <c r="C1644" i="1"/>
  <c r="C1641" i="1"/>
  <c r="C1635" i="1"/>
  <c r="C1629" i="1"/>
  <c r="C1627" i="1"/>
  <c r="C1623" i="1"/>
  <c r="C1619" i="1"/>
  <c r="C1617" i="1"/>
  <c r="C1613" i="1"/>
  <c r="C1609" i="1"/>
  <c r="C1607" i="1"/>
  <c r="C1605" i="1"/>
  <c r="C1603" i="1"/>
  <c r="C1599" i="1"/>
  <c r="C1597" i="1"/>
  <c r="C1595" i="1"/>
  <c r="C1591" i="1"/>
  <c r="C1581" i="1"/>
  <c r="C1575" i="1"/>
  <c r="C1573" i="1"/>
  <c r="C1571" i="1"/>
  <c r="C1553" i="1"/>
  <c r="C1543" i="1"/>
  <c r="C1541" i="1"/>
  <c r="C1539" i="1"/>
  <c r="C1537" i="1"/>
  <c r="C1535" i="1"/>
  <c r="C1531" i="1"/>
  <c r="C1527" i="1"/>
  <c r="C1522" i="1"/>
  <c r="C1513" i="1"/>
  <c r="C1507" i="1"/>
  <c r="C1505" i="1"/>
  <c r="C1503" i="1"/>
  <c r="C1499" i="1"/>
  <c r="B1494" i="1"/>
  <c r="B1493" i="1"/>
  <c r="B1491" i="1"/>
  <c r="C1485" i="1"/>
  <c r="C1481" i="1"/>
  <c r="C1479" i="1"/>
  <c r="C1477" i="1"/>
  <c r="C1475" i="1"/>
  <c r="C1473" i="1"/>
  <c r="C1471" i="1"/>
  <c r="C1469" i="1"/>
  <c r="C1467" i="1"/>
  <c r="C1459" i="1"/>
  <c r="C1457" i="1"/>
  <c r="C1453" i="1"/>
  <c r="C1448" i="1"/>
  <c r="C1441" i="1"/>
  <c r="C1439" i="1"/>
  <c r="C1437" i="1"/>
  <c r="C1435" i="1"/>
  <c r="C1431" i="1"/>
  <c r="C1420" i="1"/>
  <c r="C1412" i="1"/>
  <c r="C1410" i="1"/>
  <c r="C1408" i="1"/>
  <c r="C1402" i="1"/>
  <c r="C1400" i="1"/>
  <c r="C1398" i="1"/>
  <c r="C1394" i="1"/>
  <c r="C1388" i="1"/>
  <c r="C1386" i="1"/>
  <c r="C1378" i="1"/>
  <c r="C1372" i="1"/>
  <c r="C1370" i="1"/>
  <c r="C1360" i="1"/>
  <c r="C1354" i="1"/>
  <c r="C1352" i="1"/>
  <c r="C1347" i="1"/>
  <c r="C1345" i="1"/>
  <c r="C1343" i="1"/>
  <c r="C1339" i="1"/>
  <c r="C1337" i="1"/>
  <c r="C1335" i="1"/>
  <c r="C1329" i="1"/>
  <c r="C1320" i="1"/>
  <c r="C1318" i="1"/>
  <c r="C1316" i="1"/>
  <c r="C1312" i="1"/>
  <c r="C1310" i="1"/>
  <c r="C1308" i="1"/>
  <c r="C1305" i="1"/>
  <c r="C1297" i="1"/>
  <c r="C1291" i="1"/>
  <c r="C1289" i="1"/>
  <c r="C1281" i="1"/>
  <c r="C1273" i="1"/>
  <c r="C1271" i="1"/>
  <c r="C1265" i="1"/>
  <c r="C1260" i="1"/>
  <c r="C1258" i="1"/>
  <c r="C1256" i="1"/>
  <c r="C1254" i="1"/>
  <c r="C1252" i="1"/>
  <c r="C1246" i="1"/>
  <c r="C1244" i="1"/>
  <c r="C1242" i="1"/>
  <c r="C1225" i="1"/>
  <c r="C1217" i="1"/>
  <c r="C1206" i="1"/>
  <c r="C1204" i="1"/>
  <c r="C1202" i="1"/>
  <c r="C1194" i="1"/>
  <c r="C1185" i="1"/>
  <c r="C1177" i="1"/>
  <c r="C1169" i="1"/>
  <c r="C1164" i="1"/>
  <c r="C1162" i="1"/>
  <c r="C1156" i="1"/>
  <c r="C1154" i="1"/>
  <c r="C1145" i="1"/>
  <c r="C1137" i="1"/>
  <c r="C1058" i="1"/>
  <c r="C1054" i="1"/>
  <c r="C1052" i="1"/>
  <c r="C1050" i="1"/>
  <c r="C1039" i="1"/>
  <c r="C1037" i="1"/>
  <c r="C1022" i="1"/>
  <c r="C998" i="1"/>
  <c r="C990" i="1"/>
  <c r="C983" i="1"/>
  <c r="C979" i="1"/>
  <c r="C975" i="1"/>
  <c r="C973" i="1"/>
  <c r="C971" i="1"/>
  <c r="C967" i="1"/>
  <c r="C965" i="1"/>
  <c r="C963" i="1"/>
  <c r="C959" i="1"/>
  <c r="C957" i="1"/>
  <c r="C949" i="1"/>
  <c r="C947" i="1"/>
  <c r="C941" i="1"/>
  <c r="C933" i="1"/>
  <c r="C927" i="1"/>
  <c r="C925" i="1"/>
  <c r="C923" i="1"/>
  <c r="C919" i="1"/>
  <c r="C915" i="1"/>
  <c r="C909" i="1"/>
  <c r="C894" i="1"/>
  <c r="C878" i="1"/>
  <c r="C870" i="1"/>
  <c r="C862" i="1"/>
  <c r="C854" i="1"/>
  <c r="C845" i="1"/>
  <c r="C843" i="1"/>
  <c r="C839" i="1"/>
  <c r="C837" i="1"/>
  <c r="C835" i="1"/>
  <c r="C831" i="1"/>
  <c r="C829" i="1"/>
  <c r="C821" i="1"/>
  <c r="C819" i="1"/>
  <c r="C813" i="1"/>
  <c r="C807" i="1"/>
  <c r="C805" i="1"/>
  <c r="C803" i="1"/>
  <c r="C797" i="1"/>
  <c r="C790" i="1"/>
  <c r="C771" i="1"/>
  <c r="C767" i="1"/>
  <c r="C765" i="1"/>
  <c r="C757" i="1"/>
  <c r="C755" i="1"/>
  <c r="C749" i="1"/>
  <c r="C743" i="1"/>
  <c r="C741" i="1"/>
  <c r="C739" i="1"/>
  <c r="C735" i="1"/>
  <c r="C733" i="1"/>
  <c r="C731" i="1"/>
  <c r="C727" i="1"/>
  <c r="C723" i="1"/>
  <c r="C708" i="1"/>
  <c r="C706" i="1"/>
  <c r="C702" i="1"/>
  <c r="C700" i="1"/>
  <c r="C698" i="1"/>
  <c r="C692" i="1"/>
  <c r="C690" i="1"/>
  <c r="C684" i="1"/>
  <c r="C682" i="1"/>
  <c r="C678" i="1"/>
  <c r="C676" i="1"/>
  <c r="C674" i="1"/>
  <c r="C670" i="1"/>
  <c r="C668" i="1"/>
  <c r="C666" i="1"/>
  <c r="C662" i="1"/>
  <c r="C660" i="1"/>
  <c r="C659" i="1"/>
  <c r="C655" i="1"/>
  <c r="C653" i="1"/>
  <c r="C651" i="1"/>
  <c r="C647" i="1"/>
  <c r="C645" i="1"/>
  <c r="C639" i="1"/>
  <c r="C637" i="1"/>
  <c r="C635" i="1"/>
  <c r="C616" i="1"/>
  <c r="C614" i="1"/>
  <c r="C612" i="1"/>
  <c r="C608" i="1"/>
  <c r="C606" i="1"/>
  <c r="C604" i="1"/>
  <c r="C602" i="1"/>
  <c r="C598" i="1"/>
  <c r="C594" i="1"/>
  <c r="C592" i="1"/>
  <c r="C588" i="1"/>
  <c r="C584" i="1"/>
  <c r="C580" i="1"/>
  <c r="C578" i="1"/>
  <c r="C576" i="1"/>
  <c r="C574" i="1"/>
  <c r="C573" i="1"/>
  <c r="C571" i="1"/>
  <c r="C569" i="1"/>
  <c r="C567" i="1"/>
  <c r="C561" i="1"/>
  <c r="C557" i="1"/>
  <c r="C555" i="1"/>
  <c r="C553" i="1"/>
  <c r="C551" i="1"/>
  <c r="C547" i="1"/>
  <c r="C545" i="1"/>
  <c r="C543" i="1"/>
  <c r="C541" i="1"/>
  <c r="C539" i="1"/>
  <c r="C534" i="1"/>
  <c r="C528" i="1"/>
  <c r="C516" i="1"/>
  <c r="C514" i="1"/>
  <c r="C512" i="1"/>
  <c r="C510" i="1"/>
  <c r="C502" i="1"/>
  <c r="C496" i="1"/>
  <c r="C492" i="1"/>
  <c r="C488" i="1"/>
  <c r="C486" i="1"/>
  <c r="C484" i="1"/>
  <c r="C482" i="1"/>
  <c r="C480" i="1"/>
  <c r="C478" i="1"/>
  <c r="C476" i="1"/>
  <c r="C474" i="1"/>
  <c r="C470" i="1"/>
  <c r="C466" i="1"/>
  <c r="C464" i="1"/>
  <c r="C460" i="1"/>
  <c r="C456" i="1"/>
  <c r="C454" i="1"/>
  <c r="C452" i="1"/>
  <c r="C450" i="1"/>
  <c r="C448" i="1"/>
  <c r="C446" i="1"/>
  <c r="C444" i="1"/>
  <c r="C442" i="1"/>
  <c r="C441" i="1"/>
  <c r="C439" i="1"/>
  <c r="C432" i="1"/>
  <c r="C428" i="1"/>
  <c r="C427" i="1"/>
  <c r="C425" i="1"/>
  <c r="C423" i="1"/>
  <c r="C419" i="1"/>
  <c r="C417" i="1"/>
  <c r="C415" i="1"/>
  <c r="C411" i="1"/>
  <c r="C409" i="1"/>
  <c r="C401" i="1"/>
  <c r="C397" i="1"/>
  <c r="C393" i="1"/>
  <c r="C391" i="1"/>
  <c r="C387" i="1"/>
  <c r="C385" i="1"/>
  <c r="C383" i="1"/>
  <c r="C381" i="1"/>
  <c r="C377" i="1"/>
  <c r="C375" i="1"/>
  <c r="C369" i="1"/>
  <c r="C363" i="1"/>
  <c r="C361" i="1"/>
  <c r="C359" i="1"/>
  <c r="C355" i="1"/>
  <c r="C353" i="1"/>
  <c r="C351" i="1"/>
  <c r="C348" i="1"/>
  <c r="C346" i="1"/>
  <c r="C338" i="1"/>
  <c r="C336" i="1"/>
  <c r="C332" i="1"/>
  <c r="C328" i="1"/>
  <c r="C326" i="1"/>
  <c r="C324" i="1"/>
  <c r="C322" i="1"/>
  <c r="C320" i="1"/>
  <c r="C318" i="1"/>
  <c r="C316" i="1"/>
  <c r="C314" i="1"/>
  <c r="C305" i="1"/>
  <c r="C299" i="1"/>
  <c r="C297" i="1"/>
  <c r="C295" i="1"/>
  <c r="C291" i="1"/>
  <c r="C290" i="1"/>
  <c r="C288" i="1"/>
  <c r="C286" i="1"/>
  <c r="C282" i="1"/>
  <c r="C272" i="1"/>
  <c r="C264" i="1"/>
  <c r="C262" i="1"/>
  <c r="C260" i="1"/>
  <c r="C257" i="1"/>
  <c r="C255" i="1"/>
  <c r="C253" i="1"/>
  <c r="C249" i="1"/>
  <c r="C247" i="1"/>
  <c r="C241" i="1"/>
  <c r="C233" i="1"/>
  <c r="C227" i="1"/>
  <c r="C226" i="1"/>
  <c r="C225" i="1"/>
  <c r="C217" i="1"/>
  <c r="C215" i="1"/>
  <c r="C213" i="1"/>
  <c r="C209" i="1"/>
  <c r="C205" i="1"/>
  <c r="C203" i="1"/>
  <c r="C195" i="1"/>
  <c r="C193" i="1"/>
  <c r="C191" i="1"/>
  <c r="C185" i="1"/>
  <c r="C181" i="1"/>
  <c r="C177" i="1"/>
  <c r="C171" i="1"/>
  <c r="C169" i="1"/>
  <c r="C163" i="1"/>
  <c r="C161" i="1"/>
  <c r="C159" i="1"/>
  <c r="C153" i="1"/>
  <c r="C151" i="1"/>
  <c r="C149" i="1"/>
  <c r="C144" i="1"/>
  <c r="C132" i="1"/>
  <c r="C128" i="1"/>
  <c r="C126" i="1"/>
  <c r="C124" i="1"/>
  <c r="C120" i="1"/>
  <c r="C114" i="1"/>
  <c r="C112" i="1"/>
  <c r="C105" i="1"/>
  <c r="C103" i="1"/>
  <c r="C99" i="1"/>
  <c r="C97" i="1"/>
  <c r="C94" i="1"/>
  <c r="C89" i="1"/>
  <c r="C87" i="1"/>
  <c r="C77" i="1"/>
  <c r="C75" i="1"/>
  <c r="C73" i="1"/>
  <c r="C70" i="1"/>
  <c r="C67" i="1"/>
  <c r="C65" i="1"/>
  <c r="C62" i="1"/>
  <c r="C57" i="1"/>
  <c r="C55" i="1"/>
  <c r="C49" i="1"/>
  <c r="C41" i="1"/>
  <c r="C29" i="1"/>
  <c r="C27" i="1"/>
  <c r="C25" i="1"/>
  <c r="C21" i="1"/>
  <c r="C19" i="1"/>
  <c r="C17" i="1"/>
  <c r="C12" i="1"/>
  <c r="C8" i="1"/>
  <c r="C2" i="1"/>
  <c r="C199" i="1"/>
  <c r="C192" i="1"/>
  <c r="C190" i="1"/>
  <c r="C186" i="1"/>
  <c r="C184" i="1"/>
  <c r="C178" i="1"/>
  <c r="C176" i="1"/>
  <c r="C172" i="1"/>
  <c r="C168" i="1"/>
  <c r="C164" i="1"/>
  <c r="C162" i="1"/>
  <c r="C160" i="1"/>
  <c r="C156" i="1"/>
  <c r="C154" i="1"/>
  <c r="C152" i="1"/>
  <c r="C139" i="1"/>
  <c r="C137" i="1"/>
  <c r="C135" i="1"/>
  <c r="C131" i="1"/>
  <c r="C129" i="1"/>
  <c r="C127" i="1"/>
  <c r="C125" i="1"/>
  <c r="C121" i="1"/>
  <c r="C119" i="1"/>
  <c r="C113" i="1"/>
  <c r="C102" i="1"/>
  <c r="C96" i="1"/>
  <c r="C93" i="1"/>
  <c r="C90" i="1"/>
  <c r="C88" i="1"/>
  <c r="C82" i="1"/>
  <c r="C80" i="1"/>
  <c r="C76" i="1"/>
  <c r="C72" i="1"/>
  <c r="C66" i="1"/>
  <c r="C64" i="1"/>
  <c r="C58" i="1"/>
  <c r="C56" i="1"/>
  <c r="C50" i="1"/>
  <c r="C48" i="1"/>
  <c r="C44" i="1"/>
  <c r="C40" i="1"/>
  <c r="C38" i="1"/>
  <c r="C36" i="1"/>
  <c r="C34" i="1"/>
  <c r="C30" i="1"/>
  <c r="C26" i="1"/>
  <c r="C24" i="1"/>
  <c r="C22" i="1"/>
  <c r="C18" i="1"/>
  <c r="C11" i="1"/>
  <c r="B5596" i="1"/>
  <c r="B6148" i="1"/>
  <c r="B6045" i="1"/>
  <c r="B6028" i="1"/>
  <c r="C5997" i="1"/>
  <c r="C5976" i="1"/>
  <c r="B5965" i="1"/>
  <c r="B5964" i="1"/>
  <c r="C5959" i="1"/>
  <c r="B5956" i="1"/>
  <c r="C5951" i="1"/>
  <c r="B5914" i="1"/>
  <c r="B5861" i="1"/>
  <c r="B5854" i="1"/>
  <c r="C5829" i="1"/>
  <c r="B5810" i="1"/>
  <c r="B5807" i="1"/>
  <c r="C5728" i="1"/>
  <c r="C5663" i="1"/>
  <c r="B5647" i="1"/>
  <c r="C5640" i="1"/>
  <c r="C5511" i="1"/>
  <c r="C5548" i="1"/>
  <c r="C5533" i="1"/>
  <c r="C5487" i="1"/>
  <c r="B5457" i="1"/>
  <c r="C5452" i="1"/>
  <c r="B5449" i="1"/>
  <c r="B5444" i="1"/>
  <c r="B5419" i="1"/>
  <c r="B5410" i="1"/>
  <c r="C5409" i="1"/>
  <c r="B5388" i="1"/>
  <c r="B5379" i="1"/>
  <c r="C5378" i="1"/>
  <c r="B5354" i="1"/>
  <c r="C5347" i="1"/>
  <c r="B5308" i="1"/>
  <c r="C5307" i="1"/>
  <c r="B5290" i="1"/>
  <c r="B6349" i="1"/>
  <c r="B6285" i="1"/>
  <c r="B6211" i="1"/>
  <c r="B6141" i="1"/>
  <c r="B6108" i="1"/>
  <c r="B6087" i="1"/>
  <c r="B6060" i="1"/>
  <c r="B6024" i="1"/>
  <c r="C6004" i="1"/>
  <c r="B6004" i="1"/>
  <c r="C5991" i="1"/>
  <c r="B5991" i="1"/>
  <c r="C5908" i="1"/>
  <c r="B5908" i="1"/>
  <c r="C5900" i="1"/>
  <c r="B5900" i="1"/>
  <c r="C5892" i="1"/>
  <c r="B5892" i="1"/>
  <c r="B5797" i="1"/>
  <c r="C5797" i="1"/>
  <c r="C5716" i="1"/>
  <c r="B5716" i="1"/>
  <c r="B5661" i="1"/>
  <c r="C5661" i="1"/>
  <c r="C5612" i="1"/>
  <c r="B5612" i="1"/>
  <c r="B5591" i="1"/>
  <c r="C5591" i="1"/>
  <c r="C5546" i="1"/>
  <c r="B5546" i="1"/>
  <c r="B5517" i="1"/>
  <c r="C5517" i="1"/>
  <c r="B5501" i="1"/>
  <c r="C5501" i="1"/>
  <c r="B5485" i="1"/>
  <c r="C5485" i="1"/>
  <c r="B5430" i="1"/>
  <c r="C5430" i="1"/>
  <c r="B5407" i="1"/>
  <c r="C5407" i="1"/>
  <c r="C5384" i="1"/>
  <c r="B5384" i="1"/>
  <c r="C5305" i="1"/>
  <c r="B5305" i="1"/>
  <c r="C5148" i="1"/>
  <c r="B5148" i="1"/>
  <c r="B5132" i="1"/>
  <c r="C5132" i="1"/>
  <c r="B5045" i="1"/>
  <c r="C5045" i="1"/>
  <c r="C3959" i="1"/>
  <c r="B3959" i="1"/>
  <c r="C2727" i="1"/>
  <c r="B2727" i="1"/>
  <c r="B2721" i="1"/>
  <c r="C2721" i="1"/>
  <c r="B6264" i="1"/>
  <c r="B6229" i="1"/>
  <c r="B6221" i="1"/>
  <c r="B6213" i="1"/>
  <c r="B6203" i="1"/>
  <c r="B6182" i="1"/>
  <c r="B6116" i="1"/>
  <c r="B6100" i="1"/>
  <c r="C6012" i="1"/>
  <c r="B6012" i="1"/>
  <c r="C5925" i="1"/>
  <c r="B5925" i="1"/>
  <c r="C5850" i="1"/>
  <c r="B5850" i="1"/>
  <c r="C5759" i="1"/>
  <c r="B5759" i="1"/>
  <c r="C5722" i="1"/>
  <c r="B5722" i="1"/>
  <c r="C5684" i="1"/>
  <c r="B5684" i="1"/>
  <c r="C5676" i="1"/>
  <c r="B5676" i="1"/>
  <c r="C5634" i="1"/>
  <c r="B5634" i="1"/>
  <c r="C5602" i="1"/>
  <c r="B5602" i="1"/>
  <c r="B5581" i="1"/>
  <c r="C5581" i="1"/>
  <c r="C5415" i="1"/>
  <c r="B5415" i="1"/>
  <c r="B5376" i="1"/>
  <c r="C5376" i="1"/>
  <c r="C5241" i="1"/>
  <c r="B5241" i="1"/>
  <c r="C5221" i="1"/>
  <c r="B5221" i="1"/>
  <c r="C5205" i="1"/>
  <c r="B5205" i="1"/>
  <c r="C5146" i="1"/>
  <c r="B5146" i="1"/>
  <c r="B5100" i="1"/>
  <c r="C5100" i="1"/>
  <c r="C3683" i="1"/>
  <c r="B3683" i="1"/>
  <c r="B4995" i="1"/>
  <c r="B4981" i="1"/>
  <c r="B4973" i="1"/>
  <c r="B4581" i="1"/>
  <c r="B4573" i="1"/>
  <c r="B4571" i="1"/>
  <c r="B4499" i="1"/>
  <c r="B4467" i="1"/>
  <c r="B4461" i="1"/>
  <c r="B4459" i="1"/>
  <c r="B4421" i="1"/>
  <c r="B4413" i="1"/>
  <c r="B4411" i="1"/>
  <c r="B4264" i="1"/>
  <c r="B4256" i="1"/>
  <c r="B4254" i="1"/>
  <c r="B4248" i="1"/>
  <c r="B4246" i="1"/>
  <c r="B4238" i="1"/>
  <c r="B4022" i="1"/>
  <c r="B4008" i="1"/>
  <c r="B3984" i="1"/>
  <c r="B3982" i="1"/>
  <c r="B3949" i="1"/>
  <c r="B3947" i="1"/>
  <c r="B3917" i="1"/>
  <c r="B3915" i="1"/>
  <c r="B3821" i="1"/>
  <c r="B3819" i="1"/>
  <c r="B3773" i="1"/>
  <c r="B3771" i="1"/>
  <c r="B3769" i="1"/>
  <c r="B3757" i="1"/>
  <c r="B3755" i="1"/>
  <c r="B3701" i="1"/>
  <c r="B3699" i="1"/>
  <c r="B3697" i="1"/>
  <c r="B3677" i="1"/>
  <c r="B3675" i="1"/>
  <c r="B3673" i="1"/>
  <c r="B3577" i="1"/>
  <c r="B3545" i="1"/>
  <c r="B3543" i="1"/>
  <c r="B3495" i="1"/>
  <c r="B3385" i="1"/>
  <c r="B3293" i="1"/>
  <c r="B3287" i="1"/>
  <c r="B3170" i="1"/>
  <c r="B3168" i="1"/>
  <c r="B3090" i="1"/>
  <c r="B3088" i="1"/>
  <c r="B3065" i="1"/>
  <c r="B3023" i="1"/>
  <c r="B2991" i="1"/>
  <c r="B2959" i="1"/>
  <c r="B2927" i="1"/>
  <c r="B2813" i="1"/>
  <c r="B2809" i="1"/>
  <c r="B2805" i="1"/>
  <c r="B2803" i="1"/>
  <c r="B2759" i="1"/>
  <c r="B2755" i="1"/>
  <c r="B2753" i="1"/>
  <c r="B2743" i="1"/>
  <c r="B2691" i="1"/>
  <c r="B2689" i="1"/>
  <c r="B2675" i="1"/>
  <c r="B2673" i="1"/>
  <c r="B2647" i="1"/>
  <c r="B2643" i="1"/>
  <c r="B2641" i="1"/>
  <c r="B2631" i="1"/>
  <c r="B2615" i="1"/>
  <c r="B2323" i="1"/>
  <c r="B2307" i="1"/>
  <c r="B2305" i="1"/>
  <c r="B2299" i="1"/>
  <c r="B2293" i="1"/>
  <c r="B2257" i="1"/>
  <c r="B2251" i="1"/>
  <c r="B2249" i="1"/>
  <c r="B2225" i="1"/>
  <c r="B2146" i="1"/>
  <c r="B2144" i="1"/>
  <c r="B2138" i="1"/>
  <c r="B2066" i="1"/>
  <c r="B2060" i="1"/>
  <c r="B2058" i="1"/>
  <c r="B1994" i="1"/>
  <c r="B1988" i="1"/>
  <c r="B1986" i="1"/>
  <c r="B1914" i="1"/>
  <c r="B1912" i="1"/>
  <c r="B1738" i="1"/>
  <c r="B1720" i="1"/>
  <c r="B1714" i="1"/>
  <c r="B1706" i="1"/>
  <c r="B1704" i="1"/>
  <c r="B1640" i="1"/>
  <c r="B1632" i="1"/>
  <c r="B1602" i="1"/>
  <c r="B1600" i="1"/>
  <c r="B1594" i="1"/>
  <c r="B1517" i="1"/>
  <c r="B1474" i="1"/>
  <c r="B1466" i="1"/>
  <c r="B1458" i="1"/>
  <c r="B1336" i="1"/>
  <c r="B1304" i="1"/>
  <c r="B1284" i="1"/>
  <c r="B1038" i="1"/>
  <c r="B1036" i="1"/>
  <c r="B566" i="1"/>
  <c r="B552" i="1"/>
  <c r="B548" i="1"/>
  <c r="B542" i="1"/>
  <c r="B540" i="1"/>
  <c r="B506" i="1"/>
  <c r="B406" i="1"/>
  <c r="B382" i="1"/>
  <c r="B370" i="1"/>
  <c r="B358" i="1"/>
  <c r="B242" i="1"/>
  <c r="B210" i="1"/>
  <c r="B190" i="1"/>
  <c r="B184" i="1"/>
  <c r="B176" i="1"/>
  <c r="B168" i="1"/>
  <c r="B152" i="1"/>
  <c r="B102" i="1"/>
  <c r="B90" i="1"/>
  <c r="B88" i="1"/>
  <c r="B82" i="1"/>
  <c r="B80" i="1"/>
  <c r="B72" i="1"/>
  <c r="B58" i="1"/>
  <c r="B56" i="1"/>
  <c r="B50" i="1"/>
  <c r="B26" i="1"/>
  <c r="B24" i="1"/>
  <c r="B18" i="1"/>
  <c r="B2946" i="1"/>
  <c r="B2944" i="1"/>
  <c r="B3416" i="1"/>
  <c r="B6302" i="1"/>
  <c r="B6267" i="1"/>
  <c r="B6236" i="1"/>
  <c r="B6228" i="1"/>
  <c r="B6214" i="1"/>
  <c r="B6212" i="1"/>
  <c r="B6206" i="1"/>
  <c r="B6200" i="1"/>
  <c r="B6156" i="1"/>
  <c r="B6111" i="1"/>
  <c r="B6101" i="1"/>
  <c r="B6095" i="1"/>
  <c r="B6061" i="1"/>
  <c r="B6057" i="1"/>
  <c r="C6013" i="1"/>
  <c r="B6013" i="1"/>
  <c r="C6007" i="1"/>
  <c r="B6007" i="1"/>
  <c r="B5999" i="1"/>
  <c r="C5999" i="1"/>
  <c r="C5980" i="1"/>
  <c r="B5980" i="1"/>
  <c r="C5918" i="1"/>
  <c r="B5918" i="1"/>
  <c r="B5903" i="1"/>
  <c r="C5903" i="1"/>
  <c r="B5895" i="1"/>
  <c r="C5895" i="1"/>
  <c r="B5887" i="1"/>
  <c r="C5887" i="1"/>
  <c r="B5831" i="1"/>
  <c r="C5831" i="1"/>
  <c r="C5762" i="1"/>
  <c r="B5762" i="1"/>
  <c r="C5740" i="1"/>
  <c r="B5740" i="1"/>
  <c r="B5717" i="1"/>
  <c r="C5717" i="1"/>
  <c r="B5709" i="1"/>
  <c r="C5709" i="1"/>
  <c r="C5677" i="1"/>
  <c r="B5677" i="1"/>
  <c r="B5671" i="1"/>
  <c r="C5671" i="1"/>
  <c r="B5653" i="1"/>
  <c r="C5653" i="1"/>
  <c r="C5631" i="1"/>
  <c r="B5631" i="1"/>
  <c r="C5605" i="1"/>
  <c r="B5605" i="1"/>
  <c r="B5592" i="1"/>
  <c r="C5592" i="1"/>
  <c r="C5588" i="1"/>
  <c r="B5588" i="1"/>
  <c r="B5556" i="1"/>
  <c r="C5556" i="1"/>
  <c r="C5543" i="1"/>
  <c r="B5543" i="1"/>
  <c r="B5509" i="1"/>
  <c r="C5509" i="1"/>
  <c r="B5493" i="1"/>
  <c r="C5493" i="1"/>
  <c r="B5477" i="1"/>
  <c r="C5477" i="1"/>
  <c r="B5429" i="1"/>
  <c r="C5429" i="1"/>
  <c r="C5414" i="1"/>
  <c r="B5414" i="1"/>
  <c r="B5398" i="1"/>
  <c r="C5398" i="1"/>
  <c r="C5383" i="1"/>
  <c r="B5383" i="1"/>
  <c r="B5360" i="1"/>
  <c r="C5360" i="1"/>
  <c r="B5296" i="1"/>
  <c r="C5296" i="1"/>
  <c r="B5232" i="1"/>
  <c r="C5232" i="1"/>
  <c r="C5218" i="1"/>
  <c r="B5218" i="1"/>
  <c r="C5149" i="1"/>
  <c r="B5149" i="1"/>
  <c r="C5147" i="1"/>
  <c r="B5147" i="1"/>
  <c r="B5133" i="1"/>
  <c r="C5133" i="1"/>
  <c r="C5101" i="1"/>
  <c r="B5101" i="1"/>
  <c r="C5058" i="1"/>
  <c r="B5058" i="1"/>
  <c r="B3966" i="1"/>
  <c r="C3966" i="1"/>
  <c r="B3958" i="1"/>
  <c r="C3958" i="1"/>
  <c r="B4796" i="1"/>
  <c r="B4782" i="1"/>
  <c r="B4780" i="1"/>
  <c r="B4778" i="1"/>
  <c r="B4774" i="1"/>
  <c r="B4652" i="1"/>
  <c r="B4644" i="1"/>
  <c r="B4642" i="1"/>
  <c r="B4636" i="1"/>
  <c r="B4634" i="1"/>
  <c r="B4628" i="1"/>
  <c r="B4626" i="1"/>
  <c r="B4620" i="1"/>
  <c r="B4618" i="1"/>
  <c r="B4610" i="1"/>
  <c r="B4604" i="1"/>
  <c r="B4596" i="1"/>
  <c r="B4594" i="1"/>
  <c r="B4522" i="1"/>
  <c r="B4508" i="1"/>
  <c r="B4484" i="1"/>
  <c r="B4402" i="1"/>
  <c r="B4394" i="1"/>
  <c r="B4386" i="1"/>
  <c r="B4378" i="1"/>
  <c r="B4370" i="1"/>
  <c r="B4309" i="1"/>
  <c r="B4307" i="1"/>
  <c r="B4301" i="1"/>
  <c r="B4299" i="1"/>
  <c r="B4293" i="1"/>
  <c r="B4291" i="1"/>
  <c r="B4285" i="1"/>
  <c r="B4283" i="1"/>
  <c r="B4221" i="1"/>
  <c r="B4219" i="1"/>
  <c r="B4215" i="1"/>
  <c r="B4209" i="1"/>
  <c r="B4207" i="1"/>
  <c r="B4203" i="1"/>
  <c r="B4199" i="1"/>
  <c r="B4191" i="1"/>
  <c r="B4187" i="1"/>
  <c r="B4183" i="1"/>
  <c r="B4177" i="1"/>
  <c r="B4175" i="1"/>
  <c r="B4171" i="1"/>
  <c r="B4167" i="1"/>
  <c r="B4161" i="1"/>
  <c r="B4159" i="1"/>
  <c r="B4155" i="1"/>
  <c r="B4151" i="1"/>
  <c r="B4145" i="1"/>
  <c r="B4143" i="1"/>
  <c r="B4139" i="1"/>
  <c r="B4135" i="1"/>
  <c r="B4129" i="1"/>
  <c r="B4127" i="1"/>
  <c r="B4123" i="1"/>
  <c r="B4119" i="1"/>
  <c r="B4111" i="1"/>
  <c r="B4063" i="1"/>
  <c r="B4059" i="1"/>
  <c r="B4007" i="1"/>
  <c r="B3934" i="1"/>
  <c r="B3928" i="1"/>
  <c r="B3902" i="1"/>
  <c r="B3896" i="1"/>
  <c r="B3894" i="1"/>
  <c r="B3886" i="1"/>
  <c r="B3872" i="1"/>
  <c r="B3870" i="1"/>
  <c r="B3856" i="1"/>
  <c r="B3806" i="1"/>
  <c r="B3790" i="1"/>
  <c r="B3736" i="1"/>
  <c r="B3734" i="1"/>
  <c r="B3648" i="1"/>
  <c r="B3646" i="1"/>
  <c r="B3600" i="1"/>
  <c r="B3520" i="1"/>
  <c r="B3510" i="1"/>
  <c r="B3456" i="1"/>
  <c r="B3408" i="1"/>
  <c r="B3400" i="1"/>
  <c r="B3390" i="1"/>
  <c r="B3374" i="1"/>
  <c r="B3344" i="1"/>
  <c r="B3342" i="1"/>
  <c r="B3224" i="1"/>
  <c r="B3151" i="1"/>
  <c r="B3143" i="1"/>
  <c r="B3121" i="1"/>
  <c r="B3042" i="1"/>
  <c r="B3040" i="1"/>
  <c r="B3010" i="1"/>
  <c r="B3008" i="1"/>
  <c r="B2978" i="1"/>
  <c r="B2976" i="1"/>
  <c r="B2914" i="1"/>
  <c r="B2912" i="1"/>
  <c r="B2860" i="1"/>
  <c r="B2850" i="1"/>
  <c r="B2612" i="1"/>
  <c r="B2610" i="1"/>
  <c r="B2598" i="1"/>
  <c r="B2582" i="1"/>
  <c r="B2580" i="1"/>
  <c r="B2578" i="1"/>
  <c r="B2572" i="1"/>
  <c r="B2566" i="1"/>
  <c r="B2556" i="1"/>
  <c r="B2550" i="1"/>
  <c r="B2540" i="1"/>
  <c r="B2534" i="1"/>
  <c r="B2532" i="1"/>
  <c r="B2524" i="1"/>
  <c r="B2349" i="1"/>
  <c r="B2343" i="1"/>
  <c r="B2278" i="1"/>
  <c r="B2276" i="1"/>
  <c r="B2234" i="1"/>
  <c r="B2178" i="1"/>
  <c r="B2011" i="1"/>
  <c r="B1951" i="1"/>
  <c r="B1947" i="1"/>
  <c r="B1883" i="1"/>
  <c r="B1873" i="1"/>
  <c r="B1745" i="1"/>
  <c r="B1723" i="1"/>
  <c r="B1701" i="1"/>
  <c r="B1649" i="1"/>
  <c r="B1586" i="1"/>
  <c r="B1580" i="1"/>
  <c r="B1578" i="1"/>
  <c r="B1576" i="1"/>
  <c r="B1554" i="1"/>
  <c r="B1548" i="1"/>
  <c r="B1546" i="1"/>
  <c r="B1530" i="1"/>
  <c r="B1506" i="1"/>
  <c r="B1504" i="1"/>
  <c r="B1496" i="1"/>
  <c r="B1371" i="1"/>
  <c r="B1353" i="1"/>
  <c r="B1315" i="1"/>
  <c r="B1313" i="1"/>
  <c r="B1241" i="1"/>
  <c r="B1233" i="1"/>
  <c r="B1201" i="1"/>
  <c r="B1193" i="1"/>
  <c r="B1161" i="1"/>
  <c r="B1153" i="1"/>
  <c r="B1047" i="1"/>
  <c r="B1029" i="1"/>
  <c r="B1023" i="1"/>
  <c r="B1021" i="1"/>
  <c r="B1013" i="1"/>
  <c r="B1005" i="1"/>
  <c r="B903" i="1"/>
  <c r="B901" i="1"/>
  <c r="B877" i="1"/>
  <c r="B791" i="1"/>
  <c r="B783" i="1"/>
  <c r="B711" i="1"/>
  <c r="B709" i="1"/>
  <c r="B703" i="1"/>
  <c r="B701" i="1"/>
  <c r="B693" i="1"/>
  <c r="B611" i="1"/>
  <c r="B601" i="1"/>
  <c r="B521" i="1"/>
  <c r="B513" i="1"/>
  <c r="B503" i="1"/>
  <c r="B473" i="1"/>
  <c r="B451" i="1"/>
  <c r="B345" i="1"/>
  <c r="B321" i="1"/>
  <c r="B137" i="1"/>
  <c r="B11" i="1"/>
  <c r="B2087" i="1"/>
  <c r="B2085" i="1"/>
  <c r="B2077" i="1"/>
  <c r="B2182" i="1"/>
  <c r="B2726" i="1"/>
  <c r="C2726" i="1"/>
  <c r="C5259" i="1"/>
  <c r="B5258" i="1"/>
  <c r="C5251" i="1"/>
  <c r="C5179" i="1"/>
  <c r="B5178" i="1"/>
  <c r="B5098" i="1"/>
  <c r="C5080" i="1"/>
  <c r="B5067" i="1"/>
  <c r="B5066" i="1"/>
  <c r="C5065" i="1"/>
  <c r="C5064" i="1"/>
  <c r="C5063" i="1"/>
  <c r="C5062" i="1"/>
  <c r="C5061" i="1"/>
  <c r="C5060" i="1"/>
  <c r="B5036" i="1"/>
  <c r="B6347" i="1"/>
  <c r="B6341" i="1"/>
  <c r="B6332" i="1"/>
  <c r="B6331" i="1"/>
  <c r="B6326" i="1"/>
  <c r="B6318" i="1"/>
  <c r="B6316" i="1"/>
  <c r="B6310" i="1"/>
  <c r="B6268" i="1"/>
  <c r="B6262" i="1"/>
  <c r="B6254" i="1"/>
  <c r="B6252" i="1"/>
  <c r="B6244" i="1"/>
  <c r="B6198" i="1"/>
  <c r="B6190" i="1"/>
  <c r="B6188" i="1"/>
  <c r="B6180" i="1"/>
  <c r="B6055" i="1"/>
  <c r="B6053" i="1"/>
  <c r="B5935" i="1"/>
  <c r="B5933" i="1"/>
  <c r="B5871" i="1"/>
  <c r="B5869" i="1"/>
  <c r="B5791" i="1"/>
  <c r="B5789" i="1"/>
  <c r="B5783" i="1"/>
  <c r="B5781" i="1"/>
  <c r="B5751" i="1"/>
  <c r="B5749" i="1"/>
  <c r="C5730" i="1"/>
  <c r="B5730" i="1"/>
  <c r="B5720" i="1"/>
  <c r="C5720" i="1"/>
  <c r="C5714" i="1"/>
  <c r="B5714" i="1"/>
  <c r="B6300" i="1"/>
  <c r="B6293" i="1"/>
  <c r="B6292" i="1"/>
  <c r="B6283" i="1"/>
  <c r="B6275" i="1"/>
  <c r="B6245" i="1"/>
  <c r="B6238" i="1"/>
  <c r="B6219" i="1"/>
  <c r="B6174" i="1"/>
  <c r="B6165" i="1"/>
  <c r="B6158" i="1"/>
  <c r="B6154" i="1"/>
  <c r="B6078" i="1"/>
  <c r="B6077" i="1"/>
  <c r="B6074" i="1"/>
  <c r="B6069" i="1"/>
  <c r="B6047" i="1"/>
  <c r="B6039" i="1"/>
  <c r="B6030" i="1"/>
  <c r="B6026" i="1"/>
  <c r="B6020" i="1"/>
  <c r="C6015" i="1"/>
  <c r="B5989" i="1"/>
  <c r="B5982" i="1"/>
  <c r="B5978" i="1"/>
  <c r="B5972" i="1"/>
  <c r="C5967" i="1"/>
  <c r="B5949" i="1"/>
  <c r="B5948" i="1"/>
  <c r="B5943" i="1"/>
  <c r="B5940" i="1"/>
  <c r="B5927" i="1"/>
  <c r="B5916" i="1"/>
  <c r="C5912" i="1"/>
  <c r="B5885" i="1"/>
  <c r="B5884" i="1"/>
  <c r="B5879" i="1"/>
  <c r="B5876" i="1"/>
  <c r="B5863" i="1"/>
  <c r="B5852" i="1"/>
  <c r="C5848" i="1"/>
  <c r="C5837" i="1"/>
  <c r="B5812" i="1"/>
  <c r="B5805" i="1"/>
  <c r="B5804" i="1"/>
  <c r="C5799" i="1"/>
  <c r="B5775" i="1"/>
  <c r="B5764" i="1"/>
  <c r="B5757" i="1"/>
  <c r="B5756" i="1"/>
  <c r="C5736" i="1"/>
  <c r="B5735" i="1"/>
  <c r="C5733" i="1"/>
  <c r="B5733" i="1"/>
  <c r="C5724" i="1"/>
  <c r="B5724" i="1"/>
  <c r="B5719" i="1"/>
  <c r="C5719" i="1"/>
  <c r="B5703" i="1"/>
  <c r="B5701" i="1"/>
  <c r="B5623" i="1"/>
  <c r="B5621" i="1"/>
  <c r="B5575" i="1"/>
  <c r="B5573" i="1"/>
  <c r="B5540" i="1"/>
  <c r="B5527" i="1"/>
  <c r="B5525" i="1"/>
  <c r="B5471" i="1"/>
  <c r="B5465" i="1"/>
  <c r="B5441" i="1"/>
  <c r="B5439" i="1"/>
  <c r="B5433" i="1"/>
  <c r="B5420" i="1"/>
  <c r="B5389" i="1"/>
  <c r="B5339" i="1"/>
  <c r="B5328" i="1"/>
  <c r="B5315" i="1"/>
  <c r="B5275" i="1"/>
  <c r="B5264" i="1"/>
  <c r="C5235" i="1"/>
  <c r="B5234" i="1"/>
  <c r="C5212" i="1"/>
  <c r="B5203" i="1"/>
  <c r="B5202" i="1"/>
  <c r="B5201" i="1"/>
  <c r="C5200" i="1"/>
  <c r="C5187" i="1"/>
  <c r="B5186" i="1"/>
  <c r="C5183" i="1"/>
  <c r="C5176" i="1"/>
  <c r="B5171" i="1"/>
  <c r="B5170" i="1"/>
  <c r="B5165" i="1"/>
  <c r="C5164" i="1"/>
  <c r="C5163" i="1"/>
  <c r="B5156" i="1"/>
  <c r="B5155" i="1"/>
  <c r="C5140" i="1"/>
  <c r="B5139" i="1"/>
  <c r="B5125" i="1"/>
  <c r="B5124" i="1"/>
  <c r="B5123" i="1"/>
  <c r="B5122" i="1"/>
  <c r="B5117" i="1"/>
  <c r="B5116" i="1"/>
  <c r="B5115" i="1"/>
  <c r="C5096" i="1"/>
  <c r="B5086" i="1"/>
  <c r="C5078" i="1"/>
  <c r="C5056" i="1"/>
  <c r="B5053" i="1"/>
  <c r="C5052" i="1"/>
  <c r="B5044" i="1"/>
  <c r="C5037" i="1"/>
  <c r="C3963" i="1"/>
  <c r="C2733" i="1"/>
  <c r="C2732" i="1"/>
  <c r="C2730" i="1"/>
  <c r="C2729" i="1"/>
  <c r="B2723" i="1"/>
  <c r="C5711" i="1"/>
  <c r="B5682" i="1"/>
  <c r="B5679" i="1"/>
  <c r="C5669" i="1"/>
  <c r="B5645" i="1"/>
  <c r="B5642" i="1"/>
  <c r="B5636" i="1"/>
  <c r="B5629" i="1"/>
  <c r="B5628" i="1"/>
  <c r="C5608" i="1"/>
  <c r="B5607" i="1"/>
  <c r="C5600" i="1"/>
  <c r="B5594" i="1"/>
  <c r="B5586" i="1"/>
  <c r="C5583" i="1"/>
  <c r="B5554" i="1"/>
  <c r="B5541" i="1"/>
  <c r="B5538" i="1"/>
  <c r="C5535" i="1"/>
  <c r="C5472" i="1"/>
  <c r="C5469" i="1"/>
  <c r="B5466" i="1"/>
  <c r="C5461" i="1"/>
  <c r="B5451" i="1"/>
  <c r="B5447" i="1"/>
  <c r="B5446" i="1"/>
  <c r="B5442" i="1"/>
  <c r="C5437" i="1"/>
  <c r="B5434" i="1"/>
  <c r="B5425" i="1"/>
  <c r="B5417" i="1"/>
  <c r="B5412" i="1"/>
  <c r="B5394" i="1"/>
  <c r="B5386" i="1"/>
  <c r="B5381" i="1"/>
  <c r="B5340" i="1"/>
  <c r="B5337" i="1"/>
  <c r="B5322" i="1"/>
  <c r="B5276" i="1"/>
  <c r="B5273" i="1"/>
  <c r="B5242" i="1"/>
  <c r="B1902" i="1"/>
  <c r="C1902" i="1"/>
  <c r="B6323" i="1"/>
  <c r="B6272" i="1"/>
  <c r="B6205" i="1"/>
  <c r="B6181" i="1"/>
  <c r="B6044" i="1"/>
  <c r="B6008" i="1"/>
  <c r="C6008" i="1"/>
  <c r="B5944" i="1"/>
  <c r="C5944" i="1"/>
  <c r="B5880" i="1"/>
  <c r="C5880" i="1"/>
  <c r="B5823" i="1"/>
  <c r="C5823" i="1"/>
  <c r="B5615" i="1"/>
  <c r="C5615" i="1"/>
  <c r="C5580" i="1"/>
  <c r="B5580" i="1"/>
  <c r="C5549" i="1"/>
  <c r="C5504" i="1"/>
  <c r="B5020" i="1"/>
  <c r="B4869" i="1"/>
  <c r="B4812" i="1"/>
  <c r="B4805" i="1"/>
  <c r="B4790" i="1"/>
  <c r="B4501" i="1"/>
  <c r="B6240" i="1"/>
  <c r="B6173" i="1"/>
  <c r="B6110" i="1"/>
  <c r="C5958" i="1"/>
  <c r="B5958" i="1"/>
  <c r="C5894" i="1"/>
  <c r="B5894" i="1"/>
  <c r="C5796" i="1"/>
  <c r="B5796" i="1"/>
  <c r="C5754" i="1"/>
  <c r="B5754" i="1"/>
  <c r="B5695" i="1"/>
  <c r="C5695" i="1"/>
  <c r="B5565" i="1"/>
  <c r="C5565" i="1"/>
  <c r="C5551" i="1"/>
  <c r="C5530" i="1"/>
  <c r="B5530" i="1"/>
  <c r="C5462" i="1"/>
  <c r="C5459" i="1"/>
  <c r="B5459" i="1"/>
  <c r="B5356" i="1"/>
  <c r="C5356" i="1"/>
  <c r="C5323" i="1"/>
  <c r="B4629" i="1"/>
  <c r="B6336" i="1"/>
  <c r="B6269" i="1"/>
  <c r="B6105" i="1"/>
  <c r="B6040" i="1"/>
  <c r="C6010" i="1"/>
  <c r="B6010" i="1"/>
  <c r="C5946" i="1"/>
  <c r="B5946" i="1"/>
  <c r="C5882" i="1"/>
  <c r="B5882" i="1"/>
  <c r="C5668" i="1"/>
  <c r="B5668" i="1"/>
  <c r="C5488" i="1"/>
  <c r="B5404" i="1"/>
  <c r="C5404" i="1"/>
  <c r="B5014" i="1"/>
  <c r="B4612" i="1"/>
  <c r="B4602" i="1"/>
  <c r="B4493" i="1"/>
  <c r="B6304" i="1"/>
  <c r="B6237" i="1"/>
  <c r="B6171" i="1"/>
  <c r="B6164" i="1"/>
  <c r="B6103" i="1"/>
  <c r="B6068" i="1"/>
  <c r="B6036" i="1"/>
  <c r="B5778" i="1"/>
  <c r="C5626" i="1"/>
  <c r="B5626" i="1"/>
  <c r="C5589" i="1"/>
  <c r="B5567" i="1"/>
  <c r="C5567" i="1"/>
  <c r="B5532" i="1"/>
  <c r="C5532" i="1"/>
  <c r="C5512" i="1"/>
  <c r="B5324" i="1"/>
  <c r="C5324" i="1"/>
  <c r="C5291" i="1"/>
  <c r="B4997" i="1"/>
  <c r="B4989" i="1"/>
  <c r="B4684" i="1"/>
  <c r="B4621" i="1"/>
  <c r="B4517" i="1"/>
  <c r="B6333" i="1"/>
  <c r="B6195" i="1"/>
  <c r="B6042" i="1"/>
  <c r="C6014" i="1"/>
  <c r="B6014" i="1"/>
  <c r="B5993" i="1"/>
  <c r="C5993" i="1"/>
  <c r="C5962" i="1"/>
  <c r="B5962" i="1"/>
  <c r="C5950" i="1"/>
  <c r="B5950" i="1"/>
  <c r="B5929" i="1"/>
  <c r="C5929" i="1"/>
  <c r="B5901" i="1"/>
  <c r="C5898" i="1"/>
  <c r="B5898" i="1"/>
  <c r="C5886" i="1"/>
  <c r="B5886" i="1"/>
  <c r="B5865" i="1"/>
  <c r="C5865" i="1"/>
  <c r="B5820" i="1"/>
  <c r="C5784" i="1"/>
  <c r="B5741" i="1"/>
  <c r="C5741" i="1"/>
  <c r="B5650" i="1"/>
  <c r="B5467" i="1"/>
  <c r="C5467" i="1"/>
  <c r="C5427" i="1"/>
  <c r="B5427" i="1"/>
  <c r="B4941" i="1"/>
  <c r="B4789" i="1"/>
  <c r="B4717" i="1"/>
  <c r="B4658" i="1"/>
  <c r="B4589" i="1"/>
  <c r="B4562" i="1"/>
  <c r="B6301" i="1"/>
  <c r="B6278" i="1"/>
  <c r="B6235" i="1"/>
  <c r="B6227" i="1"/>
  <c r="B6104" i="1"/>
  <c r="B6063" i="1"/>
  <c r="B6009" i="1"/>
  <c r="C6009" i="1"/>
  <c r="B6005" i="1"/>
  <c r="C5988" i="1"/>
  <c r="B5988" i="1"/>
  <c r="B5945" i="1"/>
  <c r="C5945" i="1"/>
  <c r="B5941" i="1"/>
  <c r="C5924" i="1"/>
  <c r="B5924" i="1"/>
  <c r="B5881" i="1"/>
  <c r="C5881" i="1"/>
  <c r="B5877" i="1"/>
  <c r="C5860" i="1"/>
  <c r="B5860" i="1"/>
  <c r="C5836" i="1"/>
  <c r="B5836" i="1"/>
  <c r="C5802" i="1"/>
  <c r="B5802" i="1"/>
  <c r="B5692" i="1"/>
  <c r="C5656" i="1"/>
  <c r="C5496" i="1"/>
  <c r="B5374" i="1"/>
  <c r="C5374" i="1"/>
  <c r="B5292" i="1"/>
  <c r="C5292" i="1"/>
  <c r="B5028" i="1"/>
  <c r="B4892" i="1"/>
  <c r="B4838" i="1"/>
  <c r="B4828" i="1"/>
  <c r="B4764" i="1"/>
  <c r="B4645" i="1"/>
  <c r="B6259" i="1"/>
  <c r="B6246" i="1"/>
  <c r="B6208" i="1"/>
  <c r="B6204" i="1"/>
  <c r="B6046" i="1"/>
  <c r="C5966" i="1"/>
  <c r="B5966" i="1"/>
  <c r="C5902" i="1"/>
  <c r="B5902" i="1"/>
  <c r="B5821" i="1"/>
  <c r="C5821" i="1"/>
  <c r="B5743" i="1"/>
  <c r="C5743" i="1"/>
  <c r="C5708" i="1"/>
  <c r="B5708" i="1"/>
  <c r="C5674" i="1"/>
  <c r="B5674" i="1"/>
  <c r="B5613" i="1"/>
  <c r="C5613" i="1"/>
  <c r="B5367" i="1"/>
  <c r="C5367" i="1"/>
  <c r="B5243" i="1"/>
  <c r="C5243" i="1"/>
  <c r="B4650" i="1"/>
  <c r="B4554" i="1"/>
  <c r="B4474" i="1"/>
  <c r="B6342" i="1"/>
  <c r="B6299" i="1"/>
  <c r="B6291" i="1"/>
  <c r="B6176" i="1"/>
  <c r="B6172" i="1"/>
  <c r="B6140" i="1"/>
  <c r="B6109" i="1"/>
  <c r="B6106" i="1"/>
  <c r="B6076" i="1"/>
  <c r="B6041" i="1"/>
  <c r="B6037" i="1"/>
  <c r="C5983" i="1"/>
  <c r="B5957" i="1"/>
  <c r="C5954" i="1"/>
  <c r="B5954" i="1"/>
  <c r="C5919" i="1"/>
  <c r="B5893" i="1"/>
  <c r="C5890" i="1"/>
  <c r="B5890" i="1"/>
  <c r="C5855" i="1"/>
  <c r="B5693" i="1"/>
  <c r="C5693" i="1"/>
  <c r="B5564" i="1"/>
  <c r="C5480" i="1"/>
  <c r="B5435" i="1"/>
  <c r="C5435" i="1"/>
  <c r="C5399" i="1"/>
  <c r="C5396" i="1"/>
  <c r="B5396" i="1"/>
  <c r="B5370" i="1"/>
  <c r="C5355" i="1"/>
  <c r="B5260" i="1"/>
  <c r="C5260" i="1"/>
  <c r="B4948" i="1"/>
  <c r="B4701" i="1"/>
  <c r="B4637" i="1"/>
  <c r="B4588" i="1"/>
  <c r="B6317" i="1"/>
  <c r="B6307" i="1"/>
  <c r="B6253" i="1"/>
  <c r="B6243" i="1"/>
  <c r="B6189" i="1"/>
  <c r="B6179" i="1"/>
  <c r="B6094" i="1"/>
  <c r="B6090" i="1"/>
  <c r="B6084" i="1"/>
  <c r="B5996" i="1"/>
  <c r="C5985" i="1"/>
  <c r="C5981" i="1"/>
  <c r="C5977" i="1"/>
  <c r="C5975" i="1"/>
  <c r="C5973" i="1"/>
  <c r="B5932" i="1"/>
  <c r="C5921" i="1"/>
  <c r="C5917" i="1"/>
  <c r="C5913" i="1"/>
  <c r="C5911" i="1"/>
  <c r="C5909" i="1"/>
  <c r="B5868" i="1"/>
  <c r="C5857" i="1"/>
  <c r="C5853" i="1"/>
  <c r="C5849" i="1"/>
  <c r="C5847" i="1"/>
  <c r="C5845" i="1"/>
  <c r="C5832" i="1"/>
  <c r="B5826" i="1"/>
  <c r="C5815" i="1"/>
  <c r="C5813" i="1"/>
  <c r="C5792" i="1"/>
  <c r="B5786" i="1"/>
  <c r="B5780" i="1"/>
  <c r="C5767" i="1"/>
  <c r="C5765" i="1"/>
  <c r="B5746" i="1"/>
  <c r="C5727" i="1"/>
  <c r="C5725" i="1"/>
  <c r="C5704" i="1"/>
  <c r="B5698" i="1"/>
  <c r="C5687" i="1"/>
  <c r="C5685" i="1"/>
  <c r="C5664" i="1"/>
  <c r="B5658" i="1"/>
  <c r="B5652" i="1"/>
  <c r="C5639" i="1"/>
  <c r="C5637" i="1"/>
  <c r="B5618" i="1"/>
  <c r="C5599" i="1"/>
  <c r="C5597" i="1"/>
  <c r="C5576" i="1"/>
  <c r="B5570" i="1"/>
  <c r="C5559" i="1"/>
  <c r="C5557" i="1"/>
  <c r="C5516" i="1"/>
  <c r="B5514" i="1"/>
  <c r="C5508" i="1"/>
  <c r="B5506" i="1"/>
  <c r="C5500" i="1"/>
  <c r="B5498" i="1"/>
  <c r="C5492" i="1"/>
  <c r="B5490" i="1"/>
  <c r="C5484" i="1"/>
  <c r="B5482" i="1"/>
  <c r="C5476" i="1"/>
  <c r="B5474" i="1"/>
  <c r="B5464" i="1"/>
  <c r="B5432" i="1"/>
  <c r="B5401" i="1"/>
  <c r="C5363" i="1"/>
  <c r="B5353" i="1"/>
  <c r="C5344" i="1"/>
  <c r="B5338" i="1"/>
  <c r="C5331" i="1"/>
  <c r="B5321" i="1"/>
  <c r="C5312" i="1"/>
  <c r="B5306" i="1"/>
  <c r="C5299" i="1"/>
  <c r="B5289" i="1"/>
  <c r="C5280" i="1"/>
  <c r="B5274" i="1"/>
  <c r="C5267" i="1"/>
  <c r="B5257" i="1"/>
  <c r="C5248" i="1"/>
  <c r="B5237" i="1"/>
  <c r="C5228" i="1"/>
  <c r="C5211" i="1"/>
  <c r="C5196" i="1"/>
  <c r="B5185" i="1"/>
  <c r="C5109" i="1"/>
  <c r="B5099" i="1"/>
  <c r="C5097" i="1"/>
  <c r="C5095" i="1"/>
  <c r="C5093" i="1"/>
  <c r="C5087" i="1"/>
  <c r="C5085" i="1"/>
  <c r="B5033" i="1"/>
  <c r="B5031" i="1"/>
  <c r="C5028" i="1"/>
  <c r="B5023" i="1"/>
  <c r="C5020" i="1"/>
  <c r="B4993" i="1"/>
  <c r="C4989" i="1"/>
  <c r="B4979" i="1"/>
  <c r="B4974" i="1"/>
  <c r="B4899" i="1"/>
  <c r="B4894" i="1"/>
  <c r="C4892" i="1"/>
  <c r="B4875" i="1"/>
  <c r="C4869" i="1"/>
  <c r="B4864" i="1"/>
  <c r="B4858" i="1"/>
  <c r="B4855" i="1"/>
  <c r="C4855" i="1"/>
  <c r="B4843" i="1"/>
  <c r="B4832" i="1"/>
  <c r="B4820" i="1"/>
  <c r="C4820" i="1"/>
  <c r="B4815" i="1"/>
  <c r="B4760" i="1"/>
  <c r="B4758" i="1"/>
  <c r="C4717" i="1"/>
  <c r="B4710" i="1"/>
  <c r="B4708" i="1"/>
  <c r="C4708" i="1"/>
  <c r="B4682" i="1"/>
  <c r="B4679" i="1"/>
  <c r="C4650" i="1"/>
  <c r="B4647" i="1"/>
  <c r="C4643" i="1"/>
  <c r="B4643" i="1"/>
  <c r="B4641" i="1"/>
  <c r="C4629" i="1"/>
  <c r="B4583" i="1"/>
  <c r="B4577" i="1"/>
  <c r="B4556" i="1"/>
  <c r="C4554" i="1"/>
  <c r="B4551" i="1"/>
  <c r="B4521" i="1"/>
  <c r="B4514" i="1"/>
  <c r="B4485" i="1"/>
  <c r="B4476" i="1"/>
  <c r="C4474" i="1"/>
  <c r="B4471" i="1"/>
  <c r="C4471" i="1"/>
  <c r="B4462" i="1"/>
  <c r="C4462" i="1"/>
  <c r="B4426" i="1"/>
  <c r="B4405" i="1"/>
  <c r="B4389" i="1"/>
  <c r="B4373" i="1"/>
  <c r="B4359" i="1"/>
  <c r="B4332" i="1"/>
  <c r="B4315" i="1"/>
  <c r="C4315" i="1"/>
  <c r="B4304" i="1"/>
  <c r="C4286" i="1"/>
  <c r="B4286" i="1"/>
  <c r="B4275" i="1"/>
  <c r="B4259" i="1"/>
  <c r="B4231" i="1"/>
  <c r="B4192" i="1"/>
  <c r="B4134" i="1"/>
  <c r="B4041" i="1"/>
  <c r="B3950" i="1"/>
  <c r="C3950" i="1"/>
  <c r="B3912" i="1"/>
  <c r="C3912" i="1"/>
  <c r="B3848" i="1"/>
  <c r="B3824" i="1"/>
  <c r="B3801" i="1"/>
  <c r="B3787" i="1"/>
  <c r="B3777" i="1"/>
  <c r="B3766" i="1"/>
  <c r="B3721" i="1"/>
  <c r="C3721" i="1"/>
  <c r="B3696" i="1"/>
  <c r="B3670" i="1"/>
  <c r="B3592" i="1"/>
  <c r="B3571" i="1"/>
  <c r="C3571" i="1"/>
  <c r="B3503" i="1"/>
  <c r="B3439" i="1"/>
  <c r="B3424" i="1"/>
  <c r="B3296" i="1"/>
  <c r="B3232" i="1"/>
  <c r="B6325" i="1"/>
  <c r="B6315" i="1"/>
  <c r="B6261" i="1"/>
  <c r="B6251" i="1"/>
  <c r="B6197" i="1"/>
  <c r="B6187" i="1"/>
  <c r="B6142" i="1"/>
  <c r="B6138" i="1"/>
  <c r="B6092" i="1"/>
  <c r="B6052" i="1"/>
  <c r="C6016" i="1"/>
  <c r="C5960" i="1"/>
  <c r="C5952" i="1"/>
  <c r="C5896" i="1"/>
  <c r="C5888" i="1"/>
  <c r="B5834" i="1"/>
  <c r="B5828" i="1"/>
  <c r="C5800" i="1"/>
  <c r="B5794" i="1"/>
  <c r="B5788" i="1"/>
  <c r="B5748" i="1"/>
  <c r="B5706" i="1"/>
  <c r="B5700" i="1"/>
  <c r="C5672" i="1"/>
  <c r="B5666" i="1"/>
  <c r="B5660" i="1"/>
  <c r="B5620" i="1"/>
  <c r="B5578" i="1"/>
  <c r="B5572" i="1"/>
  <c r="B5522" i="1"/>
  <c r="C5372" i="1"/>
  <c r="B5365" i="1"/>
  <c r="B5346" i="1"/>
  <c r="B5333" i="1"/>
  <c r="B5314" i="1"/>
  <c r="B5301" i="1"/>
  <c r="B5282" i="1"/>
  <c r="B5269" i="1"/>
  <c r="B5250" i="1"/>
  <c r="B5209" i="1"/>
  <c r="C5172" i="1"/>
  <c r="B5162" i="1"/>
  <c r="C5159" i="1"/>
  <c r="C5157" i="1"/>
  <c r="C5151" i="1"/>
  <c r="B5131" i="1"/>
  <c r="C5129" i="1"/>
  <c r="C5127" i="1"/>
  <c r="C5111" i="1"/>
  <c r="C5089" i="1"/>
  <c r="C5077" i="1"/>
  <c r="B5025" i="1"/>
  <c r="B5015" i="1"/>
  <c r="B5009" i="1"/>
  <c r="B5003" i="1"/>
  <c r="C4997" i="1"/>
  <c r="B4982" i="1"/>
  <c r="B4955" i="1"/>
  <c r="B4952" i="1"/>
  <c r="C4952" i="1"/>
  <c r="B4931" i="1"/>
  <c r="B4928" i="1"/>
  <c r="C4928" i="1"/>
  <c r="B4904" i="1"/>
  <c r="B4902" i="1"/>
  <c r="B4890" i="1"/>
  <c r="B4872" i="1"/>
  <c r="B4870" i="1"/>
  <c r="B4861" i="1"/>
  <c r="B4857" i="1"/>
  <c r="C4857" i="1"/>
  <c r="B4840" i="1"/>
  <c r="B4835" i="1"/>
  <c r="B4830" i="1"/>
  <c r="C4828" i="1"/>
  <c r="B4811" i="1"/>
  <c r="C4805" i="1"/>
  <c r="B4800" i="1"/>
  <c r="B4794" i="1"/>
  <c r="B4791" i="1"/>
  <c r="C4791" i="1"/>
  <c r="B4779" i="1"/>
  <c r="B4768" i="1"/>
  <c r="B4756" i="1"/>
  <c r="C4756" i="1"/>
  <c r="B4751" i="1"/>
  <c r="B4727" i="1"/>
  <c r="B4694" i="1"/>
  <c r="B4685" i="1"/>
  <c r="C4685" i="1"/>
  <c r="B4681" i="1"/>
  <c r="B4653" i="1"/>
  <c r="C4645" i="1"/>
  <c r="B4638" i="1"/>
  <c r="B4635" i="1"/>
  <c r="B4630" i="1"/>
  <c r="B4599" i="1"/>
  <c r="B4591" i="1"/>
  <c r="B4574" i="1"/>
  <c r="B4572" i="1"/>
  <c r="C4572" i="1"/>
  <c r="B4564" i="1"/>
  <c r="B4559" i="1"/>
  <c r="B4537" i="1"/>
  <c r="C4523" i="1"/>
  <c r="B4523" i="1"/>
  <c r="B4516" i="1"/>
  <c r="C4501" i="1"/>
  <c r="B4489" i="1"/>
  <c r="B4469" i="1"/>
  <c r="B4455" i="1"/>
  <c r="B4451" i="1"/>
  <c r="B4442" i="1"/>
  <c r="B4425" i="1"/>
  <c r="B4404" i="1"/>
  <c r="B4388" i="1"/>
  <c r="B4372" i="1"/>
  <c r="B4324" i="1"/>
  <c r="B4288" i="1"/>
  <c r="B4277" i="1"/>
  <c r="B4261" i="1"/>
  <c r="B4243" i="1"/>
  <c r="B4214" i="1"/>
  <c r="B4184" i="1"/>
  <c r="B4174" i="1"/>
  <c r="B4144" i="1"/>
  <c r="B4097" i="1"/>
  <c r="B4068" i="1"/>
  <c r="C4043" i="1"/>
  <c r="B4043" i="1"/>
  <c r="B4024" i="1"/>
  <c r="C4024" i="1"/>
  <c r="B4014" i="1"/>
  <c r="C3997" i="1"/>
  <c r="B3997" i="1"/>
  <c r="B3968" i="1"/>
  <c r="C3968" i="1"/>
  <c r="B3875" i="1"/>
  <c r="B3814" i="1"/>
  <c r="C3814" i="1"/>
  <c r="B3744" i="1"/>
  <c r="B3710" i="1"/>
  <c r="B3656" i="1"/>
  <c r="C3656" i="1"/>
  <c r="B3628" i="1"/>
  <c r="B3559" i="1"/>
  <c r="B3473" i="1"/>
  <c r="B3327" i="1"/>
  <c r="B5226" i="1"/>
  <c r="C5219" i="1"/>
  <c r="B5194" i="1"/>
  <c r="C5192" i="1"/>
  <c r="C5190" i="1"/>
  <c r="C5188" i="1"/>
  <c r="C5180" i="1"/>
  <c r="C5174" i="1"/>
  <c r="C5153" i="1"/>
  <c r="C5141" i="1"/>
  <c r="C5113" i="1"/>
  <c r="B5107" i="1"/>
  <c r="B5102" i="1"/>
  <c r="B5091" i="1"/>
  <c r="B5083" i="1"/>
  <c r="B5075" i="1"/>
  <c r="C5068" i="1"/>
  <c r="C5054" i="1"/>
  <c r="B5017" i="1"/>
  <c r="B5006" i="1"/>
  <c r="B5000" i="1"/>
  <c r="B4998" i="1"/>
  <c r="B4990" i="1"/>
  <c r="C4990" i="1"/>
  <c r="B4987" i="1"/>
  <c r="B4984" i="1"/>
  <c r="C4958" i="1"/>
  <c r="B4958" i="1"/>
  <c r="C4948" i="1"/>
  <c r="C4941" i="1"/>
  <c r="B4934" i="1"/>
  <c r="C4934" i="1"/>
  <c r="B4924" i="1"/>
  <c r="B4921" i="1"/>
  <c r="B4912" i="1"/>
  <c r="B4900" i="1"/>
  <c r="C4900" i="1"/>
  <c r="B4895" i="1"/>
  <c r="B4878" i="1"/>
  <c r="B4868" i="1"/>
  <c r="C4859" i="1"/>
  <c r="B4859" i="1"/>
  <c r="B4826" i="1"/>
  <c r="B4808" i="1"/>
  <c r="B4806" i="1"/>
  <c r="B4797" i="1"/>
  <c r="B4793" i="1"/>
  <c r="C4793" i="1"/>
  <c r="B4776" i="1"/>
  <c r="B4771" i="1"/>
  <c r="B4766" i="1"/>
  <c r="C4764" i="1"/>
  <c r="B4747" i="1"/>
  <c r="B4744" i="1"/>
  <c r="B4718" i="1"/>
  <c r="C4718" i="1"/>
  <c r="B4715" i="1"/>
  <c r="B4712" i="1"/>
  <c r="B4705" i="1"/>
  <c r="C4701" i="1"/>
  <c r="C4658" i="1"/>
  <c r="B4655" i="1"/>
  <c r="C4651" i="1"/>
  <c r="B4651" i="1"/>
  <c r="B4649" i="1"/>
  <c r="C4612" i="1"/>
  <c r="C4589" i="1"/>
  <c r="B4585" i="1"/>
  <c r="B4579" i="1"/>
  <c r="B4553" i="1"/>
  <c r="B4509" i="1"/>
  <c r="B4502" i="1"/>
  <c r="B4498" i="1"/>
  <c r="B4486" i="1"/>
  <c r="B4482" i="1"/>
  <c r="B4477" i="1"/>
  <c r="B4441" i="1"/>
  <c r="B4429" i="1"/>
  <c r="C4427" i="1"/>
  <c r="B4427" i="1"/>
  <c r="B4406" i="1"/>
  <c r="C4406" i="1"/>
  <c r="B4390" i="1"/>
  <c r="C4390" i="1"/>
  <c r="B4374" i="1"/>
  <c r="C4374" i="1"/>
  <c r="B4343" i="1"/>
  <c r="C4343" i="1"/>
  <c r="B4317" i="1"/>
  <c r="C4317" i="1"/>
  <c r="B4290" i="1"/>
  <c r="B4233" i="1"/>
  <c r="B4166" i="1"/>
  <c r="B4136" i="1"/>
  <c r="B4126" i="1"/>
  <c r="B4113" i="1"/>
  <c r="B3952" i="1"/>
  <c r="C3952" i="1"/>
  <c r="B3923" i="1"/>
  <c r="B3918" i="1"/>
  <c r="C3918" i="1"/>
  <c r="B3865" i="1"/>
  <c r="C3865" i="1"/>
  <c r="B3838" i="1"/>
  <c r="B3828" i="1"/>
  <c r="C3828" i="1"/>
  <c r="B3803" i="1"/>
  <c r="B3779" i="1"/>
  <c r="B3768" i="1"/>
  <c r="B3758" i="1"/>
  <c r="B3723" i="1"/>
  <c r="C3723" i="1"/>
  <c r="B3712" i="1"/>
  <c r="B3672" i="1"/>
  <c r="B3660" i="1"/>
  <c r="C3660" i="1"/>
  <c r="B3651" i="1"/>
  <c r="B3544" i="1"/>
  <c r="B3463" i="1"/>
  <c r="C5011" i="1"/>
  <c r="B5011" i="1"/>
  <c r="B4992" i="1"/>
  <c r="B4960" i="1"/>
  <c r="B4945" i="1"/>
  <c r="B4936" i="1"/>
  <c r="C4936" i="1"/>
  <c r="B4863" i="1"/>
  <c r="B4848" i="1"/>
  <c r="B4836" i="1"/>
  <c r="C4836" i="1"/>
  <c r="B4831" i="1"/>
  <c r="B4814" i="1"/>
  <c r="B4804" i="1"/>
  <c r="C4795" i="1"/>
  <c r="B4795" i="1"/>
  <c r="B4762" i="1"/>
  <c r="C4760" i="1"/>
  <c r="C4758" i="1"/>
  <c r="B4735" i="1"/>
  <c r="B4723" i="1"/>
  <c r="B4720" i="1"/>
  <c r="C4720" i="1"/>
  <c r="B4687" i="1"/>
  <c r="C4687" i="1"/>
  <c r="B4663" i="1"/>
  <c r="B4661" i="1"/>
  <c r="B4607" i="1"/>
  <c r="B4601" i="1"/>
  <c r="B4593" i="1"/>
  <c r="B4582" i="1"/>
  <c r="B4570" i="1"/>
  <c r="B4561" i="1"/>
  <c r="B4548" i="1"/>
  <c r="B4534" i="1"/>
  <c r="B4532" i="1"/>
  <c r="B4513" i="1"/>
  <c r="B4500" i="1"/>
  <c r="B4470" i="1"/>
  <c r="C4470" i="1"/>
  <c r="B4466" i="1"/>
  <c r="B4445" i="1"/>
  <c r="C4443" i="1"/>
  <c r="B4443" i="1"/>
  <c r="C4349" i="1"/>
  <c r="B4349" i="1"/>
  <c r="B4338" i="1"/>
  <c r="B4292" i="1"/>
  <c r="B4216" i="1"/>
  <c r="B4206" i="1"/>
  <c r="B4176" i="1"/>
  <c r="B4118" i="1"/>
  <c r="B4080" i="1"/>
  <c r="C4080" i="1"/>
  <c r="B4070" i="1"/>
  <c r="C4070" i="1"/>
  <c r="B4033" i="1"/>
  <c r="B4016" i="1"/>
  <c r="B4006" i="1"/>
  <c r="B3816" i="1"/>
  <c r="C3816" i="1"/>
  <c r="B3760" i="1"/>
  <c r="C3725" i="1"/>
  <c r="B3725" i="1"/>
  <c r="B3632" i="1"/>
  <c r="B3512" i="1"/>
  <c r="B3423" i="1"/>
  <c r="B3353" i="1"/>
  <c r="B5032" i="1"/>
  <c r="B5030" i="1"/>
  <c r="B5008" i="1"/>
  <c r="B4977" i="1"/>
  <c r="B4966" i="1"/>
  <c r="C4966" i="1"/>
  <c r="B4951" i="1"/>
  <c r="B4942" i="1"/>
  <c r="B4940" i="1"/>
  <c r="C4938" i="1"/>
  <c r="B4938" i="1"/>
  <c r="B4927" i="1"/>
  <c r="B4880" i="1"/>
  <c r="B4856" i="1"/>
  <c r="B4799" i="1"/>
  <c r="B4784" i="1"/>
  <c r="B4772" i="1"/>
  <c r="C4772" i="1"/>
  <c r="B4767" i="1"/>
  <c r="B4750" i="1"/>
  <c r="C4731" i="1"/>
  <c r="B4731" i="1"/>
  <c r="B4726" i="1"/>
  <c r="B4702" i="1"/>
  <c r="B4700" i="1"/>
  <c r="C4698" i="1"/>
  <c r="B4698" i="1"/>
  <c r="C4659" i="1"/>
  <c r="B4659" i="1"/>
  <c r="B4657" i="1"/>
  <c r="C4653" i="1"/>
  <c r="C4630" i="1"/>
  <c r="B4615" i="1"/>
  <c r="C4599" i="1"/>
  <c r="B4590" i="1"/>
  <c r="C4590" i="1"/>
  <c r="B4587" i="1"/>
  <c r="B4569" i="1"/>
  <c r="C4559" i="1"/>
  <c r="B4555" i="1"/>
  <c r="B4546" i="1"/>
  <c r="B4530" i="1"/>
  <c r="B4510" i="1"/>
  <c r="B4506" i="1"/>
  <c r="B4479" i="1"/>
  <c r="B4475" i="1"/>
  <c r="B4454" i="1"/>
  <c r="B4424" i="1"/>
  <c r="B4351" i="1"/>
  <c r="B4340" i="1"/>
  <c r="B4319" i="1"/>
  <c r="C4319" i="1"/>
  <c r="B4267" i="1"/>
  <c r="B4251" i="1"/>
  <c r="B4223" i="1"/>
  <c r="C4223" i="1"/>
  <c r="B4198" i="1"/>
  <c r="B4168" i="1"/>
  <c r="B4158" i="1"/>
  <c r="B4128" i="1"/>
  <c r="B4120" i="1"/>
  <c r="B4082" i="1"/>
  <c r="B4062" i="1"/>
  <c r="B4049" i="1"/>
  <c r="B3942" i="1"/>
  <c r="C3942" i="1"/>
  <c r="B3920" i="1"/>
  <c r="C3920" i="1"/>
  <c r="B3891" i="1"/>
  <c r="B3867" i="1"/>
  <c r="C3867" i="1"/>
  <c r="B3862" i="1"/>
  <c r="B3840" i="1"/>
  <c r="B3830" i="1"/>
  <c r="C3830" i="1"/>
  <c r="B3820" i="1"/>
  <c r="C3820" i="1"/>
  <c r="C3781" i="1"/>
  <c r="B3781" i="1"/>
  <c r="C3662" i="1"/>
  <c r="B3662" i="1"/>
  <c r="B3615" i="1"/>
  <c r="C3615" i="1"/>
  <c r="B3455" i="1"/>
  <c r="B3295" i="1"/>
  <c r="B5770" i="1"/>
  <c r="B5454" i="1"/>
  <c r="B5422" i="1"/>
  <c r="B5391" i="1"/>
  <c r="C5371" i="1"/>
  <c r="B5362" i="1"/>
  <c r="B5349" i="1"/>
  <c r="B5330" i="1"/>
  <c r="B5317" i="1"/>
  <c r="B5298" i="1"/>
  <c r="B5285" i="1"/>
  <c r="B5266" i="1"/>
  <c r="B5253" i="1"/>
  <c r="C5244" i="1"/>
  <c r="C5227" i="1"/>
  <c r="B5210" i="1"/>
  <c r="C5208" i="1"/>
  <c r="C5195" i="1"/>
  <c r="B5161" i="1"/>
  <c r="C5160" i="1"/>
  <c r="C5158" i="1"/>
  <c r="B5150" i="1"/>
  <c r="C5142" i="1"/>
  <c r="B5130" i="1"/>
  <c r="C5128" i="1"/>
  <c r="C5126" i="1"/>
  <c r="C5118" i="1"/>
  <c r="C5108" i="1"/>
  <c r="C5092" i="1"/>
  <c r="C5084" i="1"/>
  <c r="C5076" i="1"/>
  <c r="C5069" i="1"/>
  <c r="C5051" i="1"/>
  <c r="B5051" i="1"/>
  <c r="C5047" i="1"/>
  <c r="B5027" i="1"/>
  <c r="B5024" i="1"/>
  <c r="B5019" i="1"/>
  <c r="B5016" i="1"/>
  <c r="B5004" i="1"/>
  <c r="B4983" i="1"/>
  <c r="B4968" i="1"/>
  <c r="C4968" i="1"/>
  <c r="B4918" i="1"/>
  <c r="B4916" i="1"/>
  <c r="C4916" i="1"/>
  <c r="B4911" i="1"/>
  <c r="B4877" i="1"/>
  <c r="C4877" i="1"/>
  <c r="B4873" i="1"/>
  <c r="B4871" i="1"/>
  <c r="B4852" i="1"/>
  <c r="B4845" i="1"/>
  <c r="C4845" i="1"/>
  <c r="B4841" i="1"/>
  <c r="B4839" i="1"/>
  <c r="B4816" i="1"/>
  <c r="B4792" i="1"/>
  <c r="B4743" i="1"/>
  <c r="C4739" i="1"/>
  <c r="B4739" i="1"/>
  <c r="B4711" i="1"/>
  <c r="B4695" i="1"/>
  <c r="B4671" i="1"/>
  <c r="C4667" i="1"/>
  <c r="B4667" i="1"/>
  <c r="B4665" i="1"/>
  <c r="B4631" i="1"/>
  <c r="B4623" i="1"/>
  <c r="B4609" i="1"/>
  <c r="B4598" i="1"/>
  <c r="C4598" i="1"/>
  <c r="B4558" i="1"/>
  <c r="B4545" i="1"/>
  <c r="B4529" i="1"/>
  <c r="B4497" i="1"/>
  <c r="B4463" i="1"/>
  <c r="B4447" i="1"/>
  <c r="B4417" i="1"/>
  <c r="B4412" i="1"/>
  <c r="B4396" i="1"/>
  <c r="B4380" i="1"/>
  <c r="B4364" i="1"/>
  <c r="B4353" i="1"/>
  <c r="B4296" i="1"/>
  <c r="B4269" i="1"/>
  <c r="B4253" i="1"/>
  <c r="B4208" i="1"/>
  <c r="B4150" i="1"/>
  <c r="B4110" i="1"/>
  <c r="C4103" i="1"/>
  <c r="B4103" i="1"/>
  <c r="B4072" i="1"/>
  <c r="B4054" i="1"/>
  <c r="B4003" i="1"/>
  <c r="B3979" i="1"/>
  <c r="B3960" i="1"/>
  <c r="C3960" i="1"/>
  <c r="B3931" i="1"/>
  <c r="C3869" i="1"/>
  <c r="B3869" i="1"/>
  <c r="B3864" i="1"/>
  <c r="B3795" i="1"/>
  <c r="B3750" i="1"/>
  <c r="B3740" i="1"/>
  <c r="C3740" i="1"/>
  <c r="B3729" i="1"/>
  <c r="B3678" i="1"/>
  <c r="B3639" i="1"/>
  <c r="B3567" i="1"/>
  <c r="C3567" i="1"/>
  <c r="B3504" i="1"/>
  <c r="B3472" i="1"/>
  <c r="B3377" i="1"/>
  <c r="B3345" i="1"/>
  <c r="B3304" i="1"/>
  <c r="B3248" i="1"/>
  <c r="B5818" i="1"/>
  <c r="B5772" i="1"/>
  <c r="B5738" i="1"/>
  <c r="B5732" i="1"/>
  <c r="B5690" i="1"/>
  <c r="B5644" i="1"/>
  <c r="B5610" i="1"/>
  <c r="B5604" i="1"/>
  <c r="B5562" i="1"/>
  <c r="B5456" i="1"/>
  <c r="B5424" i="1"/>
  <c r="B5393" i="1"/>
  <c r="C5368" i="1"/>
  <c r="B5225" i="1"/>
  <c r="C5216" i="1"/>
  <c r="B5193" i="1"/>
  <c r="C5191" i="1"/>
  <c r="C5189" i="1"/>
  <c r="C5181" i="1"/>
  <c r="C5144" i="1"/>
  <c r="C5120" i="1"/>
  <c r="B5082" i="1"/>
  <c r="C5059" i="1"/>
  <c r="B5059" i="1"/>
  <c r="C5049" i="1"/>
  <c r="B5043" i="1"/>
  <c r="B5038" i="1"/>
  <c r="B5001" i="1"/>
  <c r="B4999" i="1"/>
  <c r="C4992" i="1"/>
  <c r="B4985" i="1"/>
  <c r="B4972" i="1"/>
  <c r="C4970" i="1"/>
  <c r="B4970" i="1"/>
  <c r="B4953" i="1"/>
  <c r="B4944" i="1"/>
  <c r="B4929" i="1"/>
  <c r="B4923" i="1"/>
  <c r="B4920" i="1"/>
  <c r="B4888" i="1"/>
  <c r="B4886" i="1"/>
  <c r="B4847" i="1"/>
  <c r="B4813" i="1"/>
  <c r="C4813" i="1"/>
  <c r="B4809" i="1"/>
  <c r="B4807" i="1"/>
  <c r="B4788" i="1"/>
  <c r="B4781" i="1"/>
  <c r="C4781" i="1"/>
  <c r="B4777" i="1"/>
  <c r="B4775" i="1"/>
  <c r="B4752" i="1"/>
  <c r="B4734" i="1"/>
  <c r="B4719" i="1"/>
  <c r="B4686" i="1"/>
  <c r="B4677" i="1"/>
  <c r="B4639" i="1"/>
  <c r="C4619" i="1"/>
  <c r="B4619" i="1"/>
  <c r="B4617" i="1"/>
  <c r="B4606" i="1"/>
  <c r="B4575" i="1"/>
  <c r="B4566" i="1"/>
  <c r="C4566" i="1"/>
  <c r="C4547" i="1"/>
  <c r="B4547" i="1"/>
  <c r="B4542" i="1"/>
  <c r="B4540" i="1"/>
  <c r="B4538" i="1"/>
  <c r="C4531" i="1"/>
  <c r="B4531" i="1"/>
  <c r="B4524" i="1"/>
  <c r="B4503" i="1"/>
  <c r="B4490" i="1"/>
  <c r="B4433" i="1"/>
  <c r="B4414" i="1"/>
  <c r="B4398" i="1"/>
  <c r="C4398" i="1"/>
  <c r="B4382" i="1"/>
  <c r="C4382" i="1"/>
  <c r="B4366" i="1"/>
  <c r="C4366" i="1"/>
  <c r="B4355" i="1"/>
  <c r="B4330" i="1"/>
  <c r="B4313" i="1"/>
  <c r="C4313" i="1"/>
  <c r="B4225" i="1"/>
  <c r="C4225" i="1"/>
  <c r="B4200" i="1"/>
  <c r="B4190" i="1"/>
  <c r="B4160" i="1"/>
  <c r="B4105" i="1"/>
  <c r="B4064" i="1"/>
  <c r="B4056" i="1"/>
  <c r="B3944" i="1"/>
  <c r="C3944" i="1"/>
  <c r="B3910" i="1"/>
  <c r="C3910" i="1"/>
  <c r="B3897" i="1"/>
  <c r="B3832" i="1"/>
  <c r="C3832" i="1"/>
  <c r="B3822" i="1"/>
  <c r="B3694" i="1"/>
  <c r="B3680" i="1"/>
  <c r="B3668" i="1"/>
  <c r="C3668" i="1"/>
  <c r="B3619" i="1"/>
  <c r="C3619" i="1"/>
  <c r="B3609" i="1"/>
  <c r="B3588" i="1"/>
  <c r="B3536" i="1"/>
  <c r="B3511" i="1"/>
  <c r="B3447" i="1"/>
  <c r="B3432" i="1"/>
  <c r="B3407" i="1"/>
  <c r="B3335" i="1"/>
  <c r="B3289" i="1"/>
  <c r="B3240" i="1"/>
  <c r="B5007" i="1"/>
  <c r="B4991" i="1"/>
  <c r="B4976" i="1"/>
  <c r="B4961" i="1"/>
  <c r="B4950" i="1"/>
  <c r="C4950" i="1"/>
  <c r="B4926" i="1"/>
  <c r="C4926" i="1"/>
  <c r="B4896" i="1"/>
  <c r="B4884" i="1"/>
  <c r="C4884" i="1"/>
  <c r="B4879" i="1"/>
  <c r="B4824" i="1"/>
  <c r="B4822" i="1"/>
  <c r="B4783" i="1"/>
  <c r="B4749" i="1"/>
  <c r="C4749" i="1"/>
  <c r="C4706" i="1"/>
  <c r="B4706" i="1"/>
  <c r="C4675" i="1"/>
  <c r="B4675" i="1"/>
  <c r="B4673" i="1"/>
  <c r="B4633" i="1"/>
  <c r="C4627" i="1"/>
  <c r="B4627" i="1"/>
  <c r="B4625" i="1"/>
  <c r="B4614" i="1"/>
  <c r="B4492" i="1"/>
  <c r="B4478" i="1"/>
  <c r="B4458" i="1"/>
  <c r="B4453" i="1"/>
  <c r="B4437" i="1"/>
  <c r="C4435" i="1"/>
  <c r="B4435" i="1"/>
  <c r="B4280" i="1"/>
  <c r="C4280" i="1"/>
  <c r="B4241" i="1"/>
  <c r="C4229" i="1"/>
  <c r="B4229" i="1"/>
  <c r="B4222" i="1"/>
  <c r="B4182" i="1"/>
  <c r="B4152" i="1"/>
  <c r="B4142" i="1"/>
  <c r="C4107" i="1"/>
  <c r="B4107" i="1"/>
  <c r="B4074" i="1"/>
  <c r="C4074" i="1"/>
  <c r="B4046" i="1"/>
  <c r="C4039" i="1"/>
  <c r="B4039" i="1"/>
  <c r="B3995" i="1"/>
  <c r="B3899" i="1"/>
  <c r="B3883" i="1"/>
  <c r="B3873" i="1"/>
  <c r="B3846" i="1"/>
  <c r="B3752" i="1"/>
  <c r="B3742" i="1"/>
  <c r="B3731" i="1"/>
  <c r="B3654" i="1"/>
  <c r="C3654" i="1"/>
  <c r="B3552" i="1"/>
  <c r="B3464" i="1"/>
  <c r="B3200" i="1"/>
  <c r="B4383" i="1"/>
  <c r="B4375" i="1"/>
  <c r="B4367" i="1"/>
  <c r="B4342" i="1"/>
  <c r="B4336" i="1"/>
  <c r="B4316" i="1"/>
  <c r="B4314" i="1"/>
  <c r="B4279" i="1"/>
  <c r="B4273" i="1"/>
  <c r="B4265" i="1"/>
  <c r="B4257" i="1"/>
  <c r="B4249" i="1"/>
  <c r="B4210" i="1"/>
  <c r="B4194" i="1"/>
  <c r="B4178" i="1"/>
  <c r="B4162" i="1"/>
  <c r="B4146" i="1"/>
  <c r="B4130" i="1"/>
  <c r="B4108" i="1"/>
  <c r="B4083" i="1"/>
  <c r="B4044" i="1"/>
  <c r="B4025" i="1"/>
  <c r="B4004" i="1"/>
  <c r="B3921" i="1"/>
  <c r="B3860" i="1"/>
  <c r="B3852" i="1"/>
  <c r="B3772" i="1"/>
  <c r="B3716" i="1"/>
  <c r="B3649" i="1"/>
  <c r="B3641" i="1"/>
  <c r="B3635" i="1"/>
  <c r="C3635" i="1"/>
  <c r="B3620" i="1"/>
  <c r="B3603" i="1"/>
  <c r="B3572" i="1"/>
  <c r="B3524" i="1"/>
  <c r="B3483" i="1"/>
  <c r="B3471" i="1"/>
  <c r="B3452" i="1"/>
  <c r="B3404" i="1"/>
  <c r="B3337" i="1"/>
  <c r="B3334" i="1"/>
  <c r="C3302" i="1"/>
  <c r="B3302" i="1"/>
  <c r="B3297" i="1"/>
  <c r="B3272" i="1"/>
  <c r="C3272" i="1"/>
  <c r="C3233" i="1"/>
  <c r="B3233" i="1"/>
  <c r="B3231" i="1"/>
  <c r="B3223" i="1"/>
  <c r="C3214" i="1"/>
  <c r="B3214" i="1"/>
  <c r="B3201" i="1"/>
  <c r="C3201" i="1"/>
  <c r="B3193" i="1"/>
  <c r="B3179" i="1"/>
  <c r="C3179" i="1"/>
  <c r="C3161" i="1"/>
  <c r="B3161" i="1"/>
  <c r="C3122" i="1"/>
  <c r="B3122" i="1"/>
  <c r="B3120" i="1"/>
  <c r="C3111" i="1"/>
  <c r="B3111" i="1"/>
  <c r="B3099" i="1"/>
  <c r="C3099" i="1"/>
  <c r="C3058" i="1"/>
  <c r="B3058" i="1"/>
  <c r="B3056" i="1"/>
  <c r="C3047" i="1"/>
  <c r="B3047" i="1"/>
  <c r="B3035" i="1"/>
  <c r="C3035" i="1"/>
  <c r="C2911" i="1"/>
  <c r="B2911" i="1"/>
  <c r="B2866" i="1"/>
  <c r="C2842" i="1"/>
  <c r="B2842" i="1"/>
  <c r="C2832" i="1"/>
  <c r="B2832" i="1"/>
  <c r="B2769" i="1"/>
  <c r="B2283" i="1"/>
  <c r="B2207" i="1"/>
  <c r="B4526" i="1"/>
  <c r="B4518" i="1"/>
  <c r="B4494" i="1"/>
  <c r="B4334" i="1"/>
  <c r="B4328" i="1"/>
  <c r="B4308" i="1"/>
  <c r="B4306" i="1"/>
  <c r="B4271" i="1"/>
  <c r="B4263" i="1"/>
  <c r="B4255" i="1"/>
  <c r="B4247" i="1"/>
  <c r="B4239" i="1"/>
  <c r="B4220" i="1"/>
  <c r="B4218" i="1"/>
  <c r="B4202" i="1"/>
  <c r="B4186" i="1"/>
  <c r="B4170" i="1"/>
  <c r="B4154" i="1"/>
  <c r="B4138" i="1"/>
  <c r="B4122" i="1"/>
  <c r="B4116" i="1"/>
  <c r="B4089" i="1"/>
  <c r="B4066" i="1"/>
  <c r="B4058" i="1"/>
  <c r="B4052" i="1"/>
  <c r="B4010" i="1"/>
  <c r="B3977" i="1"/>
  <c r="B3971" i="1"/>
  <c r="B3889" i="1"/>
  <c r="B3881" i="1"/>
  <c r="B3844" i="1"/>
  <c r="B3764" i="1"/>
  <c r="B3756" i="1"/>
  <c r="B3708" i="1"/>
  <c r="B3700" i="1"/>
  <c r="B3676" i="1"/>
  <c r="B3643" i="1"/>
  <c r="B3611" i="1"/>
  <c r="B3599" i="1"/>
  <c r="B3580" i="1"/>
  <c r="B3532" i="1"/>
  <c r="B3515" i="1"/>
  <c r="C3515" i="1"/>
  <c r="B3489" i="1"/>
  <c r="B3479" i="1"/>
  <c r="B3412" i="1"/>
  <c r="B3395" i="1"/>
  <c r="C3395" i="1"/>
  <c r="B3372" i="1"/>
  <c r="B3361" i="1"/>
  <c r="B3355" i="1"/>
  <c r="B3347" i="1"/>
  <c r="B3339" i="1"/>
  <c r="B3320" i="1"/>
  <c r="B3316" i="1"/>
  <c r="C3310" i="1"/>
  <c r="B3310" i="1"/>
  <c r="B3299" i="1"/>
  <c r="B3291" i="1"/>
  <c r="B3274" i="1"/>
  <c r="C3274" i="1"/>
  <c r="C3257" i="1"/>
  <c r="B3257" i="1"/>
  <c r="B3255" i="1"/>
  <c r="B3235" i="1"/>
  <c r="C3235" i="1"/>
  <c r="B3181" i="1"/>
  <c r="B3163" i="1"/>
  <c r="C3163" i="1"/>
  <c r="B3144" i="1"/>
  <c r="C3144" i="1"/>
  <c r="B3124" i="1"/>
  <c r="C3124" i="1"/>
  <c r="B3101" i="1"/>
  <c r="C3101" i="1"/>
  <c r="B3080" i="1"/>
  <c r="C3080" i="1"/>
  <c r="B3060" i="1"/>
  <c r="C3060" i="1"/>
  <c r="B3037" i="1"/>
  <c r="C3037" i="1"/>
  <c r="B3011" i="1"/>
  <c r="C3011" i="1"/>
  <c r="C3001" i="1"/>
  <c r="B3001" i="1"/>
  <c r="B2979" i="1"/>
  <c r="C2979" i="1"/>
  <c r="C2969" i="1"/>
  <c r="B2969" i="1"/>
  <c r="B2947" i="1"/>
  <c r="C2947" i="1"/>
  <c r="C2937" i="1"/>
  <c r="B2937" i="1"/>
  <c r="B2901" i="1"/>
  <c r="C2868" i="1"/>
  <c r="B2868" i="1"/>
  <c r="B2863" i="1"/>
  <c r="B2856" i="1"/>
  <c r="C2856" i="1"/>
  <c r="C2849" i="1"/>
  <c r="B2849" i="1"/>
  <c r="C2808" i="1"/>
  <c r="B2808" i="1"/>
  <c r="B2798" i="1"/>
  <c r="B2783" i="1"/>
  <c r="C2783" i="1"/>
  <c r="B2741" i="1"/>
  <c r="C2741" i="1"/>
  <c r="B2705" i="1"/>
  <c r="B2361" i="1"/>
  <c r="B4550" i="1"/>
  <c r="B4439" i="1"/>
  <c r="B4431" i="1"/>
  <c r="B4409" i="1"/>
  <c r="B4401" i="1"/>
  <c r="B4393" i="1"/>
  <c r="B4385" i="1"/>
  <c r="B4377" i="1"/>
  <c r="B4369" i="1"/>
  <c r="B4361" i="1"/>
  <c r="B4326" i="1"/>
  <c r="B4321" i="1"/>
  <c r="B4300" i="1"/>
  <c r="B4298" i="1"/>
  <c r="B4235" i="1"/>
  <c r="B4212" i="1"/>
  <c r="B4204" i="1"/>
  <c r="B4196" i="1"/>
  <c r="B4188" i="1"/>
  <c r="B4180" i="1"/>
  <c r="B4172" i="1"/>
  <c r="B4164" i="1"/>
  <c r="B4156" i="1"/>
  <c r="B4148" i="1"/>
  <c r="B4140" i="1"/>
  <c r="B4132" i="1"/>
  <c r="B4124" i="1"/>
  <c r="B4099" i="1"/>
  <c r="B4060" i="1"/>
  <c r="B4035" i="1"/>
  <c r="B4018" i="1"/>
  <c r="B4012" i="1"/>
  <c r="B3993" i="1"/>
  <c r="B3987" i="1"/>
  <c r="B3836" i="1"/>
  <c r="B3793" i="1"/>
  <c r="B3785" i="1"/>
  <c r="B3748" i="1"/>
  <c r="B3617" i="1"/>
  <c r="B3614" i="1"/>
  <c r="B3607" i="1"/>
  <c r="B3568" i="1"/>
  <c r="B3563" i="1"/>
  <c r="B3540" i="1"/>
  <c r="B3521" i="1"/>
  <c r="C3521" i="1"/>
  <c r="B3518" i="1"/>
  <c r="B3500" i="1"/>
  <c r="B3491" i="1"/>
  <c r="B3487" i="1"/>
  <c r="B3460" i="1"/>
  <c r="B3448" i="1"/>
  <c r="B3443" i="1"/>
  <c r="B3420" i="1"/>
  <c r="B3401" i="1"/>
  <c r="C3401" i="1"/>
  <c r="B3398" i="1"/>
  <c r="B3383" i="1"/>
  <c r="B3380" i="1"/>
  <c r="B3363" i="1"/>
  <c r="B3328" i="1"/>
  <c r="B3324" i="1"/>
  <c r="B3305" i="1"/>
  <c r="B3276" i="1"/>
  <c r="C3276" i="1"/>
  <c r="B3270" i="1"/>
  <c r="B3267" i="1"/>
  <c r="B3259" i="1"/>
  <c r="C3259" i="1"/>
  <c r="B3250" i="1"/>
  <c r="B3225" i="1"/>
  <c r="B3203" i="1"/>
  <c r="C3203" i="1"/>
  <c r="B3196" i="1"/>
  <c r="B3177" i="1"/>
  <c r="B3165" i="1"/>
  <c r="C3165" i="1"/>
  <c r="C2873" i="1"/>
  <c r="B2873" i="1"/>
  <c r="C2834" i="1"/>
  <c r="B2834" i="1"/>
  <c r="B2800" i="1"/>
  <c r="B2390" i="1"/>
  <c r="B2357" i="1"/>
  <c r="B2209" i="1"/>
  <c r="B3548" i="1"/>
  <c r="C3534" i="1"/>
  <c r="B3534" i="1"/>
  <c r="B3529" i="1"/>
  <c r="B3523" i="1"/>
  <c r="B3497" i="1"/>
  <c r="B3451" i="1"/>
  <c r="B3428" i="1"/>
  <c r="B3403" i="1"/>
  <c r="B3388" i="1"/>
  <c r="B3369" i="1"/>
  <c r="B3313" i="1"/>
  <c r="B3282" i="1"/>
  <c r="B3280" i="1"/>
  <c r="B3271" i="1"/>
  <c r="C3241" i="1"/>
  <c r="B3241" i="1"/>
  <c r="B3239" i="1"/>
  <c r="C3222" i="1"/>
  <c r="B3222" i="1"/>
  <c r="B3205" i="1"/>
  <c r="C3205" i="1"/>
  <c r="B3187" i="1"/>
  <c r="C3187" i="1"/>
  <c r="C3153" i="1"/>
  <c r="B3153" i="1"/>
  <c r="C3130" i="1"/>
  <c r="B3130" i="1"/>
  <c r="C3128" i="1"/>
  <c r="B3128" i="1"/>
  <c r="C3119" i="1"/>
  <c r="B3119" i="1"/>
  <c r="B3105" i="1"/>
  <c r="C3105" i="1"/>
  <c r="C3103" i="1"/>
  <c r="B3103" i="1"/>
  <c r="C3089" i="1"/>
  <c r="B3089" i="1"/>
  <c r="C3066" i="1"/>
  <c r="B3066" i="1"/>
  <c r="C3064" i="1"/>
  <c r="B3064" i="1"/>
  <c r="C3055" i="1"/>
  <c r="B3055" i="1"/>
  <c r="B3041" i="1"/>
  <c r="C3041" i="1"/>
  <c r="C3039" i="1"/>
  <c r="B3039" i="1"/>
  <c r="C3025" i="1"/>
  <c r="B3025" i="1"/>
  <c r="B3003" i="1"/>
  <c r="C3003" i="1"/>
  <c r="C2993" i="1"/>
  <c r="B2993" i="1"/>
  <c r="B2971" i="1"/>
  <c r="C2971" i="1"/>
  <c r="C2961" i="1"/>
  <c r="B2961" i="1"/>
  <c r="B2939" i="1"/>
  <c r="C2939" i="1"/>
  <c r="C2929" i="1"/>
  <c r="B2929" i="1"/>
  <c r="B2917" i="1"/>
  <c r="B2905" i="1"/>
  <c r="C2905" i="1"/>
  <c r="B2810" i="1"/>
  <c r="C2785" i="1"/>
  <c r="B2785" i="1"/>
  <c r="B2761" i="1"/>
  <c r="C2754" i="1"/>
  <c r="B2754" i="1"/>
  <c r="B2709" i="1"/>
  <c r="C2709" i="1"/>
  <c r="B2609" i="1"/>
  <c r="B2486" i="1"/>
  <c r="B2354" i="1"/>
  <c r="C4359" i="1"/>
  <c r="B4347" i="1"/>
  <c r="B4345" i="1"/>
  <c r="C4334" i="1"/>
  <c r="C4332" i="1"/>
  <c r="C4330" i="1"/>
  <c r="C4328" i="1"/>
  <c r="B4311" i="1"/>
  <c r="B4305" i="1"/>
  <c r="B4302" i="1"/>
  <c r="C4296" i="1"/>
  <c r="B4284" i="1"/>
  <c r="B4282" i="1"/>
  <c r="B4245" i="1"/>
  <c r="C4243" i="1"/>
  <c r="C4241" i="1"/>
  <c r="C4239" i="1"/>
  <c r="C4233" i="1"/>
  <c r="C4231" i="1"/>
  <c r="B4227" i="1"/>
  <c r="C4220" i="1"/>
  <c r="C4218" i="1"/>
  <c r="C4216" i="1"/>
  <c r="C4208" i="1"/>
  <c r="C4202" i="1"/>
  <c r="C4200" i="1"/>
  <c r="C4192" i="1"/>
  <c r="C4186" i="1"/>
  <c r="C4184" i="1"/>
  <c r="C4176" i="1"/>
  <c r="C4170" i="1"/>
  <c r="C4168" i="1"/>
  <c r="C4160" i="1"/>
  <c r="C4154" i="1"/>
  <c r="C4152" i="1"/>
  <c r="C4144" i="1"/>
  <c r="C4138" i="1"/>
  <c r="C4136" i="1"/>
  <c r="C4128" i="1"/>
  <c r="C4122" i="1"/>
  <c r="C4118" i="1"/>
  <c r="B4115" i="1"/>
  <c r="B4091" i="1"/>
  <c r="B4087" i="1"/>
  <c r="B4076" i="1"/>
  <c r="C4064" i="1"/>
  <c r="C4058" i="1"/>
  <c r="C4054" i="1"/>
  <c r="B4051" i="1"/>
  <c r="B4027" i="1"/>
  <c r="B4020" i="1"/>
  <c r="C4016" i="1"/>
  <c r="B4009" i="1"/>
  <c r="B4001" i="1"/>
  <c r="B3983" i="1"/>
  <c r="C3979" i="1"/>
  <c r="B3975" i="1"/>
  <c r="B3970" i="1"/>
  <c r="B3965" i="1"/>
  <c r="B3948" i="1"/>
  <c r="B3940" i="1"/>
  <c r="B3932" i="1"/>
  <c r="B3924" i="1"/>
  <c r="B3916" i="1"/>
  <c r="B3908" i="1"/>
  <c r="B3900" i="1"/>
  <c r="C3891" i="1"/>
  <c r="B3885" i="1"/>
  <c r="C3883" i="1"/>
  <c r="C3881" i="1"/>
  <c r="C3875" i="1"/>
  <c r="C3873" i="1"/>
  <c r="B3857" i="1"/>
  <c r="B3849" i="1"/>
  <c r="C3840" i="1"/>
  <c r="C3838" i="1"/>
  <c r="B3812" i="1"/>
  <c r="B3805" i="1"/>
  <c r="C3803" i="1"/>
  <c r="C3801" i="1"/>
  <c r="C3768" i="1"/>
  <c r="C3766" i="1"/>
  <c r="C3764" i="1"/>
  <c r="C3756" i="1"/>
  <c r="C3752" i="1"/>
  <c r="C3750" i="1"/>
  <c r="B3733" i="1"/>
  <c r="C3731" i="1"/>
  <c r="C3729" i="1"/>
  <c r="B3713" i="1"/>
  <c r="C3708" i="1"/>
  <c r="B3702" i="1"/>
  <c r="C3700" i="1"/>
  <c r="C3676" i="1"/>
  <c r="B3652" i="1"/>
  <c r="B3645" i="1"/>
  <c r="C3643" i="1"/>
  <c r="C3639" i="1"/>
  <c r="B3625" i="1"/>
  <c r="B3622" i="1"/>
  <c r="C3611" i="1"/>
  <c r="C3599" i="1"/>
  <c r="B3584" i="1"/>
  <c r="B3579" i="1"/>
  <c r="B3574" i="1"/>
  <c r="C3559" i="1"/>
  <c r="C3542" i="1"/>
  <c r="B3542" i="1"/>
  <c r="C3536" i="1"/>
  <c r="B3531" i="1"/>
  <c r="B3526" i="1"/>
  <c r="B3508" i="1"/>
  <c r="C3504" i="1"/>
  <c r="C3489" i="1"/>
  <c r="C3479" i="1"/>
  <c r="C3464" i="1"/>
  <c r="B3457" i="1"/>
  <c r="B3454" i="1"/>
  <c r="C3439" i="1"/>
  <c r="C3424" i="1"/>
  <c r="B3411" i="1"/>
  <c r="B3406" i="1"/>
  <c r="B3371" i="1"/>
  <c r="B3367" i="1"/>
  <c r="C3361" i="1"/>
  <c r="C3355" i="1"/>
  <c r="C3347" i="1"/>
  <c r="C3339" i="1"/>
  <c r="B3332" i="1"/>
  <c r="C3320" i="1"/>
  <c r="C3299" i="1"/>
  <c r="C3295" i="1"/>
  <c r="C3291" i="1"/>
  <c r="B3284" i="1"/>
  <c r="C3255" i="1"/>
  <c r="C3248" i="1"/>
  <c r="B3243" i="1"/>
  <c r="C3243" i="1"/>
  <c r="B3234" i="1"/>
  <c r="B3219" i="1"/>
  <c r="B3194" i="1"/>
  <c r="B3189" i="1"/>
  <c r="B3180" i="1"/>
  <c r="B3169" i="1"/>
  <c r="C3169" i="1"/>
  <c r="B3155" i="1"/>
  <c r="C3155" i="1"/>
  <c r="B3132" i="1"/>
  <c r="C3132" i="1"/>
  <c r="B3091" i="1"/>
  <c r="C3091" i="1"/>
  <c r="B3068" i="1"/>
  <c r="C3068" i="1"/>
  <c r="B3027" i="1"/>
  <c r="C3027" i="1"/>
  <c r="B2875" i="1"/>
  <c r="B2836" i="1"/>
  <c r="B2821" i="1"/>
  <c r="B2802" i="1"/>
  <c r="B2422" i="1"/>
  <c r="B2289" i="1"/>
  <c r="B2169" i="1"/>
  <c r="B4975" i="1"/>
  <c r="B4905" i="1"/>
  <c r="B4903" i="1"/>
  <c r="B4889" i="1"/>
  <c r="B4887" i="1"/>
  <c r="B4865" i="1"/>
  <c r="B4849" i="1"/>
  <c r="B4825" i="1"/>
  <c r="B4823" i="1"/>
  <c r="B4801" i="1"/>
  <c r="B4785" i="1"/>
  <c r="B4761" i="1"/>
  <c r="B4759" i="1"/>
  <c r="B4742" i="1"/>
  <c r="B4736" i="1"/>
  <c r="B4728" i="1"/>
  <c r="B4703" i="1"/>
  <c r="B4689" i="1"/>
  <c r="B4670" i="1"/>
  <c r="B4662" i="1"/>
  <c r="B4654" i="1"/>
  <c r="B4646" i="1"/>
  <c r="B4622" i="1"/>
  <c r="C4548" i="1"/>
  <c r="C4538" i="1"/>
  <c r="B4535" i="1"/>
  <c r="C4532" i="1"/>
  <c r="C4524" i="1"/>
  <c r="C4514" i="1"/>
  <c r="B4511" i="1"/>
  <c r="C4498" i="1"/>
  <c r="B4495" i="1"/>
  <c r="C4490" i="1"/>
  <c r="B4487" i="1"/>
  <c r="C4477" i="1"/>
  <c r="B4473" i="1"/>
  <c r="C4453" i="1"/>
  <c r="B4449" i="1"/>
  <c r="B4438" i="1"/>
  <c r="C4431" i="1"/>
  <c r="B4422" i="1"/>
  <c r="B4419" i="1"/>
  <c r="B4408" i="1"/>
  <c r="B4400" i="1"/>
  <c r="B4392" i="1"/>
  <c r="B4384" i="1"/>
  <c r="B4376" i="1"/>
  <c r="B4368" i="1"/>
  <c r="B4360" i="1"/>
  <c r="B4357" i="1"/>
  <c r="C4351" i="1"/>
  <c r="B4339" i="1"/>
  <c r="B4337" i="1"/>
  <c r="C4326" i="1"/>
  <c r="C4324" i="1"/>
  <c r="C4321" i="1"/>
  <c r="B4303" i="1"/>
  <c r="B4297" i="1"/>
  <c r="B4294" i="1"/>
  <c r="C4288" i="1"/>
  <c r="B4276" i="1"/>
  <c r="B4274" i="1"/>
  <c r="B4268" i="1"/>
  <c r="B4266" i="1"/>
  <c r="B4260" i="1"/>
  <c r="B4258" i="1"/>
  <c r="B4252" i="1"/>
  <c r="B4250" i="1"/>
  <c r="B4244" i="1"/>
  <c r="B4237" i="1"/>
  <c r="B4234" i="1"/>
  <c r="B4217" i="1"/>
  <c r="C4214" i="1"/>
  <c r="B4211" i="1"/>
  <c r="C4206" i="1"/>
  <c r="B4201" i="1"/>
  <c r="C4198" i="1"/>
  <c r="B4195" i="1"/>
  <c r="C4190" i="1"/>
  <c r="B4185" i="1"/>
  <c r="C4182" i="1"/>
  <c r="B4179" i="1"/>
  <c r="C4174" i="1"/>
  <c r="B4169" i="1"/>
  <c r="C4166" i="1"/>
  <c r="B4163" i="1"/>
  <c r="C4158" i="1"/>
  <c r="B4153" i="1"/>
  <c r="C4150" i="1"/>
  <c r="B4147" i="1"/>
  <c r="C4142" i="1"/>
  <c r="B4137" i="1"/>
  <c r="C4134" i="1"/>
  <c r="B4131" i="1"/>
  <c r="C4126" i="1"/>
  <c r="B4121" i="1"/>
  <c r="C4113" i="1"/>
  <c r="B4098" i="1"/>
  <c r="B4095" i="1"/>
  <c r="B4090" i="1"/>
  <c r="B4084" i="1"/>
  <c r="C4072" i="1"/>
  <c r="C4062" i="1"/>
  <c r="B4057" i="1"/>
  <c r="C4049" i="1"/>
  <c r="B4034" i="1"/>
  <c r="B4031" i="1"/>
  <c r="C4014" i="1"/>
  <c r="B3999" i="1"/>
  <c r="C3995" i="1"/>
  <c r="B3991" i="1"/>
  <c r="B3986" i="1"/>
  <c r="B3981" i="1"/>
  <c r="B3972" i="1"/>
  <c r="B3892" i="1"/>
  <c r="B3884" i="1"/>
  <c r="B3877" i="1"/>
  <c r="C3836" i="1"/>
  <c r="C3824" i="1"/>
  <c r="C3822" i="1"/>
  <c r="B3804" i="1"/>
  <c r="C3795" i="1"/>
  <c r="B3789" i="1"/>
  <c r="C3787" i="1"/>
  <c r="C3785" i="1"/>
  <c r="C3779" i="1"/>
  <c r="C3777" i="1"/>
  <c r="B3761" i="1"/>
  <c r="B3753" i="1"/>
  <c r="C3744" i="1"/>
  <c r="C3742" i="1"/>
  <c r="B3732" i="1"/>
  <c r="B3704" i="1"/>
  <c r="C3696" i="1"/>
  <c r="C3694" i="1"/>
  <c r="C3684" i="1"/>
  <c r="B3681" i="1"/>
  <c r="C3681" i="1"/>
  <c r="C3672" i="1"/>
  <c r="C3670" i="1"/>
  <c r="B3636" i="1"/>
  <c r="B3585" i="1"/>
  <c r="B3560" i="1"/>
  <c r="B3556" i="1"/>
  <c r="C3550" i="1"/>
  <c r="B3550" i="1"/>
  <c r="B3539" i="1"/>
  <c r="B3505" i="1"/>
  <c r="B3499" i="1"/>
  <c r="C3499" i="1"/>
  <c r="B3465" i="1"/>
  <c r="B3459" i="1"/>
  <c r="B3440" i="1"/>
  <c r="B3436" i="1"/>
  <c r="C3430" i="1"/>
  <c r="B3430" i="1"/>
  <c r="B3425" i="1"/>
  <c r="B3419" i="1"/>
  <c r="B3379" i="1"/>
  <c r="B3290" i="1"/>
  <c r="C3290" i="1"/>
  <c r="B3288" i="1"/>
  <c r="B3258" i="1"/>
  <c r="B3215" i="1"/>
  <c r="C3207" i="1"/>
  <c r="B3207" i="1"/>
  <c r="B3171" i="1"/>
  <c r="C3171" i="1"/>
  <c r="B3107" i="1"/>
  <c r="C3107" i="1"/>
  <c r="B3093" i="1"/>
  <c r="C3093" i="1"/>
  <c r="B3043" i="1"/>
  <c r="C3043" i="1"/>
  <c r="B3029" i="1"/>
  <c r="C3029" i="1"/>
  <c r="C3017" i="1"/>
  <c r="B3017" i="1"/>
  <c r="B2995" i="1"/>
  <c r="C2995" i="1"/>
  <c r="C2985" i="1"/>
  <c r="B2985" i="1"/>
  <c r="B2963" i="1"/>
  <c r="C2963" i="1"/>
  <c r="C2953" i="1"/>
  <c r="B2953" i="1"/>
  <c r="B2931" i="1"/>
  <c r="C2931" i="1"/>
  <c r="B2921" i="1"/>
  <c r="C2921" i="1"/>
  <c r="B2907" i="1"/>
  <c r="C2907" i="1"/>
  <c r="B2838" i="1"/>
  <c r="C2826" i="1"/>
  <c r="B2826" i="1"/>
  <c r="B2804" i="1"/>
  <c r="C2804" i="1"/>
  <c r="B2792" i="1"/>
  <c r="C2792" i="1"/>
  <c r="C2756" i="1"/>
  <c r="B2756" i="1"/>
  <c r="C2722" i="1"/>
  <c r="B2722" i="1"/>
  <c r="B2502" i="1"/>
  <c r="B2377" i="1"/>
  <c r="B2338" i="1"/>
  <c r="B2291" i="1"/>
  <c r="B4969" i="1"/>
  <c r="B4967" i="1"/>
  <c r="B4959" i="1"/>
  <c r="B4943" i="1"/>
  <c r="B4937" i="1"/>
  <c r="B4935" i="1"/>
  <c r="B4919" i="1"/>
  <c r="B4913" i="1"/>
  <c r="B4897" i="1"/>
  <c r="B4881" i="1"/>
  <c r="B4862" i="1"/>
  <c r="B4833" i="1"/>
  <c r="B4817" i="1"/>
  <c r="B4798" i="1"/>
  <c r="B4769" i="1"/>
  <c r="B4753" i="1"/>
  <c r="B4697" i="1"/>
  <c r="B4678" i="1"/>
  <c r="B4567" i="1"/>
  <c r="B4543" i="1"/>
  <c r="B4527" i="1"/>
  <c r="B4519" i="1"/>
  <c r="B4505" i="1"/>
  <c r="B4481" i="1"/>
  <c r="B4465" i="1"/>
  <c r="B4457" i="1"/>
  <c r="B4446" i="1"/>
  <c r="B4430" i="1"/>
  <c r="B4416" i="1"/>
  <c r="B4358" i="1"/>
  <c r="B4352" i="1"/>
  <c r="B4331" i="1"/>
  <c r="B4329" i="1"/>
  <c r="B4295" i="1"/>
  <c r="B4289" i="1"/>
  <c r="B4242" i="1"/>
  <c r="B4240" i="1"/>
  <c r="B4236" i="1"/>
  <c r="B4232" i="1"/>
  <c r="B4092" i="1"/>
  <c r="B4067" i="1"/>
  <c r="B4028" i="1"/>
  <c r="B4002" i="1"/>
  <c r="B3988" i="1"/>
  <c r="B3980" i="1"/>
  <c r="B3978" i="1"/>
  <c r="B3876" i="1"/>
  <c r="B3796" i="1"/>
  <c r="B3788" i="1"/>
  <c r="B3689" i="1"/>
  <c r="B3633" i="1"/>
  <c r="B3627" i="1"/>
  <c r="C3627" i="1"/>
  <c r="B3593" i="1"/>
  <c r="B3587" i="1"/>
  <c r="C3552" i="1"/>
  <c r="B3547" i="1"/>
  <c r="C3529" i="1"/>
  <c r="C3523" i="1"/>
  <c r="B3516" i="1"/>
  <c r="C3512" i="1"/>
  <c r="B3502" i="1"/>
  <c r="C3497" i="1"/>
  <c r="C3472" i="1"/>
  <c r="B3467" i="1"/>
  <c r="C3451" i="1"/>
  <c r="C3447" i="1"/>
  <c r="C3432" i="1"/>
  <c r="B3427" i="1"/>
  <c r="B3422" i="1"/>
  <c r="B3409" i="1"/>
  <c r="C3403" i="1"/>
  <c r="B3396" i="1"/>
  <c r="B3387" i="1"/>
  <c r="B3382" i="1"/>
  <c r="C3369" i="1"/>
  <c r="B3356" i="1"/>
  <c r="B3348" i="1"/>
  <c r="B3340" i="1"/>
  <c r="B3326" i="1"/>
  <c r="C3313" i="1"/>
  <c r="B3300" i="1"/>
  <c r="B3292" i="1"/>
  <c r="C3282" i="1"/>
  <c r="C3280" i="1"/>
  <c r="C3271" i="1"/>
  <c r="B3263" i="1"/>
  <c r="B3260" i="1"/>
  <c r="C3249" i="1"/>
  <c r="B3249" i="1"/>
  <c r="B3247" i="1"/>
  <c r="C3239" i="1"/>
  <c r="C3232" i="1"/>
  <c r="C3200" i="1"/>
  <c r="B3195" i="1"/>
  <c r="C3195" i="1"/>
  <c r="B3178" i="1"/>
  <c r="B3173" i="1"/>
  <c r="B3145" i="1"/>
  <c r="C3138" i="1"/>
  <c r="B3138" i="1"/>
  <c r="B3136" i="1"/>
  <c r="C3136" i="1"/>
  <c r="B3109" i="1"/>
  <c r="C3109" i="1"/>
  <c r="B3081" i="1"/>
  <c r="C3074" i="1"/>
  <c r="B3074" i="1"/>
  <c r="B3072" i="1"/>
  <c r="C3072" i="1"/>
  <c r="B3045" i="1"/>
  <c r="C3045" i="1"/>
  <c r="B2864" i="1"/>
  <c r="C2724" i="1"/>
  <c r="B2724" i="1"/>
  <c r="C2692" i="1"/>
  <c r="B2692" i="1"/>
  <c r="B2625" i="1"/>
  <c r="B2577" i="1"/>
  <c r="B2518" i="1"/>
  <c r="B4350" i="1"/>
  <c r="B4344" i="1"/>
  <c r="B4323" i="1"/>
  <c r="B4322" i="1"/>
  <c r="B4287" i="1"/>
  <c r="B4281" i="1"/>
  <c r="B4226" i="1"/>
  <c r="B4114" i="1"/>
  <c r="B4106" i="1"/>
  <c r="B4100" i="1"/>
  <c r="B4073" i="1"/>
  <c r="B4050" i="1"/>
  <c r="B4042" i="1"/>
  <c r="B4036" i="1"/>
  <c r="B4019" i="1"/>
  <c r="B3996" i="1"/>
  <c r="B3994" i="1"/>
  <c r="B3945" i="1"/>
  <c r="B3913" i="1"/>
  <c r="B3868" i="1"/>
  <c r="B3825" i="1"/>
  <c r="B3817" i="1"/>
  <c r="B3780" i="1"/>
  <c r="B3724" i="1"/>
  <c r="B3691" i="1"/>
  <c r="C3685" i="1"/>
  <c r="B3685" i="1"/>
  <c r="B3657" i="1"/>
  <c r="B3595" i="1"/>
  <c r="B3564" i="1"/>
  <c r="B3553" i="1"/>
  <c r="B3513" i="1"/>
  <c r="B3507" i="1"/>
  <c r="C3507" i="1"/>
  <c r="B3492" i="1"/>
  <c r="B3475" i="1"/>
  <c r="B3444" i="1"/>
  <c r="B3433" i="1"/>
  <c r="B3393" i="1"/>
  <c r="B3331" i="1"/>
  <c r="B3308" i="1"/>
  <c r="B3251" i="1"/>
  <c r="C3251" i="1"/>
  <c r="B3242" i="1"/>
  <c r="B3227" i="1"/>
  <c r="B3197" i="1"/>
  <c r="C3197" i="1"/>
  <c r="B3188" i="1"/>
  <c r="B3140" i="1"/>
  <c r="C3140" i="1"/>
  <c r="B3097" i="1"/>
  <c r="C3097" i="1"/>
  <c r="B3076" i="1"/>
  <c r="C3076" i="1"/>
  <c r="B3033" i="1"/>
  <c r="C3033" i="1"/>
  <c r="B3019" i="1"/>
  <c r="C3019" i="1"/>
  <c r="C3009" i="1"/>
  <c r="B3009" i="1"/>
  <c r="B2987" i="1"/>
  <c r="C2987" i="1"/>
  <c r="C2977" i="1"/>
  <c r="B2977" i="1"/>
  <c r="B2955" i="1"/>
  <c r="C2955" i="1"/>
  <c r="C2945" i="1"/>
  <c r="B2945" i="1"/>
  <c r="B2923" i="1"/>
  <c r="C2923" i="1"/>
  <c r="B2874" i="1"/>
  <c r="B2854" i="1"/>
  <c r="C2854" i="1"/>
  <c r="B2737" i="1"/>
  <c r="B3692" i="1"/>
  <c r="B3644" i="1"/>
  <c r="B3612" i="1"/>
  <c r="B3604" i="1"/>
  <c r="B3596" i="1"/>
  <c r="B3561" i="1"/>
  <c r="B3555" i="1"/>
  <c r="B3484" i="1"/>
  <c r="B3476" i="1"/>
  <c r="B3468" i="1"/>
  <c r="B3441" i="1"/>
  <c r="B3435" i="1"/>
  <c r="B3364" i="1"/>
  <c r="B3329" i="1"/>
  <c r="B3323" i="1"/>
  <c r="B3315" i="1"/>
  <c r="B3307" i="1"/>
  <c r="B3283" i="1"/>
  <c r="B3252" i="1"/>
  <c r="B3244" i="1"/>
  <c r="B3236" i="1"/>
  <c r="B3228" i="1"/>
  <c r="B3226" i="1"/>
  <c r="C3223" i="1"/>
  <c r="B3218" i="1"/>
  <c r="C3215" i="1"/>
  <c r="B3209" i="1"/>
  <c r="B3191" i="1"/>
  <c r="B3183" i="1"/>
  <c r="B3175" i="1"/>
  <c r="B3167" i="1"/>
  <c r="B3164" i="1"/>
  <c r="B3156" i="1"/>
  <c r="C3145" i="1"/>
  <c r="B3125" i="1"/>
  <c r="B3123" i="1"/>
  <c r="C3120" i="1"/>
  <c r="B3114" i="1"/>
  <c r="B3095" i="1"/>
  <c r="B3092" i="1"/>
  <c r="C3081" i="1"/>
  <c r="B3061" i="1"/>
  <c r="B3059" i="1"/>
  <c r="C3056" i="1"/>
  <c r="B3050" i="1"/>
  <c r="B3031" i="1"/>
  <c r="B3028" i="1"/>
  <c r="B3020" i="1"/>
  <c r="B3012" i="1"/>
  <c r="B3004" i="1"/>
  <c r="B2996" i="1"/>
  <c r="B2988" i="1"/>
  <c r="B2980" i="1"/>
  <c r="B2972" i="1"/>
  <c r="B2964" i="1"/>
  <c r="B2956" i="1"/>
  <c r="B2948" i="1"/>
  <c r="B2940" i="1"/>
  <c r="B2932" i="1"/>
  <c r="B2919" i="1"/>
  <c r="B2896" i="1"/>
  <c r="B2893" i="1"/>
  <c r="B2880" i="1"/>
  <c r="C2874" i="1"/>
  <c r="C2866" i="1"/>
  <c r="C2864" i="1"/>
  <c r="B2858" i="1"/>
  <c r="B2840" i="1"/>
  <c r="B2827" i="1"/>
  <c r="B2811" i="1"/>
  <c r="B2799" i="1"/>
  <c r="B2771" i="1"/>
  <c r="C2769" i="1"/>
  <c r="B2766" i="1"/>
  <c r="B2697" i="1"/>
  <c r="B2676" i="1"/>
  <c r="B2674" i="1"/>
  <c r="B2657" i="1"/>
  <c r="B2645" i="1"/>
  <c r="C2645" i="1"/>
  <c r="B2611" i="1"/>
  <c r="C2609" i="1"/>
  <c r="B2606" i="1"/>
  <c r="B2569" i="1"/>
  <c r="B2548" i="1"/>
  <c r="B2546" i="1"/>
  <c r="C2530" i="1"/>
  <c r="B2530" i="1"/>
  <c r="B2505" i="1"/>
  <c r="B2497" i="1"/>
  <c r="C2483" i="1"/>
  <c r="B2483" i="1"/>
  <c r="B2478" i="1"/>
  <c r="B2470" i="1"/>
  <c r="C2431" i="1"/>
  <c r="B2431" i="1"/>
  <c r="C2402" i="1"/>
  <c r="B2402" i="1"/>
  <c r="B2374" i="1"/>
  <c r="B2342" i="1"/>
  <c r="C2342" i="1"/>
  <c r="B2303" i="1"/>
  <c r="B2302" i="1"/>
  <c r="B2297" i="1"/>
  <c r="B2295" i="1"/>
  <c r="B2294" i="1"/>
  <c r="B2292" i="1"/>
  <c r="B2280" i="1"/>
  <c r="B2254" i="1"/>
  <c r="B2246" i="1"/>
  <c r="B2162" i="1"/>
  <c r="B2130" i="1"/>
  <c r="B2114" i="1"/>
  <c r="B2063" i="1"/>
  <c r="B1999" i="1"/>
  <c r="B1957" i="1"/>
  <c r="B1948" i="1"/>
  <c r="C1855" i="1"/>
  <c r="B1855" i="1"/>
  <c r="C1796" i="1"/>
  <c r="B1796" i="1"/>
  <c r="B1760" i="1"/>
  <c r="C1681" i="1"/>
  <c r="B1681" i="1"/>
  <c r="B1664" i="1"/>
  <c r="B1604" i="1"/>
  <c r="C1604" i="1"/>
  <c r="B1587" i="1"/>
  <c r="C1587" i="1"/>
  <c r="B1567" i="1"/>
  <c r="C1567" i="1"/>
  <c r="B1538" i="1"/>
  <c r="C1538" i="1"/>
  <c r="B1520" i="1"/>
  <c r="B1483" i="1"/>
  <c r="B1454" i="1"/>
  <c r="B1445" i="1"/>
  <c r="C1445" i="1"/>
  <c r="B1404" i="1"/>
  <c r="B1364" i="1"/>
  <c r="C1364" i="1"/>
  <c r="B1290" i="1"/>
  <c r="C1290" i="1"/>
  <c r="B1263" i="1"/>
  <c r="C1263" i="1"/>
  <c r="B1231" i="1"/>
  <c r="C1231" i="1"/>
  <c r="B3275" i="1"/>
  <c r="B3220" i="1"/>
  <c r="B3212" i="1"/>
  <c r="B3210" i="1"/>
  <c r="B3148" i="1"/>
  <c r="B3117" i="1"/>
  <c r="B3115" i="1"/>
  <c r="B3084" i="1"/>
  <c r="B3053" i="1"/>
  <c r="B3051" i="1"/>
  <c r="B2897" i="1"/>
  <c r="B2859" i="1"/>
  <c r="B2843" i="1"/>
  <c r="B2831" i="1"/>
  <c r="B2822" i="1"/>
  <c r="C2822" i="1"/>
  <c r="B2757" i="1"/>
  <c r="C2757" i="1"/>
  <c r="B2725" i="1"/>
  <c r="C2725" i="1"/>
  <c r="B2686" i="1"/>
  <c r="B2649" i="1"/>
  <c r="B2597" i="1"/>
  <c r="C2597" i="1"/>
  <c r="B2558" i="1"/>
  <c r="C2514" i="1"/>
  <c r="B2514" i="1"/>
  <c r="B2489" i="1"/>
  <c r="C2467" i="1"/>
  <c r="B2467" i="1"/>
  <c r="B2462" i="1"/>
  <c r="C2415" i="1"/>
  <c r="B2415" i="1"/>
  <c r="B2404" i="1"/>
  <c r="C2386" i="1"/>
  <c r="B2386" i="1"/>
  <c r="B2381" i="1"/>
  <c r="B2375" i="1"/>
  <c r="B2373" i="1"/>
  <c r="B2344" i="1"/>
  <c r="B2316" i="1"/>
  <c r="C2316" i="1"/>
  <c r="B2311" i="1"/>
  <c r="C2311" i="1"/>
  <c r="B2287" i="1"/>
  <c r="B2281" i="1"/>
  <c r="B2279" i="1"/>
  <c r="C2260" i="1"/>
  <c r="B2260" i="1"/>
  <c r="C2232" i="1"/>
  <c r="B2232" i="1"/>
  <c r="B2199" i="1"/>
  <c r="C2192" i="1"/>
  <c r="B2192" i="1"/>
  <c r="B2185" i="1"/>
  <c r="B2164" i="1"/>
  <c r="B2132" i="1"/>
  <c r="B2109" i="1"/>
  <c r="B2102" i="1"/>
  <c r="C2088" i="1"/>
  <c r="B2088" i="1"/>
  <c r="B2078" i="1"/>
  <c r="B2039" i="1"/>
  <c r="C2024" i="1"/>
  <c r="B2024" i="1"/>
  <c r="B2014" i="1"/>
  <c r="B1975" i="1"/>
  <c r="B1959" i="1"/>
  <c r="C1924" i="1"/>
  <c r="B1924" i="1"/>
  <c r="B1910" i="1"/>
  <c r="B1875" i="1"/>
  <c r="B1869" i="1"/>
  <c r="B1858" i="1"/>
  <c r="B1852" i="1"/>
  <c r="B1810" i="1"/>
  <c r="B1788" i="1"/>
  <c r="C1788" i="1"/>
  <c r="B1777" i="1"/>
  <c r="B1750" i="1"/>
  <c r="C1750" i="1"/>
  <c r="B1727" i="1"/>
  <c r="B1711" i="1"/>
  <c r="B1690" i="1"/>
  <c r="B1678" i="1"/>
  <c r="B1666" i="1"/>
  <c r="B1597" i="1"/>
  <c r="B1560" i="1"/>
  <c r="B1541" i="1"/>
  <c r="B1533" i="1"/>
  <c r="B1500" i="1"/>
  <c r="C1500" i="1"/>
  <c r="B1476" i="1"/>
  <c r="B1428" i="1"/>
  <c r="B1375" i="1"/>
  <c r="B1292" i="1"/>
  <c r="C1292" i="1"/>
  <c r="B1186" i="1"/>
  <c r="C1186" i="1"/>
  <c r="B991" i="1"/>
  <c r="B778" i="1"/>
  <c r="C778" i="1"/>
  <c r="B671" i="1"/>
  <c r="B2677" i="1"/>
  <c r="C2677" i="1"/>
  <c r="B2638" i="1"/>
  <c r="B2601" i="1"/>
  <c r="B2549" i="1"/>
  <c r="C2549" i="1"/>
  <c r="C2527" i="1"/>
  <c r="B2527" i="1"/>
  <c r="C2498" i="1"/>
  <c r="B2498" i="1"/>
  <c r="B2473" i="1"/>
  <c r="C2451" i="1"/>
  <c r="B2451" i="1"/>
  <c r="B2446" i="1"/>
  <c r="C2399" i="1"/>
  <c r="B2399" i="1"/>
  <c r="B2388" i="1"/>
  <c r="B2369" i="1"/>
  <c r="B2351" i="1"/>
  <c r="B2335" i="1"/>
  <c r="B2262" i="1"/>
  <c r="B2255" i="1"/>
  <c r="C2255" i="1"/>
  <c r="B2205" i="1"/>
  <c r="B2194" i="1"/>
  <c r="B2187" i="1"/>
  <c r="B2136" i="1"/>
  <c r="B2104" i="1"/>
  <c r="B2095" i="1"/>
  <c r="B2093" i="1"/>
  <c r="B2043" i="1"/>
  <c r="B2034" i="1"/>
  <c r="C2034" i="1"/>
  <c r="B1970" i="1"/>
  <c r="C1970" i="1"/>
  <c r="B1952" i="1"/>
  <c r="B1938" i="1"/>
  <c r="C1938" i="1"/>
  <c r="B1916" i="1"/>
  <c r="C1916" i="1"/>
  <c r="B1668" i="1"/>
  <c r="B1646" i="1"/>
  <c r="B1550" i="1"/>
  <c r="B1461" i="1"/>
  <c r="B1456" i="1"/>
  <c r="B1418" i="1"/>
  <c r="B1366" i="1"/>
  <c r="C1366" i="1"/>
  <c r="B1358" i="1"/>
  <c r="C1358" i="1"/>
  <c r="B1148" i="1"/>
  <c r="C1148" i="1"/>
  <c r="B811" i="1"/>
  <c r="C811" i="1"/>
  <c r="C607" i="1"/>
  <c r="B607" i="1"/>
  <c r="B2915" i="1"/>
  <c r="B2913" i="1"/>
  <c r="B2909" i="1"/>
  <c r="B2824" i="1"/>
  <c r="C2824" i="1"/>
  <c r="C2817" i="1"/>
  <c r="B2817" i="1"/>
  <c r="B2806" i="1"/>
  <c r="B2787" i="1"/>
  <c r="C2787" i="1"/>
  <c r="B2750" i="1"/>
  <c r="B2681" i="1"/>
  <c r="B2629" i="1"/>
  <c r="C2629" i="1"/>
  <c r="B2590" i="1"/>
  <c r="B2553" i="1"/>
  <c r="C2511" i="1"/>
  <c r="B2511" i="1"/>
  <c r="C2482" i="1"/>
  <c r="B2482" i="1"/>
  <c r="B2457" i="1"/>
  <c r="C2435" i="1"/>
  <c r="B2435" i="1"/>
  <c r="B2430" i="1"/>
  <c r="B2362" i="1"/>
  <c r="C2325" i="1"/>
  <c r="B2325" i="1"/>
  <c r="B2321" i="1"/>
  <c r="B2313" i="1"/>
  <c r="C2313" i="1"/>
  <c r="B2309" i="1"/>
  <c r="C2303" i="1"/>
  <c r="C2297" i="1"/>
  <c r="C2295" i="1"/>
  <c r="B2212" i="1"/>
  <c r="C2162" i="1"/>
  <c r="C2130" i="1"/>
  <c r="B2120" i="1"/>
  <c r="C2114" i="1"/>
  <c r="B2090" i="1"/>
  <c r="C2090" i="1"/>
  <c r="B2080" i="1"/>
  <c r="C2080" i="1"/>
  <c r="B2075" i="1"/>
  <c r="C2063" i="1"/>
  <c r="B2026" i="1"/>
  <c r="C2026" i="1"/>
  <c r="B2016" i="1"/>
  <c r="C2016" i="1"/>
  <c r="C1999" i="1"/>
  <c r="C1957" i="1"/>
  <c r="B1954" i="1"/>
  <c r="C1948" i="1"/>
  <c r="B1919" i="1"/>
  <c r="B1848" i="1"/>
  <c r="B1828" i="1"/>
  <c r="C1764" i="1"/>
  <c r="B1764" i="1"/>
  <c r="C1760" i="1"/>
  <c r="B1752" i="1"/>
  <c r="C1752" i="1"/>
  <c r="B1733" i="1"/>
  <c r="C1708" i="1"/>
  <c r="B1708" i="1"/>
  <c r="B1695" i="1"/>
  <c r="B1636" i="1"/>
  <c r="B1627" i="1"/>
  <c r="B1542" i="1"/>
  <c r="C1482" i="1"/>
  <c r="B1482" i="1"/>
  <c r="C1404" i="1"/>
  <c r="B1279" i="1"/>
  <c r="C1279" i="1"/>
  <c r="B1238" i="1"/>
  <c r="C1238" i="1"/>
  <c r="B2670" i="1"/>
  <c r="B2633" i="1"/>
  <c r="B2581" i="1"/>
  <c r="C2581" i="1"/>
  <c r="B2542" i="1"/>
  <c r="C2495" i="1"/>
  <c r="B2495" i="1"/>
  <c r="C2466" i="1"/>
  <c r="B2466" i="1"/>
  <c r="B2441" i="1"/>
  <c r="C2419" i="1"/>
  <c r="B2419" i="1"/>
  <c r="B2414" i="1"/>
  <c r="B2396" i="1"/>
  <c r="B2366" i="1"/>
  <c r="B2330" i="1"/>
  <c r="B2320" i="1"/>
  <c r="B2300" i="1"/>
  <c r="B2270" i="1"/>
  <c r="B2252" i="1"/>
  <c r="C2252" i="1"/>
  <c r="C2224" i="1"/>
  <c r="B2224" i="1"/>
  <c r="B2202" i="1"/>
  <c r="B2147" i="1"/>
  <c r="B2140" i="1"/>
  <c r="C2140" i="1"/>
  <c r="B2122" i="1"/>
  <c r="B2108" i="1"/>
  <c r="C2108" i="1"/>
  <c r="B2062" i="1"/>
  <c r="B2036" i="1"/>
  <c r="C2036" i="1"/>
  <c r="B1998" i="1"/>
  <c r="B1972" i="1"/>
  <c r="C1972" i="1"/>
  <c r="B1930" i="1"/>
  <c r="B1907" i="1"/>
  <c r="C1842" i="1"/>
  <c r="B1842" i="1"/>
  <c r="B1814" i="1"/>
  <c r="B1802" i="1"/>
  <c r="C1802" i="1"/>
  <c r="B1792" i="1"/>
  <c r="C1792" i="1"/>
  <c r="B1735" i="1"/>
  <c r="B1631" i="1"/>
  <c r="B1622" i="1"/>
  <c r="C1622" i="1"/>
  <c r="B1559" i="1"/>
  <c r="B1532" i="1"/>
  <c r="B1526" i="1"/>
  <c r="B1511" i="1"/>
  <c r="C1511" i="1"/>
  <c r="B1167" i="1"/>
  <c r="C1167" i="1"/>
  <c r="B3211" i="1"/>
  <c r="B3157" i="1"/>
  <c r="B3149" i="1"/>
  <c r="B3147" i="1"/>
  <c r="B3116" i="1"/>
  <c r="B3085" i="1"/>
  <c r="B3083" i="1"/>
  <c r="B3052" i="1"/>
  <c r="B3021" i="1"/>
  <c r="B3013" i="1"/>
  <c r="B3005" i="1"/>
  <c r="B2997" i="1"/>
  <c r="B2989" i="1"/>
  <c r="B2981" i="1"/>
  <c r="B2973" i="1"/>
  <c r="B2965" i="1"/>
  <c r="B2957" i="1"/>
  <c r="B2949" i="1"/>
  <c r="B2941" i="1"/>
  <c r="B2933" i="1"/>
  <c r="B2925" i="1"/>
  <c r="C2881" i="1"/>
  <c r="B2881" i="1"/>
  <c r="B2870" i="1"/>
  <c r="B2853" i="1"/>
  <c r="B2830" i="1"/>
  <c r="C2791" i="1"/>
  <c r="B2791" i="1"/>
  <c r="B2780" i="1"/>
  <c r="B2745" i="1"/>
  <c r="B2713" i="1"/>
  <c r="B2690" i="1"/>
  <c r="B2661" i="1"/>
  <c r="C2661" i="1"/>
  <c r="B2627" i="1"/>
  <c r="C2625" i="1"/>
  <c r="B2622" i="1"/>
  <c r="B2585" i="1"/>
  <c r="B2564" i="1"/>
  <c r="B2562" i="1"/>
  <c r="C2531" i="1"/>
  <c r="B2531" i="1"/>
  <c r="B2526" i="1"/>
  <c r="C2502" i="1"/>
  <c r="C2479" i="1"/>
  <c r="B2479" i="1"/>
  <c r="C2450" i="1"/>
  <c r="B2450" i="1"/>
  <c r="B2425" i="1"/>
  <c r="B2417" i="1"/>
  <c r="C2403" i="1"/>
  <c r="B2403" i="1"/>
  <c r="B2398" i="1"/>
  <c r="B2378" i="1"/>
  <c r="C2357" i="1"/>
  <c r="B2350" i="1"/>
  <c r="C2350" i="1"/>
  <c r="B2346" i="1"/>
  <c r="B2318" i="1"/>
  <c r="B2304" i="1"/>
  <c r="B2284" i="1"/>
  <c r="B2272" i="1"/>
  <c r="B2235" i="1"/>
  <c r="B2233" i="1"/>
  <c r="C2209" i="1"/>
  <c r="C2207" i="1"/>
  <c r="B2198" i="1"/>
  <c r="C2198" i="1"/>
  <c r="B2193" i="1"/>
  <c r="B2180" i="1"/>
  <c r="B2170" i="1"/>
  <c r="B2149" i="1"/>
  <c r="C2136" i="1"/>
  <c r="B2124" i="1"/>
  <c r="B2117" i="1"/>
  <c r="C2104" i="1"/>
  <c r="C2095" i="1"/>
  <c r="B2092" i="1"/>
  <c r="C2092" i="1"/>
  <c r="B2082" i="1"/>
  <c r="C2082" i="1"/>
  <c r="B2073" i="1"/>
  <c r="B2028" i="1"/>
  <c r="C2028" i="1"/>
  <c r="B2018" i="1"/>
  <c r="C2018" i="1"/>
  <c r="B2009" i="1"/>
  <c r="C1952" i="1"/>
  <c r="B1942" i="1"/>
  <c r="B1932" i="1"/>
  <c r="B1920" i="1"/>
  <c r="C1920" i="1"/>
  <c r="B1905" i="1"/>
  <c r="B1888" i="1"/>
  <c r="B1829" i="1"/>
  <c r="C1829" i="1"/>
  <c r="B1820" i="1"/>
  <c r="B1756" i="1"/>
  <c r="C1756" i="1"/>
  <c r="B1659" i="1"/>
  <c r="B1634" i="1"/>
  <c r="B1588" i="1"/>
  <c r="B1581" i="1"/>
  <c r="C1549" i="1"/>
  <c r="B1549" i="1"/>
  <c r="C1489" i="1"/>
  <c r="B1489" i="1"/>
  <c r="B1446" i="1"/>
  <c r="B1425" i="1"/>
  <c r="C1418" i="1"/>
  <c r="C1405" i="1"/>
  <c r="B1405" i="1"/>
  <c r="B1250" i="1"/>
  <c r="C1250" i="1"/>
  <c r="C948" i="1"/>
  <c r="B948" i="1"/>
  <c r="B935" i="1"/>
  <c r="C935" i="1"/>
  <c r="B3268" i="1"/>
  <c r="B3266" i="1"/>
  <c r="B3204" i="1"/>
  <c r="B3141" i="1"/>
  <c r="B3139" i="1"/>
  <c r="B3108" i="1"/>
  <c r="B3077" i="1"/>
  <c r="B3075" i="1"/>
  <c r="B3044" i="1"/>
  <c r="C2915" i="1"/>
  <c r="C2913" i="1"/>
  <c r="B2903" i="1"/>
  <c r="B2888" i="1"/>
  <c r="B2885" i="1"/>
  <c r="B2862" i="1"/>
  <c r="C2836" i="1"/>
  <c r="C2823" i="1"/>
  <c r="B2823" i="1"/>
  <c r="B2816" i="1"/>
  <c r="C2810" i="1"/>
  <c r="C2802" i="1"/>
  <c r="C2800" i="1"/>
  <c r="B2794" i="1"/>
  <c r="B2773" i="1"/>
  <c r="C2773" i="1"/>
  <c r="B2739" i="1"/>
  <c r="C2737" i="1"/>
  <c r="B2707" i="1"/>
  <c r="C2705" i="1"/>
  <c r="B2702" i="1"/>
  <c r="B2665" i="1"/>
  <c r="B2644" i="1"/>
  <c r="B2642" i="1"/>
  <c r="B2613" i="1"/>
  <c r="C2613" i="1"/>
  <c r="B2579" i="1"/>
  <c r="C2577" i="1"/>
  <c r="B2574" i="1"/>
  <c r="B2537" i="1"/>
  <c r="B2529" i="1"/>
  <c r="C2515" i="1"/>
  <c r="B2515" i="1"/>
  <c r="B2510" i="1"/>
  <c r="C2486" i="1"/>
  <c r="C2463" i="1"/>
  <c r="B2463" i="1"/>
  <c r="C2434" i="1"/>
  <c r="B2434" i="1"/>
  <c r="B2409" i="1"/>
  <c r="B2401" i="1"/>
  <c r="C2387" i="1"/>
  <c r="B2387" i="1"/>
  <c r="C2362" i="1"/>
  <c r="B2358" i="1"/>
  <c r="B2355" i="1"/>
  <c r="B2341" i="1"/>
  <c r="B2339" i="1"/>
  <c r="C2324" i="1"/>
  <c r="B2324" i="1"/>
  <c r="C2312" i="1"/>
  <c r="B2312" i="1"/>
  <c r="C2261" i="1"/>
  <c r="B2261" i="1"/>
  <c r="C2242" i="1"/>
  <c r="B2242" i="1"/>
  <c r="B2195" i="1"/>
  <c r="B2158" i="1"/>
  <c r="B2151" i="1"/>
  <c r="B2119" i="1"/>
  <c r="B2110" i="1"/>
  <c r="B2070" i="1"/>
  <c r="B2042" i="1"/>
  <c r="C2042" i="1"/>
  <c r="B2006" i="1"/>
  <c r="B1978" i="1"/>
  <c r="C1978" i="1"/>
  <c r="B1890" i="1"/>
  <c r="B1824" i="1"/>
  <c r="B1804" i="1"/>
  <c r="C1804" i="1"/>
  <c r="B1794" i="1"/>
  <c r="C1794" i="1"/>
  <c r="B1782" i="1"/>
  <c r="C1782" i="1"/>
  <c r="C1741" i="1"/>
  <c r="B1741" i="1"/>
  <c r="C1674" i="1"/>
  <c r="B1674" i="1"/>
  <c r="B1669" i="1"/>
  <c r="B1607" i="1"/>
  <c r="C1585" i="1"/>
  <c r="B1585" i="1"/>
  <c r="B1570" i="1"/>
  <c r="B1518" i="1"/>
  <c r="C1518" i="1"/>
  <c r="B1501" i="1"/>
  <c r="C1501" i="1"/>
  <c r="B1467" i="1"/>
  <c r="C1443" i="1"/>
  <c r="B1443" i="1"/>
  <c r="B1431" i="1"/>
  <c r="B1429" i="1"/>
  <c r="C1362" i="1"/>
  <c r="B1362" i="1"/>
  <c r="B1212" i="1"/>
  <c r="C1212" i="1"/>
  <c r="B1124" i="1"/>
  <c r="C1124" i="1"/>
  <c r="B1116" i="1"/>
  <c r="C1116" i="1"/>
  <c r="B1108" i="1"/>
  <c r="C1108" i="1"/>
  <c r="B1100" i="1"/>
  <c r="C1100" i="1"/>
  <c r="B1092" i="1"/>
  <c r="C1092" i="1"/>
  <c r="B1084" i="1"/>
  <c r="C1084" i="1"/>
  <c r="B1076" i="1"/>
  <c r="C1076" i="1"/>
  <c r="B1068" i="1"/>
  <c r="C1068" i="1"/>
  <c r="C1060" i="1"/>
  <c r="B1060" i="1"/>
  <c r="B735" i="1"/>
  <c r="B3172" i="1"/>
  <c r="B3133" i="1"/>
  <c r="B3131" i="1"/>
  <c r="B3100" i="1"/>
  <c r="B3069" i="1"/>
  <c r="B3067" i="1"/>
  <c r="B3036" i="1"/>
  <c r="B2889" i="1"/>
  <c r="C2855" i="1"/>
  <c r="B2855" i="1"/>
  <c r="B2848" i="1"/>
  <c r="B2795" i="1"/>
  <c r="B2775" i="1"/>
  <c r="B2693" i="1"/>
  <c r="C2693" i="1"/>
  <c r="B2659" i="1"/>
  <c r="B2654" i="1"/>
  <c r="B2617" i="1"/>
  <c r="B2596" i="1"/>
  <c r="B2594" i="1"/>
  <c r="B2565" i="1"/>
  <c r="C2565" i="1"/>
  <c r="B2521" i="1"/>
  <c r="B2513" i="1"/>
  <c r="C2499" i="1"/>
  <c r="B2499" i="1"/>
  <c r="B2494" i="1"/>
  <c r="C2447" i="1"/>
  <c r="B2447" i="1"/>
  <c r="C2418" i="1"/>
  <c r="B2418" i="1"/>
  <c r="B2393" i="1"/>
  <c r="B2385" i="1"/>
  <c r="B2365" i="1"/>
  <c r="B2359" i="1"/>
  <c r="B2347" i="1"/>
  <c r="C2347" i="1"/>
  <c r="B2319" i="1"/>
  <c r="C2319" i="1"/>
  <c r="B2315" i="1"/>
  <c r="B2310" i="1"/>
  <c r="B2308" i="1"/>
  <c r="C2300" i="1"/>
  <c r="B2296" i="1"/>
  <c r="B2259" i="1"/>
  <c r="B2244" i="1"/>
  <c r="B2230" i="1"/>
  <c r="C2230" i="1"/>
  <c r="B2210" i="1"/>
  <c r="C2210" i="1"/>
  <c r="C2202" i="1"/>
  <c r="B2190" i="1"/>
  <c r="B2172" i="1"/>
  <c r="C2147" i="1"/>
  <c r="C2122" i="1"/>
  <c r="B2112" i="1"/>
  <c r="B2074" i="1"/>
  <c r="C2074" i="1"/>
  <c r="B2061" i="1"/>
  <c r="B2051" i="1"/>
  <c r="B2030" i="1"/>
  <c r="C2030" i="1"/>
  <c r="B2010" i="1"/>
  <c r="C2010" i="1"/>
  <c r="B1997" i="1"/>
  <c r="B1987" i="1"/>
  <c r="B1966" i="1"/>
  <c r="C1966" i="1"/>
  <c r="B1956" i="1"/>
  <c r="B1934" i="1"/>
  <c r="B1922" i="1"/>
  <c r="C1922" i="1"/>
  <c r="B1906" i="1"/>
  <c r="C1906" i="1"/>
  <c r="B1871" i="1"/>
  <c r="B1846" i="1"/>
  <c r="B1831" i="1"/>
  <c r="C1831" i="1"/>
  <c r="B1826" i="1"/>
  <c r="B1816" i="1"/>
  <c r="C1814" i="1"/>
  <c r="B1779" i="1"/>
  <c r="B1743" i="1"/>
  <c r="C1743" i="1"/>
  <c r="B1700" i="1"/>
  <c r="C1700" i="1"/>
  <c r="B1671" i="1"/>
  <c r="B1647" i="1"/>
  <c r="C1631" i="1"/>
  <c r="B1626" i="1"/>
  <c r="B1617" i="1"/>
  <c r="B1614" i="1"/>
  <c r="B1573" i="1"/>
  <c r="C1559" i="1"/>
  <c r="B1556" i="1"/>
  <c r="B1551" i="1"/>
  <c r="C1551" i="1"/>
  <c r="B1544" i="1"/>
  <c r="C1532" i="1"/>
  <c r="C1526" i="1"/>
  <c r="B1498" i="1"/>
  <c r="C1498" i="1"/>
  <c r="B1414" i="1"/>
  <c r="B1402" i="1"/>
  <c r="B1382" i="1"/>
  <c r="B1179" i="1"/>
  <c r="B1174" i="1"/>
  <c r="C1174" i="1"/>
  <c r="B2159" i="1"/>
  <c r="B2157" i="1"/>
  <c r="B2125" i="1"/>
  <c r="B2103" i="1"/>
  <c r="B2071" i="1"/>
  <c r="B2067" i="1"/>
  <c r="B2007" i="1"/>
  <c r="B2003" i="1"/>
  <c r="B1949" i="1"/>
  <c r="B1943" i="1"/>
  <c r="B1911" i="1"/>
  <c r="B1870" i="1"/>
  <c r="B1847" i="1"/>
  <c r="B1838" i="1"/>
  <c r="B1818" i="1"/>
  <c r="B1807" i="1"/>
  <c r="B1748" i="1"/>
  <c r="B1684" i="1"/>
  <c r="B1637" i="1"/>
  <c r="B1618" i="1"/>
  <c r="B1596" i="1"/>
  <c r="B1590" i="1"/>
  <c r="B1583" i="1"/>
  <c r="B1572" i="1"/>
  <c r="B1514" i="1"/>
  <c r="B1478" i="1"/>
  <c r="B1464" i="1"/>
  <c r="B1426" i="1"/>
  <c r="B1424" i="1"/>
  <c r="C1393" i="1"/>
  <c r="B1393" i="1"/>
  <c r="B1376" i="1"/>
  <c r="B1367" i="1"/>
  <c r="B1295" i="1"/>
  <c r="C1295" i="1"/>
  <c r="B1282" i="1"/>
  <c r="B1275" i="1"/>
  <c r="B1266" i="1"/>
  <c r="B1234" i="1"/>
  <c r="B1222" i="1"/>
  <c r="B1215" i="1"/>
  <c r="C1215" i="1"/>
  <c r="B1196" i="1"/>
  <c r="B1170" i="1"/>
  <c r="B1163" i="1"/>
  <c r="B1158" i="1"/>
  <c r="B1151" i="1"/>
  <c r="C1151" i="1"/>
  <c r="B1132" i="1"/>
  <c r="B1122" i="1"/>
  <c r="C1122" i="1"/>
  <c r="B1114" i="1"/>
  <c r="C1114" i="1"/>
  <c r="B1106" i="1"/>
  <c r="C1106" i="1"/>
  <c r="B1098" i="1"/>
  <c r="C1098" i="1"/>
  <c r="B1090" i="1"/>
  <c r="C1090" i="1"/>
  <c r="B1082" i="1"/>
  <c r="C1082" i="1"/>
  <c r="B1074" i="1"/>
  <c r="C1074" i="1"/>
  <c r="B1066" i="1"/>
  <c r="C1066" i="1"/>
  <c r="B1025" i="1"/>
  <c r="B1017" i="1"/>
  <c r="C1004" i="1"/>
  <c r="B1004" i="1"/>
  <c r="B962" i="1"/>
  <c r="C962" i="1"/>
  <c r="B931" i="1"/>
  <c r="C917" i="1"/>
  <c r="B917" i="1"/>
  <c r="B863" i="1"/>
  <c r="B822" i="1"/>
  <c r="C822" i="1"/>
  <c r="B814" i="1"/>
  <c r="B769" i="1"/>
  <c r="B761" i="1"/>
  <c r="C748" i="1"/>
  <c r="B748" i="1"/>
  <c r="B705" i="1"/>
  <c r="B697" i="1"/>
  <c r="B626" i="1"/>
  <c r="C626" i="1"/>
  <c r="B507" i="1"/>
  <c r="B463" i="1"/>
  <c r="B458" i="1"/>
  <c r="B396" i="1"/>
  <c r="C396" i="1"/>
  <c r="B364" i="1"/>
  <c r="C280" i="1"/>
  <c r="B280" i="1"/>
  <c r="B258" i="1"/>
  <c r="C258" i="1"/>
  <c r="B204" i="1"/>
  <c r="B2924" i="1"/>
  <c r="B2916" i="1"/>
  <c r="B2908" i="1"/>
  <c r="B2900" i="1"/>
  <c r="B2892" i="1"/>
  <c r="B2884" i="1"/>
  <c r="B2878" i="1"/>
  <c r="B2852" i="1"/>
  <c r="B2846" i="1"/>
  <c r="B2820" i="1"/>
  <c r="B2814" i="1"/>
  <c r="B2776" i="1"/>
  <c r="B2762" i="1"/>
  <c r="B2746" i="1"/>
  <c r="B2714" i="1"/>
  <c r="B2698" i="1"/>
  <c r="B2682" i="1"/>
  <c r="B2666" i="1"/>
  <c r="B2650" i="1"/>
  <c r="B2634" i="1"/>
  <c r="B2618" i="1"/>
  <c r="B2602" i="1"/>
  <c r="B2586" i="1"/>
  <c r="B2570" i="1"/>
  <c r="B2554" i="1"/>
  <c r="B2538" i="1"/>
  <c r="B2522" i="1"/>
  <c r="B2506" i="1"/>
  <c r="B2490" i="1"/>
  <c r="B2474" i="1"/>
  <c r="B2458" i="1"/>
  <c r="B2442" i="1"/>
  <c r="B2426" i="1"/>
  <c r="B2410" i="1"/>
  <c r="B2394" i="1"/>
  <c r="B2382" i="1"/>
  <c r="B2334" i="1"/>
  <c r="B2328" i="1"/>
  <c r="B2327" i="1"/>
  <c r="B2288" i="1"/>
  <c r="B2268" i="1"/>
  <c r="B2243" i="1"/>
  <c r="B2236" i="1"/>
  <c r="B2222" i="1"/>
  <c r="B2220" i="1"/>
  <c r="B2188" i="1"/>
  <c r="B2166" i="1"/>
  <c r="B2141" i="1"/>
  <c r="B2135" i="1"/>
  <c r="B2131" i="1"/>
  <c r="B2076" i="1"/>
  <c r="B2044" i="1"/>
  <c r="B2035" i="1"/>
  <c r="B2029" i="1"/>
  <c r="B2012" i="1"/>
  <c r="B1980" i="1"/>
  <c r="B1971" i="1"/>
  <c r="B1939" i="1"/>
  <c r="B1929" i="1"/>
  <c r="B1923" i="1"/>
  <c r="B1887" i="1"/>
  <c r="B1884" i="1"/>
  <c r="B1876" i="1"/>
  <c r="B1856" i="1"/>
  <c r="B1853" i="1"/>
  <c r="B1841" i="1"/>
  <c r="B1811" i="1"/>
  <c r="B1795" i="1"/>
  <c r="B1780" i="1"/>
  <c r="B1768" i="1"/>
  <c r="B1725" i="1"/>
  <c r="B1715" i="1"/>
  <c r="B1709" i="1"/>
  <c r="B1699" i="1"/>
  <c r="B1692" i="1"/>
  <c r="B1686" i="1"/>
  <c r="C1672" i="1"/>
  <c r="B1672" i="1"/>
  <c r="B1652" i="1"/>
  <c r="B1639" i="1"/>
  <c r="B1620" i="1"/>
  <c r="B1603" i="1"/>
  <c r="B1565" i="1"/>
  <c r="B1563" i="1"/>
  <c r="C1545" i="1"/>
  <c r="B1545" i="1"/>
  <c r="B1536" i="1"/>
  <c r="B1523" i="1"/>
  <c r="C1521" i="1"/>
  <c r="B1521" i="1"/>
  <c r="B1516" i="1"/>
  <c r="B1509" i="1"/>
  <c r="B1499" i="1"/>
  <c r="C1490" i="1"/>
  <c r="B1442" i="1"/>
  <c r="B1439" i="1"/>
  <c r="B1419" i="1"/>
  <c r="B1415" i="1"/>
  <c r="B1400" i="1"/>
  <c r="B1390" i="1"/>
  <c r="B1386" i="1"/>
  <c r="B1378" i="1"/>
  <c r="B1370" i="1"/>
  <c r="B1363" i="1"/>
  <c r="B1361" i="1"/>
  <c r="B1356" i="1"/>
  <c r="B1342" i="1"/>
  <c r="B1318" i="1"/>
  <c r="B1305" i="1"/>
  <c r="B1302" i="1"/>
  <c r="B1236" i="1"/>
  <c r="B1210" i="1"/>
  <c r="B1203" i="1"/>
  <c r="B1198" i="1"/>
  <c r="B1191" i="1"/>
  <c r="C1191" i="1"/>
  <c r="B1172" i="1"/>
  <c r="B1146" i="1"/>
  <c r="B1139" i="1"/>
  <c r="B1134" i="1"/>
  <c r="B1127" i="1"/>
  <c r="C1127" i="1"/>
  <c r="B1119" i="1"/>
  <c r="B1111" i="1"/>
  <c r="B1103" i="1"/>
  <c r="B1095" i="1"/>
  <c r="B1087" i="1"/>
  <c r="B1079" i="1"/>
  <c r="B1071" i="1"/>
  <c r="B1063" i="1"/>
  <c r="B1034" i="1"/>
  <c r="C1034" i="1"/>
  <c r="B1014" i="1"/>
  <c r="C1014" i="1"/>
  <c r="B1006" i="1"/>
  <c r="B951" i="1"/>
  <c r="B943" i="1"/>
  <c r="C943" i="1"/>
  <c r="B875" i="1"/>
  <c r="C875" i="1"/>
  <c r="B842" i="1"/>
  <c r="C842" i="1"/>
  <c r="B799" i="1"/>
  <c r="B758" i="1"/>
  <c r="C758" i="1"/>
  <c r="B750" i="1"/>
  <c r="B694" i="1"/>
  <c r="C694" i="1"/>
  <c r="B686" i="1"/>
  <c r="B641" i="1"/>
  <c r="B631" i="1"/>
  <c r="B623" i="1"/>
  <c r="B605" i="1"/>
  <c r="B589" i="1"/>
  <c r="C589" i="1"/>
  <c r="B553" i="1"/>
  <c r="B481" i="1"/>
  <c r="C481" i="1"/>
  <c r="B455" i="1"/>
  <c r="C455" i="1"/>
  <c r="B431" i="1"/>
  <c r="B407" i="1"/>
  <c r="C388" i="1"/>
  <c r="B388" i="1"/>
  <c r="B315" i="1"/>
  <c r="B301" i="1"/>
  <c r="C301" i="1"/>
  <c r="B229" i="1"/>
  <c r="B163" i="1"/>
  <c r="C158" i="1"/>
  <c r="B158" i="1"/>
  <c r="B134" i="1"/>
  <c r="C134" i="1"/>
  <c r="B106" i="1"/>
  <c r="B16" i="1"/>
  <c r="C16" i="1"/>
  <c r="B497" i="1"/>
  <c r="C483" i="1"/>
  <c r="B483" i="1"/>
  <c r="B413" i="1"/>
  <c r="B277" i="1"/>
  <c r="C267" i="1"/>
  <c r="B267" i="1"/>
  <c r="B146" i="1"/>
  <c r="C136" i="1"/>
  <c r="B136" i="1"/>
  <c r="B2256" i="1"/>
  <c r="B2203" i="1"/>
  <c r="B2171" i="1"/>
  <c r="B2163" i="1"/>
  <c r="C2159" i="1"/>
  <c r="B2142" i="1"/>
  <c r="B2137" i="1"/>
  <c r="C2125" i="1"/>
  <c r="B2115" i="1"/>
  <c r="B2105" i="1"/>
  <c r="C2103" i="1"/>
  <c r="B2100" i="1"/>
  <c r="B2097" i="1"/>
  <c r="B2094" i="1"/>
  <c r="C2071" i="1"/>
  <c r="B2065" i="1"/>
  <c r="B2056" i="1"/>
  <c r="B2046" i="1"/>
  <c r="B2040" i="1"/>
  <c r="B2038" i="1"/>
  <c r="C2007" i="1"/>
  <c r="B2001" i="1"/>
  <c r="B1992" i="1"/>
  <c r="B1982" i="1"/>
  <c r="B1976" i="1"/>
  <c r="B1974" i="1"/>
  <c r="B1955" i="1"/>
  <c r="C1949" i="1"/>
  <c r="C1943" i="1"/>
  <c r="B1940" i="1"/>
  <c r="C1911" i="1"/>
  <c r="B1908" i="1"/>
  <c r="C1870" i="1"/>
  <c r="B1860" i="1"/>
  <c r="C1847" i="1"/>
  <c r="B1844" i="1"/>
  <c r="C1844" i="1"/>
  <c r="B1821" i="1"/>
  <c r="C1818" i="1"/>
  <c r="B1778" i="1"/>
  <c r="B1775" i="1"/>
  <c r="B1759" i="1"/>
  <c r="B1754" i="1"/>
  <c r="C1748" i="1"/>
  <c r="B1713" i="1"/>
  <c r="B1710" i="1"/>
  <c r="C1710" i="1"/>
  <c r="B1683" i="1"/>
  <c r="C1637" i="1"/>
  <c r="B1635" i="1"/>
  <c r="B1628" i="1"/>
  <c r="B1624" i="1"/>
  <c r="C1618" i="1"/>
  <c r="C1596" i="1"/>
  <c r="C1590" i="1"/>
  <c r="C1583" i="1"/>
  <c r="C1572" i="1"/>
  <c r="B1543" i="1"/>
  <c r="B1540" i="1"/>
  <c r="C1514" i="1"/>
  <c r="B1503" i="1"/>
  <c r="B1463" i="1"/>
  <c r="B1459" i="1"/>
  <c r="B1447" i="1"/>
  <c r="B1436" i="1"/>
  <c r="C1436" i="1"/>
  <c r="C1426" i="1"/>
  <c r="B1395" i="1"/>
  <c r="B1392" i="1"/>
  <c r="B1387" i="1"/>
  <c r="C1380" i="1"/>
  <c r="B1380" i="1"/>
  <c r="C1376" i="1"/>
  <c r="C1367" i="1"/>
  <c r="B1339" i="1"/>
  <c r="C1332" i="1"/>
  <c r="B1332" i="1"/>
  <c r="B1299" i="1"/>
  <c r="B1294" i="1"/>
  <c r="C1282" i="1"/>
  <c r="C1275" i="1"/>
  <c r="B1273" i="1"/>
  <c r="B1270" i="1"/>
  <c r="C1266" i="1"/>
  <c r="C1234" i="1"/>
  <c r="B1226" i="1"/>
  <c r="C1222" i="1"/>
  <c r="B1214" i="1"/>
  <c r="B1207" i="1"/>
  <c r="C1207" i="1"/>
  <c r="C1196" i="1"/>
  <c r="B1188" i="1"/>
  <c r="C1170" i="1"/>
  <c r="B1162" i="1"/>
  <c r="C1158" i="1"/>
  <c r="B1155" i="1"/>
  <c r="B1150" i="1"/>
  <c r="B1143" i="1"/>
  <c r="C1143" i="1"/>
  <c r="C1132" i="1"/>
  <c r="B1003" i="1"/>
  <c r="C1003" i="1"/>
  <c r="B961" i="1"/>
  <c r="B953" i="1"/>
  <c r="C940" i="1"/>
  <c r="B940" i="1"/>
  <c r="C931" i="1"/>
  <c r="B898" i="1"/>
  <c r="C898" i="1"/>
  <c r="B867" i="1"/>
  <c r="C853" i="1"/>
  <c r="B853" i="1"/>
  <c r="C814" i="1"/>
  <c r="B747" i="1"/>
  <c r="C747" i="1"/>
  <c r="B717" i="1"/>
  <c r="B714" i="1"/>
  <c r="B683" i="1"/>
  <c r="C683" i="1"/>
  <c r="B653" i="1"/>
  <c r="B633" i="1"/>
  <c r="B625" i="1"/>
  <c r="C625" i="1"/>
  <c r="B609" i="1"/>
  <c r="B523" i="1"/>
  <c r="C507" i="1"/>
  <c r="B470" i="1"/>
  <c r="B457" i="1"/>
  <c r="C457" i="1"/>
  <c r="B395" i="1"/>
  <c r="C395" i="1"/>
  <c r="C364" i="1"/>
  <c r="C208" i="1"/>
  <c r="B208" i="1"/>
  <c r="B178" i="1"/>
  <c r="B141" i="1"/>
  <c r="C141" i="1"/>
  <c r="C1356" i="1"/>
  <c r="B1288" i="1"/>
  <c r="B1276" i="1"/>
  <c r="B1260" i="1"/>
  <c r="B1258" i="1"/>
  <c r="B1247" i="1"/>
  <c r="C1247" i="1"/>
  <c r="C1236" i="1"/>
  <c r="B1228" i="1"/>
  <c r="C1210" i="1"/>
  <c r="B1202" i="1"/>
  <c r="C1198" i="1"/>
  <c r="B1195" i="1"/>
  <c r="B1190" i="1"/>
  <c r="B1183" i="1"/>
  <c r="C1183" i="1"/>
  <c r="C1172" i="1"/>
  <c r="B1164" i="1"/>
  <c r="C1146" i="1"/>
  <c r="B1138" i="1"/>
  <c r="C1134" i="1"/>
  <c r="B1131" i="1"/>
  <c r="B1126" i="1"/>
  <c r="C1126" i="1"/>
  <c r="B1118" i="1"/>
  <c r="C1118" i="1"/>
  <c r="B1110" i="1"/>
  <c r="C1110" i="1"/>
  <c r="B1102" i="1"/>
  <c r="C1102" i="1"/>
  <c r="B1094" i="1"/>
  <c r="C1094" i="1"/>
  <c r="B1086" i="1"/>
  <c r="C1086" i="1"/>
  <c r="B1078" i="1"/>
  <c r="C1078" i="1"/>
  <c r="B1070" i="1"/>
  <c r="C1070" i="1"/>
  <c r="B1062" i="1"/>
  <c r="C1062" i="1"/>
  <c r="C1045" i="1"/>
  <c r="B1045" i="1"/>
  <c r="C1006" i="1"/>
  <c r="B973" i="1"/>
  <c r="B970" i="1"/>
  <c r="C970" i="1"/>
  <c r="B950" i="1"/>
  <c r="C950" i="1"/>
  <c r="B942" i="1"/>
  <c r="B887" i="1"/>
  <c r="B879" i="1"/>
  <c r="C879" i="1"/>
  <c r="B834" i="1"/>
  <c r="C834" i="1"/>
  <c r="B803" i="1"/>
  <c r="C789" i="1"/>
  <c r="B789" i="1"/>
  <c r="C750" i="1"/>
  <c r="C686" i="1"/>
  <c r="B630" i="1"/>
  <c r="C630" i="1"/>
  <c r="C605" i="1"/>
  <c r="B583" i="1"/>
  <c r="C583" i="1"/>
  <c r="B559" i="1"/>
  <c r="B516" i="1"/>
  <c r="B474" i="1"/>
  <c r="B417" i="1"/>
  <c r="C407" i="1"/>
  <c r="C315" i="1"/>
  <c r="C312" i="1"/>
  <c r="B312" i="1"/>
  <c r="B282" i="1"/>
  <c r="B173" i="1"/>
  <c r="C173" i="1"/>
  <c r="B124" i="1"/>
  <c r="B34" i="1"/>
  <c r="B29" i="1"/>
  <c r="B2899" i="1"/>
  <c r="B2891" i="1"/>
  <c r="B2883" i="1"/>
  <c r="B2879" i="1"/>
  <c r="B2861" i="1"/>
  <c r="B2851" i="1"/>
  <c r="B2847" i="1"/>
  <c r="B2829" i="1"/>
  <c r="B2819" i="1"/>
  <c r="B2815" i="1"/>
  <c r="B2797" i="1"/>
  <c r="B2779" i="1"/>
  <c r="B2765" i="1"/>
  <c r="B2749" i="1"/>
  <c r="B2701" i="1"/>
  <c r="B2685" i="1"/>
  <c r="B2669" i="1"/>
  <c r="B2653" i="1"/>
  <c r="B2637" i="1"/>
  <c r="B2621" i="1"/>
  <c r="B2605" i="1"/>
  <c r="B2589" i="1"/>
  <c r="B2573" i="1"/>
  <c r="B2557" i="1"/>
  <c r="B2541" i="1"/>
  <c r="B2535" i="1"/>
  <c r="B2533" i="1"/>
  <c r="B2525" i="1"/>
  <c r="B2519" i="1"/>
  <c r="B2517" i="1"/>
  <c r="B2509" i="1"/>
  <c r="B2503" i="1"/>
  <c r="B2501" i="1"/>
  <c r="B2493" i="1"/>
  <c r="B2487" i="1"/>
  <c r="B2485" i="1"/>
  <c r="B2477" i="1"/>
  <c r="B2471" i="1"/>
  <c r="B2469" i="1"/>
  <c r="B2461" i="1"/>
  <c r="B2455" i="1"/>
  <c r="B2453" i="1"/>
  <c r="B2445" i="1"/>
  <c r="B2439" i="1"/>
  <c r="B2437" i="1"/>
  <c r="B2429" i="1"/>
  <c r="B2423" i="1"/>
  <c r="B2421" i="1"/>
  <c r="B2413" i="1"/>
  <c r="B2407" i="1"/>
  <c r="B2405" i="1"/>
  <c r="B2397" i="1"/>
  <c r="B2391" i="1"/>
  <c r="B2389" i="1"/>
  <c r="B2331" i="1"/>
  <c r="B2271" i="1"/>
  <c r="B2265" i="1"/>
  <c r="B2263" i="1"/>
  <c r="B2227" i="1"/>
  <c r="B2221" i="1"/>
  <c r="B2183" i="1"/>
  <c r="B2173" i="1"/>
  <c r="B2167" i="1"/>
  <c r="B2165" i="1"/>
  <c r="B2134" i="1"/>
  <c r="B2126" i="1"/>
  <c r="B1944" i="1"/>
  <c r="B1839" i="1"/>
  <c r="B1762" i="1"/>
  <c r="B1728" i="1"/>
  <c r="B1724" i="1"/>
  <c r="C1724" i="1"/>
  <c r="B1716" i="1"/>
  <c r="B1687" i="1"/>
  <c r="B1610" i="1"/>
  <c r="B1562" i="1"/>
  <c r="C1555" i="1"/>
  <c r="B1555" i="1"/>
  <c r="B1535" i="1"/>
  <c r="B1515" i="1"/>
  <c r="B1508" i="1"/>
  <c r="B1420" i="1"/>
  <c r="B1396" i="1"/>
  <c r="C1368" i="1"/>
  <c r="B1368" i="1"/>
  <c r="B1348" i="1"/>
  <c r="B1346" i="1"/>
  <c r="C1346" i="1"/>
  <c r="B1334" i="1"/>
  <c r="C1334" i="1"/>
  <c r="B1322" i="1"/>
  <c r="C1322" i="1"/>
  <c r="B1303" i="1"/>
  <c r="B1283" i="1"/>
  <c r="B1278" i="1"/>
  <c r="B1267" i="1"/>
  <c r="B1262" i="1"/>
  <c r="B1242" i="1"/>
  <c r="B1230" i="1"/>
  <c r="B1223" i="1"/>
  <c r="C1223" i="1"/>
  <c r="B1204" i="1"/>
  <c r="B1178" i="1"/>
  <c r="B1171" i="1"/>
  <c r="B1166" i="1"/>
  <c r="B1159" i="1"/>
  <c r="C1159" i="1"/>
  <c r="B1140" i="1"/>
  <c r="B1123" i="1"/>
  <c r="B1115" i="1"/>
  <c r="B1107" i="1"/>
  <c r="B1099" i="1"/>
  <c r="B1091" i="1"/>
  <c r="B1083" i="1"/>
  <c r="B1075" i="1"/>
  <c r="B1067" i="1"/>
  <c r="B1026" i="1"/>
  <c r="C1026" i="1"/>
  <c r="B995" i="1"/>
  <c r="C981" i="1"/>
  <c r="B981" i="1"/>
  <c r="B927" i="1"/>
  <c r="C884" i="1"/>
  <c r="B884" i="1"/>
  <c r="B871" i="1"/>
  <c r="B823" i="1"/>
  <c r="B815" i="1"/>
  <c r="C815" i="1"/>
  <c r="B770" i="1"/>
  <c r="C770" i="1"/>
  <c r="B739" i="1"/>
  <c r="C725" i="1"/>
  <c r="B725" i="1"/>
  <c r="B675" i="1"/>
  <c r="C661" i="1"/>
  <c r="B661" i="1"/>
  <c r="B585" i="1"/>
  <c r="C520" i="1"/>
  <c r="B520" i="1"/>
  <c r="B489" i="1"/>
  <c r="C489" i="1"/>
  <c r="B477" i="1"/>
  <c r="C477" i="1"/>
  <c r="C413" i="1"/>
  <c r="B335" i="1"/>
  <c r="B212" i="1"/>
  <c r="B185" i="1"/>
  <c r="C146" i="1"/>
  <c r="B2247" i="1"/>
  <c r="B2237" i="1"/>
  <c r="B2231" i="1"/>
  <c r="B2229" i="1"/>
  <c r="C2203" i="1"/>
  <c r="B2197" i="1"/>
  <c r="B2189" i="1"/>
  <c r="C2171" i="1"/>
  <c r="B2152" i="1"/>
  <c r="C2100" i="1"/>
  <c r="B2083" i="1"/>
  <c r="B2045" i="1"/>
  <c r="B2031" i="1"/>
  <c r="B2019" i="1"/>
  <c r="B1981" i="1"/>
  <c r="B1967" i="1"/>
  <c r="B1935" i="1"/>
  <c r="B1917" i="1"/>
  <c r="B1879" i="1"/>
  <c r="B1843" i="1"/>
  <c r="B1812" i="1"/>
  <c r="B1789" i="1"/>
  <c r="B1783" i="1"/>
  <c r="B1774" i="1"/>
  <c r="B1751" i="1"/>
  <c r="B1730" i="1"/>
  <c r="B1718" i="1"/>
  <c r="B1693" i="1"/>
  <c r="C1693" i="1"/>
  <c r="B1682" i="1"/>
  <c r="B1655" i="1"/>
  <c r="B1623" i="1"/>
  <c r="B1612" i="1"/>
  <c r="B1605" i="1"/>
  <c r="C1577" i="1"/>
  <c r="B1577" i="1"/>
  <c r="B1568" i="1"/>
  <c r="C1540" i="1"/>
  <c r="B1510" i="1"/>
  <c r="B1484" i="1"/>
  <c r="B1475" i="1"/>
  <c r="C1463" i="1"/>
  <c r="B1444" i="1"/>
  <c r="B1398" i="1"/>
  <c r="B1391" i="1"/>
  <c r="B1372" i="1"/>
  <c r="B1359" i="1"/>
  <c r="B1350" i="1"/>
  <c r="B1324" i="1"/>
  <c r="B1307" i="1"/>
  <c r="B1298" i="1"/>
  <c r="B1244" i="1"/>
  <c r="B1218" i="1"/>
  <c r="B1211" i="1"/>
  <c r="B1206" i="1"/>
  <c r="B1199" i="1"/>
  <c r="C1199" i="1"/>
  <c r="B1180" i="1"/>
  <c r="B1154" i="1"/>
  <c r="B1147" i="1"/>
  <c r="B1142" i="1"/>
  <c r="B1135" i="1"/>
  <c r="C1135" i="1"/>
  <c r="B1035" i="1"/>
  <c r="B1015" i="1"/>
  <c r="B1007" i="1"/>
  <c r="C1007" i="1"/>
  <c r="B939" i="1"/>
  <c r="C939" i="1"/>
  <c r="B897" i="1"/>
  <c r="B889" i="1"/>
  <c r="C876" i="1"/>
  <c r="B876" i="1"/>
  <c r="C867" i="1"/>
  <c r="C820" i="1"/>
  <c r="B820" i="1"/>
  <c r="B807" i="1"/>
  <c r="B759" i="1"/>
  <c r="B751" i="1"/>
  <c r="C751" i="1"/>
  <c r="B695" i="1"/>
  <c r="B687" i="1"/>
  <c r="C687" i="1"/>
  <c r="B617" i="1"/>
  <c r="C609" i="1"/>
  <c r="C575" i="1"/>
  <c r="B575" i="1"/>
  <c r="B545" i="1"/>
  <c r="C523" i="1"/>
  <c r="B439" i="1"/>
  <c r="B425" i="1"/>
  <c r="B389" i="1"/>
  <c r="B218" i="1"/>
  <c r="C218" i="1"/>
  <c r="B161" i="1"/>
  <c r="B154" i="1"/>
  <c r="B150" i="1"/>
  <c r="B1326" i="1"/>
  <c r="B1314" i="1"/>
  <c r="C1314" i="1"/>
  <c r="B1271" i="1"/>
  <c r="B1251" i="1"/>
  <c r="B1246" i="1"/>
  <c r="B1239" i="1"/>
  <c r="C1239" i="1"/>
  <c r="B1220" i="1"/>
  <c r="B1194" i="1"/>
  <c r="B1187" i="1"/>
  <c r="B1182" i="1"/>
  <c r="B1175" i="1"/>
  <c r="C1175" i="1"/>
  <c r="B1156" i="1"/>
  <c r="B1130" i="1"/>
  <c r="B1049" i="1"/>
  <c r="C1012" i="1"/>
  <c r="B1012" i="1"/>
  <c r="B999" i="1"/>
  <c r="B906" i="1"/>
  <c r="C906" i="1"/>
  <c r="B886" i="1"/>
  <c r="C886" i="1"/>
  <c r="B878" i="1"/>
  <c r="B833" i="1"/>
  <c r="B825" i="1"/>
  <c r="C812" i="1"/>
  <c r="B812" i="1"/>
  <c r="C756" i="1"/>
  <c r="B756" i="1"/>
  <c r="B743" i="1"/>
  <c r="B679" i="1"/>
  <c r="B582" i="1"/>
  <c r="C582" i="1"/>
  <c r="B498" i="1"/>
  <c r="C498" i="1"/>
  <c r="C479" i="1"/>
  <c r="B479" i="1"/>
  <c r="B434" i="1"/>
  <c r="B379" i="1"/>
  <c r="C379" i="1"/>
  <c r="B325" i="1"/>
  <c r="B273" i="1"/>
  <c r="B182" i="1"/>
  <c r="B156" i="1"/>
  <c r="B93" i="1"/>
  <c r="B52" i="1"/>
  <c r="B21" i="1"/>
  <c r="B1582" i="1"/>
  <c r="B1488" i="1"/>
  <c r="B1468" i="1"/>
  <c r="B1462" i="1"/>
  <c r="B1451" i="1"/>
  <c r="B1423" i="1"/>
  <c r="B1327" i="1"/>
  <c r="B1311" i="1"/>
  <c r="C1119" i="1"/>
  <c r="C1111" i="1"/>
  <c r="C1103" i="1"/>
  <c r="C1095" i="1"/>
  <c r="C1087" i="1"/>
  <c r="C1079" i="1"/>
  <c r="C1071" i="1"/>
  <c r="C1063" i="1"/>
  <c r="B1044" i="1"/>
  <c r="B1041" i="1"/>
  <c r="B1030" i="1"/>
  <c r="C1028" i="1"/>
  <c r="B1028" i="1"/>
  <c r="B1019" i="1"/>
  <c r="C1015" i="1"/>
  <c r="B989" i="1"/>
  <c r="B986" i="1"/>
  <c r="C986" i="1"/>
  <c r="B977" i="1"/>
  <c r="B966" i="1"/>
  <c r="C964" i="1"/>
  <c r="B964" i="1"/>
  <c r="B955" i="1"/>
  <c r="C951" i="1"/>
  <c r="B925" i="1"/>
  <c r="B922" i="1"/>
  <c r="C922" i="1"/>
  <c r="B913" i="1"/>
  <c r="B902" i="1"/>
  <c r="C900" i="1"/>
  <c r="B900" i="1"/>
  <c r="B891" i="1"/>
  <c r="C887" i="1"/>
  <c r="B861" i="1"/>
  <c r="B858" i="1"/>
  <c r="C858" i="1"/>
  <c r="B849" i="1"/>
  <c r="B838" i="1"/>
  <c r="C836" i="1"/>
  <c r="B836" i="1"/>
  <c r="B827" i="1"/>
  <c r="C823" i="1"/>
  <c r="B797" i="1"/>
  <c r="B794" i="1"/>
  <c r="C794" i="1"/>
  <c r="B785" i="1"/>
  <c r="B774" i="1"/>
  <c r="C772" i="1"/>
  <c r="B772" i="1"/>
  <c r="B763" i="1"/>
  <c r="C759" i="1"/>
  <c r="B733" i="1"/>
  <c r="B730" i="1"/>
  <c r="C730" i="1"/>
  <c r="B721" i="1"/>
  <c r="B710" i="1"/>
  <c r="B699" i="1"/>
  <c r="C695" i="1"/>
  <c r="B669" i="1"/>
  <c r="B657" i="1"/>
  <c r="B646" i="1"/>
  <c r="B635" i="1"/>
  <c r="C631" i="1"/>
  <c r="B621" i="1"/>
  <c r="B619" i="1"/>
  <c r="B615" i="1"/>
  <c r="B613" i="1"/>
  <c r="B603" i="1"/>
  <c r="B597" i="1"/>
  <c r="B570" i="1"/>
  <c r="B546" i="1"/>
  <c r="B532" i="1"/>
  <c r="B525" i="1"/>
  <c r="C497" i="1"/>
  <c r="C472" i="1"/>
  <c r="B472" i="1"/>
  <c r="B465" i="1"/>
  <c r="B460" i="1"/>
  <c r="B447" i="1"/>
  <c r="B405" i="1"/>
  <c r="B391" i="1"/>
  <c r="B376" i="1"/>
  <c r="B359" i="1"/>
  <c r="C344" i="1"/>
  <c r="B344" i="1"/>
  <c r="B337" i="1"/>
  <c r="B324" i="1"/>
  <c r="B291" i="1"/>
  <c r="B261" i="1"/>
  <c r="B246" i="1"/>
  <c r="B223" i="1"/>
  <c r="B187" i="1"/>
  <c r="B165" i="1"/>
  <c r="B131" i="1"/>
  <c r="B120" i="1"/>
  <c r="B117" i="1"/>
  <c r="C117" i="1"/>
  <c r="B61" i="1"/>
  <c r="C43" i="1"/>
  <c r="B43" i="1"/>
  <c r="B1347" i="1"/>
  <c r="B1058" i="1"/>
  <c r="B1043" i="1"/>
  <c r="B1010" i="1"/>
  <c r="C1010" i="1"/>
  <c r="B1001" i="1"/>
  <c r="B990" i="1"/>
  <c r="C988" i="1"/>
  <c r="B988" i="1"/>
  <c r="B979" i="1"/>
  <c r="B946" i="1"/>
  <c r="C946" i="1"/>
  <c r="B937" i="1"/>
  <c r="B926" i="1"/>
  <c r="C924" i="1"/>
  <c r="B924" i="1"/>
  <c r="B915" i="1"/>
  <c r="B882" i="1"/>
  <c r="C882" i="1"/>
  <c r="B873" i="1"/>
  <c r="B862" i="1"/>
  <c r="C860" i="1"/>
  <c r="B860" i="1"/>
  <c r="B851" i="1"/>
  <c r="B818" i="1"/>
  <c r="C818" i="1"/>
  <c r="B809" i="1"/>
  <c r="B798" i="1"/>
  <c r="C796" i="1"/>
  <c r="B796" i="1"/>
  <c r="B787" i="1"/>
  <c r="B754" i="1"/>
  <c r="C754" i="1"/>
  <c r="B745" i="1"/>
  <c r="B734" i="1"/>
  <c r="C732" i="1"/>
  <c r="B732" i="1"/>
  <c r="B723" i="1"/>
  <c r="B681" i="1"/>
  <c r="B670" i="1"/>
  <c r="B659" i="1"/>
  <c r="B628" i="1"/>
  <c r="B587" i="1"/>
  <c r="C587" i="1"/>
  <c r="B573" i="1"/>
  <c r="B556" i="1"/>
  <c r="B554" i="1"/>
  <c r="B550" i="1"/>
  <c r="C536" i="1"/>
  <c r="B536" i="1"/>
  <c r="B518" i="1"/>
  <c r="C518" i="1"/>
  <c r="B501" i="1"/>
  <c r="B453" i="1"/>
  <c r="B402" i="1"/>
  <c r="B386" i="1"/>
  <c r="B377" i="1"/>
  <c r="B373" i="1"/>
  <c r="B252" i="1"/>
  <c r="B239" i="1"/>
  <c r="B234" i="1"/>
  <c r="B225" i="1"/>
  <c r="B132" i="1"/>
  <c r="B121" i="1"/>
  <c r="B114" i="1"/>
  <c r="B103" i="1"/>
  <c r="B101" i="1"/>
  <c r="B84" i="1"/>
  <c r="B45" i="1"/>
  <c r="C45" i="1"/>
  <c r="B31" i="1"/>
  <c r="B14" i="1"/>
  <c r="B1878" i="1"/>
  <c r="B1815" i="1"/>
  <c r="B1806" i="1"/>
  <c r="B1784" i="1"/>
  <c r="B1757" i="1"/>
  <c r="B1747" i="1"/>
  <c r="B1660" i="1"/>
  <c r="B1654" i="1"/>
  <c r="B1619" i="1"/>
  <c r="B1615" i="1"/>
  <c r="B1592" i="1"/>
  <c r="C1582" i="1"/>
  <c r="B1564" i="1"/>
  <c r="B1558" i="1"/>
  <c r="B1528" i="1"/>
  <c r="C1468" i="1"/>
  <c r="C1462" i="1"/>
  <c r="B1449" i="1"/>
  <c r="B1427" i="1"/>
  <c r="B1373" i="1"/>
  <c r="B1355" i="1"/>
  <c r="B1343" i="1"/>
  <c r="B1337" i="1"/>
  <c r="B1329" i="1"/>
  <c r="C1327" i="1"/>
  <c r="B1319" i="1"/>
  <c r="B1306" i="1"/>
  <c r="B1274" i="1"/>
  <c r="B1055" i="1"/>
  <c r="B1051" i="1"/>
  <c r="C1030" i="1"/>
  <c r="B1027" i="1"/>
  <c r="C1019" i="1"/>
  <c r="B997" i="1"/>
  <c r="B994" i="1"/>
  <c r="C994" i="1"/>
  <c r="B985" i="1"/>
  <c r="B974" i="1"/>
  <c r="C972" i="1"/>
  <c r="B972" i="1"/>
  <c r="C966" i="1"/>
  <c r="B963" i="1"/>
  <c r="C955" i="1"/>
  <c r="B933" i="1"/>
  <c r="B930" i="1"/>
  <c r="C930" i="1"/>
  <c r="B921" i="1"/>
  <c r="B910" i="1"/>
  <c r="C908" i="1"/>
  <c r="B908" i="1"/>
  <c r="C902" i="1"/>
  <c r="B899" i="1"/>
  <c r="C891" i="1"/>
  <c r="B869" i="1"/>
  <c r="B866" i="1"/>
  <c r="C866" i="1"/>
  <c r="B857" i="1"/>
  <c r="B846" i="1"/>
  <c r="C844" i="1"/>
  <c r="B844" i="1"/>
  <c r="C838" i="1"/>
  <c r="B835" i="1"/>
  <c r="C827" i="1"/>
  <c r="B805" i="1"/>
  <c r="B802" i="1"/>
  <c r="C802" i="1"/>
  <c r="B793" i="1"/>
  <c r="B782" i="1"/>
  <c r="C780" i="1"/>
  <c r="B780" i="1"/>
  <c r="C774" i="1"/>
  <c r="B771" i="1"/>
  <c r="C763" i="1"/>
  <c r="B741" i="1"/>
  <c r="B738" i="1"/>
  <c r="C738" i="1"/>
  <c r="B729" i="1"/>
  <c r="B718" i="1"/>
  <c r="C716" i="1"/>
  <c r="B716" i="1"/>
  <c r="C710" i="1"/>
  <c r="B707" i="1"/>
  <c r="C699" i="1"/>
  <c r="B677" i="1"/>
  <c r="B665" i="1"/>
  <c r="B654" i="1"/>
  <c r="B643" i="1"/>
  <c r="B610" i="1"/>
  <c r="B596" i="1"/>
  <c r="B577" i="1"/>
  <c r="B522" i="1"/>
  <c r="B508" i="1"/>
  <c r="B493" i="1"/>
  <c r="B491" i="1"/>
  <c r="B487" i="1"/>
  <c r="B485" i="1"/>
  <c r="B475" i="1"/>
  <c r="B469" i="1"/>
  <c r="B418" i="1"/>
  <c r="B404" i="1"/>
  <c r="B397" i="1"/>
  <c r="B349" i="1"/>
  <c r="B341" i="1"/>
  <c r="B316" i="1"/>
  <c r="B310" i="1"/>
  <c r="C310" i="1"/>
  <c r="B285" i="1"/>
  <c r="B274" i="1"/>
  <c r="B250" i="1"/>
  <c r="B245" i="1"/>
  <c r="B231" i="1"/>
  <c r="C231" i="1"/>
  <c r="C223" i="1"/>
  <c r="B220" i="1"/>
  <c r="B197" i="1"/>
  <c r="B191" i="1"/>
  <c r="B186" i="1"/>
  <c r="B169" i="1"/>
  <c r="B164" i="1"/>
  <c r="B139" i="1"/>
  <c r="B127" i="1"/>
  <c r="B123" i="1"/>
  <c r="B116" i="1"/>
  <c r="B98" i="1"/>
  <c r="C98" i="1"/>
  <c r="B86" i="1"/>
  <c r="B73" i="1"/>
  <c r="C61" i="1"/>
  <c r="B47" i="1"/>
  <c r="C33" i="1"/>
  <c r="B33" i="1"/>
  <c r="B9" i="1"/>
  <c r="C9" i="1"/>
  <c r="B1338" i="1"/>
  <c r="B1330" i="1"/>
  <c r="B1316" i="1"/>
  <c r="B1300" i="1"/>
  <c r="B1268" i="1"/>
  <c r="C1053" i="1"/>
  <c r="B1053" i="1"/>
  <c r="B1018" i="1"/>
  <c r="C1018" i="1"/>
  <c r="B1009" i="1"/>
  <c r="B998" i="1"/>
  <c r="C996" i="1"/>
  <c r="B996" i="1"/>
  <c r="B987" i="1"/>
  <c r="B954" i="1"/>
  <c r="C954" i="1"/>
  <c r="B945" i="1"/>
  <c r="B934" i="1"/>
  <c r="C932" i="1"/>
  <c r="B932" i="1"/>
  <c r="B923" i="1"/>
  <c r="B890" i="1"/>
  <c r="C890" i="1"/>
  <c r="B881" i="1"/>
  <c r="B870" i="1"/>
  <c r="C868" i="1"/>
  <c r="B868" i="1"/>
  <c r="B859" i="1"/>
  <c r="B826" i="1"/>
  <c r="C826" i="1"/>
  <c r="B817" i="1"/>
  <c r="B806" i="1"/>
  <c r="C804" i="1"/>
  <c r="B804" i="1"/>
  <c r="B795" i="1"/>
  <c r="B762" i="1"/>
  <c r="C762" i="1"/>
  <c r="B753" i="1"/>
  <c r="B742" i="1"/>
  <c r="C740" i="1"/>
  <c r="B740" i="1"/>
  <c r="B731" i="1"/>
  <c r="B689" i="1"/>
  <c r="B678" i="1"/>
  <c r="B667" i="1"/>
  <c r="B591" i="1"/>
  <c r="B586" i="1"/>
  <c r="B562" i="1"/>
  <c r="B541" i="1"/>
  <c r="B535" i="1"/>
  <c r="B524" i="1"/>
  <c r="C524" i="1"/>
  <c r="B517" i="1"/>
  <c r="B500" i="1"/>
  <c r="B459" i="1"/>
  <c r="C459" i="1"/>
  <c r="B445" i="1"/>
  <c r="B428" i="1"/>
  <c r="B426" i="1"/>
  <c r="B422" i="1"/>
  <c r="C408" i="1"/>
  <c r="B408" i="1"/>
  <c r="B390" i="1"/>
  <c r="B365" i="1"/>
  <c r="C365" i="1"/>
  <c r="B338" i="1"/>
  <c r="B322" i="1"/>
  <c r="B298" i="1"/>
  <c r="B269" i="1"/>
  <c r="C269" i="1"/>
  <c r="B262" i="1"/>
  <c r="B247" i="1"/>
  <c r="B233" i="1"/>
  <c r="B188" i="1"/>
  <c r="B175" i="1"/>
  <c r="B166" i="1"/>
  <c r="B143" i="1"/>
  <c r="B129" i="1"/>
  <c r="C100" i="1"/>
  <c r="B100" i="1"/>
  <c r="B66" i="1"/>
  <c r="B54" i="1"/>
  <c r="B35" i="1"/>
  <c r="C35" i="1"/>
  <c r="B13" i="1"/>
  <c r="B1057" i="1"/>
  <c r="B1033" i="1"/>
  <c r="B1022" i="1"/>
  <c r="C1020" i="1"/>
  <c r="B1020" i="1"/>
  <c r="B1011" i="1"/>
  <c r="B978" i="1"/>
  <c r="C978" i="1"/>
  <c r="B969" i="1"/>
  <c r="B958" i="1"/>
  <c r="C956" i="1"/>
  <c r="B956" i="1"/>
  <c r="B947" i="1"/>
  <c r="B914" i="1"/>
  <c r="C914" i="1"/>
  <c r="B905" i="1"/>
  <c r="B894" i="1"/>
  <c r="C892" i="1"/>
  <c r="B892" i="1"/>
  <c r="B883" i="1"/>
  <c r="B850" i="1"/>
  <c r="C850" i="1"/>
  <c r="B841" i="1"/>
  <c r="B830" i="1"/>
  <c r="C828" i="1"/>
  <c r="B828" i="1"/>
  <c r="B819" i="1"/>
  <c r="B786" i="1"/>
  <c r="C786" i="1"/>
  <c r="B777" i="1"/>
  <c r="B766" i="1"/>
  <c r="C764" i="1"/>
  <c r="B764" i="1"/>
  <c r="B755" i="1"/>
  <c r="B722" i="1"/>
  <c r="C722" i="1"/>
  <c r="B713" i="1"/>
  <c r="B702" i="1"/>
  <c r="B691" i="1"/>
  <c r="B649" i="1"/>
  <c r="B638" i="1"/>
  <c r="C600" i="1"/>
  <c r="B600" i="1"/>
  <c r="B593" i="1"/>
  <c r="B588" i="1"/>
  <c r="B533" i="1"/>
  <c r="B519" i="1"/>
  <c r="C504" i="1"/>
  <c r="B504" i="1"/>
  <c r="B502" i="1"/>
  <c r="B495" i="1"/>
  <c r="B461" i="1"/>
  <c r="C461" i="1"/>
  <c r="B454" i="1"/>
  <c r="C392" i="1"/>
  <c r="B392" i="1"/>
  <c r="B353" i="1"/>
  <c r="B333" i="1"/>
  <c r="C333" i="1"/>
  <c r="B300" i="1"/>
  <c r="B289" i="1"/>
  <c r="B276" i="1"/>
  <c r="B251" i="1"/>
  <c r="B228" i="1"/>
  <c r="B181" i="1"/>
  <c r="B172" i="1"/>
  <c r="B170" i="1"/>
  <c r="B149" i="1"/>
  <c r="B118" i="1"/>
  <c r="B111" i="1"/>
  <c r="B76" i="1"/>
  <c r="B74" i="1"/>
  <c r="B37" i="1"/>
  <c r="B1742" i="1"/>
  <c r="B1719" i="1"/>
  <c r="B1679" i="1"/>
  <c r="B1651" i="1"/>
  <c r="B1591" i="1"/>
  <c r="B1527" i="1"/>
  <c r="B1525" i="1"/>
  <c r="B1495" i="1"/>
  <c r="B1486" i="1"/>
  <c r="B1430" i="1"/>
  <c r="B1399" i="1"/>
  <c r="B1397" i="1"/>
  <c r="B1354" i="1"/>
  <c r="B1291" i="1"/>
  <c r="B1259" i="1"/>
  <c r="B1059" i="1"/>
  <c r="C1055" i="1"/>
  <c r="B1002" i="1"/>
  <c r="C1002" i="1"/>
  <c r="B993" i="1"/>
  <c r="B982" i="1"/>
  <c r="C980" i="1"/>
  <c r="B980" i="1"/>
  <c r="B971" i="1"/>
  <c r="B938" i="1"/>
  <c r="C938" i="1"/>
  <c r="B929" i="1"/>
  <c r="B918" i="1"/>
  <c r="C916" i="1"/>
  <c r="B916" i="1"/>
  <c r="B907" i="1"/>
  <c r="B874" i="1"/>
  <c r="C874" i="1"/>
  <c r="B865" i="1"/>
  <c r="B854" i="1"/>
  <c r="C852" i="1"/>
  <c r="B852" i="1"/>
  <c r="C846" i="1"/>
  <c r="B843" i="1"/>
  <c r="B810" i="1"/>
  <c r="C810" i="1"/>
  <c r="B801" i="1"/>
  <c r="B790" i="1"/>
  <c r="C788" i="1"/>
  <c r="B788" i="1"/>
  <c r="C782" i="1"/>
  <c r="B779" i="1"/>
  <c r="B749" i="1"/>
  <c r="B746" i="1"/>
  <c r="C746" i="1"/>
  <c r="B737" i="1"/>
  <c r="B726" i="1"/>
  <c r="C724" i="1"/>
  <c r="B724" i="1"/>
  <c r="C718" i="1"/>
  <c r="B715" i="1"/>
  <c r="C707" i="1"/>
  <c r="B685" i="1"/>
  <c r="B673" i="1"/>
  <c r="B662" i="1"/>
  <c r="C654" i="1"/>
  <c r="B651" i="1"/>
  <c r="C643" i="1"/>
  <c r="B629" i="1"/>
  <c r="B612" i="1"/>
  <c r="C610" i="1"/>
  <c r="B606" i="1"/>
  <c r="B581" i="1"/>
  <c r="B530" i="1"/>
  <c r="B514" i="1"/>
  <c r="B482" i="1"/>
  <c r="B468" i="1"/>
  <c r="B449" i="1"/>
  <c r="B394" i="1"/>
  <c r="B380" i="1"/>
  <c r="B374" i="1"/>
  <c r="C374" i="1"/>
  <c r="B362" i="1"/>
  <c r="B340" i="1"/>
  <c r="B326" i="1"/>
  <c r="B313" i="1"/>
  <c r="B309" i="1"/>
  <c r="B295" i="1"/>
  <c r="B271" i="1"/>
  <c r="B244" i="1"/>
  <c r="B230" i="1"/>
  <c r="B213" i="1"/>
  <c r="B196" i="1"/>
  <c r="B194" i="1"/>
  <c r="C194" i="1"/>
  <c r="B151" i="1"/>
  <c r="B133" i="1"/>
  <c r="C104" i="1"/>
  <c r="B104" i="1"/>
  <c r="B85" i="1"/>
  <c r="C85" i="1"/>
  <c r="B41" i="1"/>
  <c r="B39" i="1"/>
  <c r="C39" i="1"/>
  <c r="B32" i="1"/>
  <c r="B19" i="1"/>
  <c r="B1061" i="1"/>
  <c r="B1050" i="1"/>
  <c r="C714" i="1"/>
  <c r="B708" i="1"/>
  <c r="B700" i="1"/>
  <c r="B692" i="1"/>
  <c r="B684" i="1"/>
  <c r="B676" i="1"/>
  <c r="B668" i="1"/>
  <c r="B660" i="1"/>
  <c r="B652" i="1"/>
  <c r="B644" i="1"/>
  <c r="B636" i="1"/>
  <c r="B620" i="1"/>
  <c r="B618" i="1"/>
  <c r="B614" i="1"/>
  <c r="B594" i="1"/>
  <c r="B580" i="1"/>
  <c r="B574" i="1"/>
  <c r="C568" i="1"/>
  <c r="B568" i="1"/>
  <c r="B564" i="1"/>
  <c r="B557" i="1"/>
  <c r="B555" i="1"/>
  <c r="B551" i="1"/>
  <c r="B549" i="1"/>
  <c r="B538" i="1"/>
  <c r="B527" i="1"/>
  <c r="B515" i="1"/>
  <c r="B511" i="1"/>
  <c r="B492" i="1"/>
  <c r="B490" i="1"/>
  <c r="B486" i="1"/>
  <c r="B466" i="1"/>
  <c r="B452" i="1"/>
  <c r="B446" i="1"/>
  <c r="C440" i="1"/>
  <c r="B440" i="1"/>
  <c r="B436" i="1"/>
  <c r="B429" i="1"/>
  <c r="B427" i="1"/>
  <c r="B423" i="1"/>
  <c r="B421" i="1"/>
  <c r="B410" i="1"/>
  <c r="B399" i="1"/>
  <c r="B387" i="1"/>
  <c r="B383" i="1"/>
  <c r="B360" i="1"/>
  <c r="B356" i="1"/>
  <c r="B350" i="1"/>
  <c r="B342" i="1"/>
  <c r="C342" i="1"/>
  <c r="B329" i="1"/>
  <c r="B278" i="1"/>
  <c r="C278" i="1"/>
  <c r="C216" i="1"/>
  <c r="B216" i="1"/>
  <c r="B214" i="1"/>
  <c r="B205" i="1"/>
  <c r="B189" i="1"/>
  <c r="B167" i="1"/>
  <c r="B159" i="1"/>
  <c r="B157" i="1"/>
  <c r="C157" i="1"/>
  <c r="B155" i="1"/>
  <c r="B108" i="1"/>
  <c r="B77" i="1"/>
  <c r="B71" i="1"/>
  <c r="B69" i="1"/>
  <c r="B28" i="1"/>
  <c r="B372" i="1"/>
  <c r="B357" i="1"/>
  <c r="B347" i="1"/>
  <c r="B332" i="1"/>
  <c r="B330" i="1"/>
  <c r="B308" i="1"/>
  <c r="B293" i="1"/>
  <c r="B283" i="1"/>
  <c r="B268" i="1"/>
  <c r="B266" i="1"/>
  <c r="B237" i="1"/>
  <c r="B235" i="1"/>
  <c r="B221" i="1"/>
  <c r="B207" i="1"/>
  <c r="B183" i="1"/>
  <c r="B140" i="1"/>
  <c r="B138" i="1"/>
  <c r="B130" i="1"/>
  <c r="B122" i="1"/>
  <c r="B81" i="1"/>
  <c r="B79" i="1"/>
  <c r="B59" i="1"/>
  <c r="B53" i="1"/>
  <c r="B7" i="1"/>
  <c r="B5" i="1"/>
  <c r="B706" i="1"/>
  <c r="B698" i="1"/>
  <c r="B690" i="1"/>
  <c r="B682" i="1"/>
  <c r="B674" i="1"/>
  <c r="B666" i="1"/>
  <c r="B658" i="1"/>
  <c r="B650" i="1"/>
  <c r="B642" i="1"/>
  <c r="B634" i="1"/>
  <c r="B578" i="1"/>
  <c r="B565" i="1"/>
  <c r="B509" i="1"/>
  <c r="B450" i="1"/>
  <c r="B437" i="1"/>
  <c r="C390" i="1"/>
  <c r="B381" i="1"/>
  <c r="B367" i="1"/>
  <c r="B354" i="1"/>
  <c r="B327" i="1"/>
  <c r="B317" i="1"/>
  <c r="B314" i="1"/>
  <c r="B303" i="1"/>
  <c r="B299" i="1"/>
  <c r="B290" i="1"/>
  <c r="C283" i="1"/>
  <c r="C268" i="1"/>
  <c r="B263" i="1"/>
  <c r="B253" i="1"/>
  <c r="B248" i="1"/>
  <c r="C237" i="1"/>
  <c r="C235" i="1"/>
  <c r="B226" i="1"/>
  <c r="C221" i="1"/>
  <c r="B202" i="1"/>
  <c r="B198" i="1"/>
  <c r="C183" i="1"/>
  <c r="B148" i="1"/>
  <c r="C140" i="1"/>
  <c r="B135" i="1"/>
  <c r="C130" i="1"/>
  <c r="C122" i="1"/>
  <c r="B112" i="1"/>
  <c r="B91" i="1"/>
  <c r="B89" i="1"/>
  <c r="C81" i="1"/>
  <c r="B57" i="1"/>
  <c r="C53" i="1"/>
  <c r="B23" i="1"/>
  <c r="B17" i="1"/>
  <c r="B1042" i="1"/>
  <c r="B236" i="1"/>
  <c r="B219" i="1"/>
  <c r="B199" i="1"/>
  <c r="B180" i="1"/>
  <c r="B162" i="1"/>
  <c r="B125" i="1"/>
  <c r="B109" i="1"/>
  <c r="B44" i="1"/>
  <c r="B42" i="1"/>
  <c r="B6346" i="1"/>
  <c r="B6338" i="1"/>
  <c r="B6330" i="1"/>
  <c r="B6322" i="1"/>
  <c r="B6314" i="1"/>
  <c r="B6306" i="1"/>
  <c r="B6298" i="1"/>
  <c r="B6290" i="1"/>
  <c r="B6282" i="1"/>
  <c r="B6274" i="1"/>
  <c r="B6266" i="1"/>
  <c r="B6258" i="1"/>
  <c r="B6250" i="1"/>
  <c r="B6242" i="1"/>
  <c r="B6234" i="1"/>
  <c r="B6226" i="1"/>
  <c r="B6218" i="1"/>
  <c r="B6210" i="1"/>
  <c r="B6202" i="1"/>
  <c r="B6194" i="1"/>
  <c r="B6186" i="1"/>
  <c r="B6178" i="1"/>
  <c r="B6170" i="1"/>
  <c r="B6118" i="1"/>
  <c r="B6114" i="1"/>
  <c r="B6054" i="1"/>
  <c r="B6050" i="1"/>
  <c r="C6017" i="1"/>
  <c r="B5990" i="1"/>
  <c r="B5986" i="1"/>
  <c r="C5984" i="1"/>
  <c r="C5953" i="1"/>
  <c r="B5926" i="1"/>
  <c r="B5922" i="1"/>
  <c r="C5920" i="1"/>
  <c r="C5889" i="1"/>
  <c r="B5862" i="1"/>
  <c r="B5858" i="1"/>
  <c r="C5856" i="1"/>
  <c r="B5838" i="1"/>
  <c r="C5838" i="1"/>
  <c r="C5824" i="1"/>
  <c r="B5809" i="1"/>
  <c r="C5809" i="1"/>
  <c r="B5774" i="1"/>
  <c r="C5774" i="1"/>
  <c r="C5760" i="1"/>
  <c r="B5745" i="1"/>
  <c r="C5745" i="1"/>
  <c r="B5710" i="1"/>
  <c r="C5710" i="1"/>
  <c r="C5696" i="1"/>
  <c r="B5681" i="1"/>
  <c r="C5681" i="1"/>
  <c r="B5646" i="1"/>
  <c r="C5646" i="1"/>
  <c r="C5632" i="1"/>
  <c r="B5617" i="1"/>
  <c r="C5617" i="1"/>
  <c r="B5582" i="1"/>
  <c r="C5582" i="1"/>
  <c r="C5568" i="1"/>
  <c r="C5443" i="1"/>
  <c r="B5411" i="1"/>
  <c r="C5411" i="1"/>
  <c r="B5369" i="1"/>
  <c r="C5369" i="1"/>
  <c r="B5204" i="1"/>
  <c r="C5204" i="1"/>
  <c r="B5817" i="1"/>
  <c r="C5817" i="1"/>
  <c r="B5782" i="1"/>
  <c r="C5782" i="1"/>
  <c r="B5753" i="1"/>
  <c r="C5753" i="1"/>
  <c r="B5718" i="1"/>
  <c r="C5718" i="1"/>
  <c r="B5689" i="1"/>
  <c r="C5689" i="1"/>
  <c r="B5654" i="1"/>
  <c r="C5654" i="1"/>
  <c r="B5625" i="1"/>
  <c r="C5625" i="1"/>
  <c r="B5590" i="1"/>
  <c r="C5590" i="1"/>
  <c r="B5561" i="1"/>
  <c r="C5561" i="1"/>
  <c r="B5553" i="1"/>
  <c r="C5553" i="1"/>
  <c r="B5545" i="1"/>
  <c r="C5545" i="1"/>
  <c r="B5537" i="1"/>
  <c r="C5537" i="1"/>
  <c r="B5529" i="1"/>
  <c r="C5529" i="1"/>
  <c r="B5521" i="1"/>
  <c r="C5521" i="1"/>
  <c r="B5513" i="1"/>
  <c r="C5513" i="1"/>
  <c r="B5505" i="1"/>
  <c r="C5505" i="1"/>
  <c r="B5497" i="1"/>
  <c r="C5497" i="1"/>
  <c r="B5489" i="1"/>
  <c r="C5489" i="1"/>
  <c r="B5481" i="1"/>
  <c r="C5481" i="1"/>
  <c r="B5473" i="1"/>
  <c r="C5473" i="1"/>
  <c r="B5463" i="1"/>
  <c r="C5463" i="1"/>
  <c r="B5431" i="1"/>
  <c r="C5431" i="1"/>
  <c r="B5400" i="1"/>
  <c r="C5400" i="1"/>
  <c r="B5236" i="1"/>
  <c r="C5236" i="1"/>
  <c r="B6102" i="1"/>
  <c r="B6098" i="1"/>
  <c r="B6038" i="1"/>
  <c r="B6034" i="1"/>
  <c r="C6001" i="1"/>
  <c r="B5974" i="1"/>
  <c r="B5970" i="1"/>
  <c r="C5968" i="1"/>
  <c r="C5937" i="1"/>
  <c r="B5910" i="1"/>
  <c r="B5906" i="1"/>
  <c r="C5904" i="1"/>
  <c r="C5873" i="1"/>
  <c r="B5846" i="1"/>
  <c r="B5842" i="1"/>
  <c r="C5840" i="1"/>
  <c r="B5825" i="1"/>
  <c r="C5825" i="1"/>
  <c r="B5790" i="1"/>
  <c r="C5790" i="1"/>
  <c r="C5776" i="1"/>
  <c r="B5761" i="1"/>
  <c r="C5761" i="1"/>
  <c r="B5726" i="1"/>
  <c r="C5726" i="1"/>
  <c r="C5712" i="1"/>
  <c r="B5697" i="1"/>
  <c r="C5697" i="1"/>
  <c r="B5662" i="1"/>
  <c r="C5662" i="1"/>
  <c r="C5648" i="1"/>
  <c r="B5633" i="1"/>
  <c r="C5633" i="1"/>
  <c r="B5598" i="1"/>
  <c r="C5598" i="1"/>
  <c r="C5584" i="1"/>
  <c r="B5569" i="1"/>
  <c r="C5569" i="1"/>
  <c r="B5364" i="1"/>
  <c r="C5364" i="1"/>
  <c r="B5332" i="1"/>
  <c r="C5332" i="1"/>
  <c r="B5300" i="1"/>
  <c r="C5300" i="1"/>
  <c r="B5268" i="1"/>
  <c r="C5268" i="1"/>
  <c r="B6163" i="1"/>
  <c r="B5833" i="1"/>
  <c r="C5833" i="1"/>
  <c r="B5798" i="1"/>
  <c r="C5798" i="1"/>
  <c r="B5769" i="1"/>
  <c r="C5769" i="1"/>
  <c r="B5734" i="1"/>
  <c r="C5734" i="1"/>
  <c r="B5705" i="1"/>
  <c r="C5705" i="1"/>
  <c r="B5670" i="1"/>
  <c r="C5670" i="1"/>
  <c r="B5641" i="1"/>
  <c r="C5641" i="1"/>
  <c r="B5606" i="1"/>
  <c r="C5606" i="1"/>
  <c r="B5577" i="1"/>
  <c r="C5577" i="1"/>
  <c r="B5458" i="1"/>
  <c r="C5458" i="1"/>
  <c r="C5448" i="1"/>
  <c r="B5448" i="1"/>
  <c r="B5426" i="1"/>
  <c r="C5426" i="1"/>
  <c r="C5416" i="1"/>
  <c r="B5416" i="1"/>
  <c r="B5395" i="1"/>
  <c r="C5395" i="1"/>
  <c r="C5385" i="1"/>
  <c r="B5385" i="1"/>
  <c r="B5373" i="1"/>
  <c r="C5373" i="1"/>
  <c r="B5173" i="1"/>
  <c r="C5173" i="1"/>
  <c r="B6150" i="1"/>
  <c r="B6146" i="1"/>
  <c r="B6086" i="1"/>
  <c r="B6082" i="1"/>
  <c r="B6022" i="1"/>
  <c r="B6018" i="1"/>
  <c r="B5806" i="1"/>
  <c r="C5806" i="1"/>
  <c r="B5777" i="1"/>
  <c r="C5777" i="1"/>
  <c r="B5742" i="1"/>
  <c r="C5742" i="1"/>
  <c r="B5713" i="1"/>
  <c r="C5713" i="1"/>
  <c r="B5678" i="1"/>
  <c r="C5678" i="1"/>
  <c r="B5649" i="1"/>
  <c r="C5649" i="1"/>
  <c r="B5614" i="1"/>
  <c r="C5614" i="1"/>
  <c r="B5585" i="1"/>
  <c r="C5585" i="1"/>
  <c r="B5468" i="1"/>
  <c r="C5468" i="1"/>
  <c r="B5436" i="1"/>
  <c r="C5436" i="1"/>
  <c r="B5405" i="1"/>
  <c r="C5405" i="1"/>
  <c r="B5220" i="1"/>
  <c r="C5220" i="1"/>
  <c r="B5175" i="1"/>
  <c r="C5175" i="1"/>
  <c r="B5814" i="1"/>
  <c r="C5814" i="1"/>
  <c r="B5785" i="1"/>
  <c r="C5785" i="1"/>
  <c r="B5750" i="1"/>
  <c r="C5750" i="1"/>
  <c r="B5721" i="1"/>
  <c r="C5721" i="1"/>
  <c r="B5686" i="1"/>
  <c r="C5686" i="1"/>
  <c r="B5657" i="1"/>
  <c r="C5657" i="1"/>
  <c r="B5622" i="1"/>
  <c r="C5622" i="1"/>
  <c r="B5593" i="1"/>
  <c r="C5593" i="1"/>
  <c r="B5558" i="1"/>
  <c r="C5558" i="1"/>
  <c r="B5550" i="1"/>
  <c r="C5550" i="1"/>
  <c r="B5542" i="1"/>
  <c r="C5542" i="1"/>
  <c r="B5534" i="1"/>
  <c r="C5534" i="1"/>
  <c r="B5526" i="1"/>
  <c r="C5526" i="1"/>
  <c r="B5518" i="1"/>
  <c r="C5518" i="1"/>
  <c r="B5510" i="1"/>
  <c r="C5510" i="1"/>
  <c r="B5502" i="1"/>
  <c r="C5502" i="1"/>
  <c r="B5494" i="1"/>
  <c r="C5494" i="1"/>
  <c r="B5486" i="1"/>
  <c r="C5486" i="1"/>
  <c r="B5478" i="1"/>
  <c r="C5478" i="1"/>
  <c r="B5470" i="1"/>
  <c r="C5470" i="1"/>
  <c r="B5438" i="1"/>
  <c r="C5438" i="1"/>
  <c r="C5177" i="1"/>
  <c r="B5177" i="1"/>
  <c r="B6070" i="1"/>
  <c r="B6066" i="1"/>
  <c r="B6006" i="1"/>
  <c r="B6002" i="1"/>
  <c r="C6000" i="1"/>
  <c r="C5969" i="1"/>
  <c r="B5942" i="1"/>
  <c r="B5938" i="1"/>
  <c r="C5936" i="1"/>
  <c r="C5905" i="1"/>
  <c r="B5878" i="1"/>
  <c r="B5874" i="1"/>
  <c r="C5872" i="1"/>
  <c r="C5841" i="1"/>
  <c r="B5822" i="1"/>
  <c r="C5822" i="1"/>
  <c r="C5808" i="1"/>
  <c r="B5793" i="1"/>
  <c r="C5793" i="1"/>
  <c r="B5758" i="1"/>
  <c r="C5758" i="1"/>
  <c r="C5744" i="1"/>
  <c r="B5729" i="1"/>
  <c r="C5729" i="1"/>
  <c r="B5694" i="1"/>
  <c r="C5694" i="1"/>
  <c r="C5680" i="1"/>
  <c r="B5665" i="1"/>
  <c r="C5665" i="1"/>
  <c r="B5630" i="1"/>
  <c r="C5630" i="1"/>
  <c r="C5616" i="1"/>
  <c r="B5601" i="1"/>
  <c r="C5601" i="1"/>
  <c r="B5566" i="1"/>
  <c r="C5566" i="1"/>
  <c r="B5453" i="1"/>
  <c r="C5453" i="1"/>
  <c r="B5421" i="1"/>
  <c r="C5421" i="1"/>
  <c r="B5390" i="1"/>
  <c r="C5390" i="1"/>
  <c r="B5348" i="1"/>
  <c r="C5348" i="1"/>
  <c r="B5316" i="1"/>
  <c r="C5316" i="1"/>
  <c r="B5284" i="1"/>
  <c r="C5284" i="1"/>
  <c r="B5252" i="1"/>
  <c r="C5252" i="1"/>
  <c r="B6062" i="1"/>
  <c r="B6058" i="1"/>
  <c r="B5998" i="1"/>
  <c r="B5994" i="1"/>
  <c r="C5992" i="1"/>
  <c r="C5961" i="1"/>
  <c r="B5934" i="1"/>
  <c r="B5930" i="1"/>
  <c r="C5928" i="1"/>
  <c r="C5897" i="1"/>
  <c r="B5870" i="1"/>
  <c r="B5866" i="1"/>
  <c r="C5864" i="1"/>
  <c r="B5830" i="1"/>
  <c r="C5830" i="1"/>
  <c r="C5816" i="1"/>
  <c r="B5801" i="1"/>
  <c r="C5801" i="1"/>
  <c r="B5766" i="1"/>
  <c r="C5766" i="1"/>
  <c r="C5752" i="1"/>
  <c r="B5737" i="1"/>
  <c r="C5737" i="1"/>
  <c r="B5702" i="1"/>
  <c r="C5702" i="1"/>
  <c r="C5688" i="1"/>
  <c r="B5673" i="1"/>
  <c r="C5673" i="1"/>
  <c r="B5638" i="1"/>
  <c r="C5638" i="1"/>
  <c r="C5624" i="1"/>
  <c r="B5609" i="1"/>
  <c r="C5609" i="1"/>
  <c r="B5574" i="1"/>
  <c r="C5574" i="1"/>
  <c r="C5560" i="1"/>
  <c r="C5552" i="1"/>
  <c r="C5544" i="1"/>
  <c r="C5536" i="1"/>
  <c r="C5528" i="1"/>
  <c r="C5520" i="1"/>
  <c r="C4679" i="1"/>
  <c r="C4646" i="1"/>
  <c r="B4632" i="1"/>
  <c r="C4632" i="1"/>
  <c r="C4615" i="1"/>
  <c r="C4582" i="1"/>
  <c r="B4568" i="1"/>
  <c r="C4568" i="1"/>
  <c r="C4551" i="1"/>
  <c r="C4518" i="1"/>
  <c r="B4504" i="1"/>
  <c r="C4504" i="1"/>
  <c r="C4487" i="1"/>
  <c r="C4454" i="1"/>
  <c r="B4440" i="1"/>
  <c r="C4440" i="1"/>
  <c r="C5358" i="1"/>
  <c r="C5351" i="1"/>
  <c r="C5342" i="1"/>
  <c r="C5335" i="1"/>
  <c r="C5326" i="1"/>
  <c r="C5319" i="1"/>
  <c r="C5310" i="1"/>
  <c r="C5303" i="1"/>
  <c r="C5294" i="1"/>
  <c r="C5287" i="1"/>
  <c r="C5278" i="1"/>
  <c r="C5271" i="1"/>
  <c r="C5262" i="1"/>
  <c r="C5255" i="1"/>
  <c r="C5246" i="1"/>
  <c r="C5239" i="1"/>
  <c r="C5230" i="1"/>
  <c r="C5223" i="1"/>
  <c r="C5214" i="1"/>
  <c r="C5207" i="1"/>
  <c r="C5198" i="1"/>
  <c r="B5169" i="1"/>
  <c r="C5167" i="1"/>
  <c r="C5137" i="1"/>
  <c r="C5135" i="1"/>
  <c r="B5106" i="1"/>
  <c r="C5104" i="1"/>
  <c r="C5073" i="1"/>
  <c r="C5071" i="1"/>
  <c r="B5042" i="1"/>
  <c r="C5040" i="1"/>
  <c r="C5009" i="1"/>
  <c r="C5007" i="1"/>
  <c r="B4978" i="1"/>
  <c r="C4976" i="1"/>
  <c r="C4945" i="1"/>
  <c r="C4943" i="1"/>
  <c r="B4914" i="1"/>
  <c r="C4912" i="1"/>
  <c r="C4881" i="1"/>
  <c r="C4879" i="1"/>
  <c r="B4850" i="1"/>
  <c r="C4848" i="1"/>
  <c r="C4817" i="1"/>
  <c r="C4815" i="1"/>
  <c r="B4786" i="1"/>
  <c r="C4784" i="1"/>
  <c r="C4753" i="1"/>
  <c r="C4751" i="1"/>
  <c r="B4745" i="1"/>
  <c r="C4745" i="1"/>
  <c r="C4728" i="1"/>
  <c r="C4726" i="1"/>
  <c r="B4704" i="1"/>
  <c r="C4704" i="1"/>
  <c r="B4696" i="1"/>
  <c r="C4696" i="1"/>
  <c r="B4688" i="1"/>
  <c r="C4688" i="1"/>
  <c r="C4671" i="1"/>
  <c r="C4638" i="1"/>
  <c r="B4624" i="1"/>
  <c r="C4624" i="1"/>
  <c r="C4607" i="1"/>
  <c r="C4574" i="1"/>
  <c r="B4560" i="1"/>
  <c r="C4560" i="1"/>
  <c r="C4543" i="1"/>
  <c r="C4510" i="1"/>
  <c r="B4496" i="1"/>
  <c r="C4496" i="1"/>
  <c r="C4479" i="1"/>
  <c r="C4446" i="1"/>
  <c r="B4432" i="1"/>
  <c r="C4432" i="1"/>
  <c r="B4737" i="1"/>
  <c r="C4737" i="1"/>
  <c r="B4680" i="1"/>
  <c r="C4680" i="1"/>
  <c r="B4616" i="1"/>
  <c r="C4616" i="1"/>
  <c r="B4552" i="1"/>
  <c r="C4552" i="1"/>
  <c r="B4488" i="1"/>
  <c r="C4488" i="1"/>
  <c r="C4897" i="1"/>
  <c r="C4895" i="1"/>
  <c r="B4866" i="1"/>
  <c r="C4864" i="1"/>
  <c r="C4862" i="1"/>
  <c r="C4833" i="1"/>
  <c r="C4831" i="1"/>
  <c r="B4802" i="1"/>
  <c r="C4800" i="1"/>
  <c r="C4798" i="1"/>
  <c r="C4769" i="1"/>
  <c r="C4767" i="1"/>
  <c r="C4743" i="1"/>
  <c r="B4729" i="1"/>
  <c r="C4729" i="1"/>
  <c r="C4712" i="1"/>
  <c r="C4710" i="1"/>
  <c r="C4702" i="1"/>
  <c r="C4694" i="1"/>
  <c r="C4686" i="1"/>
  <c r="B4672" i="1"/>
  <c r="C4672" i="1"/>
  <c r="C4655" i="1"/>
  <c r="C4622" i="1"/>
  <c r="B4608" i="1"/>
  <c r="C4608" i="1"/>
  <c r="C4591" i="1"/>
  <c r="C4558" i="1"/>
  <c r="B4544" i="1"/>
  <c r="C4544" i="1"/>
  <c r="C4527" i="1"/>
  <c r="C4494" i="1"/>
  <c r="B4480" i="1"/>
  <c r="C4480" i="1"/>
  <c r="C4463" i="1"/>
  <c r="C4430" i="1"/>
  <c r="C4422" i="1"/>
  <c r="C4414" i="1"/>
  <c r="C6011" i="1"/>
  <c r="C6003" i="1"/>
  <c r="C5995" i="1"/>
  <c r="C5987" i="1"/>
  <c r="C5979" i="1"/>
  <c r="C5971" i="1"/>
  <c r="C5963" i="1"/>
  <c r="C5955" i="1"/>
  <c r="C5947" i="1"/>
  <c r="C5939" i="1"/>
  <c r="C5931" i="1"/>
  <c r="C5923" i="1"/>
  <c r="C5915" i="1"/>
  <c r="C5907" i="1"/>
  <c r="C5899" i="1"/>
  <c r="C5891" i="1"/>
  <c r="C5883" i="1"/>
  <c r="C5875" i="1"/>
  <c r="C5867" i="1"/>
  <c r="C5859" i="1"/>
  <c r="C5851" i="1"/>
  <c r="C5843" i="1"/>
  <c r="C5835" i="1"/>
  <c r="C5827" i="1"/>
  <c r="C5819" i="1"/>
  <c r="C5811" i="1"/>
  <c r="C5803" i="1"/>
  <c r="C5795" i="1"/>
  <c r="C5787" i="1"/>
  <c r="C5779" i="1"/>
  <c r="C5771" i="1"/>
  <c r="C5763" i="1"/>
  <c r="C5755" i="1"/>
  <c r="C5747" i="1"/>
  <c r="C5739" i="1"/>
  <c r="C5731" i="1"/>
  <c r="C5723" i="1"/>
  <c r="C5715" i="1"/>
  <c r="C5707" i="1"/>
  <c r="C5699" i="1"/>
  <c r="C5691" i="1"/>
  <c r="C5683" i="1"/>
  <c r="C5675" i="1"/>
  <c r="C5667" i="1"/>
  <c r="C5659" i="1"/>
  <c r="C5651" i="1"/>
  <c r="C5643" i="1"/>
  <c r="C5635" i="1"/>
  <c r="C5627" i="1"/>
  <c r="C5619" i="1"/>
  <c r="C5611" i="1"/>
  <c r="C5603" i="1"/>
  <c r="C5595" i="1"/>
  <c r="C5587" i="1"/>
  <c r="C5579" i="1"/>
  <c r="C5571" i="1"/>
  <c r="C5563" i="1"/>
  <c r="C5555" i="1"/>
  <c r="C5547" i="1"/>
  <c r="C5539" i="1"/>
  <c r="C5531" i="1"/>
  <c r="C5523" i="1"/>
  <c r="C5515" i="1"/>
  <c r="C5507" i="1"/>
  <c r="C5499" i="1"/>
  <c r="C5491" i="1"/>
  <c r="C5483" i="1"/>
  <c r="C5475" i="1"/>
  <c r="C5460" i="1"/>
  <c r="C5455" i="1"/>
  <c r="C5450" i="1"/>
  <c r="C5445" i="1"/>
  <c r="B5440" i="1"/>
  <c r="C5428" i="1"/>
  <c r="C5423" i="1"/>
  <c r="C5418" i="1"/>
  <c r="C5413" i="1"/>
  <c r="B5408" i="1"/>
  <c r="C5397" i="1"/>
  <c r="C5392" i="1"/>
  <c r="C5387" i="1"/>
  <c r="C5382" i="1"/>
  <c r="B5377" i="1"/>
  <c r="C5366" i="1"/>
  <c r="B5361" i="1"/>
  <c r="C5352" i="1"/>
  <c r="B5345" i="1"/>
  <c r="C5336" i="1"/>
  <c r="B5329" i="1"/>
  <c r="C5320" i="1"/>
  <c r="B5313" i="1"/>
  <c r="C5304" i="1"/>
  <c r="B5297" i="1"/>
  <c r="C5288" i="1"/>
  <c r="B5281" i="1"/>
  <c r="C5272" i="1"/>
  <c r="B5265" i="1"/>
  <c r="C5256" i="1"/>
  <c r="B5249" i="1"/>
  <c r="C5240" i="1"/>
  <c r="B5233" i="1"/>
  <c r="C5224" i="1"/>
  <c r="B5217" i="1"/>
  <c r="C4735" i="1"/>
  <c r="B4721" i="1"/>
  <c r="C4721" i="1"/>
  <c r="C4678" i="1"/>
  <c r="B4664" i="1"/>
  <c r="C4664" i="1"/>
  <c r="C4647" i="1"/>
  <c r="C4614" i="1"/>
  <c r="B4600" i="1"/>
  <c r="C4600" i="1"/>
  <c r="C4583" i="1"/>
  <c r="C4550" i="1"/>
  <c r="B4536" i="1"/>
  <c r="C4536" i="1"/>
  <c r="C4519" i="1"/>
  <c r="C4486" i="1"/>
  <c r="B4472" i="1"/>
  <c r="C4472" i="1"/>
  <c r="C4455" i="1"/>
  <c r="C5380" i="1"/>
  <c r="C5375" i="1"/>
  <c r="C5359" i="1"/>
  <c r="C5357" i="1"/>
  <c r="C5350" i="1"/>
  <c r="C5343" i="1"/>
  <c r="C5341" i="1"/>
  <c r="C5334" i="1"/>
  <c r="C5327" i="1"/>
  <c r="C5325" i="1"/>
  <c r="C5318" i="1"/>
  <c r="C5311" i="1"/>
  <c r="C5309" i="1"/>
  <c r="C5302" i="1"/>
  <c r="C5295" i="1"/>
  <c r="C5293" i="1"/>
  <c r="C5286" i="1"/>
  <c r="C5279" i="1"/>
  <c r="C5277" i="1"/>
  <c r="C5270" i="1"/>
  <c r="C5263" i="1"/>
  <c r="C5261" i="1"/>
  <c r="C5254" i="1"/>
  <c r="C5247" i="1"/>
  <c r="C5245" i="1"/>
  <c r="C5238" i="1"/>
  <c r="C5231" i="1"/>
  <c r="C5229" i="1"/>
  <c r="C5222" i="1"/>
  <c r="C5215" i="1"/>
  <c r="C5213" i="1"/>
  <c r="C5206" i="1"/>
  <c r="C5199" i="1"/>
  <c r="C5197" i="1"/>
  <c r="C5168" i="1"/>
  <c r="C5166" i="1"/>
  <c r="B5138" i="1"/>
  <c r="C5136" i="1"/>
  <c r="C5134" i="1"/>
  <c r="C5105" i="1"/>
  <c r="C5103" i="1"/>
  <c r="B5074" i="1"/>
  <c r="C5072" i="1"/>
  <c r="C5070" i="1"/>
  <c r="C5041" i="1"/>
  <c r="C5039" i="1"/>
  <c r="B5010" i="1"/>
  <c r="C5008" i="1"/>
  <c r="C5006" i="1"/>
  <c r="C4977" i="1"/>
  <c r="C4975" i="1"/>
  <c r="B4946" i="1"/>
  <c r="C4944" i="1"/>
  <c r="C4942" i="1"/>
  <c r="C4913" i="1"/>
  <c r="C4911" i="1"/>
  <c r="B4882" i="1"/>
  <c r="C4880" i="1"/>
  <c r="C4878" i="1"/>
  <c r="C4849" i="1"/>
  <c r="C4847" i="1"/>
  <c r="B4818" i="1"/>
  <c r="C4816" i="1"/>
  <c r="C4814" i="1"/>
  <c r="C4785" i="1"/>
  <c r="C4783" i="1"/>
  <c r="B4754" i="1"/>
  <c r="C4752" i="1"/>
  <c r="C4750" i="1"/>
  <c r="C4727" i="1"/>
  <c r="B4713" i="1"/>
  <c r="C4713" i="1"/>
  <c r="C4670" i="1"/>
  <c r="B4656" i="1"/>
  <c r="C4656" i="1"/>
  <c r="C4639" i="1"/>
  <c r="C4606" i="1"/>
  <c r="B4592" i="1"/>
  <c r="C4592" i="1"/>
  <c r="C4575" i="1"/>
  <c r="C4542" i="1"/>
  <c r="B4528" i="1"/>
  <c r="C4528" i="1"/>
  <c r="C4511" i="1"/>
  <c r="C4478" i="1"/>
  <c r="B4464" i="1"/>
  <c r="C4464" i="1"/>
  <c r="C4447" i="1"/>
  <c r="B4423" i="1"/>
  <c r="C4423" i="1"/>
  <c r="B4415" i="1"/>
  <c r="C4415" i="1"/>
  <c r="B4407" i="1"/>
  <c r="C4407" i="1"/>
  <c r="B4399" i="1"/>
  <c r="C4399" i="1"/>
  <c r="B4391" i="1"/>
  <c r="C4391" i="1"/>
  <c r="C5145" i="1"/>
  <c r="C5143" i="1"/>
  <c r="B5114" i="1"/>
  <c r="C5112" i="1"/>
  <c r="C5110" i="1"/>
  <c r="C5081" i="1"/>
  <c r="C5079" i="1"/>
  <c r="B5050" i="1"/>
  <c r="C5048" i="1"/>
  <c r="C5046" i="1"/>
  <c r="C5017" i="1"/>
  <c r="C5015" i="1"/>
  <c r="B4986" i="1"/>
  <c r="C4984" i="1"/>
  <c r="C4982" i="1"/>
  <c r="C4953" i="1"/>
  <c r="C4951" i="1"/>
  <c r="B4922" i="1"/>
  <c r="C4920" i="1"/>
  <c r="C4918" i="1"/>
  <c r="B4648" i="1"/>
  <c r="C4648" i="1"/>
  <c r="B4584" i="1"/>
  <c r="C4584" i="1"/>
  <c r="B4520" i="1"/>
  <c r="C4520" i="1"/>
  <c r="B4456" i="1"/>
  <c r="C4456" i="1"/>
  <c r="C4439" i="1"/>
  <c r="C5184" i="1"/>
  <c r="C5182" i="1"/>
  <c r="B5154" i="1"/>
  <c r="C5152" i="1"/>
  <c r="C5121" i="1"/>
  <c r="C5119" i="1"/>
  <c r="B5090" i="1"/>
  <c r="C5088" i="1"/>
  <c r="C5057" i="1"/>
  <c r="C5055" i="1"/>
  <c r="B5026" i="1"/>
  <c r="C5024" i="1"/>
  <c r="C4993" i="1"/>
  <c r="C4991" i="1"/>
  <c r="B4962" i="1"/>
  <c r="C4960" i="1"/>
  <c r="C4929" i="1"/>
  <c r="C4927" i="1"/>
  <c r="B4898" i="1"/>
  <c r="C4896" i="1"/>
  <c r="C4865" i="1"/>
  <c r="C4863" i="1"/>
  <c r="B4834" i="1"/>
  <c r="C4832" i="1"/>
  <c r="C4801" i="1"/>
  <c r="C4799" i="1"/>
  <c r="B4770" i="1"/>
  <c r="C4768" i="1"/>
  <c r="C4744" i="1"/>
  <c r="C4742" i="1"/>
  <c r="C4711" i="1"/>
  <c r="B4640" i="1"/>
  <c r="C4640" i="1"/>
  <c r="B4576" i="1"/>
  <c r="C4576" i="1"/>
  <c r="B4512" i="1"/>
  <c r="C4512" i="1"/>
  <c r="B4448" i="1"/>
  <c r="C4448" i="1"/>
  <c r="C4212" i="1"/>
  <c r="B4205" i="1"/>
  <c r="C4196" i="1"/>
  <c r="B4189" i="1"/>
  <c r="C4180" i="1"/>
  <c r="B4173" i="1"/>
  <c r="C4164" i="1"/>
  <c r="B4157" i="1"/>
  <c r="C4148" i="1"/>
  <c r="B4141" i="1"/>
  <c r="C4132" i="1"/>
  <c r="B4125" i="1"/>
  <c r="C4116" i="1"/>
  <c r="B4109" i="1"/>
  <c r="C4100" i="1"/>
  <c r="B4093" i="1"/>
  <c r="C4084" i="1"/>
  <c r="B4077" i="1"/>
  <c r="C4068" i="1"/>
  <c r="B4061" i="1"/>
  <c r="C4052" i="1"/>
  <c r="B4045" i="1"/>
  <c r="C4036" i="1"/>
  <c r="B4029" i="1"/>
  <c r="C4020" i="1"/>
  <c r="B4013" i="1"/>
  <c r="C4004" i="1"/>
  <c r="B3946" i="1"/>
  <c r="C3946" i="1"/>
  <c r="B3914" i="1"/>
  <c r="C3914" i="1"/>
  <c r="B3882" i="1"/>
  <c r="C3882" i="1"/>
  <c r="B3850" i="1"/>
  <c r="C3850" i="1"/>
  <c r="B3818" i="1"/>
  <c r="C3818" i="1"/>
  <c r="B3786" i="1"/>
  <c r="C3786" i="1"/>
  <c r="B3754" i="1"/>
  <c r="C3754" i="1"/>
  <c r="B3722" i="1"/>
  <c r="C3722" i="1"/>
  <c r="B3690" i="1"/>
  <c r="C3690" i="1"/>
  <c r="B3658" i="1"/>
  <c r="C3658" i="1"/>
  <c r="B3626" i="1"/>
  <c r="C3626" i="1"/>
  <c r="B3594" i="1"/>
  <c r="C3594" i="1"/>
  <c r="B3562" i="1"/>
  <c r="C3562" i="1"/>
  <c r="B3530" i="1"/>
  <c r="C3530" i="1"/>
  <c r="B3498" i="1"/>
  <c r="C3498" i="1"/>
  <c r="B3466" i="1"/>
  <c r="C3466" i="1"/>
  <c r="B3434" i="1"/>
  <c r="C3434" i="1"/>
  <c r="B3402" i="1"/>
  <c r="C3402" i="1"/>
  <c r="B3370" i="1"/>
  <c r="C3370" i="1"/>
  <c r="B3338" i="1"/>
  <c r="C3338" i="1"/>
  <c r="B3306" i="1"/>
  <c r="C3306" i="1"/>
  <c r="C3245" i="1"/>
  <c r="B3245" i="1"/>
  <c r="C3182" i="1"/>
  <c r="B3182" i="1"/>
  <c r="C3118" i="1"/>
  <c r="B3118" i="1"/>
  <c r="C3054" i="1"/>
  <c r="B3054" i="1"/>
  <c r="C4424" i="1"/>
  <c r="C4416" i="1"/>
  <c r="C4408" i="1"/>
  <c r="C4400" i="1"/>
  <c r="C4392" i="1"/>
  <c r="C4384" i="1"/>
  <c r="C4376" i="1"/>
  <c r="C4368" i="1"/>
  <c r="C4121" i="1"/>
  <c r="C4114" i="1"/>
  <c r="C4105" i="1"/>
  <c r="C4098" i="1"/>
  <c r="C4089" i="1"/>
  <c r="C4082" i="1"/>
  <c r="C4073" i="1"/>
  <c r="C4066" i="1"/>
  <c r="C4057" i="1"/>
  <c r="C4050" i="1"/>
  <c r="C4041" i="1"/>
  <c r="C4034" i="1"/>
  <c r="C4025" i="1"/>
  <c r="C4018" i="1"/>
  <c r="C4009" i="1"/>
  <c r="C4002" i="1"/>
  <c r="C3993" i="1"/>
  <c r="C3986" i="1"/>
  <c r="C3977" i="1"/>
  <c r="C3970" i="1"/>
  <c r="C3961" i="1"/>
  <c r="B3927" i="1"/>
  <c r="C3927" i="1"/>
  <c r="B3895" i="1"/>
  <c r="C3895" i="1"/>
  <c r="B3863" i="1"/>
  <c r="C3863" i="1"/>
  <c r="B3831" i="1"/>
  <c r="C3831" i="1"/>
  <c r="B3799" i="1"/>
  <c r="C3799" i="1"/>
  <c r="B3767" i="1"/>
  <c r="C3767" i="1"/>
  <c r="B3735" i="1"/>
  <c r="C3735" i="1"/>
  <c r="B3703" i="1"/>
  <c r="C3703" i="1"/>
  <c r="B3671" i="1"/>
  <c r="C3671" i="1"/>
  <c r="C3636" i="1"/>
  <c r="B3621" i="1"/>
  <c r="C3604" i="1"/>
  <c r="B3589" i="1"/>
  <c r="C3572" i="1"/>
  <c r="B3557" i="1"/>
  <c r="C3540" i="1"/>
  <c r="B3525" i="1"/>
  <c r="C3508" i="1"/>
  <c r="B3493" i="1"/>
  <c r="C3476" i="1"/>
  <c r="B3461" i="1"/>
  <c r="C3444" i="1"/>
  <c r="B3429" i="1"/>
  <c r="C3412" i="1"/>
  <c r="B3397" i="1"/>
  <c r="C3380" i="1"/>
  <c r="B3365" i="1"/>
  <c r="C3348" i="1"/>
  <c r="B3333" i="1"/>
  <c r="C3316" i="1"/>
  <c r="B3301" i="1"/>
  <c r="C3284" i="1"/>
  <c r="C3237" i="1"/>
  <c r="B3237" i="1"/>
  <c r="C3220" i="1"/>
  <c r="C3174" i="1"/>
  <c r="B3174" i="1"/>
  <c r="C3157" i="1"/>
  <c r="C3110" i="1"/>
  <c r="B3110" i="1"/>
  <c r="C3046" i="1"/>
  <c r="B3046" i="1"/>
  <c r="C4355" i="1"/>
  <c r="C4347" i="1"/>
  <c r="C4339" i="1"/>
  <c r="C4331" i="1"/>
  <c r="C4323" i="1"/>
  <c r="C4316" i="1"/>
  <c r="C4308" i="1"/>
  <c r="C4300" i="1"/>
  <c r="C4292" i="1"/>
  <c r="C4284" i="1"/>
  <c r="C4276" i="1"/>
  <c r="C4268" i="1"/>
  <c r="C4260" i="1"/>
  <c r="C4252" i="1"/>
  <c r="C4232" i="1"/>
  <c r="C4227" i="1"/>
  <c r="C3948" i="1"/>
  <c r="B3938" i="1"/>
  <c r="C3938" i="1"/>
  <c r="B3933" i="1"/>
  <c r="C3916" i="1"/>
  <c r="B3906" i="1"/>
  <c r="C3906" i="1"/>
  <c r="B3901" i="1"/>
  <c r="B3874" i="1"/>
  <c r="C3874" i="1"/>
  <c r="B3842" i="1"/>
  <c r="C3842" i="1"/>
  <c r="B3810" i="1"/>
  <c r="C3810" i="1"/>
  <c r="B3778" i="1"/>
  <c r="C3778" i="1"/>
  <c r="B3746" i="1"/>
  <c r="C3746" i="1"/>
  <c r="B3714" i="1"/>
  <c r="C3714" i="1"/>
  <c r="B3682" i="1"/>
  <c r="C3682" i="1"/>
  <c r="B3650" i="1"/>
  <c r="C3650" i="1"/>
  <c r="B3618" i="1"/>
  <c r="C3618" i="1"/>
  <c r="B3586" i="1"/>
  <c r="C3586" i="1"/>
  <c r="B3554" i="1"/>
  <c r="C3554" i="1"/>
  <c r="B3522" i="1"/>
  <c r="C3522" i="1"/>
  <c r="B3490" i="1"/>
  <c r="C3490" i="1"/>
  <c r="B3458" i="1"/>
  <c r="C3458" i="1"/>
  <c r="B3426" i="1"/>
  <c r="C3426" i="1"/>
  <c r="B3394" i="1"/>
  <c r="C3394" i="1"/>
  <c r="B3362" i="1"/>
  <c r="C3362" i="1"/>
  <c r="B3330" i="1"/>
  <c r="C3330" i="1"/>
  <c r="B3298" i="1"/>
  <c r="C3298" i="1"/>
  <c r="C3229" i="1"/>
  <c r="B3229" i="1"/>
  <c r="C3166" i="1"/>
  <c r="B3166" i="1"/>
  <c r="C3102" i="1"/>
  <c r="B3102" i="1"/>
  <c r="C3038" i="1"/>
  <c r="B3038" i="1"/>
  <c r="C4271" i="1"/>
  <c r="C4263" i="1"/>
  <c r="C4255" i="1"/>
  <c r="C4247" i="1"/>
  <c r="C4242" i="1"/>
  <c r="B3951" i="1"/>
  <c r="C3951" i="1"/>
  <c r="B3919" i="1"/>
  <c r="C3919" i="1"/>
  <c r="B3887" i="1"/>
  <c r="C3887" i="1"/>
  <c r="B3855" i="1"/>
  <c r="C3855" i="1"/>
  <c r="B3823" i="1"/>
  <c r="C3823" i="1"/>
  <c r="B3791" i="1"/>
  <c r="C3791" i="1"/>
  <c r="B3759" i="1"/>
  <c r="C3759" i="1"/>
  <c r="B3727" i="1"/>
  <c r="C3727" i="1"/>
  <c r="B3695" i="1"/>
  <c r="C3695" i="1"/>
  <c r="B3663" i="1"/>
  <c r="C3663" i="1"/>
  <c r="C3628" i="1"/>
  <c r="B3613" i="1"/>
  <c r="C3596" i="1"/>
  <c r="B3581" i="1"/>
  <c r="C3564" i="1"/>
  <c r="B3549" i="1"/>
  <c r="C3532" i="1"/>
  <c r="B3517" i="1"/>
  <c r="C3500" i="1"/>
  <c r="B3485" i="1"/>
  <c r="C3468" i="1"/>
  <c r="B3453" i="1"/>
  <c r="C3436" i="1"/>
  <c r="B3421" i="1"/>
  <c r="C3404" i="1"/>
  <c r="B3389" i="1"/>
  <c r="C3372" i="1"/>
  <c r="B3357" i="1"/>
  <c r="C3340" i="1"/>
  <c r="B3325" i="1"/>
  <c r="C3285" i="1"/>
  <c r="B3285" i="1"/>
  <c r="C3221" i="1"/>
  <c r="B3221" i="1"/>
  <c r="C3158" i="1"/>
  <c r="B3158" i="1"/>
  <c r="C3094" i="1"/>
  <c r="B3094" i="1"/>
  <c r="C3030" i="1"/>
  <c r="B3030" i="1"/>
  <c r="C4705" i="1"/>
  <c r="C4697" i="1"/>
  <c r="C4689" i="1"/>
  <c r="C4673" i="1"/>
  <c r="C4665" i="1"/>
  <c r="C4657" i="1"/>
  <c r="C4649" i="1"/>
  <c r="C4641" i="1"/>
  <c r="C4633" i="1"/>
  <c r="C4625" i="1"/>
  <c r="C4617" i="1"/>
  <c r="C4609" i="1"/>
  <c r="C4601" i="1"/>
  <c r="C4593" i="1"/>
  <c r="C4585" i="1"/>
  <c r="C4577" i="1"/>
  <c r="C4569" i="1"/>
  <c r="C4561" i="1"/>
  <c r="C4553" i="1"/>
  <c r="C4545" i="1"/>
  <c r="C4537" i="1"/>
  <c r="C4529" i="1"/>
  <c r="C4521" i="1"/>
  <c r="C4513" i="1"/>
  <c r="C4505" i="1"/>
  <c r="C4497" i="1"/>
  <c r="C4489" i="1"/>
  <c r="C4481" i="1"/>
  <c r="C4473" i="1"/>
  <c r="C4465" i="1"/>
  <c r="C4457" i="1"/>
  <c r="C4449" i="1"/>
  <c r="C4441" i="1"/>
  <c r="C4433" i="1"/>
  <c r="C4425" i="1"/>
  <c r="C4417" i="1"/>
  <c r="C4409" i="1"/>
  <c r="C4401" i="1"/>
  <c r="C4393" i="1"/>
  <c r="C4385" i="1"/>
  <c r="C4377" i="1"/>
  <c r="C4369" i="1"/>
  <c r="C4361" i="1"/>
  <c r="C4353" i="1"/>
  <c r="C4345" i="1"/>
  <c r="C4337" i="1"/>
  <c r="C4329" i="1"/>
  <c r="C4322" i="1"/>
  <c r="C4314" i="1"/>
  <c r="C4306" i="1"/>
  <c r="C4298" i="1"/>
  <c r="C4290" i="1"/>
  <c r="C4282" i="1"/>
  <c r="C4274" i="1"/>
  <c r="C4266" i="1"/>
  <c r="C4258" i="1"/>
  <c r="C4250" i="1"/>
  <c r="C4240" i="1"/>
  <c r="C4235" i="1"/>
  <c r="B4213" i="1"/>
  <c r="C4211" i="1"/>
  <c r="C4204" i="1"/>
  <c r="B4197" i="1"/>
  <c r="C4195" i="1"/>
  <c r="C4188" i="1"/>
  <c r="B4181" i="1"/>
  <c r="C4179" i="1"/>
  <c r="C4172" i="1"/>
  <c r="B4165" i="1"/>
  <c r="C4163" i="1"/>
  <c r="C4156" i="1"/>
  <c r="B4149" i="1"/>
  <c r="C4147" i="1"/>
  <c r="C4140" i="1"/>
  <c r="B4133" i="1"/>
  <c r="C4131" i="1"/>
  <c r="C4124" i="1"/>
  <c r="B4117" i="1"/>
  <c r="C4115" i="1"/>
  <c r="C4108" i="1"/>
  <c r="B4101" i="1"/>
  <c r="C4099" i="1"/>
  <c r="C4092" i="1"/>
  <c r="B4085" i="1"/>
  <c r="C4083" i="1"/>
  <c r="C4076" i="1"/>
  <c r="B4069" i="1"/>
  <c r="C4067" i="1"/>
  <c r="C4060" i="1"/>
  <c r="B4053" i="1"/>
  <c r="C4051" i="1"/>
  <c r="C4044" i="1"/>
  <c r="B4037" i="1"/>
  <c r="C4035" i="1"/>
  <c r="C4028" i="1"/>
  <c r="B4021" i="1"/>
  <c r="C4019" i="1"/>
  <c r="C4012" i="1"/>
  <c r="B4005" i="1"/>
  <c r="C4003" i="1"/>
  <c r="C3996" i="1"/>
  <c r="B3989" i="1"/>
  <c r="C3987" i="1"/>
  <c r="C3980" i="1"/>
  <c r="B3973" i="1"/>
  <c r="C3971" i="1"/>
  <c r="C3964" i="1"/>
  <c r="B3957" i="1"/>
  <c r="C3953" i="1"/>
  <c r="C3940" i="1"/>
  <c r="B3930" i="1"/>
  <c r="C3930" i="1"/>
  <c r="B3925" i="1"/>
  <c r="C3921" i="1"/>
  <c r="C3908" i="1"/>
  <c r="B3898" i="1"/>
  <c r="C3898" i="1"/>
  <c r="B3893" i="1"/>
  <c r="C3889" i="1"/>
  <c r="C3876" i="1"/>
  <c r="B3866" i="1"/>
  <c r="C3866" i="1"/>
  <c r="B3861" i="1"/>
  <c r="C3857" i="1"/>
  <c r="C3844" i="1"/>
  <c r="B3834" i="1"/>
  <c r="C3834" i="1"/>
  <c r="B3829" i="1"/>
  <c r="C3825" i="1"/>
  <c r="C3812" i="1"/>
  <c r="B3802" i="1"/>
  <c r="C3802" i="1"/>
  <c r="B3797" i="1"/>
  <c r="C3793" i="1"/>
  <c r="C3780" i="1"/>
  <c r="B3770" i="1"/>
  <c r="C3770" i="1"/>
  <c r="B3765" i="1"/>
  <c r="C3761" i="1"/>
  <c r="C3748" i="1"/>
  <c r="B3738" i="1"/>
  <c r="C3738" i="1"/>
  <c r="B3706" i="1"/>
  <c r="C3706" i="1"/>
  <c r="B3674" i="1"/>
  <c r="C3674" i="1"/>
  <c r="B3642" i="1"/>
  <c r="C3642" i="1"/>
  <c r="B3610" i="1"/>
  <c r="C3610" i="1"/>
  <c r="B3578" i="1"/>
  <c r="C3578" i="1"/>
  <c r="B3546" i="1"/>
  <c r="C3546" i="1"/>
  <c r="B3514" i="1"/>
  <c r="C3514" i="1"/>
  <c r="B3482" i="1"/>
  <c r="C3482" i="1"/>
  <c r="B3450" i="1"/>
  <c r="C3450" i="1"/>
  <c r="B3418" i="1"/>
  <c r="C3418" i="1"/>
  <c r="B3386" i="1"/>
  <c r="C3386" i="1"/>
  <c r="B3354" i="1"/>
  <c r="C3354" i="1"/>
  <c r="B3322" i="1"/>
  <c r="C3322" i="1"/>
  <c r="C3277" i="1"/>
  <c r="B3277" i="1"/>
  <c r="C3213" i="1"/>
  <c r="B3213" i="1"/>
  <c r="C3150" i="1"/>
  <c r="B3150" i="1"/>
  <c r="C3086" i="1"/>
  <c r="B3086" i="1"/>
  <c r="C4026" i="1"/>
  <c r="C4010" i="1"/>
  <c r="C3994" i="1"/>
  <c r="C3978" i="1"/>
  <c r="C3962" i="1"/>
  <c r="B3943" i="1"/>
  <c r="C3943" i="1"/>
  <c r="B3911" i="1"/>
  <c r="C3911" i="1"/>
  <c r="B3879" i="1"/>
  <c r="C3879" i="1"/>
  <c r="B3847" i="1"/>
  <c r="C3847" i="1"/>
  <c r="B3815" i="1"/>
  <c r="C3815" i="1"/>
  <c r="B3783" i="1"/>
  <c r="C3783" i="1"/>
  <c r="B3751" i="1"/>
  <c r="C3751" i="1"/>
  <c r="B3719" i="1"/>
  <c r="C3719" i="1"/>
  <c r="B3687" i="1"/>
  <c r="C3687" i="1"/>
  <c r="B3655" i="1"/>
  <c r="C3655" i="1"/>
  <c r="B3637" i="1"/>
  <c r="C3620" i="1"/>
  <c r="B3605" i="1"/>
  <c r="C3588" i="1"/>
  <c r="B3573" i="1"/>
  <c r="C3556" i="1"/>
  <c r="B3541" i="1"/>
  <c r="C3524" i="1"/>
  <c r="B3509" i="1"/>
  <c r="C3492" i="1"/>
  <c r="B3477" i="1"/>
  <c r="C3460" i="1"/>
  <c r="B3445" i="1"/>
  <c r="C3428" i="1"/>
  <c r="B3413" i="1"/>
  <c r="C3396" i="1"/>
  <c r="B3381" i="1"/>
  <c r="C3364" i="1"/>
  <c r="B3349" i="1"/>
  <c r="C3332" i="1"/>
  <c r="B3317" i="1"/>
  <c r="C3300" i="1"/>
  <c r="C3269" i="1"/>
  <c r="B3269" i="1"/>
  <c r="C3252" i="1"/>
  <c r="C3206" i="1"/>
  <c r="B3206" i="1"/>
  <c r="C3189" i="1"/>
  <c r="C3142" i="1"/>
  <c r="B3142" i="1"/>
  <c r="C3078" i="1"/>
  <c r="B3078" i="1"/>
  <c r="C4383" i="1"/>
  <c r="C4375" i="1"/>
  <c r="C4367" i="1"/>
  <c r="B3954" i="1"/>
  <c r="C3954" i="1"/>
  <c r="B3922" i="1"/>
  <c r="C3922" i="1"/>
  <c r="B3890" i="1"/>
  <c r="C3890" i="1"/>
  <c r="B3858" i="1"/>
  <c r="C3858" i="1"/>
  <c r="B3826" i="1"/>
  <c r="C3826" i="1"/>
  <c r="B3794" i="1"/>
  <c r="C3794" i="1"/>
  <c r="B3762" i="1"/>
  <c r="C3762" i="1"/>
  <c r="B3730" i="1"/>
  <c r="C3730" i="1"/>
  <c r="B3698" i="1"/>
  <c r="C3698" i="1"/>
  <c r="B3666" i="1"/>
  <c r="C3666" i="1"/>
  <c r="B3634" i="1"/>
  <c r="C3634" i="1"/>
  <c r="B3602" i="1"/>
  <c r="C3602" i="1"/>
  <c r="B3570" i="1"/>
  <c r="C3570" i="1"/>
  <c r="B3538" i="1"/>
  <c r="C3538" i="1"/>
  <c r="B3506" i="1"/>
  <c r="C3506" i="1"/>
  <c r="B3474" i="1"/>
  <c r="C3474" i="1"/>
  <c r="B3442" i="1"/>
  <c r="C3442" i="1"/>
  <c r="B3410" i="1"/>
  <c r="C3410" i="1"/>
  <c r="B3378" i="1"/>
  <c r="C3378" i="1"/>
  <c r="B3346" i="1"/>
  <c r="C3346" i="1"/>
  <c r="B3314" i="1"/>
  <c r="C3314" i="1"/>
  <c r="C3261" i="1"/>
  <c r="B3261" i="1"/>
  <c r="C3244" i="1"/>
  <c r="C3198" i="1"/>
  <c r="B3198" i="1"/>
  <c r="C3181" i="1"/>
  <c r="C3134" i="1"/>
  <c r="B3134" i="1"/>
  <c r="C3070" i="1"/>
  <c r="B3070" i="1"/>
  <c r="B3935" i="1"/>
  <c r="C3935" i="1"/>
  <c r="B3903" i="1"/>
  <c r="C3903" i="1"/>
  <c r="B3871" i="1"/>
  <c r="C3871" i="1"/>
  <c r="B3839" i="1"/>
  <c r="C3839" i="1"/>
  <c r="B3807" i="1"/>
  <c r="C3807" i="1"/>
  <c r="B3775" i="1"/>
  <c r="C3775" i="1"/>
  <c r="B3743" i="1"/>
  <c r="C3743" i="1"/>
  <c r="B3711" i="1"/>
  <c r="C3711" i="1"/>
  <c r="B3679" i="1"/>
  <c r="C3679" i="1"/>
  <c r="B3647" i="1"/>
  <c r="C3647" i="1"/>
  <c r="B3629" i="1"/>
  <c r="C3612" i="1"/>
  <c r="B3597" i="1"/>
  <c r="C3580" i="1"/>
  <c r="B3565" i="1"/>
  <c r="C3548" i="1"/>
  <c r="B3533" i="1"/>
  <c r="C3516" i="1"/>
  <c r="B3501" i="1"/>
  <c r="C3484" i="1"/>
  <c r="B3469" i="1"/>
  <c r="C3452" i="1"/>
  <c r="B3437" i="1"/>
  <c r="C3420" i="1"/>
  <c r="B3405" i="1"/>
  <c r="C3388" i="1"/>
  <c r="B3373" i="1"/>
  <c r="C3356" i="1"/>
  <c r="B3341" i="1"/>
  <c r="C3324" i="1"/>
  <c r="B3309" i="1"/>
  <c r="C3292" i="1"/>
  <c r="C3253" i="1"/>
  <c r="B3253" i="1"/>
  <c r="C3236" i="1"/>
  <c r="C3190" i="1"/>
  <c r="B3190" i="1"/>
  <c r="C3173" i="1"/>
  <c r="C3126" i="1"/>
  <c r="B3126" i="1"/>
  <c r="C3062" i="1"/>
  <c r="B3062" i="1"/>
  <c r="B3022" i="1"/>
  <c r="B3014" i="1"/>
  <c r="B3006" i="1"/>
  <c r="B2998" i="1"/>
  <c r="B2990" i="1"/>
  <c r="B2982" i="1"/>
  <c r="B2974" i="1"/>
  <c r="B2966" i="1"/>
  <c r="B2958" i="1"/>
  <c r="B2950" i="1"/>
  <c r="B2942" i="1"/>
  <c r="B2934" i="1"/>
  <c r="B2926" i="1"/>
  <c r="B2918" i="1"/>
  <c r="B2910" i="1"/>
  <c r="B2902" i="1"/>
  <c r="B2894" i="1"/>
  <c r="B2886" i="1"/>
  <c r="B2876" i="1"/>
  <c r="B2871" i="1"/>
  <c r="B2844" i="1"/>
  <c r="B2839" i="1"/>
  <c r="B2812" i="1"/>
  <c r="B2807" i="1"/>
  <c r="B2781" i="1"/>
  <c r="B2767" i="1"/>
  <c r="B2751" i="1"/>
  <c r="B2735" i="1"/>
  <c r="B2719" i="1"/>
  <c r="B2703" i="1"/>
  <c r="B2687" i="1"/>
  <c r="B2671" i="1"/>
  <c r="B2655" i="1"/>
  <c r="B2639" i="1"/>
  <c r="B2623" i="1"/>
  <c r="B2607" i="1"/>
  <c r="B2591" i="1"/>
  <c r="B2575" i="1"/>
  <c r="B2559" i="1"/>
  <c r="B2543" i="1"/>
  <c r="B2383" i="1"/>
  <c r="B2367" i="1"/>
  <c r="B2352" i="1"/>
  <c r="B2336" i="1"/>
  <c r="B2248" i="1"/>
  <c r="C2237" i="1"/>
  <c r="B2206" i="1"/>
  <c r="B2184" i="1"/>
  <c r="C2173" i="1"/>
  <c r="B2143" i="1"/>
  <c r="B2121" i="1"/>
  <c r="C2110" i="1"/>
  <c r="B2079" i="1"/>
  <c r="B2057" i="1"/>
  <c r="C2046" i="1"/>
  <c r="B2015" i="1"/>
  <c r="B1993" i="1"/>
  <c r="C1982" i="1"/>
  <c r="B1950" i="1"/>
  <c r="C1950" i="1"/>
  <c r="B1904" i="1"/>
  <c r="C1904" i="1"/>
  <c r="B1891" i="1"/>
  <c r="C1881" i="1"/>
  <c r="B1881" i="1"/>
  <c r="B1877" i="1"/>
  <c r="C1877" i="1"/>
  <c r="B1864" i="1"/>
  <c r="C1839" i="1"/>
  <c r="B1837" i="1"/>
  <c r="C1825" i="1"/>
  <c r="B1825" i="1"/>
  <c r="C1812" i="1"/>
  <c r="B1798" i="1"/>
  <c r="C1798" i="1"/>
  <c r="B1771" i="1"/>
  <c r="C1771" i="1"/>
  <c r="B1737" i="1"/>
  <c r="C1729" i="1"/>
  <c r="B1729" i="1"/>
  <c r="B1712" i="1"/>
  <c r="C1712" i="1"/>
  <c r="C1684" i="1"/>
  <c r="B1670" i="1"/>
  <c r="C1670" i="1"/>
  <c r="B1667" i="1"/>
  <c r="B1656" i="1"/>
  <c r="C1646" i="1"/>
  <c r="C1625" i="1"/>
  <c r="B1625" i="1"/>
  <c r="B1621" i="1"/>
  <c r="C1621" i="1"/>
  <c r="B1608" i="1"/>
  <c r="B1579" i="1"/>
  <c r="C1579" i="1"/>
  <c r="B1566" i="1"/>
  <c r="C1566" i="1"/>
  <c r="B1524" i="1"/>
  <c r="C1524" i="1"/>
  <c r="B1480" i="1"/>
  <c r="B1453" i="1"/>
  <c r="B2782" i="1"/>
  <c r="C2782" i="1"/>
  <c r="B2768" i="1"/>
  <c r="C2768" i="1"/>
  <c r="B2752" i="1"/>
  <c r="C2752" i="1"/>
  <c r="B2736" i="1"/>
  <c r="C2736" i="1"/>
  <c r="B2720" i="1"/>
  <c r="C2720" i="1"/>
  <c r="B2704" i="1"/>
  <c r="C2704" i="1"/>
  <c r="B2688" i="1"/>
  <c r="C2688" i="1"/>
  <c r="B2672" i="1"/>
  <c r="C2672" i="1"/>
  <c r="B2656" i="1"/>
  <c r="C2656" i="1"/>
  <c r="B2640" i="1"/>
  <c r="C2640" i="1"/>
  <c r="B2624" i="1"/>
  <c r="C2624" i="1"/>
  <c r="B2608" i="1"/>
  <c r="C2608" i="1"/>
  <c r="B2592" i="1"/>
  <c r="C2592" i="1"/>
  <c r="B2576" i="1"/>
  <c r="C2576" i="1"/>
  <c r="B2560" i="1"/>
  <c r="C2560" i="1"/>
  <c r="B2544" i="1"/>
  <c r="C2544" i="1"/>
  <c r="B2528" i="1"/>
  <c r="C2528" i="1"/>
  <c r="B2512" i="1"/>
  <c r="C2512" i="1"/>
  <c r="B2496" i="1"/>
  <c r="C2496" i="1"/>
  <c r="B2480" i="1"/>
  <c r="C2480" i="1"/>
  <c r="B2464" i="1"/>
  <c r="C2464" i="1"/>
  <c r="B2448" i="1"/>
  <c r="C2448" i="1"/>
  <c r="B2432" i="1"/>
  <c r="C2432" i="1"/>
  <c r="B2416" i="1"/>
  <c r="C2416" i="1"/>
  <c r="B2400" i="1"/>
  <c r="C2400" i="1"/>
  <c r="B2384" i="1"/>
  <c r="C2384" i="1"/>
  <c r="B2368" i="1"/>
  <c r="C2368" i="1"/>
  <c r="B2353" i="1"/>
  <c r="C2353" i="1"/>
  <c r="B2337" i="1"/>
  <c r="C2337" i="1"/>
  <c r="B2322" i="1"/>
  <c r="C2322" i="1"/>
  <c r="B2306" i="1"/>
  <c r="C2306" i="1"/>
  <c r="B2290" i="1"/>
  <c r="C2290" i="1"/>
  <c r="B2274" i="1"/>
  <c r="C2274" i="1"/>
  <c r="B2258" i="1"/>
  <c r="C2258" i="1"/>
  <c r="C2240" i="1"/>
  <c r="B2240" i="1"/>
  <c r="B2218" i="1"/>
  <c r="C2218" i="1"/>
  <c r="B2196" i="1"/>
  <c r="C2196" i="1"/>
  <c r="C2176" i="1"/>
  <c r="B2176" i="1"/>
  <c r="B2155" i="1"/>
  <c r="C2155" i="1"/>
  <c r="B2133" i="1"/>
  <c r="C2133" i="1"/>
  <c r="C2113" i="1"/>
  <c r="B2113" i="1"/>
  <c r="B2091" i="1"/>
  <c r="C2091" i="1"/>
  <c r="B2069" i="1"/>
  <c r="C2069" i="1"/>
  <c r="C2049" i="1"/>
  <c r="B2049" i="1"/>
  <c r="B2027" i="1"/>
  <c r="C2027" i="1"/>
  <c r="B2005" i="1"/>
  <c r="C2005" i="1"/>
  <c r="C1985" i="1"/>
  <c r="B1985" i="1"/>
  <c r="B1963" i="1"/>
  <c r="C1963" i="1"/>
  <c r="C1921" i="1"/>
  <c r="B1921" i="1"/>
  <c r="B1894" i="1"/>
  <c r="C1894" i="1"/>
  <c r="B1867" i="1"/>
  <c r="C1867" i="1"/>
  <c r="B1790" i="1"/>
  <c r="C1790" i="1"/>
  <c r="B1744" i="1"/>
  <c r="C1744" i="1"/>
  <c r="B1702" i="1"/>
  <c r="C1702" i="1"/>
  <c r="C1657" i="1"/>
  <c r="B1657" i="1"/>
  <c r="B1653" i="1"/>
  <c r="C1653" i="1"/>
  <c r="B1611" i="1"/>
  <c r="C1611" i="1"/>
  <c r="B1598" i="1"/>
  <c r="C1598" i="1"/>
  <c r="B1487" i="1"/>
  <c r="C1487" i="1"/>
  <c r="B1470" i="1"/>
  <c r="C1470" i="1"/>
  <c r="B1379" i="1"/>
  <c r="C1379" i="1"/>
  <c r="B1351" i="1"/>
  <c r="C1351" i="1"/>
  <c r="B1331" i="1"/>
  <c r="C1331" i="1"/>
  <c r="C2862" i="1"/>
  <c r="B2857" i="1"/>
  <c r="C2830" i="1"/>
  <c r="B2825" i="1"/>
  <c r="C2798" i="1"/>
  <c r="B2793" i="1"/>
  <c r="B2777" i="1"/>
  <c r="B2763" i="1"/>
  <c r="B2747" i="1"/>
  <c r="B2731" i="1"/>
  <c r="B2715" i="1"/>
  <c r="B2699" i="1"/>
  <c r="B2683" i="1"/>
  <c r="B2667" i="1"/>
  <c r="B2651" i="1"/>
  <c r="B2635" i="1"/>
  <c r="B2619" i="1"/>
  <c r="B2603" i="1"/>
  <c r="B2587" i="1"/>
  <c r="B2571" i="1"/>
  <c r="B2555" i="1"/>
  <c r="B2539" i="1"/>
  <c r="B2523" i="1"/>
  <c r="B2507" i="1"/>
  <c r="B2491" i="1"/>
  <c r="B2475" i="1"/>
  <c r="B2459" i="1"/>
  <c r="B2443" i="1"/>
  <c r="B2427" i="1"/>
  <c r="B2411" i="1"/>
  <c r="B2395" i="1"/>
  <c r="B2379" i="1"/>
  <c r="B2363" i="1"/>
  <c r="B2348" i="1"/>
  <c r="B2332" i="1"/>
  <c r="B2317" i="1"/>
  <c r="B2301" i="1"/>
  <c r="B2285" i="1"/>
  <c r="B2269" i="1"/>
  <c r="B2253" i="1"/>
  <c r="C2220" i="1"/>
  <c r="B2211" i="1"/>
  <c r="C2189" i="1"/>
  <c r="C2157" i="1"/>
  <c r="B2148" i="1"/>
  <c r="C2126" i="1"/>
  <c r="C2093" i="1"/>
  <c r="B2084" i="1"/>
  <c r="C2062" i="1"/>
  <c r="B2020" i="1"/>
  <c r="C1998" i="1"/>
  <c r="B1886" i="1"/>
  <c r="C1886" i="1"/>
  <c r="B1840" i="1"/>
  <c r="C1840" i="1"/>
  <c r="C1817" i="1"/>
  <c r="B1817" i="1"/>
  <c r="B1813" i="1"/>
  <c r="C1813" i="1"/>
  <c r="B1800" i="1"/>
  <c r="C1775" i="1"/>
  <c r="C1761" i="1"/>
  <c r="B1761" i="1"/>
  <c r="B1734" i="1"/>
  <c r="C1734" i="1"/>
  <c r="C1689" i="1"/>
  <c r="B1689" i="1"/>
  <c r="B1685" i="1"/>
  <c r="C1685" i="1"/>
  <c r="B1643" i="1"/>
  <c r="C1643" i="1"/>
  <c r="B1630" i="1"/>
  <c r="C1630" i="1"/>
  <c r="C1497" i="1"/>
  <c r="B1497" i="1"/>
  <c r="B1460" i="1"/>
  <c r="C1460" i="1"/>
  <c r="B1416" i="1"/>
  <c r="C1416" i="1"/>
  <c r="B1406" i="1"/>
  <c r="C1406" i="1"/>
  <c r="B1389" i="1"/>
  <c r="C1389" i="1"/>
  <c r="C1369" i="1"/>
  <c r="B1369" i="1"/>
  <c r="B1333" i="1"/>
  <c r="C1333" i="1"/>
  <c r="C2535" i="1"/>
  <c r="C2519" i="1"/>
  <c r="C2503" i="1"/>
  <c r="C2487" i="1"/>
  <c r="C2471" i="1"/>
  <c r="C2455" i="1"/>
  <c r="C2439" i="1"/>
  <c r="C2423" i="1"/>
  <c r="C2407" i="1"/>
  <c r="C2391" i="1"/>
  <c r="C2375" i="1"/>
  <c r="C2359" i="1"/>
  <c r="C2344" i="1"/>
  <c r="B2245" i="1"/>
  <c r="C2245" i="1"/>
  <c r="B2223" i="1"/>
  <c r="C2223" i="1"/>
  <c r="B2181" i="1"/>
  <c r="C2181" i="1"/>
  <c r="B2160" i="1"/>
  <c r="C2160" i="1"/>
  <c r="B2118" i="1"/>
  <c r="C2118" i="1"/>
  <c r="B2096" i="1"/>
  <c r="C2096" i="1"/>
  <c r="B2054" i="1"/>
  <c r="C2054" i="1"/>
  <c r="B2032" i="1"/>
  <c r="C2032" i="1"/>
  <c r="B1990" i="1"/>
  <c r="C1990" i="1"/>
  <c r="B1968" i="1"/>
  <c r="C1968" i="1"/>
  <c r="B1936" i="1"/>
  <c r="C1936" i="1"/>
  <c r="C1913" i="1"/>
  <c r="B1913" i="1"/>
  <c r="B1909" i="1"/>
  <c r="C1909" i="1"/>
  <c r="C1857" i="1"/>
  <c r="B1857" i="1"/>
  <c r="B1830" i="1"/>
  <c r="C1830" i="1"/>
  <c r="B1803" i="1"/>
  <c r="C1803" i="1"/>
  <c r="C1721" i="1"/>
  <c r="B1721" i="1"/>
  <c r="B1717" i="1"/>
  <c r="C1717" i="1"/>
  <c r="B1675" i="1"/>
  <c r="C1675" i="1"/>
  <c r="B1662" i="1"/>
  <c r="C1662" i="1"/>
  <c r="C1651" i="1"/>
  <c r="C1569" i="1"/>
  <c r="B1569" i="1"/>
  <c r="B1552" i="1"/>
  <c r="C1552" i="1"/>
  <c r="C1528" i="1"/>
  <c r="B1512" i="1"/>
  <c r="C1491" i="1"/>
  <c r="B1485" i="1"/>
  <c r="C1433" i="1"/>
  <c r="B1433" i="1"/>
  <c r="B1422" i="1"/>
  <c r="C1422" i="1"/>
  <c r="C3021" i="1"/>
  <c r="C3013" i="1"/>
  <c r="C3005" i="1"/>
  <c r="C2997" i="1"/>
  <c r="C2989" i="1"/>
  <c r="C2981" i="1"/>
  <c r="C2973" i="1"/>
  <c r="C2965" i="1"/>
  <c r="C2957" i="1"/>
  <c r="C2949" i="1"/>
  <c r="C2941" i="1"/>
  <c r="C2933" i="1"/>
  <c r="C2925" i="1"/>
  <c r="C2917" i="1"/>
  <c r="C2909" i="1"/>
  <c r="C2901" i="1"/>
  <c r="C2893" i="1"/>
  <c r="C2885" i="1"/>
  <c r="C2880" i="1"/>
  <c r="C2875" i="1"/>
  <c r="C2870" i="1"/>
  <c r="B2865" i="1"/>
  <c r="C2853" i="1"/>
  <c r="C2848" i="1"/>
  <c r="C2843" i="1"/>
  <c r="C2838" i="1"/>
  <c r="B2833" i="1"/>
  <c r="C2821" i="1"/>
  <c r="C2816" i="1"/>
  <c r="C2811" i="1"/>
  <c r="C2806" i="1"/>
  <c r="B2801" i="1"/>
  <c r="C2780" i="1"/>
  <c r="C2766" i="1"/>
  <c r="C2750" i="1"/>
  <c r="C2734" i="1"/>
  <c r="C2718" i="1"/>
  <c r="C2702" i="1"/>
  <c r="C2686" i="1"/>
  <c r="C2670" i="1"/>
  <c r="C2654" i="1"/>
  <c r="C2638" i="1"/>
  <c r="C2622" i="1"/>
  <c r="C2606" i="1"/>
  <c r="C2590" i="1"/>
  <c r="C2574" i="1"/>
  <c r="C2558" i="1"/>
  <c r="C2542" i="1"/>
  <c r="C2526" i="1"/>
  <c r="C2510" i="1"/>
  <c r="C2494" i="1"/>
  <c r="C2478" i="1"/>
  <c r="C2462" i="1"/>
  <c r="C2446" i="1"/>
  <c r="C2430" i="1"/>
  <c r="C2414" i="1"/>
  <c r="C2398" i="1"/>
  <c r="C2382" i="1"/>
  <c r="C2366" i="1"/>
  <c r="C2351" i="1"/>
  <c r="C2335" i="1"/>
  <c r="C2320" i="1"/>
  <c r="C2304" i="1"/>
  <c r="C2288" i="1"/>
  <c r="C2272" i="1"/>
  <c r="C2256" i="1"/>
  <c r="C2247" i="1"/>
  <c r="B2238" i="1"/>
  <c r="C2236" i="1"/>
  <c r="B2216" i="1"/>
  <c r="C2205" i="1"/>
  <c r="C2194" i="1"/>
  <c r="C2183" i="1"/>
  <c r="B2174" i="1"/>
  <c r="C2172" i="1"/>
  <c r="B2153" i="1"/>
  <c r="C2142" i="1"/>
  <c r="C2131" i="1"/>
  <c r="C2120" i="1"/>
  <c r="B2111" i="1"/>
  <c r="C2109" i="1"/>
  <c r="B2089" i="1"/>
  <c r="C2078" i="1"/>
  <c r="C2067" i="1"/>
  <c r="C2056" i="1"/>
  <c r="B2047" i="1"/>
  <c r="C2045" i="1"/>
  <c r="B2025" i="1"/>
  <c r="C2014" i="1"/>
  <c r="C2003" i="1"/>
  <c r="C1992" i="1"/>
  <c r="B1983" i="1"/>
  <c r="C1981" i="1"/>
  <c r="B1961" i="1"/>
  <c r="C1953" i="1"/>
  <c r="B1953" i="1"/>
  <c r="C1944" i="1"/>
  <c r="C1940" i="1"/>
  <c r="B1926" i="1"/>
  <c r="C1926" i="1"/>
  <c r="B1899" i="1"/>
  <c r="C1899" i="1"/>
  <c r="B1865" i="1"/>
  <c r="C1838" i="1"/>
  <c r="B1822" i="1"/>
  <c r="C1822" i="1"/>
  <c r="C1811" i="1"/>
  <c r="B1776" i="1"/>
  <c r="C1776" i="1"/>
  <c r="B1763" i="1"/>
  <c r="C1757" i="1"/>
  <c r="C1753" i="1"/>
  <c r="B1753" i="1"/>
  <c r="B1749" i="1"/>
  <c r="C1749" i="1"/>
  <c r="B1736" i="1"/>
  <c r="B1707" i="1"/>
  <c r="C1707" i="1"/>
  <c r="B1694" i="1"/>
  <c r="C1694" i="1"/>
  <c r="C1683" i="1"/>
  <c r="C1647" i="1"/>
  <c r="B1645" i="1"/>
  <c r="B1609" i="1"/>
  <c r="C1601" i="1"/>
  <c r="B1601" i="1"/>
  <c r="B1584" i="1"/>
  <c r="C1584" i="1"/>
  <c r="C1560" i="1"/>
  <c r="C1556" i="1"/>
  <c r="B1539" i="1"/>
  <c r="B1519" i="1"/>
  <c r="C1519" i="1"/>
  <c r="B1502" i="1"/>
  <c r="C1502" i="1"/>
  <c r="B1481" i="1"/>
  <c r="C1454" i="1"/>
  <c r="B1437" i="1"/>
  <c r="B1340" i="1"/>
  <c r="C1340" i="1"/>
  <c r="B2790" i="1"/>
  <c r="C2790" i="1"/>
  <c r="B2760" i="1"/>
  <c r="C2760" i="1"/>
  <c r="B2744" i="1"/>
  <c r="C2744" i="1"/>
  <c r="B2728" i="1"/>
  <c r="C2728" i="1"/>
  <c r="B2712" i="1"/>
  <c r="C2712" i="1"/>
  <c r="B2696" i="1"/>
  <c r="C2696" i="1"/>
  <c r="B2680" i="1"/>
  <c r="C2680" i="1"/>
  <c r="B2664" i="1"/>
  <c r="C2664" i="1"/>
  <c r="B2648" i="1"/>
  <c r="C2648" i="1"/>
  <c r="B2632" i="1"/>
  <c r="C2632" i="1"/>
  <c r="B2616" i="1"/>
  <c r="C2616" i="1"/>
  <c r="B2600" i="1"/>
  <c r="C2600" i="1"/>
  <c r="B2584" i="1"/>
  <c r="C2584" i="1"/>
  <c r="B2568" i="1"/>
  <c r="C2568" i="1"/>
  <c r="B2552" i="1"/>
  <c r="C2552" i="1"/>
  <c r="B2536" i="1"/>
  <c r="C2536" i="1"/>
  <c r="B2520" i="1"/>
  <c r="C2520" i="1"/>
  <c r="B2504" i="1"/>
  <c r="C2504" i="1"/>
  <c r="B2488" i="1"/>
  <c r="C2488" i="1"/>
  <c r="B2472" i="1"/>
  <c r="C2472" i="1"/>
  <c r="B2456" i="1"/>
  <c r="C2456" i="1"/>
  <c r="B2440" i="1"/>
  <c r="C2440" i="1"/>
  <c r="B2424" i="1"/>
  <c r="C2424" i="1"/>
  <c r="B2408" i="1"/>
  <c r="C2408" i="1"/>
  <c r="B2392" i="1"/>
  <c r="C2392" i="1"/>
  <c r="B2376" i="1"/>
  <c r="C2376" i="1"/>
  <c r="B2360" i="1"/>
  <c r="C2360" i="1"/>
  <c r="B2345" i="1"/>
  <c r="C2345" i="1"/>
  <c r="B2329" i="1"/>
  <c r="C2329" i="1"/>
  <c r="B2314" i="1"/>
  <c r="C2314" i="1"/>
  <c r="B2298" i="1"/>
  <c r="C2298" i="1"/>
  <c r="B2282" i="1"/>
  <c r="C2282" i="1"/>
  <c r="B2266" i="1"/>
  <c r="C2266" i="1"/>
  <c r="B2250" i="1"/>
  <c r="C2250" i="1"/>
  <c r="B2228" i="1"/>
  <c r="C2228" i="1"/>
  <c r="C2208" i="1"/>
  <c r="B2208" i="1"/>
  <c r="B2186" i="1"/>
  <c r="C2186" i="1"/>
  <c r="C2145" i="1"/>
  <c r="B2145" i="1"/>
  <c r="B2123" i="1"/>
  <c r="C2123" i="1"/>
  <c r="B2101" i="1"/>
  <c r="C2101" i="1"/>
  <c r="C2081" i="1"/>
  <c r="B2081" i="1"/>
  <c r="B2059" i="1"/>
  <c r="C2059" i="1"/>
  <c r="B2037" i="1"/>
  <c r="C2037" i="1"/>
  <c r="C2017" i="1"/>
  <c r="B2017" i="1"/>
  <c r="B1995" i="1"/>
  <c r="C1995" i="1"/>
  <c r="B1973" i="1"/>
  <c r="C1973" i="1"/>
  <c r="C1934" i="1"/>
  <c r="B1918" i="1"/>
  <c r="C1918" i="1"/>
  <c r="C1907" i="1"/>
  <c r="B1872" i="1"/>
  <c r="C1872" i="1"/>
  <c r="B1859" i="1"/>
  <c r="C1853" i="1"/>
  <c r="C1849" i="1"/>
  <c r="B1849" i="1"/>
  <c r="B1845" i="1"/>
  <c r="C1845" i="1"/>
  <c r="B1832" i="1"/>
  <c r="C1807" i="1"/>
  <c r="B1805" i="1"/>
  <c r="C1793" i="1"/>
  <c r="B1793" i="1"/>
  <c r="C1784" i="1"/>
  <c r="C1780" i="1"/>
  <c r="B1766" i="1"/>
  <c r="C1766" i="1"/>
  <c r="B1739" i="1"/>
  <c r="C1739" i="1"/>
  <c r="B1726" i="1"/>
  <c r="C1726" i="1"/>
  <c r="C1715" i="1"/>
  <c r="C1679" i="1"/>
  <c r="B1677" i="1"/>
  <c r="B1641" i="1"/>
  <c r="C1633" i="1"/>
  <c r="B1633" i="1"/>
  <c r="B1616" i="1"/>
  <c r="C1616" i="1"/>
  <c r="C1592" i="1"/>
  <c r="C1588" i="1"/>
  <c r="B1574" i="1"/>
  <c r="C1574" i="1"/>
  <c r="B1571" i="1"/>
  <c r="C1550" i="1"/>
  <c r="C1533" i="1"/>
  <c r="C1529" i="1"/>
  <c r="B1529" i="1"/>
  <c r="B1492" i="1"/>
  <c r="C1492" i="1"/>
  <c r="C1464" i="1"/>
  <c r="B1448" i="1"/>
  <c r="B1384" i="1"/>
  <c r="C1384" i="1"/>
  <c r="B1374" i="1"/>
  <c r="C1374" i="1"/>
  <c r="C1945" i="1"/>
  <c r="B1945" i="1"/>
  <c r="B1941" i="1"/>
  <c r="C1941" i="1"/>
  <c r="B1928" i="1"/>
  <c r="C1903" i="1"/>
  <c r="B1901" i="1"/>
  <c r="C1889" i="1"/>
  <c r="B1889" i="1"/>
  <c r="C1876" i="1"/>
  <c r="B1862" i="1"/>
  <c r="C1862" i="1"/>
  <c r="B1835" i="1"/>
  <c r="C1835" i="1"/>
  <c r="B1801" i="1"/>
  <c r="C1774" i="1"/>
  <c r="B1758" i="1"/>
  <c r="C1758" i="1"/>
  <c r="C1747" i="1"/>
  <c r="B1673" i="1"/>
  <c r="C1665" i="1"/>
  <c r="B1665" i="1"/>
  <c r="B1648" i="1"/>
  <c r="C1648" i="1"/>
  <c r="C1624" i="1"/>
  <c r="C1620" i="1"/>
  <c r="B1606" i="1"/>
  <c r="C1606" i="1"/>
  <c r="C1561" i="1"/>
  <c r="B1561" i="1"/>
  <c r="B1557" i="1"/>
  <c r="C1557" i="1"/>
  <c r="B1455" i="1"/>
  <c r="C1455" i="1"/>
  <c r="B1438" i="1"/>
  <c r="C1438" i="1"/>
  <c r="B1411" i="1"/>
  <c r="C1411" i="1"/>
  <c r="B2213" i="1"/>
  <c r="C2213" i="1"/>
  <c r="B2191" i="1"/>
  <c r="C2191" i="1"/>
  <c r="B2150" i="1"/>
  <c r="C2150" i="1"/>
  <c r="B2128" i="1"/>
  <c r="C2128" i="1"/>
  <c r="B2086" i="1"/>
  <c r="C2086" i="1"/>
  <c r="B2064" i="1"/>
  <c r="C2064" i="1"/>
  <c r="B2022" i="1"/>
  <c r="C2022" i="1"/>
  <c r="B2000" i="1"/>
  <c r="C2000" i="1"/>
  <c r="B1958" i="1"/>
  <c r="C1958" i="1"/>
  <c r="B1931" i="1"/>
  <c r="C1931" i="1"/>
  <c r="B1854" i="1"/>
  <c r="C1854" i="1"/>
  <c r="B1808" i="1"/>
  <c r="C1808" i="1"/>
  <c r="C1785" i="1"/>
  <c r="B1785" i="1"/>
  <c r="B1781" i="1"/>
  <c r="C1781" i="1"/>
  <c r="C1697" i="1"/>
  <c r="B1697" i="1"/>
  <c r="B1680" i="1"/>
  <c r="C1680" i="1"/>
  <c r="B1638" i="1"/>
  <c r="C1638" i="1"/>
  <c r="C1593" i="1"/>
  <c r="B1593" i="1"/>
  <c r="B1589" i="1"/>
  <c r="C1589" i="1"/>
  <c r="B1547" i="1"/>
  <c r="C1547" i="1"/>
  <c r="B1534" i="1"/>
  <c r="C1534" i="1"/>
  <c r="B1513" i="1"/>
  <c r="C1465" i="1"/>
  <c r="B1465" i="1"/>
  <c r="C1401" i="1"/>
  <c r="B1401" i="1"/>
  <c r="C1428" i="1"/>
  <c r="C1423" i="1"/>
  <c r="C1396" i="1"/>
  <c r="C1391" i="1"/>
  <c r="C1355" i="1"/>
  <c r="B1349" i="1"/>
  <c r="C1349" i="1"/>
  <c r="B1344" i="1"/>
  <c r="C1311" i="1"/>
  <c r="C1300" i="1"/>
  <c r="B1277" i="1"/>
  <c r="C1277" i="1"/>
  <c r="C1268" i="1"/>
  <c r="B1056" i="1"/>
  <c r="C1056" i="1"/>
  <c r="B627" i="1"/>
  <c r="C627" i="1"/>
  <c r="B595" i="1"/>
  <c r="C595" i="1"/>
  <c r="B563" i="1"/>
  <c r="C563" i="1"/>
  <c r="B531" i="1"/>
  <c r="C531" i="1"/>
  <c r="B499" i="1"/>
  <c r="C499" i="1"/>
  <c r="B467" i="1"/>
  <c r="C467" i="1"/>
  <c r="B435" i="1"/>
  <c r="C435" i="1"/>
  <c r="B403" i="1"/>
  <c r="C403" i="1"/>
  <c r="B238" i="1"/>
  <c r="C238" i="1"/>
  <c r="B115" i="1"/>
  <c r="C115" i="1"/>
  <c r="B46" i="1"/>
  <c r="C46" i="1"/>
  <c r="B1325" i="1"/>
  <c r="C1325" i="1"/>
  <c r="B1320" i="1"/>
  <c r="B1296" i="1"/>
  <c r="C1283" i="1"/>
  <c r="B1264" i="1"/>
  <c r="C1251" i="1"/>
  <c r="B366" i="1"/>
  <c r="C366" i="1"/>
  <c r="B334" i="1"/>
  <c r="C334" i="1"/>
  <c r="B302" i="1"/>
  <c r="C302" i="1"/>
  <c r="B270" i="1"/>
  <c r="C270" i="1"/>
  <c r="B142" i="1"/>
  <c r="C142" i="1"/>
  <c r="B1301" i="1"/>
  <c r="C1301" i="1"/>
  <c r="B1269" i="1"/>
  <c r="C1269" i="1"/>
  <c r="B1248" i="1"/>
  <c r="C1248" i="1"/>
  <c r="B1240" i="1"/>
  <c r="C1240" i="1"/>
  <c r="B1232" i="1"/>
  <c r="C1232" i="1"/>
  <c r="B1224" i="1"/>
  <c r="C1224" i="1"/>
  <c r="B1216" i="1"/>
  <c r="C1216" i="1"/>
  <c r="B1208" i="1"/>
  <c r="C1208" i="1"/>
  <c r="B1200" i="1"/>
  <c r="C1200" i="1"/>
  <c r="B1192" i="1"/>
  <c r="C1192" i="1"/>
  <c r="B1184" i="1"/>
  <c r="C1184" i="1"/>
  <c r="B1176" i="1"/>
  <c r="C1176" i="1"/>
  <c r="B1168" i="1"/>
  <c r="C1168" i="1"/>
  <c r="B1160" i="1"/>
  <c r="C1160" i="1"/>
  <c r="B1152" i="1"/>
  <c r="C1152" i="1"/>
  <c r="B1144" i="1"/>
  <c r="C1144" i="1"/>
  <c r="B1136" i="1"/>
  <c r="C1136" i="1"/>
  <c r="B1128" i="1"/>
  <c r="C1128" i="1"/>
  <c r="B1120" i="1"/>
  <c r="C1120" i="1"/>
  <c r="B1112" i="1"/>
  <c r="C1112" i="1"/>
  <c r="B1104" i="1"/>
  <c r="C1104" i="1"/>
  <c r="B1096" i="1"/>
  <c r="C1096" i="1"/>
  <c r="B1088" i="1"/>
  <c r="C1088" i="1"/>
  <c r="B1080" i="1"/>
  <c r="C1080" i="1"/>
  <c r="B1072" i="1"/>
  <c r="C1072" i="1"/>
  <c r="B1064" i="1"/>
  <c r="C1064" i="1"/>
  <c r="B179" i="1"/>
  <c r="C179" i="1"/>
  <c r="C1542" i="1"/>
  <c r="B1537" i="1"/>
  <c r="C1525" i="1"/>
  <c r="C1520" i="1"/>
  <c r="C1515" i="1"/>
  <c r="C1510" i="1"/>
  <c r="B1505" i="1"/>
  <c r="C1493" i="1"/>
  <c r="C1488" i="1"/>
  <c r="C1483" i="1"/>
  <c r="C1478" i="1"/>
  <c r="B1473" i="1"/>
  <c r="C1461" i="1"/>
  <c r="C1456" i="1"/>
  <c r="C1451" i="1"/>
  <c r="C1446" i="1"/>
  <c r="B1441" i="1"/>
  <c r="C1429" i="1"/>
  <c r="C1424" i="1"/>
  <c r="C1419" i="1"/>
  <c r="C1414" i="1"/>
  <c r="B1409" i="1"/>
  <c r="C1397" i="1"/>
  <c r="C1392" i="1"/>
  <c r="C1387" i="1"/>
  <c r="C1382" i="1"/>
  <c r="B1377" i="1"/>
  <c r="B1365" i="1"/>
  <c r="B1341" i="1"/>
  <c r="C1341" i="1"/>
  <c r="B622" i="1"/>
  <c r="C622" i="1"/>
  <c r="B590" i="1"/>
  <c r="C590" i="1"/>
  <c r="B558" i="1"/>
  <c r="C558" i="1"/>
  <c r="B526" i="1"/>
  <c r="C526" i="1"/>
  <c r="B494" i="1"/>
  <c r="C494" i="1"/>
  <c r="B462" i="1"/>
  <c r="C462" i="1"/>
  <c r="B430" i="1"/>
  <c r="C430" i="1"/>
  <c r="B398" i="1"/>
  <c r="C398" i="1"/>
  <c r="B206" i="1"/>
  <c r="C206" i="1"/>
  <c r="B83" i="1"/>
  <c r="C83" i="1"/>
  <c r="B1317" i="1"/>
  <c r="C1317" i="1"/>
  <c r="B1312" i="1"/>
  <c r="B1293" i="1"/>
  <c r="C1293" i="1"/>
  <c r="B1261" i="1"/>
  <c r="C1261" i="1"/>
  <c r="B243" i="1"/>
  <c r="C243" i="1"/>
  <c r="B110" i="1"/>
  <c r="C110" i="1"/>
  <c r="B51" i="1"/>
  <c r="C51" i="1"/>
  <c r="B1417" i="1"/>
  <c r="C1390" i="1"/>
  <c r="B1385" i="1"/>
  <c r="B1357" i="1"/>
  <c r="C1357" i="1"/>
  <c r="B1352" i="1"/>
  <c r="C1299" i="1"/>
  <c r="B1280" i="1"/>
  <c r="C1267" i="1"/>
  <c r="B1032" i="1"/>
  <c r="C1032" i="1"/>
  <c r="B1024" i="1"/>
  <c r="C1024" i="1"/>
  <c r="B1016" i="1"/>
  <c r="C1016" i="1"/>
  <c r="B1008" i="1"/>
  <c r="C1008" i="1"/>
  <c r="B1000" i="1"/>
  <c r="C1000" i="1"/>
  <c r="B992" i="1"/>
  <c r="C992" i="1"/>
  <c r="B984" i="1"/>
  <c r="C984" i="1"/>
  <c r="B976" i="1"/>
  <c r="C976" i="1"/>
  <c r="B968" i="1"/>
  <c r="C968" i="1"/>
  <c r="B960" i="1"/>
  <c r="C960" i="1"/>
  <c r="B952" i="1"/>
  <c r="C952" i="1"/>
  <c r="B944" i="1"/>
  <c r="C944" i="1"/>
  <c r="B936" i="1"/>
  <c r="C936" i="1"/>
  <c r="B928" i="1"/>
  <c r="C928" i="1"/>
  <c r="B920" i="1"/>
  <c r="C920" i="1"/>
  <c r="B912" i="1"/>
  <c r="C912" i="1"/>
  <c r="B904" i="1"/>
  <c r="C904" i="1"/>
  <c r="B896" i="1"/>
  <c r="C896" i="1"/>
  <c r="B888" i="1"/>
  <c r="C888" i="1"/>
  <c r="B880" i="1"/>
  <c r="C880" i="1"/>
  <c r="B872" i="1"/>
  <c r="C872" i="1"/>
  <c r="B864" i="1"/>
  <c r="C864" i="1"/>
  <c r="B856" i="1"/>
  <c r="C856" i="1"/>
  <c r="B848" i="1"/>
  <c r="C848" i="1"/>
  <c r="B840" i="1"/>
  <c r="C840" i="1"/>
  <c r="B832" i="1"/>
  <c r="C832" i="1"/>
  <c r="B824" i="1"/>
  <c r="C824" i="1"/>
  <c r="B816" i="1"/>
  <c r="C816" i="1"/>
  <c r="B808" i="1"/>
  <c r="C808" i="1"/>
  <c r="B800" i="1"/>
  <c r="C800" i="1"/>
  <c r="B792" i="1"/>
  <c r="C792" i="1"/>
  <c r="B784" i="1"/>
  <c r="C784" i="1"/>
  <c r="B776" i="1"/>
  <c r="C776" i="1"/>
  <c r="B768" i="1"/>
  <c r="C768" i="1"/>
  <c r="B760" i="1"/>
  <c r="C760" i="1"/>
  <c r="B752" i="1"/>
  <c r="C752" i="1"/>
  <c r="B744" i="1"/>
  <c r="C744" i="1"/>
  <c r="B736" i="1"/>
  <c r="C736" i="1"/>
  <c r="B728" i="1"/>
  <c r="C728" i="1"/>
  <c r="B720" i="1"/>
  <c r="C720" i="1"/>
  <c r="B712" i="1"/>
  <c r="C712" i="1"/>
  <c r="B704" i="1"/>
  <c r="C704" i="1"/>
  <c r="B696" i="1"/>
  <c r="C696" i="1"/>
  <c r="B688" i="1"/>
  <c r="C688" i="1"/>
  <c r="B680" i="1"/>
  <c r="C680" i="1"/>
  <c r="B672" i="1"/>
  <c r="C672" i="1"/>
  <c r="B664" i="1"/>
  <c r="C664" i="1"/>
  <c r="B656" i="1"/>
  <c r="C656" i="1"/>
  <c r="B648" i="1"/>
  <c r="C648" i="1"/>
  <c r="B640" i="1"/>
  <c r="C640" i="1"/>
  <c r="B632" i="1"/>
  <c r="C632" i="1"/>
  <c r="B147" i="1"/>
  <c r="C147" i="1"/>
  <c r="B1285" i="1"/>
  <c r="C1285" i="1"/>
  <c r="B1253" i="1"/>
  <c r="C1253" i="1"/>
  <c r="B1040" i="1"/>
  <c r="C1040" i="1"/>
  <c r="B371" i="1"/>
  <c r="C371" i="1"/>
  <c r="B339" i="1"/>
  <c r="C339" i="1"/>
  <c r="B307" i="1"/>
  <c r="C307" i="1"/>
  <c r="B275" i="1"/>
  <c r="C275" i="1"/>
  <c r="B174" i="1"/>
  <c r="C174" i="1"/>
  <c r="B1309" i="1"/>
  <c r="C1309" i="1"/>
  <c r="B1245" i="1"/>
  <c r="C1245" i="1"/>
  <c r="B1243" i="1"/>
  <c r="C1243" i="1"/>
  <c r="B1237" i="1"/>
  <c r="C1237" i="1"/>
  <c r="B1235" i="1"/>
  <c r="C1235" i="1"/>
  <c r="B1229" i="1"/>
  <c r="C1229" i="1"/>
  <c r="B1227" i="1"/>
  <c r="C1227" i="1"/>
  <c r="B1221" i="1"/>
  <c r="C1221" i="1"/>
  <c r="B1219" i="1"/>
  <c r="C1219" i="1"/>
  <c r="B1213" i="1"/>
  <c r="C1213" i="1"/>
  <c r="B1205" i="1"/>
  <c r="C1205" i="1"/>
  <c r="B1197" i="1"/>
  <c r="C1197" i="1"/>
  <c r="B1189" i="1"/>
  <c r="C1189" i="1"/>
  <c r="B1181" i="1"/>
  <c r="C1181" i="1"/>
  <c r="B1173" i="1"/>
  <c r="C1173" i="1"/>
  <c r="B1165" i="1"/>
  <c r="C1165" i="1"/>
  <c r="B1157" i="1"/>
  <c r="C1157" i="1"/>
  <c r="B1149" i="1"/>
  <c r="C1149" i="1"/>
  <c r="B1141" i="1"/>
  <c r="C1141" i="1"/>
  <c r="B1133" i="1"/>
  <c r="C1133" i="1"/>
  <c r="B1125" i="1"/>
  <c r="C1125" i="1"/>
  <c r="B1117" i="1"/>
  <c r="C1117" i="1"/>
  <c r="B1109" i="1"/>
  <c r="C1109" i="1"/>
  <c r="B1101" i="1"/>
  <c r="C1101" i="1"/>
  <c r="B1093" i="1"/>
  <c r="C1093" i="1"/>
  <c r="B1085" i="1"/>
  <c r="C1085" i="1"/>
  <c r="B1077" i="1"/>
  <c r="C1077" i="1"/>
  <c r="B1069" i="1"/>
  <c r="C1069" i="1"/>
  <c r="B1048" i="1"/>
  <c r="C1048" i="1"/>
  <c r="B211" i="1"/>
  <c r="C211" i="1"/>
  <c r="B78" i="1"/>
  <c r="C78" i="1"/>
  <c r="C20" i="1"/>
  <c r="B20" i="1"/>
  <c r="B4" i="1"/>
  <c r="C4" i="1"/>
  <c r="C1061" i="1"/>
  <c r="C629" i="1"/>
  <c r="B624" i="1"/>
  <c r="C597" i="1"/>
  <c r="B592" i="1"/>
  <c r="C565" i="1"/>
  <c r="B560" i="1"/>
  <c r="C533" i="1"/>
  <c r="B528" i="1"/>
  <c r="C501" i="1"/>
  <c r="B496" i="1"/>
  <c r="C469" i="1"/>
  <c r="B464" i="1"/>
  <c r="C437" i="1"/>
  <c r="B432" i="1"/>
  <c r="C405" i="1"/>
  <c r="B400" i="1"/>
  <c r="C373" i="1"/>
  <c r="B368" i="1"/>
  <c r="C341" i="1"/>
  <c r="B336" i="1"/>
  <c r="C309" i="1"/>
  <c r="B304" i="1"/>
  <c r="C277" i="1"/>
  <c r="B272" i="1"/>
  <c r="C245" i="1"/>
  <c r="C1211" i="1"/>
  <c r="C1203" i="1"/>
  <c r="C1195" i="1"/>
  <c r="C1187" i="1"/>
  <c r="C1179" i="1"/>
  <c r="C1171" i="1"/>
  <c r="C1163" i="1"/>
  <c r="C1155" i="1"/>
  <c r="C1147" i="1"/>
  <c r="C1139" i="1"/>
  <c r="C1131" i="1"/>
  <c r="C1123" i="1"/>
  <c r="C1115" i="1"/>
  <c r="C1107" i="1"/>
  <c r="C1099" i="1"/>
  <c r="C1091" i="1"/>
  <c r="C1083" i="1"/>
  <c r="C1075" i="1"/>
  <c r="C1067" i="1"/>
  <c r="C1059" i="1"/>
  <c r="C1051" i="1"/>
  <c r="C1043" i="1"/>
  <c r="C1035" i="1"/>
  <c r="C251" i="1"/>
  <c r="C246" i="1"/>
  <c r="C219" i="1"/>
  <c r="C214" i="1"/>
  <c r="C187" i="1"/>
  <c r="C182" i="1"/>
  <c r="C155" i="1"/>
  <c r="C150" i="1"/>
  <c r="C123" i="1"/>
  <c r="C118" i="1"/>
  <c r="C91" i="1"/>
  <c r="C86" i="1"/>
  <c r="C59" i="1"/>
  <c r="C54" i="1"/>
  <c r="C32" i="1"/>
  <c r="B30" i="1"/>
  <c r="C23" i="1"/>
  <c r="C14" i="1"/>
  <c r="B2" i="1"/>
  <c r="C1057" i="1"/>
  <c r="C1049" i="1"/>
  <c r="C1041" i="1"/>
  <c r="C1033" i="1"/>
  <c r="C1025" i="1"/>
  <c r="C1017" i="1"/>
  <c r="C1009" i="1"/>
  <c r="C1001" i="1"/>
  <c r="C993" i="1"/>
  <c r="C985" i="1"/>
  <c r="C977" i="1"/>
  <c r="C969" i="1"/>
  <c r="C961" i="1"/>
  <c r="C953" i="1"/>
  <c r="C945" i="1"/>
  <c r="C937" i="1"/>
  <c r="C929" i="1"/>
  <c r="C921" i="1"/>
  <c r="C913" i="1"/>
  <c r="C905" i="1"/>
  <c r="C897" i="1"/>
  <c r="C889" i="1"/>
  <c r="C881" i="1"/>
  <c r="C873" i="1"/>
  <c r="C865" i="1"/>
  <c r="C857" i="1"/>
  <c r="C849" i="1"/>
  <c r="C841" i="1"/>
  <c r="C833" i="1"/>
  <c r="C825" i="1"/>
  <c r="C817" i="1"/>
  <c r="C809" i="1"/>
  <c r="C801" i="1"/>
  <c r="C793" i="1"/>
  <c r="C785" i="1"/>
  <c r="C777" i="1"/>
  <c r="C769" i="1"/>
  <c r="C761" i="1"/>
  <c r="C753" i="1"/>
  <c r="C745" i="1"/>
  <c r="C737" i="1"/>
  <c r="C729" i="1"/>
  <c r="C721" i="1"/>
  <c r="C713" i="1"/>
  <c r="C705" i="1"/>
  <c r="C697" i="1"/>
  <c r="C689" i="1"/>
  <c r="C681" i="1"/>
  <c r="C673" i="1"/>
  <c r="C665" i="1"/>
  <c r="C657" i="1"/>
  <c r="C649" i="1"/>
  <c r="C641" i="1"/>
  <c r="C633" i="1"/>
  <c r="C628" i="1"/>
  <c r="C623" i="1"/>
  <c r="C618" i="1"/>
  <c r="C613" i="1"/>
  <c r="B608" i="1"/>
  <c r="C596" i="1"/>
  <c r="C591" i="1"/>
  <c r="C586" i="1"/>
  <c r="C581" i="1"/>
  <c r="B576" i="1"/>
  <c r="C564" i="1"/>
  <c r="C559" i="1"/>
  <c r="C554" i="1"/>
  <c r="C549" i="1"/>
  <c r="B544" i="1"/>
  <c r="C532" i="1"/>
  <c r="C527" i="1"/>
  <c r="C522" i="1"/>
  <c r="C517" i="1"/>
  <c r="B512" i="1"/>
  <c r="C500" i="1"/>
  <c r="C495" i="1"/>
  <c r="C490" i="1"/>
  <c r="C485" i="1"/>
  <c r="B480" i="1"/>
  <c r="C468" i="1"/>
  <c r="C463" i="1"/>
  <c r="C458" i="1"/>
  <c r="C453" i="1"/>
  <c r="B448" i="1"/>
  <c r="C436" i="1"/>
  <c r="C431" i="1"/>
  <c r="C426" i="1"/>
  <c r="C421" i="1"/>
  <c r="B416" i="1"/>
  <c r="C404" i="1"/>
  <c r="C399" i="1"/>
  <c r="C394" i="1"/>
  <c r="C389" i="1"/>
  <c r="B384" i="1"/>
  <c r="C372" i="1"/>
  <c r="C367" i="1"/>
  <c r="C362" i="1"/>
  <c r="C357" i="1"/>
  <c r="B352" i="1"/>
  <c r="C340" i="1"/>
  <c r="C335" i="1"/>
  <c r="C330" i="1"/>
  <c r="C325" i="1"/>
  <c r="B320" i="1"/>
  <c r="C308" i="1"/>
  <c r="C303" i="1"/>
  <c r="C298" i="1"/>
  <c r="C293" i="1"/>
  <c r="B288" i="1"/>
  <c r="C276" i="1"/>
  <c r="C271" i="1"/>
  <c r="C266" i="1"/>
  <c r="C261" i="1"/>
  <c r="B256" i="1"/>
  <c r="C244" i="1"/>
  <c r="C239" i="1"/>
  <c r="C234" i="1"/>
  <c r="C229" i="1"/>
  <c r="B224" i="1"/>
  <c r="C212" i="1"/>
  <c r="C207" i="1"/>
  <c r="C202" i="1"/>
  <c r="C197" i="1"/>
  <c r="B192" i="1"/>
  <c r="C180" i="1"/>
  <c r="C175" i="1"/>
  <c r="C170" i="1"/>
  <c r="C165" i="1"/>
  <c r="B160" i="1"/>
  <c r="C148" i="1"/>
  <c r="C143" i="1"/>
  <c r="C138" i="1"/>
  <c r="C133" i="1"/>
  <c r="B128" i="1"/>
  <c r="C116" i="1"/>
  <c r="C111" i="1"/>
  <c r="C106" i="1"/>
  <c r="C101" i="1"/>
  <c r="B96" i="1"/>
  <c r="C84" i="1"/>
  <c r="C79" i="1"/>
  <c r="C74" i="1"/>
  <c r="C69" i="1"/>
  <c r="B64" i="1"/>
  <c r="C52" i="1"/>
  <c r="C47" i="1"/>
  <c r="C42" i="1"/>
  <c r="C37" i="1"/>
  <c r="C28" i="1"/>
  <c r="C10" i="1"/>
  <c r="B10" i="1"/>
  <c r="C7" i="1"/>
  <c r="B15" i="1"/>
  <c r="C15" i="1"/>
  <c r="C5" i="1"/>
  <c r="C31" i="1"/>
  <c r="M1663" i="5" l="1"/>
  <c r="M1665" i="5"/>
  <c r="M1664" i="5"/>
  <c r="M1667" i="5"/>
  <c r="M1662" i="5"/>
  <c r="M1660" i="5"/>
  <c r="M1657" i="5"/>
  <c r="M1668" i="5"/>
  <c r="M1661" i="5"/>
  <c r="M1658" i="5"/>
  <c r="M1659" i="5"/>
  <c r="M1655" i="5"/>
  <c r="M1656" i="5"/>
  <c r="F860" i="7"/>
  <c r="G389" i="7"/>
  <c r="F665" i="7"/>
  <c r="F561" i="7"/>
  <c r="G879" i="7"/>
  <c r="F615" i="7"/>
  <c r="G20" i="7"/>
  <c r="F269" i="7"/>
  <c r="F169" i="7"/>
  <c r="G80" i="7"/>
  <c r="G369" i="7"/>
  <c r="F592" i="7"/>
  <c r="F780" i="7"/>
  <c r="F58" i="7"/>
  <c r="G190" i="7"/>
  <c r="F519" i="7"/>
  <c r="F684" i="7"/>
  <c r="G328" i="7"/>
  <c r="F599" i="7"/>
  <c r="F954" i="7"/>
  <c r="G268" i="7"/>
  <c r="G729" i="7"/>
  <c r="F434" i="7"/>
  <c r="F13" i="7"/>
  <c r="G683" i="7"/>
  <c r="F357" i="7"/>
  <c r="G329" i="7"/>
  <c r="F404" i="7"/>
  <c r="F457" i="7"/>
  <c r="F236" i="7"/>
  <c r="G238" i="7"/>
  <c r="G679" i="7"/>
  <c r="G511" i="7"/>
  <c r="F324" i="7"/>
  <c r="F739" i="7"/>
  <c r="F28" i="7"/>
  <c r="F421" i="7"/>
  <c r="F668" i="7"/>
  <c r="G772" i="7"/>
  <c r="G198" i="7"/>
  <c r="F748" i="7"/>
  <c r="F884" i="7"/>
  <c r="F252" i="7"/>
  <c r="G612" i="7"/>
  <c r="F944" i="7"/>
  <c r="G360" i="7"/>
  <c r="G168" i="7"/>
  <c r="F868" i="7"/>
  <c r="G312" i="7"/>
  <c r="G262" i="7"/>
  <c r="G804" i="7"/>
  <c r="F60" i="7"/>
  <c r="F655" i="7"/>
  <c r="F680" i="7"/>
  <c r="G568" i="7"/>
  <c r="G979" i="7"/>
  <c r="F149" i="7"/>
  <c r="G21" i="7"/>
  <c r="G711" i="7"/>
  <c r="F751" i="7"/>
  <c r="G144" i="7"/>
  <c r="F204" i="7"/>
  <c r="G797" i="7"/>
  <c r="G4" i="7"/>
  <c r="G100" i="7"/>
  <c r="F720" i="7"/>
  <c r="F105" i="7"/>
  <c r="F716" i="7"/>
  <c r="F321" i="7"/>
  <c r="G671" i="7"/>
  <c r="F540" i="7"/>
  <c r="F188" i="7"/>
  <c r="G788" i="7"/>
  <c r="G368" i="7"/>
  <c r="G805" i="7"/>
  <c r="G246" i="7"/>
  <c r="F220" i="7"/>
  <c r="F628" i="7"/>
  <c r="G915" i="7"/>
  <c r="G500" i="7"/>
  <c r="G260" i="7"/>
  <c r="F77" i="7"/>
  <c r="G524" i="7"/>
  <c r="F551" i="7"/>
  <c r="F580" i="7"/>
  <c r="F212" i="7"/>
  <c r="G40" i="7"/>
  <c r="F735" i="7"/>
  <c r="G112" i="7"/>
  <c r="F607" i="7"/>
  <c r="F648" i="7"/>
  <c r="F450" i="7"/>
  <c r="G692" i="7"/>
  <c r="G639" i="7"/>
  <c r="G964" i="7"/>
  <c r="F316" i="7"/>
  <c r="G837" i="7"/>
  <c r="G165" i="7"/>
  <c r="G740" i="7"/>
  <c r="G340" i="7"/>
  <c r="F125" i="7"/>
  <c r="F844" i="7"/>
  <c r="G98" i="7"/>
  <c r="G74" i="7"/>
  <c r="G502" i="7"/>
  <c r="G5" i="7"/>
  <c r="F377" i="7"/>
  <c r="G824" i="7"/>
  <c r="F601" i="7"/>
  <c r="G836" i="7"/>
  <c r="F432" i="7"/>
  <c r="F284" i="7"/>
  <c r="F541" i="7"/>
  <c r="G623" i="7"/>
  <c r="G765" i="7"/>
  <c r="G764" i="7"/>
  <c r="G583" i="7"/>
  <c r="G118" i="7"/>
  <c r="F756" i="7"/>
  <c r="F656" i="7"/>
  <c r="F560" i="7"/>
  <c r="F124" i="7"/>
  <c r="G72" i="7"/>
  <c r="G703" i="7"/>
  <c r="F468" i="7"/>
  <c r="F158" i="7"/>
  <c r="F569" i="7"/>
  <c r="F113" i="7"/>
  <c r="F932" i="7"/>
  <c r="G700" i="7"/>
  <c r="F636" i="7"/>
  <c r="F880" i="7"/>
  <c r="F724" i="7"/>
  <c r="G412" i="7"/>
  <c r="G503" i="7"/>
  <c r="F573" i="7"/>
  <c r="G517" i="7"/>
  <c r="F309" i="7"/>
  <c r="G230" i="7"/>
  <c r="F353" i="7"/>
  <c r="G137" i="7"/>
  <c r="F45" i="7"/>
  <c r="F820" i="7"/>
  <c r="G813" i="7"/>
  <c r="F413" i="7"/>
  <c r="F29" i="7"/>
  <c r="F448" i="7"/>
  <c r="G384" i="7"/>
  <c r="G575" i="7"/>
  <c r="F3" i="7"/>
  <c r="G182" i="7"/>
  <c r="G117" i="7"/>
  <c r="F53" i="7"/>
  <c r="G872" i="7"/>
  <c r="G743" i="7"/>
  <c r="G37" i="7"/>
  <c r="G712" i="7"/>
  <c r="F532" i="7"/>
  <c r="F480" i="7"/>
  <c r="F292" i="7"/>
  <c r="F687" i="7"/>
  <c r="F482" i="7"/>
  <c r="F30" i="7"/>
  <c r="F48" i="7"/>
  <c r="F719" i="7"/>
  <c r="F947" i="7"/>
  <c r="G400" i="7"/>
  <c r="G409" i="7"/>
  <c r="G900" i="7"/>
  <c r="G50" i="7"/>
  <c r="F985" i="7"/>
  <c r="G501" i="7"/>
  <c r="G61" i="7"/>
  <c r="F276" i="7"/>
  <c r="F174" i="7"/>
  <c r="F138" i="7"/>
  <c r="F948" i="7"/>
  <c r="F984" i="7"/>
  <c r="F380" i="7"/>
  <c r="F156" i="7"/>
  <c r="F146" i="7"/>
  <c r="G869" i="7"/>
  <c r="G928" i="7"/>
  <c r="G473" i="7"/>
  <c r="G157" i="7"/>
  <c r="F492" i="7"/>
  <c r="G164" i="7"/>
  <c r="F755" i="7"/>
  <c r="G663" i="7"/>
  <c r="F821" i="7"/>
  <c r="G222" i="7"/>
  <c r="F90" i="7"/>
  <c r="F585" i="7"/>
  <c r="G373" i="7"/>
  <c r="G69" i="7"/>
  <c r="F604" i="7"/>
  <c r="F883" i="7"/>
  <c r="F631" i="7"/>
  <c r="F394" i="7"/>
  <c r="F392" i="7"/>
  <c r="F300" i="7"/>
  <c r="G647" i="7"/>
  <c r="F543" i="7"/>
  <c r="G466" i="7"/>
  <c r="G426" i="7"/>
  <c r="F529" i="7"/>
  <c r="G861" i="7"/>
  <c r="G781" i="7"/>
  <c r="G254" i="7"/>
  <c r="F441" i="7"/>
  <c r="F620" i="7"/>
  <c r="G812" i="7"/>
  <c r="G352" i="7"/>
  <c r="F228" i="7"/>
  <c r="F196" i="7"/>
  <c r="F148" i="7"/>
  <c r="F84" i="7"/>
  <c r="F52" i="7"/>
  <c r="G747" i="7"/>
  <c r="G727" i="7"/>
  <c r="G695" i="7"/>
  <c r="G346" i="7"/>
  <c r="G294" i="7"/>
  <c r="F126" i="7"/>
  <c r="G853" i="7"/>
  <c r="G773" i="7"/>
  <c r="G845" i="7"/>
  <c r="G145" i="7"/>
  <c r="G688" i="7"/>
  <c r="F6" i="7"/>
  <c r="G470" i="7"/>
  <c r="F470" i="7"/>
  <c r="G253" i="7"/>
  <c r="F253" i="7"/>
  <c r="G142" i="7"/>
  <c r="F142" i="7"/>
  <c r="G86" i="7"/>
  <c r="F86" i="7"/>
  <c r="G306" i="7"/>
  <c r="F306" i="7"/>
  <c r="G245" i="7"/>
  <c r="F245" i="7"/>
  <c r="F314" i="7"/>
  <c r="G314" i="7"/>
  <c r="F362" i="7"/>
  <c r="G362" i="7"/>
  <c r="G486" i="7"/>
  <c r="F486" i="7"/>
  <c r="G286" i="7"/>
  <c r="F425" i="7"/>
  <c r="G129" i="7"/>
  <c r="F584" i="7"/>
  <c r="G544" i="7"/>
  <c r="G796" i="7"/>
  <c r="F244" i="7"/>
  <c r="F180" i="7"/>
  <c r="F120" i="7"/>
  <c r="G12" i="7"/>
  <c r="G759" i="7"/>
  <c r="G581" i="7"/>
  <c r="G697" i="7"/>
  <c r="G571" i="7"/>
  <c r="F983" i="7"/>
  <c r="G983" i="7"/>
  <c r="G221" i="7"/>
  <c r="F221" i="7"/>
  <c r="G397" i="7"/>
  <c r="F397" i="7"/>
  <c r="G205" i="7"/>
  <c r="F205" i="7"/>
  <c r="G261" i="7"/>
  <c r="F261" i="7"/>
  <c r="F445" i="7"/>
  <c r="G445" i="7"/>
  <c r="G170" i="7"/>
  <c r="F170" i="7"/>
  <c r="F494" i="7"/>
  <c r="G494" i="7"/>
  <c r="G370" i="7"/>
  <c r="F370" i="7"/>
  <c r="G14" i="7"/>
  <c r="F14" i="7"/>
  <c r="G134" i="7"/>
  <c r="F134" i="7"/>
  <c r="F366" i="7"/>
  <c r="G366" i="7"/>
  <c r="G490" i="7"/>
  <c r="F490" i="7"/>
  <c r="G326" i="7"/>
  <c r="F326" i="7"/>
  <c r="F484" i="7"/>
  <c r="G270" i="7"/>
  <c r="G206" i="7"/>
  <c r="F154" i="7"/>
  <c r="F498" i="7"/>
  <c r="G498" i="7"/>
  <c r="G189" i="7"/>
  <c r="F189" i="7"/>
  <c r="F461" i="7"/>
  <c r="G461" i="7"/>
  <c r="G181" i="7"/>
  <c r="F181" i="7"/>
  <c r="G237" i="7"/>
  <c r="F237" i="7"/>
  <c r="G293" i="7"/>
  <c r="F293" i="7"/>
  <c r="G277" i="7"/>
  <c r="F277" i="7"/>
  <c r="G333" i="7"/>
  <c r="F333" i="7"/>
  <c r="G477" i="7"/>
  <c r="F477" i="7"/>
  <c r="G229" i="7"/>
  <c r="F229" i="7"/>
  <c r="G213" i="7"/>
  <c r="F213" i="7"/>
  <c r="G452" i="7"/>
  <c r="F452" i="7"/>
  <c r="F386" i="7"/>
  <c r="G386" i="7"/>
  <c r="G150" i="7"/>
  <c r="F150" i="7"/>
  <c r="F378" i="7"/>
  <c r="G378" i="7"/>
  <c r="F438" i="7"/>
  <c r="G438" i="7"/>
  <c r="G301" i="7"/>
  <c r="F301" i="7"/>
  <c r="F334" i="7"/>
  <c r="G334" i="7"/>
  <c r="G390" i="7"/>
  <c r="F390" i="7"/>
  <c r="G97" i="7"/>
  <c r="G732" i="7"/>
  <c r="G652" i="7"/>
  <c r="G852" i="7"/>
  <c r="G93" i="7"/>
  <c r="G464" i="7"/>
  <c r="G388" i="7"/>
  <c r="G136" i="7"/>
  <c r="F92" i="7"/>
  <c r="F549" i="7"/>
  <c r="G214" i="7"/>
  <c r="G285" i="7"/>
  <c r="F285" i="7"/>
  <c r="G162" i="7"/>
  <c r="F162" i="7"/>
  <c r="F102" i="7"/>
  <c r="G102" i="7"/>
  <c r="G42" i="7"/>
  <c r="F42" i="7"/>
  <c r="G22" i="7"/>
  <c r="F22" i="7"/>
  <c r="G110" i="7"/>
  <c r="F110" i="7"/>
  <c r="G454" i="7"/>
  <c r="F454" i="7"/>
  <c r="F302" i="7"/>
  <c r="G302" i="7"/>
  <c r="G402" i="7"/>
  <c r="F402" i="7"/>
  <c r="G197" i="7"/>
  <c r="F197" i="7"/>
  <c r="F753" i="7"/>
  <c r="G753" i="7"/>
  <c r="F927" i="7"/>
  <c r="G927" i="7"/>
  <c r="F923" i="7"/>
  <c r="G923" i="7"/>
  <c r="G439" i="7"/>
  <c r="F439" i="7"/>
  <c r="F708" i="7"/>
  <c r="G708" i="7"/>
  <c r="G455" i="7"/>
  <c r="F455" i="7"/>
  <c r="F191" i="7"/>
  <c r="G191" i="7"/>
  <c r="F63" i="7"/>
  <c r="G63" i="7"/>
  <c r="G19" i="7"/>
  <c r="F19" i="7"/>
  <c r="G866" i="7"/>
  <c r="F866" i="7"/>
  <c r="F514" i="7"/>
  <c r="G514" i="7"/>
  <c r="F689" i="7"/>
  <c r="G689" i="7"/>
  <c r="G401" i="7"/>
  <c r="F401" i="7"/>
  <c r="G73" i="7"/>
  <c r="F73" i="7"/>
  <c r="F608" i="7"/>
  <c r="G608" i="7"/>
  <c r="F776" i="7"/>
  <c r="G776" i="7"/>
  <c r="F364" i="7"/>
  <c r="G364" i="7"/>
  <c r="F507" i="7"/>
  <c r="G507" i="7"/>
  <c r="F801" i="7"/>
  <c r="G801" i="7"/>
  <c r="F414" i="7"/>
  <c r="G414" i="7"/>
  <c r="G330" i="7"/>
  <c r="F330" i="7"/>
  <c r="F266" i="7"/>
  <c r="G266" i="7"/>
  <c r="F202" i="7"/>
  <c r="G202" i="7"/>
  <c r="F677" i="7"/>
  <c r="G677" i="7"/>
  <c r="F731" i="7"/>
  <c r="G731" i="7"/>
  <c r="F757" i="7"/>
  <c r="G757" i="7"/>
  <c r="G491" i="7"/>
  <c r="F491" i="7"/>
  <c r="G427" i="7"/>
  <c r="F427" i="7"/>
  <c r="G119" i="7"/>
  <c r="F119" i="7"/>
  <c r="F11" i="7"/>
  <c r="G11" i="7"/>
  <c r="G854" i="7"/>
  <c r="F854" i="7"/>
  <c r="G774" i="7"/>
  <c r="F774" i="7"/>
  <c r="F1000" i="7"/>
  <c r="G1000" i="7"/>
  <c r="F199" i="7"/>
  <c r="G199" i="7"/>
  <c r="F903" i="7"/>
  <c r="G903" i="7"/>
  <c r="F949" i="7"/>
  <c r="G949" i="7"/>
  <c r="F411" i="7"/>
  <c r="G411" i="7"/>
  <c r="F343" i="7"/>
  <c r="G343" i="7"/>
  <c r="F211" i="7"/>
  <c r="G211" i="7"/>
  <c r="G143" i="7"/>
  <c r="F143" i="7"/>
  <c r="G79" i="7"/>
  <c r="F79" i="7"/>
  <c r="G910" i="7"/>
  <c r="F910" i="7"/>
  <c r="G842" i="7"/>
  <c r="F842" i="7"/>
  <c r="G690" i="7"/>
  <c r="F690" i="7"/>
  <c r="F960" i="7"/>
  <c r="G960" i="7"/>
  <c r="G989" i="7"/>
  <c r="F989" i="7"/>
  <c r="G449" i="7"/>
  <c r="F449" i="7"/>
  <c r="G49" i="7"/>
  <c r="F49" i="7"/>
  <c r="F508" i="7"/>
  <c r="G508" i="7"/>
  <c r="F660" i="7"/>
  <c r="G660" i="7"/>
  <c r="G420" i="7"/>
  <c r="F420" i="7"/>
  <c r="F344" i="7"/>
  <c r="G344" i="7"/>
  <c r="G272" i="7"/>
  <c r="F272" i="7"/>
  <c r="G208" i="7"/>
  <c r="F208" i="7"/>
  <c r="F76" i="7"/>
  <c r="G76" i="7"/>
  <c r="G32" i="7"/>
  <c r="F32" i="7"/>
  <c r="F693" i="7"/>
  <c r="G693" i="7"/>
  <c r="F643" i="7"/>
  <c r="G643" i="7"/>
  <c r="F952" i="7"/>
  <c r="G952" i="7"/>
  <c r="G355" i="7"/>
  <c r="F355" i="7"/>
  <c r="F243" i="7"/>
  <c r="G243" i="7"/>
  <c r="F131" i="7"/>
  <c r="G131" i="7"/>
  <c r="F67" i="7"/>
  <c r="G67" i="7"/>
  <c r="F47" i="7"/>
  <c r="G47" i="7"/>
  <c r="G978" i="7"/>
  <c r="F978" i="7"/>
  <c r="F911" i="7"/>
  <c r="G911" i="7"/>
  <c r="F967" i="7"/>
  <c r="G967" i="7"/>
  <c r="F891" i="7"/>
  <c r="G891" i="7"/>
  <c r="F919" i="7"/>
  <c r="G919" i="7"/>
  <c r="G363" i="7"/>
  <c r="F363" i="7"/>
  <c r="F163" i="7"/>
  <c r="G163" i="7"/>
  <c r="F35" i="7"/>
  <c r="G35" i="7"/>
  <c r="G934" i="7"/>
  <c r="F934" i="7"/>
  <c r="G686" i="7"/>
  <c r="F686" i="7"/>
  <c r="G618" i="7"/>
  <c r="F618" i="7"/>
  <c r="F574" i="7"/>
  <c r="G574" i="7"/>
  <c r="G997" i="7"/>
  <c r="F997" i="7"/>
  <c r="F555" i="7"/>
  <c r="G555" i="7"/>
  <c r="G349" i="7"/>
  <c r="F349" i="7"/>
  <c r="G305" i="7"/>
  <c r="F305" i="7"/>
  <c r="G241" i="7"/>
  <c r="F241" i="7"/>
  <c r="G177" i="7"/>
  <c r="F177" i="7"/>
  <c r="F996" i="7"/>
  <c r="G996" i="7"/>
  <c r="F624" i="7"/>
  <c r="G624" i="7"/>
  <c r="F572" i="7"/>
  <c r="G572" i="7"/>
  <c r="F548" i="7"/>
  <c r="G548" i="7"/>
  <c r="F856" i="7"/>
  <c r="G856" i="7"/>
  <c r="F308" i="7"/>
  <c r="G308" i="7"/>
  <c r="G88" i="7"/>
  <c r="F88" i="7"/>
  <c r="G24" i="7"/>
  <c r="F24" i="7"/>
  <c r="F849" i="7"/>
  <c r="G849" i="7"/>
  <c r="G444" i="7"/>
  <c r="F444" i="7"/>
  <c r="F462" i="7"/>
  <c r="G462" i="7"/>
  <c r="F350" i="7"/>
  <c r="G350" i="7"/>
  <c r="F282" i="7"/>
  <c r="G282" i="7"/>
  <c r="F218" i="7"/>
  <c r="G218" i="7"/>
  <c r="G10" i="7"/>
  <c r="F10" i="7"/>
  <c r="F669" i="7"/>
  <c r="G669" i="7"/>
  <c r="F629" i="7"/>
  <c r="G629" i="7"/>
  <c r="G565" i="7"/>
  <c r="F565" i="7"/>
  <c r="F627" i="7"/>
  <c r="G627" i="7"/>
  <c r="F523" i="7"/>
  <c r="G523" i="7"/>
  <c r="F957" i="7"/>
  <c r="G957" i="7"/>
  <c r="F657" i="7"/>
  <c r="G657" i="7"/>
  <c r="F888" i="7"/>
  <c r="G888" i="7"/>
  <c r="F403" i="7"/>
  <c r="G403" i="7"/>
  <c r="F291" i="7"/>
  <c r="G291" i="7"/>
  <c r="F267" i="7"/>
  <c r="G267" i="7"/>
  <c r="F223" i="7"/>
  <c r="G223" i="7"/>
  <c r="G974" i="7"/>
  <c r="F974" i="7"/>
  <c r="G946" i="7"/>
  <c r="F946" i="7"/>
  <c r="G894" i="7"/>
  <c r="F894" i="7"/>
  <c r="G870" i="7"/>
  <c r="F870" i="7"/>
  <c r="G798" i="7"/>
  <c r="F798" i="7"/>
  <c r="G606" i="7"/>
  <c r="F606" i="7"/>
  <c r="G586" i="7"/>
  <c r="F586" i="7"/>
  <c r="F518" i="7"/>
  <c r="G518" i="7"/>
  <c r="G674" i="7"/>
  <c r="F674" i="7"/>
  <c r="G945" i="7"/>
  <c r="F945" i="7"/>
  <c r="G881" i="7"/>
  <c r="F881" i="7"/>
  <c r="F847" i="7"/>
  <c r="G847" i="7"/>
  <c r="F737" i="7"/>
  <c r="G737" i="7"/>
  <c r="F855" i="7"/>
  <c r="G855" i="7"/>
  <c r="F787" i="7"/>
  <c r="G787" i="7"/>
  <c r="F1001" i="7"/>
  <c r="G1001" i="7"/>
  <c r="F827" i="7"/>
  <c r="G827" i="7"/>
  <c r="F939" i="7"/>
  <c r="G939" i="7"/>
  <c r="G487" i="7"/>
  <c r="F487" i="7"/>
  <c r="G423" i="7"/>
  <c r="F423" i="7"/>
  <c r="F247" i="7"/>
  <c r="G247" i="7"/>
  <c r="F203" i="7"/>
  <c r="G203" i="7"/>
  <c r="G135" i="7"/>
  <c r="F135" i="7"/>
  <c r="F115" i="7"/>
  <c r="G115" i="7"/>
  <c r="F95" i="7"/>
  <c r="G95" i="7"/>
  <c r="G71" i="7"/>
  <c r="F71" i="7"/>
  <c r="G7" i="7"/>
  <c r="F7" i="7"/>
  <c r="G958" i="7"/>
  <c r="F958" i="7"/>
  <c r="G834" i="7"/>
  <c r="F834" i="7"/>
  <c r="G702" i="7"/>
  <c r="F702" i="7"/>
  <c r="G634" i="7"/>
  <c r="F634" i="7"/>
  <c r="G590" i="7"/>
  <c r="F590" i="7"/>
  <c r="F546" i="7"/>
  <c r="G546" i="7"/>
  <c r="G981" i="7"/>
  <c r="F981" i="7"/>
  <c r="F936" i="7"/>
  <c r="G936" i="7"/>
  <c r="F943" i="7"/>
  <c r="G943" i="7"/>
  <c r="G493" i="7"/>
  <c r="F493" i="7"/>
  <c r="G465" i="7"/>
  <c r="F465" i="7"/>
  <c r="G365" i="7"/>
  <c r="F365" i="7"/>
  <c r="G257" i="7"/>
  <c r="F257" i="7"/>
  <c r="G193" i="7"/>
  <c r="F193" i="7"/>
  <c r="F85" i="7"/>
  <c r="G85" i="7"/>
  <c r="F65" i="7"/>
  <c r="G65" i="7"/>
  <c r="G41" i="7"/>
  <c r="F41" i="7"/>
  <c r="G940" i="7"/>
  <c r="F940" i="7"/>
  <c r="G696" i="7"/>
  <c r="F696" i="7"/>
  <c r="F516" i="7"/>
  <c r="G516" i="7"/>
  <c r="F840" i="7"/>
  <c r="G840" i="7"/>
  <c r="F896" i="7"/>
  <c r="G896" i="7"/>
  <c r="F808" i="7"/>
  <c r="G808" i="7"/>
  <c r="F596" i="7"/>
  <c r="G596" i="7"/>
  <c r="F408" i="7"/>
  <c r="G408" i="7"/>
  <c r="G372" i="7"/>
  <c r="F372" i="7"/>
  <c r="G280" i="7"/>
  <c r="F280" i="7"/>
  <c r="G216" i="7"/>
  <c r="F216" i="7"/>
  <c r="G152" i="7"/>
  <c r="F152" i="7"/>
  <c r="F132" i="7"/>
  <c r="G132" i="7"/>
  <c r="F108" i="7"/>
  <c r="G108" i="7"/>
  <c r="F547" i="7"/>
  <c r="G547" i="7"/>
  <c r="F899" i="7"/>
  <c r="G899" i="7"/>
  <c r="F769" i="7"/>
  <c r="G769" i="7"/>
  <c r="F651" i="7"/>
  <c r="G651" i="7"/>
  <c r="F322" i="7"/>
  <c r="G322" i="7"/>
  <c r="F298" i="7"/>
  <c r="G298" i="7"/>
  <c r="F234" i="7"/>
  <c r="G234" i="7"/>
  <c r="G114" i="7"/>
  <c r="F114" i="7"/>
  <c r="G70" i="7"/>
  <c r="F70" i="7"/>
  <c r="G26" i="7"/>
  <c r="F26" i="7"/>
  <c r="F701" i="7"/>
  <c r="G701" i="7"/>
  <c r="F621" i="7"/>
  <c r="G621" i="7"/>
  <c r="G557" i="7"/>
  <c r="F557" i="7"/>
  <c r="F611" i="7"/>
  <c r="G611" i="7"/>
  <c r="F356" i="7"/>
  <c r="G356" i="7"/>
  <c r="F707" i="7"/>
  <c r="G707" i="7"/>
  <c r="F843" i="7"/>
  <c r="G843" i="7"/>
  <c r="F775" i="7"/>
  <c r="G775" i="7"/>
  <c r="F893" i="7"/>
  <c r="G893" i="7"/>
  <c r="F901" i="7"/>
  <c r="G901" i="7"/>
  <c r="G459" i="7"/>
  <c r="F459" i="7"/>
  <c r="G395" i="7"/>
  <c r="F395" i="7"/>
  <c r="G351" i="7"/>
  <c r="F351" i="7"/>
  <c r="F331" i="7"/>
  <c r="G331" i="7"/>
  <c r="G307" i="7"/>
  <c r="F307" i="7"/>
  <c r="F195" i="7"/>
  <c r="G195" i="7"/>
  <c r="F171" i="7"/>
  <c r="G171" i="7"/>
  <c r="F151" i="7"/>
  <c r="G151" i="7"/>
  <c r="F107" i="7"/>
  <c r="G107" i="7"/>
  <c r="F87" i="7"/>
  <c r="G87" i="7"/>
  <c r="F23" i="7"/>
  <c r="G23" i="7"/>
  <c r="G790" i="7"/>
  <c r="F790" i="7"/>
  <c r="G710" i="7"/>
  <c r="F710" i="7"/>
  <c r="G622" i="7"/>
  <c r="F622" i="7"/>
  <c r="F534" i="7"/>
  <c r="G534" i="7"/>
  <c r="F570" i="7"/>
  <c r="G570" i="7"/>
  <c r="G929" i="7"/>
  <c r="F929" i="7"/>
  <c r="F951" i="7"/>
  <c r="G951" i="7"/>
  <c r="F745" i="7"/>
  <c r="G745" i="7"/>
  <c r="F863" i="7"/>
  <c r="G863" i="7"/>
  <c r="F424" i="7"/>
  <c r="G424" i="7"/>
  <c r="F795" i="7"/>
  <c r="G795" i="7"/>
  <c r="F595" i="7"/>
  <c r="G595" i="7"/>
  <c r="F933" i="7"/>
  <c r="G933" i="7"/>
  <c r="F995" i="7"/>
  <c r="G995" i="7"/>
  <c r="F992" i="7"/>
  <c r="G992" i="7"/>
  <c r="G898" i="7"/>
  <c r="F898" i="7"/>
  <c r="G463" i="7"/>
  <c r="F463" i="7"/>
  <c r="G399" i="7"/>
  <c r="F399" i="7"/>
  <c r="F335" i="7"/>
  <c r="G335" i="7"/>
  <c r="G311" i="7"/>
  <c r="F311" i="7"/>
  <c r="G155" i="7"/>
  <c r="F155" i="7"/>
  <c r="F111" i="7"/>
  <c r="G111" i="7"/>
  <c r="G27" i="7"/>
  <c r="F27" i="7"/>
  <c r="G950" i="7"/>
  <c r="F950" i="7"/>
  <c r="G926" i="7"/>
  <c r="F926" i="7"/>
  <c r="G874" i="7"/>
  <c r="F874" i="7"/>
  <c r="G830" i="7"/>
  <c r="F830" i="7"/>
  <c r="G722" i="7"/>
  <c r="F722" i="7"/>
  <c r="G610" i="7"/>
  <c r="F610" i="7"/>
  <c r="F566" i="7"/>
  <c r="G566" i="7"/>
  <c r="F542" i="7"/>
  <c r="G542" i="7"/>
  <c r="F829" i="7"/>
  <c r="G829" i="7"/>
  <c r="F887" i="7"/>
  <c r="G887" i="7"/>
  <c r="G489" i="7"/>
  <c r="F489" i="7"/>
  <c r="G437" i="7"/>
  <c r="F437" i="7"/>
  <c r="G341" i="7"/>
  <c r="F341" i="7"/>
  <c r="G297" i="7"/>
  <c r="F297" i="7"/>
  <c r="G233" i="7"/>
  <c r="F233" i="7"/>
  <c r="G81" i="7"/>
  <c r="F81" i="7"/>
  <c r="G17" i="7"/>
  <c r="F17" i="7"/>
  <c r="F988" i="7"/>
  <c r="G988" i="7"/>
  <c r="G728" i="7"/>
  <c r="F728" i="7"/>
  <c r="G640" i="7"/>
  <c r="F640" i="7"/>
  <c r="F520" i="7"/>
  <c r="G520" i="7"/>
  <c r="F976" i="7"/>
  <c r="G976" i="7"/>
  <c r="F848" i="7"/>
  <c r="G848" i="7"/>
  <c r="F816" i="7"/>
  <c r="G816" i="7"/>
  <c r="F488" i="7"/>
  <c r="G488" i="7"/>
  <c r="G304" i="7"/>
  <c r="F304" i="7"/>
  <c r="G240" i="7"/>
  <c r="F240" i="7"/>
  <c r="G176" i="7"/>
  <c r="F176" i="7"/>
  <c r="G64" i="7"/>
  <c r="F64" i="7"/>
  <c r="F44" i="7"/>
  <c r="G44" i="7"/>
  <c r="G527" i="7"/>
  <c r="F527" i="7"/>
  <c r="F931" i="7"/>
  <c r="G931" i="7"/>
  <c r="F857" i="7"/>
  <c r="G857" i="7"/>
  <c r="F793" i="7"/>
  <c r="G793" i="7"/>
  <c r="F715" i="7"/>
  <c r="G715" i="7"/>
  <c r="G460" i="7"/>
  <c r="F460" i="7"/>
  <c r="F410" i="7"/>
  <c r="G410" i="7"/>
  <c r="F354" i="7"/>
  <c r="G354" i="7"/>
  <c r="F242" i="7"/>
  <c r="G242" i="7"/>
  <c r="F178" i="7"/>
  <c r="G178" i="7"/>
  <c r="G122" i="7"/>
  <c r="F122" i="7"/>
  <c r="G78" i="7"/>
  <c r="F78" i="7"/>
  <c r="G54" i="7"/>
  <c r="F54" i="7"/>
  <c r="G34" i="7"/>
  <c r="F34" i="7"/>
  <c r="F717" i="7"/>
  <c r="G717" i="7"/>
  <c r="F633" i="7"/>
  <c r="G633" i="7"/>
  <c r="F597" i="7"/>
  <c r="G597" i="7"/>
  <c r="F635" i="7"/>
  <c r="G635" i="7"/>
  <c r="G537" i="7"/>
  <c r="F537" i="7"/>
  <c r="F851" i="7"/>
  <c r="G851" i="7"/>
  <c r="F783" i="7"/>
  <c r="G783" i="7"/>
  <c r="F825" i="7"/>
  <c r="G825" i="7"/>
  <c r="F831" i="7"/>
  <c r="G831" i="7"/>
  <c r="G451" i="7"/>
  <c r="F451" i="7"/>
  <c r="F431" i="7"/>
  <c r="G431" i="7"/>
  <c r="G387" i="7"/>
  <c r="F387" i="7"/>
  <c r="F299" i="7"/>
  <c r="G299" i="7"/>
  <c r="F187" i="7"/>
  <c r="G187" i="7"/>
  <c r="F99" i="7"/>
  <c r="G99" i="7"/>
  <c r="G59" i="7"/>
  <c r="F59" i="7"/>
  <c r="G990" i="7"/>
  <c r="F990" i="7"/>
  <c r="G862" i="7"/>
  <c r="F862" i="7"/>
  <c r="G818" i="7"/>
  <c r="F818" i="7"/>
  <c r="G786" i="7"/>
  <c r="F786" i="7"/>
  <c r="G754" i="7"/>
  <c r="F754" i="7"/>
  <c r="G662" i="7"/>
  <c r="F662" i="7"/>
  <c r="G642" i="7"/>
  <c r="F642" i="7"/>
  <c r="F554" i="7"/>
  <c r="G554" i="7"/>
  <c r="F510" i="7"/>
  <c r="G510" i="7"/>
  <c r="G826" i="7"/>
  <c r="F826" i="7"/>
  <c r="G937" i="7"/>
  <c r="F937" i="7"/>
  <c r="F231" i="7"/>
  <c r="G231" i="7"/>
  <c r="F263" i="7"/>
  <c r="G263" i="7"/>
  <c r="F219" i="7"/>
  <c r="G219" i="7"/>
  <c r="F175" i="7"/>
  <c r="G175" i="7"/>
  <c r="G1002" i="7"/>
  <c r="F1002" i="7"/>
  <c r="G918" i="7"/>
  <c r="F918" i="7"/>
  <c r="G850" i="7"/>
  <c r="F850" i="7"/>
  <c r="G742" i="7"/>
  <c r="F742" i="7"/>
  <c r="G718" i="7"/>
  <c r="F718" i="7"/>
  <c r="G650" i="7"/>
  <c r="F650" i="7"/>
  <c r="G922" i="7"/>
  <c r="F922" i="7"/>
  <c r="G758" i="7"/>
  <c r="F758" i="7"/>
  <c r="F649" i="7"/>
  <c r="G649" i="7"/>
  <c r="G485" i="7"/>
  <c r="F485" i="7"/>
  <c r="G433" i="7"/>
  <c r="F433" i="7"/>
  <c r="G385" i="7"/>
  <c r="F385" i="7"/>
  <c r="G361" i="7"/>
  <c r="F361" i="7"/>
  <c r="G337" i="7"/>
  <c r="F337" i="7"/>
  <c r="G317" i="7"/>
  <c r="F317" i="7"/>
  <c r="G273" i="7"/>
  <c r="F273" i="7"/>
  <c r="G209" i="7"/>
  <c r="F209" i="7"/>
  <c r="G101" i="7"/>
  <c r="F101" i="7"/>
  <c r="G972" i="7"/>
  <c r="F972" i="7"/>
  <c r="G832" i="7"/>
  <c r="F832" i="7"/>
  <c r="F912" i="7"/>
  <c r="G912" i="7"/>
  <c r="F792" i="7"/>
  <c r="G792" i="7"/>
  <c r="G428" i="7"/>
  <c r="F428" i="7"/>
  <c r="G296" i="7"/>
  <c r="F296" i="7"/>
  <c r="G232" i="7"/>
  <c r="F232" i="7"/>
  <c r="G56" i="7"/>
  <c r="F56" i="7"/>
  <c r="F36" i="7"/>
  <c r="G36" i="7"/>
  <c r="F16" i="7"/>
  <c r="G16" i="7"/>
  <c r="G535" i="7"/>
  <c r="F535" i="7"/>
  <c r="F963" i="7"/>
  <c r="G963" i="7"/>
  <c r="F817" i="7"/>
  <c r="G817" i="7"/>
  <c r="F539" i="7"/>
  <c r="G539" i="7"/>
  <c r="F474" i="7"/>
  <c r="G474" i="7"/>
  <c r="G338" i="7"/>
  <c r="F338" i="7"/>
  <c r="F250" i="7"/>
  <c r="G250" i="7"/>
  <c r="F186" i="7"/>
  <c r="G186" i="7"/>
  <c r="G130" i="7"/>
  <c r="F130" i="7"/>
  <c r="G62" i="7"/>
  <c r="F62" i="7"/>
  <c r="F733" i="7"/>
  <c r="G733" i="7"/>
  <c r="F645" i="7"/>
  <c r="G645" i="7"/>
  <c r="F613" i="7"/>
  <c r="G613" i="7"/>
  <c r="G521" i="7"/>
  <c r="F521" i="7"/>
  <c r="F667" i="7"/>
  <c r="G667" i="7"/>
  <c r="F741" i="7"/>
  <c r="G741" i="7"/>
  <c r="F859" i="7"/>
  <c r="G859" i="7"/>
  <c r="F641" i="7"/>
  <c r="G641" i="7"/>
  <c r="F791" i="7"/>
  <c r="G791" i="7"/>
  <c r="G930" i="7"/>
  <c r="F930" i="7"/>
  <c r="G475" i="7"/>
  <c r="F475" i="7"/>
  <c r="F435" i="7"/>
  <c r="G435" i="7"/>
  <c r="G367" i="7"/>
  <c r="F367" i="7"/>
  <c r="G323" i="7"/>
  <c r="F323" i="7"/>
  <c r="F279" i="7"/>
  <c r="G279" i="7"/>
  <c r="F235" i="7"/>
  <c r="G235" i="7"/>
  <c r="F39" i="7"/>
  <c r="G39" i="7"/>
  <c r="G906" i="7"/>
  <c r="F906" i="7"/>
  <c r="G882" i="7"/>
  <c r="F882" i="7"/>
  <c r="G838" i="7"/>
  <c r="F838" i="7"/>
  <c r="G814" i="7"/>
  <c r="F814" i="7"/>
  <c r="G782" i="7"/>
  <c r="F782" i="7"/>
  <c r="G730" i="7"/>
  <c r="F730" i="7"/>
  <c r="G638" i="7"/>
  <c r="F638" i="7"/>
  <c r="F550" i="7"/>
  <c r="G550" i="7"/>
  <c r="F941" i="7"/>
  <c r="G941" i="7"/>
  <c r="G977" i="7"/>
  <c r="F977" i="7"/>
  <c r="G913" i="7"/>
  <c r="F913" i="7"/>
  <c r="F374" i="7"/>
  <c r="G374" i="7"/>
  <c r="F875" i="7"/>
  <c r="G875" i="7"/>
  <c r="F587" i="7"/>
  <c r="G587" i="7"/>
  <c r="F811" i="7"/>
  <c r="G811" i="7"/>
  <c r="G479" i="7"/>
  <c r="F479" i="7"/>
  <c r="G327" i="7"/>
  <c r="F327" i="7"/>
  <c r="F283" i="7"/>
  <c r="G283" i="7"/>
  <c r="F239" i="7"/>
  <c r="G239" i="7"/>
  <c r="F43" i="7"/>
  <c r="G43" i="7"/>
  <c r="G646" i="7"/>
  <c r="F646" i="7"/>
  <c r="G626" i="7"/>
  <c r="F626" i="7"/>
  <c r="F558" i="7"/>
  <c r="G558" i="7"/>
  <c r="F659" i="7"/>
  <c r="G659" i="7"/>
  <c r="G962" i="7"/>
  <c r="F962" i="7"/>
  <c r="F885" i="7"/>
  <c r="G885" i="7"/>
  <c r="G481" i="7"/>
  <c r="F481" i="7"/>
  <c r="G429" i="7"/>
  <c r="F429" i="7"/>
  <c r="G405" i="7"/>
  <c r="F405" i="7"/>
  <c r="G381" i="7"/>
  <c r="F381" i="7"/>
  <c r="G313" i="7"/>
  <c r="F313" i="7"/>
  <c r="G249" i="7"/>
  <c r="F249" i="7"/>
  <c r="G185" i="7"/>
  <c r="F185" i="7"/>
  <c r="G141" i="7"/>
  <c r="F141" i="7"/>
  <c r="F121" i="7"/>
  <c r="G121" i="7"/>
  <c r="F57" i="7"/>
  <c r="G57" i="7"/>
  <c r="F980" i="7"/>
  <c r="G980" i="7"/>
  <c r="G892" i="7"/>
  <c r="F892" i="7"/>
  <c r="G744" i="7"/>
  <c r="F744" i="7"/>
  <c r="G664" i="7"/>
  <c r="F664" i="7"/>
  <c r="F616" i="7"/>
  <c r="G616" i="7"/>
  <c r="F588" i="7"/>
  <c r="G588" i="7"/>
  <c r="F564" i="7"/>
  <c r="G564" i="7"/>
  <c r="G512" i="7"/>
  <c r="F512" i="7"/>
  <c r="F800" i="7"/>
  <c r="G800" i="7"/>
  <c r="F456" i="7"/>
  <c r="G456" i="7"/>
  <c r="G348" i="7"/>
  <c r="F348" i="7"/>
  <c r="G320" i="7"/>
  <c r="F320" i="7"/>
  <c r="G256" i="7"/>
  <c r="F256" i="7"/>
  <c r="G192" i="7"/>
  <c r="F192" i="7"/>
  <c r="F172" i="7"/>
  <c r="G172" i="7"/>
  <c r="G128" i="7"/>
  <c r="F128" i="7"/>
  <c r="F104" i="7"/>
  <c r="G104" i="7"/>
  <c r="F579" i="7"/>
  <c r="G579" i="7"/>
  <c r="F841" i="7"/>
  <c r="G841" i="7"/>
  <c r="F777" i="7"/>
  <c r="G777" i="7"/>
  <c r="F458" i="7"/>
  <c r="G458" i="7"/>
  <c r="F430" i="7"/>
  <c r="G430" i="7"/>
  <c r="F258" i="7"/>
  <c r="G258" i="7"/>
  <c r="F194" i="7"/>
  <c r="G194" i="7"/>
  <c r="G94" i="7"/>
  <c r="F94" i="7"/>
  <c r="F661" i="7"/>
  <c r="G661" i="7"/>
  <c r="F625" i="7"/>
  <c r="G625" i="7"/>
  <c r="F589" i="7"/>
  <c r="G589" i="7"/>
  <c r="G533" i="7"/>
  <c r="F533" i="7"/>
  <c r="F699" i="7"/>
  <c r="G699" i="7"/>
  <c r="F619" i="7"/>
  <c r="G619" i="7"/>
  <c r="F749" i="7"/>
  <c r="G749" i="7"/>
  <c r="F867" i="7"/>
  <c r="G867" i="7"/>
  <c r="F799" i="7"/>
  <c r="G799" i="7"/>
  <c r="F925" i="7"/>
  <c r="G925" i="7"/>
  <c r="F935" i="7"/>
  <c r="G935" i="7"/>
  <c r="G467" i="7"/>
  <c r="F467" i="7"/>
  <c r="F383" i="7"/>
  <c r="G383" i="7"/>
  <c r="F359" i="7"/>
  <c r="G359" i="7"/>
  <c r="F159" i="7"/>
  <c r="G159" i="7"/>
  <c r="F31" i="7"/>
  <c r="G31" i="7"/>
  <c r="G902" i="7"/>
  <c r="F902" i="7"/>
  <c r="G878" i="7"/>
  <c r="F878" i="7"/>
  <c r="G810" i="7"/>
  <c r="F810" i="7"/>
  <c r="G778" i="7"/>
  <c r="F778" i="7"/>
  <c r="G682" i="7"/>
  <c r="F682" i="7"/>
  <c r="G658" i="7"/>
  <c r="F658" i="7"/>
  <c r="G614" i="7"/>
  <c r="F614" i="7"/>
  <c r="G594" i="7"/>
  <c r="F594" i="7"/>
  <c r="G921" i="7"/>
  <c r="F921" i="7"/>
  <c r="F713" i="7"/>
  <c r="G713" i="7"/>
  <c r="F871" i="7"/>
  <c r="G871" i="7"/>
  <c r="F803" i="7"/>
  <c r="G803" i="7"/>
  <c r="F419" i="7"/>
  <c r="G419" i="7"/>
  <c r="F819" i="7"/>
  <c r="G819" i="7"/>
  <c r="F676" i="7"/>
  <c r="G676" i="7"/>
  <c r="F907" i="7"/>
  <c r="G907" i="7"/>
  <c r="F303" i="7"/>
  <c r="G303" i="7"/>
  <c r="F167" i="7"/>
  <c r="G167" i="7"/>
  <c r="F103" i="7"/>
  <c r="G103" i="7"/>
  <c r="G914" i="7"/>
  <c r="F914" i="7"/>
  <c r="F987" i="7"/>
  <c r="G987" i="7"/>
  <c r="F453" i="7"/>
  <c r="G453" i="7"/>
  <c r="F33" i="7"/>
  <c r="G33" i="7"/>
  <c r="G9" i="7"/>
  <c r="F9" i="7"/>
  <c r="G736" i="7"/>
  <c r="F736" i="7"/>
  <c r="G504" i="7"/>
  <c r="F504" i="7"/>
  <c r="F496" i="7"/>
  <c r="G496" i="7"/>
  <c r="G416" i="7"/>
  <c r="F416" i="7"/>
  <c r="F531" i="7"/>
  <c r="G531" i="7"/>
  <c r="F865" i="7"/>
  <c r="G865" i="7"/>
  <c r="G476" i="7"/>
  <c r="F476" i="7"/>
  <c r="F442" i="7"/>
  <c r="G442" i="7"/>
  <c r="F605" i="7"/>
  <c r="G605" i="7"/>
  <c r="F993" i="7"/>
  <c r="G993" i="7"/>
  <c r="F251" i="7"/>
  <c r="G251" i="7"/>
  <c r="G982" i="7"/>
  <c r="F982" i="7"/>
  <c r="G746" i="7"/>
  <c r="F746" i="7"/>
  <c r="G654" i="7"/>
  <c r="F654" i="7"/>
  <c r="F522" i="7"/>
  <c r="G522" i="7"/>
  <c r="G897" i="7"/>
  <c r="F897" i="7"/>
  <c r="G998" i="7"/>
  <c r="F998" i="7"/>
  <c r="F673" i="7"/>
  <c r="G673" i="7"/>
  <c r="F959" i="7"/>
  <c r="G959" i="7"/>
  <c r="F828" i="7"/>
  <c r="G828" i="7"/>
  <c r="F391" i="7"/>
  <c r="G391" i="7"/>
  <c r="F255" i="7"/>
  <c r="G255" i="7"/>
  <c r="G123" i="7"/>
  <c r="F123" i="7"/>
  <c r="G966" i="7"/>
  <c r="F966" i="7"/>
  <c r="G734" i="7"/>
  <c r="F734" i="7"/>
  <c r="G666" i="7"/>
  <c r="F666" i="7"/>
  <c r="G598" i="7"/>
  <c r="F598" i="7"/>
  <c r="F973" i="7"/>
  <c r="G973" i="7"/>
  <c r="F632" i="7"/>
  <c r="G632" i="7"/>
  <c r="F556" i="7"/>
  <c r="G556" i="7"/>
  <c r="F515" i="7"/>
  <c r="G515" i="7"/>
  <c r="F823" i="7"/>
  <c r="G823" i="7"/>
  <c r="F274" i="7"/>
  <c r="G274" i="7"/>
  <c r="F210" i="7"/>
  <c r="G210" i="7"/>
  <c r="G66" i="7"/>
  <c r="F66" i="7"/>
  <c r="G46" i="7"/>
  <c r="F46" i="7"/>
  <c r="F653" i="7"/>
  <c r="G653" i="7"/>
  <c r="F705" i="7"/>
  <c r="G705" i="7"/>
  <c r="F991" i="7"/>
  <c r="G991" i="7"/>
  <c r="G802" i="7"/>
  <c r="F802" i="7"/>
  <c r="G770" i="7"/>
  <c r="F770" i="7"/>
  <c r="G698" i="7"/>
  <c r="F698" i="7"/>
  <c r="G630" i="7"/>
  <c r="F630" i="7"/>
  <c r="F904" i="7"/>
  <c r="G904" i="7"/>
  <c r="F398" i="7"/>
  <c r="G398" i="7"/>
  <c r="G969" i="7"/>
  <c r="F969" i="7"/>
  <c r="G905" i="7"/>
  <c r="F905" i="7"/>
  <c r="F917" i="7"/>
  <c r="G917" i="7"/>
  <c r="F675" i="7"/>
  <c r="G675" i="7"/>
  <c r="F971" i="7"/>
  <c r="G971" i="7"/>
  <c r="G347" i="7"/>
  <c r="F347" i="7"/>
  <c r="G147" i="7"/>
  <c r="F147" i="7"/>
  <c r="G83" i="7"/>
  <c r="F83" i="7"/>
  <c r="G970" i="7"/>
  <c r="F970" i="7"/>
  <c r="G886" i="7"/>
  <c r="F886" i="7"/>
  <c r="G822" i="7"/>
  <c r="F822" i="7"/>
  <c r="G602" i="7"/>
  <c r="F602" i="7"/>
  <c r="G289" i="7"/>
  <c r="F289" i="7"/>
  <c r="G225" i="7"/>
  <c r="F225" i="7"/>
  <c r="F161" i="7"/>
  <c r="G161" i="7"/>
  <c r="F876" i="7"/>
  <c r="G876" i="7"/>
  <c r="F472" i="7"/>
  <c r="G472" i="7"/>
  <c r="G248" i="7"/>
  <c r="F248" i="7"/>
  <c r="G184" i="7"/>
  <c r="F184" i="7"/>
  <c r="G559" i="7"/>
  <c r="F559" i="7"/>
  <c r="F382" i="7"/>
  <c r="G382" i="7"/>
  <c r="F310" i="7"/>
  <c r="G310" i="7"/>
  <c r="G82" i="7"/>
  <c r="F82" i="7"/>
  <c r="G38" i="7"/>
  <c r="F38" i="7"/>
  <c r="F637" i="7"/>
  <c r="G637" i="7"/>
  <c r="G545" i="7"/>
  <c r="F545" i="7"/>
  <c r="F873" i="7"/>
  <c r="G873" i="7"/>
  <c r="F807" i="7"/>
  <c r="G807" i="7"/>
  <c r="G339" i="7"/>
  <c r="F339" i="7"/>
  <c r="F207" i="7"/>
  <c r="G207" i="7"/>
  <c r="F139" i="7"/>
  <c r="G139" i="7"/>
  <c r="F75" i="7"/>
  <c r="G75" i="7"/>
  <c r="G806" i="7"/>
  <c r="F806" i="7"/>
  <c r="G678" i="7"/>
  <c r="F678" i="7"/>
  <c r="G961" i="7"/>
  <c r="F961" i="7"/>
  <c r="F376" i="7"/>
  <c r="G376" i="7"/>
  <c r="F833" i="7"/>
  <c r="G833" i="7"/>
  <c r="F763" i="7"/>
  <c r="G763" i="7"/>
  <c r="G505" i="7"/>
  <c r="F505" i="7"/>
  <c r="G495" i="7"/>
  <c r="F495" i="7"/>
  <c r="G15" i="7"/>
  <c r="F15" i="7"/>
  <c r="G938" i="7"/>
  <c r="F938" i="7"/>
  <c r="G578" i="7"/>
  <c r="F578" i="7"/>
  <c r="G265" i="7"/>
  <c r="F265" i="7"/>
  <c r="G201" i="7"/>
  <c r="F201" i="7"/>
  <c r="G924" i="7"/>
  <c r="F924" i="7"/>
  <c r="F784" i="7"/>
  <c r="G784" i="7"/>
  <c r="G96" i="7"/>
  <c r="F96" i="7"/>
  <c r="G567" i="7"/>
  <c r="F567" i="7"/>
  <c r="F761" i="7"/>
  <c r="G761" i="7"/>
  <c r="F478" i="7"/>
  <c r="G478" i="7"/>
  <c r="F318" i="7"/>
  <c r="G318" i="7"/>
  <c r="G166" i="7"/>
  <c r="F166" i="7"/>
  <c r="F617" i="7"/>
  <c r="G617" i="7"/>
  <c r="G525" i="7"/>
  <c r="F525" i="7"/>
  <c r="F603" i="7"/>
  <c r="G603" i="7"/>
  <c r="F815" i="7"/>
  <c r="G815" i="7"/>
  <c r="F968" i="7"/>
  <c r="G968" i="7"/>
  <c r="G483" i="7"/>
  <c r="F483" i="7"/>
  <c r="G375" i="7"/>
  <c r="F375" i="7"/>
  <c r="F287" i="7"/>
  <c r="G287" i="7"/>
  <c r="G91" i="7"/>
  <c r="F91" i="7"/>
  <c r="F839" i="7"/>
  <c r="G839" i="7"/>
  <c r="F771" i="7"/>
  <c r="G771" i="7"/>
  <c r="F955" i="7"/>
  <c r="G955" i="7"/>
  <c r="G471" i="7"/>
  <c r="F471" i="7"/>
  <c r="G407" i="7"/>
  <c r="F407" i="7"/>
  <c r="F275" i="7"/>
  <c r="G275" i="7"/>
  <c r="F530" i="7"/>
  <c r="G530" i="7"/>
  <c r="G325" i="7"/>
  <c r="F325" i="7"/>
  <c r="G133" i="7"/>
  <c r="F133" i="7"/>
  <c r="G908" i="7"/>
  <c r="F908" i="7"/>
  <c r="G752" i="7"/>
  <c r="F752" i="7"/>
  <c r="G672" i="7"/>
  <c r="F672" i="7"/>
  <c r="G600" i="7"/>
  <c r="F600" i="7"/>
  <c r="F760" i="7"/>
  <c r="G760" i="7"/>
  <c r="F440" i="7"/>
  <c r="G440" i="7"/>
  <c r="G332" i="7"/>
  <c r="F332" i="7"/>
  <c r="G264" i="7"/>
  <c r="F264" i="7"/>
  <c r="G200" i="7"/>
  <c r="F200" i="7"/>
  <c r="F68" i="7"/>
  <c r="G68" i="7"/>
  <c r="F999" i="7"/>
  <c r="G999" i="7"/>
  <c r="F785" i="7"/>
  <c r="G785" i="7"/>
  <c r="F406" i="7"/>
  <c r="G406" i="7"/>
  <c r="F709" i="7"/>
  <c r="G709" i="7"/>
  <c r="F593" i="7"/>
  <c r="G593" i="7"/>
  <c r="G509" i="7"/>
  <c r="F509" i="7"/>
  <c r="F396" i="7"/>
  <c r="G396" i="7"/>
  <c r="F418" i="7"/>
  <c r="G418" i="7"/>
  <c r="F422" i="7"/>
  <c r="G422" i="7"/>
  <c r="G443" i="7"/>
  <c r="F443" i="7"/>
  <c r="F379" i="7"/>
  <c r="G379" i="7"/>
  <c r="F315" i="7"/>
  <c r="G315" i="7"/>
  <c r="F179" i="7"/>
  <c r="G179" i="7"/>
  <c r="F51" i="7"/>
  <c r="G51" i="7"/>
  <c r="G766" i="7"/>
  <c r="F766" i="7"/>
  <c r="G694" i="7"/>
  <c r="F694" i="7"/>
  <c r="F562" i="7"/>
  <c r="G562" i="7"/>
  <c r="F342" i="7"/>
  <c r="G342" i="7"/>
  <c r="F779" i="7"/>
  <c r="G779" i="7"/>
  <c r="F895" i="7"/>
  <c r="G895" i="7"/>
  <c r="F536" i="7"/>
  <c r="G536" i="7"/>
  <c r="F721" i="7"/>
  <c r="G721" i="7"/>
  <c r="F920" i="7"/>
  <c r="G920" i="7"/>
  <c r="G447" i="7"/>
  <c r="F447" i="7"/>
  <c r="F319" i="7"/>
  <c r="G319" i="7"/>
  <c r="F295" i="7"/>
  <c r="G295" i="7"/>
  <c r="F271" i="7"/>
  <c r="G271" i="7"/>
  <c r="F227" i="7"/>
  <c r="G227" i="7"/>
  <c r="F183" i="7"/>
  <c r="G183" i="7"/>
  <c r="G55" i="7"/>
  <c r="F55" i="7"/>
  <c r="G986" i="7"/>
  <c r="F986" i="7"/>
  <c r="G858" i="7"/>
  <c r="F858" i="7"/>
  <c r="G750" i="7"/>
  <c r="F750" i="7"/>
  <c r="G726" i="7"/>
  <c r="F726" i="7"/>
  <c r="G706" i="7"/>
  <c r="F706" i="7"/>
  <c r="F526" i="7"/>
  <c r="G526" i="7"/>
  <c r="F506" i="7"/>
  <c r="G506" i="7"/>
  <c r="F681" i="7"/>
  <c r="G681" i="7"/>
  <c r="G497" i="7"/>
  <c r="F497" i="7"/>
  <c r="G469" i="7"/>
  <c r="F469" i="7"/>
  <c r="G417" i="7"/>
  <c r="F417" i="7"/>
  <c r="G345" i="7"/>
  <c r="F345" i="7"/>
  <c r="G281" i="7"/>
  <c r="F281" i="7"/>
  <c r="G217" i="7"/>
  <c r="F217" i="7"/>
  <c r="F173" i="7"/>
  <c r="G173" i="7"/>
  <c r="F153" i="7"/>
  <c r="G153" i="7"/>
  <c r="G109" i="7"/>
  <c r="F109" i="7"/>
  <c r="F89" i="7"/>
  <c r="G89" i="7"/>
  <c r="F25" i="7"/>
  <c r="G25" i="7"/>
  <c r="G956" i="7"/>
  <c r="F956" i="7"/>
  <c r="G704" i="7"/>
  <c r="F704" i="7"/>
  <c r="F576" i="7"/>
  <c r="G576" i="7"/>
  <c r="F552" i="7"/>
  <c r="G552" i="7"/>
  <c r="F528" i="7"/>
  <c r="G528" i="7"/>
  <c r="F864" i="7"/>
  <c r="G864" i="7"/>
  <c r="G393" i="7"/>
  <c r="F393" i="7"/>
  <c r="F768" i="7"/>
  <c r="G768" i="7"/>
  <c r="G336" i="7"/>
  <c r="F336" i="7"/>
  <c r="G288" i="7"/>
  <c r="F288" i="7"/>
  <c r="G224" i="7"/>
  <c r="F224" i="7"/>
  <c r="G160" i="7"/>
  <c r="F160" i="7"/>
  <c r="F140" i="7"/>
  <c r="G140" i="7"/>
  <c r="G116" i="7"/>
  <c r="F116" i="7"/>
  <c r="F8" i="7"/>
  <c r="G8" i="7"/>
  <c r="F591" i="7"/>
  <c r="G591" i="7"/>
  <c r="F563" i="7"/>
  <c r="G563" i="7"/>
  <c r="F877" i="7"/>
  <c r="G877" i="7"/>
  <c r="F809" i="7"/>
  <c r="G809" i="7"/>
  <c r="G446" i="7"/>
  <c r="F446" i="7"/>
  <c r="G358" i="7"/>
  <c r="F358" i="7"/>
  <c r="F290" i="7"/>
  <c r="G290" i="7"/>
  <c r="F226" i="7"/>
  <c r="G226" i="7"/>
  <c r="G106" i="7"/>
  <c r="F106" i="7"/>
  <c r="G18" i="7"/>
  <c r="F18" i="7"/>
  <c r="F725" i="7"/>
  <c r="G725" i="7"/>
  <c r="F685" i="7"/>
  <c r="G685" i="7"/>
  <c r="F609" i="7"/>
  <c r="G609" i="7"/>
  <c r="G577" i="7"/>
  <c r="F577" i="7"/>
  <c r="G553" i="7"/>
  <c r="F553" i="7"/>
  <c r="F835" i="7"/>
  <c r="G835" i="7"/>
  <c r="F909" i="7"/>
  <c r="G909" i="7"/>
  <c r="F767" i="7"/>
  <c r="G767" i="7"/>
  <c r="G513" i="7"/>
  <c r="F513" i="7"/>
  <c r="F691" i="7"/>
  <c r="G691" i="7"/>
  <c r="F965" i="7"/>
  <c r="G965" i="7"/>
  <c r="F723" i="7"/>
  <c r="G723" i="7"/>
  <c r="G499" i="7"/>
  <c r="F499" i="7"/>
  <c r="F415" i="7"/>
  <c r="G415" i="7"/>
  <c r="F371" i="7"/>
  <c r="G371" i="7"/>
  <c r="F259" i="7"/>
  <c r="G259" i="7"/>
  <c r="F215" i="7"/>
  <c r="G215" i="7"/>
  <c r="F127" i="7"/>
  <c r="G127" i="7"/>
  <c r="G994" i="7"/>
  <c r="F994" i="7"/>
  <c r="G942" i="7"/>
  <c r="F942" i="7"/>
  <c r="G890" i="7"/>
  <c r="F890" i="7"/>
  <c r="G846" i="7"/>
  <c r="F846" i="7"/>
  <c r="G794" i="7"/>
  <c r="F794" i="7"/>
  <c r="G762" i="7"/>
  <c r="F762" i="7"/>
  <c r="G738" i="7"/>
  <c r="F738" i="7"/>
  <c r="G714" i="7"/>
  <c r="F714" i="7"/>
  <c r="G670" i="7"/>
  <c r="F670" i="7"/>
  <c r="G582" i="7"/>
  <c r="F582" i="7"/>
  <c r="F538" i="7"/>
  <c r="G538" i="7"/>
  <c r="F975" i="7"/>
  <c r="G975" i="7"/>
  <c r="F644" i="7"/>
  <c r="G644" i="7"/>
  <c r="G953" i="7"/>
  <c r="F953" i="7"/>
  <c r="G889" i="7"/>
  <c r="F889" i="7"/>
  <c r="D73" i="6"/>
  <c r="D75" i="6"/>
  <c r="D77" i="6"/>
  <c r="D79" i="6"/>
  <c r="D81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G74" i="6"/>
  <c r="G76" i="6"/>
  <c r="G78" i="6"/>
  <c r="G80" i="6"/>
  <c r="G82" i="6"/>
  <c r="G84" i="6"/>
  <c r="G86" i="6"/>
  <c r="G88" i="6"/>
  <c r="G90" i="6"/>
  <c r="G92" i="6"/>
  <c r="G94" i="6"/>
  <c r="G96" i="6"/>
  <c r="G98" i="6"/>
  <c r="G100" i="6"/>
  <c r="G102" i="6"/>
  <c r="G104" i="6"/>
  <c r="G106" i="6"/>
  <c r="G108" i="6"/>
  <c r="G110" i="6"/>
  <c r="G112" i="6"/>
  <c r="G114" i="6"/>
  <c r="D117" i="6"/>
  <c r="D119" i="6"/>
  <c r="D121" i="6"/>
  <c r="D123" i="6"/>
  <c r="D125" i="6"/>
  <c r="D127" i="6"/>
  <c r="D129" i="6"/>
  <c r="D131" i="6"/>
  <c r="D133" i="6"/>
  <c r="D135" i="6"/>
  <c r="D137" i="6"/>
  <c r="D139" i="6"/>
  <c r="D141" i="6"/>
  <c r="D143" i="6"/>
  <c r="D145" i="6"/>
  <c r="D147" i="6"/>
  <c r="D149" i="6"/>
  <c r="D151" i="6"/>
  <c r="D153" i="6"/>
  <c r="D155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D195" i="6"/>
  <c r="D197" i="6"/>
  <c r="D199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165" i="6"/>
  <c r="E169" i="6"/>
  <c r="E173" i="6"/>
  <c r="E177" i="6"/>
  <c r="E181" i="6"/>
  <c r="E185" i="6"/>
  <c r="E189" i="6"/>
  <c r="E193" i="6"/>
  <c r="E197" i="6"/>
  <c r="F200" i="6"/>
  <c r="F202" i="6"/>
  <c r="F204" i="6"/>
  <c r="F206" i="6"/>
  <c r="F208" i="6"/>
  <c r="F210" i="6"/>
  <c r="F212" i="6"/>
  <c r="F214" i="6"/>
  <c r="F216" i="6"/>
  <c r="F218" i="6"/>
  <c r="F220" i="6"/>
  <c r="F222" i="6"/>
  <c r="F224" i="6"/>
  <c r="F226" i="6"/>
  <c r="F228" i="6"/>
  <c r="F230" i="6"/>
  <c r="F232" i="6"/>
  <c r="F234" i="6"/>
  <c r="F236" i="6"/>
  <c r="F238" i="6"/>
  <c r="F240" i="6"/>
  <c r="F74" i="6"/>
  <c r="F77" i="6"/>
  <c r="D80" i="6"/>
  <c r="F82" i="6"/>
  <c r="F85" i="6"/>
  <c r="D88" i="6"/>
  <c r="F90" i="6"/>
  <c r="F93" i="6"/>
  <c r="D96" i="6"/>
  <c r="F98" i="6"/>
  <c r="F101" i="6"/>
  <c r="D104" i="6"/>
  <c r="F106" i="6"/>
  <c r="F109" i="6"/>
  <c r="D112" i="6"/>
  <c r="F114" i="6"/>
  <c r="E75" i="6"/>
  <c r="G77" i="6"/>
  <c r="E80" i="6"/>
  <c r="E83" i="6"/>
  <c r="G85" i="6"/>
  <c r="E88" i="6"/>
  <c r="E91" i="6"/>
  <c r="G93" i="6"/>
  <c r="E96" i="6"/>
  <c r="E99" i="6"/>
  <c r="G101" i="6"/>
  <c r="E104" i="6"/>
  <c r="E107" i="6"/>
  <c r="G109" i="6"/>
  <c r="E112" i="6"/>
  <c r="F115" i="6"/>
  <c r="D118" i="6"/>
  <c r="F120" i="6"/>
  <c r="F123" i="6"/>
  <c r="D126" i="6"/>
  <c r="F128" i="6"/>
  <c r="F131" i="6"/>
  <c r="D134" i="6"/>
  <c r="F136" i="6"/>
  <c r="F139" i="6"/>
  <c r="D142" i="6"/>
  <c r="F144" i="6"/>
  <c r="F147" i="6"/>
  <c r="D150" i="6"/>
  <c r="F152" i="6"/>
  <c r="F155" i="6"/>
  <c r="D158" i="6"/>
  <c r="F160" i="6"/>
  <c r="F163" i="6"/>
  <c r="D166" i="6"/>
  <c r="F168" i="6"/>
  <c r="F171" i="6"/>
  <c r="D174" i="6"/>
  <c r="F176" i="6"/>
  <c r="F179" i="6"/>
  <c r="D182" i="6"/>
  <c r="F184" i="6"/>
  <c r="F187" i="6"/>
  <c r="D190" i="6"/>
  <c r="F192" i="6"/>
  <c r="F195" i="6"/>
  <c r="D198" i="6"/>
  <c r="E116" i="6"/>
  <c r="E122" i="6"/>
  <c r="E127" i="6"/>
  <c r="E132" i="6"/>
  <c r="E138" i="6"/>
  <c r="E143" i="6"/>
  <c r="E148" i="6"/>
  <c r="E154" i="6"/>
  <c r="E159" i="6"/>
  <c r="E164" i="6"/>
  <c r="E170" i="6"/>
  <c r="E175" i="6"/>
  <c r="E180" i="6"/>
  <c r="E186" i="6"/>
  <c r="E191" i="6"/>
  <c r="E196" i="6"/>
  <c r="D201" i="6"/>
  <c r="F203" i="6"/>
  <c r="D206" i="6"/>
  <c r="D209" i="6"/>
  <c r="F211" i="6"/>
  <c r="D214" i="6"/>
  <c r="D217" i="6"/>
  <c r="F219" i="6"/>
  <c r="D222" i="6"/>
  <c r="D225" i="6"/>
  <c r="F227" i="6"/>
  <c r="D230" i="6"/>
  <c r="D233" i="6"/>
  <c r="F235" i="6"/>
  <c r="D238" i="6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269" i="6"/>
  <c r="D271" i="6"/>
  <c r="D273" i="6"/>
  <c r="G115" i="6"/>
  <c r="G119" i="6"/>
  <c r="G123" i="6"/>
  <c r="G127" i="6"/>
  <c r="G131" i="6"/>
  <c r="G135" i="6"/>
  <c r="G139" i="6"/>
  <c r="G143" i="6"/>
  <c r="G147" i="6"/>
  <c r="G151" i="6"/>
  <c r="G155" i="6"/>
  <c r="G159" i="6"/>
  <c r="G163" i="6"/>
  <c r="G167" i="6"/>
  <c r="G171" i="6"/>
  <c r="G175" i="6"/>
  <c r="G179" i="6"/>
  <c r="G183" i="6"/>
  <c r="D74" i="6"/>
  <c r="F76" i="6"/>
  <c r="F79" i="6"/>
  <c r="D82" i="6"/>
  <c r="F84" i="6"/>
  <c r="F87" i="6"/>
  <c r="D90" i="6"/>
  <c r="F92" i="6"/>
  <c r="F95" i="6"/>
  <c r="D98" i="6"/>
  <c r="F100" i="6"/>
  <c r="F103" i="6"/>
  <c r="D106" i="6"/>
  <c r="F108" i="6"/>
  <c r="F111" i="6"/>
  <c r="D114" i="6"/>
  <c r="E74" i="6"/>
  <c r="E77" i="6"/>
  <c r="G79" i="6"/>
  <c r="E82" i="6"/>
  <c r="E85" i="6"/>
  <c r="G87" i="6"/>
  <c r="E90" i="6"/>
  <c r="E93" i="6"/>
  <c r="G95" i="6"/>
  <c r="E98" i="6"/>
  <c r="E101" i="6"/>
  <c r="G103" i="6"/>
  <c r="E106" i="6"/>
  <c r="E109" i="6"/>
  <c r="G111" i="6"/>
  <c r="E114" i="6"/>
  <c r="F117" i="6"/>
  <c r="D120" i="6"/>
  <c r="F122" i="6"/>
  <c r="F125" i="6"/>
  <c r="D128" i="6"/>
  <c r="F130" i="6"/>
  <c r="F133" i="6"/>
  <c r="D136" i="6"/>
  <c r="F138" i="6"/>
  <c r="F141" i="6"/>
  <c r="D144" i="6"/>
  <c r="F146" i="6"/>
  <c r="F149" i="6"/>
  <c r="D152" i="6"/>
  <c r="F154" i="6"/>
  <c r="F157" i="6"/>
  <c r="D160" i="6"/>
  <c r="F162" i="6"/>
  <c r="F165" i="6"/>
  <c r="D168" i="6"/>
  <c r="F170" i="6"/>
  <c r="F173" i="6"/>
  <c r="D176" i="6"/>
  <c r="F178" i="6"/>
  <c r="F181" i="6"/>
  <c r="D184" i="6"/>
  <c r="F186" i="6"/>
  <c r="F189" i="6"/>
  <c r="D192" i="6"/>
  <c r="F194" i="6"/>
  <c r="F197" i="6"/>
  <c r="E115" i="6"/>
  <c r="E120" i="6"/>
  <c r="E126" i="6"/>
  <c r="E131" i="6"/>
  <c r="E136" i="6"/>
  <c r="E142" i="6"/>
  <c r="E147" i="6"/>
  <c r="E152" i="6"/>
  <c r="E158" i="6"/>
  <c r="E163" i="6"/>
  <c r="E168" i="6"/>
  <c r="E174" i="6"/>
  <c r="E179" i="6"/>
  <c r="E184" i="6"/>
  <c r="E190" i="6"/>
  <c r="E195" i="6"/>
  <c r="D200" i="6"/>
  <c r="D203" i="6"/>
  <c r="F205" i="6"/>
  <c r="D208" i="6"/>
  <c r="D211" i="6"/>
  <c r="F213" i="6"/>
  <c r="D216" i="6"/>
  <c r="D219" i="6"/>
  <c r="F221" i="6"/>
  <c r="D224" i="6"/>
  <c r="D227" i="6"/>
  <c r="F229" i="6"/>
  <c r="D232" i="6"/>
  <c r="D235" i="6"/>
  <c r="F237" i="6"/>
  <c r="D240" i="6"/>
  <c r="F242" i="6"/>
  <c r="F244" i="6"/>
  <c r="F246" i="6"/>
  <c r="F248" i="6"/>
  <c r="F250" i="6"/>
  <c r="F252" i="6"/>
  <c r="F254" i="6"/>
  <c r="F256" i="6"/>
  <c r="F258" i="6"/>
  <c r="F260" i="6"/>
  <c r="F262" i="6"/>
  <c r="F264" i="6"/>
  <c r="F266" i="6"/>
  <c r="F268" i="6"/>
  <c r="F270" i="6"/>
  <c r="F272" i="6"/>
  <c r="F274" i="6"/>
  <c r="G118" i="6"/>
  <c r="G122" i="6"/>
  <c r="G126" i="6"/>
  <c r="G130" i="6"/>
  <c r="G134" i="6"/>
  <c r="G138" i="6"/>
  <c r="G142" i="6"/>
  <c r="G146" i="6"/>
  <c r="G150" i="6"/>
  <c r="G154" i="6"/>
  <c r="G158" i="6"/>
  <c r="G162" i="6"/>
  <c r="G166" i="6"/>
  <c r="G170" i="6"/>
  <c r="G174" i="6"/>
  <c r="F73" i="6"/>
  <c r="F78" i="6"/>
  <c r="D84" i="6"/>
  <c r="F89" i="6"/>
  <c r="F94" i="6"/>
  <c r="D100" i="6"/>
  <c r="F105" i="6"/>
  <c r="F110" i="6"/>
  <c r="G73" i="6"/>
  <c r="E79" i="6"/>
  <c r="E84" i="6"/>
  <c r="G89" i="6"/>
  <c r="E95" i="6"/>
  <c r="E100" i="6"/>
  <c r="G105" i="6"/>
  <c r="E111" i="6"/>
  <c r="F116" i="6"/>
  <c r="D122" i="6"/>
  <c r="F127" i="6"/>
  <c r="F132" i="6"/>
  <c r="D138" i="6"/>
  <c r="F143" i="6"/>
  <c r="F148" i="6"/>
  <c r="D154" i="6"/>
  <c r="F159" i="6"/>
  <c r="F164" i="6"/>
  <c r="D170" i="6"/>
  <c r="F175" i="6"/>
  <c r="F180" i="6"/>
  <c r="D186" i="6"/>
  <c r="F191" i="6"/>
  <c r="F196" i="6"/>
  <c r="E119" i="6"/>
  <c r="E130" i="6"/>
  <c r="E140" i="6"/>
  <c r="E151" i="6"/>
  <c r="E162" i="6"/>
  <c r="E172" i="6"/>
  <c r="E183" i="6"/>
  <c r="E194" i="6"/>
  <c r="D202" i="6"/>
  <c r="F207" i="6"/>
  <c r="D213" i="6"/>
  <c r="D218" i="6"/>
  <c r="F223" i="6"/>
  <c r="D229" i="6"/>
  <c r="D234" i="6"/>
  <c r="F239" i="6"/>
  <c r="D244" i="6"/>
  <c r="D248" i="6"/>
  <c r="D252" i="6"/>
  <c r="D256" i="6"/>
  <c r="D260" i="6"/>
  <c r="D264" i="6"/>
  <c r="D268" i="6"/>
  <c r="D272" i="6"/>
  <c r="G117" i="6"/>
  <c r="G125" i="6"/>
  <c r="G133" i="6"/>
  <c r="G141" i="6"/>
  <c r="G149" i="6"/>
  <c r="G157" i="6"/>
  <c r="G165" i="6"/>
  <c r="G173" i="6"/>
  <c r="G180" i="6"/>
  <c r="G185" i="6"/>
  <c r="G189" i="6"/>
  <c r="G193" i="6"/>
  <c r="G197" i="6"/>
  <c r="G273" i="6"/>
  <c r="G269" i="6"/>
  <c r="G265" i="6"/>
  <c r="G261" i="6"/>
  <c r="G257" i="6"/>
  <c r="G253" i="6"/>
  <c r="G249" i="6"/>
  <c r="G245" i="6"/>
  <c r="G241" i="6"/>
  <c r="G237" i="6"/>
  <c r="G233" i="6"/>
  <c r="G229" i="6"/>
  <c r="G225" i="6"/>
  <c r="G221" i="6"/>
  <c r="G217" i="6"/>
  <c r="G213" i="6"/>
  <c r="G209" i="6"/>
  <c r="G205" i="6"/>
  <c r="G201" i="6"/>
  <c r="E272" i="6"/>
  <c r="E268" i="6"/>
  <c r="E264" i="6"/>
  <c r="E260" i="6"/>
  <c r="E256" i="6"/>
  <c r="E252" i="6"/>
  <c r="E248" i="6"/>
  <c r="E244" i="6"/>
  <c r="E240" i="6"/>
  <c r="E236" i="6"/>
  <c r="E232" i="6"/>
  <c r="E228" i="6"/>
  <c r="E224" i="6"/>
  <c r="E220" i="6"/>
  <c r="E216" i="6"/>
  <c r="E212" i="6"/>
  <c r="E208" i="6"/>
  <c r="E204" i="6"/>
  <c r="E200" i="6"/>
  <c r="G71" i="6"/>
  <c r="G67" i="6"/>
  <c r="G63" i="6"/>
  <c r="G59" i="6"/>
  <c r="G55" i="6"/>
  <c r="G51" i="6"/>
  <c r="G47" i="6"/>
  <c r="G43" i="6"/>
  <c r="G39" i="6"/>
  <c r="G35" i="6"/>
  <c r="G31" i="6"/>
  <c r="G27" i="6"/>
  <c r="G24" i="6"/>
  <c r="G20" i="6"/>
  <c r="G16" i="6"/>
  <c r="G12" i="6"/>
  <c r="G8" i="6"/>
  <c r="E4" i="6"/>
  <c r="F69" i="6"/>
  <c r="F65" i="6"/>
  <c r="F75" i="6"/>
  <c r="F80" i="6"/>
  <c r="D86" i="6"/>
  <c r="F91" i="6"/>
  <c r="F96" i="6"/>
  <c r="D102" i="6"/>
  <c r="F107" i="6"/>
  <c r="F112" i="6"/>
  <c r="G75" i="6"/>
  <c r="E81" i="6"/>
  <c r="E86" i="6"/>
  <c r="G91" i="6"/>
  <c r="E97" i="6"/>
  <c r="E102" i="6"/>
  <c r="G107" i="6"/>
  <c r="E113" i="6"/>
  <c r="F118" i="6"/>
  <c r="D124" i="6"/>
  <c r="F129" i="6"/>
  <c r="F134" i="6"/>
  <c r="D140" i="6"/>
  <c r="F145" i="6"/>
  <c r="F150" i="6"/>
  <c r="D156" i="6"/>
  <c r="F161" i="6"/>
  <c r="F166" i="6"/>
  <c r="D172" i="6"/>
  <c r="F177" i="6"/>
  <c r="F182" i="6"/>
  <c r="D188" i="6"/>
  <c r="F193" i="6"/>
  <c r="F198" i="6"/>
  <c r="E123" i="6"/>
  <c r="E134" i="6"/>
  <c r="E144" i="6"/>
  <c r="E155" i="6"/>
  <c r="E166" i="6"/>
  <c r="E176" i="6"/>
  <c r="E187" i="6"/>
  <c r="E198" i="6"/>
  <c r="D204" i="6"/>
  <c r="F209" i="6"/>
  <c r="D215" i="6"/>
  <c r="D220" i="6"/>
  <c r="F225" i="6"/>
  <c r="D231" i="6"/>
  <c r="D236" i="6"/>
  <c r="F241" i="6"/>
  <c r="F245" i="6"/>
  <c r="F249" i="6"/>
  <c r="F253" i="6"/>
  <c r="F257" i="6"/>
  <c r="F261" i="6"/>
  <c r="F265" i="6"/>
  <c r="F269" i="6"/>
  <c r="F273" i="6"/>
  <c r="G120" i="6"/>
  <c r="G128" i="6"/>
  <c r="G136" i="6"/>
  <c r="G144" i="6"/>
  <c r="G152" i="6"/>
  <c r="G160" i="6"/>
  <c r="G168" i="6"/>
  <c r="G176" i="6"/>
  <c r="G181" i="6"/>
  <c r="G186" i="6"/>
  <c r="G190" i="6"/>
  <c r="G194" i="6"/>
  <c r="G198" i="6"/>
  <c r="G272" i="6"/>
  <c r="G268" i="6"/>
  <c r="G264" i="6"/>
  <c r="G260" i="6"/>
  <c r="G256" i="6"/>
  <c r="G252" i="6"/>
  <c r="G248" i="6"/>
  <c r="G244" i="6"/>
  <c r="G240" i="6"/>
  <c r="G236" i="6"/>
  <c r="G232" i="6"/>
  <c r="G228" i="6"/>
  <c r="G224" i="6"/>
  <c r="G220" i="6"/>
  <c r="G216" i="6"/>
  <c r="G212" i="6"/>
  <c r="G208" i="6"/>
  <c r="G204" i="6"/>
  <c r="G200" i="6"/>
  <c r="E271" i="6"/>
  <c r="E267" i="6"/>
  <c r="E263" i="6"/>
  <c r="E259" i="6"/>
  <c r="E255" i="6"/>
  <c r="E251" i="6"/>
  <c r="E247" i="6"/>
  <c r="E243" i="6"/>
  <c r="E239" i="6"/>
  <c r="E235" i="6"/>
  <c r="E231" i="6"/>
  <c r="E227" i="6"/>
  <c r="E223" i="6"/>
  <c r="E219" i="6"/>
  <c r="E215" i="6"/>
  <c r="E211" i="6"/>
  <c r="E207" i="6"/>
  <c r="E203" i="6"/>
  <c r="D5" i="6"/>
  <c r="G70" i="6"/>
  <c r="G66" i="6"/>
  <c r="G62" i="6"/>
  <c r="G58" i="6"/>
  <c r="G54" i="6"/>
  <c r="G50" i="6"/>
  <c r="G46" i="6"/>
  <c r="G42" i="6"/>
  <c r="G38" i="6"/>
  <c r="G34" i="6"/>
  <c r="G30" i="6"/>
  <c r="G26" i="6"/>
  <c r="G23" i="6"/>
  <c r="G19" i="6"/>
  <c r="G15" i="6"/>
  <c r="G11" i="6"/>
  <c r="G7" i="6"/>
  <c r="F72" i="6"/>
  <c r="F68" i="6"/>
  <c r="F64" i="6"/>
  <c r="F81" i="6"/>
  <c r="D92" i="6"/>
  <c r="F102" i="6"/>
  <c r="F113" i="6"/>
  <c r="G81" i="6"/>
  <c r="E92" i="6"/>
  <c r="E103" i="6"/>
  <c r="G113" i="6"/>
  <c r="F124" i="6"/>
  <c r="F135" i="6"/>
  <c r="D146" i="6"/>
  <c r="F156" i="6"/>
  <c r="F167" i="6"/>
  <c r="D178" i="6"/>
  <c r="F188" i="6"/>
  <c r="F199" i="6"/>
  <c r="E135" i="6"/>
  <c r="E156" i="6"/>
  <c r="E178" i="6"/>
  <c r="E199" i="6"/>
  <c r="D210" i="6"/>
  <c r="D221" i="6"/>
  <c r="F231" i="6"/>
  <c r="D242" i="6"/>
  <c r="D250" i="6"/>
  <c r="D258" i="6"/>
  <c r="D266" i="6"/>
  <c r="D274" i="6"/>
  <c r="G129" i="6"/>
  <c r="G145" i="6"/>
  <c r="G161" i="6"/>
  <c r="G177" i="6"/>
  <c r="G187" i="6"/>
  <c r="G195" i="6"/>
  <c r="G271" i="6"/>
  <c r="G263" i="6"/>
  <c r="G255" i="6"/>
  <c r="G247" i="6"/>
  <c r="G239" i="6"/>
  <c r="G231" i="6"/>
  <c r="G223" i="6"/>
  <c r="G215" i="6"/>
  <c r="G207" i="6"/>
  <c r="E274" i="6"/>
  <c r="E266" i="6"/>
  <c r="E258" i="6"/>
  <c r="E250" i="6"/>
  <c r="E242" i="6"/>
  <c r="E234" i="6"/>
  <c r="E226" i="6"/>
  <c r="E218" i="6"/>
  <c r="E210" i="6"/>
  <c r="E202" i="6"/>
  <c r="G69" i="6"/>
  <c r="G61" i="6"/>
  <c r="G53" i="6"/>
  <c r="G45" i="6"/>
  <c r="G37" i="6"/>
  <c r="G29" i="6"/>
  <c r="G22" i="6"/>
  <c r="G14" i="6"/>
  <c r="G6" i="6"/>
  <c r="F67" i="6"/>
  <c r="F61" i="6"/>
  <c r="F57" i="6"/>
  <c r="F53" i="6"/>
  <c r="F49" i="6"/>
  <c r="F45" i="6"/>
  <c r="F41" i="6"/>
  <c r="F37" i="6"/>
  <c r="F33" i="6"/>
  <c r="F29" i="6"/>
  <c r="F25" i="6"/>
  <c r="F22" i="6"/>
  <c r="F18" i="6"/>
  <c r="F14" i="6"/>
  <c r="F10" i="6"/>
  <c r="F6" i="6"/>
  <c r="E71" i="6"/>
  <c r="E67" i="6"/>
  <c r="E63" i="6"/>
  <c r="E59" i="6"/>
  <c r="E55" i="6"/>
  <c r="E51" i="6"/>
  <c r="E47" i="6"/>
  <c r="E43" i="6"/>
  <c r="E39" i="6"/>
  <c r="E35" i="6"/>
  <c r="E31" i="6"/>
  <c r="E27" i="6"/>
  <c r="E24" i="6"/>
  <c r="E20" i="6"/>
  <c r="E16" i="6"/>
  <c r="E12" i="6"/>
  <c r="E8" i="6"/>
  <c r="G4" i="6"/>
  <c r="D69" i="6"/>
  <c r="D65" i="6"/>
  <c r="D61" i="6"/>
  <c r="D57" i="6"/>
  <c r="D53" i="6"/>
  <c r="D49" i="6"/>
  <c r="D45" i="6"/>
  <c r="D41" i="6"/>
  <c r="D37" i="6"/>
  <c r="D33" i="6"/>
  <c r="D29" i="6"/>
  <c r="D25" i="6"/>
  <c r="D22" i="6"/>
  <c r="D18" i="6"/>
  <c r="D14" i="6"/>
  <c r="D10" i="6"/>
  <c r="D6" i="6"/>
  <c r="F83" i="6"/>
  <c r="F104" i="6"/>
  <c r="E73" i="6"/>
  <c r="G83" i="6"/>
  <c r="E94" i="6"/>
  <c r="D116" i="6"/>
  <c r="F126" i="6"/>
  <c r="D148" i="6"/>
  <c r="F169" i="6"/>
  <c r="D180" i="6"/>
  <c r="E118" i="6"/>
  <c r="E139" i="6"/>
  <c r="E182" i="6"/>
  <c r="F201" i="6"/>
  <c r="D223" i="6"/>
  <c r="F233" i="6"/>
  <c r="F259" i="6"/>
  <c r="G116" i="6"/>
  <c r="G132" i="6"/>
  <c r="G164" i="6"/>
  <c r="G188" i="6"/>
  <c r="G270" i="6"/>
  <c r="G254" i="6"/>
  <c r="G238" i="6"/>
  <c r="G222" i="6"/>
  <c r="G206" i="6"/>
  <c r="E257" i="6"/>
  <c r="E241" i="6"/>
  <c r="E225" i="6"/>
  <c r="E209" i="6"/>
  <c r="E201" i="6"/>
  <c r="G60" i="6"/>
  <c r="G52" i="6"/>
  <c r="G36" i="6"/>
  <c r="G28" i="6"/>
  <c r="G13" i="6"/>
  <c r="F66" i="6"/>
  <c r="F56" i="6"/>
  <c r="F48" i="6"/>
  <c r="F40" i="6"/>
  <c r="F32" i="6"/>
  <c r="F28" i="6"/>
  <c r="F21" i="6"/>
  <c r="F17" i="6"/>
  <c r="F9" i="6"/>
  <c r="E70" i="6"/>
  <c r="E62" i="6"/>
  <c r="E54" i="6"/>
  <c r="E46" i="6"/>
  <c r="E38" i="6"/>
  <c r="E34" i="6"/>
  <c r="E26" i="6"/>
  <c r="E15" i="6"/>
  <c r="E7" i="6"/>
  <c r="D72" i="6"/>
  <c r="D64" i="6"/>
  <c r="D56" i="6"/>
  <c r="D48" i="6"/>
  <c r="D40" i="6"/>
  <c r="D32" i="6"/>
  <c r="D17" i="6"/>
  <c r="D9" i="6"/>
  <c r="F86" i="6"/>
  <c r="F97" i="6"/>
  <c r="E87" i="6"/>
  <c r="E108" i="6"/>
  <c r="D130" i="6"/>
  <c r="F151" i="6"/>
  <c r="D162" i="6"/>
  <c r="F183" i="6"/>
  <c r="E124" i="6"/>
  <c r="E167" i="6"/>
  <c r="D205" i="6"/>
  <c r="D226" i="6"/>
  <c r="D237" i="6"/>
  <c r="D262" i="6"/>
  <c r="G121" i="6"/>
  <c r="G169" i="6"/>
  <c r="G191" i="6"/>
  <c r="G267" i="6"/>
  <c r="G243" i="6"/>
  <c r="G227" i="6"/>
  <c r="G219" i="6"/>
  <c r="G203" i="6"/>
  <c r="E262" i="6"/>
  <c r="E246" i="6"/>
  <c r="E230" i="6"/>
  <c r="E214" i="6"/>
  <c r="D4" i="6"/>
  <c r="G65" i="6"/>
  <c r="G49" i="6"/>
  <c r="G33" i="6"/>
  <c r="G18" i="6"/>
  <c r="F71" i="6"/>
  <c r="F59" i="6"/>
  <c r="F55" i="6"/>
  <c r="F47" i="6"/>
  <c r="F39" i="6"/>
  <c r="F31" i="6"/>
  <c r="F24" i="6"/>
  <c r="F16" i="6"/>
  <c r="F12" i="6"/>
  <c r="F4" i="6"/>
  <c r="E69" i="6"/>
  <c r="E61" i="6"/>
  <c r="E53" i="6"/>
  <c r="E45" i="6"/>
  <c r="E37" i="6"/>
  <c r="E25" i="6"/>
  <c r="E18" i="6"/>
  <c r="E6" i="6"/>
  <c r="D67" i="6"/>
  <c r="D59" i="6"/>
  <c r="D43" i="6"/>
  <c r="D35" i="6"/>
  <c r="D27" i="6"/>
  <c r="D20" i="6"/>
  <c r="D12" i="6"/>
  <c r="D78" i="6"/>
  <c r="D110" i="6"/>
  <c r="E89" i="6"/>
  <c r="E110" i="6"/>
  <c r="D132" i="6"/>
  <c r="F153" i="6"/>
  <c r="D164" i="6"/>
  <c r="D196" i="6"/>
  <c r="E150" i="6"/>
  <c r="D207" i="6"/>
  <c r="D228" i="6"/>
  <c r="F247" i="6"/>
  <c r="F263" i="6"/>
  <c r="G124" i="6"/>
  <c r="G156" i="6"/>
  <c r="G184" i="6"/>
  <c r="G192" i="6"/>
  <c r="G266" i="6"/>
  <c r="G258" i="6"/>
  <c r="G242" i="6"/>
  <c r="G226" i="6"/>
  <c r="G210" i="6"/>
  <c r="D94" i="6"/>
  <c r="E105" i="6"/>
  <c r="F137" i="6"/>
  <c r="F158" i="6"/>
  <c r="F190" i="6"/>
  <c r="E160" i="6"/>
  <c r="D212" i="6"/>
  <c r="F243" i="6"/>
  <c r="F251" i="6"/>
  <c r="F267" i="6"/>
  <c r="G148" i="6"/>
  <c r="G178" i="6"/>
  <c r="G196" i="6"/>
  <c r="G262" i="6"/>
  <c r="G246" i="6"/>
  <c r="G230" i="6"/>
  <c r="G214" i="6"/>
  <c r="E273" i="6"/>
  <c r="E265" i="6"/>
  <c r="E249" i="6"/>
  <c r="E233" i="6"/>
  <c r="E217" i="6"/>
  <c r="G68" i="6"/>
  <c r="G44" i="6"/>
  <c r="G21" i="6"/>
  <c r="G5" i="6"/>
  <c r="F60" i="6"/>
  <c r="F52" i="6"/>
  <c r="F44" i="6"/>
  <c r="F36" i="6"/>
  <c r="F13" i="6"/>
  <c r="F5" i="6"/>
  <c r="E66" i="6"/>
  <c r="E58" i="6"/>
  <c r="E50" i="6"/>
  <c r="E42" i="6"/>
  <c r="E30" i="6"/>
  <c r="E23" i="6"/>
  <c r="E19" i="6"/>
  <c r="E11" i="6"/>
  <c r="D68" i="6"/>
  <c r="D60" i="6"/>
  <c r="D52" i="6"/>
  <c r="D44" i="6"/>
  <c r="D36" i="6"/>
  <c r="D28" i="6"/>
  <c r="D21" i="6"/>
  <c r="D13" i="6"/>
  <c r="D76" i="6"/>
  <c r="D108" i="6"/>
  <c r="E76" i="6"/>
  <c r="G97" i="6"/>
  <c r="F119" i="6"/>
  <c r="F140" i="6"/>
  <c r="F172" i="6"/>
  <c r="D194" i="6"/>
  <c r="E146" i="6"/>
  <c r="E188" i="6"/>
  <c r="F215" i="6"/>
  <c r="D246" i="6"/>
  <c r="D254" i="6"/>
  <c r="D270" i="6"/>
  <c r="G137" i="6"/>
  <c r="G153" i="6"/>
  <c r="G182" i="6"/>
  <c r="G199" i="6"/>
  <c r="G259" i="6"/>
  <c r="G251" i="6"/>
  <c r="G235" i="6"/>
  <c r="G211" i="6"/>
  <c r="E270" i="6"/>
  <c r="E254" i="6"/>
  <c r="E238" i="6"/>
  <c r="E222" i="6"/>
  <c r="E206" i="6"/>
  <c r="G57" i="6"/>
  <c r="G41" i="6"/>
  <c r="G25" i="6"/>
  <c r="G10" i="6"/>
  <c r="F63" i="6"/>
  <c r="F51" i="6"/>
  <c r="F43" i="6"/>
  <c r="F35" i="6"/>
  <c r="F27" i="6"/>
  <c r="F20" i="6"/>
  <c r="F8" i="6"/>
  <c r="E65" i="6"/>
  <c r="E57" i="6"/>
  <c r="E49" i="6"/>
  <c r="E41" i="6"/>
  <c r="E33" i="6"/>
  <c r="E29" i="6"/>
  <c r="E22" i="6"/>
  <c r="E14" i="6"/>
  <c r="E10" i="6"/>
  <c r="D71" i="6"/>
  <c r="D63" i="6"/>
  <c r="D55" i="6"/>
  <c r="D47" i="6"/>
  <c r="D39" i="6"/>
  <c r="D31" i="6"/>
  <c r="D24" i="6"/>
  <c r="D16" i="6"/>
  <c r="D8" i="6"/>
  <c r="F88" i="6"/>
  <c r="F99" i="6"/>
  <c r="E78" i="6"/>
  <c r="G99" i="6"/>
  <c r="F121" i="6"/>
  <c r="F142" i="6"/>
  <c r="F174" i="6"/>
  <c r="F185" i="6"/>
  <c r="E128" i="6"/>
  <c r="E171" i="6"/>
  <c r="E192" i="6"/>
  <c r="F217" i="6"/>
  <c r="D239" i="6"/>
  <c r="F255" i="6"/>
  <c r="F271" i="6"/>
  <c r="G140" i="6"/>
  <c r="G172" i="6"/>
  <c r="G274" i="6"/>
  <c r="G250" i="6"/>
  <c r="G234" i="6"/>
  <c r="G218" i="6"/>
  <c r="G202" i="6"/>
  <c r="E269" i="6"/>
  <c r="E237" i="6"/>
  <c r="E205" i="6"/>
  <c r="G48" i="6"/>
  <c r="G17" i="6"/>
  <c r="F58" i="6"/>
  <c r="F42" i="6"/>
  <c r="F26" i="6"/>
  <c r="F11" i="6"/>
  <c r="E64" i="6"/>
  <c r="E48" i="6"/>
  <c r="E32" i="6"/>
  <c r="E17" i="6"/>
  <c r="D54" i="6"/>
  <c r="E229" i="6"/>
  <c r="G72" i="6"/>
  <c r="G40" i="6"/>
  <c r="F54" i="6"/>
  <c r="F38" i="6"/>
  <c r="F7" i="6"/>
  <c r="E44" i="6"/>
  <c r="E13" i="6"/>
  <c r="D50" i="6"/>
  <c r="D19" i="6"/>
  <c r="E221" i="6"/>
  <c r="G32" i="6"/>
  <c r="F50" i="6"/>
  <c r="F19" i="6"/>
  <c r="E56" i="6"/>
  <c r="D62" i="6"/>
  <c r="D30" i="6"/>
  <c r="E245" i="6"/>
  <c r="E213" i="6"/>
  <c r="G56" i="6"/>
  <c r="F62" i="6"/>
  <c r="F46" i="6"/>
  <c r="F30" i="6"/>
  <c r="F15" i="6"/>
  <c r="E68" i="6"/>
  <c r="E52" i="6"/>
  <c r="E36" i="6"/>
  <c r="E21" i="6"/>
  <c r="D58" i="6"/>
  <c r="D42" i="6"/>
  <c r="D26" i="6"/>
  <c r="D11" i="6"/>
  <c r="D70" i="6"/>
  <c r="D38" i="6"/>
  <c r="D23" i="6"/>
  <c r="D7" i="6"/>
  <c r="E261" i="6"/>
  <c r="G9" i="6"/>
  <c r="F23" i="6"/>
  <c r="E60" i="6"/>
  <c r="E28" i="6"/>
  <c r="D66" i="6"/>
  <c r="D34" i="6"/>
  <c r="E253" i="6"/>
  <c r="G64" i="6"/>
  <c r="F70" i="6"/>
  <c r="F34" i="6"/>
  <c r="E72" i="6"/>
  <c r="E40" i="6"/>
  <c r="E9" i="6"/>
  <c r="D46" i="6"/>
  <c r="D15" i="6"/>
  <c r="E10" i="3" l="1"/>
  <c r="E12" i="3" l="1"/>
  <c r="F6" i="3"/>
  <c r="G6" i="3" s="1"/>
  <c r="M1654" i="5" l="1"/>
  <c r="M1653" i="5"/>
  <c r="M1652" i="5"/>
  <c r="M1651" i="5"/>
  <c r="M1649" i="5"/>
  <c r="M1645" i="5"/>
  <c r="M1641" i="5"/>
  <c r="M1637" i="5"/>
  <c r="M1648" i="5"/>
  <c r="M1644" i="5"/>
  <c r="M1640" i="5"/>
  <c r="M1647" i="5"/>
  <c r="M1643" i="5"/>
  <c r="M1639" i="5"/>
  <c r="M1650" i="5"/>
  <c r="M1646" i="5"/>
  <c r="M1642" i="5"/>
  <c r="M1638" i="5"/>
  <c r="M1592" i="5"/>
  <c r="M1636" i="5"/>
  <c r="M1632" i="5"/>
  <c r="M1628" i="5"/>
  <c r="M1623" i="5"/>
  <c r="M1619" i="5"/>
  <c r="M1615" i="5"/>
  <c r="M1611" i="5"/>
  <c r="M1607" i="5"/>
  <c r="M1603" i="5"/>
  <c r="M1599" i="5"/>
  <c r="M1595" i="5"/>
  <c r="M1591" i="5"/>
  <c r="M1587" i="5"/>
  <c r="M1581" i="5"/>
  <c r="M1577" i="5"/>
  <c r="M1573" i="5"/>
  <c r="M1569" i="5"/>
  <c r="M1565" i="5"/>
  <c r="M1635" i="5"/>
  <c r="M1631" i="5"/>
  <c r="M1626" i="5"/>
  <c r="M1622" i="5"/>
  <c r="M1618" i="5"/>
  <c r="M1614" i="5"/>
  <c r="M1610" i="5"/>
  <c r="M1606" i="5"/>
  <c r="M1602" i="5"/>
  <c r="M1598" i="5"/>
  <c r="M1594" i="5"/>
  <c r="M1588" i="5"/>
  <c r="M1584" i="5"/>
  <c r="M1580" i="5"/>
  <c r="M1576" i="5"/>
  <c r="M1572" i="5"/>
  <c r="M1568" i="5"/>
  <c r="M1564" i="5"/>
  <c r="M1634" i="5"/>
  <c r="M1630" i="5"/>
  <c r="M1625" i="5"/>
  <c r="M1621" i="5"/>
  <c r="M1617" i="5"/>
  <c r="M1613" i="5"/>
  <c r="M1609" i="5"/>
  <c r="M1605" i="5"/>
  <c r="M1601" i="5"/>
  <c r="M1597" i="5"/>
  <c r="M1593" i="5"/>
  <c r="M1589" i="5"/>
  <c r="M1583" i="5"/>
  <c r="M1579" i="5"/>
  <c r="M1575" i="5"/>
  <c r="M1571" i="5"/>
  <c r="M1567" i="5"/>
  <c r="M1563" i="5"/>
  <c r="M1633" i="5"/>
  <c r="M1629" i="5"/>
  <c r="M1624" i="5"/>
  <c r="M1620" i="5"/>
  <c r="M1616" i="5"/>
  <c r="M1612" i="5"/>
  <c r="M1608" i="5"/>
  <c r="M1604" i="5"/>
  <c r="M1600" i="5"/>
  <c r="M1596" i="5"/>
  <c r="M1590" i="5"/>
  <c r="M1586" i="5"/>
  <c r="M1582" i="5"/>
  <c r="M1578" i="5"/>
  <c r="M1574" i="5"/>
  <c r="M1570" i="5"/>
  <c r="M1566" i="5"/>
  <c r="M1562" i="5"/>
  <c r="M1560" i="5"/>
  <c r="M1556" i="5"/>
  <c r="M1552" i="5"/>
  <c r="M1548" i="5"/>
  <c r="M1561" i="5"/>
  <c r="M1557" i="5"/>
  <c r="M1553" i="5"/>
  <c r="M1549" i="5"/>
  <c r="M1545" i="5"/>
  <c r="M1558" i="5"/>
  <c r="M1554" i="5"/>
  <c r="M1550" i="5"/>
  <c r="M1546" i="5"/>
  <c r="M1559" i="5"/>
  <c r="M1555" i="5"/>
  <c r="M1551" i="5"/>
  <c r="M1547" i="5"/>
  <c r="M1544" i="5"/>
  <c r="M1543" i="5"/>
  <c r="M1542" i="5"/>
  <c r="M1540" i="5"/>
  <c r="M1536" i="5"/>
  <c r="M1541" i="5"/>
  <c r="M1537" i="5"/>
  <c r="M1533" i="5"/>
  <c r="M1538" i="5"/>
  <c r="M1534" i="5"/>
  <c r="M1539" i="5"/>
  <c r="M1535" i="5"/>
  <c r="M1532" i="5"/>
  <c r="M1468" i="5"/>
  <c r="M1404" i="5"/>
  <c r="M1531" i="5"/>
  <c r="M1467" i="5"/>
  <c r="M1403" i="5"/>
  <c r="M1530" i="5"/>
  <c r="M1466" i="5"/>
  <c r="M1402" i="5"/>
  <c r="M1497" i="5"/>
  <c r="M1433" i="5"/>
  <c r="M1480" i="5"/>
  <c r="M1408" i="5"/>
  <c r="M1511" i="5"/>
  <c r="M1447" i="5"/>
  <c r="M1383" i="5"/>
  <c r="M1470" i="5"/>
  <c r="M1406" i="5"/>
  <c r="M1493" i="5"/>
  <c r="M1429" i="5"/>
  <c r="M1524" i="5"/>
  <c r="M1460" i="5"/>
  <c r="M1396" i="5"/>
  <c r="M1523" i="5"/>
  <c r="M1459" i="5"/>
  <c r="M1395" i="5"/>
  <c r="M1522" i="5"/>
  <c r="M1458" i="5"/>
  <c r="M1394" i="5"/>
  <c r="M1489" i="5"/>
  <c r="M1425" i="5"/>
  <c r="M1472" i="5"/>
  <c r="M1400" i="5"/>
  <c r="M1503" i="5"/>
  <c r="M1439" i="5"/>
  <c r="M1526" i="5"/>
  <c r="M1462" i="5"/>
  <c r="M1398" i="5"/>
  <c r="M1485" i="5"/>
  <c r="M1421" i="5"/>
  <c r="M1516" i="5"/>
  <c r="M1452" i="5"/>
  <c r="M1388" i="5"/>
  <c r="M1515" i="5"/>
  <c r="M1451" i="5"/>
  <c r="M1387" i="5"/>
  <c r="M1514" i="5"/>
  <c r="M1450" i="5"/>
  <c r="M1386" i="5"/>
  <c r="M1481" i="5"/>
  <c r="M1417" i="5"/>
  <c r="M1528" i="5"/>
  <c r="M1456" i="5"/>
  <c r="M1392" i="5"/>
  <c r="M1495" i="5"/>
  <c r="M1431" i="5"/>
  <c r="M1518" i="5"/>
  <c r="M1454" i="5"/>
  <c r="M1390" i="5"/>
  <c r="M1477" i="5"/>
  <c r="M1413" i="5"/>
  <c r="M1508" i="5"/>
  <c r="M1444" i="5"/>
  <c r="M1380" i="5"/>
  <c r="M1507" i="5"/>
  <c r="M1443" i="5"/>
  <c r="M1379" i="5"/>
  <c r="M1506" i="5"/>
  <c r="M1442" i="5"/>
  <c r="M1378" i="5"/>
  <c r="M1473" i="5"/>
  <c r="M1409" i="5"/>
  <c r="M1520" i="5"/>
  <c r="M1448" i="5"/>
  <c r="M1384" i="5"/>
  <c r="M1487" i="5"/>
  <c r="M1423" i="5"/>
  <c r="M1510" i="5"/>
  <c r="M1446" i="5"/>
  <c r="M1382" i="5"/>
  <c r="M1469" i="5"/>
  <c r="M1405" i="5"/>
  <c r="M1500" i="5"/>
  <c r="M1436" i="5"/>
  <c r="M1499" i="5"/>
  <c r="M1435" i="5"/>
  <c r="M1498" i="5"/>
  <c r="M1434" i="5"/>
  <c r="M1529" i="5"/>
  <c r="M1465" i="5"/>
  <c r="M1401" i="5"/>
  <c r="M1512" i="5"/>
  <c r="M1440" i="5"/>
  <c r="M1376" i="5"/>
  <c r="M1479" i="5"/>
  <c r="M1415" i="5"/>
  <c r="M1502" i="5"/>
  <c r="M1438" i="5"/>
  <c r="M1525" i="5"/>
  <c r="M1461" i="5"/>
  <c r="M1397" i="5"/>
  <c r="M1492" i="5"/>
  <c r="M1428" i="5"/>
  <c r="M1491" i="5"/>
  <c r="M1427" i="5"/>
  <c r="M1490" i="5"/>
  <c r="M1426" i="5"/>
  <c r="M1521" i="5"/>
  <c r="M1457" i="5"/>
  <c r="M1393" i="5"/>
  <c r="M1504" i="5"/>
  <c r="M1432" i="5"/>
  <c r="M1471" i="5"/>
  <c r="M1407" i="5"/>
  <c r="M1494" i="5"/>
  <c r="M1430" i="5"/>
  <c r="M1517" i="5"/>
  <c r="M1453" i="5"/>
  <c r="M1389" i="5"/>
  <c r="M1484" i="5"/>
  <c r="M1420" i="5"/>
  <c r="M1483" i="5"/>
  <c r="M1419" i="5"/>
  <c r="M1482" i="5"/>
  <c r="M1418" i="5"/>
  <c r="M1513" i="5"/>
  <c r="M1449" i="5"/>
  <c r="M1385" i="5"/>
  <c r="M1496" i="5"/>
  <c r="M1424" i="5"/>
  <c r="M1527" i="5"/>
  <c r="M1463" i="5"/>
  <c r="M1399" i="5"/>
  <c r="M1486" i="5"/>
  <c r="M1422" i="5"/>
  <c r="M1509" i="5"/>
  <c r="M1445" i="5"/>
  <c r="M1381" i="5"/>
  <c r="M1476" i="5"/>
  <c r="M1412" i="5"/>
  <c r="M1475" i="5"/>
  <c r="M1411" i="5"/>
  <c r="M1474" i="5"/>
  <c r="M1410" i="5"/>
  <c r="M1505" i="5"/>
  <c r="M1441" i="5"/>
  <c r="M1377" i="5"/>
  <c r="M1488" i="5"/>
  <c r="M1416" i="5"/>
  <c r="M1519" i="5"/>
  <c r="M1455" i="5"/>
  <c r="M1391" i="5"/>
  <c r="M1478" i="5"/>
  <c r="M1414" i="5"/>
  <c r="M1501" i="5"/>
  <c r="M1437" i="5"/>
  <c r="M1374" i="5"/>
  <c r="M1373" i="5"/>
  <c r="M1375" i="5"/>
  <c r="M1372" i="5"/>
  <c r="M1368" i="5"/>
  <c r="M1364" i="5"/>
  <c r="M1360" i="5"/>
  <c r="M1356" i="5"/>
  <c r="M1352" i="5"/>
  <c r="M1348" i="5"/>
  <c r="M1344" i="5"/>
  <c r="M1369" i="5"/>
  <c r="M1365" i="5"/>
  <c r="M1361" i="5"/>
  <c r="M1357" i="5"/>
  <c r="M1353" i="5"/>
  <c r="M1349" i="5"/>
  <c r="M1345" i="5"/>
  <c r="M1370" i="5"/>
  <c r="M1366" i="5"/>
  <c r="M1362" i="5"/>
  <c r="M1358" i="5"/>
  <c r="M1354" i="5"/>
  <c r="M1350" i="5"/>
  <c r="M1346" i="5"/>
  <c r="M1371" i="5"/>
  <c r="M1367" i="5"/>
  <c r="M1363" i="5"/>
  <c r="M1359" i="5"/>
  <c r="M1355" i="5"/>
  <c r="M1351" i="5"/>
  <c r="M1347" i="5"/>
  <c r="M1343" i="5"/>
  <c r="M1342" i="5"/>
  <c r="M1338" i="5"/>
  <c r="M1339" i="5"/>
  <c r="M1340" i="5"/>
  <c r="M1341" i="5"/>
  <c r="M1337" i="5"/>
  <c r="M1336" i="5"/>
  <c r="M1325" i="5"/>
  <c r="M1335" i="5"/>
  <c r="M1332" i="5"/>
  <c r="M1333" i="5"/>
  <c r="M1331" i="5"/>
  <c r="M1330" i="5"/>
  <c r="M1334" i="5"/>
  <c r="M1329" i="5"/>
  <c r="M1328" i="5"/>
  <c r="M1327" i="5"/>
  <c r="M1326" i="5"/>
  <c r="M1275" i="5"/>
  <c r="M1300" i="5"/>
  <c r="M1309" i="5"/>
  <c r="M1318" i="5"/>
  <c r="M1322" i="5"/>
  <c r="M1323" i="5"/>
  <c r="M1317" i="5"/>
  <c r="M1313" i="5"/>
  <c r="M1287" i="5"/>
  <c r="M1291" i="5"/>
  <c r="M1294" i="5"/>
  <c r="M1289" i="5"/>
  <c r="M1292" i="5"/>
  <c r="M1299" i="5"/>
  <c r="M1283" i="5"/>
  <c r="M1308" i="5"/>
  <c r="M1314" i="5"/>
  <c r="M1324" i="5"/>
  <c r="M1319" i="5"/>
  <c r="M1316" i="5"/>
  <c r="M1315" i="5"/>
  <c r="M1307" i="5"/>
  <c r="M1288" i="5"/>
  <c r="M1290" i="5"/>
  <c r="M1296" i="5"/>
  <c r="M1293" i="5"/>
  <c r="M1295" i="5"/>
  <c r="M1277" i="5"/>
  <c r="M1311" i="5"/>
  <c r="M1306" i="5"/>
  <c r="M1304" i="5"/>
  <c r="M1298" i="5"/>
  <c r="M1305" i="5"/>
  <c r="M1301" i="5"/>
  <c r="M1297" i="5"/>
  <c r="M1286" i="5"/>
  <c r="M1282" i="5"/>
  <c r="M1281" i="5"/>
  <c r="M1276" i="5"/>
  <c r="M1320" i="5"/>
  <c r="M1321" i="5"/>
  <c r="M1312" i="5"/>
  <c r="M1310" i="5"/>
  <c r="M1302" i="5"/>
  <c r="M1303" i="5"/>
  <c r="M1284" i="5"/>
  <c r="M1285" i="5"/>
  <c r="M1280" i="5"/>
  <c r="M1279" i="5"/>
  <c r="M1278" i="5"/>
  <c r="M1272" i="5"/>
  <c r="M1271" i="5"/>
  <c r="M1274" i="5"/>
  <c r="M1273" i="5"/>
  <c r="M1228" i="5"/>
  <c r="M1268" i="5"/>
  <c r="M1263" i="5"/>
  <c r="M1253" i="5"/>
  <c r="M1244" i="5"/>
  <c r="M1230" i="5"/>
  <c r="M1225" i="5"/>
  <c r="M1214" i="5"/>
  <c r="M1205" i="5"/>
  <c r="M1197" i="5"/>
  <c r="M1183" i="5"/>
  <c r="M1176" i="5"/>
  <c r="M1169" i="5"/>
  <c r="M1220" i="5"/>
  <c r="M1254" i="5"/>
  <c r="M1270" i="5"/>
  <c r="M1264" i="5"/>
  <c r="M1261" i="5"/>
  <c r="M1252" i="5"/>
  <c r="M1242" i="5"/>
  <c r="M1241" i="5"/>
  <c r="M1235" i="5"/>
  <c r="M1212" i="5"/>
  <c r="M1208" i="5"/>
  <c r="M1203" i="5"/>
  <c r="M1195" i="5"/>
  <c r="M1174" i="5"/>
  <c r="M1171" i="5"/>
  <c r="M1167" i="5"/>
  <c r="M1206" i="5"/>
  <c r="M1269" i="5"/>
  <c r="M1260" i="5"/>
  <c r="M1248" i="5"/>
  <c r="M1247" i="5"/>
  <c r="M1240" i="5"/>
  <c r="M1232" i="5"/>
  <c r="M1223" i="5"/>
  <c r="M1219" i="5"/>
  <c r="M1209" i="5"/>
  <c r="M1201" i="5"/>
  <c r="M1193" i="5"/>
  <c r="M1177" i="5"/>
  <c r="M1170" i="5"/>
  <c r="M1164" i="5"/>
  <c r="M1266" i="5"/>
  <c r="M1256" i="5"/>
  <c r="M1250" i="5"/>
  <c r="M1245" i="5"/>
  <c r="M1236" i="5"/>
  <c r="M1234" i="5"/>
  <c r="M1229" i="5"/>
  <c r="M1221" i="5"/>
  <c r="M1217" i="5"/>
  <c r="M1207" i="5"/>
  <c r="M1200" i="5"/>
  <c r="M1191" i="5"/>
  <c r="M1181" i="5"/>
  <c r="M1175" i="5"/>
  <c r="M1262" i="5"/>
  <c r="M1251" i="5"/>
  <c r="M1243" i="5"/>
  <c r="M1239" i="5"/>
  <c r="M1215" i="5"/>
  <c r="M1198" i="5"/>
  <c r="M1194" i="5"/>
  <c r="M1189" i="5"/>
  <c r="M1184" i="5"/>
  <c r="M1180" i="5"/>
  <c r="M1173" i="5"/>
  <c r="M1165" i="5"/>
  <c r="M1259" i="5"/>
  <c r="M1249" i="5"/>
  <c r="M1238" i="5"/>
  <c r="M1227" i="5"/>
  <c r="M1224" i="5"/>
  <c r="M1222" i="5"/>
  <c r="M1213" i="5"/>
  <c r="M1196" i="5"/>
  <c r="M1188" i="5"/>
  <c r="M1185" i="5"/>
  <c r="M1178" i="5"/>
  <c r="M1172" i="5"/>
  <c r="M1168" i="5"/>
  <c r="M1258" i="5"/>
  <c r="M1267" i="5"/>
  <c r="M1257" i="5"/>
  <c r="M1237" i="5"/>
  <c r="M1233" i="5"/>
  <c r="M1218" i="5"/>
  <c r="M1210" i="5"/>
  <c r="M1204" i="5"/>
  <c r="M1192" i="5"/>
  <c r="M1187" i="5"/>
  <c r="M1182" i="5"/>
  <c r="M1179" i="5"/>
  <c r="M1166" i="5"/>
  <c r="M1226" i="5"/>
  <c r="M1265" i="5"/>
  <c r="M1255" i="5"/>
  <c r="M1246" i="5"/>
  <c r="M1231" i="5"/>
  <c r="M1216" i="5"/>
  <c r="M1211" i="5"/>
  <c r="M1202" i="5"/>
  <c r="M1199" i="5"/>
  <c r="M1190" i="5"/>
  <c r="M1186" i="5"/>
  <c r="M1162" i="5"/>
  <c r="M1161" i="5"/>
  <c r="M1158" i="5"/>
  <c r="M1154" i="5"/>
  <c r="M1155" i="5"/>
  <c r="M1150" i="5"/>
  <c r="M1149" i="5"/>
  <c r="M1146" i="5"/>
  <c r="M1145" i="5"/>
  <c r="M1143" i="5"/>
  <c r="M1140" i="5"/>
  <c r="M1139" i="5"/>
  <c r="M1137" i="5"/>
  <c r="M1132" i="5"/>
  <c r="M1131" i="5"/>
  <c r="M1129" i="5"/>
  <c r="M1126" i="5"/>
  <c r="M1125" i="5"/>
  <c r="M1122" i="5"/>
  <c r="M1123" i="5"/>
  <c r="M1118" i="5"/>
  <c r="M1117" i="5"/>
  <c r="M1115" i="5"/>
  <c r="M1112" i="5"/>
  <c r="M1110" i="5"/>
  <c r="M1111" i="5"/>
  <c r="M1107" i="5"/>
  <c r="M1105" i="5"/>
  <c r="M1102" i="5"/>
  <c r="M1163" i="5"/>
  <c r="M1160" i="5"/>
  <c r="M1159" i="5"/>
  <c r="M1156" i="5"/>
  <c r="M1152" i="5"/>
  <c r="M1157" i="5"/>
  <c r="M1153" i="5"/>
  <c r="M1151" i="5"/>
  <c r="M1148" i="5"/>
  <c r="M1147" i="5"/>
  <c r="M1144" i="5"/>
  <c r="M1142" i="5"/>
  <c r="M1141" i="5"/>
  <c r="M1138" i="5"/>
  <c r="M1136" i="5"/>
  <c r="M1135" i="5"/>
  <c r="M1134" i="5"/>
  <c r="M1133" i="5"/>
  <c r="M1130" i="5"/>
  <c r="M1128" i="5"/>
  <c r="M1127" i="5"/>
  <c r="M1124" i="5"/>
  <c r="M1120" i="5"/>
  <c r="M1121" i="5"/>
  <c r="M1119" i="5"/>
  <c r="M1116" i="5"/>
  <c r="M1114" i="5"/>
  <c r="M1113" i="5"/>
  <c r="M1108" i="5"/>
  <c r="M1109" i="5"/>
  <c r="M1106" i="5"/>
  <c r="M1104" i="5"/>
  <c r="M1103" i="5"/>
  <c r="M1101" i="5"/>
  <c r="M1100" i="5"/>
  <c r="M1097" i="5"/>
  <c r="M1095" i="5"/>
  <c r="M1092" i="5"/>
  <c r="M1090" i="5"/>
  <c r="M1089" i="5"/>
  <c r="M1087" i="5"/>
  <c r="M1084" i="5"/>
  <c r="M1083" i="5"/>
  <c r="M1081" i="5"/>
  <c r="M1078" i="5"/>
  <c r="M1077" i="5"/>
  <c r="M1075" i="5"/>
  <c r="M1072" i="5"/>
  <c r="M1070" i="5"/>
  <c r="M1068" i="5"/>
  <c r="M1067" i="5"/>
  <c r="M1064" i="5"/>
  <c r="M1062" i="5"/>
  <c r="M1060" i="5"/>
  <c r="M1058" i="5"/>
  <c r="M1057" i="5"/>
  <c r="M1054" i="5"/>
  <c r="M1052" i="5"/>
  <c r="M1051" i="5"/>
  <c r="M1048" i="5"/>
  <c r="M1046" i="5"/>
  <c r="M1043" i="5"/>
  <c r="M1039" i="5"/>
  <c r="M1038" i="5"/>
  <c r="M1099" i="5"/>
  <c r="M1098" i="5"/>
  <c r="M1096" i="5"/>
  <c r="M1094" i="5"/>
  <c r="M1093" i="5"/>
  <c r="M1091" i="5"/>
  <c r="M1088" i="5"/>
  <c r="M1086" i="5"/>
  <c r="M1085" i="5"/>
  <c r="M1082" i="5"/>
  <c r="M1080" i="5"/>
  <c r="M1079" i="5"/>
  <c r="M1076" i="5"/>
  <c r="M1074" i="5"/>
  <c r="M1073" i="5"/>
  <c r="M1071" i="5"/>
  <c r="M1069" i="5"/>
  <c r="M1066" i="5"/>
  <c r="M1065" i="5"/>
  <c r="M1063" i="5"/>
  <c r="M1061" i="5"/>
  <c r="M1059" i="5"/>
  <c r="M1056" i="5"/>
  <c r="M1055" i="5"/>
  <c r="M1053" i="5"/>
  <c r="M1050" i="5"/>
  <c r="M1049" i="5"/>
  <c r="M1047" i="5"/>
  <c r="M1045" i="5"/>
  <c r="M1042" i="5"/>
  <c r="M1041" i="5"/>
  <c r="M1040" i="5"/>
  <c r="M1037" i="5"/>
  <c r="M946" i="5"/>
  <c r="M955" i="5"/>
  <c r="M965" i="5"/>
  <c r="M980" i="5"/>
  <c r="M996" i="5"/>
  <c r="M1010" i="5"/>
  <c r="M947" i="5"/>
  <c r="M956" i="5"/>
  <c r="M966" i="5"/>
  <c r="M981" i="5"/>
  <c r="M997" i="5"/>
  <c r="M948" i="5"/>
  <c r="M958" i="5"/>
  <c r="M970" i="5"/>
  <c r="M985" i="5"/>
  <c r="M999" i="5"/>
  <c r="M964" i="5"/>
  <c r="M949" i="5"/>
  <c r="M959" i="5"/>
  <c r="M971" i="5"/>
  <c r="M986" i="5"/>
  <c r="M1001" i="5"/>
  <c r="M977" i="5"/>
  <c r="M950" i="5"/>
  <c r="M960" i="5"/>
  <c r="M972" i="5"/>
  <c r="M989" i="5"/>
  <c r="M1005" i="5"/>
  <c r="M951" i="5"/>
  <c r="M961" i="5"/>
  <c r="M973" i="5"/>
  <c r="M990" i="5"/>
  <c r="M1007" i="5"/>
  <c r="M993" i="5"/>
  <c r="M952" i="5"/>
  <c r="M963" i="5"/>
  <c r="M975" i="5"/>
  <c r="M992" i="5"/>
  <c r="M1008" i="5"/>
  <c r="M954" i="5"/>
  <c r="M1009" i="5"/>
  <c r="M1031" i="5"/>
  <c r="M1023" i="5"/>
  <c r="M1016" i="5"/>
  <c r="M968" i="5"/>
  <c r="M998" i="5"/>
  <c r="M945" i="5"/>
  <c r="M991" i="5"/>
  <c r="M1029" i="5"/>
  <c r="M1021" i="5"/>
  <c r="M1015" i="5"/>
  <c r="M974" i="5"/>
  <c r="M1000" i="5"/>
  <c r="M953" i="5"/>
  <c r="M1011" i="5"/>
  <c r="M1036" i="5"/>
  <c r="M1030" i="5"/>
  <c r="M1022" i="5"/>
  <c r="M1013" i="5"/>
  <c r="M976" i="5"/>
  <c r="M1002" i="5"/>
  <c r="M957" i="5"/>
  <c r="M1035" i="5"/>
  <c r="M1028" i="5"/>
  <c r="M1020" i="5"/>
  <c r="M1014" i="5"/>
  <c r="M978" i="5"/>
  <c r="M1004" i="5"/>
  <c r="M967" i="5"/>
  <c r="M1027" i="5"/>
  <c r="M1019" i="5"/>
  <c r="M1012" i="5"/>
  <c r="M982" i="5"/>
  <c r="M1006" i="5"/>
  <c r="M969" i="5"/>
  <c r="M1033" i="5"/>
  <c r="M1025" i="5"/>
  <c r="M1017" i="5"/>
  <c r="M942" i="5"/>
  <c r="M984" i="5"/>
  <c r="M995" i="5"/>
  <c r="M979" i="5"/>
  <c r="M1034" i="5"/>
  <c r="M1026" i="5"/>
  <c r="M944" i="5"/>
  <c r="M988" i="5"/>
  <c r="M1003" i="5"/>
  <c r="M983" i="5"/>
  <c r="M1032" i="5"/>
  <c r="M1024" i="5"/>
  <c r="M1018" i="5"/>
  <c r="M962" i="5"/>
  <c r="M994" i="5"/>
  <c r="M943" i="5"/>
  <c r="M987" i="5"/>
  <c r="M939" i="5"/>
  <c r="M941" i="5"/>
  <c r="M940" i="5"/>
  <c r="M937" i="5"/>
  <c r="M936" i="5"/>
  <c r="M938" i="5"/>
  <c r="M935" i="5"/>
  <c r="M932" i="5"/>
  <c r="M920" i="5"/>
  <c r="M923" i="5"/>
  <c r="M915" i="5"/>
  <c r="M918" i="5"/>
  <c r="M913" i="5"/>
  <c r="M902" i="5"/>
  <c r="M911" i="5"/>
  <c r="M823" i="5"/>
  <c r="M837" i="5"/>
  <c r="M850" i="5"/>
  <c r="M864" i="5"/>
  <c r="M877" i="5"/>
  <c r="M889" i="5"/>
  <c r="M822" i="5"/>
  <c r="M836" i="5"/>
  <c r="M846" i="5"/>
  <c r="M862" i="5"/>
  <c r="M876" i="5"/>
  <c r="M888" i="5"/>
  <c r="M810" i="5"/>
  <c r="M894" i="5"/>
  <c r="M858" i="5"/>
  <c r="M863" i="5"/>
  <c r="M821" i="5"/>
  <c r="M848" i="5"/>
  <c r="M898" i="5"/>
  <c r="M838" i="5"/>
  <c r="M859" i="5"/>
  <c r="M834" i="5"/>
  <c r="M798" i="5"/>
  <c r="M797" i="5"/>
  <c r="M803" i="5"/>
  <c r="M791" i="5"/>
  <c r="M782" i="5"/>
  <c r="M779" i="5"/>
  <c r="M789" i="5"/>
  <c r="M786" i="5"/>
  <c r="M772" i="5"/>
  <c r="M770" i="5"/>
  <c r="M750" i="5"/>
  <c r="M743" i="5"/>
  <c r="M759" i="5"/>
  <c r="M724" i="5"/>
  <c r="M740" i="5"/>
  <c r="M733" i="5"/>
  <c r="M748" i="5"/>
  <c r="M764" i="5"/>
  <c r="M757" i="5"/>
  <c r="M722" i="5"/>
  <c r="M738" i="5"/>
  <c r="M731" i="5"/>
  <c r="M708" i="5"/>
  <c r="M716" i="5"/>
  <c r="M711" i="5"/>
  <c r="M660" i="5"/>
  <c r="M593" i="5"/>
  <c r="M625" i="5"/>
  <c r="M657" i="5"/>
  <c r="M689" i="5"/>
  <c r="M504" i="5"/>
  <c r="M536" i="5"/>
  <c r="M567" i="5"/>
  <c r="M414" i="5"/>
  <c r="M446" i="5"/>
  <c r="M478" i="5"/>
  <c r="M41" i="5"/>
  <c r="M73" i="5"/>
  <c r="M105" i="5"/>
  <c r="M137" i="5"/>
  <c r="M169" i="5"/>
  <c r="M201" i="5"/>
  <c r="M233" i="5"/>
  <c r="M265" i="5"/>
  <c r="M297" i="5"/>
  <c r="M329" i="5"/>
  <c r="M361" i="5"/>
  <c r="M586" i="5"/>
  <c r="M618" i="5"/>
  <c r="M650" i="5"/>
  <c r="M682" i="5"/>
  <c r="M497" i="5"/>
  <c r="M537" i="5"/>
  <c r="M568" i="5"/>
  <c r="M415" i="5"/>
  <c r="M447" i="5"/>
  <c r="M479" i="5"/>
  <c r="M42" i="5"/>
  <c r="M74" i="5"/>
  <c r="M106" i="5"/>
  <c r="M138" i="5"/>
  <c r="M170" i="5"/>
  <c r="M202" i="5"/>
  <c r="M234" i="5"/>
  <c r="M266" i="5"/>
  <c r="M298" i="5"/>
  <c r="M330" i="5"/>
  <c r="M362" i="5"/>
  <c r="M394" i="5"/>
  <c r="M611" i="5"/>
  <c r="M643" i="5"/>
  <c r="M675" i="5"/>
  <c r="M490" i="5"/>
  <c r="M522" i="5"/>
  <c r="M553" i="5"/>
  <c r="M400" i="5"/>
  <c r="M432" i="5"/>
  <c r="M464" i="5"/>
  <c r="M27" i="5"/>
  <c r="M59" i="5"/>
  <c r="M91" i="5"/>
  <c r="M123" i="5"/>
  <c r="M155" i="5"/>
  <c r="M187" i="5"/>
  <c r="M219" i="5"/>
  <c r="M251" i="5"/>
  <c r="M291" i="5"/>
  <c r="M323" i="5"/>
  <c r="M355" i="5"/>
  <c r="M597" i="5"/>
  <c r="M629" i="5"/>
  <c r="M661" i="5"/>
  <c r="M693" i="5"/>
  <c r="M508" i="5"/>
  <c r="M540" i="5"/>
  <c r="M571" i="5"/>
  <c r="M934" i="5"/>
  <c r="M930" i="5"/>
  <c r="M924" i="5"/>
  <c r="M928" i="5"/>
  <c r="M917" i="5"/>
  <c r="M914" i="5"/>
  <c r="M904" i="5"/>
  <c r="M909" i="5"/>
  <c r="M906" i="5"/>
  <c r="M825" i="5"/>
  <c r="M841" i="5"/>
  <c r="M853" i="5"/>
  <c r="M867" i="5"/>
  <c r="M882" i="5"/>
  <c r="M893" i="5"/>
  <c r="M824" i="5"/>
  <c r="M840" i="5"/>
  <c r="M852" i="5"/>
  <c r="M866" i="5"/>
  <c r="M880" i="5"/>
  <c r="M892" i="5"/>
  <c r="M879" i="5"/>
  <c r="M897" i="5"/>
  <c r="M868" i="5"/>
  <c r="M869" i="5"/>
  <c r="M820" i="5"/>
  <c r="M901" i="5"/>
  <c r="M896" i="5"/>
  <c r="M860" i="5"/>
  <c r="M865" i="5"/>
  <c r="M816" i="5"/>
  <c r="M794" i="5"/>
  <c r="M793" i="5"/>
  <c r="M795" i="5"/>
  <c r="M780" i="5"/>
  <c r="M777" i="5"/>
  <c r="M790" i="5"/>
  <c r="M783" i="5"/>
  <c r="M776" i="5"/>
  <c r="M767" i="5"/>
  <c r="M769" i="5"/>
  <c r="M754" i="5"/>
  <c r="M747" i="5"/>
  <c r="M763" i="5"/>
  <c r="M728" i="5"/>
  <c r="M721" i="5"/>
  <c r="M737" i="5"/>
  <c r="M752" i="5"/>
  <c r="M745" i="5"/>
  <c r="M761" i="5"/>
  <c r="M726" i="5"/>
  <c r="M719" i="5"/>
  <c r="M735" i="5"/>
  <c r="M710" i="5"/>
  <c r="M709" i="5"/>
  <c r="M715" i="5"/>
  <c r="M151" i="5"/>
  <c r="M601" i="5"/>
  <c r="M633" i="5"/>
  <c r="M665" i="5"/>
  <c r="M698" i="5"/>
  <c r="M512" i="5"/>
  <c r="M544" i="5"/>
  <c r="M575" i="5"/>
  <c r="M422" i="5"/>
  <c r="M454" i="5"/>
  <c r="M486" i="5"/>
  <c r="M49" i="5"/>
  <c r="M81" i="5"/>
  <c r="M113" i="5"/>
  <c r="M145" i="5"/>
  <c r="M177" i="5"/>
  <c r="M209" i="5"/>
  <c r="M241" i="5"/>
  <c r="M273" i="5"/>
  <c r="M305" i="5"/>
  <c r="M337" i="5"/>
  <c r="M369" i="5"/>
  <c r="M594" i="5"/>
  <c r="M626" i="5"/>
  <c r="M658" i="5"/>
  <c r="M690" i="5"/>
  <c r="M505" i="5"/>
  <c r="M545" i="5"/>
  <c r="M576" i="5"/>
  <c r="M423" i="5"/>
  <c r="M455" i="5"/>
  <c r="M399" i="5"/>
  <c r="M50" i="5"/>
  <c r="M82" i="5"/>
  <c r="M114" i="5"/>
  <c r="M146" i="5"/>
  <c r="M178" i="5"/>
  <c r="M210" i="5"/>
  <c r="M242" i="5"/>
  <c r="M274" i="5"/>
  <c r="M306" i="5"/>
  <c r="M338" i="5"/>
  <c r="M370" i="5"/>
  <c r="M587" i="5"/>
  <c r="M619" i="5"/>
  <c r="M651" i="5"/>
  <c r="M683" i="5"/>
  <c r="M498" i="5"/>
  <c r="M530" i="5"/>
  <c r="M561" i="5"/>
  <c r="M408" i="5"/>
  <c r="M440" i="5"/>
  <c r="M472" i="5"/>
  <c r="M35" i="5"/>
  <c r="M67" i="5"/>
  <c r="M99" i="5"/>
  <c r="M131" i="5"/>
  <c r="M163" i="5"/>
  <c r="M195" i="5"/>
  <c r="M227" i="5"/>
  <c r="M259" i="5"/>
  <c r="M299" i="5"/>
  <c r="M331" i="5"/>
  <c r="M363" i="5"/>
  <c r="M605" i="5"/>
  <c r="M637" i="5"/>
  <c r="M669" i="5"/>
  <c r="M702" i="5"/>
  <c r="M516" i="5"/>
  <c r="M931" i="5"/>
  <c r="M929" i="5"/>
  <c r="M925" i="5"/>
  <c r="M927" i="5"/>
  <c r="M919" i="5"/>
  <c r="M903" i="5"/>
  <c r="M907" i="5"/>
  <c r="M908" i="5"/>
  <c r="M812" i="5"/>
  <c r="M829" i="5"/>
  <c r="M843" i="5"/>
  <c r="M855" i="5"/>
  <c r="M872" i="5"/>
  <c r="M884" i="5"/>
  <c r="M899" i="5"/>
  <c r="M828" i="5"/>
  <c r="M842" i="5"/>
  <c r="M854" i="5"/>
  <c r="M871" i="5"/>
  <c r="M883" i="5"/>
  <c r="M895" i="5"/>
  <c r="M835" i="5"/>
  <c r="M839" i="5"/>
  <c r="M886" i="5"/>
  <c r="M881" i="5"/>
  <c r="M811" i="5"/>
  <c r="M849" i="5"/>
  <c r="M891" i="5"/>
  <c r="M870" i="5"/>
  <c r="M873" i="5"/>
  <c r="M815" i="5"/>
  <c r="M800" i="5"/>
  <c r="M804" i="5"/>
  <c r="M801" i="5"/>
  <c r="M775" i="5"/>
  <c r="M788" i="5"/>
  <c r="M781" i="5"/>
  <c r="M787" i="5"/>
  <c r="M785" i="5"/>
  <c r="M771" i="5"/>
  <c r="M742" i="5"/>
  <c r="M758" i="5"/>
  <c r="M751" i="5"/>
  <c r="M766" i="5"/>
  <c r="M732" i="5"/>
  <c r="M725" i="5"/>
  <c r="M741" i="5"/>
  <c r="M756" i="5"/>
  <c r="M749" i="5"/>
  <c r="M765" i="5"/>
  <c r="M730" i="5"/>
  <c r="M723" i="5"/>
  <c r="M739" i="5"/>
  <c r="M712" i="5"/>
  <c r="M713" i="5"/>
  <c r="M707" i="5"/>
  <c r="M284" i="5"/>
  <c r="M609" i="5"/>
  <c r="M641" i="5"/>
  <c r="M673" i="5"/>
  <c r="M488" i="5"/>
  <c r="M520" i="5"/>
  <c r="M551" i="5"/>
  <c r="M583" i="5"/>
  <c r="M430" i="5"/>
  <c r="M462" i="5"/>
  <c r="M25" i="5"/>
  <c r="M57" i="5"/>
  <c r="M89" i="5"/>
  <c r="M121" i="5"/>
  <c r="M153" i="5"/>
  <c r="M185" i="5"/>
  <c r="M217" i="5"/>
  <c r="M249" i="5"/>
  <c r="M281" i="5"/>
  <c r="M313" i="5"/>
  <c r="M345" i="5"/>
  <c r="M377" i="5"/>
  <c r="M602" i="5"/>
  <c r="M634" i="5"/>
  <c r="M666" i="5"/>
  <c r="M699" i="5"/>
  <c r="M521" i="5"/>
  <c r="M552" i="5"/>
  <c r="M487" i="5"/>
  <c r="M431" i="5"/>
  <c r="M463" i="5"/>
  <c r="M26" i="5"/>
  <c r="M58" i="5"/>
  <c r="M90" i="5"/>
  <c r="M122" i="5"/>
  <c r="M154" i="5"/>
  <c r="M186" i="5"/>
  <c r="M218" i="5"/>
  <c r="M250" i="5"/>
  <c r="M282" i="5"/>
  <c r="M314" i="5"/>
  <c r="M346" i="5"/>
  <c r="M378" i="5"/>
  <c r="M595" i="5"/>
  <c r="M627" i="5"/>
  <c r="M659" i="5"/>
  <c r="M691" i="5"/>
  <c r="M506" i="5"/>
  <c r="M538" i="5"/>
  <c r="M569" i="5"/>
  <c r="M416" i="5"/>
  <c r="M448" i="5"/>
  <c r="M480" i="5"/>
  <c r="M43" i="5"/>
  <c r="M75" i="5"/>
  <c r="M107" i="5"/>
  <c r="M139" i="5"/>
  <c r="M171" i="5"/>
  <c r="M203" i="5"/>
  <c r="M235" i="5"/>
  <c r="M267" i="5"/>
  <c r="M307" i="5"/>
  <c r="M339" i="5"/>
  <c r="M588" i="5"/>
  <c r="M613" i="5"/>
  <c r="M645" i="5"/>
  <c r="M677" i="5"/>
  <c r="M492" i="5"/>
  <c r="M524" i="5"/>
  <c r="M933" i="5"/>
  <c r="M921" i="5"/>
  <c r="M926" i="5"/>
  <c r="M922" i="5"/>
  <c r="M916" i="5"/>
  <c r="M905" i="5"/>
  <c r="M912" i="5"/>
  <c r="M910" i="5"/>
  <c r="M818" i="5"/>
  <c r="M831" i="5"/>
  <c r="M845" i="5"/>
  <c r="M861" i="5"/>
  <c r="M875" i="5"/>
  <c r="M887" i="5"/>
  <c r="M817" i="5"/>
  <c r="M830" i="5"/>
  <c r="M844" i="5"/>
  <c r="M856" i="5"/>
  <c r="M874" i="5"/>
  <c r="M885" i="5"/>
  <c r="M878" i="5"/>
  <c r="M900" i="5"/>
  <c r="M851" i="5"/>
  <c r="M857" i="5"/>
  <c r="M827" i="5"/>
  <c r="M814" i="5"/>
  <c r="M833" i="5"/>
  <c r="M847" i="5"/>
  <c r="M890" i="5"/>
  <c r="M832" i="5"/>
  <c r="M813" i="5"/>
  <c r="M796" i="5"/>
  <c r="M799" i="5"/>
  <c r="M802" i="5"/>
  <c r="M792" i="5"/>
  <c r="M784" i="5"/>
  <c r="M773" i="5"/>
  <c r="M774" i="5"/>
  <c r="M778" i="5"/>
  <c r="M768" i="5"/>
  <c r="M746" i="5"/>
  <c r="M762" i="5"/>
  <c r="M755" i="5"/>
  <c r="M720" i="5"/>
  <c r="M736" i="5"/>
  <c r="M729" i="5"/>
  <c r="M744" i="5"/>
  <c r="M760" i="5"/>
  <c r="M753" i="5"/>
  <c r="M718" i="5"/>
  <c r="M734" i="5"/>
  <c r="M727" i="5"/>
  <c r="M706" i="5"/>
  <c r="M714" i="5"/>
  <c r="M717" i="5"/>
  <c r="M513" i="5"/>
  <c r="M695" i="5"/>
  <c r="M617" i="5"/>
  <c r="M649" i="5"/>
  <c r="M681" i="5"/>
  <c r="M496" i="5"/>
  <c r="M528" i="5"/>
  <c r="M559" i="5"/>
  <c r="M406" i="5"/>
  <c r="M438" i="5"/>
  <c r="M470" i="5"/>
  <c r="M33" i="5"/>
  <c r="M65" i="5"/>
  <c r="M97" i="5"/>
  <c r="M129" i="5"/>
  <c r="M161" i="5"/>
  <c r="M193" i="5"/>
  <c r="M225" i="5"/>
  <c r="M257" i="5"/>
  <c r="M289" i="5"/>
  <c r="M321" i="5"/>
  <c r="M353" i="5"/>
  <c r="M385" i="5"/>
  <c r="M610" i="5"/>
  <c r="M642" i="5"/>
  <c r="M674" i="5"/>
  <c r="M489" i="5"/>
  <c r="M529" i="5"/>
  <c r="M560" i="5"/>
  <c r="M407" i="5"/>
  <c r="M439" i="5"/>
  <c r="M471" i="5"/>
  <c r="M34" i="5"/>
  <c r="M66" i="5"/>
  <c r="M98" i="5"/>
  <c r="M130" i="5"/>
  <c r="M162" i="5"/>
  <c r="M194" i="5"/>
  <c r="M226" i="5"/>
  <c r="M258" i="5"/>
  <c r="M290" i="5"/>
  <c r="M322" i="5"/>
  <c r="M354" i="5"/>
  <c r="M386" i="5"/>
  <c r="M603" i="5"/>
  <c r="M635" i="5"/>
  <c r="M667" i="5"/>
  <c r="M700" i="5"/>
  <c r="M514" i="5"/>
  <c r="M546" i="5"/>
  <c r="M577" i="5"/>
  <c r="M424" i="5"/>
  <c r="M456" i="5"/>
  <c r="M19" i="5"/>
  <c r="M51" i="5"/>
  <c r="M83" i="5"/>
  <c r="M115" i="5"/>
  <c r="M147" i="5"/>
  <c r="M179" i="5"/>
  <c r="M211" i="5"/>
  <c r="M243" i="5"/>
  <c r="M275" i="5"/>
  <c r="M315" i="5"/>
  <c r="M347" i="5"/>
  <c r="M589" i="5"/>
  <c r="M621" i="5"/>
  <c r="M653" i="5"/>
  <c r="M685" i="5"/>
  <c r="M500" i="5"/>
  <c r="M532" i="5"/>
  <c r="M563" i="5"/>
  <c r="M410" i="5"/>
  <c r="M418" i="5"/>
  <c r="M450" i="5"/>
  <c r="M482" i="5"/>
  <c r="M45" i="5"/>
  <c r="M77" i="5"/>
  <c r="M109" i="5"/>
  <c r="M141" i="5"/>
  <c r="M173" i="5"/>
  <c r="M606" i="5"/>
  <c r="M638" i="5"/>
  <c r="M670" i="5"/>
  <c r="M703" i="5"/>
  <c r="M517" i="5"/>
  <c r="M548" i="5"/>
  <c r="M580" i="5"/>
  <c r="M427" i="5"/>
  <c r="M459" i="5"/>
  <c r="M22" i="5"/>
  <c r="M54" i="5"/>
  <c r="M86" i="5"/>
  <c r="M118" i="5"/>
  <c r="M150" i="5"/>
  <c r="M182" i="5"/>
  <c r="M214" i="5"/>
  <c r="M246" i="5"/>
  <c r="M278" i="5"/>
  <c r="M310" i="5"/>
  <c r="M342" i="5"/>
  <c r="M607" i="5"/>
  <c r="M639" i="5"/>
  <c r="M671" i="5"/>
  <c r="M704" i="5"/>
  <c r="M510" i="5"/>
  <c r="M542" i="5"/>
  <c r="M573" i="5"/>
  <c r="M420" i="5"/>
  <c r="M452" i="5"/>
  <c r="M484" i="5"/>
  <c r="M47" i="5"/>
  <c r="M79" i="5"/>
  <c r="M111" i="5"/>
  <c r="M143" i="5"/>
  <c r="M183" i="5"/>
  <c r="M215" i="5"/>
  <c r="M247" i="5"/>
  <c r="M279" i="5"/>
  <c r="M311" i="5"/>
  <c r="M343" i="5"/>
  <c r="M375" i="5"/>
  <c r="M600" i="5"/>
  <c r="M632" i="5"/>
  <c r="M664" i="5"/>
  <c r="M697" i="5"/>
  <c r="M503" i="5"/>
  <c r="M535" i="5"/>
  <c r="M566" i="5"/>
  <c r="M413" i="5"/>
  <c r="M445" i="5"/>
  <c r="M477" i="5"/>
  <c r="M40" i="5"/>
  <c r="M72" i="5"/>
  <c r="M104" i="5"/>
  <c r="M136" i="5"/>
  <c r="M168" i="5"/>
  <c r="M200" i="5"/>
  <c r="M232" i="5"/>
  <c r="M264" i="5"/>
  <c r="M296" i="5"/>
  <c r="M328" i="5"/>
  <c r="M360" i="5"/>
  <c r="M596" i="5"/>
  <c r="M52" i="5"/>
  <c r="M244" i="5"/>
  <c r="M364" i="5"/>
  <c r="M14" i="5"/>
  <c r="M401" i="5"/>
  <c r="M180" i="5"/>
  <c r="M308" i="5"/>
  <c r="M395" i="5"/>
  <c r="M676" i="5"/>
  <c r="M68" i="5"/>
  <c r="M252" i="5"/>
  <c r="M382" i="5"/>
  <c r="M620" i="5"/>
  <c r="M481" i="5"/>
  <c r="M221" i="5"/>
  <c r="M371" i="5"/>
  <c r="M17" i="5"/>
  <c r="M547" i="5"/>
  <c r="M148" i="5"/>
  <c r="M285" i="5"/>
  <c r="M388" i="5"/>
  <c r="M636" i="5"/>
  <c r="M433" i="5"/>
  <c r="M229" i="5"/>
  <c r="M356" i="5"/>
  <c r="M11" i="5"/>
  <c r="M441" i="5"/>
  <c r="M204" i="5"/>
  <c r="M325" i="5"/>
  <c r="M4" i="5"/>
  <c r="M449" i="5"/>
  <c r="M205" i="5"/>
  <c r="M332" i="5"/>
  <c r="M5" i="5"/>
  <c r="M358" i="5"/>
  <c r="M374" i="5"/>
  <c r="M108" i="5"/>
  <c r="M555" i="5"/>
  <c r="M426" i="5"/>
  <c r="M458" i="5"/>
  <c r="M21" i="5"/>
  <c r="M53" i="5"/>
  <c r="M85" i="5"/>
  <c r="M117" i="5"/>
  <c r="M149" i="5"/>
  <c r="M181" i="5"/>
  <c r="M614" i="5"/>
  <c r="M646" i="5"/>
  <c r="M678" i="5"/>
  <c r="M493" i="5"/>
  <c r="M525" i="5"/>
  <c r="M556" i="5"/>
  <c r="M403" i="5"/>
  <c r="M435" i="5"/>
  <c r="M467" i="5"/>
  <c r="M30" i="5"/>
  <c r="M62" i="5"/>
  <c r="M94" i="5"/>
  <c r="M126" i="5"/>
  <c r="M158" i="5"/>
  <c r="M190" i="5"/>
  <c r="M222" i="5"/>
  <c r="M254" i="5"/>
  <c r="M286" i="5"/>
  <c r="M318" i="5"/>
  <c r="M350" i="5"/>
  <c r="M615" i="5"/>
  <c r="M647" i="5"/>
  <c r="M679" i="5"/>
  <c r="M584" i="5"/>
  <c r="M518" i="5"/>
  <c r="M549" i="5"/>
  <c r="M581" i="5"/>
  <c r="M428" i="5"/>
  <c r="M460" i="5"/>
  <c r="M23" i="5"/>
  <c r="M55" i="5"/>
  <c r="M87" i="5"/>
  <c r="M119" i="5"/>
  <c r="M159" i="5"/>
  <c r="M191" i="5"/>
  <c r="M223" i="5"/>
  <c r="M255" i="5"/>
  <c r="M287" i="5"/>
  <c r="M319" i="5"/>
  <c r="M351" i="5"/>
  <c r="M383" i="5"/>
  <c r="M608" i="5"/>
  <c r="M640" i="5"/>
  <c r="M672" i="5"/>
  <c r="M705" i="5"/>
  <c r="M511" i="5"/>
  <c r="M543" i="5"/>
  <c r="M574" i="5"/>
  <c r="M421" i="5"/>
  <c r="M453" i="5"/>
  <c r="M485" i="5"/>
  <c r="M48" i="5"/>
  <c r="M80" i="5"/>
  <c r="M112" i="5"/>
  <c r="M144" i="5"/>
  <c r="M176" i="5"/>
  <c r="M208" i="5"/>
  <c r="M240" i="5"/>
  <c r="M272" i="5"/>
  <c r="M304" i="5"/>
  <c r="M336" i="5"/>
  <c r="M368" i="5"/>
  <c r="M515" i="5"/>
  <c r="M116" i="5"/>
  <c r="M276" i="5"/>
  <c r="M380" i="5"/>
  <c r="M604" i="5"/>
  <c r="M465" i="5"/>
  <c r="M213" i="5"/>
  <c r="M340" i="5"/>
  <c r="M7" i="5"/>
  <c r="M531" i="5"/>
  <c r="M132" i="5"/>
  <c r="M309" i="5"/>
  <c r="M396" i="5"/>
  <c r="M684" i="5"/>
  <c r="M76" i="5"/>
  <c r="M253" i="5"/>
  <c r="M387" i="5"/>
  <c r="M628" i="5"/>
  <c r="M425" i="5"/>
  <c r="M196" i="5"/>
  <c r="M317" i="5"/>
  <c r="M398" i="5"/>
  <c r="M701" i="5"/>
  <c r="M28" i="5"/>
  <c r="M261" i="5"/>
  <c r="M373" i="5"/>
  <c r="M644" i="5"/>
  <c r="M36" i="5"/>
  <c r="M236" i="5"/>
  <c r="M357" i="5"/>
  <c r="M12" i="5"/>
  <c r="M44" i="5"/>
  <c r="M237" i="5"/>
  <c r="M13" i="5"/>
  <c r="M269" i="5"/>
  <c r="M392" i="5"/>
  <c r="M579" i="5"/>
  <c r="M434" i="5"/>
  <c r="M466" i="5"/>
  <c r="M29" i="5"/>
  <c r="M61" i="5"/>
  <c r="M93" i="5"/>
  <c r="M125" i="5"/>
  <c r="M157" i="5"/>
  <c r="M590" i="5"/>
  <c r="M622" i="5"/>
  <c r="M654" i="5"/>
  <c r="M686" i="5"/>
  <c r="M501" i="5"/>
  <c r="M533" i="5"/>
  <c r="M564" i="5"/>
  <c r="M411" i="5"/>
  <c r="M443" i="5"/>
  <c r="M475" i="5"/>
  <c r="M38" i="5"/>
  <c r="M70" i="5"/>
  <c r="M102" i="5"/>
  <c r="M134" i="5"/>
  <c r="M166" i="5"/>
  <c r="M198" i="5"/>
  <c r="M230" i="5"/>
  <c r="M262" i="5"/>
  <c r="M294" i="5"/>
  <c r="M326" i="5"/>
  <c r="M591" i="5"/>
  <c r="M623" i="5"/>
  <c r="M655" i="5"/>
  <c r="M687" i="5"/>
  <c r="M494" i="5"/>
  <c r="M526" i="5"/>
  <c r="M557" i="5"/>
  <c r="M404" i="5"/>
  <c r="M436" i="5"/>
  <c r="M468" i="5"/>
  <c r="M31" i="5"/>
  <c r="M63" i="5"/>
  <c r="M95" i="5"/>
  <c r="M127" i="5"/>
  <c r="M167" i="5"/>
  <c r="M199" i="5"/>
  <c r="M231" i="5"/>
  <c r="M263" i="5"/>
  <c r="M295" i="5"/>
  <c r="M327" i="5"/>
  <c r="M359" i="5"/>
  <c r="M391" i="5"/>
  <c r="M616" i="5"/>
  <c r="M648" i="5"/>
  <c r="M680" i="5"/>
  <c r="M585" i="5"/>
  <c r="M519" i="5"/>
  <c r="M550" i="5"/>
  <c r="M582" i="5"/>
  <c r="M429" i="5"/>
  <c r="M461" i="5"/>
  <c r="M24" i="5"/>
  <c r="M56" i="5"/>
  <c r="M88" i="5"/>
  <c r="M120" i="5"/>
  <c r="M152" i="5"/>
  <c r="M184" i="5"/>
  <c r="M216" i="5"/>
  <c r="M248" i="5"/>
  <c r="M280" i="5"/>
  <c r="M312" i="5"/>
  <c r="M344" i="5"/>
  <c r="M376" i="5"/>
  <c r="M578" i="5"/>
  <c r="M172" i="5"/>
  <c r="M301" i="5"/>
  <c r="M393" i="5"/>
  <c r="M668" i="5"/>
  <c r="M60" i="5"/>
  <c r="M245" i="5"/>
  <c r="M365" i="5"/>
  <c r="M15" i="5"/>
  <c r="M409" i="5"/>
  <c r="M188" i="5"/>
  <c r="M341" i="5"/>
  <c r="M8" i="5"/>
  <c r="M539" i="5"/>
  <c r="M140" i="5"/>
  <c r="M316" i="5"/>
  <c r="M397" i="5"/>
  <c r="M692" i="5"/>
  <c r="M20" i="5"/>
  <c r="M228" i="5"/>
  <c r="M349" i="5"/>
  <c r="M10" i="5"/>
  <c r="M499" i="5"/>
  <c r="M92" i="5"/>
  <c r="M292" i="5"/>
  <c r="M389" i="5"/>
  <c r="M507" i="5"/>
  <c r="M100" i="5"/>
  <c r="M268" i="5"/>
  <c r="M652" i="5"/>
  <c r="M379" i="5"/>
  <c r="M402" i="5"/>
  <c r="M442" i="5"/>
  <c r="M474" i="5"/>
  <c r="M37" i="5"/>
  <c r="M69" i="5"/>
  <c r="M101" i="5"/>
  <c r="M133" i="5"/>
  <c r="M165" i="5"/>
  <c r="M598" i="5"/>
  <c r="M630" i="5"/>
  <c r="M662" i="5"/>
  <c r="M694" i="5"/>
  <c r="M509" i="5"/>
  <c r="M541" i="5"/>
  <c r="M572" i="5"/>
  <c r="M419" i="5"/>
  <c r="M451" i="5"/>
  <c r="M483" i="5"/>
  <c r="M46" i="5"/>
  <c r="M78" i="5"/>
  <c r="M110" i="5"/>
  <c r="M142" i="5"/>
  <c r="M174" i="5"/>
  <c r="M206" i="5"/>
  <c r="M238" i="5"/>
  <c r="M270" i="5"/>
  <c r="M302" i="5"/>
  <c r="M334" i="5"/>
  <c r="M599" i="5"/>
  <c r="M631" i="5"/>
  <c r="M663" i="5"/>
  <c r="M696" i="5"/>
  <c r="M502" i="5"/>
  <c r="M534" i="5"/>
  <c r="M565" i="5"/>
  <c r="M412" i="5"/>
  <c r="M444" i="5"/>
  <c r="M476" i="5"/>
  <c r="M39" i="5"/>
  <c r="M71" i="5"/>
  <c r="M103" i="5"/>
  <c r="M135" i="5"/>
  <c r="M175" i="5"/>
  <c r="M207" i="5"/>
  <c r="M239" i="5"/>
  <c r="M271" i="5"/>
  <c r="M303" i="5"/>
  <c r="M335" i="5"/>
  <c r="M367" i="5"/>
  <c r="M592" i="5"/>
  <c r="M624" i="5"/>
  <c r="M656" i="5"/>
  <c r="M688" i="5"/>
  <c r="M495" i="5"/>
  <c r="M527" i="5"/>
  <c r="M558" i="5"/>
  <c r="M405" i="5"/>
  <c r="M437" i="5"/>
  <c r="M469" i="5"/>
  <c r="M32" i="5"/>
  <c r="M64" i="5"/>
  <c r="M96" i="5"/>
  <c r="M128" i="5"/>
  <c r="M160" i="5"/>
  <c r="M192" i="5"/>
  <c r="M224" i="5"/>
  <c r="M256" i="5"/>
  <c r="M288" i="5"/>
  <c r="M320" i="5"/>
  <c r="M352" i="5"/>
  <c r="M384" i="5"/>
  <c r="M457" i="5"/>
  <c r="M212" i="5"/>
  <c r="M333" i="5"/>
  <c r="M6" i="5"/>
  <c r="M523" i="5"/>
  <c r="M124" i="5"/>
  <c r="M277" i="5"/>
  <c r="M381" i="5"/>
  <c r="M612" i="5"/>
  <c r="M473" i="5"/>
  <c r="M220" i="5"/>
  <c r="M366" i="5"/>
  <c r="M16" i="5"/>
  <c r="M417" i="5"/>
  <c r="M189" i="5"/>
  <c r="M348" i="5"/>
  <c r="M9" i="5"/>
  <c r="M491" i="5"/>
  <c r="M84" i="5"/>
  <c r="M260" i="5"/>
  <c r="M372" i="5"/>
  <c r="M3" i="5"/>
  <c r="M554" i="5"/>
  <c r="M197" i="5"/>
  <c r="M324" i="5"/>
  <c r="M18" i="5"/>
  <c r="M562" i="5"/>
  <c r="M156" i="5"/>
  <c r="M293" i="5"/>
  <c r="M390" i="5"/>
  <c r="M570" i="5"/>
  <c r="M164" i="5"/>
  <c r="M300" i="5"/>
  <c r="E8" i="3"/>
  <c r="E9" i="3" l="1"/>
  <c r="E11" i="3" s="1"/>
  <c r="E13" i="3" l="1"/>
  <c r="E14" i="3" s="1"/>
</calcChain>
</file>

<file path=xl/sharedStrings.xml><?xml version="1.0" encoding="utf-8"?>
<sst xmlns="http://schemas.openxmlformats.org/spreadsheetml/2006/main" count="85527" uniqueCount="5190">
  <si>
    <t>1400/01/03</t>
  </si>
  <si>
    <t>02/7/01/07/07</t>
  </si>
  <si>
    <t>دستكش كف مواد سبك</t>
  </si>
  <si>
    <t>جفت</t>
  </si>
  <si>
    <t>لوازم ایمنی و حفاظت فردی ريخته گري</t>
  </si>
  <si>
    <t>حسين شيباني</t>
  </si>
  <si>
    <t>02/7/01/06/07</t>
  </si>
  <si>
    <t>مقنعه نسوز چرمي</t>
  </si>
  <si>
    <t>عدد</t>
  </si>
  <si>
    <t>لوازم ایمنی و حفاظت فردی نسوز كاري</t>
  </si>
  <si>
    <t>محسن زارع</t>
  </si>
  <si>
    <t>02/7/01/08/10</t>
  </si>
  <si>
    <t>هدگير نقاب</t>
  </si>
  <si>
    <t>ابراهيم عسگري</t>
  </si>
  <si>
    <t>02/7/01/06/01</t>
  </si>
  <si>
    <t>پيشبند نسوز چرمي</t>
  </si>
  <si>
    <t>02/7/01/03/24</t>
  </si>
  <si>
    <t>02/7/01/06/04</t>
  </si>
  <si>
    <t>پابند نسوز چرمي</t>
  </si>
  <si>
    <t>لوازم ایمنی و حفاظت فردی ذوب</t>
  </si>
  <si>
    <t>هاني عزيزي</t>
  </si>
  <si>
    <t>02/7/01/07/03</t>
  </si>
  <si>
    <t>دستكش ضد برش سبك</t>
  </si>
  <si>
    <t>محمد شيباني</t>
  </si>
  <si>
    <t>1400/01/04</t>
  </si>
  <si>
    <t>لوازم ایمنی و حفاظت فردی واحد فرآوری</t>
  </si>
  <si>
    <t>علي غلامي</t>
  </si>
  <si>
    <t>02/7/01/02/67</t>
  </si>
  <si>
    <t>دست</t>
  </si>
  <si>
    <t>حسن بيگي</t>
  </si>
  <si>
    <t>02/7/01/06/06</t>
  </si>
  <si>
    <t>مقنعه نسوز كتان</t>
  </si>
  <si>
    <t>حميد رضا سالم</t>
  </si>
  <si>
    <t>02/7/01/07/01</t>
  </si>
  <si>
    <t>دستكش ساق بلند نسوز چرمي</t>
  </si>
  <si>
    <t>02/7/01/06/02</t>
  </si>
  <si>
    <t>پيشبند نسوز آلومينيومي</t>
  </si>
  <si>
    <t>02/7/01/07/12</t>
  </si>
  <si>
    <t>آستين آلومينيومي</t>
  </si>
  <si>
    <t>02/7/01/02/32</t>
  </si>
  <si>
    <t>لوازم ایمنی و حفاظت فردی واحد انبار</t>
  </si>
  <si>
    <t>محمد رضا زارع</t>
  </si>
  <si>
    <t>1400/01/05</t>
  </si>
  <si>
    <t>لوازم ایمنی و حفاظت فردی واحد کنترل کیفیت</t>
  </si>
  <si>
    <t>علي رضا عشقي</t>
  </si>
  <si>
    <t>02/7/01/01/16</t>
  </si>
  <si>
    <t>ايمني - كلاه آبي</t>
  </si>
  <si>
    <t>کلیه لوازم ایمنی و حفاظت فردی تعميرات و نگهداري</t>
  </si>
  <si>
    <t>02/7/01/02/68</t>
  </si>
  <si>
    <t>02/7/01/03/25</t>
  </si>
  <si>
    <t>جعفر ناو</t>
  </si>
  <si>
    <t xml:space="preserve">جليل دشتي </t>
  </si>
  <si>
    <t>02/7/01/09/12</t>
  </si>
  <si>
    <t>فيلتر ماسك نيم صورت (3M) مدل 2091</t>
  </si>
  <si>
    <t>02/7/01/09/11</t>
  </si>
  <si>
    <t>فيلتر ماسك نيم صورت (3M)</t>
  </si>
  <si>
    <t>سبحان سلمان زاده</t>
  </si>
  <si>
    <t>02/7/01/09/08</t>
  </si>
  <si>
    <t>پد فيلتر ماسك</t>
  </si>
  <si>
    <t>02/7/01/09/09</t>
  </si>
  <si>
    <t>كاور فيلتر ماسك</t>
  </si>
  <si>
    <t>02/7/01/09/01</t>
  </si>
  <si>
    <t>ماسك بهداشتي يكبار مصرف</t>
  </si>
  <si>
    <t>اثاثیه و ملزومات واحد HSE</t>
  </si>
  <si>
    <t>محمد رضا وفايي</t>
  </si>
  <si>
    <t>02/7/01/02/28</t>
  </si>
  <si>
    <t>اثاثیه و ملزومات واحد انبار</t>
  </si>
  <si>
    <t>حسين يخداني</t>
  </si>
  <si>
    <t>مجتبي خبري</t>
  </si>
  <si>
    <t>02/7/01/03/34</t>
  </si>
  <si>
    <t>ايمني - چكمه ايمني نسوز سايز 42</t>
  </si>
  <si>
    <t>سجاد احمدي</t>
  </si>
  <si>
    <t>1400/01/06</t>
  </si>
  <si>
    <t>02/7/01/02/31</t>
  </si>
  <si>
    <t>حميد بيگي</t>
  </si>
  <si>
    <t>مجيد درويش زاده</t>
  </si>
  <si>
    <t>02/7/01/02/49</t>
  </si>
  <si>
    <t>علي مهرابي</t>
  </si>
  <si>
    <t>1400/01/07</t>
  </si>
  <si>
    <t>جليل بهاريان</t>
  </si>
  <si>
    <t>افشين دانشور</t>
  </si>
  <si>
    <t>محمد رضا حيدري</t>
  </si>
  <si>
    <t>محمد رضا دهقان</t>
  </si>
  <si>
    <t>محمد تقي توكلي</t>
  </si>
  <si>
    <t>احمد شنوايي</t>
  </si>
  <si>
    <t>ابراهيم قلتاش</t>
  </si>
  <si>
    <t>1400/01/08</t>
  </si>
  <si>
    <t>اثاثیه و ملزومات ریخته گری</t>
  </si>
  <si>
    <t>علي كرمي</t>
  </si>
  <si>
    <t>02/7/01/03/15</t>
  </si>
  <si>
    <t xml:space="preserve"> مصرف مواد مصارف تولید</t>
  </si>
  <si>
    <t>احمد حاجي مرادي</t>
  </si>
  <si>
    <t>02/7/01/03/13</t>
  </si>
  <si>
    <t>مصطفي باغي</t>
  </si>
  <si>
    <t>02/7/01/99/03</t>
  </si>
  <si>
    <t>كمربند برزنتي نواري</t>
  </si>
  <si>
    <t>متر</t>
  </si>
  <si>
    <t>مجيد دهقان</t>
  </si>
  <si>
    <t>يزدان بخش بنيادي</t>
  </si>
  <si>
    <t>مهدي بهاريان</t>
  </si>
  <si>
    <t>عليرضا خليل تبار</t>
  </si>
  <si>
    <t>02/7/01/02/70</t>
  </si>
  <si>
    <t>لوازم ایمنی و حفاظت فردی اختصاصی HSE</t>
  </si>
  <si>
    <t>1400/01/09</t>
  </si>
  <si>
    <t>علي اكبر دهستاني</t>
  </si>
  <si>
    <t>مهدي كيواني</t>
  </si>
  <si>
    <t>بابك نورايي</t>
  </si>
  <si>
    <t>02/7/01/08/01</t>
  </si>
  <si>
    <t>ماسك جوشكاري</t>
  </si>
  <si>
    <t>عيسي وكيلي</t>
  </si>
  <si>
    <t>02/7/01/99/09</t>
  </si>
  <si>
    <t>شيشه ماسك جوشكاري ساده</t>
  </si>
  <si>
    <t>02/7/01/08/02</t>
  </si>
  <si>
    <t>شيشه مات ماسك جوشكاري</t>
  </si>
  <si>
    <t>02/7/01/08/06</t>
  </si>
  <si>
    <t>نقاب تيره محافظ صورت معمولي</t>
  </si>
  <si>
    <t>مجتبي مرتضي پور</t>
  </si>
  <si>
    <t>مهدي ابوالقاسمي</t>
  </si>
  <si>
    <t>02/7/01/02/80</t>
  </si>
  <si>
    <t>علي نوروززاده</t>
  </si>
  <si>
    <t>1400/01/10</t>
  </si>
  <si>
    <t>02/7/01/02/33</t>
  </si>
  <si>
    <t>02/7/01/03/16</t>
  </si>
  <si>
    <t>02/7/01/05/01</t>
  </si>
  <si>
    <t>گوشي اير پلاگ</t>
  </si>
  <si>
    <t>مهدي بيگي</t>
  </si>
  <si>
    <t>02/7/01/02/50</t>
  </si>
  <si>
    <t>محمدرضا حيدري</t>
  </si>
  <si>
    <t>حسن حاجبي</t>
  </si>
  <si>
    <t>علي اصغر ابوالقاسمي</t>
  </si>
  <si>
    <t>1400/01/11</t>
  </si>
  <si>
    <t>محمدرضا دهقان</t>
  </si>
  <si>
    <t>مهدي كفاش</t>
  </si>
  <si>
    <t>اثاثیه و ملزومات واحد فرآوری</t>
  </si>
  <si>
    <t>02/7/01/08/07</t>
  </si>
  <si>
    <t>رابط فنري نقاب كلاه ايمني</t>
  </si>
  <si>
    <t>02/7/01/02/82</t>
  </si>
  <si>
    <t>02/7/01/05/02</t>
  </si>
  <si>
    <t>گوشي ايرماف</t>
  </si>
  <si>
    <t>1400/01/12</t>
  </si>
  <si>
    <t>ناصر ترشيزي</t>
  </si>
  <si>
    <t>روح اله شكاري</t>
  </si>
  <si>
    <t>علي اسدي</t>
  </si>
  <si>
    <t>1400/01/13</t>
  </si>
  <si>
    <t>محمد دهقان</t>
  </si>
  <si>
    <t>كريم شكاري</t>
  </si>
  <si>
    <t>1400/01/14</t>
  </si>
  <si>
    <t>02/7/01/02/51</t>
  </si>
  <si>
    <t>احمد جودان</t>
  </si>
  <si>
    <t>02/7/01/03/26</t>
  </si>
  <si>
    <t>02/7/01/09/10</t>
  </si>
  <si>
    <t>ماسك نيم صورت دو فيلتره (3M)</t>
  </si>
  <si>
    <t>02/7/01/01/15</t>
  </si>
  <si>
    <t>ايمني - كلاه سفيد</t>
  </si>
  <si>
    <t>مسعود شيباني</t>
  </si>
  <si>
    <t>1400/01/15</t>
  </si>
  <si>
    <t>صدرا رحیمی</t>
  </si>
  <si>
    <t>حسين دهقان</t>
  </si>
  <si>
    <t>02/7/01/03/36</t>
  </si>
  <si>
    <t>ايمني - چكمه ايمني نسوز سايز 44</t>
  </si>
  <si>
    <t>02/7/01/02/26</t>
  </si>
  <si>
    <t>02/7/01/09/02</t>
  </si>
  <si>
    <t>ماسك پارچه اي كربني</t>
  </si>
  <si>
    <t>وحيد شريعتي</t>
  </si>
  <si>
    <t>مهدي حساني</t>
  </si>
  <si>
    <t>محمود سليمي</t>
  </si>
  <si>
    <t>1400/01/16</t>
  </si>
  <si>
    <t>02/7/01/07/05</t>
  </si>
  <si>
    <t>دستكش ساق كوتاه نسوز</t>
  </si>
  <si>
    <t>02/7/01/04/03</t>
  </si>
  <si>
    <t>مجتبي دانشي</t>
  </si>
  <si>
    <t xml:space="preserve">محمود زارع </t>
  </si>
  <si>
    <t>روح الله شكاري</t>
  </si>
  <si>
    <t>1400/01/17</t>
  </si>
  <si>
    <t>ابوالقاسم سيفي پور</t>
  </si>
  <si>
    <t>عليرضا احمدي</t>
  </si>
  <si>
    <t>02/07/01/03/27</t>
  </si>
  <si>
    <t>محمد مباركي مقدم</t>
  </si>
  <si>
    <t>1400/01/18</t>
  </si>
  <si>
    <t>مجيد زارع</t>
  </si>
  <si>
    <t>دستكش ساق بلند نسوز</t>
  </si>
  <si>
    <t>رحيم درويش زاده</t>
  </si>
  <si>
    <t>حسين محي الديني</t>
  </si>
  <si>
    <t>1400/01/19</t>
  </si>
  <si>
    <t>منصور درستكار</t>
  </si>
  <si>
    <t>02/7/01/03/14</t>
  </si>
  <si>
    <t>كاظم يوسفي</t>
  </si>
  <si>
    <t>محمدرضا وفايي</t>
  </si>
  <si>
    <t>ابراهيم عسكري</t>
  </si>
  <si>
    <t>اثاثیه و ملزومات واحد ساخت</t>
  </si>
  <si>
    <t>رضا زارع</t>
  </si>
  <si>
    <t>02/7/01/02/35</t>
  </si>
  <si>
    <t>فرزاد منصوريان</t>
  </si>
  <si>
    <t>1400/01/20</t>
  </si>
  <si>
    <t>02/7/01/04/05</t>
  </si>
  <si>
    <t>1400/01/21</t>
  </si>
  <si>
    <t>حسين عليان</t>
  </si>
  <si>
    <t>02/7/01/04/02</t>
  </si>
  <si>
    <t>1400/01/22</t>
  </si>
  <si>
    <t>02/7/01/02/69</t>
  </si>
  <si>
    <t>02/7/01/02/09</t>
  </si>
  <si>
    <t>عمومي - پيراهن فرم انتظامات</t>
  </si>
  <si>
    <t>لوازم ایمنی و حفاظت فردی واحد لجستيك</t>
  </si>
  <si>
    <t>سعيد دشتي</t>
  </si>
  <si>
    <t>02/7/01/02/10</t>
  </si>
  <si>
    <t>عمومي - شلوار فرم انتظامات</t>
  </si>
  <si>
    <t>02/7/01/99/92</t>
  </si>
  <si>
    <t>كفش ستادي</t>
  </si>
  <si>
    <t>02/7/01/03/46</t>
  </si>
  <si>
    <t>حميدرضا صفي نتاج</t>
  </si>
  <si>
    <t>1400/01/23</t>
  </si>
  <si>
    <t>1400/01/24</t>
  </si>
  <si>
    <t>1400/01/25</t>
  </si>
  <si>
    <t>ولي الله درويش زاده</t>
  </si>
  <si>
    <t>رضا حسني</t>
  </si>
  <si>
    <t>اثاثیه و ملزومات واحد مكانيك</t>
  </si>
  <si>
    <t>1400/01/26</t>
  </si>
  <si>
    <t>02/7/01/09/19</t>
  </si>
  <si>
    <t>ماسك FFP3 سوپاپ دار</t>
  </si>
  <si>
    <t>سامان زارعي</t>
  </si>
  <si>
    <t>1400/01/27</t>
  </si>
  <si>
    <t>محمد رضا يوسفي</t>
  </si>
  <si>
    <t>02/7/01/08/03</t>
  </si>
  <si>
    <t xml:space="preserve">نقاب روشن محافظ صورت </t>
  </si>
  <si>
    <t>1400/01/28</t>
  </si>
  <si>
    <t>1400/01/29</t>
  </si>
  <si>
    <t>عباس شكاري</t>
  </si>
  <si>
    <t>عباس خبري</t>
  </si>
  <si>
    <t>02/7/01/99/87</t>
  </si>
  <si>
    <t>بند داخل كلاه ايمني</t>
  </si>
  <si>
    <t>1400/01/30</t>
  </si>
  <si>
    <t>عبدالله ظهوري</t>
  </si>
  <si>
    <t>محمود زارع خورميزي</t>
  </si>
  <si>
    <t>عبدالخالق دانشور</t>
  </si>
  <si>
    <t>1400/01/31</t>
  </si>
  <si>
    <t>روح الله كياني</t>
  </si>
  <si>
    <t>1400/02/01</t>
  </si>
  <si>
    <t>ابوالفضل باستي</t>
  </si>
  <si>
    <t>02/7/01/02/27</t>
  </si>
  <si>
    <t>02/7/01/03/35</t>
  </si>
  <si>
    <t>ايمني - چكمه ايمني نسوز سايز 43</t>
  </si>
  <si>
    <t>02/7/01/01/14</t>
  </si>
  <si>
    <t>ايمني - كلاه سبز</t>
  </si>
  <si>
    <t>جليل خبري</t>
  </si>
  <si>
    <t>1400/02/02</t>
  </si>
  <si>
    <t>مهدي خاني</t>
  </si>
  <si>
    <t>عليرضا عشقي</t>
  </si>
  <si>
    <t>02/7/01/03/22</t>
  </si>
  <si>
    <t>1400/02/03</t>
  </si>
  <si>
    <t>02/7/01/02/48</t>
  </si>
  <si>
    <t>اكبر بهرامي</t>
  </si>
  <si>
    <t>جليل دشتي</t>
  </si>
  <si>
    <t>1400/02/04</t>
  </si>
  <si>
    <t>علي نوروز زاده</t>
  </si>
  <si>
    <t>02/7/01/07/09</t>
  </si>
  <si>
    <t>دستكش استاد كار</t>
  </si>
  <si>
    <t>ماسك N95) FFP2 )</t>
  </si>
  <si>
    <t>1400/02/05</t>
  </si>
  <si>
    <t>محمدحسن منتظري</t>
  </si>
  <si>
    <t>02/7/01/03/33</t>
  </si>
  <si>
    <t>ايمني - چكمه ايمني نسوز سايز 41</t>
  </si>
  <si>
    <t>مصيب محمد عليپور</t>
  </si>
  <si>
    <t>02/7/01/03/12</t>
  </si>
  <si>
    <t>1400/02/06</t>
  </si>
  <si>
    <t>رحمان رمضانی</t>
  </si>
  <si>
    <t>اميد يوسفي</t>
  </si>
  <si>
    <t>لوازم ایمنی و حفاظت فردی واحد برنامه ریزی تولید</t>
  </si>
  <si>
    <t>اميرحسين دهقان</t>
  </si>
  <si>
    <t>1400/02/07</t>
  </si>
  <si>
    <t>02/7/01/03/32</t>
  </si>
  <si>
    <t>ايمني - چكمه ايمني نسوز سايز 40</t>
  </si>
  <si>
    <t>1400/02/08</t>
  </si>
  <si>
    <t>هادي خبري</t>
  </si>
  <si>
    <t>02/7/01/02/52</t>
  </si>
  <si>
    <t xml:space="preserve">مجيد دهقان </t>
  </si>
  <si>
    <t>02/7/01/07/19</t>
  </si>
  <si>
    <t>دستكش ضد ارتعاش كپسولي</t>
  </si>
  <si>
    <t>مجيد دهقان چناري</t>
  </si>
  <si>
    <t>نادعلي دشتي</t>
  </si>
  <si>
    <t>مجتبي نداف</t>
  </si>
  <si>
    <t>1400/02/09</t>
  </si>
  <si>
    <t>اصغر شيباني</t>
  </si>
  <si>
    <t>ابوالفضل صالحي زاده</t>
  </si>
  <si>
    <t>02/7/01/03/23</t>
  </si>
  <si>
    <t>علي اصغر شيباني</t>
  </si>
  <si>
    <t>1400/02/10</t>
  </si>
  <si>
    <t>02/7/01/02/40</t>
  </si>
  <si>
    <t>1400/02/11</t>
  </si>
  <si>
    <t>1400/02/12</t>
  </si>
  <si>
    <t>محسن دهقان</t>
  </si>
  <si>
    <t>02/7/01/02/58</t>
  </si>
  <si>
    <t>علي قلتاش</t>
  </si>
  <si>
    <t>1400/02/13</t>
  </si>
  <si>
    <t>محمد اميري</t>
  </si>
  <si>
    <t>شهاب اميري</t>
  </si>
  <si>
    <t>1400/02/14</t>
  </si>
  <si>
    <t>1400/02/15</t>
  </si>
  <si>
    <t>مسعود شكاري</t>
  </si>
  <si>
    <t>02/7/01/03/27</t>
  </si>
  <si>
    <t>1400/02/16</t>
  </si>
  <si>
    <t>1400/02/17</t>
  </si>
  <si>
    <t>02/7/01/04/06</t>
  </si>
  <si>
    <t>ابراهيم فتح آبادي</t>
  </si>
  <si>
    <t>1400/02/18</t>
  </si>
  <si>
    <t>1400/02/19</t>
  </si>
  <si>
    <t>حسين روح الهي</t>
  </si>
  <si>
    <t>بهلول صدقي</t>
  </si>
  <si>
    <t>1400/02/20</t>
  </si>
  <si>
    <t>سيدمحمد ميرطبائي</t>
  </si>
  <si>
    <t>02/7/01/01/02</t>
  </si>
  <si>
    <t>عمومي - آفتاب گير حصيري</t>
  </si>
  <si>
    <t>ابراهيم ناو</t>
  </si>
  <si>
    <t>علي حساني</t>
  </si>
  <si>
    <t>حسن روح اللهي</t>
  </si>
  <si>
    <t>02/7/01/03/37</t>
  </si>
  <si>
    <t>ايمني - چكمه ايمني نسوز سايز 45</t>
  </si>
  <si>
    <t>02/7/01/03/47</t>
  </si>
  <si>
    <t>1400/02/21</t>
  </si>
  <si>
    <t>02/7/01/03/42</t>
  </si>
  <si>
    <t>02/7/01/03/17</t>
  </si>
  <si>
    <t>1400/02/22</t>
  </si>
  <si>
    <t>سيدمجتبي ميروكيلي</t>
  </si>
  <si>
    <t>محمدرضا يوسفي</t>
  </si>
  <si>
    <t>1400/02/23</t>
  </si>
  <si>
    <t>محمود زارع</t>
  </si>
  <si>
    <t>سبحان سلمانزاده</t>
  </si>
  <si>
    <t>1400/02/24</t>
  </si>
  <si>
    <t>1400/02/25</t>
  </si>
  <si>
    <t>02/7/01/02/71</t>
  </si>
  <si>
    <t>يزدانبخش بنيادي</t>
  </si>
  <si>
    <t>جعفر كرمي</t>
  </si>
  <si>
    <t>1400/02/26</t>
  </si>
  <si>
    <t>مهدي زيلوباف</t>
  </si>
  <si>
    <t>ابولقاسم سيفي پور</t>
  </si>
  <si>
    <t>02/7/01/04/01</t>
  </si>
  <si>
    <t>1400/02/27</t>
  </si>
  <si>
    <t>02/7/01/02/66</t>
  </si>
  <si>
    <t>1400/02/28</t>
  </si>
  <si>
    <t>02/7/01/08/04</t>
  </si>
  <si>
    <t>نقاب روشن كلاه ايمني canasafe</t>
  </si>
  <si>
    <t>1400/02/29</t>
  </si>
  <si>
    <t>1400/02/30</t>
  </si>
  <si>
    <t>1400/02/31</t>
  </si>
  <si>
    <t>1400/03/01</t>
  </si>
  <si>
    <t>جواد عليمحمدي</t>
  </si>
  <si>
    <t>1400/03/02</t>
  </si>
  <si>
    <t>02/7/01/03/45</t>
  </si>
  <si>
    <t>1400/03/03</t>
  </si>
  <si>
    <t>ابراهيم زارع</t>
  </si>
  <si>
    <t>1400/03/04</t>
  </si>
  <si>
    <t>1400/03/05</t>
  </si>
  <si>
    <t>منصور باشي</t>
  </si>
  <si>
    <t>مجتبي بهاريان</t>
  </si>
  <si>
    <t>1400/03/06</t>
  </si>
  <si>
    <t>اثاثیه و ملزومات واحد برق</t>
  </si>
  <si>
    <t>1400/03/07</t>
  </si>
  <si>
    <t>1400/03/08</t>
  </si>
  <si>
    <t>02/7/01/07/17</t>
  </si>
  <si>
    <t>دستكش پلاستيكي يكبار مصرف</t>
  </si>
  <si>
    <t>واحد خدمات توليدي - اثاثیه و ملزومات</t>
  </si>
  <si>
    <t>محمدرضا دهقاني زاده</t>
  </si>
  <si>
    <t>علي اصغر ابولقاسمي</t>
  </si>
  <si>
    <t>1400/03/09</t>
  </si>
  <si>
    <t>علي وارسته</t>
  </si>
  <si>
    <t>1400/03/10</t>
  </si>
  <si>
    <t>صدرا رحيمي</t>
  </si>
  <si>
    <t>1400/03/11</t>
  </si>
  <si>
    <t>1400/03/12</t>
  </si>
  <si>
    <t>1400/03/13</t>
  </si>
  <si>
    <t>1400/03/14</t>
  </si>
  <si>
    <t>1400/03/16</t>
  </si>
  <si>
    <t>1400/03/17</t>
  </si>
  <si>
    <t>1400/03/18</t>
  </si>
  <si>
    <t>1400/03/19</t>
  </si>
  <si>
    <t>1400/03/20</t>
  </si>
  <si>
    <t>02/07/01/07/03</t>
  </si>
  <si>
    <t>02/07/01/01/16</t>
  </si>
  <si>
    <t>02/07/01/07/07</t>
  </si>
  <si>
    <t>عبدالحميد بيگي</t>
  </si>
  <si>
    <t>02/07/01/07/01</t>
  </si>
  <si>
    <t>02/07/01/06/07</t>
  </si>
  <si>
    <t>1400/03/21</t>
  </si>
  <si>
    <t>02/07/01/04/02</t>
  </si>
  <si>
    <t>علي رضا احمدي</t>
  </si>
  <si>
    <t>02/07/01/07/09</t>
  </si>
  <si>
    <t>1400/03/22</t>
  </si>
  <si>
    <t>02/07/01/03/25</t>
  </si>
  <si>
    <t>1400/03/23</t>
  </si>
  <si>
    <t>02/07/01/09/12</t>
  </si>
  <si>
    <t>02/07/01/04/03</t>
  </si>
  <si>
    <t>02/07/01/09/01</t>
  </si>
  <si>
    <t>02/07/01/02/66</t>
  </si>
  <si>
    <t>02/07/01/02/80</t>
  </si>
  <si>
    <t>1400/03/24</t>
  </si>
  <si>
    <t>02/07/01/02/71</t>
  </si>
  <si>
    <t>مسلم دهقان</t>
  </si>
  <si>
    <t>02/07/01/03/26</t>
  </si>
  <si>
    <t>02/07/01/05/01</t>
  </si>
  <si>
    <t>02/07/01/04/01</t>
  </si>
  <si>
    <t>02/07/01/08/02</t>
  </si>
  <si>
    <t>02/07/01/03/16</t>
  </si>
  <si>
    <t>1400/03/25</t>
  </si>
  <si>
    <t>02/07/01/02/50</t>
  </si>
  <si>
    <t>محسن زارع خورميزي</t>
  </si>
  <si>
    <t>02/07/01/03/34</t>
  </si>
  <si>
    <t>02/07/01/03/36</t>
  </si>
  <si>
    <t>1400/03/26</t>
  </si>
  <si>
    <t>02/07/01/07/05</t>
  </si>
  <si>
    <t>1400/03/27</t>
  </si>
  <si>
    <t>1400/03/28</t>
  </si>
  <si>
    <t>02/07/01/03/35</t>
  </si>
  <si>
    <t>02/07/01/01/15</t>
  </si>
  <si>
    <t>1400/03/29</t>
  </si>
  <si>
    <t>02/07/01/03/14</t>
  </si>
  <si>
    <t>02/07/01/03/37</t>
  </si>
  <si>
    <t>02/07/01/99/09</t>
  </si>
  <si>
    <t>1400/03/30</t>
  </si>
  <si>
    <t>02/07/01/99/92</t>
  </si>
  <si>
    <t>حمزه بهاريان</t>
  </si>
  <si>
    <t>1400/03/31</t>
  </si>
  <si>
    <t>02/07/01/03/12</t>
  </si>
  <si>
    <t>1400/04/01</t>
  </si>
  <si>
    <t>02/07/01/02/67</t>
  </si>
  <si>
    <t>02/07/01/03/43</t>
  </si>
  <si>
    <t>برزو شكوهي</t>
  </si>
  <si>
    <t>02/07/01/06/01</t>
  </si>
  <si>
    <t>1400/04/02</t>
  </si>
  <si>
    <t>02/07/01/02/49</t>
  </si>
  <si>
    <t xml:space="preserve">ابراهيم زارع </t>
  </si>
  <si>
    <t>02/07/01/07/19</t>
  </si>
  <si>
    <t>1400/04/03</t>
  </si>
  <si>
    <t>02/07/01/03/15</t>
  </si>
  <si>
    <t>1400/04/04</t>
  </si>
  <si>
    <t>02/07/01/07/12</t>
  </si>
  <si>
    <t>02/07/01/02/52</t>
  </si>
  <si>
    <t>1400/04/05</t>
  </si>
  <si>
    <t>1400/04/06</t>
  </si>
  <si>
    <t>02/07/01/04/06</t>
  </si>
  <si>
    <t>02/07/01/09/10</t>
  </si>
  <si>
    <t>02/07/01/09/09</t>
  </si>
  <si>
    <t>02/07/01/09/08</t>
  </si>
  <si>
    <t>02/07/01/09/11</t>
  </si>
  <si>
    <t>1400/04/07</t>
  </si>
  <si>
    <t>02/07/01/03/17</t>
  </si>
  <si>
    <t>02/07/01/02/51</t>
  </si>
  <si>
    <t>02/07/01/08/06</t>
  </si>
  <si>
    <t>1400/04/08</t>
  </si>
  <si>
    <t>1400/04/09</t>
  </si>
  <si>
    <t>02/07/01/03/44</t>
  </si>
  <si>
    <t>02/7/01/99/91</t>
  </si>
  <si>
    <t>بند كفش</t>
  </si>
  <si>
    <t>02/07/01/04/05</t>
  </si>
  <si>
    <t>1400/04/10</t>
  </si>
  <si>
    <t>02/07/01/02/09</t>
  </si>
  <si>
    <t>02/07/01/02/10</t>
  </si>
  <si>
    <t>02/07/01/03/24</t>
  </si>
  <si>
    <t>1400/04/11</t>
  </si>
  <si>
    <t>1400/04/12</t>
  </si>
  <si>
    <t>02/07/01/02/69</t>
  </si>
  <si>
    <t>محمد فلاح حسيني</t>
  </si>
  <si>
    <t>02/07/01/06/06</t>
  </si>
  <si>
    <t>1400/04/13</t>
  </si>
  <si>
    <t>02/07/01/02/68</t>
  </si>
  <si>
    <t>1400/04/14</t>
  </si>
  <si>
    <t>02/07/01/09/02</t>
  </si>
  <si>
    <t>02/07/01/09/19</t>
  </si>
  <si>
    <t>ماسك N99) FFP3) سوپاپ دار</t>
  </si>
  <si>
    <t>1400/04/15</t>
  </si>
  <si>
    <t>02/07/01/02/32</t>
  </si>
  <si>
    <t>محمدرضا زارع</t>
  </si>
  <si>
    <t>1400/04/16</t>
  </si>
  <si>
    <t>02/07/01/03/45</t>
  </si>
  <si>
    <t>02/07/01/02/70</t>
  </si>
  <si>
    <t>02/07/01/99/05</t>
  </si>
  <si>
    <t>فانوسقه</t>
  </si>
  <si>
    <t>1400/04/17</t>
  </si>
  <si>
    <t>روح الله كريم زاده</t>
  </si>
  <si>
    <t>1400/04/19</t>
  </si>
  <si>
    <t>02/7/01/02/15</t>
  </si>
  <si>
    <t>زمستاني - لباس زير زمستاني</t>
  </si>
  <si>
    <t>سيدعلي هاشمي</t>
  </si>
  <si>
    <t>1400/04/20</t>
  </si>
  <si>
    <t>1400/04/21</t>
  </si>
  <si>
    <t>حميدرضا سالم</t>
  </si>
  <si>
    <t>علي نصيريان</t>
  </si>
  <si>
    <t>1400/04/22</t>
  </si>
  <si>
    <t>1400/04/23</t>
  </si>
  <si>
    <t>1400/04/24</t>
  </si>
  <si>
    <t>02/07/01/99/03</t>
  </si>
  <si>
    <t>02/07/01/03/23</t>
  </si>
  <si>
    <t>1400/04/26</t>
  </si>
  <si>
    <t>1400/04/27</t>
  </si>
  <si>
    <t>02/07/01/06/04</t>
  </si>
  <si>
    <t>علي شرف دينيان</t>
  </si>
  <si>
    <t>1400/04/28</t>
  </si>
  <si>
    <t>02/07/01/02/33</t>
  </si>
  <si>
    <t>1400/04/29</t>
  </si>
  <si>
    <t>02/07/01/01/02</t>
  </si>
  <si>
    <t>1400/04/30</t>
  </si>
  <si>
    <t>02/07/01/03/22</t>
  </si>
  <si>
    <t>1400/04/31</t>
  </si>
  <si>
    <t>1400/05/01</t>
  </si>
  <si>
    <t>02/07/01/02/48</t>
  </si>
  <si>
    <t>1400/05/02</t>
  </si>
  <si>
    <t>02/07/01/06/02</t>
  </si>
  <si>
    <t>1400/05/03</t>
  </si>
  <si>
    <t>02/07/01/07/06</t>
  </si>
  <si>
    <t>دستكش ضد اسيد و روغن</t>
  </si>
  <si>
    <t>هادي فروتن</t>
  </si>
  <si>
    <t>1400/05/04</t>
  </si>
  <si>
    <t>سيدمجيد طباطبايي</t>
  </si>
  <si>
    <t>02/07/01/08/01</t>
  </si>
  <si>
    <t>1400/05/05</t>
  </si>
  <si>
    <t>1400/05/06</t>
  </si>
  <si>
    <t>02/07/01/99/91</t>
  </si>
  <si>
    <t>1400/05/07</t>
  </si>
  <si>
    <t>1400/05/08</t>
  </si>
  <si>
    <t>02/07/01/03/33</t>
  </si>
  <si>
    <t>1400/05/09</t>
  </si>
  <si>
    <t>02/07/01/01/14</t>
  </si>
  <si>
    <t>1400/05/10</t>
  </si>
  <si>
    <t>1400/05/11</t>
  </si>
  <si>
    <t>02/07/01/03/46</t>
  </si>
  <si>
    <t>1400/05/12</t>
  </si>
  <si>
    <t>02/07/01/03/21</t>
  </si>
  <si>
    <t xml:space="preserve">جليل بهاريان </t>
  </si>
  <si>
    <t>1400/05/13</t>
  </si>
  <si>
    <t>1400/05/14</t>
  </si>
  <si>
    <t>02/07/01/02/34</t>
  </si>
  <si>
    <t>1400/05/15</t>
  </si>
  <si>
    <t>سيد محمد ميرطبائي</t>
  </si>
  <si>
    <t>1400/05/16</t>
  </si>
  <si>
    <t>1400/05/17</t>
  </si>
  <si>
    <t>1400/05/18</t>
  </si>
  <si>
    <t>02/07/01/03/47</t>
  </si>
  <si>
    <t>1400/05/19</t>
  </si>
  <si>
    <t>1400/05/20</t>
  </si>
  <si>
    <t>1400/05/21</t>
  </si>
  <si>
    <t>1400/05/22</t>
  </si>
  <si>
    <t>1400/05/23</t>
  </si>
  <si>
    <t>1400/05/24</t>
  </si>
  <si>
    <t>1400/05/25</t>
  </si>
  <si>
    <t>1400/05/26</t>
  </si>
  <si>
    <t>محمدرضا متصدي</t>
  </si>
  <si>
    <t>1400/05/27</t>
  </si>
  <si>
    <t>1400/05/28</t>
  </si>
  <si>
    <t>1400/05/29</t>
  </si>
  <si>
    <t>1400/05/30</t>
  </si>
  <si>
    <t>02/07/02/02/02</t>
  </si>
  <si>
    <t>محلول ضد عفوني كننده</t>
  </si>
  <si>
    <t>02/07/01/08/10</t>
  </si>
  <si>
    <t>1400/05/31</t>
  </si>
  <si>
    <t>02/07/01/02/35</t>
  </si>
  <si>
    <t>1400/06/01</t>
  </si>
  <si>
    <t>02/07/01/02/31</t>
  </si>
  <si>
    <t>02/07/01/03/13</t>
  </si>
  <si>
    <t>02/07/01/07/17</t>
  </si>
  <si>
    <t>02/07/01/08/07</t>
  </si>
  <si>
    <t>مجتبي مير وكيلي</t>
  </si>
  <si>
    <t>1400/06/02</t>
  </si>
  <si>
    <t>1400/06/03</t>
  </si>
  <si>
    <t>02/07/01/05/02</t>
  </si>
  <si>
    <t>1400/06/04</t>
  </si>
  <si>
    <t>02/07/01/07/11</t>
  </si>
  <si>
    <t>دستكش لاتكس</t>
  </si>
  <si>
    <t>محمدرضا كروندي</t>
  </si>
  <si>
    <t>1400/06/05</t>
  </si>
  <si>
    <t>1400/06/06</t>
  </si>
  <si>
    <t>02/07/01/08/04</t>
  </si>
  <si>
    <t>1400/06/07</t>
  </si>
  <si>
    <t>مجيد شيشه بري</t>
  </si>
  <si>
    <t>02/07/01/99/87</t>
  </si>
  <si>
    <t>1400/06/08</t>
  </si>
  <si>
    <t>1400/06/09</t>
  </si>
  <si>
    <t>1400/06/10</t>
  </si>
  <si>
    <t>1400/06/11</t>
  </si>
  <si>
    <t>1400/06/12</t>
  </si>
  <si>
    <t>1400/06/13</t>
  </si>
  <si>
    <t>1400/06/14</t>
  </si>
  <si>
    <t>1400/06/15</t>
  </si>
  <si>
    <t>1400/06/16</t>
  </si>
  <si>
    <t>1400/06/17</t>
  </si>
  <si>
    <t>1400/06/18</t>
  </si>
  <si>
    <t>1400/06/19</t>
  </si>
  <si>
    <t>1400/06/20</t>
  </si>
  <si>
    <t>1400/06/21</t>
  </si>
  <si>
    <t>1400/06/22</t>
  </si>
  <si>
    <t>1400/06/23</t>
  </si>
  <si>
    <t>1400/06/24</t>
  </si>
  <si>
    <t>حسين روح اللهي</t>
  </si>
  <si>
    <t>02/07/01/02/78</t>
  </si>
  <si>
    <t>1400/06/25</t>
  </si>
  <si>
    <t>02/07/01/02/27</t>
  </si>
  <si>
    <t>1400/06/26</t>
  </si>
  <si>
    <t>02/07/01/02/75</t>
  </si>
  <si>
    <t>1400/06/27</t>
  </si>
  <si>
    <t>علي اكبر اسدي</t>
  </si>
  <si>
    <t>1400/06/28</t>
  </si>
  <si>
    <t>1400/06/29</t>
  </si>
  <si>
    <t>02/07/01/08/03</t>
  </si>
  <si>
    <t>1400/06/30</t>
  </si>
  <si>
    <t>02/07/01/02/28</t>
  </si>
  <si>
    <t>1400/06/31</t>
  </si>
  <si>
    <t>عباس زارع</t>
  </si>
  <si>
    <t>1400/07/01</t>
  </si>
  <si>
    <t>1400/07/02</t>
  </si>
  <si>
    <t>1400/07/03</t>
  </si>
  <si>
    <t>1400/07/04</t>
  </si>
  <si>
    <t>02/07/01/01/11</t>
  </si>
  <si>
    <t>ايمني - كلاه زرد</t>
  </si>
  <si>
    <t>1400/07/05</t>
  </si>
  <si>
    <t>1400/07/06</t>
  </si>
  <si>
    <t>1400/07/07</t>
  </si>
  <si>
    <t>حسن روح الهي</t>
  </si>
  <si>
    <t>1400/07/08</t>
  </si>
  <si>
    <t>مهدی زلفی</t>
  </si>
  <si>
    <t>1400/07/09</t>
  </si>
  <si>
    <t>1400/07/10</t>
  </si>
  <si>
    <t>02/07/01/03/32</t>
  </si>
  <si>
    <t>1400/07/11</t>
  </si>
  <si>
    <t>1400/07/12</t>
  </si>
  <si>
    <t>1400/07/13</t>
  </si>
  <si>
    <t>1400/07/14</t>
  </si>
  <si>
    <t>1400/07/15</t>
  </si>
  <si>
    <t>1400/07/16</t>
  </si>
  <si>
    <t>1400/07/17</t>
  </si>
  <si>
    <t>02/07/01/08/11</t>
  </si>
  <si>
    <t>نقاب روشن محافظ صورت معمولي</t>
  </si>
  <si>
    <t>اميرحسين زراعتي</t>
  </si>
  <si>
    <t>واحد اداري - اثاثیه و ملزومات</t>
  </si>
  <si>
    <t>1400/07/18</t>
  </si>
  <si>
    <t>02/07/01/06/05</t>
  </si>
  <si>
    <t>پابند نسوز آلومينيومي</t>
  </si>
  <si>
    <t>02/07/01/02/26</t>
  </si>
  <si>
    <t>1400/07/19</t>
  </si>
  <si>
    <t>محمد رنجبر</t>
  </si>
  <si>
    <t>1400/07/20</t>
  </si>
  <si>
    <t>1400/07/21</t>
  </si>
  <si>
    <t>02/07/01/02/20</t>
  </si>
  <si>
    <t>1400/07/22</t>
  </si>
  <si>
    <t>محمدرضا قادري</t>
  </si>
  <si>
    <t>02/07/01/01/17</t>
  </si>
  <si>
    <t>1400/07/23</t>
  </si>
  <si>
    <t>بوته 2 (كوره 1 )</t>
  </si>
  <si>
    <t>1400/07/24</t>
  </si>
  <si>
    <t>02/07/01/99/89</t>
  </si>
  <si>
    <t>عينك جوشكاري</t>
  </si>
  <si>
    <t>1400/07/25</t>
  </si>
  <si>
    <t>1400/07/26</t>
  </si>
  <si>
    <t>1400/07/27</t>
  </si>
  <si>
    <t>1400/07/28</t>
  </si>
  <si>
    <t>1400/07/29</t>
  </si>
  <si>
    <t>1400/07/30</t>
  </si>
  <si>
    <t>ناصرترشيزي</t>
  </si>
  <si>
    <t>1400/08/01</t>
  </si>
  <si>
    <t>1400/08/02</t>
  </si>
  <si>
    <t>1400/08/03</t>
  </si>
  <si>
    <t>02/07/01/01/04</t>
  </si>
  <si>
    <t>عمومي -كلاه يكبار مصرف</t>
  </si>
  <si>
    <t>بسته</t>
  </si>
  <si>
    <t>صادق محمودي</t>
  </si>
  <si>
    <t>1400/08/04</t>
  </si>
  <si>
    <t>1400/08/05</t>
  </si>
  <si>
    <t>1400/08/06</t>
  </si>
  <si>
    <t>1400/08/07</t>
  </si>
  <si>
    <t>1400/08/08</t>
  </si>
  <si>
    <t>1400/08/09</t>
  </si>
  <si>
    <t>1400/08/10</t>
  </si>
  <si>
    <t>02/07/01/02/15</t>
  </si>
  <si>
    <t>1400/08/11</t>
  </si>
  <si>
    <t>مجيد جليلي نيا</t>
  </si>
  <si>
    <t>1400/08/12</t>
  </si>
  <si>
    <t>1400/08/13</t>
  </si>
  <si>
    <t>ابولفضل صالحي</t>
  </si>
  <si>
    <t>1400/08/14</t>
  </si>
  <si>
    <t>1400/08/15</t>
  </si>
  <si>
    <t>محمدحسن ذهبي</t>
  </si>
  <si>
    <t>1400/08/16</t>
  </si>
  <si>
    <t>02/07/01/02/14</t>
  </si>
  <si>
    <t>زمستاني - كاپشن پليسي</t>
  </si>
  <si>
    <t>1400/08/17</t>
  </si>
  <si>
    <t>1400/08/18</t>
  </si>
  <si>
    <t>1400/08/19</t>
  </si>
  <si>
    <t>1400/08/20</t>
  </si>
  <si>
    <t>ابراهيم قلتاشي</t>
  </si>
  <si>
    <t>1400/08/21</t>
  </si>
  <si>
    <t xml:space="preserve">روح الله شكاري </t>
  </si>
  <si>
    <t>1400/08/22</t>
  </si>
  <si>
    <t>حسين دهقاني</t>
  </si>
  <si>
    <t>1400/08/23</t>
  </si>
  <si>
    <t>حسن ذهبي</t>
  </si>
  <si>
    <t>1400/08/24</t>
  </si>
  <si>
    <t>1400/08/25</t>
  </si>
  <si>
    <t>02/07/01/02/53</t>
  </si>
  <si>
    <t>برزوشكوهي</t>
  </si>
  <si>
    <t>1400/08/26</t>
  </si>
  <si>
    <t>1400/08/27</t>
  </si>
  <si>
    <t>محمد رضا كروندي</t>
  </si>
  <si>
    <t xml:space="preserve">كريم شكاري </t>
  </si>
  <si>
    <t>1400/08/28</t>
  </si>
  <si>
    <t>1400/08/29</t>
  </si>
  <si>
    <t>جواد علي محمدي</t>
  </si>
  <si>
    <t>02/07/01/02/57</t>
  </si>
  <si>
    <t>1400/08/30</t>
  </si>
  <si>
    <t xml:space="preserve">امير حسين زراعتي </t>
  </si>
  <si>
    <t>02/07/01/02/08</t>
  </si>
  <si>
    <t>عمومي - لباس اداري زنانه</t>
  </si>
  <si>
    <t>واحد مالي - اثاثیه و ملزومات</t>
  </si>
  <si>
    <t>02/07/01/02/56</t>
  </si>
  <si>
    <t>02/07/01/02/55</t>
  </si>
  <si>
    <t xml:space="preserve">محمد دهقان </t>
  </si>
  <si>
    <t>1400/09/01</t>
  </si>
  <si>
    <t>1400/09/02</t>
  </si>
  <si>
    <t>1400/09/03</t>
  </si>
  <si>
    <t>1400/09/04</t>
  </si>
  <si>
    <t>1400/09/05</t>
  </si>
  <si>
    <t>مجید زارع</t>
  </si>
  <si>
    <t xml:space="preserve">عليرضا احمدي </t>
  </si>
  <si>
    <t xml:space="preserve">مجتبي نداف </t>
  </si>
  <si>
    <t>1400/09/06</t>
  </si>
  <si>
    <t>حميد رضا صفي نتاج</t>
  </si>
  <si>
    <t>1400/09/07</t>
  </si>
  <si>
    <t>هادي دهقان</t>
  </si>
  <si>
    <t xml:space="preserve">حسين دهقان </t>
  </si>
  <si>
    <t>1400/09/08</t>
  </si>
  <si>
    <t xml:space="preserve">عباس خبري </t>
  </si>
  <si>
    <t>1400/09/09</t>
  </si>
  <si>
    <t>1400/09/10</t>
  </si>
  <si>
    <t>1400/09/11</t>
  </si>
  <si>
    <t>1400/09/12</t>
  </si>
  <si>
    <t>محمد زارع</t>
  </si>
  <si>
    <t>رحمان رمضاني</t>
  </si>
  <si>
    <t>1400/09/13</t>
  </si>
  <si>
    <t>امير حسين زراعتي</t>
  </si>
  <si>
    <t xml:space="preserve">سعيد دشتي </t>
  </si>
  <si>
    <t>02/07/01/02/58</t>
  </si>
  <si>
    <t>1400/09/14</t>
  </si>
  <si>
    <t>محمد رضا دهقاني زاده</t>
  </si>
  <si>
    <t>02/07/01/02/59</t>
  </si>
  <si>
    <t>1400/09/15</t>
  </si>
  <si>
    <t>1400/09/16</t>
  </si>
  <si>
    <t>1400/09/17</t>
  </si>
  <si>
    <t>1400/09/18</t>
  </si>
  <si>
    <t>وحید شریعتی</t>
  </si>
  <si>
    <t>مجید درویش زاده</t>
  </si>
  <si>
    <t>1400/09/19</t>
  </si>
  <si>
    <t>1400/09/20</t>
  </si>
  <si>
    <t>1400/09/21</t>
  </si>
  <si>
    <t>محمد فلاح</t>
  </si>
  <si>
    <t>1400/09/22</t>
  </si>
  <si>
    <t>1400/09/23</t>
  </si>
  <si>
    <t>1400/09/24</t>
  </si>
  <si>
    <t>روح اله كريم زاده</t>
  </si>
  <si>
    <t>1400/09/25</t>
  </si>
  <si>
    <t>محمد رضا قادري</t>
  </si>
  <si>
    <t>1400/09/26</t>
  </si>
  <si>
    <t>1400/09/27</t>
  </si>
  <si>
    <t>1400/09/28</t>
  </si>
  <si>
    <t>مهدي ابولقاسمي</t>
  </si>
  <si>
    <t>1400/09/29</t>
  </si>
  <si>
    <t>1400/09/30</t>
  </si>
  <si>
    <t>1400/10/01</t>
  </si>
  <si>
    <t>1400/10/02</t>
  </si>
  <si>
    <t>1400/10/03</t>
  </si>
  <si>
    <t>ابراهيم نجفي</t>
  </si>
  <si>
    <t>1400/10/04</t>
  </si>
  <si>
    <t>1400/10/05</t>
  </si>
  <si>
    <t>1400/10/06</t>
  </si>
  <si>
    <t>1400/10/07</t>
  </si>
  <si>
    <t>محمد رضا دشتي</t>
  </si>
  <si>
    <t>02/07/01/02/22</t>
  </si>
  <si>
    <t>1400/10/08</t>
  </si>
  <si>
    <t>1400/10/09</t>
  </si>
  <si>
    <t>02/07/01/08/05</t>
  </si>
  <si>
    <t>نقاب تيره محافظ صورت مدلcanasafe</t>
  </si>
  <si>
    <t>1400/10/10</t>
  </si>
  <si>
    <t>1400/10/11</t>
  </si>
  <si>
    <t>1400/10/13</t>
  </si>
  <si>
    <t>1400/10/14</t>
  </si>
  <si>
    <t>مصطفي دهقان</t>
  </si>
  <si>
    <t>1400/10/15</t>
  </si>
  <si>
    <t>1400/10/16</t>
  </si>
  <si>
    <t>1400/10/17</t>
  </si>
  <si>
    <t>1400/10/18</t>
  </si>
  <si>
    <t>1400/10/19</t>
  </si>
  <si>
    <t>صادق صيدپور</t>
  </si>
  <si>
    <t>مجموعه کشاننده و صاف کننده خط 1 ماشين ريخته گري</t>
  </si>
  <si>
    <t>1400/10/20</t>
  </si>
  <si>
    <t>02/07/01/99/84</t>
  </si>
  <si>
    <t>ماسك كلاه دار جوشكاري</t>
  </si>
  <si>
    <t>1400/10/21</t>
  </si>
  <si>
    <t>02/07/01/03/42</t>
  </si>
  <si>
    <t>1400/10/22</t>
  </si>
  <si>
    <t>02/07/01/99/81</t>
  </si>
  <si>
    <t>كاپشن كارگري</t>
  </si>
  <si>
    <t>روح اله كياني</t>
  </si>
  <si>
    <t xml:space="preserve">وحيد شريعتي </t>
  </si>
  <si>
    <t>صادق صيد پور</t>
  </si>
  <si>
    <t>محمد رضا متصدي</t>
  </si>
  <si>
    <t>ابوالفضل باشي</t>
  </si>
  <si>
    <t>1400/10/23</t>
  </si>
  <si>
    <t>02/07/01/02/04</t>
  </si>
  <si>
    <t>1400/10/24</t>
  </si>
  <si>
    <t>1400/10/25</t>
  </si>
  <si>
    <t>عبداله ظهوري</t>
  </si>
  <si>
    <t>1400/11/06</t>
  </si>
  <si>
    <t>هادي هژبرپورآوري</t>
  </si>
  <si>
    <t>02/07/01/02/03</t>
  </si>
  <si>
    <t>سيد احسان مشتاقيان</t>
  </si>
  <si>
    <t>1400/10/26</t>
  </si>
  <si>
    <t>02/07/01/02/05</t>
  </si>
  <si>
    <t>02/07/01/02/06</t>
  </si>
  <si>
    <t>محمد انباز</t>
  </si>
  <si>
    <t>1400/10/27</t>
  </si>
  <si>
    <t>احسان متقيان</t>
  </si>
  <si>
    <t>1400/10/28</t>
  </si>
  <si>
    <t xml:space="preserve">هادي فروتن </t>
  </si>
  <si>
    <t>عليرضا صادقيان</t>
  </si>
  <si>
    <t>1400/10/29</t>
  </si>
  <si>
    <t>1400/10/30</t>
  </si>
  <si>
    <t>1400/11/01</t>
  </si>
  <si>
    <t>1400/11/02</t>
  </si>
  <si>
    <t>ابوالفضل صالحي</t>
  </si>
  <si>
    <t>1400/11/03</t>
  </si>
  <si>
    <t>02/07/01/02/051</t>
  </si>
  <si>
    <t>1400/11/04</t>
  </si>
  <si>
    <t>02/07/01/02/003</t>
  </si>
  <si>
    <t>سيدعلي حضرتي</t>
  </si>
  <si>
    <t>02/07/01/02/069</t>
  </si>
  <si>
    <t>02/07/01/10/91</t>
  </si>
  <si>
    <t>02/07/01/02/050</t>
  </si>
  <si>
    <t>02/07/01/02/005</t>
  </si>
  <si>
    <t>1400/11/21</t>
  </si>
  <si>
    <t>02/07/01/02/081</t>
  </si>
  <si>
    <t>1400/11/07</t>
  </si>
  <si>
    <t>02/07/01/02/052</t>
  </si>
  <si>
    <t>1400/11/08</t>
  </si>
  <si>
    <t>1400/11/09</t>
  </si>
  <si>
    <t>02/07/01/02/071</t>
  </si>
  <si>
    <t>02/07/01/99/86</t>
  </si>
  <si>
    <t>دستكش پلاستيكي يكبارمصرف</t>
  </si>
  <si>
    <t>1400/11/10</t>
  </si>
  <si>
    <t>1400/11/11</t>
  </si>
  <si>
    <t>02/07/01/02/015</t>
  </si>
  <si>
    <t>02/07/01/02/068</t>
  </si>
  <si>
    <t>02/07/01/02/013</t>
  </si>
  <si>
    <t>عمومي - لباس كار سفيد آشپزخانه</t>
  </si>
  <si>
    <t>مسعود دهقان</t>
  </si>
  <si>
    <t>سایر تجهیزات و ابزار آلات</t>
  </si>
  <si>
    <t>1400/11/12</t>
  </si>
  <si>
    <t>1400/11/13</t>
  </si>
  <si>
    <t>02/07/01/02/039</t>
  </si>
  <si>
    <t>هادي هژبر پورآوري</t>
  </si>
  <si>
    <t>1400/11/14</t>
  </si>
  <si>
    <t>02/07/01/02/014</t>
  </si>
  <si>
    <t>محمدرضا دشتي</t>
  </si>
  <si>
    <t>02/07/01/02/067</t>
  </si>
  <si>
    <t>1400/11/15</t>
  </si>
  <si>
    <t>02/07/01/02/049</t>
  </si>
  <si>
    <t xml:space="preserve">عبدالحميد بيگي </t>
  </si>
  <si>
    <t>1400/11/16</t>
  </si>
  <si>
    <t>1400/11/17</t>
  </si>
  <si>
    <t>02/07/01/02/026</t>
  </si>
  <si>
    <t>02/07/01/02/082</t>
  </si>
  <si>
    <t>مجتبي ميروكيلي</t>
  </si>
  <si>
    <t>1400/11/18</t>
  </si>
  <si>
    <t>1400/11/19</t>
  </si>
  <si>
    <t>02/07/01/02/034</t>
  </si>
  <si>
    <t>1400/11/20</t>
  </si>
  <si>
    <t>02/07/01/02/080</t>
  </si>
  <si>
    <t>1400/11/24</t>
  </si>
  <si>
    <t>1400/11/22</t>
  </si>
  <si>
    <t>1400/11/23</t>
  </si>
  <si>
    <t>بابك نورائي</t>
  </si>
  <si>
    <t>02/07/01/02/100</t>
  </si>
  <si>
    <t>ست ورزشي</t>
  </si>
  <si>
    <t>1400/12/09</t>
  </si>
  <si>
    <t>1400/11/25</t>
  </si>
  <si>
    <t>1400/11/26</t>
  </si>
  <si>
    <t>1400/11/27</t>
  </si>
  <si>
    <t>1400/11/28</t>
  </si>
  <si>
    <t>1400/11/29</t>
  </si>
  <si>
    <t>1400/11/30</t>
  </si>
  <si>
    <t>02/07/01/02/056</t>
  </si>
  <si>
    <t>02/07/01/02/057</t>
  </si>
  <si>
    <t>02/07/01/02/070</t>
  </si>
  <si>
    <t xml:space="preserve">مسلم دهقان </t>
  </si>
  <si>
    <t>1400/12/01</t>
  </si>
  <si>
    <t>1400/12/02</t>
  </si>
  <si>
    <t>1400/12/03</t>
  </si>
  <si>
    <t>1400/12/04</t>
  </si>
  <si>
    <t>محمود خبري</t>
  </si>
  <si>
    <t>1400/12/05</t>
  </si>
  <si>
    <t>1400/12/07</t>
  </si>
  <si>
    <t>1400/12/08</t>
  </si>
  <si>
    <t>02/07/01/03/38</t>
  </si>
  <si>
    <t>1400/12/10</t>
  </si>
  <si>
    <t>ولي اله درويش زاده</t>
  </si>
  <si>
    <t>1400/12/11</t>
  </si>
  <si>
    <t>1400/12/12</t>
  </si>
  <si>
    <t>1400/12/13</t>
  </si>
  <si>
    <t>حسين رجبعلي پور</t>
  </si>
  <si>
    <t>1400/12/14</t>
  </si>
  <si>
    <t>محسن دشتي</t>
  </si>
  <si>
    <t>مسعود زارع زاده</t>
  </si>
  <si>
    <t>02/07/01/02/032</t>
  </si>
  <si>
    <t>1400/12/21</t>
  </si>
  <si>
    <t>محمد مباركي</t>
  </si>
  <si>
    <t>مصطفي مكنتي</t>
  </si>
  <si>
    <t>02/07/01/02/031</t>
  </si>
  <si>
    <t>02/07/01/02/033</t>
  </si>
  <si>
    <t>حسين نورالهي</t>
  </si>
  <si>
    <t>1400/12/22</t>
  </si>
  <si>
    <t>1400/12/23</t>
  </si>
  <si>
    <t>1400/12/24</t>
  </si>
  <si>
    <t>1400/12/25</t>
  </si>
  <si>
    <t>1400/12/26</t>
  </si>
  <si>
    <t>02/07/01/02/009</t>
  </si>
  <si>
    <t>02/07/01/02/010</t>
  </si>
  <si>
    <t>1400/12/27</t>
  </si>
  <si>
    <t>1400/12/28</t>
  </si>
  <si>
    <t>1401/01/04</t>
  </si>
  <si>
    <t>1401/01/05</t>
  </si>
  <si>
    <t>1401/01/06</t>
  </si>
  <si>
    <t>حسين رجبعلي</t>
  </si>
  <si>
    <t>1401/01/07</t>
  </si>
  <si>
    <t>1401/01/08</t>
  </si>
  <si>
    <t xml:space="preserve">عيسي وكيلي </t>
  </si>
  <si>
    <t>1401/01/09</t>
  </si>
  <si>
    <t xml:space="preserve">عليرضا عشقي </t>
  </si>
  <si>
    <t>1401/01/10</t>
  </si>
  <si>
    <t>1401/01/11</t>
  </si>
  <si>
    <t>02/7/01/02/72</t>
  </si>
  <si>
    <t>لباس كار ديرسوز(بلوز و شلوار) سايز XL</t>
  </si>
  <si>
    <t>1401/01/12</t>
  </si>
  <si>
    <t>02/07/01/02/027</t>
  </si>
  <si>
    <t>محمدتقي توكلي</t>
  </si>
  <si>
    <t>1401/01/13</t>
  </si>
  <si>
    <t>1401/01/14</t>
  </si>
  <si>
    <t>مكي سياحي</t>
  </si>
  <si>
    <t>1401/01/15</t>
  </si>
  <si>
    <t>1401/01/16</t>
  </si>
  <si>
    <t>1401/01/17</t>
  </si>
  <si>
    <t>1401/01/18</t>
  </si>
  <si>
    <t>02/07/01/01/19</t>
  </si>
  <si>
    <t>كلاه ايمني باگوشي اير ماف سرخود</t>
  </si>
  <si>
    <t>1401/01/19</t>
  </si>
  <si>
    <t>1401/01/20</t>
  </si>
  <si>
    <t>1401/01/21</t>
  </si>
  <si>
    <t>ولي ا... درويش زاده</t>
  </si>
  <si>
    <t>1401/01/22</t>
  </si>
  <si>
    <t>1401/01/23</t>
  </si>
  <si>
    <t>02/07/01/02/079</t>
  </si>
  <si>
    <t>1401/01/24</t>
  </si>
  <si>
    <t>1401/01/25</t>
  </si>
  <si>
    <t>02/07/01/02/092</t>
  </si>
  <si>
    <t>لباس كار يكبار مصرف</t>
  </si>
  <si>
    <t>1401/01/26</t>
  </si>
  <si>
    <t>1401/01/27</t>
  </si>
  <si>
    <t>1401/01/28</t>
  </si>
  <si>
    <t>1401/01/29</t>
  </si>
  <si>
    <t xml:space="preserve">مسعود شكاري </t>
  </si>
  <si>
    <t>1401/01/30</t>
  </si>
  <si>
    <t>02/07/01/02/028</t>
  </si>
  <si>
    <t>1401/01/31</t>
  </si>
  <si>
    <t>1401/02/01</t>
  </si>
  <si>
    <t>1401/02/02</t>
  </si>
  <si>
    <t>1401/02/03</t>
  </si>
  <si>
    <t xml:space="preserve">حسين روح الهي </t>
  </si>
  <si>
    <t>1401/02/04</t>
  </si>
  <si>
    <t>1401/02/05</t>
  </si>
  <si>
    <t>1401/02/06</t>
  </si>
  <si>
    <t>بهادر ابراهيم زاده</t>
  </si>
  <si>
    <t>1401/02/07</t>
  </si>
  <si>
    <t>محمود بلوچ ذاكريان</t>
  </si>
  <si>
    <t>1401/02/08</t>
  </si>
  <si>
    <t>1401/02/09</t>
  </si>
  <si>
    <t>1401/02/10</t>
  </si>
  <si>
    <t>عقيل عبادي</t>
  </si>
  <si>
    <t>1401/02/11</t>
  </si>
  <si>
    <t>1401/02/12</t>
  </si>
  <si>
    <t>1401/02/13</t>
  </si>
  <si>
    <t xml:space="preserve">علي اكبر اسدي </t>
  </si>
  <si>
    <t>1401/02/14</t>
  </si>
  <si>
    <t>1401/02/15</t>
  </si>
  <si>
    <t xml:space="preserve">حسن روح اللهي </t>
  </si>
  <si>
    <t>1401/02/16</t>
  </si>
  <si>
    <t>1401/02/17</t>
  </si>
  <si>
    <t>1401/02/18</t>
  </si>
  <si>
    <t>1401/02/19</t>
  </si>
  <si>
    <t>محمد جواد شاخي</t>
  </si>
  <si>
    <t>1401/02/20</t>
  </si>
  <si>
    <t>1401/02/21</t>
  </si>
  <si>
    <t>1401/02/22</t>
  </si>
  <si>
    <t>1401/02/23</t>
  </si>
  <si>
    <t>1401/02/24</t>
  </si>
  <si>
    <t>1401/02/25</t>
  </si>
  <si>
    <t>02/07/01/02/022</t>
  </si>
  <si>
    <t>حسین رجبعلی پور</t>
  </si>
  <si>
    <t>علی اکبر اسدی</t>
  </si>
  <si>
    <t>1401/02/26</t>
  </si>
  <si>
    <t xml:space="preserve">مهدي كفاش </t>
  </si>
  <si>
    <t>1401/02/27</t>
  </si>
  <si>
    <t>مهرداد عليمردان پور</t>
  </si>
  <si>
    <t>1401/02/28</t>
  </si>
  <si>
    <t>مصطفي دهقاني</t>
  </si>
  <si>
    <t>1401/02/29</t>
  </si>
  <si>
    <t>1401/02/30</t>
  </si>
  <si>
    <t>1401/02/31</t>
  </si>
  <si>
    <t>1401/03/01</t>
  </si>
  <si>
    <t>محمد خبري</t>
  </si>
  <si>
    <t>1401/03/02</t>
  </si>
  <si>
    <t>1401/03/03</t>
  </si>
  <si>
    <t xml:space="preserve">محمدرضا دهقان </t>
  </si>
  <si>
    <t>1401/03/04</t>
  </si>
  <si>
    <t>1401/03/05</t>
  </si>
  <si>
    <t>1401/03/06</t>
  </si>
  <si>
    <t>محمد رضايوسفي</t>
  </si>
  <si>
    <t>1401/03/07</t>
  </si>
  <si>
    <t>1401/03/08</t>
  </si>
  <si>
    <t>1401/03/09</t>
  </si>
  <si>
    <t>1401/03/10</t>
  </si>
  <si>
    <t>1401/03/11</t>
  </si>
  <si>
    <t>سيدپويا خزان زاده</t>
  </si>
  <si>
    <t>1401/03/12</t>
  </si>
  <si>
    <t>1401/03/13</t>
  </si>
  <si>
    <t>1401/03/14</t>
  </si>
  <si>
    <t>1401/03/15</t>
  </si>
  <si>
    <t>1401/03/16</t>
  </si>
  <si>
    <t>1401/03/17</t>
  </si>
  <si>
    <t>علیرضا احمدی</t>
  </si>
  <si>
    <t>1401/03/18</t>
  </si>
  <si>
    <t>1401/03/19</t>
  </si>
  <si>
    <t>1401/03/20</t>
  </si>
  <si>
    <t>1401/03/21</t>
  </si>
  <si>
    <t>1401/03/22</t>
  </si>
  <si>
    <t>1401/03/23</t>
  </si>
  <si>
    <t>هادي هژبر پور</t>
  </si>
  <si>
    <t>1401/03/24</t>
  </si>
  <si>
    <t>1401/03/25</t>
  </si>
  <si>
    <t>1401/03/26</t>
  </si>
  <si>
    <t>1401/03/27</t>
  </si>
  <si>
    <t>1401/03/28</t>
  </si>
  <si>
    <t>1401/03/29</t>
  </si>
  <si>
    <t>1401/03/30</t>
  </si>
  <si>
    <t>02/07/01/07/10</t>
  </si>
  <si>
    <t>دستكش ظرف شويي</t>
  </si>
  <si>
    <t>ابوالفضل دشتي</t>
  </si>
  <si>
    <t>1401/03/31</t>
  </si>
  <si>
    <t>1401/04/01</t>
  </si>
  <si>
    <t>فردين بيگي خبري</t>
  </si>
  <si>
    <t>02/07/01/02/006</t>
  </si>
  <si>
    <t>1401/04/02</t>
  </si>
  <si>
    <t>1401/04/03</t>
  </si>
  <si>
    <t>02/07/01/02/038</t>
  </si>
  <si>
    <t>1401/04/04</t>
  </si>
  <si>
    <t>جابر عليخاني</t>
  </si>
  <si>
    <t>1401/04/05</t>
  </si>
  <si>
    <t>02/07/01/01/20</t>
  </si>
  <si>
    <t>فردين بيگي</t>
  </si>
  <si>
    <t>1401/04/06</t>
  </si>
  <si>
    <t>1401/04/07</t>
  </si>
  <si>
    <t>1401/04/08</t>
  </si>
  <si>
    <t>1401/04/09</t>
  </si>
  <si>
    <t>1401/04/11</t>
  </si>
  <si>
    <t>محمدعلي صديقي</t>
  </si>
  <si>
    <t>1401/04/12</t>
  </si>
  <si>
    <t>1401/04/13</t>
  </si>
  <si>
    <t>1401/04/14</t>
  </si>
  <si>
    <t xml:space="preserve">محسن زارع </t>
  </si>
  <si>
    <t>اکبر بهرامی</t>
  </si>
  <si>
    <t>1401/04/15</t>
  </si>
  <si>
    <t>علیرضا عشقی</t>
  </si>
  <si>
    <t xml:space="preserve">مهدي بيگي </t>
  </si>
  <si>
    <t>1401/04/16</t>
  </si>
  <si>
    <t>1401/04/17</t>
  </si>
  <si>
    <t>1401/04/18</t>
  </si>
  <si>
    <t>1401/04/20</t>
  </si>
  <si>
    <t>1401/04/21</t>
  </si>
  <si>
    <t>02/07/01/02/083</t>
  </si>
  <si>
    <t>عبدالرحيم خوشنام</t>
  </si>
  <si>
    <t>1401/04/22</t>
  </si>
  <si>
    <t>1401/04/23</t>
  </si>
  <si>
    <t>1401/04/24</t>
  </si>
  <si>
    <t>علي خاني</t>
  </si>
  <si>
    <t>1401/04/25</t>
  </si>
  <si>
    <t>مهردادعليمردان پور</t>
  </si>
  <si>
    <t>1401/04/26</t>
  </si>
  <si>
    <t>هادي هژبري پور</t>
  </si>
  <si>
    <t>اثاثیه و ملزومات نسوزكاري</t>
  </si>
  <si>
    <t xml:space="preserve">محمدرضا زارع </t>
  </si>
  <si>
    <t>حميد سالم</t>
  </si>
  <si>
    <t>1401/04/27</t>
  </si>
  <si>
    <t>1401/04/28</t>
  </si>
  <si>
    <t>1401/04/29</t>
  </si>
  <si>
    <t>1401/04/30</t>
  </si>
  <si>
    <t xml:space="preserve">برزو شكوهي </t>
  </si>
  <si>
    <t>1401/04/31</t>
  </si>
  <si>
    <t>1401/05/01</t>
  </si>
  <si>
    <t>علي احمد زاده</t>
  </si>
  <si>
    <t>1401/05/02</t>
  </si>
  <si>
    <t>1401/05/03</t>
  </si>
  <si>
    <t>ساجد رحيمي</t>
  </si>
  <si>
    <t>1401/05/04</t>
  </si>
  <si>
    <t>1401/05/06</t>
  </si>
  <si>
    <t>02/07/01/02/030</t>
  </si>
  <si>
    <t>شهرام تقيان</t>
  </si>
  <si>
    <t>ابوالفضل معصومي</t>
  </si>
  <si>
    <t>1401/05/07</t>
  </si>
  <si>
    <t>اميرحسين زاراعتي</t>
  </si>
  <si>
    <t>1401/05/08</t>
  </si>
  <si>
    <t>سيد مجتبي مير وكيلي</t>
  </si>
  <si>
    <t>محمدرضا دهقانيزاده</t>
  </si>
  <si>
    <t>1401/05/09</t>
  </si>
  <si>
    <t xml:space="preserve">مهدي حساني </t>
  </si>
  <si>
    <t>1401/05/10</t>
  </si>
  <si>
    <t>1401/05/11</t>
  </si>
  <si>
    <t>عليرضا خليلي تبار</t>
  </si>
  <si>
    <t>1401/05/12</t>
  </si>
  <si>
    <t xml:space="preserve">محمد رنجبر </t>
  </si>
  <si>
    <t>1401/05/13</t>
  </si>
  <si>
    <t>1401/05/14</t>
  </si>
  <si>
    <t>1401/05/15</t>
  </si>
  <si>
    <t>واحد خدمات اداري - اثاثیه و ملزومات</t>
  </si>
  <si>
    <t>1401/05/18</t>
  </si>
  <si>
    <t>1401/05/19</t>
  </si>
  <si>
    <t>1401/05/20</t>
  </si>
  <si>
    <t>1401/05/21</t>
  </si>
  <si>
    <t>1401/05/22</t>
  </si>
  <si>
    <t>علي قلتاشي</t>
  </si>
  <si>
    <t>1401/05/23</t>
  </si>
  <si>
    <t>ابراهيم زارع ارناني</t>
  </si>
  <si>
    <t>1401/05/24</t>
  </si>
  <si>
    <t>1401/05/25</t>
  </si>
  <si>
    <t>1401/05/26</t>
  </si>
  <si>
    <t>1401/05/28</t>
  </si>
  <si>
    <t>1401/05/29</t>
  </si>
  <si>
    <t>1401/05/30</t>
  </si>
  <si>
    <t>1401/05/31</t>
  </si>
  <si>
    <t>1401/06/01</t>
  </si>
  <si>
    <t>02/07/01/02/078</t>
  </si>
  <si>
    <t>1401/06/02</t>
  </si>
  <si>
    <t>1401/06/03</t>
  </si>
  <si>
    <t>1401/06/04</t>
  </si>
  <si>
    <t>1401/06/05</t>
  </si>
  <si>
    <t>حميدرضا حجار</t>
  </si>
  <si>
    <t>1401/06/06</t>
  </si>
  <si>
    <t>1401/06/07</t>
  </si>
  <si>
    <t>مجتبي برومند</t>
  </si>
  <si>
    <t>1401/06/08</t>
  </si>
  <si>
    <t>1401/06/09</t>
  </si>
  <si>
    <t>مصيب محمد علي پور</t>
  </si>
  <si>
    <t>02/07/01/02/053</t>
  </si>
  <si>
    <t>1401/06/10</t>
  </si>
  <si>
    <t>محمد جواد استواري</t>
  </si>
  <si>
    <t>1401/06/11</t>
  </si>
  <si>
    <t>1401/06/12</t>
  </si>
  <si>
    <t xml:space="preserve">افشين دانشور </t>
  </si>
  <si>
    <t>1401/06/13</t>
  </si>
  <si>
    <t>1401/06/14</t>
  </si>
  <si>
    <t>1401/06/15</t>
  </si>
  <si>
    <t>1401/06/16</t>
  </si>
  <si>
    <t>1401/06/17</t>
  </si>
  <si>
    <t>1401/06/18</t>
  </si>
  <si>
    <t>1401/06/19</t>
  </si>
  <si>
    <t>1401/06/20</t>
  </si>
  <si>
    <t xml:space="preserve">حميدرضا سالم </t>
  </si>
  <si>
    <t>1401/06/21</t>
  </si>
  <si>
    <t>1401/06/22</t>
  </si>
  <si>
    <t>محمود راهدار</t>
  </si>
  <si>
    <t>ابراهیم قلتاش</t>
  </si>
  <si>
    <t>جعفر کرمی</t>
  </si>
  <si>
    <t>1401/06/23</t>
  </si>
  <si>
    <t>حسین علیان</t>
  </si>
  <si>
    <t>امید یوسفی</t>
  </si>
  <si>
    <t>1401/06/24</t>
  </si>
  <si>
    <t>1401/06/25</t>
  </si>
  <si>
    <t>1401/06/26</t>
  </si>
  <si>
    <t>1401/06/27</t>
  </si>
  <si>
    <t>1401/06/28</t>
  </si>
  <si>
    <t>02/07/01/02/066</t>
  </si>
  <si>
    <t>1401/06/29</t>
  </si>
  <si>
    <t>1401/06/30</t>
  </si>
  <si>
    <t>02/07/01/02/035</t>
  </si>
  <si>
    <t>1401/06/31</t>
  </si>
  <si>
    <t>1401/07/01</t>
  </si>
  <si>
    <t>لوازم ایمنی و حفاظت فردی جرثقيل ها</t>
  </si>
  <si>
    <t>1401/07/02</t>
  </si>
  <si>
    <t>02/07/01/02/020</t>
  </si>
  <si>
    <t>1401/07/03</t>
  </si>
  <si>
    <t>عبد الخالق دانشور</t>
  </si>
  <si>
    <t>1401/07/04</t>
  </si>
  <si>
    <t>1401/07/05</t>
  </si>
  <si>
    <t>1401/07/06</t>
  </si>
  <si>
    <t>ابوالفضل سوركي</t>
  </si>
  <si>
    <t>1401/07/07</t>
  </si>
  <si>
    <t>02/07/01/99/88</t>
  </si>
  <si>
    <t>جوراب ورزشي</t>
  </si>
  <si>
    <t>1401/07/08</t>
  </si>
  <si>
    <t>1401/07/09</t>
  </si>
  <si>
    <t>1401/07/10</t>
  </si>
  <si>
    <t>02/07/01/02/025</t>
  </si>
  <si>
    <t>1401/07/11</t>
  </si>
  <si>
    <t>1401/07/12</t>
  </si>
  <si>
    <t>1401/07/13</t>
  </si>
  <si>
    <t>1401/07/14</t>
  </si>
  <si>
    <t>1401/07/15</t>
  </si>
  <si>
    <t>1401/07/16</t>
  </si>
  <si>
    <t>02/07/01/02/077</t>
  </si>
  <si>
    <t>02/07/01/02/019</t>
  </si>
  <si>
    <t>1401/07/17</t>
  </si>
  <si>
    <t>معين ترابي</t>
  </si>
  <si>
    <t>1401/07/18</t>
  </si>
  <si>
    <t xml:space="preserve">ابوالفضل صالحي </t>
  </si>
  <si>
    <t>1401/07/19</t>
  </si>
  <si>
    <t>1401/07/20</t>
  </si>
  <si>
    <t>1401/07/21</t>
  </si>
  <si>
    <t>1401/07/22</t>
  </si>
  <si>
    <t>محمدجواد استواري</t>
  </si>
  <si>
    <t>حسين كامو</t>
  </si>
  <si>
    <t>1401/07/23</t>
  </si>
  <si>
    <t>1401/07/24</t>
  </si>
  <si>
    <t>1401/07/25</t>
  </si>
  <si>
    <t>1401/07/26</t>
  </si>
  <si>
    <t>1401/07/27</t>
  </si>
  <si>
    <t>1401/07/28</t>
  </si>
  <si>
    <t>1401/07/29</t>
  </si>
  <si>
    <t>1401/07/30</t>
  </si>
  <si>
    <t>فخرالدين شاهرخي</t>
  </si>
  <si>
    <t>02/07/01/03/95</t>
  </si>
  <si>
    <t>ايمني - نمونه و متفرقه - كفش ايمني</t>
  </si>
  <si>
    <t>1401/08/01</t>
  </si>
  <si>
    <t>02/07/01/02/098</t>
  </si>
  <si>
    <t>1401/08/02</t>
  </si>
  <si>
    <t>1401/08/03</t>
  </si>
  <si>
    <t>مهدي نكوئي فرد</t>
  </si>
  <si>
    <t>1401/08/04</t>
  </si>
  <si>
    <t>02/07/01/02/059</t>
  </si>
  <si>
    <t>محمدرضا فرخي</t>
  </si>
  <si>
    <t>1401/08/05</t>
  </si>
  <si>
    <t>02/07/01/03/96</t>
  </si>
  <si>
    <t>مهدي نكوئي فر</t>
  </si>
  <si>
    <t>1401/08/06</t>
  </si>
  <si>
    <t>1401/08/07</t>
  </si>
  <si>
    <t>1401/08/08</t>
  </si>
  <si>
    <t>1401/08/09</t>
  </si>
  <si>
    <t>1401/08/10</t>
  </si>
  <si>
    <t>سعيد ميرقلي</t>
  </si>
  <si>
    <t>1401/08/11</t>
  </si>
  <si>
    <t>1401/08/12</t>
  </si>
  <si>
    <t>1401/08/13</t>
  </si>
  <si>
    <t>1401/08/14</t>
  </si>
  <si>
    <t>محمودبلوچ ذاكريان</t>
  </si>
  <si>
    <t>احسان اسماعيلي</t>
  </si>
  <si>
    <t>مهدي نكويي</t>
  </si>
  <si>
    <t>1401/08/15</t>
  </si>
  <si>
    <t>1401/08/16</t>
  </si>
  <si>
    <t>محمدرضادهقان</t>
  </si>
  <si>
    <t>1401/08/17</t>
  </si>
  <si>
    <t>1401/08/18</t>
  </si>
  <si>
    <t>يوسف آب سالان</t>
  </si>
  <si>
    <t>وحيد حيدري</t>
  </si>
  <si>
    <t>1401/08/19</t>
  </si>
  <si>
    <t>علي احمدزاده</t>
  </si>
  <si>
    <t>1401/08/20</t>
  </si>
  <si>
    <t>پوشر 1</t>
  </si>
  <si>
    <t>1401/08/21</t>
  </si>
  <si>
    <t>1401/08/22</t>
  </si>
  <si>
    <t>امير كارگر</t>
  </si>
  <si>
    <t>02/07/01/02/001</t>
  </si>
  <si>
    <t>عمومي - لباس بادگير</t>
  </si>
  <si>
    <t xml:space="preserve">بهلول صدقي </t>
  </si>
  <si>
    <t>1401/08/23</t>
  </si>
  <si>
    <t>1401/08/24</t>
  </si>
  <si>
    <t xml:space="preserve">سجاد احمدي </t>
  </si>
  <si>
    <t>1401/08/25</t>
  </si>
  <si>
    <t>محمدرضا حیدری</t>
  </si>
  <si>
    <t>1401/08/26</t>
  </si>
  <si>
    <t>1401/08/27</t>
  </si>
  <si>
    <t>1401/08/28</t>
  </si>
  <si>
    <t>02/07/01/02/055</t>
  </si>
  <si>
    <t>02/07/01/02/058</t>
  </si>
  <si>
    <t>1401/08/29</t>
  </si>
  <si>
    <t xml:space="preserve">عباس زارع </t>
  </si>
  <si>
    <t>1401/08/30</t>
  </si>
  <si>
    <t>محمد حائري</t>
  </si>
  <si>
    <t>1401/09/01</t>
  </si>
  <si>
    <t xml:space="preserve">حسين عليان </t>
  </si>
  <si>
    <t>1401/09/02</t>
  </si>
  <si>
    <t>1401/09/03</t>
  </si>
  <si>
    <t>02/07/01/02/096</t>
  </si>
  <si>
    <t>1401/09/04</t>
  </si>
  <si>
    <t>1401/09/05</t>
  </si>
  <si>
    <t>1401/09/06</t>
  </si>
  <si>
    <t>1401/09/07</t>
  </si>
  <si>
    <t>1401/09/08</t>
  </si>
  <si>
    <t>1401/09/09</t>
  </si>
  <si>
    <t>1401/09/10</t>
  </si>
  <si>
    <t>محمدرضازارع</t>
  </si>
  <si>
    <t>1401/09/11</t>
  </si>
  <si>
    <t>1401/09/12</t>
  </si>
  <si>
    <t>1401/09/13</t>
  </si>
  <si>
    <t>ناصر ترشیزی</t>
  </si>
  <si>
    <t>1401/09/14</t>
  </si>
  <si>
    <t>محمد رضا فرخي</t>
  </si>
  <si>
    <t>يوسف آبسالان</t>
  </si>
  <si>
    <t>1401/09/15</t>
  </si>
  <si>
    <t>1401/09/16</t>
  </si>
  <si>
    <t>1401/09/17</t>
  </si>
  <si>
    <t>محمد حسن ذهبي</t>
  </si>
  <si>
    <t>حميد حجار</t>
  </si>
  <si>
    <t>1401/09/18</t>
  </si>
  <si>
    <t>1401/09/19</t>
  </si>
  <si>
    <t>يزدانبخش بنيادي پور</t>
  </si>
  <si>
    <t>1401/09/20</t>
  </si>
  <si>
    <t>محمدرضاحيدري</t>
  </si>
  <si>
    <t>1401/09/21</t>
  </si>
  <si>
    <t>سيدمحمد ميرطبايي</t>
  </si>
  <si>
    <t>1401/09/22</t>
  </si>
  <si>
    <t>1401/09/23</t>
  </si>
  <si>
    <t>02/07/01/02/008</t>
  </si>
  <si>
    <t>1401/09/24</t>
  </si>
  <si>
    <t>علي محرابي</t>
  </si>
  <si>
    <t>1401/09/25</t>
  </si>
  <si>
    <t xml:space="preserve">ابراهيم ناو </t>
  </si>
  <si>
    <t>1401/09/26</t>
  </si>
  <si>
    <t>1401/09/27</t>
  </si>
  <si>
    <t>1401/09/28</t>
  </si>
  <si>
    <t>02/07/01/03/06</t>
  </si>
  <si>
    <t>1401/09/29</t>
  </si>
  <si>
    <t>1401/09/30</t>
  </si>
  <si>
    <t>02/07/01/02/097</t>
  </si>
  <si>
    <t>1401/10/01</t>
  </si>
  <si>
    <t>اميد نائيني</t>
  </si>
  <si>
    <t>1401/10/02</t>
  </si>
  <si>
    <t>1401/10/03</t>
  </si>
  <si>
    <t>02/07/01/02/074</t>
  </si>
  <si>
    <t>1401/10/04</t>
  </si>
  <si>
    <t>الهه كريمي</t>
  </si>
  <si>
    <t>رضا حسني دهج</t>
  </si>
  <si>
    <t>1401/10/05</t>
  </si>
  <si>
    <t>1401/10/06</t>
  </si>
  <si>
    <t>1401/10/07</t>
  </si>
  <si>
    <t>1401/10/08</t>
  </si>
  <si>
    <t xml:space="preserve">محمد مباركي </t>
  </si>
  <si>
    <t>1401/10/09</t>
  </si>
  <si>
    <t>1401/10/10</t>
  </si>
  <si>
    <t>اميد حزباوي</t>
  </si>
  <si>
    <t>1401/10/11</t>
  </si>
  <si>
    <t>1401/10/12</t>
  </si>
  <si>
    <t>محمدعلي حساني</t>
  </si>
  <si>
    <t>1401/10/13</t>
  </si>
  <si>
    <t>1401/10/14</t>
  </si>
  <si>
    <t>1401/10/15</t>
  </si>
  <si>
    <t>1401/10/16</t>
  </si>
  <si>
    <t>اثاثیه و ملزومات ذوب</t>
  </si>
  <si>
    <t>1401/10/17</t>
  </si>
  <si>
    <t>1401/10/18</t>
  </si>
  <si>
    <t>1401/10/19</t>
  </si>
  <si>
    <t xml:space="preserve">علي غلامي </t>
  </si>
  <si>
    <t>1401/10/20</t>
  </si>
  <si>
    <t>1401/10/21</t>
  </si>
  <si>
    <t>1401/10/22</t>
  </si>
  <si>
    <t>1401/10/23</t>
  </si>
  <si>
    <t>1401/10/24</t>
  </si>
  <si>
    <t>02/07/01/02/048</t>
  </si>
  <si>
    <t>1401/10/25</t>
  </si>
  <si>
    <t>مسعود دشتي</t>
  </si>
  <si>
    <t>1401/10/26</t>
  </si>
  <si>
    <t>1401/10/27</t>
  </si>
  <si>
    <t>1401/10/28</t>
  </si>
  <si>
    <t>روح ا... كياني</t>
  </si>
  <si>
    <t>هادي هژبرپور راوري</t>
  </si>
  <si>
    <t>1401/10/29</t>
  </si>
  <si>
    <t>1401/10/30</t>
  </si>
  <si>
    <t>1401/11/01</t>
  </si>
  <si>
    <t>1401/11/02</t>
  </si>
  <si>
    <t>مهرداد عليمردان</t>
  </si>
  <si>
    <t>1401/11/03</t>
  </si>
  <si>
    <t>1401/11/04</t>
  </si>
  <si>
    <t>1401/11/05</t>
  </si>
  <si>
    <t>1401/11/06</t>
  </si>
  <si>
    <t>1401/11/07</t>
  </si>
  <si>
    <t>1401/11/08</t>
  </si>
  <si>
    <t>1401/11/09</t>
  </si>
  <si>
    <t>1401/11/10</t>
  </si>
  <si>
    <t>1401/11/11</t>
  </si>
  <si>
    <t>1401/11/12</t>
  </si>
  <si>
    <t>1401/11/13</t>
  </si>
  <si>
    <t>1401/11/14</t>
  </si>
  <si>
    <t>1401/11/15</t>
  </si>
  <si>
    <t>1401/11/16</t>
  </si>
  <si>
    <t>02/07/01/02/004</t>
  </si>
  <si>
    <t>1401/11/17</t>
  </si>
  <si>
    <t>1401/11/18</t>
  </si>
  <si>
    <t>غلامرضا شادانفر</t>
  </si>
  <si>
    <t>1401/11/19</t>
  </si>
  <si>
    <t>1401/11/20</t>
  </si>
  <si>
    <t>1401/11/21</t>
  </si>
  <si>
    <t>1401/11/22</t>
  </si>
  <si>
    <t>02/07/01/02/029</t>
  </si>
  <si>
    <t>1401/11/23</t>
  </si>
  <si>
    <t>علي اكبر ظهوري</t>
  </si>
  <si>
    <t>1401/11/24</t>
  </si>
  <si>
    <t>1401/11/25</t>
  </si>
  <si>
    <t>1401/11/26</t>
  </si>
  <si>
    <t>1401/11/27</t>
  </si>
  <si>
    <t>1401/11/28</t>
  </si>
  <si>
    <t>1401/11/29</t>
  </si>
  <si>
    <t>1401/11/30</t>
  </si>
  <si>
    <t>1401/12/01</t>
  </si>
  <si>
    <t>1401/12/02</t>
  </si>
  <si>
    <t>1401/12/03</t>
  </si>
  <si>
    <t>1401/12/04</t>
  </si>
  <si>
    <t>1401/12/05</t>
  </si>
  <si>
    <t>1401/12/06</t>
  </si>
  <si>
    <t>1401/12/07</t>
  </si>
  <si>
    <t>اثاثیه و ملزومات واحد کنترل کیفیت</t>
  </si>
  <si>
    <t>1401/12/08</t>
  </si>
  <si>
    <t>سيد مجيد طباطبايي</t>
  </si>
  <si>
    <t>1401/12/09</t>
  </si>
  <si>
    <t>1401/12/10</t>
  </si>
  <si>
    <t>1401/12/11</t>
  </si>
  <si>
    <t>1401/12/12</t>
  </si>
  <si>
    <t>1401/12/16</t>
  </si>
  <si>
    <t xml:space="preserve">محمدرضا حيدري </t>
  </si>
  <si>
    <t>1401/12/17</t>
  </si>
  <si>
    <t>1401/12/18</t>
  </si>
  <si>
    <t>1401/12/19</t>
  </si>
  <si>
    <t>1401/12/20</t>
  </si>
  <si>
    <t>1401/12/21</t>
  </si>
  <si>
    <t xml:space="preserve">ابوالفضل معصومي </t>
  </si>
  <si>
    <t>1401/12/22</t>
  </si>
  <si>
    <t>1401/12/23</t>
  </si>
  <si>
    <t>1401/12/24</t>
  </si>
  <si>
    <t>سيد علي حضرتي</t>
  </si>
  <si>
    <t>1401/12/25</t>
  </si>
  <si>
    <t>1401/12/26</t>
  </si>
  <si>
    <t>1401/12/27</t>
  </si>
  <si>
    <t>1401/12/28</t>
  </si>
  <si>
    <t>1402/01/04</t>
  </si>
  <si>
    <t>02/08/01/99/0008</t>
  </si>
  <si>
    <t>02/08/01/07/0002</t>
  </si>
  <si>
    <t>02/08/01/02/0007</t>
  </si>
  <si>
    <t>لباس كار نسوز (بلوز و شلوار ) سايز  M</t>
  </si>
  <si>
    <t>02/08/01/02/0009</t>
  </si>
  <si>
    <t>لباس كار نسوز (بلوز و شلوار ) سايز  L</t>
  </si>
  <si>
    <t>02/08/01/03/0031</t>
  </si>
  <si>
    <t>1402/01/05</t>
  </si>
  <si>
    <t>02/08/01/05/0004</t>
  </si>
  <si>
    <t>02/08/01/02/0048</t>
  </si>
  <si>
    <t>02/08/01/08/0002</t>
  </si>
  <si>
    <t>02/08/01/03/0021</t>
  </si>
  <si>
    <t>پوتين ايمني نسوز سايز 44</t>
  </si>
  <si>
    <t>02/08/01/08/0007</t>
  </si>
  <si>
    <t>02/08/01/07/0011</t>
  </si>
  <si>
    <t>02/08/01/07/0012</t>
  </si>
  <si>
    <t>02/08/01/02/0047</t>
  </si>
  <si>
    <t>لباس كار ديرسوز(بلوز و شلوار) سايز L</t>
  </si>
  <si>
    <t>02/08/01/06/0001</t>
  </si>
  <si>
    <t>02/08/01/06/0003</t>
  </si>
  <si>
    <t>02/08/01/07/0001</t>
  </si>
  <si>
    <t>02/08/01/99/0006</t>
  </si>
  <si>
    <t>02/08/01/03/0034</t>
  </si>
  <si>
    <t>02/08/01/06/0002</t>
  </si>
  <si>
    <t>1402/01/06</t>
  </si>
  <si>
    <t>02/08/01/02/0044</t>
  </si>
  <si>
    <t>لباس كار نسوز(بلوز و شلوار) سايز S</t>
  </si>
  <si>
    <t>02/08/01/08/0008</t>
  </si>
  <si>
    <t>02/08/01/09/0002</t>
  </si>
  <si>
    <t>02/08/01/03/0032</t>
  </si>
  <si>
    <t>1402/01/07</t>
  </si>
  <si>
    <t>02/08/01/03/0017</t>
  </si>
  <si>
    <t>پوتين ايمني نسوز شماره 43</t>
  </si>
  <si>
    <t>هادي هژبرپور آوري</t>
  </si>
  <si>
    <t>02/08/01/09/0009</t>
  </si>
  <si>
    <t>02/08/01/01/0002</t>
  </si>
  <si>
    <t>1402/01/08</t>
  </si>
  <si>
    <t>02/08/01/02/0045</t>
  </si>
  <si>
    <t>لباس كار ديرسوز(بلوز و شلوار) سايز S</t>
  </si>
  <si>
    <t>02/08/01/03/0019</t>
  </si>
  <si>
    <t>كفش ايمني عايق برق سايز 43</t>
  </si>
  <si>
    <t>1402/01/09</t>
  </si>
  <si>
    <t>1402/01/10</t>
  </si>
  <si>
    <t>02/08/01/02/0056</t>
  </si>
  <si>
    <t>لباس كار ديرسوز(شلوار) سايز L</t>
  </si>
  <si>
    <t>محمد بلوچ ذاكريان</t>
  </si>
  <si>
    <t>02/08/01/08/0003</t>
  </si>
  <si>
    <t>نقاب تيره محافظ صورت  canasafe</t>
  </si>
  <si>
    <t>مصرف مواد مصارف تولید</t>
  </si>
  <si>
    <t>1402/01/11</t>
  </si>
  <si>
    <t>02/08/01/02/0046</t>
  </si>
  <si>
    <t>لباس كار ديرسوز(بلوز و شلوار) سايز M</t>
  </si>
  <si>
    <t>02/08/01/02/0006</t>
  </si>
  <si>
    <t>لباس كار (بلوز و شلوار) سايز  M</t>
  </si>
  <si>
    <t>1402/01/12</t>
  </si>
  <si>
    <t>1402/01/13</t>
  </si>
  <si>
    <t>02/08/01/03/0002</t>
  </si>
  <si>
    <t>كفش ايمني سايز 43</t>
  </si>
  <si>
    <t>02/08/01/03/0012</t>
  </si>
  <si>
    <t>كفش ايمني عايق برق سايز 41</t>
  </si>
  <si>
    <t>مهدي نكيوِئي فرد</t>
  </si>
  <si>
    <t>1402/01/14</t>
  </si>
  <si>
    <t>02/08/01/09/0007</t>
  </si>
  <si>
    <t>1402/01/15</t>
  </si>
  <si>
    <t>02/08/01/01/0001</t>
  </si>
  <si>
    <t>1402/01/16</t>
  </si>
  <si>
    <t>02/08/01/99/0007</t>
  </si>
  <si>
    <t>02/08/01/07/0009</t>
  </si>
  <si>
    <t>1402/01/17</t>
  </si>
  <si>
    <t>02/08/01/03/0013</t>
  </si>
  <si>
    <t>پوتين ايمني نسوز سايز 42</t>
  </si>
  <si>
    <t>02/08/01/03/0001</t>
  </si>
  <si>
    <t>كفش ايمني سايز 42</t>
  </si>
  <si>
    <t>1402/01/18</t>
  </si>
  <si>
    <t>02/08/01/02/0050</t>
  </si>
  <si>
    <t>لباس كار ديرسوز(بلوز و شلوار) سايز XXXL</t>
  </si>
  <si>
    <t>1402/01/19</t>
  </si>
  <si>
    <t>مهدي خراساني</t>
  </si>
  <si>
    <t>02/08/01/04/0003</t>
  </si>
  <si>
    <t>عينك سنگ زني بغل توري</t>
  </si>
  <si>
    <t>02/08/01/04/0002</t>
  </si>
  <si>
    <t>عينك تيره برشكاري</t>
  </si>
  <si>
    <t>02/08/01/02/0049</t>
  </si>
  <si>
    <t>لباس كار ديرسوز(بلوز و شلوار) سايز XXL</t>
  </si>
  <si>
    <t>محسن پور محي آبادي</t>
  </si>
  <si>
    <t>02/08/01/03/0004</t>
  </si>
  <si>
    <t>كفش ايمني سايز 45</t>
  </si>
  <si>
    <t>02/08/01/03/0015</t>
  </si>
  <si>
    <t>كفش ايمني عايق برق سايز 42</t>
  </si>
  <si>
    <t>1402/01/20</t>
  </si>
  <si>
    <t>محمدعلي دهقان</t>
  </si>
  <si>
    <t>02/08/01/01/0005</t>
  </si>
  <si>
    <t>02/08/01/02/0008</t>
  </si>
  <si>
    <t>لباس كار (بلوز و شلوار) سايز  L</t>
  </si>
  <si>
    <t>02/08/01/02/0035</t>
  </si>
  <si>
    <t>لباس كار (شلوار) سايز M</t>
  </si>
  <si>
    <t>02/08/01/02/0029</t>
  </si>
  <si>
    <t>لباس كار (بلوز) سايز M</t>
  </si>
  <si>
    <t>02/08/01/03/0006</t>
  </si>
  <si>
    <t>كفش ايمني ساز 40</t>
  </si>
  <si>
    <t>02/08/01/03/0033</t>
  </si>
  <si>
    <t>1402/01/21</t>
  </si>
  <si>
    <t>02/08/01/07/0005</t>
  </si>
  <si>
    <t>1402/01/22</t>
  </si>
  <si>
    <t>02/08/01/03/0010</t>
  </si>
  <si>
    <t>پوتين ايمني نسوز شماره 41</t>
  </si>
  <si>
    <t>1402/01/23</t>
  </si>
  <si>
    <t>02/08/01/99/0011</t>
  </si>
  <si>
    <t>02/08/01/03/0003</t>
  </si>
  <si>
    <t>كفش ايمني سايز 44</t>
  </si>
  <si>
    <t>1402/01/24</t>
  </si>
  <si>
    <t>1402/01/25</t>
  </si>
  <si>
    <t>1402/01/26</t>
  </si>
  <si>
    <t>محمد دهقان چناري</t>
  </si>
  <si>
    <t>02/08/01/04/0004</t>
  </si>
  <si>
    <t>عينك گاگل</t>
  </si>
  <si>
    <t>02/08/01/08/0004</t>
  </si>
  <si>
    <t>1402/01/27</t>
  </si>
  <si>
    <t>سيد سعيدحسيني</t>
  </si>
  <si>
    <t>02/08/01/04/0006</t>
  </si>
  <si>
    <t>عينك كهربايي (روكلاهي)</t>
  </si>
  <si>
    <t>1402/01/28</t>
  </si>
  <si>
    <t>02/08/01/02/0039</t>
  </si>
  <si>
    <t>لباس كار (شلوار) سايز XXXL</t>
  </si>
  <si>
    <t>1402/01/29</t>
  </si>
  <si>
    <t>02/08/01/02/0011</t>
  </si>
  <si>
    <t>لباس كار (بلوز و شلوار) سايز  XL</t>
  </si>
  <si>
    <t>1402/01/30</t>
  </si>
  <si>
    <t>02/08/01/03/0030</t>
  </si>
  <si>
    <t>1402/02/01</t>
  </si>
  <si>
    <t>02/08/01/02/0017</t>
  </si>
  <si>
    <t>لباس كار،كارشناسي سايز XL</t>
  </si>
  <si>
    <t>1402/02/02</t>
  </si>
  <si>
    <t>1402/02/03</t>
  </si>
  <si>
    <t>02/08/01/03/0022</t>
  </si>
  <si>
    <t>كفش ايمني عايق برق سايز 44</t>
  </si>
  <si>
    <t>1402/02/04</t>
  </si>
  <si>
    <t>حميدرضا پور نصر</t>
  </si>
  <si>
    <t>02/08/01/03/0029</t>
  </si>
  <si>
    <t>1402/02/05</t>
  </si>
  <si>
    <t>02/08/01/05/0001</t>
  </si>
  <si>
    <t>محمد هلالي</t>
  </si>
  <si>
    <t>02/08/01/02/0015</t>
  </si>
  <si>
    <t>لباس كار نسوز (بلوز و شلوار ) سايز XXL</t>
  </si>
  <si>
    <t>علي سرحاني سلماني</t>
  </si>
  <si>
    <t>02/08/01/99/0009</t>
  </si>
  <si>
    <t>02/08/01/06/0005</t>
  </si>
  <si>
    <t>1402/02/06</t>
  </si>
  <si>
    <t>02/08/01/03/0023</t>
  </si>
  <si>
    <t>پوتين ايمني نسوز سايز 45</t>
  </si>
  <si>
    <t>1402/02/07</t>
  </si>
  <si>
    <t>مرتضي سيفي پور</t>
  </si>
  <si>
    <t>حميدرضا پورنصر</t>
  </si>
  <si>
    <t>1402/02/08</t>
  </si>
  <si>
    <t>1402/02/09</t>
  </si>
  <si>
    <t>محمدرضا آتشكار</t>
  </si>
  <si>
    <t>1402/02/10</t>
  </si>
  <si>
    <t>02/08/01/08/0001</t>
  </si>
  <si>
    <t>1402/02/11</t>
  </si>
  <si>
    <t>1402/02/12</t>
  </si>
  <si>
    <t>1402/02/13</t>
  </si>
  <si>
    <t>حسين كريمي آرا</t>
  </si>
  <si>
    <t>عيسي صالحي</t>
  </si>
  <si>
    <t>1402/02/14</t>
  </si>
  <si>
    <t>1402/02/15</t>
  </si>
  <si>
    <t>1402/02/16</t>
  </si>
  <si>
    <t>02/08/01/02/0022</t>
  </si>
  <si>
    <t>لباس كارشناسي مديران سايز XL</t>
  </si>
  <si>
    <t>مهدي ابوئي</t>
  </si>
  <si>
    <t>02/08/01/03/0024</t>
  </si>
  <si>
    <t>كفش ايمني عايق برق سايز 45</t>
  </si>
  <si>
    <t>02/08/01/01/0003</t>
  </si>
  <si>
    <t>1402/02/17</t>
  </si>
  <si>
    <t>حسين كريمي</t>
  </si>
  <si>
    <t>02/08/01/02/0038</t>
  </si>
  <si>
    <t>لباس كار (شلوار) سايز XXL</t>
  </si>
  <si>
    <t>1402/02/18</t>
  </si>
  <si>
    <t>1402/02/19</t>
  </si>
  <si>
    <t>02/08/01/02/0042</t>
  </si>
  <si>
    <t>لباس كار جين- بلوز و شلوار- سايز L</t>
  </si>
  <si>
    <t>1402/02/20</t>
  </si>
  <si>
    <t>02/08/01/04/0001</t>
  </si>
  <si>
    <t>لباس كار جين- بلوز و شلوار- سايز XXL</t>
  </si>
  <si>
    <t>لباس كار معمولي- بلوز و شلوار- سايز 3XL</t>
  </si>
  <si>
    <t>1402/02/21</t>
  </si>
  <si>
    <t>عبدالخاق دانشور</t>
  </si>
  <si>
    <t>چوته لال پراست</t>
  </si>
  <si>
    <t>كلاه ايمني سفيد</t>
  </si>
  <si>
    <t>02/08/01/02/0043</t>
  </si>
  <si>
    <t>لباس كار جين- بلوز و شلوار- سايز XL</t>
  </si>
  <si>
    <t>02/08/01/03/0016</t>
  </si>
  <si>
    <t>پوتين ايمني نسوز- سايز 44</t>
  </si>
  <si>
    <t>رمو تيم</t>
  </si>
  <si>
    <t>02/08/01/02/0041</t>
  </si>
  <si>
    <t>لباس كار جين- بلوز و شلوار- سايز M</t>
  </si>
  <si>
    <t>پوتين ايمني نسوز- سايز 40</t>
  </si>
  <si>
    <t>سنجي يادو</t>
  </si>
  <si>
    <t>دور يادوف</t>
  </si>
  <si>
    <t xml:space="preserve"> محمد علي دهقان</t>
  </si>
  <si>
    <t>1402/02/22</t>
  </si>
  <si>
    <t>02/08/01/02/0092</t>
  </si>
  <si>
    <t>لباس كار نسوز- بلوز- سايز XL</t>
  </si>
  <si>
    <t>1402/02/23</t>
  </si>
  <si>
    <t>02/08/01/02/0013</t>
  </si>
  <si>
    <t>لباس كار معمولي- بلوز و شلوار- سايز XL</t>
  </si>
  <si>
    <t>احمد ستار شمس آبادي</t>
  </si>
  <si>
    <t>كلاه ايمني آبي</t>
  </si>
  <si>
    <t>02/08/01/03/0014</t>
  </si>
  <si>
    <t>پوتين ايمني نسوز- سايز 42</t>
  </si>
  <si>
    <t>اميرحسين راستي</t>
  </si>
  <si>
    <t>كفش ايمني عايق برق- سايز 41</t>
  </si>
  <si>
    <t>1402/02/24</t>
  </si>
  <si>
    <t>علي نوائي</t>
  </si>
  <si>
    <t>پوتين ايمني نسوز- سايز 43</t>
  </si>
  <si>
    <t>02/08/01/02/0071</t>
  </si>
  <si>
    <t>لباس كار نسوز- بلوز و شلوار- سايز M</t>
  </si>
  <si>
    <t>1402/02/25</t>
  </si>
  <si>
    <t>02/08/01/03/0095</t>
  </si>
  <si>
    <t>چكمه ايمني نسوز- سايز 43</t>
  </si>
  <si>
    <t>پوتين ايمني نسوز- سايز 41</t>
  </si>
  <si>
    <t>پرس دستگاه پرس قيچي</t>
  </si>
  <si>
    <t>1402/02/26</t>
  </si>
  <si>
    <t>02/08/01/02/0074</t>
  </si>
  <si>
    <t>لباس كار نسوز- بلوز و شلوار- سايز XXL</t>
  </si>
  <si>
    <t>1402/02/27</t>
  </si>
  <si>
    <t>02/08/01/03/0096</t>
  </si>
  <si>
    <t>چكمه ايمني نسوز- سايز 44</t>
  </si>
  <si>
    <t>02/08/01/02/0136</t>
  </si>
  <si>
    <t>لباس كارشناسي كارآموز و ميهمان</t>
  </si>
  <si>
    <t>عليرضا دهقان</t>
  </si>
  <si>
    <t>02/08/01/03/0007</t>
  </si>
  <si>
    <t>كفش ايمني معمولي- سايز 45</t>
  </si>
  <si>
    <t>محمد علي دهقان</t>
  </si>
  <si>
    <t>1402/02/28</t>
  </si>
  <si>
    <t>02/08/01/02/0031</t>
  </si>
  <si>
    <t>لباس كار معمولي- بلوز- سايز M</t>
  </si>
  <si>
    <t>02/08/01/02/0020</t>
  </si>
  <si>
    <t>لباس كار معمولي- شلوار- سايز L</t>
  </si>
  <si>
    <t>علي نوايي</t>
  </si>
  <si>
    <t>1402/02/29</t>
  </si>
  <si>
    <t>1402/02/30</t>
  </si>
  <si>
    <t>امير حسين راستي</t>
  </si>
  <si>
    <t>02/08/01/07/0008</t>
  </si>
  <si>
    <t>دستكش كف دوبل چرمي</t>
  </si>
  <si>
    <t>سياحي مكي</t>
  </si>
  <si>
    <t>1402/02/31</t>
  </si>
  <si>
    <t>02/08/01/01/0017</t>
  </si>
  <si>
    <t>كلاه آفتاب گير حصيري</t>
  </si>
  <si>
    <t>كفش ايمني عايق برق- سايز 42</t>
  </si>
  <si>
    <t>1402/03/01</t>
  </si>
  <si>
    <t>02/08/01/02/0133</t>
  </si>
  <si>
    <t>محمد مباكي مقدم</t>
  </si>
  <si>
    <t>02/08/01/07/0003</t>
  </si>
  <si>
    <t>محسن معصومي</t>
  </si>
  <si>
    <t>02/08/01/03/0093</t>
  </si>
  <si>
    <t>چكمه ايمني نسوز- سايز 41</t>
  </si>
  <si>
    <t>02/08/01/03/0097</t>
  </si>
  <si>
    <t>چكمه ايمني نسوز- سايز 45</t>
  </si>
  <si>
    <t xml:space="preserve">جواد رايگان </t>
  </si>
  <si>
    <t>پوتين ايمني نسوز- سايز 45</t>
  </si>
  <si>
    <t>02/08/01/02/0072</t>
  </si>
  <si>
    <t>لباس كار نسوز- بلوز و شلوار- سايز L</t>
  </si>
  <si>
    <t>02/08/01/02/0052</t>
  </si>
  <si>
    <t>لباس كار جين- شلوار- سايز L</t>
  </si>
  <si>
    <t>02/08/01/02/0014</t>
  </si>
  <si>
    <t>لباس كار معمولي- بلوز و شلوار- سايز XXL</t>
  </si>
  <si>
    <t>1402/03/02</t>
  </si>
  <si>
    <t>كفش ايمني معمولي- سايز 41</t>
  </si>
  <si>
    <t xml:space="preserve">مجتبي برومند </t>
  </si>
  <si>
    <t>1402/03/03</t>
  </si>
  <si>
    <t>لباس كار جين- بلوز و شلوار- سايز 3XL</t>
  </si>
  <si>
    <t>بهروز رحيمي زاده</t>
  </si>
  <si>
    <t>02/08/01/03/0026</t>
  </si>
  <si>
    <t>كفش ايمني عايق برق- سايز 44</t>
  </si>
  <si>
    <t>سانجي يادوف</t>
  </si>
  <si>
    <t>پرسنل هندي</t>
  </si>
  <si>
    <t>كفش ايمني عايق برق- سايز 40</t>
  </si>
  <si>
    <t>1402/03/04</t>
  </si>
  <si>
    <t>1402/03/05</t>
  </si>
  <si>
    <t>02/08/01/03/0005</t>
  </si>
  <si>
    <t>كفش ايمني معمولي- سايز 43</t>
  </si>
  <si>
    <t>دوريادوف</t>
  </si>
  <si>
    <t>چوته سال پراست</t>
  </si>
  <si>
    <t>02/08/01/02/0012</t>
  </si>
  <si>
    <t>لباس كار معمولي- بلوز و شلوار- سايز L</t>
  </si>
  <si>
    <t>1402/03/06</t>
  </si>
  <si>
    <t>سجاد هاروني</t>
  </si>
  <si>
    <t>1402/03/07</t>
  </si>
  <si>
    <t>كفش ايمني معمولي- سايز 42</t>
  </si>
  <si>
    <t>1402/03/08</t>
  </si>
  <si>
    <t>بهروز رحيمي</t>
  </si>
  <si>
    <t>02/08/01/99/0014</t>
  </si>
  <si>
    <t>02/08/01/08/0005</t>
  </si>
  <si>
    <t>1402/03/09</t>
  </si>
  <si>
    <t>1402/03/10</t>
  </si>
  <si>
    <t>حميد رضا هجار</t>
  </si>
  <si>
    <t>1402/03/11</t>
  </si>
  <si>
    <t>رضا سالم</t>
  </si>
  <si>
    <t>1402/03/12</t>
  </si>
  <si>
    <t>02/08/01/02/0070</t>
  </si>
  <si>
    <t>لباس كار نسوز- بلوز و شلوار- سايز S</t>
  </si>
  <si>
    <t>1402/03/13</t>
  </si>
  <si>
    <t>رموتيم</t>
  </si>
  <si>
    <t>1402/03/14</t>
  </si>
  <si>
    <t>1402/03/15</t>
  </si>
  <si>
    <t>1402/03/16</t>
  </si>
  <si>
    <t>جواد رايگان</t>
  </si>
  <si>
    <t>كفش ايمني معمولي- سايز 44</t>
  </si>
  <si>
    <t>02/08/01/03/0094</t>
  </si>
  <si>
    <t>چكمه ايمني نسوز- سايز 42</t>
  </si>
  <si>
    <t>02/08/01/02/0073</t>
  </si>
  <si>
    <t>لباس كار نسوز- بلوز و شلوار- سايز XL</t>
  </si>
  <si>
    <t>1402/03/17</t>
  </si>
  <si>
    <t>02/08/01/02/0010</t>
  </si>
  <si>
    <t>لباس كار معمولي- بلوز و شلوار- سايز S</t>
  </si>
  <si>
    <t>چوته لال پرسات</t>
  </si>
  <si>
    <t>02/08/01/03/0025</t>
  </si>
  <si>
    <t>كفش ايمني عايق برق- سايز 43</t>
  </si>
  <si>
    <t>1402/03/18</t>
  </si>
  <si>
    <t xml:space="preserve"> محمد رضا حيدري</t>
  </si>
  <si>
    <t>02/08/01/09/0001</t>
  </si>
  <si>
    <t>1402/03/19</t>
  </si>
  <si>
    <t>1402/03/20</t>
  </si>
  <si>
    <t>1402/03/21</t>
  </si>
  <si>
    <t xml:space="preserve">محمد مباركي مقدم </t>
  </si>
  <si>
    <t>02/08/01/02/0075</t>
  </si>
  <si>
    <t>لباس كار نسوز- بلوز و شلوار- سايز 3XL</t>
  </si>
  <si>
    <t>1402/03/22</t>
  </si>
  <si>
    <t>1402/03/23</t>
  </si>
  <si>
    <t>02/08/01/02/0090</t>
  </si>
  <si>
    <t>لباس كار نسوز- بلوز- سايز M</t>
  </si>
  <si>
    <t>اصغرشيباني</t>
  </si>
  <si>
    <t>1402/03/24</t>
  </si>
  <si>
    <t>1402/03/25</t>
  </si>
  <si>
    <t>هادي آذرخش</t>
  </si>
  <si>
    <t>غلامرضا قائني</t>
  </si>
  <si>
    <t>1402/03/26</t>
  </si>
  <si>
    <t>1402/03/27</t>
  </si>
  <si>
    <t>1402/03/29</t>
  </si>
  <si>
    <t>02/08/01/02/0917</t>
  </si>
  <si>
    <t>لباس كار كارشناسي-مديران- بلوز و شلوار- سايز XXL</t>
  </si>
  <si>
    <t>1402/03/30</t>
  </si>
  <si>
    <t>رامو تيم</t>
  </si>
  <si>
    <t>02/08/01/03/0092</t>
  </si>
  <si>
    <t>چكمه ايمني نسوز- سايز 40</t>
  </si>
  <si>
    <t>1402/03/31</t>
  </si>
  <si>
    <t>1402/04/01</t>
  </si>
  <si>
    <t>محمد معصومي</t>
  </si>
  <si>
    <t>علي محمد افكار</t>
  </si>
  <si>
    <t>صادق سليماني</t>
  </si>
  <si>
    <t>كلاه ايمني زرد</t>
  </si>
  <si>
    <t>1402/04/02</t>
  </si>
  <si>
    <t>شماره پرسنلی</t>
  </si>
  <si>
    <t>نام</t>
  </si>
  <si>
    <t>مسئولیت</t>
  </si>
  <si>
    <t>واحد</t>
  </si>
  <si>
    <t>مجید شیشه بری</t>
  </si>
  <si>
    <t>بازرگانی</t>
  </si>
  <si>
    <t>اداری</t>
  </si>
  <si>
    <t xml:space="preserve">کارشناسQC </t>
  </si>
  <si>
    <t>کنترل کیفیت</t>
  </si>
  <si>
    <t>روح الله کریم زاده</t>
  </si>
  <si>
    <t xml:space="preserve">سرشیفت فرآوری </t>
  </si>
  <si>
    <t>فرآوری</t>
  </si>
  <si>
    <t xml:space="preserve">سرشیفت برق </t>
  </si>
  <si>
    <t>فنی</t>
  </si>
  <si>
    <t>نادعلی دشتی</t>
  </si>
  <si>
    <t>کارمند تولید</t>
  </si>
  <si>
    <t>تولید</t>
  </si>
  <si>
    <t>سعید میرقلی</t>
  </si>
  <si>
    <t>راننده</t>
  </si>
  <si>
    <t>حسین روح الهی</t>
  </si>
  <si>
    <t>کارگر انبارمحصول</t>
  </si>
  <si>
    <t>برنامه ریزی</t>
  </si>
  <si>
    <t>علی خانی سانیجی</t>
  </si>
  <si>
    <t>اعظم السادات هاشمی</t>
  </si>
  <si>
    <t>مدیر مالی</t>
  </si>
  <si>
    <t>حمزه بهاریان سریزدی</t>
  </si>
  <si>
    <t>نگهبانی</t>
  </si>
  <si>
    <t>خدمات و نگهبانی</t>
  </si>
  <si>
    <t xml:space="preserve">نسوزکار تاندیش </t>
  </si>
  <si>
    <t>حسن روح الهی</t>
  </si>
  <si>
    <t>باسکول</t>
  </si>
  <si>
    <t>مهدی ابوالقاسمی نسب</t>
  </si>
  <si>
    <t>سرپرست ذوب</t>
  </si>
  <si>
    <t>ابراهیم  فتح آبادی</t>
  </si>
  <si>
    <t>سرشیفت ریخته گری</t>
  </si>
  <si>
    <t>مهدی حسانی خبر</t>
  </si>
  <si>
    <t>اپراتور جرثقیل پاتیل</t>
  </si>
  <si>
    <t>جلیل خبری</t>
  </si>
  <si>
    <t>اپراتور مگنت</t>
  </si>
  <si>
    <t>مجتبی مرتضی پورکوهبنانی</t>
  </si>
  <si>
    <t>کوره بان</t>
  </si>
  <si>
    <t>محمد فلاح حسینی</t>
  </si>
  <si>
    <t>حسین صالحی</t>
  </si>
  <si>
    <t>امید یوسفی حکیم آباد</t>
  </si>
  <si>
    <t>حسین دهقانی محمدآبادی</t>
  </si>
  <si>
    <t>نسوزکار کوره</t>
  </si>
  <si>
    <t>احمد شنوایی</t>
  </si>
  <si>
    <t>اپراتور خط ریخته گری</t>
  </si>
  <si>
    <t>مهدی کیوانی هفشجانی</t>
  </si>
  <si>
    <t>برشکار شمش</t>
  </si>
  <si>
    <t>بهلول صدقی سعادتلو</t>
  </si>
  <si>
    <t>ذوب چی</t>
  </si>
  <si>
    <t>مسعود شکاری</t>
  </si>
  <si>
    <t>محمدرضا متصدی آقابزرگی</t>
  </si>
  <si>
    <t xml:space="preserve">سرپرست مکانیک </t>
  </si>
  <si>
    <t>علی کرمی</t>
  </si>
  <si>
    <t>مرضیه باغی</t>
  </si>
  <si>
    <t>محمدعلی حسانی خبر</t>
  </si>
  <si>
    <t xml:space="preserve">تفکیک کار </t>
  </si>
  <si>
    <t>کاظم یوسفی حکیم آباد</t>
  </si>
  <si>
    <t>احمد دهقانی زاده</t>
  </si>
  <si>
    <t>پاتیل چی</t>
  </si>
  <si>
    <t>یزدانبخش بنیادی</t>
  </si>
  <si>
    <t>علی نوروززاده</t>
  </si>
  <si>
    <t>علی شرف دینیان</t>
  </si>
  <si>
    <t>نگهبان</t>
  </si>
  <si>
    <t>حمیدرضا سالم</t>
  </si>
  <si>
    <t>محمدحسن منتظری</t>
  </si>
  <si>
    <t>اپراتور اتاق تورچ</t>
  </si>
  <si>
    <t>ولی الله درویش زاده</t>
  </si>
  <si>
    <t>عبدالرحیم خوشنام</t>
  </si>
  <si>
    <t>سیدجواد حسینی</t>
  </si>
  <si>
    <t>علی مهرابی ارنانی</t>
  </si>
  <si>
    <t>سرپرست ریخته گری</t>
  </si>
  <si>
    <t>حسن بیگی مراعی</t>
  </si>
  <si>
    <t>محمود زارع خورمیزی</t>
  </si>
  <si>
    <t>سرشیفت نسوز</t>
  </si>
  <si>
    <t>مسیب محمدعلی پور</t>
  </si>
  <si>
    <t>ابراهیم قلتاشی</t>
  </si>
  <si>
    <t>سیدجلیل شورابی مزرعه آخوند</t>
  </si>
  <si>
    <t xml:space="preserve">تکنسین مکانیک </t>
  </si>
  <si>
    <t>عبدالحمید بیگی خبری</t>
  </si>
  <si>
    <t>سهیلا دشتی رحمت آبادی</t>
  </si>
  <si>
    <t>کارمند کارگزینی</t>
  </si>
  <si>
    <t>محمدرضا زارع ارنانی</t>
  </si>
  <si>
    <t>ابراهیم زارع ارنانی</t>
  </si>
  <si>
    <t>منصور درستکار</t>
  </si>
  <si>
    <t>سبحان سلمان زاده انارمرزی</t>
  </si>
  <si>
    <t>فرزاد منصوریان</t>
  </si>
  <si>
    <t>علی نصیریان دهج</t>
  </si>
  <si>
    <t>اپراتور پرس قیچی</t>
  </si>
  <si>
    <t>اصغر شیبانی خبری</t>
  </si>
  <si>
    <t>مهدی زیلوباف</t>
  </si>
  <si>
    <t>ابوالفضل باستی</t>
  </si>
  <si>
    <t>مجتبی نداف بغدادآباد</t>
  </si>
  <si>
    <t>ابراهیم عسگری</t>
  </si>
  <si>
    <t>شهرام تقیان عمانی</t>
  </si>
  <si>
    <t>دفتر نت</t>
  </si>
  <si>
    <t>ابوذر شکاری</t>
  </si>
  <si>
    <t>منصور شکاری افکوئیه</t>
  </si>
  <si>
    <t>راننده بیل ثابت ضایعات</t>
  </si>
  <si>
    <t>جلیل بهاریان سریزدی</t>
  </si>
  <si>
    <t xml:space="preserve">کارگرخدمات </t>
  </si>
  <si>
    <t>هادی خبری</t>
  </si>
  <si>
    <t>شهاب امیری</t>
  </si>
  <si>
    <t>عبدالله ظهوری</t>
  </si>
  <si>
    <t xml:space="preserve">کارگر انبارقطعات </t>
  </si>
  <si>
    <t>سعید دشتی</t>
  </si>
  <si>
    <t>فراوری</t>
  </si>
  <si>
    <t>روح الله شکاری خبر</t>
  </si>
  <si>
    <t>محسن زارع خورمیزی</t>
  </si>
  <si>
    <t>اردشیر گیتی نژاد</t>
  </si>
  <si>
    <t xml:space="preserve">علی وارسته </t>
  </si>
  <si>
    <t>کارشناس برنامه ریزی</t>
  </si>
  <si>
    <t>مهدی بیگی خبری</t>
  </si>
  <si>
    <t>سیدعلی حضرتی</t>
  </si>
  <si>
    <t>علیرضا نصیری فر</t>
  </si>
  <si>
    <t>سیداحسان مشتاقیان</t>
  </si>
  <si>
    <t>مدیرعامل</t>
  </si>
  <si>
    <t>مهدی خانی سانی</t>
  </si>
  <si>
    <t xml:space="preserve">تکنسین برق </t>
  </si>
  <si>
    <t>محمدرضا کاجی زاد</t>
  </si>
  <si>
    <t>رئیس برنامه ریزی</t>
  </si>
  <si>
    <t>محمدرضا دهقانی زاده بغدادآباد</t>
  </si>
  <si>
    <t>محسن رئیسی</t>
  </si>
  <si>
    <t>علیرضا صادقیان</t>
  </si>
  <si>
    <t xml:space="preserve">مدیرQC </t>
  </si>
  <si>
    <t>جواد علی محمدی</t>
  </si>
  <si>
    <t>روح الله کیانی ثانی</t>
  </si>
  <si>
    <t xml:space="preserve">سرپرست برق </t>
  </si>
  <si>
    <t>محمدتقی توکلی</t>
  </si>
  <si>
    <t>رحیم درویش زاده</t>
  </si>
  <si>
    <t>برزو شکوهی</t>
  </si>
  <si>
    <t>مجتبی خبری</t>
  </si>
  <si>
    <t>روح ا... شکاری</t>
  </si>
  <si>
    <t>مهدی بهاریان</t>
  </si>
  <si>
    <t>جلیل دشتی</t>
  </si>
  <si>
    <t>کارشناس ارزیابی</t>
  </si>
  <si>
    <t>عقیل شکاری خبر</t>
  </si>
  <si>
    <t>محمد شیبانی خبری</t>
  </si>
  <si>
    <t>علی زارع  خورمیزی</t>
  </si>
  <si>
    <t>هادی دهقان</t>
  </si>
  <si>
    <t>مجید دهقان چناری</t>
  </si>
  <si>
    <t>علی اسدی</t>
  </si>
  <si>
    <t>کارمند مالی</t>
  </si>
  <si>
    <t>محمد رضا کروندی</t>
  </si>
  <si>
    <t>عباسعلی زارع</t>
  </si>
  <si>
    <t>عیسی وکیلی</t>
  </si>
  <si>
    <t>عباس شکاری افکوئیه</t>
  </si>
  <si>
    <t>برشکار فرآوری</t>
  </si>
  <si>
    <t>سید مجید طباطبایی</t>
  </si>
  <si>
    <t>سعید عبدالمطلبی منفرد</t>
  </si>
  <si>
    <t>سرشیفت تولید</t>
  </si>
  <si>
    <t>محمد تقی مهدی پور</t>
  </si>
  <si>
    <t>سجاد احمدی</t>
  </si>
  <si>
    <t>علی اکبردهستانی</t>
  </si>
  <si>
    <t>امان الله حاتمی</t>
  </si>
  <si>
    <t>مهدی کفاش</t>
  </si>
  <si>
    <t>افشین دانشور</t>
  </si>
  <si>
    <t>کارگاه ساخت</t>
  </si>
  <si>
    <t>علی قلتاش</t>
  </si>
  <si>
    <t>احسان متقیان</t>
  </si>
  <si>
    <t xml:space="preserve">سرپرست فرآوری </t>
  </si>
  <si>
    <t>مجتبی میروکیلی</t>
  </si>
  <si>
    <t>محمد رضا وفایی</t>
  </si>
  <si>
    <t>کارشناس HSE</t>
  </si>
  <si>
    <t>ایمنی بهداشت</t>
  </si>
  <si>
    <t>احمد حاج مرادی</t>
  </si>
  <si>
    <t>کارشناس مکانیک</t>
  </si>
  <si>
    <t>هانی عزیزی</t>
  </si>
  <si>
    <t>هادی فروتن</t>
  </si>
  <si>
    <t>مدیر تولید</t>
  </si>
  <si>
    <t>عباس شکاری خبر</t>
  </si>
  <si>
    <t>صادق محمودي مقدم</t>
  </si>
  <si>
    <t>کارگر خدمات</t>
  </si>
  <si>
    <t>سیدعلی هاشمی</t>
  </si>
  <si>
    <t>محمدحسن ذهبی</t>
  </si>
  <si>
    <t>منصور باشی</t>
  </si>
  <si>
    <t>سرپرست نسوزکاری</t>
  </si>
  <si>
    <t>مسعود شیبانی</t>
  </si>
  <si>
    <t>حسین یخدانی</t>
  </si>
  <si>
    <t xml:space="preserve">سرپرست انبار </t>
  </si>
  <si>
    <t>محمد رضا حیدری</t>
  </si>
  <si>
    <t>امید محمدی</t>
  </si>
  <si>
    <t>بابک نورایی</t>
  </si>
  <si>
    <t>الهه کریمی</t>
  </si>
  <si>
    <t>سید محمد رفیعی</t>
  </si>
  <si>
    <t>کارگر خدمات فنی</t>
  </si>
  <si>
    <t>حسین محی الدینی</t>
  </si>
  <si>
    <t>فیض الله حاتمی</t>
  </si>
  <si>
    <t>حجت ا.. آستريكي</t>
  </si>
  <si>
    <t>ابراهیم ناو</t>
  </si>
  <si>
    <t>علیرضا خلیل تبار</t>
  </si>
  <si>
    <t>مدیر HSE</t>
  </si>
  <si>
    <t>محمد حایری</t>
  </si>
  <si>
    <t>حمید مرادی</t>
  </si>
  <si>
    <t>سيدمحمدمير طبائي عصمت آباد</t>
  </si>
  <si>
    <t>ابوالفضل دشتي رحمت آباد</t>
  </si>
  <si>
    <t>سرپرست خدمات</t>
  </si>
  <si>
    <t>حجت دهقان بغداد آباد</t>
  </si>
  <si>
    <t>مدیر اداری</t>
  </si>
  <si>
    <t>محمد حايري مهريزي</t>
  </si>
  <si>
    <t>ابوالقاسم سيفي پور کاريزي</t>
  </si>
  <si>
    <t>کارشناس ایمنی</t>
  </si>
  <si>
    <t>کریم شکاري افکوئيه</t>
  </si>
  <si>
    <t>علی کرمي</t>
  </si>
  <si>
    <t>علی غلامي فوديج</t>
  </si>
  <si>
    <t>مجتبی دانشي کهني</t>
  </si>
  <si>
    <t>محمد مبارکي مقدم</t>
  </si>
  <si>
    <t>مجید زارع بيدکي</t>
  </si>
  <si>
    <t>مصطفی باغي</t>
  </si>
  <si>
    <t>احمد  جودان</t>
  </si>
  <si>
    <t>رییس دفتر مدیر عامل</t>
  </si>
  <si>
    <t>حمید رضا صفي نتاج</t>
  </si>
  <si>
    <t>محمد اميري دره کتي</t>
  </si>
  <si>
    <t>مسلم دهقان بنادکي</t>
  </si>
  <si>
    <t>سید مهدی تراشيون</t>
  </si>
  <si>
    <t>هادی هژبرپورراوري</t>
  </si>
  <si>
    <t>علی اکبر اسدي بهمن آباد</t>
  </si>
  <si>
    <t>مجید نيک فر</t>
  </si>
  <si>
    <t>آرمان خردمند عالي</t>
  </si>
  <si>
    <t>سعید دهقان</t>
  </si>
  <si>
    <t>محمد رنجبر بافقي</t>
  </si>
  <si>
    <t>علی جمالي</t>
  </si>
  <si>
    <t>امیر حسین زراعتی</t>
  </si>
  <si>
    <t>محمد رضا قادري بغدادآباد</t>
  </si>
  <si>
    <t>خدمات</t>
  </si>
  <si>
    <t>مجید جليلي نيا</t>
  </si>
  <si>
    <t>یوسف زارع خورميزي</t>
  </si>
  <si>
    <t>محمد رضا کاجي زاد</t>
  </si>
  <si>
    <t>مصطفی دهقاني عصمت آباد</t>
  </si>
  <si>
    <t>ابراهیم نجفي چنارستان سفلي</t>
  </si>
  <si>
    <t>محمد رضا دشتي رحمت آبادي</t>
  </si>
  <si>
    <t>علی کريمي مزيدي</t>
  </si>
  <si>
    <t>ایوب براهوئي</t>
  </si>
  <si>
    <t>اصغر کاهني</t>
  </si>
  <si>
    <t>نجاتعلی اسماعيل وند</t>
  </si>
  <si>
    <t>محمدعلی صدیقی خویدکی</t>
  </si>
  <si>
    <t>حسن زارع بیدکی</t>
  </si>
  <si>
    <t>مصطفی  مکنتی</t>
  </si>
  <si>
    <t>کارگر خدمات تولید</t>
  </si>
  <si>
    <t xml:space="preserve">حسین رجبعلی پور </t>
  </si>
  <si>
    <t>ایمان  تقی پور</t>
  </si>
  <si>
    <t>امیر حسین شادانفر</t>
  </si>
  <si>
    <t>فرهاد دهقانی</t>
  </si>
  <si>
    <t>محمود بلوچ ذاکریان</t>
  </si>
  <si>
    <t xml:space="preserve">تولید </t>
  </si>
  <si>
    <t>احمد بلوچ ذاکریان</t>
  </si>
  <si>
    <t>فردین بیگی خبری</t>
  </si>
  <si>
    <t>جابر علی خانی</t>
  </si>
  <si>
    <t>علی احمد زاده</t>
  </si>
  <si>
    <t>ساجد رحیمی</t>
  </si>
  <si>
    <t>مهدی آرین مهر</t>
  </si>
  <si>
    <t>حمید رضا هژبر پور</t>
  </si>
  <si>
    <t>حمید رضا حجار</t>
  </si>
  <si>
    <t>مجتبی برومند علیپور</t>
  </si>
  <si>
    <t>محمد جواد استواری</t>
  </si>
  <si>
    <t>ابوالفضل شکاری خبر</t>
  </si>
  <si>
    <t>ابوالفضل سورکی</t>
  </si>
  <si>
    <t>فخرالدین شاهرخی</t>
  </si>
  <si>
    <t>معین ترابی</t>
  </si>
  <si>
    <t>احسان اسماعیلی بهادران</t>
  </si>
  <si>
    <t>عنان بارکزهی</t>
  </si>
  <si>
    <t>حسین کامو</t>
  </si>
  <si>
    <t>امیر کارگر حاجی آبادی</t>
  </si>
  <si>
    <t>مهدی نکوئی فرد</t>
  </si>
  <si>
    <t>محمدرضافرخی</t>
  </si>
  <si>
    <t>کامران حشمتی</t>
  </si>
  <si>
    <t>وحید حیدری</t>
  </si>
  <si>
    <t>یوسف آب سالان</t>
  </si>
  <si>
    <t>امید نایینی</t>
  </si>
  <si>
    <t>محیا علومی یزدی</t>
  </si>
  <si>
    <t>مسعود دشتی رحمت آبادی</t>
  </si>
  <si>
    <t>سید سعید حسنی</t>
  </si>
  <si>
    <t>احمد حزباوی</t>
  </si>
  <si>
    <t>امید حزباوی</t>
  </si>
  <si>
    <t>علی اکبر ظهوری</t>
  </si>
  <si>
    <t>مهدی خراسانی</t>
  </si>
  <si>
    <t>محمددهقان چناری</t>
  </si>
  <si>
    <t>محمدعلی دهقان</t>
  </si>
  <si>
    <t>ایوب طاهری</t>
  </si>
  <si>
    <t>حسین کریمی</t>
  </si>
  <si>
    <t>عیسی صالحی</t>
  </si>
  <si>
    <t>مهدی ابویی</t>
  </si>
  <si>
    <t>احمد ستار شمس ابادی</t>
  </si>
  <si>
    <t>امیرحسین راستی</t>
  </si>
  <si>
    <t>محسن معصومی</t>
  </si>
  <si>
    <t>علی نوایی</t>
  </si>
  <si>
    <t>علیرضا دهقان</t>
  </si>
  <si>
    <t xml:space="preserve">بهروز رحیمی زاده </t>
  </si>
  <si>
    <t>خدمات اداری</t>
  </si>
  <si>
    <t>خدمات فنی</t>
  </si>
  <si>
    <t>سایر</t>
  </si>
  <si>
    <t xml:space="preserve">سرشیفت مکانیک </t>
  </si>
  <si>
    <t>کارشناس برق</t>
  </si>
  <si>
    <t xml:space="preserve">کارگر خدمات فنی </t>
  </si>
  <si>
    <t xml:space="preserve">مدیر فنی </t>
  </si>
  <si>
    <t>مدیر کارخانه</t>
  </si>
  <si>
    <t>مدیرHSE</t>
  </si>
  <si>
    <t>مدیربرنامه ریزی</t>
  </si>
  <si>
    <t>02/7/01/01/05</t>
  </si>
  <si>
    <t>عمومي - آشپزي</t>
  </si>
  <si>
    <t>02/7/01/01/11</t>
  </si>
  <si>
    <t>كلاه ايمني</t>
  </si>
  <si>
    <t>02/7/01/01/17</t>
  </si>
  <si>
    <t>02/7/01/02/03</t>
  </si>
  <si>
    <t xml:space="preserve"> لباس كارشناسي مديران </t>
  </si>
  <si>
    <t>02/7/01/02/04</t>
  </si>
  <si>
    <t>02/7/01/02/05</t>
  </si>
  <si>
    <t>02/7/01/02/06</t>
  </si>
  <si>
    <t>02/7/01/02/08</t>
  </si>
  <si>
    <t>02/7/01/02/13</t>
  </si>
  <si>
    <t>02/7/01/02/17</t>
  </si>
  <si>
    <t xml:space="preserve"> لباس كار آلومينيومي انعكاسي</t>
  </si>
  <si>
    <t>02/7/01/02/18</t>
  </si>
  <si>
    <t xml:space="preserve"> لباس كار (بلوز) </t>
  </si>
  <si>
    <t>02/7/01/02/19</t>
  </si>
  <si>
    <t>02/7/01/02/20</t>
  </si>
  <si>
    <t>02/7/01/02/21</t>
  </si>
  <si>
    <t>02/7/01/02/22</t>
  </si>
  <si>
    <t>02/7/01/02/23</t>
  </si>
  <si>
    <t>02/7/01/02/24</t>
  </si>
  <si>
    <t xml:space="preserve">لباس كار (شلوار) </t>
  </si>
  <si>
    <t>02/7/01/02/25</t>
  </si>
  <si>
    <t>02/7/01/02/29</t>
  </si>
  <si>
    <t>02/7/01/02/30</t>
  </si>
  <si>
    <t>لباس كار(بلوز و شلوار)</t>
  </si>
  <si>
    <t>02/7/01/02/34</t>
  </si>
  <si>
    <t>02/7/01/02/38</t>
  </si>
  <si>
    <t xml:space="preserve">لباس كار نسوز (بلوز) </t>
  </si>
  <si>
    <t>02/7/01/02/39</t>
  </si>
  <si>
    <t>02/7/01/02/44</t>
  </si>
  <si>
    <t xml:space="preserve">لباس كار نسوز (شلوار) </t>
  </si>
  <si>
    <t>02/7/01/02/45</t>
  </si>
  <si>
    <t>02/7/01/02/46</t>
  </si>
  <si>
    <t>02/7/01/02/47</t>
  </si>
  <si>
    <t>لباس كار نسوز(بلوز و شلوار)</t>
  </si>
  <si>
    <t>02/7/01/02/53</t>
  </si>
  <si>
    <t>02/7/01/02/54</t>
  </si>
  <si>
    <t>لباس كار كارشناسي</t>
  </si>
  <si>
    <t>02/7/01/02/55</t>
  </si>
  <si>
    <t>02/7/01/02/56</t>
  </si>
  <si>
    <t>02/7/01/02/57</t>
  </si>
  <si>
    <t>02/7/01/02/59</t>
  </si>
  <si>
    <t>لباس كار ديرسوز(بلوز و شلوار)</t>
  </si>
  <si>
    <t xml:space="preserve">لباس كار ديرسوز(بلوز) </t>
  </si>
  <si>
    <t>02/7/01/02/73</t>
  </si>
  <si>
    <t>02/7/01/02/74</t>
  </si>
  <si>
    <t>02/7/01/02/75</t>
  </si>
  <si>
    <t>02/7/01/02/77</t>
  </si>
  <si>
    <t>02/7/01/02/78</t>
  </si>
  <si>
    <t xml:space="preserve">لباس كار ديرسوز(شلوار) </t>
  </si>
  <si>
    <t>02/7/01/02/79</t>
  </si>
  <si>
    <t>02/7/01/02/81</t>
  </si>
  <si>
    <t>02/7/01/02/83</t>
  </si>
  <si>
    <t>02/7/01/02/92</t>
  </si>
  <si>
    <t>كفش ايمني</t>
  </si>
  <si>
    <t>02/7/01/03/21</t>
  </si>
  <si>
    <t>پوتين ايمني نسوز</t>
  </si>
  <si>
    <t>چكمه ايمني نسوز</t>
  </si>
  <si>
    <t>02/7/01/03/38</t>
  </si>
  <si>
    <t>چكمه ضد آب</t>
  </si>
  <si>
    <t>كفش ايمني عايق برق</t>
  </si>
  <si>
    <t>02/7/01/03/43</t>
  </si>
  <si>
    <t>02/7/01/03/44</t>
  </si>
  <si>
    <t>02/7/01/03/95</t>
  </si>
  <si>
    <t xml:space="preserve"> عينك تيره برشكاري</t>
  </si>
  <si>
    <t xml:space="preserve"> عينك رويت مذاب</t>
  </si>
  <si>
    <t xml:space="preserve"> عينك گاگل</t>
  </si>
  <si>
    <t xml:space="preserve"> عينك كهربايي (روكلاهي)</t>
  </si>
  <si>
    <t>02/7/01/05/03</t>
  </si>
  <si>
    <t>گوشي ايرماف (رو كلاهي)</t>
  </si>
  <si>
    <t>02/7/01/06/03</t>
  </si>
  <si>
    <t>پيشبند آشپزي</t>
  </si>
  <si>
    <t>02/7/01/06/05</t>
  </si>
  <si>
    <t>02/7/01/06/08</t>
  </si>
  <si>
    <t>پارچه چرم مقاوم به حرارت</t>
  </si>
  <si>
    <t>02/7/01/07/06</t>
  </si>
  <si>
    <t>02/7/01/07/10</t>
  </si>
  <si>
    <t>02/7/01/07/11</t>
  </si>
  <si>
    <t>02/7/01/07/14</t>
  </si>
  <si>
    <t>دستكش عايق برق فشار ضعيف</t>
  </si>
  <si>
    <t>02/7/01/08/05</t>
  </si>
  <si>
    <t>نقاب تیره</t>
  </si>
  <si>
    <t>02/7/01/08/11</t>
  </si>
  <si>
    <t>02/7/01/09/03</t>
  </si>
  <si>
    <t>ماسك نيم صورت دوفيلتره (بلو ايگل)</t>
  </si>
  <si>
    <t>02/7/01/09/04</t>
  </si>
  <si>
    <t>فيلتر ماسك نيم صورت (RC203)</t>
  </si>
  <si>
    <t>02/7/01/09/13</t>
  </si>
  <si>
    <t>ماسك ژله اي دو فيلتره</t>
  </si>
  <si>
    <t>02/7/01/09/14</t>
  </si>
  <si>
    <t>ماسك ژله اي سه فيلتره</t>
  </si>
  <si>
    <t>02/7/01/99/05</t>
  </si>
  <si>
    <t>02/7/01/99/08</t>
  </si>
  <si>
    <t>كمربند شورتي ايمني jsp</t>
  </si>
  <si>
    <t>02/7/01/99/81</t>
  </si>
  <si>
    <t>02/7/01/99/86</t>
  </si>
  <si>
    <t>02/7/01/99/89</t>
  </si>
  <si>
    <t>كلاه آشپزي</t>
  </si>
  <si>
    <t>02/7/01/01/03</t>
  </si>
  <si>
    <t>02/7/01/01/04</t>
  </si>
  <si>
    <t>02/7/01/01/06</t>
  </si>
  <si>
    <t>02/7/01/01/07</t>
  </si>
  <si>
    <t>02/7/01/01/09</t>
  </si>
  <si>
    <t>02/7/01/01/10</t>
  </si>
  <si>
    <t>02/7/01/02/01</t>
  </si>
  <si>
    <t>02/7/01/02/02</t>
  </si>
  <si>
    <t>لباس كار سفيد آشپزخانه</t>
  </si>
  <si>
    <t>02/7/01/02/07</t>
  </si>
  <si>
    <t>پيراهن فرم نگهباني</t>
  </si>
  <si>
    <t>شلوار فرم نگهباني</t>
  </si>
  <si>
    <t>لباس بادگير</t>
  </si>
  <si>
    <t>02/7/01/02/11</t>
  </si>
  <si>
    <t>لباس زير زمستاني</t>
  </si>
  <si>
    <t>02/7/01/02/12</t>
  </si>
  <si>
    <t>لباس اداري زنانه</t>
  </si>
  <si>
    <t>لباس كار (بلوز)</t>
  </si>
  <si>
    <t>02/7/01/02/14</t>
  </si>
  <si>
    <t>لباس كار نسوز (بلوز)</t>
  </si>
  <si>
    <t>لباس كار (شلوار)</t>
  </si>
  <si>
    <t>02/7/01/02/36</t>
  </si>
  <si>
    <t>02/7/01/02/37</t>
  </si>
  <si>
    <t>02/7/01/02/41</t>
  </si>
  <si>
    <t>02/7/01/02/42</t>
  </si>
  <si>
    <t>02/7/01/02/43</t>
  </si>
  <si>
    <t>لباس كار نسوز (شلوار)</t>
  </si>
  <si>
    <t>02/7/01/02/60</t>
  </si>
  <si>
    <t>02/7/01/02/61</t>
  </si>
  <si>
    <t>02/7/01/02/62</t>
  </si>
  <si>
    <t>02/7/01/02/63</t>
  </si>
  <si>
    <t>لباس كار (يكسره)</t>
  </si>
  <si>
    <t>02/7/01/02/64</t>
  </si>
  <si>
    <t>02/7/01/02/65</t>
  </si>
  <si>
    <t>لباس كار ديرسوز(بلوز)</t>
  </si>
  <si>
    <t>02/7/01/02/76</t>
  </si>
  <si>
    <t>لباس كار ديرسوز(شلوار)</t>
  </si>
  <si>
    <t>02/7/01/02/84</t>
  </si>
  <si>
    <t>02/7/01/02/85</t>
  </si>
  <si>
    <t>02/7/01/02/86</t>
  </si>
  <si>
    <t>02/7/01/03/01</t>
  </si>
  <si>
    <t>02/7/01/03/02</t>
  </si>
  <si>
    <t>كفش ايمني نسوز</t>
  </si>
  <si>
    <t>02/7/01/03/03</t>
  </si>
  <si>
    <t>02/7/01/03/04</t>
  </si>
  <si>
    <t>02/7/01/03/05</t>
  </si>
  <si>
    <t>02/7/01/03/06</t>
  </si>
  <si>
    <t>عينك رويت مذاب</t>
  </si>
  <si>
    <t>نقاب روشن</t>
  </si>
  <si>
    <t>02/7/01/09/07</t>
  </si>
  <si>
    <t>ماسك نسوزكاري</t>
  </si>
  <si>
    <t>02/7/01/99/01</t>
  </si>
  <si>
    <t>02/7/01/99/04</t>
  </si>
  <si>
    <t>02/7/01/99/06</t>
  </si>
  <si>
    <t>02/7/01/99/07</t>
  </si>
  <si>
    <t>شيشه عينك جوشكاري</t>
  </si>
  <si>
    <t>02/7/01/99/11</t>
  </si>
  <si>
    <t>02/7/01/99/22</t>
  </si>
  <si>
    <t>02/7/01/99/23</t>
  </si>
  <si>
    <t>02/7/01/99/52</t>
  </si>
  <si>
    <t>02/7/01/99/55</t>
  </si>
  <si>
    <t>02/7/01/99/57</t>
  </si>
  <si>
    <t>02/7/01/99/58</t>
  </si>
  <si>
    <t>02/7/01/99/59</t>
  </si>
  <si>
    <t>سگك كمربند (2 تكه)</t>
  </si>
  <si>
    <t>02/7/01/99/60</t>
  </si>
  <si>
    <t>كش 2 سانتي</t>
  </si>
  <si>
    <t>02/7/01/03/07</t>
  </si>
  <si>
    <t>كفش ورزشي</t>
  </si>
  <si>
    <t>02/7/01/99/02</t>
  </si>
  <si>
    <t>02/07/01/01/05</t>
  </si>
  <si>
    <t>02/07/01/01/18</t>
  </si>
  <si>
    <t>كلاه ماسك سند بلاست</t>
  </si>
  <si>
    <t>02/07/01/02/017</t>
  </si>
  <si>
    <t>02/07/01/02/023</t>
  </si>
  <si>
    <t>02/07/01/02/024</t>
  </si>
  <si>
    <t>02/07/01/02/040</t>
  </si>
  <si>
    <t>02/07/01/02/075</t>
  </si>
  <si>
    <t>02/07/01/05/03</t>
  </si>
  <si>
    <t>02/07/01/06/03</t>
  </si>
  <si>
    <t>02/07/01/06/08</t>
  </si>
  <si>
    <t>02/07/01/07/14</t>
  </si>
  <si>
    <t>02/07/01/09/03</t>
  </si>
  <si>
    <t>02/07/01/09/04</t>
  </si>
  <si>
    <t>02/07/01/99/08</t>
  </si>
  <si>
    <t xml:space="preserve">لباس کار دیر سوز پیراهن </t>
  </si>
  <si>
    <t xml:space="preserve">لباس كار ديرسوز(بلوز و شلوار) </t>
  </si>
  <si>
    <t xml:space="preserve"> پيراهن فرم انتظامات</t>
  </si>
  <si>
    <t xml:space="preserve"> شلوار فرم انتظامات</t>
  </si>
  <si>
    <t xml:space="preserve">لباس كار(بلوز و شلوار) </t>
  </si>
  <si>
    <t xml:space="preserve"> كاپشن پليسي</t>
  </si>
  <si>
    <t xml:space="preserve">لباس كار (بلوز) </t>
  </si>
  <si>
    <t xml:space="preserve"> لباس كار سفيد آشپزخانه</t>
  </si>
  <si>
    <t xml:space="preserve"> چكمه ضد آب</t>
  </si>
  <si>
    <t>02/08/01/01/0004</t>
  </si>
  <si>
    <t>02/08/01/01/0008</t>
  </si>
  <si>
    <t>02/08/01/01/0010</t>
  </si>
  <si>
    <t>كلاه ايمني نقابدار</t>
  </si>
  <si>
    <t>02/08/01/01/0011</t>
  </si>
  <si>
    <t>02/08/01/01/0012</t>
  </si>
  <si>
    <t>02/08/01/01/0013</t>
  </si>
  <si>
    <t>02/08/01/01/0014</t>
  </si>
  <si>
    <t>02/08/01/02/0001</t>
  </si>
  <si>
    <t>02/08/01/02/0002</t>
  </si>
  <si>
    <t>پيراهن فرم انتظامات</t>
  </si>
  <si>
    <t>02/08/01/02/0003</t>
  </si>
  <si>
    <t>شلوار فرم انتظامات</t>
  </si>
  <si>
    <t>02/08/01/02/0018</t>
  </si>
  <si>
    <t>02/08/01/02/0019</t>
  </si>
  <si>
    <t>02/08/01/02/0023</t>
  </si>
  <si>
    <t>02/08/01/02/0025</t>
  </si>
  <si>
    <t>02/08/01/02/0026</t>
  </si>
  <si>
    <t>02/08/01/02/0027</t>
  </si>
  <si>
    <t>02/08/01/02/0028</t>
  </si>
  <si>
    <t>لباس كار آلومينيومي انعكاسي سايز L</t>
  </si>
  <si>
    <t>02/08/01/02/0030</t>
  </si>
  <si>
    <t>02/08/01/02/0032</t>
  </si>
  <si>
    <t>02/08/01/02/0033</t>
  </si>
  <si>
    <t>02/08/01/02/0034</t>
  </si>
  <si>
    <t>02/08/01/02/0036</t>
  </si>
  <si>
    <t>02/08/01/02/0037</t>
  </si>
  <si>
    <t>02/08/01/02/0040</t>
  </si>
  <si>
    <t>02/08/01/02/0051</t>
  </si>
  <si>
    <t>02/08/01/02/0053</t>
  </si>
  <si>
    <t>02/08/01/02/0054</t>
  </si>
  <si>
    <t>02/08/01/02/0055</t>
  </si>
  <si>
    <t>02/08/01/02/0060</t>
  </si>
  <si>
    <t>02/08/01/03/0011</t>
  </si>
  <si>
    <t>02/08/01/03/0027</t>
  </si>
  <si>
    <t>02/08/01/03/0035</t>
  </si>
  <si>
    <t>02/08/01/04/0005</t>
  </si>
  <si>
    <t>02/08/01/05/0005</t>
  </si>
  <si>
    <t>02/08/01/06/0006</t>
  </si>
  <si>
    <t>02/08/01/06/0007</t>
  </si>
  <si>
    <t>02/08/01/06/0008</t>
  </si>
  <si>
    <t>02/08/01/07/0006</t>
  </si>
  <si>
    <t>02/08/01/07/0007</t>
  </si>
  <si>
    <t>02/08/01/07/0014</t>
  </si>
  <si>
    <t>02/08/01/08/0006</t>
  </si>
  <si>
    <t>نقاب روشن محافظ صورت</t>
  </si>
  <si>
    <t>02/08/01/09/0003</t>
  </si>
  <si>
    <t>02/08/01/09/0004</t>
  </si>
  <si>
    <t>02/08/01/09/0005</t>
  </si>
  <si>
    <t>02/08/01/09/0006</t>
  </si>
  <si>
    <t>02/08/01/09/0008</t>
  </si>
  <si>
    <t>02/08/01/99/0001</t>
  </si>
  <si>
    <t>كيف كمري</t>
  </si>
  <si>
    <t>02/08/01/99/0010</t>
  </si>
  <si>
    <t>02/08/01/99/0012</t>
  </si>
  <si>
    <t>02/08/01/99/0013</t>
  </si>
  <si>
    <t>02/08/01/99/0015</t>
  </si>
  <si>
    <t>02/08/01/99/0017</t>
  </si>
  <si>
    <t>كلاه يكبار مصرف</t>
  </si>
  <si>
    <t>02/08/01/02/0004</t>
  </si>
  <si>
    <t>02/08/01/02/0005</t>
  </si>
  <si>
    <t>لباس كار معمولي- بلوز و شلوار</t>
  </si>
  <si>
    <t>لباس كار معمولي- شلوار</t>
  </si>
  <si>
    <t>02/08/01/02/0021</t>
  </si>
  <si>
    <t>لباس كار معمولي- بلوز</t>
  </si>
  <si>
    <t>لباس كار جين- بلوز و شلوار</t>
  </si>
  <si>
    <t>لباس كار جين- شلوار</t>
  </si>
  <si>
    <t>لباس كار جين- بلوز</t>
  </si>
  <si>
    <t>02/08/01/02/0061</t>
  </si>
  <si>
    <t>02/08/01/02/0063</t>
  </si>
  <si>
    <t>02/08/01/02/0076</t>
  </si>
  <si>
    <t>لباس كار نسوز- بلو</t>
  </si>
  <si>
    <t>02/08/01/02/0091</t>
  </si>
  <si>
    <t>02/08/01/02/0093</t>
  </si>
  <si>
    <t>02/08/01/02/0119</t>
  </si>
  <si>
    <t>لباس زير زمستاني- بلوز و شلوار</t>
  </si>
  <si>
    <t>02/08/01/02/0120</t>
  </si>
  <si>
    <t>فرم انتظامات- شلوار</t>
  </si>
  <si>
    <t>02/08/01/02/0121</t>
  </si>
  <si>
    <t>فرم انتظامات- بلوز</t>
  </si>
  <si>
    <t>02/08/01/02/0122</t>
  </si>
  <si>
    <t>فرم انتظامات- كاپشن</t>
  </si>
  <si>
    <t>02/08/01/02/0131</t>
  </si>
  <si>
    <t>02/08/01/02/0138</t>
  </si>
  <si>
    <t>02/08/01/02/0139</t>
  </si>
  <si>
    <t>لباس كار آلومينيومي انعكاسي</t>
  </si>
  <si>
    <t>02/08/01/02/0916</t>
  </si>
  <si>
    <t>لباس كار كارشناسي-مديران- بلوز و شلوار</t>
  </si>
  <si>
    <t>02/08/01/02/0918</t>
  </si>
  <si>
    <t>02/08/01/03/0049</t>
  </si>
  <si>
    <t>تاريخ</t>
  </si>
  <si>
    <t>شماره ارجاع</t>
  </si>
  <si>
    <t>کد کالا</t>
  </si>
  <si>
    <t>نام کالا</t>
  </si>
  <si>
    <t>مقدار</t>
  </si>
  <si>
    <t>واحد کالا</t>
  </si>
  <si>
    <t>نام مرکز مصرف</t>
  </si>
  <si>
    <t>متقاضي</t>
  </si>
  <si>
    <t>کد پرسنل</t>
  </si>
  <si>
    <t>تعداد داغي</t>
  </si>
  <si>
    <t>NAME</t>
  </si>
  <si>
    <t>کد پرسنل:</t>
  </si>
  <si>
    <t>نام فرد:</t>
  </si>
  <si>
    <t>نام کالا:</t>
  </si>
  <si>
    <t>تاریخ روز جاری:</t>
  </si>
  <si>
    <t>1402/04/05</t>
  </si>
  <si>
    <t>واحد مربوطه :</t>
  </si>
  <si>
    <t>آخرین تاریخ تحویل:</t>
  </si>
  <si>
    <t>تعداد روز سپری شده:</t>
  </si>
  <si>
    <t xml:space="preserve">لباس كارشناسي مديران </t>
  </si>
  <si>
    <t>تجهیزات</t>
  </si>
  <si>
    <t>1402/04/03</t>
  </si>
  <si>
    <t>1402/04/04</t>
  </si>
  <si>
    <t>1402/04/06</t>
  </si>
  <si>
    <t>1402/04/07</t>
  </si>
  <si>
    <t>1402/04/08</t>
  </si>
  <si>
    <t>1402/04/09</t>
  </si>
  <si>
    <t>1402/04/10</t>
  </si>
  <si>
    <t>1402/04/11</t>
  </si>
  <si>
    <t>1402/04/12</t>
  </si>
  <si>
    <t>1402/04/13</t>
  </si>
  <si>
    <t>1402/04/14</t>
  </si>
  <si>
    <t>1402/04/15</t>
  </si>
  <si>
    <t>1402/04/16</t>
  </si>
  <si>
    <t>1402/04/17</t>
  </si>
  <si>
    <t>1402/04/18</t>
  </si>
  <si>
    <t>1402/04/19</t>
  </si>
  <si>
    <t>1402/04/20</t>
  </si>
  <si>
    <t>1402/04/21</t>
  </si>
  <si>
    <t>1402/04/22</t>
  </si>
  <si>
    <t>1402/04/23</t>
  </si>
  <si>
    <t>1402/04/24</t>
  </si>
  <si>
    <t>1402/04/25</t>
  </si>
  <si>
    <t>1402/04/26</t>
  </si>
  <si>
    <t>1402/04/27</t>
  </si>
  <si>
    <t>1402/04/28</t>
  </si>
  <si>
    <t>1402/04/29</t>
  </si>
  <si>
    <t>1402/04/30</t>
  </si>
  <si>
    <t>1402/04/31</t>
  </si>
  <si>
    <t>1402/05/01</t>
  </si>
  <si>
    <t>1402/05/02</t>
  </si>
  <si>
    <t>1402/05/03</t>
  </si>
  <si>
    <t>1402/05/04</t>
  </si>
  <si>
    <t>1402/05/05</t>
  </si>
  <si>
    <t>1402/05/06</t>
  </si>
  <si>
    <t>1402/05/07</t>
  </si>
  <si>
    <t>1402/05/08</t>
  </si>
  <si>
    <t>1402/05/09</t>
  </si>
  <si>
    <t>1402/05/10</t>
  </si>
  <si>
    <t>1402/05/11</t>
  </si>
  <si>
    <t>1402/05/12</t>
  </si>
  <si>
    <t>1402/05/13</t>
  </si>
  <si>
    <t>1402/05/14</t>
  </si>
  <si>
    <t>1402/05/15</t>
  </si>
  <si>
    <t>1402/05/16</t>
  </si>
  <si>
    <t>1402/05/17</t>
  </si>
  <si>
    <t>1402/05/18</t>
  </si>
  <si>
    <t>1402/05/19</t>
  </si>
  <si>
    <t>1402/05/20</t>
  </si>
  <si>
    <t>1402/05/21</t>
  </si>
  <si>
    <t>1402/05/22</t>
  </si>
  <si>
    <t>1402/05/23</t>
  </si>
  <si>
    <t>1402/05/24</t>
  </si>
  <si>
    <t>1402/05/25</t>
  </si>
  <si>
    <t>1402/05/26</t>
  </si>
  <si>
    <t>1402/05/27</t>
  </si>
  <si>
    <t>1402/05/28</t>
  </si>
  <si>
    <t>1402/05/29</t>
  </si>
  <si>
    <t>1402/05/30</t>
  </si>
  <si>
    <t>1402/05/31</t>
  </si>
  <si>
    <t>1402/06/01</t>
  </si>
  <si>
    <t>1402/06/02</t>
  </si>
  <si>
    <t>1402/06/03</t>
  </si>
  <si>
    <t>1402/06/04</t>
  </si>
  <si>
    <t>1402/06/05</t>
  </si>
  <si>
    <t>1402/06/06</t>
  </si>
  <si>
    <t>1402/06/07</t>
  </si>
  <si>
    <t>1402/06/08</t>
  </si>
  <si>
    <t>1402/06/09</t>
  </si>
  <si>
    <t>1402/06/10</t>
  </si>
  <si>
    <t>1402/06/11</t>
  </si>
  <si>
    <t>1402/06/12</t>
  </si>
  <si>
    <t>1402/06/13</t>
  </si>
  <si>
    <t>1402/06/14</t>
  </si>
  <si>
    <t>1402/06/15</t>
  </si>
  <si>
    <t>1402/06/16</t>
  </si>
  <si>
    <t>1402/06/17</t>
  </si>
  <si>
    <t>1402/06/18</t>
  </si>
  <si>
    <t>1402/06/19</t>
  </si>
  <si>
    <t>1402/06/20</t>
  </si>
  <si>
    <t>1402/06/21</t>
  </si>
  <si>
    <t>1402/06/22</t>
  </si>
  <si>
    <t>1402/06/23</t>
  </si>
  <si>
    <t>1402/06/24</t>
  </si>
  <si>
    <t>1402/06/25</t>
  </si>
  <si>
    <t>1402/06/26</t>
  </si>
  <si>
    <t>1402/06/27</t>
  </si>
  <si>
    <t>1402/06/28</t>
  </si>
  <si>
    <t>1402/06/29</t>
  </si>
  <si>
    <t>1402/06/30</t>
  </si>
  <si>
    <t>1402/06/31</t>
  </si>
  <si>
    <t>1402/07/01</t>
  </si>
  <si>
    <t>1402/07/02</t>
  </si>
  <si>
    <t>1402/07/03</t>
  </si>
  <si>
    <t>1402/07/04</t>
  </si>
  <si>
    <t>1402/07/05</t>
  </si>
  <si>
    <t>1402/07/06</t>
  </si>
  <si>
    <t>1402/07/07</t>
  </si>
  <si>
    <t>1402/07/08</t>
  </si>
  <si>
    <t>1402/07/09</t>
  </si>
  <si>
    <t>1402/07/10</t>
  </si>
  <si>
    <t>1402/07/11</t>
  </si>
  <si>
    <t>1402/07/12</t>
  </si>
  <si>
    <t>1402/07/13</t>
  </si>
  <si>
    <t>1402/07/14</t>
  </si>
  <si>
    <t>1402/07/15</t>
  </si>
  <si>
    <t>1402/07/16</t>
  </si>
  <si>
    <t>1402/07/17</t>
  </si>
  <si>
    <t>1402/07/18</t>
  </si>
  <si>
    <t>1402/07/19</t>
  </si>
  <si>
    <t>1402/07/20</t>
  </si>
  <si>
    <t>1402/07/21</t>
  </si>
  <si>
    <t>1402/07/22</t>
  </si>
  <si>
    <t>1402/07/23</t>
  </si>
  <si>
    <t>1402/07/24</t>
  </si>
  <si>
    <t>1402/07/25</t>
  </si>
  <si>
    <t>1402/07/26</t>
  </si>
  <si>
    <t>1402/07/27</t>
  </si>
  <si>
    <t>1402/07/28</t>
  </si>
  <si>
    <t>1402/07/29</t>
  </si>
  <si>
    <t>1402/07/30</t>
  </si>
  <si>
    <t>1402/08/01</t>
  </si>
  <si>
    <t>1402/08/02</t>
  </si>
  <si>
    <t>1402/08/03</t>
  </si>
  <si>
    <t>1402/08/04</t>
  </si>
  <si>
    <t>1402/08/05</t>
  </si>
  <si>
    <t>1402/08/06</t>
  </si>
  <si>
    <t>1402/08/07</t>
  </si>
  <si>
    <t>1402/08/08</t>
  </si>
  <si>
    <t>1402/08/09</t>
  </si>
  <si>
    <t>1402/08/10</t>
  </si>
  <si>
    <t>1402/08/11</t>
  </si>
  <si>
    <t>1402/08/12</t>
  </si>
  <si>
    <t>1402/08/13</t>
  </si>
  <si>
    <t>1402/08/14</t>
  </si>
  <si>
    <t>1402/08/15</t>
  </si>
  <si>
    <t>1402/08/16</t>
  </si>
  <si>
    <t>1402/08/17</t>
  </si>
  <si>
    <t>1402/08/18</t>
  </si>
  <si>
    <t>1402/08/19</t>
  </si>
  <si>
    <t>1402/08/20</t>
  </si>
  <si>
    <t>1402/08/21</t>
  </si>
  <si>
    <t>1402/08/22</t>
  </si>
  <si>
    <t>1402/08/23</t>
  </si>
  <si>
    <t>1402/08/24</t>
  </si>
  <si>
    <t>1402/08/25</t>
  </si>
  <si>
    <t>1402/08/26</t>
  </si>
  <si>
    <t>1402/08/27</t>
  </si>
  <si>
    <t>1402/08/28</t>
  </si>
  <si>
    <t>1402/08/29</t>
  </si>
  <si>
    <t>1402/08/30</t>
  </si>
  <si>
    <t>1400/01/01</t>
  </si>
  <si>
    <t>1400/01/02</t>
  </si>
  <si>
    <t>1400/03/15</t>
  </si>
  <si>
    <t>1400/04/18</t>
  </si>
  <si>
    <t>1400/04/25</t>
  </si>
  <si>
    <t>1400/11/05</t>
  </si>
  <si>
    <t>1400/12/06</t>
  </si>
  <si>
    <t>1400/12/15</t>
  </si>
  <si>
    <t>1400/12/16</t>
  </si>
  <si>
    <t>1400/12/17</t>
  </si>
  <si>
    <t>1400/12/18</t>
  </si>
  <si>
    <t>1400/12/19</t>
  </si>
  <si>
    <t>1400/12/20</t>
  </si>
  <si>
    <t>1400/12/29</t>
  </si>
  <si>
    <t>1401/01/01</t>
  </si>
  <si>
    <t>1401/01/02</t>
  </si>
  <si>
    <t>1401/01/03</t>
  </si>
  <si>
    <t>1401/04/10</t>
  </si>
  <si>
    <t>1401/04/19</t>
  </si>
  <si>
    <t>1401/05/05</t>
  </si>
  <si>
    <t>1401/05/16</t>
  </si>
  <si>
    <t>1401/05/17</t>
  </si>
  <si>
    <t>1401/05/27</t>
  </si>
  <si>
    <t>1401/12/13</t>
  </si>
  <si>
    <t>1401/12/14</t>
  </si>
  <si>
    <t>1401/12/15</t>
  </si>
  <si>
    <t>1401/12/29</t>
  </si>
  <si>
    <t>1402/01/01</t>
  </si>
  <si>
    <t>1402/01/02</t>
  </si>
  <si>
    <t>1402/01/03</t>
  </si>
  <si>
    <t>1402/01/31</t>
  </si>
  <si>
    <t>1402/03/28</t>
  </si>
  <si>
    <t>عينك تيره برشكاري- عینک IR5</t>
  </si>
  <si>
    <t>عينك رويت مذاب- عینک IR3</t>
  </si>
  <si>
    <t>730 /مدل6006</t>
  </si>
  <si>
    <t>365 /مدل6006</t>
  </si>
  <si>
    <t>ماسك ffp2 یا n95</t>
  </si>
  <si>
    <t>کلاه یکبار مصرف</t>
  </si>
  <si>
    <t>کلاه ماسک جوشکاری</t>
  </si>
  <si>
    <t>کلاه ماسک سند بلاست</t>
  </si>
  <si>
    <t>لباس بادگیر</t>
  </si>
  <si>
    <t>شلوار و پیراهن فرم انتظامات</t>
  </si>
  <si>
    <t>لباس کار سفید آشپزخانه</t>
  </si>
  <si>
    <t>کاپشن پلیسی</t>
  </si>
  <si>
    <t>کاپشن کارگری</t>
  </si>
  <si>
    <t>لباس کار ضد اسید</t>
  </si>
  <si>
    <t>لباس کار یکبار مصرف</t>
  </si>
  <si>
    <t>دمپایی</t>
  </si>
  <si>
    <t>کفش ستادی</t>
  </si>
  <si>
    <t>آستین آلومنیومی</t>
  </si>
  <si>
    <t>آستین چرمی</t>
  </si>
  <si>
    <t>دستکش عایق برق فشار ضعیف</t>
  </si>
  <si>
    <t>دستکش عایق برق فشار متوسط</t>
  </si>
  <si>
    <t>کمربند ایمنی شورتی - هارنس</t>
  </si>
  <si>
    <t>سمت</t>
  </si>
  <si>
    <t>ستون</t>
  </si>
  <si>
    <t>روز سهمیه</t>
  </si>
  <si>
    <t>تعداد روز مانده از سهمیه</t>
  </si>
  <si>
    <t>start</t>
  </si>
  <si>
    <t>register</t>
  </si>
  <si>
    <t>مجوز ثبت شده است ؟</t>
  </si>
  <si>
    <t>Mohammadreza Vafaee</t>
  </si>
  <si>
    <t>مرتضی سیفی پور</t>
  </si>
  <si>
    <t>هادی آذرخش طاهری</t>
  </si>
  <si>
    <t>غلامرضا قائنی</t>
  </si>
  <si>
    <t>محمد معصومی</t>
  </si>
  <si>
    <t>uniq</t>
  </si>
  <si>
    <t>صادق سلیمانی</t>
  </si>
  <si>
    <t>مهدی شیخانی</t>
  </si>
  <si>
    <t>محمد امین شیخانی</t>
  </si>
  <si>
    <t>وحید شجاعی</t>
  </si>
  <si>
    <t>علی محمودی پندری</t>
  </si>
  <si>
    <t>علی اصغر ابوالقاسمی</t>
  </si>
  <si>
    <t xml:space="preserve">جواد رایگان </t>
  </si>
  <si>
    <t>اثاثیه و ملزومات واحد نت</t>
  </si>
  <si>
    <t>حميدرضاحجاربيدكي</t>
  </si>
  <si>
    <t>02/08/01/09/0010</t>
  </si>
  <si>
    <t>مهدي شيخاني</t>
  </si>
  <si>
    <t>محمد امين شيخاني</t>
  </si>
  <si>
    <t>وحيسد شجايي</t>
  </si>
  <si>
    <t>احمد ستار شمس آباد</t>
  </si>
  <si>
    <t/>
  </si>
  <si>
    <t>علي محمودي</t>
  </si>
  <si>
    <t>سيدمحمد مير طبايي</t>
  </si>
  <si>
    <t>براهيم عسكري</t>
  </si>
  <si>
    <t>STATUS</t>
  </si>
  <si>
    <t>نام و نام خانوادگی</t>
  </si>
  <si>
    <t>تاریخ</t>
  </si>
  <si>
    <t>تعداد تحویلی</t>
  </si>
  <si>
    <t>UNIQ2</t>
  </si>
  <si>
    <t>ردیف</t>
  </si>
  <si>
    <t>Ebrahim Najafi</t>
  </si>
  <si>
    <t>علي براهوئي زاده</t>
  </si>
  <si>
    <t>مهراد عليمردان پور</t>
  </si>
  <si>
    <t>لباس كار معمولي- بلوز و شلوار- سايز M</t>
  </si>
  <si>
    <t>uniq3</t>
  </si>
  <si>
    <t>Mehdi Abouie</t>
  </si>
  <si>
    <t>time reg</t>
  </si>
  <si>
    <t>واحد بازرگاني - اثاثیه و ملزومات</t>
  </si>
  <si>
    <t>غلامرضا قلتاش</t>
  </si>
  <si>
    <t>personel</t>
  </si>
  <si>
    <t>uniq4</t>
  </si>
  <si>
    <t xml:space="preserve">پوتين ايمني نسوز </t>
  </si>
  <si>
    <t xml:space="preserve">كفش ايمني </t>
  </si>
  <si>
    <t xml:space="preserve">كفش ايمني عايق برق </t>
  </si>
  <si>
    <t>وحيد شجاعي</t>
  </si>
  <si>
    <t>مهدي ابويي</t>
  </si>
  <si>
    <t>محمدامين شيخاني</t>
  </si>
  <si>
    <t>منصوردرستكار</t>
  </si>
  <si>
    <t>محمدرنجبر</t>
  </si>
  <si>
    <t>محمد حسین حیدری</t>
  </si>
  <si>
    <t>عرفان جمالی</t>
  </si>
  <si>
    <t>مهدی مقیمی</t>
  </si>
  <si>
    <t>لباس كار نسوز(شلوار)</t>
  </si>
  <si>
    <t>رضا عربيان</t>
  </si>
  <si>
    <t xml:space="preserve">رمو تيم </t>
  </si>
  <si>
    <t>02/08/01/02/0081</t>
  </si>
  <si>
    <t>لباس كار نسوز- شلوار- سايز M</t>
  </si>
  <si>
    <t>ابولفضل صالحي زاده</t>
  </si>
  <si>
    <t>لباس كار جين- شلوار- سايز M</t>
  </si>
  <si>
    <t xml:space="preserve">ابراهيم فتح آبادي </t>
  </si>
  <si>
    <t>كفش ايمني عايق برق- سايز 45</t>
  </si>
  <si>
    <t xml:space="preserve">عليرضا خليلي تبار </t>
  </si>
  <si>
    <t>محمد هادي روان روي</t>
  </si>
  <si>
    <t>علي محمد زارع</t>
  </si>
  <si>
    <t>كلاه ايمني قرمز</t>
  </si>
  <si>
    <t>مجتبي حبري</t>
  </si>
  <si>
    <t>02/08/01/02/0083</t>
  </si>
  <si>
    <t>لباس كار نسوز- شلوار- سايز XL</t>
  </si>
  <si>
    <t>عرفان جمالي</t>
  </si>
  <si>
    <t>مهدي مقيمي</t>
  </si>
  <si>
    <t>هادي اذرخش</t>
  </si>
  <si>
    <t>غلام رضا قلتاش</t>
  </si>
  <si>
    <t>محمود بلوچ  ذاكريان</t>
  </si>
  <si>
    <t>فردين فسايي</t>
  </si>
  <si>
    <t>كفش ايمني معمولي- سايز 40</t>
  </si>
  <si>
    <t>محمدباقر همتي</t>
  </si>
  <si>
    <t>حسين برزگر</t>
  </si>
  <si>
    <t>رضا حزباوي</t>
  </si>
  <si>
    <t>لباس كار معمولي- شلوار- سايز XXL</t>
  </si>
  <si>
    <t>Ducting (جمع آوری، انتقال و دودکش)</t>
  </si>
  <si>
    <t xml:space="preserve">مسعود شيباني </t>
  </si>
  <si>
    <t>اميد غلامرضايي</t>
  </si>
  <si>
    <t>لباس كار معمولي- شلوار- سايز XL</t>
  </si>
  <si>
    <t>رضا حزباوی</t>
  </si>
  <si>
    <t>محمد باقر همتی</t>
  </si>
  <si>
    <t>حسین برزگر</t>
  </si>
  <si>
    <t>فردین فسایی</t>
  </si>
  <si>
    <t>امید غلامرضایی</t>
  </si>
  <si>
    <t>رضا عربیان</t>
  </si>
  <si>
    <t>علی محمد زارع پور منشادی</t>
  </si>
  <si>
    <t>02/08/01/06/0004</t>
  </si>
  <si>
    <t xml:space="preserve">محمد علي دهقان </t>
  </si>
  <si>
    <t>مهدي شفيعي</t>
  </si>
  <si>
    <t>دوريادو</t>
  </si>
  <si>
    <t xml:space="preserve">سبحان سلمان زاده </t>
  </si>
  <si>
    <t>محمدحسين حيدري</t>
  </si>
  <si>
    <t xml:space="preserve">محمود بلوچ  ذاكريان </t>
  </si>
  <si>
    <t>حميدبيگي</t>
  </si>
  <si>
    <t>علي اصغرابوالقاسمي</t>
  </si>
  <si>
    <t xml:space="preserve">محمد رضا دهقان </t>
  </si>
  <si>
    <t xml:space="preserve">حسين رجبعلي پور </t>
  </si>
  <si>
    <t xml:space="preserve">محمود راهدار </t>
  </si>
  <si>
    <t>02/08/01/02/0058</t>
  </si>
  <si>
    <t>لباس كار جين- بلوز- سايز S</t>
  </si>
  <si>
    <t>ابولفضل دشتي</t>
  </si>
  <si>
    <t>فردين فسائي</t>
  </si>
  <si>
    <t>مهدی شفیعی</t>
  </si>
  <si>
    <t>چوته لال</t>
  </si>
  <si>
    <t>محمدباقرهمتي</t>
  </si>
  <si>
    <t>محمودانصاري</t>
  </si>
  <si>
    <t>يوسف احمد زاده</t>
  </si>
  <si>
    <t>محمود انصاري</t>
  </si>
  <si>
    <t>يوسف احمدزاده</t>
  </si>
  <si>
    <t xml:space="preserve">يوسف احمدزاده </t>
  </si>
  <si>
    <t>محمد بلوچ</t>
  </si>
  <si>
    <t>محمدفرخي</t>
  </si>
  <si>
    <t>ساجدرحيمي</t>
  </si>
  <si>
    <t>مهردادعلي مردان پور</t>
  </si>
  <si>
    <t>محمدشيباني</t>
  </si>
  <si>
    <t xml:space="preserve">ابوالفضل صالحي زاده </t>
  </si>
  <si>
    <t xml:space="preserve">وحيد شجاعي </t>
  </si>
  <si>
    <t xml:space="preserve">محمد علي دشتي </t>
  </si>
  <si>
    <t xml:space="preserve">مهدي ابوالقاسمي </t>
  </si>
  <si>
    <t>اصغر ابوالقاسمي</t>
  </si>
  <si>
    <t xml:space="preserve">راما تيم </t>
  </si>
  <si>
    <t>راما تيم</t>
  </si>
  <si>
    <t>سنجي يادوف</t>
  </si>
  <si>
    <t>لباس كار جين- شلوار- سايز S</t>
  </si>
  <si>
    <t xml:space="preserve">علي قلتاش </t>
  </si>
  <si>
    <t xml:space="preserve">محمود سليمي </t>
  </si>
  <si>
    <t>یوسف احمد زاده</t>
  </si>
  <si>
    <t>محمود انصاری</t>
  </si>
  <si>
    <t>ابوالفضل طالبي زاده</t>
  </si>
  <si>
    <t>02/08/01/08/0009</t>
  </si>
  <si>
    <t>02/08/01/03/0020</t>
  </si>
  <si>
    <t>پوتين ايمني نسوز- سايز 48</t>
  </si>
  <si>
    <t>مهدي نكوئي</t>
  </si>
  <si>
    <t xml:space="preserve">يوسف احمد زاده </t>
  </si>
  <si>
    <t xml:space="preserve">محمد جواد استواري </t>
  </si>
  <si>
    <t xml:space="preserve">عبدالخالق دانشور </t>
  </si>
  <si>
    <t>وليد سعدوني</t>
  </si>
  <si>
    <t>عادل مطوريان</t>
  </si>
  <si>
    <t>ابولفضل طاحونه دار</t>
  </si>
  <si>
    <t xml:space="preserve">علي احمدزاده </t>
  </si>
  <si>
    <t>عباس عطيوي</t>
  </si>
  <si>
    <t>كلاه ايمني سبز</t>
  </si>
  <si>
    <t>محمداميري</t>
  </si>
  <si>
    <t>محمدمعصومي</t>
  </si>
  <si>
    <t>محمودزارع</t>
  </si>
  <si>
    <t>02/08/01/02/0059</t>
  </si>
  <si>
    <t>لباس كار جين- بلوز- سايز M</t>
  </si>
  <si>
    <t>محمدرضاوفايي</t>
  </si>
  <si>
    <t>ابوالفضل طاحونه دار</t>
  </si>
  <si>
    <t xml:space="preserve">حسين محي الديني </t>
  </si>
  <si>
    <t xml:space="preserve">حسين دهقاني </t>
  </si>
  <si>
    <t xml:space="preserve">محمد رضا يوسفي </t>
  </si>
  <si>
    <t xml:space="preserve">ناصر ترشيزي </t>
  </si>
  <si>
    <t xml:space="preserve">يزدانبخش بنيادي </t>
  </si>
  <si>
    <t xml:space="preserve">علي اسدي </t>
  </si>
  <si>
    <t>عادل متوريان</t>
  </si>
  <si>
    <t>عادل مطوریان نسب</t>
  </si>
  <si>
    <t>ولید سعدونی</t>
  </si>
  <si>
    <t>عباس عطیوی</t>
  </si>
  <si>
    <t>لباس كار كارشناسي-مديران- بلوز و شلوار- سايز XL</t>
  </si>
  <si>
    <t>روح ا.. كريم زاده</t>
  </si>
  <si>
    <t>محمد باقر همتي</t>
  </si>
  <si>
    <t xml:space="preserve">محمد معصومي </t>
  </si>
  <si>
    <t>حمید رضا زارعین</t>
  </si>
  <si>
    <t>حميدرضا زارعين</t>
  </si>
  <si>
    <t>وحيدشجاعي</t>
  </si>
  <si>
    <t>ولي درويش زاده</t>
  </si>
  <si>
    <t>لباس كار جين- شلوار- سايز XL</t>
  </si>
  <si>
    <t>لباس كار كارشناسي- بلوز و شلوار- سايز XXL</t>
  </si>
  <si>
    <t xml:space="preserve">فرزاد منصوريان </t>
  </si>
  <si>
    <t>محمد علي حساني</t>
  </si>
  <si>
    <t xml:space="preserve">اميد يوسفي </t>
  </si>
  <si>
    <t>02/08/01/02/0082</t>
  </si>
  <si>
    <t>لباس كار نسوز- شلوار- سايز L</t>
  </si>
  <si>
    <t>02/08/01/02/0921</t>
  </si>
  <si>
    <t>لباس كار معمولي- آزمايشگاه- بلوز و شلوار- سايز XXL</t>
  </si>
  <si>
    <t xml:space="preserve">ابوالفضل باستي </t>
  </si>
  <si>
    <t>لباس كار جين- بلوز- سايز L</t>
  </si>
  <si>
    <t>جوادعلي محمدي</t>
  </si>
  <si>
    <t>حسين فلاحت كار</t>
  </si>
  <si>
    <t>كريم رحمتي</t>
  </si>
  <si>
    <t>رضاسالم</t>
  </si>
  <si>
    <t>عليرضاعشقي</t>
  </si>
  <si>
    <t xml:space="preserve">محمد رضا وفايي </t>
  </si>
  <si>
    <t xml:space="preserve">علي اصغر ابوالقاسمي </t>
  </si>
  <si>
    <t xml:space="preserve">جليل خبري </t>
  </si>
  <si>
    <t xml:space="preserve">مهرداد عليمردان </t>
  </si>
  <si>
    <t>محمد حسين ذهبي</t>
  </si>
  <si>
    <t xml:space="preserve">محمد امين شيخاني </t>
  </si>
  <si>
    <t xml:space="preserve">بابك نورايي </t>
  </si>
  <si>
    <t>وليدسعدوني</t>
  </si>
  <si>
    <t>ابولفضل طاخونه دار</t>
  </si>
  <si>
    <t>علي اصغر ابولقاسم نسب</t>
  </si>
  <si>
    <t xml:space="preserve">يزدان بخش بنيادي </t>
  </si>
  <si>
    <t>02/08/01/02/0130</t>
  </si>
  <si>
    <t>اعظم السادات هاشمي</t>
  </si>
  <si>
    <t>سهيلا دشتي</t>
  </si>
  <si>
    <t>مرضيه باغي</t>
  </si>
  <si>
    <t>لباس كار معمولي- بلوز- سايز XL</t>
  </si>
  <si>
    <t xml:space="preserve">امير كارگر </t>
  </si>
  <si>
    <t>رضاحزباوي</t>
  </si>
  <si>
    <t xml:space="preserve">رضا حسني </t>
  </si>
  <si>
    <t>حسين فلاحتكار</t>
  </si>
  <si>
    <t xml:space="preserve">كريم رحمتي </t>
  </si>
  <si>
    <t xml:space="preserve">وليد سعدوني </t>
  </si>
  <si>
    <t>محمد حسين حيدري</t>
  </si>
  <si>
    <t>حميد رضا زارعين</t>
  </si>
  <si>
    <t xml:space="preserve">رامو تيم </t>
  </si>
  <si>
    <t xml:space="preserve">عرفان جمالي </t>
  </si>
  <si>
    <t>عليرضااحمدي</t>
  </si>
  <si>
    <t>مسعودشيباني</t>
  </si>
  <si>
    <t xml:space="preserve">حسين فلاحت </t>
  </si>
  <si>
    <t>لباس كار جين- شلوار- سايز XXL</t>
  </si>
  <si>
    <t>لباس زير زمستاني- بلوز و شلوار- تك سايز</t>
  </si>
  <si>
    <t xml:space="preserve">مهدي ابوالقاسمي نسب </t>
  </si>
  <si>
    <t>سانجي يادو</t>
  </si>
  <si>
    <t>02/08/01/02/0062</t>
  </si>
  <si>
    <t>لباس كار جين- بلوز- سايز XXL</t>
  </si>
  <si>
    <t>لباس كار جين- شلوار- سايز 3XL</t>
  </si>
  <si>
    <t>علي رضا خليل تبار</t>
  </si>
  <si>
    <t xml:space="preserve">محمد رضا كروندي </t>
  </si>
  <si>
    <t xml:space="preserve">مجتبي خبري </t>
  </si>
  <si>
    <t>سعيد مير قلي</t>
  </si>
  <si>
    <t>جواد علیان</t>
  </si>
  <si>
    <t>حسین فلاحت کار</t>
  </si>
  <si>
    <t>کریم رحمتی</t>
  </si>
  <si>
    <t>داود اثنی عشری</t>
  </si>
  <si>
    <t xml:space="preserve">عبدالحميد بيگي خبري </t>
  </si>
  <si>
    <t>داود اثني عشري</t>
  </si>
  <si>
    <t>محمد رضا دهقانيزاده</t>
  </si>
  <si>
    <t>02/08/01/99/0029</t>
  </si>
  <si>
    <t>كيف اداري</t>
  </si>
  <si>
    <t xml:space="preserve">عادل مطوريان </t>
  </si>
  <si>
    <t xml:space="preserve">علي اصغر ابوالقاسمي نسب </t>
  </si>
  <si>
    <t xml:space="preserve">ابوالفضل طاحونه دار </t>
  </si>
  <si>
    <t>چرت لال پرسات</t>
  </si>
  <si>
    <t xml:space="preserve">علي محمد زارع </t>
  </si>
  <si>
    <t xml:space="preserve">حسين فلاحت كار </t>
  </si>
  <si>
    <t>لباس كار كارشناسي- بلوز و شلوار- سايز L</t>
  </si>
  <si>
    <t xml:space="preserve">رسول رستمي </t>
  </si>
  <si>
    <t>لباس كار نسوز- بلوز- سايز L</t>
  </si>
  <si>
    <t xml:space="preserve"> افشين دانشور</t>
  </si>
  <si>
    <t>محمد رنحبر</t>
  </si>
  <si>
    <t xml:space="preserve">چوته لال پراست </t>
  </si>
  <si>
    <t xml:space="preserve">محمد تقي توكلي </t>
  </si>
  <si>
    <t xml:space="preserve">ابراهيم قلتاشي </t>
  </si>
  <si>
    <t xml:space="preserve">علي احمد زاده </t>
  </si>
  <si>
    <t>ابزار آلات دست عمل نسوزكاري</t>
  </si>
  <si>
    <t>اميد ناييني</t>
  </si>
  <si>
    <t>محسن دهقان بنادكي</t>
  </si>
  <si>
    <t>علي محمد زارع پور</t>
  </si>
  <si>
    <t xml:space="preserve">هادي هزبرپور راوري </t>
  </si>
  <si>
    <t xml:space="preserve">محمد شيباني خبري </t>
  </si>
  <si>
    <t xml:space="preserve">رحمان رمضاني </t>
  </si>
  <si>
    <t xml:space="preserve">حسين روح اللهي </t>
  </si>
  <si>
    <t xml:space="preserve">عباس شكاري </t>
  </si>
  <si>
    <t xml:space="preserve">علي اكبر دهستاني </t>
  </si>
  <si>
    <t xml:space="preserve">جواد علي محمدي </t>
  </si>
  <si>
    <t>مصيب عليپور</t>
  </si>
  <si>
    <t xml:space="preserve">مرتضي سيفي پور </t>
  </si>
  <si>
    <t>دستكش موتور سيكلت</t>
  </si>
  <si>
    <t>واحد نگهباني - اثاثیه و ملزومات</t>
  </si>
  <si>
    <t xml:space="preserve">چرتلا </t>
  </si>
  <si>
    <t>راموتيم</t>
  </si>
  <si>
    <t>سانچي</t>
  </si>
  <si>
    <t>اثاثیه و ملزومات واحد برنامه ریزی تولید</t>
  </si>
  <si>
    <t xml:space="preserve">حسن حاجبي </t>
  </si>
  <si>
    <t xml:space="preserve">حسين كامو </t>
  </si>
  <si>
    <t xml:space="preserve">مهدي ابويي </t>
  </si>
  <si>
    <t xml:space="preserve">رضا سالم </t>
  </si>
  <si>
    <t xml:space="preserve">محمد فلاح حسيني </t>
  </si>
  <si>
    <t xml:space="preserve">جواد عليمحمدي </t>
  </si>
  <si>
    <t xml:space="preserve">محمد رضا حيدري </t>
  </si>
  <si>
    <t>علي مهرابي ارناني</t>
  </si>
  <si>
    <t>1402/09/01</t>
  </si>
  <si>
    <t xml:space="preserve">ساجد رحيمي </t>
  </si>
  <si>
    <t xml:space="preserve">عادل مطوريان نسب </t>
  </si>
  <si>
    <t xml:space="preserve">مصطفي دهقاني </t>
  </si>
  <si>
    <t xml:space="preserve">عليرضا نورالهي </t>
  </si>
  <si>
    <t>لطيف بهرا</t>
  </si>
  <si>
    <t xml:space="preserve">محمدرضا محمودي </t>
  </si>
  <si>
    <t xml:space="preserve">مهدي مقيمي </t>
  </si>
  <si>
    <t xml:space="preserve">حسن ذهبي </t>
  </si>
  <si>
    <t xml:space="preserve">رموتيم </t>
  </si>
  <si>
    <t xml:space="preserve">حميدرضا زارعين </t>
  </si>
  <si>
    <t xml:space="preserve">اميرحسين زراعتي </t>
  </si>
  <si>
    <t>1402/09/02</t>
  </si>
  <si>
    <t>تاندیش کار2 ماشين ريخته گري</t>
  </si>
  <si>
    <t xml:space="preserve">حسن روح الهي </t>
  </si>
  <si>
    <t xml:space="preserve">اميد نائيني </t>
  </si>
  <si>
    <t xml:space="preserve">محمد رضا زارع </t>
  </si>
  <si>
    <t>1402/09/03</t>
  </si>
  <si>
    <t xml:space="preserve">احسان اسماعيلي </t>
  </si>
  <si>
    <t xml:space="preserve">روح الله كياني </t>
  </si>
  <si>
    <t>1402/09/04</t>
  </si>
  <si>
    <t>1402/09/05</t>
  </si>
  <si>
    <t>1402/09/06</t>
  </si>
  <si>
    <t>1402/09/07</t>
  </si>
  <si>
    <t>1402/09/08</t>
  </si>
  <si>
    <t>1402/09/09</t>
  </si>
  <si>
    <t>1402/09/10</t>
  </si>
  <si>
    <t>1402/09/11</t>
  </si>
  <si>
    <t>1402/09/12</t>
  </si>
  <si>
    <t>1402/09/13</t>
  </si>
  <si>
    <t>1402/09/14</t>
  </si>
  <si>
    <t>1402/09/15</t>
  </si>
  <si>
    <t>1402/09/16</t>
  </si>
  <si>
    <t>1402/09/17</t>
  </si>
  <si>
    <t>1402/09/18</t>
  </si>
  <si>
    <t>1402/09/19</t>
  </si>
  <si>
    <t>1402/09/20</t>
  </si>
  <si>
    <t>1402/09/21</t>
  </si>
  <si>
    <t>1402/09/22</t>
  </si>
  <si>
    <t>1402/09/23</t>
  </si>
  <si>
    <t>1402/09/24</t>
  </si>
  <si>
    <t>1402/09/25</t>
  </si>
  <si>
    <t>1402/09/26</t>
  </si>
  <si>
    <t>1402/09/27</t>
  </si>
  <si>
    <t>1402/09/28</t>
  </si>
  <si>
    <t>1402/09/29</t>
  </si>
  <si>
    <t>1402/09/30</t>
  </si>
  <si>
    <t>1402/10/01</t>
  </si>
  <si>
    <t>1402/10/02</t>
  </si>
  <si>
    <t>1402/10/03</t>
  </si>
  <si>
    <t>1402/10/04</t>
  </si>
  <si>
    <t>1402/10/05</t>
  </si>
  <si>
    <t>1402/10/06</t>
  </si>
  <si>
    <t>1402/10/07</t>
  </si>
  <si>
    <t>1402/10/08</t>
  </si>
  <si>
    <t>1402/10/09</t>
  </si>
  <si>
    <t>1402/10/10</t>
  </si>
  <si>
    <t>1402/10/11</t>
  </si>
  <si>
    <t>1402/10/12</t>
  </si>
  <si>
    <t>1402/10/13</t>
  </si>
  <si>
    <t>1402/10/14</t>
  </si>
  <si>
    <t>1402/10/15</t>
  </si>
  <si>
    <t>1402/10/16</t>
  </si>
  <si>
    <t>1402/10/17</t>
  </si>
  <si>
    <t>1402/10/18</t>
  </si>
  <si>
    <t>1402/10/19</t>
  </si>
  <si>
    <t>1402/10/20</t>
  </si>
  <si>
    <t>1402/10/21</t>
  </si>
  <si>
    <t>1402/10/22</t>
  </si>
  <si>
    <t>1402/10/23</t>
  </si>
  <si>
    <t>1402/10/24</t>
  </si>
  <si>
    <t>1402/10/25</t>
  </si>
  <si>
    <t>1402/10/26</t>
  </si>
  <si>
    <t>1402/10/27</t>
  </si>
  <si>
    <t>1402/10/28</t>
  </si>
  <si>
    <t>1402/10/29</t>
  </si>
  <si>
    <t>1402/10/30</t>
  </si>
  <si>
    <t>1402/11/01</t>
  </si>
  <si>
    <t>1402/11/02</t>
  </si>
  <si>
    <t>1402/11/03</t>
  </si>
  <si>
    <t>1402/11/04</t>
  </si>
  <si>
    <t>1402/11/05</t>
  </si>
  <si>
    <t>1402/11/06</t>
  </si>
  <si>
    <t>1402/11/07</t>
  </si>
  <si>
    <t>1402/11/08</t>
  </si>
  <si>
    <t>1402/11/09</t>
  </si>
  <si>
    <t>1402/11/10</t>
  </si>
  <si>
    <t>1402/11/11</t>
  </si>
  <si>
    <t>1402/11/12</t>
  </si>
  <si>
    <t>1402/11/13</t>
  </si>
  <si>
    <t>1402/11/14</t>
  </si>
  <si>
    <t>1402/11/15</t>
  </si>
  <si>
    <t>1402/11/16</t>
  </si>
  <si>
    <t>1402/11/17</t>
  </si>
  <si>
    <t>1402/11/18</t>
  </si>
  <si>
    <t>1402/11/19</t>
  </si>
  <si>
    <t>1402/11/20</t>
  </si>
  <si>
    <t>1402/11/21</t>
  </si>
  <si>
    <t>1402/11/22</t>
  </si>
  <si>
    <t>1402/11/23</t>
  </si>
  <si>
    <t>1402/11/24</t>
  </si>
  <si>
    <t>1402/11/25</t>
  </si>
  <si>
    <t>1402/11/26</t>
  </si>
  <si>
    <t>1402/11/27</t>
  </si>
  <si>
    <t>1402/11/28</t>
  </si>
  <si>
    <t>1402/11/29</t>
  </si>
  <si>
    <t>1402/11/30</t>
  </si>
  <si>
    <t>1402/12/01</t>
  </si>
  <si>
    <t>1402/12/02</t>
  </si>
  <si>
    <t>1402/12/03</t>
  </si>
  <si>
    <t>1402/12/04</t>
  </si>
  <si>
    <t>1402/12/05</t>
  </si>
  <si>
    <t>1402/12/06</t>
  </si>
  <si>
    <t>1402/12/07</t>
  </si>
  <si>
    <t>1402/12/08</t>
  </si>
  <si>
    <t>1402/12/09</t>
  </si>
  <si>
    <t>1402/12/10</t>
  </si>
  <si>
    <t>1402/12/11</t>
  </si>
  <si>
    <t>1402/12/12</t>
  </si>
  <si>
    <t>1402/12/13</t>
  </si>
  <si>
    <t>1402/12/14</t>
  </si>
  <si>
    <t>1402/12/15</t>
  </si>
  <si>
    <t>1402/12/16</t>
  </si>
  <si>
    <t>1402/12/17</t>
  </si>
  <si>
    <t>1402/12/18</t>
  </si>
  <si>
    <t>1402/12/19</t>
  </si>
  <si>
    <t>1402/12/20</t>
  </si>
  <si>
    <t>1402/12/21</t>
  </si>
  <si>
    <t>1402/12/22</t>
  </si>
  <si>
    <t>1402/12/23</t>
  </si>
  <si>
    <t>1402/12/24</t>
  </si>
  <si>
    <t>1402/12/25</t>
  </si>
  <si>
    <t>1402/12/26</t>
  </si>
  <si>
    <t>1402/12/27</t>
  </si>
  <si>
    <t>1402/12/28</t>
  </si>
  <si>
    <t>1402/12/29</t>
  </si>
  <si>
    <t>1403/01/01</t>
  </si>
  <si>
    <t>1403/01/02</t>
  </si>
  <si>
    <t>1403/01/03</t>
  </si>
  <si>
    <t>1403/01/04</t>
  </si>
  <si>
    <t>1403/01/05</t>
  </si>
  <si>
    <t>1403/01/06</t>
  </si>
  <si>
    <t>1403/01/07</t>
  </si>
  <si>
    <t>1403/01/08</t>
  </si>
  <si>
    <t>1403/01/09</t>
  </si>
  <si>
    <t>1403/01/10</t>
  </si>
  <si>
    <t>1403/01/11</t>
  </si>
  <si>
    <t>1403/01/12</t>
  </si>
  <si>
    <t>1403/01/13</t>
  </si>
  <si>
    <t>1403/01/14</t>
  </si>
  <si>
    <t>1403/01/15</t>
  </si>
  <si>
    <t>1403/01/16</t>
  </si>
  <si>
    <t>1403/01/17</t>
  </si>
  <si>
    <t>1403/01/18</t>
  </si>
  <si>
    <t>1403/01/19</t>
  </si>
  <si>
    <t>1403/01/20</t>
  </si>
  <si>
    <t>1403/01/21</t>
  </si>
  <si>
    <t>1403/01/22</t>
  </si>
  <si>
    <t>1403/01/23</t>
  </si>
  <si>
    <t>1403/01/24</t>
  </si>
  <si>
    <t>1403/01/25</t>
  </si>
  <si>
    <t>1403/01/26</t>
  </si>
  <si>
    <t>1403/01/27</t>
  </si>
  <si>
    <t>1403/01/28</t>
  </si>
  <si>
    <t>1403/01/29</t>
  </si>
  <si>
    <t>1403/01/30</t>
  </si>
  <si>
    <t>1403/01/31</t>
  </si>
  <si>
    <t>1403/02/01</t>
  </si>
  <si>
    <t>1403/02/02</t>
  </si>
  <si>
    <t>1403/02/03</t>
  </si>
  <si>
    <t>1403/02/04</t>
  </si>
  <si>
    <t>1403/02/05</t>
  </si>
  <si>
    <t>1403/02/06</t>
  </si>
  <si>
    <t>1403/02/07</t>
  </si>
  <si>
    <t>1403/02/08</t>
  </si>
  <si>
    <t>1403/02/09</t>
  </si>
  <si>
    <t>1403/02/10</t>
  </si>
  <si>
    <t>1403/02/11</t>
  </si>
  <si>
    <t>1403/02/12</t>
  </si>
  <si>
    <t>1403/02/13</t>
  </si>
  <si>
    <t>1403/02/14</t>
  </si>
  <si>
    <t>1403/02/15</t>
  </si>
  <si>
    <t>1403/02/16</t>
  </si>
  <si>
    <t>1403/02/17</t>
  </si>
  <si>
    <t>1403/02/18</t>
  </si>
  <si>
    <t>1403/02/19</t>
  </si>
  <si>
    <t>1403/02/20</t>
  </si>
  <si>
    <t>1403/02/21</t>
  </si>
  <si>
    <t>1403/02/22</t>
  </si>
  <si>
    <t>1403/02/23</t>
  </si>
  <si>
    <t>1403/02/24</t>
  </si>
  <si>
    <t>1403/02/25</t>
  </si>
  <si>
    <t>1403/02/26</t>
  </si>
  <si>
    <t>1403/02/27</t>
  </si>
  <si>
    <t>1403/02/28</t>
  </si>
  <si>
    <t>1403/02/29</t>
  </si>
  <si>
    <t>1403/02/30</t>
  </si>
  <si>
    <t>1403/02/31</t>
  </si>
  <si>
    <t>1403/03/01</t>
  </si>
  <si>
    <t>1403/03/02</t>
  </si>
  <si>
    <t>1403/03/03</t>
  </si>
  <si>
    <t>1403/03/04</t>
  </si>
  <si>
    <t>1403/03/05</t>
  </si>
  <si>
    <t>1403/03/06</t>
  </si>
  <si>
    <t>1403/03/07</t>
  </si>
  <si>
    <t>1403/03/08</t>
  </si>
  <si>
    <t>1403/03/09</t>
  </si>
  <si>
    <t>1403/03/10</t>
  </si>
  <si>
    <t>1403/03/11</t>
  </si>
  <si>
    <t>1403/03/12</t>
  </si>
  <si>
    <t>1403/03/13</t>
  </si>
  <si>
    <t>1403/03/14</t>
  </si>
  <si>
    <t>1403/03/15</t>
  </si>
  <si>
    <t>1403/03/16</t>
  </si>
  <si>
    <t>1403/03/17</t>
  </si>
  <si>
    <t>1403/03/18</t>
  </si>
  <si>
    <t>1403/03/19</t>
  </si>
  <si>
    <t>1403/03/20</t>
  </si>
  <si>
    <t>1403/03/21</t>
  </si>
  <si>
    <t>1403/03/22</t>
  </si>
  <si>
    <t>1403/03/23</t>
  </si>
  <si>
    <t>1403/03/24</t>
  </si>
  <si>
    <t>1403/03/25</t>
  </si>
  <si>
    <t>1403/03/26</t>
  </si>
  <si>
    <t>1403/03/27</t>
  </si>
  <si>
    <t>1403/03/28</t>
  </si>
  <si>
    <t>1403/03/29</t>
  </si>
  <si>
    <t>1403/03/30</t>
  </si>
  <si>
    <t>1403/03/31</t>
  </si>
  <si>
    <t>1403/04/01</t>
  </si>
  <si>
    <t>1403/04/02</t>
  </si>
  <si>
    <t>1403/04/03</t>
  </si>
  <si>
    <t>1403/04/04</t>
  </si>
  <si>
    <t>1403/04/05</t>
  </si>
  <si>
    <t>1403/04/06</t>
  </si>
  <si>
    <t>1403/04/07</t>
  </si>
  <si>
    <t>1403/04/08</t>
  </si>
  <si>
    <t>1403/04/09</t>
  </si>
  <si>
    <t>1403/04/10</t>
  </si>
  <si>
    <t>1403/04/11</t>
  </si>
  <si>
    <t>1403/04/12</t>
  </si>
  <si>
    <t>1403/04/13</t>
  </si>
  <si>
    <t>1403/04/14</t>
  </si>
  <si>
    <t>1403/04/15</t>
  </si>
  <si>
    <t>1403/04/16</t>
  </si>
  <si>
    <t>1403/04/17</t>
  </si>
  <si>
    <t>1403/04/18</t>
  </si>
  <si>
    <t>1403/04/19</t>
  </si>
  <si>
    <t>1403/04/20</t>
  </si>
  <si>
    <t>1403/04/21</t>
  </si>
  <si>
    <t>1403/04/22</t>
  </si>
  <si>
    <t>1403/04/23</t>
  </si>
  <si>
    <t>1403/04/24</t>
  </si>
  <si>
    <t>1403/04/25</t>
  </si>
  <si>
    <t>1403/04/26</t>
  </si>
  <si>
    <t>1403/04/27</t>
  </si>
  <si>
    <t>1403/04/28</t>
  </si>
  <si>
    <t>1403/04/29</t>
  </si>
  <si>
    <t>1403/04/30</t>
  </si>
  <si>
    <t>1403/04/31</t>
  </si>
  <si>
    <t>1403/05/01</t>
  </si>
  <si>
    <t>1403/05/02</t>
  </si>
  <si>
    <t>1403/05/03</t>
  </si>
  <si>
    <t>1403/05/04</t>
  </si>
  <si>
    <t>1403/05/05</t>
  </si>
  <si>
    <t>1403/05/06</t>
  </si>
  <si>
    <t>1403/05/07</t>
  </si>
  <si>
    <t>1403/05/08</t>
  </si>
  <si>
    <t>1403/05/09</t>
  </si>
  <si>
    <t>1403/05/10</t>
  </si>
  <si>
    <t>1403/05/11</t>
  </si>
  <si>
    <t>1403/05/12</t>
  </si>
  <si>
    <t>1403/05/13</t>
  </si>
  <si>
    <t>1403/05/14</t>
  </si>
  <si>
    <t>1403/05/15</t>
  </si>
  <si>
    <t>1403/05/16</t>
  </si>
  <si>
    <t>1403/05/17</t>
  </si>
  <si>
    <t>1403/05/18</t>
  </si>
  <si>
    <t>1403/05/19</t>
  </si>
  <si>
    <t>1403/05/20</t>
  </si>
  <si>
    <t>1403/05/21</t>
  </si>
  <si>
    <t>1403/05/22</t>
  </si>
  <si>
    <t>1403/05/23</t>
  </si>
  <si>
    <t>1403/05/24</t>
  </si>
  <si>
    <t>1403/05/25</t>
  </si>
  <si>
    <t>1403/05/26</t>
  </si>
  <si>
    <t>1403/05/27</t>
  </si>
  <si>
    <t>1403/05/28</t>
  </si>
  <si>
    <t>1403/05/29</t>
  </si>
  <si>
    <t>1403/05/30</t>
  </si>
  <si>
    <t>1403/05/31</t>
  </si>
  <si>
    <t>1403/06/01</t>
  </si>
  <si>
    <t>1403/06/02</t>
  </si>
  <si>
    <t>1403/06/03</t>
  </si>
  <si>
    <t>1403/06/04</t>
  </si>
  <si>
    <t>1403/06/05</t>
  </si>
  <si>
    <t>1403/06/06</t>
  </si>
  <si>
    <t>1403/06/07</t>
  </si>
  <si>
    <t>1403/06/08</t>
  </si>
  <si>
    <t>1403/06/09</t>
  </si>
  <si>
    <t>1403/06/10</t>
  </si>
  <si>
    <t>1403/06/11</t>
  </si>
  <si>
    <t>حسین کرمی منفرد</t>
  </si>
  <si>
    <t>محمدرضا محمودی</t>
  </si>
  <si>
    <t>علیرضا نورالهی</t>
  </si>
  <si>
    <t>لطیف بهرا</t>
  </si>
  <si>
    <t>مرتضي سيفي بور</t>
  </si>
  <si>
    <t>جواد عليان</t>
  </si>
  <si>
    <t>هادي هژبرآوري</t>
  </si>
  <si>
    <t>Vahid shariaty</t>
  </si>
  <si>
    <t xml:space="preserve">سيد علي هاشمي </t>
  </si>
  <si>
    <t xml:space="preserve">علي مهرابي </t>
  </si>
  <si>
    <t xml:space="preserve">محمد علي صديقي </t>
  </si>
  <si>
    <t xml:space="preserve">منصور باشي </t>
  </si>
  <si>
    <t xml:space="preserve">حسين رجبعلي </t>
  </si>
  <si>
    <t xml:space="preserve">ابواقاسم سيفي پور </t>
  </si>
  <si>
    <t xml:space="preserve">محمد شيباني </t>
  </si>
  <si>
    <t xml:space="preserve">عبدالرحيم خوشنام </t>
  </si>
  <si>
    <t xml:space="preserve">محمدرضا دشتي </t>
  </si>
  <si>
    <t xml:space="preserve">حسين برزگر </t>
  </si>
  <si>
    <t xml:space="preserve">محمد حسن ذهبي </t>
  </si>
  <si>
    <t xml:space="preserve">محمد رضا دهقاني زاده </t>
  </si>
  <si>
    <t xml:space="preserve">هادي دهقان </t>
  </si>
  <si>
    <t>لباس كار جين- بلوز- سايز XL</t>
  </si>
  <si>
    <t xml:space="preserve">ابراهيم نجفي </t>
  </si>
  <si>
    <t>واحد مديريت - اثاثیه و ملزومات</t>
  </si>
  <si>
    <t>محمدهادي روانروي</t>
  </si>
  <si>
    <t xml:space="preserve">اكبر بهرامي </t>
  </si>
  <si>
    <t xml:space="preserve">احمد عزيزي </t>
  </si>
  <si>
    <t xml:space="preserve">غلامرضا شادانفر </t>
  </si>
  <si>
    <t>عليرضا نوراللهي</t>
  </si>
  <si>
    <t>احمد عزیزی</t>
  </si>
  <si>
    <t xml:space="preserve">صادق محمودي </t>
  </si>
  <si>
    <t xml:space="preserve">محمدرضا قادري </t>
  </si>
  <si>
    <t xml:space="preserve">مصطفي باغي </t>
  </si>
  <si>
    <t>محمدرضا محمودي</t>
  </si>
  <si>
    <t>لطيف ابهر</t>
  </si>
  <si>
    <t xml:space="preserve">شهرام تقيان </t>
  </si>
  <si>
    <t xml:space="preserve">محمدرضا دهقاني زاده </t>
  </si>
  <si>
    <t xml:space="preserve">دوريادوف </t>
  </si>
  <si>
    <t xml:space="preserve">سانجي </t>
  </si>
  <si>
    <t>فريدون فسائي</t>
  </si>
  <si>
    <t>عليرضا خليلي</t>
  </si>
  <si>
    <t xml:space="preserve">علي محرابي </t>
  </si>
  <si>
    <t xml:space="preserve">پرسنل هندي رموتيم </t>
  </si>
  <si>
    <t>پرسنل هندي دوريادوف</t>
  </si>
  <si>
    <t xml:space="preserve">عليرضا نوراللهي </t>
  </si>
  <si>
    <t xml:space="preserve">علي محمد زارع پور </t>
  </si>
  <si>
    <t xml:space="preserve">مجتبي دارابي </t>
  </si>
  <si>
    <t xml:space="preserve">علي اكبر رفيع </t>
  </si>
  <si>
    <t>علی اکبر رفیع</t>
  </si>
  <si>
    <t>علی محرابی</t>
  </si>
  <si>
    <t>مجتبی دارابی</t>
  </si>
  <si>
    <t>کاپشن</t>
  </si>
  <si>
    <t xml:space="preserve">ابراهيم قلتاش </t>
  </si>
  <si>
    <t xml:space="preserve">سنجي يادو </t>
  </si>
  <si>
    <t xml:space="preserve">محمد رضا محمودي </t>
  </si>
  <si>
    <t xml:space="preserve">مهدي شفيعي </t>
  </si>
  <si>
    <t xml:space="preserve">محمد حسين حيدري </t>
  </si>
  <si>
    <t xml:space="preserve">محمدرضا وفايي </t>
  </si>
  <si>
    <t xml:space="preserve">ابوالفضل دشتي </t>
  </si>
  <si>
    <t xml:space="preserve">يزدان بنيادي </t>
  </si>
  <si>
    <t>حميدرضازارعين</t>
  </si>
  <si>
    <t>الهام هاشمی</t>
  </si>
  <si>
    <t xml:space="preserve">الهام هاشمي </t>
  </si>
  <si>
    <t>محمد مير طباطبائي</t>
  </si>
  <si>
    <t xml:space="preserve">سانجي يادو </t>
  </si>
  <si>
    <t>حميدرضاحجار</t>
  </si>
  <si>
    <t xml:space="preserve">لطيف بهرا </t>
  </si>
  <si>
    <t>مجتبي دارابي</t>
  </si>
  <si>
    <t xml:space="preserve">صادق سليماني </t>
  </si>
  <si>
    <t xml:space="preserve">رضا عربيان </t>
  </si>
  <si>
    <t>محمد هادي روانروي</t>
  </si>
  <si>
    <t xml:space="preserve">محمدباقر همتي </t>
  </si>
  <si>
    <t xml:space="preserve">مسعود دشتي </t>
  </si>
  <si>
    <t>پیش گرم تاندیش 2</t>
  </si>
  <si>
    <t>روح كريم زاده</t>
  </si>
  <si>
    <t xml:space="preserve">چوته لال پرلست </t>
  </si>
  <si>
    <t xml:space="preserve">هادي آذرخش </t>
  </si>
  <si>
    <t xml:space="preserve">صدرا رحيمي </t>
  </si>
  <si>
    <t>حسين كرمي</t>
  </si>
  <si>
    <t xml:space="preserve">مهدي كيواني </t>
  </si>
  <si>
    <t xml:space="preserve">حسن رجبعلي پور </t>
  </si>
  <si>
    <t>ولي الله درويش</t>
  </si>
  <si>
    <t xml:space="preserve">روح الله كريم زاده </t>
  </si>
  <si>
    <t xml:space="preserve">ابراهيم عسگري </t>
  </si>
  <si>
    <t>لباس كار معمولي- بلوز- سايز L</t>
  </si>
  <si>
    <t xml:space="preserve">علي قلتاشي </t>
  </si>
  <si>
    <t>فريدن فسائي</t>
  </si>
  <si>
    <t xml:space="preserve">حسين فلاحتكار </t>
  </si>
  <si>
    <t>لباس كار نسوز- بلوز و شلوار- سايز 4XL</t>
  </si>
  <si>
    <t xml:space="preserve">عبدالحميد خبري </t>
  </si>
  <si>
    <t>حسن بيگي مراعي</t>
  </si>
  <si>
    <t>فرم انتظامات- كاپشن- سايز XL</t>
  </si>
  <si>
    <t xml:space="preserve">جواد عليان </t>
  </si>
  <si>
    <t>محمد عليپور</t>
  </si>
  <si>
    <t>غلامرضا قلتاشي</t>
  </si>
  <si>
    <t>مهدي كيواني هفشجاني</t>
  </si>
  <si>
    <t>هادي هژبر</t>
  </si>
  <si>
    <t xml:space="preserve">مجتبي مرتضي پور </t>
  </si>
  <si>
    <t>علي اكبر رفيع</t>
  </si>
  <si>
    <t>ابوافضل صالحي</t>
  </si>
  <si>
    <t xml:space="preserve">ولي الله دهقان </t>
  </si>
  <si>
    <t>ولی الله دهقان</t>
  </si>
  <si>
    <t>پوتين ايمني نسوز- سايز 39</t>
  </si>
  <si>
    <t>مهدي بهرامي</t>
  </si>
  <si>
    <t>محمد علي حساني خبر</t>
  </si>
  <si>
    <t>بازسازي و مرمت ساختمان جنبي توليد</t>
  </si>
  <si>
    <t>محمد شيباني خبري</t>
  </si>
  <si>
    <t>لباس كار كارشناسي- بلوز و شلوار- سايز XL</t>
  </si>
  <si>
    <t xml:space="preserve">مكي سياحي </t>
  </si>
  <si>
    <t>پروژه‌ مسقف نمودن انبارهاي 2 و 3 روباز</t>
  </si>
  <si>
    <t xml:space="preserve">مسعود دهقان </t>
  </si>
  <si>
    <t xml:space="preserve">محمد باقر همتي </t>
  </si>
  <si>
    <t>لباس كار كارشناسي- بلوز و شلوار- سايز M</t>
  </si>
  <si>
    <t>لباس كار كارشناسي- بلوز و شلوار- سايز 3XL</t>
  </si>
  <si>
    <t xml:space="preserve">مهدي نكويي </t>
  </si>
  <si>
    <t xml:space="preserve">وحيد حيدري </t>
  </si>
  <si>
    <t xml:space="preserve">شهاب اميري </t>
  </si>
  <si>
    <t>پوشر 2</t>
  </si>
  <si>
    <t>دست3و.</t>
  </si>
  <si>
    <t xml:space="preserve">امير حسين دهقان </t>
  </si>
  <si>
    <t>02/08/01/02/0924</t>
  </si>
  <si>
    <t>لباس كار كارشناسي-مديران- بلوز و شلوار- سايزL</t>
  </si>
  <si>
    <t xml:space="preserve">اميد ناييني </t>
  </si>
  <si>
    <t xml:space="preserve">علي رفيع </t>
  </si>
  <si>
    <t xml:space="preserve">ولي الله درويش زاده </t>
  </si>
  <si>
    <t xml:space="preserve">رضا حزباوي </t>
  </si>
  <si>
    <t xml:space="preserve">مصطفي ذهقاني </t>
  </si>
  <si>
    <t>02/08/01/02/0923</t>
  </si>
  <si>
    <t>لباس كار كارشناسي-مديران- بلوز و شلوار- سايزM</t>
  </si>
  <si>
    <t>مهراد عليمردان</t>
  </si>
  <si>
    <t xml:space="preserve">محمدباقر  همتي </t>
  </si>
  <si>
    <t>عبدالحميد غلامي</t>
  </si>
  <si>
    <t>عباسعلي زارع زاده</t>
  </si>
  <si>
    <t>محمد محمدي</t>
  </si>
  <si>
    <t xml:space="preserve">محمدرضا يوسفي </t>
  </si>
  <si>
    <t>ابراهیم نجفی</t>
  </si>
  <si>
    <t xml:space="preserve">هاني عزيزي </t>
  </si>
  <si>
    <t xml:space="preserve">كاظم يوسفي </t>
  </si>
  <si>
    <t>ولي اله دهقان</t>
  </si>
  <si>
    <t xml:space="preserve">عليرضا صادقيان </t>
  </si>
  <si>
    <t>پروژه‌ احداث ساختمان اداري فرآوري</t>
  </si>
  <si>
    <t>پيمانكار ساخت فرآوري</t>
  </si>
  <si>
    <t>عادل مطوريان نسب</t>
  </si>
  <si>
    <t xml:space="preserve">محمد رضا قادري </t>
  </si>
  <si>
    <t xml:space="preserve">علي خاني </t>
  </si>
  <si>
    <t xml:space="preserve">محمد مهدي دهقاني زاده </t>
  </si>
  <si>
    <t xml:space="preserve">فاطمه سادات امامي </t>
  </si>
  <si>
    <t xml:space="preserve">حجت حيدري </t>
  </si>
  <si>
    <t xml:space="preserve">فردين فسايي </t>
  </si>
  <si>
    <t xml:space="preserve">حميد رضا زارعين </t>
  </si>
  <si>
    <t xml:space="preserve">علي نصيريان </t>
  </si>
  <si>
    <t xml:space="preserve">علي وارسته </t>
  </si>
  <si>
    <t>محمد مهدي زاده</t>
  </si>
  <si>
    <t xml:space="preserve">محمود بلوچ </t>
  </si>
  <si>
    <t>خدمات تولید</t>
  </si>
  <si>
    <t>حجت حيدري</t>
  </si>
  <si>
    <t>حجت حیدری</t>
  </si>
  <si>
    <t>محمد مهدی زاده</t>
  </si>
  <si>
    <t>حمید بیگی خبری</t>
  </si>
  <si>
    <t>حميد بيگي خبري</t>
  </si>
  <si>
    <t>حميدرضا شمالي شوريجه</t>
  </si>
  <si>
    <t>رضا شمالي</t>
  </si>
  <si>
    <t>حمید رضا شمالی شوریجه</t>
  </si>
  <si>
    <t>سيد محمد مير طبائي</t>
  </si>
  <si>
    <t>Sadegh Soleimani</t>
  </si>
  <si>
    <t>فرزانه سجادیان</t>
  </si>
  <si>
    <t>محمدرضاعبدالهی</t>
  </si>
  <si>
    <t xml:space="preserve">محمودي </t>
  </si>
  <si>
    <t xml:space="preserve">عليمحمد زارع پور </t>
  </si>
  <si>
    <t xml:space="preserve">سهيلا دشتي </t>
  </si>
  <si>
    <t xml:space="preserve">فرزانه سجاديان </t>
  </si>
  <si>
    <t xml:space="preserve">حميد بيگي </t>
  </si>
  <si>
    <t xml:space="preserve">محمدرضا عبداللهي </t>
  </si>
  <si>
    <t xml:space="preserve">محمد زارع </t>
  </si>
  <si>
    <t xml:space="preserve">سعيد ميرقلي </t>
  </si>
  <si>
    <t>Mohammad Mehdizadeh</t>
  </si>
  <si>
    <t>تکنیسین مکانیک</t>
  </si>
  <si>
    <t>حسن وحدتي</t>
  </si>
  <si>
    <t>02/08/01/02/0085</t>
  </si>
  <si>
    <t>لباس كار نسوز- شلوار- سايز 3XL</t>
  </si>
  <si>
    <t xml:space="preserve">مهرداد عليمردان پور </t>
  </si>
  <si>
    <t xml:space="preserve">محمدرضا عبدالهي </t>
  </si>
  <si>
    <t>02/08/01/02/0151</t>
  </si>
  <si>
    <t xml:space="preserve">لباس ورزشي </t>
  </si>
  <si>
    <t>سلمان نيكنام</t>
  </si>
  <si>
    <t>لباس كار معمولي- شلوار- سايز 3XL</t>
  </si>
  <si>
    <t>سلمان نیک نام</t>
  </si>
  <si>
    <t>حسن وحدتی</t>
  </si>
  <si>
    <t>بوته 3 (كوره 1 )</t>
  </si>
  <si>
    <t xml:space="preserve">عيسي وكليلي </t>
  </si>
  <si>
    <t>محمدرضا عبداللهي</t>
  </si>
  <si>
    <t>اميد غلامرضايي يزد</t>
  </si>
  <si>
    <t xml:space="preserve">محمد قابل پور </t>
  </si>
  <si>
    <t xml:space="preserve">حسن احمدي </t>
  </si>
  <si>
    <t>حبيب اله عبداله زاده</t>
  </si>
  <si>
    <t>عبدالرزاق عليان</t>
  </si>
  <si>
    <t>عليرضا زارعي</t>
  </si>
  <si>
    <t>حسين شرفي</t>
  </si>
  <si>
    <t>محمد قابل پور</t>
  </si>
  <si>
    <t xml:space="preserve">محمد عبداللهي </t>
  </si>
  <si>
    <t xml:space="preserve">سلمان نيكنام </t>
  </si>
  <si>
    <t>مجموعه پمپ های اسپری CCM</t>
  </si>
  <si>
    <t xml:space="preserve">عزت الله اكبري </t>
  </si>
  <si>
    <t xml:space="preserve">ابوالقاسم سيفي پور </t>
  </si>
  <si>
    <t xml:space="preserve">مصطفي دهقان </t>
  </si>
  <si>
    <t xml:space="preserve">محمود بلوچ ذاكريان </t>
  </si>
  <si>
    <t xml:space="preserve">محمد علي حساني </t>
  </si>
  <si>
    <t>حسن احمدی</t>
  </si>
  <si>
    <t xml:space="preserve">غزت الله اكبري </t>
  </si>
  <si>
    <t>زين اله احمدي</t>
  </si>
  <si>
    <t>الهام هاشمي</t>
  </si>
  <si>
    <t>عليرضا نورالهي</t>
  </si>
  <si>
    <t xml:space="preserve">رمضاني </t>
  </si>
  <si>
    <t>علي مهدي زاده</t>
  </si>
  <si>
    <t>علیرضا زارعی جلیانی</t>
  </si>
  <si>
    <t>زین ا... احمدی</t>
  </si>
  <si>
    <t>ولي الله دهقان</t>
  </si>
  <si>
    <t>روح ا... شكاري</t>
  </si>
  <si>
    <t xml:space="preserve">عليرضا زارعي </t>
  </si>
  <si>
    <t>مهدي كارگران</t>
  </si>
  <si>
    <t xml:space="preserve">غلامرضا قلتاش </t>
  </si>
  <si>
    <t>والي ا...دهقان</t>
  </si>
  <si>
    <t xml:space="preserve">مجتبي بهاريان </t>
  </si>
  <si>
    <t xml:space="preserve">عليرضا خليل تبار </t>
  </si>
  <si>
    <t>بوته 5  (كوره 2)</t>
  </si>
  <si>
    <t>محمد ساري</t>
  </si>
  <si>
    <t>مشاور</t>
  </si>
  <si>
    <t>سعید کوهپایه</t>
  </si>
  <si>
    <t>عزت ا... اکبری</t>
  </si>
  <si>
    <t>02/08/01/07/0013</t>
  </si>
  <si>
    <t>مهرداد علي مردان پور</t>
  </si>
  <si>
    <t>سعيد كوهپايه</t>
  </si>
  <si>
    <t xml:space="preserve">مجيد درويش زاده </t>
  </si>
  <si>
    <t>ذوبچی</t>
  </si>
  <si>
    <t>چكمه ضد آب - سايز44</t>
  </si>
  <si>
    <t>مكي صياحي</t>
  </si>
  <si>
    <t xml:space="preserve">اصغر شيباني </t>
  </si>
  <si>
    <t>مهدي خبري</t>
  </si>
  <si>
    <t>مهدی خبری</t>
  </si>
  <si>
    <t>حسن نيسي</t>
  </si>
  <si>
    <t>محمد رضا محمودي</t>
  </si>
  <si>
    <t>زين الله احمدي</t>
  </si>
  <si>
    <t>غزت اله اكبري</t>
  </si>
  <si>
    <t>علي رضا عشقي منشاد</t>
  </si>
  <si>
    <t>هادي هژبرپور</t>
  </si>
  <si>
    <t xml:space="preserve">مهدي شيخاني </t>
  </si>
  <si>
    <t xml:space="preserve">حسن وحدتي </t>
  </si>
  <si>
    <t>02/08/01/08/0013</t>
  </si>
  <si>
    <t>ماسك جوشكاري اتوماتيك</t>
  </si>
  <si>
    <t>علي  محرابي</t>
  </si>
  <si>
    <t>عليرضا يوسفي</t>
  </si>
  <si>
    <t xml:space="preserve">زين الله احمدي </t>
  </si>
  <si>
    <t>استراکچر ماشين ريخته گري</t>
  </si>
  <si>
    <t>مجموعه پمپ های آب نرم کوره 1</t>
  </si>
  <si>
    <t>مخزن آب نرم ریخته گری</t>
  </si>
  <si>
    <t>برج خنک کن سکندری CCM</t>
  </si>
  <si>
    <t>پاتیل  3</t>
  </si>
  <si>
    <t>مجموعه میز غلطک خط 2 ماشين ريخته گري</t>
  </si>
  <si>
    <t>تاندیش  2</t>
  </si>
  <si>
    <t>علي اصغر ابوالقاسي</t>
  </si>
  <si>
    <t>عزت اله اكبري</t>
  </si>
  <si>
    <t xml:space="preserve">صالحي زاده </t>
  </si>
  <si>
    <t xml:space="preserve">ابراهيم عسكري </t>
  </si>
  <si>
    <t xml:space="preserve">حميد آبيار </t>
  </si>
  <si>
    <t xml:space="preserve">درويش زاده </t>
  </si>
  <si>
    <t xml:space="preserve">معصومي </t>
  </si>
  <si>
    <t xml:space="preserve">نداف </t>
  </si>
  <si>
    <t>مجموعه ریل هاي جرثقيل ها</t>
  </si>
  <si>
    <t xml:space="preserve">پيمانكار كرميان </t>
  </si>
  <si>
    <t xml:space="preserve">يوسفي </t>
  </si>
  <si>
    <t xml:space="preserve">نوروززاده </t>
  </si>
  <si>
    <t xml:space="preserve">علي كرمي </t>
  </si>
  <si>
    <t xml:space="preserve">باستي </t>
  </si>
  <si>
    <t xml:space="preserve">عليرضا خليلي </t>
  </si>
  <si>
    <t xml:space="preserve">هادي خبري </t>
  </si>
  <si>
    <t>نداف</t>
  </si>
  <si>
    <t xml:space="preserve">زراعتي </t>
  </si>
  <si>
    <t xml:space="preserve">مهدي قاسمي </t>
  </si>
  <si>
    <t xml:space="preserve">سيد مجتبي ميروكيلي </t>
  </si>
  <si>
    <t xml:space="preserve">روح اللهي </t>
  </si>
  <si>
    <t>صالحي</t>
  </si>
  <si>
    <t xml:space="preserve">مطوري </t>
  </si>
  <si>
    <t>محرابي</t>
  </si>
  <si>
    <t xml:space="preserve">عسكري </t>
  </si>
  <si>
    <t xml:space="preserve">عبداللهي </t>
  </si>
  <si>
    <t xml:space="preserve">وكيلي </t>
  </si>
  <si>
    <t xml:space="preserve">نورايي </t>
  </si>
  <si>
    <t xml:space="preserve">دانشور </t>
  </si>
  <si>
    <t xml:space="preserve">راهدار </t>
  </si>
  <si>
    <t xml:space="preserve">بهرا </t>
  </si>
  <si>
    <t>آذرخش</t>
  </si>
  <si>
    <t>برومند</t>
  </si>
  <si>
    <t>ظبتوخان فضلي</t>
  </si>
  <si>
    <t xml:space="preserve">فتح آبادي </t>
  </si>
  <si>
    <t xml:space="preserve">مهدي خبري </t>
  </si>
  <si>
    <t xml:space="preserve">جمالي </t>
  </si>
  <si>
    <t xml:space="preserve">رنجبر </t>
  </si>
  <si>
    <t>تاندیش کار 1 ماشين ريخته گري</t>
  </si>
  <si>
    <t xml:space="preserve">شكاري </t>
  </si>
  <si>
    <t xml:space="preserve">طباطبايي </t>
  </si>
  <si>
    <t xml:space="preserve">ترشيزي </t>
  </si>
  <si>
    <t>علیرضا یوسفی</t>
  </si>
  <si>
    <t>مهدی قاسمی بامکان</t>
  </si>
  <si>
    <t>ضبطوخان فضلی</t>
  </si>
  <si>
    <t xml:space="preserve">كروندي </t>
  </si>
  <si>
    <t xml:space="preserve">فسايي </t>
  </si>
  <si>
    <t xml:space="preserve">آذرخش </t>
  </si>
  <si>
    <t xml:space="preserve">برومند </t>
  </si>
  <si>
    <t xml:space="preserve">كفاش </t>
  </si>
  <si>
    <t xml:space="preserve">مجتبي ميروكيلي </t>
  </si>
  <si>
    <t xml:space="preserve">محمد اميري </t>
  </si>
  <si>
    <t xml:space="preserve">صالحي </t>
  </si>
  <si>
    <t xml:space="preserve">مهدي بهاريان </t>
  </si>
  <si>
    <t xml:space="preserve">سيد مجيد طباطبايي </t>
  </si>
  <si>
    <t xml:space="preserve">محمد رضا فرخي </t>
  </si>
  <si>
    <t xml:space="preserve">هادي هژبرپور </t>
  </si>
  <si>
    <t xml:space="preserve">مرتضي پور </t>
  </si>
  <si>
    <t xml:space="preserve">محمدرضا زارعين </t>
  </si>
  <si>
    <t xml:space="preserve">بهرام فتحي </t>
  </si>
  <si>
    <t xml:space="preserve">ضبطوخان فضلي </t>
  </si>
  <si>
    <t xml:space="preserve">محمد بلوچ </t>
  </si>
  <si>
    <t xml:space="preserve">وفايي </t>
  </si>
  <si>
    <t>ضبطوخان فضلي</t>
  </si>
  <si>
    <t>لباس كار معمولي- شلوار- سايز M</t>
  </si>
  <si>
    <t>بستر خنک کننده خط 1 ماشين ريخته گري</t>
  </si>
  <si>
    <t>كرامت سينايي</t>
  </si>
  <si>
    <t>02/08/01/02/0152</t>
  </si>
  <si>
    <t>لباس كار كتان يكسره كار با جوش CO2</t>
  </si>
  <si>
    <t>محمد رضا عبدالهي</t>
  </si>
  <si>
    <t>عزت الله اكبري</t>
  </si>
  <si>
    <t>محمد ساری</t>
  </si>
  <si>
    <t>لباس كار جين- بلوز و شلوار- سايز S</t>
  </si>
  <si>
    <t>Mojtaba Daneshi</t>
  </si>
  <si>
    <t xml:space="preserve">توكلي </t>
  </si>
  <si>
    <t>مرتضي قربان نژاد</t>
  </si>
  <si>
    <t>معصومي</t>
  </si>
  <si>
    <t xml:space="preserve">محمد دهقاني </t>
  </si>
  <si>
    <t xml:space="preserve">عليرضا يوسفي </t>
  </si>
  <si>
    <t xml:space="preserve">سجاد دهقاني </t>
  </si>
  <si>
    <t xml:space="preserve">مهرداد علي مردان پور </t>
  </si>
  <si>
    <t xml:space="preserve">محمد مهدي زاده </t>
  </si>
  <si>
    <t>محمد بلوچ ذاكري</t>
  </si>
  <si>
    <t xml:space="preserve">عليرضا صرافي </t>
  </si>
  <si>
    <t>مرتضی قربان نژاد</t>
  </si>
  <si>
    <t xml:space="preserve">محمد دهقانی زاده </t>
  </si>
  <si>
    <t>سجاد دهقانی</t>
  </si>
  <si>
    <t>علیرضا صراف صادقی</t>
  </si>
  <si>
    <t>بهرام فتحی</t>
  </si>
  <si>
    <t>سيد علي هاشمي</t>
  </si>
  <si>
    <t>محمد علي صديقي</t>
  </si>
  <si>
    <t>Bag house</t>
  </si>
  <si>
    <t>سجاد دهقاني</t>
  </si>
  <si>
    <t xml:space="preserve">عبدالله ظهوري </t>
  </si>
  <si>
    <t>حسن احمدي</t>
  </si>
  <si>
    <t xml:space="preserve">حميد خبري </t>
  </si>
  <si>
    <t xml:space="preserve">عليرضا صراف صادقي </t>
  </si>
  <si>
    <t xml:space="preserve">محمد رضا عبداللهي </t>
  </si>
  <si>
    <t>محجتبي دارابي</t>
  </si>
  <si>
    <t>هادي هژبري</t>
  </si>
  <si>
    <t>عليرضا صراف صادقي</t>
  </si>
  <si>
    <t>مجيد درويشي</t>
  </si>
  <si>
    <t>عادل ملوريان</t>
  </si>
  <si>
    <t xml:space="preserve">سيد محمد ميرطبايي </t>
  </si>
  <si>
    <t xml:space="preserve">عشقي </t>
  </si>
  <si>
    <t xml:space="preserve">مجتبي وكيلي </t>
  </si>
  <si>
    <t>اصغر شيباني خبري</t>
  </si>
  <si>
    <t xml:space="preserve">قربان نژاد </t>
  </si>
  <si>
    <t>1403/06/12</t>
  </si>
  <si>
    <t>محمود بلوچ</t>
  </si>
  <si>
    <t>1403/06/13</t>
  </si>
  <si>
    <t>02/08/01/99/0038</t>
  </si>
  <si>
    <t>كمربند برزنتي  مردانه</t>
  </si>
  <si>
    <t xml:space="preserve">عليرضا صراف </t>
  </si>
  <si>
    <t>1403/06/14</t>
  </si>
  <si>
    <t>1403/06/15</t>
  </si>
  <si>
    <t>بهرام فتحي</t>
  </si>
  <si>
    <t>محمد شيبانب</t>
  </si>
  <si>
    <t>سجادهقاني</t>
  </si>
  <si>
    <t>1403/06/17</t>
  </si>
  <si>
    <t>1403/06/16</t>
  </si>
  <si>
    <t>1403/06/18</t>
  </si>
  <si>
    <t>1403/06/19</t>
  </si>
  <si>
    <t>1403/06/20</t>
  </si>
  <si>
    <t>1403/06/21</t>
  </si>
  <si>
    <t>1403/06/22</t>
  </si>
  <si>
    <t>1403/06/23</t>
  </si>
  <si>
    <t>1403/06/24</t>
  </si>
  <si>
    <t>1403/06/25</t>
  </si>
  <si>
    <t>1403/06/26</t>
  </si>
  <si>
    <t>1403/06/27</t>
  </si>
  <si>
    <t>1403/06/28</t>
  </si>
  <si>
    <t>1403/06/29</t>
  </si>
  <si>
    <t>1403/06/30</t>
  </si>
  <si>
    <t>1403/06/31</t>
  </si>
  <si>
    <t>1403/07/01</t>
  </si>
  <si>
    <t>1403/07/02</t>
  </si>
  <si>
    <t>1403/07/03</t>
  </si>
  <si>
    <t>1403/07/04</t>
  </si>
  <si>
    <t>1403/07/05</t>
  </si>
  <si>
    <t>1403/07/06</t>
  </si>
  <si>
    <t>1403/07/07</t>
  </si>
  <si>
    <t>1403/07/08</t>
  </si>
  <si>
    <t>1403/07/09</t>
  </si>
  <si>
    <t>1403/07/10</t>
  </si>
  <si>
    <t>1403/07/11</t>
  </si>
  <si>
    <t>1403/07/12</t>
  </si>
  <si>
    <t>1403/07/13</t>
  </si>
  <si>
    <t>1403/07/14</t>
  </si>
  <si>
    <t>1403/07/15</t>
  </si>
  <si>
    <t>1403/07/16</t>
  </si>
  <si>
    <t>1403/07/17</t>
  </si>
  <si>
    <t>1403/07/18</t>
  </si>
  <si>
    <t>1403/07/19</t>
  </si>
  <si>
    <t>1403/07/20</t>
  </si>
  <si>
    <t>1403/07/21</t>
  </si>
  <si>
    <t>1403/07/22</t>
  </si>
  <si>
    <t>1403/07/23</t>
  </si>
  <si>
    <t>1403/07/24</t>
  </si>
  <si>
    <t>1403/07/25</t>
  </si>
  <si>
    <t>1403/07/26</t>
  </si>
  <si>
    <t>1403/07/27</t>
  </si>
  <si>
    <t>1403/07/28</t>
  </si>
  <si>
    <t>1403/07/29</t>
  </si>
  <si>
    <t>1403/07/30</t>
  </si>
  <si>
    <t>1403/08/01</t>
  </si>
  <si>
    <t>1403/08/02</t>
  </si>
  <si>
    <t>1403/08/03</t>
  </si>
  <si>
    <t>1403/08/04</t>
  </si>
  <si>
    <t>1403/08/05</t>
  </si>
  <si>
    <t>1403/08/06</t>
  </si>
  <si>
    <t>1403/08/07</t>
  </si>
  <si>
    <t>1403/08/08</t>
  </si>
  <si>
    <t>1403/08/09</t>
  </si>
  <si>
    <t>1403/08/10</t>
  </si>
  <si>
    <t>1403/08/11</t>
  </si>
  <si>
    <t>1403/08/12</t>
  </si>
  <si>
    <t>1403/08/13</t>
  </si>
  <si>
    <t>1403/08/14</t>
  </si>
  <si>
    <t>1403/08/15</t>
  </si>
  <si>
    <t>1403/08/16</t>
  </si>
  <si>
    <t>1403/08/17</t>
  </si>
  <si>
    <t>1403/08/18</t>
  </si>
  <si>
    <t>1403/08/19</t>
  </si>
  <si>
    <t>1403/08/20</t>
  </si>
  <si>
    <t>1403/08/21</t>
  </si>
  <si>
    <t>1403/08/22</t>
  </si>
  <si>
    <t>1403/08/23</t>
  </si>
  <si>
    <t>1403/08/24</t>
  </si>
  <si>
    <t>1403/08/25</t>
  </si>
  <si>
    <t>1403/08/26</t>
  </si>
  <si>
    <t>1403/08/27</t>
  </si>
  <si>
    <t>1403/08/28</t>
  </si>
  <si>
    <t>1403/08/29</t>
  </si>
  <si>
    <t>1403/08/30</t>
  </si>
  <si>
    <t>1403/09/01</t>
  </si>
  <si>
    <t>1403/09/02</t>
  </si>
  <si>
    <t>1403/09/03</t>
  </si>
  <si>
    <t>1403/09/04</t>
  </si>
  <si>
    <t>1403/09/05</t>
  </si>
  <si>
    <t>1403/09/06</t>
  </si>
  <si>
    <t>1403/09/07</t>
  </si>
  <si>
    <t>1403/09/08</t>
  </si>
  <si>
    <t>1403/09/09</t>
  </si>
  <si>
    <t>1403/09/10</t>
  </si>
  <si>
    <t>1403/09/11</t>
  </si>
  <si>
    <t>1403/09/12</t>
  </si>
  <si>
    <t>1403/09/13</t>
  </si>
  <si>
    <t>1403/09/14</t>
  </si>
  <si>
    <t>1403/09/15</t>
  </si>
  <si>
    <t>1403/09/16</t>
  </si>
  <si>
    <t>1403/09/17</t>
  </si>
  <si>
    <t>1403/09/18</t>
  </si>
  <si>
    <t>1403/09/19</t>
  </si>
  <si>
    <t>1403/09/20</t>
  </si>
  <si>
    <t>1403/09/21</t>
  </si>
  <si>
    <t>1403/09/22</t>
  </si>
  <si>
    <t>1403/09/23</t>
  </si>
  <si>
    <t>1403/09/24</t>
  </si>
  <si>
    <t>1403/09/25</t>
  </si>
  <si>
    <t>1403/09/26</t>
  </si>
  <si>
    <t>1403/09/27</t>
  </si>
  <si>
    <t>1403/09/28</t>
  </si>
  <si>
    <t>1403/09/29</t>
  </si>
  <si>
    <t>1403/09/30</t>
  </si>
  <si>
    <t>1403/10/01</t>
  </si>
  <si>
    <t>1403/10/02</t>
  </si>
  <si>
    <t>1403/10/03</t>
  </si>
  <si>
    <t>1403/10/04</t>
  </si>
  <si>
    <t>1403/10/05</t>
  </si>
  <si>
    <t>1403/10/06</t>
  </si>
  <si>
    <t>1403/10/07</t>
  </si>
  <si>
    <t>1403/10/08</t>
  </si>
  <si>
    <t>1403/10/09</t>
  </si>
  <si>
    <t>1403/10/10</t>
  </si>
  <si>
    <t>1403/10/11</t>
  </si>
  <si>
    <t>1403/10/12</t>
  </si>
  <si>
    <t>1403/10/13</t>
  </si>
  <si>
    <t>1403/10/14</t>
  </si>
  <si>
    <t>1403/10/15</t>
  </si>
  <si>
    <t>1403/10/16</t>
  </si>
  <si>
    <t>1403/10/17</t>
  </si>
  <si>
    <t>1403/10/18</t>
  </si>
  <si>
    <t>1403/10/19</t>
  </si>
  <si>
    <t>1403/10/20</t>
  </si>
  <si>
    <t>1403/10/21</t>
  </si>
  <si>
    <t>1403/10/22</t>
  </si>
  <si>
    <t>1403/10/23</t>
  </si>
  <si>
    <t>1403/10/24</t>
  </si>
  <si>
    <t>1403/10/25</t>
  </si>
  <si>
    <t>1403/10/26</t>
  </si>
  <si>
    <t>1403/10/27</t>
  </si>
  <si>
    <t>1403/10/28</t>
  </si>
  <si>
    <t>1403/10/29</t>
  </si>
  <si>
    <t>1403/10/30</t>
  </si>
  <si>
    <t>1403/11/01</t>
  </si>
  <si>
    <t>1403/11/02</t>
  </si>
  <si>
    <t>1403/11/03</t>
  </si>
  <si>
    <t>1403/11/04</t>
  </si>
  <si>
    <t>1403/11/05</t>
  </si>
  <si>
    <t>1403/11/06</t>
  </si>
  <si>
    <t>1403/11/07</t>
  </si>
  <si>
    <t>1403/11/08</t>
  </si>
  <si>
    <t>1403/11/09</t>
  </si>
  <si>
    <t>1403/11/10</t>
  </si>
  <si>
    <t>1403/11/11</t>
  </si>
  <si>
    <t>1403/11/12</t>
  </si>
  <si>
    <t>1403/11/13</t>
  </si>
  <si>
    <t>1403/11/14</t>
  </si>
  <si>
    <t>1403/11/15</t>
  </si>
  <si>
    <t>1403/11/16</t>
  </si>
  <si>
    <t>1403/11/17</t>
  </si>
  <si>
    <t>1403/11/18</t>
  </si>
  <si>
    <t>1403/11/19</t>
  </si>
  <si>
    <t>1403/11/20</t>
  </si>
  <si>
    <t>1403/11/21</t>
  </si>
  <si>
    <t>1403/11/22</t>
  </si>
  <si>
    <t>1403/11/23</t>
  </si>
  <si>
    <t>1403/11/24</t>
  </si>
  <si>
    <t>1403/11/25</t>
  </si>
  <si>
    <t>1403/11/26</t>
  </si>
  <si>
    <t>1403/11/27</t>
  </si>
  <si>
    <t>1403/11/28</t>
  </si>
  <si>
    <t>1403/11/29</t>
  </si>
  <si>
    <t>1403/11/30</t>
  </si>
  <si>
    <t>1403/12/01</t>
  </si>
  <si>
    <t>1403/12/02</t>
  </si>
  <si>
    <t>1403/12/03</t>
  </si>
  <si>
    <t>1403/12/04</t>
  </si>
  <si>
    <t>1403/12/05</t>
  </si>
  <si>
    <t>1403/12/06</t>
  </si>
  <si>
    <t>1403/12/07</t>
  </si>
  <si>
    <t>1403/12/08</t>
  </si>
  <si>
    <t>1403/12/09</t>
  </si>
  <si>
    <t>1403/12/10</t>
  </si>
  <si>
    <t>1403/12/11</t>
  </si>
  <si>
    <t>1403/12/12</t>
  </si>
  <si>
    <t>1403/12/13</t>
  </si>
  <si>
    <t>1403/12/14</t>
  </si>
  <si>
    <t>1403/12/15</t>
  </si>
  <si>
    <t>1403/12/16</t>
  </si>
  <si>
    <t>1403/12/17</t>
  </si>
  <si>
    <t>1403/12/18</t>
  </si>
  <si>
    <t>1403/12/19</t>
  </si>
  <si>
    <t>1403/12/20</t>
  </si>
  <si>
    <t>1403/12/21</t>
  </si>
  <si>
    <t>1403/12/22</t>
  </si>
  <si>
    <t>1403/12/23</t>
  </si>
  <si>
    <t>1403/12/24</t>
  </si>
  <si>
    <t>1403/12/25</t>
  </si>
  <si>
    <t>1403/12/26</t>
  </si>
  <si>
    <t>1403/12/27</t>
  </si>
  <si>
    <t>1403/12/28</t>
  </si>
  <si>
    <t>1403/12/29</t>
  </si>
  <si>
    <t>1403/12/30</t>
  </si>
  <si>
    <t>1404/01/01</t>
  </si>
  <si>
    <t>1404/01/02</t>
  </si>
  <si>
    <t>1404/01/03</t>
  </si>
  <si>
    <t>1404/01/04</t>
  </si>
  <si>
    <t>1404/01/05</t>
  </si>
  <si>
    <t>1404/01/06</t>
  </si>
  <si>
    <t>1404/01/07</t>
  </si>
  <si>
    <t>1404/01/08</t>
  </si>
  <si>
    <t>1404/01/09</t>
  </si>
  <si>
    <t>1404/01/10</t>
  </si>
  <si>
    <t>1404/01/11</t>
  </si>
  <si>
    <t>1404/01/12</t>
  </si>
  <si>
    <t>1404/01/13</t>
  </si>
  <si>
    <t>1404/01/14</t>
  </si>
  <si>
    <t>1404/01/15</t>
  </si>
  <si>
    <t>1404/01/16</t>
  </si>
  <si>
    <t>1404/01/17</t>
  </si>
  <si>
    <t>1404/01/18</t>
  </si>
  <si>
    <t>1404/01/19</t>
  </si>
  <si>
    <t>1404/01/20</t>
  </si>
  <si>
    <t>1404/01/21</t>
  </si>
  <si>
    <t>1404/01/22</t>
  </si>
  <si>
    <t>1404/01/23</t>
  </si>
  <si>
    <t>1404/01/24</t>
  </si>
  <si>
    <t>1404/01/25</t>
  </si>
  <si>
    <t>1404/01/26</t>
  </si>
  <si>
    <t>1404/01/27</t>
  </si>
  <si>
    <t>1404/01/28</t>
  </si>
  <si>
    <t>1404/01/29</t>
  </si>
  <si>
    <t>1404/01/30</t>
  </si>
  <si>
    <t>1404/01/31</t>
  </si>
  <si>
    <t>1404/02/01</t>
  </si>
  <si>
    <t>1404/02/02</t>
  </si>
  <si>
    <t>1404/02/03</t>
  </si>
  <si>
    <t>1404/02/04</t>
  </si>
  <si>
    <t>1404/02/05</t>
  </si>
  <si>
    <t>1404/02/06</t>
  </si>
  <si>
    <t>1404/02/07</t>
  </si>
  <si>
    <t>1404/02/08</t>
  </si>
  <si>
    <t>1404/02/09</t>
  </si>
  <si>
    <t>1404/02/10</t>
  </si>
  <si>
    <t>1404/02/11</t>
  </si>
  <si>
    <t>1404/02/12</t>
  </si>
  <si>
    <t>1404/02/13</t>
  </si>
  <si>
    <t>1404/02/14</t>
  </si>
  <si>
    <t>1404/02/15</t>
  </si>
  <si>
    <t>1404/02/16</t>
  </si>
  <si>
    <t>1404/02/17</t>
  </si>
  <si>
    <t>1404/02/18</t>
  </si>
  <si>
    <t>1404/02/19</t>
  </si>
  <si>
    <t>1404/02/20</t>
  </si>
  <si>
    <t>1404/02/21</t>
  </si>
  <si>
    <t>1404/02/22</t>
  </si>
  <si>
    <t>1404/02/23</t>
  </si>
  <si>
    <t>1404/02/24</t>
  </si>
  <si>
    <t>1404/02/25</t>
  </si>
  <si>
    <t>1404/02/26</t>
  </si>
  <si>
    <t>1404/02/27</t>
  </si>
  <si>
    <t>1404/02/28</t>
  </si>
  <si>
    <t>1404/02/29</t>
  </si>
  <si>
    <t>1404/02/30</t>
  </si>
  <si>
    <t>1404/02/31</t>
  </si>
  <si>
    <t>1404/03/01</t>
  </si>
  <si>
    <t>1404/03/02</t>
  </si>
  <si>
    <t>1404/03/03</t>
  </si>
  <si>
    <t>1404/03/04</t>
  </si>
  <si>
    <t>1404/03/05</t>
  </si>
  <si>
    <t>1404/03/06</t>
  </si>
  <si>
    <t>1404/03/07</t>
  </si>
  <si>
    <t>1404/03/08</t>
  </si>
  <si>
    <t>1404/03/09</t>
  </si>
  <si>
    <t>1404/03/10</t>
  </si>
  <si>
    <t>1404/03/11</t>
  </si>
  <si>
    <t>1404/03/12</t>
  </si>
  <si>
    <t>1404/03/13</t>
  </si>
  <si>
    <t>1404/03/14</t>
  </si>
  <si>
    <t>1404/03/15</t>
  </si>
  <si>
    <t>1404/03/16</t>
  </si>
  <si>
    <t>1404/03/17</t>
  </si>
  <si>
    <t>1404/03/18</t>
  </si>
  <si>
    <t>1404/03/19</t>
  </si>
  <si>
    <t>1404/03/20</t>
  </si>
  <si>
    <t>1404/03/21</t>
  </si>
  <si>
    <t>1404/03/22</t>
  </si>
  <si>
    <t>1404/03/23</t>
  </si>
  <si>
    <t>1404/03/24</t>
  </si>
  <si>
    <t>1404/03/25</t>
  </si>
  <si>
    <t>1404/03/26</t>
  </si>
  <si>
    <t>1404/03/27</t>
  </si>
  <si>
    <t>1404/03/28</t>
  </si>
  <si>
    <t>1404/03/29</t>
  </si>
  <si>
    <t>1404/03/30</t>
  </si>
  <si>
    <t>1404/03/31</t>
  </si>
  <si>
    <t>1404/04/01</t>
  </si>
  <si>
    <t>1404/04/02</t>
  </si>
  <si>
    <t>1404/04/03</t>
  </si>
  <si>
    <t>1404/04/04</t>
  </si>
  <si>
    <t>1404/04/05</t>
  </si>
  <si>
    <t>1404/04/06</t>
  </si>
  <si>
    <t>1404/04/07</t>
  </si>
  <si>
    <t>1404/04/08</t>
  </si>
  <si>
    <t>1404/04/09</t>
  </si>
  <si>
    <t>1404/04/10</t>
  </si>
  <si>
    <t>1404/04/11</t>
  </si>
  <si>
    <t>1404/04/12</t>
  </si>
  <si>
    <t>1404/04/13</t>
  </si>
  <si>
    <t>1404/04/14</t>
  </si>
  <si>
    <t>1404/04/15</t>
  </si>
  <si>
    <t>1404/04/16</t>
  </si>
  <si>
    <t>1404/04/17</t>
  </si>
  <si>
    <t>1404/04/18</t>
  </si>
  <si>
    <t>1404/04/19</t>
  </si>
  <si>
    <t>1404/04/20</t>
  </si>
  <si>
    <t>1404/04/21</t>
  </si>
  <si>
    <t>1404/04/22</t>
  </si>
  <si>
    <t>1404/04/23</t>
  </si>
  <si>
    <t>1404/04/24</t>
  </si>
  <si>
    <t>1404/04/25</t>
  </si>
  <si>
    <t>1404/04/26</t>
  </si>
  <si>
    <t>1404/04/27</t>
  </si>
  <si>
    <t>1404/04/28</t>
  </si>
  <si>
    <t>1404/04/29</t>
  </si>
  <si>
    <t>1404/04/30</t>
  </si>
  <si>
    <t>1404/04/31</t>
  </si>
  <si>
    <t>1404/05/01</t>
  </si>
  <si>
    <t>1404/05/02</t>
  </si>
  <si>
    <t>1404/05/03</t>
  </si>
  <si>
    <t>1404/05/04</t>
  </si>
  <si>
    <t>1404/05/05</t>
  </si>
  <si>
    <t>1404/05/06</t>
  </si>
  <si>
    <t>1404/05/07</t>
  </si>
  <si>
    <t>1404/05/08</t>
  </si>
  <si>
    <t>1404/05/09</t>
  </si>
  <si>
    <t>1404/05/10</t>
  </si>
  <si>
    <t>1404/05/11</t>
  </si>
  <si>
    <t>1404/05/12</t>
  </si>
  <si>
    <t>1404/05/13</t>
  </si>
  <si>
    <t>1404/05/14</t>
  </si>
  <si>
    <t>1404/05/15</t>
  </si>
  <si>
    <t>1404/05/16</t>
  </si>
  <si>
    <t>1404/05/17</t>
  </si>
  <si>
    <t>1404/05/18</t>
  </si>
  <si>
    <t>1404/05/19</t>
  </si>
  <si>
    <t>1404/05/20</t>
  </si>
  <si>
    <t>1404/05/21</t>
  </si>
  <si>
    <t>1404/05/22</t>
  </si>
  <si>
    <t>1404/05/23</t>
  </si>
  <si>
    <t>1404/05/24</t>
  </si>
  <si>
    <t>1404/05/25</t>
  </si>
  <si>
    <t>1404/05/26</t>
  </si>
  <si>
    <t>1404/05/27</t>
  </si>
  <si>
    <t>1404/05/28</t>
  </si>
  <si>
    <t>1404/05/29</t>
  </si>
  <si>
    <t>1404/05/30</t>
  </si>
  <si>
    <t>1404/05/31</t>
  </si>
  <si>
    <t>1404/06/01</t>
  </si>
  <si>
    <t>1404/06/02</t>
  </si>
  <si>
    <t>1404/06/03</t>
  </si>
  <si>
    <t>1404/06/04</t>
  </si>
  <si>
    <t>1404/06/05</t>
  </si>
  <si>
    <t>1404/06/06</t>
  </si>
  <si>
    <t>1404/06/07</t>
  </si>
  <si>
    <t>1404/06/08</t>
  </si>
  <si>
    <t>1404/06/09</t>
  </si>
  <si>
    <t>1404/06/10</t>
  </si>
  <si>
    <t>1404/06/11</t>
  </si>
  <si>
    <t>1404/06/12</t>
  </si>
  <si>
    <t>1404/06/13</t>
  </si>
  <si>
    <t>1404/06/14</t>
  </si>
  <si>
    <t>1404/06/15</t>
  </si>
  <si>
    <t>1404/06/16</t>
  </si>
  <si>
    <t>1404/06/17</t>
  </si>
  <si>
    <t>1404/06/18</t>
  </si>
  <si>
    <t>1404/06/19</t>
  </si>
  <si>
    <t>1404/06/20</t>
  </si>
  <si>
    <t>1404/06/21</t>
  </si>
  <si>
    <t>1404/06/22</t>
  </si>
  <si>
    <t>1404/06/23</t>
  </si>
  <si>
    <t>1404/06/24</t>
  </si>
  <si>
    <t>1404/06/25</t>
  </si>
  <si>
    <t>1404/06/26</t>
  </si>
  <si>
    <t>1404/06/27</t>
  </si>
  <si>
    <t>1404/06/28</t>
  </si>
  <si>
    <t>1404/06/29</t>
  </si>
  <si>
    <t>1404/06/30</t>
  </si>
  <si>
    <t>1404/06/31</t>
  </si>
  <si>
    <t>1404/07/01</t>
  </si>
  <si>
    <t>ابوالفظل طاعونه</t>
  </si>
  <si>
    <t>اميد يوسفي حكيم آبادي</t>
  </si>
  <si>
    <t>عليرضا صراف</t>
  </si>
  <si>
    <t>لطيف بهرام</t>
  </si>
  <si>
    <t>محمدرضا عبدالهي</t>
  </si>
  <si>
    <t>محمد دهقاني زاده</t>
  </si>
  <si>
    <t>ابوافظل صالحي</t>
  </si>
  <si>
    <t>ابوالفظل صالحي</t>
  </si>
  <si>
    <t>عليرضا صرافي صادقي</t>
  </si>
  <si>
    <t xml:space="preserve">محمد هادي روان روي </t>
  </si>
  <si>
    <t>ممحد معصومي</t>
  </si>
  <si>
    <t xml:space="preserve">حزباوي </t>
  </si>
  <si>
    <t>مهدي قاسمي</t>
  </si>
  <si>
    <t>‏_x001F_02/08/01/08/0004</t>
  </si>
  <si>
    <t>غلامرضا صرف صادقي</t>
  </si>
  <si>
    <t>ابراهيم فتح ابادي</t>
  </si>
  <si>
    <t>ابوافظل باستي</t>
  </si>
  <si>
    <t>عین ا.... شیبانی خبر</t>
  </si>
  <si>
    <t xml:space="preserve">عين الله شيباني </t>
  </si>
  <si>
    <t>حسن بيگي مراغي</t>
  </si>
  <si>
    <t>ابوافظل طاعونه</t>
  </si>
  <si>
    <t>مهرداد علي مردان</t>
  </si>
  <si>
    <t>عزت اله محمدي نژاد</t>
  </si>
  <si>
    <t>محمد علي حساني خبري</t>
  </si>
  <si>
    <t>حسين انوشه</t>
  </si>
  <si>
    <t xml:space="preserve">حسين انوشه </t>
  </si>
  <si>
    <t>02/08/01/03/0098</t>
  </si>
  <si>
    <t>چكمه ايمني نسوز- سايز 46</t>
  </si>
  <si>
    <t>ضبطو خان فضلي</t>
  </si>
  <si>
    <t>ابوالفضل صالحي نزاد</t>
  </si>
  <si>
    <t>ظبطو  خان</t>
  </si>
  <si>
    <t>ابوافضل دشتي</t>
  </si>
  <si>
    <t>عزت الله محمدی نژاد</t>
  </si>
  <si>
    <t>حسین انوشه</t>
  </si>
  <si>
    <t>محمد دهقان زاده</t>
  </si>
  <si>
    <t>فردين يوسفي</t>
  </si>
  <si>
    <t xml:space="preserve">يوسف زارع </t>
  </si>
  <si>
    <t>حميد زارعين</t>
  </si>
  <si>
    <t>يوسفي</t>
  </si>
  <si>
    <t>عين ا... شيباني</t>
  </si>
  <si>
    <t>زين ا... احمدي</t>
  </si>
  <si>
    <t xml:space="preserve">محمد هادي روانروي </t>
  </si>
  <si>
    <t>Vahid Shariaty</t>
  </si>
  <si>
    <t>ابراهبم نجفي</t>
  </si>
  <si>
    <t>ضبطو خان</t>
  </si>
  <si>
    <t>ابوالفضلصالحي</t>
  </si>
  <si>
    <t>اعظم هاشمي</t>
  </si>
  <si>
    <t>02/08/01/02/0084</t>
  </si>
  <si>
    <t>لباس كار نسوز- شلوار- سايز XXL</t>
  </si>
  <si>
    <t xml:space="preserve">ضبطو خان فضلي </t>
  </si>
  <si>
    <t>02/08/01/99/0041</t>
  </si>
  <si>
    <t>طلق ماسك جوشكاري اتومات</t>
  </si>
  <si>
    <t>محمد سيدي</t>
  </si>
  <si>
    <t>ابراهيم غفوري</t>
  </si>
  <si>
    <t>محمدرضا عدالهي</t>
  </si>
  <si>
    <t>عليرضا صراف صادق</t>
  </si>
  <si>
    <t>ابوالفضل طاحونه</t>
  </si>
  <si>
    <t>مهدي كيوان</t>
  </si>
  <si>
    <t>محمد دهقان نيري</t>
  </si>
  <si>
    <t>رسول كرمي</t>
  </si>
  <si>
    <t>محمد سیدی</t>
  </si>
  <si>
    <t>ابراهیم غفوری</t>
  </si>
  <si>
    <t>مهدي اسدي</t>
  </si>
  <si>
    <t>عليرضا داودي</t>
  </si>
  <si>
    <t>محمد خدري ميرقايد</t>
  </si>
  <si>
    <t>هاتف محمدي كلاسر</t>
  </si>
  <si>
    <t>محمد سعيدي</t>
  </si>
  <si>
    <t xml:space="preserve">مهدي زاده </t>
  </si>
  <si>
    <t>عزت الله محمدنژاد</t>
  </si>
  <si>
    <t xml:space="preserve">نادعلي دشتي </t>
  </si>
  <si>
    <t xml:space="preserve">عزت الله محمدي نژاد </t>
  </si>
  <si>
    <t xml:space="preserve">محمد دهقاني زاده </t>
  </si>
  <si>
    <t xml:space="preserve">علي شرف الديني </t>
  </si>
  <si>
    <t xml:space="preserve">محمد دهقان نيري </t>
  </si>
  <si>
    <t>عليرضا خليل نيا</t>
  </si>
  <si>
    <t>عزت الله محمدي نژاد</t>
  </si>
  <si>
    <t>ظبطو خان</t>
  </si>
  <si>
    <t xml:space="preserve">هادي هژبرپورراوري </t>
  </si>
  <si>
    <t xml:space="preserve">غلامرضا قلتاشي </t>
  </si>
  <si>
    <t xml:space="preserve">ولي الله دهقاني </t>
  </si>
  <si>
    <t xml:space="preserve">فردين بيگي خبري </t>
  </si>
  <si>
    <t xml:space="preserve">جواد محمود زهي </t>
  </si>
  <si>
    <t xml:space="preserve">اميد محمود زهي </t>
  </si>
  <si>
    <t xml:space="preserve">ياسر محمود زهي </t>
  </si>
  <si>
    <t xml:space="preserve">مرتضي قربان نژاد </t>
  </si>
  <si>
    <t>محمد دهقان نیری</t>
  </si>
  <si>
    <t>تکنیسین برق</t>
  </si>
  <si>
    <t>ممد رضا عبدالهي</t>
  </si>
  <si>
    <t xml:space="preserve">محمد اميري فر </t>
  </si>
  <si>
    <t xml:space="preserve">حسين قابل پور </t>
  </si>
  <si>
    <t>مسعود دشتي رحمت آبادي</t>
  </si>
  <si>
    <t>جابه جایی باکفش ساده 40</t>
  </si>
  <si>
    <t>دشتی</t>
  </si>
  <si>
    <t>حسين حيدري</t>
  </si>
  <si>
    <t xml:space="preserve">محمدي نژاد </t>
  </si>
  <si>
    <t>عشقي</t>
  </si>
  <si>
    <t xml:space="preserve">جابر علي خاني </t>
  </si>
  <si>
    <t xml:space="preserve">علي حساني </t>
  </si>
  <si>
    <t>محمو سليمي</t>
  </si>
  <si>
    <t>محمدمهدي رضايي صدر آبادي</t>
  </si>
  <si>
    <t>حسين عفري</t>
  </si>
  <si>
    <t>مسعود شياني</t>
  </si>
  <si>
    <t>پروژه‌ ساخت سقف بصورت نيمه طبقه در كارگاه فني</t>
  </si>
  <si>
    <t>شهنوازي</t>
  </si>
  <si>
    <t>سعيد بامداد فيض آباد</t>
  </si>
  <si>
    <t>رسول کرمی</t>
  </si>
  <si>
    <t>محمد مهدی رضایی</t>
  </si>
  <si>
    <t>سعید بامداد</t>
  </si>
  <si>
    <t>02/08/01/99/0043</t>
  </si>
  <si>
    <t>شيشه ماسك جوشكاري اتوماتيك</t>
  </si>
  <si>
    <t xml:space="preserve">ابراهيم غفوري </t>
  </si>
  <si>
    <t xml:space="preserve">یوسف احمد زاده </t>
  </si>
  <si>
    <t>جواد محمود زهی</t>
  </si>
  <si>
    <t xml:space="preserve">هاتف محمدی </t>
  </si>
  <si>
    <t>حسین عفری</t>
  </si>
  <si>
    <t>هاتف محمدي</t>
  </si>
  <si>
    <t>هادي هژبري خبري</t>
  </si>
  <si>
    <t>عين الله شيباني</t>
  </si>
  <si>
    <t xml:space="preserve">هاتف محمدي </t>
  </si>
  <si>
    <t>امير حسين دهقان</t>
  </si>
  <si>
    <t xml:space="preserve">حسين اسماعيلي </t>
  </si>
  <si>
    <t xml:space="preserve">شريعتي </t>
  </si>
  <si>
    <t xml:space="preserve">غلامرضايي </t>
  </si>
  <si>
    <t>حسین اسمعیلی زینی</t>
  </si>
  <si>
    <t>علي اصغر ابواقاسمي</t>
  </si>
  <si>
    <t>جواد محمود زهي</t>
  </si>
  <si>
    <t>سعيد بامداد</t>
  </si>
  <si>
    <t xml:space="preserve">محمد مهدي رضايي </t>
  </si>
  <si>
    <t xml:space="preserve">رسول كرمي </t>
  </si>
  <si>
    <t>report-uniq</t>
  </si>
  <si>
    <t xml:space="preserve">كيوان صفري </t>
  </si>
  <si>
    <t>محمد رضا عبداللهي</t>
  </si>
  <si>
    <t xml:space="preserve">سعيد بامداد </t>
  </si>
  <si>
    <t xml:space="preserve">جابر عليخاني </t>
  </si>
  <si>
    <t>ابوالفظل طاحونه</t>
  </si>
  <si>
    <t>محمد رضا  وفايي</t>
  </si>
  <si>
    <t>وحيد شريعتي ( جهت ارسال به خدمات )</t>
  </si>
  <si>
    <t>وحيد شريعتي ( ارسال جهت خدمات )</t>
  </si>
  <si>
    <t>ممد دهقان نيري</t>
  </si>
  <si>
    <t>عزت ا...محمدي نژاد</t>
  </si>
  <si>
    <t>جواد محمودزهي</t>
  </si>
  <si>
    <t xml:space="preserve">حميد رضا حجار </t>
  </si>
  <si>
    <t>کیوان صفری</t>
  </si>
  <si>
    <t>كيوان صفري</t>
  </si>
  <si>
    <t>جابر علي خاني</t>
  </si>
  <si>
    <t>ابوالفظل صالحي نژاد</t>
  </si>
  <si>
    <t>محمدمهدي زاده</t>
  </si>
  <si>
    <t>توضیحات</t>
  </si>
  <si>
    <t>ثبت دلیل نیاز زودتر از موعد</t>
  </si>
  <si>
    <t xml:space="preserve">دست دوم (جهت شستشو ) (بدون داغی) </t>
  </si>
  <si>
    <t>به دلیل استفاده از اسید جهت شستسوی افشانک های ریخته گری</t>
  </si>
  <si>
    <t>حسن عفری</t>
  </si>
  <si>
    <t>پیمانکار</t>
  </si>
  <si>
    <t>جواد عفری</t>
  </si>
  <si>
    <t>به علت عدم استفاده صحیح از ماسک قسمت پایه سوپاپ  ماسک گم شده و کارایی ندارد و با توجه به اینکه شغل نسوزکاری شغل بسیار حساسی می باشد امکان استفاده از این ماسک وجود ندارد</t>
  </si>
  <si>
    <t xml:space="preserve">به دلیل سوراخ شدن و از بین رفتن تارو پود لباس به دلیل کار با اسید </t>
  </si>
  <si>
    <t>جواد عفري</t>
  </si>
  <si>
    <t>حسن عفري</t>
  </si>
  <si>
    <t>مستعمل شدن لباس کار و پارگی کامل شلوار و خرابی بلوز (زیپ لباس کامل کنده شده است</t>
  </si>
  <si>
    <t>پارگی و سوختگی شلوار کار</t>
  </si>
  <si>
    <t>حسن محمدي</t>
  </si>
  <si>
    <t>عدم موجودی دستکش ضدبرش در انبار و تحویل دستکش کف مواد</t>
  </si>
  <si>
    <t xml:space="preserve"> عدم موجودی دستکش ضدبرش</t>
  </si>
  <si>
    <t>احسان اسمعیلی</t>
  </si>
  <si>
    <t>فرسوده شدن کفی کفش</t>
  </si>
  <si>
    <t>سوختن  لباس کار و پارگی شلوار به دلیل برخورد با ضایعات</t>
  </si>
  <si>
    <t>پارگی کامل  شلوار و لباس کار</t>
  </si>
  <si>
    <t>هواکشیدن ماسک از بغل به دلیل دفرمگی پایه ماسک</t>
  </si>
  <si>
    <t>قاسم غفوريان</t>
  </si>
  <si>
    <t>پارگی شدید</t>
  </si>
  <si>
    <t xml:space="preserve">کارگر خدمات </t>
  </si>
  <si>
    <t>سوختن کف پوتین  به علت راه رفتن روی شمش داغ</t>
  </si>
  <si>
    <t>حسن محمدی</t>
  </si>
  <si>
    <t>پارگی لباس کار</t>
  </si>
  <si>
    <t>لباس كار جين- بلوز- سايز 3XL</t>
  </si>
  <si>
    <t>پاره شدن پیشبند از وسط</t>
  </si>
  <si>
    <t>سوختگی فیلتر و پایه به علت پاشش ذوب</t>
  </si>
  <si>
    <t>سوختگی پایه ی ماسک به علت پاشش ذوب</t>
  </si>
  <si>
    <t xml:space="preserve">مفقود شدن یک لنگه دستکش </t>
  </si>
  <si>
    <t>با توجه به کوچک شدن سایز لباس به علت اضافه وزن و عدم بسته شدن لباس نیازمند تعویض لباس می باشد</t>
  </si>
  <si>
    <t>پارگی دستکش</t>
  </si>
  <si>
    <t>پارگی کامل لباس کار</t>
  </si>
  <si>
    <t>پارگی و فرسودگی شلوار</t>
  </si>
  <si>
    <t>اپراتور جرثقیل انیار</t>
  </si>
  <si>
    <t>انبار</t>
  </si>
  <si>
    <t xml:space="preserve">پيمانكار شهنوازي </t>
  </si>
  <si>
    <t xml:space="preserve">قاسم غفوريان </t>
  </si>
  <si>
    <t xml:space="preserve">حسن عفري </t>
  </si>
  <si>
    <t>عين ا... شيباني خبر</t>
  </si>
  <si>
    <t>شکستگی متعلقات داخلی کلاه</t>
  </si>
  <si>
    <t>سرشیفت انبار</t>
  </si>
  <si>
    <t>خرابی شیشه به علت پاشش ذوب و عدم دید اپراتور</t>
  </si>
  <si>
    <t xml:space="preserve">فرسوده شدن و پارگی </t>
  </si>
  <si>
    <t xml:space="preserve"> دفرمه شدن کامل کفش ایمنی به دلیل کار در پمپ خانه و خیس شدن ان و خشک کردن در نزدیکی پیش گرم </t>
  </si>
  <si>
    <t>خرابی زیپ و چسب چکمه ایمنی ، و سوختگی کف کفش</t>
  </si>
  <si>
    <t>محمد رضا زارع پور</t>
  </si>
  <si>
    <t>ممد معصومي</t>
  </si>
  <si>
    <t xml:space="preserve">حسين عفري </t>
  </si>
  <si>
    <t>قاسم غفوریان</t>
  </si>
  <si>
    <t>اپراتور ریخته گری</t>
  </si>
  <si>
    <t>به گفته وی قسمتی از ریخته گری باید سیمان کاری شود</t>
  </si>
  <si>
    <t>پاره شدن کفش ایمنی به دلیل تخلیه گازوییل در شیفت شب و نفوذ و خرابی کفش ایمنی</t>
  </si>
  <si>
    <t xml:space="preserve">حميد بيگي خبري </t>
  </si>
  <si>
    <t xml:space="preserve">شکستگی هدگیر </t>
  </si>
  <si>
    <t>سرشیفت فنی</t>
  </si>
  <si>
    <t>شهنوازي پيمانكار</t>
  </si>
  <si>
    <t>مهندس روانروي</t>
  </si>
  <si>
    <t>پارگی رویه و کفی کفش</t>
  </si>
  <si>
    <t>پارگی قسمت ران و سوختگی شلوار</t>
  </si>
  <si>
    <t xml:space="preserve">جواد عفري </t>
  </si>
  <si>
    <t xml:space="preserve"> عباس زارع </t>
  </si>
  <si>
    <t>کهنه شدن و پارگی شلوار</t>
  </si>
  <si>
    <t>عباسعلي حلواني</t>
  </si>
  <si>
    <t>سوختن دستکش</t>
  </si>
  <si>
    <t>مجتبي برومند عليپور</t>
  </si>
  <si>
    <t>محمد  معصومي</t>
  </si>
  <si>
    <t xml:space="preserve">گم شدن کلاه </t>
  </si>
  <si>
    <t xml:space="preserve">با توجه به کارکرد نامبرده در داخل سایت و اشپزخانه نیازمند دو دست لباس می باشد(بدون داغی) </t>
  </si>
  <si>
    <t>حسين اسماعيلي</t>
  </si>
  <si>
    <t>محمدرضا دهقاني</t>
  </si>
  <si>
    <t>ابوالفظل طاحونه دار</t>
  </si>
  <si>
    <t>02/08/01/02/0150</t>
  </si>
  <si>
    <t>پيراهن نخي - مديريتي</t>
  </si>
  <si>
    <t>02/08/01/02/0149</t>
  </si>
  <si>
    <t>شلوار كتان - مديريتي</t>
  </si>
  <si>
    <t xml:space="preserve">پارگی </t>
  </si>
  <si>
    <t>بدون داغی جهت برشکاری پلاسما</t>
  </si>
  <si>
    <t>خطوط انتقال آب سرویس ها</t>
  </si>
  <si>
    <t xml:space="preserve">اميد غلامرضايي </t>
  </si>
  <si>
    <t>ابوالفظل دشتي</t>
  </si>
  <si>
    <t xml:space="preserve">فرسود شدن و پاره شدن </t>
  </si>
  <si>
    <t>پارگی</t>
  </si>
  <si>
    <t>پاره شدن شلوار</t>
  </si>
  <si>
    <t>پاره شدن شلوار کار</t>
  </si>
  <si>
    <t>علي اصغر بوالقاسمي</t>
  </si>
  <si>
    <t>پاره شدن کف کفش (با توجه به تردد نفر داخل ضایعات )</t>
  </si>
  <si>
    <t>شکستگی و خرابی داخل کلاه ایمنی</t>
  </si>
  <si>
    <t>محمدرضا كاجي زاد</t>
  </si>
  <si>
    <t>مفقودی کلاه</t>
  </si>
  <si>
    <t xml:space="preserve">عدم توانایی استفاده از شلوار به دلیل کوچک بودن شلوار قبلی </t>
  </si>
  <si>
    <t>دست دوم ( بدون داغی)</t>
  </si>
  <si>
    <t>پارگی و سوراخ شدن فیلتر</t>
  </si>
  <si>
    <t xml:space="preserve">پاره شدن کف کفش </t>
  </si>
  <si>
    <t>شکسته شدن رابط فنری</t>
  </si>
  <si>
    <t xml:space="preserve">با توجه به کار نامبرده و کار با روغن و کاتر چکمه مورد نیاز است </t>
  </si>
  <si>
    <t xml:space="preserve">پاره شدن کفش </t>
  </si>
  <si>
    <t>پارگی شلوار</t>
  </si>
  <si>
    <t>پاره شدن دستکش</t>
  </si>
  <si>
    <t>مفقودی دستکش</t>
  </si>
  <si>
    <t>پارگی کفی کفش</t>
  </si>
  <si>
    <t>عين اله شيباني</t>
  </si>
  <si>
    <t xml:space="preserve">پارگی دستکش </t>
  </si>
  <si>
    <t>پاره شدن زیپ های شلوار و بلوز و لباس</t>
  </si>
  <si>
    <t xml:space="preserve">پارگی کفش </t>
  </si>
  <si>
    <t>لطيفد بهرا</t>
  </si>
  <si>
    <t>پاره شدن لباس و شلوار (لطفا داغی تحویل گرفته نشود)</t>
  </si>
  <si>
    <t xml:space="preserve">حسين نبيي </t>
  </si>
  <si>
    <t xml:space="preserve">صادق اوژند </t>
  </si>
  <si>
    <t xml:space="preserve">پارگی لباس کار </t>
  </si>
  <si>
    <t xml:space="preserve">حسن محمدي </t>
  </si>
  <si>
    <t xml:space="preserve">حميدرضا حجار </t>
  </si>
  <si>
    <t>آغشته شدن لباس به رنگ</t>
  </si>
  <si>
    <t>پارگی کفش</t>
  </si>
  <si>
    <t>پارگی پشت دستکش</t>
  </si>
  <si>
    <t>عين الله شيباني خبري</t>
  </si>
  <si>
    <t>تحویل در موعد مقرر اما لباس کار نسوز در کاردکس موجود نمی باشد</t>
  </si>
  <si>
    <t>سيد ابوالفضل حسيني</t>
  </si>
  <si>
    <t>مفقود شدن دستکش</t>
  </si>
  <si>
    <t>پارگی قسمت ران شلوار</t>
  </si>
  <si>
    <t>پارگی روی کفش</t>
  </si>
  <si>
    <t>جواد محمدي زهي</t>
  </si>
  <si>
    <t>پارگی رویه کفش و ورود ذوب به داخل کفش</t>
  </si>
  <si>
    <t>پارگی و سوختن پاچه های شلوار</t>
  </si>
  <si>
    <t>عرفا ن جمالي</t>
  </si>
  <si>
    <t>پارگی پیشبند</t>
  </si>
  <si>
    <t>پارگی زیاد کفش</t>
  </si>
  <si>
    <t>شکستگی هدگیر</t>
  </si>
  <si>
    <t xml:space="preserve">بدون داغی </t>
  </si>
  <si>
    <t>ابوالفظل رضايي</t>
  </si>
  <si>
    <t>سوختن به علت پاشش سرباره</t>
  </si>
  <si>
    <t>محمدقابل پور</t>
  </si>
  <si>
    <t>محمد شهاب شادان فر</t>
  </si>
  <si>
    <t>پارگی شلوار به علت کار با اسید</t>
  </si>
  <si>
    <t>دست دوم  لباس کار جهت شستشو</t>
  </si>
  <si>
    <t>حسین نبئی</t>
  </si>
  <si>
    <t>حسين نبئي</t>
  </si>
  <si>
    <t>پاره شدن پیشبند به نحوی که دیگر قابل استفاده نمی باشد</t>
  </si>
  <si>
    <t>سوختگی نقاب و عدم دید کافی</t>
  </si>
  <si>
    <t xml:space="preserve">سوختن رابط </t>
  </si>
  <si>
    <t xml:space="preserve">علي شرف دينيان </t>
  </si>
  <si>
    <t xml:space="preserve">حمزه بهاريان </t>
  </si>
  <si>
    <t>پاشش اسید و سوراخ شدگی</t>
  </si>
  <si>
    <t>پارگی پاشنه کفش</t>
  </si>
  <si>
    <t>پارگی لباس</t>
  </si>
  <si>
    <t>سوختن نقاب</t>
  </si>
  <si>
    <t>ابوالفضل رضايي</t>
  </si>
  <si>
    <t xml:space="preserve">نیاز جهت جابجایی زباله </t>
  </si>
  <si>
    <t>عين ا... شيباني خبري</t>
  </si>
  <si>
    <t>بدون داغی</t>
  </si>
  <si>
    <t>02/08/01/99/0039</t>
  </si>
  <si>
    <t>چادر نماز</t>
  </si>
  <si>
    <t>پاره شدن پوتین</t>
  </si>
  <si>
    <t>تحویل در موعد مقرر،لباس جین به جای کارشناسی</t>
  </si>
  <si>
    <t>سوختگی لباس</t>
  </si>
  <si>
    <t>سوختن لباس در اثر حادثه  انفجار و پاشش ذوب</t>
  </si>
  <si>
    <t>مورد اضطراری</t>
  </si>
  <si>
    <t>مجيددرويش زاده</t>
  </si>
  <si>
    <t>پارگی رویه کفش و نفوذ ذوب</t>
  </si>
  <si>
    <t>محموددهقان زاده</t>
  </si>
  <si>
    <t>شکستگی کلاه</t>
  </si>
  <si>
    <t>بدلیل روغنی شدن شدید لباس کار</t>
  </si>
  <si>
    <t xml:space="preserve">شکستگی </t>
  </si>
  <si>
    <t xml:space="preserve">گیر بودن شست پا </t>
  </si>
  <si>
    <t xml:space="preserve">سيد محمد علي مولودي </t>
  </si>
  <si>
    <t>عزت الله محمدي</t>
  </si>
  <si>
    <t>1</t>
  </si>
  <si>
    <t xml:space="preserve">سوختگی </t>
  </si>
  <si>
    <t>پارگی قسمت زیپ چکمه</t>
  </si>
  <si>
    <t xml:space="preserve">گم شدن کلاه ایمنی </t>
  </si>
  <si>
    <t>حسن بيگيمراعي</t>
  </si>
  <si>
    <t>شکستگی رابط فنری</t>
  </si>
  <si>
    <t xml:space="preserve">پاره شدن چکمه ایمنی </t>
  </si>
  <si>
    <t>پاره شدن لباس کار</t>
  </si>
  <si>
    <t>علي حساني خبري</t>
  </si>
  <si>
    <t>پارگی شدید شلوار</t>
  </si>
  <si>
    <t>سوختگی</t>
  </si>
  <si>
    <t xml:space="preserve">عليرضا دهقان </t>
  </si>
  <si>
    <t>پارگی و اغشته بودن به گازوئیل</t>
  </si>
  <si>
    <t>محمد شهاب شادانفر</t>
  </si>
  <si>
    <t>کار در غبارگیر</t>
  </si>
  <si>
    <t>ابوالفضل رضائي حسن آبادي</t>
  </si>
  <si>
    <t>سيد محمد علي مولودي ابرقوئي</t>
  </si>
  <si>
    <t>سيد محمد صادق موسوي</t>
  </si>
  <si>
    <t>صادق اوژند</t>
  </si>
  <si>
    <t>بدون داغی (دست شماره دو جهت شستشو )</t>
  </si>
  <si>
    <t>يوسف برحي</t>
  </si>
  <si>
    <t>حسين نبئب</t>
  </si>
  <si>
    <t>صادق اوژن</t>
  </si>
  <si>
    <t>02/08/01/01/0007</t>
  </si>
  <si>
    <t>كلاه ايمني طوسي</t>
  </si>
  <si>
    <t>پاره شدن کفش</t>
  </si>
  <si>
    <t xml:space="preserve">سيد محمد صادق موسوي </t>
  </si>
  <si>
    <t>پارگی و مستهلک شدن لباس</t>
  </si>
  <si>
    <t xml:space="preserve">خرابی پایه ماسک </t>
  </si>
  <si>
    <t xml:space="preserve">یوسف برحی </t>
  </si>
  <si>
    <t xml:space="preserve">به دلیل ضربه ناشی از پلتفرم بوته (حادثه ) کفش پای چپ قابل استفاده نیست </t>
  </si>
  <si>
    <t>پارگی جلوی پیشبند به مقدار زیاد</t>
  </si>
  <si>
    <t xml:space="preserve">يوسف برحي </t>
  </si>
  <si>
    <t>پروژه‌ ساخت اتاق امن بر روي عرشه كوره ها</t>
  </si>
  <si>
    <t xml:space="preserve">علی اسدی </t>
  </si>
  <si>
    <t>تست پوتین( جهت تعویض سهمیه )</t>
  </si>
  <si>
    <t>سوختن کف پوتین</t>
  </si>
  <si>
    <t xml:space="preserve">موسوي </t>
  </si>
  <si>
    <t>لباس پاره شده است</t>
  </si>
  <si>
    <t>شهاب شادانفر</t>
  </si>
  <si>
    <t>مستهلک شدن دستکش</t>
  </si>
  <si>
    <t xml:space="preserve">مسيب محمد علي پور </t>
  </si>
  <si>
    <t>شکستن قسمت تنظیم سایز</t>
  </si>
  <si>
    <t xml:space="preserve">عيدالخالق دانشور </t>
  </si>
  <si>
    <t>يوسف بيگي</t>
  </si>
  <si>
    <t>پاره شدن لباس و شلوار</t>
  </si>
  <si>
    <t>یوسف بیگی</t>
  </si>
  <si>
    <t>تکنسین مکانیک</t>
  </si>
  <si>
    <t>محمد رضا عسگری</t>
  </si>
  <si>
    <t>محمد رضا عسگري ده موردي</t>
  </si>
  <si>
    <t>تغییر شغل از تفکیک کار به اپراتور برش کمک فنر</t>
  </si>
  <si>
    <t>پارگی چکمه ایمنی</t>
  </si>
  <si>
    <t>نیاز بدلیل کار با دستگاه کاتر فراوری</t>
  </si>
  <si>
    <t>غرفان جمالي</t>
  </si>
  <si>
    <t>فرسوده شدن کفش</t>
  </si>
  <si>
    <t>عين الله شيبانب</t>
  </si>
  <si>
    <t>مصطفي دهقاني زاده</t>
  </si>
  <si>
    <t>ابراهيم حسيني كهنوج</t>
  </si>
  <si>
    <t>احسان اسمعيلي</t>
  </si>
  <si>
    <t>برشکاری شمش</t>
  </si>
  <si>
    <t>سرشیفت مکانیک</t>
  </si>
  <si>
    <t>خرابی بر اثر حرارت دیدن</t>
  </si>
  <si>
    <t>پارگی درزها و مستهلک شدن کفش</t>
  </si>
  <si>
    <t>مهرداد عيليمردان</t>
  </si>
  <si>
    <t>پارگی آستین،کنده شدن زیپ و ...</t>
  </si>
  <si>
    <t>دفرمگی بدلیل دمای بالا و کاهش دید</t>
  </si>
  <si>
    <t>جهت باغبانی</t>
  </si>
  <si>
    <t>پارگی زیپ</t>
  </si>
  <si>
    <t>پارگی لباس و نوبت لباس</t>
  </si>
  <si>
    <t>سوراخ شدن کف کفش و نفوذ آب ،پارگی</t>
  </si>
  <si>
    <t>محمد رضا عسگري</t>
  </si>
  <si>
    <t xml:space="preserve">يوسف بيگي </t>
  </si>
  <si>
    <t xml:space="preserve">جلال تركي پور </t>
  </si>
  <si>
    <t xml:space="preserve">الهه كريمي </t>
  </si>
  <si>
    <t>جلال ترکی پور</t>
  </si>
  <si>
    <t xml:space="preserve">فردین فسایی </t>
  </si>
  <si>
    <t xml:space="preserve">جلیل بهاریان </t>
  </si>
  <si>
    <t xml:space="preserve">احسان اسماعیلی </t>
  </si>
  <si>
    <t xml:space="preserve">سعيد پرويني </t>
  </si>
  <si>
    <t xml:space="preserve">ابوالفضل رضايي </t>
  </si>
  <si>
    <t xml:space="preserve">شکستگی سگک کمربند </t>
  </si>
  <si>
    <t>جلال تركي پور</t>
  </si>
  <si>
    <t>سيد صادق موسوي</t>
  </si>
  <si>
    <t>افتادن کلاه داخل بوته دو</t>
  </si>
  <si>
    <t>سعيد پروين</t>
  </si>
  <si>
    <t>1404/07/02</t>
  </si>
  <si>
    <t>1404/07/03</t>
  </si>
  <si>
    <t>1404/07/04</t>
  </si>
  <si>
    <t>1404/07/05</t>
  </si>
  <si>
    <t>1404/07/06</t>
  </si>
  <si>
    <t>1404/07/07</t>
  </si>
  <si>
    <t>1404/07/08</t>
  </si>
  <si>
    <t>1404/07/09</t>
  </si>
  <si>
    <t>1404/07/10</t>
  </si>
  <si>
    <t>1404/07/11</t>
  </si>
  <si>
    <t>1404/07/12</t>
  </si>
  <si>
    <t>1404/07/13</t>
  </si>
  <si>
    <t>1404/07/14</t>
  </si>
  <si>
    <t>1404/07/15</t>
  </si>
  <si>
    <t>1404/07/16</t>
  </si>
  <si>
    <t>1404/07/17</t>
  </si>
  <si>
    <t>1404/07/18</t>
  </si>
  <si>
    <t>1404/07/19</t>
  </si>
  <si>
    <t>1404/07/20</t>
  </si>
  <si>
    <t>1404/07/21</t>
  </si>
  <si>
    <t>1404/07/22</t>
  </si>
  <si>
    <t>1404/07/23</t>
  </si>
  <si>
    <t>1404/07/24</t>
  </si>
  <si>
    <t>1404/07/25</t>
  </si>
  <si>
    <t>1404/07/26</t>
  </si>
  <si>
    <t>1404/07/27</t>
  </si>
  <si>
    <t>1404/07/28</t>
  </si>
  <si>
    <t>1404/07/29</t>
  </si>
  <si>
    <t>1404/07/30</t>
  </si>
  <si>
    <t>1404/08/01</t>
  </si>
  <si>
    <t>1404/08/02</t>
  </si>
  <si>
    <t>1404/08/03</t>
  </si>
  <si>
    <t>1404/08/04</t>
  </si>
  <si>
    <t>1404/08/05</t>
  </si>
  <si>
    <t>1404/08/06</t>
  </si>
  <si>
    <t>1404/08/07</t>
  </si>
  <si>
    <t>1404/08/08</t>
  </si>
  <si>
    <t>1404/08/09</t>
  </si>
  <si>
    <t>1404/08/10</t>
  </si>
  <si>
    <t>1404/08/11</t>
  </si>
  <si>
    <t>1404/08/12</t>
  </si>
  <si>
    <t>1404/08/13</t>
  </si>
  <si>
    <t>1404/08/14</t>
  </si>
  <si>
    <t>1404/08/15</t>
  </si>
  <si>
    <t>1404/08/16</t>
  </si>
  <si>
    <t>1404/08/17</t>
  </si>
  <si>
    <t>1404/08/18</t>
  </si>
  <si>
    <t>1404/08/19</t>
  </si>
  <si>
    <t>1404/08/20</t>
  </si>
  <si>
    <t>1404/08/21</t>
  </si>
  <si>
    <t>1404/08/22</t>
  </si>
  <si>
    <t>1404/08/23</t>
  </si>
  <si>
    <t>1404/08/24</t>
  </si>
  <si>
    <t>1404/08/25</t>
  </si>
  <si>
    <t>1404/08/26</t>
  </si>
  <si>
    <t>1404/08/27</t>
  </si>
  <si>
    <t>1404/08/28</t>
  </si>
  <si>
    <t>1404/08/29</t>
  </si>
  <si>
    <t>1404/08/30</t>
  </si>
  <si>
    <t>1404/09/01</t>
  </si>
  <si>
    <t>1404/09/02</t>
  </si>
  <si>
    <t>1404/09/03</t>
  </si>
  <si>
    <t>1404/09/04</t>
  </si>
  <si>
    <t>1404/09/05</t>
  </si>
  <si>
    <t>1404/09/06</t>
  </si>
  <si>
    <t>1404/09/07</t>
  </si>
  <si>
    <t>1404/09/08</t>
  </si>
  <si>
    <t>1404/09/09</t>
  </si>
  <si>
    <t>1404/09/10</t>
  </si>
  <si>
    <t>1404/09/11</t>
  </si>
  <si>
    <t>1404/09/12</t>
  </si>
  <si>
    <t>1404/09/13</t>
  </si>
  <si>
    <t>1404/09/14</t>
  </si>
  <si>
    <t>1404/09/15</t>
  </si>
  <si>
    <t>1404/09/16</t>
  </si>
  <si>
    <t>1404/09/17</t>
  </si>
  <si>
    <t>1404/09/18</t>
  </si>
  <si>
    <t>1404/09/19</t>
  </si>
  <si>
    <t>1404/09/20</t>
  </si>
  <si>
    <t>1404/09/21</t>
  </si>
  <si>
    <t>1404/09/22</t>
  </si>
  <si>
    <t>1404/09/23</t>
  </si>
  <si>
    <t>1404/09/24</t>
  </si>
  <si>
    <t>1404/09/25</t>
  </si>
  <si>
    <t>1404/09/26</t>
  </si>
  <si>
    <t>1404/09/27</t>
  </si>
  <si>
    <t>1404/09/28</t>
  </si>
  <si>
    <t>1404/09/29</t>
  </si>
  <si>
    <t>1404/09/30</t>
  </si>
  <si>
    <t>1404/10/01</t>
  </si>
  <si>
    <t>1404/10/02</t>
  </si>
  <si>
    <t>1404/10/03</t>
  </si>
  <si>
    <t>1404/10/04</t>
  </si>
  <si>
    <t>1404/10/05</t>
  </si>
  <si>
    <t>1404/10/06</t>
  </si>
  <si>
    <t>1404/10/07</t>
  </si>
  <si>
    <t>1404/10/08</t>
  </si>
  <si>
    <t>1404/10/09</t>
  </si>
  <si>
    <t>1404/10/10</t>
  </si>
  <si>
    <t>1404/10/11</t>
  </si>
  <si>
    <t>1404/10/12</t>
  </si>
  <si>
    <t>1404/10/13</t>
  </si>
  <si>
    <t>1404/10/14</t>
  </si>
  <si>
    <t>1404/10/15</t>
  </si>
  <si>
    <t>1404/10/16</t>
  </si>
  <si>
    <t>1404/10/17</t>
  </si>
  <si>
    <t>1404/10/18</t>
  </si>
  <si>
    <t>1404/10/19</t>
  </si>
  <si>
    <t>1404/10/20</t>
  </si>
  <si>
    <t>1404/10/21</t>
  </si>
  <si>
    <t>1404/10/22</t>
  </si>
  <si>
    <t>1404/10/23</t>
  </si>
  <si>
    <t>1404/10/24</t>
  </si>
  <si>
    <t>1404/10/25</t>
  </si>
  <si>
    <t>1404/10/26</t>
  </si>
  <si>
    <t>1404/10/27</t>
  </si>
  <si>
    <t>1404/10/28</t>
  </si>
  <si>
    <t>1404/10/29</t>
  </si>
  <si>
    <t>1404/10/30</t>
  </si>
  <si>
    <t>1404/11/01</t>
  </si>
  <si>
    <t>1404/11/02</t>
  </si>
  <si>
    <t>1404/11/03</t>
  </si>
  <si>
    <t>1404/11/04</t>
  </si>
  <si>
    <t>1404/11/05</t>
  </si>
  <si>
    <t>1404/11/06</t>
  </si>
  <si>
    <t>1404/11/07</t>
  </si>
  <si>
    <t>1404/11/08</t>
  </si>
  <si>
    <t>1404/11/09</t>
  </si>
  <si>
    <t>1404/11/10</t>
  </si>
  <si>
    <t>1404/11/11</t>
  </si>
  <si>
    <t>1404/11/12</t>
  </si>
  <si>
    <t>1404/11/13</t>
  </si>
  <si>
    <t>1404/11/14</t>
  </si>
  <si>
    <t>1404/11/15</t>
  </si>
  <si>
    <t>1404/11/16</t>
  </si>
  <si>
    <t>1404/11/17</t>
  </si>
  <si>
    <t>1404/11/18</t>
  </si>
  <si>
    <t>1404/11/19</t>
  </si>
  <si>
    <t>1404/11/20</t>
  </si>
  <si>
    <t>1404/11/21</t>
  </si>
  <si>
    <t>1404/11/22</t>
  </si>
  <si>
    <t>1404/11/23</t>
  </si>
  <si>
    <t>1404/11/24</t>
  </si>
  <si>
    <t>1404/11/25</t>
  </si>
  <si>
    <t>1404/11/26</t>
  </si>
  <si>
    <t>1404/11/27</t>
  </si>
  <si>
    <t>1404/11/28</t>
  </si>
  <si>
    <t>1404/11/29</t>
  </si>
  <si>
    <t>1404/11/30</t>
  </si>
  <si>
    <t>1404/12/01</t>
  </si>
  <si>
    <t>1404/12/02</t>
  </si>
  <si>
    <t>1404/12/03</t>
  </si>
  <si>
    <t>1404/12/04</t>
  </si>
  <si>
    <t>1404/12/05</t>
  </si>
  <si>
    <t>1404/12/06</t>
  </si>
  <si>
    <t>1404/12/07</t>
  </si>
  <si>
    <t>1404/12/08</t>
  </si>
  <si>
    <t>1404/12/09</t>
  </si>
  <si>
    <t>1404/12/10</t>
  </si>
  <si>
    <t>1404/12/11</t>
  </si>
  <si>
    <t>1404/12/12</t>
  </si>
  <si>
    <t>1404/12/13</t>
  </si>
  <si>
    <t>1404/12/14</t>
  </si>
  <si>
    <t>1404/12/15</t>
  </si>
  <si>
    <t>1404/12/16</t>
  </si>
  <si>
    <t>1404/12/17</t>
  </si>
  <si>
    <t>1404/12/18</t>
  </si>
  <si>
    <t>1404/12/19</t>
  </si>
  <si>
    <t>1404/12/20</t>
  </si>
  <si>
    <t>1404/12/21</t>
  </si>
  <si>
    <t>1404/12/22</t>
  </si>
  <si>
    <t>1404/12/23</t>
  </si>
  <si>
    <t>1404/12/24</t>
  </si>
  <si>
    <t>1404/12/25</t>
  </si>
  <si>
    <t>1404/12/26</t>
  </si>
  <si>
    <t>1404/12/27</t>
  </si>
  <si>
    <t>1404/12/28</t>
  </si>
  <si>
    <t>1404/12/29</t>
  </si>
  <si>
    <t>1405/01/01</t>
  </si>
  <si>
    <t>1405/01/02</t>
  </si>
  <si>
    <t>1405/01/03</t>
  </si>
  <si>
    <t>1405/01/04</t>
  </si>
  <si>
    <t>1405/01/05</t>
  </si>
  <si>
    <t>1405/01/06</t>
  </si>
  <si>
    <t>1405/01/07</t>
  </si>
  <si>
    <t>1405/01/08</t>
  </si>
  <si>
    <t>1405/01/09</t>
  </si>
  <si>
    <t>1405/01/10</t>
  </si>
  <si>
    <t>1405/01/11</t>
  </si>
  <si>
    <t>1405/01/12</t>
  </si>
  <si>
    <t>1405/01/13</t>
  </si>
  <si>
    <t>1405/01/14</t>
  </si>
  <si>
    <t>1405/01/15</t>
  </si>
  <si>
    <t>1405/01/16</t>
  </si>
  <si>
    <t>1405/01/17</t>
  </si>
  <si>
    <t>1405/01/18</t>
  </si>
  <si>
    <t>1405/01/19</t>
  </si>
  <si>
    <t>جهت نیروی جدید</t>
  </si>
  <si>
    <t>سوراخ شدن کفی کفش</t>
  </si>
  <si>
    <t>عليرضاد صراف</t>
  </si>
  <si>
    <t>علي مهر ابي</t>
  </si>
  <si>
    <t xml:space="preserve">برشکار فراوری </t>
  </si>
  <si>
    <t>پارگی چکمه</t>
  </si>
  <si>
    <t>سهل انگاری آقای مهدی کیوانی و سوختن تجهیز</t>
  </si>
  <si>
    <t>بی توجهی آقای مهدی کیوانی و سوختن تجهیز</t>
  </si>
  <si>
    <t xml:space="preserve">درخواست آقای نائینی . بدلیل کار در واحد نسوز تاندیش </t>
  </si>
  <si>
    <t>درخواست آقای نائینی و کار در واحد نسوز تاندیش</t>
  </si>
  <si>
    <t xml:space="preserve">سوختگی شلوار </t>
  </si>
  <si>
    <t>سوختن لباس به علت حادثه نشتی پاتیل</t>
  </si>
  <si>
    <t>سوختن نقاب به علت حادثه نشتی پاتیل</t>
  </si>
  <si>
    <t>سوختن پیشبند به علت حادثه</t>
  </si>
  <si>
    <t>دست دوم</t>
  </si>
  <si>
    <t>به سرقت رفتن کلاه</t>
  </si>
  <si>
    <t xml:space="preserve">محمد رضا عسكري </t>
  </si>
  <si>
    <t xml:space="preserve">فرزاد اسماعيلي </t>
  </si>
  <si>
    <t>مفقود شدن پیشبند</t>
  </si>
  <si>
    <t>يوشف احمدزاده</t>
  </si>
  <si>
    <t>محمدصادق موسوي</t>
  </si>
  <si>
    <t xml:space="preserve">پارگی شلوار </t>
  </si>
  <si>
    <t>نیاز بدلیل کار در محدوده گود برشکاری ccm (بدون داغی)</t>
  </si>
  <si>
    <t>پارگی و چرب شدن زیاد شلوار</t>
  </si>
  <si>
    <t>جهت بادگیری والک وی</t>
  </si>
  <si>
    <t xml:space="preserve">شهاب شادان فر </t>
  </si>
  <si>
    <t>محمدرضا عسگري</t>
  </si>
  <si>
    <t xml:space="preserve">هادي هژبري </t>
  </si>
  <si>
    <t>دست دوم (بدون داغی)</t>
  </si>
  <si>
    <t>ابوالفضل شفقي يزدي</t>
  </si>
  <si>
    <t>وحيد منصوري</t>
  </si>
  <si>
    <t>پيمانكار جرثقيل</t>
  </si>
  <si>
    <t>مجموعه پمپ های آب قالب CCM</t>
  </si>
  <si>
    <t>محمدرضاعسگري</t>
  </si>
  <si>
    <t>پارگی کفش کار</t>
  </si>
  <si>
    <t>ساختمان پست برق MV3</t>
  </si>
  <si>
    <t>ابزارآلات دست عمل واحد ساخت</t>
  </si>
  <si>
    <t>مجموعه دامی بار خط 2 ماشين ريخته گري</t>
  </si>
  <si>
    <t>لطيف  بهرا</t>
  </si>
  <si>
    <t>يوسف احمدي</t>
  </si>
  <si>
    <t>علي شرف نيان</t>
  </si>
  <si>
    <t>پارگی شلوار کار</t>
  </si>
  <si>
    <t>پارگی بسیار شدید شلوار کار</t>
  </si>
  <si>
    <t>پارگی کفش ایمنی</t>
  </si>
  <si>
    <t>چرب شدن و پارگی بیش از حد شلوار</t>
  </si>
  <si>
    <t xml:space="preserve">زدگی انگشت پا بوسیله پنجه فولادی </t>
  </si>
  <si>
    <t>ابوالفضل شفقي</t>
  </si>
  <si>
    <t xml:space="preserve">پارگی چکمه ایمنی </t>
  </si>
  <si>
    <t>عليرضا نور الهي</t>
  </si>
  <si>
    <t>شکستن کلاه ایمنی در اورهال</t>
  </si>
  <si>
    <t xml:space="preserve">صادق موسوي </t>
  </si>
  <si>
    <t>مفقود شدن کلاه</t>
  </si>
  <si>
    <t xml:space="preserve">علي نوروز زاده </t>
  </si>
  <si>
    <t>دزدیده شدن</t>
  </si>
  <si>
    <t>پارگی مقنعه</t>
  </si>
  <si>
    <t>دستکش ضد برش سبک</t>
  </si>
  <si>
    <t>کلیه لوازم ایمنی و حفاظت فردی تعمیرات و نگهداری</t>
  </si>
  <si>
    <t xml:space="preserve">سعید بامداد </t>
  </si>
  <si>
    <t>دستکش کف مواد سبک</t>
  </si>
  <si>
    <t xml:space="preserve">ابوالفضل رضایی </t>
  </si>
  <si>
    <t xml:space="preserve">بهلول صدقی </t>
  </si>
  <si>
    <t>لوازم ایمنی و حفاظت فردی ریخته گری</t>
  </si>
  <si>
    <t xml:space="preserve">عزت محمدی نژاد </t>
  </si>
  <si>
    <t>دستکش استاد کار</t>
  </si>
  <si>
    <t xml:space="preserve">جلیل خبری </t>
  </si>
  <si>
    <t xml:space="preserve">ناصر ترشیزی </t>
  </si>
  <si>
    <t>مهدی قاسمی</t>
  </si>
  <si>
    <t>ماسک N95) FFP2 )</t>
  </si>
  <si>
    <t>لباس کار جین- شلوار- سایز M</t>
  </si>
  <si>
    <t>مقنعه نسوز چرمی</t>
  </si>
  <si>
    <t>علی غلامی</t>
  </si>
  <si>
    <t>خرابی لباس کار به دلیل استفاده از وایتکس</t>
  </si>
  <si>
    <t>بند داخل کلاه ایمنی</t>
  </si>
  <si>
    <t>لباس کار معمولی- بلوز و شلوار- سایز M</t>
  </si>
  <si>
    <t>لوازم ایمنی و حفاظت فردی واحد لجستیک</t>
  </si>
  <si>
    <t>لباس کار جین- بلوز و شلوار- سایز XL</t>
  </si>
  <si>
    <t>لوازم ایمنی و حفاظت فردی نسوز کاری</t>
  </si>
  <si>
    <t xml:space="preserve">ابراهیم قلتاش </t>
  </si>
  <si>
    <t>کمربند برزنتی  مردانه</t>
  </si>
  <si>
    <t>عادل مطوریان</t>
  </si>
  <si>
    <t>کفش ایمنی معمولی- سایز 43</t>
  </si>
  <si>
    <t>علی محمد زارع پور</t>
  </si>
  <si>
    <t>به دلیل عدم دریافت در گذشته بدون داغی</t>
  </si>
  <si>
    <t>مستهلک شدن و خشک شدن بیش از حد مقنعه</t>
  </si>
  <si>
    <t xml:space="preserve">حسین انوشه </t>
  </si>
  <si>
    <t>چکمه ایمنی نسوز- سایز 45</t>
  </si>
  <si>
    <t>پابند نسوز چرمی</t>
  </si>
  <si>
    <t xml:space="preserve">امید یوسفی </t>
  </si>
  <si>
    <t>محمدرضا عبداللهی</t>
  </si>
  <si>
    <t>دستکش کف دوبل چرمی</t>
  </si>
  <si>
    <t xml:space="preserve"> علیرضا صراف صادقی</t>
  </si>
  <si>
    <t>فیلتر ماسک نیم صورت (3M) مدل 2091</t>
  </si>
  <si>
    <t>حسین دهقانی</t>
  </si>
  <si>
    <t>لباس کار جین- بلوز- سایز L</t>
  </si>
  <si>
    <t>شیشه مات ماسک جوشکاری</t>
  </si>
  <si>
    <t xml:space="preserve">عزت الله محمدی نژاد </t>
  </si>
  <si>
    <t>دستکش ساق بلند نسوز چرمی</t>
  </si>
  <si>
    <t>آستین آلومینیومی</t>
  </si>
  <si>
    <t xml:space="preserve">علیرضا عشقی </t>
  </si>
  <si>
    <t>لباس کار نسوز- بلوز و شلوار- سایز M</t>
  </si>
  <si>
    <t>محمد صادق موسوی</t>
  </si>
  <si>
    <t>لباس کار جین- بلوز و شلوار- سایز M</t>
  </si>
  <si>
    <t>مهدی بیگی</t>
  </si>
  <si>
    <t>مجتبی بهاریان</t>
  </si>
  <si>
    <t>لباس کار جین- بلوز و شلوار- سایز L</t>
  </si>
  <si>
    <t xml:space="preserve">ابوالفضل زارع مهرجردی </t>
  </si>
  <si>
    <t>کفش ایمنی عایق برق- سایز 42</t>
  </si>
  <si>
    <t>کلاه ایمنی آبی</t>
  </si>
  <si>
    <t>گوشی ایر پلاگ</t>
  </si>
  <si>
    <t xml:space="preserve">مهدی کفاش </t>
  </si>
  <si>
    <t xml:space="preserve">ابراهیم ناو </t>
  </si>
  <si>
    <t xml:space="preserve">مهدی شفیعی </t>
  </si>
  <si>
    <t>کفش ایمنی معمولی- سایز 42</t>
  </si>
  <si>
    <t>یزدان بخش بنیادی</t>
  </si>
  <si>
    <t>شکستگی</t>
  </si>
  <si>
    <t>پوتین ایمنی نسوز- سایز 44</t>
  </si>
  <si>
    <t xml:space="preserve">حسین نبیی </t>
  </si>
  <si>
    <t>کلاه ایمنی سفید</t>
  </si>
  <si>
    <t>جهت مهمان (رکنیان و ...)  دو عدد</t>
  </si>
  <si>
    <t>محسن دهقان منگابادی</t>
  </si>
  <si>
    <t>مدیر نت</t>
  </si>
  <si>
    <t>شیشه ماسک جوشکاری ساده</t>
  </si>
  <si>
    <t>حسن بیگی</t>
  </si>
  <si>
    <t>چکمه ایمنی نسوز- سایز 44</t>
  </si>
  <si>
    <t>لباس کار کارشناسی-مدیران- بلوز و شلوار- سایز XL</t>
  </si>
  <si>
    <t>حسن حاجبی</t>
  </si>
  <si>
    <t>داغی فقط شلوار تحویل گرفته شود (نوبت شده است )</t>
  </si>
  <si>
    <t xml:space="preserve">علی نوروز زاده </t>
  </si>
  <si>
    <t>پوتین ایمنی نسوز- سایز 42</t>
  </si>
  <si>
    <t>لباس کار معمولی- بلوز و شلوار- سایز S</t>
  </si>
  <si>
    <t>لباس کار کارشناسی- بلوز و شلوار- سایز XL</t>
  </si>
  <si>
    <t>عبداله ظهوری</t>
  </si>
  <si>
    <t>صادق محمودی</t>
  </si>
  <si>
    <t>مسعود دشتی</t>
  </si>
  <si>
    <t>لباس کار معمولی- بلوز و شلوار- سایز L</t>
  </si>
  <si>
    <t>نقاب تیره محافظ صورت معمولی</t>
  </si>
  <si>
    <t xml:space="preserve">مجتبی خبری </t>
  </si>
  <si>
    <t>عین الله شیبانی</t>
  </si>
  <si>
    <t>ابوالفضل صالحی</t>
  </si>
  <si>
    <t>محمدعلی حسانی</t>
  </si>
  <si>
    <t xml:space="preserve">پارگی پیشبند </t>
  </si>
  <si>
    <t xml:space="preserve">حمید رضا زارعین </t>
  </si>
  <si>
    <t>ماسک نیم صورت دو فیلتره (3M)</t>
  </si>
  <si>
    <t xml:space="preserve">امیر حسین زراعتی </t>
  </si>
  <si>
    <t>پیشبند نسوز چرمی</t>
  </si>
  <si>
    <t>به دلیل بیرون امدگی آهن جلوی کفش (پای راست ) و عدم توانایی در استفاده از تجهیز</t>
  </si>
  <si>
    <t>چکمه ایمنی نسوز- سایز 41</t>
  </si>
  <si>
    <t>محمدرضا یوسفی</t>
  </si>
  <si>
    <t>محمد امیری</t>
  </si>
  <si>
    <t>ابوالفضل رضایی</t>
  </si>
  <si>
    <t>چکمه ایمنی نسوز- سایز 43</t>
  </si>
  <si>
    <t xml:space="preserve">حسین اسماعیلی </t>
  </si>
  <si>
    <t>استهلاک و پارگی دستکش در اورهال</t>
  </si>
  <si>
    <t xml:space="preserve">پاره شدن لباس کار </t>
  </si>
  <si>
    <t>لباس کار معمولی- بلوز و شلوار- سایز XL</t>
  </si>
  <si>
    <t>محمد شیبانی</t>
  </si>
  <si>
    <t>لباس کار نسوز- بلوز و شلوار- سایز L</t>
  </si>
  <si>
    <t xml:space="preserve">پارگی شلوار  </t>
  </si>
  <si>
    <t xml:space="preserve">محمد مهدی زاده </t>
  </si>
  <si>
    <t>حسین نبیی</t>
  </si>
  <si>
    <t>بند کفش</t>
  </si>
  <si>
    <t>ساج رحیمی</t>
  </si>
  <si>
    <t>لباس کار نسوز- شلوار- سایز L</t>
  </si>
  <si>
    <t>لباس کار نسوز- بلوز و شلوار- سایز S</t>
  </si>
  <si>
    <t>مرتضی آرمان</t>
  </si>
  <si>
    <t>کفش ایمنی معمولی- سایز 40</t>
  </si>
  <si>
    <t>مجتبی نداف</t>
  </si>
  <si>
    <t>رابط فنری نقاب کلاه ایمنی</t>
  </si>
  <si>
    <t>علیرضا صراف</t>
  </si>
  <si>
    <t>رضا حسنی</t>
  </si>
  <si>
    <t>محمدصادق موسوی</t>
  </si>
  <si>
    <t>عینک کهربایی (روکلاهی)</t>
  </si>
  <si>
    <t xml:space="preserve">کلاه ایمنی لبه دار (نقابدار) به دلیل مشکل گردن در تصادف </t>
  </si>
  <si>
    <t>لباس کار معمولی- بلوز و شلوار- سایز 3XL</t>
  </si>
  <si>
    <t xml:space="preserve">جلال ترکی </t>
  </si>
  <si>
    <t xml:space="preserve">مهدی مقیمی </t>
  </si>
  <si>
    <t>لباس کار کارشناسی-مدیران- بلوز و شلوار- سایزM</t>
  </si>
  <si>
    <t xml:space="preserve">روح الله کریم زاده </t>
  </si>
  <si>
    <t>پوتین ایمنی نسوز- سایز 43</t>
  </si>
  <si>
    <t xml:space="preserve">جواد عفری </t>
  </si>
  <si>
    <t xml:space="preserve">یزدانبخش بنیادی </t>
  </si>
  <si>
    <t>هدگیر نقاب</t>
  </si>
  <si>
    <t>محمد تقی توکلی</t>
  </si>
  <si>
    <t>لباس کار جین- شلوار- سایز XXL</t>
  </si>
  <si>
    <t>مجید دهقان</t>
  </si>
  <si>
    <t xml:space="preserve">رضا عربیان </t>
  </si>
  <si>
    <t>لباس کار جین- شلوار- سایز L</t>
  </si>
  <si>
    <t>هادی هژبرپور آوری</t>
  </si>
  <si>
    <t xml:space="preserve">محمد فلاح حسینی </t>
  </si>
  <si>
    <t>علی اکبر دهستانی</t>
  </si>
  <si>
    <t>محمود سلیمی</t>
  </si>
  <si>
    <t>کلاه ایمنی (نقاب دار ایمنی)</t>
  </si>
  <si>
    <t>لباس یکبار مصرف</t>
  </si>
  <si>
    <t xml:space="preserve">محمد صادق اوژند </t>
  </si>
  <si>
    <t xml:space="preserve">جلال ترکی پور </t>
  </si>
  <si>
    <t>کلاه ایمنی نقابدار</t>
  </si>
  <si>
    <t xml:space="preserve">افشین دانشور </t>
  </si>
  <si>
    <t>مکی سیاحی</t>
  </si>
  <si>
    <t>بدون داغی (به دلیل داشتن یک دست لباس )</t>
  </si>
  <si>
    <t xml:space="preserve">حسین دهقانی </t>
  </si>
  <si>
    <t>اثاثیه و ملزومات واحد مکانیک</t>
  </si>
  <si>
    <t>اثاثیه و ملزومات نسوزکاری</t>
  </si>
  <si>
    <t xml:space="preserve">علی اکبر دهستانی </t>
  </si>
  <si>
    <t>چکمه ایمنی نسوز- سایز 42</t>
  </si>
  <si>
    <t>لباس کار کارشناسی- بلوز و شلوار- سایز M</t>
  </si>
  <si>
    <t>لباس کار کارشناسی- بلوز و شلوار- سایز XXL</t>
  </si>
  <si>
    <t xml:space="preserve">محمد رضا وفایی </t>
  </si>
  <si>
    <t>لباس کار کارشناسی- بلوز و شلوار- سایز 3XL</t>
  </si>
  <si>
    <t>محمد مبارکی مقدم</t>
  </si>
  <si>
    <t xml:space="preserve">محمد رضا عسکری </t>
  </si>
  <si>
    <t xml:space="preserve">ابوالفضل صالحی </t>
  </si>
  <si>
    <t>لباس کار جین- شلوار- سایز 3XL</t>
  </si>
  <si>
    <t>هادی آذرخش</t>
  </si>
  <si>
    <t xml:space="preserve">رضا حزباوی </t>
  </si>
  <si>
    <t xml:space="preserve">مصطفی دهقانی </t>
  </si>
  <si>
    <t xml:space="preserve">برزو شکوهی </t>
  </si>
  <si>
    <t xml:space="preserve">علی مهرابی </t>
  </si>
  <si>
    <t>تحویل پرسنل جدید اقای محمود بلوچ</t>
  </si>
  <si>
    <t>تحویل اقای محمود بلوچ</t>
  </si>
  <si>
    <t>تحویل اقای بنیامین صفرضایی</t>
  </si>
  <si>
    <t>تحویل پرسنل جدید اقای احمد جنادله</t>
  </si>
  <si>
    <t>تحویل اقای احمد جنادله</t>
  </si>
  <si>
    <t>آغشته شدن به چربی بیش از حد حین تعمیرات پوشر</t>
  </si>
  <si>
    <t xml:space="preserve">عرفان جمالی </t>
  </si>
  <si>
    <t xml:space="preserve">مجتبی نداف </t>
  </si>
  <si>
    <t xml:space="preserve">عادل مطوریان </t>
  </si>
  <si>
    <t xml:space="preserve">حمید بیگی </t>
  </si>
  <si>
    <t>لباس کار جین- شلوار- سایز XL</t>
  </si>
  <si>
    <t>دستکش لاتکس</t>
  </si>
  <si>
    <t xml:space="preserve">مسعود شیبانی </t>
  </si>
  <si>
    <t>مهدی کیوانی</t>
  </si>
  <si>
    <t>مستهلک شدن لباس</t>
  </si>
  <si>
    <t>سوراخ شدن کف پوتین</t>
  </si>
  <si>
    <t xml:space="preserve">مفقود شدن عینک </t>
  </si>
  <si>
    <t xml:space="preserve">مرتضی آرمان </t>
  </si>
  <si>
    <t xml:space="preserve">علیرضا احمدی </t>
  </si>
  <si>
    <t>پیشبند نسوز آلومینیومی</t>
  </si>
  <si>
    <t xml:space="preserve">فرزاد منصوریان </t>
  </si>
  <si>
    <t>کفش ایمنی معمولی- سایز 44</t>
  </si>
  <si>
    <t>کفش ایمنی عایق برق- سایز 41</t>
  </si>
  <si>
    <t xml:space="preserve">مهدی قاسمی </t>
  </si>
  <si>
    <t xml:space="preserve">علی محرابی </t>
  </si>
  <si>
    <t xml:space="preserve">محمد رضا عبداللهی </t>
  </si>
  <si>
    <t xml:space="preserve">علیرضا صراف صادقی </t>
  </si>
  <si>
    <t>پوتین ایمنی نسوز- سایز 48</t>
  </si>
  <si>
    <t xml:space="preserve">حمید سالم </t>
  </si>
  <si>
    <t>کریم شکاری</t>
  </si>
  <si>
    <t>تغییر رنگ لباس کار (با توجه به اینکه نامبرده سرپرست واحد می باشد شایسته نیست با لباس نامناسب سرکار باشد)</t>
  </si>
  <si>
    <t xml:space="preserve">علیرضا یوسفی </t>
  </si>
  <si>
    <t>عینک گاگل</t>
  </si>
  <si>
    <t>مقنعه نسوز کتان</t>
  </si>
  <si>
    <t xml:space="preserve">وحید شجاعی </t>
  </si>
  <si>
    <t>لباس کار نسوز- بلوز و شلوار- سایز XXL</t>
  </si>
  <si>
    <t>لباس کار معمولی- بلوز- سایز XL</t>
  </si>
  <si>
    <t>لباس کار معمولی- شلوار- سایز XXL</t>
  </si>
  <si>
    <t>کفش ایمنی معمولی- سایز 45</t>
  </si>
  <si>
    <t xml:space="preserve">اصغر شیبانی </t>
  </si>
  <si>
    <t>فردین بیگی</t>
  </si>
  <si>
    <t xml:space="preserve">حسن حاجبی </t>
  </si>
  <si>
    <t xml:space="preserve">رضا حسنی </t>
  </si>
  <si>
    <t xml:space="preserve">روح الله کیانی </t>
  </si>
  <si>
    <t>جهت استفاده نیروی نسوزکار پیمانکار محمدی</t>
  </si>
  <si>
    <t xml:space="preserve">ساجد رحیمی </t>
  </si>
  <si>
    <t xml:space="preserve">علی اصغر ابوالقاسمی </t>
  </si>
  <si>
    <t xml:space="preserve">عین الله شیبانی </t>
  </si>
  <si>
    <t xml:space="preserve">روح الله شکاری </t>
  </si>
  <si>
    <t xml:space="preserve">محمد شیبانی </t>
  </si>
  <si>
    <t xml:space="preserve">وحید شریعتی </t>
  </si>
  <si>
    <t>علی مهرابی</t>
  </si>
  <si>
    <t>مجتبی دانشی</t>
  </si>
  <si>
    <t>ابراهیم فتح آبادی</t>
  </si>
  <si>
    <t xml:space="preserve">ابراهیم نجفی </t>
  </si>
  <si>
    <t>دستکش پلاستیکی یکبارمصرف</t>
  </si>
  <si>
    <t>واحد خدمات تولیدی - اثاثیه و ملزومات</t>
  </si>
  <si>
    <t xml:space="preserve">ابوالقاسم سیفی پور </t>
  </si>
  <si>
    <t>شکستن پیم و کدر شدن کامل شیشه عینک</t>
  </si>
  <si>
    <t xml:space="preserve">لباس یک بار مصرف تحویل گردد </t>
  </si>
  <si>
    <t xml:space="preserve">سوختگی دستکش </t>
  </si>
  <si>
    <t>ولی اله درویش زاده</t>
  </si>
  <si>
    <t>کفش ایمنی عایق برق- سایز 40</t>
  </si>
  <si>
    <t>سیدمحمدرضا موسوی</t>
  </si>
  <si>
    <t>محمدحسین حیدری</t>
  </si>
  <si>
    <t>پوتین ایمنی نسوز- سایز 39</t>
  </si>
  <si>
    <t>حسین اسماعیلی</t>
  </si>
  <si>
    <t xml:space="preserve">لباس یکبار مصرف تحویل گردد </t>
  </si>
  <si>
    <t>لباس یکبار مصرف تحویل گردد</t>
  </si>
  <si>
    <t>مهرداد علی مردان</t>
  </si>
  <si>
    <t>مصطفی دهقانی</t>
  </si>
  <si>
    <t>امیرحسین زارعتی</t>
  </si>
  <si>
    <t xml:space="preserve">مسعود شکاری </t>
  </si>
  <si>
    <t xml:space="preserve">امید غلامرضایی </t>
  </si>
  <si>
    <t>جلیل بهاریان</t>
  </si>
  <si>
    <t>لوازم ایمنی و حفاظت فردی واحد ریخته گری</t>
  </si>
  <si>
    <t>استهلاک کفش</t>
  </si>
  <si>
    <t>حسن ذهبی</t>
  </si>
  <si>
    <t>هاتف محمدی</t>
  </si>
  <si>
    <t xml:space="preserve">حمید رضا سالم </t>
  </si>
  <si>
    <t xml:space="preserve">هانی عزیزی </t>
  </si>
  <si>
    <t>لباس کار نسوز- شلوار- سایز M</t>
  </si>
  <si>
    <t>نسوز کار</t>
  </si>
  <si>
    <t>بنیامین صفرزایی</t>
  </si>
  <si>
    <t xml:space="preserve">حمید رضا حجار </t>
  </si>
  <si>
    <t>پوتین ایمنی نسوز- سایز 45</t>
  </si>
  <si>
    <t xml:space="preserve">بنیامین صفرزایی </t>
  </si>
  <si>
    <t>شیشه ماسک جوشکاری اتوماتیک</t>
  </si>
  <si>
    <t>طلق ماسک جوشکاری اتومات</t>
  </si>
  <si>
    <t xml:space="preserve">محمود بلوچ ذاکریان </t>
  </si>
  <si>
    <t>لباس کار معمولی- بلوز و شلوار- سایز XXL</t>
  </si>
  <si>
    <t>مستهلک شدن و پارگی شلوار و لباس</t>
  </si>
  <si>
    <t>جهت کار بندکشی دیوارهای شرکت</t>
  </si>
  <si>
    <t>ابراهیم فتح ابادی</t>
  </si>
  <si>
    <t>لباس کار جین- بلوز و شلوار- سایز XXL</t>
  </si>
  <si>
    <t>شکستکی</t>
  </si>
  <si>
    <t>داغی ندارد</t>
  </si>
  <si>
    <t>ماسک بهداشتی یکبار مصرف</t>
  </si>
  <si>
    <t>چکمه ایمنی نسوز- سایز 46</t>
  </si>
  <si>
    <t xml:space="preserve">سید مهدی دهقان بنادکی </t>
  </si>
  <si>
    <t xml:space="preserve">عبدالحمید بیگی </t>
  </si>
  <si>
    <t>کج شدن کامل نقاب  به دلیل حرارت</t>
  </si>
  <si>
    <t>برشکار</t>
  </si>
  <si>
    <t xml:space="preserve">سید مجید طباطبایی </t>
  </si>
  <si>
    <t xml:space="preserve">شکستگی رابط </t>
  </si>
  <si>
    <t>پارگی زیپ کفش</t>
  </si>
  <si>
    <t>بهلول صدقی</t>
  </si>
  <si>
    <t>عباس خبری</t>
  </si>
  <si>
    <t>لباس کار کارشناسی-مدیران- بلوز و شلوار- سایزL</t>
  </si>
  <si>
    <t>بوالفضل صالحی</t>
  </si>
  <si>
    <t>مهندس میرزاده</t>
  </si>
  <si>
    <t>احسان اسماعیلی</t>
  </si>
  <si>
    <t>محمدرضا عسگری</t>
  </si>
  <si>
    <t>حمیدرضا زارعین</t>
  </si>
  <si>
    <t>بدون داغی (جهت شستشو )</t>
  </si>
  <si>
    <t>بدون داغی (جهت شستشو)</t>
  </si>
  <si>
    <t>پارگی استین</t>
  </si>
  <si>
    <t>محمد رضا فرخی</t>
  </si>
  <si>
    <t>02/08/01/07/0004</t>
  </si>
  <si>
    <t>دستکش عایق برق فشار قوی</t>
  </si>
  <si>
    <t>روح ا... کیانی</t>
  </si>
  <si>
    <t>محمد مبارکی</t>
  </si>
  <si>
    <t>عزت اله محمدی نژاد</t>
  </si>
  <si>
    <t>پارگی کامل لباس</t>
  </si>
  <si>
    <t>سید ابوالفضل حسینی</t>
  </si>
  <si>
    <t>ابوالفضل حسینی</t>
  </si>
  <si>
    <t xml:space="preserve">علیرضا صراف </t>
  </si>
  <si>
    <t>هادی هژبری پور</t>
  </si>
  <si>
    <t>مستهلک شدن و همچنین پارگی شلوار</t>
  </si>
  <si>
    <t xml:space="preserve">پارگی لباس </t>
  </si>
  <si>
    <t>لباس کار نسوز- بلوز و شلوار- سایز XL</t>
  </si>
  <si>
    <t xml:space="preserve">برگشت از مصرف </t>
  </si>
  <si>
    <t>شکستگی شیشه</t>
  </si>
  <si>
    <t>02/08/04/10/0003</t>
  </si>
  <si>
    <t>فرم درخواست کالا از انبار</t>
  </si>
  <si>
    <t>جلد</t>
  </si>
  <si>
    <t>02/08/04/01/0004</t>
  </si>
  <si>
    <t>خودکار</t>
  </si>
  <si>
    <t>02/08/02/08/0001</t>
  </si>
  <si>
    <t>شارژ کپسول آرگون معمولی</t>
  </si>
  <si>
    <t xml:space="preserve">هادی خبری </t>
  </si>
  <si>
    <t xml:space="preserve">اکبر بهرامی </t>
  </si>
  <si>
    <t>محمود بلوچ ذاکری</t>
  </si>
  <si>
    <t>تغییر شغل</t>
  </si>
  <si>
    <t>کلاه ایمنی سفید (تغییر شغل )</t>
  </si>
  <si>
    <t xml:space="preserve">سوختگی و پارگی </t>
  </si>
  <si>
    <t>پابند نسوز آلومینیومی</t>
  </si>
  <si>
    <t>کاظم یوسفی</t>
  </si>
  <si>
    <t xml:space="preserve">محمد رضا یوسفی </t>
  </si>
  <si>
    <t xml:space="preserve">محمد مبارکی مقدم </t>
  </si>
  <si>
    <t xml:space="preserve">شکستگی بند پلاستیکی </t>
  </si>
  <si>
    <t>عین الهه شیبانی</t>
  </si>
  <si>
    <t>مصطفی باغی</t>
  </si>
  <si>
    <t>عباس شکاری</t>
  </si>
  <si>
    <t>مهدی قانع عزآبادی</t>
  </si>
  <si>
    <t>جهت برشکاری</t>
  </si>
  <si>
    <t>لباس کار جین- بلوز- سایز XL</t>
  </si>
  <si>
    <t xml:space="preserve">عیسی وکیلی </t>
  </si>
  <si>
    <t>حمید خبری</t>
  </si>
  <si>
    <t xml:space="preserve">محمود سلیمی </t>
  </si>
  <si>
    <t>شکستگی شیشه عینک</t>
  </si>
  <si>
    <t>مجتبی برومند</t>
  </si>
  <si>
    <t>روح ا... کریم زاده</t>
  </si>
  <si>
    <t>محمد رضا عبدالهی</t>
  </si>
  <si>
    <t>مهدی ابوالقاسمی</t>
  </si>
  <si>
    <t>لباس کار کارشناسی- بلوز و شلوار- سایز L</t>
  </si>
  <si>
    <t>آغشته شدن به روغن بیش از حد</t>
  </si>
  <si>
    <t>خرابی تویی کلاه</t>
  </si>
  <si>
    <t>کفش ایمنی عایق برق- سایز 43</t>
  </si>
  <si>
    <t>بند و یراق کلاه ایمنی</t>
  </si>
  <si>
    <t xml:space="preserve">مجید دهقان </t>
  </si>
  <si>
    <t xml:space="preserve">مجتبی دارابی </t>
  </si>
  <si>
    <t xml:space="preserve">محمد امیری </t>
  </si>
  <si>
    <t xml:space="preserve">مجتبی مرتضی پور </t>
  </si>
  <si>
    <t xml:space="preserve">علی اکبر اسدی </t>
  </si>
  <si>
    <t xml:space="preserve">ابوالفضل باستی </t>
  </si>
  <si>
    <t>بدون داغی (جهت تخلیه اکسیژن مایع)</t>
  </si>
  <si>
    <t>فعالیت در محل کاتر کمک فنر فراوری</t>
  </si>
  <si>
    <t>داود ابرغم</t>
  </si>
  <si>
    <t>دستکش ضد اسید و روغن</t>
  </si>
  <si>
    <t xml:space="preserve">علیرضا نوراللهی </t>
  </si>
  <si>
    <t xml:space="preserve">محمد رضا کروندی </t>
  </si>
  <si>
    <t>سوختگی پیشبند</t>
  </si>
  <si>
    <t>مشکل زیپ پیراهن و ارسال جهت خدمات خارج از شرکت</t>
  </si>
  <si>
    <t>علی رضا نورالهی</t>
  </si>
  <si>
    <t>02/08/01/07/0010</t>
  </si>
  <si>
    <t>دستکش یکبار مصرف</t>
  </si>
  <si>
    <t>لباس کار نسوز- بلوز- سایز L</t>
  </si>
  <si>
    <t xml:space="preserve">ریختن روغن برروی لباس کار </t>
  </si>
  <si>
    <t xml:space="preserve">مهدی بلوچ ذاکریان </t>
  </si>
  <si>
    <t>پوتین ایمنی نسوز- سایز 41</t>
  </si>
  <si>
    <t xml:space="preserve">یونس دادزهی </t>
  </si>
  <si>
    <t>ابوذر عبدلی</t>
  </si>
  <si>
    <t>لباس اداری زنانه</t>
  </si>
  <si>
    <t>واحد مالی - اثاثیه و ملزومات</t>
  </si>
  <si>
    <t>اعظم هاشمی</t>
  </si>
  <si>
    <t>خانم هاشمی</t>
  </si>
  <si>
    <t>واحد اداری - اثاثیه و ملزومات</t>
  </si>
  <si>
    <t>خانم دشتی</t>
  </si>
  <si>
    <t>واحد بازرگانی - اثاثیه و ملزومات</t>
  </si>
  <si>
    <t>خانم باغی</t>
  </si>
  <si>
    <t>خانم کریمی</t>
  </si>
  <si>
    <t>امیرحسین زراعتی</t>
  </si>
  <si>
    <t>جهت کار در غبارگیر3 و تعویض فیلتر</t>
  </si>
  <si>
    <t xml:space="preserve">عدم دید کافی </t>
  </si>
  <si>
    <t xml:space="preserve">ابوذر عبدلی </t>
  </si>
  <si>
    <t xml:space="preserve">مسیب محمد علی پور </t>
  </si>
  <si>
    <t xml:space="preserve">محمد حسین حیدری </t>
  </si>
  <si>
    <t>محمد علی حسانی</t>
  </si>
  <si>
    <t xml:space="preserve">مستهلک شدن دستکش </t>
  </si>
  <si>
    <t>بنیامین صفر زایی</t>
  </si>
  <si>
    <t>مهدی نکوئی</t>
  </si>
  <si>
    <t xml:space="preserve">تحویل لباس جین به جای کارشناسی </t>
  </si>
  <si>
    <t>‏_x001F_02/08/01/02/0063</t>
  </si>
  <si>
    <t>لباس کار جین- بلوز- سایز 3XL</t>
  </si>
  <si>
    <t>ماسک N99) FFP3) سوپاپ دار</t>
  </si>
  <si>
    <t xml:space="preserve">پارگی و آغشته به گازوئیل </t>
  </si>
  <si>
    <t>عینک رویت مذاب</t>
  </si>
  <si>
    <t>عینک سنگ زنی بغل توری</t>
  </si>
  <si>
    <t>نیاز جهت انجام کوتینگ کویل 3</t>
  </si>
  <si>
    <t>محمدمهدی رضایی</t>
  </si>
  <si>
    <t>عین الله شیبانی خیبری</t>
  </si>
  <si>
    <t>مجتبی مرتضی پور</t>
  </si>
  <si>
    <t xml:space="preserve">سید صادق موسوی </t>
  </si>
  <si>
    <t>خرابی کفی کفش</t>
  </si>
  <si>
    <t>سوراخ شدن کف کفش</t>
  </si>
  <si>
    <t>چکمه ایمنی نسوز- سایز 40</t>
  </si>
  <si>
    <t>سیدمهدی دهقان</t>
  </si>
  <si>
    <t xml:space="preserve">حمیدرضا زارعین </t>
  </si>
  <si>
    <t xml:space="preserve">محمد رضا حیدری </t>
  </si>
  <si>
    <t>هادی هژبری خبری</t>
  </si>
  <si>
    <t>محمد رضا عسکریان</t>
  </si>
  <si>
    <t>تا به حال تحویل نشده است</t>
  </si>
  <si>
    <t>لباس کار نسوز- شلوار- سایز XL</t>
  </si>
  <si>
    <t xml:space="preserve">ابراهیم زارع </t>
  </si>
  <si>
    <t xml:space="preserve">مجتبی میروکیلی </t>
  </si>
  <si>
    <t>مستهلک شدن لباس،چرب شدن لباس</t>
  </si>
  <si>
    <t>محمد رضا عسکری</t>
  </si>
  <si>
    <t>لباس زیر زمستانی- بلوز و شلوار- تک سایز</t>
  </si>
  <si>
    <t xml:space="preserve">جهت برشکاری زیر بوته  </t>
  </si>
  <si>
    <t>پارگی تجهیز</t>
  </si>
  <si>
    <t xml:space="preserve">علی غلامی </t>
  </si>
  <si>
    <t xml:space="preserve">حسین روح اللهی </t>
  </si>
  <si>
    <t xml:space="preserve">مجتبی برومند </t>
  </si>
  <si>
    <t xml:space="preserve">یونس کریم دادزهی </t>
  </si>
  <si>
    <t xml:space="preserve">مهدی کیوانی </t>
  </si>
  <si>
    <t xml:space="preserve">مهرداد علی مردان پور </t>
  </si>
  <si>
    <t>لباس کار نسوز- بلوز و شلوار- سایز 4XL</t>
  </si>
  <si>
    <t>عبدلخالق دانشور</t>
  </si>
  <si>
    <t>اصغر ابوالقاسمی</t>
  </si>
  <si>
    <t>شکستگی عینک قبلی</t>
  </si>
  <si>
    <t>تحویل کلاه نقابدار ایمنی</t>
  </si>
  <si>
    <t>عینک تیره برشکاری</t>
  </si>
  <si>
    <t xml:space="preserve">روغنی شدن کامل لباس </t>
  </si>
  <si>
    <t>پارگی و روغنی شدن کفش</t>
  </si>
  <si>
    <t xml:space="preserve">ابوالفضل صالحی زاده </t>
  </si>
  <si>
    <t>لباس کار معمولی- شلوار- سایز S</t>
  </si>
  <si>
    <t xml:space="preserve">مهدی شیخانی </t>
  </si>
  <si>
    <t xml:space="preserve">محمد دهقان نیری </t>
  </si>
  <si>
    <t xml:space="preserve">محمد علی حسانی </t>
  </si>
  <si>
    <t>مفقود شدن کفش پس از استعلاجی</t>
  </si>
  <si>
    <t>علی نوروز زاده</t>
  </si>
  <si>
    <t xml:space="preserve">مهدی ابوالقاسمی </t>
  </si>
  <si>
    <t>پارگی دستکش(بدون داغی)</t>
  </si>
  <si>
    <t xml:space="preserve">سید مهدی دهقان </t>
  </si>
  <si>
    <t>اصغر شیبانی</t>
  </si>
  <si>
    <t>محمدرضا دشتی</t>
  </si>
  <si>
    <t>سید مهدی دهقان</t>
  </si>
  <si>
    <t>مهدی قانع</t>
  </si>
  <si>
    <t>داوود ابرغم</t>
  </si>
  <si>
    <t>مدیر فنی</t>
  </si>
  <si>
    <t>سرپرست فنی</t>
  </si>
  <si>
    <t>محمد خواجه زاده</t>
  </si>
  <si>
    <t>دست دوم (بدون داغی جهت شستشو)</t>
  </si>
  <si>
    <t xml:space="preserve">حسن روح اللهی </t>
  </si>
  <si>
    <t xml:space="preserve">محمد خواجه زاده </t>
  </si>
  <si>
    <t>کفش ایمنی معمولی- سایز 41</t>
  </si>
  <si>
    <t xml:space="preserve">مهدی بهاریان </t>
  </si>
  <si>
    <t>گوشی ایرماف</t>
  </si>
  <si>
    <t xml:space="preserve">مصطفی باغی </t>
  </si>
  <si>
    <t xml:space="preserve">مجتبی دانشی </t>
  </si>
  <si>
    <t xml:space="preserve">مجید درویش زاده </t>
  </si>
  <si>
    <t>حمید بیگی</t>
  </si>
  <si>
    <t>ابوالقاسم سیفی پور</t>
  </si>
  <si>
    <t>خراب شدن پیچ تنظیم سایز و کیپ نبودن کلاه روی سر</t>
  </si>
  <si>
    <t xml:space="preserve">مهدی بلوچ </t>
  </si>
  <si>
    <t>پارگی پابند</t>
  </si>
  <si>
    <t>ماسک جوشکاری</t>
  </si>
  <si>
    <t>علیزرضا یوسفی</t>
  </si>
  <si>
    <t>آغشته شدن به چسب فوم</t>
  </si>
  <si>
    <t>بدون داغی(به دلیل ضربه به چشم)</t>
  </si>
  <si>
    <t xml:space="preserve">در کاردکس نبوده </t>
  </si>
  <si>
    <t>پارگی شلور و بلوز</t>
  </si>
  <si>
    <t>پارگی و کوچک شدن کاپشن قبلی</t>
  </si>
  <si>
    <t xml:space="preserve">پارگی گتر </t>
  </si>
  <si>
    <t>پارگی شلوار(بدون داغی)</t>
  </si>
  <si>
    <t>مهدی بلوچ ذاکریان</t>
  </si>
  <si>
    <t>یونس کریم داد زهی</t>
  </si>
  <si>
    <t>شکستگی قفل تنظیم سایز</t>
  </si>
  <si>
    <t xml:space="preserve">براساس صحبت آقای کریم زاده با دلیل اینکه لباس کار و کفش قدیمی جهت شستشو در پرس قیچی مورذد نیاز است بدون داغی تحویل گردد </t>
  </si>
  <si>
    <t>پارگی مقنعه از چند ناحیه.</t>
  </si>
  <si>
    <t>تحویل هدگیر به جای رابط فنری کلاه ایمنی</t>
  </si>
  <si>
    <t>بدون داغی(با توجه به گم شدن آن )</t>
  </si>
  <si>
    <t>داغی ندارد.تحویل اولین مرتبه می باشد</t>
  </si>
  <si>
    <t>پارگی روی دستکش</t>
  </si>
  <si>
    <t>شکستگی هدگیر نقاب</t>
  </si>
  <si>
    <t xml:space="preserve">در صورت موجود بودن فقط شلوار در صورت عدم موجودی یک دست کامل </t>
  </si>
  <si>
    <t xml:space="preserve">سعید زارع </t>
  </si>
  <si>
    <t>تفکیک کار</t>
  </si>
  <si>
    <t>در حاضر برشکار کمک می باشد</t>
  </si>
  <si>
    <t xml:space="preserve">نامبرده در حال حاضر برشکار کمک می باشد </t>
  </si>
  <si>
    <t xml:space="preserve">گوشي ايرماف </t>
  </si>
  <si>
    <t xml:space="preserve"> دست دوم به دلیل کار در فضای باز</t>
  </si>
  <si>
    <t>پارگی پوتین ایمنی نسوز</t>
  </si>
  <si>
    <t>پارگی و مستهلک شدن لباس و شلوار</t>
  </si>
  <si>
    <t>تار شدن نقاب</t>
  </si>
  <si>
    <t>بدون داغی جهت شستشو</t>
  </si>
  <si>
    <t>فرسودگی لباس</t>
  </si>
  <si>
    <t xml:space="preserve">لباس نگهبانی بدون داغی به دلیل شستشو </t>
  </si>
  <si>
    <t>سهمیه وی شده ولی داغی ندارد</t>
  </si>
  <si>
    <t>بدون داغی (به علت ریختن روغن پرس قیچی )</t>
  </si>
  <si>
    <t>شکستگی فنر</t>
  </si>
  <si>
    <t>سوختن فیلتر</t>
  </si>
  <si>
    <t>پارگی لباس و شلوار و چرب شدن بیش از حد شلوار</t>
  </si>
  <si>
    <t>خرابی دستکش</t>
  </si>
  <si>
    <t>کمک به واحد فنی</t>
  </si>
  <si>
    <t>مفقودی پیشبند...بدون داغی</t>
  </si>
  <si>
    <t>در صورتی که سایز نامبرده موجود نبود شلوار کار معمولی تحویل گردد</t>
  </si>
  <si>
    <t xml:space="preserve">جهت کار در QC </t>
  </si>
  <si>
    <t>سوختگی پایه ماسک به دلیل افتادن ذوب روی ماسک</t>
  </si>
  <si>
    <t>نیاز به مجوز ایمنی دارد؟</t>
  </si>
  <si>
    <t>تعداد دفعات دریافت کالای مذکور (از ابتدای سال 1402):</t>
  </si>
  <si>
    <t>پرس دستگاه پرس قیچی</t>
  </si>
  <si>
    <t>نقاب روشن محافظ صورت معمولی</t>
  </si>
  <si>
    <t xml:space="preserve">حسین کامو </t>
  </si>
  <si>
    <t xml:space="preserve">یوسف احمدزاده </t>
  </si>
  <si>
    <t xml:space="preserve">امید نایینی </t>
  </si>
  <si>
    <t xml:space="preserve">عباس خبری </t>
  </si>
  <si>
    <t>لباس کار جین- بلوز- سایز XXL</t>
  </si>
  <si>
    <t xml:space="preserve">علی نوروززاده </t>
  </si>
  <si>
    <t>مهرداد علیمردان پور</t>
  </si>
  <si>
    <t>ولی اله دهقان</t>
  </si>
  <si>
    <t>عین ا... خبری</t>
  </si>
  <si>
    <t>محمدرضا وفایی</t>
  </si>
  <si>
    <t>حسین روح اللهی</t>
  </si>
  <si>
    <t>لباس کار معمولی- بلوز- سایز XXL</t>
  </si>
  <si>
    <t xml:space="preserve">علی نصیریان </t>
  </si>
  <si>
    <t xml:space="preserve">بهرام فتحی </t>
  </si>
  <si>
    <t>کفش ایمنی عایق برق- سایز 45</t>
  </si>
  <si>
    <t>مهردادعلیمردان</t>
  </si>
  <si>
    <t>لباس کار نسوز- بلوز و شلوار- سایز 3XL</t>
  </si>
  <si>
    <t>فردین فسائی</t>
  </si>
  <si>
    <t>امید نائینی</t>
  </si>
  <si>
    <t>عبدالحمید بیگی</t>
  </si>
  <si>
    <t>محمد زلرع</t>
  </si>
  <si>
    <t>علی رضا احمدی</t>
  </si>
  <si>
    <t>سعید زارع</t>
  </si>
  <si>
    <t>کلاه ایمنی سبز</t>
  </si>
  <si>
    <t xml:space="preserve">جواد علیان </t>
  </si>
  <si>
    <t xml:space="preserve">لباس ورزشی </t>
  </si>
  <si>
    <t>ابوالفضل دشتی</t>
  </si>
  <si>
    <t>02/08/01/99/0016</t>
  </si>
  <si>
    <t>جوراب ورزشی</t>
  </si>
  <si>
    <t>02/08/01/99/0044</t>
  </si>
  <si>
    <t>ساق بند ورزشی</t>
  </si>
  <si>
    <t>02/08/01/03/0101</t>
  </si>
  <si>
    <t>کفش ورزشی</t>
  </si>
  <si>
    <t>لباس کار کارشناسی-مدیران- بلوز و شلوار- سایز XXL</t>
  </si>
  <si>
    <t xml:space="preserve">ناد علی دشتی </t>
  </si>
  <si>
    <t>دستکش موتور سیکلت</t>
  </si>
  <si>
    <t>واحد نگهبانی - اثاثیه و ملزومات</t>
  </si>
  <si>
    <t>روح الله کیانی</t>
  </si>
  <si>
    <t>یونس کریم دادزهی</t>
  </si>
  <si>
    <t xml:space="preserve">سعید میر قلی </t>
  </si>
  <si>
    <t xml:space="preserve">سعید دشتی </t>
  </si>
  <si>
    <t>کفش ایمنی عایق برق- سایز 44</t>
  </si>
  <si>
    <t>ممد رضا عسکری</t>
  </si>
  <si>
    <t>محمد دهقانی زاده</t>
  </si>
  <si>
    <t>هادی هژبری</t>
  </si>
  <si>
    <t>علی حسانی</t>
  </si>
  <si>
    <t>لباس کار جین- بلوز و شلوار- سایز S</t>
  </si>
  <si>
    <t xml:space="preserve">کریم شکاری </t>
  </si>
  <si>
    <t>لباس کار کارشناسی- بلوز و شلوار- سایز 4XL</t>
  </si>
  <si>
    <t>لباس کار کارشناسی-مدیران- بلوز و شلوار- سایز 3XL</t>
  </si>
  <si>
    <t>لباس کار معمولی- بلوز- سایز L</t>
  </si>
  <si>
    <t>هادی هژبرپور</t>
  </si>
  <si>
    <t>علیرضا نوراللهی</t>
  </si>
  <si>
    <t>مهذی مقیمی</t>
  </si>
  <si>
    <t xml:space="preserve">محمد رضا فرخی </t>
  </si>
  <si>
    <t>لباس کار جین- بلوز و شلوار- سایز 3XL</t>
  </si>
  <si>
    <t xml:space="preserve">غلام رضا قلتاش </t>
  </si>
  <si>
    <t>عزت الله محمدی</t>
  </si>
  <si>
    <t>علی وارسته</t>
  </si>
  <si>
    <t xml:space="preserve">محمد انباز </t>
  </si>
  <si>
    <t>مصطفی دهقانی زاده</t>
  </si>
  <si>
    <t>به دلیل رنگ آمیزی</t>
  </si>
  <si>
    <t>داغی ندارد بدلیل سوختن با سرباره</t>
  </si>
  <si>
    <t>سید علی هاشمی</t>
  </si>
  <si>
    <t>حسین رجبعلی</t>
  </si>
  <si>
    <t>نیاز به دلیل کار با دستگاه کاتر کمک فنر</t>
  </si>
  <si>
    <t>انمیر حسین زراعتی</t>
  </si>
  <si>
    <t>مهدی قانع ابادی</t>
  </si>
  <si>
    <t>پوتین ایمنی نسوز- سایز 40</t>
  </si>
  <si>
    <t xml:space="preserve">لطیف بهرا </t>
  </si>
  <si>
    <t>مجتبی میر وکیلی</t>
  </si>
  <si>
    <t xml:space="preserve">  (یک دست جهت شستشو)(داغی لباس کار معمولی دریافت گردد </t>
  </si>
  <si>
    <t>سوختن فیلتر به دلیل افتادن ذوب روی آن</t>
  </si>
  <si>
    <t>تعویض لباس کار نسوز لا دیرسوز (نو)</t>
  </si>
  <si>
    <t>838</t>
  </si>
  <si>
    <t>641</t>
  </si>
  <si>
    <t>690</t>
  </si>
  <si>
    <t>624</t>
  </si>
  <si>
    <t>651</t>
  </si>
  <si>
    <t>ولی دهقان</t>
  </si>
  <si>
    <t>سعید میر قلی</t>
  </si>
  <si>
    <t>مجید شجری زاده</t>
  </si>
  <si>
    <t>افشین دانشفر</t>
  </si>
  <si>
    <t>عین الله  شیبانی</t>
  </si>
  <si>
    <t>حمزه اشتروگ</t>
  </si>
  <si>
    <t>حمزه اشترک</t>
  </si>
  <si>
    <t>شهاب شادان فر</t>
  </si>
  <si>
    <t>مهدی بلوچ</t>
  </si>
  <si>
    <t>سیدمجید طباطبایی</t>
  </si>
  <si>
    <t>پارگی پوتین</t>
  </si>
  <si>
    <t>فرم نگهبانی (بدون داغی )</t>
  </si>
  <si>
    <t>لباس نگهبانی( بدون داغی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</si>
</sst>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8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Tahoma"/>
      <family val="2"/>
    </font>
    <font>
      <sz val="11"/>
      <color rgb="FF000000"/>
      <name val="Tahoma"/>
      <family val="2"/>
    </font>
    <font>
      <sz val="11"/>
      <color theme="1"/>
      <name val="B Nazanin"/>
      <charset val="178"/>
    </font>
    <font>
      <b/>
      <sz val="11"/>
      <color theme="1"/>
      <name val="B Nazanin"/>
      <charset val="178"/>
    </font>
    <font>
      <sz val="11"/>
      <name val="B Nazanin"/>
      <charset val="178"/>
    </font>
    <font>
      <sz val="11"/>
      <name val="2  Nazanin"/>
      <charset val="178"/>
    </font>
    <font>
      <sz val="11"/>
      <color theme="1"/>
      <name val="2 NAZANIN"/>
      <charset val="178"/>
    </font>
    <font>
      <sz val="12"/>
      <color rgb="FF000000"/>
      <name val="2 NAZANIN"/>
      <charset val="178"/>
    </font>
    <font>
      <sz val="10"/>
      <color rgb="FF000000"/>
      <name val="Tahoma"/>
      <family val="2"/>
    </font>
    <font>
      <sz val="8"/>
      <color rgb="FF000000"/>
      <name val="Tahoma"/>
      <family val="2"/>
    </font>
    <font>
      <b/>
      <sz val="11"/>
      <color rgb="FF000000"/>
      <name val="Tahoma"/>
      <family val="2"/>
    </font>
    <font>
      <sz val="11"/>
      <color theme="1"/>
      <name val="B Koodak"/>
      <charset val="178"/>
    </font>
    <font>
      <b/>
      <sz val="11"/>
      <color rgb="FFC00000"/>
      <name val="Calibri"/>
      <family val="2"/>
      <scheme val="minor"/>
    </font>
    <font>
      <b/>
      <sz val="14"/>
      <color theme="1"/>
      <name val="B Koodak"/>
      <charset val="178"/>
    </font>
    <font>
      <b/>
      <sz val="18"/>
      <color rgb="FFC00000"/>
      <name val="B Koodak"/>
      <charset val="178"/>
    </font>
    <font>
      <sz val="12"/>
      <color theme="1"/>
      <name val="B Koodak"/>
      <charset val="178"/>
    </font>
    <font>
      <b/>
      <sz val="22"/>
      <color rgb="FFC00000"/>
      <name val="B Koodak"/>
      <charset val="178"/>
    </font>
    <font>
      <sz val="11"/>
      <name val="Calibri"/>
      <family val="2"/>
      <charset val="178"/>
      <scheme val="minor"/>
    </font>
    <font>
      <b/>
      <sz val="14"/>
      <color rgb="FFC00000"/>
      <name val="B Koodak"/>
      <charset val="178"/>
    </font>
    <font>
      <b/>
      <sz val="14"/>
      <color theme="1"/>
      <name val="B Nazanin"/>
      <charset val="178"/>
    </font>
    <font>
      <b/>
      <sz val="14"/>
      <color rgb="FFFF0000"/>
      <name val="B Nazanin"/>
      <charset val="178"/>
    </font>
    <font>
      <b/>
      <sz val="16"/>
      <color rgb="FFFF0000"/>
      <name val="B Nazanin"/>
      <charset val="178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4"/>
      <color rgb="FFFF0000"/>
      <name val="Calibri"/>
      <family val="2"/>
    </font>
    <font>
      <b/>
      <i/>
      <u/>
      <sz val="14"/>
      <color rgb="FFFF0000"/>
      <name val="B Titr"/>
      <charset val="178"/>
    </font>
    <font>
      <b/>
      <sz val="12"/>
      <color theme="1"/>
      <name val="B Nazanin"/>
      <charset val="178"/>
    </font>
    <font>
      <sz val="11"/>
      <color theme="1"/>
      <name val="B Titr"/>
      <charset val="178"/>
    </font>
    <font>
      <sz val="11"/>
      <color rgb="FFFFFF00"/>
      <name val="B Titr"/>
      <charset val="178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1955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53">
    <xf numFmtId="0" fontId="0" fillId="0" borderId="0"/>
    <xf numFmtId="0" fontId="252" fillId="0" borderId="0"/>
    <xf numFmtId="0" fontId="251" fillId="0" borderId="0"/>
    <xf numFmtId="0" fontId="250" fillId="0" borderId="0"/>
    <xf numFmtId="0" fontId="249" fillId="0" borderId="0"/>
    <xf numFmtId="0" fontId="248" fillId="0" borderId="0"/>
    <xf numFmtId="0" fontId="247" fillId="0" borderId="0"/>
    <xf numFmtId="0" fontId="246" fillId="0" borderId="0"/>
    <xf numFmtId="0" fontId="245" fillId="0" borderId="0"/>
    <xf numFmtId="0" fontId="244" fillId="0" borderId="0"/>
    <xf numFmtId="0" fontId="243" fillId="0" borderId="0"/>
    <xf numFmtId="0" fontId="242" fillId="0" borderId="0"/>
    <xf numFmtId="0" fontId="241" fillId="0" borderId="0"/>
    <xf numFmtId="0" fontId="240" fillId="0" borderId="0"/>
    <xf numFmtId="0" fontId="239" fillId="0" borderId="0"/>
    <xf numFmtId="0" fontId="238" fillId="0" borderId="0"/>
    <xf numFmtId="0" fontId="237" fillId="0" borderId="0"/>
    <xf numFmtId="0" fontId="236" fillId="0" borderId="0"/>
    <xf numFmtId="0" fontId="235" fillId="0" borderId="0"/>
    <xf numFmtId="0" fontId="234" fillId="0" borderId="0"/>
    <xf numFmtId="0" fontId="233" fillId="0" borderId="0"/>
    <xf numFmtId="0" fontId="232" fillId="0" borderId="0"/>
    <xf numFmtId="0" fontId="231" fillId="0" borderId="0"/>
    <xf numFmtId="0" fontId="230" fillId="0" borderId="0"/>
    <xf numFmtId="0" fontId="229" fillId="0" borderId="0"/>
    <xf numFmtId="0" fontId="228" fillId="0" borderId="0"/>
    <xf numFmtId="0" fontId="227" fillId="0" borderId="0"/>
    <xf numFmtId="0" fontId="226" fillId="0" borderId="0"/>
    <xf numFmtId="0" fontId="225" fillId="0" borderId="0"/>
    <xf numFmtId="0" fontId="224" fillId="0" borderId="0"/>
    <xf numFmtId="0" fontId="223" fillId="0" borderId="0"/>
    <xf numFmtId="0" fontId="222" fillId="0" borderId="0"/>
    <xf numFmtId="0" fontId="221" fillId="0" borderId="0"/>
    <xf numFmtId="0" fontId="220" fillId="0" borderId="0"/>
    <xf numFmtId="0" fontId="219" fillId="0" borderId="0"/>
    <xf numFmtId="0" fontId="218" fillId="0" borderId="0"/>
    <xf numFmtId="0" fontId="217" fillId="0" borderId="0"/>
    <xf numFmtId="0" fontId="216" fillId="0" borderId="0"/>
    <xf numFmtId="0" fontId="215" fillId="0" borderId="0"/>
    <xf numFmtId="0" fontId="214" fillId="0" borderId="0"/>
    <xf numFmtId="0" fontId="213" fillId="0" borderId="0"/>
    <xf numFmtId="0" fontId="212" fillId="0" borderId="0"/>
    <xf numFmtId="0" fontId="211" fillId="0" borderId="0"/>
    <xf numFmtId="0" fontId="210" fillId="0" borderId="0"/>
    <xf numFmtId="0" fontId="209" fillId="0" borderId="0"/>
    <xf numFmtId="0" fontId="208" fillId="0" borderId="0"/>
    <xf numFmtId="0" fontId="207" fillId="0" borderId="0"/>
    <xf numFmtId="0" fontId="206" fillId="0" borderId="0"/>
    <xf numFmtId="0" fontId="205" fillId="0" borderId="0"/>
    <xf numFmtId="0" fontId="204" fillId="0" borderId="0"/>
    <xf numFmtId="0" fontId="203" fillId="0" borderId="0"/>
    <xf numFmtId="0" fontId="202" fillId="0" borderId="0"/>
    <xf numFmtId="0" fontId="201" fillId="0" borderId="0"/>
    <xf numFmtId="0" fontId="200" fillId="0" borderId="0"/>
    <xf numFmtId="0" fontId="199" fillId="0" borderId="0"/>
    <xf numFmtId="0" fontId="198" fillId="0" borderId="0"/>
    <xf numFmtId="0" fontId="197" fillId="0" borderId="0"/>
    <xf numFmtId="0" fontId="196" fillId="0" borderId="0"/>
    <xf numFmtId="0" fontId="195" fillId="0" borderId="0"/>
    <xf numFmtId="0" fontId="194" fillId="0" borderId="0"/>
    <xf numFmtId="0" fontId="193" fillId="0" borderId="0"/>
    <xf numFmtId="0" fontId="192" fillId="0" borderId="0"/>
    <xf numFmtId="0" fontId="191" fillId="0" borderId="0"/>
    <xf numFmtId="0" fontId="190" fillId="0" borderId="0"/>
    <xf numFmtId="0" fontId="189" fillId="0" borderId="0"/>
    <xf numFmtId="0" fontId="188" fillId="0" borderId="0"/>
    <xf numFmtId="0" fontId="187" fillId="0" borderId="0"/>
    <xf numFmtId="0" fontId="186" fillId="0" borderId="0"/>
    <xf numFmtId="0" fontId="185" fillId="0" borderId="0"/>
    <xf numFmtId="0" fontId="184" fillId="0" borderId="0"/>
    <xf numFmtId="0" fontId="183" fillId="0" borderId="0"/>
    <xf numFmtId="0" fontId="182" fillId="0" borderId="0"/>
    <xf numFmtId="0" fontId="181" fillId="0" borderId="0"/>
    <xf numFmtId="0" fontId="180" fillId="0" borderId="0"/>
    <xf numFmtId="0" fontId="179" fillId="0" borderId="0"/>
    <xf numFmtId="0" fontId="178" fillId="0" borderId="0"/>
    <xf numFmtId="0" fontId="177" fillId="0" borderId="0"/>
    <xf numFmtId="0" fontId="176" fillId="0" borderId="0"/>
    <xf numFmtId="0" fontId="175" fillId="0" borderId="0"/>
    <xf numFmtId="0" fontId="174" fillId="0" borderId="0"/>
    <xf numFmtId="0" fontId="173" fillId="0" borderId="0"/>
    <xf numFmtId="0" fontId="172" fillId="0" borderId="0"/>
    <xf numFmtId="0" fontId="171" fillId="0" borderId="0"/>
    <xf numFmtId="0" fontId="170" fillId="0" borderId="0"/>
    <xf numFmtId="0" fontId="169" fillId="0" borderId="0"/>
    <xf numFmtId="0" fontId="168" fillId="0" borderId="0"/>
    <xf numFmtId="0" fontId="167" fillId="0" borderId="0"/>
    <xf numFmtId="0" fontId="166" fillId="0" borderId="0"/>
    <xf numFmtId="0" fontId="165" fillId="0" borderId="0"/>
    <xf numFmtId="0" fontId="164" fillId="0" borderId="0"/>
    <xf numFmtId="0" fontId="163" fillId="0" borderId="0"/>
    <xf numFmtId="0" fontId="162" fillId="0" borderId="0"/>
    <xf numFmtId="0" fontId="161" fillId="0" borderId="0"/>
    <xf numFmtId="0" fontId="160" fillId="0" borderId="0"/>
    <xf numFmtId="0" fontId="159" fillId="0" borderId="0"/>
    <xf numFmtId="0" fontId="158" fillId="0" borderId="0"/>
    <xf numFmtId="0" fontId="157" fillId="0" borderId="0"/>
    <xf numFmtId="0" fontId="156" fillId="0" borderId="0"/>
    <xf numFmtId="0" fontId="155" fillId="0" borderId="0"/>
    <xf numFmtId="0" fontId="154" fillId="0" borderId="0"/>
    <xf numFmtId="0" fontId="153" fillId="0" borderId="0"/>
    <xf numFmtId="0" fontId="152" fillId="0" borderId="0"/>
    <xf numFmtId="0" fontId="151" fillId="0" borderId="0"/>
    <xf numFmtId="0" fontId="150" fillId="0" borderId="0"/>
    <xf numFmtId="0" fontId="149" fillId="0" borderId="0"/>
    <xf numFmtId="0" fontId="148" fillId="0" borderId="0"/>
    <xf numFmtId="0" fontId="147" fillId="0" borderId="0"/>
    <xf numFmtId="0" fontId="146" fillId="0" borderId="0"/>
    <xf numFmtId="0" fontId="145" fillId="0" borderId="0"/>
    <xf numFmtId="0" fontId="144" fillId="0" borderId="0"/>
    <xf numFmtId="0" fontId="143" fillId="0" borderId="0"/>
    <xf numFmtId="0" fontId="142" fillId="0" borderId="0"/>
    <xf numFmtId="0" fontId="141" fillId="0" borderId="0"/>
    <xf numFmtId="0" fontId="140" fillId="0" borderId="0"/>
    <xf numFmtId="0" fontId="139" fillId="0" borderId="0"/>
    <xf numFmtId="0" fontId="138" fillId="0" borderId="0"/>
    <xf numFmtId="0" fontId="137" fillId="0" borderId="0"/>
    <xf numFmtId="0" fontId="136" fillId="0" borderId="0"/>
    <xf numFmtId="0" fontId="135" fillId="0" borderId="0"/>
    <xf numFmtId="0" fontId="134" fillId="0" borderId="0"/>
    <xf numFmtId="0" fontId="133" fillId="0" borderId="0"/>
    <xf numFmtId="0" fontId="132" fillId="0" borderId="0"/>
    <xf numFmtId="0" fontId="131" fillId="0" borderId="0"/>
    <xf numFmtId="0" fontId="130" fillId="0" borderId="0"/>
    <xf numFmtId="0" fontId="129" fillId="0" borderId="0"/>
    <xf numFmtId="0" fontId="128" fillId="0" borderId="0"/>
    <xf numFmtId="0" fontId="127" fillId="0" borderId="0"/>
    <xf numFmtId="0" fontId="126" fillId="0" borderId="0"/>
    <xf numFmtId="0" fontId="125" fillId="0" borderId="0"/>
    <xf numFmtId="0" fontId="124" fillId="0" borderId="0"/>
    <xf numFmtId="0" fontId="123" fillId="0" borderId="0"/>
    <xf numFmtId="0" fontId="122" fillId="0" borderId="0"/>
    <xf numFmtId="0" fontId="121" fillId="0" borderId="0"/>
    <xf numFmtId="0" fontId="120" fillId="0" borderId="0"/>
    <xf numFmtId="0" fontId="119" fillId="0" borderId="0"/>
    <xf numFmtId="0" fontId="118" fillId="0" borderId="0"/>
    <xf numFmtId="0" fontId="117" fillId="0" borderId="0"/>
    <xf numFmtId="0" fontId="116" fillId="0" borderId="0"/>
    <xf numFmtId="0" fontId="115" fillId="0" borderId="0"/>
    <xf numFmtId="0" fontId="114" fillId="0" borderId="0"/>
    <xf numFmtId="0" fontId="113" fillId="0" borderId="0"/>
    <xf numFmtId="0" fontId="112" fillId="0" borderId="0"/>
    <xf numFmtId="0" fontId="111" fillId="0" borderId="0"/>
    <xf numFmtId="0" fontId="110" fillId="0" borderId="0"/>
    <xf numFmtId="0" fontId="109" fillId="0" borderId="0"/>
    <xf numFmtId="0" fontId="108" fillId="0" borderId="0"/>
    <xf numFmtId="0" fontId="107" fillId="0" borderId="0"/>
    <xf numFmtId="0" fontId="106" fillId="0" borderId="0"/>
    <xf numFmtId="0" fontId="105" fillId="0" borderId="0"/>
    <xf numFmtId="0" fontId="104" fillId="0" borderId="0"/>
    <xf numFmtId="0" fontId="103" fillId="0" borderId="0"/>
    <xf numFmtId="0" fontId="102" fillId="0" borderId="0"/>
    <xf numFmtId="0" fontId="101" fillId="0" borderId="0"/>
    <xf numFmtId="0" fontId="100" fillId="0" borderId="0"/>
    <xf numFmtId="0" fontId="99" fillId="0" borderId="0"/>
    <xf numFmtId="0" fontId="98" fillId="0" borderId="0"/>
    <xf numFmtId="0" fontId="97" fillId="0" borderId="0"/>
    <xf numFmtId="0" fontId="96" fillId="0" borderId="0"/>
    <xf numFmtId="0" fontId="95" fillId="0" borderId="0"/>
    <xf numFmtId="0" fontId="94" fillId="0" borderId="0"/>
    <xf numFmtId="0" fontId="93" fillId="0" borderId="0"/>
    <xf numFmtId="0" fontId="92" fillId="0" borderId="0"/>
    <xf numFmtId="0" fontId="91" fillId="0" borderId="0"/>
    <xf numFmtId="0" fontId="90" fillId="0" borderId="0"/>
    <xf numFmtId="0" fontId="89" fillId="0" borderId="0"/>
    <xf numFmtId="0" fontId="88" fillId="0" borderId="0"/>
    <xf numFmtId="0" fontId="87" fillId="0" borderId="0"/>
    <xf numFmtId="0" fontId="86" fillId="0" borderId="0"/>
    <xf numFmtId="0" fontId="85" fillId="0" borderId="0"/>
    <xf numFmtId="0" fontId="84" fillId="0" borderId="0"/>
    <xf numFmtId="0" fontId="83" fillId="0" borderId="0"/>
    <xf numFmtId="0" fontId="82" fillId="0" borderId="0"/>
    <xf numFmtId="0" fontId="81" fillId="0" borderId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32">
    <xf numFmtId="0" fontId="0" fillId="0" borderId="0" xfId="0"/>
    <xf numFmtId="0" fontId="254" fillId="2" borderId="1" xfId="0" applyFont="1" applyFill="1" applyBorder="1" applyAlignment="1">
      <alignment horizontal="center" vertical="center" readingOrder="2"/>
    </xf>
    <xf numFmtId="0" fontId="254" fillId="2" borderId="2" xfId="0" applyFont="1" applyFill="1" applyBorder="1" applyAlignment="1">
      <alignment horizontal="center" vertical="center" readingOrder="2"/>
    </xf>
    <xf numFmtId="49" fontId="254" fillId="2" borderId="1" xfId="0" applyNumberFormat="1" applyFont="1" applyFill="1" applyBorder="1" applyAlignment="1">
      <alignment horizontal="center" vertical="center" readingOrder="2"/>
    </xf>
    <xf numFmtId="1" fontId="254" fillId="2" borderId="1" xfId="0" applyNumberFormat="1" applyFont="1" applyFill="1" applyBorder="1" applyAlignment="1">
      <alignment horizontal="center" vertical="center" readingOrder="2"/>
    </xf>
    <xf numFmtId="3" fontId="254" fillId="2" borderId="1" xfId="0" applyNumberFormat="1" applyFont="1" applyFill="1" applyBorder="1" applyAlignment="1">
      <alignment horizontal="center" vertical="center"/>
    </xf>
    <xf numFmtId="0" fontId="255" fillId="3" borderId="1" xfId="0" applyFont="1" applyFill="1" applyBorder="1" applyAlignment="1">
      <alignment horizontal="center" vertical="center"/>
    </xf>
    <xf numFmtId="0" fontId="255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5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7" fillId="0" borderId="4" xfId="0" applyFont="1" applyBorder="1" applyAlignment="1">
      <alignment horizontal="center" vertical="center"/>
    </xf>
    <xf numFmtId="0" fontId="25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57" fillId="0" borderId="5" xfId="0" applyFont="1" applyBorder="1" applyAlignment="1">
      <alignment horizontal="center" vertical="center"/>
    </xf>
    <xf numFmtId="0" fontId="257" fillId="0" borderId="6" xfId="0" applyFont="1" applyBorder="1" applyAlignment="1">
      <alignment horizontal="center" vertical="center"/>
    </xf>
    <xf numFmtId="0" fontId="257" fillId="0" borderId="7" xfId="0" applyFont="1" applyBorder="1" applyAlignment="1">
      <alignment horizontal="center" vertical="center"/>
    </xf>
    <xf numFmtId="0" fontId="257" fillId="0" borderId="8" xfId="0" applyFont="1" applyBorder="1" applyAlignment="1">
      <alignment horizontal="center" vertical="center"/>
    </xf>
    <xf numFmtId="0" fontId="258" fillId="4" borderId="1" xfId="0" applyFont="1" applyFill="1" applyBorder="1" applyAlignment="1">
      <alignment horizontal="center" vertical="center"/>
    </xf>
    <xf numFmtId="0" fontId="259" fillId="0" borderId="1" xfId="0" applyFont="1" applyBorder="1" applyAlignment="1">
      <alignment horizontal="center" vertical="center"/>
    </xf>
    <xf numFmtId="0" fontId="260" fillId="2" borderId="1" xfId="0" applyFont="1" applyFill="1" applyBorder="1" applyAlignment="1">
      <alignment horizontal="center" vertical="center" readingOrder="2"/>
    </xf>
    <xf numFmtId="49" fontId="261" fillId="2" borderId="1" xfId="0" applyNumberFormat="1" applyFont="1" applyFill="1" applyBorder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255" fillId="0" borderId="0" xfId="0" applyFont="1" applyAlignment="1">
      <alignment horizontal="center" vertical="center"/>
    </xf>
    <xf numFmtId="49" fontId="262" fillId="2" borderId="1" xfId="0" applyNumberFormat="1" applyFont="1" applyFill="1" applyBorder="1" applyAlignment="1">
      <alignment horizontal="center" vertical="center" readingOrder="2"/>
    </xf>
    <xf numFmtId="0" fontId="263" fillId="5" borderId="1" xfId="0" applyFont="1" applyFill="1" applyBorder="1" applyAlignment="1">
      <alignment horizontal="center" vertical="center" wrapText="1" readingOrder="2"/>
    </xf>
    <xf numFmtId="0" fontId="264" fillId="6" borderId="0" xfId="0" applyFont="1" applyFill="1" applyProtection="1">
      <protection hidden="1"/>
    </xf>
    <xf numFmtId="0" fontId="0" fillId="4" borderId="0" xfId="0" applyFill="1"/>
    <xf numFmtId="0" fontId="0" fillId="3" borderId="10" xfId="0" applyFill="1" applyBorder="1" applyAlignment="1">
      <alignment horizontal="center" vertical="center"/>
    </xf>
    <xf numFmtId="0" fontId="0" fillId="3" borderId="9" xfId="0" applyFill="1" applyBorder="1"/>
    <xf numFmtId="0" fontId="0" fillId="3" borderId="10" xfId="0" applyFill="1" applyBorder="1"/>
    <xf numFmtId="0" fontId="253" fillId="4" borderId="0" xfId="0" applyFont="1" applyFill="1" applyAlignment="1">
      <alignment horizontal="center" readingOrder="2"/>
    </xf>
    <xf numFmtId="0" fontId="265" fillId="0" borderId="0" xfId="0" applyFont="1" applyAlignment="1">
      <alignment horizontal="center" vertical="center"/>
    </xf>
    <xf numFmtId="0" fontId="0" fillId="3" borderId="0" xfId="0" applyFill="1"/>
    <xf numFmtId="0" fontId="266" fillId="5" borderId="0" xfId="0" applyFont="1" applyFill="1" applyAlignment="1" applyProtection="1">
      <alignment horizontal="center" vertical="center"/>
      <protection hidden="1"/>
    </xf>
    <xf numFmtId="0" fontId="267" fillId="7" borderId="0" xfId="0" applyFont="1" applyFill="1" applyAlignment="1" applyProtection="1">
      <alignment horizontal="center"/>
      <protection hidden="1"/>
    </xf>
    <xf numFmtId="0" fontId="268" fillId="6" borderId="0" xfId="0" applyFont="1" applyFill="1" applyProtection="1">
      <protection hidden="1"/>
    </xf>
    <xf numFmtId="14" fontId="0" fillId="0" borderId="0" xfId="0" applyNumberFormat="1"/>
    <xf numFmtId="0" fontId="0" fillId="0" borderId="0" xfId="0" applyAlignment="1">
      <alignment horizontal="center"/>
    </xf>
    <xf numFmtId="0" fontId="270" fillId="0" borderId="0" xfId="0" applyFont="1" applyAlignment="1">
      <alignment horizontal="center" vertical="center"/>
    </xf>
    <xf numFmtId="0" fontId="269" fillId="8" borderId="12" xfId="0" applyFont="1" applyFill="1" applyBorder="1" applyAlignment="1" applyProtection="1">
      <alignment horizontal="center" vertical="center"/>
      <protection hidden="1"/>
    </xf>
    <xf numFmtId="0" fontId="256" fillId="0" borderId="0" xfId="0" applyFont="1"/>
    <xf numFmtId="0" fontId="272" fillId="5" borderId="13" xfId="0" applyFont="1" applyFill="1" applyBorder="1" applyAlignment="1">
      <alignment horizontal="center" vertical="center"/>
    </xf>
    <xf numFmtId="0" fontId="256" fillId="9" borderId="1" xfId="0" applyFont="1" applyFill="1" applyBorder="1" applyAlignment="1">
      <alignment horizontal="center" vertical="center"/>
    </xf>
    <xf numFmtId="0" fontId="256" fillId="4" borderId="1" xfId="0" applyFont="1" applyFill="1" applyBorder="1" applyAlignment="1">
      <alignment horizontal="center" vertical="center"/>
    </xf>
    <xf numFmtId="0" fontId="256" fillId="4" borderId="3" xfId="0" applyFont="1" applyFill="1" applyBorder="1" applyAlignment="1">
      <alignment horizontal="center" vertical="center"/>
    </xf>
    <xf numFmtId="0" fontId="272" fillId="5" borderId="14" xfId="0" applyFont="1" applyFill="1" applyBorder="1" applyAlignment="1">
      <alignment horizontal="center" vertical="center"/>
    </xf>
    <xf numFmtId="0" fontId="272" fillId="5" borderId="15" xfId="0" applyFont="1" applyFill="1" applyBorder="1" applyAlignment="1">
      <alignment horizontal="center" vertical="center"/>
    </xf>
    <xf numFmtId="0" fontId="272" fillId="5" borderId="16" xfId="0" applyFont="1" applyFill="1" applyBorder="1" applyAlignment="1">
      <alignment horizontal="center" vertical="center"/>
    </xf>
    <xf numFmtId="0" fontId="256" fillId="4" borderId="17" xfId="0" applyFont="1" applyFill="1" applyBorder="1" applyAlignment="1">
      <alignment horizontal="center" vertical="center"/>
    </xf>
    <xf numFmtId="0" fontId="256" fillId="4" borderId="18" xfId="0" applyFont="1" applyFill="1" applyBorder="1" applyAlignment="1">
      <alignment horizontal="center" vertical="center"/>
    </xf>
    <xf numFmtId="0" fontId="256" fillId="9" borderId="4" xfId="0" applyFont="1" applyFill="1" applyBorder="1" applyAlignment="1">
      <alignment horizontal="center" vertical="center"/>
    </xf>
    <xf numFmtId="0" fontId="256" fillId="9" borderId="19" xfId="0" applyFont="1" applyFill="1" applyBorder="1" applyAlignment="1">
      <alignment horizontal="center" vertical="center"/>
    </xf>
    <xf numFmtId="0" fontId="256" fillId="4" borderId="4" xfId="0" applyFont="1" applyFill="1" applyBorder="1" applyAlignment="1">
      <alignment horizontal="center" vertical="center"/>
    </xf>
    <xf numFmtId="0" fontId="256" fillId="4" borderId="19" xfId="0" applyFont="1" applyFill="1" applyBorder="1" applyAlignment="1">
      <alignment horizontal="center" vertical="center"/>
    </xf>
    <xf numFmtId="0" fontId="272" fillId="3" borderId="13" xfId="0" applyFont="1" applyFill="1" applyBorder="1" applyAlignment="1" applyProtection="1">
      <alignment horizontal="center" vertical="center"/>
      <protection locked="0"/>
    </xf>
    <xf numFmtId="0" fontId="0" fillId="0" borderId="10" xfId="0" applyBorder="1"/>
    <xf numFmtId="22" fontId="0" fillId="0" borderId="0" xfId="0" applyNumberFormat="1"/>
    <xf numFmtId="22" fontId="276" fillId="0" borderId="0" xfId="0" applyNumberFormat="1" applyFont="1"/>
    <xf numFmtId="14" fontId="277" fillId="0" borderId="0" xfId="0" applyNumberFormat="1" applyFont="1"/>
    <xf numFmtId="0" fontId="277" fillId="0" borderId="0" xfId="0" applyFont="1"/>
    <xf numFmtId="0" fontId="263" fillId="5" borderId="20" xfId="0" applyFont="1" applyFill="1" applyBorder="1" applyAlignment="1">
      <alignment horizontal="center" vertical="center" wrapText="1" readingOrder="2"/>
    </xf>
    <xf numFmtId="49" fontId="254" fillId="2" borderId="1" xfId="5" applyNumberFormat="1" applyFont="1" applyFill="1" applyBorder="1" applyAlignment="1">
      <alignment horizontal="center" vertical="center" readingOrder="2"/>
    </xf>
    <xf numFmtId="1" fontId="254" fillId="2" borderId="1" xfId="5" applyNumberFormat="1" applyFont="1" applyFill="1" applyBorder="1" applyAlignment="1">
      <alignment horizontal="center" vertical="center" readingOrder="2"/>
    </xf>
    <xf numFmtId="3" fontId="254" fillId="2" borderId="1" xfId="5" applyNumberFormat="1" applyFont="1" applyFill="1" applyBorder="1" applyAlignment="1">
      <alignment horizontal="center" vertical="center"/>
    </xf>
    <xf numFmtId="0" fontId="254" fillId="2" borderId="1" xfId="5" applyFont="1" applyFill="1" applyBorder="1" applyAlignment="1">
      <alignment horizontal="center" vertical="center" readingOrder="2"/>
    </xf>
    <xf numFmtId="49" fontId="254" fillId="2" borderId="1" xfId="6" applyNumberFormat="1" applyFont="1" applyFill="1" applyBorder="1" applyAlignment="1">
      <alignment horizontal="center" vertical="center" readingOrder="2"/>
    </xf>
    <xf numFmtId="1" fontId="254" fillId="2" borderId="1" xfId="6" applyNumberFormat="1" applyFont="1" applyFill="1" applyBorder="1" applyAlignment="1">
      <alignment horizontal="center" vertical="center" readingOrder="2"/>
    </xf>
    <xf numFmtId="3" fontId="254" fillId="2" borderId="1" xfId="6" applyNumberFormat="1" applyFont="1" applyFill="1" applyBorder="1" applyAlignment="1">
      <alignment horizontal="center" vertical="center"/>
    </xf>
    <xf numFmtId="0" fontId="254" fillId="2" borderId="1" xfId="6" applyFont="1" applyFill="1" applyBorder="1" applyAlignment="1">
      <alignment horizontal="center" vertical="center" readingOrder="2"/>
    </xf>
    <xf numFmtId="49" fontId="254" fillId="2" borderId="1" xfId="7" applyNumberFormat="1" applyFont="1" applyFill="1" applyBorder="1" applyAlignment="1">
      <alignment horizontal="center" vertical="center" readingOrder="2"/>
    </xf>
    <xf numFmtId="1" fontId="254" fillId="2" borderId="1" xfId="7" applyNumberFormat="1" applyFont="1" applyFill="1" applyBorder="1" applyAlignment="1">
      <alignment horizontal="center" vertical="center" readingOrder="2"/>
    </xf>
    <xf numFmtId="3" fontId="254" fillId="2" borderId="1" xfId="7" applyNumberFormat="1" applyFont="1" applyFill="1" applyBorder="1" applyAlignment="1">
      <alignment horizontal="center" vertical="center"/>
    </xf>
    <xf numFmtId="0" fontId="254" fillId="2" borderId="1" xfId="7" applyFont="1" applyFill="1" applyBorder="1" applyAlignment="1">
      <alignment horizontal="center" vertical="center" readingOrder="2"/>
    </xf>
    <xf numFmtId="49" fontId="254" fillId="2" borderId="1" xfId="8" applyNumberFormat="1" applyFont="1" applyFill="1" applyBorder="1" applyAlignment="1">
      <alignment horizontal="center" vertical="center" readingOrder="2"/>
    </xf>
    <xf numFmtId="1" fontId="254" fillId="2" borderId="1" xfId="8" applyNumberFormat="1" applyFont="1" applyFill="1" applyBorder="1" applyAlignment="1">
      <alignment horizontal="center" vertical="center" readingOrder="2"/>
    </xf>
    <xf numFmtId="0" fontId="254" fillId="2" borderId="1" xfId="8" applyFont="1" applyFill="1" applyBorder="1" applyAlignment="1">
      <alignment horizontal="center" vertical="center"/>
    </xf>
    <xf numFmtId="0" fontId="254" fillId="2" borderId="1" xfId="8" applyFont="1" applyFill="1" applyBorder="1" applyAlignment="1">
      <alignment horizontal="center" vertical="center" readingOrder="2"/>
    </xf>
    <xf numFmtId="49" fontId="254" fillId="2" borderId="1" xfId="9" applyNumberFormat="1" applyFont="1" applyFill="1" applyBorder="1" applyAlignment="1">
      <alignment horizontal="center" vertical="center" readingOrder="2"/>
    </xf>
    <xf numFmtId="1" fontId="254" fillId="2" borderId="1" xfId="9" applyNumberFormat="1" applyFont="1" applyFill="1" applyBorder="1" applyAlignment="1">
      <alignment horizontal="center" vertical="center" readingOrder="2"/>
    </xf>
    <xf numFmtId="3" fontId="254" fillId="2" borderId="1" xfId="9" applyNumberFormat="1" applyFont="1" applyFill="1" applyBorder="1" applyAlignment="1">
      <alignment horizontal="center" vertical="center"/>
    </xf>
    <xf numFmtId="0" fontId="254" fillId="2" borderId="1" xfId="9" applyFont="1" applyFill="1" applyBorder="1" applyAlignment="1">
      <alignment horizontal="center" vertical="center" readingOrder="2"/>
    </xf>
    <xf numFmtId="49" fontId="254" fillId="2" borderId="1" xfId="12" applyNumberFormat="1" applyFont="1" applyFill="1" applyBorder="1" applyAlignment="1">
      <alignment horizontal="center" vertical="center" readingOrder="2"/>
    </xf>
    <xf numFmtId="1" fontId="254" fillId="2" borderId="1" xfId="12" applyNumberFormat="1" applyFont="1" applyFill="1" applyBorder="1" applyAlignment="1">
      <alignment horizontal="center" vertical="center" readingOrder="2"/>
    </xf>
    <xf numFmtId="3" fontId="254" fillId="2" borderId="1" xfId="12" applyNumberFormat="1" applyFont="1" applyFill="1" applyBorder="1" applyAlignment="1">
      <alignment horizontal="center" vertical="center"/>
    </xf>
    <xf numFmtId="0" fontId="254" fillId="2" borderId="1" xfId="12" applyFont="1" applyFill="1" applyBorder="1" applyAlignment="1">
      <alignment horizontal="center" vertical="center" readingOrder="2"/>
    </xf>
    <xf numFmtId="0" fontId="264" fillId="6" borderId="0" xfId="0" applyFont="1" applyFill="1" applyAlignment="1" applyProtection="1">
      <alignment horizontal="center"/>
      <protection hidden="1"/>
    </xf>
    <xf numFmtId="0" fontId="264" fillId="6" borderId="0" xfId="0" applyFont="1" applyFill="1" applyAlignment="1" applyProtection="1">
      <alignment horizontal="center" vertical="center"/>
      <protection hidden="1"/>
    </xf>
    <xf numFmtId="1" fontId="254" fillId="2" borderId="1" xfId="3" applyNumberFormat="1" applyFont="1" applyFill="1" applyBorder="1" applyAlignment="1">
      <alignment horizontal="center" vertical="center" readingOrder="2"/>
    </xf>
    <xf numFmtId="49" fontId="254" fillId="2" borderId="1" xfId="28" applyNumberFormat="1" applyFont="1" applyFill="1" applyBorder="1" applyAlignment="1">
      <alignment horizontal="center" vertical="center" readingOrder="2"/>
    </xf>
    <xf numFmtId="1" fontId="254" fillId="2" borderId="1" xfId="28" applyNumberFormat="1" applyFont="1" applyFill="1" applyBorder="1" applyAlignment="1">
      <alignment horizontal="center" vertical="center" readingOrder="2"/>
    </xf>
    <xf numFmtId="3" fontId="254" fillId="2" borderId="1" xfId="28" applyNumberFormat="1" applyFont="1" applyFill="1" applyBorder="1" applyAlignment="1">
      <alignment horizontal="center" vertical="center"/>
    </xf>
    <xf numFmtId="0" fontId="254" fillId="2" borderId="1" xfId="28" applyFont="1" applyFill="1" applyBorder="1" applyAlignment="1">
      <alignment horizontal="center" vertical="center" readingOrder="2"/>
    </xf>
    <xf numFmtId="49" fontId="254" fillId="2" borderId="1" xfId="29" applyNumberFormat="1" applyFont="1" applyFill="1" applyBorder="1" applyAlignment="1">
      <alignment horizontal="center" vertical="center" readingOrder="2"/>
    </xf>
    <xf numFmtId="1" fontId="254" fillId="2" borderId="1" xfId="29" applyNumberFormat="1" applyFont="1" applyFill="1" applyBorder="1" applyAlignment="1">
      <alignment horizontal="center" vertical="center" readingOrder="2"/>
    </xf>
    <xf numFmtId="3" fontId="254" fillId="2" borderId="1" xfId="29" applyNumberFormat="1" applyFont="1" applyFill="1" applyBorder="1" applyAlignment="1">
      <alignment horizontal="center" vertical="center"/>
    </xf>
    <xf numFmtId="0" fontId="254" fillId="2" borderId="1" xfId="29" applyFont="1" applyFill="1" applyBorder="1" applyAlignment="1">
      <alignment horizontal="center" vertical="center" readingOrder="2"/>
    </xf>
    <xf numFmtId="49" fontId="254" fillId="2" borderId="1" xfId="30" applyNumberFormat="1" applyFont="1" applyFill="1" applyBorder="1" applyAlignment="1">
      <alignment horizontal="center" vertical="center" readingOrder="2"/>
    </xf>
    <xf numFmtId="1" fontId="254" fillId="2" borderId="1" xfId="30" applyNumberFormat="1" applyFont="1" applyFill="1" applyBorder="1" applyAlignment="1">
      <alignment horizontal="center" vertical="center" readingOrder="2"/>
    </xf>
    <xf numFmtId="3" fontId="254" fillId="2" borderId="1" xfId="30" applyNumberFormat="1" applyFont="1" applyFill="1" applyBorder="1" applyAlignment="1">
      <alignment horizontal="center" vertical="center"/>
    </xf>
    <xf numFmtId="0" fontId="254" fillId="2" borderId="1" xfId="30" applyFont="1" applyFill="1" applyBorder="1" applyAlignment="1">
      <alignment horizontal="center" vertical="center" readingOrder="2"/>
    </xf>
    <xf numFmtId="49" fontId="254" fillId="2" borderId="1" xfId="31" applyNumberFormat="1" applyFont="1" applyFill="1" applyBorder="1" applyAlignment="1">
      <alignment horizontal="center" vertical="center" readingOrder="2"/>
    </xf>
    <xf numFmtId="1" fontId="254" fillId="2" borderId="1" xfId="31" applyNumberFormat="1" applyFont="1" applyFill="1" applyBorder="1" applyAlignment="1">
      <alignment horizontal="center" vertical="center" readingOrder="2"/>
    </xf>
    <xf numFmtId="3" fontId="254" fillId="2" borderId="1" xfId="31" applyNumberFormat="1" applyFont="1" applyFill="1" applyBorder="1" applyAlignment="1">
      <alignment horizontal="center" vertical="center"/>
    </xf>
    <xf numFmtId="0" fontId="254" fillId="2" borderId="1" xfId="31" applyFont="1" applyFill="1" applyBorder="1" applyAlignment="1">
      <alignment horizontal="center" vertical="center" readingOrder="2"/>
    </xf>
    <xf numFmtId="49" fontId="254" fillId="2" borderId="1" xfId="32" applyNumberFormat="1" applyFont="1" applyFill="1" applyBorder="1" applyAlignment="1">
      <alignment horizontal="center" vertical="center" readingOrder="2"/>
    </xf>
    <xf numFmtId="1" fontId="254" fillId="2" borderId="1" xfId="32" applyNumberFormat="1" applyFont="1" applyFill="1" applyBorder="1" applyAlignment="1">
      <alignment horizontal="center" vertical="center" readingOrder="2"/>
    </xf>
    <xf numFmtId="3" fontId="254" fillId="2" borderId="1" xfId="32" applyNumberFormat="1" applyFont="1" applyFill="1" applyBorder="1" applyAlignment="1">
      <alignment horizontal="center" vertical="center"/>
    </xf>
    <xf numFmtId="0" fontId="254" fillId="2" borderId="1" xfId="32" applyFont="1" applyFill="1" applyBorder="1" applyAlignment="1">
      <alignment horizontal="center" vertical="center" readingOrder="2"/>
    </xf>
    <xf numFmtId="49" fontId="254" fillId="2" borderId="1" xfId="33" applyNumberFormat="1" applyFont="1" applyFill="1" applyBorder="1" applyAlignment="1">
      <alignment horizontal="center" vertical="center" readingOrder="2"/>
    </xf>
    <xf numFmtId="1" fontId="254" fillId="2" borderId="1" xfId="33" applyNumberFormat="1" applyFont="1" applyFill="1" applyBorder="1" applyAlignment="1">
      <alignment horizontal="center" vertical="center" readingOrder="2"/>
    </xf>
    <xf numFmtId="3" fontId="254" fillId="2" borderId="1" xfId="33" applyNumberFormat="1" applyFont="1" applyFill="1" applyBorder="1" applyAlignment="1">
      <alignment horizontal="center" vertical="center"/>
    </xf>
    <xf numFmtId="0" fontId="254" fillId="2" borderId="1" xfId="33" applyFont="1" applyFill="1" applyBorder="1" applyAlignment="1">
      <alignment horizontal="center" vertical="center" readingOrder="2"/>
    </xf>
    <xf numFmtId="49" fontId="254" fillId="2" borderId="1" xfId="34" applyNumberFormat="1" applyFont="1" applyFill="1" applyBorder="1" applyAlignment="1">
      <alignment horizontal="center" vertical="center" readingOrder="2"/>
    </xf>
    <xf numFmtId="1" fontId="254" fillId="2" borderId="1" xfId="34" applyNumberFormat="1" applyFont="1" applyFill="1" applyBorder="1" applyAlignment="1">
      <alignment horizontal="center" vertical="center" readingOrder="2"/>
    </xf>
    <xf numFmtId="3" fontId="254" fillId="2" borderId="1" xfId="34" applyNumberFormat="1" applyFont="1" applyFill="1" applyBorder="1" applyAlignment="1">
      <alignment horizontal="center" vertical="center"/>
    </xf>
    <xf numFmtId="0" fontId="254" fillId="2" borderId="1" xfId="34" applyFont="1" applyFill="1" applyBorder="1" applyAlignment="1">
      <alignment horizontal="center" vertical="center" readingOrder="2"/>
    </xf>
    <xf numFmtId="49" fontId="254" fillId="2" borderId="1" xfId="35" applyNumberFormat="1" applyFont="1" applyFill="1" applyBorder="1" applyAlignment="1">
      <alignment horizontal="center" vertical="center" readingOrder="2"/>
    </xf>
    <xf numFmtId="1" fontId="254" fillId="2" borderId="1" xfId="35" applyNumberFormat="1" applyFont="1" applyFill="1" applyBorder="1" applyAlignment="1">
      <alignment horizontal="center" vertical="center" readingOrder="2"/>
    </xf>
    <xf numFmtId="3" fontId="254" fillId="2" borderId="1" xfId="35" applyNumberFormat="1" applyFont="1" applyFill="1" applyBorder="1" applyAlignment="1">
      <alignment horizontal="center" vertical="center"/>
    </xf>
    <xf numFmtId="0" fontId="254" fillId="2" borderId="1" xfId="35" applyFont="1" applyFill="1" applyBorder="1" applyAlignment="1">
      <alignment horizontal="center" vertical="center" readingOrder="2"/>
    </xf>
    <xf numFmtId="49" fontId="254" fillId="2" borderId="1" xfId="36" applyNumberFormat="1" applyFont="1" applyFill="1" applyBorder="1" applyAlignment="1">
      <alignment horizontal="center" vertical="center" readingOrder="2"/>
    </xf>
    <xf numFmtId="1" fontId="254" fillId="2" borderId="1" xfId="36" applyNumberFormat="1" applyFont="1" applyFill="1" applyBorder="1" applyAlignment="1">
      <alignment horizontal="center" vertical="center" readingOrder="2"/>
    </xf>
    <xf numFmtId="3" fontId="254" fillId="2" borderId="1" xfId="36" applyNumberFormat="1" applyFont="1" applyFill="1" applyBorder="1" applyAlignment="1">
      <alignment horizontal="center" vertical="center"/>
    </xf>
    <xf numFmtId="0" fontId="254" fillId="2" borderId="1" xfId="36" applyFont="1" applyFill="1" applyBorder="1" applyAlignment="1">
      <alignment horizontal="center" vertical="center" readingOrder="2"/>
    </xf>
    <xf numFmtId="49" fontId="254" fillId="2" borderId="1" xfId="37" applyNumberFormat="1" applyFont="1" applyFill="1" applyBorder="1" applyAlignment="1">
      <alignment horizontal="center" vertical="center" readingOrder="2"/>
    </xf>
    <xf numFmtId="1" fontId="254" fillId="2" borderId="1" xfId="37" applyNumberFormat="1" applyFont="1" applyFill="1" applyBorder="1" applyAlignment="1">
      <alignment horizontal="center" vertical="center" readingOrder="2"/>
    </xf>
    <xf numFmtId="3" fontId="254" fillId="2" borderId="1" xfId="37" applyNumberFormat="1" applyFont="1" applyFill="1" applyBorder="1" applyAlignment="1">
      <alignment horizontal="center" vertical="center"/>
    </xf>
    <xf numFmtId="0" fontId="254" fillId="2" borderId="1" xfId="37" applyFont="1" applyFill="1" applyBorder="1" applyAlignment="1">
      <alignment horizontal="center" vertical="center" readingOrder="2"/>
    </xf>
    <xf numFmtId="49" fontId="254" fillId="2" borderId="1" xfId="38" applyNumberFormat="1" applyFont="1" applyFill="1" applyBorder="1" applyAlignment="1">
      <alignment horizontal="center" vertical="center" readingOrder="2"/>
    </xf>
    <xf numFmtId="1" fontId="254" fillId="2" borderId="1" xfId="38" applyNumberFormat="1" applyFont="1" applyFill="1" applyBorder="1" applyAlignment="1">
      <alignment horizontal="center" vertical="center" readingOrder="2"/>
    </xf>
    <xf numFmtId="3" fontId="254" fillId="2" borderId="1" xfId="38" applyNumberFormat="1" applyFont="1" applyFill="1" applyBorder="1" applyAlignment="1">
      <alignment horizontal="center" vertical="center"/>
    </xf>
    <xf numFmtId="0" fontId="254" fillId="2" borderId="1" xfId="38" applyFont="1" applyFill="1" applyBorder="1" applyAlignment="1">
      <alignment horizontal="center" vertical="center" readingOrder="2"/>
    </xf>
    <xf numFmtId="49" fontId="254" fillId="2" borderId="1" xfId="39" applyNumberFormat="1" applyFont="1" applyFill="1" applyBorder="1" applyAlignment="1">
      <alignment horizontal="center" vertical="center" readingOrder="2"/>
    </xf>
    <xf numFmtId="1" fontId="254" fillId="2" borderId="1" xfId="39" applyNumberFormat="1" applyFont="1" applyFill="1" applyBorder="1" applyAlignment="1">
      <alignment horizontal="center" vertical="center" readingOrder="2"/>
    </xf>
    <xf numFmtId="3" fontId="254" fillId="2" borderId="1" xfId="39" applyNumberFormat="1" applyFont="1" applyFill="1" applyBorder="1" applyAlignment="1">
      <alignment horizontal="center" vertical="center"/>
    </xf>
    <xf numFmtId="0" fontId="254" fillId="2" borderId="1" xfId="39" applyFont="1" applyFill="1" applyBorder="1" applyAlignment="1">
      <alignment horizontal="center" vertical="center" readingOrder="2"/>
    </xf>
    <xf numFmtId="49" fontId="254" fillId="2" borderId="1" xfId="40" applyNumberFormat="1" applyFont="1" applyFill="1" applyBorder="1" applyAlignment="1">
      <alignment horizontal="center" vertical="center" readingOrder="2"/>
    </xf>
    <xf numFmtId="1" fontId="254" fillId="2" borderId="1" xfId="40" applyNumberFormat="1" applyFont="1" applyFill="1" applyBorder="1" applyAlignment="1">
      <alignment horizontal="center" vertical="center" readingOrder="2"/>
    </xf>
    <xf numFmtId="3" fontId="254" fillId="2" borderId="1" xfId="40" applyNumberFormat="1" applyFont="1" applyFill="1" applyBorder="1" applyAlignment="1">
      <alignment horizontal="center" vertical="center"/>
    </xf>
    <xf numFmtId="0" fontId="254" fillId="2" borderId="1" xfId="40" applyFont="1" applyFill="1" applyBorder="1" applyAlignment="1">
      <alignment horizontal="center" vertical="center" readingOrder="2"/>
    </xf>
    <xf numFmtId="49" fontId="254" fillId="2" borderId="1" xfId="41" applyNumberFormat="1" applyFont="1" applyFill="1" applyBorder="1" applyAlignment="1">
      <alignment horizontal="center" vertical="center" readingOrder="2"/>
    </xf>
    <xf numFmtId="1" fontId="254" fillId="2" borderId="1" xfId="41" applyNumberFormat="1" applyFont="1" applyFill="1" applyBorder="1" applyAlignment="1">
      <alignment horizontal="center" vertical="center" readingOrder="2"/>
    </xf>
    <xf numFmtId="3" fontId="254" fillId="2" borderId="1" xfId="41" applyNumberFormat="1" applyFont="1" applyFill="1" applyBorder="1" applyAlignment="1">
      <alignment horizontal="center" vertical="center"/>
    </xf>
    <xf numFmtId="0" fontId="254" fillId="2" borderId="1" xfId="41" applyFont="1" applyFill="1" applyBorder="1" applyAlignment="1">
      <alignment horizontal="center" vertical="center" readingOrder="2"/>
    </xf>
    <xf numFmtId="49" fontId="254" fillId="2" borderId="1" xfId="42" applyNumberFormat="1" applyFont="1" applyFill="1" applyBorder="1" applyAlignment="1">
      <alignment horizontal="center" vertical="center" readingOrder="2"/>
    </xf>
    <xf numFmtId="1" fontId="254" fillId="2" borderId="1" xfId="42" applyNumberFormat="1" applyFont="1" applyFill="1" applyBorder="1" applyAlignment="1">
      <alignment horizontal="center" vertical="center" readingOrder="2"/>
    </xf>
    <xf numFmtId="3" fontId="254" fillId="2" borderId="1" xfId="42" applyNumberFormat="1" applyFont="1" applyFill="1" applyBorder="1" applyAlignment="1">
      <alignment horizontal="center" vertical="center"/>
    </xf>
    <xf numFmtId="0" fontId="254" fillId="2" borderId="1" xfId="42" applyFont="1" applyFill="1" applyBorder="1" applyAlignment="1">
      <alignment horizontal="center" vertical="center" readingOrder="2"/>
    </xf>
    <xf numFmtId="49" fontId="254" fillId="2" borderId="1" xfId="43" applyNumberFormat="1" applyFont="1" applyFill="1" applyBorder="1" applyAlignment="1">
      <alignment horizontal="center" vertical="center" readingOrder="2"/>
    </xf>
    <xf numFmtId="1" fontId="254" fillId="2" borderId="1" xfId="43" applyNumberFormat="1" applyFont="1" applyFill="1" applyBorder="1" applyAlignment="1">
      <alignment horizontal="center" vertical="center" readingOrder="2"/>
    </xf>
    <xf numFmtId="3" fontId="254" fillId="2" borderId="1" xfId="43" applyNumberFormat="1" applyFont="1" applyFill="1" applyBorder="1" applyAlignment="1">
      <alignment horizontal="center" vertical="center"/>
    </xf>
    <xf numFmtId="0" fontId="254" fillId="2" borderId="1" xfId="43" applyFont="1" applyFill="1" applyBorder="1" applyAlignment="1">
      <alignment horizontal="center" vertical="center" readingOrder="2"/>
    </xf>
    <xf numFmtId="0" fontId="254" fillId="2" borderId="1" xfId="93" applyFont="1" applyFill="1" applyBorder="1" applyAlignment="1">
      <alignment horizontal="center" vertical="center" readingOrder="2"/>
    </xf>
    <xf numFmtId="49" fontId="254" fillId="2" borderId="1" xfId="93" applyNumberFormat="1" applyFont="1" applyFill="1" applyBorder="1" applyAlignment="1">
      <alignment horizontal="center" vertical="center" readingOrder="2"/>
    </xf>
    <xf numFmtId="1" fontId="254" fillId="2" borderId="1" xfId="93" applyNumberFormat="1" applyFont="1" applyFill="1" applyBorder="1" applyAlignment="1">
      <alignment horizontal="center" vertical="center" readingOrder="2"/>
    </xf>
    <xf numFmtId="3" fontId="254" fillId="2" borderId="1" xfId="93" applyNumberFormat="1" applyFont="1" applyFill="1" applyBorder="1" applyAlignment="1">
      <alignment horizontal="center" vertical="center"/>
    </xf>
    <xf numFmtId="49" fontId="254" fillId="2" borderId="3" xfId="0" applyNumberFormat="1" applyFont="1" applyFill="1" applyBorder="1" applyAlignment="1">
      <alignment horizontal="center" vertical="center" readingOrder="2"/>
    </xf>
    <xf numFmtId="49" fontId="254" fillId="2" borderId="2" xfId="0" applyNumberFormat="1" applyFont="1" applyFill="1" applyBorder="1" applyAlignment="1">
      <alignment horizontal="center" vertical="center" readingOrder="2"/>
    </xf>
    <xf numFmtId="1" fontId="254" fillId="2" borderId="3" xfId="0" applyNumberFormat="1" applyFont="1" applyFill="1" applyBorder="1" applyAlignment="1">
      <alignment horizontal="center" vertical="center" readingOrder="2"/>
    </xf>
    <xf numFmtId="1" fontId="254" fillId="2" borderId="2" xfId="0" applyNumberFormat="1" applyFont="1" applyFill="1" applyBorder="1" applyAlignment="1">
      <alignment horizontal="center" vertical="center" readingOrder="2"/>
    </xf>
    <xf numFmtId="3" fontId="254" fillId="2" borderId="3" xfId="0" applyNumberFormat="1" applyFont="1" applyFill="1" applyBorder="1" applyAlignment="1">
      <alignment horizontal="center" vertical="center"/>
    </xf>
    <xf numFmtId="3" fontId="254" fillId="2" borderId="2" xfId="0" applyNumberFormat="1" applyFont="1" applyFill="1" applyBorder="1" applyAlignment="1">
      <alignment horizontal="center" vertical="center"/>
    </xf>
    <xf numFmtId="0" fontId="254" fillId="2" borderId="3" xfId="0" applyFont="1" applyFill="1" applyBorder="1" applyAlignment="1">
      <alignment horizontal="center" vertical="center" readingOrder="2"/>
    </xf>
    <xf numFmtId="49" fontId="254" fillId="2" borderId="1" xfId="95" applyNumberFormat="1" applyFont="1" applyFill="1" applyBorder="1" applyAlignment="1">
      <alignment horizontal="center" vertical="center" readingOrder="2"/>
    </xf>
    <xf numFmtId="1" fontId="254" fillId="2" borderId="1" xfId="95" applyNumberFormat="1" applyFont="1" applyFill="1" applyBorder="1" applyAlignment="1">
      <alignment horizontal="center" vertical="center" readingOrder="2"/>
    </xf>
    <xf numFmtId="3" fontId="254" fillId="2" borderId="1" xfId="95" applyNumberFormat="1" applyFont="1" applyFill="1" applyBorder="1" applyAlignment="1">
      <alignment horizontal="center" vertical="center"/>
    </xf>
    <xf numFmtId="0" fontId="254" fillId="2" borderId="1" xfId="95" applyFont="1" applyFill="1" applyBorder="1" applyAlignment="1">
      <alignment horizontal="center" vertical="center" readingOrder="2"/>
    </xf>
    <xf numFmtId="49" fontId="254" fillId="2" borderId="1" xfId="96" applyNumberFormat="1" applyFont="1" applyFill="1" applyBorder="1" applyAlignment="1">
      <alignment horizontal="center" vertical="center" readingOrder="2"/>
    </xf>
    <xf numFmtId="1" fontId="254" fillId="2" borderId="1" xfId="96" applyNumberFormat="1" applyFont="1" applyFill="1" applyBorder="1" applyAlignment="1">
      <alignment horizontal="center" vertical="center" readingOrder="2"/>
    </xf>
    <xf numFmtId="3" fontId="254" fillId="2" borderId="1" xfId="96" applyNumberFormat="1" applyFont="1" applyFill="1" applyBorder="1" applyAlignment="1">
      <alignment horizontal="center" vertical="center"/>
    </xf>
    <xf numFmtId="0" fontId="254" fillId="2" borderId="1" xfId="96" applyFont="1" applyFill="1" applyBorder="1" applyAlignment="1">
      <alignment horizontal="center" vertical="center" readingOrder="2"/>
    </xf>
    <xf numFmtId="0" fontId="0" fillId="3" borderId="0" xfId="0" applyFill="1" applyAlignment="1">
      <alignment horizontal="center" vertical="center"/>
    </xf>
    <xf numFmtId="49" fontId="254" fillId="2" borderId="1" xfId="97" applyNumberFormat="1" applyFont="1" applyFill="1" applyBorder="1" applyAlignment="1">
      <alignment horizontal="center" vertical="center" readingOrder="2"/>
    </xf>
    <xf numFmtId="1" fontId="254" fillId="2" borderId="1" xfId="97" applyNumberFormat="1" applyFont="1" applyFill="1" applyBorder="1" applyAlignment="1">
      <alignment horizontal="center" vertical="center" readingOrder="2"/>
    </xf>
    <xf numFmtId="3" fontId="254" fillId="2" borderId="1" xfId="97" applyNumberFormat="1" applyFont="1" applyFill="1" applyBorder="1" applyAlignment="1">
      <alignment horizontal="center" vertical="center"/>
    </xf>
    <xf numFmtId="0" fontId="254" fillId="2" borderId="1" xfId="97" applyFont="1" applyFill="1" applyBorder="1" applyAlignment="1">
      <alignment horizontal="center" vertical="center" readingOrder="2"/>
    </xf>
    <xf numFmtId="49" fontId="254" fillId="2" borderId="1" xfId="98" applyNumberFormat="1" applyFont="1" applyFill="1" applyBorder="1" applyAlignment="1">
      <alignment horizontal="center" vertical="center" readingOrder="2"/>
    </xf>
    <xf numFmtId="1" fontId="254" fillId="2" borderId="1" xfId="98" applyNumberFormat="1" applyFont="1" applyFill="1" applyBorder="1" applyAlignment="1">
      <alignment horizontal="center" vertical="center" readingOrder="2"/>
    </xf>
    <xf numFmtId="3" fontId="254" fillId="2" borderId="1" xfId="98" applyNumberFormat="1" applyFont="1" applyFill="1" applyBorder="1" applyAlignment="1">
      <alignment horizontal="center" vertical="center"/>
    </xf>
    <xf numFmtId="0" fontId="254" fillId="2" borderId="1" xfId="98" applyFont="1" applyFill="1" applyBorder="1" applyAlignment="1">
      <alignment horizontal="center" vertical="center" readingOrder="2"/>
    </xf>
    <xf numFmtId="49" fontId="254" fillId="2" borderId="1" xfId="99" applyNumberFormat="1" applyFont="1" applyFill="1" applyBorder="1" applyAlignment="1">
      <alignment horizontal="center" vertical="center" readingOrder="2"/>
    </xf>
    <xf numFmtId="1" fontId="254" fillId="2" borderId="1" xfId="99" applyNumberFormat="1" applyFont="1" applyFill="1" applyBorder="1" applyAlignment="1">
      <alignment horizontal="center" vertical="center" readingOrder="2"/>
    </xf>
    <xf numFmtId="3" fontId="254" fillId="2" borderId="1" xfId="99" applyNumberFormat="1" applyFont="1" applyFill="1" applyBorder="1" applyAlignment="1">
      <alignment horizontal="center" vertical="center"/>
    </xf>
    <xf numFmtId="0" fontId="254" fillId="2" borderId="1" xfId="99" applyFont="1" applyFill="1" applyBorder="1" applyAlignment="1">
      <alignment horizontal="center" vertical="center" readingOrder="2"/>
    </xf>
    <xf numFmtId="49" fontId="254" fillId="2" borderId="1" xfId="100" applyNumberFormat="1" applyFont="1" applyFill="1" applyBorder="1" applyAlignment="1">
      <alignment horizontal="center" vertical="center" readingOrder="2"/>
    </xf>
    <xf numFmtId="1" fontId="254" fillId="2" borderId="1" xfId="100" applyNumberFormat="1" applyFont="1" applyFill="1" applyBorder="1" applyAlignment="1">
      <alignment horizontal="center" vertical="center" readingOrder="2"/>
    </xf>
    <xf numFmtId="3" fontId="254" fillId="2" borderId="1" xfId="100" applyNumberFormat="1" applyFont="1" applyFill="1" applyBorder="1" applyAlignment="1">
      <alignment horizontal="center" vertical="center"/>
    </xf>
    <xf numFmtId="0" fontId="254" fillId="2" borderId="1" xfId="100" applyFont="1" applyFill="1" applyBorder="1" applyAlignment="1">
      <alignment horizontal="center" vertical="center" readingOrder="2"/>
    </xf>
    <xf numFmtId="49" fontId="254" fillId="2" borderId="1" xfId="101" applyNumberFormat="1" applyFont="1" applyFill="1" applyBorder="1" applyAlignment="1">
      <alignment horizontal="center" vertical="center" readingOrder="2"/>
    </xf>
    <xf numFmtId="1" fontId="254" fillId="2" borderId="1" xfId="101" applyNumberFormat="1" applyFont="1" applyFill="1" applyBorder="1" applyAlignment="1">
      <alignment horizontal="center" vertical="center" readingOrder="2"/>
    </xf>
    <xf numFmtId="3" fontId="254" fillId="2" borderId="1" xfId="101" applyNumberFormat="1" applyFont="1" applyFill="1" applyBorder="1" applyAlignment="1">
      <alignment horizontal="center" vertical="center"/>
    </xf>
    <xf numFmtId="0" fontId="254" fillId="2" borderId="1" xfId="101" applyFont="1" applyFill="1" applyBorder="1" applyAlignment="1">
      <alignment horizontal="center" vertical="center" readingOrder="2"/>
    </xf>
    <xf numFmtId="49" fontId="254" fillId="2" borderId="1" xfId="102" applyNumberFormat="1" applyFont="1" applyFill="1" applyBorder="1" applyAlignment="1">
      <alignment horizontal="center" vertical="center" readingOrder="2"/>
    </xf>
    <xf numFmtId="1" fontId="254" fillId="2" borderId="1" xfId="102" applyNumberFormat="1" applyFont="1" applyFill="1" applyBorder="1" applyAlignment="1">
      <alignment horizontal="center" vertical="center" readingOrder="2"/>
    </xf>
    <xf numFmtId="3" fontId="254" fillId="2" borderId="1" xfId="102" applyNumberFormat="1" applyFont="1" applyFill="1" applyBorder="1" applyAlignment="1">
      <alignment horizontal="center" vertical="center"/>
    </xf>
    <xf numFmtId="0" fontId="254" fillId="2" borderId="1" xfId="102" applyFont="1" applyFill="1" applyBorder="1" applyAlignment="1">
      <alignment horizontal="center" vertical="center" readingOrder="2"/>
    </xf>
    <xf numFmtId="49" fontId="254" fillId="2" borderId="1" xfId="103" applyNumberFormat="1" applyFont="1" applyFill="1" applyBorder="1" applyAlignment="1">
      <alignment horizontal="center" vertical="center" readingOrder="2"/>
    </xf>
    <xf numFmtId="1" fontId="254" fillId="2" borderId="1" xfId="103" applyNumberFormat="1" applyFont="1" applyFill="1" applyBorder="1" applyAlignment="1">
      <alignment horizontal="center" vertical="center" readingOrder="2"/>
    </xf>
    <xf numFmtId="3" fontId="254" fillId="2" borderId="1" xfId="103" applyNumberFormat="1" applyFont="1" applyFill="1" applyBorder="1" applyAlignment="1">
      <alignment horizontal="center" vertical="center"/>
    </xf>
    <xf numFmtId="0" fontId="254" fillId="2" borderId="1" xfId="103" applyFont="1" applyFill="1" applyBorder="1" applyAlignment="1">
      <alignment horizontal="center" vertical="center" readingOrder="2"/>
    </xf>
    <xf numFmtId="0" fontId="254" fillId="2" borderId="1" xfId="104" applyFont="1" applyFill="1" applyBorder="1" applyAlignment="1">
      <alignment horizontal="center" vertical="center" readingOrder="2"/>
    </xf>
    <xf numFmtId="49" fontId="254" fillId="2" borderId="1" xfId="104" applyNumberFormat="1" applyFont="1" applyFill="1" applyBorder="1" applyAlignment="1">
      <alignment horizontal="center" vertical="center" readingOrder="2"/>
    </xf>
    <xf numFmtId="1" fontId="254" fillId="2" borderId="1" xfId="104" applyNumberFormat="1" applyFont="1" applyFill="1" applyBorder="1" applyAlignment="1">
      <alignment horizontal="center" vertical="center" readingOrder="2"/>
    </xf>
    <xf numFmtId="3" fontId="254" fillId="2" borderId="1" xfId="104" applyNumberFormat="1" applyFont="1" applyFill="1" applyBorder="1" applyAlignment="1">
      <alignment horizontal="center" vertical="center"/>
    </xf>
    <xf numFmtId="49" fontId="254" fillId="2" borderId="1" xfId="105" applyNumberFormat="1" applyFont="1" applyFill="1" applyBorder="1" applyAlignment="1">
      <alignment horizontal="center" vertical="center" readingOrder="2"/>
    </xf>
    <xf numFmtId="1" fontId="254" fillId="2" borderId="1" xfId="105" applyNumberFormat="1" applyFont="1" applyFill="1" applyBorder="1" applyAlignment="1">
      <alignment horizontal="center" vertical="center" readingOrder="2"/>
    </xf>
    <xf numFmtId="3" fontId="254" fillId="2" borderId="1" xfId="105" applyNumberFormat="1" applyFont="1" applyFill="1" applyBorder="1" applyAlignment="1">
      <alignment horizontal="center" vertical="center"/>
    </xf>
    <xf numFmtId="0" fontId="254" fillId="2" borderId="1" xfId="105" applyFont="1" applyFill="1" applyBorder="1" applyAlignment="1">
      <alignment horizontal="center" vertical="center" readingOrder="2"/>
    </xf>
    <xf numFmtId="49" fontId="254" fillId="2" borderId="1" xfId="106" applyNumberFormat="1" applyFont="1" applyFill="1" applyBorder="1" applyAlignment="1">
      <alignment horizontal="center" vertical="center" readingOrder="2"/>
    </xf>
    <xf numFmtId="1" fontId="254" fillId="2" borderId="1" xfId="106" applyNumberFormat="1" applyFont="1" applyFill="1" applyBorder="1" applyAlignment="1">
      <alignment horizontal="center" vertical="center" readingOrder="2"/>
    </xf>
    <xf numFmtId="3" fontId="254" fillId="2" borderId="1" xfId="106" applyNumberFormat="1" applyFont="1" applyFill="1" applyBorder="1" applyAlignment="1">
      <alignment horizontal="center" vertical="center"/>
    </xf>
    <xf numFmtId="0" fontId="254" fillId="2" borderId="1" xfId="106" applyFont="1" applyFill="1" applyBorder="1" applyAlignment="1">
      <alignment horizontal="center" vertical="center" readingOrder="2"/>
    </xf>
    <xf numFmtId="49" fontId="254" fillId="2" borderId="1" xfId="111" applyNumberFormat="1" applyFont="1" applyFill="1" applyBorder="1" applyAlignment="1">
      <alignment horizontal="center" readingOrder="2"/>
    </xf>
    <xf numFmtId="1" fontId="254" fillId="2" borderId="1" xfId="111" applyNumberFormat="1" applyFont="1" applyFill="1" applyBorder="1" applyAlignment="1">
      <alignment horizontal="center" readingOrder="2"/>
    </xf>
    <xf numFmtId="3" fontId="254" fillId="2" borderId="1" xfId="111" applyNumberFormat="1" applyFont="1" applyFill="1" applyBorder="1" applyAlignment="1">
      <alignment horizontal="center"/>
    </xf>
    <xf numFmtId="0" fontId="254" fillId="2" borderId="1" xfId="111" applyFont="1" applyFill="1" applyBorder="1" applyAlignment="1">
      <alignment horizontal="center" readingOrder="2"/>
    </xf>
    <xf numFmtId="164" fontId="254" fillId="2" borderId="1" xfId="0" applyNumberFormat="1" applyFont="1" applyFill="1" applyBorder="1" applyAlignment="1">
      <alignment horizontal="center" vertical="center"/>
    </xf>
    <xf numFmtId="49" fontId="254" fillId="2" borderId="1" xfId="113" applyNumberFormat="1" applyFont="1" applyFill="1" applyBorder="1" applyAlignment="1">
      <alignment horizontal="center" vertical="center" readingOrder="2"/>
    </xf>
    <xf numFmtId="1" fontId="254" fillId="2" borderId="1" xfId="113" applyNumberFormat="1" applyFont="1" applyFill="1" applyBorder="1" applyAlignment="1">
      <alignment horizontal="center" vertical="center" readingOrder="2"/>
    </xf>
    <xf numFmtId="3" fontId="254" fillId="2" borderId="1" xfId="113" applyNumberFormat="1" applyFont="1" applyFill="1" applyBorder="1" applyAlignment="1">
      <alignment horizontal="center" vertical="center"/>
    </xf>
    <xf numFmtId="0" fontId="254" fillId="2" borderId="1" xfId="113" applyFont="1" applyFill="1" applyBorder="1" applyAlignment="1">
      <alignment horizontal="center" vertical="center" readingOrder="2"/>
    </xf>
    <xf numFmtId="0" fontId="255" fillId="0" borderId="0" xfId="0" applyFont="1"/>
    <xf numFmtId="0" fontId="255" fillId="0" borderId="3" xfId="0" applyFont="1" applyBorder="1" applyAlignment="1">
      <alignment horizontal="center" vertical="center"/>
    </xf>
    <xf numFmtId="0" fontId="280" fillId="3" borderId="14" xfId="0" applyFont="1" applyFill="1" applyBorder="1" applyAlignment="1">
      <alignment horizontal="center" vertical="center"/>
    </xf>
    <xf numFmtId="0" fontId="280" fillId="3" borderId="15" xfId="0" applyFont="1" applyFill="1" applyBorder="1" applyAlignment="1">
      <alignment horizontal="center" vertical="center"/>
    </xf>
    <xf numFmtId="0" fontId="280" fillId="3" borderId="16" xfId="0" applyFont="1" applyFill="1" applyBorder="1" applyAlignment="1">
      <alignment horizontal="center" vertical="center"/>
    </xf>
    <xf numFmtId="0" fontId="281" fillId="10" borderId="21" xfId="0" applyFont="1" applyFill="1" applyBorder="1" applyAlignment="1">
      <alignment horizontal="center" vertical="center"/>
    </xf>
    <xf numFmtId="0" fontId="281" fillId="10" borderId="12" xfId="0" applyFont="1" applyFill="1" applyBorder="1" applyAlignment="1" applyProtection="1">
      <alignment horizontal="center" vertical="center"/>
      <protection locked="0"/>
    </xf>
    <xf numFmtId="49" fontId="254" fillId="2" borderId="1" xfId="114" applyNumberFormat="1" applyFont="1" applyFill="1" applyBorder="1" applyAlignment="1">
      <alignment horizontal="center" vertical="center" readingOrder="2"/>
    </xf>
    <xf numFmtId="1" fontId="254" fillId="2" borderId="1" xfId="114" applyNumberFormat="1" applyFont="1" applyFill="1" applyBorder="1" applyAlignment="1">
      <alignment horizontal="center" vertical="center" readingOrder="2"/>
    </xf>
    <xf numFmtId="3" fontId="254" fillId="2" borderId="1" xfId="114" applyNumberFormat="1" applyFont="1" applyFill="1" applyBorder="1" applyAlignment="1">
      <alignment horizontal="center" vertical="center"/>
    </xf>
    <xf numFmtId="0" fontId="254" fillId="2" borderId="1" xfId="114" applyFont="1" applyFill="1" applyBorder="1" applyAlignment="1">
      <alignment horizontal="center" vertical="center" readingOrder="2"/>
    </xf>
    <xf numFmtId="49" fontId="254" fillId="2" borderId="1" xfId="115" applyNumberFormat="1" applyFont="1" applyFill="1" applyBorder="1" applyAlignment="1">
      <alignment horizontal="center" vertical="center" readingOrder="2"/>
    </xf>
    <xf numFmtId="1" fontId="254" fillId="2" borderId="1" xfId="115" applyNumberFormat="1" applyFont="1" applyFill="1" applyBorder="1" applyAlignment="1">
      <alignment horizontal="center" vertical="center" readingOrder="2"/>
    </xf>
    <xf numFmtId="3" fontId="254" fillId="2" borderId="1" xfId="115" applyNumberFormat="1" applyFont="1" applyFill="1" applyBorder="1" applyAlignment="1">
      <alignment horizontal="center" vertical="center"/>
    </xf>
    <xf numFmtId="0" fontId="254" fillId="2" borderId="1" xfId="115" applyFont="1" applyFill="1" applyBorder="1" applyAlignment="1">
      <alignment horizontal="center" vertical="center" readingOrder="2"/>
    </xf>
    <xf numFmtId="49" fontId="254" fillId="2" borderId="1" xfId="116" applyNumberFormat="1" applyFont="1" applyFill="1" applyBorder="1" applyAlignment="1">
      <alignment horizontal="center" vertical="center" readingOrder="2"/>
    </xf>
    <xf numFmtId="1" fontId="254" fillId="2" borderId="1" xfId="116" applyNumberFormat="1" applyFont="1" applyFill="1" applyBorder="1" applyAlignment="1">
      <alignment horizontal="center" vertical="center" readingOrder="2"/>
    </xf>
    <xf numFmtId="3" fontId="254" fillId="2" borderId="1" xfId="116" applyNumberFormat="1" applyFont="1" applyFill="1" applyBorder="1" applyAlignment="1">
      <alignment horizontal="center" vertical="center"/>
    </xf>
    <xf numFmtId="0" fontId="254" fillId="2" borderId="1" xfId="116" applyFont="1" applyFill="1" applyBorder="1" applyAlignment="1">
      <alignment horizontal="center" vertical="center" readingOrder="2"/>
    </xf>
    <xf numFmtId="49" fontId="254" fillId="2" borderId="1" xfId="117" applyNumberFormat="1" applyFont="1" applyFill="1" applyBorder="1" applyAlignment="1">
      <alignment horizontal="center" vertical="center" readingOrder="2"/>
    </xf>
    <xf numFmtId="1" fontId="254" fillId="2" borderId="1" xfId="117" applyNumberFormat="1" applyFont="1" applyFill="1" applyBorder="1" applyAlignment="1">
      <alignment horizontal="center" vertical="center" readingOrder="2"/>
    </xf>
    <xf numFmtId="3" fontId="254" fillId="2" borderId="1" xfId="117" applyNumberFormat="1" applyFont="1" applyFill="1" applyBorder="1" applyAlignment="1">
      <alignment horizontal="center" vertical="center"/>
    </xf>
    <xf numFmtId="0" fontId="254" fillId="2" borderId="1" xfId="117" applyFont="1" applyFill="1" applyBorder="1" applyAlignment="1">
      <alignment horizontal="center" vertical="center" readingOrder="2"/>
    </xf>
    <xf numFmtId="49" fontId="254" fillId="2" borderId="1" xfId="120" applyNumberFormat="1" applyFont="1" applyFill="1" applyBorder="1" applyAlignment="1">
      <alignment horizontal="center" vertical="center" readingOrder="2"/>
    </xf>
    <xf numFmtId="1" fontId="254" fillId="2" borderId="1" xfId="120" applyNumberFormat="1" applyFont="1" applyFill="1" applyBorder="1" applyAlignment="1">
      <alignment horizontal="center" vertical="center" readingOrder="2"/>
    </xf>
    <xf numFmtId="3" fontId="254" fillId="2" borderId="1" xfId="120" applyNumberFormat="1" applyFont="1" applyFill="1" applyBorder="1" applyAlignment="1">
      <alignment horizontal="center" vertical="center"/>
    </xf>
    <xf numFmtId="0" fontId="254" fillId="2" borderId="1" xfId="120" applyFont="1" applyFill="1" applyBorder="1" applyAlignment="1">
      <alignment horizontal="center" vertical="center" readingOrder="2"/>
    </xf>
    <xf numFmtId="49" fontId="254" fillId="2" borderId="1" xfId="123" applyNumberFormat="1" applyFont="1" applyFill="1" applyBorder="1" applyAlignment="1">
      <alignment horizontal="center" vertical="center" readingOrder="2"/>
    </xf>
    <xf numFmtId="1" fontId="254" fillId="2" borderId="1" xfId="123" applyNumberFormat="1" applyFont="1" applyFill="1" applyBorder="1" applyAlignment="1">
      <alignment horizontal="center" vertical="center" readingOrder="2"/>
    </xf>
    <xf numFmtId="3" fontId="254" fillId="2" borderId="1" xfId="123" applyNumberFormat="1" applyFont="1" applyFill="1" applyBorder="1" applyAlignment="1">
      <alignment horizontal="center" vertical="center"/>
    </xf>
    <xf numFmtId="0" fontId="254" fillId="2" borderId="1" xfId="123" applyFont="1" applyFill="1" applyBorder="1" applyAlignment="1">
      <alignment horizontal="center" vertical="center" readingOrder="2"/>
    </xf>
    <xf numFmtId="49" fontId="254" fillId="2" borderId="1" xfId="124" applyNumberFormat="1" applyFont="1" applyFill="1" applyBorder="1" applyAlignment="1">
      <alignment horizontal="center" vertical="center" readingOrder="2"/>
    </xf>
    <xf numFmtId="1" fontId="254" fillId="2" borderId="1" xfId="124" applyNumberFormat="1" applyFont="1" applyFill="1" applyBorder="1" applyAlignment="1">
      <alignment horizontal="center" vertical="center" readingOrder="2"/>
    </xf>
    <xf numFmtId="3" fontId="254" fillId="2" borderId="1" xfId="124" applyNumberFormat="1" applyFont="1" applyFill="1" applyBorder="1" applyAlignment="1">
      <alignment horizontal="center" vertical="center"/>
    </xf>
    <xf numFmtId="0" fontId="254" fillId="2" borderId="1" xfId="124" applyFont="1" applyFill="1" applyBorder="1" applyAlignment="1">
      <alignment horizontal="center" vertical="center" readingOrder="2"/>
    </xf>
    <xf numFmtId="49" fontId="254" fillId="2" borderId="1" xfId="126" applyNumberFormat="1" applyFont="1" applyFill="1" applyBorder="1" applyAlignment="1">
      <alignment horizontal="center" vertical="center" readingOrder="2"/>
    </xf>
    <xf numFmtId="1" fontId="254" fillId="2" borderId="1" xfId="126" applyNumberFormat="1" applyFont="1" applyFill="1" applyBorder="1" applyAlignment="1">
      <alignment horizontal="center" vertical="center" readingOrder="2"/>
    </xf>
    <xf numFmtId="3" fontId="254" fillId="2" borderId="1" xfId="126" applyNumberFormat="1" applyFont="1" applyFill="1" applyBorder="1" applyAlignment="1">
      <alignment horizontal="center" vertical="center"/>
    </xf>
    <xf numFmtId="0" fontId="254" fillId="2" borderId="1" xfId="126" applyFont="1" applyFill="1" applyBorder="1" applyAlignment="1">
      <alignment horizontal="center" vertical="center" readingOrder="2"/>
    </xf>
    <xf numFmtId="49" fontId="254" fillId="2" borderId="1" xfId="128" applyNumberFormat="1" applyFont="1" applyFill="1" applyBorder="1" applyAlignment="1">
      <alignment horizontal="center" vertical="center" readingOrder="2"/>
    </xf>
    <xf numFmtId="1" fontId="254" fillId="2" borderId="1" xfId="128" applyNumberFormat="1" applyFont="1" applyFill="1" applyBorder="1" applyAlignment="1">
      <alignment horizontal="center" vertical="center" readingOrder="2"/>
    </xf>
    <xf numFmtId="3" fontId="254" fillId="2" borderId="1" xfId="128" applyNumberFormat="1" applyFont="1" applyFill="1" applyBorder="1" applyAlignment="1">
      <alignment horizontal="center" vertical="center"/>
    </xf>
    <xf numFmtId="0" fontId="254" fillId="2" borderId="1" xfId="128" applyFont="1" applyFill="1" applyBorder="1" applyAlignment="1">
      <alignment horizontal="center" vertical="center" readingOrder="2"/>
    </xf>
    <xf numFmtId="49" fontId="254" fillId="2" borderId="1" xfId="129" applyNumberFormat="1" applyFont="1" applyFill="1" applyBorder="1" applyAlignment="1">
      <alignment horizontal="center" vertical="center" readingOrder="2"/>
    </xf>
    <xf numFmtId="1" fontId="254" fillId="2" borderId="1" xfId="129" applyNumberFormat="1" applyFont="1" applyFill="1" applyBorder="1" applyAlignment="1">
      <alignment horizontal="center" vertical="center" readingOrder="2"/>
    </xf>
    <xf numFmtId="3" fontId="254" fillId="2" borderId="1" xfId="129" applyNumberFormat="1" applyFont="1" applyFill="1" applyBorder="1" applyAlignment="1">
      <alignment horizontal="center" vertical="center"/>
    </xf>
    <xf numFmtId="0" fontId="254" fillId="2" borderId="1" xfId="129" applyFont="1" applyFill="1" applyBorder="1" applyAlignment="1">
      <alignment horizontal="center" vertical="center" readingOrder="2"/>
    </xf>
    <xf numFmtId="49" fontId="254" fillId="2" borderId="1" xfId="130" applyNumberFormat="1" applyFont="1" applyFill="1" applyBorder="1" applyAlignment="1">
      <alignment horizontal="center" vertical="center" readingOrder="2"/>
    </xf>
    <xf numFmtId="1" fontId="254" fillId="2" borderId="1" xfId="130" applyNumberFormat="1" applyFont="1" applyFill="1" applyBorder="1" applyAlignment="1">
      <alignment horizontal="center" vertical="center" readingOrder="2"/>
    </xf>
    <xf numFmtId="3" fontId="254" fillId="2" borderId="1" xfId="130" applyNumberFormat="1" applyFont="1" applyFill="1" applyBorder="1" applyAlignment="1">
      <alignment horizontal="center" vertical="center"/>
    </xf>
    <xf numFmtId="0" fontId="254" fillId="2" borderId="1" xfId="130" applyFont="1" applyFill="1" applyBorder="1" applyAlignment="1">
      <alignment horizontal="center" vertical="center" readingOrder="2"/>
    </xf>
    <xf numFmtId="49" fontId="254" fillId="2" borderId="1" xfId="131" applyNumberFormat="1" applyFont="1" applyFill="1" applyBorder="1" applyAlignment="1">
      <alignment horizontal="center" vertical="center" readingOrder="2"/>
    </xf>
    <xf numFmtId="1" fontId="254" fillId="2" borderId="1" xfId="131" applyNumberFormat="1" applyFont="1" applyFill="1" applyBorder="1" applyAlignment="1">
      <alignment horizontal="center" vertical="center" readingOrder="2"/>
    </xf>
    <xf numFmtId="3" fontId="254" fillId="2" borderId="1" xfId="131" applyNumberFormat="1" applyFont="1" applyFill="1" applyBorder="1" applyAlignment="1">
      <alignment horizontal="center" vertical="center"/>
    </xf>
    <xf numFmtId="0" fontId="254" fillId="2" borderId="1" xfId="131" applyFont="1" applyFill="1" applyBorder="1" applyAlignment="1">
      <alignment horizontal="center" vertical="center" readingOrder="2"/>
    </xf>
    <xf numFmtId="0" fontId="254" fillId="2" borderId="1" xfId="132" applyFont="1" applyFill="1" applyBorder="1" applyAlignment="1">
      <alignment horizontal="center" vertical="center" readingOrder="2"/>
    </xf>
    <xf numFmtId="49" fontId="254" fillId="2" borderId="1" xfId="132" applyNumberFormat="1" applyFont="1" applyFill="1" applyBorder="1" applyAlignment="1">
      <alignment horizontal="center" vertical="center" readingOrder="2"/>
    </xf>
    <xf numFmtId="1" fontId="254" fillId="2" borderId="1" xfId="132" applyNumberFormat="1" applyFont="1" applyFill="1" applyBorder="1" applyAlignment="1">
      <alignment horizontal="center" vertical="center" readingOrder="2"/>
    </xf>
    <xf numFmtId="3" fontId="254" fillId="2" borderId="1" xfId="132" applyNumberFormat="1" applyFont="1" applyFill="1" applyBorder="1" applyAlignment="1">
      <alignment horizontal="center" vertical="center"/>
    </xf>
    <xf numFmtId="49" fontId="254" fillId="2" borderId="1" xfId="133" applyNumberFormat="1" applyFont="1" applyFill="1" applyBorder="1" applyAlignment="1">
      <alignment horizontal="center" vertical="center" readingOrder="2"/>
    </xf>
    <xf numFmtId="1" fontId="254" fillId="2" borderId="1" xfId="133" applyNumberFormat="1" applyFont="1" applyFill="1" applyBorder="1" applyAlignment="1">
      <alignment horizontal="center" vertical="center" readingOrder="2"/>
    </xf>
    <xf numFmtId="3" fontId="254" fillId="2" borderId="1" xfId="133" applyNumberFormat="1" applyFont="1" applyFill="1" applyBorder="1" applyAlignment="1">
      <alignment horizontal="center" vertical="center"/>
    </xf>
    <xf numFmtId="0" fontId="254" fillId="2" borderId="1" xfId="133" applyFont="1" applyFill="1" applyBorder="1" applyAlignment="1">
      <alignment horizontal="center" vertical="center" readingOrder="2"/>
    </xf>
    <xf numFmtId="49" fontId="254" fillId="2" borderId="1" xfId="134" applyNumberFormat="1" applyFont="1" applyFill="1" applyBorder="1" applyAlignment="1">
      <alignment horizontal="center" vertical="center" readingOrder="2"/>
    </xf>
    <xf numFmtId="1" fontId="254" fillId="2" borderId="1" xfId="134" applyNumberFormat="1" applyFont="1" applyFill="1" applyBorder="1" applyAlignment="1">
      <alignment horizontal="center" vertical="center" readingOrder="2"/>
    </xf>
    <xf numFmtId="3" fontId="254" fillId="2" borderId="1" xfId="134" applyNumberFormat="1" applyFont="1" applyFill="1" applyBorder="1" applyAlignment="1">
      <alignment horizontal="center" vertical="center"/>
    </xf>
    <xf numFmtId="49" fontId="254" fillId="2" borderId="1" xfId="135" applyNumberFormat="1" applyFont="1" applyFill="1" applyBorder="1" applyAlignment="1">
      <alignment horizontal="center" vertical="center" readingOrder="2"/>
    </xf>
    <xf numFmtId="1" fontId="254" fillId="2" borderId="1" xfId="135" applyNumberFormat="1" applyFont="1" applyFill="1" applyBorder="1" applyAlignment="1">
      <alignment horizontal="center" vertical="center" readingOrder="2"/>
    </xf>
    <xf numFmtId="3" fontId="254" fillId="2" borderId="1" xfId="135" applyNumberFormat="1" applyFont="1" applyFill="1" applyBorder="1" applyAlignment="1">
      <alignment horizontal="center" vertical="center"/>
    </xf>
    <xf numFmtId="0" fontId="254" fillId="2" borderId="1" xfId="134" applyFont="1" applyFill="1" applyBorder="1" applyAlignment="1">
      <alignment horizontal="center" vertical="center" readingOrder="2"/>
    </xf>
    <xf numFmtId="0" fontId="254" fillId="2" borderId="1" xfId="135" applyFont="1" applyFill="1" applyBorder="1" applyAlignment="1">
      <alignment horizontal="center" vertical="center" readingOrder="2"/>
    </xf>
    <xf numFmtId="49" fontId="254" fillId="2" borderId="1" xfId="136" applyNumberFormat="1" applyFont="1" applyFill="1" applyBorder="1" applyAlignment="1">
      <alignment horizontal="center" vertical="center" readingOrder="2"/>
    </xf>
    <xf numFmtId="1" fontId="254" fillId="2" borderId="1" xfId="136" applyNumberFormat="1" applyFont="1" applyFill="1" applyBorder="1" applyAlignment="1">
      <alignment horizontal="center" vertical="center" readingOrder="2"/>
    </xf>
    <xf numFmtId="3" fontId="254" fillId="2" borderId="1" xfId="136" applyNumberFormat="1" applyFont="1" applyFill="1" applyBorder="1" applyAlignment="1">
      <alignment horizontal="center" vertical="center"/>
    </xf>
    <xf numFmtId="0" fontId="254" fillId="2" borderId="1" xfId="136" applyFont="1" applyFill="1" applyBorder="1" applyAlignment="1">
      <alignment horizontal="center" vertical="center" readingOrder="2"/>
    </xf>
    <xf numFmtId="49" fontId="254" fillId="2" borderId="1" xfId="137" applyNumberFormat="1" applyFont="1" applyFill="1" applyBorder="1" applyAlignment="1">
      <alignment horizontal="center" vertical="center" readingOrder="2"/>
    </xf>
    <xf numFmtId="1" fontId="254" fillId="2" borderId="1" xfId="137" applyNumberFormat="1" applyFont="1" applyFill="1" applyBorder="1" applyAlignment="1">
      <alignment horizontal="center" vertical="center" readingOrder="2"/>
    </xf>
    <xf numFmtId="3" fontId="254" fillId="2" borderId="1" xfId="137" applyNumberFormat="1" applyFont="1" applyFill="1" applyBorder="1" applyAlignment="1">
      <alignment horizontal="center" vertical="center"/>
    </xf>
    <xf numFmtId="0" fontId="254" fillId="2" borderId="1" xfId="137" applyFont="1" applyFill="1" applyBorder="1" applyAlignment="1">
      <alignment horizontal="center" vertical="center" readingOrder="2"/>
    </xf>
    <xf numFmtId="49" fontId="254" fillId="2" borderId="1" xfId="138" applyNumberFormat="1" applyFont="1" applyFill="1" applyBorder="1" applyAlignment="1">
      <alignment horizontal="center" vertical="center" readingOrder="2"/>
    </xf>
    <xf numFmtId="1" fontId="254" fillId="2" borderId="1" xfId="138" applyNumberFormat="1" applyFont="1" applyFill="1" applyBorder="1" applyAlignment="1">
      <alignment horizontal="center" vertical="center" readingOrder="2"/>
    </xf>
    <xf numFmtId="3" fontId="254" fillId="2" borderId="1" xfId="138" applyNumberFormat="1" applyFont="1" applyFill="1" applyBorder="1" applyAlignment="1">
      <alignment horizontal="center" vertical="center"/>
    </xf>
    <xf numFmtId="0" fontId="254" fillId="2" borderId="1" xfId="138" applyFont="1" applyFill="1" applyBorder="1" applyAlignment="1">
      <alignment horizontal="center" vertical="center" readingOrder="2"/>
    </xf>
    <xf numFmtId="49" fontId="254" fillId="2" borderId="1" xfId="139" applyNumberFormat="1" applyFont="1" applyFill="1" applyBorder="1" applyAlignment="1">
      <alignment horizontal="center" vertical="center" readingOrder="2"/>
    </xf>
    <xf numFmtId="1" fontId="254" fillId="2" borderId="1" xfId="139" applyNumberFormat="1" applyFont="1" applyFill="1" applyBorder="1" applyAlignment="1">
      <alignment horizontal="center" vertical="center" readingOrder="2"/>
    </xf>
    <xf numFmtId="3" fontId="254" fillId="2" borderId="1" xfId="139" applyNumberFormat="1" applyFont="1" applyFill="1" applyBorder="1" applyAlignment="1">
      <alignment horizontal="center" vertical="center"/>
    </xf>
    <xf numFmtId="0" fontId="254" fillId="2" borderId="1" xfId="139" applyFont="1" applyFill="1" applyBorder="1" applyAlignment="1">
      <alignment horizontal="center" vertical="center" readingOrder="2"/>
    </xf>
    <xf numFmtId="49" fontId="254" fillId="2" borderId="1" xfId="140" applyNumberFormat="1" applyFont="1" applyFill="1" applyBorder="1" applyAlignment="1">
      <alignment horizontal="center" vertical="center" readingOrder="2"/>
    </xf>
    <xf numFmtId="1" fontId="254" fillId="2" borderId="1" xfId="140" applyNumberFormat="1" applyFont="1" applyFill="1" applyBorder="1" applyAlignment="1">
      <alignment horizontal="center" vertical="center" readingOrder="2"/>
    </xf>
    <xf numFmtId="3" fontId="254" fillId="2" borderId="1" xfId="140" applyNumberFormat="1" applyFont="1" applyFill="1" applyBorder="1" applyAlignment="1">
      <alignment horizontal="center" vertical="center"/>
    </xf>
    <xf numFmtId="0" fontId="254" fillId="2" borderId="1" xfId="140" applyFont="1" applyFill="1" applyBorder="1" applyAlignment="1">
      <alignment horizontal="center" vertical="center" readingOrder="2"/>
    </xf>
    <xf numFmtId="49" fontId="254" fillId="2" borderId="1" xfId="141" applyNumberFormat="1" applyFont="1" applyFill="1" applyBorder="1" applyAlignment="1">
      <alignment horizontal="center" vertical="center" readingOrder="2"/>
    </xf>
    <xf numFmtId="1" fontId="254" fillId="2" borderId="1" xfId="141" applyNumberFormat="1" applyFont="1" applyFill="1" applyBorder="1" applyAlignment="1">
      <alignment horizontal="center" vertical="center" readingOrder="2"/>
    </xf>
    <xf numFmtId="3" fontId="254" fillId="2" borderId="1" xfId="141" applyNumberFormat="1" applyFont="1" applyFill="1" applyBorder="1" applyAlignment="1">
      <alignment horizontal="center" vertical="center"/>
    </xf>
    <xf numFmtId="0" fontId="254" fillId="2" borderId="1" xfId="141" applyFont="1" applyFill="1" applyBorder="1" applyAlignment="1">
      <alignment horizontal="center" vertical="center" readingOrder="2"/>
    </xf>
    <xf numFmtId="49" fontId="254" fillId="2" borderId="1" xfId="142" applyNumberFormat="1" applyFont="1" applyFill="1" applyBorder="1" applyAlignment="1">
      <alignment horizontal="center" vertical="center" readingOrder="2"/>
    </xf>
    <xf numFmtId="1" fontId="254" fillId="2" borderId="1" xfId="142" applyNumberFormat="1" applyFont="1" applyFill="1" applyBorder="1" applyAlignment="1">
      <alignment horizontal="center" vertical="center" readingOrder="2"/>
    </xf>
    <xf numFmtId="3" fontId="254" fillId="2" borderId="1" xfId="142" applyNumberFormat="1" applyFont="1" applyFill="1" applyBorder="1" applyAlignment="1">
      <alignment horizontal="center" vertical="center"/>
    </xf>
    <xf numFmtId="0" fontId="254" fillId="2" borderId="1" xfId="142" applyFont="1" applyFill="1" applyBorder="1" applyAlignment="1">
      <alignment horizontal="center" vertical="center" readingOrder="2"/>
    </xf>
    <xf numFmtId="49" fontId="254" fillId="2" borderId="1" xfId="143" applyNumberFormat="1" applyFont="1" applyFill="1" applyBorder="1" applyAlignment="1">
      <alignment horizontal="center" vertical="center" readingOrder="2"/>
    </xf>
    <xf numFmtId="1" fontId="254" fillId="2" borderId="1" xfId="143" applyNumberFormat="1" applyFont="1" applyFill="1" applyBorder="1" applyAlignment="1">
      <alignment horizontal="center" vertical="center" readingOrder="2"/>
    </xf>
    <xf numFmtId="3" fontId="254" fillId="2" borderId="1" xfId="143" applyNumberFormat="1" applyFont="1" applyFill="1" applyBorder="1" applyAlignment="1">
      <alignment horizontal="center" vertical="center"/>
    </xf>
    <xf numFmtId="0" fontId="254" fillId="2" borderId="1" xfId="143" applyFont="1" applyFill="1" applyBorder="1" applyAlignment="1">
      <alignment horizontal="center" vertical="center" readingOrder="2"/>
    </xf>
    <xf numFmtId="49" fontId="254" fillId="2" borderId="1" xfId="144" applyNumberFormat="1" applyFont="1" applyFill="1" applyBorder="1" applyAlignment="1">
      <alignment horizontal="center" vertical="center" readingOrder="2"/>
    </xf>
    <xf numFmtId="1" fontId="254" fillId="2" borderId="1" xfId="144" applyNumberFormat="1" applyFont="1" applyFill="1" applyBorder="1" applyAlignment="1">
      <alignment horizontal="center" vertical="center" readingOrder="2"/>
    </xf>
    <xf numFmtId="3" fontId="254" fillId="2" borderId="1" xfId="144" applyNumberFormat="1" applyFont="1" applyFill="1" applyBorder="1" applyAlignment="1">
      <alignment horizontal="center" vertical="center"/>
    </xf>
    <xf numFmtId="0" fontId="254" fillId="2" borderId="1" xfId="144" applyFont="1" applyFill="1" applyBorder="1" applyAlignment="1">
      <alignment horizontal="center" vertical="center" readingOrder="2"/>
    </xf>
    <xf numFmtId="49" fontId="254" fillId="2" borderId="1" xfId="146" applyNumberFormat="1" applyFont="1" applyFill="1" applyBorder="1" applyAlignment="1">
      <alignment horizontal="center" vertical="center" readingOrder="2"/>
    </xf>
    <xf numFmtId="1" fontId="254" fillId="2" borderId="1" xfId="146" applyNumberFormat="1" applyFont="1" applyFill="1" applyBorder="1" applyAlignment="1">
      <alignment horizontal="center" vertical="center" readingOrder="2"/>
    </xf>
    <xf numFmtId="3" fontId="254" fillId="2" borderId="1" xfId="146" applyNumberFormat="1" applyFont="1" applyFill="1" applyBorder="1" applyAlignment="1">
      <alignment horizontal="center" vertical="center"/>
    </xf>
    <xf numFmtId="0" fontId="254" fillId="2" borderId="1" xfId="146" applyFont="1" applyFill="1" applyBorder="1" applyAlignment="1">
      <alignment horizontal="center" vertical="center" readingOrder="2"/>
    </xf>
    <xf numFmtId="49" fontId="254" fillId="2" borderId="1" xfId="147" applyNumberFormat="1" applyFont="1" applyFill="1" applyBorder="1" applyAlignment="1">
      <alignment horizontal="center" vertical="center" readingOrder="2"/>
    </xf>
    <xf numFmtId="1" fontId="254" fillId="2" borderId="1" xfId="147" applyNumberFormat="1" applyFont="1" applyFill="1" applyBorder="1" applyAlignment="1">
      <alignment horizontal="center" vertical="center" readingOrder="2"/>
    </xf>
    <xf numFmtId="3" fontId="254" fillId="2" borderId="1" xfId="147" applyNumberFormat="1" applyFont="1" applyFill="1" applyBorder="1" applyAlignment="1">
      <alignment horizontal="center" vertical="center"/>
    </xf>
    <xf numFmtId="0" fontId="254" fillId="2" borderId="1" xfId="147" applyFont="1" applyFill="1" applyBorder="1" applyAlignment="1">
      <alignment horizontal="center" vertical="center" readingOrder="2"/>
    </xf>
    <xf numFmtId="49" fontId="254" fillId="2" borderId="1" xfId="148" applyNumberFormat="1" applyFont="1" applyFill="1" applyBorder="1" applyAlignment="1">
      <alignment horizontal="center" vertical="center" readingOrder="2"/>
    </xf>
    <xf numFmtId="1" fontId="254" fillId="2" borderId="1" xfId="148" applyNumberFormat="1" applyFont="1" applyFill="1" applyBorder="1" applyAlignment="1">
      <alignment horizontal="center" vertical="center" readingOrder="2"/>
    </xf>
    <xf numFmtId="3" fontId="254" fillId="2" borderId="1" xfId="148" applyNumberFormat="1" applyFont="1" applyFill="1" applyBorder="1" applyAlignment="1">
      <alignment horizontal="center" vertical="center"/>
    </xf>
    <xf numFmtId="0" fontId="254" fillId="2" borderId="1" xfId="148" applyFont="1" applyFill="1" applyBorder="1" applyAlignment="1">
      <alignment horizontal="center" vertical="center" readingOrder="2"/>
    </xf>
    <xf numFmtId="49" fontId="254" fillId="2" borderId="1" xfId="149" applyNumberFormat="1" applyFont="1" applyFill="1" applyBorder="1" applyAlignment="1">
      <alignment horizontal="center" vertical="center" readingOrder="2"/>
    </xf>
    <xf numFmtId="1" fontId="254" fillId="2" borderId="1" xfId="149" applyNumberFormat="1" applyFont="1" applyFill="1" applyBorder="1" applyAlignment="1">
      <alignment horizontal="center" vertical="center" readingOrder="2"/>
    </xf>
    <xf numFmtId="3" fontId="254" fillId="2" borderId="1" xfId="149" applyNumberFormat="1" applyFont="1" applyFill="1" applyBorder="1" applyAlignment="1">
      <alignment horizontal="center" vertical="center"/>
    </xf>
    <xf numFmtId="0" fontId="254" fillId="2" borderId="1" xfId="149" applyFont="1" applyFill="1" applyBorder="1" applyAlignment="1">
      <alignment horizontal="center" vertical="center" readingOrder="2"/>
    </xf>
    <xf numFmtId="49" fontId="254" fillId="2" borderId="1" xfId="152" applyNumberFormat="1" applyFont="1" applyFill="1" applyBorder="1" applyAlignment="1">
      <alignment horizontal="center" vertical="center" readingOrder="2"/>
    </xf>
    <xf numFmtId="1" fontId="254" fillId="2" borderId="1" xfId="152" applyNumberFormat="1" applyFont="1" applyFill="1" applyBorder="1" applyAlignment="1">
      <alignment horizontal="center" vertical="center" readingOrder="2"/>
    </xf>
    <xf numFmtId="3" fontId="254" fillId="2" borderId="1" xfId="152" applyNumberFormat="1" applyFont="1" applyFill="1" applyBorder="1" applyAlignment="1">
      <alignment horizontal="center" vertical="center"/>
    </xf>
    <xf numFmtId="0" fontId="254" fillId="2" borderId="1" xfId="152" applyFont="1" applyFill="1" applyBorder="1" applyAlignment="1">
      <alignment horizontal="center" vertical="center" readingOrder="2"/>
    </xf>
    <xf numFmtId="49" fontId="254" fillId="2" borderId="1" xfId="153" applyNumberFormat="1" applyFont="1" applyFill="1" applyBorder="1" applyAlignment="1">
      <alignment horizontal="center" vertical="center" readingOrder="2"/>
    </xf>
    <xf numFmtId="1" fontId="254" fillId="2" borderId="1" xfId="153" applyNumberFormat="1" applyFont="1" applyFill="1" applyBorder="1" applyAlignment="1">
      <alignment horizontal="center" vertical="center" readingOrder="2"/>
    </xf>
    <xf numFmtId="3" fontId="254" fillId="2" borderId="1" xfId="153" applyNumberFormat="1" applyFont="1" applyFill="1" applyBorder="1" applyAlignment="1">
      <alignment horizontal="center" vertical="center"/>
    </xf>
    <xf numFmtId="0" fontId="254" fillId="2" borderId="1" xfId="153" applyFont="1" applyFill="1" applyBorder="1" applyAlignment="1">
      <alignment horizontal="center" vertical="center" readingOrder="2"/>
    </xf>
    <xf numFmtId="49" fontId="254" fillId="2" borderId="1" xfId="154" applyNumberFormat="1" applyFont="1" applyFill="1" applyBorder="1" applyAlignment="1">
      <alignment horizontal="center" vertical="center" readingOrder="2"/>
    </xf>
    <xf numFmtId="1" fontId="254" fillId="2" borderId="1" xfId="154" applyNumberFormat="1" applyFont="1" applyFill="1" applyBorder="1" applyAlignment="1">
      <alignment horizontal="center" vertical="center" readingOrder="2"/>
    </xf>
    <xf numFmtId="3" fontId="254" fillId="2" borderId="1" xfId="154" applyNumberFormat="1" applyFont="1" applyFill="1" applyBorder="1" applyAlignment="1">
      <alignment horizontal="center" vertical="center"/>
    </xf>
    <xf numFmtId="0" fontId="254" fillId="2" borderId="1" xfId="154" applyFont="1" applyFill="1" applyBorder="1" applyAlignment="1">
      <alignment horizontal="center" vertical="center" readingOrder="2"/>
    </xf>
    <xf numFmtId="49" fontId="254" fillId="2" borderId="1" xfId="155" applyNumberFormat="1" applyFont="1" applyFill="1" applyBorder="1" applyAlignment="1">
      <alignment horizontal="center" vertical="center" readingOrder="2"/>
    </xf>
    <xf numFmtId="1" fontId="254" fillId="2" borderId="1" xfId="155" applyNumberFormat="1" applyFont="1" applyFill="1" applyBorder="1" applyAlignment="1">
      <alignment horizontal="center" vertical="center" readingOrder="2"/>
    </xf>
    <xf numFmtId="3" fontId="254" fillId="2" borderId="1" xfId="155" applyNumberFormat="1" applyFont="1" applyFill="1" applyBorder="1" applyAlignment="1">
      <alignment horizontal="center" vertical="center"/>
    </xf>
    <xf numFmtId="0" fontId="254" fillId="2" borderId="1" xfId="155" applyFont="1" applyFill="1" applyBorder="1" applyAlignment="1">
      <alignment horizontal="center" vertical="center" readingOrder="2"/>
    </xf>
    <xf numFmtId="49" fontId="254" fillId="2" borderId="1" xfId="156" applyNumberFormat="1" applyFont="1" applyFill="1" applyBorder="1" applyAlignment="1">
      <alignment horizontal="center" vertical="center" readingOrder="2"/>
    </xf>
    <xf numFmtId="1" fontId="254" fillId="2" borderId="1" xfId="156" applyNumberFormat="1" applyFont="1" applyFill="1" applyBorder="1" applyAlignment="1">
      <alignment horizontal="center" vertical="center" readingOrder="2"/>
    </xf>
    <xf numFmtId="3" fontId="254" fillId="2" borderId="1" xfId="156" applyNumberFormat="1" applyFont="1" applyFill="1" applyBorder="1" applyAlignment="1">
      <alignment horizontal="center" vertical="center"/>
    </xf>
    <xf numFmtId="0" fontId="254" fillId="2" borderId="1" xfId="156" applyFont="1" applyFill="1" applyBorder="1" applyAlignment="1">
      <alignment horizontal="center" vertical="center" readingOrder="2"/>
    </xf>
    <xf numFmtId="49" fontId="254" fillId="2" borderId="1" xfId="157" applyNumberFormat="1" applyFont="1" applyFill="1" applyBorder="1" applyAlignment="1">
      <alignment horizontal="center" vertical="center" readingOrder="2"/>
    </xf>
    <xf numFmtId="1" fontId="254" fillId="2" borderId="1" xfId="157" applyNumberFormat="1" applyFont="1" applyFill="1" applyBorder="1" applyAlignment="1">
      <alignment horizontal="center" vertical="center" readingOrder="2"/>
    </xf>
    <xf numFmtId="3" fontId="254" fillId="2" borderId="1" xfId="157" applyNumberFormat="1" applyFont="1" applyFill="1" applyBorder="1" applyAlignment="1">
      <alignment horizontal="center" vertical="center"/>
    </xf>
    <xf numFmtId="0" fontId="254" fillId="2" borderId="1" xfId="157" applyFont="1" applyFill="1" applyBorder="1" applyAlignment="1">
      <alignment horizontal="center" vertical="center" readingOrder="2"/>
    </xf>
    <xf numFmtId="49" fontId="254" fillId="2" borderId="1" xfId="158" applyNumberFormat="1" applyFont="1" applyFill="1" applyBorder="1" applyAlignment="1">
      <alignment horizontal="center" vertical="center" readingOrder="2"/>
    </xf>
    <xf numFmtId="1" fontId="254" fillId="2" borderId="1" xfId="158" applyNumberFormat="1" applyFont="1" applyFill="1" applyBorder="1" applyAlignment="1">
      <alignment horizontal="center" vertical="center" readingOrder="2"/>
    </xf>
    <xf numFmtId="3" fontId="254" fillId="2" borderId="1" xfId="158" applyNumberFormat="1" applyFont="1" applyFill="1" applyBorder="1" applyAlignment="1">
      <alignment horizontal="center" vertical="center"/>
    </xf>
    <xf numFmtId="0" fontId="254" fillId="2" borderId="1" xfId="158" applyFont="1" applyFill="1" applyBorder="1" applyAlignment="1">
      <alignment horizontal="center" vertical="center" readingOrder="2"/>
    </xf>
    <xf numFmtId="49" fontId="254" fillId="2" borderId="1" xfId="159" applyNumberFormat="1" applyFont="1" applyFill="1" applyBorder="1" applyAlignment="1">
      <alignment horizontal="center" vertical="center" readingOrder="2"/>
    </xf>
    <xf numFmtId="1" fontId="254" fillId="2" borderId="1" xfId="159" applyNumberFormat="1" applyFont="1" applyFill="1" applyBorder="1" applyAlignment="1">
      <alignment horizontal="center" vertical="center" readingOrder="2"/>
    </xf>
    <xf numFmtId="3" fontId="254" fillId="2" borderId="1" xfId="159" applyNumberFormat="1" applyFont="1" applyFill="1" applyBorder="1" applyAlignment="1">
      <alignment horizontal="center" vertical="center"/>
    </xf>
    <xf numFmtId="0" fontId="254" fillId="2" borderId="1" xfId="159" applyFont="1" applyFill="1" applyBorder="1" applyAlignment="1">
      <alignment horizontal="center" vertical="center" readingOrder="2"/>
    </xf>
    <xf numFmtId="49" fontId="254" fillId="2" borderId="1" xfId="160" applyNumberFormat="1" applyFont="1" applyFill="1" applyBorder="1" applyAlignment="1">
      <alignment horizontal="center" vertical="center" readingOrder="2"/>
    </xf>
    <xf numFmtId="1" fontId="254" fillId="2" borderId="1" xfId="160" applyNumberFormat="1" applyFont="1" applyFill="1" applyBorder="1" applyAlignment="1">
      <alignment horizontal="center" vertical="center" readingOrder="2"/>
    </xf>
    <xf numFmtId="3" fontId="254" fillId="2" borderId="1" xfId="160" applyNumberFormat="1" applyFont="1" applyFill="1" applyBorder="1" applyAlignment="1">
      <alignment horizontal="center" vertical="center"/>
    </xf>
    <xf numFmtId="0" fontId="254" fillId="2" borderId="1" xfId="160" applyFont="1" applyFill="1" applyBorder="1" applyAlignment="1">
      <alignment horizontal="center" vertical="center" readingOrder="2"/>
    </xf>
    <xf numFmtId="49" fontId="254" fillId="2" borderId="1" xfId="161" applyNumberFormat="1" applyFont="1" applyFill="1" applyBorder="1" applyAlignment="1">
      <alignment horizontal="center" vertical="center" readingOrder="2"/>
    </xf>
    <xf numFmtId="1" fontId="254" fillId="2" borderId="1" xfId="161" applyNumberFormat="1" applyFont="1" applyFill="1" applyBorder="1" applyAlignment="1">
      <alignment horizontal="center" vertical="center" readingOrder="2"/>
    </xf>
    <xf numFmtId="3" fontId="254" fillId="2" borderId="1" xfId="161" applyNumberFormat="1" applyFont="1" applyFill="1" applyBorder="1" applyAlignment="1">
      <alignment horizontal="center" vertical="center"/>
    </xf>
    <xf numFmtId="0" fontId="254" fillId="2" borderId="1" xfId="161" applyFont="1" applyFill="1" applyBorder="1" applyAlignment="1">
      <alignment horizontal="center" vertical="center" readingOrder="2"/>
    </xf>
    <xf numFmtId="49" fontId="254" fillId="2" borderId="1" xfId="162" applyNumberFormat="1" applyFont="1" applyFill="1" applyBorder="1" applyAlignment="1">
      <alignment horizontal="center" vertical="center" readingOrder="2"/>
    </xf>
    <xf numFmtId="1" fontId="254" fillId="2" borderId="1" xfId="162" applyNumberFormat="1" applyFont="1" applyFill="1" applyBorder="1" applyAlignment="1">
      <alignment horizontal="center" vertical="center" readingOrder="2"/>
    </xf>
    <xf numFmtId="3" fontId="254" fillId="2" borderId="1" xfId="162" applyNumberFormat="1" applyFont="1" applyFill="1" applyBorder="1" applyAlignment="1">
      <alignment horizontal="center" vertical="center"/>
    </xf>
    <xf numFmtId="0" fontId="254" fillId="2" borderId="1" xfId="162" applyFont="1" applyFill="1" applyBorder="1" applyAlignment="1">
      <alignment horizontal="center" vertical="center" readingOrder="2"/>
    </xf>
    <xf numFmtId="0" fontId="264" fillId="6" borderId="11" xfId="0" applyFont="1" applyFill="1" applyBorder="1" applyProtection="1">
      <protection hidden="1"/>
    </xf>
    <xf numFmtId="0" fontId="266" fillId="5" borderId="12" xfId="0" applyFont="1" applyFill="1" applyBorder="1" applyAlignment="1" applyProtection="1">
      <alignment horizontal="center" vertical="center"/>
      <protection hidden="1"/>
    </xf>
    <xf numFmtId="0" fontId="266" fillId="3" borderId="12" xfId="0" applyFont="1" applyFill="1" applyBorder="1" applyAlignment="1" applyProtection="1">
      <alignment horizontal="center" vertical="center"/>
      <protection locked="0" hidden="1"/>
    </xf>
    <xf numFmtId="0" fontId="268" fillId="6" borderId="11" xfId="0" applyFont="1" applyFill="1" applyBorder="1" applyProtection="1">
      <protection hidden="1"/>
    </xf>
    <xf numFmtId="0" fontId="267" fillId="7" borderId="12" xfId="0" applyFont="1" applyFill="1" applyBorder="1" applyAlignment="1" applyProtection="1">
      <alignment horizontal="center"/>
      <protection hidden="1"/>
    </xf>
    <xf numFmtId="0" fontId="268" fillId="6" borderId="11" xfId="0" applyFont="1" applyFill="1" applyBorder="1" applyAlignment="1" applyProtection="1">
      <alignment horizontal="center" vertical="center" wrapText="1"/>
      <protection hidden="1"/>
    </xf>
    <xf numFmtId="0" fontId="269" fillId="7" borderId="12" xfId="0" applyFont="1" applyFill="1" applyBorder="1" applyAlignment="1" applyProtection="1">
      <alignment horizontal="center" vertical="center"/>
      <protection hidden="1"/>
    </xf>
    <xf numFmtId="49" fontId="254" fillId="2" borderId="1" xfId="164" applyNumberFormat="1" applyFont="1" applyFill="1" applyBorder="1" applyAlignment="1">
      <alignment horizontal="center" vertical="center" readingOrder="2"/>
    </xf>
    <xf numFmtId="1" fontId="254" fillId="2" borderId="1" xfId="164" applyNumberFormat="1" applyFont="1" applyFill="1" applyBorder="1" applyAlignment="1">
      <alignment horizontal="center" vertical="center" readingOrder="2"/>
    </xf>
    <xf numFmtId="3" fontId="254" fillId="2" borderId="1" xfId="164" applyNumberFormat="1" applyFont="1" applyFill="1" applyBorder="1" applyAlignment="1">
      <alignment horizontal="center" vertical="center"/>
    </xf>
    <xf numFmtId="0" fontId="254" fillId="2" borderId="1" xfId="164" applyFont="1" applyFill="1" applyBorder="1" applyAlignment="1">
      <alignment horizontal="center" vertical="center" readingOrder="2"/>
    </xf>
    <xf numFmtId="49" fontId="254" fillId="2" borderId="1" xfId="166" applyNumberFormat="1" applyFont="1" applyFill="1" applyBorder="1" applyAlignment="1">
      <alignment horizontal="center" vertical="center" readingOrder="2"/>
    </xf>
    <xf numFmtId="1" fontId="254" fillId="2" borderId="1" xfId="166" applyNumberFormat="1" applyFont="1" applyFill="1" applyBorder="1" applyAlignment="1">
      <alignment horizontal="center" vertical="center" readingOrder="2"/>
    </xf>
    <xf numFmtId="3" fontId="254" fillId="2" borderId="1" xfId="166" applyNumberFormat="1" applyFont="1" applyFill="1" applyBorder="1" applyAlignment="1">
      <alignment horizontal="center" vertical="center"/>
    </xf>
    <xf numFmtId="0" fontId="254" fillId="2" borderId="1" xfId="166" applyFont="1" applyFill="1" applyBorder="1" applyAlignment="1">
      <alignment horizontal="center" vertical="center" readingOrder="2"/>
    </xf>
    <xf numFmtId="49" fontId="254" fillId="2" borderId="1" xfId="167" applyNumberFormat="1" applyFont="1" applyFill="1" applyBorder="1" applyAlignment="1">
      <alignment horizontal="center" vertical="center" readingOrder="2"/>
    </xf>
    <xf numFmtId="1" fontId="254" fillId="2" borderId="1" xfId="167" applyNumberFormat="1" applyFont="1" applyFill="1" applyBorder="1" applyAlignment="1">
      <alignment horizontal="center" vertical="center" readingOrder="2"/>
    </xf>
    <xf numFmtId="3" fontId="254" fillId="2" borderId="1" xfId="167" applyNumberFormat="1" applyFont="1" applyFill="1" applyBorder="1" applyAlignment="1">
      <alignment horizontal="center" vertical="center"/>
    </xf>
    <xf numFmtId="0" fontId="254" fillId="2" borderId="1" xfId="167" applyFont="1" applyFill="1" applyBorder="1" applyAlignment="1">
      <alignment horizontal="center" vertical="center" readingOrder="2"/>
    </xf>
    <xf numFmtId="49" fontId="254" fillId="2" borderId="1" xfId="169" applyNumberFormat="1" applyFont="1" applyFill="1" applyBorder="1" applyAlignment="1">
      <alignment horizontal="center" vertical="center" readingOrder="2"/>
    </xf>
    <xf numFmtId="1" fontId="254" fillId="2" borderId="1" xfId="169" applyNumberFormat="1" applyFont="1" applyFill="1" applyBorder="1" applyAlignment="1">
      <alignment horizontal="center" vertical="center" readingOrder="2"/>
    </xf>
    <xf numFmtId="3" fontId="254" fillId="2" borderId="1" xfId="169" applyNumberFormat="1" applyFont="1" applyFill="1" applyBorder="1" applyAlignment="1">
      <alignment horizontal="center" vertical="center"/>
    </xf>
    <xf numFmtId="0" fontId="254" fillId="2" borderId="1" xfId="169" applyFont="1" applyFill="1" applyBorder="1" applyAlignment="1">
      <alignment horizontal="center" vertical="center" readingOrder="2"/>
    </xf>
    <xf numFmtId="49" fontId="254" fillId="2" borderId="1" xfId="170" applyNumberFormat="1" applyFont="1" applyFill="1" applyBorder="1" applyAlignment="1">
      <alignment horizontal="center" vertical="center" readingOrder="2"/>
    </xf>
    <xf numFmtId="1" fontId="254" fillId="2" borderId="1" xfId="170" applyNumberFormat="1" applyFont="1" applyFill="1" applyBorder="1" applyAlignment="1">
      <alignment horizontal="center" vertical="center" readingOrder="2"/>
    </xf>
    <xf numFmtId="3" fontId="254" fillId="2" borderId="1" xfId="170" applyNumberFormat="1" applyFont="1" applyFill="1" applyBorder="1" applyAlignment="1">
      <alignment horizontal="center" vertical="center"/>
    </xf>
    <xf numFmtId="0" fontId="254" fillId="2" borderId="1" xfId="170" applyFont="1" applyFill="1" applyBorder="1" applyAlignment="1">
      <alignment horizontal="center" vertical="center" readingOrder="2"/>
    </xf>
    <xf numFmtId="49" fontId="254" fillId="2" borderId="1" xfId="171" applyNumberFormat="1" applyFont="1" applyFill="1" applyBorder="1" applyAlignment="1">
      <alignment horizontal="center" vertical="center" readingOrder="2"/>
    </xf>
    <xf numFmtId="1" fontId="254" fillId="2" borderId="1" xfId="171" applyNumberFormat="1" applyFont="1" applyFill="1" applyBorder="1" applyAlignment="1">
      <alignment horizontal="center" vertical="center" readingOrder="2"/>
    </xf>
    <xf numFmtId="3" fontId="254" fillId="2" borderId="1" xfId="171" applyNumberFormat="1" applyFont="1" applyFill="1" applyBorder="1" applyAlignment="1">
      <alignment horizontal="center" vertical="center"/>
    </xf>
    <xf numFmtId="0" fontId="254" fillId="2" borderId="1" xfId="171" applyFont="1" applyFill="1" applyBorder="1" applyAlignment="1">
      <alignment horizontal="center" vertical="center" readingOrder="2"/>
    </xf>
    <xf numFmtId="49" fontId="254" fillId="2" borderId="1" xfId="172" applyNumberFormat="1" applyFont="1" applyFill="1" applyBorder="1" applyAlignment="1">
      <alignment horizontal="center" vertical="center" readingOrder="2"/>
    </xf>
    <xf numFmtId="1" fontId="254" fillId="2" borderId="1" xfId="172" applyNumberFormat="1" applyFont="1" applyFill="1" applyBorder="1" applyAlignment="1">
      <alignment horizontal="center" vertical="center" readingOrder="2"/>
    </xf>
    <xf numFmtId="3" fontId="254" fillId="2" borderId="1" xfId="172" applyNumberFormat="1" applyFont="1" applyFill="1" applyBorder="1" applyAlignment="1">
      <alignment horizontal="center" vertical="center"/>
    </xf>
    <xf numFmtId="0" fontId="254" fillId="2" borderId="1" xfId="172" applyFont="1" applyFill="1" applyBorder="1" applyAlignment="1">
      <alignment horizontal="center" vertical="center" readingOrder="2"/>
    </xf>
    <xf numFmtId="49" fontId="254" fillId="2" borderId="1" xfId="174" applyNumberFormat="1" applyFont="1" applyFill="1" applyBorder="1" applyAlignment="1">
      <alignment horizontal="center" vertical="center" readingOrder="2"/>
    </xf>
    <xf numFmtId="1" fontId="254" fillId="2" borderId="1" xfId="174" applyNumberFormat="1" applyFont="1" applyFill="1" applyBorder="1" applyAlignment="1">
      <alignment horizontal="center" vertical="center" readingOrder="2"/>
    </xf>
    <xf numFmtId="3" fontId="254" fillId="2" borderId="1" xfId="174" applyNumberFormat="1" applyFont="1" applyFill="1" applyBorder="1" applyAlignment="1">
      <alignment horizontal="center" vertical="center"/>
    </xf>
    <xf numFmtId="0" fontId="254" fillId="2" borderId="1" xfId="174" applyFont="1" applyFill="1" applyBorder="1" applyAlignment="1">
      <alignment horizontal="center" vertical="center" readingOrder="2"/>
    </xf>
    <xf numFmtId="49" fontId="254" fillId="2" borderId="1" xfId="0" applyNumberFormat="1" applyFont="1" applyFill="1" applyBorder="1" applyAlignment="1">
      <alignment horizontal="center" readingOrder="2"/>
    </xf>
    <xf numFmtId="1" fontId="254" fillId="2" borderId="1" xfId="0" applyNumberFormat="1" applyFont="1" applyFill="1" applyBorder="1" applyAlignment="1">
      <alignment horizontal="center" readingOrder="2"/>
    </xf>
    <xf numFmtId="3" fontId="254" fillId="2" borderId="1" xfId="0" applyNumberFormat="1" applyFont="1" applyFill="1" applyBorder="1" applyAlignment="1">
      <alignment horizontal="center"/>
    </xf>
    <xf numFmtId="0" fontId="254" fillId="2" borderId="1" xfId="0" applyFont="1" applyFill="1" applyBorder="1" applyAlignment="1">
      <alignment horizontal="center" readingOrder="2"/>
    </xf>
    <xf numFmtId="49" fontId="254" fillId="2" borderId="1" xfId="175" applyNumberFormat="1" applyFont="1" applyFill="1" applyBorder="1" applyAlignment="1">
      <alignment horizontal="center" vertical="center" readingOrder="2"/>
    </xf>
    <xf numFmtId="1" fontId="254" fillId="2" borderId="1" xfId="175" applyNumberFormat="1" applyFont="1" applyFill="1" applyBorder="1" applyAlignment="1">
      <alignment horizontal="center" vertical="center" readingOrder="2"/>
    </xf>
    <xf numFmtId="3" fontId="254" fillId="2" borderId="1" xfId="175" applyNumberFormat="1" applyFont="1" applyFill="1" applyBorder="1" applyAlignment="1">
      <alignment horizontal="center" vertical="center"/>
    </xf>
    <xf numFmtId="0" fontId="254" fillId="2" borderId="1" xfId="175" applyFont="1" applyFill="1" applyBorder="1" applyAlignment="1">
      <alignment horizontal="center" vertical="center" readingOrder="2"/>
    </xf>
    <xf numFmtId="49" fontId="254" fillId="2" borderId="1" xfId="176" applyNumberFormat="1" applyFont="1" applyFill="1" applyBorder="1" applyAlignment="1">
      <alignment horizontal="center" vertical="center" readingOrder="2"/>
    </xf>
    <xf numFmtId="1" fontId="254" fillId="2" borderId="1" xfId="176" applyNumberFormat="1" applyFont="1" applyFill="1" applyBorder="1" applyAlignment="1">
      <alignment horizontal="center" vertical="center" readingOrder="2"/>
    </xf>
    <xf numFmtId="3" fontId="254" fillId="2" borderId="1" xfId="176" applyNumberFormat="1" applyFont="1" applyFill="1" applyBorder="1" applyAlignment="1">
      <alignment horizontal="center" vertical="center"/>
    </xf>
    <xf numFmtId="0" fontId="254" fillId="2" borderId="1" xfId="176" applyFont="1" applyFill="1" applyBorder="1" applyAlignment="1">
      <alignment horizontal="center" vertical="center" readingOrder="2"/>
    </xf>
    <xf numFmtId="49" fontId="254" fillId="2" borderId="1" xfId="177" applyNumberFormat="1" applyFont="1" applyFill="1" applyBorder="1" applyAlignment="1">
      <alignment horizontal="center" vertical="center" readingOrder="2"/>
    </xf>
    <xf numFmtId="1" fontId="254" fillId="2" borderId="1" xfId="177" applyNumberFormat="1" applyFont="1" applyFill="1" applyBorder="1" applyAlignment="1">
      <alignment horizontal="center" vertical="center" readingOrder="2"/>
    </xf>
    <xf numFmtId="3" fontId="254" fillId="2" borderId="1" xfId="177" applyNumberFormat="1" applyFont="1" applyFill="1" applyBorder="1" applyAlignment="1">
      <alignment horizontal="center" vertical="center"/>
    </xf>
    <xf numFmtId="0" fontId="254" fillId="2" borderId="1" xfId="177" applyFont="1" applyFill="1" applyBorder="1" applyAlignment="1">
      <alignment horizontal="center" vertical="center" readingOrder="2"/>
    </xf>
    <xf numFmtId="49" fontId="254" fillId="2" borderId="1" xfId="178" applyNumberFormat="1" applyFont="1" applyFill="1" applyBorder="1" applyAlignment="1">
      <alignment horizontal="center" vertical="center" readingOrder="2"/>
    </xf>
    <xf numFmtId="1" fontId="254" fillId="2" borderId="1" xfId="178" applyNumberFormat="1" applyFont="1" applyFill="1" applyBorder="1" applyAlignment="1">
      <alignment horizontal="center" vertical="center" readingOrder="2"/>
    </xf>
    <xf numFmtId="3" fontId="254" fillId="2" borderId="1" xfId="178" applyNumberFormat="1" applyFont="1" applyFill="1" applyBorder="1" applyAlignment="1">
      <alignment horizontal="center" vertical="center"/>
    </xf>
    <xf numFmtId="0" fontId="254" fillId="2" borderId="1" xfId="178" applyFont="1" applyFill="1" applyBorder="1" applyAlignment="1">
      <alignment horizontal="center" vertical="center" readingOrder="2"/>
    </xf>
    <xf numFmtId="49" fontId="254" fillId="2" borderId="1" xfId="181" applyNumberFormat="1" applyFont="1" applyFill="1" applyBorder="1" applyAlignment="1">
      <alignment horizontal="center" vertical="center" readingOrder="2"/>
    </xf>
    <xf numFmtId="1" fontId="254" fillId="2" borderId="1" xfId="181" applyNumberFormat="1" applyFont="1" applyFill="1" applyBorder="1" applyAlignment="1">
      <alignment horizontal="center" vertical="center" readingOrder="2"/>
    </xf>
    <xf numFmtId="3" fontId="254" fillId="2" borderId="1" xfId="181" applyNumberFormat="1" applyFont="1" applyFill="1" applyBorder="1" applyAlignment="1">
      <alignment horizontal="center" vertical="center"/>
    </xf>
    <xf numFmtId="0" fontId="254" fillId="2" borderId="1" xfId="181" applyFont="1" applyFill="1" applyBorder="1" applyAlignment="1">
      <alignment horizontal="center" vertical="center" readingOrder="2"/>
    </xf>
    <xf numFmtId="49" fontId="254" fillId="2" borderId="1" xfId="182" applyNumberFormat="1" applyFont="1" applyFill="1" applyBorder="1" applyAlignment="1">
      <alignment horizontal="center" vertical="center" readingOrder="2"/>
    </xf>
    <xf numFmtId="1" fontId="254" fillId="2" borderId="1" xfId="182" applyNumberFormat="1" applyFont="1" applyFill="1" applyBorder="1" applyAlignment="1">
      <alignment horizontal="center" vertical="center" readingOrder="2"/>
    </xf>
    <xf numFmtId="3" fontId="254" fillId="2" borderId="1" xfId="182" applyNumberFormat="1" applyFont="1" applyFill="1" applyBorder="1" applyAlignment="1">
      <alignment horizontal="center" vertical="center"/>
    </xf>
    <xf numFmtId="0" fontId="254" fillId="2" borderId="1" xfId="182" applyFont="1" applyFill="1" applyBorder="1" applyAlignment="1">
      <alignment horizontal="center" vertical="center" readingOrder="2"/>
    </xf>
    <xf numFmtId="49" fontId="254" fillId="2" borderId="1" xfId="183" applyNumberFormat="1" applyFont="1" applyFill="1" applyBorder="1" applyAlignment="1">
      <alignment horizontal="center" vertical="center" readingOrder="2"/>
    </xf>
    <xf numFmtId="1" fontId="254" fillId="2" borderId="1" xfId="183" applyNumberFormat="1" applyFont="1" applyFill="1" applyBorder="1" applyAlignment="1">
      <alignment horizontal="center" vertical="center" readingOrder="2"/>
    </xf>
    <xf numFmtId="3" fontId="254" fillId="2" borderId="1" xfId="183" applyNumberFormat="1" applyFont="1" applyFill="1" applyBorder="1" applyAlignment="1">
      <alignment horizontal="center" vertical="center"/>
    </xf>
    <xf numFmtId="0" fontId="254" fillId="2" borderId="1" xfId="183" applyFont="1" applyFill="1" applyBorder="1" applyAlignment="1">
      <alignment horizontal="center" vertical="center" readingOrder="2"/>
    </xf>
    <xf numFmtId="49" fontId="254" fillId="2" borderId="1" xfId="185" applyNumberFormat="1" applyFont="1" applyFill="1" applyBorder="1" applyAlignment="1">
      <alignment horizontal="center" vertical="center" readingOrder="2"/>
    </xf>
    <xf numFmtId="1" fontId="254" fillId="2" borderId="1" xfId="185" applyNumberFormat="1" applyFont="1" applyFill="1" applyBorder="1" applyAlignment="1">
      <alignment horizontal="center" vertical="center" readingOrder="2"/>
    </xf>
    <xf numFmtId="3" fontId="254" fillId="2" borderId="1" xfId="185" applyNumberFormat="1" applyFont="1" applyFill="1" applyBorder="1" applyAlignment="1">
      <alignment horizontal="center" vertical="center"/>
    </xf>
    <xf numFmtId="0" fontId="254" fillId="2" borderId="1" xfId="185" applyFont="1" applyFill="1" applyBorder="1" applyAlignment="1">
      <alignment horizontal="center" vertical="center" readingOrder="2"/>
    </xf>
    <xf numFmtId="49" fontId="254" fillId="2" borderId="1" xfId="186" applyNumberFormat="1" applyFont="1" applyFill="1" applyBorder="1" applyAlignment="1">
      <alignment horizontal="center" vertical="center" readingOrder="2"/>
    </xf>
    <xf numFmtId="1" fontId="254" fillId="2" borderId="1" xfId="186" applyNumberFormat="1" applyFont="1" applyFill="1" applyBorder="1" applyAlignment="1">
      <alignment horizontal="center" vertical="center" readingOrder="2"/>
    </xf>
    <xf numFmtId="3" fontId="254" fillId="2" borderId="1" xfId="186" applyNumberFormat="1" applyFont="1" applyFill="1" applyBorder="1" applyAlignment="1">
      <alignment horizontal="center" vertical="center"/>
    </xf>
    <xf numFmtId="0" fontId="254" fillId="2" borderId="1" xfId="186" applyFont="1" applyFill="1" applyBorder="1" applyAlignment="1">
      <alignment horizontal="center" vertical="center" readingOrder="2"/>
    </xf>
    <xf numFmtId="49" fontId="254" fillId="2" borderId="1" xfId="188" applyNumberFormat="1" applyFont="1" applyFill="1" applyBorder="1" applyAlignment="1">
      <alignment horizontal="center" vertical="center" readingOrder="2"/>
    </xf>
    <xf numFmtId="1" fontId="254" fillId="2" borderId="1" xfId="188" applyNumberFormat="1" applyFont="1" applyFill="1" applyBorder="1" applyAlignment="1">
      <alignment horizontal="center" vertical="center" readingOrder="2"/>
    </xf>
    <xf numFmtId="3" fontId="254" fillId="2" borderId="1" xfId="188" applyNumberFormat="1" applyFont="1" applyFill="1" applyBorder="1" applyAlignment="1">
      <alignment horizontal="center" vertical="center"/>
    </xf>
    <xf numFmtId="0" fontId="254" fillId="2" borderId="1" xfId="188" applyFont="1" applyFill="1" applyBorder="1" applyAlignment="1">
      <alignment horizontal="center" vertical="center" readingOrder="2"/>
    </xf>
    <xf numFmtId="49" fontId="254" fillId="2" borderId="1" xfId="189" applyNumberFormat="1" applyFont="1" applyFill="1" applyBorder="1" applyAlignment="1">
      <alignment horizontal="center" vertical="center" readingOrder="2"/>
    </xf>
    <xf numFmtId="1" fontId="254" fillId="2" borderId="1" xfId="189" applyNumberFormat="1" applyFont="1" applyFill="1" applyBorder="1" applyAlignment="1">
      <alignment horizontal="center" vertical="center" readingOrder="2"/>
    </xf>
    <xf numFmtId="3" fontId="254" fillId="2" borderId="1" xfId="189" applyNumberFormat="1" applyFont="1" applyFill="1" applyBorder="1" applyAlignment="1">
      <alignment horizontal="center" vertical="center"/>
    </xf>
    <xf numFmtId="0" fontId="254" fillId="2" borderId="1" xfId="189" applyFont="1" applyFill="1" applyBorder="1" applyAlignment="1">
      <alignment horizontal="center" vertical="center" readingOrder="2"/>
    </xf>
    <xf numFmtId="49" fontId="254" fillId="2" borderId="1" xfId="190" applyNumberFormat="1" applyFont="1" applyFill="1" applyBorder="1" applyAlignment="1">
      <alignment horizontal="center" vertical="center" readingOrder="2"/>
    </xf>
    <xf numFmtId="1" fontId="254" fillId="2" borderId="1" xfId="190" applyNumberFormat="1" applyFont="1" applyFill="1" applyBorder="1" applyAlignment="1">
      <alignment horizontal="center" vertical="center" readingOrder="2"/>
    </xf>
    <xf numFmtId="3" fontId="254" fillId="2" borderId="1" xfId="190" applyNumberFormat="1" applyFont="1" applyFill="1" applyBorder="1" applyAlignment="1">
      <alignment horizontal="center" vertical="center"/>
    </xf>
    <xf numFmtId="0" fontId="254" fillId="2" borderId="1" xfId="190" applyFont="1" applyFill="1" applyBorder="1" applyAlignment="1">
      <alignment horizontal="center" vertical="center" readingOrder="2"/>
    </xf>
    <xf numFmtId="49" fontId="254" fillId="2" borderId="1" xfId="191" applyNumberFormat="1" applyFont="1" applyFill="1" applyBorder="1" applyAlignment="1">
      <alignment horizontal="center" vertical="center" readingOrder="2"/>
    </xf>
    <xf numFmtId="1" fontId="254" fillId="2" borderId="1" xfId="191" applyNumberFormat="1" applyFont="1" applyFill="1" applyBorder="1" applyAlignment="1">
      <alignment horizontal="center" vertical="center" readingOrder="2"/>
    </xf>
    <xf numFmtId="3" fontId="254" fillId="2" borderId="1" xfId="191" applyNumberFormat="1" applyFont="1" applyFill="1" applyBorder="1" applyAlignment="1">
      <alignment horizontal="center" vertical="center"/>
    </xf>
    <xf numFmtId="0" fontId="254" fillId="2" borderId="1" xfId="191" applyFont="1" applyFill="1" applyBorder="1" applyAlignment="1">
      <alignment horizontal="center" vertical="center" readingOrder="2"/>
    </xf>
    <xf numFmtId="49" fontId="254" fillId="2" borderId="1" xfId="192" applyNumberFormat="1" applyFont="1" applyFill="1" applyBorder="1" applyAlignment="1">
      <alignment horizontal="center" vertical="center" readingOrder="2"/>
    </xf>
    <xf numFmtId="1" fontId="254" fillId="2" borderId="1" xfId="192" applyNumberFormat="1" applyFont="1" applyFill="1" applyBorder="1" applyAlignment="1">
      <alignment horizontal="center" vertical="center" readingOrder="2"/>
    </xf>
    <xf numFmtId="3" fontId="254" fillId="2" borderId="1" xfId="192" applyNumberFormat="1" applyFont="1" applyFill="1" applyBorder="1" applyAlignment="1">
      <alignment horizontal="center" vertical="center"/>
    </xf>
    <xf numFmtId="0" fontId="254" fillId="2" borderId="1" xfId="192" applyFont="1" applyFill="1" applyBorder="1" applyAlignment="1">
      <alignment horizontal="center" vertical="center" readingOrder="2"/>
    </xf>
    <xf numFmtId="49" fontId="254" fillId="2" borderId="1" xfId="193" applyNumberFormat="1" applyFont="1" applyFill="1" applyBorder="1" applyAlignment="1">
      <alignment horizontal="center" vertical="center" readingOrder="2"/>
    </xf>
    <xf numFmtId="1" fontId="254" fillId="2" borderId="1" xfId="193" applyNumberFormat="1" applyFont="1" applyFill="1" applyBorder="1" applyAlignment="1">
      <alignment horizontal="center" vertical="center" readingOrder="2"/>
    </xf>
    <xf numFmtId="3" fontId="254" fillId="2" borderId="1" xfId="193" applyNumberFormat="1" applyFont="1" applyFill="1" applyBorder="1" applyAlignment="1">
      <alignment horizontal="center" vertical="center"/>
    </xf>
    <xf numFmtId="0" fontId="254" fillId="2" borderId="1" xfId="193" applyFont="1" applyFill="1" applyBorder="1" applyAlignment="1">
      <alignment horizontal="center" vertical="center" readingOrder="2"/>
    </xf>
    <xf numFmtId="49" fontId="254" fillId="2" borderId="1" xfId="194" applyNumberFormat="1" applyFont="1" applyFill="1" applyBorder="1" applyAlignment="1">
      <alignment horizontal="center" vertical="center" readingOrder="2"/>
    </xf>
    <xf numFmtId="1" fontId="254" fillId="2" borderId="1" xfId="194" applyNumberFormat="1" applyFont="1" applyFill="1" applyBorder="1" applyAlignment="1">
      <alignment horizontal="center" vertical="center" readingOrder="2"/>
    </xf>
    <xf numFmtId="3" fontId="254" fillId="2" borderId="1" xfId="194" applyNumberFormat="1" applyFont="1" applyFill="1" applyBorder="1" applyAlignment="1">
      <alignment horizontal="center" vertical="center"/>
    </xf>
    <xf numFmtId="0" fontId="254" fillId="2" borderId="1" xfId="194" applyFont="1" applyFill="1" applyBorder="1" applyAlignment="1">
      <alignment horizontal="center" vertical="center" readingOrder="2"/>
    </xf>
    <xf numFmtId="49" fontId="254" fillId="2" borderId="1" xfId="195" applyNumberFormat="1" applyFont="1" applyFill="1" applyBorder="1" applyAlignment="1">
      <alignment horizontal="center" vertical="center" readingOrder="2"/>
    </xf>
    <xf numFmtId="1" fontId="254" fillId="2" borderId="1" xfId="195" applyNumberFormat="1" applyFont="1" applyFill="1" applyBorder="1" applyAlignment="1">
      <alignment horizontal="center" vertical="center" readingOrder="2"/>
    </xf>
    <xf numFmtId="3" fontId="254" fillId="2" borderId="1" xfId="195" applyNumberFormat="1" applyFont="1" applyFill="1" applyBorder="1" applyAlignment="1">
      <alignment horizontal="center" vertical="center"/>
    </xf>
    <xf numFmtId="0" fontId="254" fillId="2" borderId="1" xfId="195" applyFont="1" applyFill="1" applyBorder="1" applyAlignment="1">
      <alignment horizontal="center" vertical="center" readingOrder="2"/>
    </xf>
    <xf numFmtId="49" fontId="254" fillId="2" borderId="1" xfId="196" applyNumberFormat="1" applyFont="1" applyFill="1" applyBorder="1" applyAlignment="1">
      <alignment horizontal="center" vertical="center" readingOrder="2"/>
    </xf>
    <xf numFmtId="1" fontId="254" fillId="2" borderId="1" xfId="196" applyNumberFormat="1" applyFont="1" applyFill="1" applyBorder="1" applyAlignment="1">
      <alignment horizontal="center" vertical="center" readingOrder="2"/>
    </xf>
    <xf numFmtId="3" fontId="254" fillId="2" borderId="1" xfId="196" applyNumberFormat="1" applyFont="1" applyFill="1" applyBorder="1" applyAlignment="1">
      <alignment horizontal="center" vertical="center"/>
    </xf>
    <xf numFmtId="0" fontId="254" fillId="2" borderId="1" xfId="196" applyFont="1" applyFill="1" applyBorder="1" applyAlignment="1">
      <alignment horizontal="center" vertical="center" readingOrder="2"/>
    </xf>
    <xf numFmtId="49" fontId="254" fillId="2" borderId="1" xfId="197" applyNumberFormat="1" applyFont="1" applyFill="1" applyBorder="1" applyAlignment="1">
      <alignment horizontal="center" vertical="center" readingOrder="2"/>
    </xf>
    <xf numFmtId="1" fontId="254" fillId="2" borderId="1" xfId="197" applyNumberFormat="1" applyFont="1" applyFill="1" applyBorder="1" applyAlignment="1">
      <alignment horizontal="center" vertical="center" readingOrder="2"/>
    </xf>
    <xf numFmtId="3" fontId="254" fillId="2" borderId="1" xfId="197" applyNumberFormat="1" applyFont="1" applyFill="1" applyBorder="1" applyAlignment="1">
      <alignment horizontal="center" vertical="center"/>
    </xf>
    <xf numFmtId="0" fontId="254" fillId="2" borderId="1" xfId="197" applyFont="1" applyFill="1" applyBorder="1" applyAlignment="1">
      <alignment horizontal="center" vertical="center" readingOrder="2"/>
    </xf>
    <xf numFmtId="49" fontId="254" fillId="2" borderId="1" xfId="198" applyNumberFormat="1" applyFont="1" applyFill="1" applyBorder="1" applyAlignment="1">
      <alignment horizontal="center" vertical="center" readingOrder="2"/>
    </xf>
    <xf numFmtId="1" fontId="254" fillId="2" borderId="1" xfId="198" applyNumberFormat="1" applyFont="1" applyFill="1" applyBorder="1" applyAlignment="1">
      <alignment horizontal="center" vertical="center" readingOrder="2"/>
    </xf>
    <xf numFmtId="3" fontId="254" fillId="2" borderId="1" xfId="198" applyNumberFormat="1" applyFont="1" applyFill="1" applyBorder="1" applyAlignment="1">
      <alignment horizontal="center" vertical="center"/>
    </xf>
    <xf numFmtId="0" fontId="254" fillId="2" borderId="1" xfId="198" applyFont="1" applyFill="1" applyBorder="1" applyAlignment="1">
      <alignment horizontal="center" vertical="center" readingOrder="2"/>
    </xf>
    <xf numFmtId="49" fontId="254" fillId="2" borderId="1" xfId="199" applyNumberFormat="1" applyFont="1" applyFill="1" applyBorder="1" applyAlignment="1">
      <alignment horizontal="center" vertical="center" readingOrder="2"/>
    </xf>
    <xf numFmtId="1" fontId="254" fillId="2" borderId="1" xfId="199" applyNumberFormat="1" applyFont="1" applyFill="1" applyBorder="1" applyAlignment="1">
      <alignment horizontal="center" vertical="center" readingOrder="2"/>
    </xf>
    <xf numFmtId="3" fontId="254" fillId="2" borderId="1" xfId="199" applyNumberFormat="1" applyFont="1" applyFill="1" applyBorder="1" applyAlignment="1">
      <alignment horizontal="center" vertical="center"/>
    </xf>
    <xf numFmtId="0" fontId="254" fillId="2" borderId="1" xfId="199" applyFont="1" applyFill="1" applyBorder="1" applyAlignment="1">
      <alignment horizontal="center" vertical="center" readingOrder="2"/>
    </xf>
    <xf numFmtId="49" fontId="254" fillId="2" borderId="1" xfId="200" applyNumberFormat="1" applyFont="1" applyFill="1" applyBorder="1" applyAlignment="1">
      <alignment horizontal="center" vertical="center" readingOrder="2"/>
    </xf>
    <xf numFmtId="1" fontId="254" fillId="2" borderId="1" xfId="200" applyNumberFormat="1" applyFont="1" applyFill="1" applyBorder="1" applyAlignment="1">
      <alignment horizontal="center" vertical="center" readingOrder="2"/>
    </xf>
    <xf numFmtId="3" fontId="254" fillId="2" borderId="1" xfId="200" applyNumberFormat="1" applyFont="1" applyFill="1" applyBorder="1" applyAlignment="1">
      <alignment horizontal="center" vertical="center"/>
    </xf>
    <xf numFmtId="0" fontId="254" fillId="2" borderId="1" xfId="200" applyFont="1" applyFill="1" applyBorder="1" applyAlignment="1">
      <alignment horizontal="center" vertical="center" readingOrder="2"/>
    </xf>
    <xf numFmtId="49" fontId="254" fillId="2" borderId="1" xfId="202" applyNumberFormat="1" applyFont="1" applyFill="1" applyBorder="1" applyAlignment="1">
      <alignment horizontal="center" vertical="center" readingOrder="2"/>
    </xf>
    <xf numFmtId="1" fontId="254" fillId="2" borderId="1" xfId="202" applyNumberFormat="1" applyFont="1" applyFill="1" applyBorder="1" applyAlignment="1">
      <alignment horizontal="center" vertical="center" readingOrder="2"/>
    </xf>
    <xf numFmtId="3" fontId="254" fillId="2" borderId="1" xfId="202" applyNumberFormat="1" applyFont="1" applyFill="1" applyBorder="1" applyAlignment="1">
      <alignment horizontal="center" vertical="center"/>
    </xf>
    <xf numFmtId="0" fontId="254" fillId="2" borderId="1" xfId="202" applyFont="1" applyFill="1" applyBorder="1" applyAlignment="1">
      <alignment horizontal="center" vertical="center" readingOrder="2"/>
    </xf>
    <xf numFmtId="49" fontId="254" fillId="2" borderId="1" xfId="203" applyNumberFormat="1" applyFont="1" applyFill="1" applyBorder="1" applyAlignment="1">
      <alignment horizontal="center" vertical="center" readingOrder="2"/>
    </xf>
    <xf numFmtId="1" fontId="254" fillId="2" borderId="1" xfId="203" applyNumberFormat="1" applyFont="1" applyFill="1" applyBorder="1" applyAlignment="1">
      <alignment horizontal="center" vertical="center" readingOrder="2"/>
    </xf>
    <xf numFmtId="3" fontId="254" fillId="2" borderId="1" xfId="203" applyNumberFormat="1" applyFont="1" applyFill="1" applyBorder="1" applyAlignment="1">
      <alignment horizontal="center" vertical="center"/>
    </xf>
    <xf numFmtId="0" fontId="254" fillId="2" borderId="1" xfId="203" applyFont="1" applyFill="1" applyBorder="1" applyAlignment="1">
      <alignment horizontal="center" vertical="center" readingOrder="2"/>
    </xf>
    <xf numFmtId="49" fontId="254" fillId="2" borderId="1" xfId="204" applyNumberFormat="1" applyFont="1" applyFill="1" applyBorder="1" applyAlignment="1">
      <alignment horizontal="center" vertical="center" readingOrder="2"/>
    </xf>
    <xf numFmtId="1" fontId="254" fillId="2" borderId="1" xfId="204" applyNumberFormat="1" applyFont="1" applyFill="1" applyBorder="1" applyAlignment="1">
      <alignment horizontal="center" vertical="center" readingOrder="2"/>
    </xf>
    <xf numFmtId="3" fontId="254" fillId="2" borderId="1" xfId="204" applyNumberFormat="1" applyFont="1" applyFill="1" applyBorder="1" applyAlignment="1">
      <alignment horizontal="center" vertical="center"/>
    </xf>
    <xf numFmtId="0" fontId="254" fillId="2" borderId="1" xfId="204" applyFont="1" applyFill="1" applyBorder="1" applyAlignment="1">
      <alignment horizontal="center" vertical="center" readingOrder="2"/>
    </xf>
    <xf numFmtId="49" fontId="254" fillId="2" borderId="1" xfId="205" applyNumberFormat="1" applyFont="1" applyFill="1" applyBorder="1" applyAlignment="1">
      <alignment horizontal="center" vertical="center" readingOrder="2"/>
    </xf>
    <xf numFmtId="1" fontId="254" fillId="2" borderId="1" xfId="205" applyNumberFormat="1" applyFont="1" applyFill="1" applyBorder="1" applyAlignment="1">
      <alignment horizontal="center" vertical="center" readingOrder="2"/>
    </xf>
    <xf numFmtId="3" fontId="254" fillId="2" borderId="1" xfId="205" applyNumberFormat="1" applyFont="1" applyFill="1" applyBorder="1" applyAlignment="1">
      <alignment horizontal="center" vertical="center"/>
    </xf>
    <xf numFmtId="0" fontId="254" fillId="2" borderId="1" xfId="205" applyFont="1" applyFill="1" applyBorder="1" applyAlignment="1">
      <alignment horizontal="center" vertical="center" readingOrder="2"/>
    </xf>
    <xf numFmtId="49" fontId="254" fillId="2" borderId="1" xfId="206" applyNumberFormat="1" applyFont="1" applyFill="1" applyBorder="1" applyAlignment="1">
      <alignment horizontal="center" vertical="center" readingOrder="2"/>
    </xf>
    <xf numFmtId="1" fontId="254" fillId="2" borderId="1" xfId="206" applyNumberFormat="1" applyFont="1" applyFill="1" applyBorder="1" applyAlignment="1">
      <alignment horizontal="center" vertical="center" readingOrder="2"/>
    </xf>
    <xf numFmtId="3" fontId="254" fillId="2" borderId="1" xfId="206" applyNumberFormat="1" applyFont="1" applyFill="1" applyBorder="1" applyAlignment="1">
      <alignment horizontal="center" vertical="center"/>
    </xf>
    <xf numFmtId="0" fontId="254" fillId="2" borderId="1" xfId="206" applyFont="1" applyFill="1" applyBorder="1" applyAlignment="1">
      <alignment horizontal="center" vertical="center" readingOrder="2"/>
    </xf>
    <xf numFmtId="49" fontId="254" fillId="2" borderId="1" xfId="207" applyNumberFormat="1" applyFont="1" applyFill="1" applyBorder="1" applyAlignment="1">
      <alignment horizontal="center" vertical="center" readingOrder="2"/>
    </xf>
    <xf numFmtId="1" fontId="254" fillId="2" borderId="1" xfId="207" applyNumberFormat="1" applyFont="1" applyFill="1" applyBorder="1" applyAlignment="1">
      <alignment horizontal="center" vertical="center" readingOrder="2"/>
    </xf>
    <xf numFmtId="3" fontId="254" fillId="2" borderId="1" xfId="207" applyNumberFormat="1" applyFont="1" applyFill="1" applyBorder="1" applyAlignment="1">
      <alignment horizontal="center" vertical="center"/>
    </xf>
    <xf numFmtId="0" fontId="254" fillId="2" borderId="1" xfId="207" applyFont="1" applyFill="1" applyBorder="1" applyAlignment="1">
      <alignment horizontal="center" vertical="center" readingOrder="2"/>
    </xf>
    <xf numFmtId="49" fontId="254" fillId="2" borderId="1" xfId="208" applyNumberFormat="1" applyFont="1" applyFill="1" applyBorder="1" applyAlignment="1">
      <alignment horizontal="center" vertical="center" readingOrder="2"/>
    </xf>
    <xf numFmtId="1" fontId="254" fillId="2" borderId="1" xfId="208" applyNumberFormat="1" applyFont="1" applyFill="1" applyBorder="1" applyAlignment="1">
      <alignment horizontal="center" vertical="center" readingOrder="2"/>
    </xf>
    <xf numFmtId="3" fontId="254" fillId="2" borderId="1" xfId="208" applyNumberFormat="1" applyFont="1" applyFill="1" applyBorder="1" applyAlignment="1">
      <alignment horizontal="center" vertical="center"/>
    </xf>
    <xf numFmtId="0" fontId="254" fillId="2" borderId="1" xfId="208" applyFont="1" applyFill="1" applyBorder="1" applyAlignment="1">
      <alignment horizontal="center" vertical="center" readingOrder="2"/>
    </xf>
    <xf numFmtId="49" fontId="254" fillId="2" borderId="1" xfId="209" applyNumberFormat="1" applyFont="1" applyFill="1" applyBorder="1" applyAlignment="1">
      <alignment horizontal="center" vertical="center" readingOrder="2"/>
    </xf>
    <xf numFmtId="1" fontId="254" fillId="2" borderId="1" xfId="209" applyNumberFormat="1" applyFont="1" applyFill="1" applyBorder="1" applyAlignment="1">
      <alignment horizontal="center" vertical="center" readingOrder="2"/>
    </xf>
    <xf numFmtId="3" fontId="254" fillId="2" borderId="1" xfId="209" applyNumberFormat="1" applyFont="1" applyFill="1" applyBorder="1" applyAlignment="1">
      <alignment horizontal="center" vertical="center"/>
    </xf>
    <xf numFmtId="0" fontId="254" fillId="2" borderId="1" xfId="209" applyFont="1" applyFill="1" applyBorder="1" applyAlignment="1">
      <alignment horizontal="center" vertical="center" readingOrder="2"/>
    </xf>
    <xf numFmtId="49" fontId="254" fillId="2" borderId="1" xfId="210" applyNumberFormat="1" applyFont="1" applyFill="1" applyBorder="1" applyAlignment="1">
      <alignment horizontal="center" vertical="center" readingOrder="2"/>
    </xf>
    <xf numFmtId="1" fontId="254" fillId="2" borderId="1" xfId="210" applyNumberFormat="1" applyFont="1" applyFill="1" applyBorder="1" applyAlignment="1">
      <alignment horizontal="center" vertical="center" readingOrder="2"/>
    </xf>
    <xf numFmtId="3" fontId="254" fillId="2" borderId="1" xfId="210" applyNumberFormat="1" applyFont="1" applyFill="1" applyBorder="1" applyAlignment="1">
      <alignment horizontal="center" vertical="center"/>
    </xf>
    <xf numFmtId="0" fontId="254" fillId="2" borderId="1" xfId="210" applyFont="1" applyFill="1" applyBorder="1" applyAlignment="1">
      <alignment horizontal="center" vertical="center" readingOrder="2"/>
    </xf>
    <xf numFmtId="49" fontId="254" fillId="2" borderId="1" xfId="211" applyNumberFormat="1" applyFont="1" applyFill="1" applyBorder="1" applyAlignment="1">
      <alignment horizontal="center" vertical="center" readingOrder="2"/>
    </xf>
    <xf numFmtId="1" fontId="254" fillId="2" borderId="1" xfId="211" applyNumberFormat="1" applyFont="1" applyFill="1" applyBorder="1" applyAlignment="1">
      <alignment horizontal="center" vertical="center" readingOrder="2"/>
    </xf>
    <xf numFmtId="3" fontId="254" fillId="2" borderId="1" xfId="211" applyNumberFormat="1" applyFont="1" applyFill="1" applyBorder="1" applyAlignment="1">
      <alignment horizontal="center" vertical="center"/>
    </xf>
    <xf numFmtId="0" fontId="254" fillId="2" borderId="1" xfId="211" applyFont="1" applyFill="1" applyBorder="1" applyAlignment="1">
      <alignment horizontal="center" vertical="center" readingOrder="2"/>
    </xf>
    <xf numFmtId="49" fontId="254" fillId="2" borderId="1" xfId="212" applyNumberFormat="1" applyFont="1" applyFill="1" applyBorder="1" applyAlignment="1">
      <alignment horizontal="center" vertical="center" readingOrder="2"/>
    </xf>
    <xf numFmtId="1" fontId="254" fillId="2" borderId="1" xfId="212" applyNumberFormat="1" applyFont="1" applyFill="1" applyBorder="1" applyAlignment="1">
      <alignment horizontal="center" vertical="center" readingOrder="2"/>
    </xf>
    <xf numFmtId="3" fontId="254" fillId="2" borderId="1" xfId="212" applyNumberFormat="1" applyFont="1" applyFill="1" applyBorder="1" applyAlignment="1">
      <alignment horizontal="center" vertical="center"/>
    </xf>
    <xf numFmtId="0" fontId="254" fillId="2" borderId="1" xfId="212" applyFont="1" applyFill="1" applyBorder="1" applyAlignment="1">
      <alignment horizontal="center" vertical="center" readingOrder="2"/>
    </xf>
    <xf numFmtId="49" fontId="254" fillId="2" borderId="1" xfId="213" applyNumberFormat="1" applyFont="1" applyFill="1" applyBorder="1" applyAlignment="1">
      <alignment horizontal="center" vertical="center" readingOrder="2"/>
    </xf>
    <xf numFmtId="1" fontId="254" fillId="2" borderId="1" xfId="213" applyNumberFormat="1" applyFont="1" applyFill="1" applyBorder="1" applyAlignment="1">
      <alignment horizontal="center" vertical="center" readingOrder="2"/>
    </xf>
    <xf numFmtId="3" fontId="254" fillId="2" borderId="1" xfId="213" applyNumberFormat="1" applyFont="1" applyFill="1" applyBorder="1" applyAlignment="1">
      <alignment horizontal="center" vertical="center"/>
    </xf>
    <xf numFmtId="0" fontId="254" fillId="2" borderId="1" xfId="213" applyFont="1" applyFill="1" applyBorder="1" applyAlignment="1">
      <alignment horizontal="center" vertical="center" readingOrder="2"/>
    </xf>
    <xf numFmtId="49" fontId="254" fillId="2" borderId="1" xfId="26" applyNumberFormat="1" applyFont="1" applyFill="1" applyBorder="1" applyAlignment="1">
      <alignment horizontal="center" vertical="center" readingOrder="2"/>
    </xf>
    <xf numFmtId="1" fontId="254" fillId="2" borderId="1" xfId="26" applyNumberFormat="1" applyFont="1" applyFill="1" applyBorder="1" applyAlignment="1">
      <alignment horizontal="center" vertical="center" readingOrder="2"/>
    </xf>
    <xf numFmtId="3" fontId="254" fillId="2" borderId="1" xfId="26" applyNumberFormat="1" applyFont="1" applyFill="1" applyBorder="1" applyAlignment="1">
      <alignment horizontal="center" vertical="center"/>
    </xf>
    <xf numFmtId="0" fontId="254" fillId="2" borderId="1" xfId="26" applyFont="1" applyFill="1" applyBorder="1" applyAlignment="1">
      <alignment horizontal="center" vertical="center" readingOrder="2"/>
    </xf>
    <xf numFmtId="49" fontId="254" fillId="2" borderId="1" xfId="27" applyNumberFormat="1" applyFont="1" applyFill="1" applyBorder="1" applyAlignment="1">
      <alignment horizontal="center" vertical="center" readingOrder="2"/>
    </xf>
    <xf numFmtId="1" fontId="254" fillId="2" borderId="1" xfId="27" applyNumberFormat="1" applyFont="1" applyFill="1" applyBorder="1" applyAlignment="1">
      <alignment horizontal="center" vertical="center" readingOrder="2"/>
    </xf>
    <xf numFmtId="3" fontId="254" fillId="2" borderId="1" xfId="27" applyNumberFormat="1" applyFont="1" applyFill="1" applyBorder="1" applyAlignment="1">
      <alignment horizontal="center" vertical="center"/>
    </xf>
    <xf numFmtId="0" fontId="254" fillId="2" borderId="1" xfId="27" applyFont="1" applyFill="1" applyBorder="1" applyAlignment="1">
      <alignment horizontal="center" vertical="center" readingOrder="2"/>
    </xf>
    <xf numFmtId="1" fontId="254" fillId="2" borderId="1" xfId="0" applyNumberFormat="1" applyFont="1" applyFill="1" applyBorder="1" applyAlignment="1">
      <alignment readingOrder="2"/>
    </xf>
    <xf numFmtId="49" fontId="254" fillId="2" borderId="1" xfId="94" applyNumberFormat="1" applyFont="1" applyFill="1" applyBorder="1" applyAlignment="1">
      <alignment horizontal="center" vertical="center" readingOrder="2"/>
    </xf>
    <xf numFmtId="1" fontId="254" fillId="2" borderId="1" xfId="94" applyNumberFormat="1" applyFont="1" applyFill="1" applyBorder="1" applyAlignment="1">
      <alignment horizontal="center" vertical="center" readingOrder="2"/>
    </xf>
    <xf numFmtId="3" fontId="254" fillId="2" borderId="1" xfId="94" applyNumberFormat="1" applyFont="1" applyFill="1" applyBorder="1" applyAlignment="1">
      <alignment horizontal="center" vertical="center"/>
    </xf>
    <xf numFmtId="0" fontId="254" fillId="2" borderId="1" xfId="94" applyFont="1" applyFill="1" applyBorder="1" applyAlignment="1">
      <alignment horizontal="center" vertical="center" readingOrder="2"/>
    </xf>
    <xf numFmtId="1" fontId="254" fillId="2" borderId="1" xfId="122" applyNumberFormat="1" applyFont="1" applyFill="1" applyBorder="1" applyAlignment="1">
      <alignment readingOrder="2"/>
    </xf>
    <xf numFmtId="1" fontId="254" fillId="2" borderId="1" xfId="172" applyNumberFormat="1" applyFont="1" applyFill="1" applyBorder="1" applyAlignment="1">
      <alignment readingOrder="2"/>
    </xf>
    <xf numFmtId="0" fontId="271" fillId="8" borderId="21" xfId="0" applyFont="1" applyFill="1" applyBorder="1" applyAlignment="1" applyProtection="1">
      <alignment horizontal="center" vertical="center"/>
      <protection hidden="1"/>
    </xf>
    <xf numFmtId="49" fontId="254" fillId="2" borderId="1" xfId="244" applyNumberFormat="1" applyFont="1" applyFill="1" applyBorder="1" applyAlignment="1">
      <alignment horizontal="center" vertical="center" readingOrder="2"/>
    </xf>
    <xf numFmtId="1" fontId="254" fillId="2" borderId="1" xfId="244" applyNumberFormat="1" applyFont="1" applyFill="1" applyBorder="1" applyAlignment="1">
      <alignment horizontal="center" vertical="center" readingOrder="2"/>
    </xf>
    <xf numFmtId="3" fontId="254" fillId="2" borderId="1" xfId="244" applyNumberFormat="1" applyFont="1" applyFill="1" applyBorder="1" applyAlignment="1">
      <alignment horizontal="center" vertical="center"/>
    </xf>
    <xf numFmtId="0" fontId="254" fillId="2" borderId="1" xfId="244" applyFont="1" applyFill="1" applyBorder="1" applyAlignment="1">
      <alignment horizontal="center" vertical="center" readingOrder="2"/>
    </xf>
    <xf numFmtId="49" fontId="254" fillId="2" borderId="1" xfId="245" applyNumberFormat="1" applyFont="1" applyFill="1" applyBorder="1" applyAlignment="1">
      <alignment horizontal="center" vertical="center" readingOrder="2"/>
    </xf>
    <xf numFmtId="1" fontId="254" fillId="2" borderId="1" xfId="245" applyNumberFormat="1" applyFont="1" applyFill="1" applyBorder="1" applyAlignment="1">
      <alignment horizontal="center" vertical="center" readingOrder="2"/>
    </xf>
    <xf numFmtId="3" fontId="254" fillId="2" borderId="1" xfId="245" applyNumberFormat="1" applyFont="1" applyFill="1" applyBorder="1" applyAlignment="1">
      <alignment horizontal="center" vertical="center"/>
    </xf>
    <xf numFmtId="0" fontId="254" fillId="2" borderId="1" xfId="245" applyFont="1" applyFill="1" applyBorder="1" applyAlignment="1">
      <alignment horizontal="center" vertical="center" readingOrder="2"/>
    </xf>
    <xf numFmtId="49" fontId="254" fillId="2" borderId="1" xfId="246" applyNumberFormat="1" applyFont="1" applyFill="1" applyBorder="1" applyAlignment="1">
      <alignment horizontal="center" vertical="center" readingOrder="2"/>
    </xf>
    <xf numFmtId="1" fontId="254" fillId="2" borderId="1" xfId="246" applyNumberFormat="1" applyFont="1" applyFill="1" applyBorder="1" applyAlignment="1">
      <alignment horizontal="center" vertical="center" readingOrder="2"/>
    </xf>
    <xf numFmtId="3" fontId="254" fillId="2" borderId="1" xfId="246" applyNumberFormat="1" applyFont="1" applyFill="1" applyBorder="1" applyAlignment="1">
      <alignment horizontal="center" vertical="center"/>
    </xf>
    <xf numFmtId="0" fontId="254" fillId="2" borderId="1" xfId="246" applyFont="1" applyFill="1" applyBorder="1" applyAlignment="1">
      <alignment horizontal="center" vertical="center" readingOrder="2"/>
    </xf>
    <xf numFmtId="49" fontId="254" fillId="2" borderId="1" xfId="247" applyNumberFormat="1" applyFont="1" applyFill="1" applyBorder="1" applyAlignment="1">
      <alignment horizontal="center" vertical="center" readingOrder="2"/>
    </xf>
    <xf numFmtId="1" fontId="254" fillId="2" borderId="1" xfId="247" applyNumberFormat="1" applyFont="1" applyFill="1" applyBorder="1" applyAlignment="1">
      <alignment horizontal="center" vertical="center" readingOrder="2"/>
    </xf>
    <xf numFmtId="3" fontId="254" fillId="2" borderId="1" xfId="247" applyNumberFormat="1" applyFont="1" applyFill="1" applyBorder="1" applyAlignment="1">
      <alignment horizontal="center" vertical="center"/>
    </xf>
    <xf numFmtId="0" fontId="254" fillId="2" borderId="1" xfId="247" applyFont="1" applyFill="1" applyBorder="1" applyAlignment="1">
      <alignment horizontal="center" vertical="center" readingOrder="2"/>
    </xf>
    <xf numFmtId="49" fontId="254" fillId="2" borderId="1" xfId="248" applyNumberFormat="1" applyFont="1" applyFill="1" applyBorder="1" applyAlignment="1">
      <alignment horizontal="center" vertical="center" readingOrder="2"/>
    </xf>
    <xf numFmtId="1" fontId="254" fillId="2" borderId="1" xfId="248" applyNumberFormat="1" applyFont="1" applyFill="1" applyBorder="1" applyAlignment="1">
      <alignment horizontal="center" vertical="center" readingOrder="2"/>
    </xf>
    <xf numFmtId="3" fontId="254" fillId="2" borderId="1" xfId="248" applyNumberFormat="1" applyFont="1" applyFill="1" applyBorder="1" applyAlignment="1">
      <alignment horizontal="center" vertical="center"/>
    </xf>
    <xf numFmtId="0" fontId="254" fillId="2" borderId="1" xfId="248" applyFont="1" applyFill="1" applyBorder="1" applyAlignment="1">
      <alignment horizontal="center" vertical="center" readingOrder="2"/>
    </xf>
    <xf numFmtId="49" fontId="254" fillId="2" borderId="1" xfId="249" applyNumberFormat="1" applyFont="1" applyFill="1" applyBorder="1" applyAlignment="1">
      <alignment horizontal="center" vertical="center" readingOrder="2"/>
    </xf>
    <xf numFmtId="1" fontId="254" fillId="2" borderId="1" xfId="249" applyNumberFormat="1" applyFont="1" applyFill="1" applyBorder="1" applyAlignment="1">
      <alignment horizontal="center" vertical="center" readingOrder="2"/>
    </xf>
    <xf numFmtId="3" fontId="254" fillId="2" borderId="1" xfId="249" applyNumberFormat="1" applyFont="1" applyFill="1" applyBorder="1" applyAlignment="1">
      <alignment horizontal="center" vertical="center"/>
    </xf>
    <xf numFmtId="0" fontId="254" fillId="2" borderId="1" xfId="249" applyFont="1" applyFill="1" applyBorder="1" applyAlignment="1">
      <alignment horizontal="center" vertical="center" readingOrder="2"/>
    </xf>
    <xf numFmtId="49" fontId="254" fillId="2" borderId="1" xfId="250" applyNumberFormat="1" applyFont="1" applyFill="1" applyBorder="1" applyAlignment="1">
      <alignment horizontal="center" vertical="center" readingOrder="2"/>
    </xf>
    <xf numFmtId="1" fontId="254" fillId="2" borderId="1" xfId="250" applyNumberFormat="1" applyFont="1" applyFill="1" applyBorder="1" applyAlignment="1">
      <alignment horizontal="center" vertical="center" readingOrder="2"/>
    </xf>
    <xf numFmtId="3" fontId="254" fillId="2" borderId="1" xfId="250" applyNumberFormat="1" applyFont="1" applyFill="1" applyBorder="1" applyAlignment="1">
      <alignment horizontal="center" vertical="center"/>
    </xf>
    <xf numFmtId="0" fontId="254" fillId="2" borderId="1" xfId="250" applyFont="1" applyFill="1" applyBorder="1" applyAlignment="1">
      <alignment horizontal="center" vertical="center" readingOrder="2"/>
    </xf>
    <xf numFmtId="49" fontId="254" fillId="2" borderId="1" xfId="251" applyNumberFormat="1" applyFont="1" applyFill="1" applyBorder="1" applyAlignment="1">
      <alignment horizontal="center" vertical="center" readingOrder="2"/>
    </xf>
    <xf numFmtId="1" fontId="254" fillId="2" borderId="1" xfId="251" applyNumberFormat="1" applyFont="1" applyFill="1" applyBorder="1" applyAlignment="1">
      <alignment horizontal="center" vertical="center" readingOrder="2"/>
    </xf>
    <xf numFmtId="3" fontId="254" fillId="2" borderId="1" xfId="251" applyNumberFormat="1" applyFont="1" applyFill="1" applyBorder="1" applyAlignment="1">
      <alignment horizontal="center" vertical="center"/>
    </xf>
    <xf numFmtId="0" fontId="254" fillId="2" borderId="1" xfId="251" applyFont="1" applyFill="1" applyBorder="1" applyAlignment="1">
      <alignment horizontal="center" vertical="center" readingOrder="2"/>
    </xf>
    <xf numFmtId="49" fontId="254" fillId="2" borderId="1" xfId="252" applyNumberFormat="1" applyFont="1" applyFill="1" applyBorder="1" applyAlignment="1">
      <alignment horizontal="center" vertical="center" readingOrder="2"/>
    </xf>
    <xf numFmtId="1" fontId="254" fillId="2" borderId="1" xfId="252" applyNumberFormat="1" applyFont="1" applyFill="1" applyBorder="1" applyAlignment="1">
      <alignment horizontal="center" vertical="center" readingOrder="2"/>
    </xf>
    <xf numFmtId="3" fontId="254" fillId="2" borderId="1" xfId="252" applyNumberFormat="1" applyFont="1" applyFill="1" applyBorder="1" applyAlignment="1">
      <alignment horizontal="center" vertical="center"/>
    </xf>
    <xf numFmtId="0" fontId="254" fillId="2" borderId="1" xfId="252" applyFont="1" applyFill="1" applyBorder="1" applyAlignment="1">
      <alignment horizontal="center" vertical="center" readingOrder="2"/>
    </xf>
    <xf numFmtId="0" fontId="282" fillId="10" borderId="22" xfId="0" applyFont="1" applyFill="1" applyBorder="1" applyAlignment="1">
      <alignment horizontal="center" vertical="center"/>
    </xf>
    <xf numFmtId="0" fontId="282" fillId="10" borderId="23" xfId="0" applyFont="1" applyFill="1" applyBorder="1" applyAlignment="1">
      <alignment horizontal="center" vertical="center"/>
    </xf>
    <xf numFmtId="0" fontId="282" fillId="10" borderId="24" xfId="0" applyFont="1" applyFill="1" applyBorder="1" applyAlignment="1">
      <alignment horizontal="center" vertical="center"/>
    </xf>
    <xf numFmtId="0" fontId="256" fillId="11" borderId="25" xfId="0" applyFont="1" applyFill="1" applyBorder="1" applyAlignment="1" applyProtection="1">
      <alignment horizontal="center" vertical="center"/>
      <protection locked="0"/>
    </xf>
    <xf numFmtId="0" fontId="256" fillId="11" borderId="26" xfId="0" applyFont="1" applyFill="1" applyBorder="1" applyAlignment="1" applyProtection="1">
      <alignment horizontal="center" vertical="center"/>
      <protection locked="0"/>
    </xf>
    <xf numFmtId="0" fontId="256" fillId="11" borderId="27" xfId="0" applyFont="1" applyFill="1" applyBorder="1" applyAlignment="1" applyProtection="1">
      <alignment horizontal="center" vertical="center"/>
      <protection locked="0"/>
    </xf>
    <xf numFmtId="0" fontId="274" fillId="5" borderId="13" xfId="0" applyFont="1" applyFill="1" applyBorder="1" applyAlignment="1">
      <alignment horizontal="center" vertical="center"/>
    </xf>
    <xf numFmtId="0" fontId="273" fillId="5" borderId="13" xfId="0" applyFont="1" applyFill="1" applyBorder="1" applyAlignment="1">
      <alignment horizontal="center" vertical="center"/>
    </xf>
    <xf numFmtId="0" fontId="273" fillId="5" borderId="12" xfId="0" applyFont="1" applyFill="1" applyBorder="1" applyAlignment="1">
      <alignment horizontal="center" vertical="center"/>
    </xf>
    <xf numFmtId="0" fontId="272" fillId="5" borderId="11" xfId="0" applyFont="1" applyFill="1" applyBorder="1" applyAlignment="1">
      <alignment horizontal="center" vertical="center"/>
    </xf>
    <xf numFmtId="0" fontId="272" fillId="5" borderId="13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</cellXfs>
  <cellStyles count="253">
    <cellStyle name="Normal" xfId="0" builtinId="0"/>
    <cellStyle name="Normal 10" xfId="9" xr:uid="{00000000-0005-0000-0000-000001000000}"/>
    <cellStyle name="Normal 100" xfId="99" xr:uid="{00000000-0005-0000-0000-000002000000}"/>
    <cellStyle name="Normal 101" xfId="100" xr:uid="{00000000-0005-0000-0000-000003000000}"/>
    <cellStyle name="Normal 102" xfId="101" xr:uid="{00000000-0005-0000-0000-000004000000}"/>
    <cellStyle name="Normal 103" xfId="102" xr:uid="{00000000-0005-0000-0000-000005000000}"/>
    <cellStyle name="Normal 104" xfId="103" xr:uid="{00000000-0005-0000-0000-000006000000}"/>
    <cellStyle name="Normal 105" xfId="104" xr:uid="{00000000-0005-0000-0000-000007000000}"/>
    <cellStyle name="Normal 106" xfId="105" xr:uid="{00000000-0005-0000-0000-000008000000}"/>
    <cellStyle name="Normal 107" xfId="106" xr:uid="{00000000-0005-0000-0000-000009000000}"/>
    <cellStyle name="Normal 108" xfId="107" xr:uid="{00000000-0005-0000-0000-00000A000000}"/>
    <cellStyle name="Normal 109" xfId="108" xr:uid="{00000000-0005-0000-0000-00000B000000}"/>
    <cellStyle name="Normal 11" xfId="10" xr:uid="{00000000-0005-0000-0000-00000C000000}"/>
    <cellStyle name="Normal 110" xfId="109" xr:uid="{00000000-0005-0000-0000-00000D000000}"/>
    <cellStyle name="Normal 111" xfId="110" xr:uid="{00000000-0005-0000-0000-00000E000000}"/>
    <cellStyle name="Normal 112" xfId="111" xr:uid="{00000000-0005-0000-0000-00000F000000}"/>
    <cellStyle name="Normal 113" xfId="112" xr:uid="{00000000-0005-0000-0000-000010000000}"/>
    <cellStyle name="Normal 114" xfId="113" xr:uid="{00000000-0005-0000-0000-000011000000}"/>
    <cellStyle name="Normal 115" xfId="114" xr:uid="{3502EB2E-2D1D-4DB4-A6EE-397B28DCBDB1}"/>
    <cellStyle name="Normal 116" xfId="115" xr:uid="{AAE8CB34-9631-4125-9FCC-C32CD488AA69}"/>
    <cellStyle name="Normal 117" xfId="116" xr:uid="{F062E737-7231-45E0-98E7-A8B92044AB7A}"/>
    <cellStyle name="Normal 118" xfId="117" xr:uid="{D67A5F86-17FD-4804-807D-F5A05B37A133}"/>
    <cellStyle name="Normal 119" xfId="118" xr:uid="{9FF816BE-8CBE-4430-A577-09F7B34BD3D3}"/>
    <cellStyle name="Normal 12" xfId="11" xr:uid="{00000000-0005-0000-0000-000012000000}"/>
    <cellStyle name="Normal 120" xfId="119" xr:uid="{0DB69FBF-278C-4744-A19C-E89D64900C58}"/>
    <cellStyle name="Normal 121" xfId="120" xr:uid="{DE3953A8-ED24-4F0F-A094-E03C5A2503BA}"/>
    <cellStyle name="Normal 122" xfId="121" xr:uid="{0E578230-E5E0-41F4-9EEC-8CB17EC021C5}"/>
    <cellStyle name="Normal 123" xfId="122" xr:uid="{727F2A01-EF3A-486E-98CE-A35CB67C1963}"/>
    <cellStyle name="Normal 124" xfId="123" xr:uid="{494AA99C-4093-44B7-86CC-C57B14024225}"/>
    <cellStyle name="Normal 125" xfId="124" xr:uid="{F8BE0057-06E8-4C4A-91CE-0B11BB40BE5B}"/>
    <cellStyle name="Normal 126" xfId="125" xr:uid="{FB9CE83A-D144-4E8C-909D-9483638C0927}"/>
    <cellStyle name="Normal 127" xfId="126" xr:uid="{87408931-D2E3-4D58-BE85-79D18EB8D331}"/>
    <cellStyle name="Normal 128" xfId="127" xr:uid="{93FB96CD-9763-42FB-BB5C-5B5DCD5D944B}"/>
    <cellStyle name="Normal 129" xfId="128" xr:uid="{96604A42-CA29-4ACC-9E21-15B2D4B67E4E}"/>
    <cellStyle name="Normal 13" xfId="12" xr:uid="{00000000-0005-0000-0000-000013000000}"/>
    <cellStyle name="Normal 130" xfId="129" xr:uid="{2C47B6A1-3AEE-44BC-92FF-6A516FD70EF6}"/>
    <cellStyle name="Normal 131" xfId="130" xr:uid="{B71E62E2-BE07-47CE-B036-15BEFA8150A6}"/>
    <cellStyle name="Normal 132" xfId="131" xr:uid="{FFD0B141-F277-41C6-8F14-0F4463097B1F}"/>
    <cellStyle name="Normal 133" xfId="132" xr:uid="{92BED7D2-42C3-4C67-81C2-E29271B59553}"/>
    <cellStyle name="Normal 134" xfId="133" xr:uid="{F11BD917-BE67-43D0-A5FC-349A5D23B71B}"/>
    <cellStyle name="Normal 135" xfId="134" xr:uid="{B0112963-6B61-49B0-94C7-50DC372C2D05}"/>
    <cellStyle name="Normal 136" xfId="135" xr:uid="{74551C74-E822-4D68-85E2-DF5599047B78}"/>
    <cellStyle name="Normal 137" xfId="136" xr:uid="{05763407-C837-42E0-AD27-3CFF3312801D}"/>
    <cellStyle name="Normal 138" xfId="137" xr:uid="{12FEA9B8-4D9C-4424-A559-F8F4C07527C9}"/>
    <cellStyle name="Normal 139" xfId="138" xr:uid="{EBF589C1-18EA-4C39-9AD7-1170137492C3}"/>
    <cellStyle name="Normal 14" xfId="13" xr:uid="{00000000-0005-0000-0000-000014000000}"/>
    <cellStyle name="Normal 140" xfId="139" xr:uid="{6EBAB272-0181-489A-A942-37A24DE11683}"/>
    <cellStyle name="Normal 141" xfId="140" xr:uid="{F4489D15-4ED1-4A42-8021-4E10DEFA8FA4}"/>
    <cellStyle name="Normal 142" xfId="141" xr:uid="{76F02351-7F33-4158-8F6D-D08F7C2BA00A}"/>
    <cellStyle name="Normal 143" xfId="142" xr:uid="{80CAD108-72B3-400D-90D7-E6710FFD2191}"/>
    <cellStyle name="Normal 144" xfId="143" xr:uid="{D51149FE-EF90-477E-9DCF-48D468ADFE2E}"/>
    <cellStyle name="Normal 145" xfId="144" xr:uid="{A5C60157-F076-4447-90BF-0D2915E8DD01}"/>
    <cellStyle name="Normal 146" xfId="145" xr:uid="{9E5F81E1-0D69-4864-8D16-63FFEBCD9A22}"/>
    <cellStyle name="Normal 147" xfId="146" xr:uid="{320123D0-263C-4D3C-9960-C4512B142450}"/>
    <cellStyle name="Normal 148" xfId="147" xr:uid="{C6E7DC0F-396F-4D67-B0A7-41987B311678}"/>
    <cellStyle name="Normal 149" xfId="148" xr:uid="{72048D57-D284-490A-AA84-3C9B2505A5BF}"/>
    <cellStyle name="Normal 15" xfId="14" xr:uid="{00000000-0005-0000-0000-000015000000}"/>
    <cellStyle name="Normal 150" xfId="149" xr:uid="{A2CFD2F1-CA16-473D-B945-5875F78CEB46}"/>
    <cellStyle name="Normal 151" xfId="150" xr:uid="{9DA5D68C-E4E1-478F-B366-D48FEEE3EE83}"/>
    <cellStyle name="Normal 152" xfId="151" xr:uid="{F7BB13E0-DE12-444F-ABA6-DF6C88B00BAB}"/>
    <cellStyle name="Normal 153" xfId="152" xr:uid="{085470F4-150E-4D36-A6F1-B444DA3571E7}"/>
    <cellStyle name="Normal 154" xfId="153" xr:uid="{BF5CDCE9-3A2D-4FEC-A525-83F39B58A859}"/>
    <cellStyle name="Normal 155" xfId="154" xr:uid="{F30609DD-7D79-48B7-BB4A-9D16B31A5E6E}"/>
    <cellStyle name="Normal 156" xfId="155" xr:uid="{48CED1CF-EF57-4637-86ED-B7E8FE5CF494}"/>
    <cellStyle name="Normal 157" xfId="156" xr:uid="{C8FE081E-480E-45E9-9F2D-50D11FCFF2D2}"/>
    <cellStyle name="Normal 158" xfId="157" xr:uid="{7609930B-6863-498E-A365-760BFAE2020F}"/>
    <cellStyle name="Normal 159" xfId="158" xr:uid="{D08599FF-7147-4C85-8C25-25D10871277D}"/>
    <cellStyle name="Normal 16" xfId="15" xr:uid="{00000000-0005-0000-0000-000016000000}"/>
    <cellStyle name="Normal 160" xfId="159" xr:uid="{76865472-FAA2-4967-A68B-C6C4881AC8E3}"/>
    <cellStyle name="Normal 161" xfId="160" xr:uid="{E13A6E5A-55A9-45D1-9C49-FCD8126BC241}"/>
    <cellStyle name="Normal 162" xfId="161" xr:uid="{9A4BD0E1-CA93-407E-B0AD-18895B4BAF1E}"/>
    <cellStyle name="Normal 163" xfId="162" xr:uid="{7F4042D1-0EAE-4638-999D-51D32349D2E7}"/>
    <cellStyle name="Normal 164" xfId="163" xr:uid="{04595270-02FA-4AE6-9883-DC6C3A73E947}"/>
    <cellStyle name="Normal 165" xfId="164" xr:uid="{380433D7-5796-4523-AC1E-20FB1D5CF5F8}"/>
    <cellStyle name="Normal 166" xfId="165" xr:uid="{0B730B7A-2880-4853-B5B1-063FF59EE9C1}"/>
    <cellStyle name="Normal 167" xfId="166" xr:uid="{682F0C05-2F46-40BA-AE47-A72DD9D13AEA}"/>
    <cellStyle name="Normal 168" xfId="167" xr:uid="{CE95A041-FD70-4305-8049-CB7B1A48C323}"/>
    <cellStyle name="Normal 169" xfId="168" xr:uid="{07DF1EDC-85F1-49E0-BD94-1ED251A1E3A6}"/>
    <cellStyle name="Normal 17" xfId="16" xr:uid="{00000000-0005-0000-0000-000017000000}"/>
    <cellStyle name="Normal 170" xfId="169" xr:uid="{4F6DFA8B-B13B-40F4-AFE4-B397D6D0BF3A}"/>
    <cellStyle name="Normal 171" xfId="170" xr:uid="{E6E09491-6978-4C41-AB6F-C8A93A581980}"/>
    <cellStyle name="Normal 172" xfId="171" xr:uid="{5DE4D1EC-C98A-4BA4-9D26-9C9C338196E0}"/>
    <cellStyle name="Normal 173" xfId="172" xr:uid="{DDDFC927-E353-4287-94E7-28C839255A51}"/>
    <cellStyle name="Normal 174" xfId="173" xr:uid="{B93AB4DE-6E6F-43FB-80D7-6C8354D77BAF}"/>
    <cellStyle name="Normal 175" xfId="174" xr:uid="{446DFE49-B531-48A2-A9F2-96551C2EBCA0}"/>
    <cellStyle name="Normal 176" xfId="175" xr:uid="{93477099-D0E1-498D-945A-BDFCC47E718E}"/>
    <cellStyle name="Normal 177" xfId="176" xr:uid="{8D55AE9E-7D1A-451E-B876-CF1DB86D1753}"/>
    <cellStyle name="Normal 178" xfId="177" xr:uid="{5857A2D5-6CDF-4140-B1C5-DDA00DA2E079}"/>
    <cellStyle name="Normal 179" xfId="178" xr:uid="{8F050827-E280-4F95-9DAE-0C824CAB31C3}"/>
    <cellStyle name="Normal 18" xfId="17" xr:uid="{00000000-0005-0000-0000-000018000000}"/>
    <cellStyle name="Normal 180" xfId="179" xr:uid="{A8CADB9C-0AF6-49FD-9E40-BA9248174963}"/>
    <cellStyle name="Normal 181" xfId="180" xr:uid="{1E6F3EBF-B899-49A7-9DD3-42D639548579}"/>
    <cellStyle name="Normal 182" xfId="181" xr:uid="{6E1B947C-EB5C-4A20-9FAE-377E11A9378D}"/>
    <cellStyle name="Normal 183" xfId="182" xr:uid="{32E5667C-147A-4EF2-AECF-D472F5AC0576}"/>
    <cellStyle name="Normal 184" xfId="183" xr:uid="{C6A76F0B-328F-4958-8BEC-5CECB6562381}"/>
    <cellStyle name="Normal 185" xfId="184" xr:uid="{26481950-5A40-49AD-8CD7-697E21E99BFF}"/>
    <cellStyle name="Normal 186" xfId="185" xr:uid="{FDDE81D6-5090-4852-AA1F-F597AD4EB054}"/>
    <cellStyle name="Normal 187" xfId="186" xr:uid="{1B4DE5E1-370D-475B-8B09-704714B29EFB}"/>
    <cellStyle name="Normal 188" xfId="187" xr:uid="{6B392BE9-4C5C-4A91-82AB-AB240D300C85}"/>
    <cellStyle name="Normal 189" xfId="188" xr:uid="{B22ECCF4-3E6D-41D5-9DA3-5C3393CA8013}"/>
    <cellStyle name="Normal 19" xfId="18" xr:uid="{00000000-0005-0000-0000-000019000000}"/>
    <cellStyle name="Normal 190" xfId="189" xr:uid="{488151A1-67AD-4361-925E-37C5456E212C}"/>
    <cellStyle name="Normal 191" xfId="190" xr:uid="{8F531EC2-DAEA-4E32-A798-08767A007D8D}"/>
    <cellStyle name="Normal 192" xfId="191" xr:uid="{E7E7F366-11EE-45E1-9B85-2405A0E1D9D9}"/>
    <cellStyle name="Normal 193" xfId="192" xr:uid="{9171E86D-FC93-40FA-A956-8C20FE2A002D}"/>
    <cellStyle name="Normal 194" xfId="193" xr:uid="{08DE1FF1-05AC-42A4-B67A-31B32F81E195}"/>
    <cellStyle name="Normal 195" xfId="194" xr:uid="{81D519A3-0F9E-4CEF-B5EE-0D1EF4EE21DC}"/>
    <cellStyle name="Normal 196" xfId="195" xr:uid="{B6B9F4CF-58AC-4139-B452-C54C0BF0D76B}"/>
    <cellStyle name="Normal 197" xfId="196" xr:uid="{66DAE146-C2B0-4514-8E24-261A731832D9}"/>
    <cellStyle name="Normal 198" xfId="197" xr:uid="{5A4F9F23-3B0F-4EAD-A714-6E03675743EF}"/>
    <cellStyle name="Normal 199" xfId="198" xr:uid="{EAD0F0E7-B727-4D5D-B8CE-BEBEFB2972A0}"/>
    <cellStyle name="Normal 2" xfId="1" xr:uid="{00000000-0005-0000-0000-00001A000000}"/>
    <cellStyle name="Normal 20" xfId="19" xr:uid="{00000000-0005-0000-0000-00001B000000}"/>
    <cellStyle name="Normal 200" xfId="199" xr:uid="{8C168384-240F-4D00-ACE1-2A7A5A7906F0}"/>
    <cellStyle name="Normal 201" xfId="200" xr:uid="{4A5A8FA3-F34D-4523-9910-A1736139F2B7}"/>
    <cellStyle name="Normal 202" xfId="201" xr:uid="{71167360-0852-413F-BC9F-B5B172474263}"/>
    <cellStyle name="Normal 203" xfId="202" xr:uid="{18342F1E-46C3-4E44-A5EE-26FCFFBB79EB}"/>
    <cellStyle name="Normal 204" xfId="203" xr:uid="{8035E58E-944D-42F6-80FC-A1117B0C9D58}"/>
    <cellStyle name="Normal 205" xfId="204" xr:uid="{C40F533A-72B7-4F08-933D-3CB895A9C6FE}"/>
    <cellStyle name="Normal 206" xfId="205" xr:uid="{B22BB893-31E4-4E16-8A2F-28438EB4A555}"/>
    <cellStyle name="Normal 207" xfId="206" xr:uid="{141F4FFA-2671-485B-B5DA-C7AFA1F74B11}"/>
    <cellStyle name="Normal 208" xfId="207" xr:uid="{5DDE853D-7403-4149-83E8-20225E104368}"/>
    <cellStyle name="Normal 209" xfId="208" xr:uid="{75A30D84-E9CF-41B5-A27E-3CAFC9D1B713}"/>
    <cellStyle name="Normal 21" xfId="20" xr:uid="{00000000-0005-0000-0000-00001C000000}"/>
    <cellStyle name="Normal 210" xfId="209" xr:uid="{95C284EE-B090-4F28-9F57-7864C3D65B88}"/>
    <cellStyle name="Normal 211" xfId="210" xr:uid="{8E7FC524-A5BB-4E5B-9BE3-D147C49331A3}"/>
    <cellStyle name="Normal 212" xfId="211" xr:uid="{786FCEFB-D851-4596-8997-28AAA7D4D30D}"/>
    <cellStyle name="Normal 213" xfId="212" xr:uid="{9075D48A-8202-42EA-A847-09C1BC1F5486}"/>
    <cellStyle name="Normal 214" xfId="213" xr:uid="{A18ED4B2-E22D-47E0-94EA-D6CC7D3F7373}"/>
    <cellStyle name="Normal 215" xfId="214" xr:uid="{5D46E55B-1798-4B17-B76A-93A1D714F01A}"/>
    <cellStyle name="Normal 216" xfId="215" xr:uid="{EC59017D-89B6-4321-81A1-40B921369CC0}"/>
    <cellStyle name="Normal 217" xfId="216" xr:uid="{2DACC2C2-910B-404D-B894-D4FE868AE79E}"/>
    <cellStyle name="Normal 218" xfId="217" xr:uid="{919D91D9-C774-44C4-AB1E-996397FC111A}"/>
    <cellStyle name="Normal 219" xfId="218" xr:uid="{63F03376-E8FF-4BB4-9BC9-FE291436583F}"/>
    <cellStyle name="Normal 22" xfId="21" xr:uid="{00000000-0005-0000-0000-00001D000000}"/>
    <cellStyle name="Normal 220" xfId="219" xr:uid="{5FA0FD24-3F10-476A-AEA5-1D8620F8A2F0}"/>
    <cellStyle name="Normal 221" xfId="220" xr:uid="{F5D7B25E-DFD8-4995-AFE9-E4A6B915BDD9}"/>
    <cellStyle name="Normal 222" xfId="221" xr:uid="{BBABBBC5-0E57-4D27-A61F-62B01AC49CAD}"/>
    <cellStyle name="Normal 223" xfId="222" xr:uid="{BE2AD0AB-7AA3-4CF2-93BD-5E141CE857FF}"/>
    <cellStyle name="Normal 224" xfId="223" xr:uid="{977601C4-BE24-4BB9-B865-86D6EB0269A4}"/>
    <cellStyle name="Normal 225" xfId="224" xr:uid="{5A77D67A-4DC6-4BF0-9997-13B04B429632}"/>
    <cellStyle name="Normal 226" xfId="225" xr:uid="{4E735056-703F-4F66-BD47-4619A65F4BC5}"/>
    <cellStyle name="Normal 227" xfId="226" xr:uid="{07B5D274-6C5A-4404-B74B-3D5A59F55CE1}"/>
    <cellStyle name="Normal 228" xfId="227" xr:uid="{A7FB5CFD-D0C1-4D0F-AF6F-098BAF34F855}"/>
    <cellStyle name="Normal 229" xfId="228" xr:uid="{9217246B-4106-4381-B283-02F3748A5CAC}"/>
    <cellStyle name="Normal 23" xfId="22" xr:uid="{00000000-0005-0000-0000-00001E000000}"/>
    <cellStyle name="Normal 230" xfId="229" xr:uid="{66C2DA9B-F791-41D0-8915-BF8B6A219EF1}"/>
    <cellStyle name="Normal 231" xfId="230" xr:uid="{EE228EB8-C552-4323-8C7A-1029FCA8492C}"/>
    <cellStyle name="Normal 232" xfId="231" xr:uid="{082B2A7A-26C9-4736-9E46-AD99D7A9E0C2}"/>
    <cellStyle name="Normal 233" xfId="232" xr:uid="{6D12D9F6-2BBC-4E6E-9285-701A6FBA6884}"/>
    <cellStyle name="Normal 234" xfId="233" xr:uid="{73B0DCD6-D2EE-4E17-9B96-3E9B00038C7C}"/>
    <cellStyle name="Normal 235" xfId="234" xr:uid="{0967F38E-0FBE-43CC-8DF4-76F6D7E1778B}"/>
    <cellStyle name="Normal 236" xfId="235" xr:uid="{D698FF97-5438-40FC-AB4F-A2DDE2258767}"/>
    <cellStyle name="Normal 237" xfId="236" xr:uid="{26125236-D581-4A6A-8534-06103EEEB5E9}"/>
    <cellStyle name="Normal 238" xfId="237" xr:uid="{2D71EB15-517B-4E5B-86C4-16E05C3954E8}"/>
    <cellStyle name="Normal 239" xfId="238" xr:uid="{3551C001-0309-4ECD-88DB-EF5CCC74623B}"/>
    <cellStyle name="Normal 24" xfId="23" xr:uid="{00000000-0005-0000-0000-00001F000000}"/>
    <cellStyle name="Normal 240" xfId="239" xr:uid="{4A8AB40F-D8EA-4196-B02C-EF7371F29C37}"/>
    <cellStyle name="Normal 241" xfId="240" xr:uid="{A07FE27D-4D92-4400-8BE3-472D9876EA9F}"/>
    <cellStyle name="Normal 242" xfId="241" xr:uid="{11DEBCCD-5DB4-4F16-9263-000BA62B7220}"/>
    <cellStyle name="Normal 243" xfId="242" xr:uid="{07381068-B04F-49D3-BFB5-ABCF8ABF4230}"/>
    <cellStyle name="Normal 244" xfId="243" xr:uid="{611E41E7-8A62-414E-A55D-D36FEB67A0D1}"/>
    <cellStyle name="Normal 245" xfId="244" xr:uid="{5B318B72-FD7A-4D67-8041-D6B3CF99FACF}"/>
    <cellStyle name="Normal 246" xfId="245" xr:uid="{574AA535-3F47-472F-93B2-CD9033B48C81}"/>
    <cellStyle name="Normal 247" xfId="246" xr:uid="{FA9A16E1-405C-4017-BC10-307DA0C99A42}"/>
    <cellStyle name="Normal 248" xfId="247" xr:uid="{A0201F08-EFF4-469D-B935-45C6A8A65897}"/>
    <cellStyle name="Normal 249" xfId="248" xr:uid="{39922E8B-180F-42BC-8AAA-3065030E3E6A}"/>
    <cellStyle name="Normal 25" xfId="24" xr:uid="{00000000-0005-0000-0000-000020000000}"/>
    <cellStyle name="Normal 250" xfId="249" xr:uid="{D362C807-EF8F-4677-8FDD-C7B36BD685C9}"/>
    <cellStyle name="Normal 251" xfId="250" xr:uid="{9F2A6045-7F66-401A-BE1D-65F25EB34892}"/>
    <cellStyle name="Normal 252" xfId="251" xr:uid="{C8799D1B-DA97-48A5-B932-70BF0A85EFDE}"/>
    <cellStyle name="Normal 253" xfId="252" xr:uid="{73DA7C21-DD3E-4615-B006-0339575780B7}"/>
    <cellStyle name="Normal 26" xfId="25" xr:uid="{00000000-0005-0000-0000-000021000000}"/>
    <cellStyle name="Normal 27" xfId="26" xr:uid="{00000000-0005-0000-0000-000022000000}"/>
    <cellStyle name="Normal 28" xfId="27" xr:uid="{00000000-0005-0000-0000-000023000000}"/>
    <cellStyle name="Normal 29" xfId="28" xr:uid="{00000000-0005-0000-0000-000024000000}"/>
    <cellStyle name="Normal 3" xfId="2" xr:uid="{00000000-0005-0000-0000-000025000000}"/>
    <cellStyle name="Normal 30" xfId="29" xr:uid="{00000000-0005-0000-0000-000026000000}"/>
    <cellStyle name="Normal 31" xfId="30" xr:uid="{00000000-0005-0000-0000-000027000000}"/>
    <cellStyle name="Normal 32" xfId="31" xr:uid="{00000000-0005-0000-0000-000028000000}"/>
    <cellStyle name="Normal 33" xfId="32" xr:uid="{00000000-0005-0000-0000-000029000000}"/>
    <cellStyle name="Normal 34" xfId="33" xr:uid="{00000000-0005-0000-0000-00002A000000}"/>
    <cellStyle name="Normal 35" xfId="34" xr:uid="{00000000-0005-0000-0000-00002B000000}"/>
    <cellStyle name="Normal 36" xfId="35" xr:uid="{00000000-0005-0000-0000-00002C000000}"/>
    <cellStyle name="Normal 37" xfId="36" xr:uid="{00000000-0005-0000-0000-00002D000000}"/>
    <cellStyle name="Normal 38" xfId="37" xr:uid="{00000000-0005-0000-0000-00002E000000}"/>
    <cellStyle name="Normal 39" xfId="38" xr:uid="{00000000-0005-0000-0000-00002F000000}"/>
    <cellStyle name="Normal 4" xfId="3" xr:uid="{00000000-0005-0000-0000-000030000000}"/>
    <cellStyle name="Normal 40" xfId="39" xr:uid="{00000000-0005-0000-0000-000031000000}"/>
    <cellStyle name="Normal 41" xfId="40" xr:uid="{00000000-0005-0000-0000-000032000000}"/>
    <cellStyle name="Normal 42" xfId="41" xr:uid="{00000000-0005-0000-0000-000033000000}"/>
    <cellStyle name="Normal 43" xfId="42" xr:uid="{00000000-0005-0000-0000-000034000000}"/>
    <cellStyle name="Normal 44" xfId="43" xr:uid="{00000000-0005-0000-0000-000035000000}"/>
    <cellStyle name="Normal 45" xfId="44" xr:uid="{00000000-0005-0000-0000-000036000000}"/>
    <cellStyle name="Normal 46" xfId="45" xr:uid="{00000000-0005-0000-0000-000037000000}"/>
    <cellStyle name="Normal 47" xfId="46" xr:uid="{00000000-0005-0000-0000-000038000000}"/>
    <cellStyle name="Normal 48" xfId="47" xr:uid="{00000000-0005-0000-0000-000039000000}"/>
    <cellStyle name="Normal 49" xfId="48" xr:uid="{00000000-0005-0000-0000-00003A000000}"/>
    <cellStyle name="Normal 5" xfId="4" xr:uid="{00000000-0005-0000-0000-00003B000000}"/>
    <cellStyle name="Normal 50" xfId="49" xr:uid="{00000000-0005-0000-0000-00003C000000}"/>
    <cellStyle name="Normal 51" xfId="50" xr:uid="{00000000-0005-0000-0000-00003D000000}"/>
    <cellStyle name="Normal 52" xfId="51" xr:uid="{00000000-0005-0000-0000-00003E000000}"/>
    <cellStyle name="Normal 53" xfId="52" xr:uid="{00000000-0005-0000-0000-00003F000000}"/>
    <cellStyle name="Normal 54" xfId="53" xr:uid="{00000000-0005-0000-0000-000040000000}"/>
    <cellStyle name="Normal 55" xfId="54" xr:uid="{00000000-0005-0000-0000-000041000000}"/>
    <cellStyle name="Normal 56" xfId="55" xr:uid="{00000000-0005-0000-0000-000042000000}"/>
    <cellStyle name="Normal 57" xfId="56" xr:uid="{00000000-0005-0000-0000-000043000000}"/>
    <cellStyle name="Normal 58" xfId="57" xr:uid="{00000000-0005-0000-0000-000044000000}"/>
    <cellStyle name="Normal 59" xfId="58" xr:uid="{00000000-0005-0000-0000-000045000000}"/>
    <cellStyle name="Normal 6" xfId="5" xr:uid="{00000000-0005-0000-0000-000046000000}"/>
    <cellStyle name="Normal 60" xfId="59" xr:uid="{00000000-0005-0000-0000-000047000000}"/>
    <cellStyle name="Normal 61" xfId="60" xr:uid="{00000000-0005-0000-0000-000048000000}"/>
    <cellStyle name="Normal 62" xfId="61" xr:uid="{00000000-0005-0000-0000-000049000000}"/>
    <cellStyle name="Normal 63" xfId="62" xr:uid="{00000000-0005-0000-0000-00004A000000}"/>
    <cellStyle name="Normal 64" xfId="63" xr:uid="{00000000-0005-0000-0000-00004B000000}"/>
    <cellStyle name="Normal 65" xfId="64" xr:uid="{00000000-0005-0000-0000-00004C000000}"/>
    <cellStyle name="Normal 66" xfId="65" xr:uid="{00000000-0005-0000-0000-00004D000000}"/>
    <cellStyle name="Normal 67" xfId="66" xr:uid="{00000000-0005-0000-0000-00004E000000}"/>
    <cellStyle name="Normal 68" xfId="67" xr:uid="{00000000-0005-0000-0000-00004F000000}"/>
    <cellStyle name="Normal 69" xfId="68" xr:uid="{00000000-0005-0000-0000-000050000000}"/>
    <cellStyle name="Normal 7" xfId="6" xr:uid="{00000000-0005-0000-0000-000051000000}"/>
    <cellStyle name="Normal 70" xfId="69" xr:uid="{00000000-0005-0000-0000-000052000000}"/>
    <cellStyle name="Normal 71" xfId="70" xr:uid="{00000000-0005-0000-0000-000053000000}"/>
    <cellStyle name="Normal 72" xfId="71" xr:uid="{00000000-0005-0000-0000-000054000000}"/>
    <cellStyle name="Normal 73" xfId="72" xr:uid="{00000000-0005-0000-0000-000055000000}"/>
    <cellStyle name="Normal 74" xfId="73" xr:uid="{00000000-0005-0000-0000-000056000000}"/>
    <cellStyle name="Normal 75" xfId="74" xr:uid="{00000000-0005-0000-0000-000057000000}"/>
    <cellStyle name="Normal 76" xfId="75" xr:uid="{00000000-0005-0000-0000-000058000000}"/>
    <cellStyle name="Normal 77" xfId="76" xr:uid="{00000000-0005-0000-0000-000059000000}"/>
    <cellStyle name="Normal 78" xfId="77" xr:uid="{00000000-0005-0000-0000-00005A000000}"/>
    <cellStyle name="Normal 79" xfId="78" xr:uid="{00000000-0005-0000-0000-00005B000000}"/>
    <cellStyle name="Normal 8" xfId="7" xr:uid="{00000000-0005-0000-0000-00005C000000}"/>
    <cellStyle name="Normal 80" xfId="79" xr:uid="{00000000-0005-0000-0000-00005D000000}"/>
    <cellStyle name="Normal 81" xfId="80" xr:uid="{00000000-0005-0000-0000-00005E000000}"/>
    <cellStyle name="Normal 82" xfId="81" xr:uid="{00000000-0005-0000-0000-00005F000000}"/>
    <cellStyle name="Normal 83" xfId="82" xr:uid="{00000000-0005-0000-0000-000060000000}"/>
    <cellStyle name="Normal 84" xfId="83" xr:uid="{00000000-0005-0000-0000-000061000000}"/>
    <cellStyle name="Normal 85" xfId="84" xr:uid="{00000000-0005-0000-0000-000062000000}"/>
    <cellStyle name="Normal 86" xfId="85" xr:uid="{00000000-0005-0000-0000-000063000000}"/>
    <cellStyle name="Normal 87" xfId="86" xr:uid="{00000000-0005-0000-0000-000064000000}"/>
    <cellStyle name="Normal 88" xfId="87" xr:uid="{00000000-0005-0000-0000-000065000000}"/>
    <cellStyle name="Normal 89" xfId="88" xr:uid="{00000000-0005-0000-0000-000066000000}"/>
    <cellStyle name="Normal 9" xfId="8" xr:uid="{00000000-0005-0000-0000-000067000000}"/>
    <cellStyle name="Normal 90" xfId="89" xr:uid="{00000000-0005-0000-0000-000068000000}"/>
    <cellStyle name="Normal 91" xfId="90" xr:uid="{00000000-0005-0000-0000-000069000000}"/>
    <cellStyle name="Normal 92" xfId="91" xr:uid="{00000000-0005-0000-0000-00006A000000}"/>
    <cellStyle name="Normal 93" xfId="92" xr:uid="{00000000-0005-0000-0000-00006B000000}"/>
    <cellStyle name="Normal 94" xfId="93" xr:uid="{00000000-0005-0000-0000-00006C000000}"/>
    <cellStyle name="Normal 95" xfId="94" xr:uid="{00000000-0005-0000-0000-00006D000000}"/>
    <cellStyle name="Normal 96" xfId="95" xr:uid="{00000000-0005-0000-0000-00006E000000}"/>
    <cellStyle name="Normal 97" xfId="96" xr:uid="{00000000-0005-0000-0000-00006F000000}"/>
    <cellStyle name="Normal 98" xfId="97" xr:uid="{00000000-0005-0000-0000-000070000000}"/>
    <cellStyle name="Normal 99" xfId="98" xr:uid="{00000000-0005-0000-0000-000071000000}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</xdr:row>
          <xdr:rowOff>47625</xdr:rowOff>
        </xdr:from>
        <xdr:to>
          <xdr:col>11</xdr:col>
          <xdr:colOff>533400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73152" rIns="36576" bIns="73152" anchor="ctr" upright="1"/>
            <a:lstStyle/>
            <a:p>
              <a:pPr algn="ctr" rtl="1">
                <a:defRPr sz="1000"/>
              </a:pPr>
              <a:r>
                <a:rPr lang="en-US" sz="1400" b="1" i="1" u="sng" strike="noStrike" baseline="0">
                  <a:solidFill>
                    <a:srgbClr val="FF0000"/>
                  </a:solidFill>
                  <a:cs typeface="B Titr"/>
                </a:rPr>
                <a:t>ثبت</a:t>
              </a:r>
              <a:r>
                <a:rPr lang="en-US" sz="1400" b="1" i="1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 </a:t>
              </a:r>
              <a:r>
                <a:rPr lang="en-US" sz="1400" b="1" i="1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B Titr"/>
                </a:rPr>
                <a:t>واحد</a:t>
              </a:r>
              <a:r>
                <a:rPr lang="en-US" sz="1400" b="1" i="1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 HSE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W1844"/>
  <sheetViews>
    <sheetView rightToLeft="1" topLeftCell="A328" workbookViewId="0">
      <selection activeCell="B328" sqref="B328"/>
    </sheetView>
  </sheetViews>
  <sheetFormatPr defaultRowHeight="18"/>
  <cols>
    <col min="2" max="2" width="10.42578125" style="23" bestFit="1" customWidth="1"/>
    <col min="3" max="3" width="26.28515625" style="23" customWidth="1"/>
    <col min="4" max="4" width="19.42578125" style="23" bestFit="1" customWidth="1"/>
    <col min="5" max="5" width="13.28515625" style="23" customWidth="1"/>
    <col min="8" max="8" width="18.140625" bestFit="1" customWidth="1"/>
    <col min="14" max="14" width="16.5703125" style="13" bestFit="1" customWidth="1"/>
    <col min="15" max="15" width="26.7109375" style="13" bestFit="1" customWidth="1"/>
    <col min="17" max="17" width="9.140625" style="27"/>
    <col min="19" max="19" width="10.7109375" bestFit="1" customWidth="1"/>
    <col min="21" max="23" width="10.7109375" bestFit="1" customWidth="1"/>
  </cols>
  <sheetData>
    <row r="1" spans="2:23" ht="19.5">
      <c r="B1" s="6" t="s">
        <v>1793</v>
      </c>
      <c r="C1" s="6" t="s">
        <v>1794</v>
      </c>
      <c r="D1" s="6" t="s">
        <v>1795</v>
      </c>
      <c r="E1" s="6" t="s">
        <v>1796</v>
      </c>
      <c r="H1" s="9" t="s">
        <v>1861</v>
      </c>
      <c r="N1" s="13" t="s">
        <v>309</v>
      </c>
      <c r="O1" s="13" t="s">
        <v>310</v>
      </c>
      <c r="Q1" s="8"/>
      <c r="R1" s="32" t="s">
        <v>2397</v>
      </c>
      <c r="U1" s="37">
        <v>44276</v>
      </c>
      <c r="V1" t="s">
        <v>2548</v>
      </c>
      <c r="W1" s="37">
        <v>44276</v>
      </c>
    </row>
    <row r="2" spans="2:23" ht="19.5">
      <c r="B2" s="7">
        <v>4</v>
      </c>
      <c r="C2" s="7" t="s">
        <v>1797</v>
      </c>
      <c r="D2" s="7" t="s">
        <v>1798</v>
      </c>
      <c r="E2" s="7" t="s">
        <v>1799</v>
      </c>
      <c r="H2" s="9" t="s">
        <v>1883</v>
      </c>
      <c r="N2" s="13" t="s">
        <v>2093</v>
      </c>
      <c r="O2" s="13" t="s">
        <v>2094</v>
      </c>
      <c r="R2" s="28" t="s">
        <v>38</v>
      </c>
      <c r="U2" s="37">
        <v>44277</v>
      </c>
      <c r="V2" t="s">
        <v>2549</v>
      </c>
      <c r="W2" s="37">
        <v>44277</v>
      </c>
    </row>
    <row r="3" spans="2:23" ht="19.5">
      <c r="B3" s="7">
        <v>5</v>
      </c>
      <c r="C3" s="7" t="s">
        <v>1070</v>
      </c>
      <c r="D3" s="7" t="s">
        <v>1800</v>
      </c>
      <c r="E3" s="7" t="s">
        <v>1801</v>
      </c>
      <c r="H3" s="9" t="s">
        <v>1829</v>
      </c>
      <c r="N3" s="13" t="s">
        <v>2095</v>
      </c>
      <c r="O3" s="13" t="s">
        <v>2096</v>
      </c>
      <c r="R3" s="29" t="s">
        <v>229</v>
      </c>
      <c r="U3" s="37">
        <v>44278</v>
      </c>
      <c r="V3" t="s">
        <v>0</v>
      </c>
      <c r="W3" s="37">
        <v>44278</v>
      </c>
    </row>
    <row r="4" spans="2:23" ht="19.5">
      <c r="B4" s="7">
        <v>6</v>
      </c>
      <c r="C4" s="7" t="s">
        <v>1802</v>
      </c>
      <c r="D4" s="7" t="s">
        <v>1803</v>
      </c>
      <c r="E4" s="7" t="s">
        <v>1804</v>
      </c>
      <c r="H4" s="9" t="s">
        <v>1840</v>
      </c>
      <c r="N4" s="13" t="s">
        <v>241</v>
      </c>
      <c r="O4" s="13" t="s">
        <v>2096</v>
      </c>
      <c r="R4" s="30" t="s">
        <v>450</v>
      </c>
      <c r="U4" s="37">
        <v>44279</v>
      </c>
      <c r="V4" t="s">
        <v>24</v>
      </c>
      <c r="W4" s="37">
        <v>44279</v>
      </c>
    </row>
    <row r="5" spans="2:23" ht="19.5">
      <c r="B5" s="7">
        <v>8</v>
      </c>
      <c r="C5" s="7" t="s">
        <v>144</v>
      </c>
      <c r="D5" s="7" t="s">
        <v>1805</v>
      </c>
      <c r="E5" s="7" t="s">
        <v>1806</v>
      </c>
      <c r="H5" s="9" t="s">
        <v>1831</v>
      </c>
      <c r="N5" s="13" t="s">
        <v>152</v>
      </c>
      <c r="O5" s="13" t="s">
        <v>2096</v>
      </c>
      <c r="R5" s="30" t="s">
        <v>632</v>
      </c>
      <c r="U5" s="37">
        <v>44280</v>
      </c>
      <c r="V5" t="s">
        <v>42</v>
      </c>
      <c r="W5" s="37">
        <v>44280</v>
      </c>
    </row>
    <row r="6" spans="2:23" ht="19.5">
      <c r="B6" s="7">
        <v>10</v>
      </c>
      <c r="C6" s="7" t="s">
        <v>1807</v>
      </c>
      <c r="D6" s="7" t="s">
        <v>1808</v>
      </c>
      <c r="E6" s="7" t="s">
        <v>1809</v>
      </c>
      <c r="H6" s="9" t="s">
        <v>1799</v>
      </c>
      <c r="N6" s="13" t="s">
        <v>45</v>
      </c>
      <c r="O6" s="13" t="s">
        <v>2096</v>
      </c>
      <c r="R6" s="30" t="s">
        <v>18</v>
      </c>
      <c r="U6" s="37">
        <v>44281</v>
      </c>
      <c r="V6" t="s">
        <v>72</v>
      </c>
      <c r="W6" s="37">
        <v>44281</v>
      </c>
    </row>
    <row r="7" spans="2:23" ht="19.5">
      <c r="B7" s="7">
        <v>12</v>
      </c>
      <c r="C7" s="7" t="s">
        <v>1810</v>
      </c>
      <c r="D7" s="7" t="s">
        <v>1811</v>
      </c>
      <c r="E7" s="7" t="s">
        <v>1799</v>
      </c>
      <c r="H7" s="9" t="s">
        <v>1798</v>
      </c>
      <c r="N7" s="13" t="s">
        <v>2097</v>
      </c>
      <c r="O7" s="13" t="s">
        <v>2096</v>
      </c>
      <c r="R7" s="30" t="s">
        <v>2169</v>
      </c>
      <c r="U7" s="37">
        <v>44282</v>
      </c>
      <c r="V7" t="s">
        <v>78</v>
      </c>
      <c r="W7" s="37">
        <v>44282</v>
      </c>
    </row>
    <row r="8" spans="2:23" ht="19.5">
      <c r="B8" s="7">
        <v>13</v>
      </c>
      <c r="C8" s="7" t="s">
        <v>1812</v>
      </c>
      <c r="D8" s="7" t="s">
        <v>1813</v>
      </c>
      <c r="E8" s="7" t="s">
        <v>1814</v>
      </c>
      <c r="H8" s="9" t="s">
        <v>1842</v>
      </c>
      <c r="N8" s="13" t="s">
        <v>2098</v>
      </c>
      <c r="O8" s="13" t="s">
        <v>2099</v>
      </c>
      <c r="R8" s="30" t="s">
        <v>58</v>
      </c>
      <c r="U8" s="37">
        <v>44283</v>
      </c>
      <c r="V8" t="s">
        <v>86</v>
      </c>
      <c r="W8" s="37">
        <v>44283</v>
      </c>
    </row>
    <row r="9" spans="2:23" ht="19.5">
      <c r="B9" s="7">
        <v>20</v>
      </c>
      <c r="C9" s="7" t="s">
        <v>1815</v>
      </c>
      <c r="D9" s="7"/>
      <c r="E9" s="7" t="s">
        <v>1806</v>
      </c>
      <c r="H9" s="9" t="s">
        <v>1942</v>
      </c>
      <c r="N9" s="13" t="s">
        <v>2100</v>
      </c>
      <c r="O9" s="13" t="s">
        <v>2099</v>
      </c>
      <c r="R9" s="30" t="s">
        <v>2151</v>
      </c>
      <c r="U9" s="37">
        <v>44284</v>
      </c>
      <c r="V9" t="s">
        <v>103</v>
      </c>
      <c r="W9" s="37">
        <v>44284</v>
      </c>
    </row>
    <row r="10" spans="2:23" ht="19.5">
      <c r="B10" s="7">
        <v>23</v>
      </c>
      <c r="C10" s="7" t="s">
        <v>1816</v>
      </c>
      <c r="D10" s="7" t="s">
        <v>1817</v>
      </c>
      <c r="E10" s="7" t="s">
        <v>1799</v>
      </c>
      <c r="H10" s="9" t="s">
        <v>1854</v>
      </c>
      <c r="N10" s="13" t="s">
        <v>2101</v>
      </c>
      <c r="O10" s="13" t="s">
        <v>2099</v>
      </c>
      <c r="R10" s="30" t="s">
        <v>2166</v>
      </c>
      <c r="U10" s="37">
        <v>44285</v>
      </c>
      <c r="V10" t="s">
        <v>120</v>
      </c>
      <c r="W10" s="37">
        <v>44285</v>
      </c>
    </row>
    <row r="11" spans="2:23" ht="19.5">
      <c r="B11" s="7">
        <v>29</v>
      </c>
      <c r="C11" s="7" t="s">
        <v>1818</v>
      </c>
      <c r="D11" s="7" t="s">
        <v>1819</v>
      </c>
      <c r="E11" s="7" t="s">
        <v>1820</v>
      </c>
      <c r="H11" s="9" t="s">
        <v>1851</v>
      </c>
      <c r="N11" s="13" t="s">
        <v>2102</v>
      </c>
      <c r="O11" s="13" t="s">
        <v>2099</v>
      </c>
      <c r="R11" s="30" t="s">
        <v>36</v>
      </c>
      <c r="U11" s="37">
        <v>44286</v>
      </c>
      <c r="V11" t="s">
        <v>130</v>
      </c>
      <c r="W11" s="37">
        <v>44286</v>
      </c>
    </row>
    <row r="12" spans="2:23" ht="19.5">
      <c r="B12" s="7">
        <v>31</v>
      </c>
      <c r="C12" s="7" t="s">
        <v>1030</v>
      </c>
      <c r="D12" s="8" t="s">
        <v>1821</v>
      </c>
      <c r="E12" s="7" t="s">
        <v>1809</v>
      </c>
      <c r="H12" s="9" t="s">
        <v>1873</v>
      </c>
      <c r="N12" s="13" t="s">
        <v>2103</v>
      </c>
      <c r="O12" s="13" t="s">
        <v>706</v>
      </c>
      <c r="R12" s="30" t="s">
        <v>15</v>
      </c>
      <c r="U12" s="37">
        <v>44287</v>
      </c>
      <c r="V12" t="s">
        <v>139</v>
      </c>
      <c r="W12" s="37">
        <v>44287</v>
      </c>
    </row>
    <row r="13" spans="2:23" ht="19.5">
      <c r="B13" s="7">
        <v>40</v>
      </c>
      <c r="C13" s="7" t="s">
        <v>1822</v>
      </c>
      <c r="D13" s="7" t="s">
        <v>1823</v>
      </c>
      <c r="E13" s="7" t="s">
        <v>1799</v>
      </c>
      <c r="H13" s="9" t="s">
        <v>1913</v>
      </c>
      <c r="N13" s="13" t="s">
        <v>200</v>
      </c>
      <c r="O13" s="13" t="s">
        <v>201</v>
      </c>
      <c r="R13" s="30" t="s">
        <v>2152</v>
      </c>
      <c r="U13" s="37">
        <v>44288</v>
      </c>
      <c r="V13" t="s">
        <v>143</v>
      </c>
      <c r="W13" s="37">
        <v>44288</v>
      </c>
    </row>
    <row r="14" spans="2:23" ht="19.5">
      <c r="B14" s="7">
        <v>44</v>
      </c>
      <c r="C14" s="7" t="s">
        <v>1824</v>
      </c>
      <c r="D14" s="7" t="s">
        <v>1825</v>
      </c>
      <c r="E14" s="7" t="s">
        <v>1809</v>
      </c>
      <c r="H14" s="9" t="s">
        <v>2083</v>
      </c>
      <c r="N14" s="13" t="s">
        <v>204</v>
      </c>
      <c r="O14" s="13" t="s">
        <v>205</v>
      </c>
      <c r="R14" s="30" t="s">
        <v>255</v>
      </c>
      <c r="U14" s="37">
        <v>44289</v>
      </c>
      <c r="V14" t="s">
        <v>146</v>
      </c>
      <c r="W14" s="37">
        <v>44289</v>
      </c>
    </row>
    <row r="15" spans="2:23" ht="19.5">
      <c r="B15" s="7">
        <v>45</v>
      </c>
      <c r="C15" s="7" t="s">
        <v>1826</v>
      </c>
      <c r="D15" s="7" t="s">
        <v>1827</v>
      </c>
      <c r="E15" s="7" t="s">
        <v>1809</v>
      </c>
      <c r="H15" s="9" t="s">
        <v>2084</v>
      </c>
      <c r="N15" s="13" t="s">
        <v>2104</v>
      </c>
      <c r="O15" s="13" t="s">
        <v>846</v>
      </c>
      <c r="R15" s="30" t="s">
        <v>840</v>
      </c>
      <c r="U15" s="37">
        <v>44290</v>
      </c>
      <c r="V15" t="s">
        <v>155</v>
      </c>
      <c r="W15" s="37">
        <v>44290</v>
      </c>
    </row>
    <row r="16" spans="2:23" ht="19.5">
      <c r="B16" s="7">
        <v>49</v>
      </c>
      <c r="C16" s="7" t="s">
        <v>1828</v>
      </c>
      <c r="D16" s="7" t="s">
        <v>1829</v>
      </c>
      <c r="E16" s="7" t="s">
        <v>1809</v>
      </c>
      <c r="H16" s="9" t="s">
        <v>1890</v>
      </c>
      <c r="N16" s="13" t="s">
        <v>478</v>
      </c>
      <c r="O16" s="13" t="s">
        <v>479</v>
      </c>
      <c r="R16" s="30" t="s">
        <v>180</v>
      </c>
      <c r="U16" s="37">
        <v>44291</v>
      </c>
      <c r="V16" t="s">
        <v>166</v>
      </c>
      <c r="W16" s="37">
        <v>44291</v>
      </c>
    </row>
    <row r="17" spans="2:23" ht="19.5">
      <c r="B17" s="7">
        <v>50</v>
      </c>
      <c r="C17" s="7" t="s">
        <v>1830</v>
      </c>
      <c r="D17" s="7" t="s">
        <v>1827</v>
      </c>
      <c r="E17" s="7" t="s">
        <v>1809</v>
      </c>
      <c r="H17" s="9" t="s">
        <v>1844</v>
      </c>
      <c r="N17" s="13" t="s">
        <v>2105</v>
      </c>
      <c r="O17" s="13" t="s">
        <v>2106</v>
      </c>
      <c r="R17" s="30" t="s">
        <v>168</v>
      </c>
      <c r="U17" s="37">
        <v>44292</v>
      </c>
      <c r="V17" t="s">
        <v>173</v>
      </c>
      <c r="W17" s="37">
        <v>44292</v>
      </c>
    </row>
    <row r="18" spans="2:23" ht="19.5">
      <c r="B18" s="7">
        <v>52</v>
      </c>
      <c r="C18" s="7" t="s">
        <v>744</v>
      </c>
      <c r="D18" s="7" t="s">
        <v>1833</v>
      </c>
      <c r="E18" s="7" t="s">
        <v>1809</v>
      </c>
      <c r="H18" s="9" t="s">
        <v>2085</v>
      </c>
      <c r="N18" s="13" t="s">
        <v>2107</v>
      </c>
      <c r="O18" s="13" t="s">
        <v>2108</v>
      </c>
      <c r="R18" s="30" t="s">
        <v>276</v>
      </c>
      <c r="U18" s="37">
        <v>44293</v>
      </c>
      <c r="V18" t="s">
        <v>178</v>
      </c>
      <c r="W18" s="37">
        <v>44293</v>
      </c>
    </row>
    <row r="19" spans="2:23" ht="19.5">
      <c r="B19" s="7">
        <v>55</v>
      </c>
      <c r="C19" s="7" t="s">
        <v>1832</v>
      </c>
      <c r="D19" s="7" t="s">
        <v>1833</v>
      </c>
      <c r="E19" s="7" t="s">
        <v>1809</v>
      </c>
      <c r="H19" s="9" t="s">
        <v>1974</v>
      </c>
      <c r="N19" s="13" t="s">
        <v>2109</v>
      </c>
      <c r="O19" s="13" t="s">
        <v>2108</v>
      </c>
      <c r="R19" s="30" t="s">
        <v>276</v>
      </c>
      <c r="U19" s="37">
        <v>44294</v>
      </c>
      <c r="V19" t="s">
        <v>183</v>
      </c>
      <c r="W19" s="37">
        <v>44294</v>
      </c>
    </row>
    <row r="20" spans="2:23" ht="19.5">
      <c r="B20" s="7">
        <v>58</v>
      </c>
      <c r="C20" s="7" t="s">
        <v>1834</v>
      </c>
      <c r="D20" s="7" t="s">
        <v>1833</v>
      </c>
      <c r="E20" s="7" t="s">
        <v>1809</v>
      </c>
      <c r="H20" s="9" t="s">
        <v>1922</v>
      </c>
      <c r="N20" s="13" t="s">
        <v>2110</v>
      </c>
      <c r="O20" s="13" t="s">
        <v>2108</v>
      </c>
      <c r="R20" s="30" t="s">
        <v>507</v>
      </c>
      <c r="U20" s="37">
        <v>44295</v>
      </c>
      <c r="V20" t="s">
        <v>193</v>
      </c>
      <c r="W20" s="37">
        <v>44295</v>
      </c>
    </row>
    <row r="21" spans="2:23" ht="19.5">
      <c r="B21" s="7">
        <v>59</v>
      </c>
      <c r="C21" s="7" t="s">
        <v>1835</v>
      </c>
      <c r="D21" s="7" t="s">
        <v>1827</v>
      </c>
      <c r="E21" s="7" t="s">
        <v>1809</v>
      </c>
      <c r="H21" s="9" t="s">
        <v>1991</v>
      </c>
      <c r="N21" s="13" t="s">
        <v>2111</v>
      </c>
      <c r="O21" s="13" t="s">
        <v>2108</v>
      </c>
      <c r="R21" s="30" t="s">
        <v>22</v>
      </c>
      <c r="U21" s="37">
        <v>44296</v>
      </c>
      <c r="V21" t="s">
        <v>195</v>
      </c>
      <c r="W21" s="37">
        <v>44296</v>
      </c>
    </row>
    <row r="22" spans="2:23" ht="19.5">
      <c r="B22" s="7">
        <v>66</v>
      </c>
      <c r="C22" s="7" t="s">
        <v>469</v>
      </c>
      <c r="D22" s="7" t="s">
        <v>1813</v>
      </c>
      <c r="E22" s="7" t="s">
        <v>1814</v>
      </c>
      <c r="H22" s="9" t="s">
        <v>1825</v>
      </c>
      <c r="N22" s="13" t="s">
        <v>2112</v>
      </c>
      <c r="O22" s="13" t="s">
        <v>2108</v>
      </c>
      <c r="R22" s="30" t="s">
        <v>1046</v>
      </c>
      <c r="U22" s="37">
        <v>44297</v>
      </c>
      <c r="V22" t="s">
        <v>198</v>
      </c>
      <c r="W22" s="37">
        <v>44297</v>
      </c>
    </row>
    <row r="23" spans="2:23" ht="19.5">
      <c r="B23" s="7">
        <v>69</v>
      </c>
      <c r="C23" s="7" t="s">
        <v>1836</v>
      </c>
      <c r="D23" s="7" t="s">
        <v>1833</v>
      </c>
      <c r="E23" s="7" t="s">
        <v>1809</v>
      </c>
      <c r="H23" s="9" t="s">
        <v>1866</v>
      </c>
      <c r="N23" s="13" t="s">
        <v>2113</v>
      </c>
      <c r="O23" s="13" t="s">
        <v>2108</v>
      </c>
      <c r="R23" s="30" t="s">
        <v>2174</v>
      </c>
      <c r="U23" s="37">
        <v>44298</v>
      </c>
      <c r="V23" t="s">
        <v>210</v>
      </c>
      <c r="W23" s="37">
        <v>44298</v>
      </c>
    </row>
    <row r="24" spans="2:23" ht="19.5">
      <c r="B24" s="7">
        <v>70</v>
      </c>
      <c r="C24" s="7" t="s">
        <v>1837</v>
      </c>
      <c r="D24" s="7" t="s">
        <v>1838</v>
      </c>
      <c r="E24" s="7" t="s">
        <v>1809</v>
      </c>
      <c r="H24" s="9" t="s">
        <v>1955</v>
      </c>
      <c r="N24" s="13" t="s">
        <v>2114</v>
      </c>
      <c r="O24" s="13" t="s">
        <v>2115</v>
      </c>
      <c r="R24" s="30" t="s">
        <v>1684</v>
      </c>
      <c r="U24" s="37">
        <v>44299</v>
      </c>
      <c r="V24" t="s">
        <v>211</v>
      </c>
      <c r="W24" s="37">
        <v>44299</v>
      </c>
    </row>
    <row r="25" spans="2:23" ht="19.5">
      <c r="B25" s="7">
        <v>82</v>
      </c>
      <c r="C25" s="7" t="s">
        <v>1839</v>
      </c>
      <c r="D25" s="7" t="s">
        <v>1840</v>
      </c>
      <c r="E25" s="7" t="s">
        <v>1809</v>
      </c>
      <c r="H25" s="9" t="s">
        <v>1847</v>
      </c>
      <c r="N25" s="13" t="s">
        <v>2116</v>
      </c>
      <c r="O25" s="13" t="s">
        <v>2115</v>
      </c>
      <c r="R25" s="30" t="s">
        <v>2</v>
      </c>
      <c r="U25" s="37">
        <v>44300</v>
      </c>
      <c r="V25" t="s">
        <v>212</v>
      </c>
      <c r="W25" s="37">
        <v>44300</v>
      </c>
    </row>
    <row r="26" spans="2:23" ht="19.5">
      <c r="B26" s="7">
        <v>83</v>
      </c>
      <c r="C26" s="7" t="s">
        <v>1072</v>
      </c>
      <c r="D26" s="7" t="s">
        <v>1800</v>
      </c>
      <c r="E26" s="7" t="s">
        <v>1801</v>
      </c>
      <c r="H26" s="9" t="s">
        <v>1971</v>
      </c>
      <c r="N26" s="13" t="s">
        <v>160</v>
      </c>
      <c r="O26" s="13" t="s">
        <v>2115</v>
      </c>
      <c r="R26" s="30" t="s">
        <v>564</v>
      </c>
      <c r="U26" s="37">
        <v>44301</v>
      </c>
      <c r="V26" t="s">
        <v>216</v>
      </c>
      <c r="W26" s="37">
        <v>44301</v>
      </c>
    </row>
    <row r="27" spans="2:23" ht="19.5">
      <c r="B27" s="7">
        <v>86</v>
      </c>
      <c r="C27" s="7" t="s">
        <v>1841</v>
      </c>
      <c r="D27" s="7" t="s">
        <v>1842</v>
      </c>
      <c r="E27" s="7" t="s">
        <v>1809</v>
      </c>
      <c r="H27" s="9" t="s">
        <v>1805</v>
      </c>
      <c r="N27" s="13" t="s">
        <v>238</v>
      </c>
      <c r="O27" s="13" t="s">
        <v>2115</v>
      </c>
      <c r="R27" s="30" t="s">
        <v>135</v>
      </c>
      <c r="U27" s="37">
        <v>44302</v>
      </c>
      <c r="V27" t="s">
        <v>220</v>
      </c>
      <c r="W27" s="37">
        <v>44302</v>
      </c>
    </row>
    <row r="28" spans="2:23" ht="19.5">
      <c r="B28" s="7">
        <v>88</v>
      </c>
      <c r="C28" s="7" t="s">
        <v>1843</v>
      </c>
      <c r="D28" s="7" t="s">
        <v>1844</v>
      </c>
      <c r="E28" s="7" t="s">
        <v>1809</v>
      </c>
      <c r="H28" s="9" t="s">
        <v>1945</v>
      </c>
      <c r="N28" s="13" t="s">
        <v>65</v>
      </c>
      <c r="O28" s="13" t="s">
        <v>2115</v>
      </c>
      <c r="R28" s="30" t="s">
        <v>679</v>
      </c>
      <c r="U28" s="37">
        <v>44303</v>
      </c>
      <c r="V28" t="s">
        <v>224</v>
      </c>
      <c r="W28" s="37">
        <v>44303</v>
      </c>
    </row>
    <row r="29" spans="2:23" ht="19.5">
      <c r="B29" s="7">
        <v>94</v>
      </c>
      <c r="C29" s="7" t="s">
        <v>1845</v>
      </c>
      <c r="D29" s="7" t="s">
        <v>1803</v>
      </c>
      <c r="E29" s="7" t="s">
        <v>1804</v>
      </c>
      <c r="H29" s="9" t="s">
        <v>1827</v>
      </c>
      <c r="N29" s="13" t="s">
        <v>2117</v>
      </c>
      <c r="O29" s="13" t="s">
        <v>2115</v>
      </c>
      <c r="R29" s="30" t="s">
        <v>479</v>
      </c>
      <c r="U29" s="37">
        <v>44304</v>
      </c>
      <c r="V29" t="s">
        <v>225</v>
      </c>
      <c r="W29">
        <v>44304</v>
      </c>
    </row>
    <row r="30" spans="2:23" ht="19.5">
      <c r="B30" s="7">
        <v>97</v>
      </c>
      <c r="C30" s="7" t="s">
        <v>1846</v>
      </c>
      <c r="D30" s="9" t="s">
        <v>1847</v>
      </c>
      <c r="E30" s="7" t="s">
        <v>1806</v>
      </c>
      <c r="H30" s="9" t="s">
        <v>1803</v>
      </c>
      <c r="N30" s="13" t="s">
        <v>2118</v>
      </c>
      <c r="O30" s="13" t="s">
        <v>2119</v>
      </c>
      <c r="R30" s="30" t="s">
        <v>113</v>
      </c>
      <c r="U30" s="37">
        <v>44305</v>
      </c>
      <c r="V30" t="s">
        <v>230</v>
      </c>
      <c r="W30">
        <v>44305</v>
      </c>
    </row>
    <row r="31" spans="2:23" ht="19.5">
      <c r="B31" s="7">
        <v>102</v>
      </c>
      <c r="C31" s="7" t="s">
        <v>5</v>
      </c>
      <c r="D31" s="7" t="s">
        <v>1829</v>
      </c>
      <c r="E31" s="7" t="s">
        <v>1809</v>
      </c>
      <c r="H31" s="9" t="s">
        <v>2086</v>
      </c>
      <c r="N31" s="13" t="s">
        <v>73</v>
      </c>
      <c r="O31" s="13" t="s">
        <v>2119</v>
      </c>
      <c r="R31" s="30" t="s">
        <v>111</v>
      </c>
      <c r="U31" s="37">
        <v>44306</v>
      </c>
      <c r="V31" t="s">
        <v>234</v>
      </c>
      <c r="W31">
        <v>44306</v>
      </c>
    </row>
    <row r="32" spans="2:23" ht="19.5">
      <c r="B32" s="7">
        <v>109</v>
      </c>
      <c r="C32" s="7" t="s">
        <v>1848</v>
      </c>
      <c r="D32" s="7" t="s">
        <v>1829</v>
      </c>
      <c r="E32" s="7" t="s">
        <v>1809</v>
      </c>
      <c r="H32" s="9" t="s">
        <v>1869</v>
      </c>
      <c r="N32" s="13" t="s">
        <v>39</v>
      </c>
      <c r="O32" s="13" t="s">
        <v>2119</v>
      </c>
      <c r="R32" s="30" t="s">
        <v>2094</v>
      </c>
      <c r="U32" s="37">
        <v>44307</v>
      </c>
      <c r="V32" t="s">
        <v>236</v>
      </c>
      <c r="W32">
        <v>44307</v>
      </c>
    </row>
    <row r="33" spans="2:23">
      <c r="B33" s="7">
        <v>113</v>
      </c>
      <c r="C33" s="7" t="s">
        <v>1849</v>
      </c>
      <c r="D33" s="7" t="s">
        <v>1798</v>
      </c>
      <c r="E33" s="7" t="s">
        <v>1799</v>
      </c>
      <c r="H33" s="23" t="s">
        <v>1958</v>
      </c>
      <c r="N33" s="13" t="s">
        <v>121</v>
      </c>
      <c r="O33" s="13" t="s">
        <v>2119</v>
      </c>
      <c r="R33" s="30" t="s">
        <v>310</v>
      </c>
      <c r="U33" s="37">
        <v>44308</v>
      </c>
      <c r="V33" t="s">
        <v>244</v>
      </c>
      <c r="W33">
        <v>44308</v>
      </c>
    </row>
    <row r="34" spans="2:23" ht="19.5">
      <c r="B34" s="7">
        <v>114</v>
      </c>
      <c r="C34" s="7" t="s">
        <v>1850</v>
      </c>
      <c r="D34" s="7" t="s">
        <v>1851</v>
      </c>
      <c r="E34" s="7" t="s">
        <v>1804</v>
      </c>
      <c r="H34" s="9" t="s">
        <v>1930</v>
      </c>
      <c r="N34" s="13" t="s">
        <v>2120</v>
      </c>
      <c r="O34" s="13" t="s">
        <v>2119</v>
      </c>
      <c r="R34" s="30" t="s">
        <v>201</v>
      </c>
      <c r="U34" s="37">
        <v>44309</v>
      </c>
      <c r="V34" t="s">
        <v>248</v>
      </c>
      <c r="W34">
        <v>44309</v>
      </c>
    </row>
    <row r="35" spans="2:23" ht="19.5">
      <c r="B35" s="7">
        <v>121</v>
      </c>
      <c r="C35" s="7" t="s">
        <v>1852</v>
      </c>
      <c r="D35" s="7" t="s">
        <v>1861</v>
      </c>
      <c r="E35" s="7" t="s">
        <v>1809</v>
      </c>
      <c r="H35" s="9" t="s">
        <v>2087</v>
      </c>
      <c r="N35" s="13" t="s">
        <v>191</v>
      </c>
      <c r="O35" s="13" t="s">
        <v>2119</v>
      </c>
      <c r="R35" s="30" t="s">
        <v>205</v>
      </c>
      <c r="U35" s="37">
        <v>44310</v>
      </c>
      <c r="V35" t="s">
        <v>252</v>
      </c>
      <c r="W35">
        <v>44310</v>
      </c>
    </row>
    <row r="36" spans="2:23" ht="19.5">
      <c r="B36" s="7">
        <v>126</v>
      </c>
      <c r="C36" s="7" t="s">
        <v>1853</v>
      </c>
      <c r="D36" s="7" t="s">
        <v>1854</v>
      </c>
      <c r="E36" s="7" t="s">
        <v>1809</v>
      </c>
      <c r="H36" s="9" t="s">
        <v>1906</v>
      </c>
      <c r="N36" s="13" t="s">
        <v>2121</v>
      </c>
      <c r="O36" s="13" t="s">
        <v>2122</v>
      </c>
      <c r="R36" s="30" t="s">
        <v>706</v>
      </c>
      <c r="U36" s="37">
        <v>44311</v>
      </c>
      <c r="V36" t="s">
        <v>257</v>
      </c>
      <c r="W36">
        <v>44311</v>
      </c>
    </row>
    <row r="37" spans="2:23" ht="19.5">
      <c r="B37" s="7">
        <v>128</v>
      </c>
      <c r="C37" s="7" t="s">
        <v>1855</v>
      </c>
      <c r="D37" s="7" t="s">
        <v>1842</v>
      </c>
      <c r="E37" s="7" t="s">
        <v>1809</v>
      </c>
      <c r="H37" s="9" t="s">
        <v>1961</v>
      </c>
      <c r="N37" s="13" t="s">
        <v>2123</v>
      </c>
      <c r="O37" s="13" t="s">
        <v>2122</v>
      </c>
      <c r="R37" s="30" t="s">
        <v>1270</v>
      </c>
      <c r="U37" s="37">
        <v>44312</v>
      </c>
      <c r="V37" t="s">
        <v>263</v>
      </c>
      <c r="W37">
        <v>44312</v>
      </c>
    </row>
    <row r="38" spans="2:23" ht="19.5">
      <c r="B38" s="7">
        <v>130</v>
      </c>
      <c r="C38" s="7" t="s">
        <v>1856</v>
      </c>
      <c r="D38" s="7" t="s">
        <v>1844</v>
      </c>
      <c r="E38" s="7" t="s">
        <v>1809</v>
      </c>
      <c r="H38" s="9" t="s">
        <v>1800</v>
      </c>
      <c r="N38" s="13" t="s">
        <v>286</v>
      </c>
      <c r="O38" s="13" t="s">
        <v>2122</v>
      </c>
      <c r="R38" s="30" t="s">
        <v>658</v>
      </c>
      <c r="U38" s="37">
        <v>44313</v>
      </c>
      <c r="V38" t="s">
        <v>268</v>
      </c>
      <c r="W38">
        <v>44313</v>
      </c>
    </row>
    <row r="39" spans="2:23" ht="19.5">
      <c r="B39" s="7">
        <v>131</v>
      </c>
      <c r="C39" s="7" t="s">
        <v>1857</v>
      </c>
      <c r="D39" s="7" t="s">
        <v>1858</v>
      </c>
      <c r="E39" s="7" t="s">
        <v>1820</v>
      </c>
      <c r="H39" s="9" t="s">
        <v>1952</v>
      </c>
      <c r="N39" s="13" t="s">
        <v>2124</v>
      </c>
      <c r="O39" s="13" t="s">
        <v>2125</v>
      </c>
      <c r="R39" s="30" t="s">
        <v>1522</v>
      </c>
      <c r="U39" s="37">
        <v>44314</v>
      </c>
      <c r="V39" t="s">
        <v>271</v>
      </c>
      <c r="W39">
        <v>44314</v>
      </c>
    </row>
    <row r="40" spans="2:23" ht="19.5">
      <c r="B40" s="7">
        <v>145</v>
      </c>
      <c r="C40" s="7" t="s">
        <v>1859</v>
      </c>
      <c r="D40" s="7" t="s">
        <v>1842</v>
      </c>
      <c r="E40" s="7" t="s">
        <v>1809</v>
      </c>
      <c r="H40" s="9" t="s">
        <v>1899</v>
      </c>
      <c r="N40" s="13" t="s">
        <v>2126</v>
      </c>
      <c r="O40" s="13" t="s">
        <v>2125</v>
      </c>
      <c r="R40" s="30" t="s">
        <v>646</v>
      </c>
      <c r="U40" s="37">
        <v>44315</v>
      </c>
      <c r="V40" t="s">
        <v>280</v>
      </c>
      <c r="W40">
        <v>44315</v>
      </c>
    </row>
    <row r="41" spans="2:23">
      <c r="B41" s="7">
        <v>148</v>
      </c>
      <c r="C41" s="7" t="s">
        <v>1860</v>
      </c>
      <c r="D41" s="7" t="s">
        <v>1861</v>
      </c>
      <c r="E41" s="7" t="s">
        <v>1809</v>
      </c>
      <c r="H41" s="23" t="s">
        <v>1813</v>
      </c>
      <c r="N41" s="13" t="s">
        <v>2127</v>
      </c>
      <c r="O41" s="13" t="s">
        <v>2125</v>
      </c>
      <c r="R41" s="30" t="s">
        <v>2240</v>
      </c>
      <c r="U41" s="37">
        <v>44316</v>
      </c>
      <c r="V41" t="s">
        <v>285</v>
      </c>
      <c r="W41">
        <v>44316</v>
      </c>
    </row>
    <row r="42" spans="2:23" ht="19.5">
      <c r="B42" s="7">
        <v>149</v>
      </c>
      <c r="C42" s="7" t="s">
        <v>1862</v>
      </c>
      <c r="D42" s="7" t="s">
        <v>1854</v>
      </c>
      <c r="E42" s="7" t="s">
        <v>1809</v>
      </c>
      <c r="H42" s="9" t="s">
        <v>2033</v>
      </c>
      <c r="N42" s="13" t="s">
        <v>2128</v>
      </c>
      <c r="O42" s="13" t="s">
        <v>2125</v>
      </c>
      <c r="R42" s="30" t="s">
        <v>1520</v>
      </c>
      <c r="U42" s="37">
        <v>44317</v>
      </c>
      <c r="V42" t="s">
        <v>287</v>
      </c>
      <c r="W42">
        <v>44317</v>
      </c>
    </row>
    <row r="43" spans="2:23">
      <c r="B43" s="7">
        <v>153</v>
      </c>
      <c r="C43" s="7" t="s">
        <v>1863</v>
      </c>
      <c r="D43" s="7" t="s">
        <v>1819</v>
      </c>
      <c r="E43" s="7" t="s">
        <v>1820</v>
      </c>
      <c r="H43" s="23" t="s">
        <v>2088</v>
      </c>
      <c r="N43" s="13" t="s">
        <v>249</v>
      </c>
      <c r="O43" s="13" t="s">
        <v>2129</v>
      </c>
      <c r="R43" s="30" t="s">
        <v>1561</v>
      </c>
      <c r="U43" s="37">
        <v>44318</v>
      </c>
      <c r="V43" t="s">
        <v>288</v>
      </c>
      <c r="W43">
        <v>44318</v>
      </c>
    </row>
    <row r="44" spans="2:23">
      <c r="B44" s="7">
        <v>154</v>
      </c>
      <c r="C44" s="7" t="s">
        <v>1864</v>
      </c>
      <c r="D44" s="7" t="s">
        <v>1829</v>
      </c>
      <c r="E44" s="7" t="s">
        <v>1809</v>
      </c>
      <c r="H44" s="23" t="s">
        <v>1895</v>
      </c>
      <c r="N44" s="13" t="s">
        <v>76</v>
      </c>
      <c r="O44" s="13" t="s">
        <v>2129</v>
      </c>
      <c r="R44" s="30" t="s">
        <v>1556</v>
      </c>
      <c r="U44" s="37">
        <v>44319</v>
      </c>
      <c r="V44" t="s">
        <v>292</v>
      </c>
      <c r="W44">
        <v>44319</v>
      </c>
    </row>
    <row r="45" spans="2:23" ht="19.5">
      <c r="B45" s="7">
        <v>155</v>
      </c>
      <c r="C45" s="7" t="s">
        <v>1865</v>
      </c>
      <c r="D45" s="7" t="s">
        <v>1866</v>
      </c>
      <c r="E45" s="7" t="s">
        <v>1809</v>
      </c>
      <c r="H45" s="9" t="s">
        <v>1808</v>
      </c>
      <c r="N45" s="13" t="s">
        <v>126</v>
      </c>
      <c r="O45" s="13" t="s">
        <v>2129</v>
      </c>
      <c r="R45" s="30" t="s">
        <v>474</v>
      </c>
      <c r="U45" s="37">
        <v>44320</v>
      </c>
      <c r="V45" t="s">
        <v>295</v>
      </c>
      <c r="W45">
        <v>44320</v>
      </c>
    </row>
    <row r="46" spans="2:23" ht="19.5">
      <c r="B46" s="7">
        <v>156</v>
      </c>
      <c r="C46" s="7" t="s">
        <v>1867</v>
      </c>
      <c r="D46" s="7" t="s">
        <v>1861</v>
      </c>
      <c r="E46" s="7" t="s">
        <v>1809</v>
      </c>
      <c r="H46" s="9" t="s">
        <v>1833</v>
      </c>
      <c r="N46" s="13" t="s">
        <v>147</v>
      </c>
      <c r="O46" s="13" t="s">
        <v>2129</v>
      </c>
      <c r="R46" s="30" t="s">
        <v>55</v>
      </c>
      <c r="U46" s="37">
        <v>44321</v>
      </c>
      <c r="V46" t="s">
        <v>296</v>
      </c>
      <c r="W46">
        <v>44321</v>
      </c>
    </row>
    <row r="47" spans="2:23" ht="19.5">
      <c r="B47" s="7">
        <v>163</v>
      </c>
      <c r="C47" s="7" t="s">
        <v>1868</v>
      </c>
      <c r="D47" s="7" t="s">
        <v>1869</v>
      </c>
      <c r="E47" s="7" t="s">
        <v>1809</v>
      </c>
      <c r="H47" s="9" t="s">
        <v>1964</v>
      </c>
      <c r="N47" s="13" t="s">
        <v>273</v>
      </c>
      <c r="O47" s="13" t="s">
        <v>2129</v>
      </c>
      <c r="R47" s="30" t="s">
        <v>53</v>
      </c>
      <c r="U47" s="37">
        <v>44322</v>
      </c>
      <c r="V47" t="s">
        <v>299</v>
      </c>
      <c r="W47">
        <v>44322</v>
      </c>
    </row>
    <row r="48" spans="2:23" ht="19.5">
      <c r="B48" s="7">
        <v>166</v>
      </c>
      <c r="C48" s="7" t="s">
        <v>1870</v>
      </c>
      <c r="D48" s="7" t="s">
        <v>1851</v>
      </c>
      <c r="E48" s="7" t="s">
        <v>1804</v>
      </c>
      <c r="H48" s="9" t="s">
        <v>2089</v>
      </c>
      <c r="N48" s="13" t="s">
        <v>2130</v>
      </c>
      <c r="O48" s="13" t="s">
        <v>2129</v>
      </c>
      <c r="R48" s="30" t="s">
        <v>2181</v>
      </c>
      <c r="U48" s="37">
        <v>44323</v>
      </c>
      <c r="V48" t="s">
        <v>300</v>
      </c>
      <c r="W48">
        <v>44323</v>
      </c>
    </row>
    <row r="49" spans="2:23" ht="19.5">
      <c r="B49" s="7">
        <v>170</v>
      </c>
      <c r="C49" s="7" t="s">
        <v>1871</v>
      </c>
      <c r="D49" s="7" t="s">
        <v>1821</v>
      </c>
      <c r="E49" s="7" t="s">
        <v>1809</v>
      </c>
      <c r="H49" s="9" t="s">
        <v>2090</v>
      </c>
      <c r="N49" s="13" t="s">
        <v>2131</v>
      </c>
      <c r="O49" s="13" t="s">
        <v>2132</v>
      </c>
      <c r="R49" s="30" t="s">
        <v>794</v>
      </c>
      <c r="U49" s="37">
        <v>44324</v>
      </c>
      <c r="V49" t="s">
        <v>303</v>
      </c>
      <c r="W49">
        <v>44324</v>
      </c>
    </row>
    <row r="50" spans="2:23">
      <c r="B50" s="7">
        <v>177</v>
      </c>
      <c r="C50" s="7" t="s">
        <v>1171</v>
      </c>
      <c r="D50" s="7" t="s">
        <v>1833</v>
      </c>
      <c r="E50" s="7" t="s">
        <v>1809</v>
      </c>
      <c r="H50" s="23" t="s">
        <v>2091</v>
      </c>
      <c r="N50" s="13" t="s">
        <v>2133</v>
      </c>
      <c r="O50" s="13" t="s">
        <v>2132</v>
      </c>
      <c r="R50" s="30" t="s">
        <v>60</v>
      </c>
      <c r="U50" s="37">
        <v>44325</v>
      </c>
      <c r="V50" t="s">
        <v>304</v>
      </c>
      <c r="W50">
        <v>44325</v>
      </c>
    </row>
    <row r="51" spans="2:23" ht="19.5">
      <c r="B51" s="7">
        <v>190</v>
      </c>
      <c r="C51" s="7" t="s">
        <v>1872</v>
      </c>
      <c r="D51" s="7" t="s">
        <v>1873</v>
      </c>
      <c r="E51" s="7" t="s">
        <v>1806</v>
      </c>
      <c r="H51" s="9" t="s">
        <v>1919</v>
      </c>
      <c r="N51" s="13" t="s">
        <v>2134</v>
      </c>
      <c r="O51" s="13" t="s">
        <v>2132</v>
      </c>
      <c r="R51" s="30" t="s">
        <v>2149</v>
      </c>
      <c r="U51" s="37">
        <v>44326</v>
      </c>
      <c r="V51" t="s">
        <v>307</v>
      </c>
      <c r="W51">
        <v>44326</v>
      </c>
    </row>
    <row r="52" spans="2:23" ht="19.5">
      <c r="B52" s="7">
        <v>194</v>
      </c>
      <c r="C52" s="7" t="s">
        <v>1874</v>
      </c>
      <c r="D52" s="7" t="s">
        <v>1829</v>
      </c>
      <c r="E52" s="7" t="s">
        <v>1809</v>
      </c>
      <c r="H52" s="9" t="s">
        <v>2092</v>
      </c>
      <c r="N52" s="13" t="s">
        <v>2135</v>
      </c>
      <c r="O52" s="13" t="s">
        <v>2132</v>
      </c>
      <c r="R52" s="30" t="s">
        <v>2155</v>
      </c>
      <c r="U52" s="37">
        <v>44327</v>
      </c>
      <c r="V52" t="s">
        <v>317</v>
      </c>
      <c r="W52">
        <v>44327</v>
      </c>
    </row>
    <row r="53" spans="2:23" ht="19.5">
      <c r="B53" s="7">
        <v>196</v>
      </c>
      <c r="C53" s="7" t="s">
        <v>1875</v>
      </c>
      <c r="D53" s="7" t="s">
        <v>1876</v>
      </c>
      <c r="E53" s="7" t="s">
        <v>1799</v>
      </c>
      <c r="H53" s="9" t="s">
        <v>1821</v>
      </c>
      <c r="N53" s="13" t="s">
        <v>735</v>
      </c>
      <c r="O53" s="13" t="s">
        <v>2132</v>
      </c>
      <c r="R53" s="30" t="s">
        <v>207</v>
      </c>
      <c r="U53" s="37">
        <v>44328</v>
      </c>
      <c r="V53" t="s">
        <v>320</v>
      </c>
      <c r="W53">
        <v>44328</v>
      </c>
    </row>
    <row r="54" spans="2:23" ht="19.5">
      <c r="B54" s="7">
        <v>202</v>
      </c>
      <c r="C54" s="7" t="s">
        <v>1877</v>
      </c>
      <c r="D54" s="7" t="s">
        <v>1831</v>
      </c>
      <c r="E54" s="7" t="s">
        <v>1809</v>
      </c>
      <c r="H54" s="9" t="s">
        <v>1838</v>
      </c>
      <c r="N54" s="13" t="s">
        <v>2136</v>
      </c>
      <c r="O54" s="13" t="s">
        <v>2132</v>
      </c>
      <c r="R54" s="30" t="s">
        <v>2096</v>
      </c>
      <c r="U54" s="37">
        <v>44329</v>
      </c>
      <c r="V54" t="s">
        <v>323</v>
      </c>
      <c r="W54">
        <v>44329</v>
      </c>
    </row>
    <row r="55" spans="2:23">
      <c r="B55" s="7">
        <v>208</v>
      </c>
      <c r="C55" s="7" t="s">
        <v>1878</v>
      </c>
      <c r="D55" s="7" t="s">
        <v>1831</v>
      </c>
      <c r="E55" s="7" t="s">
        <v>1809</v>
      </c>
      <c r="H55" s="23" t="s">
        <v>1819</v>
      </c>
      <c r="N55" s="13" t="s">
        <v>27</v>
      </c>
      <c r="O55" s="13" t="s">
        <v>2137</v>
      </c>
      <c r="R55" s="30" t="s">
        <v>945</v>
      </c>
      <c r="U55" s="37">
        <v>44330</v>
      </c>
      <c r="V55" t="s">
        <v>326</v>
      </c>
      <c r="W55">
        <v>44330</v>
      </c>
    </row>
    <row r="56" spans="2:23">
      <c r="B56" s="7">
        <v>210</v>
      </c>
      <c r="C56" s="7" t="s">
        <v>1879</v>
      </c>
      <c r="D56" s="7" t="s">
        <v>1851</v>
      </c>
      <c r="E56" s="7" t="s">
        <v>1804</v>
      </c>
      <c r="N56" s="13" t="s">
        <v>48</v>
      </c>
      <c r="O56" s="13" t="s">
        <v>2137</v>
      </c>
      <c r="R56" s="30" t="s">
        <v>2265</v>
      </c>
      <c r="U56" s="37">
        <v>44331</v>
      </c>
      <c r="V56" t="s">
        <v>327</v>
      </c>
      <c r="W56">
        <v>44331</v>
      </c>
    </row>
    <row r="57" spans="2:23">
      <c r="B57" s="7">
        <v>221</v>
      </c>
      <c r="C57" s="7" t="s">
        <v>1880</v>
      </c>
      <c r="D57" s="7" t="s">
        <v>1869</v>
      </c>
      <c r="E57" s="7" t="s">
        <v>1809</v>
      </c>
      <c r="N57" s="13" t="s">
        <v>199</v>
      </c>
      <c r="O57" s="13" t="s">
        <v>2137</v>
      </c>
      <c r="R57" s="30" t="s">
        <v>95</v>
      </c>
      <c r="U57" s="37">
        <v>44332</v>
      </c>
      <c r="V57" t="s">
        <v>331</v>
      </c>
      <c r="W57">
        <v>44332</v>
      </c>
    </row>
    <row r="58" spans="2:23">
      <c r="B58" s="7">
        <v>233</v>
      </c>
      <c r="C58" s="7" t="s">
        <v>1881</v>
      </c>
      <c r="D58" s="7" t="s">
        <v>1851</v>
      </c>
      <c r="E58" s="7" t="s">
        <v>1804</v>
      </c>
      <c r="N58" s="13" t="s">
        <v>101</v>
      </c>
      <c r="O58" s="13" t="s">
        <v>2137</v>
      </c>
      <c r="R58" s="30" t="s">
        <v>2188</v>
      </c>
      <c r="U58" s="37">
        <v>44333</v>
      </c>
      <c r="V58" t="s">
        <v>335</v>
      </c>
      <c r="W58">
        <v>44333</v>
      </c>
    </row>
    <row r="59" spans="2:23">
      <c r="B59" s="7">
        <v>234</v>
      </c>
      <c r="C59" s="7" t="s">
        <v>1882</v>
      </c>
      <c r="D59" s="7" t="s">
        <v>1883</v>
      </c>
      <c r="E59" s="7" t="s">
        <v>1804</v>
      </c>
      <c r="N59" s="13" t="s">
        <v>328</v>
      </c>
      <c r="O59" s="13" t="s">
        <v>2137</v>
      </c>
      <c r="R59" s="30" t="s">
        <v>124</v>
      </c>
      <c r="U59" s="37">
        <v>44334</v>
      </c>
      <c r="V59" t="s">
        <v>337</v>
      </c>
      <c r="W59">
        <v>44334</v>
      </c>
    </row>
    <row r="60" spans="2:23">
      <c r="B60" s="7">
        <v>238</v>
      </c>
      <c r="C60" s="7" t="s">
        <v>1884</v>
      </c>
      <c r="D60" s="7" t="s">
        <v>1844</v>
      </c>
      <c r="E60" s="7" t="s">
        <v>1809</v>
      </c>
      <c r="N60" s="13" t="s">
        <v>932</v>
      </c>
      <c r="O60" s="13" t="s">
        <v>2138</v>
      </c>
      <c r="R60" s="30" t="s">
        <v>138</v>
      </c>
      <c r="U60" s="37">
        <v>44335</v>
      </c>
      <c r="V60" t="s">
        <v>340</v>
      </c>
      <c r="W60">
        <v>44335</v>
      </c>
    </row>
    <row r="61" spans="2:23">
      <c r="B61" s="7">
        <v>246</v>
      </c>
      <c r="C61" s="7" t="s">
        <v>1885</v>
      </c>
      <c r="D61" s="7" t="s">
        <v>1803</v>
      </c>
      <c r="E61" s="7" t="s">
        <v>1804</v>
      </c>
      <c r="N61" s="13" t="s">
        <v>2139</v>
      </c>
      <c r="O61" s="13" t="s">
        <v>2138</v>
      </c>
      <c r="R61" s="30" t="s">
        <v>2164</v>
      </c>
      <c r="U61" s="37">
        <v>44336</v>
      </c>
      <c r="V61" t="s">
        <v>341</v>
      </c>
      <c r="W61">
        <v>44336</v>
      </c>
    </row>
    <row r="62" spans="2:23">
      <c r="B62" s="7">
        <v>248</v>
      </c>
      <c r="C62" s="7" t="s">
        <v>1886</v>
      </c>
      <c r="D62" s="10" t="s">
        <v>1840</v>
      </c>
      <c r="E62" s="7" t="s">
        <v>1809</v>
      </c>
      <c r="N62" s="13" t="s">
        <v>2140</v>
      </c>
      <c r="O62" s="13" t="s">
        <v>2138</v>
      </c>
      <c r="R62" s="33" t="s">
        <v>2284</v>
      </c>
      <c r="U62" s="37">
        <v>44337</v>
      </c>
      <c r="V62" t="s">
        <v>342</v>
      </c>
      <c r="W62">
        <v>44337</v>
      </c>
    </row>
    <row r="63" spans="2:23">
      <c r="B63" s="7">
        <v>254</v>
      </c>
      <c r="C63" s="7" t="s">
        <v>1887</v>
      </c>
      <c r="D63" s="7" t="s">
        <v>1805</v>
      </c>
      <c r="E63" s="7" t="s">
        <v>1806</v>
      </c>
      <c r="N63" s="13" t="s">
        <v>2141</v>
      </c>
      <c r="O63" s="13" t="s">
        <v>2138</v>
      </c>
      <c r="R63" s="30" t="s">
        <v>2115</v>
      </c>
      <c r="U63" s="37">
        <v>44338</v>
      </c>
      <c r="V63" t="s">
        <v>343</v>
      </c>
      <c r="W63">
        <v>44338</v>
      </c>
    </row>
    <row r="64" spans="2:23">
      <c r="B64" s="7">
        <v>259</v>
      </c>
      <c r="C64" s="7" t="s">
        <v>1888</v>
      </c>
      <c r="D64" s="7" t="s">
        <v>1842</v>
      </c>
      <c r="E64" s="7" t="s">
        <v>1809</v>
      </c>
      <c r="N64" s="13" t="s">
        <v>2142</v>
      </c>
      <c r="O64" s="13" t="s">
        <v>2138</v>
      </c>
      <c r="R64" s="30" t="s">
        <v>2372</v>
      </c>
      <c r="U64" s="37">
        <v>44339</v>
      </c>
      <c r="V64" t="s">
        <v>345</v>
      </c>
      <c r="W64">
        <v>44339</v>
      </c>
    </row>
    <row r="65" spans="2:23">
      <c r="B65" s="7">
        <v>266</v>
      </c>
      <c r="C65" s="7" t="s">
        <v>1889</v>
      </c>
      <c r="D65" s="7" t="s">
        <v>1890</v>
      </c>
      <c r="E65" s="7" t="s">
        <v>1806</v>
      </c>
      <c r="N65" s="13" t="s">
        <v>2143</v>
      </c>
      <c r="O65" s="13" t="s">
        <v>2144</v>
      </c>
      <c r="R65" s="30" t="s">
        <v>2137</v>
      </c>
      <c r="U65" s="37">
        <v>44340</v>
      </c>
      <c r="V65" t="s">
        <v>347</v>
      </c>
      <c r="W65">
        <v>44340</v>
      </c>
    </row>
    <row r="66" spans="2:23">
      <c r="B66" s="7">
        <v>273</v>
      </c>
      <c r="C66" s="7" t="s">
        <v>1891</v>
      </c>
      <c r="D66" s="7" t="s">
        <v>1840</v>
      </c>
      <c r="E66" s="7" t="s">
        <v>1809</v>
      </c>
      <c r="N66" s="13" t="s">
        <v>2145</v>
      </c>
      <c r="O66" s="13" t="s">
        <v>2144</v>
      </c>
      <c r="R66" s="30" t="s">
        <v>2138</v>
      </c>
      <c r="U66" s="37">
        <v>44341</v>
      </c>
      <c r="V66" t="s">
        <v>349</v>
      </c>
      <c r="W66">
        <v>44341</v>
      </c>
    </row>
    <row r="67" spans="2:23">
      <c r="B67" s="7">
        <v>275</v>
      </c>
      <c r="C67" s="7" t="s">
        <v>1892</v>
      </c>
      <c r="D67" s="7" t="s">
        <v>1893</v>
      </c>
      <c r="E67" s="7" t="s">
        <v>1804</v>
      </c>
      <c r="N67" s="13" t="s">
        <v>118</v>
      </c>
      <c r="O67" s="13" t="s">
        <v>2144</v>
      </c>
      <c r="R67" s="30" t="s">
        <v>2144</v>
      </c>
      <c r="U67" s="37">
        <v>44342</v>
      </c>
      <c r="V67" t="s">
        <v>350</v>
      </c>
      <c r="W67">
        <v>44342</v>
      </c>
    </row>
    <row r="68" spans="2:23">
      <c r="B68" s="7">
        <v>277</v>
      </c>
      <c r="C68" s="7" t="s">
        <v>1894</v>
      </c>
      <c r="D68" s="7" t="s">
        <v>1873</v>
      </c>
      <c r="E68" s="7" t="s">
        <v>1806</v>
      </c>
      <c r="N68" s="13" t="s">
        <v>2146</v>
      </c>
      <c r="O68" s="13" t="s">
        <v>2144</v>
      </c>
      <c r="R68" s="30" t="s">
        <v>2132</v>
      </c>
      <c r="U68" s="37">
        <v>44343</v>
      </c>
      <c r="V68" t="s">
        <v>353</v>
      </c>
      <c r="W68">
        <v>44343</v>
      </c>
    </row>
    <row r="69" spans="2:23">
      <c r="B69" s="7">
        <v>280</v>
      </c>
      <c r="C69" s="7" t="s">
        <v>469</v>
      </c>
      <c r="D69" s="7" t="s">
        <v>1895</v>
      </c>
      <c r="E69" s="7" t="s">
        <v>1820</v>
      </c>
      <c r="N69" s="13" t="s">
        <v>136</v>
      </c>
      <c r="O69" s="13" t="s">
        <v>2144</v>
      </c>
      <c r="R69" s="56" t="s">
        <v>2348</v>
      </c>
      <c r="U69" s="37">
        <v>44344</v>
      </c>
      <c r="V69" t="s">
        <v>355</v>
      </c>
      <c r="W69">
        <v>44344</v>
      </c>
    </row>
    <row r="70" spans="2:23">
      <c r="B70" s="7">
        <v>281</v>
      </c>
      <c r="C70" s="7" t="s">
        <v>1896</v>
      </c>
      <c r="D70" s="7" t="s">
        <v>1831</v>
      </c>
      <c r="E70" s="7" t="s">
        <v>1809</v>
      </c>
      <c r="N70" s="13" t="s">
        <v>2147</v>
      </c>
      <c r="O70" s="13" t="s">
        <v>2144</v>
      </c>
      <c r="R70" s="30" t="s">
        <v>2122</v>
      </c>
      <c r="U70" s="37">
        <v>44345</v>
      </c>
      <c r="V70" t="s">
        <v>356</v>
      </c>
      <c r="W70">
        <v>44345</v>
      </c>
    </row>
    <row r="71" spans="2:23">
      <c r="B71" s="7">
        <v>285</v>
      </c>
      <c r="C71" s="7" t="s">
        <v>1897</v>
      </c>
      <c r="D71" s="10" t="s">
        <v>1827</v>
      </c>
      <c r="E71" s="7" t="s">
        <v>1809</v>
      </c>
      <c r="N71" s="13" t="s">
        <v>2148</v>
      </c>
      <c r="O71" s="13" t="s">
        <v>956</v>
      </c>
      <c r="R71" s="30" t="s">
        <v>2129</v>
      </c>
      <c r="U71" s="37">
        <v>44346</v>
      </c>
      <c r="V71" t="s">
        <v>362</v>
      </c>
      <c r="W71">
        <v>44346</v>
      </c>
    </row>
    <row r="72" spans="2:23">
      <c r="B72" s="7">
        <v>286</v>
      </c>
      <c r="C72" s="7" t="s">
        <v>1898</v>
      </c>
      <c r="D72" s="7" t="s">
        <v>1899</v>
      </c>
      <c r="E72" s="7" t="s">
        <v>1814</v>
      </c>
      <c r="N72" s="13" t="s">
        <v>262</v>
      </c>
      <c r="O72" s="13" t="s">
        <v>2149</v>
      </c>
      <c r="R72" s="30" t="s">
        <v>2661</v>
      </c>
      <c r="U72" s="37">
        <v>44347</v>
      </c>
      <c r="V72" t="s">
        <v>364</v>
      </c>
      <c r="W72">
        <v>44347</v>
      </c>
    </row>
    <row r="73" spans="2:23">
      <c r="B73" s="7">
        <v>294</v>
      </c>
      <c r="C73" s="7" t="s">
        <v>1900</v>
      </c>
      <c r="D73" s="7" t="s">
        <v>1851</v>
      </c>
      <c r="E73" s="7" t="s">
        <v>1901</v>
      </c>
      <c r="N73" s="13" t="s">
        <v>92</v>
      </c>
      <c r="O73" s="13" t="s">
        <v>2149</v>
      </c>
      <c r="R73" s="30" t="s">
        <v>2119</v>
      </c>
      <c r="U73" s="37">
        <v>44348</v>
      </c>
      <c r="V73" t="s">
        <v>366</v>
      </c>
      <c r="W73">
        <v>44348</v>
      </c>
    </row>
    <row r="74" spans="2:23">
      <c r="B74" s="7">
        <v>297</v>
      </c>
      <c r="C74" s="7" t="s">
        <v>1902</v>
      </c>
      <c r="D74" s="7" t="s">
        <v>1831</v>
      </c>
      <c r="E74" s="7" t="s">
        <v>1809</v>
      </c>
      <c r="N74" s="13" t="s">
        <v>185</v>
      </c>
      <c r="O74" s="13" t="s">
        <v>2149</v>
      </c>
      <c r="R74" s="30" t="s">
        <v>2396</v>
      </c>
      <c r="U74" s="37">
        <v>44349</v>
      </c>
      <c r="V74" t="s">
        <v>367</v>
      </c>
      <c r="W74">
        <v>44349</v>
      </c>
    </row>
    <row r="75" spans="2:23">
      <c r="B75" s="7">
        <v>303</v>
      </c>
      <c r="C75" s="7" t="s">
        <v>1903</v>
      </c>
      <c r="D75" s="7" t="s">
        <v>1854</v>
      </c>
      <c r="E75" s="7" t="s">
        <v>1809</v>
      </c>
      <c r="N75" s="13" t="s">
        <v>89</v>
      </c>
      <c r="O75" s="13" t="s">
        <v>2149</v>
      </c>
      <c r="R75" s="30" t="s">
        <v>256</v>
      </c>
      <c r="U75" s="37">
        <v>44350</v>
      </c>
      <c r="V75" t="s">
        <v>368</v>
      </c>
      <c r="W75">
        <v>44350</v>
      </c>
    </row>
    <row r="76" spans="2:23">
      <c r="B76" s="7">
        <v>306</v>
      </c>
      <c r="C76" s="7" t="s">
        <v>1904</v>
      </c>
      <c r="D76" s="7"/>
      <c r="E76" s="7" t="s">
        <v>1809</v>
      </c>
      <c r="N76" s="13" t="s">
        <v>122</v>
      </c>
      <c r="O76" s="13" t="s">
        <v>2149</v>
      </c>
      <c r="R76" s="30" t="s">
        <v>466</v>
      </c>
      <c r="U76" s="37">
        <v>44351</v>
      </c>
      <c r="V76" t="s">
        <v>369</v>
      </c>
      <c r="W76">
        <v>44351</v>
      </c>
    </row>
    <row r="77" spans="2:23">
      <c r="B77" s="7">
        <v>309</v>
      </c>
      <c r="C77" s="7" t="s">
        <v>1905</v>
      </c>
      <c r="D77" s="7" t="s">
        <v>1906</v>
      </c>
      <c r="E77" s="7" t="s">
        <v>1814</v>
      </c>
      <c r="N77" s="13" t="s">
        <v>319</v>
      </c>
      <c r="O77" s="13" t="s">
        <v>2149</v>
      </c>
      <c r="R77" s="30" t="s">
        <v>62</v>
      </c>
      <c r="U77" s="37">
        <v>44352</v>
      </c>
      <c r="V77" t="s">
        <v>2550</v>
      </c>
      <c r="W77">
        <v>44352</v>
      </c>
    </row>
    <row r="78" spans="2:23">
      <c r="B78" s="7">
        <v>313</v>
      </c>
      <c r="C78" s="7" t="s">
        <v>1907</v>
      </c>
      <c r="D78" s="7" t="s">
        <v>4846</v>
      </c>
      <c r="E78" s="7" t="s">
        <v>1809</v>
      </c>
      <c r="N78" s="13" t="s">
        <v>2150</v>
      </c>
      <c r="O78" s="13" t="s">
        <v>2151</v>
      </c>
      <c r="R78" s="30" t="s">
        <v>108</v>
      </c>
      <c r="U78" s="37">
        <v>44353</v>
      </c>
      <c r="V78" t="s">
        <v>370</v>
      </c>
      <c r="W78">
        <v>44353</v>
      </c>
    </row>
    <row r="79" spans="2:23">
      <c r="B79" s="7">
        <v>320</v>
      </c>
      <c r="C79" s="7" t="s">
        <v>1908</v>
      </c>
      <c r="D79" s="7" t="s">
        <v>1906</v>
      </c>
      <c r="E79" s="7" t="s">
        <v>1814</v>
      </c>
      <c r="N79" s="13" t="s">
        <v>247</v>
      </c>
      <c r="O79" s="13" t="s">
        <v>2151</v>
      </c>
      <c r="R79" s="30" t="s">
        <v>789</v>
      </c>
      <c r="U79" s="37">
        <v>44354</v>
      </c>
      <c r="V79" t="s">
        <v>371</v>
      </c>
      <c r="W79">
        <v>44354</v>
      </c>
    </row>
    <row r="80" spans="2:23">
      <c r="B80" s="7">
        <v>322</v>
      </c>
      <c r="C80" s="7" t="s">
        <v>1909</v>
      </c>
      <c r="D80" s="7" t="s">
        <v>1873</v>
      </c>
      <c r="E80" s="7" t="s">
        <v>1806</v>
      </c>
      <c r="N80" s="13" t="s">
        <v>283</v>
      </c>
      <c r="O80" s="13" t="s">
        <v>2151</v>
      </c>
      <c r="R80" s="30" t="s">
        <v>151</v>
      </c>
      <c r="U80" s="37">
        <v>44355</v>
      </c>
      <c r="V80" t="s">
        <v>372</v>
      </c>
      <c r="W80">
        <v>44355</v>
      </c>
    </row>
    <row r="81" spans="2:23">
      <c r="B81" s="7">
        <v>345</v>
      </c>
      <c r="C81" s="7" t="s">
        <v>1910</v>
      </c>
      <c r="D81" s="7" t="s">
        <v>1911</v>
      </c>
      <c r="E81" s="7" t="s">
        <v>1799</v>
      </c>
      <c r="N81" s="13" t="s">
        <v>16</v>
      </c>
      <c r="O81" s="13" t="s">
        <v>2151</v>
      </c>
      <c r="R81" s="30" t="s">
        <v>2179</v>
      </c>
      <c r="U81" s="37">
        <v>44356</v>
      </c>
      <c r="V81" t="s">
        <v>373</v>
      </c>
      <c r="W81">
        <v>44356</v>
      </c>
    </row>
    <row r="82" spans="2:23">
      <c r="B82" s="7">
        <v>349</v>
      </c>
      <c r="C82" s="7" t="s">
        <v>1912</v>
      </c>
      <c r="D82" s="7" t="s">
        <v>1913</v>
      </c>
      <c r="E82" s="7" t="s">
        <v>1806</v>
      </c>
      <c r="N82" s="13" t="s">
        <v>49</v>
      </c>
      <c r="O82" s="13" t="s">
        <v>2151</v>
      </c>
      <c r="R82" s="30" t="s">
        <v>7</v>
      </c>
      <c r="U82" s="37">
        <v>44357</v>
      </c>
      <c r="V82" t="s">
        <v>374</v>
      </c>
      <c r="W82">
        <v>44357</v>
      </c>
    </row>
    <row r="83" spans="2:23">
      <c r="B83" s="7">
        <v>351</v>
      </c>
      <c r="C83" s="7" t="s">
        <v>1914</v>
      </c>
      <c r="D83" s="7" t="s">
        <v>1915</v>
      </c>
      <c r="E83" s="7" t="s">
        <v>1814</v>
      </c>
      <c r="N83" s="13" t="s">
        <v>149</v>
      </c>
      <c r="O83" s="13" t="s">
        <v>2151</v>
      </c>
      <c r="R83" s="30" t="s">
        <v>31</v>
      </c>
      <c r="U83" s="37">
        <v>44358</v>
      </c>
      <c r="V83" t="s">
        <v>381</v>
      </c>
      <c r="W83">
        <v>44358</v>
      </c>
    </row>
    <row r="84" spans="2:23">
      <c r="B84" s="7">
        <v>360</v>
      </c>
      <c r="C84" s="7" t="s">
        <v>1916</v>
      </c>
      <c r="D84" s="7" t="s">
        <v>1895</v>
      </c>
      <c r="E84" s="7" t="s">
        <v>1901</v>
      </c>
      <c r="N84" s="13" t="s">
        <v>298</v>
      </c>
      <c r="O84" s="13" t="s">
        <v>2151</v>
      </c>
      <c r="R84" s="30" t="s">
        <v>2176</v>
      </c>
      <c r="U84" s="37">
        <v>44359</v>
      </c>
      <c r="V84" t="s">
        <v>385</v>
      </c>
      <c r="W84">
        <v>44359</v>
      </c>
    </row>
    <row r="85" spans="2:23">
      <c r="B85" s="7">
        <v>371</v>
      </c>
      <c r="C85" s="7" t="s">
        <v>1917</v>
      </c>
      <c r="D85" s="7" t="s">
        <v>1854</v>
      </c>
      <c r="E85" s="7" t="s">
        <v>1809</v>
      </c>
      <c r="N85" s="13" t="s">
        <v>269</v>
      </c>
      <c r="O85" s="13" t="s">
        <v>2152</v>
      </c>
      <c r="R85" s="33" t="s">
        <v>774</v>
      </c>
      <c r="U85" s="37">
        <v>44360</v>
      </c>
      <c r="V85" t="s">
        <v>387</v>
      </c>
      <c r="W85">
        <v>44360</v>
      </c>
    </row>
    <row r="86" spans="2:23">
      <c r="B86" s="7">
        <v>372</v>
      </c>
      <c r="C86" s="7" t="s">
        <v>1896</v>
      </c>
      <c r="D86" s="7" t="s">
        <v>1833</v>
      </c>
      <c r="E86" s="7" t="s">
        <v>1809</v>
      </c>
      <c r="N86" s="13" t="s">
        <v>259</v>
      </c>
      <c r="O86" s="13" t="s">
        <v>2152</v>
      </c>
      <c r="Q86" s="31"/>
      <c r="R86" s="30" t="s">
        <v>339</v>
      </c>
      <c r="U86" s="37">
        <v>44361</v>
      </c>
      <c r="V86" t="s">
        <v>393</v>
      </c>
      <c r="W86">
        <v>44361</v>
      </c>
    </row>
    <row r="87" spans="2:23">
      <c r="B87" s="7">
        <v>376</v>
      </c>
      <c r="C87" s="7" t="s">
        <v>1918</v>
      </c>
      <c r="D87" s="7" t="s">
        <v>1919</v>
      </c>
      <c r="E87" s="7" t="s">
        <v>1801</v>
      </c>
      <c r="N87" s="13" t="s">
        <v>69</v>
      </c>
      <c r="O87" s="13" t="s">
        <v>2152</v>
      </c>
      <c r="R87" s="33" t="s">
        <v>223</v>
      </c>
      <c r="U87" s="37">
        <v>44362</v>
      </c>
      <c r="V87" t="s">
        <v>401</v>
      </c>
      <c r="W87">
        <v>44362</v>
      </c>
    </row>
    <row r="88" spans="2:23">
      <c r="B88" s="7">
        <v>383</v>
      </c>
      <c r="C88" s="7" t="s">
        <v>1920</v>
      </c>
      <c r="D88" s="7" t="s">
        <v>1805</v>
      </c>
      <c r="E88" s="7" t="s">
        <v>1806</v>
      </c>
      <c r="N88" s="13" t="s">
        <v>239</v>
      </c>
      <c r="O88" s="13" t="s">
        <v>2152</v>
      </c>
      <c r="R88" s="30" t="s">
        <v>627</v>
      </c>
      <c r="U88" s="37">
        <v>44363</v>
      </c>
      <c r="V88" t="s">
        <v>406</v>
      </c>
      <c r="W88">
        <v>44363</v>
      </c>
    </row>
    <row r="89" spans="2:23">
      <c r="B89" s="7">
        <v>386</v>
      </c>
      <c r="C89" s="7" t="s">
        <v>1921</v>
      </c>
      <c r="D89" s="7" t="s">
        <v>1922</v>
      </c>
      <c r="E89" s="7" t="s">
        <v>1806</v>
      </c>
      <c r="N89" s="13" t="s">
        <v>158</v>
      </c>
      <c r="O89" s="13" t="s">
        <v>2152</v>
      </c>
      <c r="R89" s="33" t="s">
        <v>12</v>
      </c>
      <c r="U89" s="37">
        <v>44364</v>
      </c>
      <c r="V89" t="s">
        <v>408</v>
      </c>
      <c r="W89">
        <v>44364</v>
      </c>
    </row>
    <row r="90" spans="2:23">
      <c r="B90" s="7">
        <v>387</v>
      </c>
      <c r="C90" s="7" t="s">
        <v>1923</v>
      </c>
      <c r="D90" s="10" t="s">
        <v>1831</v>
      </c>
      <c r="E90" s="7" t="s">
        <v>1809</v>
      </c>
      <c r="N90" s="13" t="s">
        <v>314</v>
      </c>
      <c r="O90" s="13" t="s">
        <v>2152</v>
      </c>
      <c r="U90" s="37">
        <v>44365</v>
      </c>
      <c r="V90" t="s">
        <v>409</v>
      </c>
      <c r="W90">
        <v>44365</v>
      </c>
    </row>
    <row r="91" spans="2:23">
      <c r="B91" s="7">
        <v>393</v>
      </c>
      <c r="C91" s="7" t="s">
        <v>1924</v>
      </c>
      <c r="D91" s="7" t="s">
        <v>1844</v>
      </c>
      <c r="E91" s="7" t="s">
        <v>1809</v>
      </c>
      <c r="N91" s="13" t="s">
        <v>2153</v>
      </c>
      <c r="O91" s="13" t="s">
        <v>2154</v>
      </c>
      <c r="U91" s="37">
        <v>44366</v>
      </c>
      <c r="V91" t="s">
        <v>412</v>
      </c>
      <c r="W91">
        <v>44366</v>
      </c>
    </row>
    <row r="92" spans="2:23">
      <c r="B92" s="7">
        <v>401</v>
      </c>
      <c r="C92" s="7" t="s">
        <v>1925</v>
      </c>
      <c r="D92" s="10" t="s">
        <v>1831</v>
      </c>
      <c r="E92" s="7" t="s">
        <v>1809</v>
      </c>
      <c r="N92" s="13" t="s">
        <v>318</v>
      </c>
      <c r="O92" s="13" t="s">
        <v>2155</v>
      </c>
      <c r="U92" s="37">
        <v>44367</v>
      </c>
      <c r="V92" t="s">
        <v>416</v>
      </c>
      <c r="W92">
        <v>44367</v>
      </c>
    </row>
    <row r="93" spans="2:23">
      <c r="B93" s="7">
        <v>402</v>
      </c>
      <c r="C93" s="7" t="s">
        <v>1926</v>
      </c>
      <c r="D93" s="7" t="s">
        <v>1840</v>
      </c>
      <c r="E93" s="7" t="s">
        <v>1809</v>
      </c>
      <c r="N93" s="13" t="s">
        <v>2156</v>
      </c>
      <c r="O93" s="13" t="s">
        <v>2155</v>
      </c>
      <c r="U93" s="37">
        <v>44368</v>
      </c>
      <c r="V93" t="s">
        <v>419</v>
      </c>
      <c r="W93">
        <v>44368</v>
      </c>
    </row>
    <row r="94" spans="2:23">
      <c r="B94" s="7">
        <v>405</v>
      </c>
      <c r="C94" s="7" t="s">
        <v>1927</v>
      </c>
      <c r="D94" s="7" t="s">
        <v>1844</v>
      </c>
      <c r="E94" s="7" t="s">
        <v>1809</v>
      </c>
      <c r="N94" s="13" t="s">
        <v>2157</v>
      </c>
      <c r="O94" s="13" t="s">
        <v>2155</v>
      </c>
      <c r="U94" s="37">
        <v>44369</v>
      </c>
      <c r="V94" t="s">
        <v>421</v>
      </c>
      <c r="W94">
        <v>44369</v>
      </c>
    </row>
    <row r="95" spans="2:23">
      <c r="B95" s="7">
        <v>415</v>
      </c>
      <c r="C95" s="7" t="s">
        <v>1928</v>
      </c>
      <c r="D95" s="7" t="s">
        <v>1942</v>
      </c>
      <c r="E95" s="7" t="s">
        <v>1901</v>
      </c>
      <c r="N95" s="13" t="s">
        <v>346</v>
      </c>
      <c r="O95" s="13" t="s">
        <v>2155</v>
      </c>
      <c r="U95" s="37">
        <v>44370</v>
      </c>
      <c r="V95" t="s">
        <v>426</v>
      </c>
      <c r="W95">
        <v>44370</v>
      </c>
    </row>
    <row r="96" spans="2:23">
      <c r="B96" s="7">
        <v>419</v>
      </c>
      <c r="C96" s="7" t="s">
        <v>1929</v>
      </c>
      <c r="D96" s="7" t="s">
        <v>1930</v>
      </c>
      <c r="E96" s="7" t="s">
        <v>1801</v>
      </c>
      <c r="N96" s="13" t="s">
        <v>208</v>
      </c>
      <c r="O96" s="13" t="s">
        <v>2155</v>
      </c>
      <c r="U96" s="37">
        <v>44371</v>
      </c>
      <c r="V96" t="s">
        <v>430</v>
      </c>
      <c r="W96">
        <v>44371</v>
      </c>
    </row>
    <row r="97" spans="2:23">
      <c r="B97" s="7">
        <v>426</v>
      </c>
      <c r="C97" s="7" t="s">
        <v>1931</v>
      </c>
      <c r="D97" s="7" t="s">
        <v>1829</v>
      </c>
      <c r="E97" s="7" t="s">
        <v>1809</v>
      </c>
      <c r="N97" s="13" t="s">
        <v>2158</v>
      </c>
      <c r="O97" s="13" t="s">
        <v>1230</v>
      </c>
      <c r="U97" s="37">
        <v>44372</v>
      </c>
      <c r="V97" t="s">
        <v>432</v>
      </c>
      <c r="W97">
        <v>44372</v>
      </c>
    </row>
    <row r="98" spans="2:23">
      <c r="B98" s="7">
        <v>427</v>
      </c>
      <c r="C98" s="7" t="s">
        <v>1932</v>
      </c>
      <c r="D98" s="8" t="s">
        <v>1821</v>
      </c>
      <c r="E98" s="7" t="s">
        <v>1809</v>
      </c>
      <c r="N98" s="13" t="s">
        <v>334</v>
      </c>
      <c r="O98" s="13" t="s">
        <v>2159</v>
      </c>
      <c r="U98" s="37">
        <v>44373</v>
      </c>
      <c r="V98" t="s">
        <v>435</v>
      </c>
      <c r="W98">
        <v>44373</v>
      </c>
    </row>
    <row r="99" spans="2:23">
      <c r="B99" s="7">
        <v>445</v>
      </c>
      <c r="C99" s="7" t="s">
        <v>1933</v>
      </c>
      <c r="D99" s="7" t="s">
        <v>1840</v>
      </c>
      <c r="E99" s="7" t="s">
        <v>1809</v>
      </c>
      <c r="N99" s="13" t="s">
        <v>197</v>
      </c>
      <c r="O99" s="13" t="s">
        <v>2160</v>
      </c>
      <c r="U99" s="37">
        <v>44374</v>
      </c>
      <c r="V99" t="s">
        <v>436</v>
      </c>
      <c r="W99">
        <v>44374</v>
      </c>
    </row>
    <row r="100" spans="2:23">
      <c r="B100" s="7">
        <v>453</v>
      </c>
      <c r="C100" s="7" t="s">
        <v>1934</v>
      </c>
      <c r="D100" s="7" t="s">
        <v>1906</v>
      </c>
      <c r="E100" s="7" t="s">
        <v>1814</v>
      </c>
      <c r="N100" s="13" t="s">
        <v>169</v>
      </c>
      <c r="O100" s="13" t="s">
        <v>1520</v>
      </c>
      <c r="U100" s="37">
        <v>44375</v>
      </c>
      <c r="V100" t="s">
        <v>442</v>
      </c>
      <c r="W100">
        <v>44375</v>
      </c>
    </row>
    <row r="101" spans="2:23">
      <c r="B101" s="7">
        <v>458</v>
      </c>
      <c r="C101" s="7" t="s">
        <v>221</v>
      </c>
      <c r="D101" s="7" t="s">
        <v>1854</v>
      </c>
      <c r="E101" s="7" t="s">
        <v>1809</v>
      </c>
      <c r="N101" s="13" t="s">
        <v>194</v>
      </c>
      <c r="O101" s="13" t="s">
        <v>2161</v>
      </c>
      <c r="U101" s="37">
        <v>44376</v>
      </c>
      <c r="V101" t="s">
        <v>446</v>
      </c>
      <c r="W101">
        <v>44376</v>
      </c>
    </row>
    <row r="102" spans="2:23">
      <c r="B102" s="7">
        <v>460</v>
      </c>
      <c r="C102" s="7" t="s">
        <v>140</v>
      </c>
      <c r="D102" s="7" t="s">
        <v>1873</v>
      </c>
      <c r="E102" s="7" t="s">
        <v>1806</v>
      </c>
      <c r="N102" s="13" t="s">
        <v>301</v>
      </c>
      <c r="O102" s="13" t="s">
        <v>2162</v>
      </c>
      <c r="U102" s="37">
        <v>44377</v>
      </c>
      <c r="V102" t="s">
        <v>447</v>
      </c>
      <c r="W102">
        <v>44377</v>
      </c>
    </row>
    <row r="103" spans="2:23">
      <c r="B103" s="7">
        <v>471</v>
      </c>
      <c r="C103" s="7" t="s">
        <v>1935</v>
      </c>
      <c r="D103" s="7" t="s">
        <v>1800</v>
      </c>
      <c r="E103" s="7" t="s">
        <v>1809</v>
      </c>
      <c r="N103" s="13" t="s">
        <v>123</v>
      </c>
      <c r="O103" s="13" t="s">
        <v>124</v>
      </c>
      <c r="U103" s="37">
        <v>44378</v>
      </c>
      <c r="V103" t="s">
        <v>452</v>
      </c>
      <c r="W103">
        <v>44378</v>
      </c>
    </row>
    <row r="104" spans="2:23">
      <c r="B104" s="7">
        <v>475</v>
      </c>
      <c r="C104" s="7" t="s">
        <v>264</v>
      </c>
      <c r="D104" s="10" t="s">
        <v>1829</v>
      </c>
      <c r="E104" s="7" t="s">
        <v>1809</v>
      </c>
      <c r="N104" s="13" t="s">
        <v>137</v>
      </c>
      <c r="O104" s="13" t="s">
        <v>138</v>
      </c>
      <c r="U104" s="37">
        <v>44379</v>
      </c>
      <c r="V104" t="s">
        <v>456</v>
      </c>
      <c r="W104">
        <v>44379</v>
      </c>
    </row>
    <row r="105" spans="2:23">
      <c r="B105" s="7">
        <v>476</v>
      </c>
      <c r="C105" s="7" t="s">
        <v>174</v>
      </c>
      <c r="D105" s="7" t="s">
        <v>1840</v>
      </c>
      <c r="E105" s="7" t="s">
        <v>1809</v>
      </c>
      <c r="N105" s="13" t="s">
        <v>2163</v>
      </c>
      <c r="O105" s="13" t="s">
        <v>2164</v>
      </c>
      <c r="U105" s="37">
        <v>44380</v>
      </c>
      <c r="V105" t="s">
        <v>457</v>
      </c>
      <c r="W105">
        <v>44380</v>
      </c>
    </row>
    <row r="106" spans="2:23">
      <c r="B106" s="7">
        <v>478</v>
      </c>
      <c r="C106" s="7" t="s">
        <v>1936</v>
      </c>
      <c r="D106" s="7" t="s">
        <v>1883</v>
      </c>
      <c r="E106" s="7" t="s">
        <v>1804</v>
      </c>
      <c r="N106" s="13" t="s">
        <v>425</v>
      </c>
      <c r="O106" s="13" t="s">
        <v>15</v>
      </c>
      <c r="U106" s="37">
        <v>44381</v>
      </c>
      <c r="V106" t="s">
        <v>461</v>
      </c>
      <c r="W106">
        <v>44381</v>
      </c>
    </row>
    <row r="107" spans="2:23">
      <c r="B107" s="7">
        <v>488</v>
      </c>
      <c r="C107" s="7" t="s">
        <v>352</v>
      </c>
      <c r="D107" s="7" t="s">
        <v>1829</v>
      </c>
      <c r="E107" s="7" t="s">
        <v>1809</v>
      </c>
      <c r="N107" s="13" t="s">
        <v>35</v>
      </c>
      <c r="O107" s="13" t="s">
        <v>36</v>
      </c>
      <c r="U107" s="37">
        <v>44382</v>
      </c>
      <c r="V107" t="s">
        <v>463</v>
      </c>
      <c r="W107">
        <v>44382</v>
      </c>
    </row>
    <row r="108" spans="2:23">
      <c r="B108" s="7">
        <v>494</v>
      </c>
      <c r="C108" s="7" t="s">
        <v>227</v>
      </c>
      <c r="D108" s="7" t="s">
        <v>1844</v>
      </c>
      <c r="E108" s="7" t="s">
        <v>1809</v>
      </c>
      <c r="N108" s="13" t="s">
        <v>2165</v>
      </c>
      <c r="O108" s="13" t="s">
        <v>2166</v>
      </c>
      <c r="U108" s="37">
        <v>44383</v>
      </c>
      <c r="V108" t="s">
        <v>467</v>
      </c>
      <c r="W108">
        <v>44383</v>
      </c>
    </row>
    <row r="109" spans="2:23">
      <c r="B109" s="7">
        <v>495</v>
      </c>
      <c r="C109" s="7" t="s">
        <v>903</v>
      </c>
      <c r="D109" s="7" t="s">
        <v>1937</v>
      </c>
      <c r="E109" s="7" t="s">
        <v>1799</v>
      </c>
      <c r="N109" s="13" t="s">
        <v>17</v>
      </c>
      <c r="O109" s="13" t="s">
        <v>18</v>
      </c>
      <c r="U109" s="37">
        <v>44384</v>
      </c>
      <c r="V109" t="s">
        <v>470</v>
      </c>
      <c r="W109">
        <v>44384</v>
      </c>
    </row>
    <row r="110" spans="2:23">
      <c r="B110" s="7">
        <v>496</v>
      </c>
      <c r="C110" s="7" t="s">
        <v>289</v>
      </c>
      <c r="D110" s="7" t="s">
        <v>1847</v>
      </c>
      <c r="E110" s="7" t="s">
        <v>1806</v>
      </c>
      <c r="N110" s="13" t="s">
        <v>2167</v>
      </c>
      <c r="O110" s="13" t="s">
        <v>632</v>
      </c>
      <c r="U110" s="37">
        <v>44385</v>
      </c>
      <c r="V110" t="s">
        <v>475</v>
      </c>
      <c r="W110">
        <v>44385</v>
      </c>
    </row>
    <row r="111" spans="2:23">
      <c r="B111" s="7">
        <v>526</v>
      </c>
      <c r="C111" s="7" t="s">
        <v>1932</v>
      </c>
      <c r="D111" s="8" t="s">
        <v>1821</v>
      </c>
      <c r="E111" s="7" t="s">
        <v>1809</v>
      </c>
      <c r="N111" s="13" t="s">
        <v>30</v>
      </c>
      <c r="O111" s="13" t="s">
        <v>31</v>
      </c>
      <c r="U111" s="37">
        <v>44386</v>
      </c>
      <c r="V111" t="s">
        <v>2551</v>
      </c>
      <c r="W111">
        <v>44386</v>
      </c>
    </row>
    <row r="112" spans="2:23">
      <c r="B112" s="7">
        <v>531</v>
      </c>
      <c r="C112" s="7" t="s">
        <v>615</v>
      </c>
      <c r="D112" s="7" t="s">
        <v>1838</v>
      </c>
      <c r="E112" s="7" t="s">
        <v>1809</v>
      </c>
      <c r="N112" s="13" t="s">
        <v>6</v>
      </c>
      <c r="O112" s="13" t="s">
        <v>7</v>
      </c>
      <c r="U112" s="37">
        <v>44387</v>
      </c>
      <c r="V112" t="s">
        <v>477</v>
      </c>
      <c r="W112">
        <v>44387</v>
      </c>
    </row>
    <row r="113" spans="2:23">
      <c r="B113" s="7">
        <v>535</v>
      </c>
      <c r="C113" s="7" t="s">
        <v>812</v>
      </c>
      <c r="D113" s="7" t="s">
        <v>1798</v>
      </c>
      <c r="E113" s="7" t="s">
        <v>1799</v>
      </c>
      <c r="N113" s="13" t="s">
        <v>2168</v>
      </c>
      <c r="O113" s="13" t="s">
        <v>2169</v>
      </c>
      <c r="U113" s="37">
        <v>44388</v>
      </c>
      <c r="V113" t="s">
        <v>481</v>
      </c>
      <c r="W113">
        <v>44388</v>
      </c>
    </row>
    <row r="114" spans="2:23">
      <c r="B114" s="7">
        <v>540</v>
      </c>
      <c r="C114" s="7" t="s">
        <v>1938</v>
      </c>
      <c r="D114" s="7" t="s">
        <v>1833</v>
      </c>
      <c r="E114" s="7" t="s">
        <v>1809</v>
      </c>
      <c r="N114" s="13" t="s">
        <v>33</v>
      </c>
      <c r="O114" s="13" t="s">
        <v>180</v>
      </c>
      <c r="U114" s="37">
        <v>44389</v>
      </c>
      <c r="V114" t="s">
        <v>482</v>
      </c>
      <c r="W114">
        <v>44389</v>
      </c>
    </row>
    <row r="115" spans="2:23">
      <c r="B115" s="7">
        <v>542</v>
      </c>
      <c r="C115" s="7" t="s">
        <v>1939</v>
      </c>
      <c r="D115" s="7" t="s">
        <v>1937</v>
      </c>
      <c r="E115" s="7" t="s">
        <v>1799</v>
      </c>
      <c r="N115" s="13" t="s">
        <v>21</v>
      </c>
      <c r="O115" s="13" t="s">
        <v>22</v>
      </c>
      <c r="U115" s="37">
        <v>44390</v>
      </c>
      <c r="V115" t="s">
        <v>485</v>
      </c>
      <c r="W115">
        <v>44390</v>
      </c>
    </row>
    <row r="116" spans="2:23">
      <c r="B116" s="7">
        <v>545</v>
      </c>
      <c r="C116" s="7" t="s">
        <v>1940</v>
      </c>
      <c r="D116" s="7" t="s">
        <v>1861</v>
      </c>
      <c r="E116" s="7" t="s">
        <v>1809</v>
      </c>
      <c r="N116" s="13" t="s">
        <v>167</v>
      </c>
      <c r="O116" s="13" t="s">
        <v>168</v>
      </c>
      <c r="U116" s="37">
        <v>44391</v>
      </c>
      <c r="V116" t="s">
        <v>486</v>
      </c>
      <c r="W116">
        <v>44391</v>
      </c>
    </row>
    <row r="117" spans="2:23">
      <c r="B117" s="7">
        <v>548</v>
      </c>
      <c r="C117" s="7" t="s">
        <v>1941</v>
      </c>
      <c r="D117" s="7" t="s">
        <v>1942</v>
      </c>
      <c r="E117" s="7" t="s">
        <v>1804</v>
      </c>
      <c r="N117" s="13" t="s">
        <v>2170</v>
      </c>
      <c r="O117" s="13" t="s">
        <v>507</v>
      </c>
      <c r="U117" s="37">
        <v>44392</v>
      </c>
      <c r="V117" t="s">
        <v>487</v>
      </c>
      <c r="W117">
        <v>44392</v>
      </c>
    </row>
    <row r="118" spans="2:23">
      <c r="B118" s="7">
        <v>552</v>
      </c>
      <c r="C118" s="7" t="s">
        <v>1943</v>
      </c>
      <c r="D118" s="7" t="s">
        <v>1851</v>
      </c>
      <c r="E118" s="7" t="s">
        <v>1901</v>
      </c>
      <c r="N118" s="13" t="s">
        <v>1</v>
      </c>
      <c r="O118" s="13" t="s">
        <v>2</v>
      </c>
      <c r="U118" s="37">
        <v>44393</v>
      </c>
      <c r="V118" t="s">
        <v>2552</v>
      </c>
      <c r="W118">
        <v>44393</v>
      </c>
    </row>
    <row r="119" spans="2:23">
      <c r="B119" s="7">
        <v>558</v>
      </c>
      <c r="C119" s="7" t="s">
        <v>1944</v>
      </c>
      <c r="D119" s="7" t="s">
        <v>1945</v>
      </c>
      <c r="E119" s="7" t="s">
        <v>1809</v>
      </c>
      <c r="N119" s="13" t="s">
        <v>254</v>
      </c>
      <c r="O119" s="13" t="s">
        <v>255</v>
      </c>
      <c r="U119" s="37">
        <v>44394</v>
      </c>
      <c r="V119" t="s">
        <v>490</v>
      </c>
      <c r="W119">
        <v>44394</v>
      </c>
    </row>
    <row r="120" spans="2:23">
      <c r="B120" s="7">
        <v>563</v>
      </c>
      <c r="C120" s="7" t="s">
        <v>1173</v>
      </c>
      <c r="D120" s="7" t="s">
        <v>1851</v>
      </c>
      <c r="E120" s="7" t="s">
        <v>1804</v>
      </c>
      <c r="N120" s="13" t="s">
        <v>2171</v>
      </c>
      <c r="O120" s="13" t="s">
        <v>1046</v>
      </c>
      <c r="U120" s="37">
        <v>44395</v>
      </c>
      <c r="V120" t="s">
        <v>491</v>
      </c>
      <c r="W120">
        <v>44395</v>
      </c>
    </row>
    <row r="121" spans="2:23">
      <c r="B121" s="7">
        <v>565</v>
      </c>
      <c r="C121" s="7" t="s">
        <v>1946</v>
      </c>
      <c r="D121" s="7" t="s">
        <v>1873</v>
      </c>
      <c r="E121" s="7" t="s">
        <v>1806</v>
      </c>
      <c r="N121" s="13" t="s">
        <v>2172</v>
      </c>
      <c r="O121" s="13" t="s">
        <v>564</v>
      </c>
      <c r="U121" s="37">
        <v>44396</v>
      </c>
      <c r="V121" t="s">
        <v>494</v>
      </c>
      <c r="W121">
        <v>44396</v>
      </c>
    </row>
    <row r="122" spans="2:23">
      <c r="B122" s="7">
        <v>567</v>
      </c>
      <c r="C122" s="7" t="s">
        <v>1947</v>
      </c>
      <c r="D122" s="7" t="s">
        <v>1844</v>
      </c>
      <c r="E122" s="7" t="s">
        <v>1809</v>
      </c>
      <c r="N122" s="13" t="s">
        <v>37</v>
      </c>
      <c r="O122" s="13" t="s">
        <v>38</v>
      </c>
      <c r="U122" s="37">
        <v>44397</v>
      </c>
      <c r="V122" t="s">
        <v>496</v>
      </c>
      <c r="W122">
        <v>44397</v>
      </c>
    </row>
    <row r="123" spans="2:23">
      <c r="B123" s="7">
        <v>573</v>
      </c>
      <c r="C123" s="7" t="s">
        <v>1948</v>
      </c>
      <c r="D123" s="7" t="s">
        <v>1844</v>
      </c>
      <c r="E123" s="7" t="s">
        <v>1809</v>
      </c>
      <c r="N123" s="13" t="s">
        <v>2173</v>
      </c>
      <c r="O123" s="13" t="s">
        <v>2174</v>
      </c>
      <c r="U123" s="37">
        <v>44398</v>
      </c>
      <c r="V123" t="s">
        <v>498</v>
      </c>
      <c r="W123">
        <v>44398</v>
      </c>
    </row>
    <row r="124" spans="2:23">
      <c r="B124" s="7">
        <v>575</v>
      </c>
      <c r="C124" s="7" t="s">
        <v>156</v>
      </c>
      <c r="D124" s="7" t="s">
        <v>1945</v>
      </c>
      <c r="E124" s="7" t="s">
        <v>1809</v>
      </c>
      <c r="N124" s="13" t="s">
        <v>107</v>
      </c>
      <c r="O124" s="13" t="s">
        <v>108</v>
      </c>
      <c r="U124" s="37">
        <v>44399</v>
      </c>
      <c r="V124" t="s">
        <v>500</v>
      </c>
      <c r="W124">
        <v>44399</v>
      </c>
    </row>
    <row r="125" spans="2:23">
      <c r="B125" s="7">
        <v>577</v>
      </c>
      <c r="C125" s="7" t="s">
        <v>1949</v>
      </c>
      <c r="D125" s="7" t="s">
        <v>1840</v>
      </c>
      <c r="E125" s="7" t="s">
        <v>1809</v>
      </c>
      <c r="N125" s="13" t="s">
        <v>112</v>
      </c>
      <c r="O125" s="13" t="s">
        <v>113</v>
      </c>
      <c r="U125" s="37">
        <v>44400</v>
      </c>
      <c r="V125" t="s">
        <v>501</v>
      </c>
      <c r="W125">
        <v>44400</v>
      </c>
    </row>
    <row r="126" spans="2:23">
      <c r="B126" s="7">
        <v>579</v>
      </c>
      <c r="C126" s="7" t="s">
        <v>716</v>
      </c>
      <c r="D126" s="7" t="s">
        <v>1833</v>
      </c>
      <c r="E126" s="7" t="s">
        <v>1809</v>
      </c>
      <c r="N126" s="13" t="s">
        <v>222</v>
      </c>
      <c r="O126" s="13" t="s">
        <v>223</v>
      </c>
      <c r="U126" s="37">
        <v>44401</v>
      </c>
      <c r="V126" t="s">
        <v>503</v>
      </c>
      <c r="W126">
        <v>44401</v>
      </c>
    </row>
    <row r="127" spans="2:23">
      <c r="B127" s="7">
        <v>580</v>
      </c>
      <c r="C127" s="7" t="s">
        <v>1950</v>
      </c>
      <c r="D127" s="7" t="s">
        <v>1873</v>
      </c>
      <c r="E127" s="7" t="s">
        <v>1806</v>
      </c>
      <c r="N127" s="13" t="s">
        <v>338</v>
      </c>
      <c r="O127" s="13" t="s">
        <v>339</v>
      </c>
      <c r="U127" s="37">
        <v>44402</v>
      </c>
      <c r="V127" t="s">
        <v>505</v>
      </c>
      <c r="W127">
        <v>44402</v>
      </c>
    </row>
    <row r="128" spans="2:23">
      <c r="B128" s="7">
        <v>582</v>
      </c>
      <c r="C128" s="7" t="s">
        <v>1951</v>
      </c>
      <c r="D128" s="7" t="s">
        <v>1952</v>
      </c>
      <c r="E128" s="7" t="s">
        <v>1806</v>
      </c>
      <c r="N128" s="13" t="s">
        <v>2175</v>
      </c>
      <c r="O128" s="13" t="s">
        <v>2176</v>
      </c>
      <c r="U128" s="37">
        <v>44403</v>
      </c>
      <c r="V128" t="s">
        <v>509</v>
      </c>
      <c r="W128">
        <v>44403</v>
      </c>
    </row>
    <row r="129" spans="2:23">
      <c r="B129" s="7">
        <v>584</v>
      </c>
      <c r="C129" s="7" t="s">
        <v>1953</v>
      </c>
      <c r="D129" s="7" t="s">
        <v>1844</v>
      </c>
      <c r="E129" s="7" t="s">
        <v>1809</v>
      </c>
      <c r="N129" s="13" t="s">
        <v>134</v>
      </c>
      <c r="O129" s="13" t="s">
        <v>135</v>
      </c>
      <c r="U129" s="37">
        <v>44404</v>
      </c>
      <c r="V129" t="s">
        <v>512</v>
      </c>
      <c r="W129">
        <v>44404</v>
      </c>
    </row>
    <row r="130" spans="2:23">
      <c r="B130" s="7">
        <v>592</v>
      </c>
      <c r="C130" s="7" t="s">
        <v>1954</v>
      </c>
      <c r="D130" s="7" t="s">
        <v>1955</v>
      </c>
      <c r="E130" s="7" t="s">
        <v>1804</v>
      </c>
      <c r="N130" s="13" t="s">
        <v>11</v>
      </c>
      <c r="O130" s="13" t="s">
        <v>12</v>
      </c>
      <c r="U130" s="37">
        <v>44405</v>
      </c>
      <c r="V130" t="s">
        <v>513</v>
      </c>
      <c r="W130">
        <v>44405</v>
      </c>
    </row>
    <row r="131" spans="2:23">
      <c r="B131" s="7">
        <v>599</v>
      </c>
      <c r="C131" s="7" t="s">
        <v>82</v>
      </c>
      <c r="D131" s="7" t="s">
        <v>1873</v>
      </c>
      <c r="E131" s="7" t="s">
        <v>1806</v>
      </c>
      <c r="N131" s="13" t="s">
        <v>2177</v>
      </c>
      <c r="O131" s="13" t="s">
        <v>627</v>
      </c>
      <c r="U131" s="37">
        <v>44406</v>
      </c>
      <c r="V131" t="s">
        <v>515</v>
      </c>
      <c r="W131">
        <v>44406</v>
      </c>
    </row>
    <row r="132" spans="2:23">
      <c r="B132" s="7">
        <v>601</v>
      </c>
      <c r="C132" s="7" t="s">
        <v>1956</v>
      </c>
      <c r="D132" s="7" t="s">
        <v>1844</v>
      </c>
      <c r="E132" s="7" t="s">
        <v>1809</v>
      </c>
      <c r="N132" s="13" t="s">
        <v>61</v>
      </c>
      <c r="O132" s="13" t="s">
        <v>62</v>
      </c>
      <c r="U132" s="37">
        <v>44407</v>
      </c>
      <c r="V132" t="s">
        <v>516</v>
      </c>
      <c r="W132">
        <v>44407</v>
      </c>
    </row>
    <row r="133" spans="2:23">
      <c r="B133" s="7">
        <v>606</v>
      </c>
      <c r="C133" s="7" t="s">
        <v>233</v>
      </c>
      <c r="D133" s="7" t="s">
        <v>1854</v>
      </c>
      <c r="E133" s="7" t="s">
        <v>1809</v>
      </c>
      <c r="N133" s="13" t="s">
        <v>161</v>
      </c>
      <c r="O133" s="13" t="s">
        <v>162</v>
      </c>
      <c r="U133" s="37">
        <v>44408</v>
      </c>
      <c r="V133" t="s">
        <v>518</v>
      </c>
      <c r="W133">
        <v>44408</v>
      </c>
    </row>
    <row r="134" spans="2:23">
      <c r="B134" s="7">
        <v>608</v>
      </c>
      <c r="C134" s="7" t="s">
        <v>1957</v>
      </c>
      <c r="D134" s="7" t="s">
        <v>1958</v>
      </c>
      <c r="E134" s="7" t="s">
        <v>1959</v>
      </c>
      <c r="N134" s="13" t="s">
        <v>2178</v>
      </c>
      <c r="O134" s="13" t="s">
        <v>2179</v>
      </c>
      <c r="U134" s="37">
        <v>44409</v>
      </c>
      <c r="V134" t="s">
        <v>520</v>
      </c>
      <c r="W134">
        <v>44409</v>
      </c>
    </row>
    <row r="135" spans="2:23">
      <c r="B135" s="7">
        <v>611</v>
      </c>
      <c r="C135" s="7" t="s">
        <v>1960</v>
      </c>
      <c r="D135" s="7" t="s">
        <v>1961</v>
      </c>
      <c r="E135" s="7" t="s">
        <v>1806</v>
      </c>
      <c r="N135" s="13" t="s">
        <v>2180</v>
      </c>
      <c r="O135" s="13" t="s">
        <v>2181</v>
      </c>
      <c r="U135" s="37">
        <v>44410</v>
      </c>
      <c r="V135" t="s">
        <v>521</v>
      </c>
      <c r="W135">
        <v>44410</v>
      </c>
    </row>
    <row r="136" spans="2:23">
      <c r="B136" s="7">
        <v>613</v>
      </c>
      <c r="C136" s="7" t="s">
        <v>1962</v>
      </c>
      <c r="D136" s="7" t="s">
        <v>1945</v>
      </c>
      <c r="E136" s="7" t="s">
        <v>1809</v>
      </c>
      <c r="N136" s="13" t="s">
        <v>57</v>
      </c>
      <c r="O136" s="13" t="s">
        <v>58</v>
      </c>
      <c r="U136" s="37">
        <v>44411</v>
      </c>
      <c r="V136" t="s">
        <v>523</v>
      </c>
      <c r="W136">
        <v>44411</v>
      </c>
    </row>
    <row r="137" spans="2:23">
      <c r="B137" s="7">
        <v>616</v>
      </c>
      <c r="C137" s="7" t="s">
        <v>1963</v>
      </c>
      <c r="D137" s="7" t="s">
        <v>1964</v>
      </c>
      <c r="E137" s="7" t="s">
        <v>1809</v>
      </c>
      <c r="N137" s="13" t="s">
        <v>59</v>
      </c>
      <c r="O137" s="13" t="s">
        <v>60</v>
      </c>
      <c r="U137" s="37">
        <v>44412</v>
      </c>
      <c r="V137" t="s">
        <v>526</v>
      </c>
      <c r="W137">
        <v>44412</v>
      </c>
    </row>
    <row r="138" spans="2:23">
      <c r="B138" s="7">
        <v>623</v>
      </c>
      <c r="C138" s="7" t="s">
        <v>1879</v>
      </c>
      <c r="D138" s="7" t="s">
        <v>1851</v>
      </c>
      <c r="E138" s="7" t="s">
        <v>1804</v>
      </c>
      <c r="N138" s="13" t="s">
        <v>150</v>
      </c>
      <c r="O138" s="13" t="s">
        <v>151</v>
      </c>
      <c r="U138" s="37">
        <v>44413</v>
      </c>
      <c r="V138" t="s">
        <v>527</v>
      </c>
      <c r="W138">
        <v>44413</v>
      </c>
    </row>
    <row r="139" spans="2:23">
      <c r="B139" s="7">
        <v>624</v>
      </c>
      <c r="C139" s="7" t="s">
        <v>1965</v>
      </c>
      <c r="D139" s="7" t="s">
        <v>1942</v>
      </c>
      <c r="E139" s="7" t="s">
        <v>1901</v>
      </c>
      <c r="N139" s="13" t="s">
        <v>54</v>
      </c>
      <c r="O139" s="13" t="s">
        <v>55</v>
      </c>
      <c r="U139" s="37">
        <v>44414</v>
      </c>
      <c r="V139" t="s">
        <v>529</v>
      </c>
      <c r="W139">
        <v>44414</v>
      </c>
    </row>
    <row r="140" spans="2:23">
      <c r="B140" s="7">
        <v>629</v>
      </c>
      <c r="C140" s="7" t="s">
        <v>1276</v>
      </c>
      <c r="D140" s="7" t="s">
        <v>1838</v>
      </c>
      <c r="E140" s="7" t="s">
        <v>1809</v>
      </c>
      <c r="N140" s="13" t="s">
        <v>52</v>
      </c>
      <c r="O140" s="13" t="s">
        <v>53</v>
      </c>
      <c r="U140" s="37">
        <v>44415</v>
      </c>
      <c r="V140" t="s">
        <v>531</v>
      </c>
      <c r="W140">
        <v>44415</v>
      </c>
    </row>
    <row r="141" spans="2:23">
      <c r="B141" s="7">
        <v>630</v>
      </c>
      <c r="C141" s="7" t="s">
        <v>1966</v>
      </c>
      <c r="D141" s="7" t="s">
        <v>1967</v>
      </c>
      <c r="E141" s="7" t="s">
        <v>1820</v>
      </c>
      <c r="N141" s="13" t="s">
        <v>2182</v>
      </c>
      <c r="O141" s="13" t="s">
        <v>2183</v>
      </c>
      <c r="U141" s="37">
        <v>44416</v>
      </c>
      <c r="V141" t="s">
        <v>532</v>
      </c>
      <c r="W141">
        <v>44416</v>
      </c>
    </row>
    <row r="142" spans="2:23">
      <c r="B142" s="7">
        <v>635</v>
      </c>
      <c r="C142" s="7" t="s">
        <v>1968</v>
      </c>
      <c r="D142" s="7" t="s">
        <v>1858</v>
      </c>
      <c r="E142" s="7" t="s">
        <v>1820</v>
      </c>
      <c r="N142" s="13" t="s">
        <v>2184</v>
      </c>
      <c r="O142" s="13" t="s">
        <v>2185</v>
      </c>
      <c r="U142" s="37">
        <v>44417</v>
      </c>
      <c r="V142" t="s">
        <v>533</v>
      </c>
      <c r="W142">
        <v>44417</v>
      </c>
    </row>
    <row r="143" spans="2:23">
      <c r="B143" s="7">
        <v>636</v>
      </c>
      <c r="C143" s="7" t="s">
        <v>50</v>
      </c>
      <c r="D143" s="7" t="s">
        <v>1873</v>
      </c>
      <c r="E143" s="7" t="s">
        <v>1806</v>
      </c>
      <c r="N143" s="13" t="s">
        <v>94</v>
      </c>
      <c r="O143" s="13" t="s">
        <v>95</v>
      </c>
      <c r="U143" s="37">
        <v>44418</v>
      </c>
      <c r="V143" t="s">
        <v>535</v>
      </c>
      <c r="W143">
        <v>44418</v>
      </c>
    </row>
    <row r="144" spans="2:23">
      <c r="B144" s="7">
        <v>638</v>
      </c>
      <c r="C144" s="7" t="s">
        <v>1969</v>
      </c>
      <c r="D144" s="10" t="s">
        <v>1930</v>
      </c>
      <c r="E144" s="7" t="s">
        <v>1801</v>
      </c>
      <c r="N144" s="13" t="s">
        <v>2186</v>
      </c>
      <c r="O144" s="13" t="s">
        <v>474</v>
      </c>
      <c r="U144" s="37">
        <v>44419</v>
      </c>
      <c r="V144" t="s">
        <v>536</v>
      </c>
      <c r="W144">
        <v>44419</v>
      </c>
    </row>
    <row r="145" spans="2:23">
      <c r="B145" s="7">
        <v>639</v>
      </c>
      <c r="C145" s="7" t="s">
        <v>1970</v>
      </c>
      <c r="D145" s="7" t="s">
        <v>1971</v>
      </c>
      <c r="E145" s="7" t="s">
        <v>1809</v>
      </c>
      <c r="N145" s="13" t="s">
        <v>2187</v>
      </c>
      <c r="O145" s="13" t="s">
        <v>2188</v>
      </c>
      <c r="U145" s="37">
        <v>44420</v>
      </c>
      <c r="V145" t="s">
        <v>537</v>
      </c>
      <c r="W145">
        <v>44420</v>
      </c>
    </row>
    <row r="146" spans="2:23">
      <c r="B146" s="7">
        <v>641</v>
      </c>
      <c r="C146" s="7" t="s">
        <v>1972</v>
      </c>
      <c r="D146" s="7" t="s">
        <v>1873</v>
      </c>
      <c r="E146" s="7" t="s">
        <v>1806</v>
      </c>
      <c r="N146" s="13" t="s">
        <v>110</v>
      </c>
      <c r="O146" s="13" t="s">
        <v>111</v>
      </c>
      <c r="U146" s="37">
        <v>44421</v>
      </c>
      <c r="V146" t="s">
        <v>538</v>
      </c>
      <c r="W146">
        <v>44421</v>
      </c>
    </row>
    <row r="147" spans="2:23">
      <c r="B147" s="7">
        <v>646</v>
      </c>
      <c r="C147" s="7" t="s">
        <v>1973</v>
      </c>
      <c r="D147" s="7" t="s">
        <v>1974</v>
      </c>
      <c r="E147" s="7" t="s">
        <v>1814</v>
      </c>
      <c r="N147" s="13" t="s">
        <v>2189</v>
      </c>
      <c r="O147" s="13" t="s">
        <v>794</v>
      </c>
      <c r="U147" s="37">
        <v>44422</v>
      </c>
      <c r="V147" t="s">
        <v>539</v>
      </c>
      <c r="W147">
        <v>44422</v>
      </c>
    </row>
    <row r="148" spans="2:23">
      <c r="B148" s="7">
        <v>649</v>
      </c>
      <c r="C148" s="7" t="s">
        <v>1975</v>
      </c>
      <c r="D148" s="7" t="s">
        <v>1844</v>
      </c>
      <c r="E148" s="7" t="s">
        <v>1809</v>
      </c>
      <c r="N148" s="13" t="s">
        <v>2190</v>
      </c>
      <c r="O148" s="13" t="s">
        <v>840</v>
      </c>
      <c r="U148" s="37">
        <v>44423</v>
      </c>
      <c r="V148" t="s">
        <v>540</v>
      </c>
      <c r="W148">
        <v>44423</v>
      </c>
    </row>
    <row r="149" spans="2:23">
      <c r="B149" s="7">
        <v>650</v>
      </c>
      <c r="C149" s="7" t="s">
        <v>1976</v>
      </c>
      <c r="D149" s="7" t="s">
        <v>1800</v>
      </c>
      <c r="E149" s="7" t="s">
        <v>1801</v>
      </c>
      <c r="N149" s="13" t="s">
        <v>228</v>
      </c>
      <c r="O149" s="13" t="s">
        <v>229</v>
      </c>
      <c r="U149" s="37">
        <v>44424</v>
      </c>
      <c r="V149" t="s">
        <v>541</v>
      </c>
      <c r="W149">
        <v>44424</v>
      </c>
    </row>
    <row r="150" spans="2:23">
      <c r="B150" s="7">
        <v>651</v>
      </c>
      <c r="C150" s="7" t="s">
        <v>165</v>
      </c>
      <c r="D150" s="7" t="s">
        <v>1840</v>
      </c>
      <c r="E150" s="7" t="s">
        <v>1820</v>
      </c>
      <c r="N150" s="13" t="s">
        <v>2191</v>
      </c>
      <c r="O150" s="13" t="s">
        <v>646</v>
      </c>
      <c r="U150" s="37">
        <v>44425</v>
      </c>
      <c r="V150" t="s">
        <v>542</v>
      </c>
      <c r="W150">
        <v>44425</v>
      </c>
    </row>
    <row r="151" spans="2:23">
      <c r="B151" s="7">
        <v>653</v>
      </c>
      <c r="C151" s="7" t="s">
        <v>1977</v>
      </c>
      <c r="D151" s="7" t="s">
        <v>1844</v>
      </c>
      <c r="E151" s="7" t="s">
        <v>1809</v>
      </c>
      <c r="N151" s="13" t="s">
        <v>449</v>
      </c>
      <c r="O151" s="13" t="s">
        <v>450</v>
      </c>
      <c r="U151" s="37">
        <v>44426</v>
      </c>
      <c r="V151" t="s">
        <v>544</v>
      </c>
      <c r="W151">
        <v>44426</v>
      </c>
    </row>
    <row r="152" spans="2:23">
      <c r="B152" s="7">
        <v>655</v>
      </c>
      <c r="C152" s="7" t="s">
        <v>1978</v>
      </c>
      <c r="D152" s="7" t="s">
        <v>1906</v>
      </c>
      <c r="E152" s="7" t="s">
        <v>1814</v>
      </c>
      <c r="N152" s="13" t="s">
        <v>206</v>
      </c>
      <c r="O152" s="13" t="s">
        <v>207</v>
      </c>
      <c r="U152" s="37">
        <v>44427</v>
      </c>
      <c r="V152" t="s">
        <v>545</v>
      </c>
      <c r="W152">
        <v>44427</v>
      </c>
    </row>
    <row r="153" spans="2:23">
      <c r="B153" s="7">
        <v>657</v>
      </c>
      <c r="C153" s="7" t="s">
        <v>1979</v>
      </c>
      <c r="D153" s="10" t="s">
        <v>1980</v>
      </c>
      <c r="E153" s="7" t="s">
        <v>1806</v>
      </c>
      <c r="N153" s="13" t="s">
        <v>309</v>
      </c>
      <c r="O153" s="13" t="s">
        <v>2192</v>
      </c>
      <c r="U153" s="37">
        <v>44428</v>
      </c>
      <c r="V153" t="s">
        <v>546</v>
      </c>
      <c r="W153">
        <v>44428</v>
      </c>
    </row>
    <row r="154" spans="2:23">
      <c r="B154" s="7">
        <v>658</v>
      </c>
      <c r="C154" s="7" t="s">
        <v>1981</v>
      </c>
      <c r="D154" s="7" t="s">
        <v>1844</v>
      </c>
      <c r="E154" s="7" t="s">
        <v>1809</v>
      </c>
      <c r="N154" s="13" t="s">
        <v>2193</v>
      </c>
      <c r="O154" s="13" t="s">
        <v>1688</v>
      </c>
      <c r="U154" s="37">
        <v>44429</v>
      </c>
      <c r="V154" t="s">
        <v>547</v>
      </c>
      <c r="W154">
        <v>44429</v>
      </c>
    </row>
    <row r="155" spans="2:23">
      <c r="B155" s="7">
        <v>661</v>
      </c>
      <c r="C155" s="7" t="s">
        <v>1982</v>
      </c>
      <c r="D155" s="7" t="s">
        <v>1942</v>
      </c>
      <c r="E155" s="7" t="s">
        <v>1804</v>
      </c>
      <c r="N155" s="13" t="s">
        <v>2194</v>
      </c>
      <c r="O155" s="13" t="s">
        <v>2096</v>
      </c>
      <c r="U155" s="37">
        <v>44430</v>
      </c>
      <c r="V155" t="s">
        <v>551</v>
      </c>
      <c r="W155">
        <v>44430</v>
      </c>
    </row>
    <row r="156" spans="2:23">
      <c r="B156" s="7">
        <v>667</v>
      </c>
      <c r="C156" s="7" t="s">
        <v>1983</v>
      </c>
      <c r="D156" s="7" t="s">
        <v>1800</v>
      </c>
      <c r="E156" s="7" t="s">
        <v>1801</v>
      </c>
      <c r="N156" s="13" t="s">
        <v>2093</v>
      </c>
      <c r="O156" s="13" t="s">
        <v>2096</v>
      </c>
      <c r="U156" s="37">
        <v>44431</v>
      </c>
      <c r="V156" t="s">
        <v>553</v>
      </c>
      <c r="W156">
        <v>44431</v>
      </c>
    </row>
    <row r="157" spans="2:23">
      <c r="B157" s="7">
        <v>672</v>
      </c>
      <c r="C157" s="7" t="s">
        <v>1339</v>
      </c>
      <c r="D157" s="7" t="s">
        <v>4154</v>
      </c>
      <c r="E157" s="7" t="s">
        <v>1806</v>
      </c>
      <c r="N157" s="13" t="s">
        <v>2195</v>
      </c>
      <c r="O157" s="13" t="s">
        <v>2096</v>
      </c>
      <c r="U157" s="37">
        <v>44432</v>
      </c>
      <c r="V157" t="s">
        <v>559</v>
      </c>
      <c r="W157">
        <v>44432</v>
      </c>
    </row>
    <row r="158" spans="2:23">
      <c r="B158" s="7">
        <v>673</v>
      </c>
      <c r="C158" s="7" t="s">
        <v>1984</v>
      </c>
      <c r="D158" s="7" t="s">
        <v>4154</v>
      </c>
      <c r="E158" s="7" t="s">
        <v>1806</v>
      </c>
      <c r="N158" s="13" t="s">
        <v>2196</v>
      </c>
      <c r="O158" s="13" t="s">
        <v>2096</v>
      </c>
      <c r="U158" s="37">
        <v>44433</v>
      </c>
      <c r="V158" t="s">
        <v>560</v>
      </c>
      <c r="W158">
        <v>44433</v>
      </c>
    </row>
    <row r="159" spans="2:23">
      <c r="B159" s="7">
        <v>674</v>
      </c>
      <c r="C159" s="7" t="s">
        <v>1985</v>
      </c>
      <c r="D159" s="7" t="s">
        <v>1844</v>
      </c>
      <c r="E159" s="7" t="s">
        <v>1809</v>
      </c>
      <c r="N159" s="13" t="s">
        <v>2197</v>
      </c>
      <c r="O159" s="13" t="s">
        <v>2096</v>
      </c>
      <c r="U159" s="37">
        <v>44434</v>
      </c>
      <c r="V159" t="s">
        <v>562</v>
      </c>
      <c r="W159">
        <v>44434</v>
      </c>
    </row>
    <row r="160" spans="2:23">
      <c r="B160" s="7">
        <v>677</v>
      </c>
      <c r="N160" s="13" t="s">
        <v>2198</v>
      </c>
      <c r="O160" s="13" t="s">
        <v>2096</v>
      </c>
      <c r="U160" s="37">
        <v>44435</v>
      </c>
      <c r="V160" t="s">
        <v>566</v>
      </c>
      <c r="W160">
        <v>44435</v>
      </c>
    </row>
    <row r="161" spans="2:23">
      <c r="B161" s="7">
        <v>678</v>
      </c>
      <c r="C161" s="7" t="s">
        <v>1987</v>
      </c>
      <c r="D161" s="7" t="s">
        <v>1913</v>
      </c>
      <c r="E161" s="7" t="s">
        <v>1806</v>
      </c>
      <c r="N161" s="13" t="s">
        <v>2199</v>
      </c>
      <c r="O161" s="13" t="s">
        <v>2119</v>
      </c>
      <c r="U161" s="37">
        <v>44436</v>
      </c>
      <c r="V161" t="s">
        <v>567</v>
      </c>
      <c r="W161">
        <v>44436</v>
      </c>
    </row>
    <row r="162" spans="2:23">
      <c r="B162" s="7">
        <v>679</v>
      </c>
      <c r="C162" s="7" t="s">
        <v>1988</v>
      </c>
      <c r="D162" s="7" t="s">
        <v>1829</v>
      </c>
      <c r="E162" s="7" t="s">
        <v>1809</v>
      </c>
      <c r="N162" s="13" t="s">
        <v>2200</v>
      </c>
      <c r="O162" s="13" t="s">
        <v>2129</v>
      </c>
      <c r="U162" s="37">
        <v>44437</v>
      </c>
      <c r="V162" t="s">
        <v>569</v>
      </c>
      <c r="W162">
        <v>44437</v>
      </c>
    </row>
    <row r="163" spans="2:23">
      <c r="B163" s="7">
        <v>682</v>
      </c>
      <c r="C163" s="7" t="s">
        <v>308</v>
      </c>
      <c r="D163" s="7" t="s">
        <v>1838</v>
      </c>
      <c r="E163" s="7" t="s">
        <v>1809</v>
      </c>
      <c r="N163" s="13" t="s">
        <v>2098</v>
      </c>
      <c r="O163" s="13" t="s">
        <v>2132</v>
      </c>
      <c r="U163" s="37">
        <v>44438</v>
      </c>
      <c r="V163" t="s">
        <v>572</v>
      </c>
      <c r="W163">
        <v>44438</v>
      </c>
    </row>
    <row r="164" spans="2:23">
      <c r="B164" s="11">
        <v>682</v>
      </c>
      <c r="C164" s="12" t="s">
        <v>1989</v>
      </c>
      <c r="D164" s="7" t="s">
        <v>1821</v>
      </c>
      <c r="E164" s="7" t="s">
        <v>1809</v>
      </c>
      <c r="N164" s="13" t="s">
        <v>2102</v>
      </c>
      <c r="O164" s="13" t="s">
        <v>2201</v>
      </c>
      <c r="U164" s="37">
        <v>44439</v>
      </c>
      <c r="V164" t="s">
        <v>573</v>
      </c>
      <c r="W164">
        <v>44439</v>
      </c>
    </row>
    <row r="165" spans="2:23">
      <c r="B165" s="11">
        <v>683</v>
      </c>
      <c r="C165" s="12" t="s">
        <v>1990</v>
      </c>
      <c r="D165" s="7" t="s">
        <v>1991</v>
      </c>
      <c r="E165" s="7" t="s">
        <v>1799</v>
      </c>
      <c r="N165" s="13" t="s">
        <v>2202</v>
      </c>
      <c r="O165" s="13" t="s">
        <v>2203</v>
      </c>
      <c r="U165" s="37">
        <v>44440</v>
      </c>
      <c r="V165" t="s">
        <v>574</v>
      </c>
      <c r="W165">
        <v>44440</v>
      </c>
    </row>
    <row r="166" spans="2:23">
      <c r="B166" s="11">
        <v>684</v>
      </c>
      <c r="C166" s="12" t="s">
        <v>267</v>
      </c>
      <c r="D166" s="7" t="s">
        <v>1798</v>
      </c>
      <c r="E166" s="7" t="s">
        <v>1799</v>
      </c>
      <c r="N166" s="13" t="s">
        <v>2103</v>
      </c>
      <c r="O166" s="13" t="s">
        <v>2204</v>
      </c>
      <c r="U166" s="37">
        <v>44441</v>
      </c>
      <c r="V166" t="s">
        <v>575</v>
      </c>
      <c r="W166">
        <v>44441</v>
      </c>
    </row>
    <row r="167" spans="2:23">
      <c r="B167" s="11">
        <v>685</v>
      </c>
      <c r="C167" s="12" t="s">
        <v>1992</v>
      </c>
      <c r="D167" s="7" t="s">
        <v>1993</v>
      </c>
      <c r="E167" s="7" t="s">
        <v>1799</v>
      </c>
      <c r="N167" s="13" t="s">
        <v>200</v>
      </c>
      <c r="O167" s="13" t="s">
        <v>2205</v>
      </c>
      <c r="U167" s="37">
        <v>44442</v>
      </c>
      <c r="V167" t="s">
        <v>576</v>
      </c>
      <c r="W167">
        <v>44442</v>
      </c>
    </row>
    <row r="168" spans="2:23">
      <c r="B168" s="11">
        <v>687</v>
      </c>
      <c r="C168" s="12" t="s">
        <v>1994</v>
      </c>
      <c r="D168" s="7" t="s">
        <v>1913</v>
      </c>
      <c r="E168" s="7" t="s">
        <v>1806</v>
      </c>
      <c r="N168" s="13" t="s">
        <v>2206</v>
      </c>
      <c r="O168" s="13" t="s">
        <v>2207</v>
      </c>
      <c r="U168" s="37">
        <v>44443</v>
      </c>
      <c r="V168" t="s">
        <v>577</v>
      </c>
      <c r="W168">
        <v>44443</v>
      </c>
    </row>
    <row r="169" spans="2:23">
      <c r="B169" s="11">
        <v>690</v>
      </c>
      <c r="C169" s="12" t="s">
        <v>1995</v>
      </c>
      <c r="D169" s="7" t="s">
        <v>1840</v>
      </c>
      <c r="E169" s="7" t="s">
        <v>1809</v>
      </c>
      <c r="N169" s="13" t="s">
        <v>2208</v>
      </c>
      <c r="O169" s="13" t="s">
        <v>2209</v>
      </c>
      <c r="U169" s="37">
        <v>44444</v>
      </c>
      <c r="V169" t="s">
        <v>578</v>
      </c>
      <c r="W169">
        <v>44444</v>
      </c>
    </row>
    <row r="170" spans="2:23">
      <c r="B170" s="11">
        <v>694</v>
      </c>
      <c r="C170" s="12" t="s">
        <v>128</v>
      </c>
      <c r="D170" s="7" t="s">
        <v>1873</v>
      </c>
      <c r="E170" s="7" t="s">
        <v>1806</v>
      </c>
      <c r="N170" s="13" t="s">
        <v>2104</v>
      </c>
      <c r="O170" s="13" t="s">
        <v>2210</v>
      </c>
      <c r="U170" s="37">
        <v>44445</v>
      </c>
      <c r="V170" t="s">
        <v>579</v>
      </c>
      <c r="W170">
        <v>44445</v>
      </c>
    </row>
    <row r="171" spans="2:23">
      <c r="B171" s="11">
        <v>695</v>
      </c>
      <c r="C171" s="12" t="s">
        <v>219</v>
      </c>
      <c r="D171" s="7" t="s">
        <v>1996</v>
      </c>
      <c r="E171" s="7" t="s">
        <v>1959</v>
      </c>
      <c r="N171" s="13" t="s">
        <v>2211</v>
      </c>
      <c r="O171" s="13" t="s">
        <v>2212</v>
      </c>
      <c r="U171" s="37">
        <v>44446</v>
      </c>
      <c r="V171" t="s">
        <v>580</v>
      </c>
      <c r="W171">
        <v>44446</v>
      </c>
    </row>
    <row r="172" spans="2:23">
      <c r="B172" s="11">
        <v>697</v>
      </c>
      <c r="C172" s="12" t="s">
        <v>1997</v>
      </c>
      <c r="D172" s="7" t="s">
        <v>1851</v>
      </c>
      <c r="E172" s="7" t="s">
        <v>1901</v>
      </c>
      <c r="N172" s="13" t="s">
        <v>2111</v>
      </c>
      <c r="O172" s="13" t="s">
        <v>2210</v>
      </c>
      <c r="U172" s="37">
        <v>44447</v>
      </c>
      <c r="V172" t="s">
        <v>581</v>
      </c>
      <c r="W172">
        <v>44447</v>
      </c>
    </row>
    <row r="173" spans="2:23">
      <c r="B173" s="11">
        <v>698</v>
      </c>
      <c r="C173" s="12" t="s">
        <v>1998</v>
      </c>
      <c r="D173" s="7" t="s">
        <v>1829</v>
      </c>
      <c r="E173" s="7" t="s">
        <v>1809</v>
      </c>
      <c r="N173" s="13" t="s">
        <v>2112</v>
      </c>
      <c r="O173" s="13" t="s">
        <v>2210</v>
      </c>
      <c r="U173" s="37">
        <v>44448</v>
      </c>
      <c r="V173" t="s">
        <v>582</v>
      </c>
      <c r="W173">
        <v>44448</v>
      </c>
    </row>
    <row r="174" spans="2:23">
      <c r="B174" s="11">
        <v>701</v>
      </c>
      <c r="C174" s="12" t="s">
        <v>1999</v>
      </c>
      <c r="D174" s="13" t="s">
        <v>1842</v>
      </c>
      <c r="E174" s="7" t="s">
        <v>1901</v>
      </c>
      <c r="N174" s="13" t="s">
        <v>2113</v>
      </c>
      <c r="O174" s="13" t="s">
        <v>2210</v>
      </c>
      <c r="U174" s="37">
        <v>44449</v>
      </c>
      <c r="V174" t="s">
        <v>583</v>
      </c>
      <c r="W174">
        <v>44449</v>
      </c>
    </row>
    <row r="175" spans="2:23">
      <c r="B175" s="11">
        <v>702</v>
      </c>
      <c r="C175" s="12" t="s">
        <v>2000</v>
      </c>
      <c r="D175" s="7" t="s">
        <v>1899</v>
      </c>
      <c r="E175" s="7" t="s">
        <v>1814</v>
      </c>
      <c r="N175" s="13" t="s">
        <v>2114</v>
      </c>
      <c r="O175" s="13" t="s">
        <v>2210</v>
      </c>
      <c r="U175" s="37">
        <v>44450</v>
      </c>
      <c r="V175" t="s">
        <v>584</v>
      </c>
      <c r="W175">
        <v>44450</v>
      </c>
    </row>
    <row r="176" spans="2:23">
      <c r="B176" s="11">
        <v>706</v>
      </c>
      <c r="C176" s="12" t="s">
        <v>2001</v>
      </c>
      <c r="D176" s="7" t="s">
        <v>1829</v>
      </c>
      <c r="E176" s="7" t="s">
        <v>1809</v>
      </c>
      <c r="N176" s="13" t="s">
        <v>2116</v>
      </c>
      <c r="O176" s="13" t="s">
        <v>2210</v>
      </c>
      <c r="U176" s="37">
        <v>44451</v>
      </c>
      <c r="V176" t="s">
        <v>585</v>
      </c>
      <c r="W176">
        <v>44451</v>
      </c>
    </row>
    <row r="177" spans="2:23">
      <c r="B177" s="11">
        <v>708</v>
      </c>
      <c r="C177" s="12" t="s">
        <v>2002</v>
      </c>
      <c r="D177" s="7" t="s">
        <v>1873</v>
      </c>
      <c r="E177" s="7" t="s">
        <v>1806</v>
      </c>
      <c r="N177" s="13" t="s">
        <v>160</v>
      </c>
      <c r="O177" s="13" t="s">
        <v>2210</v>
      </c>
      <c r="U177" s="37">
        <v>44452</v>
      </c>
      <c r="V177" t="s">
        <v>586</v>
      </c>
      <c r="W177">
        <v>44452</v>
      </c>
    </row>
    <row r="178" spans="2:23">
      <c r="B178" s="11">
        <v>709</v>
      </c>
      <c r="C178" s="12" t="s">
        <v>2003</v>
      </c>
      <c r="D178" s="7" t="s">
        <v>1813</v>
      </c>
      <c r="E178" s="7" t="s">
        <v>1814</v>
      </c>
      <c r="N178" s="13" t="s">
        <v>238</v>
      </c>
      <c r="O178" s="13" t="s">
        <v>2213</v>
      </c>
      <c r="U178" s="37">
        <v>44453</v>
      </c>
      <c r="V178" t="s">
        <v>587</v>
      </c>
      <c r="W178">
        <v>44453</v>
      </c>
    </row>
    <row r="179" spans="2:23">
      <c r="B179" s="11">
        <v>710</v>
      </c>
      <c r="C179" s="12" t="s">
        <v>2004</v>
      </c>
      <c r="D179" s="7" t="s">
        <v>1838</v>
      </c>
      <c r="E179" s="7" t="s">
        <v>1809</v>
      </c>
      <c r="N179" s="13" t="s">
        <v>65</v>
      </c>
      <c r="O179" s="13" t="s">
        <v>2213</v>
      </c>
      <c r="U179" s="37">
        <v>44454</v>
      </c>
      <c r="V179" t="s">
        <v>588</v>
      </c>
      <c r="W179">
        <v>44454</v>
      </c>
    </row>
    <row r="180" spans="2:23">
      <c r="B180" s="11">
        <v>711</v>
      </c>
      <c r="C180" s="12" t="s">
        <v>603</v>
      </c>
      <c r="D180" s="7" t="s">
        <v>2005</v>
      </c>
      <c r="E180" s="7" t="s">
        <v>1799</v>
      </c>
      <c r="N180" s="13" t="s">
        <v>2117</v>
      </c>
      <c r="O180" s="13" t="s">
        <v>2213</v>
      </c>
      <c r="U180" s="37">
        <v>44455</v>
      </c>
      <c r="V180" t="s">
        <v>591</v>
      </c>
      <c r="W180">
        <v>44455</v>
      </c>
    </row>
    <row r="181" spans="2:23">
      <c r="B181" s="11">
        <v>712</v>
      </c>
      <c r="C181" s="12" t="s">
        <v>2006</v>
      </c>
      <c r="D181" s="7" t="s">
        <v>1913</v>
      </c>
      <c r="E181" s="7" t="s">
        <v>1806</v>
      </c>
      <c r="N181" s="13" t="s">
        <v>2118</v>
      </c>
      <c r="O181" s="13" t="s">
        <v>2213</v>
      </c>
      <c r="U181" s="37">
        <v>44456</v>
      </c>
      <c r="V181" t="s">
        <v>593</v>
      </c>
      <c r="W181">
        <v>44456</v>
      </c>
    </row>
    <row r="182" spans="2:23">
      <c r="B182" s="11">
        <v>713</v>
      </c>
      <c r="C182" s="12" t="s">
        <v>785</v>
      </c>
      <c r="D182" s="7" t="s">
        <v>1958</v>
      </c>
      <c r="E182" s="7" t="s">
        <v>1959</v>
      </c>
      <c r="N182" s="13" t="s">
        <v>73</v>
      </c>
      <c r="O182" s="13" t="s">
        <v>2213</v>
      </c>
      <c r="U182" s="37">
        <v>44457</v>
      </c>
      <c r="V182" t="s">
        <v>595</v>
      </c>
      <c r="W182">
        <v>44457</v>
      </c>
    </row>
    <row r="183" spans="2:23">
      <c r="B183" s="11">
        <v>717</v>
      </c>
      <c r="C183" s="12" t="s">
        <v>282</v>
      </c>
      <c r="D183" s="7" t="s">
        <v>1952</v>
      </c>
      <c r="E183" s="7" t="s">
        <v>1806</v>
      </c>
      <c r="N183" s="13" t="s">
        <v>39</v>
      </c>
      <c r="O183" s="13" t="s">
        <v>2213</v>
      </c>
      <c r="U183" s="37">
        <v>44458</v>
      </c>
      <c r="V183" t="s">
        <v>597</v>
      </c>
      <c r="W183">
        <v>44458</v>
      </c>
    </row>
    <row r="184" spans="2:23">
      <c r="B184" s="11">
        <v>718</v>
      </c>
      <c r="C184" s="12" t="s">
        <v>2007</v>
      </c>
      <c r="D184" s="10" t="s">
        <v>1844</v>
      </c>
      <c r="E184" s="7" t="s">
        <v>1809</v>
      </c>
      <c r="N184" s="13" t="s">
        <v>121</v>
      </c>
      <c r="O184" s="13" t="s">
        <v>2119</v>
      </c>
      <c r="U184" s="37">
        <v>44459</v>
      </c>
      <c r="V184" t="s">
        <v>598</v>
      </c>
      <c r="W184">
        <v>44459</v>
      </c>
    </row>
    <row r="185" spans="2:23">
      <c r="B185" s="11">
        <v>719</v>
      </c>
      <c r="C185" s="12" t="s">
        <v>2008</v>
      </c>
      <c r="D185" s="7" t="s">
        <v>1873</v>
      </c>
      <c r="E185" s="7" t="s">
        <v>1806</v>
      </c>
      <c r="N185" s="13" t="s">
        <v>2120</v>
      </c>
      <c r="O185" s="13" t="s">
        <v>2119</v>
      </c>
      <c r="U185" s="37">
        <v>44460</v>
      </c>
      <c r="V185" t="s">
        <v>600</v>
      </c>
      <c r="W185">
        <v>44460</v>
      </c>
    </row>
    <row r="186" spans="2:23">
      <c r="B186" s="11">
        <v>721</v>
      </c>
      <c r="C186" s="12" t="s">
        <v>2009</v>
      </c>
      <c r="D186" s="7" t="s">
        <v>1913</v>
      </c>
      <c r="E186" s="7" t="s">
        <v>1806</v>
      </c>
      <c r="N186" s="13" t="s">
        <v>191</v>
      </c>
      <c r="O186" s="13" t="s">
        <v>2119</v>
      </c>
      <c r="U186" s="37">
        <v>44461</v>
      </c>
      <c r="V186" t="s">
        <v>602</v>
      </c>
      <c r="W186">
        <v>44461</v>
      </c>
    </row>
    <row r="187" spans="2:23">
      <c r="B187" s="11">
        <v>723</v>
      </c>
      <c r="C187" s="12" t="s">
        <v>2010</v>
      </c>
      <c r="D187" s="7" t="s">
        <v>1838</v>
      </c>
      <c r="E187" s="7" t="s">
        <v>1809</v>
      </c>
      <c r="N187" s="13" t="s">
        <v>2214</v>
      </c>
      <c r="O187" s="13" t="s">
        <v>2119</v>
      </c>
      <c r="U187" s="37">
        <v>44462</v>
      </c>
      <c r="V187" t="s">
        <v>604</v>
      </c>
      <c r="W187">
        <v>44462</v>
      </c>
    </row>
    <row r="188" spans="2:23">
      <c r="B188" s="11">
        <v>725</v>
      </c>
      <c r="C188" s="12" t="s">
        <v>2011</v>
      </c>
      <c r="D188" s="7" t="s">
        <v>1844</v>
      </c>
      <c r="E188" s="7" t="s">
        <v>1809</v>
      </c>
      <c r="N188" s="13" t="s">
        <v>2215</v>
      </c>
      <c r="O188" s="13" t="s">
        <v>2119</v>
      </c>
      <c r="U188" s="37">
        <v>44463</v>
      </c>
      <c r="V188" t="s">
        <v>605</v>
      </c>
      <c r="W188">
        <v>44463</v>
      </c>
    </row>
    <row r="189" spans="2:23">
      <c r="B189" s="11">
        <v>728</v>
      </c>
      <c r="C189" s="12" t="s">
        <v>2012</v>
      </c>
      <c r="D189" s="7"/>
      <c r="E189" s="7"/>
      <c r="N189" s="13" t="s">
        <v>2121</v>
      </c>
      <c r="O189" s="13" t="s">
        <v>2119</v>
      </c>
      <c r="U189" s="37">
        <v>44464</v>
      </c>
      <c r="V189" t="s">
        <v>606</v>
      </c>
      <c r="W189">
        <v>44464</v>
      </c>
    </row>
    <row r="190" spans="2:23">
      <c r="B190" s="11">
        <v>729</v>
      </c>
      <c r="C190" s="12" t="s">
        <v>2013</v>
      </c>
      <c r="D190" s="7"/>
      <c r="E190" s="7"/>
      <c r="N190" s="13" t="s">
        <v>2123</v>
      </c>
      <c r="O190" s="13" t="s">
        <v>2212</v>
      </c>
      <c r="U190" s="37">
        <v>44465</v>
      </c>
      <c r="V190" t="s">
        <v>607</v>
      </c>
      <c r="W190">
        <v>44465</v>
      </c>
    </row>
    <row r="191" spans="2:23">
      <c r="B191" s="11">
        <v>730</v>
      </c>
      <c r="C191" s="12" t="s">
        <v>2014</v>
      </c>
      <c r="D191" s="7" t="s">
        <v>1873</v>
      </c>
      <c r="E191" s="7" t="s">
        <v>1806</v>
      </c>
      <c r="N191" s="13" t="s">
        <v>286</v>
      </c>
      <c r="O191" s="13" t="s">
        <v>2212</v>
      </c>
      <c r="U191" s="37">
        <v>44466</v>
      </c>
      <c r="V191" t="s">
        <v>610</v>
      </c>
      <c r="W191">
        <v>44466</v>
      </c>
    </row>
    <row r="192" spans="2:23">
      <c r="B192" s="11">
        <v>731</v>
      </c>
      <c r="C192" s="12" t="s">
        <v>2015</v>
      </c>
      <c r="D192" s="7" t="s">
        <v>1913</v>
      </c>
      <c r="E192" s="7" t="s">
        <v>1806</v>
      </c>
      <c r="N192" s="13" t="s">
        <v>2216</v>
      </c>
      <c r="O192" s="13" t="s">
        <v>2212</v>
      </c>
      <c r="U192" s="37">
        <v>44467</v>
      </c>
      <c r="V192" t="s">
        <v>611</v>
      </c>
      <c r="W192">
        <v>44467</v>
      </c>
    </row>
    <row r="193" spans="2:23">
      <c r="B193" s="11">
        <v>732</v>
      </c>
      <c r="C193" s="12" t="s">
        <v>2016</v>
      </c>
      <c r="D193" s="10" t="s">
        <v>1800</v>
      </c>
      <c r="E193" s="7" t="s">
        <v>1801</v>
      </c>
      <c r="N193" s="13" t="s">
        <v>2217</v>
      </c>
      <c r="O193" s="13" t="s">
        <v>2212</v>
      </c>
      <c r="U193" s="37">
        <v>44468</v>
      </c>
      <c r="V193" t="s">
        <v>612</v>
      </c>
      <c r="W193">
        <v>44468</v>
      </c>
    </row>
    <row r="194" spans="2:23">
      <c r="B194" s="11">
        <v>733</v>
      </c>
      <c r="C194" s="12" t="s">
        <v>2017</v>
      </c>
      <c r="D194" s="7" t="s">
        <v>1913</v>
      </c>
      <c r="E194" s="7" t="s">
        <v>1806</v>
      </c>
      <c r="N194" s="13" t="s">
        <v>2218</v>
      </c>
      <c r="O194" s="13" t="s">
        <v>2212</v>
      </c>
      <c r="U194" s="37">
        <v>44469</v>
      </c>
      <c r="V194" t="s">
        <v>614</v>
      </c>
      <c r="W194">
        <v>44469</v>
      </c>
    </row>
    <row r="195" spans="2:23">
      <c r="B195" s="11">
        <v>735</v>
      </c>
      <c r="C195" s="12" t="s">
        <v>2018</v>
      </c>
      <c r="D195" s="10" t="s">
        <v>1895</v>
      </c>
      <c r="E195" s="7" t="s">
        <v>2019</v>
      </c>
      <c r="N195" s="13" t="s">
        <v>2127</v>
      </c>
      <c r="O195" s="13" t="s">
        <v>2219</v>
      </c>
      <c r="U195" s="37">
        <v>44470</v>
      </c>
      <c r="V195" t="s">
        <v>616</v>
      </c>
      <c r="W195">
        <v>44470</v>
      </c>
    </row>
    <row r="196" spans="2:23">
      <c r="B196" s="11">
        <v>736</v>
      </c>
      <c r="C196" s="12" t="s">
        <v>2020</v>
      </c>
      <c r="D196" s="7" t="s">
        <v>1899</v>
      </c>
      <c r="E196" s="7" t="s">
        <v>1814</v>
      </c>
      <c r="N196" s="13" t="s">
        <v>2128</v>
      </c>
      <c r="O196" s="13" t="s">
        <v>2219</v>
      </c>
      <c r="U196" s="37">
        <v>44471</v>
      </c>
      <c r="V196" t="s">
        <v>617</v>
      </c>
      <c r="W196">
        <v>44471</v>
      </c>
    </row>
    <row r="197" spans="2:23" ht="18.75" thickBot="1">
      <c r="B197" s="14">
        <v>737</v>
      </c>
      <c r="C197" s="15" t="s">
        <v>2021</v>
      </c>
      <c r="D197" s="7" t="s">
        <v>1851</v>
      </c>
      <c r="E197" s="7" t="s">
        <v>1901</v>
      </c>
      <c r="N197" s="13" t="s">
        <v>249</v>
      </c>
      <c r="O197" s="13" t="s">
        <v>2219</v>
      </c>
      <c r="U197" s="37">
        <v>44472</v>
      </c>
      <c r="V197" t="s">
        <v>619</v>
      </c>
      <c r="W197">
        <v>44472</v>
      </c>
    </row>
    <row r="198" spans="2:23">
      <c r="B198" s="16">
        <v>738</v>
      </c>
      <c r="C198" s="17" t="s">
        <v>2022</v>
      </c>
      <c r="D198" s="7" t="s">
        <v>1814</v>
      </c>
      <c r="E198" s="7"/>
      <c r="N198" s="13" t="s">
        <v>76</v>
      </c>
      <c r="O198" s="13" t="s">
        <v>2219</v>
      </c>
      <c r="U198" s="37">
        <v>44473</v>
      </c>
      <c r="V198" t="s">
        <v>620</v>
      </c>
      <c r="W198">
        <v>44473</v>
      </c>
    </row>
    <row r="199" spans="2:23">
      <c r="B199" s="11">
        <v>739</v>
      </c>
      <c r="C199" s="12" t="s">
        <v>2023</v>
      </c>
      <c r="D199" s="10" t="s">
        <v>1980</v>
      </c>
      <c r="E199" s="7" t="s">
        <v>1806</v>
      </c>
      <c r="N199" s="13" t="s">
        <v>147</v>
      </c>
      <c r="O199" s="13" t="s">
        <v>2129</v>
      </c>
      <c r="U199" s="37">
        <v>44474</v>
      </c>
      <c r="V199" t="s">
        <v>621</v>
      </c>
      <c r="W199">
        <v>44474</v>
      </c>
    </row>
    <row r="200" spans="2:23">
      <c r="B200" s="11">
        <v>741</v>
      </c>
      <c r="C200" s="12" t="s">
        <v>2024</v>
      </c>
      <c r="D200" s="7" t="s">
        <v>1958</v>
      </c>
      <c r="E200" s="7" t="s">
        <v>1959</v>
      </c>
      <c r="N200" s="13" t="s">
        <v>273</v>
      </c>
      <c r="O200" s="13" t="s">
        <v>2129</v>
      </c>
      <c r="U200" s="37">
        <v>44475</v>
      </c>
      <c r="V200" t="s">
        <v>622</v>
      </c>
      <c r="W200">
        <v>44475</v>
      </c>
    </row>
    <row r="201" spans="2:23">
      <c r="B201" s="11">
        <v>742</v>
      </c>
      <c r="C201" s="12" t="s">
        <v>2025</v>
      </c>
      <c r="D201" s="7" t="s">
        <v>1819</v>
      </c>
      <c r="E201" s="7" t="s">
        <v>1820</v>
      </c>
      <c r="N201" s="13" t="s">
        <v>2130</v>
      </c>
      <c r="O201" s="13" t="s">
        <v>2129</v>
      </c>
      <c r="U201" s="37">
        <v>44476</v>
      </c>
      <c r="V201" t="s">
        <v>623</v>
      </c>
      <c r="W201">
        <v>44476</v>
      </c>
    </row>
    <row r="202" spans="2:23">
      <c r="B202" s="11">
        <v>743</v>
      </c>
      <c r="C202" s="12" t="s">
        <v>2026</v>
      </c>
      <c r="D202" s="7" t="s">
        <v>1873</v>
      </c>
      <c r="E202" s="7" t="s">
        <v>1806</v>
      </c>
      <c r="N202" s="13" t="s">
        <v>2131</v>
      </c>
      <c r="O202" s="13" t="s">
        <v>2129</v>
      </c>
      <c r="U202" s="37">
        <v>44477</v>
      </c>
      <c r="V202" t="s">
        <v>624</v>
      </c>
      <c r="W202">
        <v>44477</v>
      </c>
    </row>
    <row r="203" spans="2:23">
      <c r="B203" s="11">
        <v>744</v>
      </c>
      <c r="C203" s="12" t="s">
        <v>2027</v>
      </c>
      <c r="D203" s="7" t="s">
        <v>1873</v>
      </c>
      <c r="E203" s="7" t="s">
        <v>1806</v>
      </c>
      <c r="N203" s="13" t="s">
        <v>2133</v>
      </c>
      <c r="O203" s="13" t="s">
        <v>2129</v>
      </c>
      <c r="U203" s="37">
        <v>44478</v>
      </c>
      <c r="V203" t="s">
        <v>625</v>
      </c>
      <c r="W203">
        <v>44478</v>
      </c>
    </row>
    <row r="204" spans="2:23">
      <c r="B204" s="11">
        <v>745</v>
      </c>
      <c r="C204" s="12" t="s">
        <v>2028</v>
      </c>
      <c r="D204" s="7" t="s">
        <v>1952</v>
      </c>
      <c r="E204" s="7" t="s">
        <v>1806</v>
      </c>
      <c r="N204" s="13" t="s">
        <v>2134</v>
      </c>
      <c r="O204" s="13" t="s">
        <v>2129</v>
      </c>
      <c r="U204" s="37">
        <v>44479</v>
      </c>
      <c r="V204" t="s">
        <v>630</v>
      </c>
      <c r="W204">
        <v>44479</v>
      </c>
    </row>
    <row r="205" spans="2:23">
      <c r="B205" s="11">
        <v>746</v>
      </c>
      <c r="C205" s="12" t="s">
        <v>891</v>
      </c>
      <c r="D205" s="10" t="s">
        <v>1840</v>
      </c>
      <c r="E205" s="7" t="s">
        <v>1809</v>
      </c>
      <c r="N205" s="13" t="s">
        <v>290</v>
      </c>
      <c r="O205" s="13" t="s">
        <v>2132</v>
      </c>
      <c r="U205" s="37">
        <v>44480</v>
      </c>
      <c r="V205" t="s">
        <v>634</v>
      </c>
      <c r="W205">
        <v>44480</v>
      </c>
    </row>
    <row r="206" spans="2:23" ht="18.75" thickBot="1">
      <c r="B206" s="14">
        <v>747</v>
      </c>
      <c r="C206" s="15" t="s">
        <v>2029</v>
      </c>
      <c r="D206" s="10" t="s">
        <v>1840</v>
      </c>
      <c r="E206" s="7" t="s">
        <v>1809</v>
      </c>
      <c r="N206" s="13" t="s">
        <v>2136</v>
      </c>
      <c r="O206" s="13" t="s">
        <v>2132</v>
      </c>
      <c r="U206" s="37">
        <v>44481</v>
      </c>
      <c r="V206" t="s">
        <v>636</v>
      </c>
      <c r="W206">
        <v>44481</v>
      </c>
    </row>
    <row r="207" spans="2:23">
      <c r="B207" s="18">
        <v>748</v>
      </c>
      <c r="C207" s="18" t="s">
        <v>2030</v>
      </c>
      <c r="D207" s="7" t="s">
        <v>1819</v>
      </c>
      <c r="E207" s="7" t="s">
        <v>1820</v>
      </c>
      <c r="N207" s="13" t="s">
        <v>2220</v>
      </c>
      <c r="O207" s="13" t="s">
        <v>2132</v>
      </c>
      <c r="U207" s="37">
        <v>44482</v>
      </c>
      <c r="V207" t="s">
        <v>637</v>
      </c>
      <c r="W207">
        <v>44482</v>
      </c>
    </row>
    <row r="208" spans="2:23">
      <c r="B208" s="18">
        <v>749</v>
      </c>
      <c r="C208" s="18" t="s">
        <v>2031</v>
      </c>
      <c r="D208" s="13" t="s">
        <v>1952</v>
      </c>
      <c r="E208" s="7" t="s">
        <v>1806</v>
      </c>
      <c r="N208" s="13" t="s">
        <v>2221</v>
      </c>
      <c r="O208" s="13" t="s">
        <v>2132</v>
      </c>
      <c r="U208" s="37">
        <v>44483</v>
      </c>
      <c r="V208" t="s">
        <v>639</v>
      </c>
      <c r="W208">
        <v>44483</v>
      </c>
    </row>
    <row r="209" spans="2:23">
      <c r="B209" s="18">
        <v>750</v>
      </c>
      <c r="C209" s="18" t="s">
        <v>2032</v>
      </c>
      <c r="D209" s="13" t="s">
        <v>2033</v>
      </c>
      <c r="E209" s="7" t="s">
        <v>1809</v>
      </c>
      <c r="N209" s="13" t="s">
        <v>2222</v>
      </c>
      <c r="O209" s="13" t="s">
        <v>2132</v>
      </c>
      <c r="U209" s="37">
        <v>44484</v>
      </c>
      <c r="V209" t="s">
        <v>642</v>
      </c>
      <c r="W209">
        <v>44484</v>
      </c>
    </row>
    <row r="210" spans="2:23">
      <c r="B210" s="18">
        <v>751</v>
      </c>
      <c r="C210" s="18" t="s">
        <v>2034</v>
      </c>
      <c r="D210" s="22" t="s">
        <v>1838</v>
      </c>
      <c r="E210" s="7" t="s">
        <v>1809</v>
      </c>
      <c r="N210" s="13" t="s">
        <v>2223</v>
      </c>
      <c r="O210" s="13" t="s">
        <v>2224</v>
      </c>
      <c r="U210" s="37">
        <v>44485</v>
      </c>
      <c r="V210" t="s">
        <v>644</v>
      </c>
      <c r="W210">
        <v>44485</v>
      </c>
    </row>
    <row r="211" spans="2:23">
      <c r="B211" s="18">
        <v>752</v>
      </c>
      <c r="C211" s="18" t="s">
        <v>2035</v>
      </c>
      <c r="D211" s="7"/>
      <c r="E211" s="7"/>
      <c r="N211" s="13" t="s">
        <v>2225</v>
      </c>
      <c r="O211" s="13" t="s">
        <v>2224</v>
      </c>
      <c r="U211" s="37">
        <v>44486</v>
      </c>
      <c r="V211" t="s">
        <v>647</v>
      </c>
      <c r="W211">
        <v>44486</v>
      </c>
    </row>
    <row r="212" spans="2:23">
      <c r="B212" s="18">
        <v>753</v>
      </c>
      <c r="C212" s="18" t="s">
        <v>2036</v>
      </c>
      <c r="D212" s="10" t="s">
        <v>1899</v>
      </c>
      <c r="E212" s="7" t="s">
        <v>1814</v>
      </c>
      <c r="N212" s="13" t="s">
        <v>2226</v>
      </c>
      <c r="O212" s="13" t="s">
        <v>2224</v>
      </c>
      <c r="U212" s="37">
        <v>44487</v>
      </c>
      <c r="V212" t="s">
        <v>648</v>
      </c>
      <c r="W212">
        <v>44487</v>
      </c>
    </row>
    <row r="213" spans="2:23">
      <c r="B213" s="18">
        <v>754</v>
      </c>
      <c r="C213" s="18" t="s">
        <v>2037</v>
      </c>
      <c r="D213" s="7"/>
      <c r="E213" s="7"/>
      <c r="N213" s="13" t="s">
        <v>336</v>
      </c>
      <c r="O213" s="13" t="s">
        <v>2224</v>
      </c>
      <c r="U213" s="37">
        <v>44488</v>
      </c>
      <c r="V213" t="s">
        <v>649</v>
      </c>
      <c r="W213">
        <v>44488</v>
      </c>
    </row>
    <row r="214" spans="2:23">
      <c r="B214" s="19">
        <v>755</v>
      </c>
      <c r="C214" s="7" t="s">
        <v>2038</v>
      </c>
      <c r="D214" s="8" t="s">
        <v>1838</v>
      </c>
      <c r="E214" s="7" t="s">
        <v>2039</v>
      </c>
      <c r="N214" s="13" t="s">
        <v>27</v>
      </c>
      <c r="O214" s="13" t="s">
        <v>2224</v>
      </c>
      <c r="U214" s="37">
        <v>44489</v>
      </c>
      <c r="V214" t="s">
        <v>650</v>
      </c>
      <c r="W214">
        <v>44489</v>
      </c>
    </row>
    <row r="215" spans="2:23">
      <c r="B215" s="19">
        <v>756</v>
      </c>
      <c r="C215" s="13" t="s">
        <v>939</v>
      </c>
      <c r="D215" s="7" t="s">
        <v>1851</v>
      </c>
      <c r="E215" s="7" t="s">
        <v>1901</v>
      </c>
      <c r="N215" s="13" t="s">
        <v>199</v>
      </c>
      <c r="O215" s="13" t="s">
        <v>2137</v>
      </c>
      <c r="U215" s="37">
        <v>44490</v>
      </c>
      <c r="V215" t="s">
        <v>651</v>
      </c>
      <c r="W215">
        <v>44490</v>
      </c>
    </row>
    <row r="216" spans="2:23">
      <c r="B216" s="19">
        <v>757</v>
      </c>
      <c r="C216" s="13" t="s">
        <v>972</v>
      </c>
      <c r="D216" s="7"/>
      <c r="E216" s="7"/>
      <c r="N216" s="13" t="s">
        <v>101</v>
      </c>
      <c r="O216" s="13" t="s">
        <v>2137</v>
      </c>
      <c r="U216" s="37">
        <v>44491</v>
      </c>
      <c r="V216" t="s">
        <v>652</v>
      </c>
      <c r="W216">
        <v>44491</v>
      </c>
    </row>
    <row r="217" spans="2:23">
      <c r="B217" s="20">
        <v>758</v>
      </c>
      <c r="C217" s="21" t="s">
        <v>978</v>
      </c>
      <c r="D217" s="7"/>
      <c r="E217" s="7"/>
      <c r="N217" s="13" t="s">
        <v>328</v>
      </c>
      <c r="O217" s="13" t="s">
        <v>2137</v>
      </c>
      <c r="U217" s="37">
        <v>44492</v>
      </c>
      <c r="V217" t="s">
        <v>654</v>
      </c>
      <c r="W217">
        <v>44492</v>
      </c>
    </row>
    <row r="218" spans="2:23">
      <c r="B218" s="20">
        <v>759</v>
      </c>
      <c r="C218" s="21" t="s">
        <v>990</v>
      </c>
      <c r="D218" s="7"/>
      <c r="E218" s="7"/>
      <c r="N218" s="13" t="s">
        <v>932</v>
      </c>
      <c r="O218" s="13" t="s">
        <v>2137</v>
      </c>
      <c r="U218" s="37">
        <v>44493</v>
      </c>
      <c r="V218" t="s">
        <v>655</v>
      </c>
      <c r="W218">
        <v>44493</v>
      </c>
    </row>
    <row r="219" spans="2:23">
      <c r="B219" s="20">
        <v>760</v>
      </c>
      <c r="C219" s="21" t="s">
        <v>1003</v>
      </c>
      <c r="D219" s="10" t="s">
        <v>1895</v>
      </c>
      <c r="E219" s="7" t="s">
        <v>1820</v>
      </c>
      <c r="N219" s="13" t="s">
        <v>2139</v>
      </c>
      <c r="O219" s="13" t="s">
        <v>2137</v>
      </c>
      <c r="U219" s="37">
        <v>44494</v>
      </c>
      <c r="V219" t="s">
        <v>656</v>
      </c>
      <c r="W219">
        <v>44494</v>
      </c>
    </row>
    <row r="220" spans="2:23">
      <c r="B220" s="20">
        <v>761</v>
      </c>
      <c r="C220" s="21" t="s">
        <v>1023</v>
      </c>
      <c r="D220" s="7" t="s">
        <v>1873</v>
      </c>
      <c r="E220" s="7" t="s">
        <v>1806</v>
      </c>
      <c r="N220" s="13" t="s">
        <v>2140</v>
      </c>
      <c r="O220" s="13" t="s">
        <v>2137</v>
      </c>
      <c r="U220" s="37">
        <v>44495</v>
      </c>
      <c r="V220" t="s">
        <v>661</v>
      </c>
      <c r="W220">
        <v>44495</v>
      </c>
    </row>
    <row r="221" spans="2:23">
      <c r="B221" s="20">
        <v>762</v>
      </c>
      <c r="C221" s="21" t="s">
        <v>1010</v>
      </c>
      <c r="D221" s="7" t="s">
        <v>1895</v>
      </c>
      <c r="E221" s="7" t="s">
        <v>1820</v>
      </c>
      <c r="N221" s="13" t="s">
        <v>2141</v>
      </c>
      <c r="O221" s="13" t="s">
        <v>2227</v>
      </c>
      <c r="U221" s="37">
        <v>44496</v>
      </c>
      <c r="V221" t="s">
        <v>662</v>
      </c>
      <c r="W221">
        <v>44496</v>
      </c>
    </row>
    <row r="222" spans="2:23">
      <c r="B222" s="19">
        <v>765</v>
      </c>
      <c r="C222" s="7" t="s">
        <v>2040</v>
      </c>
      <c r="D222" s="22" t="s">
        <v>1838</v>
      </c>
      <c r="E222" s="7" t="s">
        <v>1809</v>
      </c>
      <c r="N222" s="13" t="s">
        <v>2228</v>
      </c>
      <c r="O222" s="13" t="s">
        <v>2227</v>
      </c>
      <c r="U222" s="37">
        <v>44497</v>
      </c>
      <c r="V222" t="s">
        <v>663</v>
      </c>
      <c r="W222">
        <v>44497</v>
      </c>
    </row>
    <row r="223" spans="2:23">
      <c r="B223" s="19">
        <v>766</v>
      </c>
      <c r="C223" s="7" t="s">
        <v>2041</v>
      </c>
      <c r="D223" s="13" t="s">
        <v>1840</v>
      </c>
      <c r="E223" s="7" t="s">
        <v>1809</v>
      </c>
      <c r="N223" s="13" t="s">
        <v>2142</v>
      </c>
      <c r="O223" s="13" t="s">
        <v>2227</v>
      </c>
      <c r="U223" s="37">
        <v>44498</v>
      </c>
      <c r="V223" t="s">
        <v>664</v>
      </c>
      <c r="W223">
        <v>44498</v>
      </c>
    </row>
    <row r="224" spans="2:23">
      <c r="B224" s="19">
        <v>767</v>
      </c>
      <c r="C224" s="7" t="s">
        <v>2042</v>
      </c>
      <c r="D224" s="22" t="s">
        <v>1838</v>
      </c>
      <c r="E224" s="7" t="s">
        <v>1809</v>
      </c>
      <c r="N224" s="13" t="s">
        <v>2143</v>
      </c>
      <c r="O224" s="13" t="s">
        <v>2227</v>
      </c>
      <c r="U224" s="37">
        <v>44499</v>
      </c>
      <c r="V224" t="s">
        <v>665</v>
      </c>
      <c r="W224">
        <v>44499</v>
      </c>
    </row>
    <row r="225" spans="2:23">
      <c r="B225" s="7">
        <v>768</v>
      </c>
      <c r="C225" s="7" t="s">
        <v>2043</v>
      </c>
      <c r="D225" s="7" t="s">
        <v>1942</v>
      </c>
      <c r="E225" s="7" t="s">
        <v>1901</v>
      </c>
      <c r="N225" s="13" t="s">
        <v>2145</v>
      </c>
      <c r="O225" s="13" t="s">
        <v>2227</v>
      </c>
      <c r="U225" s="37">
        <v>44500</v>
      </c>
      <c r="V225" t="s">
        <v>666</v>
      </c>
      <c r="W225">
        <v>44500</v>
      </c>
    </row>
    <row r="226" spans="2:23">
      <c r="B226" s="7">
        <v>769</v>
      </c>
      <c r="C226" s="7" t="s">
        <v>2044</v>
      </c>
      <c r="D226" s="13" t="s">
        <v>1945</v>
      </c>
      <c r="E226" s="7" t="s">
        <v>1809</v>
      </c>
      <c r="N226" s="13" t="s">
        <v>118</v>
      </c>
      <c r="O226" s="13" t="s">
        <v>2227</v>
      </c>
      <c r="U226" s="37">
        <v>44501</v>
      </c>
      <c r="V226" t="s">
        <v>667</v>
      </c>
      <c r="W226">
        <v>44501</v>
      </c>
    </row>
    <row r="227" spans="2:23">
      <c r="B227" s="7">
        <v>770</v>
      </c>
      <c r="C227" s="7" t="s">
        <v>2045</v>
      </c>
      <c r="D227" s="13" t="s">
        <v>1840</v>
      </c>
      <c r="E227" s="7" t="s">
        <v>1809</v>
      </c>
      <c r="N227" s="13" t="s">
        <v>2146</v>
      </c>
      <c r="O227" s="13" t="s">
        <v>2229</v>
      </c>
      <c r="U227" s="37">
        <v>44502</v>
      </c>
      <c r="V227" t="s">
        <v>669</v>
      </c>
      <c r="W227">
        <v>44502</v>
      </c>
    </row>
    <row r="228" spans="2:23">
      <c r="B228" s="7">
        <v>771</v>
      </c>
      <c r="C228" s="7" t="s">
        <v>2046</v>
      </c>
      <c r="D228" s="22" t="s">
        <v>1838</v>
      </c>
      <c r="E228" s="7" t="s">
        <v>1809</v>
      </c>
      <c r="N228" s="13" t="s">
        <v>136</v>
      </c>
      <c r="O228" s="13" t="s">
        <v>2229</v>
      </c>
      <c r="U228" s="37">
        <v>44503</v>
      </c>
      <c r="V228" t="s">
        <v>671</v>
      </c>
      <c r="W228">
        <v>44503</v>
      </c>
    </row>
    <row r="229" spans="2:23">
      <c r="B229" s="7">
        <v>772</v>
      </c>
      <c r="C229" s="7" t="s">
        <v>2047</v>
      </c>
      <c r="D229" s="10" t="s">
        <v>1930</v>
      </c>
      <c r="E229" s="7" t="s">
        <v>1801</v>
      </c>
      <c r="N229" s="13" t="s">
        <v>2147</v>
      </c>
      <c r="O229" s="13" t="s">
        <v>2229</v>
      </c>
      <c r="U229" s="37">
        <v>44504</v>
      </c>
      <c r="V229" t="s">
        <v>672</v>
      </c>
      <c r="W229">
        <v>44504</v>
      </c>
    </row>
    <row r="230" spans="2:23">
      <c r="B230" s="7">
        <v>773</v>
      </c>
      <c r="C230" s="7" t="s">
        <v>2048</v>
      </c>
      <c r="D230" s="13" t="s">
        <v>1840</v>
      </c>
      <c r="E230" s="7" t="s">
        <v>1809</v>
      </c>
      <c r="N230" s="13" t="s">
        <v>2230</v>
      </c>
      <c r="O230" s="13" t="s">
        <v>2229</v>
      </c>
      <c r="U230" s="37">
        <v>44505</v>
      </c>
      <c r="V230" t="s">
        <v>674</v>
      </c>
      <c r="W230">
        <v>44505</v>
      </c>
    </row>
    <row r="231" spans="2:23">
      <c r="B231" s="7">
        <v>774</v>
      </c>
      <c r="C231" s="7" t="s">
        <v>2049</v>
      </c>
      <c r="D231" s="13" t="s">
        <v>1800</v>
      </c>
      <c r="E231" s="7" t="s">
        <v>1801</v>
      </c>
      <c r="N231" s="13" t="s">
        <v>2231</v>
      </c>
      <c r="O231" s="13" t="s">
        <v>2229</v>
      </c>
      <c r="U231" s="37">
        <v>44506</v>
      </c>
      <c r="V231" t="s">
        <v>675</v>
      </c>
      <c r="W231">
        <v>44506</v>
      </c>
    </row>
    <row r="232" spans="2:23">
      <c r="B232" s="7">
        <v>775</v>
      </c>
      <c r="C232" s="7" t="s">
        <v>2050</v>
      </c>
      <c r="D232" s="10" t="s">
        <v>1838</v>
      </c>
      <c r="E232" s="7" t="s">
        <v>1809</v>
      </c>
      <c r="N232" s="13" t="s">
        <v>2232</v>
      </c>
      <c r="O232" s="13" t="s">
        <v>2229</v>
      </c>
      <c r="U232" s="37">
        <v>44507</v>
      </c>
      <c r="V232" t="s">
        <v>677</v>
      </c>
      <c r="W232">
        <v>44507</v>
      </c>
    </row>
    <row r="233" spans="2:23">
      <c r="B233" s="7">
        <v>776</v>
      </c>
      <c r="C233" s="7" t="s">
        <v>1169</v>
      </c>
      <c r="D233" s="7" t="s">
        <v>1842</v>
      </c>
      <c r="E233" s="7" t="s">
        <v>1809</v>
      </c>
      <c r="N233" s="13" t="s">
        <v>2233</v>
      </c>
      <c r="O233" s="13" t="s">
        <v>2149</v>
      </c>
      <c r="U233" s="37">
        <v>44508</v>
      </c>
      <c r="V233" t="s">
        <v>680</v>
      </c>
      <c r="W233">
        <v>44508</v>
      </c>
    </row>
    <row r="234" spans="2:23">
      <c r="B234" s="7">
        <v>777</v>
      </c>
      <c r="C234" s="7" t="s">
        <v>2051</v>
      </c>
      <c r="D234" s="7" t="s">
        <v>1913</v>
      </c>
      <c r="E234" s="7" t="s">
        <v>1806</v>
      </c>
      <c r="N234" s="13" t="s">
        <v>2234</v>
      </c>
      <c r="O234" s="13" t="s">
        <v>2235</v>
      </c>
      <c r="U234" s="37">
        <v>44509</v>
      </c>
      <c r="V234" t="s">
        <v>681</v>
      </c>
      <c r="W234">
        <v>44509</v>
      </c>
    </row>
    <row r="235" spans="2:23">
      <c r="B235" s="7">
        <v>778</v>
      </c>
      <c r="C235" s="7" t="s">
        <v>2052</v>
      </c>
      <c r="D235" s="13" t="s">
        <v>1952</v>
      </c>
      <c r="E235" s="7" t="s">
        <v>1806</v>
      </c>
      <c r="N235" s="13" t="s">
        <v>2236</v>
      </c>
      <c r="O235" s="13" t="s">
        <v>2155</v>
      </c>
      <c r="U235" s="37">
        <v>44510</v>
      </c>
      <c r="V235" t="s">
        <v>682</v>
      </c>
      <c r="W235">
        <v>44510</v>
      </c>
    </row>
    <row r="236" spans="2:23">
      <c r="B236" s="7">
        <v>779</v>
      </c>
      <c r="C236" s="7" t="s">
        <v>2053</v>
      </c>
      <c r="D236" s="7" t="s">
        <v>1813</v>
      </c>
      <c r="E236" s="7" t="s">
        <v>1814</v>
      </c>
      <c r="N236" s="13" t="s">
        <v>2237</v>
      </c>
      <c r="O236" s="13" t="s">
        <v>2154</v>
      </c>
      <c r="U236" s="37">
        <v>44511</v>
      </c>
      <c r="V236" t="s">
        <v>683</v>
      </c>
      <c r="W236">
        <v>44511</v>
      </c>
    </row>
    <row r="237" spans="2:23">
      <c r="B237" s="7">
        <v>780</v>
      </c>
      <c r="C237" s="7" t="s">
        <v>2054</v>
      </c>
      <c r="D237" s="13" t="s">
        <v>1980</v>
      </c>
      <c r="E237" s="7" t="s">
        <v>1806</v>
      </c>
      <c r="N237" s="13" t="s">
        <v>2238</v>
      </c>
      <c r="O237" s="13" t="s">
        <v>2152</v>
      </c>
      <c r="U237" s="37">
        <v>44512</v>
      </c>
      <c r="V237" t="s">
        <v>685</v>
      </c>
      <c r="W237">
        <v>44512</v>
      </c>
    </row>
    <row r="238" spans="2:23">
      <c r="B238" s="7">
        <v>782</v>
      </c>
      <c r="C238" s="7" t="s">
        <v>2055</v>
      </c>
      <c r="D238" s="13" t="s">
        <v>1851</v>
      </c>
      <c r="E238" s="7" t="s">
        <v>1901</v>
      </c>
      <c r="N238" s="13" t="s">
        <v>2239</v>
      </c>
      <c r="O238" s="13" t="s">
        <v>2151</v>
      </c>
      <c r="U238" s="37">
        <v>44513</v>
      </c>
      <c r="V238" t="s">
        <v>687</v>
      </c>
      <c r="W238">
        <v>44513</v>
      </c>
    </row>
    <row r="239" spans="2:23">
      <c r="B239" s="7">
        <v>783</v>
      </c>
      <c r="C239" s="7" t="s">
        <v>2056</v>
      </c>
      <c r="D239" s="7" t="s">
        <v>1854</v>
      </c>
      <c r="E239" s="7" t="s">
        <v>1809</v>
      </c>
      <c r="N239" s="13" t="s">
        <v>262</v>
      </c>
      <c r="O239" s="13" t="s">
        <v>2149</v>
      </c>
      <c r="U239" s="37">
        <v>44514</v>
      </c>
      <c r="V239" t="s">
        <v>689</v>
      </c>
      <c r="W239">
        <v>44514</v>
      </c>
    </row>
    <row r="240" spans="2:23">
      <c r="B240" s="7">
        <v>784</v>
      </c>
      <c r="C240" s="7" t="s">
        <v>2057</v>
      </c>
      <c r="D240" s="7" t="s">
        <v>1813</v>
      </c>
      <c r="E240" s="7" t="s">
        <v>1814</v>
      </c>
      <c r="N240" s="13" t="s">
        <v>92</v>
      </c>
      <c r="O240" s="13" t="s">
        <v>2149</v>
      </c>
      <c r="U240" s="37">
        <v>44515</v>
      </c>
      <c r="V240" t="s">
        <v>691</v>
      </c>
      <c r="W240">
        <v>44515</v>
      </c>
    </row>
    <row r="241" spans="2:23">
      <c r="B241" s="7">
        <v>785</v>
      </c>
      <c r="C241" s="7" t="s">
        <v>2058</v>
      </c>
      <c r="D241" s="7" t="s">
        <v>1945</v>
      </c>
      <c r="E241" s="7" t="s">
        <v>1809</v>
      </c>
      <c r="N241" s="13" t="s">
        <v>185</v>
      </c>
      <c r="O241" s="13" t="s">
        <v>2149</v>
      </c>
      <c r="U241" s="37">
        <v>44516</v>
      </c>
      <c r="V241" t="s">
        <v>692</v>
      </c>
      <c r="W241">
        <v>44516</v>
      </c>
    </row>
    <row r="242" spans="2:23">
      <c r="B242" s="7">
        <v>786</v>
      </c>
      <c r="C242" s="7" t="s">
        <v>2059</v>
      </c>
      <c r="D242" s="7" t="s">
        <v>1961</v>
      </c>
      <c r="E242" s="7" t="s">
        <v>1806</v>
      </c>
      <c r="N242" s="13" t="s">
        <v>89</v>
      </c>
      <c r="O242" s="13" t="s">
        <v>2149</v>
      </c>
      <c r="U242" s="37">
        <v>44517</v>
      </c>
      <c r="V242" t="s">
        <v>695</v>
      </c>
      <c r="W242">
        <v>44517</v>
      </c>
    </row>
    <row r="243" spans="2:23">
      <c r="B243" s="7">
        <v>788</v>
      </c>
      <c r="C243" s="7" t="s">
        <v>2060</v>
      </c>
      <c r="D243" s="13" t="s">
        <v>1800</v>
      </c>
      <c r="E243" s="7" t="s">
        <v>1801</v>
      </c>
      <c r="N243" s="13" t="s">
        <v>122</v>
      </c>
      <c r="O243" s="13" t="s">
        <v>2149</v>
      </c>
      <c r="U243" s="37">
        <v>44518</v>
      </c>
      <c r="V243" t="s">
        <v>696</v>
      </c>
      <c r="W243">
        <v>44518</v>
      </c>
    </row>
    <row r="244" spans="2:23">
      <c r="B244" s="7">
        <v>789</v>
      </c>
      <c r="C244" s="7" t="s">
        <v>2061</v>
      </c>
      <c r="D244" s="13" t="s">
        <v>1800</v>
      </c>
      <c r="E244" s="7" t="s">
        <v>1801</v>
      </c>
      <c r="N244" s="13" t="s">
        <v>319</v>
      </c>
      <c r="O244" s="13" t="s">
        <v>2149</v>
      </c>
      <c r="U244" s="37">
        <v>44519</v>
      </c>
      <c r="V244" t="s">
        <v>699</v>
      </c>
      <c r="W244">
        <v>44519</v>
      </c>
    </row>
    <row r="245" spans="2:23">
      <c r="B245" s="7">
        <v>790</v>
      </c>
      <c r="C245" s="7" t="s">
        <v>2062</v>
      </c>
      <c r="D245" s="7" t="s">
        <v>1913</v>
      </c>
      <c r="E245" s="7" t="s">
        <v>1806</v>
      </c>
      <c r="N245" s="13" t="s">
        <v>247</v>
      </c>
      <c r="O245" s="13" t="s">
        <v>2151</v>
      </c>
      <c r="U245" s="37">
        <v>44520</v>
      </c>
      <c r="V245" t="s">
        <v>700</v>
      </c>
      <c r="W245">
        <v>44520</v>
      </c>
    </row>
    <row r="246" spans="2:23">
      <c r="B246" s="7">
        <v>791</v>
      </c>
      <c r="C246" s="7" t="s">
        <v>2063</v>
      </c>
      <c r="D246" s="22" t="s">
        <v>1971</v>
      </c>
      <c r="E246" s="7" t="s">
        <v>2039</v>
      </c>
      <c r="N246" s="13" t="s">
        <v>283</v>
      </c>
      <c r="O246" s="13" t="s">
        <v>2151</v>
      </c>
      <c r="U246" s="37">
        <v>44521</v>
      </c>
      <c r="V246" t="s">
        <v>703</v>
      </c>
      <c r="W246">
        <v>44521</v>
      </c>
    </row>
    <row r="247" spans="2:23">
      <c r="B247" s="7">
        <v>792</v>
      </c>
      <c r="C247" s="7" t="s">
        <v>2064</v>
      </c>
      <c r="D247" s="7" t="s">
        <v>1906</v>
      </c>
      <c r="E247" s="7" t="s">
        <v>1814</v>
      </c>
      <c r="N247" s="13" t="s">
        <v>16</v>
      </c>
      <c r="O247" s="13" t="s">
        <v>2151</v>
      </c>
      <c r="U247" s="37">
        <v>44522</v>
      </c>
      <c r="V247" t="s">
        <v>711</v>
      </c>
      <c r="W247">
        <v>44522</v>
      </c>
    </row>
    <row r="248" spans="2:23">
      <c r="B248" s="7">
        <v>795</v>
      </c>
      <c r="C248" s="7" t="s">
        <v>2065</v>
      </c>
      <c r="D248" s="7" t="s">
        <v>1811</v>
      </c>
      <c r="E248" s="7" t="s">
        <v>1799</v>
      </c>
      <c r="N248" s="13" t="s">
        <v>49</v>
      </c>
      <c r="O248" s="13" t="s">
        <v>2151</v>
      </c>
      <c r="U248" s="37">
        <v>44523</v>
      </c>
      <c r="V248" t="s">
        <v>712</v>
      </c>
      <c r="W248">
        <v>44523</v>
      </c>
    </row>
    <row r="249" spans="2:23">
      <c r="B249" s="7">
        <v>796</v>
      </c>
      <c r="C249" s="7" t="s">
        <v>2066</v>
      </c>
      <c r="D249" s="13" t="s">
        <v>1838</v>
      </c>
      <c r="E249" s="7" t="s">
        <v>1809</v>
      </c>
      <c r="N249" s="13" t="s">
        <v>149</v>
      </c>
      <c r="O249" s="13" t="s">
        <v>2151</v>
      </c>
      <c r="U249" s="37">
        <v>44524</v>
      </c>
      <c r="V249" t="s">
        <v>713</v>
      </c>
      <c r="W249">
        <v>44524</v>
      </c>
    </row>
    <row r="250" spans="2:23">
      <c r="B250" s="7">
        <v>797</v>
      </c>
      <c r="C250" s="7" t="s">
        <v>2067</v>
      </c>
      <c r="D250" s="13" t="s">
        <v>1838</v>
      </c>
      <c r="E250" s="7" t="s">
        <v>1809</v>
      </c>
      <c r="N250" s="13" t="s">
        <v>298</v>
      </c>
      <c r="O250" s="13" t="s">
        <v>2151</v>
      </c>
      <c r="U250" s="37">
        <v>44525</v>
      </c>
      <c r="V250" t="s">
        <v>714</v>
      </c>
      <c r="W250">
        <v>44525</v>
      </c>
    </row>
    <row r="251" spans="2:23">
      <c r="B251" s="7">
        <v>798</v>
      </c>
      <c r="C251" s="7" t="s">
        <v>2068</v>
      </c>
      <c r="D251" s="13" t="s">
        <v>1980</v>
      </c>
      <c r="E251" s="7" t="s">
        <v>1806</v>
      </c>
      <c r="N251" s="13" t="s">
        <v>269</v>
      </c>
      <c r="O251" s="13" t="s">
        <v>2152</v>
      </c>
      <c r="U251" s="37">
        <v>44526</v>
      </c>
      <c r="V251" t="s">
        <v>715</v>
      </c>
      <c r="W251">
        <v>44526</v>
      </c>
    </row>
    <row r="252" spans="2:23">
      <c r="B252" s="7">
        <v>800</v>
      </c>
      <c r="C252" s="7" t="s">
        <v>2069</v>
      </c>
      <c r="D252" s="13" t="s">
        <v>1840</v>
      </c>
      <c r="E252" s="7" t="s">
        <v>1809</v>
      </c>
      <c r="N252" s="13" t="s">
        <v>259</v>
      </c>
      <c r="O252" s="13" t="s">
        <v>2152</v>
      </c>
      <c r="U252" s="37">
        <v>44527</v>
      </c>
      <c r="V252" t="s">
        <v>719</v>
      </c>
      <c r="W252">
        <v>44527</v>
      </c>
    </row>
    <row r="253" spans="2:23">
      <c r="B253" s="7">
        <v>803</v>
      </c>
      <c r="C253" s="7" t="s">
        <v>2070</v>
      </c>
      <c r="D253" s="23" t="s">
        <v>1952</v>
      </c>
      <c r="E253" s="7" t="s">
        <v>1806</v>
      </c>
      <c r="N253" s="13" t="s">
        <v>69</v>
      </c>
      <c r="O253" s="13" t="s">
        <v>2152</v>
      </c>
      <c r="U253" s="37">
        <v>44528</v>
      </c>
      <c r="V253" t="s">
        <v>721</v>
      </c>
      <c r="W253">
        <v>44528</v>
      </c>
    </row>
    <row r="254" spans="2:23">
      <c r="B254" s="7">
        <v>804</v>
      </c>
      <c r="C254" s="7" t="s">
        <v>2071</v>
      </c>
      <c r="D254" s="13" t="s">
        <v>1838</v>
      </c>
      <c r="E254" s="7" t="s">
        <v>1809</v>
      </c>
      <c r="N254" s="13" t="s">
        <v>239</v>
      </c>
      <c r="O254" s="13" t="s">
        <v>2152</v>
      </c>
      <c r="U254" s="37">
        <v>44529</v>
      </c>
      <c r="V254" t="s">
        <v>724</v>
      </c>
      <c r="W254">
        <v>44529</v>
      </c>
    </row>
    <row r="255" spans="2:23">
      <c r="B255" s="7">
        <v>805</v>
      </c>
      <c r="C255" s="7" t="s">
        <v>2072</v>
      </c>
      <c r="D255" s="7" t="s">
        <v>1844</v>
      </c>
      <c r="E255" s="7" t="s">
        <v>1809</v>
      </c>
      <c r="N255" s="13" t="s">
        <v>158</v>
      </c>
      <c r="O255" s="13" t="s">
        <v>2152</v>
      </c>
      <c r="U255" s="37">
        <v>44530</v>
      </c>
      <c r="V255" t="s">
        <v>726</v>
      </c>
      <c r="W255">
        <v>44530</v>
      </c>
    </row>
    <row r="256" spans="2:23">
      <c r="B256" s="7">
        <v>806</v>
      </c>
      <c r="C256" s="7" t="s">
        <v>2073</v>
      </c>
      <c r="D256" s="7" t="s">
        <v>1974</v>
      </c>
      <c r="E256" s="7" t="s">
        <v>1814</v>
      </c>
      <c r="N256" s="13" t="s">
        <v>314</v>
      </c>
      <c r="O256" s="13" t="s">
        <v>2152</v>
      </c>
      <c r="U256" s="37">
        <v>44531</v>
      </c>
      <c r="V256" t="s">
        <v>727</v>
      </c>
      <c r="W256">
        <v>44531</v>
      </c>
    </row>
    <row r="257" spans="2:23">
      <c r="B257" s="7">
        <v>808</v>
      </c>
      <c r="C257" s="7" t="s">
        <v>2074</v>
      </c>
      <c r="D257" s="13" t="s">
        <v>1838</v>
      </c>
      <c r="E257" s="7" t="s">
        <v>1809</v>
      </c>
      <c r="N257" s="13" t="s">
        <v>318</v>
      </c>
      <c r="O257" s="13" t="s">
        <v>2155</v>
      </c>
      <c r="U257" s="37">
        <v>44532</v>
      </c>
      <c r="V257" t="s">
        <v>728</v>
      </c>
      <c r="W257">
        <v>44532</v>
      </c>
    </row>
    <row r="258" spans="2:23">
      <c r="B258" s="7">
        <v>809</v>
      </c>
      <c r="C258" s="7" t="s">
        <v>2075</v>
      </c>
      <c r="D258" s="13" t="s">
        <v>1838</v>
      </c>
      <c r="E258" s="7" t="s">
        <v>1809</v>
      </c>
      <c r="N258" s="13" t="s">
        <v>2156</v>
      </c>
      <c r="O258" s="13" t="s">
        <v>2155</v>
      </c>
      <c r="U258" s="37">
        <v>44533</v>
      </c>
      <c r="V258" t="s">
        <v>729</v>
      </c>
      <c r="W258">
        <v>44533</v>
      </c>
    </row>
    <row r="259" spans="2:23">
      <c r="B259" s="7">
        <v>811</v>
      </c>
      <c r="C259" s="7" t="s">
        <v>2076</v>
      </c>
      <c r="D259" s="7" t="s">
        <v>2091</v>
      </c>
      <c r="E259" s="7" t="s">
        <v>1959</v>
      </c>
      <c r="N259" s="13" t="s">
        <v>2157</v>
      </c>
      <c r="O259" s="13" t="s">
        <v>2155</v>
      </c>
      <c r="U259" s="37">
        <v>44534</v>
      </c>
      <c r="V259" t="s">
        <v>732</v>
      </c>
      <c r="W259">
        <v>44534</v>
      </c>
    </row>
    <row r="260" spans="2:23">
      <c r="B260" s="7">
        <v>812</v>
      </c>
      <c r="C260" s="7" t="s">
        <v>2077</v>
      </c>
      <c r="D260" s="7" t="s">
        <v>1813</v>
      </c>
      <c r="E260" s="7" t="s">
        <v>1814</v>
      </c>
      <c r="N260" s="13" t="s">
        <v>346</v>
      </c>
      <c r="O260" s="13" t="s">
        <v>2155</v>
      </c>
      <c r="U260" s="37">
        <v>44535</v>
      </c>
      <c r="V260" t="s">
        <v>736</v>
      </c>
      <c r="W260">
        <v>44535</v>
      </c>
    </row>
    <row r="261" spans="2:23">
      <c r="B261" s="7">
        <v>813</v>
      </c>
      <c r="C261" s="7" t="s">
        <v>2078</v>
      </c>
      <c r="D261" s="7" t="s">
        <v>1913</v>
      </c>
      <c r="E261" s="7" t="s">
        <v>1806</v>
      </c>
      <c r="N261" s="13" t="s">
        <v>208</v>
      </c>
      <c r="O261" s="13" t="s">
        <v>2155</v>
      </c>
      <c r="U261" s="37">
        <v>44536</v>
      </c>
      <c r="V261" t="s">
        <v>739</v>
      </c>
      <c r="W261">
        <v>44536</v>
      </c>
    </row>
    <row r="262" spans="2:23">
      <c r="B262" s="7">
        <v>815</v>
      </c>
      <c r="C262" s="7" t="s">
        <v>2079</v>
      </c>
      <c r="D262" s="13" t="s">
        <v>1840</v>
      </c>
      <c r="E262" s="7" t="s">
        <v>1809</v>
      </c>
      <c r="N262" s="13" t="s">
        <v>334</v>
      </c>
      <c r="O262" s="13" t="s">
        <v>1522</v>
      </c>
      <c r="U262" s="37">
        <v>44537</v>
      </c>
      <c r="V262" t="s">
        <v>740</v>
      </c>
      <c r="W262">
        <v>44537</v>
      </c>
    </row>
    <row r="263" spans="2:23">
      <c r="B263" s="7">
        <v>816</v>
      </c>
      <c r="C263" s="7" t="s">
        <v>2080</v>
      </c>
      <c r="D263" s="7" t="s">
        <v>1873</v>
      </c>
      <c r="E263" s="7" t="s">
        <v>1806</v>
      </c>
      <c r="N263" s="13" t="s">
        <v>197</v>
      </c>
      <c r="O263" s="13" t="s">
        <v>2240</v>
      </c>
      <c r="U263" s="37">
        <v>44538</v>
      </c>
      <c r="V263" t="s">
        <v>741</v>
      </c>
      <c r="W263">
        <v>44538</v>
      </c>
    </row>
    <row r="264" spans="2:23">
      <c r="B264" s="7">
        <v>817</v>
      </c>
      <c r="C264" s="7" t="s">
        <v>2081</v>
      </c>
      <c r="D264" s="7" t="s">
        <v>1906</v>
      </c>
      <c r="E264" s="7" t="s">
        <v>1814</v>
      </c>
      <c r="N264" s="13" t="s">
        <v>169</v>
      </c>
      <c r="O264" s="13" t="s">
        <v>1520</v>
      </c>
      <c r="U264" s="37">
        <v>44539</v>
      </c>
      <c r="V264" t="s">
        <v>742</v>
      </c>
      <c r="W264">
        <v>44539</v>
      </c>
    </row>
    <row r="265" spans="2:23">
      <c r="B265" s="7">
        <v>818</v>
      </c>
      <c r="C265" s="7" t="s">
        <v>2082</v>
      </c>
      <c r="D265" s="7" t="s">
        <v>1913</v>
      </c>
      <c r="E265" s="7" t="s">
        <v>1806</v>
      </c>
      <c r="N265" s="13" t="s">
        <v>194</v>
      </c>
      <c r="O265" s="13" t="s">
        <v>1556</v>
      </c>
      <c r="U265" s="37">
        <v>44540</v>
      </c>
      <c r="V265" t="s">
        <v>745</v>
      </c>
      <c r="W265">
        <v>44540</v>
      </c>
    </row>
    <row r="266" spans="2:23">
      <c r="B266" s="7">
        <v>10027</v>
      </c>
      <c r="C266" s="3" t="s">
        <v>1637</v>
      </c>
      <c r="D266" s="13" t="s">
        <v>1838</v>
      </c>
      <c r="E266" s="7" t="s">
        <v>1809</v>
      </c>
      <c r="N266" s="13" t="s">
        <v>301</v>
      </c>
      <c r="O266" s="13" t="s">
        <v>1561</v>
      </c>
      <c r="U266" s="37">
        <v>44541</v>
      </c>
      <c r="V266" t="s">
        <v>746</v>
      </c>
      <c r="W266">
        <v>44541</v>
      </c>
    </row>
    <row r="267" spans="2:23">
      <c r="B267" s="7">
        <v>10028</v>
      </c>
      <c r="C267" s="3" t="s">
        <v>1638</v>
      </c>
      <c r="D267" s="13" t="s">
        <v>1838</v>
      </c>
      <c r="E267" s="7" t="s">
        <v>1809</v>
      </c>
      <c r="N267" s="13" t="s">
        <v>33</v>
      </c>
      <c r="O267" s="13" t="s">
        <v>180</v>
      </c>
      <c r="U267" s="37">
        <v>44542</v>
      </c>
      <c r="V267" t="s">
        <v>747</v>
      </c>
      <c r="W267">
        <v>44542</v>
      </c>
    </row>
    <row r="268" spans="2:23">
      <c r="B268" s="7">
        <v>10029</v>
      </c>
      <c r="C268" s="3" t="s">
        <v>1633</v>
      </c>
      <c r="D268" s="13" t="s">
        <v>1838</v>
      </c>
      <c r="E268" s="7" t="s">
        <v>1809</v>
      </c>
      <c r="N268" s="13" t="s">
        <v>222</v>
      </c>
      <c r="O268" s="13" t="s">
        <v>2241</v>
      </c>
      <c r="U268" s="37">
        <v>44543</v>
      </c>
      <c r="V268" t="s">
        <v>749</v>
      </c>
      <c r="W268">
        <v>44543</v>
      </c>
    </row>
    <row r="269" spans="2:23">
      <c r="B269" s="7">
        <v>10030</v>
      </c>
      <c r="C269" s="3" t="s">
        <v>1627</v>
      </c>
      <c r="D269" s="13" t="s">
        <v>1838</v>
      </c>
      <c r="E269" s="7" t="s">
        <v>1809</v>
      </c>
      <c r="N269" s="13" t="s">
        <v>338</v>
      </c>
      <c r="O269" s="13" t="s">
        <v>2241</v>
      </c>
      <c r="U269" s="37">
        <v>44544</v>
      </c>
      <c r="V269" t="s">
        <v>750</v>
      </c>
      <c r="W269">
        <v>44544</v>
      </c>
    </row>
    <row r="270" spans="2:23">
      <c r="B270" s="7">
        <v>810</v>
      </c>
      <c r="C270" s="7" t="s">
        <v>2610</v>
      </c>
      <c r="D270" s="13" t="s">
        <v>1838</v>
      </c>
      <c r="E270" s="7" t="s">
        <v>1809</v>
      </c>
      <c r="N270" s="13" t="s">
        <v>2175</v>
      </c>
      <c r="O270" s="13" t="s">
        <v>2176</v>
      </c>
      <c r="U270" s="37">
        <v>44545</v>
      </c>
      <c r="V270" t="s">
        <v>751</v>
      </c>
      <c r="W270">
        <v>44545</v>
      </c>
    </row>
    <row r="271" spans="2:23">
      <c r="B271" s="7">
        <v>819</v>
      </c>
      <c r="C271" s="7" t="s">
        <v>2611</v>
      </c>
      <c r="D271" s="13" t="s">
        <v>1844</v>
      </c>
      <c r="E271" s="7" t="s">
        <v>1809</v>
      </c>
      <c r="N271" s="13" t="s">
        <v>114</v>
      </c>
      <c r="O271" s="13" t="s">
        <v>2176</v>
      </c>
      <c r="U271" s="37">
        <v>44546</v>
      </c>
      <c r="V271" t="s">
        <v>753</v>
      </c>
      <c r="W271">
        <v>44546</v>
      </c>
    </row>
    <row r="272" spans="2:23">
      <c r="B272" s="7">
        <v>820</v>
      </c>
      <c r="C272" s="7" t="s">
        <v>1738</v>
      </c>
      <c r="D272" s="7" t="s">
        <v>1974</v>
      </c>
      <c r="E272" s="7" t="s">
        <v>1814</v>
      </c>
      <c r="N272" s="13" t="s">
        <v>2242</v>
      </c>
      <c r="O272" s="13" t="s">
        <v>2243</v>
      </c>
      <c r="U272" s="37">
        <v>44547</v>
      </c>
      <c r="V272" t="s">
        <v>755</v>
      </c>
      <c r="W272">
        <v>44547</v>
      </c>
    </row>
    <row r="273" spans="2:23">
      <c r="B273" s="7">
        <v>821</v>
      </c>
      <c r="C273" s="7" t="s">
        <v>2612</v>
      </c>
      <c r="D273" s="7" t="s">
        <v>1829</v>
      </c>
      <c r="E273" s="7" t="s">
        <v>1809</v>
      </c>
      <c r="N273" s="13" t="s">
        <v>2244</v>
      </c>
      <c r="O273" s="13" t="s">
        <v>229</v>
      </c>
      <c r="U273" s="37">
        <v>44548</v>
      </c>
      <c r="V273" t="s">
        <v>756</v>
      </c>
      <c r="W273">
        <v>44548</v>
      </c>
    </row>
    <row r="274" spans="2:23">
      <c r="B274" s="7">
        <v>822</v>
      </c>
      <c r="C274" s="7" t="s">
        <v>2613</v>
      </c>
      <c r="D274" s="7" t="s">
        <v>1913</v>
      </c>
      <c r="E274" s="7" t="s">
        <v>1806</v>
      </c>
      <c r="N274" s="13" t="s">
        <v>2245</v>
      </c>
      <c r="O274" s="13" t="s">
        <v>646</v>
      </c>
      <c r="U274" s="37">
        <v>44549</v>
      </c>
      <c r="V274" t="s">
        <v>757</v>
      </c>
      <c r="W274">
        <v>44549</v>
      </c>
    </row>
    <row r="275" spans="2:23">
      <c r="B275" s="7">
        <v>837</v>
      </c>
      <c r="C275" s="7" t="s">
        <v>2658</v>
      </c>
      <c r="D275" s="7" t="s">
        <v>1813</v>
      </c>
      <c r="E275" s="7" t="s">
        <v>1814</v>
      </c>
      <c r="N275" s="13" t="s">
        <v>2186</v>
      </c>
      <c r="O275" s="13" t="s">
        <v>2213</v>
      </c>
      <c r="U275" s="37">
        <v>44550</v>
      </c>
      <c r="V275" t="s">
        <v>759</v>
      </c>
      <c r="W275">
        <v>44550</v>
      </c>
    </row>
    <row r="276" spans="2:23">
      <c r="B276" s="7">
        <v>824</v>
      </c>
      <c r="C276" s="7" t="s">
        <v>2615</v>
      </c>
      <c r="D276" s="7" t="s">
        <v>1958</v>
      </c>
      <c r="E276" s="7" t="s">
        <v>1959</v>
      </c>
      <c r="N276" s="13" t="s">
        <v>2246</v>
      </c>
      <c r="O276" s="13" t="s">
        <v>111</v>
      </c>
      <c r="U276" s="37">
        <v>44551</v>
      </c>
      <c r="V276" t="s">
        <v>760</v>
      </c>
      <c r="W276">
        <v>44551</v>
      </c>
    </row>
    <row r="277" spans="2:23">
      <c r="B277" s="7">
        <v>825</v>
      </c>
      <c r="C277" s="7" t="s">
        <v>2616</v>
      </c>
      <c r="D277" s="7" t="s">
        <v>1854</v>
      </c>
      <c r="E277" s="7" t="s">
        <v>1809</v>
      </c>
      <c r="N277" s="13" t="s">
        <v>2247</v>
      </c>
      <c r="O277" s="13" t="s">
        <v>450</v>
      </c>
      <c r="U277" s="37">
        <v>44552</v>
      </c>
      <c r="V277" t="s">
        <v>761</v>
      </c>
      <c r="W277">
        <v>44552</v>
      </c>
    </row>
    <row r="278" spans="2:23">
      <c r="B278" s="7">
        <v>826</v>
      </c>
      <c r="C278" s="7" t="s">
        <v>2617</v>
      </c>
      <c r="D278" s="13" t="s">
        <v>1840</v>
      </c>
      <c r="E278" s="7" t="s">
        <v>1809</v>
      </c>
      <c r="N278" s="13" t="s">
        <v>110</v>
      </c>
      <c r="O278" s="13" t="s">
        <v>2248</v>
      </c>
      <c r="U278" s="37">
        <v>44553</v>
      </c>
      <c r="V278" t="s">
        <v>762</v>
      </c>
      <c r="W278">
        <v>44553</v>
      </c>
    </row>
    <row r="279" spans="2:23">
      <c r="B279" s="7">
        <v>827</v>
      </c>
      <c r="C279" s="7" t="s">
        <v>2618</v>
      </c>
      <c r="D279" s="7" t="s">
        <v>1873</v>
      </c>
      <c r="E279" s="7" t="s">
        <v>1806</v>
      </c>
      <c r="N279" s="13" t="s">
        <v>2249</v>
      </c>
      <c r="O279" s="13" t="s">
        <v>207</v>
      </c>
      <c r="U279" s="37">
        <v>44554</v>
      </c>
      <c r="V279" t="s">
        <v>763</v>
      </c>
      <c r="W279">
        <v>44554</v>
      </c>
    </row>
    <row r="280" spans="2:23">
      <c r="B280" s="7">
        <v>828</v>
      </c>
      <c r="C280" s="7" t="s">
        <v>2619</v>
      </c>
      <c r="D280" s="7" t="s">
        <v>1813</v>
      </c>
      <c r="E280" s="7" t="s">
        <v>1814</v>
      </c>
      <c r="N280" s="13" t="s">
        <v>2250</v>
      </c>
      <c r="O280" s="13" t="s">
        <v>2219</v>
      </c>
      <c r="U280" s="37">
        <v>44555</v>
      </c>
      <c r="V280" t="s">
        <v>765</v>
      </c>
      <c r="W280">
        <v>44555</v>
      </c>
    </row>
    <row r="281" spans="2:23">
      <c r="B281" s="7">
        <v>829</v>
      </c>
      <c r="C281" s="7" t="s">
        <v>2620</v>
      </c>
      <c r="D281" s="13" t="s">
        <v>1840</v>
      </c>
      <c r="E281" s="7" t="s">
        <v>1809</v>
      </c>
      <c r="N281" s="13" t="s">
        <v>2251</v>
      </c>
      <c r="O281" s="13" t="s">
        <v>794</v>
      </c>
      <c r="U281" s="37">
        <v>44556</v>
      </c>
      <c r="V281" t="s">
        <v>766</v>
      </c>
      <c r="W281">
        <v>44556</v>
      </c>
    </row>
    <row r="282" spans="2:23">
      <c r="B282" s="7">
        <v>814</v>
      </c>
      <c r="C282" s="7" t="s">
        <v>2621</v>
      </c>
      <c r="D282" s="7" t="s">
        <v>1873</v>
      </c>
      <c r="E282" s="7" t="s">
        <v>1806</v>
      </c>
      <c r="N282" s="13" t="s">
        <v>2252</v>
      </c>
      <c r="O282" s="13" t="s">
        <v>789</v>
      </c>
      <c r="U282" s="37">
        <v>44557</v>
      </c>
      <c r="V282" t="s">
        <v>767</v>
      </c>
      <c r="W282">
        <v>44557</v>
      </c>
    </row>
    <row r="283" spans="2:23">
      <c r="B283" s="7">
        <v>834</v>
      </c>
      <c r="C283" s="7" t="s">
        <v>2647</v>
      </c>
      <c r="D283" s="7" t="s">
        <v>1844</v>
      </c>
      <c r="E283" s="7" t="s">
        <v>1809</v>
      </c>
      <c r="N283" s="13" t="s">
        <v>2253</v>
      </c>
      <c r="O283" s="13" t="s">
        <v>2188</v>
      </c>
      <c r="U283" s="37">
        <v>44558</v>
      </c>
      <c r="V283" t="s">
        <v>768</v>
      </c>
      <c r="W283">
        <v>44558</v>
      </c>
    </row>
    <row r="284" spans="2:23">
      <c r="B284" s="7">
        <v>835</v>
      </c>
      <c r="C284" s="7" t="s">
        <v>2659</v>
      </c>
      <c r="D284" s="7" t="s">
        <v>1873</v>
      </c>
      <c r="E284" s="7" t="s">
        <v>1806</v>
      </c>
      <c r="N284" s="13" t="s">
        <v>2254</v>
      </c>
      <c r="O284" s="13" t="s">
        <v>840</v>
      </c>
      <c r="U284" s="37">
        <v>44559</v>
      </c>
      <c r="V284" t="s">
        <v>771</v>
      </c>
      <c r="W284">
        <v>44559</v>
      </c>
    </row>
    <row r="285" spans="2:23">
      <c r="B285" s="7">
        <v>836</v>
      </c>
      <c r="C285" s="7" t="s">
        <v>2660</v>
      </c>
      <c r="D285" s="7" t="s">
        <v>1813</v>
      </c>
      <c r="E285" s="7" t="s">
        <v>1814</v>
      </c>
      <c r="N285" s="13" t="s">
        <v>2255</v>
      </c>
      <c r="O285" s="13" t="s">
        <v>95</v>
      </c>
      <c r="U285" s="37">
        <v>44560</v>
      </c>
      <c r="V285" t="s">
        <v>772</v>
      </c>
      <c r="W285">
        <v>44560</v>
      </c>
    </row>
    <row r="286" spans="2:23">
      <c r="B286" s="7">
        <v>838</v>
      </c>
      <c r="C286" s="7" t="s">
        <v>2697</v>
      </c>
      <c r="D286" s="7" t="s">
        <v>1813</v>
      </c>
      <c r="E286" s="7" t="s">
        <v>1814</v>
      </c>
      <c r="N286" s="13" t="s">
        <v>2256</v>
      </c>
      <c r="O286" s="13" t="s">
        <v>2257</v>
      </c>
      <c r="U286" s="37">
        <v>44561</v>
      </c>
      <c r="V286" t="s">
        <v>775</v>
      </c>
      <c r="W286">
        <v>44561</v>
      </c>
    </row>
    <row r="287" spans="2:23">
      <c r="B287" s="7">
        <v>839</v>
      </c>
      <c r="C287" s="7" t="s">
        <v>2698</v>
      </c>
      <c r="D287" s="13" t="s">
        <v>4551</v>
      </c>
      <c r="E287" s="7" t="s">
        <v>1901</v>
      </c>
      <c r="N287" s="13" t="s">
        <v>2258</v>
      </c>
      <c r="O287" s="13" t="s">
        <v>2259</v>
      </c>
      <c r="U287" s="37">
        <v>44562</v>
      </c>
      <c r="V287" t="s">
        <v>776</v>
      </c>
      <c r="W287">
        <v>44562</v>
      </c>
    </row>
    <row r="288" spans="2:23">
      <c r="B288" s="7">
        <v>840</v>
      </c>
      <c r="C288" s="7" t="s">
        <v>2693</v>
      </c>
      <c r="D288" s="7" t="s">
        <v>1913</v>
      </c>
      <c r="E288" s="7" t="s">
        <v>1806</v>
      </c>
      <c r="N288" s="13" t="s">
        <v>2260</v>
      </c>
      <c r="O288" s="13" t="s">
        <v>2261</v>
      </c>
      <c r="U288" s="37">
        <v>44564</v>
      </c>
      <c r="V288" t="s">
        <v>777</v>
      </c>
      <c r="W288">
        <v>44564</v>
      </c>
    </row>
    <row r="289" spans="2:23">
      <c r="B289" s="7">
        <v>841</v>
      </c>
      <c r="C289" s="7" t="s">
        <v>2692</v>
      </c>
      <c r="D289" s="10" t="s">
        <v>1980</v>
      </c>
      <c r="E289" s="7" t="s">
        <v>1806</v>
      </c>
      <c r="N289" s="13" t="s">
        <v>2262</v>
      </c>
      <c r="O289" s="13" t="s">
        <v>1197</v>
      </c>
      <c r="U289" s="37">
        <v>44565</v>
      </c>
      <c r="V289" t="s">
        <v>778</v>
      </c>
      <c r="W289">
        <v>44565</v>
      </c>
    </row>
    <row r="290" spans="2:23">
      <c r="B290" s="7">
        <v>842</v>
      </c>
      <c r="C290" s="7" t="s">
        <v>2694</v>
      </c>
      <c r="D290" s="13" t="s">
        <v>1840</v>
      </c>
      <c r="E290" s="7" t="s">
        <v>1809</v>
      </c>
      <c r="N290" s="13" t="s">
        <v>429</v>
      </c>
      <c r="O290" s="13" t="s">
        <v>276</v>
      </c>
      <c r="U290" s="37">
        <v>44566</v>
      </c>
      <c r="V290" t="s">
        <v>780</v>
      </c>
      <c r="W290">
        <v>44566</v>
      </c>
    </row>
    <row r="291" spans="2:23">
      <c r="B291" s="7">
        <v>843</v>
      </c>
      <c r="C291" s="7" t="s">
        <v>2695</v>
      </c>
      <c r="D291" s="10" t="s">
        <v>4325</v>
      </c>
      <c r="E291" s="7" t="s">
        <v>1806</v>
      </c>
      <c r="N291" s="13" t="s">
        <v>497</v>
      </c>
      <c r="O291" s="13" t="s">
        <v>310</v>
      </c>
      <c r="U291" s="37">
        <v>44567</v>
      </c>
      <c r="V291" t="s">
        <v>781</v>
      </c>
      <c r="W291">
        <v>44567</v>
      </c>
    </row>
    <row r="292" spans="2:23">
      <c r="B292" s="7">
        <v>844</v>
      </c>
      <c r="C292" s="7" t="s">
        <v>2696</v>
      </c>
      <c r="D292" s="7" t="s">
        <v>1961</v>
      </c>
      <c r="E292" s="7" t="s">
        <v>1806</v>
      </c>
      <c r="N292" s="13" t="s">
        <v>657</v>
      </c>
      <c r="O292" s="13" t="s">
        <v>658</v>
      </c>
      <c r="U292" s="37">
        <v>44568</v>
      </c>
      <c r="V292" t="s">
        <v>782</v>
      </c>
      <c r="W292">
        <v>44568</v>
      </c>
    </row>
    <row r="293" spans="2:23">
      <c r="B293" s="7">
        <v>845</v>
      </c>
      <c r="C293" s="7" t="s">
        <v>2715</v>
      </c>
      <c r="D293" s="10" t="s">
        <v>1873</v>
      </c>
      <c r="E293" s="7" t="s">
        <v>1806</v>
      </c>
      <c r="N293" s="13" t="s">
        <v>2263</v>
      </c>
      <c r="O293" s="13" t="s">
        <v>2094</v>
      </c>
      <c r="U293" s="37">
        <v>44569</v>
      </c>
      <c r="V293" t="s">
        <v>783</v>
      </c>
      <c r="W293">
        <v>44569</v>
      </c>
    </row>
    <row r="294" spans="2:23">
      <c r="B294" s="7">
        <v>846</v>
      </c>
      <c r="C294" s="7" t="s">
        <v>2740</v>
      </c>
      <c r="D294" s="7" t="s">
        <v>1829</v>
      </c>
      <c r="E294" s="7" t="s">
        <v>1809</v>
      </c>
      <c r="N294" s="13" t="s">
        <v>608</v>
      </c>
      <c r="O294" s="13" t="s">
        <v>2096</v>
      </c>
      <c r="U294" s="37">
        <v>44570</v>
      </c>
      <c r="V294" t="s">
        <v>784</v>
      </c>
      <c r="W294">
        <v>44570</v>
      </c>
    </row>
    <row r="295" spans="2:23">
      <c r="B295" s="7">
        <v>847</v>
      </c>
      <c r="C295" s="7" t="s">
        <v>2739</v>
      </c>
      <c r="D295" s="13" t="s">
        <v>1840</v>
      </c>
      <c r="E295" s="7" t="s">
        <v>1809</v>
      </c>
      <c r="N295" s="13" t="s">
        <v>519</v>
      </c>
      <c r="O295" s="13" t="s">
        <v>2096</v>
      </c>
      <c r="U295" s="37">
        <v>44571</v>
      </c>
      <c r="V295" t="s">
        <v>787</v>
      </c>
      <c r="W295">
        <v>44571</v>
      </c>
    </row>
    <row r="296" spans="2:23">
      <c r="B296" s="7">
        <v>848</v>
      </c>
      <c r="C296" s="7" t="s">
        <v>2769</v>
      </c>
      <c r="D296" s="10" t="s">
        <v>1952</v>
      </c>
      <c r="E296" s="7" t="s">
        <v>1806</v>
      </c>
      <c r="N296" s="13" t="s">
        <v>411</v>
      </c>
      <c r="O296" s="13" t="s">
        <v>2096</v>
      </c>
      <c r="U296" s="37">
        <v>44572</v>
      </c>
      <c r="V296" t="s">
        <v>790</v>
      </c>
      <c r="W296">
        <v>44572</v>
      </c>
    </row>
    <row r="297" spans="2:23">
      <c r="B297" s="7">
        <v>849</v>
      </c>
      <c r="C297" s="7" t="s">
        <v>1812</v>
      </c>
      <c r="D297" s="7" t="s">
        <v>1829</v>
      </c>
      <c r="E297" s="7" t="s">
        <v>1809</v>
      </c>
      <c r="N297" s="13" t="s">
        <v>376</v>
      </c>
      <c r="O297" s="13" t="s">
        <v>2096</v>
      </c>
      <c r="U297" s="37">
        <v>44573</v>
      </c>
      <c r="V297" t="s">
        <v>792</v>
      </c>
      <c r="W297">
        <v>44573</v>
      </c>
    </row>
    <row r="298" spans="2:23">
      <c r="B298" s="7">
        <v>850</v>
      </c>
      <c r="C298" s="7" t="s">
        <v>2770</v>
      </c>
      <c r="D298" s="10" t="s">
        <v>1980</v>
      </c>
      <c r="E298" s="7" t="s">
        <v>1806</v>
      </c>
      <c r="N298" s="13" t="s">
        <v>641</v>
      </c>
      <c r="O298" s="13" t="s">
        <v>2096</v>
      </c>
      <c r="U298" s="37">
        <v>44574</v>
      </c>
      <c r="V298" t="s">
        <v>800</v>
      </c>
      <c r="W298">
        <v>44574</v>
      </c>
    </row>
    <row r="299" spans="2:23">
      <c r="B299" s="7">
        <v>851</v>
      </c>
      <c r="C299" s="7" t="s">
        <v>2761</v>
      </c>
      <c r="D299" s="10" t="s">
        <v>1980</v>
      </c>
      <c r="E299" s="7" t="s">
        <v>1806</v>
      </c>
      <c r="N299" s="13" t="s">
        <v>2264</v>
      </c>
      <c r="O299" s="13" t="s">
        <v>2265</v>
      </c>
      <c r="U299" s="37">
        <v>44575</v>
      </c>
      <c r="V299" t="s">
        <v>802</v>
      </c>
      <c r="W299">
        <v>44575</v>
      </c>
    </row>
    <row r="300" spans="2:23">
      <c r="B300" s="7">
        <v>852</v>
      </c>
      <c r="C300" s="7" t="s">
        <v>2771</v>
      </c>
      <c r="D300" s="7" t="s">
        <v>1851</v>
      </c>
      <c r="E300" s="7" t="s">
        <v>1901</v>
      </c>
      <c r="N300" s="13" t="s">
        <v>944</v>
      </c>
      <c r="O300" s="13" t="s">
        <v>945</v>
      </c>
      <c r="U300" s="37">
        <v>44576</v>
      </c>
      <c r="V300" t="s">
        <v>803</v>
      </c>
      <c r="W300">
        <v>44576</v>
      </c>
    </row>
    <row r="301" spans="2:23">
      <c r="B301" s="7">
        <v>853</v>
      </c>
      <c r="C301" s="7" t="s">
        <v>2776</v>
      </c>
      <c r="D301" s="7" t="s">
        <v>1813</v>
      </c>
      <c r="E301" s="7" t="s">
        <v>1814</v>
      </c>
      <c r="N301" s="13" t="s">
        <v>1269</v>
      </c>
      <c r="O301" s="13" t="s">
        <v>1270</v>
      </c>
      <c r="U301" s="37">
        <v>44577</v>
      </c>
      <c r="V301" t="s">
        <v>809</v>
      </c>
      <c r="W301">
        <v>44577</v>
      </c>
    </row>
    <row r="302" spans="2:23">
      <c r="B302" s="7">
        <v>854</v>
      </c>
      <c r="C302" s="7" t="s">
        <v>2836</v>
      </c>
      <c r="D302" s="7" t="s">
        <v>1858</v>
      </c>
      <c r="E302" s="7" t="s">
        <v>1820</v>
      </c>
      <c r="N302" s="13" t="s">
        <v>826</v>
      </c>
      <c r="O302" s="13" t="s">
        <v>2099</v>
      </c>
      <c r="U302" s="37">
        <v>44578</v>
      </c>
      <c r="V302" t="s">
        <v>813</v>
      </c>
      <c r="W302">
        <v>44578</v>
      </c>
    </row>
    <row r="303" spans="2:23">
      <c r="B303" s="7">
        <v>855</v>
      </c>
      <c r="C303" s="7" t="s">
        <v>2837</v>
      </c>
      <c r="D303" s="7" t="s">
        <v>1873</v>
      </c>
      <c r="E303" s="7" t="s">
        <v>1806</v>
      </c>
      <c r="N303" s="13" t="s">
        <v>1392</v>
      </c>
      <c r="O303" s="13" t="s">
        <v>2099</v>
      </c>
      <c r="U303" s="37">
        <v>44579</v>
      </c>
      <c r="V303" t="s">
        <v>815</v>
      </c>
      <c r="W303">
        <v>44579</v>
      </c>
    </row>
    <row r="304" spans="2:23">
      <c r="B304" s="7">
        <v>856</v>
      </c>
      <c r="C304" s="7" t="s">
        <v>2838</v>
      </c>
      <c r="D304" s="7" t="s">
        <v>1873</v>
      </c>
      <c r="E304" s="7" t="s">
        <v>1806</v>
      </c>
      <c r="N304" s="13" t="s">
        <v>831</v>
      </c>
      <c r="O304" s="13" t="s">
        <v>2099</v>
      </c>
      <c r="U304" s="37">
        <v>44580</v>
      </c>
      <c r="V304" t="s">
        <v>818</v>
      </c>
      <c r="W304">
        <v>44580</v>
      </c>
    </row>
    <row r="305" spans="2:23">
      <c r="B305" s="7">
        <v>857</v>
      </c>
      <c r="C305" s="7" t="s">
        <v>2839</v>
      </c>
      <c r="D305" s="7" t="s">
        <v>1899</v>
      </c>
      <c r="E305" s="7" t="s">
        <v>1814</v>
      </c>
      <c r="N305" s="13" t="s">
        <v>1051</v>
      </c>
      <c r="O305" s="13" t="s">
        <v>2099</v>
      </c>
      <c r="U305" s="37">
        <v>44581</v>
      </c>
      <c r="V305" t="s">
        <v>819</v>
      </c>
      <c r="W305">
        <v>44581</v>
      </c>
    </row>
    <row r="306" spans="2:23">
      <c r="B306" s="7">
        <v>858</v>
      </c>
      <c r="C306" s="7" t="s">
        <v>3189</v>
      </c>
      <c r="D306" s="7" t="s">
        <v>1813</v>
      </c>
      <c r="E306" s="7" t="s">
        <v>1814</v>
      </c>
      <c r="N306" s="13" t="s">
        <v>1320</v>
      </c>
      <c r="O306" s="13" t="s">
        <v>706</v>
      </c>
      <c r="U306" s="37">
        <v>44582</v>
      </c>
      <c r="V306" t="s">
        <v>820</v>
      </c>
      <c r="W306">
        <v>44582</v>
      </c>
    </row>
    <row r="307" spans="2:23">
      <c r="B307" s="7">
        <v>859</v>
      </c>
      <c r="C307" s="7" t="s">
        <v>743</v>
      </c>
      <c r="D307" s="7" t="s">
        <v>1986</v>
      </c>
      <c r="E307" s="7" t="s">
        <v>1959</v>
      </c>
      <c r="N307" s="13" t="s">
        <v>917</v>
      </c>
      <c r="O307" s="13" t="s">
        <v>201</v>
      </c>
      <c r="U307" s="37">
        <v>44583</v>
      </c>
      <c r="V307" t="s">
        <v>821</v>
      </c>
      <c r="W307">
        <v>44583</v>
      </c>
    </row>
    <row r="308" spans="2:23">
      <c r="B308" s="7">
        <v>860</v>
      </c>
      <c r="C308" s="7" t="s">
        <v>3190</v>
      </c>
      <c r="D308" s="7" t="s">
        <v>1913</v>
      </c>
      <c r="E308" s="7" t="s">
        <v>1806</v>
      </c>
      <c r="N308" s="13" t="s">
        <v>918</v>
      </c>
      <c r="O308" s="13" t="s">
        <v>205</v>
      </c>
      <c r="U308" s="37">
        <v>44584</v>
      </c>
      <c r="V308" t="s">
        <v>823</v>
      </c>
      <c r="W308">
        <v>44584</v>
      </c>
    </row>
    <row r="309" spans="2:23">
      <c r="B309" s="7">
        <v>861</v>
      </c>
      <c r="C309" s="7" t="s">
        <v>3191</v>
      </c>
      <c r="D309" s="7" t="s">
        <v>4154</v>
      </c>
      <c r="E309" s="7" t="s">
        <v>1806</v>
      </c>
      <c r="N309" s="13" t="s">
        <v>854</v>
      </c>
      <c r="O309" s="13" t="s">
        <v>679</v>
      </c>
      <c r="U309" s="37">
        <v>44585</v>
      </c>
      <c r="V309" t="s">
        <v>825</v>
      </c>
      <c r="W309">
        <v>44585</v>
      </c>
    </row>
    <row r="310" spans="2:23">
      <c r="B310" s="7">
        <v>862</v>
      </c>
      <c r="C310" s="7" t="s">
        <v>3192</v>
      </c>
      <c r="D310" s="7" t="s">
        <v>1873</v>
      </c>
      <c r="E310" s="7" t="s">
        <v>1806</v>
      </c>
      <c r="N310" s="13" t="s">
        <v>843</v>
      </c>
      <c r="O310" s="13" t="s">
        <v>479</v>
      </c>
      <c r="U310" s="37">
        <v>44586</v>
      </c>
      <c r="V310" t="s">
        <v>2553</v>
      </c>
      <c r="W310">
        <v>44586</v>
      </c>
    </row>
    <row r="311" spans="2:23">
      <c r="B311" s="7">
        <v>864</v>
      </c>
      <c r="C311" s="7" t="s">
        <v>3218</v>
      </c>
      <c r="D311" s="7" t="s">
        <v>1873</v>
      </c>
      <c r="E311" s="7" t="s">
        <v>1806</v>
      </c>
      <c r="N311" s="13" t="s">
        <v>2266</v>
      </c>
      <c r="O311" s="13" t="s">
        <v>2106</v>
      </c>
      <c r="U311" s="37">
        <v>44587</v>
      </c>
      <c r="V311" t="s">
        <v>805</v>
      </c>
      <c r="W311">
        <v>44587</v>
      </c>
    </row>
    <row r="312" spans="2:23">
      <c r="B312" s="7">
        <v>865</v>
      </c>
      <c r="C312" s="7" t="s">
        <v>3237</v>
      </c>
      <c r="D312" s="7" t="s">
        <v>1913</v>
      </c>
      <c r="E312" s="7" t="s">
        <v>1806</v>
      </c>
      <c r="N312" s="13" t="s">
        <v>1188</v>
      </c>
      <c r="O312" s="13" t="s">
        <v>2108</v>
      </c>
      <c r="U312" s="37">
        <v>44588</v>
      </c>
      <c r="V312" t="s">
        <v>834</v>
      </c>
      <c r="W312">
        <v>44588</v>
      </c>
    </row>
    <row r="313" spans="2:23">
      <c r="B313" s="7">
        <v>866</v>
      </c>
      <c r="C313" s="7" t="s">
        <v>3238</v>
      </c>
      <c r="D313" s="7" t="s">
        <v>1952</v>
      </c>
      <c r="E313" s="7" t="s">
        <v>1806</v>
      </c>
      <c r="N313" s="13" t="s">
        <v>997</v>
      </c>
      <c r="O313" s="13" t="s">
        <v>2108</v>
      </c>
      <c r="U313" s="37">
        <v>44589</v>
      </c>
      <c r="V313" t="s">
        <v>836</v>
      </c>
      <c r="W313">
        <v>44589</v>
      </c>
    </row>
    <row r="314" spans="2:23">
      <c r="B314" s="7">
        <v>867</v>
      </c>
      <c r="C314" s="7" t="s">
        <v>3239</v>
      </c>
      <c r="D314" s="7" t="s">
        <v>1851</v>
      </c>
      <c r="E314" s="7" t="s">
        <v>1901</v>
      </c>
      <c r="N314" s="13" t="s">
        <v>2267</v>
      </c>
      <c r="O314" s="13" t="s">
        <v>2108</v>
      </c>
      <c r="U314" s="37">
        <v>44590</v>
      </c>
      <c r="V314" t="s">
        <v>837</v>
      </c>
      <c r="W314">
        <v>44590</v>
      </c>
    </row>
    <row r="315" spans="2:23">
      <c r="B315" s="7">
        <v>868</v>
      </c>
      <c r="C315" s="7" t="s">
        <v>3250</v>
      </c>
      <c r="D315" s="7" t="s">
        <v>1890</v>
      </c>
      <c r="E315" s="7" t="s">
        <v>1806</v>
      </c>
      <c r="N315" s="13" t="s">
        <v>2268</v>
      </c>
      <c r="O315" s="13" t="s">
        <v>2115</v>
      </c>
      <c r="U315" s="37">
        <v>44591</v>
      </c>
      <c r="V315" t="s">
        <v>841</v>
      </c>
      <c r="W315">
        <v>44591</v>
      </c>
    </row>
    <row r="316" spans="2:23">
      <c r="B316" s="7">
        <v>869</v>
      </c>
      <c r="C316" s="7" t="s">
        <v>3290</v>
      </c>
      <c r="D316" s="7" t="s">
        <v>2033</v>
      </c>
      <c r="E316" s="7" t="s">
        <v>1809</v>
      </c>
      <c r="N316" s="13" t="s">
        <v>1201</v>
      </c>
      <c r="O316" s="13" t="s">
        <v>2115</v>
      </c>
      <c r="U316" s="37">
        <v>44592</v>
      </c>
      <c r="V316" t="s">
        <v>842</v>
      </c>
      <c r="W316">
        <v>44592</v>
      </c>
    </row>
    <row r="317" spans="2:23">
      <c r="B317" s="7">
        <v>872</v>
      </c>
      <c r="C317" s="7" t="s">
        <v>3345</v>
      </c>
      <c r="D317" s="7" t="s">
        <v>1873</v>
      </c>
      <c r="E317" s="7" t="s">
        <v>1806</v>
      </c>
      <c r="N317" s="13" t="s">
        <v>862</v>
      </c>
      <c r="O317" s="13" t="s">
        <v>2115</v>
      </c>
      <c r="U317" s="37">
        <v>44593</v>
      </c>
      <c r="V317" t="s">
        <v>849</v>
      </c>
      <c r="W317">
        <v>44593</v>
      </c>
    </row>
    <row r="318" spans="2:23">
      <c r="B318" s="7">
        <v>873</v>
      </c>
      <c r="C318" s="7" t="s">
        <v>3346</v>
      </c>
      <c r="D318" s="7" t="s">
        <v>1958</v>
      </c>
      <c r="E318" s="7" t="s">
        <v>1959</v>
      </c>
      <c r="N318" s="13" t="s">
        <v>935</v>
      </c>
      <c r="O318" s="13" t="s">
        <v>2115</v>
      </c>
      <c r="U318" s="37">
        <v>44594</v>
      </c>
      <c r="V318" t="s">
        <v>850</v>
      </c>
      <c r="W318">
        <v>44594</v>
      </c>
    </row>
    <row r="319" spans="2:23">
      <c r="B319" s="7">
        <v>874</v>
      </c>
      <c r="C319" s="7" t="s">
        <v>3347</v>
      </c>
      <c r="D319" s="7" t="s">
        <v>1851</v>
      </c>
      <c r="E319" s="7" t="s">
        <v>1901</v>
      </c>
      <c r="N319" s="13" t="s">
        <v>963</v>
      </c>
      <c r="O319" s="13" t="s">
        <v>2115</v>
      </c>
      <c r="U319" s="37">
        <v>44595</v>
      </c>
      <c r="V319" t="s">
        <v>853</v>
      </c>
      <c r="W319">
        <v>44595</v>
      </c>
    </row>
    <row r="320" spans="2:23">
      <c r="B320" s="7">
        <v>875</v>
      </c>
      <c r="C320" s="7" t="s">
        <v>3351</v>
      </c>
      <c r="D320" s="10" t="s">
        <v>1895</v>
      </c>
      <c r="E320" s="7" t="s">
        <v>1820</v>
      </c>
      <c r="N320" s="13" t="s">
        <v>1400</v>
      </c>
      <c r="O320" s="13" t="s">
        <v>2115</v>
      </c>
      <c r="U320" s="37">
        <v>44596</v>
      </c>
      <c r="V320" t="s">
        <v>857</v>
      </c>
      <c r="W320">
        <v>44596</v>
      </c>
    </row>
    <row r="321" spans="2:23">
      <c r="B321" s="7">
        <v>877</v>
      </c>
      <c r="C321" s="7" t="s">
        <v>730</v>
      </c>
      <c r="D321" s="13" t="s">
        <v>1800</v>
      </c>
      <c r="E321" s="7" t="s">
        <v>1801</v>
      </c>
      <c r="N321" s="13" t="s">
        <v>909</v>
      </c>
      <c r="O321" s="13" t="s">
        <v>2119</v>
      </c>
      <c r="U321" s="37">
        <v>44597</v>
      </c>
      <c r="V321" t="s">
        <v>860</v>
      </c>
      <c r="W321">
        <v>44597</v>
      </c>
    </row>
    <row r="322" spans="2:23">
      <c r="B322" s="7">
        <v>878</v>
      </c>
      <c r="C322" s="7" t="s">
        <v>3354</v>
      </c>
      <c r="D322" s="7" t="s">
        <v>1890</v>
      </c>
      <c r="E322" s="7" t="s">
        <v>1806</v>
      </c>
      <c r="N322" s="13" t="s">
        <v>905</v>
      </c>
      <c r="O322" s="13" t="s">
        <v>2119</v>
      </c>
      <c r="U322" s="37">
        <v>44598</v>
      </c>
      <c r="V322" t="s">
        <v>861</v>
      </c>
      <c r="W322">
        <v>44598</v>
      </c>
    </row>
    <row r="323" spans="2:23">
      <c r="B323" s="7">
        <v>879</v>
      </c>
      <c r="C323" s="7" t="s">
        <v>3355</v>
      </c>
      <c r="D323" s="7" t="s">
        <v>1952</v>
      </c>
      <c r="E323" s="7" t="s">
        <v>1806</v>
      </c>
      <c r="N323" s="13" t="s">
        <v>910</v>
      </c>
      <c r="O323" s="13" t="s">
        <v>2119</v>
      </c>
      <c r="U323" s="37">
        <v>44599</v>
      </c>
      <c r="V323" t="s">
        <v>865</v>
      </c>
      <c r="W323">
        <v>44599</v>
      </c>
    </row>
    <row r="324" spans="2:23" ht="16.350000000000001" customHeight="1">
      <c r="B324" s="7">
        <v>882</v>
      </c>
      <c r="C324" s="7" t="s">
        <v>3375</v>
      </c>
      <c r="D324" s="13" t="s">
        <v>1838</v>
      </c>
      <c r="E324" s="7" t="s">
        <v>1809</v>
      </c>
      <c r="N324" s="13" t="s">
        <v>867</v>
      </c>
      <c r="O324" s="13" t="s">
        <v>2119</v>
      </c>
      <c r="U324" s="37">
        <v>44600</v>
      </c>
      <c r="V324" t="s">
        <v>866</v>
      </c>
      <c r="W324">
        <v>44600</v>
      </c>
    </row>
    <row r="325" spans="2:23">
      <c r="B325" s="7">
        <v>881</v>
      </c>
      <c r="C325" s="7" t="s">
        <v>3376</v>
      </c>
      <c r="D325" s="7" t="s">
        <v>1895</v>
      </c>
      <c r="E325" s="7" t="s">
        <v>2019</v>
      </c>
      <c r="N325" s="13" t="s">
        <v>1183</v>
      </c>
      <c r="O325" s="13" t="s">
        <v>2119</v>
      </c>
      <c r="U325" s="37">
        <v>44601</v>
      </c>
      <c r="V325" t="s">
        <v>868</v>
      </c>
      <c r="W325">
        <v>44601</v>
      </c>
    </row>
    <row r="326" spans="2:23">
      <c r="B326" s="7">
        <v>884</v>
      </c>
      <c r="C326" s="7" t="s">
        <v>3396</v>
      </c>
      <c r="D326" s="13" t="s">
        <v>1800</v>
      </c>
      <c r="E326" s="7" t="s">
        <v>1801</v>
      </c>
      <c r="N326" s="13" t="s">
        <v>1054</v>
      </c>
      <c r="O326" s="13" t="s">
        <v>2122</v>
      </c>
      <c r="U326" s="37">
        <v>44602</v>
      </c>
      <c r="V326" t="s">
        <v>832</v>
      </c>
      <c r="W326">
        <v>44602</v>
      </c>
    </row>
    <row r="327" spans="2:23">
      <c r="B327" s="7">
        <v>885</v>
      </c>
      <c r="C327" s="7" t="s">
        <v>3381</v>
      </c>
      <c r="D327" s="7" t="s">
        <v>1838</v>
      </c>
      <c r="E327" s="7" t="s">
        <v>1809</v>
      </c>
      <c r="N327" s="13" t="s">
        <v>851</v>
      </c>
      <c r="O327" s="13" t="s">
        <v>2122</v>
      </c>
      <c r="U327" s="37">
        <v>44603</v>
      </c>
      <c r="V327" t="s">
        <v>871</v>
      </c>
      <c r="W327">
        <v>44603</v>
      </c>
    </row>
    <row r="328" spans="2:23">
      <c r="B328" s="7">
        <v>10003</v>
      </c>
      <c r="C328" s="7" t="s">
        <v>4062</v>
      </c>
      <c r="D328" s="7" t="s">
        <v>1838</v>
      </c>
      <c r="E328" s="7" t="s">
        <v>1809</v>
      </c>
      <c r="N328" s="13" t="s">
        <v>2269</v>
      </c>
      <c r="O328" s="13" t="s">
        <v>2122</v>
      </c>
      <c r="U328" s="37">
        <v>44604</v>
      </c>
      <c r="V328" t="s">
        <v>872</v>
      </c>
      <c r="W328">
        <v>44604</v>
      </c>
    </row>
    <row r="329" spans="2:23">
      <c r="B329" s="7">
        <v>10004</v>
      </c>
      <c r="C329" s="7" t="s">
        <v>4063</v>
      </c>
      <c r="D329" s="7" t="s">
        <v>1838</v>
      </c>
      <c r="E329" s="7" t="s">
        <v>1809</v>
      </c>
      <c r="N329" s="13" t="s">
        <v>1365</v>
      </c>
      <c r="O329" s="13" t="s">
        <v>2129</v>
      </c>
      <c r="U329" s="37">
        <v>44605</v>
      </c>
      <c r="V329" t="s">
        <v>870</v>
      </c>
      <c r="W329">
        <v>44605</v>
      </c>
    </row>
    <row r="330" spans="2:23">
      <c r="B330" s="7">
        <v>887</v>
      </c>
      <c r="C330" s="7" t="s">
        <v>3250</v>
      </c>
      <c r="D330" s="7" t="s">
        <v>1890</v>
      </c>
      <c r="E330" s="7" t="s">
        <v>1806</v>
      </c>
      <c r="N330" s="13" t="s">
        <v>858</v>
      </c>
      <c r="O330" s="13" t="s">
        <v>2129</v>
      </c>
      <c r="U330" s="37">
        <v>44606</v>
      </c>
      <c r="V330" t="s">
        <v>877</v>
      </c>
      <c r="W330">
        <v>44606</v>
      </c>
    </row>
    <row r="331" spans="2:23">
      <c r="B331" s="7">
        <v>888</v>
      </c>
      <c r="C331" s="7" t="s">
        <v>3404</v>
      </c>
      <c r="D331" s="7" t="s">
        <v>1838</v>
      </c>
      <c r="E331" s="7" t="s">
        <v>1809</v>
      </c>
      <c r="N331" s="13" t="s">
        <v>830</v>
      </c>
      <c r="O331" s="13" t="s">
        <v>2129</v>
      </c>
      <c r="U331" s="37">
        <v>44607</v>
      </c>
      <c r="V331" t="s">
        <v>878</v>
      </c>
      <c r="W331">
        <v>44607</v>
      </c>
    </row>
    <row r="332" spans="2:23">
      <c r="B332" s="7">
        <v>889</v>
      </c>
      <c r="C332" s="7" t="s">
        <v>3519</v>
      </c>
      <c r="D332" s="7" t="s">
        <v>1813</v>
      </c>
      <c r="E332" s="7" t="s">
        <v>1814</v>
      </c>
      <c r="N332" s="13" t="s">
        <v>824</v>
      </c>
      <c r="O332" s="13" t="s">
        <v>2129</v>
      </c>
      <c r="U332" s="37">
        <v>44608</v>
      </c>
      <c r="V332" t="s">
        <v>879</v>
      </c>
      <c r="W332">
        <v>44608</v>
      </c>
    </row>
    <row r="333" spans="2:23">
      <c r="B333" s="7">
        <v>10005</v>
      </c>
      <c r="C333" s="7" t="s">
        <v>2042</v>
      </c>
      <c r="D333" s="7" t="s">
        <v>1838</v>
      </c>
      <c r="E333" s="7" t="s">
        <v>1809</v>
      </c>
      <c r="N333" s="13" t="s">
        <v>835</v>
      </c>
      <c r="O333" s="13" t="s">
        <v>2129</v>
      </c>
      <c r="U333" s="37">
        <v>44609</v>
      </c>
      <c r="V333" t="s">
        <v>880</v>
      </c>
      <c r="W333">
        <v>44609</v>
      </c>
    </row>
    <row r="334" spans="2:23">
      <c r="B334" s="7">
        <v>880</v>
      </c>
      <c r="C334" s="7" t="s">
        <v>3416</v>
      </c>
      <c r="D334" s="7" t="s">
        <v>3415</v>
      </c>
      <c r="E334" s="7"/>
      <c r="N334" s="13" t="s">
        <v>1152</v>
      </c>
      <c r="O334" s="13" t="s">
        <v>2129</v>
      </c>
      <c r="U334" s="37">
        <v>44610</v>
      </c>
      <c r="V334" t="s">
        <v>881</v>
      </c>
      <c r="W334">
        <v>44610</v>
      </c>
    </row>
    <row r="335" spans="2:23">
      <c r="B335" s="7">
        <v>886</v>
      </c>
      <c r="C335" s="7" t="s">
        <v>3417</v>
      </c>
      <c r="D335" s="7" t="s">
        <v>1838</v>
      </c>
      <c r="E335" s="7" t="s">
        <v>1809</v>
      </c>
      <c r="N335" s="13" t="s">
        <v>1280</v>
      </c>
      <c r="O335" s="13" t="s">
        <v>2132</v>
      </c>
      <c r="U335" s="37">
        <v>44611</v>
      </c>
      <c r="V335" t="s">
        <v>882</v>
      </c>
      <c r="W335">
        <v>44611</v>
      </c>
    </row>
    <row r="336" spans="2:23">
      <c r="B336" s="7">
        <v>890</v>
      </c>
      <c r="C336" s="7" t="s">
        <v>3427</v>
      </c>
      <c r="D336" s="7" t="s">
        <v>1844</v>
      </c>
      <c r="E336" s="7" t="s">
        <v>1809</v>
      </c>
      <c r="N336" s="13" t="s">
        <v>883</v>
      </c>
      <c r="O336" s="13" t="s">
        <v>2132</v>
      </c>
      <c r="U336" s="37">
        <v>44612</v>
      </c>
      <c r="V336" t="s">
        <v>887</v>
      </c>
      <c r="W336">
        <v>44612</v>
      </c>
    </row>
    <row r="337" spans="2:23">
      <c r="B337" s="7">
        <v>891</v>
      </c>
      <c r="C337" s="7" t="s">
        <v>1896</v>
      </c>
      <c r="D337" s="7" t="s">
        <v>1842</v>
      </c>
      <c r="E337" s="7" t="s">
        <v>1809</v>
      </c>
      <c r="N337" s="13" t="s">
        <v>884</v>
      </c>
      <c r="O337" s="13" t="s">
        <v>2132</v>
      </c>
      <c r="U337" s="37">
        <v>44613</v>
      </c>
      <c r="V337" t="s">
        <v>888</v>
      </c>
      <c r="W337">
        <v>44613</v>
      </c>
    </row>
    <row r="338" spans="2:23">
      <c r="B338" s="7">
        <v>892</v>
      </c>
      <c r="C338" s="7" t="s">
        <v>2616</v>
      </c>
      <c r="D338" s="7" t="s">
        <v>1854</v>
      </c>
      <c r="E338" s="7" t="s">
        <v>1809</v>
      </c>
      <c r="N338" s="13" t="s">
        <v>1281</v>
      </c>
      <c r="O338" s="13" t="s">
        <v>2132</v>
      </c>
      <c r="U338" s="37">
        <v>44614</v>
      </c>
      <c r="V338" t="s">
        <v>889</v>
      </c>
      <c r="W338">
        <v>44614</v>
      </c>
    </row>
    <row r="339" spans="2:23">
      <c r="B339" s="7">
        <v>893</v>
      </c>
      <c r="C339" s="7" t="s">
        <v>3490</v>
      </c>
      <c r="D339" s="7" t="s">
        <v>4312</v>
      </c>
      <c r="E339" s="7" t="s">
        <v>1806</v>
      </c>
      <c r="N339" s="13" t="s">
        <v>1237</v>
      </c>
      <c r="O339" s="13" t="s">
        <v>2132</v>
      </c>
      <c r="U339" s="37">
        <v>44615</v>
      </c>
      <c r="V339" t="s">
        <v>890</v>
      </c>
      <c r="W339">
        <v>44615</v>
      </c>
    </row>
    <row r="340" spans="2:23">
      <c r="B340" s="7">
        <v>894</v>
      </c>
      <c r="C340" s="7" t="s">
        <v>3491</v>
      </c>
      <c r="D340" s="7" t="s">
        <v>1813</v>
      </c>
      <c r="E340" s="7" t="s">
        <v>1814</v>
      </c>
      <c r="N340" s="13" t="s">
        <v>1180</v>
      </c>
      <c r="O340" s="13" t="s">
        <v>2137</v>
      </c>
      <c r="U340" s="37">
        <v>44616</v>
      </c>
      <c r="V340" t="s">
        <v>892</v>
      </c>
      <c r="W340">
        <v>44616</v>
      </c>
    </row>
    <row r="341" spans="2:23">
      <c r="B341" s="7">
        <v>898</v>
      </c>
      <c r="C341" s="7" t="s">
        <v>3492</v>
      </c>
      <c r="D341" s="7" t="s">
        <v>1838</v>
      </c>
      <c r="E341" s="7" t="s">
        <v>1809</v>
      </c>
      <c r="N341" s="13" t="s">
        <v>856</v>
      </c>
      <c r="O341" s="13" t="s">
        <v>2137</v>
      </c>
      <c r="U341" s="37">
        <v>44617</v>
      </c>
      <c r="V341" t="s">
        <v>2554</v>
      </c>
      <c r="W341">
        <v>44617</v>
      </c>
    </row>
    <row r="342" spans="2:23">
      <c r="B342" s="7">
        <v>930</v>
      </c>
      <c r="C342" s="7" t="s">
        <v>3532</v>
      </c>
      <c r="D342" s="7" t="s">
        <v>3422</v>
      </c>
      <c r="E342" s="7" t="s">
        <v>1809</v>
      </c>
      <c r="N342" s="13" t="s">
        <v>844</v>
      </c>
      <c r="O342" s="13" t="s">
        <v>2137</v>
      </c>
      <c r="U342" s="37">
        <v>44618</v>
      </c>
      <c r="V342" t="s">
        <v>893</v>
      </c>
      <c r="W342">
        <v>44618</v>
      </c>
    </row>
    <row r="343" spans="2:23">
      <c r="B343" s="7">
        <v>931</v>
      </c>
      <c r="C343" s="7" t="s">
        <v>3533</v>
      </c>
      <c r="D343" s="7" t="s">
        <v>1967</v>
      </c>
      <c r="E343" s="7" t="s">
        <v>1820</v>
      </c>
      <c r="N343" s="13" t="s">
        <v>828</v>
      </c>
      <c r="O343" s="13" t="s">
        <v>2137</v>
      </c>
      <c r="U343" s="37">
        <v>44619</v>
      </c>
      <c r="V343" t="s">
        <v>894</v>
      </c>
      <c r="W343">
        <v>44619</v>
      </c>
    </row>
    <row r="344" spans="2:23">
      <c r="B344" s="7">
        <v>932</v>
      </c>
      <c r="C344" s="7" t="s">
        <v>3534</v>
      </c>
      <c r="D344" s="7" t="s">
        <v>4312</v>
      </c>
      <c r="E344" s="7" t="s">
        <v>1806</v>
      </c>
      <c r="N344" s="13" t="s">
        <v>885</v>
      </c>
      <c r="O344" s="13" t="s">
        <v>2137</v>
      </c>
      <c r="U344" s="37">
        <v>44620</v>
      </c>
      <c r="V344" t="s">
        <v>876</v>
      </c>
      <c r="W344">
        <v>44620</v>
      </c>
    </row>
    <row r="345" spans="2:23">
      <c r="B345" s="7">
        <v>933</v>
      </c>
      <c r="C345" s="7" t="s">
        <v>3535</v>
      </c>
      <c r="D345" s="7" t="s">
        <v>1952</v>
      </c>
      <c r="E345" s="7" t="s">
        <v>1806</v>
      </c>
      <c r="N345" s="13" t="s">
        <v>838</v>
      </c>
      <c r="O345" s="13" t="s">
        <v>2137</v>
      </c>
      <c r="U345" s="37">
        <v>44621</v>
      </c>
      <c r="V345" t="s">
        <v>896</v>
      </c>
      <c r="W345">
        <v>44621</v>
      </c>
    </row>
    <row r="346" spans="2:23">
      <c r="B346" s="7">
        <v>895</v>
      </c>
      <c r="C346" s="7" t="s">
        <v>3536</v>
      </c>
      <c r="D346" s="7" t="s">
        <v>4140</v>
      </c>
      <c r="E346" s="7" t="s">
        <v>1814</v>
      </c>
      <c r="N346" s="13" t="s">
        <v>1336</v>
      </c>
      <c r="O346" s="13" t="s">
        <v>2138</v>
      </c>
      <c r="U346" s="37">
        <v>44622</v>
      </c>
      <c r="V346" t="s">
        <v>898</v>
      </c>
      <c r="W346">
        <v>44622</v>
      </c>
    </row>
    <row r="347" spans="2:23">
      <c r="B347" s="7">
        <v>894</v>
      </c>
      <c r="C347" s="7" t="s">
        <v>3491</v>
      </c>
      <c r="D347" s="7" t="s">
        <v>4133</v>
      </c>
      <c r="E347" s="7" t="s">
        <v>4134</v>
      </c>
      <c r="N347" s="13" t="s">
        <v>2270</v>
      </c>
      <c r="O347" s="13" t="s">
        <v>2138</v>
      </c>
      <c r="U347" s="37">
        <v>44623</v>
      </c>
      <c r="V347" t="s">
        <v>899</v>
      </c>
      <c r="W347">
        <v>44623</v>
      </c>
    </row>
    <row r="348" spans="2:23">
      <c r="B348" s="7">
        <v>935</v>
      </c>
      <c r="C348" s="7" t="s">
        <v>3967</v>
      </c>
      <c r="D348" s="7" t="s">
        <v>1838</v>
      </c>
      <c r="E348" s="7" t="s">
        <v>1809</v>
      </c>
      <c r="N348" s="13" t="s">
        <v>1208</v>
      </c>
      <c r="O348" s="13" t="s">
        <v>2138</v>
      </c>
      <c r="U348" s="37">
        <v>44624</v>
      </c>
      <c r="V348" t="s">
        <v>900</v>
      </c>
      <c r="W348">
        <v>44624</v>
      </c>
    </row>
    <row r="349" spans="2:23">
      <c r="B349" s="7">
        <v>936</v>
      </c>
      <c r="C349" s="7" t="s">
        <v>3982</v>
      </c>
      <c r="D349" s="7" t="s">
        <v>1842</v>
      </c>
      <c r="E349" s="7" t="s">
        <v>1809</v>
      </c>
      <c r="N349" s="13" t="s">
        <v>1140</v>
      </c>
      <c r="O349" s="13" t="s">
        <v>2144</v>
      </c>
      <c r="U349" s="37">
        <v>44625</v>
      </c>
      <c r="V349" t="s">
        <v>902</v>
      </c>
      <c r="W349">
        <v>44625</v>
      </c>
    </row>
    <row r="350" spans="2:23">
      <c r="B350" s="7">
        <v>938</v>
      </c>
      <c r="C350" s="7" t="s">
        <v>3983</v>
      </c>
      <c r="D350" s="7" t="s">
        <v>1952</v>
      </c>
      <c r="E350" s="7" t="s">
        <v>1806</v>
      </c>
      <c r="N350" s="13" t="s">
        <v>869</v>
      </c>
      <c r="O350" s="13" t="s">
        <v>2144</v>
      </c>
      <c r="U350" s="37">
        <v>44626</v>
      </c>
      <c r="V350" t="s">
        <v>2555</v>
      </c>
      <c r="W350">
        <v>44626</v>
      </c>
    </row>
    <row r="351" spans="2:23">
      <c r="B351" s="7">
        <v>942</v>
      </c>
      <c r="C351" s="7" t="s">
        <v>4010</v>
      </c>
      <c r="D351" s="7" t="s">
        <v>1838</v>
      </c>
      <c r="E351" s="7" t="s">
        <v>1809</v>
      </c>
      <c r="N351" s="13" t="s">
        <v>863</v>
      </c>
      <c r="O351" s="13" t="s">
        <v>2144</v>
      </c>
      <c r="U351" s="37">
        <v>44627</v>
      </c>
      <c r="V351" t="s">
        <v>2556</v>
      </c>
      <c r="W351">
        <v>44627</v>
      </c>
    </row>
    <row r="352" spans="2:23">
      <c r="B352" s="7">
        <v>943</v>
      </c>
      <c r="C352" s="7" t="s">
        <v>4011</v>
      </c>
      <c r="D352" s="7" t="s">
        <v>1838</v>
      </c>
      <c r="E352" s="7" t="s">
        <v>1809</v>
      </c>
      <c r="N352" s="13" t="s">
        <v>1079</v>
      </c>
      <c r="O352" s="13" t="s">
        <v>2144</v>
      </c>
      <c r="U352" s="37">
        <v>44628</v>
      </c>
      <c r="V352" t="s">
        <v>2557</v>
      </c>
      <c r="W352">
        <v>44628</v>
      </c>
    </row>
    <row r="353" spans="2:23">
      <c r="B353" s="7">
        <v>944</v>
      </c>
      <c r="C353" s="7" t="s">
        <v>4035</v>
      </c>
      <c r="D353" s="7" t="s">
        <v>4036</v>
      </c>
      <c r="E353" s="7" t="s">
        <v>1806</v>
      </c>
      <c r="N353" s="13" t="s">
        <v>420</v>
      </c>
      <c r="O353" s="13" t="s">
        <v>2149</v>
      </c>
      <c r="U353" s="37">
        <v>44629</v>
      </c>
      <c r="V353" t="s">
        <v>2558</v>
      </c>
      <c r="W353">
        <v>44629</v>
      </c>
    </row>
    <row r="354" spans="2:23">
      <c r="B354" s="7">
        <v>945</v>
      </c>
      <c r="C354" s="7" t="s">
        <v>4055</v>
      </c>
      <c r="D354" s="7" t="s">
        <v>4036</v>
      </c>
      <c r="E354" s="7" t="s">
        <v>1806</v>
      </c>
      <c r="N354" s="13" t="s">
        <v>555</v>
      </c>
      <c r="O354" s="13" t="s">
        <v>2149</v>
      </c>
      <c r="U354" s="37">
        <v>44630</v>
      </c>
      <c r="V354" t="s">
        <v>2559</v>
      </c>
      <c r="W354">
        <v>44630</v>
      </c>
    </row>
    <row r="355" spans="2:23">
      <c r="B355" s="7">
        <v>946</v>
      </c>
      <c r="C355" s="7" t="s">
        <v>4056</v>
      </c>
      <c r="D355" s="7" t="s">
        <v>1814</v>
      </c>
      <c r="E355" s="7" t="s">
        <v>1814</v>
      </c>
      <c r="N355" s="13" t="s">
        <v>413</v>
      </c>
      <c r="O355" s="13" t="s">
        <v>2149</v>
      </c>
      <c r="U355" s="37">
        <v>44631</v>
      </c>
      <c r="V355" t="s">
        <v>2560</v>
      </c>
      <c r="W355">
        <v>44631</v>
      </c>
    </row>
    <row r="356" spans="2:23">
      <c r="B356" s="7">
        <v>947</v>
      </c>
      <c r="C356" s="7" t="s">
        <v>4057</v>
      </c>
      <c r="D356" s="7" t="s">
        <v>1842</v>
      </c>
      <c r="E356" s="7" t="s">
        <v>1809</v>
      </c>
      <c r="N356" s="13" t="s">
        <v>431</v>
      </c>
      <c r="O356" s="13" t="s">
        <v>2149</v>
      </c>
      <c r="U356" s="37">
        <v>44632</v>
      </c>
      <c r="V356" t="s">
        <v>906</v>
      </c>
      <c r="W356">
        <v>44632</v>
      </c>
    </row>
    <row r="357" spans="2:23">
      <c r="B357" s="7">
        <v>10006</v>
      </c>
      <c r="C357" s="7" t="s">
        <v>4064</v>
      </c>
      <c r="D357" s="7" t="s">
        <v>1838</v>
      </c>
      <c r="E357" s="7" t="s">
        <v>4102</v>
      </c>
      <c r="N357" s="13" t="s">
        <v>400</v>
      </c>
      <c r="O357" s="13" t="s">
        <v>2149</v>
      </c>
      <c r="U357" s="37">
        <v>44633</v>
      </c>
      <c r="V357" t="s">
        <v>912</v>
      </c>
      <c r="W357">
        <v>44633</v>
      </c>
    </row>
    <row r="358" spans="2:23">
      <c r="B358" s="7">
        <v>948</v>
      </c>
      <c r="C358" s="7" t="s">
        <v>4073</v>
      </c>
      <c r="D358" s="7" t="s">
        <v>1967</v>
      </c>
      <c r="E358" s="7" t="s">
        <v>1820</v>
      </c>
      <c r="N358" s="13" t="s">
        <v>443</v>
      </c>
      <c r="O358" s="13" t="s">
        <v>2149</v>
      </c>
      <c r="U358" s="37">
        <v>44634</v>
      </c>
      <c r="V358" t="s">
        <v>913</v>
      </c>
      <c r="W358">
        <v>44634</v>
      </c>
    </row>
    <row r="359" spans="2:23">
      <c r="B359" s="7">
        <v>949</v>
      </c>
      <c r="C359" s="7" t="s">
        <v>4092</v>
      </c>
      <c r="D359" s="7" t="s">
        <v>1913</v>
      </c>
      <c r="E359" s="7" t="s">
        <v>1806</v>
      </c>
      <c r="N359" s="13" t="s">
        <v>524</v>
      </c>
      <c r="O359" s="13" t="s">
        <v>2151</v>
      </c>
      <c r="U359" s="37">
        <v>44635</v>
      </c>
      <c r="V359" t="s">
        <v>914</v>
      </c>
      <c r="W359">
        <v>44635</v>
      </c>
    </row>
    <row r="360" spans="2:23">
      <c r="B360" s="7">
        <v>10007</v>
      </c>
      <c r="C360" s="7" t="s">
        <v>4101</v>
      </c>
      <c r="D360" s="7" t="s">
        <v>1838</v>
      </c>
      <c r="E360" s="7" t="s">
        <v>4102</v>
      </c>
      <c r="N360" s="13" t="s">
        <v>499</v>
      </c>
      <c r="O360" s="13" t="s">
        <v>2151</v>
      </c>
      <c r="U360" s="37">
        <v>44636</v>
      </c>
      <c r="V360" t="s">
        <v>915</v>
      </c>
      <c r="W360">
        <v>44636</v>
      </c>
    </row>
    <row r="361" spans="2:23">
      <c r="B361" s="7">
        <v>10008</v>
      </c>
      <c r="C361" s="7" t="s">
        <v>4103</v>
      </c>
      <c r="D361" s="7" t="s">
        <v>1838</v>
      </c>
      <c r="E361" s="7" t="s">
        <v>4102</v>
      </c>
      <c r="N361" s="13" t="s">
        <v>489</v>
      </c>
      <c r="O361" s="13" t="s">
        <v>2151</v>
      </c>
      <c r="U361" s="37">
        <v>44637</v>
      </c>
      <c r="V361" t="s">
        <v>916</v>
      </c>
      <c r="W361">
        <v>44637</v>
      </c>
    </row>
    <row r="362" spans="2:23">
      <c r="B362" s="7">
        <v>941</v>
      </c>
      <c r="C362" s="7" t="s">
        <v>4113</v>
      </c>
      <c r="D362" s="7" t="s">
        <v>1873</v>
      </c>
      <c r="E362" s="7" t="s">
        <v>1806</v>
      </c>
      <c r="N362" s="13" t="s">
        <v>455</v>
      </c>
      <c r="O362" s="13" t="s">
        <v>2151</v>
      </c>
      <c r="U362" s="37">
        <v>44638</v>
      </c>
      <c r="V362" t="s">
        <v>919</v>
      </c>
      <c r="W362">
        <v>44638</v>
      </c>
    </row>
    <row r="363" spans="2:23">
      <c r="B363" s="7">
        <v>931</v>
      </c>
      <c r="C363" s="7" t="s">
        <v>3533</v>
      </c>
      <c r="D363" s="7" t="s">
        <v>4120</v>
      </c>
      <c r="E363" s="7" t="s">
        <v>1799</v>
      </c>
      <c r="N363" s="13" t="s">
        <v>386</v>
      </c>
      <c r="O363" s="13" t="s">
        <v>2151</v>
      </c>
      <c r="U363" s="37">
        <v>44639</v>
      </c>
      <c r="V363" t="s">
        <v>920</v>
      </c>
      <c r="W363">
        <v>44639</v>
      </c>
    </row>
    <row r="364" spans="2:23">
      <c r="B364" s="7">
        <v>10009</v>
      </c>
      <c r="C364" s="7" t="s">
        <v>4122</v>
      </c>
      <c r="D364" s="7" t="s">
        <v>1838</v>
      </c>
      <c r="E364" s="7" t="s">
        <v>4102</v>
      </c>
      <c r="N364" s="13" t="s">
        <v>396</v>
      </c>
      <c r="O364" s="13" t="s">
        <v>2151</v>
      </c>
      <c r="U364" s="37">
        <v>44640</v>
      </c>
      <c r="V364" t="s">
        <v>2561</v>
      </c>
      <c r="W364">
        <v>44640</v>
      </c>
    </row>
    <row r="365" spans="2:23">
      <c r="B365" s="7">
        <v>950</v>
      </c>
      <c r="C365" s="7" t="s">
        <v>4148</v>
      </c>
      <c r="D365" s="7" t="s">
        <v>4149</v>
      </c>
      <c r="E365" s="7" t="s">
        <v>1809</v>
      </c>
      <c r="N365" s="13" t="s">
        <v>176</v>
      </c>
      <c r="O365" s="13" t="s">
        <v>2151</v>
      </c>
      <c r="U365" s="37">
        <v>44641</v>
      </c>
      <c r="V365" t="s">
        <v>2562</v>
      </c>
      <c r="W365">
        <v>44641</v>
      </c>
    </row>
    <row r="366" spans="2:23">
      <c r="B366" s="7">
        <v>953</v>
      </c>
      <c r="C366" s="7" t="s">
        <v>4234</v>
      </c>
      <c r="D366" s="7" t="s">
        <v>1913</v>
      </c>
      <c r="E366" s="7" t="s">
        <v>1806</v>
      </c>
      <c r="N366" s="13" t="s">
        <v>618</v>
      </c>
      <c r="O366" s="13" t="s">
        <v>2152</v>
      </c>
      <c r="U366" s="37">
        <v>44642</v>
      </c>
      <c r="V366" t="s">
        <v>2563</v>
      </c>
      <c r="W366">
        <v>44642</v>
      </c>
    </row>
    <row r="367" spans="2:23">
      <c r="B367" s="7">
        <v>954</v>
      </c>
      <c r="C367" s="13" t="s">
        <v>4280</v>
      </c>
      <c r="D367" s="7" t="s">
        <v>1913</v>
      </c>
      <c r="E367" s="7" t="s">
        <v>1806</v>
      </c>
      <c r="N367" s="13" t="s">
        <v>517</v>
      </c>
      <c r="O367" s="13" t="s">
        <v>2152</v>
      </c>
      <c r="U367" s="37">
        <v>44643</v>
      </c>
      <c r="V367" t="s">
        <v>2564</v>
      </c>
      <c r="W367">
        <v>44643</v>
      </c>
    </row>
    <row r="368" spans="2:23">
      <c r="B368" s="7">
        <v>955</v>
      </c>
      <c r="C368" s="13" t="s">
        <v>4231</v>
      </c>
      <c r="D368" s="7" t="s">
        <v>1913</v>
      </c>
      <c r="E368" s="7" t="s">
        <v>1806</v>
      </c>
      <c r="N368" s="13" t="s">
        <v>404</v>
      </c>
      <c r="O368" s="13" t="s">
        <v>2152</v>
      </c>
      <c r="U368" s="37">
        <v>44644</v>
      </c>
      <c r="V368" t="s">
        <v>921</v>
      </c>
      <c r="W368">
        <v>44644</v>
      </c>
    </row>
    <row r="369" spans="2:23">
      <c r="B369" s="7">
        <v>956</v>
      </c>
      <c r="C369" s="13" t="s">
        <v>4281</v>
      </c>
      <c r="D369" s="7" t="s">
        <v>1961</v>
      </c>
      <c r="E369" s="7" t="s">
        <v>1806</v>
      </c>
      <c r="N369" s="13" t="s">
        <v>410</v>
      </c>
      <c r="O369" s="13" t="s">
        <v>2152</v>
      </c>
      <c r="U369" s="37">
        <v>44645</v>
      </c>
      <c r="V369" t="s">
        <v>922</v>
      </c>
      <c r="W369">
        <v>44645</v>
      </c>
    </row>
    <row r="370" spans="2:23">
      <c r="B370" s="7">
        <v>959</v>
      </c>
      <c r="C370" s="13" t="s">
        <v>4282</v>
      </c>
      <c r="D370" s="7" t="s">
        <v>1800</v>
      </c>
      <c r="E370" s="7" t="s">
        <v>1801</v>
      </c>
      <c r="N370" s="13" t="s">
        <v>405</v>
      </c>
      <c r="O370" s="13" t="s">
        <v>2152</v>
      </c>
      <c r="U370" s="37">
        <v>44646</v>
      </c>
      <c r="V370" t="s">
        <v>923</v>
      </c>
      <c r="W370">
        <v>44646</v>
      </c>
    </row>
    <row r="371" spans="2:23">
      <c r="B371" s="7">
        <v>952</v>
      </c>
      <c r="C371" s="7" t="s">
        <v>4283</v>
      </c>
      <c r="D371" s="7" t="s">
        <v>2033</v>
      </c>
      <c r="E371" s="7" t="s">
        <v>1809</v>
      </c>
      <c r="N371" s="13" t="s">
        <v>414</v>
      </c>
      <c r="O371" s="13" t="s">
        <v>2152</v>
      </c>
      <c r="U371" s="37">
        <v>44647</v>
      </c>
      <c r="V371" t="s">
        <v>925</v>
      </c>
      <c r="W371">
        <v>44647</v>
      </c>
    </row>
    <row r="372" spans="2:23">
      <c r="B372" s="7">
        <v>100010</v>
      </c>
      <c r="C372" s="7" t="s">
        <v>4294</v>
      </c>
      <c r="D372" s="7" t="s">
        <v>1838</v>
      </c>
      <c r="E372" s="7" t="s">
        <v>4102</v>
      </c>
      <c r="N372" s="13" t="s">
        <v>791</v>
      </c>
      <c r="O372" s="13" t="s">
        <v>2155</v>
      </c>
      <c r="U372" s="37">
        <v>44648</v>
      </c>
      <c r="V372" t="s">
        <v>926</v>
      </c>
      <c r="W372">
        <v>44648</v>
      </c>
    </row>
    <row r="373" spans="2:23">
      <c r="B373" s="7">
        <v>960</v>
      </c>
      <c r="C373" s="7" t="s">
        <v>4311</v>
      </c>
      <c r="D373" s="7" t="s">
        <v>4312</v>
      </c>
      <c r="E373" s="7" t="s">
        <v>1806</v>
      </c>
      <c r="N373" s="13" t="s">
        <v>423</v>
      </c>
      <c r="O373" s="13" t="s">
        <v>2155</v>
      </c>
      <c r="U373" s="37">
        <v>44649</v>
      </c>
      <c r="V373" t="s">
        <v>928</v>
      </c>
      <c r="W373">
        <v>44649</v>
      </c>
    </row>
    <row r="374" spans="2:23">
      <c r="B374" s="7">
        <v>961</v>
      </c>
      <c r="C374" s="7" t="s">
        <v>4313</v>
      </c>
      <c r="D374" s="7" t="s">
        <v>1913</v>
      </c>
      <c r="E374" s="7" t="s">
        <v>1806</v>
      </c>
      <c r="N374" s="13" t="s">
        <v>448</v>
      </c>
      <c r="O374" s="13" t="s">
        <v>2155</v>
      </c>
      <c r="U374" s="37">
        <v>44650</v>
      </c>
      <c r="V374" t="s">
        <v>930</v>
      </c>
      <c r="W374">
        <v>44650</v>
      </c>
    </row>
    <row r="375" spans="2:23">
      <c r="B375" s="7">
        <v>962</v>
      </c>
      <c r="C375" s="7" t="s">
        <v>4339</v>
      </c>
      <c r="D375" s="7" t="s">
        <v>1913</v>
      </c>
      <c r="E375" s="7" t="s">
        <v>1806</v>
      </c>
      <c r="N375" s="13" t="s">
        <v>471</v>
      </c>
      <c r="O375" s="13" t="s">
        <v>2155</v>
      </c>
      <c r="U375" s="37">
        <v>44651</v>
      </c>
      <c r="V375" t="s">
        <v>931</v>
      </c>
      <c r="W375">
        <v>44651</v>
      </c>
    </row>
    <row r="376" spans="2:23">
      <c r="B376" s="7">
        <v>0</v>
      </c>
      <c r="C376" s="7"/>
      <c r="D376" s="7"/>
      <c r="E376" s="7"/>
      <c r="N376" s="13" t="s">
        <v>522</v>
      </c>
      <c r="O376" s="13" t="s">
        <v>2155</v>
      </c>
      <c r="U376" s="37">
        <v>44652</v>
      </c>
      <c r="V376" t="s">
        <v>934</v>
      </c>
      <c r="W376">
        <v>44652</v>
      </c>
    </row>
    <row r="377" spans="2:23">
      <c r="B377" s="7">
        <v>964</v>
      </c>
      <c r="C377" s="7" t="s">
        <v>4666</v>
      </c>
      <c r="D377" s="7" t="s">
        <v>4667</v>
      </c>
      <c r="E377" s="7" t="s">
        <v>1806</v>
      </c>
      <c r="N377" s="13" t="s">
        <v>534</v>
      </c>
      <c r="O377" s="13" t="s">
        <v>2155</v>
      </c>
      <c r="U377" s="37">
        <v>44653</v>
      </c>
      <c r="V377" t="s">
        <v>937</v>
      </c>
      <c r="W377">
        <v>44653</v>
      </c>
    </row>
    <row r="378" spans="2:23">
      <c r="B378" s="7">
        <v>965</v>
      </c>
      <c r="C378" s="7" t="s">
        <v>4711</v>
      </c>
      <c r="D378" s="7" t="s">
        <v>4866</v>
      </c>
      <c r="E378" s="7" t="s">
        <v>1809</v>
      </c>
      <c r="N378" s="13" t="s">
        <v>398</v>
      </c>
      <c r="O378" s="13" t="s">
        <v>1522</v>
      </c>
      <c r="U378" s="37">
        <v>44654</v>
      </c>
      <c r="V378" t="s">
        <v>938</v>
      </c>
      <c r="W378">
        <v>44654</v>
      </c>
    </row>
    <row r="379" spans="2:23">
      <c r="B379" s="7">
        <v>100012</v>
      </c>
      <c r="C379" s="7" t="s">
        <v>2038</v>
      </c>
      <c r="D379" s="7" t="s">
        <v>1838</v>
      </c>
      <c r="E379" s="7" t="s">
        <v>4102</v>
      </c>
      <c r="N379" s="13" t="s">
        <v>382</v>
      </c>
      <c r="O379" s="13" t="s">
        <v>2240</v>
      </c>
      <c r="U379" s="37">
        <v>44655</v>
      </c>
      <c r="V379" t="s">
        <v>940</v>
      </c>
      <c r="W379">
        <v>44655</v>
      </c>
    </row>
    <row r="380" spans="2:23">
      <c r="B380" s="7">
        <v>100011</v>
      </c>
      <c r="C380" s="7" t="s">
        <v>4847</v>
      </c>
      <c r="D380" s="7" t="s">
        <v>1838</v>
      </c>
      <c r="E380" s="7" t="s">
        <v>4102</v>
      </c>
      <c r="N380" s="13" t="s">
        <v>389</v>
      </c>
      <c r="O380" s="13" t="s">
        <v>1520</v>
      </c>
      <c r="U380" s="37">
        <v>44656</v>
      </c>
      <c r="V380" t="s">
        <v>941</v>
      </c>
      <c r="W380">
        <v>44656</v>
      </c>
    </row>
    <row r="381" spans="2:23">
      <c r="B381" s="7">
        <v>939</v>
      </c>
      <c r="C381" s="7" t="s">
        <v>4888</v>
      </c>
      <c r="D381" s="7" t="s">
        <v>1799</v>
      </c>
      <c r="E381" s="7" t="s">
        <v>1799</v>
      </c>
      <c r="N381" s="13" t="s">
        <v>451</v>
      </c>
      <c r="O381" s="13" t="s">
        <v>1556</v>
      </c>
      <c r="U381" s="37">
        <v>44657</v>
      </c>
      <c r="V381" t="s">
        <v>942</v>
      </c>
      <c r="W381">
        <v>44657</v>
      </c>
    </row>
    <row r="382" spans="2:23">
      <c r="B382" s="13">
        <v>967</v>
      </c>
      <c r="C382" s="7" t="s">
        <v>5031</v>
      </c>
      <c r="D382" s="7" t="s">
        <v>1800</v>
      </c>
      <c r="E382" s="7" t="s">
        <v>1801</v>
      </c>
      <c r="N382" s="13" t="s">
        <v>437</v>
      </c>
      <c r="O382" s="13" t="s">
        <v>1561</v>
      </c>
      <c r="U382" s="37">
        <v>44658</v>
      </c>
      <c r="V382" t="s">
        <v>943</v>
      </c>
      <c r="W382">
        <v>44658</v>
      </c>
    </row>
    <row r="383" spans="2:23">
      <c r="B383" s="13">
        <v>969</v>
      </c>
      <c r="C383" s="7" t="s">
        <v>5032</v>
      </c>
      <c r="D383" s="7" t="s">
        <v>5035</v>
      </c>
      <c r="E383" s="7" t="s">
        <v>1806</v>
      </c>
      <c r="N383" s="13" t="s">
        <v>397</v>
      </c>
      <c r="O383" s="13" t="s">
        <v>124</v>
      </c>
      <c r="U383" s="37">
        <v>44659</v>
      </c>
      <c r="V383" t="s">
        <v>946</v>
      </c>
      <c r="W383">
        <v>44659</v>
      </c>
    </row>
    <row r="384" spans="2:23">
      <c r="B384" s="13">
        <v>970</v>
      </c>
      <c r="C384" s="7" t="s">
        <v>4922</v>
      </c>
      <c r="D384" s="7" t="s">
        <v>3422</v>
      </c>
      <c r="E384" s="7" t="s">
        <v>1809</v>
      </c>
      <c r="N384" s="13" t="s">
        <v>561</v>
      </c>
      <c r="O384" s="13" t="s">
        <v>138</v>
      </c>
      <c r="U384" s="37">
        <v>44660</v>
      </c>
      <c r="V384" t="s">
        <v>947</v>
      </c>
      <c r="W384">
        <v>44660</v>
      </c>
    </row>
    <row r="385" spans="2:23">
      <c r="B385" s="13">
        <v>971</v>
      </c>
      <c r="C385" s="7" t="s">
        <v>5033</v>
      </c>
      <c r="D385" s="7" t="s">
        <v>5034</v>
      </c>
      <c r="E385" s="7" t="s">
        <v>1806</v>
      </c>
      <c r="N385" s="13" t="s">
        <v>2271</v>
      </c>
      <c r="O385" s="13" t="s">
        <v>2164</v>
      </c>
      <c r="U385" s="37">
        <v>44661</v>
      </c>
      <c r="V385" t="s">
        <v>948</v>
      </c>
      <c r="W385">
        <v>44661</v>
      </c>
    </row>
    <row r="386" spans="2:23">
      <c r="B386" s="7">
        <v>972</v>
      </c>
      <c r="C386" s="7" t="s">
        <v>4956</v>
      </c>
      <c r="D386" s="7" t="s">
        <v>4036</v>
      </c>
      <c r="E386" s="7" t="s">
        <v>1806</v>
      </c>
      <c r="N386" s="13" t="s">
        <v>425</v>
      </c>
      <c r="O386" s="13" t="s">
        <v>15</v>
      </c>
      <c r="U386" s="37">
        <v>44662</v>
      </c>
      <c r="V386" t="s">
        <v>950</v>
      </c>
      <c r="W386">
        <v>44662</v>
      </c>
    </row>
    <row r="387" spans="2:23">
      <c r="B387" s="7">
        <v>973</v>
      </c>
      <c r="C387" s="7" t="s">
        <v>5036</v>
      </c>
      <c r="D387" s="7" t="s">
        <v>4036</v>
      </c>
      <c r="E387" s="7" t="s">
        <v>1806</v>
      </c>
      <c r="N387" s="13" t="s">
        <v>504</v>
      </c>
      <c r="O387" s="13" t="s">
        <v>36</v>
      </c>
      <c r="U387" s="37">
        <v>44663</v>
      </c>
      <c r="V387" t="s">
        <v>951</v>
      </c>
      <c r="W387">
        <v>44663</v>
      </c>
    </row>
    <row r="388" spans="2:23">
      <c r="B388" s="7">
        <v>100013</v>
      </c>
      <c r="C388" s="7" t="s">
        <v>5060</v>
      </c>
      <c r="D388" s="7" t="s">
        <v>1838</v>
      </c>
      <c r="E388" s="7" t="s">
        <v>4102</v>
      </c>
      <c r="N388" s="13" t="s">
        <v>2272</v>
      </c>
      <c r="O388" s="13" t="s">
        <v>2166</v>
      </c>
      <c r="U388" s="37">
        <v>44664</v>
      </c>
      <c r="V388" t="s">
        <v>953</v>
      </c>
      <c r="W388">
        <v>44664</v>
      </c>
    </row>
    <row r="389" spans="2:23">
      <c r="B389" s="7">
        <v>100014</v>
      </c>
      <c r="C389" s="7" t="s">
        <v>5061</v>
      </c>
      <c r="D389" s="7" t="s">
        <v>1838</v>
      </c>
      <c r="E389" s="7" t="s">
        <v>4102</v>
      </c>
      <c r="N389" s="13" t="s">
        <v>492</v>
      </c>
      <c r="O389" s="13" t="s">
        <v>18</v>
      </c>
      <c r="U389" s="37">
        <v>44665</v>
      </c>
      <c r="V389" t="s">
        <v>954</v>
      </c>
      <c r="W389">
        <v>44665</v>
      </c>
    </row>
    <row r="390" spans="2:23">
      <c r="B390" s="7">
        <v>975</v>
      </c>
      <c r="C390" s="7" t="s">
        <v>5071</v>
      </c>
      <c r="D390" s="7" t="s">
        <v>5072</v>
      </c>
      <c r="E390" s="7" t="s">
        <v>1901</v>
      </c>
      <c r="N390" s="13" t="s">
        <v>631</v>
      </c>
      <c r="O390" s="13" t="s">
        <v>632</v>
      </c>
      <c r="U390" s="37">
        <v>44666</v>
      </c>
      <c r="V390" t="s">
        <v>957</v>
      </c>
      <c r="W390">
        <v>44666</v>
      </c>
    </row>
    <row r="391" spans="2:23">
      <c r="B391" s="7">
        <v>100015</v>
      </c>
      <c r="C391" s="7" t="s">
        <v>5183</v>
      </c>
      <c r="D391" s="7" t="s">
        <v>1838</v>
      </c>
      <c r="E391" s="7" t="s">
        <v>4102</v>
      </c>
      <c r="N391" s="13" t="s">
        <v>460</v>
      </c>
      <c r="O391" s="13" t="s">
        <v>31</v>
      </c>
      <c r="U391" s="37">
        <v>44667</v>
      </c>
      <c r="V391" t="s">
        <v>958</v>
      </c>
      <c r="W391">
        <v>44667</v>
      </c>
    </row>
    <row r="392" spans="2:23">
      <c r="B392" s="7"/>
      <c r="C392" s="7"/>
      <c r="D392" s="7"/>
      <c r="E392" s="7"/>
      <c r="N392" s="13" t="s">
        <v>380</v>
      </c>
      <c r="O392" s="13" t="s">
        <v>7</v>
      </c>
      <c r="U392" s="37">
        <v>44668</v>
      </c>
      <c r="V392" t="s">
        <v>959</v>
      </c>
      <c r="W392">
        <v>44668</v>
      </c>
    </row>
    <row r="393" spans="2:23">
      <c r="B393" s="7"/>
      <c r="C393" s="7"/>
      <c r="D393" s="7"/>
      <c r="E393" s="7"/>
      <c r="N393" s="13" t="s">
        <v>2273</v>
      </c>
      <c r="O393" s="13" t="s">
        <v>2169</v>
      </c>
      <c r="U393" s="37">
        <v>44669</v>
      </c>
      <c r="V393" t="s">
        <v>960</v>
      </c>
      <c r="W393">
        <v>44669</v>
      </c>
    </row>
    <row r="394" spans="2:23">
      <c r="B394" s="7"/>
      <c r="C394" s="7"/>
      <c r="D394" s="7"/>
      <c r="E394" s="7"/>
      <c r="N394" s="13" t="s">
        <v>379</v>
      </c>
      <c r="O394" s="13" t="s">
        <v>180</v>
      </c>
      <c r="U394" s="37">
        <v>44670</v>
      </c>
      <c r="V394" t="s">
        <v>962</v>
      </c>
      <c r="W394">
        <v>44670</v>
      </c>
    </row>
    <row r="395" spans="2:23">
      <c r="B395" s="7"/>
      <c r="C395" s="7"/>
      <c r="D395" s="7"/>
      <c r="E395" s="7"/>
      <c r="N395" s="13" t="s">
        <v>375</v>
      </c>
      <c r="O395" s="13" t="s">
        <v>22</v>
      </c>
      <c r="U395" s="37">
        <v>44671</v>
      </c>
      <c r="V395" t="s">
        <v>964</v>
      </c>
      <c r="W395">
        <v>44671</v>
      </c>
    </row>
    <row r="396" spans="2:23">
      <c r="N396" s="13" t="s">
        <v>407</v>
      </c>
      <c r="O396" s="13" t="s">
        <v>168</v>
      </c>
      <c r="U396" s="37">
        <v>44672</v>
      </c>
      <c r="V396" t="s">
        <v>965</v>
      </c>
      <c r="W396">
        <v>44672</v>
      </c>
    </row>
    <row r="397" spans="2:23">
      <c r="N397" s="13" t="s">
        <v>506</v>
      </c>
      <c r="O397" s="13" t="s">
        <v>507</v>
      </c>
      <c r="U397" s="37">
        <v>44673</v>
      </c>
      <c r="V397" t="s">
        <v>966</v>
      </c>
      <c r="W397">
        <v>44673</v>
      </c>
    </row>
    <row r="398" spans="2:23">
      <c r="N398" s="13" t="s">
        <v>377</v>
      </c>
      <c r="O398" s="13" t="s">
        <v>2</v>
      </c>
      <c r="U398" s="37">
        <v>44674</v>
      </c>
      <c r="V398" t="s">
        <v>967</v>
      </c>
      <c r="W398">
        <v>44674</v>
      </c>
    </row>
    <row r="399" spans="2:23">
      <c r="N399" s="13" t="s">
        <v>384</v>
      </c>
      <c r="O399" s="13" t="s">
        <v>255</v>
      </c>
      <c r="U399" s="37">
        <v>44675</v>
      </c>
      <c r="V399" t="s">
        <v>969</v>
      </c>
      <c r="W399">
        <v>44675</v>
      </c>
    </row>
    <row r="400" spans="2:23">
      <c r="N400" s="13" t="s">
        <v>1045</v>
      </c>
      <c r="O400" s="13" t="s">
        <v>1046</v>
      </c>
      <c r="U400" s="37">
        <v>44676</v>
      </c>
      <c r="V400" t="s">
        <v>970</v>
      </c>
      <c r="W400">
        <v>44676</v>
      </c>
    </row>
    <row r="401" spans="14:23">
      <c r="N401" s="13" t="s">
        <v>563</v>
      </c>
      <c r="O401" s="13" t="s">
        <v>564</v>
      </c>
      <c r="U401" s="37">
        <v>44677</v>
      </c>
      <c r="V401" t="s">
        <v>971</v>
      </c>
      <c r="W401">
        <v>44677</v>
      </c>
    </row>
    <row r="402" spans="14:23">
      <c r="N402" s="13" t="s">
        <v>433</v>
      </c>
      <c r="O402" s="13" t="s">
        <v>38</v>
      </c>
      <c r="U402" s="37">
        <v>44678</v>
      </c>
      <c r="V402" t="s">
        <v>973</v>
      </c>
      <c r="W402">
        <v>44678</v>
      </c>
    </row>
    <row r="403" spans="14:23">
      <c r="N403" s="13" t="s">
        <v>2274</v>
      </c>
      <c r="O403" s="13" t="s">
        <v>2174</v>
      </c>
      <c r="U403" s="37">
        <v>44679</v>
      </c>
      <c r="V403" t="s">
        <v>975</v>
      </c>
      <c r="W403">
        <v>44679</v>
      </c>
    </row>
    <row r="404" spans="14:23">
      <c r="N404" s="13" t="s">
        <v>556</v>
      </c>
      <c r="O404" s="13" t="s">
        <v>840</v>
      </c>
      <c r="U404" s="37">
        <v>44680</v>
      </c>
      <c r="V404" t="s">
        <v>976</v>
      </c>
      <c r="W404">
        <v>44680</v>
      </c>
    </row>
    <row r="405" spans="14:23">
      <c r="N405" s="13" t="s">
        <v>429</v>
      </c>
      <c r="O405" s="13" t="s">
        <v>276</v>
      </c>
      <c r="U405" s="37">
        <v>44681</v>
      </c>
      <c r="V405" t="s">
        <v>977</v>
      </c>
      <c r="W405">
        <v>44681</v>
      </c>
    </row>
    <row r="406" spans="14:23">
      <c r="N406" s="13" t="s">
        <v>511</v>
      </c>
      <c r="O406" s="13" t="s">
        <v>108</v>
      </c>
      <c r="U406" s="37">
        <v>44682</v>
      </c>
      <c r="V406" t="s">
        <v>979</v>
      </c>
      <c r="W406">
        <v>44682</v>
      </c>
    </row>
    <row r="407" spans="14:23">
      <c r="N407" s="13" t="s">
        <v>399</v>
      </c>
      <c r="O407" s="13" t="s">
        <v>113</v>
      </c>
      <c r="U407" s="37">
        <v>44683</v>
      </c>
      <c r="V407" t="s">
        <v>980</v>
      </c>
      <c r="W407">
        <v>44683</v>
      </c>
    </row>
    <row r="408" spans="14:23">
      <c r="N408" s="13" t="s">
        <v>599</v>
      </c>
      <c r="O408" s="13" t="s">
        <v>223</v>
      </c>
      <c r="U408" s="37">
        <v>44684</v>
      </c>
      <c r="V408" t="s">
        <v>981</v>
      </c>
      <c r="W408">
        <v>44684</v>
      </c>
    </row>
    <row r="409" spans="14:23">
      <c r="N409" s="13" t="s">
        <v>568</v>
      </c>
      <c r="O409" s="13" t="s">
        <v>339</v>
      </c>
      <c r="U409" s="37">
        <v>44685</v>
      </c>
      <c r="V409" t="s">
        <v>983</v>
      </c>
      <c r="W409">
        <v>44685</v>
      </c>
    </row>
    <row r="410" spans="14:23">
      <c r="N410" s="13" t="s">
        <v>773</v>
      </c>
      <c r="O410" s="13" t="s">
        <v>2176</v>
      </c>
      <c r="U410" s="37">
        <v>44686</v>
      </c>
      <c r="V410" t="s">
        <v>984</v>
      </c>
      <c r="W410">
        <v>44686</v>
      </c>
    </row>
    <row r="411" spans="14:23">
      <c r="N411" s="13" t="s">
        <v>445</v>
      </c>
      <c r="O411" s="13" t="s">
        <v>2176</v>
      </c>
      <c r="U411" s="37">
        <v>44687</v>
      </c>
      <c r="V411" t="s">
        <v>986</v>
      </c>
      <c r="W411">
        <v>44687</v>
      </c>
    </row>
    <row r="412" spans="14:23">
      <c r="N412" s="13" t="s">
        <v>557</v>
      </c>
      <c r="O412" s="13" t="s">
        <v>135</v>
      </c>
      <c r="U412" s="37">
        <v>44688</v>
      </c>
      <c r="V412" t="s">
        <v>987</v>
      </c>
      <c r="W412">
        <v>44688</v>
      </c>
    </row>
    <row r="413" spans="14:23">
      <c r="N413" s="13" t="s">
        <v>550</v>
      </c>
      <c r="O413" s="13" t="s">
        <v>12</v>
      </c>
      <c r="U413" s="37">
        <v>44689</v>
      </c>
      <c r="V413" t="s">
        <v>988</v>
      </c>
      <c r="W413">
        <v>44689</v>
      </c>
    </row>
    <row r="414" spans="14:23">
      <c r="N414" s="13" t="s">
        <v>626</v>
      </c>
      <c r="O414" s="13" t="s">
        <v>627</v>
      </c>
      <c r="U414" s="37">
        <v>44690</v>
      </c>
      <c r="V414" t="s">
        <v>989</v>
      </c>
      <c r="W414">
        <v>44690</v>
      </c>
    </row>
    <row r="415" spans="14:23">
      <c r="N415" s="13" t="s">
        <v>390</v>
      </c>
      <c r="O415" s="13" t="s">
        <v>62</v>
      </c>
      <c r="U415" s="37">
        <v>44691</v>
      </c>
      <c r="V415" t="s">
        <v>991</v>
      </c>
      <c r="W415">
        <v>44691</v>
      </c>
    </row>
    <row r="416" spans="14:23">
      <c r="N416" s="13" t="s">
        <v>464</v>
      </c>
      <c r="O416" s="13" t="s">
        <v>256</v>
      </c>
      <c r="U416" s="37">
        <v>44692</v>
      </c>
      <c r="V416" t="s">
        <v>992</v>
      </c>
      <c r="W416">
        <v>44692</v>
      </c>
    </row>
    <row r="417" spans="14:23">
      <c r="N417" s="13" t="s">
        <v>2275</v>
      </c>
      <c r="O417" s="13" t="s">
        <v>2179</v>
      </c>
      <c r="U417" s="37">
        <v>44693</v>
      </c>
      <c r="V417" t="s">
        <v>993</v>
      </c>
      <c r="W417">
        <v>44693</v>
      </c>
    </row>
    <row r="418" spans="14:23">
      <c r="N418" s="13" t="s">
        <v>2276</v>
      </c>
      <c r="O418" s="13" t="s">
        <v>2181</v>
      </c>
      <c r="U418" s="37">
        <v>44694</v>
      </c>
      <c r="V418" t="s">
        <v>994</v>
      </c>
      <c r="W418">
        <v>44694</v>
      </c>
    </row>
    <row r="419" spans="14:23">
      <c r="N419" s="13" t="s">
        <v>440</v>
      </c>
      <c r="O419" s="13" t="s">
        <v>58</v>
      </c>
      <c r="U419" s="37">
        <v>44695</v>
      </c>
      <c r="V419" t="s">
        <v>995</v>
      </c>
      <c r="W419">
        <v>44695</v>
      </c>
    </row>
    <row r="420" spans="14:23">
      <c r="N420" s="13" t="s">
        <v>439</v>
      </c>
      <c r="O420" s="13" t="s">
        <v>60</v>
      </c>
      <c r="U420" s="37">
        <v>44696</v>
      </c>
      <c r="V420" t="s">
        <v>996</v>
      </c>
      <c r="W420">
        <v>44696</v>
      </c>
    </row>
    <row r="421" spans="14:23">
      <c r="N421" s="13" t="s">
        <v>438</v>
      </c>
      <c r="O421" s="13" t="s">
        <v>151</v>
      </c>
      <c r="U421" s="37">
        <v>44697</v>
      </c>
      <c r="V421" t="s">
        <v>1000</v>
      </c>
      <c r="W421">
        <v>44697</v>
      </c>
    </row>
    <row r="422" spans="14:23">
      <c r="N422" s="13" t="s">
        <v>441</v>
      </c>
      <c r="O422" s="13" t="s">
        <v>55</v>
      </c>
      <c r="U422" s="37">
        <v>44698</v>
      </c>
      <c r="V422" t="s">
        <v>1002</v>
      </c>
      <c r="W422">
        <v>44698</v>
      </c>
    </row>
    <row r="423" spans="14:23">
      <c r="N423" s="13" t="s">
        <v>388</v>
      </c>
      <c r="O423" s="13" t="s">
        <v>53</v>
      </c>
      <c r="U423" s="37">
        <v>44699</v>
      </c>
      <c r="V423" t="s">
        <v>1004</v>
      </c>
      <c r="W423">
        <v>44699</v>
      </c>
    </row>
    <row r="424" spans="14:23">
      <c r="N424" s="13" t="s">
        <v>465</v>
      </c>
      <c r="O424" s="13" t="s">
        <v>466</v>
      </c>
      <c r="U424" s="37">
        <v>44700</v>
      </c>
      <c r="V424" t="s">
        <v>1006</v>
      </c>
      <c r="W424">
        <v>44700</v>
      </c>
    </row>
    <row r="425" spans="14:23">
      <c r="N425" s="13" t="s">
        <v>488</v>
      </c>
      <c r="O425" s="13" t="s">
        <v>95</v>
      </c>
      <c r="U425" s="37">
        <v>44701</v>
      </c>
      <c r="V425" t="s">
        <v>1007</v>
      </c>
      <c r="W425">
        <v>44701</v>
      </c>
    </row>
    <row r="426" spans="14:23">
      <c r="N426" s="13" t="s">
        <v>473</v>
      </c>
      <c r="O426" s="13" t="s">
        <v>474</v>
      </c>
      <c r="U426" s="37">
        <v>44702</v>
      </c>
      <c r="V426" t="s">
        <v>1008</v>
      </c>
      <c r="W426">
        <v>44702</v>
      </c>
    </row>
    <row r="427" spans="14:23">
      <c r="N427" s="13" t="s">
        <v>2277</v>
      </c>
      <c r="O427" s="13" t="s">
        <v>2188</v>
      </c>
      <c r="U427" s="37">
        <v>44703</v>
      </c>
      <c r="V427" t="s">
        <v>1009</v>
      </c>
      <c r="W427">
        <v>44703</v>
      </c>
    </row>
    <row r="428" spans="14:23">
      <c r="N428" s="13" t="s">
        <v>415</v>
      </c>
      <c r="O428" s="13" t="s">
        <v>111</v>
      </c>
      <c r="U428" s="37">
        <v>44704</v>
      </c>
      <c r="V428" t="s">
        <v>1011</v>
      </c>
      <c r="W428">
        <v>44704</v>
      </c>
    </row>
    <row r="429" spans="14:23">
      <c r="N429" s="13" t="s">
        <v>793</v>
      </c>
      <c r="O429" s="13" t="s">
        <v>794</v>
      </c>
      <c r="U429" s="37">
        <v>44705</v>
      </c>
      <c r="V429" t="s">
        <v>1012</v>
      </c>
      <c r="W429">
        <v>44705</v>
      </c>
    </row>
    <row r="430" spans="14:23">
      <c r="N430" s="13" t="s">
        <v>788</v>
      </c>
      <c r="O430" s="13" t="s">
        <v>789</v>
      </c>
      <c r="U430" s="37">
        <v>44706</v>
      </c>
      <c r="V430" t="s">
        <v>1014</v>
      </c>
      <c r="W430">
        <v>44706</v>
      </c>
    </row>
    <row r="431" spans="14:23">
      <c r="N431" s="13" t="s">
        <v>839</v>
      </c>
      <c r="O431" s="13" t="s">
        <v>840</v>
      </c>
      <c r="U431" s="37">
        <v>44707</v>
      </c>
      <c r="V431" t="s">
        <v>1015</v>
      </c>
      <c r="W431">
        <v>44707</v>
      </c>
    </row>
    <row r="432" spans="14:23">
      <c r="N432" s="13" t="s">
        <v>571</v>
      </c>
      <c r="O432" s="13" t="s">
        <v>229</v>
      </c>
      <c r="U432" s="37">
        <v>44708</v>
      </c>
      <c r="V432" t="s">
        <v>1016</v>
      </c>
      <c r="W432">
        <v>44708</v>
      </c>
    </row>
    <row r="433" spans="14:23">
      <c r="N433" s="13" t="s">
        <v>645</v>
      </c>
      <c r="O433" s="13" t="s">
        <v>646</v>
      </c>
      <c r="U433" s="37">
        <v>44709</v>
      </c>
      <c r="V433" t="s">
        <v>1018</v>
      </c>
      <c r="W433">
        <v>44709</v>
      </c>
    </row>
    <row r="434" spans="14:23">
      <c r="N434" s="13" t="s">
        <v>514</v>
      </c>
      <c r="O434" s="13" t="s">
        <v>450</v>
      </c>
      <c r="U434" s="37">
        <v>44710</v>
      </c>
      <c r="V434" t="s">
        <v>1019</v>
      </c>
      <c r="W434">
        <v>44710</v>
      </c>
    </row>
    <row r="435" spans="14:23">
      <c r="N435" s="13" t="s">
        <v>417</v>
      </c>
      <c r="O435" s="13" t="s">
        <v>207</v>
      </c>
      <c r="U435" s="37">
        <v>44711</v>
      </c>
      <c r="V435" t="s">
        <v>1020</v>
      </c>
      <c r="W435">
        <v>44711</v>
      </c>
    </row>
    <row r="436" spans="14:23">
      <c r="N436" s="13" t="s">
        <v>422</v>
      </c>
      <c r="O436" s="13" t="s">
        <v>2137</v>
      </c>
      <c r="U436" s="37">
        <v>44712</v>
      </c>
      <c r="V436" t="s">
        <v>1021</v>
      </c>
      <c r="W436">
        <v>44712</v>
      </c>
    </row>
    <row r="437" spans="14:23">
      <c r="N437" s="13" t="s">
        <v>668</v>
      </c>
      <c r="O437" s="13" t="s">
        <v>2207</v>
      </c>
      <c r="U437" s="37">
        <v>44713</v>
      </c>
      <c r="V437" t="s">
        <v>1022</v>
      </c>
      <c r="W437">
        <v>44713</v>
      </c>
    </row>
    <row r="438" spans="14:23">
      <c r="N438" s="13" t="s">
        <v>458</v>
      </c>
      <c r="O438" s="13" t="s">
        <v>2137</v>
      </c>
      <c r="U438" s="37">
        <v>44714</v>
      </c>
      <c r="V438" t="s">
        <v>1024</v>
      </c>
      <c r="W438">
        <v>44714</v>
      </c>
    </row>
    <row r="439" spans="14:23">
      <c r="N439" s="13" t="s">
        <v>14</v>
      </c>
      <c r="O439" s="13" t="s">
        <v>15</v>
      </c>
      <c r="U439" s="37">
        <v>44715</v>
      </c>
      <c r="V439" t="s">
        <v>1025</v>
      </c>
      <c r="W439">
        <v>44715</v>
      </c>
    </row>
    <row r="440" spans="14:23">
      <c r="N440" s="13" t="s">
        <v>316</v>
      </c>
      <c r="O440" s="13" t="s">
        <v>2155</v>
      </c>
      <c r="U440" s="37">
        <v>44716</v>
      </c>
      <c r="V440" t="s">
        <v>1026</v>
      </c>
      <c r="W440">
        <v>44716</v>
      </c>
    </row>
    <row r="441" spans="14:23">
      <c r="N441" s="13" t="s">
        <v>14</v>
      </c>
      <c r="O441" s="13" t="s">
        <v>2278</v>
      </c>
      <c r="U441" s="37">
        <v>44717</v>
      </c>
      <c r="V441" t="s">
        <v>1027</v>
      </c>
      <c r="W441">
        <v>44717</v>
      </c>
    </row>
    <row r="442" spans="14:23">
      <c r="N442" s="13" t="s">
        <v>217</v>
      </c>
      <c r="O442" s="13" t="s">
        <v>218</v>
      </c>
      <c r="U442" s="37">
        <v>44718</v>
      </c>
      <c r="V442" t="s">
        <v>1028</v>
      </c>
      <c r="W442">
        <v>44718</v>
      </c>
    </row>
    <row r="443" spans="14:23">
      <c r="N443" s="13" t="s">
        <v>275</v>
      </c>
      <c r="O443" s="13" t="s">
        <v>276</v>
      </c>
      <c r="U443" s="37">
        <v>44719</v>
      </c>
      <c r="V443" t="s">
        <v>1029</v>
      </c>
      <c r="W443">
        <v>44719</v>
      </c>
    </row>
    <row r="444" spans="14:23">
      <c r="N444" s="13" t="s">
        <v>357</v>
      </c>
      <c r="O444" s="13" t="s">
        <v>358</v>
      </c>
      <c r="U444" s="37">
        <v>44720</v>
      </c>
      <c r="V444" t="s">
        <v>1031</v>
      </c>
      <c r="W444">
        <v>44720</v>
      </c>
    </row>
    <row r="445" spans="14:23">
      <c r="N445" s="13" t="s">
        <v>391</v>
      </c>
      <c r="O445" s="13" t="s">
        <v>2279</v>
      </c>
      <c r="U445" s="37">
        <v>44721</v>
      </c>
      <c r="V445" t="s">
        <v>1032</v>
      </c>
      <c r="W445">
        <v>44721</v>
      </c>
    </row>
    <row r="446" spans="14:23">
      <c r="N446" s="13" t="s">
        <v>392</v>
      </c>
      <c r="O446" s="13" t="s">
        <v>2229</v>
      </c>
      <c r="U446" s="37">
        <v>44722</v>
      </c>
      <c r="V446" t="s">
        <v>1033</v>
      </c>
      <c r="W446">
        <v>44722</v>
      </c>
    </row>
    <row r="447" spans="14:23">
      <c r="N447" s="13" t="s">
        <v>394</v>
      </c>
      <c r="O447" s="13" t="s">
        <v>2279</v>
      </c>
      <c r="U447" s="37">
        <v>44723</v>
      </c>
      <c r="V447" t="s">
        <v>1034</v>
      </c>
      <c r="W447">
        <v>44723</v>
      </c>
    </row>
    <row r="448" spans="14:23">
      <c r="N448" s="13" t="s">
        <v>402</v>
      </c>
      <c r="O448" s="13" t="s">
        <v>2129</v>
      </c>
      <c r="U448" s="37">
        <v>44724</v>
      </c>
      <c r="V448" t="s">
        <v>1035</v>
      </c>
      <c r="W448">
        <v>44724</v>
      </c>
    </row>
    <row r="449" spans="14:23">
      <c r="N449" s="13" t="s">
        <v>427</v>
      </c>
      <c r="O449" s="13" t="s">
        <v>2129</v>
      </c>
      <c r="U449" s="37">
        <v>44725</v>
      </c>
      <c r="V449" t="s">
        <v>1036</v>
      </c>
      <c r="W449">
        <v>44725</v>
      </c>
    </row>
    <row r="450" spans="14:23">
      <c r="N450" s="13" t="s">
        <v>434</v>
      </c>
      <c r="O450" s="13" t="s">
        <v>2129</v>
      </c>
      <c r="U450" s="37">
        <v>44726</v>
      </c>
      <c r="V450" t="s">
        <v>1038</v>
      </c>
      <c r="W450">
        <v>44726</v>
      </c>
    </row>
    <row r="451" spans="14:23">
      <c r="N451" s="13" t="s">
        <v>444</v>
      </c>
      <c r="O451" s="13" t="s">
        <v>2129</v>
      </c>
      <c r="U451" s="37">
        <v>44727</v>
      </c>
      <c r="V451" t="s">
        <v>1039</v>
      </c>
      <c r="W451">
        <v>44727</v>
      </c>
    </row>
    <row r="452" spans="14:23">
      <c r="N452" s="13" t="s">
        <v>453</v>
      </c>
      <c r="O452" s="13" t="s">
        <v>2280</v>
      </c>
      <c r="U452" s="37">
        <v>44728</v>
      </c>
      <c r="V452" t="s">
        <v>1040</v>
      </c>
      <c r="W452">
        <v>44728</v>
      </c>
    </row>
    <row r="453" spans="14:23">
      <c r="N453" s="13" t="s">
        <v>454</v>
      </c>
      <c r="O453" s="13" t="s">
        <v>2281</v>
      </c>
      <c r="U453" s="37">
        <v>44729</v>
      </c>
      <c r="V453" t="s">
        <v>1041</v>
      </c>
      <c r="W453">
        <v>44729</v>
      </c>
    </row>
    <row r="454" spans="14:23">
      <c r="N454" s="13" t="s">
        <v>462</v>
      </c>
      <c r="O454" s="13" t="s">
        <v>2137</v>
      </c>
      <c r="U454" s="37">
        <v>44730</v>
      </c>
      <c r="V454" t="s">
        <v>1042</v>
      </c>
      <c r="W454">
        <v>44730</v>
      </c>
    </row>
    <row r="455" spans="14:23">
      <c r="N455" s="13" t="s">
        <v>468</v>
      </c>
      <c r="O455" s="13" t="s">
        <v>2119</v>
      </c>
      <c r="U455" s="37">
        <v>44731</v>
      </c>
      <c r="V455" t="s">
        <v>1043</v>
      </c>
      <c r="W455">
        <v>44731</v>
      </c>
    </row>
    <row r="456" spans="14:23">
      <c r="N456" s="13" t="s">
        <v>472</v>
      </c>
      <c r="O456" s="13" t="s">
        <v>2137</v>
      </c>
      <c r="U456" s="37">
        <v>44732</v>
      </c>
      <c r="V456" t="s">
        <v>1044</v>
      </c>
      <c r="W456">
        <v>44732</v>
      </c>
    </row>
    <row r="457" spans="14:23">
      <c r="N457" s="13" t="s">
        <v>495</v>
      </c>
      <c r="O457" s="13" t="s">
        <v>2119</v>
      </c>
      <c r="U457" s="37">
        <v>44733</v>
      </c>
      <c r="V457" t="s">
        <v>1048</v>
      </c>
      <c r="W457">
        <v>44733</v>
      </c>
    </row>
    <row r="458" spans="14:23">
      <c r="N458" s="13" t="s">
        <v>502</v>
      </c>
      <c r="O458" s="13" t="s">
        <v>2129</v>
      </c>
      <c r="U458" s="37">
        <v>44734</v>
      </c>
      <c r="V458" t="s">
        <v>1049</v>
      </c>
      <c r="W458">
        <v>44734</v>
      </c>
    </row>
    <row r="459" spans="14:23">
      <c r="N459" s="13" t="s">
        <v>528</v>
      </c>
      <c r="O459" s="13" t="s">
        <v>2119</v>
      </c>
      <c r="U459" s="37">
        <v>44735</v>
      </c>
      <c r="V459" t="s">
        <v>1052</v>
      </c>
      <c r="W459">
        <v>44735</v>
      </c>
    </row>
    <row r="460" spans="14:23">
      <c r="N460" s="13" t="s">
        <v>548</v>
      </c>
      <c r="O460" s="13" t="s">
        <v>549</v>
      </c>
      <c r="U460" s="37">
        <v>44736</v>
      </c>
      <c r="V460" t="s">
        <v>1053</v>
      </c>
      <c r="W460">
        <v>44736</v>
      </c>
    </row>
    <row r="461" spans="14:23">
      <c r="N461" s="13" t="s">
        <v>552</v>
      </c>
      <c r="O461" s="13" t="s">
        <v>2282</v>
      </c>
      <c r="U461" s="37">
        <v>44737</v>
      </c>
      <c r="V461" t="s">
        <v>1055</v>
      </c>
      <c r="W461">
        <v>44737</v>
      </c>
    </row>
    <row r="462" spans="14:23">
      <c r="N462" s="13" t="s">
        <v>554</v>
      </c>
      <c r="O462" s="13" t="s">
        <v>2119</v>
      </c>
      <c r="U462" s="37">
        <v>44738</v>
      </c>
      <c r="V462" t="s">
        <v>1057</v>
      </c>
      <c r="W462">
        <v>44738</v>
      </c>
    </row>
    <row r="463" spans="14:23">
      <c r="N463" s="13" t="s">
        <v>590</v>
      </c>
      <c r="O463" s="13" t="s">
        <v>2229</v>
      </c>
      <c r="U463" s="37">
        <v>44739</v>
      </c>
      <c r="V463" t="s">
        <v>1060</v>
      </c>
      <c r="W463">
        <v>44739</v>
      </c>
    </row>
    <row r="464" spans="14:23">
      <c r="N464" s="13" t="s">
        <v>592</v>
      </c>
      <c r="O464" s="13" t="s">
        <v>2115</v>
      </c>
      <c r="U464" s="37">
        <v>44740</v>
      </c>
      <c r="V464" t="s">
        <v>1061</v>
      </c>
      <c r="W464">
        <v>44740</v>
      </c>
    </row>
    <row r="465" spans="14:23">
      <c r="N465" s="13" t="s">
        <v>594</v>
      </c>
      <c r="O465" s="13" t="s">
        <v>2138</v>
      </c>
      <c r="U465" s="37">
        <v>44741</v>
      </c>
      <c r="V465" t="s">
        <v>1062</v>
      </c>
      <c r="W465">
        <v>44741</v>
      </c>
    </row>
    <row r="466" spans="14:23">
      <c r="N466" s="13" t="s">
        <v>601</v>
      </c>
      <c r="O466" s="13" t="s">
        <v>2115</v>
      </c>
      <c r="U466" s="37">
        <v>44742</v>
      </c>
      <c r="V466" t="s">
        <v>1063</v>
      </c>
      <c r="W466">
        <v>44742</v>
      </c>
    </row>
    <row r="467" spans="14:23">
      <c r="N467" s="13" t="s">
        <v>633</v>
      </c>
      <c r="O467" s="13" t="s">
        <v>2115</v>
      </c>
      <c r="U467" s="37">
        <v>44743</v>
      </c>
      <c r="V467" t="s">
        <v>2565</v>
      </c>
      <c r="W467">
        <v>44743</v>
      </c>
    </row>
    <row r="468" spans="14:23">
      <c r="N468" s="13" t="s">
        <v>638</v>
      </c>
      <c r="O468" s="13" t="s">
        <v>2210</v>
      </c>
      <c r="U468" s="37">
        <v>44744</v>
      </c>
      <c r="V468" t="s">
        <v>1064</v>
      </c>
      <c r="W468">
        <v>44744</v>
      </c>
    </row>
    <row r="469" spans="14:23">
      <c r="N469" s="13" t="s">
        <v>444</v>
      </c>
      <c r="O469" s="13" t="s">
        <v>646</v>
      </c>
      <c r="U469" s="37">
        <v>44745</v>
      </c>
      <c r="V469" t="s">
        <v>1066</v>
      </c>
      <c r="W469">
        <v>44745</v>
      </c>
    </row>
    <row r="470" spans="14:23">
      <c r="N470" s="13" t="s">
        <v>678</v>
      </c>
      <c r="O470" s="13" t="s">
        <v>2283</v>
      </c>
      <c r="U470" s="37">
        <v>44746</v>
      </c>
      <c r="V470" t="s">
        <v>1067</v>
      </c>
      <c r="W470">
        <v>44746</v>
      </c>
    </row>
    <row r="471" spans="14:23">
      <c r="N471" s="13" t="s">
        <v>693</v>
      </c>
      <c r="O471" s="13" t="s">
        <v>2129</v>
      </c>
      <c r="U471" s="37">
        <v>44747</v>
      </c>
      <c r="V471" t="s">
        <v>1068</v>
      </c>
      <c r="W471">
        <v>44747</v>
      </c>
    </row>
    <row r="472" spans="14:23">
      <c r="N472" s="13" t="s">
        <v>702</v>
      </c>
      <c r="O472" s="13" t="s">
        <v>2132</v>
      </c>
      <c r="U472" s="37">
        <v>44748</v>
      </c>
      <c r="V472" t="s">
        <v>1071</v>
      </c>
      <c r="W472">
        <v>44748</v>
      </c>
    </row>
    <row r="473" spans="14:23">
      <c r="N473" s="13" t="s">
        <v>705</v>
      </c>
      <c r="O473" s="13" t="s">
        <v>2209</v>
      </c>
      <c r="U473" s="37">
        <v>44749</v>
      </c>
      <c r="V473" t="s">
        <v>1074</v>
      </c>
      <c r="W473">
        <v>44749</v>
      </c>
    </row>
    <row r="474" spans="14:23">
      <c r="N474" s="13" t="s">
        <v>708</v>
      </c>
      <c r="O474" s="13" t="s">
        <v>2132</v>
      </c>
      <c r="U474" s="37">
        <v>44750</v>
      </c>
      <c r="V474" t="s">
        <v>1075</v>
      </c>
      <c r="W474">
        <v>44750</v>
      </c>
    </row>
    <row r="475" spans="14:23">
      <c r="N475" s="13" t="s">
        <v>709</v>
      </c>
      <c r="O475" s="13" t="s">
        <v>2132</v>
      </c>
      <c r="U475" s="37">
        <v>44751</v>
      </c>
      <c r="V475" t="s">
        <v>1076</v>
      </c>
      <c r="W475">
        <v>44751</v>
      </c>
    </row>
    <row r="476" spans="14:23">
      <c r="N476" s="13" t="s">
        <v>738</v>
      </c>
      <c r="O476" s="13" t="s">
        <v>2132</v>
      </c>
      <c r="U476" s="37">
        <v>44752</v>
      </c>
      <c r="V476" t="s">
        <v>2566</v>
      </c>
      <c r="W476">
        <v>44752</v>
      </c>
    </row>
    <row r="477" spans="14:23">
      <c r="N477" s="13" t="s">
        <v>770</v>
      </c>
      <c r="O477" s="13" t="s">
        <v>2284</v>
      </c>
      <c r="U477" s="37">
        <v>44753</v>
      </c>
      <c r="V477" t="s">
        <v>1077</v>
      </c>
      <c r="W477">
        <v>44753</v>
      </c>
    </row>
    <row r="478" spans="14:23">
      <c r="N478" s="13" t="s">
        <v>801</v>
      </c>
      <c r="O478" s="13" t="s">
        <v>2099</v>
      </c>
      <c r="U478" s="37">
        <v>44754</v>
      </c>
      <c r="V478" t="s">
        <v>1078</v>
      </c>
      <c r="W478">
        <v>44754</v>
      </c>
    </row>
    <row r="479" spans="14:23">
      <c r="N479" s="13" t="s">
        <v>807</v>
      </c>
      <c r="O479" s="13" t="s">
        <v>2099</v>
      </c>
      <c r="U479" s="37">
        <v>44755</v>
      </c>
      <c r="V479" t="s">
        <v>1081</v>
      </c>
      <c r="W479">
        <v>44755</v>
      </c>
    </row>
    <row r="480" spans="14:23">
      <c r="N480" s="13" t="s">
        <v>810</v>
      </c>
      <c r="O480" s="13" t="s">
        <v>2099</v>
      </c>
      <c r="U480" s="37">
        <v>44756</v>
      </c>
      <c r="V480" t="s">
        <v>1082</v>
      </c>
      <c r="W480">
        <v>44756</v>
      </c>
    </row>
    <row r="481" spans="14:23">
      <c r="N481" s="13" t="s">
        <v>811</v>
      </c>
      <c r="O481" s="13" t="s">
        <v>2099</v>
      </c>
      <c r="U481" s="37">
        <v>44757</v>
      </c>
      <c r="V481" t="s">
        <v>1083</v>
      </c>
      <c r="W481">
        <v>44757</v>
      </c>
    </row>
    <row r="482" spans="14:23">
      <c r="N482" s="13" t="s">
        <v>829</v>
      </c>
      <c r="O482" s="13" t="s">
        <v>450</v>
      </c>
      <c r="U482" s="37">
        <v>44758</v>
      </c>
      <c r="V482" t="s">
        <v>1085</v>
      </c>
      <c r="W482">
        <v>44758</v>
      </c>
    </row>
    <row r="483" spans="14:23">
      <c r="N483" s="13" t="s">
        <v>833</v>
      </c>
      <c r="O483" s="13" t="s">
        <v>2229</v>
      </c>
      <c r="U483" s="37">
        <v>44759</v>
      </c>
      <c r="V483" t="s">
        <v>1087</v>
      </c>
      <c r="W483">
        <v>44759</v>
      </c>
    </row>
    <row r="484" spans="14:23">
      <c r="N484" s="13" t="s">
        <v>845</v>
      </c>
      <c r="O484" s="13" t="s">
        <v>2285</v>
      </c>
      <c r="U484" s="37">
        <v>44760</v>
      </c>
      <c r="V484" t="s">
        <v>1092</v>
      </c>
      <c r="W484">
        <v>44760</v>
      </c>
    </row>
    <row r="485" spans="14:23">
      <c r="N485" s="13" t="s">
        <v>874</v>
      </c>
      <c r="O485" s="13" t="s">
        <v>875</v>
      </c>
      <c r="U485" s="37">
        <v>44761</v>
      </c>
      <c r="V485" t="s">
        <v>1093</v>
      </c>
      <c r="W485">
        <v>44761</v>
      </c>
    </row>
    <row r="486" spans="14:23">
      <c r="N486" s="13" t="s">
        <v>895</v>
      </c>
      <c r="O486" s="13" t="s">
        <v>2286</v>
      </c>
      <c r="U486" s="37">
        <v>44762</v>
      </c>
      <c r="V486" t="s">
        <v>1094</v>
      </c>
      <c r="W486">
        <v>44762</v>
      </c>
    </row>
    <row r="487" spans="14:23">
      <c r="N487" s="13" t="s">
        <v>952</v>
      </c>
      <c r="O487" s="13" t="s">
        <v>2229</v>
      </c>
      <c r="U487" s="37">
        <v>44763</v>
      </c>
      <c r="V487" t="s">
        <v>1095</v>
      </c>
      <c r="W487">
        <v>44763</v>
      </c>
    </row>
    <row r="488" spans="14:23">
      <c r="N488" s="13" t="s">
        <v>955</v>
      </c>
      <c r="O488" s="13" t="s">
        <v>956</v>
      </c>
      <c r="U488" s="37">
        <v>44764</v>
      </c>
      <c r="V488" t="s">
        <v>1097</v>
      </c>
      <c r="W488">
        <v>44764</v>
      </c>
    </row>
    <row r="489" spans="14:23">
      <c r="N489" s="13" t="s">
        <v>1505</v>
      </c>
      <c r="O489" s="13" t="s">
        <v>2096</v>
      </c>
      <c r="U489" s="37">
        <v>44765</v>
      </c>
      <c r="V489" t="s">
        <v>1098</v>
      </c>
      <c r="W489">
        <v>44765</v>
      </c>
    </row>
    <row r="490" spans="14:23">
      <c r="N490" s="13" t="s">
        <v>1476</v>
      </c>
      <c r="O490" s="13" t="s">
        <v>2096</v>
      </c>
      <c r="U490" s="37">
        <v>44766</v>
      </c>
      <c r="V490" t="s">
        <v>1100</v>
      </c>
      <c r="W490">
        <v>44766</v>
      </c>
    </row>
    <row r="491" spans="14:23">
      <c r="N491" s="13" t="s">
        <v>1612</v>
      </c>
      <c r="O491" s="13" t="s">
        <v>2096</v>
      </c>
      <c r="U491" s="37">
        <v>44767</v>
      </c>
      <c r="V491" t="s">
        <v>1101</v>
      </c>
      <c r="W491">
        <v>44767</v>
      </c>
    </row>
    <row r="492" spans="14:23">
      <c r="N492" s="13" t="s">
        <v>2287</v>
      </c>
      <c r="O492" s="13" t="s">
        <v>2096</v>
      </c>
      <c r="U492" s="37">
        <v>44768</v>
      </c>
      <c r="V492" t="s">
        <v>1103</v>
      </c>
      <c r="W492">
        <v>44768</v>
      </c>
    </row>
    <row r="493" spans="14:23">
      <c r="N493" s="13" t="s">
        <v>1532</v>
      </c>
      <c r="O493" s="13" t="s">
        <v>2096</v>
      </c>
      <c r="U493" s="37">
        <v>44769</v>
      </c>
      <c r="V493" t="s">
        <v>2567</v>
      </c>
      <c r="W493">
        <v>44769</v>
      </c>
    </row>
    <row r="494" spans="14:23">
      <c r="N494" s="13" t="s">
        <v>2288</v>
      </c>
      <c r="O494" s="13" t="s">
        <v>1688</v>
      </c>
      <c r="U494" s="37">
        <v>44770</v>
      </c>
      <c r="V494" t="s">
        <v>1104</v>
      </c>
      <c r="W494">
        <v>44770</v>
      </c>
    </row>
    <row r="495" spans="14:23">
      <c r="N495" s="13" t="s">
        <v>2289</v>
      </c>
      <c r="O495" s="13" t="s">
        <v>2290</v>
      </c>
      <c r="U495" s="37">
        <v>44771</v>
      </c>
      <c r="V495" t="s">
        <v>1108</v>
      </c>
      <c r="W495">
        <v>44771</v>
      </c>
    </row>
    <row r="496" spans="14:23">
      <c r="N496" s="13" t="s">
        <v>2291</v>
      </c>
      <c r="O496" s="13" t="s">
        <v>658</v>
      </c>
      <c r="U496" s="37">
        <v>44772</v>
      </c>
      <c r="V496" t="s">
        <v>1110</v>
      </c>
      <c r="W496">
        <v>44772</v>
      </c>
    </row>
    <row r="497" spans="14:23">
      <c r="N497" s="13" t="s">
        <v>2292</v>
      </c>
      <c r="O497" s="13" t="s">
        <v>2094</v>
      </c>
      <c r="U497" s="37">
        <v>44773</v>
      </c>
      <c r="V497" t="s">
        <v>1113</v>
      </c>
      <c r="W497">
        <v>44773</v>
      </c>
    </row>
    <row r="498" spans="14:23">
      <c r="N498" s="13" t="s">
        <v>2293</v>
      </c>
      <c r="O498" s="13" t="s">
        <v>2265</v>
      </c>
      <c r="U498" s="37">
        <v>44774</v>
      </c>
      <c r="V498" t="s">
        <v>1115</v>
      </c>
      <c r="W498">
        <v>44774</v>
      </c>
    </row>
    <row r="499" spans="14:23">
      <c r="N499" s="13" t="s">
        <v>2294</v>
      </c>
      <c r="O499" s="13" t="s">
        <v>945</v>
      </c>
      <c r="U499" s="37">
        <v>44775</v>
      </c>
      <c r="V499" t="s">
        <v>1116</v>
      </c>
      <c r="W499">
        <v>44775</v>
      </c>
    </row>
    <row r="500" spans="14:23">
      <c r="N500" s="13" t="s">
        <v>2295</v>
      </c>
      <c r="O500" s="13" t="s">
        <v>2205</v>
      </c>
      <c r="U500" s="37">
        <v>44776</v>
      </c>
      <c r="V500" t="s">
        <v>1118</v>
      </c>
      <c r="W500">
        <v>44776</v>
      </c>
    </row>
    <row r="501" spans="14:23">
      <c r="N501" s="13" t="s">
        <v>2296</v>
      </c>
      <c r="O501" s="13" t="s">
        <v>2297</v>
      </c>
      <c r="U501" s="37">
        <v>44777</v>
      </c>
      <c r="V501" t="s">
        <v>1120</v>
      </c>
      <c r="W501">
        <v>44777</v>
      </c>
    </row>
    <row r="502" spans="14:23">
      <c r="N502" s="13" t="s">
        <v>2298</v>
      </c>
      <c r="O502" s="13" t="s">
        <v>2299</v>
      </c>
      <c r="U502" s="37">
        <v>44778</v>
      </c>
      <c r="V502" t="s">
        <v>1121</v>
      </c>
      <c r="W502">
        <v>44778</v>
      </c>
    </row>
    <row r="503" spans="14:23">
      <c r="N503" s="13" t="s">
        <v>1493</v>
      </c>
      <c r="O503" s="13" t="s">
        <v>2119</v>
      </c>
      <c r="U503" s="37">
        <v>44779</v>
      </c>
      <c r="V503" t="s">
        <v>1122</v>
      </c>
      <c r="W503">
        <v>44779</v>
      </c>
    </row>
    <row r="504" spans="14:23">
      <c r="N504" s="13" t="s">
        <v>1443</v>
      </c>
      <c r="O504" s="13" t="s">
        <v>2119</v>
      </c>
      <c r="U504" s="37">
        <v>44780</v>
      </c>
      <c r="V504" t="s">
        <v>2568</v>
      </c>
      <c r="W504">
        <v>44780</v>
      </c>
    </row>
    <row r="505" spans="14:23">
      <c r="N505" s="13" t="s">
        <v>1533</v>
      </c>
      <c r="O505" s="13" t="s">
        <v>2119</v>
      </c>
      <c r="U505" s="37">
        <v>44781</v>
      </c>
      <c r="V505" t="s">
        <v>2569</v>
      </c>
      <c r="W505">
        <v>44781</v>
      </c>
    </row>
    <row r="506" spans="14:23">
      <c r="N506" s="13" t="s">
        <v>1754</v>
      </c>
      <c r="O506" s="13" t="s">
        <v>2132</v>
      </c>
      <c r="U506" s="37">
        <v>44782</v>
      </c>
      <c r="V506" t="s">
        <v>1124</v>
      </c>
      <c r="W506">
        <v>44782</v>
      </c>
    </row>
    <row r="507" spans="14:23">
      <c r="N507" s="13" t="s">
        <v>1566</v>
      </c>
      <c r="O507" s="13" t="s">
        <v>2119</v>
      </c>
      <c r="U507" s="37">
        <v>44783</v>
      </c>
      <c r="V507" t="s">
        <v>1125</v>
      </c>
      <c r="W507">
        <v>44783</v>
      </c>
    </row>
    <row r="508" spans="14:23">
      <c r="N508" s="13" t="s">
        <v>1724</v>
      </c>
      <c r="O508" s="13" t="s">
        <v>2119</v>
      </c>
      <c r="U508" s="37">
        <v>44784</v>
      </c>
      <c r="V508" t="s">
        <v>1126</v>
      </c>
      <c r="W508">
        <v>44784</v>
      </c>
    </row>
    <row r="509" spans="14:23">
      <c r="N509" s="13" t="s">
        <v>1644</v>
      </c>
      <c r="O509" s="13" t="s">
        <v>2119</v>
      </c>
      <c r="U509" s="37">
        <v>44785</v>
      </c>
      <c r="V509" t="s">
        <v>1127</v>
      </c>
      <c r="W509">
        <v>44785</v>
      </c>
    </row>
    <row r="510" spans="14:23">
      <c r="N510" s="13" t="s">
        <v>1571</v>
      </c>
      <c r="O510" s="13" t="s">
        <v>2132</v>
      </c>
      <c r="U510" s="37">
        <v>44786</v>
      </c>
      <c r="V510" t="s">
        <v>1128</v>
      </c>
      <c r="W510">
        <v>44786</v>
      </c>
    </row>
    <row r="511" spans="14:23">
      <c r="N511" s="13" t="s">
        <v>2300</v>
      </c>
      <c r="O511" s="13" t="s">
        <v>2132</v>
      </c>
      <c r="U511" s="37">
        <v>44787</v>
      </c>
      <c r="V511" t="s">
        <v>1130</v>
      </c>
      <c r="W511">
        <v>44787</v>
      </c>
    </row>
    <row r="512" spans="14:23">
      <c r="N512" s="13" t="s">
        <v>2301</v>
      </c>
      <c r="O512" s="13" t="s">
        <v>2132</v>
      </c>
      <c r="U512" s="37">
        <v>44788</v>
      </c>
      <c r="V512" t="s">
        <v>1132</v>
      </c>
      <c r="W512">
        <v>44788</v>
      </c>
    </row>
    <row r="513" spans="14:23">
      <c r="N513" s="13" t="s">
        <v>1677</v>
      </c>
      <c r="O513" s="13" t="s">
        <v>2099</v>
      </c>
      <c r="U513" s="37">
        <v>44789</v>
      </c>
      <c r="V513" t="s">
        <v>1133</v>
      </c>
      <c r="W513">
        <v>44789</v>
      </c>
    </row>
    <row r="514" spans="14:23">
      <c r="N514" s="13" t="s">
        <v>1607</v>
      </c>
      <c r="O514" s="13" t="s">
        <v>2099</v>
      </c>
      <c r="U514" s="37">
        <v>44790</v>
      </c>
      <c r="V514" t="s">
        <v>1134</v>
      </c>
      <c r="W514">
        <v>44790</v>
      </c>
    </row>
    <row r="515" spans="14:23">
      <c r="N515" s="13" t="s">
        <v>2302</v>
      </c>
      <c r="O515" s="13" t="s">
        <v>2099</v>
      </c>
      <c r="U515" s="37">
        <v>44791</v>
      </c>
      <c r="V515" t="s">
        <v>2570</v>
      </c>
      <c r="W515">
        <v>44791</v>
      </c>
    </row>
    <row r="516" spans="14:23">
      <c r="N516" s="13" t="s">
        <v>2303</v>
      </c>
      <c r="O516" s="13" t="s">
        <v>2201</v>
      </c>
      <c r="U516" s="37">
        <v>44792</v>
      </c>
      <c r="V516" t="s">
        <v>1135</v>
      </c>
      <c r="W516">
        <v>44792</v>
      </c>
    </row>
    <row r="517" spans="14:23">
      <c r="N517" s="13" t="s">
        <v>2304</v>
      </c>
      <c r="O517" s="13" t="s">
        <v>679</v>
      </c>
      <c r="U517" s="37">
        <v>44793</v>
      </c>
      <c r="V517" t="s">
        <v>1136</v>
      </c>
      <c r="W517">
        <v>44793</v>
      </c>
    </row>
    <row r="518" spans="14:23">
      <c r="N518" s="13" t="s">
        <v>2305</v>
      </c>
      <c r="O518" s="13" t="s">
        <v>479</v>
      </c>
      <c r="U518" s="37">
        <v>44794</v>
      </c>
      <c r="V518" t="s">
        <v>1137</v>
      </c>
      <c r="W518">
        <v>44794</v>
      </c>
    </row>
    <row r="519" spans="14:23">
      <c r="N519" s="13" t="s">
        <v>2306</v>
      </c>
      <c r="O519" s="13" t="s">
        <v>2307</v>
      </c>
      <c r="U519" s="37">
        <v>44795</v>
      </c>
      <c r="V519" t="s">
        <v>1138</v>
      </c>
      <c r="W519">
        <v>44795</v>
      </c>
    </row>
    <row r="520" spans="14:23">
      <c r="N520" s="13" t="s">
        <v>1537</v>
      </c>
      <c r="O520" s="13" t="s">
        <v>2108</v>
      </c>
      <c r="U520" s="37">
        <v>44796</v>
      </c>
      <c r="V520" t="s">
        <v>1139</v>
      </c>
      <c r="W520">
        <v>44796</v>
      </c>
    </row>
    <row r="521" spans="14:23">
      <c r="N521" s="13" t="s">
        <v>2308</v>
      </c>
      <c r="O521" s="13" t="s">
        <v>2108</v>
      </c>
      <c r="U521" s="37">
        <v>44797</v>
      </c>
      <c r="V521" t="s">
        <v>1141</v>
      </c>
      <c r="W521">
        <v>44797</v>
      </c>
    </row>
    <row r="522" spans="14:23">
      <c r="N522" s="13" t="s">
        <v>1675</v>
      </c>
      <c r="O522" s="13" t="s">
        <v>2108</v>
      </c>
      <c r="U522" s="37">
        <v>44798</v>
      </c>
      <c r="V522" t="s">
        <v>1142</v>
      </c>
      <c r="W522">
        <v>44798</v>
      </c>
    </row>
    <row r="523" spans="14:23">
      <c r="N523" s="13" t="s">
        <v>2309</v>
      </c>
      <c r="O523" s="13" t="s">
        <v>2108</v>
      </c>
      <c r="U523" s="37">
        <v>44799</v>
      </c>
      <c r="V523" t="s">
        <v>1143</v>
      </c>
      <c r="W523">
        <v>44799</v>
      </c>
    </row>
    <row r="524" spans="14:23">
      <c r="N524" s="13" t="s">
        <v>2310</v>
      </c>
      <c r="O524" s="13" t="s">
        <v>2108</v>
      </c>
      <c r="U524" s="37">
        <v>44800</v>
      </c>
      <c r="V524" t="s">
        <v>1144</v>
      </c>
      <c r="W524">
        <v>44800</v>
      </c>
    </row>
    <row r="525" spans="14:23">
      <c r="N525" s="13" t="s">
        <v>2311</v>
      </c>
      <c r="O525" s="13" t="s">
        <v>2115</v>
      </c>
      <c r="U525" s="37">
        <v>44801</v>
      </c>
      <c r="V525" t="s">
        <v>1146</v>
      </c>
      <c r="W525">
        <v>44801</v>
      </c>
    </row>
    <row r="526" spans="14:23">
      <c r="N526" s="13" t="s">
        <v>1535</v>
      </c>
      <c r="O526" s="13" t="s">
        <v>2115</v>
      </c>
      <c r="U526" s="37">
        <v>44802</v>
      </c>
      <c r="V526" t="s">
        <v>1147</v>
      </c>
      <c r="W526">
        <v>44802</v>
      </c>
    </row>
    <row r="527" spans="14:23">
      <c r="N527" s="13" t="s">
        <v>2312</v>
      </c>
      <c r="O527" s="13" t="s">
        <v>2115</v>
      </c>
      <c r="U527" s="37">
        <v>44803</v>
      </c>
      <c r="V527" t="s">
        <v>1149</v>
      </c>
      <c r="W527">
        <v>44803</v>
      </c>
    </row>
    <row r="528" spans="14:23">
      <c r="N528" s="13" t="s">
        <v>2313</v>
      </c>
      <c r="O528" s="13" t="s">
        <v>2115</v>
      </c>
      <c r="U528" s="37">
        <v>44804</v>
      </c>
      <c r="V528" t="s">
        <v>1150</v>
      </c>
      <c r="W528">
        <v>44804</v>
      </c>
    </row>
    <row r="529" spans="14:23">
      <c r="N529" s="13" t="s">
        <v>1615</v>
      </c>
      <c r="O529" s="13" t="s">
        <v>2115</v>
      </c>
      <c r="U529" s="37">
        <v>44805</v>
      </c>
      <c r="V529" t="s">
        <v>1153</v>
      </c>
      <c r="W529">
        <v>44805</v>
      </c>
    </row>
    <row r="530" spans="14:23">
      <c r="N530" s="13" t="s">
        <v>1563</v>
      </c>
      <c r="O530" s="13" t="s">
        <v>2115</v>
      </c>
      <c r="U530" s="37">
        <v>44806</v>
      </c>
      <c r="V530" t="s">
        <v>1155</v>
      </c>
      <c r="W530">
        <v>44806</v>
      </c>
    </row>
    <row r="531" spans="14:23">
      <c r="N531" s="13" t="s">
        <v>2314</v>
      </c>
      <c r="O531" s="13" t="s">
        <v>2137</v>
      </c>
      <c r="U531" s="37">
        <v>44807</v>
      </c>
      <c r="V531" t="s">
        <v>1156</v>
      </c>
      <c r="W531">
        <v>44807</v>
      </c>
    </row>
    <row r="532" spans="14:23">
      <c r="N532" s="13" t="s">
        <v>1634</v>
      </c>
      <c r="O532" s="13" t="s">
        <v>2137</v>
      </c>
      <c r="U532" s="37">
        <v>44808</v>
      </c>
      <c r="V532" t="s">
        <v>1158</v>
      </c>
      <c r="W532">
        <v>44808</v>
      </c>
    </row>
    <row r="533" spans="14:23">
      <c r="N533" s="13" t="s">
        <v>1619</v>
      </c>
      <c r="O533" s="13" t="s">
        <v>2137</v>
      </c>
      <c r="U533" s="37">
        <v>44809</v>
      </c>
      <c r="V533" t="s">
        <v>1159</v>
      </c>
      <c r="W533">
        <v>44809</v>
      </c>
    </row>
    <row r="534" spans="14:23">
      <c r="N534" s="13" t="s">
        <v>1629</v>
      </c>
      <c r="O534" s="13" t="s">
        <v>2137</v>
      </c>
      <c r="U534" s="37">
        <v>44810</v>
      </c>
      <c r="V534" t="s">
        <v>1160</v>
      </c>
      <c r="W534">
        <v>44810</v>
      </c>
    </row>
    <row r="535" spans="14:23">
      <c r="N535" s="13" t="s">
        <v>1466</v>
      </c>
      <c r="O535" s="13" t="s">
        <v>2137</v>
      </c>
      <c r="U535" s="37">
        <v>44811</v>
      </c>
      <c r="V535" t="s">
        <v>1161</v>
      </c>
      <c r="W535">
        <v>44811</v>
      </c>
    </row>
    <row r="536" spans="14:23">
      <c r="N536" s="13" t="s">
        <v>1478</v>
      </c>
      <c r="O536" s="13" t="s">
        <v>2137</v>
      </c>
      <c r="U536" s="37">
        <v>44812</v>
      </c>
      <c r="V536" t="s">
        <v>1162</v>
      </c>
      <c r="W536">
        <v>44812</v>
      </c>
    </row>
    <row r="537" spans="14:23">
      <c r="N537" s="13" t="s">
        <v>2315</v>
      </c>
      <c r="O537" s="13" t="s">
        <v>2138</v>
      </c>
      <c r="U537" s="37">
        <v>44813</v>
      </c>
      <c r="V537" t="s">
        <v>1163</v>
      </c>
      <c r="W537">
        <v>44813</v>
      </c>
    </row>
    <row r="538" spans="14:23">
      <c r="N538" s="13" t="s">
        <v>1703</v>
      </c>
      <c r="O538" s="13" t="s">
        <v>2138</v>
      </c>
      <c r="U538" s="37">
        <v>44814</v>
      </c>
      <c r="V538" t="s">
        <v>1164</v>
      </c>
      <c r="W538">
        <v>44814</v>
      </c>
    </row>
    <row r="539" spans="14:23">
      <c r="N539" s="13" t="s">
        <v>2316</v>
      </c>
      <c r="O539" s="13" t="s">
        <v>2138</v>
      </c>
      <c r="U539" s="37">
        <v>44815</v>
      </c>
      <c r="V539" t="s">
        <v>1165</v>
      </c>
      <c r="W539">
        <v>44815</v>
      </c>
    </row>
    <row r="540" spans="14:23">
      <c r="N540" s="13" t="s">
        <v>2317</v>
      </c>
      <c r="O540" s="13" t="s">
        <v>2144</v>
      </c>
      <c r="U540" s="37">
        <v>44816</v>
      </c>
      <c r="V540" t="s">
        <v>1167</v>
      </c>
      <c r="W540">
        <v>44816</v>
      </c>
    </row>
    <row r="541" spans="14:23">
      <c r="N541" s="13" t="s">
        <v>2318</v>
      </c>
      <c r="O541" s="13" t="s">
        <v>2144</v>
      </c>
      <c r="U541" s="37">
        <v>44817</v>
      </c>
      <c r="V541" t="s">
        <v>1168</v>
      </c>
      <c r="W541">
        <v>44817</v>
      </c>
    </row>
    <row r="542" spans="14:23">
      <c r="N542" s="13" t="s">
        <v>1484</v>
      </c>
      <c r="O542" s="13" t="s">
        <v>2144</v>
      </c>
      <c r="U542" s="37">
        <v>44818</v>
      </c>
      <c r="V542" t="s">
        <v>1172</v>
      </c>
      <c r="W542">
        <v>44818</v>
      </c>
    </row>
    <row r="543" spans="14:23">
      <c r="N543" s="13" t="s">
        <v>2319</v>
      </c>
      <c r="O543" s="13" t="s">
        <v>956</v>
      </c>
      <c r="U543" s="37">
        <v>44819</v>
      </c>
      <c r="V543" t="s">
        <v>1175</v>
      </c>
      <c r="W543">
        <v>44819</v>
      </c>
    </row>
    <row r="544" spans="14:23">
      <c r="N544" s="13" t="s">
        <v>1740</v>
      </c>
      <c r="O544" s="13" t="s">
        <v>2129</v>
      </c>
      <c r="U544" s="37">
        <v>44820</v>
      </c>
      <c r="V544" t="s">
        <v>1176</v>
      </c>
      <c r="W544">
        <v>44820</v>
      </c>
    </row>
    <row r="545" spans="14:23">
      <c r="N545" s="13" t="s">
        <v>1655</v>
      </c>
      <c r="O545" s="13" t="s">
        <v>2129</v>
      </c>
      <c r="U545" s="37">
        <v>44821</v>
      </c>
      <c r="V545" t="s">
        <v>1177</v>
      </c>
      <c r="W545">
        <v>44821</v>
      </c>
    </row>
    <row r="546" spans="14:23">
      <c r="N546" s="13" t="s">
        <v>1701</v>
      </c>
      <c r="O546" s="13" t="s">
        <v>2129</v>
      </c>
      <c r="U546" s="37">
        <v>44822</v>
      </c>
      <c r="V546" t="s">
        <v>1178</v>
      </c>
      <c r="W546">
        <v>44822</v>
      </c>
    </row>
    <row r="547" spans="14:23">
      <c r="N547" s="13" t="s">
        <v>1751</v>
      </c>
      <c r="O547" s="13" t="s">
        <v>2129</v>
      </c>
      <c r="U547" s="37">
        <v>44823</v>
      </c>
      <c r="V547" t="s">
        <v>1179</v>
      </c>
      <c r="W547">
        <v>44823</v>
      </c>
    </row>
    <row r="548" spans="14:23">
      <c r="N548" s="13" t="s">
        <v>1663</v>
      </c>
      <c r="O548" s="13" t="s">
        <v>2129</v>
      </c>
      <c r="U548" s="37">
        <v>44824</v>
      </c>
      <c r="V548" t="s">
        <v>1181</v>
      </c>
      <c r="W548">
        <v>44824</v>
      </c>
    </row>
    <row r="549" spans="14:23">
      <c r="N549" s="13" t="s">
        <v>1668</v>
      </c>
      <c r="O549" s="13" t="s">
        <v>1669</v>
      </c>
      <c r="U549" s="37">
        <v>44825</v>
      </c>
      <c r="V549" t="s">
        <v>1182</v>
      </c>
      <c r="W549">
        <v>44825</v>
      </c>
    </row>
    <row r="550" spans="14:23">
      <c r="N550" s="13" t="s">
        <v>1497</v>
      </c>
      <c r="O550" s="13" t="s">
        <v>2149</v>
      </c>
      <c r="U550" s="37">
        <v>44826</v>
      </c>
      <c r="V550" t="s">
        <v>1184</v>
      </c>
      <c r="W550">
        <v>44826</v>
      </c>
    </row>
    <row r="551" spans="14:23">
      <c r="N551" s="13" t="s">
        <v>1549</v>
      </c>
      <c r="O551" s="13" t="s">
        <v>2149</v>
      </c>
      <c r="U551" s="37">
        <v>44827</v>
      </c>
      <c r="V551" t="s">
        <v>1185</v>
      </c>
      <c r="W551">
        <v>44827</v>
      </c>
    </row>
    <row r="552" spans="14:23">
      <c r="N552" s="13" t="s">
        <v>1526</v>
      </c>
      <c r="O552" s="13" t="s">
        <v>2149</v>
      </c>
      <c r="U552" s="37">
        <v>44828</v>
      </c>
      <c r="V552" t="s">
        <v>1187</v>
      </c>
      <c r="W552">
        <v>44828</v>
      </c>
    </row>
    <row r="553" spans="14:23">
      <c r="N553" s="13" t="s">
        <v>1720</v>
      </c>
      <c r="O553" s="13" t="s">
        <v>2149</v>
      </c>
      <c r="U553" s="37">
        <v>44829</v>
      </c>
      <c r="V553" t="s">
        <v>1189</v>
      </c>
      <c r="W553">
        <v>44829</v>
      </c>
    </row>
    <row r="554" spans="14:23">
      <c r="N554" s="13" t="s">
        <v>1539</v>
      </c>
      <c r="O554" s="13" t="s">
        <v>2149</v>
      </c>
      <c r="U554" s="37">
        <v>44830</v>
      </c>
      <c r="V554" t="s">
        <v>1191</v>
      </c>
      <c r="W554">
        <v>44830</v>
      </c>
    </row>
    <row r="555" spans="14:23">
      <c r="N555" s="13" t="s">
        <v>1671</v>
      </c>
      <c r="O555" s="13" t="s">
        <v>2149</v>
      </c>
      <c r="U555" s="37">
        <v>44831</v>
      </c>
      <c r="V555" t="s">
        <v>1192</v>
      </c>
      <c r="W555">
        <v>44831</v>
      </c>
    </row>
    <row r="556" spans="14:23">
      <c r="N556" s="13" t="s">
        <v>2320</v>
      </c>
      <c r="O556" s="13" t="s">
        <v>2151</v>
      </c>
      <c r="U556" s="37">
        <v>44832</v>
      </c>
      <c r="V556" t="s">
        <v>1193</v>
      </c>
      <c r="W556">
        <v>44832</v>
      </c>
    </row>
    <row r="557" spans="14:23">
      <c r="N557" s="13" t="s">
        <v>1499</v>
      </c>
      <c r="O557" s="13" t="s">
        <v>2151</v>
      </c>
      <c r="U557" s="37">
        <v>44833</v>
      </c>
      <c r="V557" t="s">
        <v>1195</v>
      </c>
      <c r="W557">
        <v>44833</v>
      </c>
    </row>
    <row r="558" spans="14:23">
      <c r="N558" s="13" t="s">
        <v>1510</v>
      </c>
      <c r="O558" s="13" t="s">
        <v>2151</v>
      </c>
      <c r="U558" s="37">
        <v>44834</v>
      </c>
      <c r="V558" t="s">
        <v>1198</v>
      </c>
      <c r="W558">
        <v>44834</v>
      </c>
    </row>
    <row r="559" spans="14:23">
      <c r="N559" s="13" t="s">
        <v>1648</v>
      </c>
      <c r="O559" s="13" t="s">
        <v>2151</v>
      </c>
      <c r="U559" s="37">
        <v>44835</v>
      </c>
      <c r="V559" t="s">
        <v>1199</v>
      </c>
      <c r="W559">
        <v>44835</v>
      </c>
    </row>
    <row r="560" spans="14:23">
      <c r="N560" s="13" t="s">
        <v>1528</v>
      </c>
      <c r="O560" s="13" t="s">
        <v>2151</v>
      </c>
      <c r="U560" s="37">
        <v>44836</v>
      </c>
      <c r="V560" t="s">
        <v>1200</v>
      </c>
      <c r="W560">
        <v>44836</v>
      </c>
    </row>
    <row r="561" spans="14:23">
      <c r="N561" s="13" t="s">
        <v>1631</v>
      </c>
      <c r="O561" s="13" t="s">
        <v>2151</v>
      </c>
      <c r="U561" s="37">
        <v>44837</v>
      </c>
      <c r="V561" t="s">
        <v>1202</v>
      </c>
      <c r="W561">
        <v>44837</v>
      </c>
    </row>
    <row r="562" spans="14:23">
      <c r="N562" s="13" t="s">
        <v>1472</v>
      </c>
      <c r="O562" s="13" t="s">
        <v>2151</v>
      </c>
      <c r="U562" s="37">
        <v>44838</v>
      </c>
      <c r="V562" t="s">
        <v>1203</v>
      </c>
      <c r="W562">
        <v>44838</v>
      </c>
    </row>
    <row r="563" spans="14:23">
      <c r="N563" s="13" t="s">
        <v>1575</v>
      </c>
      <c r="O563" s="13" t="s">
        <v>2155</v>
      </c>
      <c r="U563" s="37">
        <v>44839</v>
      </c>
      <c r="V563" t="s">
        <v>1204</v>
      </c>
      <c r="W563">
        <v>44839</v>
      </c>
    </row>
    <row r="564" spans="14:23">
      <c r="N564" s="13" t="s">
        <v>1589</v>
      </c>
      <c r="O564" s="13" t="s">
        <v>2155</v>
      </c>
      <c r="U564" s="37">
        <v>44840</v>
      </c>
      <c r="V564" t="s">
        <v>1205</v>
      </c>
      <c r="W564">
        <v>44840</v>
      </c>
    </row>
    <row r="565" spans="14:23">
      <c r="N565" s="13" t="s">
        <v>1610</v>
      </c>
      <c r="O565" s="13" t="s">
        <v>2155</v>
      </c>
      <c r="U565" s="37">
        <v>44841</v>
      </c>
      <c r="V565" t="s">
        <v>1206</v>
      </c>
      <c r="W565">
        <v>44841</v>
      </c>
    </row>
    <row r="566" spans="14:23">
      <c r="N566" s="13" t="s">
        <v>1757</v>
      </c>
      <c r="O566" s="13" t="s">
        <v>2155</v>
      </c>
      <c r="U566" s="37">
        <v>44842</v>
      </c>
      <c r="V566" t="s">
        <v>1207</v>
      </c>
      <c r="W566">
        <v>44842</v>
      </c>
    </row>
    <row r="567" spans="14:23">
      <c r="N567" s="13" t="s">
        <v>1713</v>
      </c>
      <c r="O567" s="13" t="s">
        <v>2155</v>
      </c>
      <c r="U567" s="37">
        <v>44843</v>
      </c>
      <c r="V567" t="s">
        <v>1210</v>
      </c>
      <c r="W567">
        <v>44843</v>
      </c>
    </row>
    <row r="568" spans="14:23">
      <c r="N568" s="13" t="s">
        <v>2321</v>
      </c>
      <c r="O568" s="13" t="s">
        <v>2155</v>
      </c>
      <c r="U568" s="37">
        <v>44844</v>
      </c>
      <c r="V568" t="s">
        <v>1212</v>
      </c>
      <c r="W568">
        <v>44844</v>
      </c>
    </row>
    <row r="569" spans="14:23">
      <c r="N569" s="13" t="s">
        <v>2322</v>
      </c>
      <c r="O569" s="13" t="s">
        <v>2286</v>
      </c>
      <c r="U569" s="37">
        <v>44845</v>
      </c>
      <c r="V569" t="s">
        <v>1214</v>
      </c>
      <c r="W569">
        <v>44845</v>
      </c>
    </row>
    <row r="570" spans="14:23">
      <c r="N570" s="13" t="s">
        <v>1784</v>
      </c>
      <c r="O570" s="13" t="s">
        <v>2152</v>
      </c>
      <c r="U570" s="37">
        <v>44846</v>
      </c>
      <c r="V570" t="s">
        <v>1215</v>
      </c>
      <c r="W570">
        <v>44846</v>
      </c>
    </row>
    <row r="571" spans="14:23">
      <c r="N571" s="13" t="s">
        <v>1695</v>
      </c>
      <c r="O571" s="13" t="s">
        <v>2152</v>
      </c>
      <c r="U571" s="37">
        <v>44847</v>
      </c>
      <c r="V571" t="s">
        <v>1216</v>
      </c>
      <c r="W571">
        <v>44847</v>
      </c>
    </row>
    <row r="572" spans="14:23">
      <c r="N572" s="13" t="s">
        <v>1749</v>
      </c>
      <c r="O572" s="13" t="s">
        <v>2152</v>
      </c>
      <c r="U572" s="37">
        <v>44848</v>
      </c>
      <c r="V572" t="s">
        <v>1217</v>
      </c>
      <c r="W572">
        <v>44848</v>
      </c>
    </row>
    <row r="573" spans="14:23">
      <c r="N573" s="13" t="s">
        <v>1658</v>
      </c>
      <c r="O573" s="13" t="s">
        <v>2152</v>
      </c>
      <c r="U573" s="37">
        <v>44849</v>
      </c>
      <c r="V573" t="s">
        <v>1220</v>
      </c>
      <c r="W573">
        <v>44849</v>
      </c>
    </row>
    <row r="574" spans="14:23">
      <c r="N574" s="13" t="s">
        <v>1666</v>
      </c>
      <c r="O574" s="13" t="s">
        <v>2152</v>
      </c>
      <c r="U574" s="37">
        <v>44850</v>
      </c>
      <c r="V574" t="s">
        <v>1221</v>
      </c>
      <c r="W574">
        <v>44850</v>
      </c>
    </row>
    <row r="575" spans="14:23">
      <c r="N575" s="13" t="s">
        <v>1697</v>
      </c>
      <c r="O575" s="13" t="s">
        <v>2152</v>
      </c>
      <c r="U575" s="37">
        <v>44851</v>
      </c>
      <c r="V575" t="s">
        <v>1222</v>
      </c>
      <c r="W575">
        <v>44851</v>
      </c>
    </row>
    <row r="576" spans="14:23">
      <c r="N576" s="13" t="s">
        <v>1622</v>
      </c>
      <c r="O576" s="13" t="s">
        <v>646</v>
      </c>
      <c r="U576" s="37">
        <v>44852</v>
      </c>
      <c r="V576" t="s">
        <v>1223</v>
      </c>
      <c r="W576">
        <v>44852</v>
      </c>
    </row>
    <row r="577" spans="14:23">
      <c r="N577" s="13" t="s">
        <v>1521</v>
      </c>
      <c r="O577" s="13" t="s">
        <v>1522</v>
      </c>
      <c r="U577" s="37">
        <v>44853</v>
      </c>
      <c r="V577" t="s">
        <v>1224</v>
      </c>
      <c r="W577">
        <v>44853</v>
      </c>
    </row>
    <row r="578" spans="14:23">
      <c r="N578" s="13" t="s">
        <v>1519</v>
      </c>
      <c r="O578" s="13" t="s">
        <v>1520</v>
      </c>
      <c r="U578" s="37">
        <v>44854</v>
      </c>
      <c r="V578" t="s">
        <v>1225</v>
      </c>
      <c r="W578">
        <v>44854</v>
      </c>
    </row>
    <row r="579" spans="14:23">
      <c r="N579" s="13" t="s">
        <v>1555</v>
      </c>
      <c r="O579" s="13" t="s">
        <v>1556</v>
      </c>
      <c r="U579" s="37">
        <v>44855</v>
      </c>
      <c r="V579" t="s">
        <v>1226</v>
      </c>
      <c r="W579">
        <v>44855</v>
      </c>
    </row>
    <row r="580" spans="14:23">
      <c r="N580" s="13" t="s">
        <v>2323</v>
      </c>
      <c r="O580" s="13" t="s">
        <v>2240</v>
      </c>
      <c r="U580" s="37">
        <v>44856</v>
      </c>
      <c r="V580" t="s">
        <v>1227</v>
      </c>
      <c r="W580">
        <v>44856</v>
      </c>
    </row>
    <row r="581" spans="14:23">
      <c r="N581" s="13" t="s">
        <v>1560</v>
      </c>
      <c r="O581" s="13" t="s">
        <v>1561</v>
      </c>
      <c r="U581" s="37">
        <v>44857</v>
      </c>
      <c r="V581" t="s">
        <v>1231</v>
      </c>
      <c r="W581">
        <v>44857</v>
      </c>
    </row>
    <row r="582" spans="14:23">
      <c r="N582" s="13" t="s">
        <v>1581</v>
      </c>
      <c r="O582" s="13" t="s">
        <v>124</v>
      </c>
      <c r="U582" s="37">
        <v>44858</v>
      </c>
      <c r="V582" t="s">
        <v>1233</v>
      </c>
      <c r="W582">
        <v>44858</v>
      </c>
    </row>
    <row r="583" spans="14:23">
      <c r="N583" s="13" t="s">
        <v>1449</v>
      </c>
      <c r="O583" s="13" t="s">
        <v>138</v>
      </c>
      <c r="U583" s="37">
        <v>44859</v>
      </c>
      <c r="V583" t="s">
        <v>1234</v>
      </c>
      <c r="W583">
        <v>44859</v>
      </c>
    </row>
    <row r="584" spans="14:23">
      <c r="N584" s="13" t="s">
        <v>2324</v>
      </c>
      <c r="O584" s="13" t="s">
        <v>2164</v>
      </c>
      <c r="U584" s="37">
        <v>44860</v>
      </c>
      <c r="V584" t="s">
        <v>1236</v>
      </c>
      <c r="W584">
        <v>44860</v>
      </c>
    </row>
    <row r="585" spans="14:23">
      <c r="N585" s="13" t="s">
        <v>1459</v>
      </c>
      <c r="O585" s="13" t="s">
        <v>15</v>
      </c>
      <c r="U585" s="37">
        <v>44861</v>
      </c>
      <c r="V585" t="s">
        <v>1239</v>
      </c>
      <c r="W585">
        <v>44861</v>
      </c>
    </row>
    <row r="586" spans="14:23">
      <c r="N586" s="13" t="s">
        <v>1464</v>
      </c>
      <c r="O586" s="13" t="s">
        <v>36</v>
      </c>
      <c r="U586" s="37">
        <v>44862</v>
      </c>
      <c r="V586" t="s">
        <v>1242</v>
      </c>
      <c r="W586">
        <v>44862</v>
      </c>
    </row>
    <row r="587" spans="14:23">
      <c r="N587" s="13" t="s">
        <v>1460</v>
      </c>
      <c r="O587" s="13" t="s">
        <v>18</v>
      </c>
      <c r="U587" s="37">
        <v>44863</v>
      </c>
      <c r="V587" t="s">
        <v>1243</v>
      </c>
      <c r="W587">
        <v>44863</v>
      </c>
    </row>
    <row r="588" spans="14:23">
      <c r="N588" s="13" t="s">
        <v>1587</v>
      </c>
      <c r="O588" s="13" t="s">
        <v>31</v>
      </c>
      <c r="U588" s="37">
        <v>44864</v>
      </c>
      <c r="V588" t="s">
        <v>1244</v>
      </c>
      <c r="W588">
        <v>44864</v>
      </c>
    </row>
    <row r="589" spans="14:23">
      <c r="N589" s="13" t="s">
        <v>2325</v>
      </c>
      <c r="O589" s="13" t="s">
        <v>2166</v>
      </c>
      <c r="U589" s="37">
        <v>44865</v>
      </c>
      <c r="V589" t="s">
        <v>1245</v>
      </c>
      <c r="W589">
        <v>44865</v>
      </c>
    </row>
    <row r="590" spans="14:23">
      <c r="N590" s="13" t="s">
        <v>2326</v>
      </c>
      <c r="O590" s="13" t="s">
        <v>632</v>
      </c>
      <c r="U590" s="37">
        <v>44866</v>
      </c>
      <c r="V590" t="s">
        <v>1246</v>
      </c>
      <c r="W590">
        <v>44866</v>
      </c>
    </row>
    <row r="591" spans="14:23">
      <c r="N591" s="13" t="s">
        <v>2327</v>
      </c>
      <c r="O591" s="13" t="s">
        <v>2169</v>
      </c>
      <c r="U591" s="37">
        <v>44867</v>
      </c>
      <c r="V591" t="s">
        <v>1248</v>
      </c>
      <c r="W591">
        <v>44867</v>
      </c>
    </row>
    <row r="592" spans="14:23">
      <c r="N592" s="13" t="s">
        <v>1461</v>
      </c>
      <c r="O592" s="13" t="s">
        <v>180</v>
      </c>
      <c r="U592" s="37">
        <v>44868</v>
      </c>
      <c r="V592" t="s">
        <v>1249</v>
      </c>
      <c r="W592">
        <v>44868</v>
      </c>
    </row>
    <row r="593" spans="14:23">
      <c r="N593" s="13" t="s">
        <v>1442</v>
      </c>
      <c r="O593" s="13" t="s">
        <v>22</v>
      </c>
      <c r="U593" s="37">
        <v>44869</v>
      </c>
      <c r="V593" t="s">
        <v>1250</v>
      </c>
      <c r="W593">
        <v>44869</v>
      </c>
    </row>
    <row r="594" spans="14:23">
      <c r="N594" s="13" t="s">
        <v>1693</v>
      </c>
      <c r="O594" s="13" t="s">
        <v>507</v>
      </c>
      <c r="U594" s="37">
        <v>44870</v>
      </c>
      <c r="V594" t="s">
        <v>1251</v>
      </c>
      <c r="W594">
        <v>44870</v>
      </c>
    </row>
    <row r="595" spans="14:23">
      <c r="N595" s="13" t="s">
        <v>1543</v>
      </c>
      <c r="O595" s="13" t="s">
        <v>255</v>
      </c>
      <c r="U595" s="37">
        <v>44871</v>
      </c>
      <c r="V595" t="s">
        <v>1255</v>
      </c>
      <c r="W595">
        <v>44871</v>
      </c>
    </row>
    <row r="596" spans="14:23">
      <c r="N596" s="13" t="s">
        <v>2328</v>
      </c>
      <c r="O596" s="13" t="s">
        <v>564</v>
      </c>
      <c r="U596" s="37">
        <v>44872</v>
      </c>
      <c r="V596" t="s">
        <v>1256</v>
      </c>
      <c r="W596">
        <v>44872</v>
      </c>
    </row>
    <row r="597" spans="14:23">
      <c r="N597" s="13" t="s">
        <v>2329</v>
      </c>
      <c r="O597" s="13" t="s">
        <v>2174</v>
      </c>
      <c r="U597" s="37">
        <v>44873</v>
      </c>
      <c r="V597" t="s">
        <v>1258</v>
      </c>
      <c r="W597">
        <v>44873</v>
      </c>
    </row>
    <row r="598" spans="14:23">
      <c r="N598" s="13" t="s">
        <v>1508</v>
      </c>
      <c r="O598" s="13" t="s">
        <v>38</v>
      </c>
      <c r="U598" s="37">
        <v>44874</v>
      </c>
      <c r="V598" t="s">
        <v>1259</v>
      </c>
      <c r="W598">
        <v>44874</v>
      </c>
    </row>
    <row r="599" spans="14:23">
      <c r="N599" s="13" t="s">
        <v>1455</v>
      </c>
      <c r="O599" s="13" t="s">
        <v>168</v>
      </c>
      <c r="U599" s="37">
        <v>44875</v>
      </c>
      <c r="V599" t="s">
        <v>1262</v>
      </c>
      <c r="W599">
        <v>44875</v>
      </c>
    </row>
    <row r="600" spans="14:23">
      <c r="N600" s="13" t="s">
        <v>1456</v>
      </c>
      <c r="O600" s="13" t="s">
        <v>2</v>
      </c>
      <c r="U600" s="37">
        <v>44876</v>
      </c>
      <c r="V600" t="s">
        <v>1264</v>
      </c>
      <c r="W600">
        <v>44876</v>
      </c>
    </row>
    <row r="601" spans="14:23">
      <c r="N601" s="13" t="s">
        <v>2330</v>
      </c>
      <c r="O601" s="13" t="s">
        <v>276</v>
      </c>
      <c r="U601" s="37">
        <v>44877</v>
      </c>
      <c r="V601" t="s">
        <v>1266</v>
      </c>
      <c r="W601">
        <v>44877</v>
      </c>
    </row>
    <row r="602" spans="14:23">
      <c r="N602" s="13" t="s">
        <v>1598</v>
      </c>
      <c r="O602" s="13" t="s">
        <v>108</v>
      </c>
      <c r="U602" s="37">
        <v>44878</v>
      </c>
      <c r="V602" t="s">
        <v>1267</v>
      </c>
      <c r="W602">
        <v>44878</v>
      </c>
    </row>
    <row r="603" spans="14:23">
      <c r="N603" s="13" t="s">
        <v>1451</v>
      </c>
      <c r="O603" s="13" t="s">
        <v>339</v>
      </c>
      <c r="U603" s="37">
        <v>44879</v>
      </c>
      <c r="V603" t="s">
        <v>1272</v>
      </c>
      <c r="W603">
        <v>44879</v>
      </c>
    </row>
    <row r="604" spans="14:23">
      <c r="N604" s="13" t="s">
        <v>1487</v>
      </c>
      <c r="O604" s="13" t="s">
        <v>1488</v>
      </c>
      <c r="U604" s="37">
        <v>44880</v>
      </c>
      <c r="V604" t="s">
        <v>1273</v>
      </c>
      <c r="W604">
        <v>44880</v>
      </c>
    </row>
    <row r="605" spans="14:23">
      <c r="N605" s="13" t="s">
        <v>1557</v>
      </c>
      <c r="O605" s="13" t="s">
        <v>115</v>
      </c>
      <c r="U605" s="37">
        <v>44881</v>
      </c>
      <c r="V605" t="s">
        <v>1275</v>
      </c>
      <c r="W605">
        <v>44881</v>
      </c>
    </row>
    <row r="606" spans="14:23">
      <c r="N606" s="13" t="s">
        <v>1733</v>
      </c>
      <c r="O606" s="13" t="s">
        <v>627</v>
      </c>
      <c r="U606" s="37">
        <v>44882</v>
      </c>
      <c r="V606" t="s">
        <v>1277</v>
      </c>
      <c r="W606">
        <v>44882</v>
      </c>
    </row>
    <row r="607" spans="14:23">
      <c r="N607" s="13" t="s">
        <v>2331</v>
      </c>
      <c r="O607" s="13" t="s">
        <v>2332</v>
      </c>
      <c r="U607" s="37">
        <v>44883</v>
      </c>
      <c r="V607" t="s">
        <v>1278</v>
      </c>
      <c r="W607">
        <v>44883</v>
      </c>
    </row>
    <row r="608" spans="14:23">
      <c r="N608" s="13" t="s">
        <v>1454</v>
      </c>
      <c r="O608" s="13" t="s">
        <v>135</v>
      </c>
      <c r="U608" s="37">
        <v>44884</v>
      </c>
      <c r="V608" t="s">
        <v>1279</v>
      </c>
      <c r="W608">
        <v>44884</v>
      </c>
    </row>
    <row r="609" spans="14:23">
      <c r="N609" s="13" t="s">
        <v>1468</v>
      </c>
      <c r="O609" s="13" t="s">
        <v>12</v>
      </c>
      <c r="U609" s="37">
        <v>44885</v>
      </c>
      <c r="V609" t="s">
        <v>1282</v>
      </c>
      <c r="W609">
        <v>44885</v>
      </c>
    </row>
    <row r="610" spans="14:23">
      <c r="N610" s="13" t="s">
        <v>1761</v>
      </c>
      <c r="O610" s="13" t="s">
        <v>62</v>
      </c>
      <c r="U610" s="37">
        <v>44886</v>
      </c>
      <c r="V610" t="s">
        <v>1284</v>
      </c>
      <c r="W610">
        <v>44886</v>
      </c>
    </row>
    <row r="611" spans="14:23">
      <c r="N611" s="13" t="s">
        <v>1469</v>
      </c>
      <c r="O611" s="13" t="s">
        <v>256</v>
      </c>
      <c r="U611" s="37">
        <v>44887</v>
      </c>
      <c r="V611" t="s">
        <v>1286</v>
      </c>
      <c r="W611">
        <v>44887</v>
      </c>
    </row>
    <row r="612" spans="14:23">
      <c r="N612" s="13" t="s">
        <v>2333</v>
      </c>
      <c r="O612" s="13" t="s">
        <v>2179</v>
      </c>
      <c r="U612" s="37">
        <v>44888</v>
      </c>
      <c r="V612" t="s">
        <v>1288</v>
      </c>
      <c r="W612">
        <v>44888</v>
      </c>
    </row>
    <row r="613" spans="14:23">
      <c r="N613" s="13" t="s">
        <v>2334</v>
      </c>
      <c r="O613" s="13" t="s">
        <v>2181</v>
      </c>
      <c r="U613" s="37">
        <v>44889</v>
      </c>
      <c r="V613" t="s">
        <v>1289</v>
      </c>
      <c r="W613">
        <v>44889</v>
      </c>
    </row>
    <row r="614" spans="14:23">
      <c r="N614" s="13" t="s">
        <v>2335</v>
      </c>
      <c r="O614" s="13" t="s">
        <v>58</v>
      </c>
      <c r="U614" s="37">
        <v>44890</v>
      </c>
      <c r="V614" t="s">
        <v>1291</v>
      </c>
      <c r="W614">
        <v>44890</v>
      </c>
    </row>
    <row r="615" spans="14:23">
      <c r="N615" s="13" t="s">
        <v>2336</v>
      </c>
      <c r="O615" s="13" t="s">
        <v>60</v>
      </c>
      <c r="U615" s="37">
        <v>44891</v>
      </c>
      <c r="V615" t="s">
        <v>1292</v>
      </c>
      <c r="W615">
        <v>44891</v>
      </c>
    </row>
    <row r="616" spans="14:23">
      <c r="N616" s="13" t="s">
        <v>1503</v>
      </c>
      <c r="O616" s="13" t="s">
        <v>151</v>
      </c>
      <c r="U616" s="37">
        <v>44892</v>
      </c>
      <c r="V616" t="s">
        <v>1293</v>
      </c>
      <c r="W616">
        <v>44892</v>
      </c>
    </row>
    <row r="617" spans="14:23">
      <c r="N617" s="13" t="s">
        <v>2337</v>
      </c>
      <c r="O617" s="13" t="s">
        <v>55</v>
      </c>
      <c r="U617" s="37">
        <v>44893</v>
      </c>
      <c r="V617" t="s">
        <v>1294</v>
      </c>
      <c r="W617">
        <v>44893</v>
      </c>
    </row>
    <row r="618" spans="14:23">
      <c r="N618" s="13" t="s">
        <v>1475</v>
      </c>
      <c r="O618" s="13" t="s">
        <v>53</v>
      </c>
      <c r="U618" s="37">
        <v>44894</v>
      </c>
      <c r="V618" t="s">
        <v>1295</v>
      </c>
      <c r="W618">
        <v>44894</v>
      </c>
    </row>
    <row r="619" spans="14:23">
      <c r="N619" s="13" t="s">
        <v>2338</v>
      </c>
      <c r="O619" s="13" t="s">
        <v>2339</v>
      </c>
      <c r="U619" s="37">
        <v>44895</v>
      </c>
      <c r="V619" t="s">
        <v>1296</v>
      </c>
      <c r="W619">
        <v>44895</v>
      </c>
    </row>
    <row r="620" spans="14:23">
      <c r="N620" s="13" t="s">
        <v>1462</v>
      </c>
      <c r="O620" s="13" t="s">
        <v>450</v>
      </c>
      <c r="U620" s="37">
        <v>44896</v>
      </c>
      <c r="V620" t="s">
        <v>1297</v>
      </c>
      <c r="W620">
        <v>44896</v>
      </c>
    </row>
    <row r="621" spans="14:23">
      <c r="N621" s="13" t="s">
        <v>1507</v>
      </c>
      <c r="O621" s="13" t="s">
        <v>113</v>
      </c>
      <c r="U621" s="37">
        <v>44897</v>
      </c>
      <c r="V621" t="s">
        <v>1299</v>
      </c>
      <c r="W621">
        <v>44897</v>
      </c>
    </row>
    <row r="622" spans="14:23">
      <c r="N622" s="13" t="s">
        <v>1441</v>
      </c>
      <c r="O622" s="13" t="s">
        <v>95</v>
      </c>
      <c r="U622" s="37">
        <v>44898</v>
      </c>
      <c r="V622" t="s">
        <v>1300</v>
      </c>
      <c r="W622">
        <v>44898</v>
      </c>
    </row>
    <row r="623" spans="14:23">
      <c r="N623" s="13" t="s">
        <v>1586</v>
      </c>
      <c r="O623" s="13" t="s">
        <v>474</v>
      </c>
      <c r="U623" s="37">
        <v>44899</v>
      </c>
      <c r="V623" t="s">
        <v>1301</v>
      </c>
      <c r="W623">
        <v>44899</v>
      </c>
    </row>
    <row r="624" spans="14:23">
      <c r="N624" s="13" t="s">
        <v>2340</v>
      </c>
      <c r="O624" s="13" t="s">
        <v>2188</v>
      </c>
      <c r="U624" s="37">
        <v>44900</v>
      </c>
      <c r="V624" t="s">
        <v>1303</v>
      </c>
      <c r="W624">
        <v>44900</v>
      </c>
    </row>
    <row r="625" spans="14:23">
      <c r="N625" s="13" t="s">
        <v>1548</v>
      </c>
      <c r="O625" s="13" t="s">
        <v>111</v>
      </c>
      <c r="U625" s="37">
        <v>44901</v>
      </c>
      <c r="V625" t="s">
        <v>1306</v>
      </c>
      <c r="W625">
        <v>44901</v>
      </c>
    </row>
    <row r="626" spans="14:23">
      <c r="N626" s="13" t="s">
        <v>2341</v>
      </c>
      <c r="O626" s="13" t="s">
        <v>794</v>
      </c>
      <c r="U626" s="37">
        <v>44902</v>
      </c>
      <c r="V626" t="s">
        <v>1307</v>
      </c>
      <c r="W626">
        <v>44902</v>
      </c>
    </row>
    <row r="627" spans="14:23">
      <c r="N627" s="13" t="s">
        <v>2342</v>
      </c>
      <c r="O627" s="13" t="s">
        <v>789</v>
      </c>
      <c r="U627" s="37">
        <v>44903</v>
      </c>
      <c r="V627" t="s">
        <v>1308</v>
      </c>
      <c r="W627">
        <v>44903</v>
      </c>
    </row>
    <row r="628" spans="14:23">
      <c r="N628" s="13" t="s">
        <v>2343</v>
      </c>
      <c r="O628" s="13" t="s">
        <v>229</v>
      </c>
      <c r="U628" s="37">
        <v>44904</v>
      </c>
      <c r="V628" t="s">
        <v>1311</v>
      </c>
      <c r="W628">
        <v>44904</v>
      </c>
    </row>
    <row r="629" spans="14:23">
      <c r="N629" s="13" t="s">
        <v>2344</v>
      </c>
      <c r="O629" s="13" t="s">
        <v>207</v>
      </c>
      <c r="U629" s="37">
        <v>44905</v>
      </c>
      <c r="V629" t="s">
        <v>1312</v>
      </c>
      <c r="W629">
        <v>44905</v>
      </c>
    </row>
    <row r="630" spans="14:23">
      <c r="N630" s="24" t="s">
        <v>1505</v>
      </c>
      <c r="O630" s="24" t="s">
        <v>2096</v>
      </c>
      <c r="U630" s="37">
        <v>44906</v>
      </c>
      <c r="V630" t="s">
        <v>1314</v>
      </c>
      <c r="W630">
        <v>44906</v>
      </c>
    </row>
    <row r="631" spans="14:23">
      <c r="N631" s="24" t="s">
        <v>1476</v>
      </c>
      <c r="O631" s="24" t="s">
        <v>2096</v>
      </c>
      <c r="U631" s="37">
        <v>44907</v>
      </c>
      <c r="V631" t="s">
        <v>1316</v>
      </c>
      <c r="W631">
        <v>44907</v>
      </c>
    </row>
    <row r="632" spans="14:23">
      <c r="N632" s="24" t="s">
        <v>1612</v>
      </c>
      <c r="O632" s="24" t="s">
        <v>2096</v>
      </c>
      <c r="U632" s="37">
        <v>44908</v>
      </c>
      <c r="V632" t="s">
        <v>1318</v>
      </c>
      <c r="W632">
        <v>44908</v>
      </c>
    </row>
    <row r="633" spans="14:23">
      <c r="N633" s="24" t="s">
        <v>2287</v>
      </c>
      <c r="O633" s="24" t="s">
        <v>2096</v>
      </c>
      <c r="U633" s="37">
        <v>44909</v>
      </c>
      <c r="V633" t="s">
        <v>1319</v>
      </c>
      <c r="W633">
        <v>44909</v>
      </c>
    </row>
    <row r="634" spans="14:23">
      <c r="N634" s="24" t="s">
        <v>1532</v>
      </c>
      <c r="O634" s="24" t="s">
        <v>2096</v>
      </c>
      <c r="U634" s="37">
        <v>44910</v>
      </c>
      <c r="V634" t="s">
        <v>1321</v>
      </c>
      <c r="W634">
        <v>44910</v>
      </c>
    </row>
    <row r="635" spans="14:23">
      <c r="N635" s="24" t="s">
        <v>2289</v>
      </c>
      <c r="O635" s="24" t="s">
        <v>2290</v>
      </c>
      <c r="U635" s="37">
        <v>44911</v>
      </c>
      <c r="V635" t="s">
        <v>1323</v>
      </c>
      <c r="W635">
        <v>44911</v>
      </c>
    </row>
    <row r="636" spans="14:23">
      <c r="N636" s="24" t="s">
        <v>2291</v>
      </c>
      <c r="O636" s="24" t="s">
        <v>2345</v>
      </c>
      <c r="U636" s="37">
        <v>44912</v>
      </c>
      <c r="V636" t="s">
        <v>1325</v>
      </c>
      <c r="W636">
        <v>44912</v>
      </c>
    </row>
    <row r="637" spans="14:23">
      <c r="N637" s="24" t="s">
        <v>2292</v>
      </c>
      <c r="O637" s="24" t="s">
        <v>2192</v>
      </c>
      <c r="U637" s="37">
        <v>44913</v>
      </c>
      <c r="V637" t="s">
        <v>1326</v>
      </c>
      <c r="W637">
        <v>44913</v>
      </c>
    </row>
    <row r="638" spans="14:23">
      <c r="N638" s="24" t="s">
        <v>2293</v>
      </c>
      <c r="O638" s="24" t="s">
        <v>2265</v>
      </c>
      <c r="U638" s="37">
        <v>44914</v>
      </c>
      <c r="V638" t="s">
        <v>1327</v>
      </c>
      <c r="W638">
        <v>44914</v>
      </c>
    </row>
    <row r="639" spans="14:23">
      <c r="N639" s="24" t="s">
        <v>2294</v>
      </c>
      <c r="O639" s="24" t="s">
        <v>945</v>
      </c>
      <c r="U639" s="37">
        <v>44915</v>
      </c>
      <c r="V639" t="s">
        <v>1329</v>
      </c>
      <c r="W639">
        <v>44915</v>
      </c>
    </row>
    <row r="640" spans="14:23">
      <c r="N640" s="24" t="s">
        <v>1687</v>
      </c>
      <c r="O640" s="24" t="s">
        <v>1688</v>
      </c>
      <c r="U640" s="37">
        <v>44916</v>
      </c>
      <c r="V640" t="s">
        <v>1330</v>
      </c>
      <c r="W640">
        <v>44916</v>
      </c>
    </row>
    <row r="641" spans="14:23">
      <c r="N641" s="24" t="s">
        <v>2298</v>
      </c>
      <c r="O641" s="24" t="s">
        <v>2132</v>
      </c>
      <c r="U641" s="37">
        <v>44917</v>
      </c>
      <c r="V641" t="s">
        <v>1332</v>
      </c>
      <c r="W641">
        <v>44917</v>
      </c>
    </row>
    <row r="642" spans="14:23">
      <c r="N642" s="24" t="s">
        <v>2346</v>
      </c>
      <c r="O642" s="24" t="s">
        <v>2132</v>
      </c>
      <c r="U642" s="37">
        <v>44918</v>
      </c>
      <c r="V642" t="s">
        <v>1334</v>
      </c>
      <c r="W642">
        <v>44918</v>
      </c>
    </row>
    <row r="643" spans="14:23">
      <c r="N643" s="24" t="s">
        <v>2347</v>
      </c>
      <c r="O643" s="24" t="s">
        <v>2132</v>
      </c>
      <c r="U643" s="37">
        <v>44919</v>
      </c>
      <c r="V643" t="s">
        <v>1335</v>
      </c>
      <c r="W643">
        <v>44919</v>
      </c>
    </row>
    <row r="644" spans="14:23">
      <c r="N644" s="24" t="s">
        <v>1493</v>
      </c>
      <c r="O644" s="24" t="s">
        <v>2132</v>
      </c>
      <c r="U644" s="37">
        <v>44920</v>
      </c>
      <c r="V644" t="s">
        <v>1337</v>
      </c>
      <c r="W644">
        <v>44920</v>
      </c>
    </row>
    <row r="645" spans="14:23">
      <c r="N645" s="24" t="s">
        <v>1754</v>
      </c>
      <c r="O645" s="24" t="s">
        <v>2348</v>
      </c>
      <c r="U645" s="37">
        <v>44921</v>
      </c>
      <c r="V645" t="s">
        <v>1340</v>
      </c>
      <c r="W645">
        <v>44921</v>
      </c>
    </row>
    <row r="646" spans="14:23">
      <c r="N646" s="24" t="s">
        <v>1566</v>
      </c>
      <c r="O646" s="24" t="s">
        <v>2348</v>
      </c>
      <c r="U646" s="37">
        <v>44922</v>
      </c>
      <c r="V646" t="s">
        <v>1341</v>
      </c>
      <c r="W646">
        <v>44922</v>
      </c>
    </row>
    <row r="647" spans="14:23">
      <c r="N647" s="24" t="s">
        <v>1724</v>
      </c>
      <c r="O647" s="24" t="s">
        <v>2348</v>
      </c>
      <c r="U647" s="37">
        <v>44923</v>
      </c>
      <c r="V647" t="s">
        <v>1342</v>
      </c>
      <c r="W647">
        <v>44923</v>
      </c>
    </row>
    <row r="648" spans="14:23">
      <c r="N648" s="24" t="s">
        <v>1644</v>
      </c>
      <c r="O648" s="24" t="s">
        <v>2348</v>
      </c>
      <c r="U648" s="37">
        <v>44924</v>
      </c>
      <c r="V648" t="s">
        <v>1343</v>
      </c>
      <c r="W648">
        <v>44924</v>
      </c>
    </row>
    <row r="649" spans="14:23">
      <c r="N649" s="24" t="s">
        <v>1705</v>
      </c>
      <c r="O649" s="24" t="s">
        <v>2348</v>
      </c>
      <c r="U649" s="37">
        <v>44925</v>
      </c>
      <c r="V649" t="s">
        <v>1345</v>
      </c>
      <c r="W649">
        <v>44925</v>
      </c>
    </row>
    <row r="650" spans="14:23">
      <c r="N650" s="24" t="s">
        <v>1583</v>
      </c>
      <c r="O650" s="24" t="s">
        <v>2348</v>
      </c>
      <c r="U650" s="37">
        <v>44926</v>
      </c>
      <c r="V650" t="s">
        <v>1346</v>
      </c>
      <c r="W650">
        <v>44926</v>
      </c>
    </row>
    <row r="651" spans="14:23">
      <c r="N651" s="24" t="s">
        <v>2300</v>
      </c>
      <c r="O651" s="24" t="s">
        <v>2349</v>
      </c>
      <c r="U651" s="37">
        <v>44927</v>
      </c>
      <c r="V651" t="s">
        <v>1348</v>
      </c>
      <c r="W651">
        <v>44927</v>
      </c>
    </row>
    <row r="652" spans="14:23">
      <c r="N652" s="24" t="s">
        <v>2301</v>
      </c>
      <c r="O652" s="24" t="s">
        <v>2349</v>
      </c>
      <c r="U652" s="37">
        <v>44928</v>
      </c>
      <c r="V652" t="s">
        <v>1349</v>
      </c>
      <c r="W652">
        <v>44928</v>
      </c>
    </row>
    <row r="653" spans="14:23">
      <c r="N653" s="24" t="s">
        <v>1677</v>
      </c>
      <c r="O653" s="24" t="s">
        <v>2349</v>
      </c>
      <c r="U653" s="37">
        <v>44929</v>
      </c>
      <c r="V653" t="s">
        <v>1351</v>
      </c>
      <c r="W653">
        <v>44929</v>
      </c>
    </row>
    <row r="654" spans="14:23">
      <c r="N654" s="24" t="s">
        <v>2350</v>
      </c>
      <c r="O654" s="24" t="s">
        <v>2349</v>
      </c>
      <c r="U654" s="37">
        <v>44930</v>
      </c>
      <c r="V654" t="s">
        <v>1352</v>
      </c>
      <c r="W654">
        <v>44930</v>
      </c>
    </row>
    <row r="655" spans="14:23">
      <c r="N655" s="24" t="s">
        <v>1607</v>
      </c>
      <c r="O655" s="24" t="s">
        <v>2349</v>
      </c>
      <c r="U655" s="37">
        <v>44931</v>
      </c>
      <c r="V655" t="s">
        <v>1353</v>
      </c>
      <c r="W655">
        <v>44931</v>
      </c>
    </row>
    <row r="656" spans="14:23">
      <c r="N656" s="24" t="s">
        <v>2302</v>
      </c>
      <c r="O656" s="24" t="s">
        <v>2349</v>
      </c>
      <c r="U656" s="37">
        <v>44932</v>
      </c>
      <c r="V656" t="s">
        <v>1354</v>
      </c>
      <c r="W656">
        <v>44932</v>
      </c>
    </row>
    <row r="657" spans="14:23">
      <c r="N657" s="24" t="s">
        <v>1675</v>
      </c>
      <c r="O657" s="24" t="s">
        <v>2351</v>
      </c>
      <c r="U657" s="37">
        <v>44933</v>
      </c>
      <c r="V657" t="s">
        <v>1356</v>
      </c>
      <c r="W657">
        <v>44933</v>
      </c>
    </row>
    <row r="658" spans="14:23">
      <c r="N658" s="24" t="s">
        <v>2309</v>
      </c>
      <c r="O658" s="24" t="s">
        <v>2351</v>
      </c>
      <c r="U658" s="37">
        <v>44934</v>
      </c>
      <c r="V658" t="s">
        <v>1357</v>
      </c>
      <c r="W658">
        <v>44934</v>
      </c>
    </row>
    <row r="659" spans="14:23">
      <c r="N659" s="24" t="s">
        <v>2310</v>
      </c>
      <c r="O659" s="24" t="s">
        <v>2351</v>
      </c>
      <c r="U659" s="37">
        <v>44935</v>
      </c>
      <c r="V659" t="s">
        <v>1358</v>
      </c>
      <c r="W659">
        <v>44935</v>
      </c>
    </row>
    <row r="660" spans="14:23">
      <c r="N660" s="24" t="s">
        <v>2311</v>
      </c>
      <c r="O660" s="24" t="s">
        <v>2351</v>
      </c>
      <c r="U660" s="37">
        <v>44936</v>
      </c>
      <c r="V660" t="s">
        <v>1360</v>
      </c>
      <c r="W660">
        <v>44936</v>
      </c>
    </row>
    <row r="661" spans="14:23">
      <c r="N661" s="24" t="s">
        <v>1535</v>
      </c>
      <c r="O661" s="24" t="s">
        <v>2351</v>
      </c>
      <c r="U661" s="37">
        <v>44937</v>
      </c>
      <c r="V661" t="s">
        <v>1361</v>
      </c>
      <c r="W661">
        <v>44937</v>
      </c>
    </row>
    <row r="662" spans="14:23">
      <c r="N662" s="24" t="s">
        <v>2314</v>
      </c>
      <c r="O662" s="24" t="s">
        <v>2352</v>
      </c>
      <c r="U662" s="37">
        <v>44938</v>
      </c>
      <c r="V662" t="s">
        <v>1362</v>
      </c>
      <c r="W662">
        <v>44938</v>
      </c>
    </row>
    <row r="663" spans="14:23">
      <c r="N663" s="24" t="s">
        <v>1634</v>
      </c>
      <c r="O663" s="24" t="s">
        <v>2352</v>
      </c>
      <c r="U663" s="37">
        <v>44939</v>
      </c>
      <c r="V663" t="s">
        <v>1363</v>
      </c>
      <c r="W663">
        <v>44939</v>
      </c>
    </row>
    <row r="664" spans="14:23">
      <c r="N664" s="24" t="s">
        <v>1619</v>
      </c>
      <c r="O664" s="24" t="s">
        <v>2352</v>
      </c>
      <c r="U664" s="37">
        <v>44940</v>
      </c>
      <c r="V664" t="s">
        <v>1364</v>
      </c>
      <c r="W664">
        <v>44940</v>
      </c>
    </row>
    <row r="665" spans="14:23">
      <c r="N665" s="24" t="s">
        <v>1629</v>
      </c>
      <c r="O665" s="24" t="s">
        <v>2352</v>
      </c>
      <c r="U665" s="37">
        <v>44941</v>
      </c>
      <c r="V665" t="s">
        <v>1366</v>
      </c>
      <c r="W665">
        <v>44941</v>
      </c>
    </row>
    <row r="666" spans="14:23">
      <c r="N666" s="24" t="s">
        <v>1466</v>
      </c>
      <c r="O666" s="24" t="s">
        <v>2352</v>
      </c>
      <c r="U666" s="37">
        <v>44942</v>
      </c>
      <c r="V666" t="s">
        <v>1368</v>
      </c>
      <c r="W666">
        <v>44942</v>
      </c>
    </row>
    <row r="667" spans="14:23">
      <c r="N667" s="24" t="s">
        <v>1478</v>
      </c>
      <c r="O667" s="24" t="s">
        <v>2352</v>
      </c>
      <c r="U667" s="37">
        <v>44943</v>
      </c>
      <c r="V667" t="s">
        <v>1369</v>
      </c>
      <c r="W667">
        <v>44943</v>
      </c>
    </row>
    <row r="668" spans="14:23">
      <c r="N668" s="24" t="s">
        <v>1515</v>
      </c>
      <c r="O668" s="24" t="s">
        <v>2353</v>
      </c>
      <c r="U668" s="37">
        <v>44944</v>
      </c>
      <c r="V668" t="s">
        <v>1370</v>
      </c>
      <c r="W668">
        <v>44944</v>
      </c>
    </row>
    <row r="669" spans="14:23">
      <c r="N669" s="24" t="s">
        <v>2315</v>
      </c>
      <c r="O669" s="24" t="s">
        <v>2353</v>
      </c>
      <c r="U669" s="37">
        <v>44945</v>
      </c>
      <c r="V669" t="s">
        <v>1373</v>
      </c>
      <c r="W669">
        <v>44945</v>
      </c>
    </row>
    <row r="670" spans="14:23">
      <c r="N670" s="24" t="s">
        <v>1703</v>
      </c>
      <c r="O670" s="24" t="s">
        <v>2353</v>
      </c>
      <c r="U670" s="37">
        <v>44946</v>
      </c>
      <c r="V670" t="s">
        <v>1374</v>
      </c>
      <c r="W670">
        <v>44946</v>
      </c>
    </row>
    <row r="671" spans="14:23">
      <c r="N671" s="24" t="s">
        <v>2319</v>
      </c>
      <c r="O671" s="24" t="s">
        <v>2354</v>
      </c>
      <c r="U671" s="37">
        <v>44947</v>
      </c>
      <c r="V671" t="s">
        <v>1375</v>
      </c>
      <c r="W671">
        <v>44947</v>
      </c>
    </row>
    <row r="672" spans="14:23">
      <c r="N672" s="24" t="s">
        <v>2355</v>
      </c>
      <c r="O672" s="24" t="s">
        <v>2354</v>
      </c>
      <c r="U672" s="37">
        <v>44948</v>
      </c>
      <c r="V672" t="s">
        <v>1376</v>
      </c>
      <c r="W672">
        <v>44948</v>
      </c>
    </row>
    <row r="673" spans="14:23">
      <c r="N673" s="24" t="s">
        <v>2356</v>
      </c>
      <c r="O673" s="24" t="s">
        <v>2354</v>
      </c>
      <c r="U673" s="37">
        <v>44949</v>
      </c>
      <c r="V673" t="s">
        <v>1378</v>
      </c>
      <c r="W673">
        <v>44949</v>
      </c>
    </row>
    <row r="674" spans="14:23">
      <c r="N674" s="24" t="s">
        <v>1740</v>
      </c>
      <c r="O674" s="24" t="s">
        <v>2129</v>
      </c>
      <c r="U674" s="37">
        <v>44950</v>
      </c>
      <c r="V674" t="s">
        <v>1379</v>
      </c>
      <c r="W674">
        <v>44950</v>
      </c>
    </row>
    <row r="675" spans="14:23">
      <c r="N675" s="24" t="s">
        <v>1655</v>
      </c>
      <c r="O675" s="24" t="s">
        <v>2129</v>
      </c>
      <c r="U675" s="37">
        <v>44951</v>
      </c>
      <c r="V675" t="s">
        <v>1380</v>
      </c>
      <c r="W675">
        <v>44951</v>
      </c>
    </row>
    <row r="676" spans="14:23">
      <c r="N676" s="24" t="s">
        <v>1701</v>
      </c>
      <c r="O676" s="24" t="s">
        <v>2129</v>
      </c>
      <c r="U676" s="37">
        <v>44952</v>
      </c>
      <c r="V676" t="s">
        <v>1381</v>
      </c>
      <c r="W676">
        <v>44952</v>
      </c>
    </row>
    <row r="677" spans="14:23">
      <c r="N677" s="24" t="s">
        <v>1751</v>
      </c>
      <c r="O677" s="24" t="s">
        <v>2129</v>
      </c>
      <c r="U677" s="37">
        <v>44953</v>
      </c>
      <c r="V677" t="s">
        <v>1382</v>
      </c>
      <c r="W677">
        <v>44953</v>
      </c>
    </row>
    <row r="678" spans="14:23">
      <c r="N678" s="24" t="s">
        <v>1663</v>
      </c>
      <c r="O678" s="24" t="s">
        <v>2129</v>
      </c>
      <c r="U678" s="37">
        <v>44954</v>
      </c>
      <c r="V678" t="s">
        <v>1383</v>
      </c>
      <c r="W678">
        <v>44954</v>
      </c>
    </row>
    <row r="679" spans="14:23">
      <c r="N679" s="24" t="s">
        <v>1766</v>
      </c>
      <c r="O679" s="24" t="s">
        <v>2129</v>
      </c>
      <c r="U679" s="37">
        <v>44955</v>
      </c>
      <c r="V679" t="s">
        <v>1384</v>
      </c>
      <c r="W679">
        <v>44955</v>
      </c>
    </row>
    <row r="680" spans="14:23">
      <c r="N680" s="24" t="s">
        <v>2357</v>
      </c>
      <c r="O680" s="24" t="s">
        <v>2129</v>
      </c>
      <c r="U680" s="37">
        <v>44956</v>
      </c>
      <c r="V680" t="s">
        <v>1385</v>
      </c>
      <c r="W680">
        <v>44956</v>
      </c>
    </row>
    <row r="681" spans="14:23">
      <c r="N681" s="24" t="s">
        <v>1770</v>
      </c>
      <c r="O681" s="24" t="s">
        <v>2358</v>
      </c>
      <c r="U681" s="37">
        <v>44957</v>
      </c>
      <c r="V681" t="s">
        <v>1386</v>
      </c>
      <c r="W681">
        <v>44957</v>
      </c>
    </row>
    <row r="682" spans="14:23">
      <c r="N682" s="24" t="s">
        <v>2359</v>
      </c>
      <c r="O682" s="24" t="s">
        <v>2358</v>
      </c>
      <c r="U682" s="37">
        <v>44958</v>
      </c>
      <c r="V682" t="s">
        <v>1387</v>
      </c>
      <c r="W682">
        <v>44958</v>
      </c>
    </row>
    <row r="683" spans="14:23">
      <c r="N683" s="24" t="s">
        <v>1641</v>
      </c>
      <c r="O683" s="24" t="s">
        <v>2358</v>
      </c>
      <c r="U683" s="37">
        <v>44959</v>
      </c>
      <c r="V683" t="s">
        <v>1388</v>
      </c>
      <c r="W683">
        <v>44959</v>
      </c>
    </row>
    <row r="684" spans="14:23">
      <c r="N684" s="24" t="s">
        <v>2360</v>
      </c>
      <c r="O684" s="24" t="s">
        <v>2358</v>
      </c>
      <c r="U684" s="37">
        <v>44960</v>
      </c>
      <c r="V684" t="s">
        <v>1389</v>
      </c>
      <c r="W684">
        <v>44960</v>
      </c>
    </row>
    <row r="685" spans="14:23">
      <c r="N685" s="24" t="s">
        <v>2361</v>
      </c>
      <c r="O685" s="24" t="s">
        <v>2362</v>
      </c>
      <c r="U685" s="37">
        <v>44961</v>
      </c>
      <c r="V685" t="s">
        <v>1390</v>
      </c>
      <c r="W685">
        <v>44961</v>
      </c>
    </row>
    <row r="686" spans="14:23">
      <c r="N686" s="24" t="s">
        <v>2363</v>
      </c>
      <c r="O686" s="24" t="s">
        <v>2364</v>
      </c>
      <c r="U686" s="37">
        <v>44962</v>
      </c>
      <c r="V686" t="s">
        <v>1391</v>
      </c>
      <c r="W686">
        <v>44962</v>
      </c>
    </row>
    <row r="687" spans="14:23">
      <c r="N687" s="24" t="s">
        <v>2365</v>
      </c>
      <c r="O687" s="24" t="s">
        <v>2366</v>
      </c>
      <c r="U687" s="37">
        <v>44963</v>
      </c>
      <c r="V687" t="s">
        <v>1393</v>
      </c>
      <c r="W687">
        <v>44963</v>
      </c>
    </row>
    <row r="688" spans="14:23">
      <c r="N688" s="24" t="s">
        <v>2367</v>
      </c>
      <c r="O688" s="24" t="s">
        <v>2368</v>
      </c>
      <c r="U688" s="37">
        <v>44964</v>
      </c>
      <c r="V688" t="s">
        <v>1394</v>
      </c>
      <c r="W688">
        <v>44964</v>
      </c>
    </row>
    <row r="689" spans="14:23">
      <c r="N689" s="24" t="s">
        <v>2369</v>
      </c>
      <c r="O689" s="24" t="s">
        <v>2205</v>
      </c>
      <c r="U689" s="37">
        <v>44965</v>
      </c>
      <c r="V689" t="s">
        <v>1396</v>
      </c>
      <c r="W689">
        <v>44965</v>
      </c>
    </row>
    <row r="690" spans="14:23">
      <c r="N690" s="24" t="s">
        <v>1691</v>
      </c>
      <c r="O690" s="24" t="s">
        <v>956</v>
      </c>
      <c r="U690" s="37">
        <v>44966</v>
      </c>
      <c r="V690" t="s">
        <v>1397</v>
      </c>
      <c r="W690">
        <v>44966</v>
      </c>
    </row>
    <row r="691" spans="14:23">
      <c r="N691" s="24" t="s">
        <v>1668</v>
      </c>
      <c r="O691" s="24" t="s">
        <v>1669</v>
      </c>
      <c r="U691" s="37">
        <v>44967</v>
      </c>
      <c r="V691" t="s">
        <v>1398</v>
      </c>
      <c r="W691">
        <v>44967</v>
      </c>
    </row>
    <row r="692" spans="14:23">
      <c r="N692" s="24" t="s">
        <v>2370</v>
      </c>
      <c r="O692" s="24" t="s">
        <v>2201</v>
      </c>
      <c r="U692" s="37">
        <v>44968</v>
      </c>
      <c r="V692" t="s">
        <v>1399</v>
      </c>
      <c r="W692">
        <v>44968</v>
      </c>
    </row>
    <row r="693" spans="14:23">
      <c r="N693" s="24" t="s">
        <v>2371</v>
      </c>
      <c r="O693" s="24" t="s">
        <v>2372</v>
      </c>
      <c r="U693" s="37">
        <v>44969</v>
      </c>
      <c r="V693" t="s">
        <v>1401</v>
      </c>
      <c r="W693">
        <v>44969</v>
      </c>
    </row>
    <row r="694" spans="14:23">
      <c r="N694" s="24" t="s">
        <v>2373</v>
      </c>
      <c r="O694" s="24" t="s">
        <v>2374</v>
      </c>
      <c r="U694" s="37">
        <v>44970</v>
      </c>
      <c r="V694" t="s">
        <v>1403</v>
      </c>
      <c r="W694">
        <v>44970</v>
      </c>
    </row>
    <row r="695" spans="14:23">
      <c r="N695" s="24" t="s">
        <v>1780</v>
      </c>
      <c r="O695" s="24" t="s">
        <v>2374</v>
      </c>
      <c r="U695" s="37">
        <v>44971</v>
      </c>
      <c r="V695" t="s">
        <v>1404</v>
      </c>
      <c r="W695">
        <v>44971</v>
      </c>
    </row>
    <row r="696" spans="14:23">
      <c r="N696" s="24" t="s">
        <v>2375</v>
      </c>
      <c r="O696" s="24" t="s">
        <v>2374</v>
      </c>
      <c r="U696" s="37">
        <v>44972</v>
      </c>
      <c r="V696" t="s">
        <v>1405</v>
      </c>
      <c r="W696">
        <v>44972</v>
      </c>
    </row>
    <row r="697" spans="14:23">
      <c r="N697" s="24" t="s">
        <v>1497</v>
      </c>
      <c r="O697" s="24" t="s">
        <v>2149</v>
      </c>
      <c r="U697" s="37">
        <v>44973</v>
      </c>
      <c r="V697" t="s">
        <v>1406</v>
      </c>
      <c r="W697">
        <v>44973</v>
      </c>
    </row>
    <row r="698" spans="14:23">
      <c r="N698" s="24" t="s">
        <v>1549</v>
      </c>
      <c r="O698" s="24" t="s">
        <v>2149</v>
      </c>
      <c r="U698" s="37">
        <v>44974</v>
      </c>
      <c r="V698" t="s">
        <v>1407</v>
      </c>
      <c r="W698">
        <v>44974</v>
      </c>
    </row>
    <row r="699" spans="14:23">
      <c r="N699" s="24" t="s">
        <v>1526</v>
      </c>
      <c r="O699" s="24" t="s">
        <v>2149</v>
      </c>
      <c r="U699" s="37">
        <v>44975</v>
      </c>
      <c r="V699" t="s">
        <v>1408</v>
      </c>
      <c r="W699">
        <v>44975</v>
      </c>
    </row>
    <row r="700" spans="14:23">
      <c r="N700" s="24" t="s">
        <v>1720</v>
      </c>
      <c r="O700" s="24" t="s">
        <v>2149</v>
      </c>
      <c r="U700" s="37">
        <v>44976</v>
      </c>
      <c r="V700" t="s">
        <v>1409</v>
      </c>
      <c r="W700">
        <v>44976</v>
      </c>
    </row>
    <row r="701" spans="14:23">
      <c r="N701" s="24" t="s">
        <v>1539</v>
      </c>
      <c r="O701" s="24" t="s">
        <v>2149</v>
      </c>
      <c r="U701" s="37">
        <v>44977</v>
      </c>
      <c r="V701" t="s">
        <v>1410</v>
      </c>
      <c r="W701">
        <v>44977</v>
      </c>
    </row>
    <row r="702" spans="14:23">
      <c r="N702" s="24" t="s">
        <v>1671</v>
      </c>
      <c r="O702" s="24" t="s">
        <v>2149</v>
      </c>
      <c r="U702" s="37">
        <v>44978</v>
      </c>
      <c r="V702" t="s">
        <v>1411</v>
      </c>
      <c r="W702">
        <v>44978</v>
      </c>
    </row>
    <row r="703" spans="14:23">
      <c r="N703" s="24" t="s">
        <v>2320</v>
      </c>
      <c r="O703" s="24" t="s">
        <v>2151</v>
      </c>
      <c r="U703" s="37">
        <v>44979</v>
      </c>
      <c r="V703" t="s">
        <v>1412</v>
      </c>
      <c r="W703">
        <v>44979</v>
      </c>
    </row>
    <row r="704" spans="14:23">
      <c r="N704" s="24" t="s">
        <v>1499</v>
      </c>
      <c r="O704" s="24" t="s">
        <v>2151</v>
      </c>
      <c r="U704" s="37">
        <v>44980</v>
      </c>
      <c r="V704" t="s">
        <v>1413</v>
      </c>
      <c r="W704">
        <v>44980</v>
      </c>
    </row>
    <row r="705" spans="14:23">
      <c r="N705" s="24" t="s">
        <v>1510</v>
      </c>
      <c r="O705" s="24" t="s">
        <v>2151</v>
      </c>
      <c r="U705" s="37">
        <v>44981</v>
      </c>
      <c r="V705" t="s">
        <v>1414</v>
      </c>
      <c r="W705">
        <v>44981</v>
      </c>
    </row>
    <row r="706" spans="14:23">
      <c r="N706" s="24" t="s">
        <v>1648</v>
      </c>
      <c r="O706" s="24" t="s">
        <v>2151</v>
      </c>
      <c r="U706" s="37">
        <v>44982</v>
      </c>
      <c r="V706" t="s">
        <v>1415</v>
      </c>
      <c r="W706">
        <v>44982</v>
      </c>
    </row>
    <row r="707" spans="14:23">
      <c r="N707" s="24" t="s">
        <v>1528</v>
      </c>
      <c r="O707" s="24" t="s">
        <v>2151</v>
      </c>
      <c r="U707" s="37">
        <v>44983</v>
      </c>
      <c r="V707" t="s">
        <v>1416</v>
      </c>
      <c r="W707">
        <v>44983</v>
      </c>
    </row>
    <row r="708" spans="14:23">
      <c r="N708" s="24" t="s">
        <v>1631</v>
      </c>
      <c r="O708" s="24" t="s">
        <v>2151</v>
      </c>
      <c r="U708" s="37">
        <v>44984</v>
      </c>
      <c r="V708" t="s">
        <v>1418</v>
      </c>
      <c r="W708">
        <v>44984</v>
      </c>
    </row>
    <row r="709" spans="14:23">
      <c r="N709" s="24" t="s">
        <v>1472</v>
      </c>
      <c r="O709" s="24" t="s">
        <v>2151</v>
      </c>
      <c r="U709" s="37">
        <v>44985</v>
      </c>
      <c r="V709" t="s">
        <v>1420</v>
      </c>
      <c r="W709">
        <v>44985</v>
      </c>
    </row>
    <row r="710" spans="14:23">
      <c r="N710" s="24" t="s">
        <v>1575</v>
      </c>
      <c r="O710" s="24" t="s">
        <v>2155</v>
      </c>
      <c r="U710" s="37">
        <v>44986</v>
      </c>
      <c r="V710" t="s">
        <v>1421</v>
      </c>
      <c r="W710">
        <v>44986</v>
      </c>
    </row>
    <row r="711" spans="14:23">
      <c r="N711" s="24" t="s">
        <v>1589</v>
      </c>
      <c r="O711" s="24" t="s">
        <v>2155</v>
      </c>
      <c r="U711" s="37">
        <v>44987</v>
      </c>
      <c r="V711" t="s">
        <v>1422</v>
      </c>
      <c r="W711">
        <v>44987</v>
      </c>
    </row>
    <row r="712" spans="14:23">
      <c r="N712" s="24" t="s">
        <v>1610</v>
      </c>
      <c r="O712" s="24" t="s">
        <v>2155</v>
      </c>
      <c r="U712" s="37">
        <v>44988</v>
      </c>
      <c r="V712" t="s">
        <v>1423</v>
      </c>
      <c r="W712">
        <v>44988</v>
      </c>
    </row>
    <row r="713" spans="14:23">
      <c r="N713" s="24" t="s">
        <v>1757</v>
      </c>
      <c r="O713" s="24" t="s">
        <v>2155</v>
      </c>
      <c r="U713" s="37">
        <v>44989</v>
      </c>
      <c r="V713" t="s">
        <v>2571</v>
      </c>
      <c r="W713">
        <v>44989</v>
      </c>
    </row>
    <row r="714" spans="14:23">
      <c r="N714" s="24" t="s">
        <v>1713</v>
      </c>
      <c r="O714" s="24" t="s">
        <v>2155</v>
      </c>
      <c r="U714" s="37">
        <v>44990</v>
      </c>
      <c r="V714" t="s">
        <v>2572</v>
      </c>
      <c r="W714">
        <v>44990</v>
      </c>
    </row>
    <row r="715" spans="14:23">
      <c r="N715" s="24" t="s">
        <v>2321</v>
      </c>
      <c r="O715" s="24" t="s">
        <v>2155</v>
      </c>
      <c r="U715" s="37">
        <v>44991</v>
      </c>
      <c r="V715" t="s">
        <v>2573</v>
      </c>
      <c r="W715">
        <v>44991</v>
      </c>
    </row>
    <row r="716" spans="14:23">
      <c r="N716" s="24" t="s">
        <v>2376</v>
      </c>
      <c r="O716" s="24" t="s">
        <v>2154</v>
      </c>
      <c r="U716" s="37">
        <v>44992</v>
      </c>
      <c r="V716" t="s">
        <v>1424</v>
      </c>
      <c r="W716">
        <v>44992</v>
      </c>
    </row>
    <row r="717" spans="14:23">
      <c r="N717" s="24" t="s">
        <v>1784</v>
      </c>
      <c r="O717" s="24" t="s">
        <v>2152</v>
      </c>
      <c r="U717" s="37">
        <v>44993</v>
      </c>
      <c r="V717" t="s">
        <v>1426</v>
      </c>
      <c r="W717">
        <v>44993</v>
      </c>
    </row>
    <row r="718" spans="14:23">
      <c r="N718" s="24" t="s">
        <v>1695</v>
      </c>
      <c r="O718" s="24" t="s">
        <v>2152</v>
      </c>
      <c r="U718" s="37">
        <v>44994</v>
      </c>
      <c r="V718" t="s">
        <v>1427</v>
      </c>
      <c r="W718">
        <v>44994</v>
      </c>
    </row>
    <row r="719" spans="14:23">
      <c r="N719" s="24" t="s">
        <v>1749</v>
      </c>
      <c r="O719" s="24" t="s">
        <v>2152</v>
      </c>
      <c r="U719" s="37">
        <v>44995</v>
      </c>
      <c r="V719" t="s">
        <v>1428</v>
      </c>
      <c r="W719">
        <v>44995</v>
      </c>
    </row>
    <row r="720" spans="14:23">
      <c r="N720" s="24" t="s">
        <v>1658</v>
      </c>
      <c r="O720" s="24" t="s">
        <v>2152</v>
      </c>
      <c r="U720" s="37">
        <v>44996</v>
      </c>
      <c r="V720" t="s">
        <v>1429</v>
      </c>
      <c r="W720">
        <v>44996</v>
      </c>
    </row>
    <row r="721" spans="14:23">
      <c r="N721" s="24" t="s">
        <v>1666</v>
      </c>
      <c r="O721" s="24" t="s">
        <v>2152</v>
      </c>
      <c r="U721" s="37">
        <v>44997</v>
      </c>
      <c r="V721" t="s">
        <v>1430</v>
      </c>
      <c r="W721">
        <v>44997</v>
      </c>
    </row>
    <row r="722" spans="14:23">
      <c r="N722" s="24" t="s">
        <v>1697</v>
      </c>
      <c r="O722" s="24" t="s">
        <v>2152</v>
      </c>
      <c r="U722" s="37">
        <v>44998</v>
      </c>
      <c r="V722" t="s">
        <v>1432</v>
      </c>
      <c r="W722">
        <v>44998</v>
      </c>
    </row>
    <row r="723" spans="14:23">
      <c r="N723" s="24" t="s">
        <v>1622</v>
      </c>
      <c r="O723" s="24" t="s">
        <v>646</v>
      </c>
      <c r="U723" s="37">
        <v>44999</v>
      </c>
      <c r="V723" t="s">
        <v>1433</v>
      </c>
      <c r="W723">
        <v>44999</v>
      </c>
    </row>
    <row r="724" spans="14:23">
      <c r="N724" s="24" t="s">
        <v>1521</v>
      </c>
      <c r="O724" s="24" t="s">
        <v>1522</v>
      </c>
      <c r="U724" s="37">
        <v>45000</v>
      </c>
      <c r="V724" t="s">
        <v>1434</v>
      </c>
      <c r="W724">
        <v>45000</v>
      </c>
    </row>
    <row r="725" spans="14:23">
      <c r="N725" s="24" t="s">
        <v>1519</v>
      </c>
      <c r="O725" s="24" t="s">
        <v>1520</v>
      </c>
      <c r="U725" s="37">
        <v>45001</v>
      </c>
      <c r="V725" t="s">
        <v>1436</v>
      </c>
      <c r="W725">
        <v>45001</v>
      </c>
    </row>
    <row r="726" spans="14:23">
      <c r="N726" s="24" t="s">
        <v>1555</v>
      </c>
      <c r="O726" s="24" t="s">
        <v>1556</v>
      </c>
      <c r="U726" s="37">
        <v>45002</v>
      </c>
      <c r="V726" t="s">
        <v>1437</v>
      </c>
      <c r="W726">
        <v>45002</v>
      </c>
    </row>
    <row r="727" spans="14:23">
      <c r="N727" s="24" t="s">
        <v>2323</v>
      </c>
      <c r="O727" s="24" t="s">
        <v>2240</v>
      </c>
      <c r="U727" s="37">
        <v>45003</v>
      </c>
      <c r="V727" t="s">
        <v>1438</v>
      </c>
      <c r="W727">
        <v>45003</v>
      </c>
    </row>
    <row r="728" spans="14:23">
      <c r="N728" s="24" t="s">
        <v>1560</v>
      </c>
      <c r="O728" s="24" t="s">
        <v>1561</v>
      </c>
      <c r="U728" s="37">
        <v>45004</v>
      </c>
      <c r="V728" t="s">
        <v>1439</v>
      </c>
      <c r="W728">
        <v>45004</v>
      </c>
    </row>
    <row r="729" spans="14:23">
      <c r="N729" s="24" t="s">
        <v>1581</v>
      </c>
      <c r="O729" s="24" t="s">
        <v>124</v>
      </c>
      <c r="U729" s="37">
        <v>45005</v>
      </c>
      <c r="V729" t="s">
        <v>2574</v>
      </c>
      <c r="W729">
        <v>45005</v>
      </c>
    </row>
    <row r="730" spans="14:23">
      <c r="N730" s="24" t="s">
        <v>1449</v>
      </c>
      <c r="O730" s="24" t="s">
        <v>138</v>
      </c>
      <c r="U730" s="37">
        <v>45006</v>
      </c>
      <c r="V730" t="s">
        <v>2575</v>
      </c>
      <c r="W730">
        <v>45006</v>
      </c>
    </row>
    <row r="731" spans="14:23">
      <c r="N731" s="24" t="s">
        <v>2324</v>
      </c>
      <c r="O731" s="24" t="s">
        <v>2164</v>
      </c>
      <c r="U731" s="37">
        <v>45007</v>
      </c>
      <c r="V731" t="s">
        <v>2576</v>
      </c>
      <c r="W731">
        <v>45007</v>
      </c>
    </row>
    <row r="732" spans="14:23">
      <c r="N732" s="24" t="s">
        <v>1459</v>
      </c>
      <c r="O732" s="24" t="s">
        <v>15</v>
      </c>
      <c r="U732" s="37">
        <v>45008</v>
      </c>
      <c r="V732" t="s">
        <v>2577</v>
      </c>
      <c r="W732">
        <v>45008</v>
      </c>
    </row>
    <row r="733" spans="14:23">
      <c r="N733" s="24" t="s">
        <v>1464</v>
      </c>
      <c r="O733" s="24" t="s">
        <v>36</v>
      </c>
      <c r="U733" s="37">
        <v>45009</v>
      </c>
      <c r="V733" t="s">
        <v>1440</v>
      </c>
      <c r="W733">
        <v>45009</v>
      </c>
    </row>
    <row r="734" spans="14:23">
      <c r="N734" s="24" t="s">
        <v>1460</v>
      </c>
      <c r="O734" s="24" t="s">
        <v>18</v>
      </c>
      <c r="U734" s="37">
        <v>45010</v>
      </c>
      <c r="V734" t="s">
        <v>1448</v>
      </c>
      <c r="W734">
        <v>45010</v>
      </c>
    </row>
    <row r="735" spans="14:23">
      <c r="N735" s="24" t="s">
        <v>1587</v>
      </c>
      <c r="O735" s="24" t="s">
        <v>31</v>
      </c>
      <c r="U735" s="37">
        <v>45011</v>
      </c>
      <c r="V735" t="s">
        <v>1465</v>
      </c>
      <c r="W735">
        <v>45011</v>
      </c>
    </row>
    <row r="736" spans="14:23">
      <c r="N736" s="24" t="s">
        <v>2325</v>
      </c>
      <c r="O736" s="24" t="s">
        <v>2166</v>
      </c>
      <c r="U736" s="37">
        <v>45012</v>
      </c>
      <c r="V736" t="s">
        <v>1471</v>
      </c>
      <c r="W736">
        <v>45012</v>
      </c>
    </row>
    <row r="737" spans="14:23">
      <c r="N737" s="24" t="s">
        <v>2326</v>
      </c>
      <c r="O737" s="24" t="s">
        <v>632</v>
      </c>
      <c r="U737" s="37">
        <v>45013</v>
      </c>
      <c r="V737" t="s">
        <v>1477</v>
      </c>
      <c r="W737">
        <v>45013</v>
      </c>
    </row>
    <row r="738" spans="14:23">
      <c r="N738" s="24" t="s">
        <v>2327</v>
      </c>
      <c r="O738" s="24" t="s">
        <v>2169</v>
      </c>
      <c r="U738" s="37">
        <v>45014</v>
      </c>
      <c r="V738" t="s">
        <v>1482</v>
      </c>
      <c r="W738">
        <v>45014</v>
      </c>
    </row>
    <row r="739" spans="14:23">
      <c r="N739" s="24" t="s">
        <v>1461</v>
      </c>
      <c r="O739" s="13" t="s">
        <v>180</v>
      </c>
      <c r="U739" s="37">
        <v>45015</v>
      </c>
      <c r="V739" t="s">
        <v>1483</v>
      </c>
      <c r="W739">
        <v>45015</v>
      </c>
    </row>
    <row r="740" spans="14:23">
      <c r="N740" s="24" t="s">
        <v>1442</v>
      </c>
      <c r="O740" s="24" t="s">
        <v>22</v>
      </c>
      <c r="U740" s="37">
        <v>45016</v>
      </c>
      <c r="V740" t="s">
        <v>1490</v>
      </c>
      <c r="W740">
        <v>45016</v>
      </c>
    </row>
    <row r="741" spans="14:23">
      <c r="N741" s="24" t="s">
        <v>1693</v>
      </c>
      <c r="O741" s="24" t="s">
        <v>507</v>
      </c>
      <c r="U741" s="37">
        <v>45017</v>
      </c>
      <c r="V741" t="s">
        <v>1495</v>
      </c>
      <c r="W741">
        <v>45017</v>
      </c>
    </row>
    <row r="742" spans="14:23">
      <c r="N742" s="24" t="s">
        <v>1543</v>
      </c>
      <c r="O742" s="24" t="s">
        <v>255</v>
      </c>
      <c r="U742" s="37">
        <v>45018</v>
      </c>
      <c r="V742" t="s">
        <v>1496</v>
      </c>
      <c r="W742">
        <v>45018</v>
      </c>
    </row>
    <row r="743" spans="14:23">
      <c r="N743" s="24" t="s">
        <v>2328</v>
      </c>
      <c r="O743" s="24" t="s">
        <v>564</v>
      </c>
      <c r="U743" s="37">
        <v>45019</v>
      </c>
      <c r="V743" t="s">
        <v>1502</v>
      </c>
      <c r="W743">
        <v>45019</v>
      </c>
    </row>
    <row r="744" spans="14:23">
      <c r="N744" s="24" t="s">
        <v>2329</v>
      </c>
      <c r="O744" s="24" t="s">
        <v>2174</v>
      </c>
      <c r="U744" s="37">
        <v>45020</v>
      </c>
      <c r="V744" t="s">
        <v>1504</v>
      </c>
      <c r="W744">
        <v>45020</v>
      </c>
    </row>
    <row r="745" spans="14:23">
      <c r="N745" s="24" t="s">
        <v>1683</v>
      </c>
      <c r="O745" s="24" t="s">
        <v>1684</v>
      </c>
      <c r="U745" s="37">
        <v>45021</v>
      </c>
      <c r="V745" t="s">
        <v>1506</v>
      </c>
      <c r="W745">
        <v>45021</v>
      </c>
    </row>
    <row r="746" spans="14:23">
      <c r="N746" s="24" t="s">
        <v>1508</v>
      </c>
      <c r="O746" s="24" t="s">
        <v>38</v>
      </c>
      <c r="U746" s="37">
        <v>45022</v>
      </c>
      <c r="V746" t="s">
        <v>1509</v>
      </c>
      <c r="W746">
        <v>45022</v>
      </c>
    </row>
    <row r="747" spans="14:23">
      <c r="N747" s="24" t="s">
        <v>1456</v>
      </c>
      <c r="O747" s="24" t="s">
        <v>2</v>
      </c>
      <c r="U747" s="37">
        <v>45023</v>
      </c>
      <c r="V747" t="s">
        <v>1514</v>
      </c>
      <c r="W747">
        <v>45023</v>
      </c>
    </row>
    <row r="748" spans="14:23">
      <c r="N748" s="24" t="s">
        <v>2330</v>
      </c>
      <c r="O748" s="24" t="s">
        <v>276</v>
      </c>
      <c r="U748" s="37">
        <v>45024</v>
      </c>
      <c r="V748" t="s">
        <v>1517</v>
      </c>
      <c r="W748">
        <v>45024</v>
      </c>
    </row>
    <row r="749" spans="14:23">
      <c r="N749" s="24" t="s">
        <v>1598</v>
      </c>
      <c r="O749" s="24" t="s">
        <v>108</v>
      </c>
      <c r="U749" s="37">
        <v>45025</v>
      </c>
      <c r="V749" t="s">
        <v>1530</v>
      </c>
      <c r="W749">
        <v>45025</v>
      </c>
    </row>
    <row r="750" spans="14:23">
      <c r="N750" s="24" t="s">
        <v>1451</v>
      </c>
      <c r="O750" s="24" t="s">
        <v>339</v>
      </c>
      <c r="U750" s="37">
        <v>45026</v>
      </c>
      <c r="V750" t="s">
        <v>1542</v>
      </c>
      <c r="W750">
        <v>45026</v>
      </c>
    </row>
    <row r="751" spans="14:23">
      <c r="N751" s="24" t="s">
        <v>1487</v>
      </c>
      <c r="O751" s="24" t="s">
        <v>1488</v>
      </c>
      <c r="U751" s="37">
        <v>45027</v>
      </c>
      <c r="V751" t="s">
        <v>1544</v>
      </c>
      <c r="W751">
        <v>45027</v>
      </c>
    </row>
    <row r="752" spans="14:23">
      <c r="N752" s="24" t="s">
        <v>1557</v>
      </c>
      <c r="O752" s="24" t="s">
        <v>115</v>
      </c>
      <c r="U752" s="37">
        <v>45028</v>
      </c>
      <c r="V752" t="s">
        <v>1547</v>
      </c>
      <c r="W752">
        <v>45028</v>
      </c>
    </row>
    <row r="753" spans="14:23">
      <c r="N753" s="24" t="s">
        <v>1733</v>
      </c>
      <c r="O753" s="24" t="s">
        <v>627</v>
      </c>
      <c r="U753" s="37">
        <v>45029</v>
      </c>
      <c r="V753" t="s">
        <v>1551</v>
      </c>
      <c r="W753">
        <v>45029</v>
      </c>
    </row>
    <row r="754" spans="14:23">
      <c r="N754" s="24" t="s">
        <v>2331</v>
      </c>
      <c r="O754" s="24" t="s">
        <v>2332</v>
      </c>
      <c r="U754" s="37">
        <v>45030</v>
      </c>
      <c r="V754" t="s">
        <v>1552</v>
      </c>
      <c r="W754">
        <v>45030</v>
      </c>
    </row>
    <row r="755" spans="14:23">
      <c r="N755" s="24" t="s">
        <v>1454</v>
      </c>
      <c r="O755" s="24" t="s">
        <v>135</v>
      </c>
      <c r="U755" s="37">
        <v>45031</v>
      </c>
      <c r="V755" t="s">
        <v>1553</v>
      </c>
      <c r="W755">
        <v>45031</v>
      </c>
    </row>
    <row r="756" spans="14:23">
      <c r="N756" s="24" t="s">
        <v>1468</v>
      </c>
      <c r="O756" s="24" t="s">
        <v>12</v>
      </c>
      <c r="R756">
        <v>45099</v>
      </c>
      <c r="S756" t="s">
        <v>1787</v>
      </c>
      <c r="T756">
        <v>45099</v>
      </c>
      <c r="U756" s="37">
        <v>45032</v>
      </c>
      <c r="V756" t="s">
        <v>1558</v>
      </c>
      <c r="W756">
        <v>45032</v>
      </c>
    </row>
    <row r="757" spans="14:23">
      <c r="N757" s="24" t="s">
        <v>1761</v>
      </c>
      <c r="O757" s="24" t="s">
        <v>62</v>
      </c>
      <c r="R757">
        <v>45100</v>
      </c>
      <c r="S757" t="s">
        <v>1792</v>
      </c>
      <c r="T757">
        <v>45100</v>
      </c>
      <c r="U757" s="37">
        <v>45033</v>
      </c>
      <c r="V757" t="s">
        <v>1562</v>
      </c>
      <c r="W757">
        <v>45033</v>
      </c>
    </row>
    <row r="758" spans="14:23">
      <c r="N758" s="24" t="s">
        <v>1469</v>
      </c>
      <c r="O758" s="24" t="s">
        <v>256</v>
      </c>
      <c r="R758">
        <v>45101</v>
      </c>
      <c r="S758" t="s">
        <v>2398</v>
      </c>
      <c r="T758">
        <v>45101</v>
      </c>
      <c r="U758" s="37">
        <v>45034</v>
      </c>
      <c r="V758" t="s">
        <v>1565</v>
      </c>
      <c r="W758">
        <v>45034</v>
      </c>
    </row>
    <row r="759" spans="14:23">
      <c r="N759" s="24" t="s">
        <v>2333</v>
      </c>
      <c r="O759" s="24" t="s">
        <v>2179</v>
      </c>
      <c r="R759">
        <v>45102</v>
      </c>
      <c r="S759" t="s">
        <v>2399</v>
      </c>
      <c r="T759">
        <v>45102</v>
      </c>
      <c r="U759" s="37">
        <v>45035</v>
      </c>
      <c r="V759" t="s">
        <v>1568</v>
      </c>
      <c r="W759">
        <v>45035</v>
      </c>
    </row>
    <row r="760" spans="14:23">
      <c r="N760" s="24" t="s">
        <v>2334</v>
      </c>
      <c r="O760" s="24" t="s">
        <v>2181</v>
      </c>
      <c r="R760">
        <v>45103</v>
      </c>
      <c r="S760" t="s">
        <v>2392</v>
      </c>
      <c r="T760">
        <v>45103</v>
      </c>
      <c r="U760" s="37">
        <v>45036</v>
      </c>
      <c r="V760" t="s">
        <v>2578</v>
      </c>
      <c r="W760">
        <v>45036</v>
      </c>
    </row>
    <row r="761" spans="14:23">
      <c r="N761" s="24" t="s">
        <v>2335</v>
      </c>
      <c r="O761" s="24" t="s">
        <v>58</v>
      </c>
      <c r="R761">
        <v>45104</v>
      </c>
      <c r="S761" t="s">
        <v>2400</v>
      </c>
      <c r="T761">
        <v>45104</v>
      </c>
      <c r="U761" s="37">
        <v>45037</v>
      </c>
      <c r="V761" t="s">
        <v>1570</v>
      </c>
      <c r="W761">
        <v>45037</v>
      </c>
    </row>
    <row r="762" spans="14:23">
      <c r="N762" s="24" t="s">
        <v>2336</v>
      </c>
      <c r="O762" s="24" t="s">
        <v>60</v>
      </c>
      <c r="R762">
        <v>45105</v>
      </c>
      <c r="S762" t="s">
        <v>2401</v>
      </c>
      <c r="T762">
        <v>45105</v>
      </c>
      <c r="U762" s="37">
        <v>45038</v>
      </c>
      <c r="V762" t="s">
        <v>1573</v>
      </c>
      <c r="W762">
        <v>45038</v>
      </c>
    </row>
    <row r="763" spans="14:23">
      <c r="N763" s="24" t="s">
        <v>1503</v>
      </c>
      <c r="O763" s="24" t="s">
        <v>151</v>
      </c>
      <c r="R763">
        <v>45106</v>
      </c>
      <c r="S763" t="s">
        <v>2402</v>
      </c>
      <c r="T763">
        <v>45106</v>
      </c>
      <c r="U763" s="37">
        <v>45039</v>
      </c>
      <c r="V763" t="s">
        <v>1574</v>
      </c>
      <c r="W763">
        <v>45039</v>
      </c>
    </row>
    <row r="764" spans="14:23">
      <c r="N764" s="24" t="s">
        <v>2337</v>
      </c>
      <c r="O764" s="24" t="s">
        <v>55</v>
      </c>
      <c r="R764">
        <v>45107</v>
      </c>
      <c r="S764" t="s">
        <v>2403</v>
      </c>
      <c r="T764">
        <v>45107</v>
      </c>
      <c r="U764" s="37">
        <v>45040</v>
      </c>
      <c r="V764" t="s">
        <v>1577</v>
      </c>
      <c r="W764">
        <v>45040</v>
      </c>
    </row>
    <row r="765" spans="14:23">
      <c r="N765" s="24" t="s">
        <v>1475</v>
      </c>
      <c r="O765" s="24" t="s">
        <v>53</v>
      </c>
      <c r="R765">
        <v>45108</v>
      </c>
      <c r="S765" t="s">
        <v>2404</v>
      </c>
      <c r="T765">
        <v>45108</v>
      </c>
      <c r="U765" s="37">
        <v>45041</v>
      </c>
      <c r="V765" t="s">
        <v>1580</v>
      </c>
      <c r="W765">
        <v>45041</v>
      </c>
    </row>
    <row r="766" spans="14:23">
      <c r="N766" s="24" t="s">
        <v>2338</v>
      </c>
      <c r="O766" s="24" t="s">
        <v>2339</v>
      </c>
      <c r="R766">
        <v>45109</v>
      </c>
      <c r="S766" t="s">
        <v>2405</v>
      </c>
      <c r="T766">
        <v>45109</v>
      </c>
      <c r="U766" s="37">
        <v>45042</v>
      </c>
      <c r="V766" t="s">
        <v>1588</v>
      </c>
      <c r="W766">
        <v>45042</v>
      </c>
    </row>
    <row r="767" spans="14:23">
      <c r="N767" s="24" t="s">
        <v>1462</v>
      </c>
      <c r="O767" s="24" t="s">
        <v>450</v>
      </c>
      <c r="R767">
        <v>45110</v>
      </c>
      <c r="S767" t="s">
        <v>2406</v>
      </c>
      <c r="T767">
        <v>45110</v>
      </c>
      <c r="U767" s="37">
        <v>45043</v>
      </c>
      <c r="V767" t="s">
        <v>1591</v>
      </c>
      <c r="W767">
        <v>45043</v>
      </c>
    </row>
    <row r="768" spans="14:23">
      <c r="N768" s="24" t="s">
        <v>1507</v>
      </c>
      <c r="O768" s="24" t="s">
        <v>113</v>
      </c>
      <c r="R768">
        <v>45111</v>
      </c>
      <c r="S768" t="s">
        <v>2407</v>
      </c>
      <c r="T768">
        <v>45111</v>
      </c>
      <c r="U768" s="37">
        <v>45044</v>
      </c>
      <c r="V768" t="s">
        <v>1594</v>
      </c>
      <c r="W768">
        <v>45044</v>
      </c>
    </row>
    <row r="769" spans="9:23">
      <c r="N769" s="24" t="s">
        <v>1441</v>
      </c>
      <c r="O769" s="24" t="s">
        <v>95</v>
      </c>
      <c r="R769">
        <v>45112</v>
      </c>
      <c r="S769" t="s">
        <v>2408</v>
      </c>
      <c r="T769">
        <v>45112</v>
      </c>
      <c r="U769" s="37">
        <v>45045</v>
      </c>
      <c r="V769" t="s">
        <v>1595</v>
      </c>
      <c r="W769">
        <v>45045</v>
      </c>
    </row>
    <row r="770" spans="9:23">
      <c r="N770" s="24" t="s">
        <v>1586</v>
      </c>
      <c r="O770" s="24" t="s">
        <v>474</v>
      </c>
      <c r="R770">
        <v>45113</v>
      </c>
      <c r="S770" t="s">
        <v>2409</v>
      </c>
      <c r="T770">
        <v>45113</v>
      </c>
      <c r="U770" s="37">
        <v>45046</v>
      </c>
      <c r="V770" t="s">
        <v>1597</v>
      </c>
      <c r="W770">
        <v>45046</v>
      </c>
    </row>
    <row r="771" spans="9:23">
      <c r="N771" s="24" t="s">
        <v>2340</v>
      </c>
      <c r="O771" s="24" t="s">
        <v>2188</v>
      </c>
      <c r="R771">
        <v>45114</v>
      </c>
      <c r="S771" t="s">
        <v>2410</v>
      </c>
      <c r="T771">
        <v>45114</v>
      </c>
      <c r="U771" s="37">
        <v>45047</v>
      </c>
      <c r="V771" t="s">
        <v>1599</v>
      </c>
      <c r="W771">
        <v>45047</v>
      </c>
    </row>
    <row r="772" spans="9:23">
      <c r="N772" s="24" t="s">
        <v>1548</v>
      </c>
      <c r="O772" s="24" t="s">
        <v>111</v>
      </c>
      <c r="R772">
        <v>45115</v>
      </c>
      <c r="S772" t="s">
        <v>2411</v>
      </c>
      <c r="T772">
        <v>45115</v>
      </c>
      <c r="U772" s="37">
        <v>45048</v>
      </c>
      <c r="V772" t="s">
        <v>1600</v>
      </c>
      <c r="W772">
        <v>45048</v>
      </c>
    </row>
    <row r="773" spans="9:23">
      <c r="N773" s="24" t="s">
        <v>2341</v>
      </c>
      <c r="O773" s="24" t="s">
        <v>794</v>
      </c>
      <c r="R773">
        <v>45116</v>
      </c>
      <c r="S773" t="s">
        <v>2412</v>
      </c>
      <c r="T773">
        <v>45116</v>
      </c>
      <c r="U773" s="37">
        <v>45049</v>
      </c>
      <c r="V773" t="s">
        <v>1601</v>
      </c>
      <c r="W773">
        <v>45049</v>
      </c>
    </row>
    <row r="774" spans="9:23">
      <c r="N774" s="24" t="s">
        <v>2342</v>
      </c>
      <c r="O774" s="24" t="s">
        <v>789</v>
      </c>
      <c r="R774">
        <v>45117</v>
      </c>
      <c r="S774" t="s">
        <v>2413</v>
      </c>
      <c r="T774">
        <v>45117</v>
      </c>
      <c r="U774" s="37">
        <v>45050</v>
      </c>
      <c r="V774" t="s">
        <v>1604</v>
      </c>
      <c r="W774">
        <v>45050</v>
      </c>
    </row>
    <row r="775" spans="9:23">
      <c r="N775" s="24" t="s">
        <v>1732</v>
      </c>
      <c r="O775" s="24" t="s">
        <v>840</v>
      </c>
      <c r="R775">
        <v>45118</v>
      </c>
      <c r="S775" t="s">
        <v>2414</v>
      </c>
      <c r="T775">
        <v>45118</v>
      </c>
      <c r="U775" s="37">
        <v>45051</v>
      </c>
      <c r="V775" t="s">
        <v>1605</v>
      </c>
      <c r="W775">
        <v>45051</v>
      </c>
    </row>
    <row r="776" spans="9:23">
      <c r="N776" s="24" t="s">
        <v>2343</v>
      </c>
      <c r="O776" s="24" t="s">
        <v>229</v>
      </c>
      <c r="R776">
        <v>45119</v>
      </c>
      <c r="S776" t="s">
        <v>2415</v>
      </c>
      <c r="T776">
        <v>45119</v>
      </c>
      <c r="U776" s="37">
        <v>45052</v>
      </c>
      <c r="V776" t="s">
        <v>1606</v>
      </c>
      <c r="W776">
        <v>45052</v>
      </c>
    </row>
    <row r="777" spans="9:23">
      <c r="N777" s="24" t="s">
        <v>2344</v>
      </c>
      <c r="O777" s="24" t="s">
        <v>207</v>
      </c>
      <c r="R777">
        <v>45120</v>
      </c>
      <c r="S777" t="s">
        <v>2416</v>
      </c>
      <c r="T777">
        <v>45120</v>
      </c>
      <c r="U777" s="37">
        <v>45053</v>
      </c>
      <c r="V777" t="s">
        <v>1613</v>
      </c>
      <c r="W777">
        <v>45053</v>
      </c>
    </row>
    <row r="778" spans="9:23">
      <c r="N778" s="13" t="s">
        <v>1445</v>
      </c>
      <c r="O778" s="13" t="s">
        <v>2129</v>
      </c>
      <c r="R778">
        <v>45121</v>
      </c>
      <c r="S778" t="s">
        <v>2417</v>
      </c>
      <c r="T778">
        <v>45121</v>
      </c>
      <c r="U778" s="37">
        <v>45054</v>
      </c>
      <c r="V778" t="s">
        <v>1617</v>
      </c>
      <c r="W778">
        <v>45054</v>
      </c>
    </row>
    <row r="779" spans="9:23">
      <c r="N779" s="1" t="s">
        <v>1447</v>
      </c>
      <c r="O779" s="24" t="s">
        <v>2152</v>
      </c>
      <c r="R779">
        <v>45122</v>
      </c>
      <c r="S779" t="s">
        <v>2418</v>
      </c>
      <c r="T779">
        <v>45122</v>
      </c>
      <c r="U779" s="37">
        <v>45055</v>
      </c>
      <c r="V779" t="s">
        <v>1618</v>
      </c>
      <c r="W779">
        <v>45055</v>
      </c>
    </row>
    <row r="780" spans="9:23">
      <c r="N780" s="13" t="s">
        <v>1457</v>
      </c>
      <c r="O780" s="13" t="s">
        <v>2279</v>
      </c>
      <c r="R780">
        <v>45123</v>
      </c>
      <c r="S780" t="s">
        <v>2419</v>
      </c>
      <c r="T780">
        <v>45123</v>
      </c>
      <c r="U780" s="37">
        <v>45056</v>
      </c>
      <c r="V780" t="s">
        <v>1621</v>
      </c>
      <c r="W780">
        <v>45056</v>
      </c>
    </row>
    <row r="781" spans="9:23">
      <c r="N781" s="13" t="s">
        <v>1450</v>
      </c>
      <c r="O781" s="13" t="s">
        <v>2279</v>
      </c>
      <c r="R781">
        <v>45124</v>
      </c>
      <c r="S781" t="s">
        <v>2420</v>
      </c>
      <c r="T781">
        <v>45124</v>
      </c>
      <c r="U781" s="37">
        <v>45057</v>
      </c>
      <c r="V781" t="s">
        <v>1625</v>
      </c>
      <c r="W781">
        <v>45057</v>
      </c>
    </row>
    <row r="782" spans="9:23">
      <c r="N782" s="13" t="s">
        <v>1545</v>
      </c>
      <c r="O782" s="13" t="s">
        <v>2650</v>
      </c>
      <c r="R782">
        <v>45125</v>
      </c>
      <c r="S782" t="s">
        <v>2421</v>
      </c>
      <c r="T782">
        <v>45125</v>
      </c>
      <c r="U782" s="37">
        <v>45058</v>
      </c>
      <c r="V782" t="s">
        <v>1640</v>
      </c>
      <c r="W782">
        <v>45058</v>
      </c>
    </row>
    <row r="783" spans="9:23">
      <c r="I783" s="13" t="s">
        <v>180</v>
      </c>
      <c r="N783" s="13" t="s">
        <v>1491</v>
      </c>
      <c r="O783" s="13" t="s">
        <v>2279</v>
      </c>
      <c r="R783">
        <v>45126</v>
      </c>
      <c r="S783" t="s">
        <v>2422</v>
      </c>
      <c r="T783">
        <v>45126</v>
      </c>
      <c r="U783" s="37">
        <v>45059</v>
      </c>
      <c r="V783" t="s">
        <v>1643</v>
      </c>
      <c r="W783">
        <v>45059</v>
      </c>
    </row>
    <row r="784" spans="9:23">
      <c r="N784" s="13" t="s">
        <v>1541</v>
      </c>
      <c r="O784" s="24" t="s">
        <v>2152</v>
      </c>
      <c r="R784">
        <v>45127</v>
      </c>
      <c r="S784" t="s">
        <v>2423</v>
      </c>
      <c r="T784">
        <v>45127</v>
      </c>
      <c r="U784" s="37">
        <v>45060</v>
      </c>
      <c r="V784" t="s">
        <v>1652</v>
      </c>
      <c r="W784">
        <v>45060</v>
      </c>
    </row>
    <row r="785" spans="14:23">
      <c r="N785" s="13" t="s">
        <v>1523</v>
      </c>
      <c r="O785" s="13" t="s">
        <v>2279</v>
      </c>
      <c r="R785">
        <v>45128</v>
      </c>
      <c r="S785" t="s">
        <v>2424</v>
      </c>
      <c r="T785">
        <v>45128</v>
      </c>
      <c r="U785" s="37">
        <v>45061</v>
      </c>
      <c r="V785" t="s">
        <v>1657</v>
      </c>
      <c r="W785">
        <v>45061</v>
      </c>
    </row>
    <row r="786" spans="14:23">
      <c r="N786" s="13" t="s">
        <v>1452</v>
      </c>
      <c r="O786" s="13" t="s">
        <v>2650</v>
      </c>
      <c r="R786">
        <v>45129</v>
      </c>
      <c r="S786" t="s">
        <v>2425</v>
      </c>
      <c r="T786">
        <v>45129</v>
      </c>
      <c r="U786" s="37">
        <v>45062</v>
      </c>
      <c r="V786" t="s">
        <v>1662</v>
      </c>
      <c r="W786">
        <v>45062</v>
      </c>
    </row>
    <row r="787" spans="14:23">
      <c r="N787" s="13" t="s">
        <v>1512</v>
      </c>
      <c r="O787" s="13" t="s">
        <v>2651</v>
      </c>
      <c r="R787">
        <v>45130</v>
      </c>
      <c r="S787" t="s">
        <v>2426</v>
      </c>
      <c r="T787">
        <v>45130</v>
      </c>
      <c r="U787" s="37">
        <v>45063</v>
      </c>
      <c r="V787" t="s">
        <v>1665</v>
      </c>
      <c r="W787">
        <v>45063</v>
      </c>
    </row>
    <row r="788" spans="14:23">
      <c r="N788" s="13" t="s">
        <v>1480</v>
      </c>
      <c r="O788" s="13" t="s">
        <v>2652</v>
      </c>
      <c r="R788">
        <v>45131</v>
      </c>
      <c r="S788" t="s">
        <v>2427</v>
      </c>
      <c r="T788">
        <v>45131</v>
      </c>
      <c r="U788" s="37">
        <v>45064</v>
      </c>
      <c r="V788" t="s">
        <v>1674</v>
      </c>
      <c r="W788">
        <v>45064</v>
      </c>
    </row>
    <row r="789" spans="14:23">
      <c r="N789" s="13" t="s">
        <v>1470</v>
      </c>
      <c r="O789" s="13" t="s">
        <v>2152</v>
      </c>
      <c r="R789">
        <v>45132</v>
      </c>
      <c r="S789" t="s">
        <v>2428</v>
      </c>
      <c r="T789">
        <v>45132</v>
      </c>
      <c r="U789" s="37">
        <v>45065</v>
      </c>
      <c r="V789" t="s">
        <v>1680</v>
      </c>
      <c r="W789">
        <v>45065</v>
      </c>
    </row>
    <row r="790" spans="14:23">
      <c r="N790" s="13" t="s">
        <v>1463</v>
      </c>
      <c r="O790" s="13" t="s">
        <v>2152</v>
      </c>
      <c r="R790">
        <v>45133</v>
      </c>
      <c r="S790" t="s">
        <v>2429</v>
      </c>
      <c r="T790">
        <v>45133</v>
      </c>
      <c r="U790" s="37">
        <v>45066</v>
      </c>
      <c r="V790" t="s">
        <v>1681</v>
      </c>
      <c r="W790">
        <v>45066</v>
      </c>
    </row>
    <row r="791" spans="14:23">
      <c r="N791" s="13" t="s">
        <v>1232</v>
      </c>
      <c r="O791" s="13" t="s">
        <v>2129</v>
      </c>
      <c r="R791">
        <v>45134</v>
      </c>
      <c r="S791" t="s">
        <v>2430</v>
      </c>
      <c r="T791">
        <v>45134</v>
      </c>
      <c r="U791" s="37">
        <v>45067</v>
      </c>
      <c r="V791" t="s">
        <v>1686</v>
      </c>
      <c r="W791">
        <v>45067</v>
      </c>
    </row>
    <row r="792" spans="14:23">
      <c r="N792" s="13" t="s">
        <v>1331</v>
      </c>
      <c r="O792" s="13" t="s">
        <v>2119</v>
      </c>
      <c r="R792">
        <v>45135</v>
      </c>
      <c r="S792" t="s">
        <v>2431</v>
      </c>
      <c r="T792">
        <v>45135</v>
      </c>
      <c r="U792" s="37">
        <v>45068</v>
      </c>
      <c r="V792" t="s">
        <v>1690</v>
      </c>
      <c r="W792">
        <v>45068</v>
      </c>
    </row>
    <row r="793" spans="14:23">
      <c r="N793" s="13" t="s">
        <v>1328</v>
      </c>
      <c r="O793" s="13" t="s">
        <v>2261</v>
      </c>
      <c r="R793">
        <v>45136</v>
      </c>
      <c r="S793" t="s">
        <v>2432</v>
      </c>
      <c r="T793">
        <v>45136</v>
      </c>
      <c r="U793" s="37">
        <v>45069</v>
      </c>
      <c r="V793" t="s">
        <v>1707</v>
      </c>
      <c r="W793">
        <v>45069</v>
      </c>
    </row>
    <row r="794" spans="14:23">
      <c r="N794" s="13" t="s">
        <v>1058</v>
      </c>
      <c r="O794" s="13" t="s">
        <v>2290</v>
      </c>
      <c r="R794">
        <v>45137</v>
      </c>
      <c r="S794" t="s">
        <v>2433</v>
      </c>
      <c r="T794">
        <v>45137</v>
      </c>
      <c r="U794" s="37">
        <v>45070</v>
      </c>
      <c r="V794" t="s">
        <v>1710</v>
      </c>
      <c r="W794">
        <v>45070</v>
      </c>
    </row>
    <row r="795" spans="14:23">
      <c r="N795" s="13" t="s">
        <v>1290</v>
      </c>
      <c r="O795" s="13" t="s">
        <v>2108</v>
      </c>
      <c r="R795">
        <v>45138</v>
      </c>
      <c r="S795" t="s">
        <v>2434</v>
      </c>
      <c r="T795">
        <v>45138</v>
      </c>
      <c r="U795" s="37">
        <v>45071</v>
      </c>
      <c r="V795" t="s">
        <v>1718</v>
      </c>
      <c r="W795">
        <v>45071</v>
      </c>
    </row>
    <row r="796" spans="14:23">
      <c r="N796" s="13" t="s">
        <v>1240</v>
      </c>
      <c r="O796" s="13" t="s">
        <v>2151</v>
      </c>
      <c r="R796">
        <v>45139</v>
      </c>
      <c r="S796" t="s">
        <v>2435</v>
      </c>
      <c r="T796">
        <v>45139</v>
      </c>
      <c r="U796" s="37">
        <v>45072</v>
      </c>
      <c r="V796" t="s">
        <v>1719</v>
      </c>
      <c r="W796">
        <v>45072</v>
      </c>
    </row>
    <row r="797" spans="14:23">
      <c r="N797" s="13" t="s">
        <v>1229</v>
      </c>
      <c r="O797" s="13" t="s">
        <v>2149</v>
      </c>
      <c r="R797">
        <v>45140</v>
      </c>
      <c r="S797" t="s">
        <v>2436</v>
      </c>
      <c r="T797">
        <v>45140</v>
      </c>
      <c r="U797" s="37">
        <v>45073</v>
      </c>
      <c r="V797" t="s">
        <v>1726</v>
      </c>
      <c r="W797">
        <v>45073</v>
      </c>
    </row>
    <row r="798" spans="14:23">
      <c r="N798" s="13" t="s">
        <v>379</v>
      </c>
      <c r="O798" s="13" t="s">
        <v>180</v>
      </c>
      <c r="R798">
        <v>45141</v>
      </c>
      <c r="S798" t="s">
        <v>2437</v>
      </c>
      <c r="T798">
        <v>45141</v>
      </c>
      <c r="U798" s="37">
        <v>45074</v>
      </c>
      <c r="V798" t="s">
        <v>1728</v>
      </c>
      <c r="W798">
        <v>45074</v>
      </c>
    </row>
    <row r="799" spans="14:23">
      <c r="N799" s="13" t="s">
        <v>1209</v>
      </c>
      <c r="O799" s="13" t="s">
        <v>2108</v>
      </c>
      <c r="R799">
        <v>45142</v>
      </c>
      <c r="S799" t="s">
        <v>2438</v>
      </c>
      <c r="T799">
        <v>45142</v>
      </c>
      <c r="U799" s="37">
        <v>45075</v>
      </c>
      <c r="V799" t="s">
        <v>1730</v>
      </c>
      <c r="W799">
        <v>45075</v>
      </c>
    </row>
    <row r="800" spans="14:23">
      <c r="N800" s="13" t="s">
        <v>1196</v>
      </c>
      <c r="O800" s="13" t="s">
        <v>1197</v>
      </c>
      <c r="R800">
        <v>45143</v>
      </c>
      <c r="S800" t="s">
        <v>2439</v>
      </c>
      <c r="T800">
        <v>45143</v>
      </c>
      <c r="U800" s="37">
        <v>45076</v>
      </c>
      <c r="V800" t="s">
        <v>1734</v>
      </c>
      <c r="W800">
        <v>45076</v>
      </c>
    </row>
    <row r="801" spans="14:23">
      <c r="N801" s="13" t="s">
        <v>1105</v>
      </c>
      <c r="O801" s="13" t="s">
        <v>2119</v>
      </c>
      <c r="R801">
        <v>45144</v>
      </c>
      <c r="S801" t="s">
        <v>2440</v>
      </c>
      <c r="T801">
        <v>45144</v>
      </c>
      <c r="U801" s="37">
        <v>45077</v>
      </c>
      <c r="V801" t="s">
        <v>1735</v>
      </c>
      <c r="W801">
        <v>45077</v>
      </c>
    </row>
    <row r="802" spans="14:23">
      <c r="R802">
        <v>45145</v>
      </c>
      <c r="S802" t="s">
        <v>2441</v>
      </c>
      <c r="T802">
        <v>45145</v>
      </c>
      <c r="U802" s="37">
        <v>45078</v>
      </c>
      <c r="V802" t="s">
        <v>1737</v>
      </c>
      <c r="W802">
        <v>45078</v>
      </c>
    </row>
    <row r="803" spans="14:23">
      <c r="R803">
        <v>45146</v>
      </c>
      <c r="S803" t="s">
        <v>2442</v>
      </c>
      <c r="T803">
        <v>45146</v>
      </c>
      <c r="U803" s="37">
        <v>45079</v>
      </c>
      <c r="V803" t="s">
        <v>1739</v>
      </c>
      <c r="W803">
        <v>45079</v>
      </c>
    </row>
    <row r="804" spans="14:23">
      <c r="R804">
        <v>45147</v>
      </c>
      <c r="S804" t="s">
        <v>2443</v>
      </c>
      <c r="T804">
        <v>45147</v>
      </c>
      <c r="U804" s="37">
        <v>45080</v>
      </c>
      <c r="V804" t="s">
        <v>1742</v>
      </c>
      <c r="W804">
        <v>45080</v>
      </c>
    </row>
    <row r="805" spans="14:23">
      <c r="R805">
        <v>45148</v>
      </c>
      <c r="S805" t="s">
        <v>2444</v>
      </c>
      <c r="T805">
        <v>45148</v>
      </c>
      <c r="U805" s="37">
        <v>45081</v>
      </c>
      <c r="V805" t="s">
        <v>1744</v>
      </c>
      <c r="W805">
        <v>45081</v>
      </c>
    </row>
    <row r="806" spans="14:23">
      <c r="R806">
        <v>45149</v>
      </c>
      <c r="S806" t="s">
        <v>2445</v>
      </c>
      <c r="T806">
        <v>45149</v>
      </c>
      <c r="U806" s="37">
        <v>45082</v>
      </c>
      <c r="V806" t="s">
        <v>1745</v>
      </c>
      <c r="W806">
        <v>45082</v>
      </c>
    </row>
    <row r="807" spans="14:23">
      <c r="R807">
        <v>45150</v>
      </c>
      <c r="S807" t="s">
        <v>2446</v>
      </c>
      <c r="T807">
        <v>45150</v>
      </c>
      <c r="U807" s="37">
        <v>45083</v>
      </c>
      <c r="V807" t="s">
        <v>1746</v>
      </c>
      <c r="W807">
        <v>45083</v>
      </c>
    </row>
    <row r="808" spans="14:23">
      <c r="R808">
        <v>45151</v>
      </c>
      <c r="S808" t="s">
        <v>2447</v>
      </c>
      <c r="T808">
        <v>45151</v>
      </c>
      <c r="U808" s="37">
        <v>45084</v>
      </c>
      <c r="V808" t="s">
        <v>1753</v>
      </c>
      <c r="W808">
        <v>45084</v>
      </c>
    </row>
    <row r="809" spans="14:23">
      <c r="R809">
        <v>45152</v>
      </c>
      <c r="S809" t="s">
        <v>2448</v>
      </c>
      <c r="T809">
        <v>45152</v>
      </c>
      <c r="U809" s="37">
        <v>45085</v>
      </c>
      <c r="V809" t="s">
        <v>1759</v>
      </c>
      <c r="W809">
        <v>45085</v>
      </c>
    </row>
    <row r="810" spans="14:23">
      <c r="R810">
        <v>45153</v>
      </c>
      <c r="S810" t="s">
        <v>2449</v>
      </c>
      <c r="T810">
        <v>45153</v>
      </c>
      <c r="U810" s="37">
        <v>45086</v>
      </c>
      <c r="V810" t="s">
        <v>1762</v>
      </c>
      <c r="W810">
        <v>45086</v>
      </c>
    </row>
    <row r="811" spans="14:23">
      <c r="R811">
        <v>45154</v>
      </c>
      <c r="S811" t="s">
        <v>2450</v>
      </c>
      <c r="T811">
        <v>45154</v>
      </c>
      <c r="U811" s="37">
        <v>45087</v>
      </c>
      <c r="V811" t="s">
        <v>1763</v>
      </c>
      <c r="W811">
        <v>45087</v>
      </c>
    </row>
    <row r="812" spans="14:23">
      <c r="R812">
        <v>45155</v>
      </c>
      <c r="S812" t="s">
        <v>2451</v>
      </c>
      <c r="T812">
        <v>45155</v>
      </c>
      <c r="U812" s="37">
        <v>45088</v>
      </c>
      <c r="V812" t="s">
        <v>1764</v>
      </c>
      <c r="W812">
        <v>45088</v>
      </c>
    </row>
    <row r="813" spans="14:23">
      <c r="R813">
        <v>45156</v>
      </c>
      <c r="S813" t="s">
        <v>2452</v>
      </c>
      <c r="T813">
        <v>45156</v>
      </c>
      <c r="U813" s="37">
        <v>45089</v>
      </c>
      <c r="V813" t="s">
        <v>1768</v>
      </c>
      <c r="W813">
        <v>45089</v>
      </c>
    </row>
    <row r="814" spans="14:23">
      <c r="R814">
        <v>45157</v>
      </c>
      <c r="S814" t="s">
        <v>2453</v>
      </c>
      <c r="T814">
        <v>45157</v>
      </c>
      <c r="U814" s="37">
        <v>45090</v>
      </c>
      <c r="V814" t="s">
        <v>1769</v>
      </c>
      <c r="W814">
        <v>45090</v>
      </c>
    </row>
    <row r="815" spans="14:23">
      <c r="R815">
        <v>45158</v>
      </c>
      <c r="S815" t="s">
        <v>2454</v>
      </c>
      <c r="T815">
        <v>45158</v>
      </c>
      <c r="U815" s="37">
        <v>45091</v>
      </c>
      <c r="V815" t="s">
        <v>1773</v>
      </c>
      <c r="W815">
        <v>45091</v>
      </c>
    </row>
    <row r="816" spans="14:23">
      <c r="R816">
        <v>45159</v>
      </c>
      <c r="S816" t="s">
        <v>2455</v>
      </c>
      <c r="T816">
        <v>45159</v>
      </c>
      <c r="U816" s="37">
        <v>45092</v>
      </c>
      <c r="V816" t="s">
        <v>1774</v>
      </c>
      <c r="W816">
        <v>45092</v>
      </c>
    </row>
    <row r="817" spans="18:23">
      <c r="R817">
        <v>45160</v>
      </c>
      <c r="S817" t="s">
        <v>2456</v>
      </c>
      <c r="T817">
        <v>45160</v>
      </c>
      <c r="U817" s="37">
        <v>45093</v>
      </c>
      <c r="V817" t="s">
        <v>1777</v>
      </c>
      <c r="W817">
        <v>45093</v>
      </c>
    </row>
    <row r="818" spans="18:23">
      <c r="R818">
        <v>45161</v>
      </c>
      <c r="S818" t="s">
        <v>2457</v>
      </c>
      <c r="T818">
        <v>45161</v>
      </c>
      <c r="U818" s="37">
        <v>45094</v>
      </c>
      <c r="V818" t="s">
        <v>1778</v>
      </c>
      <c r="W818">
        <v>45094</v>
      </c>
    </row>
    <row r="819" spans="18:23">
      <c r="R819">
        <v>45162</v>
      </c>
      <c r="S819" t="s">
        <v>2458</v>
      </c>
      <c r="T819">
        <v>45162</v>
      </c>
      <c r="U819" s="37">
        <v>45095</v>
      </c>
      <c r="V819" t="s">
        <v>2579</v>
      </c>
      <c r="W819">
        <v>45095</v>
      </c>
    </row>
    <row r="820" spans="18:23">
      <c r="R820">
        <v>45163</v>
      </c>
      <c r="S820" t="s">
        <v>2459</v>
      </c>
      <c r="T820">
        <v>45163</v>
      </c>
      <c r="U820" s="37">
        <v>45096</v>
      </c>
      <c r="V820" t="s">
        <v>1779</v>
      </c>
      <c r="W820">
        <v>45096</v>
      </c>
    </row>
    <row r="821" spans="18:23">
      <c r="R821">
        <v>45164</v>
      </c>
      <c r="S821" t="s">
        <v>2460</v>
      </c>
      <c r="T821">
        <v>45164</v>
      </c>
      <c r="U821" s="37">
        <v>45097</v>
      </c>
      <c r="V821" t="s">
        <v>1782</v>
      </c>
      <c r="W821">
        <v>45097</v>
      </c>
    </row>
    <row r="822" spans="18:23">
      <c r="R822">
        <v>45165</v>
      </c>
      <c r="S822" t="s">
        <v>2461</v>
      </c>
      <c r="T822">
        <v>45165</v>
      </c>
      <c r="U822" s="37">
        <v>45098</v>
      </c>
      <c r="V822" t="s">
        <v>1786</v>
      </c>
      <c r="W822">
        <v>45098</v>
      </c>
    </row>
    <row r="823" spans="18:23">
      <c r="R823">
        <v>45166</v>
      </c>
      <c r="S823" t="s">
        <v>2462</v>
      </c>
      <c r="T823">
        <v>45166</v>
      </c>
      <c r="U823" s="37">
        <v>45099</v>
      </c>
      <c r="V823" t="s">
        <v>1787</v>
      </c>
      <c r="W823">
        <v>45099</v>
      </c>
    </row>
    <row r="824" spans="18:23">
      <c r="R824">
        <v>45167</v>
      </c>
      <c r="S824" t="s">
        <v>2463</v>
      </c>
      <c r="T824">
        <v>45167</v>
      </c>
      <c r="U824" s="37">
        <v>45100</v>
      </c>
      <c r="V824" t="s">
        <v>1792</v>
      </c>
      <c r="W824">
        <v>45100</v>
      </c>
    </row>
    <row r="825" spans="18:23">
      <c r="R825">
        <v>45168</v>
      </c>
      <c r="S825" t="s">
        <v>2464</v>
      </c>
      <c r="T825">
        <v>45168</v>
      </c>
      <c r="U825" s="37">
        <v>45101</v>
      </c>
      <c r="V825" t="s">
        <v>2398</v>
      </c>
      <c r="W825">
        <v>45101</v>
      </c>
    </row>
    <row r="826" spans="18:23">
      <c r="R826">
        <v>45169</v>
      </c>
      <c r="S826" t="s">
        <v>2465</v>
      </c>
      <c r="T826">
        <v>45169</v>
      </c>
      <c r="U826" s="37">
        <v>45102</v>
      </c>
      <c r="V826" t="s">
        <v>2399</v>
      </c>
      <c r="W826">
        <v>45102</v>
      </c>
    </row>
    <row r="827" spans="18:23">
      <c r="R827">
        <v>45170</v>
      </c>
      <c r="S827" t="s">
        <v>2466</v>
      </c>
      <c r="T827">
        <v>45170</v>
      </c>
      <c r="U827" s="37">
        <v>45103</v>
      </c>
      <c r="V827" t="s">
        <v>2392</v>
      </c>
      <c r="W827">
        <v>45103</v>
      </c>
    </row>
    <row r="828" spans="18:23">
      <c r="R828">
        <v>45171</v>
      </c>
      <c r="S828" t="s">
        <v>2467</v>
      </c>
      <c r="T828">
        <v>45171</v>
      </c>
      <c r="U828" s="37">
        <v>45104</v>
      </c>
      <c r="V828" t="s">
        <v>2400</v>
      </c>
      <c r="W828">
        <v>45104</v>
      </c>
    </row>
    <row r="829" spans="18:23">
      <c r="R829">
        <v>45172</v>
      </c>
      <c r="S829" t="s">
        <v>2468</v>
      </c>
      <c r="T829">
        <v>45172</v>
      </c>
      <c r="U829" s="37">
        <v>45105</v>
      </c>
      <c r="V829" t="s">
        <v>2401</v>
      </c>
      <c r="W829">
        <v>45105</v>
      </c>
    </row>
    <row r="830" spans="18:23">
      <c r="R830">
        <v>45173</v>
      </c>
      <c r="S830" t="s">
        <v>2469</v>
      </c>
      <c r="T830">
        <v>45173</v>
      </c>
      <c r="U830" s="37">
        <v>45106</v>
      </c>
      <c r="V830" t="s">
        <v>2402</v>
      </c>
      <c r="W830">
        <v>45106</v>
      </c>
    </row>
    <row r="831" spans="18:23">
      <c r="R831">
        <v>45174</v>
      </c>
      <c r="S831" t="s">
        <v>2470</v>
      </c>
      <c r="T831">
        <v>45174</v>
      </c>
      <c r="U831" s="37">
        <v>45107</v>
      </c>
      <c r="V831" t="s">
        <v>2403</v>
      </c>
      <c r="W831">
        <v>45107</v>
      </c>
    </row>
    <row r="832" spans="18:23">
      <c r="R832">
        <v>45175</v>
      </c>
      <c r="S832" t="s">
        <v>2471</v>
      </c>
      <c r="T832">
        <v>45175</v>
      </c>
      <c r="U832" s="37">
        <v>45108</v>
      </c>
      <c r="V832" t="s">
        <v>2404</v>
      </c>
      <c r="W832">
        <v>45108</v>
      </c>
    </row>
    <row r="833" spans="18:23">
      <c r="R833">
        <v>45176</v>
      </c>
      <c r="S833" t="s">
        <v>2472</v>
      </c>
      <c r="T833">
        <v>45176</v>
      </c>
      <c r="U833" s="37">
        <v>45109</v>
      </c>
      <c r="V833" t="s">
        <v>2405</v>
      </c>
      <c r="W833">
        <v>45109</v>
      </c>
    </row>
    <row r="834" spans="18:23">
      <c r="R834">
        <v>45177</v>
      </c>
      <c r="S834" t="s">
        <v>2473</v>
      </c>
      <c r="T834">
        <v>45177</v>
      </c>
      <c r="U834" s="37">
        <v>45110</v>
      </c>
      <c r="V834" t="s">
        <v>2406</v>
      </c>
      <c r="W834">
        <v>45110</v>
      </c>
    </row>
    <row r="835" spans="18:23">
      <c r="R835">
        <v>45178</v>
      </c>
      <c r="S835" t="s">
        <v>2474</v>
      </c>
      <c r="T835">
        <v>45178</v>
      </c>
      <c r="U835" s="37">
        <v>45111</v>
      </c>
      <c r="V835" t="s">
        <v>2407</v>
      </c>
      <c r="W835">
        <v>45111</v>
      </c>
    </row>
    <row r="836" spans="18:23">
      <c r="R836">
        <v>45179</v>
      </c>
      <c r="S836" t="s">
        <v>2475</v>
      </c>
      <c r="T836">
        <v>45179</v>
      </c>
      <c r="U836" s="37">
        <v>45112</v>
      </c>
      <c r="V836" t="s">
        <v>2408</v>
      </c>
      <c r="W836">
        <v>45112</v>
      </c>
    </row>
    <row r="837" spans="18:23">
      <c r="R837">
        <v>45180</v>
      </c>
      <c r="S837" t="s">
        <v>2476</v>
      </c>
      <c r="T837">
        <v>45180</v>
      </c>
      <c r="U837" s="37">
        <v>45113</v>
      </c>
      <c r="V837" t="s">
        <v>2409</v>
      </c>
      <c r="W837">
        <v>45113</v>
      </c>
    </row>
    <row r="838" spans="18:23">
      <c r="R838">
        <v>45181</v>
      </c>
      <c r="S838" t="s">
        <v>2477</v>
      </c>
      <c r="T838">
        <v>45181</v>
      </c>
      <c r="U838" s="37">
        <v>45114</v>
      </c>
      <c r="V838" t="s">
        <v>2410</v>
      </c>
      <c r="W838">
        <v>45114</v>
      </c>
    </row>
    <row r="839" spans="18:23">
      <c r="R839">
        <v>45182</v>
      </c>
      <c r="S839" t="s">
        <v>2478</v>
      </c>
      <c r="T839">
        <v>45182</v>
      </c>
      <c r="U839" s="37">
        <v>45115</v>
      </c>
      <c r="V839" t="s">
        <v>2411</v>
      </c>
      <c r="W839">
        <v>45115</v>
      </c>
    </row>
    <row r="840" spans="18:23">
      <c r="R840">
        <v>45183</v>
      </c>
      <c r="S840" t="s">
        <v>2479</v>
      </c>
      <c r="T840">
        <v>45183</v>
      </c>
      <c r="U840" s="37">
        <v>45116</v>
      </c>
      <c r="V840" t="s">
        <v>2412</v>
      </c>
      <c r="W840">
        <v>45116</v>
      </c>
    </row>
    <row r="841" spans="18:23">
      <c r="R841">
        <v>45184</v>
      </c>
      <c r="S841" t="s">
        <v>2480</v>
      </c>
      <c r="T841">
        <v>45184</v>
      </c>
      <c r="U841" s="37">
        <v>45117</v>
      </c>
      <c r="V841" t="s">
        <v>2413</v>
      </c>
      <c r="W841">
        <v>45117</v>
      </c>
    </row>
    <row r="842" spans="18:23">
      <c r="R842">
        <v>45185</v>
      </c>
      <c r="S842" t="s">
        <v>2481</v>
      </c>
      <c r="T842">
        <v>45185</v>
      </c>
      <c r="U842" s="37">
        <v>45118</v>
      </c>
      <c r="V842" t="s">
        <v>2414</v>
      </c>
      <c r="W842">
        <v>45118</v>
      </c>
    </row>
    <row r="843" spans="18:23">
      <c r="R843">
        <v>45186</v>
      </c>
      <c r="S843" t="s">
        <v>2482</v>
      </c>
      <c r="T843">
        <v>45186</v>
      </c>
      <c r="U843" s="37">
        <v>45119</v>
      </c>
      <c r="V843" t="s">
        <v>2415</v>
      </c>
      <c r="W843">
        <v>45119</v>
      </c>
    </row>
    <row r="844" spans="18:23">
      <c r="R844">
        <v>45187</v>
      </c>
      <c r="S844" t="s">
        <v>2483</v>
      </c>
      <c r="T844">
        <v>45187</v>
      </c>
      <c r="U844" s="37">
        <v>45120</v>
      </c>
      <c r="V844" t="s">
        <v>2416</v>
      </c>
      <c r="W844">
        <v>45120</v>
      </c>
    </row>
    <row r="845" spans="18:23">
      <c r="R845">
        <v>45188</v>
      </c>
      <c r="S845" t="s">
        <v>2484</v>
      </c>
      <c r="T845">
        <v>45188</v>
      </c>
      <c r="U845" s="37">
        <v>45121</v>
      </c>
      <c r="V845" t="s">
        <v>2417</v>
      </c>
      <c r="W845">
        <v>45121</v>
      </c>
    </row>
    <row r="846" spans="18:23">
      <c r="R846">
        <v>45189</v>
      </c>
      <c r="S846" t="s">
        <v>2485</v>
      </c>
      <c r="T846">
        <v>45189</v>
      </c>
      <c r="U846" s="37">
        <v>45122</v>
      </c>
      <c r="V846" t="s">
        <v>2418</v>
      </c>
      <c r="W846">
        <v>45122</v>
      </c>
    </row>
    <row r="847" spans="18:23">
      <c r="R847">
        <v>45190</v>
      </c>
      <c r="S847" t="s">
        <v>2486</v>
      </c>
      <c r="T847">
        <v>45190</v>
      </c>
      <c r="U847" s="37">
        <v>45123</v>
      </c>
      <c r="V847" t="s">
        <v>2419</v>
      </c>
      <c r="W847">
        <v>45123</v>
      </c>
    </row>
    <row r="848" spans="18:23">
      <c r="R848">
        <v>45191</v>
      </c>
      <c r="S848" t="s">
        <v>2487</v>
      </c>
      <c r="T848">
        <v>45191</v>
      </c>
      <c r="U848" s="37">
        <v>45124</v>
      </c>
      <c r="V848" t="s">
        <v>2420</v>
      </c>
      <c r="W848">
        <v>45124</v>
      </c>
    </row>
    <row r="849" spans="18:23">
      <c r="R849">
        <v>45192</v>
      </c>
      <c r="S849" t="s">
        <v>2488</v>
      </c>
      <c r="T849">
        <v>45192</v>
      </c>
      <c r="U849" s="37">
        <v>45125</v>
      </c>
      <c r="V849" t="s">
        <v>2421</v>
      </c>
      <c r="W849">
        <v>45125</v>
      </c>
    </row>
    <row r="850" spans="18:23">
      <c r="R850">
        <v>45193</v>
      </c>
      <c r="S850" t="s">
        <v>2489</v>
      </c>
      <c r="T850">
        <v>45193</v>
      </c>
      <c r="U850" s="37">
        <v>45126</v>
      </c>
      <c r="V850" t="s">
        <v>2422</v>
      </c>
      <c r="W850">
        <v>45126</v>
      </c>
    </row>
    <row r="851" spans="18:23">
      <c r="R851">
        <v>45194</v>
      </c>
      <c r="S851" t="s">
        <v>2490</v>
      </c>
      <c r="T851">
        <v>45194</v>
      </c>
      <c r="U851" s="37">
        <v>45127</v>
      </c>
      <c r="V851" t="s">
        <v>2423</v>
      </c>
      <c r="W851">
        <v>45127</v>
      </c>
    </row>
    <row r="852" spans="18:23">
      <c r="R852">
        <v>45195</v>
      </c>
      <c r="S852" t="s">
        <v>2491</v>
      </c>
      <c r="T852">
        <v>45195</v>
      </c>
      <c r="U852" s="37">
        <v>45128</v>
      </c>
      <c r="V852" t="s">
        <v>2424</v>
      </c>
      <c r="W852">
        <v>45128</v>
      </c>
    </row>
    <row r="853" spans="18:23">
      <c r="R853">
        <v>45196</v>
      </c>
      <c r="S853" t="s">
        <v>2492</v>
      </c>
      <c r="T853">
        <v>45196</v>
      </c>
      <c r="U853" s="37">
        <v>45129</v>
      </c>
      <c r="V853" t="s">
        <v>2425</v>
      </c>
      <c r="W853">
        <v>45129</v>
      </c>
    </row>
    <row r="854" spans="18:23">
      <c r="R854">
        <v>45197</v>
      </c>
      <c r="S854" t="s">
        <v>2493</v>
      </c>
      <c r="T854">
        <v>45197</v>
      </c>
      <c r="U854" s="37">
        <v>45130</v>
      </c>
      <c r="V854" t="s">
        <v>2426</v>
      </c>
      <c r="W854">
        <v>45130</v>
      </c>
    </row>
    <row r="855" spans="18:23">
      <c r="R855">
        <v>45198</v>
      </c>
      <c r="S855" t="s">
        <v>2494</v>
      </c>
      <c r="T855">
        <v>45198</v>
      </c>
      <c r="U855" s="37">
        <v>45131</v>
      </c>
      <c r="V855" t="s">
        <v>2427</v>
      </c>
      <c r="W855">
        <v>45131</v>
      </c>
    </row>
    <row r="856" spans="18:23">
      <c r="R856">
        <v>45199</v>
      </c>
      <c r="S856" t="s">
        <v>2495</v>
      </c>
      <c r="T856">
        <v>45199</v>
      </c>
      <c r="U856" s="37">
        <v>45132</v>
      </c>
      <c r="V856" t="s">
        <v>2428</v>
      </c>
      <c r="W856">
        <v>45132</v>
      </c>
    </row>
    <row r="857" spans="18:23">
      <c r="R857">
        <v>45200</v>
      </c>
      <c r="S857" t="s">
        <v>2496</v>
      </c>
      <c r="T857">
        <v>45200</v>
      </c>
      <c r="U857" s="37">
        <v>45133</v>
      </c>
      <c r="V857" t="s">
        <v>2429</v>
      </c>
      <c r="W857">
        <v>45133</v>
      </c>
    </row>
    <row r="858" spans="18:23">
      <c r="R858">
        <v>45201</v>
      </c>
      <c r="S858" t="s">
        <v>2497</v>
      </c>
      <c r="T858">
        <v>45201</v>
      </c>
      <c r="U858" s="37">
        <v>45134</v>
      </c>
      <c r="V858" t="s">
        <v>2430</v>
      </c>
      <c r="W858">
        <v>45134</v>
      </c>
    </row>
    <row r="859" spans="18:23">
      <c r="R859">
        <v>45202</v>
      </c>
      <c r="S859" t="s">
        <v>2498</v>
      </c>
      <c r="T859">
        <v>45202</v>
      </c>
      <c r="U859" s="37">
        <v>45135</v>
      </c>
      <c r="V859" t="s">
        <v>2431</v>
      </c>
      <c r="W859">
        <v>45135</v>
      </c>
    </row>
    <row r="860" spans="18:23">
      <c r="R860">
        <v>45203</v>
      </c>
      <c r="S860" t="s">
        <v>2499</v>
      </c>
      <c r="T860">
        <v>45203</v>
      </c>
      <c r="U860" s="37">
        <v>45136</v>
      </c>
      <c r="V860" t="s">
        <v>2432</v>
      </c>
      <c r="W860">
        <v>45136</v>
      </c>
    </row>
    <row r="861" spans="18:23">
      <c r="R861">
        <v>45204</v>
      </c>
      <c r="S861" t="s">
        <v>2500</v>
      </c>
      <c r="T861">
        <v>45204</v>
      </c>
      <c r="U861" s="37">
        <v>45137</v>
      </c>
      <c r="V861" t="s">
        <v>2433</v>
      </c>
      <c r="W861">
        <v>45137</v>
      </c>
    </row>
    <row r="862" spans="18:23">
      <c r="R862">
        <v>45205</v>
      </c>
      <c r="S862" t="s">
        <v>2501</v>
      </c>
      <c r="T862">
        <v>45205</v>
      </c>
      <c r="U862" s="37">
        <v>45138</v>
      </c>
      <c r="V862" t="s">
        <v>2434</v>
      </c>
      <c r="W862">
        <v>45138</v>
      </c>
    </row>
    <row r="863" spans="18:23">
      <c r="R863">
        <v>45206</v>
      </c>
      <c r="S863" t="s">
        <v>2502</v>
      </c>
      <c r="T863">
        <v>45206</v>
      </c>
      <c r="U863" s="37">
        <v>45139</v>
      </c>
      <c r="V863" t="s">
        <v>2435</v>
      </c>
      <c r="W863">
        <v>45139</v>
      </c>
    </row>
    <row r="864" spans="18:23">
      <c r="R864">
        <v>45207</v>
      </c>
      <c r="S864" t="s">
        <v>2503</v>
      </c>
      <c r="T864">
        <v>45207</v>
      </c>
      <c r="U864" s="37">
        <v>45140</v>
      </c>
      <c r="V864" t="s">
        <v>2436</v>
      </c>
      <c r="W864">
        <v>45140</v>
      </c>
    </row>
    <row r="865" spans="18:23">
      <c r="R865">
        <v>45208</v>
      </c>
      <c r="S865" t="s">
        <v>2504</v>
      </c>
      <c r="T865">
        <v>45208</v>
      </c>
      <c r="U865" s="37">
        <v>45141</v>
      </c>
      <c r="V865" t="s">
        <v>2437</v>
      </c>
      <c r="W865">
        <v>45141</v>
      </c>
    </row>
    <row r="866" spans="18:23">
      <c r="R866">
        <v>45209</v>
      </c>
      <c r="S866" t="s">
        <v>2505</v>
      </c>
      <c r="T866">
        <v>45209</v>
      </c>
      <c r="U866" s="37">
        <v>45142</v>
      </c>
      <c r="V866" t="s">
        <v>2438</v>
      </c>
      <c r="W866">
        <v>45142</v>
      </c>
    </row>
    <row r="867" spans="18:23">
      <c r="R867">
        <v>45210</v>
      </c>
      <c r="S867" t="s">
        <v>2506</v>
      </c>
      <c r="T867">
        <v>45210</v>
      </c>
      <c r="U867" s="37">
        <v>45143</v>
      </c>
      <c r="V867" t="s">
        <v>2439</v>
      </c>
      <c r="W867">
        <v>45143</v>
      </c>
    </row>
    <row r="868" spans="18:23">
      <c r="R868">
        <v>45211</v>
      </c>
      <c r="S868" t="s">
        <v>2507</v>
      </c>
      <c r="T868">
        <v>45211</v>
      </c>
      <c r="U868" s="37">
        <v>45144</v>
      </c>
      <c r="V868" t="s">
        <v>2440</v>
      </c>
      <c r="W868">
        <v>45144</v>
      </c>
    </row>
    <row r="869" spans="18:23">
      <c r="R869">
        <v>45212</v>
      </c>
      <c r="S869" t="s">
        <v>2508</v>
      </c>
      <c r="T869">
        <v>45212</v>
      </c>
      <c r="U869" s="37">
        <v>45145</v>
      </c>
      <c r="V869" t="s">
        <v>2441</v>
      </c>
      <c r="W869">
        <v>45145</v>
      </c>
    </row>
    <row r="870" spans="18:23">
      <c r="R870">
        <v>45213</v>
      </c>
      <c r="S870" t="s">
        <v>2509</v>
      </c>
      <c r="T870">
        <v>45213</v>
      </c>
      <c r="U870" s="37">
        <v>45146</v>
      </c>
      <c r="V870" t="s">
        <v>2442</v>
      </c>
      <c r="W870">
        <v>45146</v>
      </c>
    </row>
    <row r="871" spans="18:23">
      <c r="R871">
        <v>45214</v>
      </c>
      <c r="S871" t="s">
        <v>2510</v>
      </c>
      <c r="T871">
        <v>45214</v>
      </c>
      <c r="U871" s="37">
        <v>45147</v>
      </c>
      <c r="V871" t="s">
        <v>2443</v>
      </c>
      <c r="W871">
        <v>45147</v>
      </c>
    </row>
    <row r="872" spans="18:23">
      <c r="R872">
        <v>45215</v>
      </c>
      <c r="S872" t="s">
        <v>2511</v>
      </c>
      <c r="T872">
        <v>45215</v>
      </c>
      <c r="U872" s="37">
        <v>45148</v>
      </c>
      <c r="V872" t="s">
        <v>2444</v>
      </c>
      <c r="W872">
        <v>45148</v>
      </c>
    </row>
    <row r="873" spans="18:23">
      <c r="R873">
        <v>45216</v>
      </c>
      <c r="S873" t="s">
        <v>2512</v>
      </c>
      <c r="T873">
        <v>45216</v>
      </c>
      <c r="U873" s="37">
        <v>45149</v>
      </c>
      <c r="V873" t="s">
        <v>2445</v>
      </c>
      <c r="W873">
        <v>45149</v>
      </c>
    </row>
    <row r="874" spans="18:23">
      <c r="R874">
        <v>45217</v>
      </c>
      <c r="S874" t="s">
        <v>2513</v>
      </c>
      <c r="T874">
        <v>45217</v>
      </c>
      <c r="U874" s="37">
        <v>45150</v>
      </c>
      <c r="V874" t="s">
        <v>2446</v>
      </c>
      <c r="W874">
        <v>45150</v>
      </c>
    </row>
    <row r="875" spans="18:23">
      <c r="R875">
        <v>45218</v>
      </c>
      <c r="S875" t="s">
        <v>2514</v>
      </c>
      <c r="T875">
        <v>45218</v>
      </c>
      <c r="U875" s="37">
        <v>45151</v>
      </c>
      <c r="V875" t="s">
        <v>2447</v>
      </c>
      <c r="W875">
        <v>45151</v>
      </c>
    </row>
    <row r="876" spans="18:23">
      <c r="R876">
        <v>45219</v>
      </c>
      <c r="S876" t="s">
        <v>2515</v>
      </c>
      <c r="T876">
        <v>45219</v>
      </c>
      <c r="U876" s="37">
        <v>45152</v>
      </c>
      <c r="V876" t="s">
        <v>2448</v>
      </c>
      <c r="W876">
        <v>45152</v>
      </c>
    </row>
    <row r="877" spans="18:23">
      <c r="R877">
        <v>45220</v>
      </c>
      <c r="S877" t="s">
        <v>2516</v>
      </c>
      <c r="T877">
        <v>45220</v>
      </c>
      <c r="U877" s="37">
        <v>45153</v>
      </c>
      <c r="V877" t="s">
        <v>2449</v>
      </c>
      <c r="W877">
        <v>45153</v>
      </c>
    </row>
    <row r="878" spans="18:23">
      <c r="R878">
        <v>45221</v>
      </c>
      <c r="S878" t="s">
        <v>2517</v>
      </c>
      <c r="T878">
        <v>45221</v>
      </c>
      <c r="U878" s="37">
        <v>45154</v>
      </c>
      <c r="V878" t="s">
        <v>2450</v>
      </c>
      <c r="W878">
        <v>45154</v>
      </c>
    </row>
    <row r="879" spans="18:23">
      <c r="R879">
        <v>45222</v>
      </c>
      <c r="S879" t="s">
        <v>2518</v>
      </c>
      <c r="T879">
        <v>45222</v>
      </c>
      <c r="U879" s="37">
        <v>45155</v>
      </c>
      <c r="V879" t="s">
        <v>2451</v>
      </c>
      <c r="W879">
        <v>45155</v>
      </c>
    </row>
    <row r="880" spans="18:23">
      <c r="R880">
        <v>45223</v>
      </c>
      <c r="S880" t="s">
        <v>2519</v>
      </c>
      <c r="T880">
        <v>45223</v>
      </c>
      <c r="U880" s="37">
        <v>45156</v>
      </c>
      <c r="V880" t="s">
        <v>2452</v>
      </c>
      <c r="W880">
        <v>45156</v>
      </c>
    </row>
    <row r="881" spans="18:23">
      <c r="R881">
        <v>45224</v>
      </c>
      <c r="S881" t="s">
        <v>2520</v>
      </c>
      <c r="T881">
        <v>45224</v>
      </c>
      <c r="U881" s="37">
        <v>45157</v>
      </c>
      <c r="V881" t="s">
        <v>2453</v>
      </c>
      <c r="W881">
        <v>45157</v>
      </c>
    </row>
    <row r="882" spans="18:23">
      <c r="R882">
        <v>45225</v>
      </c>
      <c r="S882" t="s">
        <v>2521</v>
      </c>
      <c r="T882">
        <v>45225</v>
      </c>
      <c r="U882" s="37">
        <v>45158</v>
      </c>
      <c r="V882" t="s">
        <v>2454</v>
      </c>
      <c r="W882">
        <v>45158</v>
      </c>
    </row>
    <row r="883" spans="18:23">
      <c r="R883">
        <v>45226</v>
      </c>
      <c r="S883" t="s">
        <v>2522</v>
      </c>
      <c r="T883">
        <v>45226</v>
      </c>
      <c r="U883" s="37">
        <v>45159</v>
      </c>
      <c r="V883" t="s">
        <v>2455</v>
      </c>
      <c r="W883">
        <v>45159</v>
      </c>
    </row>
    <row r="884" spans="18:23">
      <c r="R884">
        <v>45227</v>
      </c>
      <c r="S884" t="s">
        <v>2523</v>
      </c>
      <c r="T884">
        <v>45227</v>
      </c>
      <c r="U884" s="37">
        <v>45160</v>
      </c>
      <c r="V884" t="s">
        <v>2456</v>
      </c>
      <c r="W884">
        <v>45160</v>
      </c>
    </row>
    <row r="885" spans="18:23">
      <c r="R885">
        <v>45228</v>
      </c>
      <c r="S885" t="s">
        <v>2524</v>
      </c>
      <c r="T885">
        <v>45228</v>
      </c>
      <c r="U885" s="37">
        <v>45161</v>
      </c>
      <c r="V885" t="s">
        <v>2457</v>
      </c>
      <c r="W885">
        <v>45161</v>
      </c>
    </row>
    <row r="886" spans="18:23">
      <c r="R886">
        <v>45229</v>
      </c>
      <c r="S886" t="s">
        <v>2525</v>
      </c>
      <c r="T886">
        <v>45229</v>
      </c>
      <c r="U886" s="37">
        <v>45162</v>
      </c>
      <c r="V886" t="s">
        <v>2458</v>
      </c>
      <c r="W886">
        <v>45162</v>
      </c>
    </row>
    <row r="887" spans="18:23">
      <c r="R887">
        <v>45230</v>
      </c>
      <c r="S887" t="s">
        <v>2526</v>
      </c>
      <c r="T887">
        <v>45230</v>
      </c>
      <c r="U887" s="37">
        <v>45163</v>
      </c>
      <c r="V887" t="s">
        <v>2459</v>
      </c>
      <c r="W887">
        <v>45163</v>
      </c>
    </row>
    <row r="888" spans="18:23">
      <c r="R888">
        <v>45231</v>
      </c>
      <c r="S888" t="s">
        <v>2527</v>
      </c>
      <c r="T888">
        <v>45231</v>
      </c>
      <c r="U888" s="37">
        <v>45164</v>
      </c>
      <c r="V888" t="s">
        <v>2460</v>
      </c>
      <c r="W888">
        <v>45164</v>
      </c>
    </row>
    <row r="889" spans="18:23">
      <c r="R889">
        <v>45232</v>
      </c>
      <c r="S889" t="s">
        <v>2528</v>
      </c>
      <c r="T889">
        <v>45232</v>
      </c>
      <c r="U889" s="37">
        <v>45165</v>
      </c>
      <c r="V889" t="s">
        <v>2461</v>
      </c>
      <c r="W889">
        <v>45165</v>
      </c>
    </row>
    <row r="890" spans="18:23">
      <c r="R890">
        <v>45233</v>
      </c>
      <c r="S890" t="s">
        <v>2529</v>
      </c>
      <c r="T890">
        <v>45233</v>
      </c>
      <c r="U890" s="37">
        <v>45166</v>
      </c>
      <c r="V890" t="s">
        <v>2462</v>
      </c>
      <c r="W890">
        <v>45166</v>
      </c>
    </row>
    <row r="891" spans="18:23">
      <c r="R891">
        <v>45234</v>
      </c>
      <c r="S891" t="s">
        <v>2530</v>
      </c>
      <c r="T891">
        <v>45234</v>
      </c>
      <c r="U891" s="37">
        <v>45167</v>
      </c>
      <c r="V891" t="s">
        <v>2463</v>
      </c>
      <c r="W891">
        <v>45167</v>
      </c>
    </row>
    <row r="892" spans="18:23">
      <c r="R892">
        <v>45235</v>
      </c>
      <c r="S892" t="s">
        <v>2531</v>
      </c>
      <c r="T892">
        <v>45235</v>
      </c>
      <c r="U892" s="37">
        <v>45168</v>
      </c>
      <c r="V892" t="s">
        <v>2464</v>
      </c>
      <c r="W892">
        <v>45168</v>
      </c>
    </row>
    <row r="893" spans="18:23">
      <c r="R893">
        <v>45236</v>
      </c>
      <c r="S893" t="s">
        <v>2532</v>
      </c>
      <c r="T893">
        <v>45236</v>
      </c>
      <c r="U893" s="37">
        <v>45169</v>
      </c>
      <c r="V893" t="s">
        <v>2465</v>
      </c>
      <c r="W893">
        <v>45169</v>
      </c>
    </row>
    <row r="894" spans="18:23">
      <c r="R894">
        <v>45237</v>
      </c>
      <c r="S894" t="s">
        <v>2533</v>
      </c>
      <c r="T894">
        <v>45237</v>
      </c>
      <c r="U894" s="37">
        <v>45170</v>
      </c>
      <c r="V894" t="s">
        <v>2466</v>
      </c>
      <c r="W894">
        <v>45170</v>
      </c>
    </row>
    <row r="895" spans="18:23">
      <c r="R895">
        <v>45238</v>
      </c>
      <c r="S895" t="s">
        <v>2534</v>
      </c>
      <c r="T895">
        <v>45238</v>
      </c>
      <c r="U895" s="37">
        <v>45171</v>
      </c>
      <c r="V895" t="s">
        <v>2467</v>
      </c>
      <c r="W895">
        <v>45171</v>
      </c>
    </row>
    <row r="896" spans="18:23">
      <c r="R896">
        <v>45239</v>
      </c>
      <c r="S896" t="s">
        <v>2535</v>
      </c>
      <c r="T896">
        <v>45239</v>
      </c>
      <c r="U896" s="37">
        <v>45172</v>
      </c>
      <c r="V896" t="s">
        <v>2468</v>
      </c>
      <c r="W896">
        <v>45172</v>
      </c>
    </row>
    <row r="897" spans="18:23">
      <c r="R897">
        <v>45240</v>
      </c>
      <c r="S897" t="s">
        <v>2536</v>
      </c>
      <c r="T897">
        <v>45240</v>
      </c>
      <c r="U897" s="37">
        <v>45173</v>
      </c>
      <c r="V897" t="s">
        <v>2469</v>
      </c>
      <c r="W897">
        <v>45173</v>
      </c>
    </row>
    <row r="898" spans="18:23">
      <c r="R898">
        <v>45241</v>
      </c>
      <c r="S898" t="s">
        <v>2537</v>
      </c>
      <c r="T898">
        <v>45241</v>
      </c>
      <c r="U898" s="37">
        <v>45174</v>
      </c>
      <c r="V898" t="s">
        <v>2470</v>
      </c>
      <c r="W898">
        <v>45174</v>
      </c>
    </row>
    <row r="899" spans="18:23">
      <c r="R899">
        <v>45242</v>
      </c>
      <c r="S899" t="s">
        <v>2538</v>
      </c>
      <c r="T899">
        <v>45242</v>
      </c>
      <c r="U899" s="37">
        <v>45175</v>
      </c>
      <c r="V899" t="s">
        <v>2471</v>
      </c>
      <c r="W899">
        <v>45175</v>
      </c>
    </row>
    <row r="900" spans="18:23">
      <c r="R900">
        <v>45243</v>
      </c>
      <c r="S900" t="s">
        <v>2539</v>
      </c>
      <c r="T900">
        <v>45243</v>
      </c>
      <c r="U900" s="37">
        <v>45176</v>
      </c>
      <c r="V900" t="s">
        <v>2472</v>
      </c>
      <c r="W900">
        <v>45176</v>
      </c>
    </row>
    <row r="901" spans="18:23">
      <c r="R901">
        <v>45244</v>
      </c>
      <c r="S901" t="s">
        <v>2540</v>
      </c>
      <c r="T901">
        <v>45244</v>
      </c>
      <c r="U901" s="37">
        <v>45177</v>
      </c>
      <c r="V901" t="s">
        <v>2473</v>
      </c>
      <c r="W901">
        <v>45177</v>
      </c>
    </row>
    <row r="902" spans="18:23">
      <c r="R902">
        <v>45245</v>
      </c>
      <c r="S902" t="s">
        <v>2541</v>
      </c>
      <c r="T902">
        <v>45245</v>
      </c>
      <c r="U902" s="37">
        <v>45178</v>
      </c>
      <c r="V902" t="s">
        <v>2474</v>
      </c>
      <c r="W902">
        <v>45178</v>
      </c>
    </row>
    <row r="903" spans="18:23">
      <c r="R903">
        <v>45246</v>
      </c>
      <c r="S903" t="s">
        <v>2542</v>
      </c>
      <c r="T903">
        <v>45246</v>
      </c>
      <c r="U903" s="37">
        <v>45179</v>
      </c>
      <c r="V903" t="s">
        <v>2475</v>
      </c>
      <c r="W903">
        <v>45179</v>
      </c>
    </row>
    <row r="904" spans="18:23">
      <c r="R904">
        <v>45247</v>
      </c>
      <c r="S904" t="s">
        <v>2543</v>
      </c>
      <c r="T904">
        <v>45247</v>
      </c>
      <c r="U904" s="37">
        <v>45180</v>
      </c>
      <c r="V904" t="s">
        <v>2476</v>
      </c>
      <c r="W904">
        <v>45180</v>
      </c>
    </row>
    <row r="905" spans="18:23">
      <c r="R905">
        <v>45248</v>
      </c>
      <c r="S905" t="s">
        <v>2544</v>
      </c>
      <c r="T905">
        <v>45248</v>
      </c>
      <c r="U905" s="37">
        <v>45181</v>
      </c>
      <c r="V905" t="s">
        <v>2477</v>
      </c>
      <c r="W905">
        <v>45181</v>
      </c>
    </row>
    <row r="906" spans="18:23">
      <c r="R906">
        <v>45249</v>
      </c>
      <c r="S906" t="s">
        <v>2545</v>
      </c>
      <c r="T906">
        <v>45249</v>
      </c>
      <c r="U906" s="37">
        <v>45182</v>
      </c>
      <c r="V906" t="s">
        <v>2478</v>
      </c>
      <c r="W906">
        <v>45182</v>
      </c>
    </row>
    <row r="907" spans="18:23">
      <c r="R907">
        <v>45250</v>
      </c>
      <c r="S907" t="s">
        <v>2546</v>
      </c>
      <c r="T907">
        <v>45250</v>
      </c>
      <c r="U907" s="37">
        <v>45183</v>
      </c>
      <c r="V907" t="s">
        <v>2479</v>
      </c>
      <c r="W907">
        <v>45183</v>
      </c>
    </row>
    <row r="908" spans="18:23">
      <c r="R908">
        <v>45251</v>
      </c>
      <c r="S908" t="s">
        <v>2547</v>
      </c>
      <c r="T908">
        <v>45251</v>
      </c>
      <c r="U908" s="37">
        <v>45184</v>
      </c>
      <c r="V908" t="s">
        <v>2480</v>
      </c>
      <c r="W908">
        <v>45184</v>
      </c>
    </row>
    <row r="909" spans="18:23">
      <c r="U909" s="37">
        <v>45185</v>
      </c>
      <c r="V909" t="s">
        <v>2481</v>
      </c>
      <c r="W909">
        <v>45185</v>
      </c>
    </row>
    <row r="910" spans="18:23">
      <c r="U910" s="37">
        <v>45186</v>
      </c>
      <c r="V910" t="s">
        <v>2482</v>
      </c>
      <c r="W910">
        <v>45186</v>
      </c>
    </row>
    <row r="911" spans="18:23">
      <c r="U911" s="37">
        <v>45187</v>
      </c>
      <c r="V911" t="s">
        <v>2483</v>
      </c>
      <c r="W911">
        <v>45187</v>
      </c>
    </row>
    <row r="912" spans="18:23">
      <c r="U912" s="37">
        <v>45188</v>
      </c>
      <c r="V912" t="s">
        <v>2484</v>
      </c>
      <c r="W912">
        <v>45188</v>
      </c>
    </row>
    <row r="913" spans="21:23">
      <c r="U913" s="37">
        <v>45189</v>
      </c>
      <c r="V913" t="s">
        <v>2485</v>
      </c>
      <c r="W913">
        <v>45189</v>
      </c>
    </row>
    <row r="914" spans="21:23">
      <c r="U914" s="37">
        <v>45190</v>
      </c>
      <c r="V914" t="s">
        <v>2486</v>
      </c>
      <c r="W914">
        <v>45190</v>
      </c>
    </row>
    <row r="915" spans="21:23">
      <c r="U915" s="37">
        <v>45191</v>
      </c>
      <c r="V915" t="s">
        <v>2487</v>
      </c>
      <c r="W915">
        <v>45191</v>
      </c>
    </row>
    <row r="916" spans="21:23">
      <c r="U916" s="37">
        <v>45192</v>
      </c>
      <c r="V916" t="s">
        <v>2488</v>
      </c>
      <c r="W916">
        <v>45192</v>
      </c>
    </row>
    <row r="917" spans="21:23">
      <c r="U917" s="37">
        <v>45193</v>
      </c>
      <c r="V917" t="s">
        <v>2489</v>
      </c>
      <c r="W917">
        <v>45193</v>
      </c>
    </row>
    <row r="918" spans="21:23">
      <c r="U918" s="37">
        <v>45194</v>
      </c>
      <c r="V918" t="s">
        <v>2490</v>
      </c>
      <c r="W918">
        <v>45194</v>
      </c>
    </row>
    <row r="919" spans="21:23">
      <c r="U919" s="37">
        <v>45195</v>
      </c>
      <c r="V919" t="s">
        <v>2491</v>
      </c>
      <c r="W919">
        <v>45195</v>
      </c>
    </row>
    <row r="920" spans="21:23">
      <c r="U920" s="37">
        <v>45196</v>
      </c>
      <c r="V920" t="s">
        <v>2492</v>
      </c>
      <c r="W920">
        <v>45196</v>
      </c>
    </row>
    <row r="921" spans="21:23">
      <c r="U921" s="37">
        <v>45197</v>
      </c>
      <c r="V921" t="s">
        <v>2493</v>
      </c>
      <c r="W921">
        <v>45197</v>
      </c>
    </row>
    <row r="922" spans="21:23">
      <c r="U922" s="37">
        <v>45198</v>
      </c>
      <c r="V922" t="s">
        <v>2494</v>
      </c>
      <c r="W922">
        <v>45198</v>
      </c>
    </row>
    <row r="923" spans="21:23">
      <c r="U923" s="37">
        <v>45199</v>
      </c>
      <c r="V923" t="s">
        <v>2495</v>
      </c>
      <c r="W923">
        <v>45199</v>
      </c>
    </row>
    <row r="924" spans="21:23">
      <c r="U924" s="37">
        <v>45200</v>
      </c>
      <c r="V924" t="s">
        <v>2496</v>
      </c>
      <c r="W924">
        <v>45200</v>
      </c>
    </row>
    <row r="925" spans="21:23">
      <c r="U925" s="37">
        <v>45201</v>
      </c>
      <c r="V925" t="s">
        <v>2497</v>
      </c>
      <c r="W925">
        <v>45201</v>
      </c>
    </row>
    <row r="926" spans="21:23">
      <c r="U926" s="37">
        <v>45202</v>
      </c>
      <c r="V926" t="s">
        <v>2498</v>
      </c>
      <c r="W926">
        <v>45202</v>
      </c>
    </row>
    <row r="927" spans="21:23">
      <c r="U927" s="37">
        <v>45203</v>
      </c>
      <c r="V927" t="s">
        <v>2499</v>
      </c>
      <c r="W927">
        <v>45203</v>
      </c>
    </row>
    <row r="928" spans="21:23">
      <c r="U928" s="37">
        <v>45204</v>
      </c>
      <c r="V928" t="s">
        <v>2500</v>
      </c>
      <c r="W928">
        <v>45204</v>
      </c>
    </row>
    <row r="929" spans="21:23">
      <c r="U929" s="37">
        <v>45205</v>
      </c>
      <c r="V929" t="s">
        <v>2501</v>
      </c>
      <c r="W929">
        <v>45205</v>
      </c>
    </row>
    <row r="930" spans="21:23">
      <c r="U930" s="37">
        <v>45206</v>
      </c>
      <c r="V930" t="s">
        <v>2502</v>
      </c>
      <c r="W930">
        <v>45206</v>
      </c>
    </row>
    <row r="931" spans="21:23">
      <c r="U931" s="37">
        <v>45207</v>
      </c>
      <c r="V931" t="s">
        <v>2503</v>
      </c>
      <c r="W931">
        <v>45207</v>
      </c>
    </row>
    <row r="932" spans="21:23">
      <c r="U932" s="37">
        <v>45208</v>
      </c>
      <c r="V932" t="s">
        <v>2504</v>
      </c>
      <c r="W932">
        <v>45208</v>
      </c>
    </row>
    <row r="933" spans="21:23">
      <c r="U933" s="37">
        <v>45209</v>
      </c>
      <c r="V933" t="s">
        <v>2505</v>
      </c>
      <c r="W933">
        <v>45209</v>
      </c>
    </row>
    <row r="934" spans="21:23">
      <c r="U934" s="37">
        <v>45210</v>
      </c>
      <c r="V934" t="s">
        <v>2506</v>
      </c>
      <c r="W934">
        <v>45210</v>
      </c>
    </row>
    <row r="935" spans="21:23">
      <c r="U935" s="37">
        <v>45211</v>
      </c>
      <c r="V935" t="s">
        <v>2507</v>
      </c>
      <c r="W935">
        <v>45211</v>
      </c>
    </row>
    <row r="936" spans="21:23">
      <c r="U936" s="37">
        <v>45212</v>
      </c>
      <c r="V936" t="s">
        <v>2508</v>
      </c>
      <c r="W936">
        <v>45212</v>
      </c>
    </row>
    <row r="937" spans="21:23">
      <c r="U937" s="37">
        <v>45213</v>
      </c>
      <c r="V937" t="s">
        <v>2509</v>
      </c>
      <c r="W937">
        <v>45213</v>
      </c>
    </row>
    <row r="938" spans="21:23">
      <c r="U938" s="37">
        <v>45214</v>
      </c>
      <c r="V938" t="s">
        <v>2510</v>
      </c>
      <c r="W938">
        <v>45214</v>
      </c>
    </row>
    <row r="939" spans="21:23">
      <c r="U939" s="37">
        <v>45215</v>
      </c>
      <c r="V939" t="s">
        <v>2511</v>
      </c>
      <c r="W939">
        <v>45215</v>
      </c>
    </row>
    <row r="940" spans="21:23">
      <c r="U940" s="37">
        <v>45216</v>
      </c>
      <c r="V940" t="s">
        <v>2512</v>
      </c>
      <c r="W940">
        <v>45216</v>
      </c>
    </row>
    <row r="941" spans="21:23">
      <c r="U941" s="37">
        <v>45217</v>
      </c>
      <c r="V941" t="s">
        <v>2513</v>
      </c>
      <c r="W941">
        <v>45217</v>
      </c>
    </row>
    <row r="942" spans="21:23">
      <c r="U942" s="37">
        <v>45218</v>
      </c>
      <c r="V942" t="s">
        <v>2514</v>
      </c>
      <c r="W942">
        <v>45218</v>
      </c>
    </row>
    <row r="943" spans="21:23">
      <c r="U943" s="37">
        <v>45219</v>
      </c>
      <c r="V943" t="s">
        <v>2515</v>
      </c>
      <c r="W943">
        <v>45219</v>
      </c>
    </row>
    <row r="944" spans="21:23">
      <c r="U944" s="37">
        <v>45220</v>
      </c>
      <c r="V944" t="s">
        <v>2516</v>
      </c>
      <c r="W944">
        <v>45220</v>
      </c>
    </row>
    <row r="945" spans="21:23">
      <c r="U945" s="37">
        <v>45221</v>
      </c>
      <c r="V945" t="s">
        <v>2517</v>
      </c>
      <c r="W945">
        <v>45221</v>
      </c>
    </row>
    <row r="946" spans="21:23">
      <c r="U946" s="37">
        <v>45222</v>
      </c>
      <c r="V946" t="s">
        <v>2518</v>
      </c>
      <c r="W946">
        <v>45222</v>
      </c>
    </row>
    <row r="947" spans="21:23">
      <c r="U947" s="37">
        <v>45223</v>
      </c>
      <c r="V947" t="s">
        <v>2519</v>
      </c>
      <c r="W947">
        <v>45223</v>
      </c>
    </row>
    <row r="948" spans="21:23">
      <c r="U948" s="37">
        <v>45224</v>
      </c>
      <c r="V948" t="s">
        <v>2520</v>
      </c>
      <c r="W948">
        <v>45224</v>
      </c>
    </row>
    <row r="949" spans="21:23">
      <c r="U949" s="37">
        <v>45225</v>
      </c>
      <c r="V949" t="s">
        <v>2521</v>
      </c>
      <c r="W949">
        <v>45225</v>
      </c>
    </row>
    <row r="950" spans="21:23">
      <c r="U950" s="37">
        <v>45226</v>
      </c>
      <c r="V950" t="s">
        <v>2522</v>
      </c>
      <c r="W950">
        <v>45226</v>
      </c>
    </row>
    <row r="951" spans="21:23">
      <c r="U951" s="37">
        <v>45227</v>
      </c>
      <c r="V951" t="s">
        <v>2523</v>
      </c>
      <c r="W951">
        <v>45227</v>
      </c>
    </row>
    <row r="952" spans="21:23">
      <c r="U952" s="37">
        <v>45228</v>
      </c>
      <c r="V952" t="s">
        <v>2524</v>
      </c>
      <c r="W952">
        <v>45228</v>
      </c>
    </row>
    <row r="953" spans="21:23">
      <c r="U953" s="37">
        <v>45229</v>
      </c>
      <c r="V953" t="s">
        <v>2525</v>
      </c>
      <c r="W953">
        <v>45229</v>
      </c>
    </row>
    <row r="954" spans="21:23">
      <c r="U954" s="37">
        <v>45230</v>
      </c>
      <c r="V954" t="s">
        <v>2526</v>
      </c>
      <c r="W954">
        <v>45230</v>
      </c>
    </row>
    <row r="955" spans="21:23">
      <c r="U955" s="37">
        <v>45231</v>
      </c>
      <c r="V955" t="s">
        <v>2527</v>
      </c>
      <c r="W955">
        <v>45231</v>
      </c>
    </row>
    <row r="956" spans="21:23">
      <c r="U956" s="37">
        <v>45232</v>
      </c>
      <c r="V956" t="s">
        <v>2528</v>
      </c>
      <c r="W956">
        <v>45232</v>
      </c>
    </row>
    <row r="957" spans="21:23">
      <c r="U957" s="37">
        <v>45233</v>
      </c>
      <c r="V957" t="s">
        <v>2529</v>
      </c>
      <c r="W957">
        <v>45233</v>
      </c>
    </row>
    <row r="958" spans="21:23">
      <c r="U958" s="37">
        <v>45234</v>
      </c>
      <c r="V958" t="s">
        <v>2530</v>
      </c>
      <c r="W958">
        <v>45234</v>
      </c>
    </row>
    <row r="959" spans="21:23">
      <c r="U959" s="37">
        <v>45235</v>
      </c>
      <c r="V959" t="s">
        <v>2531</v>
      </c>
      <c r="W959">
        <v>45235</v>
      </c>
    </row>
    <row r="960" spans="21:23">
      <c r="U960" s="37">
        <v>45236</v>
      </c>
      <c r="V960" t="s">
        <v>2532</v>
      </c>
      <c r="W960">
        <v>45236</v>
      </c>
    </row>
    <row r="961" spans="21:23">
      <c r="U961" s="37">
        <v>45237</v>
      </c>
      <c r="V961" t="s">
        <v>2533</v>
      </c>
      <c r="W961">
        <v>45237</v>
      </c>
    </row>
    <row r="962" spans="21:23">
      <c r="U962" s="37">
        <v>45238</v>
      </c>
      <c r="V962" t="s">
        <v>2534</v>
      </c>
      <c r="W962">
        <v>45238</v>
      </c>
    </row>
    <row r="963" spans="21:23">
      <c r="U963" s="37">
        <v>45239</v>
      </c>
      <c r="V963" t="s">
        <v>2535</v>
      </c>
      <c r="W963">
        <v>45239</v>
      </c>
    </row>
    <row r="964" spans="21:23">
      <c r="U964" s="37">
        <v>45240</v>
      </c>
      <c r="V964" t="s">
        <v>2536</v>
      </c>
      <c r="W964">
        <v>45240</v>
      </c>
    </row>
    <row r="965" spans="21:23">
      <c r="U965" s="37">
        <v>45241</v>
      </c>
      <c r="V965" t="s">
        <v>2537</v>
      </c>
      <c r="W965">
        <v>45241</v>
      </c>
    </row>
    <row r="966" spans="21:23">
      <c r="U966" s="37">
        <v>45242</v>
      </c>
      <c r="V966" t="s">
        <v>2538</v>
      </c>
      <c r="W966">
        <v>45242</v>
      </c>
    </row>
    <row r="967" spans="21:23">
      <c r="U967" s="37">
        <v>45243</v>
      </c>
      <c r="V967" t="s">
        <v>2539</v>
      </c>
      <c r="W967">
        <v>45243</v>
      </c>
    </row>
    <row r="968" spans="21:23">
      <c r="U968" s="37">
        <v>45244</v>
      </c>
      <c r="V968" t="s">
        <v>2540</v>
      </c>
      <c r="W968">
        <v>45244</v>
      </c>
    </row>
    <row r="969" spans="21:23">
      <c r="U969" s="37">
        <v>45245</v>
      </c>
      <c r="V969" t="s">
        <v>2541</v>
      </c>
      <c r="W969">
        <v>45245</v>
      </c>
    </row>
    <row r="970" spans="21:23">
      <c r="U970" s="37">
        <v>45246</v>
      </c>
      <c r="V970" t="s">
        <v>2542</v>
      </c>
      <c r="W970">
        <v>45246</v>
      </c>
    </row>
    <row r="971" spans="21:23">
      <c r="U971" s="37">
        <v>45247</v>
      </c>
      <c r="V971" t="s">
        <v>2543</v>
      </c>
      <c r="W971">
        <v>45247</v>
      </c>
    </row>
    <row r="972" spans="21:23">
      <c r="U972" s="37">
        <v>45248</v>
      </c>
      <c r="V972" t="s">
        <v>2544</v>
      </c>
      <c r="W972">
        <v>45248</v>
      </c>
    </row>
    <row r="973" spans="21:23">
      <c r="U973" s="37">
        <v>45249</v>
      </c>
      <c r="V973" t="s">
        <v>2545</v>
      </c>
      <c r="W973">
        <v>45249</v>
      </c>
    </row>
    <row r="974" spans="21:23">
      <c r="U974" s="37">
        <v>45250</v>
      </c>
      <c r="V974" t="s">
        <v>2546</v>
      </c>
      <c r="W974">
        <v>45250</v>
      </c>
    </row>
    <row r="975" spans="21:23">
      <c r="U975" s="37">
        <v>45251</v>
      </c>
      <c r="V975" t="s">
        <v>2547</v>
      </c>
      <c r="W975">
        <v>45251</v>
      </c>
    </row>
    <row r="976" spans="21:23">
      <c r="U976" s="37">
        <v>45252</v>
      </c>
      <c r="V976" t="s">
        <v>2887</v>
      </c>
      <c r="W976" s="37">
        <v>45252</v>
      </c>
    </row>
    <row r="977" spans="21:23">
      <c r="U977" s="37">
        <v>45253</v>
      </c>
      <c r="V977" t="s">
        <v>2899</v>
      </c>
      <c r="W977" s="37">
        <v>45253</v>
      </c>
    </row>
    <row r="978" spans="21:23">
      <c r="U978" s="37">
        <v>45254</v>
      </c>
      <c r="V978" t="s">
        <v>2904</v>
      </c>
      <c r="W978" s="37">
        <v>45254</v>
      </c>
    </row>
    <row r="979" spans="21:23">
      <c r="U979" s="37">
        <v>45255</v>
      </c>
      <c r="V979" t="s">
        <v>2907</v>
      </c>
      <c r="W979" s="37">
        <v>45255</v>
      </c>
    </row>
    <row r="980" spans="21:23">
      <c r="U980" s="37">
        <v>45256</v>
      </c>
      <c r="V980" t="s">
        <v>2908</v>
      </c>
      <c r="W980" s="37">
        <v>45256</v>
      </c>
    </row>
    <row r="981" spans="21:23">
      <c r="U981" s="37">
        <v>45257</v>
      </c>
      <c r="V981" t="s">
        <v>2909</v>
      </c>
      <c r="W981" s="37">
        <v>45257</v>
      </c>
    </row>
    <row r="982" spans="21:23">
      <c r="U982" s="37">
        <v>45258</v>
      </c>
      <c r="V982" t="s">
        <v>2910</v>
      </c>
      <c r="W982" s="37">
        <v>45258</v>
      </c>
    </row>
    <row r="983" spans="21:23">
      <c r="U983" s="37">
        <v>45259</v>
      </c>
      <c r="V983" t="s">
        <v>2911</v>
      </c>
      <c r="W983" s="37">
        <v>45259</v>
      </c>
    </row>
    <row r="984" spans="21:23">
      <c r="U984" s="37">
        <v>45260</v>
      </c>
      <c r="V984" t="s">
        <v>2912</v>
      </c>
      <c r="W984" s="37">
        <v>45260</v>
      </c>
    </row>
    <row r="985" spans="21:23">
      <c r="U985" s="37">
        <v>45261</v>
      </c>
      <c r="V985" t="s">
        <v>2913</v>
      </c>
      <c r="W985" s="37">
        <v>45261</v>
      </c>
    </row>
    <row r="986" spans="21:23">
      <c r="U986" s="37">
        <v>45262</v>
      </c>
      <c r="V986" t="s">
        <v>2914</v>
      </c>
      <c r="W986" s="37">
        <v>45262</v>
      </c>
    </row>
    <row r="987" spans="21:23">
      <c r="U987" s="37">
        <v>45263</v>
      </c>
      <c r="V987" t="s">
        <v>2915</v>
      </c>
      <c r="W987" s="37">
        <v>45263</v>
      </c>
    </row>
    <row r="988" spans="21:23">
      <c r="U988" s="37">
        <v>45264</v>
      </c>
      <c r="V988" t="s">
        <v>2916</v>
      </c>
      <c r="W988" s="37">
        <v>45264</v>
      </c>
    </row>
    <row r="989" spans="21:23">
      <c r="U989" s="37">
        <v>45265</v>
      </c>
      <c r="V989" t="s">
        <v>2917</v>
      </c>
      <c r="W989" s="37">
        <v>45265</v>
      </c>
    </row>
    <row r="990" spans="21:23">
      <c r="U990" s="37">
        <v>45266</v>
      </c>
      <c r="V990" t="s">
        <v>2918</v>
      </c>
      <c r="W990" s="37">
        <v>45266</v>
      </c>
    </row>
    <row r="991" spans="21:23">
      <c r="U991" s="37">
        <v>45267</v>
      </c>
      <c r="V991" t="s">
        <v>2919</v>
      </c>
      <c r="W991" s="37">
        <v>45267</v>
      </c>
    </row>
    <row r="992" spans="21:23">
      <c r="U992" s="37">
        <v>45268</v>
      </c>
      <c r="V992" t="s">
        <v>2920</v>
      </c>
      <c r="W992" s="37">
        <v>45268</v>
      </c>
    </row>
    <row r="993" spans="21:23">
      <c r="U993" s="37">
        <v>45269</v>
      </c>
      <c r="V993" t="s">
        <v>2921</v>
      </c>
      <c r="W993" s="37">
        <v>45269</v>
      </c>
    </row>
    <row r="994" spans="21:23">
      <c r="U994" s="37">
        <v>45270</v>
      </c>
      <c r="V994" t="s">
        <v>2922</v>
      </c>
      <c r="W994" s="37">
        <v>45270</v>
      </c>
    </row>
    <row r="995" spans="21:23">
      <c r="U995" s="37">
        <v>45271</v>
      </c>
      <c r="V995" t="s">
        <v>2923</v>
      </c>
      <c r="W995" s="37">
        <v>45271</v>
      </c>
    </row>
    <row r="996" spans="21:23">
      <c r="U996" s="37">
        <v>45272</v>
      </c>
      <c r="V996" t="s">
        <v>2924</v>
      </c>
      <c r="W996" s="37">
        <v>45272</v>
      </c>
    </row>
    <row r="997" spans="21:23">
      <c r="U997" s="37">
        <v>45273</v>
      </c>
      <c r="V997" t="s">
        <v>2925</v>
      </c>
      <c r="W997" s="37">
        <v>45273</v>
      </c>
    </row>
    <row r="998" spans="21:23">
      <c r="U998" s="37">
        <v>45274</v>
      </c>
      <c r="V998" t="s">
        <v>2926</v>
      </c>
      <c r="W998" s="37">
        <v>45274</v>
      </c>
    </row>
    <row r="999" spans="21:23">
      <c r="U999" s="37">
        <v>45275</v>
      </c>
      <c r="V999" t="s">
        <v>2927</v>
      </c>
      <c r="W999" s="37">
        <v>45275</v>
      </c>
    </row>
    <row r="1000" spans="21:23">
      <c r="U1000" s="37">
        <v>45276</v>
      </c>
      <c r="V1000" t="s">
        <v>2928</v>
      </c>
      <c r="W1000" s="37">
        <v>45276</v>
      </c>
    </row>
    <row r="1001" spans="21:23">
      <c r="U1001" s="37">
        <v>45277</v>
      </c>
      <c r="V1001" t="s">
        <v>2929</v>
      </c>
      <c r="W1001" s="37">
        <v>45277</v>
      </c>
    </row>
    <row r="1002" spans="21:23">
      <c r="U1002" s="37">
        <v>45278</v>
      </c>
      <c r="V1002" t="s">
        <v>2930</v>
      </c>
      <c r="W1002" s="37">
        <v>45278</v>
      </c>
    </row>
    <row r="1003" spans="21:23">
      <c r="U1003" s="37">
        <v>45279</v>
      </c>
      <c r="V1003" t="s">
        <v>2931</v>
      </c>
      <c r="W1003" s="37">
        <v>45279</v>
      </c>
    </row>
    <row r="1004" spans="21:23">
      <c r="U1004" s="37">
        <v>45280</v>
      </c>
      <c r="V1004" t="s">
        <v>2932</v>
      </c>
      <c r="W1004" s="37">
        <v>45280</v>
      </c>
    </row>
    <row r="1005" spans="21:23">
      <c r="U1005" s="37">
        <v>45281</v>
      </c>
      <c r="V1005" t="s">
        <v>2933</v>
      </c>
      <c r="W1005" s="37">
        <v>45281</v>
      </c>
    </row>
    <row r="1006" spans="21:23">
      <c r="U1006" s="37">
        <v>45282</v>
      </c>
      <c r="V1006" t="s">
        <v>2934</v>
      </c>
      <c r="W1006" s="37">
        <v>45282</v>
      </c>
    </row>
    <row r="1007" spans="21:23">
      <c r="U1007" s="37">
        <v>45283</v>
      </c>
      <c r="V1007" t="s">
        <v>2935</v>
      </c>
      <c r="W1007" s="37">
        <v>45283</v>
      </c>
    </row>
    <row r="1008" spans="21:23">
      <c r="U1008" s="37">
        <v>45284</v>
      </c>
      <c r="V1008" t="s">
        <v>2936</v>
      </c>
      <c r="W1008" s="37">
        <v>45284</v>
      </c>
    </row>
    <row r="1009" spans="21:23">
      <c r="U1009" s="37">
        <v>45285</v>
      </c>
      <c r="V1009" t="s">
        <v>2937</v>
      </c>
      <c r="W1009" s="37">
        <v>45285</v>
      </c>
    </row>
    <row r="1010" spans="21:23">
      <c r="U1010" s="37">
        <v>45286</v>
      </c>
      <c r="V1010" t="s">
        <v>2938</v>
      </c>
      <c r="W1010" s="37">
        <v>45286</v>
      </c>
    </row>
    <row r="1011" spans="21:23">
      <c r="U1011" s="37">
        <v>45287</v>
      </c>
      <c r="V1011" t="s">
        <v>2939</v>
      </c>
      <c r="W1011" s="37">
        <v>45287</v>
      </c>
    </row>
    <row r="1012" spans="21:23">
      <c r="U1012" s="37">
        <v>45288</v>
      </c>
      <c r="V1012" t="s">
        <v>2940</v>
      </c>
      <c r="W1012" s="37">
        <v>45288</v>
      </c>
    </row>
    <row r="1013" spans="21:23">
      <c r="U1013" s="37">
        <v>45289</v>
      </c>
      <c r="V1013" t="s">
        <v>2941</v>
      </c>
      <c r="W1013" s="37">
        <v>45289</v>
      </c>
    </row>
    <row r="1014" spans="21:23">
      <c r="U1014" s="37">
        <v>45290</v>
      </c>
      <c r="V1014" t="s">
        <v>2942</v>
      </c>
      <c r="W1014" s="37">
        <v>45290</v>
      </c>
    </row>
    <row r="1015" spans="21:23">
      <c r="U1015" s="37">
        <v>45291</v>
      </c>
      <c r="V1015" t="s">
        <v>2943</v>
      </c>
      <c r="W1015" s="37">
        <v>45291</v>
      </c>
    </row>
    <row r="1016" spans="21:23">
      <c r="U1016" s="37">
        <v>45292</v>
      </c>
      <c r="V1016" t="s">
        <v>2944</v>
      </c>
      <c r="W1016" s="37">
        <v>45292</v>
      </c>
    </row>
    <row r="1017" spans="21:23">
      <c r="U1017" s="37">
        <v>45293</v>
      </c>
      <c r="V1017" t="s">
        <v>2945</v>
      </c>
      <c r="W1017" s="37">
        <v>45293</v>
      </c>
    </row>
    <row r="1018" spans="21:23">
      <c r="U1018" s="37">
        <v>45294</v>
      </c>
      <c r="V1018" t="s">
        <v>2946</v>
      </c>
      <c r="W1018" s="37">
        <v>45294</v>
      </c>
    </row>
    <row r="1019" spans="21:23">
      <c r="U1019" s="37">
        <v>45295</v>
      </c>
      <c r="V1019" t="s">
        <v>2947</v>
      </c>
      <c r="W1019" s="37">
        <v>45295</v>
      </c>
    </row>
    <row r="1020" spans="21:23">
      <c r="U1020" s="37">
        <v>45296</v>
      </c>
      <c r="V1020" t="s">
        <v>2948</v>
      </c>
      <c r="W1020" s="37">
        <v>45296</v>
      </c>
    </row>
    <row r="1021" spans="21:23">
      <c r="U1021" s="37">
        <v>45297</v>
      </c>
      <c r="V1021" t="s">
        <v>2949</v>
      </c>
      <c r="W1021" s="37">
        <v>45297</v>
      </c>
    </row>
    <row r="1022" spans="21:23">
      <c r="U1022" s="37">
        <v>45298</v>
      </c>
      <c r="V1022" t="s">
        <v>2950</v>
      </c>
      <c r="W1022" s="37">
        <v>45298</v>
      </c>
    </row>
    <row r="1023" spans="21:23">
      <c r="U1023" s="37">
        <v>45299</v>
      </c>
      <c r="V1023" t="s">
        <v>2951</v>
      </c>
      <c r="W1023" s="37">
        <v>45299</v>
      </c>
    </row>
    <row r="1024" spans="21:23">
      <c r="U1024" s="37">
        <v>45300</v>
      </c>
      <c r="V1024" t="s">
        <v>2952</v>
      </c>
      <c r="W1024" s="37">
        <v>45300</v>
      </c>
    </row>
    <row r="1025" spans="21:23">
      <c r="U1025" s="37">
        <v>45301</v>
      </c>
      <c r="V1025" t="s">
        <v>2953</v>
      </c>
      <c r="W1025" s="37">
        <v>45301</v>
      </c>
    </row>
    <row r="1026" spans="21:23">
      <c r="U1026" s="37">
        <v>45302</v>
      </c>
      <c r="V1026" t="s">
        <v>2954</v>
      </c>
      <c r="W1026" s="37">
        <v>45302</v>
      </c>
    </row>
    <row r="1027" spans="21:23">
      <c r="U1027" s="37">
        <v>45303</v>
      </c>
      <c r="V1027" t="s">
        <v>2955</v>
      </c>
      <c r="W1027" s="37">
        <v>45303</v>
      </c>
    </row>
    <row r="1028" spans="21:23">
      <c r="U1028" s="37">
        <v>45304</v>
      </c>
      <c r="V1028" t="s">
        <v>2956</v>
      </c>
      <c r="W1028" s="37">
        <v>45304</v>
      </c>
    </row>
    <row r="1029" spans="21:23">
      <c r="U1029" s="37">
        <v>45305</v>
      </c>
      <c r="V1029" t="s">
        <v>2957</v>
      </c>
      <c r="W1029" s="37">
        <v>45305</v>
      </c>
    </row>
    <row r="1030" spans="21:23">
      <c r="U1030" s="37">
        <v>45306</v>
      </c>
      <c r="V1030" t="s">
        <v>2958</v>
      </c>
      <c r="W1030" s="37">
        <v>45306</v>
      </c>
    </row>
    <row r="1031" spans="21:23">
      <c r="U1031" s="37">
        <v>45307</v>
      </c>
      <c r="V1031" t="s">
        <v>2959</v>
      </c>
      <c r="W1031" s="37">
        <v>45307</v>
      </c>
    </row>
    <row r="1032" spans="21:23">
      <c r="U1032" s="37">
        <v>45308</v>
      </c>
      <c r="V1032" t="s">
        <v>2960</v>
      </c>
      <c r="W1032" s="37">
        <v>45308</v>
      </c>
    </row>
    <row r="1033" spans="21:23">
      <c r="U1033" s="37">
        <v>45309</v>
      </c>
      <c r="V1033" t="s">
        <v>2961</v>
      </c>
      <c r="W1033" s="37">
        <v>45309</v>
      </c>
    </row>
    <row r="1034" spans="21:23">
      <c r="U1034" s="37">
        <v>45310</v>
      </c>
      <c r="V1034" t="s">
        <v>2962</v>
      </c>
      <c r="W1034" s="37">
        <v>45310</v>
      </c>
    </row>
    <row r="1035" spans="21:23">
      <c r="U1035" s="37">
        <v>45311</v>
      </c>
      <c r="V1035" t="s">
        <v>2963</v>
      </c>
      <c r="W1035" s="37">
        <v>45311</v>
      </c>
    </row>
    <row r="1036" spans="21:23">
      <c r="U1036" s="37">
        <v>45312</v>
      </c>
      <c r="V1036" t="s">
        <v>2964</v>
      </c>
      <c r="W1036" s="37">
        <v>45312</v>
      </c>
    </row>
    <row r="1037" spans="21:23">
      <c r="U1037" s="37">
        <v>45313</v>
      </c>
      <c r="V1037" t="s">
        <v>2965</v>
      </c>
      <c r="W1037" s="37">
        <v>45313</v>
      </c>
    </row>
    <row r="1038" spans="21:23">
      <c r="U1038" s="37">
        <v>45314</v>
      </c>
      <c r="V1038" t="s">
        <v>2966</v>
      </c>
      <c r="W1038" s="37">
        <v>45314</v>
      </c>
    </row>
    <row r="1039" spans="21:23">
      <c r="U1039" s="37">
        <v>45315</v>
      </c>
      <c r="V1039" t="s">
        <v>2967</v>
      </c>
      <c r="W1039" s="37">
        <v>45315</v>
      </c>
    </row>
    <row r="1040" spans="21:23">
      <c r="U1040" s="37">
        <v>45316</v>
      </c>
      <c r="V1040" t="s">
        <v>2968</v>
      </c>
      <c r="W1040" s="37">
        <v>45316</v>
      </c>
    </row>
    <row r="1041" spans="21:23">
      <c r="U1041" s="37">
        <v>45317</v>
      </c>
      <c r="V1041" t="s">
        <v>2969</v>
      </c>
      <c r="W1041" s="37">
        <v>45317</v>
      </c>
    </row>
    <row r="1042" spans="21:23">
      <c r="U1042" s="37">
        <v>45318</v>
      </c>
      <c r="V1042" t="s">
        <v>2970</v>
      </c>
      <c r="W1042" s="37">
        <v>45318</v>
      </c>
    </row>
    <row r="1043" spans="21:23">
      <c r="U1043" s="37">
        <v>45319</v>
      </c>
      <c r="V1043" t="s">
        <v>2971</v>
      </c>
      <c r="W1043" s="37">
        <v>45319</v>
      </c>
    </row>
    <row r="1044" spans="21:23">
      <c r="U1044" s="37">
        <v>45320</v>
      </c>
      <c r="V1044" t="s">
        <v>2972</v>
      </c>
      <c r="W1044" s="37">
        <v>45320</v>
      </c>
    </row>
    <row r="1045" spans="21:23">
      <c r="U1045" s="37">
        <v>45321</v>
      </c>
      <c r="V1045" t="s">
        <v>2973</v>
      </c>
      <c r="W1045" s="37">
        <v>45321</v>
      </c>
    </row>
    <row r="1046" spans="21:23">
      <c r="U1046" s="37">
        <v>45322</v>
      </c>
      <c r="V1046" t="s">
        <v>2974</v>
      </c>
      <c r="W1046" s="37">
        <v>45322</v>
      </c>
    </row>
    <row r="1047" spans="21:23">
      <c r="U1047" s="37">
        <v>45323</v>
      </c>
      <c r="V1047" t="s">
        <v>2975</v>
      </c>
      <c r="W1047" s="37">
        <v>45323</v>
      </c>
    </row>
    <row r="1048" spans="21:23">
      <c r="U1048" s="37">
        <v>45324</v>
      </c>
      <c r="V1048" t="s">
        <v>2976</v>
      </c>
      <c r="W1048" s="37">
        <v>45324</v>
      </c>
    </row>
    <row r="1049" spans="21:23">
      <c r="U1049" s="37">
        <v>45325</v>
      </c>
      <c r="V1049" t="s">
        <v>2977</v>
      </c>
      <c r="W1049" s="37">
        <v>45325</v>
      </c>
    </row>
    <row r="1050" spans="21:23">
      <c r="U1050" s="37">
        <v>45326</v>
      </c>
      <c r="V1050" t="s">
        <v>2978</v>
      </c>
      <c r="W1050" s="37">
        <v>45326</v>
      </c>
    </row>
    <row r="1051" spans="21:23">
      <c r="U1051" s="37">
        <v>45327</v>
      </c>
      <c r="V1051" t="s">
        <v>2979</v>
      </c>
      <c r="W1051" s="37">
        <v>45327</v>
      </c>
    </row>
    <row r="1052" spans="21:23">
      <c r="U1052" s="37">
        <v>45328</v>
      </c>
      <c r="V1052" t="s">
        <v>2980</v>
      </c>
      <c r="W1052" s="37">
        <v>45328</v>
      </c>
    </row>
    <row r="1053" spans="21:23">
      <c r="U1053" s="37">
        <v>45329</v>
      </c>
      <c r="V1053" t="s">
        <v>2981</v>
      </c>
      <c r="W1053" s="37">
        <v>45329</v>
      </c>
    </row>
    <row r="1054" spans="21:23">
      <c r="U1054" s="37">
        <v>45330</v>
      </c>
      <c r="V1054" t="s">
        <v>2982</v>
      </c>
      <c r="W1054" s="37">
        <v>45330</v>
      </c>
    </row>
    <row r="1055" spans="21:23">
      <c r="U1055" s="37">
        <v>45331</v>
      </c>
      <c r="V1055" t="s">
        <v>2983</v>
      </c>
      <c r="W1055" s="37">
        <v>45331</v>
      </c>
    </row>
    <row r="1056" spans="21:23">
      <c r="U1056" s="37">
        <v>45332</v>
      </c>
      <c r="V1056" t="s">
        <v>2984</v>
      </c>
      <c r="W1056" s="37">
        <v>45332</v>
      </c>
    </row>
    <row r="1057" spans="21:23">
      <c r="U1057" s="37">
        <v>45333</v>
      </c>
      <c r="V1057" t="s">
        <v>2985</v>
      </c>
      <c r="W1057" s="37">
        <v>45333</v>
      </c>
    </row>
    <row r="1058" spans="21:23">
      <c r="U1058" s="37">
        <v>45334</v>
      </c>
      <c r="V1058" t="s">
        <v>2986</v>
      </c>
      <c r="W1058" s="37">
        <v>45334</v>
      </c>
    </row>
    <row r="1059" spans="21:23">
      <c r="U1059" s="37">
        <v>45335</v>
      </c>
      <c r="V1059" t="s">
        <v>2987</v>
      </c>
      <c r="W1059" s="37">
        <v>45335</v>
      </c>
    </row>
    <row r="1060" spans="21:23">
      <c r="U1060" s="37">
        <v>45336</v>
      </c>
      <c r="V1060" t="s">
        <v>2988</v>
      </c>
      <c r="W1060" s="37">
        <v>45336</v>
      </c>
    </row>
    <row r="1061" spans="21:23">
      <c r="U1061" s="37">
        <v>45337</v>
      </c>
      <c r="V1061" t="s">
        <v>2989</v>
      </c>
      <c r="W1061" s="37">
        <v>45337</v>
      </c>
    </row>
    <row r="1062" spans="21:23">
      <c r="U1062" s="37">
        <v>45338</v>
      </c>
      <c r="V1062" t="s">
        <v>2990</v>
      </c>
      <c r="W1062" s="37">
        <v>45338</v>
      </c>
    </row>
    <row r="1063" spans="21:23">
      <c r="U1063" s="37">
        <v>45339</v>
      </c>
      <c r="V1063" t="s">
        <v>2991</v>
      </c>
      <c r="W1063" s="37">
        <v>45339</v>
      </c>
    </row>
    <row r="1064" spans="21:23">
      <c r="U1064" s="37">
        <v>45340</v>
      </c>
      <c r="V1064" t="s">
        <v>2992</v>
      </c>
      <c r="W1064" s="37">
        <v>45340</v>
      </c>
    </row>
    <row r="1065" spans="21:23">
      <c r="U1065" s="37">
        <v>45341</v>
      </c>
      <c r="V1065" t="s">
        <v>2993</v>
      </c>
      <c r="W1065" s="37">
        <v>45341</v>
      </c>
    </row>
    <row r="1066" spans="21:23">
      <c r="U1066" s="37">
        <v>45342</v>
      </c>
      <c r="V1066" t="s">
        <v>2994</v>
      </c>
      <c r="W1066" s="37">
        <v>45342</v>
      </c>
    </row>
    <row r="1067" spans="21:23">
      <c r="U1067" s="37">
        <v>45343</v>
      </c>
      <c r="V1067" t="s">
        <v>2995</v>
      </c>
      <c r="W1067" s="37">
        <v>45343</v>
      </c>
    </row>
    <row r="1068" spans="21:23">
      <c r="U1068" s="37">
        <v>45344</v>
      </c>
      <c r="V1068" t="s">
        <v>2996</v>
      </c>
      <c r="W1068" s="37">
        <v>45344</v>
      </c>
    </row>
    <row r="1069" spans="21:23">
      <c r="U1069" s="37">
        <v>45345</v>
      </c>
      <c r="V1069" t="s">
        <v>2997</v>
      </c>
      <c r="W1069" s="37">
        <v>45345</v>
      </c>
    </row>
    <row r="1070" spans="21:23">
      <c r="U1070" s="37">
        <v>45346</v>
      </c>
      <c r="V1070" t="s">
        <v>2998</v>
      </c>
      <c r="W1070" s="37">
        <v>45346</v>
      </c>
    </row>
    <row r="1071" spans="21:23">
      <c r="U1071" s="37">
        <v>45347</v>
      </c>
      <c r="V1071" t="s">
        <v>2999</v>
      </c>
      <c r="W1071" s="37">
        <v>45347</v>
      </c>
    </row>
    <row r="1072" spans="21:23">
      <c r="U1072" s="37">
        <v>45348</v>
      </c>
      <c r="V1072" t="s">
        <v>3000</v>
      </c>
      <c r="W1072" s="37">
        <v>45348</v>
      </c>
    </row>
    <row r="1073" spans="21:23">
      <c r="U1073" s="37">
        <v>45349</v>
      </c>
      <c r="V1073" t="s">
        <v>3001</v>
      </c>
      <c r="W1073" s="37">
        <v>45349</v>
      </c>
    </row>
    <row r="1074" spans="21:23">
      <c r="U1074" s="37">
        <v>45350</v>
      </c>
      <c r="V1074" t="s">
        <v>3002</v>
      </c>
      <c r="W1074" s="37">
        <v>45350</v>
      </c>
    </row>
    <row r="1075" spans="21:23">
      <c r="U1075" s="37">
        <v>45351</v>
      </c>
      <c r="V1075" t="s">
        <v>3003</v>
      </c>
      <c r="W1075" s="37">
        <v>45351</v>
      </c>
    </row>
    <row r="1076" spans="21:23">
      <c r="U1076" s="37">
        <v>45352</v>
      </c>
      <c r="V1076" t="s">
        <v>3004</v>
      </c>
      <c r="W1076" s="37">
        <v>45352</v>
      </c>
    </row>
    <row r="1077" spans="21:23">
      <c r="U1077" s="37">
        <v>45353</v>
      </c>
      <c r="V1077" t="s">
        <v>3005</v>
      </c>
      <c r="W1077" s="37">
        <v>45353</v>
      </c>
    </row>
    <row r="1078" spans="21:23">
      <c r="U1078" s="37">
        <v>45354</v>
      </c>
      <c r="V1078" t="s">
        <v>3006</v>
      </c>
      <c r="W1078" s="37">
        <v>45354</v>
      </c>
    </row>
    <row r="1079" spans="21:23">
      <c r="U1079" s="37">
        <v>45355</v>
      </c>
      <c r="V1079" t="s">
        <v>3007</v>
      </c>
      <c r="W1079" s="37">
        <v>45355</v>
      </c>
    </row>
    <row r="1080" spans="21:23">
      <c r="U1080" s="37">
        <v>45356</v>
      </c>
      <c r="V1080" t="s">
        <v>3008</v>
      </c>
      <c r="W1080" s="37">
        <v>45356</v>
      </c>
    </row>
    <row r="1081" spans="21:23">
      <c r="U1081" s="37">
        <v>45357</v>
      </c>
      <c r="V1081" t="s">
        <v>3009</v>
      </c>
      <c r="W1081" s="37">
        <v>45357</v>
      </c>
    </row>
    <row r="1082" spans="21:23">
      <c r="U1082" s="37">
        <v>45358</v>
      </c>
      <c r="V1082" t="s">
        <v>3010</v>
      </c>
      <c r="W1082" s="37">
        <v>45358</v>
      </c>
    </row>
    <row r="1083" spans="21:23">
      <c r="U1083" s="37">
        <v>45359</v>
      </c>
      <c r="V1083" t="s">
        <v>3011</v>
      </c>
      <c r="W1083" s="37">
        <v>45359</v>
      </c>
    </row>
    <row r="1084" spans="21:23">
      <c r="U1084" s="37">
        <v>45360</v>
      </c>
      <c r="V1084" t="s">
        <v>3012</v>
      </c>
      <c r="W1084" s="37">
        <v>45360</v>
      </c>
    </row>
    <row r="1085" spans="21:23">
      <c r="U1085" s="37">
        <v>45361</v>
      </c>
      <c r="V1085" t="s">
        <v>3013</v>
      </c>
      <c r="W1085" s="37">
        <v>45361</v>
      </c>
    </row>
    <row r="1086" spans="21:23">
      <c r="U1086" s="37">
        <v>45362</v>
      </c>
      <c r="V1086" t="s">
        <v>3014</v>
      </c>
      <c r="W1086" s="37">
        <v>45362</v>
      </c>
    </row>
    <row r="1087" spans="21:23">
      <c r="U1087" s="37">
        <v>45363</v>
      </c>
      <c r="V1087" t="s">
        <v>3015</v>
      </c>
      <c r="W1087" s="37">
        <v>45363</v>
      </c>
    </row>
    <row r="1088" spans="21:23">
      <c r="U1088" s="37">
        <v>45364</v>
      </c>
      <c r="V1088" t="s">
        <v>3016</v>
      </c>
      <c r="W1088" s="37">
        <v>45364</v>
      </c>
    </row>
    <row r="1089" spans="21:23">
      <c r="U1089" s="37">
        <v>45365</v>
      </c>
      <c r="V1089" t="s">
        <v>3017</v>
      </c>
      <c r="W1089" s="37">
        <v>45365</v>
      </c>
    </row>
    <row r="1090" spans="21:23">
      <c r="U1090" s="37">
        <v>45366</v>
      </c>
      <c r="V1090" t="s">
        <v>3018</v>
      </c>
      <c r="W1090" s="37">
        <v>45366</v>
      </c>
    </row>
    <row r="1091" spans="21:23">
      <c r="U1091" s="37">
        <v>45367</v>
      </c>
      <c r="V1091" t="s">
        <v>3019</v>
      </c>
      <c r="W1091" s="37">
        <v>45367</v>
      </c>
    </row>
    <row r="1092" spans="21:23">
      <c r="U1092" s="37">
        <v>45368</v>
      </c>
      <c r="V1092" t="s">
        <v>3020</v>
      </c>
      <c r="W1092" s="37">
        <v>45368</v>
      </c>
    </row>
    <row r="1093" spans="21:23">
      <c r="U1093" s="37">
        <v>45369</v>
      </c>
      <c r="V1093" t="s">
        <v>3021</v>
      </c>
      <c r="W1093" s="37">
        <v>45369</v>
      </c>
    </row>
    <row r="1094" spans="21:23">
      <c r="U1094" s="37">
        <v>45370</v>
      </c>
      <c r="V1094" t="s">
        <v>3022</v>
      </c>
      <c r="W1094" s="37">
        <v>45370</v>
      </c>
    </row>
    <row r="1095" spans="21:23">
      <c r="U1095" s="37">
        <v>45371</v>
      </c>
      <c r="V1095" t="s">
        <v>3023</v>
      </c>
      <c r="W1095" s="37">
        <v>45371</v>
      </c>
    </row>
    <row r="1096" spans="21:23">
      <c r="U1096" s="37">
        <v>45372</v>
      </c>
      <c r="V1096" t="s">
        <v>3024</v>
      </c>
      <c r="W1096" s="37">
        <v>45372</v>
      </c>
    </row>
    <row r="1097" spans="21:23">
      <c r="U1097" s="37">
        <v>45373</v>
      </c>
      <c r="V1097" t="s">
        <v>3025</v>
      </c>
      <c r="W1097" s="37">
        <v>45373</v>
      </c>
    </row>
    <row r="1098" spans="21:23">
      <c r="U1098" s="37">
        <v>45374</v>
      </c>
      <c r="V1098" t="s">
        <v>3026</v>
      </c>
      <c r="W1098" s="37">
        <v>45374</v>
      </c>
    </row>
    <row r="1099" spans="21:23">
      <c r="U1099" s="37">
        <v>45375</v>
      </c>
      <c r="V1099" t="s">
        <v>3027</v>
      </c>
      <c r="W1099" s="37">
        <v>45375</v>
      </c>
    </row>
    <row r="1100" spans="21:23">
      <c r="U1100" s="37">
        <v>45376</v>
      </c>
      <c r="V1100" t="s">
        <v>3028</v>
      </c>
      <c r="W1100" s="37">
        <v>45376</v>
      </c>
    </row>
    <row r="1101" spans="21:23">
      <c r="U1101" s="37">
        <v>45377</v>
      </c>
      <c r="V1101" t="s">
        <v>3029</v>
      </c>
      <c r="W1101" s="37">
        <v>45377</v>
      </c>
    </row>
    <row r="1102" spans="21:23">
      <c r="U1102" s="37">
        <v>45378</v>
      </c>
      <c r="V1102" t="s">
        <v>3030</v>
      </c>
      <c r="W1102" s="37">
        <v>45378</v>
      </c>
    </row>
    <row r="1103" spans="21:23">
      <c r="U1103" s="37">
        <v>45379</v>
      </c>
      <c r="V1103" t="s">
        <v>3031</v>
      </c>
      <c r="W1103" s="37">
        <v>45379</v>
      </c>
    </row>
    <row r="1104" spans="21:23">
      <c r="U1104" s="37">
        <v>45380</v>
      </c>
      <c r="V1104" t="s">
        <v>3032</v>
      </c>
      <c r="W1104" s="37">
        <v>45380</v>
      </c>
    </row>
    <row r="1105" spans="21:23">
      <c r="U1105" s="37">
        <v>45381</v>
      </c>
      <c r="V1105" t="s">
        <v>3033</v>
      </c>
      <c r="W1105" s="37">
        <v>45381</v>
      </c>
    </row>
    <row r="1106" spans="21:23">
      <c r="U1106" s="37">
        <v>45382</v>
      </c>
      <c r="V1106" t="s">
        <v>3034</v>
      </c>
      <c r="W1106" s="37">
        <v>45382</v>
      </c>
    </row>
    <row r="1107" spans="21:23">
      <c r="U1107" s="37">
        <v>45383</v>
      </c>
      <c r="V1107" t="s">
        <v>3035</v>
      </c>
      <c r="W1107" s="37">
        <v>45383</v>
      </c>
    </row>
    <row r="1108" spans="21:23">
      <c r="U1108" s="37">
        <v>45384</v>
      </c>
      <c r="V1108" t="s">
        <v>3036</v>
      </c>
      <c r="W1108" s="37">
        <v>45384</v>
      </c>
    </row>
    <row r="1109" spans="21:23">
      <c r="U1109" s="37">
        <v>45385</v>
      </c>
      <c r="V1109" t="s">
        <v>3037</v>
      </c>
      <c r="W1109" s="37">
        <v>45385</v>
      </c>
    </row>
    <row r="1110" spans="21:23">
      <c r="U1110" s="37">
        <v>45386</v>
      </c>
      <c r="V1110" t="s">
        <v>3038</v>
      </c>
      <c r="W1110" s="37">
        <v>45386</v>
      </c>
    </row>
    <row r="1111" spans="21:23">
      <c r="U1111" s="37">
        <v>45387</v>
      </c>
      <c r="V1111" t="s">
        <v>3039</v>
      </c>
      <c r="W1111" s="37">
        <v>45387</v>
      </c>
    </row>
    <row r="1112" spans="21:23">
      <c r="U1112" s="37">
        <v>45388</v>
      </c>
      <c r="V1112" t="s">
        <v>3040</v>
      </c>
      <c r="W1112" s="37">
        <v>45388</v>
      </c>
    </row>
    <row r="1113" spans="21:23">
      <c r="U1113" s="37">
        <v>45389</v>
      </c>
      <c r="V1113" t="s">
        <v>3041</v>
      </c>
      <c r="W1113" s="37">
        <v>45389</v>
      </c>
    </row>
    <row r="1114" spans="21:23">
      <c r="U1114" s="37">
        <v>45390</v>
      </c>
      <c r="V1114" t="s">
        <v>3042</v>
      </c>
      <c r="W1114" s="37">
        <v>45390</v>
      </c>
    </row>
    <row r="1115" spans="21:23">
      <c r="U1115" s="37">
        <v>45391</v>
      </c>
      <c r="V1115" t="s">
        <v>3043</v>
      </c>
      <c r="W1115" s="37">
        <v>45391</v>
      </c>
    </row>
    <row r="1116" spans="21:23">
      <c r="U1116" s="37">
        <v>45392</v>
      </c>
      <c r="V1116" t="s">
        <v>3044</v>
      </c>
      <c r="W1116" s="37">
        <v>45392</v>
      </c>
    </row>
    <row r="1117" spans="21:23">
      <c r="U1117" s="37">
        <v>45393</v>
      </c>
      <c r="V1117" t="s">
        <v>3045</v>
      </c>
      <c r="W1117" s="37">
        <v>45393</v>
      </c>
    </row>
    <row r="1118" spans="21:23">
      <c r="U1118" s="37">
        <v>45394</v>
      </c>
      <c r="V1118" t="s">
        <v>3046</v>
      </c>
      <c r="W1118" s="37">
        <v>45394</v>
      </c>
    </row>
    <row r="1119" spans="21:23">
      <c r="U1119" s="37">
        <v>45395</v>
      </c>
      <c r="V1119" t="s">
        <v>3047</v>
      </c>
      <c r="W1119" s="37">
        <v>45395</v>
      </c>
    </row>
    <row r="1120" spans="21:23">
      <c r="U1120" s="37">
        <v>45396</v>
      </c>
      <c r="V1120" t="s">
        <v>3048</v>
      </c>
      <c r="W1120" s="37">
        <v>45396</v>
      </c>
    </row>
    <row r="1121" spans="21:23">
      <c r="U1121" s="37">
        <v>45397</v>
      </c>
      <c r="V1121" t="s">
        <v>3049</v>
      </c>
      <c r="W1121" s="37">
        <v>45397</v>
      </c>
    </row>
    <row r="1122" spans="21:23">
      <c r="U1122" s="37">
        <v>45398</v>
      </c>
      <c r="V1122" t="s">
        <v>3050</v>
      </c>
      <c r="W1122" s="37">
        <v>45398</v>
      </c>
    </row>
    <row r="1123" spans="21:23">
      <c r="U1123" s="37">
        <v>45399</v>
      </c>
      <c r="V1123" t="s">
        <v>3051</v>
      </c>
      <c r="W1123" s="37">
        <v>45399</v>
      </c>
    </row>
    <row r="1124" spans="21:23">
      <c r="U1124" s="37">
        <v>45400</v>
      </c>
      <c r="V1124" t="s">
        <v>3052</v>
      </c>
      <c r="W1124" s="37">
        <v>45400</v>
      </c>
    </row>
    <row r="1125" spans="21:23">
      <c r="U1125" s="37">
        <v>45401</v>
      </c>
      <c r="V1125" t="s">
        <v>3053</v>
      </c>
      <c r="W1125" s="37">
        <v>45401</v>
      </c>
    </row>
    <row r="1126" spans="21:23">
      <c r="U1126" s="37">
        <v>45402</v>
      </c>
      <c r="V1126" t="s">
        <v>3054</v>
      </c>
      <c r="W1126" s="37">
        <v>45402</v>
      </c>
    </row>
    <row r="1127" spans="21:23">
      <c r="U1127" s="37">
        <v>45403</v>
      </c>
      <c r="V1127" t="s">
        <v>3055</v>
      </c>
      <c r="W1127" s="37">
        <v>45403</v>
      </c>
    </row>
    <row r="1128" spans="21:23">
      <c r="U1128" s="37">
        <v>45404</v>
      </c>
      <c r="V1128" t="s">
        <v>3056</v>
      </c>
      <c r="W1128" s="37">
        <v>45404</v>
      </c>
    </row>
    <row r="1129" spans="21:23">
      <c r="U1129" s="37">
        <v>45405</v>
      </c>
      <c r="V1129" t="s">
        <v>3057</v>
      </c>
      <c r="W1129" s="37">
        <v>45405</v>
      </c>
    </row>
    <row r="1130" spans="21:23">
      <c r="U1130" s="37">
        <v>45406</v>
      </c>
      <c r="V1130" t="s">
        <v>3058</v>
      </c>
      <c r="W1130" s="37">
        <v>45406</v>
      </c>
    </row>
    <row r="1131" spans="21:23">
      <c r="U1131" s="37">
        <v>45407</v>
      </c>
      <c r="V1131" t="s">
        <v>3059</v>
      </c>
      <c r="W1131" s="37">
        <v>45407</v>
      </c>
    </row>
    <row r="1132" spans="21:23">
      <c r="U1132" s="37">
        <v>45408</v>
      </c>
      <c r="V1132" t="s">
        <v>3060</v>
      </c>
      <c r="W1132" s="37">
        <v>45408</v>
      </c>
    </row>
    <row r="1133" spans="21:23">
      <c r="U1133" s="37">
        <v>45409</v>
      </c>
      <c r="V1133" t="s">
        <v>3061</v>
      </c>
      <c r="W1133" s="37">
        <v>45409</v>
      </c>
    </row>
    <row r="1134" spans="21:23">
      <c r="U1134" s="37">
        <v>45410</v>
      </c>
      <c r="V1134" t="s">
        <v>3062</v>
      </c>
      <c r="W1134" s="37">
        <v>45410</v>
      </c>
    </row>
    <row r="1135" spans="21:23">
      <c r="U1135" s="37">
        <v>45411</v>
      </c>
      <c r="V1135" t="s">
        <v>3063</v>
      </c>
      <c r="W1135" s="37">
        <v>45411</v>
      </c>
    </row>
    <row r="1136" spans="21:23">
      <c r="U1136" s="37">
        <v>45412</v>
      </c>
      <c r="V1136" t="s">
        <v>3064</v>
      </c>
      <c r="W1136" s="37">
        <v>45412</v>
      </c>
    </row>
    <row r="1137" spans="21:23">
      <c r="U1137" s="37">
        <v>45413</v>
      </c>
      <c r="V1137" t="s">
        <v>3065</v>
      </c>
      <c r="W1137" s="37">
        <v>45413</v>
      </c>
    </row>
    <row r="1138" spans="21:23">
      <c r="U1138" s="37">
        <v>45414</v>
      </c>
      <c r="V1138" t="s">
        <v>3066</v>
      </c>
      <c r="W1138" s="37">
        <v>45414</v>
      </c>
    </row>
    <row r="1139" spans="21:23">
      <c r="U1139" s="37">
        <v>45415</v>
      </c>
      <c r="V1139" t="s">
        <v>3067</v>
      </c>
      <c r="W1139" s="37">
        <v>45415</v>
      </c>
    </row>
    <row r="1140" spans="21:23">
      <c r="U1140" s="37">
        <v>45416</v>
      </c>
      <c r="V1140" t="s">
        <v>3068</v>
      </c>
      <c r="W1140" s="37">
        <v>45416</v>
      </c>
    </row>
    <row r="1141" spans="21:23">
      <c r="U1141" s="37">
        <v>45417</v>
      </c>
      <c r="V1141" t="s">
        <v>3069</v>
      </c>
      <c r="W1141" s="37">
        <v>45417</v>
      </c>
    </row>
    <row r="1142" spans="21:23">
      <c r="U1142" s="37">
        <v>45418</v>
      </c>
      <c r="V1142" t="s">
        <v>3070</v>
      </c>
      <c r="W1142" s="37">
        <v>45418</v>
      </c>
    </row>
    <row r="1143" spans="21:23">
      <c r="U1143" s="37">
        <v>45419</v>
      </c>
      <c r="V1143" t="s">
        <v>3071</v>
      </c>
      <c r="W1143" s="37">
        <v>45419</v>
      </c>
    </row>
    <row r="1144" spans="21:23">
      <c r="U1144" s="37">
        <v>45420</v>
      </c>
      <c r="V1144" t="s">
        <v>3072</v>
      </c>
      <c r="W1144" s="37">
        <v>45420</v>
      </c>
    </row>
    <row r="1145" spans="21:23">
      <c r="U1145" s="37">
        <v>45421</v>
      </c>
      <c r="V1145" t="s">
        <v>3073</v>
      </c>
      <c r="W1145" s="37">
        <v>45421</v>
      </c>
    </row>
    <row r="1146" spans="21:23">
      <c r="U1146" s="37">
        <v>45422</v>
      </c>
      <c r="V1146" t="s">
        <v>3074</v>
      </c>
      <c r="W1146" s="37">
        <v>45422</v>
      </c>
    </row>
    <row r="1147" spans="21:23">
      <c r="U1147" s="37">
        <v>45423</v>
      </c>
      <c r="V1147" t="s">
        <v>3075</v>
      </c>
      <c r="W1147" s="37">
        <v>45423</v>
      </c>
    </row>
    <row r="1148" spans="21:23">
      <c r="U1148" s="37">
        <v>45424</v>
      </c>
      <c r="V1148" t="s">
        <v>3076</v>
      </c>
      <c r="W1148" s="37">
        <v>45424</v>
      </c>
    </row>
    <row r="1149" spans="21:23">
      <c r="U1149" s="37">
        <v>45425</v>
      </c>
      <c r="V1149" t="s">
        <v>3077</v>
      </c>
      <c r="W1149" s="37">
        <v>45425</v>
      </c>
    </row>
    <row r="1150" spans="21:23">
      <c r="U1150" s="37">
        <v>45426</v>
      </c>
      <c r="V1150" t="s">
        <v>3078</v>
      </c>
      <c r="W1150" s="37">
        <v>45426</v>
      </c>
    </row>
    <row r="1151" spans="21:23">
      <c r="U1151" s="37">
        <v>45427</v>
      </c>
      <c r="V1151" t="s">
        <v>3079</v>
      </c>
      <c r="W1151" s="37">
        <v>45427</v>
      </c>
    </row>
    <row r="1152" spans="21:23">
      <c r="U1152" s="37">
        <v>45428</v>
      </c>
      <c r="V1152" t="s">
        <v>3080</v>
      </c>
      <c r="W1152" s="37">
        <v>45428</v>
      </c>
    </row>
    <row r="1153" spans="21:23">
      <c r="U1153" s="37">
        <v>45429</v>
      </c>
      <c r="V1153" t="s">
        <v>3081</v>
      </c>
      <c r="W1153" s="37">
        <v>45429</v>
      </c>
    </row>
    <row r="1154" spans="21:23">
      <c r="U1154" s="37">
        <v>45430</v>
      </c>
      <c r="V1154" t="s">
        <v>3082</v>
      </c>
      <c r="W1154" s="37">
        <v>45430</v>
      </c>
    </row>
    <row r="1155" spans="21:23">
      <c r="U1155" s="37">
        <v>45431</v>
      </c>
      <c r="V1155" t="s">
        <v>3083</v>
      </c>
      <c r="W1155" s="37">
        <v>45431</v>
      </c>
    </row>
    <row r="1156" spans="21:23">
      <c r="U1156" s="37">
        <v>45432</v>
      </c>
      <c r="V1156" t="s">
        <v>3084</v>
      </c>
      <c r="W1156" s="37">
        <v>45432</v>
      </c>
    </row>
    <row r="1157" spans="21:23">
      <c r="U1157" s="37">
        <v>45433</v>
      </c>
      <c r="V1157" t="s">
        <v>3085</v>
      </c>
      <c r="W1157" s="37">
        <v>45433</v>
      </c>
    </row>
    <row r="1158" spans="21:23">
      <c r="U1158" s="37">
        <v>45434</v>
      </c>
      <c r="V1158" t="s">
        <v>3086</v>
      </c>
      <c r="W1158" s="37">
        <v>45434</v>
      </c>
    </row>
    <row r="1159" spans="21:23">
      <c r="U1159" s="37">
        <v>45435</v>
      </c>
      <c r="V1159" t="s">
        <v>3087</v>
      </c>
      <c r="W1159" s="37">
        <v>45435</v>
      </c>
    </row>
    <row r="1160" spans="21:23">
      <c r="U1160" s="37">
        <v>45436</v>
      </c>
      <c r="V1160" t="s">
        <v>3088</v>
      </c>
      <c r="W1160" s="37">
        <v>45436</v>
      </c>
    </row>
    <row r="1161" spans="21:23">
      <c r="U1161" s="37">
        <v>45437</v>
      </c>
      <c r="V1161" t="s">
        <v>3089</v>
      </c>
      <c r="W1161" s="37">
        <v>45437</v>
      </c>
    </row>
    <row r="1162" spans="21:23">
      <c r="U1162" s="37">
        <v>45438</v>
      </c>
      <c r="V1162" t="s">
        <v>3090</v>
      </c>
      <c r="W1162" s="37">
        <v>45438</v>
      </c>
    </row>
    <row r="1163" spans="21:23">
      <c r="U1163" s="37">
        <v>45439</v>
      </c>
      <c r="V1163" t="s">
        <v>3091</v>
      </c>
      <c r="W1163" s="37">
        <v>45439</v>
      </c>
    </row>
    <row r="1164" spans="21:23">
      <c r="U1164" s="37">
        <v>45440</v>
      </c>
      <c r="V1164" t="s">
        <v>3092</v>
      </c>
      <c r="W1164" s="37">
        <v>45440</v>
      </c>
    </row>
    <row r="1165" spans="21:23">
      <c r="U1165" s="37">
        <v>45441</v>
      </c>
      <c r="V1165" t="s">
        <v>3093</v>
      </c>
      <c r="W1165" s="37">
        <v>45441</v>
      </c>
    </row>
    <row r="1166" spans="21:23">
      <c r="U1166" s="37">
        <v>45442</v>
      </c>
      <c r="V1166" t="s">
        <v>3094</v>
      </c>
      <c r="W1166" s="37">
        <v>45442</v>
      </c>
    </row>
    <row r="1167" spans="21:23">
      <c r="U1167" s="37">
        <v>45443</v>
      </c>
      <c r="V1167" t="s">
        <v>3095</v>
      </c>
      <c r="W1167" s="37">
        <v>45443</v>
      </c>
    </row>
    <row r="1168" spans="21:23">
      <c r="U1168" s="37">
        <v>45444</v>
      </c>
      <c r="V1168" t="s">
        <v>3096</v>
      </c>
      <c r="W1168" s="37">
        <v>45444</v>
      </c>
    </row>
    <row r="1169" spans="21:23">
      <c r="U1169" s="37">
        <v>45445</v>
      </c>
      <c r="V1169" t="s">
        <v>3097</v>
      </c>
      <c r="W1169" s="37">
        <v>45445</v>
      </c>
    </row>
    <row r="1170" spans="21:23">
      <c r="U1170" s="37">
        <v>45446</v>
      </c>
      <c r="V1170" t="s">
        <v>3098</v>
      </c>
      <c r="W1170" s="37">
        <v>45446</v>
      </c>
    </row>
    <row r="1171" spans="21:23">
      <c r="U1171" s="37">
        <v>45447</v>
      </c>
      <c r="V1171" t="s">
        <v>3099</v>
      </c>
      <c r="W1171" s="37">
        <v>45447</v>
      </c>
    </row>
    <row r="1172" spans="21:23">
      <c r="U1172" s="37">
        <v>45448</v>
      </c>
      <c r="V1172" t="s">
        <v>3100</v>
      </c>
      <c r="W1172" s="37">
        <v>45448</v>
      </c>
    </row>
    <row r="1173" spans="21:23">
      <c r="U1173" s="37">
        <v>45449</v>
      </c>
      <c r="V1173" t="s">
        <v>3101</v>
      </c>
      <c r="W1173" s="37">
        <v>45449</v>
      </c>
    </row>
    <row r="1174" spans="21:23">
      <c r="U1174" s="37">
        <v>45450</v>
      </c>
      <c r="V1174" t="s">
        <v>3102</v>
      </c>
      <c r="W1174" s="37">
        <v>45450</v>
      </c>
    </row>
    <row r="1175" spans="21:23">
      <c r="U1175" s="37">
        <v>45451</v>
      </c>
      <c r="V1175" t="s">
        <v>3103</v>
      </c>
      <c r="W1175" s="37">
        <v>45451</v>
      </c>
    </row>
    <row r="1176" spans="21:23">
      <c r="U1176" s="37">
        <v>45452</v>
      </c>
      <c r="V1176" t="s">
        <v>3104</v>
      </c>
      <c r="W1176" s="37">
        <v>45452</v>
      </c>
    </row>
    <row r="1177" spans="21:23">
      <c r="U1177" s="37">
        <v>45453</v>
      </c>
      <c r="V1177" t="s">
        <v>3105</v>
      </c>
      <c r="W1177" s="37">
        <v>45453</v>
      </c>
    </row>
    <row r="1178" spans="21:23">
      <c r="U1178" s="37">
        <v>45454</v>
      </c>
      <c r="V1178" t="s">
        <v>3106</v>
      </c>
      <c r="W1178" s="37">
        <v>45454</v>
      </c>
    </row>
    <row r="1179" spans="21:23">
      <c r="U1179" s="37">
        <v>45455</v>
      </c>
      <c r="V1179" t="s">
        <v>3107</v>
      </c>
      <c r="W1179" s="37">
        <v>45455</v>
      </c>
    </row>
    <row r="1180" spans="21:23">
      <c r="U1180" s="37">
        <v>45456</v>
      </c>
      <c r="V1180" t="s">
        <v>3108</v>
      </c>
      <c r="W1180" s="37">
        <v>45456</v>
      </c>
    </row>
    <row r="1181" spans="21:23">
      <c r="U1181" s="37">
        <v>45457</v>
      </c>
      <c r="V1181" t="s">
        <v>3109</v>
      </c>
      <c r="W1181" s="37">
        <v>45457</v>
      </c>
    </row>
    <row r="1182" spans="21:23">
      <c r="U1182" s="37">
        <v>45458</v>
      </c>
      <c r="V1182" t="s">
        <v>3110</v>
      </c>
      <c r="W1182" s="37">
        <v>45458</v>
      </c>
    </row>
    <row r="1183" spans="21:23">
      <c r="U1183" s="37">
        <v>45459</v>
      </c>
      <c r="V1183" t="s">
        <v>3111</v>
      </c>
      <c r="W1183" s="37">
        <v>45459</v>
      </c>
    </row>
    <row r="1184" spans="21:23">
      <c r="U1184" s="37">
        <v>45460</v>
      </c>
      <c r="V1184" t="s">
        <v>3112</v>
      </c>
      <c r="W1184" s="37">
        <v>45460</v>
      </c>
    </row>
    <row r="1185" spans="21:23">
      <c r="U1185" s="37">
        <v>45461</v>
      </c>
      <c r="V1185" t="s">
        <v>3113</v>
      </c>
      <c r="W1185" s="37">
        <v>45461</v>
      </c>
    </row>
    <row r="1186" spans="21:23">
      <c r="U1186" s="37">
        <v>45462</v>
      </c>
      <c r="V1186" t="s">
        <v>3114</v>
      </c>
      <c r="W1186" s="37">
        <v>45462</v>
      </c>
    </row>
    <row r="1187" spans="21:23">
      <c r="U1187" s="37">
        <v>45463</v>
      </c>
      <c r="V1187" t="s">
        <v>3115</v>
      </c>
      <c r="W1187" s="37">
        <v>45463</v>
      </c>
    </row>
    <row r="1188" spans="21:23">
      <c r="U1188" s="37">
        <v>45464</v>
      </c>
      <c r="V1188" t="s">
        <v>3116</v>
      </c>
      <c r="W1188" s="37">
        <v>45464</v>
      </c>
    </row>
    <row r="1189" spans="21:23">
      <c r="U1189" s="37">
        <v>45465</v>
      </c>
      <c r="V1189" t="s">
        <v>3117</v>
      </c>
      <c r="W1189" s="37">
        <v>45465</v>
      </c>
    </row>
    <row r="1190" spans="21:23">
      <c r="U1190" s="37">
        <v>45466</v>
      </c>
      <c r="V1190" t="s">
        <v>3118</v>
      </c>
      <c r="W1190" s="37">
        <v>45466</v>
      </c>
    </row>
    <row r="1191" spans="21:23">
      <c r="U1191" s="37">
        <v>45467</v>
      </c>
      <c r="V1191" t="s">
        <v>3119</v>
      </c>
      <c r="W1191" s="37">
        <v>45467</v>
      </c>
    </row>
    <row r="1192" spans="21:23">
      <c r="U1192" s="37">
        <v>45468</v>
      </c>
      <c r="V1192" t="s">
        <v>3120</v>
      </c>
      <c r="W1192" s="37">
        <v>45468</v>
      </c>
    </row>
    <row r="1193" spans="21:23">
      <c r="U1193" s="37">
        <v>45469</v>
      </c>
      <c r="V1193" t="s">
        <v>3121</v>
      </c>
      <c r="W1193" s="37">
        <v>45469</v>
      </c>
    </row>
    <row r="1194" spans="21:23">
      <c r="U1194" s="37">
        <v>45470</v>
      </c>
      <c r="V1194" t="s">
        <v>3122</v>
      </c>
      <c r="W1194" s="37">
        <v>45470</v>
      </c>
    </row>
    <row r="1195" spans="21:23">
      <c r="U1195" s="37">
        <v>45471</v>
      </c>
      <c r="V1195" t="s">
        <v>3123</v>
      </c>
      <c r="W1195" s="37">
        <v>45471</v>
      </c>
    </row>
    <row r="1196" spans="21:23">
      <c r="U1196" s="37">
        <v>45472</v>
      </c>
      <c r="V1196" t="s">
        <v>3124</v>
      </c>
      <c r="W1196" s="37">
        <v>45472</v>
      </c>
    </row>
    <row r="1197" spans="21:23">
      <c r="U1197" s="37">
        <v>45473</v>
      </c>
      <c r="V1197" t="s">
        <v>3125</v>
      </c>
      <c r="W1197" s="37">
        <v>45473</v>
      </c>
    </row>
    <row r="1198" spans="21:23">
      <c r="U1198" s="37">
        <v>45474</v>
      </c>
      <c r="V1198" t="s">
        <v>3126</v>
      </c>
      <c r="W1198" s="37">
        <v>45474</v>
      </c>
    </row>
    <row r="1199" spans="21:23">
      <c r="U1199" s="37">
        <v>45475</v>
      </c>
      <c r="V1199" t="s">
        <v>3127</v>
      </c>
      <c r="W1199" s="37">
        <v>45475</v>
      </c>
    </row>
    <row r="1200" spans="21:23">
      <c r="U1200" s="37">
        <v>45476</v>
      </c>
      <c r="V1200" t="s">
        <v>3128</v>
      </c>
      <c r="W1200" s="37">
        <v>45476</v>
      </c>
    </row>
    <row r="1201" spans="21:23">
      <c r="U1201" s="37">
        <v>45477</v>
      </c>
      <c r="V1201" t="s">
        <v>3129</v>
      </c>
      <c r="W1201" s="37">
        <v>45477</v>
      </c>
    </row>
    <row r="1202" spans="21:23">
      <c r="U1202" s="37">
        <v>45478</v>
      </c>
      <c r="V1202" t="s">
        <v>3130</v>
      </c>
      <c r="W1202" s="37">
        <v>45478</v>
      </c>
    </row>
    <row r="1203" spans="21:23">
      <c r="U1203" s="37">
        <v>45479</v>
      </c>
      <c r="V1203" t="s">
        <v>3131</v>
      </c>
      <c r="W1203" s="37">
        <v>45479</v>
      </c>
    </row>
    <row r="1204" spans="21:23">
      <c r="U1204" s="37">
        <v>45480</v>
      </c>
      <c r="V1204" t="s">
        <v>3132</v>
      </c>
      <c r="W1204" s="37">
        <v>45480</v>
      </c>
    </row>
    <row r="1205" spans="21:23">
      <c r="U1205" s="37">
        <v>45481</v>
      </c>
      <c r="V1205" t="s">
        <v>3133</v>
      </c>
      <c r="W1205" s="37">
        <v>45481</v>
      </c>
    </row>
    <row r="1206" spans="21:23">
      <c r="U1206" s="37">
        <v>45482</v>
      </c>
      <c r="V1206" t="s">
        <v>3134</v>
      </c>
      <c r="W1206" s="37">
        <v>45482</v>
      </c>
    </row>
    <row r="1207" spans="21:23">
      <c r="U1207" s="37">
        <v>45483</v>
      </c>
      <c r="V1207" t="s">
        <v>3135</v>
      </c>
      <c r="W1207" s="37">
        <v>45483</v>
      </c>
    </row>
    <row r="1208" spans="21:23">
      <c r="U1208" s="37">
        <v>45484</v>
      </c>
      <c r="V1208" t="s">
        <v>3136</v>
      </c>
      <c r="W1208" s="37">
        <v>45484</v>
      </c>
    </row>
    <row r="1209" spans="21:23">
      <c r="U1209" s="37">
        <v>45485</v>
      </c>
      <c r="V1209" t="s">
        <v>3137</v>
      </c>
      <c r="W1209" s="37">
        <v>45485</v>
      </c>
    </row>
    <row r="1210" spans="21:23">
      <c r="U1210" s="37">
        <v>45486</v>
      </c>
      <c r="V1210" t="s">
        <v>3138</v>
      </c>
      <c r="W1210" s="37">
        <v>45486</v>
      </c>
    </row>
    <row r="1211" spans="21:23">
      <c r="U1211" s="37">
        <v>45487</v>
      </c>
      <c r="V1211" t="s">
        <v>3139</v>
      </c>
      <c r="W1211" s="37">
        <v>45487</v>
      </c>
    </row>
    <row r="1212" spans="21:23">
      <c r="U1212" s="37">
        <v>45488</v>
      </c>
      <c r="V1212" t="s">
        <v>3140</v>
      </c>
      <c r="W1212" s="37">
        <v>45488</v>
      </c>
    </row>
    <row r="1213" spans="21:23">
      <c r="U1213" s="37">
        <v>45489</v>
      </c>
      <c r="V1213" t="s">
        <v>3141</v>
      </c>
      <c r="W1213" s="37">
        <v>45489</v>
      </c>
    </row>
    <row r="1214" spans="21:23">
      <c r="U1214" s="37">
        <v>45490</v>
      </c>
      <c r="V1214" t="s">
        <v>3142</v>
      </c>
      <c r="W1214" s="37">
        <v>45490</v>
      </c>
    </row>
    <row r="1215" spans="21:23">
      <c r="U1215" s="37">
        <v>45491</v>
      </c>
      <c r="V1215" t="s">
        <v>3143</v>
      </c>
      <c r="W1215" s="37">
        <v>45491</v>
      </c>
    </row>
    <row r="1216" spans="21:23">
      <c r="U1216" s="37">
        <v>45492</v>
      </c>
      <c r="V1216" t="s">
        <v>3144</v>
      </c>
      <c r="W1216" s="37">
        <v>45492</v>
      </c>
    </row>
    <row r="1217" spans="21:23">
      <c r="U1217" s="37">
        <v>45493</v>
      </c>
      <c r="V1217" t="s">
        <v>3145</v>
      </c>
      <c r="W1217" s="37">
        <v>45493</v>
      </c>
    </row>
    <row r="1218" spans="21:23">
      <c r="U1218" s="37">
        <v>45494</v>
      </c>
      <c r="V1218" t="s">
        <v>3146</v>
      </c>
      <c r="W1218" s="37">
        <v>45494</v>
      </c>
    </row>
    <row r="1219" spans="21:23">
      <c r="U1219" s="37">
        <v>45495</v>
      </c>
      <c r="V1219" t="s">
        <v>3147</v>
      </c>
      <c r="W1219" s="37">
        <v>45495</v>
      </c>
    </row>
    <row r="1220" spans="21:23">
      <c r="U1220" s="37">
        <v>45496</v>
      </c>
      <c r="V1220" t="s">
        <v>3148</v>
      </c>
      <c r="W1220" s="37">
        <v>45496</v>
      </c>
    </row>
    <row r="1221" spans="21:23">
      <c r="U1221" s="37">
        <v>45497</v>
      </c>
      <c r="V1221" t="s">
        <v>3149</v>
      </c>
      <c r="W1221" s="37">
        <v>45497</v>
      </c>
    </row>
    <row r="1222" spans="21:23">
      <c r="U1222" s="37">
        <v>45498</v>
      </c>
      <c r="V1222" t="s">
        <v>3150</v>
      </c>
      <c r="W1222" s="37">
        <v>45498</v>
      </c>
    </row>
    <row r="1223" spans="21:23">
      <c r="U1223" s="37">
        <v>45499</v>
      </c>
      <c r="V1223" t="s">
        <v>3151</v>
      </c>
      <c r="W1223" s="37">
        <v>45499</v>
      </c>
    </row>
    <row r="1224" spans="21:23">
      <c r="U1224" s="37">
        <v>45500</v>
      </c>
      <c r="V1224" t="s">
        <v>3152</v>
      </c>
      <c r="W1224" s="37">
        <v>45500</v>
      </c>
    </row>
    <row r="1225" spans="21:23">
      <c r="U1225" s="37">
        <v>45501</v>
      </c>
      <c r="V1225" t="s">
        <v>3153</v>
      </c>
      <c r="W1225" s="37">
        <v>45501</v>
      </c>
    </row>
    <row r="1226" spans="21:23">
      <c r="U1226" s="37">
        <v>45502</v>
      </c>
      <c r="V1226" t="s">
        <v>3154</v>
      </c>
      <c r="W1226" s="37">
        <v>45502</v>
      </c>
    </row>
    <row r="1227" spans="21:23">
      <c r="U1227" s="37">
        <v>45503</v>
      </c>
      <c r="V1227" t="s">
        <v>3155</v>
      </c>
      <c r="W1227" s="37">
        <v>45503</v>
      </c>
    </row>
    <row r="1228" spans="21:23">
      <c r="U1228" s="37">
        <v>45504</v>
      </c>
      <c r="V1228" t="s">
        <v>3156</v>
      </c>
      <c r="W1228" s="37">
        <v>45504</v>
      </c>
    </row>
    <row r="1229" spans="21:23">
      <c r="U1229" s="37">
        <v>45505</v>
      </c>
      <c r="V1229" t="s">
        <v>3157</v>
      </c>
      <c r="W1229" s="37">
        <v>45505</v>
      </c>
    </row>
    <row r="1230" spans="21:23">
      <c r="U1230" s="37">
        <v>45506</v>
      </c>
      <c r="V1230" t="s">
        <v>3158</v>
      </c>
      <c r="W1230" s="37">
        <v>45506</v>
      </c>
    </row>
    <row r="1231" spans="21:23">
      <c r="U1231" s="37">
        <v>45507</v>
      </c>
      <c r="V1231" t="s">
        <v>3159</v>
      </c>
      <c r="W1231" s="37">
        <v>45507</v>
      </c>
    </row>
    <row r="1232" spans="21:23">
      <c r="U1232" s="37">
        <v>45508</v>
      </c>
      <c r="V1232" t="s">
        <v>3160</v>
      </c>
      <c r="W1232" s="37">
        <v>45508</v>
      </c>
    </row>
    <row r="1233" spans="21:23">
      <c r="U1233" s="37">
        <v>45509</v>
      </c>
      <c r="V1233" t="s">
        <v>3161</v>
      </c>
      <c r="W1233" s="37">
        <v>45509</v>
      </c>
    </row>
    <row r="1234" spans="21:23">
      <c r="U1234" s="37">
        <v>45510</v>
      </c>
      <c r="V1234" t="s">
        <v>3162</v>
      </c>
      <c r="W1234" s="37">
        <v>45510</v>
      </c>
    </row>
    <row r="1235" spans="21:23">
      <c r="U1235" s="37">
        <v>45511</v>
      </c>
      <c r="V1235" t="s">
        <v>3163</v>
      </c>
      <c r="W1235" s="37">
        <v>45511</v>
      </c>
    </row>
    <row r="1236" spans="21:23">
      <c r="U1236" s="37">
        <v>45512</v>
      </c>
      <c r="V1236" t="s">
        <v>3164</v>
      </c>
      <c r="W1236" s="37">
        <v>45512</v>
      </c>
    </row>
    <row r="1237" spans="21:23">
      <c r="U1237" s="37">
        <v>45513</v>
      </c>
      <c r="V1237" t="s">
        <v>3165</v>
      </c>
      <c r="W1237" s="37">
        <v>45513</v>
      </c>
    </row>
    <row r="1238" spans="21:23">
      <c r="U1238" s="37">
        <v>45514</v>
      </c>
      <c r="V1238" t="s">
        <v>3166</v>
      </c>
      <c r="W1238" s="37">
        <v>45514</v>
      </c>
    </row>
    <row r="1239" spans="21:23">
      <c r="U1239" s="37">
        <v>45515</v>
      </c>
      <c r="V1239" t="s">
        <v>3167</v>
      </c>
      <c r="W1239" s="37">
        <v>45515</v>
      </c>
    </row>
    <row r="1240" spans="21:23">
      <c r="U1240" s="37">
        <v>45516</v>
      </c>
      <c r="V1240" t="s">
        <v>3168</v>
      </c>
      <c r="W1240" s="37">
        <v>45516</v>
      </c>
    </row>
    <row r="1241" spans="21:23">
      <c r="U1241" s="37">
        <v>45517</v>
      </c>
      <c r="V1241" t="s">
        <v>3169</v>
      </c>
      <c r="W1241" s="37">
        <v>45517</v>
      </c>
    </row>
    <row r="1242" spans="21:23">
      <c r="U1242" s="37">
        <v>45518</v>
      </c>
      <c r="V1242" t="s">
        <v>3170</v>
      </c>
      <c r="W1242" s="37">
        <v>45518</v>
      </c>
    </row>
    <row r="1243" spans="21:23">
      <c r="U1243" s="37">
        <v>45519</v>
      </c>
      <c r="V1243" t="s">
        <v>3171</v>
      </c>
      <c r="W1243" s="37">
        <v>45519</v>
      </c>
    </row>
    <row r="1244" spans="21:23">
      <c r="U1244" s="37">
        <v>45520</v>
      </c>
      <c r="V1244" t="s">
        <v>3172</v>
      </c>
      <c r="W1244" s="37">
        <v>45520</v>
      </c>
    </row>
    <row r="1245" spans="21:23">
      <c r="U1245" s="37">
        <v>45521</v>
      </c>
      <c r="V1245" t="s">
        <v>3173</v>
      </c>
      <c r="W1245" s="37">
        <v>45521</v>
      </c>
    </row>
    <row r="1246" spans="21:23">
      <c r="U1246" s="37">
        <v>45522</v>
      </c>
      <c r="V1246" t="s">
        <v>3174</v>
      </c>
      <c r="W1246" s="37">
        <v>45522</v>
      </c>
    </row>
    <row r="1247" spans="21:23">
      <c r="U1247" s="37">
        <v>45523</v>
      </c>
      <c r="V1247" t="s">
        <v>3175</v>
      </c>
      <c r="W1247" s="37">
        <v>45523</v>
      </c>
    </row>
    <row r="1248" spans="21:23">
      <c r="U1248" s="37">
        <v>45524</v>
      </c>
      <c r="V1248" t="s">
        <v>3176</v>
      </c>
      <c r="W1248" s="37">
        <v>45524</v>
      </c>
    </row>
    <row r="1249" spans="21:23">
      <c r="U1249" s="37">
        <v>45525</v>
      </c>
      <c r="V1249" t="s">
        <v>3177</v>
      </c>
      <c r="W1249" s="37">
        <v>45525</v>
      </c>
    </row>
    <row r="1250" spans="21:23">
      <c r="U1250" s="37">
        <v>45526</v>
      </c>
      <c r="V1250" t="s">
        <v>3178</v>
      </c>
      <c r="W1250" s="37">
        <v>45526</v>
      </c>
    </row>
    <row r="1251" spans="21:23">
      <c r="U1251" s="37">
        <v>45527</v>
      </c>
      <c r="V1251" t="s">
        <v>3179</v>
      </c>
      <c r="W1251" s="37">
        <v>45527</v>
      </c>
    </row>
    <row r="1252" spans="21:23">
      <c r="U1252" s="37">
        <v>45528</v>
      </c>
      <c r="V1252" t="s">
        <v>3180</v>
      </c>
      <c r="W1252" s="37">
        <v>45528</v>
      </c>
    </row>
    <row r="1253" spans="21:23">
      <c r="U1253" s="37">
        <v>45529</v>
      </c>
      <c r="V1253" t="s">
        <v>3181</v>
      </c>
      <c r="W1253" s="37">
        <v>45529</v>
      </c>
    </row>
    <row r="1254" spans="21:23">
      <c r="U1254" s="37">
        <v>45530</v>
      </c>
      <c r="V1254" t="s">
        <v>3182</v>
      </c>
      <c r="W1254" s="37">
        <v>45530</v>
      </c>
    </row>
    <row r="1255" spans="21:23">
      <c r="U1255" s="37">
        <v>45531</v>
      </c>
      <c r="V1255" t="s">
        <v>3183</v>
      </c>
      <c r="W1255" s="37">
        <v>45531</v>
      </c>
    </row>
    <row r="1256" spans="21:23">
      <c r="U1256" s="37">
        <v>45532</v>
      </c>
      <c r="V1256" t="s">
        <v>3184</v>
      </c>
      <c r="W1256" s="37">
        <v>45532</v>
      </c>
    </row>
    <row r="1257" spans="21:23">
      <c r="U1257" s="37">
        <v>45533</v>
      </c>
      <c r="V1257" t="s">
        <v>3185</v>
      </c>
      <c r="W1257" s="37">
        <v>45533</v>
      </c>
    </row>
    <row r="1258" spans="21:23">
      <c r="U1258" s="37">
        <v>45534</v>
      </c>
      <c r="V1258" t="s">
        <v>3186</v>
      </c>
      <c r="W1258" s="37">
        <v>45534</v>
      </c>
    </row>
    <row r="1259" spans="21:23">
      <c r="U1259" s="37">
        <v>45535</v>
      </c>
      <c r="V1259" t="s">
        <v>3187</v>
      </c>
      <c r="W1259" s="37">
        <v>45535</v>
      </c>
    </row>
    <row r="1260" spans="21:23">
      <c r="U1260" s="37">
        <v>45536</v>
      </c>
      <c r="V1260" t="s">
        <v>3188</v>
      </c>
      <c r="W1260" s="37">
        <v>45536</v>
      </c>
    </row>
    <row r="1261" spans="21:23">
      <c r="U1261" s="37">
        <v>45537</v>
      </c>
      <c r="V1261" t="s">
        <v>3556</v>
      </c>
      <c r="W1261" s="37">
        <v>45537</v>
      </c>
    </row>
    <row r="1262" spans="21:23">
      <c r="U1262" s="37">
        <v>45538</v>
      </c>
      <c r="V1262" t="s">
        <v>3558</v>
      </c>
      <c r="W1262" s="37">
        <v>45538</v>
      </c>
    </row>
    <row r="1263" spans="21:23">
      <c r="U1263" s="37">
        <v>45539</v>
      </c>
      <c r="V1263" t="s">
        <v>3562</v>
      </c>
      <c r="W1263" s="37">
        <v>45539</v>
      </c>
    </row>
    <row r="1264" spans="21:23">
      <c r="U1264" s="37">
        <v>45540</v>
      </c>
      <c r="V1264" t="s">
        <v>3563</v>
      </c>
      <c r="W1264" s="37">
        <v>45540</v>
      </c>
    </row>
    <row r="1265" spans="21:23">
      <c r="U1265" s="37">
        <v>45541</v>
      </c>
      <c r="V1265" t="s">
        <v>3568</v>
      </c>
      <c r="W1265" s="37">
        <v>45541</v>
      </c>
    </row>
    <row r="1266" spans="21:23">
      <c r="U1266" s="37">
        <v>45542</v>
      </c>
      <c r="V1266" t="s">
        <v>3567</v>
      </c>
      <c r="W1266" s="37">
        <v>45542</v>
      </c>
    </row>
    <row r="1267" spans="21:23">
      <c r="U1267" s="37">
        <v>45543</v>
      </c>
      <c r="V1267" t="s">
        <v>3569</v>
      </c>
      <c r="W1267" s="37">
        <v>45543</v>
      </c>
    </row>
    <row r="1268" spans="21:23">
      <c r="U1268" s="37">
        <v>45544</v>
      </c>
      <c r="V1268" t="s">
        <v>3570</v>
      </c>
      <c r="W1268" s="37">
        <v>45544</v>
      </c>
    </row>
    <row r="1269" spans="21:23">
      <c r="U1269" s="37">
        <v>45545</v>
      </c>
      <c r="V1269" t="s">
        <v>3571</v>
      </c>
      <c r="W1269" s="37">
        <v>45545</v>
      </c>
    </row>
    <row r="1270" spans="21:23">
      <c r="U1270" s="37">
        <v>45546</v>
      </c>
      <c r="V1270" t="s">
        <v>3572</v>
      </c>
      <c r="W1270" s="37">
        <v>45546</v>
      </c>
    </row>
    <row r="1271" spans="21:23">
      <c r="U1271" s="37">
        <v>45547</v>
      </c>
      <c r="V1271" t="s">
        <v>3573</v>
      </c>
      <c r="W1271" s="37">
        <v>45547</v>
      </c>
    </row>
    <row r="1272" spans="21:23">
      <c r="U1272" s="37">
        <v>45548</v>
      </c>
      <c r="V1272" t="s">
        <v>3574</v>
      </c>
      <c r="W1272" s="37">
        <v>45548</v>
      </c>
    </row>
    <row r="1273" spans="21:23">
      <c r="U1273" s="37">
        <v>45549</v>
      </c>
      <c r="V1273" t="s">
        <v>3575</v>
      </c>
      <c r="W1273" s="37">
        <v>45549</v>
      </c>
    </row>
    <row r="1274" spans="21:23">
      <c r="U1274" s="37">
        <v>45550</v>
      </c>
      <c r="V1274" t="s">
        <v>3576</v>
      </c>
      <c r="W1274" s="37">
        <v>45550</v>
      </c>
    </row>
    <row r="1275" spans="21:23">
      <c r="U1275" s="37">
        <v>45551</v>
      </c>
      <c r="V1275" t="s">
        <v>3577</v>
      </c>
      <c r="W1275" s="37">
        <v>45551</v>
      </c>
    </row>
    <row r="1276" spans="21:23">
      <c r="U1276" s="37">
        <v>45552</v>
      </c>
      <c r="V1276" t="s">
        <v>3578</v>
      </c>
      <c r="W1276" s="37">
        <v>45552</v>
      </c>
    </row>
    <row r="1277" spans="21:23">
      <c r="U1277" s="37">
        <v>45553</v>
      </c>
      <c r="V1277" t="s">
        <v>3579</v>
      </c>
      <c r="W1277" s="37">
        <v>45553</v>
      </c>
    </row>
    <row r="1278" spans="21:23">
      <c r="U1278" s="37">
        <v>45554</v>
      </c>
      <c r="V1278" t="s">
        <v>3580</v>
      </c>
      <c r="W1278" s="37">
        <v>45554</v>
      </c>
    </row>
    <row r="1279" spans="21:23">
      <c r="U1279" s="37">
        <v>45555</v>
      </c>
      <c r="V1279" t="s">
        <v>3581</v>
      </c>
      <c r="W1279" s="37">
        <v>45555</v>
      </c>
    </row>
    <row r="1280" spans="21:23">
      <c r="U1280" s="37">
        <v>45556</v>
      </c>
      <c r="V1280" t="s">
        <v>3582</v>
      </c>
      <c r="W1280" s="37">
        <v>45556</v>
      </c>
    </row>
    <row r="1281" spans="21:23">
      <c r="U1281" s="37">
        <v>45557</v>
      </c>
      <c r="V1281" t="s">
        <v>3583</v>
      </c>
      <c r="W1281" s="37">
        <v>45557</v>
      </c>
    </row>
    <row r="1282" spans="21:23">
      <c r="U1282" s="37">
        <v>45558</v>
      </c>
      <c r="V1282" t="s">
        <v>3584</v>
      </c>
      <c r="W1282" s="37">
        <v>45558</v>
      </c>
    </row>
    <row r="1283" spans="21:23">
      <c r="U1283" s="37">
        <v>45559</v>
      </c>
      <c r="V1283" t="s">
        <v>3585</v>
      </c>
      <c r="W1283" s="37">
        <v>45559</v>
      </c>
    </row>
    <row r="1284" spans="21:23">
      <c r="U1284" s="37">
        <v>45560</v>
      </c>
      <c r="V1284" t="s">
        <v>3586</v>
      </c>
      <c r="W1284" s="37">
        <v>45560</v>
      </c>
    </row>
    <row r="1285" spans="21:23">
      <c r="U1285" s="37">
        <v>45561</v>
      </c>
      <c r="V1285" t="s">
        <v>3587</v>
      </c>
      <c r="W1285" s="37">
        <v>45561</v>
      </c>
    </row>
    <row r="1286" spans="21:23">
      <c r="U1286" s="37">
        <v>45562</v>
      </c>
      <c r="V1286" t="s">
        <v>3588</v>
      </c>
      <c r="W1286" s="37">
        <v>45562</v>
      </c>
    </row>
    <row r="1287" spans="21:23">
      <c r="U1287" s="37">
        <v>45563</v>
      </c>
      <c r="V1287" t="s">
        <v>3589</v>
      </c>
      <c r="W1287" s="37">
        <v>45563</v>
      </c>
    </row>
    <row r="1288" spans="21:23">
      <c r="U1288" s="37">
        <v>45564</v>
      </c>
      <c r="V1288" t="s">
        <v>3590</v>
      </c>
      <c r="W1288" s="37">
        <v>45564</v>
      </c>
    </row>
    <row r="1289" spans="21:23">
      <c r="U1289" s="37">
        <v>45565</v>
      </c>
      <c r="V1289" t="s">
        <v>3591</v>
      </c>
      <c r="W1289" s="37">
        <v>45565</v>
      </c>
    </row>
    <row r="1290" spans="21:23">
      <c r="U1290" s="37">
        <v>45566</v>
      </c>
      <c r="V1290" t="s">
        <v>3592</v>
      </c>
      <c r="W1290" s="37">
        <v>45566</v>
      </c>
    </row>
    <row r="1291" spans="21:23">
      <c r="U1291" s="37">
        <v>45567</v>
      </c>
      <c r="V1291" t="s">
        <v>3593</v>
      </c>
      <c r="W1291" s="37">
        <v>45567</v>
      </c>
    </row>
    <row r="1292" spans="21:23">
      <c r="U1292" s="37">
        <v>45568</v>
      </c>
      <c r="V1292" t="s">
        <v>3594</v>
      </c>
      <c r="W1292" s="37">
        <v>45568</v>
      </c>
    </row>
    <row r="1293" spans="21:23">
      <c r="U1293" s="37">
        <v>45569</v>
      </c>
      <c r="V1293" t="s">
        <v>3595</v>
      </c>
      <c r="W1293" s="37">
        <v>45569</v>
      </c>
    </row>
    <row r="1294" spans="21:23">
      <c r="U1294" s="37">
        <v>45570</v>
      </c>
      <c r="V1294" t="s">
        <v>3596</v>
      </c>
      <c r="W1294" s="37">
        <v>45570</v>
      </c>
    </row>
    <row r="1295" spans="21:23">
      <c r="U1295" s="37">
        <v>45571</v>
      </c>
      <c r="V1295" t="s">
        <v>3597</v>
      </c>
      <c r="W1295" s="37">
        <v>45571</v>
      </c>
    </row>
    <row r="1296" spans="21:23">
      <c r="U1296" s="37">
        <v>45572</v>
      </c>
      <c r="V1296" t="s">
        <v>3598</v>
      </c>
      <c r="W1296" s="37">
        <v>45572</v>
      </c>
    </row>
    <row r="1297" spans="21:23">
      <c r="U1297" s="37">
        <v>45573</v>
      </c>
      <c r="V1297" t="s">
        <v>3599</v>
      </c>
      <c r="W1297" s="37">
        <v>45573</v>
      </c>
    </row>
    <row r="1298" spans="21:23">
      <c r="U1298" s="37">
        <v>45574</v>
      </c>
      <c r="V1298" t="s">
        <v>3600</v>
      </c>
      <c r="W1298" s="37">
        <v>45574</v>
      </c>
    </row>
    <row r="1299" spans="21:23">
      <c r="U1299" s="37">
        <v>45575</v>
      </c>
      <c r="V1299" t="s">
        <v>3601</v>
      </c>
      <c r="W1299" s="37">
        <v>45575</v>
      </c>
    </row>
    <row r="1300" spans="21:23">
      <c r="U1300" s="37">
        <v>45576</v>
      </c>
      <c r="V1300" t="s">
        <v>3602</v>
      </c>
      <c r="W1300" s="37">
        <v>45576</v>
      </c>
    </row>
    <row r="1301" spans="21:23">
      <c r="U1301" s="37">
        <v>45577</v>
      </c>
      <c r="V1301" t="s">
        <v>3603</v>
      </c>
      <c r="W1301" s="37">
        <v>45577</v>
      </c>
    </row>
    <row r="1302" spans="21:23">
      <c r="U1302" s="37">
        <v>45578</v>
      </c>
      <c r="V1302" t="s">
        <v>3604</v>
      </c>
      <c r="W1302" s="37">
        <v>45578</v>
      </c>
    </row>
    <row r="1303" spans="21:23">
      <c r="U1303" s="37">
        <v>45579</v>
      </c>
      <c r="V1303" t="s">
        <v>3605</v>
      </c>
      <c r="W1303" s="37">
        <v>45579</v>
      </c>
    </row>
    <row r="1304" spans="21:23">
      <c r="U1304" s="37">
        <v>45580</v>
      </c>
      <c r="V1304" t="s">
        <v>3606</v>
      </c>
      <c r="W1304" s="37">
        <v>45580</v>
      </c>
    </row>
    <row r="1305" spans="21:23">
      <c r="U1305" s="37">
        <v>45581</v>
      </c>
      <c r="V1305" t="s">
        <v>3607</v>
      </c>
      <c r="W1305" s="37">
        <v>45581</v>
      </c>
    </row>
    <row r="1306" spans="21:23">
      <c r="U1306" s="37">
        <v>45582</v>
      </c>
      <c r="V1306" t="s">
        <v>3608</v>
      </c>
      <c r="W1306" s="37">
        <v>45582</v>
      </c>
    </row>
    <row r="1307" spans="21:23">
      <c r="U1307" s="37">
        <v>45583</v>
      </c>
      <c r="V1307" t="s">
        <v>3609</v>
      </c>
      <c r="W1307" s="37">
        <v>45583</v>
      </c>
    </row>
    <row r="1308" spans="21:23">
      <c r="U1308" s="37">
        <v>45584</v>
      </c>
      <c r="V1308" t="s">
        <v>3610</v>
      </c>
      <c r="W1308" s="37">
        <v>45584</v>
      </c>
    </row>
    <row r="1309" spans="21:23">
      <c r="U1309" s="37">
        <v>45585</v>
      </c>
      <c r="V1309" t="s">
        <v>3611</v>
      </c>
      <c r="W1309" s="37">
        <v>45585</v>
      </c>
    </row>
    <row r="1310" spans="21:23">
      <c r="U1310" s="37">
        <v>45586</v>
      </c>
      <c r="V1310" t="s">
        <v>3612</v>
      </c>
      <c r="W1310" s="37">
        <v>45586</v>
      </c>
    </row>
    <row r="1311" spans="21:23">
      <c r="U1311" s="37">
        <v>45587</v>
      </c>
      <c r="V1311" t="s">
        <v>3613</v>
      </c>
      <c r="W1311" s="37">
        <v>45587</v>
      </c>
    </row>
    <row r="1312" spans="21:23">
      <c r="U1312" s="37">
        <v>45588</v>
      </c>
      <c r="V1312" t="s">
        <v>3614</v>
      </c>
      <c r="W1312" s="37">
        <v>45588</v>
      </c>
    </row>
    <row r="1313" spans="21:23">
      <c r="U1313" s="37">
        <v>45589</v>
      </c>
      <c r="V1313" t="s">
        <v>3615</v>
      </c>
      <c r="W1313" s="37">
        <v>45589</v>
      </c>
    </row>
    <row r="1314" spans="21:23">
      <c r="U1314" s="37">
        <v>45590</v>
      </c>
      <c r="V1314" t="s">
        <v>3616</v>
      </c>
      <c r="W1314" s="37">
        <v>45590</v>
      </c>
    </row>
    <row r="1315" spans="21:23">
      <c r="U1315" s="37">
        <v>45591</v>
      </c>
      <c r="V1315" t="s">
        <v>3617</v>
      </c>
      <c r="W1315" s="37">
        <v>45591</v>
      </c>
    </row>
    <row r="1316" spans="21:23">
      <c r="U1316" s="37">
        <v>45592</v>
      </c>
      <c r="V1316" t="s">
        <v>3618</v>
      </c>
      <c r="W1316" s="37">
        <v>45592</v>
      </c>
    </row>
    <row r="1317" spans="21:23">
      <c r="U1317" s="37">
        <v>45593</v>
      </c>
      <c r="V1317" t="s">
        <v>3619</v>
      </c>
      <c r="W1317" s="37">
        <v>45593</v>
      </c>
    </row>
    <row r="1318" spans="21:23">
      <c r="U1318" s="37">
        <v>45594</v>
      </c>
      <c r="V1318" t="s">
        <v>3620</v>
      </c>
      <c r="W1318" s="37">
        <v>45594</v>
      </c>
    </row>
    <row r="1319" spans="21:23">
      <c r="U1319" s="37">
        <v>45595</v>
      </c>
      <c r="V1319" t="s">
        <v>3621</v>
      </c>
      <c r="W1319" s="37">
        <v>45595</v>
      </c>
    </row>
    <row r="1320" spans="21:23">
      <c r="U1320" s="37">
        <v>45596</v>
      </c>
      <c r="V1320" t="s">
        <v>3622</v>
      </c>
      <c r="W1320" s="37">
        <v>45596</v>
      </c>
    </row>
    <row r="1321" spans="21:23">
      <c r="U1321" s="37">
        <v>45597</v>
      </c>
      <c r="V1321" t="s">
        <v>3623</v>
      </c>
      <c r="W1321" s="37">
        <v>45597</v>
      </c>
    </row>
    <row r="1322" spans="21:23">
      <c r="U1322" s="37">
        <v>45598</v>
      </c>
      <c r="V1322" t="s">
        <v>3624</v>
      </c>
      <c r="W1322" s="37">
        <v>45598</v>
      </c>
    </row>
    <row r="1323" spans="21:23">
      <c r="U1323" s="37">
        <v>45599</v>
      </c>
      <c r="V1323" t="s">
        <v>3625</v>
      </c>
      <c r="W1323" s="37">
        <v>45599</v>
      </c>
    </row>
    <row r="1324" spans="21:23">
      <c r="U1324" s="37">
        <v>45600</v>
      </c>
      <c r="V1324" t="s">
        <v>3626</v>
      </c>
      <c r="W1324" s="37">
        <v>45600</v>
      </c>
    </row>
    <row r="1325" spans="21:23">
      <c r="U1325" s="37">
        <v>45601</v>
      </c>
      <c r="V1325" t="s">
        <v>3627</v>
      </c>
      <c r="W1325" s="37">
        <v>45601</v>
      </c>
    </row>
    <row r="1326" spans="21:23">
      <c r="U1326" s="37">
        <v>45602</v>
      </c>
      <c r="V1326" t="s">
        <v>3628</v>
      </c>
      <c r="W1326" s="37">
        <v>45602</v>
      </c>
    </row>
    <row r="1327" spans="21:23">
      <c r="U1327" s="37">
        <v>45603</v>
      </c>
      <c r="V1327" t="s">
        <v>3629</v>
      </c>
      <c r="W1327" s="37">
        <v>45603</v>
      </c>
    </row>
    <row r="1328" spans="21:23">
      <c r="U1328" s="37">
        <v>45604</v>
      </c>
      <c r="V1328" t="s">
        <v>3630</v>
      </c>
      <c r="W1328" s="37">
        <v>45604</v>
      </c>
    </row>
    <row r="1329" spans="21:23">
      <c r="U1329" s="37">
        <v>45605</v>
      </c>
      <c r="V1329" t="s">
        <v>3631</v>
      </c>
      <c r="W1329" s="37">
        <v>45605</v>
      </c>
    </row>
    <row r="1330" spans="21:23">
      <c r="U1330" s="37">
        <v>45606</v>
      </c>
      <c r="V1330" t="s">
        <v>3632</v>
      </c>
      <c r="W1330" s="37">
        <v>45606</v>
      </c>
    </row>
    <row r="1331" spans="21:23">
      <c r="U1331" s="37">
        <v>45607</v>
      </c>
      <c r="V1331" t="s">
        <v>3633</v>
      </c>
      <c r="W1331" s="37">
        <v>45607</v>
      </c>
    </row>
    <row r="1332" spans="21:23">
      <c r="U1332" s="37">
        <v>45608</v>
      </c>
      <c r="V1332" t="s">
        <v>3634</v>
      </c>
      <c r="W1332" s="37">
        <v>45608</v>
      </c>
    </row>
    <row r="1333" spans="21:23">
      <c r="U1333" s="37">
        <v>45609</v>
      </c>
      <c r="V1333" t="s">
        <v>3635</v>
      </c>
      <c r="W1333" s="37">
        <v>45609</v>
      </c>
    </row>
    <row r="1334" spans="21:23">
      <c r="U1334" s="37">
        <v>45610</v>
      </c>
      <c r="V1334" t="s">
        <v>3636</v>
      </c>
      <c r="W1334" s="37">
        <v>45610</v>
      </c>
    </row>
    <row r="1335" spans="21:23">
      <c r="U1335" s="37">
        <v>45611</v>
      </c>
      <c r="V1335" t="s">
        <v>3637</v>
      </c>
      <c r="W1335" s="37">
        <v>45611</v>
      </c>
    </row>
    <row r="1336" spans="21:23">
      <c r="U1336" s="37">
        <v>45612</v>
      </c>
      <c r="V1336" t="s">
        <v>3638</v>
      </c>
      <c r="W1336" s="37">
        <v>45612</v>
      </c>
    </row>
    <row r="1337" spans="21:23">
      <c r="U1337" s="37">
        <v>45613</v>
      </c>
      <c r="V1337" t="s">
        <v>3639</v>
      </c>
      <c r="W1337" s="37">
        <v>45613</v>
      </c>
    </row>
    <row r="1338" spans="21:23">
      <c r="U1338" s="37">
        <v>45614</v>
      </c>
      <c r="V1338" t="s">
        <v>3640</v>
      </c>
      <c r="W1338" s="37">
        <v>45614</v>
      </c>
    </row>
    <row r="1339" spans="21:23">
      <c r="U1339" s="37">
        <v>45615</v>
      </c>
      <c r="V1339" t="s">
        <v>3641</v>
      </c>
      <c r="W1339" s="37">
        <v>45615</v>
      </c>
    </row>
    <row r="1340" spans="21:23">
      <c r="U1340" s="37">
        <v>45616</v>
      </c>
      <c r="V1340" t="s">
        <v>3642</v>
      </c>
      <c r="W1340" s="37">
        <v>45616</v>
      </c>
    </row>
    <row r="1341" spans="21:23">
      <c r="U1341" s="37">
        <v>45617</v>
      </c>
      <c r="V1341" t="s">
        <v>3643</v>
      </c>
      <c r="W1341" s="37">
        <v>45617</v>
      </c>
    </row>
    <row r="1342" spans="21:23">
      <c r="U1342" s="37">
        <v>45618</v>
      </c>
      <c r="V1342" t="s">
        <v>3644</v>
      </c>
      <c r="W1342" s="37">
        <v>45618</v>
      </c>
    </row>
    <row r="1343" spans="21:23">
      <c r="U1343" s="37">
        <v>45619</v>
      </c>
      <c r="V1343" t="s">
        <v>3645</v>
      </c>
      <c r="W1343" s="37">
        <v>45619</v>
      </c>
    </row>
    <row r="1344" spans="21:23">
      <c r="U1344" s="37">
        <v>45620</v>
      </c>
      <c r="V1344" t="s">
        <v>3646</v>
      </c>
      <c r="W1344" s="37">
        <v>45620</v>
      </c>
    </row>
    <row r="1345" spans="21:23">
      <c r="U1345" s="37">
        <v>45621</v>
      </c>
      <c r="V1345" t="s">
        <v>3647</v>
      </c>
      <c r="W1345" s="37">
        <v>45621</v>
      </c>
    </row>
    <row r="1346" spans="21:23">
      <c r="U1346" s="37">
        <v>45622</v>
      </c>
      <c r="V1346" t="s">
        <v>3648</v>
      </c>
      <c r="W1346" s="37">
        <v>45622</v>
      </c>
    </row>
    <row r="1347" spans="21:23">
      <c r="U1347" s="37">
        <v>45623</v>
      </c>
      <c r="V1347" t="s">
        <v>3649</v>
      </c>
      <c r="W1347" s="37">
        <v>45623</v>
      </c>
    </row>
    <row r="1348" spans="21:23">
      <c r="U1348" s="37">
        <v>45624</v>
      </c>
      <c r="V1348" t="s">
        <v>3650</v>
      </c>
      <c r="W1348" s="37">
        <v>45624</v>
      </c>
    </row>
    <row r="1349" spans="21:23">
      <c r="U1349" s="37">
        <v>45625</v>
      </c>
      <c r="V1349" t="s">
        <v>3651</v>
      </c>
      <c r="W1349" s="37">
        <v>45625</v>
      </c>
    </row>
    <row r="1350" spans="21:23">
      <c r="U1350" s="37">
        <v>45626</v>
      </c>
      <c r="V1350" t="s">
        <v>3652</v>
      </c>
      <c r="W1350" s="37">
        <v>45626</v>
      </c>
    </row>
    <row r="1351" spans="21:23">
      <c r="U1351" s="37">
        <v>45627</v>
      </c>
      <c r="V1351" t="s">
        <v>3653</v>
      </c>
      <c r="W1351" s="37">
        <v>45627</v>
      </c>
    </row>
    <row r="1352" spans="21:23">
      <c r="U1352" s="37">
        <v>45628</v>
      </c>
      <c r="V1352" t="s">
        <v>3654</v>
      </c>
      <c r="W1352" s="37">
        <v>45628</v>
      </c>
    </row>
    <row r="1353" spans="21:23">
      <c r="U1353" s="37">
        <v>45629</v>
      </c>
      <c r="V1353" t="s">
        <v>3655</v>
      </c>
      <c r="W1353" s="37">
        <v>45629</v>
      </c>
    </row>
    <row r="1354" spans="21:23">
      <c r="U1354" s="37">
        <v>45630</v>
      </c>
      <c r="V1354" t="s">
        <v>3656</v>
      </c>
      <c r="W1354" s="37">
        <v>45630</v>
      </c>
    </row>
    <row r="1355" spans="21:23">
      <c r="U1355" s="37">
        <v>45631</v>
      </c>
      <c r="V1355" t="s">
        <v>3657</v>
      </c>
      <c r="W1355" s="37">
        <v>45631</v>
      </c>
    </row>
    <row r="1356" spans="21:23">
      <c r="U1356" s="37">
        <v>45632</v>
      </c>
      <c r="V1356" t="s">
        <v>3658</v>
      </c>
      <c r="W1356" s="37">
        <v>45632</v>
      </c>
    </row>
    <row r="1357" spans="21:23">
      <c r="U1357" s="37">
        <v>45633</v>
      </c>
      <c r="V1357" t="s">
        <v>3659</v>
      </c>
      <c r="W1357" s="37">
        <v>45633</v>
      </c>
    </row>
    <row r="1358" spans="21:23">
      <c r="U1358" s="37">
        <v>45634</v>
      </c>
      <c r="V1358" t="s">
        <v>3660</v>
      </c>
      <c r="W1358" s="37">
        <v>45634</v>
      </c>
    </row>
    <row r="1359" spans="21:23">
      <c r="U1359" s="37">
        <v>45635</v>
      </c>
      <c r="V1359" t="s">
        <v>3661</v>
      </c>
      <c r="W1359" s="37">
        <v>45635</v>
      </c>
    </row>
    <row r="1360" spans="21:23">
      <c r="U1360" s="37">
        <v>45636</v>
      </c>
      <c r="V1360" t="s">
        <v>3662</v>
      </c>
      <c r="W1360" s="37">
        <v>45636</v>
      </c>
    </row>
    <row r="1361" spans="21:23">
      <c r="U1361" s="37">
        <v>45637</v>
      </c>
      <c r="V1361" t="s">
        <v>3663</v>
      </c>
      <c r="W1361" s="37">
        <v>45637</v>
      </c>
    </row>
    <row r="1362" spans="21:23">
      <c r="U1362" s="37">
        <v>45638</v>
      </c>
      <c r="V1362" t="s">
        <v>3664</v>
      </c>
      <c r="W1362" s="37">
        <v>45638</v>
      </c>
    </row>
    <row r="1363" spans="21:23">
      <c r="U1363" s="37">
        <v>45639</v>
      </c>
      <c r="V1363" t="s">
        <v>3665</v>
      </c>
      <c r="W1363" s="37">
        <v>45639</v>
      </c>
    </row>
    <row r="1364" spans="21:23">
      <c r="U1364" s="37">
        <v>45640</v>
      </c>
      <c r="V1364" t="s">
        <v>3666</v>
      </c>
      <c r="W1364" s="37">
        <v>45640</v>
      </c>
    </row>
    <row r="1365" spans="21:23">
      <c r="U1365" s="37">
        <v>45641</v>
      </c>
      <c r="V1365" t="s">
        <v>3667</v>
      </c>
      <c r="W1365" s="37">
        <v>45641</v>
      </c>
    </row>
    <row r="1366" spans="21:23">
      <c r="U1366" s="37">
        <v>45642</v>
      </c>
      <c r="V1366" t="s">
        <v>3668</v>
      </c>
      <c r="W1366" s="37">
        <v>45642</v>
      </c>
    </row>
    <row r="1367" spans="21:23">
      <c r="U1367" s="37">
        <v>45643</v>
      </c>
      <c r="V1367" t="s">
        <v>3669</v>
      </c>
      <c r="W1367" s="37">
        <v>45643</v>
      </c>
    </row>
    <row r="1368" spans="21:23">
      <c r="U1368" s="37">
        <v>45644</v>
      </c>
      <c r="V1368" t="s">
        <v>3670</v>
      </c>
      <c r="W1368" s="37">
        <v>45644</v>
      </c>
    </row>
    <row r="1369" spans="21:23">
      <c r="U1369" s="37">
        <v>45645</v>
      </c>
      <c r="V1369" t="s">
        <v>3671</v>
      </c>
      <c r="W1369" s="37">
        <v>45645</v>
      </c>
    </row>
    <row r="1370" spans="21:23">
      <c r="U1370" s="37">
        <v>45646</v>
      </c>
      <c r="V1370" t="s">
        <v>3672</v>
      </c>
      <c r="W1370" s="37">
        <v>45646</v>
      </c>
    </row>
    <row r="1371" spans="21:23">
      <c r="U1371" s="37">
        <v>45647</v>
      </c>
      <c r="V1371" t="s">
        <v>3673</v>
      </c>
      <c r="W1371" s="37">
        <v>45647</v>
      </c>
    </row>
    <row r="1372" spans="21:23">
      <c r="U1372" s="37">
        <v>45648</v>
      </c>
      <c r="V1372" t="s">
        <v>3674</v>
      </c>
      <c r="W1372" s="37">
        <v>45648</v>
      </c>
    </row>
    <row r="1373" spans="21:23">
      <c r="U1373" s="37">
        <v>45649</v>
      </c>
      <c r="V1373" t="s">
        <v>3675</v>
      </c>
      <c r="W1373" s="37">
        <v>45649</v>
      </c>
    </row>
    <row r="1374" spans="21:23">
      <c r="U1374" s="37">
        <v>45650</v>
      </c>
      <c r="V1374" t="s">
        <v>3676</v>
      </c>
      <c r="W1374" s="37">
        <v>45650</v>
      </c>
    </row>
    <row r="1375" spans="21:23">
      <c r="U1375" s="37">
        <v>45651</v>
      </c>
      <c r="V1375" t="s">
        <v>3677</v>
      </c>
      <c r="W1375" s="37">
        <v>45651</v>
      </c>
    </row>
    <row r="1376" spans="21:23">
      <c r="U1376" s="37">
        <v>45652</v>
      </c>
      <c r="V1376" t="s">
        <v>3678</v>
      </c>
      <c r="W1376" s="37">
        <v>45652</v>
      </c>
    </row>
    <row r="1377" spans="21:23">
      <c r="U1377" s="37">
        <v>45653</v>
      </c>
      <c r="V1377" t="s">
        <v>3679</v>
      </c>
      <c r="W1377" s="37">
        <v>45653</v>
      </c>
    </row>
    <row r="1378" spans="21:23">
      <c r="U1378" s="37">
        <v>45654</v>
      </c>
      <c r="V1378" t="s">
        <v>3680</v>
      </c>
      <c r="W1378" s="37">
        <v>45654</v>
      </c>
    </row>
    <row r="1379" spans="21:23">
      <c r="U1379" s="37">
        <v>45655</v>
      </c>
      <c r="V1379" t="s">
        <v>3681</v>
      </c>
      <c r="W1379" s="37">
        <v>45655</v>
      </c>
    </row>
    <row r="1380" spans="21:23">
      <c r="U1380" s="37">
        <v>45656</v>
      </c>
      <c r="V1380" t="s">
        <v>3682</v>
      </c>
      <c r="W1380" s="37">
        <v>45656</v>
      </c>
    </row>
    <row r="1381" spans="21:23">
      <c r="U1381" s="37">
        <v>45657</v>
      </c>
      <c r="V1381" t="s">
        <v>3683</v>
      </c>
      <c r="W1381" s="37">
        <v>45657</v>
      </c>
    </row>
    <row r="1382" spans="21:23">
      <c r="U1382" s="37">
        <v>45658</v>
      </c>
      <c r="V1382" t="s">
        <v>3684</v>
      </c>
      <c r="W1382" s="37">
        <v>45658</v>
      </c>
    </row>
    <row r="1383" spans="21:23">
      <c r="U1383" s="37">
        <v>45659</v>
      </c>
      <c r="V1383" t="s">
        <v>3685</v>
      </c>
      <c r="W1383" s="37">
        <v>45659</v>
      </c>
    </row>
    <row r="1384" spans="21:23">
      <c r="U1384" s="37">
        <v>45660</v>
      </c>
      <c r="V1384" t="s">
        <v>3686</v>
      </c>
      <c r="W1384" s="37">
        <v>45660</v>
      </c>
    </row>
    <row r="1385" spans="21:23">
      <c r="U1385" s="37">
        <v>45661</v>
      </c>
      <c r="V1385" t="s">
        <v>3687</v>
      </c>
      <c r="W1385" s="37">
        <v>45661</v>
      </c>
    </row>
    <row r="1386" spans="21:23">
      <c r="U1386" s="37">
        <v>45662</v>
      </c>
      <c r="V1386" t="s">
        <v>3688</v>
      </c>
      <c r="W1386" s="37">
        <v>45662</v>
      </c>
    </row>
    <row r="1387" spans="21:23">
      <c r="U1387" s="37">
        <v>45663</v>
      </c>
      <c r="V1387" t="s">
        <v>3689</v>
      </c>
      <c r="W1387" s="37">
        <v>45663</v>
      </c>
    </row>
    <row r="1388" spans="21:23">
      <c r="U1388" s="37">
        <v>45664</v>
      </c>
      <c r="V1388" t="s">
        <v>3690</v>
      </c>
      <c r="W1388" s="37">
        <v>45664</v>
      </c>
    </row>
    <row r="1389" spans="21:23">
      <c r="U1389" s="37">
        <v>45665</v>
      </c>
      <c r="V1389" t="s">
        <v>3691</v>
      </c>
      <c r="W1389" s="37">
        <v>45665</v>
      </c>
    </row>
    <row r="1390" spans="21:23">
      <c r="U1390" s="37">
        <v>45666</v>
      </c>
      <c r="V1390" t="s">
        <v>3692</v>
      </c>
      <c r="W1390" s="37">
        <v>45666</v>
      </c>
    </row>
    <row r="1391" spans="21:23">
      <c r="U1391" s="37">
        <v>45667</v>
      </c>
      <c r="V1391" t="s">
        <v>3693</v>
      </c>
      <c r="W1391" s="37">
        <v>45667</v>
      </c>
    </row>
    <row r="1392" spans="21:23">
      <c r="U1392" s="37">
        <v>45668</v>
      </c>
      <c r="V1392" t="s">
        <v>3694</v>
      </c>
      <c r="W1392" s="37">
        <v>45668</v>
      </c>
    </row>
    <row r="1393" spans="21:23">
      <c r="U1393" s="37">
        <v>45669</v>
      </c>
      <c r="V1393" t="s">
        <v>3695</v>
      </c>
      <c r="W1393" s="37">
        <v>45669</v>
      </c>
    </row>
    <row r="1394" spans="21:23">
      <c r="U1394" s="37">
        <v>45670</v>
      </c>
      <c r="V1394" t="s">
        <v>3696</v>
      </c>
      <c r="W1394" s="37">
        <v>45670</v>
      </c>
    </row>
    <row r="1395" spans="21:23">
      <c r="U1395" s="37">
        <v>45671</v>
      </c>
      <c r="V1395" t="s">
        <v>3697</v>
      </c>
      <c r="W1395" s="37">
        <v>45671</v>
      </c>
    </row>
    <row r="1396" spans="21:23">
      <c r="U1396" s="37">
        <v>45672</v>
      </c>
      <c r="V1396" t="s">
        <v>3698</v>
      </c>
      <c r="W1396" s="37">
        <v>45672</v>
      </c>
    </row>
    <row r="1397" spans="21:23">
      <c r="U1397" s="37">
        <v>45673</v>
      </c>
      <c r="V1397" t="s">
        <v>3699</v>
      </c>
      <c r="W1397" s="37">
        <v>45673</v>
      </c>
    </row>
    <row r="1398" spans="21:23">
      <c r="U1398" s="37">
        <v>45674</v>
      </c>
      <c r="V1398" t="s">
        <v>3700</v>
      </c>
      <c r="W1398" s="37">
        <v>45674</v>
      </c>
    </row>
    <row r="1399" spans="21:23">
      <c r="U1399" s="37">
        <v>45675</v>
      </c>
      <c r="V1399" t="s">
        <v>3701</v>
      </c>
      <c r="W1399" s="37">
        <v>45675</v>
      </c>
    </row>
    <row r="1400" spans="21:23">
      <c r="U1400" s="37">
        <v>45676</v>
      </c>
      <c r="V1400" t="s">
        <v>3702</v>
      </c>
      <c r="W1400" s="37">
        <v>45676</v>
      </c>
    </row>
    <row r="1401" spans="21:23">
      <c r="U1401" s="37">
        <v>45677</v>
      </c>
      <c r="V1401" t="s">
        <v>3703</v>
      </c>
      <c r="W1401" s="37">
        <v>45677</v>
      </c>
    </row>
    <row r="1402" spans="21:23">
      <c r="U1402" s="37">
        <v>45678</v>
      </c>
      <c r="V1402" t="s">
        <v>3704</v>
      </c>
      <c r="W1402" s="37">
        <v>45678</v>
      </c>
    </row>
    <row r="1403" spans="21:23">
      <c r="U1403" s="37">
        <v>45679</v>
      </c>
      <c r="V1403" t="s">
        <v>3705</v>
      </c>
      <c r="W1403" s="37">
        <v>45679</v>
      </c>
    </row>
    <row r="1404" spans="21:23">
      <c r="U1404" s="37">
        <v>45680</v>
      </c>
      <c r="V1404" t="s">
        <v>3706</v>
      </c>
      <c r="W1404" s="37">
        <v>45680</v>
      </c>
    </row>
    <row r="1405" spans="21:23">
      <c r="U1405" s="37">
        <v>45681</v>
      </c>
      <c r="V1405" t="s">
        <v>3707</v>
      </c>
      <c r="W1405" s="37">
        <v>45681</v>
      </c>
    </row>
    <row r="1406" spans="21:23">
      <c r="U1406" s="37">
        <v>45682</v>
      </c>
      <c r="V1406" t="s">
        <v>3708</v>
      </c>
      <c r="W1406" s="37">
        <v>45682</v>
      </c>
    </row>
    <row r="1407" spans="21:23">
      <c r="U1407" s="37">
        <v>45683</v>
      </c>
      <c r="V1407" t="s">
        <v>3709</v>
      </c>
      <c r="W1407" s="37">
        <v>45683</v>
      </c>
    </row>
    <row r="1408" spans="21:23">
      <c r="U1408" s="37">
        <v>45684</v>
      </c>
      <c r="V1408" t="s">
        <v>3710</v>
      </c>
      <c r="W1408" s="37">
        <v>45684</v>
      </c>
    </row>
    <row r="1409" spans="21:23">
      <c r="U1409" s="37">
        <v>45685</v>
      </c>
      <c r="V1409" t="s">
        <v>3711</v>
      </c>
      <c r="W1409" s="37">
        <v>45685</v>
      </c>
    </row>
    <row r="1410" spans="21:23">
      <c r="U1410" s="37">
        <v>45686</v>
      </c>
      <c r="V1410" t="s">
        <v>3712</v>
      </c>
      <c r="W1410" s="37">
        <v>45686</v>
      </c>
    </row>
    <row r="1411" spans="21:23">
      <c r="U1411" s="37">
        <v>45687</v>
      </c>
      <c r="V1411" t="s">
        <v>3713</v>
      </c>
      <c r="W1411" s="37">
        <v>45687</v>
      </c>
    </row>
    <row r="1412" spans="21:23">
      <c r="U1412" s="37">
        <v>45688</v>
      </c>
      <c r="V1412" t="s">
        <v>3714</v>
      </c>
      <c r="W1412" s="37">
        <v>45688</v>
      </c>
    </row>
    <row r="1413" spans="21:23">
      <c r="U1413" s="37">
        <v>45689</v>
      </c>
      <c r="V1413" t="s">
        <v>3715</v>
      </c>
      <c r="W1413" s="37">
        <v>45689</v>
      </c>
    </row>
    <row r="1414" spans="21:23">
      <c r="U1414" s="37">
        <v>45690</v>
      </c>
      <c r="V1414" t="s">
        <v>3716</v>
      </c>
      <c r="W1414" s="37">
        <v>45690</v>
      </c>
    </row>
    <row r="1415" spans="21:23">
      <c r="U1415" s="37">
        <v>45691</v>
      </c>
      <c r="V1415" t="s">
        <v>3717</v>
      </c>
      <c r="W1415" s="37">
        <v>45691</v>
      </c>
    </row>
    <row r="1416" spans="21:23">
      <c r="U1416" s="37">
        <v>45692</v>
      </c>
      <c r="V1416" t="s">
        <v>3718</v>
      </c>
      <c r="W1416" s="37">
        <v>45692</v>
      </c>
    </row>
    <row r="1417" spans="21:23">
      <c r="U1417" s="37">
        <v>45693</v>
      </c>
      <c r="V1417" t="s">
        <v>3719</v>
      </c>
      <c r="W1417" s="37">
        <v>45693</v>
      </c>
    </row>
    <row r="1418" spans="21:23">
      <c r="U1418" s="37">
        <v>45694</v>
      </c>
      <c r="V1418" t="s">
        <v>3720</v>
      </c>
      <c r="W1418" s="37">
        <v>45694</v>
      </c>
    </row>
    <row r="1419" spans="21:23">
      <c r="U1419" s="37">
        <v>45695</v>
      </c>
      <c r="V1419" t="s">
        <v>3721</v>
      </c>
      <c r="W1419" s="37">
        <v>45695</v>
      </c>
    </row>
    <row r="1420" spans="21:23">
      <c r="U1420" s="37">
        <v>45696</v>
      </c>
      <c r="V1420" t="s">
        <v>3722</v>
      </c>
      <c r="W1420" s="37">
        <v>45696</v>
      </c>
    </row>
    <row r="1421" spans="21:23">
      <c r="U1421" s="37">
        <v>45697</v>
      </c>
      <c r="V1421" t="s">
        <v>3723</v>
      </c>
      <c r="W1421" s="37">
        <v>45697</v>
      </c>
    </row>
    <row r="1422" spans="21:23">
      <c r="U1422" s="37">
        <v>45698</v>
      </c>
      <c r="V1422" t="s">
        <v>3724</v>
      </c>
      <c r="W1422" s="37">
        <v>45698</v>
      </c>
    </row>
    <row r="1423" spans="21:23">
      <c r="U1423" s="37">
        <v>45699</v>
      </c>
      <c r="V1423" t="s">
        <v>3725</v>
      </c>
      <c r="W1423" s="37">
        <v>45699</v>
      </c>
    </row>
    <row r="1424" spans="21:23">
      <c r="U1424" s="37">
        <v>45700</v>
      </c>
      <c r="V1424" t="s">
        <v>3726</v>
      </c>
      <c r="W1424" s="37">
        <v>45700</v>
      </c>
    </row>
    <row r="1425" spans="21:23">
      <c r="U1425" s="37">
        <v>45701</v>
      </c>
      <c r="V1425" t="s">
        <v>3727</v>
      </c>
      <c r="W1425" s="37">
        <v>45701</v>
      </c>
    </row>
    <row r="1426" spans="21:23">
      <c r="U1426" s="37">
        <v>45702</v>
      </c>
      <c r="V1426" t="s">
        <v>3728</v>
      </c>
      <c r="W1426" s="37">
        <v>45702</v>
      </c>
    </row>
    <row r="1427" spans="21:23">
      <c r="U1427" s="37">
        <v>45703</v>
      </c>
      <c r="V1427" t="s">
        <v>3729</v>
      </c>
      <c r="W1427" s="37">
        <v>45703</v>
      </c>
    </row>
    <row r="1428" spans="21:23">
      <c r="U1428" s="37">
        <v>45704</v>
      </c>
      <c r="V1428" t="s">
        <v>3730</v>
      </c>
      <c r="W1428" s="37">
        <v>45704</v>
      </c>
    </row>
    <row r="1429" spans="21:23">
      <c r="U1429" s="37">
        <v>45705</v>
      </c>
      <c r="V1429" t="s">
        <v>3731</v>
      </c>
      <c r="W1429" s="37">
        <v>45705</v>
      </c>
    </row>
    <row r="1430" spans="21:23">
      <c r="U1430" s="37">
        <v>45706</v>
      </c>
      <c r="V1430" t="s">
        <v>3732</v>
      </c>
      <c r="W1430" s="37">
        <v>45706</v>
      </c>
    </row>
    <row r="1431" spans="21:23">
      <c r="U1431" s="37">
        <v>45707</v>
      </c>
      <c r="V1431" t="s">
        <v>3733</v>
      </c>
      <c r="W1431" s="37">
        <v>45707</v>
      </c>
    </row>
    <row r="1432" spans="21:23">
      <c r="U1432" s="37">
        <v>45708</v>
      </c>
      <c r="V1432" t="s">
        <v>3734</v>
      </c>
      <c r="W1432" s="37">
        <v>45708</v>
      </c>
    </row>
    <row r="1433" spans="21:23">
      <c r="U1433" s="37">
        <v>45709</v>
      </c>
      <c r="V1433" t="s">
        <v>3735</v>
      </c>
      <c r="W1433" s="37">
        <v>45709</v>
      </c>
    </row>
    <row r="1434" spans="21:23">
      <c r="U1434" s="37">
        <v>45710</v>
      </c>
      <c r="V1434" t="s">
        <v>3736</v>
      </c>
      <c r="W1434" s="37">
        <v>45710</v>
      </c>
    </row>
    <row r="1435" spans="21:23">
      <c r="U1435" s="37">
        <v>45711</v>
      </c>
      <c r="V1435" t="s">
        <v>3737</v>
      </c>
      <c r="W1435" s="37">
        <v>45711</v>
      </c>
    </row>
    <row r="1436" spans="21:23">
      <c r="U1436" s="37">
        <v>45712</v>
      </c>
      <c r="V1436" t="s">
        <v>3738</v>
      </c>
      <c r="W1436" s="37">
        <v>45712</v>
      </c>
    </row>
    <row r="1437" spans="21:23">
      <c r="U1437" s="37">
        <v>45713</v>
      </c>
      <c r="V1437" t="s">
        <v>3739</v>
      </c>
      <c r="W1437" s="37">
        <v>45713</v>
      </c>
    </row>
    <row r="1438" spans="21:23">
      <c r="U1438" s="37">
        <v>45714</v>
      </c>
      <c r="V1438" t="s">
        <v>3740</v>
      </c>
      <c r="W1438" s="37">
        <v>45714</v>
      </c>
    </row>
    <row r="1439" spans="21:23">
      <c r="U1439" s="37">
        <v>45715</v>
      </c>
      <c r="V1439" t="s">
        <v>3741</v>
      </c>
      <c r="W1439" s="37">
        <v>45715</v>
      </c>
    </row>
    <row r="1440" spans="21:23">
      <c r="U1440" s="37">
        <v>45716</v>
      </c>
      <c r="V1440" t="s">
        <v>3742</v>
      </c>
      <c r="W1440" s="37">
        <v>45716</v>
      </c>
    </row>
    <row r="1441" spans="21:23">
      <c r="U1441" s="37">
        <v>45717</v>
      </c>
      <c r="V1441" t="s">
        <v>3743</v>
      </c>
      <c r="W1441" s="37">
        <v>45717</v>
      </c>
    </row>
    <row r="1442" spans="21:23">
      <c r="U1442" s="37">
        <v>45718</v>
      </c>
      <c r="V1442" t="s">
        <v>3744</v>
      </c>
      <c r="W1442" s="37">
        <v>45718</v>
      </c>
    </row>
    <row r="1443" spans="21:23">
      <c r="U1443" s="37">
        <v>45719</v>
      </c>
      <c r="V1443" t="s">
        <v>3745</v>
      </c>
      <c r="W1443" s="37">
        <v>45719</v>
      </c>
    </row>
    <row r="1444" spans="21:23">
      <c r="U1444" s="37">
        <v>45720</v>
      </c>
      <c r="V1444" t="s">
        <v>3746</v>
      </c>
      <c r="W1444" s="37">
        <v>45720</v>
      </c>
    </row>
    <row r="1445" spans="21:23">
      <c r="U1445" s="37">
        <v>45721</v>
      </c>
      <c r="V1445" t="s">
        <v>3747</v>
      </c>
      <c r="W1445" s="37">
        <v>45721</v>
      </c>
    </row>
    <row r="1446" spans="21:23">
      <c r="U1446" s="37">
        <v>45722</v>
      </c>
      <c r="V1446" t="s">
        <v>3748</v>
      </c>
      <c r="W1446" s="37">
        <v>45722</v>
      </c>
    </row>
    <row r="1447" spans="21:23">
      <c r="U1447" s="37">
        <v>45723</v>
      </c>
      <c r="V1447" t="s">
        <v>3749</v>
      </c>
      <c r="W1447" s="37">
        <v>45723</v>
      </c>
    </row>
    <row r="1448" spans="21:23">
      <c r="U1448" s="37">
        <v>45724</v>
      </c>
      <c r="V1448" t="s">
        <v>3750</v>
      </c>
      <c r="W1448" s="37">
        <v>45724</v>
      </c>
    </row>
    <row r="1449" spans="21:23">
      <c r="U1449" s="37">
        <v>45725</v>
      </c>
      <c r="V1449" t="s">
        <v>3751</v>
      </c>
      <c r="W1449" s="37">
        <v>45725</v>
      </c>
    </row>
    <row r="1450" spans="21:23">
      <c r="U1450" s="37">
        <v>45726</v>
      </c>
      <c r="V1450" t="s">
        <v>3752</v>
      </c>
      <c r="W1450" s="37">
        <v>45726</v>
      </c>
    </row>
    <row r="1451" spans="21:23">
      <c r="U1451" s="37">
        <v>45727</v>
      </c>
      <c r="V1451" t="s">
        <v>3753</v>
      </c>
      <c r="W1451" s="37">
        <v>45727</v>
      </c>
    </row>
    <row r="1452" spans="21:23">
      <c r="U1452" s="37">
        <v>45728</v>
      </c>
      <c r="V1452" t="s">
        <v>3754</v>
      </c>
      <c r="W1452" s="37">
        <v>45728</v>
      </c>
    </row>
    <row r="1453" spans="21:23">
      <c r="U1453" s="37">
        <v>45729</v>
      </c>
      <c r="V1453" t="s">
        <v>3755</v>
      </c>
      <c r="W1453" s="37">
        <v>45729</v>
      </c>
    </row>
    <row r="1454" spans="21:23">
      <c r="U1454" s="37">
        <v>45730</v>
      </c>
      <c r="V1454" t="s">
        <v>3756</v>
      </c>
      <c r="W1454" s="37">
        <v>45730</v>
      </c>
    </row>
    <row r="1455" spans="21:23">
      <c r="U1455" s="37">
        <v>45731</v>
      </c>
      <c r="V1455" t="s">
        <v>3757</v>
      </c>
      <c r="W1455" s="37">
        <v>45731</v>
      </c>
    </row>
    <row r="1456" spans="21:23">
      <c r="U1456" s="37">
        <v>45732</v>
      </c>
      <c r="V1456" t="s">
        <v>3758</v>
      </c>
      <c r="W1456" s="37">
        <v>45732</v>
      </c>
    </row>
    <row r="1457" spans="21:23">
      <c r="U1457" s="37">
        <v>45733</v>
      </c>
      <c r="V1457" t="s">
        <v>3759</v>
      </c>
      <c r="W1457" s="37">
        <v>45733</v>
      </c>
    </row>
    <row r="1458" spans="21:23">
      <c r="U1458" s="37">
        <v>45734</v>
      </c>
      <c r="V1458" t="s">
        <v>3760</v>
      </c>
      <c r="W1458" s="37">
        <v>45734</v>
      </c>
    </row>
    <row r="1459" spans="21:23">
      <c r="U1459" s="37">
        <v>45735</v>
      </c>
      <c r="V1459" t="s">
        <v>3761</v>
      </c>
      <c r="W1459" s="37">
        <v>45735</v>
      </c>
    </row>
    <row r="1460" spans="21:23">
      <c r="U1460" s="37">
        <v>45736</v>
      </c>
      <c r="V1460" t="s">
        <v>3762</v>
      </c>
      <c r="W1460" s="37">
        <v>45736</v>
      </c>
    </row>
    <row r="1461" spans="21:23">
      <c r="U1461" s="37">
        <v>45737</v>
      </c>
      <c r="V1461" t="s">
        <v>3763</v>
      </c>
      <c r="W1461" s="37">
        <v>45737</v>
      </c>
    </row>
    <row r="1462" spans="21:23">
      <c r="U1462" s="37">
        <v>45738</v>
      </c>
      <c r="V1462" t="s">
        <v>3764</v>
      </c>
      <c r="W1462" s="37">
        <v>45738</v>
      </c>
    </row>
    <row r="1463" spans="21:23">
      <c r="U1463" s="37">
        <v>45739</v>
      </c>
      <c r="V1463" t="s">
        <v>3765</v>
      </c>
      <c r="W1463" s="37">
        <v>45739</v>
      </c>
    </row>
    <row r="1464" spans="21:23">
      <c r="U1464" s="37">
        <v>45740</v>
      </c>
      <c r="V1464" t="s">
        <v>3766</v>
      </c>
      <c r="W1464" s="37">
        <v>45740</v>
      </c>
    </row>
    <row r="1465" spans="21:23">
      <c r="U1465" s="37">
        <v>45741</v>
      </c>
      <c r="V1465" t="s">
        <v>3767</v>
      </c>
      <c r="W1465" s="37">
        <v>45741</v>
      </c>
    </row>
    <row r="1466" spans="21:23">
      <c r="U1466" s="37">
        <v>45742</v>
      </c>
      <c r="V1466" t="s">
        <v>3768</v>
      </c>
      <c r="W1466" s="37">
        <v>45742</v>
      </c>
    </row>
    <row r="1467" spans="21:23">
      <c r="U1467" s="37">
        <v>45743</v>
      </c>
      <c r="V1467" t="s">
        <v>3769</v>
      </c>
      <c r="W1467" s="37">
        <v>45743</v>
      </c>
    </row>
    <row r="1468" spans="21:23">
      <c r="U1468" s="37">
        <v>45744</v>
      </c>
      <c r="V1468" t="s">
        <v>3770</v>
      </c>
      <c r="W1468" s="37">
        <v>45744</v>
      </c>
    </row>
    <row r="1469" spans="21:23">
      <c r="U1469" s="37">
        <v>45745</v>
      </c>
      <c r="V1469" t="s">
        <v>3771</v>
      </c>
      <c r="W1469" s="37">
        <v>45745</v>
      </c>
    </row>
    <row r="1470" spans="21:23">
      <c r="U1470" s="37">
        <v>45746</v>
      </c>
      <c r="V1470" t="s">
        <v>3772</v>
      </c>
      <c r="W1470" s="37">
        <v>45746</v>
      </c>
    </row>
    <row r="1471" spans="21:23">
      <c r="U1471" s="37">
        <v>45747</v>
      </c>
      <c r="V1471" t="s">
        <v>3773</v>
      </c>
      <c r="W1471" s="37">
        <v>45747</v>
      </c>
    </row>
    <row r="1472" spans="21:23">
      <c r="U1472" s="37">
        <v>45748</v>
      </c>
      <c r="V1472" t="s">
        <v>3774</v>
      </c>
      <c r="W1472" s="37">
        <v>45748</v>
      </c>
    </row>
    <row r="1473" spans="21:23">
      <c r="U1473" s="37">
        <v>45749</v>
      </c>
      <c r="V1473" t="s">
        <v>3775</v>
      </c>
      <c r="W1473" s="37">
        <v>45749</v>
      </c>
    </row>
    <row r="1474" spans="21:23">
      <c r="U1474" s="37">
        <v>45750</v>
      </c>
      <c r="V1474" t="s">
        <v>3776</v>
      </c>
      <c r="W1474" s="37">
        <v>45750</v>
      </c>
    </row>
    <row r="1475" spans="21:23">
      <c r="U1475" s="37">
        <v>45751</v>
      </c>
      <c r="V1475" t="s">
        <v>3777</v>
      </c>
      <c r="W1475" s="37">
        <v>45751</v>
      </c>
    </row>
    <row r="1476" spans="21:23">
      <c r="U1476" s="37">
        <v>45752</v>
      </c>
      <c r="V1476" t="s">
        <v>3778</v>
      </c>
      <c r="W1476" s="37">
        <v>45752</v>
      </c>
    </row>
    <row r="1477" spans="21:23">
      <c r="U1477" s="37">
        <v>45753</v>
      </c>
      <c r="V1477" t="s">
        <v>3779</v>
      </c>
      <c r="W1477" s="37">
        <v>45753</v>
      </c>
    </row>
    <row r="1478" spans="21:23">
      <c r="U1478" s="37">
        <v>45754</v>
      </c>
      <c r="V1478" t="s">
        <v>3780</v>
      </c>
      <c r="W1478" s="37">
        <v>45754</v>
      </c>
    </row>
    <row r="1479" spans="21:23">
      <c r="U1479" s="37">
        <v>45755</v>
      </c>
      <c r="V1479" t="s">
        <v>3781</v>
      </c>
      <c r="W1479" s="37">
        <v>45755</v>
      </c>
    </row>
    <row r="1480" spans="21:23">
      <c r="U1480" s="37">
        <v>45756</v>
      </c>
      <c r="V1480" t="s">
        <v>3782</v>
      </c>
      <c r="W1480" s="37">
        <v>45756</v>
      </c>
    </row>
    <row r="1481" spans="21:23">
      <c r="U1481" s="37">
        <v>45757</v>
      </c>
      <c r="V1481" t="s">
        <v>3783</v>
      </c>
      <c r="W1481" s="37">
        <v>45757</v>
      </c>
    </row>
    <row r="1482" spans="21:23">
      <c r="U1482" s="37">
        <v>45758</v>
      </c>
      <c r="V1482" t="s">
        <v>3784</v>
      </c>
      <c r="W1482" s="37">
        <v>45758</v>
      </c>
    </row>
    <row r="1483" spans="21:23">
      <c r="U1483" s="37">
        <v>45759</v>
      </c>
      <c r="V1483" t="s">
        <v>3785</v>
      </c>
      <c r="W1483" s="37">
        <v>45759</v>
      </c>
    </row>
    <row r="1484" spans="21:23">
      <c r="U1484" s="37">
        <v>45760</v>
      </c>
      <c r="V1484" t="s">
        <v>3786</v>
      </c>
      <c r="W1484" s="37">
        <v>45760</v>
      </c>
    </row>
    <row r="1485" spans="21:23">
      <c r="U1485" s="37">
        <v>45761</v>
      </c>
      <c r="V1485" t="s">
        <v>3787</v>
      </c>
      <c r="W1485" s="37">
        <v>45761</v>
      </c>
    </row>
    <row r="1486" spans="21:23">
      <c r="U1486" s="37">
        <v>45762</v>
      </c>
      <c r="V1486" t="s">
        <v>3788</v>
      </c>
      <c r="W1486" s="37">
        <v>45762</v>
      </c>
    </row>
    <row r="1487" spans="21:23">
      <c r="U1487" s="37">
        <v>45763</v>
      </c>
      <c r="V1487" t="s">
        <v>3789</v>
      </c>
      <c r="W1487" s="37">
        <v>45763</v>
      </c>
    </row>
    <row r="1488" spans="21:23">
      <c r="U1488" s="37">
        <v>45764</v>
      </c>
      <c r="V1488" t="s">
        <v>3790</v>
      </c>
      <c r="W1488" s="37">
        <v>45764</v>
      </c>
    </row>
    <row r="1489" spans="21:23">
      <c r="U1489" s="37">
        <v>45765</v>
      </c>
      <c r="V1489" t="s">
        <v>3791</v>
      </c>
      <c r="W1489" s="37">
        <v>45765</v>
      </c>
    </row>
    <row r="1490" spans="21:23">
      <c r="U1490" s="37">
        <v>45766</v>
      </c>
      <c r="V1490" t="s">
        <v>3792</v>
      </c>
      <c r="W1490" s="37">
        <v>45766</v>
      </c>
    </row>
    <row r="1491" spans="21:23">
      <c r="U1491" s="37">
        <v>45767</v>
      </c>
      <c r="V1491" t="s">
        <v>3793</v>
      </c>
      <c r="W1491" s="37">
        <v>45767</v>
      </c>
    </row>
    <row r="1492" spans="21:23">
      <c r="U1492" s="37">
        <v>45768</v>
      </c>
      <c r="V1492" t="s">
        <v>3794</v>
      </c>
      <c r="W1492" s="37">
        <v>45768</v>
      </c>
    </row>
    <row r="1493" spans="21:23">
      <c r="U1493" s="37">
        <v>45769</v>
      </c>
      <c r="V1493" t="s">
        <v>3795</v>
      </c>
      <c r="W1493" s="37">
        <v>45769</v>
      </c>
    </row>
    <row r="1494" spans="21:23">
      <c r="U1494" s="37">
        <v>45770</v>
      </c>
      <c r="V1494" t="s">
        <v>3796</v>
      </c>
      <c r="W1494" s="37">
        <v>45770</v>
      </c>
    </row>
    <row r="1495" spans="21:23">
      <c r="U1495" s="37">
        <v>45771</v>
      </c>
      <c r="V1495" t="s">
        <v>3797</v>
      </c>
      <c r="W1495" s="37">
        <v>45771</v>
      </c>
    </row>
    <row r="1496" spans="21:23">
      <c r="U1496" s="37">
        <v>45772</v>
      </c>
      <c r="V1496" t="s">
        <v>3798</v>
      </c>
      <c r="W1496" s="37">
        <v>45772</v>
      </c>
    </row>
    <row r="1497" spans="21:23">
      <c r="U1497" s="37">
        <v>45773</v>
      </c>
      <c r="V1497" t="s">
        <v>3799</v>
      </c>
      <c r="W1497" s="37">
        <v>45773</v>
      </c>
    </row>
    <row r="1498" spans="21:23">
      <c r="U1498" s="37">
        <v>45774</v>
      </c>
      <c r="V1498" t="s">
        <v>3800</v>
      </c>
      <c r="W1498" s="37">
        <v>45774</v>
      </c>
    </row>
    <row r="1499" spans="21:23">
      <c r="U1499" s="37">
        <v>45775</v>
      </c>
      <c r="V1499" t="s">
        <v>3801</v>
      </c>
      <c r="W1499" s="37">
        <v>45775</v>
      </c>
    </row>
    <row r="1500" spans="21:23">
      <c r="U1500" s="37">
        <v>45776</v>
      </c>
      <c r="V1500" t="s">
        <v>3802</v>
      </c>
      <c r="W1500" s="37">
        <v>45776</v>
      </c>
    </row>
    <row r="1501" spans="21:23">
      <c r="U1501" s="37">
        <v>45777</v>
      </c>
      <c r="V1501" t="s">
        <v>3803</v>
      </c>
      <c r="W1501" s="37">
        <v>45777</v>
      </c>
    </row>
    <row r="1502" spans="21:23">
      <c r="U1502" s="37">
        <v>45778</v>
      </c>
      <c r="V1502" t="s">
        <v>3804</v>
      </c>
      <c r="W1502" s="37">
        <v>45778</v>
      </c>
    </row>
    <row r="1503" spans="21:23">
      <c r="U1503" s="37">
        <v>45779</v>
      </c>
      <c r="V1503" t="s">
        <v>3805</v>
      </c>
      <c r="W1503" s="37">
        <v>45779</v>
      </c>
    </row>
    <row r="1504" spans="21:23">
      <c r="U1504" s="37">
        <v>45780</v>
      </c>
      <c r="V1504" t="s">
        <v>3806</v>
      </c>
      <c r="W1504" s="37">
        <v>45780</v>
      </c>
    </row>
    <row r="1505" spans="21:23">
      <c r="U1505" s="37">
        <v>45781</v>
      </c>
      <c r="V1505" t="s">
        <v>3807</v>
      </c>
      <c r="W1505" s="37">
        <v>45781</v>
      </c>
    </row>
    <row r="1506" spans="21:23">
      <c r="U1506" s="37">
        <v>45782</v>
      </c>
      <c r="V1506" t="s">
        <v>3808</v>
      </c>
      <c r="W1506" s="37">
        <v>45782</v>
      </c>
    </row>
    <row r="1507" spans="21:23">
      <c r="U1507" s="37">
        <v>45783</v>
      </c>
      <c r="V1507" t="s">
        <v>3809</v>
      </c>
      <c r="W1507" s="37">
        <v>45783</v>
      </c>
    </row>
    <row r="1508" spans="21:23">
      <c r="U1508" s="37">
        <v>45784</v>
      </c>
      <c r="V1508" t="s">
        <v>3810</v>
      </c>
      <c r="W1508" s="37">
        <v>45784</v>
      </c>
    </row>
    <row r="1509" spans="21:23">
      <c r="U1509" s="37">
        <v>45785</v>
      </c>
      <c r="V1509" t="s">
        <v>3811</v>
      </c>
      <c r="W1509" s="37">
        <v>45785</v>
      </c>
    </row>
    <row r="1510" spans="21:23">
      <c r="U1510" s="37">
        <v>45786</v>
      </c>
      <c r="V1510" t="s">
        <v>3812</v>
      </c>
      <c r="W1510" s="37">
        <v>45786</v>
      </c>
    </row>
    <row r="1511" spans="21:23">
      <c r="U1511" s="37">
        <v>45787</v>
      </c>
      <c r="V1511" t="s">
        <v>3813</v>
      </c>
      <c r="W1511" s="37">
        <v>45787</v>
      </c>
    </row>
    <row r="1512" spans="21:23">
      <c r="U1512" s="37">
        <v>45788</v>
      </c>
      <c r="V1512" t="s">
        <v>3814</v>
      </c>
      <c r="W1512" s="37">
        <v>45788</v>
      </c>
    </row>
    <row r="1513" spans="21:23">
      <c r="U1513" s="37">
        <v>45789</v>
      </c>
      <c r="V1513" t="s">
        <v>3815</v>
      </c>
      <c r="W1513" s="37">
        <v>45789</v>
      </c>
    </row>
    <row r="1514" spans="21:23">
      <c r="U1514" s="37">
        <v>45790</v>
      </c>
      <c r="V1514" t="s">
        <v>3816</v>
      </c>
      <c r="W1514" s="37">
        <v>45790</v>
      </c>
    </row>
    <row r="1515" spans="21:23">
      <c r="U1515" s="37">
        <v>45791</v>
      </c>
      <c r="V1515" t="s">
        <v>3817</v>
      </c>
      <c r="W1515" s="37">
        <v>45791</v>
      </c>
    </row>
    <row r="1516" spans="21:23">
      <c r="U1516" s="37">
        <v>45792</v>
      </c>
      <c r="V1516" t="s">
        <v>3818</v>
      </c>
      <c r="W1516" s="37">
        <v>45792</v>
      </c>
    </row>
    <row r="1517" spans="21:23">
      <c r="U1517" s="37">
        <v>45793</v>
      </c>
      <c r="V1517" t="s">
        <v>3819</v>
      </c>
      <c r="W1517" s="37">
        <v>45793</v>
      </c>
    </row>
    <row r="1518" spans="21:23">
      <c r="U1518" s="37">
        <v>45794</v>
      </c>
      <c r="V1518" t="s">
        <v>3820</v>
      </c>
      <c r="W1518" s="37">
        <v>45794</v>
      </c>
    </row>
    <row r="1519" spans="21:23">
      <c r="U1519" s="37">
        <v>45795</v>
      </c>
      <c r="V1519" t="s">
        <v>3821</v>
      </c>
      <c r="W1519" s="37">
        <v>45795</v>
      </c>
    </row>
    <row r="1520" spans="21:23">
      <c r="U1520" s="37">
        <v>45796</v>
      </c>
      <c r="V1520" t="s">
        <v>3822</v>
      </c>
      <c r="W1520" s="37">
        <v>45796</v>
      </c>
    </row>
    <row r="1521" spans="21:23">
      <c r="U1521" s="37">
        <v>45797</v>
      </c>
      <c r="V1521" t="s">
        <v>3823</v>
      </c>
      <c r="W1521" s="37">
        <v>45797</v>
      </c>
    </row>
    <row r="1522" spans="21:23">
      <c r="U1522" s="37">
        <v>45798</v>
      </c>
      <c r="V1522" t="s">
        <v>3824</v>
      </c>
      <c r="W1522" s="37">
        <v>45798</v>
      </c>
    </row>
    <row r="1523" spans="21:23">
      <c r="U1523" s="37">
        <v>45799</v>
      </c>
      <c r="V1523" t="s">
        <v>3825</v>
      </c>
      <c r="W1523" s="37">
        <v>45799</v>
      </c>
    </row>
    <row r="1524" spans="21:23">
      <c r="U1524" s="37">
        <v>45800</v>
      </c>
      <c r="V1524" t="s">
        <v>3826</v>
      </c>
      <c r="W1524" s="37">
        <v>45800</v>
      </c>
    </row>
    <row r="1525" spans="21:23">
      <c r="U1525" s="37">
        <v>45801</v>
      </c>
      <c r="V1525" t="s">
        <v>3827</v>
      </c>
      <c r="W1525" s="37">
        <v>45801</v>
      </c>
    </row>
    <row r="1526" spans="21:23">
      <c r="U1526" s="37">
        <v>45802</v>
      </c>
      <c r="V1526" t="s">
        <v>3828</v>
      </c>
      <c r="W1526" s="37">
        <v>45802</v>
      </c>
    </row>
    <row r="1527" spans="21:23">
      <c r="U1527" s="37">
        <v>45803</v>
      </c>
      <c r="V1527" t="s">
        <v>3829</v>
      </c>
      <c r="W1527" s="37">
        <v>45803</v>
      </c>
    </row>
    <row r="1528" spans="21:23">
      <c r="U1528" s="37">
        <v>45804</v>
      </c>
      <c r="V1528" t="s">
        <v>3830</v>
      </c>
      <c r="W1528" s="37">
        <v>45804</v>
      </c>
    </row>
    <row r="1529" spans="21:23">
      <c r="U1529" s="37">
        <v>45805</v>
      </c>
      <c r="V1529" t="s">
        <v>3831</v>
      </c>
      <c r="W1529" s="37">
        <v>45805</v>
      </c>
    </row>
    <row r="1530" spans="21:23">
      <c r="U1530" s="37">
        <v>45806</v>
      </c>
      <c r="V1530" t="s">
        <v>3832</v>
      </c>
      <c r="W1530" s="37">
        <v>45806</v>
      </c>
    </row>
    <row r="1531" spans="21:23">
      <c r="U1531" s="37">
        <v>45807</v>
      </c>
      <c r="V1531" t="s">
        <v>3833</v>
      </c>
      <c r="W1531" s="37">
        <v>45807</v>
      </c>
    </row>
    <row r="1532" spans="21:23">
      <c r="U1532" s="37">
        <v>45808</v>
      </c>
      <c r="V1532" t="s">
        <v>3834</v>
      </c>
      <c r="W1532" s="37">
        <v>45808</v>
      </c>
    </row>
    <row r="1533" spans="21:23">
      <c r="U1533" s="37">
        <v>45809</v>
      </c>
      <c r="V1533" t="s">
        <v>3835</v>
      </c>
      <c r="W1533" s="37">
        <v>45809</v>
      </c>
    </row>
    <row r="1534" spans="21:23">
      <c r="U1534" s="37">
        <v>45810</v>
      </c>
      <c r="V1534" t="s">
        <v>3836</v>
      </c>
      <c r="W1534" s="37">
        <v>45810</v>
      </c>
    </row>
    <row r="1535" spans="21:23">
      <c r="U1535" s="37">
        <v>45811</v>
      </c>
      <c r="V1535" t="s">
        <v>3837</v>
      </c>
      <c r="W1535" s="37">
        <v>45811</v>
      </c>
    </row>
    <row r="1536" spans="21:23">
      <c r="U1536" s="37">
        <v>45812</v>
      </c>
      <c r="V1536" t="s">
        <v>3838</v>
      </c>
      <c r="W1536" s="37">
        <v>45812</v>
      </c>
    </row>
    <row r="1537" spans="21:23">
      <c r="U1537" s="37">
        <v>45813</v>
      </c>
      <c r="V1537" t="s">
        <v>3839</v>
      </c>
      <c r="W1537" s="37">
        <v>45813</v>
      </c>
    </row>
    <row r="1538" spans="21:23">
      <c r="U1538" s="37">
        <v>45814</v>
      </c>
      <c r="V1538" t="s">
        <v>3840</v>
      </c>
      <c r="W1538" s="37">
        <v>45814</v>
      </c>
    </row>
    <row r="1539" spans="21:23">
      <c r="U1539" s="37">
        <v>45815</v>
      </c>
      <c r="V1539" t="s">
        <v>3841</v>
      </c>
      <c r="W1539" s="37">
        <v>45815</v>
      </c>
    </row>
    <row r="1540" spans="21:23">
      <c r="U1540" s="37">
        <v>45816</v>
      </c>
      <c r="V1540" t="s">
        <v>3842</v>
      </c>
      <c r="W1540" s="37">
        <v>45816</v>
      </c>
    </row>
    <row r="1541" spans="21:23">
      <c r="U1541" s="37">
        <v>45817</v>
      </c>
      <c r="V1541" t="s">
        <v>3843</v>
      </c>
      <c r="W1541" s="37">
        <v>45817</v>
      </c>
    </row>
    <row r="1542" spans="21:23">
      <c r="U1542" s="37">
        <v>45818</v>
      </c>
      <c r="V1542" t="s">
        <v>3844</v>
      </c>
      <c r="W1542" s="37">
        <v>45818</v>
      </c>
    </row>
    <row r="1543" spans="21:23">
      <c r="U1543" s="37">
        <v>45819</v>
      </c>
      <c r="V1543" t="s">
        <v>3845</v>
      </c>
      <c r="W1543" s="37">
        <v>45819</v>
      </c>
    </row>
    <row r="1544" spans="21:23">
      <c r="U1544" s="37">
        <v>45820</v>
      </c>
      <c r="V1544" t="s">
        <v>3846</v>
      </c>
      <c r="W1544" s="37">
        <v>45820</v>
      </c>
    </row>
    <row r="1545" spans="21:23">
      <c r="U1545" s="37">
        <v>45821</v>
      </c>
      <c r="V1545" t="s">
        <v>3847</v>
      </c>
      <c r="W1545" s="37">
        <v>45821</v>
      </c>
    </row>
    <row r="1546" spans="21:23">
      <c r="U1546" s="37">
        <v>45822</v>
      </c>
      <c r="V1546" t="s">
        <v>3848</v>
      </c>
      <c r="W1546" s="37">
        <v>45822</v>
      </c>
    </row>
    <row r="1547" spans="21:23">
      <c r="U1547" s="37">
        <v>45823</v>
      </c>
      <c r="V1547" t="s">
        <v>3849</v>
      </c>
      <c r="W1547" s="37">
        <v>45823</v>
      </c>
    </row>
    <row r="1548" spans="21:23">
      <c r="U1548" s="37">
        <v>45824</v>
      </c>
      <c r="V1548" t="s">
        <v>3850</v>
      </c>
      <c r="W1548" s="37">
        <v>45824</v>
      </c>
    </row>
    <row r="1549" spans="21:23">
      <c r="U1549" s="37">
        <v>45825</v>
      </c>
      <c r="V1549" t="s">
        <v>3851</v>
      </c>
      <c r="W1549" s="37">
        <v>45825</v>
      </c>
    </row>
    <row r="1550" spans="21:23">
      <c r="U1550" s="37">
        <v>45826</v>
      </c>
      <c r="V1550" t="s">
        <v>3852</v>
      </c>
      <c r="W1550" s="37">
        <v>45826</v>
      </c>
    </row>
    <row r="1551" spans="21:23">
      <c r="U1551" s="37">
        <v>45827</v>
      </c>
      <c r="V1551" t="s">
        <v>3853</v>
      </c>
      <c r="W1551" s="37">
        <v>45827</v>
      </c>
    </row>
    <row r="1552" spans="21:23">
      <c r="U1552" s="37">
        <v>45828</v>
      </c>
      <c r="V1552" t="s">
        <v>3854</v>
      </c>
      <c r="W1552" s="37">
        <v>45828</v>
      </c>
    </row>
    <row r="1553" spans="21:23">
      <c r="U1553" s="37">
        <v>45829</v>
      </c>
      <c r="V1553" t="s">
        <v>3855</v>
      </c>
      <c r="W1553" s="37">
        <v>45829</v>
      </c>
    </row>
    <row r="1554" spans="21:23">
      <c r="U1554" s="37">
        <v>45830</v>
      </c>
      <c r="V1554" t="s">
        <v>3856</v>
      </c>
      <c r="W1554" s="37">
        <v>45830</v>
      </c>
    </row>
    <row r="1555" spans="21:23">
      <c r="U1555" s="37">
        <v>45831</v>
      </c>
      <c r="V1555" t="s">
        <v>3857</v>
      </c>
      <c r="W1555" s="37">
        <v>45831</v>
      </c>
    </row>
    <row r="1556" spans="21:23">
      <c r="U1556" s="37">
        <v>45832</v>
      </c>
      <c r="V1556" t="s">
        <v>3858</v>
      </c>
      <c r="W1556" s="37">
        <v>45832</v>
      </c>
    </row>
    <row r="1557" spans="21:23">
      <c r="U1557" s="37">
        <v>45833</v>
      </c>
      <c r="V1557" t="s">
        <v>3859</v>
      </c>
      <c r="W1557" s="37">
        <v>45833</v>
      </c>
    </row>
    <row r="1558" spans="21:23">
      <c r="U1558" s="37">
        <v>45834</v>
      </c>
      <c r="V1558" t="s">
        <v>3860</v>
      </c>
      <c r="W1558" s="37">
        <v>45834</v>
      </c>
    </row>
    <row r="1559" spans="21:23">
      <c r="U1559" s="37">
        <v>45835</v>
      </c>
      <c r="V1559" t="s">
        <v>3861</v>
      </c>
      <c r="W1559" s="37">
        <v>45835</v>
      </c>
    </row>
    <row r="1560" spans="21:23">
      <c r="U1560" s="37">
        <v>45836</v>
      </c>
      <c r="V1560" t="s">
        <v>3862</v>
      </c>
      <c r="W1560" s="37">
        <v>45836</v>
      </c>
    </row>
    <row r="1561" spans="21:23">
      <c r="U1561" s="37">
        <v>45837</v>
      </c>
      <c r="V1561" t="s">
        <v>3863</v>
      </c>
      <c r="W1561" s="37">
        <v>45837</v>
      </c>
    </row>
    <row r="1562" spans="21:23">
      <c r="U1562" s="37">
        <v>45838</v>
      </c>
      <c r="V1562" t="s">
        <v>3864</v>
      </c>
      <c r="W1562" s="37">
        <v>45838</v>
      </c>
    </row>
    <row r="1563" spans="21:23">
      <c r="U1563" s="37">
        <v>45839</v>
      </c>
      <c r="V1563" t="s">
        <v>3865</v>
      </c>
      <c r="W1563" s="37">
        <v>45839</v>
      </c>
    </row>
    <row r="1564" spans="21:23">
      <c r="U1564" s="37">
        <v>45840</v>
      </c>
      <c r="V1564" t="s">
        <v>3866</v>
      </c>
      <c r="W1564" s="37">
        <v>45840</v>
      </c>
    </row>
    <row r="1565" spans="21:23">
      <c r="U1565" s="37">
        <v>45841</v>
      </c>
      <c r="V1565" t="s">
        <v>3867</v>
      </c>
      <c r="W1565" s="37">
        <v>45841</v>
      </c>
    </row>
    <row r="1566" spans="21:23">
      <c r="U1566" s="37">
        <v>45842</v>
      </c>
      <c r="V1566" t="s">
        <v>3868</v>
      </c>
      <c r="W1566" s="37">
        <v>45842</v>
      </c>
    </row>
    <row r="1567" spans="21:23">
      <c r="U1567" s="37">
        <v>45843</v>
      </c>
      <c r="V1567" t="s">
        <v>3869</v>
      </c>
      <c r="W1567" s="37">
        <v>45843</v>
      </c>
    </row>
    <row r="1568" spans="21:23">
      <c r="U1568" s="37">
        <v>45844</v>
      </c>
      <c r="V1568" t="s">
        <v>3870</v>
      </c>
      <c r="W1568" s="37">
        <v>45844</v>
      </c>
    </row>
    <row r="1569" spans="21:23">
      <c r="U1569" s="37">
        <v>45845</v>
      </c>
      <c r="V1569" t="s">
        <v>3871</v>
      </c>
      <c r="W1569" s="37">
        <v>45845</v>
      </c>
    </row>
    <row r="1570" spans="21:23">
      <c r="U1570" s="37">
        <v>45846</v>
      </c>
      <c r="V1570" t="s">
        <v>3872</v>
      </c>
      <c r="W1570" s="37">
        <v>45846</v>
      </c>
    </row>
    <row r="1571" spans="21:23">
      <c r="U1571" s="37">
        <v>45847</v>
      </c>
      <c r="V1571" t="s">
        <v>3873</v>
      </c>
      <c r="W1571" s="37">
        <v>45847</v>
      </c>
    </row>
    <row r="1572" spans="21:23">
      <c r="U1572" s="37">
        <v>45848</v>
      </c>
      <c r="V1572" t="s">
        <v>3874</v>
      </c>
      <c r="W1572" s="37">
        <v>45848</v>
      </c>
    </row>
    <row r="1573" spans="21:23">
      <c r="U1573" s="37">
        <v>45849</v>
      </c>
      <c r="V1573" t="s">
        <v>3875</v>
      </c>
      <c r="W1573" s="37">
        <v>45849</v>
      </c>
    </row>
    <row r="1574" spans="21:23">
      <c r="U1574" s="37">
        <v>45850</v>
      </c>
      <c r="V1574" t="s">
        <v>3876</v>
      </c>
      <c r="W1574" s="37">
        <v>45850</v>
      </c>
    </row>
    <row r="1575" spans="21:23">
      <c r="U1575" s="37">
        <v>45851</v>
      </c>
      <c r="V1575" t="s">
        <v>3877</v>
      </c>
      <c r="W1575" s="37">
        <v>45851</v>
      </c>
    </row>
    <row r="1576" spans="21:23">
      <c r="U1576" s="37">
        <v>45852</v>
      </c>
      <c r="V1576" t="s">
        <v>3878</v>
      </c>
      <c r="W1576" s="37">
        <v>45852</v>
      </c>
    </row>
    <row r="1577" spans="21:23">
      <c r="U1577" s="37">
        <v>45853</v>
      </c>
      <c r="V1577" t="s">
        <v>3879</v>
      </c>
      <c r="W1577" s="37">
        <v>45853</v>
      </c>
    </row>
    <row r="1578" spans="21:23">
      <c r="U1578" s="37">
        <v>45854</v>
      </c>
      <c r="V1578" t="s">
        <v>3880</v>
      </c>
      <c r="W1578" s="37">
        <v>45854</v>
      </c>
    </row>
    <row r="1579" spans="21:23">
      <c r="U1579" s="37">
        <v>45855</v>
      </c>
      <c r="V1579" t="s">
        <v>3881</v>
      </c>
      <c r="W1579" s="37">
        <v>45855</v>
      </c>
    </row>
    <row r="1580" spans="21:23">
      <c r="U1580" s="37">
        <v>45856</v>
      </c>
      <c r="V1580" t="s">
        <v>3882</v>
      </c>
      <c r="W1580" s="37">
        <v>45856</v>
      </c>
    </row>
    <row r="1581" spans="21:23">
      <c r="U1581" s="37">
        <v>45857</v>
      </c>
      <c r="V1581" t="s">
        <v>3883</v>
      </c>
      <c r="W1581" s="37">
        <v>45857</v>
      </c>
    </row>
    <row r="1582" spans="21:23">
      <c r="U1582" s="37">
        <v>45858</v>
      </c>
      <c r="V1582" t="s">
        <v>3884</v>
      </c>
      <c r="W1582" s="37">
        <v>45858</v>
      </c>
    </row>
    <row r="1583" spans="21:23">
      <c r="U1583" s="37">
        <v>45859</v>
      </c>
      <c r="V1583" t="s">
        <v>3885</v>
      </c>
      <c r="W1583" s="37">
        <v>45859</v>
      </c>
    </row>
    <row r="1584" spans="21:23">
      <c r="U1584" s="37">
        <v>45860</v>
      </c>
      <c r="V1584" t="s">
        <v>3886</v>
      </c>
      <c r="W1584" s="37">
        <v>45860</v>
      </c>
    </row>
    <row r="1585" spans="21:23">
      <c r="U1585" s="37">
        <v>45861</v>
      </c>
      <c r="V1585" t="s">
        <v>3887</v>
      </c>
      <c r="W1585" s="37">
        <v>45861</v>
      </c>
    </row>
    <row r="1586" spans="21:23">
      <c r="U1586" s="37">
        <v>45862</v>
      </c>
      <c r="V1586" t="s">
        <v>3888</v>
      </c>
      <c r="W1586" s="37">
        <v>45862</v>
      </c>
    </row>
    <row r="1587" spans="21:23">
      <c r="U1587" s="37">
        <v>45863</v>
      </c>
      <c r="V1587" t="s">
        <v>3889</v>
      </c>
      <c r="W1587" s="37">
        <v>45863</v>
      </c>
    </row>
    <row r="1588" spans="21:23">
      <c r="U1588" s="37">
        <v>45864</v>
      </c>
      <c r="V1588" t="s">
        <v>3890</v>
      </c>
      <c r="W1588" s="37">
        <v>45864</v>
      </c>
    </row>
    <row r="1589" spans="21:23">
      <c r="U1589" s="37">
        <v>45865</v>
      </c>
      <c r="V1589" t="s">
        <v>3891</v>
      </c>
      <c r="W1589" s="37">
        <v>45865</v>
      </c>
    </row>
    <row r="1590" spans="21:23">
      <c r="U1590" s="37">
        <v>45866</v>
      </c>
      <c r="V1590" t="s">
        <v>3892</v>
      </c>
      <c r="W1590" s="37">
        <v>45866</v>
      </c>
    </row>
    <row r="1591" spans="21:23">
      <c r="U1591" s="37">
        <v>45867</v>
      </c>
      <c r="V1591" t="s">
        <v>3893</v>
      </c>
      <c r="W1591" s="37">
        <v>45867</v>
      </c>
    </row>
    <row r="1592" spans="21:23">
      <c r="U1592" s="37">
        <v>45868</v>
      </c>
      <c r="V1592" t="s">
        <v>3894</v>
      </c>
      <c r="W1592" s="37">
        <v>45868</v>
      </c>
    </row>
    <row r="1593" spans="21:23">
      <c r="U1593" s="37">
        <v>45869</v>
      </c>
      <c r="V1593" t="s">
        <v>3895</v>
      </c>
      <c r="W1593" s="37">
        <v>45869</v>
      </c>
    </row>
    <row r="1594" spans="21:23">
      <c r="U1594" s="37">
        <v>45870</v>
      </c>
      <c r="V1594" t="s">
        <v>3896</v>
      </c>
      <c r="W1594" s="37">
        <v>45870</v>
      </c>
    </row>
    <row r="1595" spans="21:23">
      <c r="U1595" s="37">
        <v>45871</v>
      </c>
      <c r="V1595" t="s">
        <v>3897</v>
      </c>
      <c r="W1595" s="37">
        <v>45871</v>
      </c>
    </row>
    <row r="1596" spans="21:23">
      <c r="U1596" s="37">
        <v>45872</v>
      </c>
      <c r="V1596" t="s">
        <v>3898</v>
      </c>
      <c r="W1596" s="37">
        <v>45872</v>
      </c>
    </row>
    <row r="1597" spans="21:23">
      <c r="U1597" s="37">
        <v>45873</v>
      </c>
      <c r="V1597" t="s">
        <v>3899</v>
      </c>
      <c r="W1597" s="37">
        <v>45873</v>
      </c>
    </row>
    <row r="1598" spans="21:23">
      <c r="U1598" s="37">
        <v>45874</v>
      </c>
      <c r="V1598" t="s">
        <v>3900</v>
      </c>
      <c r="W1598" s="37">
        <v>45874</v>
      </c>
    </row>
    <row r="1599" spans="21:23">
      <c r="U1599" s="37">
        <v>45875</v>
      </c>
      <c r="V1599" t="s">
        <v>3901</v>
      </c>
      <c r="W1599" s="37">
        <v>45875</v>
      </c>
    </row>
    <row r="1600" spans="21:23">
      <c r="U1600" s="37">
        <v>45876</v>
      </c>
      <c r="V1600" t="s">
        <v>3902</v>
      </c>
      <c r="W1600" s="37">
        <v>45876</v>
      </c>
    </row>
    <row r="1601" spans="21:23">
      <c r="U1601" s="37">
        <v>45877</v>
      </c>
      <c r="V1601" t="s">
        <v>3903</v>
      </c>
      <c r="W1601" s="37">
        <v>45877</v>
      </c>
    </row>
    <row r="1602" spans="21:23">
      <c r="U1602" s="37">
        <v>45878</v>
      </c>
      <c r="V1602" t="s">
        <v>3904</v>
      </c>
      <c r="W1602" s="37">
        <v>45878</v>
      </c>
    </row>
    <row r="1603" spans="21:23">
      <c r="U1603" s="37">
        <v>45879</v>
      </c>
      <c r="V1603" t="s">
        <v>3905</v>
      </c>
      <c r="W1603" s="37">
        <v>45879</v>
      </c>
    </row>
    <row r="1604" spans="21:23">
      <c r="U1604" s="37">
        <v>45880</v>
      </c>
      <c r="V1604" t="s">
        <v>3906</v>
      </c>
      <c r="W1604" s="37">
        <v>45880</v>
      </c>
    </row>
    <row r="1605" spans="21:23">
      <c r="U1605" s="37">
        <v>45881</v>
      </c>
      <c r="V1605" t="s">
        <v>3907</v>
      </c>
      <c r="W1605" s="37">
        <v>45881</v>
      </c>
    </row>
    <row r="1606" spans="21:23">
      <c r="U1606" s="37">
        <v>45882</v>
      </c>
      <c r="V1606" t="s">
        <v>3908</v>
      </c>
      <c r="W1606" s="37">
        <v>45882</v>
      </c>
    </row>
    <row r="1607" spans="21:23">
      <c r="U1607" s="37">
        <v>45883</v>
      </c>
      <c r="V1607" t="s">
        <v>3909</v>
      </c>
      <c r="W1607" s="37">
        <v>45883</v>
      </c>
    </row>
    <row r="1608" spans="21:23">
      <c r="U1608" s="37">
        <v>45884</v>
      </c>
      <c r="V1608" t="s">
        <v>3910</v>
      </c>
      <c r="W1608" s="37">
        <v>45884</v>
      </c>
    </row>
    <row r="1609" spans="21:23">
      <c r="U1609" s="37">
        <v>45885</v>
      </c>
      <c r="V1609" t="s">
        <v>3911</v>
      </c>
      <c r="W1609" s="37">
        <v>45885</v>
      </c>
    </row>
    <row r="1610" spans="21:23">
      <c r="U1610" s="37">
        <v>45886</v>
      </c>
      <c r="V1610" t="s">
        <v>3912</v>
      </c>
      <c r="W1610" s="37">
        <v>45886</v>
      </c>
    </row>
    <row r="1611" spans="21:23">
      <c r="U1611" s="37">
        <v>45887</v>
      </c>
      <c r="V1611" t="s">
        <v>3913</v>
      </c>
      <c r="W1611" s="37">
        <v>45887</v>
      </c>
    </row>
    <row r="1612" spans="21:23">
      <c r="U1612" s="37">
        <v>45888</v>
      </c>
      <c r="V1612" t="s">
        <v>3914</v>
      </c>
      <c r="W1612" s="37">
        <v>45888</v>
      </c>
    </row>
    <row r="1613" spans="21:23">
      <c r="U1613" s="37">
        <v>45889</v>
      </c>
      <c r="V1613" t="s">
        <v>3915</v>
      </c>
      <c r="W1613" s="37">
        <v>45889</v>
      </c>
    </row>
    <row r="1614" spans="21:23">
      <c r="U1614" s="37">
        <v>45890</v>
      </c>
      <c r="V1614" t="s">
        <v>3916</v>
      </c>
      <c r="W1614" s="37">
        <v>45890</v>
      </c>
    </row>
    <row r="1615" spans="21:23">
      <c r="U1615" s="37">
        <v>45891</v>
      </c>
      <c r="V1615" t="s">
        <v>3917</v>
      </c>
      <c r="W1615" s="37">
        <v>45891</v>
      </c>
    </row>
    <row r="1616" spans="21:23">
      <c r="U1616" s="37">
        <v>45892</v>
      </c>
      <c r="V1616" t="s">
        <v>3918</v>
      </c>
      <c r="W1616" s="37">
        <v>45892</v>
      </c>
    </row>
    <row r="1617" spans="21:23">
      <c r="U1617" s="37">
        <v>45893</v>
      </c>
      <c r="V1617" t="s">
        <v>3919</v>
      </c>
      <c r="W1617" s="37">
        <v>45893</v>
      </c>
    </row>
    <row r="1618" spans="21:23">
      <c r="U1618" s="37">
        <v>45894</v>
      </c>
      <c r="V1618" t="s">
        <v>3920</v>
      </c>
      <c r="W1618" s="37">
        <v>45894</v>
      </c>
    </row>
    <row r="1619" spans="21:23">
      <c r="U1619" s="37">
        <v>45895</v>
      </c>
      <c r="V1619" t="s">
        <v>3921</v>
      </c>
      <c r="W1619" s="37">
        <v>45895</v>
      </c>
    </row>
    <row r="1620" spans="21:23">
      <c r="U1620" s="37">
        <v>45896</v>
      </c>
      <c r="V1620" t="s">
        <v>3922</v>
      </c>
      <c r="W1620" s="37">
        <v>45896</v>
      </c>
    </row>
    <row r="1621" spans="21:23">
      <c r="U1621" s="37">
        <v>45897</v>
      </c>
      <c r="V1621" t="s">
        <v>3923</v>
      </c>
      <c r="W1621" s="37">
        <v>45897</v>
      </c>
    </row>
    <row r="1622" spans="21:23">
      <c r="U1622" s="37">
        <v>45898</v>
      </c>
      <c r="V1622" t="s">
        <v>3924</v>
      </c>
      <c r="W1622" s="37">
        <v>45898</v>
      </c>
    </row>
    <row r="1623" spans="21:23">
      <c r="U1623" s="37">
        <v>45899</v>
      </c>
      <c r="V1623" t="s">
        <v>3925</v>
      </c>
      <c r="W1623" s="37">
        <v>45899</v>
      </c>
    </row>
    <row r="1624" spans="21:23">
      <c r="U1624" s="37">
        <v>45900</v>
      </c>
      <c r="V1624" t="s">
        <v>3926</v>
      </c>
      <c r="W1624" s="37">
        <v>45900</v>
      </c>
    </row>
    <row r="1625" spans="21:23">
      <c r="U1625" s="37">
        <v>45901</v>
      </c>
      <c r="V1625" t="s">
        <v>3927</v>
      </c>
      <c r="W1625" s="37">
        <v>45901</v>
      </c>
    </row>
    <row r="1626" spans="21:23">
      <c r="U1626" s="37">
        <v>45902</v>
      </c>
      <c r="V1626" t="s">
        <v>3928</v>
      </c>
      <c r="W1626" s="37">
        <v>45902</v>
      </c>
    </row>
    <row r="1627" spans="21:23">
      <c r="U1627" s="37">
        <v>45903</v>
      </c>
      <c r="V1627" t="s">
        <v>3929</v>
      </c>
      <c r="W1627" s="37">
        <v>45903</v>
      </c>
    </row>
    <row r="1628" spans="21:23">
      <c r="U1628" s="37">
        <v>45904</v>
      </c>
      <c r="V1628" t="s">
        <v>3930</v>
      </c>
      <c r="W1628" s="37">
        <v>45904</v>
      </c>
    </row>
    <row r="1629" spans="21:23">
      <c r="U1629" s="37">
        <v>45905</v>
      </c>
      <c r="V1629" t="s">
        <v>3931</v>
      </c>
      <c r="W1629" s="37">
        <v>45905</v>
      </c>
    </row>
    <row r="1630" spans="21:23">
      <c r="U1630" s="37">
        <v>45906</v>
      </c>
      <c r="V1630" t="s">
        <v>3932</v>
      </c>
      <c r="W1630" s="37">
        <v>45906</v>
      </c>
    </row>
    <row r="1631" spans="21:23">
      <c r="U1631" s="37">
        <v>45907</v>
      </c>
      <c r="V1631" t="s">
        <v>3933</v>
      </c>
      <c r="W1631" s="37">
        <v>45907</v>
      </c>
    </row>
    <row r="1632" spans="21:23">
      <c r="U1632" s="37">
        <v>45908</v>
      </c>
      <c r="V1632" t="s">
        <v>3934</v>
      </c>
      <c r="W1632" s="37">
        <v>45908</v>
      </c>
    </row>
    <row r="1633" spans="21:23">
      <c r="U1633" s="37">
        <v>45909</v>
      </c>
      <c r="V1633" t="s">
        <v>3935</v>
      </c>
      <c r="W1633" s="37">
        <v>45909</v>
      </c>
    </row>
    <row r="1634" spans="21:23">
      <c r="U1634" s="37">
        <v>45910</v>
      </c>
      <c r="V1634" t="s">
        <v>3936</v>
      </c>
      <c r="W1634" s="37">
        <v>45910</v>
      </c>
    </row>
    <row r="1635" spans="21:23">
      <c r="U1635" s="37">
        <v>45911</v>
      </c>
      <c r="V1635" t="s">
        <v>3937</v>
      </c>
      <c r="W1635" s="37">
        <v>45911</v>
      </c>
    </row>
    <row r="1636" spans="21:23">
      <c r="U1636" s="37">
        <v>45912</v>
      </c>
      <c r="V1636" t="s">
        <v>3938</v>
      </c>
      <c r="W1636" s="37">
        <v>45912</v>
      </c>
    </row>
    <row r="1637" spans="21:23">
      <c r="U1637" s="37">
        <v>45913</v>
      </c>
      <c r="V1637" t="s">
        <v>3939</v>
      </c>
      <c r="W1637" s="37">
        <v>45913</v>
      </c>
    </row>
    <row r="1638" spans="21:23">
      <c r="U1638" s="37">
        <v>45914</v>
      </c>
      <c r="V1638" t="s">
        <v>3940</v>
      </c>
      <c r="W1638" s="37">
        <v>45914</v>
      </c>
    </row>
    <row r="1639" spans="21:23">
      <c r="U1639" s="37">
        <v>45915</v>
      </c>
      <c r="V1639" t="s">
        <v>3941</v>
      </c>
      <c r="W1639" s="37">
        <v>45915</v>
      </c>
    </row>
    <row r="1640" spans="21:23">
      <c r="U1640" s="37">
        <v>45916</v>
      </c>
      <c r="V1640" t="s">
        <v>3942</v>
      </c>
      <c r="W1640" s="37">
        <v>45916</v>
      </c>
    </row>
    <row r="1641" spans="21:23">
      <c r="U1641" s="37">
        <v>45917</v>
      </c>
      <c r="V1641" t="s">
        <v>3943</v>
      </c>
      <c r="W1641" s="37">
        <v>45917</v>
      </c>
    </row>
    <row r="1642" spans="21:23">
      <c r="U1642" s="37">
        <v>45918</v>
      </c>
      <c r="V1642" t="s">
        <v>3944</v>
      </c>
      <c r="W1642" s="37">
        <v>45918</v>
      </c>
    </row>
    <row r="1643" spans="21:23">
      <c r="U1643" s="37">
        <v>45919</v>
      </c>
      <c r="V1643" t="s">
        <v>3945</v>
      </c>
      <c r="W1643" s="37">
        <v>45919</v>
      </c>
    </row>
    <row r="1644" spans="21:23">
      <c r="U1644" s="37">
        <v>45920</v>
      </c>
      <c r="V1644" t="s">
        <v>3946</v>
      </c>
      <c r="W1644" s="37">
        <v>45920</v>
      </c>
    </row>
    <row r="1645" spans="21:23">
      <c r="U1645" s="37">
        <v>45921</v>
      </c>
      <c r="V1645" t="s">
        <v>3947</v>
      </c>
      <c r="W1645" s="37">
        <v>45921</v>
      </c>
    </row>
    <row r="1646" spans="21:23">
      <c r="U1646" s="37">
        <v>45922</v>
      </c>
      <c r="V1646" t="s">
        <v>3948</v>
      </c>
      <c r="W1646" s="37">
        <v>45922</v>
      </c>
    </row>
    <row r="1647" spans="21:23">
      <c r="U1647" s="37">
        <v>45923</v>
      </c>
      <c r="V1647" t="s">
        <v>3949</v>
      </c>
      <c r="W1647" s="37">
        <v>45923</v>
      </c>
    </row>
    <row r="1648" spans="21:23">
      <c r="U1648" s="37">
        <v>45924</v>
      </c>
      <c r="V1648" t="s">
        <v>4350</v>
      </c>
      <c r="W1648" s="37">
        <v>45924</v>
      </c>
    </row>
    <row r="1649" spans="21:23">
      <c r="U1649" s="37">
        <v>45925</v>
      </c>
      <c r="V1649" t="s">
        <v>4351</v>
      </c>
      <c r="W1649" s="37">
        <v>45925</v>
      </c>
    </row>
    <row r="1650" spans="21:23">
      <c r="U1650" s="37">
        <v>45926</v>
      </c>
      <c r="V1650" t="s">
        <v>4352</v>
      </c>
      <c r="W1650" s="37">
        <v>45926</v>
      </c>
    </row>
    <row r="1651" spans="21:23">
      <c r="U1651" s="37">
        <v>45927</v>
      </c>
      <c r="V1651" t="s">
        <v>4353</v>
      </c>
      <c r="W1651" s="37">
        <v>45927</v>
      </c>
    </row>
    <row r="1652" spans="21:23">
      <c r="U1652" s="37">
        <v>45928</v>
      </c>
      <c r="V1652" t="s">
        <v>4354</v>
      </c>
      <c r="W1652" s="37">
        <v>45928</v>
      </c>
    </row>
    <row r="1653" spans="21:23">
      <c r="U1653" s="37">
        <v>45929</v>
      </c>
      <c r="V1653" t="s">
        <v>4355</v>
      </c>
      <c r="W1653" s="37">
        <v>45929</v>
      </c>
    </row>
    <row r="1654" spans="21:23">
      <c r="U1654" s="37">
        <v>45930</v>
      </c>
      <c r="V1654" t="s">
        <v>4356</v>
      </c>
      <c r="W1654" s="37">
        <v>45930</v>
      </c>
    </row>
    <row r="1655" spans="21:23">
      <c r="U1655" s="37">
        <v>45931</v>
      </c>
      <c r="V1655" t="s">
        <v>4357</v>
      </c>
      <c r="W1655" s="37">
        <v>45931</v>
      </c>
    </row>
    <row r="1656" spans="21:23">
      <c r="U1656" s="37">
        <v>45932</v>
      </c>
      <c r="V1656" t="s">
        <v>4358</v>
      </c>
      <c r="W1656" s="37">
        <v>45932</v>
      </c>
    </row>
    <row r="1657" spans="21:23">
      <c r="U1657" s="37">
        <v>45933</v>
      </c>
      <c r="V1657" t="s">
        <v>4359</v>
      </c>
      <c r="W1657" s="37">
        <v>45933</v>
      </c>
    </row>
    <row r="1658" spans="21:23">
      <c r="U1658" s="37">
        <v>45934</v>
      </c>
      <c r="V1658" t="s">
        <v>4360</v>
      </c>
      <c r="W1658" s="37">
        <v>45934</v>
      </c>
    </row>
    <row r="1659" spans="21:23">
      <c r="U1659" s="37">
        <v>45935</v>
      </c>
      <c r="V1659" t="s">
        <v>4361</v>
      </c>
      <c r="W1659" s="37">
        <v>45935</v>
      </c>
    </row>
    <row r="1660" spans="21:23">
      <c r="U1660" s="37">
        <v>45936</v>
      </c>
      <c r="V1660" t="s">
        <v>4362</v>
      </c>
      <c r="W1660" s="37">
        <v>45936</v>
      </c>
    </row>
    <row r="1661" spans="21:23">
      <c r="U1661" s="37">
        <v>45937</v>
      </c>
      <c r="V1661" t="s">
        <v>4363</v>
      </c>
      <c r="W1661" s="37">
        <v>45937</v>
      </c>
    </row>
    <row r="1662" spans="21:23">
      <c r="U1662" s="37">
        <v>45938</v>
      </c>
      <c r="V1662" t="s">
        <v>4364</v>
      </c>
      <c r="W1662" s="37">
        <v>45938</v>
      </c>
    </row>
    <row r="1663" spans="21:23">
      <c r="U1663" s="37">
        <v>45939</v>
      </c>
      <c r="V1663" t="s">
        <v>4365</v>
      </c>
      <c r="W1663" s="37">
        <v>45939</v>
      </c>
    </row>
    <row r="1664" spans="21:23">
      <c r="U1664" s="37">
        <v>45940</v>
      </c>
      <c r="V1664" t="s">
        <v>4366</v>
      </c>
      <c r="W1664" s="37">
        <v>45940</v>
      </c>
    </row>
    <row r="1665" spans="21:23">
      <c r="U1665" s="37">
        <v>45941</v>
      </c>
      <c r="V1665" t="s">
        <v>4367</v>
      </c>
      <c r="W1665" s="37">
        <v>45941</v>
      </c>
    </row>
    <row r="1666" spans="21:23">
      <c r="U1666" s="37">
        <v>45942</v>
      </c>
      <c r="V1666" t="s">
        <v>4368</v>
      </c>
      <c r="W1666" s="37">
        <v>45942</v>
      </c>
    </row>
    <row r="1667" spans="21:23">
      <c r="U1667" s="37">
        <v>45943</v>
      </c>
      <c r="V1667" t="s">
        <v>4369</v>
      </c>
      <c r="W1667" s="37">
        <v>45943</v>
      </c>
    </row>
    <row r="1668" spans="21:23">
      <c r="U1668" s="37">
        <v>45944</v>
      </c>
      <c r="V1668" t="s">
        <v>4370</v>
      </c>
      <c r="W1668" s="37">
        <v>45944</v>
      </c>
    </row>
    <row r="1669" spans="21:23">
      <c r="U1669" s="37">
        <v>45945</v>
      </c>
      <c r="V1669" t="s">
        <v>4371</v>
      </c>
      <c r="W1669" s="37">
        <v>45945</v>
      </c>
    </row>
    <row r="1670" spans="21:23">
      <c r="U1670" s="37">
        <v>45946</v>
      </c>
      <c r="V1670" t="s">
        <v>4372</v>
      </c>
      <c r="W1670" s="37">
        <v>45946</v>
      </c>
    </row>
    <row r="1671" spans="21:23">
      <c r="U1671" s="37">
        <v>45947</v>
      </c>
      <c r="V1671" t="s">
        <v>4373</v>
      </c>
      <c r="W1671" s="37">
        <v>45947</v>
      </c>
    </row>
    <row r="1672" spans="21:23">
      <c r="U1672" s="37">
        <v>45948</v>
      </c>
      <c r="V1672" t="s">
        <v>4374</v>
      </c>
      <c r="W1672" s="37">
        <v>45948</v>
      </c>
    </row>
    <row r="1673" spans="21:23">
      <c r="U1673" s="37">
        <v>45949</v>
      </c>
      <c r="V1673" t="s">
        <v>4375</v>
      </c>
      <c r="W1673" s="37">
        <v>45949</v>
      </c>
    </row>
    <row r="1674" spans="21:23">
      <c r="U1674" s="37">
        <v>45950</v>
      </c>
      <c r="V1674" t="s">
        <v>4376</v>
      </c>
      <c r="W1674" s="37">
        <v>45950</v>
      </c>
    </row>
    <row r="1675" spans="21:23">
      <c r="U1675" s="37">
        <v>45951</v>
      </c>
      <c r="V1675" t="s">
        <v>4377</v>
      </c>
      <c r="W1675" s="37">
        <v>45951</v>
      </c>
    </row>
    <row r="1676" spans="21:23">
      <c r="U1676" s="37">
        <v>45952</v>
      </c>
      <c r="V1676" t="s">
        <v>4378</v>
      </c>
      <c r="W1676" s="37">
        <v>45952</v>
      </c>
    </row>
    <row r="1677" spans="21:23">
      <c r="U1677" s="37">
        <v>45953</v>
      </c>
      <c r="V1677" t="s">
        <v>4379</v>
      </c>
      <c r="W1677" s="37">
        <v>45953</v>
      </c>
    </row>
    <row r="1678" spans="21:23">
      <c r="U1678" s="37">
        <v>45954</v>
      </c>
      <c r="V1678" t="s">
        <v>4380</v>
      </c>
      <c r="W1678" s="37">
        <v>45954</v>
      </c>
    </row>
    <row r="1679" spans="21:23">
      <c r="U1679" s="37">
        <v>45955</v>
      </c>
      <c r="V1679" t="s">
        <v>4381</v>
      </c>
      <c r="W1679" s="37">
        <v>45955</v>
      </c>
    </row>
    <row r="1680" spans="21:23">
      <c r="U1680" s="37">
        <v>45956</v>
      </c>
      <c r="V1680" t="s">
        <v>4382</v>
      </c>
      <c r="W1680" s="37">
        <v>45956</v>
      </c>
    </row>
    <row r="1681" spans="21:23">
      <c r="U1681" s="37">
        <v>45957</v>
      </c>
      <c r="V1681" t="s">
        <v>4383</v>
      </c>
      <c r="W1681" s="37">
        <v>45957</v>
      </c>
    </row>
    <row r="1682" spans="21:23">
      <c r="U1682" s="37">
        <v>45958</v>
      </c>
      <c r="V1682" t="s">
        <v>4384</v>
      </c>
      <c r="W1682" s="37">
        <v>45958</v>
      </c>
    </row>
    <row r="1683" spans="21:23">
      <c r="U1683" s="37">
        <v>45959</v>
      </c>
      <c r="V1683" t="s">
        <v>4385</v>
      </c>
      <c r="W1683" s="37">
        <v>45959</v>
      </c>
    </row>
    <row r="1684" spans="21:23">
      <c r="U1684" s="37">
        <v>45960</v>
      </c>
      <c r="V1684" t="s">
        <v>4386</v>
      </c>
      <c r="W1684" s="37">
        <v>45960</v>
      </c>
    </row>
    <row r="1685" spans="21:23">
      <c r="U1685" s="37">
        <v>45961</v>
      </c>
      <c r="V1685" t="s">
        <v>4387</v>
      </c>
      <c r="W1685" s="37">
        <v>45961</v>
      </c>
    </row>
    <row r="1686" spans="21:23">
      <c r="U1686" s="37">
        <v>45962</v>
      </c>
      <c r="V1686" t="s">
        <v>4388</v>
      </c>
      <c r="W1686" s="37">
        <v>45962</v>
      </c>
    </row>
    <row r="1687" spans="21:23">
      <c r="U1687" s="37">
        <v>45963</v>
      </c>
      <c r="V1687" t="s">
        <v>4389</v>
      </c>
      <c r="W1687" s="37">
        <v>45963</v>
      </c>
    </row>
    <row r="1688" spans="21:23">
      <c r="U1688" s="37">
        <v>45964</v>
      </c>
      <c r="V1688" t="s">
        <v>4390</v>
      </c>
      <c r="W1688" s="37">
        <v>45964</v>
      </c>
    </row>
    <row r="1689" spans="21:23">
      <c r="U1689" s="37">
        <v>45965</v>
      </c>
      <c r="V1689" t="s">
        <v>4391</v>
      </c>
      <c r="W1689" s="37">
        <v>45965</v>
      </c>
    </row>
    <row r="1690" spans="21:23">
      <c r="U1690" s="37">
        <v>45966</v>
      </c>
      <c r="V1690" t="s">
        <v>4392</v>
      </c>
      <c r="W1690" s="37">
        <v>45966</v>
      </c>
    </row>
    <row r="1691" spans="21:23">
      <c r="U1691" s="37">
        <v>45967</v>
      </c>
      <c r="V1691" t="s">
        <v>4393</v>
      </c>
      <c r="W1691" s="37">
        <v>45967</v>
      </c>
    </row>
    <row r="1692" spans="21:23">
      <c r="U1692" s="37">
        <v>45968</v>
      </c>
      <c r="V1692" t="s">
        <v>4394</v>
      </c>
      <c r="W1692" s="37">
        <v>45968</v>
      </c>
    </row>
    <row r="1693" spans="21:23">
      <c r="U1693" s="37">
        <v>45969</v>
      </c>
      <c r="V1693" t="s">
        <v>4395</v>
      </c>
      <c r="W1693" s="37">
        <v>45969</v>
      </c>
    </row>
    <row r="1694" spans="21:23">
      <c r="U1694" s="37">
        <v>45970</v>
      </c>
      <c r="V1694" t="s">
        <v>4396</v>
      </c>
      <c r="W1694" s="37">
        <v>45970</v>
      </c>
    </row>
    <row r="1695" spans="21:23">
      <c r="U1695" s="37">
        <v>45971</v>
      </c>
      <c r="V1695" t="s">
        <v>4397</v>
      </c>
      <c r="W1695" s="37">
        <v>45971</v>
      </c>
    </row>
    <row r="1696" spans="21:23">
      <c r="U1696" s="37">
        <v>45972</v>
      </c>
      <c r="V1696" t="s">
        <v>4398</v>
      </c>
      <c r="W1696" s="37">
        <v>45972</v>
      </c>
    </row>
    <row r="1697" spans="21:23">
      <c r="U1697" s="37">
        <v>45973</v>
      </c>
      <c r="V1697" t="s">
        <v>4399</v>
      </c>
      <c r="W1697" s="37">
        <v>45973</v>
      </c>
    </row>
    <row r="1698" spans="21:23">
      <c r="U1698" s="37">
        <v>45974</v>
      </c>
      <c r="V1698" t="s">
        <v>4400</v>
      </c>
      <c r="W1698" s="37">
        <v>45974</v>
      </c>
    </row>
    <row r="1699" spans="21:23">
      <c r="U1699" s="37">
        <v>45975</v>
      </c>
      <c r="V1699" t="s">
        <v>4401</v>
      </c>
      <c r="W1699" s="37">
        <v>45975</v>
      </c>
    </row>
    <row r="1700" spans="21:23">
      <c r="U1700" s="37">
        <v>45976</v>
      </c>
      <c r="V1700" t="s">
        <v>4402</v>
      </c>
      <c r="W1700" s="37">
        <v>45976</v>
      </c>
    </row>
    <row r="1701" spans="21:23">
      <c r="U1701" s="37">
        <v>45977</v>
      </c>
      <c r="V1701" t="s">
        <v>4403</v>
      </c>
      <c r="W1701" s="37">
        <v>45977</v>
      </c>
    </row>
    <row r="1702" spans="21:23">
      <c r="U1702" s="37">
        <v>45978</v>
      </c>
      <c r="V1702" t="s">
        <v>4404</v>
      </c>
      <c r="W1702" s="37">
        <v>45978</v>
      </c>
    </row>
    <row r="1703" spans="21:23">
      <c r="U1703" s="37">
        <v>45979</v>
      </c>
      <c r="V1703" t="s">
        <v>4405</v>
      </c>
      <c r="W1703" s="37">
        <v>45979</v>
      </c>
    </row>
    <row r="1704" spans="21:23">
      <c r="U1704" s="37">
        <v>45980</v>
      </c>
      <c r="V1704" t="s">
        <v>4406</v>
      </c>
      <c r="W1704" s="37">
        <v>45980</v>
      </c>
    </row>
    <row r="1705" spans="21:23">
      <c r="U1705" s="37">
        <v>45981</v>
      </c>
      <c r="V1705" t="s">
        <v>4407</v>
      </c>
      <c r="W1705" s="37">
        <v>45981</v>
      </c>
    </row>
    <row r="1706" spans="21:23">
      <c r="U1706" s="37">
        <v>45982</v>
      </c>
      <c r="V1706" t="s">
        <v>4408</v>
      </c>
      <c r="W1706" s="37">
        <v>45982</v>
      </c>
    </row>
    <row r="1707" spans="21:23">
      <c r="U1707" s="37">
        <v>45983</v>
      </c>
      <c r="V1707" t="s">
        <v>4409</v>
      </c>
      <c r="W1707" s="37">
        <v>45983</v>
      </c>
    </row>
    <row r="1708" spans="21:23">
      <c r="U1708" s="37">
        <v>45984</v>
      </c>
      <c r="V1708" t="s">
        <v>4410</v>
      </c>
      <c r="W1708" s="37">
        <v>45984</v>
      </c>
    </row>
    <row r="1709" spans="21:23">
      <c r="U1709" s="37">
        <v>45985</v>
      </c>
      <c r="V1709" t="s">
        <v>4411</v>
      </c>
      <c r="W1709" s="37">
        <v>45985</v>
      </c>
    </row>
    <row r="1710" spans="21:23">
      <c r="U1710" s="37">
        <v>45986</v>
      </c>
      <c r="V1710" t="s">
        <v>4412</v>
      </c>
      <c r="W1710" s="37">
        <v>45986</v>
      </c>
    </row>
    <row r="1711" spans="21:23">
      <c r="U1711" s="37">
        <v>45987</v>
      </c>
      <c r="V1711" t="s">
        <v>4413</v>
      </c>
      <c r="W1711" s="37">
        <v>45987</v>
      </c>
    </row>
    <row r="1712" spans="21:23">
      <c r="U1712" s="37">
        <v>45988</v>
      </c>
      <c r="V1712" t="s">
        <v>4414</v>
      </c>
      <c r="W1712" s="37">
        <v>45988</v>
      </c>
    </row>
    <row r="1713" spans="21:23">
      <c r="U1713" s="37">
        <v>45989</v>
      </c>
      <c r="V1713" t="s">
        <v>4415</v>
      </c>
      <c r="W1713" s="37">
        <v>45989</v>
      </c>
    </row>
    <row r="1714" spans="21:23">
      <c r="U1714" s="37">
        <v>45990</v>
      </c>
      <c r="V1714" t="s">
        <v>4416</v>
      </c>
      <c r="W1714" s="37">
        <v>45990</v>
      </c>
    </row>
    <row r="1715" spans="21:23">
      <c r="U1715" s="37">
        <v>45991</v>
      </c>
      <c r="V1715" t="s">
        <v>4417</v>
      </c>
      <c r="W1715" s="37">
        <v>45991</v>
      </c>
    </row>
    <row r="1716" spans="21:23">
      <c r="U1716" s="37">
        <v>45992</v>
      </c>
      <c r="V1716" t="s">
        <v>4418</v>
      </c>
      <c r="W1716" s="37">
        <v>45992</v>
      </c>
    </row>
    <row r="1717" spans="21:23">
      <c r="U1717" s="37">
        <v>45993</v>
      </c>
      <c r="V1717" t="s">
        <v>4419</v>
      </c>
      <c r="W1717" s="37">
        <v>45993</v>
      </c>
    </row>
    <row r="1718" spans="21:23">
      <c r="U1718" s="37">
        <v>45994</v>
      </c>
      <c r="V1718" t="s">
        <v>4420</v>
      </c>
      <c r="W1718" s="37">
        <v>45994</v>
      </c>
    </row>
    <row r="1719" spans="21:23">
      <c r="U1719" s="37">
        <v>45995</v>
      </c>
      <c r="V1719" t="s">
        <v>4421</v>
      </c>
      <c r="W1719" s="37">
        <v>45995</v>
      </c>
    </row>
    <row r="1720" spans="21:23">
      <c r="U1720" s="37">
        <v>45996</v>
      </c>
      <c r="V1720" t="s">
        <v>4422</v>
      </c>
      <c r="W1720" s="37">
        <v>45996</v>
      </c>
    </row>
    <row r="1721" spans="21:23">
      <c r="U1721" s="37">
        <v>45997</v>
      </c>
      <c r="V1721" t="s">
        <v>4423</v>
      </c>
      <c r="W1721" s="37">
        <v>45997</v>
      </c>
    </row>
    <row r="1722" spans="21:23">
      <c r="U1722" s="37">
        <v>45998</v>
      </c>
      <c r="V1722" t="s">
        <v>4424</v>
      </c>
      <c r="W1722" s="37">
        <v>45998</v>
      </c>
    </row>
    <row r="1723" spans="21:23">
      <c r="U1723" s="37">
        <v>45999</v>
      </c>
      <c r="V1723" t="s">
        <v>4425</v>
      </c>
      <c r="W1723" s="37">
        <v>45999</v>
      </c>
    </row>
    <row r="1724" spans="21:23">
      <c r="U1724" s="37">
        <v>46000</v>
      </c>
      <c r="V1724" t="s">
        <v>4426</v>
      </c>
      <c r="W1724" s="37">
        <v>46000</v>
      </c>
    </row>
    <row r="1725" spans="21:23">
      <c r="U1725" s="37">
        <v>46001</v>
      </c>
      <c r="V1725" t="s">
        <v>4427</v>
      </c>
      <c r="W1725" s="37">
        <v>46001</v>
      </c>
    </row>
    <row r="1726" spans="21:23">
      <c r="U1726" s="37">
        <v>46002</v>
      </c>
      <c r="V1726" t="s">
        <v>4428</v>
      </c>
      <c r="W1726" s="37">
        <v>46002</v>
      </c>
    </row>
    <row r="1727" spans="21:23">
      <c r="U1727" s="37">
        <v>46003</v>
      </c>
      <c r="V1727" t="s">
        <v>4429</v>
      </c>
      <c r="W1727" s="37">
        <v>46003</v>
      </c>
    </row>
    <row r="1728" spans="21:23">
      <c r="U1728" s="37">
        <v>46004</v>
      </c>
      <c r="V1728" t="s">
        <v>4430</v>
      </c>
      <c r="W1728" s="37">
        <v>46004</v>
      </c>
    </row>
    <row r="1729" spans="21:23">
      <c r="U1729" s="37">
        <v>46005</v>
      </c>
      <c r="V1729" t="s">
        <v>4431</v>
      </c>
      <c r="W1729" s="37">
        <v>46005</v>
      </c>
    </row>
    <row r="1730" spans="21:23">
      <c r="U1730" s="37">
        <v>46006</v>
      </c>
      <c r="V1730" t="s">
        <v>4432</v>
      </c>
      <c r="W1730" s="37">
        <v>46006</v>
      </c>
    </row>
    <row r="1731" spans="21:23">
      <c r="U1731" s="37">
        <v>46007</v>
      </c>
      <c r="V1731" t="s">
        <v>4433</v>
      </c>
      <c r="W1731" s="37">
        <v>46007</v>
      </c>
    </row>
    <row r="1732" spans="21:23">
      <c r="U1732" s="37">
        <v>46008</v>
      </c>
      <c r="V1732" t="s">
        <v>4434</v>
      </c>
      <c r="W1732" s="37">
        <v>46008</v>
      </c>
    </row>
    <row r="1733" spans="21:23">
      <c r="U1733" s="37">
        <v>46009</v>
      </c>
      <c r="V1733" t="s">
        <v>4435</v>
      </c>
      <c r="W1733" s="37">
        <v>46009</v>
      </c>
    </row>
    <row r="1734" spans="21:23">
      <c r="U1734" s="37">
        <v>46010</v>
      </c>
      <c r="V1734" t="s">
        <v>4436</v>
      </c>
      <c r="W1734" s="37">
        <v>46010</v>
      </c>
    </row>
    <row r="1735" spans="21:23">
      <c r="U1735" s="37">
        <v>46011</v>
      </c>
      <c r="V1735" t="s">
        <v>4437</v>
      </c>
      <c r="W1735" s="37">
        <v>46011</v>
      </c>
    </row>
    <row r="1736" spans="21:23">
      <c r="U1736" s="37">
        <v>46012</v>
      </c>
      <c r="V1736" t="s">
        <v>4438</v>
      </c>
      <c r="W1736" s="37">
        <v>46012</v>
      </c>
    </row>
    <row r="1737" spans="21:23">
      <c r="U1737" s="37">
        <v>46013</v>
      </c>
      <c r="V1737" t="s">
        <v>4439</v>
      </c>
      <c r="W1737" s="37">
        <v>46013</v>
      </c>
    </row>
    <row r="1738" spans="21:23">
      <c r="U1738" s="37">
        <v>46014</v>
      </c>
      <c r="V1738" t="s">
        <v>4440</v>
      </c>
      <c r="W1738" s="37">
        <v>46014</v>
      </c>
    </row>
    <row r="1739" spans="21:23">
      <c r="U1739" s="37">
        <v>46015</v>
      </c>
      <c r="V1739" t="s">
        <v>4441</v>
      </c>
      <c r="W1739" s="37">
        <v>46015</v>
      </c>
    </row>
    <row r="1740" spans="21:23">
      <c r="U1740" s="37">
        <v>46016</v>
      </c>
      <c r="V1740" t="s">
        <v>4442</v>
      </c>
      <c r="W1740" s="37">
        <v>46016</v>
      </c>
    </row>
    <row r="1741" spans="21:23">
      <c r="U1741" s="37">
        <v>46017</v>
      </c>
      <c r="V1741" t="s">
        <v>4443</v>
      </c>
      <c r="W1741" s="37">
        <v>46017</v>
      </c>
    </row>
    <row r="1742" spans="21:23">
      <c r="U1742" s="37">
        <v>46018</v>
      </c>
      <c r="V1742" t="s">
        <v>4444</v>
      </c>
      <c r="W1742" s="37">
        <v>46018</v>
      </c>
    </row>
    <row r="1743" spans="21:23">
      <c r="U1743" s="37">
        <v>46019</v>
      </c>
      <c r="V1743" t="s">
        <v>4445</v>
      </c>
      <c r="W1743" s="37">
        <v>46019</v>
      </c>
    </row>
    <row r="1744" spans="21:23">
      <c r="U1744" s="37">
        <v>46020</v>
      </c>
      <c r="V1744" t="s">
        <v>4446</v>
      </c>
      <c r="W1744" s="37">
        <v>46020</v>
      </c>
    </row>
    <row r="1745" spans="21:23">
      <c r="U1745" s="37">
        <v>46021</v>
      </c>
      <c r="V1745" t="s">
        <v>4447</v>
      </c>
      <c r="W1745" s="37">
        <v>46021</v>
      </c>
    </row>
    <row r="1746" spans="21:23">
      <c r="U1746" s="37">
        <v>46022</v>
      </c>
      <c r="V1746" t="s">
        <v>4448</v>
      </c>
      <c r="W1746" s="37">
        <v>46022</v>
      </c>
    </row>
    <row r="1747" spans="21:23">
      <c r="U1747" s="37">
        <v>46023</v>
      </c>
      <c r="V1747" t="s">
        <v>4449</v>
      </c>
      <c r="W1747" s="37">
        <v>46023</v>
      </c>
    </row>
    <row r="1748" spans="21:23">
      <c r="U1748" s="37">
        <v>46024</v>
      </c>
      <c r="V1748" t="s">
        <v>4450</v>
      </c>
      <c r="W1748" s="37">
        <v>46024</v>
      </c>
    </row>
    <row r="1749" spans="21:23">
      <c r="U1749" s="37">
        <v>46025</v>
      </c>
      <c r="V1749" t="s">
        <v>4451</v>
      </c>
      <c r="W1749" s="37">
        <v>46025</v>
      </c>
    </row>
    <row r="1750" spans="21:23">
      <c r="U1750" s="37">
        <v>46026</v>
      </c>
      <c r="V1750" t="s">
        <v>4452</v>
      </c>
      <c r="W1750" s="37">
        <v>46026</v>
      </c>
    </row>
    <row r="1751" spans="21:23">
      <c r="U1751" s="37">
        <v>46027</v>
      </c>
      <c r="V1751" t="s">
        <v>4453</v>
      </c>
      <c r="W1751" s="37">
        <v>46027</v>
      </c>
    </row>
    <row r="1752" spans="21:23">
      <c r="U1752" s="37">
        <v>46028</v>
      </c>
      <c r="V1752" t="s">
        <v>4454</v>
      </c>
      <c r="W1752" s="37">
        <v>46028</v>
      </c>
    </row>
    <row r="1753" spans="21:23">
      <c r="U1753" s="37">
        <v>46029</v>
      </c>
      <c r="V1753" t="s">
        <v>4455</v>
      </c>
      <c r="W1753" s="37">
        <v>46029</v>
      </c>
    </row>
    <row r="1754" spans="21:23">
      <c r="U1754" s="37">
        <v>46030</v>
      </c>
      <c r="V1754" t="s">
        <v>4456</v>
      </c>
      <c r="W1754" s="37">
        <v>46030</v>
      </c>
    </row>
    <row r="1755" spans="21:23">
      <c r="U1755" s="37">
        <v>46031</v>
      </c>
      <c r="V1755" t="s">
        <v>4457</v>
      </c>
      <c r="W1755" s="37">
        <v>46031</v>
      </c>
    </row>
    <row r="1756" spans="21:23">
      <c r="U1756" s="37">
        <v>46032</v>
      </c>
      <c r="V1756" t="s">
        <v>4458</v>
      </c>
      <c r="W1756" s="37">
        <v>46032</v>
      </c>
    </row>
    <row r="1757" spans="21:23">
      <c r="U1757" s="37">
        <v>46033</v>
      </c>
      <c r="V1757" t="s">
        <v>4459</v>
      </c>
      <c r="W1757" s="37">
        <v>46033</v>
      </c>
    </row>
    <row r="1758" spans="21:23">
      <c r="U1758" s="37">
        <v>46034</v>
      </c>
      <c r="V1758" t="s">
        <v>4460</v>
      </c>
      <c r="W1758" s="37">
        <v>46034</v>
      </c>
    </row>
    <row r="1759" spans="21:23">
      <c r="U1759" s="37">
        <v>46035</v>
      </c>
      <c r="V1759" t="s">
        <v>4461</v>
      </c>
      <c r="W1759" s="37">
        <v>46035</v>
      </c>
    </row>
    <row r="1760" spans="21:23">
      <c r="U1760" s="37">
        <v>46036</v>
      </c>
      <c r="V1760" t="s">
        <v>4462</v>
      </c>
      <c r="W1760" s="37">
        <v>46036</v>
      </c>
    </row>
    <row r="1761" spans="21:23">
      <c r="U1761" s="37">
        <v>46037</v>
      </c>
      <c r="V1761" t="s">
        <v>4463</v>
      </c>
      <c r="W1761" s="37">
        <v>46037</v>
      </c>
    </row>
    <row r="1762" spans="21:23">
      <c r="U1762" s="37">
        <v>46038</v>
      </c>
      <c r="V1762" t="s">
        <v>4464</v>
      </c>
      <c r="W1762" s="37">
        <v>46038</v>
      </c>
    </row>
    <row r="1763" spans="21:23">
      <c r="U1763" s="37">
        <v>46039</v>
      </c>
      <c r="V1763" t="s">
        <v>4465</v>
      </c>
      <c r="W1763" s="37">
        <v>46039</v>
      </c>
    </row>
    <row r="1764" spans="21:23">
      <c r="U1764" s="37">
        <v>46040</v>
      </c>
      <c r="V1764" t="s">
        <v>4466</v>
      </c>
      <c r="W1764" s="37">
        <v>46040</v>
      </c>
    </row>
    <row r="1765" spans="21:23">
      <c r="U1765" s="37">
        <v>46041</v>
      </c>
      <c r="V1765" t="s">
        <v>4467</v>
      </c>
      <c r="W1765" s="37">
        <v>46041</v>
      </c>
    </row>
    <row r="1766" spans="21:23">
      <c r="U1766" s="37">
        <v>46042</v>
      </c>
      <c r="V1766" t="s">
        <v>4468</v>
      </c>
      <c r="W1766" s="37">
        <v>46042</v>
      </c>
    </row>
    <row r="1767" spans="21:23">
      <c r="U1767" s="37">
        <v>46043</v>
      </c>
      <c r="V1767" t="s">
        <v>4469</v>
      </c>
      <c r="W1767" s="37">
        <v>46043</v>
      </c>
    </row>
    <row r="1768" spans="21:23">
      <c r="U1768" s="37">
        <v>46044</v>
      </c>
      <c r="V1768" t="s">
        <v>4470</v>
      </c>
      <c r="W1768" s="37">
        <v>46044</v>
      </c>
    </row>
    <row r="1769" spans="21:23">
      <c r="U1769" s="37">
        <v>46045</v>
      </c>
      <c r="V1769" t="s">
        <v>4471</v>
      </c>
      <c r="W1769" s="37">
        <v>46045</v>
      </c>
    </row>
    <row r="1770" spans="21:23">
      <c r="U1770" s="37">
        <v>46046</v>
      </c>
      <c r="V1770" t="s">
        <v>4472</v>
      </c>
      <c r="W1770" s="37">
        <v>46046</v>
      </c>
    </row>
    <row r="1771" spans="21:23">
      <c r="U1771" s="37">
        <v>46047</v>
      </c>
      <c r="V1771" t="s">
        <v>4473</v>
      </c>
      <c r="W1771" s="37">
        <v>46047</v>
      </c>
    </row>
    <row r="1772" spans="21:23">
      <c r="U1772" s="37">
        <v>46048</v>
      </c>
      <c r="V1772" t="s">
        <v>4474</v>
      </c>
      <c r="W1772" s="37">
        <v>46048</v>
      </c>
    </row>
    <row r="1773" spans="21:23">
      <c r="U1773" s="37">
        <v>46049</v>
      </c>
      <c r="V1773" t="s">
        <v>4475</v>
      </c>
      <c r="W1773" s="37">
        <v>46049</v>
      </c>
    </row>
    <row r="1774" spans="21:23">
      <c r="U1774" s="37">
        <v>46050</v>
      </c>
      <c r="V1774" t="s">
        <v>4476</v>
      </c>
      <c r="W1774" s="37">
        <v>46050</v>
      </c>
    </row>
    <row r="1775" spans="21:23">
      <c r="U1775" s="37">
        <v>46051</v>
      </c>
      <c r="V1775" t="s">
        <v>4477</v>
      </c>
      <c r="W1775" s="37">
        <v>46051</v>
      </c>
    </row>
    <row r="1776" spans="21:23">
      <c r="U1776" s="37">
        <v>46052</v>
      </c>
      <c r="V1776" t="s">
        <v>4478</v>
      </c>
      <c r="W1776" s="37">
        <v>46052</v>
      </c>
    </row>
    <row r="1777" spans="21:23">
      <c r="U1777" s="37">
        <v>46053</v>
      </c>
      <c r="V1777" t="s">
        <v>4479</v>
      </c>
      <c r="W1777" s="37">
        <v>46053</v>
      </c>
    </row>
    <row r="1778" spans="21:23">
      <c r="U1778" s="37">
        <v>46054</v>
      </c>
      <c r="V1778" t="s">
        <v>4480</v>
      </c>
      <c r="W1778" s="37">
        <v>46054</v>
      </c>
    </row>
    <row r="1779" spans="21:23">
      <c r="U1779" s="37">
        <v>46055</v>
      </c>
      <c r="V1779" t="s">
        <v>4481</v>
      </c>
      <c r="W1779" s="37">
        <v>46055</v>
      </c>
    </row>
    <row r="1780" spans="21:23">
      <c r="U1780" s="37">
        <v>46056</v>
      </c>
      <c r="V1780" t="s">
        <v>4482</v>
      </c>
      <c r="W1780" s="37">
        <v>46056</v>
      </c>
    </row>
    <row r="1781" spans="21:23">
      <c r="U1781" s="37">
        <v>46057</v>
      </c>
      <c r="V1781" t="s">
        <v>4483</v>
      </c>
      <c r="W1781" s="37">
        <v>46057</v>
      </c>
    </row>
    <row r="1782" spans="21:23">
      <c r="U1782" s="37">
        <v>46058</v>
      </c>
      <c r="V1782" t="s">
        <v>4484</v>
      </c>
      <c r="W1782" s="37">
        <v>46058</v>
      </c>
    </row>
    <row r="1783" spans="21:23">
      <c r="U1783" s="37">
        <v>46059</v>
      </c>
      <c r="V1783" t="s">
        <v>4485</v>
      </c>
      <c r="W1783" s="37">
        <v>46059</v>
      </c>
    </row>
    <row r="1784" spans="21:23">
      <c r="U1784" s="37">
        <v>46060</v>
      </c>
      <c r="V1784" t="s">
        <v>4486</v>
      </c>
      <c r="W1784" s="37">
        <v>46060</v>
      </c>
    </row>
    <row r="1785" spans="21:23">
      <c r="U1785" s="37">
        <v>46061</v>
      </c>
      <c r="V1785" t="s">
        <v>4487</v>
      </c>
      <c r="W1785" s="37">
        <v>46061</v>
      </c>
    </row>
    <row r="1786" spans="21:23">
      <c r="U1786" s="37">
        <v>46062</v>
      </c>
      <c r="V1786" t="s">
        <v>4488</v>
      </c>
      <c r="W1786" s="37">
        <v>46062</v>
      </c>
    </row>
    <row r="1787" spans="21:23">
      <c r="U1787" s="37">
        <v>46063</v>
      </c>
      <c r="V1787" t="s">
        <v>4489</v>
      </c>
      <c r="W1787" s="37">
        <v>46063</v>
      </c>
    </row>
    <row r="1788" spans="21:23">
      <c r="U1788" s="37">
        <v>46064</v>
      </c>
      <c r="V1788" t="s">
        <v>4490</v>
      </c>
      <c r="W1788" s="37">
        <v>46064</v>
      </c>
    </row>
    <row r="1789" spans="21:23">
      <c r="U1789" s="37">
        <v>46065</v>
      </c>
      <c r="V1789" t="s">
        <v>4491</v>
      </c>
      <c r="W1789" s="37">
        <v>46065</v>
      </c>
    </row>
    <row r="1790" spans="21:23">
      <c r="U1790" s="37">
        <v>46066</v>
      </c>
      <c r="V1790" t="s">
        <v>4492</v>
      </c>
      <c r="W1790" s="37">
        <v>46066</v>
      </c>
    </row>
    <row r="1791" spans="21:23">
      <c r="U1791" s="37">
        <v>46067</v>
      </c>
      <c r="V1791" t="s">
        <v>4493</v>
      </c>
      <c r="W1791" s="37">
        <v>46067</v>
      </c>
    </row>
    <row r="1792" spans="21:23">
      <c r="U1792" s="37">
        <v>46068</v>
      </c>
      <c r="V1792" t="s">
        <v>4494</v>
      </c>
      <c r="W1792" s="37">
        <v>46068</v>
      </c>
    </row>
    <row r="1793" spans="21:23">
      <c r="U1793" s="37">
        <v>46069</v>
      </c>
      <c r="V1793" t="s">
        <v>4495</v>
      </c>
      <c r="W1793" s="37">
        <v>46069</v>
      </c>
    </row>
    <row r="1794" spans="21:23">
      <c r="U1794" s="37">
        <v>46070</v>
      </c>
      <c r="V1794" t="s">
        <v>4496</v>
      </c>
      <c r="W1794" s="37">
        <v>46070</v>
      </c>
    </row>
    <row r="1795" spans="21:23">
      <c r="U1795" s="37">
        <v>46071</v>
      </c>
      <c r="V1795" t="s">
        <v>4497</v>
      </c>
      <c r="W1795" s="37">
        <v>46071</v>
      </c>
    </row>
    <row r="1796" spans="21:23">
      <c r="U1796" s="37">
        <v>46072</v>
      </c>
      <c r="V1796" t="s">
        <v>4498</v>
      </c>
      <c r="W1796" s="37">
        <v>46072</v>
      </c>
    </row>
    <row r="1797" spans="21:23">
      <c r="U1797" s="37">
        <v>46073</v>
      </c>
      <c r="V1797" t="s">
        <v>4499</v>
      </c>
      <c r="W1797" s="37">
        <v>46073</v>
      </c>
    </row>
    <row r="1798" spans="21:23">
      <c r="U1798" s="37">
        <v>46074</v>
      </c>
      <c r="V1798" t="s">
        <v>4500</v>
      </c>
      <c r="W1798" s="37">
        <v>46074</v>
      </c>
    </row>
    <row r="1799" spans="21:23">
      <c r="U1799" s="37">
        <v>46075</v>
      </c>
      <c r="V1799" t="s">
        <v>4501</v>
      </c>
      <c r="W1799" s="37">
        <v>46075</v>
      </c>
    </row>
    <row r="1800" spans="21:23">
      <c r="U1800" s="37">
        <v>46076</v>
      </c>
      <c r="V1800" t="s">
        <v>4502</v>
      </c>
      <c r="W1800" s="37">
        <v>46076</v>
      </c>
    </row>
    <row r="1801" spans="21:23">
      <c r="U1801" s="37">
        <v>46077</v>
      </c>
      <c r="V1801" t="s">
        <v>4503</v>
      </c>
      <c r="W1801" s="37">
        <v>46077</v>
      </c>
    </row>
    <row r="1802" spans="21:23">
      <c r="U1802" s="37">
        <v>46078</v>
      </c>
      <c r="V1802" t="s">
        <v>4504</v>
      </c>
      <c r="W1802" s="37">
        <v>46078</v>
      </c>
    </row>
    <row r="1803" spans="21:23">
      <c r="U1803" s="37">
        <v>46079</v>
      </c>
      <c r="V1803" t="s">
        <v>4505</v>
      </c>
      <c r="W1803" s="37">
        <v>46079</v>
      </c>
    </row>
    <row r="1804" spans="21:23">
      <c r="U1804" s="37">
        <v>46080</v>
      </c>
      <c r="V1804" t="s">
        <v>4506</v>
      </c>
      <c r="W1804" s="37">
        <v>46080</v>
      </c>
    </row>
    <row r="1805" spans="21:23">
      <c r="U1805" s="37">
        <v>46081</v>
      </c>
      <c r="V1805" t="s">
        <v>4507</v>
      </c>
      <c r="W1805" s="37">
        <v>46081</v>
      </c>
    </row>
    <row r="1806" spans="21:23">
      <c r="U1806" s="37">
        <v>46082</v>
      </c>
      <c r="V1806" t="s">
        <v>4508</v>
      </c>
      <c r="W1806" s="37">
        <v>46082</v>
      </c>
    </row>
    <row r="1807" spans="21:23">
      <c r="U1807" s="37">
        <v>46083</v>
      </c>
      <c r="V1807" t="s">
        <v>4509</v>
      </c>
      <c r="W1807" s="37">
        <v>46083</v>
      </c>
    </row>
    <row r="1808" spans="21:23">
      <c r="U1808" s="37">
        <v>46084</v>
      </c>
      <c r="V1808" t="s">
        <v>4510</v>
      </c>
      <c r="W1808" s="37">
        <v>46084</v>
      </c>
    </row>
    <row r="1809" spans="21:23">
      <c r="U1809" s="37">
        <v>46085</v>
      </c>
      <c r="V1809" t="s">
        <v>4511</v>
      </c>
      <c r="W1809" s="37">
        <v>46085</v>
      </c>
    </row>
    <row r="1810" spans="21:23">
      <c r="U1810" s="37">
        <v>46086</v>
      </c>
      <c r="V1810" t="s">
        <v>4512</v>
      </c>
      <c r="W1810" s="37">
        <v>46086</v>
      </c>
    </row>
    <row r="1811" spans="21:23">
      <c r="U1811" s="37">
        <v>46087</v>
      </c>
      <c r="V1811" t="s">
        <v>4513</v>
      </c>
      <c r="W1811" s="37">
        <v>46087</v>
      </c>
    </row>
    <row r="1812" spans="21:23">
      <c r="U1812" s="37">
        <v>46088</v>
      </c>
      <c r="V1812" t="s">
        <v>4514</v>
      </c>
      <c r="W1812" s="37">
        <v>46088</v>
      </c>
    </row>
    <row r="1813" spans="21:23">
      <c r="U1813" s="37">
        <v>46089</v>
      </c>
      <c r="V1813" t="s">
        <v>4515</v>
      </c>
      <c r="W1813" s="37">
        <v>46089</v>
      </c>
    </row>
    <row r="1814" spans="21:23">
      <c r="U1814" s="37">
        <v>46090</v>
      </c>
      <c r="V1814" t="s">
        <v>4516</v>
      </c>
      <c r="W1814" s="37">
        <v>46090</v>
      </c>
    </row>
    <row r="1815" spans="21:23">
      <c r="U1815" s="37">
        <v>46091</v>
      </c>
      <c r="V1815" t="s">
        <v>4517</v>
      </c>
      <c r="W1815" s="37">
        <v>46091</v>
      </c>
    </row>
    <row r="1816" spans="21:23">
      <c r="U1816" s="37">
        <v>46092</v>
      </c>
      <c r="V1816" t="s">
        <v>4518</v>
      </c>
      <c r="W1816" s="37">
        <v>46092</v>
      </c>
    </row>
    <row r="1817" spans="21:23">
      <c r="U1817" s="37">
        <v>46093</v>
      </c>
      <c r="V1817" t="s">
        <v>4519</v>
      </c>
      <c r="W1817" s="37">
        <v>46093</v>
      </c>
    </row>
    <row r="1818" spans="21:23">
      <c r="U1818" s="37">
        <v>46094</v>
      </c>
      <c r="V1818" t="s">
        <v>4520</v>
      </c>
      <c r="W1818" s="37">
        <v>46094</v>
      </c>
    </row>
    <row r="1819" spans="21:23">
      <c r="U1819" s="37">
        <v>46095</v>
      </c>
      <c r="V1819" t="s">
        <v>4521</v>
      </c>
      <c r="W1819" s="37">
        <v>46095</v>
      </c>
    </row>
    <row r="1820" spans="21:23">
      <c r="U1820" s="37">
        <v>46096</v>
      </c>
      <c r="V1820" t="s">
        <v>4522</v>
      </c>
      <c r="W1820" s="37">
        <v>46096</v>
      </c>
    </row>
    <row r="1821" spans="21:23">
      <c r="U1821" s="37">
        <v>46097</v>
      </c>
      <c r="V1821" t="s">
        <v>4523</v>
      </c>
      <c r="W1821" s="37">
        <v>46097</v>
      </c>
    </row>
    <row r="1822" spans="21:23">
      <c r="U1822" s="37">
        <v>46098</v>
      </c>
      <c r="V1822" t="s">
        <v>4524</v>
      </c>
      <c r="W1822" s="37">
        <v>46098</v>
      </c>
    </row>
    <row r="1823" spans="21:23">
      <c r="U1823" s="37">
        <v>46099</v>
      </c>
      <c r="V1823" t="s">
        <v>4525</v>
      </c>
      <c r="W1823" s="37">
        <v>46099</v>
      </c>
    </row>
    <row r="1824" spans="21:23">
      <c r="U1824" s="37">
        <v>46100</v>
      </c>
      <c r="V1824" t="s">
        <v>4526</v>
      </c>
      <c r="W1824" s="37">
        <v>46100</v>
      </c>
    </row>
    <row r="1825" spans="21:23">
      <c r="U1825" s="37">
        <v>46101</v>
      </c>
      <c r="V1825" t="s">
        <v>4527</v>
      </c>
      <c r="W1825" s="37">
        <v>46101</v>
      </c>
    </row>
    <row r="1826" spans="21:23">
      <c r="U1826" s="37">
        <v>46102</v>
      </c>
      <c r="V1826" t="s">
        <v>4528</v>
      </c>
      <c r="W1826" s="37">
        <v>46102</v>
      </c>
    </row>
    <row r="1827" spans="21:23">
      <c r="U1827" s="37">
        <v>46103</v>
      </c>
      <c r="V1827" t="s">
        <v>4529</v>
      </c>
      <c r="W1827" s="37">
        <v>46103</v>
      </c>
    </row>
    <row r="1828" spans="21:23">
      <c r="U1828" s="37">
        <v>46104</v>
      </c>
      <c r="V1828" t="s">
        <v>4530</v>
      </c>
      <c r="W1828" s="37">
        <v>46104</v>
      </c>
    </row>
    <row r="1829" spans="21:23">
      <c r="U1829" s="37">
        <v>46105</v>
      </c>
      <c r="V1829" t="s">
        <v>4531</v>
      </c>
      <c r="W1829" s="37">
        <v>46105</v>
      </c>
    </row>
    <row r="1830" spans="21:23">
      <c r="U1830" s="37">
        <v>46106</v>
      </c>
      <c r="V1830" t="s">
        <v>4532</v>
      </c>
      <c r="W1830" s="37">
        <v>46106</v>
      </c>
    </row>
    <row r="1831" spans="21:23">
      <c r="U1831" s="37">
        <v>46107</v>
      </c>
      <c r="V1831" t="s">
        <v>4533</v>
      </c>
      <c r="W1831" s="37">
        <v>46107</v>
      </c>
    </row>
    <row r="1832" spans="21:23">
      <c r="U1832" s="37">
        <v>46108</v>
      </c>
      <c r="V1832" t="s">
        <v>4534</v>
      </c>
      <c r="W1832" s="37">
        <v>46108</v>
      </c>
    </row>
    <row r="1833" spans="21:23">
      <c r="U1833" s="37">
        <v>46109</v>
      </c>
      <c r="V1833" t="s">
        <v>4535</v>
      </c>
      <c r="W1833" s="37">
        <v>46109</v>
      </c>
    </row>
    <row r="1834" spans="21:23">
      <c r="U1834" s="37">
        <v>46110</v>
      </c>
      <c r="V1834" t="s">
        <v>4536</v>
      </c>
      <c r="W1834" s="37">
        <v>46110</v>
      </c>
    </row>
    <row r="1835" spans="21:23">
      <c r="U1835" s="37">
        <v>46111</v>
      </c>
      <c r="V1835" t="s">
        <v>4537</v>
      </c>
      <c r="W1835" s="37">
        <v>46111</v>
      </c>
    </row>
    <row r="1836" spans="21:23">
      <c r="U1836" s="37">
        <v>46112</v>
      </c>
      <c r="V1836" t="s">
        <v>4538</v>
      </c>
      <c r="W1836" s="37">
        <v>46112</v>
      </c>
    </row>
    <row r="1837" spans="21:23">
      <c r="U1837" s="37">
        <v>46113</v>
      </c>
      <c r="V1837" t="s">
        <v>4539</v>
      </c>
      <c r="W1837" s="37">
        <v>46113</v>
      </c>
    </row>
    <row r="1838" spans="21:23">
      <c r="U1838" s="37">
        <v>46114</v>
      </c>
      <c r="V1838" t="s">
        <v>4540</v>
      </c>
      <c r="W1838" s="37">
        <v>46114</v>
      </c>
    </row>
    <row r="1839" spans="21:23">
      <c r="U1839" s="37">
        <v>46115</v>
      </c>
      <c r="V1839" t="s">
        <v>4541</v>
      </c>
      <c r="W1839" s="37">
        <v>46115</v>
      </c>
    </row>
    <row r="1840" spans="21:23">
      <c r="U1840" s="37">
        <v>46116</v>
      </c>
      <c r="V1840" t="s">
        <v>4542</v>
      </c>
      <c r="W1840" s="37">
        <v>46116</v>
      </c>
    </row>
    <row r="1841" spans="21:23">
      <c r="U1841" s="37">
        <v>46117</v>
      </c>
      <c r="V1841" t="s">
        <v>4543</v>
      </c>
      <c r="W1841" s="37">
        <v>46117</v>
      </c>
    </row>
    <row r="1842" spans="21:23">
      <c r="U1842" s="37">
        <v>46118</v>
      </c>
      <c r="V1842" t="s">
        <v>4544</v>
      </c>
      <c r="W1842" s="37">
        <v>46118</v>
      </c>
    </row>
    <row r="1843" spans="21:23">
      <c r="U1843" s="37">
        <v>46119</v>
      </c>
      <c r="V1843" t="s">
        <v>4545</v>
      </c>
      <c r="W1843" s="37">
        <v>46119</v>
      </c>
    </row>
    <row r="1844" spans="21:23">
      <c r="U1844" s="37">
        <v>46120</v>
      </c>
      <c r="V1844" t="s">
        <v>4546</v>
      </c>
      <c r="W1844" s="37">
        <v>46120</v>
      </c>
    </row>
  </sheetData>
  <sheetProtection algorithmName="SHA-512" hashValue="kytAo4PPlv9Z1s/x7IQbxiwZZpXjUcelRY1QHhVlAL0sQd2QE1gm9lCsqLhwAxGFiDsuaD+n2RQNV+aGXUuLCQ==" saltValue="INNN2BHyiMk15tfXxC9dTw==" spinCount="100000" sheet="1" objects="1" scenarios="1"/>
  <autoFilter ref="D1:D1844" xr:uid="{00000000-0001-0000-0000-000000000000}"/>
  <sortState xmlns:xlrd2="http://schemas.microsoft.com/office/spreadsheetml/2017/richdata2" ref="R3:R89">
    <sortCondition ref="R89"/>
  </sortState>
  <phoneticPr fontId="275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BO97"/>
  <sheetViews>
    <sheetView rightToLeft="1" zoomScale="150" zoomScaleNormal="150" workbookViewId="0">
      <pane xSplit="1" ySplit="2" topLeftCell="S33" activePane="bottomRight" state="frozen"/>
      <selection activeCell="K1047" sqref="K1047"/>
      <selection pane="topRight" activeCell="K1047" sqref="K1047"/>
      <selection pane="bottomLeft" activeCell="K1047" sqref="K1047"/>
      <selection pane="bottomRight" activeCell="T42" sqref="T42"/>
    </sheetView>
  </sheetViews>
  <sheetFormatPr defaultColWidth="9.140625" defaultRowHeight="15"/>
  <cols>
    <col min="1" max="1" width="29.7109375" style="10" bestFit="1" customWidth="1"/>
    <col min="2" max="2" width="14.42578125" style="10" bestFit="1" customWidth="1"/>
    <col min="3" max="3" width="12.28515625" style="10" bestFit="1" customWidth="1"/>
    <col min="4" max="4" width="15.140625" style="10" bestFit="1" customWidth="1"/>
    <col min="5" max="5" width="13.5703125" style="10" bestFit="1" customWidth="1"/>
    <col min="6" max="6" width="18.5703125" style="10" bestFit="1" customWidth="1"/>
    <col min="7" max="7" width="15.5703125" style="10" bestFit="1" customWidth="1"/>
    <col min="8" max="8" width="11.42578125" style="10" bestFit="1" customWidth="1"/>
    <col min="9" max="9" width="15" style="10" bestFit="1" customWidth="1"/>
    <col min="10" max="10" width="12.5703125" style="10" bestFit="1" customWidth="1"/>
    <col min="11" max="11" width="19.85546875" style="10" bestFit="1" customWidth="1"/>
    <col min="12" max="12" width="15.5703125" style="10" bestFit="1" customWidth="1"/>
    <col min="13" max="13" width="15.140625" style="10" bestFit="1" customWidth="1"/>
    <col min="14" max="14" width="16.85546875" style="10" bestFit="1" customWidth="1"/>
    <col min="15" max="15" width="20.42578125" style="10" bestFit="1" customWidth="1"/>
    <col min="16" max="16" width="20" style="10" bestFit="1" customWidth="1"/>
    <col min="17" max="17" width="21.85546875" style="10" bestFit="1" customWidth="1"/>
    <col min="18" max="18" width="11.7109375" style="10" bestFit="1" customWidth="1"/>
    <col min="19" max="19" width="15" style="10" bestFit="1" customWidth="1"/>
    <col min="20" max="20" width="17.7109375" style="10" bestFit="1" customWidth="1"/>
    <col min="21" max="21" width="19.7109375" style="10" bestFit="1" customWidth="1"/>
    <col min="22" max="22" width="12" style="10" bestFit="1" customWidth="1"/>
    <col min="23" max="23" width="11" style="10" bestFit="1" customWidth="1"/>
    <col min="24" max="24" width="15.7109375" style="10" bestFit="1" customWidth="1"/>
    <col min="25" max="25" width="18.5703125" style="10" bestFit="1" customWidth="1"/>
    <col min="26" max="26" width="15.28515625" style="10" bestFit="1" customWidth="1"/>
    <col min="27" max="27" width="18.140625" style="10" bestFit="1" customWidth="1"/>
    <col min="28" max="28" width="15" style="10" bestFit="1" customWidth="1"/>
    <col min="29" max="29" width="17.85546875" style="10" bestFit="1" customWidth="1"/>
    <col min="30" max="31" width="14.42578125" style="10" bestFit="1" customWidth="1"/>
    <col min="32" max="32" width="17.140625" style="10" bestFit="1" customWidth="1"/>
    <col min="33" max="33" width="18.28515625" style="10" bestFit="1" customWidth="1"/>
    <col min="34" max="34" width="17.85546875" style="10" bestFit="1" customWidth="1"/>
    <col min="35" max="35" width="13.5703125" style="10" bestFit="1" customWidth="1"/>
    <col min="36" max="36" width="18.28515625" style="10" bestFit="1" customWidth="1"/>
    <col min="37" max="37" width="16.5703125" style="10" bestFit="1" customWidth="1"/>
    <col min="38" max="38" width="11.7109375" style="10" bestFit="1" customWidth="1"/>
    <col min="39" max="39" width="14.7109375" style="10" bestFit="1" customWidth="1"/>
    <col min="40" max="41" width="17.42578125" style="10" bestFit="1" customWidth="1"/>
    <col min="42" max="42" width="21" style="10" bestFit="1" customWidth="1"/>
    <col min="43" max="43" width="15.85546875" style="10" bestFit="1" customWidth="1"/>
    <col min="44" max="44" width="15.85546875" style="10" customWidth="1"/>
    <col min="45" max="45" width="18.42578125" style="10" bestFit="1" customWidth="1"/>
    <col min="46" max="46" width="19.140625" style="10" bestFit="1" customWidth="1"/>
    <col min="47" max="47" width="12" style="10" bestFit="1" customWidth="1"/>
    <col min="48" max="48" width="15.42578125" style="10" bestFit="1" customWidth="1"/>
    <col min="49" max="49" width="17.140625" style="10" bestFit="1" customWidth="1"/>
    <col min="50" max="50" width="14.85546875" style="10" bestFit="1" customWidth="1"/>
    <col min="51" max="51" width="14.7109375" style="10" bestFit="1" customWidth="1"/>
    <col min="52" max="52" width="11" style="10" bestFit="1" customWidth="1"/>
    <col min="53" max="53" width="11.7109375" style="10" bestFit="1" customWidth="1"/>
    <col min="54" max="54" width="9.5703125" style="10" bestFit="1" customWidth="1"/>
    <col min="55" max="55" width="8.7109375" style="10" bestFit="1" customWidth="1"/>
    <col min="56" max="56" width="17.85546875" style="10" bestFit="1" customWidth="1"/>
    <col min="57" max="65" width="9.140625" style="10"/>
    <col min="66" max="66" width="17.28515625" style="10" bestFit="1" customWidth="1"/>
    <col min="67" max="67" width="4.7109375" style="10" bestFit="1" customWidth="1"/>
    <col min="68" max="16384" width="9.140625" style="10"/>
  </cols>
  <sheetData>
    <row r="2" spans="1:67">
      <c r="A2" s="13" t="s">
        <v>2380</v>
      </c>
      <c r="B2" s="13" t="s">
        <v>2090</v>
      </c>
      <c r="C2" s="13" t="s">
        <v>1964</v>
      </c>
      <c r="D2" s="13" t="s">
        <v>1945</v>
      </c>
      <c r="E2" s="13" t="s">
        <v>1808</v>
      </c>
      <c r="F2" s="13" t="s">
        <v>2033</v>
      </c>
      <c r="G2" s="13" t="s">
        <v>1825</v>
      </c>
      <c r="H2" s="13" t="s">
        <v>1833</v>
      </c>
      <c r="I2" s="13" t="s">
        <v>1831</v>
      </c>
      <c r="J2" s="13" t="s">
        <v>1844</v>
      </c>
      <c r="K2" s="22" t="s">
        <v>1971</v>
      </c>
      <c r="L2" s="22" t="s">
        <v>1869</v>
      </c>
      <c r="M2" s="22" t="s">
        <v>1838</v>
      </c>
      <c r="N2" s="22" t="s">
        <v>1821</v>
      </c>
      <c r="O2" s="13" t="s">
        <v>1866</v>
      </c>
      <c r="P2" s="13" t="s">
        <v>1827</v>
      </c>
      <c r="Q2" s="13" t="s">
        <v>1840</v>
      </c>
      <c r="R2" s="13" t="s">
        <v>1854</v>
      </c>
      <c r="S2" s="13" t="s">
        <v>1842</v>
      </c>
      <c r="T2" s="13" t="s">
        <v>1861</v>
      </c>
      <c r="U2" s="13" t="s">
        <v>1829</v>
      </c>
      <c r="V2" s="13" t="s">
        <v>2089</v>
      </c>
      <c r="W2" s="13" t="s">
        <v>1890</v>
      </c>
      <c r="X2" s="13" t="s">
        <v>1922</v>
      </c>
      <c r="Y2" s="13" t="s">
        <v>1847</v>
      </c>
      <c r="Z2" s="13" t="s">
        <v>1805</v>
      </c>
      <c r="AA2" s="13" t="s">
        <v>2086</v>
      </c>
      <c r="AB2" s="13" t="s">
        <v>2087</v>
      </c>
      <c r="AC2" s="13" t="s">
        <v>1961</v>
      </c>
      <c r="AD2" s="13" t="s">
        <v>1913</v>
      </c>
      <c r="AE2" s="13" t="s">
        <v>1952</v>
      </c>
      <c r="AF2" s="13" t="s">
        <v>1873</v>
      </c>
      <c r="AG2" s="13" t="s">
        <v>1955</v>
      </c>
      <c r="AH2" s="13" t="s">
        <v>1803</v>
      </c>
      <c r="AI2" s="13" t="s">
        <v>1851</v>
      </c>
      <c r="AJ2" s="13" t="s">
        <v>1883</v>
      </c>
      <c r="AK2" s="13" t="s">
        <v>1942</v>
      </c>
      <c r="AL2" s="13" t="s">
        <v>1919</v>
      </c>
      <c r="AM2" s="13" t="s">
        <v>1800</v>
      </c>
      <c r="AN2" s="13" t="s">
        <v>1930</v>
      </c>
      <c r="AO2" s="13" t="s">
        <v>2092</v>
      </c>
      <c r="AP2" s="13" t="s">
        <v>1906</v>
      </c>
      <c r="AQ2" s="13" t="s">
        <v>1974</v>
      </c>
      <c r="AR2" s="13" t="s">
        <v>4140</v>
      </c>
      <c r="AS2" s="13" t="s">
        <v>1899</v>
      </c>
      <c r="AT2" s="13" t="s">
        <v>1813</v>
      </c>
      <c r="AU2" s="13" t="s">
        <v>2091</v>
      </c>
      <c r="AV2" s="13" t="s">
        <v>1958</v>
      </c>
      <c r="AW2" s="13" t="s">
        <v>1991</v>
      </c>
      <c r="AX2" s="13" t="s">
        <v>1895</v>
      </c>
      <c r="AY2" s="13" t="s">
        <v>2083</v>
      </c>
      <c r="AZ2" s="13" t="s">
        <v>1819</v>
      </c>
      <c r="BA2" s="13" t="s">
        <v>1798</v>
      </c>
      <c r="BB2" s="13" t="s">
        <v>1799</v>
      </c>
      <c r="BC2" s="13" t="s">
        <v>2085</v>
      </c>
      <c r="BD2" s="13" t="s">
        <v>1980</v>
      </c>
      <c r="BN2" s="13" t="s">
        <v>2602</v>
      </c>
      <c r="BO2" s="13" t="s">
        <v>2603</v>
      </c>
    </row>
    <row r="3" spans="1:67">
      <c r="A3" s="10" t="s">
        <v>38</v>
      </c>
      <c r="S3" s="10">
        <v>150</v>
      </c>
      <c r="BN3" s="13" t="s">
        <v>2090</v>
      </c>
      <c r="BO3" s="10">
        <v>2</v>
      </c>
    </row>
    <row r="4" spans="1:67">
      <c r="A4" s="10" t="s">
        <v>229</v>
      </c>
      <c r="B4" s="10">
        <v>365</v>
      </c>
      <c r="C4" s="10">
        <v>365</v>
      </c>
      <c r="D4" s="10">
        <v>365</v>
      </c>
      <c r="E4" s="10">
        <v>365</v>
      </c>
      <c r="F4" s="10">
        <v>365</v>
      </c>
      <c r="G4" s="10">
        <v>365</v>
      </c>
      <c r="H4" s="10">
        <v>365</v>
      </c>
      <c r="I4" s="10">
        <v>365</v>
      </c>
      <c r="J4" s="10">
        <v>365</v>
      </c>
      <c r="K4" s="10">
        <v>365</v>
      </c>
      <c r="L4" s="10">
        <v>365</v>
      </c>
      <c r="M4" s="10">
        <v>365</v>
      </c>
      <c r="N4" s="10">
        <v>365</v>
      </c>
      <c r="O4" s="10">
        <v>365</v>
      </c>
      <c r="P4" s="10">
        <v>365</v>
      </c>
      <c r="Q4" s="10">
        <v>365</v>
      </c>
      <c r="R4" s="10">
        <v>365</v>
      </c>
      <c r="S4" s="10">
        <v>365</v>
      </c>
      <c r="T4" s="10">
        <v>365</v>
      </c>
      <c r="U4" s="10">
        <v>365</v>
      </c>
      <c r="V4" s="10">
        <v>365</v>
      </c>
      <c r="W4" s="10">
        <v>365</v>
      </c>
      <c r="X4" s="10">
        <v>365</v>
      </c>
      <c r="Y4" s="10">
        <v>365</v>
      </c>
      <c r="Z4" s="10">
        <v>365</v>
      </c>
      <c r="AA4" s="10">
        <v>365</v>
      </c>
      <c r="AB4" s="10">
        <v>365</v>
      </c>
      <c r="AC4" s="10">
        <v>365</v>
      </c>
      <c r="AD4" s="10">
        <v>365</v>
      </c>
      <c r="AE4" s="10">
        <v>365</v>
      </c>
      <c r="AF4" s="10">
        <v>365</v>
      </c>
      <c r="AG4" s="10">
        <v>365</v>
      </c>
      <c r="AH4" s="10">
        <v>365</v>
      </c>
      <c r="AI4" s="10">
        <v>365</v>
      </c>
      <c r="AJ4" s="10">
        <v>365</v>
      </c>
      <c r="AK4" s="10">
        <v>365</v>
      </c>
      <c r="AL4" s="10">
        <v>365</v>
      </c>
      <c r="AM4" s="10">
        <v>365</v>
      </c>
      <c r="AN4" s="10">
        <v>365</v>
      </c>
      <c r="AO4" s="10">
        <v>365</v>
      </c>
      <c r="AP4" s="10">
        <v>365</v>
      </c>
      <c r="AQ4" s="10">
        <v>365</v>
      </c>
      <c r="AS4" s="10">
        <v>365</v>
      </c>
      <c r="AT4" s="10">
        <v>365</v>
      </c>
      <c r="AU4" s="10">
        <v>365</v>
      </c>
      <c r="AV4" s="10">
        <v>365</v>
      </c>
      <c r="AW4" s="10">
        <v>365</v>
      </c>
      <c r="AX4" s="10">
        <v>365</v>
      </c>
      <c r="AY4" s="10">
        <v>365</v>
      </c>
      <c r="AZ4" s="10">
        <v>365</v>
      </c>
      <c r="BA4" s="10">
        <v>365</v>
      </c>
      <c r="BD4" s="10">
        <v>365</v>
      </c>
      <c r="BN4" s="13" t="s">
        <v>1964</v>
      </c>
      <c r="BO4" s="10">
        <v>3</v>
      </c>
    </row>
    <row r="5" spans="1:67">
      <c r="A5" s="10" t="s">
        <v>450</v>
      </c>
      <c r="B5" s="10">
        <v>120</v>
      </c>
      <c r="C5" s="10">
        <v>120</v>
      </c>
      <c r="D5" s="10">
        <v>120</v>
      </c>
      <c r="E5" s="10">
        <v>120</v>
      </c>
      <c r="F5" s="10">
        <v>120</v>
      </c>
      <c r="G5" s="10">
        <v>120</v>
      </c>
      <c r="H5" s="10">
        <v>120</v>
      </c>
      <c r="I5" s="10">
        <v>120</v>
      </c>
      <c r="J5" s="10">
        <v>120</v>
      </c>
      <c r="K5" s="10">
        <v>120</v>
      </c>
      <c r="L5" s="10">
        <v>120</v>
      </c>
      <c r="M5" s="10">
        <v>120</v>
      </c>
      <c r="N5" s="10">
        <v>120</v>
      </c>
      <c r="O5" s="10">
        <v>120</v>
      </c>
      <c r="P5" s="10">
        <v>120</v>
      </c>
      <c r="Q5" s="10">
        <v>120</v>
      </c>
      <c r="R5" s="10">
        <v>120</v>
      </c>
      <c r="S5" s="10">
        <v>120</v>
      </c>
      <c r="T5" s="10">
        <v>120</v>
      </c>
      <c r="U5" s="10">
        <v>120</v>
      </c>
      <c r="V5" s="10">
        <v>120</v>
      </c>
      <c r="W5" s="10">
        <v>120</v>
      </c>
      <c r="X5" s="10">
        <v>120</v>
      </c>
      <c r="Y5" s="10">
        <v>120</v>
      </c>
      <c r="Z5" s="10">
        <v>120</v>
      </c>
      <c r="AA5" s="10">
        <v>120</v>
      </c>
      <c r="AB5" s="10">
        <v>120</v>
      </c>
      <c r="AC5" s="10">
        <v>120</v>
      </c>
      <c r="AD5" s="10">
        <v>120</v>
      </c>
      <c r="AE5" s="10">
        <v>120</v>
      </c>
      <c r="AF5" s="10">
        <v>120</v>
      </c>
      <c r="AG5" s="10">
        <v>120</v>
      </c>
      <c r="AH5" s="10">
        <v>120</v>
      </c>
      <c r="AI5" s="10">
        <v>120</v>
      </c>
      <c r="AJ5" s="10">
        <v>120</v>
      </c>
      <c r="AK5" s="10">
        <v>120</v>
      </c>
      <c r="AL5" s="10">
        <v>120</v>
      </c>
      <c r="AM5" s="10">
        <v>120</v>
      </c>
      <c r="AN5" s="10">
        <v>120</v>
      </c>
      <c r="AO5" s="10">
        <v>120</v>
      </c>
      <c r="AP5" s="10">
        <v>120</v>
      </c>
      <c r="AQ5" s="10">
        <v>120</v>
      </c>
      <c r="AS5" s="10">
        <v>120</v>
      </c>
      <c r="AT5" s="10">
        <v>120</v>
      </c>
      <c r="AU5" s="10">
        <v>120</v>
      </c>
      <c r="AV5" s="10">
        <v>120</v>
      </c>
      <c r="AW5" s="10">
        <v>120</v>
      </c>
      <c r="AX5" s="10">
        <v>120</v>
      </c>
      <c r="AY5" s="10">
        <v>120</v>
      </c>
      <c r="AZ5" s="10">
        <v>120</v>
      </c>
      <c r="BA5" s="10">
        <v>120</v>
      </c>
      <c r="BB5" s="10">
        <v>120</v>
      </c>
      <c r="BC5" s="10">
        <v>120</v>
      </c>
      <c r="BD5" s="10">
        <v>120</v>
      </c>
      <c r="BN5" s="13" t="s">
        <v>1945</v>
      </c>
      <c r="BO5" s="10">
        <v>4</v>
      </c>
    </row>
    <row r="6" spans="1:67">
      <c r="A6" s="10" t="s">
        <v>18</v>
      </c>
      <c r="J6" s="10">
        <v>180</v>
      </c>
      <c r="Q6" s="10">
        <v>120</v>
      </c>
      <c r="AE6" s="10">
        <v>120</v>
      </c>
      <c r="AK6" s="10">
        <v>180</v>
      </c>
      <c r="BN6" s="13" t="s">
        <v>1808</v>
      </c>
      <c r="BO6" s="10">
        <v>5</v>
      </c>
    </row>
    <row r="7" spans="1:67">
      <c r="A7" s="10" t="s">
        <v>632</v>
      </c>
      <c r="Q7" s="10">
        <v>90</v>
      </c>
      <c r="S7" s="10">
        <v>90</v>
      </c>
      <c r="AK7" s="10">
        <v>90</v>
      </c>
      <c r="BN7" s="13" t="s">
        <v>2033</v>
      </c>
      <c r="BO7" s="10">
        <v>6</v>
      </c>
    </row>
    <row r="8" spans="1:67">
      <c r="A8" s="10" t="s">
        <v>58</v>
      </c>
      <c r="J8" s="10">
        <v>180</v>
      </c>
      <c r="L8" s="10">
        <v>60</v>
      </c>
      <c r="M8" s="10">
        <v>60</v>
      </c>
      <c r="N8" s="10">
        <v>60</v>
      </c>
      <c r="BN8" s="13" t="s">
        <v>1825</v>
      </c>
      <c r="BO8" s="10">
        <v>7</v>
      </c>
    </row>
    <row r="9" spans="1:67">
      <c r="A9" s="39" t="s">
        <v>2151</v>
      </c>
      <c r="C9" s="10">
        <v>240</v>
      </c>
      <c r="F9" s="10">
        <v>180</v>
      </c>
      <c r="G9" s="10">
        <v>180</v>
      </c>
      <c r="H9" s="10">
        <v>180</v>
      </c>
      <c r="I9" s="10">
        <v>180</v>
      </c>
      <c r="L9" s="10">
        <v>120</v>
      </c>
      <c r="M9" s="10">
        <v>120</v>
      </c>
      <c r="T9" s="10">
        <v>365</v>
      </c>
      <c r="AE9" s="10">
        <v>210</v>
      </c>
      <c r="AM9" s="10">
        <v>120</v>
      </c>
      <c r="AT9" s="10">
        <v>180</v>
      </c>
      <c r="BN9" s="13" t="s">
        <v>1833</v>
      </c>
      <c r="BO9" s="10">
        <v>8</v>
      </c>
    </row>
    <row r="10" spans="1:67">
      <c r="A10" s="10" t="s">
        <v>2203</v>
      </c>
      <c r="AZ10" s="10">
        <v>365</v>
      </c>
      <c r="BN10" s="13" t="s">
        <v>1831</v>
      </c>
      <c r="BO10" s="10">
        <v>9</v>
      </c>
    </row>
    <row r="11" spans="1:67">
      <c r="A11" s="10" t="s">
        <v>2166</v>
      </c>
      <c r="AX11" s="10">
        <v>180</v>
      </c>
      <c r="AY11" s="10">
        <v>365</v>
      </c>
      <c r="BN11" s="13" t="s">
        <v>1844</v>
      </c>
      <c r="BO11" s="10">
        <v>10</v>
      </c>
    </row>
    <row r="12" spans="1:67">
      <c r="A12" s="10" t="s">
        <v>36</v>
      </c>
      <c r="Q12" s="10">
        <v>180</v>
      </c>
      <c r="S12" s="10">
        <v>180</v>
      </c>
      <c r="BN12" s="22" t="s">
        <v>1971</v>
      </c>
      <c r="BO12" s="10">
        <v>11</v>
      </c>
    </row>
    <row r="13" spans="1:67">
      <c r="A13" s="10" t="s">
        <v>15</v>
      </c>
      <c r="J13" s="10">
        <v>180</v>
      </c>
      <c r="N13" s="10">
        <v>240</v>
      </c>
      <c r="Q13" s="10">
        <v>180</v>
      </c>
      <c r="S13" s="10">
        <v>210</v>
      </c>
      <c r="AE13" s="10">
        <v>240</v>
      </c>
      <c r="AK13" s="10">
        <v>180</v>
      </c>
      <c r="BN13" s="22" t="s">
        <v>1869</v>
      </c>
      <c r="BO13" s="10">
        <v>12</v>
      </c>
    </row>
    <row r="14" spans="1:67">
      <c r="A14" s="10" t="s">
        <v>2152</v>
      </c>
      <c r="J14" s="10">
        <v>180</v>
      </c>
      <c r="P14" s="10">
        <v>180</v>
      </c>
      <c r="Q14" s="10">
        <v>180</v>
      </c>
      <c r="R14" s="10">
        <v>180</v>
      </c>
      <c r="S14" s="10">
        <v>180</v>
      </c>
      <c r="AK14" s="10">
        <v>180</v>
      </c>
      <c r="BD14" s="10">
        <v>210</v>
      </c>
      <c r="BN14" s="22" t="s">
        <v>1838</v>
      </c>
      <c r="BO14" s="10">
        <v>13</v>
      </c>
    </row>
    <row r="15" spans="1:67">
      <c r="A15" s="10" t="s">
        <v>2154</v>
      </c>
      <c r="S15" s="10">
        <v>360</v>
      </c>
      <c r="AF15" s="10">
        <v>365</v>
      </c>
      <c r="AX15" s="10">
        <v>365</v>
      </c>
      <c r="BN15" s="22" t="s">
        <v>1821</v>
      </c>
      <c r="BO15" s="10">
        <v>14</v>
      </c>
    </row>
    <row r="16" spans="1:67">
      <c r="A16" s="10" t="s">
        <v>255</v>
      </c>
      <c r="M16" s="10">
        <v>30</v>
      </c>
      <c r="N16" s="10">
        <v>30</v>
      </c>
      <c r="R16" s="10">
        <v>60</v>
      </c>
      <c r="AF16" s="10">
        <v>180</v>
      </c>
      <c r="BN16" s="13" t="s">
        <v>1866</v>
      </c>
      <c r="BO16" s="10">
        <v>15</v>
      </c>
    </row>
    <row r="17" spans="1:67">
      <c r="A17" s="10" t="s">
        <v>180</v>
      </c>
      <c r="H17" s="10">
        <v>90</v>
      </c>
      <c r="J17" s="10">
        <v>45</v>
      </c>
      <c r="K17" s="10">
        <v>180</v>
      </c>
      <c r="L17" s="10">
        <v>90</v>
      </c>
      <c r="N17" s="10">
        <v>180</v>
      </c>
      <c r="P17" s="10">
        <v>180</v>
      </c>
      <c r="Q17" s="10">
        <v>60</v>
      </c>
      <c r="R17" s="10">
        <v>60</v>
      </c>
      <c r="S17" s="10">
        <v>60</v>
      </c>
      <c r="AE17" s="10">
        <v>60</v>
      </c>
      <c r="AK17" s="10">
        <v>60</v>
      </c>
      <c r="BN17" s="13" t="s">
        <v>1827</v>
      </c>
      <c r="BO17" s="10">
        <v>16</v>
      </c>
    </row>
    <row r="18" spans="1:67">
      <c r="A18" s="10" t="s">
        <v>168</v>
      </c>
      <c r="N18" s="10">
        <v>60</v>
      </c>
      <c r="T18" s="10">
        <v>180</v>
      </c>
      <c r="AE18" s="10">
        <v>30</v>
      </c>
      <c r="AI18" s="10">
        <v>30</v>
      </c>
      <c r="AJ18" s="10">
        <v>90</v>
      </c>
      <c r="BN18" s="13" t="s">
        <v>1840</v>
      </c>
      <c r="BO18" s="10">
        <v>17</v>
      </c>
    </row>
    <row r="19" spans="1:67">
      <c r="A19" s="10" t="s">
        <v>22</v>
      </c>
      <c r="F19" s="10">
        <v>12</v>
      </c>
      <c r="G19" s="10">
        <v>30</v>
      </c>
      <c r="H19" s="10">
        <v>60</v>
      </c>
      <c r="I19" s="10">
        <v>30</v>
      </c>
      <c r="J19" s="10">
        <v>60</v>
      </c>
      <c r="K19" s="10">
        <v>30</v>
      </c>
      <c r="L19" s="10">
        <v>15</v>
      </c>
      <c r="M19" s="10">
        <v>10</v>
      </c>
      <c r="N19" s="10">
        <v>20</v>
      </c>
      <c r="P19" s="10">
        <v>90</v>
      </c>
      <c r="Q19" s="10">
        <v>60</v>
      </c>
      <c r="R19" s="10">
        <v>60</v>
      </c>
      <c r="S19" s="10">
        <v>30</v>
      </c>
      <c r="T19" s="10">
        <v>60</v>
      </c>
      <c r="U19" s="10">
        <v>30</v>
      </c>
      <c r="Y19" s="10">
        <v>30</v>
      </c>
      <c r="AA19" s="10">
        <v>30</v>
      </c>
      <c r="AC19" s="10">
        <v>60</v>
      </c>
      <c r="AE19" s="10">
        <v>10</v>
      </c>
      <c r="AF19" s="10">
        <v>15</v>
      </c>
      <c r="AH19" s="10">
        <v>30</v>
      </c>
      <c r="AI19" s="10">
        <v>60</v>
      </c>
      <c r="AM19" s="10">
        <v>20</v>
      </c>
      <c r="AN19" s="10">
        <v>30</v>
      </c>
      <c r="AT19" s="10">
        <v>15</v>
      </c>
      <c r="AU19" s="10">
        <v>90</v>
      </c>
      <c r="AV19" s="10">
        <v>60</v>
      </c>
      <c r="AX19" s="10">
        <v>30</v>
      </c>
      <c r="BD19" s="10">
        <v>10</v>
      </c>
      <c r="BN19" s="13" t="s">
        <v>1854</v>
      </c>
      <c r="BO19" s="10">
        <v>18</v>
      </c>
    </row>
    <row r="20" spans="1:67">
      <c r="A20" s="10" t="s">
        <v>2</v>
      </c>
      <c r="W20" s="10">
        <v>90</v>
      </c>
      <c r="X20" s="10">
        <v>30</v>
      </c>
      <c r="Z20" s="10">
        <v>30</v>
      </c>
      <c r="AB20" s="10">
        <v>30</v>
      </c>
      <c r="AD20" s="10">
        <v>15</v>
      </c>
      <c r="AF20" s="10">
        <v>30</v>
      </c>
      <c r="AL20" s="10">
        <v>30</v>
      </c>
      <c r="AP20" s="10">
        <v>60</v>
      </c>
      <c r="AQ20" s="10">
        <v>90</v>
      </c>
      <c r="AS20" s="10">
        <v>30</v>
      </c>
      <c r="AV20" s="10">
        <v>90</v>
      </c>
      <c r="AW20" s="10">
        <v>120</v>
      </c>
      <c r="AX20" s="10">
        <v>30</v>
      </c>
      <c r="BA20" s="10">
        <v>60</v>
      </c>
      <c r="BN20" s="13" t="s">
        <v>1842</v>
      </c>
      <c r="BO20" s="10">
        <v>19</v>
      </c>
    </row>
    <row r="21" spans="1:67">
      <c r="A21" s="10" t="s">
        <v>135</v>
      </c>
      <c r="F21" s="10">
        <v>150</v>
      </c>
      <c r="G21" s="10">
        <v>180</v>
      </c>
      <c r="H21" s="10">
        <v>180</v>
      </c>
      <c r="I21" s="10">
        <v>180</v>
      </c>
      <c r="J21" s="10">
        <v>180</v>
      </c>
      <c r="P21" s="10">
        <v>180</v>
      </c>
      <c r="Q21" s="10">
        <v>180</v>
      </c>
      <c r="R21" s="10">
        <v>180</v>
      </c>
      <c r="S21" s="10">
        <v>180</v>
      </c>
      <c r="AK21" s="10">
        <v>180</v>
      </c>
      <c r="AM21" s="10">
        <v>240</v>
      </c>
      <c r="BN21" s="13" t="s">
        <v>1861</v>
      </c>
      <c r="BO21" s="10">
        <v>20</v>
      </c>
    </row>
    <row r="22" spans="1:67">
      <c r="A22" s="39" t="s">
        <v>2580</v>
      </c>
      <c r="AE22" s="10">
        <v>240</v>
      </c>
      <c r="AF22" s="10">
        <v>240</v>
      </c>
      <c r="BN22" s="13" t="s">
        <v>1829</v>
      </c>
      <c r="BO22" s="10">
        <v>21</v>
      </c>
    </row>
    <row r="23" spans="1:67">
      <c r="A23" s="39" t="s">
        <v>2581</v>
      </c>
      <c r="G23" s="10">
        <v>365</v>
      </c>
      <c r="H23" s="10">
        <v>365</v>
      </c>
      <c r="AU23" s="10">
        <v>365</v>
      </c>
      <c r="AV23" s="10">
        <v>365</v>
      </c>
      <c r="BN23" s="13" t="s">
        <v>2089</v>
      </c>
      <c r="BO23" s="10">
        <v>22</v>
      </c>
    </row>
    <row r="24" spans="1:67">
      <c r="A24" s="39" t="s">
        <v>1520</v>
      </c>
      <c r="AE24" s="10">
        <v>240</v>
      </c>
      <c r="AF24" s="10">
        <v>240</v>
      </c>
      <c r="AM24" s="10">
        <v>360</v>
      </c>
      <c r="BN24" s="13" t="s">
        <v>1890</v>
      </c>
      <c r="BO24" s="10">
        <v>23</v>
      </c>
    </row>
    <row r="25" spans="1:67">
      <c r="A25" s="39" t="s">
        <v>1561</v>
      </c>
      <c r="C25" s="10">
        <v>365</v>
      </c>
      <c r="D25" s="10">
        <v>365</v>
      </c>
      <c r="O25" s="10">
        <v>365</v>
      </c>
      <c r="P25" s="10">
        <v>365</v>
      </c>
      <c r="R25" s="10">
        <v>240</v>
      </c>
      <c r="U25" s="10">
        <v>365</v>
      </c>
      <c r="BN25" s="13" t="s">
        <v>1922</v>
      </c>
      <c r="BO25" s="10">
        <v>24</v>
      </c>
    </row>
    <row r="26" spans="1:67">
      <c r="A26" s="10" t="s">
        <v>1556</v>
      </c>
      <c r="M26" s="10">
        <v>180</v>
      </c>
      <c r="N26" s="10">
        <v>180</v>
      </c>
      <c r="AN26" s="10">
        <v>365</v>
      </c>
      <c r="BD26" s="10">
        <v>365</v>
      </c>
      <c r="BN26" s="13" t="s">
        <v>1847</v>
      </c>
      <c r="BO26" s="10">
        <v>25</v>
      </c>
    </row>
    <row r="27" spans="1:67">
      <c r="A27" s="10" t="s">
        <v>55</v>
      </c>
      <c r="J27" s="10" t="s">
        <v>2582</v>
      </c>
      <c r="AK27" s="10" t="s">
        <v>2583</v>
      </c>
      <c r="BN27" s="13" t="s">
        <v>1805</v>
      </c>
      <c r="BO27" s="10">
        <v>26</v>
      </c>
    </row>
    <row r="28" spans="1:67">
      <c r="A28" s="10" t="s">
        <v>53</v>
      </c>
      <c r="F28" s="10">
        <v>180</v>
      </c>
      <c r="L28" s="10">
        <v>60</v>
      </c>
      <c r="M28" s="10">
        <v>45</v>
      </c>
      <c r="N28" s="10">
        <v>120</v>
      </c>
      <c r="BN28" s="13" t="s">
        <v>2086</v>
      </c>
      <c r="BO28" s="10">
        <v>27</v>
      </c>
    </row>
    <row r="29" spans="1:67">
      <c r="A29" s="10" t="s">
        <v>2181</v>
      </c>
      <c r="BN29" s="13" t="s">
        <v>2087</v>
      </c>
      <c r="BO29" s="10">
        <v>28</v>
      </c>
    </row>
    <row r="30" spans="1:67">
      <c r="A30" s="10" t="s">
        <v>60</v>
      </c>
      <c r="J30" s="10">
        <v>180</v>
      </c>
      <c r="AK30" s="10">
        <v>180</v>
      </c>
      <c r="BN30" s="13" t="s">
        <v>1961</v>
      </c>
      <c r="BO30" s="10">
        <v>29</v>
      </c>
    </row>
    <row r="31" spans="1:67">
      <c r="A31" s="10" t="s">
        <v>2149</v>
      </c>
      <c r="D31" s="10">
        <v>180</v>
      </c>
      <c r="K31" s="10">
        <v>180</v>
      </c>
      <c r="N31" s="10">
        <v>180</v>
      </c>
      <c r="O31" s="10">
        <v>180</v>
      </c>
      <c r="U31" s="10">
        <v>180</v>
      </c>
      <c r="V31" s="10">
        <v>365</v>
      </c>
      <c r="W31" s="10">
        <v>365</v>
      </c>
      <c r="Y31" s="10">
        <v>180</v>
      </c>
      <c r="AA31" s="10">
        <v>210</v>
      </c>
      <c r="AC31" s="10">
        <v>210</v>
      </c>
      <c r="AF31" s="10">
        <v>180</v>
      </c>
      <c r="AG31" s="10">
        <v>240</v>
      </c>
      <c r="AH31" s="10">
        <v>180</v>
      </c>
      <c r="AI31" s="10">
        <v>180</v>
      </c>
      <c r="AJ31" s="10">
        <v>180</v>
      </c>
      <c r="AL31" s="10">
        <v>365</v>
      </c>
      <c r="AN31" s="10">
        <v>180</v>
      </c>
      <c r="AO31" s="10">
        <v>365</v>
      </c>
      <c r="AP31" s="10">
        <v>365</v>
      </c>
      <c r="AQ31" s="10">
        <v>365</v>
      </c>
      <c r="AR31" s="10">
        <v>210</v>
      </c>
      <c r="AS31" s="10">
        <v>240</v>
      </c>
      <c r="AU31" s="10">
        <v>365</v>
      </c>
      <c r="AV31" s="10">
        <v>240</v>
      </c>
      <c r="AW31" s="10">
        <v>365</v>
      </c>
      <c r="AX31" s="10">
        <v>210</v>
      </c>
      <c r="AZ31" s="10">
        <v>365</v>
      </c>
      <c r="BN31" s="13" t="s">
        <v>1913</v>
      </c>
      <c r="BO31" s="10">
        <v>30</v>
      </c>
    </row>
    <row r="32" spans="1:67">
      <c r="A32" s="10" t="s">
        <v>2155</v>
      </c>
      <c r="X32" s="10">
        <v>210</v>
      </c>
      <c r="Z32" s="10">
        <v>240</v>
      </c>
      <c r="AB32" s="10">
        <v>210</v>
      </c>
      <c r="AD32" s="10">
        <v>210</v>
      </c>
      <c r="AU32" s="10">
        <v>365</v>
      </c>
      <c r="BN32" s="13" t="s">
        <v>1952</v>
      </c>
      <c r="BO32" s="10">
        <v>31</v>
      </c>
    </row>
    <row r="33" spans="1:67">
      <c r="A33" s="10" t="s">
        <v>207</v>
      </c>
      <c r="B33" s="10">
        <v>365</v>
      </c>
      <c r="BN33" s="13" t="s">
        <v>1873</v>
      </c>
      <c r="BO33" s="10">
        <v>32</v>
      </c>
    </row>
    <row r="34" spans="1:67">
      <c r="A34" s="10" t="s">
        <v>2096</v>
      </c>
      <c r="B34" s="10">
        <v>730</v>
      </c>
      <c r="C34" s="10">
        <v>730</v>
      </c>
      <c r="D34" s="10">
        <v>730</v>
      </c>
      <c r="E34" s="10">
        <v>730</v>
      </c>
      <c r="F34" s="10">
        <v>730</v>
      </c>
      <c r="G34" s="10">
        <v>730</v>
      </c>
      <c r="H34" s="10">
        <v>730</v>
      </c>
      <c r="I34" s="10">
        <v>730</v>
      </c>
      <c r="J34" s="10">
        <v>730</v>
      </c>
      <c r="K34" s="10">
        <v>730</v>
      </c>
      <c r="L34" s="10">
        <v>730</v>
      </c>
      <c r="M34" s="10">
        <v>730</v>
      </c>
      <c r="N34" s="10">
        <v>730</v>
      </c>
      <c r="O34" s="10">
        <v>730</v>
      </c>
      <c r="P34" s="10">
        <v>730</v>
      </c>
      <c r="Q34" s="10">
        <v>730</v>
      </c>
      <c r="R34" s="10">
        <v>730</v>
      </c>
      <c r="S34" s="10">
        <v>730</v>
      </c>
      <c r="T34" s="10">
        <v>730</v>
      </c>
      <c r="U34" s="10">
        <v>730</v>
      </c>
      <c r="V34" s="10">
        <v>730</v>
      </c>
      <c r="W34" s="10">
        <v>730</v>
      </c>
      <c r="X34" s="10">
        <v>730</v>
      </c>
      <c r="Y34" s="10">
        <v>730</v>
      </c>
      <c r="Z34" s="10">
        <v>730</v>
      </c>
      <c r="AA34" s="10">
        <v>730</v>
      </c>
      <c r="AB34" s="10">
        <v>730</v>
      </c>
      <c r="AC34" s="10">
        <v>730</v>
      </c>
      <c r="AD34" s="10">
        <v>730</v>
      </c>
      <c r="AE34" s="10">
        <v>730</v>
      </c>
      <c r="AF34" s="10">
        <v>730</v>
      </c>
      <c r="AG34" s="10">
        <v>730</v>
      </c>
      <c r="AH34" s="10">
        <v>730</v>
      </c>
      <c r="AI34" s="10">
        <v>730</v>
      </c>
      <c r="AJ34" s="10">
        <v>730</v>
      </c>
      <c r="AK34" s="10">
        <v>730</v>
      </c>
      <c r="AL34" s="10">
        <v>730</v>
      </c>
      <c r="AM34" s="10">
        <v>730</v>
      </c>
      <c r="AN34" s="10">
        <v>730</v>
      </c>
      <c r="AO34" s="10">
        <v>730</v>
      </c>
      <c r="AP34" s="10">
        <v>730</v>
      </c>
      <c r="AQ34" s="10">
        <v>730</v>
      </c>
      <c r="AR34" s="10">
        <v>730</v>
      </c>
      <c r="AS34" s="10">
        <v>730</v>
      </c>
      <c r="AT34" s="10">
        <v>730</v>
      </c>
      <c r="AU34" s="10">
        <v>730</v>
      </c>
      <c r="AV34" s="10">
        <v>730</v>
      </c>
      <c r="AW34" s="10">
        <v>730</v>
      </c>
      <c r="AX34" s="10">
        <v>730</v>
      </c>
      <c r="AZ34" s="10">
        <v>730</v>
      </c>
      <c r="BA34" s="10">
        <v>730</v>
      </c>
      <c r="BB34" s="10">
        <v>730</v>
      </c>
      <c r="BD34" s="10">
        <v>730</v>
      </c>
      <c r="BN34" s="13" t="s">
        <v>1955</v>
      </c>
      <c r="BO34" s="10">
        <v>33</v>
      </c>
    </row>
    <row r="35" spans="1:67">
      <c r="A35" s="10" t="s">
        <v>1688</v>
      </c>
      <c r="AH35" s="10">
        <v>365</v>
      </c>
      <c r="AI35" s="10">
        <v>365</v>
      </c>
      <c r="AN35" s="10">
        <v>365</v>
      </c>
      <c r="BN35" s="13" t="s">
        <v>1803</v>
      </c>
      <c r="BO35" s="10">
        <v>34</v>
      </c>
    </row>
    <row r="36" spans="1:67">
      <c r="A36" s="10" t="s">
        <v>124</v>
      </c>
      <c r="D36" s="10">
        <v>180</v>
      </c>
      <c r="F36" s="10">
        <v>180</v>
      </c>
      <c r="G36" s="10">
        <v>180</v>
      </c>
      <c r="H36" s="10">
        <v>180</v>
      </c>
      <c r="I36" s="10">
        <v>180</v>
      </c>
      <c r="J36" s="10">
        <v>180</v>
      </c>
      <c r="K36" s="10">
        <v>180</v>
      </c>
      <c r="L36" s="10">
        <v>180</v>
      </c>
      <c r="M36" s="10">
        <v>180</v>
      </c>
      <c r="N36" s="10">
        <v>180</v>
      </c>
      <c r="O36" s="10">
        <v>180</v>
      </c>
      <c r="P36" s="10">
        <v>180</v>
      </c>
      <c r="Q36" s="10">
        <v>180</v>
      </c>
      <c r="R36" s="10">
        <v>180</v>
      </c>
      <c r="S36" s="10">
        <v>180</v>
      </c>
      <c r="T36" s="10">
        <v>365</v>
      </c>
      <c r="U36" s="10">
        <v>180</v>
      </c>
      <c r="V36" s="10">
        <v>365</v>
      </c>
      <c r="W36" s="10">
        <v>365</v>
      </c>
      <c r="X36" s="10">
        <v>180</v>
      </c>
      <c r="Y36" s="10">
        <v>180</v>
      </c>
      <c r="Z36" s="10">
        <v>180</v>
      </c>
      <c r="AA36" s="10">
        <v>180</v>
      </c>
      <c r="AB36" s="10">
        <v>180</v>
      </c>
      <c r="AC36" s="10">
        <v>180</v>
      </c>
      <c r="AD36" s="10">
        <v>180</v>
      </c>
      <c r="AE36" s="10">
        <v>180</v>
      </c>
      <c r="AF36" s="10">
        <v>180</v>
      </c>
      <c r="AG36" s="10">
        <v>365</v>
      </c>
      <c r="AI36" s="10">
        <v>180</v>
      </c>
      <c r="AK36" s="10">
        <v>180</v>
      </c>
      <c r="AM36" s="10">
        <v>180</v>
      </c>
      <c r="AN36" s="10">
        <v>180</v>
      </c>
      <c r="AO36" s="10">
        <v>180</v>
      </c>
      <c r="AP36" s="10">
        <v>180</v>
      </c>
      <c r="AQ36" s="10">
        <v>180</v>
      </c>
      <c r="AR36" s="10">
        <v>180</v>
      </c>
      <c r="AS36" s="10">
        <v>180</v>
      </c>
      <c r="AT36" s="10">
        <v>180</v>
      </c>
      <c r="AU36" s="10">
        <v>365</v>
      </c>
      <c r="AV36" s="10">
        <v>180</v>
      </c>
      <c r="BD36" s="10">
        <v>180</v>
      </c>
      <c r="BN36" s="13" t="s">
        <v>1851</v>
      </c>
      <c r="BO36" s="10">
        <v>35</v>
      </c>
    </row>
    <row r="37" spans="1:67">
      <c r="A37" s="10" t="s">
        <v>138</v>
      </c>
      <c r="AJ37" s="10">
        <v>365</v>
      </c>
      <c r="AM37" s="10">
        <v>720</v>
      </c>
      <c r="BN37" s="13" t="s">
        <v>1883</v>
      </c>
      <c r="BO37" s="10">
        <v>36</v>
      </c>
    </row>
    <row r="38" spans="1:67">
      <c r="A38" s="10" t="s">
        <v>2207</v>
      </c>
      <c r="D38" s="10">
        <v>730</v>
      </c>
      <c r="F38" s="10">
        <v>730</v>
      </c>
      <c r="G38" s="10">
        <v>730</v>
      </c>
      <c r="H38" s="10">
        <v>730</v>
      </c>
      <c r="I38" s="10">
        <v>730</v>
      </c>
      <c r="J38" s="10">
        <v>730</v>
      </c>
      <c r="K38" s="10">
        <v>730</v>
      </c>
      <c r="L38" s="10">
        <v>730</v>
      </c>
      <c r="M38" s="10">
        <v>730</v>
      </c>
      <c r="N38" s="10">
        <v>730</v>
      </c>
      <c r="O38" s="10">
        <v>730</v>
      </c>
      <c r="P38" s="10">
        <v>730</v>
      </c>
      <c r="Q38" s="10">
        <v>730</v>
      </c>
      <c r="R38" s="10">
        <v>730</v>
      </c>
      <c r="S38" s="10">
        <v>730</v>
      </c>
      <c r="T38" s="10">
        <v>730</v>
      </c>
      <c r="U38" s="10">
        <v>730</v>
      </c>
      <c r="V38" s="10">
        <v>730</v>
      </c>
      <c r="W38" s="10">
        <v>730</v>
      </c>
      <c r="X38" s="10">
        <v>730</v>
      </c>
      <c r="Y38" s="10">
        <v>730</v>
      </c>
      <c r="Z38" s="10">
        <v>730</v>
      </c>
      <c r="AA38" s="10">
        <v>730</v>
      </c>
      <c r="AB38" s="10">
        <v>730</v>
      </c>
      <c r="AC38" s="10">
        <v>730</v>
      </c>
      <c r="AD38" s="10">
        <v>730</v>
      </c>
      <c r="AE38" s="10">
        <v>730</v>
      </c>
      <c r="AF38" s="10">
        <v>730</v>
      </c>
      <c r="AG38" s="10">
        <v>730</v>
      </c>
      <c r="AH38" s="10">
        <v>730</v>
      </c>
      <c r="AI38" s="10">
        <v>730</v>
      </c>
      <c r="AJ38" s="10">
        <v>730</v>
      </c>
      <c r="AK38" s="10">
        <v>730</v>
      </c>
      <c r="AL38" s="10">
        <v>730</v>
      </c>
      <c r="AM38" s="10">
        <v>730</v>
      </c>
      <c r="AN38" s="10">
        <v>730</v>
      </c>
      <c r="AO38" s="10">
        <v>730</v>
      </c>
      <c r="AP38" s="10">
        <v>730</v>
      </c>
      <c r="AQ38" s="10">
        <v>730</v>
      </c>
      <c r="AR38" s="10">
        <v>730</v>
      </c>
      <c r="AS38" s="10">
        <v>730</v>
      </c>
      <c r="AT38" s="10">
        <v>730</v>
      </c>
      <c r="AU38" s="10">
        <v>730</v>
      </c>
      <c r="AV38" s="10">
        <v>730</v>
      </c>
      <c r="AW38" s="10">
        <v>730</v>
      </c>
      <c r="AX38" s="10">
        <v>730</v>
      </c>
      <c r="AZ38" s="10">
        <v>730</v>
      </c>
      <c r="BA38" s="10">
        <v>720</v>
      </c>
      <c r="BD38" s="10">
        <v>730</v>
      </c>
      <c r="BN38" s="13" t="s">
        <v>1942</v>
      </c>
      <c r="BO38" s="10">
        <v>37</v>
      </c>
    </row>
    <row r="39" spans="1:67">
      <c r="A39" s="10" t="s">
        <v>2137</v>
      </c>
      <c r="D39" s="10">
        <v>365</v>
      </c>
      <c r="G39" s="10">
        <v>365</v>
      </c>
      <c r="H39" s="10">
        <v>180</v>
      </c>
      <c r="I39" s="10">
        <v>180</v>
      </c>
      <c r="L39" s="10">
        <v>120</v>
      </c>
      <c r="M39" s="10">
        <v>120</v>
      </c>
      <c r="N39" s="10">
        <v>180</v>
      </c>
      <c r="U39" s="10">
        <v>180</v>
      </c>
      <c r="Y39" s="10">
        <v>210</v>
      </c>
      <c r="AE39" s="10">
        <v>180</v>
      </c>
      <c r="AF39" s="10">
        <v>180</v>
      </c>
      <c r="AV39" s="10">
        <v>270</v>
      </c>
      <c r="AX39" s="10">
        <v>180</v>
      </c>
      <c r="BA39" s="10">
        <v>360</v>
      </c>
      <c r="BD39" s="10">
        <v>180</v>
      </c>
      <c r="BN39" s="13" t="s">
        <v>1919</v>
      </c>
      <c r="BO39" s="10">
        <v>38</v>
      </c>
    </row>
    <row r="40" spans="1:67">
      <c r="A40" s="10" t="s">
        <v>2132</v>
      </c>
      <c r="B40" s="10">
        <v>365</v>
      </c>
      <c r="C40" s="10">
        <v>365</v>
      </c>
      <c r="D40" s="10">
        <v>180</v>
      </c>
      <c r="E40" s="10">
        <v>365</v>
      </c>
      <c r="G40" s="10">
        <v>180</v>
      </c>
      <c r="K40" s="10">
        <v>180</v>
      </c>
      <c r="O40" s="10">
        <v>180</v>
      </c>
      <c r="V40" s="10">
        <v>365</v>
      </c>
      <c r="W40" s="10">
        <v>180</v>
      </c>
      <c r="X40" s="10">
        <v>180</v>
      </c>
      <c r="Y40" s="10">
        <v>180</v>
      </c>
      <c r="Z40" s="10">
        <v>180</v>
      </c>
      <c r="AA40" s="10">
        <v>180</v>
      </c>
      <c r="AB40" s="10">
        <v>180</v>
      </c>
      <c r="AC40" s="10">
        <v>180</v>
      </c>
      <c r="AG40" s="10">
        <v>365</v>
      </c>
      <c r="AH40" s="10">
        <v>180</v>
      </c>
      <c r="AL40" s="10">
        <v>365</v>
      </c>
      <c r="AM40" s="10">
        <v>180</v>
      </c>
      <c r="AN40" s="10">
        <v>180</v>
      </c>
      <c r="AO40" s="10">
        <v>365</v>
      </c>
      <c r="AP40" s="10">
        <v>365</v>
      </c>
      <c r="AQ40" s="10">
        <v>365</v>
      </c>
      <c r="AR40" s="10">
        <v>180</v>
      </c>
      <c r="AU40" s="10">
        <v>365</v>
      </c>
      <c r="AV40" s="10">
        <v>180</v>
      </c>
      <c r="AW40" s="10">
        <v>365</v>
      </c>
      <c r="BA40" s="10">
        <v>360</v>
      </c>
      <c r="BN40" s="13" t="s">
        <v>1800</v>
      </c>
      <c r="BO40" s="10">
        <v>39</v>
      </c>
    </row>
    <row r="41" spans="1:67">
      <c r="A41" s="10" t="s">
        <v>2129</v>
      </c>
      <c r="F41" s="10">
        <v>180</v>
      </c>
      <c r="J41" s="10">
        <v>180</v>
      </c>
      <c r="P41" s="10">
        <v>180</v>
      </c>
      <c r="Q41" s="10">
        <v>180</v>
      </c>
      <c r="R41" s="10">
        <v>180</v>
      </c>
      <c r="S41" s="10">
        <v>180</v>
      </c>
      <c r="AK41" s="10">
        <v>180</v>
      </c>
      <c r="BN41" s="13" t="s">
        <v>1930</v>
      </c>
      <c r="BO41" s="10">
        <v>40</v>
      </c>
    </row>
    <row r="42" spans="1:67">
      <c r="A42" s="10" t="s">
        <v>2348</v>
      </c>
      <c r="N42" s="10">
        <v>180</v>
      </c>
      <c r="S42" s="10">
        <v>365</v>
      </c>
      <c r="T42" s="10">
        <v>210</v>
      </c>
      <c r="AD42" s="10">
        <v>180</v>
      </c>
      <c r="AE42" s="10">
        <v>360</v>
      </c>
      <c r="AI42" s="10">
        <v>180</v>
      </c>
      <c r="AJ42" s="10">
        <v>180</v>
      </c>
      <c r="AN42" s="10">
        <v>365</v>
      </c>
      <c r="AS42" s="10">
        <v>180</v>
      </c>
      <c r="AX42" s="10">
        <v>180</v>
      </c>
      <c r="AY42" s="10">
        <v>180</v>
      </c>
      <c r="BD42" s="10">
        <v>180</v>
      </c>
      <c r="BN42" s="13" t="s">
        <v>2092</v>
      </c>
      <c r="BO42" s="10">
        <v>41</v>
      </c>
    </row>
    <row r="43" spans="1:67">
      <c r="A43" s="10" t="s">
        <v>2584</v>
      </c>
      <c r="B43" s="10">
        <v>30</v>
      </c>
      <c r="C43" s="10">
        <v>30</v>
      </c>
      <c r="D43" s="10">
        <v>10</v>
      </c>
      <c r="E43" s="10">
        <v>60</v>
      </c>
      <c r="F43" s="10">
        <v>7</v>
      </c>
      <c r="G43" s="10">
        <v>7</v>
      </c>
      <c r="H43" s="10">
        <v>7</v>
      </c>
      <c r="I43" s="10">
        <v>7</v>
      </c>
      <c r="J43" s="10">
        <v>7</v>
      </c>
      <c r="K43" s="10">
        <v>10</v>
      </c>
      <c r="L43" s="10">
        <v>10</v>
      </c>
      <c r="M43" s="10">
        <v>10</v>
      </c>
      <c r="N43" s="10">
        <v>10</v>
      </c>
      <c r="O43" s="10">
        <v>7</v>
      </c>
      <c r="P43" s="10">
        <v>7</v>
      </c>
      <c r="Q43" s="10">
        <v>7</v>
      </c>
      <c r="R43" s="10">
        <v>7</v>
      </c>
      <c r="S43" s="10">
        <v>7</v>
      </c>
      <c r="T43" s="10">
        <v>15</v>
      </c>
      <c r="U43" s="10">
        <v>7</v>
      </c>
      <c r="V43" s="10">
        <v>10</v>
      </c>
      <c r="W43" s="10">
        <v>30</v>
      </c>
      <c r="X43" s="10">
        <v>15</v>
      </c>
      <c r="Y43" s="10">
        <v>15</v>
      </c>
      <c r="Z43" s="10">
        <v>10</v>
      </c>
      <c r="AA43" s="10">
        <v>7</v>
      </c>
      <c r="AB43" s="10">
        <v>7</v>
      </c>
      <c r="AC43" s="10">
        <v>15</v>
      </c>
      <c r="AD43" s="10">
        <v>7</v>
      </c>
      <c r="AE43" s="10">
        <v>7</v>
      </c>
      <c r="AF43" s="10">
        <v>7</v>
      </c>
      <c r="AG43" s="10">
        <v>30</v>
      </c>
      <c r="AH43" s="10">
        <v>7</v>
      </c>
      <c r="AI43" s="10">
        <v>7</v>
      </c>
      <c r="AJ43" s="10">
        <v>7</v>
      </c>
      <c r="AK43" s="10">
        <v>7</v>
      </c>
      <c r="AL43" s="10">
        <v>30</v>
      </c>
      <c r="AM43" s="10">
        <v>15</v>
      </c>
      <c r="AN43" s="10">
        <v>7</v>
      </c>
      <c r="AO43" s="10">
        <v>30</v>
      </c>
      <c r="AP43" s="10">
        <v>30</v>
      </c>
      <c r="AQ43" s="10">
        <v>30</v>
      </c>
      <c r="AR43" s="10">
        <v>30</v>
      </c>
      <c r="AS43" s="10">
        <v>7</v>
      </c>
      <c r="AT43" s="10">
        <v>7</v>
      </c>
      <c r="AU43" s="10">
        <v>30</v>
      </c>
      <c r="AV43" s="10">
        <v>7</v>
      </c>
      <c r="AW43" s="10">
        <v>30</v>
      </c>
      <c r="AX43" s="10">
        <v>7</v>
      </c>
      <c r="AZ43" s="10">
        <v>30</v>
      </c>
      <c r="BA43" s="10">
        <v>30</v>
      </c>
      <c r="BD43" s="10">
        <v>5</v>
      </c>
      <c r="BN43" s="13" t="s">
        <v>1906</v>
      </c>
      <c r="BO43" s="10">
        <v>42</v>
      </c>
    </row>
    <row r="44" spans="1:67">
      <c r="A44" s="10" t="s">
        <v>2243</v>
      </c>
      <c r="L44" s="10">
        <v>365</v>
      </c>
      <c r="BN44" s="13" t="s">
        <v>1974</v>
      </c>
      <c r="BO44" s="10">
        <v>43</v>
      </c>
    </row>
    <row r="45" spans="1:67">
      <c r="A45" s="10" t="s">
        <v>151</v>
      </c>
      <c r="F45" s="10">
        <v>720</v>
      </c>
      <c r="I45" s="10">
        <v>365</v>
      </c>
      <c r="J45" s="10">
        <v>365</v>
      </c>
      <c r="L45" s="10">
        <v>365</v>
      </c>
      <c r="M45" s="10">
        <v>365</v>
      </c>
      <c r="N45" s="10">
        <v>365</v>
      </c>
      <c r="AK45" s="10">
        <v>365</v>
      </c>
      <c r="BN45" s="13" t="s">
        <v>4140</v>
      </c>
      <c r="BO45" s="10">
        <v>44</v>
      </c>
    </row>
    <row r="46" spans="1:67">
      <c r="A46" s="10" t="s">
        <v>2179</v>
      </c>
      <c r="BN46" s="13" t="s">
        <v>1899</v>
      </c>
      <c r="BO46" s="10">
        <v>45</v>
      </c>
    </row>
    <row r="47" spans="1:67">
      <c r="A47" s="10" t="s">
        <v>7</v>
      </c>
      <c r="H47" s="10">
        <v>120</v>
      </c>
      <c r="I47" s="10">
        <v>120</v>
      </c>
      <c r="J47" s="10">
        <v>120</v>
      </c>
      <c r="L47" s="10">
        <v>120</v>
      </c>
      <c r="M47" s="10">
        <v>120</v>
      </c>
      <c r="Q47" s="10">
        <v>180</v>
      </c>
      <c r="R47" s="10">
        <v>180</v>
      </c>
      <c r="S47" s="10">
        <v>180</v>
      </c>
      <c r="AE47" s="10">
        <v>365</v>
      </c>
      <c r="AK47" s="10">
        <v>120</v>
      </c>
      <c r="BN47" s="13" t="s">
        <v>1813</v>
      </c>
      <c r="BO47" s="10">
        <v>46</v>
      </c>
    </row>
    <row r="48" spans="1:67">
      <c r="A48" s="10" t="s">
        <v>31</v>
      </c>
      <c r="F48" s="10">
        <v>90</v>
      </c>
      <c r="N48" s="10">
        <v>60</v>
      </c>
      <c r="BD48" s="10">
        <v>90</v>
      </c>
      <c r="BN48" s="13" t="s">
        <v>2091</v>
      </c>
      <c r="BO48" s="10">
        <v>47</v>
      </c>
    </row>
    <row r="49" spans="1:67">
      <c r="A49" s="10" t="s">
        <v>2176</v>
      </c>
      <c r="G49" s="10">
        <v>240</v>
      </c>
      <c r="H49" s="10">
        <v>180</v>
      </c>
      <c r="J49" s="10">
        <v>180</v>
      </c>
      <c r="P49" s="10">
        <v>270</v>
      </c>
      <c r="Q49" s="10">
        <v>180</v>
      </c>
      <c r="R49" s="10">
        <v>150</v>
      </c>
      <c r="S49" s="10">
        <v>180</v>
      </c>
      <c r="AK49" s="10">
        <v>180</v>
      </c>
      <c r="BN49" s="13" t="s">
        <v>1958</v>
      </c>
      <c r="BO49" s="10">
        <v>48</v>
      </c>
    </row>
    <row r="50" spans="1:67">
      <c r="A50" s="10" t="s">
        <v>2241</v>
      </c>
      <c r="I50" s="10">
        <v>180</v>
      </c>
      <c r="AM50" s="10">
        <v>365</v>
      </c>
      <c r="BN50" s="13" t="s">
        <v>1991</v>
      </c>
      <c r="BO50" s="10">
        <v>49</v>
      </c>
    </row>
    <row r="51" spans="1:67">
      <c r="A51" s="10" t="s">
        <v>12</v>
      </c>
      <c r="S51" s="10">
        <v>240</v>
      </c>
      <c r="BN51" s="13" t="s">
        <v>1895</v>
      </c>
      <c r="BO51" s="10">
        <v>50</v>
      </c>
    </row>
    <row r="52" spans="1:67">
      <c r="A52" s="10" t="s">
        <v>2164</v>
      </c>
      <c r="AD52" s="10">
        <v>360</v>
      </c>
      <c r="AE52" s="10">
        <v>360</v>
      </c>
      <c r="AF52" s="10">
        <v>360</v>
      </c>
      <c r="BN52" s="13" t="s">
        <v>2083</v>
      </c>
      <c r="BO52" s="10">
        <v>51</v>
      </c>
    </row>
    <row r="53" spans="1:67">
      <c r="A53" s="10" t="s">
        <v>95</v>
      </c>
      <c r="C53" s="10">
        <v>365</v>
      </c>
      <c r="D53" s="10">
        <v>365</v>
      </c>
      <c r="E53" s="10">
        <v>365</v>
      </c>
      <c r="F53" s="10">
        <v>365</v>
      </c>
      <c r="G53" s="10">
        <v>365</v>
      </c>
      <c r="H53" s="10">
        <v>365</v>
      </c>
      <c r="I53" s="10">
        <v>365</v>
      </c>
      <c r="J53" s="10">
        <v>365</v>
      </c>
      <c r="K53" s="10">
        <v>365</v>
      </c>
      <c r="L53" s="10">
        <v>365</v>
      </c>
      <c r="M53" s="10">
        <v>365</v>
      </c>
      <c r="N53" s="10">
        <v>365</v>
      </c>
      <c r="O53" s="10">
        <v>365</v>
      </c>
      <c r="P53" s="10">
        <v>365</v>
      </c>
      <c r="Q53" s="10">
        <v>365</v>
      </c>
      <c r="R53" s="10">
        <v>365</v>
      </c>
      <c r="S53" s="10">
        <v>365</v>
      </c>
      <c r="T53" s="10">
        <v>365</v>
      </c>
      <c r="U53" s="10">
        <v>365</v>
      </c>
      <c r="V53" s="10">
        <v>365</v>
      </c>
      <c r="W53" s="10">
        <v>365</v>
      </c>
      <c r="X53" s="10">
        <v>365</v>
      </c>
      <c r="Y53" s="10">
        <v>365</v>
      </c>
      <c r="Z53" s="10">
        <v>365</v>
      </c>
      <c r="AA53" s="10">
        <v>365</v>
      </c>
      <c r="AB53" s="10">
        <v>365</v>
      </c>
      <c r="AC53" s="10">
        <v>365</v>
      </c>
      <c r="AD53" s="10">
        <v>365</v>
      </c>
      <c r="AE53" s="10">
        <v>365</v>
      </c>
      <c r="AF53" s="10">
        <v>365</v>
      </c>
      <c r="AG53" s="10">
        <v>365</v>
      </c>
      <c r="AH53" s="10">
        <v>365</v>
      </c>
      <c r="AI53" s="10">
        <v>365</v>
      </c>
      <c r="AJ53" s="10">
        <v>365</v>
      </c>
      <c r="AK53" s="10">
        <v>365</v>
      </c>
      <c r="AL53" s="10">
        <v>365</v>
      </c>
      <c r="AM53" s="10">
        <v>365</v>
      </c>
      <c r="AN53" s="10">
        <v>365</v>
      </c>
      <c r="AO53" s="10">
        <v>365</v>
      </c>
      <c r="AP53" s="10">
        <v>365</v>
      </c>
      <c r="AQ53" s="10">
        <v>365</v>
      </c>
      <c r="AR53" s="10">
        <v>365</v>
      </c>
      <c r="AS53" s="10">
        <v>365</v>
      </c>
      <c r="AT53" s="10">
        <v>365</v>
      </c>
      <c r="AU53" s="10">
        <v>365</v>
      </c>
      <c r="AV53" s="10">
        <v>365</v>
      </c>
      <c r="AW53" s="10">
        <v>365</v>
      </c>
      <c r="AX53" s="10">
        <v>365</v>
      </c>
      <c r="AY53" s="10">
        <v>365</v>
      </c>
      <c r="AZ53" s="10">
        <v>365</v>
      </c>
      <c r="BA53" s="10">
        <v>365</v>
      </c>
      <c r="BB53" s="10">
        <v>365</v>
      </c>
      <c r="BC53" s="10">
        <v>365</v>
      </c>
      <c r="BD53" s="10">
        <v>365</v>
      </c>
      <c r="BN53" s="13" t="s">
        <v>1819</v>
      </c>
      <c r="BO53" s="10">
        <v>52</v>
      </c>
    </row>
    <row r="54" spans="1:67">
      <c r="A54" s="10" t="s">
        <v>474</v>
      </c>
      <c r="C54" s="10">
        <v>365</v>
      </c>
      <c r="D54" s="10">
        <v>365</v>
      </c>
      <c r="E54" s="10">
        <v>365</v>
      </c>
      <c r="F54" s="10">
        <v>365</v>
      </c>
      <c r="G54" s="10">
        <v>365</v>
      </c>
      <c r="H54" s="10">
        <v>365</v>
      </c>
      <c r="I54" s="10">
        <v>365</v>
      </c>
      <c r="J54" s="10">
        <v>365</v>
      </c>
      <c r="K54" s="10">
        <v>365</v>
      </c>
      <c r="L54" s="10">
        <v>365</v>
      </c>
      <c r="M54" s="10">
        <v>365</v>
      </c>
      <c r="N54" s="10">
        <v>365</v>
      </c>
      <c r="O54" s="10">
        <v>365</v>
      </c>
      <c r="P54" s="10">
        <v>365</v>
      </c>
      <c r="Q54" s="10">
        <v>365</v>
      </c>
      <c r="R54" s="10">
        <v>365</v>
      </c>
      <c r="S54" s="10">
        <v>365</v>
      </c>
      <c r="T54" s="10">
        <v>365</v>
      </c>
      <c r="U54" s="10">
        <v>365</v>
      </c>
      <c r="V54" s="10">
        <v>365</v>
      </c>
      <c r="W54" s="10">
        <v>365</v>
      </c>
      <c r="X54" s="10">
        <v>365</v>
      </c>
      <c r="Y54" s="10">
        <v>365</v>
      </c>
      <c r="Z54" s="10">
        <v>365</v>
      </c>
      <c r="AA54" s="10">
        <v>365</v>
      </c>
      <c r="AB54" s="10">
        <v>365</v>
      </c>
      <c r="AC54" s="10">
        <v>365</v>
      </c>
      <c r="AD54" s="10">
        <v>365</v>
      </c>
      <c r="AE54" s="10">
        <v>365</v>
      </c>
      <c r="AF54" s="10">
        <v>365</v>
      </c>
      <c r="AG54" s="10">
        <v>365</v>
      </c>
      <c r="AH54" s="10">
        <v>365</v>
      </c>
      <c r="AI54" s="10">
        <v>365</v>
      </c>
      <c r="AJ54" s="10">
        <v>365</v>
      </c>
      <c r="AK54" s="10">
        <v>365</v>
      </c>
      <c r="AL54" s="10">
        <v>365</v>
      </c>
      <c r="AM54" s="10">
        <v>365</v>
      </c>
      <c r="AN54" s="10">
        <v>365</v>
      </c>
      <c r="AO54" s="10">
        <v>365</v>
      </c>
      <c r="AP54" s="10">
        <v>365</v>
      </c>
      <c r="AQ54" s="10">
        <v>365</v>
      </c>
      <c r="AR54" s="10">
        <v>365</v>
      </c>
      <c r="AS54" s="10">
        <v>365</v>
      </c>
      <c r="AT54" s="10">
        <v>365</v>
      </c>
      <c r="AU54" s="10">
        <v>365</v>
      </c>
      <c r="AV54" s="10">
        <v>365</v>
      </c>
      <c r="AW54" s="10">
        <v>365</v>
      </c>
      <c r="AX54" s="10">
        <v>365</v>
      </c>
      <c r="AY54" s="10">
        <v>365</v>
      </c>
      <c r="AZ54" s="10">
        <v>365</v>
      </c>
      <c r="BA54" s="10">
        <v>365</v>
      </c>
      <c r="BB54" s="10">
        <v>365</v>
      </c>
      <c r="BC54" s="10">
        <v>365</v>
      </c>
      <c r="BN54" s="13" t="s">
        <v>1798</v>
      </c>
      <c r="BO54" s="10">
        <v>53</v>
      </c>
    </row>
    <row r="55" spans="1:67">
      <c r="A55" s="13" t="s">
        <v>2585</v>
      </c>
      <c r="AU55" s="10">
        <v>60</v>
      </c>
      <c r="AV55" s="10">
        <v>60</v>
      </c>
      <c r="AW55" s="10">
        <v>60</v>
      </c>
      <c r="AX55" s="10">
        <v>60</v>
      </c>
      <c r="BN55" s="13" t="s">
        <v>1799</v>
      </c>
      <c r="BO55" s="10">
        <v>54</v>
      </c>
    </row>
    <row r="56" spans="1:67">
      <c r="A56" s="13" t="s">
        <v>2586</v>
      </c>
      <c r="BN56" s="13" t="s">
        <v>2085</v>
      </c>
      <c r="BO56" s="10">
        <v>55</v>
      </c>
    </row>
    <row r="57" spans="1:67">
      <c r="A57" s="13" t="s">
        <v>2587</v>
      </c>
      <c r="L57" s="10">
        <v>720</v>
      </c>
      <c r="M57" s="10">
        <v>720</v>
      </c>
      <c r="BN57" s="13" t="s">
        <v>1980</v>
      </c>
      <c r="BO57" s="10">
        <v>56</v>
      </c>
    </row>
    <row r="58" spans="1:67">
      <c r="A58" s="13" t="s">
        <v>2588</v>
      </c>
      <c r="AA58" s="10">
        <v>720</v>
      </c>
      <c r="AC58" s="10">
        <v>720</v>
      </c>
    </row>
    <row r="59" spans="1:67">
      <c r="A59" s="13" t="s">
        <v>2589</v>
      </c>
      <c r="AZ59" s="10">
        <v>365</v>
      </c>
    </row>
    <row r="60" spans="1:67">
      <c r="A60" s="13" t="s">
        <v>2590</v>
      </c>
      <c r="AW60" s="10">
        <v>365</v>
      </c>
      <c r="AX60" s="10">
        <v>365</v>
      </c>
    </row>
    <row r="61" spans="1:67">
      <c r="A61" s="13" t="s">
        <v>2591</v>
      </c>
      <c r="AZ61" s="10">
        <v>1095</v>
      </c>
    </row>
    <row r="62" spans="1:67">
      <c r="A62" s="13" t="s">
        <v>2592</v>
      </c>
      <c r="D62" s="10">
        <v>1095</v>
      </c>
      <c r="G62" s="10">
        <v>1095</v>
      </c>
      <c r="K62" s="10">
        <v>1095</v>
      </c>
      <c r="O62" s="10">
        <v>1095</v>
      </c>
      <c r="X62" s="10">
        <v>1095</v>
      </c>
      <c r="Y62" s="10">
        <v>1095</v>
      </c>
      <c r="Z62" s="10">
        <v>1095</v>
      </c>
      <c r="AA62" s="10">
        <v>1095</v>
      </c>
      <c r="AB62" s="10">
        <v>1095</v>
      </c>
      <c r="AC62" s="10">
        <v>1095</v>
      </c>
      <c r="AD62" s="10">
        <v>1095</v>
      </c>
      <c r="AE62" s="10">
        <v>1095</v>
      </c>
      <c r="AF62" s="10">
        <v>1095</v>
      </c>
      <c r="AH62" s="10">
        <v>1095</v>
      </c>
      <c r="AI62" s="10">
        <v>1095</v>
      </c>
      <c r="AJ62" s="10">
        <v>1095</v>
      </c>
      <c r="AK62" s="10">
        <v>1095</v>
      </c>
      <c r="AN62" s="10">
        <v>1095</v>
      </c>
      <c r="AT62" s="10">
        <v>1095</v>
      </c>
      <c r="AU62" s="10">
        <v>1095</v>
      </c>
      <c r="AV62" s="10">
        <v>1095</v>
      </c>
      <c r="AW62" s="10">
        <v>1095</v>
      </c>
      <c r="AX62" s="10">
        <v>1095</v>
      </c>
      <c r="BD62" s="10">
        <v>1095</v>
      </c>
    </row>
    <row r="63" spans="1:67">
      <c r="A63" s="13" t="s">
        <v>2593</v>
      </c>
      <c r="AF63" s="10">
        <v>365</v>
      </c>
      <c r="AU63" s="10">
        <v>120</v>
      </c>
      <c r="AV63" s="10">
        <v>120</v>
      </c>
    </row>
    <row r="64" spans="1:67">
      <c r="A64" s="13" t="s">
        <v>2594</v>
      </c>
      <c r="T64" s="10">
        <v>90</v>
      </c>
      <c r="AF64" s="10">
        <v>60</v>
      </c>
      <c r="AU64" s="10">
        <v>120</v>
      </c>
      <c r="AV64" s="10">
        <v>120</v>
      </c>
      <c r="BD64" s="10">
        <v>120</v>
      </c>
    </row>
    <row r="65" spans="1:50">
      <c r="A65" s="13" t="s">
        <v>2595</v>
      </c>
      <c r="AX65" s="10">
        <v>365</v>
      </c>
    </row>
    <row r="66" spans="1:50">
      <c r="A66" s="13" t="s">
        <v>2596</v>
      </c>
      <c r="B66" s="10">
        <v>365</v>
      </c>
    </row>
    <row r="67" spans="1:50">
      <c r="A67" s="13" t="s">
        <v>564</v>
      </c>
      <c r="AU67" s="10">
        <v>90</v>
      </c>
      <c r="AV67" s="10">
        <v>90</v>
      </c>
    </row>
    <row r="68" spans="1:50">
      <c r="A68" s="13" t="s">
        <v>2597</v>
      </c>
      <c r="S68" s="10">
        <v>120</v>
      </c>
    </row>
    <row r="69" spans="1:50">
      <c r="A69" s="13" t="s">
        <v>2598</v>
      </c>
    </row>
    <row r="70" spans="1:50">
      <c r="A70" s="13" t="s">
        <v>2599</v>
      </c>
      <c r="Z70" s="10">
        <v>720</v>
      </c>
    </row>
    <row r="71" spans="1:50">
      <c r="A71" s="13" t="s">
        <v>2600</v>
      </c>
      <c r="X71" s="10">
        <v>720</v>
      </c>
    </row>
    <row r="72" spans="1:50">
      <c r="A72" s="13" t="s">
        <v>276</v>
      </c>
      <c r="L72" s="10">
        <v>180</v>
      </c>
      <c r="M72" s="10">
        <v>180</v>
      </c>
    </row>
    <row r="73" spans="1:50">
      <c r="A73" s="13" t="s">
        <v>2601</v>
      </c>
    </row>
    <row r="74" spans="1:50">
      <c r="A74" s="10" t="s">
        <v>2169</v>
      </c>
    </row>
    <row r="75" spans="1:50">
      <c r="A75" s="10" t="s">
        <v>840</v>
      </c>
    </row>
    <row r="76" spans="1:50">
      <c r="A76" s="10" t="s">
        <v>507</v>
      </c>
    </row>
    <row r="77" spans="1:50">
      <c r="A77" s="10" t="s">
        <v>1046</v>
      </c>
    </row>
    <row r="78" spans="1:50">
      <c r="A78" s="10" t="s">
        <v>2174</v>
      </c>
    </row>
    <row r="79" spans="1:50">
      <c r="A79" s="10" t="s">
        <v>679</v>
      </c>
    </row>
    <row r="80" spans="1:50">
      <c r="A80" s="10" t="s">
        <v>479</v>
      </c>
    </row>
    <row r="81" spans="1:56">
      <c r="A81" s="10" t="s">
        <v>113</v>
      </c>
    </row>
    <row r="82" spans="1:56">
      <c r="A82" s="10" t="s">
        <v>111</v>
      </c>
    </row>
    <row r="83" spans="1:56">
      <c r="A83" s="10" t="s">
        <v>2115</v>
      </c>
    </row>
    <row r="84" spans="1:56">
      <c r="A84" s="10" t="s">
        <v>2372</v>
      </c>
    </row>
    <row r="85" spans="1:56">
      <c r="A85" s="10" t="s">
        <v>2138</v>
      </c>
    </row>
    <row r="86" spans="1:56">
      <c r="A86" s="10" t="s">
        <v>2144</v>
      </c>
    </row>
    <row r="87" spans="1:56">
      <c r="A87" s="10" t="s">
        <v>2122</v>
      </c>
    </row>
    <row r="88" spans="1:56">
      <c r="A88" s="10" t="s">
        <v>2396</v>
      </c>
    </row>
    <row r="89" spans="1:56">
      <c r="A89" s="10" t="s">
        <v>256</v>
      </c>
    </row>
    <row r="90" spans="1:56">
      <c r="A90" s="10" t="s">
        <v>466</v>
      </c>
    </row>
    <row r="91" spans="1:56">
      <c r="A91" s="10" t="s">
        <v>62</v>
      </c>
    </row>
    <row r="92" spans="1:56">
      <c r="A92" s="10" t="s">
        <v>108</v>
      </c>
    </row>
    <row r="93" spans="1:56">
      <c r="A93" s="10" t="s">
        <v>789</v>
      </c>
    </row>
    <row r="94" spans="1:56">
      <c r="A94" s="10" t="s">
        <v>774</v>
      </c>
    </row>
    <row r="95" spans="1:56">
      <c r="A95" s="10" t="s">
        <v>2348</v>
      </c>
      <c r="AT95" s="10">
        <v>180</v>
      </c>
    </row>
    <row r="96" spans="1:56" s="172" customFormat="1">
      <c r="A96" s="172" t="s">
        <v>3240</v>
      </c>
      <c r="B96" s="172">
        <v>1825</v>
      </c>
      <c r="C96" s="172">
        <v>1825</v>
      </c>
      <c r="D96" s="172">
        <v>1825</v>
      </c>
      <c r="F96" s="172">
        <v>1825</v>
      </c>
      <c r="K96" s="172">
        <v>1825</v>
      </c>
      <c r="V96" s="172">
        <v>1825</v>
      </c>
      <c r="W96" s="172">
        <v>1825</v>
      </c>
      <c r="X96" s="172">
        <v>1825</v>
      </c>
      <c r="Y96" s="172">
        <v>1825</v>
      </c>
      <c r="Z96" s="172">
        <v>1460</v>
      </c>
      <c r="AA96" s="172">
        <v>1460</v>
      </c>
      <c r="AB96" s="172">
        <v>1460</v>
      </c>
      <c r="AC96" s="172">
        <v>1460</v>
      </c>
      <c r="AD96" s="172">
        <v>1460</v>
      </c>
      <c r="AE96" s="172">
        <v>1460</v>
      </c>
      <c r="AF96" s="172">
        <v>1460</v>
      </c>
      <c r="AG96" s="172">
        <v>1825</v>
      </c>
      <c r="AH96" s="172">
        <v>1460</v>
      </c>
      <c r="AI96" s="172">
        <v>1460</v>
      </c>
      <c r="AJ96" s="172">
        <v>1460</v>
      </c>
      <c r="AK96" s="172">
        <v>1460</v>
      </c>
      <c r="AL96" s="172">
        <v>1825</v>
      </c>
      <c r="AM96" s="172">
        <v>1825</v>
      </c>
      <c r="AN96" s="172">
        <v>1460</v>
      </c>
      <c r="AQ96" s="172">
        <v>1825</v>
      </c>
      <c r="AR96" s="172">
        <v>1825</v>
      </c>
      <c r="AS96" s="172">
        <v>1825</v>
      </c>
      <c r="AT96" s="172">
        <v>1825</v>
      </c>
      <c r="AU96" s="172">
        <v>1825</v>
      </c>
      <c r="AV96" s="172">
        <v>1825</v>
      </c>
      <c r="AW96" s="172">
        <v>1825</v>
      </c>
      <c r="AX96" s="172">
        <v>1460</v>
      </c>
      <c r="AY96" s="172">
        <v>1460</v>
      </c>
      <c r="AZ96" s="172">
        <v>1090</v>
      </c>
      <c r="BD96" s="172">
        <v>1460</v>
      </c>
    </row>
    <row r="97" spans="1:35">
      <c r="A97" s="10" t="s">
        <v>1684</v>
      </c>
      <c r="AI97" s="10">
        <v>30</v>
      </c>
    </row>
  </sheetData>
  <sheetProtection algorithmName="SHA-512" hashValue="IUi0xqQOhVJivcS87fLpav08Sf79IqaF3LIGCIN7EZSf1rNBVQTCwU5YhLy33B7OQQZJl5KHw8HE7+Uss8Jzuw==" saltValue="xwWQD0sPlt1dBu64gYknCQ==" spinCount="100000" sheet="1" objects="1" scenarios="1"/>
  <autoFilter ref="A2:BD82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R14154"/>
  <sheetViews>
    <sheetView rightToLeft="1" zoomScale="85" zoomScaleNormal="85" workbookViewId="0">
      <pane ySplit="1" topLeftCell="A11880" activePane="bottomLeft" state="frozen"/>
      <selection activeCell="K1047" sqref="K1047"/>
      <selection pane="bottomLeft" activeCell="O11877" sqref="O11877:O11892"/>
    </sheetView>
  </sheetViews>
  <sheetFormatPr defaultColWidth="9.140625" defaultRowHeight="20.25" customHeight="1"/>
  <cols>
    <col min="1" max="1" width="8.140625" style="10" customWidth="1"/>
    <col min="2" max="2" width="37.140625" style="10" hidden="1" customWidth="1"/>
    <col min="3" max="3" width="47.85546875" style="10" hidden="1" customWidth="1"/>
    <col min="4" max="4" width="16.42578125" style="10" hidden="1" customWidth="1"/>
    <col min="5" max="5" width="9.140625" style="10" hidden="1" customWidth="1"/>
    <col min="6" max="6" width="36.85546875" style="10" hidden="1" customWidth="1"/>
    <col min="7" max="7" width="13.42578125" style="10" bestFit="1" customWidth="1"/>
    <col min="8" max="8" width="11.28515625" style="10" bestFit="1" customWidth="1"/>
    <col min="9" max="9" width="20.42578125" style="10" bestFit="1" customWidth="1"/>
    <col min="10" max="10" width="43.140625" style="10" customWidth="1"/>
    <col min="11" max="11" width="9.28515625" style="10" bestFit="1" customWidth="1"/>
    <col min="12" max="12" width="9.140625" style="10"/>
    <col min="13" max="13" width="49.5703125" style="10" customWidth="1"/>
    <col min="14" max="14" width="29.7109375" style="10" bestFit="1" customWidth="1"/>
    <col min="15" max="15" width="9.140625" style="10"/>
    <col min="16" max="16" width="9.28515625" style="10" bestFit="1" customWidth="1"/>
    <col min="17" max="17" width="9.140625" style="10" hidden="1" customWidth="1"/>
    <col min="18" max="16384" width="9.140625" style="10"/>
  </cols>
  <sheetData>
    <row r="1" spans="2:17" ht="20.25" customHeight="1">
      <c r="B1" s="10" t="s">
        <v>2649</v>
      </c>
      <c r="C1" s="10" t="s">
        <v>2643</v>
      </c>
      <c r="D1" s="10" t="s">
        <v>2637</v>
      </c>
      <c r="E1" s="10" t="s">
        <v>2614</v>
      </c>
      <c r="F1" s="10" t="s">
        <v>2387</v>
      </c>
      <c r="G1" s="25" t="s">
        <v>2377</v>
      </c>
      <c r="H1" s="25" t="s">
        <v>2378</v>
      </c>
      <c r="I1" s="25" t="s">
        <v>2379</v>
      </c>
      <c r="J1" s="1" t="s">
        <v>2380</v>
      </c>
      <c r="K1" s="25" t="s">
        <v>2381</v>
      </c>
      <c r="L1" s="25" t="s">
        <v>2382</v>
      </c>
      <c r="M1" s="25" t="s">
        <v>2383</v>
      </c>
      <c r="N1" s="25" t="s">
        <v>2384</v>
      </c>
      <c r="O1" s="25" t="s">
        <v>2385</v>
      </c>
      <c r="P1" s="25" t="s">
        <v>2386</v>
      </c>
      <c r="Q1" s="61" t="s">
        <v>2648</v>
      </c>
    </row>
    <row r="2" spans="2:17" ht="20.25" customHeight="1">
      <c r="B2" s="10" t="str">
        <f t="shared" ref="B2" si="0">F2&amp;Q2</f>
        <v>دستكش ضد برش سبك259</v>
      </c>
      <c r="C2" s="10" t="str">
        <f t="shared" ref="C2" si="1">F2&amp;G2&amp;O2</f>
        <v>دستكش ضد برش سبك1402/01/04259</v>
      </c>
      <c r="D2" s="10" t="str">
        <f>IFERROR(IF(تحویلی!$E$1="","",IF(NOSA!O2=تحویلی!$E$1,تحویلی!$E$1&amp;COUNTIF(NOSA!$O$1:O2,تحویلی!$E$1),"")),"")</f>
        <v/>
      </c>
      <c r="E2" s="10" t="str">
        <f t="shared" ref="E2" si="2">H2&amp;O2</f>
        <v>14420259</v>
      </c>
      <c r="F2" s="10" t="str">
        <f>IFERROR(VLOOKUP(I2,DATABASE!$N:$O,2,FALSE),"")</f>
        <v>دستكش ضد برش سبك</v>
      </c>
      <c r="G2" s="3" t="s">
        <v>1440</v>
      </c>
      <c r="H2" s="4">
        <v>14420</v>
      </c>
      <c r="I2" s="3" t="s">
        <v>1442</v>
      </c>
      <c r="J2" s="3" t="s">
        <v>22</v>
      </c>
      <c r="K2" s="5">
        <v>1</v>
      </c>
      <c r="L2" s="3" t="s">
        <v>3</v>
      </c>
      <c r="M2" s="3" t="s">
        <v>4</v>
      </c>
      <c r="N2" s="3" t="s">
        <v>13</v>
      </c>
      <c r="O2" s="1">
        <v>259</v>
      </c>
      <c r="P2" s="4">
        <v>1</v>
      </c>
      <c r="Q2" s="10">
        <f t="shared" ref="Q2:Q36" si="3">VALUE(O2)</f>
        <v>259</v>
      </c>
    </row>
    <row r="3" spans="2:17" ht="20.25" customHeight="1">
      <c r="B3" s="10" t="str">
        <f t="shared" ref="B3:B66" si="4">F3&amp;Q3</f>
        <v>كمربند برزنتي نواري83</v>
      </c>
      <c r="C3" s="10" t="str">
        <f t="shared" ref="C3:C66" si="5">F3&amp;G3&amp;O3</f>
        <v>كمربند برزنتي نواري1402/01/0483</v>
      </c>
      <c r="D3" s="10" t="str">
        <f>IFERROR(IF(تحویلی!$E$1="","",IF(NOSA!O3=تحویلی!$E$1,تحویلی!$E$1&amp;COUNTIF(NOSA!$O$1:O3,تحویلی!$E$1),"")),"")</f>
        <v/>
      </c>
      <c r="E3" s="10" t="str">
        <f t="shared" ref="E3:E66" si="6">H3&amp;O3</f>
        <v>1441083</v>
      </c>
      <c r="F3" s="10" t="str">
        <f>IFERROR(VLOOKUP(I3,DATABASE!$N:$O,2,FALSE),"")</f>
        <v>كمربند برزنتي نواري</v>
      </c>
      <c r="G3" s="3" t="s">
        <v>1440</v>
      </c>
      <c r="H3" s="4">
        <v>14410</v>
      </c>
      <c r="I3" s="3" t="s">
        <v>1441</v>
      </c>
      <c r="J3" s="3" t="s">
        <v>95</v>
      </c>
      <c r="K3" s="5">
        <v>1</v>
      </c>
      <c r="L3" s="3" t="s">
        <v>96</v>
      </c>
      <c r="M3" s="3" t="s">
        <v>43</v>
      </c>
      <c r="N3" s="3" t="s">
        <v>246</v>
      </c>
      <c r="O3" s="1">
        <v>83</v>
      </c>
      <c r="P3" s="4"/>
      <c r="Q3" s="10">
        <f t="shared" si="3"/>
        <v>83</v>
      </c>
    </row>
    <row r="4" spans="2:17" ht="20.25" customHeight="1">
      <c r="B4" s="10" t="str">
        <f t="shared" si="4"/>
        <v>دستكش ضد برش سبك471</v>
      </c>
      <c r="C4" s="10" t="str">
        <f t="shared" si="5"/>
        <v>دستكش ضد برش سبك1402/01/04471</v>
      </c>
      <c r="D4" s="10" t="str">
        <f>IFERROR(IF(تحویلی!$E$1="","",IF(NOSA!O4=تحویلی!$E$1,تحویلی!$E$1&amp;COUNTIF(NOSA!$O$1:O4,تحویلی!$E$1),"")),"")</f>
        <v/>
      </c>
      <c r="E4" s="10" t="str">
        <f t="shared" si="6"/>
        <v>14410471</v>
      </c>
      <c r="F4" s="10" t="str">
        <f>IFERROR(VLOOKUP(I4,DATABASE!$N:$O,2,FALSE),"")</f>
        <v>دستكش ضد برش سبك</v>
      </c>
      <c r="G4" s="3" t="s">
        <v>1440</v>
      </c>
      <c r="H4" s="4">
        <v>14410</v>
      </c>
      <c r="I4" s="3" t="s">
        <v>1442</v>
      </c>
      <c r="J4" s="3" t="s">
        <v>22</v>
      </c>
      <c r="K4" s="5">
        <v>1</v>
      </c>
      <c r="L4" s="3" t="s">
        <v>3</v>
      </c>
      <c r="M4" s="3" t="s">
        <v>43</v>
      </c>
      <c r="N4" s="3" t="s">
        <v>97</v>
      </c>
      <c r="O4" s="1">
        <v>471</v>
      </c>
      <c r="P4" s="4"/>
      <c r="Q4" s="10">
        <f t="shared" si="3"/>
        <v>471</v>
      </c>
    </row>
    <row r="5" spans="2:17" ht="20.25" customHeight="1">
      <c r="B5" s="10" t="str">
        <f t="shared" si="4"/>
        <v>لباس كار نسوز(بلوز و شلوار)766</v>
      </c>
      <c r="C5" s="10" t="str">
        <f t="shared" si="5"/>
        <v>لباس كار نسوز(بلوز و شلوار)1402/01/04766</v>
      </c>
      <c r="D5" s="10" t="str">
        <f>IFERROR(IF(تحویلی!$E$1="","",IF(NOSA!O5=تحویلی!$E$1,تحویلی!$E$1&amp;COUNTIF(NOSA!$O$1:O5,تحویلی!$E$1),"")),"")</f>
        <v/>
      </c>
      <c r="E5" s="10" t="str">
        <f t="shared" si="6"/>
        <v>14413766</v>
      </c>
      <c r="F5" s="10" t="str">
        <f>IFERROR(VLOOKUP(I5,DATABASE!$N:$O,2,FALSE),"")</f>
        <v>لباس كار نسوز(بلوز و شلوار)</v>
      </c>
      <c r="G5" s="3" t="s">
        <v>1440</v>
      </c>
      <c r="H5" s="4">
        <v>14413</v>
      </c>
      <c r="I5" s="3" t="s">
        <v>1655</v>
      </c>
      <c r="J5" s="3" t="s">
        <v>1656</v>
      </c>
      <c r="K5" s="5">
        <v>1</v>
      </c>
      <c r="L5" s="3" t="s">
        <v>28</v>
      </c>
      <c r="M5" s="3" t="s">
        <v>4</v>
      </c>
      <c r="N5" s="3" t="s">
        <v>1059</v>
      </c>
      <c r="O5" s="1">
        <v>766</v>
      </c>
      <c r="P5" s="4">
        <v>1</v>
      </c>
      <c r="Q5" s="10">
        <f t="shared" si="3"/>
        <v>766</v>
      </c>
    </row>
    <row r="6" spans="2:17" ht="20.25" customHeight="1">
      <c r="B6" s="10" t="str">
        <f t="shared" si="4"/>
        <v>دستكش ضد برش سبك636</v>
      </c>
      <c r="C6" s="10" t="str">
        <f t="shared" si="5"/>
        <v>دستكش ضد برش سبك1402/01/04636</v>
      </c>
      <c r="D6" s="10" t="str">
        <f>IFERROR(IF(تحویلی!$E$1="","",IF(NOSA!O6=تحویلی!$E$1,تحویلی!$E$1&amp;COUNTIF(NOSA!$O$1:O6,تحویلی!$E$1),"")),"")</f>
        <v/>
      </c>
      <c r="E6" s="10" t="str">
        <f t="shared" si="6"/>
        <v>14413636</v>
      </c>
      <c r="F6" s="10" t="str">
        <f>IFERROR(VLOOKUP(I6,DATABASE!$N:$O,2,FALSE),"")</f>
        <v>دستكش ضد برش سبك</v>
      </c>
      <c r="G6" s="3" t="s">
        <v>1440</v>
      </c>
      <c r="H6" s="4">
        <v>14413</v>
      </c>
      <c r="I6" s="3" t="s">
        <v>1442</v>
      </c>
      <c r="J6" s="3" t="s">
        <v>22</v>
      </c>
      <c r="K6" s="5">
        <v>1</v>
      </c>
      <c r="L6" s="3" t="s">
        <v>3</v>
      </c>
      <c r="M6" s="3" t="s">
        <v>47</v>
      </c>
      <c r="N6" s="3" t="s">
        <v>50</v>
      </c>
      <c r="O6" s="1">
        <v>636</v>
      </c>
      <c r="P6" s="4"/>
      <c r="Q6" s="10">
        <f t="shared" si="3"/>
        <v>636</v>
      </c>
    </row>
    <row r="7" spans="2:17" ht="20.25" customHeight="1">
      <c r="B7" s="10" t="str">
        <f t="shared" si="4"/>
        <v>لباس كار نسوز(بلوز و شلوار)606</v>
      </c>
      <c r="C7" s="10" t="str">
        <f t="shared" si="5"/>
        <v>لباس كار نسوز(بلوز و شلوار)1402/01/04606</v>
      </c>
      <c r="D7" s="10" t="str">
        <f>IFERROR(IF(تحویلی!$E$1="","",IF(NOSA!O7=تحویلی!$E$1,تحویلی!$E$1&amp;COUNTIF(NOSA!$O$1:O7,تحویلی!$E$1),"")),"")</f>
        <v/>
      </c>
      <c r="E7" s="10" t="str">
        <f t="shared" si="6"/>
        <v>14417606</v>
      </c>
      <c r="F7" s="10" t="str">
        <f>IFERROR(VLOOKUP(I7,DATABASE!$N:$O,2,FALSE),"")</f>
        <v>لباس كار نسوز(بلوز و شلوار)</v>
      </c>
      <c r="G7" s="3" t="s">
        <v>1440</v>
      </c>
      <c r="H7" s="4">
        <v>14417</v>
      </c>
      <c r="I7" s="3" t="s">
        <v>1701</v>
      </c>
      <c r="J7" s="3" t="s">
        <v>1702</v>
      </c>
      <c r="K7" s="5">
        <v>1</v>
      </c>
      <c r="L7" s="3" t="s">
        <v>28</v>
      </c>
      <c r="M7" s="3" t="s">
        <v>4</v>
      </c>
      <c r="N7" s="3" t="s">
        <v>233</v>
      </c>
      <c r="O7" s="1">
        <v>606</v>
      </c>
      <c r="P7" s="4">
        <v>1</v>
      </c>
      <c r="Q7" s="10">
        <f t="shared" si="3"/>
        <v>606</v>
      </c>
    </row>
    <row r="8" spans="2:17" ht="20.25" customHeight="1">
      <c r="B8" s="10" t="str">
        <f t="shared" si="4"/>
        <v>چكمه ايمني نسوز606</v>
      </c>
      <c r="C8" s="10" t="str">
        <f t="shared" si="5"/>
        <v>چكمه ايمني نسوز1402/01/04606</v>
      </c>
      <c r="D8" s="10" t="str">
        <f>IFERROR(IF(تحویلی!$E$1="","",IF(NOSA!O8=تحویلی!$E$1,تحویلی!$E$1&amp;COUNTIF(NOSA!$O$1:O8,تحویلی!$E$1),"")),"")</f>
        <v/>
      </c>
      <c r="E8" s="10" t="str">
        <f t="shared" si="6"/>
        <v>14417606</v>
      </c>
      <c r="F8" s="10" t="str">
        <f>IFERROR(VLOOKUP(I8,DATABASE!$N:$O,2,FALSE),"")</f>
        <v>چكمه ايمني نسوز</v>
      </c>
      <c r="G8" s="3" t="s">
        <v>1440</v>
      </c>
      <c r="H8" s="4">
        <v>14417</v>
      </c>
      <c r="I8" s="3" t="s">
        <v>1749</v>
      </c>
      <c r="J8" s="3" t="s">
        <v>1750</v>
      </c>
      <c r="K8" s="5">
        <v>1</v>
      </c>
      <c r="L8" s="3" t="s">
        <v>3</v>
      </c>
      <c r="M8" s="3" t="s">
        <v>4</v>
      </c>
      <c r="N8" s="3" t="s">
        <v>233</v>
      </c>
      <c r="O8" s="1">
        <v>606</v>
      </c>
      <c r="P8" s="4">
        <v>1</v>
      </c>
      <c r="Q8" s="10">
        <f t="shared" si="3"/>
        <v>606</v>
      </c>
    </row>
    <row r="9" spans="2:17" ht="20.25" customHeight="1">
      <c r="B9" s="10" t="str">
        <f t="shared" si="4"/>
        <v>كمربند برزنتي نواري83</v>
      </c>
      <c r="C9" s="10" t="str">
        <f t="shared" si="5"/>
        <v>كمربند برزنتي نواري1402/01/0483</v>
      </c>
      <c r="D9" s="10" t="str">
        <f>IFERROR(IF(تحویلی!$E$1="","",IF(NOSA!O9=تحویلی!$E$1,تحویلی!$E$1&amp;COUNTIF(NOSA!$O$1:O9,تحویلی!$E$1),"")),"")</f>
        <v/>
      </c>
      <c r="E9" s="10" t="str">
        <f t="shared" si="6"/>
        <v>1441083</v>
      </c>
      <c r="F9" s="10" t="str">
        <f>IFERROR(VLOOKUP(I9,DATABASE!$N:$O,2,FALSE),"")</f>
        <v>كمربند برزنتي نواري</v>
      </c>
      <c r="G9" s="3" t="s">
        <v>1440</v>
      </c>
      <c r="H9" s="4">
        <v>14410</v>
      </c>
      <c r="I9" s="3" t="s">
        <v>1441</v>
      </c>
      <c r="J9" s="3" t="s">
        <v>95</v>
      </c>
      <c r="K9" s="5">
        <v>1</v>
      </c>
      <c r="L9" s="3" t="s">
        <v>96</v>
      </c>
      <c r="M9" s="3" t="s">
        <v>43</v>
      </c>
      <c r="N9" s="3" t="s">
        <v>246</v>
      </c>
      <c r="O9" s="1">
        <v>83</v>
      </c>
      <c r="P9" s="4">
        <v>0</v>
      </c>
      <c r="Q9" s="10">
        <f t="shared" si="3"/>
        <v>83</v>
      </c>
    </row>
    <row r="10" spans="2:17" ht="20.25" customHeight="1">
      <c r="B10" s="10" t="str">
        <f t="shared" si="4"/>
        <v>دستكش ضد برش سبك471</v>
      </c>
      <c r="C10" s="10" t="str">
        <f t="shared" si="5"/>
        <v>دستكش ضد برش سبك1402/01/04471</v>
      </c>
      <c r="D10" s="10" t="str">
        <f>IFERROR(IF(تحویلی!$E$1="","",IF(NOSA!O10=تحویلی!$E$1,تحویلی!$E$1&amp;COUNTIF(NOSA!$O$1:O10,تحویلی!$E$1),"")),"")</f>
        <v/>
      </c>
      <c r="E10" s="10" t="str">
        <f t="shared" si="6"/>
        <v>14410471</v>
      </c>
      <c r="F10" s="10" t="str">
        <f>IFERROR(VLOOKUP(I10,DATABASE!$N:$O,2,FALSE),"")</f>
        <v>دستكش ضد برش سبك</v>
      </c>
      <c r="G10" s="3" t="s">
        <v>1440</v>
      </c>
      <c r="H10" s="4">
        <v>14410</v>
      </c>
      <c r="I10" s="3" t="s">
        <v>1442</v>
      </c>
      <c r="J10" s="3" t="s">
        <v>22</v>
      </c>
      <c r="K10" s="5">
        <v>1</v>
      </c>
      <c r="L10" s="3" t="s">
        <v>3</v>
      </c>
      <c r="M10" s="3" t="s">
        <v>43</v>
      </c>
      <c r="N10" s="3" t="s">
        <v>97</v>
      </c>
      <c r="O10" s="1">
        <v>471</v>
      </c>
      <c r="P10" s="4">
        <v>0</v>
      </c>
      <c r="Q10" s="10">
        <f t="shared" si="3"/>
        <v>471</v>
      </c>
    </row>
    <row r="11" spans="2:17" ht="20.25" customHeight="1">
      <c r="B11" s="10" t="str">
        <f t="shared" si="4"/>
        <v>لباس كار(بلوز و شلوار)766</v>
      </c>
      <c r="C11" s="10" t="str">
        <f t="shared" si="5"/>
        <v>لباس كار(بلوز و شلوار)1402/01/04766</v>
      </c>
      <c r="D11" s="10" t="str">
        <f>IFERROR(IF(تحویلی!$E$1="","",IF(NOSA!O11=تحویلی!$E$1,تحویلی!$E$1&amp;COUNTIF(NOSA!$O$1:O11,تحویلی!$E$1),"")),"")</f>
        <v/>
      </c>
      <c r="E11" s="10" t="str">
        <f t="shared" si="6"/>
        <v>14413766</v>
      </c>
      <c r="F11" s="10" t="str">
        <f>IFERROR(VLOOKUP(I11,DATABASE!$N:$O,2,FALSE),"")</f>
        <v>لباس كار(بلوز و شلوار)</v>
      </c>
      <c r="G11" s="3" t="s">
        <v>1440</v>
      </c>
      <c r="H11" s="4">
        <v>14413</v>
      </c>
      <c r="I11" s="3" t="s">
        <v>1443</v>
      </c>
      <c r="J11" s="3" t="s">
        <v>1444</v>
      </c>
      <c r="K11" s="5">
        <v>1</v>
      </c>
      <c r="L11" s="3" t="s">
        <v>28</v>
      </c>
      <c r="M11" s="3" t="s">
        <v>4</v>
      </c>
      <c r="N11" s="3" t="s">
        <v>1059</v>
      </c>
      <c r="O11" s="1">
        <v>766</v>
      </c>
      <c r="P11" s="4">
        <v>1</v>
      </c>
      <c r="Q11" s="10">
        <f t="shared" si="3"/>
        <v>766</v>
      </c>
    </row>
    <row r="12" spans="2:17" ht="20.25" customHeight="1">
      <c r="B12" s="10" t="str">
        <f t="shared" si="4"/>
        <v>دستكش ضد برش سبك636</v>
      </c>
      <c r="C12" s="10" t="str">
        <f t="shared" si="5"/>
        <v>دستكش ضد برش سبك1402/01/04636</v>
      </c>
      <c r="D12" s="10" t="str">
        <f>IFERROR(IF(تحویلی!$E$1="","",IF(NOSA!O12=تحویلی!$E$1,تحویلی!$E$1&amp;COUNTIF(NOSA!$O$1:O12,تحویلی!$E$1),"")),"")</f>
        <v/>
      </c>
      <c r="E12" s="10" t="str">
        <f t="shared" si="6"/>
        <v>14413636</v>
      </c>
      <c r="F12" s="10" t="str">
        <f>IFERROR(VLOOKUP(I12,DATABASE!$N:$O,2,FALSE),"")</f>
        <v>دستكش ضد برش سبك</v>
      </c>
      <c r="G12" s="3" t="s">
        <v>1440</v>
      </c>
      <c r="H12" s="4">
        <v>14413</v>
      </c>
      <c r="I12" s="3" t="s">
        <v>1442</v>
      </c>
      <c r="J12" s="3" t="s">
        <v>22</v>
      </c>
      <c r="K12" s="5">
        <v>1</v>
      </c>
      <c r="L12" s="3" t="s">
        <v>3</v>
      </c>
      <c r="M12" s="3" t="s">
        <v>47</v>
      </c>
      <c r="N12" s="3" t="s">
        <v>50</v>
      </c>
      <c r="O12" s="1">
        <v>636</v>
      </c>
      <c r="P12" s="4">
        <v>0</v>
      </c>
      <c r="Q12" s="10">
        <f t="shared" si="3"/>
        <v>636</v>
      </c>
    </row>
    <row r="13" spans="2:17" ht="20.25" customHeight="1">
      <c r="B13" s="10" t="str">
        <f t="shared" si="4"/>
        <v>لباس كار نسوز(بلوز و شلوار)606</v>
      </c>
      <c r="C13" s="10" t="str">
        <f t="shared" si="5"/>
        <v>لباس كار نسوز(بلوز و شلوار)1402/01/04606</v>
      </c>
      <c r="D13" s="10" t="str">
        <f>IFERROR(IF(تحویلی!$E$1="","",IF(NOSA!O13=تحویلی!$E$1,تحویلی!$E$1&amp;COUNTIF(NOSA!$O$1:O13,تحویلی!$E$1),"")),"")</f>
        <v/>
      </c>
      <c r="E13" s="10" t="str">
        <f t="shared" si="6"/>
        <v>14417606</v>
      </c>
      <c r="F13" s="10" t="str">
        <f>IFERROR(VLOOKUP(I13,DATABASE!$N:$O,2,FALSE),"")</f>
        <v>لباس كار نسوز(بلوز و شلوار)</v>
      </c>
      <c r="G13" s="3" t="s">
        <v>1440</v>
      </c>
      <c r="H13" s="4">
        <v>14417</v>
      </c>
      <c r="I13" s="3" t="s">
        <v>1445</v>
      </c>
      <c r="J13" s="3" t="s">
        <v>1446</v>
      </c>
      <c r="K13" s="5">
        <v>1</v>
      </c>
      <c r="L13" s="3" t="s">
        <v>28</v>
      </c>
      <c r="M13" s="3" t="s">
        <v>4</v>
      </c>
      <c r="N13" s="3" t="s">
        <v>233</v>
      </c>
      <c r="O13" s="1">
        <v>606</v>
      </c>
      <c r="P13" s="4">
        <v>1</v>
      </c>
      <c r="Q13" s="10">
        <f t="shared" si="3"/>
        <v>606</v>
      </c>
    </row>
    <row r="14" spans="2:17" ht="20.25" customHeight="1">
      <c r="B14" s="10" t="str">
        <f t="shared" si="4"/>
        <v>چكمه ايمني نسوز606</v>
      </c>
      <c r="C14" s="10" t="str">
        <f t="shared" si="5"/>
        <v>چكمه ايمني نسوز1402/01/04606</v>
      </c>
      <c r="D14" s="10" t="str">
        <f>IFERROR(IF(تحویلی!$E$1="","",IF(NOSA!O14=تحویلی!$E$1,تحویلی!$E$1&amp;COUNTIF(NOSA!$O$1:O14,تحویلی!$E$1),"")),"")</f>
        <v/>
      </c>
      <c r="E14" s="10" t="str">
        <f t="shared" si="6"/>
        <v>14417606</v>
      </c>
      <c r="F14" s="10" t="str">
        <f>IFERROR(VLOOKUP(I14,DATABASE!$N:$O,2,FALSE),"")</f>
        <v>چكمه ايمني نسوز</v>
      </c>
      <c r="G14" s="3" t="s">
        <v>1440</v>
      </c>
      <c r="H14" s="4">
        <v>14417</v>
      </c>
      <c r="I14" s="3" t="s">
        <v>1447</v>
      </c>
      <c r="J14" s="3" t="s">
        <v>70</v>
      </c>
      <c r="K14" s="5">
        <v>1</v>
      </c>
      <c r="L14" s="3" t="s">
        <v>3</v>
      </c>
      <c r="M14" s="3" t="s">
        <v>4</v>
      </c>
      <c r="N14" s="3" t="s">
        <v>233</v>
      </c>
      <c r="O14" s="1">
        <v>606</v>
      </c>
      <c r="P14" s="4">
        <v>1</v>
      </c>
      <c r="Q14" s="10">
        <f t="shared" si="3"/>
        <v>606</v>
      </c>
    </row>
    <row r="15" spans="2:17" ht="20.25" customHeight="1">
      <c r="B15" s="10" t="str">
        <f t="shared" si="4"/>
        <v>دستكش ضد برش سبك259</v>
      </c>
      <c r="C15" s="10" t="str">
        <f t="shared" si="5"/>
        <v>دستكش ضد برش سبك1402/01/04259</v>
      </c>
      <c r="D15" s="10" t="str">
        <f>IFERROR(IF(تحویلی!$E$1="","",IF(NOSA!O15=تحویلی!$E$1,تحویلی!$E$1&amp;COUNTIF(NOSA!$O$1:O15,تحویلی!$E$1),"")),"")</f>
        <v/>
      </c>
      <c r="E15" s="10" t="str">
        <f t="shared" si="6"/>
        <v>14420259</v>
      </c>
      <c r="F15" s="10" t="str">
        <f>IFERROR(VLOOKUP(I15,DATABASE!$N:$O,2,FALSE),"")</f>
        <v>دستكش ضد برش سبك</v>
      </c>
      <c r="G15" s="3" t="s">
        <v>1440</v>
      </c>
      <c r="H15" s="4">
        <v>14420</v>
      </c>
      <c r="I15" s="3" t="s">
        <v>1442</v>
      </c>
      <c r="J15" s="3" t="s">
        <v>22</v>
      </c>
      <c r="K15" s="5">
        <v>1</v>
      </c>
      <c r="L15" s="3" t="s">
        <v>3</v>
      </c>
      <c r="M15" s="3" t="s">
        <v>4</v>
      </c>
      <c r="N15" s="3" t="s">
        <v>13</v>
      </c>
      <c r="O15" s="1">
        <v>259</v>
      </c>
      <c r="P15" s="4">
        <v>1</v>
      </c>
      <c r="Q15" s="10">
        <f t="shared" si="3"/>
        <v>259</v>
      </c>
    </row>
    <row r="16" spans="2:17" ht="20.25" customHeight="1">
      <c r="B16" s="10" t="str">
        <f t="shared" si="4"/>
        <v>دستكش ضد برش سبك711</v>
      </c>
      <c r="C16" s="10" t="str">
        <f t="shared" si="5"/>
        <v>دستكش ضد برش سبك1402/01/05711</v>
      </c>
      <c r="D16" s="10" t="str">
        <f>IFERROR(IF(تحویلی!$E$1="","",IF(NOSA!O16=تحویلی!$E$1,تحویلی!$E$1&amp;COUNTIF(NOSA!$O$1:O16,تحویلی!$E$1),"")),"")</f>
        <v/>
      </c>
      <c r="E16" s="10" t="str">
        <f t="shared" si="6"/>
        <v>14429711</v>
      </c>
      <c r="F16" s="10" t="str">
        <f>IFERROR(VLOOKUP(I16,DATABASE!$N:$O,2,FALSE),"")</f>
        <v>دستكش ضد برش سبك</v>
      </c>
      <c r="G16" s="3" t="s">
        <v>1448</v>
      </c>
      <c r="H16" s="4">
        <v>14429</v>
      </c>
      <c r="I16" s="3" t="s">
        <v>1442</v>
      </c>
      <c r="J16" s="3" t="s">
        <v>22</v>
      </c>
      <c r="K16" s="5">
        <v>1</v>
      </c>
      <c r="L16" s="3" t="s">
        <v>3</v>
      </c>
      <c r="M16" s="3" t="s">
        <v>202</v>
      </c>
      <c r="N16" s="3" t="s">
        <v>603</v>
      </c>
      <c r="O16" s="1">
        <v>711</v>
      </c>
      <c r="P16" s="4"/>
      <c r="Q16" s="10">
        <f t="shared" si="3"/>
        <v>711</v>
      </c>
    </row>
    <row r="17" spans="2:17" ht="20.25" customHeight="1">
      <c r="B17" s="10" t="str">
        <f t="shared" si="4"/>
        <v>گوشي ايرماف769</v>
      </c>
      <c r="C17" s="10" t="str">
        <f t="shared" si="5"/>
        <v>گوشي ايرماف1402/01/05769</v>
      </c>
      <c r="D17" s="10" t="str">
        <f>IFERROR(IF(تحویلی!$E$1="","",IF(NOSA!O17=تحویلی!$E$1,تحویلی!$E$1&amp;COUNTIF(NOSA!$O$1:O17,تحویلی!$E$1),"")),"")</f>
        <v/>
      </c>
      <c r="E17" s="10" t="str">
        <f t="shared" si="6"/>
        <v>14432769</v>
      </c>
      <c r="F17" s="10" t="str">
        <f>IFERROR(VLOOKUP(I17,DATABASE!$N:$O,2,FALSE),"")</f>
        <v>گوشي ايرماف</v>
      </c>
      <c r="G17" s="3" t="s">
        <v>1448</v>
      </c>
      <c r="H17" s="4">
        <v>14432</v>
      </c>
      <c r="I17" s="3" t="s">
        <v>1449</v>
      </c>
      <c r="J17" s="3" t="s">
        <v>138</v>
      </c>
      <c r="K17" s="5">
        <v>1</v>
      </c>
      <c r="L17" s="3" t="s">
        <v>8</v>
      </c>
      <c r="M17" s="3" t="s">
        <v>43</v>
      </c>
      <c r="N17" s="3" t="s">
        <v>1102</v>
      </c>
      <c r="O17" s="1">
        <v>769</v>
      </c>
      <c r="P17" s="4"/>
      <c r="Q17" s="10">
        <f t="shared" si="3"/>
        <v>769</v>
      </c>
    </row>
    <row r="18" spans="2:17" ht="20.25" customHeight="1">
      <c r="B18" s="10" t="str">
        <f t="shared" si="4"/>
        <v>لباس كار ديرسوز(بلوز و شلوار)769</v>
      </c>
      <c r="C18" s="10" t="str">
        <f t="shared" si="5"/>
        <v>لباس كار ديرسوز(بلوز و شلوار)1402/01/05769</v>
      </c>
      <c r="D18" s="10" t="str">
        <f>IFERROR(IF(تحویلی!$E$1="","",IF(NOSA!O18=تحویلی!$E$1,تحویلی!$E$1&amp;COUNTIF(NOSA!$O$1:O18,تحویلی!$E$1),"")),"")</f>
        <v/>
      </c>
      <c r="E18" s="10" t="str">
        <f t="shared" si="6"/>
        <v>14432769</v>
      </c>
      <c r="F18" s="10" t="str">
        <f>IFERROR(VLOOKUP(I18,DATABASE!$N:$O,2,FALSE),"")</f>
        <v>لباس كار ديرسوز(بلوز و شلوار)</v>
      </c>
      <c r="G18" s="3" t="s">
        <v>1448</v>
      </c>
      <c r="H18" s="4">
        <v>14432</v>
      </c>
      <c r="I18" s="3" t="s">
        <v>1629</v>
      </c>
      <c r="J18" s="3" t="s">
        <v>1630</v>
      </c>
      <c r="K18" s="5">
        <v>1</v>
      </c>
      <c r="L18" s="3" t="s">
        <v>28</v>
      </c>
      <c r="M18" s="3" t="s">
        <v>43</v>
      </c>
      <c r="N18" s="3" t="s">
        <v>1102</v>
      </c>
      <c r="O18" s="1">
        <v>769</v>
      </c>
      <c r="P18" s="4"/>
      <c r="Q18" s="10">
        <f t="shared" si="3"/>
        <v>769</v>
      </c>
    </row>
    <row r="19" spans="2:17" ht="20.25" customHeight="1">
      <c r="B19" s="10" t="str">
        <f t="shared" si="4"/>
        <v>نقاب روشن كلاه ايمني canasafe769</v>
      </c>
      <c r="C19" s="10" t="str">
        <f t="shared" si="5"/>
        <v>نقاب روشن كلاه ايمني canasafe1402/01/05769</v>
      </c>
      <c r="D19" s="10" t="str">
        <f>IFERROR(IF(تحویلی!$E$1="","",IF(NOSA!O19=تحویلی!$E$1,تحویلی!$E$1&amp;COUNTIF(NOSA!$O$1:O19,تحویلی!$E$1),"")),"")</f>
        <v/>
      </c>
      <c r="E19" s="10" t="str">
        <f t="shared" si="6"/>
        <v>14432769</v>
      </c>
      <c r="F19" s="10" t="str">
        <f>IFERROR(VLOOKUP(I19,DATABASE!$N:$O,2,FALSE),"")</f>
        <v>نقاب روشن كلاه ايمني canasafe</v>
      </c>
      <c r="G19" s="3" t="s">
        <v>1448</v>
      </c>
      <c r="H19" s="4">
        <v>14432</v>
      </c>
      <c r="I19" s="3" t="s">
        <v>1451</v>
      </c>
      <c r="J19" s="3" t="s">
        <v>339</v>
      </c>
      <c r="K19" s="5">
        <v>1</v>
      </c>
      <c r="L19" s="3" t="s">
        <v>8</v>
      </c>
      <c r="M19" s="3" t="s">
        <v>43</v>
      </c>
      <c r="N19" s="3" t="s">
        <v>1102</v>
      </c>
      <c r="O19" s="1">
        <v>769</v>
      </c>
      <c r="P19" s="4"/>
      <c r="Q19" s="10">
        <f t="shared" si="3"/>
        <v>769</v>
      </c>
    </row>
    <row r="20" spans="2:17" ht="20.25" customHeight="1">
      <c r="B20" s="10" t="str">
        <f t="shared" si="4"/>
        <v>كمربند برزنتي نواري769</v>
      </c>
      <c r="C20" s="10" t="str">
        <f t="shared" si="5"/>
        <v>كمربند برزنتي نواري1402/01/05769</v>
      </c>
      <c r="D20" s="10" t="str">
        <f>IFERROR(IF(تحویلی!$E$1="","",IF(NOSA!O20=تحویلی!$E$1,تحویلی!$E$1&amp;COUNTIF(NOSA!$O$1:O20,تحویلی!$E$1),"")),"")</f>
        <v/>
      </c>
      <c r="E20" s="10" t="str">
        <f t="shared" si="6"/>
        <v>14432769</v>
      </c>
      <c r="F20" s="10" t="str">
        <f>IFERROR(VLOOKUP(I20,DATABASE!$N:$O,2,FALSE),"")</f>
        <v>كمربند برزنتي نواري</v>
      </c>
      <c r="G20" s="3" t="s">
        <v>1448</v>
      </c>
      <c r="H20" s="4">
        <v>14432</v>
      </c>
      <c r="I20" s="3" t="s">
        <v>1441</v>
      </c>
      <c r="J20" s="3" t="s">
        <v>95</v>
      </c>
      <c r="K20" s="5">
        <v>1</v>
      </c>
      <c r="L20" s="3" t="s">
        <v>96</v>
      </c>
      <c r="M20" s="3" t="s">
        <v>43</v>
      </c>
      <c r="N20" s="3" t="s">
        <v>1102</v>
      </c>
      <c r="O20" s="1">
        <v>769</v>
      </c>
      <c r="P20" s="4"/>
      <c r="Q20" s="10">
        <f t="shared" si="3"/>
        <v>769</v>
      </c>
    </row>
    <row r="21" spans="2:17" ht="20.25" customHeight="1">
      <c r="B21" s="10" t="str">
        <f t="shared" si="4"/>
        <v>پوتين ايمني نسوز769</v>
      </c>
      <c r="C21" s="10" t="str">
        <f t="shared" si="5"/>
        <v>پوتين ايمني نسوز1402/01/05769</v>
      </c>
      <c r="D21" s="10" t="str">
        <f>IFERROR(IF(تحویلی!$E$1="","",IF(NOSA!O21=تحویلی!$E$1,تحویلی!$E$1&amp;COUNTIF(NOSA!$O$1:O21,تحویلی!$E$1),"")),"")</f>
        <v/>
      </c>
      <c r="E21" s="10" t="str">
        <f t="shared" si="6"/>
        <v>14432769</v>
      </c>
      <c r="F21" s="10" t="str">
        <f>IFERROR(VLOOKUP(I21,DATABASE!$N:$O,2,FALSE),"")</f>
        <v>پوتين ايمني نسوز</v>
      </c>
      <c r="G21" s="3" t="s">
        <v>1448</v>
      </c>
      <c r="H21" s="4">
        <v>14432</v>
      </c>
      <c r="I21" s="3" t="s">
        <v>1631</v>
      </c>
      <c r="J21" s="3" t="s">
        <v>1632</v>
      </c>
      <c r="K21" s="5">
        <v>1</v>
      </c>
      <c r="L21" s="3" t="s">
        <v>3</v>
      </c>
      <c r="M21" s="3" t="s">
        <v>43</v>
      </c>
      <c r="N21" s="3" t="s">
        <v>1102</v>
      </c>
      <c r="O21" s="1">
        <v>769</v>
      </c>
      <c r="P21" s="4"/>
      <c r="Q21" s="10">
        <f t="shared" si="3"/>
        <v>769</v>
      </c>
    </row>
    <row r="22" spans="2:17" ht="20.25" customHeight="1">
      <c r="B22" s="10" t="str">
        <f t="shared" si="4"/>
        <v>رابط فنري نقاب كلاه ايمني769</v>
      </c>
      <c r="C22" s="10" t="str">
        <f t="shared" si="5"/>
        <v>رابط فنري نقاب كلاه ايمني1402/01/05769</v>
      </c>
      <c r="D22" s="10" t="str">
        <f>IFERROR(IF(تحویلی!$E$1="","",IF(NOSA!O22=تحویلی!$E$1,تحویلی!$E$1&amp;COUNTIF(NOSA!$O$1:O22,تحویلی!$E$1),"")),"")</f>
        <v/>
      </c>
      <c r="E22" s="10" t="str">
        <f t="shared" si="6"/>
        <v>14432769</v>
      </c>
      <c r="F22" s="10" t="str">
        <f>IFERROR(VLOOKUP(I22,DATABASE!$N:$O,2,FALSE),"")</f>
        <v>رابط فنري نقاب كلاه ايمني</v>
      </c>
      <c r="G22" s="3" t="s">
        <v>1448</v>
      </c>
      <c r="H22" s="4">
        <v>14432</v>
      </c>
      <c r="I22" s="3" t="s">
        <v>1454</v>
      </c>
      <c r="J22" s="3" t="s">
        <v>135</v>
      </c>
      <c r="K22" s="5">
        <v>1</v>
      </c>
      <c r="L22" s="3" t="s">
        <v>8</v>
      </c>
      <c r="M22" s="3" t="s">
        <v>43</v>
      </c>
      <c r="N22" s="3" t="s">
        <v>1102</v>
      </c>
      <c r="O22" s="1">
        <v>769</v>
      </c>
      <c r="P22" s="4"/>
      <c r="Q22" s="10">
        <f t="shared" si="3"/>
        <v>769</v>
      </c>
    </row>
    <row r="23" spans="2:17" ht="20.25" customHeight="1">
      <c r="B23" s="10" t="str">
        <f t="shared" si="4"/>
        <v>دستكش ضد برش سبك750</v>
      </c>
      <c r="C23" s="10" t="str">
        <f t="shared" si="5"/>
        <v>دستكش ضد برش سبك1402/01/05750</v>
      </c>
      <c r="D23" s="10" t="str">
        <f>IFERROR(IF(تحویلی!$E$1="","",IF(NOSA!O23=تحویلی!$E$1,تحویلی!$E$1&amp;COUNTIF(NOSA!$O$1:O23,تحویلی!$E$1),"")),"")</f>
        <v/>
      </c>
      <c r="E23" s="10" t="str">
        <f t="shared" si="6"/>
        <v>14433750</v>
      </c>
      <c r="F23" s="10" t="str">
        <f>IFERROR(VLOOKUP(I23,DATABASE!$N:$O,2,FALSE),"")</f>
        <v>دستكش ضد برش سبك</v>
      </c>
      <c r="G23" s="3" t="s">
        <v>1448</v>
      </c>
      <c r="H23" s="4">
        <v>14433</v>
      </c>
      <c r="I23" s="3" t="s">
        <v>1442</v>
      </c>
      <c r="J23" s="3" t="s">
        <v>22</v>
      </c>
      <c r="K23" s="5">
        <v>1</v>
      </c>
      <c r="L23" s="3" t="s">
        <v>3</v>
      </c>
      <c r="M23" s="3" t="s">
        <v>19</v>
      </c>
      <c r="N23" s="3" t="s">
        <v>908</v>
      </c>
      <c r="O23" s="1">
        <v>750</v>
      </c>
      <c r="P23" s="4">
        <v>1</v>
      </c>
      <c r="Q23" s="10">
        <f t="shared" si="3"/>
        <v>750</v>
      </c>
    </row>
    <row r="24" spans="2:17" ht="20.25" customHeight="1">
      <c r="B24" s="10" t="str">
        <f t="shared" si="4"/>
        <v>دستكش ضد برش سبك778</v>
      </c>
      <c r="C24" s="10" t="str">
        <f t="shared" si="5"/>
        <v>دستكش ضد برش سبك1402/01/05778</v>
      </c>
      <c r="D24" s="10" t="str">
        <f>IFERROR(IF(تحویلی!$E$1="","",IF(NOSA!O24=تحویلی!$E$1,تحویلی!$E$1&amp;COUNTIF(NOSA!$O$1:O24,تحویلی!$E$1),"")),"")</f>
        <v/>
      </c>
      <c r="E24" s="10" t="str">
        <f t="shared" si="6"/>
        <v>14433778</v>
      </c>
      <c r="F24" s="10" t="str">
        <f>IFERROR(VLOOKUP(I24,DATABASE!$N:$O,2,FALSE),"")</f>
        <v>دستكش ضد برش سبك</v>
      </c>
      <c r="G24" s="3" t="s">
        <v>1448</v>
      </c>
      <c r="H24" s="4">
        <v>14433</v>
      </c>
      <c r="I24" s="3" t="s">
        <v>1442</v>
      </c>
      <c r="J24" s="3" t="s">
        <v>22</v>
      </c>
      <c r="K24" s="5">
        <v>1</v>
      </c>
      <c r="L24" s="3" t="s">
        <v>3</v>
      </c>
      <c r="M24" s="3" t="s">
        <v>47</v>
      </c>
      <c r="N24" s="3" t="s">
        <v>1228</v>
      </c>
      <c r="O24" s="1">
        <v>778</v>
      </c>
      <c r="P24" s="4">
        <v>1</v>
      </c>
      <c r="Q24" s="10">
        <f t="shared" si="3"/>
        <v>778</v>
      </c>
    </row>
    <row r="25" spans="2:17" ht="20.25" customHeight="1">
      <c r="B25" s="10" t="str">
        <f t="shared" si="4"/>
        <v>دستكش كف دوبل چرمي563</v>
      </c>
      <c r="C25" s="10" t="str">
        <f t="shared" si="5"/>
        <v>دستكش كف دوبل چرمي1402/01/05563</v>
      </c>
      <c r="D25" s="10" t="str">
        <f>IFERROR(IF(تحویلی!$E$1="","",IF(NOSA!O25=تحویلی!$E$1,تحویلی!$E$1&amp;COUNTIF(NOSA!$O$1:O25,تحویلی!$E$1),"")),"")</f>
        <v/>
      </c>
      <c r="E25" s="10" t="str">
        <f t="shared" si="6"/>
        <v>14433563</v>
      </c>
      <c r="F25" s="10" t="str">
        <f>IFERROR(VLOOKUP(I25,DATABASE!$N:$O,2,FALSE),"")</f>
        <v>دستكش كف دوبل چرمي</v>
      </c>
      <c r="G25" s="3" t="s">
        <v>1448</v>
      </c>
      <c r="H25" s="4">
        <v>14433</v>
      </c>
      <c r="I25" s="3" t="s">
        <v>1683</v>
      </c>
      <c r="J25" s="3" t="s">
        <v>1684</v>
      </c>
      <c r="K25" s="5">
        <v>1</v>
      </c>
      <c r="L25" s="3" t="s">
        <v>3</v>
      </c>
      <c r="M25" s="3" t="s">
        <v>133</v>
      </c>
      <c r="N25" s="3" t="s">
        <v>196</v>
      </c>
      <c r="O25" s="1">
        <v>563</v>
      </c>
      <c r="P25" s="4">
        <v>1</v>
      </c>
      <c r="Q25" s="10">
        <f t="shared" si="3"/>
        <v>563</v>
      </c>
    </row>
    <row r="26" spans="2:17" ht="20.25" customHeight="1">
      <c r="B26" s="10" t="str">
        <f t="shared" si="4"/>
        <v>دستكش كف مواد سبك460</v>
      </c>
      <c r="C26" s="10" t="str">
        <f t="shared" si="5"/>
        <v>دستكش كف مواد سبك1402/01/05460</v>
      </c>
      <c r="D26" s="10" t="str">
        <f>IFERROR(IF(تحویلی!$E$1="","",IF(NOSA!O26=تحویلی!$E$1,تحویلی!$E$1&amp;COUNTIF(NOSA!$O$1:O26,تحویلی!$E$1),"")),"")</f>
        <v/>
      </c>
      <c r="E26" s="10" t="str">
        <f t="shared" si="6"/>
        <v>14433460</v>
      </c>
      <c r="F26" s="10" t="str">
        <f>IFERROR(VLOOKUP(I26,DATABASE!$N:$O,2,FALSE),"")</f>
        <v>دستكش كف مواد سبك</v>
      </c>
      <c r="G26" s="3" t="s">
        <v>1448</v>
      </c>
      <c r="H26" s="4">
        <v>14433</v>
      </c>
      <c r="I26" s="3" t="s">
        <v>1456</v>
      </c>
      <c r="J26" s="3" t="s">
        <v>2</v>
      </c>
      <c r="K26" s="5">
        <v>1</v>
      </c>
      <c r="L26" s="3" t="s">
        <v>3</v>
      </c>
      <c r="M26" s="3" t="s">
        <v>47</v>
      </c>
      <c r="N26" s="3" t="s">
        <v>140</v>
      </c>
      <c r="O26" s="1">
        <v>460</v>
      </c>
      <c r="P26" s="4">
        <v>1</v>
      </c>
      <c r="Q26" s="10">
        <f t="shared" si="3"/>
        <v>460</v>
      </c>
    </row>
    <row r="27" spans="2:17" ht="20.25" customHeight="1">
      <c r="B27" s="10" t="str">
        <f t="shared" si="4"/>
        <v>لباس كار ديرسوز(بلوز و شلوار)751</v>
      </c>
      <c r="C27" s="10" t="str">
        <f t="shared" si="5"/>
        <v>لباس كار ديرسوز(بلوز و شلوار)1402/01/05751</v>
      </c>
      <c r="D27" s="10" t="str">
        <f>IFERROR(IF(تحویلی!$E$1="","",IF(NOSA!O27=تحویلی!$E$1,تحویلی!$E$1&amp;COUNTIF(NOSA!$O$1:O27,تحویلی!$E$1),"")),"")</f>
        <v/>
      </c>
      <c r="E27" s="10" t="str">
        <f t="shared" si="6"/>
        <v>14435751</v>
      </c>
      <c r="F27" s="10" t="str">
        <f>IFERROR(VLOOKUP(I27,DATABASE!$N:$O,2,FALSE),"")</f>
        <v>لباس كار ديرسوز(بلوز و شلوار)</v>
      </c>
      <c r="G27" s="3" t="s">
        <v>1448</v>
      </c>
      <c r="H27" s="4">
        <v>14435</v>
      </c>
      <c r="I27" s="3" t="s">
        <v>1619</v>
      </c>
      <c r="J27" s="3" t="s">
        <v>1620</v>
      </c>
      <c r="K27" s="5">
        <v>1</v>
      </c>
      <c r="L27" s="3" t="s">
        <v>28</v>
      </c>
      <c r="M27" s="3" t="s">
        <v>9</v>
      </c>
      <c r="N27" s="3" t="s">
        <v>901</v>
      </c>
      <c r="O27" s="1">
        <v>751</v>
      </c>
      <c r="P27" s="4">
        <v>1</v>
      </c>
      <c r="Q27" s="10">
        <f t="shared" si="3"/>
        <v>751</v>
      </c>
    </row>
    <row r="28" spans="2:17" ht="20.25" customHeight="1">
      <c r="B28" s="10" t="str">
        <f t="shared" si="4"/>
        <v>پيشبند نسوز چرمي800</v>
      </c>
      <c r="C28" s="10" t="str">
        <f t="shared" si="5"/>
        <v>پيشبند نسوز چرمي1402/01/05800</v>
      </c>
      <c r="D28" s="10" t="str">
        <f>IFERROR(IF(تحویلی!$E$1="","",IF(NOSA!O28=تحویلی!$E$1,تحویلی!$E$1&amp;COUNTIF(NOSA!$O$1:O28,تحویلی!$E$1),"")),"")</f>
        <v/>
      </c>
      <c r="E28" s="10" t="str">
        <f t="shared" si="6"/>
        <v>14437800</v>
      </c>
      <c r="F28" s="10" t="str">
        <f>IFERROR(VLOOKUP(I28,DATABASE!$N:$O,2,FALSE),"")</f>
        <v>پيشبند نسوز چرمي</v>
      </c>
      <c r="G28" s="3" t="s">
        <v>1448</v>
      </c>
      <c r="H28" s="4">
        <v>14437</v>
      </c>
      <c r="I28" s="3" t="s">
        <v>1459</v>
      </c>
      <c r="J28" s="3" t="s">
        <v>15</v>
      </c>
      <c r="K28" s="5">
        <v>1</v>
      </c>
      <c r="L28" s="3" t="s">
        <v>8</v>
      </c>
      <c r="M28" s="3" t="s">
        <v>4</v>
      </c>
      <c r="N28" s="3" t="s">
        <v>1402</v>
      </c>
      <c r="O28" s="1">
        <v>800</v>
      </c>
      <c r="P28" s="4"/>
      <c r="Q28" s="10">
        <f t="shared" si="3"/>
        <v>800</v>
      </c>
    </row>
    <row r="29" spans="2:17" ht="20.25" customHeight="1">
      <c r="B29" s="10" t="str">
        <f t="shared" si="4"/>
        <v>كمربند برزنتي نواري800</v>
      </c>
      <c r="C29" s="10" t="str">
        <f t="shared" si="5"/>
        <v>كمربند برزنتي نواري1402/01/05800</v>
      </c>
      <c r="D29" s="10" t="str">
        <f>IFERROR(IF(تحویلی!$E$1="","",IF(NOSA!O29=تحویلی!$E$1,تحویلی!$E$1&amp;COUNTIF(NOSA!$O$1:O29,تحویلی!$E$1),"")),"")</f>
        <v/>
      </c>
      <c r="E29" s="10" t="str">
        <f t="shared" si="6"/>
        <v>14437800</v>
      </c>
      <c r="F29" s="10" t="str">
        <f>IFERROR(VLOOKUP(I29,DATABASE!$N:$O,2,FALSE),"")</f>
        <v>كمربند برزنتي نواري</v>
      </c>
      <c r="G29" s="3" t="s">
        <v>1448</v>
      </c>
      <c r="H29" s="4">
        <v>14437</v>
      </c>
      <c r="I29" s="3" t="s">
        <v>1441</v>
      </c>
      <c r="J29" s="3" t="s">
        <v>95</v>
      </c>
      <c r="K29" s="5">
        <v>1</v>
      </c>
      <c r="L29" s="3" t="s">
        <v>96</v>
      </c>
      <c r="M29" s="3" t="s">
        <v>4</v>
      </c>
      <c r="N29" s="3" t="s">
        <v>1402</v>
      </c>
      <c r="O29" s="1">
        <v>800</v>
      </c>
      <c r="P29" s="4"/>
      <c r="Q29" s="10">
        <f t="shared" si="3"/>
        <v>800</v>
      </c>
    </row>
    <row r="30" spans="2:17" ht="20.25" customHeight="1">
      <c r="B30" s="10" t="str">
        <f t="shared" si="4"/>
        <v>پابند نسوز چرمي800</v>
      </c>
      <c r="C30" s="10" t="str">
        <f t="shared" si="5"/>
        <v>پابند نسوز چرمي1402/01/05800</v>
      </c>
      <c r="D30" s="10" t="str">
        <f>IFERROR(IF(تحویلی!$E$1="","",IF(NOSA!O30=تحویلی!$E$1,تحویلی!$E$1&amp;COUNTIF(NOSA!$O$1:O30,تحویلی!$E$1),"")),"")</f>
        <v/>
      </c>
      <c r="E30" s="10" t="str">
        <f t="shared" si="6"/>
        <v>14437800</v>
      </c>
      <c r="F30" s="10" t="str">
        <f>IFERROR(VLOOKUP(I30,DATABASE!$N:$O,2,FALSE),"")</f>
        <v>پابند نسوز چرمي</v>
      </c>
      <c r="G30" s="3" t="s">
        <v>1448</v>
      </c>
      <c r="H30" s="4">
        <v>14437</v>
      </c>
      <c r="I30" s="3" t="s">
        <v>1460</v>
      </c>
      <c r="J30" s="3" t="s">
        <v>18</v>
      </c>
      <c r="K30" s="5">
        <v>1</v>
      </c>
      <c r="L30" s="3" t="s">
        <v>3</v>
      </c>
      <c r="M30" s="3" t="s">
        <v>4</v>
      </c>
      <c r="N30" s="3" t="s">
        <v>1402</v>
      </c>
      <c r="O30" s="1">
        <v>800</v>
      </c>
      <c r="P30" s="4"/>
      <c r="Q30" s="10">
        <f t="shared" si="3"/>
        <v>800</v>
      </c>
    </row>
    <row r="31" spans="2:17" ht="20.25" customHeight="1">
      <c r="B31" s="10" t="str">
        <f t="shared" si="4"/>
        <v>دستكش ساق بلند نسوز800</v>
      </c>
      <c r="C31" s="10" t="str">
        <f t="shared" si="5"/>
        <v>دستكش ساق بلند نسوز1402/01/05800</v>
      </c>
      <c r="D31" s="10" t="str">
        <f>IFERROR(IF(تحویلی!$E$1="","",IF(NOSA!O31=تحویلی!$E$1,تحویلی!$E$1&amp;COUNTIF(NOSA!$O$1:O31,تحویلی!$E$1),"")),"")</f>
        <v/>
      </c>
      <c r="E31" s="10" t="str">
        <f t="shared" si="6"/>
        <v>14437800</v>
      </c>
      <c r="F31" s="10" t="str">
        <f>IFERROR(VLOOKUP(I31,DATABASE!$N:$O,2,FALSE),"")</f>
        <v>دستكش ساق بلند نسوز</v>
      </c>
      <c r="G31" s="3" t="s">
        <v>1448</v>
      </c>
      <c r="H31" s="4">
        <v>14437</v>
      </c>
      <c r="I31" s="3" t="s">
        <v>1461</v>
      </c>
      <c r="J31" s="3" t="s">
        <v>34</v>
      </c>
      <c r="K31" s="5">
        <v>1</v>
      </c>
      <c r="L31" s="3" t="s">
        <v>3</v>
      </c>
      <c r="M31" s="3" t="s">
        <v>4</v>
      </c>
      <c r="N31" s="3" t="s">
        <v>1402</v>
      </c>
      <c r="O31" s="1">
        <v>800</v>
      </c>
      <c r="P31" s="4"/>
      <c r="Q31" s="10">
        <f t="shared" si="3"/>
        <v>800</v>
      </c>
    </row>
    <row r="32" spans="2:17" ht="20.25" customHeight="1">
      <c r="B32" s="10" t="str">
        <f t="shared" si="4"/>
        <v>گوشي ايرماف471</v>
      </c>
      <c r="C32" s="10" t="str">
        <f t="shared" si="5"/>
        <v>گوشي ايرماف1402/01/05471</v>
      </c>
      <c r="D32" s="10" t="str">
        <f>IFERROR(IF(تحویلی!$E$1="","",IF(NOSA!O32=تحویلی!$E$1,تحویلی!$E$1&amp;COUNTIF(NOSA!$O$1:O32,تحویلی!$E$1),"")),"")</f>
        <v/>
      </c>
      <c r="E32" s="10" t="str">
        <f t="shared" si="6"/>
        <v>14440471</v>
      </c>
      <c r="F32" s="10" t="str">
        <f>IFERROR(VLOOKUP(I32,DATABASE!$N:$O,2,FALSE),"")</f>
        <v>گوشي ايرماف</v>
      </c>
      <c r="G32" s="3" t="s">
        <v>1448</v>
      </c>
      <c r="H32" s="4">
        <v>14440</v>
      </c>
      <c r="I32" s="3" t="s">
        <v>1449</v>
      </c>
      <c r="J32" s="3" t="s">
        <v>138</v>
      </c>
      <c r="K32" s="5">
        <v>1</v>
      </c>
      <c r="L32" s="3" t="s">
        <v>8</v>
      </c>
      <c r="M32" s="3" t="s">
        <v>43</v>
      </c>
      <c r="N32" s="3" t="s">
        <v>97</v>
      </c>
      <c r="O32" s="1">
        <v>471</v>
      </c>
      <c r="P32" s="4"/>
      <c r="Q32" s="10">
        <f t="shared" si="3"/>
        <v>471</v>
      </c>
    </row>
    <row r="33" spans="2:17" ht="20.25" customHeight="1">
      <c r="B33" s="10" t="str">
        <f t="shared" si="4"/>
        <v>دستكش ضد برش سبك774</v>
      </c>
      <c r="C33" s="10" t="str">
        <f t="shared" si="5"/>
        <v>دستكش ضد برش سبك1402/01/05774</v>
      </c>
      <c r="D33" s="10" t="str">
        <f>IFERROR(IF(تحویلی!$E$1="","",IF(NOSA!O33=تحویلی!$E$1,تحویلی!$E$1&amp;COUNTIF(NOSA!$O$1:O33,تحویلی!$E$1),"")),"")</f>
        <v/>
      </c>
      <c r="E33" s="10" t="str">
        <f t="shared" si="6"/>
        <v>14444774</v>
      </c>
      <c r="F33" s="10" t="str">
        <f>IFERROR(VLOOKUP(I33,DATABASE!$N:$O,2,FALSE),"")</f>
        <v>دستكش ضد برش سبك</v>
      </c>
      <c r="G33" s="3" t="s">
        <v>1448</v>
      </c>
      <c r="H33" s="4">
        <v>14444</v>
      </c>
      <c r="I33" s="3" t="s">
        <v>1442</v>
      </c>
      <c r="J33" s="3" t="s">
        <v>22</v>
      </c>
      <c r="K33" s="5">
        <v>1</v>
      </c>
      <c r="L33" s="3" t="s">
        <v>3</v>
      </c>
      <c r="M33" s="3" t="s">
        <v>43</v>
      </c>
      <c r="N33" s="3" t="s">
        <v>1154</v>
      </c>
      <c r="O33" s="1">
        <v>774</v>
      </c>
      <c r="P33" s="4">
        <v>1</v>
      </c>
      <c r="Q33" s="10">
        <f t="shared" si="3"/>
        <v>774</v>
      </c>
    </row>
    <row r="34" spans="2:17" ht="20.25" customHeight="1">
      <c r="B34" s="10" t="str">
        <f t="shared" si="4"/>
        <v>بند كفش49</v>
      </c>
      <c r="C34" s="10" t="str">
        <f t="shared" si="5"/>
        <v>بند كفش1402/01/0549</v>
      </c>
      <c r="D34" s="10" t="str">
        <f>IFERROR(IF(تحویلی!$E$1="","",IF(NOSA!O34=تحویلی!$E$1,تحویلی!$E$1&amp;COUNTIF(NOSA!$O$1:O34,تحویلی!$E$1),"")),"")</f>
        <v/>
      </c>
      <c r="E34" s="10" t="str">
        <f t="shared" si="6"/>
        <v>1444549</v>
      </c>
      <c r="F34" s="10" t="str">
        <f>IFERROR(VLOOKUP(I34,DATABASE!$N:$O,2,FALSE),"")</f>
        <v>بند كفش</v>
      </c>
      <c r="G34" s="3" t="s">
        <v>1448</v>
      </c>
      <c r="H34" s="4">
        <v>14445</v>
      </c>
      <c r="I34" s="3" t="s">
        <v>1462</v>
      </c>
      <c r="J34" s="3" t="s">
        <v>450</v>
      </c>
      <c r="K34" s="5">
        <v>1</v>
      </c>
      <c r="L34" s="3" t="s">
        <v>3</v>
      </c>
      <c r="M34" s="3" t="s">
        <v>4</v>
      </c>
      <c r="N34" s="3" t="s">
        <v>164</v>
      </c>
      <c r="O34" s="1">
        <v>49</v>
      </c>
      <c r="P34" s="4"/>
      <c r="Q34" s="10">
        <f t="shared" si="3"/>
        <v>49</v>
      </c>
    </row>
    <row r="35" spans="2:17" ht="20.25" customHeight="1">
      <c r="B35" s="10" t="str">
        <f t="shared" si="4"/>
        <v>چكمه ايمني نسوز259</v>
      </c>
      <c r="C35" s="10" t="str">
        <f t="shared" si="5"/>
        <v>چكمه ايمني نسوز1402/01/05259</v>
      </c>
      <c r="D35" s="10" t="str">
        <f>IFERROR(IF(تحویلی!$E$1="","",IF(NOSA!O35=تحویلی!$E$1,تحویلی!$E$1&amp;COUNTIF(NOSA!$O$1:O35,تحویلی!$E$1),"")),"")</f>
        <v/>
      </c>
      <c r="E35" s="10" t="str">
        <f t="shared" si="6"/>
        <v>14447259</v>
      </c>
      <c r="F35" s="10" t="str">
        <f>IFERROR(VLOOKUP(I35,DATABASE!$N:$O,2,FALSE),"")</f>
        <v>چكمه ايمني نسوز</v>
      </c>
      <c r="G35" s="3" t="s">
        <v>1448</v>
      </c>
      <c r="H35" s="4">
        <v>14447</v>
      </c>
      <c r="I35" s="3" t="s">
        <v>1697</v>
      </c>
      <c r="J35" s="3" t="s">
        <v>1698</v>
      </c>
      <c r="K35" s="5">
        <v>1</v>
      </c>
      <c r="L35" s="3" t="s">
        <v>3</v>
      </c>
      <c r="M35" s="3" t="s">
        <v>4</v>
      </c>
      <c r="N35" s="3" t="s">
        <v>13</v>
      </c>
      <c r="O35" s="1">
        <v>259</v>
      </c>
      <c r="P35" s="4">
        <v>1</v>
      </c>
      <c r="Q35" s="10">
        <f t="shared" si="3"/>
        <v>259</v>
      </c>
    </row>
    <row r="36" spans="2:17" ht="20.25" customHeight="1">
      <c r="B36" s="10" t="str">
        <f t="shared" si="4"/>
        <v>پيشبند نسوز آلومينيومي259</v>
      </c>
      <c r="C36" s="10" t="str">
        <f t="shared" si="5"/>
        <v>پيشبند نسوز آلومينيومي1402/01/05259</v>
      </c>
      <c r="D36" s="10" t="str">
        <f>IFERROR(IF(تحویلی!$E$1="","",IF(NOSA!O36=تحویلی!$E$1,تحویلی!$E$1&amp;COUNTIF(NOSA!$O$1:O36,تحویلی!$E$1),"")),"")</f>
        <v/>
      </c>
      <c r="E36" s="10" t="str">
        <f t="shared" si="6"/>
        <v>14447259</v>
      </c>
      <c r="F36" s="10" t="str">
        <f>IFERROR(VLOOKUP(I36,DATABASE!$N:$O,2,FALSE),"")</f>
        <v>پيشبند نسوز آلومينيومي</v>
      </c>
      <c r="G36" s="3" t="s">
        <v>1448</v>
      </c>
      <c r="H36" s="4">
        <v>14447</v>
      </c>
      <c r="I36" s="3" t="s">
        <v>1464</v>
      </c>
      <c r="J36" s="3" t="s">
        <v>36</v>
      </c>
      <c r="K36" s="5">
        <v>1</v>
      </c>
      <c r="L36" s="3" t="s">
        <v>8</v>
      </c>
      <c r="M36" s="3" t="s">
        <v>4</v>
      </c>
      <c r="N36" s="3" t="s">
        <v>13</v>
      </c>
      <c r="O36" s="1">
        <v>259</v>
      </c>
      <c r="P36" s="4"/>
      <c r="Q36" s="10">
        <f t="shared" si="3"/>
        <v>259</v>
      </c>
    </row>
    <row r="37" spans="2:17" ht="20.25" customHeight="1">
      <c r="B37" s="10" t="str">
        <f t="shared" si="4"/>
        <v>دستكش ضد برش سبك711</v>
      </c>
      <c r="C37" s="10" t="str">
        <f t="shared" si="5"/>
        <v>دستكش ضد برش سبك1402/01/05711</v>
      </c>
      <c r="D37" s="10" t="str">
        <f>IFERROR(IF(تحویلی!$E$1="","",IF(NOSA!O37=تحویلی!$E$1,تحویلی!$E$1&amp;COUNTIF(NOSA!$O$1:O37,تحویلی!$E$1),"")),"")</f>
        <v/>
      </c>
      <c r="E37" s="10" t="str">
        <f t="shared" si="6"/>
        <v>14429711</v>
      </c>
      <c r="F37" s="10" t="str">
        <f>IFERROR(VLOOKUP(I37,DATABASE!$N:$O,2,FALSE),"")</f>
        <v>دستكش ضد برش سبك</v>
      </c>
      <c r="G37" s="3" t="s">
        <v>1448</v>
      </c>
      <c r="H37" s="4">
        <v>14429</v>
      </c>
      <c r="I37" s="3" t="s">
        <v>1442</v>
      </c>
      <c r="J37" s="3" t="s">
        <v>22</v>
      </c>
      <c r="K37" s="5">
        <v>1</v>
      </c>
      <c r="L37" s="3" t="s">
        <v>3</v>
      </c>
      <c r="M37" s="3" t="s">
        <v>202</v>
      </c>
      <c r="N37" s="3" t="s">
        <v>603</v>
      </c>
      <c r="O37" s="1">
        <v>711</v>
      </c>
      <c r="P37" s="4">
        <v>0</v>
      </c>
      <c r="Q37" s="10">
        <f t="shared" ref="Q37:Q100" si="7">VALUE(O37)</f>
        <v>711</v>
      </c>
    </row>
    <row r="38" spans="2:17" ht="20.25" customHeight="1">
      <c r="B38" s="10" t="str">
        <f t="shared" si="4"/>
        <v>گوشي ايرماف769</v>
      </c>
      <c r="C38" s="10" t="str">
        <f t="shared" si="5"/>
        <v>گوشي ايرماف1402/01/05769</v>
      </c>
      <c r="D38" s="10" t="str">
        <f>IFERROR(IF(تحویلی!$E$1="","",IF(NOSA!O38=تحویلی!$E$1,تحویلی!$E$1&amp;COUNTIF(NOSA!$O$1:O38,تحویلی!$E$1),"")),"")</f>
        <v/>
      </c>
      <c r="E38" s="10" t="str">
        <f t="shared" si="6"/>
        <v>14432769</v>
      </c>
      <c r="F38" s="10" t="str">
        <f>IFERROR(VLOOKUP(I38,DATABASE!$N:$O,2,FALSE),"")</f>
        <v>گوشي ايرماف</v>
      </c>
      <c r="G38" s="3" t="s">
        <v>1448</v>
      </c>
      <c r="H38" s="4">
        <v>14432</v>
      </c>
      <c r="I38" s="3" t="s">
        <v>1449</v>
      </c>
      <c r="J38" s="3" t="s">
        <v>138</v>
      </c>
      <c r="K38" s="5">
        <v>1</v>
      </c>
      <c r="L38" s="3" t="s">
        <v>8</v>
      </c>
      <c r="M38" s="3" t="s">
        <v>43</v>
      </c>
      <c r="N38" s="3" t="s">
        <v>1102</v>
      </c>
      <c r="O38" s="1">
        <v>769</v>
      </c>
      <c r="P38" s="4">
        <v>0</v>
      </c>
      <c r="Q38" s="10">
        <f t="shared" si="7"/>
        <v>769</v>
      </c>
    </row>
    <row r="39" spans="2:17" ht="20.25" customHeight="1">
      <c r="B39" s="10" t="str">
        <f t="shared" si="4"/>
        <v>لباس كار ديرسوز(بلوز و شلوار) 769</v>
      </c>
      <c r="C39" s="10" t="str">
        <f t="shared" si="5"/>
        <v>لباس كار ديرسوز(بلوز و شلوار) 1402/01/05769</v>
      </c>
      <c r="D39" s="10" t="str">
        <f>IFERROR(IF(تحویلی!$E$1="","",IF(NOSA!O39=تحویلی!$E$1,تحویلی!$E$1&amp;COUNTIF(NOSA!$O$1:O39,تحویلی!$E$1),"")),"")</f>
        <v/>
      </c>
      <c r="E39" s="10" t="str">
        <f t="shared" si="6"/>
        <v>14432769</v>
      </c>
      <c r="F39" s="10" t="str">
        <f>IFERROR(VLOOKUP(I39,DATABASE!$N:$O,2,FALSE),"")</f>
        <v xml:space="preserve">لباس كار ديرسوز(بلوز و شلوار) </v>
      </c>
      <c r="G39" s="3" t="s">
        <v>1448</v>
      </c>
      <c r="H39" s="4">
        <v>14432</v>
      </c>
      <c r="I39" s="3" t="s">
        <v>1450</v>
      </c>
      <c r="J39" s="3" t="s">
        <v>933</v>
      </c>
      <c r="K39" s="5">
        <v>1</v>
      </c>
      <c r="L39" s="3" t="s">
        <v>28</v>
      </c>
      <c r="M39" s="3" t="s">
        <v>43</v>
      </c>
      <c r="N39" s="3" t="s">
        <v>1102</v>
      </c>
      <c r="O39" s="1">
        <v>769</v>
      </c>
      <c r="P39" s="4">
        <v>0</v>
      </c>
      <c r="Q39" s="10">
        <f t="shared" si="7"/>
        <v>769</v>
      </c>
    </row>
    <row r="40" spans="2:17" ht="20.25" customHeight="1">
      <c r="B40" s="10" t="str">
        <f t="shared" si="4"/>
        <v>نقاب روشن كلاه ايمني canasafe769</v>
      </c>
      <c r="C40" s="10" t="str">
        <f t="shared" si="5"/>
        <v>نقاب روشن كلاه ايمني canasafe1402/01/05769</v>
      </c>
      <c r="D40" s="10" t="str">
        <f>IFERROR(IF(تحویلی!$E$1="","",IF(NOSA!O40=تحویلی!$E$1,تحویلی!$E$1&amp;COUNTIF(NOSA!$O$1:O40,تحویلی!$E$1),"")),"")</f>
        <v/>
      </c>
      <c r="E40" s="10" t="str">
        <f t="shared" si="6"/>
        <v>14432769</v>
      </c>
      <c r="F40" s="10" t="str">
        <f>IFERROR(VLOOKUP(I40,DATABASE!$N:$O,2,FALSE),"")</f>
        <v>نقاب روشن كلاه ايمني canasafe</v>
      </c>
      <c r="G40" s="3" t="s">
        <v>1448</v>
      </c>
      <c r="H40" s="4">
        <v>14432</v>
      </c>
      <c r="I40" s="3" t="s">
        <v>1451</v>
      </c>
      <c r="J40" s="3" t="s">
        <v>339</v>
      </c>
      <c r="K40" s="5">
        <v>1</v>
      </c>
      <c r="L40" s="3" t="s">
        <v>8</v>
      </c>
      <c r="M40" s="3" t="s">
        <v>43</v>
      </c>
      <c r="N40" s="3" t="s">
        <v>1102</v>
      </c>
      <c r="O40" s="1">
        <v>769</v>
      </c>
      <c r="P40" s="4">
        <v>0</v>
      </c>
      <c r="Q40" s="10">
        <f t="shared" si="7"/>
        <v>769</v>
      </c>
    </row>
    <row r="41" spans="2:17" ht="20.25" customHeight="1">
      <c r="B41" s="10" t="str">
        <f t="shared" si="4"/>
        <v>كمربند برزنتي نواري769</v>
      </c>
      <c r="C41" s="10" t="str">
        <f t="shared" si="5"/>
        <v>كمربند برزنتي نواري1402/01/05769</v>
      </c>
      <c r="D41" s="10" t="str">
        <f>IFERROR(IF(تحویلی!$E$1="","",IF(NOSA!O41=تحویلی!$E$1,تحویلی!$E$1&amp;COUNTIF(NOSA!$O$1:O41,تحویلی!$E$1),"")),"")</f>
        <v/>
      </c>
      <c r="E41" s="10" t="str">
        <f t="shared" si="6"/>
        <v>14432769</v>
      </c>
      <c r="F41" s="10" t="str">
        <f>IFERROR(VLOOKUP(I41,DATABASE!$N:$O,2,FALSE),"")</f>
        <v>كمربند برزنتي نواري</v>
      </c>
      <c r="G41" s="3" t="s">
        <v>1448</v>
      </c>
      <c r="H41" s="4">
        <v>14432</v>
      </c>
      <c r="I41" s="3" t="s">
        <v>1441</v>
      </c>
      <c r="J41" s="3" t="s">
        <v>95</v>
      </c>
      <c r="K41" s="5">
        <v>1</v>
      </c>
      <c r="L41" s="3" t="s">
        <v>96</v>
      </c>
      <c r="M41" s="3" t="s">
        <v>43</v>
      </c>
      <c r="N41" s="3" t="s">
        <v>1102</v>
      </c>
      <c r="O41" s="1">
        <v>769</v>
      </c>
      <c r="P41" s="4">
        <v>0</v>
      </c>
      <c r="Q41" s="10">
        <f t="shared" si="7"/>
        <v>769</v>
      </c>
    </row>
    <row r="42" spans="2:17" ht="20.25" customHeight="1">
      <c r="B42" s="10" t="str">
        <f t="shared" si="4"/>
        <v>پوتين ايمني نسوز 769</v>
      </c>
      <c r="C42" s="10" t="str">
        <f t="shared" si="5"/>
        <v>پوتين ايمني نسوز 1402/01/05769</v>
      </c>
      <c r="D42" s="10" t="str">
        <f>IFERROR(IF(تحویلی!$E$1="","",IF(NOSA!O42=تحویلی!$E$1,تحویلی!$E$1&amp;COUNTIF(NOSA!$O$1:O42,تحویلی!$E$1),"")),"")</f>
        <v/>
      </c>
      <c r="E42" s="10" t="str">
        <f t="shared" si="6"/>
        <v>14432769</v>
      </c>
      <c r="F42" s="10" t="str">
        <f>IFERROR(VLOOKUP(I42,DATABASE!$N:$O,2,FALSE),"")</f>
        <v xml:space="preserve">پوتين ايمني نسوز </v>
      </c>
      <c r="G42" s="3" t="s">
        <v>1448</v>
      </c>
      <c r="H42" s="4">
        <v>14432</v>
      </c>
      <c r="I42" s="3" t="s">
        <v>1452</v>
      </c>
      <c r="J42" s="3" t="s">
        <v>1453</v>
      </c>
      <c r="K42" s="5">
        <v>1</v>
      </c>
      <c r="L42" s="3" t="s">
        <v>3</v>
      </c>
      <c r="M42" s="3" t="s">
        <v>43</v>
      </c>
      <c r="N42" s="3" t="s">
        <v>1102</v>
      </c>
      <c r="O42" s="1">
        <v>769</v>
      </c>
      <c r="P42" s="4">
        <v>0</v>
      </c>
      <c r="Q42" s="10">
        <f t="shared" si="7"/>
        <v>769</v>
      </c>
    </row>
    <row r="43" spans="2:17" ht="20.25" customHeight="1">
      <c r="B43" s="10" t="str">
        <f t="shared" si="4"/>
        <v>رابط فنري نقاب كلاه ايمني769</v>
      </c>
      <c r="C43" s="10" t="str">
        <f t="shared" si="5"/>
        <v>رابط فنري نقاب كلاه ايمني1402/01/05769</v>
      </c>
      <c r="D43" s="10" t="str">
        <f>IFERROR(IF(تحویلی!$E$1="","",IF(NOSA!O43=تحویلی!$E$1,تحویلی!$E$1&amp;COUNTIF(NOSA!$O$1:O43,تحویلی!$E$1),"")),"")</f>
        <v/>
      </c>
      <c r="E43" s="10" t="str">
        <f t="shared" si="6"/>
        <v>14432769</v>
      </c>
      <c r="F43" s="10" t="str">
        <f>IFERROR(VLOOKUP(I43,DATABASE!$N:$O,2,FALSE),"")</f>
        <v>رابط فنري نقاب كلاه ايمني</v>
      </c>
      <c r="G43" s="3" t="s">
        <v>1448</v>
      </c>
      <c r="H43" s="4">
        <v>14432</v>
      </c>
      <c r="I43" s="3" t="s">
        <v>1454</v>
      </c>
      <c r="J43" s="3" t="s">
        <v>135</v>
      </c>
      <c r="K43" s="5">
        <v>1</v>
      </c>
      <c r="L43" s="3" t="s">
        <v>8</v>
      </c>
      <c r="M43" s="3" t="s">
        <v>43</v>
      </c>
      <c r="N43" s="3" t="s">
        <v>1102</v>
      </c>
      <c r="O43" s="1">
        <v>769</v>
      </c>
      <c r="P43" s="4">
        <v>0</v>
      </c>
      <c r="Q43" s="10">
        <f t="shared" si="7"/>
        <v>769</v>
      </c>
    </row>
    <row r="44" spans="2:17" ht="20.25" customHeight="1">
      <c r="B44" s="10" t="str">
        <f t="shared" si="4"/>
        <v>دستكش ضد برش سبك750</v>
      </c>
      <c r="C44" s="10" t="str">
        <f t="shared" si="5"/>
        <v>دستكش ضد برش سبك1402/01/05750</v>
      </c>
      <c r="D44" s="10" t="str">
        <f>IFERROR(IF(تحویلی!$E$1="","",IF(NOSA!O44=تحویلی!$E$1,تحویلی!$E$1&amp;COUNTIF(NOSA!$O$1:O44,تحویلی!$E$1),"")),"")</f>
        <v/>
      </c>
      <c r="E44" s="10" t="str">
        <f t="shared" si="6"/>
        <v>14433750</v>
      </c>
      <c r="F44" s="10" t="str">
        <f>IFERROR(VLOOKUP(I44,DATABASE!$N:$O,2,FALSE),"")</f>
        <v>دستكش ضد برش سبك</v>
      </c>
      <c r="G44" s="3" t="s">
        <v>1448</v>
      </c>
      <c r="H44" s="4">
        <v>14433</v>
      </c>
      <c r="I44" s="3" t="s">
        <v>1442</v>
      </c>
      <c r="J44" s="3" t="s">
        <v>22</v>
      </c>
      <c r="K44" s="5">
        <v>1</v>
      </c>
      <c r="L44" s="3" t="s">
        <v>3</v>
      </c>
      <c r="M44" s="3" t="s">
        <v>19</v>
      </c>
      <c r="N44" s="3" t="s">
        <v>908</v>
      </c>
      <c r="O44" s="1">
        <v>750</v>
      </c>
      <c r="P44" s="4">
        <v>1</v>
      </c>
      <c r="Q44" s="10">
        <f t="shared" si="7"/>
        <v>750</v>
      </c>
    </row>
    <row r="45" spans="2:17" ht="20.25" customHeight="1">
      <c r="B45" s="10" t="str">
        <f t="shared" si="4"/>
        <v>دستكش ضد برش سبك778</v>
      </c>
      <c r="C45" s="10" t="str">
        <f t="shared" si="5"/>
        <v>دستكش ضد برش سبك1402/01/05778</v>
      </c>
      <c r="D45" s="10" t="str">
        <f>IFERROR(IF(تحویلی!$E$1="","",IF(NOSA!O45=تحویلی!$E$1,تحویلی!$E$1&amp;COUNTIF(NOSA!$O$1:O45,تحویلی!$E$1),"")),"")</f>
        <v/>
      </c>
      <c r="E45" s="10" t="str">
        <f t="shared" si="6"/>
        <v>14433778</v>
      </c>
      <c r="F45" s="10" t="str">
        <f>IFERROR(VLOOKUP(I45,DATABASE!$N:$O,2,FALSE),"")</f>
        <v>دستكش ضد برش سبك</v>
      </c>
      <c r="G45" s="3" t="s">
        <v>1448</v>
      </c>
      <c r="H45" s="4">
        <v>14433</v>
      </c>
      <c r="I45" s="3" t="s">
        <v>1442</v>
      </c>
      <c r="J45" s="3" t="s">
        <v>22</v>
      </c>
      <c r="K45" s="5">
        <v>1</v>
      </c>
      <c r="L45" s="3" t="s">
        <v>3</v>
      </c>
      <c r="M45" s="3" t="s">
        <v>47</v>
      </c>
      <c r="N45" s="3" t="s">
        <v>1228</v>
      </c>
      <c r="O45" s="1">
        <v>778</v>
      </c>
      <c r="P45" s="4">
        <v>1</v>
      </c>
      <c r="Q45" s="10">
        <f t="shared" si="7"/>
        <v>778</v>
      </c>
    </row>
    <row r="46" spans="2:17" ht="20.25" customHeight="1">
      <c r="B46" s="10" t="str">
        <f t="shared" si="4"/>
        <v>دستكش ساق كوتاه نسوز563</v>
      </c>
      <c r="C46" s="10" t="str">
        <f t="shared" si="5"/>
        <v>دستكش ساق كوتاه نسوز1402/01/05563</v>
      </c>
      <c r="D46" s="10" t="str">
        <f>IFERROR(IF(تحویلی!$E$1="","",IF(NOSA!O46=تحویلی!$E$1,تحویلی!$E$1&amp;COUNTIF(NOSA!$O$1:O46,تحویلی!$E$1),"")),"")</f>
        <v/>
      </c>
      <c r="E46" s="10" t="str">
        <f t="shared" si="6"/>
        <v>14433563</v>
      </c>
      <c r="F46" s="10" t="str">
        <f>IFERROR(VLOOKUP(I46,DATABASE!$N:$O,2,FALSE),"")</f>
        <v>دستكش ساق كوتاه نسوز</v>
      </c>
      <c r="G46" s="3" t="s">
        <v>1448</v>
      </c>
      <c r="H46" s="4">
        <v>14433</v>
      </c>
      <c r="I46" s="3" t="s">
        <v>1455</v>
      </c>
      <c r="J46" s="3" t="s">
        <v>168</v>
      </c>
      <c r="K46" s="5">
        <v>1</v>
      </c>
      <c r="L46" s="3" t="s">
        <v>3</v>
      </c>
      <c r="M46" s="3" t="s">
        <v>133</v>
      </c>
      <c r="N46" s="3" t="s">
        <v>196</v>
      </c>
      <c r="O46" s="1">
        <v>563</v>
      </c>
      <c r="P46" s="4">
        <v>1</v>
      </c>
      <c r="Q46" s="10">
        <f t="shared" si="7"/>
        <v>563</v>
      </c>
    </row>
    <row r="47" spans="2:17" ht="20.25" customHeight="1">
      <c r="B47" s="10" t="str">
        <f t="shared" si="4"/>
        <v>دستكش كف مواد سبك460</v>
      </c>
      <c r="C47" s="10" t="str">
        <f t="shared" si="5"/>
        <v>دستكش كف مواد سبك1402/01/05460</v>
      </c>
      <c r="D47" s="10" t="str">
        <f>IFERROR(IF(تحویلی!$E$1="","",IF(NOSA!O47=تحویلی!$E$1,تحویلی!$E$1&amp;COUNTIF(NOSA!$O$1:O47,تحویلی!$E$1),"")),"")</f>
        <v/>
      </c>
      <c r="E47" s="10" t="str">
        <f t="shared" si="6"/>
        <v>14433460</v>
      </c>
      <c r="F47" s="10" t="str">
        <f>IFERROR(VLOOKUP(I47,DATABASE!$N:$O,2,FALSE),"")</f>
        <v>دستكش كف مواد سبك</v>
      </c>
      <c r="G47" s="3" t="s">
        <v>1448</v>
      </c>
      <c r="H47" s="4">
        <v>14433</v>
      </c>
      <c r="I47" s="3" t="s">
        <v>1456</v>
      </c>
      <c r="J47" s="3" t="s">
        <v>2</v>
      </c>
      <c r="K47" s="5">
        <v>1</v>
      </c>
      <c r="L47" s="3" t="s">
        <v>3</v>
      </c>
      <c r="M47" s="3" t="s">
        <v>47</v>
      </c>
      <c r="N47" s="3" t="s">
        <v>140</v>
      </c>
      <c r="O47" s="1">
        <v>460</v>
      </c>
      <c r="P47" s="4">
        <v>1</v>
      </c>
      <c r="Q47" s="10">
        <f t="shared" si="7"/>
        <v>460</v>
      </c>
    </row>
    <row r="48" spans="2:17" ht="20.25" customHeight="1">
      <c r="B48" s="10" t="str">
        <f t="shared" si="4"/>
        <v>لباس كار ديرسوز(بلوز و شلوار) 751</v>
      </c>
      <c r="C48" s="10" t="str">
        <f t="shared" si="5"/>
        <v>لباس كار ديرسوز(بلوز و شلوار) 1402/01/05751</v>
      </c>
      <c r="D48" s="10" t="str">
        <f>IFERROR(IF(تحویلی!$E$1="","",IF(NOSA!O48=تحویلی!$E$1,تحویلی!$E$1&amp;COUNTIF(NOSA!$O$1:O48,تحویلی!$E$1),"")),"")</f>
        <v/>
      </c>
      <c r="E48" s="10" t="str">
        <f t="shared" si="6"/>
        <v>14435751</v>
      </c>
      <c r="F48" s="10" t="str">
        <f>IFERROR(VLOOKUP(I48,DATABASE!$N:$O,2,FALSE),"")</f>
        <v xml:space="preserve">لباس كار ديرسوز(بلوز و شلوار) </v>
      </c>
      <c r="G48" s="3" t="s">
        <v>1448</v>
      </c>
      <c r="H48" s="4">
        <v>14435</v>
      </c>
      <c r="I48" s="3" t="s">
        <v>1457</v>
      </c>
      <c r="J48" s="3" t="s">
        <v>1458</v>
      </c>
      <c r="K48" s="5">
        <v>1</v>
      </c>
      <c r="L48" s="3" t="s">
        <v>28</v>
      </c>
      <c r="M48" s="3" t="s">
        <v>9</v>
      </c>
      <c r="N48" s="3" t="s">
        <v>901</v>
      </c>
      <c r="O48" s="1">
        <v>751</v>
      </c>
      <c r="P48" s="4">
        <v>1</v>
      </c>
      <c r="Q48" s="10">
        <f t="shared" si="7"/>
        <v>751</v>
      </c>
    </row>
    <row r="49" spans="2:17" ht="20.25" customHeight="1">
      <c r="B49" s="10" t="str">
        <f t="shared" si="4"/>
        <v>پيشبند نسوز چرمي800</v>
      </c>
      <c r="C49" s="10" t="str">
        <f t="shared" si="5"/>
        <v>پيشبند نسوز چرمي1402/01/05800</v>
      </c>
      <c r="D49" s="10" t="str">
        <f>IFERROR(IF(تحویلی!$E$1="","",IF(NOSA!O49=تحویلی!$E$1,تحویلی!$E$1&amp;COUNTIF(NOSA!$O$1:O49,تحویلی!$E$1),"")),"")</f>
        <v/>
      </c>
      <c r="E49" s="10" t="str">
        <f t="shared" si="6"/>
        <v>14437800</v>
      </c>
      <c r="F49" s="10" t="str">
        <f>IFERROR(VLOOKUP(I49,DATABASE!$N:$O,2,FALSE),"")</f>
        <v>پيشبند نسوز چرمي</v>
      </c>
      <c r="G49" s="3" t="s">
        <v>1448</v>
      </c>
      <c r="H49" s="4">
        <v>14437</v>
      </c>
      <c r="I49" s="3" t="s">
        <v>1459</v>
      </c>
      <c r="J49" s="3" t="s">
        <v>15</v>
      </c>
      <c r="K49" s="5">
        <v>1</v>
      </c>
      <c r="L49" s="3" t="s">
        <v>8</v>
      </c>
      <c r="M49" s="3" t="s">
        <v>4</v>
      </c>
      <c r="N49" s="3" t="s">
        <v>1402</v>
      </c>
      <c r="O49" s="1">
        <v>800</v>
      </c>
      <c r="P49" s="4">
        <v>0</v>
      </c>
      <c r="Q49" s="10">
        <f t="shared" si="7"/>
        <v>800</v>
      </c>
    </row>
    <row r="50" spans="2:17" ht="20.25" customHeight="1">
      <c r="B50" s="10" t="str">
        <f t="shared" si="4"/>
        <v>كمربند برزنتي نواري800</v>
      </c>
      <c r="C50" s="10" t="str">
        <f t="shared" si="5"/>
        <v>كمربند برزنتي نواري1402/01/05800</v>
      </c>
      <c r="D50" s="10" t="str">
        <f>IFERROR(IF(تحویلی!$E$1="","",IF(NOSA!O50=تحویلی!$E$1,تحویلی!$E$1&amp;COUNTIF(NOSA!$O$1:O50,تحویلی!$E$1),"")),"")</f>
        <v/>
      </c>
      <c r="E50" s="10" t="str">
        <f t="shared" si="6"/>
        <v>14437800</v>
      </c>
      <c r="F50" s="10" t="str">
        <f>IFERROR(VLOOKUP(I50,DATABASE!$N:$O,2,FALSE),"")</f>
        <v>كمربند برزنتي نواري</v>
      </c>
      <c r="G50" s="3" t="s">
        <v>1448</v>
      </c>
      <c r="H50" s="4">
        <v>14437</v>
      </c>
      <c r="I50" s="3" t="s">
        <v>1441</v>
      </c>
      <c r="J50" s="3" t="s">
        <v>95</v>
      </c>
      <c r="K50" s="5">
        <v>1</v>
      </c>
      <c r="L50" s="3" t="s">
        <v>96</v>
      </c>
      <c r="M50" s="3" t="s">
        <v>4</v>
      </c>
      <c r="N50" s="3" t="s">
        <v>1402</v>
      </c>
      <c r="O50" s="1">
        <v>800</v>
      </c>
      <c r="P50" s="4">
        <v>0</v>
      </c>
      <c r="Q50" s="10">
        <f t="shared" si="7"/>
        <v>800</v>
      </c>
    </row>
    <row r="51" spans="2:17" ht="20.25" customHeight="1">
      <c r="B51" s="10" t="str">
        <f t="shared" si="4"/>
        <v>پابند نسوز چرمي800</v>
      </c>
      <c r="C51" s="10" t="str">
        <f t="shared" si="5"/>
        <v>پابند نسوز چرمي1402/01/05800</v>
      </c>
      <c r="D51" s="10" t="str">
        <f>IFERROR(IF(تحویلی!$E$1="","",IF(NOSA!O51=تحویلی!$E$1,تحویلی!$E$1&amp;COUNTIF(NOSA!$O$1:O51,تحویلی!$E$1),"")),"")</f>
        <v/>
      </c>
      <c r="E51" s="10" t="str">
        <f t="shared" si="6"/>
        <v>14437800</v>
      </c>
      <c r="F51" s="10" t="str">
        <f>IFERROR(VLOOKUP(I51,DATABASE!$N:$O,2,FALSE),"")</f>
        <v>پابند نسوز چرمي</v>
      </c>
      <c r="G51" s="3" t="s">
        <v>1448</v>
      </c>
      <c r="H51" s="4">
        <v>14437</v>
      </c>
      <c r="I51" s="3" t="s">
        <v>1460</v>
      </c>
      <c r="J51" s="3" t="s">
        <v>18</v>
      </c>
      <c r="K51" s="5">
        <v>1</v>
      </c>
      <c r="L51" s="3" t="s">
        <v>3</v>
      </c>
      <c r="M51" s="3" t="s">
        <v>4</v>
      </c>
      <c r="N51" s="3" t="s">
        <v>1402</v>
      </c>
      <c r="O51" s="1">
        <v>800</v>
      </c>
      <c r="P51" s="4">
        <v>0</v>
      </c>
      <c r="Q51" s="10">
        <f t="shared" si="7"/>
        <v>800</v>
      </c>
    </row>
    <row r="52" spans="2:17" ht="20.25" customHeight="1">
      <c r="B52" s="10" t="str">
        <f t="shared" si="4"/>
        <v>دستكش ساق بلند نسوز800</v>
      </c>
      <c r="C52" s="10" t="str">
        <f t="shared" si="5"/>
        <v>دستكش ساق بلند نسوز1402/01/05800</v>
      </c>
      <c r="D52" s="10" t="str">
        <f>IFERROR(IF(تحویلی!$E$1="","",IF(NOSA!O52=تحویلی!$E$1,تحویلی!$E$1&amp;COUNTIF(NOSA!$O$1:O52,تحویلی!$E$1),"")),"")</f>
        <v/>
      </c>
      <c r="E52" s="10" t="str">
        <f t="shared" si="6"/>
        <v>14437800</v>
      </c>
      <c r="F52" s="10" t="str">
        <f>IFERROR(VLOOKUP(I52,DATABASE!$N:$O,2,FALSE),"")</f>
        <v>دستكش ساق بلند نسوز</v>
      </c>
      <c r="G52" s="3" t="s">
        <v>1448</v>
      </c>
      <c r="H52" s="4">
        <v>14437</v>
      </c>
      <c r="I52" s="3" t="s">
        <v>1461</v>
      </c>
      <c r="J52" s="3" t="s">
        <v>34</v>
      </c>
      <c r="K52" s="5">
        <v>1</v>
      </c>
      <c r="L52" s="3" t="s">
        <v>3</v>
      </c>
      <c r="M52" s="3" t="s">
        <v>4</v>
      </c>
      <c r="N52" s="3" t="s">
        <v>1402</v>
      </c>
      <c r="O52" s="1">
        <v>800</v>
      </c>
      <c r="P52" s="4">
        <v>0</v>
      </c>
      <c r="Q52" s="10">
        <f t="shared" si="7"/>
        <v>800</v>
      </c>
    </row>
    <row r="53" spans="2:17" ht="20.25" customHeight="1">
      <c r="B53" s="10" t="str">
        <f t="shared" si="4"/>
        <v>گوشي ايرماف471</v>
      </c>
      <c r="C53" s="10" t="str">
        <f t="shared" si="5"/>
        <v>گوشي ايرماف1402/01/05471</v>
      </c>
      <c r="D53" s="10" t="str">
        <f>IFERROR(IF(تحویلی!$E$1="","",IF(NOSA!O53=تحویلی!$E$1,تحویلی!$E$1&amp;COUNTIF(NOSA!$O$1:O53,تحویلی!$E$1),"")),"")</f>
        <v/>
      </c>
      <c r="E53" s="10" t="str">
        <f t="shared" si="6"/>
        <v>14440471</v>
      </c>
      <c r="F53" s="10" t="str">
        <f>IFERROR(VLOOKUP(I53,DATABASE!$N:$O,2,FALSE),"")</f>
        <v>گوشي ايرماف</v>
      </c>
      <c r="G53" s="3" t="s">
        <v>1448</v>
      </c>
      <c r="H53" s="4">
        <v>14440</v>
      </c>
      <c r="I53" s="3" t="s">
        <v>1449</v>
      </c>
      <c r="J53" s="3" t="s">
        <v>138</v>
      </c>
      <c r="K53" s="5">
        <v>1</v>
      </c>
      <c r="L53" s="3" t="s">
        <v>8</v>
      </c>
      <c r="M53" s="3" t="s">
        <v>43</v>
      </c>
      <c r="N53" s="3" t="s">
        <v>97</v>
      </c>
      <c r="O53" s="1">
        <v>471</v>
      </c>
      <c r="P53" s="4">
        <v>0</v>
      </c>
      <c r="Q53" s="10">
        <f t="shared" si="7"/>
        <v>471</v>
      </c>
    </row>
    <row r="54" spans="2:17" ht="20.25" customHeight="1">
      <c r="B54" s="10" t="str">
        <f t="shared" si="4"/>
        <v>دستكش ضد برش سبك774</v>
      </c>
      <c r="C54" s="10" t="str">
        <f t="shared" si="5"/>
        <v>دستكش ضد برش سبك1402/01/05774</v>
      </c>
      <c r="D54" s="10" t="str">
        <f>IFERROR(IF(تحویلی!$E$1="","",IF(NOSA!O54=تحویلی!$E$1,تحویلی!$E$1&amp;COUNTIF(NOSA!$O$1:O54,تحویلی!$E$1),"")),"")</f>
        <v/>
      </c>
      <c r="E54" s="10" t="str">
        <f t="shared" si="6"/>
        <v>14444774</v>
      </c>
      <c r="F54" s="10" t="str">
        <f>IFERROR(VLOOKUP(I54,DATABASE!$N:$O,2,FALSE),"")</f>
        <v>دستكش ضد برش سبك</v>
      </c>
      <c r="G54" s="3" t="s">
        <v>1448</v>
      </c>
      <c r="H54" s="4">
        <v>14444</v>
      </c>
      <c r="I54" s="3" t="s">
        <v>1442</v>
      </c>
      <c r="J54" s="3" t="s">
        <v>22</v>
      </c>
      <c r="K54" s="5">
        <v>1</v>
      </c>
      <c r="L54" s="3" t="s">
        <v>3</v>
      </c>
      <c r="M54" s="3" t="s">
        <v>43</v>
      </c>
      <c r="N54" s="3" t="s">
        <v>1154</v>
      </c>
      <c r="O54" s="1">
        <v>774</v>
      </c>
      <c r="P54" s="4">
        <v>1</v>
      </c>
      <c r="Q54" s="10">
        <f t="shared" si="7"/>
        <v>774</v>
      </c>
    </row>
    <row r="55" spans="2:17" ht="20.25" customHeight="1">
      <c r="B55" s="10" t="str">
        <f t="shared" si="4"/>
        <v>بند كفش49</v>
      </c>
      <c r="C55" s="10" t="str">
        <f t="shared" si="5"/>
        <v>بند كفش1402/01/0549</v>
      </c>
      <c r="D55" s="10" t="str">
        <f>IFERROR(IF(تحویلی!$E$1="","",IF(NOSA!O55=تحویلی!$E$1,تحویلی!$E$1&amp;COUNTIF(NOSA!$O$1:O55,تحویلی!$E$1),"")),"")</f>
        <v/>
      </c>
      <c r="E55" s="10" t="str">
        <f t="shared" si="6"/>
        <v>1444549</v>
      </c>
      <c r="F55" s="10" t="str">
        <f>IFERROR(VLOOKUP(I55,DATABASE!$N:$O,2,FALSE),"")</f>
        <v>بند كفش</v>
      </c>
      <c r="G55" s="3" t="s">
        <v>1448</v>
      </c>
      <c r="H55" s="4">
        <v>14445</v>
      </c>
      <c r="I55" s="3" t="s">
        <v>1462</v>
      </c>
      <c r="J55" s="3" t="s">
        <v>450</v>
      </c>
      <c r="K55" s="5">
        <v>1</v>
      </c>
      <c r="L55" s="3" t="s">
        <v>3</v>
      </c>
      <c r="M55" s="3" t="s">
        <v>4</v>
      </c>
      <c r="N55" s="3" t="s">
        <v>164</v>
      </c>
      <c r="O55" s="1">
        <v>49</v>
      </c>
      <c r="P55" s="4">
        <v>0</v>
      </c>
      <c r="Q55" s="10">
        <f t="shared" si="7"/>
        <v>49</v>
      </c>
    </row>
    <row r="56" spans="2:17" ht="20.25" customHeight="1">
      <c r="B56" s="10" t="str">
        <f t="shared" si="4"/>
        <v>چكمه ايمني نسوز259</v>
      </c>
      <c r="C56" s="10" t="str">
        <f t="shared" si="5"/>
        <v>چكمه ايمني نسوز1402/01/05259</v>
      </c>
      <c r="D56" s="10" t="str">
        <f>IFERROR(IF(تحویلی!$E$1="","",IF(NOSA!O56=تحویلی!$E$1,تحویلی!$E$1&amp;COUNTIF(NOSA!$O$1:O56,تحویلی!$E$1),"")),"")</f>
        <v/>
      </c>
      <c r="E56" s="10" t="str">
        <f t="shared" si="6"/>
        <v>14447259</v>
      </c>
      <c r="F56" s="10" t="str">
        <f>IFERROR(VLOOKUP(I56,DATABASE!$N:$O,2,FALSE),"")</f>
        <v>چكمه ايمني نسوز</v>
      </c>
      <c r="G56" s="3" t="s">
        <v>1448</v>
      </c>
      <c r="H56" s="4">
        <v>14447</v>
      </c>
      <c r="I56" s="3" t="s">
        <v>1463</v>
      </c>
      <c r="J56" s="3" t="s">
        <v>315</v>
      </c>
      <c r="K56" s="5">
        <v>1</v>
      </c>
      <c r="L56" s="3" t="s">
        <v>3</v>
      </c>
      <c r="M56" s="3" t="s">
        <v>4</v>
      </c>
      <c r="N56" s="3" t="s">
        <v>13</v>
      </c>
      <c r="O56" s="1">
        <v>259</v>
      </c>
      <c r="P56" s="4">
        <v>1</v>
      </c>
      <c r="Q56" s="10">
        <f t="shared" si="7"/>
        <v>259</v>
      </c>
    </row>
    <row r="57" spans="2:17" ht="20.25" customHeight="1">
      <c r="B57" s="10" t="str">
        <f t="shared" si="4"/>
        <v>پيشبند نسوز آلومينيومي259</v>
      </c>
      <c r="C57" s="10" t="str">
        <f t="shared" si="5"/>
        <v>پيشبند نسوز آلومينيومي1402/01/05259</v>
      </c>
      <c r="D57" s="10" t="str">
        <f>IFERROR(IF(تحویلی!$E$1="","",IF(NOSA!O57=تحویلی!$E$1,تحویلی!$E$1&amp;COUNTIF(NOSA!$O$1:O57,تحویلی!$E$1),"")),"")</f>
        <v/>
      </c>
      <c r="E57" s="10" t="str">
        <f t="shared" si="6"/>
        <v>14447259</v>
      </c>
      <c r="F57" s="10" t="str">
        <f>IFERROR(VLOOKUP(I57,DATABASE!$N:$O,2,FALSE),"")</f>
        <v>پيشبند نسوز آلومينيومي</v>
      </c>
      <c r="G57" s="3" t="s">
        <v>1448</v>
      </c>
      <c r="H57" s="4">
        <v>14447</v>
      </c>
      <c r="I57" s="3" t="s">
        <v>1464</v>
      </c>
      <c r="J57" s="3" t="s">
        <v>36</v>
      </c>
      <c r="K57" s="5">
        <v>1</v>
      </c>
      <c r="L57" s="3" t="s">
        <v>8</v>
      </c>
      <c r="M57" s="3" t="s">
        <v>4</v>
      </c>
      <c r="N57" s="3" t="s">
        <v>13</v>
      </c>
      <c r="O57" s="1">
        <v>259</v>
      </c>
      <c r="P57" s="4">
        <v>0</v>
      </c>
      <c r="Q57" s="10">
        <f t="shared" si="7"/>
        <v>259</v>
      </c>
    </row>
    <row r="58" spans="2:17" ht="20.25" customHeight="1">
      <c r="B58" s="10" t="str">
        <f t="shared" si="4"/>
        <v>دستكش كف مواد سبك624</v>
      </c>
      <c r="C58" s="10" t="str">
        <f t="shared" si="5"/>
        <v>دستكش كف مواد سبك1402/01/06624</v>
      </c>
      <c r="D58" s="10" t="str">
        <f>IFERROR(IF(تحویلی!$E$1="","",IF(NOSA!O58=تحویلی!$E$1,تحویلی!$E$1&amp;COUNTIF(NOSA!$O$1:O58,تحویلی!$E$1),"")),"")</f>
        <v/>
      </c>
      <c r="E58" s="10" t="str">
        <f t="shared" si="6"/>
        <v>14458624</v>
      </c>
      <c r="F58" s="10" t="str">
        <f>IFERROR(VLOOKUP(I58,DATABASE!$N:$O,2,FALSE),"")</f>
        <v>دستكش كف مواد سبك</v>
      </c>
      <c r="G58" s="3" t="s">
        <v>1465</v>
      </c>
      <c r="H58" s="4">
        <v>14458</v>
      </c>
      <c r="I58" s="3" t="s">
        <v>1456</v>
      </c>
      <c r="J58" s="3" t="s">
        <v>2</v>
      </c>
      <c r="K58" s="5">
        <v>1</v>
      </c>
      <c r="L58" s="3" t="s">
        <v>3</v>
      </c>
      <c r="M58" s="3" t="s">
        <v>25</v>
      </c>
      <c r="N58" s="3" t="s">
        <v>226</v>
      </c>
      <c r="O58" s="1">
        <v>624</v>
      </c>
      <c r="P58" s="4"/>
      <c r="Q58" s="10">
        <f t="shared" si="7"/>
        <v>624</v>
      </c>
    </row>
    <row r="59" spans="2:17" ht="20.25" customHeight="1">
      <c r="B59" s="10" t="str">
        <f t="shared" si="4"/>
        <v>لباس كار نسوز(بلوز و شلوار)573</v>
      </c>
      <c r="C59" s="10" t="str">
        <f t="shared" si="5"/>
        <v>لباس كار نسوز(بلوز و شلوار)1402/01/06573</v>
      </c>
      <c r="D59" s="10" t="str">
        <f>IFERROR(IF(تحویلی!$E$1="","",IF(NOSA!O59=تحویلی!$E$1,تحویلی!$E$1&amp;COUNTIF(NOSA!$O$1:O59,تحویلی!$E$1),"")),"")</f>
        <v/>
      </c>
      <c r="E59" s="10" t="str">
        <f t="shared" si="6"/>
        <v>14460573</v>
      </c>
      <c r="F59" s="10" t="str">
        <f>IFERROR(VLOOKUP(I59,DATABASE!$N:$O,2,FALSE),"")</f>
        <v>لباس كار نسوز(بلوز و شلوار)</v>
      </c>
      <c r="G59" s="3" t="s">
        <v>1465</v>
      </c>
      <c r="H59" s="4">
        <v>14460</v>
      </c>
      <c r="I59" s="3" t="s">
        <v>1740</v>
      </c>
      <c r="J59" s="3" t="s">
        <v>1741</v>
      </c>
      <c r="K59" s="5">
        <v>1</v>
      </c>
      <c r="L59" s="3" t="s">
        <v>28</v>
      </c>
      <c r="M59" s="3" t="s">
        <v>19</v>
      </c>
      <c r="N59" s="3" t="s">
        <v>104</v>
      </c>
      <c r="O59" s="1">
        <v>573</v>
      </c>
      <c r="P59" s="4"/>
      <c r="Q59" s="10">
        <f t="shared" si="7"/>
        <v>573</v>
      </c>
    </row>
    <row r="60" spans="2:17" ht="20.25" customHeight="1">
      <c r="B60" s="10" t="str">
        <f t="shared" si="4"/>
        <v>دستكش ساق بلند نسوز573</v>
      </c>
      <c r="C60" s="10" t="str">
        <f t="shared" si="5"/>
        <v>دستكش ساق بلند نسوز1402/01/06573</v>
      </c>
      <c r="D60" s="10" t="str">
        <f>IFERROR(IF(تحویلی!$E$1="","",IF(NOSA!O60=تحویلی!$E$1,تحویلی!$E$1&amp;COUNTIF(NOSA!$O$1:O60,تحویلی!$E$1),"")),"")</f>
        <v/>
      </c>
      <c r="E60" s="10" t="str">
        <f t="shared" si="6"/>
        <v>14460573</v>
      </c>
      <c r="F60" s="10" t="str">
        <f>IFERROR(VLOOKUP(I60,DATABASE!$N:$O,2,FALSE),"")</f>
        <v>دستكش ساق بلند نسوز</v>
      </c>
      <c r="G60" s="3" t="s">
        <v>1465</v>
      </c>
      <c r="H60" s="4">
        <v>14460</v>
      </c>
      <c r="I60" s="3" t="s">
        <v>1461</v>
      </c>
      <c r="J60" s="3" t="s">
        <v>34</v>
      </c>
      <c r="K60" s="5">
        <v>1</v>
      </c>
      <c r="L60" s="3" t="s">
        <v>3</v>
      </c>
      <c r="M60" s="3" t="s">
        <v>19</v>
      </c>
      <c r="N60" s="3" t="s">
        <v>104</v>
      </c>
      <c r="O60" s="1">
        <v>573</v>
      </c>
      <c r="P60" s="4"/>
      <c r="Q60" s="10">
        <f t="shared" si="7"/>
        <v>573</v>
      </c>
    </row>
    <row r="61" spans="2:17" ht="20.25" customHeight="1">
      <c r="B61" s="10" t="str">
        <f t="shared" si="4"/>
        <v>هدگير نقاب701</v>
      </c>
      <c r="C61" s="10" t="str">
        <f t="shared" si="5"/>
        <v>هدگير نقاب1402/01/06701</v>
      </c>
      <c r="D61" s="10" t="str">
        <f>IFERROR(IF(تحویلی!$E$1="","",IF(NOSA!O61=تحویلی!$E$1,تحویلی!$E$1&amp;COUNTIF(NOSA!$O$1:O61,تحویلی!$E$1),"")),"")</f>
        <v/>
      </c>
      <c r="E61" s="10" t="str">
        <f t="shared" si="6"/>
        <v>14461701</v>
      </c>
      <c r="F61" s="10" t="str">
        <f>IFERROR(VLOOKUP(I61,DATABASE!$N:$O,2,FALSE),"")</f>
        <v>هدگير نقاب</v>
      </c>
      <c r="G61" s="3" t="s">
        <v>1465</v>
      </c>
      <c r="H61" s="4">
        <v>14461</v>
      </c>
      <c r="I61" s="3" t="s">
        <v>1468</v>
      </c>
      <c r="J61" s="3" t="s">
        <v>12</v>
      </c>
      <c r="K61" s="5">
        <v>1</v>
      </c>
      <c r="L61" s="3" t="s">
        <v>8</v>
      </c>
      <c r="M61" s="3" t="s">
        <v>4</v>
      </c>
      <c r="N61" s="3" t="s">
        <v>26</v>
      </c>
      <c r="O61" s="1">
        <v>701</v>
      </c>
      <c r="P61" s="4">
        <v>1</v>
      </c>
      <c r="Q61" s="10">
        <f t="shared" si="7"/>
        <v>701</v>
      </c>
    </row>
    <row r="62" spans="2:17" ht="20.25" customHeight="1">
      <c r="B62" s="10" t="str">
        <f t="shared" si="4"/>
        <v>كمربند برزنتي نواري478</v>
      </c>
      <c r="C62" s="10" t="str">
        <f t="shared" si="5"/>
        <v>كمربند برزنتي نواري1402/01/06478</v>
      </c>
      <c r="D62" s="10" t="str">
        <f>IFERROR(IF(تحویلی!$E$1="","",IF(NOSA!O62=تحویلی!$E$1,تحویلی!$E$1&amp;COUNTIF(NOSA!$O$1:O62,تحویلی!$E$1),"")),"")</f>
        <v/>
      </c>
      <c r="E62" s="10" t="str">
        <f t="shared" si="6"/>
        <v>14462478</v>
      </c>
      <c r="F62" s="10" t="str">
        <f>IFERROR(VLOOKUP(I62,DATABASE!$N:$O,2,FALSE),"")</f>
        <v>كمربند برزنتي نواري</v>
      </c>
      <c r="G62" s="3" t="s">
        <v>1465</v>
      </c>
      <c r="H62" s="4">
        <v>14462</v>
      </c>
      <c r="I62" s="3" t="s">
        <v>1441</v>
      </c>
      <c r="J62" s="3" t="s">
        <v>95</v>
      </c>
      <c r="K62" s="5">
        <v>1</v>
      </c>
      <c r="L62" s="3" t="s">
        <v>96</v>
      </c>
      <c r="M62" s="3" t="s">
        <v>25</v>
      </c>
      <c r="N62" s="3" t="s">
        <v>142</v>
      </c>
      <c r="O62" s="1">
        <v>478</v>
      </c>
      <c r="P62" s="4"/>
      <c r="Q62" s="10">
        <f t="shared" si="7"/>
        <v>478</v>
      </c>
    </row>
    <row r="63" spans="2:17" ht="20.25" customHeight="1">
      <c r="B63" s="10" t="str">
        <f t="shared" si="4"/>
        <v>ماسك N95) FFP2 )741</v>
      </c>
      <c r="C63" s="10" t="str">
        <f t="shared" si="5"/>
        <v>ماسك N95) FFP2 )1402/01/06741</v>
      </c>
      <c r="D63" s="10" t="str">
        <f>IFERROR(IF(تحویلی!$E$1="","",IF(NOSA!O63=تحویلی!$E$1,تحویلی!$E$1&amp;COUNTIF(NOSA!$O$1:O63,تحویلی!$E$1),"")),"")</f>
        <v/>
      </c>
      <c r="E63" s="10" t="str">
        <f t="shared" si="6"/>
        <v>14466741</v>
      </c>
      <c r="F63" s="10" t="str">
        <f>IFERROR(VLOOKUP(I63,DATABASE!$N:$O,2,FALSE),"")</f>
        <v>ماسك N95) FFP2 )</v>
      </c>
      <c r="G63" s="3" t="s">
        <v>1465</v>
      </c>
      <c r="H63" s="4">
        <v>14466</v>
      </c>
      <c r="I63" s="3" t="s">
        <v>1469</v>
      </c>
      <c r="J63" s="3" t="s">
        <v>256</v>
      </c>
      <c r="K63" s="5">
        <v>300</v>
      </c>
      <c r="L63" s="3" t="s">
        <v>8</v>
      </c>
      <c r="M63" s="3" t="s">
        <v>63</v>
      </c>
      <c r="N63" s="3" t="s">
        <v>764</v>
      </c>
      <c r="O63" s="1">
        <v>741</v>
      </c>
      <c r="P63" s="4"/>
      <c r="Q63" s="10">
        <f t="shared" si="7"/>
        <v>741</v>
      </c>
    </row>
    <row r="64" spans="2:17" ht="20.25" customHeight="1">
      <c r="B64" s="10" t="str">
        <f t="shared" si="4"/>
        <v>چكمه ايمني نسوز567</v>
      </c>
      <c r="C64" s="10" t="str">
        <f t="shared" si="5"/>
        <v>چكمه ايمني نسوز1402/01/06567</v>
      </c>
      <c r="D64" s="10" t="str">
        <f>IFERROR(IF(تحویلی!$E$1="","",IF(NOSA!O64=تحویلی!$E$1,تحویلی!$E$1&amp;COUNTIF(NOSA!$O$1:O64,تحویلی!$E$1),"")),"")</f>
        <v/>
      </c>
      <c r="E64" s="10" t="str">
        <f t="shared" si="6"/>
        <v>14470567</v>
      </c>
      <c r="F64" s="10" t="str">
        <f>IFERROR(VLOOKUP(I64,DATABASE!$N:$O,2,FALSE),"")</f>
        <v>چكمه ايمني نسوز</v>
      </c>
      <c r="G64" s="3" t="s">
        <v>1465</v>
      </c>
      <c r="H64" s="4">
        <v>14470</v>
      </c>
      <c r="I64" s="3" t="s">
        <v>1658</v>
      </c>
      <c r="J64" s="3" t="s">
        <v>1659</v>
      </c>
      <c r="K64" s="5">
        <v>1</v>
      </c>
      <c r="L64" s="3" t="s">
        <v>3</v>
      </c>
      <c r="M64" s="3" t="s">
        <v>19</v>
      </c>
      <c r="N64" s="3" t="s">
        <v>71</v>
      </c>
      <c r="O64" s="1">
        <v>567</v>
      </c>
      <c r="P64" s="4">
        <v>1</v>
      </c>
      <c r="Q64" s="10">
        <f t="shared" si="7"/>
        <v>567</v>
      </c>
    </row>
    <row r="65" spans="2:17" ht="20.25" customHeight="1">
      <c r="B65" s="10" t="str">
        <f t="shared" si="4"/>
        <v>دستكش كف مواد سبك624</v>
      </c>
      <c r="C65" s="10" t="str">
        <f t="shared" si="5"/>
        <v>دستكش كف مواد سبك1402/01/06624</v>
      </c>
      <c r="D65" s="10" t="str">
        <f>IFERROR(IF(تحویلی!$E$1="","",IF(NOSA!O65=تحویلی!$E$1,تحویلی!$E$1&amp;COUNTIF(NOSA!$O$1:O65,تحویلی!$E$1),"")),"")</f>
        <v/>
      </c>
      <c r="E65" s="10" t="str">
        <f t="shared" si="6"/>
        <v>14458624</v>
      </c>
      <c r="F65" s="10" t="str">
        <f>IFERROR(VLOOKUP(I65,DATABASE!$N:$O,2,FALSE),"")</f>
        <v>دستكش كف مواد سبك</v>
      </c>
      <c r="G65" s="3" t="s">
        <v>1465</v>
      </c>
      <c r="H65" s="4">
        <v>14458</v>
      </c>
      <c r="I65" s="3" t="s">
        <v>1456</v>
      </c>
      <c r="J65" s="3" t="s">
        <v>2</v>
      </c>
      <c r="K65" s="5">
        <v>1</v>
      </c>
      <c r="L65" s="3" t="s">
        <v>3</v>
      </c>
      <c r="M65" s="3" t="s">
        <v>25</v>
      </c>
      <c r="N65" s="3" t="s">
        <v>226</v>
      </c>
      <c r="O65" s="1">
        <v>624</v>
      </c>
      <c r="P65" s="4">
        <v>0</v>
      </c>
      <c r="Q65" s="10">
        <f t="shared" si="7"/>
        <v>624</v>
      </c>
    </row>
    <row r="66" spans="2:17" ht="20.25" customHeight="1">
      <c r="B66" s="10" t="str">
        <f t="shared" si="4"/>
        <v>لباس كار ديرسوز(بلوز و شلوار)573</v>
      </c>
      <c r="C66" s="10" t="str">
        <f t="shared" si="5"/>
        <v>لباس كار ديرسوز(بلوز و شلوار)1402/01/06573</v>
      </c>
      <c r="D66" s="10" t="str">
        <f>IFERROR(IF(تحویلی!$E$1="","",IF(NOSA!O66=تحویلی!$E$1,تحویلی!$E$1&amp;COUNTIF(NOSA!$O$1:O66,تحویلی!$E$1),"")),"")</f>
        <v/>
      </c>
      <c r="E66" s="10" t="str">
        <f t="shared" si="6"/>
        <v>14460573</v>
      </c>
      <c r="F66" s="10" t="str">
        <f>IFERROR(VLOOKUP(I66,DATABASE!$N:$O,2,FALSE),"")</f>
        <v>لباس كار ديرسوز(بلوز و شلوار)</v>
      </c>
      <c r="G66" s="3" t="s">
        <v>1465</v>
      </c>
      <c r="H66" s="4">
        <v>14460</v>
      </c>
      <c r="I66" s="3" t="s">
        <v>1466</v>
      </c>
      <c r="J66" s="3" t="s">
        <v>1467</v>
      </c>
      <c r="K66" s="5">
        <v>1</v>
      </c>
      <c r="L66" s="3" t="s">
        <v>28</v>
      </c>
      <c r="M66" s="3" t="s">
        <v>19</v>
      </c>
      <c r="N66" s="3" t="s">
        <v>104</v>
      </c>
      <c r="O66" s="1">
        <v>573</v>
      </c>
      <c r="P66" s="4">
        <v>0</v>
      </c>
      <c r="Q66" s="10">
        <f t="shared" si="7"/>
        <v>573</v>
      </c>
    </row>
    <row r="67" spans="2:17" ht="20.25" customHeight="1">
      <c r="B67" s="10" t="str">
        <f t="shared" ref="B67:B130" si="8">F67&amp;Q67</f>
        <v>دستكش ساق بلند نسوز573</v>
      </c>
      <c r="C67" s="10" t="str">
        <f t="shared" ref="C67:C130" si="9">F67&amp;G67&amp;O67</f>
        <v>دستكش ساق بلند نسوز1402/01/06573</v>
      </c>
      <c r="D67" s="10" t="str">
        <f>IFERROR(IF(تحویلی!$E$1="","",IF(NOSA!O67=تحویلی!$E$1,تحویلی!$E$1&amp;COUNTIF(NOSA!$O$1:O67,تحویلی!$E$1),"")),"")</f>
        <v/>
      </c>
      <c r="E67" s="10" t="str">
        <f t="shared" ref="E67:E130" si="10">H67&amp;O67</f>
        <v>14460573</v>
      </c>
      <c r="F67" s="10" t="str">
        <f>IFERROR(VLOOKUP(I67,DATABASE!$N:$O,2,FALSE),"")</f>
        <v>دستكش ساق بلند نسوز</v>
      </c>
      <c r="G67" s="3" t="s">
        <v>1465</v>
      </c>
      <c r="H67" s="4">
        <v>14460</v>
      </c>
      <c r="I67" s="3" t="s">
        <v>1461</v>
      </c>
      <c r="J67" s="3" t="s">
        <v>34</v>
      </c>
      <c r="K67" s="5">
        <v>1</v>
      </c>
      <c r="L67" s="3" t="s">
        <v>3</v>
      </c>
      <c r="M67" s="3" t="s">
        <v>19</v>
      </c>
      <c r="N67" s="3" t="s">
        <v>104</v>
      </c>
      <c r="O67" s="1">
        <v>573</v>
      </c>
      <c r="P67" s="4">
        <v>0</v>
      </c>
      <c r="Q67" s="10">
        <f t="shared" si="7"/>
        <v>573</v>
      </c>
    </row>
    <row r="68" spans="2:17" ht="20.25" customHeight="1">
      <c r="B68" s="10" t="str">
        <f t="shared" si="8"/>
        <v>هدگير نقاب701</v>
      </c>
      <c r="C68" s="10" t="str">
        <f t="shared" si="9"/>
        <v>هدگير نقاب1402/01/06701</v>
      </c>
      <c r="D68" s="10" t="str">
        <f>IFERROR(IF(تحویلی!$E$1="","",IF(NOSA!O68=تحویلی!$E$1,تحویلی!$E$1&amp;COUNTIF(NOSA!$O$1:O68,تحویلی!$E$1),"")),"")</f>
        <v/>
      </c>
      <c r="E68" s="10" t="str">
        <f t="shared" si="10"/>
        <v>14461701</v>
      </c>
      <c r="F68" s="10" t="str">
        <f>IFERROR(VLOOKUP(I68,DATABASE!$N:$O,2,FALSE),"")</f>
        <v>هدگير نقاب</v>
      </c>
      <c r="G68" s="3" t="s">
        <v>1465</v>
      </c>
      <c r="H68" s="4">
        <v>14461</v>
      </c>
      <c r="I68" s="3" t="s">
        <v>1468</v>
      </c>
      <c r="J68" s="3" t="s">
        <v>12</v>
      </c>
      <c r="K68" s="5">
        <v>1</v>
      </c>
      <c r="L68" s="3" t="s">
        <v>8</v>
      </c>
      <c r="M68" s="3" t="s">
        <v>4</v>
      </c>
      <c r="N68" s="3" t="s">
        <v>26</v>
      </c>
      <c r="O68" s="1">
        <v>701</v>
      </c>
      <c r="P68" s="4">
        <v>1</v>
      </c>
      <c r="Q68" s="10">
        <f t="shared" si="7"/>
        <v>701</v>
      </c>
    </row>
    <row r="69" spans="2:17" ht="20.25" customHeight="1">
      <c r="B69" s="10" t="str">
        <f t="shared" si="8"/>
        <v>كمربند برزنتي نواري478</v>
      </c>
      <c r="C69" s="10" t="str">
        <f t="shared" si="9"/>
        <v>كمربند برزنتي نواري1402/01/06478</v>
      </c>
      <c r="D69" s="10" t="str">
        <f>IFERROR(IF(تحویلی!$E$1="","",IF(NOSA!O69=تحویلی!$E$1,تحویلی!$E$1&amp;COUNTIF(NOSA!$O$1:O69,تحویلی!$E$1),"")),"")</f>
        <v/>
      </c>
      <c r="E69" s="10" t="str">
        <f t="shared" si="10"/>
        <v>14462478</v>
      </c>
      <c r="F69" s="10" t="str">
        <f>IFERROR(VLOOKUP(I69,DATABASE!$N:$O,2,FALSE),"")</f>
        <v>كمربند برزنتي نواري</v>
      </c>
      <c r="G69" s="3" t="s">
        <v>1465</v>
      </c>
      <c r="H69" s="4">
        <v>14462</v>
      </c>
      <c r="I69" s="3" t="s">
        <v>1441</v>
      </c>
      <c r="J69" s="3" t="s">
        <v>95</v>
      </c>
      <c r="K69" s="5">
        <v>1</v>
      </c>
      <c r="L69" s="3" t="s">
        <v>96</v>
      </c>
      <c r="M69" s="3" t="s">
        <v>25</v>
      </c>
      <c r="N69" s="3" t="s">
        <v>142</v>
      </c>
      <c r="O69" s="1">
        <v>478</v>
      </c>
      <c r="P69" s="4">
        <v>0</v>
      </c>
      <c r="Q69" s="10">
        <f t="shared" si="7"/>
        <v>478</v>
      </c>
    </row>
    <row r="70" spans="2:17" ht="20.25" customHeight="1">
      <c r="B70" s="10" t="str">
        <f t="shared" si="8"/>
        <v>ماسك N95) FFP2 )741</v>
      </c>
      <c r="C70" s="10" t="str">
        <f t="shared" si="9"/>
        <v>ماسك N95) FFP2 )1402/01/06741</v>
      </c>
      <c r="D70" s="10" t="str">
        <f>IFERROR(IF(تحویلی!$E$1="","",IF(NOSA!O70=تحویلی!$E$1,تحویلی!$E$1&amp;COUNTIF(NOSA!$O$1:O70,تحویلی!$E$1),"")),"")</f>
        <v/>
      </c>
      <c r="E70" s="10" t="str">
        <f t="shared" si="10"/>
        <v>14466741</v>
      </c>
      <c r="F70" s="10" t="str">
        <f>IFERROR(VLOOKUP(I70,DATABASE!$N:$O,2,FALSE),"")</f>
        <v>ماسك N95) FFP2 )</v>
      </c>
      <c r="G70" s="3" t="s">
        <v>1465</v>
      </c>
      <c r="H70" s="4">
        <v>14466</v>
      </c>
      <c r="I70" s="3" t="s">
        <v>1469</v>
      </c>
      <c r="J70" s="3" t="s">
        <v>256</v>
      </c>
      <c r="K70" s="5">
        <v>300</v>
      </c>
      <c r="L70" s="3" t="s">
        <v>8</v>
      </c>
      <c r="M70" s="3" t="s">
        <v>63</v>
      </c>
      <c r="N70" s="3" t="s">
        <v>764</v>
      </c>
      <c r="O70" s="1">
        <v>741</v>
      </c>
      <c r="P70" s="4">
        <v>0</v>
      </c>
      <c r="Q70" s="10">
        <f t="shared" si="7"/>
        <v>741</v>
      </c>
    </row>
    <row r="71" spans="2:17" ht="20.25" customHeight="1">
      <c r="B71" s="10" t="str">
        <f t="shared" si="8"/>
        <v>چكمه ايمني نسوز567</v>
      </c>
      <c r="C71" s="10" t="str">
        <f t="shared" si="9"/>
        <v>چكمه ايمني نسوز1402/01/06567</v>
      </c>
      <c r="D71" s="10" t="str">
        <f>IFERROR(IF(تحویلی!$E$1="","",IF(NOSA!O71=تحویلی!$E$1,تحویلی!$E$1&amp;COUNTIF(NOSA!$O$1:O71,تحویلی!$E$1),"")),"")</f>
        <v/>
      </c>
      <c r="E71" s="10" t="str">
        <f t="shared" si="10"/>
        <v>14470567</v>
      </c>
      <c r="F71" s="10" t="str">
        <f>IFERROR(VLOOKUP(I71,DATABASE!$N:$O,2,FALSE),"")</f>
        <v>چكمه ايمني نسوز</v>
      </c>
      <c r="G71" s="3" t="s">
        <v>1465</v>
      </c>
      <c r="H71" s="4">
        <v>14470</v>
      </c>
      <c r="I71" s="3" t="s">
        <v>1470</v>
      </c>
      <c r="J71" s="3" t="s">
        <v>240</v>
      </c>
      <c r="K71" s="5">
        <v>1</v>
      </c>
      <c r="L71" s="3" t="s">
        <v>3</v>
      </c>
      <c r="M71" s="3" t="s">
        <v>19</v>
      </c>
      <c r="N71" s="3" t="s">
        <v>71</v>
      </c>
      <c r="O71" s="1">
        <v>567</v>
      </c>
      <c r="P71" s="4">
        <v>1</v>
      </c>
      <c r="Q71" s="10">
        <f t="shared" si="7"/>
        <v>567</v>
      </c>
    </row>
    <row r="72" spans="2:17" ht="20.25" customHeight="1">
      <c r="B72" s="10" t="str">
        <f t="shared" si="8"/>
        <v>پوتين ايمني نسوز723</v>
      </c>
      <c r="C72" s="10" t="str">
        <f t="shared" si="9"/>
        <v>پوتين ايمني نسوز1402/01/07723</v>
      </c>
      <c r="D72" s="10" t="str">
        <f>IFERROR(IF(تحویلی!$E$1="","",IF(NOSA!O72=تحویلی!$E$1,تحویلی!$E$1&amp;COUNTIF(NOSA!$O$1:O72,تحویلی!$E$1),"")),"")</f>
        <v/>
      </c>
      <c r="E72" s="10" t="str">
        <f t="shared" si="10"/>
        <v>14476723</v>
      </c>
      <c r="F72" s="10" t="str">
        <f>IFERROR(VLOOKUP(I72,DATABASE!$N:$O,2,FALSE),"")</f>
        <v>پوتين ايمني نسوز</v>
      </c>
      <c r="G72" s="3" t="s">
        <v>1471</v>
      </c>
      <c r="H72" s="4">
        <v>14476</v>
      </c>
      <c r="I72" s="3" t="s">
        <v>1528</v>
      </c>
      <c r="J72" s="3" t="s">
        <v>1654</v>
      </c>
      <c r="K72" s="5">
        <v>1</v>
      </c>
      <c r="L72" s="3" t="s">
        <v>3</v>
      </c>
      <c r="M72" s="3" t="s">
        <v>1089</v>
      </c>
      <c r="N72" s="3" t="s">
        <v>1474</v>
      </c>
      <c r="O72" s="1">
        <v>723</v>
      </c>
      <c r="P72" s="4">
        <v>1</v>
      </c>
      <c r="Q72" s="10">
        <f t="shared" si="7"/>
        <v>723</v>
      </c>
    </row>
    <row r="73" spans="2:17" ht="20.25" customHeight="1">
      <c r="B73" s="10" t="str">
        <f t="shared" si="8"/>
        <v>دستكش ضد برش سبك723</v>
      </c>
      <c r="C73" s="10" t="str">
        <f t="shared" si="9"/>
        <v>دستكش ضد برش سبك1402/01/07723</v>
      </c>
      <c r="D73" s="10" t="str">
        <f>IFERROR(IF(تحویلی!$E$1="","",IF(NOSA!O73=تحویلی!$E$1,تحویلی!$E$1&amp;COUNTIF(NOSA!$O$1:O73,تحویلی!$E$1),"")),"")</f>
        <v/>
      </c>
      <c r="E73" s="10" t="str">
        <f t="shared" si="10"/>
        <v>14476723</v>
      </c>
      <c r="F73" s="10" t="str">
        <f>IFERROR(VLOOKUP(I73,DATABASE!$N:$O,2,FALSE),"")</f>
        <v>دستكش ضد برش سبك</v>
      </c>
      <c r="G73" s="3" t="s">
        <v>1471</v>
      </c>
      <c r="H73" s="4">
        <v>14476</v>
      </c>
      <c r="I73" s="3" t="s">
        <v>1442</v>
      </c>
      <c r="J73" s="3" t="s">
        <v>22</v>
      </c>
      <c r="K73" s="5">
        <v>1</v>
      </c>
      <c r="L73" s="3" t="s">
        <v>3</v>
      </c>
      <c r="M73" s="3" t="s">
        <v>1089</v>
      </c>
      <c r="N73" s="3" t="s">
        <v>1474</v>
      </c>
      <c r="O73" s="1">
        <v>723</v>
      </c>
      <c r="P73" s="4"/>
      <c r="Q73" s="10">
        <f t="shared" si="7"/>
        <v>723</v>
      </c>
    </row>
    <row r="74" spans="2:17" ht="20.25" customHeight="1">
      <c r="B74" s="10" t="str">
        <f t="shared" si="8"/>
        <v>فيلتر ماسك نيم صورت (3M) مدل 2091723</v>
      </c>
      <c r="C74" s="10" t="str">
        <f t="shared" si="9"/>
        <v>فيلتر ماسك نيم صورت (3M) مدل 20911402/01/07723</v>
      </c>
      <c r="D74" s="10" t="str">
        <f>IFERROR(IF(تحویلی!$E$1="","",IF(NOSA!O74=تحویلی!$E$1,تحویلی!$E$1&amp;COUNTIF(NOSA!$O$1:O74,تحویلی!$E$1),"")),"")</f>
        <v/>
      </c>
      <c r="E74" s="10" t="str">
        <f t="shared" si="10"/>
        <v>14476723</v>
      </c>
      <c r="F74" s="10" t="str">
        <f>IFERROR(VLOOKUP(I74,DATABASE!$N:$O,2,FALSE),"")</f>
        <v>فيلتر ماسك نيم صورت (3M) مدل 2091</v>
      </c>
      <c r="G74" s="3" t="s">
        <v>1471</v>
      </c>
      <c r="H74" s="4">
        <v>14476</v>
      </c>
      <c r="I74" s="3" t="s">
        <v>1475</v>
      </c>
      <c r="J74" s="3" t="s">
        <v>53</v>
      </c>
      <c r="K74" s="5">
        <v>1</v>
      </c>
      <c r="L74" s="3" t="s">
        <v>8</v>
      </c>
      <c r="M74" s="3" t="s">
        <v>1089</v>
      </c>
      <c r="N74" s="3" t="s">
        <v>1474</v>
      </c>
      <c r="O74" s="1">
        <v>723</v>
      </c>
      <c r="P74" s="4"/>
      <c r="Q74" s="10">
        <f t="shared" si="7"/>
        <v>723</v>
      </c>
    </row>
    <row r="75" spans="2:17" ht="20.25" customHeight="1">
      <c r="B75" s="10" t="str">
        <f t="shared" si="8"/>
        <v>لباس كار نسوز(بلوز و شلوار)297</v>
      </c>
      <c r="C75" s="10" t="str">
        <f t="shared" si="9"/>
        <v>لباس كار نسوز(بلوز و شلوار)1402/01/07297</v>
      </c>
      <c r="D75" s="10" t="str">
        <f>IFERROR(IF(تحویلی!$E$1="","",IF(NOSA!O75=تحویلی!$E$1,تحویلی!$E$1&amp;COUNTIF(NOSA!$O$1:O75,تحویلی!$E$1),"")),"")</f>
        <v/>
      </c>
      <c r="E75" s="10" t="str">
        <f t="shared" si="10"/>
        <v>14478297</v>
      </c>
      <c r="F75" s="10" t="str">
        <f>IFERROR(VLOOKUP(I75,DATABASE!$N:$O,2,FALSE),"")</f>
        <v>لباس كار نسوز(بلوز و شلوار)</v>
      </c>
      <c r="G75" s="3" t="s">
        <v>1471</v>
      </c>
      <c r="H75" s="4">
        <v>14478</v>
      </c>
      <c r="I75" s="3" t="s">
        <v>1655</v>
      </c>
      <c r="J75" s="3" t="s">
        <v>1656</v>
      </c>
      <c r="K75" s="5">
        <v>1</v>
      </c>
      <c r="L75" s="3" t="s">
        <v>28</v>
      </c>
      <c r="M75" s="3" t="s">
        <v>19</v>
      </c>
      <c r="N75" s="3" t="s">
        <v>141</v>
      </c>
      <c r="O75" s="1">
        <v>297</v>
      </c>
      <c r="P75" s="4"/>
      <c r="Q75" s="10">
        <f t="shared" si="7"/>
        <v>297</v>
      </c>
    </row>
    <row r="76" spans="2:17" ht="20.25" customHeight="1">
      <c r="B76" s="10" t="str">
        <f t="shared" si="8"/>
        <v>چكمه ايمني نسوز297</v>
      </c>
      <c r="C76" s="10" t="str">
        <f t="shared" si="9"/>
        <v>چكمه ايمني نسوز1402/01/07297</v>
      </c>
      <c r="D76" s="10" t="str">
        <f>IFERROR(IF(تحویلی!$E$1="","",IF(NOSA!O76=تحویلی!$E$1,تحویلی!$E$1&amp;COUNTIF(NOSA!$O$1:O76,تحویلی!$E$1),"")),"")</f>
        <v/>
      </c>
      <c r="E76" s="10" t="str">
        <f t="shared" si="10"/>
        <v>14478297</v>
      </c>
      <c r="F76" s="10" t="str">
        <f>IFERROR(VLOOKUP(I76,DATABASE!$N:$O,2,FALSE),"")</f>
        <v>چكمه ايمني نسوز</v>
      </c>
      <c r="G76" s="3" t="s">
        <v>1471</v>
      </c>
      <c r="H76" s="4">
        <v>14478</v>
      </c>
      <c r="I76" s="3" t="s">
        <v>1658</v>
      </c>
      <c r="J76" s="3" t="s">
        <v>1659</v>
      </c>
      <c r="K76" s="5">
        <v>1</v>
      </c>
      <c r="L76" s="3" t="s">
        <v>3</v>
      </c>
      <c r="M76" s="3" t="s">
        <v>19</v>
      </c>
      <c r="N76" s="3" t="s">
        <v>141</v>
      </c>
      <c r="O76" s="1">
        <v>297</v>
      </c>
      <c r="P76" s="4"/>
      <c r="Q76" s="10">
        <f t="shared" si="7"/>
        <v>297</v>
      </c>
    </row>
    <row r="77" spans="2:17" ht="20.25" customHeight="1">
      <c r="B77" s="10" t="str">
        <f t="shared" si="8"/>
        <v>دستكش ضد برش سبك733</v>
      </c>
      <c r="C77" s="10" t="str">
        <f t="shared" si="9"/>
        <v>دستكش ضد برش سبك1402/01/07733</v>
      </c>
      <c r="D77" s="10" t="str">
        <f>IFERROR(IF(تحویلی!$E$1="","",IF(NOSA!O77=تحویلی!$E$1,تحویلی!$E$1&amp;COUNTIF(NOSA!$O$1:O77,تحویلی!$E$1),"")),"")</f>
        <v/>
      </c>
      <c r="E77" s="10" t="str">
        <f t="shared" si="10"/>
        <v>14481733</v>
      </c>
      <c r="F77" s="10" t="str">
        <f>IFERROR(VLOOKUP(I77,DATABASE!$N:$O,2,FALSE),"")</f>
        <v>دستكش ضد برش سبك</v>
      </c>
      <c r="G77" s="3" t="s">
        <v>1471</v>
      </c>
      <c r="H77" s="4">
        <v>14481</v>
      </c>
      <c r="I77" s="3" t="s">
        <v>1442</v>
      </c>
      <c r="J77" s="3" t="s">
        <v>22</v>
      </c>
      <c r="K77" s="5">
        <v>1</v>
      </c>
      <c r="L77" s="3" t="s">
        <v>3</v>
      </c>
      <c r="M77" s="3" t="s">
        <v>47</v>
      </c>
      <c r="N77" s="3" t="s">
        <v>628</v>
      </c>
      <c r="O77" s="1">
        <v>733</v>
      </c>
      <c r="P77" s="4"/>
      <c r="Q77" s="10">
        <f t="shared" si="7"/>
        <v>733</v>
      </c>
    </row>
    <row r="78" spans="2:17" ht="20.25" customHeight="1">
      <c r="B78" s="10" t="str">
        <f t="shared" si="8"/>
        <v>كلاه ايمني733</v>
      </c>
      <c r="C78" s="10" t="str">
        <f t="shared" si="9"/>
        <v>كلاه ايمني1402/01/07733</v>
      </c>
      <c r="D78" s="10" t="str">
        <f>IFERROR(IF(تحویلی!$E$1="","",IF(NOSA!O78=تحویلی!$E$1,تحویلی!$E$1&amp;COUNTIF(NOSA!$O$1:O78,تحویلی!$E$1),"")),"")</f>
        <v/>
      </c>
      <c r="E78" s="10" t="str">
        <f t="shared" si="10"/>
        <v>14485733</v>
      </c>
      <c r="F78" s="10" t="str">
        <f>IFERROR(VLOOKUP(I78,DATABASE!$N:$O,2,FALSE),"")</f>
        <v>كلاه ايمني</v>
      </c>
      <c r="G78" s="3" t="s">
        <v>1471</v>
      </c>
      <c r="H78" s="4">
        <v>14485</v>
      </c>
      <c r="I78" s="3" t="s">
        <v>1476</v>
      </c>
      <c r="J78" s="3" t="s">
        <v>1647</v>
      </c>
      <c r="K78" s="5">
        <v>1</v>
      </c>
      <c r="L78" s="3" t="s">
        <v>8</v>
      </c>
      <c r="M78" s="3" t="s">
        <v>47</v>
      </c>
      <c r="N78" s="3" t="s">
        <v>628</v>
      </c>
      <c r="O78" s="1">
        <v>733</v>
      </c>
      <c r="P78" s="4"/>
      <c r="Q78" s="10">
        <f t="shared" si="7"/>
        <v>733</v>
      </c>
    </row>
    <row r="79" spans="2:17" ht="20.25" customHeight="1">
      <c r="B79" s="10" t="str">
        <f t="shared" si="8"/>
        <v>دستكش ضد برش سبك641</v>
      </c>
      <c r="C79" s="10" t="str">
        <f t="shared" si="9"/>
        <v>دستكش ضد برش سبك1402/01/07641</v>
      </c>
      <c r="D79" s="10" t="str">
        <f>IFERROR(IF(تحویلی!$E$1="","",IF(NOSA!O79=تحویلی!$E$1,تحویلی!$E$1&amp;COUNTIF(NOSA!$O$1:O79,تحویلی!$E$1),"")),"")</f>
        <v/>
      </c>
      <c r="E79" s="10" t="str">
        <f t="shared" si="10"/>
        <v>14486641</v>
      </c>
      <c r="F79" s="10" t="str">
        <f>IFERROR(VLOOKUP(I79,DATABASE!$N:$O,2,FALSE),"")</f>
        <v>دستكش ضد برش سبك</v>
      </c>
      <c r="G79" s="3" t="s">
        <v>1471</v>
      </c>
      <c r="H79" s="4">
        <v>14486</v>
      </c>
      <c r="I79" s="3" t="s">
        <v>1442</v>
      </c>
      <c r="J79" s="3" t="s">
        <v>22</v>
      </c>
      <c r="K79" s="5">
        <v>1</v>
      </c>
      <c r="L79" s="3" t="s">
        <v>3</v>
      </c>
      <c r="M79" s="3" t="s">
        <v>47</v>
      </c>
      <c r="N79" s="3" t="s">
        <v>154</v>
      </c>
      <c r="O79" s="1">
        <v>641</v>
      </c>
      <c r="P79" s="4"/>
      <c r="Q79" s="10">
        <f t="shared" si="7"/>
        <v>641</v>
      </c>
    </row>
    <row r="80" spans="2:17" ht="20.25" customHeight="1">
      <c r="B80" s="10" t="str">
        <f t="shared" si="8"/>
        <v>دستكش ضد برش سبك573</v>
      </c>
      <c r="C80" s="10" t="str">
        <f t="shared" si="9"/>
        <v>دستكش ضد برش سبك1402/01/07573</v>
      </c>
      <c r="D80" s="10" t="str">
        <f>IFERROR(IF(تحویلی!$E$1="","",IF(NOSA!O80=تحویلی!$E$1,تحویلی!$E$1&amp;COUNTIF(NOSA!$O$1:O80,تحویلی!$E$1),"")),"")</f>
        <v/>
      </c>
      <c r="E80" s="10" t="str">
        <f t="shared" si="10"/>
        <v>14495573</v>
      </c>
      <c r="F80" s="10" t="str">
        <f>IFERROR(VLOOKUP(I80,DATABASE!$N:$O,2,FALSE),"")</f>
        <v>دستكش ضد برش سبك</v>
      </c>
      <c r="G80" s="3" t="s">
        <v>1471</v>
      </c>
      <c r="H80" s="4">
        <v>14495</v>
      </c>
      <c r="I80" s="3" t="s">
        <v>1442</v>
      </c>
      <c r="J80" s="3" t="s">
        <v>22</v>
      </c>
      <c r="K80" s="5">
        <v>1</v>
      </c>
      <c r="L80" s="3" t="s">
        <v>3</v>
      </c>
      <c r="M80" s="3" t="s">
        <v>19</v>
      </c>
      <c r="N80" s="3" t="s">
        <v>104</v>
      </c>
      <c r="O80" s="1">
        <v>573</v>
      </c>
      <c r="P80" s="4">
        <v>1</v>
      </c>
      <c r="Q80" s="10">
        <f t="shared" si="7"/>
        <v>573</v>
      </c>
    </row>
    <row r="81" spans="2:17" ht="20.25" customHeight="1">
      <c r="B81" s="10" t="str">
        <f t="shared" si="8"/>
        <v>كمربند برزنتي نواري573</v>
      </c>
      <c r="C81" s="10" t="str">
        <f t="shared" si="9"/>
        <v>كمربند برزنتي نواري1402/01/07573</v>
      </c>
      <c r="D81" s="10" t="str">
        <f>IFERROR(IF(تحویلی!$E$1="","",IF(NOSA!O81=تحویلی!$E$1,تحویلی!$E$1&amp;COUNTIF(NOSA!$O$1:O81,تحویلی!$E$1),"")),"")</f>
        <v/>
      </c>
      <c r="E81" s="10" t="str">
        <f t="shared" si="10"/>
        <v>14495573</v>
      </c>
      <c r="F81" s="10" t="str">
        <f>IFERROR(VLOOKUP(I81,DATABASE!$N:$O,2,FALSE),"")</f>
        <v>كمربند برزنتي نواري</v>
      </c>
      <c r="G81" s="3" t="s">
        <v>1471</v>
      </c>
      <c r="H81" s="4">
        <v>14495</v>
      </c>
      <c r="I81" s="3" t="s">
        <v>1441</v>
      </c>
      <c r="J81" s="3" t="s">
        <v>95</v>
      </c>
      <c r="K81" s="5">
        <v>1</v>
      </c>
      <c r="L81" s="3" t="s">
        <v>96</v>
      </c>
      <c r="M81" s="3" t="s">
        <v>19</v>
      </c>
      <c r="N81" s="3" t="s">
        <v>104</v>
      </c>
      <c r="O81" s="1">
        <v>573</v>
      </c>
      <c r="P81" s="4">
        <v>1</v>
      </c>
      <c r="Q81" s="10">
        <f t="shared" si="7"/>
        <v>573</v>
      </c>
    </row>
    <row r="82" spans="2:17" ht="20.25" customHeight="1">
      <c r="B82" s="10" t="str">
        <f t="shared" si="8"/>
        <v>دستكش ضد برش سبك94</v>
      </c>
      <c r="C82" s="10" t="str">
        <f t="shared" si="9"/>
        <v>دستكش ضد برش سبك1402/01/0794</v>
      </c>
      <c r="D82" s="10" t="str">
        <f>IFERROR(IF(تحویلی!$E$1="","",IF(NOSA!O82=تحویلی!$E$1,تحویلی!$E$1&amp;COUNTIF(NOSA!$O$1:O82,تحویلی!$E$1),"")),"")</f>
        <v/>
      </c>
      <c r="E82" s="10" t="str">
        <f t="shared" si="10"/>
        <v>1449894</v>
      </c>
      <c r="F82" s="10" t="str">
        <f>IFERROR(VLOOKUP(I82,DATABASE!$N:$O,2,FALSE),"")</f>
        <v>دستكش ضد برش سبك</v>
      </c>
      <c r="G82" s="3" t="s">
        <v>1471</v>
      </c>
      <c r="H82" s="4">
        <v>14498</v>
      </c>
      <c r="I82" s="3" t="s">
        <v>1442</v>
      </c>
      <c r="J82" s="3" t="s">
        <v>22</v>
      </c>
      <c r="K82" s="5">
        <v>1</v>
      </c>
      <c r="L82" s="3" t="s">
        <v>3</v>
      </c>
      <c r="M82" s="3" t="s">
        <v>25</v>
      </c>
      <c r="N82" s="3" t="s">
        <v>297</v>
      </c>
      <c r="O82" s="1">
        <v>94</v>
      </c>
      <c r="P82" s="4"/>
      <c r="Q82" s="10">
        <f t="shared" si="7"/>
        <v>94</v>
      </c>
    </row>
    <row r="83" spans="2:17" ht="20.25" customHeight="1">
      <c r="B83" s="10" t="str">
        <f t="shared" si="8"/>
        <v>بند كفش673</v>
      </c>
      <c r="C83" s="10" t="str">
        <f t="shared" si="9"/>
        <v>بند كفش1402/01/07673</v>
      </c>
      <c r="D83" s="10" t="str">
        <f>IFERROR(IF(تحویلی!$E$1="","",IF(NOSA!O83=تحویلی!$E$1,تحویلی!$E$1&amp;COUNTIF(NOSA!$O$1:O83,تحویلی!$E$1),"")),"")</f>
        <v/>
      </c>
      <c r="E83" s="10" t="str">
        <f t="shared" si="10"/>
        <v>14500673</v>
      </c>
      <c r="F83" s="10" t="str">
        <f>IFERROR(VLOOKUP(I83,DATABASE!$N:$O,2,FALSE),"")</f>
        <v>بند كفش</v>
      </c>
      <c r="G83" s="3" t="s">
        <v>1471</v>
      </c>
      <c r="H83" s="4">
        <v>14500</v>
      </c>
      <c r="I83" s="3" t="s">
        <v>1462</v>
      </c>
      <c r="J83" s="3" t="s">
        <v>450</v>
      </c>
      <c r="K83" s="5">
        <v>1</v>
      </c>
      <c r="L83" s="3" t="s">
        <v>3</v>
      </c>
      <c r="M83" s="3" t="s">
        <v>47</v>
      </c>
      <c r="N83" s="3" t="s">
        <v>311</v>
      </c>
      <c r="O83" s="1">
        <v>673</v>
      </c>
      <c r="P83" s="4"/>
      <c r="Q83" s="10">
        <f t="shared" si="7"/>
        <v>673</v>
      </c>
    </row>
    <row r="84" spans="2:17" ht="20.25" customHeight="1">
      <c r="B84" s="10" t="str">
        <f t="shared" si="8"/>
        <v>پوتين ايمني نسوز723</v>
      </c>
      <c r="C84" s="10" t="str">
        <f t="shared" si="9"/>
        <v>پوتين ايمني نسوز1402/01/07723</v>
      </c>
      <c r="D84" s="10" t="str">
        <f>IFERROR(IF(تحویلی!$E$1="","",IF(NOSA!O84=تحویلی!$E$1,تحویلی!$E$1&amp;COUNTIF(NOSA!$O$1:O84,تحویلی!$E$1),"")),"")</f>
        <v/>
      </c>
      <c r="E84" s="10" t="str">
        <f t="shared" si="10"/>
        <v>14476723</v>
      </c>
      <c r="F84" s="10" t="str">
        <f>IFERROR(VLOOKUP(I84,DATABASE!$N:$O,2,FALSE),"")</f>
        <v>پوتين ايمني نسوز</v>
      </c>
      <c r="G84" s="3" t="s">
        <v>1471</v>
      </c>
      <c r="H84" s="4">
        <v>14476</v>
      </c>
      <c r="I84" s="3" t="s">
        <v>1472</v>
      </c>
      <c r="J84" s="3" t="s">
        <v>1473</v>
      </c>
      <c r="K84" s="5">
        <v>1</v>
      </c>
      <c r="L84" s="3" t="s">
        <v>3</v>
      </c>
      <c r="M84" s="3" t="s">
        <v>1089</v>
      </c>
      <c r="N84" s="3" t="s">
        <v>1474</v>
      </c>
      <c r="O84" s="1">
        <v>723</v>
      </c>
      <c r="P84" s="4">
        <v>1</v>
      </c>
      <c r="Q84" s="10">
        <f t="shared" si="7"/>
        <v>723</v>
      </c>
    </row>
    <row r="85" spans="2:17" ht="20.25" customHeight="1">
      <c r="B85" s="10" t="str">
        <f t="shared" si="8"/>
        <v>دستكش ضد برش سبك723</v>
      </c>
      <c r="C85" s="10" t="str">
        <f t="shared" si="9"/>
        <v>دستكش ضد برش سبك1402/01/07723</v>
      </c>
      <c r="D85" s="10" t="str">
        <f>IFERROR(IF(تحویلی!$E$1="","",IF(NOSA!O85=تحویلی!$E$1,تحویلی!$E$1&amp;COUNTIF(NOSA!$O$1:O85,تحویلی!$E$1),"")),"")</f>
        <v/>
      </c>
      <c r="E85" s="10" t="str">
        <f t="shared" si="10"/>
        <v>14476723</v>
      </c>
      <c r="F85" s="10" t="str">
        <f>IFERROR(VLOOKUP(I85,DATABASE!$N:$O,2,FALSE),"")</f>
        <v>دستكش ضد برش سبك</v>
      </c>
      <c r="G85" s="3" t="s">
        <v>1471</v>
      </c>
      <c r="H85" s="4">
        <v>14476</v>
      </c>
      <c r="I85" s="3" t="s">
        <v>1442</v>
      </c>
      <c r="J85" s="3" t="s">
        <v>22</v>
      </c>
      <c r="K85" s="5">
        <v>1</v>
      </c>
      <c r="L85" s="3" t="s">
        <v>3</v>
      </c>
      <c r="M85" s="3" t="s">
        <v>1089</v>
      </c>
      <c r="N85" s="3" t="s">
        <v>1474</v>
      </c>
      <c r="O85" s="1">
        <v>723</v>
      </c>
      <c r="P85" s="4">
        <v>0</v>
      </c>
      <c r="Q85" s="10">
        <f t="shared" si="7"/>
        <v>723</v>
      </c>
    </row>
    <row r="86" spans="2:17" ht="20.25" customHeight="1">
      <c r="B86" s="10" t="str">
        <f t="shared" si="8"/>
        <v>فيلتر ماسك نيم صورت (3M) مدل 2091723</v>
      </c>
      <c r="C86" s="10" t="str">
        <f t="shared" si="9"/>
        <v>فيلتر ماسك نيم صورت (3M) مدل 20911402/01/07723</v>
      </c>
      <c r="D86" s="10" t="str">
        <f>IFERROR(IF(تحویلی!$E$1="","",IF(NOSA!O86=تحویلی!$E$1,تحویلی!$E$1&amp;COUNTIF(NOSA!$O$1:O86,تحویلی!$E$1),"")),"")</f>
        <v/>
      </c>
      <c r="E86" s="10" t="str">
        <f t="shared" si="10"/>
        <v>14476723</v>
      </c>
      <c r="F86" s="10" t="str">
        <f>IFERROR(VLOOKUP(I86,DATABASE!$N:$O,2,FALSE),"")</f>
        <v>فيلتر ماسك نيم صورت (3M) مدل 2091</v>
      </c>
      <c r="G86" s="3" t="s">
        <v>1471</v>
      </c>
      <c r="H86" s="4">
        <v>14476</v>
      </c>
      <c r="I86" s="3" t="s">
        <v>1475</v>
      </c>
      <c r="J86" s="3" t="s">
        <v>53</v>
      </c>
      <c r="K86" s="5">
        <v>1</v>
      </c>
      <c r="L86" s="3" t="s">
        <v>8</v>
      </c>
      <c r="M86" s="3" t="s">
        <v>1089</v>
      </c>
      <c r="N86" s="3" t="s">
        <v>1474</v>
      </c>
      <c r="O86" s="1">
        <v>723</v>
      </c>
      <c r="P86" s="4">
        <v>0</v>
      </c>
      <c r="Q86" s="10">
        <f t="shared" si="7"/>
        <v>723</v>
      </c>
    </row>
    <row r="87" spans="2:17" ht="20.25" customHeight="1">
      <c r="B87" s="10" t="str">
        <f t="shared" si="8"/>
        <v>لباس كار(بلوز و شلوار)297</v>
      </c>
      <c r="C87" s="10" t="str">
        <f t="shared" si="9"/>
        <v>لباس كار(بلوز و شلوار)1402/01/07297</v>
      </c>
      <c r="D87" s="10" t="str">
        <f>IFERROR(IF(تحویلی!$E$1="","",IF(NOSA!O87=تحویلی!$E$1,تحویلی!$E$1&amp;COUNTIF(NOSA!$O$1:O87,تحویلی!$E$1),"")),"")</f>
        <v/>
      </c>
      <c r="E87" s="10" t="str">
        <f t="shared" si="10"/>
        <v>14478297</v>
      </c>
      <c r="F87" s="10" t="str">
        <f>IFERROR(VLOOKUP(I87,DATABASE!$N:$O,2,FALSE),"")</f>
        <v>لباس كار(بلوز و شلوار)</v>
      </c>
      <c r="G87" s="3" t="s">
        <v>1471</v>
      </c>
      <c r="H87" s="4">
        <v>14478</v>
      </c>
      <c r="I87" s="3" t="s">
        <v>1443</v>
      </c>
      <c r="J87" s="3" t="s">
        <v>1444</v>
      </c>
      <c r="K87" s="5">
        <v>1</v>
      </c>
      <c r="L87" s="3" t="s">
        <v>28</v>
      </c>
      <c r="M87" s="3" t="s">
        <v>19</v>
      </c>
      <c r="N87" s="3" t="s">
        <v>141</v>
      </c>
      <c r="O87" s="1">
        <v>297</v>
      </c>
      <c r="P87" s="4">
        <v>0</v>
      </c>
      <c r="Q87" s="10">
        <f t="shared" si="7"/>
        <v>297</v>
      </c>
    </row>
    <row r="88" spans="2:17" ht="20.25" customHeight="1">
      <c r="B88" s="10" t="str">
        <f t="shared" si="8"/>
        <v>چكمه ايمني نسوز297</v>
      </c>
      <c r="C88" s="10" t="str">
        <f t="shared" si="9"/>
        <v>چكمه ايمني نسوز1402/01/07297</v>
      </c>
      <c r="D88" s="10" t="str">
        <f>IFERROR(IF(تحویلی!$E$1="","",IF(NOSA!O88=تحویلی!$E$1,تحویلی!$E$1&amp;COUNTIF(NOSA!$O$1:O88,تحویلی!$E$1),"")),"")</f>
        <v/>
      </c>
      <c r="E88" s="10" t="str">
        <f t="shared" si="10"/>
        <v>14478297</v>
      </c>
      <c r="F88" s="10" t="str">
        <f>IFERROR(VLOOKUP(I88,DATABASE!$N:$O,2,FALSE),"")</f>
        <v>چكمه ايمني نسوز</v>
      </c>
      <c r="G88" s="3" t="s">
        <v>1471</v>
      </c>
      <c r="H88" s="4">
        <v>14478</v>
      </c>
      <c r="I88" s="3" t="s">
        <v>1470</v>
      </c>
      <c r="J88" s="3" t="s">
        <v>240</v>
      </c>
      <c r="K88" s="5">
        <v>1</v>
      </c>
      <c r="L88" s="3" t="s">
        <v>3</v>
      </c>
      <c r="M88" s="3" t="s">
        <v>19</v>
      </c>
      <c r="N88" s="3" t="s">
        <v>141</v>
      </c>
      <c r="O88" s="1">
        <v>297</v>
      </c>
      <c r="P88" s="4">
        <v>0</v>
      </c>
      <c r="Q88" s="10">
        <f t="shared" si="7"/>
        <v>297</v>
      </c>
    </row>
    <row r="89" spans="2:17" ht="20.25" customHeight="1">
      <c r="B89" s="10" t="str">
        <f t="shared" si="8"/>
        <v>دستكش ضد برش سبك733</v>
      </c>
      <c r="C89" s="10" t="str">
        <f t="shared" si="9"/>
        <v>دستكش ضد برش سبك1402/01/07733</v>
      </c>
      <c r="D89" s="10" t="str">
        <f>IFERROR(IF(تحویلی!$E$1="","",IF(NOSA!O89=تحویلی!$E$1,تحویلی!$E$1&amp;COUNTIF(NOSA!$O$1:O89,تحویلی!$E$1),"")),"")</f>
        <v/>
      </c>
      <c r="E89" s="10" t="str">
        <f t="shared" si="10"/>
        <v>14481733</v>
      </c>
      <c r="F89" s="10" t="str">
        <f>IFERROR(VLOOKUP(I89,DATABASE!$N:$O,2,FALSE),"")</f>
        <v>دستكش ضد برش سبك</v>
      </c>
      <c r="G89" s="3" t="s">
        <v>1471</v>
      </c>
      <c r="H89" s="4">
        <v>14481</v>
      </c>
      <c r="I89" s="3" t="s">
        <v>1442</v>
      </c>
      <c r="J89" s="3" t="s">
        <v>22</v>
      </c>
      <c r="K89" s="5">
        <v>1</v>
      </c>
      <c r="L89" s="3" t="s">
        <v>3</v>
      </c>
      <c r="M89" s="3" t="s">
        <v>47</v>
      </c>
      <c r="N89" s="3" t="s">
        <v>628</v>
      </c>
      <c r="O89" s="1">
        <v>733</v>
      </c>
      <c r="P89" s="4">
        <v>0</v>
      </c>
      <c r="Q89" s="10">
        <f t="shared" si="7"/>
        <v>733</v>
      </c>
    </row>
    <row r="90" spans="2:17" ht="20.25" customHeight="1">
      <c r="B90" s="10" t="str">
        <f t="shared" si="8"/>
        <v>كلاه ايمني733</v>
      </c>
      <c r="C90" s="10" t="str">
        <f t="shared" si="9"/>
        <v>كلاه ايمني1402/01/07733</v>
      </c>
      <c r="D90" s="10" t="str">
        <f>IFERROR(IF(تحویلی!$E$1="","",IF(NOSA!O90=تحویلی!$E$1,تحویلی!$E$1&amp;COUNTIF(NOSA!$O$1:O90,تحویلی!$E$1),"")),"")</f>
        <v/>
      </c>
      <c r="E90" s="10" t="str">
        <f t="shared" si="10"/>
        <v>14485733</v>
      </c>
      <c r="F90" s="10" t="str">
        <f>IFERROR(VLOOKUP(I90,DATABASE!$N:$O,2,FALSE),"")</f>
        <v>كلاه ايمني</v>
      </c>
      <c r="G90" s="3" t="s">
        <v>1471</v>
      </c>
      <c r="H90" s="4">
        <v>14485</v>
      </c>
      <c r="I90" s="3" t="s">
        <v>1476</v>
      </c>
      <c r="J90" s="3" t="s">
        <v>46</v>
      </c>
      <c r="K90" s="5">
        <v>1</v>
      </c>
      <c r="L90" s="3" t="s">
        <v>8</v>
      </c>
      <c r="M90" s="3" t="s">
        <v>47</v>
      </c>
      <c r="N90" s="3" t="s">
        <v>628</v>
      </c>
      <c r="O90" s="1">
        <v>733</v>
      </c>
      <c r="P90" s="4">
        <v>0</v>
      </c>
      <c r="Q90" s="10">
        <f t="shared" si="7"/>
        <v>733</v>
      </c>
    </row>
    <row r="91" spans="2:17" ht="20.25" customHeight="1">
      <c r="B91" s="10" t="str">
        <f t="shared" si="8"/>
        <v>دستكش ضد برش سبك641</v>
      </c>
      <c r="C91" s="10" t="str">
        <f t="shared" si="9"/>
        <v>دستكش ضد برش سبك1402/01/07641</v>
      </c>
      <c r="D91" s="10" t="str">
        <f>IFERROR(IF(تحویلی!$E$1="","",IF(NOSA!O91=تحویلی!$E$1,تحویلی!$E$1&amp;COUNTIF(NOSA!$O$1:O91,تحویلی!$E$1),"")),"")</f>
        <v/>
      </c>
      <c r="E91" s="10" t="str">
        <f t="shared" si="10"/>
        <v>14486641</v>
      </c>
      <c r="F91" s="10" t="str">
        <f>IFERROR(VLOOKUP(I91,DATABASE!$N:$O,2,FALSE),"")</f>
        <v>دستكش ضد برش سبك</v>
      </c>
      <c r="G91" s="3" t="s">
        <v>1471</v>
      </c>
      <c r="H91" s="4">
        <v>14486</v>
      </c>
      <c r="I91" s="3" t="s">
        <v>1442</v>
      </c>
      <c r="J91" s="3" t="s">
        <v>22</v>
      </c>
      <c r="K91" s="5">
        <v>1</v>
      </c>
      <c r="L91" s="3" t="s">
        <v>3</v>
      </c>
      <c r="M91" s="3" t="s">
        <v>47</v>
      </c>
      <c r="N91" s="3" t="s">
        <v>154</v>
      </c>
      <c r="O91" s="1">
        <v>641</v>
      </c>
      <c r="P91" s="4">
        <v>0</v>
      </c>
      <c r="Q91" s="10">
        <f t="shared" si="7"/>
        <v>641</v>
      </c>
    </row>
    <row r="92" spans="2:17" ht="20.25" customHeight="1">
      <c r="B92" s="10" t="str">
        <f t="shared" si="8"/>
        <v>دستكش ضد برش سبك573</v>
      </c>
      <c r="C92" s="10" t="str">
        <f t="shared" si="9"/>
        <v>دستكش ضد برش سبك1402/01/07573</v>
      </c>
      <c r="D92" s="10" t="str">
        <f>IFERROR(IF(تحویلی!$E$1="","",IF(NOSA!O92=تحویلی!$E$1,تحویلی!$E$1&amp;COUNTIF(NOSA!$O$1:O92,تحویلی!$E$1),"")),"")</f>
        <v/>
      </c>
      <c r="E92" s="10" t="str">
        <f t="shared" si="10"/>
        <v>14495573</v>
      </c>
      <c r="F92" s="10" t="str">
        <f>IFERROR(VLOOKUP(I92,DATABASE!$N:$O,2,FALSE),"")</f>
        <v>دستكش ضد برش سبك</v>
      </c>
      <c r="G92" s="3" t="s">
        <v>1471</v>
      </c>
      <c r="H92" s="4">
        <v>14495</v>
      </c>
      <c r="I92" s="3" t="s">
        <v>1442</v>
      </c>
      <c r="J92" s="3" t="s">
        <v>22</v>
      </c>
      <c r="K92" s="5">
        <v>1</v>
      </c>
      <c r="L92" s="3" t="s">
        <v>3</v>
      </c>
      <c r="M92" s="3" t="s">
        <v>19</v>
      </c>
      <c r="N92" s="3" t="s">
        <v>104</v>
      </c>
      <c r="O92" s="1">
        <v>573</v>
      </c>
      <c r="P92" s="4">
        <v>1</v>
      </c>
      <c r="Q92" s="10">
        <f t="shared" si="7"/>
        <v>573</v>
      </c>
    </row>
    <row r="93" spans="2:17" ht="20.25" customHeight="1">
      <c r="B93" s="10" t="str">
        <f t="shared" si="8"/>
        <v>كمربند برزنتي نواري573</v>
      </c>
      <c r="C93" s="10" t="str">
        <f t="shared" si="9"/>
        <v>كمربند برزنتي نواري1402/01/07573</v>
      </c>
      <c r="D93" s="10" t="str">
        <f>IFERROR(IF(تحویلی!$E$1="","",IF(NOSA!O93=تحویلی!$E$1,تحویلی!$E$1&amp;COUNTIF(NOSA!$O$1:O93,تحویلی!$E$1),"")),"")</f>
        <v/>
      </c>
      <c r="E93" s="10" t="str">
        <f t="shared" si="10"/>
        <v>14495573</v>
      </c>
      <c r="F93" s="10" t="str">
        <f>IFERROR(VLOOKUP(I93,DATABASE!$N:$O,2,FALSE),"")</f>
        <v>كمربند برزنتي نواري</v>
      </c>
      <c r="G93" s="3" t="s">
        <v>1471</v>
      </c>
      <c r="H93" s="4">
        <v>14495</v>
      </c>
      <c r="I93" s="3" t="s">
        <v>1441</v>
      </c>
      <c r="J93" s="3" t="s">
        <v>95</v>
      </c>
      <c r="K93" s="5">
        <v>1</v>
      </c>
      <c r="L93" s="3" t="s">
        <v>96</v>
      </c>
      <c r="M93" s="3" t="s">
        <v>19</v>
      </c>
      <c r="N93" s="3" t="s">
        <v>104</v>
      </c>
      <c r="O93" s="1">
        <v>573</v>
      </c>
      <c r="P93" s="4">
        <v>1</v>
      </c>
      <c r="Q93" s="10">
        <f t="shared" si="7"/>
        <v>573</v>
      </c>
    </row>
    <row r="94" spans="2:17" ht="20.25" customHeight="1">
      <c r="B94" s="10" t="str">
        <f t="shared" si="8"/>
        <v>دستكش ضد برش سبك94</v>
      </c>
      <c r="C94" s="10" t="str">
        <f t="shared" si="9"/>
        <v>دستكش ضد برش سبك1402/01/0794</v>
      </c>
      <c r="D94" s="10" t="str">
        <f>IFERROR(IF(تحویلی!$E$1="","",IF(NOSA!O94=تحویلی!$E$1,تحویلی!$E$1&amp;COUNTIF(NOSA!$O$1:O94,تحویلی!$E$1),"")),"")</f>
        <v/>
      </c>
      <c r="E94" s="10" t="str">
        <f t="shared" si="10"/>
        <v>1449894</v>
      </c>
      <c r="F94" s="10" t="str">
        <f>IFERROR(VLOOKUP(I94,DATABASE!$N:$O,2,FALSE),"")</f>
        <v>دستكش ضد برش سبك</v>
      </c>
      <c r="G94" s="3" t="s">
        <v>1471</v>
      </c>
      <c r="H94" s="4">
        <v>14498</v>
      </c>
      <c r="I94" s="3" t="s">
        <v>1442</v>
      </c>
      <c r="J94" s="3" t="s">
        <v>22</v>
      </c>
      <c r="K94" s="5">
        <v>1</v>
      </c>
      <c r="L94" s="3" t="s">
        <v>3</v>
      </c>
      <c r="M94" s="3" t="s">
        <v>25</v>
      </c>
      <c r="N94" s="3" t="s">
        <v>297</v>
      </c>
      <c r="O94" s="1">
        <v>94</v>
      </c>
      <c r="P94" s="4">
        <v>0</v>
      </c>
      <c r="Q94" s="10">
        <f t="shared" si="7"/>
        <v>94</v>
      </c>
    </row>
    <row r="95" spans="2:17" ht="20.25" customHeight="1">
      <c r="B95" s="10" t="str">
        <f t="shared" si="8"/>
        <v>بند كفش673</v>
      </c>
      <c r="C95" s="10" t="str">
        <f t="shared" si="9"/>
        <v>بند كفش1402/01/07673</v>
      </c>
      <c r="D95" s="10" t="str">
        <f>IFERROR(IF(تحویلی!$E$1="","",IF(NOSA!O95=تحویلی!$E$1,تحویلی!$E$1&amp;COUNTIF(NOSA!$O$1:O95,تحویلی!$E$1),"")),"")</f>
        <v/>
      </c>
      <c r="E95" s="10" t="str">
        <f t="shared" si="10"/>
        <v>14500673</v>
      </c>
      <c r="F95" s="10" t="str">
        <f>IFERROR(VLOOKUP(I95,DATABASE!$N:$O,2,FALSE),"")</f>
        <v>بند كفش</v>
      </c>
      <c r="G95" s="3" t="s">
        <v>1471</v>
      </c>
      <c r="H95" s="4">
        <v>14500</v>
      </c>
      <c r="I95" s="3" t="s">
        <v>1462</v>
      </c>
      <c r="J95" s="3" t="s">
        <v>450</v>
      </c>
      <c r="K95" s="5">
        <v>1</v>
      </c>
      <c r="L95" s="3" t="s">
        <v>3</v>
      </c>
      <c r="M95" s="3" t="s">
        <v>47</v>
      </c>
      <c r="N95" s="3" t="s">
        <v>311</v>
      </c>
      <c r="O95" s="1">
        <v>673</v>
      </c>
      <c r="P95" s="4">
        <v>0</v>
      </c>
      <c r="Q95" s="10">
        <f t="shared" si="7"/>
        <v>673</v>
      </c>
    </row>
    <row r="96" spans="2:17" ht="20.25" customHeight="1">
      <c r="B96" s="10" t="str">
        <f t="shared" si="8"/>
        <v>كمربند برزنتي نواري128</v>
      </c>
      <c r="C96" s="10" t="str">
        <f t="shared" si="9"/>
        <v>كمربند برزنتي نواري1402/01/08128</v>
      </c>
      <c r="D96" s="10" t="str">
        <f>IFERROR(IF(تحویلی!$E$1="","",IF(NOSA!O96=تحویلی!$E$1,تحویلی!$E$1&amp;COUNTIF(NOSA!$O$1:O96,تحویلی!$E$1),"")),"")</f>
        <v/>
      </c>
      <c r="E96" s="10" t="str">
        <f t="shared" si="10"/>
        <v>14504128</v>
      </c>
      <c r="F96" s="10" t="str">
        <f>IFERROR(VLOOKUP(I96,DATABASE!$N:$O,2,FALSE),"")</f>
        <v>كمربند برزنتي نواري</v>
      </c>
      <c r="G96" s="3" t="s">
        <v>1477</v>
      </c>
      <c r="H96" s="4">
        <v>14504</v>
      </c>
      <c r="I96" s="3" t="s">
        <v>1441</v>
      </c>
      <c r="J96" s="3" t="s">
        <v>95</v>
      </c>
      <c r="K96" s="5">
        <v>1</v>
      </c>
      <c r="L96" s="3" t="s">
        <v>96</v>
      </c>
      <c r="M96" s="3" t="s">
        <v>4</v>
      </c>
      <c r="N96" s="3" t="s">
        <v>1313</v>
      </c>
      <c r="O96" s="1">
        <v>128</v>
      </c>
      <c r="P96" s="4"/>
      <c r="Q96" s="10">
        <f t="shared" si="7"/>
        <v>128</v>
      </c>
    </row>
    <row r="97" spans="2:17" ht="20.25" customHeight="1">
      <c r="B97" s="10" t="str">
        <f t="shared" si="8"/>
        <v>دستكش كف مواد سبك599</v>
      </c>
      <c r="C97" s="10" t="str">
        <f t="shared" si="9"/>
        <v>دستكش كف مواد سبك1402/01/08599</v>
      </c>
      <c r="D97" s="10" t="str">
        <f>IFERROR(IF(تحویلی!$E$1="","",IF(NOSA!O97=تحویلی!$E$1,تحویلی!$E$1&amp;COUNTIF(NOSA!$O$1:O97,تحویلی!$E$1),"")),"")</f>
        <v/>
      </c>
      <c r="E97" s="10" t="str">
        <f t="shared" si="10"/>
        <v>14504599</v>
      </c>
      <c r="F97" s="10" t="str">
        <f>IFERROR(VLOOKUP(I97,DATABASE!$N:$O,2,FALSE),"")</f>
        <v>دستكش كف مواد سبك</v>
      </c>
      <c r="G97" s="3" t="s">
        <v>1477</v>
      </c>
      <c r="H97" s="4">
        <v>14504</v>
      </c>
      <c r="I97" s="3" t="s">
        <v>1456</v>
      </c>
      <c r="J97" s="3" t="s">
        <v>2</v>
      </c>
      <c r="K97" s="5">
        <v>1</v>
      </c>
      <c r="L97" s="3" t="s">
        <v>3</v>
      </c>
      <c r="M97" s="3" t="s">
        <v>47</v>
      </c>
      <c r="N97" s="3" t="s">
        <v>131</v>
      </c>
      <c r="O97" s="1">
        <v>599</v>
      </c>
      <c r="P97" s="4"/>
      <c r="Q97" s="10">
        <f t="shared" si="7"/>
        <v>599</v>
      </c>
    </row>
    <row r="98" spans="2:17" ht="20.25" customHeight="1">
      <c r="B98" s="10" t="str">
        <f t="shared" si="8"/>
        <v>دستكش ضد برش سبك580</v>
      </c>
      <c r="C98" s="10" t="str">
        <f t="shared" si="9"/>
        <v>دستكش ضد برش سبك1402/01/08580</v>
      </c>
      <c r="D98" s="10" t="str">
        <f>IFERROR(IF(تحویلی!$E$1="","",IF(NOSA!O98=تحویلی!$E$1,تحویلی!$E$1&amp;COUNTIF(NOSA!$O$1:O98,تحویلی!$E$1),"")),"")</f>
        <v/>
      </c>
      <c r="E98" s="10" t="str">
        <f t="shared" si="10"/>
        <v>14504580</v>
      </c>
      <c r="F98" s="10" t="str">
        <f>IFERROR(VLOOKUP(I98,DATABASE!$N:$O,2,FALSE),"")</f>
        <v>دستكش ضد برش سبك</v>
      </c>
      <c r="G98" s="3" t="s">
        <v>1477</v>
      </c>
      <c r="H98" s="4">
        <v>14504</v>
      </c>
      <c r="I98" s="3" t="s">
        <v>1442</v>
      </c>
      <c r="J98" s="3" t="s">
        <v>22</v>
      </c>
      <c r="K98" s="5">
        <v>1</v>
      </c>
      <c r="L98" s="3" t="s">
        <v>3</v>
      </c>
      <c r="M98" s="3" t="s">
        <v>47</v>
      </c>
      <c r="N98" s="3" t="s">
        <v>132</v>
      </c>
      <c r="O98" s="1">
        <v>580</v>
      </c>
      <c r="P98" s="4"/>
      <c r="Q98" s="10">
        <f t="shared" si="7"/>
        <v>580</v>
      </c>
    </row>
    <row r="99" spans="2:17" ht="20.25" customHeight="1">
      <c r="B99" s="10" t="str">
        <f t="shared" si="8"/>
        <v>دستكش ضد برش سبك460</v>
      </c>
      <c r="C99" s="10" t="str">
        <f t="shared" si="9"/>
        <v>دستكش ضد برش سبك1402/01/08460</v>
      </c>
      <c r="D99" s="10" t="str">
        <f>IFERROR(IF(تحویلی!$E$1="","",IF(NOSA!O99=تحویلی!$E$1,تحویلی!$E$1&amp;COUNTIF(NOSA!$O$1:O99,تحویلی!$E$1),"")),"")</f>
        <v/>
      </c>
      <c r="E99" s="10" t="str">
        <f t="shared" si="10"/>
        <v>14504460</v>
      </c>
      <c r="F99" s="10" t="str">
        <f>IFERROR(VLOOKUP(I99,DATABASE!$N:$O,2,FALSE),"")</f>
        <v>دستكش ضد برش سبك</v>
      </c>
      <c r="G99" s="3" t="s">
        <v>1477</v>
      </c>
      <c r="H99" s="4">
        <v>14504</v>
      </c>
      <c r="I99" s="3" t="s">
        <v>1442</v>
      </c>
      <c r="J99" s="3" t="s">
        <v>22</v>
      </c>
      <c r="K99" s="5">
        <v>1</v>
      </c>
      <c r="L99" s="3" t="s">
        <v>3</v>
      </c>
      <c r="M99" s="3" t="s">
        <v>47</v>
      </c>
      <c r="N99" s="3" t="s">
        <v>140</v>
      </c>
      <c r="O99" s="1">
        <v>460</v>
      </c>
      <c r="P99" s="4"/>
      <c r="Q99" s="10">
        <f t="shared" si="7"/>
        <v>460</v>
      </c>
    </row>
    <row r="100" spans="2:17" ht="20.25" customHeight="1">
      <c r="B100" s="10" t="str">
        <f t="shared" si="8"/>
        <v>دستكش ضد برش سبك70</v>
      </c>
      <c r="C100" s="10" t="str">
        <f t="shared" si="9"/>
        <v>دستكش ضد برش سبك1402/01/0870</v>
      </c>
      <c r="D100" s="10" t="str">
        <f>IFERROR(IF(تحویلی!$E$1="","",IF(NOSA!O100=تحویلی!$E$1,تحویلی!$E$1&amp;COUNTIF(NOSA!$O$1:O100,تحویلی!$E$1),"")),"")</f>
        <v/>
      </c>
      <c r="E100" s="10" t="str">
        <f t="shared" si="10"/>
        <v>1450470</v>
      </c>
      <c r="F100" s="10" t="str">
        <f>IFERROR(VLOOKUP(I100,DATABASE!$N:$O,2,FALSE),"")</f>
        <v>دستكش ضد برش سبك</v>
      </c>
      <c r="G100" s="3" t="s">
        <v>1477</v>
      </c>
      <c r="H100" s="4">
        <v>14504</v>
      </c>
      <c r="I100" s="3" t="s">
        <v>1442</v>
      </c>
      <c r="J100" s="3" t="s">
        <v>22</v>
      </c>
      <c r="K100" s="5">
        <v>1</v>
      </c>
      <c r="L100" s="3" t="s">
        <v>3</v>
      </c>
      <c r="M100" s="3" t="s">
        <v>1089</v>
      </c>
      <c r="N100" s="3" t="s">
        <v>688</v>
      </c>
      <c r="O100" s="1">
        <v>70</v>
      </c>
      <c r="P100" s="4"/>
      <c r="Q100" s="10">
        <f t="shared" si="7"/>
        <v>70</v>
      </c>
    </row>
    <row r="101" spans="2:17" ht="20.25" customHeight="1">
      <c r="B101" s="10" t="str">
        <f t="shared" si="8"/>
        <v>لباس كار ديرسوز(بلوز و شلوار)599</v>
      </c>
      <c r="C101" s="10" t="str">
        <f t="shared" si="9"/>
        <v>لباس كار ديرسوز(بلوز و شلوار)1402/01/08599</v>
      </c>
      <c r="D101" s="10" t="str">
        <f>IFERROR(IF(تحویلی!$E$1="","",IF(NOSA!O101=تحویلی!$E$1,تحویلی!$E$1&amp;COUNTIF(NOSA!$O$1:O101,تحویلی!$E$1),"")),"")</f>
        <v/>
      </c>
      <c r="E101" s="10" t="str">
        <f t="shared" si="10"/>
        <v>14516599</v>
      </c>
      <c r="F101" s="10" t="str">
        <f>IFERROR(VLOOKUP(I101,DATABASE!$N:$O,2,FALSE),"")</f>
        <v>لباس كار ديرسوز(بلوز و شلوار)</v>
      </c>
      <c r="G101" s="3" t="s">
        <v>1477</v>
      </c>
      <c r="H101" s="4">
        <v>14516</v>
      </c>
      <c r="I101" s="3" t="s">
        <v>2314</v>
      </c>
      <c r="J101" s="3" t="s">
        <v>3520</v>
      </c>
      <c r="K101" s="5">
        <v>1</v>
      </c>
      <c r="L101" s="3" t="s">
        <v>28</v>
      </c>
      <c r="M101" s="3" t="s">
        <v>47</v>
      </c>
      <c r="N101" s="3" t="s">
        <v>131</v>
      </c>
      <c r="O101" s="1">
        <v>599</v>
      </c>
      <c r="P101" s="4">
        <v>1</v>
      </c>
      <c r="Q101" s="10">
        <f t="shared" ref="Q101:Q164" si="11">VALUE(O101)</f>
        <v>599</v>
      </c>
    </row>
    <row r="102" spans="2:17" ht="20.25" customHeight="1">
      <c r="B102" s="10" t="str">
        <f t="shared" si="8"/>
        <v>فيلتر ماسك نيم صورت (3M) مدل 2091710</v>
      </c>
      <c r="C102" s="10" t="str">
        <f t="shared" si="9"/>
        <v>فيلتر ماسك نيم صورت (3M) مدل 20911402/01/08710</v>
      </c>
      <c r="D102" s="10" t="str">
        <f>IFERROR(IF(تحویلی!$E$1="","",IF(NOSA!O102=تحویلی!$E$1,تحویلی!$E$1&amp;COUNTIF(NOSA!$O$1:O102,تحویلی!$E$1),"")),"")</f>
        <v/>
      </c>
      <c r="E102" s="10" t="str">
        <f t="shared" si="10"/>
        <v>14520710</v>
      </c>
      <c r="F102" s="10" t="str">
        <f>IFERROR(VLOOKUP(I102,DATABASE!$N:$O,2,FALSE),"")</f>
        <v>فيلتر ماسك نيم صورت (3M) مدل 2091</v>
      </c>
      <c r="G102" s="3" t="s">
        <v>1477</v>
      </c>
      <c r="H102" s="4">
        <v>14520</v>
      </c>
      <c r="I102" s="3" t="s">
        <v>1475</v>
      </c>
      <c r="J102" s="3" t="s">
        <v>53</v>
      </c>
      <c r="K102" s="5">
        <v>1</v>
      </c>
      <c r="L102" s="3" t="s">
        <v>8</v>
      </c>
      <c r="M102" s="3" t="s">
        <v>9</v>
      </c>
      <c r="N102" s="3" t="s">
        <v>148</v>
      </c>
      <c r="O102" s="1">
        <v>710</v>
      </c>
      <c r="P102" s="4"/>
      <c r="Q102" s="10">
        <f t="shared" si="11"/>
        <v>710</v>
      </c>
    </row>
    <row r="103" spans="2:17" ht="20.25" customHeight="1">
      <c r="B103" s="10" t="str">
        <f t="shared" si="8"/>
        <v>فيلتر ماسك نيم صورت (3M) مدل 2091710</v>
      </c>
      <c r="C103" s="10" t="str">
        <f t="shared" si="9"/>
        <v>فيلتر ماسك نيم صورت (3M) مدل 20911402/01/08710</v>
      </c>
      <c r="D103" s="10" t="str">
        <f>IFERROR(IF(تحویلی!$E$1="","",IF(NOSA!O103=تحویلی!$E$1,تحویلی!$E$1&amp;COUNTIF(NOSA!$O$1:O103,تحویلی!$E$1),"")),"")</f>
        <v/>
      </c>
      <c r="E103" s="10" t="str">
        <f t="shared" si="10"/>
        <v>14520710</v>
      </c>
      <c r="F103" s="10" t="str">
        <f>IFERROR(VLOOKUP(I103,DATABASE!$N:$O,2,FALSE),"")</f>
        <v>فيلتر ماسك نيم صورت (3M) مدل 2091</v>
      </c>
      <c r="G103" s="3" t="s">
        <v>1477</v>
      </c>
      <c r="H103" s="4">
        <v>14520</v>
      </c>
      <c r="I103" s="3" t="s">
        <v>1475</v>
      </c>
      <c r="J103" s="3" t="s">
        <v>53</v>
      </c>
      <c r="K103" s="5">
        <v>1</v>
      </c>
      <c r="L103" s="3" t="s">
        <v>8</v>
      </c>
      <c r="M103" s="3" t="s">
        <v>9</v>
      </c>
      <c r="N103" s="3" t="s">
        <v>148</v>
      </c>
      <c r="O103" s="1">
        <v>710</v>
      </c>
      <c r="P103" s="4"/>
      <c r="Q103" s="10">
        <f t="shared" si="11"/>
        <v>710</v>
      </c>
    </row>
    <row r="104" spans="2:17" ht="20.25" customHeight="1">
      <c r="B104" s="10" t="str">
        <f t="shared" si="8"/>
        <v>دستكش ضد برش سبك710</v>
      </c>
      <c r="C104" s="10" t="str">
        <f t="shared" si="9"/>
        <v>دستكش ضد برش سبك1402/01/08710</v>
      </c>
      <c r="D104" s="10" t="str">
        <f>IFERROR(IF(تحویلی!$E$1="","",IF(NOSA!O104=تحویلی!$E$1,تحویلی!$E$1&amp;COUNTIF(NOSA!$O$1:O104,تحویلی!$E$1),"")),"")</f>
        <v/>
      </c>
      <c r="E104" s="10" t="str">
        <f t="shared" si="10"/>
        <v>14520710</v>
      </c>
      <c r="F104" s="10" t="str">
        <f>IFERROR(VLOOKUP(I104,DATABASE!$N:$O,2,FALSE),"")</f>
        <v>دستكش ضد برش سبك</v>
      </c>
      <c r="G104" s="3" t="s">
        <v>1477</v>
      </c>
      <c r="H104" s="4">
        <v>14520</v>
      </c>
      <c r="I104" s="3" t="s">
        <v>1442</v>
      </c>
      <c r="J104" s="3" t="s">
        <v>22</v>
      </c>
      <c r="K104" s="5">
        <v>1</v>
      </c>
      <c r="L104" s="3" t="s">
        <v>3</v>
      </c>
      <c r="M104" s="3" t="s">
        <v>9</v>
      </c>
      <c r="N104" s="3" t="s">
        <v>148</v>
      </c>
      <c r="O104" s="1">
        <v>710</v>
      </c>
      <c r="P104" s="4"/>
      <c r="Q104" s="10">
        <f t="shared" si="11"/>
        <v>710</v>
      </c>
    </row>
    <row r="105" spans="2:17" ht="20.25" customHeight="1">
      <c r="B105" s="10" t="str">
        <f t="shared" si="8"/>
        <v>كفش ايمني عايق برق349</v>
      </c>
      <c r="C105" s="10" t="str">
        <f t="shared" si="9"/>
        <v>كفش ايمني عايق برق1402/01/08349</v>
      </c>
      <c r="D105" s="10" t="str">
        <f>IFERROR(IF(تحویلی!$E$1="","",IF(NOSA!O105=تحویلی!$E$1,تحویلی!$E$1&amp;COUNTIF(NOSA!$O$1:O105,تحویلی!$E$1),"")),"")</f>
        <v/>
      </c>
      <c r="E105" s="10" t="str">
        <f t="shared" si="10"/>
        <v>14521349</v>
      </c>
      <c r="F105" s="10" t="str">
        <f>IFERROR(VLOOKUP(I105,DATABASE!$N:$O,2,FALSE),"")</f>
        <v>كفش ايمني عايق برق</v>
      </c>
      <c r="G105" s="3" t="s">
        <v>1477</v>
      </c>
      <c r="H105" s="4">
        <v>14521</v>
      </c>
      <c r="I105" s="3" t="s">
        <v>1757</v>
      </c>
      <c r="J105" s="3" t="s">
        <v>1758</v>
      </c>
      <c r="K105" s="5">
        <v>1</v>
      </c>
      <c r="L105" s="3" t="s">
        <v>3</v>
      </c>
      <c r="M105" s="3" t="s">
        <v>47</v>
      </c>
      <c r="N105" s="3" t="s">
        <v>245</v>
      </c>
      <c r="O105" s="1">
        <v>349</v>
      </c>
      <c r="P105" s="4">
        <v>1</v>
      </c>
      <c r="Q105" s="10">
        <f t="shared" si="11"/>
        <v>349</v>
      </c>
    </row>
    <row r="106" spans="2:17" ht="20.25" customHeight="1">
      <c r="B106" s="10" t="str">
        <f t="shared" si="8"/>
        <v>كمربند برزنتي نواري128</v>
      </c>
      <c r="C106" s="10" t="str">
        <f t="shared" si="9"/>
        <v>كمربند برزنتي نواري1402/01/08128</v>
      </c>
      <c r="D106" s="10" t="str">
        <f>IFERROR(IF(تحویلی!$E$1="","",IF(NOSA!O106=تحویلی!$E$1,تحویلی!$E$1&amp;COUNTIF(NOSA!$O$1:O106,تحویلی!$E$1),"")),"")</f>
        <v/>
      </c>
      <c r="E106" s="10" t="str">
        <f t="shared" si="10"/>
        <v>14504128</v>
      </c>
      <c r="F106" s="10" t="str">
        <f>IFERROR(VLOOKUP(I106,DATABASE!$N:$O,2,FALSE),"")</f>
        <v>كمربند برزنتي نواري</v>
      </c>
      <c r="G106" s="3" t="s">
        <v>1477</v>
      </c>
      <c r="H106" s="4">
        <v>14504</v>
      </c>
      <c r="I106" s="3" t="s">
        <v>1441</v>
      </c>
      <c r="J106" s="3" t="s">
        <v>95</v>
      </c>
      <c r="K106" s="5">
        <v>1</v>
      </c>
      <c r="L106" s="3" t="s">
        <v>96</v>
      </c>
      <c r="M106" s="3" t="s">
        <v>4</v>
      </c>
      <c r="N106" s="3" t="s">
        <v>1313</v>
      </c>
      <c r="O106" s="1">
        <v>128</v>
      </c>
      <c r="P106" s="4">
        <v>0</v>
      </c>
      <c r="Q106" s="10">
        <f t="shared" si="11"/>
        <v>128</v>
      </c>
    </row>
    <row r="107" spans="2:17" ht="20.25" customHeight="1">
      <c r="B107" s="10" t="str">
        <f t="shared" si="8"/>
        <v>دستكش كف مواد سبك599</v>
      </c>
      <c r="C107" s="10" t="str">
        <f t="shared" si="9"/>
        <v>دستكش كف مواد سبك1402/01/08599</v>
      </c>
      <c r="D107" s="10" t="str">
        <f>IFERROR(IF(تحویلی!$E$1="","",IF(NOSA!O107=تحویلی!$E$1,تحویلی!$E$1&amp;COUNTIF(NOSA!$O$1:O107,تحویلی!$E$1),"")),"")</f>
        <v/>
      </c>
      <c r="E107" s="10" t="str">
        <f t="shared" si="10"/>
        <v>14504599</v>
      </c>
      <c r="F107" s="10" t="str">
        <f>IFERROR(VLOOKUP(I107,DATABASE!$N:$O,2,FALSE),"")</f>
        <v>دستكش كف مواد سبك</v>
      </c>
      <c r="G107" s="3" t="s">
        <v>1477</v>
      </c>
      <c r="H107" s="4">
        <v>14504</v>
      </c>
      <c r="I107" s="3" t="s">
        <v>1456</v>
      </c>
      <c r="J107" s="3" t="s">
        <v>2</v>
      </c>
      <c r="K107" s="5">
        <v>1</v>
      </c>
      <c r="L107" s="3" t="s">
        <v>3</v>
      </c>
      <c r="M107" s="3" t="s">
        <v>47</v>
      </c>
      <c r="N107" s="3" t="s">
        <v>131</v>
      </c>
      <c r="O107" s="1">
        <v>599</v>
      </c>
      <c r="P107" s="4">
        <v>0</v>
      </c>
      <c r="Q107" s="10">
        <f t="shared" si="11"/>
        <v>599</v>
      </c>
    </row>
    <row r="108" spans="2:17" ht="20.25" customHeight="1">
      <c r="B108" s="10" t="str">
        <f t="shared" si="8"/>
        <v>دستكش ضد برش سبك580</v>
      </c>
      <c r="C108" s="10" t="str">
        <f t="shared" si="9"/>
        <v>دستكش ضد برش سبك1402/01/08580</v>
      </c>
      <c r="D108" s="10" t="str">
        <f>IFERROR(IF(تحویلی!$E$1="","",IF(NOSA!O108=تحویلی!$E$1,تحویلی!$E$1&amp;COUNTIF(NOSA!$O$1:O108,تحویلی!$E$1),"")),"")</f>
        <v/>
      </c>
      <c r="E108" s="10" t="str">
        <f t="shared" si="10"/>
        <v>14504580</v>
      </c>
      <c r="F108" s="10" t="str">
        <f>IFERROR(VLOOKUP(I108,DATABASE!$N:$O,2,FALSE),"")</f>
        <v>دستكش ضد برش سبك</v>
      </c>
      <c r="G108" s="3" t="s">
        <v>1477</v>
      </c>
      <c r="H108" s="4">
        <v>14504</v>
      </c>
      <c r="I108" s="3" t="s">
        <v>1442</v>
      </c>
      <c r="J108" s="3" t="s">
        <v>22</v>
      </c>
      <c r="K108" s="5">
        <v>1</v>
      </c>
      <c r="L108" s="3" t="s">
        <v>3</v>
      </c>
      <c r="M108" s="3" t="s">
        <v>47</v>
      </c>
      <c r="N108" s="3" t="s">
        <v>132</v>
      </c>
      <c r="O108" s="1">
        <v>580</v>
      </c>
      <c r="P108" s="4">
        <v>0</v>
      </c>
      <c r="Q108" s="10">
        <f t="shared" si="11"/>
        <v>580</v>
      </c>
    </row>
    <row r="109" spans="2:17" ht="20.25" customHeight="1">
      <c r="B109" s="10" t="str">
        <f t="shared" si="8"/>
        <v>دستكش ضد برش سبك460</v>
      </c>
      <c r="C109" s="10" t="str">
        <f t="shared" si="9"/>
        <v>دستكش ضد برش سبك1402/01/08460</v>
      </c>
      <c r="D109" s="10" t="str">
        <f>IFERROR(IF(تحویلی!$E$1="","",IF(NOSA!O109=تحویلی!$E$1,تحویلی!$E$1&amp;COUNTIF(NOSA!$O$1:O109,تحویلی!$E$1),"")),"")</f>
        <v/>
      </c>
      <c r="E109" s="10" t="str">
        <f t="shared" si="10"/>
        <v>14504460</v>
      </c>
      <c r="F109" s="10" t="str">
        <f>IFERROR(VLOOKUP(I109,DATABASE!$N:$O,2,FALSE),"")</f>
        <v>دستكش ضد برش سبك</v>
      </c>
      <c r="G109" s="3" t="s">
        <v>1477</v>
      </c>
      <c r="H109" s="4">
        <v>14504</v>
      </c>
      <c r="I109" s="3" t="s">
        <v>1442</v>
      </c>
      <c r="J109" s="3" t="s">
        <v>22</v>
      </c>
      <c r="K109" s="5">
        <v>1</v>
      </c>
      <c r="L109" s="3" t="s">
        <v>3</v>
      </c>
      <c r="M109" s="3" t="s">
        <v>47</v>
      </c>
      <c r="N109" s="3" t="s">
        <v>140</v>
      </c>
      <c r="O109" s="1">
        <v>460</v>
      </c>
      <c r="P109" s="4">
        <v>0</v>
      </c>
      <c r="Q109" s="10">
        <f t="shared" si="11"/>
        <v>460</v>
      </c>
    </row>
    <row r="110" spans="2:17" ht="20.25" customHeight="1">
      <c r="B110" s="10" t="str">
        <f t="shared" si="8"/>
        <v>دستكش ضد برش سبك70</v>
      </c>
      <c r="C110" s="10" t="str">
        <f t="shared" si="9"/>
        <v>دستكش ضد برش سبك1402/01/0870</v>
      </c>
      <c r="D110" s="10" t="str">
        <f>IFERROR(IF(تحویلی!$E$1="","",IF(NOSA!O110=تحویلی!$E$1,تحویلی!$E$1&amp;COUNTIF(NOSA!$O$1:O110,تحویلی!$E$1),"")),"")</f>
        <v/>
      </c>
      <c r="E110" s="10" t="str">
        <f t="shared" si="10"/>
        <v>1450470</v>
      </c>
      <c r="F110" s="10" t="str">
        <f>IFERROR(VLOOKUP(I110,DATABASE!$N:$O,2,FALSE),"")</f>
        <v>دستكش ضد برش سبك</v>
      </c>
      <c r="G110" s="3" t="s">
        <v>1477</v>
      </c>
      <c r="H110" s="4">
        <v>14504</v>
      </c>
      <c r="I110" s="3" t="s">
        <v>1442</v>
      </c>
      <c r="J110" s="3" t="s">
        <v>22</v>
      </c>
      <c r="K110" s="5">
        <v>1</v>
      </c>
      <c r="L110" s="3" t="s">
        <v>3</v>
      </c>
      <c r="M110" s="3" t="s">
        <v>1089</v>
      </c>
      <c r="N110" s="3" t="s">
        <v>688</v>
      </c>
      <c r="O110" s="1">
        <v>70</v>
      </c>
      <c r="P110" s="4">
        <v>0</v>
      </c>
      <c r="Q110" s="10">
        <f t="shared" si="11"/>
        <v>70</v>
      </c>
    </row>
    <row r="111" spans="2:17" ht="20.25" customHeight="1">
      <c r="B111" s="10" t="str">
        <f t="shared" si="8"/>
        <v>لباس كار ديرسوز(بلوز و شلوار)599</v>
      </c>
      <c r="C111" s="10" t="str">
        <f t="shared" si="9"/>
        <v>لباس كار ديرسوز(بلوز و شلوار)1402/01/08599</v>
      </c>
      <c r="D111" s="10" t="str">
        <f>IFERROR(IF(تحویلی!$E$1="","",IF(NOSA!O111=تحویلی!$E$1,تحویلی!$E$1&amp;COUNTIF(NOSA!$O$1:O111,تحویلی!$E$1),"")),"")</f>
        <v/>
      </c>
      <c r="E111" s="10" t="str">
        <f t="shared" si="10"/>
        <v>14516599</v>
      </c>
      <c r="F111" s="10" t="str">
        <f>IFERROR(VLOOKUP(I111,DATABASE!$N:$O,2,FALSE),"")</f>
        <v>لباس كار ديرسوز(بلوز و شلوار)</v>
      </c>
      <c r="G111" s="3" t="s">
        <v>1477</v>
      </c>
      <c r="H111" s="4">
        <v>14516</v>
      </c>
      <c r="I111" s="3" t="s">
        <v>1478</v>
      </c>
      <c r="J111" s="3" t="s">
        <v>1479</v>
      </c>
      <c r="K111" s="5">
        <v>1</v>
      </c>
      <c r="L111" s="3" t="s">
        <v>28</v>
      </c>
      <c r="M111" s="3" t="s">
        <v>47</v>
      </c>
      <c r="N111" s="3" t="s">
        <v>131</v>
      </c>
      <c r="O111" s="1">
        <v>599</v>
      </c>
      <c r="P111" s="4">
        <v>1</v>
      </c>
      <c r="Q111" s="10">
        <f t="shared" si="11"/>
        <v>599</v>
      </c>
    </row>
    <row r="112" spans="2:17" ht="20.25" customHeight="1">
      <c r="B112" s="10" t="str">
        <f t="shared" si="8"/>
        <v>فيلتر ماسك نيم صورت (3M) مدل 2091710</v>
      </c>
      <c r="C112" s="10" t="str">
        <f t="shared" si="9"/>
        <v>فيلتر ماسك نيم صورت (3M) مدل 20911402/01/08710</v>
      </c>
      <c r="D112" s="10" t="str">
        <f>IFERROR(IF(تحویلی!$E$1="","",IF(NOSA!O112=تحویلی!$E$1,تحویلی!$E$1&amp;COUNTIF(NOSA!$O$1:O112,تحویلی!$E$1),"")),"")</f>
        <v/>
      </c>
      <c r="E112" s="10" t="str">
        <f t="shared" si="10"/>
        <v>14520710</v>
      </c>
      <c r="F112" s="10" t="str">
        <f>IFERROR(VLOOKUP(I112,DATABASE!$N:$O,2,FALSE),"")</f>
        <v>فيلتر ماسك نيم صورت (3M) مدل 2091</v>
      </c>
      <c r="G112" s="3" t="s">
        <v>1477</v>
      </c>
      <c r="H112" s="4">
        <v>14520</v>
      </c>
      <c r="I112" s="3" t="s">
        <v>1475</v>
      </c>
      <c r="J112" s="3" t="s">
        <v>53</v>
      </c>
      <c r="K112" s="5">
        <v>1</v>
      </c>
      <c r="L112" s="3" t="s">
        <v>8</v>
      </c>
      <c r="M112" s="3" t="s">
        <v>9</v>
      </c>
      <c r="N112" s="3" t="s">
        <v>148</v>
      </c>
      <c r="O112" s="1">
        <v>710</v>
      </c>
      <c r="P112" s="4">
        <v>0</v>
      </c>
      <c r="Q112" s="10">
        <f t="shared" si="11"/>
        <v>710</v>
      </c>
    </row>
    <row r="113" spans="2:17" ht="20.25" customHeight="1">
      <c r="B113" s="10" t="str">
        <f t="shared" si="8"/>
        <v>فيلتر ماسك نيم صورت (3M) مدل 2091710</v>
      </c>
      <c r="C113" s="10" t="str">
        <f t="shared" si="9"/>
        <v>فيلتر ماسك نيم صورت (3M) مدل 20911402/01/08710</v>
      </c>
      <c r="D113" s="10" t="str">
        <f>IFERROR(IF(تحویلی!$E$1="","",IF(NOSA!O113=تحویلی!$E$1,تحویلی!$E$1&amp;COUNTIF(NOSA!$O$1:O113,تحویلی!$E$1),"")),"")</f>
        <v/>
      </c>
      <c r="E113" s="10" t="str">
        <f t="shared" si="10"/>
        <v>14520710</v>
      </c>
      <c r="F113" s="10" t="str">
        <f>IFERROR(VLOOKUP(I113,DATABASE!$N:$O,2,FALSE),"")</f>
        <v>فيلتر ماسك نيم صورت (3M) مدل 2091</v>
      </c>
      <c r="G113" s="3" t="s">
        <v>1477</v>
      </c>
      <c r="H113" s="4">
        <v>14520</v>
      </c>
      <c r="I113" s="3" t="s">
        <v>1475</v>
      </c>
      <c r="J113" s="3" t="s">
        <v>53</v>
      </c>
      <c r="K113" s="5">
        <v>1</v>
      </c>
      <c r="L113" s="3" t="s">
        <v>8</v>
      </c>
      <c r="M113" s="3" t="s">
        <v>9</v>
      </c>
      <c r="N113" s="3" t="s">
        <v>148</v>
      </c>
      <c r="O113" s="1">
        <v>710</v>
      </c>
      <c r="P113" s="4">
        <v>0</v>
      </c>
      <c r="Q113" s="10">
        <f t="shared" si="11"/>
        <v>710</v>
      </c>
    </row>
    <row r="114" spans="2:17" ht="20.25" customHeight="1">
      <c r="B114" s="10" t="str">
        <f t="shared" si="8"/>
        <v>دستكش ضد برش سبك710</v>
      </c>
      <c r="C114" s="10" t="str">
        <f t="shared" si="9"/>
        <v>دستكش ضد برش سبك1402/01/08710</v>
      </c>
      <c r="D114" s="10" t="str">
        <f>IFERROR(IF(تحویلی!$E$1="","",IF(NOSA!O114=تحویلی!$E$1,تحویلی!$E$1&amp;COUNTIF(NOSA!$O$1:O114,تحویلی!$E$1),"")),"")</f>
        <v/>
      </c>
      <c r="E114" s="10" t="str">
        <f t="shared" si="10"/>
        <v>14520710</v>
      </c>
      <c r="F114" s="10" t="str">
        <f>IFERROR(VLOOKUP(I114,DATABASE!$N:$O,2,FALSE),"")</f>
        <v>دستكش ضد برش سبك</v>
      </c>
      <c r="G114" s="3" t="s">
        <v>1477</v>
      </c>
      <c r="H114" s="4">
        <v>14520</v>
      </c>
      <c r="I114" s="3" t="s">
        <v>1442</v>
      </c>
      <c r="J114" s="3" t="s">
        <v>22</v>
      </c>
      <c r="K114" s="5">
        <v>1</v>
      </c>
      <c r="L114" s="3" t="s">
        <v>3</v>
      </c>
      <c r="M114" s="3" t="s">
        <v>9</v>
      </c>
      <c r="N114" s="3" t="s">
        <v>148</v>
      </c>
      <c r="O114" s="1">
        <v>710</v>
      </c>
      <c r="P114" s="4">
        <v>0</v>
      </c>
      <c r="Q114" s="10">
        <f t="shared" si="11"/>
        <v>710</v>
      </c>
    </row>
    <row r="115" spans="2:17" ht="20.25" customHeight="1">
      <c r="B115" s="10" t="str">
        <f t="shared" si="8"/>
        <v>كفش ايمني عايق برق 349</v>
      </c>
      <c r="C115" s="10" t="str">
        <f t="shared" si="9"/>
        <v>كفش ايمني عايق برق 1402/01/08349</v>
      </c>
      <c r="D115" s="10" t="str">
        <f>IFERROR(IF(تحویلی!$E$1="","",IF(NOSA!O115=تحویلی!$E$1,تحویلی!$E$1&amp;COUNTIF(NOSA!$O$1:O115,تحویلی!$E$1),"")),"")</f>
        <v/>
      </c>
      <c r="E115" s="10" t="str">
        <f t="shared" si="10"/>
        <v>14521349</v>
      </c>
      <c r="F115" s="10" t="str">
        <f>IFERROR(VLOOKUP(I115,DATABASE!$N:$O,2,FALSE),"")</f>
        <v xml:space="preserve">كفش ايمني عايق برق </v>
      </c>
      <c r="G115" s="3" t="s">
        <v>1477</v>
      </c>
      <c r="H115" s="4">
        <v>14521</v>
      </c>
      <c r="I115" s="3" t="s">
        <v>1480</v>
      </c>
      <c r="J115" s="3" t="s">
        <v>1481</v>
      </c>
      <c r="K115" s="5">
        <v>1</v>
      </c>
      <c r="L115" s="3" t="s">
        <v>3</v>
      </c>
      <c r="M115" s="3" t="s">
        <v>47</v>
      </c>
      <c r="N115" s="3" t="s">
        <v>245</v>
      </c>
      <c r="O115" s="1">
        <v>349</v>
      </c>
      <c r="P115" s="4">
        <v>1</v>
      </c>
      <c r="Q115" s="10">
        <f t="shared" si="11"/>
        <v>349</v>
      </c>
    </row>
    <row r="116" spans="2:17" ht="20.25" customHeight="1">
      <c r="B116" s="10" t="str">
        <f t="shared" si="8"/>
        <v>دستكش ضد برش سبك725</v>
      </c>
      <c r="C116" s="10" t="str">
        <f t="shared" si="9"/>
        <v>دستكش ضد برش سبك1402/01/09725</v>
      </c>
      <c r="D116" s="10" t="str">
        <f>IFERROR(IF(تحویلی!$E$1="","",IF(NOSA!O116=تحویلی!$E$1,تحویلی!$E$1&amp;COUNTIF(NOSA!$O$1:O116,تحویلی!$E$1),"")),"")</f>
        <v/>
      </c>
      <c r="E116" s="10" t="str">
        <f t="shared" si="10"/>
        <v>14527725</v>
      </c>
      <c r="F116" s="10" t="str">
        <f>IFERROR(VLOOKUP(I116,DATABASE!$N:$O,2,FALSE),"")</f>
        <v>دستكش ضد برش سبك</v>
      </c>
      <c r="G116" s="3" t="s">
        <v>1482</v>
      </c>
      <c r="H116" s="4">
        <v>14527</v>
      </c>
      <c r="I116" s="3" t="s">
        <v>1442</v>
      </c>
      <c r="J116" s="3" t="s">
        <v>22</v>
      </c>
      <c r="K116" s="5">
        <v>1</v>
      </c>
      <c r="L116" s="3" t="s">
        <v>3</v>
      </c>
      <c r="M116" s="3" t="s">
        <v>9</v>
      </c>
      <c r="N116" s="3" t="s">
        <v>596</v>
      </c>
      <c r="O116" s="1">
        <v>725</v>
      </c>
      <c r="P116" s="4">
        <v>1</v>
      </c>
      <c r="Q116" s="10">
        <f t="shared" si="11"/>
        <v>725</v>
      </c>
    </row>
    <row r="117" spans="2:17" ht="20.25" customHeight="1">
      <c r="B117" s="10" t="str">
        <f t="shared" si="8"/>
        <v>دستكش ضد برش سبك649</v>
      </c>
      <c r="C117" s="10" t="str">
        <f t="shared" si="9"/>
        <v>دستكش ضد برش سبك1402/01/09649</v>
      </c>
      <c r="D117" s="10" t="str">
        <f>IFERROR(IF(تحویلی!$E$1="","",IF(NOSA!O117=تحویلی!$E$1,تحویلی!$E$1&amp;COUNTIF(NOSA!$O$1:O117,تحویلی!$E$1),"")),"")</f>
        <v/>
      </c>
      <c r="E117" s="10" t="str">
        <f t="shared" si="10"/>
        <v>14528649</v>
      </c>
      <c r="F117" s="10" t="str">
        <f>IFERROR(VLOOKUP(I117,DATABASE!$N:$O,2,FALSE),"")</f>
        <v>دستكش ضد برش سبك</v>
      </c>
      <c r="G117" s="3" t="s">
        <v>1482</v>
      </c>
      <c r="H117" s="4">
        <v>14528</v>
      </c>
      <c r="I117" s="3" t="s">
        <v>1442</v>
      </c>
      <c r="J117" s="3" t="s">
        <v>22</v>
      </c>
      <c r="K117" s="5">
        <v>1</v>
      </c>
      <c r="L117" s="3" t="s">
        <v>3</v>
      </c>
      <c r="M117" s="3" t="s">
        <v>9</v>
      </c>
      <c r="N117" s="3" t="s">
        <v>127</v>
      </c>
      <c r="O117" s="1">
        <v>649</v>
      </c>
      <c r="P117" s="4">
        <v>1</v>
      </c>
      <c r="Q117" s="10">
        <f t="shared" si="11"/>
        <v>649</v>
      </c>
    </row>
    <row r="118" spans="2:17" ht="20.25" customHeight="1">
      <c r="B118" s="10" t="str">
        <f t="shared" si="8"/>
        <v>دستكش ساق بلند نسوز221</v>
      </c>
      <c r="C118" s="10" t="str">
        <f t="shared" si="9"/>
        <v>دستكش ساق بلند نسوز1402/01/09221</v>
      </c>
      <c r="D118" s="10" t="str">
        <f>IFERROR(IF(تحویلی!$E$1="","",IF(NOSA!O118=تحویلی!$E$1,تحویلی!$E$1&amp;COUNTIF(NOSA!$O$1:O118,تحویلی!$E$1),"")),"")</f>
        <v/>
      </c>
      <c r="E118" s="10" t="str">
        <f t="shared" si="10"/>
        <v>14539221</v>
      </c>
      <c r="F118" s="10" t="str">
        <f>IFERROR(VLOOKUP(I118,DATABASE!$N:$O,2,FALSE),"")</f>
        <v>دستكش ساق بلند نسوز</v>
      </c>
      <c r="G118" s="3" t="s">
        <v>1482</v>
      </c>
      <c r="H118" s="4">
        <v>14539</v>
      </c>
      <c r="I118" s="3" t="s">
        <v>1461</v>
      </c>
      <c r="J118" s="3" t="s">
        <v>34</v>
      </c>
      <c r="K118" s="5">
        <v>1</v>
      </c>
      <c r="L118" s="3" t="s">
        <v>3</v>
      </c>
      <c r="M118" s="3" t="s">
        <v>9</v>
      </c>
      <c r="N118" s="3" t="s">
        <v>325</v>
      </c>
      <c r="O118" s="1">
        <v>221</v>
      </c>
      <c r="P118" s="4"/>
      <c r="Q118" s="10">
        <f t="shared" si="11"/>
        <v>221</v>
      </c>
    </row>
    <row r="119" spans="2:17" ht="20.25" customHeight="1">
      <c r="B119" s="10" t="str">
        <f t="shared" si="8"/>
        <v>دستكش ضد برش سبك221</v>
      </c>
      <c r="C119" s="10" t="str">
        <f t="shared" si="9"/>
        <v>دستكش ضد برش سبك1402/01/09221</v>
      </c>
      <c r="D119" s="10" t="str">
        <f>IFERROR(IF(تحویلی!$E$1="","",IF(NOSA!O119=تحویلی!$E$1,تحویلی!$E$1&amp;COUNTIF(NOSA!$O$1:O119,تحویلی!$E$1),"")),"")</f>
        <v/>
      </c>
      <c r="E119" s="10" t="str">
        <f t="shared" si="10"/>
        <v>14539221</v>
      </c>
      <c r="F119" s="10" t="str">
        <f>IFERROR(VLOOKUP(I119,DATABASE!$N:$O,2,FALSE),"")</f>
        <v>دستكش ضد برش سبك</v>
      </c>
      <c r="G119" s="3" t="s">
        <v>1482</v>
      </c>
      <c r="H119" s="4">
        <v>14539</v>
      </c>
      <c r="I119" s="3" t="s">
        <v>1442</v>
      </c>
      <c r="J119" s="3" t="s">
        <v>22</v>
      </c>
      <c r="K119" s="5">
        <v>1</v>
      </c>
      <c r="L119" s="3" t="s">
        <v>3</v>
      </c>
      <c r="M119" s="3" t="s">
        <v>9</v>
      </c>
      <c r="N119" s="3" t="s">
        <v>325</v>
      </c>
      <c r="O119" s="1">
        <v>221</v>
      </c>
      <c r="P119" s="4"/>
      <c r="Q119" s="10">
        <f t="shared" si="11"/>
        <v>221</v>
      </c>
    </row>
    <row r="120" spans="2:17" ht="20.25" customHeight="1">
      <c r="B120" s="10" t="str">
        <f t="shared" si="8"/>
        <v>دستكش ساق بلند نسوز128</v>
      </c>
      <c r="C120" s="10" t="str">
        <f t="shared" si="9"/>
        <v>دستكش ساق بلند نسوز1402/01/09128</v>
      </c>
      <c r="D120" s="10" t="str">
        <f>IFERROR(IF(تحویلی!$E$1="","",IF(NOSA!O120=تحویلی!$E$1,تحویلی!$E$1&amp;COUNTIF(NOSA!$O$1:O120,تحویلی!$E$1),"")),"")</f>
        <v/>
      </c>
      <c r="E120" s="10" t="str">
        <f t="shared" si="10"/>
        <v>14543128</v>
      </c>
      <c r="F120" s="10" t="str">
        <f>IFERROR(VLOOKUP(I120,DATABASE!$N:$O,2,FALSE),"")</f>
        <v>دستكش ساق بلند نسوز</v>
      </c>
      <c r="G120" s="3" t="s">
        <v>1482</v>
      </c>
      <c r="H120" s="4">
        <v>14543</v>
      </c>
      <c r="I120" s="3" t="s">
        <v>1461</v>
      </c>
      <c r="J120" s="3" t="s">
        <v>34</v>
      </c>
      <c r="K120" s="5">
        <v>1</v>
      </c>
      <c r="L120" s="3" t="s">
        <v>3</v>
      </c>
      <c r="M120" s="3" t="s">
        <v>4</v>
      </c>
      <c r="N120" s="3" t="s">
        <v>1313</v>
      </c>
      <c r="O120" s="1">
        <v>128</v>
      </c>
      <c r="P120" s="4"/>
      <c r="Q120" s="10">
        <f t="shared" si="11"/>
        <v>128</v>
      </c>
    </row>
    <row r="121" spans="2:17" ht="20.25" customHeight="1">
      <c r="B121" s="10" t="str">
        <f t="shared" si="8"/>
        <v>دستكش كف مواد سبك731</v>
      </c>
      <c r="C121" s="10" t="str">
        <f t="shared" si="9"/>
        <v>دستكش كف مواد سبك1402/01/09731</v>
      </c>
      <c r="D121" s="10" t="str">
        <f>IFERROR(IF(تحویلی!$E$1="","",IF(NOSA!O121=تحویلی!$E$1,تحویلی!$E$1&amp;COUNTIF(NOSA!$O$1:O121,تحویلی!$E$1),"")),"")</f>
        <v/>
      </c>
      <c r="E121" s="10" t="str">
        <f t="shared" si="10"/>
        <v>14543731</v>
      </c>
      <c r="F121" s="10" t="str">
        <f>IFERROR(VLOOKUP(I121,DATABASE!$N:$O,2,FALSE),"")</f>
        <v>دستكش كف مواد سبك</v>
      </c>
      <c r="G121" s="3" t="s">
        <v>1482</v>
      </c>
      <c r="H121" s="4">
        <v>14543</v>
      </c>
      <c r="I121" s="3" t="s">
        <v>1456</v>
      </c>
      <c r="J121" s="3" t="s">
        <v>2</v>
      </c>
      <c r="K121" s="5">
        <v>1</v>
      </c>
      <c r="L121" s="3" t="s">
        <v>3</v>
      </c>
      <c r="M121" s="3" t="s">
        <v>47</v>
      </c>
      <c r="N121" s="3" t="s">
        <v>635</v>
      </c>
      <c r="O121" s="1">
        <v>731</v>
      </c>
      <c r="P121" s="4"/>
      <c r="Q121" s="10">
        <f t="shared" si="11"/>
        <v>731</v>
      </c>
    </row>
    <row r="122" spans="2:17" ht="20.25" customHeight="1">
      <c r="B122" s="10" t="str">
        <f t="shared" si="8"/>
        <v>دستكش ضد برش سبك725</v>
      </c>
      <c r="C122" s="10" t="str">
        <f t="shared" si="9"/>
        <v>دستكش ضد برش سبك1402/01/09725</v>
      </c>
      <c r="D122" s="10" t="str">
        <f>IFERROR(IF(تحویلی!$E$1="","",IF(NOSA!O122=تحویلی!$E$1,تحویلی!$E$1&amp;COUNTIF(NOSA!$O$1:O122,تحویلی!$E$1),"")),"")</f>
        <v/>
      </c>
      <c r="E122" s="10" t="str">
        <f t="shared" si="10"/>
        <v>14527725</v>
      </c>
      <c r="F122" s="10" t="str">
        <f>IFERROR(VLOOKUP(I122,DATABASE!$N:$O,2,FALSE),"")</f>
        <v>دستكش ضد برش سبك</v>
      </c>
      <c r="G122" s="3" t="s">
        <v>1482</v>
      </c>
      <c r="H122" s="4">
        <v>14527</v>
      </c>
      <c r="I122" s="3" t="s">
        <v>1442</v>
      </c>
      <c r="J122" s="3" t="s">
        <v>22</v>
      </c>
      <c r="K122" s="5">
        <v>1</v>
      </c>
      <c r="L122" s="3" t="s">
        <v>3</v>
      </c>
      <c r="M122" s="3" t="s">
        <v>9</v>
      </c>
      <c r="N122" s="3" t="s">
        <v>596</v>
      </c>
      <c r="O122" s="1">
        <v>725</v>
      </c>
      <c r="P122" s="4">
        <v>1</v>
      </c>
      <c r="Q122" s="10">
        <f t="shared" si="11"/>
        <v>725</v>
      </c>
    </row>
    <row r="123" spans="2:17" ht="20.25" customHeight="1">
      <c r="B123" s="10" t="str">
        <f t="shared" si="8"/>
        <v>دستكش ضد برش سبك649</v>
      </c>
      <c r="C123" s="10" t="str">
        <f t="shared" si="9"/>
        <v>دستكش ضد برش سبك1402/01/09649</v>
      </c>
      <c r="D123" s="10" t="str">
        <f>IFERROR(IF(تحویلی!$E$1="","",IF(NOSA!O123=تحویلی!$E$1,تحویلی!$E$1&amp;COUNTIF(NOSA!$O$1:O123,تحویلی!$E$1),"")),"")</f>
        <v/>
      </c>
      <c r="E123" s="10" t="str">
        <f t="shared" si="10"/>
        <v>14528649</v>
      </c>
      <c r="F123" s="10" t="str">
        <f>IFERROR(VLOOKUP(I123,DATABASE!$N:$O,2,FALSE),"")</f>
        <v>دستكش ضد برش سبك</v>
      </c>
      <c r="G123" s="3" t="s">
        <v>1482</v>
      </c>
      <c r="H123" s="4">
        <v>14528</v>
      </c>
      <c r="I123" s="3" t="s">
        <v>1442</v>
      </c>
      <c r="J123" s="3" t="s">
        <v>22</v>
      </c>
      <c r="K123" s="5">
        <v>1</v>
      </c>
      <c r="L123" s="3" t="s">
        <v>3</v>
      </c>
      <c r="M123" s="3" t="s">
        <v>9</v>
      </c>
      <c r="N123" s="3" t="s">
        <v>127</v>
      </c>
      <c r="O123" s="1">
        <v>649</v>
      </c>
      <c r="P123" s="4">
        <v>1</v>
      </c>
      <c r="Q123" s="10">
        <f t="shared" si="11"/>
        <v>649</v>
      </c>
    </row>
    <row r="124" spans="2:17" ht="20.25" customHeight="1">
      <c r="B124" s="10" t="str">
        <f t="shared" si="8"/>
        <v>دستكش ساق بلند نسوز221</v>
      </c>
      <c r="C124" s="10" t="str">
        <f t="shared" si="9"/>
        <v>دستكش ساق بلند نسوز1402/01/09221</v>
      </c>
      <c r="D124" s="10" t="str">
        <f>IFERROR(IF(تحویلی!$E$1="","",IF(NOSA!O124=تحویلی!$E$1,تحویلی!$E$1&amp;COUNTIF(NOSA!$O$1:O124,تحویلی!$E$1),"")),"")</f>
        <v/>
      </c>
      <c r="E124" s="10" t="str">
        <f t="shared" si="10"/>
        <v>14539221</v>
      </c>
      <c r="F124" s="10" t="str">
        <f>IFERROR(VLOOKUP(I124,DATABASE!$N:$O,2,FALSE),"")</f>
        <v>دستكش ساق بلند نسوز</v>
      </c>
      <c r="G124" s="3" t="s">
        <v>1482</v>
      </c>
      <c r="H124" s="4">
        <v>14539</v>
      </c>
      <c r="I124" s="3" t="s">
        <v>1461</v>
      </c>
      <c r="J124" s="3" t="s">
        <v>34</v>
      </c>
      <c r="K124" s="5">
        <v>1</v>
      </c>
      <c r="L124" s="3" t="s">
        <v>3</v>
      </c>
      <c r="M124" s="3" t="s">
        <v>9</v>
      </c>
      <c r="N124" s="3" t="s">
        <v>325</v>
      </c>
      <c r="O124" s="1">
        <v>221</v>
      </c>
      <c r="P124" s="4">
        <v>0</v>
      </c>
      <c r="Q124" s="10">
        <f t="shared" si="11"/>
        <v>221</v>
      </c>
    </row>
    <row r="125" spans="2:17" ht="20.25" customHeight="1">
      <c r="B125" s="10" t="str">
        <f t="shared" si="8"/>
        <v>دستكش ضد برش سبك221</v>
      </c>
      <c r="C125" s="10" t="str">
        <f t="shared" si="9"/>
        <v>دستكش ضد برش سبك1402/01/09221</v>
      </c>
      <c r="D125" s="10" t="str">
        <f>IFERROR(IF(تحویلی!$E$1="","",IF(NOSA!O125=تحویلی!$E$1,تحویلی!$E$1&amp;COUNTIF(NOSA!$O$1:O125,تحویلی!$E$1),"")),"")</f>
        <v/>
      </c>
      <c r="E125" s="10" t="str">
        <f t="shared" si="10"/>
        <v>14539221</v>
      </c>
      <c r="F125" s="10" t="str">
        <f>IFERROR(VLOOKUP(I125,DATABASE!$N:$O,2,FALSE),"")</f>
        <v>دستكش ضد برش سبك</v>
      </c>
      <c r="G125" s="3" t="s">
        <v>1482</v>
      </c>
      <c r="H125" s="4">
        <v>14539</v>
      </c>
      <c r="I125" s="3" t="s">
        <v>1442</v>
      </c>
      <c r="J125" s="3" t="s">
        <v>22</v>
      </c>
      <c r="K125" s="5">
        <v>1</v>
      </c>
      <c r="L125" s="3" t="s">
        <v>3</v>
      </c>
      <c r="M125" s="3" t="s">
        <v>9</v>
      </c>
      <c r="N125" s="3" t="s">
        <v>325</v>
      </c>
      <c r="O125" s="1">
        <v>221</v>
      </c>
      <c r="P125" s="4">
        <v>0</v>
      </c>
      <c r="Q125" s="10">
        <f t="shared" si="11"/>
        <v>221</v>
      </c>
    </row>
    <row r="126" spans="2:17" ht="20.25" customHeight="1">
      <c r="B126" s="10" t="str">
        <f t="shared" si="8"/>
        <v>دستكش ساق بلند نسوز128</v>
      </c>
      <c r="C126" s="10" t="str">
        <f t="shared" si="9"/>
        <v>دستكش ساق بلند نسوز1402/01/09128</v>
      </c>
      <c r="D126" s="10" t="str">
        <f>IFERROR(IF(تحویلی!$E$1="","",IF(NOSA!O126=تحویلی!$E$1,تحویلی!$E$1&amp;COUNTIF(NOSA!$O$1:O126,تحویلی!$E$1),"")),"")</f>
        <v/>
      </c>
      <c r="E126" s="10" t="str">
        <f t="shared" si="10"/>
        <v>14543128</v>
      </c>
      <c r="F126" s="10" t="str">
        <f>IFERROR(VLOOKUP(I126,DATABASE!$N:$O,2,FALSE),"")</f>
        <v>دستكش ساق بلند نسوز</v>
      </c>
      <c r="G126" s="3" t="s">
        <v>1482</v>
      </c>
      <c r="H126" s="4">
        <v>14543</v>
      </c>
      <c r="I126" s="3" t="s">
        <v>1461</v>
      </c>
      <c r="J126" s="3" t="s">
        <v>34</v>
      </c>
      <c r="K126" s="5">
        <v>1</v>
      </c>
      <c r="L126" s="3" t="s">
        <v>3</v>
      </c>
      <c r="M126" s="3" t="s">
        <v>4</v>
      </c>
      <c r="N126" s="3" t="s">
        <v>1313</v>
      </c>
      <c r="O126" s="1">
        <v>128</v>
      </c>
      <c r="P126" s="4">
        <v>0</v>
      </c>
      <c r="Q126" s="10">
        <f t="shared" si="11"/>
        <v>128</v>
      </c>
    </row>
    <row r="127" spans="2:17" ht="20.25" customHeight="1">
      <c r="B127" s="10" t="str">
        <f t="shared" si="8"/>
        <v>دستكش كف مواد سبك731</v>
      </c>
      <c r="C127" s="10" t="str">
        <f t="shared" si="9"/>
        <v>دستكش كف مواد سبك1402/01/09731</v>
      </c>
      <c r="D127" s="10" t="str">
        <f>IFERROR(IF(تحویلی!$E$1="","",IF(NOSA!O127=تحویلی!$E$1,تحویلی!$E$1&amp;COUNTIF(NOSA!$O$1:O127,تحویلی!$E$1),"")),"")</f>
        <v/>
      </c>
      <c r="E127" s="10" t="str">
        <f t="shared" si="10"/>
        <v>14543731</v>
      </c>
      <c r="F127" s="10" t="str">
        <f>IFERROR(VLOOKUP(I127,DATABASE!$N:$O,2,FALSE),"")</f>
        <v>دستكش كف مواد سبك</v>
      </c>
      <c r="G127" s="3" t="s">
        <v>1482</v>
      </c>
      <c r="H127" s="4">
        <v>14543</v>
      </c>
      <c r="I127" s="3" t="s">
        <v>1456</v>
      </c>
      <c r="J127" s="3" t="s">
        <v>2</v>
      </c>
      <c r="K127" s="5">
        <v>1</v>
      </c>
      <c r="L127" s="3" t="s">
        <v>3</v>
      </c>
      <c r="M127" s="3" t="s">
        <v>47</v>
      </c>
      <c r="N127" s="3" t="s">
        <v>635</v>
      </c>
      <c r="O127" s="1">
        <v>731</v>
      </c>
      <c r="P127" s="4">
        <v>0</v>
      </c>
      <c r="Q127" s="10">
        <f t="shared" si="11"/>
        <v>731</v>
      </c>
    </row>
    <row r="128" spans="2:17" ht="20.25" customHeight="1">
      <c r="B128" s="10" t="str">
        <f t="shared" si="8"/>
        <v>دستكش ضد برش سبك798</v>
      </c>
      <c r="C128" s="10" t="str">
        <f t="shared" si="9"/>
        <v>دستكش ضد برش سبك1402/01/10798</v>
      </c>
      <c r="D128" s="10" t="str">
        <f>IFERROR(IF(تحویلی!$E$1="","",IF(NOSA!O128=تحویلی!$E$1,تحویلی!$E$1&amp;COUNTIF(NOSA!$O$1:O128,تحویلی!$E$1),"")),"")</f>
        <v/>
      </c>
      <c r="E128" s="10" t="str">
        <f t="shared" si="10"/>
        <v>14549798</v>
      </c>
      <c r="F128" s="10" t="str">
        <f>IFERROR(VLOOKUP(I128,DATABASE!$N:$O,2,FALSE),"")</f>
        <v>دستكش ضد برش سبك</v>
      </c>
      <c r="G128" s="3" t="s">
        <v>1483</v>
      </c>
      <c r="H128" s="4">
        <v>14549</v>
      </c>
      <c r="I128" s="3" t="s">
        <v>1442</v>
      </c>
      <c r="J128" s="3" t="s">
        <v>22</v>
      </c>
      <c r="K128" s="5">
        <v>1</v>
      </c>
      <c r="L128" s="3" t="s">
        <v>3</v>
      </c>
      <c r="M128" s="3" t="s">
        <v>47</v>
      </c>
      <c r="N128" s="3" t="s">
        <v>1347</v>
      </c>
      <c r="O128" s="1">
        <v>798</v>
      </c>
      <c r="P128" s="4">
        <v>1</v>
      </c>
      <c r="Q128" s="10">
        <f t="shared" si="11"/>
        <v>798</v>
      </c>
    </row>
    <row r="129" spans="2:17" ht="20.25" customHeight="1">
      <c r="B129" s="10" t="str">
        <f t="shared" si="8"/>
        <v>دستكش ضد برش سبك706</v>
      </c>
      <c r="C129" s="10" t="str">
        <f t="shared" si="9"/>
        <v>دستكش ضد برش سبك1402/01/10706</v>
      </c>
      <c r="D129" s="10" t="str">
        <f>IFERROR(IF(تحویلی!$E$1="","",IF(NOSA!O129=تحویلی!$E$1,تحویلی!$E$1&amp;COUNTIF(NOSA!$O$1:O129,تحویلی!$E$1),"")),"")</f>
        <v/>
      </c>
      <c r="E129" s="10" t="str">
        <f t="shared" si="10"/>
        <v>14549706</v>
      </c>
      <c r="F129" s="10" t="str">
        <f>IFERROR(VLOOKUP(I129,DATABASE!$N:$O,2,FALSE),"")</f>
        <v>دستكش ضد برش سبك</v>
      </c>
      <c r="G129" s="3" t="s">
        <v>1483</v>
      </c>
      <c r="H129" s="4">
        <v>14549</v>
      </c>
      <c r="I129" s="3" t="s">
        <v>1442</v>
      </c>
      <c r="J129" s="3" t="s">
        <v>22</v>
      </c>
      <c r="K129" s="5">
        <v>1</v>
      </c>
      <c r="L129" s="3" t="s">
        <v>3</v>
      </c>
      <c r="M129" s="3" t="s">
        <v>40</v>
      </c>
      <c r="N129" s="3" t="s">
        <v>907</v>
      </c>
      <c r="O129" s="1">
        <v>706</v>
      </c>
      <c r="P129" s="4">
        <v>1</v>
      </c>
      <c r="Q129" s="10">
        <f t="shared" si="11"/>
        <v>706</v>
      </c>
    </row>
    <row r="130" spans="2:17" ht="20.25" customHeight="1">
      <c r="B130" s="10" t="str">
        <f t="shared" si="8"/>
        <v>دستكش ضد برش سبك780</v>
      </c>
      <c r="C130" s="10" t="str">
        <f t="shared" si="9"/>
        <v>دستكش ضد برش سبك1402/01/10780</v>
      </c>
      <c r="D130" s="10" t="str">
        <f>IFERROR(IF(تحویلی!$E$1="","",IF(NOSA!O130=تحویلی!$E$1,تحویلی!$E$1&amp;COUNTIF(NOSA!$O$1:O130,تحویلی!$E$1),"")),"")</f>
        <v/>
      </c>
      <c r="E130" s="10" t="str">
        <f t="shared" si="10"/>
        <v>14549780</v>
      </c>
      <c r="F130" s="10" t="str">
        <f>IFERROR(VLOOKUP(I130,DATABASE!$N:$O,2,FALSE),"")</f>
        <v>دستكش ضد برش سبك</v>
      </c>
      <c r="G130" s="3" t="s">
        <v>1483</v>
      </c>
      <c r="H130" s="4">
        <v>14549</v>
      </c>
      <c r="I130" s="3" t="s">
        <v>1442</v>
      </c>
      <c r="J130" s="3" t="s">
        <v>22</v>
      </c>
      <c r="K130" s="5">
        <v>1</v>
      </c>
      <c r="L130" s="3" t="s">
        <v>3</v>
      </c>
      <c r="M130" s="3" t="s">
        <v>47</v>
      </c>
      <c r="N130" s="3" t="s">
        <v>1253</v>
      </c>
      <c r="O130" s="1">
        <v>780</v>
      </c>
      <c r="P130" s="4">
        <v>1</v>
      </c>
      <c r="Q130" s="10">
        <f t="shared" si="11"/>
        <v>780</v>
      </c>
    </row>
    <row r="131" spans="2:17" ht="20.25" customHeight="1">
      <c r="B131" s="10" t="str">
        <f t="shared" ref="B131:B194" si="12">F131&amp;Q131</f>
        <v>دستكش ضد برش سبك964</v>
      </c>
      <c r="C131" s="10" t="str">
        <f t="shared" ref="C131:C194" si="13">F131&amp;G131&amp;O131</f>
        <v>دستكش ضد برش سبك1402/01/10964</v>
      </c>
      <c r="D131" s="10" t="str">
        <f>IFERROR(IF(تحویلی!$E$1="","",IF(NOSA!O131=تحویلی!$E$1,تحویلی!$E$1&amp;COUNTIF(NOSA!$O$1:O131,تحویلی!$E$1),"")),"")</f>
        <v/>
      </c>
      <c r="E131" s="10" t="str">
        <f t="shared" ref="E131:E194" si="14">H131&amp;O131</f>
        <v>14549964</v>
      </c>
      <c r="F131" s="10" t="str">
        <f>IFERROR(VLOOKUP(I131,DATABASE!$N:$O,2,FALSE),"")</f>
        <v>دستكش ضد برش سبك</v>
      </c>
      <c r="G131" s="3" t="s">
        <v>1483</v>
      </c>
      <c r="H131" s="4">
        <v>14549</v>
      </c>
      <c r="I131" s="3" t="s">
        <v>1442</v>
      </c>
      <c r="J131" s="3" t="s">
        <v>22</v>
      </c>
      <c r="K131" s="5">
        <v>1</v>
      </c>
      <c r="L131" s="3" t="s">
        <v>3</v>
      </c>
      <c r="M131" s="3" t="s">
        <v>47</v>
      </c>
      <c r="N131" s="3" t="s">
        <v>128</v>
      </c>
      <c r="O131" s="1">
        <v>964</v>
      </c>
      <c r="P131" s="4">
        <v>1</v>
      </c>
      <c r="Q131" s="10">
        <f t="shared" si="11"/>
        <v>964</v>
      </c>
    </row>
    <row r="132" spans="2:17" ht="20.25" customHeight="1">
      <c r="B132" s="10" t="str">
        <f t="shared" si="12"/>
        <v>دستكش كف مواد سبك673</v>
      </c>
      <c r="C132" s="10" t="str">
        <f t="shared" si="13"/>
        <v>دستكش كف مواد سبك1402/01/10673</v>
      </c>
      <c r="D132" s="10" t="str">
        <f>IFERROR(IF(تحویلی!$E$1="","",IF(NOSA!O132=تحویلی!$E$1,تحویلی!$E$1&amp;COUNTIF(NOSA!$O$1:O132,تحویلی!$E$1),"")),"")</f>
        <v/>
      </c>
      <c r="E132" s="10" t="str">
        <f t="shared" si="14"/>
        <v>14549673</v>
      </c>
      <c r="F132" s="10" t="str">
        <f>IFERROR(VLOOKUP(I132,DATABASE!$N:$O,2,FALSE),"")</f>
        <v>دستكش كف مواد سبك</v>
      </c>
      <c r="G132" s="3" t="s">
        <v>1483</v>
      </c>
      <c r="H132" s="4">
        <v>14549</v>
      </c>
      <c r="I132" s="3" t="s">
        <v>1456</v>
      </c>
      <c r="J132" s="3" t="s">
        <v>2</v>
      </c>
      <c r="K132" s="5">
        <v>1</v>
      </c>
      <c r="L132" s="3" t="s">
        <v>3</v>
      </c>
      <c r="M132" s="3" t="s">
        <v>47</v>
      </c>
      <c r="N132" s="3" t="s">
        <v>311</v>
      </c>
      <c r="O132" s="1">
        <v>673</v>
      </c>
      <c r="P132" s="4">
        <v>1</v>
      </c>
      <c r="Q132" s="10">
        <f t="shared" si="11"/>
        <v>673</v>
      </c>
    </row>
    <row r="133" spans="2:17" ht="20.25" customHeight="1">
      <c r="B133" s="10" t="str">
        <f t="shared" si="12"/>
        <v>لباس كار ديرسوز(بلوز) 755</v>
      </c>
      <c r="C133" s="10" t="str">
        <f t="shared" si="13"/>
        <v>لباس كار ديرسوز(بلوز) 1402/01/10755</v>
      </c>
      <c r="D133" s="10" t="str">
        <f>IFERROR(IF(تحویلی!$E$1="","",IF(NOSA!O133=تحویلی!$E$1,تحویلی!$E$1&amp;COUNTIF(NOSA!$O$1:O133,تحویلی!$E$1),"")),"")</f>
        <v/>
      </c>
      <c r="E133" s="10" t="str">
        <f t="shared" si="14"/>
        <v>14556755</v>
      </c>
      <c r="F133" s="10" t="str">
        <f>IFERROR(VLOOKUP(I133,DATABASE!$N:$O,2,FALSE),"")</f>
        <v xml:space="preserve">لباس كار ديرسوز(بلوز) </v>
      </c>
      <c r="G133" s="3" t="s">
        <v>1483</v>
      </c>
      <c r="H133" s="4">
        <v>14556</v>
      </c>
      <c r="I133" s="3" t="s">
        <v>1703</v>
      </c>
      <c r="J133" s="3" t="s">
        <v>1704</v>
      </c>
      <c r="K133" s="5">
        <v>1</v>
      </c>
      <c r="L133" s="3" t="s">
        <v>8</v>
      </c>
      <c r="M133" s="3" t="s">
        <v>9</v>
      </c>
      <c r="N133" s="3" t="s">
        <v>1486</v>
      </c>
      <c r="O133" s="1">
        <v>755</v>
      </c>
      <c r="P133" s="4">
        <v>1</v>
      </c>
      <c r="Q133" s="10">
        <f t="shared" si="11"/>
        <v>755</v>
      </c>
    </row>
    <row r="134" spans="2:17" ht="20.25" customHeight="1">
      <c r="B134" s="10" t="str">
        <f t="shared" si="12"/>
        <v>دستكش ضد برش سبك786</v>
      </c>
      <c r="C134" s="10" t="str">
        <f t="shared" si="13"/>
        <v>دستكش ضد برش سبك1402/01/10786</v>
      </c>
      <c r="D134" s="10" t="str">
        <f>IFERROR(IF(تحویلی!$E$1="","",IF(NOSA!O134=تحویلی!$E$1,تحویلی!$E$1&amp;COUNTIF(NOSA!$O$1:O134,تحویلی!$E$1),"")),"")</f>
        <v/>
      </c>
      <c r="E134" s="10" t="str">
        <f t="shared" si="14"/>
        <v>14557786</v>
      </c>
      <c r="F134" s="10" t="str">
        <f>IFERROR(VLOOKUP(I134,DATABASE!$N:$O,2,FALSE),"")</f>
        <v>دستكش ضد برش سبك</v>
      </c>
      <c r="G134" s="3" t="s">
        <v>1483</v>
      </c>
      <c r="H134" s="4">
        <v>14557</v>
      </c>
      <c r="I134" s="3" t="s">
        <v>1442</v>
      </c>
      <c r="J134" s="3" t="s">
        <v>22</v>
      </c>
      <c r="K134" s="5">
        <v>1</v>
      </c>
      <c r="L134" s="3" t="s">
        <v>3</v>
      </c>
      <c r="M134" s="3" t="s">
        <v>47</v>
      </c>
      <c r="N134" s="3" t="s">
        <v>1304</v>
      </c>
      <c r="O134" s="1">
        <v>786</v>
      </c>
      <c r="P134" s="4"/>
      <c r="Q134" s="10">
        <f t="shared" si="11"/>
        <v>786</v>
      </c>
    </row>
    <row r="135" spans="2:17" ht="20.25" customHeight="1">
      <c r="B135" s="10" t="str">
        <f t="shared" si="12"/>
        <v>نقاب تيره محافظ صورت  canasafe238</v>
      </c>
      <c r="C135" s="10" t="str">
        <f t="shared" si="13"/>
        <v>نقاب تيره محافظ صورت  canasafe1402/01/10238</v>
      </c>
      <c r="D135" s="10" t="str">
        <f>IFERROR(IF(تحویلی!$E$1="","",IF(NOSA!O135=تحویلی!$E$1,تحویلی!$E$1&amp;COUNTIF(NOSA!$O$1:O135,تحویلی!$E$1),"")),"")</f>
        <v/>
      </c>
      <c r="E135" s="10" t="str">
        <f t="shared" si="14"/>
        <v>14565238</v>
      </c>
      <c r="F135" s="10" t="str">
        <f>IFERROR(VLOOKUP(I135,DATABASE!$N:$O,2,FALSE),"")</f>
        <v>نقاب تيره محافظ صورت  canasafe</v>
      </c>
      <c r="G135" s="62" t="s">
        <v>1483</v>
      </c>
      <c r="H135" s="63">
        <v>14565</v>
      </c>
      <c r="I135" s="62" t="s">
        <v>1487</v>
      </c>
      <c r="J135" s="62" t="s">
        <v>1488</v>
      </c>
      <c r="K135" s="64">
        <v>1</v>
      </c>
      <c r="L135" s="62" t="s">
        <v>8</v>
      </c>
      <c r="M135" s="62" t="s">
        <v>90</v>
      </c>
      <c r="N135" s="62" t="s">
        <v>281</v>
      </c>
      <c r="O135" s="65">
        <v>238</v>
      </c>
      <c r="P135" s="63">
        <v>1</v>
      </c>
      <c r="Q135" s="10">
        <f t="shared" si="11"/>
        <v>238</v>
      </c>
    </row>
    <row r="136" spans="2:17" ht="20.25" customHeight="1">
      <c r="B136" s="10" t="str">
        <f t="shared" si="12"/>
        <v>دستكش كف مواد سبك712</v>
      </c>
      <c r="C136" s="10" t="str">
        <f t="shared" si="13"/>
        <v>دستكش كف مواد سبك1402/01/10712</v>
      </c>
      <c r="D136" s="10" t="str">
        <f>IFERROR(IF(تحویلی!$E$1="","",IF(NOSA!O136=تحویلی!$E$1,تحویلی!$E$1&amp;COUNTIF(NOSA!$O$1:O136,تحویلی!$E$1),"")),"")</f>
        <v/>
      </c>
      <c r="E136" s="10" t="str">
        <f t="shared" si="14"/>
        <v>14567712</v>
      </c>
      <c r="F136" s="10" t="str">
        <f>IFERROR(VLOOKUP(I136,DATABASE!$N:$O,2,FALSE),"")</f>
        <v>دستكش كف مواد سبك</v>
      </c>
      <c r="G136" s="62" t="s">
        <v>1483</v>
      </c>
      <c r="H136" s="63">
        <v>14567</v>
      </c>
      <c r="I136" s="62" t="s">
        <v>1456</v>
      </c>
      <c r="J136" s="62" t="s">
        <v>2</v>
      </c>
      <c r="K136" s="64">
        <v>1</v>
      </c>
      <c r="L136" s="62" t="s">
        <v>3</v>
      </c>
      <c r="M136" s="62" t="s">
        <v>47</v>
      </c>
      <c r="N136" s="62" t="s">
        <v>720</v>
      </c>
      <c r="O136" s="65">
        <v>712</v>
      </c>
      <c r="P136" s="63">
        <v>1</v>
      </c>
      <c r="Q136" s="10">
        <f t="shared" si="11"/>
        <v>712</v>
      </c>
    </row>
    <row r="137" spans="2:17" ht="20.25" customHeight="1">
      <c r="B137" s="10" t="str">
        <f t="shared" si="12"/>
        <v>دستكش ضد برش سبك798</v>
      </c>
      <c r="C137" s="10" t="str">
        <f t="shared" si="13"/>
        <v>دستكش ضد برش سبك1402/01/10798</v>
      </c>
      <c r="D137" s="10" t="str">
        <f>IFERROR(IF(تحویلی!$E$1="","",IF(NOSA!O137=تحویلی!$E$1,تحویلی!$E$1&amp;COUNTIF(NOSA!$O$1:O137,تحویلی!$E$1),"")),"")</f>
        <v/>
      </c>
      <c r="E137" s="10" t="str">
        <f t="shared" si="14"/>
        <v>14549798</v>
      </c>
      <c r="F137" s="10" t="str">
        <f>IFERROR(VLOOKUP(I137,DATABASE!$N:$O,2,FALSE),"")</f>
        <v>دستكش ضد برش سبك</v>
      </c>
      <c r="G137" s="62" t="s">
        <v>1483</v>
      </c>
      <c r="H137" s="63">
        <v>14549</v>
      </c>
      <c r="I137" s="62" t="s">
        <v>1442</v>
      </c>
      <c r="J137" s="62" t="s">
        <v>22</v>
      </c>
      <c r="K137" s="64">
        <v>1</v>
      </c>
      <c r="L137" s="62" t="s">
        <v>3</v>
      </c>
      <c r="M137" s="62" t="s">
        <v>47</v>
      </c>
      <c r="N137" s="62" t="s">
        <v>1347</v>
      </c>
      <c r="O137" s="65">
        <v>798</v>
      </c>
      <c r="P137" s="63">
        <v>1</v>
      </c>
      <c r="Q137" s="10">
        <f t="shared" si="11"/>
        <v>798</v>
      </c>
    </row>
    <row r="138" spans="2:17" ht="20.25" customHeight="1">
      <c r="B138" s="10" t="str">
        <f t="shared" si="12"/>
        <v>دستكش ضد برش سبك706</v>
      </c>
      <c r="C138" s="10" t="str">
        <f t="shared" si="13"/>
        <v>دستكش ضد برش سبك1402/01/10706</v>
      </c>
      <c r="D138" s="10" t="str">
        <f>IFERROR(IF(تحویلی!$E$1="","",IF(NOSA!O138=تحویلی!$E$1,تحویلی!$E$1&amp;COUNTIF(NOSA!$O$1:O138,تحویلی!$E$1),"")),"")</f>
        <v/>
      </c>
      <c r="E138" s="10" t="str">
        <f t="shared" si="14"/>
        <v>14549706</v>
      </c>
      <c r="F138" s="10" t="str">
        <f>IFERROR(VLOOKUP(I138,DATABASE!$N:$O,2,FALSE),"")</f>
        <v>دستكش ضد برش سبك</v>
      </c>
      <c r="G138" s="62" t="s">
        <v>1483</v>
      </c>
      <c r="H138" s="63">
        <v>14549</v>
      </c>
      <c r="I138" s="62" t="s">
        <v>1442</v>
      </c>
      <c r="J138" s="62" t="s">
        <v>22</v>
      </c>
      <c r="K138" s="64">
        <v>1</v>
      </c>
      <c r="L138" s="62" t="s">
        <v>3</v>
      </c>
      <c r="M138" s="62" t="s">
        <v>40</v>
      </c>
      <c r="N138" s="62" t="s">
        <v>907</v>
      </c>
      <c r="O138" s="65">
        <v>706</v>
      </c>
      <c r="P138" s="63">
        <v>1</v>
      </c>
      <c r="Q138" s="10">
        <f t="shared" si="11"/>
        <v>706</v>
      </c>
    </row>
    <row r="139" spans="2:17" ht="20.25" customHeight="1">
      <c r="B139" s="10" t="str">
        <f t="shared" si="12"/>
        <v>دستكش ضد برش سبك780</v>
      </c>
      <c r="C139" s="10" t="str">
        <f t="shared" si="13"/>
        <v>دستكش ضد برش سبك1402/01/10780</v>
      </c>
      <c r="D139" s="10" t="str">
        <f>IFERROR(IF(تحویلی!$E$1="","",IF(NOSA!O139=تحویلی!$E$1,تحویلی!$E$1&amp;COUNTIF(NOSA!$O$1:O139,تحویلی!$E$1),"")),"")</f>
        <v/>
      </c>
      <c r="E139" s="10" t="str">
        <f t="shared" si="14"/>
        <v>14549780</v>
      </c>
      <c r="F139" s="10" t="str">
        <f>IFERROR(VLOOKUP(I139,DATABASE!$N:$O,2,FALSE),"")</f>
        <v>دستكش ضد برش سبك</v>
      </c>
      <c r="G139" s="62" t="s">
        <v>1483</v>
      </c>
      <c r="H139" s="63">
        <v>14549</v>
      </c>
      <c r="I139" s="62" t="s">
        <v>1442</v>
      </c>
      <c r="J139" s="62" t="s">
        <v>22</v>
      </c>
      <c r="K139" s="64">
        <v>1</v>
      </c>
      <c r="L139" s="62" t="s">
        <v>3</v>
      </c>
      <c r="M139" s="62" t="s">
        <v>47</v>
      </c>
      <c r="N139" s="62" t="s">
        <v>1253</v>
      </c>
      <c r="O139" s="65">
        <v>780</v>
      </c>
      <c r="P139" s="63">
        <v>1</v>
      </c>
      <c r="Q139" s="10">
        <f t="shared" si="11"/>
        <v>780</v>
      </c>
    </row>
    <row r="140" spans="2:17" ht="20.25" customHeight="1">
      <c r="B140" s="10" t="str">
        <f t="shared" si="12"/>
        <v>دستكش ضد برش سبك964</v>
      </c>
      <c r="C140" s="10" t="str">
        <f t="shared" si="13"/>
        <v>دستكش ضد برش سبك1402/01/10964</v>
      </c>
      <c r="D140" s="10" t="str">
        <f>IFERROR(IF(تحویلی!$E$1="","",IF(NOSA!O140=تحویلی!$E$1,تحویلی!$E$1&amp;COUNTIF(NOSA!$O$1:O140,تحویلی!$E$1),"")),"")</f>
        <v/>
      </c>
      <c r="E140" s="10" t="str">
        <f t="shared" si="14"/>
        <v>14549964</v>
      </c>
      <c r="F140" s="10" t="str">
        <f>IFERROR(VLOOKUP(I140,DATABASE!$N:$O,2,FALSE),"")</f>
        <v>دستكش ضد برش سبك</v>
      </c>
      <c r="G140" s="62" t="s">
        <v>1483</v>
      </c>
      <c r="H140" s="63">
        <v>14549</v>
      </c>
      <c r="I140" s="62" t="s">
        <v>1442</v>
      </c>
      <c r="J140" s="62" t="s">
        <v>22</v>
      </c>
      <c r="K140" s="64">
        <v>1</v>
      </c>
      <c r="L140" s="62" t="s">
        <v>3</v>
      </c>
      <c r="M140" s="62" t="s">
        <v>47</v>
      </c>
      <c r="N140" s="62" t="s">
        <v>128</v>
      </c>
      <c r="O140" s="65">
        <v>964</v>
      </c>
      <c r="P140" s="63">
        <v>1</v>
      </c>
      <c r="Q140" s="10">
        <f t="shared" si="11"/>
        <v>964</v>
      </c>
    </row>
    <row r="141" spans="2:17" ht="20.25" customHeight="1">
      <c r="B141" s="10" t="str">
        <f t="shared" si="12"/>
        <v>دستكش كف مواد سبك673</v>
      </c>
      <c r="C141" s="10" t="str">
        <f t="shared" si="13"/>
        <v>دستكش كف مواد سبك1402/01/10673</v>
      </c>
      <c r="D141" s="10" t="str">
        <f>IFERROR(IF(تحویلی!$E$1="","",IF(NOSA!O141=تحویلی!$E$1,تحویلی!$E$1&amp;COUNTIF(NOSA!$O$1:O141,تحویلی!$E$1),"")),"")</f>
        <v/>
      </c>
      <c r="E141" s="10" t="str">
        <f t="shared" si="14"/>
        <v>14549673</v>
      </c>
      <c r="F141" s="10" t="str">
        <f>IFERROR(VLOOKUP(I141,DATABASE!$N:$O,2,FALSE),"")</f>
        <v>دستكش كف مواد سبك</v>
      </c>
      <c r="G141" s="62" t="s">
        <v>1483</v>
      </c>
      <c r="H141" s="63">
        <v>14549</v>
      </c>
      <c r="I141" s="62" t="s">
        <v>1456</v>
      </c>
      <c r="J141" s="62" t="s">
        <v>2</v>
      </c>
      <c r="K141" s="64">
        <v>1</v>
      </c>
      <c r="L141" s="62" t="s">
        <v>3</v>
      </c>
      <c r="M141" s="62" t="s">
        <v>47</v>
      </c>
      <c r="N141" s="62" t="s">
        <v>311</v>
      </c>
      <c r="O141" s="65">
        <v>673</v>
      </c>
      <c r="P141" s="63">
        <v>1</v>
      </c>
      <c r="Q141" s="10">
        <f t="shared" si="11"/>
        <v>673</v>
      </c>
    </row>
    <row r="142" spans="2:17" ht="20.25" customHeight="1">
      <c r="B142" s="10" t="str">
        <f t="shared" si="12"/>
        <v>لباس كار ديرسوز(شلوار) 755</v>
      </c>
      <c r="C142" s="10" t="str">
        <f t="shared" si="13"/>
        <v>لباس كار ديرسوز(شلوار) 1402/01/10755</v>
      </c>
      <c r="D142" s="10" t="str">
        <f>IFERROR(IF(تحویلی!$E$1="","",IF(NOSA!O142=تحویلی!$E$1,تحویلی!$E$1&amp;COUNTIF(NOSA!$O$1:O142,تحویلی!$E$1),"")),"")</f>
        <v/>
      </c>
      <c r="E142" s="10" t="str">
        <f t="shared" si="14"/>
        <v>14556755</v>
      </c>
      <c r="F142" s="10" t="str">
        <f>IFERROR(VLOOKUP(I142,DATABASE!$N:$O,2,FALSE),"")</f>
        <v xml:space="preserve">لباس كار ديرسوز(شلوار) </v>
      </c>
      <c r="G142" s="62" t="s">
        <v>1483</v>
      </c>
      <c r="H142" s="63">
        <v>14556</v>
      </c>
      <c r="I142" s="62" t="s">
        <v>1484</v>
      </c>
      <c r="J142" s="62" t="s">
        <v>1485</v>
      </c>
      <c r="K142" s="64">
        <v>1</v>
      </c>
      <c r="L142" s="62" t="s">
        <v>8</v>
      </c>
      <c r="M142" s="62" t="s">
        <v>9</v>
      </c>
      <c r="N142" s="62" t="s">
        <v>1486</v>
      </c>
      <c r="O142" s="65">
        <v>755</v>
      </c>
      <c r="P142" s="63">
        <v>1</v>
      </c>
      <c r="Q142" s="10">
        <f t="shared" si="11"/>
        <v>755</v>
      </c>
    </row>
    <row r="143" spans="2:17" ht="20.25" customHeight="1">
      <c r="B143" s="10" t="str">
        <f t="shared" si="12"/>
        <v>دستكش ضد برش سبك786</v>
      </c>
      <c r="C143" s="10" t="str">
        <f t="shared" si="13"/>
        <v>دستكش ضد برش سبك1402/01/10786</v>
      </c>
      <c r="D143" s="10" t="str">
        <f>IFERROR(IF(تحویلی!$E$1="","",IF(NOSA!O143=تحویلی!$E$1,تحویلی!$E$1&amp;COUNTIF(NOSA!$O$1:O143,تحویلی!$E$1),"")),"")</f>
        <v/>
      </c>
      <c r="E143" s="10" t="str">
        <f t="shared" si="14"/>
        <v>14557786</v>
      </c>
      <c r="F143" s="10" t="str">
        <f>IFERROR(VLOOKUP(I143,DATABASE!$N:$O,2,FALSE),"")</f>
        <v>دستكش ضد برش سبك</v>
      </c>
      <c r="G143" s="62" t="s">
        <v>1483</v>
      </c>
      <c r="H143" s="63">
        <v>14557</v>
      </c>
      <c r="I143" s="62" t="s">
        <v>1442</v>
      </c>
      <c r="J143" s="62" t="s">
        <v>22</v>
      </c>
      <c r="K143" s="64">
        <v>1</v>
      </c>
      <c r="L143" s="62" t="s">
        <v>3</v>
      </c>
      <c r="M143" s="62" t="s">
        <v>47</v>
      </c>
      <c r="N143" s="62" t="s">
        <v>1304</v>
      </c>
      <c r="O143" s="65">
        <v>786</v>
      </c>
      <c r="P143" s="63">
        <v>0</v>
      </c>
      <c r="Q143" s="10">
        <f t="shared" si="11"/>
        <v>786</v>
      </c>
    </row>
    <row r="144" spans="2:17" ht="20.25" customHeight="1">
      <c r="B144" s="10" t="str">
        <f t="shared" si="12"/>
        <v>نقاب تيره محافظ صورت  canasafe238</v>
      </c>
      <c r="C144" s="10" t="str">
        <f t="shared" si="13"/>
        <v>نقاب تيره محافظ صورت  canasafe1402/01/10238</v>
      </c>
      <c r="D144" s="10" t="str">
        <f>IFERROR(IF(تحویلی!$E$1="","",IF(NOSA!O144=تحویلی!$E$1,تحویلی!$E$1&amp;COUNTIF(NOSA!$O$1:O144,تحویلی!$E$1),"")),"")</f>
        <v/>
      </c>
      <c r="E144" s="10" t="str">
        <f t="shared" si="14"/>
        <v>14565238</v>
      </c>
      <c r="F144" s="10" t="str">
        <f>IFERROR(VLOOKUP(I144,DATABASE!$N:$O,2,FALSE),"")</f>
        <v>نقاب تيره محافظ صورت  canasafe</v>
      </c>
      <c r="G144" s="62" t="s">
        <v>1483</v>
      </c>
      <c r="H144" s="63">
        <v>14565</v>
      </c>
      <c r="I144" s="62" t="s">
        <v>1487</v>
      </c>
      <c r="J144" s="62" t="s">
        <v>1488</v>
      </c>
      <c r="K144" s="64">
        <v>1</v>
      </c>
      <c r="L144" s="62" t="s">
        <v>8</v>
      </c>
      <c r="M144" s="62" t="s">
        <v>1489</v>
      </c>
      <c r="N144" s="62" t="s">
        <v>281</v>
      </c>
      <c r="O144" s="65">
        <v>238</v>
      </c>
      <c r="P144" s="63">
        <v>1</v>
      </c>
      <c r="Q144" s="10">
        <f t="shared" si="11"/>
        <v>238</v>
      </c>
    </row>
    <row r="145" spans="2:17" ht="20.25" customHeight="1">
      <c r="B145" s="10" t="str">
        <f t="shared" si="12"/>
        <v>دستكش كف مواد سبك712</v>
      </c>
      <c r="C145" s="10" t="str">
        <f t="shared" si="13"/>
        <v>دستكش كف مواد سبك1402/01/10712</v>
      </c>
      <c r="D145" s="10" t="str">
        <f>IFERROR(IF(تحویلی!$E$1="","",IF(NOSA!O145=تحویلی!$E$1,تحویلی!$E$1&amp;COUNTIF(NOSA!$O$1:O145,تحویلی!$E$1),"")),"")</f>
        <v/>
      </c>
      <c r="E145" s="10" t="str">
        <f t="shared" si="14"/>
        <v>14567712</v>
      </c>
      <c r="F145" s="10" t="str">
        <f>IFERROR(VLOOKUP(I145,DATABASE!$N:$O,2,FALSE),"")</f>
        <v>دستكش كف مواد سبك</v>
      </c>
      <c r="G145" s="62" t="s">
        <v>1483</v>
      </c>
      <c r="H145" s="63">
        <v>14567</v>
      </c>
      <c r="I145" s="62" t="s">
        <v>1456</v>
      </c>
      <c r="J145" s="62" t="s">
        <v>2</v>
      </c>
      <c r="K145" s="64">
        <v>1</v>
      </c>
      <c r="L145" s="62" t="s">
        <v>3</v>
      </c>
      <c r="M145" s="62" t="s">
        <v>47</v>
      </c>
      <c r="N145" s="62" t="s">
        <v>720</v>
      </c>
      <c r="O145" s="65">
        <v>712</v>
      </c>
      <c r="P145" s="63">
        <v>1</v>
      </c>
      <c r="Q145" s="10">
        <f t="shared" si="11"/>
        <v>712</v>
      </c>
    </row>
    <row r="146" spans="2:17" ht="20.25" customHeight="1">
      <c r="B146" s="10" t="str">
        <f t="shared" si="12"/>
        <v>لباس كار نسوز(بلوز و شلوار)776</v>
      </c>
      <c r="C146" s="10" t="str">
        <f t="shared" si="13"/>
        <v>لباس كار نسوز(بلوز و شلوار)1402/01/11776</v>
      </c>
      <c r="D146" s="10" t="str">
        <f>IFERROR(IF(تحویلی!$E$1="","",IF(NOSA!O146=تحویلی!$E$1,تحویلی!$E$1&amp;COUNTIF(NOSA!$O$1:O146,تحویلی!$E$1),"")),"")</f>
        <v/>
      </c>
      <c r="E146" s="10" t="str">
        <f t="shared" si="14"/>
        <v>14575776</v>
      </c>
      <c r="F146" s="10" t="str">
        <f>IFERROR(VLOOKUP(I146,DATABASE!$N:$O,2,FALSE),"")</f>
        <v>لباس كار نسوز(بلوز و شلوار)</v>
      </c>
      <c r="G146" s="62" t="s">
        <v>1490</v>
      </c>
      <c r="H146" s="63">
        <v>14575</v>
      </c>
      <c r="I146" s="62" t="s">
        <v>1701</v>
      </c>
      <c r="J146" s="62" t="s">
        <v>1702</v>
      </c>
      <c r="K146" s="64">
        <v>1</v>
      </c>
      <c r="L146" s="62" t="s">
        <v>28</v>
      </c>
      <c r="M146" s="62" t="s">
        <v>4</v>
      </c>
      <c r="N146" s="62" t="s">
        <v>1169</v>
      </c>
      <c r="O146" s="65">
        <v>776</v>
      </c>
      <c r="P146" s="63">
        <v>1</v>
      </c>
      <c r="Q146" s="10">
        <f t="shared" si="11"/>
        <v>776</v>
      </c>
    </row>
    <row r="147" spans="2:17" ht="20.25" customHeight="1">
      <c r="B147" s="10" t="str">
        <f t="shared" si="12"/>
        <v>چكمه ايمني نسوز776</v>
      </c>
      <c r="C147" s="10" t="str">
        <f t="shared" si="13"/>
        <v>چكمه ايمني نسوز1402/01/11776</v>
      </c>
      <c r="D147" s="10" t="str">
        <f>IFERROR(IF(تحویلی!$E$1="","",IF(NOSA!O147=تحویلی!$E$1,تحویلی!$E$1&amp;COUNTIF(NOSA!$O$1:O147,تحویلی!$E$1),"")),"")</f>
        <v/>
      </c>
      <c r="E147" s="10" t="str">
        <f t="shared" si="14"/>
        <v>14575776</v>
      </c>
      <c r="F147" s="10" t="str">
        <f>IFERROR(VLOOKUP(I147,DATABASE!$N:$O,2,FALSE),"")</f>
        <v>چكمه ايمني نسوز</v>
      </c>
      <c r="G147" s="62" t="s">
        <v>1490</v>
      </c>
      <c r="H147" s="63">
        <v>14575</v>
      </c>
      <c r="I147" s="62" t="s">
        <v>1749</v>
      </c>
      <c r="J147" s="62" t="s">
        <v>1750</v>
      </c>
      <c r="K147" s="64">
        <v>1</v>
      </c>
      <c r="L147" s="62" t="s">
        <v>3</v>
      </c>
      <c r="M147" s="62" t="s">
        <v>4</v>
      </c>
      <c r="N147" s="62" t="s">
        <v>1169</v>
      </c>
      <c r="O147" s="65">
        <v>776</v>
      </c>
      <c r="P147" s="63">
        <v>1</v>
      </c>
      <c r="Q147" s="10">
        <f t="shared" si="11"/>
        <v>776</v>
      </c>
    </row>
    <row r="148" spans="2:17" ht="20.25" customHeight="1">
      <c r="B148" s="10" t="str">
        <f t="shared" si="12"/>
        <v>لباس كار ديرسوز(بلوز و شلوار)313</v>
      </c>
      <c r="C148" s="10" t="str">
        <f t="shared" si="13"/>
        <v>لباس كار ديرسوز(بلوز و شلوار)1402/01/11313</v>
      </c>
      <c r="D148" s="10" t="str">
        <f>IFERROR(IF(تحویلی!$E$1="","",IF(NOSA!O148=تحویلی!$E$1,تحویلی!$E$1&amp;COUNTIF(NOSA!$O$1:O148,تحویلی!$E$1),"")),"")</f>
        <v/>
      </c>
      <c r="E148" s="10" t="str">
        <f t="shared" si="14"/>
        <v>14575313</v>
      </c>
      <c r="F148" s="10" t="str">
        <f>IFERROR(VLOOKUP(I148,DATABASE!$N:$O,2,FALSE),"")</f>
        <v>لباس كار ديرسوز(بلوز و شلوار)</v>
      </c>
      <c r="G148" s="62" t="s">
        <v>1490</v>
      </c>
      <c r="H148" s="63">
        <v>14575</v>
      </c>
      <c r="I148" s="62" t="s">
        <v>1634</v>
      </c>
      <c r="J148" s="62" t="s">
        <v>1635</v>
      </c>
      <c r="K148" s="64">
        <v>1</v>
      </c>
      <c r="L148" s="62" t="s">
        <v>28</v>
      </c>
      <c r="M148" s="62" t="s">
        <v>9</v>
      </c>
      <c r="N148" s="62" t="s">
        <v>125</v>
      </c>
      <c r="O148" s="65">
        <v>313</v>
      </c>
      <c r="P148" s="63">
        <v>1</v>
      </c>
      <c r="Q148" s="10">
        <f t="shared" si="11"/>
        <v>313</v>
      </c>
    </row>
    <row r="149" spans="2:17" ht="20.25" customHeight="1">
      <c r="B149" s="10" t="str">
        <f t="shared" si="12"/>
        <v>دستكش ضد برش سبك751</v>
      </c>
      <c r="C149" s="10" t="str">
        <f t="shared" si="13"/>
        <v>دستكش ضد برش سبك1402/01/11751</v>
      </c>
      <c r="D149" s="10" t="str">
        <f>IFERROR(IF(تحویلی!$E$1="","",IF(NOSA!O149=تحویلی!$E$1,تحویلی!$E$1&amp;COUNTIF(NOSA!$O$1:O149,تحویلی!$E$1),"")),"")</f>
        <v/>
      </c>
      <c r="E149" s="10" t="str">
        <f t="shared" si="14"/>
        <v>14579751</v>
      </c>
      <c r="F149" s="10" t="str">
        <f>IFERROR(VLOOKUP(I149,DATABASE!$N:$O,2,FALSE),"")</f>
        <v>دستكش ضد برش سبك</v>
      </c>
      <c r="G149" s="62" t="s">
        <v>1490</v>
      </c>
      <c r="H149" s="63">
        <v>14579</v>
      </c>
      <c r="I149" s="62" t="s">
        <v>1442</v>
      </c>
      <c r="J149" s="62" t="s">
        <v>22</v>
      </c>
      <c r="K149" s="64">
        <v>1</v>
      </c>
      <c r="L149" s="62" t="s">
        <v>3</v>
      </c>
      <c r="M149" s="62" t="s">
        <v>9</v>
      </c>
      <c r="N149" s="62" t="s">
        <v>901</v>
      </c>
      <c r="O149" s="65">
        <v>751</v>
      </c>
      <c r="P149" s="63">
        <v>1</v>
      </c>
      <c r="Q149" s="10">
        <f t="shared" si="11"/>
        <v>751</v>
      </c>
    </row>
    <row r="150" spans="2:17" ht="20.25" customHeight="1">
      <c r="B150" s="10" t="str">
        <f t="shared" si="12"/>
        <v>لباس كار(بلوز و شلوار)779</v>
      </c>
      <c r="C150" s="10" t="str">
        <f t="shared" si="13"/>
        <v>لباس كار(بلوز و شلوار)1402/01/11779</v>
      </c>
      <c r="D150" s="10" t="str">
        <f>IFERROR(IF(تحویلی!$E$1="","",IF(NOSA!O150=تحویلی!$E$1,تحویلی!$E$1&amp;COUNTIF(NOSA!$O$1:O150,تحویلی!$E$1),"")),"")</f>
        <v/>
      </c>
      <c r="E150" s="10" t="str">
        <f t="shared" si="14"/>
        <v>14579779</v>
      </c>
      <c r="F150" s="10" t="str">
        <f>IFERROR(VLOOKUP(I150,DATABASE!$N:$O,2,FALSE),"")</f>
        <v>لباس كار(بلوز و شلوار)</v>
      </c>
      <c r="G150" s="62" t="s">
        <v>1490</v>
      </c>
      <c r="H150" s="63">
        <v>14579</v>
      </c>
      <c r="I150" s="62" t="s">
        <v>1566</v>
      </c>
      <c r="J150" s="62" t="s">
        <v>2642</v>
      </c>
      <c r="K150" s="64">
        <v>1</v>
      </c>
      <c r="L150" s="62" t="s">
        <v>28</v>
      </c>
      <c r="M150" s="62" t="s">
        <v>40</v>
      </c>
      <c r="N150" s="62" t="s">
        <v>1211</v>
      </c>
      <c r="O150" s="65">
        <v>779</v>
      </c>
      <c r="P150" s="63"/>
      <c r="Q150" s="10">
        <f t="shared" si="11"/>
        <v>779</v>
      </c>
    </row>
    <row r="151" spans="2:17" ht="20.25" customHeight="1">
      <c r="B151" s="10" t="str">
        <f t="shared" si="12"/>
        <v>پابند نسوز چرمي768</v>
      </c>
      <c r="C151" s="10" t="str">
        <f t="shared" si="13"/>
        <v>پابند نسوز چرمي1402/01/11768</v>
      </c>
      <c r="D151" s="10" t="str">
        <f>IFERROR(IF(تحویلی!$E$1="","",IF(NOSA!O151=تحویلی!$E$1,تحویلی!$E$1&amp;COUNTIF(NOSA!$O$1:O151,تحویلی!$E$1),"")),"")</f>
        <v/>
      </c>
      <c r="E151" s="10" t="str">
        <f t="shared" si="14"/>
        <v>14581768</v>
      </c>
      <c r="F151" s="10" t="str">
        <f>IFERROR(VLOOKUP(I151,DATABASE!$N:$O,2,FALSE),"")</f>
        <v>پابند نسوز چرمي</v>
      </c>
      <c r="G151" s="62" t="s">
        <v>1490</v>
      </c>
      <c r="H151" s="63">
        <v>14581</v>
      </c>
      <c r="I151" s="62" t="s">
        <v>1460</v>
      </c>
      <c r="J151" s="62" t="s">
        <v>18</v>
      </c>
      <c r="K151" s="64">
        <v>1</v>
      </c>
      <c r="L151" s="62" t="s">
        <v>3</v>
      </c>
      <c r="M151" s="62" t="s">
        <v>25</v>
      </c>
      <c r="N151" s="62" t="s">
        <v>1099</v>
      </c>
      <c r="O151" s="65">
        <v>768</v>
      </c>
      <c r="P151" s="63">
        <v>1</v>
      </c>
      <c r="Q151" s="10">
        <f t="shared" si="11"/>
        <v>768</v>
      </c>
    </row>
    <row r="152" spans="2:17" ht="20.25" customHeight="1">
      <c r="B152" s="10" t="str">
        <f t="shared" si="12"/>
        <v>لباس كار ديرسوز(بلوز و شلوار)641</v>
      </c>
      <c r="C152" s="10" t="str">
        <f t="shared" si="13"/>
        <v>لباس كار ديرسوز(بلوز و شلوار)1402/01/11641</v>
      </c>
      <c r="D152" s="10" t="str">
        <f>IFERROR(IF(تحویلی!$E$1="","",IF(NOSA!O152=تحویلی!$E$1,تحویلی!$E$1&amp;COUNTIF(NOSA!$O$1:O152,تحویلی!$E$1),"")),"")</f>
        <v/>
      </c>
      <c r="E152" s="10" t="str">
        <f t="shared" si="14"/>
        <v>14582641</v>
      </c>
      <c r="F152" s="10" t="str">
        <f>IFERROR(VLOOKUP(I152,DATABASE!$N:$O,2,FALSE),"")</f>
        <v>لباس كار ديرسوز(بلوز و شلوار)</v>
      </c>
      <c r="G152" s="62" t="s">
        <v>1490</v>
      </c>
      <c r="H152" s="63">
        <v>14582</v>
      </c>
      <c r="I152" s="62" t="s">
        <v>1629</v>
      </c>
      <c r="J152" s="62" t="s">
        <v>1630</v>
      </c>
      <c r="K152" s="64">
        <v>1</v>
      </c>
      <c r="L152" s="62" t="s">
        <v>28</v>
      </c>
      <c r="M152" s="62" t="s">
        <v>47</v>
      </c>
      <c r="N152" s="62" t="s">
        <v>154</v>
      </c>
      <c r="O152" s="65">
        <v>641</v>
      </c>
      <c r="P152" s="63">
        <v>1</v>
      </c>
      <c r="Q152" s="10">
        <f t="shared" si="11"/>
        <v>641</v>
      </c>
    </row>
    <row r="153" spans="2:17" ht="20.25" customHeight="1">
      <c r="B153" s="10" t="str">
        <f t="shared" si="12"/>
        <v>دستكش ساق بلند نسوز653</v>
      </c>
      <c r="C153" s="10" t="str">
        <f t="shared" si="13"/>
        <v>دستكش ساق بلند نسوز1402/01/11653</v>
      </c>
      <c r="D153" s="10" t="str">
        <f>IFERROR(IF(تحویلی!$E$1="","",IF(NOSA!O153=تحویلی!$E$1,تحویلی!$E$1&amp;COUNTIF(NOSA!$O$1:O153,تحویلی!$E$1),"")),"")</f>
        <v/>
      </c>
      <c r="E153" s="10" t="str">
        <f t="shared" si="14"/>
        <v>14584653</v>
      </c>
      <c r="F153" s="10" t="str">
        <f>IFERROR(VLOOKUP(I153,DATABASE!$N:$O,2,FALSE),"")</f>
        <v>دستكش ساق بلند نسوز</v>
      </c>
      <c r="G153" s="62" t="s">
        <v>1490</v>
      </c>
      <c r="H153" s="63">
        <v>14584</v>
      </c>
      <c r="I153" s="62" t="s">
        <v>1461</v>
      </c>
      <c r="J153" s="62" t="s">
        <v>34</v>
      </c>
      <c r="K153" s="64">
        <v>1</v>
      </c>
      <c r="L153" s="62" t="s">
        <v>3</v>
      </c>
      <c r="M153" s="62" t="s">
        <v>19</v>
      </c>
      <c r="N153" s="62" t="s">
        <v>106</v>
      </c>
      <c r="O153" s="65">
        <v>653</v>
      </c>
      <c r="P153" s="63"/>
      <c r="Q153" s="10">
        <f t="shared" si="11"/>
        <v>653</v>
      </c>
    </row>
    <row r="154" spans="2:17" ht="20.25" customHeight="1">
      <c r="B154" s="10" t="str">
        <f t="shared" si="12"/>
        <v>پيشبند نسوز چرمي653</v>
      </c>
      <c r="C154" s="10" t="str">
        <f t="shared" si="13"/>
        <v>پيشبند نسوز چرمي1402/01/11653</v>
      </c>
      <c r="D154" s="10" t="str">
        <f>IFERROR(IF(تحویلی!$E$1="","",IF(NOSA!O154=تحویلی!$E$1,تحویلی!$E$1&amp;COUNTIF(NOSA!$O$1:O154,تحویلی!$E$1),"")),"")</f>
        <v/>
      </c>
      <c r="E154" s="10" t="str">
        <f t="shared" si="14"/>
        <v>14584653</v>
      </c>
      <c r="F154" s="10" t="str">
        <f>IFERROR(VLOOKUP(I154,DATABASE!$N:$O,2,FALSE),"")</f>
        <v>پيشبند نسوز چرمي</v>
      </c>
      <c r="G154" s="62" t="s">
        <v>1490</v>
      </c>
      <c r="H154" s="63">
        <v>14584</v>
      </c>
      <c r="I154" s="62" t="s">
        <v>1459</v>
      </c>
      <c r="J154" s="62" t="s">
        <v>15</v>
      </c>
      <c r="K154" s="64">
        <v>1</v>
      </c>
      <c r="L154" s="62" t="s">
        <v>8</v>
      </c>
      <c r="M154" s="62" t="s">
        <v>19</v>
      </c>
      <c r="N154" s="62" t="s">
        <v>106</v>
      </c>
      <c r="O154" s="65">
        <v>653</v>
      </c>
      <c r="P154" s="63"/>
      <c r="Q154" s="10">
        <f t="shared" si="11"/>
        <v>653</v>
      </c>
    </row>
    <row r="155" spans="2:17" ht="20.25" customHeight="1">
      <c r="B155" s="10" t="str">
        <f t="shared" si="12"/>
        <v>لباس كار نسوز(بلوز و شلوار)776</v>
      </c>
      <c r="C155" s="10" t="str">
        <f t="shared" si="13"/>
        <v>لباس كار نسوز(بلوز و شلوار)1402/01/11776</v>
      </c>
      <c r="D155" s="10" t="str">
        <f>IFERROR(IF(تحویلی!$E$1="","",IF(NOSA!O155=تحویلی!$E$1,تحویلی!$E$1&amp;COUNTIF(NOSA!$O$1:O155,تحویلی!$E$1),"")),"")</f>
        <v/>
      </c>
      <c r="E155" s="10" t="str">
        <f t="shared" si="14"/>
        <v>14575776</v>
      </c>
      <c r="F155" s="10" t="str">
        <f>IFERROR(VLOOKUP(I155,DATABASE!$N:$O,2,FALSE),"")</f>
        <v>لباس كار نسوز(بلوز و شلوار)</v>
      </c>
      <c r="G155" s="62" t="s">
        <v>1490</v>
      </c>
      <c r="H155" s="63">
        <v>14575</v>
      </c>
      <c r="I155" s="62" t="s">
        <v>1445</v>
      </c>
      <c r="J155" s="62" t="s">
        <v>1446</v>
      </c>
      <c r="K155" s="64">
        <v>1</v>
      </c>
      <c r="L155" s="62" t="s">
        <v>28</v>
      </c>
      <c r="M155" s="62" t="s">
        <v>4</v>
      </c>
      <c r="N155" s="62" t="s">
        <v>1169</v>
      </c>
      <c r="O155" s="65">
        <v>776</v>
      </c>
      <c r="P155" s="63">
        <v>1</v>
      </c>
      <c r="Q155" s="10">
        <f t="shared" si="11"/>
        <v>776</v>
      </c>
    </row>
    <row r="156" spans="2:17" ht="20.25" customHeight="1">
      <c r="B156" s="10" t="str">
        <f t="shared" si="12"/>
        <v>چكمه ايمني نسوز776</v>
      </c>
      <c r="C156" s="10" t="str">
        <f t="shared" si="13"/>
        <v>چكمه ايمني نسوز1402/01/11776</v>
      </c>
      <c r="D156" s="10" t="str">
        <f>IFERROR(IF(تحویلی!$E$1="","",IF(NOSA!O156=تحویلی!$E$1,تحویلی!$E$1&amp;COUNTIF(NOSA!$O$1:O156,تحویلی!$E$1),"")),"")</f>
        <v/>
      </c>
      <c r="E156" s="10" t="str">
        <f t="shared" si="14"/>
        <v>14575776</v>
      </c>
      <c r="F156" s="10" t="str">
        <f>IFERROR(VLOOKUP(I156,DATABASE!$N:$O,2,FALSE),"")</f>
        <v>چكمه ايمني نسوز</v>
      </c>
      <c r="G156" s="62" t="s">
        <v>1490</v>
      </c>
      <c r="H156" s="63">
        <v>14575</v>
      </c>
      <c r="I156" s="62" t="s">
        <v>1447</v>
      </c>
      <c r="J156" s="62" t="s">
        <v>70</v>
      </c>
      <c r="K156" s="64">
        <v>1</v>
      </c>
      <c r="L156" s="62" t="s">
        <v>3</v>
      </c>
      <c r="M156" s="62" t="s">
        <v>4</v>
      </c>
      <c r="N156" s="62" t="s">
        <v>1169</v>
      </c>
      <c r="O156" s="65">
        <v>776</v>
      </c>
      <c r="P156" s="63">
        <v>1</v>
      </c>
      <c r="Q156" s="10">
        <f t="shared" si="11"/>
        <v>776</v>
      </c>
    </row>
    <row r="157" spans="2:17" ht="20.25" customHeight="1">
      <c r="B157" s="10" t="str">
        <f t="shared" si="12"/>
        <v>لباس كار ديرسوز(بلوز و شلوار) 313</v>
      </c>
      <c r="C157" s="10" t="str">
        <f t="shared" si="13"/>
        <v>لباس كار ديرسوز(بلوز و شلوار) 1402/01/11313</v>
      </c>
      <c r="D157" s="10" t="str">
        <f>IFERROR(IF(تحویلی!$E$1="","",IF(NOSA!O157=تحویلی!$E$1,تحویلی!$E$1&amp;COUNTIF(NOSA!$O$1:O157,تحویلی!$E$1),"")),"")</f>
        <v/>
      </c>
      <c r="E157" s="10" t="str">
        <f t="shared" si="14"/>
        <v>14575313</v>
      </c>
      <c r="F157" s="10" t="str">
        <f>IFERROR(VLOOKUP(I157,DATABASE!$N:$O,2,FALSE),"")</f>
        <v xml:space="preserve">لباس كار ديرسوز(بلوز و شلوار) </v>
      </c>
      <c r="G157" s="62" t="s">
        <v>1490</v>
      </c>
      <c r="H157" s="63">
        <v>14575</v>
      </c>
      <c r="I157" s="62" t="s">
        <v>1491</v>
      </c>
      <c r="J157" s="62" t="s">
        <v>1492</v>
      </c>
      <c r="K157" s="64">
        <v>1</v>
      </c>
      <c r="L157" s="62" t="s">
        <v>28</v>
      </c>
      <c r="M157" s="62" t="s">
        <v>9</v>
      </c>
      <c r="N157" s="62" t="s">
        <v>125</v>
      </c>
      <c r="O157" s="65">
        <v>313</v>
      </c>
      <c r="P157" s="63">
        <v>1</v>
      </c>
      <c r="Q157" s="10">
        <f t="shared" si="11"/>
        <v>313</v>
      </c>
    </row>
    <row r="158" spans="2:17" ht="20.25" customHeight="1">
      <c r="B158" s="10" t="str">
        <f t="shared" si="12"/>
        <v>دستكش ضد برش سبك751</v>
      </c>
      <c r="C158" s="10" t="str">
        <f t="shared" si="13"/>
        <v>دستكش ضد برش سبك1402/01/11751</v>
      </c>
      <c r="D158" s="10" t="str">
        <f>IFERROR(IF(تحویلی!$E$1="","",IF(NOSA!O158=تحویلی!$E$1,تحویلی!$E$1&amp;COUNTIF(NOSA!$O$1:O158,تحویلی!$E$1),"")),"")</f>
        <v/>
      </c>
      <c r="E158" s="10" t="str">
        <f t="shared" si="14"/>
        <v>14579751</v>
      </c>
      <c r="F158" s="10" t="str">
        <f>IFERROR(VLOOKUP(I158,DATABASE!$N:$O,2,FALSE),"")</f>
        <v>دستكش ضد برش سبك</v>
      </c>
      <c r="G158" s="62" t="s">
        <v>1490</v>
      </c>
      <c r="H158" s="63">
        <v>14579</v>
      </c>
      <c r="I158" s="62" t="s">
        <v>1442</v>
      </c>
      <c r="J158" s="62" t="s">
        <v>22</v>
      </c>
      <c r="K158" s="64">
        <v>1</v>
      </c>
      <c r="L158" s="62" t="s">
        <v>3</v>
      </c>
      <c r="M158" s="62" t="s">
        <v>9</v>
      </c>
      <c r="N158" s="62" t="s">
        <v>901</v>
      </c>
      <c r="O158" s="65">
        <v>751</v>
      </c>
      <c r="P158" s="63">
        <v>1</v>
      </c>
      <c r="Q158" s="10">
        <f t="shared" si="11"/>
        <v>751</v>
      </c>
    </row>
    <row r="159" spans="2:17" ht="20.25" customHeight="1">
      <c r="B159" s="10" t="str">
        <f t="shared" si="12"/>
        <v>لباس كار(بلوز و شلوار)779</v>
      </c>
      <c r="C159" s="10" t="str">
        <f t="shared" si="13"/>
        <v>لباس كار(بلوز و شلوار)1402/01/11779</v>
      </c>
      <c r="D159" s="10" t="str">
        <f>IFERROR(IF(تحویلی!$E$1="","",IF(NOSA!O159=تحویلی!$E$1,تحویلی!$E$1&amp;COUNTIF(NOSA!$O$1:O159,تحویلی!$E$1),"")),"")</f>
        <v/>
      </c>
      <c r="E159" s="10" t="str">
        <f t="shared" si="14"/>
        <v>14579779</v>
      </c>
      <c r="F159" s="10" t="str">
        <f>IFERROR(VLOOKUP(I159,DATABASE!$N:$O,2,FALSE),"")</f>
        <v>لباس كار(بلوز و شلوار)</v>
      </c>
      <c r="G159" s="62" t="s">
        <v>1490</v>
      </c>
      <c r="H159" s="63">
        <v>14579</v>
      </c>
      <c r="I159" s="62" t="s">
        <v>1493</v>
      </c>
      <c r="J159" s="62" t="s">
        <v>1494</v>
      </c>
      <c r="K159" s="64">
        <v>1</v>
      </c>
      <c r="L159" s="62" t="s">
        <v>28</v>
      </c>
      <c r="M159" s="62" t="s">
        <v>40</v>
      </c>
      <c r="N159" s="62" t="s">
        <v>1211</v>
      </c>
      <c r="O159" s="65">
        <v>779</v>
      </c>
      <c r="P159" s="63">
        <v>0</v>
      </c>
      <c r="Q159" s="10">
        <f t="shared" si="11"/>
        <v>779</v>
      </c>
    </row>
    <row r="160" spans="2:17" ht="20.25" customHeight="1">
      <c r="B160" s="10" t="str">
        <f t="shared" si="12"/>
        <v>پابند نسوز چرمي768</v>
      </c>
      <c r="C160" s="10" t="str">
        <f t="shared" si="13"/>
        <v>پابند نسوز چرمي1402/01/11768</v>
      </c>
      <c r="D160" s="10" t="str">
        <f>IFERROR(IF(تحویلی!$E$1="","",IF(NOSA!O160=تحویلی!$E$1,تحویلی!$E$1&amp;COUNTIF(NOSA!$O$1:O160,تحویلی!$E$1),"")),"")</f>
        <v/>
      </c>
      <c r="E160" s="10" t="str">
        <f t="shared" si="14"/>
        <v>14581768</v>
      </c>
      <c r="F160" s="10" t="str">
        <f>IFERROR(VLOOKUP(I160,DATABASE!$N:$O,2,FALSE),"")</f>
        <v>پابند نسوز چرمي</v>
      </c>
      <c r="G160" s="62" t="s">
        <v>1490</v>
      </c>
      <c r="H160" s="63">
        <v>14581</v>
      </c>
      <c r="I160" s="62" t="s">
        <v>1460</v>
      </c>
      <c r="J160" s="62" t="s">
        <v>18</v>
      </c>
      <c r="K160" s="64">
        <v>1</v>
      </c>
      <c r="L160" s="62" t="s">
        <v>3</v>
      </c>
      <c r="M160" s="62" t="s">
        <v>25</v>
      </c>
      <c r="N160" s="62" t="s">
        <v>1099</v>
      </c>
      <c r="O160" s="65">
        <v>768</v>
      </c>
      <c r="P160" s="63">
        <v>1</v>
      </c>
      <c r="Q160" s="10">
        <f t="shared" si="11"/>
        <v>768</v>
      </c>
    </row>
    <row r="161" spans="2:17" ht="20.25" customHeight="1">
      <c r="B161" s="10" t="str">
        <f t="shared" si="12"/>
        <v>لباس كار ديرسوز(بلوز و شلوار) 641</v>
      </c>
      <c r="C161" s="10" t="str">
        <f t="shared" si="13"/>
        <v>لباس كار ديرسوز(بلوز و شلوار) 1402/01/11641</v>
      </c>
      <c r="D161" s="10" t="str">
        <f>IFERROR(IF(تحویلی!$E$1="","",IF(NOSA!O161=تحویلی!$E$1,تحویلی!$E$1&amp;COUNTIF(NOSA!$O$1:O161,تحویلی!$E$1),"")),"")</f>
        <v/>
      </c>
      <c r="E161" s="10" t="str">
        <f t="shared" si="14"/>
        <v>14582641</v>
      </c>
      <c r="F161" s="10" t="str">
        <f>IFERROR(VLOOKUP(I161,DATABASE!$N:$O,2,FALSE),"")</f>
        <v xml:space="preserve">لباس كار ديرسوز(بلوز و شلوار) </v>
      </c>
      <c r="G161" s="62" t="s">
        <v>1490</v>
      </c>
      <c r="H161" s="63">
        <v>14582</v>
      </c>
      <c r="I161" s="62" t="s">
        <v>1450</v>
      </c>
      <c r="J161" s="62" t="s">
        <v>933</v>
      </c>
      <c r="K161" s="64">
        <v>1</v>
      </c>
      <c r="L161" s="62" t="s">
        <v>28</v>
      </c>
      <c r="M161" s="62" t="s">
        <v>47</v>
      </c>
      <c r="N161" s="62" t="s">
        <v>154</v>
      </c>
      <c r="O161" s="65">
        <v>641</v>
      </c>
      <c r="P161" s="63">
        <v>1</v>
      </c>
      <c r="Q161" s="10">
        <f t="shared" si="11"/>
        <v>641</v>
      </c>
    </row>
    <row r="162" spans="2:17" ht="20.25" customHeight="1">
      <c r="B162" s="10" t="str">
        <f t="shared" si="12"/>
        <v>دستكش ساق بلند نسوز653</v>
      </c>
      <c r="C162" s="10" t="str">
        <f t="shared" si="13"/>
        <v>دستكش ساق بلند نسوز1402/01/11653</v>
      </c>
      <c r="D162" s="10" t="str">
        <f>IFERROR(IF(تحویلی!$E$1="","",IF(NOSA!O162=تحویلی!$E$1,تحویلی!$E$1&amp;COUNTIF(NOSA!$O$1:O162,تحویلی!$E$1),"")),"")</f>
        <v/>
      </c>
      <c r="E162" s="10" t="str">
        <f t="shared" si="14"/>
        <v>14584653</v>
      </c>
      <c r="F162" s="10" t="str">
        <f>IFERROR(VLOOKUP(I162,DATABASE!$N:$O,2,FALSE),"")</f>
        <v>دستكش ساق بلند نسوز</v>
      </c>
      <c r="G162" s="62" t="s">
        <v>1490</v>
      </c>
      <c r="H162" s="63">
        <v>14584</v>
      </c>
      <c r="I162" s="62" t="s">
        <v>1461</v>
      </c>
      <c r="J162" s="62" t="s">
        <v>34</v>
      </c>
      <c r="K162" s="64">
        <v>1</v>
      </c>
      <c r="L162" s="62" t="s">
        <v>3</v>
      </c>
      <c r="M162" s="62" t="s">
        <v>19</v>
      </c>
      <c r="N162" s="62" t="s">
        <v>106</v>
      </c>
      <c r="O162" s="65">
        <v>653</v>
      </c>
      <c r="P162" s="63">
        <v>0</v>
      </c>
      <c r="Q162" s="10">
        <f t="shared" si="11"/>
        <v>653</v>
      </c>
    </row>
    <row r="163" spans="2:17" ht="20.25" customHeight="1">
      <c r="B163" s="10" t="str">
        <f t="shared" si="12"/>
        <v>پيشبند نسوز چرمي653</v>
      </c>
      <c r="C163" s="10" t="str">
        <f t="shared" si="13"/>
        <v>پيشبند نسوز چرمي1402/01/11653</v>
      </c>
      <c r="D163" s="10" t="str">
        <f>IFERROR(IF(تحویلی!$E$1="","",IF(NOSA!O163=تحویلی!$E$1,تحویلی!$E$1&amp;COUNTIF(NOSA!$O$1:O163,تحویلی!$E$1),"")),"")</f>
        <v/>
      </c>
      <c r="E163" s="10" t="str">
        <f t="shared" si="14"/>
        <v>14584653</v>
      </c>
      <c r="F163" s="10" t="str">
        <f>IFERROR(VLOOKUP(I163,DATABASE!$N:$O,2,FALSE),"")</f>
        <v>پيشبند نسوز چرمي</v>
      </c>
      <c r="G163" s="62" t="s">
        <v>1490</v>
      </c>
      <c r="H163" s="63">
        <v>14584</v>
      </c>
      <c r="I163" s="62" t="s">
        <v>1459</v>
      </c>
      <c r="J163" s="62" t="s">
        <v>15</v>
      </c>
      <c r="K163" s="64">
        <v>1</v>
      </c>
      <c r="L163" s="62" t="s">
        <v>8</v>
      </c>
      <c r="M163" s="62" t="s">
        <v>19</v>
      </c>
      <c r="N163" s="62" t="s">
        <v>106</v>
      </c>
      <c r="O163" s="65">
        <v>653</v>
      </c>
      <c r="P163" s="63">
        <v>0</v>
      </c>
      <c r="Q163" s="10">
        <f t="shared" si="11"/>
        <v>653</v>
      </c>
    </row>
    <row r="164" spans="2:17" ht="20.25" customHeight="1">
      <c r="B164" s="10" t="str">
        <f t="shared" si="12"/>
        <v>دستكش ضد برش سبك427</v>
      </c>
      <c r="C164" s="10" t="str">
        <f t="shared" si="13"/>
        <v>دستكش ضد برش سبك1402/01/12427</v>
      </c>
      <c r="D164" s="10" t="str">
        <f>IFERROR(IF(تحویلی!$E$1="","",IF(NOSA!O164=تحویلی!$E$1,تحویلی!$E$1&amp;COUNTIF(NOSA!$O$1:O164,تحویلی!$E$1),"")),"")</f>
        <v/>
      </c>
      <c r="E164" s="10" t="str">
        <f t="shared" si="14"/>
        <v>14590427</v>
      </c>
      <c r="F164" s="10" t="str">
        <f>IFERROR(VLOOKUP(I164,DATABASE!$N:$O,2,FALSE),"")</f>
        <v>دستكش ضد برش سبك</v>
      </c>
      <c r="G164" s="62" t="s">
        <v>1495</v>
      </c>
      <c r="H164" s="63">
        <v>14590</v>
      </c>
      <c r="I164" s="62" t="s">
        <v>1442</v>
      </c>
      <c r="J164" s="62" t="s">
        <v>22</v>
      </c>
      <c r="K164" s="64">
        <v>1</v>
      </c>
      <c r="L164" s="62" t="s">
        <v>3</v>
      </c>
      <c r="M164" s="62" t="s">
        <v>4</v>
      </c>
      <c r="N164" s="62" t="s">
        <v>23</v>
      </c>
      <c r="O164" s="65">
        <v>427</v>
      </c>
      <c r="P164" s="63">
        <v>1</v>
      </c>
      <c r="Q164" s="10">
        <f t="shared" si="11"/>
        <v>427</v>
      </c>
    </row>
    <row r="165" spans="2:17" ht="20.25" customHeight="1">
      <c r="B165" s="10" t="str">
        <f t="shared" si="12"/>
        <v>دستكش ضد برش سبك55</v>
      </c>
      <c r="C165" s="10" t="str">
        <f t="shared" si="13"/>
        <v>دستكش ضد برش سبك1402/01/1255</v>
      </c>
      <c r="D165" s="10" t="str">
        <f>IFERROR(IF(تحویلی!$E$1="","",IF(NOSA!O165=تحویلی!$E$1,تحویلی!$E$1&amp;COUNTIF(NOSA!$O$1:O165,تحویلی!$E$1),"")),"")</f>
        <v/>
      </c>
      <c r="E165" s="10" t="str">
        <f t="shared" si="14"/>
        <v>1459855</v>
      </c>
      <c r="F165" s="10" t="str">
        <f>IFERROR(VLOOKUP(I165,DATABASE!$N:$O,2,FALSE),"")</f>
        <v>دستكش ضد برش سبك</v>
      </c>
      <c r="G165" s="3" t="s">
        <v>1495</v>
      </c>
      <c r="H165" s="4">
        <v>14598</v>
      </c>
      <c r="I165" s="3" t="s">
        <v>1442</v>
      </c>
      <c r="J165" s="3" t="s">
        <v>22</v>
      </c>
      <c r="K165" s="5">
        <v>1</v>
      </c>
      <c r="L165" s="3" t="s">
        <v>3</v>
      </c>
      <c r="M165" s="3" t="s">
        <v>19</v>
      </c>
      <c r="N165" s="3" t="s">
        <v>116</v>
      </c>
      <c r="O165" s="1">
        <v>55</v>
      </c>
      <c r="P165" s="4">
        <v>1</v>
      </c>
      <c r="Q165" s="10">
        <f t="shared" ref="Q165:Q228" si="15">VALUE(O165)</f>
        <v>55</v>
      </c>
    </row>
    <row r="166" spans="2:17" ht="20.25" customHeight="1">
      <c r="B166" s="10" t="str">
        <f t="shared" si="12"/>
        <v>پابند نسوز چرمي697</v>
      </c>
      <c r="C166" s="10" t="str">
        <f t="shared" si="13"/>
        <v>پابند نسوز چرمي1402/01/12697</v>
      </c>
      <c r="D166" s="10" t="str">
        <f>IFERROR(IF(تحویلی!$E$1="","",IF(NOSA!O166=تحویلی!$E$1,تحویلی!$E$1&amp;COUNTIF(NOSA!$O$1:O166,تحویلی!$E$1),"")),"")</f>
        <v/>
      </c>
      <c r="E166" s="10" t="str">
        <f t="shared" si="14"/>
        <v>14603697</v>
      </c>
      <c r="F166" s="10" t="str">
        <f>IFERROR(VLOOKUP(I166,DATABASE!$N:$O,2,FALSE),"")</f>
        <v>پابند نسوز چرمي</v>
      </c>
      <c r="G166" s="3" t="s">
        <v>1495</v>
      </c>
      <c r="H166" s="4">
        <v>14603</v>
      </c>
      <c r="I166" s="3" t="s">
        <v>1460</v>
      </c>
      <c r="J166" s="3" t="s">
        <v>18</v>
      </c>
      <c r="K166" s="5">
        <v>1</v>
      </c>
      <c r="L166" s="3" t="s">
        <v>3</v>
      </c>
      <c r="M166" s="3" t="s">
        <v>25</v>
      </c>
      <c r="N166" s="3" t="s">
        <v>145</v>
      </c>
      <c r="O166" s="1">
        <v>697</v>
      </c>
      <c r="P166" s="4"/>
      <c r="Q166" s="10">
        <f t="shared" si="15"/>
        <v>697</v>
      </c>
    </row>
    <row r="167" spans="2:17" ht="20.25" customHeight="1">
      <c r="B167" s="10" t="str">
        <f t="shared" si="12"/>
        <v>چكمه ايمني نسوز697</v>
      </c>
      <c r="C167" s="10" t="str">
        <f t="shared" si="13"/>
        <v>چكمه ايمني نسوز1402/01/12697</v>
      </c>
      <c r="D167" s="10" t="str">
        <f>IFERROR(IF(تحویلی!$E$1="","",IF(NOSA!O167=تحویلی!$E$1,تحویلی!$E$1&amp;COUNTIF(NOSA!$O$1:O167,تحویلی!$E$1),"")),"")</f>
        <v/>
      </c>
      <c r="E167" s="10" t="str">
        <f t="shared" si="14"/>
        <v>14603697</v>
      </c>
      <c r="F167" s="10" t="str">
        <f>IFERROR(VLOOKUP(I167,DATABASE!$N:$O,2,FALSE),"")</f>
        <v>چكمه ايمني نسوز</v>
      </c>
      <c r="G167" s="3" t="s">
        <v>1495</v>
      </c>
      <c r="H167" s="4">
        <v>14603</v>
      </c>
      <c r="I167" s="3" t="s">
        <v>1749</v>
      </c>
      <c r="J167" s="3" t="s">
        <v>1750</v>
      </c>
      <c r="K167" s="5">
        <v>1</v>
      </c>
      <c r="L167" s="3" t="s">
        <v>3</v>
      </c>
      <c r="M167" s="3" t="s">
        <v>25</v>
      </c>
      <c r="N167" s="3" t="s">
        <v>145</v>
      </c>
      <c r="O167" s="1">
        <v>697</v>
      </c>
      <c r="P167" s="4">
        <v>1</v>
      </c>
      <c r="Q167" s="10">
        <f t="shared" si="15"/>
        <v>697</v>
      </c>
    </row>
    <row r="168" spans="2:17" ht="20.25" customHeight="1">
      <c r="B168" s="10" t="str">
        <f t="shared" si="12"/>
        <v>دستكش كف مواد سبك672</v>
      </c>
      <c r="C168" s="10" t="str">
        <f t="shared" si="13"/>
        <v>دستكش كف مواد سبك1402/01/12672</v>
      </c>
      <c r="D168" s="10" t="str">
        <f>IFERROR(IF(تحویلی!$E$1="","",IF(NOSA!O168=تحویلی!$E$1,تحویلی!$E$1&amp;COUNTIF(NOSA!$O$1:O168,تحویلی!$E$1),"")),"")</f>
        <v/>
      </c>
      <c r="E168" s="10" t="str">
        <f t="shared" si="14"/>
        <v>14605672</v>
      </c>
      <c r="F168" s="10" t="str">
        <f>IFERROR(VLOOKUP(I168,DATABASE!$N:$O,2,FALSE),"")</f>
        <v>دستكش كف مواد سبك</v>
      </c>
      <c r="G168" s="3" t="s">
        <v>1495</v>
      </c>
      <c r="H168" s="4">
        <v>14605</v>
      </c>
      <c r="I168" s="3" t="s">
        <v>1456</v>
      </c>
      <c r="J168" s="3" t="s">
        <v>2</v>
      </c>
      <c r="K168" s="5">
        <v>1</v>
      </c>
      <c r="L168" s="3" t="s">
        <v>3</v>
      </c>
      <c r="M168" s="3" t="s">
        <v>47</v>
      </c>
      <c r="N168" s="3" t="s">
        <v>214</v>
      </c>
      <c r="O168" s="1">
        <v>672</v>
      </c>
      <c r="P168" s="4">
        <v>1</v>
      </c>
      <c r="Q168" s="10">
        <f t="shared" si="15"/>
        <v>672</v>
      </c>
    </row>
    <row r="169" spans="2:17" ht="20.25" customHeight="1">
      <c r="B169" s="10" t="str">
        <f t="shared" si="12"/>
        <v>لباس كار ديرسوز(بلوز و شلوار)672</v>
      </c>
      <c r="C169" s="10" t="str">
        <f t="shared" si="13"/>
        <v>لباس كار ديرسوز(بلوز و شلوار)1402/01/12672</v>
      </c>
      <c r="D169" s="10" t="str">
        <f>IFERROR(IF(تحویلی!$E$1="","",IF(NOSA!O169=تحویلی!$E$1,تحویلی!$E$1&amp;COUNTIF(NOSA!$O$1:O169,تحویلی!$E$1),"")),"")</f>
        <v/>
      </c>
      <c r="E169" s="10" t="str">
        <f t="shared" si="14"/>
        <v>14605672</v>
      </c>
      <c r="F169" s="10" t="str">
        <f>IFERROR(VLOOKUP(I169,DATABASE!$N:$O,2,FALSE),"")</f>
        <v>لباس كار ديرسوز(بلوز و شلوار)</v>
      </c>
      <c r="G169" s="3" t="s">
        <v>1495</v>
      </c>
      <c r="H169" s="4">
        <v>14605</v>
      </c>
      <c r="I169" s="3" t="s">
        <v>1634</v>
      </c>
      <c r="J169" s="3" t="s">
        <v>1635</v>
      </c>
      <c r="K169" s="5">
        <v>1</v>
      </c>
      <c r="L169" s="3" t="s">
        <v>28</v>
      </c>
      <c r="M169" s="3" t="s">
        <v>47</v>
      </c>
      <c r="N169" s="3" t="s">
        <v>214</v>
      </c>
      <c r="O169" s="1">
        <v>672</v>
      </c>
      <c r="P169" s="4">
        <v>1</v>
      </c>
      <c r="Q169" s="10">
        <f t="shared" si="15"/>
        <v>672</v>
      </c>
    </row>
    <row r="170" spans="2:17" ht="20.25" customHeight="1">
      <c r="B170" s="10" t="str">
        <f t="shared" si="12"/>
        <v>دستكش ضد برش سبك427</v>
      </c>
      <c r="C170" s="10" t="str">
        <f t="shared" si="13"/>
        <v>دستكش ضد برش سبك1402/01/12427</v>
      </c>
      <c r="D170" s="10" t="str">
        <f>IFERROR(IF(تحویلی!$E$1="","",IF(NOSA!O170=تحویلی!$E$1,تحویلی!$E$1&amp;COUNTIF(NOSA!$O$1:O170,تحویلی!$E$1),"")),"")</f>
        <v/>
      </c>
      <c r="E170" s="10" t="str">
        <f t="shared" si="14"/>
        <v>14590427</v>
      </c>
      <c r="F170" s="10" t="str">
        <f>IFERROR(VLOOKUP(I170,DATABASE!$N:$O,2,FALSE),"")</f>
        <v>دستكش ضد برش سبك</v>
      </c>
      <c r="G170" s="3" t="s">
        <v>1495</v>
      </c>
      <c r="H170" s="4">
        <v>14590</v>
      </c>
      <c r="I170" s="3" t="s">
        <v>1442</v>
      </c>
      <c r="J170" s="3" t="s">
        <v>22</v>
      </c>
      <c r="K170" s="5">
        <v>1</v>
      </c>
      <c r="L170" s="3" t="s">
        <v>3</v>
      </c>
      <c r="M170" s="3" t="s">
        <v>4</v>
      </c>
      <c r="N170" s="3" t="s">
        <v>23</v>
      </c>
      <c r="O170" s="1">
        <v>427</v>
      </c>
      <c r="P170" s="4">
        <v>1</v>
      </c>
      <c r="Q170" s="10">
        <f t="shared" si="15"/>
        <v>427</v>
      </c>
    </row>
    <row r="171" spans="2:17" ht="20.25" customHeight="1">
      <c r="B171" s="10" t="str">
        <f t="shared" si="12"/>
        <v>دستكش ضد برش سبك55</v>
      </c>
      <c r="C171" s="10" t="str">
        <f t="shared" si="13"/>
        <v>دستكش ضد برش سبك1402/01/1255</v>
      </c>
      <c r="D171" s="10" t="str">
        <f>IFERROR(IF(تحویلی!$E$1="","",IF(NOSA!O171=تحویلی!$E$1,تحویلی!$E$1&amp;COUNTIF(NOSA!$O$1:O171,تحویلی!$E$1),"")),"")</f>
        <v/>
      </c>
      <c r="E171" s="10" t="str">
        <f t="shared" si="14"/>
        <v>1459855</v>
      </c>
      <c r="F171" s="10" t="str">
        <f>IFERROR(VLOOKUP(I171,DATABASE!$N:$O,2,FALSE),"")</f>
        <v>دستكش ضد برش سبك</v>
      </c>
      <c r="G171" s="3" t="s">
        <v>1495</v>
      </c>
      <c r="H171" s="4">
        <v>14598</v>
      </c>
      <c r="I171" s="3" t="s">
        <v>1442</v>
      </c>
      <c r="J171" s="3" t="s">
        <v>22</v>
      </c>
      <c r="K171" s="5">
        <v>1</v>
      </c>
      <c r="L171" s="3" t="s">
        <v>3</v>
      </c>
      <c r="M171" s="3" t="s">
        <v>19</v>
      </c>
      <c r="N171" s="3" t="s">
        <v>116</v>
      </c>
      <c r="O171" s="1">
        <v>55</v>
      </c>
      <c r="P171" s="4">
        <v>1</v>
      </c>
      <c r="Q171" s="10">
        <f t="shared" si="15"/>
        <v>55</v>
      </c>
    </row>
    <row r="172" spans="2:17" ht="20.25" customHeight="1">
      <c r="B172" s="10" t="str">
        <f t="shared" si="12"/>
        <v>پابند نسوز چرمي697</v>
      </c>
      <c r="C172" s="10" t="str">
        <f t="shared" si="13"/>
        <v>پابند نسوز چرمي1402/01/12697</v>
      </c>
      <c r="D172" s="10" t="str">
        <f>IFERROR(IF(تحویلی!$E$1="","",IF(NOSA!O172=تحویلی!$E$1,تحویلی!$E$1&amp;COUNTIF(NOSA!$O$1:O172,تحویلی!$E$1),"")),"")</f>
        <v/>
      </c>
      <c r="E172" s="10" t="str">
        <f t="shared" si="14"/>
        <v>14603697</v>
      </c>
      <c r="F172" s="10" t="str">
        <f>IFERROR(VLOOKUP(I172,DATABASE!$N:$O,2,FALSE),"")</f>
        <v>پابند نسوز چرمي</v>
      </c>
      <c r="G172" s="3" t="s">
        <v>1495</v>
      </c>
      <c r="H172" s="4">
        <v>14603</v>
      </c>
      <c r="I172" s="3" t="s">
        <v>1460</v>
      </c>
      <c r="J172" s="3" t="s">
        <v>18</v>
      </c>
      <c r="K172" s="5">
        <v>1</v>
      </c>
      <c r="L172" s="3" t="s">
        <v>3</v>
      </c>
      <c r="M172" s="3" t="s">
        <v>25</v>
      </c>
      <c r="N172" s="3" t="s">
        <v>145</v>
      </c>
      <c r="O172" s="1">
        <v>697</v>
      </c>
      <c r="P172" s="4">
        <v>0</v>
      </c>
      <c r="Q172" s="10">
        <f t="shared" si="15"/>
        <v>697</v>
      </c>
    </row>
    <row r="173" spans="2:17" ht="20.25" customHeight="1">
      <c r="B173" s="10" t="str">
        <f t="shared" si="12"/>
        <v>چكمه ايمني نسوز697</v>
      </c>
      <c r="C173" s="10" t="str">
        <f t="shared" si="13"/>
        <v>چكمه ايمني نسوز1402/01/12697</v>
      </c>
      <c r="D173" s="10" t="str">
        <f>IFERROR(IF(تحویلی!$E$1="","",IF(NOSA!O173=تحویلی!$E$1,تحویلی!$E$1&amp;COUNTIF(NOSA!$O$1:O173,تحویلی!$E$1),"")),"")</f>
        <v/>
      </c>
      <c r="E173" s="10" t="str">
        <f t="shared" si="14"/>
        <v>14603697</v>
      </c>
      <c r="F173" s="10" t="str">
        <f>IFERROR(VLOOKUP(I173,DATABASE!$N:$O,2,FALSE),"")</f>
        <v>چكمه ايمني نسوز</v>
      </c>
      <c r="G173" s="3" t="s">
        <v>1495</v>
      </c>
      <c r="H173" s="4">
        <v>14603</v>
      </c>
      <c r="I173" s="3" t="s">
        <v>1447</v>
      </c>
      <c r="J173" s="3" t="s">
        <v>70</v>
      </c>
      <c r="K173" s="5">
        <v>1</v>
      </c>
      <c r="L173" s="3" t="s">
        <v>3</v>
      </c>
      <c r="M173" s="3" t="s">
        <v>25</v>
      </c>
      <c r="N173" s="3" t="s">
        <v>145</v>
      </c>
      <c r="O173" s="1">
        <v>697</v>
      </c>
      <c r="P173" s="4">
        <v>1</v>
      </c>
      <c r="Q173" s="10">
        <f t="shared" si="15"/>
        <v>697</v>
      </c>
    </row>
    <row r="174" spans="2:17" ht="20.25" customHeight="1">
      <c r="B174" s="10" t="str">
        <f t="shared" si="12"/>
        <v>دستكش كف مواد سبك672</v>
      </c>
      <c r="C174" s="10" t="str">
        <f t="shared" si="13"/>
        <v>دستكش كف مواد سبك1402/01/12672</v>
      </c>
      <c r="D174" s="10" t="str">
        <f>IFERROR(IF(تحویلی!$E$1="","",IF(NOSA!O174=تحویلی!$E$1,تحویلی!$E$1&amp;COUNTIF(NOSA!$O$1:O174,تحویلی!$E$1),"")),"")</f>
        <v/>
      </c>
      <c r="E174" s="10" t="str">
        <f t="shared" si="14"/>
        <v>14605672</v>
      </c>
      <c r="F174" s="10" t="str">
        <f>IFERROR(VLOOKUP(I174,DATABASE!$N:$O,2,FALSE),"")</f>
        <v>دستكش كف مواد سبك</v>
      </c>
      <c r="G174" s="3" t="s">
        <v>1495</v>
      </c>
      <c r="H174" s="4">
        <v>14605</v>
      </c>
      <c r="I174" s="3" t="s">
        <v>1456</v>
      </c>
      <c r="J174" s="3" t="s">
        <v>2</v>
      </c>
      <c r="K174" s="5">
        <v>1</v>
      </c>
      <c r="L174" s="3" t="s">
        <v>3</v>
      </c>
      <c r="M174" s="3" t="s">
        <v>47</v>
      </c>
      <c r="N174" s="3" t="s">
        <v>214</v>
      </c>
      <c r="O174" s="1">
        <v>672</v>
      </c>
      <c r="P174" s="4">
        <v>1</v>
      </c>
      <c r="Q174" s="10">
        <f t="shared" si="15"/>
        <v>672</v>
      </c>
    </row>
    <row r="175" spans="2:17" ht="20.25" customHeight="1">
      <c r="B175" s="10" t="str">
        <f t="shared" si="12"/>
        <v>لباس كار ديرسوز(بلوز و شلوار) 672</v>
      </c>
      <c r="C175" s="10" t="str">
        <f t="shared" si="13"/>
        <v>لباس كار ديرسوز(بلوز و شلوار) 1402/01/12672</v>
      </c>
      <c r="D175" s="10" t="str">
        <f>IFERROR(IF(تحویلی!$E$1="","",IF(NOSA!O175=تحویلی!$E$1,تحویلی!$E$1&amp;COUNTIF(NOSA!$O$1:O175,تحویلی!$E$1),"")),"")</f>
        <v/>
      </c>
      <c r="E175" s="10" t="str">
        <f t="shared" si="14"/>
        <v>14605672</v>
      </c>
      <c r="F175" s="10" t="str">
        <f>IFERROR(VLOOKUP(I175,DATABASE!$N:$O,2,FALSE),"")</f>
        <v xml:space="preserve">لباس كار ديرسوز(بلوز و شلوار) </v>
      </c>
      <c r="G175" s="3" t="s">
        <v>1495</v>
      </c>
      <c r="H175" s="4">
        <v>14605</v>
      </c>
      <c r="I175" s="3" t="s">
        <v>1491</v>
      </c>
      <c r="J175" s="3" t="s">
        <v>1492</v>
      </c>
      <c r="K175" s="5">
        <v>1</v>
      </c>
      <c r="L175" s="3" t="s">
        <v>28</v>
      </c>
      <c r="M175" s="3" t="s">
        <v>47</v>
      </c>
      <c r="N175" s="3" t="s">
        <v>214</v>
      </c>
      <c r="O175" s="1">
        <v>672</v>
      </c>
      <c r="P175" s="4">
        <v>1</v>
      </c>
      <c r="Q175" s="10">
        <f t="shared" si="15"/>
        <v>672</v>
      </c>
    </row>
    <row r="176" spans="2:17" ht="20.25" customHeight="1">
      <c r="B176" s="10" t="str">
        <f t="shared" si="12"/>
        <v>لباس كار ديرسوز(بلوز و شلوار)694</v>
      </c>
      <c r="C176" s="10" t="str">
        <f t="shared" si="13"/>
        <v>لباس كار ديرسوز(بلوز و شلوار)1402/01/13694</v>
      </c>
      <c r="D176" s="10" t="str">
        <f>IFERROR(IF(تحویلی!$E$1="","",IF(NOSA!O176=تحویلی!$E$1,تحویلی!$E$1&amp;COUNTIF(NOSA!$O$1:O176,تحویلی!$E$1),"")),"")</f>
        <v/>
      </c>
      <c r="E176" s="10" t="str">
        <f t="shared" si="14"/>
        <v>14611694</v>
      </c>
      <c r="F176" s="10" t="str">
        <f>IFERROR(VLOOKUP(I176,DATABASE!$N:$O,2,FALSE),"")</f>
        <v>لباس كار ديرسوز(بلوز و شلوار)</v>
      </c>
      <c r="G176" s="3" t="s">
        <v>1496</v>
      </c>
      <c r="H176" s="4">
        <v>14611</v>
      </c>
      <c r="I176" s="3" t="s">
        <v>1634</v>
      </c>
      <c r="J176" s="3" t="s">
        <v>1635</v>
      </c>
      <c r="K176" s="5">
        <v>1</v>
      </c>
      <c r="L176" s="3" t="s">
        <v>28</v>
      </c>
      <c r="M176" s="3" t="s">
        <v>47</v>
      </c>
      <c r="N176" s="3" t="s">
        <v>128</v>
      </c>
      <c r="O176" s="1">
        <v>694</v>
      </c>
      <c r="P176" s="4">
        <v>1</v>
      </c>
      <c r="Q176" s="10">
        <f t="shared" si="15"/>
        <v>694</v>
      </c>
    </row>
    <row r="177" spans="2:17" ht="20.25" customHeight="1">
      <c r="B177" s="10" t="str">
        <f t="shared" si="12"/>
        <v>دستكش ضد برش سبك313</v>
      </c>
      <c r="C177" s="10" t="str">
        <f t="shared" si="13"/>
        <v>دستكش ضد برش سبك1402/01/13313</v>
      </c>
      <c r="D177" s="10" t="str">
        <f>IFERROR(IF(تحویلی!$E$1="","",IF(NOSA!O177=تحویلی!$E$1,تحویلی!$E$1&amp;COUNTIF(NOSA!$O$1:O177,تحویلی!$E$1),"")),"")</f>
        <v/>
      </c>
      <c r="E177" s="10" t="str">
        <f t="shared" si="14"/>
        <v>14615313</v>
      </c>
      <c r="F177" s="10" t="str">
        <f>IFERROR(VLOOKUP(I177,DATABASE!$N:$O,2,FALSE),"")</f>
        <v>دستكش ضد برش سبك</v>
      </c>
      <c r="G177" s="3" t="s">
        <v>1496</v>
      </c>
      <c r="H177" s="4">
        <v>14615</v>
      </c>
      <c r="I177" s="3" t="s">
        <v>1442</v>
      </c>
      <c r="J177" s="3" t="s">
        <v>22</v>
      </c>
      <c r="K177" s="5">
        <v>1</v>
      </c>
      <c r="L177" s="3" t="s">
        <v>3</v>
      </c>
      <c r="M177" s="3" t="s">
        <v>9</v>
      </c>
      <c r="N177" s="3" t="s">
        <v>125</v>
      </c>
      <c r="O177" s="1">
        <v>313</v>
      </c>
      <c r="P177" s="4"/>
      <c r="Q177" s="10">
        <f t="shared" si="15"/>
        <v>313</v>
      </c>
    </row>
    <row r="178" spans="2:17" ht="20.25" customHeight="1">
      <c r="B178" s="10" t="str">
        <f t="shared" si="12"/>
        <v>كفش ايمني694</v>
      </c>
      <c r="C178" s="10" t="str">
        <f t="shared" si="13"/>
        <v>كفش ايمني1402/01/13694</v>
      </c>
      <c r="D178" s="10" t="str">
        <f>IFERROR(IF(تحویلی!$E$1="","",IF(NOSA!O178=تحویلی!$E$1,تحویلی!$E$1&amp;COUNTIF(NOSA!$O$1:O178,تحویلی!$E$1),"")),"")</f>
        <v/>
      </c>
      <c r="E178" s="10" t="str">
        <f t="shared" si="14"/>
        <v>14620694</v>
      </c>
      <c r="F178" s="10" t="str">
        <f>IFERROR(VLOOKUP(I178,DATABASE!$N:$O,2,FALSE),"")</f>
        <v>كفش ايمني</v>
      </c>
      <c r="G178" s="3" t="s">
        <v>1496</v>
      </c>
      <c r="H178" s="4">
        <v>14620</v>
      </c>
      <c r="I178" s="3" t="s">
        <v>1720</v>
      </c>
      <c r="J178" s="3" t="s">
        <v>1721</v>
      </c>
      <c r="K178" s="5">
        <v>1</v>
      </c>
      <c r="L178" s="3" t="s">
        <v>3</v>
      </c>
      <c r="M178" s="3" t="s">
        <v>47</v>
      </c>
      <c r="N178" s="3" t="s">
        <v>128</v>
      </c>
      <c r="O178" s="1">
        <v>694</v>
      </c>
      <c r="P178" s="4">
        <v>1</v>
      </c>
      <c r="Q178" s="10">
        <f t="shared" si="15"/>
        <v>694</v>
      </c>
    </row>
    <row r="179" spans="2:17" ht="20.25" customHeight="1">
      <c r="B179" s="10" t="str">
        <f t="shared" si="12"/>
        <v>كفش ايمني عايق برق349</v>
      </c>
      <c r="C179" s="10" t="str">
        <f t="shared" si="13"/>
        <v>كفش ايمني عايق برق1402/01/13349</v>
      </c>
      <c r="D179" s="10" t="str">
        <f>IFERROR(IF(تحویلی!$E$1="","",IF(NOSA!O179=تحویلی!$E$1,تحویلی!$E$1&amp;COUNTIF(NOSA!$O$1:O179,تحویلی!$E$1),"")),"")</f>
        <v/>
      </c>
      <c r="E179" s="10" t="str">
        <f t="shared" si="14"/>
        <v>14621349</v>
      </c>
      <c r="F179" s="10" t="str">
        <f>IFERROR(VLOOKUP(I179,DATABASE!$N:$O,2,FALSE),"")</f>
        <v>كفش ايمني عايق برق</v>
      </c>
      <c r="G179" s="3" t="s">
        <v>1496</v>
      </c>
      <c r="H179" s="4">
        <v>14621</v>
      </c>
      <c r="I179" s="3" t="s">
        <v>1589</v>
      </c>
      <c r="J179" s="3" t="s">
        <v>1651</v>
      </c>
      <c r="K179" s="5">
        <v>1</v>
      </c>
      <c r="L179" s="3" t="s">
        <v>3</v>
      </c>
      <c r="M179" s="3" t="s">
        <v>47</v>
      </c>
      <c r="N179" s="3" t="s">
        <v>245</v>
      </c>
      <c r="O179" s="1">
        <v>349</v>
      </c>
      <c r="P179" s="4">
        <v>1</v>
      </c>
      <c r="Q179" s="10">
        <f t="shared" si="15"/>
        <v>349</v>
      </c>
    </row>
    <row r="180" spans="2:17" ht="20.25" customHeight="1">
      <c r="B180" s="10" t="str">
        <f t="shared" si="12"/>
        <v>دستكش ضد برش سبك784</v>
      </c>
      <c r="C180" s="10" t="str">
        <f t="shared" si="13"/>
        <v>دستكش ضد برش سبك1402/01/13784</v>
      </c>
      <c r="D180" s="10" t="str">
        <f>IFERROR(IF(تحویلی!$E$1="","",IF(NOSA!O180=تحویلی!$E$1,تحویلی!$E$1&amp;COUNTIF(NOSA!$O$1:O180,تحویلی!$E$1),"")),"")</f>
        <v/>
      </c>
      <c r="E180" s="10" t="str">
        <f t="shared" si="14"/>
        <v>14623784</v>
      </c>
      <c r="F180" s="10" t="str">
        <f>IFERROR(VLOOKUP(I180,DATABASE!$N:$O,2,FALSE),"")</f>
        <v>دستكش ضد برش سبك</v>
      </c>
      <c r="G180" s="3" t="s">
        <v>1496</v>
      </c>
      <c r="H180" s="4">
        <v>14623</v>
      </c>
      <c r="I180" s="3" t="s">
        <v>1442</v>
      </c>
      <c r="J180" s="3" t="s">
        <v>22</v>
      </c>
      <c r="K180" s="5">
        <v>1</v>
      </c>
      <c r="L180" s="3" t="s">
        <v>3</v>
      </c>
      <c r="M180" s="3" t="s">
        <v>40</v>
      </c>
      <c r="N180" s="3" t="s">
        <v>1268</v>
      </c>
      <c r="O180" s="1">
        <v>784</v>
      </c>
      <c r="P180" s="4">
        <v>1</v>
      </c>
      <c r="Q180" s="10">
        <f t="shared" si="15"/>
        <v>784</v>
      </c>
    </row>
    <row r="181" spans="2:17" ht="20.25" customHeight="1">
      <c r="B181" s="10" t="str">
        <f t="shared" si="12"/>
        <v>بند كفش277</v>
      </c>
      <c r="C181" s="10" t="str">
        <f t="shared" si="13"/>
        <v>بند كفش1402/01/13277</v>
      </c>
      <c r="D181" s="10" t="str">
        <f>IFERROR(IF(تحویلی!$E$1="","",IF(NOSA!O181=تحویلی!$E$1,تحویلی!$E$1&amp;COUNTIF(NOSA!$O$1:O181,تحویلی!$E$1),"")),"")</f>
        <v/>
      </c>
      <c r="E181" s="10" t="str">
        <f t="shared" si="14"/>
        <v>14624277</v>
      </c>
      <c r="F181" s="10" t="str">
        <f>IFERROR(VLOOKUP(I181,DATABASE!$N:$O,2,FALSE),"")</f>
        <v>بند كفش</v>
      </c>
      <c r="G181" s="3" t="s">
        <v>1496</v>
      </c>
      <c r="H181" s="4">
        <v>14624</v>
      </c>
      <c r="I181" s="3" t="s">
        <v>1462</v>
      </c>
      <c r="J181" s="3" t="s">
        <v>450</v>
      </c>
      <c r="K181" s="5">
        <v>1</v>
      </c>
      <c r="L181" s="3" t="s">
        <v>3</v>
      </c>
      <c r="M181" s="3" t="s">
        <v>90</v>
      </c>
      <c r="N181" s="3" t="s">
        <v>79</v>
      </c>
      <c r="O181" s="1">
        <v>277</v>
      </c>
      <c r="P181" s="4"/>
      <c r="Q181" s="10">
        <f t="shared" si="15"/>
        <v>277</v>
      </c>
    </row>
    <row r="182" spans="2:17" ht="20.25" customHeight="1">
      <c r="B182" s="10" t="str">
        <f t="shared" si="12"/>
        <v>دستكش ضد برش سبك785</v>
      </c>
      <c r="C182" s="10" t="str">
        <f t="shared" si="13"/>
        <v>دستكش ضد برش سبك1402/01/13785</v>
      </c>
      <c r="D182" s="10" t="str">
        <f>IFERROR(IF(تحویلی!$E$1="","",IF(NOSA!O182=تحویلی!$E$1,تحویلی!$E$1&amp;COUNTIF(NOSA!$O$1:O182,تحویلی!$E$1),"")),"")</f>
        <v/>
      </c>
      <c r="E182" s="10" t="str">
        <f t="shared" si="14"/>
        <v>14626785</v>
      </c>
      <c r="F182" s="10" t="str">
        <f>IFERROR(VLOOKUP(I182,DATABASE!$N:$O,2,FALSE),"")</f>
        <v>دستكش ضد برش سبك</v>
      </c>
      <c r="G182" s="3" t="s">
        <v>1496</v>
      </c>
      <c r="H182" s="4">
        <v>14626</v>
      </c>
      <c r="I182" s="3" t="s">
        <v>1442</v>
      </c>
      <c r="J182" s="3" t="s">
        <v>22</v>
      </c>
      <c r="K182" s="5">
        <v>1</v>
      </c>
      <c r="L182" s="3" t="s">
        <v>3</v>
      </c>
      <c r="M182" s="3" t="s">
        <v>19</v>
      </c>
      <c r="N182" s="3" t="s">
        <v>1501</v>
      </c>
      <c r="O182" s="1">
        <v>785</v>
      </c>
      <c r="P182" s="4"/>
      <c r="Q182" s="10">
        <f t="shared" si="15"/>
        <v>785</v>
      </c>
    </row>
    <row r="183" spans="2:17" ht="20.25" customHeight="1">
      <c r="B183" s="10" t="str">
        <f t="shared" si="12"/>
        <v>لباس كار ديرسوز(بلوز و شلوار) 694</v>
      </c>
      <c r="C183" s="10" t="str">
        <f t="shared" si="13"/>
        <v>لباس كار ديرسوز(بلوز و شلوار) 1402/01/13694</v>
      </c>
      <c r="D183" s="10" t="str">
        <f>IFERROR(IF(تحویلی!$E$1="","",IF(NOSA!O183=تحویلی!$E$1,تحویلی!$E$1&amp;COUNTIF(NOSA!$O$1:O183,تحویلی!$E$1),"")),"")</f>
        <v/>
      </c>
      <c r="E183" s="10" t="str">
        <f t="shared" si="14"/>
        <v>14611694</v>
      </c>
      <c r="F183" s="10" t="str">
        <f>IFERROR(VLOOKUP(I183,DATABASE!$N:$O,2,FALSE),"")</f>
        <v xml:space="preserve">لباس كار ديرسوز(بلوز و شلوار) </v>
      </c>
      <c r="G183" s="3" t="s">
        <v>1496</v>
      </c>
      <c r="H183" s="4">
        <v>14611</v>
      </c>
      <c r="I183" s="3" t="s">
        <v>1491</v>
      </c>
      <c r="J183" s="3" t="s">
        <v>1492</v>
      </c>
      <c r="K183" s="5">
        <v>1</v>
      </c>
      <c r="L183" s="3" t="s">
        <v>28</v>
      </c>
      <c r="M183" s="3" t="s">
        <v>47</v>
      </c>
      <c r="N183" s="3" t="s">
        <v>128</v>
      </c>
      <c r="O183" s="1">
        <v>694</v>
      </c>
      <c r="P183" s="4">
        <v>1</v>
      </c>
      <c r="Q183" s="10">
        <f t="shared" si="15"/>
        <v>694</v>
      </c>
    </row>
    <row r="184" spans="2:17" ht="20.25" customHeight="1">
      <c r="B184" s="10" t="str">
        <f t="shared" si="12"/>
        <v>دستكش ضد برش سبك313</v>
      </c>
      <c r="C184" s="10" t="str">
        <f t="shared" si="13"/>
        <v>دستكش ضد برش سبك1402/01/13313</v>
      </c>
      <c r="D184" s="10" t="str">
        <f>IFERROR(IF(تحویلی!$E$1="","",IF(NOSA!O184=تحویلی!$E$1,تحویلی!$E$1&amp;COUNTIF(NOSA!$O$1:O184,تحویلی!$E$1),"")),"")</f>
        <v/>
      </c>
      <c r="E184" s="10" t="str">
        <f t="shared" si="14"/>
        <v>14615313</v>
      </c>
      <c r="F184" s="10" t="str">
        <f>IFERROR(VLOOKUP(I184,DATABASE!$N:$O,2,FALSE),"")</f>
        <v>دستكش ضد برش سبك</v>
      </c>
      <c r="G184" s="3" t="s">
        <v>1496</v>
      </c>
      <c r="H184" s="4">
        <v>14615</v>
      </c>
      <c r="I184" s="3" t="s">
        <v>1442</v>
      </c>
      <c r="J184" s="3" t="s">
        <v>22</v>
      </c>
      <c r="K184" s="5">
        <v>1</v>
      </c>
      <c r="L184" s="3" t="s">
        <v>3</v>
      </c>
      <c r="M184" s="3" t="s">
        <v>9</v>
      </c>
      <c r="N184" s="3" t="s">
        <v>125</v>
      </c>
      <c r="O184" s="1">
        <v>313</v>
      </c>
      <c r="P184" s="4">
        <v>0</v>
      </c>
      <c r="Q184" s="10">
        <f t="shared" si="15"/>
        <v>313</v>
      </c>
    </row>
    <row r="185" spans="2:17" ht="20.25" customHeight="1">
      <c r="B185" s="10" t="str">
        <f t="shared" si="12"/>
        <v>كفش ايمني694</v>
      </c>
      <c r="C185" s="10" t="str">
        <f t="shared" si="13"/>
        <v>كفش ايمني1402/01/13694</v>
      </c>
      <c r="D185" s="10" t="str">
        <f>IFERROR(IF(تحویلی!$E$1="","",IF(NOSA!O185=تحویلی!$E$1,تحویلی!$E$1&amp;COUNTIF(NOSA!$O$1:O185,تحویلی!$E$1),"")),"")</f>
        <v/>
      </c>
      <c r="E185" s="10" t="str">
        <f t="shared" si="14"/>
        <v>14620694</v>
      </c>
      <c r="F185" s="10" t="str">
        <f>IFERROR(VLOOKUP(I185,DATABASE!$N:$O,2,FALSE),"")</f>
        <v>كفش ايمني</v>
      </c>
      <c r="G185" s="3" t="s">
        <v>1496</v>
      </c>
      <c r="H185" s="4">
        <v>14620</v>
      </c>
      <c r="I185" s="3" t="s">
        <v>1497</v>
      </c>
      <c r="J185" s="3" t="s">
        <v>1498</v>
      </c>
      <c r="K185" s="5">
        <v>1</v>
      </c>
      <c r="L185" s="3" t="s">
        <v>3</v>
      </c>
      <c r="M185" s="3" t="s">
        <v>47</v>
      </c>
      <c r="N185" s="3" t="s">
        <v>128</v>
      </c>
      <c r="O185" s="1">
        <v>694</v>
      </c>
      <c r="P185" s="4">
        <v>1</v>
      </c>
      <c r="Q185" s="10">
        <f t="shared" si="15"/>
        <v>694</v>
      </c>
    </row>
    <row r="186" spans="2:17" ht="20.25" customHeight="1">
      <c r="B186" s="10" t="str">
        <f t="shared" si="12"/>
        <v>پوتين ايمني نسوز349</v>
      </c>
      <c r="C186" s="10" t="str">
        <f t="shared" si="13"/>
        <v>پوتين ايمني نسوز1402/01/13349</v>
      </c>
      <c r="D186" s="10" t="str">
        <f>IFERROR(IF(تحویلی!$E$1="","",IF(NOSA!O186=تحویلی!$E$1,تحویلی!$E$1&amp;COUNTIF(NOSA!$O$1:O186,تحویلی!$E$1),"")),"")</f>
        <v/>
      </c>
      <c r="E186" s="10" t="str">
        <f t="shared" si="14"/>
        <v>14621349</v>
      </c>
      <c r="F186" s="10" t="str">
        <f>IFERROR(VLOOKUP(I186,DATABASE!$N:$O,2,FALSE),"")</f>
        <v>پوتين ايمني نسوز</v>
      </c>
      <c r="G186" s="3" t="s">
        <v>1496</v>
      </c>
      <c r="H186" s="4">
        <v>14621</v>
      </c>
      <c r="I186" s="3" t="s">
        <v>1499</v>
      </c>
      <c r="J186" s="3" t="s">
        <v>1500</v>
      </c>
      <c r="K186" s="5">
        <v>1</v>
      </c>
      <c r="L186" s="3" t="s">
        <v>3</v>
      </c>
      <c r="M186" s="3" t="s">
        <v>47</v>
      </c>
      <c r="N186" s="3" t="s">
        <v>245</v>
      </c>
      <c r="O186" s="1">
        <v>349</v>
      </c>
      <c r="P186" s="4">
        <v>1</v>
      </c>
      <c r="Q186" s="10">
        <f t="shared" si="15"/>
        <v>349</v>
      </c>
    </row>
    <row r="187" spans="2:17" ht="20.25" customHeight="1">
      <c r="B187" s="10" t="str">
        <f t="shared" si="12"/>
        <v>دستكش ضد برش سبك784</v>
      </c>
      <c r="C187" s="10" t="str">
        <f t="shared" si="13"/>
        <v>دستكش ضد برش سبك1402/01/13784</v>
      </c>
      <c r="D187" s="10" t="str">
        <f>IFERROR(IF(تحویلی!$E$1="","",IF(NOSA!O187=تحویلی!$E$1,تحویلی!$E$1&amp;COUNTIF(NOSA!$O$1:O187,تحویلی!$E$1),"")),"")</f>
        <v/>
      </c>
      <c r="E187" s="10" t="str">
        <f t="shared" si="14"/>
        <v>14623784</v>
      </c>
      <c r="F187" s="10" t="str">
        <f>IFERROR(VLOOKUP(I187,DATABASE!$N:$O,2,FALSE),"")</f>
        <v>دستكش ضد برش سبك</v>
      </c>
      <c r="G187" s="3" t="s">
        <v>1496</v>
      </c>
      <c r="H187" s="4">
        <v>14623</v>
      </c>
      <c r="I187" s="3" t="s">
        <v>1442</v>
      </c>
      <c r="J187" s="3" t="s">
        <v>22</v>
      </c>
      <c r="K187" s="5">
        <v>1</v>
      </c>
      <c r="L187" s="3" t="s">
        <v>3</v>
      </c>
      <c r="M187" s="3" t="s">
        <v>40</v>
      </c>
      <c r="N187" s="3" t="s">
        <v>1268</v>
      </c>
      <c r="O187" s="1">
        <v>784</v>
      </c>
      <c r="P187" s="4">
        <v>1</v>
      </c>
      <c r="Q187" s="10">
        <f t="shared" si="15"/>
        <v>784</v>
      </c>
    </row>
    <row r="188" spans="2:17" ht="20.25" customHeight="1">
      <c r="B188" s="10" t="str">
        <f t="shared" si="12"/>
        <v>بند كفش277</v>
      </c>
      <c r="C188" s="10" t="str">
        <f t="shared" si="13"/>
        <v>بند كفش1402/01/13277</v>
      </c>
      <c r="D188" s="10" t="str">
        <f>IFERROR(IF(تحویلی!$E$1="","",IF(NOSA!O188=تحویلی!$E$1,تحویلی!$E$1&amp;COUNTIF(NOSA!$O$1:O188,تحویلی!$E$1),"")),"")</f>
        <v/>
      </c>
      <c r="E188" s="10" t="str">
        <f t="shared" si="14"/>
        <v>14624277</v>
      </c>
      <c r="F188" s="10" t="str">
        <f>IFERROR(VLOOKUP(I188,DATABASE!$N:$O,2,FALSE),"")</f>
        <v>بند كفش</v>
      </c>
      <c r="G188" s="3" t="s">
        <v>1496</v>
      </c>
      <c r="H188" s="4">
        <v>14624</v>
      </c>
      <c r="I188" s="3" t="s">
        <v>1462</v>
      </c>
      <c r="J188" s="3" t="s">
        <v>450</v>
      </c>
      <c r="K188" s="5">
        <v>1</v>
      </c>
      <c r="L188" s="3" t="s">
        <v>3</v>
      </c>
      <c r="M188" s="3" t="s">
        <v>1489</v>
      </c>
      <c r="N188" s="3" t="s">
        <v>79</v>
      </c>
      <c r="O188" s="1">
        <v>277</v>
      </c>
      <c r="P188" s="4">
        <v>0</v>
      </c>
      <c r="Q188" s="10">
        <f t="shared" si="15"/>
        <v>277</v>
      </c>
    </row>
    <row r="189" spans="2:17" ht="20.25" customHeight="1">
      <c r="B189" s="10" t="str">
        <f t="shared" si="12"/>
        <v>دستكش ضد برش سبك785</v>
      </c>
      <c r="C189" s="10" t="str">
        <f t="shared" si="13"/>
        <v>دستكش ضد برش سبك1402/01/13785</v>
      </c>
      <c r="D189" s="10" t="str">
        <f>IFERROR(IF(تحویلی!$E$1="","",IF(NOSA!O189=تحویلی!$E$1,تحویلی!$E$1&amp;COUNTIF(NOSA!$O$1:O189,تحویلی!$E$1),"")),"")</f>
        <v/>
      </c>
      <c r="E189" s="10" t="str">
        <f t="shared" si="14"/>
        <v>14626785</v>
      </c>
      <c r="F189" s="10" t="str">
        <f>IFERROR(VLOOKUP(I189,DATABASE!$N:$O,2,FALSE),"")</f>
        <v>دستكش ضد برش سبك</v>
      </c>
      <c r="G189" s="3" t="s">
        <v>1496</v>
      </c>
      <c r="H189" s="4">
        <v>14626</v>
      </c>
      <c r="I189" s="3" t="s">
        <v>1442</v>
      </c>
      <c r="J189" s="3" t="s">
        <v>22</v>
      </c>
      <c r="K189" s="5">
        <v>1</v>
      </c>
      <c r="L189" s="3" t="s">
        <v>3</v>
      </c>
      <c r="M189" s="3" t="s">
        <v>19</v>
      </c>
      <c r="N189" s="3" t="s">
        <v>1501</v>
      </c>
      <c r="O189" s="1">
        <v>785</v>
      </c>
      <c r="P189" s="4">
        <v>0</v>
      </c>
      <c r="Q189" s="10">
        <f t="shared" si="15"/>
        <v>785</v>
      </c>
    </row>
    <row r="190" spans="2:17" ht="20.25" customHeight="1">
      <c r="B190" s="10" t="str">
        <f t="shared" si="12"/>
        <v>دستكش كف مواد سبك760</v>
      </c>
      <c r="C190" s="10" t="str">
        <f t="shared" si="13"/>
        <v>دستكش كف مواد سبك1402/01/14760</v>
      </c>
      <c r="D190" s="10" t="str">
        <f>IFERROR(IF(تحویلی!$E$1="","",IF(NOSA!O190=تحویلی!$E$1,تحویلی!$E$1&amp;COUNTIF(NOSA!$O$1:O190,تحویلی!$E$1),"")),"")</f>
        <v/>
      </c>
      <c r="E190" s="10" t="str">
        <f t="shared" si="14"/>
        <v>14629760</v>
      </c>
      <c r="F190" s="10" t="str">
        <f>IFERROR(VLOOKUP(I190,DATABASE!$N:$O,2,FALSE),"")</f>
        <v>دستكش كف مواد سبك</v>
      </c>
      <c r="G190" s="3" t="s">
        <v>1502</v>
      </c>
      <c r="H190" s="4">
        <v>14629</v>
      </c>
      <c r="I190" s="3" t="s">
        <v>1456</v>
      </c>
      <c r="J190" s="3" t="s">
        <v>2</v>
      </c>
      <c r="K190" s="5">
        <v>1</v>
      </c>
      <c r="L190" s="3" t="s">
        <v>3</v>
      </c>
      <c r="M190" s="3" t="s">
        <v>202</v>
      </c>
      <c r="N190" s="3" t="s">
        <v>1003</v>
      </c>
      <c r="O190" s="1">
        <v>760</v>
      </c>
      <c r="P190" s="4">
        <v>1</v>
      </c>
      <c r="Q190" s="10">
        <f t="shared" si="15"/>
        <v>760</v>
      </c>
    </row>
    <row r="191" spans="2:17" ht="20.25" customHeight="1">
      <c r="B191" s="10" t="str">
        <f t="shared" si="12"/>
        <v>دستكش ضد برش سبك717</v>
      </c>
      <c r="C191" s="10" t="str">
        <f t="shared" si="13"/>
        <v>دستكش ضد برش سبك1402/01/14717</v>
      </c>
      <c r="D191" s="10" t="str">
        <f>IFERROR(IF(تحویلی!$E$1="","",IF(NOSA!O191=تحویلی!$E$1,تحویلی!$E$1&amp;COUNTIF(NOSA!$O$1:O191,تحویلی!$E$1),"")),"")</f>
        <v/>
      </c>
      <c r="E191" s="10" t="str">
        <f t="shared" si="14"/>
        <v>14630717</v>
      </c>
      <c r="F191" s="10" t="str">
        <f>IFERROR(VLOOKUP(I191,DATABASE!$N:$O,2,FALSE),"")</f>
        <v>دستكش ضد برش سبك</v>
      </c>
      <c r="G191" s="3" t="s">
        <v>1502</v>
      </c>
      <c r="H191" s="4">
        <v>14630</v>
      </c>
      <c r="I191" s="3" t="s">
        <v>1442</v>
      </c>
      <c r="J191" s="3" t="s">
        <v>22</v>
      </c>
      <c r="K191" s="5">
        <v>1</v>
      </c>
      <c r="L191" s="3" t="s">
        <v>3</v>
      </c>
      <c r="M191" s="3" t="s">
        <v>47</v>
      </c>
      <c r="N191" s="3" t="s">
        <v>282</v>
      </c>
      <c r="O191" s="1">
        <v>717</v>
      </c>
      <c r="P191" s="4">
        <v>1</v>
      </c>
      <c r="Q191" s="10">
        <f t="shared" si="15"/>
        <v>717</v>
      </c>
    </row>
    <row r="192" spans="2:17" ht="20.25" customHeight="1">
      <c r="B192" s="10" t="str">
        <f t="shared" si="12"/>
        <v>دستكش ساق بلند نسوز69</v>
      </c>
      <c r="C192" s="10" t="str">
        <f t="shared" si="13"/>
        <v>دستكش ساق بلند نسوز1402/01/1469</v>
      </c>
      <c r="D192" s="10" t="str">
        <f>IFERROR(IF(تحویلی!$E$1="","",IF(NOSA!O192=تحویلی!$E$1,تحویلی!$E$1&amp;COUNTIF(NOSA!$O$1:O192,تحویلی!$E$1),"")),"")</f>
        <v/>
      </c>
      <c r="E192" s="10" t="str">
        <f t="shared" si="14"/>
        <v>1463869</v>
      </c>
      <c r="F192" s="10" t="str">
        <f>IFERROR(VLOOKUP(I192,DATABASE!$N:$O,2,FALSE),"")</f>
        <v>دستكش ساق بلند نسوز</v>
      </c>
      <c r="G192" s="3" t="s">
        <v>1502</v>
      </c>
      <c r="H192" s="4">
        <v>14638</v>
      </c>
      <c r="I192" s="3" t="s">
        <v>1461</v>
      </c>
      <c r="J192" s="3" t="s">
        <v>34</v>
      </c>
      <c r="K192" s="5">
        <v>1</v>
      </c>
      <c r="L192" s="3" t="s">
        <v>3</v>
      </c>
      <c r="M192" s="3" t="s">
        <v>19</v>
      </c>
      <c r="N192" s="3" t="s">
        <v>265</v>
      </c>
      <c r="O192" s="1">
        <v>69</v>
      </c>
      <c r="P192" s="4">
        <v>1</v>
      </c>
      <c r="Q192" s="10">
        <f t="shared" si="15"/>
        <v>69</v>
      </c>
    </row>
    <row r="193" spans="2:17" ht="20.25" customHeight="1">
      <c r="B193" s="10" t="str">
        <f t="shared" si="12"/>
        <v>رابط فنري نقاب كلاه ايمني88</v>
      </c>
      <c r="C193" s="10" t="str">
        <f t="shared" si="13"/>
        <v>رابط فنري نقاب كلاه ايمني1402/01/1488</v>
      </c>
      <c r="D193" s="10" t="str">
        <f>IFERROR(IF(تحویلی!$E$1="","",IF(NOSA!O193=تحویلی!$E$1,تحویلی!$E$1&amp;COUNTIF(NOSA!$O$1:O193,تحویلی!$E$1),"")),"")</f>
        <v/>
      </c>
      <c r="E193" s="10" t="str">
        <f t="shared" si="14"/>
        <v>1463988</v>
      </c>
      <c r="F193" s="10" t="str">
        <f>IFERROR(VLOOKUP(I193,DATABASE!$N:$O,2,FALSE),"")</f>
        <v>رابط فنري نقاب كلاه ايمني</v>
      </c>
      <c r="G193" s="3" t="s">
        <v>1502</v>
      </c>
      <c r="H193" s="4">
        <v>14639</v>
      </c>
      <c r="I193" s="3" t="s">
        <v>1454</v>
      </c>
      <c r="J193" s="3" t="s">
        <v>135</v>
      </c>
      <c r="K193" s="5">
        <v>1</v>
      </c>
      <c r="L193" s="3" t="s">
        <v>8</v>
      </c>
      <c r="M193" s="3" t="s">
        <v>19</v>
      </c>
      <c r="N193" s="3" t="s">
        <v>306</v>
      </c>
      <c r="O193" s="1">
        <v>88</v>
      </c>
      <c r="P193" s="4">
        <v>1</v>
      </c>
      <c r="Q193" s="10">
        <f t="shared" si="15"/>
        <v>88</v>
      </c>
    </row>
    <row r="194" spans="2:17" ht="20.25" customHeight="1">
      <c r="B194" s="10" t="str">
        <f t="shared" si="12"/>
        <v>دستكش كف مواد سبك790</v>
      </c>
      <c r="C194" s="10" t="str">
        <f t="shared" si="13"/>
        <v>دستكش كف مواد سبك1402/01/14790</v>
      </c>
      <c r="D194" s="10" t="str">
        <f>IFERROR(IF(تحویلی!$E$1="","",IF(NOSA!O194=تحویلی!$E$1,تحویلی!$E$1&amp;COUNTIF(NOSA!$O$1:O194,تحویلی!$E$1),"")),"")</f>
        <v/>
      </c>
      <c r="E194" s="10" t="str">
        <f t="shared" si="14"/>
        <v>14639790</v>
      </c>
      <c r="F194" s="10" t="str">
        <f>IFERROR(VLOOKUP(I194,DATABASE!$N:$O,2,FALSE),"")</f>
        <v>دستكش كف مواد سبك</v>
      </c>
      <c r="G194" s="3" t="s">
        <v>1502</v>
      </c>
      <c r="H194" s="4">
        <v>14639</v>
      </c>
      <c r="I194" s="3" t="s">
        <v>1456</v>
      </c>
      <c r="J194" s="3" t="s">
        <v>2</v>
      </c>
      <c r="K194" s="5">
        <v>1</v>
      </c>
      <c r="L194" s="3" t="s">
        <v>3</v>
      </c>
      <c r="M194" s="3" t="s">
        <v>47</v>
      </c>
      <c r="N194" s="3" t="s">
        <v>1305</v>
      </c>
      <c r="O194" s="1">
        <v>790</v>
      </c>
      <c r="P194" s="4">
        <v>1</v>
      </c>
      <c r="Q194" s="10">
        <f t="shared" si="15"/>
        <v>790</v>
      </c>
    </row>
    <row r="195" spans="2:17" ht="20.25" customHeight="1">
      <c r="B195" s="10" t="str">
        <f t="shared" ref="B195:B258" si="16">F195&amp;Q195</f>
        <v>پوتين ايمني نسوز791</v>
      </c>
      <c r="C195" s="10" t="str">
        <f t="shared" ref="C195:C258" si="17">F195&amp;G195&amp;O195</f>
        <v>پوتين ايمني نسوز1402/01/14791</v>
      </c>
      <c r="D195" s="10" t="str">
        <f>IFERROR(IF(تحویلی!$E$1="","",IF(NOSA!O195=تحویلی!$E$1,تحویلی!$E$1&amp;COUNTIF(NOSA!$O$1:O195,تحویلی!$E$1),"")),"")</f>
        <v/>
      </c>
      <c r="E195" s="10" t="str">
        <f t="shared" ref="E195:E258" si="18">H195&amp;O195</f>
        <v>14647791</v>
      </c>
      <c r="F195" s="10" t="str">
        <f>IFERROR(VLOOKUP(I195,DATABASE!$N:$O,2,FALSE),"")</f>
        <v>پوتين ايمني نسوز</v>
      </c>
      <c r="G195" s="3" t="s">
        <v>1502</v>
      </c>
      <c r="H195" s="4">
        <v>14647</v>
      </c>
      <c r="I195" s="3" t="s">
        <v>1631</v>
      </c>
      <c r="J195" s="3" t="s">
        <v>1632</v>
      </c>
      <c r="K195" s="5">
        <v>1</v>
      </c>
      <c r="L195" s="3" t="s">
        <v>3</v>
      </c>
      <c r="M195" s="3" t="s">
        <v>9</v>
      </c>
      <c r="N195" s="3" t="s">
        <v>1333</v>
      </c>
      <c r="O195" s="1">
        <v>791</v>
      </c>
      <c r="P195" s="4"/>
      <c r="Q195" s="10">
        <f t="shared" si="15"/>
        <v>791</v>
      </c>
    </row>
    <row r="196" spans="2:17" ht="20.25" customHeight="1">
      <c r="B196" s="10" t="str">
        <f t="shared" si="16"/>
        <v>لباس كار نسوز(بلوز و شلوار)800</v>
      </c>
      <c r="C196" s="10" t="str">
        <f t="shared" si="17"/>
        <v>لباس كار نسوز(بلوز و شلوار)1402/01/14800</v>
      </c>
      <c r="D196" s="10" t="str">
        <f>IFERROR(IF(تحویلی!$E$1="","",IF(NOSA!O196=تحویلی!$E$1,تحویلی!$E$1&amp;COUNTIF(NOSA!$O$1:O196,تحویلی!$E$1),"")),"")</f>
        <v/>
      </c>
      <c r="E196" s="10" t="str">
        <f t="shared" si="18"/>
        <v>14664800</v>
      </c>
      <c r="F196" s="10" t="str">
        <f>IFERROR(VLOOKUP(I196,DATABASE!$N:$O,2,FALSE),"")</f>
        <v>لباس كار نسوز(بلوز و شلوار)</v>
      </c>
      <c r="G196" s="3" t="s">
        <v>1502</v>
      </c>
      <c r="H196" s="4">
        <v>14664</v>
      </c>
      <c r="I196" s="3" t="s">
        <v>1655</v>
      </c>
      <c r="J196" s="3" t="s">
        <v>1656</v>
      </c>
      <c r="K196" s="5">
        <v>1</v>
      </c>
      <c r="L196" s="3" t="s">
        <v>28</v>
      </c>
      <c r="M196" s="3" t="s">
        <v>4</v>
      </c>
      <c r="N196" s="3" t="s">
        <v>1402</v>
      </c>
      <c r="O196" s="1">
        <v>800</v>
      </c>
      <c r="P196" s="4">
        <v>1</v>
      </c>
      <c r="Q196" s="10">
        <f t="shared" si="15"/>
        <v>800</v>
      </c>
    </row>
    <row r="197" spans="2:17" ht="20.25" customHeight="1">
      <c r="B197" s="10" t="str">
        <f t="shared" si="16"/>
        <v>لباس كار نسوز(بلوز و شلوار)658</v>
      </c>
      <c r="C197" s="10" t="str">
        <f t="shared" si="17"/>
        <v>لباس كار نسوز(بلوز و شلوار)1402/01/14658</v>
      </c>
      <c r="D197" s="10" t="str">
        <f>IFERROR(IF(تحویلی!$E$1="","",IF(NOSA!O197=تحویلی!$E$1,تحویلی!$E$1&amp;COUNTIF(NOSA!$O$1:O197,تحویلی!$E$1),"")),"")</f>
        <v/>
      </c>
      <c r="E197" s="10" t="str">
        <f t="shared" si="18"/>
        <v>14666658</v>
      </c>
      <c r="F197" s="10" t="str">
        <f>IFERROR(VLOOKUP(I197,DATABASE!$N:$O,2,FALSE),"")</f>
        <v>لباس كار نسوز(بلوز و شلوار)</v>
      </c>
      <c r="G197" s="3" t="s">
        <v>1502</v>
      </c>
      <c r="H197" s="4">
        <v>14666</v>
      </c>
      <c r="I197" s="3" t="s">
        <v>1655</v>
      </c>
      <c r="J197" s="3" t="s">
        <v>1656</v>
      </c>
      <c r="K197" s="5">
        <v>1</v>
      </c>
      <c r="L197" s="3" t="s">
        <v>28</v>
      </c>
      <c r="M197" s="3" t="s">
        <v>19</v>
      </c>
      <c r="N197" s="3" t="s">
        <v>182</v>
      </c>
      <c r="O197" s="1">
        <v>658</v>
      </c>
      <c r="P197" s="4">
        <v>1</v>
      </c>
      <c r="Q197" s="10">
        <f t="shared" si="15"/>
        <v>658</v>
      </c>
    </row>
    <row r="198" spans="2:17" ht="20.25" customHeight="1">
      <c r="B198" s="10" t="str">
        <f t="shared" si="16"/>
        <v>دستكش ساق بلند نسوز658</v>
      </c>
      <c r="C198" s="10" t="str">
        <f t="shared" si="17"/>
        <v>دستكش ساق بلند نسوز1402/01/14658</v>
      </c>
      <c r="D198" s="10" t="str">
        <f>IFERROR(IF(تحویلی!$E$1="","",IF(NOSA!O198=تحویلی!$E$1,تحویلی!$E$1&amp;COUNTIF(NOSA!$O$1:O198,تحویلی!$E$1),"")),"")</f>
        <v/>
      </c>
      <c r="E198" s="10" t="str">
        <f t="shared" si="18"/>
        <v>14666658</v>
      </c>
      <c r="F198" s="10" t="str">
        <f>IFERROR(VLOOKUP(I198,DATABASE!$N:$O,2,FALSE),"")</f>
        <v>دستكش ساق بلند نسوز</v>
      </c>
      <c r="G198" s="3" t="s">
        <v>1502</v>
      </c>
      <c r="H198" s="4">
        <v>14666</v>
      </c>
      <c r="I198" s="3" t="s">
        <v>1461</v>
      </c>
      <c r="J198" s="3" t="s">
        <v>34</v>
      </c>
      <c r="K198" s="5">
        <v>1</v>
      </c>
      <c r="L198" s="3" t="s">
        <v>3</v>
      </c>
      <c r="M198" s="3" t="s">
        <v>19</v>
      </c>
      <c r="N198" s="3" t="s">
        <v>182</v>
      </c>
      <c r="O198" s="1">
        <v>658</v>
      </c>
      <c r="P198" s="4">
        <v>1</v>
      </c>
      <c r="Q198" s="10">
        <f t="shared" si="15"/>
        <v>658</v>
      </c>
    </row>
    <row r="199" spans="2:17" ht="20.25" customHeight="1">
      <c r="B199" s="10" t="str">
        <f t="shared" si="16"/>
        <v>پيشبند نسوز چرمي658</v>
      </c>
      <c r="C199" s="10" t="str">
        <f t="shared" si="17"/>
        <v>پيشبند نسوز چرمي1402/01/14658</v>
      </c>
      <c r="D199" s="10" t="str">
        <f>IFERROR(IF(تحویلی!$E$1="","",IF(NOSA!O199=تحویلی!$E$1,تحویلی!$E$1&amp;COUNTIF(NOSA!$O$1:O199,تحویلی!$E$1),"")),"")</f>
        <v/>
      </c>
      <c r="E199" s="10" t="str">
        <f t="shared" si="18"/>
        <v>14666658</v>
      </c>
      <c r="F199" s="10" t="str">
        <f>IFERROR(VLOOKUP(I199,DATABASE!$N:$O,2,FALSE),"")</f>
        <v>پيشبند نسوز چرمي</v>
      </c>
      <c r="G199" s="3" t="s">
        <v>1502</v>
      </c>
      <c r="H199" s="4">
        <v>14666</v>
      </c>
      <c r="I199" s="3" t="s">
        <v>1459</v>
      </c>
      <c r="J199" s="3" t="s">
        <v>15</v>
      </c>
      <c r="K199" s="5">
        <v>1</v>
      </c>
      <c r="L199" s="3" t="s">
        <v>8</v>
      </c>
      <c r="M199" s="3" t="s">
        <v>19</v>
      </c>
      <c r="N199" s="3" t="s">
        <v>182</v>
      </c>
      <c r="O199" s="1">
        <v>658</v>
      </c>
      <c r="P199" s="4">
        <v>1</v>
      </c>
      <c r="Q199" s="10">
        <f t="shared" si="15"/>
        <v>658</v>
      </c>
    </row>
    <row r="200" spans="2:17" ht="20.25" customHeight="1">
      <c r="B200" s="10" t="str">
        <f t="shared" si="16"/>
        <v>دستكش ضد برش سبك658</v>
      </c>
      <c r="C200" s="10" t="str">
        <f t="shared" si="17"/>
        <v>دستكش ضد برش سبك1402/01/14658</v>
      </c>
      <c r="D200" s="10" t="str">
        <f>IFERROR(IF(تحویلی!$E$1="","",IF(NOSA!O200=تحویلی!$E$1,تحویلی!$E$1&amp;COUNTIF(NOSA!$O$1:O200,تحویلی!$E$1),"")),"")</f>
        <v/>
      </c>
      <c r="E200" s="10" t="str">
        <f t="shared" si="18"/>
        <v>14666658</v>
      </c>
      <c r="F200" s="10" t="str">
        <f>IFERROR(VLOOKUP(I200,DATABASE!$N:$O,2,FALSE),"")</f>
        <v>دستكش ضد برش سبك</v>
      </c>
      <c r="G200" s="3" t="s">
        <v>1502</v>
      </c>
      <c r="H200" s="4">
        <v>14666</v>
      </c>
      <c r="I200" s="3" t="s">
        <v>1442</v>
      </c>
      <c r="J200" s="3" t="s">
        <v>22</v>
      </c>
      <c r="K200" s="5">
        <v>1</v>
      </c>
      <c r="L200" s="3" t="s">
        <v>3</v>
      </c>
      <c r="M200" s="3" t="s">
        <v>19</v>
      </c>
      <c r="N200" s="3" t="s">
        <v>182</v>
      </c>
      <c r="O200" s="1">
        <v>658</v>
      </c>
      <c r="P200" s="4">
        <v>1</v>
      </c>
      <c r="Q200" s="10">
        <f t="shared" si="15"/>
        <v>658</v>
      </c>
    </row>
    <row r="201" spans="2:17" ht="20.25" customHeight="1">
      <c r="B201" s="10" t="str">
        <f t="shared" si="16"/>
        <v>كمربند برزنتي نواري658</v>
      </c>
      <c r="C201" s="10" t="str">
        <f t="shared" si="17"/>
        <v>كمربند برزنتي نواري1402/01/14658</v>
      </c>
      <c r="D201" s="10" t="str">
        <f>IFERROR(IF(تحویلی!$E$1="","",IF(NOSA!O201=تحویلی!$E$1,تحویلی!$E$1&amp;COUNTIF(NOSA!$O$1:O201,تحویلی!$E$1),"")),"")</f>
        <v/>
      </c>
      <c r="E201" s="10" t="str">
        <f t="shared" si="18"/>
        <v>14666658</v>
      </c>
      <c r="F201" s="10" t="str">
        <f>IFERROR(VLOOKUP(I201,DATABASE!$N:$O,2,FALSE),"")</f>
        <v>كمربند برزنتي نواري</v>
      </c>
      <c r="G201" s="3" t="s">
        <v>1502</v>
      </c>
      <c r="H201" s="4">
        <v>14666</v>
      </c>
      <c r="I201" s="3" t="s">
        <v>1441</v>
      </c>
      <c r="J201" s="3" t="s">
        <v>95</v>
      </c>
      <c r="K201" s="5">
        <v>1</v>
      </c>
      <c r="L201" s="3" t="s">
        <v>96</v>
      </c>
      <c r="M201" s="3" t="s">
        <v>19</v>
      </c>
      <c r="N201" s="3" t="s">
        <v>182</v>
      </c>
      <c r="O201" s="1">
        <v>658</v>
      </c>
      <c r="P201" s="4">
        <v>1</v>
      </c>
      <c r="Q201" s="10">
        <f t="shared" si="15"/>
        <v>658</v>
      </c>
    </row>
    <row r="202" spans="2:17" ht="20.25" customHeight="1">
      <c r="B202" s="10" t="str">
        <f t="shared" si="16"/>
        <v>لباس كار نسوز(بلوز و شلوار)718</v>
      </c>
      <c r="C202" s="10" t="str">
        <f t="shared" si="17"/>
        <v>لباس كار نسوز(بلوز و شلوار)1402/01/14718</v>
      </c>
      <c r="D202" s="10" t="str">
        <f>IFERROR(IF(تحویلی!$E$1="","",IF(NOSA!O202=تحویلی!$E$1,تحویلی!$E$1&amp;COUNTIF(NOSA!$O$1:O202,تحویلی!$E$1),"")),"")</f>
        <v/>
      </c>
      <c r="E202" s="10" t="str">
        <f t="shared" si="18"/>
        <v>14667718</v>
      </c>
      <c r="F202" s="10" t="str">
        <f>IFERROR(VLOOKUP(I202,DATABASE!$N:$O,2,FALSE),"")</f>
        <v>لباس كار نسوز(بلوز و شلوار)</v>
      </c>
      <c r="G202" s="3" t="s">
        <v>1502</v>
      </c>
      <c r="H202" s="4">
        <v>14667</v>
      </c>
      <c r="I202" s="3" t="s">
        <v>1655</v>
      </c>
      <c r="J202" s="3" t="s">
        <v>1656</v>
      </c>
      <c r="K202" s="5">
        <v>1</v>
      </c>
      <c r="L202" s="3" t="s">
        <v>28</v>
      </c>
      <c r="M202" s="3" t="s">
        <v>19</v>
      </c>
      <c r="N202" s="3" t="s">
        <v>293</v>
      </c>
      <c r="O202" s="1">
        <v>718</v>
      </c>
      <c r="P202" s="4">
        <v>1</v>
      </c>
      <c r="Q202" s="10">
        <f t="shared" si="15"/>
        <v>718</v>
      </c>
    </row>
    <row r="203" spans="2:17" ht="20.25" customHeight="1">
      <c r="B203" s="10" t="str">
        <f t="shared" si="16"/>
        <v>دستكش ساق بلند نسوز718</v>
      </c>
      <c r="C203" s="10" t="str">
        <f t="shared" si="17"/>
        <v>دستكش ساق بلند نسوز1402/01/14718</v>
      </c>
      <c r="D203" s="10" t="str">
        <f>IFERROR(IF(تحویلی!$E$1="","",IF(NOSA!O203=تحویلی!$E$1,تحویلی!$E$1&amp;COUNTIF(NOSA!$O$1:O203,تحویلی!$E$1),"")),"")</f>
        <v/>
      </c>
      <c r="E203" s="10" t="str">
        <f t="shared" si="18"/>
        <v>14667718</v>
      </c>
      <c r="F203" s="10" t="str">
        <f>IFERROR(VLOOKUP(I203,DATABASE!$N:$O,2,FALSE),"")</f>
        <v>دستكش ساق بلند نسوز</v>
      </c>
      <c r="G203" s="3" t="s">
        <v>1502</v>
      </c>
      <c r="H203" s="4">
        <v>14667</v>
      </c>
      <c r="I203" s="3" t="s">
        <v>1461</v>
      </c>
      <c r="J203" s="3" t="s">
        <v>34</v>
      </c>
      <c r="K203" s="5">
        <v>1</v>
      </c>
      <c r="L203" s="3" t="s">
        <v>3</v>
      </c>
      <c r="M203" s="3" t="s">
        <v>19</v>
      </c>
      <c r="N203" s="3" t="s">
        <v>293</v>
      </c>
      <c r="O203" s="1">
        <v>718</v>
      </c>
      <c r="P203" s="4">
        <v>1</v>
      </c>
      <c r="Q203" s="10">
        <f t="shared" si="15"/>
        <v>718</v>
      </c>
    </row>
    <row r="204" spans="2:17" ht="20.25" customHeight="1">
      <c r="B204" s="10" t="str">
        <f t="shared" si="16"/>
        <v>پيشبند نسوز چرمي718</v>
      </c>
      <c r="C204" s="10" t="str">
        <f t="shared" si="17"/>
        <v>پيشبند نسوز چرمي1402/01/14718</v>
      </c>
      <c r="D204" s="10" t="str">
        <f>IFERROR(IF(تحویلی!$E$1="","",IF(NOSA!O204=تحویلی!$E$1,تحویلی!$E$1&amp;COUNTIF(NOSA!$O$1:O204,تحویلی!$E$1),"")),"")</f>
        <v/>
      </c>
      <c r="E204" s="10" t="str">
        <f t="shared" si="18"/>
        <v>14667718</v>
      </c>
      <c r="F204" s="10" t="str">
        <f>IFERROR(VLOOKUP(I204,DATABASE!$N:$O,2,FALSE),"")</f>
        <v>پيشبند نسوز چرمي</v>
      </c>
      <c r="G204" s="3" t="s">
        <v>1502</v>
      </c>
      <c r="H204" s="4">
        <v>14667</v>
      </c>
      <c r="I204" s="3" t="s">
        <v>1459</v>
      </c>
      <c r="J204" s="3" t="s">
        <v>15</v>
      </c>
      <c r="K204" s="5">
        <v>1</v>
      </c>
      <c r="L204" s="3" t="s">
        <v>8</v>
      </c>
      <c r="M204" s="3" t="s">
        <v>19</v>
      </c>
      <c r="N204" s="3" t="s">
        <v>293</v>
      </c>
      <c r="O204" s="1">
        <v>718</v>
      </c>
      <c r="P204" s="4">
        <v>1</v>
      </c>
      <c r="Q204" s="10">
        <f t="shared" si="15"/>
        <v>718</v>
      </c>
    </row>
    <row r="205" spans="2:17" ht="20.25" customHeight="1">
      <c r="B205" s="10" t="str">
        <f t="shared" si="16"/>
        <v>دستكش ضد برش سبك718</v>
      </c>
      <c r="C205" s="10" t="str">
        <f t="shared" si="17"/>
        <v>دستكش ضد برش سبك1402/01/14718</v>
      </c>
      <c r="D205" s="10" t="str">
        <f>IFERROR(IF(تحویلی!$E$1="","",IF(NOSA!O205=تحویلی!$E$1,تحویلی!$E$1&amp;COUNTIF(NOSA!$O$1:O205,تحویلی!$E$1),"")),"")</f>
        <v/>
      </c>
      <c r="E205" s="10" t="str">
        <f t="shared" si="18"/>
        <v>14667718</v>
      </c>
      <c r="F205" s="10" t="str">
        <f>IFERROR(VLOOKUP(I205,DATABASE!$N:$O,2,FALSE),"")</f>
        <v>دستكش ضد برش سبك</v>
      </c>
      <c r="G205" s="3" t="s">
        <v>1502</v>
      </c>
      <c r="H205" s="4">
        <v>14667</v>
      </c>
      <c r="I205" s="3" t="s">
        <v>1442</v>
      </c>
      <c r="J205" s="3" t="s">
        <v>22</v>
      </c>
      <c r="K205" s="5">
        <v>1</v>
      </c>
      <c r="L205" s="3" t="s">
        <v>3</v>
      </c>
      <c r="M205" s="3" t="s">
        <v>19</v>
      </c>
      <c r="N205" s="3" t="s">
        <v>293</v>
      </c>
      <c r="O205" s="1">
        <v>718</v>
      </c>
      <c r="P205" s="4">
        <v>1</v>
      </c>
      <c r="Q205" s="10">
        <f t="shared" si="15"/>
        <v>718</v>
      </c>
    </row>
    <row r="206" spans="2:17" ht="20.25" customHeight="1">
      <c r="B206" s="10" t="str">
        <f t="shared" si="16"/>
        <v>كمربند برزنتي نواري718</v>
      </c>
      <c r="C206" s="10" t="str">
        <f t="shared" si="17"/>
        <v>كمربند برزنتي نواري1402/01/14718</v>
      </c>
      <c r="D206" s="10" t="str">
        <f>IFERROR(IF(تحویلی!$E$1="","",IF(NOSA!O206=تحویلی!$E$1,تحویلی!$E$1&amp;COUNTIF(NOSA!$O$1:O206,تحویلی!$E$1),"")),"")</f>
        <v/>
      </c>
      <c r="E206" s="10" t="str">
        <f t="shared" si="18"/>
        <v>14667718</v>
      </c>
      <c r="F206" s="10" t="str">
        <f>IFERROR(VLOOKUP(I206,DATABASE!$N:$O,2,FALSE),"")</f>
        <v>كمربند برزنتي نواري</v>
      </c>
      <c r="G206" s="3" t="s">
        <v>1502</v>
      </c>
      <c r="H206" s="4">
        <v>14667</v>
      </c>
      <c r="I206" s="3" t="s">
        <v>1441</v>
      </c>
      <c r="J206" s="3" t="s">
        <v>95</v>
      </c>
      <c r="K206" s="5">
        <v>1</v>
      </c>
      <c r="L206" s="3" t="s">
        <v>96</v>
      </c>
      <c r="M206" s="3" t="s">
        <v>19</v>
      </c>
      <c r="N206" s="3" t="s">
        <v>293</v>
      </c>
      <c r="O206" s="1">
        <v>718</v>
      </c>
      <c r="P206" s="4">
        <v>1</v>
      </c>
      <c r="Q206" s="10">
        <f t="shared" si="15"/>
        <v>718</v>
      </c>
    </row>
    <row r="207" spans="2:17" ht="20.25" customHeight="1">
      <c r="B207" s="10" t="str">
        <f t="shared" si="16"/>
        <v>دستكش كف مواد سبك349</v>
      </c>
      <c r="C207" s="10" t="str">
        <f t="shared" si="17"/>
        <v>دستكش كف مواد سبك1402/01/14349</v>
      </c>
      <c r="D207" s="10" t="str">
        <f>IFERROR(IF(تحویلی!$E$1="","",IF(NOSA!O207=تحویلی!$E$1,تحویلی!$E$1&amp;COUNTIF(NOSA!$O$1:O207,تحویلی!$E$1),"")),"")</f>
        <v/>
      </c>
      <c r="E207" s="10" t="str">
        <f t="shared" si="18"/>
        <v>14671349</v>
      </c>
      <c r="F207" s="10" t="str">
        <f>IFERROR(VLOOKUP(I207,DATABASE!$N:$O,2,FALSE),"")</f>
        <v>دستكش كف مواد سبك</v>
      </c>
      <c r="G207" s="3" t="s">
        <v>1502</v>
      </c>
      <c r="H207" s="4">
        <v>14671</v>
      </c>
      <c r="I207" s="3" t="s">
        <v>1456</v>
      </c>
      <c r="J207" s="3" t="s">
        <v>2</v>
      </c>
      <c r="K207" s="5">
        <v>1</v>
      </c>
      <c r="L207" s="3" t="s">
        <v>3</v>
      </c>
      <c r="M207" s="3" t="s">
        <v>47</v>
      </c>
      <c r="N207" s="3" t="s">
        <v>245</v>
      </c>
      <c r="O207" s="1">
        <v>349</v>
      </c>
      <c r="P207" s="4">
        <v>1</v>
      </c>
      <c r="Q207" s="10">
        <f t="shared" si="15"/>
        <v>349</v>
      </c>
    </row>
    <row r="208" spans="2:17" ht="20.25" customHeight="1">
      <c r="B208" s="10" t="str">
        <f t="shared" si="16"/>
        <v>ماسك نيم صورت دو فيلتره (3M)163</v>
      </c>
      <c r="C208" s="10" t="str">
        <f t="shared" si="17"/>
        <v>ماسك نيم صورت دو فيلتره (3M)1402/01/14163</v>
      </c>
      <c r="D208" s="10" t="str">
        <f>IFERROR(IF(تحویلی!$E$1="","",IF(NOSA!O208=تحویلی!$E$1,تحویلی!$E$1&amp;COUNTIF(NOSA!$O$1:O208,تحویلی!$E$1),"")),"")</f>
        <v/>
      </c>
      <c r="E208" s="10" t="str">
        <f t="shared" si="18"/>
        <v>14673163</v>
      </c>
      <c r="F208" s="10" t="str">
        <f>IFERROR(VLOOKUP(I208,DATABASE!$N:$O,2,FALSE),"")</f>
        <v>ماسك نيم صورت دو فيلتره (3M)</v>
      </c>
      <c r="G208" s="3" t="s">
        <v>1502</v>
      </c>
      <c r="H208" s="4">
        <v>14673</v>
      </c>
      <c r="I208" s="3" t="s">
        <v>1503</v>
      </c>
      <c r="J208" s="3" t="s">
        <v>151</v>
      </c>
      <c r="K208" s="5">
        <v>1</v>
      </c>
      <c r="L208" s="3" t="s">
        <v>8</v>
      </c>
      <c r="M208" s="3" t="s">
        <v>9</v>
      </c>
      <c r="N208" s="3" t="s">
        <v>324</v>
      </c>
      <c r="O208" s="1">
        <v>163</v>
      </c>
      <c r="P208" s="4">
        <v>1</v>
      </c>
      <c r="Q208" s="10">
        <f t="shared" si="15"/>
        <v>163</v>
      </c>
    </row>
    <row r="209" spans="2:17" ht="20.25" customHeight="1">
      <c r="B209" s="10" t="str">
        <f t="shared" si="16"/>
        <v>فيلتر ماسك نيم صورت (3M) مدل 2091163</v>
      </c>
      <c r="C209" s="10" t="str">
        <f t="shared" si="17"/>
        <v>فيلتر ماسك نيم صورت (3M) مدل 20911402/01/14163</v>
      </c>
      <c r="D209" s="10" t="str">
        <f>IFERROR(IF(تحویلی!$E$1="","",IF(NOSA!O209=تحویلی!$E$1,تحویلی!$E$1&amp;COUNTIF(NOSA!$O$1:O209,تحویلی!$E$1),"")),"")</f>
        <v/>
      </c>
      <c r="E209" s="10" t="str">
        <f t="shared" si="18"/>
        <v>14673163</v>
      </c>
      <c r="F209" s="10" t="str">
        <f>IFERROR(VLOOKUP(I209,DATABASE!$N:$O,2,FALSE),"")</f>
        <v>فيلتر ماسك نيم صورت (3M) مدل 2091</v>
      </c>
      <c r="G209" s="3" t="s">
        <v>1502</v>
      </c>
      <c r="H209" s="4">
        <v>14673</v>
      </c>
      <c r="I209" s="3" t="s">
        <v>1475</v>
      </c>
      <c r="J209" s="3" t="s">
        <v>53</v>
      </c>
      <c r="K209" s="5">
        <v>1</v>
      </c>
      <c r="L209" s="3" t="s">
        <v>8</v>
      </c>
      <c r="M209" s="3" t="s">
        <v>9</v>
      </c>
      <c r="N209" s="3" t="s">
        <v>324</v>
      </c>
      <c r="O209" s="1">
        <v>163</v>
      </c>
      <c r="P209" s="4">
        <v>1</v>
      </c>
      <c r="Q209" s="10">
        <f t="shared" si="15"/>
        <v>163</v>
      </c>
    </row>
    <row r="210" spans="2:17" ht="20.25" customHeight="1">
      <c r="B210" s="10" t="str">
        <f t="shared" si="16"/>
        <v>دستكش كف مواد سبك760</v>
      </c>
      <c r="C210" s="10" t="str">
        <f t="shared" si="17"/>
        <v>دستكش كف مواد سبك1402/01/14760</v>
      </c>
      <c r="D210" s="10" t="str">
        <f>IFERROR(IF(تحویلی!$E$1="","",IF(NOSA!O210=تحویلی!$E$1,تحویلی!$E$1&amp;COUNTIF(NOSA!$O$1:O210,تحویلی!$E$1),"")),"")</f>
        <v/>
      </c>
      <c r="E210" s="10" t="str">
        <f t="shared" si="18"/>
        <v>14629760</v>
      </c>
      <c r="F210" s="10" t="str">
        <f>IFERROR(VLOOKUP(I210,DATABASE!$N:$O,2,FALSE),"")</f>
        <v>دستكش كف مواد سبك</v>
      </c>
      <c r="G210" s="3" t="s">
        <v>1502</v>
      </c>
      <c r="H210" s="4">
        <v>14629</v>
      </c>
      <c r="I210" s="3" t="s">
        <v>1456</v>
      </c>
      <c r="J210" s="3" t="s">
        <v>2</v>
      </c>
      <c r="K210" s="5">
        <v>1</v>
      </c>
      <c r="L210" s="3" t="s">
        <v>3</v>
      </c>
      <c r="M210" s="3" t="s">
        <v>202</v>
      </c>
      <c r="N210" s="3" t="s">
        <v>1003</v>
      </c>
      <c r="O210" s="1">
        <v>760</v>
      </c>
      <c r="P210" s="4">
        <v>1</v>
      </c>
      <c r="Q210" s="10">
        <f t="shared" si="15"/>
        <v>760</v>
      </c>
    </row>
    <row r="211" spans="2:17" ht="20.25" customHeight="1">
      <c r="B211" s="10" t="str">
        <f t="shared" si="16"/>
        <v>دستكش ضد برش سبك717</v>
      </c>
      <c r="C211" s="10" t="str">
        <f t="shared" si="17"/>
        <v>دستكش ضد برش سبك1402/01/14717</v>
      </c>
      <c r="D211" s="10" t="str">
        <f>IFERROR(IF(تحویلی!$E$1="","",IF(NOSA!O211=تحویلی!$E$1,تحویلی!$E$1&amp;COUNTIF(NOSA!$O$1:O211,تحویلی!$E$1),"")),"")</f>
        <v/>
      </c>
      <c r="E211" s="10" t="str">
        <f t="shared" si="18"/>
        <v>14630717</v>
      </c>
      <c r="F211" s="10" t="str">
        <f>IFERROR(VLOOKUP(I211,DATABASE!$N:$O,2,FALSE),"")</f>
        <v>دستكش ضد برش سبك</v>
      </c>
      <c r="G211" s="3" t="s">
        <v>1502</v>
      </c>
      <c r="H211" s="4">
        <v>14630</v>
      </c>
      <c r="I211" s="3" t="s">
        <v>1442</v>
      </c>
      <c r="J211" s="3" t="s">
        <v>22</v>
      </c>
      <c r="K211" s="5">
        <v>1</v>
      </c>
      <c r="L211" s="3" t="s">
        <v>3</v>
      </c>
      <c r="M211" s="3" t="s">
        <v>47</v>
      </c>
      <c r="N211" s="3" t="s">
        <v>282</v>
      </c>
      <c r="O211" s="1">
        <v>717</v>
      </c>
      <c r="P211" s="4">
        <v>1</v>
      </c>
      <c r="Q211" s="10">
        <f t="shared" si="15"/>
        <v>717</v>
      </c>
    </row>
    <row r="212" spans="2:17" ht="20.25" customHeight="1">
      <c r="B212" s="10" t="str">
        <f t="shared" si="16"/>
        <v>دستكش ساق بلند نسوز69</v>
      </c>
      <c r="C212" s="10" t="str">
        <f t="shared" si="17"/>
        <v>دستكش ساق بلند نسوز1402/01/1469</v>
      </c>
      <c r="D212" s="10" t="str">
        <f>IFERROR(IF(تحویلی!$E$1="","",IF(NOSA!O212=تحویلی!$E$1,تحویلی!$E$1&amp;COUNTIF(NOSA!$O$1:O212,تحویلی!$E$1),"")),"")</f>
        <v/>
      </c>
      <c r="E212" s="10" t="str">
        <f t="shared" si="18"/>
        <v>1463869</v>
      </c>
      <c r="F212" s="10" t="str">
        <f>IFERROR(VLOOKUP(I212,DATABASE!$N:$O,2,FALSE),"")</f>
        <v>دستكش ساق بلند نسوز</v>
      </c>
      <c r="G212" s="3" t="s">
        <v>1502</v>
      </c>
      <c r="H212" s="4">
        <v>14638</v>
      </c>
      <c r="I212" s="3" t="s">
        <v>1461</v>
      </c>
      <c r="J212" s="3" t="s">
        <v>34</v>
      </c>
      <c r="K212" s="5">
        <v>1</v>
      </c>
      <c r="L212" s="3" t="s">
        <v>3</v>
      </c>
      <c r="M212" s="3" t="s">
        <v>19</v>
      </c>
      <c r="N212" s="3" t="s">
        <v>265</v>
      </c>
      <c r="O212" s="1">
        <v>69</v>
      </c>
      <c r="P212" s="4">
        <v>1</v>
      </c>
      <c r="Q212" s="10">
        <f t="shared" si="15"/>
        <v>69</v>
      </c>
    </row>
    <row r="213" spans="2:17" ht="20.25" customHeight="1">
      <c r="B213" s="10" t="str">
        <f t="shared" si="16"/>
        <v>رابط فنري نقاب كلاه ايمني88</v>
      </c>
      <c r="C213" s="10" t="str">
        <f t="shared" si="17"/>
        <v>رابط فنري نقاب كلاه ايمني1402/01/1488</v>
      </c>
      <c r="D213" s="10" t="str">
        <f>IFERROR(IF(تحویلی!$E$1="","",IF(NOSA!O213=تحویلی!$E$1,تحویلی!$E$1&amp;COUNTIF(NOSA!$O$1:O213,تحویلی!$E$1),"")),"")</f>
        <v/>
      </c>
      <c r="E213" s="10" t="str">
        <f t="shared" si="18"/>
        <v>1463988</v>
      </c>
      <c r="F213" s="10" t="str">
        <f>IFERROR(VLOOKUP(I213,DATABASE!$N:$O,2,FALSE),"")</f>
        <v>رابط فنري نقاب كلاه ايمني</v>
      </c>
      <c r="G213" s="3" t="s">
        <v>1502</v>
      </c>
      <c r="H213" s="4">
        <v>14639</v>
      </c>
      <c r="I213" s="3" t="s">
        <v>1454</v>
      </c>
      <c r="J213" s="3" t="s">
        <v>135</v>
      </c>
      <c r="K213" s="5">
        <v>1</v>
      </c>
      <c r="L213" s="3" t="s">
        <v>8</v>
      </c>
      <c r="M213" s="3" t="s">
        <v>19</v>
      </c>
      <c r="N213" s="3" t="s">
        <v>306</v>
      </c>
      <c r="O213" s="1">
        <v>88</v>
      </c>
      <c r="P213" s="4">
        <v>1</v>
      </c>
      <c r="Q213" s="10">
        <f t="shared" si="15"/>
        <v>88</v>
      </c>
    </row>
    <row r="214" spans="2:17" ht="20.25" customHeight="1">
      <c r="B214" s="10" t="str">
        <f t="shared" si="16"/>
        <v>دستكش كف مواد سبك790</v>
      </c>
      <c r="C214" s="10" t="str">
        <f t="shared" si="17"/>
        <v>دستكش كف مواد سبك1402/01/14790</v>
      </c>
      <c r="D214" s="10" t="str">
        <f>IFERROR(IF(تحویلی!$E$1="","",IF(NOSA!O214=تحویلی!$E$1,تحویلی!$E$1&amp;COUNTIF(NOSA!$O$1:O214,تحویلی!$E$1),"")),"")</f>
        <v/>
      </c>
      <c r="E214" s="10" t="str">
        <f t="shared" si="18"/>
        <v>14639790</v>
      </c>
      <c r="F214" s="10" t="str">
        <f>IFERROR(VLOOKUP(I214,DATABASE!$N:$O,2,FALSE),"")</f>
        <v>دستكش كف مواد سبك</v>
      </c>
      <c r="G214" s="3" t="s">
        <v>1502</v>
      </c>
      <c r="H214" s="4">
        <v>14639</v>
      </c>
      <c r="I214" s="3" t="s">
        <v>1456</v>
      </c>
      <c r="J214" s="3" t="s">
        <v>2</v>
      </c>
      <c r="K214" s="5">
        <v>1</v>
      </c>
      <c r="L214" s="3" t="s">
        <v>3</v>
      </c>
      <c r="M214" s="3" t="s">
        <v>47</v>
      </c>
      <c r="N214" s="3" t="s">
        <v>1305</v>
      </c>
      <c r="O214" s="1">
        <v>790</v>
      </c>
      <c r="P214" s="4">
        <v>1</v>
      </c>
      <c r="Q214" s="10">
        <f t="shared" si="15"/>
        <v>790</v>
      </c>
    </row>
    <row r="215" spans="2:17" ht="20.25" customHeight="1">
      <c r="B215" s="10" t="str">
        <f t="shared" si="16"/>
        <v>پوتين ايمني نسوز 791</v>
      </c>
      <c r="C215" s="10" t="str">
        <f t="shared" si="17"/>
        <v>پوتين ايمني نسوز 1402/01/14791</v>
      </c>
      <c r="D215" s="10" t="str">
        <f>IFERROR(IF(تحویلی!$E$1="","",IF(NOSA!O215=تحویلی!$E$1,تحویلی!$E$1&amp;COUNTIF(NOSA!$O$1:O215,تحویلی!$E$1),"")),"")</f>
        <v/>
      </c>
      <c r="E215" s="10" t="str">
        <f t="shared" si="18"/>
        <v>14647791</v>
      </c>
      <c r="F215" s="10" t="str">
        <f>IFERROR(VLOOKUP(I215,DATABASE!$N:$O,2,FALSE),"")</f>
        <v xml:space="preserve">پوتين ايمني نسوز </v>
      </c>
      <c r="G215" s="3" t="s">
        <v>1502</v>
      </c>
      <c r="H215" s="4">
        <v>14647</v>
      </c>
      <c r="I215" s="3" t="s">
        <v>1452</v>
      </c>
      <c r="J215" s="3" t="s">
        <v>1453</v>
      </c>
      <c r="K215" s="5">
        <v>1</v>
      </c>
      <c r="L215" s="3" t="s">
        <v>3</v>
      </c>
      <c r="M215" s="3" t="s">
        <v>9</v>
      </c>
      <c r="N215" s="3" t="s">
        <v>1333</v>
      </c>
      <c r="O215" s="1">
        <v>791</v>
      </c>
      <c r="P215" s="4">
        <v>0</v>
      </c>
      <c r="Q215" s="10">
        <f t="shared" si="15"/>
        <v>791</v>
      </c>
    </row>
    <row r="216" spans="2:17" ht="20.25" customHeight="1">
      <c r="B216" s="10" t="str">
        <f t="shared" si="16"/>
        <v>لباس كار(بلوز و شلوار)800</v>
      </c>
      <c r="C216" s="10" t="str">
        <f t="shared" si="17"/>
        <v>لباس كار(بلوز و شلوار)1402/01/14800</v>
      </c>
      <c r="D216" s="10" t="str">
        <f>IFERROR(IF(تحویلی!$E$1="","",IF(NOSA!O216=تحویلی!$E$1,تحویلی!$E$1&amp;COUNTIF(NOSA!$O$1:O216,تحویلی!$E$1),"")),"")</f>
        <v/>
      </c>
      <c r="E216" s="10" t="str">
        <f t="shared" si="18"/>
        <v>14664800</v>
      </c>
      <c r="F216" s="10" t="str">
        <f>IFERROR(VLOOKUP(I216,DATABASE!$N:$O,2,FALSE),"")</f>
        <v>لباس كار(بلوز و شلوار)</v>
      </c>
      <c r="G216" s="3" t="s">
        <v>1502</v>
      </c>
      <c r="H216" s="4">
        <v>14664</v>
      </c>
      <c r="I216" s="3" t="s">
        <v>1443</v>
      </c>
      <c r="J216" s="3" t="s">
        <v>1444</v>
      </c>
      <c r="K216" s="5">
        <v>1</v>
      </c>
      <c r="L216" s="3" t="s">
        <v>28</v>
      </c>
      <c r="M216" s="3" t="s">
        <v>4</v>
      </c>
      <c r="N216" s="3" t="s">
        <v>1402</v>
      </c>
      <c r="O216" s="1">
        <v>800</v>
      </c>
      <c r="P216" s="4">
        <v>1</v>
      </c>
      <c r="Q216" s="10">
        <f t="shared" si="15"/>
        <v>800</v>
      </c>
    </row>
    <row r="217" spans="2:17" ht="20.25" customHeight="1">
      <c r="B217" s="10" t="str">
        <f t="shared" si="16"/>
        <v>لباس كار(بلوز و شلوار)658</v>
      </c>
      <c r="C217" s="10" t="str">
        <f t="shared" si="17"/>
        <v>لباس كار(بلوز و شلوار)1402/01/14658</v>
      </c>
      <c r="D217" s="10" t="str">
        <f>IFERROR(IF(تحویلی!$E$1="","",IF(NOSA!O217=تحویلی!$E$1,تحویلی!$E$1&amp;COUNTIF(NOSA!$O$1:O217,تحویلی!$E$1),"")),"")</f>
        <v/>
      </c>
      <c r="E217" s="10" t="str">
        <f t="shared" si="18"/>
        <v>14666658</v>
      </c>
      <c r="F217" s="10" t="str">
        <f>IFERROR(VLOOKUP(I217,DATABASE!$N:$O,2,FALSE),"")</f>
        <v>لباس كار(بلوز و شلوار)</v>
      </c>
      <c r="G217" s="3" t="s">
        <v>1502</v>
      </c>
      <c r="H217" s="4">
        <v>14666</v>
      </c>
      <c r="I217" s="3" t="s">
        <v>1443</v>
      </c>
      <c r="J217" s="3" t="s">
        <v>1444</v>
      </c>
      <c r="K217" s="5">
        <v>1</v>
      </c>
      <c r="L217" s="3" t="s">
        <v>28</v>
      </c>
      <c r="M217" s="3" t="s">
        <v>19</v>
      </c>
      <c r="N217" s="3" t="s">
        <v>182</v>
      </c>
      <c r="O217" s="1">
        <v>658</v>
      </c>
      <c r="P217" s="4">
        <v>1</v>
      </c>
      <c r="Q217" s="10">
        <f t="shared" si="15"/>
        <v>658</v>
      </c>
    </row>
    <row r="218" spans="2:17" ht="20.25" customHeight="1">
      <c r="B218" s="10" t="str">
        <f t="shared" si="16"/>
        <v>دستكش ساق بلند نسوز658</v>
      </c>
      <c r="C218" s="10" t="str">
        <f t="shared" si="17"/>
        <v>دستكش ساق بلند نسوز1402/01/14658</v>
      </c>
      <c r="D218" s="10" t="str">
        <f>IFERROR(IF(تحویلی!$E$1="","",IF(NOSA!O218=تحویلی!$E$1,تحویلی!$E$1&amp;COUNTIF(NOSA!$O$1:O218,تحویلی!$E$1),"")),"")</f>
        <v/>
      </c>
      <c r="E218" s="10" t="str">
        <f t="shared" si="18"/>
        <v>14666658</v>
      </c>
      <c r="F218" s="10" t="str">
        <f>IFERROR(VLOOKUP(I218,DATABASE!$N:$O,2,FALSE),"")</f>
        <v>دستكش ساق بلند نسوز</v>
      </c>
      <c r="G218" s="3" t="s">
        <v>1502</v>
      </c>
      <c r="H218" s="4">
        <v>14666</v>
      </c>
      <c r="I218" s="3" t="s">
        <v>1461</v>
      </c>
      <c r="J218" s="3" t="s">
        <v>34</v>
      </c>
      <c r="K218" s="5">
        <v>1</v>
      </c>
      <c r="L218" s="3" t="s">
        <v>3</v>
      </c>
      <c r="M218" s="3" t="s">
        <v>19</v>
      </c>
      <c r="N218" s="3" t="s">
        <v>182</v>
      </c>
      <c r="O218" s="1">
        <v>658</v>
      </c>
      <c r="P218" s="4">
        <v>1</v>
      </c>
      <c r="Q218" s="10">
        <f t="shared" si="15"/>
        <v>658</v>
      </c>
    </row>
    <row r="219" spans="2:17" ht="20.25" customHeight="1">
      <c r="B219" s="10" t="str">
        <f t="shared" si="16"/>
        <v>پيشبند نسوز چرمي658</v>
      </c>
      <c r="C219" s="10" t="str">
        <f t="shared" si="17"/>
        <v>پيشبند نسوز چرمي1402/01/14658</v>
      </c>
      <c r="D219" s="10" t="str">
        <f>IFERROR(IF(تحویلی!$E$1="","",IF(NOSA!O219=تحویلی!$E$1,تحویلی!$E$1&amp;COUNTIF(NOSA!$O$1:O219,تحویلی!$E$1),"")),"")</f>
        <v/>
      </c>
      <c r="E219" s="10" t="str">
        <f t="shared" si="18"/>
        <v>14666658</v>
      </c>
      <c r="F219" s="10" t="str">
        <f>IFERROR(VLOOKUP(I219,DATABASE!$N:$O,2,FALSE),"")</f>
        <v>پيشبند نسوز چرمي</v>
      </c>
      <c r="G219" s="3" t="s">
        <v>1502</v>
      </c>
      <c r="H219" s="4">
        <v>14666</v>
      </c>
      <c r="I219" s="3" t="s">
        <v>1459</v>
      </c>
      <c r="J219" s="3" t="s">
        <v>15</v>
      </c>
      <c r="K219" s="5">
        <v>1</v>
      </c>
      <c r="L219" s="3" t="s">
        <v>8</v>
      </c>
      <c r="M219" s="3" t="s">
        <v>19</v>
      </c>
      <c r="N219" s="3" t="s">
        <v>182</v>
      </c>
      <c r="O219" s="1">
        <v>658</v>
      </c>
      <c r="P219" s="4">
        <v>1</v>
      </c>
      <c r="Q219" s="10">
        <f t="shared" si="15"/>
        <v>658</v>
      </c>
    </row>
    <row r="220" spans="2:17" ht="20.25" customHeight="1">
      <c r="B220" s="10" t="str">
        <f t="shared" si="16"/>
        <v>دستكش ضد برش سبك658</v>
      </c>
      <c r="C220" s="10" t="str">
        <f t="shared" si="17"/>
        <v>دستكش ضد برش سبك1402/01/14658</v>
      </c>
      <c r="D220" s="10" t="str">
        <f>IFERROR(IF(تحویلی!$E$1="","",IF(NOSA!O220=تحویلی!$E$1,تحویلی!$E$1&amp;COUNTIF(NOSA!$O$1:O220,تحویلی!$E$1),"")),"")</f>
        <v/>
      </c>
      <c r="E220" s="10" t="str">
        <f t="shared" si="18"/>
        <v>14666658</v>
      </c>
      <c r="F220" s="10" t="str">
        <f>IFERROR(VLOOKUP(I220,DATABASE!$N:$O,2,FALSE),"")</f>
        <v>دستكش ضد برش سبك</v>
      </c>
      <c r="G220" s="3" t="s">
        <v>1502</v>
      </c>
      <c r="H220" s="4">
        <v>14666</v>
      </c>
      <c r="I220" s="3" t="s">
        <v>1442</v>
      </c>
      <c r="J220" s="3" t="s">
        <v>22</v>
      </c>
      <c r="K220" s="5">
        <v>1</v>
      </c>
      <c r="L220" s="3" t="s">
        <v>3</v>
      </c>
      <c r="M220" s="3" t="s">
        <v>19</v>
      </c>
      <c r="N220" s="3" t="s">
        <v>182</v>
      </c>
      <c r="O220" s="1">
        <v>658</v>
      </c>
      <c r="P220" s="4">
        <v>1</v>
      </c>
      <c r="Q220" s="10">
        <f t="shared" si="15"/>
        <v>658</v>
      </c>
    </row>
    <row r="221" spans="2:17" ht="20.25" customHeight="1">
      <c r="B221" s="10" t="str">
        <f t="shared" si="16"/>
        <v>كمربند برزنتي نواري658</v>
      </c>
      <c r="C221" s="10" t="str">
        <f t="shared" si="17"/>
        <v>كمربند برزنتي نواري1402/01/14658</v>
      </c>
      <c r="D221" s="10" t="str">
        <f>IFERROR(IF(تحویلی!$E$1="","",IF(NOSA!O221=تحویلی!$E$1,تحویلی!$E$1&amp;COUNTIF(NOSA!$O$1:O221,تحویلی!$E$1),"")),"")</f>
        <v/>
      </c>
      <c r="E221" s="10" t="str">
        <f t="shared" si="18"/>
        <v>14666658</v>
      </c>
      <c r="F221" s="10" t="str">
        <f>IFERROR(VLOOKUP(I221,DATABASE!$N:$O,2,FALSE),"")</f>
        <v>كمربند برزنتي نواري</v>
      </c>
      <c r="G221" s="3" t="s">
        <v>1502</v>
      </c>
      <c r="H221" s="4">
        <v>14666</v>
      </c>
      <c r="I221" s="3" t="s">
        <v>1441</v>
      </c>
      <c r="J221" s="3" t="s">
        <v>95</v>
      </c>
      <c r="K221" s="5">
        <v>1</v>
      </c>
      <c r="L221" s="3" t="s">
        <v>96</v>
      </c>
      <c r="M221" s="3" t="s">
        <v>19</v>
      </c>
      <c r="N221" s="3" t="s">
        <v>182</v>
      </c>
      <c r="O221" s="1">
        <v>658</v>
      </c>
      <c r="P221" s="4">
        <v>1</v>
      </c>
      <c r="Q221" s="10">
        <f t="shared" si="15"/>
        <v>658</v>
      </c>
    </row>
    <row r="222" spans="2:17" ht="20.25" customHeight="1">
      <c r="B222" s="10" t="str">
        <f t="shared" si="16"/>
        <v>لباس كار(بلوز و شلوار)718</v>
      </c>
      <c r="C222" s="10" t="str">
        <f t="shared" si="17"/>
        <v>لباس كار(بلوز و شلوار)1402/01/14718</v>
      </c>
      <c r="D222" s="10" t="str">
        <f>IFERROR(IF(تحویلی!$E$1="","",IF(NOSA!O222=تحویلی!$E$1,تحویلی!$E$1&amp;COUNTIF(NOSA!$O$1:O222,تحویلی!$E$1),"")),"")</f>
        <v/>
      </c>
      <c r="E222" s="10" t="str">
        <f t="shared" si="18"/>
        <v>14667718</v>
      </c>
      <c r="F222" s="10" t="str">
        <f>IFERROR(VLOOKUP(I222,DATABASE!$N:$O,2,FALSE),"")</f>
        <v>لباس كار(بلوز و شلوار)</v>
      </c>
      <c r="G222" s="3" t="s">
        <v>1502</v>
      </c>
      <c r="H222" s="4">
        <v>14667</v>
      </c>
      <c r="I222" s="3" t="s">
        <v>1443</v>
      </c>
      <c r="J222" s="3" t="s">
        <v>1444</v>
      </c>
      <c r="K222" s="5">
        <v>1</v>
      </c>
      <c r="L222" s="3" t="s">
        <v>28</v>
      </c>
      <c r="M222" s="3" t="s">
        <v>19</v>
      </c>
      <c r="N222" s="3" t="s">
        <v>293</v>
      </c>
      <c r="O222" s="1">
        <v>718</v>
      </c>
      <c r="P222" s="4">
        <v>1</v>
      </c>
      <c r="Q222" s="10">
        <f t="shared" si="15"/>
        <v>718</v>
      </c>
    </row>
    <row r="223" spans="2:17" ht="20.25" customHeight="1">
      <c r="B223" s="10" t="str">
        <f t="shared" si="16"/>
        <v>دستكش ساق بلند نسوز718</v>
      </c>
      <c r="C223" s="10" t="str">
        <f t="shared" si="17"/>
        <v>دستكش ساق بلند نسوز1402/01/14718</v>
      </c>
      <c r="D223" s="10" t="str">
        <f>IFERROR(IF(تحویلی!$E$1="","",IF(NOSA!O223=تحویلی!$E$1,تحویلی!$E$1&amp;COUNTIF(NOSA!$O$1:O223,تحویلی!$E$1),"")),"")</f>
        <v/>
      </c>
      <c r="E223" s="10" t="str">
        <f t="shared" si="18"/>
        <v>14667718</v>
      </c>
      <c r="F223" s="10" t="str">
        <f>IFERROR(VLOOKUP(I223,DATABASE!$N:$O,2,FALSE),"")</f>
        <v>دستكش ساق بلند نسوز</v>
      </c>
      <c r="G223" s="3" t="s">
        <v>1502</v>
      </c>
      <c r="H223" s="4">
        <v>14667</v>
      </c>
      <c r="I223" s="3" t="s">
        <v>1461</v>
      </c>
      <c r="J223" s="3" t="s">
        <v>34</v>
      </c>
      <c r="K223" s="5">
        <v>1</v>
      </c>
      <c r="L223" s="3" t="s">
        <v>3</v>
      </c>
      <c r="M223" s="3" t="s">
        <v>19</v>
      </c>
      <c r="N223" s="3" t="s">
        <v>293</v>
      </c>
      <c r="O223" s="1">
        <v>718</v>
      </c>
      <c r="P223" s="4">
        <v>1</v>
      </c>
      <c r="Q223" s="10">
        <f t="shared" si="15"/>
        <v>718</v>
      </c>
    </row>
    <row r="224" spans="2:17" ht="20.25" customHeight="1">
      <c r="B224" s="10" t="str">
        <f t="shared" si="16"/>
        <v>پيشبند نسوز چرمي718</v>
      </c>
      <c r="C224" s="10" t="str">
        <f t="shared" si="17"/>
        <v>پيشبند نسوز چرمي1402/01/14718</v>
      </c>
      <c r="D224" s="10" t="str">
        <f>IFERROR(IF(تحویلی!$E$1="","",IF(NOSA!O224=تحویلی!$E$1,تحویلی!$E$1&amp;COUNTIF(NOSA!$O$1:O224,تحویلی!$E$1),"")),"")</f>
        <v/>
      </c>
      <c r="E224" s="10" t="str">
        <f t="shared" si="18"/>
        <v>14667718</v>
      </c>
      <c r="F224" s="10" t="str">
        <f>IFERROR(VLOOKUP(I224,DATABASE!$N:$O,2,FALSE),"")</f>
        <v>پيشبند نسوز چرمي</v>
      </c>
      <c r="G224" s="3" t="s">
        <v>1502</v>
      </c>
      <c r="H224" s="4">
        <v>14667</v>
      </c>
      <c r="I224" s="3" t="s">
        <v>1459</v>
      </c>
      <c r="J224" s="3" t="s">
        <v>15</v>
      </c>
      <c r="K224" s="5">
        <v>1</v>
      </c>
      <c r="L224" s="3" t="s">
        <v>8</v>
      </c>
      <c r="M224" s="3" t="s">
        <v>19</v>
      </c>
      <c r="N224" s="3" t="s">
        <v>293</v>
      </c>
      <c r="O224" s="1">
        <v>718</v>
      </c>
      <c r="P224" s="4">
        <v>1</v>
      </c>
      <c r="Q224" s="10">
        <f t="shared" si="15"/>
        <v>718</v>
      </c>
    </row>
    <row r="225" spans="2:17" ht="20.25" customHeight="1">
      <c r="B225" s="10" t="str">
        <f t="shared" si="16"/>
        <v>دستكش ضد برش سبك718</v>
      </c>
      <c r="C225" s="10" t="str">
        <f t="shared" si="17"/>
        <v>دستكش ضد برش سبك1402/01/14718</v>
      </c>
      <c r="D225" s="10" t="str">
        <f>IFERROR(IF(تحویلی!$E$1="","",IF(NOSA!O225=تحویلی!$E$1,تحویلی!$E$1&amp;COUNTIF(NOSA!$O$1:O225,تحویلی!$E$1),"")),"")</f>
        <v/>
      </c>
      <c r="E225" s="10" t="str">
        <f t="shared" si="18"/>
        <v>14667718</v>
      </c>
      <c r="F225" s="10" t="str">
        <f>IFERROR(VLOOKUP(I225,DATABASE!$N:$O,2,FALSE),"")</f>
        <v>دستكش ضد برش سبك</v>
      </c>
      <c r="G225" s="3" t="s">
        <v>1502</v>
      </c>
      <c r="H225" s="4">
        <v>14667</v>
      </c>
      <c r="I225" s="3" t="s">
        <v>1442</v>
      </c>
      <c r="J225" s="3" t="s">
        <v>22</v>
      </c>
      <c r="K225" s="5">
        <v>1</v>
      </c>
      <c r="L225" s="3" t="s">
        <v>3</v>
      </c>
      <c r="M225" s="3" t="s">
        <v>19</v>
      </c>
      <c r="N225" s="3" t="s">
        <v>293</v>
      </c>
      <c r="O225" s="1">
        <v>718</v>
      </c>
      <c r="P225" s="4">
        <v>1</v>
      </c>
      <c r="Q225" s="10">
        <f t="shared" si="15"/>
        <v>718</v>
      </c>
    </row>
    <row r="226" spans="2:17" ht="20.25" customHeight="1">
      <c r="B226" s="10" t="str">
        <f t="shared" si="16"/>
        <v>كمربند برزنتي نواري718</v>
      </c>
      <c r="C226" s="10" t="str">
        <f t="shared" si="17"/>
        <v>كمربند برزنتي نواري1402/01/14718</v>
      </c>
      <c r="D226" s="10" t="str">
        <f>IFERROR(IF(تحویلی!$E$1="","",IF(NOSA!O226=تحویلی!$E$1,تحویلی!$E$1&amp;COUNTIF(NOSA!$O$1:O226,تحویلی!$E$1),"")),"")</f>
        <v/>
      </c>
      <c r="E226" s="10" t="str">
        <f t="shared" si="18"/>
        <v>14667718</v>
      </c>
      <c r="F226" s="10" t="str">
        <f>IFERROR(VLOOKUP(I226,DATABASE!$N:$O,2,FALSE),"")</f>
        <v>كمربند برزنتي نواري</v>
      </c>
      <c r="G226" s="3" t="s">
        <v>1502</v>
      </c>
      <c r="H226" s="4">
        <v>14667</v>
      </c>
      <c r="I226" s="3" t="s">
        <v>1441</v>
      </c>
      <c r="J226" s="3" t="s">
        <v>95</v>
      </c>
      <c r="K226" s="5">
        <v>1</v>
      </c>
      <c r="L226" s="3" t="s">
        <v>96</v>
      </c>
      <c r="M226" s="3" t="s">
        <v>19</v>
      </c>
      <c r="N226" s="3" t="s">
        <v>293</v>
      </c>
      <c r="O226" s="1">
        <v>718</v>
      </c>
      <c r="P226" s="4">
        <v>1</v>
      </c>
      <c r="Q226" s="10">
        <f t="shared" si="15"/>
        <v>718</v>
      </c>
    </row>
    <row r="227" spans="2:17" ht="20.25" customHeight="1">
      <c r="B227" s="10" t="str">
        <f t="shared" si="16"/>
        <v>دستكش كف مواد سبك349</v>
      </c>
      <c r="C227" s="10" t="str">
        <f t="shared" si="17"/>
        <v>دستكش كف مواد سبك1402/01/14349</v>
      </c>
      <c r="D227" s="10" t="str">
        <f>IFERROR(IF(تحویلی!$E$1="","",IF(NOSA!O227=تحویلی!$E$1,تحویلی!$E$1&amp;COUNTIF(NOSA!$O$1:O227,تحویلی!$E$1),"")),"")</f>
        <v/>
      </c>
      <c r="E227" s="10" t="str">
        <f t="shared" si="18"/>
        <v>14671349</v>
      </c>
      <c r="F227" s="10" t="str">
        <f>IFERROR(VLOOKUP(I227,DATABASE!$N:$O,2,FALSE),"")</f>
        <v>دستكش كف مواد سبك</v>
      </c>
      <c r="G227" s="3" t="s">
        <v>1502</v>
      </c>
      <c r="H227" s="4">
        <v>14671</v>
      </c>
      <c r="I227" s="3" t="s">
        <v>1456</v>
      </c>
      <c r="J227" s="3" t="s">
        <v>2</v>
      </c>
      <c r="K227" s="5">
        <v>1</v>
      </c>
      <c r="L227" s="3" t="s">
        <v>3</v>
      </c>
      <c r="M227" s="3" t="s">
        <v>47</v>
      </c>
      <c r="N227" s="3" t="s">
        <v>245</v>
      </c>
      <c r="O227" s="1">
        <v>349</v>
      </c>
      <c r="P227" s="4">
        <v>1</v>
      </c>
      <c r="Q227" s="10">
        <f t="shared" si="15"/>
        <v>349</v>
      </c>
    </row>
    <row r="228" spans="2:17" ht="20.25" customHeight="1">
      <c r="B228" s="10" t="str">
        <f t="shared" si="16"/>
        <v>ماسك نيم صورت دو فيلتره (3M)163</v>
      </c>
      <c r="C228" s="10" t="str">
        <f t="shared" si="17"/>
        <v>ماسك نيم صورت دو فيلتره (3M)1402/01/14163</v>
      </c>
      <c r="D228" s="10" t="str">
        <f>IFERROR(IF(تحویلی!$E$1="","",IF(NOSA!O228=تحویلی!$E$1,تحویلی!$E$1&amp;COUNTIF(NOSA!$O$1:O228,تحویلی!$E$1),"")),"")</f>
        <v/>
      </c>
      <c r="E228" s="10" t="str">
        <f t="shared" si="18"/>
        <v>14673163</v>
      </c>
      <c r="F228" s="10" t="str">
        <f>IFERROR(VLOOKUP(I228,DATABASE!$N:$O,2,FALSE),"")</f>
        <v>ماسك نيم صورت دو فيلتره (3M)</v>
      </c>
      <c r="G228" s="3" t="s">
        <v>1502</v>
      </c>
      <c r="H228" s="4">
        <v>14673</v>
      </c>
      <c r="I228" s="3" t="s">
        <v>1503</v>
      </c>
      <c r="J228" s="3" t="s">
        <v>151</v>
      </c>
      <c r="K228" s="5">
        <v>1</v>
      </c>
      <c r="L228" s="3" t="s">
        <v>8</v>
      </c>
      <c r="M228" s="3" t="s">
        <v>9</v>
      </c>
      <c r="N228" s="3" t="s">
        <v>324</v>
      </c>
      <c r="O228" s="1">
        <v>163</v>
      </c>
      <c r="P228" s="4">
        <v>1</v>
      </c>
      <c r="Q228" s="10">
        <f t="shared" si="15"/>
        <v>163</v>
      </c>
    </row>
    <row r="229" spans="2:17" ht="20.25" customHeight="1">
      <c r="B229" s="10" t="str">
        <f t="shared" si="16"/>
        <v>فيلتر ماسك نيم صورت (3M) مدل 2091163</v>
      </c>
      <c r="C229" s="10" t="str">
        <f t="shared" si="17"/>
        <v>فيلتر ماسك نيم صورت (3M) مدل 20911402/01/14163</v>
      </c>
      <c r="D229" s="10" t="str">
        <f>IFERROR(IF(تحویلی!$E$1="","",IF(NOSA!O229=تحویلی!$E$1,تحویلی!$E$1&amp;COUNTIF(NOSA!$O$1:O229,تحویلی!$E$1),"")),"")</f>
        <v/>
      </c>
      <c r="E229" s="10" t="str">
        <f t="shared" si="18"/>
        <v>14673163</v>
      </c>
      <c r="F229" s="10" t="str">
        <f>IFERROR(VLOOKUP(I229,DATABASE!$N:$O,2,FALSE),"")</f>
        <v>فيلتر ماسك نيم صورت (3M) مدل 2091</v>
      </c>
      <c r="G229" s="3" t="s">
        <v>1502</v>
      </c>
      <c r="H229" s="4">
        <v>14673</v>
      </c>
      <c r="I229" s="3" t="s">
        <v>1475</v>
      </c>
      <c r="J229" s="3" t="s">
        <v>53</v>
      </c>
      <c r="K229" s="5">
        <v>1</v>
      </c>
      <c r="L229" s="3" t="s">
        <v>8</v>
      </c>
      <c r="M229" s="3" t="s">
        <v>9</v>
      </c>
      <c r="N229" s="3" t="s">
        <v>324</v>
      </c>
      <c r="O229" s="1">
        <v>163</v>
      </c>
      <c r="P229" s="4">
        <v>1</v>
      </c>
      <c r="Q229" s="10">
        <f t="shared" ref="Q229:Q292" si="19">VALUE(O229)</f>
        <v>163</v>
      </c>
    </row>
    <row r="230" spans="2:17" ht="20.25" customHeight="1">
      <c r="B230" s="10" t="str">
        <f t="shared" si="16"/>
        <v>دستكش كف مواد سبك777</v>
      </c>
      <c r="C230" s="10" t="str">
        <f t="shared" si="17"/>
        <v>دستكش كف مواد سبك1402/01/15777</v>
      </c>
      <c r="D230" s="10" t="str">
        <f>IFERROR(IF(تحویلی!$E$1="","",IF(NOSA!O230=تحویلی!$E$1,تحویلی!$E$1&amp;COUNTIF(NOSA!$O$1:O230,تحویلی!$E$1),"")),"")</f>
        <v/>
      </c>
      <c r="E230" s="10" t="str">
        <f t="shared" si="18"/>
        <v>14678777</v>
      </c>
      <c r="F230" s="10" t="str">
        <f>IFERROR(VLOOKUP(I230,DATABASE!$N:$O,2,FALSE),"")</f>
        <v>دستكش كف مواد سبك</v>
      </c>
      <c r="G230" s="3" t="s">
        <v>1504</v>
      </c>
      <c r="H230" s="4">
        <v>14678</v>
      </c>
      <c r="I230" s="3" t="s">
        <v>1456</v>
      </c>
      <c r="J230" s="3" t="s">
        <v>2</v>
      </c>
      <c r="K230" s="5">
        <v>1</v>
      </c>
      <c r="L230" s="3" t="s">
        <v>3</v>
      </c>
      <c r="M230" s="3" t="s">
        <v>47</v>
      </c>
      <c r="N230" s="3" t="s">
        <v>1194</v>
      </c>
      <c r="O230" s="1">
        <v>777</v>
      </c>
      <c r="P230" s="4">
        <v>1</v>
      </c>
      <c r="Q230" s="10">
        <f t="shared" si="19"/>
        <v>777</v>
      </c>
    </row>
    <row r="231" spans="2:17" ht="20.25" customHeight="1">
      <c r="B231" s="10" t="str">
        <f t="shared" si="16"/>
        <v>نقاب تيره محافظ صورت  canasafe624</v>
      </c>
      <c r="C231" s="10" t="str">
        <f t="shared" si="17"/>
        <v>نقاب تيره محافظ صورت  canasafe1402/01/15624</v>
      </c>
      <c r="D231" s="10" t="str">
        <f>IFERROR(IF(تحویلی!$E$1="","",IF(NOSA!O231=تحویلی!$E$1,تحویلی!$E$1&amp;COUNTIF(NOSA!$O$1:O231,تحویلی!$E$1),"")),"")</f>
        <v/>
      </c>
      <c r="E231" s="10" t="str">
        <f t="shared" si="18"/>
        <v>14681624</v>
      </c>
      <c r="F231" s="10" t="str">
        <f>IFERROR(VLOOKUP(I231,DATABASE!$N:$O,2,FALSE),"")</f>
        <v>نقاب تيره محافظ صورت  canasafe</v>
      </c>
      <c r="G231" s="3" t="s">
        <v>1504</v>
      </c>
      <c r="H231" s="4">
        <v>14681</v>
      </c>
      <c r="I231" s="3" t="s">
        <v>1487</v>
      </c>
      <c r="J231" s="3" t="s">
        <v>1488</v>
      </c>
      <c r="K231" s="5">
        <v>1</v>
      </c>
      <c r="L231" s="3" t="s">
        <v>8</v>
      </c>
      <c r="M231" s="3" t="s">
        <v>25</v>
      </c>
      <c r="N231" s="3" t="s">
        <v>226</v>
      </c>
      <c r="O231" s="1">
        <v>624</v>
      </c>
      <c r="P231" s="4">
        <v>1</v>
      </c>
      <c r="Q231" s="10">
        <f t="shared" si="19"/>
        <v>624</v>
      </c>
    </row>
    <row r="232" spans="2:17" ht="20.25" customHeight="1">
      <c r="B232" s="10" t="str">
        <f t="shared" si="16"/>
        <v>دستكش ساق بلند نسوز624</v>
      </c>
      <c r="C232" s="10" t="str">
        <f t="shared" si="17"/>
        <v>دستكش ساق بلند نسوز1402/01/15624</v>
      </c>
      <c r="D232" s="10" t="str">
        <f>IFERROR(IF(تحویلی!$E$1="","",IF(NOSA!O232=تحویلی!$E$1,تحویلی!$E$1&amp;COUNTIF(NOSA!$O$1:O232,تحویلی!$E$1),"")),"")</f>
        <v/>
      </c>
      <c r="E232" s="10" t="str">
        <f t="shared" si="18"/>
        <v>14681624</v>
      </c>
      <c r="F232" s="10" t="str">
        <f>IFERROR(VLOOKUP(I232,DATABASE!$N:$O,2,FALSE),"")</f>
        <v>دستكش ساق بلند نسوز</v>
      </c>
      <c r="G232" s="3" t="s">
        <v>1504</v>
      </c>
      <c r="H232" s="4">
        <v>14681</v>
      </c>
      <c r="I232" s="3" t="s">
        <v>1461</v>
      </c>
      <c r="J232" s="3" t="s">
        <v>34</v>
      </c>
      <c r="K232" s="5">
        <v>1</v>
      </c>
      <c r="L232" s="3" t="s">
        <v>3</v>
      </c>
      <c r="M232" s="3" t="s">
        <v>25</v>
      </c>
      <c r="N232" s="3" t="s">
        <v>226</v>
      </c>
      <c r="O232" s="1">
        <v>624</v>
      </c>
      <c r="P232" s="4">
        <v>1</v>
      </c>
      <c r="Q232" s="10">
        <f t="shared" si="19"/>
        <v>624</v>
      </c>
    </row>
    <row r="233" spans="2:17" ht="20.25" customHeight="1">
      <c r="B233" s="10" t="str">
        <f t="shared" si="16"/>
        <v>دستكش كف مواد سبك624</v>
      </c>
      <c r="C233" s="10" t="str">
        <f t="shared" si="17"/>
        <v>دستكش كف مواد سبك1402/01/15624</v>
      </c>
      <c r="D233" s="10" t="str">
        <f>IFERROR(IF(تحویلی!$E$1="","",IF(NOSA!O233=تحویلی!$E$1,تحویلی!$E$1&amp;COUNTIF(NOSA!$O$1:O233,تحویلی!$E$1),"")),"")</f>
        <v/>
      </c>
      <c r="E233" s="10" t="str">
        <f t="shared" si="18"/>
        <v>14681624</v>
      </c>
      <c r="F233" s="10" t="str">
        <f>IFERROR(VLOOKUP(I233,DATABASE!$N:$O,2,FALSE),"")</f>
        <v>دستكش كف مواد سبك</v>
      </c>
      <c r="G233" s="3" t="s">
        <v>1504</v>
      </c>
      <c r="H233" s="4">
        <v>14681</v>
      </c>
      <c r="I233" s="3" t="s">
        <v>1456</v>
      </c>
      <c r="J233" s="3" t="s">
        <v>2</v>
      </c>
      <c r="K233" s="5">
        <v>1</v>
      </c>
      <c r="L233" s="3" t="s">
        <v>3</v>
      </c>
      <c r="M233" s="3" t="s">
        <v>25</v>
      </c>
      <c r="N233" s="3" t="s">
        <v>226</v>
      </c>
      <c r="O233" s="1">
        <v>624</v>
      </c>
      <c r="P233" s="4"/>
      <c r="Q233" s="10">
        <f t="shared" si="19"/>
        <v>624</v>
      </c>
    </row>
    <row r="234" spans="2:17" ht="20.25" customHeight="1">
      <c r="B234" s="10" t="str">
        <f t="shared" si="16"/>
        <v>دستكش ضد برش سبك784</v>
      </c>
      <c r="C234" s="10" t="str">
        <f t="shared" si="17"/>
        <v>دستكش ضد برش سبك1402/01/15784</v>
      </c>
      <c r="D234" s="10" t="str">
        <f>IFERROR(IF(تحویلی!$E$1="","",IF(NOSA!O234=تحویلی!$E$1,تحویلی!$E$1&amp;COUNTIF(NOSA!$O$1:O234,تحویلی!$E$1),"")),"")</f>
        <v/>
      </c>
      <c r="E234" s="10" t="str">
        <f t="shared" si="18"/>
        <v>14682784</v>
      </c>
      <c r="F234" s="10" t="str">
        <f>IFERROR(VLOOKUP(I234,DATABASE!$N:$O,2,FALSE),"")</f>
        <v>دستكش ضد برش سبك</v>
      </c>
      <c r="G234" s="3" t="s">
        <v>1504</v>
      </c>
      <c r="H234" s="4">
        <v>14682</v>
      </c>
      <c r="I234" s="3" t="s">
        <v>1442</v>
      </c>
      <c r="J234" s="3" t="s">
        <v>22</v>
      </c>
      <c r="K234" s="5">
        <v>1</v>
      </c>
      <c r="L234" s="3" t="s">
        <v>3</v>
      </c>
      <c r="M234" s="3" t="s">
        <v>40</v>
      </c>
      <c r="N234" s="3" t="s">
        <v>1268</v>
      </c>
      <c r="O234" s="1">
        <v>784</v>
      </c>
      <c r="P234" s="4"/>
      <c r="Q234" s="10">
        <f t="shared" si="19"/>
        <v>784</v>
      </c>
    </row>
    <row r="235" spans="2:17" ht="20.25" customHeight="1">
      <c r="B235" s="10" t="str">
        <f t="shared" si="16"/>
        <v>كلاه ايمني567</v>
      </c>
      <c r="C235" s="10" t="str">
        <f t="shared" si="17"/>
        <v>كلاه ايمني1402/01/15567</v>
      </c>
      <c r="D235" s="10" t="str">
        <f>IFERROR(IF(تحویلی!$E$1="","",IF(NOSA!O235=تحویلی!$E$1,تحویلی!$E$1&amp;COUNTIF(NOSA!$O$1:O235,تحویلی!$E$1),"")),"")</f>
        <v/>
      </c>
      <c r="E235" s="10" t="str">
        <f t="shared" si="18"/>
        <v>14701567</v>
      </c>
      <c r="F235" s="10" t="str">
        <f>IFERROR(VLOOKUP(I235,DATABASE!$N:$O,2,FALSE),"")</f>
        <v>كلاه ايمني</v>
      </c>
      <c r="G235" s="3" t="s">
        <v>1504</v>
      </c>
      <c r="H235" s="4">
        <v>14701</v>
      </c>
      <c r="I235" s="3" t="s">
        <v>1505</v>
      </c>
      <c r="J235" s="3" t="s">
        <v>1628</v>
      </c>
      <c r="K235" s="5">
        <v>1</v>
      </c>
      <c r="L235" s="3" t="s">
        <v>8</v>
      </c>
      <c r="M235" s="3" t="s">
        <v>19</v>
      </c>
      <c r="N235" s="3" t="s">
        <v>71</v>
      </c>
      <c r="O235" s="1">
        <v>567</v>
      </c>
      <c r="P235" s="4">
        <v>1</v>
      </c>
      <c r="Q235" s="10">
        <f t="shared" si="19"/>
        <v>567</v>
      </c>
    </row>
    <row r="236" spans="2:17" ht="20.25" customHeight="1">
      <c r="B236" s="10" t="str">
        <f t="shared" si="16"/>
        <v>دستكش كف مواد سبك777</v>
      </c>
      <c r="C236" s="10" t="str">
        <f t="shared" si="17"/>
        <v>دستكش كف مواد سبك1402/01/15777</v>
      </c>
      <c r="D236" s="10" t="str">
        <f>IFERROR(IF(تحویلی!$E$1="","",IF(NOSA!O236=تحویلی!$E$1,تحویلی!$E$1&amp;COUNTIF(NOSA!$O$1:O236,تحویلی!$E$1),"")),"")</f>
        <v/>
      </c>
      <c r="E236" s="10" t="str">
        <f t="shared" si="18"/>
        <v>14678777</v>
      </c>
      <c r="F236" s="10" t="str">
        <f>IFERROR(VLOOKUP(I236,DATABASE!$N:$O,2,FALSE),"")</f>
        <v>دستكش كف مواد سبك</v>
      </c>
      <c r="G236" s="3" t="s">
        <v>1504</v>
      </c>
      <c r="H236" s="4">
        <v>14678</v>
      </c>
      <c r="I236" s="3" t="s">
        <v>1456</v>
      </c>
      <c r="J236" s="3" t="s">
        <v>2</v>
      </c>
      <c r="K236" s="5">
        <v>1</v>
      </c>
      <c r="L236" s="3" t="s">
        <v>3</v>
      </c>
      <c r="M236" s="3" t="s">
        <v>47</v>
      </c>
      <c r="N236" s="3" t="s">
        <v>1194</v>
      </c>
      <c r="O236" s="1">
        <v>777</v>
      </c>
      <c r="P236" s="4">
        <v>1</v>
      </c>
      <c r="Q236" s="10">
        <f t="shared" si="19"/>
        <v>777</v>
      </c>
    </row>
    <row r="237" spans="2:17" ht="20.25" customHeight="1">
      <c r="B237" s="10" t="str">
        <f t="shared" si="16"/>
        <v>نقاب تيره محافظ صورت  canasafe624</v>
      </c>
      <c r="C237" s="10" t="str">
        <f t="shared" si="17"/>
        <v>نقاب تيره محافظ صورت  canasafe1402/01/15624</v>
      </c>
      <c r="D237" s="10" t="str">
        <f>IFERROR(IF(تحویلی!$E$1="","",IF(NOSA!O237=تحویلی!$E$1,تحویلی!$E$1&amp;COUNTIF(NOSA!$O$1:O237,تحویلی!$E$1),"")),"")</f>
        <v/>
      </c>
      <c r="E237" s="10" t="str">
        <f t="shared" si="18"/>
        <v>14681624</v>
      </c>
      <c r="F237" s="10" t="str">
        <f>IFERROR(VLOOKUP(I237,DATABASE!$N:$O,2,FALSE),"")</f>
        <v>نقاب تيره محافظ صورت  canasafe</v>
      </c>
      <c r="G237" s="3" t="s">
        <v>1504</v>
      </c>
      <c r="H237" s="4">
        <v>14681</v>
      </c>
      <c r="I237" s="3" t="s">
        <v>1487</v>
      </c>
      <c r="J237" s="3" t="s">
        <v>1488</v>
      </c>
      <c r="K237" s="5">
        <v>1</v>
      </c>
      <c r="L237" s="3" t="s">
        <v>8</v>
      </c>
      <c r="M237" s="3" t="s">
        <v>25</v>
      </c>
      <c r="N237" s="3" t="s">
        <v>226</v>
      </c>
      <c r="O237" s="1">
        <v>624</v>
      </c>
      <c r="P237" s="4">
        <v>1</v>
      </c>
      <c r="Q237" s="10">
        <f t="shared" si="19"/>
        <v>624</v>
      </c>
    </row>
    <row r="238" spans="2:17" ht="20.25" customHeight="1">
      <c r="B238" s="10" t="str">
        <f t="shared" si="16"/>
        <v>دستكش ساق بلند نسوز624</v>
      </c>
      <c r="C238" s="10" t="str">
        <f t="shared" si="17"/>
        <v>دستكش ساق بلند نسوز1402/01/15624</v>
      </c>
      <c r="D238" s="10" t="str">
        <f>IFERROR(IF(تحویلی!$E$1="","",IF(NOSA!O238=تحویلی!$E$1,تحویلی!$E$1&amp;COUNTIF(NOSA!$O$1:O238,تحویلی!$E$1),"")),"")</f>
        <v/>
      </c>
      <c r="E238" s="10" t="str">
        <f t="shared" si="18"/>
        <v>14681624</v>
      </c>
      <c r="F238" s="10" t="str">
        <f>IFERROR(VLOOKUP(I238,DATABASE!$N:$O,2,FALSE),"")</f>
        <v>دستكش ساق بلند نسوز</v>
      </c>
      <c r="G238" s="3" t="s">
        <v>1504</v>
      </c>
      <c r="H238" s="4">
        <v>14681</v>
      </c>
      <c r="I238" s="3" t="s">
        <v>1461</v>
      </c>
      <c r="J238" s="3" t="s">
        <v>34</v>
      </c>
      <c r="K238" s="5">
        <v>1</v>
      </c>
      <c r="L238" s="3" t="s">
        <v>3</v>
      </c>
      <c r="M238" s="3" t="s">
        <v>25</v>
      </c>
      <c r="N238" s="3" t="s">
        <v>226</v>
      </c>
      <c r="O238" s="1">
        <v>624</v>
      </c>
      <c r="P238" s="4">
        <v>1</v>
      </c>
      <c r="Q238" s="10">
        <f t="shared" si="19"/>
        <v>624</v>
      </c>
    </row>
    <row r="239" spans="2:17" ht="20.25" customHeight="1">
      <c r="B239" s="10" t="str">
        <f t="shared" si="16"/>
        <v>دستكش كف مواد سبك624</v>
      </c>
      <c r="C239" s="10" t="str">
        <f t="shared" si="17"/>
        <v>دستكش كف مواد سبك1402/01/15624</v>
      </c>
      <c r="D239" s="10" t="str">
        <f>IFERROR(IF(تحویلی!$E$1="","",IF(NOSA!O239=تحویلی!$E$1,تحویلی!$E$1&amp;COUNTIF(NOSA!$O$1:O239,تحویلی!$E$1),"")),"")</f>
        <v/>
      </c>
      <c r="E239" s="10" t="str">
        <f t="shared" si="18"/>
        <v>14681624</v>
      </c>
      <c r="F239" s="10" t="str">
        <f>IFERROR(VLOOKUP(I239,DATABASE!$N:$O,2,FALSE),"")</f>
        <v>دستكش كف مواد سبك</v>
      </c>
      <c r="G239" s="3" t="s">
        <v>1504</v>
      </c>
      <c r="H239" s="4">
        <v>14681</v>
      </c>
      <c r="I239" s="3" t="s">
        <v>1456</v>
      </c>
      <c r="J239" s="3" t="s">
        <v>2</v>
      </c>
      <c r="K239" s="5">
        <v>1</v>
      </c>
      <c r="L239" s="3" t="s">
        <v>3</v>
      </c>
      <c r="M239" s="3" t="s">
        <v>25</v>
      </c>
      <c r="N239" s="3" t="s">
        <v>226</v>
      </c>
      <c r="O239" s="1">
        <v>624</v>
      </c>
      <c r="P239" s="4">
        <v>0</v>
      </c>
      <c r="Q239" s="10">
        <f t="shared" si="19"/>
        <v>624</v>
      </c>
    </row>
    <row r="240" spans="2:17" ht="20.25" customHeight="1">
      <c r="B240" s="10" t="str">
        <f t="shared" si="16"/>
        <v>دستكش ضد برش سبك784</v>
      </c>
      <c r="C240" s="10" t="str">
        <f t="shared" si="17"/>
        <v>دستكش ضد برش سبك1402/01/15784</v>
      </c>
      <c r="D240" s="10" t="str">
        <f>IFERROR(IF(تحویلی!$E$1="","",IF(NOSA!O240=تحویلی!$E$1,تحویلی!$E$1&amp;COUNTIF(NOSA!$O$1:O240,تحویلی!$E$1),"")),"")</f>
        <v/>
      </c>
      <c r="E240" s="10" t="str">
        <f t="shared" si="18"/>
        <v>14682784</v>
      </c>
      <c r="F240" s="10" t="str">
        <f>IFERROR(VLOOKUP(I240,DATABASE!$N:$O,2,FALSE),"")</f>
        <v>دستكش ضد برش سبك</v>
      </c>
      <c r="G240" s="3" t="s">
        <v>1504</v>
      </c>
      <c r="H240" s="4">
        <v>14682</v>
      </c>
      <c r="I240" s="3" t="s">
        <v>1442</v>
      </c>
      <c r="J240" s="3" t="s">
        <v>22</v>
      </c>
      <c r="K240" s="5">
        <v>1</v>
      </c>
      <c r="L240" s="3" t="s">
        <v>3</v>
      </c>
      <c r="M240" s="3" t="s">
        <v>40</v>
      </c>
      <c r="N240" s="3" t="s">
        <v>1268</v>
      </c>
      <c r="O240" s="1">
        <v>784</v>
      </c>
      <c r="P240" s="4">
        <v>0</v>
      </c>
      <c r="Q240" s="10">
        <f t="shared" si="19"/>
        <v>784</v>
      </c>
    </row>
    <row r="241" spans="2:17" ht="20.25" customHeight="1">
      <c r="B241" s="10" t="str">
        <f t="shared" si="16"/>
        <v>كلاه ايمني567</v>
      </c>
      <c r="C241" s="10" t="str">
        <f t="shared" si="17"/>
        <v>كلاه ايمني1402/01/15567</v>
      </c>
      <c r="D241" s="10" t="str">
        <f>IFERROR(IF(تحویلی!$E$1="","",IF(NOSA!O241=تحویلی!$E$1,تحویلی!$E$1&amp;COUNTIF(NOSA!$O$1:O241,تحویلی!$E$1),"")),"")</f>
        <v/>
      </c>
      <c r="E241" s="10" t="str">
        <f t="shared" si="18"/>
        <v>14701567</v>
      </c>
      <c r="F241" s="10" t="str">
        <f>IFERROR(VLOOKUP(I241,DATABASE!$N:$O,2,FALSE),"")</f>
        <v>كلاه ايمني</v>
      </c>
      <c r="G241" s="3" t="s">
        <v>1504</v>
      </c>
      <c r="H241" s="4">
        <v>14701</v>
      </c>
      <c r="I241" s="3" t="s">
        <v>1505</v>
      </c>
      <c r="J241" s="3" t="s">
        <v>153</v>
      </c>
      <c r="K241" s="5">
        <v>1</v>
      </c>
      <c r="L241" s="3" t="s">
        <v>8</v>
      </c>
      <c r="M241" s="3" t="s">
        <v>19</v>
      </c>
      <c r="N241" s="3" t="s">
        <v>71</v>
      </c>
      <c r="O241" s="1">
        <v>567</v>
      </c>
      <c r="P241" s="4">
        <v>1</v>
      </c>
      <c r="Q241" s="10">
        <f t="shared" si="19"/>
        <v>567</v>
      </c>
    </row>
    <row r="242" spans="2:17" ht="20.25" customHeight="1">
      <c r="B242" s="10" t="str">
        <f t="shared" si="16"/>
        <v>دستكش ضد برش سبك766</v>
      </c>
      <c r="C242" s="10" t="str">
        <f t="shared" si="17"/>
        <v>دستكش ضد برش سبك1402/01/16766</v>
      </c>
      <c r="D242" s="10" t="str">
        <f>IFERROR(IF(تحویلی!$E$1="","",IF(NOSA!O242=تحویلی!$E$1,تحویلی!$E$1&amp;COUNTIF(NOSA!$O$1:O242,تحویلی!$E$1),"")),"")</f>
        <v/>
      </c>
      <c r="E242" s="10" t="str">
        <f t="shared" si="18"/>
        <v>14703766</v>
      </c>
      <c r="F242" s="10" t="str">
        <f>IFERROR(VLOOKUP(I242,DATABASE!$N:$O,2,FALSE),"")</f>
        <v>دستكش ضد برش سبك</v>
      </c>
      <c r="G242" s="3" t="s">
        <v>1506</v>
      </c>
      <c r="H242" s="4">
        <v>14703</v>
      </c>
      <c r="I242" s="3" t="s">
        <v>1442</v>
      </c>
      <c r="J242" s="3" t="s">
        <v>22</v>
      </c>
      <c r="K242" s="5">
        <v>1</v>
      </c>
      <c r="L242" s="3" t="s">
        <v>3</v>
      </c>
      <c r="M242" s="3" t="s">
        <v>4</v>
      </c>
      <c r="N242" s="3" t="s">
        <v>1059</v>
      </c>
      <c r="O242" s="1">
        <v>766</v>
      </c>
      <c r="P242" s="4">
        <v>1</v>
      </c>
      <c r="Q242" s="10">
        <f t="shared" si="19"/>
        <v>766</v>
      </c>
    </row>
    <row r="243" spans="2:17" ht="20.25" customHeight="1">
      <c r="B243" s="10" t="str">
        <f t="shared" si="16"/>
        <v>نقاب تيره محافظ صورت  canasafe718</v>
      </c>
      <c r="C243" s="10" t="str">
        <f t="shared" si="17"/>
        <v>نقاب تيره محافظ صورت  canasafe1402/01/16718</v>
      </c>
      <c r="D243" s="10" t="str">
        <f>IFERROR(IF(تحویلی!$E$1="","",IF(NOSA!O243=تحویلی!$E$1,تحویلی!$E$1&amp;COUNTIF(NOSA!$O$1:O243,تحویلی!$E$1),"")),"")</f>
        <v/>
      </c>
      <c r="E243" s="10" t="str">
        <f t="shared" si="18"/>
        <v>14708718</v>
      </c>
      <c r="F243" s="10" t="str">
        <f>IFERROR(VLOOKUP(I243,DATABASE!$N:$O,2,FALSE),"")</f>
        <v>نقاب تيره محافظ صورت  canasafe</v>
      </c>
      <c r="G243" s="3" t="s">
        <v>1506</v>
      </c>
      <c r="H243" s="4">
        <v>14708</v>
      </c>
      <c r="I243" s="3" t="s">
        <v>1487</v>
      </c>
      <c r="J243" s="3" t="s">
        <v>1488</v>
      </c>
      <c r="K243" s="5">
        <v>1</v>
      </c>
      <c r="L243" s="3" t="s">
        <v>8</v>
      </c>
      <c r="M243" s="3" t="s">
        <v>19</v>
      </c>
      <c r="N243" s="3" t="s">
        <v>293</v>
      </c>
      <c r="O243" s="1">
        <v>718</v>
      </c>
      <c r="P243" s="4">
        <v>1</v>
      </c>
      <c r="Q243" s="10">
        <f t="shared" si="19"/>
        <v>718</v>
      </c>
    </row>
    <row r="244" spans="2:17" ht="20.25" customHeight="1">
      <c r="B244" s="10" t="str">
        <f t="shared" si="16"/>
        <v>دستكش ضد برش سبك718</v>
      </c>
      <c r="C244" s="10" t="str">
        <f t="shared" si="17"/>
        <v>دستكش ضد برش سبك1402/01/16718</v>
      </c>
      <c r="D244" s="10" t="str">
        <f>IFERROR(IF(تحویلی!$E$1="","",IF(NOSA!O244=تحویلی!$E$1,تحویلی!$E$1&amp;COUNTIF(NOSA!$O$1:O244,تحویلی!$E$1),"")),"")</f>
        <v/>
      </c>
      <c r="E244" s="10" t="str">
        <f t="shared" si="18"/>
        <v>14708718</v>
      </c>
      <c r="F244" s="10" t="str">
        <f>IFERROR(VLOOKUP(I244,DATABASE!$N:$O,2,FALSE),"")</f>
        <v>دستكش ضد برش سبك</v>
      </c>
      <c r="G244" s="66" t="s">
        <v>1506</v>
      </c>
      <c r="H244" s="67">
        <v>14708</v>
      </c>
      <c r="I244" s="66" t="s">
        <v>1442</v>
      </c>
      <c r="J244" s="66" t="s">
        <v>22</v>
      </c>
      <c r="K244" s="68">
        <v>1</v>
      </c>
      <c r="L244" s="66" t="s">
        <v>3</v>
      </c>
      <c r="M244" s="66" t="s">
        <v>19</v>
      </c>
      <c r="N244" s="66" t="s">
        <v>293</v>
      </c>
      <c r="O244" s="69">
        <v>718</v>
      </c>
      <c r="P244" s="67">
        <v>1</v>
      </c>
      <c r="Q244" s="10">
        <f t="shared" si="19"/>
        <v>718</v>
      </c>
    </row>
    <row r="245" spans="2:17" ht="20.25" customHeight="1">
      <c r="B245" s="10" t="str">
        <f t="shared" si="16"/>
        <v>دستكش ضد برش سبك750</v>
      </c>
      <c r="C245" s="10" t="str">
        <f t="shared" si="17"/>
        <v>دستكش ضد برش سبك1402/01/16750</v>
      </c>
      <c r="D245" s="10" t="str">
        <f>IFERROR(IF(تحویلی!$E$1="","",IF(NOSA!O245=تحویلی!$E$1,تحویلی!$E$1&amp;COUNTIF(NOSA!$O$1:O245,تحویلی!$E$1),"")),"")</f>
        <v/>
      </c>
      <c r="E245" s="10" t="str">
        <f t="shared" si="18"/>
        <v>14711750</v>
      </c>
      <c r="F245" s="10" t="str">
        <f>IFERROR(VLOOKUP(I245,DATABASE!$N:$O,2,FALSE),"")</f>
        <v>دستكش ضد برش سبك</v>
      </c>
      <c r="G245" s="66" t="s">
        <v>1506</v>
      </c>
      <c r="H245" s="67">
        <v>14711</v>
      </c>
      <c r="I245" s="66" t="s">
        <v>1442</v>
      </c>
      <c r="J245" s="66" t="s">
        <v>22</v>
      </c>
      <c r="K245" s="68">
        <v>1</v>
      </c>
      <c r="L245" s="66" t="s">
        <v>3</v>
      </c>
      <c r="M245" s="66" t="s">
        <v>19</v>
      </c>
      <c r="N245" s="66" t="s">
        <v>908</v>
      </c>
      <c r="O245" s="69">
        <v>750</v>
      </c>
      <c r="P245" s="67">
        <v>1</v>
      </c>
      <c r="Q245" s="10">
        <f t="shared" si="19"/>
        <v>750</v>
      </c>
    </row>
    <row r="246" spans="2:17" ht="20.25" customHeight="1">
      <c r="B246" s="10" t="str">
        <f t="shared" si="16"/>
        <v>شيشه مات ماسك جوشكاري778</v>
      </c>
      <c r="C246" s="10" t="str">
        <f t="shared" si="17"/>
        <v>شيشه مات ماسك جوشكاري1402/01/16778</v>
      </c>
      <c r="D246" s="10" t="str">
        <f>IFERROR(IF(تحویلی!$E$1="","",IF(NOSA!O246=تحویلی!$E$1,تحویلی!$E$1&amp;COUNTIF(NOSA!$O$1:O246,تحویلی!$E$1),"")),"")</f>
        <v/>
      </c>
      <c r="E246" s="10" t="str">
        <f t="shared" si="18"/>
        <v>14716778</v>
      </c>
      <c r="F246" s="10" t="str">
        <f>IFERROR(VLOOKUP(I246,DATABASE!$N:$O,2,FALSE),"")</f>
        <v>شيشه مات ماسك جوشكاري</v>
      </c>
      <c r="G246" s="66" t="s">
        <v>1506</v>
      </c>
      <c r="H246" s="67">
        <v>14716</v>
      </c>
      <c r="I246" s="66" t="s">
        <v>1507</v>
      </c>
      <c r="J246" s="66" t="s">
        <v>113</v>
      </c>
      <c r="K246" s="68">
        <v>2</v>
      </c>
      <c r="L246" s="66" t="s">
        <v>8</v>
      </c>
      <c r="M246" s="66" t="s">
        <v>189</v>
      </c>
      <c r="N246" s="66" t="s">
        <v>1228</v>
      </c>
      <c r="O246" s="69">
        <v>778</v>
      </c>
      <c r="P246" s="67"/>
      <c r="Q246" s="10">
        <f t="shared" si="19"/>
        <v>778</v>
      </c>
    </row>
    <row r="247" spans="2:17" ht="20.25" customHeight="1">
      <c r="B247" s="10" t="str">
        <f t="shared" si="16"/>
        <v>آستين آلومينيومي86</v>
      </c>
      <c r="C247" s="10" t="str">
        <f t="shared" si="17"/>
        <v>آستين آلومينيومي1402/01/1686</v>
      </c>
      <c r="D247" s="10" t="str">
        <f>IFERROR(IF(تحویلی!$E$1="","",IF(NOSA!O247=تحویلی!$E$1,تحویلی!$E$1&amp;COUNTIF(NOSA!$O$1:O247,تحویلی!$E$1),"")),"")</f>
        <v/>
      </c>
      <c r="E247" s="10" t="str">
        <f t="shared" si="18"/>
        <v>1472086</v>
      </c>
      <c r="F247" s="10" t="str">
        <f>IFERROR(VLOOKUP(I247,DATABASE!$N:$O,2,FALSE),"")</f>
        <v>آستين آلومينيومي</v>
      </c>
      <c r="G247" s="66" t="s">
        <v>1506</v>
      </c>
      <c r="H247" s="67">
        <v>14720</v>
      </c>
      <c r="I247" s="66" t="s">
        <v>1508</v>
      </c>
      <c r="J247" s="66" t="s">
        <v>38</v>
      </c>
      <c r="K247" s="68">
        <v>1</v>
      </c>
      <c r="L247" s="66" t="s">
        <v>3</v>
      </c>
      <c r="M247" s="66" t="s">
        <v>4</v>
      </c>
      <c r="N247" s="66" t="s">
        <v>105</v>
      </c>
      <c r="O247" s="69">
        <v>86</v>
      </c>
      <c r="P247" s="67">
        <v>1</v>
      </c>
      <c r="Q247" s="10">
        <f t="shared" si="19"/>
        <v>86</v>
      </c>
    </row>
    <row r="248" spans="2:17" ht="20.25" customHeight="1">
      <c r="B248" s="10" t="str">
        <f t="shared" si="16"/>
        <v>پيشبند نسوز آلومينيومي86</v>
      </c>
      <c r="C248" s="10" t="str">
        <f t="shared" si="17"/>
        <v>پيشبند نسوز آلومينيومي1402/01/1686</v>
      </c>
      <c r="D248" s="10" t="str">
        <f>IFERROR(IF(تحویلی!$E$1="","",IF(NOSA!O248=تحویلی!$E$1,تحویلی!$E$1&amp;COUNTIF(NOSA!$O$1:O248,تحویلی!$E$1),"")),"")</f>
        <v/>
      </c>
      <c r="E248" s="10" t="str">
        <f t="shared" si="18"/>
        <v>1472086</v>
      </c>
      <c r="F248" s="10" t="str">
        <f>IFERROR(VLOOKUP(I248,DATABASE!$N:$O,2,FALSE),"")</f>
        <v>پيشبند نسوز آلومينيومي</v>
      </c>
      <c r="G248" s="66" t="s">
        <v>1506</v>
      </c>
      <c r="H248" s="67">
        <v>14720</v>
      </c>
      <c r="I248" s="66" t="s">
        <v>1464</v>
      </c>
      <c r="J248" s="66" t="s">
        <v>36</v>
      </c>
      <c r="K248" s="68">
        <v>1</v>
      </c>
      <c r="L248" s="66" t="s">
        <v>8</v>
      </c>
      <c r="M248" s="66" t="s">
        <v>4</v>
      </c>
      <c r="N248" s="66" t="s">
        <v>105</v>
      </c>
      <c r="O248" s="69">
        <v>86</v>
      </c>
      <c r="P248" s="67">
        <v>1</v>
      </c>
      <c r="Q248" s="10">
        <f t="shared" si="19"/>
        <v>86</v>
      </c>
    </row>
    <row r="249" spans="2:17" ht="20.25" customHeight="1">
      <c r="B249" s="10" t="str">
        <f t="shared" si="16"/>
        <v>هدگير نقاب86</v>
      </c>
      <c r="C249" s="10" t="str">
        <f t="shared" si="17"/>
        <v>هدگير نقاب1402/01/1686</v>
      </c>
      <c r="D249" s="10" t="str">
        <f>IFERROR(IF(تحویلی!$E$1="","",IF(NOSA!O249=تحویلی!$E$1,تحویلی!$E$1&amp;COUNTIF(NOSA!$O$1:O249,تحویلی!$E$1),"")),"")</f>
        <v/>
      </c>
      <c r="E249" s="10" t="str">
        <f t="shared" si="18"/>
        <v>1472086</v>
      </c>
      <c r="F249" s="10" t="str">
        <f>IFERROR(VLOOKUP(I249,DATABASE!$N:$O,2,FALSE),"")</f>
        <v>هدگير نقاب</v>
      </c>
      <c r="G249" s="66" t="s">
        <v>1506</v>
      </c>
      <c r="H249" s="67">
        <v>14720</v>
      </c>
      <c r="I249" s="66" t="s">
        <v>1468</v>
      </c>
      <c r="J249" s="66" t="s">
        <v>12</v>
      </c>
      <c r="K249" s="68">
        <v>1</v>
      </c>
      <c r="L249" s="66" t="s">
        <v>8</v>
      </c>
      <c r="M249" s="66" t="s">
        <v>4</v>
      </c>
      <c r="N249" s="66" t="s">
        <v>105</v>
      </c>
      <c r="O249" s="69">
        <v>86</v>
      </c>
      <c r="P249" s="67">
        <v>1</v>
      </c>
      <c r="Q249" s="10">
        <f t="shared" si="19"/>
        <v>86</v>
      </c>
    </row>
    <row r="250" spans="2:17" ht="20.25" customHeight="1">
      <c r="B250" s="10" t="str">
        <f t="shared" si="16"/>
        <v>نقاب تيره محافظ صورت  canasafe86</v>
      </c>
      <c r="C250" s="10" t="str">
        <f t="shared" si="17"/>
        <v>نقاب تيره محافظ صورت  canasafe1402/01/1686</v>
      </c>
      <c r="D250" s="10" t="str">
        <f>IFERROR(IF(تحویلی!$E$1="","",IF(NOSA!O250=تحویلی!$E$1,تحویلی!$E$1&amp;COUNTIF(NOSA!$O$1:O250,تحویلی!$E$1),"")),"")</f>
        <v/>
      </c>
      <c r="E250" s="10" t="str">
        <f t="shared" si="18"/>
        <v>1472086</v>
      </c>
      <c r="F250" s="10" t="str">
        <f>IFERROR(VLOOKUP(I250,DATABASE!$N:$O,2,FALSE),"")</f>
        <v>نقاب تيره محافظ صورت  canasafe</v>
      </c>
      <c r="G250" s="3" t="s">
        <v>1506</v>
      </c>
      <c r="H250" s="4">
        <v>14720</v>
      </c>
      <c r="I250" s="3" t="s">
        <v>1487</v>
      </c>
      <c r="J250" s="3" t="s">
        <v>1488</v>
      </c>
      <c r="K250" s="5">
        <v>1</v>
      </c>
      <c r="L250" s="3" t="s">
        <v>8</v>
      </c>
      <c r="M250" s="3" t="s">
        <v>4</v>
      </c>
      <c r="N250" s="3" t="s">
        <v>105</v>
      </c>
      <c r="O250" s="1">
        <v>86</v>
      </c>
      <c r="P250" s="4">
        <v>1</v>
      </c>
      <c r="Q250" s="10">
        <f t="shared" si="19"/>
        <v>86</v>
      </c>
    </row>
    <row r="251" spans="2:17" ht="20.25" customHeight="1">
      <c r="B251" s="10" t="str">
        <f t="shared" si="16"/>
        <v>دستكش ضد برش سبك248</v>
      </c>
      <c r="C251" s="10" t="str">
        <f t="shared" si="17"/>
        <v>دستكش ضد برش سبك1402/01/16248</v>
      </c>
      <c r="D251" s="10" t="str">
        <f>IFERROR(IF(تحویلی!$E$1="","",IF(NOSA!O251=تحویلی!$E$1,تحویلی!$E$1&amp;COUNTIF(NOSA!$O$1:O251,تحویلی!$E$1),"")),"")</f>
        <v/>
      </c>
      <c r="E251" s="10" t="str">
        <f t="shared" si="18"/>
        <v>14732248</v>
      </c>
      <c r="F251" s="10" t="str">
        <f>IFERROR(VLOOKUP(I251,DATABASE!$N:$O,2,FALSE),"")</f>
        <v>دستكش ضد برش سبك</v>
      </c>
      <c r="G251" s="3" t="s">
        <v>1506</v>
      </c>
      <c r="H251" s="4">
        <v>14732</v>
      </c>
      <c r="I251" s="3" t="s">
        <v>1442</v>
      </c>
      <c r="J251" s="3" t="s">
        <v>22</v>
      </c>
      <c r="K251" s="5">
        <v>1</v>
      </c>
      <c r="L251" s="3" t="s">
        <v>3</v>
      </c>
      <c r="M251" s="3" t="s">
        <v>4</v>
      </c>
      <c r="N251" s="3" t="s">
        <v>237</v>
      </c>
      <c r="O251" s="1">
        <v>248</v>
      </c>
      <c r="P251" s="4">
        <v>1</v>
      </c>
      <c r="Q251" s="10">
        <f t="shared" si="19"/>
        <v>248</v>
      </c>
    </row>
    <row r="252" spans="2:17" ht="20.25" customHeight="1">
      <c r="B252" s="10" t="str">
        <f t="shared" si="16"/>
        <v>دستكش ضد برش سبك746</v>
      </c>
      <c r="C252" s="10" t="str">
        <f t="shared" si="17"/>
        <v>دستكش ضد برش سبك1402/01/16746</v>
      </c>
      <c r="D252" s="10" t="str">
        <f>IFERROR(IF(تحویلی!$E$1="","",IF(NOSA!O252=تحویلی!$E$1,تحویلی!$E$1&amp;COUNTIF(NOSA!$O$1:O252,تحویلی!$E$1),"")),"")</f>
        <v/>
      </c>
      <c r="E252" s="10" t="str">
        <f t="shared" si="18"/>
        <v>14732746</v>
      </c>
      <c r="F252" s="10" t="str">
        <f>IFERROR(VLOOKUP(I252,DATABASE!$N:$O,2,FALSE),"")</f>
        <v>دستكش ضد برش سبك</v>
      </c>
      <c r="G252" s="3" t="s">
        <v>1506</v>
      </c>
      <c r="H252" s="4">
        <v>14732</v>
      </c>
      <c r="I252" s="3" t="s">
        <v>1442</v>
      </c>
      <c r="J252" s="3" t="s">
        <v>22</v>
      </c>
      <c r="K252" s="5">
        <v>1</v>
      </c>
      <c r="L252" s="3" t="s">
        <v>3</v>
      </c>
      <c r="M252" s="3" t="s">
        <v>4</v>
      </c>
      <c r="N252" s="3" t="s">
        <v>891</v>
      </c>
      <c r="O252" s="1">
        <v>746</v>
      </c>
      <c r="P252" s="4">
        <v>1</v>
      </c>
      <c r="Q252" s="10">
        <f t="shared" si="19"/>
        <v>746</v>
      </c>
    </row>
    <row r="253" spans="2:17" ht="20.25" customHeight="1">
      <c r="B253" s="10" t="str">
        <f t="shared" si="16"/>
        <v>دستكش ضد برش سبك766</v>
      </c>
      <c r="C253" s="10" t="str">
        <f t="shared" si="17"/>
        <v>دستكش ضد برش سبك1402/01/16766</v>
      </c>
      <c r="D253" s="10" t="str">
        <f>IFERROR(IF(تحویلی!$E$1="","",IF(NOSA!O253=تحویلی!$E$1,تحویلی!$E$1&amp;COUNTIF(NOSA!$O$1:O253,تحویلی!$E$1),"")),"")</f>
        <v/>
      </c>
      <c r="E253" s="10" t="str">
        <f t="shared" si="18"/>
        <v>14703766</v>
      </c>
      <c r="F253" s="10" t="str">
        <f>IFERROR(VLOOKUP(I253,DATABASE!$N:$O,2,FALSE),"")</f>
        <v>دستكش ضد برش سبك</v>
      </c>
      <c r="G253" s="3" t="s">
        <v>1506</v>
      </c>
      <c r="H253" s="4">
        <v>14703</v>
      </c>
      <c r="I253" s="3" t="s">
        <v>1442</v>
      </c>
      <c r="J253" s="3" t="s">
        <v>22</v>
      </c>
      <c r="K253" s="5">
        <v>1</v>
      </c>
      <c r="L253" s="3" t="s">
        <v>3</v>
      </c>
      <c r="M253" s="3" t="s">
        <v>4</v>
      </c>
      <c r="N253" s="3" t="s">
        <v>1059</v>
      </c>
      <c r="O253" s="1">
        <v>766</v>
      </c>
      <c r="P253" s="4">
        <v>1</v>
      </c>
      <c r="Q253" s="10">
        <f t="shared" si="19"/>
        <v>766</v>
      </c>
    </row>
    <row r="254" spans="2:17" ht="20.25" customHeight="1">
      <c r="B254" s="10" t="str">
        <f t="shared" si="16"/>
        <v>نقاب تيره محافظ صورت  canasafe718</v>
      </c>
      <c r="C254" s="10" t="str">
        <f t="shared" si="17"/>
        <v>نقاب تيره محافظ صورت  canasafe1402/01/16718</v>
      </c>
      <c r="D254" s="10" t="str">
        <f>IFERROR(IF(تحویلی!$E$1="","",IF(NOSA!O254=تحویلی!$E$1,تحویلی!$E$1&amp;COUNTIF(NOSA!$O$1:O254,تحویلی!$E$1),"")),"")</f>
        <v/>
      </c>
      <c r="E254" s="10" t="str">
        <f t="shared" si="18"/>
        <v>14708718</v>
      </c>
      <c r="F254" s="10" t="str">
        <f>IFERROR(VLOOKUP(I254,DATABASE!$N:$O,2,FALSE),"")</f>
        <v>نقاب تيره محافظ صورت  canasafe</v>
      </c>
      <c r="G254" s="3" t="s">
        <v>1506</v>
      </c>
      <c r="H254" s="4">
        <v>14708</v>
      </c>
      <c r="I254" s="3" t="s">
        <v>1487</v>
      </c>
      <c r="J254" s="3" t="s">
        <v>1488</v>
      </c>
      <c r="K254" s="5">
        <v>1</v>
      </c>
      <c r="L254" s="3" t="s">
        <v>8</v>
      </c>
      <c r="M254" s="3" t="s">
        <v>19</v>
      </c>
      <c r="N254" s="3" t="s">
        <v>293</v>
      </c>
      <c r="O254" s="1">
        <v>718</v>
      </c>
      <c r="P254" s="4">
        <v>1</v>
      </c>
      <c r="Q254" s="10">
        <f t="shared" si="19"/>
        <v>718</v>
      </c>
    </row>
    <row r="255" spans="2:17" ht="20.25" customHeight="1">
      <c r="B255" s="10" t="str">
        <f t="shared" si="16"/>
        <v>دستكش ضد برش سبك718</v>
      </c>
      <c r="C255" s="10" t="str">
        <f t="shared" si="17"/>
        <v>دستكش ضد برش سبك1402/01/16718</v>
      </c>
      <c r="D255" s="10" t="str">
        <f>IFERROR(IF(تحویلی!$E$1="","",IF(NOSA!O255=تحویلی!$E$1,تحویلی!$E$1&amp;COUNTIF(NOSA!$O$1:O255,تحویلی!$E$1),"")),"")</f>
        <v/>
      </c>
      <c r="E255" s="10" t="str">
        <f t="shared" si="18"/>
        <v>14708718</v>
      </c>
      <c r="F255" s="10" t="str">
        <f>IFERROR(VLOOKUP(I255,DATABASE!$N:$O,2,FALSE),"")</f>
        <v>دستكش ضد برش سبك</v>
      </c>
      <c r="G255" s="3" t="s">
        <v>1506</v>
      </c>
      <c r="H255" s="4">
        <v>14708</v>
      </c>
      <c r="I255" s="3" t="s">
        <v>1442</v>
      </c>
      <c r="J255" s="3" t="s">
        <v>22</v>
      </c>
      <c r="K255" s="5">
        <v>1</v>
      </c>
      <c r="L255" s="3" t="s">
        <v>3</v>
      </c>
      <c r="M255" s="3" t="s">
        <v>19</v>
      </c>
      <c r="N255" s="3" t="s">
        <v>293</v>
      </c>
      <c r="O255" s="1">
        <v>718</v>
      </c>
      <c r="P255" s="4">
        <v>1</v>
      </c>
      <c r="Q255" s="10">
        <f t="shared" si="19"/>
        <v>718</v>
      </c>
    </row>
    <row r="256" spans="2:17" ht="20.25" customHeight="1">
      <c r="B256" s="10" t="str">
        <f t="shared" si="16"/>
        <v>دستكش ضد برش سبك750</v>
      </c>
      <c r="C256" s="10" t="str">
        <f t="shared" si="17"/>
        <v>دستكش ضد برش سبك1402/01/16750</v>
      </c>
      <c r="D256" s="10" t="str">
        <f>IFERROR(IF(تحویلی!$E$1="","",IF(NOSA!O256=تحویلی!$E$1,تحویلی!$E$1&amp;COUNTIF(NOSA!$O$1:O256,تحویلی!$E$1),"")),"")</f>
        <v/>
      </c>
      <c r="E256" s="10" t="str">
        <f t="shared" si="18"/>
        <v>14711750</v>
      </c>
      <c r="F256" s="10" t="str">
        <f>IFERROR(VLOOKUP(I256,DATABASE!$N:$O,2,FALSE),"")</f>
        <v>دستكش ضد برش سبك</v>
      </c>
      <c r="G256" s="3" t="s">
        <v>1506</v>
      </c>
      <c r="H256" s="4">
        <v>14711</v>
      </c>
      <c r="I256" s="3" t="s">
        <v>1442</v>
      </c>
      <c r="J256" s="3" t="s">
        <v>22</v>
      </c>
      <c r="K256" s="5">
        <v>1</v>
      </c>
      <c r="L256" s="3" t="s">
        <v>3</v>
      </c>
      <c r="M256" s="3" t="s">
        <v>19</v>
      </c>
      <c r="N256" s="3" t="s">
        <v>908</v>
      </c>
      <c r="O256" s="1">
        <v>750</v>
      </c>
      <c r="P256" s="4">
        <v>1</v>
      </c>
      <c r="Q256" s="10">
        <f t="shared" si="19"/>
        <v>750</v>
      </c>
    </row>
    <row r="257" spans="2:17" ht="20.25" customHeight="1">
      <c r="B257" s="10" t="str">
        <f t="shared" si="16"/>
        <v>شيشه مات ماسك جوشكاري778</v>
      </c>
      <c r="C257" s="10" t="str">
        <f t="shared" si="17"/>
        <v>شيشه مات ماسك جوشكاري1402/01/16778</v>
      </c>
      <c r="D257" s="10" t="str">
        <f>IFERROR(IF(تحویلی!$E$1="","",IF(NOSA!O257=تحویلی!$E$1,تحویلی!$E$1&amp;COUNTIF(NOSA!$O$1:O257,تحویلی!$E$1),"")),"")</f>
        <v/>
      </c>
      <c r="E257" s="10" t="str">
        <f t="shared" si="18"/>
        <v>14716778</v>
      </c>
      <c r="F257" s="10" t="str">
        <f>IFERROR(VLOOKUP(I257,DATABASE!$N:$O,2,FALSE),"")</f>
        <v>شيشه مات ماسك جوشكاري</v>
      </c>
      <c r="G257" s="3" t="s">
        <v>1506</v>
      </c>
      <c r="H257" s="4">
        <v>14716</v>
      </c>
      <c r="I257" s="3" t="s">
        <v>1507</v>
      </c>
      <c r="J257" s="3" t="s">
        <v>113</v>
      </c>
      <c r="K257" s="5">
        <v>2</v>
      </c>
      <c r="L257" s="3" t="s">
        <v>8</v>
      </c>
      <c r="M257" s="3" t="s">
        <v>189</v>
      </c>
      <c r="N257" s="3" t="s">
        <v>1228</v>
      </c>
      <c r="O257" s="1">
        <v>778</v>
      </c>
      <c r="P257" s="4">
        <v>0</v>
      </c>
      <c r="Q257" s="10">
        <f t="shared" si="19"/>
        <v>778</v>
      </c>
    </row>
    <row r="258" spans="2:17" ht="20.25" customHeight="1">
      <c r="B258" s="10" t="str">
        <f t="shared" si="16"/>
        <v>آستين آلومينيومي86</v>
      </c>
      <c r="C258" s="10" t="str">
        <f t="shared" si="17"/>
        <v>آستين آلومينيومي1402/01/1686</v>
      </c>
      <c r="D258" s="10" t="str">
        <f>IFERROR(IF(تحویلی!$E$1="","",IF(NOSA!O258=تحویلی!$E$1,تحویلی!$E$1&amp;COUNTIF(NOSA!$O$1:O258,تحویلی!$E$1),"")),"")</f>
        <v/>
      </c>
      <c r="E258" s="10" t="str">
        <f t="shared" si="18"/>
        <v>1472086</v>
      </c>
      <c r="F258" s="10" t="str">
        <f>IFERROR(VLOOKUP(I258,DATABASE!$N:$O,2,FALSE),"")</f>
        <v>آستين آلومينيومي</v>
      </c>
      <c r="G258" s="3" t="s">
        <v>1506</v>
      </c>
      <c r="H258" s="4">
        <v>14720</v>
      </c>
      <c r="I258" s="3" t="s">
        <v>1508</v>
      </c>
      <c r="J258" s="3" t="s">
        <v>38</v>
      </c>
      <c r="K258" s="5">
        <v>1</v>
      </c>
      <c r="L258" s="3" t="s">
        <v>3</v>
      </c>
      <c r="M258" s="3" t="s">
        <v>4</v>
      </c>
      <c r="N258" s="3" t="s">
        <v>105</v>
      </c>
      <c r="O258" s="1">
        <v>86</v>
      </c>
      <c r="P258" s="4">
        <v>1</v>
      </c>
      <c r="Q258" s="10">
        <f t="shared" si="19"/>
        <v>86</v>
      </c>
    </row>
    <row r="259" spans="2:17" ht="20.25" customHeight="1">
      <c r="B259" s="10" t="str">
        <f t="shared" ref="B259:B322" si="20">F259&amp;Q259</f>
        <v>پيشبند نسوز آلومينيومي86</v>
      </c>
      <c r="C259" s="10" t="str">
        <f t="shared" ref="C259:C322" si="21">F259&amp;G259&amp;O259</f>
        <v>پيشبند نسوز آلومينيومي1402/01/1686</v>
      </c>
      <c r="D259" s="10" t="str">
        <f>IFERROR(IF(تحویلی!$E$1="","",IF(NOSA!O259=تحویلی!$E$1,تحویلی!$E$1&amp;COUNTIF(NOSA!$O$1:O259,تحویلی!$E$1),"")),"")</f>
        <v/>
      </c>
      <c r="E259" s="10" t="str">
        <f t="shared" ref="E259:E322" si="22">H259&amp;O259</f>
        <v>1472086</v>
      </c>
      <c r="F259" s="10" t="str">
        <f>IFERROR(VLOOKUP(I259,DATABASE!$N:$O,2,FALSE),"")</f>
        <v>پيشبند نسوز آلومينيومي</v>
      </c>
      <c r="G259" s="3" t="s">
        <v>1506</v>
      </c>
      <c r="H259" s="4">
        <v>14720</v>
      </c>
      <c r="I259" s="3" t="s">
        <v>1464</v>
      </c>
      <c r="J259" s="3" t="s">
        <v>36</v>
      </c>
      <c r="K259" s="5">
        <v>1</v>
      </c>
      <c r="L259" s="3" t="s">
        <v>8</v>
      </c>
      <c r="M259" s="3" t="s">
        <v>4</v>
      </c>
      <c r="N259" s="3" t="s">
        <v>105</v>
      </c>
      <c r="O259" s="1">
        <v>86</v>
      </c>
      <c r="P259" s="4">
        <v>1</v>
      </c>
      <c r="Q259" s="10">
        <f t="shared" si="19"/>
        <v>86</v>
      </c>
    </row>
    <row r="260" spans="2:17" ht="20.25" customHeight="1">
      <c r="B260" s="10" t="str">
        <f t="shared" si="20"/>
        <v>هدگير نقاب86</v>
      </c>
      <c r="C260" s="10" t="str">
        <f t="shared" si="21"/>
        <v>هدگير نقاب1402/01/1686</v>
      </c>
      <c r="D260" s="10" t="str">
        <f>IFERROR(IF(تحویلی!$E$1="","",IF(NOSA!O260=تحویلی!$E$1,تحویلی!$E$1&amp;COUNTIF(NOSA!$O$1:O260,تحویلی!$E$1),"")),"")</f>
        <v/>
      </c>
      <c r="E260" s="10" t="str">
        <f t="shared" si="22"/>
        <v>1472086</v>
      </c>
      <c r="F260" s="10" t="str">
        <f>IFERROR(VLOOKUP(I260,DATABASE!$N:$O,2,FALSE),"")</f>
        <v>هدگير نقاب</v>
      </c>
      <c r="G260" s="3" t="s">
        <v>1506</v>
      </c>
      <c r="H260" s="4">
        <v>14720</v>
      </c>
      <c r="I260" s="3" t="s">
        <v>1468</v>
      </c>
      <c r="J260" s="3" t="s">
        <v>12</v>
      </c>
      <c r="K260" s="5">
        <v>1</v>
      </c>
      <c r="L260" s="3" t="s">
        <v>8</v>
      </c>
      <c r="M260" s="3" t="s">
        <v>4</v>
      </c>
      <c r="N260" s="3" t="s">
        <v>105</v>
      </c>
      <c r="O260" s="1">
        <v>86</v>
      </c>
      <c r="P260" s="4">
        <v>1</v>
      </c>
      <c r="Q260" s="10">
        <f t="shared" si="19"/>
        <v>86</v>
      </c>
    </row>
    <row r="261" spans="2:17" ht="20.25" customHeight="1">
      <c r="B261" s="10" t="str">
        <f t="shared" si="20"/>
        <v>نقاب تيره محافظ صورت  canasafe86</v>
      </c>
      <c r="C261" s="10" t="str">
        <f t="shared" si="21"/>
        <v>نقاب تيره محافظ صورت  canasafe1402/01/1686</v>
      </c>
      <c r="D261" s="10" t="str">
        <f>IFERROR(IF(تحویلی!$E$1="","",IF(NOSA!O261=تحویلی!$E$1,تحویلی!$E$1&amp;COUNTIF(NOSA!$O$1:O261,تحویلی!$E$1),"")),"")</f>
        <v/>
      </c>
      <c r="E261" s="10" t="str">
        <f t="shared" si="22"/>
        <v>1472086</v>
      </c>
      <c r="F261" s="10" t="str">
        <f>IFERROR(VLOOKUP(I261,DATABASE!$N:$O,2,FALSE),"")</f>
        <v>نقاب تيره محافظ صورت  canasafe</v>
      </c>
      <c r="G261" s="3" t="s">
        <v>1506</v>
      </c>
      <c r="H261" s="4">
        <v>14720</v>
      </c>
      <c r="I261" s="3" t="s">
        <v>1487</v>
      </c>
      <c r="J261" s="3" t="s">
        <v>1488</v>
      </c>
      <c r="K261" s="5">
        <v>1</v>
      </c>
      <c r="L261" s="3" t="s">
        <v>8</v>
      </c>
      <c r="M261" s="3" t="s">
        <v>4</v>
      </c>
      <c r="N261" s="3" t="s">
        <v>105</v>
      </c>
      <c r="O261" s="1">
        <v>86</v>
      </c>
      <c r="P261" s="4">
        <v>1</v>
      </c>
      <c r="Q261" s="10">
        <f t="shared" si="19"/>
        <v>86</v>
      </c>
    </row>
    <row r="262" spans="2:17" ht="20.25" customHeight="1">
      <c r="B262" s="10" t="str">
        <f t="shared" si="20"/>
        <v>دستكش ضد برش سبك248</v>
      </c>
      <c r="C262" s="10" t="str">
        <f t="shared" si="21"/>
        <v>دستكش ضد برش سبك1402/01/16248</v>
      </c>
      <c r="D262" s="10" t="str">
        <f>IFERROR(IF(تحویلی!$E$1="","",IF(NOSA!O262=تحویلی!$E$1,تحویلی!$E$1&amp;COUNTIF(NOSA!$O$1:O262,تحویلی!$E$1),"")),"")</f>
        <v/>
      </c>
      <c r="E262" s="10" t="str">
        <f t="shared" si="22"/>
        <v>14732248</v>
      </c>
      <c r="F262" s="10" t="str">
        <f>IFERROR(VLOOKUP(I262,DATABASE!$N:$O,2,FALSE),"")</f>
        <v>دستكش ضد برش سبك</v>
      </c>
      <c r="G262" s="3" t="s">
        <v>1506</v>
      </c>
      <c r="H262" s="4">
        <v>14732</v>
      </c>
      <c r="I262" s="3" t="s">
        <v>1442</v>
      </c>
      <c r="J262" s="3" t="s">
        <v>22</v>
      </c>
      <c r="K262" s="5">
        <v>1</v>
      </c>
      <c r="L262" s="3" t="s">
        <v>3</v>
      </c>
      <c r="M262" s="3" t="s">
        <v>4</v>
      </c>
      <c r="N262" s="3" t="s">
        <v>237</v>
      </c>
      <c r="O262" s="1">
        <v>248</v>
      </c>
      <c r="P262" s="4">
        <v>1</v>
      </c>
      <c r="Q262" s="10">
        <f t="shared" si="19"/>
        <v>248</v>
      </c>
    </row>
    <row r="263" spans="2:17" ht="20.25" customHeight="1">
      <c r="B263" s="10" t="str">
        <f t="shared" si="20"/>
        <v>دستكش ضد برش سبك746</v>
      </c>
      <c r="C263" s="10" t="str">
        <f t="shared" si="21"/>
        <v>دستكش ضد برش سبك1402/01/16746</v>
      </c>
      <c r="D263" s="10" t="str">
        <f>IFERROR(IF(تحویلی!$E$1="","",IF(NOSA!O263=تحویلی!$E$1,تحویلی!$E$1&amp;COUNTIF(NOSA!$O$1:O263,تحویلی!$E$1),"")),"")</f>
        <v/>
      </c>
      <c r="E263" s="10" t="str">
        <f t="shared" si="22"/>
        <v>14732746</v>
      </c>
      <c r="F263" s="10" t="str">
        <f>IFERROR(VLOOKUP(I263,DATABASE!$N:$O,2,FALSE),"")</f>
        <v>دستكش ضد برش سبك</v>
      </c>
      <c r="G263" s="3" t="s">
        <v>1506</v>
      </c>
      <c r="H263" s="4">
        <v>14732</v>
      </c>
      <c r="I263" s="3" t="s">
        <v>1442</v>
      </c>
      <c r="J263" s="3" t="s">
        <v>22</v>
      </c>
      <c r="K263" s="5">
        <v>1</v>
      </c>
      <c r="L263" s="3" t="s">
        <v>3</v>
      </c>
      <c r="M263" s="3" t="s">
        <v>4</v>
      </c>
      <c r="N263" s="3" t="s">
        <v>891</v>
      </c>
      <c r="O263" s="1">
        <v>746</v>
      </c>
      <c r="P263" s="4">
        <v>1</v>
      </c>
      <c r="Q263" s="10">
        <f t="shared" si="19"/>
        <v>746</v>
      </c>
    </row>
    <row r="264" spans="2:17" ht="20.25" customHeight="1">
      <c r="B264" s="10" t="str">
        <f t="shared" si="20"/>
        <v>دستكش ضد برش سبك769</v>
      </c>
      <c r="C264" s="10" t="str">
        <f t="shared" si="21"/>
        <v>دستكش ضد برش سبك1402/01/17769</v>
      </c>
      <c r="D264" s="10" t="str">
        <f>IFERROR(IF(تحویلی!$E$1="","",IF(NOSA!O264=تحویلی!$E$1,تحویلی!$E$1&amp;COUNTIF(NOSA!$O$1:O264,تحویلی!$E$1),"")),"")</f>
        <v/>
      </c>
      <c r="E264" s="10" t="str">
        <f t="shared" si="22"/>
        <v>14737769</v>
      </c>
      <c r="F264" s="10" t="str">
        <f>IFERROR(VLOOKUP(I264,DATABASE!$N:$O,2,FALSE),"")</f>
        <v>دستكش ضد برش سبك</v>
      </c>
      <c r="G264" s="3" t="s">
        <v>1509</v>
      </c>
      <c r="H264" s="4">
        <v>14737</v>
      </c>
      <c r="I264" s="3" t="s">
        <v>1442</v>
      </c>
      <c r="J264" s="3" t="s">
        <v>22</v>
      </c>
      <c r="K264" s="5">
        <v>1</v>
      </c>
      <c r="L264" s="3" t="s">
        <v>3</v>
      </c>
      <c r="M264" s="3" t="s">
        <v>43</v>
      </c>
      <c r="N264" s="3" t="s">
        <v>1102</v>
      </c>
      <c r="O264" s="1">
        <v>769</v>
      </c>
      <c r="P264" s="4">
        <v>1</v>
      </c>
      <c r="Q264" s="10">
        <f t="shared" si="19"/>
        <v>769</v>
      </c>
    </row>
    <row r="265" spans="2:17" ht="20.25" customHeight="1">
      <c r="B265" s="10" t="str">
        <f t="shared" si="20"/>
        <v>كمربند برزنتي نواري731</v>
      </c>
      <c r="C265" s="10" t="str">
        <f t="shared" si="21"/>
        <v>كمربند برزنتي نواري1402/01/17731</v>
      </c>
      <c r="D265" s="10" t="str">
        <f>IFERROR(IF(تحویلی!$E$1="","",IF(NOSA!O265=تحویلی!$E$1,تحویلی!$E$1&amp;COUNTIF(NOSA!$O$1:O265,تحویلی!$E$1),"")),"")</f>
        <v/>
      </c>
      <c r="E265" s="10" t="str">
        <f t="shared" si="22"/>
        <v>14738731</v>
      </c>
      <c r="F265" s="10" t="str">
        <f>IFERROR(VLOOKUP(I265,DATABASE!$N:$O,2,FALSE),"")</f>
        <v>كمربند برزنتي نواري</v>
      </c>
      <c r="G265" s="3" t="s">
        <v>1509</v>
      </c>
      <c r="H265" s="4">
        <v>14738</v>
      </c>
      <c r="I265" s="3" t="s">
        <v>1441</v>
      </c>
      <c r="J265" s="3" t="s">
        <v>95</v>
      </c>
      <c r="K265" s="5">
        <v>1</v>
      </c>
      <c r="L265" s="3" t="s">
        <v>96</v>
      </c>
      <c r="M265" s="3" t="s">
        <v>47</v>
      </c>
      <c r="N265" s="3" t="s">
        <v>635</v>
      </c>
      <c r="O265" s="1">
        <v>731</v>
      </c>
      <c r="P265" s="4"/>
      <c r="Q265" s="10">
        <f t="shared" si="19"/>
        <v>731</v>
      </c>
    </row>
    <row r="266" spans="2:17" ht="20.25" customHeight="1">
      <c r="B266" s="10" t="str">
        <f t="shared" si="20"/>
        <v>دستكش كف مواد سبك713</v>
      </c>
      <c r="C266" s="10" t="str">
        <f t="shared" si="21"/>
        <v>دستكش كف مواد سبك1402/01/17713</v>
      </c>
      <c r="D266" s="10" t="str">
        <f>IFERROR(IF(تحویلی!$E$1="","",IF(NOSA!O266=تحویلی!$E$1,تحویلی!$E$1&amp;COUNTIF(NOSA!$O$1:O266,تحویلی!$E$1),"")),"")</f>
        <v/>
      </c>
      <c r="E266" s="10" t="str">
        <f t="shared" si="22"/>
        <v>14746713</v>
      </c>
      <c r="F266" s="10" t="str">
        <f>IFERROR(VLOOKUP(I266,DATABASE!$N:$O,2,FALSE),"")</f>
        <v>دستكش كف مواد سبك</v>
      </c>
      <c r="G266" s="3" t="s">
        <v>1509</v>
      </c>
      <c r="H266" s="4">
        <v>14746</v>
      </c>
      <c r="I266" s="3" t="s">
        <v>1456</v>
      </c>
      <c r="J266" s="3" t="s">
        <v>2</v>
      </c>
      <c r="K266" s="5">
        <v>2</v>
      </c>
      <c r="L266" s="3" t="s">
        <v>3</v>
      </c>
      <c r="M266" s="3" t="s">
        <v>202</v>
      </c>
      <c r="N266" s="3" t="s">
        <v>797</v>
      </c>
      <c r="O266" s="1">
        <v>713</v>
      </c>
      <c r="P266" s="4"/>
      <c r="Q266" s="10">
        <f t="shared" si="19"/>
        <v>713</v>
      </c>
    </row>
    <row r="267" spans="2:17" ht="20.25" customHeight="1">
      <c r="B267" s="10" t="str">
        <f t="shared" si="20"/>
        <v>دستكش ضد برش سبك739</v>
      </c>
      <c r="C267" s="10" t="str">
        <f t="shared" si="21"/>
        <v>دستكش ضد برش سبك1402/01/17739</v>
      </c>
      <c r="D267" s="10" t="str">
        <f>IFERROR(IF(تحویلی!$E$1="","",IF(NOSA!O267=تحویلی!$E$1,تحویلی!$E$1&amp;COUNTIF(NOSA!$O$1:O267,تحویلی!$E$1),"")),"")</f>
        <v/>
      </c>
      <c r="E267" s="10" t="str">
        <f t="shared" si="22"/>
        <v>14747739</v>
      </c>
      <c r="F267" s="10" t="str">
        <f>IFERROR(VLOOKUP(I267,DATABASE!$N:$O,2,FALSE),"")</f>
        <v>دستكش ضد برش سبك</v>
      </c>
      <c r="G267" s="3" t="s">
        <v>1509</v>
      </c>
      <c r="H267" s="4">
        <v>14747</v>
      </c>
      <c r="I267" s="3" t="s">
        <v>1442</v>
      </c>
      <c r="J267" s="3" t="s">
        <v>22</v>
      </c>
      <c r="K267" s="5">
        <v>1</v>
      </c>
      <c r="L267" s="3" t="s">
        <v>3</v>
      </c>
      <c r="M267" s="3" t="s">
        <v>47</v>
      </c>
      <c r="N267" s="3" t="s">
        <v>779</v>
      </c>
      <c r="O267" s="1">
        <v>739</v>
      </c>
      <c r="P267" s="4">
        <v>1</v>
      </c>
      <c r="Q267" s="10">
        <f t="shared" si="19"/>
        <v>739</v>
      </c>
    </row>
    <row r="268" spans="2:17" ht="20.25" customHeight="1">
      <c r="B268" s="10" t="str">
        <f t="shared" si="20"/>
        <v>دستكش ساق بلند نسوز130</v>
      </c>
      <c r="C268" s="10" t="str">
        <f t="shared" si="21"/>
        <v>دستكش ساق بلند نسوز1402/01/17130</v>
      </c>
      <c r="D268" s="10" t="str">
        <f>IFERROR(IF(تحویلی!$E$1="","",IF(NOSA!O268=تحویلی!$E$1,تحویلی!$E$1&amp;COUNTIF(NOSA!$O$1:O268,تحویلی!$E$1),"")),"")</f>
        <v/>
      </c>
      <c r="E268" s="10" t="str">
        <f t="shared" si="22"/>
        <v>14748130</v>
      </c>
      <c r="F268" s="10" t="str">
        <f>IFERROR(VLOOKUP(I268,DATABASE!$N:$O,2,FALSE),"")</f>
        <v>دستكش ساق بلند نسوز</v>
      </c>
      <c r="G268" s="3" t="s">
        <v>1509</v>
      </c>
      <c r="H268" s="4">
        <v>14748</v>
      </c>
      <c r="I268" s="3" t="s">
        <v>1461</v>
      </c>
      <c r="J268" s="3" t="s">
        <v>34</v>
      </c>
      <c r="K268" s="5">
        <v>1</v>
      </c>
      <c r="L268" s="3" t="s">
        <v>3</v>
      </c>
      <c r="M268" s="3" t="s">
        <v>19</v>
      </c>
      <c r="N268" s="3" t="s">
        <v>253</v>
      </c>
      <c r="O268" s="1">
        <v>130</v>
      </c>
      <c r="P268" s="4">
        <v>1</v>
      </c>
      <c r="Q268" s="10">
        <f t="shared" si="19"/>
        <v>130</v>
      </c>
    </row>
    <row r="269" spans="2:17" ht="20.25" customHeight="1">
      <c r="B269" s="10" t="str">
        <f t="shared" si="20"/>
        <v>پوتين ايمني نسوز751</v>
      </c>
      <c r="C269" s="10" t="str">
        <f t="shared" si="21"/>
        <v>پوتين ايمني نسوز1402/01/17751</v>
      </c>
      <c r="D269" s="10" t="str">
        <f>IFERROR(IF(تحویلی!$E$1="","",IF(NOSA!O269=تحویلی!$E$1,تحویلی!$E$1&amp;COUNTIF(NOSA!$O$1:O269,تحویلی!$E$1),"")),"")</f>
        <v/>
      </c>
      <c r="E269" s="10" t="str">
        <f t="shared" si="22"/>
        <v>14754751</v>
      </c>
      <c r="F269" s="10" t="str">
        <f>IFERROR(VLOOKUP(I269,DATABASE!$N:$O,2,FALSE),"")</f>
        <v>پوتين ايمني نسوز</v>
      </c>
      <c r="G269" s="3" t="s">
        <v>1509</v>
      </c>
      <c r="H269" s="4">
        <v>14754</v>
      </c>
      <c r="I269" s="3" t="s">
        <v>1648</v>
      </c>
      <c r="J269" s="3" t="s">
        <v>1649</v>
      </c>
      <c r="K269" s="5">
        <v>1</v>
      </c>
      <c r="L269" s="3" t="s">
        <v>3</v>
      </c>
      <c r="M269" s="3" t="s">
        <v>9</v>
      </c>
      <c r="N269" s="3" t="s">
        <v>901</v>
      </c>
      <c r="O269" s="1">
        <v>751</v>
      </c>
      <c r="P269" s="4">
        <v>1</v>
      </c>
      <c r="Q269" s="10">
        <f t="shared" si="19"/>
        <v>751</v>
      </c>
    </row>
    <row r="270" spans="2:17" ht="20.25" customHeight="1">
      <c r="B270" s="10" t="str">
        <f t="shared" si="20"/>
        <v>كمربند برزنتي نواري580</v>
      </c>
      <c r="C270" s="10" t="str">
        <f t="shared" si="21"/>
        <v>كمربند برزنتي نواري1402/01/17580</v>
      </c>
      <c r="D270" s="10" t="str">
        <f>IFERROR(IF(تحویلی!$E$1="","",IF(NOSA!O270=تحویلی!$E$1,تحویلی!$E$1&amp;COUNTIF(NOSA!$O$1:O270,تحویلی!$E$1),"")),"")</f>
        <v/>
      </c>
      <c r="E270" s="10" t="str">
        <f t="shared" si="22"/>
        <v>14754580</v>
      </c>
      <c r="F270" s="10" t="str">
        <f>IFERROR(VLOOKUP(I270,DATABASE!$N:$O,2,FALSE),"")</f>
        <v>كمربند برزنتي نواري</v>
      </c>
      <c r="G270" s="3" t="s">
        <v>1509</v>
      </c>
      <c r="H270" s="4">
        <v>14754</v>
      </c>
      <c r="I270" s="3" t="s">
        <v>1441</v>
      </c>
      <c r="J270" s="3" t="s">
        <v>95</v>
      </c>
      <c r="K270" s="5">
        <v>1</v>
      </c>
      <c r="L270" s="3" t="s">
        <v>96</v>
      </c>
      <c r="M270" s="3" t="s">
        <v>47</v>
      </c>
      <c r="N270" s="3" t="s">
        <v>132</v>
      </c>
      <c r="O270" s="1">
        <v>580</v>
      </c>
      <c r="P270" s="4"/>
      <c r="Q270" s="10">
        <f t="shared" si="19"/>
        <v>580</v>
      </c>
    </row>
    <row r="271" spans="2:17" ht="20.25" customHeight="1">
      <c r="B271" s="10" t="str">
        <f t="shared" si="20"/>
        <v>دستكش ضد برش سبك294</v>
      </c>
      <c r="C271" s="10" t="str">
        <f t="shared" si="21"/>
        <v>دستكش ضد برش سبك1402/01/17294</v>
      </c>
      <c r="D271" s="10" t="str">
        <f>IFERROR(IF(تحویلی!$E$1="","",IF(NOSA!O271=تحویلی!$E$1,تحویلی!$E$1&amp;COUNTIF(NOSA!$O$1:O271,تحویلی!$E$1),"")),"")</f>
        <v/>
      </c>
      <c r="E271" s="10" t="str">
        <f t="shared" si="22"/>
        <v>14756294</v>
      </c>
      <c r="F271" s="10" t="str">
        <f>IFERROR(VLOOKUP(I271,DATABASE!$N:$O,2,FALSE),"")</f>
        <v>دستكش ضد برش سبك</v>
      </c>
      <c r="G271" s="3" t="s">
        <v>1509</v>
      </c>
      <c r="H271" s="4">
        <v>14756</v>
      </c>
      <c r="I271" s="3" t="s">
        <v>1442</v>
      </c>
      <c r="J271" s="3" t="s">
        <v>22</v>
      </c>
      <c r="K271" s="5">
        <v>1</v>
      </c>
      <c r="L271" s="3" t="s">
        <v>3</v>
      </c>
      <c r="M271" s="3" t="s">
        <v>25</v>
      </c>
      <c r="N271" s="3" t="s">
        <v>203</v>
      </c>
      <c r="O271" s="1">
        <v>294</v>
      </c>
      <c r="P271" s="4"/>
      <c r="Q271" s="10">
        <f t="shared" si="19"/>
        <v>294</v>
      </c>
    </row>
    <row r="272" spans="2:17" ht="20.25" customHeight="1">
      <c r="B272" s="10" t="str">
        <f t="shared" si="20"/>
        <v>دستكش ضد برش سبك776</v>
      </c>
      <c r="C272" s="10" t="str">
        <f t="shared" si="21"/>
        <v>دستكش ضد برش سبك1402/01/17776</v>
      </c>
      <c r="D272" s="10" t="str">
        <f>IFERROR(IF(تحویلی!$E$1="","",IF(NOSA!O272=تحویلی!$E$1,تحویلی!$E$1&amp;COUNTIF(NOSA!$O$1:O272,تحویلی!$E$1),"")),"")</f>
        <v/>
      </c>
      <c r="E272" s="10" t="str">
        <f t="shared" si="22"/>
        <v>14756776</v>
      </c>
      <c r="F272" s="10" t="str">
        <f>IFERROR(VLOOKUP(I272,DATABASE!$N:$O,2,FALSE),"")</f>
        <v>دستكش ضد برش سبك</v>
      </c>
      <c r="G272" s="3" t="s">
        <v>1509</v>
      </c>
      <c r="H272" s="4">
        <v>14756</v>
      </c>
      <c r="I272" s="3" t="s">
        <v>1442</v>
      </c>
      <c r="J272" s="3" t="s">
        <v>22</v>
      </c>
      <c r="K272" s="5">
        <v>1</v>
      </c>
      <c r="L272" s="3" t="s">
        <v>3</v>
      </c>
      <c r="M272" s="3" t="s">
        <v>4</v>
      </c>
      <c r="N272" s="3" t="s">
        <v>1169</v>
      </c>
      <c r="O272" s="1">
        <v>776</v>
      </c>
      <c r="P272" s="4"/>
      <c r="Q272" s="10">
        <f t="shared" si="19"/>
        <v>776</v>
      </c>
    </row>
    <row r="273" spans="2:17" ht="20.25" customHeight="1">
      <c r="B273" s="10" t="str">
        <f t="shared" si="20"/>
        <v>لباس كار(بلوز و شلوار)234</v>
      </c>
      <c r="C273" s="10" t="str">
        <f t="shared" si="21"/>
        <v>لباس كار(بلوز و شلوار)1402/01/17234</v>
      </c>
      <c r="D273" s="10" t="str">
        <f>IFERROR(IF(تحویلی!$E$1="","",IF(NOSA!O273=تحویلی!$E$1,تحویلی!$E$1&amp;COUNTIF(NOSA!$O$1:O273,تحویلی!$E$1),"")),"")</f>
        <v/>
      </c>
      <c r="E273" s="10" t="str">
        <f t="shared" si="22"/>
        <v>14761234</v>
      </c>
      <c r="F273" s="10" t="str">
        <f>IFERROR(VLOOKUP(I273,DATABASE!$N:$O,2,FALSE),"")</f>
        <v>لباس كار(بلوز و شلوار)</v>
      </c>
      <c r="G273" s="3" t="s">
        <v>1509</v>
      </c>
      <c r="H273" s="4">
        <v>14761</v>
      </c>
      <c r="I273" s="3" t="s">
        <v>1566</v>
      </c>
      <c r="J273" s="3" t="s">
        <v>2642</v>
      </c>
      <c r="K273" s="5">
        <v>1</v>
      </c>
      <c r="L273" s="3" t="s">
        <v>28</v>
      </c>
      <c r="M273" s="3" t="s">
        <v>25</v>
      </c>
      <c r="N273" s="3" t="s">
        <v>484</v>
      </c>
      <c r="O273" s="1">
        <v>234</v>
      </c>
      <c r="P273" s="4"/>
      <c r="Q273" s="10">
        <f t="shared" si="19"/>
        <v>234</v>
      </c>
    </row>
    <row r="274" spans="2:17" ht="20.25" customHeight="1">
      <c r="B274" s="10" t="str">
        <f t="shared" si="20"/>
        <v>كفش ايمني234</v>
      </c>
      <c r="C274" s="10" t="str">
        <f t="shared" si="21"/>
        <v>كفش ايمني1402/01/17234</v>
      </c>
      <c r="D274" s="10" t="str">
        <f>IFERROR(IF(تحویلی!$E$1="","",IF(NOSA!O274=تحویلی!$E$1,تحویلی!$E$1&amp;COUNTIF(NOSA!$O$1:O274,تحویلی!$E$1),"")),"")</f>
        <v/>
      </c>
      <c r="E274" s="10" t="str">
        <f t="shared" si="22"/>
        <v>14761234</v>
      </c>
      <c r="F274" s="10" t="str">
        <f>IFERROR(VLOOKUP(I274,DATABASE!$N:$O,2,FALSE),"")</f>
        <v>كفش ايمني</v>
      </c>
      <c r="G274" s="3" t="s">
        <v>1509</v>
      </c>
      <c r="H274" s="4">
        <v>14761</v>
      </c>
      <c r="I274" s="3" t="s">
        <v>1526</v>
      </c>
      <c r="J274" s="3" t="s">
        <v>1729</v>
      </c>
      <c r="K274" s="5">
        <v>1</v>
      </c>
      <c r="L274" s="3" t="s">
        <v>3</v>
      </c>
      <c r="M274" s="3" t="s">
        <v>25</v>
      </c>
      <c r="N274" s="3" t="s">
        <v>484</v>
      </c>
      <c r="O274" s="1">
        <v>234</v>
      </c>
      <c r="P274" s="4"/>
      <c r="Q274" s="10">
        <f t="shared" si="19"/>
        <v>234</v>
      </c>
    </row>
    <row r="275" spans="2:17" ht="20.25" customHeight="1">
      <c r="B275" s="10" t="str">
        <f t="shared" si="20"/>
        <v>دستكش ضد برش سبك234</v>
      </c>
      <c r="C275" s="10" t="str">
        <f t="shared" si="21"/>
        <v>دستكش ضد برش سبك1402/01/17234</v>
      </c>
      <c r="D275" s="10" t="str">
        <f>IFERROR(IF(تحویلی!$E$1="","",IF(NOSA!O275=تحویلی!$E$1,تحویلی!$E$1&amp;COUNTIF(NOSA!$O$1:O275,تحویلی!$E$1),"")),"")</f>
        <v/>
      </c>
      <c r="E275" s="10" t="str">
        <f t="shared" si="22"/>
        <v>14761234</v>
      </c>
      <c r="F275" s="10" t="str">
        <f>IFERROR(VLOOKUP(I275,DATABASE!$N:$O,2,FALSE),"")</f>
        <v>دستكش ضد برش سبك</v>
      </c>
      <c r="G275" s="3" t="s">
        <v>1509</v>
      </c>
      <c r="H275" s="4">
        <v>14761</v>
      </c>
      <c r="I275" s="3" t="s">
        <v>1442</v>
      </c>
      <c r="J275" s="3" t="s">
        <v>22</v>
      </c>
      <c r="K275" s="5">
        <v>1</v>
      </c>
      <c r="L275" s="3" t="s">
        <v>3</v>
      </c>
      <c r="M275" s="3" t="s">
        <v>25</v>
      </c>
      <c r="N275" s="3" t="s">
        <v>484</v>
      </c>
      <c r="O275" s="1">
        <v>234</v>
      </c>
      <c r="P275" s="4"/>
      <c r="Q275" s="10">
        <f t="shared" si="19"/>
        <v>234</v>
      </c>
    </row>
    <row r="276" spans="2:17" ht="20.25" customHeight="1">
      <c r="B276" s="10" t="str">
        <f t="shared" si="20"/>
        <v>دستكش كف مواد سبك733</v>
      </c>
      <c r="C276" s="10" t="str">
        <f t="shared" si="21"/>
        <v>دستكش كف مواد سبك1402/01/17733</v>
      </c>
      <c r="D276" s="10" t="str">
        <f>IFERROR(IF(تحویلی!$E$1="","",IF(NOSA!O276=تحویلی!$E$1,تحویلی!$E$1&amp;COUNTIF(NOSA!$O$1:O276,تحویلی!$E$1),"")),"")</f>
        <v/>
      </c>
      <c r="E276" s="10" t="str">
        <f t="shared" si="22"/>
        <v>14766733</v>
      </c>
      <c r="F276" s="10" t="str">
        <f>IFERROR(VLOOKUP(I276,DATABASE!$N:$O,2,FALSE),"")</f>
        <v>دستكش كف مواد سبك</v>
      </c>
      <c r="G276" s="3" t="s">
        <v>1509</v>
      </c>
      <c r="H276" s="4">
        <v>14766</v>
      </c>
      <c r="I276" s="3" t="s">
        <v>1456</v>
      </c>
      <c r="J276" s="3" t="s">
        <v>2</v>
      </c>
      <c r="K276" s="5">
        <v>1</v>
      </c>
      <c r="L276" s="3" t="s">
        <v>3</v>
      </c>
      <c r="M276" s="3" t="s">
        <v>47</v>
      </c>
      <c r="N276" s="3" t="s">
        <v>733</v>
      </c>
      <c r="O276" s="1">
        <v>733</v>
      </c>
      <c r="P276" s="4">
        <v>1</v>
      </c>
      <c r="Q276" s="10">
        <f t="shared" si="19"/>
        <v>733</v>
      </c>
    </row>
    <row r="277" spans="2:17" ht="20.25" customHeight="1">
      <c r="B277" s="10" t="str">
        <f t="shared" si="20"/>
        <v>دستكش ضد برش سبك769</v>
      </c>
      <c r="C277" s="10" t="str">
        <f t="shared" si="21"/>
        <v>دستكش ضد برش سبك1402/01/17769</v>
      </c>
      <c r="D277" s="10" t="str">
        <f>IFERROR(IF(تحویلی!$E$1="","",IF(NOSA!O277=تحویلی!$E$1,تحویلی!$E$1&amp;COUNTIF(NOSA!$O$1:O277,تحویلی!$E$1),"")),"")</f>
        <v/>
      </c>
      <c r="E277" s="10" t="str">
        <f t="shared" si="22"/>
        <v>14737769</v>
      </c>
      <c r="F277" s="10" t="str">
        <f>IFERROR(VLOOKUP(I277,DATABASE!$N:$O,2,FALSE),"")</f>
        <v>دستكش ضد برش سبك</v>
      </c>
      <c r="G277" s="3" t="s">
        <v>1509</v>
      </c>
      <c r="H277" s="4">
        <v>14737</v>
      </c>
      <c r="I277" s="3" t="s">
        <v>1442</v>
      </c>
      <c r="J277" s="3" t="s">
        <v>22</v>
      </c>
      <c r="K277" s="5">
        <v>1</v>
      </c>
      <c r="L277" s="3" t="s">
        <v>3</v>
      </c>
      <c r="M277" s="3" t="s">
        <v>43</v>
      </c>
      <c r="N277" s="3" t="s">
        <v>1102</v>
      </c>
      <c r="O277" s="1">
        <v>769</v>
      </c>
      <c r="P277" s="4">
        <v>1</v>
      </c>
      <c r="Q277" s="10">
        <f t="shared" si="19"/>
        <v>769</v>
      </c>
    </row>
    <row r="278" spans="2:17" ht="20.25" customHeight="1">
      <c r="B278" s="10" t="str">
        <f t="shared" si="20"/>
        <v>كمربند برزنتي نواري731</v>
      </c>
      <c r="C278" s="10" t="str">
        <f t="shared" si="21"/>
        <v>كمربند برزنتي نواري1402/01/17731</v>
      </c>
      <c r="D278" s="10" t="str">
        <f>IFERROR(IF(تحویلی!$E$1="","",IF(NOSA!O278=تحویلی!$E$1,تحویلی!$E$1&amp;COUNTIF(NOSA!$O$1:O278,تحویلی!$E$1),"")),"")</f>
        <v/>
      </c>
      <c r="E278" s="10" t="str">
        <f t="shared" si="22"/>
        <v>14738731</v>
      </c>
      <c r="F278" s="10" t="str">
        <f>IFERROR(VLOOKUP(I278,DATABASE!$N:$O,2,FALSE),"")</f>
        <v>كمربند برزنتي نواري</v>
      </c>
      <c r="G278" s="3" t="s">
        <v>1509</v>
      </c>
      <c r="H278" s="4">
        <v>14738</v>
      </c>
      <c r="I278" s="3" t="s">
        <v>1441</v>
      </c>
      <c r="J278" s="3" t="s">
        <v>95</v>
      </c>
      <c r="K278" s="5">
        <v>1</v>
      </c>
      <c r="L278" s="3" t="s">
        <v>96</v>
      </c>
      <c r="M278" s="3" t="s">
        <v>47</v>
      </c>
      <c r="N278" s="3" t="s">
        <v>635</v>
      </c>
      <c r="O278" s="1">
        <v>731</v>
      </c>
      <c r="P278" s="4">
        <v>0</v>
      </c>
      <c r="Q278" s="10">
        <f t="shared" si="19"/>
        <v>731</v>
      </c>
    </row>
    <row r="279" spans="2:17" ht="20.25" customHeight="1">
      <c r="B279" s="10" t="str">
        <f t="shared" si="20"/>
        <v>دستكش كف مواد سبك713</v>
      </c>
      <c r="C279" s="10" t="str">
        <f t="shared" si="21"/>
        <v>دستكش كف مواد سبك1402/01/17713</v>
      </c>
      <c r="D279" s="10" t="str">
        <f>IFERROR(IF(تحویلی!$E$1="","",IF(NOSA!O279=تحویلی!$E$1,تحویلی!$E$1&amp;COUNTIF(NOSA!$O$1:O279,تحویلی!$E$1),"")),"")</f>
        <v/>
      </c>
      <c r="E279" s="10" t="str">
        <f t="shared" si="22"/>
        <v>14746713</v>
      </c>
      <c r="F279" s="10" t="str">
        <f>IFERROR(VLOOKUP(I279,DATABASE!$N:$O,2,FALSE),"")</f>
        <v>دستكش كف مواد سبك</v>
      </c>
      <c r="G279" s="3" t="s">
        <v>1509</v>
      </c>
      <c r="H279" s="4">
        <v>14746</v>
      </c>
      <c r="I279" s="3" t="s">
        <v>1456</v>
      </c>
      <c r="J279" s="3" t="s">
        <v>2</v>
      </c>
      <c r="K279" s="5">
        <v>2</v>
      </c>
      <c r="L279" s="3" t="s">
        <v>3</v>
      </c>
      <c r="M279" s="3" t="s">
        <v>202</v>
      </c>
      <c r="N279" s="3" t="s">
        <v>797</v>
      </c>
      <c r="O279" s="1">
        <v>713</v>
      </c>
      <c r="P279" s="4">
        <v>0</v>
      </c>
      <c r="Q279" s="10">
        <f t="shared" si="19"/>
        <v>713</v>
      </c>
    </row>
    <row r="280" spans="2:17" ht="20.25" customHeight="1">
      <c r="B280" s="10" t="str">
        <f t="shared" si="20"/>
        <v>دستكش ضد برش سبك739</v>
      </c>
      <c r="C280" s="10" t="str">
        <f t="shared" si="21"/>
        <v>دستكش ضد برش سبك1402/01/17739</v>
      </c>
      <c r="D280" s="10" t="str">
        <f>IFERROR(IF(تحویلی!$E$1="","",IF(NOSA!O280=تحویلی!$E$1,تحویلی!$E$1&amp;COUNTIF(NOSA!$O$1:O280,تحویلی!$E$1),"")),"")</f>
        <v/>
      </c>
      <c r="E280" s="10" t="str">
        <f t="shared" si="22"/>
        <v>14747739</v>
      </c>
      <c r="F280" s="10" t="str">
        <f>IFERROR(VLOOKUP(I280,DATABASE!$N:$O,2,FALSE),"")</f>
        <v>دستكش ضد برش سبك</v>
      </c>
      <c r="G280" s="3" t="s">
        <v>1509</v>
      </c>
      <c r="H280" s="4">
        <v>14747</v>
      </c>
      <c r="I280" s="3" t="s">
        <v>1442</v>
      </c>
      <c r="J280" s="3" t="s">
        <v>22</v>
      </c>
      <c r="K280" s="5">
        <v>1</v>
      </c>
      <c r="L280" s="3" t="s">
        <v>3</v>
      </c>
      <c r="M280" s="3" t="s">
        <v>47</v>
      </c>
      <c r="N280" s="3" t="s">
        <v>779</v>
      </c>
      <c r="O280" s="1">
        <v>739</v>
      </c>
      <c r="P280" s="4">
        <v>1</v>
      </c>
      <c r="Q280" s="10">
        <f t="shared" si="19"/>
        <v>739</v>
      </c>
    </row>
    <row r="281" spans="2:17" ht="20.25" customHeight="1">
      <c r="B281" s="10" t="str">
        <f t="shared" si="20"/>
        <v>دستكش ساق بلند نسوز130</v>
      </c>
      <c r="C281" s="10" t="str">
        <f t="shared" si="21"/>
        <v>دستكش ساق بلند نسوز1402/01/17130</v>
      </c>
      <c r="D281" s="10" t="str">
        <f>IFERROR(IF(تحویلی!$E$1="","",IF(NOSA!O281=تحویلی!$E$1,تحویلی!$E$1&amp;COUNTIF(NOSA!$O$1:O281,تحویلی!$E$1),"")),"")</f>
        <v/>
      </c>
      <c r="E281" s="10" t="str">
        <f t="shared" si="22"/>
        <v>14748130</v>
      </c>
      <c r="F281" s="10" t="str">
        <f>IFERROR(VLOOKUP(I281,DATABASE!$N:$O,2,FALSE),"")</f>
        <v>دستكش ساق بلند نسوز</v>
      </c>
      <c r="G281" s="3" t="s">
        <v>1509</v>
      </c>
      <c r="H281" s="4">
        <v>14748</v>
      </c>
      <c r="I281" s="3" t="s">
        <v>1461</v>
      </c>
      <c r="J281" s="3" t="s">
        <v>34</v>
      </c>
      <c r="K281" s="5">
        <v>1</v>
      </c>
      <c r="L281" s="3" t="s">
        <v>3</v>
      </c>
      <c r="M281" s="3" t="s">
        <v>19</v>
      </c>
      <c r="N281" s="3" t="s">
        <v>253</v>
      </c>
      <c r="O281" s="1">
        <v>130</v>
      </c>
      <c r="P281" s="4">
        <v>1</v>
      </c>
      <c r="Q281" s="10">
        <f t="shared" si="19"/>
        <v>130</v>
      </c>
    </row>
    <row r="282" spans="2:17" ht="20.25" customHeight="1">
      <c r="B282" s="10" t="str">
        <f t="shared" si="20"/>
        <v>پوتين ايمني نسوز751</v>
      </c>
      <c r="C282" s="10" t="str">
        <f t="shared" si="21"/>
        <v>پوتين ايمني نسوز1402/01/17751</v>
      </c>
      <c r="D282" s="10" t="str">
        <f>IFERROR(IF(تحویلی!$E$1="","",IF(NOSA!O282=تحویلی!$E$1,تحویلی!$E$1&amp;COUNTIF(NOSA!$O$1:O282,تحویلی!$E$1),"")),"")</f>
        <v/>
      </c>
      <c r="E282" s="10" t="str">
        <f t="shared" si="22"/>
        <v>14754751</v>
      </c>
      <c r="F282" s="10" t="str">
        <f>IFERROR(VLOOKUP(I282,DATABASE!$N:$O,2,FALSE),"")</f>
        <v>پوتين ايمني نسوز</v>
      </c>
      <c r="G282" s="3" t="s">
        <v>1509</v>
      </c>
      <c r="H282" s="4">
        <v>14754</v>
      </c>
      <c r="I282" s="3" t="s">
        <v>1510</v>
      </c>
      <c r="J282" s="3" t="s">
        <v>1511</v>
      </c>
      <c r="K282" s="5">
        <v>1</v>
      </c>
      <c r="L282" s="3" t="s">
        <v>3</v>
      </c>
      <c r="M282" s="3" t="s">
        <v>9</v>
      </c>
      <c r="N282" s="3" t="s">
        <v>901</v>
      </c>
      <c r="O282" s="1">
        <v>751</v>
      </c>
      <c r="P282" s="4">
        <v>1</v>
      </c>
      <c r="Q282" s="10">
        <f t="shared" si="19"/>
        <v>751</v>
      </c>
    </row>
    <row r="283" spans="2:17" ht="20.25" customHeight="1">
      <c r="B283" s="10" t="str">
        <f t="shared" si="20"/>
        <v>كمربند برزنتي نواري580</v>
      </c>
      <c r="C283" s="10" t="str">
        <f t="shared" si="21"/>
        <v>كمربند برزنتي نواري1402/01/17580</v>
      </c>
      <c r="D283" s="10" t="str">
        <f>IFERROR(IF(تحویلی!$E$1="","",IF(NOSA!O283=تحویلی!$E$1,تحویلی!$E$1&amp;COUNTIF(NOSA!$O$1:O283,تحویلی!$E$1),"")),"")</f>
        <v/>
      </c>
      <c r="E283" s="10" t="str">
        <f t="shared" si="22"/>
        <v>14754580</v>
      </c>
      <c r="F283" s="10" t="str">
        <f>IFERROR(VLOOKUP(I283,DATABASE!$N:$O,2,FALSE),"")</f>
        <v>كمربند برزنتي نواري</v>
      </c>
      <c r="G283" s="3" t="s">
        <v>1509</v>
      </c>
      <c r="H283" s="4">
        <v>14754</v>
      </c>
      <c r="I283" s="3" t="s">
        <v>1441</v>
      </c>
      <c r="J283" s="3" t="s">
        <v>95</v>
      </c>
      <c r="K283" s="5">
        <v>1</v>
      </c>
      <c r="L283" s="3" t="s">
        <v>96</v>
      </c>
      <c r="M283" s="3" t="s">
        <v>47</v>
      </c>
      <c r="N283" s="3" t="s">
        <v>132</v>
      </c>
      <c r="O283" s="1">
        <v>580</v>
      </c>
      <c r="P283" s="4">
        <v>0</v>
      </c>
      <c r="Q283" s="10">
        <f t="shared" si="19"/>
        <v>580</v>
      </c>
    </row>
    <row r="284" spans="2:17" ht="20.25" customHeight="1">
      <c r="B284" s="10" t="str">
        <f t="shared" si="20"/>
        <v>دستكش ضد برش سبك294</v>
      </c>
      <c r="C284" s="10" t="str">
        <f t="shared" si="21"/>
        <v>دستكش ضد برش سبك1402/01/17294</v>
      </c>
      <c r="D284" s="10" t="str">
        <f>IFERROR(IF(تحویلی!$E$1="","",IF(NOSA!O284=تحویلی!$E$1,تحویلی!$E$1&amp;COUNTIF(NOSA!$O$1:O284,تحویلی!$E$1),"")),"")</f>
        <v/>
      </c>
      <c r="E284" s="10" t="str">
        <f t="shared" si="22"/>
        <v>14756294</v>
      </c>
      <c r="F284" s="10" t="str">
        <f>IFERROR(VLOOKUP(I284,DATABASE!$N:$O,2,FALSE),"")</f>
        <v>دستكش ضد برش سبك</v>
      </c>
      <c r="G284" s="3" t="s">
        <v>1509</v>
      </c>
      <c r="H284" s="4">
        <v>14756</v>
      </c>
      <c r="I284" s="3" t="s">
        <v>1442</v>
      </c>
      <c r="J284" s="3" t="s">
        <v>22</v>
      </c>
      <c r="K284" s="5">
        <v>1</v>
      </c>
      <c r="L284" s="3" t="s">
        <v>3</v>
      </c>
      <c r="M284" s="3" t="s">
        <v>25</v>
      </c>
      <c r="N284" s="3" t="s">
        <v>203</v>
      </c>
      <c r="O284" s="1">
        <v>294</v>
      </c>
      <c r="P284" s="4">
        <v>0</v>
      </c>
      <c r="Q284" s="10">
        <f t="shared" si="19"/>
        <v>294</v>
      </c>
    </row>
    <row r="285" spans="2:17" ht="20.25" customHeight="1">
      <c r="B285" s="10" t="str">
        <f t="shared" si="20"/>
        <v>دستكش ضد برش سبك776</v>
      </c>
      <c r="C285" s="10" t="str">
        <f t="shared" si="21"/>
        <v>دستكش ضد برش سبك1402/01/17776</v>
      </c>
      <c r="D285" s="10" t="str">
        <f>IFERROR(IF(تحویلی!$E$1="","",IF(NOSA!O285=تحویلی!$E$1,تحویلی!$E$1&amp;COUNTIF(NOSA!$O$1:O285,تحویلی!$E$1),"")),"")</f>
        <v/>
      </c>
      <c r="E285" s="10" t="str">
        <f t="shared" si="22"/>
        <v>14756776</v>
      </c>
      <c r="F285" s="10" t="str">
        <f>IFERROR(VLOOKUP(I285,DATABASE!$N:$O,2,FALSE),"")</f>
        <v>دستكش ضد برش سبك</v>
      </c>
      <c r="G285" s="3" t="s">
        <v>1509</v>
      </c>
      <c r="H285" s="4">
        <v>14756</v>
      </c>
      <c r="I285" s="3" t="s">
        <v>1442</v>
      </c>
      <c r="J285" s="3" t="s">
        <v>22</v>
      </c>
      <c r="K285" s="5">
        <v>1</v>
      </c>
      <c r="L285" s="3" t="s">
        <v>3</v>
      </c>
      <c r="M285" s="3" t="s">
        <v>4</v>
      </c>
      <c r="N285" s="3" t="s">
        <v>1169</v>
      </c>
      <c r="O285" s="1">
        <v>776</v>
      </c>
      <c r="P285" s="4">
        <v>0</v>
      </c>
      <c r="Q285" s="10">
        <f t="shared" si="19"/>
        <v>776</v>
      </c>
    </row>
    <row r="286" spans="2:17" ht="20.25" customHeight="1">
      <c r="B286" s="10" t="str">
        <f t="shared" si="20"/>
        <v>لباس كار(بلوز و شلوار)234</v>
      </c>
      <c r="C286" s="10" t="str">
        <f t="shared" si="21"/>
        <v>لباس كار(بلوز و شلوار)1402/01/17234</v>
      </c>
      <c r="D286" s="10" t="str">
        <f>IFERROR(IF(تحویلی!$E$1="","",IF(NOSA!O286=تحویلی!$E$1,تحویلی!$E$1&amp;COUNTIF(NOSA!$O$1:O286,تحویلی!$E$1),"")),"")</f>
        <v/>
      </c>
      <c r="E286" s="10" t="str">
        <f t="shared" si="22"/>
        <v>14761234</v>
      </c>
      <c r="F286" s="10" t="str">
        <f>IFERROR(VLOOKUP(I286,DATABASE!$N:$O,2,FALSE),"")</f>
        <v>لباس كار(بلوز و شلوار)</v>
      </c>
      <c r="G286" s="3" t="s">
        <v>1509</v>
      </c>
      <c r="H286" s="4">
        <v>14761</v>
      </c>
      <c r="I286" s="3" t="s">
        <v>1493</v>
      </c>
      <c r="J286" s="3" t="s">
        <v>1494</v>
      </c>
      <c r="K286" s="5">
        <v>1</v>
      </c>
      <c r="L286" s="3" t="s">
        <v>28</v>
      </c>
      <c r="M286" s="3" t="s">
        <v>25</v>
      </c>
      <c r="N286" s="3" t="s">
        <v>484</v>
      </c>
      <c r="O286" s="1">
        <v>234</v>
      </c>
      <c r="P286" s="4">
        <v>0</v>
      </c>
      <c r="Q286" s="10">
        <f t="shared" si="19"/>
        <v>234</v>
      </c>
    </row>
    <row r="287" spans="2:17" ht="20.25" customHeight="1">
      <c r="B287" s="10" t="str">
        <f t="shared" si="20"/>
        <v>كفش ايمني 234</v>
      </c>
      <c r="C287" s="10" t="str">
        <f t="shared" si="21"/>
        <v>كفش ايمني 1402/01/17234</v>
      </c>
      <c r="D287" s="10" t="str">
        <f>IFERROR(IF(تحویلی!$E$1="","",IF(NOSA!O287=تحویلی!$E$1,تحویلی!$E$1&amp;COUNTIF(NOSA!$O$1:O287,تحویلی!$E$1),"")),"")</f>
        <v/>
      </c>
      <c r="E287" s="10" t="str">
        <f t="shared" si="22"/>
        <v>14761234</v>
      </c>
      <c r="F287" s="10" t="str">
        <f>IFERROR(VLOOKUP(I287,DATABASE!$N:$O,2,FALSE),"")</f>
        <v xml:space="preserve">كفش ايمني </v>
      </c>
      <c r="G287" s="3" t="s">
        <v>1509</v>
      </c>
      <c r="H287" s="4">
        <v>14761</v>
      </c>
      <c r="I287" s="3" t="s">
        <v>1512</v>
      </c>
      <c r="J287" s="3" t="s">
        <v>1513</v>
      </c>
      <c r="K287" s="5">
        <v>1</v>
      </c>
      <c r="L287" s="3" t="s">
        <v>3</v>
      </c>
      <c r="M287" s="3" t="s">
        <v>25</v>
      </c>
      <c r="N287" s="3" t="s">
        <v>484</v>
      </c>
      <c r="O287" s="1">
        <v>234</v>
      </c>
      <c r="P287" s="4">
        <v>0</v>
      </c>
      <c r="Q287" s="10">
        <f t="shared" si="19"/>
        <v>234</v>
      </c>
    </row>
    <row r="288" spans="2:17" ht="20.25" customHeight="1">
      <c r="B288" s="10" t="str">
        <f t="shared" si="20"/>
        <v>دستكش ضد برش سبك234</v>
      </c>
      <c r="C288" s="10" t="str">
        <f t="shared" si="21"/>
        <v>دستكش ضد برش سبك1402/01/17234</v>
      </c>
      <c r="D288" s="10" t="str">
        <f>IFERROR(IF(تحویلی!$E$1="","",IF(NOSA!O288=تحویلی!$E$1,تحویلی!$E$1&amp;COUNTIF(NOSA!$O$1:O288,تحویلی!$E$1),"")),"")</f>
        <v/>
      </c>
      <c r="E288" s="10" t="str">
        <f t="shared" si="22"/>
        <v>14761234</v>
      </c>
      <c r="F288" s="10" t="str">
        <f>IFERROR(VLOOKUP(I288,DATABASE!$N:$O,2,FALSE),"")</f>
        <v>دستكش ضد برش سبك</v>
      </c>
      <c r="G288" s="3" t="s">
        <v>1509</v>
      </c>
      <c r="H288" s="4">
        <v>14761</v>
      </c>
      <c r="I288" s="3" t="s">
        <v>1442</v>
      </c>
      <c r="J288" s="3" t="s">
        <v>22</v>
      </c>
      <c r="K288" s="5">
        <v>1</v>
      </c>
      <c r="L288" s="3" t="s">
        <v>3</v>
      </c>
      <c r="M288" s="3" t="s">
        <v>25</v>
      </c>
      <c r="N288" s="3" t="s">
        <v>484</v>
      </c>
      <c r="O288" s="1">
        <v>234</v>
      </c>
      <c r="P288" s="4">
        <v>0</v>
      </c>
      <c r="Q288" s="10">
        <f t="shared" si="19"/>
        <v>234</v>
      </c>
    </row>
    <row r="289" spans="2:17" ht="20.25" customHeight="1">
      <c r="B289" s="10" t="str">
        <f t="shared" si="20"/>
        <v>دستكش كف مواد سبك733</v>
      </c>
      <c r="C289" s="10" t="str">
        <f t="shared" si="21"/>
        <v>دستكش كف مواد سبك1402/01/17733</v>
      </c>
      <c r="D289" s="10" t="str">
        <f>IFERROR(IF(تحویلی!$E$1="","",IF(NOSA!O289=تحویلی!$E$1,تحویلی!$E$1&amp;COUNTIF(NOSA!$O$1:O289,تحویلی!$E$1),"")),"")</f>
        <v/>
      </c>
      <c r="E289" s="10" t="str">
        <f t="shared" si="22"/>
        <v>14766733</v>
      </c>
      <c r="F289" s="10" t="str">
        <f>IFERROR(VLOOKUP(I289,DATABASE!$N:$O,2,FALSE),"")</f>
        <v>دستكش كف مواد سبك</v>
      </c>
      <c r="G289" s="3" t="s">
        <v>1509</v>
      </c>
      <c r="H289" s="4">
        <v>14766</v>
      </c>
      <c r="I289" s="3" t="s">
        <v>1456</v>
      </c>
      <c r="J289" s="3" t="s">
        <v>2</v>
      </c>
      <c r="K289" s="5">
        <v>1</v>
      </c>
      <c r="L289" s="3" t="s">
        <v>3</v>
      </c>
      <c r="M289" s="3" t="s">
        <v>47</v>
      </c>
      <c r="N289" s="3" t="s">
        <v>733</v>
      </c>
      <c r="O289" s="1">
        <v>733</v>
      </c>
      <c r="P289" s="4">
        <v>1</v>
      </c>
      <c r="Q289" s="10">
        <f t="shared" si="19"/>
        <v>733</v>
      </c>
    </row>
    <row r="290" spans="2:17" ht="20.25" customHeight="1">
      <c r="B290" s="10" t="str">
        <f t="shared" si="20"/>
        <v>لباس كار ديرسوز(بلوز و شلوار)719</v>
      </c>
      <c r="C290" s="10" t="str">
        <f t="shared" si="21"/>
        <v>لباس كار ديرسوز(بلوز و شلوار)1402/01/18719</v>
      </c>
      <c r="D290" s="10" t="str">
        <f>IFERROR(IF(تحویلی!$E$1="","",IF(NOSA!O290=تحویلی!$E$1,تحویلی!$E$1&amp;COUNTIF(NOSA!$O$1:O290,تحویلی!$E$1),"")),"")</f>
        <v/>
      </c>
      <c r="E290" s="10" t="str">
        <f t="shared" si="22"/>
        <v>14767719</v>
      </c>
      <c r="F290" s="10" t="str">
        <f>IFERROR(VLOOKUP(I290,DATABASE!$N:$O,2,FALSE),"")</f>
        <v>لباس كار ديرسوز(بلوز و شلوار)</v>
      </c>
      <c r="G290" s="3" t="s">
        <v>1514</v>
      </c>
      <c r="H290" s="4">
        <v>14767</v>
      </c>
      <c r="I290" s="3" t="s">
        <v>1478</v>
      </c>
      <c r="J290" s="3" t="s">
        <v>1711</v>
      </c>
      <c r="K290" s="5">
        <v>1</v>
      </c>
      <c r="L290" s="3" t="s">
        <v>28</v>
      </c>
      <c r="M290" s="3" t="s">
        <v>47</v>
      </c>
      <c r="N290" s="3" t="s">
        <v>395</v>
      </c>
      <c r="O290" s="1">
        <v>719</v>
      </c>
      <c r="P290" s="4">
        <v>1</v>
      </c>
      <c r="Q290" s="10">
        <f t="shared" si="19"/>
        <v>719</v>
      </c>
    </row>
    <row r="291" spans="2:17" ht="20.25" customHeight="1">
      <c r="B291" s="10" t="str">
        <f t="shared" si="20"/>
        <v>كمربند برزنتي نواري719</v>
      </c>
      <c r="C291" s="10" t="str">
        <f t="shared" si="21"/>
        <v>كمربند برزنتي نواري1402/01/18719</v>
      </c>
      <c r="D291" s="10" t="str">
        <f>IFERROR(IF(تحویلی!$E$1="","",IF(NOSA!O291=تحویلی!$E$1,تحویلی!$E$1&amp;COUNTIF(NOSA!$O$1:O291,تحویلی!$E$1),"")),"")</f>
        <v/>
      </c>
      <c r="E291" s="10" t="str">
        <f t="shared" si="22"/>
        <v>14767719</v>
      </c>
      <c r="F291" s="10" t="str">
        <f>IFERROR(VLOOKUP(I291,DATABASE!$N:$O,2,FALSE),"")</f>
        <v>كمربند برزنتي نواري</v>
      </c>
      <c r="G291" s="3" t="s">
        <v>1514</v>
      </c>
      <c r="H291" s="4">
        <v>14767</v>
      </c>
      <c r="I291" s="3" t="s">
        <v>1441</v>
      </c>
      <c r="J291" s="3" t="s">
        <v>95</v>
      </c>
      <c r="K291" s="5">
        <v>1</v>
      </c>
      <c r="L291" s="3" t="s">
        <v>96</v>
      </c>
      <c r="M291" s="3" t="s">
        <v>47</v>
      </c>
      <c r="N291" s="3" t="s">
        <v>395</v>
      </c>
      <c r="O291" s="1">
        <v>719</v>
      </c>
      <c r="P291" s="4"/>
      <c r="Q291" s="10">
        <f t="shared" si="19"/>
        <v>719</v>
      </c>
    </row>
    <row r="292" spans="2:17" ht="20.25" customHeight="1">
      <c r="B292" s="10" t="str">
        <f t="shared" si="20"/>
        <v>دستكش ضد برش سبك277</v>
      </c>
      <c r="C292" s="10" t="str">
        <f t="shared" si="21"/>
        <v>دستكش ضد برش سبك1402/01/18277</v>
      </c>
      <c r="D292" s="10" t="str">
        <f>IFERROR(IF(تحویلی!$E$1="","",IF(NOSA!O292=تحویلی!$E$1,تحویلی!$E$1&amp;COUNTIF(NOSA!$O$1:O292,تحویلی!$E$1),"")),"")</f>
        <v/>
      </c>
      <c r="E292" s="10" t="str">
        <f t="shared" si="22"/>
        <v>14771277</v>
      </c>
      <c r="F292" s="10" t="str">
        <f>IFERROR(VLOOKUP(I292,DATABASE!$N:$O,2,FALSE),"")</f>
        <v>دستكش ضد برش سبك</v>
      </c>
      <c r="G292" s="3" t="s">
        <v>1514</v>
      </c>
      <c r="H292" s="4">
        <v>14771</v>
      </c>
      <c r="I292" s="3" t="s">
        <v>1442</v>
      </c>
      <c r="J292" s="3" t="s">
        <v>22</v>
      </c>
      <c r="K292" s="5">
        <v>1</v>
      </c>
      <c r="L292" s="3" t="s">
        <v>3</v>
      </c>
      <c r="M292" s="3" t="s">
        <v>47</v>
      </c>
      <c r="N292" s="3" t="s">
        <v>79</v>
      </c>
      <c r="O292" s="1">
        <v>277</v>
      </c>
      <c r="P292" s="4"/>
      <c r="Q292" s="10">
        <f t="shared" si="19"/>
        <v>277</v>
      </c>
    </row>
    <row r="293" spans="2:17" ht="20.25" customHeight="1">
      <c r="B293" s="10" t="str">
        <f t="shared" si="20"/>
        <v>دستكش ضد برش سبك649</v>
      </c>
      <c r="C293" s="10" t="str">
        <f t="shared" si="21"/>
        <v>دستكش ضد برش سبك1402/01/18649</v>
      </c>
      <c r="D293" s="10" t="str">
        <f>IFERROR(IF(تحویلی!$E$1="","",IF(NOSA!O293=تحویلی!$E$1,تحویلی!$E$1&amp;COUNTIF(NOSA!$O$1:O293,تحویلی!$E$1),"")),"")</f>
        <v/>
      </c>
      <c r="E293" s="10" t="str">
        <f t="shared" si="22"/>
        <v>14772649</v>
      </c>
      <c r="F293" s="10" t="str">
        <f>IFERROR(VLOOKUP(I293,DATABASE!$N:$O,2,FALSE),"")</f>
        <v>دستكش ضد برش سبك</v>
      </c>
      <c r="G293" s="3" t="s">
        <v>1514</v>
      </c>
      <c r="H293" s="4">
        <v>14772</v>
      </c>
      <c r="I293" s="3" t="s">
        <v>1442</v>
      </c>
      <c r="J293" s="3" t="s">
        <v>22</v>
      </c>
      <c r="K293" s="5">
        <v>1</v>
      </c>
      <c r="L293" s="3" t="s">
        <v>3</v>
      </c>
      <c r="M293" s="3" t="s">
        <v>9</v>
      </c>
      <c r="N293" s="3" t="s">
        <v>127</v>
      </c>
      <c r="O293" s="1">
        <v>649</v>
      </c>
      <c r="P293" s="4">
        <v>1</v>
      </c>
      <c r="Q293" s="10">
        <f t="shared" ref="Q293:Q356" si="23">VALUE(O293)</f>
        <v>649</v>
      </c>
    </row>
    <row r="294" spans="2:17" ht="20.25" customHeight="1">
      <c r="B294" s="10" t="str">
        <f t="shared" si="20"/>
        <v>دستكش ضد برش سبك723</v>
      </c>
      <c r="C294" s="10" t="str">
        <f t="shared" si="21"/>
        <v>دستكش ضد برش سبك1402/01/18723</v>
      </c>
      <c r="D294" s="10" t="str">
        <f>IFERROR(IF(تحویلی!$E$1="","",IF(NOSA!O294=تحویلی!$E$1,تحویلی!$E$1&amp;COUNTIF(NOSA!$O$1:O294,تحویلی!$E$1),"")),"")</f>
        <v/>
      </c>
      <c r="E294" s="10" t="str">
        <f t="shared" si="22"/>
        <v>14774723</v>
      </c>
      <c r="F294" s="10" t="str">
        <f>IFERROR(VLOOKUP(I294,DATABASE!$N:$O,2,FALSE),"")</f>
        <v>دستكش ضد برش سبك</v>
      </c>
      <c r="G294" s="3" t="s">
        <v>1514</v>
      </c>
      <c r="H294" s="4">
        <v>14774</v>
      </c>
      <c r="I294" s="3" t="s">
        <v>1442</v>
      </c>
      <c r="J294" s="3" t="s">
        <v>22</v>
      </c>
      <c r="K294" s="5">
        <v>1</v>
      </c>
      <c r="L294" s="3" t="s">
        <v>3</v>
      </c>
      <c r="M294" s="3" t="s">
        <v>9</v>
      </c>
      <c r="N294" s="3" t="s">
        <v>806</v>
      </c>
      <c r="O294" s="1">
        <v>723</v>
      </c>
      <c r="P294" s="4"/>
      <c r="Q294" s="10">
        <f t="shared" si="23"/>
        <v>723</v>
      </c>
    </row>
    <row r="295" spans="2:17" ht="20.25" customHeight="1">
      <c r="B295" s="10" t="str">
        <f t="shared" si="20"/>
        <v>نقاب تيره محافظ صورت  canasafe248</v>
      </c>
      <c r="C295" s="10" t="str">
        <f t="shared" si="21"/>
        <v>نقاب تيره محافظ صورت  canasafe1402/01/18248</v>
      </c>
      <c r="D295" s="10" t="str">
        <f>IFERROR(IF(تحویلی!$E$1="","",IF(NOSA!O295=تحویلی!$E$1,تحویلی!$E$1&amp;COUNTIF(NOSA!$O$1:O295,تحویلی!$E$1),"")),"")</f>
        <v/>
      </c>
      <c r="E295" s="10" t="str">
        <f t="shared" si="22"/>
        <v>14775248</v>
      </c>
      <c r="F295" s="10" t="str">
        <f>IFERROR(VLOOKUP(I295,DATABASE!$N:$O,2,FALSE),"")</f>
        <v>نقاب تيره محافظ صورت  canasafe</v>
      </c>
      <c r="G295" s="3" t="s">
        <v>1514</v>
      </c>
      <c r="H295" s="4">
        <v>14775</v>
      </c>
      <c r="I295" s="3" t="s">
        <v>1487</v>
      </c>
      <c r="J295" s="3" t="s">
        <v>1488</v>
      </c>
      <c r="K295" s="5">
        <v>1</v>
      </c>
      <c r="L295" s="3" t="s">
        <v>8</v>
      </c>
      <c r="M295" s="3" t="s">
        <v>4</v>
      </c>
      <c r="N295" s="3" t="s">
        <v>237</v>
      </c>
      <c r="O295" s="1">
        <v>248</v>
      </c>
      <c r="P295" s="4">
        <v>1</v>
      </c>
      <c r="Q295" s="10">
        <f t="shared" si="23"/>
        <v>248</v>
      </c>
    </row>
    <row r="296" spans="2:17" ht="20.25" customHeight="1">
      <c r="B296" s="10" t="str">
        <f t="shared" si="20"/>
        <v>دستكش ضد برش سبك70</v>
      </c>
      <c r="C296" s="10" t="str">
        <f t="shared" si="21"/>
        <v>دستكش ضد برش سبك1402/01/1870</v>
      </c>
      <c r="D296" s="10" t="str">
        <f>IFERROR(IF(تحویلی!$E$1="","",IF(NOSA!O296=تحویلی!$E$1,تحویلی!$E$1&amp;COUNTIF(NOSA!$O$1:O296,تحویلی!$E$1),"")),"")</f>
        <v/>
      </c>
      <c r="E296" s="10" t="str">
        <f t="shared" si="22"/>
        <v>1477670</v>
      </c>
      <c r="F296" s="10" t="str">
        <f>IFERROR(VLOOKUP(I296,DATABASE!$N:$O,2,FALSE),"")</f>
        <v>دستكش ضد برش سبك</v>
      </c>
      <c r="G296" s="3" t="s">
        <v>1514</v>
      </c>
      <c r="H296" s="4">
        <v>14776</v>
      </c>
      <c r="I296" s="3" t="s">
        <v>1442</v>
      </c>
      <c r="J296" s="3" t="s">
        <v>22</v>
      </c>
      <c r="K296" s="5">
        <v>1</v>
      </c>
      <c r="L296" s="3" t="s">
        <v>3</v>
      </c>
      <c r="M296" s="3" t="s">
        <v>9</v>
      </c>
      <c r="N296" s="3" t="s">
        <v>688</v>
      </c>
      <c r="O296" s="1">
        <v>70</v>
      </c>
      <c r="P296" s="4"/>
      <c r="Q296" s="10">
        <f t="shared" si="23"/>
        <v>70</v>
      </c>
    </row>
    <row r="297" spans="2:17" ht="20.25" customHeight="1">
      <c r="B297" s="10" t="str">
        <f t="shared" si="20"/>
        <v>دستكش ضد برش سبك83</v>
      </c>
      <c r="C297" s="10" t="str">
        <f t="shared" si="21"/>
        <v>دستكش ضد برش سبك1402/01/1883</v>
      </c>
      <c r="D297" s="10" t="str">
        <f>IFERROR(IF(تحویلی!$E$1="","",IF(NOSA!O297=تحویلی!$E$1,تحویلی!$E$1&amp;COUNTIF(NOSA!$O$1:O297,تحویلی!$E$1),"")),"")</f>
        <v/>
      </c>
      <c r="E297" s="10" t="str">
        <f t="shared" si="22"/>
        <v>1478183</v>
      </c>
      <c r="F297" s="10" t="str">
        <f>IFERROR(VLOOKUP(I297,DATABASE!$N:$O,2,FALSE),"")</f>
        <v>دستكش ضد برش سبك</v>
      </c>
      <c r="G297" s="3" t="s">
        <v>1514</v>
      </c>
      <c r="H297" s="4">
        <v>14781</v>
      </c>
      <c r="I297" s="3" t="s">
        <v>1442</v>
      </c>
      <c r="J297" s="3" t="s">
        <v>22</v>
      </c>
      <c r="K297" s="5">
        <v>1</v>
      </c>
      <c r="L297" s="3" t="s">
        <v>3</v>
      </c>
      <c r="M297" s="3" t="s">
        <v>43</v>
      </c>
      <c r="N297" s="3" t="s">
        <v>246</v>
      </c>
      <c r="O297" s="1">
        <v>83</v>
      </c>
      <c r="P297" s="4"/>
      <c r="Q297" s="10">
        <f t="shared" si="23"/>
        <v>83</v>
      </c>
    </row>
    <row r="298" spans="2:17" ht="20.25" customHeight="1">
      <c r="B298" s="10" t="str">
        <f t="shared" si="20"/>
        <v>دستكش كف مواد سبك8</v>
      </c>
      <c r="C298" s="10" t="str">
        <f t="shared" si="21"/>
        <v>دستكش كف مواد سبك1402/01/188</v>
      </c>
      <c r="D298" s="10" t="str">
        <f>IFERROR(IF(تحویلی!$E$1="","",IF(NOSA!O298=تحویلی!$E$1,تحویلی!$E$1&amp;COUNTIF(NOSA!$O$1:O298,تحویلی!$E$1),"")),"")</f>
        <v/>
      </c>
      <c r="E298" s="10" t="str">
        <f t="shared" si="22"/>
        <v>147828</v>
      </c>
      <c r="F298" s="10" t="str">
        <f>IFERROR(VLOOKUP(I298,DATABASE!$N:$O,2,FALSE),"")</f>
        <v>دستكش كف مواد سبك</v>
      </c>
      <c r="G298" s="3" t="s">
        <v>1514</v>
      </c>
      <c r="H298" s="4">
        <v>14782</v>
      </c>
      <c r="I298" s="3" t="s">
        <v>1456</v>
      </c>
      <c r="J298" s="3" t="s">
        <v>2</v>
      </c>
      <c r="K298" s="5">
        <v>1</v>
      </c>
      <c r="L298" s="3" t="s">
        <v>3</v>
      </c>
      <c r="M298" s="3" t="s">
        <v>47</v>
      </c>
      <c r="N298" s="3" t="s">
        <v>144</v>
      </c>
      <c r="O298" s="1">
        <v>8</v>
      </c>
      <c r="P298" s="4"/>
      <c r="Q298" s="10">
        <f t="shared" si="23"/>
        <v>8</v>
      </c>
    </row>
    <row r="299" spans="2:17" ht="20.25" customHeight="1">
      <c r="B299" s="10" t="str">
        <f t="shared" si="20"/>
        <v>لباس كار جين- شلوار719</v>
      </c>
      <c r="C299" s="10" t="str">
        <f t="shared" si="21"/>
        <v>لباس كار جين- شلوار1402/01/18719</v>
      </c>
      <c r="D299" s="10" t="str">
        <f>IFERROR(IF(تحویلی!$E$1="","",IF(NOSA!O299=تحویلی!$E$1,تحویلی!$E$1&amp;COUNTIF(NOSA!$O$1:O299,تحویلی!$E$1),"")),"")</f>
        <v/>
      </c>
      <c r="E299" s="10" t="str">
        <f t="shared" si="22"/>
        <v>14767719</v>
      </c>
      <c r="F299" s="10" t="str">
        <f>IFERROR(VLOOKUP(I299,DATABASE!$N:$O,2,FALSE),"")</f>
        <v>لباس كار جين- شلوار</v>
      </c>
      <c r="G299" s="3" t="s">
        <v>1514</v>
      </c>
      <c r="H299" s="4">
        <v>14767</v>
      </c>
      <c r="I299" s="3" t="s">
        <v>1515</v>
      </c>
      <c r="J299" s="3" t="s">
        <v>1516</v>
      </c>
      <c r="K299" s="5">
        <v>1</v>
      </c>
      <c r="L299" s="3" t="s">
        <v>28</v>
      </c>
      <c r="M299" s="3" t="s">
        <v>47</v>
      </c>
      <c r="N299" s="3" t="s">
        <v>395</v>
      </c>
      <c r="O299" s="1">
        <v>719</v>
      </c>
      <c r="P299" s="4">
        <v>1</v>
      </c>
      <c r="Q299" s="10">
        <f t="shared" si="23"/>
        <v>719</v>
      </c>
    </row>
    <row r="300" spans="2:17" ht="20.25" customHeight="1">
      <c r="B300" s="10" t="str">
        <f t="shared" si="20"/>
        <v>كمربند برزنتي نواري719</v>
      </c>
      <c r="C300" s="10" t="str">
        <f t="shared" si="21"/>
        <v>كمربند برزنتي نواري1402/01/18719</v>
      </c>
      <c r="D300" s="10" t="str">
        <f>IFERROR(IF(تحویلی!$E$1="","",IF(NOSA!O300=تحویلی!$E$1,تحویلی!$E$1&amp;COUNTIF(NOSA!$O$1:O300,تحویلی!$E$1),"")),"")</f>
        <v/>
      </c>
      <c r="E300" s="10" t="str">
        <f t="shared" si="22"/>
        <v>14767719</v>
      </c>
      <c r="F300" s="10" t="str">
        <f>IFERROR(VLOOKUP(I300,DATABASE!$N:$O,2,FALSE),"")</f>
        <v>كمربند برزنتي نواري</v>
      </c>
      <c r="G300" s="3" t="s">
        <v>1514</v>
      </c>
      <c r="H300" s="4">
        <v>14767</v>
      </c>
      <c r="I300" s="3" t="s">
        <v>1441</v>
      </c>
      <c r="J300" s="3" t="s">
        <v>95</v>
      </c>
      <c r="K300" s="5">
        <v>1</v>
      </c>
      <c r="L300" s="3" t="s">
        <v>96</v>
      </c>
      <c r="M300" s="3" t="s">
        <v>47</v>
      </c>
      <c r="N300" s="3" t="s">
        <v>395</v>
      </c>
      <c r="O300" s="1">
        <v>719</v>
      </c>
      <c r="P300" s="4">
        <v>0</v>
      </c>
      <c r="Q300" s="10">
        <f t="shared" si="23"/>
        <v>719</v>
      </c>
    </row>
    <row r="301" spans="2:17" ht="20.25" customHeight="1">
      <c r="B301" s="10" t="str">
        <f t="shared" si="20"/>
        <v>دستكش ضد برش سبك277</v>
      </c>
      <c r="C301" s="10" t="str">
        <f t="shared" si="21"/>
        <v>دستكش ضد برش سبك1402/01/18277</v>
      </c>
      <c r="D301" s="10" t="str">
        <f>IFERROR(IF(تحویلی!$E$1="","",IF(NOSA!O301=تحویلی!$E$1,تحویلی!$E$1&amp;COUNTIF(NOSA!$O$1:O301,تحویلی!$E$1),"")),"")</f>
        <v/>
      </c>
      <c r="E301" s="10" t="str">
        <f t="shared" si="22"/>
        <v>14771277</v>
      </c>
      <c r="F301" s="10" t="str">
        <f>IFERROR(VLOOKUP(I301,DATABASE!$N:$O,2,FALSE),"")</f>
        <v>دستكش ضد برش سبك</v>
      </c>
      <c r="G301" s="3" t="s">
        <v>1514</v>
      </c>
      <c r="H301" s="4">
        <v>14771</v>
      </c>
      <c r="I301" s="3" t="s">
        <v>1442</v>
      </c>
      <c r="J301" s="3" t="s">
        <v>22</v>
      </c>
      <c r="K301" s="5">
        <v>1</v>
      </c>
      <c r="L301" s="3" t="s">
        <v>3</v>
      </c>
      <c r="M301" s="3" t="s">
        <v>47</v>
      </c>
      <c r="N301" s="3" t="s">
        <v>79</v>
      </c>
      <c r="O301" s="1">
        <v>277</v>
      </c>
      <c r="P301" s="4">
        <v>0</v>
      </c>
      <c r="Q301" s="10">
        <f t="shared" si="23"/>
        <v>277</v>
      </c>
    </row>
    <row r="302" spans="2:17" ht="20.25" customHeight="1">
      <c r="B302" s="10" t="str">
        <f t="shared" si="20"/>
        <v>دستكش ضد برش سبك649</v>
      </c>
      <c r="C302" s="10" t="str">
        <f t="shared" si="21"/>
        <v>دستكش ضد برش سبك1402/01/18649</v>
      </c>
      <c r="D302" s="10" t="str">
        <f>IFERROR(IF(تحویلی!$E$1="","",IF(NOSA!O302=تحویلی!$E$1,تحویلی!$E$1&amp;COUNTIF(NOSA!$O$1:O302,تحویلی!$E$1),"")),"")</f>
        <v/>
      </c>
      <c r="E302" s="10" t="str">
        <f t="shared" si="22"/>
        <v>14772649</v>
      </c>
      <c r="F302" s="10" t="str">
        <f>IFERROR(VLOOKUP(I302,DATABASE!$N:$O,2,FALSE),"")</f>
        <v>دستكش ضد برش سبك</v>
      </c>
      <c r="G302" s="3" t="s">
        <v>1514</v>
      </c>
      <c r="H302" s="4">
        <v>14772</v>
      </c>
      <c r="I302" s="3" t="s">
        <v>1442</v>
      </c>
      <c r="J302" s="3" t="s">
        <v>22</v>
      </c>
      <c r="K302" s="5">
        <v>1</v>
      </c>
      <c r="L302" s="3" t="s">
        <v>3</v>
      </c>
      <c r="M302" s="3" t="s">
        <v>9</v>
      </c>
      <c r="N302" s="3" t="s">
        <v>127</v>
      </c>
      <c r="O302" s="1">
        <v>649</v>
      </c>
      <c r="P302" s="4">
        <v>1</v>
      </c>
      <c r="Q302" s="10">
        <f t="shared" si="23"/>
        <v>649</v>
      </c>
    </row>
    <row r="303" spans="2:17" ht="20.25" customHeight="1">
      <c r="B303" s="10" t="str">
        <f t="shared" si="20"/>
        <v>دستكش ضد برش سبك723</v>
      </c>
      <c r="C303" s="10" t="str">
        <f t="shared" si="21"/>
        <v>دستكش ضد برش سبك1402/01/18723</v>
      </c>
      <c r="D303" s="10" t="str">
        <f>IFERROR(IF(تحویلی!$E$1="","",IF(NOSA!O303=تحویلی!$E$1,تحویلی!$E$1&amp;COUNTIF(NOSA!$O$1:O303,تحویلی!$E$1),"")),"")</f>
        <v/>
      </c>
      <c r="E303" s="10" t="str">
        <f t="shared" si="22"/>
        <v>14774723</v>
      </c>
      <c r="F303" s="10" t="str">
        <f>IFERROR(VLOOKUP(I303,DATABASE!$N:$O,2,FALSE),"")</f>
        <v>دستكش ضد برش سبك</v>
      </c>
      <c r="G303" s="3" t="s">
        <v>1514</v>
      </c>
      <c r="H303" s="4">
        <v>14774</v>
      </c>
      <c r="I303" s="3" t="s">
        <v>1442</v>
      </c>
      <c r="J303" s="3" t="s">
        <v>22</v>
      </c>
      <c r="K303" s="5">
        <v>1</v>
      </c>
      <c r="L303" s="3" t="s">
        <v>3</v>
      </c>
      <c r="M303" s="3" t="s">
        <v>9</v>
      </c>
      <c r="N303" s="3" t="s">
        <v>806</v>
      </c>
      <c r="O303" s="1">
        <v>723</v>
      </c>
      <c r="P303" s="4">
        <v>0</v>
      </c>
      <c r="Q303" s="10">
        <f t="shared" si="23"/>
        <v>723</v>
      </c>
    </row>
    <row r="304" spans="2:17" ht="20.25" customHeight="1">
      <c r="B304" s="10" t="str">
        <f t="shared" si="20"/>
        <v>نقاب تيره محافظ صورت  canasafe248</v>
      </c>
      <c r="C304" s="10" t="str">
        <f t="shared" si="21"/>
        <v>نقاب تيره محافظ صورت  canasafe1402/01/18248</v>
      </c>
      <c r="D304" s="10" t="str">
        <f>IFERROR(IF(تحویلی!$E$1="","",IF(NOSA!O304=تحویلی!$E$1,تحویلی!$E$1&amp;COUNTIF(NOSA!$O$1:O304,تحویلی!$E$1),"")),"")</f>
        <v/>
      </c>
      <c r="E304" s="10" t="str">
        <f t="shared" si="22"/>
        <v>14775248</v>
      </c>
      <c r="F304" s="10" t="str">
        <f>IFERROR(VLOOKUP(I304,DATABASE!$N:$O,2,FALSE),"")</f>
        <v>نقاب تيره محافظ صورت  canasafe</v>
      </c>
      <c r="G304" s="3" t="s">
        <v>1514</v>
      </c>
      <c r="H304" s="4">
        <v>14775</v>
      </c>
      <c r="I304" s="3" t="s">
        <v>1487</v>
      </c>
      <c r="J304" s="3" t="s">
        <v>1488</v>
      </c>
      <c r="K304" s="5">
        <v>1</v>
      </c>
      <c r="L304" s="3" t="s">
        <v>8</v>
      </c>
      <c r="M304" s="3" t="s">
        <v>4</v>
      </c>
      <c r="N304" s="3" t="s">
        <v>237</v>
      </c>
      <c r="O304" s="1">
        <v>248</v>
      </c>
      <c r="P304" s="4">
        <v>1</v>
      </c>
      <c r="Q304" s="10">
        <f t="shared" si="23"/>
        <v>248</v>
      </c>
    </row>
    <row r="305" spans="2:17" ht="20.25" customHeight="1">
      <c r="B305" s="10" t="str">
        <f t="shared" si="20"/>
        <v>دستكش ضد برش سبك70</v>
      </c>
      <c r="C305" s="10" t="str">
        <f t="shared" si="21"/>
        <v>دستكش ضد برش سبك1402/01/1870</v>
      </c>
      <c r="D305" s="10" t="str">
        <f>IFERROR(IF(تحویلی!$E$1="","",IF(NOSA!O305=تحویلی!$E$1,تحویلی!$E$1&amp;COUNTIF(NOSA!$O$1:O305,تحویلی!$E$1),"")),"")</f>
        <v/>
      </c>
      <c r="E305" s="10" t="str">
        <f t="shared" si="22"/>
        <v>1477670</v>
      </c>
      <c r="F305" s="10" t="str">
        <f>IFERROR(VLOOKUP(I305,DATABASE!$N:$O,2,FALSE),"")</f>
        <v>دستكش ضد برش سبك</v>
      </c>
      <c r="G305" s="3" t="s">
        <v>1514</v>
      </c>
      <c r="H305" s="4">
        <v>14776</v>
      </c>
      <c r="I305" s="3" t="s">
        <v>1442</v>
      </c>
      <c r="J305" s="3" t="s">
        <v>22</v>
      </c>
      <c r="K305" s="5">
        <v>1</v>
      </c>
      <c r="L305" s="3" t="s">
        <v>3</v>
      </c>
      <c r="M305" s="3" t="s">
        <v>9</v>
      </c>
      <c r="N305" s="3" t="s">
        <v>688</v>
      </c>
      <c r="O305" s="1">
        <v>70</v>
      </c>
      <c r="P305" s="4">
        <v>0</v>
      </c>
      <c r="Q305" s="10">
        <f t="shared" si="23"/>
        <v>70</v>
      </c>
    </row>
    <row r="306" spans="2:17" ht="20.25" customHeight="1">
      <c r="B306" s="10" t="str">
        <f t="shared" si="20"/>
        <v>دستكش ضد برش سبك83</v>
      </c>
      <c r="C306" s="10" t="str">
        <f t="shared" si="21"/>
        <v>دستكش ضد برش سبك1402/01/1883</v>
      </c>
      <c r="D306" s="10" t="str">
        <f>IFERROR(IF(تحویلی!$E$1="","",IF(NOSA!O306=تحویلی!$E$1,تحویلی!$E$1&amp;COUNTIF(NOSA!$O$1:O306,تحویلی!$E$1),"")),"")</f>
        <v/>
      </c>
      <c r="E306" s="10" t="str">
        <f t="shared" si="22"/>
        <v>1478183</v>
      </c>
      <c r="F306" s="10" t="str">
        <f>IFERROR(VLOOKUP(I306,DATABASE!$N:$O,2,FALSE),"")</f>
        <v>دستكش ضد برش سبك</v>
      </c>
      <c r="G306" s="3" t="s">
        <v>1514</v>
      </c>
      <c r="H306" s="4">
        <v>14781</v>
      </c>
      <c r="I306" s="3" t="s">
        <v>1442</v>
      </c>
      <c r="J306" s="3" t="s">
        <v>22</v>
      </c>
      <c r="K306" s="5">
        <v>1</v>
      </c>
      <c r="L306" s="3" t="s">
        <v>3</v>
      </c>
      <c r="M306" s="3" t="s">
        <v>43</v>
      </c>
      <c r="N306" s="3" t="s">
        <v>246</v>
      </c>
      <c r="O306" s="1">
        <v>83</v>
      </c>
      <c r="P306" s="4">
        <v>0</v>
      </c>
      <c r="Q306" s="10">
        <f t="shared" si="23"/>
        <v>83</v>
      </c>
    </row>
    <row r="307" spans="2:17" ht="20.25" customHeight="1">
      <c r="B307" s="10" t="str">
        <f t="shared" si="20"/>
        <v>دستكش كف مواد سبك8</v>
      </c>
      <c r="C307" s="10" t="str">
        <f t="shared" si="21"/>
        <v>دستكش كف مواد سبك1402/01/188</v>
      </c>
      <c r="D307" s="10" t="str">
        <f>IFERROR(IF(تحویلی!$E$1="","",IF(NOSA!O307=تحویلی!$E$1,تحویلی!$E$1&amp;COUNTIF(NOSA!$O$1:O307,تحویلی!$E$1),"")),"")</f>
        <v/>
      </c>
      <c r="E307" s="10" t="str">
        <f t="shared" si="22"/>
        <v>147828</v>
      </c>
      <c r="F307" s="10" t="str">
        <f>IFERROR(VLOOKUP(I307,DATABASE!$N:$O,2,FALSE),"")</f>
        <v>دستكش كف مواد سبك</v>
      </c>
      <c r="G307" s="3" t="s">
        <v>1514</v>
      </c>
      <c r="H307" s="4">
        <v>14782</v>
      </c>
      <c r="I307" s="3" t="s">
        <v>1456</v>
      </c>
      <c r="J307" s="3" t="s">
        <v>2</v>
      </c>
      <c r="K307" s="5">
        <v>1</v>
      </c>
      <c r="L307" s="3" t="s">
        <v>3</v>
      </c>
      <c r="M307" s="3" t="s">
        <v>47</v>
      </c>
      <c r="N307" s="3" t="s">
        <v>144</v>
      </c>
      <c r="O307" s="1">
        <v>8</v>
      </c>
      <c r="P307" s="4">
        <v>0</v>
      </c>
      <c r="Q307" s="10">
        <f t="shared" si="23"/>
        <v>8</v>
      </c>
    </row>
    <row r="308" spans="2:17" ht="20.25" customHeight="1">
      <c r="B308" s="10" t="str">
        <f t="shared" si="20"/>
        <v>پوتين ايمني نسوز803</v>
      </c>
      <c r="C308" s="10" t="str">
        <f t="shared" si="21"/>
        <v>پوتين ايمني نسوز1402/01/19803</v>
      </c>
      <c r="D308" s="10" t="str">
        <f>IFERROR(IF(تحویلی!$E$1="","",IF(NOSA!O308=تحویلی!$E$1,تحویلی!$E$1&amp;COUNTIF(NOSA!$O$1:O308,تحویلی!$E$1),"")),"")</f>
        <v/>
      </c>
      <c r="E308" s="10" t="str">
        <f t="shared" si="22"/>
        <v>14791803</v>
      </c>
      <c r="F308" s="10" t="str">
        <f>IFERROR(VLOOKUP(I308,DATABASE!$N:$O,2,FALSE),"")</f>
        <v>پوتين ايمني نسوز</v>
      </c>
      <c r="G308" s="3" t="s">
        <v>1517</v>
      </c>
      <c r="H308" s="4">
        <v>14791</v>
      </c>
      <c r="I308" s="3" t="s">
        <v>1528</v>
      </c>
      <c r="J308" s="3" t="s">
        <v>1654</v>
      </c>
      <c r="K308" s="5">
        <v>1</v>
      </c>
      <c r="L308" s="3" t="s">
        <v>3</v>
      </c>
      <c r="M308" s="3" t="s">
        <v>47</v>
      </c>
      <c r="N308" s="3" t="s">
        <v>1518</v>
      </c>
      <c r="O308" s="1">
        <v>803</v>
      </c>
      <c r="P308" s="4"/>
      <c r="Q308" s="10">
        <f t="shared" si="23"/>
        <v>803</v>
      </c>
    </row>
    <row r="309" spans="2:17" ht="20.25" customHeight="1">
      <c r="B309" s="10" t="str">
        <f t="shared" si="20"/>
        <v>پيشبند نسوز چرمي803</v>
      </c>
      <c r="C309" s="10" t="str">
        <f t="shared" si="21"/>
        <v>پيشبند نسوز چرمي1402/01/19803</v>
      </c>
      <c r="D309" s="10" t="str">
        <f>IFERROR(IF(تحویلی!$E$1="","",IF(NOSA!O309=تحویلی!$E$1,تحویلی!$E$1&amp;COUNTIF(NOSA!$O$1:O309,تحویلی!$E$1),"")),"")</f>
        <v/>
      </c>
      <c r="E309" s="10" t="str">
        <f t="shared" si="22"/>
        <v>14791803</v>
      </c>
      <c r="F309" s="10" t="str">
        <f>IFERROR(VLOOKUP(I309,DATABASE!$N:$O,2,FALSE),"")</f>
        <v>پيشبند نسوز چرمي</v>
      </c>
      <c r="G309" s="3" t="s">
        <v>1517</v>
      </c>
      <c r="H309" s="4">
        <v>14791</v>
      </c>
      <c r="I309" s="3" t="s">
        <v>1459</v>
      </c>
      <c r="J309" s="3" t="s">
        <v>15</v>
      </c>
      <c r="K309" s="5">
        <v>1</v>
      </c>
      <c r="L309" s="3" t="s">
        <v>8</v>
      </c>
      <c r="M309" s="3" t="s">
        <v>47</v>
      </c>
      <c r="N309" s="3" t="s">
        <v>1518</v>
      </c>
      <c r="O309" s="1">
        <v>803</v>
      </c>
      <c r="P309" s="4"/>
      <c r="Q309" s="10">
        <f t="shared" si="23"/>
        <v>803</v>
      </c>
    </row>
    <row r="310" spans="2:17" ht="20.25" customHeight="1">
      <c r="B310" s="10" t="str">
        <f t="shared" si="20"/>
        <v>دستكش كف دوبل چرمي803</v>
      </c>
      <c r="C310" s="10" t="str">
        <f t="shared" si="21"/>
        <v>دستكش كف دوبل چرمي1402/01/19803</v>
      </c>
      <c r="D310" s="10" t="str">
        <f>IFERROR(IF(تحویلی!$E$1="","",IF(NOSA!O310=تحویلی!$E$1,تحویلی!$E$1&amp;COUNTIF(NOSA!$O$1:O310,تحویلی!$E$1),"")),"")</f>
        <v/>
      </c>
      <c r="E310" s="10" t="str">
        <f t="shared" si="22"/>
        <v>14791803</v>
      </c>
      <c r="F310" s="10" t="str">
        <f>IFERROR(VLOOKUP(I310,DATABASE!$N:$O,2,FALSE),"")</f>
        <v>دستكش كف دوبل چرمي</v>
      </c>
      <c r="G310" s="3" t="s">
        <v>1517</v>
      </c>
      <c r="H310" s="4">
        <v>14791</v>
      </c>
      <c r="I310" s="3" t="s">
        <v>1683</v>
      </c>
      <c r="J310" s="3" t="s">
        <v>1684</v>
      </c>
      <c r="K310" s="5">
        <v>1</v>
      </c>
      <c r="L310" s="3" t="s">
        <v>3</v>
      </c>
      <c r="M310" s="3" t="s">
        <v>47</v>
      </c>
      <c r="N310" s="3" t="s">
        <v>1518</v>
      </c>
      <c r="O310" s="1">
        <v>803</v>
      </c>
      <c r="P310" s="4"/>
      <c r="Q310" s="10">
        <f t="shared" si="23"/>
        <v>803</v>
      </c>
    </row>
    <row r="311" spans="2:17" ht="20.25" customHeight="1">
      <c r="B311" s="10" t="str">
        <f t="shared" si="20"/>
        <v>دستكش ضد برش سبك803</v>
      </c>
      <c r="C311" s="10" t="str">
        <f t="shared" si="21"/>
        <v>دستكش ضد برش سبك1402/01/19803</v>
      </c>
      <c r="D311" s="10" t="str">
        <f>IFERROR(IF(تحویلی!$E$1="","",IF(NOSA!O311=تحویلی!$E$1,تحویلی!$E$1&amp;COUNTIF(NOSA!$O$1:O311,تحویلی!$E$1),"")),"")</f>
        <v/>
      </c>
      <c r="E311" s="10" t="str">
        <f t="shared" si="22"/>
        <v>14791803</v>
      </c>
      <c r="F311" s="10" t="str">
        <f>IFERROR(VLOOKUP(I311,DATABASE!$N:$O,2,FALSE),"")</f>
        <v>دستكش ضد برش سبك</v>
      </c>
      <c r="G311" s="3" t="s">
        <v>1517</v>
      </c>
      <c r="H311" s="4">
        <v>14791</v>
      </c>
      <c r="I311" s="3" t="s">
        <v>1442</v>
      </c>
      <c r="J311" s="3" t="s">
        <v>22</v>
      </c>
      <c r="K311" s="5">
        <v>1</v>
      </c>
      <c r="L311" s="3" t="s">
        <v>3</v>
      </c>
      <c r="M311" s="3" t="s">
        <v>47</v>
      </c>
      <c r="N311" s="3" t="s">
        <v>1518</v>
      </c>
      <c r="O311" s="1">
        <v>803</v>
      </c>
      <c r="P311" s="4"/>
      <c r="Q311" s="10">
        <f t="shared" si="23"/>
        <v>803</v>
      </c>
    </row>
    <row r="312" spans="2:17" ht="20.25" customHeight="1">
      <c r="B312" s="10" t="str">
        <f t="shared" si="20"/>
        <v>عينك سنگ زني بغل توري803</v>
      </c>
      <c r="C312" s="10" t="str">
        <f t="shared" si="21"/>
        <v>عينك سنگ زني بغل توري1402/01/19803</v>
      </c>
      <c r="D312" s="10" t="str">
        <f>IFERROR(IF(تحویلی!$E$1="","",IF(NOSA!O312=تحویلی!$E$1,تحویلی!$E$1&amp;COUNTIF(NOSA!$O$1:O312,تحویلی!$E$1),"")),"")</f>
        <v/>
      </c>
      <c r="E312" s="10" t="str">
        <f t="shared" si="22"/>
        <v>14791803</v>
      </c>
      <c r="F312" s="10" t="str">
        <f>IFERROR(VLOOKUP(I312,DATABASE!$N:$O,2,FALSE),"")</f>
        <v>عينك سنگ زني بغل توري</v>
      </c>
      <c r="G312" s="3" t="s">
        <v>1517</v>
      </c>
      <c r="H312" s="4">
        <v>14791</v>
      </c>
      <c r="I312" s="3" t="s">
        <v>1519</v>
      </c>
      <c r="J312" s="3" t="s">
        <v>1520</v>
      </c>
      <c r="K312" s="5">
        <v>1</v>
      </c>
      <c r="L312" s="3" t="s">
        <v>8</v>
      </c>
      <c r="M312" s="3" t="s">
        <v>47</v>
      </c>
      <c r="N312" s="3" t="s">
        <v>1518</v>
      </c>
      <c r="O312" s="1">
        <v>803</v>
      </c>
      <c r="P312" s="4"/>
      <c r="Q312" s="10">
        <f t="shared" si="23"/>
        <v>803</v>
      </c>
    </row>
    <row r="313" spans="2:17" ht="20.25" customHeight="1">
      <c r="B313" s="10" t="str">
        <f t="shared" si="20"/>
        <v>كلاه ايمني803</v>
      </c>
      <c r="C313" s="10" t="str">
        <f t="shared" si="21"/>
        <v>كلاه ايمني1402/01/19803</v>
      </c>
      <c r="D313" s="10" t="str">
        <f>IFERROR(IF(تحویلی!$E$1="","",IF(NOSA!O313=تحویلی!$E$1,تحویلی!$E$1&amp;COUNTIF(NOSA!$O$1:O313,تحویلی!$E$1),"")),"")</f>
        <v/>
      </c>
      <c r="E313" s="10" t="str">
        <f t="shared" si="22"/>
        <v>14791803</v>
      </c>
      <c r="F313" s="10" t="str">
        <f>IFERROR(VLOOKUP(I313,DATABASE!$N:$O,2,FALSE),"")</f>
        <v>كلاه ايمني</v>
      </c>
      <c r="G313" s="3" t="s">
        <v>1517</v>
      </c>
      <c r="H313" s="4">
        <v>14791</v>
      </c>
      <c r="I313" s="3" t="s">
        <v>1476</v>
      </c>
      <c r="J313" s="3" t="s">
        <v>1647</v>
      </c>
      <c r="K313" s="5">
        <v>1</v>
      </c>
      <c r="L313" s="3" t="s">
        <v>8</v>
      </c>
      <c r="M313" s="3" t="s">
        <v>47</v>
      </c>
      <c r="N313" s="3" t="s">
        <v>1518</v>
      </c>
      <c r="O313" s="1">
        <v>803</v>
      </c>
      <c r="P313" s="4"/>
      <c r="Q313" s="10">
        <f t="shared" si="23"/>
        <v>803</v>
      </c>
    </row>
    <row r="314" spans="2:17" ht="20.25" customHeight="1">
      <c r="B314" s="10" t="str">
        <f t="shared" si="20"/>
        <v>لباس كار ديرسوز(بلوز و شلوار)803</v>
      </c>
      <c r="C314" s="10" t="str">
        <f t="shared" si="21"/>
        <v>لباس كار ديرسوز(بلوز و شلوار)1402/01/19803</v>
      </c>
      <c r="D314" s="10" t="str">
        <f>IFERROR(IF(تحویلی!$E$1="","",IF(NOSA!O314=تحویلی!$E$1,تحویلی!$E$1&amp;COUNTIF(NOSA!$O$1:O314,تحویلی!$E$1),"")),"")</f>
        <v/>
      </c>
      <c r="E314" s="10" t="str">
        <f t="shared" si="22"/>
        <v>14792803</v>
      </c>
      <c r="F314" s="10" t="str">
        <f>IFERROR(VLOOKUP(I314,DATABASE!$N:$O,2,FALSE),"")</f>
        <v>لباس كار ديرسوز(بلوز و شلوار)</v>
      </c>
      <c r="G314" s="3" t="s">
        <v>1517</v>
      </c>
      <c r="H314" s="4">
        <v>14792</v>
      </c>
      <c r="I314" s="3" t="s">
        <v>1629</v>
      </c>
      <c r="J314" s="3" t="s">
        <v>1630</v>
      </c>
      <c r="K314" s="5">
        <v>1</v>
      </c>
      <c r="L314" s="3" t="s">
        <v>28</v>
      </c>
      <c r="M314" s="3" t="s">
        <v>47</v>
      </c>
      <c r="N314" s="3" t="s">
        <v>1518</v>
      </c>
      <c r="O314" s="1">
        <v>803</v>
      </c>
      <c r="P314" s="4"/>
      <c r="Q314" s="10">
        <f t="shared" si="23"/>
        <v>803</v>
      </c>
    </row>
    <row r="315" spans="2:17" ht="20.25" customHeight="1">
      <c r="B315" s="10" t="str">
        <f t="shared" si="20"/>
        <v>كمربند برزنتي نواري803</v>
      </c>
      <c r="C315" s="10" t="str">
        <f t="shared" si="21"/>
        <v>كمربند برزنتي نواري1402/01/19803</v>
      </c>
      <c r="D315" s="10" t="str">
        <f>IFERROR(IF(تحویلی!$E$1="","",IF(NOSA!O315=تحویلی!$E$1,تحویلی!$E$1&amp;COUNTIF(NOSA!$O$1:O315,تحویلی!$E$1),"")),"")</f>
        <v/>
      </c>
      <c r="E315" s="10" t="str">
        <f t="shared" si="22"/>
        <v>14792803</v>
      </c>
      <c r="F315" s="10" t="str">
        <f>IFERROR(VLOOKUP(I315,DATABASE!$N:$O,2,FALSE),"")</f>
        <v>كمربند برزنتي نواري</v>
      </c>
      <c r="G315" s="3" t="s">
        <v>1517</v>
      </c>
      <c r="H315" s="4">
        <v>14792</v>
      </c>
      <c r="I315" s="3" t="s">
        <v>1441</v>
      </c>
      <c r="J315" s="3" t="s">
        <v>95</v>
      </c>
      <c r="K315" s="5">
        <v>1</v>
      </c>
      <c r="L315" s="3" t="s">
        <v>96</v>
      </c>
      <c r="M315" s="3" t="s">
        <v>47</v>
      </c>
      <c r="N315" s="3" t="s">
        <v>1518</v>
      </c>
      <c r="O315" s="1">
        <v>803</v>
      </c>
      <c r="P315" s="4"/>
      <c r="Q315" s="10">
        <f t="shared" si="23"/>
        <v>803</v>
      </c>
    </row>
    <row r="316" spans="2:17" ht="20.25" customHeight="1">
      <c r="B316" s="10" t="str">
        <f t="shared" si="20"/>
        <v>عينك تيره برشكاري803</v>
      </c>
      <c r="C316" s="10" t="str">
        <f t="shared" si="21"/>
        <v>عينك تيره برشكاري1402/01/19803</v>
      </c>
      <c r="D316" s="10" t="str">
        <f>IFERROR(IF(تحویلی!$E$1="","",IF(NOSA!O316=تحویلی!$E$1,تحویلی!$E$1&amp;COUNTIF(NOSA!$O$1:O316,تحویلی!$E$1),"")),"")</f>
        <v/>
      </c>
      <c r="E316" s="10" t="str">
        <f t="shared" si="22"/>
        <v>14792803</v>
      </c>
      <c r="F316" s="10" t="str">
        <f>IFERROR(VLOOKUP(I316,DATABASE!$N:$O,2,FALSE),"")</f>
        <v>عينك تيره برشكاري</v>
      </c>
      <c r="G316" s="3" t="s">
        <v>1517</v>
      </c>
      <c r="H316" s="4">
        <v>14792</v>
      </c>
      <c r="I316" s="3" t="s">
        <v>1521</v>
      </c>
      <c r="J316" s="3" t="s">
        <v>1522</v>
      </c>
      <c r="K316" s="5">
        <v>1</v>
      </c>
      <c r="L316" s="3" t="s">
        <v>8</v>
      </c>
      <c r="M316" s="3" t="s">
        <v>47</v>
      </c>
      <c r="N316" s="3" t="s">
        <v>1518</v>
      </c>
      <c r="O316" s="1">
        <v>803</v>
      </c>
      <c r="P316" s="4"/>
      <c r="Q316" s="10">
        <f t="shared" si="23"/>
        <v>803</v>
      </c>
    </row>
    <row r="317" spans="2:17" ht="20.25" customHeight="1">
      <c r="B317" s="10" t="str">
        <f t="shared" si="20"/>
        <v>دستكش ضد برش سبك789</v>
      </c>
      <c r="C317" s="10" t="str">
        <f t="shared" si="21"/>
        <v>دستكش ضد برش سبك1402/01/19789</v>
      </c>
      <c r="D317" s="10" t="str">
        <f>IFERROR(IF(تحویلی!$E$1="","",IF(NOSA!O317=تحویلی!$E$1,تحویلی!$E$1&amp;COUNTIF(NOSA!$O$1:O317,تحویلی!$E$1),"")),"")</f>
        <v/>
      </c>
      <c r="E317" s="10" t="str">
        <f t="shared" si="22"/>
        <v>14797789</v>
      </c>
      <c r="F317" s="10" t="str">
        <f>IFERROR(VLOOKUP(I317,DATABASE!$N:$O,2,FALSE),"")</f>
        <v>دستكش ضد برش سبك</v>
      </c>
      <c r="G317" s="3" t="s">
        <v>1517</v>
      </c>
      <c r="H317" s="4">
        <v>14797</v>
      </c>
      <c r="I317" s="3" t="s">
        <v>1442</v>
      </c>
      <c r="J317" s="3" t="s">
        <v>22</v>
      </c>
      <c r="K317" s="5">
        <v>1</v>
      </c>
      <c r="L317" s="3" t="s">
        <v>3</v>
      </c>
      <c r="M317" s="3" t="s">
        <v>43</v>
      </c>
      <c r="N317" s="3" t="s">
        <v>1261</v>
      </c>
      <c r="O317" s="1">
        <v>789</v>
      </c>
      <c r="P317" s="4">
        <v>1</v>
      </c>
      <c r="Q317" s="10">
        <f t="shared" si="23"/>
        <v>789</v>
      </c>
    </row>
    <row r="318" spans="2:17" ht="20.25" customHeight="1">
      <c r="B318" s="10" t="str">
        <f t="shared" si="20"/>
        <v>دستكش ضد برش سبك496</v>
      </c>
      <c r="C318" s="10" t="str">
        <f t="shared" si="21"/>
        <v>دستكش ضد برش سبك1402/01/19496</v>
      </c>
      <c r="D318" s="10" t="str">
        <f>IFERROR(IF(تحویلی!$E$1="","",IF(NOSA!O318=تحویلی!$E$1,تحویلی!$E$1&amp;COUNTIF(NOSA!$O$1:O318,تحویلی!$E$1),"")),"")</f>
        <v/>
      </c>
      <c r="E318" s="10" t="str">
        <f t="shared" si="22"/>
        <v>14798496</v>
      </c>
      <c r="F318" s="10" t="str">
        <f>IFERROR(VLOOKUP(I318,DATABASE!$N:$O,2,FALSE),"")</f>
        <v>دستكش ضد برش سبك</v>
      </c>
      <c r="G318" s="3" t="s">
        <v>1517</v>
      </c>
      <c r="H318" s="4">
        <v>14798</v>
      </c>
      <c r="I318" s="3" t="s">
        <v>1442</v>
      </c>
      <c r="J318" s="3" t="s">
        <v>22</v>
      </c>
      <c r="K318" s="5">
        <v>2</v>
      </c>
      <c r="L318" s="3" t="s">
        <v>3</v>
      </c>
      <c r="M318" s="3" t="s">
        <v>47</v>
      </c>
      <c r="N318" s="3" t="s">
        <v>289</v>
      </c>
      <c r="O318" s="1">
        <v>496</v>
      </c>
      <c r="P318" s="4"/>
      <c r="Q318" s="10">
        <f t="shared" si="23"/>
        <v>496</v>
      </c>
    </row>
    <row r="319" spans="2:17" ht="20.25" customHeight="1">
      <c r="B319" s="10" t="str">
        <f t="shared" si="20"/>
        <v>پوتين ايمني نسوز58</v>
      </c>
      <c r="C319" s="10" t="str">
        <f t="shared" si="21"/>
        <v>پوتين ايمني نسوز1402/01/1958</v>
      </c>
      <c r="D319" s="10" t="str">
        <f>IFERROR(IF(تحویلی!$E$1="","",IF(NOSA!O319=تحویلی!$E$1,تحویلی!$E$1&amp;COUNTIF(NOSA!$O$1:O319,تحویلی!$E$1),"")),"")</f>
        <v/>
      </c>
      <c r="E319" s="10" t="str">
        <f t="shared" si="22"/>
        <v>1580058</v>
      </c>
      <c r="F319" s="10" t="str">
        <f>IFERROR(VLOOKUP(I319,DATABASE!$N:$O,2,FALSE),"")</f>
        <v>پوتين ايمني نسوز</v>
      </c>
      <c r="G319" s="3" t="s">
        <v>1517</v>
      </c>
      <c r="H319" s="4">
        <v>15800</v>
      </c>
      <c r="I319" s="3" t="s">
        <v>1631</v>
      </c>
      <c r="J319" s="3" t="s">
        <v>1632</v>
      </c>
      <c r="K319" s="5">
        <v>1</v>
      </c>
      <c r="L319" s="3" t="s">
        <v>3</v>
      </c>
      <c r="M319" s="3" t="s">
        <v>19</v>
      </c>
      <c r="N319" s="3" t="s">
        <v>459</v>
      </c>
      <c r="O319" s="1">
        <v>58</v>
      </c>
      <c r="P319" s="4">
        <v>1</v>
      </c>
      <c r="Q319" s="10">
        <f t="shared" si="23"/>
        <v>58</v>
      </c>
    </row>
    <row r="320" spans="2:17" ht="20.25" customHeight="1">
      <c r="B320" s="10" t="str">
        <f t="shared" si="20"/>
        <v>لباس كار ديرسوز(بلوز و شلوار)58</v>
      </c>
      <c r="C320" s="10" t="str">
        <f t="shared" si="21"/>
        <v>لباس كار ديرسوز(بلوز و شلوار)1402/01/1958</v>
      </c>
      <c r="D320" s="10" t="str">
        <f>IFERROR(IF(تحویلی!$E$1="","",IF(NOSA!O320=تحویلی!$E$1,تحویلی!$E$1&amp;COUNTIF(NOSA!$O$1:O320,تحویلی!$E$1),"")),"")</f>
        <v/>
      </c>
      <c r="E320" s="10" t="str">
        <f t="shared" si="22"/>
        <v>1580058</v>
      </c>
      <c r="F320" s="10" t="str">
        <f>IFERROR(VLOOKUP(I320,DATABASE!$N:$O,2,FALSE),"")</f>
        <v>لباس كار ديرسوز(بلوز و شلوار)</v>
      </c>
      <c r="G320" s="3" t="s">
        <v>1517</v>
      </c>
      <c r="H320" s="4">
        <v>15800</v>
      </c>
      <c r="I320" s="3" t="s">
        <v>1629</v>
      </c>
      <c r="J320" s="3" t="s">
        <v>1630</v>
      </c>
      <c r="K320" s="5">
        <v>1</v>
      </c>
      <c r="L320" s="3" t="s">
        <v>28</v>
      </c>
      <c r="M320" s="3" t="s">
        <v>19</v>
      </c>
      <c r="N320" s="3" t="s">
        <v>459</v>
      </c>
      <c r="O320" s="1">
        <v>58</v>
      </c>
      <c r="P320" s="4">
        <v>1</v>
      </c>
      <c r="Q320" s="10">
        <f t="shared" si="23"/>
        <v>58</v>
      </c>
    </row>
    <row r="321" spans="2:17" ht="20.25" customHeight="1">
      <c r="B321" s="10" t="str">
        <f t="shared" si="20"/>
        <v>لباس كار ديرسوز(بلوز و شلوار)804</v>
      </c>
      <c r="C321" s="10" t="str">
        <f t="shared" si="21"/>
        <v>لباس كار ديرسوز(بلوز و شلوار)1402/01/19804</v>
      </c>
      <c r="D321" s="10" t="str">
        <f>IFERROR(IF(تحویلی!$E$1="","",IF(NOSA!O321=تحویلی!$E$1,تحویلی!$E$1&amp;COUNTIF(NOSA!$O$1:O321,تحویلی!$E$1),"")),"")</f>
        <v/>
      </c>
      <c r="E321" s="10" t="str">
        <f t="shared" si="22"/>
        <v>15801804</v>
      </c>
      <c r="F321" s="10" t="str">
        <f>IFERROR(VLOOKUP(I321,DATABASE!$N:$O,2,FALSE),"")</f>
        <v>لباس كار ديرسوز(بلوز و شلوار)</v>
      </c>
      <c r="G321" s="3" t="s">
        <v>1517</v>
      </c>
      <c r="H321" s="4">
        <v>15801</v>
      </c>
      <c r="I321" s="3" t="s">
        <v>1466</v>
      </c>
      <c r="J321" s="3" t="s">
        <v>1623</v>
      </c>
      <c r="K321" s="5">
        <v>1</v>
      </c>
      <c r="L321" s="3" t="s">
        <v>28</v>
      </c>
      <c r="M321" s="3" t="s">
        <v>47</v>
      </c>
      <c r="N321" s="3" t="s">
        <v>1525</v>
      </c>
      <c r="O321" s="1">
        <v>804</v>
      </c>
      <c r="P321" s="4"/>
      <c r="Q321" s="10">
        <f t="shared" si="23"/>
        <v>804</v>
      </c>
    </row>
    <row r="322" spans="2:17" ht="20.25" customHeight="1">
      <c r="B322" s="10" t="str">
        <f t="shared" si="20"/>
        <v>كفش ايمني804</v>
      </c>
      <c r="C322" s="10" t="str">
        <f t="shared" si="21"/>
        <v>كفش ايمني1402/01/19804</v>
      </c>
      <c r="D322" s="10" t="str">
        <f>IFERROR(IF(تحویلی!$E$1="","",IF(NOSA!O322=تحویلی!$E$1,تحویلی!$E$1&amp;COUNTIF(NOSA!$O$1:O322,تحویلی!$E$1),"")),"")</f>
        <v/>
      </c>
      <c r="E322" s="10" t="str">
        <f t="shared" si="22"/>
        <v>15801804</v>
      </c>
      <c r="F322" s="10" t="str">
        <f>IFERROR(VLOOKUP(I322,DATABASE!$N:$O,2,FALSE),"")</f>
        <v>كفش ايمني</v>
      </c>
      <c r="G322" s="3" t="s">
        <v>1517</v>
      </c>
      <c r="H322" s="4">
        <v>15801</v>
      </c>
      <c r="I322" s="3" t="s">
        <v>1671</v>
      </c>
      <c r="J322" s="3" t="s">
        <v>1672</v>
      </c>
      <c r="K322" s="5">
        <v>1</v>
      </c>
      <c r="L322" s="3" t="s">
        <v>3</v>
      </c>
      <c r="M322" s="3" t="s">
        <v>47</v>
      </c>
      <c r="N322" s="3" t="s">
        <v>1525</v>
      </c>
      <c r="O322" s="1">
        <v>804</v>
      </c>
      <c r="P322" s="4"/>
      <c r="Q322" s="10">
        <f t="shared" si="23"/>
        <v>804</v>
      </c>
    </row>
    <row r="323" spans="2:17" ht="20.25" customHeight="1">
      <c r="B323" s="10" t="str">
        <f t="shared" ref="B323:B386" si="24">F323&amp;Q323</f>
        <v>كلاه ايمني804</v>
      </c>
      <c r="C323" s="10" t="str">
        <f t="shared" ref="C323:C386" si="25">F323&amp;G323&amp;O323</f>
        <v>كلاه ايمني1402/01/19804</v>
      </c>
      <c r="D323" s="10" t="str">
        <f>IFERROR(IF(تحویلی!$E$1="","",IF(NOSA!O323=تحویلی!$E$1,تحویلی!$E$1&amp;COUNTIF(NOSA!$O$1:O323,تحویلی!$E$1),"")),"")</f>
        <v/>
      </c>
      <c r="E323" s="10" t="str">
        <f t="shared" ref="E323:E386" si="26">H323&amp;O323</f>
        <v>15801804</v>
      </c>
      <c r="F323" s="10" t="str">
        <f>IFERROR(VLOOKUP(I323,DATABASE!$N:$O,2,FALSE),"")</f>
        <v>كلاه ايمني</v>
      </c>
      <c r="G323" s="3" t="s">
        <v>1517</v>
      </c>
      <c r="H323" s="4">
        <v>15801</v>
      </c>
      <c r="I323" s="3" t="s">
        <v>1476</v>
      </c>
      <c r="J323" s="3" t="s">
        <v>1647</v>
      </c>
      <c r="K323" s="5">
        <v>1</v>
      </c>
      <c r="L323" s="3" t="s">
        <v>8</v>
      </c>
      <c r="M323" s="3" t="s">
        <v>47</v>
      </c>
      <c r="N323" s="3" t="s">
        <v>1525</v>
      </c>
      <c r="O323" s="1">
        <v>804</v>
      </c>
      <c r="P323" s="4"/>
      <c r="Q323" s="10">
        <f t="shared" si="23"/>
        <v>804</v>
      </c>
    </row>
    <row r="324" spans="2:17" ht="20.25" customHeight="1">
      <c r="B324" s="10" t="str">
        <f t="shared" si="24"/>
        <v>دستكش ضد برش سبك804</v>
      </c>
      <c r="C324" s="10" t="str">
        <f t="shared" si="25"/>
        <v>دستكش ضد برش سبك1402/01/19804</v>
      </c>
      <c r="D324" s="10" t="str">
        <f>IFERROR(IF(تحویلی!$E$1="","",IF(NOSA!O324=تحویلی!$E$1,تحویلی!$E$1&amp;COUNTIF(NOSA!$O$1:O324,تحویلی!$E$1),"")),"")</f>
        <v/>
      </c>
      <c r="E324" s="10" t="str">
        <f t="shared" si="26"/>
        <v>15801804</v>
      </c>
      <c r="F324" s="10" t="str">
        <f>IFERROR(VLOOKUP(I324,DATABASE!$N:$O,2,FALSE),"")</f>
        <v>دستكش ضد برش سبك</v>
      </c>
      <c r="G324" s="3" t="s">
        <v>1517</v>
      </c>
      <c r="H324" s="4">
        <v>15801</v>
      </c>
      <c r="I324" s="3" t="s">
        <v>1442</v>
      </c>
      <c r="J324" s="3" t="s">
        <v>22</v>
      </c>
      <c r="K324" s="5">
        <v>1</v>
      </c>
      <c r="L324" s="3" t="s">
        <v>3</v>
      </c>
      <c r="M324" s="3" t="s">
        <v>47</v>
      </c>
      <c r="N324" s="3" t="s">
        <v>1525</v>
      </c>
      <c r="O324" s="1">
        <v>804</v>
      </c>
      <c r="P324" s="4"/>
      <c r="Q324" s="10">
        <f t="shared" si="23"/>
        <v>804</v>
      </c>
    </row>
    <row r="325" spans="2:17" ht="20.25" customHeight="1">
      <c r="B325" s="10" t="str">
        <f t="shared" si="24"/>
        <v>كمربند برزنتي نواري804</v>
      </c>
      <c r="C325" s="10" t="str">
        <f t="shared" si="25"/>
        <v>كمربند برزنتي نواري1402/01/19804</v>
      </c>
      <c r="D325" s="10" t="str">
        <f>IFERROR(IF(تحویلی!$E$1="","",IF(NOSA!O325=تحویلی!$E$1,تحویلی!$E$1&amp;COUNTIF(NOSA!$O$1:O325,تحویلی!$E$1),"")),"")</f>
        <v/>
      </c>
      <c r="E325" s="10" t="str">
        <f t="shared" si="26"/>
        <v>15801804</v>
      </c>
      <c r="F325" s="10" t="str">
        <f>IFERROR(VLOOKUP(I325,DATABASE!$N:$O,2,FALSE),"")</f>
        <v>كمربند برزنتي نواري</v>
      </c>
      <c r="G325" s="3" t="s">
        <v>1517</v>
      </c>
      <c r="H325" s="4">
        <v>15801</v>
      </c>
      <c r="I325" s="3" t="s">
        <v>1441</v>
      </c>
      <c r="J325" s="3" t="s">
        <v>95</v>
      </c>
      <c r="K325" s="5">
        <v>1</v>
      </c>
      <c r="L325" s="3" t="s">
        <v>96</v>
      </c>
      <c r="M325" s="3" t="s">
        <v>47</v>
      </c>
      <c r="N325" s="3" t="s">
        <v>1525</v>
      </c>
      <c r="O325" s="1">
        <v>804</v>
      </c>
      <c r="P325" s="4"/>
      <c r="Q325" s="10">
        <f t="shared" si="23"/>
        <v>804</v>
      </c>
    </row>
    <row r="326" spans="2:17" ht="20.25" customHeight="1">
      <c r="B326" s="10" t="str">
        <f t="shared" si="24"/>
        <v>دستكش ضد برش سبك349</v>
      </c>
      <c r="C326" s="10" t="str">
        <f t="shared" si="25"/>
        <v>دستكش ضد برش سبك1402/01/19349</v>
      </c>
      <c r="D326" s="10" t="str">
        <f>IFERROR(IF(تحویلی!$E$1="","",IF(NOSA!O326=تحویلی!$E$1,تحویلی!$E$1&amp;COUNTIF(NOSA!$O$1:O326,تحویلی!$E$1),"")),"")</f>
        <v/>
      </c>
      <c r="E326" s="10" t="str">
        <f t="shared" si="26"/>
        <v>15808349</v>
      </c>
      <c r="F326" s="10" t="str">
        <f>IFERROR(VLOOKUP(I326,DATABASE!$N:$O,2,FALSE),"")</f>
        <v>دستكش ضد برش سبك</v>
      </c>
      <c r="G326" s="3" t="s">
        <v>1517</v>
      </c>
      <c r="H326" s="4">
        <v>15808</v>
      </c>
      <c r="I326" s="3" t="s">
        <v>1442</v>
      </c>
      <c r="J326" s="3" t="s">
        <v>22</v>
      </c>
      <c r="K326" s="5">
        <v>1</v>
      </c>
      <c r="L326" s="3" t="s">
        <v>3</v>
      </c>
      <c r="M326" s="3" t="s">
        <v>47</v>
      </c>
      <c r="N326" s="3" t="s">
        <v>245</v>
      </c>
      <c r="O326" s="1">
        <v>349</v>
      </c>
      <c r="P326" s="4"/>
      <c r="Q326" s="10">
        <f t="shared" si="23"/>
        <v>349</v>
      </c>
    </row>
    <row r="327" spans="2:17" ht="20.25" customHeight="1">
      <c r="B327" s="10" t="str">
        <f t="shared" si="24"/>
        <v>كفش ايمني عايق برق383</v>
      </c>
      <c r="C327" s="10" t="str">
        <f t="shared" si="25"/>
        <v>كفش ايمني عايق برق1402/01/19383</v>
      </c>
      <c r="D327" s="10" t="str">
        <f>IFERROR(IF(تحویلی!$E$1="","",IF(NOSA!O327=تحویلی!$E$1,تحویلی!$E$1&amp;COUNTIF(NOSA!$O$1:O327,تحویلی!$E$1),"")),"")</f>
        <v/>
      </c>
      <c r="E327" s="10" t="str">
        <f t="shared" si="26"/>
        <v>15813383</v>
      </c>
      <c r="F327" s="10" t="str">
        <f>IFERROR(VLOOKUP(I327,DATABASE!$N:$O,2,FALSE),"")</f>
        <v>كفش ايمني عايق برق</v>
      </c>
      <c r="G327" s="3" t="s">
        <v>1517</v>
      </c>
      <c r="H327" s="4">
        <v>15813</v>
      </c>
      <c r="I327" s="3" t="s">
        <v>1610</v>
      </c>
      <c r="J327" s="3" t="s">
        <v>1689</v>
      </c>
      <c r="K327" s="5">
        <v>1</v>
      </c>
      <c r="L327" s="3" t="s">
        <v>3</v>
      </c>
      <c r="M327" s="3" t="s">
        <v>47</v>
      </c>
      <c r="N327" s="3" t="s">
        <v>344</v>
      </c>
      <c r="O327" s="1">
        <v>383</v>
      </c>
      <c r="P327" s="4">
        <v>1</v>
      </c>
      <c r="Q327" s="10">
        <f t="shared" si="23"/>
        <v>383</v>
      </c>
    </row>
    <row r="328" spans="2:17" ht="20.25" customHeight="1">
      <c r="B328" s="10" t="str">
        <f t="shared" si="24"/>
        <v>دستكش ضد برش سبك725</v>
      </c>
      <c r="C328" s="10" t="str">
        <f t="shared" si="25"/>
        <v>دستكش ضد برش سبك1402/01/19725</v>
      </c>
      <c r="D328" s="10" t="str">
        <f>IFERROR(IF(تحویلی!$E$1="","",IF(NOSA!O328=تحویلی!$E$1,تحویلی!$E$1&amp;COUNTIF(NOSA!$O$1:O328,تحویلی!$E$1),"")),"")</f>
        <v/>
      </c>
      <c r="E328" s="10" t="str">
        <f t="shared" si="26"/>
        <v>15816725</v>
      </c>
      <c r="F328" s="10" t="str">
        <f>IFERROR(VLOOKUP(I328,DATABASE!$N:$O,2,FALSE),"")</f>
        <v>دستكش ضد برش سبك</v>
      </c>
      <c r="G328" s="3" t="s">
        <v>1517</v>
      </c>
      <c r="H328" s="4">
        <v>15816</v>
      </c>
      <c r="I328" s="3" t="s">
        <v>1442</v>
      </c>
      <c r="J328" s="3" t="s">
        <v>22</v>
      </c>
      <c r="K328" s="5">
        <v>1</v>
      </c>
      <c r="L328" s="3" t="s">
        <v>3</v>
      </c>
      <c r="M328" s="3" t="s">
        <v>9</v>
      </c>
      <c r="N328" s="3" t="s">
        <v>596</v>
      </c>
      <c r="O328" s="1">
        <v>725</v>
      </c>
      <c r="P328" s="4">
        <v>1</v>
      </c>
      <c r="Q328" s="10">
        <f t="shared" si="23"/>
        <v>725</v>
      </c>
    </row>
    <row r="329" spans="2:17" ht="20.25" customHeight="1">
      <c r="B329" s="10" t="str">
        <f t="shared" si="24"/>
        <v>پوتين ايمني نسوز803</v>
      </c>
      <c r="C329" s="10" t="str">
        <f t="shared" si="25"/>
        <v>پوتين ايمني نسوز1402/01/19803</v>
      </c>
      <c r="D329" s="10" t="str">
        <f>IFERROR(IF(تحویلی!$E$1="","",IF(NOSA!O329=تحویلی!$E$1,تحویلی!$E$1&amp;COUNTIF(NOSA!$O$1:O329,تحویلی!$E$1),"")),"")</f>
        <v/>
      </c>
      <c r="E329" s="10" t="str">
        <f t="shared" si="26"/>
        <v>14791803</v>
      </c>
      <c r="F329" s="10" t="str">
        <f>IFERROR(VLOOKUP(I329,DATABASE!$N:$O,2,FALSE),"")</f>
        <v>پوتين ايمني نسوز</v>
      </c>
      <c r="G329" s="3" t="s">
        <v>1517</v>
      </c>
      <c r="H329" s="4">
        <v>14791</v>
      </c>
      <c r="I329" s="3" t="s">
        <v>1472</v>
      </c>
      <c r="J329" s="3" t="s">
        <v>1473</v>
      </c>
      <c r="K329" s="5">
        <v>1</v>
      </c>
      <c r="L329" s="3" t="s">
        <v>3</v>
      </c>
      <c r="M329" s="3" t="s">
        <v>47</v>
      </c>
      <c r="N329" s="3" t="s">
        <v>1518</v>
      </c>
      <c r="O329" s="1">
        <v>803</v>
      </c>
      <c r="P329" s="4">
        <v>0</v>
      </c>
      <c r="Q329" s="10">
        <f t="shared" si="23"/>
        <v>803</v>
      </c>
    </row>
    <row r="330" spans="2:17" ht="20.25" customHeight="1">
      <c r="B330" s="10" t="str">
        <f t="shared" si="24"/>
        <v>پيشبند نسوز چرمي803</v>
      </c>
      <c r="C330" s="10" t="str">
        <f t="shared" si="25"/>
        <v>پيشبند نسوز چرمي1402/01/19803</v>
      </c>
      <c r="D330" s="10" t="str">
        <f>IFERROR(IF(تحویلی!$E$1="","",IF(NOSA!O330=تحویلی!$E$1,تحویلی!$E$1&amp;COUNTIF(NOSA!$O$1:O330,تحویلی!$E$1),"")),"")</f>
        <v/>
      </c>
      <c r="E330" s="10" t="str">
        <f t="shared" si="26"/>
        <v>14791803</v>
      </c>
      <c r="F330" s="10" t="str">
        <f>IFERROR(VLOOKUP(I330,DATABASE!$N:$O,2,FALSE),"")</f>
        <v>پيشبند نسوز چرمي</v>
      </c>
      <c r="G330" s="3" t="s">
        <v>1517</v>
      </c>
      <c r="H330" s="4">
        <v>14791</v>
      </c>
      <c r="I330" s="3" t="s">
        <v>1459</v>
      </c>
      <c r="J330" s="3" t="s">
        <v>15</v>
      </c>
      <c r="K330" s="5">
        <v>1</v>
      </c>
      <c r="L330" s="3" t="s">
        <v>8</v>
      </c>
      <c r="M330" s="3" t="s">
        <v>47</v>
      </c>
      <c r="N330" s="3" t="s">
        <v>1518</v>
      </c>
      <c r="O330" s="1">
        <v>803</v>
      </c>
      <c r="P330" s="4">
        <v>0</v>
      </c>
      <c r="Q330" s="10">
        <f t="shared" si="23"/>
        <v>803</v>
      </c>
    </row>
    <row r="331" spans="2:17" ht="20.25" customHeight="1">
      <c r="B331" s="10" t="str">
        <f t="shared" si="24"/>
        <v>دستكش ساق كوتاه نسوز803</v>
      </c>
      <c r="C331" s="10" t="str">
        <f t="shared" si="25"/>
        <v>دستكش ساق كوتاه نسوز1402/01/19803</v>
      </c>
      <c r="D331" s="10" t="str">
        <f>IFERROR(IF(تحویلی!$E$1="","",IF(NOSA!O331=تحویلی!$E$1,تحویلی!$E$1&amp;COUNTIF(NOSA!$O$1:O331,تحویلی!$E$1),"")),"")</f>
        <v/>
      </c>
      <c r="E331" s="10" t="str">
        <f t="shared" si="26"/>
        <v>14791803</v>
      </c>
      <c r="F331" s="10" t="str">
        <f>IFERROR(VLOOKUP(I331,DATABASE!$N:$O,2,FALSE),"")</f>
        <v>دستكش ساق كوتاه نسوز</v>
      </c>
      <c r="G331" s="3" t="s">
        <v>1517</v>
      </c>
      <c r="H331" s="4">
        <v>14791</v>
      </c>
      <c r="I331" s="3" t="s">
        <v>1455</v>
      </c>
      <c r="J331" s="3" t="s">
        <v>168</v>
      </c>
      <c r="K331" s="5">
        <v>1</v>
      </c>
      <c r="L331" s="3" t="s">
        <v>3</v>
      </c>
      <c r="M331" s="3" t="s">
        <v>47</v>
      </c>
      <c r="N331" s="3" t="s">
        <v>1518</v>
      </c>
      <c r="O331" s="1">
        <v>803</v>
      </c>
      <c r="P331" s="4">
        <v>0</v>
      </c>
      <c r="Q331" s="10">
        <f t="shared" si="23"/>
        <v>803</v>
      </c>
    </row>
    <row r="332" spans="2:17" ht="20.25" customHeight="1">
      <c r="B332" s="10" t="str">
        <f t="shared" si="24"/>
        <v>دستكش ضد برش سبك803</v>
      </c>
      <c r="C332" s="10" t="str">
        <f t="shared" si="25"/>
        <v>دستكش ضد برش سبك1402/01/19803</v>
      </c>
      <c r="D332" s="10" t="str">
        <f>IFERROR(IF(تحویلی!$E$1="","",IF(NOSA!O332=تحویلی!$E$1,تحویلی!$E$1&amp;COUNTIF(NOSA!$O$1:O332,تحویلی!$E$1),"")),"")</f>
        <v/>
      </c>
      <c r="E332" s="10" t="str">
        <f t="shared" si="26"/>
        <v>14791803</v>
      </c>
      <c r="F332" s="10" t="str">
        <f>IFERROR(VLOOKUP(I332,DATABASE!$N:$O,2,FALSE),"")</f>
        <v>دستكش ضد برش سبك</v>
      </c>
      <c r="G332" s="3" t="s">
        <v>1517</v>
      </c>
      <c r="H332" s="4">
        <v>14791</v>
      </c>
      <c r="I332" s="3" t="s">
        <v>1442</v>
      </c>
      <c r="J332" s="3" t="s">
        <v>22</v>
      </c>
      <c r="K332" s="5">
        <v>1</v>
      </c>
      <c r="L332" s="3" t="s">
        <v>3</v>
      </c>
      <c r="M332" s="3" t="s">
        <v>47</v>
      </c>
      <c r="N332" s="3" t="s">
        <v>1518</v>
      </c>
      <c r="O332" s="1">
        <v>803</v>
      </c>
      <c r="P332" s="4">
        <v>0</v>
      </c>
      <c r="Q332" s="10">
        <f t="shared" si="23"/>
        <v>803</v>
      </c>
    </row>
    <row r="333" spans="2:17" ht="20.25" customHeight="1">
      <c r="B333" s="10" t="str">
        <f t="shared" si="24"/>
        <v>عينك سنگ زني بغل توري803</v>
      </c>
      <c r="C333" s="10" t="str">
        <f t="shared" si="25"/>
        <v>عينك سنگ زني بغل توري1402/01/19803</v>
      </c>
      <c r="D333" s="10" t="str">
        <f>IFERROR(IF(تحویلی!$E$1="","",IF(NOSA!O333=تحویلی!$E$1,تحویلی!$E$1&amp;COUNTIF(NOSA!$O$1:O333,تحویلی!$E$1),"")),"")</f>
        <v/>
      </c>
      <c r="E333" s="10" t="str">
        <f t="shared" si="26"/>
        <v>14791803</v>
      </c>
      <c r="F333" s="10" t="str">
        <f>IFERROR(VLOOKUP(I333,DATABASE!$N:$O,2,FALSE),"")</f>
        <v>عينك سنگ زني بغل توري</v>
      </c>
      <c r="G333" s="70" t="s">
        <v>1517</v>
      </c>
      <c r="H333" s="71">
        <v>14791</v>
      </c>
      <c r="I333" s="70" t="s">
        <v>1519</v>
      </c>
      <c r="J333" s="70" t="s">
        <v>1520</v>
      </c>
      <c r="K333" s="72">
        <v>1</v>
      </c>
      <c r="L333" s="70" t="s">
        <v>8</v>
      </c>
      <c r="M333" s="70" t="s">
        <v>47</v>
      </c>
      <c r="N333" s="70" t="s">
        <v>1518</v>
      </c>
      <c r="O333" s="73">
        <v>803</v>
      </c>
      <c r="P333" s="71">
        <v>0</v>
      </c>
      <c r="Q333" s="10">
        <f t="shared" si="23"/>
        <v>803</v>
      </c>
    </row>
    <row r="334" spans="2:17" ht="20.25" customHeight="1">
      <c r="B334" s="10" t="str">
        <f t="shared" si="24"/>
        <v>كلاه ايمني803</v>
      </c>
      <c r="C334" s="10" t="str">
        <f t="shared" si="25"/>
        <v>كلاه ايمني1402/01/19803</v>
      </c>
      <c r="D334" s="10" t="str">
        <f>IFERROR(IF(تحویلی!$E$1="","",IF(NOSA!O334=تحویلی!$E$1,تحویلی!$E$1&amp;COUNTIF(NOSA!$O$1:O334,تحویلی!$E$1),"")),"")</f>
        <v/>
      </c>
      <c r="E334" s="10" t="str">
        <f t="shared" si="26"/>
        <v>14791803</v>
      </c>
      <c r="F334" s="10" t="str">
        <f>IFERROR(VLOOKUP(I334,DATABASE!$N:$O,2,FALSE),"")</f>
        <v>كلاه ايمني</v>
      </c>
      <c r="G334" s="70" t="s">
        <v>1517</v>
      </c>
      <c r="H334" s="71">
        <v>14791</v>
      </c>
      <c r="I334" s="70" t="s">
        <v>1476</v>
      </c>
      <c r="J334" s="70" t="s">
        <v>46</v>
      </c>
      <c r="K334" s="72">
        <v>1</v>
      </c>
      <c r="L334" s="70" t="s">
        <v>8</v>
      </c>
      <c r="M334" s="70" t="s">
        <v>47</v>
      </c>
      <c r="N334" s="70" t="s">
        <v>1518</v>
      </c>
      <c r="O334" s="73">
        <v>803</v>
      </c>
      <c r="P334" s="71">
        <v>0</v>
      </c>
      <c r="Q334" s="10">
        <f t="shared" si="23"/>
        <v>803</v>
      </c>
    </row>
    <row r="335" spans="2:17" ht="20.25" customHeight="1">
      <c r="B335" s="10" t="str">
        <f t="shared" si="24"/>
        <v>لباس كار ديرسوز(بلوز و شلوار) 803</v>
      </c>
      <c r="C335" s="10" t="str">
        <f t="shared" si="25"/>
        <v>لباس كار ديرسوز(بلوز و شلوار) 1402/01/19803</v>
      </c>
      <c r="D335" s="10" t="str">
        <f>IFERROR(IF(تحویلی!$E$1="","",IF(NOSA!O335=تحویلی!$E$1,تحویلی!$E$1&amp;COUNTIF(NOSA!$O$1:O335,تحویلی!$E$1),"")),"")</f>
        <v/>
      </c>
      <c r="E335" s="10" t="str">
        <f t="shared" si="26"/>
        <v>14792803</v>
      </c>
      <c r="F335" s="10" t="str">
        <f>IFERROR(VLOOKUP(I335,DATABASE!$N:$O,2,FALSE),"")</f>
        <v xml:space="preserve">لباس كار ديرسوز(بلوز و شلوار) </v>
      </c>
      <c r="G335" s="70" t="s">
        <v>1517</v>
      </c>
      <c r="H335" s="71">
        <v>14792</v>
      </c>
      <c r="I335" s="70" t="s">
        <v>1450</v>
      </c>
      <c r="J335" s="70" t="s">
        <v>933</v>
      </c>
      <c r="K335" s="72">
        <v>1</v>
      </c>
      <c r="L335" s="70" t="s">
        <v>28</v>
      </c>
      <c r="M335" s="70" t="s">
        <v>47</v>
      </c>
      <c r="N335" s="70" t="s">
        <v>1518</v>
      </c>
      <c r="O335" s="73">
        <v>803</v>
      </c>
      <c r="P335" s="71">
        <v>0</v>
      </c>
      <c r="Q335" s="10">
        <f t="shared" si="23"/>
        <v>803</v>
      </c>
    </row>
    <row r="336" spans="2:17" ht="20.25" customHeight="1">
      <c r="B336" s="10" t="str">
        <f t="shared" si="24"/>
        <v>كمربند برزنتي نواري803</v>
      </c>
      <c r="C336" s="10" t="str">
        <f t="shared" si="25"/>
        <v>كمربند برزنتي نواري1402/01/19803</v>
      </c>
      <c r="D336" s="10" t="str">
        <f>IFERROR(IF(تحویلی!$E$1="","",IF(NOSA!O336=تحویلی!$E$1,تحویلی!$E$1&amp;COUNTIF(NOSA!$O$1:O336,تحویلی!$E$1),"")),"")</f>
        <v/>
      </c>
      <c r="E336" s="10" t="str">
        <f t="shared" si="26"/>
        <v>14792803</v>
      </c>
      <c r="F336" s="10" t="str">
        <f>IFERROR(VLOOKUP(I336,DATABASE!$N:$O,2,FALSE),"")</f>
        <v>كمربند برزنتي نواري</v>
      </c>
      <c r="G336" s="70" t="s">
        <v>1517</v>
      </c>
      <c r="H336" s="71">
        <v>14792</v>
      </c>
      <c r="I336" s="70" t="s">
        <v>1441</v>
      </c>
      <c r="J336" s="70" t="s">
        <v>95</v>
      </c>
      <c r="K336" s="72">
        <v>1</v>
      </c>
      <c r="L336" s="70" t="s">
        <v>96</v>
      </c>
      <c r="M336" s="70" t="s">
        <v>47</v>
      </c>
      <c r="N336" s="70" t="s">
        <v>1518</v>
      </c>
      <c r="O336" s="73">
        <v>803</v>
      </c>
      <c r="P336" s="71">
        <v>0</v>
      </c>
      <c r="Q336" s="10">
        <f t="shared" si="23"/>
        <v>803</v>
      </c>
    </row>
    <row r="337" spans="2:17" ht="20.25" customHeight="1">
      <c r="B337" s="10" t="str">
        <f t="shared" si="24"/>
        <v>عينك تيره برشكاري803</v>
      </c>
      <c r="C337" s="10" t="str">
        <f t="shared" si="25"/>
        <v>عينك تيره برشكاري1402/01/19803</v>
      </c>
      <c r="D337" s="10" t="str">
        <f>IFERROR(IF(تحویلی!$E$1="","",IF(NOSA!O337=تحویلی!$E$1,تحویلی!$E$1&amp;COUNTIF(NOSA!$O$1:O337,تحویلی!$E$1),"")),"")</f>
        <v/>
      </c>
      <c r="E337" s="10" t="str">
        <f t="shared" si="26"/>
        <v>14792803</v>
      </c>
      <c r="F337" s="10" t="str">
        <f>IFERROR(VLOOKUP(I337,DATABASE!$N:$O,2,FALSE),"")</f>
        <v>عينك تيره برشكاري</v>
      </c>
      <c r="G337" s="70" t="s">
        <v>1517</v>
      </c>
      <c r="H337" s="71">
        <v>14792</v>
      </c>
      <c r="I337" s="70" t="s">
        <v>1521</v>
      </c>
      <c r="J337" s="70" t="s">
        <v>1522</v>
      </c>
      <c r="K337" s="72">
        <v>1</v>
      </c>
      <c r="L337" s="70" t="s">
        <v>8</v>
      </c>
      <c r="M337" s="70" t="s">
        <v>47</v>
      </c>
      <c r="N337" s="70" t="s">
        <v>1518</v>
      </c>
      <c r="O337" s="73">
        <v>803</v>
      </c>
      <c r="P337" s="71">
        <v>0</v>
      </c>
      <c r="Q337" s="10">
        <f t="shared" si="23"/>
        <v>803</v>
      </c>
    </row>
    <row r="338" spans="2:17" ht="20.25" customHeight="1">
      <c r="B338" s="10" t="str">
        <f t="shared" si="24"/>
        <v>دستكش ضد برش سبك789</v>
      </c>
      <c r="C338" s="10" t="str">
        <f t="shared" si="25"/>
        <v>دستكش ضد برش سبك1402/01/19789</v>
      </c>
      <c r="D338" s="10" t="str">
        <f>IFERROR(IF(تحویلی!$E$1="","",IF(NOSA!O338=تحویلی!$E$1,تحویلی!$E$1&amp;COUNTIF(NOSA!$O$1:O338,تحویلی!$E$1),"")),"")</f>
        <v/>
      </c>
      <c r="E338" s="10" t="str">
        <f t="shared" si="26"/>
        <v>14797789</v>
      </c>
      <c r="F338" s="10" t="str">
        <f>IFERROR(VLOOKUP(I338,DATABASE!$N:$O,2,FALSE),"")</f>
        <v>دستكش ضد برش سبك</v>
      </c>
      <c r="G338" s="70" t="s">
        <v>1517</v>
      </c>
      <c r="H338" s="71">
        <v>14797</v>
      </c>
      <c r="I338" s="70" t="s">
        <v>1442</v>
      </c>
      <c r="J338" s="70" t="s">
        <v>22</v>
      </c>
      <c r="K338" s="72">
        <v>1</v>
      </c>
      <c r="L338" s="70" t="s">
        <v>3</v>
      </c>
      <c r="M338" s="70" t="s">
        <v>43</v>
      </c>
      <c r="N338" s="70" t="s">
        <v>1261</v>
      </c>
      <c r="O338" s="73">
        <v>789</v>
      </c>
      <c r="P338" s="71">
        <v>1</v>
      </c>
      <c r="Q338" s="10">
        <f t="shared" si="23"/>
        <v>789</v>
      </c>
    </row>
    <row r="339" spans="2:17" ht="20.25" customHeight="1">
      <c r="B339" s="10" t="str">
        <f t="shared" si="24"/>
        <v>دستكش ضد برش سبك496</v>
      </c>
      <c r="C339" s="10" t="str">
        <f t="shared" si="25"/>
        <v>دستكش ضد برش سبك1402/01/19496</v>
      </c>
      <c r="D339" s="10" t="str">
        <f>IFERROR(IF(تحویلی!$E$1="","",IF(NOSA!O339=تحویلی!$E$1,تحویلی!$E$1&amp;COUNTIF(NOSA!$O$1:O339,تحویلی!$E$1),"")),"")</f>
        <v/>
      </c>
      <c r="E339" s="10" t="str">
        <f t="shared" si="26"/>
        <v>14798496</v>
      </c>
      <c r="F339" s="10" t="str">
        <f>IFERROR(VLOOKUP(I339,DATABASE!$N:$O,2,FALSE),"")</f>
        <v>دستكش ضد برش سبك</v>
      </c>
      <c r="G339" s="70" t="s">
        <v>1517</v>
      </c>
      <c r="H339" s="71">
        <v>14798</v>
      </c>
      <c r="I339" s="70" t="s">
        <v>1442</v>
      </c>
      <c r="J339" s="70" t="s">
        <v>22</v>
      </c>
      <c r="K339" s="72">
        <v>2</v>
      </c>
      <c r="L339" s="70" t="s">
        <v>3</v>
      </c>
      <c r="M339" s="70" t="s">
        <v>47</v>
      </c>
      <c r="N339" s="70" t="s">
        <v>289</v>
      </c>
      <c r="O339" s="73">
        <v>496</v>
      </c>
      <c r="P339" s="71">
        <v>0</v>
      </c>
      <c r="Q339" s="10">
        <f t="shared" si="23"/>
        <v>496</v>
      </c>
    </row>
    <row r="340" spans="2:17" ht="20.25" customHeight="1">
      <c r="B340" s="10" t="str">
        <f t="shared" si="24"/>
        <v>پوتين ايمني نسوز 58</v>
      </c>
      <c r="C340" s="10" t="str">
        <f t="shared" si="25"/>
        <v>پوتين ايمني نسوز 1402/01/1958</v>
      </c>
      <c r="D340" s="10" t="str">
        <f>IFERROR(IF(تحویلی!$E$1="","",IF(NOSA!O340=تحویلی!$E$1,تحویلی!$E$1&amp;COUNTIF(NOSA!$O$1:O340,تحویلی!$E$1),"")),"")</f>
        <v/>
      </c>
      <c r="E340" s="10" t="str">
        <f t="shared" si="26"/>
        <v>1580058</v>
      </c>
      <c r="F340" s="10" t="str">
        <f>IFERROR(VLOOKUP(I340,DATABASE!$N:$O,2,FALSE),"")</f>
        <v xml:space="preserve">پوتين ايمني نسوز </v>
      </c>
      <c r="G340" s="70" t="s">
        <v>1517</v>
      </c>
      <c r="H340" s="71">
        <v>15800</v>
      </c>
      <c r="I340" s="70" t="s">
        <v>1452</v>
      </c>
      <c r="J340" s="70" t="s">
        <v>1453</v>
      </c>
      <c r="K340" s="72">
        <v>1</v>
      </c>
      <c r="L340" s="70" t="s">
        <v>3</v>
      </c>
      <c r="M340" s="70" t="s">
        <v>19</v>
      </c>
      <c r="N340" s="70" t="s">
        <v>459</v>
      </c>
      <c r="O340" s="73">
        <v>58</v>
      </c>
      <c r="P340" s="71">
        <v>1</v>
      </c>
      <c r="Q340" s="10">
        <f t="shared" si="23"/>
        <v>58</v>
      </c>
    </row>
    <row r="341" spans="2:17" ht="20.25" customHeight="1">
      <c r="B341" s="10" t="str">
        <f t="shared" si="24"/>
        <v>لباس كار ديرسوز(بلوز و شلوار) 58</v>
      </c>
      <c r="C341" s="10" t="str">
        <f t="shared" si="25"/>
        <v>لباس كار ديرسوز(بلوز و شلوار) 1402/01/1958</v>
      </c>
      <c r="D341" s="10" t="str">
        <f>IFERROR(IF(تحویلی!$E$1="","",IF(NOSA!O341=تحویلی!$E$1,تحویلی!$E$1&amp;COUNTIF(NOSA!$O$1:O341,تحویلی!$E$1),"")),"")</f>
        <v/>
      </c>
      <c r="E341" s="10" t="str">
        <f t="shared" si="26"/>
        <v>1580058</v>
      </c>
      <c r="F341" s="10" t="str">
        <f>IFERROR(VLOOKUP(I341,DATABASE!$N:$O,2,FALSE),"")</f>
        <v xml:space="preserve">لباس كار ديرسوز(بلوز و شلوار) </v>
      </c>
      <c r="G341" s="70" t="s">
        <v>1517</v>
      </c>
      <c r="H341" s="71">
        <v>15800</v>
      </c>
      <c r="I341" s="70" t="s">
        <v>1450</v>
      </c>
      <c r="J341" s="70" t="s">
        <v>933</v>
      </c>
      <c r="K341" s="72">
        <v>1</v>
      </c>
      <c r="L341" s="70" t="s">
        <v>28</v>
      </c>
      <c r="M341" s="70" t="s">
        <v>19</v>
      </c>
      <c r="N341" s="70" t="s">
        <v>459</v>
      </c>
      <c r="O341" s="73">
        <v>58</v>
      </c>
      <c r="P341" s="71">
        <v>1</v>
      </c>
      <c r="Q341" s="10">
        <f t="shared" si="23"/>
        <v>58</v>
      </c>
    </row>
    <row r="342" spans="2:17" ht="20.25" customHeight="1">
      <c r="B342" s="10" t="str">
        <f t="shared" si="24"/>
        <v>لباس كار ديرسوز(بلوز و شلوار) 804</v>
      </c>
      <c r="C342" s="10" t="str">
        <f t="shared" si="25"/>
        <v>لباس كار ديرسوز(بلوز و شلوار) 1402/01/19804</v>
      </c>
      <c r="D342" s="10" t="str">
        <f>IFERROR(IF(تحویلی!$E$1="","",IF(NOSA!O342=تحویلی!$E$1,تحویلی!$E$1&amp;COUNTIF(NOSA!$O$1:O342,تحویلی!$E$1),"")),"")</f>
        <v/>
      </c>
      <c r="E342" s="10" t="str">
        <f t="shared" si="26"/>
        <v>15801804</v>
      </c>
      <c r="F342" s="10" t="str">
        <f>IFERROR(VLOOKUP(I342,DATABASE!$N:$O,2,FALSE),"")</f>
        <v xml:space="preserve">لباس كار ديرسوز(بلوز و شلوار) </v>
      </c>
      <c r="G342" s="70" t="s">
        <v>1517</v>
      </c>
      <c r="H342" s="71">
        <v>15801</v>
      </c>
      <c r="I342" s="70" t="s">
        <v>1523</v>
      </c>
      <c r="J342" s="70" t="s">
        <v>1524</v>
      </c>
      <c r="K342" s="72">
        <v>1</v>
      </c>
      <c r="L342" s="70" t="s">
        <v>28</v>
      </c>
      <c r="M342" s="70" t="s">
        <v>47</v>
      </c>
      <c r="N342" s="70" t="s">
        <v>1525</v>
      </c>
      <c r="O342" s="73">
        <v>804</v>
      </c>
      <c r="P342" s="71">
        <v>0</v>
      </c>
      <c r="Q342" s="10">
        <f t="shared" si="23"/>
        <v>804</v>
      </c>
    </row>
    <row r="343" spans="2:17" ht="20.25" customHeight="1">
      <c r="B343" s="10" t="str">
        <f t="shared" si="24"/>
        <v>كفش ايمني804</v>
      </c>
      <c r="C343" s="10" t="str">
        <f t="shared" si="25"/>
        <v>كفش ايمني1402/01/19804</v>
      </c>
      <c r="D343" s="10" t="str">
        <f>IFERROR(IF(تحویلی!$E$1="","",IF(NOSA!O343=تحویلی!$E$1,تحویلی!$E$1&amp;COUNTIF(NOSA!$O$1:O343,تحویلی!$E$1),"")),"")</f>
        <v/>
      </c>
      <c r="E343" s="10" t="str">
        <f t="shared" si="26"/>
        <v>15801804</v>
      </c>
      <c r="F343" s="10" t="str">
        <f>IFERROR(VLOOKUP(I343,DATABASE!$N:$O,2,FALSE),"")</f>
        <v>كفش ايمني</v>
      </c>
      <c r="G343" s="70" t="s">
        <v>1517</v>
      </c>
      <c r="H343" s="71">
        <v>15801</v>
      </c>
      <c r="I343" s="70" t="s">
        <v>1526</v>
      </c>
      <c r="J343" s="70" t="s">
        <v>1527</v>
      </c>
      <c r="K343" s="72">
        <v>1</v>
      </c>
      <c r="L343" s="70" t="s">
        <v>3</v>
      </c>
      <c r="M343" s="70" t="s">
        <v>47</v>
      </c>
      <c r="N343" s="70" t="s">
        <v>1525</v>
      </c>
      <c r="O343" s="73">
        <v>804</v>
      </c>
      <c r="P343" s="71">
        <v>0</v>
      </c>
      <c r="Q343" s="10">
        <f t="shared" si="23"/>
        <v>804</v>
      </c>
    </row>
    <row r="344" spans="2:17" ht="20.25" customHeight="1">
      <c r="B344" s="10" t="str">
        <f t="shared" si="24"/>
        <v>كلاه ايمني804</v>
      </c>
      <c r="C344" s="10" t="str">
        <f t="shared" si="25"/>
        <v>كلاه ايمني1402/01/19804</v>
      </c>
      <c r="D344" s="10" t="str">
        <f>IFERROR(IF(تحویلی!$E$1="","",IF(NOSA!O344=تحویلی!$E$1,تحویلی!$E$1&amp;COUNTIF(NOSA!$O$1:O344,تحویلی!$E$1),"")),"")</f>
        <v/>
      </c>
      <c r="E344" s="10" t="str">
        <f t="shared" si="26"/>
        <v>15801804</v>
      </c>
      <c r="F344" s="10" t="str">
        <f>IFERROR(VLOOKUP(I344,DATABASE!$N:$O,2,FALSE),"")</f>
        <v>كلاه ايمني</v>
      </c>
      <c r="G344" s="70" t="s">
        <v>1517</v>
      </c>
      <c r="H344" s="71">
        <v>15801</v>
      </c>
      <c r="I344" s="70" t="s">
        <v>1476</v>
      </c>
      <c r="J344" s="70" t="s">
        <v>46</v>
      </c>
      <c r="K344" s="72">
        <v>1</v>
      </c>
      <c r="L344" s="70" t="s">
        <v>8</v>
      </c>
      <c r="M344" s="70" t="s">
        <v>47</v>
      </c>
      <c r="N344" s="70" t="s">
        <v>1525</v>
      </c>
      <c r="O344" s="73">
        <v>804</v>
      </c>
      <c r="P344" s="71">
        <v>0</v>
      </c>
      <c r="Q344" s="10">
        <f t="shared" si="23"/>
        <v>804</v>
      </c>
    </row>
    <row r="345" spans="2:17" ht="20.25" customHeight="1">
      <c r="B345" s="10" t="str">
        <f t="shared" si="24"/>
        <v>دستكش ضد برش سبك804</v>
      </c>
      <c r="C345" s="10" t="str">
        <f t="shared" si="25"/>
        <v>دستكش ضد برش سبك1402/01/19804</v>
      </c>
      <c r="D345" s="10" t="str">
        <f>IFERROR(IF(تحویلی!$E$1="","",IF(NOSA!O345=تحویلی!$E$1,تحویلی!$E$1&amp;COUNTIF(NOSA!$O$1:O345,تحویلی!$E$1),"")),"")</f>
        <v/>
      </c>
      <c r="E345" s="10" t="str">
        <f t="shared" si="26"/>
        <v>15801804</v>
      </c>
      <c r="F345" s="10" t="str">
        <f>IFERROR(VLOOKUP(I345,DATABASE!$N:$O,2,FALSE),"")</f>
        <v>دستكش ضد برش سبك</v>
      </c>
      <c r="G345" s="70" t="s">
        <v>1517</v>
      </c>
      <c r="H345" s="71">
        <v>15801</v>
      </c>
      <c r="I345" s="70" t="s">
        <v>1442</v>
      </c>
      <c r="J345" s="70" t="s">
        <v>22</v>
      </c>
      <c r="K345" s="72">
        <v>1</v>
      </c>
      <c r="L345" s="70" t="s">
        <v>3</v>
      </c>
      <c r="M345" s="70" t="s">
        <v>47</v>
      </c>
      <c r="N345" s="70" t="s">
        <v>1525</v>
      </c>
      <c r="O345" s="73">
        <v>804</v>
      </c>
      <c r="P345" s="71">
        <v>0</v>
      </c>
      <c r="Q345" s="10">
        <f t="shared" si="23"/>
        <v>804</v>
      </c>
    </row>
    <row r="346" spans="2:17" ht="20.25" customHeight="1">
      <c r="B346" s="10" t="str">
        <f t="shared" si="24"/>
        <v>كمربند برزنتي نواري804</v>
      </c>
      <c r="C346" s="10" t="str">
        <f t="shared" si="25"/>
        <v>كمربند برزنتي نواري1402/01/19804</v>
      </c>
      <c r="D346" s="10" t="str">
        <f>IFERROR(IF(تحویلی!$E$1="","",IF(NOSA!O346=تحویلی!$E$1,تحویلی!$E$1&amp;COUNTIF(NOSA!$O$1:O346,تحویلی!$E$1),"")),"")</f>
        <v/>
      </c>
      <c r="E346" s="10" t="str">
        <f t="shared" si="26"/>
        <v>15801804</v>
      </c>
      <c r="F346" s="10" t="str">
        <f>IFERROR(VLOOKUP(I346,DATABASE!$N:$O,2,FALSE),"")</f>
        <v>كمربند برزنتي نواري</v>
      </c>
      <c r="G346" s="70" t="s">
        <v>1517</v>
      </c>
      <c r="H346" s="71">
        <v>15801</v>
      </c>
      <c r="I346" s="70" t="s">
        <v>1441</v>
      </c>
      <c r="J346" s="70" t="s">
        <v>95</v>
      </c>
      <c r="K346" s="72">
        <v>1</v>
      </c>
      <c r="L346" s="70" t="s">
        <v>96</v>
      </c>
      <c r="M346" s="70" t="s">
        <v>47</v>
      </c>
      <c r="N346" s="70" t="s">
        <v>1525</v>
      </c>
      <c r="O346" s="73">
        <v>804</v>
      </c>
      <c r="P346" s="71">
        <v>0</v>
      </c>
      <c r="Q346" s="10">
        <f t="shared" si="23"/>
        <v>804</v>
      </c>
    </row>
    <row r="347" spans="2:17" ht="20.25" customHeight="1">
      <c r="B347" s="10" t="str">
        <f t="shared" si="24"/>
        <v>دستكش ضد برش سبك349</v>
      </c>
      <c r="C347" s="10" t="str">
        <f t="shared" si="25"/>
        <v>دستكش ضد برش سبك1402/01/19349</v>
      </c>
      <c r="D347" s="10" t="str">
        <f>IFERROR(IF(تحویلی!$E$1="","",IF(NOSA!O347=تحویلی!$E$1,تحویلی!$E$1&amp;COUNTIF(NOSA!$O$1:O347,تحویلی!$E$1),"")),"")</f>
        <v/>
      </c>
      <c r="E347" s="10" t="str">
        <f t="shared" si="26"/>
        <v>15808349</v>
      </c>
      <c r="F347" s="10" t="str">
        <f>IFERROR(VLOOKUP(I347,DATABASE!$N:$O,2,FALSE),"")</f>
        <v>دستكش ضد برش سبك</v>
      </c>
      <c r="G347" s="70" t="s">
        <v>1517</v>
      </c>
      <c r="H347" s="71">
        <v>15808</v>
      </c>
      <c r="I347" s="70" t="s">
        <v>1442</v>
      </c>
      <c r="J347" s="70" t="s">
        <v>22</v>
      </c>
      <c r="K347" s="72">
        <v>1</v>
      </c>
      <c r="L347" s="70" t="s">
        <v>3</v>
      </c>
      <c r="M347" s="70" t="s">
        <v>47</v>
      </c>
      <c r="N347" s="70" t="s">
        <v>245</v>
      </c>
      <c r="O347" s="73">
        <v>349</v>
      </c>
      <c r="P347" s="71">
        <v>0</v>
      </c>
      <c r="Q347" s="10">
        <f t="shared" si="23"/>
        <v>349</v>
      </c>
    </row>
    <row r="348" spans="2:17" ht="20.25" customHeight="1">
      <c r="B348" s="10" t="str">
        <f t="shared" si="24"/>
        <v>پوتين ايمني نسوز383</v>
      </c>
      <c r="C348" s="10" t="str">
        <f t="shared" si="25"/>
        <v>پوتين ايمني نسوز1402/01/19383</v>
      </c>
      <c r="D348" s="10" t="str">
        <f>IFERROR(IF(تحویلی!$E$1="","",IF(NOSA!O348=تحویلی!$E$1,تحویلی!$E$1&amp;COUNTIF(NOSA!$O$1:O348,تحویلی!$E$1),"")),"")</f>
        <v/>
      </c>
      <c r="E348" s="10" t="str">
        <f t="shared" si="26"/>
        <v>15813383</v>
      </c>
      <c r="F348" s="10" t="str">
        <f>IFERROR(VLOOKUP(I348,DATABASE!$N:$O,2,FALSE),"")</f>
        <v>پوتين ايمني نسوز</v>
      </c>
      <c r="G348" s="70" t="s">
        <v>1517</v>
      </c>
      <c r="H348" s="71">
        <v>15813</v>
      </c>
      <c r="I348" s="70" t="s">
        <v>1528</v>
      </c>
      <c r="J348" s="70" t="s">
        <v>1529</v>
      </c>
      <c r="K348" s="72">
        <v>1</v>
      </c>
      <c r="L348" s="70" t="s">
        <v>3</v>
      </c>
      <c r="M348" s="70" t="s">
        <v>47</v>
      </c>
      <c r="N348" s="70" t="s">
        <v>344</v>
      </c>
      <c r="O348" s="73">
        <v>383</v>
      </c>
      <c r="P348" s="71">
        <v>1</v>
      </c>
      <c r="Q348" s="10">
        <f t="shared" si="23"/>
        <v>383</v>
      </c>
    </row>
    <row r="349" spans="2:17" ht="20.25" customHeight="1">
      <c r="B349" s="10" t="str">
        <f t="shared" si="24"/>
        <v>دستكش ضد برش سبك725</v>
      </c>
      <c r="C349" s="10" t="str">
        <f t="shared" si="25"/>
        <v>دستكش ضد برش سبك1402/01/19725</v>
      </c>
      <c r="D349" s="10" t="str">
        <f>IFERROR(IF(تحویلی!$E$1="","",IF(NOSA!O349=تحویلی!$E$1,تحویلی!$E$1&amp;COUNTIF(NOSA!$O$1:O349,تحویلی!$E$1),"")),"")</f>
        <v/>
      </c>
      <c r="E349" s="10" t="str">
        <f t="shared" si="26"/>
        <v>15816725</v>
      </c>
      <c r="F349" s="10" t="str">
        <f>IFERROR(VLOOKUP(I349,DATABASE!$N:$O,2,FALSE),"")</f>
        <v>دستكش ضد برش سبك</v>
      </c>
      <c r="G349" s="70" t="s">
        <v>1517</v>
      </c>
      <c r="H349" s="71">
        <v>15816</v>
      </c>
      <c r="I349" s="70" t="s">
        <v>1442</v>
      </c>
      <c r="J349" s="70" t="s">
        <v>22</v>
      </c>
      <c r="K349" s="72">
        <v>1</v>
      </c>
      <c r="L349" s="70" t="s">
        <v>3</v>
      </c>
      <c r="M349" s="70" t="s">
        <v>9</v>
      </c>
      <c r="N349" s="70" t="s">
        <v>596</v>
      </c>
      <c r="O349" s="73">
        <v>725</v>
      </c>
      <c r="P349" s="71">
        <v>1</v>
      </c>
      <c r="Q349" s="10">
        <f t="shared" si="23"/>
        <v>725</v>
      </c>
    </row>
    <row r="350" spans="2:17" ht="20.25" customHeight="1">
      <c r="B350" s="10" t="str">
        <f t="shared" si="24"/>
        <v>پوتين ايمني نسوز789</v>
      </c>
      <c r="C350" s="10" t="str">
        <f t="shared" si="25"/>
        <v>پوتين ايمني نسوز1402/01/20789</v>
      </c>
      <c r="D350" s="10" t="str">
        <f>IFERROR(IF(تحویلی!$E$1="","",IF(NOSA!O350=تحویلی!$E$1,تحویلی!$E$1&amp;COUNTIF(NOSA!$O$1:O350,تحویلی!$E$1),"")),"")</f>
        <v/>
      </c>
      <c r="E350" s="10" t="str">
        <f t="shared" si="26"/>
        <v>15820789</v>
      </c>
      <c r="F350" s="10" t="str">
        <f>IFERROR(VLOOKUP(I350,DATABASE!$N:$O,2,FALSE),"")</f>
        <v>پوتين ايمني نسوز</v>
      </c>
      <c r="G350" s="70" t="s">
        <v>1530</v>
      </c>
      <c r="H350" s="71">
        <v>15820</v>
      </c>
      <c r="I350" s="70" t="s">
        <v>1528</v>
      </c>
      <c r="J350" s="70" t="s">
        <v>1654</v>
      </c>
      <c r="K350" s="72">
        <v>1</v>
      </c>
      <c r="L350" s="70" t="s">
        <v>3</v>
      </c>
      <c r="M350" s="70" t="s">
        <v>43</v>
      </c>
      <c r="N350" s="70" t="s">
        <v>1261</v>
      </c>
      <c r="O350" s="73">
        <v>789</v>
      </c>
      <c r="P350" s="71">
        <v>1</v>
      </c>
      <c r="Q350" s="10">
        <f t="shared" si="23"/>
        <v>789</v>
      </c>
    </row>
    <row r="351" spans="2:17" ht="20.25" customHeight="1">
      <c r="B351" s="10" t="str">
        <f t="shared" si="24"/>
        <v>دستكش ضد برش سبك701</v>
      </c>
      <c r="C351" s="10" t="str">
        <f t="shared" si="25"/>
        <v>دستكش ضد برش سبك1402/01/20701</v>
      </c>
      <c r="D351" s="10" t="str">
        <f>IFERROR(IF(تحویلی!$E$1="","",IF(NOSA!O351=تحویلی!$E$1,تحویلی!$E$1&amp;COUNTIF(NOSA!$O$1:O351,تحویلی!$E$1),"")),"")</f>
        <v/>
      </c>
      <c r="E351" s="10" t="str">
        <f t="shared" si="26"/>
        <v>15826701</v>
      </c>
      <c r="F351" s="10" t="str">
        <f>IFERROR(VLOOKUP(I351,DATABASE!$N:$O,2,FALSE),"")</f>
        <v>دستكش ضد برش سبك</v>
      </c>
      <c r="G351" s="70" t="s">
        <v>1530</v>
      </c>
      <c r="H351" s="71">
        <v>15826</v>
      </c>
      <c r="I351" s="70" t="s">
        <v>1442</v>
      </c>
      <c r="J351" s="70" t="s">
        <v>22</v>
      </c>
      <c r="K351" s="72">
        <v>1</v>
      </c>
      <c r="L351" s="70" t="s">
        <v>3</v>
      </c>
      <c r="M351" s="70" t="s">
        <v>4</v>
      </c>
      <c r="N351" s="70" t="s">
        <v>26</v>
      </c>
      <c r="O351" s="73">
        <v>701</v>
      </c>
      <c r="P351" s="71"/>
      <c r="Q351" s="10">
        <f t="shared" si="23"/>
        <v>701</v>
      </c>
    </row>
    <row r="352" spans="2:17" ht="20.25" customHeight="1">
      <c r="B352" s="10" t="str">
        <f t="shared" si="24"/>
        <v>دستكش ساق بلند نسوز82</v>
      </c>
      <c r="C352" s="10" t="str">
        <f t="shared" si="25"/>
        <v>دستكش ساق بلند نسوز1402/01/2082</v>
      </c>
      <c r="D352" s="10" t="str">
        <f>IFERROR(IF(تحویلی!$E$1="","",IF(NOSA!O352=تحویلی!$E$1,تحویلی!$E$1&amp;COUNTIF(NOSA!$O$1:O352,تحویلی!$E$1),"")),"")</f>
        <v/>
      </c>
      <c r="E352" s="10" t="str">
        <f t="shared" si="26"/>
        <v>1582982</v>
      </c>
      <c r="F352" s="10" t="str">
        <f>IFERROR(VLOOKUP(I352,DATABASE!$N:$O,2,FALSE),"")</f>
        <v>دستكش ساق بلند نسوز</v>
      </c>
      <c r="G352" s="70" t="s">
        <v>1530</v>
      </c>
      <c r="H352" s="71">
        <v>15829</v>
      </c>
      <c r="I352" s="70" t="s">
        <v>1461</v>
      </c>
      <c r="J352" s="70" t="s">
        <v>34</v>
      </c>
      <c r="K352" s="72">
        <v>1</v>
      </c>
      <c r="L352" s="70" t="s">
        <v>3</v>
      </c>
      <c r="M352" s="70" t="s">
        <v>4</v>
      </c>
      <c r="N352" s="70" t="s">
        <v>84</v>
      </c>
      <c r="O352" s="73">
        <v>82</v>
      </c>
      <c r="P352" s="71"/>
      <c r="Q352" s="10">
        <f t="shared" si="23"/>
        <v>82</v>
      </c>
    </row>
    <row r="353" spans="2:17" ht="20.25" customHeight="1">
      <c r="B353" s="10" t="str">
        <f t="shared" si="24"/>
        <v>دستكش كف دوبل چرمي805</v>
      </c>
      <c r="C353" s="10" t="str">
        <f t="shared" si="25"/>
        <v>دستكش كف دوبل چرمي1402/01/20805</v>
      </c>
      <c r="D353" s="10" t="str">
        <f>IFERROR(IF(تحویلی!$E$1="","",IF(NOSA!O353=تحویلی!$E$1,تحویلی!$E$1&amp;COUNTIF(NOSA!$O$1:O353,تحویلی!$E$1),"")),"")</f>
        <v/>
      </c>
      <c r="E353" s="10" t="str">
        <f t="shared" si="26"/>
        <v>15830805</v>
      </c>
      <c r="F353" s="10" t="str">
        <f>IFERROR(VLOOKUP(I353,DATABASE!$N:$O,2,FALSE),"")</f>
        <v>دستكش كف دوبل چرمي</v>
      </c>
      <c r="G353" s="3" t="s">
        <v>1530</v>
      </c>
      <c r="H353" s="4">
        <v>15830</v>
      </c>
      <c r="I353" s="3" t="s">
        <v>1683</v>
      </c>
      <c r="J353" s="3" t="s">
        <v>1684</v>
      </c>
      <c r="K353" s="5">
        <v>1</v>
      </c>
      <c r="L353" s="3" t="s">
        <v>3</v>
      </c>
      <c r="M353" s="3" t="s">
        <v>25</v>
      </c>
      <c r="N353" s="3" t="s">
        <v>1531</v>
      </c>
      <c r="O353" s="1">
        <v>805</v>
      </c>
      <c r="P353" s="4"/>
      <c r="Q353" s="10">
        <f t="shared" si="23"/>
        <v>805</v>
      </c>
    </row>
    <row r="354" spans="2:17" ht="20.25" customHeight="1">
      <c r="B354" s="10" t="str">
        <f t="shared" si="24"/>
        <v>دستكش ضد برش سبك805</v>
      </c>
      <c r="C354" s="10" t="str">
        <f t="shared" si="25"/>
        <v>دستكش ضد برش سبك1402/01/20805</v>
      </c>
      <c r="D354" s="10" t="str">
        <f>IFERROR(IF(تحویلی!$E$1="","",IF(NOSA!O354=تحویلی!$E$1,تحویلی!$E$1&amp;COUNTIF(NOSA!$O$1:O354,تحویلی!$E$1),"")),"")</f>
        <v/>
      </c>
      <c r="E354" s="10" t="str">
        <f t="shared" si="26"/>
        <v>15830805</v>
      </c>
      <c r="F354" s="10" t="str">
        <f>IFERROR(VLOOKUP(I354,DATABASE!$N:$O,2,FALSE),"")</f>
        <v>دستكش ضد برش سبك</v>
      </c>
      <c r="G354" s="3" t="s">
        <v>1530</v>
      </c>
      <c r="H354" s="4">
        <v>15830</v>
      </c>
      <c r="I354" s="3" t="s">
        <v>1442</v>
      </c>
      <c r="J354" s="3" t="s">
        <v>22</v>
      </c>
      <c r="K354" s="5">
        <v>1</v>
      </c>
      <c r="L354" s="3" t="s">
        <v>3</v>
      </c>
      <c r="M354" s="3" t="s">
        <v>25</v>
      </c>
      <c r="N354" s="3" t="s">
        <v>1531</v>
      </c>
      <c r="O354" s="1">
        <v>805</v>
      </c>
      <c r="P354" s="4"/>
      <c r="Q354" s="10">
        <f t="shared" si="23"/>
        <v>805</v>
      </c>
    </row>
    <row r="355" spans="2:17" ht="20.25" customHeight="1">
      <c r="B355" s="10" t="str">
        <f t="shared" si="24"/>
        <v>كفش ايمني805</v>
      </c>
      <c r="C355" s="10" t="str">
        <f t="shared" si="25"/>
        <v>كفش ايمني1402/01/20805</v>
      </c>
      <c r="D355" s="10" t="str">
        <f>IFERROR(IF(تحویلی!$E$1="","",IF(NOSA!O355=تحویلی!$E$1,تحویلی!$E$1&amp;COUNTIF(NOSA!$O$1:O355,تحویلی!$E$1),"")),"")</f>
        <v/>
      </c>
      <c r="E355" s="10" t="str">
        <f t="shared" si="26"/>
        <v>15830805</v>
      </c>
      <c r="F355" s="10" t="str">
        <f>IFERROR(VLOOKUP(I355,DATABASE!$N:$O,2,FALSE),"")</f>
        <v>كفش ايمني</v>
      </c>
      <c r="G355" s="3" t="s">
        <v>1530</v>
      </c>
      <c r="H355" s="4">
        <v>15830</v>
      </c>
      <c r="I355" s="3" t="s">
        <v>1720</v>
      </c>
      <c r="J355" s="3" t="s">
        <v>1721</v>
      </c>
      <c r="K355" s="5">
        <v>1</v>
      </c>
      <c r="L355" s="3" t="s">
        <v>3</v>
      </c>
      <c r="M355" s="3" t="s">
        <v>25</v>
      </c>
      <c r="N355" s="3" t="s">
        <v>1531</v>
      </c>
      <c r="O355" s="1">
        <v>805</v>
      </c>
      <c r="P355" s="4"/>
      <c r="Q355" s="10">
        <f t="shared" si="23"/>
        <v>805</v>
      </c>
    </row>
    <row r="356" spans="2:17" ht="20.25" customHeight="1">
      <c r="B356" s="10" t="str">
        <f t="shared" si="24"/>
        <v>كلاه ايمني805</v>
      </c>
      <c r="C356" s="10" t="str">
        <f t="shared" si="25"/>
        <v>كلاه ايمني1402/01/20805</v>
      </c>
      <c r="D356" s="10" t="str">
        <f>IFERROR(IF(تحویلی!$E$1="","",IF(NOSA!O356=تحویلی!$E$1,تحویلی!$E$1&amp;COUNTIF(NOSA!$O$1:O356,تحویلی!$E$1),"")),"")</f>
        <v/>
      </c>
      <c r="E356" s="10" t="str">
        <f t="shared" si="26"/>
        <v>15830805</v>
      </c>
      <c r="F356" s="10" t="str">
        <f>IFERROR(VLOOKUP(I356,DATABASE!$N:$O,2,FALSE),"")</f>
        <v>كلاه ايمني</v>
      </c>
      <c r="G356" s="3" t="s">
        <v>1530</v>
      </c>
      <c r="H356" s="4">
        <v>15830</v>
      </c>
      <c r="I356" s="3" t="s">
        <v>1532</v>
      </c>
      <c r="J356" s="3" t="s">
        <v>2754</v>
      </c>
      <c r="K356" s="5">
        <v>1</v>
      </c>
      <c r="L356" s="3" t="s">
        <v>8</v>
      </c>
      <c r="M356" s="3" t="s">
        <v>25</v>
      </c>
      <c r="N356" s="3" t="s">
        <v>1531</v>
      </c>
      <c r="O356" s="1">
        <v>805</v>
      </c>
      <c r="P356" s="4"/>
      <c r="Q356" s="10">
        <f t="shared" si="23"/>
        <v>805</v>
      </c>
    </row>
    <row r="357" spans="2:17" ht="20.25" customHeight="1">
      <c r="B357" s="10" t="str">
        <f t="shared" si="24"/>
        <v>لباس كار(بلوز و شلوار)805</v>
      </c>
      <c r="C357" s="10" t="str">
        <f t="shared" si="25"/>
        <v>لباس كار(بلوز و شلوار)1402/01/20805</v>
      </c>
      <c r="D357" s="10" t="str">
        <f>IFERROR(IF(تحویلی!$E$1="","",IF(NOSA!O357=تحویلی!$E$1,تحویلی!$E$1&amp;COUNTIF(NOSA!$O$1:O357,تحویلی!$E$1),"")),"")</f>
        <v/>
      </c>
      <c r="E357" s="10" t="str">
        <f t="shared" si="26"/>
        <v>15830805</v>
      </c>
      <c r="F357" s="10" t="str">
        <f>IFERROR(VLOOKUP(I357,DATABASE!$N:$O,2,FALSE),"")</f>
        <v>لباس كار(بلوز و شلوار)</v>
      </c>
      <c r="G357" s="3" t="s">
        <v>1530</v>
      </c>
      <c r="H357" s="4">
        <v>15830</v>
      </c>
      <c r="I357" s="3" t="s">
        <v>1724</v>
      </c>
      <c r="J357" s="3" t="s">
        <v>1725</v>
      </c>
      <c r="K357" s="5">
        <v>1</v>
      </c>
      <c r="L357" s="3" t="s">
        <v>28</v>
      </c>
      <c r="M357" s="3" t="s">
        <v>25</v>
      </c>
      <c r="N357" s="3" t="s">
        <v>1531</v>
      </c>
      <c r="O357" s="1">
        <v>805</v>
      </c>
      <c r="P357" s="4"/>
      <c r="Q357" s="10">
        <f t="shared" ref="Q357:Q420" si="27">VALUE(O357)</f>
        <v>805</v>
      </c>
    </row>
    <row r="358" spans="2:17" ht="20.25" customHeight="1">
      <c r="B358" s="10" t="str">
        <f t="shared" si="24"/>
        <v>كمربند برزنتي نواري805</v>
      </c>
      <c r="C358" s="10" t="str">
        <f t="shared" si="25"/>
        <v>كمربند برزنتي نواري1402/01/20805</v>
      </c>
      <c r="D358" s="10" t="str">
        <f>IFERROR(IF(تحویلی!$E$1="","",IF(NOSA!O358=تحویلی!$E$1,تحویلی!$E$1&amp;COUNTIF(NOSA!$O$1:O358,تحویلی!$E$1),"")),"")</f>
        <v/>
      </c>
      <c r="E358" s="10" t="str">
        <f t="shared" si="26"/>
        <v>15830805</v>
      </c>
      <c r="F358" s="10" t="str">
        <f>IFERROR(VLOOKUP(I358,DATABASE!$N:$O,2,FALSE),"")</f>
        <v>كمربند برزنتي نواري</v>
      </c>
      <c r="G358" s="3" t="s">
        <v>1530</v>
      </c>
      <c r="H358" s="4">
        <v>15830</v>
      </c>
      <c r="I358" s="3" t="s">
        <v>1441</v>
      </c>
      <c r="J358" s="3" t="s">
        <v>95</v>
      </c>
      <c r="K358" s="5">
        <v>1</v>
      </c>
      <c r="L358" s="3" t="s">
        <v>96</v>
      </c>
      <c r="M358" s="3" t="s">
        <v>25</v>
      </c>
      <c r="N358" s="3" t="s">
        <v>1531</v>
      </c>
      <c r="O358" s="1">
        <v>805</v>
      </c>
      <c r="P358" s="4"/>
      <c r="Q358" s="10">
        <f t="shared" si="27"/>
        <v>805</v>
      </c>
    </row>
    <row r="359" spans="2:17" ht="20.25" customHeight="1">
      <c r="B359" s="10" t="str">
        <f t="shared" si="24"/>
        <v>دستكش كف مواد سبك713</v>
      </c>
      <c r="C359" s="10" t="str">
        <f t="shared" si="25"/>
        <v>دستكش كف مواد سبك1402/01/20713</v>
      </c>
      <c r="D359" s="10" t="str">
        <f>IFERROR(IF(تحویلی!$E$1="","",IF(NOSA!O359=تحویلی!$E$1,تحویلی!$E$1&amp;COUNTIF(NOSA!$O$1:O359,تحویلی!$E$1),"")),"")</f>
        <v/>
      </c>
      <c r="E359" s="10" t="str">
        <f t="shared" si="26"/>
        <v>15831713</v>
      </c>
      <c r="F359" s="10" t="str">
        <f>IFERROR(VLOOKUP(I359,DATABASE!$N:$O,2,FALSE),"")</f>
        <v>دستكش كف مواد سبك</v>
      </c>
      <c r="G359" s="3" t="s">
        <v>1530</v>
      </c>
      <c r="H359" s="4">
        <v>15831</v>
      </c>
      <c r="I359" s="3" t="s">
        <v>1456</v>
      </c>
      <c r="J359" s="3" t="s">
        <v>2</v>
      </c>
      <c r="K359" s="5">
        <v>2</v>
      </c>
      <c r="L359" s="3" t="s">
        <v>3</v>
      </c>
      <c r="M359" s="3" t="s">
        <v>102</v>
      </c>
      <c r="N359" s="3" t="s">
        <v>785</v>
      </c>
      <c r="O359" s="1">
        <v>713</v>
      </c>
      <c r="P359" s="4"/>
      <c r="Q359" s="10">
        <f t="shared" si="27"/>
        <v>713</v>
      </c>
    </row>
    <row r="360" spans="2:17" ht="20.25" customHeight="1">
      <c r="B360" s="10" t="str">
        <f t="shared" si="24"/>
        <v>دستكش ضد برش سبك580</v>
      </c>
      <c r="C360" s="10" t="str">
        <f t="shared" si="25"/>
        <v>دستكش ضد برش سبك1402/01/20580</v>
      </c>
      <c r="D360" s="10" t="str">
        <f>IFERROR(IF(تحویلی!$E$1="","",IF(NOSA!O360=تحویلی!$E$1,تحویلی!$E$1&amp;COUNTIF(NOSA!$O$1:O360,تحویلی!$E$1),"")),"")</f>
        <v/>
      </c>
      <c r="E360" s="10" t="str">
        <f t="shared" si="26"/>
        <v>15833580</v>
      </c>
      <c r="F360" s="10" t="str">
        <f>IFERROR(VLOOKUP(I360,DATABASE!$N:$O,2,FALSE),"")</f>
        <v>دستكش ضد برش سبك</v>
      </c>
      <c r="G360" s="3" t="s">
        <v>1530</v>
      </c>
      <c r="H360" s="4">
        <v>15833</v>
      </c>
      <c r="I360" s="3" t="s">
        <v>1442</v>
      </c>
      <c r="J360" s="3" t="s">
        <v>22</v>
      </c>
      <c r="K360" s="5">
        <v>1</v>
      </c>
      <c r="L360" s="3" t="s">
        <v>3</v>
      </c>
      <c r="M360" s="3" t="s">
        <v>47</v>
      </c>
      <c r="N360" s="3" t="s">
        <v>132</v>
      </c>
      <c r="O360" s="1">
        <v>580</v>
      </c>
      <c r="P360" s="4"/>
      <c r="Q360" s="10">
        <f t="shared" si="27"/>
        <v>580</v>
      </c>
    </row>
    <row r="361" spans="2:17" ht="20.25" customHeight="1">
      <c r="B361" s="10" t="str">
        <f t="shared" si="24"/>
        <v>لباس كار كارشناسي478</v>
      </c>
      <c r="C361" s="10" t="str">
        <f t="shared" si="25"/>
        <v>لباس كار كارشناسي1402/01/20478</v>
      </c>
      <c r="D361" s="10" t="str">
        <f>IFERROR(IF(تحویلی!$E$1="","",IF(NOSA!O361=تحویلی!$E$1,تحویلی!$E$1&amp;COUNTIF(NOSA!$O$1:O361,تحویلی!$E$1),"")),"")</f>
        <v/>
      </c>
      <c r="E361" s="10" t="str">
        <f t="shared" si="26"/>
        <v>15839478</v>
      </c>
      <c r="F361" s="10" t="str">
        <f>IFERROR(VLOOKUP(I361,DATABASE!$N:$O,2,FALSE),"")</f>
        <v>لباس كار كارشناسي</v>
      </c>
      <c r="G361" s="3" t="s">
        <v>1530</v>
      </c>
      <c r="H361" s="4">
        <v>15839</v>
      </c>
      <c r="I361" s="3" t="s">
        <v>2301</v>
      </c>
      <c r="J361" s="3" t="s">
        <v>3512</v>
      </c>
      <c r="K361" s="5">
        <v>1</v>
      </c>
      <c r="L361" s="3" t="s">
        <v>8</v>
      </c>
      <c r="M361" s="3" t="s">
        <v>25</v>
      </c>
      <c r="N361" s="3" t="s">
        <v>142</v>
      </c>
      <c r="O361" s="1">
        <v>478</v>
      </c>
      <c r="P361" s="4"/>
      <c r="Q361" s="10">
        <f t="shared" si="27"/>
        <v>478</v>
      </c>
    </row>
    <row r="362" spans="2:17" ht="20.25" customHeight="1">
      <c r="B362" s="10" t="str">
        <f t="shared" si="24"/>
        <v xml:space="preserve"> لباس كار (بلوز) 478</v>
      </c>
      <c r="C362" s="10" t="str">
        <f t="shared" si="25"/>
        <v xml:space="preserve"> لباس كار (بلوز) 1402/01/20478</v>
      </c>
      <c r="D362" s="10" t="str">
        <f>IFERROR(IF(تحویلی!$E$1="","",IF(NOSA!O362=تحویلی!$E$1,تحویلی!$E$1&amp;COUNTIF(NOSA!$O$1:O362,تحویلی!$E$1),"")),"")</f>
        <v/>
      </c>
      <c r="E362" s="10" t="str">
        <f t="shared" si="26"/>
        <v>15839478</v>
      </c>
      <c r="F362" s="10" t="str">
        <f>IFERROR(VLOOKUP(I362,DATABASE!$N:$O,2,FALSE),"")</f>
        <v xml:space="preserve"> لباس كار (بلوز) </v>
      </c>
      <c r="G362" s="3" t="s">
        <v>1530</v>
      </c>
      <c r="H362" s="4">
        <v>15839</v>
      </c>
      <c r="I362" s="3" t="s">
        <v>1675</v>
      </c>
      <c r="J362" s="3" t="s">
        <v>1676</v>
      </c>
      <c r="K362" s="5">
        <v>1</v>
      </c>
      <c r="L362" s="3" t="s">
        <v>8</v>
      </c>
      <c r="M362" s="3" t="s">
        <v>25</v>
      </c>
      <c r="N362" s="3" t="s">
        <v>142</v>
      </c>
      <c r="O362" s="1">
        <v>478</v>
      </c>
      <c r="P362" s="4"/>
      <c r="Q362" s="10">
        <f t="shared" si="27"/>
        <v>478</v>
      </c>
    </row>
    <row r="363" spans="2:17" ht="20.25" customHeight="1">
      <c r="B363" s="10" t="str">
        <f t="shared" si="24"/>
        <v>كفش ايمني478</v>
      </c>
      <c r="C363" s="10" t="str">
        <f t="shared" si="25"/>
        <v>كفش ايمني1402/01/20478</v>
      </c>
      <c r="D363" s="10" t="str">
        <f>IFERROR(IF(تحویلی!$E$1="","",IF(NOSA!O363=تحویلی!$E$1,تحویلی!$E$1&amp;COUNTIF(NOSA!$O$1:O363,تحویلی!$E$1),"")),"")</f>
        <v/>
      </c>
      <c r="E363" s="10" t="str">
        <f t="shared" si="26"/>
        <v>15839478</v>
      </c>
      <c r="F363" s="10" t="str">
        <f>IFERROR(VLOOKUP(I363,DATABASE!$N:$O,2,FALSE),"")</f>
        <v>كفش ايمني</v>
      </c>
      <c r="G363" s="3" t="s">
        <v>1530</v>
      </c>
      <c r="H363" s="4">
        <v>15839</v>
      </c>
      <c r="I363" s="3" t="s">
        <v>1497</v>
      </c>
      <c r="J363" s="3" t="s">
        <v>2683</v>
      </c>
      <c r="K363" s="5">
        <v>1</v>
      </c>
      <c r="L363" s="3" t="s">
        <v>3</v>
      </c>
      <c r="M363" s="3" t="s">
        <v>25</v>
      </c>
      <c r="N363" s="3" t="s">
        <v>142</v>
      </c>
      <c r="O363" s="1">
        <v>478</v>
      </c>
      <c r="P363" s="4"/>
      <c r="Q363" s="10">
        <f t="shared" si="27"/>
        <v>478</v>
      </c>
    </row>
    <row r="364" spans="2:17" ht="20.25" customHeight="1">
      <c r="B364" s="10" t="str">
        <f t="shared" si="24"/>
        <v>چكمه ايمني نسوز798</v>
      </c>
      <c r="C364" s="10" t="str">
        <f t="shared" si="25"/>
        <v>چكمه ايمني نسوز1402/01/20798</v>
      </c>
      <c r="D364" s="10" t="str">
        <f>IFERROR(IF(تحویلی!$E$1="","",IF(NOSA!O364=تحویلی!$E$1,تحویلی!$E$1&amp;COUNTIF(NOSA!$O$1:O364,تحویلی!$E$1),"")),"")</f>
        <v/>
      </c>
      <c r="E364" s="10" t="str">
        <f t="shared" si="26"/>
        <v>15841798</v>
      </c>
      <c r="F364" s="10" t="str">
        <f>IFERROR(VLOOKUP(I364,DATABASE!$N:$O,2,FALSE),"")</f>
        <v>چكمه ايمني نسوز</v>
      </c>
      <c r="G364" s="3" t="s">
        <v>1530</v>
      </c>
      <c r="H364" s="4">
        <v>15841</v>
      </c>
      <c r="I364" s="3" t="s">
        <v>1666</v>
      </c>
      <c r="J364" s="3" t="s">
        <v>1667</v>
      </c>
      <c r="K364" s="5">
        <v>1</v>
      </c>
      <c r="L364" s="3" t="s">
        <v>3</v>
      </c>
      <c r="M364" s="3" t="s">
        <v>47</v>
      </c>
      <c r="N364" s="3" t="s">
        <v>1347</v>
      </c>
      <c r="O364" s="1">
        <v>798</v>
      </c>
      <c r="P364" s="4"/>
      <c r="Q364" s="10">
        <f t="shared" si="27"/>
        <v>798</v>
      </c>
    </row>
    <row r="365" spans="2:17" ht="20.25" customHeight="1">
      <c r="B365" s="10" t="str">
        <f t="shared" si="24"/>
        <v>لباس كار ديرسوز(بلوز و شلوار)731</v>
      </c>
      <c r="C365" s="10" t="str">
        <f t="shared" si="25"/>
        <v>لباس كار ديرسوز(بلوز و شلوار)1402/01/20731</v>
      </c>
      <c r="D365" s="10" t="str">
        <f>IFERROR(IF(تحویلی!$E$1="","",IF(NOSA!O365=تحویلی!$E$1,تحویلی!$E$1&amp;COUNTIF(NOSA!$O$1:O365,تحویلی!$E$1),"")),"")</f>
        <v/>
      </c>
      <c r="E365" s="10" t="str">
        <f t="shared" si="26"/>
        <v>15848731</v>
      </c>
      <c r="F365" s="10" t="str">
        <f>IFERROR(VLOOKUP(I365,DATABASE!$N:$O,2,FALSE),"")</f>
        <v>لباس كار ديرسوز(بلوز و شلوار)</v>
      </c>
      <c r="G365" s="3" t="s">
        <v>1530</v>
      </c>
      <c r="H365" s="4">
        <v>15848</v>
      </c>
      <c r="I365" s="3" t="s">
        <v>1634</v>
      </c>
      <c r="J365" s="3" t="s">
        <v>1635</v>
      </c>
      <c r="K365" s="5">
        <v>1</v>
      </c>
      <c r="L365" s="3" t="s">
        <v>28</v>
      </c>
      <c r="M365" s="3" t="s">
        <v>47</v>
      </c>
      <c r="N365" s="3" t="s">
        <v>635</v>
      </c>
      <c r="O365" s="1">
        <v>731</v>
      </c>
      <c r="P365" s="4"/>
      <c r="Q365" s="10">
        <f t="shared" si="27"/>
        <v>731</v>
      </c>
    </row>
    <row r="366" spans="2:17" ht="20.25" customHeight="1">
      <c r="B366" s="10" t="str">
        <f t="shared" si="24"/>
        <v>لباس كار ديرسوز(بلوز و شلوار)349</v>
      </c>
      <c r="C366" s="10" t="str">
        <f t="shared" si="25"/>
        <v>لباس كار ديرسوز(بلوز و شلوار)1402/01/20349</v>
      </c>
      <c r="D366" s="10" t="str">
        <f>IFERROR(IF(تحویلی!$E$1="","",IF(NOSA!O366=تحویلی!$E$1,تحویلی!$E$1&amp;COUNTIF(NOSA!$O$1:O366,تحویلی!$E$1),"")),"")</f>
        <v/>
      </c>
      <c r="E366" s="10" t="str">
        <f t="shared" si="26"/>
        <v>15849349</v>
      </c>
      <c r="F366" s="10" t="str">
        <f>IFERROR(VLOOKUP(I366,DATABASE!$N:$O,2,FALSE),"")</f>
        <v>لباس كار ديرسوز(بلوز و شلوار)</v>
      </c>
      <c r="G366" s="3" t="s">
        <v>1530</v>
      </c>
      <c r="H366" s="4">
        <v>15849</v>
      </c>
      <c r="I366" s="3" t="s">
        <v>1619</v>
      </c>
      <c r="J366" s="3" t="s">
        <v>1620</v>
      </c>
      <c r="K366" s="5">
        <v>1</v>
      </c>
      <c r="L366" s="3" t="s">
        <v>28</v>
      </c>
      <c r="M366" s="3" t="s">
        <v>47</v>
      </c>
      <c r="N366" s="3" t="s">
        <v>245</v>
      </c>
      <c r="O366" s="1">
        <v>349</v>
      </c>
      <c r="P366" s="4">
        <v>1</v>
      </c>
      <c r="Q366" s="10">
        <f t="shared" si="27"/>
        <v>349</v>
      </c>
    </row>
    <row r="367" spans="2:17" ht="20.25" customHeight="1">
      <c r="B367" s="10" t="str">
        <f t="shared" si="24"/>
        <v>لباس كار ديرسوز(بلوز) 608</v>
      </c>
      <c r="C367" s="10" t="str">
        <f t="shared" si="25"/>
        <v>لباس كار ديرسوز(بلوز) 1402/01/20608</v>
      </c>
      <c r="D367" s="10" t="str">
        <f>IFERROR(IF(تحویلی!$E$1="","",IF(NOSA!O367=تحویلی!$E$1,تحویلی!$E$1&amp;COUNTIF(NOSA!$O$1:O367,تحویلی!$E$1),"")),"")</f>
        <v/>
      </c>
      <c r="E367" s="10" t="str">
        <f t="shared" si="26"/>
        <v>15854608</v>
      </c>
      <c r="F367" s="10" t="str">
        <f>IFERROR(VLOOKUP(I367,DATABASE!$N:$O,2,FALSE),"")</f>
        <v xml:space="preserve">لباس كار ديرسوز(بلوز) </v>
      </c>
      <c r="G367" s="3" t="s">
        <v>1530</v>
      </c>
      <c r="H367" s="4">
        <v>15854</v>
      </c>
      <c r="I367" s="3" t="s">
        <v>1703</v>
      </c>
      <c r="J367" s="3" t="s">
        <v>1704</v>
      </c>
      <c r="K367" s="5">
        <v>1</v>
      </c>
      <c r="L367" s="3" t="s">
        <v>8</v>
      </c>
      <c r="M367" s="3" t="s">
        <v>102</v>
      </c>
      <c r="N367" s="3" t="s">
        <v>64</v>
      </c>
      <c r="O367" s="1">
        <v>608</v>
      </c>
      <c r="P367" s="4">
        <v>1</v>
      </c>
      <c r="Q367" s="10">
        <f t="shared" si="27"/>
        <v>608</v>
      </c>
    </row>
    <row r="368" spans="2:17" ht="20.25" customHeight="1">
      <c r="B368" s="10" t="str">
        <f t="shared" si="24"/>
        <v>ماسك N95) FFP2 )608</v>
      </c>
      <c r="C368" s="10" t="str">
        <f t="shared" si="25"/>
        <v>ماسك N95) FFP2 )1402/01/20608</v>
      </c>
      <c r="D368" s="10" t="str">
        <f>IFERROR(IF(تحویلی!$E$1="","",IF(NOSA!O368=تحویلی!$E$1,تحویلی!$E$1&amp;COUNTIF(NOSA!$O$1:O368,تحویلی!$E$1),"")),"")</f>
        <v/>
      </c>
      <c r="E368" s="10" t="str">
        <f t="shared" si="26"/>
        <v>15854608</v>
      </c>
      <c r="F368" s="10" t="str">
        <f>IFERROR(VLOOKUP(I368,DATABASE!$N:$O,2,FALSE),"")</f>
        <v>ماسك N95) FFP2 )</v>
      </c>
      <c r="G368" s="3" t="s">
        <v>1530</v>
      </c>
      <c r="H368" s="4">
        <v>15854</v>
      </c>
      <c r="I368" s="3" t="s">
        <v>1469</v>
      </c>
      <c r="J368" s="3" t="s">
        <v>256</v>
      </c>
      <c r="K368" s="5">
        <v>450</v>
      </c>
      <c r="L368" s="3" t="s">
        <v>8</v>
      </c>
      <c r="M368" s="3" t="s">
        <v>102</v>
      </c>
      <c r="N368" s="3" t="s">
        <v>64</v>
      </c>
      <c r="O368" s="1">
        <v>608</v>
      </c>
      <c r="P368" s="4"/>
      <c r="Q368" s="10">
        <f t="shared" si="27"/>
        <v>608</v>
      </c>
    </row>
    <row r="369" spans="2:17" ht="20.25" customHeight="1">
      <c r="B369" s="10" t="str">
        <f t="shared" si="24"/>
        <v>دستكش كف مواد سبك383</v>
      </c>
      <c r="C369" s="10" t="str">
        <f t="shared" si="25"/>
        <v>دستكش كف مواد سبك1402/01/20383</v>
      </c>
      <c r="D369" s="10" t="str">
        <f>IFERROR(IF(تحویلی!$E$1="","",IF(NOSA!O369=تحویلی!$E$1,تحویلی!$E$1&amp;COUNTIF(NOSA!$O$1:O369,تحویلی!$E$1),"")),"")</f>
        <v/>
      </c>
      <c r="E369" s="10" t="str">
        <f t="shared" si="26"/>
        <v>15855383</v>
      </c>
      <c r="F369" s="10" t="str">
        <f>IFERROR(VLOOKUP(I369,DATABASE!$N:$O,2,FALSE),"")</f>
        <v>دستكش كف مواد سبك</v>
      </c>
      <c r="G369" s="3" t="s">
        <v>1530</v>
      </c>
      <c r="H369" s="4">
        <v>15855</v>
      </c>
      <c r="I369" s="3" t="s">
        <v>1456</v>
      </c>
      <c r="J369" s="3" t="s">
        <v>2</v>
      </c>
      <c r="K369" s="5">
        <v>1</v>
      </c>
      <c r="L369" s="3" t="s">
        <v>3</v>
      </c>
      <c r="M369" s="3" t="s">
        <v>47</v>
      </c>
      <c r="N369" s="3" t="s">
        <v>344</v>
      </c>
      <c r="O369" s="1">
        <v>383</v>
      </c>
      <c r="P369" s="4">
        <v>1</v>
      </c>
      <c r="Q369" s="10">
        <f t="shared" si="27"/>
        <v>383</v>
      </c>
    </row>
    <row r="370" spans="2:17" ht="20.25" customHeight="1">
      <c r="B370" s="10" t="str">
        <f t="shared" si="24"/>
        <v>دستكش ضد برش سبك494</v>
      </c>
      <c r="C370" s="10" t="str">
        <f t="shared" si="25"/>
        <v>دستكش ضد برش سبك1402/01/20494</v>
      </c>
      <c r="D370" s="10" t="str">
        <f>IFERROR(IF(تحویلی!$E$1="","",IF(NOSA!O370=تحویلی!$E$1,تحویلی!$E$1&amp;COUNTIF(NOSA!$O$1:O370,تحویلی!$E$1),"")),"")</f>
        <v/>
      </c>
      <c r="E370" s="10" t="str">
        <f t="shared" si="26"/>
        <v>15856494</v>
      </c>
      <c r="F370" s="10" t="str">
        <f>IFERROR(VLOOKUP(I370,DATABASE!$N:$O,2,FALSE),"")</f>
        <v>دستكش ضد برش سبك</v>
      </c>
      <c r="G370" s="3" t="s">
        <v>1530</v>
      </c>
      <c r="H370" s="4">
        <v>15856</v>
      </c>
      <c r="I370" s="3" t="s">
        <v>1442</v>
      </c>
      <c r="J370" s="3" t="s">
        <v>22</v>
      </c>
      <c r="K370" s="5">
        <v>1</v>
      </c>
      <c r="L370" s="3" t="s">
        <v>3</v>
      </c>
      <c r="M370" s="3" t="s">
        <v>19</v>
      </c>
      <c r="N370" s="3" t="s">
        <v>227</v>
      </c>
      <c r="O370" s="1">
        <v>494</v>
      </c>
      <c r="P370" s="4"/>
      <c r="Q370" s="10">
        <f t="shared" si="27"/>
        <v>494</v>
      </c>
    </row>
    <row r="371" spans="2:17" ht="20.25" customHeight="1">
      <c r="B371" s="10" t="str">
        <f t="shared" si="24"/>
        <v>پوتين ايمني نسوز789</v>
      </c>
      <c r="C371" s="10" t="str">
        <f t="shared" si="25"/>
        <v>پوتين ايمني نسوز1402/01/20789</v>
      </c>
      <c r="D371" s="10" t="str">
        <f>IFERROR(IF(تحویلی!$E$1="","",IF(NOSA!O371=تحویلی!$E$1,تحویلی!$E$1&amp;COUNTIF(NOSA!$O$1:O371,تحویلی!$E$1),"")),"")</f>
        <v/>
      </c>
      <c r="E371" s="10" t="str">
        <f t="shared" si="26"/>
        <v>15820789</v>
      </c>
      <c r="F371" s="10" t="str">
        <f>IFERROR(VLOOKUP(I371,DATABASE!$N:$O,2,FALSE),"")</f>
        <v>پوتين ايمني نسوز</v>
      </c>
      <c r="G371" s="3" t="s">
        <v>1530</v>
      </c>
      <c r="H371" s="4">
        <v>15820</v>
      </c>
      <c r="I371" s="3" t="s">
        <v>1472</v>
      </c>
      <c r="J371" s="3" t="s">
        <v>1473</v>
      </c>
      <c r="K371" s="5">
        <v>1</v>
      </c>
      <c r="L371" s="3" t="s">
        <v>3</v>
      </c>
      <c r="M371" s="3" t="s">
        <v>43</v>
      </c>
      <c r="N371" s="3" t="s">
        <v>1261</v>
      </c>
      <c r="O371" s="1">
        <v>789</v>
      </c>
      <c r="P371" s="4">
        <v>1</v>
      </c>
      <c r="Q371" s="10">
        <f t="shared" si="27"/>
        <v>789</v>
      </c>
    </row>
    <row r="372" spans="2:17" ht="20.25" customHeight="1">
      <c r="B372" s="10" t="str">
        <f t="shared" si="24"/>
        <v>دستكش ضد برش سبك701</v>
      </c>
      <c r="C372" s="10" t="str">
        <f t="shared" si="25"/>
        <v>دستكش ضد برش سبك1402/01/20701</v>
      </c>
      <c r="D372" s="10" t="str">
        <f>IFERROR(IF(تحویلی!$E$1="","",IF(NOSA!O372=تحویلی!$E$1,تحویلی!$E$1&amp;COUNTIF(NOSA!$O$1:O372,تحویلی!$E$1),"")),"")</f>
        <v/>
      </c>
      <c r="E372" s="10" t="str">
        <f t="shared" si="26"/>
        <v>15826701</v>
      </c>
      <c r="F372" s="10" t="str">
        <f>IFERROR(VLOOKUP(I372,DATABASE!$N:$O,2,FALSE),"")</f>
        <v>دستكش ضد برش سبك</v>
      </c>
      <c r="G372" s="3" t="s">
        <v>1530</v>
      </c>
      <c r="H372" s="4">
        <v>15826</v>
      </c>
      <c r="I372" s="3" t="s">
        <v>1442</v>
      </c>
      <c r="J372" s="3" t="s">
        <v>22</v>
      </c>
      <c r="K372" s="5">
        <v>1</v>
      </c>
      <c r="L372" s="3" t="s">
        <v>3</v>
      </c>
      <c r="M372" s="3" t="s">
        <v>4</v>
      </c>
      <c r="N372" s="3" t="s">
        <v>26</v>
      </c>
      <c r="O372" s="1">
        <v>701</v>
      </c>
      <c r="P372" s="4">
        <v>0</v>
      </c>
      <c r="Q372" s="10">
        <f t="shared" si="27"/>
        <v>701</v>
      </c>
    </row>
    <row r="373" spans="2:17" ht="20.25" customHeight="1">
      <c r="B373" s="10" t="str">
        <f t="shared" si="24"/>
        <v>دستكش ساق بلند نسوز82</v>
      </c>
      <c r="C373" s="10" t="str">
        <f t="shared" si="25"/>
        <v>دستكش ساق بلند نسوز1402/01/2082</v>
      </c>
      <c r="D373" s="10" t="str">
        <f>IFERROR(IF(تحویلی!$E$1="","",IF(NOSA!O373=تحویلی!$E$1,تحویلی!$E$1&amp;COUNTIF(NOSA!$O$1:O373,تحویلی!$E$1),"")),"")</f>
        <v/>
      </c>
      <c r="E373" s="10" t="str">
        <f t="shared" si="26"/>
        <v>1582982</v>
      </c>
      <c r="F373" s="10" t="str">
        <f>IFERROR(VLOOKUP(I373,DATABASE!$N:$O,2,FALSE),"")</f>
        <v>دستكش ساق بلند نسوز</v>
      </c>
      <c r="G373" s="3" t="s">
        <v>1530</v>
      </c>
      <c r="H373" s="4">
        <v>15829</v>
      </c>
      <c r="I373" s="3" t="s">
        <v>1461</v>
      </c>
      <c r="J373" s="3" t="s">
        <v>34</v>
      </c>
      <c r="K373" s="5">
        <v>1</v>
      </c>
      <c r="L373" s="3" t="s">
        <v>3</v>
      </c>
      <c r="M373" s="3" t="s">
        <v>4</v>
      </c>
      <c r="N373" s="3" t="s">
        <v>84</v>
      </c>
      <c r="O373" s="1">
        <v>82</v>
      </c>
      <c r="P373" s="4">
        <v>0</v>
      </c>
      <c r="Q373" s="10">
        <f t="shared" si="27"/>
        <v>82</v>
      </c>
    </row>
    <row r="374" spans="2:17" ht="20.25" customHeight="1">
      <c r="B374" s="10" t="str">
        <f t="shared" si="24"/>
        <v>دستكش ساق كوتاه نسوز805</v>
      </c>
      <c r="C374" s="10" t="str">
        <f t="shared" si="25"/>
        <v>دستكش ساق كوتاه نسوز1402/01/20805</v>
      </c>
      <c r="D374" s="10" t="str">
        <f>IFERROR(IF(تحویلی!$E$1="","",IF(NOSA!O374=تحویلی!$E$1,تحویلی!$E$1&amp;COUNTIF(NOSA!$O$1:O374,تحویلی!$E$1),"")),"")</f>
        <v/>
      </c>
      <c r="E374" s="10" t="str">
        <f t="shared" si="26"/>
        <v>15830805</v>
      </c>
      <c r="F374" s="10" t="str">
        <f>IFERROR(VLOOKUP(I374,DATABASE!$N:$O,2,FALSE),"")</f>
        <v>دستكش ساق كوتاه نسوز</v>
      </c>
      <c r="G374" s="3" t="s">
        <v>1530</v>
      </c>
      <c r="H374" s="4">
        <v>15830</v>
      </c>
      <c r="I374" s="3" t="s">
        <v>1455</v>
      </c>
      <c r="J374" s="3" t="s">
        <v>168</v>
      </c>
      <c r="K374" s="5">
        <v>1</v>
      </c>
      <c r="L374" s="3" t="s">
        <v>3</v>
      </c>
      <c r="M374" s="3" t="s">
        <v>25</v>
      </c>
      <c r="N374" s="3" t="s">
        <v>1531</v>
      </c>
      <c r="O374" s="1">
        <v>805</v>
      </c>
      <c r="P374" s="4">
        <v>0</v>
      </c>
      <c r="Q374" s="10">
        <f t="shared" si="27"/>
        <v>805</v>
      </c>
    </row>
    <row r="375" spans="2:17" ht="20.25" customHeight="1">
      <c r="B375" s="10" t="str">
        <f t="shared" si="24"/>
        <v>دستكش ضد برش سبك805</v>
      </c>
      <c r="C375" s="10" t="str">
        <f t="shared" si="25"/>
        <v>دستكش ضد برش سبك1402/01/20805</v>
      </c>
      <c r="D375" s="10" t="str">
        <f>IFERROR(IF(تحویلی!$E$1="","",IF(NOSA!O375=تحویلی!$E$1,تحویلی!$E$1&amp;COUNTIF(NOSA!$O$1:O375,تحویلی!$E$1),"")),"")</f>
        <v/>
      </c>
      <c r="E375" s="10" t="str">
        <f t="shared" si="26"/>
        <v>15830805</v>
      </c>
      <c r="F375" s="10" t="str">
        <f>IFERROR(VLOOKUP(I375,DATABASE!$N:$O,2,FALSE),"")</f>
        <v>دستكش ضد برش سبك</v>
      </c>
      <c r="G375" s="3" t="s">
        <v>1530</v>
      </c>
      <c r="H375" s="4">
        <v>15830</v>
      </c>
      <c r="I375" s="3" t="s">
        <v>1442</v>
      </c>
      <c r="J375" s="3" t="s">
        <v>22</v>
      </c>
      <c r="K375" s="5">
        <v>1</v>
      </c>
      <c r="L375" s="3" t="s">
        <v>3</v>
      </c>
      <c r="M375" s="3" t="s">
        <v>25</v>
      </c>
      <c r="N375" s="3" t="s">
        <v>1531</v>
      </c>
      <c r="O375" s="1">
        <v>805</v>
      </c>
      <c r="P375" s="4">
        <v>0</v>
      </c>
      <c r="Q375" s="10">
        <f t="shared" si="27"/>
        <v>805</v>
      </c>
    </row>
    <row r="376" spans="2:17" ht="20.25" customHeight="1">
      <c r="B376" s="10" t="str">
        <f t="shared" si="24"/>
        <v>كفش ايمني805</v>
      </c>
      <c r="C376" s="10" t="str">
        <f t="shared" si="25"/>
        <v>كفش ايمني1402/01/20805</v>
      </c>
      <c r="D376" s="10" t="str">
        <f>IFERROR(IF(تحویلی!$E$1="","",IF(NOSA!O376=تحویلی!$E$1,تحویلی!$E$1&amp;COUNTIF(NOSA!$O$1:O376,تحویلی!$E$1),"")),"")</f>
        <v/>
      </c>
      <c r="E376" s="10" t="str">
        <f t="shared" si="26"/>
        <v>15830805</v>
      </c>
      <c r="F376" s="10" t="str">
        <f>IFERROR(VLOOKUP(I376,DATABASE!$N:$O,2,FALSE),"")</f>
        <v>كفش ايمني</v>
      </c>
      <c r="G376" s="3" t="s">
        <v>1530</v>
      </c>
      <c r="H376" s="4">
        <v>15830</v>
      </c>
      <c r="I376" s="3" t="s">
        <v>1497</v>
      </c>
      <c r="J376" s="3" t="s">
        <v>1498</v>
      </c>
      <c r="K376" s="5">
        <v>1</v>
      </c>
      <c r="L376" s="3" t="s">
        <v>3</v>
      </c>
      <c r="M376" s="3" t="s">
        <v>25</v>
      </c>
      <c r="N376" s="3" t="s">
        <v>1531</v>
      </c>
      <c r="O376" s="1">
        <v>805</v>
      </c>
      <c r="P376" s="4">
        <v>0</v>
      </c>
      <c r="Q376" s="10">
        <f t="shared" si="27"/>
        <v>805</v>
      </c>
    </row>
    <row r="377" spans="2:17" ht="20.25" customHeight="1">
      <c r="B377" s="10" t="str">
        <f t="shared" si="24"/>
        <v>كلاه ايمني805</v>
      </c>
      <c r="C377" s="10" t="str">
        <f t="shared" si="25"/>
        <v>كلاه ايمني1402/01/20805</v>
      </c>
      <c r="D377" s="10" t="str">
        <f>IFERROR(IF(تحویلی!$E$1="","",IF(NOSA!O377=تحویلی!$E$1,تحویلی!$E$1&amp;COUNTIF(NOSA!$O$1:O377,تحویلی!$E$1),"")),"")</f>
        <v/>
      </c>
      <c r="E377" s="10" t="str">
        <f t="shared" si="26"/>
        <v>15830805</v>
      </c>
      <c r="F377" s="10" t="str">
        <f>IFERROR(VLOOKUP(I377,DATABASE!$N:$O,2,FALSE),"")</f>
        <v>كلاه ايمني</v>
      </c>
      <c r="G377" s="3" t="s">
        <v>1530</v>
      </c>
      <c r="H377" s="4">
        <v>15830</v>
      </c>
      <c r="I377" s="3" t="s">
        <v>1532</v>
      </c>
      <c r="J377" s="3" t="s">
        <v>242</v>
      </c>
      <c r="K377" s="5">
        <v>1</v>
      </c>
      <c r="L377" s="3" t="s">
        <v>8</v>
      </c>
      <c r="M377" s="3" t="s">
        <v>25</v>
      </c>
      <c r="N377" s="3" t="s">
        <v>1531</v>
      </c>
      <c r="O377" s="1">
        <v>805</v>
      </c>
      <c r="P377" s="4">
        <v>0</v>
      </c>
      <c r="Q377" s="10">
        <f t="shared" si="27"/>
        <v>805</v>
      </c>
    </row>
    <row r="378" spans="2:17" ht="20.25" customHeight="1">
      <c r="B378" s="10" t="str">
        <f t="shared" si="24"/>
        <v>لباس كار(بلوز و شلوار)805</v>
      </c>
      <c r="C378" s="10" t="str">
        <f t="shared" si="25"/>
        <v>لباس كار(بلوز و شلوار)1402/01/20805</v>
      </c>
      <c r="D378" s="10" t="str">
        <f>IFERROR(IF(تحویلی!$E$1="","",IF(NOSA!O378=تحویلی!$E$1,تحویلی!$E$1&amp;COUNTIF(NOSA!$O$1:O378,تحویلی!$E$1),"")),"")</f>
        <v/>
      </c>
      <c r="E378" s="10" t="str">
        <f t="shared" si="26"/>
        <v>15830805</v>
      </c>
      <c r="F378" s="10" t="str">
        <f>IFERROR(VLOOKUP(I378,DATABASE!$N:$O,2,FALSE),"")</f>
        <v>لباس كار(بلوز و شلوار)</v>
      </c>
      <c r="G378" s="3" t="s">
        <v>1530</v>
      </c>
      <c r="H378" s="4">
        <v>15830</v>
      </c>
      <c r="I378" s="3" t="s">
        <v>1533</v>
      </c>
      <c r="J378" s="3" t="s">
        <v>1534</v>
      </c>
      <c r="K378" s="5">
        <v>1</v>
      </c>
      <c r="L378" s="3" t="s">
        <v>28</v>
      </c>
      <c r="M378" s="3" t="s">
        <v>25</v>
      </c>
      <c r="N378" s="3" t="s">
        <v>1531</v>
      </c>
      <c r="O378" s="1">
        <v>805</v>
      </c>
      <c r="P378" s="4">
        <v>0</v>
      </c>
      <c r="Q378" s="10">
        <f t="shared" si="27"/>
        <v>805</v>
      </c>
    </row>
    <row r="379" spans="2:17" ht="20.25" customHeight="1">
      <c r="B379" s="10" t="str">
        <f t="shared" si="24"/>
        <v>كمربند برزنتي نواري805</v>
      </c>
      <c r="C379" s="10" t="str">
        <f t="shared" si="25"/>
        <v>كمربند برزنتي نواري1402/01/20805</v>
      </c>
      <c r="D379" s="10" t="str">
        <f>IFERROR(IF(تحویلی!$E$1="","",IF(NOSA!O379=تحویلی!$E$1,تحویلی!$E$1&amp;COUNTIF(NOSA!$O$1:O379,تحویلی!$E$1),"")),"")</f>
        <v/>
      </c>
      <c r="E379" s="10" t="str">
        <f t="shared" si="26"/>
        <v>15830805</v>
      </c>
      <c r="F379" s="10" t="str">
        <f>IFERROR(VLOOKUP(I379,DATABASE!$N:$O,2,FALSE),"")</f>
        <v>كمربند برزنتي نواري</v>
      </c>
      <c r="G379" s="3" t="s">
        <v>1530</v>
      </c>
      <c r="H379" s="4">
        <v>15830</v>
      </c>
      <c r="I379" s="3" t="s">
        <v>1441</v>
      </c>
      <c r="J379" s="3" t="s">
        <v>95</v>
      </c>
      <c r="K379" s="5">
        <v>1</v>
      </c>
      <c r="L379" s="3" t="s">
        <v>96</v>
      </c>
      <c r="M379" s="3" t="s">
        <v>25</v>
      </c>
      <c r="N379" s="3" t="s">
        <v>1531</v>
      </c>
      <c r="O379" s="1">
        <v>805</v>
      </c>
      <c r="P379" s="4">
        <v>0</v>
      </c>
      <c r="Q379" s="10">
        <f t="shared" si="27"/>
        <v>805</v>
      </c>
    </row>
    <row r="380" spans="2:17" ht="20.25" customHeight="1">
      <c r="B380" s="10" t="str">
        <f t="shared" si="24"/>
        <v>دستكش كف مواد سبك713</v>
      </c>
      <c r="C380" s="10" t="str">
        <f t="shared" si="25"/>
        <v>دستكش كف مواد سبك1402/01/20713</v>
      </c>
      <c r="D380" s="10" t="str">
        <f>IFERROR(IF(تحویلی!$E$1="","",IF(NOSA!O380=تحویلی!$E$1,تحویلی!$E$1&amp;COUNTIF(NOSA!$O$1:O380,تحویلی!$E$1),"")),"")</f>
        <v/>
      </c>
      <c r="E380" s="10" t="str">
        <f t="shared" si="26"/>
        <v>15831713</v>
      </c>
      <c r="F380" s="10" t="str">
        <f>IFERROR(VLOOKUP(I380,DATABASE!$N:$O,2,FALSE),"")</f>
        <v>دستكش كف مواد سبك</v>
      </c>
      <c r="G380" s="3" t="s">
        <v>1530</v>
      </c>
      <c r="H380" s="4">
        <v>15831</v>
      </c>
      <c r="I380" s="3" t="s">
        <v>1456</v>
      </c>
      <c r="J380" s="3" t="s">
        <v>2</v>
      </c>
      <c r="K380" s="5">
        <v>2</v>
      </c>
      <c r="L380" s="3" t="s">
        <v>3</v>
      </c>
      <c r="M380" s="3" t="s">
        <v>102</v>
      </c>
      <c r="N380" s="3" t="s">
        <v>785</v>
      </c>
      <c r="O380" s="1">
        <v>713</v>
      </c>
      <c r="P380" s="4">
        <v>0</v>
      </c>
      <c r="Q380" s="10">
        <f t="shared" si="27"/>
        <v>713</v>
      </c>
    </row>
    <row r="381" spans="2:17" ht="20.25" customHeight="1">
      <c r="B381" s="10" t="str">
        <f t="shared" si="24"/>
        <v>دستكش ضد برش سبك580</v>
      </c>
      <c r="C381" s="10" t="str">
        <f t="shared" si="25"/>
        <v>دستكش ضد برش سبك1402/01/20580</v>
      </c>
      <c r="D381" s="10" t="str">
        <f>IFERROR(IF(تحویلی!$E$1="","",IF(NOSA!O381=تحویلی!$E$1,تحویلی!$E$1&amp;COUNTIF(NOSA!$O$1:O381,تحویلی!$E$1),"")),"")</f>
        <v/>
      </c>
      <c r="E381" s="10" t="str">
        <f t="shared" si="26"/>
        <v>15833580</v>
      </c>
      <c r="F381" s="10" t="str">
        <f>IFERROR(VLOOKUP(I381,DATABASE!$N:$O,2,FALSE),"")</f>
        <v>دستكش ضد برش سبك</v>
      </c>
      <c r="G381" s="3" t="s">
        <v>1530</v>
      </c>
      <c r="H381" s="4">
        <v>15833</v>
      </c>
      <c r="I381" s="3" t="s">
        <v>1442</v>
      </c>
      <c r="J381" s="3" t="s">
        <v>22</v>
      </c>
      <c r="K381" s="5">
        <v>1</v>
      </c>
      <c r="L381" s="3" t="s">
        <v>3</v>
      </c>
      <c r="M381" s="3" t="s">
        <v>47</v>
      </c>
      <c r="N381" s="3" t="s">
        <v>132</v>
      </c>
      <c r="O381" s="1">
        <v>580</v>
      </c>
      <c r="P381" s="4">
        <v>0</v>
      </c>
      <c r="Q381" s="10">
        <f t="shared" si="27"/>
        <v>580</v>
      </c>
    </row>
    <row r="382" spans="2:17" ht="20.25" customHeight="1">
      <c r="B382" s="10" t="str">
        <f t="shared" si="24"/>
        <v>لباس كار (شلوار) 478</v>
      </c>
      <c r="C382" s="10" t="str">
        <f t="shared" si="25"/>
        <v>لباس كار (شلوار) 1402/01/20478</v>
      </c>
      <c r="D382" s="10" t="str">
        <f>IFERROR(IF(تحویلی!$E$1="","",IF(NOSA!O382=تحویلی!$E$1,تحویلی!$E$1&amp;COUNTIF(NOSA!$O$1:O382,تحویلی!$E$1),"")),"")</f>
        <v/>
      </c>
      <c r="E382" s="10" t="str">
        <f t="shared" si="26"/>
        <v>15839478</v>
      </c>
      <c r="F382" s="10" t="str">
        <f>IFERROR(VLOOKUP(I382,DATABASE!$N:$O,2,FALSE),"")</f>
        <v xml:space="preserve">لباس كار (شلوار) </v>
      </c>
      <c r="G382" s="3" t="s">
        <v>1530</v>
      </c>
      <c r="H382" s="4">
        <v>15839</v>
      </c>
      <c r="I382" s="3" t="s">
        <v>1535</v>
      </c>
      <c r="J382" s="3" t="s">
        <v>1536</v>
      </c>
      <c r="K382" s="5">
        <v>1</v>
      </c>
      <c r="L382" s="3" t="s">
        <v>8</v>
      </c>
      <c r="M382" s="3" t="s">
        <v>25</v>
      </c>
      <c r="N382" s="3" t="s">
        <v>142</v>
      </c>
      <c r="O382" s="1">
        <v>478</v>
      </c>
      <c r="P382" s="4">
        <v>0</v>
      </c>
      <c r="Q382" s="10">
        <f t="shared" si="27"/>
        <v>478</v>
      </c>
    </row>
    <row r="383" spans="2:17" ht="20.25" customHeight="1">
      <c r="B383" s="10" t="str">
        <f t="shared" si="24"/>
        <v xml:space="preserve"> لباس كار (بلوز) 478</v>
      </c>
      <c r="C383" s="10" t="str">
        <f t="shared" si="25"/>
        <v xml:space="preserve"> لباس كار (بلوز) 1402/01/20478</v>
      </c>
      <c r="D383" s="10" t="str">
        <f>IFERROR(IF(تحویلی!$E$1="","",IF(NOSA!O383=تحویلی!$E$1,تحویلی!$E$1&amp;COUNTIF(NOSA!$O$1:O383,تحویلی!$E$1),"")),"")</f>
        <v/>
      </c>
      <c r="E383" s="10" t="str">
        <f t="shared" si="26"/>
        <v>15839478</v>
      </c>
      <c r="F383" s="10" t="str">
        <f>IFERROR(VLOOKUP(I383,DATABASE!$N:$O,2,FALSE),"")</f>
        <v xml:space="preserve"> لباس كار (بلوز) </v>
      </c>
      <c r="G383" s="3" t="s">
        <v>1530</v>
      </c>
      <c r="H383" s="4">
        <v>15839</v>
      </c>
      <c r="I383" s="3" t="s">
        <v>1537</v>
      </c>
      <c r="J383" s="3" t="s">
        <v>1538</v>
      </c>
      <c r="K383" s="5">
        <v>1</v>
      </c>
      <c r="L383" s="3" t="s">
        <v>8</v>
      </c>
      <c r="M383" s="3" t="s">
        <v>25</v>
      </c>
      <c r="N383" s="3" t="s">
        <v>142</v>
      </c>
      <c r="O383" s="1">
        <v>478</v>
      </c>
      <c r="P383" s="4">
        <v>0</v>
      </c>
      <c r="Q383" s="10">
        <f t="shared" si="27"/>
        <v>478</v>
      </c>
    </row>
    <row r="384" spans="2:17" ht="20.25" customHeight="1">
      <c r="B384" s="10" t="str">
        <f t="shared" si="24"/>
        <v>كفش ايمني478</v>
      </c>
      <c r="C384" s="10" t="str">
        <f t="shared" si="25"/>
        <v>كفش ايمني1402/01/20478</v>
      </c>
      <c r="D384" s="10" t="str">
        <f>IFERROR(IF(تحویلی!$E$1="","",IF(NOSA!O384=تحویلی!$E$1,تحویلی!$E$1&amp;COUNTIF(NOSA!$O$1:O384,تحویلی!$E$1),"")),"")</f>
        <v/>
      </c>
      <c r="E384" s="10" t="str">
        <f t="shared" si="26"/>
        <v>15839478</v>
      </c>
      <c r="F384" s="10" t="str">
        <f>IFERROR(VLOOKUP(I384,DATABASE!$N:$O,2,FALSE),"")</f>
        <v>كفش ايمني</v>
      </c>
      <c r="G384" s="3" t="s">
        <v>1530</v>
      </c>
      <c r="H384" s="4">
        <v>15839</v>
      </c>
      <c r="I384" s="3" t="s">
        <v>1539</v>
      </c>
      <c r="J384" s="3" t="s">
        <v>1540</v>
      </c>
      <c r="K384" s="5">
        <v>1</v>
      </c>
      <c r="L384" s="3" t="s">
        <v>3</v>
      </c>
      <c r="M384" s="3" t="s">
        <v>25</v>
      </c>
      <c r="N384" s="3" t="s">
        <v>142</v>
      </c>
      <c r="O384" s="1">
        <v>478</v>
      </c>
      <c r="P384" s="4">
        <v>0</v>
      </c>
      <c r="Q384" s="10">
        <f t="shared" si="27"/>
        <v>478</v>
      </c>
    </row>
    <row r="385" spans="2:17" ht="20.25" customHeight="1">
      <c r="B385" s="10" t="str">
        <f t="shared" si="24"/>
        <v>چكمه ايمني نسوز798</v>
      </c>
      <c r="C385" s="10" t="str">
        <f t="shared" si="25"/>
        <v>چكمه ايمني نسوز1402/01/20798</v>
      </c>
      <c r="D385" s="10" t="str">
        <f>IFERROR(IF(تحویلی!$E$1="","",IF(NOSA!O385=تحویلی!$E$1,تحویلی!$E$1&amp;COUNTIF(NOSA!$O$1:O385,تحویلی!$E$1),"")),"")</f>
        <v/>
      </c>
      <c r="E385" s="10" t="str">
        <f t="shared" si="26"/>
        <v>15841798</v>
      </c>
      <c r="F385" s="10" t="str">
        <f>IFERROR(VLOOKUP(I385,DATABASE!$N:$O,2,FALSE),"")</f>
        <v>چكمه ايمني نسوز</v>
      </c>
      <c r="G385" s="3" t="s">
        <v>1530</v>
      </c>
      <c r="H385" s="4">
        <v>15841</v>
      </c>
      <c r="I385" s="3" t="s">
        <v>1541</v>
      </c>
      <c r="J385" s="3" t="s">
        <v>159</v>
      </c>
      <c r="K385" s="5">
        <v>1</v>
      </c>
      <c r="L385" s="3" t="s">
        <v>3</v>
      </c>
      <c r="M385" s="3" t="s">
        <v>47</v>
      </c>
      <c r="N385" s="3" t="s">
        <v>1347</v>
      </c>
      <c r="O385" s="1">
        <v>798</v>
      </c>
      <c r="P385" s="4">
        <v>0</v>
      </c>
      <c r="Q385" s="10">
        <f t="shared" si="27"/>
        <v>798</v>
      </c>
    </row>
    <row r="386" spans="2:17" ht="20.25" customHeight="1">
      <c r="B386" s="10" t="str">
        <f t="shared" si="24"/>
        <v>لباس كار ديرسوز(بلوز و شلوار) 731</v>
      </c>
      <c r="C386" s="10" t="str">
        <f t="shared" si="25"/>
        <v>لباس كار ديرسوز(بلوز و شلوار) 1402/01/20731</v>
      </c>
      <c r="D386" s="10" t="str">
        <f>IFERROR(IF(تحویلی!$E$1="","",IF(NOSA!O386=تحویلی!$E$1,تحویلی!$E$1&amp;COUNTIF(NOSA!$O$1:O386,تحویلی!$E$1),"")),"")</f>
        <v/>
      </c>
      <c r="E386" s="10" t="str">
        <f t="shared" si="26"/>
        <v>15848731</v>
      </c>
      <c r="F386" s="10" t="str">
        <f>IFERROR(VLOOKUP(I386,DATABASE!$N:$O,2,FALSE),"")</f>
        <v xml:space="preserve">لباس كار ديرسوز(بلوز و شلوار) </v>
      </c>
      <c r="G386" s="3" t="s">
        <v>1530</v>
      </c>
      <c r="H386" s="4">
        <v>15848</v>
      </c>
      <c r="I386" s="3" t="s">
        <v>1491</v>
      </c>
      <c r="J386" s="3" t="s">
        <v>1492</v>
      </c>
      <c r="K386" s="5">
        <v>1</v>
      </c>
      <c r="L386" s="3" t="s">
        <v>28</v>
      </c>
      <c r="M386" s="3" t="s">
        <v>47</v>
      </c>
      <c r="N386" s="3" t="s">
        <v>635</v>
      </c>
      <c r="O386" s="1">
        <v>731</v>
      </c>
      <c r="P386" s="4">
        <v>0</v>
      </c>
      <c r="Q386" s="10">
        <f t="shared" si="27"/>
        <v>731</v>
      </c>
    </row>
    <row r="387" spans="2:17" ht="20.25" customHeight="1">
      <c r="B387" s="10" t="str">
        <f t="shared" ref="B387:B450" si="28">F387&amp;Q387</f>
        <v>لباس كار ديرسوز(بلوز و شلوار) 349</v>
      </c>
      <c r="C387" s="10" t="str">
        <f t="shared" ref="C387:C450" si="29">F387&amp;G387&amp;O387</f>
        <v>لباس كار ديرسوز(بلوز و شلوار) 1402/01/20349</v>
      </c>
      <c r="D387" s="10" t="str">
        <f>IFERROR(IF(تحویلی!$E$1="","",IF(NOSA!O387=تحویلی!$E$1,تحویلی!$E$1&amp;COUNTIF(NOSA!$O$1:O387,تحویلی!$E$1),"")),"")</f>
        <v/>
      </c>
      <c r="E387" s="10" t="str">
        <f t="shared" ref="E387:E450" si="30">H387&amp;O387</f>
        <v>15849349</v>
      </c>
      <c r="F387" s="10" t="str">
        <f>IFERROR(VLOOKUP(I387,DATABASE!$N:$O,2,FALSE),"")</f>
        <v xml:space="preserve">لباس كار ديرسوز(بلوز و شلوار) </v>
      </c>
      <c r="G387" s="3" t="s">
        <v>1530</v>
      </c>
      <c r="H387" s="4">
        <v>15849</v>
      </c>
      <c r="I387" s="3" t="s">
        <v>1457</v>
      </c>
      <c r="J387" s="3" t="s">
        <v>1458</v>
      </c>
      <c r="K387" s="5">
        <v>1</v>
      </c>
      <c r="L387" s="3" t="s">
        <v>28</v>
      </c>
      <c r="M387" s="3" t="s">
        <v>47</v>
      </c>
      <c r="N387" s="3" t="s">
        <v>245</v>
      </c>
      <c r="O387" s="1">
        <v>349</v>
      </c>
      <c r="P387" s="4">
        <v>1</v>
      </c>
      <c r="Q387" s="10">
        <f t="shared" si="27"/>
        <v>349</v>
      </c>
    </row>
    <row r="388" spans="2:17" ht="20.25" customHeight="1">
      <c r="B388" s="10" t="str">
        <f t="shared" si="28"/>
        <v>لباس كار ديرسوز(شلوار) 608</v>
      </c>
      <c r="C388" s="10" t="str">
        <f t="shared" si="29"/>
        <v>لباس كار ديرسوز(شلوار) 1402/01/20608</v>
      </c>
      <c r="D388" s="10" t="str">
        <f>IFERROR(IF(تحویلی!$E$1="","",IF(NOSA!O388=تحویلی!$E$1,تحویلی!$E$1&amp;COUNTIF(NOSA!$O$1:O388,تحویلی!$E$1),"")),"")</f>
        <v/>
      </c>
      <c r="E388" s="10" t="str">
        <f t="shared" si="30"/>
        <v>15854608</v>
      </c>
      <c r="F388" s="10" t="str">
        <f>IFERROR(VLOOKUP(I388,DATABASE!$N:$O,2,FALSE),"")</f>
        <v xml:space="preserve">لباس كار ديرسوز(شلوار) </v>
      </c>
      <c r="G388" s="3" t="s">
        <v>1530</v>
      </c>
      <c r="H388" s="4">
        <v>15854</v>
      </c>
      <c r="I388" s="3" t="s">
        <v>1484</v>
      </c>
      <c r="J388" s="3" t="s">
        <v>1485</v>
      </c>
      <c r="K388" s="5">
        <v>1</v>
      </c>
      <c r="L388" s="3" t="s">
        <v>8</v>
      </c>
      <c r="M388" s="3" t="s">
        <v>102</v>
      </c>
      <c r="N388" s="3" t="s">
        <v>64</v>
      </c>
      <c r="O388" s="1">
        <v>608</v>
      </c>
      <c r="P388" s="4">
        <v>1</v>
      </c>
      <c r="Q388" s="10">
        <f t="shared" si="27"/>
        <v>608</v>
      </c>
    </row>
    <row r="389" spans="2:17" ht="20.25" customHeight="1">
      <c r="B389" s="10" t="str">
        <f t="shared" si="28"/>
        <v>ماسك N95) FFP2 )608</v>
      </c>
      <c r="C389" s="10" t="str">
        <f t="shared" si="29"/>
        <v>ماسك N95) FFP2 )1402/01/20608</v>
      </c>
      <c r="D389" s="10" t="str">
        <f>IFERROR(IF(تحویلی!$E$1="","",IF(NOSA!O389=تحویلی!$E$1,تحویلی!$E$1&amp;COUNTIF(NOSA!$O$1:O389,تحویلی!$E$1),"")),"")</f>
        <v/>
      </c>
      <c r="E389" s="10" t="str">
        <f t="shared" si="30"/>
        <v>15854608</v>
      </c>
      <c r="F389" s="10" t="str">
        <f>IFERROR(VLOOKUP(I389,DATABASE!$N:$O,2,FALSE),"")</f>
        <v>ماسك N95) FFP2 )</v>
      </c>
      <c r="G389" s="3" t="s">
        <v>1530</v>
      </c>
      <c r="H389" s="4">
        <v>15854</v>
      </c>
      <c r="I389" s="3" t="s">
        <v>1469</v>
      </c>
      <c r="J389" s="3" t="s">
        <v>256</v>
      </c>
      <c r="K389" s="5">
        <v>450</v>
      </c>
      <c r="L389" s="3" t="s">
        <v>8</v>
      </c>
      <c r="M389" s="3" t="s">
        <v>102</v>
      </c>
      <c r="N389" s="3" t="s">
        <v>64</v>
      </c>
      <c r="O389" s="1">
        <v>608</v>
      </c>
      <c r="P389" s="4">
        <v>0</v>
      </c>
      <c r="Q389" s="10">
        <f t="shared" si="27"/>
        <v>608</v>
      </c>
    </row>
    <row r="390" spans="2:17" ht="20.25" customHeight="1">
      <c r="B390" s="10" t="str">
        <f t="shared" si="28"/>
        <v>دستكش كف مواد سبك383</v>
      </c>
      <c r="C390" s="10" t="str">
        <f t="shared" si="29"/>
        <v>دستكش كف مواد سبك1402/01/20383</v>
      </c>
      <c r="D390" s="10" t="str">
        <f>IFERROR(IF(تحویلی!$E$1="","",IF(NOSA!O390=تحویلی!$E$1,تحویلی!$E$1&amp;COUNTIF(NOSA!$O$1:O390,تحویلی!$E$1),"")),"")</f>
        <v/>
      </c>
      <c r="E390" s="10" t="str">
        <f t="shared" si="30"/>
        <v>15855383</v>
      </c>
      <c r="F390" s="10" t="str">
        <f>IFERROR(VLOOKUP(I390,DATABASE!$N:$O,2,FALSE),"")</f>
        <v>دستكش كف مواد سبك</v>
      </c>
      <c r="G390" s="3" t="s">
        <v>1530</v>
      </c>
      <c r="H390" s="4">
        <v>15855</v>
      </c>
      <c r="I390" s="3" t="s">
        <v>1456</v>
      </c>
      <c r="J390" s="3" t="s">
        <v>2</v>
      </c>
      <c r="K390" s="5">
        <v>1</v>
      </c>
      <c r="L390" s="3" t="s">
        <v>3</v>
      </c>
      <c r="M390" s="3" t="s">
        <v>47</v>
      </c>
      <c r="N390" s="3" t="s">
        <v>344</v>
      </c>
      <c r="O390" s="1">
        <v>383</v>
      </c>
      <c r="P390" s="4">
        <v>1</v>
      </c>
      <c r="Q390" s="10">
        <f t="shared" si="27"/>
        <v>383</v>
      </c>
    </row>
    <row r="391" spans="2:17" ht="20.25" customHeight="1">
      <c r="B391" s="10" t="str">
        <f t="shared" si="28"/>
        <v>دستكش ضد برش سبك494</v>
      </c>
      <c r="C391" s="10" t="str">
        <f t="shared" si="29"/>
        <v>دستكش ضد برش سبك1402/01/20494</v>
      </c>
      <c r="D391" s="10" t="str">
        <f>IFERROR(IF(تحویلی!$E$1="","",IF(NOSA!O391=تحویلی!$E$1,تحویلی!$E$1&amp;COUNTIF(NOSA!$O$1:O391,تحویلی!$E$1),"")),"")</f>
        <v/>
      </c>
      <c r="E391" s="10" t="str">
        <f t="shared" si="30"/>
        <v>15856494</v>
      </c>
      <c r="F391" s="10" t="str">
        <f>IFERROR(VLOOKUP(I391,DATABASE!$N:$O,2,FALSE),"")</f>
        <v>دستكش ضد برش سبك</v>
      </c>
      <c r="G391" s="3" t="s">
        <v>1530</v>
      </c>
      <c r="H391" s="4">
        <v>15856</v>
      </c>
      <c r="I391" s="3" t="s">
        <v>1442</v>
      </c>
      <c r="J391" s="3" t="s">
        <v>22</v>
      </c>
      <c r="K391" s="5">
        <v>1</v>
      </c>
      <c r="L391" s="3" t="s">
        <v>3</v>
      </c>
      <c r="M391" s="3" t="s">
        <v>19</v>
      </c>
      <c r="N391" s="3" t="s">
        <v>227</v>
      </c>
      <c r="O391" s="1">
        <v>494</v>
      </c>
      <c r="P391" s="4">
        <v>0</v>
      </c>
      <c r="Q391" s="10">
        <f t="shared" si="27"/>
        <v>494</v>
      </c>
    </row>
    <row r="392" spans="2:17" ht="20.25" customHeight="1">
      <c r="B392" s="10" t="str">
        <f t="shared" si="28"/>
        <v>دستكش ساق بلند نسوز746</v>
      </c>
      <c r="C392" s="10" t="str">
        <f t="shared" si="29"/>
        <v>دستكش ساق بلند نسوز1402/01/21746</v>
      </c>
      <c r="D392" s="10" t="str">
        <f>IFERROR(IF(تحویلی!$E$1="","",IF(NOSA!O392=تحویلی!$E$1,تحویلی!$E$1&amp;COUNTIF(NOSA!$O$1:O392,تحویلی!$E$1),"")),"")</f>
        <v/>
      </c>
      <c r="E392" s="10" t="str">
        <f t="shared" si="30"/>
        <v>15864746</v>
      </c>
      <c r="F392" s="10" t="str">
        <f>IFERROR(VLOOKUP(I392,DATABASE!$N:$O,2,FALSE),"")</f>
        <v>دستكش ساق بلند نسوز</v>
      </c>
      <c r="G392" s="3" t="s">
        <v>1542</v>
      </c>
      <c r="H392" s="4">
        <v>15864</v>
      </c>
      <c r="I392" s="3" t="s">
        <v>1461</v>
      </c>
      <c r="J392" s="3" t="s">
        <v>34</v>
      </c>
      <c r="K392" s="5">
        <v>1</v>
      </c>
      <c r="L392" s="3" t="s">
        <v>3</v>
      </c>
      <c r="M392" s="3" t="s">
        <v>87</v>
      </c>
      <c r="N392" s="3" t="s">
        <v>891</v>
      </c>
      <c r="O392" s="1">
        <v>746</v>
      </c>
      <c r="P392" s="4"/>
      <c r="Q392" s="10">
        <f t="shared" si="27"/>
        <v>746</v>
      </c>
    </row>
    <row r="393" spans="2:17" ht="20.25" customHeight="1">
      <c r="B393" s="10" t="str">
        <f t="shared" si="28"/>
        <v>دستكش استاد كار639</v>
      </c>
      <c r="C393" s="10" t="str">
        <f t="shared" si="29"/>
        <v>دستكش استاد كار1402/01/21639</v>
      </c>
      <c r="D393" s="10" t="str">
        <f>IFERROR(IF(تحویلی!$E$1="","",IF(NOSA!O393=تحویلی!$E$1,تحویلی!$E$1&amp;COUNTIF(NOSA!$O$1:O393,تحویلی!$E$1),"")),"")</f>
        <v/>
      </c>
      <c r="E393" s="10" t="str">
        <f t="shared" si="30"/>
        <v>15881639</v>
      </c>
      <c r="F393" s="10" t="str">
        <f>IFERROR(VLOOKUP(I393,DATABASE!$N:$O,2,FALSE),"")</f>
        <v>دستكش استاد كار</v>
      </c>
      <c r="G393" s="3" t="s">
        <v>1542</v>
      </c>
      <c r="H393" s="4">
        <v>15881</v>
      </c>
      <c r="I393" s="3" t="s">
        <v>1543</v>
      </c>
      <c r="J393" s="3" t="s">
        <v>255</v>
      </c>
      <c r="K393" s="5">
        <v>2</v>
      </c>
      <c r="L393" s="3" t="s">
        <v>3</v>
      </c>
      <c r="M393" s="3" t="s">
        <v>1089</v>
      </c>
      <c r="N393" s="3" t="s">
        <v>351</v>
      </c>
      <c r="O393" s="1">
        <v>639</v>
      </c>
      <c r="P393" s="4"/>
      <c r="Q393" s="10">
        <f t="shared" si="27"/>
        <v>639</v>
      </c>
    </row>
    <row r="394" spans="2:17" ht="20.25" customHeight="1">
      <c r="B394" s="10" t="str">
        <f t="shared" si="28"/>
        <v>كلاه ايمني149</v>
      </c>
      <c r="C394" s="10" t="str">
        <f t="shared" si="29"/>
        <v>كلاه ايمني1402/01/21149</v>
      </c>
      <c r="D394" s="10" t="str">
        <f>IFERROR(IF(تحویلی!$E$1="","",IF(NOSA!O394=تحویلی!$E$1,تحویلی!$E$1&amp;COUNTIF(NOSA!$O$1:O394,تحویلی!$E$1),"")),"")</f>
        <v/>
      </c>
      <c r="E394" s="10" t="str">
        <f t="shared" si="30"/>
        <v>15888149</v>
      </c>
      <c r="F394" s="10" t="str">
        <f>IFERROR(VLOOKUP(I394,DATABASE!$N:$O,2,FALSE),"")</f>
        <v>كلاه ايمني</v>
      </c>
      <c r="G394" s="3" t="s">
        <v>1542</v>
      </c>
      <c r="H394" s="4">
        <v>15888</v>
      </c>
      <c r="I394" s="3" t="s">
        <v>1505</v>
      </c>
      <c r="J394" s="3" t="s">
        <v>1628</v>
      </c>
      <c r="K394" s="5">
        <v>1</v>
      </c>
      <c r="L394" s="3" t="s">
        <v>8</v>
      </c>
      <c r="M394" s="3" t="s">
        <v>4</v>
      </c>
      <c r="N394" s="3" t="s">
        <v>897</v>
      </c>
      <c r="O394" s="1">
        <v>149</v>
      </c>
      <c r="P394" s="4">
        <v>1</v>
      </c>
      <c r="Q394" s="10">
        <f t="shared" si="27"/>
        <v>149</v>
      </c>
    </row>
    <row r="395" spans="2:17" ht="20.25" customHeight="1">
      <c r="B395" s="10" t="str">
        <f t="shared" si="28"/>
        <v>دستكش ساق بلند نسوز800</v>
      </c>
      <c r="C395" s="10" t="str">
        <f t="shared" si="29"/>
        <v>دستكش ساق بلند نسوز1402/01/21800</v>
      </c>
      <c r="D395" s="10" t="str">
        <f>IFERROR(IF(تحویلی!$E$1="","",IF(NOSA!O395=تحویلی!$E$1,تحویلی!$E$1&amp;COUNTIF(NOSA!$O$1:O395,تحویلی!$E$1),"")),"")</f>
        <v/>
      </c>
      <c r="E395" s="10" t="str">
        <f t="shared" si="30"/>
        <v>15888800</v>
      </c>
      <c r="F395" s="10" t="str">
        <f>IFERROR(VLOOKUP(I395,DATABASE!$N:$O,2,FALSE),"")</f>
        <v>دستكش ساق بلند نسوز</v>
      </c>
      <c r="G395" s="3" t="s">
        <v>1542</v>
      </c>
      <c r="H395" s="4">
        <v>15888</v>
      </c>
      <c r="I395" s="3" t="s">
        <v>1461</v>
      </c>
      <c r="J395" s="3" t="s">
        <v>34</v>
      </c>
      <c r="K395" s="5">
        <v>1</v>
      </c>
      <c r="L395" s="3" t="s">
        <v>3</v>
      </c>
      <c r="M395" s="3" t="s">
        <v>4</v>
      </c>
      <c r="N395" s="3" t="s">
        <v>1402</v>
      </c>
      <c r="O395" s="1">
        <v>800</v>
      </c>
      <c r="P395" s="4"/>
      <c r="Q395" s="10">
        <f t="shared" si="27"/>
        <v>800</v>
      </c>
    </row>
    <row r="396" spans="2:17" ht="20.25" customHeight="1">
      <c r="B396" s="10" t="str">
        <f t="shared" si="28"/>
        <v>دستكش كف مواد سبك155</v>
      </c>
      <c r="C396" s="10" t="str">
        <f t="shared" si="29"/>
        <v>دستكش كف مواد سبك1402/01/21155</v>
      </c>
      <c r="D396" s="10" t="str">
        <f>IFERROR(IF(تحویلی!$E$1="","",IF(NOSA!O396=تحویلی!$E$1,تحویلی!$E$1&amp;COUNTIF(NOSA!$O$1:O396,تحویلی!$E$1),"")),"")</f>
        <v/>
      </c>
      <c r="E396" s="10" t="str">
        <f t="shared" si="30"/>
        <v>15888155</v>
      </c>
      <c r="F396" s="10" t="str">
        <f>IFERROR(VLOOKUP(I396,DATABASE!$N:$O,2,FALSE),"")</f>
        <v>دستكش كف مواد سبك</v>
      </c>
      <c r="G396" s="3" t="s">
        <v>1542</v>
      </c>
      <c r="H396" s="4">
        <v>15888</v>
      </c>
      <c r="I396" s="3" t="s">
        <v>1456</v>
      </c>
      <c r="J396" s="3" t="s">
        <v>2</v>
      </c>
      <c r="K396" s="5">
        <v>1</v>
      </c>
      <c r="L396" s="3" t="s">
        <v>3</v>
      </c>
      <c r="M396" s="3" t="s">
        <v>4</v>
      </c>
      <c r="N396" s="3" t="s">
        <v>77</v>
      </c>
      <c r="O396" s="1">
        <v>155</v>
      </c>
      <c r="P396" s="4"/>
      <c r="Q396" s="10">
        <f t="shared" si="27"/>
        <v>155</v>
      </c>
    </row>
    <row r="397" spans="2:17" ht="20.25" customHeight="1">
      <c r="B397" s="10" t="str">
        <f t="shared" si="28"/>
        <v>دستكش ساق بلند نسوز746</v>
      </c>
      <c r="C397" s="10" t="str">
        <f t="shared" si="29"/>
        <v>دستكش ساق بلند نسوز1402/01/21746</v>
      </c>
      <c r="D397" s="10" t="str">
        <f>IFERROR(IF(تحویلی!$E$1="","",IF(NOSA!O397=تحویلی!$E$1,تحویلی!$E$1&amp;COUNTIF(NOSA!$O$1:O397,تحویلی!$E$1),"")),"")</f>
        <v/>
      </c>
      <c r="E397" s="10" t="str">
        <f t="shared" si="30"/>
        <v>15864746</v>
      </c>
      <c r="F397" s="10" t="str">
        <f>IFERROR(VLOOKUP(I397,DATABASE!$N:$O,2,FALSE),"")</f>
        <v>دستكش ساق بلند نسوز</v>
      </c>
      <c r="G397" s="3" t="s">
        <v>1542</v>
      </c>
      <c r="H397" s="4">
        <v>15864</v>
      </c>
      <c r="I397" s="3" t="s">
        <v>1461</v>
      </c>
      <c r="J397" s="3" t="s">
        <v>34</v>
      </c>
      <c r="K397" s="5">
        <v>1</v>
      </c>
      <c r="L397" s="3" t="s">
        <v>3</v>
      </c>
      <c r="M397" s="3" t="s">
        <v>87</v>
      </c>
      <c r="N397" s="3" t="s">
        <v>891</v>
      </c>
      <c r="O397" s="1">
        <v>746</v>
      </c>
      <c r="P397" s="4">
        <v>0</v>
      </c>
      <c r="Q397" s="10">
        <f t="shared" si="27"/>
        <v>746</v>
      </c>
    </row>
    <row r="398" spans="2:17" ht="20.25" customHeight="1">
      <c r="B398" s="10" t="str">
        <f t="shared" si="28"/>
        <v>دستكش استاد كار639</v>
      </c>
      <c r="C398" s="10" t="str">
        <f t="shared" si="29"/>
        <v>دستكش استاد كار1402/01/21639</v>
      </c>
      <c r="D398" s="10" t="str">
        <f>IFERROR(IF(تحویلی!$E$1="","",IF(NOSA!O398=تحویلی!$E$1,تحویلی!$E$1&amp;COUNTIF(NOSA!$O$1:O398,تحویلی!$E$1),"")),"")</f>
        <v/>
      </c>
      <c r="E398" s="10" t="str">
        <f t="shared" si="30"/>
        <v>15881639</v>
      </c>
      <c r="F398" s="10" t="str">
        <f>IFERROR(VLOOKUP(I398,DATABASE!$N:$O,2,FALSE),"")</f>
        <v>دستكش استاد كار</v>
      </c>
      <c r="G398" s="3" t="s">
        <v>1542</v>
      </c>
      <c r="H398" s="4">
        <v>15881</v>
      </c>
      <c r="I398" s="3" t="s">
        <v>1543</v>
      </c>
      <c r="J398" s="3" t="s">
        <v>255</v>
      </c>
      <c r="K398" s="5">
        <v>2</v>
      </c>
      <c r="L398" s="3" t="s">
        <v>3</v>
      </c>
      <c r="M398" s="3" t="s">
        <v>1089</v>
      </c>
      <c r="N398" s="3" t="s">
        <v>351</v>
      </c>
      <c r="O398" s="1">
        <v>639</v>
      </c>
      <c r="P398" s="4">
        <v>0</v>
      </c>
      <c r="Q398" s="10">
        <f t="shared" si="27"/>
        <v>639</v>
      </c>
    </row>
    <row r="399" spans="2:17" ht="20.25" customHeight="1">
      <c r="B399" s="10" t="str">
        <f t="shared" si="28"/>
        <v>كلاه ايمني149</v>
      </c>
      <c r="C399" s="10" t="str">
        <f t="shared" si="29"/>
        <v>كلاه ايمني1402/01/21149</v>
      </c>
      <c r="D399" s="10" t="str">
        <f>IFERROR(IF(تحویلی!$E$1="","",IF(NOSA!O399=تحویلی!$E$1,تحویلی!$E$1&amp;COUNTIF(NOSA!$O$1:O399,تحویلی!$E$1),"")),"")</f>
        <v/>
      </c>
      <c r="E399" s="10" t="str">
        <f t="shared" si="30"/>
        <v>15888149</v>
      </c>
      <c r="F399" s="10" t="str">
        <f>IFERROR(VLOOKUP(I399,DATABASE!$N:$O,2,FALSE),"")</f>
        <v>كلاه ايمني</v>
      </c>
      <c r="G399" s="3" t="s">
        <v>1542</v>
      </c>
      <c r="H399" s="4">
        <v>15888</v>
      </c>
      <c r="I399" s="3" t="s">
        <v>1505</v>
      </c>
      <c r="J399" s="3" t="s">
        <v>153</v>
      </c>
      <c r="K399" s="5">
        <v>1</v>
      </c>
      <c r="L399" s="3" t="s">
        <v>8</v>
      </c>
      <c r="M399" s="3" t="s">
        <v>4</v>
      </c>
      <c r="N399" s="3" t="s">
        <v>897</v>
      </c>
      <c r="O399" s="1">
        <v>149</v>
      </c>
      <c r="P399" s="4">
        <v>1</v>
      </c>
      <c r="Q399" s="10">
        <f t="shared" si="27"/>
        <v>149</v>
      </c>
    </row>
    <row r="400" spans="2:17" ht="20.25" customHeight="1">
      <c r="B400" s="10" t="str">
        <f t="shared" si="28"/>
        <v>دستكش ساق بلند نسوز800</v>
      </c>
      <c r="C400" s="10" t="str">
        <f t="shared" si="29"/>
        <v>دستكش ساق بلند نسوز1402/01/21800</v>
      </c>
      <c r="D400" s="10" t="str">
        <f>IFERROR(IF(تحویلی!$E$1="","",IF(NOSA!O400=تحویلی!$E$1,تحویلی!$E$1&amp;COUNTIF(NOSA!$O$1:O400,تحویلی!$E$1),"")),"")</f>
        <v/>
      </c>
      <c r="E400" s="10" t="str">
        <f t="shared" si="30"/>
        <v>15888800</v>
      </c>
      <c r="F400" s="10" t="str">
        <f>IFERROR(VLOOKUP(I400,DATABASE!$N:$O,2,FALSE),"")</f>
        <v>دستكش ساق بلند نسوز</v>
      </c>
      <c r="G400" s="3" t="s">
        <v>1542</v>
      </c>
      <c r="H400" s="4">
        <v>15888</v>
      </c>
      <c r="I400" s="3" t="s">
        <v>1461</v>
      </c>
      <c r="J400" s="3" t="s">
        <v>34</v>
      </c>
      <c r="K400" s="5">
        <v>1</v>
      </c>
      <c r="L400" s="3" t="s">
        <v>3</v>
      </c>
      <c r="M400" s="3" t="s">
        <v>4</v>
      </c>
      <c r="N400" s="3" t="s">
        <v>1402</v>
      </c>
      <c r="O400" s="1">
        <v>800</v>
      </c>
      <c r="P400" s="4">
        <v>0</v>
      </c>
      <c r="Q400" s="10">
        <f t="shared" si="27"/>
        <v>800</v>
      </c>
    </row>
    <row r="401" spans="2:17" ht="20.25" customHeight="1">
      <c r="B401" s="10" t="str">
        <f t="shared" si="28"/>
        <v>دستكش كف مواد سبك155</v>
      </c>
      <c r="C401" s="10" t="str">
        <f t="shared" si="29"/>
        <v>دستكش كف مواد سبك1402/01/21155</v>
      </c>
      <c r="D401" s="10" t="str">
        <f>IFERROR(IF(تحویلی!$E$1="","",IF(NOSA!O401=تحویلی!$E$1,تحویلی!$E$1&amp;COUNTIF(NOSA!$O$1:O401,تحویلی!$E$1),"")),"")</f>
        <v/>
      </c>
      <c r="E401" s="10" t="str">
        <f t="shared" si="30"/>
        <v>15888155</v>
      </c>
      <c r="F401" s="10" t="str">
        <f>IFERROR(VLOOKUP(I401,DATABASE!$N:$O,2,FALSE),"")</f>
        <v>دستكش كف مواد سبك</v>
      </c>
      <c r="G401" s="3" t="s">
        <v>1542</v>
      </c>
      <c r="H401" s="4">
        <v>15888</v>
      </c>
      <c r="I401" s="3" t="s">
        <v>1456</v>
      </c>
      <c r="J401" s="3" t="s">
        <v>2</v>
      </c>
      <c r="K401" s="5">
        <v>1</v>
      </c>
      <c r="L401" s="3" t="s">
        <v>3</v>
      </c>
      <c r="M401" s="3" t="s">
        <v>4</v>
      </c>
      <c r="N401" s="3" t="s">
        <v>77</v>
      </c>
      <c r="O401" s="1">
        <v>155</v>
      </c>
      <c r="P401" s="4">
        <v>0</v>
      </c>
      <c r="Q401" s="10">
        <f t="shared" si="27"/>
        <v>155</v>
      </c>
    </row>
    <row r="402" spans="2:17" ht="20.25" customHeight="1">
      <c r="B402" s="10" t="str">
        <f t="shared" si="28"/>
        <v>دستكش ضد برش سبك69</v>
      </c>
      <c r="C402" s="10" t="str">
        <f t="shared" si="29"/>
        <v>دستكش ضد برش سبك1402/01/2269</v>
      </c>
      <c r="D402" s="10" t="str">
        <f>IFERROR(IF(تحویلی!$E$1="","",IF(NOSA!O402=تحویلی!$E$1,تحویلی!$E$1&amp;COUNTIF(NOSA!$O$1:O402,تحویلی!$E$1),"")),"")</f>
        <v/>
      </c>
      <c r="E402" s="10" t="str">
        <f t="shared" si="30"/>
        <v>1589269</v>
      </c>
      <c r="F402" s="10" t="str">
        <f>IFERROR(VLOOKUP(I402,DATABASE!$N:$O,2,FALSE),"")</f>
        <v>دستكش ضد برش سبك</v>
      </c>
      <c r="G402" s="3" t="s">
        <v>1544</v>
      </c>
      <c r="H402" s="4">
        <v>15892</v>
      </c>
      <c r="I402" s="3" t="s">
        <v>1442</v>
      </c>
      <c r="J402" s="3" t="s">
        <v>22</v>
      </c>
      <c r="K402" s="5">
        <v>1</v>
      </c>
      <c r="L402" s="3" t="s">
        <v>3</v>
      </c>
      <c r="M402" s="3" t="s">
        <v>19</v>
      </c>
      <c r="N402" s="3" t="s">
        <v>265</v>
      </c>
      <c r="O402" s="1">
        <v>69</v>
      </c>
      <c r="P402" s="4">
        <v>1</v>
      </c>
      <c r="Q402" s="10">
        <f t="shared" si="27"/>
        <v>69</v>
      </c>
    </row>
    <row r="403" spans="2:17" ht="20.25" customHeight="1">
      <c r="B403" s="10" t="str">
        <f t="shared" si="28"/>
        <v>پوتين ايمني نسوز638</v>
      </c>
      <c r="C403" s="10" t="str">
        <f t="shared" si="29"/>
        <v>پوتين ايمني نسوز1402/01/22638</v>
      </c>
      <c r="D403" s="10" t="str">
        <f>IFERROR(IF(تحویلی!$E$1="","",IF(NOSA!O403=تحویلی!$E$1,تحویلی!$E$1&amp;COUNTIF(NOSA!$O$1:O403,تحویلی!$E$1),"")),"")</f>
        <v/>
      </c>
      <c r="E403" s="10" t="str">
        <f t="shared" si="30"/>
        <v>15899638</v>
      </c>
      <c r="F403" s="10" t="str">
        <f>IFERROR(VLOOKUP(I403,DATABASE!$N:$O,2,FALSE),"")</f>
        <v>پوتين ايمني نسوز</v>
      </c>
      <c r="G403" s="3" t="s">
        <v>1544</v>
      </c>
      <c r="H403" s="4">
        <v>15899</v>
      </c>
      <c r="I403" s="3" t="s">
        <v>1528</v>
      </c>
      <c r="J403" s="3" t="s">
        <v>1654</v>
      </c>
      <c r="K403" s="5">
        <v>1</v>
      </c>
      <c r="L403" s="3" t="s">
        <v>3</v>
      </c>
      <c r="M403" s="3" t="s">
        <v>43</v>
      </c>
      <c r="N403" s="3" t="s">
        <v>676</v>
      </c>
      <c r="O403" s="1">
        <v>638</v>
      </c>
      <c r="P403" s="4">
        <v>1</v>
      </c>
      <c r="Q403" s="10">
        <f t="shared" si="27"/>
        <v>638</v>
      </c>
    </row>
    <row r="404" spans="2:17" ht="20.25" customHeight="1">
      <c r="B404" s="10" t="str">
        <f t="shared" si="28"/>
        <v>دستكش ضد برش سبك360</v>
      </c>
      <c r="C404" s="10" t="str">
        <f t="shared" si="29"/>
        <v>دستكش ضد برش سبك1402/01/22360</v>
      </c>
      <c r="D404" s="10" t="str">
        <f>IFERROR(IF(تحویلی!$E$1="","",IF(NOSA!O404=تحویلی!$E$1,تحویلی!$E$1&amp;COUNTIF(NOSA!$O$1:O404,تحویلی!$E$1),"")),"")</f>
        <v/>
      </c>
      <c r="E404" s="10" t="str">
        <f t="shared" si="30"/>
        <v>15909360</v>
      </c>
      <c r="F404" s="10" t="str">
        <f>IFERROR(VLOOKUP(I404,DATABASE!$N:$O,2,FALSE),"")</f>
        <v>دستكش ضد برش سبك</v>
      </c>
      <c r="G404" s="3" t="s">
        <v>1544</v>
      </c>
      <c r="H404" s="4">
        <v>15909</v>
      </c>
      <c r="I404" s="3" t="s">
        <v>1442</v>
      </c>
      <c r="J404" s="3" t="s">
        <v>22</v>
      </c>
      <c r="K404" s="5">
        <v>1</v>
      </c>
      <c r="L404" s="3" t="s">
        <v>3</v>
      </c>
      <c r="M404" s="3" t="s">
        <v>202</v>
      </c>
      <c r="N404" s="3" t="s">
        <v>360</v>
      </c>
      <c r="O404" s="1">
        <v>360</v>
      </c>
      <c r="P404" s="4"/>
      <c r="Q404" s="10">
        <f t="shared" si="27"/>
        <v>360</v>
      </c>
    </row>
    <row r="405" spans="2:17" ht="20.25" customHeight="1">
      <c r="B405" s="10" t="str">
        <f t="shared" si="28"/>
        <v>كفش ايمني582</v>
      </c>
      <c r="C405" s="10" t="str">
        <f t="shared" si="29"/>
        <v>كفش ايمني1402/01/22582</v>
      </c>
      <c r="D405" s="10" t="str">
        <f>IFERROR(IF(تحویلی!$E$1="","",IF(NOSA!O405=تحویلی!$E$1,تحویلی!$E$1&amp;COUNTIF(NOSA!$O$1:O405,تحویلی!$E$1),"")),"")</f>
        <v/>
      </c>
      <c r="E405" s="10" t="str">
        <f t="shared" si="30"/>
        <v>15910582</v>
      </c>
      <c r="F405" s="10" t="str">
        <f>IFERROR(VLOOKUP(I405,DATABASE!$N:$O,2,FALSE),"")</f>
        <v>كفش ايمني</v>
      </c>
      <c r="G405" s="3" t="s">
        <v>1544</v>
      </c>
      <c r="H405" s="4">
        <v>15910</v>
      </c>
      <c r="I405" s="3" t="s">
        <v>1497</v>
      </c>
      <c r="J405" s="3" t="s">
        <v>2683</v>
      </c>
      <c r="K405" s="5">
        <v>1</v>
      </c>
      <c r="L405" s="3" t="s">
        <v>3</v>
      </c>
      <c r="M405" s="3" t="s">
        <v>47</v>
      </c>
      <c r="N405" s="3" t="s">
        <v>80</v>
      </c>
      <c r="O405" s="1">
        <v>582</v>
      </c>
      <c r="P405" s="4">
        <v>1</v>
      </c>
      <c r="Q405" s="10">
        <f t="shared" si="27"/>
        <v>582</v>
      </c>
    </row>
    <row r="406" spans="2:17" ht="20.25" customHeight="1">
      <c r="B406" s="10" t="str">
        <f t="shared" si="28"/>
        <v>لباس كار ديرسوز(بلوز و شلوار)540</v>
      </c>
      <c r="C406" s="10" t="str">
        <f t="shared" si="29"/>
        <v>لباس كار ديرسوز(بلوز و شلوار)1402/01/22540</v>
      </c>
      <c r="D406" s="10" t="str">
        <f>IFERROR(IF(تحویلی!$E$1="","",IF(NOSA!O406=تحویلی!$E$1,تحویلی!$E$1&amp;COUNTIF(NOSA!$O$1:O406,تحویلی!$E$1),"")),"")</f>
        <v/>
      </c>
      <c r="E406" s="10" t="str">
        <f t="shared" si="30"/>
        <v>15915540</v>
      </c>
      <c r="F406" s="10" t="str">
        <f>IFERROR(VLOOKUP(I406,DATABASE!$N:$O,2,FALSE),"")</f>
        <v>لباس كار ديرسوز(بلوز و شلوار)</v>
      </c>
      <c r="G406" s="3" t="s">
        <v>1544</v>
      </c>
      <c r="H406" s="4">
        <v>15915</v>
      </c>
      <c r="I406" s="3" t="s">
        <v>1634</v>
      </c>
      <c r="J406" s="3" t="s">
        <v>1635</v>
      </c>
      <c r="K406" s="5">
        <v>1</v>
      </c>
      <c r="L406" s="3" t="s">
        <v>28</v>
      </c>
      <c r="M406" s="3" t="s">
        <v>19</v>
      </c>
      <c r="N406" s="3" t="s">
        <v>565</v>
      </c>
      <c r="O406" s="1">
        <v>540</v>
      </c>
      <c r="P406" s="4">
        <v>1</v>
      </c>
      <c r="Q406" s="10">
        <f t="shared" si="27"/>
        <v>540</v>
      </c>
    </row>
    <row r="407" spans="2:17" ht="20.25" customHeight="1">
      <c r="B407" s="10" t="str">
        <f t="shared" si="28"/>
        <v>دستكش كف مواد سبك760</v>
      </c>
      <c r="C407" s="10" t="str">
        <f t="shared" si="29"/>
        <v>دستكش كف مواد سبك1402/01/22760</v>
      </c>
      <c r="D407" s="10" t="str">
        <f>IFERROR(IF(تحویلی!$E$1="","",IF(NOSA!O407=تحویلی!$E$1,تحویلی!$E$1&amp;COUNTIF(NOSA!$O$1:O407,تحویلی!$E$1),"")),"")</f>
        <v/>
      </c>
      <c r="E407" s="10" t="str">
        <f t="shared" si="30"/>
        <v>15915760</v>
      </c>
      <c r="F407" s="10" t="str">
        <f>IFERROR(VLOOKUP(I407,DATABASE!$N:$O,2,FALSE),"")</f>
        <v>دستكش كف مواد سبك</v>
      </c>
      <c r="G407" s="3" t="s">
        <v>1544</v>
      </c>
      <c r="H407" s="4">
        <v>15915</v>
      </c>
      <c r="I407" s="3" t="s">
        <v>1456</v>
      </c>
      <c r="J407" s="3" t="s">
        <v>2</v>
      </c>
      <c r="K407" s="5">
        <v>1</v>
      </c>
      <c r="L407" s="3" t="s">
        <v>3</v>
      </c>
      <c r="M407" s="3" t="s">
        <v>202</v>
      </c>
      <c r="N407" s="3" t="s">
        <v>1003</v>
      </c>
      <c r="O407" s="1">
        <v>760</v>
      </c>
      <c r="P407" s="4"/>
      <c r="Q407" s="10">
        <f t="shared" si="27"/>
        <v>760</v>
      </c>
    </row>
    <row r="408" spans="2:17" ht="20.25" customHeight="1">
      <c r="B408" s="10" t="str">
        <f t="shared" si="28"/>
        <v>پوتين ايمني نسوز313</v>
      </c>
      <c r="C408" s="10" t="str">
        <f t="shared" si="29"/>
        <v>پوتين ايمني نسوز1402/01/22313</v>
      </c>
      <c r="D408" s="10" t="str">
        <f>IFERROR(IF(تحویلی!$E$1="","",IF(NOSA!O408=تحویلی!$E$1,تحویلی!$E$1&amp;COUNTIF(NOSA!$O$1:O408,تحویلی!$E$1),"")),"")</f>
        <v/>
      </c>
      <c r="E408" s="10" t="str">
        <f t="shared" si="30"/>
        <v>15915313</v>
      </c>
      <c r="F408" s="10" t="str">
        <f>IFERROR(VLOOKUP(I408,DATABASE!$N:$O,2,FALSE),"")</f>
        <v>پوتين ايمني نسوز</v>
      </c>
      <c r="G408" s="3" t="s">
        <v>1544</v>
      </c>
      <c r="H408" s="4">
        <v>15915</v>
      </c>
      <c r="I408" s="3" t="s">
        <v>1510</v>
      </c>
      <c r="J408" s="3" t="s">
        <v>1660</v>
      </c>
      <c r="K408" s="5">
        <v>1</v>
      </c>
      <c r="L408" s="3" t="s">
        <v>3</v>
      </c>
      <c r="M408" s="3" t="s">
        <v>9</v>
      </c>
      <c r="N408" s="3" t="s">
        <v>125</v>
      </c>
      <c r="O408" s="1">
        <v>313</v>
      </c>
      <c r="P408" s="4">
        <v>1</v>
      </c>
      <c r="Q408" s="10">
        <f t="shared" si="27"/>
        <v>313</v>
      </c>
    </row>
    <row r="409" spans="2:17" ht="20.25" customHeight="1">
      <c r="B409" s="10" t="str">
        <f t="shared" si="28"/>
        <v>دستكش ضد برش سبك69</v>
      </c>
      <c r="C409" s="10" t="str">
        <f t="shared" si="29"/>
        <v>دستكش ضد برش سبك1402/01/2269</v>
      </c>
      <c r="D409" s="10" t="str">
        <f>IFERROR(IF(تحویلی!$E$1="","",IF(NOSA!O409=تحویلی!$E$1,تحویلی!$E$1&amp;COUNTIF(NOSA!$O$1:O409,تحویلی!$E$1),"")),"")</f>
        <v/>
      </c>
      <c r="E409" s="10" t="str">
        <f t="shared" si="30"/>
        <v>1589269</v>
      </c>
      <c r="F409" s="10" t="str">
        <f>IFERROR(VLOOKUP(I409,DATABASE!$N:$O,2,FALSE),"")</f>
        <v>دستكش ضد برش سبك</v>
      </c>
      <c r="G409" s="3" t="s">
        <v>1544</v>
      </c>
      <c r="H409" s="4">
        <v>15892</v>
      </c>
      <c r="I409" s="3" t="s">
        <v>1442</v>
      </c>
      <c r="J409" s="3" t="s">
        <v>22</v>
      </c>
      <c r="K409" s="5">
        <v>1</v>
      </c>
      <c r="L409" s="3" t="s">
        <v>3</v>
      </c>
      <c r="M409" s="3" t="s">
        <v>19</v>
      </c>
      <c r="N409" s="3" t="s">
        <v>265</v>
      </c>
      <c r="O409" s="1">
        <v>69</v>
      </c>
      <c r="P409" s="4">
        <v>1</v>
      </c>
      <c r="Q409" s="10">
        <f t="shared" si="27"/>
        <v>69</v>
      </c>
    </row>
    <row r="410" spans="2:17" ht="20.25" customHeight="1">
      <c r="B410" s="10" t="str">
        <f t="shared" si="28"/>
        <v>پوتين ايمني نسوز638</v>
      </c>
      <c r="C410" s="10" t="str">
        <f t="shared" si="29"/>
        <v>پوتين ايمني نسوز1402/01/22638</v>
      </c>
      <c r="D410" s="10" t="str">
        <f>IFERROR(IF(تحویلی!$E$1="","",IF(NOSA!O410=تحویلی!$E$1,تحویلی!$E$1&amp;COUNTIF(NOSA!$O$1:O410,تحویلی!$E$1),"")),"")</f>
        <v/>
      </c>
      <c r="E410" s="10" t="str">
        <f t="shared" si="30"/>
        <v>15899638</v>
      </c>
      <c r="F410" s="10" t="str">
        <f>IFERROR(VLOOKUP(I410,DATABASE!$N:$O,2,FALSE),"")</f>
        <v>پوتين ايمني نسوز</v>
      </c>
      <c r="G410" s="3" t="s">
        <v>1544</v>
      </c>
      <c r="H410" s="4">
        <v>15899</v>
      </c>
      <c r="I410" s="3" t="s">
        <v>1472</v>
      </c>
      <c r="J410" s="3" t="s">
        <v>1473</v>
      </c>
      <c r="K410" s="5">
        <v>1</v>
      </c>
      <c r="L410" s="3" t="s">
        <v>3</v>
      </c>
      <c r="M410" s="3" t="s">
        <v>43</v>
      </c>
      <c r="N410" s="3" t="s">
        <v>676</v>
      </c>
      <c r="O410" s="1">
        <v>638</v>
      </c>
      <c r="P410" s="4">
        <v>1</v>
      </c>
      <c r="Q410" s="10">
        <f t="shared" si="27"/>
        <v>638</v>
      </c>
    </row>
    <row r="411" spans="2:17" ht="20.25" customHeight="1">
      <c r="B411" s="10" t="str">
        <f t="shared" si="28"/>
        <v>دستكش ضد برش سبك360</v>
      </c>
      <c r="C411" s="10" t="str">
        <f t="shared" si="29"/>
        <v>دستكش ضد برش سبك1402/01/22360</v>
      </c>
      <c r="D411" s="10" t="str">
        <f>IFERROR(IF(تحویلی!$E$1="","",IF(NOSA!O411=تحویلی!$E$1,تحویلی!$E$1&amp;COUNTIF(NOSA!$O$1:O411,تحویلی!$E$1),"")),"")</f>
        <v/>
      </c>
      <c r="E411" s="10" t="str">
        <f t="shared" si="30"/>
        <v>15909360</v>
      </c>
      <c r="F411" s="10" t="str">
        <f>IFERROR(VLOOKUP(I411,DATABASE!$N:$O,2,FALSE),"")</f>
        <v>دستكش ضد برش سبك</v>
      </c>
      <c r="G411" s="3" t="s">
        <v>1544</v>
      </c>
      <c r="H411" s="4">
        <v>15909</v>
      </c>
      <c r="I411" s="3" t="s">
        <v>1442</v>
      </c>
      <c r="J411" s="3" t="s">
        <v>22</v>
      </c>
      <c r="K411" s="5">
        <v>1</v>
      </c>
      <c r="L411" s="3" t="s">
        <v>3</v>
      </c>
      <c r="M411" s="3" t="s">
        <v>202</v>
      </c>
      <c r="N411" s="3" t="s">
        <v>360</v>
      </c>
      <c r="O411" s="1">
        <v>360</v>
      </c>
      <c r="P411" s="4">
        <v>0</v>
      </c>
      <c r="Q411" s="10">
        <f t="shared" si="27"/>
        <v>360</v>
      </c>
    </row>
    <row r="412" spans="2:17" ht="20.25" customHeight="1">
      <c r="B412" s="10" t="str">
        <f t="shared" si="28"/>
        <v>كفش ايمني582</v>
      </c>
      <c r="C412" s="10" t="str">
        <f t="shared" si="29"/>
        <v>كفش ايمني1402/01/22582</v>
      </c>
      <c r="D412" s="10" t="str">
        <f>IFERROR(IF(تحویلی!$E$1="","",IF(NOSA!O412=تحویلی!$E$1,تحویلی!$E$1&amp;COUNTIF(NOSA!$O$1:O412,تحویلی!$E$1),"")),"")</f>
        <v/>
      </c>
      <c r="E412" s="10" t="str">
        <f t="shared" si="30"/>
        <v>15910582</v>
      </c>
      <c r="F412" s="10" t="str">
        <f>IFERROR(VLOOKUP(I412,DATABASE!$N:$O,2,FALSE),"")</f>
        <v>كفش ايمني</v>
      </c>
      <c r="G412" s="3" t="s">
        <v>1544</v>
      </c>
      <c r="H412" s="4">
        <v>15910</v>
      </c>
      <c r="I412" s="3" t="s">
        <v>1539</v>
      </c>
      <c r="J412" s="3" t="s">
        <v>1540</v>
      </c>
      <c r="K412" s="5">
        <v>1</v>
      </c>
      <c r="L412" s="3" t="s">
        <v>3</v>
      </c>
      <c r="M412" s="3" t="s">
        <v>47</v>
      </c>
      <c r="N412" s="3" t="s">
        <v>80</v>
      </c>
      <c r="O412" s="1">
        <v>582</v>
      </c>
      <c r="P412" s="4">
        <v>1</v>
      </c>
      <c r="Q412" s="10">
        <f t="shared" si="27"/>
        <v>582</v>
      </c>
    </row>
    <row r="413" spans="2:17" ht="20.25" customHeight="1">
      <c r="B413" s="10" t="str">
        <f t="shared" si="28"/>
        <v>لباس كار ديرسوز(بلوز و شلوار) 540</v>
      </c>
      <c r="C413" s="10" t="str">
        <f t="shared" si="29"/>
        <v>لباس كار ديرسوز(بلوز و شلوار) 1402/01/22540</v>
      </c>
      <c r="D413" s="10" t="str">
        <f>IFERROR(IF(تحویلی!$E$1="","",IF(NOSA!O413=تحویلی!$E$1,تحویلی!$E$1&amp;COUNTIF(NOSA!$O$1:O413,تحویلی!$E$1),"")),"")</f>
        <v/>
      </c>
      <c r="E413" s="10" t="str">
        <f t="shared" si="30"/>
        <v>15915540</v>
      </c>
      <c r="F413" s="10" t="str">
        <f>IFERROR(VLOOKUP(I413,DATABASE!$N:$O,2,FALSE),"")</f>
        <v xml:space="preserve">لباس كار ديرسوز(بلوز و شلوار) </v>
      </c>
      <c r="G413" s="3" t="s">
        <v>1544</v>
      </c>
      <c r="H413" s="4">
        <v>15915</v>
      </c>
      <c r="I413" s="3" t="s">
        <v>1491</v>
      </c>
      <c r="J413" s="3" t="s">
        <v>1492</v>
      </c>
      <c r="K413" s="5">
        <v>1</v>
      </c>
      <c r="L413" s="3" t="s">
        <v>28</v>
      </c>
      <c r="M413" s="3" t="s">
        <v>19</v>
      </c>
      <c r="N413" s="3" t="s">
        <v>565</v>
      </c>
      <c r="O413" s="1">
        <v>540</v>
      </c>
      <c r="P413" s="4">
        <v>1</v>
      </c>
      <c r="Q413" s="10">
        <f t="shared" si="27"/>
        <v>540</v>
      </c>
    </row>
    <row r="414" spans="2:17" ht="20.25" customHeight="1">
      <c r="B414" s="10" t="str">
        <f t="shared" si="28"/>
        <v>دستكش كف مواد سبك760</v>
      </c>
      <c r="C414" s="10" t="str">
        <f t="shared" si="29"/>
        <v>دستكش كف مواد سبك1402/01/22760</v>
      </c>
      <c r="D414" s="10" t="str">
        <f>IFERROR(IF(تحویلی!$E$1="","",IF(NOSA!O414=تحویلی!$E$1,تحویلی!$E$1&amp;COUNTIF(NOSA!$O$1:O414,تحویلی!$E$1),"")),"")</f>
        <v/>
      </c>
      <c r="E414" s="10" t="str">
        <f t="shared" si="30"/>
        <v>15915760</v>
      </c>
      <c r="F414" s="10" t="str">
        <f>IFERROR(VLOOKUP(I414,DATABASE!$N:$O,2,FALSE),"")</f>
        <v>دستكش كف مواد سبك</v>
      </c>
      <c r="G414" s="3" t="s">
        <v>1544</v>
      </c>
      <c r="H414" s="4">
        <v>15915</v>
      </c>
      <c r="I414" s="3" t="s">
        <v>1456</v>
      </c>
      <c r="J414" s="3" t="s">
        <v>2</v>
      </c>
      <c r="K414" s="5">
        <v>1</v>
      </c>
      <c r="L414" s="3" t="s">
        <v>3</v>
      </c>
      <c r="M414" s="3" t="s">
        <v>202</v>
      </c>
      <c r="N414" s="3" t="s">
        <v>1003</v>
      </c>
      <c r="O414" s="1">
        <v>760</v>
      </c>
      <c r="P414" s="4">
        <v>0</v>
      </c>
      <c r="Q414" s="10">
        <f t="shared" si="27"/>
        <v>760</v>
      </c>
    </row>
    <row r="415" spans="2:17" ht="20.25" customHeight="1">
      <c r="B415" s="10" t="str">
        <f t="shared" si="28"/>
        <v>پوتين ايمني نسوز 313</v>
      </c>
      <c r="C415" s="10" t="str">
        <f t="shared" si="29"/>
        <v>پوتين ايمني نسوز 1402/01/22313</v>
      </c>
      <c r="D415" s="10" t="str">
        <f>IFERROR(IF(تحویلی!$E$1="","",IF(NOSA!O415=تحویلی!$E$1,تحویلی!$E$1&amp;COUNTIF(NOSA!$O$1:O415,تحویلی!$E$1),"")),"")</f>
        <v/>
      </c>
      <c r="E415" s="10" t="str">
        <f t="shared" si="30"/>
        <v>15915313</v>
      </c>
      <c r="F415" s="10" t="str">
        <f>IFERROR(VLOOKUP(I415,DATABASE!$N:$O,2,FALSE),"")</f>
        <v xml:space="preserve">پوتين ايمني نسوز </v>
      </c>
      <c r="G415" s="3" t="s">
        <v>1544</v>
      </c>
      <c r="H415" s="4">
        <v>15915</v>
      </c>
      <c r="I415" s="3" t="s">
        <v>1545</v>
      </c>
      <c r="J415" s="3" t="s">
        <v>1546</v>
      </c>
      <c r="K415" s="5">
        <v>1</v>
      </c>
      <c r="L415" s="3" t="s">
        <v>3</v>
      </c>
      <c r="M415" s="3" t="s">
        <v>9</v>
      </c>
      <c r="N415" s="3" t="s">
        <v>125</v>
      </c>
      <c r="O415" s="1">
        <v>313</v>
      </c>
      <c r="P415" s="4">
        <v>1</v>
      </c>
      <c r="Q415" s="10">
        <f t="shared" si="27"/>
        <v>313</v>
      </c>
    </row>
    <row r="416" spans="2:17" ht="20.25" customHeight="1">
      <c r="B416" s="10" t="str">
        <f t="shared" si="28"/>
        <v>دستكش ضد برش سبك778</v>
      </c>
      <c r="C416" s="10" t="str">
        <f t="shared" si="29"/>
        <v>دستكش ضد برش سبك1402/01/23778</v>
      </c>
      <c r="D416" s="10" t="str">
        <f>IFERROR(IF(تحویلی!$E$1="","",IF(NOSA!O416=تحویلی!$E$1,تحویلی!$E$1&amp;COUNTIF(NOSA!$O$1:O416,تحویلی!$E$1),"")),"")</f>
        <v/>
      </c>
      <c r="E416" s="10" t="str">
        <f t="shared" si="30"/>
        <v>15920778</v>
      </c>
      <c r="F416" s="10" t="str">
        <f>IFERROR(VLOOKUP(I416,DATABASE!$N:$O,2,FALSE),"")</f>
        <v>دستكش ضد برش سبك</v>
      </c>
      <c r="G416" s="3" t="s">
        <v>1547</v>
      </c>
      <c r="H416" s="4">
        <v>15920</v>
      </c>
      <c r="I416" s="3" t="s">
        <v>1442</v>
      </c>
      <c r="J416" s="3" t="s">
        <v>22</v>
      </c>
      <c r="K416" s="5">
        <v>1</v>
      </c>
      <c r="L416" s="3" t="s">
        <v>3</v>
      </c>
      <c r="M416" s="3" t="s">
        <v>47</v>
      </c>
      <c r="N416" s="3" t="s">
        <v>1228</v>
      </c>
      <c r="O416" s="1">
        <v>778</v>
      </c>
      <c r="P416" s="4">
        <v>1</v>
      </c>
      <c r="Q416" s="10">
        <f t="shared" si="27"/>
        <v>778</v>
      </c>
    </row>
    <row r="417" spans="2:17" ht="20.25" customHeight="1">
      <c r="B417" s="10" t="str">
        <f t="shared" si="28"/>
        <v>دستكش ضد برش سبك460</v>
      </c>
      <c r="C417" s="10" t="str">
        <f t="shared" si="29"/>
        <v>دستكش ضد برش سبك1402/01/23460</v>
      </c>
      <c r="D417" s="10" t="str">
        <f>IFERROR(IF(تحویلی!$E$1="","",IF(NOSA!O417=تحویلی!$E$1,تحویلی!$E$1&amp;COUNTIF(NOSA!$O$1:O417,تحویلی!$E$1),"")),"")</f>
        <v/>
      </c>
      <c r="E417" s="10" t="str">
        <f t="shared" si="30"/>
        <v>15930460</v>
      </c>
      <c r="F417" s="10" t="str">
        <f>IFERROR(VLOOKUP(I417,DATABASE!$N:$O,2,FALSE),"")</f>
        <v>دستكش ضد برش سبك</v>
      </c>
      <c r="G417" s="3" t="s">
        <v>1547</v>
      </c>
      <c r="H417" s="4">
        <v>15930</v>
      </c>
      <c r="I417" s="3" t="s">
        <v>1442</v>
      </c>
      <c r="J417" s="3" t="s">
        <v>22</v>
      </c>
      <c r="K417" s="5">
        <v>1</v>
      </c>
      <c r="L417" s="3" t="s">
        <v>3</v>
      </c>
      <c r="M417" s="3" t="s">
        <v>47</v>
      </c>
      <c r="N417" s="3" t="s">
        <v>140</v>
      </c>
      <c r="O417" s="1">
        <v>460</v>
      </c>
      <c r="P417" s="4">
        <v>1</v>
      </c>
      <c r="Q417" s="10">
        <f t="shared" si="27"/>
        <v>460</v>
      </c>
    </row>
    <row r="418" spans="2:17" ht="20.25" customHeight="1">
      <c r="B418" s="10" t="str">
        <f t="shared" si="28"/>
        <v>شيشه ماسك جوشكاري ساده599</v>
      </c>
      <c r="C418" s="10" t="str">
        <f t="shared" si="29"/>
        <v>شيشه ماسك جوشكاري ساده1402/01/23599</v>
      </c>
      <c r="D418" s="10" t="str">
        <f>IFERROR(IF(تحویلی!$E$1="","",IF(NOSA!O418=تحویلی!$E$1,تحویلی!$E$1&amp;COUNTIF(NOSA!$O$1:O418,تحویلی!$E$1),"")),"")</f>
        <v/>
      </c>
      <c r="E418" s="10" t="str">
        <f t="shared" si="30"/>
        <v>15931599</v>
      </c>
      <c r="F418" s="10" t="str">
        <f>IFERROR(VLOOKUP(I418,DATABASE!$N:$O,2,FALSE),"")</f>
        <v>شيشه ماسك جوشكاري ساده</v>
      </c>
      <c r="G418" s="3" t="s">
        <v>1547</v>
      </c>
      <c r="H418" s="4">
        <v>15931</v>
      </c>
      <c r="I418" s="3" t="s">
        <v>1548</v>
      </c>
      <c r="J418" s="3" t="s">
        <v>111</v>
      </c>
      <c r="K418" s="5">
        <v>1</v>
      </c>
      <c r="L418" s="3" t="s">
        <v>8</v>
      </c>
      <c r="M418" s="3" t="s">
        <v>215</v>
      </c>
      <c r="N418" s="3" t="s">
        <v>82</v>
      </c>
      <c r="O418" s="1">
        <v>599</v>
      </c>
      <c r="P418" s="4"/>
      <c r="Q418" s="10">
        <f t="shared" si="27"/>
        <v>599</v>
      </c>
    </row>
    <row r="419" spans="2:17" ht="20.25" customHeight="1">
      <c r="B419" s="10" t="str">
        <f t="shared" si="28"/>
        <v>دستكش ضد برش سبك778</v>
      </c>
      <c r="C419" s="10" t="str">
        <f t="shared" si="29"/>
        <v>دستكش ضد برش سبك1402/01/23778</v>
      </c>
      <c r="D419" s="10" t="str">
        <f>IFERROR(IF(تحویلی!$E$1="","",IF(NOSA!O419=تحویلی!$E$1,تحویلی!$E$1&amp;COUNTIF(NOSA!$O$1:O419,تحویلی!$E$1),"")),"")</f>
        <v/>
      </c>
      <c r="E419" s="10" t="str">
        <f t="shared" si="30"/>
        <v>15920778</v>
      </c>
      <c r="F419" s="10" t="str">
        <f>IFERROR(VLOOKUP(I419,DATABASE!$N:$O,2,FALSE),"")</f>
        <v>دستكش ضد برش سبك</v>
      </c>
      <c r="G419" s="3" t="s">
        <v>1547</v>
      </c>
      <c r="H419" s="4">
        <v>15920</v>
      </c>
      <c r="I419" s="3" t="s">
        <v>1442</v>
      </c>
      <c r="J419" s="3" t="s">
        <v>22</v>
      </c>
      <c r="K419" s="5">
        <v>1</v>
      </c>
      <c r="L419" s="3" t="s">
        <v>3</v>
      </c>
      <c r="M419" s="3" t="s">
        <v>47</v>
      </c>
      <c r="N419" s="3" t="s">
        <v>1228</v>
      </c>
      <c r="O419" s="1">
        <v>778</v>
      </c>
      <c r="P419" s="4">
        <v>1</v>
      </c>
      <c r="Q419" s="10">
        <f t="shared" si="27"/>
        <v>778</v>
      </c>
    </row>
    <row r="420" spans="2:17" ht="20.25" customHeight="1">
      <c r="B420" s="10" t="str">
        <f t="shared" si="28"/>
        <v>دستكش ضد برش سبك460</v>
      </c>
      <c r="C420" s="10" t="str">
        <f t="shared" si="29"/>
        <v>دستكش ضد برش سبك1402/01/23460</v>
      </c>
      <c r="D420" s="10" t="str">
        <f>IFERROR(IF(تحویلی!$E$1="","",IF(NOSA!O420=تحویلی!$E$1,تحویلی!$E$1&amp;COUNTIF(NOSA!$O$1:O420,تحویلی!$E$1),"")),"")</f>
        <v/>
      </c>
      <c r="E420" s="10" t="str">
        <f t="shared" si="30"/>
        <v>15930460</v>
      </c>
      <c r="F420" s="10" t="str">
        <f>IFERROR(VLOOKUP(I420,DATABASE!$N:$O,2,FALSE),"")</f>
        <v>دستكش ضد برش سبك</v>
      </c>
      <c r="G420" s="3" t="s">
        <v>1547</v>
      </c>
      <c r="H420" s="4">
        <v>15930</v>
      </c>
      <c r="I420" s="3" t="s">
        <v>1442</v>
      </c>
      <c r="J420" s="3" t="s">
        <v>22</v>
      </c>
      <c r="K420" s="5">
        <v>1</v>
      </c>
      <c r="L420" s="3" t="s">
        <v>3</v>
      </c>
      <c r="M420" s="3" t="s">
        <v>47</v>
      </c>
      <c r="N420" s="3" t="s">
        <v>140</v>
      </c>
      <c r="O420" s="1">
        <v>460</v>
      </c>
      <c r="P420" s="4">
        <v>1</v>
      </c>
      <c r="Q420" s="10">
        <f t="shared" si="27"/>
        <v>460</v>
      </c>
    </row>
    <row r="421" spans="2:17" ht="20.25" customHeight="1">
      <c r="B421" s="10" t="str">
        <f t="shared" si="28"/>
        <v>شيشه ماسك جوشكاري ساده599</v>
      </c>
      <c r="C421" s="10" t="str">
        <f t="shared" si="29"/>
        <v>شيشه ماسك جوشكاري ساده1402/01/23599</v>
      </c>
      <c r="D421" s="10" t="str">
        <f>IFERROR(IF(تحویلی!$E$1="","",IF(NOSA!O421=تحویلی!$E$1,تحویلی!$E$1&amp;COUNTIF(NOSA!$O$1:O421,تحویلی!$E$1),"")),"")</f>
        <v/>
      </c>
      <c r="E421" s="10" t="str">
        <f t="shared" si="30"/>
        <v>15931599</v>
      </c>
      <c r="F421" s="10" t="str">
        <f>IFERROR(VLOOKUP(I421,DATABASE!$N:$O,2,FALSE),"")</f>
        <v>شيشه ماسك جوشكاري ساده</v>
      </c>
      <c r="G421" s="3" t="s">
        <v>1547</v>
      </c>
      <c r="H421" s="4">
        <v>15931</v>
      </c>
      <c r="I421" s="3" t="s">
        <v>1548</v>
      </c>
      <c r="J421" s="3" t="s">
        <v>111</v>
      </c>
      <c r="K421" s="5">
        <v>1</v>
      </c>
      <c r="L421" s="3" t="s">
        <v>8</v>
      </c>
      <c r="M421" s="3" t="s">
        <v>215</v>
      </c>
      <c r="N421" s="3" t="s">
        <v>82</v>
      </c>
      <c r="O421" s="1">
        <v>599</v>
      </c>
      <c r="P421" s="4">
        <v>0</v>
      </c>
      <c r="Q421" s="10">
        <f t="shared" ref="Q421:Q484" si="31">VALUE(O421)</f>
        <v>599</v>
      </c>
    </row>
    <row r="422" spans="2:17" ht="20.25" customHeight="1">
      <c r="B422" s="10" t="str">
        <f t="shared" si="28"/>
        <v>شيشه مات ماسك جوشكاري599</v>
      </c>
      <c r="C422" s="10" t="str">
        <f t="shared" si="29"/>
        <v>شيشه مات ماسك جوشكاري1402/01/23599</v>
      </c>
      <c r="D422" s="10" t="str">
        <f>IFERROR(IF(تحویلی!$E$1="","",IF(NOSA!O422=تحویلی!$E$1,تحویلی!$E$1&amp;COUNTIF(NOSA!$O$1:O422,تحویلی!$E$1),"")),"")</f>
        <v/>
      </c>
      <c r="E422" s="10" t="str">
        <f t="shared" si="30"/>
        <v>15931599</v>
      </c>
      <c r="F422" s="10" t="str">
        <f>IFERROR(VLOOKUP(I422,DATABASE!$N:$O,2,FALSE),"")</f>
        <v>شيشه مات ماسك جوشكاري</v>
      </c>
      <c r="G422" s="3" t="s">
        <v>1547</v>
      </c>
      <c r="H422" s="4">
        <v>15931</v>
      </c>
      <c r="I422" s="3" t="s">
        <v>1507</v>
      </c>
      <c r="J422" s="3" t="s">
        <v>113</v>
      </c>
      <c r="K422" s="5">
        <v>1</v>
      </c>
      <c r="L422" s="3" t="s">
        <v>8</v>
      </c>
      <c r="M422" s="3" t="s">
        <v>215</v>
      </c>
      <c r="N422" s="3" t="s">
        <v>82</v>
      </c>
      <c r="O422" s="1">
        <v>599</v>
      </c>
      <c r="P422" s="4">
        <v>0</v>
      </c>
      <c r="Q422" s="10">
        <f t="shared" si="31"/>
        <v>599</v>
      </c>
    </row>
    <row r="423" spans="2:17" ht="20.25" customHeight="1">
      <c r="B423" s="10" t="str">
        <f t="shared" si="28"/>
        <v>لباس كار(بلوز و شلوار)584</v>
      </c>
      <c r="C423" s="10" t="str">
        <f t="shared" si="29"/>
        <v>لباس كار(بلوز و شلوار)1402/01/23584</v>
      </c>
      <c r="D423" s="10" t="str">
        <f>IFERROR(IF(تحویلی!$E$1="","",IF(NOSA!O423=تحویلی!$E$1,تحویلی!$E$1&amp;COUNTIF(NOSA!$O$1:O423,تحویلی!$E$1),"")),"")</f>
        <v/>
      </c>
      <c r="E423" s="10" t="str">
        <f t="shared" si="30"/>
        <v>15934584</v>
      </c>
      <c r="F423" s="10" t="str">
        <f>IFERROR(VLOOKUP(I423,DATABASE!$N:$O,2,FALSE),"")</f>
        <v>لباس كار(بلوز و شلوار)</v>
      </c>
      <c r="G423" s="3" t="s">
        <v>1547</v>
      </c>
      <c r="H423" s="4">
        <v>15934</v>
      </c>
      <c r="I423" s="3" t="s">
        <v>1443</v>
      </c>
      <c r="J423" s="3" t="s">
        <v>1444</v>
      </c>
      <c r="K423" s="5">
        <v>1</v>
      </c>
      <c r="L423" s="3" t="s">
        <v>28</v>
      </c>
      <c r="M423" s="3" t="s">
        <v>19</v>
      </c>
      <c r="N423" s="3" t="s">
        <v>291</v>
      </c>
      <c r="O423" s="1">
        <v>584</v>
      </c>
      <c r="P423" s="4">
        <v>1</v>
      </c>
      <c r="Q423" s="10">
        <f t="shared" si="31"/>
        <v>584</v>
      </c>
    </row>
    <row r="424" spans="2:17" ht="20.25" customHeight="1">
      <c r="B424" s="10" t="str">
        <f t="shared" si="28"/>
        <v>لباس كار جين- شلوار636</v>
      </c>
      <c r="C424" s="10" t="str">
        <f t="shared" si="29"/>
        <v>لباس كار جين- شلوار1402/01/23636</v>
      </c>
      <c r="D424" s="10" t="str">
        <f>IFERROR(IF(تحویلی!$E$1="","",IF(NOSA!O424=تحویلی!$E$1,تحویلی!$E$1&amp;COUNTIF(NOSA!$O$1:O424,تحویلی!$E$1),"")),"")</f>
        <v/>
      </c>
      <c r="E424" s="10" t="str">
        <f t="shared" si="30"/>
        <v>15938636</v>
      </c>
      <c r="F424" s="10" t="str">
        <f>IFERROR(VLOOKUP(I424,DATABASE!$N:$O,2,FALSE),"")</f>
        <v>لباس كار جين- شلوار</v>
      </c>
      <c r="G424" s="3" t="s">
        <v>1547</v>
      </c>
      <c r="H424" s="4">
        <v>15938</v>
      </c>
      <c r="I424" s="3" t="s">
        <v>1515</v>
      </c>
      <c r="J424" s="3" t="s">
        <v>1516</v>
      </c>
      <c r="K424" s="5">
        <v>1</v>
      </c>
      <c r="L424" s="3" t="s">
        <v>28</v>
      </c>
      <c r="M424" s="3" t="s">
        <v>47</v>
      </c>
      <c r="N424" s="3" t="s">
        <v>50</v>
      </c>
      <c r="O424" s="1">
        <v>636</v>
      </c>
      <c r="P424" s="4">
        <v>0</v>
      </c>
      <c r="Q424" s="10">
        <f t="shared" si="31"/>
        <v>636</v>
      </c>
    </row>
    <row r="425" spans="2:17" ht="20.25" customHeight="1">
      <c r="B425" s="10" t="str">
        <f t="shared" si="28"/>
        <v>كفش ايمني636</v>
      </c>
      <c r="C425" s="10" t="str">
        <f t="shared" si="29"/>
        <v>كفش ايمني1402/01/23636</v>
      </c>
      <c r="D425" s="10" t="str">
        <f>IFERROR(IF(تحویلی!$E$1="","",IF(NOSA!O425=تحویلی!$E$1,تحویلی!$E$1&amp;COUNTIF(NOSA!$O$1:O425,تحویلی!$E$1),"")),"")</f>
        <v/>
      </c>
      <c r="E425" s="10" t="str">
        <f t="shared" si="30"/>
        <v>15938636</v>
      </c>
      <c r="F425" s="10" t="str">
        <f>IFERROR(VLOOKUP(I425,DATABASE!$N:$O,2,FALSE),"")</f>
        <v>كفش ايمني</v>
      </c>
      <c r="G425" s="3" t="s">
        <v>1547</v>
      </c>
      <c r="H425" s="4">
        <v>15938</v>
      </c>
      <c r="I425" s="3" t="s">
        <v>1549</v>
      </c>
      <c r="J425" s="3" t="s">
        <v>1550</v>
      </c>
      <c r="K425" s="5">
        <v>1</v>
      </c>
      <c r="L425" s="3" t="s">
        <v>3</v>
      </c>
      <c r="M425" s="3" t="s">
        <v>47</v>
      </c>
      <c r="N425" s="3" t="s">
        <v>50</v>
      </c>
      <c r="O425" s="1">
        <v>636</v>
      </c>
      <c r="P425" s="4">
        <v>0</v>
      </c>
      <c r="Q425" s="10">
        <f t="shared" si="31"/>
        <v>636</v>
      </c>
    </row>
    <row r="426" spans="2:17" ht="20.25" customHeight="1">
      <c r="B426" s="10" t="str">
        <f t="shared" si="28"/>
        <v>لباس كار ديرسوز(بلوز و شلوار) 641</v>
      </c>
      <c r="C426" s="10" t="str">
        <f t="shared" si="29"/>
        <v>لباس كار ديرسوز(بلوز و شلوار) 1402/01/23641</v>
      </c>
      <c r="D426" s="10" t="str">
        <f>IFERROR(IF(تحویلی!$E$1="","",IF(NOSA!O426=تحویلی!$E$1,تحویلی!$E$1&amp;COUNTIF(NOSA!$O$1:O426,تحویلی!$E$1),"")),"")</f>
        <v/>
      </c>
      <c r="E426" s="10" t="str">
        <f t="shared" si="30"/>
        <v>15938641</v>
      </c>
      <c r="F426" s="10" t="str">
        <f>IFERROR(VLOOKUP(I426,DATABASE!$N:$O,2,FALSE),"")</f>
        <v xml:space="preserve">لباس كار ديرسوز(بلوز و شلوار) </v>
      </c>
      <c r="G426" s="3" t="s">
        <v>1547</v>
      </c>
      <c r="H426" s="4">
        <v>15938</v>
      </c>
      <c r="I426" s="3" t="s">
        <v>1450</v>
      </c>
      <c r="J426" s="3" t="s">
        <v>933</v>
      </c>
      <c r="K426" s="5">
        <v>1</v>
      </c>
      <c r="L426" s="3" t="s">
        <v>28</v>
      </c>
      <c r="M426" s="3" t="s">
        <v>47</v>
      </c>
      <c r="N426" s="3" t="s">
        <v>154</v>
      </c>
      <c r="O426" s="1">
        <v>641</v>
      </c>
      <c r="P426" s="4">
        <v>0</v>
      </c>
      <c r="Q426" s="10">
        <f t="shared" si="31"/>
        <v>641</v>
      </c>
    </row>
    <row r="427" spans="2:17" ht="20.25" customHeight="1">
      <c r="B427" s="10" t="str">
        <f t="shared" si="28"/>
        <v>دستكش ضد برش سبك641</v>
      </c>
      <c r="C427" s="10" t="str">
        <f t="shared" si="29"/>
        <v>دستكش ضد برش سبك1402/01/23641</v>
      </c>
      <c r="D427" s="10" t="str">
        <f>IFERROR(IF(تحویلی!$E$1="","",IF(NOSA!O427=تحویلی!$E$1,تحویلی!$E$1&amp;COUNTIF(NOSA!$O$1:O427,تحویلی!$E$1),"")),"")</f>
        <v/>
      </c>
      <c r="E427" s="10" t="str">
        <f t="shared" si="30"/>
        <v>15938641</v>
      </c>
      <c r="F427" s="10" t="str">
        <f>IFERROR(VLOOKUP(I427,DATABASE!$N:$O,2,FALSE),"")</f>
        <v>دستكش ضد برش سبك</v>
      </c>
      <c r="G427" s="3" t="s">
        <v>1547</v>
      </c>
      <c r="H427" s="4">
        <v>15938</v>
      </c>
      <c r="I427" s="3" t="s">
        <v>1442</v>
      </c>
      <c r="J427" s="3" t="s">
        <v>22</v>
      </c>
      <c r="K427" s="5">
        <v>1</v>
      </c>
      <c r="L427" s="3" t="s">
        <v>3</v>
      </c>
      <c r="M427" s="3" t="s">
        <v>47</v>
      </c>
      <c r="N427" s="3" t="s">
        <v>154</v>
      </c>
      <c r="O427" s="1">
        <v>641</v>
      </c>
      <c r="P427" s="4">
        <v>0</v>
      </c>
      <c r="Q427" s="10">
        <f t="shared" si="31"/>
        <v>641</v>
      </c>
    </row>
    <row r="428" spans="2:17" ht="20.25" customHeight="1">
      <c r="B428" s="10" t="str">
        <f t="shared" si="28"/>
        <v>لباس كار ديرسوز(بلوز و شلوار) 774</v>
      </c>
      <c r="C428" s="10" t="str">
        <f t="shared" si="29"/>
        <v>لباس كار ديرسوز(بلوز و شلوار) 1402/01/23774</v>
      </c>
      <c r="D428" s="10" t="str">
        <f>IFERROR(IF(تحویلی!$E$1="","",IF(NOSA!O428=تحویلی!$E$1,تحویلی!$E$1&amp;COUNTIF(NOSA!$O$1:O428,تحویلی!$E$1),"")),"")</f>
        <v/>
      </c>
      <c r="E428" s="10" t="str">
        <f t="shared" si="30"/>
        <v>15941774</v>
      </c>
      <c r="F428" s="10" t="str">
        <f>IFERROR(VLOOKUP(I428,DATABASE!$N:$O,2,FALSE),"")</f>
        <v xml:space="preserve">لباس كار ديرسوز(بلوز و شلوار) </v>
      </c>
      <c r="G428" s="3" t="s">
        <v>1547</v>
      </c>
      <c r="H428" s="4">
        <v>15941</v>
      </c>
      <c r="I428" s="3" t="s">
        <v>1457</v>
      </c>
      <c r="J428" s="3" t="s">
        <v>1458</v>
      </c>
      <c r="K428" s="5">
        <v>1</v>
      </c>
      <c r="L428" s="3" t="s">
        <v>28</v>
      </c>
      <c r="M428" s="3" t="s">
        <v>43</v>
      </c>
      <c r="N428" s="3" t="s">
        <v>1218</v>
      </c>
      <c r="O428" s="1">
        <v>774</v>
      </c>
      <c r="P428" s="4">
        <v>1</v>
      </c>
      <c r="Q428" s="10">
        <f t="shared" si="31"/>
        <v>774</v>
      </c>
    </row>
    <row r="429" spans="2:17" ht="20.25" customHeight="1">
      <c r="B429" s="10" t="str">
        <f t="shared" si="28"/>
        <v>پوتين ايمني نسوز774</v>
      </c>
      <c r="C429" s="10" t="str">
        <f t="shared" si="29"/>
        <v>پوتين ايمني نسوز1402/01/23774</v>
      </c>
      <c r="D429" s="10" t="str">
        <f>IFERROR(IF(تحویلی!$E$1="","",IF(NOSA!O429=تحویلی!$E$1,تحویلی!$E$1&amp;COUNTIF(NOSA!$O$1:O429,تحویلی!$E$1),"")),"")</f>
        <v/>
      </c>
      <c r="E429" s="10" t="str">
        <f t="shared" si="30"/>
        <v>15941774</v>
      </c>
      <c r="F429" s="10" t="str">
        <f>IFERROR(VLOOKUP(I429,DATABASE!$N:$O,2,FALSE),"")</f>
        <v>پوتين ايمني نسوز</v>
      </c>
      <c r="G429" s="3" t="s">
        <v>1547</v>
      </c>
      <c r="H429" s="4">
        <v>15941</v>
      </c>
      <c r="I429" s="3" t="s">
        <v>1472</v>
      </c>
      <c r="J429" s="3" t="s">
        <v>1473</v>
      </c>
      <c r="K429" s="5">
        <v>1</v>
      </c>
      <c r="L429" s="3" t="s">
        <v>3</v>
      </c>
      <c r="M429" s="3" t="s">
        <v>43</v>
      </c>
      <c r="N429" s="3" t="s">
        <v>1218</v>
      </c>
      <c r="O429" s="1">
        <v>774</v>
      </c>
      <c r="P429" s="4">
        <v>1</v>
      </c>
      <c r="Q429" s="10">
        <f t="shared" si="31"/>
        <v>774</v>
      </c>
    </row>
    <row r="430" spans="2:17" ht="20.25" customHeight="1">
      <c r="B430" s="10" t="str">
        <f t="shared" si="28"/>
        <v>كفش ايمني246</v>
      </c>
      <c r="C430" s="10" t="str">
        <f t="shared" si="29"/>
        <v>كفش ايمني1402/01/23246</v>
      </c>
      <c r="D430" s="10" t="str">
        <f>IFERROR(IF(تحویلی!$E$1="","",IF(NOSA!O430=تحویلی!$E$1,تحویلی!$E$1&amp;COUNTIF(NOSA!$O$1:O430,تحویلی!$E$1),"")),"")</f>
        <v/>
      </c>
      <c r="E430" s="10" t="str">
        <f t="shared" si="30"/>
        <v>15942246</v>
      </c>
      <c r="F430" s="10" t="str">
        <f>IFERROR(VLOOKUP(I430,DATABASE!$N:$O,2,FALSE),"")</f>
        <v>كفش ايمني</v>
      </c>
      <c r="G430" s="3" t="s">
        <v>1547</v>
      </c>
      <c r="H430" s="4">
        <v>15942</v>
      </c>
      <c r="I430" s="3" t="s">
        <v>1497</v>
      </c>
      <c r="J430" s="3" t="s">
        <v>1498</v>
      </c>
      <c r="K430" s="5">
        <v>1</v>
      </c>
      <c r="L430" s="3" t="s">
        <v>3</v>
      </c>
      <c r="M430" s="3" t="s">
        <v>25</v>
      </c>
      <c r="N430" s="3" t="s">
        <v>332</v>
      </c>
      <c r="O430" s="1">
        <v>246</v>
      </c>
      <c r="P430" s="4">
        <v>1</v>
      </c>
      <c r="Q430" s="10">
        <f t="shared" si="31"/>
        <v>246</v>
      </c>
    </row>
    <row r="431" spans="2:17" ht="20.25" customHeight="1">
      <c r="B431" s="10" t="str">
        <f t="shared" si="28"/>
        <v>دستكش ضد برش سبك471</v>
      </c>
      <c r="C431" s="10" t="str">
        <f t="shared" si="29"/>
        <v>دستكش ضد برش سبك1402/01/24471</v>
      </c>
      <c r="D431" s="10" t="str">
        <f>IFERROR(IF(تحویلی!$E$1="","",IF(NOSA!O431=تحویلی!$E$1,تحویلی!$E$1&amp;COUNTIF(NOSA!$O$1:O431,تحویلی!$E$1),"")),"")</f>
        <v/>
      </c>
      <c r="E431" s="10" t="str">
        <f t="shared" si="30"/>
        <v>15959471</v>
      </c>
      <c r="F431" s="10" t="str">
        <f>IFERROR(VLOOKUP(I431,DATABASE!$N:$O,2,FALSE),"")</f>
        <v>دستكش ضد برش سبك</v>
      </c>
      <c r="G431" s="3" t="s">
        <v>1551</v>
      </c>
      <c r="H431" s="4">
        <v>15959</v>
      </c>
      <c r="I431" s="3" t="s">
        <v>1442</v>
      </c>
      <c r="J431" s="3" t="s">
        <v>22</v>
      </c>
      <c r="K431" s="5">
        <v>1</v>
      </c>
      <c r="L431" s="3" t="s">
        <v>3</v>
      </c>
      <c r="M431" s="3" t="s">
        <v>43</v>
      </c>
      <c r="N431" s="3" t="s">
        <v>97</v>
      </c>
      <c r="O431" s="1">
        <v>471</v>
      </c>
      <c r="P431" s="4">
        <v>1</v>
      </c>
      <c r="Q431" s="10">
        <f t="shared" si="31"/>
        <v>471</v>
      </c>
    </row>
    <row r="432" spans="2:17" ht="20.25" customHeight="1">
      <c r="B432" s="10" t="str">
        <f t="shared" si="28"/>
        <v>دستكش ضد برش سبك221</v>
      </c>
      <c r="C432" s="10" t="str">
        <f t="shared" si="29"/>
        <v>دستكش ضد برش سبك1402/01/24221</v>
      </c>
      <c r="D432" s="10" t="str">
        <f>IFERROR(IF(تحویلی!$E$1="","",IF(NOSA!O432=تحویلی!$E$1,تحویلی!$E$1&amp;COUNTIF(NOSA!$O$1:O432,تحویلی!$E$1),"")),"")</f>
        <v/>
      </c>
      <c r="E432" s="10" t="str">
        <f t="shared" si="30"/>
        <v>15961221</v>
      </c>
      <c r="F432" s="10" t="str">
        <f>IFERROR(VLOOKUP(I432,DATABASE!$N:$O,2,FALSE),"")</f>
        <v>دستكش ضد برش سبك</v>
      </c>
      <c r="G432" s="3" t="s">
        <v>1551</v>
      </c>
      <c r="H432" s="4">
        <v>15961</v>
      </c>
      <c r="I432" s="3" t="s">
        <v>1442</v>
      </c>
      <c r="J432" s="3" t="s">
        <v>22</v>
      </c>
      <c r="K432" s="5">
        <v>1</v>
      </c>
      <c r="L432" s="3" t="s">
        <v>3</v>
      </c>
      <c r="M432" s="3" t="s">
        <v>9</v>
      </c>
      <c r="N432" s="3" t="s">
        <v>325</v>
      </c>
      <c r="O432" s="1">
        <v>221</v>
      </c>
      <c r="P432" s="4">
        <v>0</v>
      </c>
      <c r="Q432" s="10">
        <f t="shared" si="31"/>
        <v>221</v>
      </c>
    </row>
    <row r="433" spans="2:17" ht="20.25" customHeight="1">
      <c r="B433" s="10" t="str">
        <f t="shared" si="28"/>
        <v>دستكش ضد برش سبك149</v>
      </c>
      <c r="C433" s="10" t="str">
        <f t="shared" si="29"/>
        <v>دستكش ضد برش سبك1402/01/24149</v>
      </c>
      <c r="D433" s="10" t="str">
        <f>IFERROR(IF(تحویلی!$E$1="","",IF(NOSA!O433=تحویلی!$E$1,تحویلی!$E$1&amp;COUNTIF(NOSA!$O$1:O433,تحویلی!$E$1),"")),"")</f>
        <v/>
      </c>
      <c r="E433" s="10" t="str">
        <f t="shared" si="30"/>
        <v>15961149</v>
      </c>
      <c r="F433" s="10" t="str">
        <f>IFERROR(VLOOKUP(I433,DATABASE!$N:$O,2,FALSE),"")</f>
        <v>دستكش ضد برش سبك</v>
      </c>
      <c r="G433" s="3" t="s">
        <v>1551</v>
      </c>
      <c r="H433" s="4">
        <v>15961</v>
      </c>
      <c r="I433" s="3" t="s">
        <v>1442</v>
      </c>
      <c r="J433" s="3" t="s">
        <v>22</v>
      </c>
      <c r="K433" s="5">
        <v>1</v>
      </c>
      <c r="L433" s="3" t="s">
        <v>3</v>
      </c>
      <c r="M433" s="3" t="s">
        <v>4</v>
      </c>
      <c r="N433" s="3" t="s">
        <v>897</v>
      </c>
      <c r="O433" s="1">
        <v>149</v>
      </c>
      <c r="P433" s="4">
        <v>0</v>
      </c>
      <c r="Q433" s="10">
        <f t="shared" si="31"/>
        <v>149</v>
      </c>
    </row>
    <row r="434" spans="2:17" ht="20.25" customHeight="1">
      <c r="B434" s="10" t="str">
        <f t="shared" si="28"/>
        <v>دستكش ضد برش سبك458</v>
      </c>
      <c r="C434" s="10" t="str">
        <f t="shared" si="29"/>
        <v>دستكش ضد برش سبك1402/01/24458</v>
      </c>
      <c r="D434" s="10" t="str">
        <f>IFERROR(IF(تحویلی!$E$1="","",IF(NOSA!O434=تحویلی!$E$1,تحویلی!$E$1&amp;COUNTIF(NOSA!$O$1:O434,تحویلی!$E$1),"")),"")</f>
        <v/>
      </c>
      <c r="E434" s="10" t="str">
        <f t="shared" si="30"/>
        <v>15961458</v>
      </c>
      <c r="F434" s="10" t="str">
        <f>IFERROR(VLOOKUP(I434,DATABASE!$N:$O,2,FALSE),"")</f>
        <v>دستكش ضد برش سبك</v>
      </c>
      <c r="G434" s="3" t="s">
        <v>1551</v>
      </c>
      <c r="H434" s="4">
        <v>15961</v>
      </c>
      <c r="I434" s="3" t="s">
        <v>1442</v>
      </c>
      <c r="J434" s="3" t="s">
        <v>22</v>
      </c>
      <c r="K434" s="5">
        <v>1</v>
      </c>
      <c r="L434" s="3" t="s">
        <v>3</v>
      </c>
      <c r="M434" s="3" t="s">
        <v>4</v>
      </c>
      <c r="N434" s="3" t="s">
        <v>322</v>
      </c>
      <c r="O434" s="1">
        <v>458</v>
      </c>
      <c r="P434" s="4">
        <v>0</v>
      </c>
      <c r="Q434" s="10">
        <f t="shared" si="31"/>
        <v>458</v>
      </c>
    </row>
    <row r="435" spans="2:17" ht="20.25" customHeight="1">
      <c r="B435" s="10" t="str">
        <f t="shared" si="28"/>
        <v>كلاه ايمني712</v>
      </c>
      <c r="C435" s="10" t="str">
        <f t="shared" si="29"/>
        <v>كلاه ايمني1402/01/24712</v>
      </c>
      <c r="D435" s="10" t="str">
        <f>IFERROR(IF(تحویلی!$E$1="","",IF(NOSA!O435=تحویلی!$E$1,تحویلی!$E$1&amp;COUNTIF(NOSA!$O$1:O435,تحویلی!$E$1),"")),"")</f>
        <v/>
      </c>
      <c r="E435" s="10" t="str">
        <f t="shared" si="30"/>
        <v>15961712</v>
      </c>
      <c r="F435" s="10" t="str">
        <f>IFERROR(VLOOKUP(I435,DATABASE!$N:$O,2,FALSE),"")</f>
        <v>كلاه ايمني</v>
      </c>
      <c r="G435" s="3" t="s">
        <v>1551</v>
      </c>
      <c r="H435" s="4">
        <v>15961</v>
      </c>
      <c r="I435" s="3" t="s">
        <v>1476</v>
      </c>
      <c r="J435" s="3" t="s">
        <v>46</v>
      </c>
      <c r="K435" s="5">
        <v>1</v>
      </c>
      <c r="L435" s="3" t="s">
        <v>8</v>
      </c>
      <c r="M435" s="3" t="s">
        <v>47</v>
      </c>
      <c r="N435" s="3" t="s">
        <v>209</v>
      </c>
      <c r="O435" s="1">
        <v>712</v>
      </c>
      <c r="P435" s="4">
        <v>1</v>
      </c>
      <c r="Q435" s="10">
        <f t="shared" si="31"/>
        <v>712</v>
      </c>
    </row>
    <row r="436" spans="2:17" ht="20.25" customHeight="1">
      <c r="B436" s="10" t="str">
        <f t="shared" si="28"/>
        <v>لباس كار نسوز(بلوز و شلوار)372</v>
      </c>
      <c r="C436" s="10" t="str">
        <f t="shared" si="29"/>
        <v>لباس كار نسوز(بلوز و شلوار)1402/01/24372</v>
      </c>
      <c r="D436" s="10" t="str">
        <f>IFERROR(IF(تحویلی!$E$1="","",IF(NOSA!O436=تحویلی!$E$1,تحویلی!$E$1&amp;COUNTIF(NOSA!$O$1:O436,تحویلی!$E$1),"")),"")</f>
        <v/>
      </c>
      <c r="E436" s="10" t="str">
        <f t="shared" si="30"/>
        <v>15961372</v>
      </c>
      <c r="F436" s="10" t="str">
        <f>IFERROR(VLOOKUP(I436,DATABASE!$N:$O,2,FALSE),"")</f>
        <v>لباس كار نسوز(بلوز و شلوار)</v>
      </c>
      <c r="G436" s="3" t="s">
        <v>1551</v>
      </c>
      <c r="H436" s="4">
        <v>15961</v>
      </c>
      <c r="I436" s="3" t="s">
        <v>1445</v>
      </c>
      <c r="J436" s="3" t="s">
        <v>1446</v>
      </c>
      <c r="K436" s="5">
        <v>1</v>
      </c>
      <c r="L436" s="3" t="s">
        <v>28</v>
      </c>
      <c r="M436" s="3" t="s">
        <v>19</v>
      </c>
      <c r="N436" s="3" t="s">
        <v>272</v>
      </c>
      <c r="O436" s="1">
        <v>372</v>
      </c>
      <c r="P436" s="4">
        <v>1</v>
      </c>
      <c r="Q436" s="10">
        <f t="shared" si="31"/>
        <v>372</v>
      </c>
    </row>
    <row r="437" spans="2:17" ht="20.25" customHeight="1">
      <c r="B437" s="10" t="str">
        <f t="shared" si="28"/>
        <v>دستكش ضد برش سبك682</v>
      </c>
      <c r="C437" s="10" t="str">
        <f t="shared" si="29"/>
        <v>دستكش ضد برش سبك1402/01/24682</v>
      </c>
      <c r="D437" s="10" t="str">
        <f>IFERROR(IF(تحویلی!$E$1="","",IF(NOSA!O437=تحویلی!$E$1,تحویلی!$E$1&amp;COUNTIF(NOSA!$O$1:O437,تحویلی!$E$1),"")),"")</f>
        <v/>
      </c>
      <c r="E437" s="10" t="str">
        <f t="shared" si="30"/>
        <v>15961682</v>
      </c>
      <c r="F437" s="10" t="str">
        <f>IFERROR(VLOOKUP(I437,DATABASE!$N:$O,2,FALSE),"")</f>
        <v>دستكش ضد برش سبك</v>
      </c>
      <c r="G437" s="3" t="s">
        <v>1551</v>
      </c>
      <c r="H437" s="4">
        <v>15961</v>
      </c>
      <c r="I437" s="3" t="s">
        <v>1442</v>
      </c>
      <c r="J437" s="3" t="s">
        <v>22</v>
      </c>
      <c r="K437" s="5">
        <v>1</v>
      </c>
      <c r="L437" s="3" t="s">
        <v>3</v>
      </c>
      <c r="M437" s="3" t="s">
        <v>9</v>
      </c>
      <c r="N437" s="3" t="s">
        <v>1317</v>
      </c>
      <c r="O437" s="1">
        <v>682</v>
      </c>
      <c r="P437" s="4">
        <v>0</v>
      </c>
      <c r="Q437" s="10">
        <f t="shared" si="31"/>
        <v>682</v>
      </c>
    </row>
    <row r="438" spans="2:17" ht="20.25" customHeight="1">
      <c r="B438" s="10" t="str">
        <f t="shared" si="28"/>
        <v>دستكش ضد برش سبك5</v>
      </c>
      <c r="C438" s="10" t="str">
        <f t="shared" si="29"/>
        <v>دستكش ضد برش سبك1402/01/255</v>
      </c>
      <c r="D438" s="10" t="str">
        <f>IFERROR(IF(تحویلی!$E$1="","",IF(NOSA!O438=تحویلی!$E$1,تحویلی!$E$1&amp;COUNTIF(NOSA!$O$1:O438,تحویلی!$E$1),"")),"")</f>
        <v/>
      </c>
      <c r="E438" s="10" t="str">
        <f t="shared" si="30"/>
        <v>159685</v>
      </c>
      <c r="F438" s="10" t="str">
        <f>IFERROR(VLOOKUP(I438,DATABASE!$N:$O,2,FALSE),"")</f>
        <v>دستكش ضد برش سبك</v>
      </c>
      <c r="G438" s="3" t="s">
        <v>1552</v>
      </c>
      <c r="H438" s="4">
        <v>15968</v>
      </c>
      <c r="I438" s="3" t="s">
        <v>1442</v>
      </c>
      <c r="J438" s="3" t="s">
        <v>22</v>
      </c>
      <c r="K438" s="5">
        <v>1</v>
      </c>
      <c r="L438" s="3" t="s">
        <v>3</v>
      </c>
      <c r="M438" s="3" t="s">
        <v>43</v>
      </c>
      <c r="N438" s="3" t="s">
        <v>250</v>
      </c>
      <c r="O438" s="1">
        <v>5</v>
      </c>
      <c r="P438" s="4">
        <v>0</v>
      </c>
      <c r="Q438" s="10">
        <f t="shared" si="31"/>
        <v>5</v>
      </c>
    </row>
    <row r="439" spans="2:17" ht="20.25" customHeight="1">
      <c r="B439" s="10" t="str">
        <f t="shared" si="28"/>
        <v>دستكش ضد برش سبك45</v>
      </c>
      <c r="C439" s="10" t="str">
        <f t="shared" si="29"/>
        <v>دستكش ضد برش سبك1402/01/2545</v>
      </c>
      <c r="D439" s="10" t="str">
        <f>IFERROR(IF(تحویلی!$E$1="","",IF(NOSA!O439=تحویلی!$E$1,تحویلی!$E$1&amp;COUNTIF(NOSA!$O$1:O439,تحویلی!$E$1),"")),"")</f>
        <v/>
      </c>
      <c r="E439" s="10" t="str">
        <f t="shared" si="30"/>
        <v>1596945</v>
      </c>
      <c r="F439" s="10" t="str">
        <f>IFERROR(VLOOKUP(I439,DATABASE!$N:$O,2,FALSE),"")</f>
        <v>دستكش ضد برش سبك</v>
      </c>
      <c r="G439" s="3" t="s">
        <v>1552</v>
      </c>
      <c r="H439" s="4">
        <v>15969</v>
      </c>
      <c r="I439" s="3" t="s">
        <v>1442</v>
      </c>
      <c r="J439" s="3" t="s">
        <v>22</v>
      </c>
      <c r="K439" s="5">
        <v>1</v>
      </c>
      <c r="L439" s="3" t="s">
        <v>3</v>
      </c>
      <c r="M439" s="3" t="s">
        <v>4</v>
      </c>
      <c r="N439" s="3" t="s">
        <v>302</v>
      </c>
      <c r="O439" s="1">
        <v>45</v>
      </c>
      <c r="P439" s="4">
        <v>0</v>
      </c>
      <c r="Q439" s="10">
        <f t="shared" si="31"/>
        <v>45</v>
      </c>
    </row>
    <row r="440" spans="2:17" ht="20.25" customHeight="1">
      <c r="B440" s="10" t="str">
        <f t="shared" si="28"/>
        <v>پيشبند نسوز چرمي690</v>
      </c>
      <c r="C440" s="10" t="str">
        <f t="shared" si="29"/>
        <v>پيشبند نسوز چرمي1402/01/25690</v>
      </c>
      <c r="D440" s="10" t="str">
        <f>IFERROR(IF(تحویلی!$E$1="","",IF(NOSA!O440=تحویلی!$E$1,تحویلی!$E$1&amp;COUNTIF(NOSA!$O$1:O440,تحویلی!$E$1),"")),"")</f>
        <v/>
      </c>
      <c r="E440" s="10" t="str">
        <f t="shared" si="30"/>
        <v>15971690</v>
      </c>
      <c r="F440" s="10" t="str">
        <f>IFERROR(VLOOKUP(I440,DATABASE!$N:$O,2,FALSE),"")</f>
        <v>پيشبند نسوز چرمي</v>
      </c>
      <c r="G440" s="3" t="s">
        <v>1552</v>
      </c>
      <c r="H440" s="4">
        <v>15971</v>
      </c>
      <c r="I440" s="3" t="s">
        <v>1459</v>
      </c>
      <c r="J440" s="3" t="s">
        <v>15</v>
      </c>
      <c r="K440" s="5">
        <v>1</v>
      </c>
      <c r="L440" s="3" t="s">
        <v>8</v>
      </c>
      <c r="M440" s="3" t="s">
        <v>4</v>
      </c>
      <c r="N440" s="3" t="s">
        <v>333</v>
      </c>
      <c r="O440" s="1">
        <v>690</v>
      </c>
      <c r="P440" s="4">
        <v>1</v>
      </c>
      <c r="Q440" s="10">
        <f t="shared" si="31"/>
        <v>690</v>
      </c>
    </row>
    <row r="441" spans="2:17" ht="20.25" customHeight="1">
      <c r="B441" s="10" t="str">
        <f t="shared" si="28"/>
        <v>دستكش ساق بلند نسوز690</v>
      </c>
      <c r="C441" s="10" t="str">
        <f t="shared" si="29"/>
        <v>دستكش ساق بلند نسوز1402/01/25690</v>
      </c>
      <c r="D441" s="10" t="str">
        <f>IFERROR(IF(تحویلی!$E$1="","",IF(NOSA!O441=تحویلی!$E$1,تحویلی!$E$1&amp;COUNTIF(NOSA!$O$1:O441,تحویلی!$E$1),"")),"")</f>
        <v/>
      </c>
      <c r="E441" s="10" t="str">
        <f t="shared" si="30"/>
        <v>15971690</v>
      </c>
      <c r="F441" s="10" t="str">
        <f>IFERROR(VLOOKUP(I441,DATABASE!$N:$O,2,FALSE),"")</f>
        <v>دستكش ساق بلند نسوز</v>
      </c>
      <c r="G441" s="3" t="s">
        <v>1552</v>
      </c>
      <c r="H441" s="4">
        <v>15971</v>
      </c>
      <c r="I441" s="3" t="s">
        <v>1461</v>
      </c>
      <c r="J441" s="3" t="s">
        <v>34</v>
      </c>
      <c r="K441" s="5">
        <v>1</v>
      </c>
      <c r="L441" s="3" t="s">
        <v>3</v>
      </c>
      <c r="M441" s="3" t="s">
        <v>4</v>
      </c>
      <c r="N441" s="3" t="s">
        <v>333</v>
      </c>
      <c r="O441" s="1">
        <v>690</v>
      </c>
      <c r="P441" s="4">
        <v>1</v>
      </c>
      <c r="Q441" s="10">
        <f t="shared" si="31"/>
        <v>690</v>
      </c>
    </row>
    <row r="442" spans="2:17" ht="20.25" customHeight="1">
      <c r="B442" s="10" t="str">
        <f t="shared" si="28"/>
        <v>دستكش ساق بلند نسوز783</v>
      </c>
      <c r="C442" s="10" t="str">
        <f t="shared" si="29"/>
        <v>دستكش ساق بلند نسوز1402/01/25783</v>
      </c>
      <c r="D442" s="10" t="str">
        <f>IFERROR(IF(تحویلی!$E$1="","",IF(NOSA!O442=تحویلی!$E$1,تحویلی!$E$1&amp;COUNTIF(NOSA!$O$1:O442,تحویلی!$E$1),"")),"")</f>
        <v/>
      </c>
      <c r="E442" s="10" t="str">
        <f t="shared" si="30"/>
        <v>15977783</v>
      </c>
      <c r="F442" s="10" t="str">
        <f>IFERROR(VLOOKUP(I442,DATABASE!$N:$O,2,FALSE),"")</f>
        <v>دستكش ساق بلند نسوز</v>
      </c>
      <c r="G442" s="3" t="s">
        <v>1552</v>
      </c>
      <c r="H442" s="4">
        <v>15977</v>
      </c>
      <c r="I442" s="3" t="s">
        <v>1461</v>
      </c>
      <c r="J442" s="3" t="s">
        <v>34</v>
      </c>
      <c r="K442" s="5">
        <v>1</v>
      </c>
      <c r="L442" s="3" t="s">
        <v>3</v>
      </c>
      <c r="M442" s="3" t="s">
        <v>4</v>
      </c>
      <c r="N442" s="3" t="s">
        <v>1219</v>
      </c>
      <c r="O442" s="1">
        <v>783</v>
      </c>
      <c r="P442" s="4">
        <v>1</v>
      </c>
      <c r="Q442" s="10">
        <f t="shared" si="31"/>
        <v>783</v>
      </c>
    </row>
    <row r="443" spans="2:17" ht="20.25" customHeight="1">
      <c r="B443" s="10" t="str">
        <f t="shared" si="28"/>
        <v>دستكش ضد برش سبك636</v>
      </c>
      <c r="C443" s="10" t="str">
        <f t="shared" si="29"/>
        <v>دستكش ضد برش سبك1402/01/25636</v>
      </c>
      <c r="D443" s="10" t="str">
        <f>IFERROR(IF(تحویلی!$E$1="","",IF(NOSA!O443=تحویلی!$E$1,تحویلی!$E$1&amp;COUNTIF(NOSA!$O$1:O443,تحویلی!$E$1),"")),"")</f>
        <v/>
      </c>
      <c r="E443" s="10" t="str">
        <f t="shared" si="30"/>
        <v>15978636</v>
      </c>
      <c r="F443" s="10" t="str">
        <f>IFERROR(VLOOKUP(I443,DATABASE!$N:$O,2,FALSE),"")</f>
        <v>دستكش ضد برش سبك</v>
      </c>
      <c r="G443" s="3" t="s">
        <v>1552</v>
      </c>
      <c r="H443" s="4">
        <v>15978</v>
      </c>
      <c r="I443" s="3" t="s">
        <v>1442</v>
      </c>
      <c r="J443" s="3" t="s">
        <v>22</v>
      </c>
      <c r="K443" s="5">
        <v>1</v>
      </c>
      <c r="L443" s="3" t="s">
        <v>3</v>
      </c>
      <c r="M443" s="3" t="s">
        <v>47</v>
      </c>
      <c r="N443" s="3" t="s">
        <v>50</v>
      </c>
      <c r="O443" s="1">
        <v>636</v>
      </c>
      <c r="P443" s="4">
        <v>0</v>
      </c>
      <c r="Q443" s="10">
        <f t="shared" si="31"/>
        <v>636</v>
      </c>
    </row>
    <row r="444" spans="2:17" ht="20.25" customHeight="1">
      <c r="B444" s="10" t="str">
        <f t="shared" si="28"/>
        <v>دستكش ضد برش سبك719</v>
      </c>
      <c r="C444" s="10" t="str">
        <f t="shared" si="29"/>
        <v>دستكش ضد برش سبك1402/01/25719</v>
      </c>
      <c r="D444" s="10" t="str">
        <f>IFERROR(IF(تحویلی!$E$1="","",IF(NOSA!O444=تحویلی!$E$1,تحویلی!$E$1&amp;COUNTIF(NOSA!$O$1:O444,تحویلی!$E$1),"")),"")</f>
        <v/>
      </c>
      <c r="E444" s="10" t="str">
        <f t="shared" si="30"/>
        <v>15984719</v>
      </c>
      <c r="F444" s="10" t="str">
        <f>IFERROR(VLOOKUP(I444,DATABASE!$N:$O,2,FALSE),"")</f>
        <v>دستكش ضد برش سبك</v>
      </c>
      <c r="G444" s="3" t="s">
        <v>1552</v>
      </c>
      <c r="H444" s="4">
        <v>15984</v>
      </c>
      <c r="I444" s="3" t="s">
        <v>1442</v>
      </c>
      <c r="J444" s="3" t="s">
        <v>22</v>
      </c>
      <c r="K444" s="5">
        <v>1</v>
      </c>
      <c r="L444" s="3" t="s">
        <v>3</v>
      </c>
      <c r="M444" s="3" t="s">
        <v>47</v>
      </c>
      <c r="N444" s="3" t="s">
        <v>395</v>
      </c>
      <c r="O444" s="1">
        <v>719</v>
      </c>
      <c r="P444" s="4">
        <v>1</v>
      </c>
      <c r="Q444" s="10">
        <f t="shared" si="31"/>
        <v>719</v>
      </c>
    </row>
    <row r="445" spans="2:17" ht="20.25" customHeight="1">
      <c r="B445" s="10" t="str">
        <f t="shared" si="28"/>
        <v>دستكش كف مواد سبك736</v>
      </c>
      <c r="C445" s="10" t="str">
        <f t="shared" si="29"/>
        <v>دستكش كف مواد سبك1402/01/25736</v>
      </c>
      <c r="D445" s="10" t="str">
        <f>IFERROR(IF(تحویلی!$E$1="","",IF(NOSA!O445=تحویلی!$E$1,تحویلی!$E$1&amp;COUNTIF(NOSA!$O$1:O445,تحویلی!$E$1),"")),"")</f>
        <v/>
      </c>
      <c r="E445" s="10" t="str">
        <f t="shared" si="30"/>
        <v>15985736</v>
      </c>
      <c r="F445" s="10" t="str">
        <f>IFERROR(VLOOKUP(I445,DATABASE!$N:$O,2,FALSE),"")</f>
        <v>دستكش كف مواد سبك</v>
      </c>
      <c r="G445" s="3" t="s">
        <v>1552</v>
      </c>
      <c r="H445" s="4">
        <v>15985</v>
      </c>
      <c r="I445" s="3" t="s">
        <v>1456</v>
      </c>
      <c r="J445" s="3" t="s">
        <v>2</v>
      </c>
      <c r="K445" s="5">
        <v>1</v>
      </c>
      <c r="L445" s="3" t="s">
        <v>3</v>
      </c>
      <c r="M445" s="3" t="s">
        <v>40</v>
      </c>
      <c r="N445" s="3" t="s">
        <v>670</v>
      </c>
      <c r="O445" s="1">
        <v>736</v>
      </c>
      <c r="P445" s="4">
        <v>1</v>
      </c>
      <c r="Q445" s="10">
        <f t="shared" si="31"/>
        <v>736</v>
      </c>
    </row>
    <row r="446" spans="2:17" ht="20.25" customHeight="1">
      <c r="B446" s="10" t="str">
        <f t="shared" si="28"/>
        <v>لباس كار ديرسوز(بلوز و شلوار) 804</v>
      </c>
      <c r="C446" s="10" t="str">
        <f t="shared" si="29"/>
        <v>لباس كار ديرسوز(بلوز و شلوار) 1402/01/26804</v>
      </c>
      <c r="D446" s="10" t="str">
        <f>IFERROR(IF(تحویلی!$E$1="","",IF(NOSA!O446=تحویلی!$E$1,تحویلی!$E$1&amp;COUNTIF(NOSA!$O$1:O446,تحویلی!$E$1),"")),"")</f>
        <v/>
      </c>
      <c r="E446" s="10" t="str">
        <f t="shared" si="30"/>
        <v>15996804</v>
      </c>
      <c r="F446" s="10" t="str">
        <f>IFERROR(VLOOKUP(I446,DATABASE!$N:$O,2,FALSE),"")</f>
        <v xml:space="preserve">لباس كار ديرسوز(بلوز و شلوار) </v>
      </c>
      <c r="G446" s="3" t="s">
        <v>1553</v>
      </c>
      <c r="H446" s="4">
        <v>15996</v>
      </c>
      <c r="I446" s="3" t="s">
        <v>1457</v>
      </c>
      <c r="J446" s="3" t="s">
        <v>1458</v>
      </c>
      <c r="K446" s="5">
        <v>1</v>
      </c>
      <c r="L446" s="3" t="s">
        <v>28</v>
      </c>
      <c r="M446" s="3" t="s">
        <v>9</v>
      </c>
      <c r="N446" s="3" t="s">
        <v>1554</v>
      </c>
      <c r="O446" s="1">
        <v>804</v>
      </c>
      <c r="P446" s="4">
        <v>0</v>
      </c>
      <c r="Q446" s="10">
        <f t="shared" si="31"/>
        <v>804</v>
      </c>
    </row>
    <row r="447" spans="2:17" ht="20.25" customHeight="1">
      <c r="B447" s="10" t="str">
        <f t="shared" si="28"/>
        <v>پوتين ايمني نسوز804</v>
      </c>
      <c r="C447" s="10" t="str">
        <f t="shared" si="29"/>
        <v>پوتين ايمني نسوز1402/01/26804</v>
      </c>
      <c r="D447" s="10" t="str">
        <f>IFERROR(IF(تحویلی!$E$1="","",IF(NOSA!O447=تحویلی!$E$1,تحویلی!$E$1&amp;COUNTIF(NOSA!$O$1:O447,تحویلی!$E$1),"")),"")</f>
        <v/>
      </c>
      <c r="E447" s="10" t="str">
        <f t="shared" si="30"/>
        <v>15996804</v>
      </c>
      <c r="F447" s="10" t="str">
        <f>IFERROR(VLOOKUP(I447,DATABASE!$N:$O,2,FALSE),"")</f>
        <v>پوتين ايمني نسوز</v>
      </c>
      <c r="G447" s="3" t="s">
        <v>1553</v>
      </c>
      <c r="H447" s="4">
        <v>15996</v>
      </c>
      <c r="I447" s="3" t="s">
        <v>1472</v>
      </c>
      <c r="J447" s="3" t="s">
        <v>1473</v>
      </c>
      <c r="K447" s="5">
        <v>1</v>
      </c>
      <c r="L447" s="3" t="s">
        <v>3</v>
      </c>
      <c r="M447" s="3" t="s">
        <v>9</v>
      </c>
      <c r="N447" s="3" t="s">
        <v>1554</v>
      </c>
      <c r="O447" s="1">
        <v>804</v>
      </c>
      <c r="P447" s="4">
        <v>0</v>
      </c>
      <c r="Q447" s="10">
        <f t="shared" si="31"/>
        <v>804</v>
      </c>
    </row>
    <row r="448" spans="2:17" ht="20.25" customHeight="1">
      <c r="B448" s="10" t="str">
        <f t="shared" si="28"/>
        <v>دستكش ضد برش سبك804</v>
      </c>
      <c r="C448" s="10" t="str">
        <f t="shared" si="29"/>
        <v>دستكش ضد برش سبك1402/01/26804</v>
      </c>
      <c r="D448" s="10" t="str">
        <f>IFERROR(IF(تحویلی!$E$1="","",IF(NOSA!O448=تحویلی!$E$1,تحویلی!$E$1&amp;COUNTIF(NOSA!$O$1:O448,تحویلی!$E$1),"")),"")</f>
        <v/>
      </c>
      <c r="E448" s="10" t="str">
        <f t="shared" si="30"/>
        <v>15996804</v>
      </c>
      <c r="F448" s="10" t="str">
        <f>IFERROR(VLOOKUP(I448,DATABASE!$N:$O,2,FALSE),"")</f>
        <v>دستكش ضد برش سبك</v>
      </c>
      <c r="G448" s="3" t="s">
        <v>1553</v>
      </c>
      <c r="H448" s="4">
        <v>15996</v>
      </c>
      <c r="I448" s="3" t="s">
        <v>1442</v>
      </c>
      <c r="J448" s="3" t="s">
        <v>22</v>
      </c>
      <c r="K448" s="5">
        <v>1</v>
      </c>
      <c r="L448" s="3" t="s">
        <v>3</v>
      </c>
      <c r="M448" s="3" t="s">
        <v>9</v>
      </c>
      <c r="N448" s="3" t="s">
        <v>1554</v>
      </c>
      <c r="O448" s="1">
        <v>804</v>
      </c>
      <c r="P448" s="4">
        <v>0</v>
      </c>
      <c r="Q448" s="10">
        <f t="shared" si="31"/>
        <v>804</v>
      </c>
    </row>
    <row r="449" spans="2:17" ht="20.25" customHeight="1">
      <c r="B449" s="10" t="str">
        <f t="shared" si="28"/>
        <v>فيلتر ماسك نيم صورت (3M) مدل 2091804</v>
      </c>
      <c r="C449" s="10" t="str">
        <f t="shared" si="29"/>
        <v>فيلتر ماسك نيم صورت (3M) مدل 20911402/01/26804</v>
      </c>
      <c r="D449" s="10" t="str">
        <f>IFERROR(IF(تحویلی!$E$1="","",IF(NOSA!O449=تحویلی!$E$1,تحویلی!$E$1&amp;COUNTIF(NOSA!$O$1:O449,تحویلی!$E$1),"")),"")</f>
        <v/>
      </c>
      <c r="E449" s="10" t="str">
        <f t="shared" si="30"/>
        <v>15996804</v>
      </c>
      <c r="F449" s="10" t="str">
        <f>IFERROR(VLOOKUP(I449,DATABASE!$N:$O,2,FALSE),"")</f>
        <v>فيلتر ماسك نيم صورت (3M) مدل 2091</v>
      </c>
      <c r="G449" s="3" t="s">
        <v>1553</v>
      </c>
      <c r="H449" s="4">
        <v>15996</v>
      </c>
      <c r="I449" s="3" t="s">
        <v>1475</v>
      </c>
      <c r="J449" s="3" t="s">
        <v>53</v>
      </c>
      <c r="K449" s="5">
        <v>1</v>
      </c>
      <c r="L449" s="3" t="s">
        <v>8</v>
      </c>
      <c r="M449" s="3" t="s">
        <v>9</v>
      </c>
      <c r="N449" s="3" t="s">
        <v>1554</v>
      </c>
      <c r="O449" s="1">
        <v>804</v>
      </c>
      <c r="P449" s="4">
        <v>0</v>
      </c>
      <c r="Q449" s="10">
        <f t="shared" si="31"/>
        <v>804</v>
      </c>
    </row>
    <row r="450" spans="2:17" ht="20.25" customHeight="1">
      <c r="B450" s="10" t="str">
        <f t="shared" si="28"/>
        <v>كلاه ايمني804</v>
      </c>
      <c r="C450" s="10" t="str">
        <f t="shared" si="29"/>
        <v>كلاه ايمني1402/01/26804</v>
      </c>
      <c r="D450" s="10" t="str">
        <f>IFERROR(IF(تحویلی!$E$1="","",IF(NOSA!O450=تحویلی!$E$1,تحویلی!$E$1&amp;COUNTIF(NOSA!$O$1:O450,تحویلی!$E$1),"")),"")</f>
        <v/>
      </c>
      <c r="E450" s="10" t="str">
        <f t="shared" si="30"/>
        <v>15996804</v>
      </c>
      <c r="F450" s="10" t="str">
        <f>IFERROR(VLOOKUP(I450,DATABASE!$N:$O,2,FALSE),"")</f>
        <v>كلاه ايمني</v>
      </c>
      <c r="G450" s="3" t="s">
        <v>1553</v>
      </c>
      <c r="H450" s="4">
        <v>15996</v>
      </c>
      <c r="I450" s="3" t="s">
        <v>1505</v>
      </c>
      <c r="J450" s="3" t="s">
        <v>153</v>
      </c>
      <c r="K450" s="5">
        <v>1</v>
      </c>
      <c r="L450" s="3" t="s">
        <v>8</v>
      </c>
      <c r="M450" s="3" t="s">
        <v>9</v>
      </c>
      <c r="N450" s="3" t="s">
        <v>1554</v>
      </c>
      <c r="O450" s="1">
        <v>804</v>
      </c>
      <c r="P450" s="4">
        <v>0</v>
      </c>
      <c r="Q450" s="10">
        <f t="shared" si="31"/>
        <v>804</v>
      </c>
    </row>
    <row r="451" spans="2:17" ht="20.25" customHeight="1">
      <c r="B451" s="10" t="str">
        <f t="shared" ref="B451:B514" si="32">F451&amp;Q451</f>
        <v>ماسك نيم صورت دو فيلتره (3M)804</v>
      </c>
      <c r="C451" s="10" t="str">
        <f t="shared" ref="C451:C514" si="33">F451&amp;G451&amp;O451</f>
        <v>ماسك نيم صورت دو فيلتره (3M)1402/01/26804</v>
      </c>
      <c r="D451" s="10" t="str">
        <f>IFERROR(IF(تحویلی!$E$1="","",IF(NOSA!O451=تحویلی!$E$1,تحویلی!$E$1&amp;COUNTIF(NOSA!$O$1:O451,تحویلی!$E$1),"")),"")</f>
        <v/>
      </c>
      <c r="E451" s="10" t="str">
        <f t="shared" ref="E451:E514" si="34">H451&amp;O451</f>
        <v>15996804</v>
      </c>
      <c r="F451" s="10" t="str">
        <f>IFERROR(VLOOKUP(I451,DATABASE!$N:$O,2,FALSE),"")</f>
        <v>ماسك نيم صورت دو فيلتره (3M)</v>
      </c>
      <c r="G451" s="3" t="s">
        <v>1553</v>
      </c>
      <c r="H451" s="4">
        <v>15996</v>
      </c>
      <c r="I451" s="3" t="s">
        <v>1503</v>
      </c>
      <c r="J451" s="3" t="s">
        <v>151</v>
      </c>
      <c r="K451" s="5">
        <v>1</v>
      </c>
      <c r="L451" s="3" t="s">
        <v>8</v>
      </c>
      <c r="M451" s="3" t="s">
        <v>9</v>
      </c>
      <c r="N451" s="3" t="s">
        <v>1554</v>
      </c>
      <c r="O451" s="1">
        <v>804</v>
      </c>
      <c r="P451" s="4">
        <v>0</v>
      </c>
      <c r="Q451" s="10">
        <f t="shared" si="31"/>
        <v>804</v>
      </c>
    </row>
    <row r="452" spans="2:17" ht="20.25" customHeight="1">
      <c r="B452" s="10" t="str">
        <f t="shared" si="32"/>
        <v>كمربند برزنتي نواري804</v>
      </c>
      <c r="C452" s="10" t="str">
        <f t="shared" si="33"/>
        <v>كمربند برزنتي نواري1402/01/26804</v>
      </c>
      <c r="D452" s="10" t="str">
        <f>IFERROR(IF(تحویلی!$E$1="","",IF(NOSA!O452=تحویلی!$E$1,تحویلی!$E$1&amp;COUNTIF(NOSA!$O$1:O452,تحویلی!$E$1),"")),"")</f>
        <v/>
      </c>
      <c r="E452" s="10" t="str">
        <f t="shared" si="34"/>
        <v>15997804</v>
      </c>
      <c r="F452" s="10" t="str">
        <f>IFERROR(VLOOKUP(I452,DATABASE!$N:$O,2,FALSE),"")</f>
        <v>كمربند برزنتي نواري</v>
      </c>
      <c r="G452" s="3" t="s">
        <v>1553</v>
      </c>
      <c r="H452" s="4">
        <v>15997</v>
      </c>
      <c r="I452" s="3" t="s">
        <v>1441</v>
      </c>
      <c r="J452" s="3" t="s">
        <v>95</v>
      </c>
      <c r="K452" s="5">
        <v>1</v>
      </c>
      <c r="L452" s="3" t="s">
        <v>96</v>
      </c>
      <c r="M452" s="3" t="s">
        <v>9</v>
      </c>
      <c r="N452" s="3" t="s">
        <v>1554</v>
      </c>
      <c r="O452" s="1">
        <v>804</v>
      </c>
      <c r="P452" s="4">
        <v>0</v>
      </c>
      <c r="Q452" s="10">
        <f t="shared" si="31"/>
        <v>804</v>
      </c>
    </row>
    <row r="453" spans="2:17" ht="20.25" customHeight="1">
      <c r="B453" s="10" t="str">
        <f t="shared" si="32"/>
        <v>عينك گاگل804</v>
      </c>
      <c r="C453" s="10" t="str">
        <f t="shared" si="33"/>
        <v>عينك گاگل1402/01/26804</v>
      </c>
      <c r="D453" s="10" t="str">
        <f>IFERROR(IF(تحویلی!$E$1="","",IF(NOSA!O453=تحویلی!$E$1,تحویلی!$E$1&amp;COUNTIF(NOSA!$O$1:O453,تحویلی!$E$1),"")),"")</f>
        <v/>
      </c>
      <c r="E453" s="10" t="str">
        <f t="shared" si="34"/>
        <v>15997804</v>
      </c>
      <c r="F453" s="10" t="str">
        <f>IFERROR(VLOOKUP(I453,DATABASE!$N:$O,2,FALSE),"")</f>
        <v>عينك گاگل</v>
      </c>
      <c r="G453" s="3" t="s">
        <v>1553</v>
      </c>
      <c r="H453" s="4">
        <v>15997</v>
      </c>
      <c r="I453" s="3" t="s">
        <v>1555</v>
      </c>
      <c r="J453" s="3" t="s">
        <v>1556</v>
      </c>
      <c r="K453" s="5">
        <v>1</v>
      </c>
      <c r="L453" s="3" t="s">
        <v>8</v>
      </c>
      <c r="M453" s="3" t="s">
        <v>9</v>
      </c>
      <c r="N453" s="3" t="s">
        <v>1554</v>
      </c>
      <c r="O453" s="1">
        <v>804</v>
      </c>
      <c r="P453" s="4">
        <v>0</v>
      </c>
      <c r="Q453" s="10">
        <f t="shared" si="31"/>
        <v>804</v>
      </c>
    </row>
    <row r="454" spans="2:17" ht="20.25" customHeight="1">
      <c r="B454" s="10" t="str">
        <f t="shared" si="32"/>
        <v>نقاب تيره محافظ صورت معمولي800</v>
      </c>
      <c r="C454" s="10" t="str">
        <f t="shared" si="33"/>
        <v>نقاب تيره محافظ صورت معمولي1402/01/26800</v>
      </c>
      <c r="D454" s="10" t="str">
        <f>IFERROR(IF(تحویلی!$E$1="","",IF(NOSA!O454=تحویلی!$E$1,تحویلی!$E$1&amp;COUNTIF(NOSA!$O$1:O454,تحویلی!$E$1),"")),"")</f>
        <v/>
      </c>
      <c r="E454" s="10" t="str">
        <f t="shared" si="34"/>
        <v>16008800</v>
      </c>
      <c r="F454" s="10" t="str">
        <f>IFERROR(VLOOKUP(I454,DATABASE!$N:$O,2,FALSE),"")</f>
        <v>نقاب تيره محافظ صورت معمولي</v>
      </c>
      <c r="G454" s="3" t="s">
        <v>1553</v>
      </c>
      <c r="H454" s="4">
        <v>16008</v>
      </c>
      <c r="I454" s="3" t="s">
        <v>1557</v>
      </c>
      <c r="J454" s="3" t="s">
        <v>115</v>
      </c>
      <c r="K454" s="5">
        <v>1</v>
      </c>
      <c r="L454" s="3" t="s">
        <v>8</v>
      </c>
      <c r="M454" s="3" t="s">
        <v>4</v>
      </c>
      <c r="N454" s="3" t="s">
        <v>1402</v>
      </c>
      <c r="O454" s="1">
        <v>800</v>
      </c>
      <c r="P454" s="4">
        <v>1</v>
      </c>
      <c r="Q454" s="10">
        <f t="shared" si="31"/>
        <v>800</v>
      </c>
    </row>
    <row r="455" spans="2:17" ht="20.25" customHeight="1">
      <c r="B455" s="10" t="str">
        <f t="shared" si="32"/>
        <v>دستكش ضد برش سبك177</v>
      </c>
      <c r="C455" s="10" t="str">
        <f t="shared" si="33"/>
        <v>دستكش ضد برش سبك1402/01/26177</v>
      </c>
      <c r="D455" s="10" t="str">
        <f>IFERROR(IF(تحویلی!$E$1="","",IF(NOSA!O455=تحویلی!$E$1,تحویلی!$E$1&amp;COUNTIF(NOSA!$O$1:O455,تحویلی!$E$1),"")),"")</f>
        <v/>
      </c>
      <c r="E455" s="10" t="str">
        <f t="shared" si="34"/>
        <v>16012177</v>
      </c>
      <c r="F455" s="10" t="str">
        <f>IFERROR(VLOOKUP(I455,DATABASE!$N:$O,2,FALSE),"")</f>
        <v>دستكش ضد برش سبك</v>
      </c>
      <c r="G455" s="3" t="s">
        <v>1553</v>
      </c>
      <c r="H455" s="4">
        <v>16012</v>
      </c>
      <c r="I455" s="3" t="s">
        <v>1442</v>
      </c>
      <c r="J455" s="3" t="s">
        <v>22</v>
      </c>
      <c r="K455" s="5">
        <v>1</v>
      </c>
      <c r="L455" s="3" t="s">
        <v>3</v>
      </c>
      <c r="M455" s="3" t="s">
        <v>19</v>
      </c>
      <c r="N455" s="3" t="s">
        <v>330</v>
      </c>
      <c r="O455" s="1">
        <v>177</v>
      </c>
      <c r="P455" s="4">
        <v>0</v>
      </c>
      <c r="Q455" s="10">
        <f t="shared" si="31"/>
        <v>177</v>
      </c>
    </row>
    <row r="456" spans="2:17" ht="20.25" customHeight="1">
      <c r="B456" s="10" t="str">
        <f t="shared" si="32"/>
        <v>دستكش ضد برش سبك401</v>
      </c>
      <c r="C456" s="10" t="str">
        <f t="shared" si="33"/>
        <v>دستكش ضد برش سبك1402/01/26401</v>
      </c>
      <c r="D456" s="10" t="str">
        <f>IFERROR(IF(تحویلی!$E$1="","",IF(NOSA!O456=تحویلی!$E$1,تحویلی!$E$1&amp;COUNTIF(NOSA!$O$1:O456,تحویلی!$E$1),"")),"")</f>
        <v/>
      </c>
      <c r="E456" s="10" t="str">
        <f t="shared" si="34"/>
        <v>16015401</v>
      </c>
      <c r="F456" s="10" t="str">
        <f>IFERROR(VLOOKUP(I456,DATABASE!$N:$O,2,FALSE),"")</f>
        <v>دستكش ضد برش سبك</v>
      </c>
      <c r="G456" s="3" t="s">
        <v>1553</v>
      </c>
      <c r="H456" s="4">
        <v>16015</v>
      </c>
      <c r="I456" s="3" t="s">
        <v>1442</v>
      </c>
      <c r="J456" s="3" t="s">
        <v>22</v>
      </c>
      <c r="K456" s="5">
        <v>1</v>
      </c>
      <c r="L456" s="3" t="s">
        <v>3</v>
      </c>
      <c r="M456" s="3" t="s">
        <v>19</v>
      </c>
      <c r="N456" s="3" t="s">
        <v>424</v>
      </c>
      <c r="O456" s="1">
        <v>401</v>
      </c>
      <c r="P456" s="4">
        <v>0</v>
      </c>
      <c r="Q456" s="10">
        <f t="shared" si="31"/>
        <v>401</v>
      </c>
    </row>
    <row r="457" spans="2:17" ht="20.25" customHeight="1">
      <c r="B457" s="10" t="str">
        <f t="shared" si="32"/>
        <v>دستكش ساق بلند نسوز393</v>
      </c>
      <c r="C457" s="10" t="str">
        <f t="shared" si="33"/>
        <v>دستكش ساق بلند نسوز1402/01/27393</v>
      </c>
      <c r="D457" s="10" t="str">
        <f>IFERROR(IF(تحویلی!$E$1="","",IF(NOSA!O457=تحویلی!$E$1,تحویلی!$E$1&amp;COUNTIF(NOSA!$O$1:O457,تحویلی!$E$1),"")),"")</f>
        <v/>
      </c>
      <c r="E457" s="10" t="str">
        <f t="shared" si="34"/>
        <v>16028393</v>
      </c>
      <c r="F457" s="10" t="str">
        <f>IFERROR(VLOOKUP(I457,DATABASE!$N:$O,2,FALSE),"")</f>
        <v>دستكش ساق بلند نسوز</v>
      </c>
      <c r="G457" s="3" t="s">
        <v>1558</v>
      </c>
      <c r="H457" s="4">
        <v>16028</v>
      </c>
      <c r="I457" s="3" t="s">
        <v>1461</v>
      </c>
      <c r="J457" s="3" t="s">
        <v>34</v>
      </c>
      <c r="K457" s="5">
        <v>1</v>
      </c>
      <c r="L457" s="3" t="s">
        <v>3</v>
      </c>
      <c r="M457" s="3" t="s">
        <v>19</v>
      </c>
      <c r="N457" s="3" t="s">
        <v>181</v>
      </c>
      <c r="O457" s="1">
        <v>393</v>
      </c>
      <c r="P457" s="4">
        <v>1</v>
      </c>
      <c r="Q457" s="10">
        <f t="shared" si="31"/>
        <v>393</v>
      </c>
    </row>
    <row r="458" spans="2:17" ht="20.25" customHeight="1">
      <c r="B458" s="10" t="str">
        <f t="shared" si="32"/>
        <v>دستكش ضد برش سبك606</v>
      </c>
      <c r="C458" s="10" t="str">
        <f t="shared" si="33"/>
        <v>دستكش ضد برش سبك1402/01/27606</v>
      </c>
      <c r="D458" s="10" t="str">
        <f>IFERROR(IF(تحویلی!$E$1="","",IF(NOSA!O458=تحویلی!$E$1,تحویلی!$E$1&amp;COUNTIF(NOSA!$O$1:O458,تحویلی!$E$1),"")),"")</f>
        <v/>
      </c>
      <c r="E458" s="10" t="str">
        <f t="shared" si="34"/>
        <v>16035606</v>
      </c>
      <c r="F458" s="10" t="str">
        <f>IFERROR(VLOOKUP(I458,DATABASE!$N:$O,2,FALSE),"")</f>
        <v>دستكش ضد برش سبك</v>
      </c>
      <c r="G458" s="3" t="s">
        <v>1558</v>
      </c>
      <c r="H458" s="4">
        <v>16035</v>
      </c>
      <c r="I458" s="3" t="s">
        <v>1442</v>
      </c>
      <c r="J458" s="3" t="s">
        <v>22</v>
      </c>
      <c r="K458" s="5">
        <v>1</v>
      </c>
      <c r="L458" s="3" t="s">
        <v>3</v>
      </c>
      <c r="M458" s="3" t="s">
        <v>4</v>
      </c>
      <c r="N458" s="3" t="s">
        <v>233</v>
      </c>
      <c r="O458" s="1">
        <v>606</v>
      </c>
      <c r="P458" s="4">
        <v>1</v>
      </c>
      <c r="Q458" s="10">
        <f t="shared" si="31"/>
        <v>606</v>
      </c>
    </row>
    <row r="459" spans="2:17" ht="20.25" customHeight="1">
      <c r="B459" s="10" t="str">
        <f t="shared" si="32"/>
        <v>دستكش ضد برش سبك31</v>
      </c>
      <c r="C459" s="10" t="str">
        <f t="shared" si="33"/>
        <v>دستكش ضد برش سبك1402/01/2731</v>
      </c>
      <c r="D459" s="10" t="str">
        <f>IFERROR(IF(تحویلی!$E$1="","",IF(NOSA!O459=تحویلی!$E$1,تحویلی!$E$1&amp;COUNTIF(NOSA!$O$1:O459,تحویلی!$E$1),"")),"")</f>
        <v/>
      </c>
      <c r="E459" s="10" t="str">
        <f t="shared" si="34"/>
        <v>1603631</v>
      </c>
      <c r="F459" s="10" t="str">
        <f>IFERROR(VLOOKUP(I459,DATABASE!$N:$O,2,FALSE),"")</f>
        <v>دستكش ضد برش سبك</v>
      </c>
      <c r="G459" s="3" t="s">
        <v>1558</v>
      </c>
      <c r="H459" s="4">
        <v>16036</v>
      </c>
      <c r="I459" s="3" t="s">
        <v>1442</v>
      </c>
      <c r="J459" s="3" t="s">
        <v>22</v>
      </c>
      <c r="K459" s="5">
        <v>1</v>
      </c>
      <c r="L459" s="3" t="s">
        <v>3</v>
      </c>
      <c r="M459" s="3" t="s">
        <v>9</v>
      </c>
      <c r="N459" s="3" t="s">
        <v>175</v>
      </c>
      <c r="O459" s="1">
        <v>31</v>
      </c>
      <c r="P459" s="4">
        <v>1</v>
      </c>
      <c r="Q459" s="10">
        <f t="shared" si="31"/>
        <v>31</v>
      </c>
    </row>
    <row r="460" spans="2:17" ht="20.25" customHeight="1">
      <c r="B460" s="10" t="str">
        <f t="shared" si="32"/>
        <v>دستكش ضد برش سبك796</v>
      </c>
      <c r="C460" s="10" t="str">
        <f t="shared" si="33"/>
        <v>دستكش ضد برش سبك1402/01/27796</v>
      </c>
      <c r="D460" s="10" t="str">
        <f>IFERROR(IF(تحویلی!$E$1="","",IF(NOSA!O460=تحویلی!$E$1,تحویلی!$E$1&amp;COUNTIF(NOSA!$O$1:O460,تحویلی!$E$1),"")),"")</f>
        <v/>
      </c>
      <c r="E460" s="10" t="str">
        <f t="shared" si="34"/>
        <v>16038796</v>
      </c>
      <c r="F460" s="10" t="str">
        <f>IFERROR(VLOOKUP(I460,DATABASE!$N:$O,2,FALSE),"")</f>
        <v>دستكش ضد برش سبك</v>
      </c>
      <c r="G460" s="3" t="s">
        <v>1558</v>
      </c>
      <c r="H460" s="4">
        <v>16038</v>
      </c>
      <c r="I460" s="3" t="s">
        <v>1442</v>
      </c>
      <c r="J460" s="3" t="s">
        <v>22</v>
      </c>
      <c r="K460" s="5">
        <v>1</v>
      </c>
      <c r="L460" s="3" t="s">
        <v>3</v>
      </c>
      <c r="M460" s="3" t="s">
        <v>9</v>
      </c>
      <c r="N460" s="3" t="s">
        <v>1559</v>
      </c>
      <c r="O460" s="1">
        <v>796</v>
      </c>
      <c r="P460" s="4">
        <v>0</v>
      </c>
      <c r="Q460" s="10">
        <f t="shared" si="31"/>
        <v>796</v>
      </c>
    </row>
    <row r="461" spans="2:17" ht="20.25" customHeight="1">
      <c r="B461" s="10" t="str">
        <f t="shared" si="32"/>
        <v>دستكش ضد برش سبك706</v>
      </c>
      <c r="C461" s="10" t="str">
        <f t="shared" si="33"/>
        <v>دستكش ضد برش سبك1402/01/27706</v>
      </c>
      <c r="D461" s="10" t="str">
        <f>IFERROR(IF(تحویلی!$E$1="","",IF(NOSA!O461=تحویلی!$E$1,تحویلی!$E$1&amp;COUNTIF(NOSA!$O$1:O461,تحویلی!$E$1),"")),"")</f>
        <v/>
      </c>
      <c r="E461" s="10" t="str">
        <f t="shared" si="34"/>
        <v>16039706</v>
      </c>
      <c r="F461" s="10" t="str">
        <f>IFERROR(VLOOKUP(I461,DATABASE!$N:$O,2,FALSE),"")</f>
        <v>دستكش ضد برش سبك</v>
      </c>
      <c r="G461" s="3" t="s">
        <v>1558</v>
      </c>
      <c r="H461" s="4">
        <v>16039</v>
      </c>
      <c r="I461" s="3" t="s">
        <v>1442</v>
      </c>
      <c r="J461" s="3" t="s">
        <v>22</v>
      </c>
      <c r="K461" s="5">
        <v>1</v>
      </c>
      <c r="L461" s="3" t="s">
        <v>3</v>
      </c>
      <c r="M461" s="3" t="s">
        <v>40</v>
      </c>
      <c r="N461" s="3" t="s">
        <v>177</v>
      </c>
      <c r="O461" s="1">
        <v>706</v>
      </c>
      <c r="P461" s="4">
        <v>1</v>
      </c>
      <c r="Q461" s="10">
        <f t="shared" si="31"/>
        <v>706</v>
      </c>
    </row>
    <row r="462" spans="2:17" ht="20.25" customHeight="1">
      <c r="B462" s="10" t="str">
        <f t="shared" si="32"/>
        <v>دستكش ضد برش سبك303</v>
      </c>
      <c r="C462" s="10" t="str">
        <f t="shared" si="33"/>
        <v>دستكش ضد برش سبك1402/01/27303</v>
      </c>
      <c r="D462" s="10" t="str">
        <f>IFERROR(IF(تحویلی!$E$1="","",IF(NOSA!O462=تحویلی!$E$1,تحویلی!$E$1&amp;COUNTIF(NOSA!$O$1:O462,تحویلی!$E$1),"")),"")</f>
        <v/>
      </c>
      <c r="E462" s="10" t="str">
        <f t="shared" si="34"/>
        <v>16041303</v>
      </c>
      <c r="F462" s="10" t="str">
        <f>IFERROR(VLOOKUP(I462,DATABASE!$N:$O,2,FALSE),"")</f>
        <v>دستكش ضد برش سبك</v>
      </c>
      <c r="G462" s="3" t="s">
        <v>1558</v>
      </c>
      <c r="H462" s="4">
        <v>16041</v>
      </c>
      <c r="I462" s="3" t="s">
        <v>1442</v>
      </c>
      <c r="J462" s="3" t="s">
        <v>22</v>
      </c>
      <c r="K462" s="5">
        <v>1</v>
      </c>
      <c r="L462" s="3" t="s">
        <v>3</v>
      </c>
      <c r="M462" s="3" t="s">
        <v>4</v>
      </c>
      <c r="N462" s="3" t="s">
        <v>10</v>
      </c>
      <c r="O462" s="1">
        <v>303</v>
      </c>
      <c r="P462" s="4">
        <v>0</v>
      </c>
      <c r="Q462" s="10">
        <f t="shared" si="31"/>
        <v>303</v>
      </c>
    </row>
    <row r="463" spans="2:17" ht="20.25" customHeight="1">
      <c r="B463" s="10" t="str">
        <f t="shared" si="32"/>
        <v>دستكش ساق بلند نسوز303</v>
      </c>
      <c r="C463" s="10" t="str">
        <f t="shared" si="33"/>
        <v>دستكش ساق بلند نسوز1402/01/27303</v>
      </c>
      <c r="D463" s="10" t="str">
        <f>IFERROR(IF(تحویلی!$E$1="","",IF(NOSA!O463=تحویلی!$E$1,تحویلی!$E$1&amp;COUNTIF(NOSA!$O$1:O463,تحویلی!$E$1),"")),"")</f>
        <v/>
      </c>
      <c r="E463" s="10" t="str">
        <f t="shared" si="34"/>
        <v>16041303</v>
      </c>
      <c r="F463" s="10" t="str">
        <f>IFERROR(VLOOKUP(I463,DATABASE!$N:$O,2,FALSE),"")</f>
        <v>دستكش ساق بلند نسوز</v>
      </c>
      <c r="G463" s="3" t="s">
        <v>1558</v>
      </c>
      <c r="H463" s="4">
        <v>16041</v>
      </c>
      <c r="I463" s="3" t="s">
        <v>1461</v>
      </c>
      <c r="J463" s="3" t="s">
        <v>34</v>
      </c>
      <c r="K463" s="5">
        <v>1</v>
      </c>
      <c r="L463" s="3" t="s">
        <v>3</v>
      </c>
      <c r="M463" s="3" t="s">
        <v>4</v>
      </c>
      <c r="N463" s="3" t="s">
        <v>10</v>
      </c>
      <c r="O463" s="1">
        <v>303</v>
      </c>
      <c r="P463" s="4">
        <v>0</v>
      </c>
      <c r="Q463" s="10">
        <f t="shared" si="31"/>
        <v>303</v>
      </c>
    </row>
    <row r="464" spans="2:17" ht="20.25" customHeight="1">
      <c r="B464" s="10" t="str">
        <f t="shared" si="32"/>
        <v>عينك كهربايي (روكلاهي)579</v>
      </c>
      <c r="C464" s="10" t="str">
        <f t="shared" si="33"/>
        <v>عينك كهربايي (روكلاهي)1402/01/27579</v>
      </c>
      <c r="D464" s="10" t="str">
        <f>IFERROR(IF(تحویلی!$E$1="","",IF(NOSA!O464=تحویلی!$E$1,تحویلی!$E$1&amp;COUNTIF(NOSA!$O$1:O464,تحویلی!$E$1),"")),"")</f>
        <v/>
      </c>
      <c r="E464" s="10" t="str">
        <f t="shared" si="34"/>
        <v>16047579</v>
      </c>
      <c r="F464" s="10" t="str">
        <f>IFERROR(VLOOKUP(I464,DATABASE!$N:$O,2,FALSE),"")</f>
        <v>عينك كهربايي (روكلاهي)</v>
      </c>
      <c r="G464" s="3" t="s">
        <v>1558</v>
      </c>
      <c r="H464" s="4">
        <v>16047</v>
      </c>
      <c r="I464" s="3" t="s">
        <v>1560</v>
      </c>
      <c r="J464" s="3" t="s">
        <v>1561</v>
      </c>
      <c r="K464" s="5">
        <v>1</v>
      </c>
      <c r="L464" s="3" t="s">
        <v>8</v>
      </c>
      <c r="M464" s="3" t="s">
        <v>19</v>
      </c>
      <c r="N464" s="3" t="s">
        <v>179</v>
      </c>
      <c r="O464" s="1">
        <v>579</v>
      </c>
      <c r="P464" s="4">
        <v>0</v>
      </c>
      <c r="Q464" s="10">
        <f t="shared" si="31"/>
        <v>579</v>
      </c>
    </row>
    <row r="465" spans="2:17" ht="20.25" customHeight="1">
      <c r="B465" s="10" t="str">
        <f t="shared" si="32"/>
        <v>دستكش كف مواد سبك579</v>
      </c>
      <c r="C465" s="10" t="str">
        <f t="shared" si="33"/>
        <v>دستكش كف مواد سبك1402/01/27579</v>
      </c>
      <c r="D465" s="10" t="str">
        <f>IFERROR(IF(تحویلی!$E$1="","",IF(NOSA!O465=تحویلی!$E$1,تحویلی!$E$1&amp;COUNTIF(NOSA!$O$1:O465,تحویلی!$E$1),"")),"")</f>
        <v/>
      </c>
      <c r="E465" s="10" t="str">
        <f t="shared" si="34"/>
        <v>16047579</v>
      </c>
      <c r="F465" s="10" t="str">
        <f>IFERROR(VLOOKUP(I465,DATABASE!$N:$O,2,FALSE),"")</f>
        <v>دستكش كف مواد سبك</v>
      </c>
      <c r="G465" s="3" t="s">
        <v>1558</v>
      </c>
      <c r="H465" s="4">
        <v>16047</v>
      </c>
      <c r="I465" s="3" t="s">
        <v>1456</v>
      </c>
      <c r="J465" s="3" t="s">
        <v>2</v>
      </c>
      <c r="K465" s="5">
        <v>1</v>
      </c>
      <c r="L465" s="3" t="s">
        <v>3</v>
      </c>
      <c r="M465" s="3" t="s">
        <v>19</v>
      </c>
      <c r="N465" s="3" t="s">
        <v>179</v>
      </c>
      <c r="O465" s="1">
        <v>579</v>
      </c>
      <c r="P465" s="4">
        <v>0</v>
      </c>
      <c r="Q465" s="10">
        <f t="shared" si="31"/>
        <v>579</v>
      </c>
    </row>
    <row r="466" spans="2:17" ht="20.25" customHeight="1">
      <c r="B466" s="10" t="str">
        <f t="shared" si="32"/>
        <v>گوشي ايرماف789</v>
      </c>
      <c r="C466" s="10" t="str">
        <f t="shared" si="33"/>
        <v>گوشي ايرماف1402/01/27789</v>
      </c>
      <c r="D466" s="10" t="str">
        <f>IFERROR(IF(تحویلی!$E$1="","",IF(NOSA!O466=تحویلی!$E$1,تحویلی!$E$1&amp;COUNTIF(NOSA!$O$1:O466,تحویلی!$E$1),"")),"")</f>
        <v/>
      </c>
      <c r="E466" s="10" t="str">
        <f t="shared" si="34"/>
        <v>16050789</v>
      </c>
      <c r="F466" s="10" t="str">
        <f>IFERROR(VLOOKUP(I466,DATABASE!$N:$O,2,FALSE),"")</f>
        <v>گوشي ايرماف</v>
      </c>
      <c r="G466" s="3" t="s">
        <v>1558</v>
      </c>
      <c r="H466" s="4">
        <v>16050</v>
      </c>
      <c r="I466" s="3" t="s">
        <v>1449</v>
      </c>
      <c r="J466" s="3" t="s">
        <v>138</v>
      </c>
      <c r="K466" s="5">
        <v>1</v>
      </c>
      <c r="L466" s="3" t="s">
        <v>8</v>
      </c>
      <c r="M466" s="3" t="s">
        <v>43</v>
      </c>
      <c r="N466" s="3" t="s">
        <v>1261</v>
      </c>
      <c r="O466" s="1">
        <v>789</v>
      </c>
      <c r="P466" s="4">
        <v>0</v>
      </c>
      <c r="Q466" s="10">
        <f t="shared" si="31"/>
        <v>789</v>
      </c>
    </row>
    <row r="467" spans="2:17" ht="20.25" customHeight="1">
      <c r="B467" s="10" t="str">
        <f t="shared" si="32"/>
        <v>لباس كار ديرسوز(بلوز و شلوار) 70</v>
      </c>
      <c r="C467" s="10" t="str">
        <f t="shared" si="33"/>
        <v>لباس كار ديرسوز(بلوز و شلوار) 1402/01/2770</v>
      </c>
      <c r="D467" s="10" t="str">
        <f>IFERROR(IF(تحویلی!$E$1="","",IF(NOSA!O467=تحویلی!$E$1,تحویلی!$E$1&amp;COUNTIF(NOSA!$O$1:O467,تحویلی!$E$1),"")),"")</f>
        <v/>
      </c>
      <c r="E467" s="10" t="str">
        <f t="shared" si="34"/>
        <v>1605170</v>
      </c>
      <c r="F467" s="10" t="str">
        <f>IFERROR(VLOOKUP(I467,DATABASE!$N:$O,2,FALSE),"")</f>
        <v xml:space="preserve">لباس كار ديرسوز(بلوز و شلوار) </v>
      </c>
      <c r="G467" s="3" t="s">
        <v>1558</v>
      </c>
      <c r="H467" s="4">
        <v>16051</v>
      </c>
      <c r="I467" s="3" t="s">
        <v>1450</v>
      </c>
      <c r="J467" s="3" t="s">
        <v>933</v>
      </c>
      <c r="K467" s="5">
        <v>1</v>
      </c>
      <c r="L467" s="3" t="s">
        <v>28</v>
      </c>
      <c r="M467" s="3" t="s">
        <v>9</v>
      </c>
      <c r="N467" s="3" t="s">
        <v>688</v>
      </c>
      <c r="O467" s="1">
        <v>70</v>
      </c>
      <c r="P467" s="4">
        <v>1</v>
      </c>
      <c r="Q467" s="10">
        <f t="shared" si="31"/>
        <v>70</v>
      </c>
    </row>
    <row r="468" spans="2:17" ht="20.25" customHeight="1">
      <c r="B468" s="10" t="str">
        <f t="shared" si="32"/>
        <v>دستكش ضد برش سبك70</v>
      </c>
      <c r="C468" s="10" t="str">
        <f t="shared" si="33"/>
        <v>دستكش ضد برش سبك1402/01/2770</v>
      </c>
      <c r="D468" s="10" t="str">
        <f>IFERROR(IF(تحویلی!$E$1="","",IF(NOSA!O468=تحویلی!$E$1,تحویلی!$E$1&amp;COUNTIF(NOSA!$O$1:O468,تحویلی!$E$1),"")),"")</f>
        <v/>
      </c>
      <c r="E468" s="10" t="str">
        <f t="shared" si="34"/>
        <v>1605170</v>
      </c>
      <c r="F468" s="10" t="str">
        <f>IFERROR(VLOOKUP(I468,DATABASE!$N:$O,2,FALSE),"")</f>
        <v>دستكش ضد برش سبك</v>
      </c>
      <c r="G468" s="3" t="s">
        <v>1558</v>
      </c>
      <c r="H468" s="4">
        <v>16051</v>
      </c>
      <c r="I468" s="3" t="s">
        <v>1442</v>
      </c>
      <c r="J468" s="3" t="s">
        <v>22</v>
      </c>
      <c r="K468" s="5">
        <v>1</v>
      </c>
      <c r="L468" s="3" t="s">
        <v>3</v>
      </c>
      <c r="M468" s="3" t="s">
        <v>9</v>
      </c>
      <c r="N468" s="3" t="s">
        <v>688</v>
      </c>
      <c r="O468" s="1">
        <v>70</v>
      </c>
      <c r="P468" s="4">
        <v>1</v>
      </c>
      <c r="Q468" s="10">
        <f t="shared" si="31"/>
        <v>70</v>
      </c>
    </row>
    <row r="469" spans="2:17" ht="20.25" customHeight="1">
      <c r="B469" s="10" t="str">
        <f t="shared" si="32"/>
        <v>دستكش ضد برش سبك751</v>
      </c>
      <c r="C469" s="10" t="str">
        <f t="shared" si="33"/>
        <v>دستكش ضد برش سبك1402/01/27751</v>
      </c>
      <c r="D469" s="10" t="str">
        <f>IFERROR(IF(تحویلی!$E$1="","",IF(NOSA!O469=تحویلی!$E$1,تحویلی!$E$1&amp;COUNTIF(NOSA!$O$1:O469,تحویلی!$E$1),"")),"")</f>
        <v/>
      </c>
      <c r="E469" s="10" t="str">
        <f t="shared" si="34"/>
        <v>16051751</v>
      </c>
      <c r="F469" s="10" t="str">
        <f>IFERROR(VLOOKUP(I469,DATABASE!$N:$O,2,FALSE),"")</f>
        <v>دستكش ضد برش سبك</v>
      </c>
      <c r="G469" s="3" t="s">
        <v>1558</v>
      </c>
      <c r="H469" s="4">
        <v>16051</v>
      </c>
      <c r="I469" s="3" t="s">
        <v>1442</v>
      </c>
      <c r="J469" s="3" t="s">
        <v>22</v>
      </c>
      <c r="K469" s="5">
        <v>1</v>
      </c>
      <c r="L469" s="3" t="s">
        <v>3</v>
      </c>
      <c r="M469" s="3" t="s">
        <v>9</v>
      </c>
      <c r="N469" s="3" t="s">
        <v>901</v>
      </c>
      <c r="O469" s="1">
        <v>751</v>
      </c>
      <c r="P469" s="4">
        <v>1</v>
      </c>
      <c r="Q469" s="10">
        <f t="shared" si="31"/>
        <v>751</v>
      </c>
    </row>
    <row r="470" spans="2:17" ht="20.25" customHeight="1">
      <c r="B470" s="10" t="str">
        <f t="shared" si="32"/>
        <v>دستكش استاد كار599</v>
      </c>
      <c r="C470" s="10" t="str">
        <f t="shared" si="33"/>
        <v>دستكش استاد كار1402/01/27599</v>
      </c>
      <c r="D470" s="10" t="str">
        <f>IFERROR(IF(تحویلی!$E$1="","",IF(NOSA!O470=تحویلی!$E$1,تحویلی!$E$1&amp;COUNTIF(NOSA!$O$1:O470,تحویلی!$E$1),"")),"")</f>
        <v/>
      </c>
      <c r="E470" s="10" t="str">
        <f t="shared" si="34"/>
        <v>16051599</v>
      </c>
      <c r="F470" s="10" t="str">
        <f>IFERROR(VLOOKUP(I470,DATABASE!$N:$O,2,FALSE),"")</f>
        <v>دستكش استاد كار</v>
      </c>
      <c r="G470" s="3" t="s">
        <v>1558</v>
      </c>
      <c r="H470" s="4">
        <v>16051</v>
      </c>
      <c r="I470" s="3" t="s">
        <v>1543</v>
      </c>
      <c r="J470" s="3" t="s">
        <v>255</v>
      </c>
      <c r="K470" s="5">
        <v>1</v>
      </c>
      <c r="L470" s="3" t="s">
        <v>3</v>
      </c>
      <c r="M470" s="3" t="s">
        <v>47</v>
      </c>
      <c r="N470" s="3" t="s">
        <v>131</v>
      </c>
      <c r="O470" s="1">
        <v>599</v>
      </c>
      <c r="P470" s="4">
        <v>0</v>
      </c>
      <c r="Q470" s="10">
        <f t="shared" si="31"/>
        <v>599</v>
      </c>
    </row>
    <row r="471" spans="2:17" ht="20.25" customHeight="1">
      <c r="B471" s="10" t="str">
        <f t="shared" si="32"/>
        <v>دستكش ضد برش سبك798</v>
      </c>
      <c r="C471" s="10" t="str">
        <f t="shared" si="33"/>
        <v>دستكش ضد برش سبك1402/01/28798</v>
      </c>
      <c r="D471" s="10" t="str">
        <f>IFERROR(IF(تحویلی!$E$1="","",IF(NOSA!O471=تحویلی!$E$1,تحویلی!$E$1&amp;COUNTIF(NOSA!$O$1:O471,تحویلی!$E$1),"")),"")</f>
        <v/>
      </c>
      <c r="E471" s="10" t="str">
        <f t="shared" si="34"/>
        <v>16054798</v>
      </c>
      <c r="F471" s="10" t="str">
        <f>IFERROR(VLOOKUP(I471,DATABASE!$N:$O,2,FALSE),"")</f>
        <v>دستكش ضد برش سبك</v>
      </c>
      <c r="G471" s="3" t="s">
        <v>1562</v>
      </c>
      <c r="H471" s="4">
        <v>16054</v>
      </c>
      <c r="I471" s="3" t="s">
        <v>1442</v>
      </c>
      <c r="J471" s="3" t="s">
        <v>22</v>
      </c>
      <c r="K471" s="5">
        <v>1</v>
      </c>
      <c r="L471" s="3" t="s">
        <v>3</v>
      </c>
      <c r="M471" s="3" t="s">
        <v>47</v>
      </c>
      <c r="N471" s="3" t="s">
        <v>1347</v>
      </c>
      <c r="O471" s="1">
        <v>798</v>
      </c>
      <c r="P471" s="4">
        <v>1</v>
      </c>
      <c r="Q471" s="10">
        <f t="shared" si="31"/>
        <v>798</v>
      </c>
    </row>
    <row r="472" spans="2:17" ht="20.25" customHeight="1">
      <c r="B472" s="10" t="str">
        <f t="shared" si="32"/>
        <v>دستكش ضد برش سبك780</v>
      </c>
      <c r="C472" s="10" t="str">
        <f t="shared" si="33"/>
        <v>دستكش ضد برش سبك1402/01/28780</v>
      </c>
      <c r="D472" s="10" t="str">
        <f>IFERROR(IF(تحویلی!$E$1="","",IF(NOSA!O472=تحویلی!$E$1,تحویلی!$E$1&amp;COUNTIF(NOSA!$O$1:O472,تحویلی!$E$1),"")),"")</f>
        <v/>
      </c>
      <c r="E472" s="10" t="str">
        <f t="shared" si="34"/>
        <v>16054780</v>
      </c>
      <c r="F472" s="10" t="str">
        <f>IFERROR(VLOOKUP(I472,DATABASE!$N:$O,2,FALSE),"")</f>
        <v>دستكش ضد برش سبك</v>
      </c>
      <c r="G472" s="3" t="s">
        <v>1562</v>
      </c>
      <c r="H472" s="4">
        <v>16054</v>
      </c>
      <c r="I472" s="3" t="s">
        <v>1442</v>
      </c>
      <c r="J472" s="3" t="s">
        <v>22</v>
      </c>
      <c r="K472" s="5">
        <v>1</v>
      </c>
      <c r="L472" s="3" t="s">
        <v>3</v>
      </c>
      <c r="M472" s="3" t="s">
        <v>47</v>
      </c>
      <c r="N472" s="3" t="s">
        <v>1253</v>
      </c>
      <c r="O472" s="1">
        <v>780</v>
      </c>
      <c r="P472" s="4">
        <v>1</v>
      </c>
      <c r="Q472" s="10">
        <f t="shared" si="31"/>
        <v>780</v>
      </c>
    </row>
    <row r="473" spans="2:17" ht="20.25" customHeight="1">
      <c r="B473" s="10" t="str">
        <f t="shared" si="32"/>
        <v>دستكش ضد برش سبك755</v>
      </c>
      <c r="C473" s="10" t="str">
        <f t="shared" si="33"/>
        <v>دستكش ضد برش سبك1402/01/28755</v>
      </c>
      <c r="D473" s="10" t="str">
        <f>IFERROR(IF(تحویلی!$E$1="","",IF(NOSA!O473=تحویلی!$E$1,تحویلی!$E$1&amp;COUNTIF(NOSA!$O$1:O473,تحویلی!$E$1),"")),"")</f>
        <v/>
      </c>
      <c r="E473" s="10" t="str">
        <f t="shared" si="34"/>
        <v>16057755</v>
      </c>
      <c r="F473" s="10" t="str">
        <f>IFERROR(VLOOKUP(I473,DATABASE!$N:$O,2,FALSE),"")</f>
        <v>دستكش ضد برش سبك</v>
      </c>
      <c r="G473" s="3" t="s">
        <v>1562</v>
      </c>
      <c r="H473" s="4">
        <v>16057</v>
      </c>
      <c r="I473" s="3" t="s">
        <v>1442</v>
      </c>
      <c r="J473" s="3" t="s">
        <v>22</v>
      </c>
      <c r="K473" s="5">
        <v>1</v>
      </c>
      <c r="L473" s="3" t="s">
        <v>3</v>
      </c>
      <c r="M473" s="3" t="s">
        <v>9</v>
      </c>
      <c r="N473" s="3" t="s">
        <v>974</v>
      </c>
      <c r="O473" s="1">
        <v>755</v>
      </c>
      <c r="P473" s="4">
        <v>1</v>
      </c>
      <c r="Q473" s="10">
        <f t="shared" si="31"/>
        <v>755</v>
      </c>
    </row>
    <row r="474" spans="2:17" ht="20.25" customHeight="1">
      <c r="B474" s="10" t="str">
        <f t="shared" si="32"/>
        <v>دستكش ضد برش سبك774</v>
      </c>
      <c r="C474" s="10" t="str">
        <f t="shared" si="33"/>
        <v>دستكش ضد برش سبك1402/01/28774</v>
      </c>
      <c r="D474" s="10" t="str">
        <f>IFERROR(IF(تحویلی!$E$1="","",IF(NOSA!O474=تحویلی!$E$1,تحویلی!$E$1&amp;COUNTIF(NOSA!$O$1:O474,تحویلی!$E$1),"")),"")</f>
        <v/>
      </c>
      <c r="E474" s="10" t="str">
        <f t="shared" si="34"/>
        <v>16059774</v>
      </c>
      <c r="F474" s="10" t="str">
        <f>IFERROR(VLOOKUP(I474,DATABASE!$N:$O,2,FALSE),"")</f>
        <v>دستكش ضد برش سبك</v>
      </c>
      <c r="G474" s="3" t="s">
        <v>1562</v>
      </c>
      <c r="H474" s="4">
        <v>16059</v>
      </c>
      <c r="I474" s="3" t="s">
        <v>1442</v>
      </c>
      <c r="J474" s="3" t="s">
        <v>22</v>
      </c>
      <c r="K474" s="5">
        <v>1</v>
      </c>
      <c r="L474" s="3" t="s">
        <v>3</v>
      </c>
      <c r="M474" s="3" t="s">
        <v>43</v>
      </c>
      <c r="N474" s="3" t="s">
        <v>1218</v>
      </c>
      <c r="O474" s="1">
        <v>774</v>
      </c>
      <c r="P474" s="4">
        <v>1</v>
      </c>
      <c r="Q474" s="10">
        <f t="shared" si="31"/>
        <v>774</v>
      </c>
    </row>
    <row r="475" spans="2:17" ht="20.25" customHeight="1">
      <c r="B475" s="10" t="str">
        <f t="shared" si="32"/>
        <v>دستكش ضد برش سبك58</v>
      </c>
      <c r="C475" s="10" t="str">
        <f t="shared" si="33"/>
        <v>دستكش ضد برش سبك1402/01/2858</v>
      </c>
      <c r="D475" s="10" t="str">
        <f>IFERROR(IF(تحویلی!$E$1="","",IF(NOSA!O475=تحویلی!$E$1,تحویلی!$E$1&amp;COUNTIF(NOSA!$O$1:O475,تحویلی!$E$1),"")),"")</f>
        <v/>
      </c>
      <c r="E475" s="10" t="str">
        <f t="shared" si="34"/>
        <v>1606458</v>
      </c>
      <c r="F475" s="10" t="str">
        <f>IFERROR(VLOOKUP(I475,DATABASE!$N:$O,2,FALSE),"")</f>
        <v>دستكش ضد برش سبك</v>
      </c>
      <c r="G475" s="3" t="s">
        <v>1562</v>
      </c>
      <c r="H475" s="4">
        <v>16064</v>
      </c>
      <c r="I475" s="3" t="s">
        <v>1442</v>
      </c>
      <c r="J475" s="3" t="s">
        <v>22</v>
      </c>
      <c r="K475" s="5">
        <v>1</v>
      </c>
      <c r="L475" s="3" t="s">
        <v>3</v>
      </c>
      <c r="M475" s="3" t="s">
        <v>19</v>
      </c>
      <c r="N475" s="3" t="s">
        <v>459</v>
      </c>
      <c r="O475" s="1">
        <v>58</v>
      </c>
      <c r="P475" s="4">
        <v>0</v>
      </c>
      <c r="Q475" s="10">
        <f t="shared" si="31"/>
        <v>58</v>
      </c>
    </row>
    <row r="476" spans="2:17" ht="20.25" customHeight="1">
      <c r="B476" s="10" t="str">
        <f t="shared" si="32"/>
        <v>لباس كار (شلوار) 5</v>
      </c>
      <c r="C476" s="10" t="str">
        <f t="shared" si="33"/>
        <v>لباس كار (شلوار) 1402/01/285</v>
      </c>
      <c r="D476" s="10" t="str">
        <f>IFERROR(IF(تحویلی!$E$1="","",IF(NOSA!O476=تحویلی!$E$1,تحویلی!$E$1&amp;COUNTIF(NOSA!$O$1:O476,تحویلی!$E$1),"")),"")</f>
        <v/>
      </c>
      <c r="E476" s="10" t="str">
        <f t="shared" si="34"/>
        <v>160695</v>
      </c>
      <c r="F476" s="10" t="str">
        <f>IFERROR(VLOOKUP(I476,DATABASE!$N:$O,2,FALSE),"")</f>
        <v xml:space="preserve">لباس كار (شلوار) </v>
      </c>
      <c r="G476" s="3" t="s">
        <v>1562</v>
      </c>
      <c r="H476" s="4">
        <v>16069</v>
      </c>
      <c r="I476" s="3" t="s">
        <v>1563</v>
      </c>
      <c r="J476" s="3" t="s">
        <v>1564</v>
      </c>
      <c r="K476" s="5">
        <v>1</v>
      </c>
      <c r="L476" s="3" t="s">
        <v>8</v>
      </c>
      <c r="M476" s="3" t="s">
        <v>43</v>
      </c>
      <c r="N476" s="3" t="s">
        <v>250</v>
      </c>
      <c r="O476" s="1">
        <v>5</v>
      </c>
      <c r="P476" s="4">
        <v>0</v>
      </c>
      <c r="Q476" s="10">
        <f t="shared" si="31"/>
        <v>5</v>
      </c>
    </row>
    <row r="477" spans="2:17" ht="20.25" customHeight="1">
      <c r="B477" s="10" t="str">
        <f t="shared" si="32"/>
        <v>لباس كار ديرسوز(بلوز و شلوار) 733</v>
      </c>
      <c r="C477" s="10" t="str">
        <f t="shared" si="33"/>
        <v>لباس كار ديرسوز(بلوز و شلوار) 1402/01/28733</v>
      </c>
      <c r="D477" s="10" t="str">
        <f>IFERROR(IF(تحویلی!$E$1="","",IF(NOSA!O477=تحویلی!$E$1,تحویلی!$E$1&amp;COUNTIF(NOSA!$O$1:O477,تحویلی!$E$1),"")),"")</f>
        <v/>
      </c>
      <c r="E477" s="10" t="str">
        <f t="shared" si="34"/>
        <v>16074733</v>
      </c>
      <c r="F477" s="10" t="str">
        <f>IFERROR(VLOOKUP(I477,DATABASE!$N:$O,2,FALSE),"")</f>
        <v xml:space="preserve">لباس كار ديرسوز(بلوز و شلوار) </v>
      </c>
      <c r="G477" s="3" t="s">
        <v>1562</v>
      </c>
      <c r="H477" s="4">
        <v>16074</v>
      </c>
      <c r="I477" s="3" t="s">
        <v>1457</v>
      </c>
      <c r="J477" s="3" t="s">
        <v>1458</v>
      </c>
      <c r="K477" s="5">
        <v>1</v>
      </c>
      <c r="L477" s="3" t="s">
        <v>28</v>
      </c>
      <c r="M477" s="3" t="s">
        <v>47</v>
      </c>
      <c r="N477" s="3" t="s">
        <v>1109</v>
      </c>
      <c r="O477" s="1">
        <v>733</v>
      </c>
      <c r="P477" s="4">
        <v>1</v>
      </c>
      <c r="Q477" s="10">
        <f t="shared" si="31"/>
        <v>733</v>
      </c>
    </row>
    <row r="478" spans="2:17" ht="20.25" customHeight="1">
      <c r="B478" s="10" t="str">
        <f t="shared" si="32"/>
        <v>بند كفش778</v>
      </c>
      <c r="C478" s="10" t="str">
        <f t="shared" si="33"/>
        <v>بند كفش1402/01/29778</v>
      </c>
      <c r="D478" s="10" t="str">
        <f>IFERROR(IF(تحویلی!$E$1="","",IF(NOSA!O478=تحویلی!$E$1,تحویلی!$E$1&amp;COUNTIF(NOSA!$O$1:O478,تحویلی!$E$1),"")),"")</f>
        <v/>
      </c>
      <c r="E478" s="10" t="str">
        <f t="shared" si="34"/>
        <v>16080778</v>
      </c>
      <c r="F478" s="10" t="str">
        <f>IFERROR(VLOOKUP(I478,DATABASE!$N:$O,2,FALSE),"")</f>
        <v>بند كفش</v>
      </c>
      <c r="G478" s="3" t="s">
        <v>1565</v>
      </c>
      <c r="H478" s="4">
        <v>16080</v>
      </c>
      <c r="I478" s="3" t="s">
        <v>1462</v>
      </c>
      <c r="J478" s="3" t="s">
        <v>450</v>
      </c>
      <c r="K478" s="5">
        <v>1</v>
      </c>
      <c r="L478" s="3" t="s">
        <v>3</v>
      </c>
      <c r="M478" s="3" t="s">
        <v>47</v>
      </c>
      <c r="N478" s="3" t="s">
        <v>1228</v>
      </c>
      <c r="O478" s="1">
        <v>778</v>
      </c>
      <c r="P478" s="4">
        <v>0</v>
      </c>
      <c r="Q478" s="10">
        <f t="shared" si="31"/>
        <v>778</v>
      </c>
    </row>
    <row r="479" spans="2:17" ht="20.25" customHeight="1">
      <c r="B479" s="10" t="str">
        <f t="shared" si="32"/>
        <v>لباس كار(بلوز و شلوار)784</v>
      </c>
      <c r="C479" s="10" t="str">
        <f t="shared" si="33"/>
        <v>لباس كار(بلوز و شلوار)1402/01/29784</v>
      </c>
      <c r="D479" s="10" t="str">
        <f>IFERROR(IF(تحویلی!$E$1="","",IF(NOSA!O479=تحویلی!$E$1,تحویلی!$E$1&amp;COUNTIF(NOSA!$O$1:O479,تحویلی!$E$1),"")),"")</f>
        <v/>
      </c>
      <c r="E479" s="10" t="str">
        <f t="shared" si="34"/>
        <v>16081784</v>
      </c>
      <c r="F479" s="10" t="str">
        <f>IFERROR(VLOOKUP(I479,DATABASE!$N:$O,2,FALSE),"")</f>
        <v>لباس كار(بلوز و شلوار)</v>
      </c>
      <c r="G479" s="3" t="s">
        <v>1565</v>
      </c>
      <c r="H479" s="4">
        <v>16081</v>
      </c>
      <c r="I479" s="3" t="s">
        <v>1566</v>
      </c>
      <c r="J479" s="3" t="s">
        <v>1567</v>
      </c>
      <c r="K479" s="5">
        <v>1</v>
      </c>
      <c r="L479" s="3" t="s">
        <v>28</v>
      </c>
      <c r="M479" s="3" t="s">
        <v>66</v>
      </c>
      <c r="N479" s="3" t="s">
        <v>1268</v>
      </c>
      <c r="O479" s="1">
        <v>784</v>
      </c>
      <c r="P479" s="4">
        <v>1</v>
      </c>
      <c r="Q479" s="10">
        <f t="shared" si="31"/>
        <v>784</v>
      </c>
    </row>
    <row r="480" spans="2:17" ht="20.25" customHeight="1">
      <c r="B480" s="10" t="str">
        <f t="shared" si="32"/>
        <v>دستكش كف مواد سبك713</v>
      </c>
      <c r="C480" s="10" t="str">
        <f t="shared" si="33"/>
        <v>دستكش كف مواد سبك1402/01/29713</v>
      </c>
      <c r="D480" s="10" t="str">
        <f>IFERROR(IF(تحویلی!$E$1="","",IF(NOSA!O480=تحویلی!$E$1,تحویلی!$E$1&amp;COUNTIF(NOSA!$O$1:O480,تحویلی!$E$1),"")),"")</f>
        <v/>
      </c>
      <c r="E480" s="10" t="str">
        <f t="shared" si="34"/>
        <v>16087713</v>
      </c>
      <c r="F480" s="10" t="str">
        <f>IFERROR(VLOOKUP(I480,DATABASE!$N:$O,2,FALSE),"")</f>
        <v>دستكش كف مواد سبك</v>
      </c>
      <c r="G480" s="3" t="s">
        <v>1565</v>
      </c>
      <c r="H480" s="4">
        <v>16087</v>
      </c>
      <c r="I480" s="3" t="s">
        <v>1456</v>
      </c>
      <c r="J480" s="3" t="s">
        <v>2</v>
      </c>
      <c r="K480" s="5">
        <v>3</v>
      </c>
      <c r="L480" s="3" t="s">
        <v>3</v>
      </c>
      <c r="M480" s="3" t="s">
        <v>102</v>
      </c>
      <c r="N480" s="3" t="s">
        <v>785</v>
      </c>
      <c r="O480" s="1">
        <v>713</v>
      </c>
      <c r="P480" s="4">
        <v>0</v>
      </c>
      <c r="Q480" s="10">
        <f t="shared" si="31"/>
        <v>713</v>
      </c>
    </row>
    <row r="481" spans="2:17" ht="20.25" customHeight="1">
      <c r="B481" s="10" t="str">
        <f t="shared" si="32"/>
        <v>كمربند برزنتي نواري401</v>
      </c>
      <c r="C481" s="10" t="str">
        <f t="shared" si="33"/>
        <v>كمربند برزنتي نواري1402/01/29401</v>
      </c>
      <c r="D481" s="10" t="str">
        <f>IFERROR(IF(تحویلی!$E$1="","",IF(NOSA!O481=تحویلی!$E$1,تحویلی!$E$1&amp;COUNTIF(NOSA!$O$1:O481,تحویلی!$E$1),"")),"")</f>
        <v/>
      </c>
      <c r="E481" s="10" t="str">
        <f t="shared" si="34"/>
        <v>16108401</v>
      </c>
      <c r="F481" s="10" t="str">
        <f>IFERROR(VLOOKUP(I481,DATABASE!$N:$O,2,FALSE),"")</f>
        <v>كمربند برزنتي نواري</v>
      </c>
      <c r="G481" s="3" t="s">
        <v>1565</v>
      </c>
      <c r="H481" s="4">
        <v>16108</v>
      </c>
      <c r="I481" s="3" t="s">
        <v>1441</v>
      </c>
      <c r="J481" s="3" t="s">
        <v>95</v>
      </c>
      <c r="K481" s="5">
        <v>1</v>
      </c>
      <c r="L481" s="3" t="s">
        <v>96</v>
      </c>
      <c r="M481" s="3" t="s">
        <v>19</v>
      </c>
      <c r="N481" s="3" t="s">
        <v>424</v>
      </c>
      <c r="O481" s="1">
        <v>401</v>
      </c>
      <c r="P481" s="4">
        <v>1</v>
      </c>
      <c r="Q481" s="10">
        <f t="shared" si="31"/>
        <v>401</v>
      </c>
    </row>
    <row r="482" spans="2:17" ht="20.25" customHeight="1">
      <c r="B482" s="10" t="str">
        <f t="shared" si="32"/>
        <v>دستكش كف مواد سبك624</v>
      </c>
      <c r="C482" s="10" t="str">
        <f t="shared" si="33"/>
        <v>دستكش كف مواد سبك1402/01/30624</v>
      </c>
      <c r="D482" s="10" t="str">
        <f>IFERROR(IF(تحویلی!$E$1="","",IF(NOSA!O482=تحویلی!$E$1,تحویلی!$E$1&amp;COUNTIF(NOSA!$O$1:O482,تحویلی!$E$1),"")),"")</f>
        <v/>
      </c>
      <c r="E482" s="10" t="str">
        <f t="shared" si="34"/>
        <v>16115624</v>
      </c>
      <c r="F482" s="10" t="str">
        <f>IFERROR(VLOOKUP(I482,DATABASE!$N:$O,2,FALSE),"")</f>
        <v>دستكش كف مواد سبك</v>
      </c>
      <c r="G482" s="3" t="s">
        <v>1568</v>
      </c>
      <c r="H482" s="4">
        <v>16115</v>
      </c>
      <c r="I482" s="3" t="s">
        <v>1456</v>
      </c>
      <c r="J482" s="3" t="s">
        <v>2</v>
      </c>
      <c r="K482" s="5">
        <v>1</v>
      </c>
      <c r="L482" s="3" t="s">
        <v>3</v>
      </c>
      <c r="M482" s="3" t="s">
        <v>25</v>
      </c>
      <c r="N482" s="3" t="s">
        <v>226</v>
      </c>
      <c r="O482" s="1">
        <v>624</v>
      </c>
      <c r="P482" s="4">
        <v>0</v>
      </c>
      <c r="Q482" s="10">
        <f t="shared" si="31"/>
        <v>624</v>
      </c>
    </row>
    <row r="483" spans="2:17" ht="20.25" customHeight="1">
      <c r="B483" s="10" t="str">
        <f t="shared" si="32"/>
        <v>لباس كار نسوز(بلوز و شلوار)545</v>
      </c>
      <c r="C483" s="10" t="str">
        <f t="shared" si="33"/>
        <v>لباس كار نسوز(بلوز و شلوار)1402/01/30545</v>
      </c>
      <c r="D483" s="10" t="str">
        <f>IFERROR(IF(تحویلی!$E$1="","",IF(NOSA!O483=تحویلی!$E$1,تحویلی!$E$1&amp;COUNTIF(NOSA!$O$1:O483,تحویلی!$E$1),"")),"")</f>
        <v/>
      </c>
      <c r="E483" s="10" t="str">
        <f t="shared" si="34"/>
        <v>16116545</v>
      </c>
      <c r="F483" s="10" t="str">
        <f>IFERROR(VLOOKUP(I483,DATABASE!$N:$O,2,FALSE),"")</f>
        <v>لباس كار نسوز(بلوز و شلوار)</v>
      </c>
      <c r="G483" s="3" t="s">
        <v>1568</v>
      </c>
      <c r="H483" s="4">
        <v>16116</v>
      </c>
      <c r="I483" s="3" t="s">
        <v>1445</v>
      </c>
      <c r="J483" s="3" t="s">
        <v>1446</v>
      </c>
      <c r="K483" s="5">
        <v>1</v>
      </c>
      <c r="L483" s="3" t="s">
        <v>28</v>
      </c>
      <c r="M483" s="3" t="s">
        <v>4</v>
      </c>
      <c r="N483" s="3" t="s">
        <v>109</v>
      </c>
      <c r="O483" s="1">
        <v>545</v>
      </c>
      <c r="P483" s="4">
        <v>1</v>
      </c>
      <c r="Q483" s="10">
        <f t="shared" si="31"/>
        <v>545</v>
      </c>
    </row>
    <row r="484" spans="2:17" ht="20.25" customHeight="1">
      <c r="B484" s="10" t="str">
        <f t="shared" si="32"/>
        <v>لباس كار نسوز(بلوز و شلوار)723</v>
      </c>
      <c r="C484" s="10" t="str">
        <f t="shared" si="33"/>
        <v>لباس كار نسوز(بلوز و شلوار)1402/01/30723</v>
      </c>
      <c r="D484" s="10" t="str">
        <f>IFERROR(IF(تحویلی!$E$1="","",IF(NOSA!O484=تحویلی!$E$1,تحویلی!$E$1&amp;COUNTIF(NOSA!$O$1:O484,تحویلی!$E$1),"")),"")</f>
        <v/>
      </c>
      <c r="E484" s="10" t="str">
        <f t="shared" si="34"/>
        <v>16117723</v>
      </c>
      <c r="F484" s="10" t="str">
        <f>IFERROR(VLOOKUP(I484,DATABASE!$N:$O,2,FALSE),"")</f>
        <v>لباس كار نسوز(بلوز و شلوار)</v>
      </c>
      <c r="G484" s="74" t="s">
        <v>1568</v>
      </c>
      <c r="H484" s="75">
        <v>16117</v>
      </c>
      <c r="I484" s="74" t="s">
        <v>1445</v>
      </c>
      <c r="J484" s="74" t="s">
        <v>1446</v>
      </c>
      <c r="K484" s="76">
        <v>1</v>
      </c>
      <c r="L484" s="74" t="s">
        <v>28</v>
      </c>
      <c r="M484" s="74" t="s">
        <v>9</v>
      </c>
      <c r="N484" s="74" t="s">
        <v>852</v>
      </c>
      <c r="O484" s="77">
        <v>723</v>
      </c>
      <c r="P484" s="75">
        <v>1</v>
      </c>
      <c r="Q484" s="10">
        <f t="shared" si="31"/>
        <v>723</v>
      </c>
    </row>
    <row r="485" spans="2:17" ht="20.25" customHeight="1">
      <c r="B485" s="10" t="str">
        <f t="shared" si="32"/>
        <v>ماسك نيم صورت دو فيلتره (3M)723</v>
      </c>
      <c r="C485" s="10" t="str">
        <f t="shared" si="33"/>
        <v>ماسك نيم صورت دو فيلتره (3M)1402/01/30723</v>
      </c>
      <c r="D485" s="10" t="str">
        <f>IFERROR(IF(تحویلی!$E$1="","",IF(NOSA!O485=تحویلی!$E$1,تحویلی!$E$1&amp;COUNTIF(NOSA!$O$1:O485,تحویلی!$E$1),"")),"")</f>
        <v/>
      </c>
      <c r="E485" s="10" t="str">
        <f t="shared" si="34"/>
        <v>16117723</v>
      </c>
      <c r="F485" s="10" t="str">
        <f>IFERROR(VLOOKUP(I485,DATABASE!$N:$O,2,FALSE),"")</f>
        <v>ماسك نيم صورت دو فيلتره (3M)</v>
      </c>
      <c r="G485" s="74" t="s">
        <v>1568</v>
      </c>
      <c r="H485" s="75">
        <v>16117</v>
      </c>
      <c r="I485" s="74" t="s">
        <v>1503</v>
      </c>
      <c r="J485" s="74" t="s">
        <v>151</v>
      </c>
      <c r="K485" s="76">
        <v>1</v>
      </c>
      <c r="L485" s="74" t="s">
        <v>8</v>
      </c>
      <c r="M485" s="74" t="s">
        <v>9</v>
      </c>
      <c r="N485" s="74" t="s">
        <v>852</v>
      </c>
      <c r="O485" s="77">
        <v>723</v>
      </c>
      <c r="P485" s="75">
        <v>1</v>
      </c>
      <c r="Q485" s="10">
        <f t="shared" ref="Q485:Q548" si="35">VALUE(O485)</f>
        <v>723</v>
      </c>
    </row>
    <row r="486" spans="2:17" ht="20.25" customHeight="1">
      <c r="B486" s="10" t="str">
        <f t="shared" si="32"/>
        <v>دستكش ضد برش سبك723</v>
      </c>
      <c r="C486" s="10" t="str">
        <f t="shared" si="33"/>
        <v>دستكش ضد برش سبك1402/01/30723</v>
      </c>
      <c r="D486" s="10" t="str">
        <f>IFERROR(IF(تحویلی!$E$1="","",IF(NOSA!O486=تحویلی!$E$1,تحویلی!$E$1&amp;COUNTIF(NOSA!$O$1:O486,تحویلی!$E$1),"")),"")</f>
        <v/>
      </c>
      <c r="E486" s="10" t="str">
        <f t="shared" si="34"/>
        <v>16117723</v>
      </c>
      <c r="F486" s="10" t="str">
        <f>IFERROR(VLOOKUP(I486,DATABASE!$N:$O,2,FALSE),"")</f>
        <v>دستكش ضد برش سبك</v>
      </c>
      <c r="G486" s="74" t="s">
        <v>1568</v>
      </c>
      <c r="H486" s="75">
        <v>16117</v>
      </c>
      <c r="I486" s="74" t="s">
        <v>1442</v>
      </c>
      <c r="J486" s="74" t="s">
        <v>22</v>
      </c>
      <c r="K486" s="76">
        <v>1</v>
      </c>
      <c r="L486" s="74" t="s">
        <v>3</v>
      </c>
      <c r="M486" s="74" t="s">
        <v>9</v>
      </c>
      <c r="N486" s="74" t="s">
        <v>852</v>
      </c>
      <c r="O486" s="77">
        <v>723</v>
      </c>
      <c r="P486" s="75">
        <v>1</v>
      </c>
      <c r="Q486" s="10">
        <f t="shared" si="35"/>
        <v>723</v>
      </c>
    </row>
    <row r="487" spans="2:17" ht="20.25" customHeight="1">
      <c r="B487" s="10" t="str">
        <f t="shared" si="32"/>
        <v>دستكش ضد برش سبك739</v>
      </c>
      <c r="C487" s="10" t="str">
        <f t="shared" si="33"/>
        <v>دستكش ضد برش سبك1402/01/30739</v>
      </c>
      <c r="D487" s="10" t="str">
        <f>IFERROR(IF(تحویلی!$E$1="","",IF(NOSA!O487=تحویلی!$E$1,تحویلی!$E$1&amp;COUNTIF(NOSA!$O$1:O487,تحویلی!$E$1),"")),"")</f>
        <v/>
      </c>
      <c r="E487" s="10" t="str">
        <f t="shared" si="34"/>
        <v>16120739</v>
      </c>
      <c r="F487" s="10" t="str">
        <f>IFERROR(VLOOKUP(I487,DATABASE!$N:$O,2,FALSE),"")</f>
        <v>دستكش ضد برش سبك</v>
      </c>
      <c r="G487" s="74" t="s">
        <v>1568</v>
      </c>
      <c r="H487" s="75">
        <v>16120</v>
      </c>
      <c r="I487" s="74" t="s">
        <v>1442</v>
      </c>
      <c r="J487" s="74" t="s">
        <v>22</v>
      </c>
      <c r="K487" s="76">
        <v>1</v>
      </c>
      <c r="L487" s="74" t="s">
        <v>3</v>
      </c>
      <c r="M487" s="74" t="s">
        <v>47</v>
      </c>
      <c r="N487" s="74" t="s">
        <v>779</v>
      </c>
      <c r="O487" s="77">
        <v>739</v>
      </c>
      <c r="P487" s="75">
        <v>1</v>
      </c>
      <c r="Q487" s="10">
        <f t="shared" si="35"/>
        <v>739</v>
      </c>
    </row>
    <row r="488" spans="2:17" ht="20.25" customHeight="1">
      <c r="B488" s="10" t="str">
        <f t="shared" si="32"/>
        <v>دستكش كف مواد سبك496</v>
      </c>
      <c r="C488" s="10" t="str">
        <f t="shared" si="33"/>
        <v>دستكش كف مواد سبك1402/01/30496</v>
      </c>
      <c r="D488" s="10" t="str">
        <f>IFERROR(IF(تحویلی!$E$1="","",IF(NOSA!O488=تحویلی!$E$1,تحویلی!$E$1&amp;COUNTIF(NOSA!$O$1:O488,تحویلی!$E$1),"")),"")</f>
        <v/>
      </c>
      <c r="E488" s="10" t="str">
        <f t="shared" si="34"/>
        <v>16122496</v>
      </c>
      <c r="F488" s="10" t="str">
        <f>IFERROR(VLOOKUP(I488,DATABASE!$N:$O,2,FALSE),"")</f>
        <v>دستكش كف مواد سبك</v>
      </c>
      <c r="G488" s="74" t="s">
        <v>1568</v>
      </c>
      <c r="H488" s="75">
        <v>16122</v>
      </c>
      <c r="I488" s="74" t="s">
        <v>1456</v>
      </c>
      <c r="J488" s="74" t="s">
        <v>2</v>
      </c>
      <c r="K488" s="76">
        <v>3</v>
      </c>
      <c r="L488" s="74" t="s">
        <v>3</v>
      </c>
      <c r="M488" s="74" t="s">
        <v>47</v>
      </c>
      <c r="N488" s="74" t="s">
        <v>289</v>
      </c>
      <c r="O488" s="77">
        <v>496</v>
      </c>
      <c r="P488" s="75">
        <v>0</v>
      </c>
      <c r="Q488" s="10">
        <f t="shared" si="35"/>
        <v>496</v>
      </c>
    </row>
    <row r="489" spans="2:17" ht="20.25" customHeight="1">
      <c r="B489" s="10" t="str">
        <f t="shared" si="32"/>
        <v>دستكش ضد برش سبك750</v>
      </c>
      <c r="C489" s="10" t="str">
        <f t="shared" si="33"/>
        <v>دستكش ضد برش سبك1402/01/30750</v>
      </c>
      <c r="D489" s="10" t="str">
        <f>IFERROR(IF(تحویلی!$E$1="","",IF(NOSA!O489=تحویلی!$E$1,تحویلی!$E$1&amp;COUNTIF(NOSA!$O$1:O489,تحویلی!$E$1),"")),"")</f>
        <v/>
      </c>
      <c r="E489" s="10" t="str">
        <f t="shared" si="34"/>
        <v>16132750</v>
      </c>
      <c r="F489" s="10" t="str">
        <f>IFERROR(VLOOKUP(I489,DATABASE!$N:$O,2,FALSE),"")</f>
        <v>دستكش ضد برش سبك</v>
      </c>
      <c r="G489" s="74" t="s">
        <v>1568</v>
      </c>
      <c r="H489" s="75">
        <v>16132</v>
      </c>
      <c r="I489" s="74" t="s">
        <v>1442</v>
      </c>
      <c r="J489" s="74" t="s">
        <v>22</v>
      </c>
      <c r="K489" s="76">
        <v>1</v>
      </c>
      <c r="L489" s="74" t="s">
        <v>3</v>
      </c>
      <c r="M489" s="74" t="s">
        <v>19</v>
      </c>
      <c r="N489" s="74" t="s">
        <v>908</v>
      </c>
      <c r="O489" s="77">
        <v>750</v>
      </c>
      <c r="P489" s="75">
        <v>1</v>
      </c>
      <c r="Q489" s="10">
        <f t="shared" si="35"/>
        <v>750</v>
      </c>
    </row>
    <row r="490" spans="2:17" ht="20.25" customHeight="1">
      <c r="B490" s="10" t="str">
        <f t="shared" si="32"/>
        <v>پيشبند نسوز چرمي148</v>
      </c>
      <c r="C490" s="10" t="str">
        <f t="shared" si="33"/>
        <v>پيشبند نسوز چرمي1402/01/30148</v>
      </c>
      <c r="D490" s="10" t="str">
        <f>IFERROR(IF(تحویلی!$E$1="","",IF(NOSA!O490=تحویلی!$E$1,تحویلی!$E$1&amp;COUNTIF(NOSA!$O$1:O490,تحویلی!$E$1),"")),"")</f>
        <v/>
      </c>
      <c r="E490" s="10" t="str">
        <f t="shared" si="34"/>
        <v>16137148</v>
      </c>
      <c r="F490" s="10" t="str">
        <f>IFERROR(VLOOKUP(I490,DATABASE!$N:$O,2,FALSE),"")</f>
        <v>پيشبند نسوز چرمي</v>
      </c>
      <c r="G490" s="74" t="s">
        <v>1568</v>
      </c>
      <c r="H490" s="75">
        <v>16137</v>
      </c>
      <c r="I490" s="74" t="s">
        <v>1459</v>
      </c>
      <c r="J490" s="74" t="s">
        <v>15</v>
      </c>
      <c r="K490" s="76">
        <v>1</v>
      </c>
      <c r="L490" s="74" t="s">
        <v>8</v>
      </c>
      <c r="M490" s="74" t="s">
        <v>4</v>
      </c>
      <c r="N490" s="74" t="s">
        <v>483</v>
      </c>
      <c r="O490" s="77">
        <v>148</v>
      </c>
      <c r="P490" s="75">
        <v>0</v>
      </c>
      <c r="Q490" s="10">
        <f t="shared" si="35"/>
        <v>148</v>
      </c>
    </row>
    <row r="491" spans="2:17" ht="20.25" customHeight="1">
      <c r="B491" s="10" t="str">
        <f t="shared" si="32"/>
        <v>گوشي ايرماف774</v>
      </c>
      <c r="C491" s="10" t="str">
        <f t="shared" si="33"/>
        <v>گوشي ايرماف1402/01/30774</v>
      </c>
      <c r="D491" s="10" t="str">
        <f>IFERROR(IF(تحویلی!$E$1="","",IF(NOSA!O491=تحویلی!$E$1,تحویلی!$E$1&amp;COUNTIF(NOSA!$O$1:O491,تحویلی!$E$1),"")),"")</f>
        <v/>
      </c>
      <c r="E491" s="10" t="str">
        <f t="shared" si="34"/>
        <v>16139774</v>
      </c>
      <c r="F491" s="10" t="str">
        <f>IFERROR(VLOOKUP(I491,DATABASE!$N:$O,2,FALSE),"")</f>
        <v>گوشي ايرماف</v>
      </c>
      <c r="G491" s="74" t="s">
        <v>1568</v>
      </c>
      <c r="H491" s="75">
        <v>16139</v>
      </c>
      <c r="I491" s="74" t="s">
        <v>1449</v>
      </c>
      <c r="J491" s="74" t="s">
        <v>138</v>
      </c>
      <c r="K491" s="76">
        <v>1</v>
      </c>
      <c r="L491" s="74" t="s">
        <v>8</v>
      </c>
      <c r="M491" s="74" t="s">
        <v>43</v>
      </c>
      <c r="N491" s="74" t="s">
        <v>1218</v>
      </c>
      <c r="O491" s="77">
        <v>774</v>
      </c>
      <c r="P491" s="75">
        <v>0</v>
      </c>
      <c r="Q491" s="10">
        <f t="shared" si="35"/>
        <v>774</v>
      </c>
    </row>
    <row r="492" spans="2:17" ht="20.25" customHeight="1">
      <c r="B492" s="10" t="str">
        <f t="shared" si="32"/>
        <v>دستكش ساق كوتاه نسوز756</v>
      </c>
      <c r="C492" s="10" t="str">
        <f t="shared" si="33"/>
        <v>دستكش ساق كوتاه نسوز1402/01/30756</v>
      </c>
      <c r="D492" s="10" t="str">
        <f>IFERROR(IF(تحویلی!$E$1="","",IF(NOSA!O492=تحویلی!$E$1,تحویلی!$E$1&amp;COUNTIF(NOSA!$O$1:O492,تحویلی!$E$1),"")),"")</f>
        <v/>
      </c>
      <c r="E492" s="10" t="str">
        <f t="shared" si="34"/>
        <v>16141756</v>
      </c>
      <c r="F492" s="10" t="str">
        <f>IFERROR(VLOOKUP(I492,DATABASE!$N:$O,2,FALSE),"")</f>
        <v>دستكش ساق كوتاه نسوز</v>
      </c>
      <c r="G492" s="74" t="s">
        <v>1568</v>
      </c>
      <c r="H492" s="75">
        <v>16141</v>
      </c>
      <c r="I492" s="74" t="s">
        <v>1455</v>
      </c>
      <c r="J492" s="74" t="s">
        <v>168</v>
      </c>
      <c r="K492" s="76">
        <v>1</v>
      </c>
      <c r="L492" s="74" t="s">
        <v>3</v>
      </c>
      <c r="M492" s="74" t="s">
        <v>25</v>
      </c>
      <c r="N492" s="74" t="s">
        <v>939</v>
      </c>
      <c r="O492" s="77">
        <v>756</v>
      </c>
      <c r="P492" s="75">
        <v>1</v>
      </c>
      <c r="Q492" s="10">
        <f t="shared" si="35"/>
        <v>756</v>
      </c>
    </row>
    <row r="493" spans="2:17" ht="20.25" customHeight="1">
      <c r="B493" s="10" t="str">
        <f t="shared" si="32"/>
        <v>دستكش كف مواد سبك387</v>
      </c>
      <c r="C493" s="10" t="str">
        <f t="shared" si="33"/>
        <v>دستكش كف مواد سبك1402/01/30387</v>
      </c>
      <c r="D493" s="10" t="str">
        <f>IFERROR(IF(تحویلی!$E$1="","",IF(NOSA!O493=تحویلی!$E$1,تحویلی!$E$1&amp;COUNTIF(NOSA!$O$1:O493,تحویلی!$E$1),"")),"")</f>
        <v/>
      </c>
      <c r="E493" s="10" t="str">
        <f t="shared" si="34"/>
        <v>16147387</v>
      </c>
      <c r="F493" s="10" t="str">
        <f>IFERROR(VLOOKUP(I493,DATABASE!$N:$O,2,FALSE),"")</f>
        <v>دستكش كف مواد سبك</v>
      </c>
      <c r="G493" s="74" t="s">
        <v>1568</v>
      </c>
      <c r="H493" s="75">
        <v>16147</v>
      </c>
      <c r="I493" s="74" t="s">
        <v>1456</v>
      </c>
      <c r="J493" s="74" t="s">
        <v>2</v>
      </c>
      <c r="K493" s="76">
        <v>1</v>
      </c>
      <c r="L493" s="74" t="s">
        <v>3</v>
      </c>
      <c r="M493" s="74" t="s">
        <v>19</v>
      </c>
      <c r="N493" s="74" t="s">
        <v>936</v>
      </c>
      <c r="O493" s="77">
        <v>387</v>
      </c>
      <c r="P493" s="75">
        <v>0</v>
      </c>
      <c r="Q493" s="10">
        <f t="shared" si="35"/>
        <v>387</v>
      </c>
    </row>
    <row r="494" spans="2:17" ht="20.25" customHeight="1">
      <c r="B494" s="10" t="str">
        <f t="shared" si="32"/>
        <v>دستكش ضد برش سبك649</v>
      </c>
      <c r="C494" s="10" t="str">
        <f t="shared" si="33"/>
        <v>دستكش ضد برش سبك1402/01/30649</v>
      </c>
      <c r="D494" s="10" t="str">
        <f>IFERROR(IF(تحویلی!$E$1="","",IF(NOSA!O494=تحویلی!$E$1,تحویلی!$E$1&amp;COUNTIF(NOSA!$O$1:O494,تحویلی!$E$1),"")),"")</f>
        <v/>
      </c>
      <c r="E494" s="10" t="str">
        <f t="shared" si="34"/>
        <v>16147649</v>
      </c>
      <c r="F494" s="10" t="str">
        <f>IFERROR(VLOOKUP(I494,DATABASE!$N:$O,2,FALSE),"")</f>
        <v>دستكش ضد برش سبك</v>
      </c>
      <c r="G494" s="78" t="s">
        <v>1568</v>
      </c>
      <c r="H494" s="79">
        <v>16147</v>
      </c>
      <c r="I494" s="78" t="s">
        <v>1442</v>
      </c>
      <c r="J494" s="78" t="s">
        <v>22</v>
      </c>
      <c r="K494" s="80">
        <v>1</v>
      </c>
      <c r="L494" s="78" t="s">
        <v>3</v>
      </c>
      <c r="M494" s="78" t="s">
        <v>9</v>
      </c>
      <c r="N494" s="78" t="s">
        <v>127</v>
      </c>
      <c r="O494" s="81">
        <v>649</v>
      </c>
      <c r="P494" s="79">
        <v>1</v>
      </c>
      <c r="Q494" s="10">
        <f t="shared" si="35"/>
        <v>649</v>
      </c>
    </row>
    <row r="495" spans="2:17" ht="20.25" customHeight="1">
      <c r="B495" s="10" t="str">
        <f t="shared" si="32"/>
        <v>فيلتر ماسك نيم صورت (3M) مدل 2091649</v>
      </c>
      <c r="C495" s="10" t="str">
        <f t="shared" si="33"/>
        <v>فيلتر ماسك نيم صورت (3M) مدل 20911402/01/30649</v>
      </c>
      <c r="D495" s="10" t="str">
        <f>IFERROR(IF(تحویلی!$E$1="","",IF(NOSA!O495=تحویلی!$E$1,تحویلی!$E$1&amp;COUNTIF(NOSA!$O$1:O495,تحویلی!$E$1),"")),"")</f>
        <v/>
      </c>
      <c r="E495" s="10" t="str">
        <f t="shared" si="34"/>
        <v>16147649</v>
      </c>
      <c r="F495" s="10" t="str">
        <f>IFERROR(VLOOKUP(I495,DATABASE!$N:$O,2,FALSE),"")</f>
        <v>فيلتر ماسك نيم صورت (3M) مدل 2091</v>
      </c>
      <c r="G495" s="78" t="s">
        <v>1568</v>
      </c>
      <c r="H495" s="79">
        <v>16147</v>
      </c>
      <c r="I495" s="78" t="s">
        <v>1475</v>
      </c>
      <c r="J495" s="78" t="s">
        <v>53</v>
      </c>
      <c r="K495" s="80">
        <v>1</v>
      </c>
      <c r="L495" s="78" t="s">
        <v>8</v>
      </c>
      <c r="M495" s="78" t="s">
        <v>9</v>
      </c>
      <c r="N495" s="78" t="s">
        <v>127</v>
      </c>
      <c r="O495" s="81">
        <v>649</v>
      </c>
      <c r="P495" s="79">
        <v>1</v>
      </c>
      <c r="Q495" s="10">
        <f t="shared" si="35"/>
        <v>649</v>
      </c>
    </row>
    <row r="496" spans="2:17" ht="20.25" customHeight="1">
      <c r="B496" s="10" t="str">
        <f t="shared" si="32"/>
        <v>دستكش ضد برش سبك259</v>
      </c>
      <c r="C496" s="10" t="str">
        <f t="shared" si="33"/>
        <v>دستكش ضد برش سبك1402/01/30259</v>
      </c>
      <c r="D496" s="10" t="str">
        <f>IFERROR(IF(تحویلی!$E$1="","",IF(NOSA!O496=تحویلی!$E$1,تحویلی!$E$1&amp;COUNTIF(NOSA!$O$1:O496,تحویلی!$E$1),"")),"")</f>
        <v/>
      </c>
      <c r="E496" s="10" t="str">
        <f t="shared" si="34"/>
        <v>16148259</v>
      </c>
      <c r="F496" s="10" t="str">
        <f>IFERROR(VLOOKUP(I496,DATABASE!$N:$O,2,FALSE),"")</f>
        <v>دستكش ضد برش سبك</v>
      </c>
      <c r="G496" s="78" t="s">
        <v>1568</v>
      </c>
      <c r="H496" s="79">
        <v>16148</v>
      </c>
      <c r="I496" s="78" t="s">
        <v>1442</v>
      </c>
      <c r="J496" s="78" t="s">
        <v>22</v>
      </c>
      <c r="K496" s="80">
        <v>1</v>
      </c>
      <c r="L496" s="78" t="s">
        <v>3</v>
      </c>
      <c r="M496" s="78" t="s">
        <v>4</v>
      </c>
      <c r="N496" s="78" t="s">
        <v>13</v>
      </c>
      <c r="O496" s="81">
        <v>259</v>
      </c>
      <c r="P496" s="79">
        <v>1</v>
      </c>
      <c r="Q496" s="10">
        <f t="shared" si="35"/>
        <v>259</v>
      </c>
    </row>
    <row r="497" spans="2:17" ht="20.25" customHeight="1">
      <c r="B497" s="10" t="str">
        <f t="shared" si="32"/>
        <v>دستكش ساق بلند نسوز259</v>
      </c>
      <c r="C497" s="10" t="str">
        <f t="shared" si="33"/>
        <v>دستكش ساق بلند نسوز1402/01/30259</v>
      </c>
      <c r="D497" s="10" t="str">
        <f>IFERROR(IF(تحویلی!$E$1="","",IF(NOSA!O497=تحویلی!$E$1,تحویلی!$E$1&amp;COUNTIF(NOSA!$O$1:O497,تحویلی!$E$1),"")),"")</f>
        <v/>
      </c>
      <c r="E497" s="10" t="str">
        <f t="shared" si="34"/>
        <v>16148259</v>
      </c>
      <c r="F497" s="10" t="str">
        <f>IFERROR(VLOOKUP(I497,DATABASE!$N:$O,2,FALSE),"")</f>
        <v>دستكش ساق بلند نسوز</v>
      </c>
      <c r="G497" s="78" t="s">
        <v>1568</v>
      </c>
      <c r="H497" s="79">
        <v>16148</v>
      </c>
      <c r="I497" s="78" t="s">
        <v>1461</v>
      </c>
      <c r="J497" s="78" t="s">
        <v>34</v>
      </c>
      <c r="K497" s="80">
        <v>1</v>
      </c>
      <c r="L497" s="78" t="s">
        <v>3</v>
      </c>
      <c r="M497" s="78" t="s">
        <v>4</v>
      </c>
      <c r="N497" s="78" t="s">
        <v>13</v>
      </c>
      <c r="O497" s="81">
        <v>259</v>
      </c>
      <c r="P497" s="79">
        <v>1</v>
      </c>
      <c r="Q497" s="10">
        <f t="shared" si="35"/>
        <v>259</v>
      </c>
    </row>
    <row r="498" spans="2:17" ht="20.25" customHeight="1">
      <c r="B498" s="10" t="str">
        <f t="shared" si="32"/>
        <v>نقاب تيره محافظ صورت  canasafe259</v>
      </c>
      <c r="C498" s="10" t="str">
        <f t="shared" si="33"/>
        <v>نقاب تيره محافظ صورت  canasafe1402/01/30259</v>
      </c>
      <c r="D498" s="10" t="str">
        <f>IFERROR(IF(تحویلی!$E$1="","",IF(NOSA!O498=تحویلی!$E$1,تحویلی!$E$1&amp;COUNTIF(NOSA!$O$1:O498,تحویلی!$E$1),"")),"")</f>
        <v/>
      </c>
      <c r="E498" s="10" t="str">
        <f t="shared" si="34"/>
        <v>16148259</v>
      </c>
      <c r="F498" s="10" t="str">
        <f>IFERROR(VLOOKUP(I498,DATABASE!$N:$O,2,FALSE),"")</f>
        <v>نقاب تيره محافظ صورت  canasafe</v>
      </c>
      <c r="G498" s="78" t="s">
        <v>1568</v>
      </c>
      <c r="H498" s="79">
        <v>16148</v>
      </c>
      <c r="I498" s="78" t="s">
        <v>1487</v>
      </c>
      <c r="J498" s="78" t="s">
        <v>1488</v>
      </c>
      <c r="K498" s="80">
        <v>1</v>
      </c>
      <c r="L498" s="78" t="s">
        <v>8</v>
      </c>
      <c r="M498" s="78" t="s">
        <v>4</v>
      </c>
      <c r="N498" s="78" t="s">
        <v>13</v>
      </c>
      <c r="O498" s="81">
        <v>259</v>
      </c>
      <c r="P498" s="79">
        <v>1</v>
      </c>
      <c r="Q498" s="10">
        <f t="shared" si="35"/>
        <v>259</v>
      </c>
    </row>
    <row r="499" spans="2:17" ht="20.25" customHeight="1">
      <c r="B499" s="10" t="str">
        <f t="shared" si="32"/>
        <v>لباس كار(بلوز و شلوار)285</v>
      </c>
      <c r="C499" s="10" t="str">
        <f t="shared" si="33"/>
        <v>لباس كار(بلوز و شلوار)1402/01/30285</v>
      </c>
      <c r="D499" s="10" t="str">
        <f>IFERROR(IF(تحویلی!$E$1="","",IF(NOSA!O499=تحویلی!$E$1,تحویلی!$E$1&amp;COUNTIF(NOSA!$O$1:O499,تحویلی!$E$1),"")),"")</f>
        <v/>
      </c>
      <c r="E499" s="10" t="str">
        <f t="shared" si="34"/>
        <v>16149285</v>
      </c>
      <c r="F499" s="10" t="str">
        <f>IFERROR(VLOOKUP(I499,DATABASE!$N:$O,2,FALSE),"")</f>
        <v>لباس كار(بلوز و شلوار)</v>
      </c>
      <c r="G499" s="78" t="s">
        <v>1568</v>
      </c>
      <c r="H499" s="79">
        <v>16149</v>
      </c>
      <c r="I499" s="78" t="s">
        <v>1443</v>
      </c>
      <c r="J499" s="78" t="s">
        <v>1444</v>
      </c>
      <c r="K499" s="80">
        <v>1</v>
      </c>
      <c r="L499" s="78" t="s">
        <v>28</v>
      </c>
      <c r="M499" s="78" t="s">
        <v>4</v>
      </c>
      <c r="N499" s="78" t="s">
        <v>294</v>
      </c>
      <c r="O499" s="81">
        <v>285</v>
      </c>
      <c r="P499" s="79">
        <v>1</v>
      </c>
      <c r="Q499" s="10">
        <f t="shared" si="35"/>
        <v>285</v>
      </c>
    </row>
    <row r="500" spans="2:17" ht="20.25" customHeight="1">
      <c r="B500" s="10" t="str">
        <f t="shared" si="32"/>
        <v>82</v>
      </c>
      <c r="C500" s="10" t="str">
        <f t="shared" si="33"/>
        <v>1402/01/3082</v>
      </c>
      <c r="D500" s="10" t="str">
        <f>IFERROR(IF(تحویلی!$E$1="","",IF(NOSA!O500=تحویلی!$E$1,تحویلی!$E$1&amp;COUNTIF(NOSA!$O$1:O500,تحویلی!$E$1),"")),"")</f>
        <v/>
      </c>
      <c r="E500" s="10" t="str">
        <f t="shared" si="34"/>
        <v>1614982</v>
      </c>
      <c r="F500" s="10" t="str">
        <f>IFERROR(VLOOKUP(I500,DATABASE!$N:$O,2,FALSE),"")</f>
        <v/>
      </c>
      <c r="G500" s="78" t="s">
        <v>1568</v>
      </c>
      <c r="H500" s="79">
        <v>16149</v>
      </c>
      <c r="I500" s="78" t="s">
        <v>1569</v>
      </c>
      <c r="J500" s="78" t="s">
        <v>260</v>
      </c>
      <c r="K500" s="80">
        <v>1</v>
      </c>
      <c r="L500" s="78" t="s">
        <v>3</v>
      </c>
      <c r="M500" s="78" t="s">
        <v>4</v>
      </c>
      <c r="N500" s="78" t="s">
        <v>84</v>
      </c>
      <c r="O500" s="81">
        <v>82</v>
      </c>
      <c r="P500" s="79">
        <v>1</v>
      </c>
      <c r="Q500" s="10">
        <f t="shared" si="35"/>
        <v>82</v>
      </c>
    </row>
    <row r="501" spans="2:17" ht="20.25" customHeight="1">
      <c r="B501" s="10" t="str">
        <f t="shared" si="32"/>
        <v>دستكش كف مواد سبك731</v>
      </c>
      <c r="C501" s="10" t="str">
        <f t="shared" si="33"/>
        <v>دستكش كف مواد سبك1402/02/01731</v>
      </c>
      <c r="D501" s="10" t="str">
        <f>IFERROR(IF(تحویلی!$E$1="","",IF(NOSA!O501=تحویلی!$E$1,تحویلی!$E$1&amp;COUNTIF(NOSA!$O$1:O501,تحویلی!$E$1),"")),"")</f>
        <v/>
      </c>
      <c r="E501" s="10" t="str">
        <f t="shared" si="34"/>
        <v>16184731</v>
      </c>
      <c r="F501" s="10" t="str">
        <f>IFERROR(VLOOKUP(I501,DATABASE!$N:$O,2,FALSE),"")</f>
        <v>دستكش كف مواد سبك</v>
      </c>
      <c r="G501" s="78" t="s">
        <v>1570</v>
      </c>
      <c r="H501" s="79">
        <v>16184</v>
      </c>
      <c r="I501" s="78" t="s">
        <v>1456</v>
      </c>
      <c r="J501" s="78" t="s">
        <v>2</v>
      </c>
      <c r="K501" s="80">
        <v>1</v>
      </c>
      <c r="L501" s="78" t="s">
        <v>3</v>
      </c>
      <c r="M501" s="78" t="s">
        <v>47</v>
      </c>
      <c r="N501" s="78" t="s">
        <v>635</v>
      </c>
      <c r="O501" s="81">
        <v>731</v>
      </c>
      <c r="P501" s="79">
        <v>0</v>
      </c>
      <c r="Q501" s="10">
        <f t="shared" si="35"/>
        <v>731</v>
      </c>
    </row>
    <row r="502" spans="2:17" ht="20.25" customHeight="1">
      <c r="B502" s="10" t="str">
        <f t="shared" si="32"/>
        <v>كمربند برزنتي نواري128</v>
      </c>
      <c r="C502" s="10" t="str">
        <f t="shared" si="33"/>
        <v>كمربند برزنتي نواري1402/02/01128</v>
      </c>
      <c r="D502" s="10" t="str">
        <f>IFERROR(IF(تحویلی!$E$1="","",IF(NOSA!O502=تحویلی!$E$1,تحویلی!$E$1&amp;COUNTIF(NOSA!$O$1:O502,تحویلی!$E$1),"")),"")</f>
        <v/>
      </c>
      <c r="E502" s="10" t="str">
        <f t="shared" si="34"/>
        <v>16184128</v>
      </c>
      <c r="F502" s="10" t="str">
        <f>IFERROR(VLOOKUP(I502,DATABASE!$N:$O,2,FALSE),"")</f>
        <v>كمربند برزنتي نواري</v>
      </c>
      <c r="G502" s="78" t="s">
        <v>1570</v>
      </c>
      <c r="H502" s="79">
        <v>16184</v>
      </c>
      <c r="I502" s="78" t="s">
        <v>1441</v>
      </c>
      <c r="J502" s="78" t="s">
        <v>95</v>
      </c>
      <c r="K502" s="80">
        <v>1</v>
      </c>
      <c r="L502" s="78" t="s">
        <v>96</v>
      </c>
      <c r="M502" s="78" t="s">
        <v>4</v>
      </c>
      <c r="N502" s="78" t="s">
        <v>1313</v>
      </c>
      <c r="O502" s="81">
        <v>128</v>
      </c>
      <c r="P502" s="79">
        <v>0</v>
      </c>
      <c r="Q502" s="10">
        <f t="shared" si="35"/>
        <v>128</v>
      </c>
    </row>
    <row r="503" spans="2:17" ht="20.25" customHeight="1">
      <c r="B503" s="10" t="str">
        <f t="shared" si="32"/>
        <v>دستكش ضد برش سبك702</v>
      </c>
      <c r="C503" s="10" t="str">
        <f t="shared" si="33"/>
        <v>دستكش ضد برش سبك1402/02/01702</v>
      </c>
      <c r="D503" s="10" t="str">
        <f>IFERROR(IF(تحویلی!$E$1="","",IF(NOSA!O503=تحویلی!$E$1,تحویلی!$E$1&amp;COUNTIF(NOSA!$O$1:O503,تحویلی!$E$1),"")),"")</f>
        <v/>
      </c>
      <c r="E503" s="10" t="str">
        <f t="shared" si="34"/>
        <v>16184702</v>
      </c>
      <c r="F503" s="10" t="str">
        <f>IFERROR(VLOOKUP(I503,DATABASE!$N:$O,2,FALSE),"")</f>
        <v>دستكش ضد برش سبك</v>
      </c>
      <c r="G503" s="78" t="s">
        <v>1570</v>
      </c>
      <c r="H503" s="79">
        <v>16184</v>
      </c>
      <c r="I503" s="78" t="s">
        <v>1442</v>
      </c>
      <c r="J503" s="78" t="s">
        <v>22</v>
      </c>
      <c r="K503" s="80">
        <v>1</v>
      </c>
      <c r="L503" s="78" t="s">
        <v>3</v>
      </c>
      <c r="M503" s="78" t="s">
        <v>40</v>
      </c>
      <c r="N503" s="78" t="s">
        <v>170</v>
      </c>
      <c r="O503" s="81">
        <v>702</v>
      </c>
      <c r="P503" s="79">
        <v>0</v>
      </c>
      <c r="Q503" s="10">
        <f t="shared" si="35"/>
        <v>702</v>
      </c>
    </row>
    <row r="504" spans="2:17" ht="20.25" customHeight="1">
      <c r="B504" s="10" t="str">
        <f t="shared" si="32"/>
        <v>لباس كار ديرسوز(بلوز و شلوار) 460</v>
      </c>
      <c r="C504" s="10" t="str">
        <f t="shared" si="33"/>
        <v>لباس كار ديرسوز(بلوز و شلوار) 1402/02/01460</v>
      </c>
      <c r="D504" s="10" t="str">
        <f>IFERROR(IF(تحویلی!$E$1="","",IF(NOSA!O504=تحویلی!$E$1,تحویلی!$E$1&amp;COUNTIF(NOSA!$O$1:O504,تحویلی!$E$1),"")),"")</f>
        <v/>
      </c>
      <c r="E504" s="10" t="str">
        <f t="shared" si="34"/>
        <v>16184460</v>
      </c>
      <c r="F504" s="10" t="str">
        <f>IFERROR(VLOOKUP(I504,DATABASE!$N:$O,2,FALSE),"")</f>
        <v xml:space="preserve">لباس كار ديرسوز(بلوز و شلوار) </v>
      </c>
      <c r="G504" s="78" t="s">
        <v>1570</v>
      </c>
      <c r="H504" s="79">
        <v>16184</v>
      </c>
      <c r="I504" s="78" t="s">
        <v>1450</v>
      </c>
      <c r="J504" s="78" t="s">
        <v>933</v>
      </c>
      <c r="K504" s="80">
        <v>1</v>
      </c>
      <c r="L504" s="78" t="s">
        <v>28</v>
      </c>
      <c r="M504" s="78" t="s">
        <v>47</v>
      </c>
      <c r="N504" s="78" t="s">
        <v>140</v>
      </c>
      <c r="O504" s="81">
        <v>460</v>
      </c>
      <c r="P504" s="79">
        <v>0</v>
      </c>
      <c r="Q504" s="10">
        <f t="shared" si="35"/>
        <v>460</v>
      </c>
    </row>
    <row r="505" spans="2:17" ht="20.25" customHeight="1">
      <c r="B505" s="10" t="str">
        <f t="shared" si="32"/>
        <v>لباس كار كارشناسي713</v>
      </c>
      <c r="C505" s="10" t="str">
        <f t="shared" si="33"/>
        <v>لباس كار كارشناسي1402/02/01713</v>
      </c>
      <c r="D505" s="10" t="str">
        <f>IFERROR(IF(تحویلی!$E$1="","",IF(NOSA!O505=تحویلی!$E$1,تحویلی!$E$1&amp;COUNTIF(NOSA!$O$1:O505,تحویلی!$E$1),"")),"")</f>
        <v/>
      </c>
      <c r="E505" s="10" t="str">
        <f t="shared" si="34"/>
        <v>16187713</v>
      </c>
      <c r="F505" s="10" t="str">
        <f>IFERROR(VLOOKUP(I505,DATABASE!$N:$O,2,FALSE),"")</f>
        <v>لباس كار كارشناسي</v>
      </c>
      <c r="G505" s="78" t="s">
        <v>1570</v>
      </c>
      <c r="H505" s="79">
        <v>16187</v>
      </c>
      <c r="I505" s="78" t="s">
        <v>1571</v>
      </c>
      <c r="J505" s="78" t="s">
        <v>1572</v>
      </c>
      <c r="K505" s="80">
        <v>1</v>
      </c>
      <c r="L505" s="78" t="s">
        <v>8</v>
      </c>
      <c r="M505" s="78" t="s">
        <v>102</v>
      </c>
      <c r="N505" s="78" t="s">
        <v>785</v>
      </c>
      <c r="O505" s="81">
        <v>713</v>
      </c>
      <c r="P505" s="79">
        <v>1</v>
      </c>
      <c r="Q505" s="10">
        <f t="shared" si="35"/>
        <v>713</v>
      </c>
    </row>
    <row r="506" spans="2:17" ht="20.25" customHeight="1">
      <c r="B506" s="10" t="str">
        <f t="shared" si="32"/>
        <v>پوتين ايمني نسوز713</v>
      </c>
      <c r="C506" s="10" t="str">
        <f t="shared" si="33"/>
        <v>پوتين ايمني نسوز1402/02/01713</v>
      </c>
      <c r="D506" s="10" t="str">
        <f>IFERROR(IF(تحویلی!$E$1="","",IF(NOSA!O506=تحویلی!$E$1,تحویلی!$E$1&amp;COUNTIF(NOSA!$O$1:O506,تحویلی!$E$1),"")),"")</f>
        <v/>
      </c>
      <c r="E506" s="10" t="str">
        <f t="shared" si="34"/>
        <v>16187713</v>
      </c>
      <c r="F506" s="10" t="str">
        <f>IFERROR(VLOOKUP(I506,DATABASE!$N:$O,2,FALSE),"")</f>
        <v>پوتين ايمني نسوز</v>
      </c>
      <c r="G506" s="78" t="s">
        <v>1570</v>
      </c>
      <c r="H506" s="79">
        <v>16187</v>
      </c>
      <c r="I506" s="78" t="s">
        <v>1528</v>
      </c>
      <c r="J506" s="78" t="s">
        <v>1529</v>
      </c>
      <c r="K506" s="80">
        <v>1</v>
      </c>
      <c r="L506" s="78" t="s">
        <v>3</v>
      </c>
      <c r="M506" s="78" t="s">
        <v>102</v>
      </c>
      <c r="N506" s="78" t="s">
        <v>785</v>
      </c>
      <c r="O506" s="81">
        <v>713</v>
      </c>
      <c r="P506" s="79">
        <v>1</v>
      </c>
      <c r="Q506" s="10">
        <f t="shared" si="35"/>
        <v>713</v>
      </c>
    </row>
    <row r="507" spans="2:17" ht="20.25" customHeight="1">
      <c r="B507" s="10" t="str">
        <f t="shared" si="32"/>
        <v>لباس كار ديرسوز(بلوز و شلوار) 579</v>
      </c>
      <c r="C507" s="10" t="str">
        <f t="shared" si="33"/>
        <v>لباس كار ديرسوز(بلوز و شلوار) 1402/02/01579</v>
      </c>
      <c r="D507" s="10" t="str">
        <f>IFERROR(IF(تحویلی!$E$1="","",IF(NOSA!O507=تحویلی!$E$1,تحویلی!$E$1&amp;COUNTIF(NOSA!$O$1:O507,تحویلی!$E$1),"")),"")</f>
        <v/>
      </c>
      <c r="E507" s="10" t="str">
        <f t="shared" si="34"/>
        <v>16188579</v>
      </c>
      <c r="F507" s="10" t="str">
        <f>IFERROR(VLOOKUP(I507,DATABASE!$N:$O,2,FALSE),"")</f>
        <v xml:space="preserve">لباس كار ديرسوز(بلوز و شلوار) </v>
      </c>
      <c r="G507" s="78" t="s">
        <v>1570</v>
      </c>
      <c r="H507" s="79">
        <v>16188</v>
      </c>
      <c r="I507" s="78" t="s">
        <v>1457</v>
      </c>
      <c r="J507" s="78" t="s">
        <v>1458</v>
      </c>
      <c r="K507" s="80">
        <v>1</v>
      </c>
      <c r="L507" s="78" t="s">
        <v>28</v>
      </c>
      <c r="M507" s="78" t="s">
        <v>19</v>
      </c>
      <c r="N507" s="78" t="s">
        <v>179</v>
      </c>
      <c r="O507" s="81">
        <v>579</v>
      </c>
      <c r="P507" s="79">
        <v>1</v>
      </c>
      <c r="Q507" s="10">
        <f t="shared" si="35"/>
        <v>579</v>
      </c>
    </row>
    <row r="508" spans="2:17" ht="20.25" customHeight="1">
      <c r="B508" s="10" t="str">
        <f t="shared" si="32"/>
        <v>چكمه ايمني نسوز579</v>
      </c>
      <c r="C508" s="10" t="str">
        <f t="shared" si="33"/>
        <v>چكمه ايمني نسوز1402/02/01579</v>
      </c>
      <c r="D508" s="10" t="str">
        <f>IFERROR(IF(تحویلی!$E$1="","",IF(NOSA!O508=تحویلی!$E$1,تحویلی!$E$1&amp;COUNTIF(NOSA!$O$1:O508,تحویلی!$E$1),"")),"")</f>
        <v/>
      </c>
      <c r="E508" s="10" t="str">
        <f t="shared" si="34"/>
        <v>16188579</v>
      </c>
      <c r="F508" s="10" t="str">
        <f>IFERROR(VLOOKUP(I508,DATABASE!$N:$O,2,FALSE),"")</f>
        <v>چكمه ايمني نسوز</v>
      </c>
      <c r="G508" s="78" t="s">
        <v>1570</v>
      </c>
      <c r="H508" s="79">
        <v>16188</v>
      </c>
      <c r="I508" s="78" t="s">
        <v>1447</v>
      </c>
      <c r="J508" s="78" t="s">
        <v>70</v>
      </c>
      <c r="K508" s="80">
        <v>1</v>
      </c>
      <c r="L508" s="78" t="s">
        <v>3</v>
      </c>
      <c r="M508" s="78" t="s">
        <v>19</v>
      </c>
      <c r="N508" s="78" t="s">
        <v>179</v>
      </c>
      <c r="O508" s="81">
        <v>579</v>
      </c>
      <c r="P508" s="79">
        <v>1</v>
      </c>
      <c r="Q508" s="10">
        <f t="shared" si="35"/>
        <v>579</v>
      </c>
    </row>
    <row r="509" spans="2:17" ht="20.25" customHeight="1">
      <c r="B509" s="10" t="str">
        <f t="shared" si="32"/>
        <v>كمربند برزنتي نواري579</v>
      </c>
      <c r="C509" s="10" t="str">
        <f t="shared" si="33"/>
        <v>كمربند برزنتي نواري1402/02/01579</v>
      </c>
      <c r="D509" s="10" t="str">
        <f>IFERROR(IF(تحویلی!$E$1="","",IF(NOSA!O509=تحویلی!$E$1,تحویلی!$E$1&amp;COUNTIF(NOSA!$O$1:O509,تحویلی!$E$1),"")),"")</f>
        <v/>
      </c>
      <c r="E509" s="10" t="str">
        <f t="shared" si="34"/>
        <v>16188579</v>
      </c>
      <c r="F509" s="10" t="str">
        <f>IFERROR(VLOOKUP(I509,DATABASE!$N:$O,2,FALSE),"")</f>
        <v>كمربند برزنتي نواري</v>
      </c>
      <c r="G509" s="78" t="s">
        <v>1570</v>
      </c>
      <c r="H509" s="79">
        <v>16188</v>
      </c>
      <c r="I509" s="78" t="s">
        <v>1441</v>
      </c>
      <c r="J509" s="78" t="s">
        <v>95</v>
      </c>
      <c r="K509" s="80">
        <v>1</v>
      </c>
      <c r="L509" s="78" t="s">
        <v>96</v>
      </c>
      <c r="M509" s="78" t="s">
        <v>19</v>
      </c>
      <c r="N509" s="78" t="s">
        <v>179</v>
      </c>
      <c r="O509" s="81">
        <v>579</v>
      </c>
      <c r="P509" s="79">
        <v>1</v>
      </c>
      <c r="Q509" s="10">
        <f t="shared" si="35"/>
        <v>579</v>
      </c>
    </row>
    <row r="510" spans="2:17" ht="20.25" customHeight="1">
      <c r="B510" s="10" t="str">
        <f t="shared" si="32"/>
        <v>لباس كار جين- شلوار739</v>
      </c>
      <c r="C510" s="10" t="str">
        <f t="shared" si="33"/>
        <v>لباس كار جين- شلوار1402/02/01739</v>
      </c>
      <c r="D510" s="10" t="str">
        <f>IFERROR(IF(تحویلی!$E$1="","",IF(NOSA!O510=تحویلی!$E$1,تحویلی!$E$1&amp;COUNTIF(NOSA!$O$1:O510,تحویلی!$E$1),"")),"")</f>
        <v/>
      </c>
      <c r="E510" s="10" t="str">
        <f t="shared" si="34"/>
        <v>16189739</v>
      </c>
      <c r="F510" s="10" t="str">
        <f>IFERROR(VLOOKUP(I510,DATABASE!$N:$O,2,FALSE),"")</f>
        <v>لباس كار جين- شلوار</v>
      </c>
      <c r="G510" s="78" t="s">
        <v>1570</v>
      </c>
      <c r="H510" s="79">
        <v>16189</v>
      </c>
      <c r="I510" s="78" t="s">
        <v>1515</v>
      </c>
      <c r="J510" s="78" t="s">
        <v>1516</v>
      </c>
      <c r="K510" s="80">
        <v>1</v>
      </c>
      <c r="L510" s="78" t="s">
        <v>28</v>
      </c>
      <c r="M510" s="78" t="s">
        <v>47</v>
      </c>
      <c r="N510" s="78" t="s">
        <v>779</v>
      </c>
      <c r="O510" s="81">
        <v>739</v>
      </c>
      <c r="P510" s="79">
        <v>1</v>
      </c>
      <c r="Q510" s="10">
        <f t="shared" si="35"/>
        <v>739</v>
      </c>
    </row>
    <row r="511" spans="2:17" ht="20.25" customHeight="1">
      <c r="B511" s="10" t="str">
        <f t="shared" si="32"/>
        <v>چكمه ايمني نسوز387</v>
      </c>
      <c r="C511" s="10" t="str">
        <f t="shared" si="33"/>
        <v>چكمه ايمني نسوز1402/02/01387</v>
      </c>
      <c r="D511" s="10" t="str">
        <f>IFERROR(IF(تحویلی!$E$1="","",IF(NOSA!O511=تحویلی!$E$1,تحویلی!$E$1&amp;COUNTIF(NOSA!$O$1:O511,تحویلی!$E$1),"")),"")</f>
        <v/>
      </c>
      <c r="E511" s="10" t="str">
        <f t="shared" si="34"/>
        <v>16193387</v>
      </c>
      <c r="F511" s="10" t="str">
        <f>IFERROR(VLOOKUP(I511,DATABASE!$N:$O,2,FALSE),"")</f>
        <v>چكمه ايمني نسوز</v>
      </c>
      <c r="G511" s="78" t="s">
        <v>1570</v>
      </c>
      <c r="H511" s="79">
        <v>16193</v>
      </c>
      <c r="I511" s="78" t="s">
        <v>1447</v>
      </c>
      <c r="J511" s="78" t="s">
        <v>70</v>
      </c>
      <c r="K511" s="80">
        <v>1</v>
      </c>
      <c r="L511" s="78" t="s">
        <v>3</v>
      </c>
      <c r="M511" s="78" t="s">
        <v>19</v>
      </c>
      <c r="N511" s="78" t="s">
        <v>936</v>
      </c>
      <c r="O511" s="81">
        <v>387</v>
      </c>
      <c r="P511" s="79">
        <v>0</v>
      </c>
      <c r="Q511" s="10">
        <f t="shared" si="35"/>
        <v>387</v>
      </c>
    </row>
    <row r="512" spans="2:17" ht="20.25" customHeight="1">
      <c r="B512" s="10" t="str">
        <f t="shared" si="32"/>
        <v>نقاب تيره محافظ صورت معمولي545</v>
      </c>
      <c r="C512" s="10" t="str">
        <f t="shared" si="33"/>
        <v>نقاب تيره محافظ صورت معمولي1402/02/02545</v>
      </c>
      <c r="D512" s="10" t="str">
        <f>IFERROR(IF(تحویلی!$E$1="","",IF(NOSA!O512=تحویلی!$E$1,تحویلی!$E$1&amp;COUNTIF(NOSA!$O$1:O512,تحویلی!$E$1),"")),"")</f>
        <v/>
      </c>
      <c r="E512" s="10" t="str">
        <f t="shared" si="34"/>
        <v>16197545</v>
      </c>
      <c r="F512" s="10" t="str">
        <f>IFERROR(VLOOKUP(I512,DATABASE!$N:$O,2,FALSE),"")</f>
        <v>نقاب تيره محافظ صورت معمولي</v>
      </c>
      <c r="G512" s="78" t="s">
        <v>1573</v>
      </c>
      <c r="H512" s="79">
        <v>16197</v>
      </c>
      <c r="I512" s="78" t="s">
        <v>1557</v>
      </c>
      <c r="J512" s="78" t="s">
        <v>115</v>
      </c>
      <c r="K512" s="80">
        <v>1</v>
      </c>
      <c r="L512" s="78" t="s">
        <v>8</v>
      </c>
      <c r="M512" s="78" t="s">
        <v>4</v>
      </c>
      <c r="N512" s="78" t="s">
        <v>109</v>
      </c>
      <c r="O512" s="81">
        <v>545</v>
      </c>
      <c r="P512" s="79">
        <v>1</v>
      </c>
      <c r="Q512" s="10">
        <f t="shared" si="35"/>
        <v>545</v>
      </c>
    </row>
    <row r="513" spans="2:17" ht="20.25" customHeight="1">
      <c r="B513" s="10" t="str">
        <f t="shared" si="32"/>
        <v>كمربند برزنتي نواري66</v>
      </c>
      <c r="C513" s="10" t="str">
        <f t="shared" si="33"/>
        <v>كمربند برزنتي نواري1402/02/0266</v>
      </c>
      <c r="D513" s="10" t="str">
        <f>IFERROR(IF(تحویلی!$E$1="","",IF(NOSA!O513=تحویلی!$E$1,تحویلی!$E$1&amp;COUNTIF(NOSA!$O$1:O513,تحویلی!$E$1),"")),"")</f>
        <v/>
      </c>
      <c r="E513" s="10" t="str">
        <f t="shared" si="34"/>
        <v>1620166</v>
      </c>
      <c r="F513" s="10" t="str">
        <f>IFERROR(VLOOKUP(I513,DATABASE!$N:$O,2,FALSE),"")</f>
        <v>كمربند برزنتي نواري</v>
      </c>
      <c r="G513" s="78" t="s">
        <v>1573</v>
      </c>
      <c r="H513" s="79">
        <v>16201</v>
      </c>
      <c r="I513" s="78" t="s">
        <v>1441</v>
      </c>
      <c r="J513" s="78" t="s">
        <v>95</v>
      </c>
      <c r="K513" s="80">
        <v>1</v>
      </c>
      <c r="L513" s="78" t="s">
        <v>96</v>
      </c>
      <c r="M513" s="78" t="s">
        <v>40</v>
      </c>
      <c r="N513" s="78" t="s">
        <v>469</v>
      </c>
      <c r="O513" s="81">
        <v>66</v>
      </c>
      <c r="P513" s="79">
        <v>0</v>
      </c>
      <c r="Q513" s="10">
        <f t="shared" si="35"/>
        <v>66</v>
      </c>
    </row>
    <row r="514" spans="2:17" ht="20.25" customHeight="1">
      <c r="B514" s="10" t="str">
        <f t="shared" si="32"/>
        <v>دستكش ضد برش سبك66</v>
      </c>
      <c r="C514" s="10" t="str">
        <f t="shared" si="33"/>
        <v>دستكش ضد برش سبك1402/02/0266</v>
      </c>
      <c r="D514" s="10" t="str">
        <f>IFERROR(IF(تحویلی!$E$1="","",IF(NOSA!O514=تحویلی!$E$1,تحویلی!$E$1&amp;COUNTIF(NOSA!$O$1:O514,تحویلی!$E$1),"")),"")</f>
        <v/>
      </c>
      <c r="E514" s="10" t="str">
        <f t="shared" si="34"/>
        <v>1620166</v>
      </c>
      <c r="F514" s="10" t="str">
        <f>IFERROR(VLOOKUP(I514,DATABASE!$N:$O,2,FALSE),"")</f>
        <v>دستكش ضد برش سبك</v>
      </c>
      <c r="G514" s="78" t="s">
        <v>1573</v>
      </c>
      <c r="H514" s="79">
        <v>16201</v>
      </c>
      <c r="I514" s="78" t="s">
        <v>1442</v>
      </c>
      <c r="J514" s="78" t="s">
        <v>22</v>
      </c>
      <c r="K514" s="80">
        <v>1</v>
      </c>
      <c r="L514" s="78" t="s">
        <v>3</v>
      </c>
      <c r="M514" s="78" t="s">
        <v>40</v>
      </c>
      <c r="N514" s="78" t="s">
        <v>469</v>
      </c>
      <c r="O514" s="81">
        <v>66</v>
      </c>
      <c r="P514" s="79">
        <v>1</v>
      </c>
      <c r="Q514" s="10">
        <f t="shared" si="35"/>
        <v>66</v>
      </c>
    </row>
    <row r="515" spans="2:17" ht="20.25" customHeight="1">
      <c r="B515" s="10" t="str">
        <f t="shared" ref="B515:B578" si="36">F515&amp;Q515</f>
        <v>لباس كار ديرسوز(بلوز و شلوار) 31</v>
      </c>
      <c r="C515" s="10" t="str">
        <f t="shared" ref="C515:C578" si="37">F515&amp;G515&amp;O515</f>
        <v>لباس كار ديرسوز(بلوز و شلوار) 1402/02/0231</v>
      </c>
      <c r="D515" s="10" t="str">
        <f>IFERROR(IF(تحویلی!$E$1="","",IF(NOSA!O515=تحویلی!$E$1,تحویلی!$E$1&amp;COUNTIF(NOSA!$O$1:O515,تحویلی!$E$1),"")),"")</f>
        <v/>
      </c>
      <c r="E515" s="10" t="str">
        <f t="shared" ref="E515:E578" si="38">H515&amp;O515</f>
        <v>1620131</v>
      </c>
      <c r="F515" s="10" t="str">
        <f>IFERROR(VLOOKUP(I515,DATABASE!$N:$O,2,FALSE),"")</f>
        <v xml:space="preserve">لباس كار ديرسوز(بلوز و شلوار) </v>
      </c>
      <c r="G515" s="78" t="s">
        <v>1573</v>
      </c>
      <c r="H515" s="79">
        <v>16201</v>
      </c>
      <c r="I515" s="78" t="s">
        <v>1491</v>
      </c>
      <c r="J515" s="78" t="s">
        <v>1492</v>
      </c>
      <c r="K515" s="80">
        <v>1</v>
      </c>
      <c r="L515" s="78" t="s">
        <v>28</v>
      </c>
      <c r="M515" s="78" t="s">
        <v>9</v>
      </c>
      <c r="N515" s="78" t="s">
        <v>175</v>
      </c>
      <c r="O515" s="81">
        <v>31</v>
      </c>
      <c r="P515" s="79">
        <v>1</v>
      </c>
      <c r="Q515" s="10">
        <f t="shared" si="35"/>
        <v>31</v>
      </c>
    </row>
    <row r="516" spans="2:17" ht="20.25" customHeight="1">
      <c r="B516" s="10" t="str">
        <f t="shared" si="36"/>
        <v>دستكش ضد برش سبك277</v>
      </c>
      <c r="C516" s="10" t="str">
        <f t="shared" si="37"/>
        <v>دستكش ضد برش سبك1402/02/02277</v>
      </c>
      <c r="D516" s="10" t="str">
        <f>IFERROR(IF(تحویلی!$E$1="","",IF(NOSA!O516=تحویلی!$E$1,تحویلی!$E$1&amp;COUNTIF(NOSA!$O$1:O516,تحویلی!$E$1),"")),"")</f>
        <v/>
      </c>
      <c r="E516" s="10" t="str">
        <f t="shared" si="38"/>
        <v>16201277</v>
      </c>
      <c r="F516" s="10" t="str">
        <f>IFERROR(VLOOKUP(I516,DATABASE!$N:$O,2,FALSE),"")</f>
        <v>دستكش ضد برش سبك</v>
      </c>
      <c r="G516" s="3" t="s">
        <v>1573</v>
      </c>
      <c r="H516" s="4">
        <v>16201</v>
      </c>
      <c r="I516" s="3" t="s">
        <v>1442</v>
      </c>
      <c r="J516" s="3" t="s">
        <v>22</v>
      </c>
      <c r="K516" s="5">
        <v>1</v>
      </c>
      <c r="L516" s="3" t="s">
        <v>3</v>
      </c>
      <c r="M516" s="3" t="s">
        <v>47</v>
      </c>
      <c r="N516" s="3" t="s">
        <v>79</v>
      </c>
      <c r="O516" s="1">
        <v>277</v>
      </c>
      <c r="P516" s="4">
        <v>0</v>
      </c>
      <c r="Q516" s="10">
        <f t="shared" si="35"/>
        <v>277</v>
      </c>
    </row>
    <row r="517" spans="2:17" ht="20.25" customHeight="1">
      <c r="B517" s="10" t="str">
        <f t="shared" si="36"/>
        <v>دستكش ضد برش سبك779</v>
      </c>
      <c r="C517" s="10" t="str">
        <f t="shared" si="37"/>
        <v>دستكش ضد برش سبك1402/02/02779</v>
      </c>
      <c r="D517" s="10" t="str">
        <f>IFERROR(IF(تحویلی!$E$1="","",IF(NOSA!O517=تحویلی!$E$1,تحویلی!$E$1&amp;COUNTIF(NOSA!$O$1:O517,تحویلی!$E$1),"")),"")</f>
        <v/>
      </c>
      <c r="E517" s="10" t="str">
        <f t="shared" si="38"/>
        <v>16207779</v>
      </c>
      <c r="F517" s="10" t="str">
        <f>IFERROR(VLOOKUP(I517,DATABASE!$N:$O,2,FALSE),"")</f>
        <v>دستكش ضد برش سبك</v>
      </c>
      <c r="G517" s="3" t="s">
        <v>1573</v>
      </c>
      <c r="H517" s="4">
        <v>16207</v>
      </c>
      <c r="I517" s="3" t="s">
        <v>1442</v>
      </c>
      <c r="J517" s="3" t="s">
        <v>22</v>
      </c>
      <c r="K517" s="5">
        <v>1</v>
      </c>
      <c r="L517" s="3" t="s">
        <v>3</v>
      </c>
      <c r="M517" s="3" t="s">
        <v>40</v>
      </c>
      <c r="N517" s="3" t="s">
        <v>1211</v>
      </c>
      <c r="O517" s="1">
        <v>779</v>
      </c>
      <c r="P517" s="4">
        <v>1</v>
      </c>
      <c r="Q517" s="10">
        <f t="shared" si="35"/>
        <v>779</v>
      </c>
    </row>
    <row r="518" spans="2:17" ht="20.25" customHeight="1">
      <c r="B518" s="10" t="str">
        <f t="shared" si="36"/>
        <v>دستكش ضد برش سبك783</v>
      </c>
      <c r="C518" s="10" t="str">
        <f t="shared" si="37"/>
        <v>دستكش ضد برش سبك1402/02/03783</v>
      </c>
      <c r="D518" s="10" t="str">
        <f>IFERROR(IF(تحویلی!$E$1="","",IF(NOSA!O518=تحویلی!$E$1,تحویلی!$E$1&amp;COUNTIF(NOSA!$O$1:O518,تحویلی!$E$1),"")),"")</f>
        <v/>
      </c>
      <c r="E518" s="10" t="str">
        <f t="shared" si="38"/>
        <v>16212783</v>
      </c>
      <c r="F518" s="10" t="str">
        <f>IFERROR(VLOOKUP(I518,DATABASE!$N:$O,2,FALSE),"")</f>
        <v>دستكش ضد برش سبك</v>
      </c>
      <c r="G518" s="3" t="s">
        <v>1574</v>
      </c>
      <c r="H518" s="4">
        <v>16212</v>
      </c>
      <c r="I518" s="3" t="s">
        <v>1442</v>
      </c>
      <c r="J518" s="3" t="s">
        <v>22</v>
      </c>
      <c r="K518" s="5">
        <v>1</v>
      </c>
      <c r="L518" s="3" t="s">
        <v>3</v>
      </c>
      <c r="M518" s="3" t="s">
        <v>4</v>
      </c>
      <c r="N518" s="3" t="s">
        <v>1219</v>
      </c>
      <c r="O518" s="1">
        <v>783</v>
      </c>
      <c r="P518" s="4">
        <v>1</v>
      </c>
      <c r="Q518" s="10">
        <f t="shared" si="35"/>
        <v>783</v>
      </c>
    </row>
    <row r="519" spans="2:17" ht="20.25" customHeight="1">
      <c r="B519" s="10" t="str">
        <f t="shared" si="36"/>
        <v>دستكش ضد برش سبك694</v>
      </c>
      <c r="C519" s="10" t="str">
        <f t="shared" si="37"/>
        <v>دستكش ضد برش سبك1402/02/03694</v>
      </c>
      <c r="D519" s="10" t="str">
        <f>IFERROR(IF(تحویلی!$E$1="","",IF(NOSA!O519=تحویلی!$E$1,تحویلی!$E$1&amp;COUNTIF(NOSA!$O$1:O519,تحویلی!$E$1),"")),"")</f>
        <v/>
      </c>
      <c r="E519" s="10" t="str">
        <f t="shared" si="38"/>
        <v>16217694</v>
      </c>
      <c r="F519" s="10" t="str">
        <f>IFERROR(VLOOKUP(I519,DATABASE!$N:$O,2,FALSE),"")</f>
        <v>دستكش ضد برش سبك</v>
      </c>
      <c r="G519" s="3" t="s">
        <v>1574</v>
      </c>
      <c r="H519" s="4">
        <v>16217</v>
      </c>
      <c r="I519" s="3" t="s">
        <v>1442</v>
      </c>
      <c r="J519" s="3" t="s">
        <v>22</v>
      </c>
      <c r="K519" s="5">
        <v>1</v>
      </c>
      <c r="L519" s="3" t="s">
        <v>3</v>
      </c>
      <c r="M519" s="3" t="s">
        <v>47</v>
      </c>
      <c r="N519" s="3" t="s">
        <v>128</v>
      </c>
      <c r="O519" s="1">
        <v>694</v>
      </c>
      <c r="P519" s="4">
        <v>0</v>
      </c>
      <c r="Q519" s="10">
        <f t="shared" si="35"/>
        <v>694</v>
      </c>
    </row>
    <row r="520" spans="2:17" ht="20.25" customHeight="1">
      <c r="B520" s="10" t="str">
        <f t="shared" si="36"/>
        <v>دستكش استاد كار606</v>
      </c>
      <c r="C520" s="10" t="str">
        <f t="shared" si="37"/>
        <v>دستكش استاد كار1402/02/03606</v>
      </c>
      <c r="D520" s="10" t="str">
        <f>IFERROR(IF(تحویلی!$E$1="","",IF(NOSA!O520=تحویلی!$E$1,تحویلی!$E$1&amp;COUNTIF(NOSA!$O$1:O520,تحویلی!$E$1),"")),"")</f>
        <v/>
      </c>
      <c r="E520" s="10" t="str">
        <f t="shared" si="38"/>
        <v>16218606</v>
      </c>
      <c r="F520" s="10" t="str">
        <f>IFERROR(VLOOKUP(I520,DATABASE!$N:$O,2,FALSE),"")</f>
        <v>دستكش استاد كار</v>
      </c>
      <c r="G520" s="3" t="s">
        <v>1574</v>
      </c>
      <c r="H520" s="4">
        <v>16218</v>
      </c>
      <c r="I520" s="3" t="s">
        <v>1543</v>
      </c>
      <c r="J520" s="3" t="s">
        <v>255</v>
      </c>
      <c r="K520" s="5">
        <v>1</v>
      </c>
      <c r="L520" s="3" t="s">
        <v>3</v>
      </c>
      <c r="M520" s="3" t="s">
        <v>4</v>
      </c>
      <c r="N520" s="3" t="s">
        <v>233</v>
      </c>
      <c r="O520" s="1">
        <v>606</v>
      </c>
      <c r="P520" s="4">
        <v>0</v>
      </c>
      <c r="Q520" s="10">
        <f t="shared" si="35"/>
        <v>606</v>
      </c>
    </row>
    <row r="521" spans="2:17" ht="20.25" customHeight="1">
      <c r="B521" s="10" t="str">
        <f t="shared" si="36"/>
        <v>كفش ايمني عايق برق712</v>
      </c>
      <c r="C521" s="10" t="str">
        <f t="shared" si="37"/>
        <v>كفش ايمني عايق برق1402/02/03712</v>
      </c>
      <c r="D521" s="10" t="str">
        <f>IFERROR(IF(تحویلی!$E$1="","",IF(NOSA!O521=تحویلی!$E$1,تحویلی!$E$1&amp;COUNTIF(NOSA!$O$1:O521,تحویلی!$E$1),"")),"")</f>
        <v/>
      </c>
      <c r="E521" s="10" t="str">
        <f t="shared" si="38"/>
        <v>16221712</v>
      </c>
      <c r="F521" s="10" t="str">
        <f>IFERROR(VLOOKUP(I521,DATABASE!$N:$O,2,FALSE),"")</f>
        <v>كفش ايمني عايق برق</v>
      </c>
      <c r="G521" s="3" t="s">
        <v>1574</v>
      </c>
      <c r="H521" s="4">
        <v>16221</v>
      </c>
      <c r="I521" s="3" t="s">
        <v>1575</v>
      </c>
      <c r="J521" s="3" t="s">
        <v>1576</v>
      </c>
      <c r="K521" s="5">
        <v>1</v>
      </c>
      <c r="L521" s="3" t="s">
        <v>3</v>
      </c>
      <c r="M521" s="3" t="s">
        <v>47</v>
      </c>
      <c r="N521" s="3" t="s">
        <v>209</v>
      </c>
      <c r="O521" s="1">
        <v>712</v>
      </c>
      <c r="P521" s="4">
        <v>0</v>
      </c>
      <c r="Q521" s="10">
        <f t="shared" si="35"/>
        <v>712</v>
      </c>
    </row>
    <row r="522" spans="2:17" ht="20.25" customHeight="1">
      <c r="B522" s="10" t="str">
        <f t="shared" si="36"/>
        <v>كفش ايمني641</v>
      </c>
      <c r="C522" s="10" t="str">
        <f t="shared" si="37"/>
        <v>كفش ايمني1402/02/03641</v>
      </c>
      <c r="D522" s="10" t="str">
        <f>IFERROR(IF(تحویلی!$E$1="","",IF(NOSA!O522=تحویلی!$E$1,تحویلی!$E$1&amp;COUNTIF(NOSA!$O$1:O522,تحویلی!$E$1),"")),"")</f>
        <v/>
      </c>
      <c r="E522" s="10" t="str">
        <f t="shared" si="38"/>
        <v>16222641</v>
      </c>
      <c r="F522" s="10" t="str">
        <f>IFERROR(VLOOKUP(I522,DATABASE!$N:$O,2,FALSE),"")</f>
        <v>كفش ايمني</v>
      </c>
      <c r="G522" s="3" t="s">
        <v>1574</v>
      </c>
      <c r="H522" s="4">
        <v>16222</v>
      </c>
      <c r="I522" s="3" t="s">
        <v>1497</v>
      </c>
      <c r="J522" s="3" t="s">
        <v>1498</v>
      </c>
      <c r="K522" s="5">
        <v>1</v>
      </c>
      <c r="L522" s="3" t="s">
        <v>3</v>
      </c>
      <c r="M522" s="3" t="s">
        <v>47</v>
      </c>
      <c r="N522" s="3" t="s">
        <v>154</v>
      </c>
      <c r="O522" s="1">
        <v>641</v>
      </c>
      <c r="P522" s="4">
        <v>1</v>
      </c>
      <c r="Q522" s="10">
        <f t="shared" si="35"/>
        <v>641</v>
      </c>
    </row>
    <row r="523" spans="2:17" ht="20.25" customHeight="1">
      <c r="B523" s="10" t="str">
        <f t="shared" si="36"/>
        <v>شيشه مات ماسك جوشكاري254</v>
      </c>
      <c r="C523" s="10" t="str">
        <f t="shared" si="37"/>
        <v>شيشه مات ماسك جوشكاري1402/02/03254</v>
      </c>
      <c r="D523" s="10" t="str">
        <f>IFERROR(IF(تحویلی!$E$1="","",IF(NOSA!O523=تحویلی!$E$1,تحویلی!$E$1&amp;COUNTIF(NOSA!$O$1:O523,تحویلی!$E$1),"")),"")</f>
        <v/>
      </c>
      <c r="E523" s="10" t="str">
        <f t="shared" si="38"/>
        <v>16226254</v>
      </c>
      <c r="F523" s="10" t="str">
        <f>IFERROR(VLOOKUP(I523,DATABASE!$N:$O,2,FALSE),"")</f>
        <v>شيشه مات ماسك جوشكاري</v>
      </c>
      <c r="G523" s="3" t="s">
        <v>1574</v>
      </c>
      <c r="H523" s="4">
        <v>16226</v>
      </c>
      <c r="I523" s="3" t="s">
        <v>1507</v>
      </c>
      <c r="J523" s="3" t="s">
        <v>113</v>
      </c>
      <c r="K523" s="5">
        <v>1</v>
      </c>
      <c r="L523" s="3" t="s">
        <v>8</v>
      </c>
      <c r="M523" s="3" t="s">
        <v>215</v>
      </c>
      <c r="N523" s="3" t="s">
        <v>279</v>
      </c>
      <c r="O523" s="1">
        <v>254</v>
      </c>
      <c r="P523" s="4">
        <v>0</v>
      </c>
      <c r="Q523" s="10">
        <f t="shared" si="35"/>
        <v>254</v>
      </c>
    </row>
    <row r="524" spans="2:17" ht="20.25" customHeight="1">
      <c r="B524" s="10" t="str">
        <f t="shared" si="36"/>
        <v>هدگير نقاب248</v>
      </c>
      <c r="C524" s="10" t="str">
        <f t="shared" si="37"/>
        <v>هدگير نقاب1402/02/03248</v>
      </c>
      <c r="D524" s="10" t="str">
        <f>IFERROR(IF(تحویلی!$E$1="","",IF(NOSA!O524=تحویلی!$E$1,تحویلی!$E$1&amp;COUNTIF(NOSA!$O$1:O524,تحویلی!$E$1),"")),"")</f>
        <v/>
      </c>
      <c r="E524" s="10" t="str">
        <f t="shared" si="38"/>
        <v>16227248</v>
      </c>
      <c r="F524" s="10" t="str">
        <f>IFERROR(VLOOKUP(I524,DATABASE!$N:$O,2,FALSE),"")</f>
        <v>هدگير نقاب</v>
      </c>
      <c r="G524" s="3" t="s">
        <v>1574</v>
      </c>
      <c r="H524" s="4">
        <v>16227</v>
      </c>
      <c r="I524" s="3" t="s">
        <v>1468</v>
      </c>
      <c r="J524" s="3" t="s">
        <v>12</v>
      </c>
      <c r="K524" s="5">
        <v>1</v>
      </c>
      <c r="L524" s="3" t="s">
        <v>8</v>
      </c>
      <c r="M524" s="3" t="s">
        <v>4</v>
      </c>
      <c r="N524" s="3" t="s">
        <v>237</v>
      </c>
      <c r="O524" s="1">
        <v>248</v>
      </c>
      <c r="P524" s="4">
        <v>0</v>
      </c>
      <c r="Q524" s="10">
        <f t="shared" si="35"/>
        <v>248</v>
      </c>
    </row>
    <row r="525" spans="2:17" ht="20.25" customHeight="1">
      <c r="B525" s="10" t="str">
        <f t="shared" si="36"/>
        <v>لباس كار نسوز(بلوز و شلوار)807</v>
      </c>
      <c r="C525" s="10" t="str">
        <f t="shared" si="37"/>
        <v>لباس كار نسوز(بلوز و شلوار)1402/02/04807</v>
      </c>
      <c r="D525" s="10" t="str">
        <f>IFERROR(IF(تحویلی!$E$1="","",IF(NOSA!O525=تحویلی!$E$1,تحویلی!$E$1&amp;COUNTIF(NOSA!$O$1:O525,تحویلی!$E$1),"")),"")</f>
        <v/>
      </c>
      <c r="E525" s="10" t="str">
        <f t="shared" si="38"/>
        <v>16238807</v>
      </c>
      <c r="F525" s="10" t="str">
        <f>IFERROR(VLOOKUP(I525,DATABASE!$N:$O,2,FALSE),"")</f>
        <v>لباس كار نسوز(بلوز و شلوار)</v>
      </c>
      <c r="G525" s="3" t="s">
        <v>1577</v>
      </c>
      <c r="H525" s="4">
        <v>16238</v>
      </c>
      <c r="I525" s="3" t="s">
        <v>1445</v>
      </c>
      <c r="J525" s="3" t="s">
        <v>1446</v>
      </c>
      <c r="K525" s="5">
        <v>1</v>
      </c>
      <c r="L525" s="3" t="s">
        <v>28</v>
      </c>
      <c r="M525" s="3" t="s">
        <v>4</v>
      </c>
      <c r="N525" s="3" t="s">
        <v>1578</v>
      </c>
      <c r="O525" s="1">
        <v>807</v>
      </c>
      <c r="P525" s="4">
        <v>0</v>
      </c>
      <c r="Q525" s="10">
        <f t="shared" si="35"/>
        <v>807</v>
      </c>
    </row>
    <row r="526" spans="2:17" ht="20.25" customHeight="1">
      <c r="B526" s="10" t="str">
        <f t="shared" si="36"/>
        <v>807</v>
      </c>
      <c r="C526" s="10" t="str">
        <f t="shared" si="37"/>
        <v>1402/02/04807</v>
      </c>
      <c r="D526" s="10" t="str">
        <f>IFERROR(IF(تحویلی!$E$1="","",IF(NOSA!O526=تحویلی!$E$1,تحویلی!$E$1&amp;COUNTIF(NOSA!$O$1:O526,تحویلی!$E$1),"")),"")</f>
        <v/>
      </c>
      <c r="E526" s="10" t="str">
        <f t="shared" si="38"/>
        <v>16238807</v>
      </c>
      <c r="F526" s="10" t="str">
        <f>IFERROR(VLOOKUP(I526,DATABASE!$N:$O,2,FALSE),"")</f>
        <v/>
      </c>
      <c r="G526" s="3" t="s">
        <v>1577</v>
      </c>
      <c r="H526" s="4">
        <v>16238</v>
      </c>
      <c r="I526" s="3" t="s">
        <v>1579</v>
      </c>
      <c r="J526" s="3" t="s">
        <v>270</v>
      </c>
      <c r="K526" s="5">
        <v>1</v>
      </c>
      <c r="L526" s="3" t="s">
        <v>3</v>
      </c>
      <c r="M526" s="3" t="s">
        <v>4</v>
      </c>
      <c r="N526" s="3" t="s">
        <v>1578</v>
      </c>
      <c r="O526" s="1">
        <v>807</v>
      </c>
      <c r="P526" s="4">
        <v>0</v>
      </c>
      <c r="Q526" s="10">
        <f t="shared" si="35"/>
        <v>807</v>
      </c>
    </row>
    <row r="527" spans="2:17" ht="20.25" customHeight="1">
      <c r="B527" s="10" t="str">
        <f t="shared" si="36"/>
        <v>دستكش ساق بلند نسوز807</v>
      </c>
      <c r="C527" s="10" t="str">
        <f t="shared" si="37"/>
        <v>دستكش ساق بلند نسوز1402/02/04807</v>
      </c>
      <c r="D527" s="10" t="str">
        <f>IFERROR(IF(تحویلی!$E$1="","",IF(NOSA!O527=تحویلی!$E$1,تحویلی!$E$1&amp;COUNTIF(NOSA!$O$1:O527,تحویلی!$E$1),"")),"")</f>
        <v/>
      </c>
      <c r="E527" s="10" t="str">
        <f t="shared" si="38"/>
        <v>16238807</v>
      </c>
      <c r="F527" s="10" t="str">
        <f>IFERROR(VLOOKUP(I527,DATABASE!$N:$O,2,FALSE),"")</f>
        <v>دستكش ساق بلند نسوز</v>
      </c>
      <c r="G527" s="3" t="s">
        <v>1577</v>
      </c>
      <c r="H527" s="4">
        <v>16238</v>
      </c>
      <c r="I527" s="3" t="s">
        <v>1461</v>
      </c>
      <c r="J527" s="3" t="s">
        <v>34</v>
      </c>
      <c r="K527" s="5">
        <v>1</v>
      </c>
      <c r="L527" s="3" t="s">
        <v>3</v>
      </c>
      <c r="M527" s="3" t="s">
        <v>4</v>
      </c>
      <c r="N527" s="3" t="s">
        <v>1578</v>
      </c>
      <c r="O527" s="1">
        <v>807</v>
      </c>
      <c r="P527" s="4">
        <v>0</v>
      </c>
      <c r="Q527" s="10">
        <f t="shared" si="35"/>
        <v>807</v>
      </c>
    </row>
    <row r="528" spans="2:17" ht="20.25" customHeight="1">
      <c r="B528" s="10" t="str">
        <f t="shared" si="36"/>
        <v>دستكش ضد برش سبك807</v>
      </c>
      <c r="C528" s="10" t="str">
        <f t="shared" si="37"/>
        <v>دستكش ضد برش سبك1402/02/04807</v>
      </c>
      <c r="D528" s="10" t="str">
        <f>IFERROR(IF(تحویلی!$E$1="","",IF(NOSA!O528=تحویلی!$E$1,تحویلی!$E$1&amp;COUNTIF(NOSA!$O$1:O528,تحویلی!$E$1),"")),"")</f>
        <v/>
      </c>
      <c r="E528" s="10" t="str">
        <f t="shared" si="38"/>
        <v>16238807</v>
      </c>
      <c r="F528" s="10" t="str">
        <f>IFERROR(VLOOKUP(I528,DATABASE!$N:$O,2,FALSE),"")</f>
        <v>دستكش ضد برش سبك</v>
      </c>
      <c r="G528" s="3" t="s">
        <v>1577</v>
      </c>
      <c r="H528" s="4">
        <v>16238</v>
      </c>
      <c r="I528" s="3" t="s">
        <v>1442</v>
      </c>
      <c r="J528" s="3" t="s">
        <v>22</v>
      </c>
      <c r="K528" s="5">
        <v>1</v>
      </c>
      <c r="L528" s="3" t="s">
        <v>3</v>
      </c>
      <c r="M528" s="3" t="s">
        <v>4</v>
      </c>
      <c r="N528" s="3" t="s">
        <v>1578</v>
      </c>
      <c r="O528" s="1">
        <v>807</v>
      </c>
      <c r="P528" s="4">
        <v>0</v>
      </c>
      <c r="Q528" s="10">
        <f t="shared" si="35"/>
        <v>807</v>
      </c>
    </row>
    <row r="529" spans="2:17" ht="20.25" customHeight="1">
      <c r="B529" s="10" t="str">
        <f t="shared" si="36"/>
        <v>كلاه ايمني807</v>
      </c>
      <c r="C529" s="10" t="str">
        <f t="shared" si="37"/>
        <v>كلاه ايمني1402/02/04807</v>
      </c>
      <c r="D529" s="10" t="str">
        <f>IFERROR(IF(تحویلی!$E$1="","",IF(NOSA!O529=تحویلی!$E$1,تحویلی!$E$1&amp;COUNTIF(NOSA!$O$1:O529,تحویلی!$E$1),"")),"")</f>
        <v/>
      </c>
      <c r="E529" s="10" t="str">
        <f t="shared" si="38"/>
        <v>16238807</v>
      </c>
      <c r="F529" s="10" t="str">
        <f>IFERROR(VLOOKUP(I529,DATABASE!$N:$O,2,FALSE),"")</f>
        <v>كلاه ايمني</v>
      </c>
      <c r="G529" s="3" t="s">
        <v>1577</v>
      </c>
      <c r="H529" s="4">
        <v>16238</v>
      </c>
      <c r="I529" s="3" t="s">
        <v>1505</v>
      </c>
      <c r="J529" s="3" t="s">
        <v>153</v>
      </c>
      <c r="K529" s="5">
        <v>1</v>
      </c>
      <c r="L529" s="3" t="s">
        <v>8</v>
      </c>
      <c r="M529" s="3" t="s">
        <v>4</v>
      </c>
      <c r="N529" s="3" t="s">
        <v>1578</v>
      </c>
      <c r="O529" s="1">
        <v>807</v>
      </c>
      <c r="P529" s="4">
        <v>0</v>
      </c>
      <c r="Q529" s="10">
        <f t="shared" si="35"/>
        <v>807</v>
      </c>
    </row>
    <row r="530" spans="2:17" ht="20.25" customHeight="1">
      <c r="B530" s="10" t="str">
        <f t="shared" si="36"/>
        <v>نقاب تيره محافظ صورت  canasafe807</v>
      </c>
      <c r="C530" s="10" t="str">
        <f t="shared" si="37"/>
        <v>نقاب تيره محافظ صورت  canasafe1402/02/04807</v>
      </c>
      <c r="D530" s="10" t="str">
        <f>IFERROR(IF(تحویلی!$E$1="","",IF(NOSA!O530=تحویلی!$E$1,تحویلی!$E$1&amp;COUNTIF(NOSA!$O$1:O530,تحویلی!$E$1),"")),"")</f>
        <v/>
      </c>
      <c r="E530" s="10" t="str">
        <f t="shared" si="38"/>
        <v>16238807</v>
      </c>
      <c r="F530" s="10" t="str">
        <f>IFERROR(VLOOKUP(I530,DATABASE!$N:$O,2,FALSE),"")</f>
        <v>نقاب تيره محافظ صورت  canasafe</v>
      </c>
      <c r="G530" s="3" t="s">
        <v>1577</v>
      </c>
      <c r="H530" s="4">
        <v>16238</v>
      </c>
      <c r="I530" s="3" t="s">
        <v>1487</v>
      </c>
      <c r="J530" s="3" t="s">
        <v>1488</v>
      </c>
      <c r="K530" s="5">
        <v>1</v>
      </c>
      <c r="L530" s="3" t="s">
        <v>8</v>
      </c>
      <c r="M530" s="3" t="s">
        <v>4</v>
      </c>
      <c r="N530" s="3" t="s">
        <v>1578</v>
      </c>
      <c r="O530" s="1">
        <v>807</v>
      </c>
      <c r="P530" s="4">
        <v>0</v>
      </c>
      <c r="Q530" s="10">
        <f t="shared" si="35"/>
        <v>807</v>
      </c>
    </row>
    <row r="531" spans="2:17" ht="20.25" customHeight="1">
      <c r="B531" s="10" t="str">
        <f t="shared" si="36"/>
        <v>پيشبند نسوز چرمي807</v>
      </c>
      <c r="C531" s="10" t="str">
        <f t="shared" si="37"/>
        <v>پيشبند نسوز چرمي1402/02/04807</v>
      </c>
      <c r="D531" s="10" t="str">
        <f>IFERROR(IF(تحویلی!$E$1="","",IF(NOSA!O531=تحویلی!$E$1,تحویلی!$E$1&amp;COUNTIF(NOSA!$O$1:O531,تحویلی!$E$1),"")),"")</f>
        <v/>
      </c>
      <c r="E531" s="10" t="str">
        <f t="shared" si="38"/>
        <v>16239807</v>
      </c>
      <c r="F531" s="10" t="str">
        <f>IFERROR(VLOOKUP(I531,DATABASE!$N:$O,2,FALSE),"")</f>
        <v>پيشبند نسوز چرمي</v>
      </c>
      <c r="G531" s="3" t="s">
        <v>1577</v>
      </c>
      <c r="H531" s="4">
        <v>16239</v>
      </c>
      <c r="I531" s="3" t="s">
        <v>1459</v>
      </c>
      <c r="J531" s="3" t="s">
        <v>15</v>
      </c>
      <c r="K531" s="5">
        <v>1</v>
      </c>
      <c r="L531" s="3" t="s">
        <v>8</v>
      </c>
      <c r="M531" s="3" t="s">
        <v>4</v>
      </c>
      <c r="N531" s="3" t="s">
        <v>1578</v>
      </c>
      <c r="O531" s="1">
        <v>807</v>
      </c>
      <c r="P531" s="4">
        <v>0</v>
      </c>
      <c r="Q531" s="10">
        <f t="shared" si="35"/>
        <v>807</v>
      </c>
    </row>
    <row r="532" spans="2:17" ht="20.25" customHeight="1">
      <c r="B532" s="10" t="str">
        <f t="shared" si="36"/>
        <v>رابط فنري نقاب كلاه ايمني807</v>
      </c>
      <c r="C532" s="10" t="str">
        <f t="shared" si="37"/>
        <v>رابط فنري نقاب كلاه ايمني1402/02/04807</v>
      </c>
      <c r="D532" s="10" t="str">
        <f>IFERROR(IF(تحویلی!$E$1="","",IF(NOSA!O532=تحویلی!$E$1,تحویلی!$E$1&amp;COUNTIF(NOSA!$O$1:O532,تحویلی!$E$1),"")),"")</f>
        <v/>
      </c>
      <c r="E532" s="10" t="str">
        <f t="shared" si="38"/>
        <v>16239807</v>
      </c>
      <c r="F532" s="10" t="str">
        <f>IFERROR(VLOOKUP(I532,DATABASE!$N:$O,2,FALSE),"")</f>
        <v>رابط فنري نقاب كلاه ايمني</v>
      </c>
      <c r="G532" s="3" t="s">
        <v>1577</v>
      </c>
      <c r="H532" s="4">
        <v>16239</v>
      </c>
      <c r="I532" s="3" t="s">
        <v>1454</v>
      </c>
      <c r="J532" s="3" t="s">
        <v>135</v>
      </c>
      <c r="K532" s="5">
        <v>1</v>
      </c>
      <c r="L532" s="3" t="s">
        <v>8</v>
      </c>
      <c r="M532" s="3" t="s">
        <v>4</v>
      </c>
      <c r="N532" s="3" t="s">
        <v>1578</v>
      </c>
      <c r="O532" s="1">
        <v>807</v>
      </c>
      <c r="P532" s="4">
        <v>0</v>
      </c>
      <c r="Q532" s="10">
        <f t="shared" si="35"/>
        <v>807</v>
      </c>
    </row>
    <row r="533" spans="2:17" ht="20.25" customHeight="1">
      <c r="B533" s="10" t="str">
        <f t="shared" si="36"/>
        <v>دستكش ضد برش سبك803</v>
      </c>
      <c r="C533" s="10" t="str">
        <f t="shared" si="37"/>
        <v>دستكش ضد برش سبك1402/02/04803</v>
      </c>
      <c r="D533" s="10" t="str">
        <f>IFERROR(IF(تحویلی!$E$1="","",IF(NOSA!O533=تحویلی!$E$1,تحویلی!$E$1&amp;COUNTIF(NOSA!$O$1:O533,تحویلی!$E$1),"")),"")</f>
        <v/>
      </c>
      <c r="E533" s="10" t="str">
        <f t="shared" si="38"/>
        <v>16251803</v>
      </c>
      <c r="F533" s="10" t="str">
        <f>IFERROR(VLOOKUP(I533,DATABASE!$N:$O,2,FALSE),"")</f>
        <v>دستكش ضد برش سبك</v>
      </c>
      <c r="G533" s="3" t="s">
        <v>1577</v>
      </c>
      <c r="H533" s="4">
        <v>16251</v>
      </c>
      <c r="I533" s="3" t="s">
        <v>1442</v>
      </c>
      <c r="J533" s="3" t="s">
        <v>22</v>
      </c>
      <c r="K533" s="5">
        <v>1</v>
      </c>
      <c r="L533" s="3" t="s">
        <v>3</v>
      </c>
      <c r="M533" s="3" t="s">
        <v>47</v>
      </c>
      <c r="N533" s="3" t="s">
        <v>1518</v>
      </c>
      <c r="O533" s="1">
        <v>803</v>
      </c>
      <c r="P533" s="4">
        <v>1</v>
      </c>
      <c r="Q533" s="10">
        <f t="shared" si="35"/>
        <v>803</v>
      </c>
    </row>
    <row r="534" spans="2:17" ht="20.25" customHeight="1">
      <c r="B534" s="10" t="str">
        <f t="shared" si="36"/>
        <v>دستكش ضد برش سبك717</v>
      </c>
      <c r="C534" s="10" t="str">
        <f t="shared" si="37"/>
        <v>دستكش ضد برش سبك1402/02/04717</v>
      </c>
      <c r="D534" s="10" t="str">
        <f>IFERROR(IF(تحویلی!$E$1="","",IF(NOSA!O534=تحویلی!$E$1,تحویلی!$E$1&amp;COUNTIF(NOSA!$O$1:O534,تحویلی!$E$1),"")),"")</f>
        <v/>
      </c>
      <c r="E534" s="10" t="str">
        <f t="shared" si="38"/>
        <v>16251717</v>
      </c>
      <c r="F534" s="10" t="str">
        <f>IFERROR(VLOOKUP(I534,DATABASE!$N:$O,2,FALSE),"")</f>
        <v>دستكش ضد برش سبك</v>
      </c>
      <c r="G534" s="3" t="s">
        <v>1577</v>
      </c>
      <c r="H534" s="4">
        <v>16251</v>
      </c>
      <c r="I534" s="3" t="s">
        <v>1442</v>
      </c>
      <c r="J534" s="3" t="s">
        <v>22</v>
      </c>
      <c r="K534" s="5">
        <v>1</v>
      </c>
      <c r="L534" s="3" t="s">
        <v>3</v>
      </c>
      <c r="M534" s="3" t="s">
        <v>47</v>
      </c>
      <c r="N534" s="3" t="s">
        <v>282</v>
      </c>
      <c r="O534" s="1">
        <v>717</v>
      </c>
      <c r="P534" s="4">
        <v>1</v>
      </c>
      <c r="Q534" s="10">
        <f t="shared" si="35"/>
        <v>717</v>
      </c>
    </row>
    <row r="535" spans="2:17" ht="20.25" customHeight="1">
      <c r="B535" s="10" t="str">
        <f t="shared" si="36"/>
        <v>دستكش كف مواد سبك790</v>
      </c>
      <c r="C535" s="10" t="str">
        <f t="shared" si="37"/>
        <v>دستكش كف مواد سبك1402/02/04790</v>
      </c>
      <c r="D535" s="10" t="str">
        <f>IFERROR(IF(تحویلی!$E$1="","",IF(NOSA!O535=تحویلی!$E$1,تحویلی!$E$1&amp;COUNTIF(NOSA!$O$1:O535,تحویلی!$E$1),"")),"")</f>
        <v/>
      </c>
      <c r="E535" s="10" t="str">
        <f t="shared" si="38"/>
        <v>16254790</v>
      </c>
      <c r="F535" s="10" t="str">
        <f>IFERROR(VLOOKUP(I535,DATABASE!$N:$O,2,FALSE),"")</f>
        <v>دستكش كف مواد سبك</v>
      </c>
      <c r="G535" s="3" t="s">
        <v>1577</v>
      </c>
      <c r="H535" s="4">
        <v>16254</v>
      </c>
      <c r="I535" s="3" t="s">
        <v>1456</v>
      </c>
      <c r="J535" s="3" t="s">
        <v>2</v>
      </c>
      <c r="K535" s="5">
        <v>1</v>
      </c>
      <c r="L535" s="3" t="s">
        <v>3</v>
      </c>
      <c r="M535" s="3" t="s">
        <v>47</v>
      </c>
      <c r="N535" s="3" t="s">
        <v>1305</v>
      </c>
      <c r="O535" s="1">
        <v>790</v>
      </c>
      <c r="P535" s="4">
        <v>1</v>
      </c>
      <c r="Q535" s="10">
        <f t="shared" si="35"/>
        <v>790</v>
      </c>
    </row>
    <row r="536" spans="2:17" ht="20.25" customHeight="1">
      <c r="B536" s="10" t="str">
        <f t="shared" si="36"/>
        <v>دستكش ضد برش سبك651</v>
      </c>
      <c r="C536" s="10" t="str">
        <f t="shared" si="37"/>
        <v>دستكش ضد برش سبك1402/02/04651</v>
      </c>
      <c r="D536" s="10" t="str">
        <f>IFERROR(IF(تحویلی!$E$1="","",IF(NOSA!O536=تحویلی!$E$1,تحویلی!$E$1&amp;COUNTIF(NOSA!$O$1:O536,تحویلی!$E$1),"")),"")</f>
        <v/>
      </c>
      <c r="E536" s="10" t="str">
        <f t="shared" si="38"/>
        <v>16259651</v>
      </c>
      <c r="F536" s="10" t="str">
        <f>IFERROR(VLOOKUP(I536,DATABASE!$N:$O,2,FALSE),"")</f>
        <v>دستكش ضد برش سبك</v>
      </c>
      <c r="G536" s="3" t="s">
        <v>1577</v>
      </c>
      <c r="H536" s="4">
        <v>16259</v>
      </c>
      <c r="I536" s="3" t="s">
        <v>1442</v>
      </c>
      <c r="J536" s="3" t="s">
        <v>22</v>
      </c>
      <c r="K536" s="5">
        <v>1</v>
      </c>
      <c r="L536" s="3" t="s">
        <v>3</v>
      </c>
      <c r="M536" s="3" t="s">
        <v>4</v>
      </c>
      <c r="N536" s="3" t="s">
        <v>165</v>
      </c>
      <c r="O536" s="1">
        <v>651</v>
      </c>
      <c r="P536" s="4">
        <v>0</v>
      </c>
      <c r="Q536" s="10">
        <f t="shared" si="35"/>
        <v>651</v>
      </c>
    </row>
    <row r="537" spans="2:17" ht="20.25" customHeight="1">
      <c r="B537" s="10" t="str">
        <f t="shared" si="36"/>
        <v>دستكش ضد برش سبك769</v>
      </c>
      <c r="C537" s="10" t="str">
        <f t="shared" si="37"/>
        <v>دستكش ضد برش سبك1402/02/05769</v>
      </c>
      <c r="D537" s="10" t="str">
        <f>IFERROR(IF(تحویلی!$E$1="","",IF(NOSA!O537=تحویلی!$E$1,تحویلی!$E$1&amp;COUNTIF(NOSA!$O$1:O537,تحویلی!$E$1),"")),"")</f>
        <v/>
      </c>
      <c r="E537" s="10" t="str">
        <f t="shared" si="38"/>
        <v>16266769</v>
      </c>
      <c r="F537" s="10" t="str">
        <f>IFERROR(VLOOKUP(I537,DATABASE!$N:$O,2,FALSE),"")</f>
        <v>دستكش ضد برش سبك</v>
      </c>
      <c r="G537" s="3" t="s">
        <v>1580</v>
      </c>
      <c r="H537" s="4">
        <v>16266</v>
      </c>
      <c r="I537" s="3" t="s">
        <v>1442</v>
      </c>
      <c r="J537" s="3" t="s">
        <v>22</v>
      </c>
      <c r="K537" s="5">
        <v>1</v>
      </c>
      <c r="L537" s="3" t="s">
        <v>3</v>
      </c>
      <c r="M537" s="3" t="s">
        <v>43</v>
      </c>
      <c r="N537" s="3" t="s">
        <v>1102</v>
      </c>
      <c r="O537" s="1">
        <v>769</v>
      </c>
      <c r="P537" s="4">
        <v>1</v>
      </c>
      <c r="Q537" s="10">
        <f t="shared" si="35"/>
        <v>769</v>
      </c>
    </row>
    <row r="538" spans="2:17" ht="20.25" customHeight="1">
      <c r="B538" s="10" t="str">
        <f t="shared" si="36"/>
        <v>كفش ايمني 488</v>
      </c>
      <c r="C538" s="10" t="str">
        <f t="shared" si="37"/>
        <v>كفش ايمني 1402/02/05488</v>
      </c>
      <c r="D538" s="10" t="str">
        <f>IFERROR(IF(تحویلی!$E$1="","",IF(NOSA!O538=تحویلی!$E$1,تحویلی!$E$1&amp;COUNTIF(NOSA!$O$1:O538,تحویلی!$E$1),"")),"")</f>
        <v/>
      </c>
      <c r="E538" s="10" t="str">
        <f t="shared" si="38"/>
        <v>16267488</v>
      </c>
      <c r="F538" s="10" t="str">
        <f>IFERROR(VLOOKUP(I538,DATABASE!$N:$O,2,FALSE),"")</f>
        <v xml:space="preserve">كفش ايمني </v>
      </c>
      <c r="G538" s="3" t="s">
        <v>1580</v>
      </c>
      <c r="H538" s="4">
        <v>16267</v>
      </c>
      <c r="I538" s="3" t="s">
        <v>1512</v>
      </c>
      <c r="J538" s="3" t="s">
        <v>1513</v>
      </c>
      <c r="K538" s="5">
        <v>1</v>
      </c>
      <c r="L538" s="3" t="s">
        <v>3</v>
      </c>
      <c r="M538" s="3" t="s">
        <v>4</v>
      </c>
      <c r="N538" s="3" t="s">
        <v>352</v>
      </c>
      <c r="O538" s="1">
        <v>488</v>
      </c>
      <c r="P538" s="4">
        <v>1</v>
      </c>
      <c r="Q538" s="10">
        <f t="shared" si="35"/>
        <v>488</v>
      </c>
    </row>
    <row r="539" spans="2:17" ht="20.25" customHeight="1">
      <c r="B539" s="10" t="str">
        <f t="shared" si="36"/>
        <v>دستكش ضد برش سبك804</v>
      </c>
      <c r="C539" s="10" t="str">
        <f t="shared" si="37"/>
        <v>دستكش ضد برش سبك1402/02/05804</v>
      </c>
      <c r="D539" s="10" t="str">
        <f>IFERROR(IF(تحویلی!$E$1="","",IF(NOSA!O539=تحویلی!$E$1,تحویلی!$E$1&amp;COUNTIF(NOSA!$O$1:O539,تحویلی!$E$1),"")),"")</f>
        <v/>
      </c>
      <c r="E539" s="10" t="str">
        <f t="shared" si="38"/>
        <v>16268804</v>
      </c>
      <c r="F539" s="10" t="str">
        <f>IFERROR(VLOOKUP(I539,DATABASE!$N:$O,2,FALSE),"")</f>
        <v>دستكش ضد برش سبك</v>
      </c>
      <c r="G539" s="3" t="s">
        <v>1580</v>
      </c>
      <c r="H539" s="4">
        <v>16268</v>
      </c>
      <c r="I539" s="3" t="s">
        <v>1442</v>
      </c>
      <c r="J539" s="3" t="s">
        <v>22</v>
      </c>
      <c r="K539" s="5">
        <v>1</v>
      </c>
      <c r="L539" s="3" t="s">
        <v>3</v>
      </c>
      <c r="M539" s="3" t="s">
        <v>9</v>
      </c>
      <c r="N539" s="3" t="s">
        <v>1554</v>
      </c>
      <c r="O539" s="1">
        <v>804</v>
      </c>
      <c r="P539" s="4">
        <v>1</v>
      </c>
      <c r="Q539" s="10">
        <f t="shared" si="35"/>
        <v>804</v>
      </c>
    </row>
    <row r="540" spans="2:17" ht="20.25" customHeight="1">
      <c r="B540" s="10" t="str">
        <f t="shared" si="36"/>
        <v>ماسك N95) FFP2 )741</v>
      </c>
      <c r="C540" s="10" t="str">
        <f t="shared" si="37"/>
        <v>ماسك N95) FFP2 )1402/02/05741</v>
      </c>
      <c r="D540" s="10" t="str">
        <f>IFERROR(IF(تحویلی!$E$1="","",IF(NOSA!O540=تحویلی!$E$1,تحویلی!$E$1&amp;COUNTIF(NOSA!$O$1:O540,تحویلی!$E$1),"")),"")</f>
        <v/>
      </c>
      <c r="E540" s="10" t="str">
        <f t="shared" si="38"/>
        <v>16277741</v>
      </c>
      <c r="F540" s="10" t="str">
        <f>IFERROR(VLOOKUP(I540,DATABASE!$N:$O,2,FALSE),"")</f>
        <v>ماسك N95) FFP2 )</v>
      </c>
      <c r="G540" s="3" t="s">
        <v>1580</v>
      </c>
      <c r="H540" s="4">
        <v>16277</v>
      </c>
      <c r="I540" s="3" t="s">
        <v>1469</v>
      </c>
      <c r="J540" s="3" t="s">
        <v>256</v>
      </c>
      <c r="K540" s="5">
        <v>350</v>
      </c>
      <c r="L540" s="3" t="s">
        <v>8</v>
      </c>
      <c r="M540" s="3" t="s">
        <v>102</v>
      </c>
      <c r="N540" s="3" t="s">
        <v>764</v>
      </c>
      <c r="O540" s="1">
        <v>741</v>
      </c>
      <c r="P540" s="4">
        <v>0</v>
      </c>
      <c r="Q540" s="10">
        <f t="shared" si="35"/>
        <v>741</v>
      </c>
    </row>
    <row r="541" spans="2:17" ht="20.25" customHeight="1">
      <c r="B541" s="10" t="str">
        <f t="shared" si="36"/>
        <v>گوشي اير پلاگ803</v>
      </c>
      <c r="C541" s="10" t="str">
        <f t="shared" si="37"/>
        <v>گوشي اير پلاگ1402/02/05803</v>
      </c>
      <c r="D541" s="10" t="str">
        <f>IFERROR(IF(تحویلی!$E$1="","",IF(NOSA!O541=تحویلی!$E$1,تحویلی!$E$1&amp;COUNTIF(NOSA!$O$1:O541,تحویلی!$E$1),"")),"")</f>
        <v/>
      </c>
      <c r="E541" s="10" t="str">
        <f t="shared" si="38"/>
        <v>16282803</v>
      </c>
      <c r="F541" s="10" t="str">
        <f>IFERROR(VLOOKUP(I541,DATABASE!$N:$O,2,FALSE),"")</f>
        <v>گوشي اير پلاگ</v>
      </c>
      <c r="G541" s="3" t="s">
        <v>1580</v>
      </c>
      <c r="H541" s="4">
        <v>16282</v>
      </c>
      <c r="I541" s="3" t="s">
        <v>1581</v>
      </c>
      <c r="J541" s="3" t="s">
        <v>124</v>
      </c>
      <c r="K541" s="5">
        <v>1</v>
      </c>
      <c r="L541" s="3" t="s">
        <v>8</v>
      </c>
      <c r="M541" s="3" t="s">
        <v>47</v>
      </c>
      <c r="N541" s="3" t="s">
        <v>1518</v>
      </c>
      <c r="O541" s="1">
        <v>803</v>
      </c>
      <c r="P541" s="4">
        <v>0</v>
      </c>
      <c r="Q541" s="10">
        <f t="shared" si="35"/>
        <v>803</v>
      </c>
    </row>
    <row r="542" spans="2:17" ht="20.25" customHeight="1">
      <c r="B542" s="10" t="str">
        <f t="shared" si="36"/>
        <v>پوتين ايمني نسوز808</v>
      </c>
      <c r="C542" s="10" t="str">
        <f t="shared" si="37"/>
        <v>پوتين ايمني نسوز1402/02/05808</v>
      </c>
      <c r="D542" s="10" t="str">
        <f>IFERROR(IF(تحویلی!$E$1="","",IF(NOSA!O542=تحویلی!$E$1,تحویلی!$E$1&amp;COUNTIF(NOSA!$O$1:O542,تحویلی!$E$1),"")),"")</f>
        <v/>
      </c>
      <c r="E542" s="10" t="str">
        <f t="shared" si="38"/>
        <v>16287808</v>
      </c>
      <c r="F542" s="10" t="str">
        <f>IFERROR(VLOOKUP(I542,DATABASE!$N:$O,2,FALSE),"")</f>
        <v>پوتين ايمني نسوز</v>
      </c>
      <c r="G542" s="3" t="s">
        <v>1580</v>
      </c>
      <c r="H542" s="4">
        <v>16287</v>
      </c>
      <c r="I542" s="3" t="s">
        <v>1472</v>
      </c>
      <c r="J542" s="3" t="s">
        <v>1473</v>
      </c>
      <c r="K542" s="5">
        <v>1</v>
      </c>
      <c r="L542" s="3" t="s">
        <v>3</v>
      </c>
      <c r="M542" s="3" t="s">
        <v>9</v>
      </c>
      <c r="N542" s="3" t="s">
        <v>1582</v>
      </c>
      <c r="O542" s="1">
        <v>808</v>
      </c>
      <c r="P542" s="4">
        <v>0</v>
      </c>
      <c r="Q542" s="10">
        <f t="shared" si="35"/>
        <v>808</v>
      </c>
    </row>
    <row r="543" spans="2:17" ht="20.25" customHeight="1">
      <c r="B543" s="10" t="str">
        <f t="shared" si="36"/>
        <v>لباس كار معمولي- بلوز و شلوار808</v>
      </c>
      <c r="C543" s="10" t="str">
        <f t="shared" si="37"/>
        <v>لباس كار معمولي- بلوز و شلوار1402/02/05808</v>
      </c>
      <c r="D543" s="10" t="str">
        <f>IFERROR(IF(تحویلی!$E$1="","",IF(NOSA!O543=تحویلی!$E$1,تحویلی!$E$1&amp;COUNTIF(NOSA!$O$1:O543,تحویلی!$E$1),"")),"")</f>
        <v/>
      </c>
      <c r="E543" s="10" t="str">
        <f t="shared" si="38"/>
        <v>16287808</v>
      </c>
      <c r="F543" s="10" t="str">
        <f>IFERROR(VLOOKUP(I543,DATABASE!$N:$O,2,FALSE),"")</f>
        <v>لباس كار معمولي- بلوز و شلوار</v>
      </c>
      <c r="G543" s="3" t="s">
        <v>1580</v>
      </c>
      <c r="H543" s="4">
        <v>16287</v>
      </c>
      <c r="I543" s="3" t="s">
        <v>1583</v>
      </c>
      <c r="J543" s="3" t="s">
        <v>1584</v>
      </c>
      <c r="K543" s="5">
        <v>1</v>
      </c>
      <c r="L543" s="3" t="s">
        <v>28</v>
      </c>
      <c r="M543" s="3" t="s">
        <v>9</v>
      </c>
      <c r="N543" s="3" t="s">
        <v>1582</v>
      </c>
      <c r="O543" s="1">
        <v>808</v>
      </c>
      <c r="P543" s="4">
        <v>0</v>
      </c>
      <c r="Q543" s="10">
        <f t="shared" si="35"/>
        <v>808</v>
      </c>
    </row>
    <row r="544" spans="2:17" ht="20.25" customHeight="1">
      <c r="B544" s="10" t="str">
        <f t="shared" si="36"/>
        <v>كلاه ايمني808</v>
      </c>
      <c r="C544" s="10" t="str">
        <f t="shared" si="37"/>
        <v>كلاه ايمني1402/02/05808</v>
      </c>
      <c r="D544" s="10" t="str">
        <f>IFERROR(IF(تحویلی!$E$1="","",IF(NOSA!O544=تحویلی!$E$1,تحویلی!$E$1&amp;COUNTIF(NOSA!$O$1:O544,تحویلی!$E$1),"")),"")</f>
        <v/>
      </c>
      <c r="E544" s="10" t="str">
        <f t="shared" si="38"/>
        <v>16287808</v>
      </c>
      <c r="F544" s="10" t="str">
        <f>IFERROR(VLOOKUP(I544,DATABASE!$N:$O,2,FALSE),"")</f>
        <v>كلاه ايمني</v>
      </c>
      <c r="G544" s="3" t="s">
        <v>1580</v>
      </c>
      <c r="H544" s="4">
        <v>16287</v>
      </c>
      <c r="I544" s="3" t="s">
        <v>1505</v>
      </c>
      <c r="J544" s="3" t="s">
        <v>153</v>
      </c>
      <c r="K544" s="5">
        <v>1</v>
      </c>
      <c r="L544" s="3" t="s">
        <v>8</v>
      </c>
      <c r="M544" s="3" t="s">
        <v>9</v>
      </c>
      <c r="N544" s="3" t="s">
        <v>1582</v>
      </c>
      <c r="O544" s="1">
        <v>808</v>
      </c>
      <c r="P544" s="4">
        <v>0</v>
      </c>
      <c r="Q544" s="10">
        <f t="shared" si="35"/>
        <v>808</v>
      </c>
    </row>
    <row r="545" spans="2:17" ht="20.25" customHeight="1">
      <c r="B545" s="10" t="str">
        <f t="shared" si="36"/>
        <v>دستكش ضد برش سبك808</v>
      </c>
      <c r="C545" s="10" t="str">
        <f t="shared" si="37"/>
        <v>دستكش ضد برش سبك1402/02/05808</v>
      </c>
      <c r="D545" s="10" t="str">
        <f>IFERROR(IF(تحویلی!$E$1="","",IF(NOSA!O545=تحویلی!$E$1,تحویلی!$E$1&amp;COUNTIF(NOSA!$O$1:O545,تحویلی!$E$1),"")),"")</f>
        <v/>
      </c>
      <c r="E545" s="10" t="str">
        <f t="shared" si="38"/>
        <v>16287808</v>
      </c>
      <c r="F545" s="10" t="str">
        <f>IFERROR(VLOOKUP(I545,DATABASE!$N:$O,2,FALSE),"")</f>
        <v>دستكش ضد برش سبك</v>
      </c>
      <c r="G545" s="3" t="s">
        <v>1580</v>
      </c>
      <c r="H545" s="4">
        <v>16287</v>
      </c>
      <c r="I545" s="3" t="s">
        <v>1442</v>
      </c>
      <c r="J545" s="3" t="s">
        <v>22</v>
      </c>
      <c r="K545" s="5">
        <v>1</v>
      </c>
      <c r="L545" s="3" t="s">
        <v>3</v>
      </c>
      <c r="M545" s="3" t="s">
        <v>9</v>
      </c>
      <c r="N545" s="3" t="s">
        <v>1582</v>
      </c>
      <c r="O545" s="1">
        <v>808</v>
      </c>
      <c r="P545" s="4">
        <v>0</v>
      </c>
      <c r="Q545" s="10">
        <f t="shared" si="35"/>
        <v>808</v>
      </c>
    </row>
    <row r="546" spans="2:17" ht="20.25" customHeight="1">
      <c r="B546" s="10" t="str">
        <f t="shared" si="36"/>
        <v>ماسك نيم صورت دو فيلتره (3M)808</v>
      </c>
      <c r="C546" s="10" t="str">
        <f t="shared" si="37"/>
        <v>ماسك نيم صورت دو فيلتره (3M)1402/02/05808</v>
      </c>
      <c r="D546" s="10" t="str">
        <f>IFERROR(IF(تحویلی!$E$1="","",IF(NOSA!O546=تحویلی!$E$1,تحویلی!$E$1&amp;COUNTIF(NOSA!$O$1:O546,تحویلی!$E$1),"")),"")</f>
        <v/>
      </c>
      <c r="E546" s="10" t="str">
        <f t="shared" si="38"/>
        <v>16287808</v>
      </c>
      <c r="F546" s="10" t="str">
        <f>IFERROR(VLOOKUP(I546,DATABASE!$N:$O,2,FALSE),"")</f>
        <v>ماسك نيم صورت دو فيلتره (3M)</v>
      </c>
      <c r="G546" s="3" t="s">
        <v>1580</v>
      </c>
      <c r="H546" s="4">
        <v>16287</v>
      </c>
      <c r="I546" s="3" t="s">
        <v>1503</v>
      </c>
      <c r="J546" s="3" t="s">
        <v>151</v>
      </c>
      <c r="K546" s="5">
        <v>1</v>
      </c>
      <c r="L546" s="3" t="s">
        <v>8</v>
      </c>
      <c r="M546" s="3" t="s">
        <v>9</v>
      </c>
      <c r="N546" s="3" t="s">
        <v>1582</v>
      </c>
      <c r="O546" s="1">
        <v>808</v>
      </c>
      <c r="P546" s="4">
        <v>0</v>
      </c>
      <c r="Q546" s="10">
        <f t="shared" si="35"/>
        <v>808</v>
      </c>
    </row>
    <row r="547" spans="2:17" ht="20.25" customHeight="1">
      <c r="B547" s="10" t="str">
        <f t="shared" si="36"/>
        <v>فيلتر ماسك نيم صورت (3M) مدل 2091808</v>
      </c>
      <c r="C547" s="10" t="str">
        <f t="shared" si="37"/>
        <v>فيلتر ماسك نيم صورت (3M) مدل 20911402/02/05808</v>
      </c>
      <c r="D547" s="10" t="str">
        <f>IFERROR(IF(تحویلی!$E$1="","",IF(NOSA!O547=تحویلی!$E$1,تحویلی!$E$1&amp;COUNTIF(NOSA!$O$1:O547,تحویلی!$E$1),"")),"")</f>
        <v/>
      </c>
      <c r="E547" s="10" t="str">
        <f t="shared" si="38"/>
        <v>16287808</v>
      </c>
      <c r="F547" s="10" t="str">
        <f>IFERROR(VLOOKUP(I547,DATABASE!$N:$O,2,FALSE),"")</f>
        <v>فيلتر ماسك نيم صورت (3M) مدل 2091</v>
      </c>
      <c r="G547" s="3" t="s">
        <v>1580</v>
      </c>
      <c r="H547" s="4">
        <v>16287</v>
      </c>
      <c r="I547" s="3" t="s">
        <v>1475</v>
      </c>
      <c r="J547" s="3" t="s">
        <v>53</v>
      </c>
      <c r="K547" s="5">
        <v>1</v>
      </c>
      <c r="L547" s="3" t="s">
        <v>8</v>
      </c>
      <c r="M547" s="3" t="s">
        <v>9</v>
      </c>
      <c r="N547" s="3" t="s">
        <v>1582</v>
      </c>
      <c r="O547" s="1">
        <v>808</v>
      </c>
      <c r="P547" s="4">
        <v>0</v>
      </c>
      <c r="Q547" s="10">
        <f t="shared" si="35"/>
        <v>808</v>
      </c>
    </row>
    <row r="548" spans="2:17" ht="20.25" customHeight="1">
      <c r="B548" s="10" t="str">
        <f t="shared" si="36"/>
        <v>پوتين ايمني نسوز 809</v>
      </c>
      <c r="C548" s="10" t="str">
        <f t="shared" si="37"/>
        <v>پوتين ايمني نسوز 1402/02/05809</v>
      </c>
      <c r="D548" s="10" t="str">
        <f>IFERROR(IF(تحویلی!$E$1="","",IF(NOSA!O548=تحویلی!$E$1,تحویلی!$E$1&amp;COUNTIF(NOSA!$O$1:O548,تحویلی!$E$1),"")),"")</f>
        <v/>
      </c>
      <c r="E548" s="10" t="str">
        <f t="shared" si="38"/>
        <v>16288809</v>
      </c>
      <c r="F548" s="10" t="str">
        <f>IFERROR(VLOOKUP(I548,DATABASE!$N:$O,2,FALSE),"")</f>
        <v xml:space="preserve">پوتين ايمني نسوز </v>
      </c>
      <c r="G548" s="3" t="s">
        <v>1580</v>
      </c>
      <c r="H548" s="4">
        <v>16288</v>
      </c>
      <c r="I548" s="3" t="s">
        <v>1545</v>
      </c>
      <c r="J548" s="3" t="s">
        <v>1546</v>
      </c>
      <c r="K548" s="5">
        <v>1</v>
      </c>
      <c r="L548" s="3" t="s">
        <v>3</v>
      </c>
      <c r="M548" s="3" t="s">
        <v>9</v>
      </c>
      <c r="N548" s="3" t="s">
        <v>1585</v>
      </c>
      <c r="O548" s="1">
        <v>809</v>
      </c>
      <c r="P548" s="4">
        <v>0</v>
      </c>
      <c r="Q548" s="10">
        <f t="shared" si="35"/>
        <v>809</v>
      </c>
    </row>
    <row r="549" spans="2:17" ht="20.25" customHeight="1">
      <c r="B549" s="10" t="str">
        <f t="shared" si="36"/>
        <v>لباس كار(بلوز و شلوار)809</v>
      </c>
      <c r="C549" s="10" t="str">
        <f t="shared" si="37"/>
        <v>لباس كار(بلوز و شلوار)1402/02/05809</v>
      </c>
      <c r="D549" s="10" t="str">
        <f>IFERROR(IF(تحویلی!$E$1="","",IF(NOSA!O549=تحویلی!$E$1,تحویلی!$E$1&amp;COUNTIF(NOSA!$O$1:O549,تحویلی!$E$1),"")),"")</f>
        <v/>
      </c>
      <c r="E549" s="10" t="str">
        <f t="shared" si="38"/>
        <v>16288809</v>
      </c>
      <c r="F549" s="10" t="str">
        <f>IFERROR(VLOOKUP(I549,DATABASE!$N:$O,2,FALSE),"")</f>
        <v>لباس كار(بلوز و شلوار)</v>
      </c>
      <c r="G549" s="3" t="s">
        <v>1580</v>
      </c>
      <c r="H549" s="4">
        <v>16288</v>
      </c>
      <c r="I549" s="3" t="s">
        <v>1443</v>
      </c>
      <c r="J549" s="3" t="s">
        <v>1444</v>
      </c>
      <c r="K549" s="5">
        <v>1</v>
      </c>
      <c r="L549" s="3" t="s">
        <v>28</v>
      </c>
      <c r="M549" s="3" t="s">
        <v>9</v>
      </c>
      <c r="N549" s="3" t="s">
        <v>1585</v>
      </c>
      <c r="O549" s="1">
        <v>809</v>
      </c>
      <c r="P549" s="4">
        <v>0</v>
      </c>
      <c r="Q549" s="10">
        <f t="shared" ref="Q549:Q612" si="39">VALUE(O549)</f>
        <v>809</v>
      </c>
    </row>
    <row r="550" spans="2:17" ht="20.25" customHeight="1">
      <c r="B550" s="10" t="str">
        <f t="shared" si="36"/>
        <v>كلاه ايمني809</v>
      </c>
      <c r="C550" s="10" t="str">
        <f t="shared" si="37"/>
        <v>كلاه ايمني1402/02/05809</v>
      </c>
      <c r="D550" s="10" t="str">
        <f>IFERROR(IF(تحویلی!$E$1="","",IF(NOSA!O550=تحویلی!$E$1,تحویلی!$E$1&amp;COUNTIF(NOSA!$O$1:O550,تحویلی!$E$1),"")),"")</f>
        <v/>
      </c>
      <c r="E550" s="10" t="str">
        <f t="shared" si="38"/>
        <v>16288809</v>
      </c>
      <c r="F550" s="10" t="str">
        <f>IFERROR(VLOOKUP(I550,DATABASE!$N:$O,2,FALSE),"")</f>
        <v>كلاه ايمني</v>
      </c>
      <c r="G550" s="3" t="s">
        <v>1580</v>
      </c>
      <c r="H550" s="4">
        <v>16288</v>
      </c>
      <c r="I550" s="3" t="s">
        <v>1505</v>
      </c>
      <c r="J550" s="3" t="s">
        <v>153</v>
      </c>
      <c r="K550" s="5">
        <v>1</v>
      </c>
      <c r="L550" s="3" t="s">
        <v>8</v>
      </c>
      <c r="M550" s="3" t="s">
        <v>9</v>
      </c>
      <c r="N550" s="3" t="s">
        <v>1585</v>
      </c>
      <c r="O550" s="1">
        <v>809</v>
      </c>
      <c r="P550" s="4">
        <v>0</v>
      </c>
      <c r="Q550" s="10">
        <f t="shared" si="39"/>
        <v>809</v>
      </c>
    </row>
    <row r="551" spans="2:17" ht="20.25" customHeight="1">
      <c r="B551" s="10" t="str">
        <f t="shared" si="36"/>
        <v>دستكش ضد برش سبك809</v>
      </c>
      <c r="C551" s="10" t="str">
        <f t="shared" si="37"/>
        <v>دستكش ضد برش سبك1402/02/05809</v>
      </c>
      <c r="D551" s="10" t="str">
        <f>IFERROR(IF(تحویلی!$E$1="","",IF(NOSA!O551=تحویلی!$E$1,تحویلی!$E$1&amp;COUNTIF(NOSA!$O$1:O551,تحویلی!$E$1),"")),"")</f>
        <v/>
      </c>
      <c r="E551" s="10" t="str">
        <f t="shared" si="38"/>
        <v>16288809</v>
      </c>
      <c r="F551" s="10" t="str">
        <f>IFERROR(VLOOKUP(I551,DATABASE!$N:$O,2,FALSE),"")</f>
        <v>دستكش ضد برش سبك</v>
      </c>
      <c r="G551" s="3" t="s">
        <v>1580</v>
      </c>
      <c r="H551" s="4">
        <v>16288</v>
      </c>
      <c r="I551" s="3" t="s">
        <v>1442</v>
      </c>
      <c r="J551" s="3" t="s">
        <v>22</v>
      </c>
      <c r="K551" s="5">
        <v>1</v>
      </c>
      <c r="L551" s="3" t="s">
        <v>3</v>
      </c>
      <c r="M551" s="3" t="s">
        <v>9</v>
      </c>
      <c r="N551" s="3" t="s">
        <v>1585</v>
      </c>
      <c r="O551" s="1">
        <v>809</v>
      </c>
      <c r="P551" s="4">
        <v>0</v>
      </c>
      <c r="Q551" s="10">
        <f t="shared" si="39"/>
        <v>809</v>
      </c>
    </row>
    <row r="552" spans="2:17" ht="20.25" customHeight="1">
      <c r="B552" s="10" t="str">
        <f t="shared" si="36"/>
        <v>ماسك نيم صورت دو فيلتره (3M)809</v>
      </c>
      <c r="C552" s="10" t="str">
        <f t="shared" si="37"/>
        <v>ماسك نيم صورت دو فيلتره (3M)1402/02/05809</v>
      </c>
      <c r="D552" s="10" t="str">
        <f>IFERROR(IF(تحویلی!$E$1="","",IF(NOSA!O552=تحویلی!$E$1,تحویلی!$E$1&amp;COUNTIF(NOSA!$O$1:O552,تحویلی!$E$1),"")),"")</f>
        <v/>
      </c>
      <c r="E552" s="10" t="str">
        <f t="shared" si="38"/>
        <v>16288809</v>
      </c>
      <c r="F552" s="10" t="str">
        <f>IFERROR(VLOOKUP(I552,DATABASE!$N:$O,2,FALSE),"")</f>
        <v>ماسك نيم صورت دو فيلتره (3M)</v>
      </c>
      <c r="G552" s="3" t="s">
        <v>1580</v>
      </c>
      <c r="H552" s="4">
        <v>16288</v>
      </c>
      <c r="I552" s="3" t="s">
        <v>1503</v>
      </c>
      <c r="J552" s="3" t="s">
        <v>151</v>
      </c>
      <c r="K552" s="5">
        <v>1</v>
      </c>
      <c r="L552" s="3" t="s">
        <v>8</v>
      </c>
      <c r="M552" s="3" t="s">
        <v>9</v>
      </c>
      <c r="N552" s="3" t="s">
        <v>1585</v>
      </c>
      <c r="O552" s="1">
        <v>809</v>
      </c>
      <c r="P552" s="4">
        <v>0</v>
      </c>
      <c r="Q552" s="10">
        <f t="shared" si="39"/>
        <v>809</v>
      </c>
    </row>
    <row r="553" spans="2:17" ht="20.25" customHeight="1">
      <c r="B553" s="10" t="str">
        <f t="shared" si="36"/>
        <v>فيلتر ماسك نيم صورت (3M) مدل 2091809</v>
      </c>
      <c r="C553" s="10" t="str">
        <f t="shared" si="37"/>
        <v>فيلتر ماسك نيم صورت (3M) مدل 20911402/02/05809</v>
      </c>
      <c r="D553" s="10" t="str">
        <f>IFERROR(IF(تحویلی!$E$1="","",IF(NOSA!O553=تحویلی!$E$1,تحویلی!$E$1&amp;COUNTIF(NOSA!$O$1:O553,تحویلی!$E$1),"")),"")</f>
        <v/>
      </c>
      <c r="E553" s="10" t="str">
        <f t="shared" si="38"/>
        <v>16288809</v>
      </c>
      <c r="F553" s="10" t="str">
        <f>IFERROR(VLOOKUP(I553,DATABASE!$N:$O,2,FALSE),"")</f>
        <v>فيلتر ماسك نيم صورت (3M) مدل 2091</v>
      </c>
      <c r="G553" s="3" t="s">
        <v>1580</v>
      </c>
      <c r="H553" s="4">
        <v>16288</v>
      </c>
      <c r="I553" s="3" t="s">
        <v>1475</v>
      </c>
      <c r="J553" s="3" t="s">
        <v>53</v>
      </c>
      <c r="K553" s="5">
        <v>1</v>
      </c>
      <c r="L553" s="3" t="s">
        <v>8</v>
      </c>
      <c r="M553" s="3" t="s">
        <v>9</v>
      </c>
      <c r="N553" s="3" t="s">
        <v>1585</v>
      </c>
      <c r="O553" s="1">
        <v>809</v>
      </c>
      <c r="P553" s="4">
        <v>0</v>
      </c>
      <c r="Q553" s="10">
        <f t="shared" si="39"/>
        <v>809</v>
      </c>
    </row>
    <row r="554" spans="2:17" ht="20.25" customHeight="1">
      <c r="B554" s="10" t="str">
        <f t="shared" si="36"/>
        <v>دستكش ضد برش سبك755</v>
      </c>
      <c r="C554" s="10" t="str">
        <f t="shared" si="37"/>
        <v>دستكش ضد برش سبك1402/02/05755</v>
      </c>
      <c r="D554" s="10" t="str">
        <f>IFERROR(IF(تحویلی!$E$1="","",IF(NOSA!O554=تحویلی!$E$1,تحویلی!$E$1&amp;COUNTIF(NOSA!$O$1:O554,تحویلی!$E$1),"")),"")</f>
        <v/>
      </c>
      <c r="E554" s="10" t="str">
        <f t="shared" si="38"/>
        <v>16292755</v>
      </c>
      <c r="F554" s="10" t="str">
        <f>IFERROR(VLOOKUP(I554,DATABASE!$N:$O,2,FALSE),"")</f>
        <v>دستكش ضد برش سبك</v>
      </c>
      <c r="G554" s="3" t="s">
        <v>1580</v>
      </c>
      <c r="H554" s="4">
        <v>16292</v>
      </c>
      <c r="I554" s="3" t="s">
        <v>1442</v>
      </c>
      <c r="J554" s="3" t="s">
        <v>22</v>
      </c>
      <c r="K554" s="5">
        <v>1</v>
      </c>
      <c r="L554" s="3" t="s">
        <v>3</v>
      </c>
      <c r="M554" s="3" t="s">
        <v>9</v>
      </c>
      <c r="N554" s="3" t="s">
        <v>974</v>
      </c>
      <c r="O554" s="1">
        <v>755</v>
      </c>
      <c r="P554" s="4">
        <v>1</v>
      </c>
      <c r="Q554" s="10">
        <f t="shared" si="39"/>
        <v>755</v>
      </c>
    </row>
    <row r="555" spans="2:17" ht="20.25" customHeight="1">
      <c r="B555" s="10" t="str">
        <f t="shared" si="36"/>
        <v>فانوسقه713</v>
      </c>
      <c r="C555" s="10" t="str">
        <f t="shared" si="37"/>
        <v>فانوسقه1402/02/05713</v>
      </c>
      <c r="D555" s="10" t="str">
        <f>IFERROR(IF(تحویلی!$E$1="","",IF(NOSA!O555=تحویلی!$E$1,تحویلی!$E$1&amp;COUNTIF(NOSA!$O$1:O555,تحویلی!$E$1),"")),"")</f>
        <v/>
      </c>
      <c r="E555" s="10" t="str">
        <f t="shared" si="38"/>
        <v>16299713</v>
      </c>
      <c r="F555" s="10" t="str">
        <f>IFERROR(VLOOKUP(I555,DATABASE!$N:$O,2,FALSE),"")</f>
        <v>فانوسقه</v>
      </c>
      <c r="G555" s="3" t="s">
        <v>1580</v>
      </c>
      <c r="H555" s="4">
        <v>16299</v>
      </c>
      <c r="I555" s="3" t="s">
        <v>1586</v>
      </c>
      <c r="J555" s="3" t="s">
        <v>474</v>
      </c>
      <c r="K555" s="5">
        <v>1</v>
      </c>
      <c r="L555" s="3" t="s">
        <v>8</v>
      </c>
      <c r="M555" s="3" t="s">
        <v>102</v>
      </c>
      <c r="N555" s="3" t="s">
        <v>785</v>
      </c>
      <c r="O555" s="1">
        <v>713</v>
      </c>
      <c r="P555" s="4">
        <v>0</v>
      </c>
      <c r="Q555" s="10">
        <f t="shared" si="39"/>
        <v>713</v>
      </c>
    </row>
    <row r="556" spans="2:17" ht="20.25" customHeight="1">
      <c r="B556" s="10" t="str">
        <f t="shared" si="36"/>
        <v>دستكش كف مواد سبك460</v>
      </c>
      <c r="C556" s="10" t="str">
        <f t="shared" si="37"/>
        <v>دستكش كف مواد سبك1402/02/05460</v>
      </c>
      <c r="D556" s="10" t="str">
        <f>IFERROR(IF(تحویلی!$E$1="","",IF(NOSA!O556=تحویلی!$E$1,تحویلی!$E$1&amp;COUNTIF(NOSA!$O$1:O556,تحویلی!$E$1),"")),"")</f>
        <v/>
      </c>
      <c r="E556" s="10" t="str">
        <f t="shared" si="38"/>
        <v>16300460</v>
      </c>
      <c r="F556" s="10" t="str">
        <f>IFERROR(VLOOKUP(I556,DATABASE!$N:$O,2,FALSE),"")</f>
        <v>دستكش كف مواد سبك</v>
      </c>
      <c r="G556" s="3" t="s">
        <v>1580</v>
      </c>
      <c r="H556" s="4">
        <v>16300</v>
      </c>
      <c r="I556" s="3" t="s">
        <v>1456</v>
      </c>
      <c r="J556" s="3" t="s">
        <v>2</v>
      </c>
      <c r="K556" s="5">
        <v>1</v>
      </c>
      <c r="L556" s="3" t="s">
        <v>3</v>
      </c>
      <c r="M556" s="3" t="s">
        <v>47</v>
      </c>
      <c r="N556" s="3" t="s">
        <v>140</v>
      </c>
      <c r="O556" s="1">
        <v>460</v>
      </c>
      <c r="P556" s="4">
        <v>0</v>
      </c>
      <c r="Q556" s="10">
        <f t="shared" si="39"/>
        <v>460</v>
      </c>
    </row>
    <row r="557" spans="2:17" ht="20.25" customHeight="1">
      <c r="B557" s="10" t="str">
        <f t="shared" si="36"/>
        <v>دستكش ضد برش سبك580</v>
      </c>
      <c r="C557" s="10" t="str">
        <f t="shared" si="37"/>
        <v>دستكش ضد برش سبك1402/02/05580</v>
      </c>
      <c r="D557" s="10" t="str">
        <f>IFERROR(IF(تحویلی!$E$1="","",IF(NOSA!O557=تحویلی!$E$1,تحویلی!$E$1&amp;COUNTIF(NOSA!$O$1:O557,تحویلی!$E$1),"")),"")</f>
        <v/>
      </c>
      <c r="E557" s="10" t="str">
        <f t="shared" si="38"/>
        <v>16300580</v>
      </c>
      <c r="F557" s="10" t="str">
        <f>IFERROR(VLOOKUP(I557,DATABASE!$N:$O,2,FALSE),"")</f>
        <v>دستكش ضد برش سبك</v>
      </c>
      <c r="G557" s="3" t="s">
        <v>1580</v>
      </c>
      <c r="H557" s="4">
        <v>16300</v>
      </c>
      <c r="I557" s="3" t="s">
        <v>1442</v>
      </c>
      <c r="J557" s="3" t="s">
        <v>22</v>
      </c>
      <c r="K557" s="5">
        <v>1</v>
      </c>
      <c r="L557" s="3" t="s">
        <v>3</v>
      </c>
      <c r="M557" s="3" t="s">
        <v>47</v>
      </c>
      <c r="N557" s="3" t="s">
        <v>132</v>
      </c>
      <c r="O557" s="1">
        <v>580</v>
      </c>
      <c r="P557" s="4">
        <v>0</v>
      </c>
      <c r="Q557" s="10">
        <f t="shared" si="39"/>
        <v>580</v>
      </c>
    </row>
    <row r="558" spans="2:17" ht="20.25" customHeight="1">
      <c r="B558" s="10" t="str">
        <f t="shared" si="36"/>
        <v>دستكش ضد برش سبك584</v>
      </c>
      <c r="C558" s="10" t="str">
        <f t="shared" si="37"/>
        <v>دستكش ضد برش سبك1402/02/05584</v>
      </c>
      <c r="D558" s="10" t="str">
        <f>IFERROR(IF(تحویلی!$E$1="","",IF(NOSA!O558=تحویلی!$E$1,تحویلی!$E$1&amp;COUNTIF(NOSA!$O$1:O558,تحویلی!$E$1),"")),"")</f>
        <v/>
      </c>
      <c r="E558" s="10" t="str">
        <f t="shared" si="38"/>
        <v>16300584</v>
      </c>
      <c r="F558" s="10" t="str">
        <f>IFERROR(VLOOKUP(I558,DATABASE!$N:$O,2,FALSE),"")</f>
        <v>دستكش ضد برش سبك</v>
      </c>
      <c r="G558" s="3" t="s">
        <v>1580</v>
      </c>
      <c r="H558" s="4">
        <v>16300</v>
      </c>
      <c r="I558" s="3" t="s">
        <v>1442</v>
      </c>
      <c r="J558" s="3" t="s">
        <v>22</v>
      </c>
      <c r="K558" s="5">
        <v>1</v>
      </c>
      <c r="L558" s="3" t="s">
        <v>3</v>
      </c>
      <c r="M558" s="3" t="s">
        <v>19</v>
      </c>
      <c r="N558" s="3" t="s">
        <v>291</v>
      </c>
      <c r="O558" s="1">
        <v>584</v>
      </c>
      <c r="P558" s="4">
        <v>0</v>
      </c>
      <c r="Q558" s="10">
        <f t="shared" si="39"/>
        <v>584</v>
      </c>
    </row>
    <row r="559" spans="2:17" ht="20.25" customHeight="1">
      <c r="B559" s="10" t="str">
        <f t="shared" si="36"/>
        <v>دستكش ساق بلند نسوز584</v>
      </c>
      <c r="C559" s="10" t="str">
        <f t="shared" si="37"/>
        <v>دستكش ساق بلند نسوز1402/02/05584</v>
      </c>
      <c r="D559" s="10" t="str">
        <f>IFERROR(IF(تحویلی!$E$1="","",IF(NOSA!O559=تحویلی!$E$1,تحویلی!$E$1&amp;COUNTIF(NOSA!$O$1:O559,تحویلی!$E$1),"")),"")</f>
        <v/>
      </c>
      <c r="E559" s="10" t="str">
        <f t="shared" si="38"/>
        <v>16300584</v>
      </c>
      <c r="F559" s="10" t="str">
        <f>IFERROR(VLOOKUP(I559,DATABASE!$N:$O,2,FALSE),"")</f>
        <v>دستكش ساق بلند نسوز</v>
      </c>
      <c r="G559" s="3" t="s">
        <v>1580</v>
      </c>
      <c r="H559" s="4">
        <v>16300</v>
      </c>
      <c r="I559" s="3" t="s">
        <v>1461</v>
      </c>
      <c r="J559" s="3" t="s">
        <v>34</v>
      </c>
      <c r="K559" s="5">
        <v>1</v>
      </c>
      <c r="L559" s="3" t="s">
        <v>3</v>
      </c>
      <c r="M559" s="3" t="s">
        <v>19</v>
      </c>
      <c r="N559" s="3" t="s">
        <v>291</v>
      </c>
      <c r="O559" s="1">
        <v>584</v>
      </c>
      <c r="P559" s="4">
        <v>0</v>
      </c>
      <c r="Q559" s="10">
        <f t="shared" si="39"/>
        <v>584</v>
      </c>
    </row>
    <row r="560" spans="2:17" ht="20.25" customHeight="1">
      <c r="B560" s="10" t="str">
        <f t="shared" si="36"/>
        <v>دستكش ساق بلند نسوز567</v>
      </c>
      <c r="C560" s="10" t="str">
        <f t="shared" si="37"/>
        <v>دستكش ساق بلند نسوز1402/02/05567</v>
      </c>
      <c r="D560" s="10" t="str">
        <f>IFERROR(IF(تحویلی!$E$1="","",IF(NOSA!O560=تحویلی!$E$1,تحویلی!$E$1&amp;COUNTIF(NOSA!$O$1:O560,تحویلی!$E$1),"")),"")</f>
        <v/>
      </c>
      <c r="E560" s="10" t="str">
        <f t="shared" si="38"/>
        <v>16301567</v>
      </c>
      <c r="F560" s="10" t="str">
        <f>IFERROR(VLOOKUP(I560,DATABASE!$N:$O,2,FALSE),"")</f>
        <v>دستكش ساق بلند نسوز</v>
      </c>
      <c r="G560" s="3" t="s">
        <v>1580</v>
      </c>
      <c r="H560" s="4">
        <v>16301</v>
      </c>
      <c r="I560" s="3" t="s">
        <v>1461</v>
      </c>
      <c r="J560" s="3" t="s">
        <v>34</v>
      </c>
      <c r="K560" s="5">
        <v>1</v>
      </c>
      <c r="L560" s="3" t="s">
        <v>3</v>
      </c>
      <c r="M560" s="3" t="s">
        <v>19</v>
      </c>
      <c r="N560" s="3" t="s">
        <v>71</v>
      </c>
      <c r="O560" s="1">
        <v>567</v>
      </c>
      <c r="P560" s="4">
        <v>0</v>
      </c>
      <c r="Q560" s="10">
        <f t="shared" si="39"/>
        <v>567</v>
      </c>
    </row>
    <row r="561" spans="2:17" ht="20.25" customHeight="1">
      <c r="B561" s="10" t="str">
        <f t="shared" si="36"/>
        <v>مقنعه نسوز كتان567</v>
      </c>
      <c r="C561" s="10" t="str">
        <f t="shared" si="37"/>
        <v>مقنعه نسوز كتان1402/02/05567</v>
      </c>
      <c r="D561" s="10" t="str">
        <f>IFERROR(IF(تحویلی!$E$1="","",IF(NOSA!O561=تحویلی!$E$1,تحویلی!$E$1&amp;COUNTIF(NOSA!$O$1:O561,تحویلی!$E$1),"")),"")</f>
        <v/>
      </c>
      <c r="E561" s="10" t="str">
        <f t="shared" si="38"/>
        <v>16301567</v>
      </c>
      <c r="F561" s="10" t="str">
        <f>IFERROR(VLOOKUP(I561,DATABASE!$N:$O,2,FALSE),"")</f>
        <v>مقنعه نسوز كتان</v>
      </c>
      <c r="G561" s="3" t="s">
        <v>1580</v>
      </c>
      <c r="H561" s="4">
        <v>16301</v>
      </c>
      <c r="I561" s="3" t="s">
        <v>1587</v>
      </c>
      <c r="J561" s="3" t="s">
        <v>31</v>
      </c>
      <c r="K561" s="5">
        <v>1</v>
      </c>
      <c r="L561" s="3" t="s">
        <v>8</v>
      </c>
      <c r="M561" s="3" t="s">
        <v>19</v>
      </c>
      <c r="N561" s="3" t="s">
        <v>71</v>
      </c>
      <c r="O561" s="1">
        <v>567</v>
      </c>
      <c r="P561" s="4">
        <v>0</v>
      </c>
      <c r="Q561" s="10">
        <f t="shared" si="39"/>
        <v>567</v>
      </c>
    </row>
    <row r="562" spans="2:17" ht="20.25" customHeight="1">
      <c r="B562" s="10" t="str">
        <f t="shared" si="36"/>
        <v>مقنعه نسوز كتان130</v>
      </c>
      <c r="C562" s="10" t="str">
        <f t="shared" si="37"/>
        <v>مقنعه نسوز كتان1402/02/05130</v>
      </c>
      <c r="D562" s="10" t="str">
        <f>IFERROR(IF(تحویلی!$E$1="","",IF(NOSA!O562=تحویلی!$E$1,تحویلی!$E$1&amp;COUNTIF(NOSA!$O$1:O562,تحویلی!$E$1),"")),"")</f>
        <v/>
      </c>
      <c r="E562" s="10" t="str">
        <f t="shared" si="38"/>
        <v>16304130</v>
      </c>
      <c r="F562" s="10" t="str">
        <f>IFERROR(VLOOKUP(I562,DATABASE!$N:$O,2,FALSE),"")</f>
        <v>مقنعه نسوز كتان</v>
      </c>
      <c r="G562" s="3" t="s">
        <v>1580</v>
      </c>
      <c r="H562" s="4">
        <v>16304</v>
      </c>
      <c r="I562" s="3" t="s">
        <v>1587</v>
      </c>
      <c r="J562" s="3" t="s">
        <v>31</v>
      </c>
      <c r="K562" s="5">
        <v>1</v>
      </c>
      <c r="L562" s="3" t="s">
        <v>8</v>
      </c>
      <c r="M562" s="3" t="s">
        <v>19</v>
      </c>
      <c r="N562" s="3" t="s">
        <v>253</v>
      </c>
      <c r="O562" s="1">
        <v>130</v>
      </c>
      <c r="P562" s="4">
        <v>0</v>
      </c>
      <c r="Q562" s="10">
        <f t="shared" si="39"/>
        <v>130</v>
      </c>
    </row>
    <row r="563" spans="2:17" ht="20.25" customHeight="1">
      <c r="B563" s="10" t="str">
        <f t="shared" si="36"/>
        <v>كلاه ايمني694</v>
      </c>
      <c r="C563" s="10" t="str">
        <f t="shared" si="37"/>
        <v>كلاه ايمني1402/02/06694</v>
      </c>
      <c r="D563" s="10" t="str">
        <f>IFERROR(IF(تحویلی!$E$1="","",IF(NOSA!O563=تحویلی!$E$1,تحویلی!$E$1&amp;COUNTIF(NOSA!$O$1:O563,تحویلی!$E$1),"")),"")</f>
        <v/>
      </c>
      <c r="E563" s="10" t="str">
        <f t="shared" si="38"/>
        <v>16312694</v>
      </c>
      <c r="F563" s="10" t="str">
        <f>IFERROR(VLOOKUP(I563,DATABASE!$N:$O,2,FALSE),"")</f>
        <v>كلاه ايمني</v>
      </c>
      <c r="G563" s="158" t="s">
        <v>1588</v>
      </c>
      <c r="H563" s="160">
        <v>16312</v>
      </c>
      <c r="I563" s="158" t="s">
        <v>1476</v>
      </c>
      <c r="J563" s="158" t="s">
        <v>46</v>
      </c>
      <c r="K563" s="162">
        <v>1</v>
      </c>
      <c r="L563" s="158" t="s">
        <v>8</v>
      </c>
      <c r="M563" s="158" t="s">
        <v>47</v>
      </c>
      <c r="N563" s="158" t="s">
        <v>128</v>
      </c>
      <c r="O563" s="2">
        <v>694</v>
      </c>
      <c r="P563" s="160">
        <v>1</v>
      </c>
      <c r="Q563" s="10">
        <f t="shared" si="39"/>
        <v>694</v>
      </c>
    </row>
    <row r="564" spans="2:17" ht="20.25" customHeight="1">
      <c r="B564" s="10" t="str">
        <f t="shared" si="36"/>
        <v>كفش ايمني عايق برق769</v>
      </c>
      <c r="C564" s="10" t="str">
        <f t="shared" si="37"/>
        <v>كفش ايمني عايق برق1402/02/06769</v>
      </c>
      <c r="D564" s="10" t="str">
        <f>IFERROR(IF(تحویلی!$E$1="","",IF(NOSA!O564=تحویلی!$E$1,تحویلی!$E$1&amp;COUNTIF(NOSA!$O$1:O564,تحویلی!$E$1),"")),"")</f>
        <v/>
      </c>
      <c r="E564" s="10" t="str">
        <f t="shared" si="38"/>
        <v>16318769</v>
      </c>
      <c r="F564" s="10" t="str">
        <f>IFERROR(VLOOKUP(I564,DATABASE!$N:$O,2,FALSE),"")</f>
        <v>كفش ايمني عايق برق</v>
      </c>
      <c r="G564" s="3" t="s">
        <v>1588</v>
      </c>
      <c r="H564" s="4">
        <v>16318</v>
      </c>
      <c r="I564" s="3" t="s">
        <v>1589</v>
      </c>
      <c r="J564" s="3" t="s">
        <v>1590</v>
      </c>
      <c r="K564" s="5">
        <v>1</v>
      </c>
      <c r="L564" s="3" t="s">
        <v>3</v>
      </c>
      <c r="M564" s="3" t="s">
        <v>43</v>
      </c>
      <c r="N564" s="3" t="s">
        <v>1102</v>
      </c>
      <c r="O564" s="1">
        <v>769</v>
      </c>
      <c r="P564" s="4">
        <v>1</v>
      </c>
      <c r="Q564" s="10">
        <f t="shared" si="39"/>
        <v>769</v>
      </c>
    </row>
    <row r="565" spans="2:17" ht="20.25" customHeight="1">
      <c r="B565" s="10" t="str">
        <f t="shared" si="36"/>
        <v>دستكش ضد برش سبك690</v>
      </c>
      <c r="C565" s="10" t="str">
        <f t="shared" si="37"/>
        <v>دستكش ضد برش سبك1402/02/06690</v>
      </c>
      <c r="D565" s="10" t="str">
        <f>IFERROR(IF(تحویلی!$E$1="","",IF(NOSA!O565=تحویلی!$E$1,تحویلی!$E$1&amp;COUNTIF(NOSA!$O$1:O565,تحویلی!$E$1),"")),"")</f>
        <v/>
      </c>
      <c r="E565" s="10" t="str">
        <f t="shared" si="38"/>
        <v>16320690</v>
      </c>
      <c r="F565" s="10" t="str">
        <f>IFERROR(VLOOKUP(I565,DATABASE!$N:$O,2,FALSE),"")</f>
        <v>دستكش ضد برش سبك</v>
      </c>
      <c r="G565" s="157" t="s">
        <v>1588</v>
      </c>
      <c r="H565" s="159">
        <v>16320</v>
      </c>
      <c r="I565" s="157" t="s">
        <v>1442</v>
      </c>
      <c r="J565" s="157" t="s">
        <v>22</v>
      </c>
      <c r="K565" s="161">
        <v>1</v>
      </c>
      <c r="L565" s="157" t="s">
        <v>3</v>
      </c>
      <c r="M565" s="157" t="s">
        <v>4</v>
      </c>
      <c r="N565" s="157" t="s">
        <v>174</v>
      </c>
      <c r="O565" s="163">
        <v>690</v>
      </c>
      <c r="P565" s="159">
        <v>1</v>
      </c>
      <c r="Q565" s="10">
        <f t="shared" si="39"/>
        <v>690</v>
      </c>
    </row>
    <row r="566" spans="2:17" ht="20.25" customHeight="1">
      <c r="B566" s="10" t="str">
        <f t="shared" si="36"/>
        <v>لباس كار نسوز(بلوز و شلوار)45</v>
      </c>
      <c r="C566" s="10" t="str">
        <f t="shared" si="37"/>
        <v>لباس كار نسوز(بلوز و شلوار)1402/02/0645</v>
      </c>
      <c r="D566" s="10" t="str">
        <f>IFERROR(IF(تحویلی!$E$1="","",IF(NOSA!O566=تحویلی!$E$1,تحویلی!$E$1&amp;COUNTIF(NOSA!$O$1:O566,تحویلی!$E$1),"")),"")</f>
        <v/>
      </c>
      <c r="E566" s="10" t="str">
        <f t="shared" si="38"/>
        <v>1632145</v>
      </c>
      <c r="F566" s="10" t="str">
        <f>IFERROR(VLOOKUP(I566,DATABASE!$N:$O,2,FALSE),"")</f>
        <v>لباس كار نسوز(بلوز و شلوار)</v>
      </c>
      <c r="G566" s="3" t="s">
        <v>1588</v>
      </c>
      <c r="H566" s="4">
        <v>16321</v>
      </c>
      <c r="I566" s="3" t="s">
        <v>1445</v>
      </c>
      <c r="J566" s="3" t="s">
        <v>1446</v>
      </c>
      <c r="K566" s="5">
        <v>1</v>
      </c>
      <c r="L566" s="3" t="s">
        <v>28</v>
      </c>
      <c r="M566" s="3" t="s">
        <v>4</v>
      </c>
      <c r="N566" s="3" t="s">
        <v>302</v>
      </c>
      <c r="O566" s="1">
        <v>45</v>
      </c>
      <c r="P566" s="4">
        <v>1</v>
      </c>
      <c r="Q566" s="10">
        <f t="shared" si="39"/>
        <v>45</v>
      </c>
    </row>
    <row r="567" spans="2:17" ht="20.25" customHeight="1">
      <c r="B567" s="10" t="str">
        <f t="shared" si="36"/>
        <v>پوتين ايمني نسوز755</v>
      </c>
      <c r="C567" s="10" t="str">
        <f t="shared" si="37"/>
        <v>پوتين ايمني نسوز1402/02/06755</v>
      </c>
      <c r="D567" s="10" t="str">
        <f>IFERROR(IF(تحویلی!$E$1="","",IF(NOSA!O567=تحویلی!$E$1,تحویلی!$E$1&amp;COUNTIF(NOSA!$O$1:O567,تحویلی!$E$1),"")),"")</f>
        <v/>
      </c>
      <c r="E567" s="10" t="str">
        <f t="shared" si="38"/>
        <v>16322755</v>
      </c>
      <c r="F567" s="10" t="str">
        <f>IFERROR(VLOOKUP(I567,DATABASE!$N:$O,2,FALSE),"")</f>
        <v>پوتين ايمني نسوز</v>
      </c>
      <c r="G567" s="3" t="s">
        <v>1588</v>
      </c>
      <c r="H567" s="4">
        <v>16322</v>
      </c>
      <c r="I567" s="3" t="s">
        <v>1472</v>
      </c>
      <c r="J567" s="3" t="s">
        <v>1473</v>
      </c>
      <c r="K567" s="5">
        <v>1</v>
      </c>
      <c r="L567" s="3" t="s">
        <v>3</v>
      </c>
      <c r="M567" s="3" t="s">
        <v>9</v>
      </c>
      <c r="N567" s="3" t="s">
        <v>974</v>
      </c>
      <c r="O567" s="1">
        <v>755</v>
      </c>
      <c r="P567" s="4">
        <v>1</v>
      </c>
      <c r="Q567" s="10">
        <f t="shared" si="39"/>
        <v>755</v>
      </c>
    </row>
    <row r="568" spans="2:17" ht="20.25" customHeight="1">
      <c r="B568" s="10" t="str">
        <f t="shared" si="36"/>
        <v>فيلتر ماسك نيم صورت (3M) مدل 2091755</v>
      </c>
      <c r="C568" s="10" t="str">
        <f t="shared" si="37"/>
        <v>فيلتر ماسك نيم صورت (3M) مدل 20911402/02/06755</v>
      </c>
      <c r="D568" s="10" t="str">
        <f>IFERROR(IF(تحویلی!$E$1="","",IF(NOSA!O568=تحویلی!$E$1,تحویلی!$E$1&amp;COUNTIF(NOSA!$O$1:O568,تحویلی!$E$1),"")),"")</f>
        <v/>
      </c>
      <c r="E568" s="10" t="str">
        <f t="shared" si="38"/>
        <v>16322755</v>
      </c>
      <c r="F568" s="10" t="str">
        <f>IFERROR(VLOOKUP(I568,DATABASE!$N:$O,2,FALSE),"")</f>
        <v>فيلتر ماسك نيم صورت (3M) مدل 2091</v>
      </c>
      <c r="G568" s="3" t="s">
        <v>1588</v>
      </c>
      <c r="H568" s="4">
        <v>16322</v>
      </c>
      <c r="I568" s="3" t="s">
        <v>1475</v>
      </c>
      <c r="J568" s="3" t="s">
        <v>53</v>
      </c>
      <c r="K568" s="5">
        <v>1</v>
      </c>
      <c r="L568" s="3" t="s">
        <v>8</v>
      </c>
      <c r="M568" s="3" t="s">
        <v>9</v>
      </c>
      <c r="N568" s="3" t="s">
        <v>974</v>
      </c>
      <c r="O568" s="1">
        <v>755</v>
      </c>
      <c r="P568" s="4">
        <v>1</v>
      </c>
      <c r="Q568" s="10">
        <f t="shared" si="39"/>
        <v>755</v>
      </c>
    </row>
    <row r="569" spans="2:17" ht="20.25" customHeight="1">
      <c r="B569" s="10" t="str">
        <f t="shared" si="36"/>
        <v>چكمه ايمني نسوز701</v>
      </c>
      <c r="C569" s="10" t="str">
        <f t="shared" si="37"/>
        <v>چكمه ايمني نسوز1402/02/06701</v>
      </c>
      <c r="D569" s="10" t="str">
        <f>IFERROR(IF(تحویلی!$E$1="","",IF(NOSA!O569=تحویلی!$E$1,تحویلی!$E$1&amp;COUNTIF(NOSA!$O$1:O569,تحویلی!$E$1),"")),"")</f>
        <v/>
      </c>
      <c r="E569" s="10" t="str">
        <f t="shared" si="38"/>
        <v>16330701</v>
      </c>
      <c r="F569" s="10" t="str">
        <f>IFERROR(VLOOKUP(I569,DATABASE!$N:$O,2,FALSE),"")</f>
        <v>چكمه ايمني نسوز</v>
      </c>
      <c r="G569" s="3" t="s">
        <v>1588</v>
      </c>
      <c r="H569" s="4">
        <v>16330</v>
      </c>
      <c r="I569" s="3" t="s">
        <v>1463</v>
      </c>
      <c r="J569" s="3" t="s">
        <v>315</v>
      </c>
      <c r="K569" s="5">
        <v>1</v>
      </c>
      <c r="L569" s="3" t="s">
        <v>3</v>
      </c>
      <c r="M569" s="3" t="s">
        <v>4</v>
      </c>
      <c r="N569" s="3" t="s">
        <v>26</v>
      </c>
      <c r="O569" s="1">
        <v>701</v>
      </c>
      <c r="P569" s="4">
        <v>1</v>
      </c>
      <c r="Q569" s="10">
        <f t="shared" si="39"/>
        <v>701</v>
      </c>
    </row>
    <row r="570" spans="2:17" ht="20.25" customHeight="1">
      <c r="B570" s="10" t="str">
        <f t="shared" si="36"/>
        <v>دستكش ساق بلند نسوز701</v>
      </c>
      <c r="C570" s="10" t="str">
        <f t="shared" si="37"/>
        <v>دستكش ساق بلند نسوز1402/02/06701</v>
      </c>
      <c r="D570" s="10" t="str">
        <f>IFERROR(IF(تحویلی!$E$1="","",IF(NOSA!O570=تحویلی!$E$1,تحویلی!$E$1&amp;COUNTIF(NOSA!$O$1:O570,تحویلی!$E$1),"")),"")</f>
        <v/>
      </c>
      <c r="E570" s="10" t="str">
        <f t="shared" si="38"/>
        <v>16330701</v>
      </c>
      <c r="F570" s="10" t="str">
        <f>IFERROR(VLOOKUP(I570,DATABASE!$N:$O,2,FALSE),"")</f>
        <v>دستكش ساق بلند نسوز</v>
      </c>
      <c r="G570" s="3" t="s">
        <v>1588</v>
      </c>
      <c r="H570" s="4">
        <v>16330</v>
      </c>
      <c r="I570" s="3" t="s">
        <v>1461</v>
      </c>
      <c r="J570" s="3" t="s">
        <v>34</v>
      </c>
      <c r="K570" s="5">
        <v>1</v>
      </c>
      <c r="L570" s="3" t="s">
        <v>3</v>
      </c>
      <c r="M570" s="3" t="s">
        <v>4</v>
      </c>
      <c r="N570" s="3" t="s">
        <v>26</v>
      </c>
      <c r="O570" s="1">
        <v>701</v>
      </c>
      <c r="P570" s="4">
        <v>1</v>
      </c>
      <c r="Q570" s="10">
        <f t="shared" si="39"/>
        <v>701</v>
      </c>
    </row>
    <row r="571" spans="2:17" ht="20.25" customHeight="1">
      <c r="B571" s="10" t="str">
        <f t="shared" si="36"/>
        <v>دستكش ساق بلند نسوز248</v>
      </c>
      <c r="C571" s="10" t="str">
        <f t="shared" si="37"/>
        <v>دستكش ساق بلند نسوز1402/02/06248</v>
      </c>
      <c r="D571" s="10" t="str">
        <f>IFERROR(IF(تحویلی!$E$1="","",IF(NOSA!O571=تحویلی!$E$1,تحویلی!$E$1&amp;COUNTIF(NOSA!$O$1:O571,تحویلی!$E$1),"")),"")</f>
        <v/>
      </c>
      <c r="E571" s="10" t="str">
        <f t="shared" si="38"/>
        <v>16331248</v>
      </c>
      <c r="F571" s="10" t="str">
        <f>IFERROR(VLOOKUP(I571,DATABASE!$N:$O,2,FALSE),"")</f>
        <v>دستكش ساق بلند نسوز</v>
      </c>
      <c r="G571" s="3" t="s">
        <v>1588</v>
      </c>
      <c r="H571" s="4">
        <v>16331</v>
      </c>
      <c r="I571" s="3" t="s">
        <v>1461</v>
      </c>
      <c r="J571" s="3" t="s">
        <v>34</v>
      </c>
      <c r="K571" s="5">
        <v>1</v>
      </c>
      <c r="L571" s="3" t="s">
        <v>3</v>
      </c>
      <c r="M571" s="3" t="s">
        <v>4</v>
      </c>
      <c r="N571" s="3" t="s">
        <v>237</v>
      </c>
      <c r="O571" s="1">
        <v>248</v>
      </c>
      <c r="P571" s="4">
        <v>0</v>
      </c>
      <c r="Q571" s="10">
        <f t="shared" si="39"/>
        <v>248</v>
      </c>
    </row>
    <row r="572" spans="2:17" ht="20.25" customHeight="1">
      <c r="B572" s="10" t="str">
        <f t="shared" si="36"/>
        <v>دستكش ضد برش سبك70</v>
      </c>
      <c r="C572" s="10" t="str">
        <f t="shared" si="37"/>
        <v>دستكش ضد برش سبك1402/02/0670</v>
      </c>
      <c r="D572" s="10" t="str">
        <f>IFERROR(IF(تحویلی!$E$1="","",IF(NOSA!O572=تحویلی!$E$1,تحویلی!$E$1&amp;COUNTIF(NOSA!$O$1:O572,تحویلی!$E$1),"")),"")</f>
        <v/>
      </c>
      <c r="E572" s="10" t="str">
        <f t="shared" si="38"/>
        <v>1633970</v>
      </c>
      <c r="F572" s="10" t="str">
        <f>IFERROR(VLOOKUP(I572,DATABASE!$N:$O,2,FALSE),"")</f>
        <v>دستكش ضد برش سبك</v>
      </c>
      <c r="G572" s="3" t="s">
        <v>1588</v>
      </c>
      <c r="H572" s="4">
        <v>16339</v>
      </c>
      <c r="I572" s="3" t="s">
        <v>1442</v>
      </c>
      <c r="J572" s="3" t="s">
        <v>22</v>
      </c>
      <c r="K572" s="5">
        <v>1</v>
      </c>
      <c r="L572" s="3" t="s">
        <v>3</v>
      </c>
      <c r="M572" s="3" t="s">
        <v>9</v>
      </c>
      <c r="N572" s="3" t="s">
        <v>723</v>
      </c>
      <c r="O572" s="1">
        <v>70</v>
      </c>
      <c r="P572" s="4">
        <v>1</v>
      </c>
      <c r="Q572" s="10">
        <f t="shared" si="39"/>
        <v>70</v>
      </c>
    </row>
    <row r="573" spans="2:17" ht="20.25" customHeight="1">
      <c r="B573" s="10" t="str">
        <f t="shared" si="36"/>
        <v>لباس كار ديرسوز(بلوز و شلوار) 810</v>
      </c>
      <c r="C573" s="10" t="str">
        <f t="shared" si="37"/>
        <v>لباس كار ديرسوز(بلوز و شلوار) 1402/02/07810</v>
      </c>
      <c r="D573" s="10" t="str">
        <f>IFERROR(IF(تحویلی!$E$1="","",IF(NOSA!O573=تحویلی!$E$1,تحویلی!$E$1&amp;COUNTIF(NOSA!$O$1:O573,تحویلی!$E$1),"")),"")</f>
        <v/>
      </c>
      <c r="E573" s="10" t="str">
        <f t="shared" si="38"/>
        <v>16343810</v>
      </c>
      <c r="F573" s="10" t="str">
        <f>IFERROR(VLOOKUP(I573,DATABASE!$N:$O,2,FALSE),"")</f>
        <v xml:space="preserve">لباس كار ديرسوز(بلوز و شلوار) </v>
      </c>
      <c r="G573" s="3" t="s">
        <v>1591</v>
      </c>
      <c r="H573" s="4">
        <v>16343</v>
      </c>
      <c r="I573" s="3" t="s">
        <v>1491</v>
      </c>
      <c r="J573" s="3" t="s">
        <v>1492</v>
      </c>
      <c r="K573" s="5">
        <v>1</v>
      </c>
      <c r="L573" s="3" t="s">
        <v>28</v>
      </c>
      <c r="M573" s="3" t="s">
        <v>9</v>
      </c>
      <c r="N573" s="3" t="s">
        <v>1592</v>
      </c>
      <c r="O573" s="1">
        <v>810</v>
      </c>
      <c r="P573" s="4">
        <v>0</v>
      </c>
      <c r="Q573" s="10">
        <f t="shared" si="39"/>
        <v>810</v>
      </c>
    </row>
    <row r="574" spans="2:17" ht="20.25" customHeight="1">
      <c r="B574" s="10" t="str">
        <f t="shared" si="36"/>
        <v>پوتين ايمني نسوز810</v>
      </c>
      <c r="C574" s="10" t="str">
        <f t="shared" si="37"/>
        <v>پوتين ايمني نسوز1402/02/07810</v>
      </c>
      <c r="D574" s="10" t="str">
        <f>IFERROR(IF(تحویلی!$E$1="","",IF(NOSA!O574=تحویلی!$E$1,تحویلی!$E$1&amp;COUNTIF(NOSA!$O$1:O574,تحویلی!$E$1),"")),"")</f>
        <v/>
      </c>
      <c r="E574" s="10" t="str">
        <f t="shared" si="38"/>
        <v>16343810</v>
      </c>
      <c r="F574" s="10" t="str">
        <f>IFERROR(VLOOKUP(I574,DATABASE!$N:$O,2,FALSE),"")</f>
        <v>پوتين ايمني نسوز</v>
      </c>
      <c r="G574" s="3" t="s">
        <v>1591</v>
      </c>
      <c r="H574" s="4">
        <v>16343</v>
      </c>
      <c r="I574" s="3" t="s">
        <v>1510</v>
      </c>
      <c r="J574" s="3" t="s">
        <v>1511</v>
      </c>
      <c r="K574" s="5">
        <v>1</v>
      </c>
      <c r="L574" s="3" t="s">
        <v>3</v>
      </c>
      <c r="M574" s="3" t="s">
        <v>9</v>
      </c>
      <c r="N574" s="3" t="s">
        <v>1592</v>
      </c>
      <c r="O574" s="1">
        <v>810</v>
      </c>
      <c r="P574" s="4">
        <v>0</v>
      </c>
      <c r="Q574" s="10">
        <f t="shared" si="39"/>
        <v>810</v>
      </c>
    </row>
    <row r="575" spans="2:17" ht="20.25" customHeight="1">
      <c r="B575" s="10" t="str">
        <f t="shared" si="36"/>
        <v>كلاه ايمني810</v>
      </c>
      <c r="C575" s="10" t="str">
        <f t="shared" si="37"/>
        <v>كلاه ايمني1402/02/07810</v>
      </c>
      <c r="D575" s="10" t="str">
        <f>IFERROR(IF(تحویلی!$E$1="","",IF(NOSA!O575=تحویلی!$E$1,تحویلی!$E$1&amp;COUNTIF(NOSA!$O$1:O575,تحویلی!$E$1),"")),"")</f>
        <v/>
      </c>
      <c r="E575" s="10" t="str">
        <f t="shared" si="38"/>
        <v>16343810</v>
      </c>
      <c r="F575" s="10" t="str">
        <f>IFERROR(VLOOKUP(I575,DATABASE!$N:$O,2,FALSE),"")</f>
        <v>كلاه ايمني</v>
      </c>
      <c r="G575" s="3" t="s">
        <v>1591</v>
      </c>
      <c r="H575" s="4">
        <v>16343</v>
      </c>
      <c r="I575" s="3" t="s">
        <v>1505</v>
      </c>
      <c r="J575" s="3" t="s">
        <v>153</v>
      </c>
      <c r="K575" s="5">
        <v>1</v>
      </c>
      <c r="L575" s="3" t="s">
        <v>8</v>
      </c>
      <c r="M575" s="3" t="s">
        <v>9</v>
      </c>
      <c r="N575" s="3" t="s">
        <v>1592</v>
      </c>
      <c r="O575" s="1">
        <v>810</v>
      </c>
      <c r="P575" s="4">
        <v>0</v>
      </c>
      <c r="Q575" s="10">
        <f t="shared" si="39"/>
        <v>810</v>
      </c>
    </row>
    <row r="576" spans="2:17" ht="20.25" customHeight="1">
      <c r="B576" s="10" t="str">
        <f t="shared" si="36"/>
        <v>دستكش ضد برش سبك810</v>
      </c>
      <c r="C576" s="10" t="str">
        <f t="shared" si="37"/>
        <v>دستكش ضد برش سبك1402/02/07810</v>
      </c>
      <c r="D576" s="10" t="str">
        <f>IFERROR(IF(تحویلی!$E$1="","",IF(NOSA!O576=تحویلی!$E$1,تحویلی!$E$1&amp;COUNTIF(NOSA!$O$1:O576,تحویلی!$E$1),"")),"")</f>
        <v/>
      </c>
      <c r="E576" s="10" t="str">
        <f t="shared" si="38"/>
        <v>16343810</v>
      </c>
      <c r="F576" s="10" t="str">
        <f>IFERROR(VLOOKUP(I576,DATABASE!$N:$O,2,FALSE),"")</f>
        <v>دستكش ضد برش سبك</v>
      </c>
      <c r="G576" s="3" t="s">
        <v>1591</v>
      </c>
      <c r="H576" s="4">
        <v>16343</v>
      </c>
      <c r="I576" s="3" t="s">
        <v>1442</v>
      </c>
      <c r="J576" s="3" t="s">
        <v>22</v>
      </c>
      <c r="K576" s="5">
        <v>1</v>
      </c>
      <c r="L576" s="3" t="s">
        <v>3</v>
      </c>
      <c r="M576" s="3" t="s">
        <v>9</v>
      </c>
      <c r="N576" s="3" t="s">
        <v>1592</v>
      </c>
      <c r="O576" s="1">
        <v>810</v>
      </c>
      <c r="P576" s="4">
        <v>0</v>
      </c>
      <c r="Q576" s="10">
        <f t="shared" si="39"/>
        <v>810</v>
      </c>
    </row>
    <row r="577" spans="2:17" ht="20.25" customHeight="1">
      <c r="B577" s="10" t="str">
        <f t="shared" si="36"/>
        <v>ماسك نيم صورت دو فيلتره (3M)810</v>
      </c>
      <c r="C577" s="10" t="str">
        <f t="shared" si="37"/>
        <v>ماسك نيم صورت دو فيلتره (3M)1402/02/07810</v>
      </c>
      <c r="D577" s="10" t="str">
        <f>IFERROR(IF(تحویلی!$E$1="","",IF(NOSA!O577=تحویلی!$E$1,تحویلی!$E$1&amp;COUNTIF(NOSA!$O$1:O577,تحویلی!$E$1),"")),"")</f>
        <v/>
      </c>
      <c r="E577" s="10" t="str">
        <f t="shared" si="38"/>
        <v>16343810</v>
      </c>
      <c r="F577" s="10" t="str">
        <f>IFERROR(VLOOKUP(I577,DATABASE!$N:$O,2,FALSE),"")</f>
        <v>ماسك نيم صورت دو فيلتره (3M)</v>
      </c>
      <c r="G577" s="3" t="s">
        <v>1591</v>
      </c>
      <c r="H577" s="4">
        <v>16343</v>
      </c>
      <c r="I577" s="3" t="s">
        <v>1503</v>
      </c>
      <c r="J577" s="3" t="s">
        <v>151</v>
      </c>
      <c r="K577" s="5">
        <v>1</v>
      </c>
      <c r="L577" s="3" t="s">
        <v>8</v>
      </c>
      <c r="M577" s="3" t="s">
        <v>9</v>
      </c>
      <c r="N577" s="3" t="s">
        <v>1592</v>
      </c>
      <c r="O577" s="1">
        <v>810</v>
      </c>
      <c r="P577" s="4">
        <v>0</v>
      </c>
      <c r="Q577" s="10">
        <f t="shared" si="39"/>
        <v>810</v>
      </c>
    </row>
    <row r="578" spans="2:17" ht="20.25" customHeight="1">
      <c r="B578" s="10" t="str">
        <f t="shared" si="36"/>
        <v>فيلتر ماسك نيم صورت (3M) مدل 2091810</v>
      </c>
      <c r="C578" s="10" t="str">
        <f t="shared" si="37"/>
        <v>فيلتر ماسك نيم صورت (3M) مدل 20911402/02/07810</v>
      </c>
      <c r="D578" s="10" t="str">
        <f>IFERROR(IF(تحویلی!$E$1="","",IF(NOSA!O578=تحویلی!$E$1,تحویلی!$E$1&amp;COUNTIF(NOSA!$O$1:O578,تحویلی!$E$1),"")),"")</f>
        <v/>
      </c>
      <c r="E578" s="10" t="str">
        <f t="shared" si="38"/>
        <v>16343810</v>
      </c>
      <c r="F578" s="10" t="str">
        <f>IFERROR(VLOOKUP(I578,DATABASE!$N:$O,2,FALSE),"")</f>
        <v>فيلتر ماسك نيم صورت (3M) مدل 2091</v>
      </c>
      <c r="G578" s="3" t="s">
        <v>1591</v>
      </c>
      <c r="H578" s="4">
        <v>16343</v>
      </c>
      <c r="I578" s="3" t="s">
        <v>1475</v>
      </c>
      <c r="J578" s="3" t="s">
        <v>53</v>
      </c>
      <c r="K578" s="5">
        <v>1</v>
      </c>
      <c r="L578" s="3" t="s">
        <v>8</v>
      </c>
      <c r="M578" s="3" t="s">
        <v>9</v>
      </c>
      <c r="N578" s="3" t="s">
        <v>1592</v>
      </c>
      <c r="O578" s="1">
        <v>810</v>
      </c>
      <c r="P578" s="4">
        <v>0</v>
      </c>
      <c r="Q578" s="10">
        <f t="shared" si="39"/>
        <v>810</v>
      </c>
    </row>
    <row r="579" spans="2:17" ht="20.25" customHeight="1">
      <c r="B579" s="10" t="str">
        <f t="shared" ref="B579:B642" si="40">F579&amp;Q579</f>
        <v>مقنعه نسوز كتان810</v>
      </c>
      <c r="C579" s="10" t="str">
        <f t="shared" ref="C579:C642" si="41">F579&amp;G579&amp;O579</f>
        <v>مقنعه نسوز كتان1402/02/07810</v>
      </c>
      <c r="D579" s="10" t="str">
        <f>IFERROR(IF(تحویلی!$E$1="","",IF(NOSA!O579=تحویلی!$E$1,تحویلی!$E$1&amp;COUNTIF(NOSA!$O$1:O579,تحویلی!$E$1),"")),"")</f>
        <v/>
      </c>
      <c r="E579" s="10" t="str">
        <f t="shared" ref="E579:E642" si="42">H579&amp;O579</f>
        <v>16344810</v>
      </c>
      <c r="F579" s="10" t="str">
        <f>IFERROR(VLOOKUP(I579,DATABASE!$N:$O,2,FALSE),"")</f>
        <v>مقنعه نسوز كتان</v>
      </c>
      <c r="G579" s="3" t="s">
        <v>1591</v>
      </c>
      <c r="H579" s="4">
        <v>16344</v>
      </c>
      <c r="I579" s="3" t="s">
        <v>1587</v>
      </c>
      <c r="J579" s="3" t="s">
        <v>31</v>
      </c>
      <c r="K579" s="5">
        <v>1</v>
      </c>
      <c r="L579" s="3" t="s">
        <v>8</v>
      </c>
      <c r="M579" s="3" t="s">
        <v>9</v>
      </c>
      <c r="N579" s="3" t="s">
        <v>1592</v>
      </c>
      <c r="O579" s="1">
        <v>810</v>
      </c>
      <c r="P579" s="4">
        <v>0</v>
      </c>
      <c r="Q579" s="10">
        <f t="shared" si="39"/>
        <v>810</v>
      </c>
    </row>
    <row r="580" spans="2:17" ht="20.25" customHeight="1">
      <c r="B580" s="10" t="str">
        <f t="shared" si="40"/>
        <v>گوشي اير پلاگ810</v>
      </c>
      <c r="C580" s="10" t="str">
        <f t="shared" si="41"/>
        <v>گوشي اير پلاگ1402/02/07810</v>
      </c>
      <c r="D580" s="10" t="str">
        <f>IFERROR(IF(تحویلی!$E$1="","",IF(NOSA!O580=تحویلی!$E$1,تحویلی!$E$1&amp;COUNTIF(NOSA!$O$1:O580,تحویلی!$E$1),"")),"")</f>
        <v/>
      </c>
      <c r="E580" s="10" t="str">
        <f t="shared" si="42"/>
        <v>16344810</v>
      </c>
      <c r="F580" s="10" t="str">
        <f>IFERROR(VLOOKUP(I580,DATABASE!$N:$O,2,FALSE),"")</f>
        <v>گوشي اير پلاگ</v>
      </c>
      <c r="G580" s="3" t="s">
        <v>1591</v>
      </c>
      <c r="H580" s="4">
        <v>16344</v>
      </c>
      <c r="I580" s="3" t="s">
        <v>1581</v>
      </c>
      <c r="J580" s="3" t="s">
        <v>124</v>
      </c>
      <c r="K580" s="5">
        <v>1</v>
      </c>
      <c r="L580" s="3" t="s">
        <v>8</v>
      </c>
      <c r="M580" s="3" t="s">
        <v>9</v>
      </c>
      <c r="N580" s="3" t="s">
        <v>1592</v>
      </c>
      <c r="O580" s="1">
        <v>810</v>
      </c>
      <c r="P580" s="4">
        <v>0</v>
      </c>
      <c r="Q580" s="10">
        <f t="shared" si="39"/>
        <v>810</v>
      </c>
    </row>
    <row r="581" spans="2:17" ht="20.25" customHeight="1">
      <c r="B581" s="10" t="str">
        <f t="shared" si="40"/>
        <v>كمربند برزنتي نواري810</v>
      </c>
      <c r="C581" s="10" t="str">
        <f t="shared" si="41"/>
        <v>كمربند برزنتي نواري1402/02/07810</v>
      </c>
      <c r="D581" s="10" t="str">
        <f>IFERROR(IF(تحویلی!$E$1="","",IF(NOSA!O581=تحویلی!$E$1,تحویلی!$E$1&amp;COUNTIF(NOSA!$O$1:O581,تحویلی!$E$1),"")),"")</f>
        <v/>
      </c>
      <c r="E581" s="10" t="str">
        <f t="shared" si="42"/>
        <v>16344810</v>
      </c>
      <c r="F581" s="10" t="str">
        <f>IFERROR(VLOOKUP(I581,DATABASE!$N:$O,2,FALSE),"")</f>
        <v>كمربند برزنتي نواري</v>
      </c>
      <c r="G581" s="3" t="s">
        <v>1591</v>
      </c>
      <c r="H581" s="4">
        <v>16344</v>
      </c>
      <c r="I581" s="3" t="s">
        <v>1441</v>
      </c>
      <c r="J581" s="3" t="s">
        <v>95</v>
      </c>
      <c r="K581" s="5">
        <v>1</v>
      </c>
      <c r="L581" s="3" t="s">
        <v>96</v>
      </c>
      <c r="M581" s="3" t="s">
        <v>9</v>
      </c>
      <c r="N581" s="3" t="s">
        <v>1592</v>
      </c>
      <c r="O581" s="1">
        <v>810</v>
      </c>
      <c r="P581" s="4">
        <v>0</v>
      </c>
      <c r="Q581" s="10">
        <f t="shared" si="39"/>
        <v>810</v>
      </c>
    </row>
    <row r="582" spans="2:17" ht="20.25" customHeight="1">
      <c r="B582" s="10" t="str">
        <f t="shared" si="40"/>
        <v>گوشي اير پلاگ221</v>
      </c>
      <c r="C582" s="10" t="str">
        <f t="shared" si="41"/>
        <v>گوشي اير پلاگ1402/02/07221</v>
      </c>
      <c r="D582" s="10" t="str">
        <f>IFERROR(IF(تحویلی!$E$1="","",IF(NOSA!O582=تحویلی!$E$1,تحویلی!$E$1&amp;COUNTIF(NOSA!$O$1:O582,تحویلی!$E$1),"")),"")</f>
        <v/>
      </c>
      <c r="E582" s="10" t="str">
        <f t="shared" si="42"/>
        <v>16347221</v>
      </c>
      <c r="F582" s="10" t="str">
        <f>IFERROR(VLOOKUP(I582,DATABASE!$N:$O,2,FALSE),"")</f>
        <v>گوشي اير پلاگ</v>
      </c>
      <c r="G582" s="3" t="s">
        <v>1591</v>
      </c>
      <c r="H582" s="4">
        <v>16347</v>
      </c>
      <c r="I582" s="3" t="s">
        <v>1581</v>
      </c>
      <c r="J582" s="3" t="s">
        <v>124</v>
      </c>
      <c r="K582" s="5">
        <v>1</v>
      </c>
      <c r="L582" s="3" t="s">
        <v>8</v>
      </c>
      <c r="M582" s="3" t="s">
        <v>9</v>
      </c>
      <c r="N582" s="3" t="s">
        <v>56</v>
      </c>
      <c r="O582" s="1">
        <v>221</v>
      </c>
      <c r="P582" s="4">
        <v>0</v>
      </c>
      <c r="Q582" s="10">
        <f t="shared" si="39"/>
        <v>221</v>
      </c>
    </row>
    <row r="583" spans="2:17" ht="20.25" customHeight="1">
      <c r="B583" s="10" t="str">
        <f t="shared" si="40"/>
        <v>لباس كار(بلوز و شلوار)805</v>
      </c>
      <c r="C583" s="10" t="str">
        <f t="shared" si="41"/>
        <v>لباس كار(بلوز و شلوار)1402/02/07805</v>
      </c>
      <c r="D583" s="10" t="str">
        <f>IFERROR(IF(تحویلی!$E$1="","",IF(NOSA!O583=تحویلی!$E$1,تحویلی!$E$1&amp;COUNTIF(NOSA!$O$1:O583,تحویلی!$E$1),"")),"")</f>
        <v/>
      </c>
      <c r="E583" s="10" t="str">
        <f t="shared" si="42"/>
        <v>16354805</v>
      </c>
      <c r="F583" s="10" t="str">
        <f>IFERROR(VLOOKUP(I583,DATABASE!$N:$O,2,FALSE),"")</f>
        <v>لباس كار(بلوز و شلوار)</v>
      </c>
      <c r="G583" s="3" t="s">
        <v>1591</v>
      </c>
      <c r="H583" s="4">
        <v>16354</v>
      </c>
      <c r="I583" s="3" t="s">
        <v>1443</v>
      </c>
      <c r="J583" s="3" t="s">
        <v>1444</v>
      </c>
      <c r="K583" s="5">
        <v>1</v>
      </c>
      <c r="L583" s="3" t="s">
        <v>28</v>
      </c>
      <c r="M583" s="3" t="s">
        <v>19</v>
      </c>
      <c r="N583" s="3" t="s">
        <v>1531</v>
      </c>
      <c r="O583" s="1">
        <v>805</v>
      </c>
      <c r="P583" s="4">
        <v>0</v>
      </c>
      <c r="Q583" s="10">
        <f t="shared" si="39"/>
        <v>805</v>
      </c>
    </row>
    <row r="584" spans="2:17" ht="20.25" customHeight="1">
      <c r="B584" s="10" t="str">
        <f t="shared" si="40"/>
        <v>مقنعه نسوز كتان708</v>
      </c>
      <c r="C584" s="10" t="str">
        <f t="shared" si="41"/>
        <v>مقنعه نسوز كتان1402/02/07708</v>
      </c>
      <c r="D584" s="10" t="str">
        <f>IFERROR(IF(تحویلی!$E$1="","",IF(NOSA!O584=تحویلی!$E$1,تحویلی!$E$1&amp;COUNTIF(NOSA!$O$1:O584,تحویلی!$E$1),"")),"")</f>
        <v/>
      </c>
      <c r="E584" s="10" t="str">
        <f t="shared" si="42"/>
        <v>16357708</v>
      </c>
      <c r="F584" s="10" t="str">
        <f>IFERROR(VLOOKUP(I584,DATABASE!$N:$O,2,FALSE),"")</f>
        <v>مقنعه نسوز كتان</v>
      </c>
      <c r="G584" s="3" t="s">
        <v>1591</v>
      </c>
      <c r="H584" s="4">
        <v>16357</v>
      </c>
      <c r="I584" s="3" t="s">
        <v>1587</v>
      </c>
      <c r="J584" s="3" t="s">
        <v>31</v>
      </c>
      <c r="K584" s="5">
        <v>1</v>
      </c>
      <c r="L584" s="3" t="s">
        <v>8</v>
      </c>
      <c r="M584" s="3" t="s">
        <v>4</v>
      </c>
      <c r="N584" s="3" t="s">
        <v>1593</v>
      </c>
      <c r="O584" s="1">
        <v>708</v>
      </c>
      <c r="P584" s="4">
        <v>0</v>
      </c>
      <c r="Q584" s="10">
        <f t="shared" si="39"/>
        <v>708</v>
      </c>
    </row>
    <row r="585" spans="2:17" ht="20.25" customHeight="1">
      <c r="B585" s="10" t="str">
        <f t="shared" si="40"/>
        <v>مقنعه نسوز كتان804</v>
      </c>
      <c r="C585" s="10" t="str">
        <f t="shared" si="41"/>
        <v>مقنعه نسوز كتان1402/02/07804</v>
      </c>
      <c r="D585" s="10" t="str">
        <f>IFERROR(IF(تحویلی!$E$1="","",IF(NOSA!O585=تحویلی!$E$1,تحویلی!$E$1&amp;COUNTIF(NOSA!$O$1:O585,تحویلی!$E$1),"")),"")</f>
        <v/>
      </c>
      <c r="E585" s="10" t="str">
        <f t="shared" si="42"/>
        <v>16359804</v>
      </c>
      <c r="F585" s="10" t="str">
        <f>IFERROR(VLOOKUP(I585,DATABASE!$N:$O,2,FALSE),"")</f>
        <v>مقنعه نسوز كتان</v>
      </c>
      <c r="G585" s="3" t="s">
        <v>1591</v>
      </c>
      <c r="H585" s="4">
        <v>16359</v>
      </c>
      <c r="I585" s="3" t="s">
        <v>1587</v>
      </c>
      <c r="J585" s="3" t="s">
        <v>31</v>
      </c>
      <c r="K585" s="5">
        <v>1</v>
      </c>
      <c r="L585" s="3" t="s">
        <v>8</v>
      </c>
      <c r="M585" s="3" t="s">
        <v>9</v>
      </c>
      <c r="N585" s="3" t="s">
        <v>1554</v>
      </c>
      <c r="O585" s="1">
        <v>804</v>
      </c>
      <c r="P585" s="4">
        <v>0</v>
      </c>
      <c r="Q585" s="10">
        <f t="shared" si="39"/>
        <v>804</v>
      </c>
    </row>
    <row r="586" spans="2:17" ht="20.25" customHeight="1">
      <c r="B586" s="10" t="str">
        <f t="shared" si="40"/>
        <v>لباس كار ديرسوز(بلوز و شلوار) 221</v>
      </c>
      <c r="C586" s="10" t="str">
        <f t="shared" si="41"/>
        <v>لباس كار ديرسوز(بلوز و شلوار) 1402/02/07221</v>
      </c>
      <c r="D586" s="10" t="str">
        <f>IFERROR(IF(تحویلی!$E$1="","",IF(NOSA!O586=تحویلی!$E$1,تحویلی!$E$1&amp;COUNTIF(NOSA!$O$1:O586,تحویلی!$E$1),"")),"")</f>
        <v/>
      </c>
      <c r="E586" s="10" t="str">
        <f t="shared" si="42"/>
        <v>16360221</v>
      </c>
      <c r="F586" s="10" t="str">
        <f>IFERROR(VLOOKUP(I586,DATABASE!$N:$O,2,FALSE),"")</f>
        <v xml:space="preserve">لباس كار ديرسوز(بلوز و شلوار) </v>
      </c>
      <c r="G586" s="3" t="s">
        <v>1591</v>
      </c>
      <c r="H586" s="4">
        <v>16360</v>
      </c>
      <c r="I586" s="3" t="s">
        <v>1457</v>
      </c>
      <c r="J586" s="3" t="s">
        <v>1458</v>
      </c>
      <c r="K586" s="5">
        <v>1</v>
      </c>
      <c r="L586" s="3" t="s">
        <v>28</v>
      </c>
      <c r="M586" s="3" t="s">
        <v>9</v>
      </c>
      <c r="N586" s="3" t="s">
        <v>56</v>
      </c>
      <c r="O586" s="1">
        <v>221</v>
      </c>
      <c r="P586" s="4">
        <v>0</v>
      </c>
      <c r="Q586" s="10">
        <f t="shared" si="39"/>
        <v>221</v>
      </c>
    </row>
    <row r="587" spans="2:17" ht="20.25" customHeight="1">
      <c r="B587" s="10" t="str">
        <f t="shared" si="40"/>
        <v>مقنعه نسوز كتان221</v>
      </c>
      <c r="C587" s="10" t="str">
        <f t="shared" si="41"/>
        <v>مقنعه نسوز كتان1402/02/07221</v>
      </c>
      <c r="D587" s="10" t="str">
        <f>IFERROR(IF(تحویلی!$E$1="","",IF(NOSA!O587=تحویلی!$E$1,تحویلی!$E$1&amp;COUNTIF(NOSA!$O$1:O587,تحویلی!$E$1),"")),"")</f>
        <v/>
      </c>
      <c r="E587" s="10" t="str">
        <f t="shared" si="42"/>
        <v>16360221</v>
      </c>
      <c r="F587" s="10" t="str">
        <f>IFERROR(VLOOKUP(I587,DATABASE!$N:$O,2,FALSE),"")</f>
        <v>مقنعه نسوز كتان</v>
      </c>
      <c r="G587" s="3" t="s">
        <v>1591</v>
      </c>
      <c r="H587" s="4">
        <v>16360</v>
      </c>
      <c r="I587" s="3" t="s">
        <v>1587</v>
      </c>
      <c r="J587" s="3" t="s">
        <v>31</v>
      </c>
      <c r="K587" s="5">
        <v>1</v>
      </c>
      <c r="L587" s="3" t="s">
        <v>8</v>
      </c>
      <c r="M587" s="3" t="s">
        <v>9</v>
      </c>
      <c r="N587" s="3" t="s">
        <v>56</v>
      </c>
      <c r="O587" s="1">
        <v>221</v>
      </c>
      <c r="P587" s="4">
        <v>0</v>
      </c>
      <c r="Q587" s="10">
        <f t="shared" si="39"/>
        <v>221</v>
      </c>
    </row>
    <row r="588" spans="2:17" ht="20.25" customHeight="1">
      <c r="B588" s="10" t="str">
        <f t="shared" si="40"/>
        <v>دستكش ضد برش سبك221</v>
      </c>
      <c r="C588" s="10" t="str">
        <f t="shared" si="41"/>
        <v>دستكش ضد برش سبك1402/02/07221</v>
      </c>
      <c r="D588" s="10" t="str">
        <f>IFERROR(IF(تحویلی!$E$1="","",IF(NOSA!O588=تحویلی!$E$1,تحویلی!$E$1&amp;COUNTIF(NOSA!$O$1:O588,تحویلی!$E$1),"")),"")</f>
        <v/>
      </c>
      <c r="E588" s="10" t="str">
        <f t="shared" si="42"/>
        <v>16360221</v>
      </c>
      <c r="F588" s="10" t="str">
        <f>IFERROR(VLOOKUP(I588,DATABASE!$N:$O,2,FALSE),"")</f>
        <v>دستكش ضد برش سبك</v>
      </c>
      <c r="G588" s="3" t="s">
        <v>1591</v>
      </c>
      <c r="H588" s="4">
        <v>16360</v>
      </c>
      <c r="I588" s="3" t="s">
        <v>1442</v>
      </c>
      <c r="J588" s="3" t="s">
        <v>22</v>
      </c>
      <c r="K588" s="5">
        <v>1</v>
      </c>
      <c r="L588" s="3" t="s">
        <v>3</v>
      </c>
      <c r="M588" s="3" t="s">
        <v>9</v>
      </c>
      <c r="N588" s="3" t="s">
        <v>56</v>
      </c>
      <c r="O588" s="1">
        <v>221</v>
      </c>
      <c r="P588" s="4">
        <v>0</v>
      </c>
      <c r="Q588" s="10">
        <f t="shared" si="39"/>
        <v>221</v>
      </c>
    </row>
    <row r="589" spans="2:17" ht="20.25" customHeight="1">
      <c r="B589" s="10" t="str">
        <f t="shared" si="40"/>
        <v>دستكش كف مواد سبك349</v>
      </c>
      <c r="C589" s="10" t="str">
        <f t="shared" si="41"/>
        <v>دستكش كف مواد سبك1402/02/07349</v>
      </c>
      <c r="D589" s="10" t="str">
        <f>IFERROR(IF(تحویلی!$E$1="","",IF(NOSA!O589=تحویلی!$E$1,تحویلی!$E$1&amp;COUNTIF(NOSA!$O$1:O589,تحویلی!$E$1),"")),"")</f>
        <v/>
      </c>
      <c r="E589" s="10" t="str">
        <f t="shared" si="42"/>
        <v>16361349</v>
      </c>
      <c r="F589" s="10" t="str">
        <f>IFERROR(VLOOKUP(I589,DATABASE!$N:$O,2,FALSE),"")</f>
        <v>دستكش كف مواد سبك</v>
      </c>
      <c r="G589" s="3" t="s">
        <v>1591</v>
      </c>
      <c r="H589" s="4">
        <v>16361</v>
      </c>
      <c r="I589" s="3" t="s">
        <v>1456</v>
      </c>
      <c r="J589" s="3" t="s">
        <v>2</v>
      </c>
      <c r="K589" s="5">
        <v>1</v>
      </c>
      <c r="L589" s="3" t="s">
        <v>3</v>
      </c>
      <c r="M589" s="3" t="s">
        <v>47</v>
      </c>
      <c r="N589" s="3" t="s">
        <v>245</v>
      </c>
      <c r="O589" s="1">
        <v>349</v>
      </c>
      <c r="P589" s="4">
        <v>0</v>
      </c>
      <c r="Q589" s="10">
        <f t="shared" si="39"/>
        <v>349</v>
      </c>
    </row>
    <row r="590" spans="2:17" ht="20.25" customHeight="1">
      <c r="B590" s="10" t="str">
        <f t="shared" si="40"/>
        <v>دستكش ضد برش سبك460</v>
      </c>
      <c r="C590" s="10" t="str">
        <f t="shared" si="41"/>
        <v>دستكش ضد برش سبك1402/02/07460</v>
      </c>
      <c r="D590" s="10" t="str">
        <f>IFERROR(IF(تحویلی!$E$1="","",IF(NOSA!O590=تحویلی!$E$1,تحویلی!$E$1&amp;COUNTIF(NOSA!$O$1:O590,تحویلی!$E$1),"")),"")</f>
        <v/>
      </c>
      <c r="E590" s="10" t="str">
        <f t="shared" si="42"/>
        <v>16361460</v>
      </c>
      <c r="F590" s="10" t="str">
        <f>IFERROR(VLOOKUP(I590,DATABASE!$N:$O,2,FALSE),"")</f>
        <v>دستكش ضد برش سبك</v>
      </c>
      <c r="G590" s="3" t="s">
        <v>1591</v>
      </c>
      <c r="H590" s="4">
        <v>16361</v>
      </c>
      <c r="I590" s="3" t="s">
        <v>1442</v>
      </c>
      <c r="J590" s="3" t="s">
        <v>22</v>
      </c>
      <c r="K590" s="5">
        <v>1</v>
      </c>
      <c r="L590" s="3" t="s">
        <v>3</v>
      </c>
      <c r="M590" s="3" t="s">
        <v>47</v>
      </c>
      <c r="N590" s="3" t="s">
        <v>140</v>
      </c>
      <c r="O590" s="1">
        <v>460</v>
      </c>
      <c r="P590" s="4">
        <v>0</v>
      </c>
      <c r="Q590" s="10">
        <f t="shared" si="39"/>
        <v>460</v>
      </c>
    </row>
    <row r="591" spans="2:17" ht="20.25" customHeight="1">
      <c r="B591" s="10" t="str">
        <f t="shared" si="40"/>
        <v>لباس كار(بلوز و شلوار)280</v>
      </c>
      <c r="C591" s="10" t="str">
        <f t="shared" si="41"/>
        <v>لباس كار(بلوز و شلوار)1402/02/07280</v>
      </c>
      <c r="D591" s="10" t="str">
        <f>IFERROR(IF(تحویلی!$E$1="","",IF(NOSA!O591=تحویلی!$E$1,تحویلی!$E$1&amp;COUNTIF(NOSA!$O$1:O591,تحویلی!$E$1),"")),"")</f>
        <v/>
      </c>
      <c r="E591" s="10" t="str">
        <f t="shared" si="42"/>
        <v>16367280</v>
      </c>
      <c r="F591" s="10" t="str">
        <f>IFERROR(VLOOKUP(I591,DATABASE!$N:$O,2,FALSE),"")</f>
        <v>لباس كار(بلوز و شلوار)</v>
      </c>
      <c r="G591" s="3" t="s">
        <v>1591</v>
      </c>
      <c r="H591" s="4">
        <v>16367</v>
      </c>
      <c r="I591" s="3" t="s">
        <v>1533</v>
      </c>
      <c r="J591" s="3" t="s">
        <v>1534</v>
      </c>
      <c r="K591" s="5">
        <v>1</v>
      </c>
      <c r="L591" s="3" t="s">
        <v>28</v>
      </c>
      <c r="M591" s="3" t="s">
        <v>1123</v>
      </c>
      <c r="N591" s="3" t="s">
        <v>41</v>
      </c>
      <c r="O591" s="1">
        <v>280</v>
      </c>
      <c r="P591" s="4">
        <v>0</v>
      </c>
      <c r="Q591" s="10">
        <f t="shared" si="39"/>
        <v>280</v>
      </c>
    </row>
    <row r="592" spans="2:17" ht="20.25" customHeight="1">
      <c r="B592" s="10" t="str">
        <f t="shared" si="40"/>
        <v>دستكش ضد برش سبك751</v>
      </c>
      <c r="C592" s="10" t="str">
        <f t="shared" si="41"/>
        <v>دستكش ضد برش سبك1402/02/07751</v>
      </c>
      <c r="D592" s="10" t="str">
        <f>IFERROR(IF(تحویلی!$E$1="","",IF(NOSA!O592=تحویلی!$E$1,تحویلی!$E$1&amp;COUNTIF(NOSA!$O$1:O592,تحویلی!$E$1),"")),"")</f>
        <v/>
      </c>
      <c r="E592" s="10" t="str">
        <f t="shared" si="42"/>
        <v>16368751</v>
      </c>
      <c r="F592" s="10" t="str">
        <f>IFERROR(VLOOKUP(I592,DATABASE!$N:$O,2,FALSE),"")</f>
        <v>دستكش ضد برش سبك</v>
      </c>
      <c r="G592" s="3" t="s">
        <v>1591</v>
      </c>
      <c r="H592" s="4">
        <v>16368</v>
      </c>
      <c r="I592" s="3" t="s">
        <v>1442</v>
      </c>
      <c r="J592" s="3" t="s">
        <v>22</v>
      </c>
      <c r="K592" s="5">
        <v>1</v>
      </c>
      <c r="L592" s="3" t="s">
        <v>3</v>
      </c>
      <c r="M592" s="3" t="s">
        <v>9</v>
      </c>
      <c r="N592" s="3" t="s">
        <v>901</v>
      </c>
      <c r="O592" s="1">
        <v>751</v>
      </c>
      <c r="P592" s="4">
        <v>1</v>
      </c>
      <c r="Q592" s="10">
        <f t="shared" si="39"/>
        <v>751</v>
      </c>
    </row>
    <row r="593" spans="2:17" ht="20.25" customHeight="1">
      <c r="B593" s="10" t="str">
        <f t="shared" si="40"/>
        <v>لباس كار نسوز(بلوز و شلوار)773</v>
      </c>
      <c r="C593" s="10" t="str">
        <f t="shared" si="41"/>
        <v>لباس كار نسوز(بلوز و شلوار)1402/02/08773</v>
      </c>
      <c r="D593" s="10" t="str">
        <f>IFERROR(IF(تحویلی!$E$1="","",IF(NOSA!O593=تحویلی!$E$1,تحویلی!$E$1&amp;COUNTIF(NOSA!$O$1:O593,تحویلی!$E$1),"")),"")</f>
        <v/>
      </c>
      <c r="E593" s="10" t="str">
        <f t="shared" si="42"/>
        <v>16377773</v>
      </c>
      <c r="F593" s="10" t="str">
        <f>IFERROR(VLOOKUP(I593,DATABASE!$N:$O,2,FALSE),"")</f>
        <v>لباس كار نسوز(بلوز و شلوار)</v>
      </c>
      <c r="G593" s="3" t="s">
        <v>1594</v>
      </c>
      <c r="H593" s="4">
        <v>16377</v>
      </c>
      <c r="I593" s="3" t="s">
        <v>1445</v>
      </c>
      <c r="J593" s="3" t="s">
        <v>1446</v>
      </c>
      <c r="K593" s="5">
        <v>1</v>
      </c>
      <c r="L593" s="3" t="s">
        <v>28</v>
      </c>
      <c r="M593" s="3" t="s">
        <v>4</v>
      </c>
      <c r="N593" s="3" t="s">
        <v>1148</v>
      </c>
      <c r="O593" s="1">
        <v>773</v>
      </c>
      <c r="P593" s="4">
        <v>0</v>
      </c>
      <c r="Q593" s="10">
        <f t="shared" si="39"/>
        <v>773</v>
      </c>
    </row>
    <row r="594" spans="2:17" ht="20.25" customHeight="1">
      <c r="B594" s="10" t="str">
        <f t="shared" si="40"/>
        <v>دستكش ساق بلند نسوز313</v>
      </c>
      <c r="C594" s="10" t="str">
        <f t="shared" si="41"/>
        <v>دستكش ساق بلند نسوز1402/02/08313</v>
      </c>
      <c r="D594" s="10" t="str">
        <f>IFERROR(IF(تحویلی!$E$1="","",IF(NOSA!O594=تحویلی!$E$1,تحویلی!$E$1&amp;COUNTIF(NOSA!$O$1:O594,تحویلی!$E$1),"")),"")</f>
        <v/>
      </c>
      <c r="E594" s="10" t="str">
        <f t="shared" si="42"/>
        <v>16378313</v>
      </c>
      <c r="F594" s="10" t="str">
        <f>IFERROR(VLOOKUP(I594,DATABASE!$N:$O,2,FALSE),"")</f>
        <v>دستكش ساق بلند نسوز</v>
      </c>
      <c r="G594" s="3" t="s">
        <v>1594</v>
      </c>
      <c r="H594" s="4">
        <v>16378</v>
      </c>
      <c r="I594" s="3" t="s">
        <v>1461</v>
      </c>
      <c r="J594" s="3" t="s">
        <v>34</v>
      </c>
      <c r="K594" s="5">
        <v>1</v>
      </c>
      <c r="L594" s="3" t="s">
        <v>3</v>
      </c>
      <c r="M594" s="3" t="s">
        <v>9</v>
      </c>
      <c r="N594" s="3" t="s">
        <v>125</v>
      </c>
      <c r="O594" s="1">
        <v>313</v>
      </c>
      <c r="P594" s="4">
        <v>0</v>
      </c>
      <c r="Q594" s="10">
        <f t="shared" si="39"/>
        <v>313</v>
      </c>
    </row>
    <row r="595" spans="2:17" ht="20.25" customHeight="1">
      <c r="B595" s="10" t="str">
        <f t="shared" si="40"/>
        <v>دستكش ضد برش سبك313</v>
      </c>
      <c r="C595" s="10" t="str">
        <f t="shared" si="41"/>
        <v>دستكش ضد برش سبك1402/02/08313</v>
      </c>
      <c r="D595" s="10" t="str">
        <f>IFERROR(IF(تحویلی!$E$1="","",IF(NOSA!O595=تحویلی!$E$1,تحویلی!$E$1&amp;COUNTIF(NOSA!$O$1:O595,تحویلی!$E$1),"")),"")</f>
        <v/>
      </c>
      <c r="E595" s="10" t="str">
        <f t="shared" si="42"/>
        <v>16378313</v>
      </c>
      <c r="F595" s="10" t="str">
        <f>IFERROR(VLOOKUP(I595,DATABASE!$N:$O,2,FALSE),"")</f>
        <v>دستكش ضد برش سبك</v>
      </c>
      <c r="G595" s="3" t="s">
        <v>1594</v>
      </c>
      <c r="H595" s="4">
        <v>16378</v>
      </c>
      <c r="I595" s="3" t="s">
        <v>1442</v>
      </c>
      <c r="J595" s="3" t="s">
        <v>22</v>
      </c>
      <c r="K595" s="5">
        <v>1</v>
      </c>
      <c r="L595" s="3" t="s">
        <v>3</v>
      </c>
      <c r="M595" s="3" t="s">
        <v>9</v>
      </c>
      <c r="N595" s="3" t="s">
        <v>125</v>
      </c>
      <c r="O595" s="1">
        <v>313</v>
      </c>
      <c r="P595" s="4">
        <v>0</v>
      </c>
      <c r="Q595" s="10">
        <f t="shared" si="39"/>
        <v>313</v>
      </c>
    </row>
    <row r="596" spans="2:17" ht="20.25" customHeight="1">
      <c r="B596" s="10" t="str">
        <f t="shared" si="40"/>
        <v>مقنعه نسوز كتان313</v>
      </c>
      <c r="C596" s="10" t="str">
        <f t="shared" si="41"/>
        <v>مقنعه نسوز كتان1402/02/08313</v>
      </c>
      <c r="D596" s="10" t="str">
        <f>IFERROR(IF(تحویلی!$E$1="","",IF(NOSA!O596=تحویلی!$E$1,تحویلی!$E$1&amp;COUNTIF(NOSA!$O$1:O596,تحویلی!$E$1),"")),"")</f>
        <v/>
      </c>
      <c r="E596" s="10" t="str">
        <f t="shared" si="42"/>
        <v>16378313</v>
      </c>
      <c r="F596" s="10" t="str">
        <f>IFERROR(VLOOKUP(I596,DATABASE!$N:$O,2,FALSE),"")</f>
        <v>مقنعه نسوز كتان</v>
      </c>
      <c r="G596" s="3" t="s">
        <v>1594</v>
      </c>
      <c r="H596" s="4">
        <v>16378</v>
      </c>
      <c r="I596" s="3" t="s">
        <v>1587</v>
      </c>
      <c r="J596" s="3" t="s">
        <v>31</v>
      </c>
      <c r="K596" s="5">
        <v>1</v>
      </c>
      <c r="L596" s="3" t="s">
        <v>8</v>
      </c>
      <c r="M596" s="3" t="s">
        <v>9</v>
      </c>
      <c r="N596" s="3" t="s">
        <v>125</v>
      </c>
      <c r="O596" s="1">
        <v>313</v>
      </c>
      <c r="P596" s="4">
        <v>0</v>
      </c>
      <c r="Q596" s="10">
        <f t="shared" si="39"/>
        <v>313</v>
      </c>
    </row>
    <row r="597" spans="2:17" ht="20.25" customHeight="1">
      <c r="B597" s="10" t="str">
        <f t="shared" si="40"/>
        <v>دستكش ضد برش سبك741</v>
      </c>
      <c r="C597" s="10" t="str">
        <f t="shared" si="41"/>
        <v>دستكش ضد برش سبك1402/02/08741</v>
      </c>
      <c r="D597" s="10" t="str">
        <f>IFERROR(IF(تحویلی!$E$1="","",IF(NOSA!O597=تحویلی!$E$1,تحویلی!$E$1&amp;COUNTIF(NOSA!$O$1:O597,تحویلی!$E$1),"")),"")</f>
        <v/>
      </c>
      <c r="E597" s="10" t="str">
        <f t="shared" si="42"/>
        <v>16381741</v>
      </c>
      <c r="F597" s="10" t="str">
        <f>IFERROR(VLOOKUP(I597,DATABASE!$N:$O,2,FALSE),"")</f>
        <v>دستكش ضد برش سبك</v>
      </c>
      <c r="G597" s="3" t="s">
        <v>1594</v>
      </c>
      <c r="H597" s="4">
        <v>16381</v>
      </c>
      <c r="I597" s="3" t="s">
        <v>1442</v>
      </c>
      <c r="J597" s="3" t="s">
        <v>22</v>
      </c>
      <c r="K597" s="5">
        <v>1</v>
      </c>
      <c r="L597" s="3" t="s">
        <v>3</v>
      </c>
      <c r="M597" s="3" t="s">
        <v>102</v>
      </c>
      <c r="N597" s="3" t="s">
        <v>764</v>
      </c>
      <c r="O597" s="1">
        <v>741</v>
      </c>
      <c r="P597" s="4">
        <v>0</v>
      </c>
      <c r="Q597" s="10">
        <f t="shared" si="39"/>
        <v>741</v>
      </c>
    </row>
    <row r="598" spans="2:17" ht="20.25" customHeight="1">
      <c r="B598" s="10" t="str">
        <f t="shared" si="40"/>
        <v>لباس كار ديرسوز(بلوز و شلوار) 69</v>
      </c>
      <c r="C598" s="10" t="str">
        <f t="shared" si="41"/>
        <v>لباس كار ديرسوز(بلوز و شلوار) 1402/02/0869</v>
      </c>
      <c r="D598" s="10" t="str">
        <f>IFERROR(IF(تحویلی!$E$1="","",IF(NOSA!O598=تحویلی!$E$1,تحویلی!$E$1&amp;COUNTIF(NOSA!$O$1:O598,تحویلی!$E$1),"")),"")</f>
        <v/>
      </c>
      <c r="E598" s="10" t="str">
        <f t="shared" si="42"/>
        <v>1638869</v>
      </c>
      <c r="F598" s="10" t="str">
        <f>IFERROR(VLOOKUP(I598,DATABASE!$N:$O,2,FALSE),"")</f>
        <v xml:space="preserve">لباس كار ديرسوز(بلوز و شلوار) </v>
      </c>
      <c r="G598" s="3" t="s">
        <v>1594</v>
      </c>
      <c r="H598" s="4">
        <v>16388</v>
      </c>
      <c r="I598" s="3" t="s">
        <v>1491</v>
      </c>
      <c r="J598" s="3" t="s">
        <v>1492</v>
      </c>
      <c r="K598" s="5">
        <v>1</v>
      </c>
      <c r="L598" s="3" t="s">
        <v>28</v>
      </c>
      <c r="M598" s="3" t="s">
        <v>19</v>
      </c>
      <c r="N598" s="3" t="s">
        <v>265</v>
      </c>
      <c r="O598" s="1">
        <v>69</v>
      </c>
      <c r="P598" s="4">
        <v>1</v>
      </c>
      <c r="Q598" s="10">
        <f t="shared" si="39"/>
        <v>69</v>
      </c>
    </row>
    <row r="599" spans="2:17" ht="20.25" customHeight="1">
      <c r="B599" s="10" t="str">
        <f t="shared" si="40"/>
        <v>69</v>
      </c>
      <c r="C599" s="10" t="str">
        <f t="shared" si="41"/>
        <v>1402/02/0869</v>
      </c>
      <c r="D599" s="10" t="str">
        <f>IFERROR(IF(تحویلی!$E$1="","",IF(NOSA!O599=تحویلی!$E$1,تحویلی!$E$1&amp;COUNTIF(NOSA!$O$1:O599,تحویلی!$E$1),"")),"")</f>
        <v/>
      </c>
      <c r="E599" s="10" t="str">
        <f t="shared" si="42"/>
        <v>1638869</v>
      </c>
      <c r="F599" s="10" t="str">
        <f>IFERROR(VLOOKUP(I599,DATABASE!$N:$O,2,FALSE),"")</f>
        <v/>
      </c>
      <c r="G599" s="3" t="s">
        <v>1594</v>
      </c>
      <c r="H599" s="4">
        <v>16388</v>
      </c>
      <c r="I599" s="3" t="s">
        <v>1569</v>
      </c>
      <c r="J599" s="3" t="s">
        <v>260</v>
      </c>
      <c r="K599" s="5">
        <v>1</v>
      </c>
      <c r="L599" s="3" t="s">
        <v>3</v>
      </c>
      <c r="M599" s="3" t="s">
        <v>19</v>
      </c>
      <c r="N599" s="3" t="s">
        <v>265</v>
      </c>
      <c r="O599" s="1">
        <v>69</v>
      </c>
      <c r="P599" s="4">
        <v>1</v>
      </c>
      <c r="Q599" s="10">
        <f t="shared" si="39"/>
        <v>69</v>
      </c>
    </row>
    <row r="600" spans="2:17" ht="20.25" customHeight="1">
      <c r="B600" s="10" t="str">
        <f t="shared" si="40"/>
        <v>دستكش ضد برش سبك83</v>
      </c>
      <c r="C600" s="10" t="str">
        <f t="shared" si="41"/>
        <v>دستكش ضد برش سبك1402/02/0883</v>
      </c>
      <c r="D600" s="10" t="str">
        <f>IFERROR(IF(تحویلی!$E$1="","",IF(NOSA!O600=تحویلی!$E$1,تحویلی!$E$1&amp;COUNTIF(NOSA!$O$1:O600,تحویلی!$E$1),"")),"")</f>
        <v/>
      </c>
      <c r="E600" s="10" t="str">
        <f t="shared" si="42"/>
        <v>1639183</v>
      </c>
      <c r="F600" s="10" t="str">
        <f>IFERROR(VLOOKUP(I600,DATABASE!$N:$O,2,FALSE),"")</f>
        <v>دستكش ضد برش سبك</v>
      </c>
      <c r="G600" s="3" t="s">
        <v>1594</v>
      </c>
      <c r="H600" s="4">
        <v>16391</v>
      </c>
      <c r="I600" s="3" t="s">
        <v>1442</v>
      </c>
      <c r="J600" s="3" t="s">
        <v>22</v>
      </c>
      <c r="K600" s="5">
        <v>1</v>
      </c>
      <c r="L600" s="3" t="s">
        <v>3</v>
      </c>
      <c r="M600" s="3" t="s">
        <v>43</v>
      </c>
      <c r="N600" s="3" t="s">
        <v>246</v>
      </c>
      <c r="O600" s="1">
        <v>83</v>
      </c>
      <c r="P600" s="4">
        <v>0</v>
      </c>
      <c r="Q600" s="10">
        <f t="shared" si="39"/>
        <v>83</v>
      </c>
    </row>
    <row r="601" spans="2:17" ht="20.25" customHeight="1">
      <c r="B601" s="10" t="str">
        <f t="shared" si="40"/>
        <v>نقاب تيره محافظ صورت معمولي766</v>
      </c>
      <c r="C601" s="10" t="str">
        <f t="shared" si="41"/>
        <v>نقاب تيره محافظ صورت معمولي1402/02/09766</v>
      </c>
      <c r="D601" s="10" t="str">
        <f>IFERROR(IF(تحویلی!$E$1="","",IF(NOSA!O601=تحویلی!$E$1,تحویلی!$E$1&amp;COUNTIF(NOSA!$O$1:O601,تحویلی!$E$1),"")),"")</f>
        <v/>
      </c>
      <c r="E601" s="10" t="str">
        <f t="shared" si="42"/>
        <v>16394766</v>
      </c>
      <c r="F601" s="10" t="str">
        <f>IFERROR(VLOOKUP(I601,DATABASE!$N:$O,2,FALSE),"")</f>
        <v>نقاب تيره محافظ صورت معمولي</v>
      </c>
      <c r="G601" s="3" t="s">
        <v>1595</v>
      </c>
      <c r="H601" s="4">
        <v>16394</v>
      </c>
      <c r="I601" s="3" t="s">
        <v>1557</v>
      </c>
      <c r="J601" s="3" t="s">
        <v>115</v>
      </c>
      <c r="K601" s="5">
        <v>1</v>
      </c>
      <c r="L601" s="3" t="s">
        <v>8</v>
      </c>
      <c r="M601" s="3" t="s">
        <v>4</v>
      </c>
      <c r="N601" s="3" t="s">
        <v>1059</v>
      </c>
      <c r="O601" s="1">
        <v>766</v>
      </c>
      <c r="P601" s="4">
        <v>1</v>
      </c>
      <c r="Q601" s="10">
        <f t="shared" si="39"/>
        <v>766</v>
      </c>
    </row>
    <row r="602" spans="2:17" ht="20.25" customHeight="1">
      <c r="B602" s="10" t="str">
        <f t="shared" si="40"/>
        <v>كلاه ايمني766</v>
      </c>
      <c r="C602" s="10" t="str">
        <f t="shared" si="41"/>
        <v>كلاه ايمني1402/02/09766</v>
      </c>
      <c r="D602" s="10" t="str">
        <f>IFERROR(IF(تحویلی!$E$1="","",IF(NOSA!O602=تحویلی!$E$1,تحویلی!$E$1&amp;COUNTIF(NOSA!$O$1:O602,تحویلی!$E$1),"")),"")</f>
        <v/>
      </c>
      <c r="E602" s="10" t="str">
        <f t="shared" si="42"/>
        <v>16394766</v>
      </c>
      <c r="F602" s="10" t="str">
        <f>IFERROR(VLOOKUP(I602,DATABASE!$N:$O,2,FALSE),"")</f>
        <v>كلاه ايمني</v>
      </c>
      <c r="G602" s="3" t="s">
        <v>1595</v>
      </c>
      <c r="H602" s="4">
        <v>16394</v>
      </c>
      <c r="I602" s="3" t="s">
        <v>1505</v>
      </c>
      <c r="J602" s="3" t="s">
        <v>153</v>
      </c>
      <c r="K602" s="5">
        <v>1</v>
      </c>
      <c r="L602" s="3" t="s">
        <v>8</v>
      </c>
      <c r="M602" s="3" t="s">
        <v>4</v>
      </c>
      <c r="N602" s="3" t="s">
        <v>1059</v>
      </c>
      <c r="O602" s="1">
        <v>766</v>
      </c>
      <c r="P602" s="4">
        <v>1</v>
      </c>
      <c r="Q602" s="10">
        <f t="shared" si="39"/>
        <v>766</v>
      </c>
    </row>
    <row r="603" spans="2:17" ht="20.25" customHeight="1">
      <c r="B603" s="10" t="str">
        <f t="shared" si="40"/>
        <v>كفش ايمني811</v>
      </c>
      <c r="C603" s="10" t="str">
        <f t="shared" si="41"/>
        <v>كفش ايمني1402/02/09811</v>
      </c>
      <c r="D603" s="10" t="str">
        <f>IFERROR(IF(تحویلی!$E$1="","",IF(NOSA!O603=تحویلی!$E$1,تحویلی!$E$1&amp;COUNTIF(NOSA!$O$1:O603,تحویلی!$E$1),"")),"")</f>
        <v/>
      </c>
      <c r="E603" s="10" t="str">
        <f t="shared" si="42"/>
        <v>16398811</v>
      </c>
      <c r="F603" s="10" t="str">
        <f>IFERROR(VLOOKUP(I603,DATABASE!$N:$O,2,FALSE),"")</f>
        <v>كفش ايمني</v>
      </c>
      <c r="G603" s="3" t="s">
        <v>1595</v>
      </c>
      <c r="H603" s="4">
        <v>16398</v>
      </c>
      <c r="I603" s="3" t="s">
        <v>1497</v>
      </c>
      <c r="J603" s="3" t="s">
        <v>1498</v>
      </c>
      <c r="K603" s="5">
        <v>1</v>
      </c>
      <c r="L603" s="3" t="s">
        <v>3</v>
      </c>
      <c r="M603" s="3" t="s">
        <v>47</v>
      </c>
      <c r="N603" s="3" t="s">
        <v>1596</v>
      </c>
      <c r="O603" s="1">
        <v>811</v>
      </c>
      <c r="P603" s="4">
        <v>0</v>
      </c>
      <c r="Q603" s="10">
        <f t="shared" si="39"/>
        <v>811</v>
      </c>
    </row>
    <row r="604" spans="2:17" ht="20.25" customHeight="1">
      <c r="B604" s="10" t="str">
        <f t="shared" si="40"/>
        <v>لباس كار ديرسوز(بلوز و شلوار) 811</v>
      </c>
      <c r="C604" s="10" t="str">
        <f t="shared" si="41"/>
        <v>لباس كار ديرسوز(بلوز و شلوار) 1402/02/09811</v>
      </c>
      <c r="D604" s="10" t="str">
        <f>IFERROR(IF(تحویلی!$E$1="","",IF(NOSA!O604=تحویلی!$E$1,تحویلی!$E$1&amp;COUNTIF(NOSA!$O$1:O604,تحویلی!$E$1),"")),"")</f>
        <v/>
      </c>
      <c r="E604" s="10" t="str">
        <f t="shared" si="42"/>
        <v>16398811</v>
      </c>
      <c r="F604" s="10" t="str">
        <f>IFERROR(VLOOKUP(I604,DATABASE!$N:$O,2,FALSE),"")</f>
        <v xml:space="preserve">لباس كار ديرسوز(بلوز و شلوار) </v>
      </c>
      <c r="G604" s="3" t="s">
        <v>1595</v>
      </c>
      <c r="H604" s="4">
        <v>16398</v>
      </c>
      <c r="I604" s="3" t="s">
        <v>1457</v>
      </c>
      <c r="J604" s="3" t="s">
        <v>1458</v>
      </c>
      <c r="K604" s="5">
        <v>1</v>
      </c>
      <c r="L604" s="3" t="s">
        <v>28</v>
      </c>
      <c r="M604" s="3" t="s">
        <v>47</v>
      </c>
      <c r="N604" s="3" t="s">
        <v>1596</v>
      </c>
      <c r="O604" s="1">
        <v>811</v>
      </c>
      <c r="P604" s="4">
        <v>0</v>
      </c>
      <c r="Q604" s="10">
        <f t="shared" si="39"/>
        <v>811</v>
      </c>
    </row>
    <row r="605" spans="2:17" ht="20.25" customHeight="1">
      <c r="B605" s="10" t="str">
        <f t="shared" si="40"/>
        <v>كلاه ايمني811</v>
      </c>
      <c r="C605" s="10" t="str">
        <f t="shared" si="41"/>
        <v>كلاه ايمني1402/02/09811</v>
      </c>
      <c r="D605" s="10" t="str">
        <f>IFERROR(IF(تحویلی!$E$1="","",IF(NOSA!O605=تحویلی!$E$1,تحویلی!$E$1&amp;COUNTIF(NOSA!$O$1:O605,تحویلی!$E$1),"")),"")</f>
        <v/>
      </c>
      <c r="E605" s="10" t="str">
        <f t="shared" si="42"/>
        <v>16398811</v>
      </c>
      <c r="F605" s="10" t="str">
        <f>IFERROR(VLOOKUP(I605,DATABASE!$N:$O,2,FALSE),"")</f>
        <v>كلاه ايمني</v>
      </c>
      <c r="G605" s="3" t="s">
        <v>1595</v>
      </c>
      <c r="H605" s="4">
        <v>16398</v>
      </c>
      <c r="I605" s="3" t="s">
        <v>1476</v>
      </c>
      <c r="J605" s="3" t="s">
        <v>46</v>
      </c>
      <c r="K605" s="5">
        <v>1</v>
      </c>
      <c r="L605" s="3" t="s">
        <v>8</v>
      </c>
      <c r="M605" s="3" t="s">
        <v>47</v>
      </c>
      <c r="N605" s="3" t="s">
        <v>1596</v>
      </c>
      <c r="O605" s="1">
        <v>811</v>
      </c>
      <c r="P605" s="4">
        <v>0</v>
      </c>
      <c r="Q605" s="10">
        <f t="shared" si="39"/>
        <v>811</v>
      </c>
    </row>
    <row r="606" spans="2:17" ht="20.25" customHeight="1">
      <c r="B606" s="10" t="str">
        <f t="shared" si="40"/>
        <v>دستكش ضد برش سبك811</v>
      </c>
      <c r="C606" s="10" t="str">
        <f t="shared" si="41"/>
        <v>دستكش ضد برش سبك1402/02/09811</v>
      </c>
      <c r="D606" s="10" t="str">
        <f>IFERROR(IF(تحویلی!$E$1="","",IF(NOSA!O606=تحویلی!$E$1,تحویلی!$E$1&amp;COUNTIF(NOSA!$O$1:O606,تحویلی!$E$1),"")),"")</f>
        <v/>
      </c>
      <c r="E606" s="10" t="str">
        <f t="shared" si="42"/>
        <v>16398811</v>
      </c>
      <c r="F606" s="10" t="str">
        <f>IFERROR(VLOOKUP(I606,DATABASE!$N:$O,2,FALSE),"")</f>
        <v>دستكش ضد برش سبك</v>
      </c>
      <c r="G606" s="3" t="s">
        <v>1595</v>
      </c>
      <c r="H606" s="4">
        <v>16398</v>
      </c>
      <c r="I606" s="3" t="s">
        <v>1442</v>
      </c>
      <c r="J606" s="3" t="s">
        <v>22</v>
      </c>
      <c r="K606" s="5">
        <v>1</v>
      </c>
      <c r="L606" s="3" t="s">
        <v>3</v>
      </c>
      <c r="M606" s="3" t="s">
        <v>47</v>
      </c>
      <c r="N606" s="3" t="s">
        <v>1596</v>
      </c>
      <c r="O606" s="1">
        <v>811</v>
      </c>
      <c r="P606" s="4">
        <v>0</v>
      </c>
      <c r="Q606" s="10">
        <f t="shared" si="39"/>
        <v>811</v>
      </c>
    </row>
    <row r="607" spans="2:17" ht="20.25" customHeight="1">
      <c r="B607" s="10" t="str">
        <f t="shared" si="40"/>
        <v>كمربند برزنتي نواري811</v>
      </c>
      <c r="C607" s="10" t="str">
        <f t="shared" si="41"/>
        <v>كمربند برزنتي نواري1402/02/09811</v>
      </c>
      <c r="D607" s="10" t="str">
        <f>IFERROR(IF(تحویلی!$E$1="","",IF(NOSA!O607=تحویلی!$E$1,تحویلی!$E$1&amp;COUNTIF(NOSA!$O$1:O607,تحویلی!$E$1),"")),"")</f>
        <v/>
      </c>
      <c r="E607" s="10" t="str">
        <f t="shared" si="42"/>
        <v>16398811</v>
      </c>
      <c r="F607" s="10" t="str">
        <f>IFERROR(VLOOKUP(I607,DATABASE!$N:$O,2,FALSE),"")</f>
        <v>كمربند برزنتي نواري</v>
      </c>
      <c r="G607" s="3" t="s">
        <v>1595</v>
      </c>
      <c r="H607" s="4">
        <v>16398</v>
      </c>
      <c r="I607" s="3" t="s">
        <v>1441</v>
      </c>
      <c r="J607" s="3" t="s">
        <v>95</v>
      </c>
      <c r="K607" s="5">
        <v>1</v>
      </c>
      <c r="L607" s="3" t="s">
        <v>96</v>
      </c>
      <c r="M607" s="3" t="s">
        <v>47</v>
      </c>
      <c r="N607" s="3" t="s">
        <v>1596</v>
      </c>
      <c r="O607" s="1">
        <v>811</v>
      </c>
      <c r="P607" s="4">
        <v>0</v>
      </c>
      <c r="Q607" s="10">
        <f t="shared" si="39"/>
        <v>811</v>
      </c>
    </row>
    <row r="608" spans="2:17" ht="20.25" customHeight="1">
      <c r="B608" s="10" t="str">
        <f t="shared" si="40"/>
        <v>گوشي اير پلاگ811</v>
      </c>
      <c r="C608" s="10" t="str">
        <f t="shared" si="41"/>
        <v>گوشي اير پلاگ1402/02/09811</v>
      </c>
      <c r="D608" s="10" t="str">
        <f>IFERROR(IF(تحویلی!$E$1="","",IF(NOSA!O608=تحویلی!$E$1,تحویلی!$E$1&amp;COUNTIF(NOSA!$O$1:O608,تحویلی!$E$1),"")),"")</f>
        <v/>
      </c>
      <c r="E608" s="10" t="str">
        <f t="shared" si="42"/>
        <v>16398811</v>
      </c>
      <c r="F608" s="10" t="str">
        <f>IFERROR(VLOOKUP(I608,DATABASE!$N:$O,2,FALSE),"")</f>
        <v>گوشي اير پلاگ</v>
      </c>
      <c r="G608" s="3" t="s">
        <v>1595</v>
      </c>
      <c r="H608" s="4">
        <v>16398</v>
      </c>
      <c r="I608" s="3" t="s">
        <v>1581</v>
      </c>
      <c r="J608" s="3" t="s">
        <v>124</v>
      </c>
      <c r="K608" s="5">
        <v>1</v>
      </c>
      <c r="L608" s="3" t="s">
        <v>8</v>
      </c>
      <c r="M608" s="3" t="s">
        <v>47</v>
      </c>
      <c r="N608" s="3" t="s">
        <v>1596</v>
      </c>
      <c r="O608" s="1">
        <v>811</v>
      </c>
      <c r="P608" s="4">
        <v>0</v>
      </c>
      <c r="Q608" s="10">
        <f t="shared" si="39"/>
        <v>811</v>
      </c>
    </row>
    <row r="609" spans="2:17" ht="20.25" customHeight="1">
      <c r="B609" s="10" t="str">
        <f t="shared" si="40"/>
        <v>دستكش ضد برش سبك739</v>
      </c>
      <c r="C609" s="10" t="str">
        <f t="shared" si="41"/>
        <v>دستكش ضد برش سبك1402/02/09739</v>
      </c>
      <c r="D609" s="10" t="str">
        <f>IFERROR(IF(تحویلی!$E$1="","",IF(NOSA!O609=تحویلی!$E$1,تحویلی!$E$1&amp;COUNTIF(NOSA!$O$1:O609,تحویلی!$E$1),"")),"")</f>
        <v/>
      </c>
      <c r="E609" s="10" t="str">
        <f t="shared" si="42"/>
        <v>16404739</v>
      </c>
      <c r="F609" s="10" t="str">
        <f>IFERROR(VLOOKUP(I609,DATABASE!$N:$O,2,FALSE),"")</f>
        <v>دستكش ضد برش سبك</v>
      </c>
      <c r="G609" s="3" t="s">
        <v>1595</v>
      </c>
      <c r="H609" s="4">
        <v>16404</v>
      </c>
      <c r="I609" s="3" t="s">
        <v>1442</v>
      </c>
      <c r="J609" s="3" t="s">
        <v>22</v>
      </c>
      <c r="K609" s="5">
        <v>1</v>
      </c>
      <c r="L609" s="3" t="s">
        <v>3</v>
      </c>
      <c r="M609" s="3" t="s">
        <v>47</v>
      </c>
      <c r="N609" s="3" t="s">
        <v>779</v>
      </c>
      <c r="O609" s="1">
        <v>739</v>
      </c>
      <c r="P609" s="4">
        <v>1</v>
      </c>
      <c r="Q609" s="10">
        <f t="shared" si="39"/>
        <v>739</v>
      </c>
    </row>
    <row r="610" spans="2:17" ht="20.25" customHeight="1">
      <c r="B610" s="10" t="str">
        <f t="shared" si="40"/>
        <v>چكمه ايمني نسوز651</v>
      </c>
      <c r="C610" s="10" t="str">
        <f t="shared" si="41"/>
        <v>چكمه ايمني نسوز1402/02/09651</v>
      </c>
      <c r="D610" s="10" t="str">
        <f>IFERROR(IF(تحویلی!$E$1="","",IF(NOSA!O610=تحویلی!$E$1,تحویلی!$E$1&amp;COUNTIF(NOSA!$O$1:O610,تحویلی!$E$1),"")),"")</f>
        <v/>
      </c>
      <c r="E610" s="10" t="str">
        <f t="shared" si="42"/>
        <v>16408651</v>
      </c>
      <c r="F610" s="10" t="str">
        <f>IFERROR(VLOOKUP(I610,DATABASE!$N:$O,2,FALSE),"")</f>
        <v>چكمه ايمني نسوز</v>
      </c>
      <c r="G610" s="3" t="s">
        <v>1595</v>
      </c>
      <c r="H610" s="4">
        <v>16408</v>
      </c>
      <c r="I610" s="3" t="s">
        <v>1463</v>
      </c>
      <c r="J610" s="3" t="s">
        <v>315</v>
      </c>
      <c r="K610" s="5">
        <v>1</v>
      </c>
      <c r="L610" s="3" t="s">
        <v>3</v>
      </c>
      <c r="M610" s="3" t="s">
        <v>4</v>
      </c>
      <c r="N610" s="3" t="s">
        <v>165</v>
      </c>
      <c r="O610" s="1">
        <v>651</v>
      </c>
      <c r="P610" s="4">
        <v>0</v>
      </c>
      <c r="Q610" s="10">
        <f t="shared" si="39"/>
        <v>651</v>
      </c>
    </row>
    <row r="611" spans="2:17" ht="20.25" customHeight="1">
      <c r="B611" s="10" t="str">
        <f t="shared" si="40"/>
        <v>كفش ايمني294</v>
      </c>
      <c r="C611" s="10" t="str">
        <f t="shared" si="41"/>
        <v>كفش ايمني1402/02/09294</v>
      </c>
      <c r="D611" s="10" t="str">
        <f>IFERROR(IF(تحویلی!$E$1="","",IF(NOSA!O611=تحویلی!$E$1,تحویلی!$E$1&amp;COUNTIF(NOSA!$O$1:O611,تحویلی!$E$1),"")),"")</f>
        <v/>
      </c>
      <c r="E611" s="10" t="str">
        <f t="shared" si="42"/>
        <v>16409294</v>
      </c>
      <c r="F611" s="10" t="str">
        <f>IFERROR(VLOOKUP(I611,DATABASE!$N:$O,2,FALSE),"")</f>
        <v>كفش ايمني</v>
      </c>
      <c r="G611" s="3" t="s">
        <v>1595</v>
      </c>
      <c r="H611" s="4">
        <v>16409</v>
      </c>
      <c r="I611" s="3" t="s">
        <v>1497</v>
      </c>
      <c r="J611" s="3" t="s">
        <v>1498</v>
      </c>
      <c r="K611" s="5">
        <v>1</v>
      </c>
      <c r="L611" s="3" t="s">
        <v>3</v>
      </c>
      <c r="M611" s="3" t="s">
        <v>25</v>
      </c>
      <c r="N611" s="3" t="s">
        <v>203</v>
      </c>
      <c r="O611" s="1">
        <v>294</v>
      </c>
      <c r="P611" s="4">
        <v>0</v>
      </c>
      <c r="Q611" s="10">
        <f t="shared" si="39"/>
        <v>294</v>
      </c>
    </row>
    <row r="612" spans="2:17" ht="20.25" customHeight="1">
      <c r="B612" s="10" t="str">
        <f t="shared" si="40"/>
        <v>پوتين ايمني نسوز155</v>
      </c>
      <c r="C612" s="10" t="str">
        <f t="shared" si="41"/>
        <v>پوتين ايمني نسوز1402/02/09155</v>
      </c>
      <c r="D612" s="10" t="str">
        <f>IFERROR(IF(تحویلی!$E$1="","",IF(NOSA!O612=تحویلی!$E$1,تحویلی!$E$1&amp;COUNTIF(NOSA!$O$1:O612,تحویلی!$E$1),"")),"")</f>
        <v/>
      </c>
      <c r="E612" s="10" t="str">
        <f t="shared" si="42"/>
        <v>16411155</v>
      </c>
      <c r="F612" s="10" t="str">
        <f>IFERROR(VLOOKUP(I612,DATABASE!$N:$O,2,FALSE),"")</f>
        <v>پوتين ايمني نسوز</v>
      </c>
      <c r="G612" s="3" t="s">
        <v>1595</v>
      </c>
      <c r="H612" s="4">
        <v>16411</v>
      </c>
      <c r="I612" s="3" t="s">
        <v>1472</v>
      </c>
      <c r="J612" s="3" t="s">
        <v>1473</v>
      </c>
      <c r="K612" s="5">
        <v>1</v>
      </c>
      <c r="L612" s="3" t="s">
        <v>3</v>
      </c>
      <c r="M612" s="3" t="s">
        <v>4</v>
      </c>
      <c r="N612" s="3" t="s">
        <v>77</v>
      </c>
      <c r="O612" s="1">
        <v>155</v>
      </c>
      <c r="P612" s="4">
        <v>0</v>
      </c>
      <c r="Q612" s="10">
        <f t="shared" si="39"/>
        <v>155</v>
      </c>
    </row>
    <row r="613" spans="2:17" ht="20.25" customHeight="1">
      <c r="B613" s="10" t="str">
        <f t="shared" si="40"/>
        <v>دستكش ضد برش سبك12</v>
      </c>
      <c r="C613" s="10" t="str">
        <f t="shared" si="41"/>
        <v>دستكش ضد برش سبك1402/02/0912</v>
      </c>
      <c r="D613" s="10" t="str">
        <f>IFERROR(IF(تحویلی!$E$1="","",IF(NOSA!O613=تحویلی!$E$1,تحویلی!$E$1&amp;COUNTIF(NOSA!$O$1:O613,تحویلی!$E$1),"")),"")</f>
        <v/>
      </c>
      <c r="E613" s="10" t="str">
        <f t="shared" si="42"/>
        <v>1641212</v>
      </c>
      <c r="F613" s="10" t="str">
        <f>IFERROR(VLOOKUP(I613,DATABASE!$N:$O,2,FALSE),"")</f>
        <v>دستكش ضد برش سبك</v>
      </c>
      <c r="G613" s="3" t="s">
        <v>1595</v>
      </c>
      <c r="H613" s="4">
        <v>16412</v>
      </c>
      <c r="I613" s="3" t="s">
        <v>1442</v>
      </c>
      <c r="J613" s="3" t="s">
        <v>22</v>
      </c>
      <c r="K613" s="5">
        <v>1</v>
      </c>
      <c r="L613" s="3" t="s">
        <v>3</v>
      </c>
      <c r="M613" s="3" t="s">
        <v>202</v>
      </c>
      <c r="N613" s="3" t="s">
        <v>1247</v>
      </c>
      <c r="O613" s="1">
        <v>12</v>
      </c>
      <c r="P613" s="4">
        <v>0</v>
      </c>
      <c r="Q613" s="10">
        <f t="shared" ref="Q613:Q676" si="43">VALUE(O613)</f>
        <v>12</v>
      </c>
    </row>
    <row r="614" spans="2:17" ht="20.25" customHeight="1">
      <c r="B614" s="10" t="str">
        <f t="shared" si="40"/>
        <v>لباس كار ديرسوز(بلوز و شلوار) 768</v>
      </c>
      <c r="C614" s="10" t="str">
        <f t="shared" si="41"/>
        <v>لباس كار ديرسوز(بلوز و شلوار) 1402/02/09768</v>
      </c>
      <c r="D614" s="10" t="str">
        <f>IFERROR(IF(تحویلی!$E$1="","",IF(NOSA!O614=تحویلی!$E$1,تحویلی!$E$1&amp;COUNTIF(NOSA!$O$1:O614,تحویلی!$E$1),"")),"")</f>
        <v/>
      </c>
      <c r="E614" s="10" t="str">
        <f t="shared" si="42"/>
        <v>16416768</v>
      </c>
      <c r="F614" s="10" t="str">
        <f>IFERROR(VLOOKUP(I614,DATABASE!$N:$O,2,FALSE),"")</f>
        <v xml:space="preserve">لباس كار ديرسوز(بلوز و شلوار) </v>
      </c>
      <c r="G614" s="3" t="s">
        <v>1595</v>
      </c>
      <c r="H614" s="4">
        <v>16416</v>
      </c>
      <c r="I614" s="3" t="s">
        <v>1450</v>
      </c>
      <c r="J614" s="3" t="s">
        <v>933</v>
      </c>
      <c r="K614" s="5">
        <v>1</v>
      </c>
      <c r="L614" s="3" t="s">
        <v>28</v>
      </c>
      <c r="M614" s="3" t="s">
        <v>25</v>
      </c>
      <c r="N614" s="3" t="s">
        <v>1099</v>
      </c>
      <c r="O614" s="1">
        <v>768</v>
      </c>
      <c r="P614" s="4">
        <v>1</v>
      </c>
      <c r="Q614" s="10">
        <f t="shared" si="43"/>
        <v>768</v>
      </c>
    </row>
    <row r="615" spans="2:17" ht="20.25" customHeight="1">
      <c r="B615" s="10" t="str">
        <f t="shared" si="40"/>
        <v>فيلتر ماسك نيم صورت (3M) مدل 2091751</v>
      </c>
      <c r="C615" s="10" t="str">
        <f t="shared" si="41"/>
        <v>فيلتر ماسك نيم صورت (3M) مدل 20911402/02/09751</v>
      </c>
      <c r="D615" s="10" t="str">
        <f>IFERROR(IF(تحویلی!$E$1="","",IF(NOSA!O615=تحویلی!$E$1,تحویلی!$E$1&amp;COUNTIF(NOSA!$O$1:O615,تحویلی!$E$1),"")),"")</f>
        <v/>
      </c>
      <c r="E615" s="10" t="str">
        <f t="shared" si="42"/>
        <v>16422751</v>
      </c>
      <c r="F615" s="10" t="str">
        <f>IFERROR(VLOOKUP(I615,DATABASE!$N:$O,2,FALSE),"")</f>
        <v>فيلتر ماسك نيم صورت (3M) مدل 2091</v>
      </c>
      <c r="G615" s="3" t="s">
        <v>1595</v>
      </c>
      <c r="H615" s="4">
        <v>16422</v>
      </c>
      <c r="I615" s="3" t="s">
        <v>1475</v>
      </c>
      <c r="J615" s="3" t="s">
        <v>53</v>
      </c>
      <c r="K615" s="5">
        <v>2</v>
      </c>
      <c r="L615" s="3" t="s">
        <v>8</v>
      </c>
      <c r="M615" s="3" t="s">
        <v>9</v>
      </c>
      <c r="N615" s="3" t="s">
        <v>924</v>
      </c>
      <c r="O615" s="1">
        <v>751</v>
      </c>
      <c r="P615" s="4">
        <v>2</v>
      </c>
      <c r="Q615" s="10">
        <f t="shared" si="43"/>
        <v>751</v>
      </c>
    </row>
    <row r="616" spans="2:17" ht="20.25" customHeight="1">
      <c r="B616" s="10" t="str">
        <f t="shared" si="40"/>
        <v>چكمه ايمني نسوز248</v>
      </c>
      <c r="C616" s="10" t="str">
        <f t="shared" si="41"/>
        <v>چكمه ايمني نسوز1402/02/09248</v>
      </c>
      <c r="D616" s="10" t="str">
        <f>IFERROR(IF(تحویلی!$E$1="","",IF(NOSA!O616=تحویلی!$E$1,تحویلی!$E$1&amp;COUNTIF(NOSA!$O$1:O616,تحویلی!$E$1),"")),"")</f>
        <v/>
      </c>
      <c r="E616" s="10" t="str">
        <f t="shared" si="42"/>
        <v>16424248</v>
      </c>
      <c r="F616" s="10" t="str">
        <f>IFERROR(VLOOKUP(I616,DATABASE!$N:$O,2,FALSE),"")</f>
        <v>چكمه ايمني نسوز</v>
      </c>
      <c r="G616" s="3" t="s">
        <v>1595</v>
      </c>
      <c r="H616" s="4">
        <v>16424</v>
      </c>
      <c r="I616" s="3" t="s">
        <v>1541</v>
      </c>
      <c r="J616" s="3" t="s">
        <v>159</v>
      </c>
      <c r="K616" s="5">
        <v>1</v>
      </c>
      <c r="L616" s="3" t="s">
        <v>3</v>
      </c>
      <c r="M616" s="3" t="s">
        <v>4</v>
      </c>
      <c r="N616" s="3" t="s">
        <v>237</v>
      </c>
      <c r="O616" s="1">
        <v>248</v>
      </c>
      <c r="P616" s="4">
        <v>0</v>
      </c>
      <c r="Q616" s="10">
        <f t="shared" si="43"/>
        <v>248</v>
      </c>
    </row>
    <row r="617" spans="2:17" ht="20.25" customHeight="1">
      <c r="B617" s="10" t="str">
        <f t="shared" si="40"/>
        <v>دستكش ضد برش سبك649</v>
      </c>
      <c r="C617" s="10" t="str">
        <f t="shared" si="41"/>
        <v>دستكش ضد برش سبك1402/02/09649</v>
      </c>
      <c r="D617" s="10" t="str">
        <f>IFERROR(IF(تحویلی!$E$1="","",IF(NOSA!O617=تحویلی!$E$1,تحویلی!$E$1&amp;COUNTIF(NOSA!$O$1:O617,تحویلی!$E$1),"")),"")</f>
        <v/>
      </c>
      <c r="E617" s="10" t="str">
        <f t="shared" si="42"/>
        <v>16425649</v>
      </c>
      <c r="F617" s="10" t="str">
        <f>IFERROR(VLOOKUP(I617,DATABASE!$N:$O,2,FALSE),"")</f>
        <v>دستكش ضد برش سبك</v>
      </c>
      <c r="G617" s="3" t="s">
        <v>1595</v>
      </c>
      <c r="H617" s="4">
        <v>16425</v>
      </c>
      <c r="I617" s="3" t="s">
        <v>1442</v>
      </c>
      <c r="J617" s="3" t="s">
        <v>22</v>
      </c>
      <c r="K617" s="5">
        <v>1</v>
      </c>
      <c r="L617" s="3" t="s">
        <v>3</v>
      </c>
      <c r="M617" s="3" t="s">
        <v>9</v>
      </c>
      <c r="N617" s="3" t="s">
        <v>127</v>
      </c>
      <c r="O617" s="1">
        <v>649</v>
      </c>
      <c r="P617" s="4">
        <v>1</v>
      </c>
      <c r="Q617" s="10">
        <f t="shared" si="43"/>
        <v>649</v>
      </c>
    </row>
    <row r="618" spans="2:17" ht="20.25" customHeight="1">
      <c r="B618" s="10" t="str">
        <f t="shared" si="40"/>
        <v>فيلتر ماسك نيم صورت (3M) مدل 2091221</v>
      </c>
      <c r="C618" s="10" t="str">
        <f t="shared" si="41"/>
        <v>فيلتر ماسك نيم صورت (3M) مدل 20911402/02/10221</v>
      </c>
      <c r="D618" s="10" t="str">
        <f>IFERROR(IF(تحویلی!$E$1="","",IF(NOSA!O618=تحویلی!$E$1,تحویلی!$E$1&amp;COUNTIF(NOSA!$O$1:O618,تحویلی!$E$1),"")),"")</f>
        <v/>
      </c>
      <c r="E618" s="10" t="str">
        <f t="shared" si="42"/>
        <v>16428221</v>
      </c>
      <c r="F618" s="10" t="str">
        <f>IFERROR(VLOOKUP(I618,DATABASE!$N:$O,2,FALSE),"")</f>
        <v>فيلتر ماسك نيم صورت (3M) مدل 2091</v>
      </c>
      <c r="G618" s="3" t="s">
        <v>1597</v>
      </c>
      <c r="H618" s="4">
        <v>16428</v>
      </c>
      <c r="I618" s="3" t="s">
        <v>1475</v>
      </c>
      <c r="J618" s="3" t="s">
        <v>53</v>
      </c>
      <c r="K618" s="5">
        <v>1</v>
      </c>
      <c r="L618" s="3" t="s">
        <v>8</v>
      </c>
      <c r="M618" s="3" t="s">
        <v>9</v>
      </c>
      <c r="N618" s="3" t="s">
        <v>56</v>
      </c>
      <c r="O618" s="1">
        <v>221</v>
      </c>
      <c r="P618" s="4">
        <v>1</v>
      </c>
      <c r="Q618" s="10">
        <f t="shared" si="43"/>
        <v>221</v>
      </c>
    </row>
    <row r="619" spans="2:17" ht="20.25" customHeight="1">
      <c r="B619" s="10" t="str">
        <f t="shared" si="40"/>
        <v>ماسك نيم صورت دو فيلتره (3M)755</v>
      </c>
      <c r="C619" s="10" t="str">
        <f t="shared" si="41"/>
        <v>ماسك نيم صورت دو فيلتره (3M)1402/02/10755</v>
      </c>
      <c r="D619" s="10" t="str">
        <f>IFERROR(IF(تحویلی!$E$1="","",IF(NOSA!O619=تحویلی!$E$1,تحویلی!$E$1&amp;COUNTIF(NOSA!$O$1:O619,تحویلی!$E$1),"")),"")</f>
        <v/>
      </c>
      <c r="E619" s="10" t="str">
        <f t="shared" si="42"/>
        <v>16430755</v>
      </c>
      <c r="F619" s="10" t="str">
        <f>IFERROR(VLOOKUP(I619,DATABASE!$N:$O,2,FALSE),"")</f>
        <v>ماسك نيم صورت دو فيلتره (3M)</v>
      </c>
      <c r="G619" s="3" t="s">
        <v>1597</v>
      </c>
      <c r="H619" s="4">
        <v>16430</v>
      </c>
      <c r="I619" s="3" t="s">
        <v>1503</v>
      </c>
      <c r="J619" s="3" t="s">
        <v>151</v>
      </c>
      <c r="K619" s="5">
        <v>1</v>
      </c>
      <c r="L619" s="3" t="s">
        <v>8</v>
      </c>
      <c r="M619" s="3" t="s">
        <v>9</v>
      </c>
      <c r="N619" s="3" t="s">
        <v>974</v>
      </c>
      <c r="O619" s="1">
        <v>755</v>
      </c>
      <c r="P619" s="4">
        <v>1</v>
      </c>
      <c r="Q619" s="10">
        <f t="shared" si="43"/>
        <v>755</v>
      </c>
    </row>
    <row r="620" spans="2:17" ht="20.25" customHeight="1">
      <c r="B620" s="10" t="str">
        <f t="shared" si="40"/>
        <v>فيلتر ماسك نيم صورت (3M) مدل 2091755</v>
      </c>
      <c r="C620" s="10" t="str">
        <f t="shared" si="41"/>
        <v>فيلتر ماسك نيم صورت (3M) مدل 20911402/02/10755</v>
      </c>
      <c r="D620" s="10" t="str">
        <f>IFERROR(IF(تحویلی!$E$1="","",IF(NOSA!O620=تحویلی!$E$1,تحویلی!$E$1&amp;COUNTIF(NOSA!$O$1:O620,تحویلی!$E$1),"")),"")</f>
        <v/>
      </c>
      <c r="E620" s="10" t="str">
        <f t="shared" si="42"/>
        <v>16430755</v>
      </c>
      <c r="F620" s="10" t="str">
        <f>IFERROR(VLOOKUP(I620,DATABASE!$N:$O,2,FALSE),"")</f>
        <v>فيلتر ماسك نيم صورت (3M) مدل 2091</v>
      </c>
      <c r="G620" s="3" t="s">
        <v>1597</v>
      </c>
      <c r="H620" s="4">
        <v>16430</v>
      </c>
      <c r="I620" s="3" t="s">
        <v>1475</v>
      </c>
      <c r="J620" s="3" t="s">
        <v>53</v>
      </c>
      <c r="K620" s="5">
        <v>1</v>
      </c>
      <c r="L620" s="3" t="s">
        <v>8</v>
      </c>
      <c r="M620" s="3" t="s">
        <v>9</v>
      </c>
      <c r="N620" s="3" t="s">
        <v>974</v>
      </c>
      <c r="O620" s="1">
        <v>755</v>
      </c>
      <c r="P620" s="4">
        <v>1</v>
      </c>
      <c r="Q620" s="10">
        <f t="shared" si="43"/>
        <v>755</v>
      </c>
    </row>
    <row r="621" spans="2:17" ht="20.25" customHeight="1">
      <c r="B621" s="10" t="str">
        <f t="shared" si="40"/>
        <v>دستكش كف مواد سبك741</v>
      </c>
      <c r="C621" s="10" t="str">
        <f t="shared" si="41"/>
        <v>دستكش كف مواد سبك1402/02/10741</v>
      </c>
      <c r="D621" s="10" t="str">
        <f>IFERROR(IF(تحویلی!$E$1="","",IF(NOSA!O621=تحویلی!$E$1,تحویلی!$E$1&amp;COUNTIF(NOSA!$O$1:O621,تحویلی!$E$1),"")),"")</f>
        <v/>
      </c>
      <c r="E621" s="10" t="str">
        <f t="shared" si="42"/>
        <v>16434741</v>
      </c>
      <c r="F621" s="10" t="str">
        <f>IFERROR(VLOOKUP(I621,DATABASE!$N:$O,2,FALSE),"")</f>
        <v>دستكش كف مواد سبك</v>
      </c>
      <c r="G621" s="3" t="s">
        <v>1597</v>
      </c>
      <c r="H621" s="4">
        <v>16434</v>
      </c>
      <c r="I621" s="3" t="s">
        <v>1456</v>
      </c>
      <c r="J621" s="3" t="s">
        <v>2</v>
      </c>
      <c r="K621" s="5">
        <v>3</v>
      </c>
      <c r="L621" s="3" t="s">
        <v>3</v>
      </c>
      <c r="M621" s="3" t="s">
        <v>102</v>
      </c>
      <c r="N621" s="3" t="s">
        <v>764</v>
      </c>
      <c r="O621" s="1">
        <v>741</v>
      </c>
      <c r="P621" s="4">
        <v>0</v>
      </c>
      <c r="Q621" s="10">
        <f t="shared" si="43"/>
        <v>741</v>
      </c>
    </row>
    <row r="622" spans="2:17" ht="20.25" customHeight="1">
      <c r="B622" s="10" t="str">
        <f t="shared" si="40"/>
        <v>لباس كار ديرسوز(بلوز و شلوار) 741</v>
      </c>
      <c r="C622" s="10" t="str">
        <f t="shared" si="41"/>
        <v>لباس كار ديرسوز(بلوز و شلوار) 1402/02/10741</v>
      </c>
      <c r="D622" s="10" t="str">
        <f>IFERROR(IF(تحویلی!$E$1="","",IF(NOSA!O622=تحویلی!$E$1,تحویلی!$E$1&amp;COUNTIF(NOSA!$O$1:O622,تحویلی!$E$1),"")),"")</f>
        <v/>
      </c>
      <c r="E622" s="10" t="str">
        <f t="shared" si="42"/>
        <v>16435741</v>
      </c>
      <c r="F622" s="10" t="str">
        <f>IFERROR(VLOOKUP(I622,DATABASE!$N:$O,2,FALSE),"")</f>
        <v xml:space="preserve">لباس كار ديرسوز(بلوز و شلوار) </v>
      </c>
      <c r="G622" s="3" t="s">
        <v>1597</v>
      </c>
      <c r="H622" s="4">
        <v>16435</v>
      </c>
      <c r="I622" s="3" t="s">
        <v>1457</v>
      </c>
      <c r="J622" s="3" t="s">
        <v>1458</v>
      </c>
      <c r="K622" s="5">
        <v>1</v>
      </c>
      <c r="L622" s="3" t="s">
        <v>28</v>
      </c>
      <c r="M622" s="3" t="s">
        <v>102</v>
      </c>
      <c r="N622" s="3" t="s">
        <v>764</v>
      </c>
      <c r="O622" s="1">
        <v>741</v>
      </c>
      <c r="P622" s="4">
        <v>0</v>
      </c>
      <c r="Q622" s="10">
        <f t="shared" si="43"/>
        <v>741</v>
      </c>
    </row>
    <row r="623" spans="2:17" ht="20.25" customHeight="1">
      <c r="B623" s="10" t="str">
        <f t="shared" si="40"/>
        <v>ماسك جوشكاري460</v>
      </c>
      <c r="C623" s="10" t="str">
        <f t="shared" si="41"/>
        <v>ماسك جوشكاري1402/02/10460</v>
      </c>
      <c r="D623" s="10" t="str">
        <f>IFERROR(IF(تحویلی!$E$1="","",IF(NOSA!O623=تحویلی!$E$1,تحویلی!$E$1&amp;COUNTIF(NOSA!$O$1:O623,تحویلی!$E$1),"")),"")</f>
        <v/>
      </c>
      <c r="E623" s="10" t="str">
        <f t="shared" si="42"/>
        <v>16436460</v>
      </c>
      <c r="F623" s="10" t="str">
        <f>IFERROR(VLOOKUP(I623,DATABASE!$N:$O,2,FALSE),"")</f>
        <v>ماسك جوشكاري</v>
      </c>
      <c r="G623" s="3" t="s">
        <v>1597</v>
      </c>
      <c r="H623" s="4">
        <v>16436</v>
      </c>
      <c r="I623" s="3" t="s">
        <v>1598</v>
      </c>
      <c r="J623" s="3" t="s">
        <v>108</v>
      </c>
      <c r="K623" s="5">
        <v>1</v>
      </c>
      <c r="L623" s="3" t="s">
        <v>8</v>
      </c>
      <c r="M623" s="3" t="s">
        <v>215</v>
      </c>
      <c r="N623" s="3" t="s">
        <v>140</v>
      </c>
      <c r="O623" s="1">
        <v>460</v>
      </c>
      <c r="P623" s="4">
        <v>0</v>
      </c>
      <c r="Q623" s="10">
        <f t="shared" si="43"/>
        <v>460</v>
      </c>
    </row>
    <row r="624" spans="2:17" ht="20.25" customHeight="1">
      <c r="B624" s="10" t="str">
        <f t="shared" si="40"/>
        <v>شيشه مات ماسك جوشكاري460</v>
      </c>
      <c r="C624" s="10" t="str">
        <f t="shared" si="41"/>
        <v>شيشه مات ماسك جوشكاري1402/02/10460</v>
      </c>
      <c r="D624" s="10" t="str">
        <f>IFERROR(IF(تحویلی!$E$1="","",IF(NOSA!O624=تحویلی!$E$1,تحویلی!$E$1&amp;COUNTIF(NOSA!$O$1:O624,تحویلی!$E$1),"")),"")</f>
        <v/>
      </c>
      <c r="E624" s="10" t="str">
        <f t="shared" si="42"/>
        <v>16436460</v>
      </c>
      <c r="F624" s="10" t="str">
        <f>IFERROR(VLOOKUP(I624,DATABASE!$N:$O,2,FALSE),"")</f>
        <v>شيشه مات ماسك جوشكاري</v>
      </c>
      <c r="G624" s="3" t="s">
        <v>1597</v>
      </c>
      <c r="H624" s="4">
        <v>16436</v>
      </c>
      <c r="I624" s="3" t="s">
        <v>1507</v>
      </c>
      <c r="J624" s="3" t="s">
        <v>113</v>
      </c>
      <c r="K624" s="5">
        <v>1</v>
      </c>
      <c r="L624" s="3" t="s">
        <v>8</v>
      </c>
      <c r="M624" s="3" t="s">
        <v>215</v>
      </c>
      <c r="N624" s="3" t="s">
        <v>140</v>
      </c>
      <c r="O624" s="1">
        <v>460</v>
      </c>
      <c r="P624" s="4">
        <v>0</v>
      </c>
      <c r="Q624" s="10">
        <f t="shared" si="43"/>
        <v>460</v>
      </c>
    </row>
    <row r="625" spans="2:17" ht="20.25" customHeight="1">
      <c r="B625" s="10" t="str">
        <f t="shared" si="40"/>
        <v>دستكش ضد برش سبك582</v>
      </c>
      <c r="C625" s="10" t="str">
        <f t="shared" si="41"/>
        <v>دستكش ضد برش سبك1402/02/10582</v>
      </c>
      <c r="D625" s="10" t="str">
        <f>IFERROR(IF(تحویلی!$E$1="","",IF(NOSA!O625=تحویلی!$E$1,تحویلی!$E$1&amp;COUNTIF(NOSA!$O$1:O625,تحویلی!$E$1),"")),"")</f>
        <v/>
      </c>
      <c r="E625" s="10" t="str">
        <f t="shared" si="42"/>
        <v>16439582</v>
      </c>
      <c r="F625" s="10" t="str">
        <f>IFERROR(VLOOKUP(I625,DATABASE!$N:$O,2,FALSE),"")</f>
        <v>دستكش ضد برش سبك</v>
      </c>
      <c r="G625" s="3" t="s">
        <v>1597</v>
      </c>
      <c r="H625" s="4">
        <v>16439</v>
      </c>
      <c r="I625" s="3" t="s">
        <v>1442</v>
      </c>
      <c r="J625" s="3" t="s">
        <v>22</v>
      </c>
      <c r="K625" s="5">
        <v>1</v>
      </c>
      <c r="L625" s="3" t="s">
        <v>3</v>
      </c>
      <c r="M625" s="3" t="s">
        <v>47</v>
      </c>
      <c r="N625" s="3" t="s">
        <v>80</v>
      </c>
      <c r="O625" s="1">
        <v>582</v>
      </c>
      <c r="P625" s="4">
        <v>1</v>
      </c>
      <c r="Q625" s="10">
        <f t="shared" si="43"/>
        <v>582</v>
      </c>
    </row>
    <row r="626" spans="2:17" ht="20.25" customHeight="1">
      <c r="B626" s="10" t="str">
        <f t="shared" si="40"/>
        <v>نقاب تيره محافظ صورت  canasafe128</v>
      </c>
      <c r="C626" s="10" t="str">
        <f t="shared" si="41"/>
        <v>نقاب تيره محافظ صورت  canasafe1402/02/10128</v>
      </c>
      <c r="D626" s="10" t="str">
        <f>IFERROR(IF(تحویلی!$E$1="","",IF(NOSA!O626=تحویلی!$E$1,تحویلی!$E$1&amp;COUNTIF(NOSA!$O$1:O626,تحویلی!$E$1),"")),"")</f>
        <v/>
      </c>
      <c r="E626" s="10" t="str">
        <f t="shared" si="42"/>
        <v>16441128</v>
      </c>
      <c r="F626" s="10" t="str">
        <f>IFERROR(VLOOKUP(I626,DATABASE!$N:$O,2,FALSE),"")</f>
        <v>نقاب تيره محافظ صورت  canasafe</v>
      </c>
      <c r="G626" s="3" t="s">
        <v>1597</v>
      </c>
      <c r="H626" s="4">
        <v>16441</v>
      </c>
      <c r="I626" s="3" t="s">
        <v>1487</v>
      </c>
      <c r="J626" s="3" t="s">
        <v>1488</v>
      </c>
      <c r="K626" s="5">
        <v>1</v>
      </c>
      <c r="L626" s="3" t="s">
        <v>8</v>
      </c>
      <c r="M626" s="3" t="s">
        <v>4</v>
      </c>
      <c r="N626" s="3" t="s">
        <v>329</v>
      </c>
      <c r="O626" s="1">
        <v>128</v>
      </c>
      <c r="P626" s="4">
        <v>1</v>
      </c>
      <c r="Q626" s="10">
        <f t="shared" si="43"/>
        <v>128</v>
      </c>
    </row>
    <row r="627" spans="2:17" ht="20.25" customHeight="1">
      <c r="B627" s="10" t="str">
        <f t="shared" si="40"/>
        <v>هدگير نقاب128</v>
      </c>
      <c r="C627" s="10" t="str">
        <f t="shared" si="41"/>
        <v>هدگير نقاب1402/02/10128</v>
      </c>
      <c r="D627" s="10" t="str">
        <f>IFERROR(IF(تحویلی!$E$1="","",IF(NOSA!O627=تحویلی!$E$1,تحویلی!$E$1&amp;COUNTIF(NOSA!$O$1:O627,تحویلی!$E$1),"")),"")</f>
        <v/>
      </c>
      <c r="E627" s="10" t="str">
        <f t="shared" si="42"/>
        <v>16441128</v>
      </c>
      <c r="F627" s="10" t="str">
        <f>IFERROR(VLOOKUP(I627,DATABASE!$N:$O,2,FALSE),"")</f>
        <v>هدگير نقاب</v>
      </c>
      <c r="G627" s="3" t="s">
        <v>1597</v>
      </c>
      <c r="H627" s="4">
        <v>16441</v>
      </c>
      <c r="I627" s="3" t="s">
        <v>1468</v>
      </c>
      <c r="J627" s="3" t="s">
        <v>12</v>
      </c>
      <c r="K627" s="5">
        <v>1</v>
      </c>
      <c r="L627" s="3" t="s">
        <v>8</v>
      </c>
      <c r="M627" s="3" t="s">
        <v>4</v>
      </c>
      <c r="N627" s="3" t="s">
        <v>329</v>
      </c>
      <c r="O627" s="1">
        <v>128</v>
      </c>
      <c r="P627" s="4">
        <v>1</v>
      </c>
      <c r="Q627" s="10">
        <f t="shared" si="43"/>
        <v>128</v>
      </c>
    </row>
    <row r="628" spans="2:17" ht="20.25" customHeight="1">
      <c r="B628" s="10" t="str">
        <f t="shared" si="40"/>
        <v>دستكش ساق بلند نسوز805</v>
      </c>
      <c r="C628" s="10" t="str">
        <f t="shared" si="41"/>
        <v>دستكش ساق بلند نسوز1402/02/10805</v>
      </c>
      <c r="D628" s="10" t="str">
        <f>IFERROR(IF(تحویلی!$E$1="","",IF(NOSA!O628=تحویلی!$E$1,تحویلی!$E$1&amp;COUNTIF(NOSA!$O$1:O628,تحویلی!$E$1),"")),"")</f>
        <v/>
      </c>
      <c r="E628" s="10" t="str">
        <f t="shared" si="42"/>
        <v>16442805</v>
      </c>
      <c r="F628" s="10" t="str">
        <f>IFERROR(VLOOKUP(I628,DATABASE!$N:$O,2,FALSE),"")</f>
        <v>دستكش ساق بلند نسوز</v>
      </c>
      <c r="G628" s="3" t="s">
        <v>1597</v>
      </c>
      <c r="H628" s="4">
        <v>16442</v>
      </c>
      <c r="I628" s="3" t="s">
        <v>1461</v>
      </c>
      <c r="J628" s="3" t="s">
        <v>34</v>
      </c>
      <c r="K628" s="5">
        <v>1</v>
      </c>
      <c r="L628" s="3" t="s">
        <v>3</v>
      </c>
      <c r="M628" s="3" t="s">
        <v>19</v>
      </c>
      <c r="N628" s="3" t="s">
        <v>1531</v>
      </c>
      <c r="O628" s="1">
        <v>805</v>
      </c>
      <c r="P628" s="4">
        <v>0</v>
      </c>
      <c r="Q628" s="10">
        <f t="shared" si="43"/>
        <v>805</v>
      </c>
    </row>
    <row r="629" spans="2:17" ht="20.25" customHeight="1">
      <c r="B629" s="10" t="str">
        <f t="shared" si="40"/>
        <v>دستكش كف مواد سبك733</v>
      </c>
      <c r="C629" s="10" t="str">
        <f t="shared" si="41"/>
        <v>دستكش كف مواد سبك1402/02/10733</v>
      </c>
      <c r="D629" s="10" t="str">
        <f>IFERROR(IF(تحویلی!$E$1="","",IF(NOSA!O629=تحویلی!$E$1,تحویلی!$E$1&amp;COUNTIF(NOSA!$O$1:O629,تحویلی!$E$1),"")),"")</f>
        <v/>
      </c>
      <c r="E629" s="10" t="str">
        <f t="shared" si="42"/>
        <v>16451733</v>
      </c>
      <c r="F629" s="10" t="str">
        <f>IFERROR(VLOOKUP(I629,DATABASE!$N:$O,2,FALSE),"")</f>
        <v>دستكش كف مواد سبك</v>
      </c>
      <c r="G629" s="3" t="s">
        <v>1597</v>
      </c>
      <c r="H629" s="4">
        <v>16451</v>
      </c>
      <c r="I629" s="3" t="s">
        <v>1456</v>
      </c>
      <c r="J629" s="3" t="s">
        <v>2</v>
      </c>
      <c r="K629" s="5">
        <v>1</v>
      </c>
      <c r="L629" s="3" t="s">
        <v>3</v>
      </c>
      <c r="M629" s="3" t="s">
        <v>47</v>
      </c>
      <c r="N629" s="3" t="s">
        <v>628</v>
      </c>
      <c r="O629" s="1">
        <v>733</v>
      </c>
      <c r="P629" s="4">
        <v>0</v>
      </c>
      <c r="Q629" s="10">
        <f t="shared" si="43"/>
        <v>733</v>
      </c>
    </row>
    <row r="630" spans="2:17" ht="20.25" customHeight="1">
      <c r="B630" s="10" t="str">
        <f t="shared" si="40"/>
        <v>شيشه مات ماسك جوشكاري694</v>
      </c>
      <c r="C630" s="10" t="str">
        <f t="shared" si="41"/>
        <v>شيشه مات ماسك جوشكاري1402/02/10694</v>
      </c>
      <c r="D630" s="10" t="str">
        <f>IFERROR(IF(تحویلی!$E$1="","",IF(NOSA!O630=تحویلی!$E$1,تحویلی!$E$1&amp;COUNTIF(NOSA!$O$1:O630,تحویلی!$E$1),"")),"")</f>
        <v/>
      </c>
      <c r="E630" s="10" t="str">
        <f t="shared" si="42"/>
        <v>16452694</v>
      </c>
      <c r="F630" s="10" t="str">
        <f>IFERROR(VLOOKUP(I630,DATABASE!$N:$O,2,FALSE),"")</f>
        <v>شيشه مات ماسك جوشكاري</v>
      </c>
      <c r="G630" s="3" t="s">
        <v>1597</v>
      </c>
      <c r="H630" s="4">
        <v>16452</v>
      </c>
      <c r="I630" s="3" t="s">
        <v>1507</v>
      </c>
      <c r="J630" s="3" t="s">
        <v>113</v>
      </c>
      <c r="K630" s="5">
        <v>1</v>
      </c>
      <c r="L630" s="3" t="s">
        <v>8</v>
      </c>
      <c r="M630" s="3" t="s">
        <v>215</v>
      </c>
      <c r="N630" s="3" t="s">
        <v>128</v>
      </c>
      <c r="O630" s="1">
        <v>694</v>
      </c>
      <c r="P630" s="4">
        <v>0</v>
      </c>
      <c r="Q630" s="10">
        <f t="shared" si="43"/>
        <v>694</v>
      </c>
    </row>
    <row r="631" spans="2:17" ht="20.25" customHeight="1">
      <c r="B631" s="10" t="str">
        <f t="shared" si="40"/>
        <v>شيشه ماسك جوشكاري ساده694</v>
      </c>
      <c r="C631" s="10" t="str">
        <f t="shared" si="41"/>
        <v>شيشه ماسك جوشكاري ساده1402/02/10694</v>
      </c>
      <c r="D631" s="10" t="str">
        <f>IFERROR(IF(تحویلی!$E$1="","",IF(NOSA!O631=تحویلی!$E$1,تحویلی!$E$1&amp;COUNTIF(NOSA!$O$1:O631,تحویلی!$E$1),"")),"")</f>
        <v/>
      </c>
      <c r="E631" s="10" t="str">
        <f t="shared" si="42"/>
        <v>16452694</v>
      </c>
      <c r="F631" s="10" t="str">
        <f>IFERROR(VLOOKUP(I631,DATABASE!$N:$O,2,FALSE),"")</f>
        <v>شيشه ماسك جوشكاري ساده</v>
      </c>
      <c r="G631" s="3" t="s">
        <v>1597</v>
      </c>
      <c r="H631" s="4">
        <v>16452</v>
      </c>
      <c r="I631" s="3" t="s">
        <v>1548</v>
      </c>
      <c r="J631" s="3" t="s">
        <v>111</v>
      </c>
      <c r="K631" s="5">
        <v>1</v>
      </c>
      <c r="L631" s="3" t="s">
        <v>8</v>
      </c>
      <c r="M631" s="3" t="s">
        <v>215</v>
      </c>
      <c r="N631" s="3" t="s">
        <v>128</v>
      </c>
      <c r="O631" s="1">
        <v>694</v>
      </c>
      <c r="P631" s="4">
        <v>0</v>
      </c>
      <c r="Q631" s="10">
        <f t="shared" si="43"/>
        <v>694</v>
      </c>
    </row>
    <row r="632" spans="2:17" ht="20.25" customHeight="1">
      <c r="B632" s="10" t="str">
        <f t="shared" si="40"/>
        <v>عينك گاگل496</v>
      </c>
      <c r="C632" s="10" t="str">
        <f t="shared" si="41"/>
        <v>عينك گاگل1402/02/11496</v>
      </c>
      <c r="D632" s="10" t="str">
        <f>IFERROR(IF(تحویلی!$E$1="","",IF(NOSA!O632=تحویلی!$E$1,تحویلی!$E$1&amp;COUNTIF(NOSA!$O$1:O632,تحویلی!$E$1),"")),"")</f>
        <v/>
      </c>
      <c r="E632" s="10" t="str">
        <f t="shared" si="42"/>
        <v>16454496</v>
      </c>
      <c r="F632" s="10" t="str">
        <f>IFERROR(VLOOKUP(I632,DATABASE!$N:$O,2,FALSE),"")</f>
        <v>عينك گاگل</v>
      </c>
      <c r="G632" s="3" t="s">
        <v>1599</v>
      </c>
      <c r="H632" s="4">
        <v>16454</v>
      </c>
      <c r="I632" s="3" t="s">
        <v>1555</v>
      </c>
      <c r="J632" s="3" t="s">
        <v>1556</v>
      </c>
      <c r="K632" s="5">
        <v>1</v>
      </c>
      <c r="L632" s="3" t="s">
        <v>8</v>
      </c>
      <c r="M632" s="3" t="s">
        <v>47</v>
      </c>
      <c r="N632" s="3" t="s">
        <v>289</v>
      </c>
      <c r="O632" s="1">
        <v>496</v>
      </c>
      <c r="P632" s="4">
        <v>0</v>
      </c>
      <c r="Q632" s="10">
        <f t="shared" si="43"/>
        <v>496</v>
      </c>
    </row>
    <row r="633" spans="2:17" ht="20.25" customHeight="1">
      <c r="B633" s="10" t="str">
        <f t="shared" si="40"/>
        <v>دستكش ضد برش سبك780</v>
      </c>
      <c r="C633" s="10" t="str">
        <f t="shared" si="41"/>
        <v>دستكش ضد برش سبك1402/02/11780</v>
      </c>
      <c r="D633" s="10" t="str">
        <f>IFERROR(IF(تحویلی!$E$1="","",IF(NOSA!O633=تحویلی!$E$1,تحویلی!$E$1&amp;COUNTIF(NOSA!$O$1:O633,تحویلی!$E$1),"")),"")</f>
        <v/>
      </c>
      <c r="E633" s="10" t="str">
        <f t="shared" si="42"/>
        <v>16458780</v>
      </c>
      <c r="F633" s="10" t="str">
        <f>IFERROR(VLOOKUP(I633,DATABASE!$N:$O,2,FALSE),"")</f>
        <v>دستكش ضد برش سبك</v>
      </c>
      <c r="G633" s="3" t="s">
        <v>1599</v>
      </c>
      <c r="H633" s="4">
        <v>16458</v>
      </c>
      <c r="I633" s="3" t="s">
        <v>1442</v>
      </c>
      <c r="J633" s="3" t="s">
        <v>22</v>
      </c>
      <c r="K633" s="5">
        <v>1</v>
      </c>
      <c r="L633" s="3" t="s">
        <v>3</v>
      </c>
      <c r="M633" s="3" t="s">
        <v>47</v>
      </c>
      <c r="N633" s="3" t="s">
        <v>1253</v>
      </c>
      <c r="O633" s="1">
        <v>780</v>
      </c>
      <c r="P633" s="4">
        <v>1</v>
      </c>
      <c r="Q633" s="10">
        <f t="shared" si="43"/>
        <v>780</v>
      </c>
    </row>
    <row r="634" spans="2:17" ht="20.25" customHeight="1">
      <c r="B634" s="10" t="str">
        <f t="shared" si="40"/>
        <v>دستكش كف مواد سبك764</v>
      </c>
      <c r="C634" s="10" t="str">
        <f t="shared" si="41"/>
        <v>دستكش كف مواد سبك1402/02/11764</v>
      </c>
      <c r="D634" s="10" t="str">
        <f>IFERROR(IF(تحویلی!$E$1="","",IF(NOSA!O634=تحویلی!$E$1,تحویلی!$E$1&amp;COUNTIF(NOSA!$O$1:O634,تحویلی!$E$1),"")),"")</f>
        <v/>
      </c>
      <c r="E634" s="10" t="str">
        <f t="shared" si="42"/>
        <v>16461764</v>
      </c>
      <c r="F634" s="10" t="str">
        <f>IFERROR(VLOOKUP(I634,DATABASE!$N:$O,2,FALSE),"")</f>
        <v>دستكش كف مواد سبك</v>
      </c>
      <c r="G634" s="3" t="s">
        <v>1599</v>
      </c>
      <c r="H634" s="4">
        <v>16461</v>
      </c>
      <c r="I634" s="3" t="s">
        <v>1456</v>
      </c>
      <c r="J634" s="3" t="s">
        <v>2</v>
      </c>
      <c r="K634" s="5">
        <v>3</v>
      </c>
      <c r="L634" s="3" t="s">
        <v>3</v>
      </c>
      <c r="M634" s="3" t="s">
        <v>202</v>
      </c>
      <c r="N634" s="3" t="s">
        <v>1107</v>
      </c>
      <c r="O634" s="1">
        <v>764</v>
      </c>
      <c r="P634" s="4">
        <v>0</v>
      </c>
      <c r="Q634" s="10">
        <f t="shared" si="43"/>
        <v>764</v>
      </c>
    </row>
    <row r="635" spans="2:17" ht="20.25" customHeight="1">
      <c r="B635" s="10" t="str">
        <f t="shared" si="40"/>
        <v>دستكش ساق كوتاه نسوز623</v>
      </c>
      <c r="C635" s="10" t="str">
        <f t="shared" si="41"/>
        <v>دستكش ساق كوتاه نسوز1402/02/11623</v>
      </c>
      <c r="D635" s="10" t="str">
        <f>IFERROR(IF(تحویلی!$E$1="","",IF(NOSA!O635=تحویلی!$E$1,تحویلی!$E$1&amp;COUNTIF(NOSA!$O$1:O635,تحویلی!$E$1),"")),"")</f>
        <v/>
      </c>
      <c r="E635" s="10" t="str">
        <f t="shared" si="42"/>
        <v>16480623</v>
      </c>
      <c r="F635" s="10" t="str">
        <f>IFERROR(VLOOKUP(I635,DATABASE!$N:$O,2,FALSE),"")</f>
        <v>دستكش ساق كوتاه نسوز</v>
      </c>
      <c r="G635" s="3" t="s">
        <v>1599</v>
      </c>
      <c r="H635" s="4">
        <v>16480</v>
      </c>
      <c r="I635" s="3" t="s">
        <v>1455</v>
      </c>
      <c r="J635" s="3" t="s">
        <v>168</v>
      </c>
      <c r="K635" s="5">
        <v>1</v>
      </c>
      <c r="L635" s="3" t="s">
        <v>3</v>
      </c>
      <c r="M635" s="3" t="s">
        <v>25</v>
      </c>
      <c r="N635" s="3" t="s">
        <v>184</v>
      </c>
      <c r="O635" s="1">
        <v>623</v>
      </c>
      <c r="P635" s="4">
        <v>0</v>
      </c>
      <c r="Q635" s="10">
        <f t="shared" si="43"/>
        <v>623</v>
      </c>
    </row>
    <row r="636" spans="2:17" ht="20.25" customHeight="1">
      <c r="B636" s="10" t="str">
        <f t="shared" si="40"/>
        <v>دستكش ضد برش سبك623</v>
      </c>
      <c r="C636" s="10" t="str">
        <f t="shared" si="41"/>
        <v>دستكش ضد برش سبك1402/02/11623</v>
      </c>
      <c r="D636" s="10" t="str">
        <f>IFERROR(IF(تحویلی!$E$1="","",IF(NOSA!O636=تحویلی!$E$1,تحویلی!$E$1&amp;COUNTIF(NOSA!$O$1:O636,تحویلی!$E$1),"")),"")</f>
        <v/>
      </c>
      <c r="E636" s="10" t="str">
        <f t="shared" si="42"/>
        <v>16480623</v>
      </c>
      <c r="F636" s="10" t="str">
        <f>IFERROR(VLOOKUP(I636,DATABASE!$N:$O,2,FALSE),"")</f>
        <v>دستكش ضد برش سبك</v>
      </c>
      <c r="G636" s="3" t="s">
        <v>1599</v>
      </c>
      <c r="H636" s="4">
        <v>16480</v>
      </c>
      <c r="I636" s="3" t="s">
        <v>1442</v>
      </c>
      <c r="J636" s="3" t="s">
        <v>22</v>
      </c>
      <c r="K636" s="5">
        <v>1</v>
      </c>
      <c r="L636" s="3" t="s">
        <v>3</v>
      </c>
      <c r="M636" s="3" t="s">
        <v>25</v>
      </c>
      <c r="N636" s="3" t="s">
        <v>184</v>
      </c>
      <c r="O636" s="1">
        <v>623</v>
      </c>
      <c r="P636" s="4">
        <v>0</v>
      </c>
      <c r="Q636" s="10">
        <f t="shared" si="43"/>
        <v>623</v>
      </c>
    </row>
    <row r="637" spans="2:17" ht="20.25" customHeight="1">
      <c r="B637" s="10" t="str">
        <f t="shared" si="40"/>
        <v>دستكش ضد برش سبك170</v>
      </c>
      <c r="C637" s="10" t="str">
        <f t="shared" si="41"/>
        <v>دستكش ضد برش سبك1402/02/11170</v>
      </c>
      <c r="D637" s="10" t="str">
        <f>IFERROR(IF(تحویلی!$E$1="","",IF(NOSA!O637=تحویلی!$E$1,تحویلی!$E$1&amp;COUNTIF(NOSA!$O$1:O637,تحویلی!$E$1),"")),"")</f>
        <v/>
      </c>
      <c r="E637" s="10" t="str">
        <f t="shared" si="42"/>
        <v>16483170</v>
      </c>
      <c r="F637" s="10" t="str">
        <f>IFERROR(VLOOKUP(I637,DATABASE!$N:$O,2,FALSE),"")</f>
        <v>دستكش ضد برش سبك</v>
      </c>
      <c r="G637" s="3" t="s">
        <v>1599</v>
      </c>
      <c r="H637" s="4">
        <v>16483</v>
      </c>
      <c r="I637" s="3" t="s">
        <v>1442</v>
      </c>
      <c r="J637" s="3" t="s">
        <v>22</v>
      </c>
      <c r="K637" s="5">
        <v>1</v>
      </c>
      <c r="L637" s="3" t="s">
        <v>3</v>
      </c>
      <c r="M637" s="3" t="s">
        <v>4</v>
      </c>
      <c r="N637" s="3" t="s">
        <v>85</v>
      </c>
      <c r="O637" s="1">
        <v>170</v>
      </c>
      <c r="P637" s="4">
        <v>1</v>
      </c>
      <c r="Q637" s="10">
        <f t="shared" si="43"/>
        <v>170</v>
      </c>
    </row>
    <row r="638" spans="2:17" ht="20.25" customHeight="1">
      <c r="B638" s="10" t="str">
        <f t="shared" si="40"/>
        <v>دستكش كف مواد سبك672</v>
      </c>
      <c r="C638" s="10" t="str">
        <f t="shared" si="41"/>
        <v>دستكش كف مواد سبك1402/02/11672</v>
      </c>
      <c r="D638" s="10" t="str">
        <f>IFERROR(IF(تحویلی!$E$1="","",IF(NOSA!O638=تحویلی!$E$1,تحویلی!$E$1&amp;COUNTIF(NOSA!$O$1:O638,تحویلی!$E$1),"")),"")</f>
        <v/>
      </c>
      <c r="E638" s="10" t="str">
        <f t="shared" si="42"/>
        <v>16487672</v>
      </c>
      <c r="F638" s="10" t="str">
        <f>IFERROR(VLOOKUP(I638,DATABASE!$N:$O,2,FALSE),"")</f>
        <v>دستكش كف مواد سبك</v>
      </c>
      <c r="G638" s="3" t="s">
        <v>1599</v>
      </c>
      <c r="H638" s="4">
        <v>16487</v>
      </c>
      <c r="I638" s="3" t="s">
        <v>1456</v>
      </c>
      <c r="J638" s="3" t="s">
        <v>2</v>
      </c>
      <c r="K638" s="5">
        <v>1</v>
      </c>
      <c r="L638" s="3" t="s">
        <v>3</v>
      </c>
      <c r="M638" s="3" t="s">
        <v>47</v>
      </c>
      <c r="N638" s="3" t="s">
        <v>1339</v>
      </c>
      <c r="O638" s="1">
        <v>672</v>
      </c>
      <c r="P638" s="4">
        <v>1</v>
      </c>
      <c r="Q638" s="10">
        <f t="shared" si="43"/>
        <v>672</v>
      </c>
    </row>
    <row r="639" spans="2:17" ht="20.25" customHeight="1">
      <c r="B639" s="10" t="str">
        <f t="shared" si="40"/>
        <v>پوتين ايمني نسوز672</v>
      </c>
      <c r="C639" s="10" t="str">
        <f t="shared" si="41"/>
        <v>پوتين ايمني نسوز1402/02/11672</v>
      </c>
      <c r="D639" s="10" t="str">
        <f>IFERROR(IF(تحویلی!$E$1="","",IF(NOSA!O639=تحویلی!$E$1,تحویلی!$E$1&amp;COUNTIF(NOSA!$O$1:O639,تحویلی!$E$1),"")),"")</f>
        <v/>
      </c>
      <c r="E639" s="10" t="str">
        <f t="shared" si="42"/>
        <v>16487672</v>
      </c>
      <c r="F639" s="10" t="str">
        <f>IFERROR(VLOOKUP(I639,DATABASE!$N:$O,2,FALSE),"")</f>
        <v>پوتين ايمني نسوز</v>
      </c>
      <c r="G639" s="3" t="s">
        <v>1599</v>
      </c>
      <c r="H639" s="4">
        <v>16487</v>
      </c>
      <c r="I639" s="3" t="s">
        <v>1528</v>
      </c>
      <c r="J639" s="3" t="s">
        <v>1529</v>
      </c>
      <c r="K639" s="5">
        <v>1</v>
      </c>
      <c r="L639" s="3" t="s">
        <v>3</v>
      </c>
      <c r="M639" s="3" t="s">
        <v>47</v>
      </c>
      <c r="N639" s="3" t="s">
        <v>1339</v>
      </c>
      <c r="O639" s="1">
        <v>672</v>
      </c>
      <c r="P639" s="4">
        <v>1</v>
      </c>
      <c r="Q639" s="10">
        <f t="shared" si="43"/>
        <v>672</v>
      </c>
    </row>
    <row r="640" spans="2:17" ht="20.25" customHeight="1">
      <c r="B640" s="10" t="str">
        <f t="shared" si="40"/>
        <v>دستكش ساق بلند نسوز776</v>
      </c>
      <c r="C640" s="10" t="str">
        <f t="shared" si="41"/>
        <v>دستكش ساق بلند نسوز1402/02/11776</v>
      </c>
      <c r="D640" s="10" t="str">
        <f>IFERROR(IF(تحویلی!$E$1="","",IF(NOSA!O640=تحویلی!$E$1,تحویلی!$E$1&amp;COUNTIF(NOSA!$O$1:O640,تحویلی!$E$1),"")),"")</f>
        <v/>
      </c>
      <c r="E640" s="10" t="str">
        <f t="shared" si="42"/>
        <v>16489776</v>
      </c>
      <c r="F640" s="10" t="str">
        <f>IFERROR(VLOOKUP(I640,DATABASE!$N:$O,2,FALSE),"")</f>
        <v>دستكش ساق بلند نسوز</v>
      </c>
      <c r="G640" s="3" t="s">
        <v>1599</v>
      </c>
      <c r="H640" s="4">
        <v>16489</v>
      </c>
      <c r="I640" s="3" t="s">
        <v>1461</v>
      </c>
      <c r="J640" s="3" t="s">
        <v>34</v>
      </c>
      <c r="K640" s="5">
        <v>1</v>
      </c>
      <c r="L640" s="3" t="s">
        <v>3</v>
      </c>
      <c r="M640" s="3" t="s">
        <v>4</v>
      </c>
      <c r="N640" s="3" t="s">
        <v>1169</v>
      </c>
      <c r="O640" s="1">
        <v>776</v>
      </c>
      <c r="P640" s="4">
        <v>0</v>
      </c>
      <c r="Q640" s="10">
        <f t="shared" si="43"/>
        <v>776</v>
      </c>
    </row>
    <row r="641" spans="2:17" ht="20.25" customHeight="1">
      <c r="B641" s="10" t="str">
        <f t="shared" si="40"/>
        <v>دستكش كف مواد سبك102</v>
      </c>
      <c r="C641" s="10" t="str">
        <f t="shared" si="41"/>
        <v>دستكش كف مواد سبك1402/02/11102</v>
      </c>
      <c r="D641" s="10" t="str">
        <f>IFERROR(IF(تحویلی!$E$1="","",IF(NOSA!O641=تحویلی!$E$1,تحویلی!$E$1&amp;COUNTIF(NOSA!$O$1:O641,تحویلی!$E$1),"")),"")</f>
        <v/>
      </c>
      <c r="E641" s="10" t="str">
        <f t="shared" si="42"/>
        <v>16490102</v>
      </c>
      <c r="F641" s="10" t="str">
        <f>IFERROR(VLOOKUP(I641,DATABASE!$N:$O,2,FALSE),"")</f>
        <v>دستكش كف مواد سبك</v>
      </c>
      <c r="G641" s="3" t="s">
        <v>1599</v>
      </c>
      <c r="H641" s="4">
        <v>16490</v>
      </c>
      <c r="I641" s="3" t="s">
        <v>1456</v>
      </c>
      <c r="J641" s="3" t="s">
        <v>2</v>
      </c>
      <c r="K641" s="5">
        <v>1</v>
      </c>
      <c r="L641" s="3" t="s">
        <v>3</v>
      </c>
      <c r="M641" s="3" t="s">
        <v>19</v>
      </c>
      <c r="N641" s="3" t="s">
        <v>5</v>
      </c>
      <c r="O641" s="1">
        <v>102</v>
      </c>
      <c r="P641" s="4">
        <v>0</v>
      </c>
      <c r="Q641" s="10">
        <f t="shared" si="43"/>
        <v>102</v>
      </c>
    </row>
    <row r="642" spans="2:17" ht="20.25" customHeight="1">
      <c r="B642" s="10" t="str">
        <f t="shared" si="40"/>
        <v>دستكش ضد برش سبك163</v>
      </c>
      <c r="C642" s="10" t="str">
        <f t="shared" si="41"/>
        <v>دستكش ضد برش سبك1402/02/12163</v>
      </c>
      <c r="D642" s="10" t="str">
        <f>IFERROR(IF(تحویلی!$E$1="","",IF(NOSA!O642=تحویلی!$E$1,تحویلی!$E$1&amp;COUNTIF(NOSA!$O$1:O642,تحویلی!$E$1),"")),"")</f>
        <v/>
      </c>
      <c r="E642" s="10" t="str">
        <f t="shared" si="42"/>
        <v>16499163</v>
      </c>
      <c r="F642" s="10" t="str">
        <f>IFERROR(VLOOKUP(I642,DATABASE!$N:$O,2,FALSE),"")</f>
        <v>دستكش ضد برش سبك</v>
      </c>
      <c r="G642" s="3" t="s">
        <v>1600</v>
      </c>
      <c r="H642" s="4">
        <v>16499</v>
      </c>
      <c r="I642" s="3" t="s">
        <v>1442</v>
      </c>
      <c r="J642" s="3" t="s">
        <v>22</v>
      </c>
      <c r="K642" s="5">
        <v>1</v>
      </c>
      <c r="L642" s="3" t="s">
        <v>3</v>
      </c>
      <c r="M642" s="3" t="s">
        <v>9</v>
      </c>
      <c r="N642" s="3" t="s">
        <v>232</v>
      </c>
      <c r="O642" s="1">
        <v>163</v>
      </c>
      <c r="P642" s="4">
        <v>1</v>
      </c>
      <c r="Q642" s="10">
        <f t="shared" si="43"/>
        <v>163</v>
      </c>
    </row>
    <row r="643" spans="2:17" ht="20.25" customHeight="1">
      <c r="B643" s="10" t="str">
        <f t="shared" ref="B643:B706" si="44">F643&amp;Q643</f>
        <v>دستكش كف مواد سبك760</v>
      </c>
      <c r="C643" s="10" t="str">
        <f t="shared" ref="C643:C706" si="45">F643&amp;G643&amp;O643</f>
        <v>دستكش كف مواد سبك1402/02/12760</v>
      </c>
      <c r="D643" s="10" t="str">
        <f>IFERROR(IF(تحویلی!$E$1="","",IF(NOSA!O643=تحویلی!$E$1,تحویلی!$E$1&amp;COUNTIF(NOSA!$O$1:O643,تحویلی!$E$1),"")),"")</f>
        <v/>
      </c>
      <c r="E643" s="10" t="str">
        <f t="shared" ref="E643:E706" si="46">H643&amp;O643</f>
        <v>16502760</v>
      </c>
      <c r="F643" s="10" t="str">
        <f>IFERROR(VLOOKUP(I643,DATABASE!$N:$O,2,FALSE),"")</f>
        <v>دستكش كف مواد سبك</v>
      </c>
      <c r="G643" s="3" t="s">
        <v>1600</v>
      </c>
      <c r="H643" s="4">
        <v>16502</v>
      </c>
      <c r="I643" s="3" t="s">
        <v>1456</v>
      </c>
      <c r="J643" s="3" t="s">
        <v>2</v>
      </c>
      <c r="K643" s="5">
        <v>1</v>
      </c>
      <c r="L643" s="3" t="s">
        <v>3</v>
      </c>
      <c r="M643" s="3" t="s">
        <v>202</v>
      </c>
      <c r="N643" s="3" t="s">
        <v>1003</v>
      </c>
      <c r="O643" s="1">
        <v>760</v>
      </c>
      <c r="P643" s="4">
        <v>0</v>
      </c>
      <c r="Q643" s="10">
        <f t="shared" si="43"/>
        <v>760</v>
      </c>
    </row>
    <row r="644" spans="2:17" ht="20.25" customHeight="1">
      <c r="B644" s="10" t="str">
        <f t="shared" si="44"/>
        <v>دستكش ضد برش سبك706</v>
      </c>
      <c r="C644" s="10" t="str">
        <f t="shared" si="45"/>
        <v>دستكش ضد برش سبك1402/02/13706</v>
      </c>
      <c r="D644" s="10" t="str">
        <f>IFERROR(IF(تحویلی!$E$1="","",IF(NOSA!O644=تحویلی!$E$1,تحویلی!$E$1&amp;COUNTIF(NOSA!$O$1:O644,تحویلی!$E$1),"")),"")</f>
        <v/>
      </c>
      <c r="E644" s="10" t="str">
        <f t="shared" si="46"/>
        <v>16533706</v>
      </c>
      <c r="F644" s="10" t="str">
        <f>IFERROR(VLOOKUP(I644,DATABASE!$N:$O,2,FALSE),"")</f>
        <v>دستكش ضد برش سبك</v>
      </c>
      <c r="G644" s="3" t="s">
        <v>1601</v>
      </c>
      <c r="H644" s="4">
        <v>16533</v>
      </c>
      <c r="I644" s="3" t="s">
        <v>1442</v>
      </c>
      <c r="J644" s="3" t="s">
        <v>22</v>
      </c>
      <c r="K644" s="5">
        <v>1</v>
      </c>
      <c r="L644" s="3" t="s">
        <v>3</v>
      </c>
      <c r="M644" s="3" t="s">
        <v>40</v>
      </c>
      <c r="N644" s="3" t="s">
        <v>177</v>
      </c>
      <c r="O644" s="1">
        <v>706</v>
      </c>
      <c r="P644" s="4">
        <v>1</v>
      </c>
      <c r="Q644" s="10">
        <f t="shared" si="43"/>
        <v>706</v>
      </c>
    </row>
    <row r="645" spans="2:17" ht="20.25" customHeight="1">
      <c r="B645" s="10" t="str">
        <f t="shared" si="44"/>
        <v>عينك تيره برشكاري717</v>
      </c>
      <c r="C645" s="10" t="str">
        <f t="shared" si="45"/>
        <v>عينك تيره برشكاري1402/02/13717</v>
      </c>
      <c r="D645" s="10" t="str">
        <f>IFERROR(IF(تحویلی!$E$1="","",IF(NOSA!O645=تحویلی!$E$1,تحویلی!$E$1&amp;COUNTIF(NOSA!$O$1:O645,تحویلی!$E$1),"")),"")</f>
        <v/>
      </c>
      <c r="E645" s="10" t="str">
        <f t="shared" si="46"/>
        <v>16541717</v>
      </c>
      <c r="F645" s="10" t="str">
        <f>IFERROR(VLOOKUP(I645,DATABASE!$N:$O,2,FALSE),"")</f>
        <v>عينك تيره برشكاري</v>
      </c>
      <c r="G645" s="3" t="s">
        <v>1601</v>
      </c>
      <c r="H645" s="4">
        <v>16541</v>
      </c>
      <c r="I645" s="3" t="s">
        <v>1521</v>
      </c>
      <c r="J645" s="3" t="s">
        <v>1522</v>
      </c>
      <c r="K645" s="5">
        <v>1</v>
      </c>
      <c r="L645" s="3" t="s">
        <v>8</v>
      </c>
      <c r="M645" s="3" t="s">
        <v>47</v>
      </c>
      <c r="N645" s="3" t="s">
        <v>282</v>
      </c>
      <c r="O645" s="1">
        <v>717</v>
      </c>
      <c r="P645" s="4">
        <v>1</v>
      </c>
      <c r="Q645" s="10">
        <f t="shared" si="43"/>
        <v>717</v>
      </c>
    </row>
    <row r="646" spans="2:17" ht="20.25" customHeight="1">
      <c r="B646" s="10" t="str">
        <f t="shared" si="44"/>
        <v>پوتين ايمني نسوز808</v>
      </c>
      <c r="C646" s="10" t="str">
        <f t="shared" si="45"/>
        <v>پوتين ايمني نسوز1402/02/13808</v>
      </c>
      <c r="D646" s="10" t="str">
        <f>IFERROR(IF(تحویلی!$E$1="","",IF(NOSA!O646=تحویلی!$E$1,تحویلی!$E$1&amp;COUNTIF(NOSA!$O$1:O646,تحویلی!$E$1),"")),"")</f>
        <v/>
      </c>
      <c r="E646" s="10" t="str">
        <f t="shared" si="46"/>
        <v>16543808</v>
      </c>
      <c r="F646" s="10" t="str">
        <f>IFERROR(VLOOKUP(I646,DATABASE!$N:$O,2,FALSE),"")</f>
        <v>پوتين ايمني نسوز</v>
      </c>
      <c r="G646" s="3" t="s">
        <v>1601</v>
      </c>
      <c r="H646" s="4">
        <v>16543</v>
      </c>
      <c r="I646" s="3" t="s">
        <v>1472</v>
      </c>
      <c r="J646" s="3" t="s">
        <v>1473</v>
      </c>
      <c r="K646" s="5">
        <v>1</v>
      </c>
      <c r="L646" s="3" t="s">
        <v>3</v>
      </c>
      <c r="M646" s="3" t="s">
        <v>9</v>
      </c>
      <c r="N646" s="3" t="s">
        <v>1602</v>
      </c>
      <c r="O646" s="1">
        <v>808</v>
      </c>
      <c r="P646" s="4">
        <v>0</v>
      </c>
      <c r="Q646" s="10">
        <f t="shared" si="43"/>
        <v>808</v>
      </c>
    </row>
    <row r="647" spans="2:17" ht="20.25" customHeight="1">
      <c r="B647" s="10" t="str">
        <f t="shared" si="44"/>
        <v>دستكش ضد برش سبك808</v>
      </c>
      <c r="C647" s="10" t="str">
        <f t="shared" si="45"/>
        <v>دستكش ضد برش سبك1402/02/13808</v>
      </c>
      <c r="D647" s="10" t="str">
        <f>IFERROR(IF(تحویلی!$E$1="","",IF(NOSA!O647=تحویلی!$E$1,تحویلی!$E$1&amp;COUNTIF(NOSA!$O$1:O647,تحویلی!$E$1),"")),"")</f>
        <v/>
      </c>
      <c r="E647" s="10" t="str">
        <f t="shared" si="46"/>
        <v>16543808</v>
      </c>
      <c r="F647" s="10" t="str">
        <f>IFERROR(VLOOKUP(I647,DATABASE!$N:$O,2,FALSE),"")</f>
        <v>دستكش ضد برش سبك</v>
      </c>
      <c r="G647" s="3" t="s">
        <v>1601</v>
      </c>
      <c r="H647" s="4">
        <v>16543</v>
      </c>
      <c r="I647" s="3" t="s">
        <v>1442</v>
      </c>
      <c r="J647" s="3" t="s">
        <v>22</v>
      </c>
      <c r="K647" s="5">
        <v>1</v>
      </c>
      <c r="L647" s="3" t="s">
        <v>3</v>
      </c>
      <c r="M647" s="3" t="s">
        <v>9</v>
      </c>
      <c r="N647" s="3" t="s">
        <v>1602</v>
      </c>
      <c r="O647" s="1">
        <v>808</v>
      </c>
      <c r="P647" s="4">
        <v>0</v>
      </c>
      <c r="Q647" s="10">
        <f t="shared" si="43"/>
        <v>808</v>
      </c>
    </row>
    <row r="648" spans="2:17" ht="20.25" customHeight="1">
      <c r="B648" s="10" t="str">
        <f t="shared" si="44"/>
        <v>فيلتر ماسك نيم صورت (3M) مدل 2091808</v>
      </c>
      <c r="C648" s="10" t="str">
        <f t="shared" si="45"/>
        <v>فيلتر ماسك نيم صورت (3M) مدل 20911402/02/13808</v>
      </c>
      <c r="D648" s="10" t="str">
        <f>IFERROR(IF(تحویلی!$E$1="","",IF(NOSA!O648=تحویلی!$E$1,تحویلی!$E$1&amp;COUNTIF(NOSA!$O$1:O648,تحویلی!$E$1),"")),"")</f>
        <v/>
      </c>
      <c r="E648" s="10" t="str">
        <f t="shared" si="46"/>
        <v>16543808</v>
      </c>
      <c r="F648" s="10" t="str">
        <f>IFERROR(VLOOKUP(I648,DATABASE!$N:$O,2,FALSE),"")</f>
        <v>فيلتر ماسك نيم صورت (3M) مدل 2091</v>
      </c>
      <c r="G648" s="3" t="s">
        <v>1601</v>
      </c>
      <c r="H648" s="4">
        <v>16543</v>
      </c>
      <c r="I648" s="3" t="s">
        <v>1475</v>
      </c>
      <c r="J648" s="3" t="s">
        <v>53</v>
      </c>
      <c r="K648" s="5">
        <v>1</v>
      </c>
      <c r="L648" s="3" t="s">
        <v>8</v>
      </c>
      <c r="M648" s="3" t="s">
        <v>9</v>
      </c>
      <c r="N648" s="3" t="s">
        <v>1602</v>
      </c>
      <c r="O648" s="1">
        <v>808</v>
      </c>
      <c r="P648" s="4">
        <v>0</v>
      </c>
      <c r="Q648" s="10">
        <f t="shared" si="43"/>
        <v>808</v>
      </c>
    </row>
    <row r="649" spans="2:17" ht="20.25" customHeight="1">
      <c r="B649" s="10" t="str">
        <f t="shared" si="44"/>
        <v>كلاه ايمني808</v>
      </c>
      <c r="C649" s="10" t="str">
        <f t="shared" si="45"/>
        <v>كلاه ايمني1402/02/13808</v>
      </c>
      <c r="D649" s="10" t="str">
        <f>IFERROR(IF(تحویلی!$E$1="","",IF(NOSA!O649=تحویلی!$E$1,تحویلی!$E$1&amp;COUNTIF(NOSA!$O$1:O649,تحویلی!$E$1),"")),"")</f>
        <v/>
      </c>
      <c r="E649" s="10" t="str">
        <f t="shared" si="46"/>
        <v>16543808</v>
      </c>
      <c r="F649" s="10" t="str">
        <f>IFERROR(VLOOKUP(I649,DATABASE!$N:$O,2,FALSE),"")</f>
        <v>كلاه ايمني</v>
      </c>
      <c r="G649" s="3" t="s">
        <v>1601</v>
      </c>
      <c r="H649" s="4">
        <v>16543</v>
      </c>
      <c r="I649" s="3" t="s">
        <v>1505</v>
      </c>
      <c r="J649" s="3" t="s">
        <v>153</v>
      </c>
      <c r="K649" s="5">
        <v>1</v>
      </c>
      <c r="L649" s="3" t="s">
        <v>8</v>
      </c>
      <c r="M649" s="3" t="s">
        <v>9</v>
      </c>
      <c r="N649" s="3" t="s">
        <v>1602</v>
      </c>
      <c r="O649" s="1">
        <v>808</v>
      </c>
      <c r="P649" s="4">
        <v>0</v>
      </c>
      <c r="Q649" s="10">
        <f t="shared" si="43"/>
        <v>808</v>
      </c>
    </row>
    <row r="650" spans="2:17" ht="20.25" customHeight="1">
      <c r="B650" s="10" t="str">
        <f t="shared" si="44"/>
        <v>گوشي اير پلاگ808</v>
      </c>
      <c r="C650" s="10" t="str">
        <f t="shared" si="45"/>
        <v>گوشي اير پلاگ1402/02/13808</v>
      </c>
      <c r="D650" s="10" t="str">
        <f>IFERROR(IF(تحویلی!$E$1="","",IF(NOSA!O650=تحویلی!$E$1,تحویلی!$E$1&amp;COUNTIF(NOSA!$O$1:O650,تحویلی!$E$1),"")),"")</f>
        <v/>
      </c>
      <c r="E650" s="10" t="str">
        <f t="shared" si="46"/>
        <v>16543808</v>
      </c>
      <c r="F650" s="10" t="str">
        <f>IFERROR(VLOOKUP(I650,DATABASE!$N:$O,2,FALSE),"")</f>
        <v>گوشي اير پلاگ</v>
      </c>
      <c r="G650" s="3" t="s">
        <v>1601</v>
      </c>
      <c r="H650" s="4">
        <v>16543</v>
      </c>
      <c r="I650" s="3" t="s">
        <v>1581</v>
      </c>
      <c r="J650" s="3" t="s">
        <v>124</v>
      </c>
      <c r="K650" s="5">
        <v>1</v>
      </c>
      <c r="L650" s="3" t="s">
        <v>8</v>
      </c>
      <c r="M650" s="3" t="s">
        <v>9</v>
      </c>
      <c r="N650" s="3" t="s">
        <v>1602</v>
      </c>
      <c r="O650" s="1">
        <v>808</v>
      </c>
      <c r="P650" s="4">
        <v>0</v>
      </c>
      <c r="Q650" s="10">
        <f t="shared" si="43"/>
        <v>808</v>
      </c>
    </row>
    <row r="651" spans="2:17" ht="20.25" customHeight="1">
      <c r="B651" s="10" t="str">
        <f t="shared" si="44"/>
        <v>لباس كار ديرسوز(بلوز و شلوار) 808</v>
      </c>
      <c r="C651" s="10" t="str">
        <f t="shared" si="45"/>
        <v>لباس كار ديرسوز(بلوز و شلوار) 1402/02/13808</v>
      </c>
      <c r="D651" s="10" t="str">
        <f>IFERROR(IF(تحویلی!$E$1="","",IF(NOSA!O651=تحویلی!$E$1,تحویلی!$E$1&amp;COUNTIF(NOSA!$O$1:O651,تحویلی!$E$1),"")),"")</f>
        <v/>
      </c>
      <c r="E651" s="10" t="str">
        <f t="shared" si="46"/>
        <v>16543808</v>
      </c>
      <c r="F651" s="10" t="str">
        <f>IFERROR(VLOOKUP(I651,DATABASE!$N:$O,2,FALSE),"")</f>
        <v xml:space="preserve">لباس كار ديرسوز(بلوز و شلوار) </v>
      </c>
      <c r="G651" s="3" t="s">
        <v>1601</v>
      </c>
      <c r="H651" s="4">
        <v>16543</v>
      </c>
      <c r="I651" s="3" t="s">
        <v>1491</v>
      </c>
      <c r="J651" s="3" t="s">
        <v>1492</v>
      </c>
      <c r="K651" s="5">
        <v>1</v>
      </c>
      <c r="L651" s="3" t="s">
        <v>28</v>
      </c>
      <c r="M651" s="3" t="s">
        <v>9</v>
      </c>
      <c r="N651" s="3" t="s">
        <v>1602</v>
      </c>
      <c r="O651" s="1">
        <v>808</v>
      </c>
      <c r="P651" s="4">
        <v>0</v>
      </c>
      <c r="Q651" s="10">
        <f t="shared" si="43"/>
        <v>808</v>
      </c>
    </row>
    <row r="652" spans="2:17" ht="20.25" customHeight="1">
      <c r="B652" s="10" t="str">
        <f t="shared" si="44"/>
        <v>ماسك نيم صورت دو فيلتره (3M)808</v>
      </c>
      <c r="C652" s="10" t="str">
        <f t="shared" si="45"/>
        <v>ماسك نيم صورت دو فيلتره (3M)1402/02/13808</v>
      </c>
      <c r="D652" s="10" t="str">
        <f>IFERROR(IF(تحویلی!$E$1="","",IF(NOSA!O652=تحویلی!$E$1,تحویلی!$E$1&amp;COUNTIF(NOSA!$O$1:O652,تحویلی!$E$1),"")),"")</f>
        <v/>
      </c>
      <c r="E652" s="10" t="str">
        <f t="shared" si="46"/>
        <v>16544808</v>
      </c>
      <c r="F652" s="10" t="str">
        <f>IFERROR(VLOOKUP(I652,DATABASE!$N:$O,2,FALSE),"")</f>
        <v>ماسك نيم صورت دو فيلتره (3M)</v>
      </c>
      <c r="G652" s="3" t="s">
        <v>1601</v>
      </c>
      <c r="H652" s="4">
        <v>16544</v>
      </c>
      <c r="I652" s="3" t="s">
        <v>1503</v>
      </c>
      <c r="J652" s="3" t="s">
        <v>151</v>
      </c>
      <c r="K652" s="5">
        <v>1</v>
      </c>
      <c r="L652" s="3" t="s">
        <v>8</v>
      </c>
      <c r="M652" s="3" t="s">
        <v>9</v>
      </c>
      <c r="N652" s="3" t="s">
        <v>1602</v>
      </c>
      <c r="O652" s="1">
        <v>808</v>
      </c>
      <c r="P652" s="4">
        <v>0</v>
      </c>
      <c r="Q652" s="10">
        <f t="shared" si="43"/>
        <v>808</v>
      </c>
    </row>
    <row r="653" spans="2:17" ht="20.25" customHeight="1">
      <c r="B653" s="10" t="str">
        <f t="shared" si="44"/>
        <v>كمربند برزنتي نواري808</v>
      </c>
      <c r="C653" s="10" t="str">
        <f t="shared" si="45"/>
        <v>كمربند برزنتي نواري1402/02/13808</v>
      </c>
      <c r="D653" s="10" t="str">
        <f>IFERROR(IF(تحویلی!$E$1="","",IF(NOSA!O653=تحویلی!$E$1,تحویلی!$E$1&amp;COUNTIF(NOSA!$O$1:O653,تحویلی!$E$1),"")),"")</f>
        <v/>
      </c>
      <c r="E653" s="10" t="str">
        <f t="shared" si="46"/>
        <v>16544808</v>
      </c>
      <c r="F653" s="10" t="str">
        <f>IFERROR(VLOOKUP(I653,DATABASE!$N:$O,2,FALSE),"")</f>
        <v>كمربند برزنتي نواري</v>
      </c>
      <c r="G653" s="3" t="s">
        <v>1601</v>
      </c>
      <c r="H653" s="4">
        <v>16544</v>
      </c>
      <c r="I653" s="3" t="s">
        <v>1441</v>
      </c>
      <c r="J653" s="3" t="s">
        <v>95</v>
      </c>
      <c r="K653" s="5">
        <v>1</v>
      </c>
      <c r="L653" s="3" t="s">
        <v>96</v>
      </c>
      <c r="M653" s="3" t="s">
        <v>9</v>
      </c>
      <c r="N653" s="3" t="s">
        <v>1602</v>
      </c>
      <c r="O653" s="1">
        <v>808</v>
      </c>
      <c r="P653" s="4">
        <v>0</v>
      </c>
      <c r="Q653" s="10">
        <f t="shared" si="43"/>
        <v>808</v>
      </c>
    </row>
    <row r="654" spans="2:17" ht="20.25" customHeight="1">
      <c r="B654" s="10" t="str">
        <f t="shared" si="44"/>
        <v>پوتين ايمني نسوز 809</v>
      </c>
      <c r="C654" s="10" t="str">
        <f t="shared" si="45"/>
        <v>پوتين ايمني نسوز 1402/02/13809</v>
      </c>
      <c r="D654" s="10" t="str">
        <f>IFERROR(IF(تحویلی!$E$1="","",IF(NOSA!O654=تحویلی!$E$1,تحویلی!$E$1&amp;COUNTIF(NOSA!$O$1:O654,تحویلی!$E$1),"")),"")</f>
        <v/>
      </c>
      <c r="E654" s="10" t="str">
        <f t="shared" si="46"/>
        <v>16545809</v>
      </c>
      <c r="F654" s="10" t="str">
        <f>IFERROR(VLOOKUP(I654,DATABASE!$N:$O,2,FALSE),"")</f>
        <v xml:space="preserve">پوتين ايمني نسوز </v>
      </c>
      <c r="G654" s="3" t="s">
        <v>1601</v>
      </c>
      <c r="H654" s="4">
        <v>16545</v>
      </c>
      <c r="I654" s="3" t="s">
        <v>1545</v>
      </c>
      <c r="J654" s="3" t="s">
        <v>1546</v>
      </c>
      <c r="K654" s="5">
        <v>1</v>
      </c>
      <c r="L654" s="3" t="s">
        <v>3</v>
      </c>
      <c r="M654" s="3" t="s">
        <v>9</v>
      </c>
      <c r="N654" s="3" t="s">
        <v>1603</v>
      </c>
      <c r="O654" s="1">
        <v>809</v>
      </c>
      <c r="P654" s="4">
        <v>0</v>
      </c>
      <c r="Q654" s="10">
        <f t="shared" si="43"/>
        <v>809</v>
      </c>
    </row>
    <row r="655" spans="2:17" ht="20.25" customHeight="1">
      <c r="B655" s="10" t="str">
        <f t="shared" si="44"/>
        <v>دستكش ضد برش سبك809</v>
      </c>
      <c r="C655" s="10" t="str">
        <f t="shared" si="45"/>
        <v>دستكش ضد برش سبك1402/02/13809</v>
      </c>
      <c r="D655" s="10" t="str">
        <f>IFERROR(IF(تحویلی!$E$1="","",IF(NOSA!O655=تحویلی!$E$1,تحویلی!$E$1&amp;COUNTIF(NOSA!$O$1:O655,تحویلی!$E$1),"")),"")</f>
        <v/>
      </c>
      <c r="E655" s="10" t="str">
        <f t="shared" si="46"/>
        <v>16545809</v>
      </c>
      <c r="F655" s="10" t="str">
        <f>IFERROR(VLOOKUP(I655,DATABASE!$N:$O,2,FALSE),"")</f>
        <v>دستكش ضد برش سبك</v>
      </c>
      <c r="G655" s="3" t="s">
        <v>1601</v>
      </c>
      <c r="H655" s="4">
        <v>16545</v>
      </c>
      <c r="I655" s="3" t="s">
        <v>1442</v>
      </c>
      <c r="J655" s="3" t="s">
        <v>22</v>
      </c>
      <c r="K655" s="5">
        <v>1</v>
      </c>
      <c r="L655" s="3" t="s">
        <v>3</v>
      </c>
      <c r="M655" s="3" t="s">
        <v>9</v>
      </c>
      <c r="N655" s="3" t="s">
        <v>1603</v>
      </c>
      <c r="O655" s="1">
        <v>809</v>
      </c>
      <c r="P655" s="4">
        <v>0</v>
      </c>
      <c r="Q655" s="10">
        <f t="shared" si="43"/>
        <v>809</v>
      </c>
    </row>
    <row r="656" spans="2:17" ht="20.25" customHeight="1">
      <c r="B656" s="10" t="str">
        <f t="shared" si="44"/>
        <v>فيلتر ماسك نيم صورت (3M) مدل 2091809</v>
      </c>
      <c r="C656" s="10" t="str">
        <f t="shared" si="45"/>
        <v>فيلتر ماسك نيم صورت (3M) مدل 20911402/02/13809</v>
      </c>
      <c r="D656" s="10" t="str">
        <f>IFERROR(IF(تحویلی!$E$1="","",IF(NOSA!O656=تحویلی!$E$1,تحویلی!$E$1&amp;COUNTIF(NOSA!$O$1:O656,تحویلی!$E$1),"")),"")</f>
        <v/>
      </c>
      <c r="E656" s="10" t="str">
        <f t="shared" si="46"/>
        <v>16545809</v>
      </c>
      <c r="F656" s="10" t="str">
        <f>IFERROR(VLOOKUP(I656,DATABASE!$N:$O,2,FALSE),"")</f>
        <v>فيلتر ماسك نيم صورت (3M) مدل 2091</v>
      </c>
      <c r="G656" s="3" t="s">
        <v>1601</v>
      </c>
      <c r="H656" s="4">
        <v>16545</v>
      </c>
      <c r="I656" s="3" t="s">
        <v>1475</v>
      </c>
      <c r="J656" s="3" t="s">
        <v>53</v>
      </c>
      <c r="K656" s="5">
        <v>1</v>
      </c>
      <c r="L656" s="3" t="s">
        <v>8</v>
      </c>
      <c r="M656" s="3" t="s">
        <v>9</v>
      </c>
      <c r="N656" s="3" t="s">
        <v>1603</v>
      </c>
      <c r="O656" s="1">
        <v>809</v>
      </c>
      <c r="P656" s="4">
        <v>0</v>
      </c>
      <c r="Q656" s="10">
        <f t="shared" si="43"/>
        <v>809</v>
      </c>
    </row>
    <row r="657" spans="2:17" ht="20.25" customHeight="1">
      <c r="B657" s="10" t="str">
        <f t="shared" si="44"/>
        <v>كلاه ايمني809</v>
      </c>
      <c r="C657" s="10" t="str">
        <f t="shared" si="45"/>
        <v>كلاه ايمني1402/02/13809</v>
      </c>
      <c r="D657" s="10" t="str">
        <f>IFERROR(IF(تحویلی!$E$1="","",IF(NOSA!O657=تحویلی!$E$1,تحویلی!$E$1&amp;COUNTIF(NOSA!$O$1:O657,تحویلی!$E$1),"")),"")</f>
        <v/>
      </c>
      <c r="E657" s="10" t="str">
        <f t="shared" si="46"/>
        <v>16545809</v>
      </c>
      <c r="F657" s="10" t="str">
        <f>IFERROR(VLOOKUP(I657,DATABASE!$N:$O,2,FALSE),"")</f>
        <v>كلاه ايمني</v>
      </c>
      <c r="G657" s="3" t="s">
        <v>1601</v>
      </c>
      <c r="H657" s="4">
        <v>16545</v>
      </c>
      <c r="I657" s="3" t="s">
        <v>1505</v>
      </c>
      <c r="J657" s="3" t="s">
        <v>153</v>
      </c>
      <c r="K657" s="5">
        <v>1</v>
      </c>
      <c r="L657" s="3" t="s">
        <v>8</v>
      </c>
      <c r="M657" s="3" t="s">
        <v>9</v>
      </c>
      <c r="N657" s="3" t="s">
        <v>1603</v>
      </c>
      <c r="O657" s="1">
        <v>809</v>
      </c>
      <c r="P657" s="4">
        <v>0</v>
      </c>
      <c r="Q657" s="10">
        <f t="shared" si="43"/>
        <v>809</v>
      </c>
    </row>
    <row r="658" spans="2:17" ht="20.25" customHeight="1">
      <c r="B658" s="10" t="str">
        <f t="shared" si="44"/>
        <v>گوشي اير پلاگ809</v>
      </c>
      <c r="C658" s="10" t="str">
        <f t="shared" si="45"/>
        <v>گوشي اير پلاگ1402/02/13809</v>
      </c>
      <c r="D658" s="10" t="str">
        <f>IFERROR(IF(تحویلی!$E$1="","",IF(NOSA!O658=تحویلی!$E$1,تحویلی!$E$1&amp;COUNTIF(NOSA!$O$1:O658,تحویلی!$E$1),"")),"")</f>
        <v/>
      </c>
      <c r="E658" s="10" t="str">
        <f t="shared" si="46"/>
        <v>16545809</v>
      </c>
      <c r="F658" s="10" t="str">
        <f>IFERROR(VLOOKUP(I658,DATABASE!$N:$O,2,FALSE),"")</f>
        <v>گوشي اير پلاگ</v>
      </c>
      <c r="G658" s="3" t="s">
        <v>1601</v>
      </c>
      <c r="H658" s="4">
        <v>16545</v>
      </c>
      <c r="I658" s="3" t="s">
        <v>1581</v>
      </c>
      <c r="J658" s="3" t="s">
        <v>124</v>
      </c>
      <c r="K658" s="5">
        <v>1</v>
      </c>
      <c r="L658" s="3" t="s">
        <v>8</v>
      </c>
      <c r="M658" s="3" t="s">
        <v>9</v>
      </c>
      <c r="N658" s="3" t="s">
        <v>1603</v>
      </c>
      <c r="O658" s="1">
        <v>809</v>
      </c>
      <c r="P658" s="4">
        <v>0</v>
      </c>
      <c r="Q658" s="10">
        <f t="shared" si="43"/>
        <v>809</v>
      </c>
    </row>
    <row r="659" spans="2:17" ht="20.25" customHeight="1">
      <c r="B659" s="10" t="str">
        <f t="shared" si="44"/>
        <v>لباس كار ديرسوز(بلوز و شلوار) 809</v>
      </c>
      <c r="C659" s="10" t="str">
        <f t="shared" si="45"/>
        <v>لباس كار ديرسوز(بلوز و شلوار) 1402/02/13809</v>
      </c>
      <c r="D659" s="10" t="str">
        <f>IFERROR(IF(تحویلی!$E$1="","",IF(NOSA!O659=تحویلی!$E$1,تحویلی!$E$1&amp;COUNTIF(NOSA!$O$1:O659,تحویلی!$E$1),"")),"")</f>
        <v/>
      </c>
      <c r="E659" s="10" t="str">
        <f t="shared" si="46"/>
        <v>16545809</v>
      </c>
      <c r="F659" s="10" t="str">
        <f>IFERROR(VLOOKUP(I659,DATABASE!$N:$O,2,FALSE),"")</f>
        <v xml:space="preserve">لباس كار ديرسوز(بلوز و شلوار) </v>
      </c>
      <c r="G659" s="3" t="s">
        <v>1601</v>
      </c>
      <c r="H659" s="4">
        <v>16545</v>
      </c>
      <c r="I659" s="3" t="s">
        <v>1491</v>
      </c>
      <c r="J659" s="3" t="s">
        <v>1492</v>
      </c>
      <c r="K659" s="5">
        <v>1</v>
      </c>
      <c r="L659" s="3" t="s">
        <v>28</v>
      </c>
      <c r="M659" s="3" t="s">
        <v>9</v>
      </c>
      <c r="N659" s="3" t="s">
        <v>1603</v>
      </c>
      <c r="O659" s="1">
        <v>809</v>
      </c>
      <c r="P659" s="4">
        <v>0</v>
      </c>
      <c r="Q659" s="10">
        <f t="shared" si="43"/>
        <v>809</v>
      </c>
    </row>
    <row r="660" spans="2:17" ht="20.25" customHeight="1">
      <c r="B660" s="10" t="str">
        <f t="shared" si="44"/>
        <v>ماسك نيم صورت دو فيلتره (3M)809</v>
      </c>
      <c r="C660" s="10" t="str">
        <f t="shared" si="45"/>
        <v>ماسك نيم صورت دو فيلتره (3M)1402/02/13809</v>
      </c>
      <c r="D660" s="10" t="str">
        <f>IFERROR(IF(تحویلی!$E$1="","",IF(NOSA!O660=تحویلی!$E$1,تحویلی!$E$1&amp;COUNTIF(NOSA!$O$1:O660,تحویلی!$E$1),"")),"")</f>
        <v/>
      </c>
      <c r="E660" s="10" t="str">
        <f t="shared" si="46"/>
        <v>16546809</v>
      </c>
      <c r="F660" s="10" t="str">
        <f>IFERROR(VLOOKUP(I660,DATABASE!$N:$O,2,FALSE),"")</f>
        <v>ماسك نيم صورت دو فيلتره (3M)</v>
      </c>
      <c r="G660" s="3" t="s">
        <v>1601</v>
      </c>
      <c r="H660" s="4">
        <v>16546</v>
      </c>
      <c r="I660" s="3" t="s">
        <v>1503</v>
      </c>
      <c r="J660" s="3" t="s">
        <v>151</v>
      </c>
      <c r="K660" s="5">
        <v>1</v>
      </c>
      <c r="L660" s="3" t="s">
        <v>8</v>
      </c>
      <c r="M660" s="3" t="s">
        <v>9</v>
      </c>
      <c r="N660" s="3" t="s">
        <v>1603</v>
      </c>
      <c r="O660" s="1">
        <v>809</v>
      </c>
      <c r="P660" s="4">
        <v>0</v>
      </c>
      <c r="Q660" s="10">
        <f t="shared" si="43"/>
        <v>809</v>
      </c>
    </row>
    <row r="661" spans="2:17" ht="20.25" customHeight="1">
      <c r="B661" s="10" t="str">
        <f t="shared" si="44"/>
        <v>كمربند برزنتي نواري809</v>
      </c>
      <c r="C661" s="10" t="str">
        <f t="shared" si="45"/>
        <v>كمربند برزنتي نواري1402/02/13809</v>
      </c>
      <c r="D661" s="10" t="str">
        <f>IFERROR(IF(تحویلی!$E$1="","",IF(NOSA!O661=تحویلی!$E$1,تحویلی!$E$1&amp;COUNTIF(NOSA!$O$1:O661,تحویلی!$E$1),"")),"")</f>
        <v/>
      </c>
      <c r="E661" s="10" t="str">
        <f t="shared" si="46"/>
        <v>16546809</v>
      </c>
      <c r="F661" s="10" t="str">
        <f>IFERROR(VLOOKUP(I661,DATABASE!$N:$O,2,FALSE),"")</f>
        <v>كمربند برزنتي نواري</v>
      </c>
      <c r="G661" s="3" t="s">
        <v>1601</v>
      </c>
      <c r="H661" s="4">
        <v>16546</v>
      </c>
      <c r="I661" s="3" t="s">
        <v>1441</v>
      </c>
      <c r="J661" s="3" t="s">
        <v>95</v>
      </c>
      <c r="K661" s="5">
        <v>1</v>
      </c>
      <c r="L661" s="3" t="s">
        <v>96</v>
      </c>
      <c r="M661" s="3" t="s">
        <v>9</v>
      </c>
      <c r="N661" s="3" t="s">
        <v>1603</v>
      </c>
      <c r="O661" s="1">
        <v>809</v>
      </c>
      <c r="P661" s="4">
        <v>0</v>
      </c>
      <c r="Q661" s="10">
        <f t="shared" si="43"/>
        <v>809</v>
      </c>
    </row>
    <row r="662" spans="2:17" ht="20.25" customHeight="1">
      <c r="B662" s="10" t="str">
        <f t="shared" si="44"/>
        <v>شيشه مات ماسك جوشكاري580</v>
      </c>
      <c r="C662" s="10" t="str">
        <f t="shared" si="45"/>
        <v>شيشه مات ماسك جوشكاري1402/02/13580</v>
      </c>
      <c r="D662" s="10" t="str">
        <f>IFERROR(IF(تحویلی!$E$1="","",IF(NOSA!O662=تحویلی!$E$1,تحویلی!$E$1&amp;COUNTIF(NOSA!$O$1:O662,تحویلی!$E$1),"")),"")</f>
        <v/>
      </c>
      <c r="E662" s="10" t="str">
        <f t="shared" si="46"/>
        <v>16547580</v>
      </c>
      <c r="F662" s="10" t="str">
        <f>IFERROR(VLOOKUP(I662,DATABASE!$N:$O,2,FALSE),"")</f>
        <v>شيشه مات ماسك جوشكاري</v>
      </c>
      <c r="G662" s="3" t="s">
        <v>1601</v>
      </c>
      <c r="H662" s="4">
        <v>16547</v>
      </c>
      <c r="I662" s="3" t="s">
        <v>1507</v>
      </c>
      <c r="J662" s="3" t="s">
        <v>113</v>
      </c>
      <c r="K662" s="5">
        <v>1</v>
      </c>
      <c r="L662" s="3" t="s">
        <v>8</v>
      </c>
      <c r="M662" s="3" t="s">
        <v>215</v>
      </c>
      <c r="N662" s="3" t="s">
        <v>132</v>
      </c>
      <c r="O662" s="1">
        <v>580</v>
      </c>
      <c r="P662" s="4">
        <v>0</v>
      </c>
      <c r="Q662" s="10">
        <f t="shared" si="43"/>
        <v>580</v>
      </c>
    </row>
    <row r="663" spans="2:17" ht="20.25" customHeight="1">
      <c r="B663" s="10" t="str">
        <f t="shared" si="44"/>
        <v>دستكش ضد برش سبك750</v>
      </c>
      <c r="C663" s="10" t="str">
        <f t="shared" si="45"/>
        <v>دستكش ضد برش سبك1402/02/13750</v>
      </c>
      <c r="D663" s="10" t="str">
        <f>IFERROR(IF(تحویلی!$E$1="","",IF(NOSA!O663=تحویلی!$E$1,تحویلی!$E$1&amp;COUNTIF(NOSA!$O$1:O663,تحویلی!$E$1),"")),"")</f>
        <v/>
      </c>
      <c r="E663" s="10" t="str">
        <f t="shared" si="46"/>
        <v>16557750</v>
      </c>
      <c r="F663" s="10" t="str">
        <f>IFERROR(VLOOKUP(I663,DATABASE!$N:$O,2,FALSE),"")</f>
        <v>دستكش ضد برش سبك</v>
      </c>
      <c r="G663" s="3" t="s">
        <v>1601</v>
      </c>
      <c r="H663" s="4">
        <v>16557</v>
      </c>
      <c r="I663" s="3" t="s">
        <v>1442</v>
      </c>
      <c r="J663" s="3" t="s">
        <v>22</v>
      </c>
      <c r="K663" s="5">
        <v>1</v>
      </c>
      <c r="L663" s="3" t="s">
        <v>3</v>
      </c>
      <c r="M663" s="3" t="s">
        <v>19</v>
      </c>
      <c r="N663" s="3" t="s">
        <v>908</v>
      </c>
      <c r="O663" s="1">
        <v>750</v>
      </c>
      <c r="P663" s="4">
        <v>1</v>
      </c>
      <c r="Q663" s="10">
        <f t="shared" si="43"/>
        <v>750</v>
      </c>
    </row>
    <row r="664" spans="2:17" ht="20.25" customHeight="1">
      <c r="B664" s="10" t="str">
        <f t="shared" si="44"/>
        <v>دستكش ضد برش سبك723</v>
      </c>
      <c r="C664" s="10" t="str">
        <f t="shared" si="45"/>
        <v>دستكش ضد برش سبك1402/02/13723</v>
      </c>
      <c r="D664" s="10" t="str">
        <f>IFERROR(IF(تحویلی!$E$1="","",IF(NOSA!O664=تحویلی!$E$1,تحویلی!$E$1&amp;COUNTIF(NOSA!$O$1:O664,تحویلی!$E$1),"")),"")</f>
        <v/>
      </c>
      <c r="E664" s="10" t="str">
        <f t="shared" si="46"/>
        <v>16562723</v>
      </c>
      <c r="F664" s="10" t="str">
        <f>IFERROR(VLOOKUP(I664,DATABASE!$N:$O,2,FALSE),"")</f>
        <v>دستكش ضد برش سبك</v>
      </c>
      <c r="G664" s="3" t="s">
        <v>1601</v>
      </c>
      <c r="H664" s="4">
        <v>16562</v>
      </c>
      <c r="I664" s="3" t="s">
        <v>1442</v>
      </c>
      <c r="J664" s="3" t="s">
        <v>22</v>
      </c>
      <c r="K664" s="5">
        <v>1</v>
      </c>
      <c r="L664" s="3" t="s">
        <v>3</v>
      </c>
      <c r="M664" s="3" t="s">
        <v>9</v>
      </c>
      <c r="N664" s="3" t="s">
        <v>806</v>
      </c>
      <c r="O664" s="1">
        <v>723</v>
      </c>
      <c r="P664" s="4">
        <v>1</v>
      </c>
      <c r="Q664" s="10">
        <f t="shared" si="43"/>
        <v>723</v>
      </c>
    </row>
    <row r="665" spans="2:17" ht="20.25" customHeight="1">
      <c r="B665" s="10" t="str">
        <f t="shared" si="44"/>
        <v>دستكش ضد برش سبك52</v>
      </c>
      <c r="C665" s="10" t="str">
        <f t="shared" si="45"/>
        <v>دستكش ضد برش سبك1402/02/1352</v>
      </c>
      <c r="D665" s="10" t="str">
        <f>IFERROR(IF(تحویلی!$E$1="","",IF(NOSA!O665=تحویلی!$E$1,تحویلی!$E$1&amp;COUNTIF(NOSA!$O$1:O665,تحویلی!$E$1),"")),"")</f>
        <v/>
      </c>
      <c r="E665" s="10" t="str">
        <f t="shared" si="46"/>
        <v>1656552</v>
      </c>
      <c r="F665" s="10" t="str">
        <f>IFERROR(VLOOKUP(I665,DATABASE!$N:$O,2,FALSE),"")</f>
        <v>دستكش ضد برش سبك</v>
      </c>
      <c r="G665" s="3" t="s">
        <v>1601</v>
      </c>
      <c r="H665" s="4">
        <v>16565</v>
      </c>
      <c r="I665" s="3" t="s">
        <v>1442</v>
      </c>
      <c r="J665" s="3" t="s">
        <v>22</v>
      </c>
      <c r="K665" s="5">
        <v>1</v>
      </c>
      <c r="L665" s="3" t="s">
        <v>3</v>
      </c>
      <c r="M665" s="3" t="s">
        <v>4</v>
      </c>
      <c r="N665" s="3" t="s">
        <v>75</v>
      </c>
      <c r="O665" s="1">
        <v>52</v>
      </c>
      <c r="P665" s="4">
        <v>1</v>
      </c>
      <c r="Q665" s="10">
        <f t="shared" si="43"/>
        <v>52</v>
      </c>
    </row>
    <row r="666" spans="2:17" ht="20.25" customHeight="1">
      <c r="B666" s="10" t="str">
        <f t="shared" si="44"/>
        <v>رابط فنري نقاب كلاه ايمني805</v>
      </c>
      <c r="C666" s="10" t="str">
        <f t="shared" si="45"/>
        <v>رابط فنري نقاب كلاه ايمني1402/02/14805</v>
      </c>
      <c r="D666" s="10" t="str">
        <f>IFERROR(IF(تحویلی!$E$1="","",IF(NOSA!O666=تحویلی!$E$1,تحویلی!$E$1&amp;COUNTIF(NOSA!$O$1:O666,تحویلی!$E$1),"")),"")</f>
        <v/>
      </c>
      <c r="E666" s="10" t="str">
        <f t="shared" si="46"/>
        <v>16574805</v>
      </c>
      <c r="F666" s="10" t="str">
        <f>IFERROR(VLOOKUP(I666,DATABASE!$N:$O,2,FALSE),"")</f>
        <v>رابط فنري نقاب كلاه ايمني</v>
      </c>
      <c r="G666" s="3" t="s">
        <v>1604</v>
      </c>
      <c r="H666" s="4">
        <v>16574</v>
      </c>
      <c r="I666" s="3" t="s">
        <v>1454</v>
      </c>
      <c r="J666" s="3" t="s">
        <v>135</v>
      </c>
      <c r="K666" s="5">
        <v>1</v>
      </c>
      <c r="L666" s="3" t="s">
        <v>8</v>
      </c>
      <c r="M666" s="3" t="s">
        <v>19</v>
      </c>
      <c r="N666" s="3" t="s">
        <v>1531</v>
      </c>
      <c r="O666" s="1">
        <v>805</v>
      </c>
      <c r="P666" s="4">
        <v>0</v>
      </c>
      <c r="Q666" s="10">
        <f t="shared" si="43"/>
        <v>805</v>
      </c>
    </row>
    <row r="667" spans="2:17" ht="20.25" customHeight="1">
      <c r="B667" s="10" t="str">
        <f t="shared" si="44"/>
        <v>پيشبند نسوز چرمي805</v>
      </c>
      <c r="C667" s="10" t="str">
        <f t="shared" si="45"/>
        <v>پيشبند نسوز چرمي1402/02/14805</v>
      </c>
      <c r="D667" s="10" t="str">
        <f>IFERROR(IF(تحویلی!$E$1="","",IF(NOSA!O667=تحویلی!$E$1,تحویلی!$E$1&amp;COUNTIF(NOSA!$O$1:O667,تحویلی!$E$1),"")),"")</f>
        <v/>
      </c>
      <c r="E667" s="10" t="str">
        <f t="shared" si="46"/>
        <v>16574805</v>
      </c>
      <c r="F667" s="10" t="str">
        <f>IFERROR(VLOOKUP(I667,DATABASE!$N:$O,2,FALSE),"")</f>
        <v>پيشبند نسوز چرمي</v>
      </c>
      <c r="G667" s="3" t="s">
        <v>1604</v>
      </c>
      <c r="H667" s="4">
        <v>16574</v>
      </c>
      <c r="I667" s="3" t="s">
        <v>1459</v>
      </c>
      <c r="J667" s="3" t="s">
        <v>15</v>
      </c>
      <c r="K667" s="5">
        <v>1</v>
      </c>
      <c r="L667" s="3" t="s">
        <v>8</v>
      </c>
      <c r="M667" s="3" t="s">
        <v>19</v>
      </c>
      <c r="N667" s="3" t="s">
        <v>1531</v>
      </c>
      <c r="O667" s="1">
        <v>805</v>
      </c>
      <c r="P667" s="4">
        <v>0</v>
      </c>
      <c r="Q667" s="10">
        <f t="shared" si="43"/>
        <v>805</v>
      </c>
    </row>
    <row r="668" spans="2:17" ht="20.25" customHeight="1">
      <c r="B668" s="10" t="str">
        <f t="shared" si="44"/>
        <v>چكمه ايمني نسوز805</v>
      </c>
      <c r="C668" s="10" t="str">
        <f t="shared" si="45"/>
        <v>چكمه ايمني نسوز1402/02/14805</v>
      </c>
      <c r="D668" s="10" t="str">
        <f>IFERROR(IF(تحویلی!$E$1="","",IF(NOSA!O668=تحویلی!$E$1,تحویلی!$E$1&amp;COUNTIF(NOSA!$O$1:O668,تحویلی!$E$1),"")),"")</f>
        <v/>
      </c>
      <c r="E668" s="10" t="str">
        <f t="shared" si="46"/>
        <v>16574805</v>
      </c>
      <c r="F668" s="10" t="str">
        <f>IFERROR(VLOOKUP(I668,DATABASE!$N:$O,2,FALSE),"")</f>
        <v>چكمه ايمني نسوز</v>
      </c>
      <c r="G668" s="3" t="s">
        <v>1604</v>
      </c>
      <c r="H668" s="4">
        <v>16574</v>
      </c>
      <c r="I668" s="3" t="s">
        <v>1470</v>
      </c>
      <c r="J668" s="3" t="s">
        <v>240</v>
      </c>
      <c r="K668" s="5">
        <v>1</v>
      </c>
      <c r="L668" s="3" t="s">
        <v>3</v>
      </c>
      <c r="M668" s="3" t="s">
        <v>19</v>
      </c>
      <c r="N668" s="3" t="s">
        <v>1531</v>
      </c>
      <c r="O668" s="1">
        <v>805</v>
      </c>
      <c r="P668" s="4">
        <v>0</v>
      </c>
      <c r="Q668" s="10">
        <f t="shared" si="43"/>
        <v>805</v>
      </c>
    </row>
    <row r="669" spans="2:17" ht="20.25" customHeight="1">
      <c r="B669" s="10" t="str">
        <f t="shared" si="44"/>
        <v>دستكش ضد برش سبك746</v>
      </c>
      <c r="C669" s="10" t="str">
        <f t="shared" si="45"/>
        <v>دستكش ضد برش سبك1402/02/14746</v>
      </c>
      <c r="D669" s="10" t="str">
        <f>IFERROR(IF(تحویلی!$E$1="","",IF(NOSA!O669=تحویلی!$E$1,تحویلی!$E$1&amp;COUNTIF(NOSA!$O$1:O669,تحویلی!$E$1),"")),"")</f>
        <v/>
      </c>
      <c r="E669" s="10" t="str">
        <f t="shared" si="46"/>
        <v>16575746</v>
      </c>
      <c r="F669" s="10" t="str">
        <f>IFERROR(VLOOKUP(I669,DATABASE!$N:$O,2,FALSE),"")</f>
        <v>دستكش ضد برش سبك</v>
      </c>
      <c r="G669" s="3" t="s">
        <v>1604</v>
      </c>
      <c r="H669" s="4">
        <v>16575</v>
      </c>
      <c r="I669" s="3" t="s">
        <v>1442</v>
      </c>
      <c r="J669" s="3" t="s">
        <v>22</v>
      </c>
      <c r="K669" s="5">
        <v>1</v>
      </c>
      <c r="L669" s="3" t="s">
        <v>3</v>
      </c>
      <c r="M669" s="3" t="s">
        <v>4</v>
      </c>
      <c r="N669" s="3" t="s">
        <v>891</v>
      </c>
      <c r="O669" s="1">
        <v>746</v>
      </c>
      <c r="P669" s="4">
        <v>1</v>
      </c>
      <c r="Q669" s="10">
        <f t="shared" si="43"/>
        <v>746</v>
      </c>
    </row>
    <row r="670" spans="2:17" ht="20.25" customHeight="1">
      <c r="B670" s="10" t="str">
        <f t="shared" si="44"/>
        <v>دستكش ضد برش سبك248</v>
      </c>
      <c r="C670" s="10" t="str">
        <f t="shared" si="45"/>
        <v>دستكش ضد برش سبك1402/02/14248</v>
      </c>
      <c r="D670" s="10" t="str">
        <f>IFERROR(IF(تحویلی!$E$1="","",IF(NOSA!O670=تحویلی!$E$1,تحویلی!$E$1&amp;COUNTIF(NOSA!$O$1:O670,تحویلی!$E$1),"")),"")</f>
        <v/>
      </c>
      <c r="E670" s="10" t="str">
        <f t="shared" si="46"/>
        <v>16575248</v>
      </c>
      <c r="F670" s="10" t="str">
        <f>IFERROR(VLOOKUP(I670,DATABASE!$N:$O,2,FALSE),"")</f>
        <v>دستكش ضد برش سبك</v>
      </c>
      <c r="G670" s="3" t="s">
        <v>1604</v>
      </c>
      <c r="H670" s="4">
        <v>16575</v>
      </c>
      <c r="I670" s="3" t="s">
        <v>1442</v>
      </c>
      <c r="J670" s="3" t="s">
        <v>22</v>
      </c>
      <c r="K670" s="5">
        <v>1</v>
      </c>
      <c r="L670" s="3" t="s">
        <v>3</v>
      </c>
      <c r="M670" s="3" t="s">
        <v>4</v>
      </c>
      <c r="N670" s="3" t="s">
        <v>237</v>
      </c>
      <c r="O670" s="1">
        <v>248</v>
      </c>
      <c r="P670" s="4">
        <v>1</v>
      </c>
      <c r="Q670" s="10">
        <f t="shared" si="43"/>
        <v>248</v>
      </c>
    </row>
    <row r="671" spans="2:17" ht="20.25" customHeight="1">
      <c r="B671" s="10" t="str">
        <f t="shared" si="44"/>
        <v>دستكش كف مواد سبك683</v>
      </c>
      <c r="C671" s="10" t="str">
        <f t="shared" si="45"/>
        <v>دستكش كف مواد سبك1402/02/14683</v>
      </c>
      <c r="D671" s="10" t="str">
        <f>IFERROR(IF(تحویلی!$E$1="","",IF(NOSA!O671=تحویلی!$E$1,تحویلی!$E$1&amp;COUNTIF(NOSA!$O$1:O671,تحویلی!$E$1),"")),"")</f>
        <v/>
      </c>
      <c r="E671" s="10" t="str">
        <f t="shared" si="46"/>
        <v>16579683</v>
      </c>
      <c r="F671" s="10" t="str">
        <f>IFERROR(VLOOKUP(I671,DATABASE!$N:$O,2,FALSE),"")</f>
        <v>دستكش كف مواد سبك</v>
      </c>
      <c r="G671" s="3" t="s">
        <v>1604</v>
      </c>
      <c r="H671" s="4">
        <v>16579</v>
      </c>
      <c r="I671" s="3" t="s">
        <v>1456</v>
      </c>
      <c r="J671" s="3" t="s">
        <v>2</v>
      </c>
      <c r="K671" s="5">
        <v>3</v>
      </c>
      <c r="L671" s="3" t="s">
        <v>3</v>
      </c>
      <c r="M671" s="3" t="s">
        <v>202</v>
      </c>
      <c r="N671" s="3" t="s">
        <v>1047</v>
      </c>
      <c r="O671" s="1">
        <v>683</v>
      </c>
      <c r="P671" s="4">
        <v>0</v>
      </c>
      <c r="Q671" s="10">
        <f t="shared" si="43"/>
        <v>683</v>
      </c>
    </row>
    <row r="672" spans="2:17" ht="20.25" customHeight="1">
      <c r="B672" s="10" t="str">
        <f t="shared" si="44"/>
        <v>گوشي اير پلاگ750</v>
      </c>
      <c r="C672" s="10" t="str">
        <f t="shared" si="45"/>
        <v>گوشي اير پلاگ1402/02/14750</v>
      </c>
      <c r="D672" s="10" t="str">
        <f>IFERROR(IF(تحویلی!$E$1="","",IF(NOSA!O672=تحویلی!$E$1,تحویلی!$E$1&amp;COUNTIF(NOSA!$O$1:O672,تحویلی!$E$1),"")),"")</f>
        <v/>
      </c>
      <c r="E672" s="10" t="str">
        <f t="shared" si="46"/>
        <v>16583750</v>
      </c>
      <c r="F672" s="10" t="str">
        <f>IFERROR(VLOOKUP(I672,DATABASE!$N:$O,2,FALSE),"")</f>
        <v>گوشي اير پلاگ</v>
      </c>
      <c r="G672" s="3" t="s">
        <v>1604</v>
      </c>
      <c r="H672" s="4">
        <v>16583</v>
      </c>
      <c r="I672" s="3" t="s">
        <v>1581</v>
      </c>
      <c r="J672" s="3" t="s">
        <v>124</v>
      </c>
      <c r="K672" s="5">
        <v>1</v>
      </c>
      <c r="L672" s="3" t="s">
        <v>8</v>
      </c>
      <c r="M672" s="3" t="s">
        <v>19</v>
      </c>
      <c r="N672" s="3" t="s">
        <v>908</v>
      </c>
      <c r="O672" s="1">
        <v>750</v>
      </c>
      <c r="P672" s="4">
        <v>0</v>
      </c>
      <c r="Q672" s="10">
        <f t="shared" si="43"/>
        <v>750</v>
      </c>
    </row>
    <row r="673" spans="2:17" ht="20.25" customHeight="1">
      <c r="B673" s="10" t="str">
        <f t="shared" si="44"/>
        <v>گوشي اير پلاگ672</v>
      </c>
      <c r="C673" s="10" t="str">
        <f t="shared" si="45"/>
        <v>گوشي اير پلاگ1402/02/14672</v>
      </c>
      <c r="D673" s="10" t="str">
        <f>IFERROR(IF(تحویلی!$E$1="","",IF(NOSA!O673=تحویلی!$E$1,تحویلی!$E$1&amp;COUNTIF(NOSA!$O$1:O673,تحویلی!$E$1),"")),"")</f>
        <v/>
      </c>
      <c r="E673" s="10" t="str">
        <f t="shared" si="46"/>
        <v>16591672</v>
      </c>
      <c r="F673" s="10" t="str">
        <f>IFERROR(VLOOKUP(I673,DATABASE!$N:$O,2,FALSE),"")</f>
        <v>گوشي اير پلاگ</v>
      </c>
      <c r="G673" s="3" t="s">
        <v>1604</v>
      </c>
      <c r="H673" s="4">
        <v>16591</v>
      </c>
      <c r="I673" s="3" t="s">
        <v>1581</v>
      </c>
      <c r="J673" s="3" t="s">
        <v>124</v>
      </c>
      <c r="K673" s="5">
        <v>1</v>
      </c>
      <c r="L673" s="3" t="s">
        <v>8</v>
      </c>
      <c r="M673" s="3" t="s">
        <v>47</v>
      </c>
      <c r="N673" s="3" t="s">
        <v>214</v>
      </c>
      <c r="O673" s="1">
        <v>672</v>
      </c>
      <c r="P673" s="4">
        <v>0</v>
      </c>
      <c r="Q673" s="10">
        <f t="shared" si="43"/>
        <v>672</v>
      </c>
    </row>
    <row r="674" spans="2:17" ht="20.25" customHeight="1">
      <c r="B674" s="10" t="str">
        <f t="shared" si="44"/>
        <v>دستكش ساق كوتاه نسوز563</v>
      </c>
      <c r="C674" s="10" t="str">
        <f t="shared" si="45"/>
        <v>دستكش ساق كوتاه نسوز1402/02/14563</v>
      </c>
      <c r="D674" s="10" t="str">
        <f>IFERROR(IF(تحویلی!$E$1="","",IF(NOSA!O674=تحویلی!$E$1,تحویلی!$E$1&amp;COUNTIF(NOSA!$O$1:O674,تحویلی!$E$1),"")),"")</f>
        <v/>
      </c>
      <c r="E674" s="10" t="str">
        <f t="shared" si="46"/>
        <v>16594563</v>
      </c>
      <c r="F674" s="10" t="str">
        <f>IFERROR(VLOOKUP(I674,DATABASE!$N:$O,2,FALSE),"")</f>
        <v>دستكش ساق كوتاه نسوز</v>
      </c>
      <c r="G674" s="3" t="s">
        <v>1604</v>
      </c>
      <c r="H674" s="4">
        <v>16594</v>
      </c>
      <c r="I674" s="3" t="s">
        <v>1455</v>
      </c>
      <c r="J674" s="3" t="s">
        <v>168</v>
      </c>
      <c r="K674" s="5">
        <v>1</v>
      </c>
      <c r="L674" s="3" t="s">
        <v>3</v>
      </c>
      <c r="M674" s="3" t="s">
        <v>25</v>
      </c>
      <c r="N674" s="3" t="s">
        <v>196</v>
      </c>
      <c r="O674" s="1">
        <v>563</v>
      </c>
      <c r="P674" s="4">
        <v>1</v>
      </c>
      <c r="Q674" s="10">
        <f t="shared" si="43"/>
        <v>563</v>
      </c>
    </row>
    <row r="675" spans="2:17" ht="20.25" customHeight="1">
      <c r="B675" s="10" t="str">
        <f t="shared" si="44"/>
        <v>دستكش ضد برش سبك694</v>
      </c>
      <c r="C675" s="10" t="str">
        <f t="shared" si="45"/>
        <v>دستكش ضد برش سبك1402/02/15694</v>
      </c>
      <c r="D675" s="10" t="str">
        <f>IFERROR(IF(تحویلی!$E$1="","",IF(NOSA!O675=تحویلی!$E$1,تحویلی!$E$1&amp;COUNTIF(NOSA!$O$1:O675,تحویلی!$E$1),"")),"")</f>
        <v/>
      </c>
      <c r="E675" s="10" t="str">
        <f t="shared" si="46"/>
        <v>17608694</v>
      </c>
      <c r="F675" s="10" t="str">
        <f>IFERROR(VLOOKUP(I675,DATABASE!$N:$O,2,FALSE),"")</f>
        <v>دستكش ضد برش سبك</v>
      </c>
      <c r="G675" s="3" t="s">
        <v>1605</v>
      </c>
      <c r="H675" s="4">
        <v>17608</v>
      </c>
      <c r="I675" s="3" t="s">
        <v>1442</v>
      </c>
      <c r="J675" s="3" t="s">
        <v>22</v>
      </c>
      <c r="K675" s="5">
        <v>1</v>
      </c>
      <c r="L675" s="3" t="s">
        <v>3</v>
      </c>
      <c r="M675" s="3" t="s">
        <v>47</v>
      </c>
      <c r="N675" s="3" t="s">
        <v>128</v>
      </c>
      <c r="O675" s="1">
        <v>694</v>
      </c>
      <c r="P675" s="4">
        <v>0</v>
      </c>
      <c r="Q675" s="10">
        <f t="shared" si="43"/>
        <v>694</v>
      </c>
    </row>
    <row r="676" spans="2:17" ht="20.25" customHeight="1">
      <c r="B676" s="10" t="str">
        <f t="shared" si="44"/>
        <v>چكمه ايمني نسوز718</v>
      </c>
      <c r="C676" s="10" t="str">
        <f t="shared" si="45"/>
        <v>چكمه ايمني نسوز1402/02/15718</v>
      </c>
      <c r="D676" s="10" t="str">
        <f>IFERROR(IF(تحویلی!$E$1="","",IF(NOSA!O676=تحویلی!$E$1,تحویلی!$E$1&amp;COUNTIF(NOSA!$O$1:O676,تحویلی!$E$1),"")),"")</f>
        <v/>
      </c>
      <c r="E676" s="10" t="str">
        <f t="shared" si="46"/>
        <v>17609718</v>
      </c>
      <c r="F676" s="10" t="str">
        <f>IFERROR(VLOOKUP(I676,DATABASE!$N:$O,2,FALSE),"")</f>
        <v>چكمه ايمني نسوز</v>
      </c>
      <c r="G676" s="3" t="s">
        <v>1605</v>
      </c>
      <c r="H676" s="4">
        <v>17609</v>
      </c>
      <c r="I676" s="3" t="s">
        <v>1447</v>
      </c>
      <c r="J676" s="3" t="s">
        <v>70</v>
      </c>
      <c r="K676" s="5">
        <v>1</v>
      </c>
      <c r="L676" s="3" t="s">
        <v>3</v>
      </c>
      <c r="M676" s="3" t="s">
        <v>19</v>
      </c>
      <c r="N676" s="3" t="s">
        <v>293</v>
      </c>
      <c r="O676" s="1">
        <v>718</v>
      </c>
      <c r="P676" s="4">
        <v>1</v>
      </c>
      <c r="Q676" s="10">
        <f t="shared" si="43"/>
        <v>718</v>
      </c>
    </row>
    <row r="677" spans="2:17" ht="20.25" customHeight="1">
      <c r="B677" s="10" t="str">
        <f t="shared" si="44"/>
        <v>دستكش كف مواد سبك731</v>
      </c>
      <c r="C677" s="10" t="str">
        <f t="shared" si="45"/>
        <v>دستكش كف مواد سبك1402/02/16731</v>
      </c>
      <c r="D677" s="10" t="str">
        <f>IFERROR(IF(تحویلی!$E$1="","",IF(NOSA!O677=تحویلی!$E$1,تحویلی!$E$1&amp;COUNTIF(NOSA!$O$1:O677,تحویلی!$E$1),"")),"")</f>
        <v/>
      </c>
      <c r="E677" s="10" t="str">
        <f t="shared" si="46"/>
        <v>17618731</v>
      </c>
      <c r="F677" s="10" t="str">
        <f>IFERROR(VLOOKUP(I677,DATABASE!$N:$O,2,FALSE),"")</f>
        <v>دستكش كف مواد سبك</v>
      </c>
      <c r="G677" s="3" t="s">
        <v>1606</v>
      </c>
      <c r="H677" s="4">
        <v>17618</v>
      </c>
      <c r="I677" s="3" t="s">
        <v>1456</v>
      </c>
      <c r="J677" s="3" t="s">
        <v>2</v>
      </c>
      <c r="K677" s="5">
        <v>1</v>
      </c>
      <c r="L677" s="3" t="s">
        <v>3</v>
      </c>
      <c r="M677" s="3" t="s">
        <v>47</v>
      </c>
      <c r="N677" s="3" t="s">
        <v>635</v>
      </c>
      <c r="O677" s="1">
        <v>731</v>
      </c>
      <c r="P677" s="4">
        <v>1</v>
      </c>
      <c r="Q677" s="10">
        <f t="shared" ref="Q677:Q740" si="47">VALUE(O677)</f>
        <v>731</v>
      </c>
    </row>
    <row r="678" spans="2:17" ht="20.25" customHeight="1">
      <c r="B678" s="10" t="str">
        <f t="shared" si="44"/>
        <v xml:space="preserve"> لباس كارشناسي مديران 811</v>
      </c>
      <c r="C678" s="10" t="str">
        <f t="shared" si="45"/>
        <v xml:space="preserve"> لباس كارشناسي مديران 1402/02/16811</v>
      </c>
      <c r="D678" s="10" t="str">
        <f>IFERROR(IF(تحویلی!$E$1="","",IF(NOSA!O678=تحویلی!$E$1,تحویلی!$E$1&amp;COUNTIF(NOSA!$O$1:O678,تحویلی!$E$1),"")),"")</f>
        <v/>
      </c>
      <c r="E678" s="10" t="str">
        <f t="shared" si="46"/>
        <v>17622811</v>
      </c>
      <c r="F678" s="10" t="str">
        <f>IFERROR(VLOOKUP(I678,DATABASE!$N:$O,2,FALSE),"")</f>
        <v xml:space="preserve"> لباس كارشناسي مديران </v>
      </c>
      <c r="G678" s="3" t="s">
        <v>1606</v>
      </c>
      <c r="H678" s="4">
        <v>17622</v>
      </c>
      <c r="I678" s="3" t="s">
        <v>1607</v>
      </c>
      <c r="J678" s="3" t="s">
        <v>1608</v>
      </c>
      <c r="K678" s="5">
        <v>1</v>
      </c>
      <c r="L678" s="3" t="s">
        <v>28</v>
      </c>
      <c r="M678" s="3" t="s">
        <v>102</v>
      </c>
      <c r="N678" s="3" t="s">
        <v>1609</v>
      </c>
      <c r="O678" s="1">
        <v>811</v>
      </c>
      <c r="P678" s="4">
        <v>0</v>
      </c>
      <c r="Q678" s="10">
        <f t="shared" si="47"/>
        <v>811</v>
      </c>
    </row>
    <row r="679" spans="2:17" ht="20.25" customHeight="1">
      <c r="B679" s="10" t="str">
        <f t="shared" si="44"/>
        <v>كفش ايمني عايق برق811</v>
      </c>
      <c r="C679" s="10" t="str">
        <f t="shared" si="45"/>
        <v>كفش ايمني عايق برق1402/02/16811</v>
      </c>
      <c r="D679" s="10" t="str">
        <f>IFERROR(IF(تحویلی!$E$1="","",IF(NOSA!O679=تحویلی!$E$1,تحویلی!$E$1&amp;COUNTIF(NOSA!$O$1:O679,تحویلی!$E$1),"")),"")</f>
        <v/>
      </c>
      <c r="E679" s="10" t="str">
        <f t="shared" si="46"/>
        <v>17622811</v>
      </c>
      <c r="F679" s="10" t="str">
        <f>IFERROR(VLOOKUP(I679,DATABASE!$N:$O,2,FALSE),"")</f>
        <v>كفش ايمني عايق برق</v>
      </c>
      <c r="G679" s="3" t="s">
        <v>1606</v>
      </c>
      <c r="H679" s="4">
        <v>17622</v>
      </c>
      <c r="I679" s="3" t="s">
        <v>1610</v>
      </c>
      <c r="J679" s="3" t="s">
        <v>1611</v>
      </c>
      <c r="K679" s="5">
        <v>1</v>
      </c>
      <c r="L679" s="3" t="s">
        <v>3</v>
      </c>
      <c r="M679" s="3" t="s">
        <v>102</v>
      </c>
      <c r="N679" s="3" t="s">
        <v>1609</v>
      </c>
      <c r="O679" s="1">
        <v>811</v>
      </c>
      <c r="P679" s="4">
        <v>0</v>
      </c>
      <c r="Q679" s="10">
        <f t="shared" si="47"/>
        <v>811</v>
      </c>
    </row>
    <row r="680" spans="2:17" ht="20.25" customHeight="1">
      <c r="B680" s="10" t="str">
        <f t="shared" si="44"/>
        <v>كلاه ايمني811</v>
      </c>
      <c r="C680" s="10" t="str">
        <f t="shared" si="45"/>
        <v>كلاه ايمني1402/02/16811</v>
      </c>
      <c r="D680" s="10" t="str">
        <f>IFERROR(IF(تحویلی!$E$1="","",IF(NOSA!O680=تحویلی!$E$1,تحویلی!$E$1&amp;COUNTIF(NOSA!$O$1:O680,تحویلی!$E$1),"")),"")</f>
        <v/>
      </c>
      <c r="E680" s="10" t="str">
        <f t="shared" si="46"/>
        <v>17622811</v>
      </c>
      <c r="F680" s="10" t="str">
        <f>IFERROR(VLOOKUP(I680,DATABASE!$N:$O,2,FALSE),"")</f>
        <v>كلاه ايمني</v>
      </c>
      <c r="G680" s="3" t="s">
        <v>1606</v>
      </c>
      <c r="H680" s="4">
        <v>17622</v>
      </c>
      <c r="I680" s="3" t="s">
        <v>1612</v>
      </c>
      <c r="J680" s="3" t="s">
        <v>609</v>
      </c>
      <c r="K680" s="5">
        <v>1</v>
      </c>
      <c r="L680" s="3" t="s">
        <v>8</v>
      </c>
      <c r="M680" s="3" t="s">
        <v>102</v>
      </c>
      <c r="N680" s="3" t="s">
        <v>1609</v>
      </c>
      <c r="O680" s="1">
        <v>811</v>
      </c>
      <c r="P680" s="4">
        <v>0</v>
      </c>
      <c r="Q680" s="10">
        <f t="shared" si="47"/>
        <v>811</v>
      </c>
    </row>
    <row r="681" spans="2:17" ht="20.25" customHeight="1">
      <c r="B681" s="10" t="str">
        <f t="shared" si="44"/>
        <v>كمربند برزنتي نواري811</v>
      </c>
      <c r="C681" s="10" t="str">
        <f t="shared" si="45"/>
        <v>كمربند برزنتي نواري1402/02/16811</v>
      </c>
      <c r="D681" s="10" t="str">
        <f>IFERROR(IF(تحویلی!$E$1="","",IF(NOSA!O681=تحویلی!$E$1,تحویلی!$E$1&amp;COUNTIF(NOSA!$O$1:O681,تحویلی!$E$1),"")),"")</f>
        <v/>
      </c>
      <c r="E681" s="10" t="str">
        <f t="shared" si="46"/>
        <v>17622811</v>
      </c>
      <c r="F681" s="10" t="str">
        <f>IFERROR(VLOOKUP(I681,DATABASE!$N:$O,2,FALSE),"")</f>
        <v>كمربند برزنتي نواري</v>
      </c>
      <c r="G681" s="3" t="s">
        <v>1606</v>
      </c>
      <c r="H681" s="4">
        <v>17622</v>
      </c>
      <c r="I681" s="3" t="s">
        <v>1441</v>
      </c>
      <c r="J681" s="3" t="s">
        <v>95</v>
      </c>
      <c r="K681" s="5">
        <v>1</v>
      </c>
      <c r="L681" s="3" t="s">
        <v>96</v>
      </c>
      <c r="M681" s="3" t="s">
        <v>102</v>
      </c>
      <c r="N681" s="3" t="s">
        <v>1609</v>
      </c>
      <c r="O681" s="1">
        <v>811</v>
      </c>
      <c r="P681" s="4">
        <v>0</v>
      </c>
      <c r="Q681" s="10">
        <f t="shared" si="47"/>
        <v>811</v>
      </c>
    </row>
    <row r="682" spans="2:17" ht="20.25" customHeight="1">
      <c r="B682" s="10" t="str">
        <f t="shared" si="44"/>
        <v>دستكش ضد برش سبك70</v>
      </c>
      <c r="C682" s="10" t="str">
        <f t="shared" si="45"/>
        <v>دستكش ضد برش سبك1402/02/1670</v>
      </c>
      <c r="D682" s="10" t="str">
        <f>IFERROR(IF(تحویلی!$E$1="","",IF(NOSA!O682=تحویلی!$E$1,تحویلی!$E$1&amp;COUNTIF(NOSA!$O$1:O682,تحویلی!$E$1),"")),"")</f>
        <v/>
      </c>
      <c r="E682" s="10" t="str">
        <f t="shared" si="46"/>
        <v>1762670</v>
      </c>
      <c r="F682" s="10" t="str">
        <f>IFERROR(VLOOKUP(I682,DATABASE!$N:$O,2,FALSE),"")</f>
        <v>دستكش ضد برش سبك</v>
      </c>
      <c r="G682" s="3" t="s">
        <v>1606</v>
      </c>
      <c r="H682" s="4">
        <v>17626</v>
      </c>
      <c r="I682" s="3" t="s">
        <v>1442</v>
      </c>
      <c r="J682" s="3" t="s">
        <v>22</v>
      </c>
      <c r="K682" s="5">
        <v>1</v>
      </c>
      <c r="L682" s="3" t="s">
        <v>3</v>
      </c>
      <c r="M682" s="3" t="s">
        <v>9</v>
      </c>
      <c r="N682" s="3" t="s">
        <v>157</v>
      </c>
      <c r="O682" s="1">
        <v>70</v>
      </c>
      <c r="P682" s="4">
        <v>1</v>
      </c>
      <c r="Q682" s="10">
        <f t="shared" si="47"/>
        <v>70</v>
      </c>
    </row>
    <row r="683" spans="2:17" ht="20.25" customHeight="1">
      <c r="B683" s="10" t="str">
        <f t="shared" si="44"/>
        <v>دستكش ضد برش سبك402</v>
      </c>
      <c r="C683" s="10" t="str">
        <f t="shared" si="45"/>
        <v>دستكش ضد برش سبك1402/02/16402</v>
      </c>
      <c r="D683" s="10" t="str">
        <f>IFERROR(IF(تحویلی!$E$1="","",IF(NOSA!O683=تحویلی!$E$1,تحویلی!$E$1&amp;COUNTIF(NOSA!$O$1:O683,تحویلی!$E$1),"")),"")</f>
        <v/>
      </c>
      <c r="E683" s="10" t="str">
        <f t="shared" si="46"/>
        <v>17631402</v>
      </c>
      <c r="F683" s="10" t="str">
        <f>IFERROR(VLOOKUP(I683,DATABASE!$N:$O,2,FALSE),"")</f>
        <v>دستكش ضد برش سبك</v>
      </c>
      <c r="G683" s="3" t="s">
        <v>1606</v>
      </c>
      <c r="H683" s="4">
        <v>17631</v>
      </c>
      <c r="I683" s="3" t="s">
        <v>1442</v>
      </c>
      <c r="J683" s="3" t="s">
        <v>22</v>
      </c>
      <c r="K683" s="5">
        <v>1</v>
      </c>
      <c r="L683" s="3" t="s">
        <v>3</v>
      </c>
      <c r="M683" s="3" t="s">
        <v>4</v>
      </c>
      <c r="N683" s="3" t="s">
        <v>68</v>
      </c>
      <c r="O683" s="1">
        <v>402</v>
      </c>
      <c r="P683" s="4">
        <v>1</v>
      </c>
      <c r="Q683" s="10">
        <f t="shared" si="47"/>
        <v>402</v>
      </c>
    </row>
    <row r="684" spans="2:17" ht="20.25" customHeight="1">
      <c r="B684" s="10" t="str">
        <f t="shared" si="44"/>
        <v>لباس كار(بلوز و شلوار)725</v>
      </c>
      <c r="C684" s="10" t="str">
        <f t="shared" si="45"/>
        <v>لباس كار(بلوز و شلوار)1402/02/16725</v>
      </c>
      <c r="D684" s="10" t="str">
        <f>IFERROR(IF(تحویلی!$E$1="","",IF(NOSA!O684=تحویلی!$E$1,تحویلی!$E$1&amp;COUNTIF(NOSA!$O$1:O684,تحویلی!$E$1),"")),"")</f>
        <v/>
      </c>
      <c r="E684" s="10" t="str">
        <f t="shared" si="46"/>
        <v>17634725</v>
      </c>
      <c r="F684" s="10" t="str">
        <f>IFERROR(VLOOKUP(I684,DATABASE!$N:$O,2,FALSE),"")</f>
        <v>لباس كار(بلوز و شلوار)</v>
      </c>
      <c r="G684" s="3" t="s">
        <v>1606</v>
      </c>
      <c r="H684" s="4">
        <v>17634</v>
      </c>
      <c r="I684" s="3" t="s">
        <v>1443</v>
      </c>
      <c r="J684" s="3" t="s">
        <v>1444</v>
      </c>
      <c r="K684" s="5">
        <v>1</v>
      </c>
      <c r="L684" s="3" t="s">
        <v>28</v>
      </c>
      <c r="M684" s="3" t="s">
        <v>19</v>
      </c>
      <c r="N684" s="3" t="s">
        <v>596</v>
      </c>
      <c r="O684" s="1">
        <v>725</v>
      </c>
      <c r="P684" s="4">
        <v>0</v>
      </c>
      <c r="Q684" s="10">
        <f t="shared" si="47"/>
        <v>725</v>
      </c>
    </row>
    <row r="685" spans="2:17" ht="20.25" customHeight="1">
      <c r="B685" s="10" t="str">
        <f t="shared" si="44"/>
        <v>چكمه ايمني نسوز725</v>
      </c>
      <c r="C685" s="10" t="str">
        <f t="shared" si="45"/>
        <v>چكمه ايمني نسوز1402/02/16725</v>
      </c>
      <c r="D685" s="10" t="str">
        <f>IFERROR(IF(تحویلی!$E$1="","",IF(NOSA!O685=تحویلی!$E$1,تحویلی!$E$1&amp;COUNTIF(NOSA!$O$1:O685,تحویلی!$E$1),"")),"")</f>
        <v/>
      </c>
      <c r="E685" s="10" t="str">
        <f t="shared" si="46"/>
        <v>17634725</v>
      </c>
      <c r="F685" s="10" t="str">
        <f>IFERROR(VLOOKUP(I685,DATABASE!$N:$O,2,FALSE),"")</f>
        <v>چكمه ايمني نسوز</v>
      </c>
      <c r="G685" s="3" t="s">
        <v>1606</v>
      </c>
      <c r="H685" s="4">
        <v>17634</v>
      </c>
      <c r="I685" s="3" t="s">
        <v>1447</v>
      </c>
      <c r="J685" s="3" t="s">
        <v>70</v>
      </c>
      <c r="K685" s="5">
        <v>1</v>
      </c>
      <c r="L685" s="3" t="s">
        <v>3</v>
      </c>
      <c r="M685" s="3" t="s">
        <v>19</v>
      </c>
      <c r="N685" s="3" t="s">
        <v>596</v>
      </c>
      <c r="O685" s="1">
        <v>725</v>
      </c>
      <c r="P685" s="4">
        <v>0</v>
      </c>
      <c r="Q685" s="10">
        <f t="shared" si="47"/>
        <v>725</v>
      </c>
    </row>
    <row r="686" spans="2:17" ht="20.25" customHeight="1">
      <c r="B686" s="10" t="str">
        <f t="shared" si="44"/>
        <v>نقاب تيره محافظ صورت  canasafe725</v>
      </c>
      <c r="C686" s="10" t="str">
        <f t="shared" si="45"/>
        <v>نقاب تيره محافظ صورت  canasafe1402/02/16725</v>
      </c>
      <c r="D686" s="10" t="str">
        <f>IFERROR(IF(تحویلی!$E$1="","",IF(NOSA!O686=تحویلی!$E$1,تحویلی!$E$1&amp;COUNTIF(NOSA!$O$1:O686,تحویلی!$E$1),"")),"")</f>
        <v/>
      </c>
      <c r="E686" s="10" t="str">
        <f t="shared" si="46"/>
        <v>17634725</v>
      </c>
      <c r="F686" s="10" t="str">
        <f>IFERROR(VLOOKUP(I686,DATABASE!$N:$O,2,FALSE),"")</f>
        <v>نقاب تيره محافظ صورت  canasafe</v>
      </c>
      <c r="G686" s="3" t="s">
        <v>1606</v>
      </c>
      <c r="H686" s="4">
        <v>17634</v>
      </c>
      <c r="I686" s="3" t="s">
        <v>1487</v>
      </c>
      <c r="J686" s="3" t="s">
        <v>1488</v>
      </c>
      <c r="K686" s="5">
        <v>1</v>
      </c>
      <c r="L686" s="3" t="s">
        <v>8</v>
      </c>
      <c r="M686" s="3" t="s">
        <v>19</v>
      </c>
      <c r="N686" s="3" t="s">
        <v>596</v>
      </c>
      <c r="O686" s="1">
        <v>725</v>
      </c>
      <c r="P686" s="4">
        <v>0</v>
      </c>
      <c r="Q686" s="10">
        <f t="shared" si="47"/>
        <v>725</v>
      </c>
    </row>
    <row r="687" spans="2:17" ht="20.25" customHeight="1">
      <c r="B687" s="10" t="str">
        <f t="shared" si="44"/>
        <v>رابط فنري نقاب كلاه ايمني725</v>
      </c>
      <c r="C687" s="10" t="str">
        <f t="shared" si="45"/>
        <v>رابط فنري نقاب كلاه ايمني1402/02/16725</v>
      </c>
      <c r="D687" s="10" t="str">
        <f>IFERROR(IF(تحویلی!$E$1="","",IF(NOSA!O687=تحویلی!$E$1,تحویلی!$E$1&amp;COUNTIF(NOSA!$O$1:O687,تحویلی!$E$1),"")),"")</f>
        <v/>
      </c>
      <c r="E687" s="10" t="str">
        <f t="shared" si="46"/>
        <v>17634725</v>
      </c>
      <c r="F687" s="10" t="str">
        <f>IFERROR(VLOOKUP(I687,DATABASE!$N:$O,2,FALSE),"")</f>
        <v>رابط فنري نقاب كلاه ايمني</v>
      </c>
      <c r="G687" s="3" t="s">
        <v>1606</v>
      </c>
      <c r="H687" s="4">
        <v>17634</v>
      </c>
      <c r="I687" s="3" t="s">
        <v>1454</v>
      </c>
      <c r="J687" s="3" t="s">
        <v>135</v>
      </c>
      <c r="K687" s="5">
        <v>1</v>
      </c>
      <c r="L687" s="3" t="s">
        <v>8</v>
      </c>
      <c r="M687" s="3" t="s">
        <v>19</v>
      </c>
      <c r="N687" s="3" t="s">
        <v>596</v>
      </c>
      <c r="O687" s="1">
        <v>725</v>
      </c>
      <c r="P687" s="4">
        <v>0</v>
      </c>
      <c r="Q687" s="10">
        <f t="shared" si="47"/>
        <v>725</v>
      </c>
    </row>
    <row r="688" spans="2:17" ht="20.25" customHeight="1">
      <c r="B688" s="10" t="str">
        <f t="shared" si="44"/>
        <v>پيشبند نسوز چرمي725</v>
      </c>
      <c r="C688" s="10" t="str">
        <f t="shared" si="45"/>
        <v>پيشبند نسوز چرمي1402/02/16725</v>
      </c>
      <c r="D688" s="10" t="str">
        <f>IFERROR(IF(تحویلی!$E$1="","",IF(NOSA!O688=تحویلی!$E$1,تحویلی!$E$1&amp;COUNTIF(NOSA!$O$1:O688,تحویلی!$E$1),"")),"")</f>
        <v/>
      </c>
      <c r="E688" s="10" t="str">
        <f t="shared" si="46"/>
        <v>17634725</v>
      </c>
      <c r="F688" s="10" t="str">
        <f>IFERROR(VLOOKUP(I688,DATABASE!$N:$O,2,FALSE),"")</f>
        <v>پيشبند نسوز چرمي</v>
      </c>
      <c r="G688" s="3" t="s">
        <v>1606</v>
      </c>
      <c r="H688" s="4">
        <v>17634</v>
      </c>
      <c r="I688" s="3" t="s">
        <v>1459</v>
      </c>
      <c r="J688" s="3" t="s">
        <v>15</v>
      </c>
      <c r="K688" s="5">
        <v>1</v>
      </c>
      <c r="L688" s="3" t="s">
        <v>8</v>
      </c>
      <c r="M688" s="3" t="s">
        <v>19</v>
      </c>
      <c r="N688" s="3" t="s">
        <v>596</v>
      </c>
      <c r="O688" s="1">
        <v>725</v>
      </c>
      <c r="P688" s="4">
        <v>0</v>
      </c>
      <c r="Q688" s="10">
        <f t="shared" si="47"/>
        <v>725</v>
      </c>
    </row>
    <row r="689" spans="2:17" ht="20.25" customHeight="1">
      <c r="B689" s="10" t="str">
        <f t="shared" si="44"/>
        <v>دستكش ساق بلند نسوز725</v>
      </c>
      <c r="C689" s="10" t="str">
        <f t="shared" si="45"/>
        <v>دستكش ساق بلند نسوز1402/02/16725</v>
      </c>
      <c r="D689" s="10" t="str">
        <f>IFERROR(IF(تحویلی!$E$1="","",IF(NOSA!O689=تحویلی!$E$1,تحویلی!$E$1&amp;COUNTIF(NOSA!$O$1:O689,تحویلی!$E$1),"")),"")</f>
        <v/>
      </c>
      <c r="E689" s="10" t="str">
        <f t="shared" si="46"/>
        <v>17634725</v>
      </c>
      <c r="F689" s="10" t="str">
        <f>IFERROR(VLOOKUP(I689,DATABASE!$N:$O,2,FALSE),"")</f>
        <v>دستكش ساق بلند نسوز</v>
      </c>
      <c r="G689" s="3" t="s">
        <v>1606</v>
      </c>
      <c r="H689" s="4">
        <v>17634</v>
      </c>
      <c r="I689" s="3" t="s">
        <v>1461</v>
      </c>
      <c r="J689" s="3" t="s">
        <v>34</v>
      </c>
      <c r="K689" s="5">
        <v>1</v>
      </c>
      <c r="L689" s="3" t="s">
        <v>3</v>
      </c>
      <c r="M689" s="3" t="s">
        <v>19</v>
      </c>
      <c r="N689" s="3" t="s">
        <v>596</v>
      </c>
      <c r="O689" s="1">
        <v>725</v>
      </c>
      <c r="P689" s="4">
        <v>0</v>
      </c>
      <c r="Q689" s="10">
        <f t="shared" si="47"/>
        <v>725</v>
      </c>
    </row>
    <row r="690" spans="2:17" ht="20.25" customHeight="1">
      <c r="B690" s="10" t="str">
        <f t="shared" si="44"/>
        <v>دستكش ضد برش سبك751</v>
      </c>
      <c r="C690" s="10" t="str">
        <f t="shared" si="45"/>
        <v>دستكش ضد برش سبك1402/02/16751</v>
      </c>
      <c r="D690" s="10" t="str">
        <f>IFERROR(IF(تحویلی!$E$1="","",IF(NOSA!O690=تحویلی!$E$1,تحویلی!$E$1&amp;COUNTIF(NOSA!$O$1:O690,تحویلی!$E$1),"")),"")</f>
        <v/>
      </c>
      <c r="E690" s="10" t="str">
        <f t="shared" si="46"/>
        <v>17636751</v>
      </c>
      <c r="F690" s="10" t="str">
        <f>IFERROR(VLOOKUP(I690,DATABASE!$N:$O,2,FALSE),"")</f>
        <v>دستكش ضد برش سبك</v>
      </c>
      <c r="G690" s="3" t="s">
        <v>1606</v>
      </c>
      <c r="H690" s="4">
        <v>17636</v>
      </c>
      <c r="I690" s="3" t="s">
        <v>1442</v>
      </c>
      <c r="J690" s="3" t="s">
        <v>22</v>
      </c>
      <c r="K690" s="5">
        <v>1</v>
      </c>
      <c r="L690" s="3" t="s">
        <v>3</v>
      </c>
      <c r="M690" s="3" t="s">
        <v>9</v>
      </c>
      <c r="N690" s="3" t="s">
        <v>901</v>
      </c>
      <c r="O690" s="1">
        <v>751</v>
      </c>
      <c r="P690" s="4">
        <v>1</v>
      </c>
      <c r="Q690" s="10">
        <f t="shared" si="47"/>
        <v>751</v>
      </c>
    </row>
    <row r="691" spans="2:17" ht="20.25" customHeight="1">
      <c r="B691" s="10" t="str">
        <f t="shared" si="44"/>
        <v>دستكش ضد برش سبك725</v>
      </c>
      <c r="C691" s="10" t="str">
        <f t="shared" si="45"/>
        <v>دستكش ضد برش سبك1402/02/16725</v>
      </c>
      <c r="D691" s="10" t="str">
        <f>IFERROR(IF(تحویلی!$E$1="","",IF(NOSA!O691=تحویلی!$E$1,تحویلی!$E$1&amp;COUNTIF(NOSA!$O$1:O691,تحویلی!$E$1),"")),"")</f>
        <v/>
      </c>
      <c r="E691" s="10" t="str">
        <f t="shared" si="46"/>
        <v>17641725</v>
      </c>
      <c r="F691" s="10" t="str">
        <f>IFERROR(VLOOKUP(I691,DATABASE!$N:$O,2,FALSE),"")</f>
        <v>دستكش ضد برش سبك</v>
      </c>
      <c r="G691" s="3" t="s">
        <v>1606</v>
      </c>
      <c r="H691" s="4">
        <v>17641</v>
      </c>
      <c r="I691" s="3" t="s">
        <v>1442</v>
      </c>
      <c r="J691" s="3" t="s">
        <v>22</v>
      </c>
      <c r="K691" s="5">
        <v>1</v>
      </c>
      <c r="L691" s="3" t="s">
        <v>3</v>
      </c>
      <c r="M691" s="3" t="s">
        <v>9</v>
      </c>
      <c r="N691" s="3" t="s">
        <v>596</v>
      </c>
      <c r="O691" s="1">
        <v>725</v>
      </c>
      <c r="P691" s="4">
        <v>1</v>
      </c>
      <c r="Q691" s="10">
        <f t="shared" si="47"/>
        <v>725</v>
      </c>
    </row>
    <row r="692" spans="2:17" ht="20.25" customHeight="1">
      <c r="B692" s="10" t="str">
        <f t="shared" si="44"/>
        <v>دستكش كف مواد سبك386</v>
      </c>
      <c r="C692" s="10" t="str">
        <f t="shared" si="45"/>
        <v>دستكش كف مواد سبك1402/02/16386</v>
      </c>
      <c r="D692" s="10" t="str">
        <f>IFERROR(IF(تحویلی!$E$1="","",IF(NOSA!O692=تحویلی!$E$1,تحویلی!$E$1&amp;COUNTIF(NOSA!$O$1:O692,تحویلی!$E$1),"")),"")</f>
        <v/>
      </c>
      <c r="E692" s="10" t="str">
        <f t="shared" si="46"/>
        <v>17646386</v>
      </c>
      <c r="F692" s="10" t="str">
        <f>IFERROR(VLOOKUP(I692,DATABASE!$N:$O,2,FALSE),"")</f>
        <v>دستكش كف مواد سبك</v>
      </c>
      <c r="G692" s="3" t="s">
        <v>1606</v>
      </c>
      <c r="H692" s="4">
        <v>17646</v>
      </c>
      <c r="I692" s="3" t="s">
        <v>1456</v>
      </c>
      <c r="J692" s="3" t="s">
        <v>2</v>
      </c>
      <c r="K692" s="5">
        <v>1</v>
      </c>
      <c r="L692" s="3" t="s">
        <v>3</v>
      </c>
      <c r="M692" s="3" t="s">
        <v>47</v>
      </c>
      <c r="N692" s="3" t="s">
        <v>235</v>
      </c>
      <c r="O692" s="1">
        <v>386</v>
      </c>
      <c r="P692" s="4">
        <v>1</v>
      </c>
      <c r="Q692" s="10">
        <f t="shared" si="47"/>
        <v>386</v>
      </c>
    </row>
    <row r="693" spans="2:17" ht="20.25" customHeight="1">
      <c r="B693" s="10" t="str">
        <f t="shared" si="44"/>
        <v>دستكش ضد برش سبك5</v>
      </c>
      <c r="C693" s="10" t="str">
        <f t="shared" si="45"/>
        <v>دستكش ضد برش سبك1402/02/165</v>
      </c>
      <c r="D693" s="10" t="str">
        <f>IFERROR(IF(تحویلی!$E$1="","",IF(NOSA!O693=تحویلی!$E$1,تحویلی!$E$1&amp;COUNTIF(NOSA!$O$1:O693,تحویلی!$E$1),"")),"")</f>
        <v/>
      </c>
      <c r="E693" s="10" t="str">
        <f t="shared" si="46"/>
        <v>176555</v>
      </c>
      <c r="F693" s="10" t="str">
        <f>IFERROR(VLOOKUP(I693,DATABASE!$N:$O,2,FALSE),"")</f>
        <v>دستكش ضد برش سبك</v>
      </c>
      <c r="G693" s="3" t="s">
        <v>1606</v>
      </c>
      <c r="H693" s="4">
        <v>17655</v>
      </c>
      <c r="I693" s="3" t="s">
        <v>1442</v>
      </c>
      <c r="J693" s="3" t="s">
        <v>22</v>
      </c>
      <c r="K693" s="5">
        <v>1</v>
      </c>
      <c r="L693" s="3" t="s">
        <v>3</v>
      </c>
      <c r="M693" s="3" t="s">
        <v>43</v>
      </c>
      <c r="N693" s="3" t="s">
        <v>250</v>
      </c>
      <c r="O693" s="1">
        <v>5</v>
      </c>
      <c r="P693" s="4">
        <v>1</v>
      </c>
      <c r="Q693" s="10">
        <f t="shared" si="47"/>
        <v>5</v>
      </c>
    </row>
    <row r="694" spans="2:17" ht="20.25" customHeight="1">
      <c r="B694" s="10" t="str">
        <f t="shared" si="44"/>
        <v>دستكش ضد برش سبك641</v>
      </c>
      <c r="C694" s="10" t="str">
        <f t="shared" si="45"/>
        <v>دستكش ضد برش سبك1402/02/16641</v>
      </c>
      <c r="D694" s="10" t="str">
        <f>IFERROR(IF(تحویلی!$E$1="","",IF(NOSA!O694=تحویلی!$E$1,تحویلی!$E$1&amp;COUNTIF(NOSA!$O$1:O694,تحویلی!$E$1),"")),"")</f>
        <v/>
      </c>
      <c r="E694" s="10" t="str">
        <f t="shared" si="46"/>
        <v>17656641</v>
      </c>
      <c r="F694" s="10" t="str">
        <f>IFERROR(VLOOKUP(I694,DATABASE!$N:$O,2,FALSE),"")</f>
        <v>دستكش ضد برش سبك</v>
      </c>
      <c r="G694" s="3" t="s">
        <v>1606</v>
      </c>
      <c r="H694" s="4">
        <v>17656</v>
      </c>
      <c r="I694" s="3" t="s">
        <v>1442</v>
      </c>
      <c r="J694" s="3" t="s">
        <v>22</v>
      </c>
      <c r="K694" s="5">
        <v>1</v>
      </c>
      <c r="L694" s="3" t="s">
        <v>3</v>
      </c>
      <c r="M694" s="3" t="s">
        <v>47</v>
      </c>
      <c r="N694" s="3" t="s">
        <v>154</v>
      </c>
      <c r="O694" s="1">
        <v>641</v>
      </c>
      <c r="P694" s="4">
        <v>0</v>
      </c>
      <c r="Q694" s="10">
        <f t="shared" si="47"/>
        <v>641</v>
      </c>
    </row>
    <row r="695" spans="2:17" ht="20.25" customHeight="1">
      <c r="B695" s="10" t="str">
        <f t="shared" si="44"/>
        <v>چكمه ايمني نسوز653</v>
      </c>
      <c r="C695" s="10" t="str">
        <f t="shared" si="45"/>
        <v>چكمه ايمني نسوز1402/02/16653</v>
      </c>
      <c r="D695" s="10" t="str">
        <f>IFERROR(IF(تحویلی!$E$1="","",IF(NOSA!O695=تحویلی!$E$1,تحویلی!$E$1&amp;COUNTIF(NOSA!$O$1:O695,تحویلی!$E$1),"")),"")</f>
        <v/>
      </c>
      <c r="E695" s="10" t="str">
        <f t="shared" si="46"/>
        <v>17659653</v>
      </c>
      <c r="F695" s="10" t="str">
        <f>IFERROR(VLOOKUP(I695,DATABASE!$N:$O,2,FALSE),"")</f>
        <v>چكمه ايمني نسوز</v>
      </c>
      <c r="G695" s="3" t="s">
        <v>1606</v>
      </c>
      <c r="H695" s="4">
        <v>17659</v>
      </c>
      <c r="I695" s="3" t="s">
        <v>1470</v>
      </c>
      <c r="J695" s="3" t="s">
        <v>240</v>
      </c>
      <c r="K695" s="5">
        <v>1</v>
      </c>
      <c r="L695" s="3" t="s">
        <v>3</v>
      </c>
      <c r="M695" s="3" t="s">
        <v>19</v>
      </c>
      <c r="N695" s="3" t="s">
        <v>106</v>
      </c>
      <c r="O695" s="1">
        <v>653</v>
      </c>
      <c r="P695" s="4">
        <v>1</v>
      </c>
      <c r="Q695" s="10">
        <f t="shared" si="47"/>
        <v>653</v>
      </c>
    </row>
    <row r="696" spans="2:17" ht="20.25" customHeight="1">
      <c r="B696" s="10" t="str">
        <f t="shared" si="44"/>
        <v>دستكش ضد برش سبك427</v>
      </c>
      <c r="C696" s="10" t="str">
        <f t="shared" si="45"/>
        <v>دستكش ضد برش سبك1402/02/16427</v>
      </c>
      <c r="D696" s="10" t="str">
        <f>IFERROR(IF(تحویلی!$E$1="","",IF(NOSA!O696=تحویلی!$E$1,تحویلی!$E$1&amp;COUNTIF(NOSA!$O$1:O696,تحویلی!$E$1),"")),"")</f>
        <v/>
      </c>
      <c r="E696" s="10" t="str">
        <f t="shared" si="46"/>
        <v>17661427</v>
      </c>
      <c r="F696" s="10" t="str">
        <f>IFERROR(VLOOKUP(I696,DATABASE!$N:$O,2,FALSE),"")</f>
        <v>دستكش ضد برش سبك</v>
      </c>
      <c r="G696" s="3" t="s">
        <v>1606</v>
      </c>
      <c r="H696" s="4">
        <v>17661</v>
      </c>
      <c r="I696" s="3" t="s">
        <v>1442</v>
      </c>
      <c r="J696" s="3" t="s">
        <v>22</v>
      </c>
      <c r="K696" s="5">
        <v>1</v>
      </c>
      <c r="L696" s="3" t="s">
        <v>3</v>
      </c>
      <c r="M696" s="3" t="s">
        <v>9</v>
      </c>
      <c r="N696" s="3" t="s">
        <v>23</v>
      </c>
      <c r="O696" s="1">
        <v>427</v>
      </c>
      <c r="P696" s="4">
        <v>0</v>
      </c>
      <c r="Q696" s="10">
        <f t="shared" si="47"/>
        <v>427</v>
      </c>
    </row>
    <row r="697" spans="2:17" ht="20.25" customHeight="1">
      <c r="B697" s="10" t="str">
        <f t="shared" si="44"/>
        <v>دستكش كف مواد سبك254</v>
      </c>
      <c r="C697" s="10" t="str">
        <f t="shared" si="45"/>
        <v>دستكش كف مواد سبك1402/02/16254</v>
      </c>
      <c r="D697" s="10" t="str">
        <f>IFERROR(IF(تحویلی!$E$1="","",IF(NOSA!O697=تحویلی!$E$1,تحویلی!$E$1&amp;COUNTIF(NOSA!$O$1:O697,تحویلی!$E$1),"")),"")</f>
        <v/>
      </c>
      <c r="E697" s="10" t="str">
        <f t="shared" si="46"/>
        <v>17662254</v>
      </c>
      <c r="F697" s="10" t="str">
        <f>IFERROR(VLOOKUP(I697,DATABASE!$N:$O,2,FALSE),"")</f>
        <v>دستكش كف مواد سبك</v>
      </c>
      <c r="G697" s="3" t="s">
        <v>1606</v>
      </c>
      <c r="H697" s="4">
        <v>17662</v>
      </c>
      <c r="I697" s="3" t="s">
        <v>1456</v>
      </c>
      <c r="J697" s="3" t="s">
        <v>2</v>
      </c>
      <c r="K697" s="5">
        <v>1</v>
      </c>
      <c r="L697" s="3" t="s">
        <v>3</v>
      </c>
      <c r="M697" s="3" t="s">
        <v>47</v>
      </c>
      <c r="N697" s="3" t="s">
        <v>279</v>
      </c>
      <c r="O697" s="1">
        <v>254</v>
      </c>
      <c r="P697" s="4">
        <v>0</v>
      </c>
      <c r="Q697" s="10">
        <f t="shared" si="47"/>
        <v>254</v>
      </c>
    </row>
    <row r="698" spans="2:17" ht="20.25" customHeight="1">
      <c r="B698" s="10" t="str">
        <f t="shared" si="44"/>
        <v>مقنعه نسوز كتان808</v>
      </c>
      <c r="C698" s="10" t="str">
        <f t="shared" si="45"/>
        <v>مقنعه نسوز كتان1402/02/17808</v>
      </c>
      <c r="D698" s="10" t="str">
        <f>IFERROR(IF(تحویلی!$E$1="","",IF(NOSA!O698=تحویلی!$E$1,تحویلی!$E$1&amp;COUNTIF(NOSA!$O$1:O698,تحویلی!$E$1),"")),"")</f>
        <v/>
      </c>
      <c r="E698" s="10" t="str">
        <f t="shared" si="46"/>
        <v>17668808</v>
      </c>
      <c r="F698" s="10" t="str">
        <f>IFERROR(VLOOKUP(I698,DATABASE!$N:$O,2,FALSE),"")</f>
        <v>مقنعه نسوز كتان</v>
      </c>
      <c r="G698" s="3" t="s">
        <v>1613</v>
      </c>
      <c r="H698" s="4">
        <v>17668</v>
      </c>
      <c r="I698" s="3" t="s">
        <v>1587</v>
      </c>
      <c r="J698" s="3" t="s">
        <v>31</v>
      </c>
      <c r="K698" s="5">
        <v>1</v>
      </c>
      <c r="L698" s="3" t="s">
        <v>8</v>
      </c>
      <c r="M698" s="3" t="s">
        <v>9</v>
      </c>
      <c r="N698" s="3" t="s">
        <v>1614</v>
      </c>
      <c r="O698" s="1">
        <v>808</v>
      </c>
      <c r="P698" s="4">
        <v>0</v>
      </c>
      <c r="Q698" s="10">
        <f t="shared" si="47"/>
        <v>808</v>
      </c>
    </row>
    <row r="699" spans="2:17" ht="20.25" customHeight="1">
      <c r="B699" s="10" t="str">
        <f t="shared" si="44"/>
        <v>پيشبند نسوز چرمي238</v>
      </c>
      <c r="C699" s="10" t="str">
        <f t="shared" si="45"/>
        <v>پيشبند نسوز چرمي1402/02/17238</v>
      </c>
      <c r="D699" s="10" t="str">
        <f>IFERROR(IF(تحویلی!$E$1="","",IF(NOSA!O699=تحویلی!$E$1,تحویلی!$E$1&amp;COUNTIF(NOSA!$O$1:O699,تحویلی!$E$1),"")),"")</f>
        <v/>
      </c>
      <c r="E699" s="10" t="str">
        <f t="shared" si="46"/>
        <v>17674238</v>
      </c>
      <c r="F699" s="10" t="str">
        <f>IFERROR(VLOOKUP(I699,DATABASE!$N:$O,2,FALSE),"")</f>
        <v>پيشبند نسوز چرمي</v>
      </c>
      <c r="G699" s="3" t="s">
        <v>1613</v>
      </c>
      <c r="H699" s="4">
        <v>17674</v>
      </c>
      <c r="I699" s="3" t="s">
        <v>1459</v>
      </c>
      <c r="J699" s="3" t="s">
        <v>15</v>
      </c>
      <c r="K699" s="5">
        <v>1</v>
      </c>
      <c r="L699" s="3" t="s">
        <v>8</v>
      </c>
      <c r="M699" s="3" t="s">
        <v>19</v>
      </c>
      <c r="N699" s="3" t="s">
        <v>281</v>
      </c>
      <c r="O699" s="1">
        <v>238</v>
      </c>
      <c r="P699" s="4">
        <v>1</v>
      </c>
      <c r="Q699" s="10">
        <f t="shared" si="47"/>
        <v>238</v>
      </c>
    </row>
    <row r="700" spans="2:17" ht="20.25" customHeight="1">
      <c r="B700" s="10" t="str">
        <f t="shared" si="44"/>
        <v>دستكش كف مواد سبك719</v>
      </c>
      <c r="C700" s="10" t="str">
        <f t="shared" si="45"/>
        <v>دستكش كف مواد سبك1402/02/17719</v>
      </c>
      <c r="D700" s="10" t="str">
        <f>IFERROR(IF(تحویلی!$E$1="","",IF(NOSA!O700=تحویلی!$E$1,تحویلی!$E$1&amp;COUNTIF(NOSA!$O$1:O700,تحویلی!$E$1),"")),"")</f>
        <v/>
      </c>
      <c r="E700" s="10" t="str">
        <f t="shared" si="46"/>
        <v>17680719</v>
      </c>
      <c r="F700" s="10" t="str">
        <f>IFERROR(VLOOKUP(I700,DATABASE!$N:$O,2,FALSE),"")</f>
        <v>دستكش كف مواد سبك</v>
      </c>
      <c r="G700" s="3" t="s">
        <v>1613</v>
      </c>
      <c r="H700" s="4">
        <v>17680</v>
      </c>
      <c r="I700" s="3" t="s">
        <v>1456</v>
      </c>
      <c r="J700" s="3" t="s">
        <v>2</v>
      </c>
      <c r="K700" s="5">
        <v>1</v>
      </c>
      <c r="L700" s="3" t="s">
        <v>3</v>
      </c>
      <c r="M700" s="3" t="s">
        <v>47</v>
      </c>
      <c r="N700" s="3" t="s">
        <v>395</v>
      </c>
      <c r="O700" s="1">
        <v>719</v>
      </c>
      <c r="P700" s="4">
        <v>1</v>
      </c>
      <c r="Q700" s="10">
        <f t="shared" si="47"/>
        <v>719</v>
      </c>
    </row>
    <row r="701" spans="2:17" ht="20.25" customHeight="1">
      <c r="B701" s="10" t="str">
        <f t="shared" si="44"/>
        <v>دستكش ضد برش سبك803</v>
      </c>
      <c r="C701" s="10" t="str">
        <f t="shared" si="45"/>
        <v>دستكش ضد برش سبك1402/02/17803</v>
      </c>
      <c r="D701" s="10" t="str">
        <f>IFERROR(IF(تحویلی!$E$1="","",IF(NOSA!O701=تحویلی!$E$1,تحویلی!$E$1&amp;COUNTIF(NOSA!$O$1:O701,تحویلی!$E$1),"")),"")</f>
        <v/>
      </c>
      <c r="E701" s="10" t="str">
        <f t="shared" si="46"/>
        <v>17681803</v>
      </c>
      <c r="F701" s="10" t="str">
        <f>IFERROR(VLOOKUP(I701,DATABASE!$N:$O,2,FALSE),"")</f>
        <v>دستكش ضد برش سبك</v>
      </c>
      <c r="G701" s="3" t="s">
        <v>1613</v>
      </c>
      <c r="H701" s="4">
        <v>17681</v>
      </c>
      <c r="I701" s="3" t="s">
        <v>1442</v>
      </c>
      <c r="J701" s="3" t="s">
        <v>22</v>
      </c>
      <c r="K701" s="5">
        <v>1</v>
      </c>
      <c r="L701" s="3" t="s">
        <v>3</v>
      </c>
      <c r="M701" s="3" t="s">
        <v>47</v>
      </c>
      <c r="N701" s="3" t="s">
        <v>1518</v>
      </c>
      <c r="O701" s="1">
        <v>803</v>
      </c>
      <c r="P701" s="4">
        <v>1</v>
      </c>
      <c r="Q701" s="10">
        <f t="shared" si="47"/>
        <v>803</v>
      </c>
    </row>
    <row r="702" spans="2:17" ht="20.25" customHeight="1">
      <c r="B702" s="10" t="str">
        <f t="shared" si="44"/>
        <v>دستكش ساق كوتاه نسوز803</v>
      </c>
      <c r="C702" s="10" t="str">
        <f t="shared" si="45"/>
        <v>دستكش ساق كوتاه نسوز1402/02/17803</v>
      </c>
      <c r="D702" s="10" t="str">
        <f>IFERROR(IF(تحویلی!$E$1="","",IF(NOSA!O702=تحویلی!$E$1,تحویلی!$E$1&amp;COUNTIF(NOSA!$O$1:O702,تحویلی!$E$1),"")),"")</f>
        <v/>
      </c>
      <c r="E702" s="10" t="str">
        <f t="shared" si="46"/>
        <v>17681803</v>
      </c>
      <c r="F702" s="10" t="str">
        <f>IFERROR(VLOOKUP(I702,DATABASE!$N:$O,2,FALSE),"")</f>
        <v>دستكش ساق كوتاه نسوز</v>
      </c>
      <c r="G702" s="3" t="s">
        <v>1613</v>
      </c>
      <c r="H702" s="4">
        <v>17681</v>
      </c>
      <c r="I702" s="3" t="s">
        <v>1455</v>
      </c>
      <c r="J702" s="3" t="s">
        <v>168</v>
      </c>
      <c r="K702" s="5">
        <v>1</v>
      </c>
      <c r="L702" s="3" t="s">
        <v>3</v>
      </c>
      <c r="M702" s="3" t="s">
        <v>47</v>
      </c>
      <c r="N702" s="3" t="s">
        <v>1518</v>
      </c>
      <c r="O702" s="1">
        <v>803</v>
      </c>
      <c r="P702" s="4">
        <v>1</v>
      </c>
      <c r="Q702" s="10">
        <f t="shared" si="47"/>
        <v>803</v>
      </c>
    </row>
    <row r="703" spans="2:17" ht="20.25" customHeight="1">
      <c r="B703" s="10" t="str">
        <f t="shared" si="44"/>
        <v>لباس كار (شلوار) 97</v>
      </c>
      <c r="C703" s="10" t="str">
        <f t="shared" si="45"/>
        <v>لباس كار (شلوار) 1402/02/1797</v>
      </c>
      <c r="D703" s="10" t="str">
        <f>IFERROR(IF(تحویلی!$E$1="","",IF(NOSA!O703=تحویلی!$E$1,تحویلی!$E$1&amp;COUNTIF(NOSA!$O$1:O703,تحویلی!$E$1),"")),"")</f>
        <v/>
      </c>
      <c r="E703" s="10" t="str">
        <f t="shared" si="46"/>
        <v>1768797</v>
      </c>
      <c r="F703" s="10" t="str">
        <f>IFERROR(VLOOKUP(I703,DATABASE!$N:$O,2,FALSE),"")</f>
        <v xml:space="preserve">لباس كار (شلوار) </v>
      </c>
      <c r="G703" s="3" t="s">
        <v>1613</v>
      </c>
      <c r="H703" s="4">
        <v>17687</v>
      </c>
      <c r="I703" s="3" t="s">
        <v>1615</v>
      </c>
      <c r="J703" s="3" t="s">
        <v>1616</v>
      </c>
      <c r="K703" s="5">
        <v>1</v>
      </c>
      <c r="L703" s="3" t="s">
        <v>8</v>
      </c>
      <c r="M703" s="3" t="s">
        <v>47</v>
      </c>
      <c r="N703" s="3" t="s">
        <v>543</v>
      </c>
      <c r="O703" s="1">
        <v>97</v>
      </c>
      <c r="P703" s="4">
        <v>1</v>
      </c>
      <c r="Q703" s="10">
        <f t="shared" si="47"/>
        <v>97</v>
      </c>
    </row>
    <row r="704" spans="2:17" ht="20.25" customHeight="1">
      <c r="B704" s="10" t="str">
        <f t="shared" si="44"/>
        <v>لباس كار(بلوز و شلوار)789</v>
      </c>
      <c r="C704" s="10" t="str">
        <f t="shared" si="45"/>
        <v>لباس كار(بلوز و شلوار)1402/02/17789</v>
      </c>
      <c r="D704" s="10" t="str">
        <f>IFERROR(IF(تحویلی!$E$1="","",IF(NOSA!O704=تحویلی!$E$1,تحویلی!$E$1&amp;COUNTIF(NOSA!$O$1:O704,تحویلی!$E$1),"")),"")</f>
        <v/>
      </c>
      <c r="E704" s="10" t="str">
        <f t="shared" si="46"/>
        <v>17689789</v>
      </c>
      <c r="F704" s="10" t="str">
        <f>IFERROR(VLOOKUP(I704,DATABASE!$N:$O,2,FALSE),"")</f>
        <v>لباس كار(بلوز و شلوار)</v>
      </c>
      <c r="G704" s="3" t="s">
        <v>1613</v>
      </c>
      <c r="H704" s="4">
        <v>17689</v>
      </c>
      <c r="I704" s="3" t="s">
        <v>1533</v>
      </c>
      <c r="J704" s="3" t="s">
        <v>1534</v>
      </c>
      <c r="K704" s="5">
        <v>1</v>
      </c>
      <c r="L704" s="3" t="s">
        <v>28</v>
      </c>
      <c r="M704" s="3" t="s">
        <v>43</v>
      </c>
      <c r="N704" s="3" t="s">
        <v>1261</v>
      </c>
      <c r="O704" s="1">
        <v>789</v>
      </c>
      <c r="P704" s="4">
        <v>1</v>
      </c>
      <c r="Q704" s="10">
        <f t="shared" si="47"/>
        <v>789</v>
      </c>
    </row>
    <row r="705" spans="2:17" ht="20.25" customHeight="1">
      <c r="B705" s="10" t="str">
        <f t="shared" si="44"/>
        <v>پوتين ايمني نسوز 649</v>
      </c>
      <c r="C705" s="10" t="str">
        <f t="shared" si="45"/>
        <v>پوتين ايمني نسوز 1402/02/17649</v>
      </c>
      <c r="D705" s="10" t="str">
        <f>IFERROR(IF(تحویلی!$E$1="","",IF(NOSA!O705=تحویلی!$E$1,تحویلی!$E$1&amp;COUNTIF(NOSA!$O$1:O705,تحویلی!$E$1),"")),"")</f>
        <v/>
      </c>
      <c r="E705" s="10" t="str">
        <f t="shared" si="46"/>
        <v>17691649</v>
      </c>
      <c r="F705" s="10" t="str">
        <f>IFERROR(VLOOKUP(I705,DATABASE!$N:$O,2,FALSE),"")</f>
        <v xml:space="preserve">پوتين ايمني نسوز </v>
      </c>
      <c r="G705" s="3" t="s">
        <v>1613</v>
      </c>
      <c r="H705" s="4">
        <v>17691</v>
      </c>
      <c r="I705" s="3" t="s">
        <v>1452</v>
      </c>
      <c r="J705" s="3" t="s">
        <v>1453</v>
      </c>
      <c r="K705" s="5">
        <v>1</v>
      </c>
      <c r="L705" s="3" t="s">
        <v>3</v>
      </c>
      <c r="M705" s="3" t="s">
        <v>9</v>
      </c>
      <c r="N705" s="3" t="s">
        <v>127</v>
      </c>
      <c r="O705" s="1">
        <v>649</v>
      </c>
      <c r="P705" s="4">
        <v>1</v>
      </c>
      <c r="Q705" s="10">
        <f t="shared" si="47"/>
        <v>649</v>
      </c>
    </row>
    <row r="706" spans="2:17" ht="20.25" customHeight="1">
      <c r="B706" s="10" t="str">
        <f t="shared" si="44"/>
        <v>مقنعه نسوز كتان649</v>
      </c>
      <c r="C706" s="10" t="str">
        <f t="shared" si="45"/>
        <v>مقنعه نسوز كتان1402/02/17649</v>
      </c>
      <c r="D706" s="10" t="str">
        <f>IFERROR(IF(تحویلی!$E$1="","",IF(NOSA!O706=تحویلی!$E$1,تحویلی!$E$1&amp;COUNTIF(NOSA!$O$1:O706,تحویلی!$E$1),"")),"")</f>
        <v/>
      </c>
      <c r="E706" s="10" t="str">
        <f t="shared" si="46"/>
        <v>17691649</v>
      </c>
      <c r="F706" s="10" t="str">
        <f>IFERROR(VLOOKUP(I706,DATABASE!$N:$O,2,FALSE),"")</f>
        <v>مقنعه نسوز كتان</v>
      </c>
      <c r="G706" s="3" t="s">
        <v>1613</v>
      </c>
      <c r="H706" s="4">
        <v>17691</v>
      </c>
      <c r="I706" s="3" t="s">
        <v>1587</v>
      </c>
      <c r="J706" s="3" t="s">
        <v>31</v>
      </c>
      <c r="K706" s="5">
        <v>1</v>
      </c>
      <c r="L706" s="3" t="s">
        <v>8</v>
      </c>
      <c r="M706" s="3" t="s">
        <v>9</v>
      </c>
      <c r="N706" s="3" t="s">
        <v>127</v>
      </c>
      <c r="O706" s="1">
        <v>649</v>
      </c>
      <c r="P706" s="4">
        <v>0</v>
      </c>
      <c r="Q706" s="10">
        <f t="shared" si="47"/>
        <v>649</v>
      </c>
    </row>
    <row r="707" spans="2:17" ht="20.25" customHeight="1">
      <c r="B707" s="10" t="str">
        <f t="shared" ref="B707:B770" si="48">F707&amp;Q707</f>
        <v>لباس كار(بلوز و شلوار)277</v>
      </c>
      <c r="C707" s="10" t="str">
        <f t="shared" ref="C707:C770" si="49">F707&amp;G707&amp;O707</f>
        <v>لباس كار(بلوز و شلوار)1402/02/17277</v>
      </c>
      <c r="D707" s="10" t="str">
        <f>IFERROR(IF(تحویلی!$E$1="","",IF(NOSA!O707=تحویلی!$E$1,تحویلی!$E$1&amp;COUNTIF(NOSA!$O$1:O707,تحویلی!$E$1),"")),"")</f>
        <v/>
      </c>
      <c r="E707" s="10" t="str">
        <f t="shared" ref="E707:E770" si="50">H707&amp;O707</f>
        <v>17693277</v>
      </c>
      <c r="F707" s="10" t="str">
        <f>IFERROR(VLOOKUP(I707,DATABASE!$N:$O,2,FALSE),"")</f>
        <v>لباس كار(بلوز و شلوار)</v>
      </c>
      <c r="G707" s="3" t="s">
        <v>1613</v>
      </c>
      <c r="H707" s="4">
        <v>17693</v>
      </c>
      <c r="I707" s="3" t="s">
        <v>1533</v>
      </c>
      <c r="J707" s="3" t="s">
        <v>1534</v>
      </c>
      <c r="K707" s="5">
        <v>1</v>
      </c>
      <c r="L707" s="3" t="s">
        <v>28</v>
      </c>
      <c r="M707" s="3" t="s">
        <v>47</v>
      </c>
      <c r="N707" s="3" t="s">
        <v>79</v>
      </c>
      <c r="O707" s="1">
        <v>277</v>
      </c>
      <c r="P707" s="4">
        <v>1</v>
      </c>
      <c r="Q707" s="10">
        <f t="shared" si="47"/>
        <v>277</v>
      </c>
    </row>
    <row r="708" spans="2:17" ht="20.25" customHeight="1">
      <c r="B708" s="10" t="str">
        <f t="shared" si="48"/>
        <v>شيشه مات ماسك جوشكاري776</v>
      </c>
      <c r="C708" s="10" t="str">
        <f t="shared" si="49"/>
        <v>شيشه مات ماسك جوشكاري1402/02/17776</v>
      </c>
      <c r="D708" s="10" t="str">
        <f>IFERROR(IF(تحویلی!$E$1="","",IF(NOSA!O708=تحویلی!$E$1,تحویلی!$E$1&amp;COUNTIF(NOSA!$O$1:O708,تحویلی!$E$1),"")),"")</f>
        <v/>
      </c>
      <c r="E708" s="10" t="str">
        <f t="shared" si="50"/>
        <v>17698776</v>
      </c>
      <c r="F708" s="10" t="str">
        <f>IFERROR(VLOOKUP(I708,DATABASE!$N:$O,2,FALSE),"")</f>
        <v>شيشه مات ماسك جوشكاري</v>
      </c>
      <c r="G708" s="3" t="s">
        <v>1613</v>
      </c>
      <c r="H708" s="4">
        <v>17698</v>
      </c>
      <c r="I708" s="3" t="s">
        <v>1507</v>
      </c>
      <c r="J708" s="3" t="s">
        <v>113</v>
      </c>
      <c r="K708" s="5">
        <v>1</v>
      </c>
      <c r="L708" s="3" t="s">
        <v>8</v>
      </c>
      <c r="M708" s="3" t="s">
        <v>87</v>
      </c>
      <c r="N708" s="3" t="s">
        <v>1169</v>
      </c>
      <c r="O708" s="1">
        <v>776</v>
      </c>
      <c r="P708" s="4">
        <v>0</v>
      </c>
      <c r="Q708" s="10">
        <f t="shared" si="47"/>
        <v>776</v>
      </c>
    </row>
    <row r="709" spans="2:17" ht="20.25" customHeight="1">
      <c r="B709" s="10" t="str">
        <f t="shared" si="48"/>
        <v>شيشه ماسك جوشكاري ساده776</v>
      </c>
      <c r="C709" s="10" t="str">
        <f t="shared" si="49"/>
        <v>شيشه ماسك جوشكاري ساده1402/02/17776</v>
      </c>
      <c r="D709" s="10" t="str">
        <f>IFERROR(IF(تحویلی!$E$1="","",IF(NOSA!O709=تحویلی!$E$1,تحویلی!$E$1&amp;COUNTIF(NOSA!$O$1:O709,تحویلی!$E$1),"")),"")</f>
        <v/>
      </c>
      <c r="E709" s="10" t="str">
        <f t="shared" si="50"/>
        <v>17698776</v>
      </c>
      <c r="F709" s="10" t="str">
        <f>IFERROR(VLOOKUP(I709,DATABASE!$N:$O,2,FALSE),"")</f>
        <v>شيشه ماسك جوشكاري ساده</v>
      </c>
      <c r="G709" s="3" t="s">
        <v>1613</v>
      </c>
      <c r="H709" s="4">
        <v>17698</v>
      </c>
      <c r="I709" s="3" t="s">
        <v>1548</v>
      </c>
      <c r="J709" s="3" t="s">
        <v>111</v>
      </c>
      <c r="K709" s="5">
        <v>1</v>
      </c>
      <c r="L709" s="3" t="s">
        <v>8</v>
      </c>
      <c r="M709" s="3" t="s">
        <v>87</v>
      </c>
      <c r="N709" s="3" t="s">
        <v>1169</v>
      </c>
      <c r="O709" s="1">
        <v>776</v>
      </c>
      <c r="P709" s="4">
        <v>0</v>
      </c>
      <c r="Q709" s="10">
        <f t="shared" si="47"/>
        <v>776</v>
      </c>
    </row>
    <row r="710" spans="2:17" ht="20.25" customHeight="1">
      <c r="B710" s="10" t="str">
        <f t="shared" si="48"/>
        <v>دستكش ضد برش سبك599</v>
      </c>
      <c r="C710" s="10" t="str">
        <f t="shared" si="49"/>
        <v>دستكش ضد برش سبك1402/02/17599</v>
      </c>
      <c r="D710" s="10" t="str">
        <f>IFERROR(IF(تحویلی!$E$1="","",IF(NOSA!O710=تحویلی!$E$1,تحویلی!$E$1&amp;COUNTIF(NOSA!$O$1:O710,تحویلی!$E$1),"")),"")</f>
        <v/>
      </c>
      <c r="E710" s="10" t="str">
        <f t="shared" si="50"/>
        <v>17699599</v>
      </c>
      <c r="F710" s="10" t="str">
        <f>IFERROR(VLOOKUP(I710,DATABASE!$N:$O,2,FALSE),"")</f>
        <v>دستكش ضد برش سبك</v>
      </c>
      <c r="G710" s="3" t="s">
        <v>1613</v>
      </c>
      <c r="H710" s="4">
        <v>17699</v>
      </c>
      <c r="I710" s="3" t="s">
        <v>1442</v>
      </c>
      <c r="J710" s="3" t="s">
        <v>22</v>
      </c>
      <c r="K710" s="5">
        <v>1</v>
      </c>
      <c r="L710" s="3" t="s">
        <v>3</v>
      </c>
      <c r="M710" s="3" t="s">
        <v>47</v>
      </c>
      <c r="N710" s="3" t="s">
        <v>131</v>
      </c>
      <c r="O710" s="1">
        <v>599</v>
      </c>
      <c r="P710" s="4">
        <v>0</v>
      </c>
      <c r="Q710" s="10">
        <f t="shared" si="47"/>
        <v>599</v>
      </c>
    </row>
    <row r="711" spans="2:17" ht="20.25" customHeight="1">
      <c r="B711" s="10" t="str">
        <f t="shared" si="48"/>
        <v>لباس كار(بلوز و شلوار)149</v>
      </c>
      <c r="C711" s="10" t="str">
        <f t="shared" si="49"/>
        <v>لباس كار(بلوز و شلوار)1402/02/17149</v>
      </c>
      <c r="D711" s="10" t="str">
        <f>IFERROR(IF(تحویلی!$E$1="","",IF(NOSA!O711=تحویلی!$E$1,تحویلی!$E$1&amp;COUNTIF(NOSA!$O$1:O711,تحویلی!$E$1),"")),"")</f>
        <v/>
      </c>
      <c r="E711" s="10" t="str">
        <f t="shared" si="50"/>
        <v>17702149</v>
      </c>
      <c r="F711" s="10" t="str">
        <f>IFERROR(VLOOKUP(I711,DATABASE!$N:$O,2,FALSE),"")</f>
        <v>لباس كار(بلوز و شلوار)</v>
      </c>
      <c r="G711" s="3" t="s">
        <v>1613</v>
      </c>
      <c r="H711" s="4">
        <v>17702</v>
      </c>
      <c r="I711" s="3" t="s">
        <v>1443</v>
      </c>
      <c r="J711" s="3" t="s">
        <v>1444</v>
      </c>
      <c r="K711" s="5">
        <v>1</v>
      </c>
      <c r="L711" s="3" t="s">
        <v>28</v>
      </c>
      <c r="M711" s="3" t="s">
        <v>4</v>
      </c>
      <c r="N711" s="3" t="s">
        <v>897</v>
      </c>
      <c r="O711" s="1">
        <v>149</v>
      </c>
      <c r="P711" s="4">
        <v>1</v>
      </c>
      <c r="Q711" s="10">
        <f t="shared" si="47"/>
        <v>149</v>
      </c>
    </row>
    <row r="712" spans="2:17" ht="20.25" customHeight="1">
      <c r="B712" s="10" t="str">
        <f t="shared" si="48"/>
        <v>دستكش ضد برش سبك774</v>
      </c>
      <c r="C712" s="10" t="str">
        <f t="shared" si="49"/>
        <v>دستكش ضد برش سبك1402/02/18774</v>
      </c>
      <c r="D712" s="10" t="str">
        <f>IFERROR(IF(تحویلی!$E$1="","",IF(NOSA!O712=تحویلی!$E$1,تحویلی!$E$1&amp;COUNTIF(NOSA!$O$1:O712,تحویلی!$E$1),"")),"")</f>
        <v/>
      </c>
      <c r="E712" s="10" t="str">
        <f t="shared" si="50"/>
        <v>17711774</v>
      </c>
      <c r="F712" s="10" t="str">
        <f>IFERROR(VLOOKUP(I712,DATABASE!$N:$O,2,FALSE),"")</f>
        <v>دستكش ضد برش سبك</v>
      </c>
      <c r="G712" s="3" t="s">
        <v>1617</v>
      </c>
      <c r="H712" s="4">
        <v>17711</v>
      </c>
      <c r="I712" s="3" t="s">
        <v>1442</v>
      </c>
      <c r="J712" s="3" t="s">
        <v>22</v>
      </c>
      <c r="K712" s="5">
        <v>1</v>
      </c>
      <c r="L712" s="3" t="s">
        <v>3</v>
      </c>
      <c r="M712" s="3" t="s">
        <v>43</v>
      </c>
      <c r="N712" s="3" t="s">
        <v>1218</v>
      </c>
      <c r="O712" s="1">
        <v>774</v>
      </c>
      <c r="P712" s="4">
        <v>1</v>
      </c>
      <c r="Q712" s="10">
        <f t="shared" si="47"/>
        <v>774</v>
      </c>
    </row>
    <row r="713" spans="2:17" ht="20.25" customHeight="1">
      <c r="B713" s="10" t="str">
        <f t="shared" si="48"/>
        <v>دستكش ضد برش سبك277</v>
      </c>
      <c r="C713" s="10" t="str">
        <f t="shared" si="49"/>
        <v>دستكش ضد برش سبك1402/02/18277</v>
      </c>
      <c r="D713" s="10" t="str">
        <f>IFERROR(IF(تحویلی!$E$1="","",IF(NOSA!O713=تحویلی!$E$1,تحویلی!$E$1&amp;COUNTIF(NOSA!$O$1:O713,تحویلی!$E$1),"")),"")</f>
        <v/>
      </c>
      <c r="E713" s="10" t="str">
        <f t="shared" si="50"/>
        <v>17716277</v>
      </c>
      <c r="F713" s="10" t="str">
        <f>IFERROR(VLOOKUP(I713,DATABASE!$N:$O,2,FALSE),"")</f>
        <v>دستكش ضد برش سبك</v>
      </c>
      <c r="G713" s="3" t="s">
        <v>1617</v>
      </c>
      <c r="H713" s="4">
        <v>17716</v>
      </c>
      <c r="I713" s="3" t="s">
        <v>1442</v>
      </c>
      <c r="J713" s="3" t="s">
        <v>22</v>
      </c>
      <c r="K713" s="5">
        <v>1</v>
      </c>
      <c r="L713" s="3" t="s">
        <v>3</v>
      </c>
      <c r="M713" s="3" t="s">
        <v>47</v>
      </c>
      <c r="N713" s="3" t="s">
        <v>79</v>
      </c>
      <c r="O713" s="1">
        <v>277</v>
      </c>
      <c r="P713" s="4">
        <v>1</v>
      </c>
      <c r="Q713" s="10">
        <f t="shared" si="47"/>
        <v>277</v>
      </c>
    </row>
    <row r="714" spans="2:17" ht="20.25" customHeight="1">
      <c r="B714" s="10" t="str">
        <f t="shared" si="48"/>
        <v>لباس كار ديرسوز(بلوز و شلوار) 163</v>
      </c>
      <c r="C714" s="10" t="str">
        <f t="shared" si="49"/>
        <v>لباس كار ديرسوز(بلوز و شلوار) 1402/02/18163</v>
      </c>
      <c r="D714" s="10" t="str">
        <f>IFERROR(IF(تحویلی!$E$1="","",IF(NOSA!O714=تحویلی!$E$1,تحویلی!$E$1&amp;COUNTIF(NOSA!$O$1:O714,تحویلی!$E$1),"")),"")</f>
        <v/>
      </c>
      <c r="E714" s="10" t="str">
        <f t="shared" si="50"/>
        <v>17719163</v>
      </c>
      <c r="F714" s="10" t="str">
        <f>IFERROR(VLOOKUP(I714,DATABASE!$N:$O,2,FALSE),"")</f>
        <v xml:space="preserve">لباس كار ديرسوز(بلوز و شلوار) </v>
      </c>
      <c r="G714" s="3" t="s">
        <v>1617</v>
      </c>
      <c r="H714" s="4">
        <v>17719</v>
      </c>
      <c r="I714" s="3" t="s">
        <v>1523</v>
      </c>
      <c r="J714" s="3" t="s">
        <v>1524</v>
      </c>
      <c r="K714" s="5">
        <v>1</v>
      </c>
      <c r="L714" s="3" t="s">
        <v>28</v>
      </c>
      <c r="M714" s="3" t="s">
        <v>9</v>
      </c>
      <c r="N714" s="3" t="s">
        <v>324</v>
      </c>
      <c r="O714" s="1">
        <v>163</v>
      </c>
      <c r="P714" s="4">
        <v>1</v>
      </c>
      <c r="Q714" s="10">
        <f t="shared" si="47"/>
        <v>163</v>
      </c>
    </row>
    <row r="715" spans="2:17" ht="20.25" customHeight="1">
      <c r="B715" s="10" t="str">
        <f t="shared" si="48"/>
        <v>مقنعه نسوز كتان809</v>
      </c>
      <c r="C715" s="10" t="str">
        <f t="shared" si="49"/>
        <v>مقنعه نسوز كتان1402/02/18809</v>
      </c>
      <c r="D715" s="10" t="str">
        <f>IFERROR(IF(تحویلی!$E$1="","",IF(NOSA!O715=تحویلی!$E$1,تحویلی!$E$1&amp;COUNTIF(NOSA!$O$1:O715,تحویلی!$E$1),"")),"")</f>
        <v/>
      </c>
      <c r="E715" s="10" t="str">
        <f t="shared" si="50"/>
        <v>17729809</v>
      </c>
      <c r="F715" s="10" t="str">
        <f>IFERROR(VLOOKUP(I715,DATABASE!$N:$O,2,FALSE),"")</f>
        <v>مقنعه نسوز كتان</v>
      </c>
      <c r="G715" s="3" t="s">
        <v>1617</v>
      </c>
      <c r="H715" s="4">
        <v>17729</v>
      </c>
      <c r="I715" s="3" t="s">
        <v>1587</v>
      </c>
      <c r="J715" s="3" t="s">
        <v>31</v>
      </c>
      <c r="K715" s="5">
        <v>1</v>
      </c>
      <c r="L715" s="3" t="s">
        <v>8</v>
      </c>
      <c r="M715" s="3" t="s">
        <v>9</v>
      </c>
      <c r="N715" s="3" t="s">
        <v>1603</v>
      </c>
      <c r="O715" s="1">
        <v>809</v>
      </c>
      <c r="P715" s="4">
        <v>0</v>
      </c>
      <c r="Q715" s="10">
        <f t="shared" si="47"/>
        <v>809</v>
      </c>
    </row>
    <row r="716" spans="2:17" ht="20.25" customHeight="1">
      <c r="B716" s="10" t="str">
        <f t="shared" si="48"/>
        <v>دستكش ضد برش سبك784</v>
      </c>
      <c r="C716" s="10" t="str">
        <f t="shared" si="49"/>
        <v>دستكش ضد برش سبك1402/02/18784</v>
      </c>
      <c r="D716" s="10" t="str">
        <f>IFERROR(IF(تحویلی!$E$1="","",IF(NOSA!O716=تحویلی!$E$1,تحویلی!$E$1&amp;COUNTIF(NOSA!$O$1:O716,تحویلی!$E$1),"")),"")</f>
        <v/>
      </c>
      <c r="E716" s="10" t="str">
        <f t="shared" si="50"/>
        <v>17731784</v>
      </c>
      <c r="F716" s="10" t="str">
        <f>IFERROR(VLOOKUP(I716,DATABASE!$N:$O,2,FALSE),"")</f>
        <v>دستكش ضد برش سبك</v>
      </c>
      <c r="G716" s="3" t="s">
        <v>1617</v>
      </c>
      <c r="H716" s="4">
        <v>17731</v>
      </c>
      <c r="I716" s="3" t="s">
        <v>1442</v>
      </c>
      <c r="J716" s="3" t="s">
        <v>22</v>
      </c>
      <c r="K716" s="5">
        <v>1</v>
      </c>
      <c r="L716" s="3" t="s">
        <v>3</v>
      </c>
      <c r="M716" s="3" t="s">
        <v>40</v>
      </c>
      <c r="N716" s="3" t="s">
        <v>1268</v>
      </c>
      <c r="O716" s="1">
        <v>784</v>
      </c>
      <c r="P716" s="4">
        <v>1</v>
      </c>
      <c r="Q716" s="10">
        <f t="shared" si="47"/>
        <v>784</v>
      </c>
    </row>
    <row r="717" spans="2:17" ht="20.25" customHeight="1">
      <c r="B717" s="10" t="str">
        <f t="shared" si="48"/>
        <v>دستكش ضد برش سبك471</v>
      </c>
      <c r="C717" s="10" t="str">
        <f t="shared" si="49"/>
        <v>دستكش ضد برش سبك1402/02/18471</v>
      </c>
      <c r="D717" s="10" t="str">
        <f>IFERROR(IF(تحویلی!$E$1="","",IF(NOSA!O717=تحویلی!$E$1,تحویلی!$E$1&amp;COUNTIF(NOSA!$O$1:O717,تحویلی!$E$1),"")),"")</f>
        <v/>
      </c>
      <c r="E717" s="10" t="str">
        <f t="shared" si="50"/>
        <v>17732471</v>
      </c>
      <c r="F717" s="10" t="str">
        <f>IFERROR(VLOOKUP(I717,DATABASE!$N:$O,2,FALSE),"")</f>
        <v>دستكش ضد برش سبك</v>
      </c>
      <c r="G717" s="3" t="s">
        <v>1617</v>
      </c>
      <c r="H717" s="4">
        <v>17732</v>
      </c>
      <c r="I717" s="3" t="s">
        <v>1442</v>
      </c>
      <c r="J717" s="3" t="s">
        <v>22</v>
      </c>
      <c r="K717" s="5">
        <v>1</v>
      </c>
      <c r="L717" s="3" t="s">
        <v>3</v>
      </c>
      <c r="M717" s="3" t="s">
        <v>43</v>
      </c>
      <c r="N717" s="3" t="s">
        <v>274</v>
      </c>
      <c r="O717" s="1">
        <v>471</v>
      </c>
      <c r="P717" s="4">
        <v>1</v>
      </c>
      <c r="Q717" s="10">
        <f t="shared" si="47"/>
        <v>471</v>
      </c>
    </row>
    <row r="718" spans="2:17" ht="20.25" customHeight="1">
      <c r="B718" s="10" t="str">
        <f t="shared" si="48"/>
        <v>دستكش ضد برش سبك50</v>
      </c>
      <c r="C718" s="10" t="str">
        <f t="shared" si="49"/>
        <v>دستكش ضد برش سبك1402/02/1850</v>
      </c>
      <c r="D718" s="10" t="str">
        <f>IFERROR(IF(تحویلی!$E$1="","",IF(NOSA!O718=تحویلی!$E$1,تحویلی!$E$1&amp;COUNTIF(NOSA!$O$1:O718,تحویلی!$E$1),"")),"")</f>
        <v/>
      </c>
      <c r="E718" s="10" t="str">
        <f t="shared" si="50"/>
        <v>1773550</v>
      </c>
      <c r="F718" s="10" t="str">
        <f>IFERROR(VLOOKUP(I718,DATABASE!$N:$O,2,FALSE),"")</f>
        <v>دستكش ضد برش سبك</v>
      </c>
      <c r="G718" s="3" t="s">
        <v>1617</v>
      </c>
      <c r="H718" s="4">
        <v>17735</v>
      </c>
      <c r="I718" s="3" t="s">
        <v>1442</v>
      </c>
      <c r="J718" s="3" t="s">
        <v>22</v>
      </c>
      <c r="K718" s="5">
        <v>1</v>
      </c>
      <c r="L718" s="3" t="s">
        <v>3</v>
      </c>
      <c r="M718" s="3" t="s">
        <v>4</v>
      </c>
      <c r="N718" s="3" t="s">
        <v>243</v>
      </c>
      <c r="O718" s="1">
        <v>50</v>
      </c>
      <c r="P718" s="4">
        <v>1</v>
      </c>
      <c r="Q718" s="10">
        <f t="shared" si="47"/>
        <v>50</v>
      </c>
    </row>
    <row r="719" spans="2:17" ht="20.25" customHeight="1">
      <c r="B719" s="10" t="str">
        <f t="shared" si="48"/>
        <v>دستكش ضد برش سبك717</v>
      </c>
      <c r="C719" s="10" t="str">
        <f t="shared" si="49"/>
        <v>دستكش ضد برش سبك1402/02/19717</v>
      </c>
      <c r="D719" s="10" t="str">
        <f>IFERROR(IF(تحویلی!$E$1="","",IF(NOSA!O719=تحویلی!$E$1,تحویلی!$E$1&amp;COUNTIF(NOSA!$O$1:O719,تحویلی!$E$1),"")),"")</f>
        <v/>
      </c>
      <c r="E719" s="10" t="str">
        <f t="shared" si="50"/>
        <v>17739717</v>
      </c>
      <c r="F719" s="10" t="str">
        <f>IFERROR(VLOOKUP(I719,DATABASE!$N:$O,2,FALSE),"")</f>
        <v>دستكش ضد برش سبك</v>
      </c>
      <c r="G719" s="3" t="s">
        <v>1618</v>
      </c>
      <c r="H719" s="4">
        <v>17739</v>
      </c>
      <c r="I719" s="3" t="s">
        <v>1442</v>
      </c>
      <c r="J719" s="3" t="s">
        <v>22</v>
      </c>
      <c r="K719" s="5">
        <v>1</v>
      </c>
      <c r="L719" s="3" t="s">
        <v>3</v>
      </c>
      <c r="M719" s="3" t="s">
        <v>47</v>
      </c>
      <c r="N719" s="3" t="s">
        <v>822</v>
      </c>
      <c r="O719" s="1">
        <v>717</v>
      </c>
      <c r="P719" s="4">
        <v>1</v>
      </c>
      <c r="Q719" s="10">
        <f t="shared" si="47"/>
        <v>717</v>
      </c>
    </row>
    <row r="720" spans="2:17" ht="20.25" customHeight="1">
      <c r="B720" s="10" t="str">
        <f t="shared" si="48"/>
        <v>دستكش ضد برش سبك221</v>
      </c>
      <c r="C720" s="10" t="str">
        <f t="shared" si="49"/>
        <v>دستكش ضد برش سبك1402/02/19221</v>
      </c>
      <c r="D720" s="10" t="str">
        <f>IFERROR(IF(تحویلی!$E$1="","",IF(NOSA!O720=تحویلی!$E$1,تحویلی!$E$1&amp;COUNTIF(NOSA!$O$1:O720,تحویلی!$E$1),"")),"")</f>
        <v/>
      </c>
      <c r="E720" s="10" t="str">
        <f t="shared" si="50"/>
        <v>17739221</v>
      </c>
      <c r="F720" s="10" t="str">
        <f>IFERROR(VLOOKUP(I720,DATABASE!$N:$O,2,FALSE),"")</f>
        <v>دستكش ضد برش سبك</v>
      </c>
      <c r="G720" s="3" t="s">
        <v>1618</v>
      </c>
      <c r="H720" s="4">
        <v>17739</v>
      </c>
      <c r="I720" s="3" t="s">
        <v>1442</v>
      </c>
      <c r="J720" s="3" t="s">
        <v>22</v>
      </c>
      <c r="K720" s="5">
        <v>1</v>
      </c>
      <c r="L720" s="3" t="s">
        <v>3</v>
      </c>
      <c r="M720" s="3" t="s">
        <v>9</v>
      </c>
      <c r="N720" s="3" t="s">
        <v>56</v>
      </c>
      <c r="O720" s="1">
        <v>221</v>
      </c>
      <c r="P720" s="4">
        <v>1</v>
      </c>
      <c r="Q720" s="10">
        <f t="shared" si="47"/>
        <v>221</v>
      </c>
    </row>
    <row r="721" spans="2:17" ht="20.25" customHeight="1">
      <c r="B721" s="10" t="str">
        <f t="shared" si="48"/>
        <v>دستكش ضد برش سبك769</v>
      </c>
      <c r="C721" s="10" t="str">
        <f t="shared" si="49"/>
        <v>دستكش ضد برش سبك1402/02/19769</v>
      </c>
      <c r="D721" s="10" t="str">
        <f>IFERROR(IF(تحویلی!$E$1="","",IF(NOSA!O721=تحویلی!$E$1,تحویلی!$E$1&amp;COUNTIF(NOSA!$O$1:O721,تحویلی!$E$1),"")),"")</f>
        <v/>
      </c>
      <c r="E721" s="10" t="str">
        <f t="shared" si="50"/>
        <v>17739769</v>
      </c>
      <c r="F721" s="10" t="str">
        <f>IFERROR(VLOOKUP(I721,DATABASE!$N:$O,2,FALSE),"")</f>
        <v>دستكش ضد برش سبك</v>
      </c>
      <c r="G721" s="3" t="s">
        <v>1618</v>
      </c>
      <c r="H721" s="4">
        <v>17739</v>
      </c>
      <c r="I721" s="3" t="s">
        <v>1442</v>
      </c>
      <c r="J721" s="3" t="s">
        <v>22</v>
      </c>
      <c r="K721" s="5">
        <v>1</v>
      </c>
      <c r="L721" s="3" t="s">
        <v>3</v>
      </c>
      <c r="M721" s="3" t="s">
        <v>43</v>
      </c>
      <c r="N721" s="3" t="s">
        <v>1102</v>
      </c>
      <c r="O721" s="1">
        <v>769</v>
      </c>
      <c r="P721" s="4">
        <v>1</v>
      </c>
      <c r="Q721" s="10">
        <f t="shared" si="47"/>
        <v>769</v>
      </c>
    </row>
    <row r="722" spans="2:17" ht="20.25" customHeight="1">
      <c r="B722" s="10" t="str">
        <f t="shared" si="48"/>
        <v>دستكش ضد برش سبك739</v>
      </c>
      <c r="C722" s="10" t="str">
        <f t="shared" si="49"/>
        <v>دستكش ضد برش سبك1402/02/19739</v>
      </c>
      <c r="D722" s="10" t="str">
        <f>IFERROR(IF(تحویلی!$E$1="","",IF(NOSA!O722=تحویلی!$E$1,تحویلی!$E$1&amp;COUNTIF(NOSA!$O$1:O722,تحویلی!$E$1),"")),"")</f>
        <v/>
      </c>
      <c r="E722" s="10" t="str">
        <f t="shared" si="50"/>
        <v>17739739</v>
      </c>
      <c r="F722" s="10" t="str">
        <f>IFERROR(VLOOKUP(I722,DATABASE!$N:$O,2,FALSE),"")</f>
        <v>دستكش ضد برش سبك</v>
      </c>
      <c r="G722" s="3" t="s">
        <v>1618</v>
      </c>
      <c r="H722" s="4">
        <v>17739</v>
      </c>
      <c r="I722" s="3" t="s">
        <v>1442</v>
      </c>
      <c r="J722" s="3" t="s">
        <v>22</v>
      </c>
      <c r="K722" s="5">
        <v>1</v>
      </c>
      <c r="L722" s="3" t="s">
        <v>3</v>
      </c>
      <c r="M722" s="3" t="s">
        <v>47</v>
      </c>
      <c r="N722" s="3" t="s">
        <v>779</v>
      </c>
      <c r="O722" s="1">
        <v>739</v>
      </c>
      <c r="P722" s="4">
        <v>1</v>
      </c>
      <c r="Q722" s="10">
        <f t="shared" si="47"/>
        <v>739</v>
      </c>
    </row>
    <row r="723" spans="2:17" ht="20.25" customHeight="1">
      <c r="B723" s="10" t="str">
        <f t="shared" si="48"/>
        <v>لباس كار ديرسوز(بلوز و شلوار)778</v>
      </c>
      <c r="C723" s="10" t="str">
        <f t="shared" si="49"/>
        <v>لباس كار ديرسوز(بلوز و شلوار)1402/02/19778</v>
      </c>
      <c r="D723" s="10" t="str">
        <f>IFERROR(IF(تحویلی!$E$1="","",IF(NOSA!O723=تحویلی!$E$1,تحویلی!$E$1&amp;COUNTIF(NOSA!$O$1:O723,تحویلی!$E$1),"")),"")</f>
        <v/>
      </c>
      <c r="E723" s="10" t="str">
        <f t="shared" si="50"/>
        <v>17741778</v>
      </c>
      <c r="F723" s="10" t="str">
        <f>IFERROR(VLOOKUP(I723,DATABASE!$N:$O,2,FALSE),"")</f>
        <v>لباس كار ديرسوز(بلوز و شلوار)</v>
      </c>
      <c r="G723" s="3" t="s">
        <v>1618</v>
      </c>
      <c r="H723" s="4">
        <v>17741</v>
      </c>
      <c r="I723" s="3" t="s">
        <v>1619</v>
      </c>
      <c r="J723" s="3" t="s">
        <v>1620</v>
      </c>
      <c r="K723" s="5">
        <v>1</v>
      </c>
      <c r="L723" s="3" t="s">
        <v>28</v>
      </c>
      <c r="M723" s="3" t="s">
        <v>47</v>
      </c>
      <c r="N723" s="3" t="s">
        <v>1228</v>
      </c>
      <c r="O723" s="1">
        <v>778</v>
      </c>
      <c r="P723" s="4">
        <v>1</v>
      </c>
      <c r="Q723" s="10">
        <f t="shared" si="47"/>
        <v>778</v>
      </c>
    </row>
    <row r="724" spans="2:17" ht="20.25" customHeight="1">
      <c r="B724" s="10" t="str">
        <f t="shared" si="48"/>
        <v>دستكش ضد برش سبك641</v>
      </c>
      <c r="C724" s="10" t="str">
        <f t="shared" si="49"/>
        <v>دستكش ضد برش سبك1402/02/19641</v>
      </c>
      <c r="D724" s="10" t="str">
        <f>IFERROR(IF(تحویلی!$E$1="","",IF(NOSA!O724=تحویلی!$E$1,تحویلی!$E$1&amp;COUNTIF(NOSA!$O$1:O724,تحویلی!$E$1),"")),"")</f>
        <v/>
      </c>
      <c r="E724" s="10" t="str">
        <f t="shared" si="50"/>
        <v>17771641</v>
      </c>
      <c r="F724" s="10" t="str">
        <f>IFERROR(VLOOKUP(I724,DATABASE!$N:$O,2,FALSE),"")</f>
        <v>دستكش ضد برش سبك</v>
      </c>
      <c r="G724" s="3" t="s">
        <v>1618</v>
      </c>
      <c r="H724" s="4">
        <v>17771</v>
      </c>
      <c r="I724" s="3" t="s">
        <v>1442</v>
      </c>
      <c r="J724" s="3" t="s">
        <v>22</v>
      </c>
      <c r="K724" s="5">
        <v>1</v>
      </c>
      <c r="L724" s="3" t="s">
        <v>3</v>
      </c>
      <c r="M724" s="3" t="s">
        <v>47</v>
      </c>
      <c r="N724" s="3" t="s">
        <v>154</v>
      </c>
      <c r="O724" s="1">
        <v>641</v>
      </c>
      <c r="P724" s="4">
        <v>0</v>
      </c>
      <c r="Q724" s="10">
        <f t="shared" si="47"/>
        <v>641</v>
      </c>
    </row>
    <row r="725" spans="2:17" ht="20.25" customHeight="1">
      <c r="B725" s="10" t="str">
        <f t="shared" si="48"/>
        <v>دستكش كف مواد سبك636</v>
      </c>
      <c r="C725" s="10" t="str">
        <f t="shared" si="49"/>
        <v>دستكش كف مواد سبك1402/02/19636</v>
      </c>
      <c r="D725" s="10" t="str">
        <f>IFERROR(IF(تحویلی!$E$1="","",IF(NOSA!O725=تحویلی!$E$1,تحویلی!$E$1&amp;COUNTIF(NOSA!$O$1:O725,تحویلی!$E$1),"")),"")</f>
        <v/>
      </c>
      <c r="E725" s="10" t="str">
        <f t="shared" si="50"/>
        <v>17771636</v>
      </c>
      <c r="F725" s="10" t="str">
        <f>IFERROR(VLOOKUP(I725,DATABASE!$N:$O,2,FALSE),"")</f>
        <v>دستكش كف مواد سبك</v>
      </c>
      <c r="G725" s="3" t="s">
        <v>1618</v>
      </c>
      <c r="H725" s="4">
        <v>17771</v>
      </c>
      <c r="I725" s="3" t="s">
        <v>1456</v>
      </c>
      <c r="J725" s="3" t="s">
        <v>2</v>
      </c>
      <c r="K725" s="5">
        <v>1</v>
      </c>
      <c r="L725" s="3" t="s">
        <v>3</v>
      </c>
      <c r="M725" s="3" t="s">
        <v>47</v>
      </c>
      <c r="N725" s="3" t="s">
        <v>50</v>
      </c>
      <c r="O725" s="1">
        <v>636</v>
      </c>
      <c r="P725" s="4">
        <v>0</v>
      </c>
      <c r="Q725" s="10">
        <f t="shared" si="47"/>
        <v>636</v>
      </c>
    </row>
    <row r="726" spans="2:17" ht="20.25" customHeight="1">
      <c r="B726" s="10" t="str">
        <f t="shared" si="48"/>
        <v>بند كفش254</v>
      </c>
      <c r="C726" s="10" t="str">
        <f t="shared" si="49"/>
        <v>بند كفش1402/02/20254</v>
      </c>
      <c r="D726" s="10" t="str">
        <f>IFERROR(IF(تحویلی!$E$1="","",IF(NOSA!O726=تحویلی!$E$1,تحویلی!$E$1&amp;COUNTIF(NOSA!$O$1:O726,تحویلی!$E$1),"")),"")</f>
        <v/>
      </c>
      <c r="E726" s="10" t="str">
        <f t="shared" si="50"/>
        <v>17777254</v>
      </c>
      <c r="F726" s="10" t="str">
        <f>IFERROR(VLOOKUP(I726,DATABASE!$N:$O,2,FALSE),"")</f>
        <v>بند كفش</v>
      </c>
      <c r="G726" s="3" t="s">
        <v>1621</v>
      </c>
      <c r="H726" s="4">
        <v>17777</v>
      </c>
      <c r="I726" s="3" t="s">
        <v>1462</v>
      </c>
      <c r="J726" s="3" t="s">
        <v>450</v>
      </c>
      <c r="K726" s="5">
        <v>1</v>
      </c>
      <c r="L726" s="3" t="s">
        <v>3</v>
      </c>
      <c r="M726" s="3" t="s">
        <v>47</v>
      </c>
      <c r="N726" s="3" t="s">
        <v>279</v>
      </c>
      <c r="O726" s="1">
        <v>254</v>
      </c>
      <c r="P726" s="4">
        <v>0</v>
      </c>
      <c r="Q726" s="10">
        <f t="shared" si="47"/>
        <v>254</v>
      </c>
    </row>
    <row r="727" spans="2:17" ht="20.25" customHeight="1">
      <c r="B727" s="10" t="str">
        <f t="shared" si="48"/>
        <v>دستكش كف مواد سبك194</v>
      </c>
      <c r="C727" s="10" t="str">
        <f t="shared" si="49"/>
        <v>دستكش كف مواد سبك1402/02/20194</v>
      </c>
      <c r="D727" s="10" t="str">
        <f>IFERROR(IF(تحویلی!$E$1="","",IF(NOSA!O727=تحویلی!$E$1,تحویلی!$E$1&amp;COUNTIF(NOSA!$O$1:O727,تحویلی!$E$1),"")),"")</f>
        <v/>
      </c>
      <c r="E727" s="10" t="str">
        <f t="shared" si="50"/>
        <v>17792194</v>
      </c>
      <c r="F727" s="10" t="str">
        <f>IFERROR(VLOOKUP(I727,DATABASE!$N:$O,2,FALSE),"")</f>
        <v>دستكش كف مواد سبك</v>
      </c>
      <c r="G727" s="3" t="s">
        <v>1621</v>
      </c>
      <c r="H727" s="4">
        <v>17792</v>
      </c>
      <c r="I727" s="3" t="s">
        <v>1456</v>
      </c>
      <c r="J727" s="3" t="s">
        <v>2</v>
      </c>
      <c r="K727" s="5">
        <v>1</v>
      </c>
      <c r="L727" s="3" t="s">
        <v>3</v>
      </c>
      <c r="M727" s="3" t="s">
        <v>4</v>
      </c>
      <c r="N727" s="3" t="s">
        <v>378</v>
      </c>
      <c r="O727" s="1">
        <v>194</v>
      </c>
      <c r="P727" s="4">
        <v>1</v>
      </c>
      <c r="Q727" s="10">
        <f t="shared" si="47"/>
        <v>194</v>
      </c>
    </row>
    <row r="728" spans="2:17" ht="20.25" customHeight="1">
      <c r="B728" s="10" t="str">
        <f t="shared" si="48"/>
        <v>دستكش ضد برش سبك31</v>
      </c>
      <c r="C728" s="10" t="str">
        <f t="shared" si="49"/>
        <v>دستكش ضد برش سبك1402/02/2031</v>
      </c>
      <c r="D728" s="10" t="str">
        <f>IFERROR(IF(تحویلی!$E$1="","",IF(NOSA!O728=تحویلی!$E$1,تحویلی!$E$1&amp;COUNTIF(NOSA!$O$1:O728,تحویلی!$E$1),"")),"")</f>
        <v/>
      </c>
      <c r="E728" s="10" t="str">
        <f t="shared" si="50"/>
        <v>1779331</v>
      </c>
      <c r="F728" s="10" t="str">
        <f>IFERROR(VLOOKUP(I728,DATABASE!$N:$O,2,FALSE),"")</f>
        <v>دستكش ضد برش سبك</v>
      </c>
      <c r="G728" s="3" t="s">
        <v>1621</v>
      </c>
      <c r="H728" s="4">
        <v>17793</v>
      </c>
      <c r="I728" s="3" t="s">
        <v>1442</v>
      </c>
      <c r="J728" s="3" t="s">
        <v>22</v>
      </c>
      <c r="K728" s="5">
        <v>1</v>
      </c>
      <c r="L728" s="3" t="s">
        <v>3</v>
      </c>
      <c r="M728" s="3" t="s">
        <v>9</v>
      </c>
      <c r="N728" s="3" t="s">
        <v>175</v>
      </c>
      <c r="O728" s="1">
        <v>31</v>
      </c>
      <c r="P728" s="4">
        <v>1</v>
      </c>
      <c r="Q728" s="10">
        <f t="shared" si="47"/>
        <v>31</v>
      </c>
    </row>
    <row r="729" spans="2:17" ht="20.25" customHeight="1">
      <c r="B729" s="10" t="str">
        <f t="shared" si="48"/>
        <v>عينك جوشكاري778</v>
      </c>
      <c r="C729" s="10" t="str">
        <f t="shared" si="49"/>
        <v>عينك جوشكاري1402/02/20778</v>
      </c>
      <c r="D729" s="10" t="str">
        <f>IFERROR(IF(تحویلی!$E$1="","",IF(NOSA!O729=تحویلی!$E$1,تحویلی!$E$1&amp;COUNTIF(NOSA!$O$1:O729,تحویلی!$E$1),"")),"")</f>
        <v/>
      </c>
      <c r="E729" s="10" t="str">
        <f t="shared" si="50"/>
        <v>17800778</v>
      </c>
      <c r="F729" s="10" t="str">
        <f>IFERROR(VLOOKUP(I729,DATABASE!$N:$O,2,FALSE),"")</f>
        <v>عينك جوشكاري</v>
      </c>
      <c r="G729" s="3" t="s">
        <v>1621</v>
      </c>
      <c r="H729" s="4">
        <v>17800</v>
      </c>
      <c r="I729" s="3" t="s">
        <v>1622</v>
      </c>
      <c r="J729" s="3" t="s">
        <v>646</v>
      </c>
      <c r="K729" s="5">
        <v>1</v>
      </c>
      <c r="L729" s="3" t="s">
        <v>8</v>
      </c>
      <c r="M729" s="3" t="s">
        <v>47</v>
      </c>
      <c r="N729" s="3" t="s">
        <v>1228</v>
      </c>
      <c r="O729" s="1">
        <v>778</v>
      </c>
      <c r="P729" s="4">
        <v>0</v>
      </c>
      <c r="Q729" s="10">
        <f t="shared" si="47"/>
        <v>778</v>
      </c>
    </row>
    <row r="730" spans="2:17" ht="20.25" customHeight="1">
      <c r="B730" s="10" t="str">
        <f t="shared" si="48"/>
        <v>لباس كار ديرسوز(بلوز و شلوار)55</v>
      </c>
      <c r="C730" s="10" t="str">
        <f t="shared" si="49"/>
        <v>لباس كار ديرسوز(بلوز و شلوار)1402/02/2055</v>
      </c>
      <c r="D730" s="10" t="str">
        <f>IFERROR(IF(تحویلی!$E$1="","",IF(NOSA!O730=تحویلی!$E$1,تحویلی!$E$1&amp;COUNTIF(NOSA!$O$1:O730,تحویلی!$E$1),"")),"")</f>
        <v/>
      </c>
      <c r="E730" s="10" t="str">
        <f t="shared" si="50"/>
        <v>1780255</v>
      </c>
      <c r="F730" s="10" t="str">
        <f>IFERROR(VLOOKUP(I730,DATABASE!$N:$O,2,FALSE),"")</f>
        <v>لباس كار ديرسوز(بلوز و شلوار)</v>
      </c>
      <c r="G730" s="3" t="s">
        <v>1621</v>
      </c>
      <c r="H730" s="4">
        <v>17802</v>
      </c>
      <c r="I730" s="3" t="s">
        <v>1466</v>
      </c>
      <c r="J730" s="3" t="s">
        <v>1623</v>
      </c>
      <c r="K730" s="5">
        <v>1</v>
      </c>
      <c r="L730" s="3" t="s">
        <v>28</v>
      </c>
      <c r="M730" s="3" t="s">
        <v>19</v>
      </c>
      <c r="N730" s="3" t="s">
        <v>116</v>
      </c>
      <c r="O730" s="1">
        <v>55</v>
      </c>
      <c r="P730" s="4">
        <v>1</v>
      </c>
      <c r="Q730" s="10">
        <f t="shared" si="47"/>
        <v>55</v>
      </c>
    </row>
    <row r="731" spans="2:17" ht="20.25" customHeight="1">
      <c r="B731" s="10" t="str">
        <f t="shared" si="48"/>
        <v>لباس كار معمولي- بلوز و شلوار402</v>
      </c>
      <c r="C731" s="10" t="str">
        <f t="shared" si="49"/>
        <v>لباس كار معمولي- بلوز و شلوار1402/02/20402</v>
      </c>
      <c r="D731" s="10" t="str">
        <f>IFERROR(IF(تحویلی!$E$1="","",IF(NOSA!O731=تحویلی!$E$1,تحویلی!$E$1&amp;COUNTIF(NOSA!$O$1:O731,تحویلی!$E$1),"")),"")</f>
        <v/>
      </c>
      <c r="E731" s="10" t="str">
        <f t="shared" si="50"/>
        <v>17810402</v>
      </c>
      <c r="F731" s="10" t="str">
        <f>IFERROR(VLOOKUP(I731,DATABASE!$N:$O,2,FALSE),"")</f>
        <v>لباس كار معمولي- بلوز و شلوار</v>
      </c>
      <c r="G731" s="3" t="s">
        <v>1621</v>
      </c>
      <c r="H731" s="4">
        <v>17810</v>
      </c>
      <c r="I731" s="3" t="s">
        <v>1583</v>
      </c>
      <c r="J731" s="3" t="s">
        <v>1624</v>
      </c>
      <c r="K731" s="5">
        <v>1</v>
      </c>
      <c r="L731" s="3" t="s">
        <v>28</v>
      </c>
      <c r="M731" s="3" t="s">
        <v>4</v>
      </c>
      <c r="N731" s="3" t="s">
        <v>68</v>
      </c>
      <c r="O731" s="1">
        <v>402</v>
      </c>
      <c r="P731" s="4">
        <v>1</v>
      </c>
      <c r="Q731" s="10">
        <f t="shared" si="47"/>
        <v>402</v>
      </c>
    </row>
    <row r="732" spans="2:17" ht="20.25" customHeight="1">
      <c r="B732" s="10" t="str">
        <f t="shared" si="48"/>
        <v>پيشبند نسوز چرمي82</v>
      </c>
      <c r="C732" s="10" t="str">
        <f t="shared" si="49"/>
        <v>پيشبند نسوز چرمي1402/02/2082</v>
      </c>
      <c r="D732" s="10" t="str">
        <f>IFERROR(IF(تحویلی!$E$1="","",IF(NOSA!O732=تحویلی!$E$1,تحویلی!$E$1&amp;COUNTIF(NOSA!$O$1:O732,تحویلی!$E$1),"")),"")</f>
        <v/>
      </c>
      <c r="E732" s="10" t="str">
        <f t="shared" si="50"/>
        <v>1781582</v>
      </c>
      <c r="F732" s="10" t="str">
        <f>IFERROR(VLOOKUP(I732,DATABASE!$N:$O,2,FALSE),"")</f>
        <v>پيشبند نسوز چرمي</v>
      </c>
      <c r="G732" s="3" t="s">
        <v>1621</v>
      </c>
      <c r="H732" s="4">
        <v>17815</v>
      </c>
      <c r="I732" s="3" t="s">
        <v>1459</v>
      </c>
      <c r="J732" s="3" t="s">
        <v>15</v>
      </c>
      <c r="K732" s="5">
        <v>1</v>
      </c>
      <c r="L732" s="3" t="s">
        <v>8</v>
      </c>
      <c r="M732" s="3" t="s">
        <v>4</v>
      </c>
      <c r="N732" s="3" t="s">
        <v>84</v>
      </c>
      <c r="O732" s="1">
        <v>82</v>
      </c>
      <c r="P732" s="4">
        <v>1</v>
      </c>
      <c r="Q732" s="10">
        <f t="shared" si="47"/>
        <v>82</v>
      </c>
    </row>
    <row r="733" spans="2:17" ht="20.25" customHeight="1">
      <c r="B733" s="10" t="str">
        <f t="shared" si="48"/>
        <v>دستكش ضد برش سبك773</v>
      </c>
      <c r="C733" s="10" t="str">
        <f t="shared" si="49"/>
        <v>دستكش ضد برش سبك1402/02/20773</v>
      </c>
      <c r="D733" s="10" t="str">
        <f>IFERROR(IF(تحویلی!$E$1="","",IF(NOSA!O733=تحویلی!$E$1,تحویلی!$E$1&amp;COUNTIF(NOSA!$O$1:O733,تحویلی!$E$1),"")),"")</f>
        <v/>
      </c>
      <c r="E733" s="10" t="str">
        <f t="shared" si="50"/>
        <v>17815773</v>
      </c>
      <c r="F733" s="10" t="str">
        <f>IFERROR(VLOOKUP(I733,DATABASE!$N:$O,2,FALSE),"")</f>
        <v>دستكش ضد برش سبك</v>
      </c>
      <c r="G733" s="3" t="s">
        <v>1621</v>
      </c>
      <c r="H733" s="4">
        <v>17815</v>
      </c>
      <c r="I733" s="3" t="s">
        <v>1442</v>
      </c>
      <c r="J733" s="3" t="s">
        <v>22</v>
      </c>
      <c r="K733" s="5">
        <v>1</v>
      </c>
      <c r="L733" s="3" t="s">
        <v>3</v>
      </c>
      <c r="M733" s="3" t="s">
        <v>4</v>
      </c>
      <c r="N733" s="3" t="s">
        <v>1148</v>
      </c>
      <c r="O733" s="1">
        <v>773</v>
      </c>
      <c r="P733" s="4">
        <v>0</v>
      </c>
      <c r="Q733" s="10">
        <f t="shared" si="47"/>
        <v>773</v>
      </c>
    </row>
    <row r="734" spans="2:17" ht="20.25" customHeight="1">
      <c r="B734" s="10" t="str">
        <f t="shared" si="48"/>
        <v>دستكش ضد برش سبك458</v>
      </c>
      <c r="C734" s="10" t="str">
        <f t="shared" si="49"/>
        <v>دستكش ضد برش سبك1402/02/20458</v>
      </c>
      <c r="D734" s="10" t="str">
        <f>IFERROR(IF(تحویلی!$E$1="","",IF(NOSA!O734=تحویلی!$E$1,تحویلی!$E$1&amp;COUNTIF(NOSA!$O$1:O734,تحویلی!$E$1),"")),"")</f>
        <v/>
      </c>
      <c r="E734" s="10" t="str">
        <f t="shared" si="50"/>
        <v>17816458</v>
      </c>
      <c r="F734" s="10" t="str">
        <f>IFERROR(VLOOKUP(I734,DATABASE!$N:$O,2,FALSE),"")</f>
        <v>دستكش ضد برش سبك</v>
      </c>
      <c r="G734" s="3" t="s">
        <v>1621</v>
      </c>
      <c r="H734" s="4">
        <v>17816</v>
      </c>
      <c r="I734" s="3" t="s">
        <v>1442</v>
      </c>
      <c r="J734" s="3" t="s">
        <v>22</v>
      </c>
      <c r="K734" s="5">
        <v>1</v>
      </c>
      <c r="L734" s="3" t="s">
        <v>3</v>
      </c>
      <c r="M734" s="3" t="s">
        <v>4</v>
      </c>
      <c r="N734" s="3" t="s">
        <v>322</v>
      </c>
      <c r="O734" s="1">
        <v>458</v>
      </c>
      <c r="P734" s="4">
        <v>1</v>
      </c>
      <c r="Q734" s="10">
        <f t="shared" si="47"/>
        <v>458</v>
      </c>
    </row>
    <row r="735" spans="2:17" ht="20.25" customHeight="1">
      <c r="B735" s="10" t="str">
        <f t="shared" si="48"/>
        <v>دستكش استاد كار458</v>
      </c>
      <c r="C735" s="10" t="str">
        <f t="shared" si="49"/>
        <v>دستكش استاد كار1402/02/20458</v>
      </c>
      <c r="D735" s="10" t="str">
        <f>IFERROR(IF(تحویلی!$E$1="","",IF(NOSA!O735=تحویلی!$E$1,تحویلی!$E$1&amp;COUNTIF(NOSA!$O$1:O735,تحویلی!$E$1),"")),"")</f>
        <v/>
      </c>
      <c r="E735" s="10" t="str">
        <f t="shared" si="50"/>
        <v>17816458</v>
      </c>
      <c r="F735" s="10" t="str">
        <f>IFERROR(VLOOKUP(I735,DATABASE!$N:$O,2,FALSE),"")</f>
        <v>دستكش استاد كار</v>
      </c>
      <c r="G735" s="3" t="s">
        <v>1621</v>
      </c>
      <c r="H735" s="4">
        <v>17816</v>
      </c>
      <c r="I735" s="3" t="s">
        <v>1543</v>
      </c>
      <c r="J735" s="3" t="s">
        <v>255</v>
      </c>
      <c r="K735" s="5">
        <v>1</v>
      </c>
      <c r="L735" s="3" t="s">
        <v>3</v>
      </c>
      <c r="M735" s="3" t="s">
        <v>4</v>
      </c>
      <c r="N735" s="3" t="s">
        <v>322</v>
      </c>
      <c r="O735" s="1">
        <v>458</v>
      </c>
      <c r="P735" s="4">
        <v>0</v>
      </c>
      <c r="Q735" s="10">
        <f t="shared" si="47"/>
        <v>458</v>
      </c>
    </row>
    <row r="736" spans="2:17" ht="20.25" customHeight="1">
      <c r="B736" s="10" t="str">
        <f t="shared" si="48"/>
        <v>دستكش كف مواد سبك496</v>
      </c>
      <c r="C736" s="10" t="str">
        <f t="shared" si="49"/>
        <v>دستكش كف مواد سبك1402/02/21496</v>
      </c>
      <c r="D736" s="10" t="str">
        <f>IFERROR(IF(تحویلی!$E$1="","",IF(NOSA!O736=تحویلی!$E$1,تحویلی!$E$1&amp;COUNTIF(NOSA!$O$1:O736,تحویلی!$E$1),"")),"")</f>
        <v/>
      </c>
      <c r="E736" s="10" t="str">
        <f t="shared" si="50"/>
        <v>17829496</v>
      </c>
      <c r="F736" s="10" t="str">
        <f>IFERROR(VLOOKUP(I736,DATABASE!$N:$O,2,FALSE),"")</f>
        <v>دستكش كف مواد سبك</v>
      </c>
      <c r="G736" s="3" t="s">
        <v>1625</v>
      </c>
      <c r="H736" s="4">
        <v>17829</v>
      </c>
      <c r="I736" s="3" t="s">
        <v>1456</v>
      </c>
      <c r="J736" s="3" t="s">
        <v>2</v>
      </c>
      <c r="K736" s="5">
        <v>2</v>
      </c>
      <c r="L736" s="3" t="s">
        <v>3</v>
      </c>
      <c r="M736" s="3" t="s">
        <v>47</v>
      </c>
      <c r="N736" s="3" t="s">
        <v>289</v>
      </c>
      <c r="O736" s="1">
        <v>496</v>
      </c>
      <c r="P736" s="4">
        <v>0</v>
      </c>
      <c r="Q736" s="10">
        <f t="shared" si="47"/>
        <v>496</v>
      </c>
    </row>
    <row r="737" spans="2:17" ht="20.25" customHeight="1">
      <c r="B737" s="10" t="str">
        <f t="shared" si="48"/>
        <v>شيشه مات ماسك جوشكاري86</v>
      </c>
      <c r="C737" s="10" t="str">
        <f t="shared" si="49"/>
        <v>شيشه مات ماسك جوشكاري1402/02/2186</v>
      </c>
      <c r="D737" s="10" t="str">
        <f>IFERROR(IF(تحویلی!$E$1="","",IF(NOSA!O737=تحویلی!$E$1,تحویلی!$E$1&amp;COUNTIF(NOSA!$O$1:O737,تحویلی!$E$1),"")),"")</f>
        <v/>
      </c>
      <c r="E737" s="10" t="str">
        <f t="shared" si="50"/>
        <v>1783686</v>
      </c>
      <c r="F737" s="10" t="str">
        <f>IFERROR(VLOOKUP(I737,DATABASE!$N:$O,2,FALSE),"")</f>
        <v>شيشه مات ماسك جوشكاري</v>
      </c>
      <c r="G737" s="3" t="s">
        <v>1625</v>
      </c>
      <c r="H737" s="4">
        <v>17836</v>
      </c>
      <c r="I737" s="3" t="s">
        <v>1507</v>
      </c>
      <c r="J737" s="3" t="s">
        <v>113</v>
      </c>
      <c r="K737" s="5">
        <v>1</v>
      </c>
      <c r="L737" s="3" t="s">
        <v>8</v>
      </c>
      <c r="M737" s="3" t="s">
        <v>87</v>
      </c>
      <c r="N737" s="3" t="s">
        <v>105</v>
      </c>
      <c r="O737" s="1">
        <v>86</v>
      </c>
      <c r="P737" s="4">
        <v>0</v>
      </c>
      <c r="Q737" s="10">
        <f t="shared" si="47"/>
        <v>86</v>
      </c>
    </row>
    <row r="738" spans="2:17" ht="20.25" customHeight="1">
      <c r="B738" s="10" t="str">
        <f t="shared" si="48"/>
        <v>شيشه ماسك جوشكاري ساده86</v>
      </c>
      <c r="C738" s="10" t="str">
        <f t="shared" si="49"/>
        <v>شيشه ماسك جوشكاري ساده1402/02/2186</v>
      </c>
      <c r="D738" s="10" t="str">
        <f>IFERROR(IF(تحویلی!$E$1="","",IF(NOSA!O738=تحویلی!$E$1,تحویلی!$E$1&amp;COUNTIF(NOSA!$O$1:O738,تحویلی!$E$1),"")),"")</f>
        <v/>
      </c>
      <c r="E738" s="10" t="str">
        <f t="shared" si="50"/>
        <v>1783686</v>
      </c>
      <c r="F738" s="10" t="str">
        <f>IFERROR(VLOOKUP(I738,DATABASE!$N:$O,2,FALSE),"")</f>
        <v>شيشه ماسك جوشكاري ساده</v>
      </c>
      <c r="G738" s="3" t="s">
        <v>1625</v>
      </c>
      <c r="H738" s="4">
        <v>17836</v>
      </c>
      <c r="I738" s="3" t="s">
        <v>1548</v>
      </c>
      <c r="J738" s="3" t="s">
        <v>111</v>
      </c>
      <c r="K738" s="5">
        <v>1</v>
      </c>
      <c r="L738" s="3" t="s">
        <v>8</v>
      </c>
      <c r="M738" s="3" t="s">
        <v>87</v>
      </c>
      <c r="N738" s="3" t="s">
        <v>105</v>
      </c>
      <c r="O738" s="1">
        <v>86</v>
      </c>
      <c r="P738" s="4">
        <v>0</v>
      </c>
      <c r="Q738" s="10">
        <f t="shared" si="47"/>
        <v>86</v>
      </c>
    </row>
    <row r="739" spans="2:17" ht="20.25" customHeight="1">
      <c r="B739" s="10" t="str">
        <f t="shared" si="48"/>
        <v>دستكش ضد برش سبك606</v>
      </c>
      <c r="C739" s="10" t="str">
        <f t="shared" si="49"/>
        <v>دستكش ضد برش سبك1402/02/21606</v>
      </c>
      <c r="D739" s="10" t="str">
        <f>IFERROR(IF(تحویلی!$E$1="","",IF(NOSA!O739=تحویلی!$E$1,تحویلی!$E$1&amp;COUNTIF(NOSA!$O$1:O739,تحویلی!$E$1),"")),"")</f>
        <v/>
      </c>
      <c r="E739" s="10" t="str">
        <f t="shared" si="50"/>
        <v>17840606</v>
      </c>
      <c r="F739" s="10" t="str">
        <f>IFERROR(VLOOKUP(I739,DATABASE!$N:$O,2,FALSE),"")</f>
        <v>دستكش ضد برش سبك</v>
      </c>
      <c r="G739" s="3" t="s">
        <v>1625</v>
      </c>
      <c r="H739" s="4">
        <v>17840</v>
      </c>
      <c r="I739" s="3" t="s">
        <v>1442</v>
      </c>
      <c r="J739" s="3" t="s">
        <v>22</v>
      </c>
      <c r="K739" s="5">
        <v>1</v>
      </c>
      <c r="L739" s="3" t="s">
        <v>3</v>
      </c>
      <c r="M739" s="3" t="s">
        <v>4</v>
      </c>
      <c r="N739" s="3" t="s">
        <v>1626</v>
      </c>
      <c r="O739" s="1">
        <v>606</v>
      </c>
      <c r="P739" s="4">
        <v>1</v>
      </c>
      <c r="Q739" s="10">
        <f t="shared" si="47"/>
        <v>606</v>
      </c>
    </row>
    <row r="740" spans="2:17" ht="20.25" customHeight="1">
      <c r="B740" s="10" t="str">
        <f t="shared" si="48"/>
        <v>گوشي اير پلاگ10030</v>
      </c>
      <c r="C740" s="10" t="str">
        <f t="shared" si="49"/>
        <v>گوشي اير پلاگ1402/02/2110030</v>
      </c>
      <c r="D740" s="10" t="str">
        <f>IFERROR(IF(تحویلی!$E$1="","",IF(NOSA!O740=تحویلی!$E$1,تحویلی!$E$1&amp;COUNTIF(NOSA!$O$1:O740,تحویلی!$E$1),"")),"")</f>
        <v/>
      </c>
      <c r="E740" s="10" t="str">
        <f t="shared" si="50"/>
        <v>1784110030</v>
      </c>
      <c r="F740" s="10" t="str">
        <f>IFERROR(VLOOKUP(I740,DATABASE!$N:$O,2,FALSE),"")</f>
        <v>گوشي اير پلاگ</v>
      </c>
      <c r="G740" s="3" t="s">
        <v>1625</v>
      </c>
      <c r="H740" s="4">
        <v>17841</v>
      </c>
      <c r="I740" s="3" t="s">
        <v>1581</v>
      </c>
      <c r="J740" s="3" t="s">
        <v>124</v>
      </c>
      <c r="K740" s="5">
        <v>1</v>
      </c>
      <c r="L740" s="3" t="s">
        <v>8</v>
      </c>
      <c r="M740" s="3" t="s">
        <v>9</v>
      </c>
      <c r="N740" s="3" t="s">
        <v>1627</v>
      </c>
      <c r="O740" s="1">
        <v>10030</v>
      </c>
      <c r="P740" s="4">
        <v>0</v>
      </c>
      <c r="Q740" s="10">
        <f t="shared" si="47"/>
        <v>10030</v>
      </c>
    </row>
    <row r="741" spans="2:17" ht="20.25" customHeight="1">
      <c r="B741" s="10" t="str">
        <f t="shared" si="48"/>
        <v>كلاه ايمني10030</v>
      </c>
      <c r="C741" s="10" t="str">
        <f t="shared" si="49"/>
        <v>كلاه ايمني1402/02/2110030</v>
      </c>
      <c r="D741" s="10" t="str">
        <f>IFERROR(IF(تحویلی!$E$1="","",IF(NOSA!O741=تحویلی!$E$1,تحویلی!$E$1&amp;COUNTIF(NOSA!$O$1:O741,تحویلی!$E$1),"")),"")</f>
        <v/>
      </c>
      <c r="E741" s="10" t="str">
        <f t="shared" si="50"/>
        <v>1784110030</v>
      </c>
      <c r="F741" s="10" t="str">
        <f>IFERROR(VLOOKUP(I741,DATABASE!$N:$O,2,FALSE),"")</f>
        <v>كلاه ايمني</v>
      </c>
      <c r="G741" s="3" t="s">
        <v>1625</v>
      </c>
      <c r="H741" s="4">
        <v>17841</v>
      </c>
      <c r="I741" s="3" t="s">
        <v>1505</v>
      </c>
      <c r="J741" s="3" t="s">
        <v>1628</v>
      </c>
      <c r="K741" s="5">
        <v>1</v>
      </c>
      <c r="L741" s="3" t="s">
        <v>8</v>
      </c>
      <c r="M741" s="3" t="s">
        <v>9</v>
      </c>
      <c r="N741" s="3" t="s">
        <v>1627</v>
      </c>
      <c r="O741" s="1">
        <v>10030</v>
      </c>
      <c r="P741" s="4">
        <v>0</v>
      </c>
      <c r="Q741" s="10">
        <f t="shared" ref="Q741:Q804" si="51">VALUE(O741)</f>
        <v>10030</v>
      </c>
    </row>
    <row r="742" spans="2:17" ht="20.25" customHeight="1">
      <c r="B742" s="10" t="str">
        <f t="shared" si="48"/>
        <v>لباس كار ديرسوز(بلوز و شلوار)10030</v>
      </c>
      <c r="C742" s="10" t="str">
        <f t="shared" si="49"/>
        <v>لباس كار ديرسوز(بلوز و شلوار)1402/02/2110030</v>
      </c>
      <c r="D742" s="10" t="str">
        <f>IFERROR(IF(تحویلی!$E$1="","",IF(NOSA!O742=تحویلی!$E$1,تحویلی!$E$1&amp;COUNTIF(NOSA!$O$1:O742,تحویلی!$E$1),"")),"")</f>
        <v/>
      </c>
      <c r="E742" s="10" t="str">
        <f t="shared" si="50"/>
        <v>1784110030</v>
      </c>
      <c r="F742" s="10" t="str">
        <f>IFERROR(VLOOKUP(I742,DATABASE!$N:$O,2,FALSE),"")</f>
        <v>لباس كار ديرسوز(بلوز و شلوار)</v>
      </c>
      <c r="G742" s="3" t="s">
        <v>1625</v>
      </c>
      <c r="H742" s="4">
        <v>17841</v>
      </c>
      <c r="I742" s="3" t="s">
        <v>1629</v>
      </c>
      <c r="J742" s="3" t="s">
        <v>1630</v>
      </c>
      <c r="K742" s="5">
        <v>1</v>
      </c>
      <c r="L742" s="3" t="s">
        <v>28</v>
      </c>
      <c r="M742" s="3" t="s">
        <v>9</v>
      </c>
      <c r="N742" s="3" t="s">
        <v>1627</v>
      </c>
      <c r="O742" s="1">
        <v>10030</v>
      </c>
      <c r="P742" s="4">
        <v>0</v>
      </c>
      <c r="Q742" s="10">
        <f t="shared" si="51"/>
        <v>10030</v>
      </c>
    </row>
    <row r="743" spans="2:17" ht="20.25" customHeight="1">
      <c r="B743" s="10" t="str">
        <f t="shared" si="48"/>
        <v>ماسك نيم صورت دو فيلتره (3M)10030</v>
      </c>
      <c r="C743" s="10" t="str">
        <f t="shared" si="49"/>
        <v>ماسك نيم صورت دو فيلتره (3M)1402/02/2110030</v>
      </c>
      <c r="D743" s="10" t="str">
        <f>IFERROR(IF(تحویلی!$E$1="","",IF(NOSA!O743=تحویلی!$E$1,تحویلی!$E$1&amp;COUNTIF(NOSA!$O$1:O743,تحویلی!$E$1),"")),"")</f>
        <v/>
      </c>
      <c r="E743" s="10" t="str">
        <f t="shared" si="50"/>
        <v>1784110030</v>
      </c>
      <c r="F743" s="10" t="str">
        <f>IFERROR(VLOOKUP(I743,DATABASE!$N:$O,2,FALSE),"")</f>
        <v>ماسك نيم صورت دو فيلتره (3M)</v>
      </c>
      <c r="G743" s="3" t="s">
        <v>1625</v>
      </c>
      <c r="H743" s="4">
        <v>17841</v>
      </c>
      <c r="I743" s="3" t="s">
        <v>1503</v>
      </c>
      <c r="J743" s="3" t="s">
        <v>151</v>
      </c>
      <c r="K743" s="5">
        <v>1</v>
      </c>
      <c r="L743" s="3" t="s">
        <v>8</v>
      </c>
      <c r="M743" s="3" t="s">
        <v>9</v>
      </c>
      <c r="N743" s="3" t="s">
        <v>1627</v>
      </c>
      <c r="O743" s="1">
        <v>10030</v>
      </c>
      <c r="P743" s="4">
        <v>0</v>
      </c>
      <c r="Q743" s="10">
        <f t="shared" si="51"/>
        <v>10030</v>
      </c>
    </row>
    <row r="744" spans="2:17" ht="20.25" customHeight="1">
      <c r="B744" s="10" t="str">
        <f t="shared" si="48"/>
        <v>فيلتر ماسك نيم صورت (3M) مدل 209110030</v>
      </c>
      <c r="C744" s="10" t="str">
        <f t="shared" si="49"/>
        <v>فيلتر ماسك نيم صورت (3M) مدل 20911402/02/2110030</v>
      </c>
      <c r="D744" s="10" t="str">
        <f>IFERROR(IF(تحویلی!$E$1="","",IF(NOSA!O744=تحویلی!$E$1,تحویلی!$E$1&amp;COUNTIF(NOSA!$O$1:O744,تحویلی!$E$1),"")),"")</f>
        <v/>
      </c>
      <c r="E744" s="10" t="str">
        <f t="shared" si="50"/>
        <v>1784110030</v>
      </c>
      <c r="F744" s="10" t="str">
        <f>IFERROR(VLOOKUP(I744,DATABASE!$N:$O,2,FALSE),"")</f>
        <v>فيلتر ماسك نيم صورت (3M) مدل 2091</v>
      </c>
      <c r="G744" s="3" t="s">
        <v>1625</v>
      </c>
      <c r="H744" s="4">
        <v>17841</v>
      </c>
      <c r="I744" s="3" t="s">
        <v>1475</v>
      </c>
      <c r="J744" s="3" t="s">
        <v>53</v>
      </c>
      <c r="K744" s="5">
        <v>1</v>
      </c>
      <c r="L744" s="3" t="s">
        <v>8</v>
      </c>
      <c r="M744" s="3" t="s">
        <v>9</v>
      </c>
      <c r="N744" s="3" t="s">
        <v>1627</v>
      </c>
      <c r="O744" s="1">
        <v>10030</v>
      </c>
      <c r="P744" s="4">
        <v>0</v>
      </c>
      <c r="Q744" s="10">
        <f t="shared" si="51"/>
        <v>10030</v>
      </c>
    </row>
    <row r="745" spans="2:17" ht="20.25" customHeight="1">
      <c r="B745" s="10" t="str">
        <f t="shared" si="48"/>
        <v>دستكش ضد برش سبك10030</v>
      </c>
      <c r="C745" s="10" t="str">
        <f t="shared" si="49"/>
        <v>دستكش ضد برش سبك1402/02/2110030</v>
      </c>
      <c r="D745" s="10" t="str">
        <f>IFERROR(IF(تحویلی!$E$1="","",IF(NOSA!O745=تحویلی!$E$1,تحویلی!$E$1&amp;COUNTIF(NOSA!$O$1:O745,تحویلی!$E$1),"")),"")</f>
        <v/>
      </c>
      <c r="E745" s="10" t="str">
        <f t="shared" si="50"/>
        <v>1784110030</v>
      </c>
      <c r="F745" s="10" t="str">
        <f>IFERROR(VLOOKUP(I745,DATABASE!$N:$O,2,FALSE),"")</f>
        <v>دستكش ضد برش سبك</v>
      </c>
      <c r="G745" s="3" t="s">
        <v>1625</v>
      </c>
      <c r="H745" s="4">
        <v>17841</v>
      </c>
      <c r="I745" s="3" t="s">
        <v>1442</v>
      </c>
      <c r="J745" s="3" t="s">
        <v>22</v>
      </c>
      <c r="K745" s="5">
        <v>1</v>
      </c>
      <c r="L745" s="3" t="s">
        <v>3</v>
      </c>
      <c r="M745" s="3" t="s">
        <v>9</v>
      </c>
      <c r="N745" s="3" t="s">
        <v>1627</v>
      </c>
      <c r="O745" s="1">
        <v>10030</v>
      </c>
      <c r="P745" s="4">
        <v>0</v>
      </c>
      <c r="Q745" s="10">
        <f t="shared" si="51"/>
        <v>10030</v>
      </c>
    </row>
    <row r="746" spans="2:17" ht="20.25" customHeight="1">
      <c r="B746" s="10" t="str">
        <f t="shared" si="48"/>
        <v>پوتين ايمني نسوز10030</v>
      </c>
      <c r="C746" s="10" t="str">
        <f t="shared" si="49"/>
        <v>پوتين ايمني نسوز1402/02/2110030</v>
      </c>
      <c r="D746" s="10" t="str">
        <f>IFERROR(IF(تحویلی!$E$1="","",IF(NOSA!O746=تحویلی!$E$1,تحویلی!$E$1&amp;COUNTIF(NOSA!$O$1:O746,تحویلی!$E$1),"")),"")</f>
        <v/>
      </c>
      <c r="E746" s="10" t="str">
        <f t="shared" si="50"/>
        <v>1784110030</v>
      </c>
      <c r="F746" s="10" t="str">
        <f>IFERROR(VLOOKUP(I746,DATABASE!$N:$O,2,FALSE),"")</f>
        <v>پوتين ايمني نسوز</v>
      </c>
      <c r="G746" s="3" t="s">
        <v>1625</v>
      </c>
      <c r="H746" s="4">
        <v>17841</v>
      </c>
      <c r="I746" s="3" t="s">
        <v>1631</v>
      </c>
      <c r="J746" s="3" t="s">
        <v>1632</v>
      </c>
      <c r="K746" s="5">
        <v>1</v>
      </c>
      <c r="L746" s="3" t="s">
        <v>3</v>
      </c>
      <c r="M746" s="3" t="s">
        <v>9</v>
      </c>
      <c r="N746" s="3" t="s">
        <v>1627</v>
      </c>
      <c r="O746" s="1">
        <v>10030</v>
      </c>
      <c r="P746" s="4">
        <v>0</v>
      </c>
      <c r="Q746" s="10">
        <f t="shared" si="51"/>
        <v>10030</v>
      </c>
    </row>
    <row r="747" spans="2:17" ht="20.25" customHeight="1">
      <c r="B747" s="10" t="str">
        <f t="shared" si="48"/>
        <v>گوشي اير پلاگ10029</v>
      </c>
      <c r="C747" s="10" t="str">
        <f t="shared" si="49"/>
        <v>گوشي اير پلاگ1402/02/2110029</v>
      </c>
      <c r="D747" s="10" t="str">
        <f>IFERROR(IF(تحویلی!$E$1="","",IF(NOSA!O747=تحویلی!$E$1,تحویلی!$E$1&amp;COUNTIF(NOSA!$O$1:O747,تحویلی!$E$1),"")),"")</f>
        <v/>
      </c>
      <c r="E747" s="10" t="str">
        <f t="shared" si="50"/>
        <v>1784210029</v>
      </c>
      <c r="F747" s="10" t="str">
        <f>IFERROR(VLOOKUP(I747,DATABASE!$N:$O,2,FALSE),"")</f>
        <v>گوشي اير پلاگ</v>
      </c>
      <c r="G747" s="3" t="s">
        <v>1625</v>
      </c>
      <c r="H747" s="4">
        <v>17842</v>
      </c>
      <c r="I747" s="3" t="s">
        <v>1581</v>
      </c>
      <c r="J747" s="3" t="s">
        <v>124</v>
      </c>
      <c r="K747" s="5">
        <v>1</v>
      </c>
      <c r="L747" s="3" t="s">
        <v>8</v>
      </c>
      <c r="M747" s="3" t="s">
        <v>9</v>
      </c>
      <c r="N747" s="3" t="s">
        <v>1633</v>
      </c>
      <c r="O747" s="1">
        <v>10029</v>
      </c>
      <c r="P747" s="4">
        <v>0</v>
      </c>
      <c r="Q747" s="10">
        <f t="shared" si="51"/>
        <v>10029</v>
      </c>
    </row>
    <row r="748" spans="2:17" ht="20.25" customHeight="1">
      <c r="B748" s="10" t="str">
        <f t="shared" si="48"/>
        <v>لباس كار ديرسوز(بلوز و شلوار)10029</v>
      </c>
      <c r="C748" s="10" t="str">
        <f t="shared" si="49"/>
        <v>لباس كار ديرسوز(بلوز و شلوار)1402/02/2110029</v>
      </c>
      <c r="D748" s="10" t="str">
        <f>IFERROR(IF(تحویلی!$E$1="","",IF(NOSA!O748=تحویلی!$E$1,تحویلی!$E$1&amp;COUNTIF(NOSA!$O$1:O748,تحویلی!$E$1),"")),"")</f>
        <v/>
      </c>
      <c r="E748" s="10" t="str">
        <f t="shared" si="50"/>
        <v>1784210029</v>
      </c>
      <c r="F748" s="10" t="str">
        <f>IFERROR(VLOOKUP(I748,DATABASE!$N:$O,2,FALSE),"")</f>
        <v>لباس كار ديرسوز(بلوز و شلوار)</v>
      </c>
      <c r="G748" s="3" t="s">
        <v>1625</v>
      </c>
      <c r="H748" s="4">
        <v>17842</v>
      </c>
      <c r="I748" s="3" t="s">
        <v>1634</v>
      </c>
      <c r="J748" s="3" t="s">
        <v>1635</v>
      </c>
      <c r="K748" s="5">
        <v>1</v>
      </c>
      <c r="L748" s="3" t="s">
        <v>28</v>
      </c>
      <c r="M748" s="3" t="s">
        <v>9</v>
      </c>
      <c r="N748" s="3" t="s">
        <v>1633</v>
      </c>
      <c r="O748" s="1">
        <v>10029</v>
      </c>
      <c r="P748" s="4">
        <v>0</v>
      </c>
      <c r="Q748" s="10">
        <f t="shared" si="51"/>
        <v>10029</v>
      </c>
    </row>
    <row r="749" spans="2:17" ht="20.25" customHeight="1">
      <c r="B749" s="10" t="str">
        <f t="shared" si="48"/>
        <v>كلاه ايمني10029</v>
      </c>
      <c r="C749" s="10" t="str">
        <f t="shared" si="49"/>
        <v>كلاه ايمني1402/02/2110029</v>
      </c>
      <c r="D749" s="10" t="str">
        <f>IFERROR(IF(تحویلی!$E$1="","",IF(NOSA!O749=تحویلی!$E$1,تحویلی!$E$1&amp;COUNTIF(NOSA!$O$1:O749,تحویلی!$E$1),"")),"")</f>
        <v/>
      </c>
      <c r="E749" s="10" t="str">
        <f t="shared" si="50"/>
        <v>1784210029</v>
      </c>
      <c r="F749" s="10" t="str">
        <f>IFERROR(VLOOKUP(I749,DATABASE!$N:$O,2,FALSE),"")</f>
        <v>كلاه ايمني</v>
      </c>
      <c r="G749" s="3" t="s">
        <v>1625</v>
      </c>
      <c r="H749" s="4">
        <v>17842</v>
      </c>
      <c r="I749" s="3" t="s">
        <v>1505</v>
      </c>
      <c r="J749" s="3" t="s">
        <v>1628</v>
      </c>
      <c r="K749" s="5">
        <v>1</v>
      </c>
      <c r="L749" s="3" t="s">
        <v>8</v>
      </c>
      <c r="M749" s="3" t="s">
        <v>9</v>
      </c>
      <c r="N749" s="3" t="s">
        <v>1633</v>
      </c>
      <c r="O749" s="1">
        <v>10029</v>
      </c>
      <c r="P749" s="4">
        <v>0</v>
      </c>
      <c r="Q749" s="10">
        <f t="shared" si="51"/>
        <v>10029</v>
      </c>
    </row>
    <row r="750" spans="2:17" ht="20.25" customHeight="1">
      <c r="B750" s="10" t="str">
        <f t="shared" si="48"/>
        <v>ماسك نيم صورت دو فيلتره (3M)10029</v>
      </c>
      <c r="C750" s="10" t="str">
        <f t="shared" si="49"/>
        <v>ماسك نيم صورت دو فيلتره (3M)1402/02/2110029</v>
      </c>
      <c r="D750" s="10" t="str">
        <f>IFERROR(IF(تحویلی!$E$1="","",IF(NOSA!O750=تحویلی!$E$1,تحویلی!$E$1&amp;COUNTIF(NOSA!$O$1:O750,تحویلی!$E$1),"")),"")</f>
        <v/>
      </c>
      <c r="E750" s="10" t="str">
        <f t="shared" si="50"/>
        <v>1784210029</v>
      </c>
      <c r="F750" s="10" t="str">
        <f>IFERROR(VLOOKUP(I750,DATABASE!$N:$O,2,FALSE),"")</f>
        <v>ماسك نيم صورت دو فيلتره (3M)</v>
      </c>
      <c r="G750" s="3" t="s">
        <v>1625</v>
      </c>
      <c r="H750" s="4">
        <v>17842</v>
      </c>
      <c r="I750" s="3" t="s">
        <v>1503</v>
      </c>
      <c r="J750" s="3" t="s">
        <v>151</v>
      </c>
      <c r="K750" s="5">
        <v>1</v>
      </c>
      <c r="L750" s="3" t="s">
        <v>8</v>
      </c>
      <c r="M750" s="3" t="s">
        <v>9</v>
      </c>
      <c r="N750" s="3" t="s">
        <v>1633</v>
      </c>
      <c r="O750" s="1">
        <v>10029</v>
      </c>
      <c r="P750" s="4">
        <v>0</v>
      </c>
      <c r="Q750" s="10">
        <f t="shared" si="51"/>
        <v>10029</v>
      </c>
    </row>
    <row r="751" spans="2:17" ht="20.25" customHeight="1">
      <c r="B751" s="10" t="str">
        <f t="shared" si="48"/>
        <v>فيلتر ماسك نيم صورت (3M) مدل 209110029</v>
      </c>
      <c r="C751" s="10" t="str">
        <f t="shared" si="49"/>
        <v>فيلتر ماسك نيم صورت (3M) مدل 20911402/02/2110029</v>
      </c>
      <c r="D751" s="10" t="str">
        <f>IFERROR(IF(تحویلی!$E$1="","",IF(NOSA!O751=تحویلی!$E$1,تحویلی!$E$1&amp;COUNTIF(NOSA!$O$1:O751,تحویلی!$E$1),"")),"")</f>
        <v/>
      </c>
      <c r="E751" s="10" t="str">
        <f t="shared" si="50"/>
        <v>1784210029</v>
      </c>
      <c r="F751" s="10" t="str">
        <f>IFERROR(VLOOKUP(I751,DATABASE!$N:$O,2,FALSE),"")</f>
        <v>فيلتر ماسك نيم صورت (3M) مدل 2091</v>
      </c>
      <c r="G751" s="3" t="s">
        <v>1625</v>
      </c>
      <c r="H751" s="4">
        <v>17842</v>
      </c>
      <c r="I751" s="3" t="s">
        <v>1475</v>
      </c>
      <c r="J751" s="3" t="s">
        <v>53</v>
      </c>
      <c r="K751" s="5">
        <v>1</v>
      </c>
      <c r="L751" s="3" t="s">
        <v>8</v>
      </c>
      <c r="M751" s="3" t="s">
        <v>9</v>
      </c>
      <c r="N751" s="3" t="s">
        <v>1633</v>
      </c>
      <c r="O751" s="1">
        <v>10029</v>
      </c>
      <c r="P751" s="4">
        <v>0</v>
      </c>
      <c r="Q751" s="10">
        <f t="shared" si="51"/>
        <v>10029</v>
      </c>
    </row>
    <row r="752" spans="2:17" ht="20.25" customHeight="1">
      <c r="B752" s="10" t="str">
        <f t="shared" si="48"/>
        <v>دستكش ضد برش سبك10029</v>
      </c>
      <c r="C752" s="10" t="str">
        <f t="shared" si="49"/>
        <v>دستكش ضد برش سبك1402/02/2110029</v>
      </c>
      <c r="D752" s="10" t="str">
        <f>IFERROR(IF(تحویلی!$E$1="","",IF(NOSA!O752=تحویلی!$E$1,تحویلی!$E$1&amp;COUNTIF(NOSA!$O$1:O752,تحویلی!$E$1),"")),"")</f>
        <v/>
      </c>
      <c r="E752" s="10" t="str">
        <f t="shared" si="50"/>
        <v>1784210029</v>
      </c>
      <c r="F752" s="10" t="str">
        <f>IFERROR(VLOOKUP(I752,DATABASE!$N:$O,2,FALSE),"")</f>
        <v>دستكش ضد برش سبك</v>
      </c>
      <c r="G752" s="3" t="s">
        <v>1625</v>
      </c>
      <c r="H752" s="4">
        <v>17842</v>
      </c>
      <c r="I752" s="3" t="s">
        <v>1442</v>
      </c>
      <c r="J752" s="3" t="s">
        <v>22</v>
      </c>
      <c r="K752" s="5">
        <v>1</v>
      </c>
      <c r="L752" s="3" t="s">
        <v>3</v>
      </c>
      <c r="M752" s="3" t="s">
        <v>9</v>
      </c>
      <c r="N752" s="3" t="s">
        <v>1633</v>
      </c>
      <c r="O752" s="1">
        <v>10029</v>
      </c>
      <c r="P752" s="4">
        <v>0</v>
      </c>
      <c r="Q752" s="10">
        <f t="shared" si="51"/>
        <v>10029</v>
      </c>
    </row>
    <row r="753" spans="2:17" ht="20.25" customHeight="1">
      <c r="B753" s="10" t="str">
        <f t="shared" si="48"/>
        <v>پوتين ايمني نسوز10029</v>
      </c>
      <c r="C753" s="10" t="str">
        <f t="shared" si="49"/>
        <v>پوتين ايمني نسوز1402/02/2110029</v>
      </c>
      <c r="D753" s="10" t="str">
        <f>IFERROR(IF(تحویلی!$E$1="","",IF(NOSA!O753=تحویلی!$E$1,تحویلی!$E$1&amp;COUNTIF(NOSA!$O$1:O753,تحویلی!$E$1),"")),"")</f>
        <v/>
      </c>
      <c r="E753" s="10" t="str">
        <f t="shared" si="50"/>
        <v>1784210029</v>
      </c>
      <c r="F753" s="10" t="str">
        <f>IFERROR(VLOOKUP(I753,DATABASE!$N:$O,2,FALSE),"")</f>
        <v>پوتين ايمني نسوز</v>
      </c>
      <c r="G753" s="3" t="s">
        <v>1625</v>
      </c>
      <c r="H753" s="4">
        <v>17842</v>
      </c>
      <c r="I753" s="3" t="s">
        <v>1499</v>
      </c>
      <c r="J753" s="3" t="s">
        <v>1636</v>
      </c>
      <c r="K753" s="5">
        <v>1</v>
      </c>
      <c r="L753" s="3" t="s">
        <v>3</v>
      </c>
      <c r="M753" s="3" t="s">
        <v>9</v>
      </c>
      <c r="N753" s="3" t="s">
        <v>1633</v>
      </c>
      <c r="O753" s="1">
        <v>10029</v>
      </c>
      <c r="P753" s="4">
        <v>0</v>
      </c>
      <c r="Q753" s="10">
        <f t="shared" si="51"/>
        <v>10029</v>
      </c>
    </row>
    <row r="754" spans="2:17" ht="20.25" customHeight="1">
      <c r="B754" s="10" t="str">
        <f t="shared" si="48"/>
        <v>گوشي اير پلاگ10027</v>
      </c>
      <c r="C754" s="10" t="str">
        <f t="shared" si="49"/>
        <v>گوشي اير پلاگ1402/02/2110027</v>
      </c>
      <c r="D754" s="10" t="str">
        <f>IFERROR(IF(تحویلی!$E$1="","",IF(NOSA!O754=تحویلی!$E$1,تحویلی!$E$1&amp;COUNTIF(NOSA!$O$1:O754,تحویلی!$E$1),"")),"")</f>
        <v/>
      </c>
      <c r="E754" s="10" t="str">
        <f t="shared" si="50"/>
        <v>1784310027</v>
      </c>
      <c r="F754" s="10" t="str">
        <f>IFERROR(VLOOKUP(I754,DATABASE!$N:$O,2,FALSE),"")</f>
        <v>گوشي اير پلاگ</v>
      </c>
      <c r="G754" s="3" t="s">
        <v>1625</v>
      </c>
      <c r="H754" s="4">
        <v>17843</v>
      </c>
      <c r="I754" s="3" t="s">
        <v>1581</v>
      </c>
      <c r="J754" s="3" t="s">
        <v>124</v>
      </c>
      <c r="K754" s="5">
        <v>1</v>
      </c>
      <c r="L754" s="3" t="s">
        <v>8</v>
      </c>
      <c r="M754" s="3" t="s">
        <v>9</v>
      </c>
      <c r="N754" s="3" t="s">
        <v>1637</v>
      </c>
      <c r="O754" s="1">
        <v>10027</v>
      </c>
      <c r="P754" s="4">
        <v>0</v>
      </c>
      <c r="Q754" s="10">
        <f t="shared" si="51"/>
        <v>10027</v>
      </c>
    </row>
    <row r="755" spans="2:17" ht="20.25" customHeight="1">
      <c r="B755" s="10" t="str">
        <f t="shared" si="48"/>
        <v>لباس كار ديرسوز(بلوز و شلوار)10027</v>
      </c>
      <c r="C755" s="10" t="str">
        <f t="shared" si="49"/>
        <v>لباس كار ديرسوز(بلوز و شلوار)1402/02/2110027</v>
      </c>
      <c r="D755" s="10" t="str">
        <f>IFERROR(IF(تحویلی!$E$1="","",IF(NOSA!O755=تحویلی!$E$1,تحویلی!$E$1&amp;COUNTIF(NOSA!$O$1:O755,تحویلی!$E$1),"")),"")</f>
        <v/>
      </c>
      <c r="E755" s="10" t="str">
        <f t="shared" si="50"/>
        <v>1784310027</v>
      </c>
      <c r="F755" s="10" t="str">
        <f>IFERROR(VLOOKUP(I755,DATABASE!$N:$O,2,FALSE),"")</f>
        <v>لباس كار ديرسوز(بلوز و شلوار)</v>
      </c>
      <c r="G755" s="3" t="s">
        <v>1625</v>
      </c>
      <c r="H755" s="4">
        <v>17843</v>
      </c>
      <c r="I755" s="3" t="s">
        <v>1619</v>
      </c>
      <c r="J755" s="3" t="s">
        <v>1620</v>
      </c>
      <c r="K755" s="5">
        <v>1</v>
      </c>
      <c r="L755" s="3" t="s">
        <v>28</v>
      </c>
      <c r="M755" s="3" t="s">
        <v>9</v>
      </c>
      <c r="N755" s="3" t="s">
        <v>1637</v>
      </c>
      <c r="O755" s="1">
        <v>10027</v>
      </c>
      <c r="P755" s="4">
        <v>0</v>
      </c>
      <c r="Q755" s="10">
        <f t="shared" si="51"/>
        <v>10027</v>
      </c>
    </row>
    <row r="756" spans="2:17" ht="20.25" customHeight="1">
      <c r="B756" s="10" t="str">
        <f t="shared" si="48"/>
        <v>كلاه ايمني10027</v>
      </c>
      <c r="C756" s="10" t="str">
        <f t="shared" si="49"/>
        <v>كلاه ايمني1402/02/2110027</v>
      </c>
      <c r="D756" s="10" t="str">
        <f>IFERROR(IF(تحویلی!$E$1="","",IF(NOSA!O756=تحویلی!$E$1,تحویلی!$E$1&amp;COUNTIF(NOSA!$O$1:O756,تحویلی!$E$1),"")),"")</f>
        <v/>
      </c>
      <c r="E756" s="10" t="str">
        <f t="shared" si="50"/>
        <v>1784310027</v>
      </c>
      <c r="F756" s="10" t="str">
        <f>IFERROR(VLOOKUP(I756,DATABASE!$N:$O,2,FALSE),"")</f>
        <v>كلاه ايمني</v>
      </c>
      <c r="G756" s="3" t="s">
        <v>1625</v>
      </c>
      <c r="H756" s="4">
        <v>17843</v>
      </c>
      <c r="I756" s="3" t="s">
        <v>1505</v>
      </c>
      <c r="J756" s="3" t="s">
        <v>1628</v>
      </c>
      <c r="K756" s="5">
        <v>1</v>
      </c>
      <c r="L756" s="3" t="s">
        <v>8</v>
      </c>
      <c r="M756" s="3" t="s">
        <v>9</v>
      </c>
      <c r="N756" s="3" t="s">
        <v>1637</v>
      </c>
      <c r="O756" s="1">
        <v>10027</v>
      </c>
      <c r="P756" s="4">
        <v>0</v>
      </c>
      <c r="Q756" s="10">
        <f t="shared" si="51"/>
        <v>10027</v>
      </c>
    </row>
    <row r="757" spans="2:17" ht="20.25" customHeight="1">
      <c r="B757" s="10" t="str">
        <f t="shared" si="48"/>
        <v>ماسك نيم صورت دو فيلتره (3M)10027</v>
      </c>
      <c r="C757" s="10" t="str">
        <f t="shared" si="49"/>
        <v>ماسك نيم صورت دو فيلتره (3M)1402/02/2110027</v>
      </c>
      <c r="D757" s="10" t="str">
        <f>IFERROR(IF(تحویلی!$E$1="","",IF(NOSA!O757=تحویلی!$E$1,تحویلی!$E$1&amp;COUNTIF(NOSA!$O$1:O757,تحویلی!$E$1),"")),"")</f>
        <v/>
      </c>
      <c r="E757" s="10" t="str">
        <f t="shared" si="50"/>
        <v>1784310027</v>
      </c>
      <c r="F757" s="10" t="str">
        <f>IFERROR(VLOOKUP(I757,DATABASE!$N:$O,2,FALSE),"")</f>
        <v>ماسك نيم صورت دو فيلتره (3M)</v>
      </c>
      <c r="G757" s="3" t="s">
        <v>1625</v>
      </c>
      <c r="H757" s="4">
        <v>17843</v>
      </c>
      <c r="I757" s="3" t="s">
        <v>1503</v>
      </c>
      <c r="J757" s="3" t="s">
        <v>151</v>
      </c>
      <c r="K757" s="5">
        <v>1</v>
      </c>
      <c r="L757" s="3" t="s">
        <v>8</v>
      </c>
      <c r="M757" s="3" t="s">
        <v>9</v>
      </c>
      <c r="N757" s="3" t="s">
        <v>1637</v>
      </c>
      <c r="O757" s="1">
        <v>10027</v>
      </c>
      <c r="P757" s="4">
        <v>0</v>
      </c>
      <c r="Q757" s="10">
        <f t="shared" si="51"/>
        <v>10027</v>
      </c>
    </row>
    <row r="758" spans="2:17" ht="20.25" customHeight="1">
      <c r="B758" s="10" t="str">
        <f t="shared" si="48"/>
        <v>فيلتر ماسك نيم صورت (3M) مدل 209110027</v>
      </c>
      <c r="C758" s="10" t="str">
        <f t="shared" si="49"/>
        <v>فيلتر ماسك نيم صورت (3M) مدل 20911402/02/2110027</v>
      </c>
      <c r="D758" s="10" t="str">
        <f>IFERROR(IF(تحویلی!$E$1="","",IF(NOSA!O758=تحویلی!$E$1,تحویلی!$E$1&amp;COUNTIF(NOSA!$O$1:O758,تحویلی!$E$1),"")),"")</f>
        <v/>
      </c>
      <c r="E758" s="10" t="str">
        <f t="shared" si="50"/>
        <v>1784310027</v>
      </c>
      <c r="F758" s="10" t="str">
        <f>IFERROR(VLOOKUP(I758,DATABASE!$N:$O,2,FALSE),"")</f>
        <v>فيلتر ماسك نيم صورت (3M) مدل 2091</v>
      </c>
      <c r="G758" s="3" t="s">
        <v>1625</v>
      </c>
      <c r="H758" s="4">
        <v>17843</v>
      </c>
      <c r="I758" s="3" t="s">
        <v>1475</v>
      </c>
      <c r="J758" s="3" t="s">
        <v>53</v>
      </c>
      <c r="K758" s="5">
        <v>1</v>
      </c>
      <c r="L758" s="3" t="s">
        <v>8</v>
      </c>
      <c r="M758" s="3" t="s">
        <v>9</v>
      </c>
      <c r="N758" s="3" t="s">
        <v>1637</v>
      </c>
      <c r="O758" s="1">
        <v>10027</v>
      </c>
      <c r="P758" s="4">
        <v>0</v>
      </c>
      <c r="Q758" s="10">
        <f t="shared" si="51"/>
        <v>10027</v>
      </c>
    </row>
    <row r="759" spans="2:17" ht="20.25" customHeight="1">
      <c r="B759" s="10" t="str">
        <f t="shared" si="48"/>
        <v>دستكش ضد برش سبك10027</v>
      </c>
      <c r="C759" s="10" t="str">
        <f t="shared" si="49"/>
        <v>دستكش ضد برش سبك1402/02/2110027</v>
      </c>
      <c r="D759" s="10" t="str">
        <f>IFERROR(IF(تحویلی!$E$1="","",IF(NOSA!O759=تحویلی!$E$1,تحویلی!$E$1&amp;COUNTIF(NOSA!$O$1:O759,تحویلی!$E$1),"")),"")</f>
        <v/>
      </c>
      <c r="E759" s="10" t="str">
        <f t="shared" si="50"/>
        <v>1784310027</v>
      </c>
      <c r="F759" s="10" t="str">
        <f>IFERROR(VLOOKUP(I759,DATABASE!$N:$O,2,FALSE),"")</f>
        <v>دستكش ضد برش سبك</v>
      </c>
      <c r="G759" s="3" t="s">
        <v>1625</v>
      </c>
      <c r="H759" s="4">
        <v>17843</v>
      </c>
      <c r="I759" s="3" t="s">
        <v>1442</v>
      </c>
      <c r="J759" s="3" t="s">
        <v>22</v>
      </c>
      <c r="K759" s="5">
        <v>1</v>
      </c>
      <c r="L759" s="3" t="s">
        <v>3</v>
      </c>
      <c r="M759" s="3" t="s">
        <v>9</v>
      </c>
      <c r="N759" s="3" t="s">
        <v>1637</v>
      </c>
      <c r="O759" s="1">
        <v>10027</v>
      </c>
      <c r="P759" s="4">
        <v>0</v>
      </c>
      <c r="Q759" s="10">
        <f t="shared" si="51"/>
        <v>10027</v>
      </c>
    </row>
    <row r="760" spans="2:17" ht="20.25" customHeight="1">
      <c r="B760" s="10" t="str">
        <f t="shared" si="48"/>
        <v>پوتين ايمني نسوز10027</v>
      </c>
      <c r="C760" s="10" t="str">
        <f t="shared" si="49"/>
        <v>پوتين ايمني نسوز1402/02/2110027</v>
      </c>
      <c r="D760" s="10" t="str">
        <f>IFERROR(IF(تحویلی!$E$1="","",IF(NOSA!O760=تحویلی!$E$1,تحویلی!$E$1&amp;COUNTIF(NOSA!$O$1:O760,تحویلی!$E$1),"")),"")</f>
        <v/>
      </c>
      <c r="E760" s="10" t="str">
        <f t="shared" si="50"/>
        <v>1784310027</v>
      </c>
      <c r="F760" s="10" t="str">
        <f>IFERROR(VLOOKUP(I760,DATABASE!$N:$O,2,FALSE),"")</f>
        <v>پوتين ايمني نسوز</v>
      </c>
      <c r="G760" s="3" t="s">
        <v>1625</v>
      </c>
      <c r="H760" s="4">
        <v>17843</v>
      </c>
      <c r="I760" s="3" t="s">
        <v>1631</v>
      </c>
      <c r="J760" s="3" t="s">
        <v>1632</v>
      </c>
      <c r="K760" s="5">
        <v>1</v>
      </c>
      <c r="L760" s="3" t="s">
        <v>3</v>
      </c>
      <c r="M760" s="3" t="s">
        <v>9</v>
      </c>
      <c r="N760" s="3" t="s">
        <v>1637</v>
      </c>
      <c r="O760" s="1">
        <v>10027</v>
      </c>
      <c r="P760" s="4">
        <v>0</v>
      </c>
      <c r="Q760" s="10">
        <f t="shared" si="51"/>
        <v>10027</v>
      </c>
    </row>
    <row r="761" spans="2:17" ht="20.25" customHeight="1">
      <c r="B761" s="10" t="str">
        <f t="shared" si="48"/>
        <v>گوشي اير پلاگ10028</v>
      </c>
      <c r="C761" s="10" t="str">
        <f t="shared" si="49"/>
        <v>گوشي اير پلاگ1402/02/2110028</v>
      </c>
      <c r="D761" s="10" t="str">
        <f>IFERROR(IF(تحویلی!$E$1="","",IF(NOSA!O761=تحویلی!$E$1,تحویلی!$E$1&amp;COUNTIF(NOSA!$O$1:O761,تحویلی!$E$1),"")),"")</f>
        <v/>
      </c>
      <c r="E761" s="10" t="str">
        <f t="shared" si="50"/>
        <v>1784410028</v>
      </c>
      <c r="F761" s="10" t="str">
        <f>IFERROR(VLOOKUP(I761,DATABASE!$N:$O,2,FALSE),"")</f>
        <v>گوشي اير پلاگ</v>
      </c>
      <c r="G761" s="3" t="s">
        <v>1625</v>
      </c>
      <c r="H761" s="4">
        <v>17844</v>
      </c>
      <c r="I761" s="3" t="s">
        <v>1581</v>
      </c>
      <c r="J761" s="3" t="s">
        <v>124</v>
      </c>
      <c r="K761" s="5">
        <v>1</v>
      </c>
      <c r="L761" s="3" t="s">
        <v>8</v>
      </c>
      <c r="M761" s="3" t="s">
        <v>9</v>
      </c>
      <c r="N761" s="3" t="s">
        <v>1638</v>
      </c>
      <c r="O761" s="1">
        <v>10028</v>
      </c>
      <c r="P761" s="4">
        <v>0</v>
      </c>
      <c r="Q761" s="10">
        <f t="shared" si="51"/>
        <v>10028</v>
      </c>
    </row>
    <row r="762" spans="2:17" ht="20.25" customHeight="1">
      <c r="B762" s="10" t="str">
        <f t="shared" si="48"/>
        <v>لباس كار ديرسوز(بلوز و شلوار)10028</v>
      </c>
      <c r="C762" s="10" t="str">
        <f t="shared" si="49"/>
        <v>لباس كار ديرسوز(بلوز و شلوار)1402/02/2110028</v>
      </c>
      <c r="D762" s="10" t="str">
        <f>IFERROR(IF(تحویلی!$E$1="","",IF(NOSA!O762=تحویلی!$E$1,تحویلی!$E$1&amp;COUNTIF(NOSA!$O$1:O762,تحویلی!$E$1),"")),"")</f>
        <v/>
      </c>
      <c r="E762" s="10" t="str">
        <f t="shared" si="50"/>
        <v>1784410028</v>
      </c>
      <c r="F762" s="10" t="str">
        <f>IFERROR(VLOOKUP(I762,DATABASE!$N:$O,2,FALSE),"")</f>
        <v>لباس كار ديرسوز(بلوز و شلوار)</v>
      </c>
      <c r="G762" s="3" t="s">
        <v>1625</v>
      </c>
      <c r="H762" s="4">
        <v>17844</v>
      </c>
      <c r="I762" s="3" t="s">
        <v>1634</v>
      </c>
      <c r="J762" s="3" t="s">
        <v>1635</v>
      </c>
      <c r="K762" s="5">
        <v>1</v>
      </c>
      <c r="L762" s="3" t="s">
        <v>28</v>
      </c>
      <c r="M762" s="3" t="s">
        <v>9</v>
      </c>
      <c r="N762" s="3" t="s">
        <v>1638</v>
      </c>
      <c r="O762" s="1">
        <v>10028</v>
      </c>
      <c r="P762" s="4">
        <v>0</v>
      </c>
      <c r="Q762" s="10">
        <f t="shared" si="51"/>
        <v>10028</v>
      </c>
    </row>
    <row r="763" spans="2:17" ht="20.25" customHeight="1">
      <c r="B763" s="10" t="str">
        <f t="shared" si="48"/>
        <v>كلاه ايمني10028</v>
      </c>
      <c r="C763" s="10" t="str">
        <f t="shared" si="49"/>
        <v>كلاه ايمني1402/02/2110028</v>
      </c>
      <c r="D763" s="10" t="str">
        <f>IFERROR(IF(تحویلی!$E$1="","",IF(NOSA!O763=تحویلی!$E$1,تحویلی!$E$1&amp;COUNTIF(NOSA!$O$1:O763,تحویلی!$E$1),"")),"")</f>
        <v/>
      </c>
      <c r="E763" s="10" t="str">
        <f t="shared" si="50"/>
        <v>1784410028</v>
      </c>
      <c r="F763" s="10" t="str">
        <f>IFERROR(VLOOKUP(I763,DATABASE!$N:$O,2,FALSE),"")</f>
        <v>كلاه ايمني</v>
      </c>
      <c r="G763" s="3" t="s">
        <v>1625</v>
      </c>
      <c r="H763" s="4">
        <v>17844</v>
      </c>
      <c r="I763" s="3" t="s">
        <v>1505</v>
      </c>
      <c r="J763" s="3" t="s">
        <v>1628</v>
      </c>
      <c r="K763" s="5">
        <v>1</v>
      </c>
      <c r="L763" s="3" t="s">
        <v>8</v>
      </c>
      <c r="M763" s="3" t="s">
        <v>9</v>
      </c>
      <c r="N763" s="3" t="s">
        <v>1638</v>
      </c>
      <c r="O763" s="1">
        <v>10028</v>
      </c>
      <c r="P763" s="4">
        <v>0</v>
      </c>
      <c r="Q763" s="10">
        <f t="shared" si="51"/>
        <v>10028</v>
      </c>
    </row>
    <row r="764" spans="2:17" ht="20.25" customHeight="1">
      <c r="B764" s="10" t="str">
        <f t="shared" si="48"/>
        <v>ماسك نيم صورت دو فيلتره (3M)10028</v>
      </c>
      <c r="C764" s="10" t="str">
        <f t="shared" si="49"/>
        <v>ماسك نيم صورت دو فيلتره (3M)1402/02/2110028</v>
      </c>
      <c r="D764" s="10" t="str">
        <f>IFERROR(IF(تحویلی!$E$1="","",IF(NOSA!O764=تحویلی!$E$1,تحویلی!$E$1&amp;COUNTIF(NOSA!$O$1:O764,تحویلی!$E$1),"")),"")</f>
        <v/>
      </c>
      <c r="E764" s="10" t="str">
        <f t="shared" si="50"/>
        <v>1784410028</v>
      </c>
      <c r="F764" s="10" t="str">
        <f>IFERROR(VLOOKUP(I764,DATABASE!$N:$O,2,FALSE),"")</f>
        <v>ماسك نيم صورت دو فيلتره (3M)</v>
      </c>
      <c r="G764" s="3" t="s">
        <v>1625</v>
      </c>
      <c r="H764" s="4">
        <v>17844</v>
      </c>
      <c r="I764" s="3" t="s">
        <v>1503</v>
      </c>
      <c r="J764" s="3" t="s">
        <v>151</v>
      </c>
      <c r="K764" s="5">
        <v>1</v>
      </c>
      <c r="L764" s="3" t="s">
        <v>8</v>
      </c>
      <c r="M764" s="3" t="s">
        <v>9</v>
      </c>
      <c r="N764" s="3" t="s">
        <v>1638</v>
      </c>
      <c r="O764" s="1">
        <v>10028</v>
      </c>
      <c r="P764" s="4">
        <v>0</v>
      </c>
      <c r="Q764" s="10">
        <f t="shared" si="51"/>
        <v>10028</v>
      </c>
    </row>
    <row r="765" spans="2:17" ht="20.25" customHeight="1">
      <c r="B765" s="10" t="str">
        <f t="shared" si="48"/>
        <v>فيلتر ماسك نيم صورت (3M) مدل 209110028</v>
      </c>
      <c r="C765" s="10" t="str">
        <f t="shared" si="49"/>
        <v>فيلتر ماسك نيم صورت (3M) مدل 20911402/02/2110028</v>
      </c>
      <c r="D765" s="10" t="str">
        <f>IFERROR(IF(تحویلی!$E$1="","",IF(NOSA!O765=تحویلی!$E$1,تحویلی!$E$1&amp;COUNTIF(NOSA!$O$1:O765,تحویلی!$E$1),"")),"")</f>
        <v/>
      </c>
      <c r="E765" s="10" t="str">
        <f t="shared" si="50"/>
        <v>1784410028</v>
      </c>
      <c r="F765" s="10" t="str">
        <f>IFERROR(VLOOKUP(I765,DATABASE!$N:$O,2,FALSE),"")</f>
        <v>فيلتر ماسك نيم صورت (3M) مدل 2091</v>
      </c>
      <c r="G765" s="3" t="s">
        <v>1625</v>
      </c>
      <c r="H765" s="4">
        <v>17844</v>
      </c>
      <c r="I765" s="3" t="s">
        <v>1475</v>
      </c>
      <c r="J765" s="3" t="s">
        <v>53</v>
      </c>
      <c r="K765" s="5">
        <v>1</v>
      </c>
      <c r="L765" s="3" t="s">
        <v>8</v>
      </c>
      <c r="M765" s="3" t="s">
        <v>9</v>
      </c>
      <c r="N765" s="3" t="s">
        <v>1638</v>
      </c>
      <c r="O765" s="1">
        <v>10028</v>
      </c>
      <c r="P765" s="4">
        <v>0</v>
      </c>
      <c r="Q765" s="10">
        <f t="shared" si="51"/>
        <v>10028</v>
      </c>
    </row>
    <row r="766" spans="2:17" ht="20.25" customHeight="1">
      <c r="B766" s="10" t="str">
        <f t="shared" si="48"/>
        <v>دستكش ضد برش سبك10028</v>
      </c>
      <c r="C766" s="10" t="str">
        <f t="shared" si="49"/>
        <v>دستكش ضد برش سبك1402/02/2110028</v>
      </c>
      <c r="D766" s="10" t="str">
        <f>IFERROR(IF(تحویلی!$E$1="","",IF(NOSA!O766=تحویلی!$E$1,تحویلی!$E$1&amp;COUNTIF(NOSA!$O$1:O766,تحویلی!$E$1),"")),"")</f>
        <v/>
      </c>
      <c r="E766" s="10" t="str">
        <f t="shared" si="50"/>
        <v>1784410028</v>
      </c>
      <c r="F766" s="10" t="str">
        <f>IFERROR(VLOOKUP(I766,DATABASE!$N:$O,2,FALSE),"")</f>
        <v>دستكش ضد برش سبك</v>
      </c>
      <c r="G766" s="3" t="s">
        <v>1625</v>
      </c>
      <c r="H766" s="4">
        <v>17844</v>
      </c>
      <c r="I766" s="3" t="s">
        <v>1442</v>
      </c>
      <c r="J766" s="3" t="s">
        <v>22</v>
      </c>
      <c r="K766" s="5">
        <v>1</v>
      </c>
      <c r="L766" s="3" t="s">
        <v>3</v>
      </c>
      <c r="M766" s="3" t="s">
        <v>9</v>
      </c>
      <c r="N766" s="3" t="s">
        <v>1638</v>
      </c>
      <c r="O766" s="1">
        <v>10028</v>
      </c>
      <c r="P766" s="4">
        <v>0</v>
      </c>
      <c r="Q766" s="10">
        <f t="shared" si="51"/>
        <v>10028</v>
      </c>
    </row>
    <row r="767" spans="2:17" ht="20.25" customHeight="1">
      <c r="B767" s="10" t="str">
        <f t="shared" si="48"/>
        <v>پوتين ايمني نسوز10028</v>
      </c>
      <c r="C767" s="10" t="str">
        <f t="shared" si="49"/>
        <v>پوتين ايمني نسوز1402/02/2110028</v>
      </c>
      <c r="D767" s="10" t="str">
        <f>IFERROR(IF(تحویلی!$E$1="","",IF(NOSA!O767=تحویلی!$E$1,تحویلی!$E$1&amp;COUNTIF(NOSA!$O$1:O767,تحویلی!$E$1),"")),"")</f>
        <v/>
      </c>
      <c r="E767" s="10" t="str">
        <f t="shared" si="50"/>
        <v>1784410028</v>
      </c>
      <c r="F767" s="10" t="str">
        <f>IFERROR(VLOOKUP(I767,DATABASE!$N:$O,2,FALSE),"")</f>
        <v>پوتين ايمني نسوز</v>
      </c>
      <c r="G767" s="3" t="s">
        <v>1625</v>
      </c>
      <c r="H767" s="4">
        <v>17844</v>
      </c>
      <c r="I767" s="3" t="s">
        <v>1499</v>
      </c>
      <c r="J767" s="3" t="s">
        <v>1636</v>
      </c>
      <c r="K767" s="5">
        <v>1</v>
      </c>
      <c r="L767" s="3" t="s">
        <v>3</v>
      </c>
      <c r="M767" s="3" t="s">
        <v>9</v>
      </c>
      <c r="N767" s="3" t="s">
        <v>1638</v>
      </c>
      <c r="O767" s="1">
        <v>10028</v>
      </c>
      <c r="P767" s="4">
        <v>0</v>
      </c>
      <c r="Q767" s="10">
        <f t="shared" si="51"/>
        <v>10028</v>
      </c>
    </row>
    <row r="768" spans="2:17" ht="20.25" customHeight="1">
      <c r="B768" s="10" t="str">
        <f t="shared" si="48"/>
        <v>ماسك N95) FFP2 )741</v>
      </c>
      <c r="C768" s="10" t="str">
        <f t="shared" si="49"/>
        <v>ماسك N95) FFP2 )1402/02/21741</v>
      </c>
      <c r="D768" s="10" t="str">
        <f>IFERROR(IF(تحویلی!$E$1="","",IF(NOSA!O768=تحویلی!$E$1,تحویلی!$E$1&amp;COUNTIF(NOSA!$O$1:O768,تحویلی!$E$1),"")),"")</f>
        <v/>
      </c>
      <c r="E768" s="10" t="str">
        <f t="shared" si="50"/>
        <v>17853741</v>
      </c>
      <c r="F768" s="10" t="str">
        <f>IFERROR(VLOOKUP(I768,DATABASE!$N:$O,2,FALSE),"")</f>
        <v>ماسك N95) FFP2 )</v>
      </c>
      <c r="G768" s="3" t="s">
        <v>1625</v>
      </c>
      <c r="H768" s="4">
        <v>17853</v>
      </c>
      <c r="I768" s="3" t="s">
        <v>1469</v>
      </c>
      <c r="J768" s="3" t="s">
        <v>256</v>
      </c>
      <c r="K768" s="5">
        <v>350</v>
      </c>
      <c r="L768" s="3" t="s">
        <v>8</v>
      </c>
      <c r="M768" s="3" t="s">
        <v>189</v>
      </c>
      <c r="N768" s="3" t="s">
        <v>764</v>
      </c>
      <c r="O768" s="1">
        <v>741</v>
      </c>
      <c r="P768" s="4">
        <v>0</v>
      </c>
      <c r="Q768" s="10">
        <f t="shared" si="51"/>
        <v>741</v>
      </c>
    </row>
    <row r="769" spans="2:17" ht="20.25" customHeight="1">
      <c r="B769" s="10" t="str">
        <f t="shared" si="48"/>
        <v>دستكش كف مواد سبك383</v>
      </c>
      <c r="C769" s="10" t="str">
        <f t="shared" si="49"/>
        <v>دستكش كف مواد سبك1402/02/21383</v>
      </c>
      <c r="D769" s="10" t="str">
        <f>IFERROR(IF(تحویلی!$E$1="","",IF(NOSA!O769=تحویلی!$E$1,تحویلی!$E$1&amp;COUNTIF(NOSA!$O$1:O769,تحویلی!$E$1),"")),"")</f>
        <v/>
      </c>
      <c r="E769" s="10" t="str">
        <f t="shared" si="50"/>
        <v>17858383</v>
      </c>
      <c r="F769" s="10" t="str">
        <f>IFERROR(VLOOKUP(I769,DATABASE!$N:$O,2,FALSE),"")</f>
        <v>دستكش كف مواد سبك</v>
      </c>
      <c r="G769" s="3" t="s">
        <v>1625</v>
      </c>
      <c r="H769" s="4">
        <v>17858</v>
      </c>
      <c r="I769" s="3" t="s">
        <v>1456</v>
      </c>
      <c r="J769" s="3" t="s">
        <v>2</v>
      </c>
      <c r="K769" s="5">
        <v>1</v>
      </c>
      <c r="L769" s="3" t="s">
        <v>3</v>
      </c>
      <c r="M769" s="3" t="s">
        <v>47</v>
      </c>
      <c r="N769" s="3" t="s">
        <v>701</v>
      </c>
      <c r="O769" s="1">
        <v>383</v>
      </c>
      <c r="P769" s="4">
        <v>0</v>
      </c>
      <c r="Q769" s="10">
        <f t="shared" si="51"/>
        <v>383</v>
      </c>
    </row>
    <row r="770" spans="2:17" ht="20.25" customHeight="1">
      <c r="B770" s="10" t="str">
        <f t="shared" si="48"/>
        <v>دستكش ضد برش سبك805</v>
      </c>
      <c r="C770" s="10" t="str">
        <f t="shared" si="49"/>
        <v>دستكش ضد برش سبك1402/02/21805</v>
      </c>
      <c r="D770" s="10" t="str">
        <f>IFERROR(IF(تحویلی!$E$1="","",IF(NOSA!O770=تحویلی!$E$1,تحویلی!$E$1&amp;COUNTIF(NOSA!$O$1:O770,تحویلی!$E$1),"")),"")</f>
        <v/>
      </c>
      <c r="E770" s="10" t="str">
        <f t="shared" si="50"/>
        <v>17861805</v>
      </c>
      <c r="F770" s="10" t="str">
        <f>IFERROR(VLOOKUP(I770,DATABASE!$N:$O,2,FALSE),"")</f>
        <v>دستكش ضد برش سبك</v>
      </c>
      <c r="G770" s="3" t="s">
        <v>1625</v>
      </c>
      <c r="H770" s="4">
        <v>17861</v>
      </c>
      <c r="I770" s="3" t="s">
        <v>1442</v>
      </c>
      <c r="J770" s="3" t="s">
        <v>22</v>
      </c>
      <c r="K770" s="5">
        <v>1</v>
      </c>
      <c r="L770" s="3" t="s">
        <v>3</v>
      </c>
      <c r="M770" s="3" t="s">
        <v>19</v>
      </c>
      <c r="N770" s="3" t="s">
        <v>1639</v>
      </c>
      <c r="O770" s="1">
        <v>805</v>
      </c>
      <c r="P770" s="4">
        <v>0</v>
      </c>
      <c r="Q770" s="10">
        <f t="shared" si="51"/>
        <v>805</v>
      </c>
    </row>
    <row r="771" spans="2:17" ht="20.25" customHeight="1">
      <c r="B771" s="10" t="str">
        <f t="shared" ref="B771:B834" si="52">F771&amp;Q771</f>
        <v>دستكش استاد كار641</v>
      </c>
      <c r="C771" s="10" t="str">
        <f t="shared" ref="C771:C834" si="53">F771&amp;G771&amp;O771</f>
        <v>دستكش استاد كار1402/02/21641</v>
      </c>
      <c r="D771" s="10" t="str">
        <f>IFERROR(IF(تحویلی!$E$1="","",IF(NOSA!O771=تحویلی!$E$1,تحویلی!$E$1&amp;COUNTIF(NOSA!$O$1:O771,تحویلی!$E$1),"")),"")</f>
        <v/>
      </c>
      <c r="E771" s="10" t="str">
        <f t="shared" ref="E771:E834" si="54">H771&amp;O771</f>
        <v>17862641</v>
      </c>
      <c r="F771" s="10" t="str">
        <f>IFERROR(VLOOKUP(I771,DATABASE!$N:$O,2,FALSE),"")</f>
        <v>دستكش استاد كار</v>
      </c>
      <c r="G771" s="3" t="s">
        <v>1625</v>
      </c>
      <c r="H771" s="4">
        <v>17862</v>
      </c>
      <c r="I771" s="3" t="s">
        <v>1543</v>
      </c>
      <c r="J771" s="3" t="s">
        <v>255</v>
      </c>
      <c r="K771" s="5">
        <v>1</v>
      </c>
      <c r="L771" s="3" t="s">
        <v>3</v>
      </c>
      <c r="M771" s="3" t="s">
        <v>47</v>
      </c>
      <c r="N771" s="3" t="s">
        <v>154</v>
      </c>
      <c r="O771" s="1">
        <v>641</v>
      </c>
      <c r="P771" s="4">
        <v>0</v>
      </c>
      <c r="Q771" s="10">
        <f t="shared" si="51"/>
        <v>641</v>
      </c>
    </row>
    <row r="772" spans="2:17" ht="20.25" customHeight="1">
      <c r="B772" s="10" t="str">
        <f t="shared" si="52"/>
        <v>دستكش ساق بلند نسوز573</v>
      </c>
      <c r="C772" s="10" t="str">
        <f t="shared" si="53"/>
        <v>دستكش ساق بلند نسوز1402/02/21573</v>
      </c>
      <c r="D772" s="10" t="str">
        <f>IFERROR(IF(تحویلی!$E$1="","",IF(NOSA!O772=تحویلی!$E$1,تحویلی!$E$1&amp;COUNTIF(NOSA!$O$1:O772,تحویلی!$E$1),"")),"")</f>
        <v/>
      </c>
      <c r="E772" s="10" t="str">
        <f t="shared" si="54"/>
        <v>17866573</v>
      </c>
      <c r="F772" s="10" t="str">
        <f>IFERROR(VLOOKUP(I772,DATABASE!$N:$O,2,FALSE),"")</f>
        <v>دستكش ساق بلند نسوز</v>
      </c>
      <c r="G772" s="3" t="s">
        <v>1625</v>
      </c>
      <c r="H772" s="4">
        <v>17866</v>
      </c>
      <c r="I772" s="3" t="s">
        <v>1461</v>
      </c>
      <c r="J772" s="3" t="s">
        <v>34</v>
      </c>
      <c r="K772" s="5">
        <v>1</v>
      </c>
      <c r="L772" s="3" t="s">
        <v>3</v>
      </c>
      <c r="M772" s="3" t="s">
        <v>19</v>
      </c>
      <c r="N772" s="3" t="s">
        <v>104</v>
      </c>
      <c r="O772" s="1">
        <v>573</v>
      </c>
      <c r="P772" s="4">
        <v>1</v>
      </c>
      <c r="Q772" s="10">
        <f t="shared" si="51"/>
        <v>573</v>
      </c>
    </row>
    <row r="773" spans="2:17" ht="20.25" customHeight="1">
      <c r="B773" s="10" t="str">
        <f t="shared" si="52"/>
        <v>دستكش ضد برش سبك751</v>
      </c>
      <c r="C773" s="10" t="str">
        <f t="shared" si="53"/>
        <v>دستكش ضد برش سبك1402/02/22751</v>
      </c>
      <c r="D773" s="10" t="str">
        <f>IFERROR(IF(تحویلی!$E$1="","",IF(NOSA!O773=تحویلی!$E$1,تحویلی!$E$1&amp;COUNTIF(NOSA!$O$1:O773,تحویلی!$E$1),"")),"")</f>
        <v/>
      </c>
      <c r="E773" s="10" t="str">
        <f t="shared" si="54"/>
        <v>17881751</v>
      </c>
      <c r="F773" s="10" t="str">
        <f>IFERROR(VLOOKUP(I773,DATABASE!$N:$O,2,FALSE),"")</f>
        <v>دستكش ضد برش سبك</v>
      </c>
      <c r="G773" s="3" t="s">
        <v>1640</v>
      </c>
      <c r="H773" s="4">
        <v>17881</v>
      </c>
      <c r="I773" s="3" t="s">
        <v>1442</v>
      </c>
      <c r="J773" s="3" t="s">
        <v>22</v>
      </c>
      <c r="K773" s="5">
        <v>1</v>
      </c>
      <c r="L773" s="3" t="s">
        <v>3</v>
      </c>
      <c r="M773" s="3" t="s">
        <v>9</v>
      </c>
      <c r="N773" s="3" t="s">
        <v>901</v>
      </c>
      <c r="O773" s="1">
        <v>751</v>
      </c>
      <c r="P773" s="4">
        <v>1</v>
      </c>
      <c r="Q773" s="10">
        <f t="shared" si="51"/>
        <v>751</v>
      </c>
    </row>
    <row r="774" spans="2:17" ht="20.25" customHeight="1">
      <c r="B774" s="10" t="str">
        <f t="shared" si="52"/>
        <v>لباس كار نسوز- بلو567</v>
      </c>
      <c r="C774" s="10" t="str">
        <f t="shared" si="53"/>
        <v>لباس كار نسوز- بلو1402/02/22567</v>
      </c>
      <c r="D774" s="10" t="str">
        <f>IFERROR(IF(تحویلی!$E$1="","",IF(NOSA!O774=تحویلی!$E$1,تحویلی!$E$1&amp;COUNTIF(NOSA!$O$1:O774,تحویلی!$E$1),"")),"")</f>
        <v/>
      </c>
      <c r="E774" s="10" t="str">
        <f t="shared" si="54"/>
        <v>17882567</v>
      </c>
      <c r="F774" s="10" t="str">
        <f>IFERROR(VLOOKUP(I774,DATABASE!$N:$O,2,FALSE),"")</f>
        <v>لباس كار نسوز- بلو</v>
      </c>
      <c r="G774" s="3" t="s">
        <v>1640</v>
      </c>
      <c r="H774" s="4">
        <v>17882</v>
      </c>
      <c r="I774" s="3" t="s">
        <v>1641</v>
      </c>
      <c r="J774" s="3" t="s">
        <v>1642</v>
      </c>
      <c r="K774" s="5">
        <v>1</v>
      </c>
      <c r="L774" s="3" t="s">
        <v>8</v>
      </c>
      <c r="M774" s="3" t="s">
        <v>19</v>
      </c>
      <c r="N774" s="3" t="s">
        <v>71</v>
      </c>
      <c r="O774" s="1">
        <v>567</v>
      </c>
      <c r="P774" s="4">
        <v>1</v>
      </c>
      <c r="Q774" s="10">
        <f t="shared" si="51"/>
        <v>567</v>
      </c>
    </row>
    <row r="775" spans="2:17" ht="20.25" customHeight="1">
      <c r="B775" s="10" t="str">
        <f t="shared" si="52"/>
        <v>دستكش ساق بلند نسوز10027</v>
      </c>
      <c r="C775" s="10" t="str">
        <f t="shared" si="53"/>
        <v>دستكش ساق بلند نسوز1402/02/2210027</v>
      </c>
      <c r="D775" s="10" t="str">
        <f>IFERROR(IF(تحویلی!$E$1="","",IF(NOSA!O775=تحویلی!$E$1,تحویلی!$E$1&amp;COUNTIF(NOSA!$O$1:O775,تحویلی!$E$1),"")),"")</f>
        <v/>
      </c>
      <c r="E775" s="10" t="str">
        <f t="shared" si="54"/>
        <v>1788310027</v>
      </c>
      <c r="F775" s="10" t="str">
        <f>IFERROR(VLOOKUP(I775,DATABASE!$N:$O,2,FALSE),"")</f>
        <v>دستكش ساق بلند نسوز</v>
      </c>
      <c r="G775" s="3" t="s">
        <v>1640</v>
      </c>
      <c r="H775" s="4">
        <v>17883</v>
      </c>
      <c r="I775" s="3" t="s">
        <v>1461</v>
      </c>
      <c r="J775" s="3" t="s">
        <v>34</v>
      </c>
      <c r="K775" s="5">
        <v>1</v>
      </c>
      <c r="L775" s="3" t="s">
        <v>3</v>
      </c>
      <c r="M775" s="3" t="s">
        <v>9</v>
      </c>
      <c r="N775" s="3" t="s">
        <v>1637</v>
      </c>
      <c r="O775" s="1">
        <v>10027</v>
      </c>
      <c r="P775" s="4">
        <v>0</v>
      </c>
      <c r="Q775" s="10">
        <f t="shared" si="51"/>
        <v>10027</v>
      </c>
    </row>
    <row r="776" spans="2:17" ht="20.25" customHeight="1">
      <c r="B776" s="10" t="str">
        <f t="shared" si="52"/>
        <v>دستكش ساق بلند نسوز10028</v>
      </c>
      <c r="C776" s="10" t="str">
        <f t="shared" si="53"/>
        <v>دستكش ساق بلند نسوز1402/02/2210028</v>
      </c>
      <c r="D776" s="10" t="str">
        <f>IFERROR(IF(تحویلی!$E$1="","",IF(NOSA!O776=تحویلی!$E$1,تحویلی!$E$1&amp;COUNTIF(NOSA!$O$1:O776,تحویلی!$E$1),"")),"")</f>
        <v/>
      </c>
      <c r="E776" s="10" t="str">
        <f t="shared" si="54"/>
        <v>1788310028</v>
      </c>
      <c r="F776" s="10" t="str">
        <f>IFERROR(VLOOKUP(I776,DATABASE!$N:$O,2,FALSE),"")</f>
        <v>دستكش ساق بلند نسوز</v>
      </c>
      <c r="G776" s="3" t="s">
        <v>1640</v>
      </c>
      <c r="H776" s="4">
        <v>17883</v>
      </c>
      <c r="I776" s="3" t="s">
        <v>1461</v>
      </c>
      <c r="J776" s="3" t="s">
        <v>34</v>
      </c>
      <c r="K776" s="5">
        <v>1</v>
      </c>
      <c r="L776" s="3" t="s">
        <v>3</v>
      </c>
      <c r="M776" s="3" t="s">
        <v>9</v>
      </c>
      <c r="N776" s="3" t="s">
        <v>1638</v>
      </c>
      <c r="O776" s="1">
        <v>10028</v>
      </c>
      <c r="P776" s="4">
        <v>0</v>
      </c>
      <c r="Q776" s="10">
        <f t="shared" si="51"/>
        <v>10028</v>
      </c>
    </row>
    <row r="777" spans="2:17" ht="20.25" customHeight="1">
      <c r="B777" s="10" t="str">
        <f t="shared" si="52"/>
        <v>دستكش ضد برش سبك723</v>
      </c>
      <c r="C777" s="10" t="str">
        <f t="shared" si="53"/>
        <v>دستكش ضد برش سبك1402/02/22723</v>
      </c>
      <c r="D777" s="10" t="str">
        <f>IFERROR(IF(تحویلی!$E$1="","",IF(NOSA!O777=تحویلی!$E$1,تحویلی!$E$1&amp;COUNTIF(NOSA!$O$1:O777,تحویلی!$E$1),"")),"")</f>
        <v/>
      </c>
      <c r="E777" s="10" t="str">
        <f t="shared" si="54"/>
        <v>17888723</v>
      </c>
      <c r="F777" s="10" t="str">
        <f>IFERROR(VLOOKUP(I777,DATABASE!$N:$O,2,FALSE),"")</f>
        <v>دستكش ضد برش سبك</v>
      </c>
      <c r="G777" s="3" t="s">
        <v>1640</v>
      </c>
      <c r="H777" s="4">
        <v>17888</v>
      </c>
      <c r="I777" s="3" t="s">
        <v>1442</v>
      </c>
      <c r="J777" s="3" t="s">
        <v>22</v>
      </c>
      <c r="K777" s="5">
        <v>1</v>
      </c>
      <c r="L777" s="3" t="s">
        <v>3</v>
      </c>
      <c r="M777" s="3" t="s">
        <v>9</v>
      </c>
      <c r="N777" s="3" t="s">
        <v>1088</v>
      </c>
      <c r="O777" s="1">
        <v>723</v>
      </c>
      <c r="P777" s="4">
        <v>0</v>
      </c>
      <c r="Q777" s="10">
        <f t="shared" si="51"/>
        <v>723</v>
      </c>
    </row>
    <row r="778" spans="2:17" ht="20.25" customHeight="1">
      <c r="B778" s="10" t="str">
        <f t="shared" si="52"/>
        <v>لباس كار(بلوز و شلوار)812</v>
      </c>
      <c r="C778" s="10" t="str">
        <f t="shared" si="53"/>
        <v>لباس كار(بلوز و شلوار)1402/02/23812</v>
      </c>
      <c r="D778" s="10" t="str">
        <f>IFERROR(IF(تحویلی!$E$1="","",IF(NOSA!O778=تحویلی!$E$1,تحویلی!$E$1&amp;COUNTIF(NOSA!$O$1:O778,تحویلی!$E$1),"")),"")</f>
        <v/>
      </c>
      <c r="E778" s="10" t="str">
        <f t="shared" si="54"/>
        <v>17892812</v>
      </c>
      <c r="F778" s="10" t="str">
        <f>IFERROR(VLOOKUP(I778,DATABASE!$N:$O,2,FALSE),"")</f>
        <v>لباس كار(بلوز و شلوار)</v>
      </c>
      <c r="G778" s="3" t="s">
        <v>1643</v>
      </c>
      <c r="H778" s="4">
        <v>17892</v>
      </c>
      <c r="I778" s="3" t="s">
        <v>1644</v>
      </c>
      <c r="J778" s="3" t="s">
        <v>1645</v>
      </c>
      <c r="K778" s="5">
        <v>1</v>
      </c>
      <c r="L778" s="3" t="s">
        <v>28</v>
      </c>
      <c r="M778" s="3" t="s">
        <v>40</v>
      </c>
      <c r="N778" s="3" t="s">
        <v>1646</v>
      </c>
      <c r="O778" s="1">
        <v>812</v>
      </c>
      <c r="P778" s="4">
        <v>0</v>
      </c>
      <c r="Q778" s="10">
        <f t="shared" si="51"/>
        <v>812</v>
      </c>
    </row>
    <row r="779" spans="2:17" ht="20.25" customHeight="1">
      <c r="B779" s="10" t="str">
        <f t="shared" si="52"/>
        <v>كلاه ايمني812</v>
      </c>
      <c r="C779" s="10" t="str">
        <f t="shared" si="53"/>
        <v>كلاه ايمني1402/02/23812</v>
      </c>
      <c r="D779" s="10" t="str">
        <f>IFERROR(IF(تحویلی!$E$1="","",IF(NOSA!O779=تحویلی!$E$1,تحویلی!$E$1&amp;COUNTIF(NOSA!$O$1:O779,تحویلی!$E$1),"")),"")</f>
        <v/>
      </c>
      <c r="E779" s="10" t="str">
        <f t="shared" si="54"/>
        <v>17892812</v>
      </c>
      <c r="F779" s="10" t="str">
        <f>IFERROR(VLOOKUP(I779,DATABASE!$N:$O,2,FALSE),"")</f>
        <v>كلاه ايمني</v>
      </c>
      <c r="G779" s="3" t="s">
        <v>1643</v>
      </c>
      <c r="H779" s="4">
        <v>17892</v>
      </c>
      <c r="I779" s="3" t="s">
        <v>1476</v>
      </c>
      <c r="J779" s="3" t="s">
        <v>1647</v>
      </c>
      <c r="K779" s="5">
        <v>1</v>
      </c>
      <c r="L779" s="3" t="s">
        <v>8</v>
      </c>
      <c r="M779" s="3" t="s">
        <v>40</v>
      </c>
      <c r="N779" s="3" t="s">
        <v>1646</v>
      </c>
      <c r="O779" s="1">
        <v>812</v>
      </c>
      <c r="P779" s="4">
        <v>0</v>
      </c>
      <c r="Q779" s="10">
        <f t="shared" si="51"/>
        <v>812</v>
      </c>
    </row>
    <row r="780" spans="2:17" ht="20.25" customHeight="1">
      <c r="B780" s="10" t="str">
        <f t="shared" si="52"/>
        <v>دستكش ضد برش سبك812</v>
      </c>
      <c r="C780" s="10" t="str">
        <f t="shared" si="53"/>
        <v>دستكش ضد برش سبك1402/02/23812</v>
      </c>
      <c r="D780" s="10" t="str">
        <f>IFERROR(IF(تحویلی!$E$1="","",IF(NOSA!O780=تحویلی!$E$1,تحویلی!$E$1&amp;COUNTIF(NOSA!$O$1:O780,تحویلی!$E$1),"")),"")</f>
        <v/>
      </c>
      <c r="E780" s="10" t="str">
        <f t="shared" si="54"/>
        <v>17892812</v>
      </c>
      <c r="F780" s="10" t="str">
        <f>IFERROR(VLOOKUP(I780,DATABASE!$N:$O,2,FALSE),"")</f>
        <v>دستكش ضد برش سبك</v>
      </c>
      <c r="G780" s="3" t="s">
        <v>1643</v>
      </c>
      <c r="H780" s="4">
        <v>17892</v>
      </c>
      <c r="I780" s="3" t="s">
        <v>1442</v>
      </c>
      <c r="J780" s="3" t="s">
        <v>22</v>
      </c>
      <c r="K780" s="5">
        <v>1</v>
      </c>
      <c r="L780" s="3" t="s">
        <v>3</v>
      </c>
      <c r="M780" s="3" t="s">
        <v>40</v>
      </c>
      <c r="N780" s="3" t="s">
        <v>1646</v>
      </c>
      <c r="O780" s="1">
        <v>812</v>
      </c>
      <c r="P780" s="4">
        <v>0</v>
      </c>
      <c r="Q780" s="10">
        <f t="shared" si="51"/>
        <v>812</v>
      </c>
    </row>
    <row r="781" spans="2:17" ht="20.25" customHeight="1">
      <c r="B781" s="10" t="str">
        <f t="shared" si="52"/>
        <v>پوتين ايمني نسوز812</v>
      </c>
      <c r="C781" s="10" t="str">
        <f t="shared" si="53"/>
        <v>پوتين ايمني نسوز1402/02/23812</v>
      </c>
      <c r="D781" s="10" t="str">
        <f>IFERROR(IF(تحویلی!$E$1="","",IF(NOSA!O781=تحویلی!$E$1,تحویلی!$E$1&amp;COUNTIF(NOSA!$O$1:O781,تحویلی!$E$1),"")),"")</f>
        <v/>
      </c>
      <c r="E781" s="10" t="str">
        <f t="shared" si="54"/>
        <v>17892812</v>
      </c>
      <c r="F781" s="10" t="str">
        <f>IFERROR(VLOOKUP(I781,DATABASE!$N:$O,2,FALSE),"")</f>
        <v>پوتين ايمني نسوز</v>
      </c>
      <c r="G781" s="3" t="s">
        <v>1643</v>
      </c>
      <c r="H781" s="4">
        <v>17892</v>
      </c>
      <c r="I781" s="3" t="s">
        <v>1648</v>
      </c>
      <c r="J781" s="3" t="s">
        <v>1649</v>
      </c>
      <c r="K781" s="5">
        <v>1</v>
      </c>
      <c r="L781" s="3" t="s">
        <v>3</v>
      </c>
      <c r="M781" s="3" t="s">
        <v>40</v>
      </c>
      <c r="N781" s="3" t="s">
        <v>1646</v>
      </c>
      <c r="O781" s="1">
        <v>812</v>
      </c>
      <c r="P781" s="4">
        <v>0</v>
      </c>
      <c r="Q781" s="10">
        <f t="shared" si="51"/>
        <v>812</v>
      </c>
    </row>
    <row r="782" spans="2:17" ht="20.25" customHeight="1">
      <c r="B782" s="10" t="str">
        <f t="shared" si="52"/>
        <v>كمربند برزنتي نواري812</v>
      </c>
      <c r="C782" s="10" t="str">
        <f t="shared" si="53"/>
        <v>كمربند برزنتي نواري1402/02/23812</v>
      </c>
      <c r="D782" s="10" t="str">
        <f>IFERROR(IF(تحویلی!$E$1="","",IF(NOSA!O782=تحویلی!$E$1,تحویلی!$E$1&amp;COUNTIF(NOSA!$O$1:O782,تحویلی!$E$1),"")),"")</f>
        <v/>
      </c>
      <c r="E782" s="10" t="str">
        <f t="shared" si="54"/>
        <v>17892812</v>
      </c>
      <c r="F782" s="10" t="str">
        <f>IFERROR(VLOOKUP(I782,DATABASE!$N:$O,2,FALSE),"")</f>
        <v>كمربند برزنتي نواري</v>
      </c>
      <c r="G782" s="3" t="s">
        <v>1643</v>
      </c>
      <c r="H782" s="4">
        <v>17892</v>
      </c>
      <c r="I782" s="3" t="s">
        <v>1441</v>
      </c>
      <c r="J782" s="3" t="s">
        <v>95</v>
      </c>
      <c r="K782" s="5">
        <v>1</v>
      </c>
      <c r="L782" s="3" t="s">
        <v>96</v>
      </c>
      <c r="M782" s="3" t="s">
        <v>40</v>
      </c>
      <c r="N782" s="3" t="s">
        <v>1646</v>
      </c>
      <c r="O782" s="1">
        <v>812</v>
      </c>
      <c r="P782" s="4">
        <v>0</v>
      </c>
      <c r="Q782" s="10">
        <f t="shared" si="51"/>
        <v>812</v>
      </c>
    </row>
    <row r="783" spans="2:17" ht="20.25" customHeight="1">
      <c r="B783" s="10" t="str">
        <f t="shared" si="52"/>
        <v>لباس كار ديرسوز(بلوز و شلوار)813</v>
      </c>
      <c r="C783" s="10" t="str">
        <f t="shared" si="53"/>
        <v>لباس كار ديرسوز(بلوز و شلوار)1402/02/23813</v>
      </c>
      <c r="D783" s="10" t="str">
        <f>IFERROR(IF(تحویلی!$E$1="","",IF(NOSA!O783=تحویلی!$E$1,تحویلی!$E$1&amp;COUNTIF(NOSA!$O$1:O783,تحویلی!$E$1),"")),"")</f>
        <v/>
      </c>
      <c r="E783" s="10" t="str">
        <f t="shared" si="54"/>
        <v>17893813</v>
      </c>
      <c r="F783" s="10" t="str">
        <f>IFERROR(VLOOKUP(I783,DATABASE!$N:$O,2,FALSE),"")</f>
        <v>لباس كار ديرسوز(بلوز و شلوار)</v>
      </c>
      <c r="G783" s="3" t="s">
        <v>1643</v>
      </c>
      <c r="H783" s="4">
        <v>17893</v>
      </c>
      <c r="I783" s="3" t="s">
        <v>1619</v>
      </c>
      <c r="J783" s="3" t="s">
        <v>1620</v>
      </c>
      <c r="K783" s="5">
        <v>1</v>
      </c>
      <c r="L783" s="3" t="s">
        <v>28</v>
      </c>
      <c r="M783" s="3" t="s">
        <v>47</v>
      </c>
      <c r="N783" s="3" t="s">
        <v>1650</v>
      </c>
      <c r="O783" s="1">
        <v>813</v>
      </c>
      <c r="P783" s="4">
        <v>0</v>
      </c>
      <c r="Q783" s="10">
        <f t="shared" si="51"/>
        <v>813</v>
      </c>
    </row>
    <row r="784" spans="2:17" ht="20.25" customHeight="1">
      <c r="B784" s="10" t="str">
        <f t="shared" si="52"/>
        <v>كفش ايمني عايق برق813</v>
      </c>
      <c r="C784" s="10" t="str">
        <f t="shared" si="53"/>
        <v>كفش ايمني عايق برق1402/02/23813</v>
      </c>
      <c r="D784" s="10" t="str">
        <f>IFERROR(IF(تحویلی!$E$1="","",IF(NOSA!O784=تحویلی!$E$1,تحویلی!$E$1&amp;COUNTIF(NOSA!$O$1:O784,تحویلی!$E$1),"")),"")</f>
        <v/>
      </c>
      <c r="E784" s="10" t="str">
        <f t="shared" si="54"/>
        <v>17893813</v>
      </c>
      <c r="F784" s="10" t="str">
        <f>IFERROR(VLOOKUP(I784,DATABASE!$N:$O,2,FALSE),"")</f>
        <v>كفش ايمني عايق برق</v>
      </c>
      <c r="G784" s="3" t="s">
        <v>1643</v>
      </c>
      <c r="H784" s="4">
        <v>17893</v>
      </c>
      <c r="I784" s="3" t="s">
        <v>1589</v>
      </c>
      <c r="J784" s="3" t="s">
        <v>1651</v>
      </c>
      <c r="K784" s="5">
        <v>1</v>
      </c>
      <c r="L784" s="3" t="s">
        <v>3</v>
      </c>
      <c r="M784" s="3" t="s">
        <v>47</v>
      </c>
      <c r="N784" s="3" t="s">
        <v>1650</v>
      </c>
      <c r="O784" s="1">
        <v>813</v>
      </c>
      <c r="P784" s="4">
        <v>0</v>
      </c>
      <c r="Q784" s="10">
        <f t="shared" si="51"/>
        <v>813</v>
      </c>
    </row>
    <row r="785" spans="2:17" ht="20.25" customHeight="1">
      <c r="B785" s="10" t="str">
        <f t="shared" si="52"/>
        <v>دستكش كف مواد سبك813</v>
      </c>
      <c r="C785" s="10" t="str">
        <f t="shared" si="53"/>
        <v>دستكش كف مواد سبك1402/02/23813</v>
      </c>
      <c r="D785" s="10" t="str">
        <f>IFERROR(IF(تحویلی!$E$1="","",IF(NOSA!O785=تحویلی!$E$1,تحویلی!$E$1&amp;COUNTIF(NOSA!$O$1:O785,تحویلی!$E$1),"")),"")</f>
        <v/>
      </c>
      <c r="E785" s="10" t="str">
        <f t="shared" si="54"/>
        <v>17893813</v>
      </c>
      <c r="F785" s="10" t="str">
        <f>IFERROR(VLOOKUP(I785,DATABASE!$N:$O,2,FALSE),"")</f>
        <v>دستكش كف مواد سبك</v>
      </c>
      <c r="G785" s="3" t="s">
        <v>1643</v>
      </c>
      <c r="H785" s="4">
        <v>17893</v>
      </c>
      <c r="I785" s="3" t="s">
        <v>1456</v>
      </c>
      <c r="J785" s="3" t="s">
        <v>2</v>
      </c>
      <c r="K785" s="5">
        <v>1</v>
      </c>
      <c r="L785" s="3" t="s">
        <v>3</v>
      </c>
      <c r="M785" s="3" t="s">
        <v>47</v>
      </c>
      <c r="N785" s="3" t="s">
        <v>1650</v>
      </c>
      <c r="O785" s="1">
        <v>813</v>
      </c>
      <c r="P785" s="4">
        <v>0</v>
      </c>
      <c r="Q785" s="10">
        <f t="shared" si="51"/>
        <v>813</v>
      </c>
    </row>
    <row r="786" spans="2:17" ht="20.25" customHeight="1">
      <c r="B786" s="10" t="str">
        <f t="shared" si="52"/>
        <v>كلاه ايمني813</v>
      </c>
      <c r="C786" s="10" t="str">
        <f t="shared" si="53"/>
        <v>كلاه ايمني1402/02/23813</v>
      </c>
      <c r="D786" s="10" t="str">
        <f>IFERROR(IF(تحویلی!$E$1="","",IF(NOSA!O786=تحویلی!$E$1,تحویلی!$E$1&amp;COUNTIF(NOSA!$O$1:O786,تحویلی!$E$1),"")),"")</f>
        <v/>
      </c>
      <c r="E786" s="10" t="str">
        <f t="shared" si="54"/>
        <v>17893813</v>
      </c>
      <c r="F786" s="10" t="str">
        <f>IFERROR(VLOOKUP(I786,DATABASE!$N:$O,2,FALSE),"")</f>
        <v>كلاه ايمني</v>
      </c>
      <c r="G786" s="3" t="s">
        <v>1643</v>
      </c>
      <c r="H786" s="4">
        <v>17893</v>
      </c>
      <c r="I786" s="3" t="s">
        <v>1476</v>
      </c>
      <c r="J786" s="3" t="s">
        <v>1647</v>
      </c>
      <c r="K786" s="5">
        <v>1</v>
      </c>
      <c r="L786" s="3" t="s">
        <v>8</v>
      </c>
      <c r="M786" s="3" t="s">
        <v>47</v>
      </c>
      <c r="N786" s="3" t="s">
        <v>1650</v>
      </c>
      <c r="O786" s="1">
        <v>813</v>
      </c>
      <c r="P786" s="4">
        <v>0</v>
      </c>
      <c r="Q786" s="10">
        <f t="shared" si="51"/>
        <v>813</v>
      </c>
    </row>
    <row r="787" spans="2:17" ht="20.25" customHeight="1">
      <c r="B787" s="10" t="str">
        <f t="shared" si="52"/>
        <v>كمربند برزنتي نواري813</v>
      </c>
      <c r="C787" s="10" t="str">
        <f t="shared" si="53"/>
        <v>كمربند برزنتي نواري1402/02/23813</v>
      </c>
      <c r="D787" s="10" t="str">
        <f>IFERROR(IF(تحویلی!$E$1="","",IF(NOSA!O787=تحویلی!$E$1,تحویلی!$E$1&amp;COUNTIF(NOSA!$O$1:O787,تحویلی!$E$1),"")),"")</f>
        <v/>
      </c>
      <c r="E787" s="10" t="str">
        <f t="shared" si="54"/>
        <v>17893813</v>
      </c>
      <c r="F787" s="10" t="str">
        <f>IFERROR(VLOOKUP(I787,DATABASE!$N:$O,2,FALSE),"")</f>
        <v>كمربند برزنتي نواري</v>
      </c>
      <c r="G787" s="3" t="s">
        <v>1643</v>
      </c>
      <c r="H787" s="4">
        <v>17893</v>
      </c>
      <c r="I787" s="3" t="s">
        <v>1441</v>
      </c>
      <c r="J787" s="3" t="s">
        <v>95</v>
      </c>
      <c r="K787" s="5">
        <v>1</v>
      </c>
      <c r="L787" s="3" t="s">
        <v>96</v>
      </c>
      <c r="M787" s="3" t="s">
        <v>47</v>
      </c>
      <c r="N787" s="3" t="s">
        <v>1650</v>
      </c>
      <c r="O787" s="1">
        <v>813</v>
      </c>
      <c r="P787" s="4">
        <v>0</v>
      </c>
      <c r="Q787" s="10">
        <f t="shared" si="51"/>
        <v>813</v>
      </c>
    </row>
    <row r="788" spans="2:17" ht="20.25" customHeight="1">
      <c r="B788" s="10" t="str">
        <f t="shared" si="52"/>
        <v>دستكش كف مواد سبك673</v>
      </c>
      <c r="C788" s="10" t="str">
        <f t="shared" si="53"/>
        <v>دستكش كف مواد سبك1402/02/23673</v>
      </c>
      <c r="D788" s="10" t="str">
        <f>IFERROR(IF(تحویلی!$E$1="","",IF(NOSA!O788=تحویلی!$E$1,تحویلی!$E$1&amp;COUNTIF(NOSA!$O$1:O788,تحویلی!$E$1),"")),"")</f>
        <v/>
      </c>
      <c r="E788" s="10" t="str">
        <f t="shared" si="54"/>
        <v>17899673</v>
      </c>
      <c r="F788" s="10" t="str">
        <f>IFERROR(VLOOKUP(I788,DATABASE!$N:$O,2,FALSE),"")</f>
        <v>دستكش كف مواد سبك</v>
      </c>
      <c r="G788" s="3" t="s">
        <v>1643</v>
      </c>
      <c r="H788" s="4">
        <v>17899</v>
      </c>
      <c r="I788" s="3" t="s">
        <v>1456</v>
      </c>
      <c r="J788" s="3" t="s">
        <v>2</v>
      </c>
      <c r="K788" s="5">
        <v>1</v>
      </c>
      <c r="L788" s="3" t="s">
        <v>3</v>
      </c>
      <c r="M788" s="3" t="s">
        <v>47</v>
      </c>
      <c r="N788" s="3" t="s">
        <v>311</v>
      </c>
      <c r="O788" s="1">
        <v>673</v>
      </c>
      <c r="P788" s="4">
        <v>1</v>
      </c>
      <c r="Q788" s="10">
        <f t="shared" si="51"/>
        <v>673</v>
      </c>
    </row>
    <row r="789" spans="2:17" ht="20.25" customHeight="1">
      <c r="B789" s="10" t="str">
        <f t="shared" si="52"/>
        <v>كمربند برزنتي نواري682</v>
      </c>
      <c r="C789" s="10" t="str">
        <f t="shared" si="53"/>
        <v>كمربند برزنتي نواري1402/02/23682</v>
      </c>
      <c r="D789" s="10" t="str">
        <f>IFERROR(IF(تحویلی!$E$1="","",IF(NOSA!O789=تحویلی!$E$1,تحویلی!$E$1&amp;COUNTIF(NOSA!$O$1:O789,تحویلی!$E$1),"")),"")</f>
        <v/>
      </c>
      <c r="E789" s="10" t="str">
        <f t="shared" si="54"/>
        <v>17918682</v>
      </c>
      <c r="F789" s="10" t="str">
        <f>IFERROR(VLOOKUP(I789,DATABASE!$N:$O,2,FALSE),"")</f>
        <v>كمربند برزنتي نواري</v>
      </c>
      <c r="G789" s="3" t="s">
        <v>1643</v>
      </c>
      <c r="H789" s="4">
        <v>17918</v>
      </c>
      <c r="I789" s="3" t="s">
        <v>1441</v>
      </c>
      <c r="J789" s="3" t="s">
        <v>95</v>
      </c>
      <c r="K789" s="5">
        <v>1</v>
      </c>
      <c r="L789" s="3" t="s">
        <v>96</v>
      </c>
      <c r="M789" s="3" t="s">
        <v>9</v>
      </c>
      <c r="N789" s="3" t="s">
        <v>308</v>
      </c>
      <c r="O789" s="1">
        <v>682</v>
      </c>
      <c r="P789" s="4">
        <v>0</v>
      </c>
      <c r="Q789" s="10">
        <f t="shared" si="51"/>
        <v>682</v>
      </c>
    </row>
    <row r="790" spans="2:17" ht="20.25" customHeight="1">
      <c r="B790" s="10" t="str">
        <f t="shared" si="52"/>
        <v>دستكش ضد برش سبك682</v>
      </c>
      <c r="C790" s="10" t="str">
        <f t="shared" si="53"/>
        <v>دستكش ضد برش سبك1402/02/23682</v>
      </c>
      <c r="D790" s="10" t="str">
        <f>IFERROR(IF(تحویلی!$E$1="","",IF(NOSA!O790=تحویلی!$E$1,تحویلی!$E$1&amp;COUNTIF(NOSA!$O$1:O790,تحویلی!$E$1),"")),"")</f>
        <v/>
      </c>
      <c r="E790" s="10" t="str">
        <f t="shared" si="54"/>
        <v>17918682</v>
      </c>
      <c r="F790" s="10" t="str">
        <f>IFERROR(VLOOKUP(I790,DATABASE!$N:$O,2,FALSE),"")</f>
        <v>دستكش ضد برش سبك</v>
      </c>
      <c r="G790" s="3" t="s">
        <v>1643</v>
      </c>
      <c r="H790" s="4">
        <v>17918</v>
      </c>
      <c r="I790" s="3" t="s">
        <v>1442</v>
      </c>
      <c r="J790" s="3" t="s">
        <v>22</v>
      </c>
      <c r="K790" s="5">
        <v>1</v>
      </c>
      <c r="L790" s="3" t="s">
        <v>3</v>
      </c>
      <c r="M790" s="3" t="s">
        <v>9</v>
      </c>
      <c r="N790" s="3" t="s">
        <v>308</v>
      </c>
      <c r="O790" s="1">
        <v>682</v>
      </c>
      <c r="P790" s="4">
        <v>1</v>
      </c>
      <c r="Q790" s="10">
        <f t="shared" si="51"/>
        <v>682</v>
      </c>
    </row>
    <row r="791" spans="2:17" ht="20.25" customHeight="1">
      <c r="B791" s="10" t="str">
        <f t="shared" si="52"/>
        <v>دستكش ضد برش سبك649</v>
      </c>
      <c r="C791" s="10" t="str">
        <f t="shared" si="53"/>
        <v>دستكش ضد برش سبك1402/02/23649</v>
      </c>
      <c r="D791" s="10" t="str">
        <f>IFERROR(IF(تحویلی!$E$1="","",IF(NOSA!O791=تحویلی!$E$1,تحویلی!$E$1&amp;COUNTIF(NOSA!$O$1:O791,تحویلی!$E$1),"")),"")</f>
        <v/>
      </c>
      <c r="E791" s="10" t="str">
        <f t="shared" si="54"/>
        <v>17918649</v>
      </c>
      <c r="F791" s="10" t="str">
        <f>IFERROR(VLOOKUP(I791,DATABASE!$N:$O,2,FALSE),"")</f>
        <v>دستكش ضد برش سبك</v>
      </c>
      <c r="G791" s="3" t="s">
        <v>1643</v>
      </c>
      <c r="H791" s="4">
        <v>17918</v>
      </c>
      <c r="I791" s="3" t="s">
        <v>1442</v>
      </c>
      <c r="J791" s="3" t="s">
        <v>22</v>
      </c>
      <c r="K791" s="5">
        <v>1</v>
      </c>
      <c r="L791" s="3" t="s">
        <v>3</v>
      </c>
      <c r="M791" s="3" t="s">
        <v>9</v>
      </c>
      <c r="N791" s="3" t="s">
        <v>127</v>
      </c>
      <c r="O791" s="1">
        <v>649</v>
      </c>
      <c r="P791" s="4">
        <v>1</v>
      </c>
      <c r="Q791" s="10">
        <f t="shared" si="51"/>
        <v>649</v>
      </c>
    </row>
    <row r="792" spans="2:17" ht="20.25" customHeight="1">
      <c r="B792" s="10" t="str">
        <f t="shared" si="52"/>
        <v>كلاه ايمني494</v>
      </c>
      <c r="C792" s="10" t="str">
        <f t="shared" si="53"/>
        <v>كلاه ايمني1402/02/23494</v>
      </c>
      <c r="D792" s="10" t="str">
        <f>IFERROR(IF(تحویلی!$E$1="","",IF(NOSA!O792=تحویلی!$E$1,تحویلی!$E$1&amp;COUNTIF(NOSA!$O$1:O792,تحویلی!$E$1),"")),"")</f>
        <v/>
      </c>
      <c r="E792" s="10" t="str">
        <f t="shared" si="54"/>
        <v>17919494</v>
      </c>
      <c r="F792" s="10" t="str">
        <f>IFERROR(VLOOKUP(I792,DATABASE!$N:$O,2,FALSE),"")</f>
        <v>كلاه ايمني</v>
      </c>
      <c r="G792" s="3" t="s">
        <v>1643</v>
      </c>
      <c r="H792" s="4">
        <v>17919</v>
      </c>
      <c r="I792" s="3" t="s">
        <v>1505</v>
      </c>
      <c r="J792" s="3" t="s">
        <v>1628</v>
      </c>
      <c r="K792" s="5">
        <v>1</v>
      </c>
      <c r="L792" s="3" t="s">
        <v>8</v>
      </c>
      <c r="M792" s="3" t="s">
        <v>19</v>
      </c>
      <c r="N792" s="3" t="s">
        <v>227</v>
      </c>
      <c r="O792" s="1">
        <v>494</v>
      </c>
      <c r="P792" s="4">
        <v>1</v>
      </c>
      <c r="Q792" s="10">
        <f t="shared" si="51"/>
        <v>494</v>
      </c>
    </row>
    <row r="793" spans="2:17" ht="20.25" customHeight="1">
      <c r="B793" s="10" t="str">
        <f t="shared" si="52"/>
        <v>رابط فنري نقاب كلاه ايمني494</v>
      </c>
      <c r="C793" s="10" t="str">
        <f t="shared" si="53"/>
        <v>رابط فنري نقاب كلاه ايمني1402/02/23494</v>
      </c>
      <c r="D793" s="10" t="str">
        <f>IFERROR(IF(تحویلی!$E$1="","",IF(NOSA!O793=تحویلی!$E$1,تحویلی!$E$1&amp;COUNTIF(NOSA!$O$1:O793,تحویلی!$E$1),"")),"")</f>
        <v/>
      </c>
      <c r="E793" s="10" t="str">
        <f t="shared" si="54"/>
        <v>17919494</v>
      </c>
      <c r="F793" s="10" t="str">
        <f>IFERROR(VLOOKUP(I793,DATABASE!$N:$O,2,FALSE),"")</f>
        <v>رابط فنري نقاب كلاه ايمني</v>
      </c>
      <c r="G793" s="3" t="s">
        <v>1643</v>
      </c>
      <c r="H793" s="4">
        <v>17919</v>
      </c>
      <c r="I793" s="3" t="s">
        <v>1454</v>
      </c>
      <c r="J793" s="3" t="s">
        <v>135</v>
      </c>
      <c r="K793" s="5">
        <v>1</v>
      </c>
      <c r="L793" s="3" t="s">
        <v>8</v>
      </c>
      <c r="M793" s="3" t="s">
        <v>19</v>
      </c>
      <c r="N793" s="3" t="s">
        <v>227</v>
      </c>
      <c r="O793" s="1">
        <v>494</v>
      </c>
      <c r="P793" s="4">
        <v>1</v>
      </c>
      <c r="Q793" s="10">
        <f t="shared" si="51"/>
        <v>494</v>
      </c>
    </row>
    <row r="794" spans="2:17" ht="20.25" customHeight="1">
      <c r="B794" s="10" t="str">
        <f t="shared" si="52"/>
        <v>نقاب تيره محافظ صورت  canasafe494</v>
      </c>
      <c r="C794" s="10" t="str">
        <f t="shared" si="53"/>
        <v>نقاب تيره محافظ صورت  canasafe1402/02/23494</v>
      </c>
      <c r="D794" s="10" t="str">
        <f>IFERROR(IF(تحویلی!$E$1="","",IF(NOSA!O794=تحویلی!$E$1,تحویلی!$E$1&amp;COUNTIF(NOSA!$O$1:O794,تحویلی!$E$1),"")),"")</f>
        <v/>
      </c>
      <c r="E794" s="10" t="str">
        <f t="shared" si="54"/>
        <v>17919494</v>
      </c>
      <c r="F794" s="10" t="str">
        <f>IFERROR(VLOOKUP(I794,DATABASE!$N:$O,2,FALSE),"")</f>
        <v>نقاب تيره محافظ صورت  canasafe</v>
      </c>
      <c r="G794" s="3" t="s">
        <v>1643</v>
      </c>
      <c r="H794" s="4">
        <v>17919</v>
      </c>
      <c r="I794" s="3" t="s">
        <v>1487</v>
      </c>
      <c r="J794" s="3" t="s">
        <v>1488</v>
      </c>
      <c r="K794" s="5">
        <v>1</v>
      </c>
      <c r="L794" s="3" t="s">
        <v>8</v>
      </c>
      <c r="M794" s="3" t="s">
        <v>19</v>
      </c>
      <c r="N794" s="3" t="s">
        <v>227</v>
      </c>
      <c r="O794" s="1">
        <v>494</v>
      </c>
      <c r="P794" s="4">
        <v>1</v>
      </c>
      <c r="Q794" s="10">
        <f t="shared" si="51"/>
        <v>494</v>
      </c>
    </row>
    <row r="795" spans="2:17" ht="20.25" customHeight="1">
      <c r="B795" s="10" t="str">
        <f t="shared" si="52"/>
        <v>لباس كار ديرسوز(بلوز و شلوار)102</v>
      </c>
      <c r="C795" s="10" t="str">
        <f t="shared" si="53"/>
        <v>لباس كار ديرسوز(بلوز و شلوار)1402/02/23102</v>
      </c>
      <c r="D795" s="10" t="str">
        <f>IFERROR(IF(تحویلی!$E$1="","",IF(NOSA!O795=تحویلی!$E$1,تحویلی!$E$1&amp;COUNTIF(NOSA!$O$1:O795,تحویلی!$E$1),"")),"")</f>
        <v/>
      </c>
      <c r="E795" s="10" t="str">
        <f t="shared" si="54"/>
        <v>17926102</v>
      </c>
      <c r="F795" s="10" t="str">
        <f>IFERROR(VLOOKUP(I795,DATABASE!$N:$O,2,FALSE),"")</f>
        <v>لباس كار ديرسوز(بلوز و شلوار)</v>
      </c>
      <c r="G795" s="3" t="s">
        <v>1643</v>
      </c>
      <c r="H795" s="4">
        <v>17926</v>
      </c>
      <c r="I795" s="3" t="s">
        <v>1466</v>
      </c>
      <c r="J795" s="3" t="s">
        <v>1623</v>
      </c>
      <c r="K795" s="5">
        <v>1</v>
      </c>
      <c r="L795" s="3" t="s">
        <v>28</v>
      </c>
      <c r="M795" s="3" t="s">
        <v>4</v>
      </c>
      <c r="N795" s="3" t="s">
        <v>5</v>
      </c>
      <c r="O795" s="1">
        <v>102</v>
      </c>
      <c r="P795" s="4">
        <v>1</v>
      </c>
      <c r="Q795" s="10">
        <f t="shared" si="51"/>
        <v>102</v>
      </c>
    </row>
    <row r="796" spans="2:17" ht="20.25" customHeight="1">
      <c r="B796" s="10" t="str">
        <f t="shared" si="52"/>
        <v>دستكش ضد برش سبك460</v>
      </c>
      <c r="C796" s="10" t="str">
        <f t="shared" si="53"/>
        <v>دستكش ضد برش سبك1402/02/23460</v>
      </c>
      <c r="D796" s="10" t="str">
        <f>IFERROR(IF(تحویلی!$E$1="","",IF(NOSA!O796=تحویلی!$E$1,تحویلی!$E$1&amp;COUNTIF(NOSA!$O$1:O796,تحویلی!$E$1),"")),"")</f>
        <v/>
      </c>
      <c r="E796" s="10" t="str">
        <f t="shared" si="54"/>
        <v>17929460</v>
      </c>
      <c r="F796" s="10" t="str">
        <f>IFERROR(VLOOKUP(I796,DATABASE!$N:$O,2,FALSE),"")</f>
        <v>دستكش ضد برش سبك</v>
      </c>
      <c r="G796" s="3" t="s">
        <v>1643</v>
      </c>
      <c r="H796" s="4">
        <v>17929</v>
      </c>
      <c r="I796" s="3" t="s">
        <v>1442</v>
      </c>
      <c r="J796" s="3" t="s">
        <v>22</v>
      </c>
      <c r="K796" s="5">
        <v>1</v>
      </c>
      <c r="L796" s="3" t="s">
        <v>3</v>
      </c>
      <c r="M796" s="3" t="s">
        <v>47</v>
      </c>
      <c r="N796" s="3" t="s">
        <v>140</v>
      </c>
      <c r="O796" s="1">
        <v>460</v>
      </c>
      <c r="P796" s="4">
        <v>0</v>
      </c>
      <c r="Q796" s="10">
        <f t="shared" si="51"/>
        <v>460</v>
      </c>
    </row>
    <row r="797" spans="2:17" ht="20.25" customHeight="1">
      <c r="B797" s="10" t="str">
        <f t="shared" si="52"/>
        <v>دستكش ضد برش سبك580</v>
      </c>
      <c r="C797" s="10" t="str">
        <f t="shared" si="53"/>
        <v>دستكش ضد برش سبك1402/02/23580</v>
      </c>
      <c r="D797" s="10" t="str">
        <f>IFERROR(IF(تحویلی!$E$1="","",IF(NOSA!O797=تحویلی!$E$1,تحویلی!$E$1&amp;COUNTIF(NOSA!$O$1:O797,تحویلی!$E$1),"")),"")</f>
        <v/>
      </c>
      <c r="E797" s="10" t="str">
        <f t="shared" si="54"/>
        <v>17929580</v>
      </c>
      <c r="F797" s="10" t="str">
        <f>IFERROR(VLOOKUP(I797,DATABASE!$N:$O,2,FALSE),"")</f>
        <v>دستكش ضد برش سبك</v>
      </c>
      <c r="G797" s="3" t="s">
        <v>1643</v>
      </c>
      <c r="H797" s="4">
        <v>17929</v>
      </c>
      <c r="I797" s="3" t="s">
        <v>1442</v>
      </c>
      <c r="J797" s="3" t="s">
        <v>22</v>
      </c>
      <c r="K797" s="5">
        <v>1</v>
      </c>
      <c r="L797" s="3" t="s">
        <v>3</v>
      </c>
      <c r="M797" s="3" t="s">
        <v>47</v>
      </c>
      <c r="N797" s="3" t="s">
        <v>132</v>
      </c>
      <c r="O797" s="1">
        <v>580</v>
      </c>
      <c r="P797" s="4">
        <v>0</v>
      </c>
      <c r="Q797" s="10">
        <f t="shared" si="51"/>
        <v>580</v>
      </c>
    </row>
    <row r="798" spans="2:17" ht="20.25" customHeight="1">
      <c r="B798" s="10" t="str">
        <f t="shared" si="52"/>
        <v>لباس كار ديرسوز(بلوز و شلوار)816</v>
      </c>
      <c r="C798" s="10" t="str">
        <f t="shared" si="53"/>
        <v>لباس كار ديرسوز(بلوز و شلوار)1402/02/24816</v>
      </c>
      <c r="D798" s="10" t="str">
        <f>IFERROR(IF(تحویلی!$E$1="","",IF(NOSA!O798=تحویلی!$E$1,تحویلی!$E$1&amp;COUNTIF(NOSA!$O$1:O798,تحویلی!$E$1),"")),"")</f>
        <v/>
      </c>
      <c r="E798" s="10" t="str">
        <f t="shared" si="54"/>
        <v>17932816</v>
      </c>
      <c r="F798" s="10" t="str">
        <f>IFERROR(VLOOKUP(I798,DATABASE!$N:$O,2,FALSE),"")</f>
        <v>لباس كار ديرسوز(بلوز و شلوار)</v>
      </c>
      <c r="G798" s="3" t="s">
        <v>1652</v>
      </c>
      <c r="H798" s="4">
        <v>17932</v>
      </c>
      <c r="I798" s="3" t="s">
        <v>1634</v>
      </c>
      <c r="J798" s="3" t="s">
        <v>1635</v>
      </c>
      <c r="K798" s="5">
        <v>1</v>
      </c>
      <c r="L798" s="3" t="s">
        <v>28</v>
      </c>
      <c r="M798" s="3" t="s">
        <v>47</v>
      </c>
      <c r="N798" s="3" t="s">
        <v>1653</v>
      </c>
      <c r="O798" s="1">
        <v>816</v>
      </c>
      <c r="P798" s="4">
        <v>0</v>
      </c>
      <c r="Q798" s="10">
        <f t="shared" si="51"/>
        <v>816</v>
      </c>
    </row>
    <row r="799" spans="2:17" ht="20.25" customHeight="1">
      <c r="B799" s="10" t="str">
        <f t="shared" si="52"/>
        <v>پوتين ايمني نسوز816</v>
      </c>
      <c r="C799" s="10" t="str">
        <f t="shared" si="53"/>
        <v>پوتين ايمني نسوز1402/02/24816</v>
      </c>
      <c r="D799" s="10" t="str">
        <f>IFERROR(IF(تحویلی!$E$1="","",IF(NOSA!O799=تحویلی!$E$1,تحویلی!$E$1&amp;COUNTIF(NOSA!$O$1:O799,تحویلی!$E$1),"")),"")</f>
        <v/>
      </c>
      <c r="E799" s="10" t="str">
        <f t="shared" si="54"/>
        <v>17932816</v>
      </c>
      <c r="F799" s="10" t="str">
        <f>IFERROR(VLOOKUP(I799,DATABASE!$N:$O,2,FALSE),"")</f>
        <v>پوتين ايمني نسوز</v>
      </c>
      <c r="G799" s="3" t="s">
        <v>1652</v>
      </c>
      <c r="H799" s="4">
        <v>17932</v>
      </c>
      <c r="I799" s="3" t="s">
        <v>1528</v>
      </c>
      <c r="J799" s="3" t="s">
        <v>1654</v>
      </c>
      <c r="K799" s="5">
        <v>1</v>
      </c>
      <c r="L799" s="3" t="s">
        <v>3</v>
      </c>
      <c r="M799" s="3" t="s">
        <v>47</v>
      </c>
      <c r="N799" s="3" t="s">
        <v>1653</v>
      </c>
      <c r="O799" s="1">
        <v>816</v>
      </c>
      <c r="P799" s="4">
        <v>0</v>
      </c>
      <c r="Q799" s="10">
        <f t="shared" si="51"/>
        <v>816</v>
      </c>
    </row>
    <row r="800" spans="2:17" ht="20.25" customHeight="1">
      <c r="B800" s="10" t="str">
        <f t="shared" si="52"/>
        <v>كلاه ايمني816</v>
      </c>
      <c r="C800" s="10" t="str">
        <f t="shared" si="53"/>
        <v>كلاه ايمني1402/02/24816</v>
      </c>
      <c r="D800" s="10" t="str">
        <f>IFERROR(IF(تحویلی!$E$1="","",IF(NOSA!O800=تحویلی!$E$1,تحویلی!$E$1&amp;COUNTIF(NOSA!$O$1:O800,تحویلی!$E$1),"")),"")</f>
        <v/>
      </c>
      <c r="E800" s="10" t="str">
        <f t="shared" si="54"/>
        <v>17932816</v>
      </c>
      <c r="F800" s="10" t="str">
        <f>IFERROR(VLOOKUP(I800,DATABASE!$N:$O,2,FALSE),"")</f>
        <v>كلاه ايمني</v>
      </c>
      <c r="G800" s="3" t="s">
        <v>1652</v>
      </c>
      <c r="H800" s="4">
        <v>17932</v>
      </c>
      <c r="I800" s="3" t="s">
        <v>1476</v>
      </c>
      <c r="J800" s="3" t="s">
        <v>1647</v>
      </c>
      <c r="K800" s="5">
        <v>1</v>
      </c>
      <c r="L800" s="3" t="s">
        <v>8</v>
      </c>
      <c r="M800" s="3" t="s">
        <v>47</v>
      </c>
      <c r="N800" s="3" t="s">
        <v>1653</v>
      </c>
      <c r="O800" s="1">
        <v>816</v>
      </c>
      <c r="P800" s="4">
        <v>0</v>
      </c>
      <c r="Q800" s="10">
        <f t="shared" si="51"/>
        <v>816</v>
      </c>
    </row>
    <row r="801" spans="2:17" ht="20.25" customHeight="1">
      <c r="B801" s="10" t="str">
        <f t="shared" si="52"/>
        <v>دستكش ضد برش سبك816</v>
      </c>
      <c r="C801" s="10" t="str">
        <f t="shared" si="53"/>
        <v>دستكش ضد برش سبك1402/02/24816</v>
      </c>
      <c r="D801" s="10" t="str">
        <f>IFERROR(IF(تحویلی!$E$1="","",IF(NOSA!O801=تحویلی!$E$1,تحویلی!$E$1&amp;COUNTIF(NOSA!$O$1:O801,تحویلی!$E$1),"")),"")</f>
        <v/>
      </c>
      <c r="E801" s="10" t="str">
        <f t="shared" si="54"/>
        <v>17932816</v>
      </c>
      <c r="F801" s="10" t="str">
        <f>IFERROR(VLOOKUP(I801,DATABASE!$N:$O,2,FALSE),"")</f>
        <v>دستكش ضد برش سبك</v>
      </c>
      <c r="G801" s="3" t="s">
        <v>1652</v>
      </c>
      <c r="H801" s="4">
        <v>17932</v>
      </c>
      <c r="I801" s="3" t="s">
        <v>1442</v>
      </c>
      <c r="J801" s="3" t="s">
        <v>22</v>
      </c>
      <c r="K801" s="5">
        <v>1</v>
      </c>
      <c r="L801" s="3" t="s">
        <v>3</v>
      </c>
      <c r="M801" s="3" t="s">
        <v>47</v>
      </c>
      <c r="N801" s="3" t="s">
        <v>1653</v>
      </c>
      <c r="O801" s="1">
        <v>816</v>
      </c>
      <c r="P801" s="4">
        <v>0</v>
      </c>
      <c r="Q801" s="10">
        <f t="shared" si="51"/>
        <v>816</v>
      </c>
    </row>
    <row r="802" spans="2:17" ht="20.25" customHeight="1">
      <c r="B802" s="10" t="str">
        <f t="shared" si="52"/>
        <v>كمربند برزنتي نواري816</v>
      </c>
      <c r="C802" s="10" t="str">
        <f t="shared" si="53"/>
        <v>كمربند برزنتي نواري1402/02/24816</v>
      </c>
      <c r="D802" s="10" t="str">
        <f>IFERROR(IF(تحویلی!$E$1="","",IF(NOSA!O802=تحویلی!$E$1,تحویلی!$E$1&amp;COUNTIF(NOSA!$O$1:O802,تحویلی!$E$1),"")),"")</f>
        <v/>
      </c>
      <c r="E802" s="10" t="str">
        <f t="shared" si="54"/>
        <v>17932816</v>
      </c>
      <c r="F802" s="10" t="str">
        <f>IFERROR(VLOOKUP(I802,DATABASE!$N:$O,2,FALSE),"")</f>
        <v>كمربند برزنتي نواري</v>
      </c>
      <c r="G802" s="3" t="s">
        <v>1652</v>
      </c>
      <c r="H802" s="4">
        <v>17932</v>
      </c>
      <c r="I802" s="3" t="s">
        <v>1441</v>
      </c>
      <c r="J802" s="3" t="s">
        <v>95</v>
      </c>
      <c r="K802" s="5">
        <v>1</v>
      </c>
      <c r="L802" s="3" t="s">
        <v>96</v>
      </c>
      <c r="M802" s="3" t="s">
        <v>47</v>
      </c>
      <c r="N802" s="3" t="s">
        <v>1653</v>
      </c>
      <c r="O802" s="1">
        <v>816</v>
      </c>
      <c r="P802" s="4">
        <v>0</v>
      </c>
      <c r="Q802" s="10">
        <f t="shared" si="51"/>
        <v>816</v>
      </c>
    </row>
    <row r="803" spans="2:17" ht="20.25" customHeight="1">
      <c r="B803" s="10" t="str">
        <f t="shared" si="52"/>
        <v>گوشي اير پلاگ816</v>
      </c>
      <c r="C803" s="10" t="str">
        <f t="shared" si="53"/>
        <v>گوشي اير پلاگ1402/02/24816</v>
      </c>
      <c r="D803" s="10" t="str">
        <f>IFERROR(IF(تحویلی!$E$1="","",IF(NOSA!O803=تحویلی!$E$1,تحویلی!$E$1&amp;COUNTIF(NOSA!$O$1:O803,تحویلی!$E$1),"")),"")</f>
        <v/>
      </c>
      <c r="E803" s="10" t="str">
        <f t="shared" si="54"/>
        <v>17932816</v>
      </c>
      <c r="F803" s="10" t="str">
        <f>IFERROR(VLOOKUP(I803,DATABASE!$N:$O,2,FALSE),"")</f>
        <v>گوشي اير پلاگ</v>
      </c>
      <c r="G803" s="3" t="s">
        <v>1652</v>
      </c>
      <c r="H803" s="4">
        <v>17932</v>
      </c>
      <c r="I803" s="3" t="s">
        <v>1581</v>
      </c>
      <c r="J803" s="3" t="s">
        <v>124</v>
      </c>
      <c r="K803" s="5">
        <v>1</v>
      </c>
      <c r="L803" s="3" t="s">
        <v>8</v>
      </c>
      <c r="M803" s="3" t="s">
        <v>47</v>
      </c>
      <c r="N803" s="3" t="s">
        <v>1653</v>
      </c>
      <c r="O803" s="1">
        <v>816</v>
      </c>
      <c r="P803" s="4">
        <v>0</v>
      </c>
      <c r="Q803" s="10">
        <f t="shared" si="51"/>
        <v>816</v>
      </c>
    </row>
    <row r="804" spans="2:17" ht="20.25" customHeight="1">
      <c r="B804" s="10" t="str">
        <f t="shared" si="52"/>
        <v>دستكش ضد برش سبك755</v>
      </c>
      <c r="C804" s="10" t="str">
        <f t="shared" si="53"/>
        <v>دستكش ضد برش سبك1402/02/24755</v>
      </c>
      <c r="D804" s="10" t="str">
        <f>IFERROR(IF(تحویلی!$E$1="","",IF(NOSA!O804=تحویلی!$E$1,تحویلی!$E$1&amp;COUNTIF(NOSA!$O$1:O804,تحویلی!$E$1),"")),"")</f>
        <v/>
      </c>
      <c r="E804" s="10" t="str">
        <f t="shared" si="54"/>
        <v>17937755</v>
      </c>
      <c r="F804" s="10" t="str">
        <f>IFERROR(VLOOKUP(I804,DATABASE!$N:$O,2,FALSE),"")</f>
        <v>دستكش ضد برش سبك</v>
      </c>
      <c r="G804" s="3" t="s">
        <v>1652</v>
      </c>
      <c r="H804" s="4">
        <v>17937</v>
      </c>
      <c r="I804" s="3" t="s">
        <v>1442</v>
      </c>
      <c r="J804" s="3" t="s">
        <v>22</v>
      </c>
      <c r="K804" s="5">
        <v>1</v>
      </c>
      <c r="L804" s="3" t="s">
        <v>3</v>
      </c>
      <c r="M804" s="3" t="s">
        <v>9</v>
      </c>
      <c r="N804" s="3" t="s">
        <v>974</v>
      </c>
      <c r="O804" s="1">
        <v>755</v>
      </c>
      <c r="P804" s="4">
        <v>1</v>
      </c>
      <c r="Q804" s="10">
        <f t="shared" si="51"/>
        <v>755</v>
      </c>
    </row>
    <row r="805" spans="2:17" ht="20.25" customHeight="1">
      <c r="B805" s="10" t="str">
        <f t="shared" si="52"/>
        <v>لباس كار نسوز(بلوز و شلوار)651</v>
      </c>
      <c r="C805" s="10" t="str">
        <f t="shared" si="53"/>
        <v>لباس كار نسوز(بلوز و شلوار)1402/02/24651</v>
      </c>
      <c r="D805" s="10" t="str">
        <f>IFERROR(IF(تحویلی!$E$1="","",IF(NOSA!O805=تحویلی!$E$1,تحویلی!$E$1&amp;COUNTIF(NOSA!$O$1:O805,تحویلی!$E$1),"")),"")</f>
        <v/>
      </c>
      <c r="E805" s="10" t="str">
        <f t="shared" si="54"/>
        <v>17957651</v>
      </c>
      <c r="F805" s="10" t="str">
        <f>IFERROR(VLOOKUP(I805,DATABASE!$N:$O,2,FALSE),"")</f>
        <v>لباس كار نسوز(بلوز و شلوار)</v>
      </c>
      <c r="G805" s="3" t="s">
        <v>1652</v>
      </c>
      <c r="H805" s="4">
        <v>17957</v>
      </c>
      <c r="I805" s="3" t="s">
        <v>1655</v>
      </c>
      <c r="J805" s="3" t="s">
        <v>1656</v>
      </c>
      <c r="K805" s="5">
        <v>1</v>
      </c>
      <c r="L805" s="3" t="s">
        <v>28</v>
      </c>
      <c r="M805" s="3" t="s">
        <v>4</v>
      </c>
      <c r="N805" s="3" t="s">
        <v>165</v>
      </c>
      <c r="O805" s="1">
        <v>651</v>
      </c>
      <c r="P805" s="4">
        <v>1</v>
      </c>
      <c r="Q805" s="10">
        <f t="shared" ref="Q805:Q868" si="55">VALUE(O805)</f>
        <v>651</v>
      </c>
    </row>
    <row r="806" spans="2:17" ht="20.25" customHeight="1">
      <c r="B806" s="10" t="str">
        <f t="shared" si="52"/>
        <v>نقاب تيره محافظ صورت معمولي651</v>
      </c>
      <c r="C806" s="10" t="str">
        <f t="shared" si="53"/>
        <v>نقاب تيره محافظ صورت معمولي1402/02/24651</v>
      </c>
      <c r="D806" s="10" t="str">
        <f>IFERROR(IF(تحویلی!$E$1="","",IF(NOSA!O806=تحویلی!$E$1,تحویلی!$E$1&amp;COUNTIF(NOSA!$O$1:O806,تحویلی!$E$1),"")),"")</f>
        <v/>
      </c>
      <c r="E806" s="10" t="str">
        <f t="shared" si="54"/>
        <v>17957651</v>
      </c>
      <c r="F806" s="10" t="str">
        <f>IFERROR(VLOOKUP(I806,DATABASE!$N:$O,2,FALSE),"")</f>
        <v>نقاب تيره محافظ صورت معمولي</v>
      </c>
      <c r="G806" s="3" t="s">
        <v>1652</v>
      </c>
      <c r="H806" s="4">
        <v>17957</v>
      </c>
      <c r="I806" s="3" t="s">
        <v>1557</v>
      </c>
      <c r="J806" s="3" t="s">
        <v>115</v>
      </c>
      <c r="K806" s="5">
        <v>1</v>
      </c>
      <c r="L806" s="3" t="s">
        <v>8</v>
      </c>
      <c r="M806" s="3" t="s">
        <v>4</v>
      </c>
      <c r="N806" s="3" t="s">
        <v>165</v>
      </c>
      <c r="O806" s="1">
        <v>651</v>
      </c>
      <c r="P806" s="4">
        <v>1</v>
      </c>
      <c r="Q806" s="10">
        <f t="shared" si="55"/>
        <v>651</v>
      </c>
    </row>
    <row r="807" spans="2:17" ht="20.25" customHeight="1">
      <c r="B807" s="10" t="str">
        <f t="shared" si="52"/>
        <v>دستكش ضد برش سبك94</v>
      </c>
      <c r="C807" s="10" t="str">
        <f t="shared" si="53"/>
        <v>دستكش ضد برش سبك1402/02/2494</v>
      </c>
      <c r="D807" s="10" t="str">
        <f>IFERROR(IF(تحویلی!$E$1="","",IF(NOSA!O807=تحویلی!$E$1,تحویلی!$E$1&amp;COUNTIF(NOSA!$O$1:O807,تحویلی!$E$1),"")),"")</f>
        <v/>
      </c>
      <c r="E807" s="10" t="str">
        <f t="shared" si="54"/>
        <v>1797094</v>
      </c>
      <c r="F807" s="10" t="str">
        <f>IFERROR(VLOOKUP(I807,DATABASE!$N:$O,2,FALSE),"")</f>
        <v>دستكش ضد برش سبك</v>
      </c>
      <c r="G807" s="3" t="s">
        <v>1652</v>
      </c>
      <c r="H807" s="4">
        <v>17970</v>
      </c>
      <c r="I807" s="3" t="s">
        <v>1442</v>
      </c>
      <c r="J807" s="3" t="s">
        <v>22</v>
      </c>
      <c r="K807" s="5">
        <v>1</v>
      </c>
      <c r="L807" s="3" t="s">
        <v>3</v>
      </c>
      <c r="M807" s="3" t="s">
        <v>25</v>
      </c>
      <c r="N807" s="3" t="s">
        <v>297</v>
      </c>
      <c r="O807" s="1">
        <v>94</v>
      </c>
      <c r="P807" s="4">
        <v>1</v>
      </c>
      <c r="Q807" s="10">
        <f t="shared" si="55"/>
        <v>94</v>
      </c>
    </row>
    <row r="808" spans="2:17" ht="20.25" customHeight="1">
      <c r="B808" s="10" t="str">
        <f t="shared" si="52"/>
        <v>دستكش كف مواد سبك712</v>
      </c>
      <c r="C808" s="10" t="str">
        <f t="shared" si="53"/>
        <v>دستكش كف مواد سبك1402/02/24712</v>
      </c>
      <c r="D808" s="10" t="str">
        <f>IFERROR(IF(تحویلی!$E$1="","",IF(NOSA!O808=تحویلی!$E$1,تحویلی!$E$1&amp;COUNTIF(NOSA!$O$1:O808,تحویلی!$E$1),"")),"")</f>
        <v/>
      </c>
      <c r="E808" s="10" t="str">
        <f t="shared" si="54"/>
        <v>17973712</v>
      </c>
      <c r="F808" s="10" t="str">
        <f>IFERROR(VLOOKUP(I808,DATABASE!$N:$O,2,FALSE),"")</f>
        <v>دستكش كف مواد سبك</v>
      </c>
      <c r="G808" s="3" t="s">
        <v>1652</v>
      </c>
      <c r="H808" s="4">
        <v>17973</v>
      </c>
      <c r="I808" s="3" t="s">
        <v>1456</v>
      </c>
      <c r="J808" s="3" t="s">
        <v>2</v>
      </c>
      <c r="K808" s="5">
        <v>1</v>
      </c>
      <c r="L808" s="3" t="s">
        <v>3</v>
      </c>
      <c r="M808" s="3" t="s">
        <v>47</v>
      </c>
      <c r="N808" s="3" t="s">
        <v>209</v>
      </c>
      <c r="O808" s="1">
        <v>712</v>
      </c>
      <c r="P808" s="4">
        <v>1</v>
      </c>
      <c r="Q808" s="10">
        <f t="shared" si="55"/>
        <v>712</v>
      </c>
    </row>
    <row r="809" spans="2:17" ht="20.25" customHeight="1">
      <c r="B809" s="10" t="str">
        <f t="shared" si="52"/>
        <v>دستكش ضد برش سبك798</v>
      </c>
      <c r="C809" s="10" t="str">
        <f t="shared" si="53"/>
        <v>دستكش ضد برش سبك1402/02/25798</v>
      </c>
      <c r="D809" s="10" t="str">
        <f>IFERROR(IF(تحویلی!$E$1="","",IF(NOSA!O809=تحویلی!$E$1,تحویلی!$E$1&amp;COUNTIF(NOSA!$O$1:O809,تحویلی!$E$1),"")),"")</f>
        <v/>
      </c>
      <c r="E809" s="10" t="str">
        <f t="shared" si="54"/>
        <v>17977798</v>
      </c>
      <c r="F809" s="10" t="str">
        <f>IFERROR(VLOOKUP(I809,DATABASE!$N:$O,2,FALSE),"")</f>
        <v>دستكش ضد برش سبك</v>
      </c>
      <c r="G809" s="3" t="s">
        <v>1657</v>
      </c>
      <c r="H809" s="4">
        <v>17977</v>
      </c>
      <c r="I809" s="3" t="s">
        <v>1442</v>
      </c>
      <c r="J809" s="3" t="s">
        <v>22</v>
      </c>
      <c r="K809" s="5">
        <v>1</v>
      </c>
      <c r="L809" s="3" t="s">
        <v>3</v>
      </c>
      <c r="M809" s="3" t="s">
        <v>47</v>
      </c>
      <c r="N809" s="3" t="s">
        <v>1347</v>
      </c>
      <c r="O809" s="1">
        <v>798</v>
      </c>
      <c r="P809" s="4">
        <v>0</v>
      </c>
      <c r="Q809" s="10">
        <f t="shared" si="55"/>
        <v>798</v>
      </c>
    </row>
    <row r="810" spans="2:17" ht="20.25" customHeight="1">
      <c r="B810" s="10" t="str">
        <f t="shared" si="52"/>
        <v>دستكش ضد برش سبك780</v>
      </c>
      <c r="C810" s="10" t="str">
        <f t="shared" si="53"/>
        <v>دستكش ضد برش سبك1402/02/25780</v>
      </c>
      <c r="D810" s="10" t="str">
        <f>IFERROR(IF(تحویلی!$E$1="","",IF(NOSA!O810=تحویلی!$E$1,تحویلی!$E$1&amp;COUNTIF(NOSA!$O$1:O810,تحویلی!$E$1),"")),"")</f>
        <v/>
      </c>
      <c r="E810" s="10" t="str">
        <f t="shared" si="54"/>
        <v>17977780</v>
      </c>
      <c r="F810" s="10" t="str">
        <f>IFERROR(VLOOKUP(I810,DATABASE!$N:$O,2,FALSE),"")</f>
        <v>دستكش ضد برش سبك</v>
      </c>
      <c r="G810" s="3" t="s">
        <v>1657</v>
      </c>
      <c r="H810" s="4">
        <v>17977</v>
      </c>
      <c r="I810" s="3" t="s">
        <v>1442</v>
      </c>
      <c r="J810" s="3" t="s">
        <v>22</v>
      </c>
      <c r="K810" s="5">
        <v>1</v>
      </c>
      <c r="L810" s="3" t="s">
        <v>3</v>
      </c>
      <c r="M810" s="3" t="s">
        <v>47</v>
      </c>
      <c r="N810" s="3" t="s">
        <v>1253</v>
      </c>
      <c r="O810" s="1">
        <v>780</v>
      </c>
      <c r="P810" s="4">
        <v>0</v>
      </c>
      <c r="Q810" s="10">
        <f t="shared" si="55"/>
        <v>780</v>
      </c>
    </row>
    <row r="811" spans="2:17" ht="20.25" customHeight="1">
      <c r="B811" s="10" t="str">
        <f t="shared" si="52"/>
        <v>لباس كار نسوز(بلوز و شلوار)405</v>
      </c>
      <c r="C811" s="10" t="str">
        <f t="shared" si="53"/>
        <v>لباس كار نسوز(بلوز و شلوار)1402/02/25405</v>
      </c>
      <c r="D811" s="10" t="str">
        <f>IFERROR(IF(تحویلی!$E$1="","",IF(NOSA!O811=تحویلی!$E$1,تحویلی!$E$1&amp;COUNTIF(NOSA!$O$1:O811,تحویلی!$E$1),"")),"")</f>
        <v/>
      </c>
      <c r="E811" s="10" t="str">
        <f t="shared" si="54"/>
        <v>17990405</v>
      </c>
      <c r="F811" s="10" t="str">
        <f>IFERROR(VLOOKUP(I811,DATABASE!$N:$O,2,FALSE),"")</f>
        <v>لباس كار نسوز(بلوز و شلوار)</v>
      </c>
      <c r="G811" s="3" t="s">
        <v>1657</v>
      </c>
      <c r="H811" s="4">
        <v>17990</v>
      </c>
      <c r="I811" s="3" t="s">
        <v>1655</v>
      </c>
      <c r="J811" s="3" t="s">
        <v>1656</v>
      </c>
      <c r="K811" s="5">
        <v>1</v>
      </c>
      <c r="L811" s="3" t="s">
        <v>28</v>
      </c>
      <c r="M811" s="3" t="s">
        <v>19</v>
      </c>
      <c r="N811" s="3" t="s">
        <v>141</v>
      </c>
      <c r="O811" s="1">
        <v>405</v>
      </c>
      <c r="P811" s="4">
        <v>1</v>
      </c>
      <c r="Q811" s="10">
        <f t="shared" si="55"/>
        <v>405</v>
      </c>
    </row>
    <row r="812" spans="2:17" ht="20.25" customHeight="1">
      <c r="B812" s="10" t="str">
        <f t="shared" si="52"/>
        <v>چكمه ايمني نسوز405</v>
      </c>
      <c r="C812" s="10" t="str">
        <f t="shared" si="53"/>
        <v>چكمه ايمني نسوز1402/02/25405</v>
      </c>
      <c r="D812" s="10" t="str">
        <f>IFERROR(IF(تحویلی!$E$1="","",IF(NOSA!O812=تحویلی!$E$1,تحویلی!$E$1&amp;COUNTIF(NOSA!$O$1:O812,تحویلی!$E$1),"")),"")</f>
        <v/>
      </c>
      <c r="E812" s="10" t="str">
        <f t="shared" si="54"/>
        <v>17990405</v>
      </c>
      <c r="F812" s="10" t="str">
        <f>IFERROR(VLOOKUP(I812,DATABASE!$N:$O,2,FALSE),"")</f>
        <v>چكمه ايمني نسوز</v>
      </c>
      <c r="G812" s="3" t="s">
        <v>1657</v>
      </c>
      <c r="H812" s="4">
        <v>17990</v>
      </c>
      <c r="I812" s="3" t="s">
        <v>1658</v>
      </c>
      <c r="J812" s="3" t="s">
        <v>1659</v>
      </c>
      <c r="K812" s="5">
        <v>1</v>
      </c>
      <c r="L812" s="3" t="s">
        <v>3</v>
      </c>
      <c r="M812" s="3" t="s">
        <v>19</v>
      </c>
      <c r="N812" s="3" t="s">
        <v>141</v>
      </c>
      <c r="O812" s="1">
        <v>405</v>
      </c>
      <c r="P812" s="4">
        <v>1</v>
      </c>
      <c r="Q812" s="10">
        <f t="shared" si="55"/>
        <v>405</v>
      </c>
    </row>
    <row r="813" spans="2:17" ht="20.25" customHeight="1">
      <c r="B813" s="10" t="str">
        <f t="shared" si="52"/>
        <v>دستكش ساق بلند نسوز405</v>
      </c>
      <c r="C813" s="10" t="str">
        <f t="shared" si="53"/>
        <v>دستكش ساق بلند نسوز1402/02/25405</v>
      </c>
      <c r="D813" s="10" t="str">
        <f>IFERROR(IF(تحویلی!$E$1="","",IF(NOSA!O813=تحویلی!$E$1,تحویلی!$E$1&amp;COUNTIF(NOSA!$O$1:O813,تحویلی!$E$1),"")),"")</f>
        <v/>
      </c>
      <c r="E813" s="10" t="str">
        <f t="shared" si="54"/>
        <v>17990405</v>
      </c>
      <c r="F813" s="10" t="str">
        <f>IFERROR(VLOOKUP(I813,DATABASE!$N:$O,2,FALSE),"")</f>
        <v>دستكش ساق بلند نسوز</v>
      </c>
      <c r="G813" s="3" t="s">
        <v>1657</v>
      </c>
      <c r="H813" s="4">
        <v>17990</v>
      </c>
      <c r="I813" s="3" t="s">
        <v>1461</v>
      </c>
      <c r="J813" s="3" t="s">
        <v>34</v>
      </c>
      <c r="K813" s="5">
        <v>1</v>
      </c>
      <c r="L813" s="3" t="s">
        <v>3</v>
      </c>
      <c r="M813" s="3" t="s">
        <v>19</v>
      </c>
      <c r="N813" s="3" t="s">
        <v>141</v>
      </c>
      <c r="O813" s="1">
        <v>405</v>
      </c>
      <c r="P813" s="4">
        <v>1</v>
      </c>
      <c r="Q813" s="10">
        <f t="shared" si="55"/>
        <v>405</v>
      </c>
    </row>
    <row r="814" spans="2:17" ht="20.25" customHeight="1">
      <c r="B814" s="10" t="str">
        <f t="shared" si="52"/>
        <v>دستكش ضد برش سبك405</v>
      </c>
      <c r="C814" s="10" t="str">
        <f t="shared" si="53"/>
        <v>دستكش ضد برش سبك1402/02/25405</v>
      </c>
      <c r="D814" s="10" t="str">
        <f>IFERROR(IF(تحویلی!$E$1="","",IF(NOSA!O814=تحویلی!$E$1,تحویلی!$E$1&amp;COUNTIF(NOSA!$O$1:O814,تحویلی!$E$1),"")),"")</f>
        <v/>
      </c>
      <c r="E814" s="10" t="str">
        <f t="shared" si="54"/>
        <v>17990405</v>
      </c>
      <c r="F814" s="10" t="str">
        <f>IFERROR(VLOOKUP(I814,DATABASE!$N:$O,2,FALSE),"")</f>
        <v>دستكش ضد برش سبك</v>
      </c>
      <c r="G814" s="3" t="s">
        <v>1657</v>
      </c>
      <c r="H814" s="4">
        <v>17990</v>
      </c>
      <c r="I814" s="3" t="s">
        <v>1442</v>
      </c>
      <c r="J814" s="3" t="s">
        <v>22</v>
      </c>
      <c r="K814" s="5">
        <v>1</v>
      </c>
      <c r="L814" s="3" t="s">
        <v>3</v>
      </c>
      <c r="M814" s="3" t="s">
        <v>19</v>
      </c>
      <c r="N814" s="3" t="s">
        <v>141</v>
      </c>
      <c r="O814" s="1">
        <v>405</v>
      </c>
      <c r="P814" s="4">
        <v>1</v>
      </c>
      <c r="Q814" s="10">
        <f t="shared" si="55"/>
        <v>405</v>
      </c>
    </row>
    <row r="815" spans="2:17" ht="20.25" customHeight="1">
      <c r="B815" s="10" t="str">
        <f t="shared" si="52"/>
        <v>پيشبند نسوز چرمي405</v>
      </c>
      <c r="C815" s="10" t="str">
        <f t="shared" si="53"/>
        <v>پيشبند نسوز چرمي1402/02/25405</v>
      </c>
      <c r="D815" s="10" t="str">
        <f>IFERROR(IF(تحویلی!$E$1="","",IF(NOSA!O815=تحویلی!$E$1,تحویلی!$E$1&amp;COUNTIF(NOSA!$O$1:O815,تحویلی!$E$1),"")),"")</f>
        <v/>
      </c>
      <c r="E815" s="10" t="str">
        <f t="shared" si="54"/>
        <v>17990405</v>
      </c>
      <c r="F815" s="10" t="str">
        <f>IFERROR(VLOOKUP(I815,DATABASE!$N:$O,2,FALSE),"")</f>
        <v>پيشبند نسوز چرمي</v>
      </c>
      <c r="G815" s="3" t="s">
        <v>1657</v>
      </c>
      <c r="H815" s="4">
        <v>17990</v>
      </c>
      <c r="I815" s="3" t="s">
        <v>1459</v>
      </c>
      <c r="J815" s="3" t="s">
        <v>15</v>
      </c>
      <c r="K815" s="5">
        <v>1</v>
      </c>
      <c r="L815" s="3" t="s">
        <v>8</v>
      </c>
      <c r="M815" s="3" t="s">
        <v>19</v>
      </c>
      <c r="N815" s="3" t="s">
        <v>141</v>
      </c>
      <c r="O815" s="1">
        <v>405</v>
      </c>
      <c r="P815" s="4">
        <v>1</v>
      </c>
      <c r="Q815" s="10">
        <f t="shared" si="55"/>
        <v>405</v>
      </c>
    </row>
    <row r="816" spans="2:17" ht="20.25" customHeight="1">
      <c r="B816" s="10" t="str">
        <f t="shared" si="52"/>
        <v>مقنعه نسوز كتان405</v>
      </c>
      <c r="C816" s="10" t="str">
        <f t="shared" si="53"/>
        <v>مقنعه نسوز كتان1402/02/25405</v>
      </c>
      <c r="D816" s="10" t="str">
        <f>IFERROR(IF(تحویلی!$E$1="","",IF(NOSA!O816=تحویلی!$E$1,تحویلی!$E$1&amp;COUNTIF(NOSA!$O$1:O816,تحویلی!$E$1),"")),"")</f>
        <v/>
      </c>
      <c r="E816" s="10" t="str">
        <f t="shared" si="54"/>
        <v>17990405</v>
      </c>
      <c r="F816" s="10" t="str">
        <f>IFERROR(VLOOKUP(I816,DATABASE!$N:$O,2,FALSE),"")</f>
        <v>مقنعه نسوز كتان</v>
      </c>
      <c r="G816" s="3" t="s">
        <v>1657</v>
      </c>
      <c r="H816" s="4">
        <v>17990</v>
      </c>
      <c r="I816" s="3" t="s">
        <v>1587</v>
      </c>
      <c r="J816" s="3" t="s">
        <v>31</v>
      </c>
      <c r="K816" s="5">
        <v>1</v>
      </c>
      <c r="L816" s="3" t="s">
        <v>8</v>
      </c>
      <c r="M816" s="3" t="s">
        <v>19</v>
      </c>
      <c r="N816" s="3" t="s">
        <v>141</v>
      </c>
      <c r="O816" s="1">
        <v>405</v>
      </c>
      <c r="P816" s="4">
        <v>1</v>
      </c>
      <c r="Q816" s="10">
        <f t="shared" si="55"/>
        <v>405</v>
      </c>
    </row>
    <row r="817" spans="2:17" ht="20.25" customHeight="1">
      <c r="B817" s="10" t="str">
        <f t="shared" si="52"/>
        <v>نقاب تيره محافظ صورت معمولي405</v>
      </c>
      <c r="C817" s="10" t="str">
        <f t="shared" si="53"/>
        <v>نقاب تيره محافظ صورت معمولي1402/02/25405</v>
      </c>
      <c r="D817" s="10" t="str">
        <f>IFERROR(IF(تحویلی!$E$1="","",IF(NOSA!O817=تحویلی!$E$1,تحویلی!$E$1&amp;COUNTIF(NOSA!$O$1:O817,تحویلی!$E$1),"")),"")</f>
        <v/>
      </c>
      <c r="E817" s="10" t="str">
        <f t="shared" si="54"/>
        <v>17990405</v>
      </c>
      <c r="F817" s="10" t="str">
        <f>IFERROR(VLOOKUP(I817,DATABASE!$N:$O,2,FALSE),"")</f>
        <v>نقاب تيره محافظ صورت معمولي</v>
      </c>
      <c r="G817" s="3" t="s">
        <v>1657</v>
      </c>
      <c r="H817" s="4">
        <v>17990</v>
      </c>
      <c r="I817" s="3" t="s">
        <v>1557</v>
      </c>
      <c r="J817" s="3" t="s">
        <v>115</v>
      </c>
      <c r="K817" s="5">
        <v>1</v>
      </c>
      <c r="L817" s="3" t="s">
        <v>8</v>
      </c>
      <c r="M817" s="3" t="s">
        <v>19</v>
      </c>
      <c r="N817" s="3" t="s">
        <v>141</v>
      </c>
      <c r="O817" s="1">
        <v>405</v>
      </c>
      <c r="P817" s="4">
        <v>1</v>
      </c>
      <c r="Q817" s="10">
        <f t="shared" si="55"/>
        <v>405</v>
      </c>
    </row>
    <row r="818" spans="2:17" ht="20.25" customHeight="1">
      <c r="B818" s="10" t="str">
        <f t="shared" si="52"/>
        <v>پوتين ايمني نسوز149</v>
      </c>
      <c r="C818" s="10" t="str">
        <f t="shared" si="53"/>
        <v>پوتين ايمني نسوز1402/02/25149</v>
      </c>
      <c r="D818" s="10" t="str">
        <f>IFERROR(IF(تحویلی!$E$1="","",IF(NOSA!O818=تحویلی!$E$1,تحویلی!$E$1&amp;COUNTIF(NOSA!$O$1:O818,تحویلی!$E$1),"")),"")</f>
        <v/>
      </c>
      <c r="E818" s="10" t="str">
        <f t="shared" si="54"/>
        <v>17992149</v>
      </c>
      <c r="F818" s="10" t="str">
        <f>IFERROR(VLOOKUP(I818,DATABASE!$N:$O,2,FALSE),"")</f>
        <v>پوتين ايمني نسوز</v>
      </c>
      <c r="G818" s="3" t="s">
        <v>1657</v>
      </c>
      <c r="H818" s="4">
        <v>17992</v>
      </c>
      <c r="I818" s="3" t="s">
        <v>1510</v>
      </c>
      <c r="J818" s="3" t="s">
        <v>1660</v>
      </c>
      <c r="K818" s="5">
        <v>1</v>
      </c>
      <c r="L818" s="3" t="s">
        <v>3</v>
      </c>
      <c r="M818" s="3" t="s">
        <v>4</v>
      </c>
      <c r="N818" s="3" t="s">
        <v>897</v>
      </c>
      <c r="O818" s="1">
        <v>149</v>
      </c>
      <c r="P818" s="4">
        <v>1</v>
      </c>
      <c r="Q818" s="10">
        <f t="shared" si="55"/>
        <v>149</v>
      </c>
    </row>
    <row r="819" spans="2:17" ht="20.25" customHeight="1">
      <c r="B819" s="10" t="str">
        <f t="shared" si="52"/>
        <v>دستكش ساق بلند نسوز86</v>
      </c>
      <c r="C819" s="10" t="str">
        <f t="shared" si="53"/>
        <v>دستكش ساق بلند نسوز1402/02/2586</v>
      </c>
      <c r="D819" s="10" t="str">
        <f>IFERROR(IF(تحویلی!$E$1="","",IF(NOSA!O819=تحویلی!$E$1,تحویلی!$E$1&amp;COUNTIF(NOSA!$O$1:O819,تحویلی!$E$1),"")),"")</f>
        <v/>
      </c>
      <c r="E819" s="10" t="str">
        <f t="shared" si="54"/>
        <v>1800386</v>
      </c>
      <c r="F819" s="10" t="str">
        <f>IFERROR(VLOOKUP(I819,DATABASE!$N:$O,2,FALSE),"")</f>
        <v>دستكش ساق بلند نسوز</v>
      </c>
      <c r="G819" s="3" t="s">
        <v>1657</v>
      </c>
      <c r="H819" s="4">
        <v>18003</v>
      </c>
      <c r="I819" s="3" t="s">
        <v>1461</v>
      </c>
      <c r="J819" s="3" t="s">
        <v>34</v>
      </c>
      <c r="K819" s="5">
        <v>1</v>
      </c>
      <c r="L819" s="3" t="s">
        <v>3</v>
      </c>
      <c r="M819" s="3" t="s">
        <v>4</v>
      </c>
      <c r="N819" s="3" t="s">
        <v>105</v>
      </c>
      <c r="O819" s="1">
        <v>86</v>
      </c>
      <c r="P819" s="4">
        <v>1</v>
      </c>
      <c r="Q819" s="10">
        <f t="shared" si="55"/>
        <v>86</v>
      </c>
    </row>
    <row r="820" spans="2:17" ht="20.25" customHeight="1">
      <c r="B820" s="10" t="str">
        <f t="shared" si="52"/>
        <v>دستكش ضد برش سبك86</v>
      </c>
      <c r="C820" s="10" t="str">
        <f t="shared" si="53"/>
        <v>دستكش ضد برش سبك1402/02/2586</v>
      </c>
      <c r="D820" s="10" t="str">
        <f>IFERROR(IF(تحویلی!$E$1="","",IF(NOSA!O820=تحویلی!$E$1,تحویلی!$E$1&amp;COUNTIF(NOSA!$O$1:O820,تحویلی!$E$1),"")),"")</f>
        <v/>
      </c>
      <c r="E820" s="10" t="str">
        <f t="shared" si="54"/>
        <v>1800386</v>
      </c>
      <c r="F820" s="10" t="str">
        <f>IFERROR(VLOOKUP(I820,DATABASE!$N:$O,2,FALSE),"")</f>
        <v>دستكش ضد برش سبك</v>
      </c>
      <c r="G820" s="3" t="s">
        <v>1657</v>
      </c>
      <c r="H820" s="4">
        <v>18003</v>
      </c>
      <c r="I820" s="3" t="s">
        <v>1442</v>
      </c>
      <c r="J820" s="3" t="s">
        <v>22</v>
      </c>
      <c r="K820" s="5">
        <v>1</v>
      </c>
      <c r="L820" s="3" t="s">
        <v>3</v>
      </c>
      <c r="M820" s="3" t="s">
        <v>4</v>
      </c>
      <c r="N820" s="3" t="s">
        <v>105</v>
      </c>
      <c r="O820" s="1">
        <v>86</v>
      </c>
      <c r="P820" s="4">
        <v>0</v>
      </c>
      <c r="Q820" s="10">
        <f t="shared" si="55"/>
        <v>86</v>
      </c>
    </row>
    <row r="821" spans="2:17" ht="20.25" customHeight="1">
      <c r="B821" s="10" t="str">
        <f t="shared" si="52"/>
        <v>ماسك جوشكاري636</v>
      </c>
      <c r="C821" s="10" t="str">
        <f t="shared" si="53"/>
        <v>ماسك جوشكاري1402/02/25636</v>
      </c>
      <c r="D821" s="10" t="str">
        <f>IFERROR(IF(تحویلی!$E$1="","",IF(NOSA!O821=تحویلی!$E$1,تحویلی!$E$1&amp;COUNTIF(NOSA!$O$1:O821,تحویلی!$E$1),"")),"")</f>
        <v/>
      </c>
      <c r="E821" s="10" t="str">
        <f t="shared" si="54"/>
        <v>18004636</v>
      </c>
      <c r="F821" s="10" t="str">
        <f>IFERROR(VLOOKUP(I821,DATABASE!$N:$O,2,FALSE),"")</f>
        <v>ماسك جوشكاري</v>
      </c>
      <c r="G821" s="3" t="s">
        <v>1657</v>
      </c>
      <c r="H821" s="4">
        <v>18004</v>
      </c>
      <c r="I821" s="3" t="s">
        <v>1598</v>
      </c>
      <c r="J821" s="3" t="s">
        <v>108</v>
      </c>
      <c r="K821" s="5">
        <v>1</v>
      </c>
      <c r="L821" s="3" t="s">
        <v>8</v>
      </c>
      <c r="M821" s="3" t="s">
        <v>1661</v>
      </c>
      <c r="N821" s="3" t="s">
        <v>50</v>
      </c>
      <c r="O821" s="1">
        <v>636</v>
      </c>
      <c r="P821" s="4">
        <v>0</v>
      </c>
      <c r="Q821" s="10">
        <f t="shared" si="55"/>
        <v>636</v>
      </c>
    </row>
    <row r="822" spans="2:17" ht="20.25" customHeight="1">
      <c r="B822" s="10" t="str">
        <f t="shared" si="52"/>
        <v>شيشه مات ماسك جوشكاري636</v>
      </c>
      <c r="C822" s="10" t="str">
        <f t="shared" si="53"/>
        <v>شيشه مات ماسك جوشكاري1402/02/25636</v>
      </c>
      <c r="D822" s="10" t="str">
        <f>IFERROR(IF(تحویلی!$E$1="","",IF(NOSA!O822=تحویلی!$E$1,تحویلی!$E$1&amp;COUNTIF(NOSA!$O$1:O822,تحویلی!$E$1),"")),"")</f>
        <v/>
      </c>
      <c r="E822" s="10" t="str">
        <f t="shared" si="54"/>
        <v>18004636</v>
      </c>
      <c r="F822" s="10" t="str">
        <f>IFERROR(VLOOKUP(I822,DATABASE!$N:$O,2,FALSE),"")</f>
        <v>شيشه مات ماسك جوشكاري</v>
      </c>
      <c r="G822" s="3" t="s">
        <v>1657</v>
      </c>
      <c r="H822" s="4">
        <v>18004</v>
      </c>
      <c r="I822" s="3" t="s">
        <v>1507</v>
      </c>
      <c r="J822" s="3" t="s">
        <v>113</v>
      </c>
      <c r="K822" s="5">
        <v>1</v>
      </c>
      <c r="L822" s="3" t="s">
        <v>8</v>
      </c>
      <c r="M822" s="3" t="s">
        <v>1661</v>
      </c>
      <c r="N822" s="3" t="s">
        <v>50</v>
      </c>
      <c r="O822" s="1">
        <v>636</v>
      </c>
      <c r="P822" s="4">
        <v>0</v>
      </c>
      <c r="Q822" s="10">
        <f t="shared" si="55"/>
        <v>636</v>
      </c>
    </row>
    <row r="823" spans="2:17" ht="20.25" customHeight="1">
      <c r="B823" s="10" t="str">
        <f t="shared" si="52"/>
        <v>لباس كار نسوز(بلوز و شلوار)401</v>
      </c>
      <c r="C823" s="10" t="str">
        <f t="shared" si="53"/>
        <v>لباس كار نسوز(بلوز و شلوار)1402/02/26401</v>
      </c>
      <c r="D823" s="10" t="str">
        <f>IFERROR(IF(تحویلی!$E$1="","",IF(NOSA!O823=تحویلی!$E$1,تحویلی!$E$1&amp;COUNTIF(NOSA!$O$1:O823,تحویلی!$E$1),"")),"")</f>
        <v/>
      </c>
      <c r="E823" s="10" t="str">
        <f t="shared" si="54"/>
        <v>18011401</v>
      </c>
      <c r="F823" s="10" t="str">
        <f>IFERROR(VLOOKUP(I823,DATABASE!$N:$O,2,FALSE),"")</f>
        <v>لباس كار نسوز(بلوز و شلوار)</v>
      </c>
      <c r="G823" s="3" t="s">
        <v>1662</v>
      </c>
      <c r="H823" s="4">
        <v>18011</v>
      </c>
      <c r="I823" s="3" t="s">
        <v>1663</v>
      </c>
      <c r="J823" s="3" t="s">
        <v>1664</v>
      </c>
      <c r="K823" s="5">
        <v>1</v>
      </c>
      <c r="L823" s="3" t="s">
        <v>28</v>
      </c>
      <c r="M823" s="3" t="s">
        <v>19</v>
      </c>
      <c r="N823" s="3" t="s">
        <v>424</v>
      </c>
      <c r="O823" s="1">
        <v>401</v>
      </c>
      <c r="P823" s="4">
        <v>1</v>
      </c>
      <c r="Q823" s="10">
        <f t="shared" si="55"/>
        <v>401</v>
      </c>
    </row>
    <row r="824" spans="2:17" ht="20.25" customHeight="1">
      <c r="B824" s="10" t="str">
        <f t="shared" si="52"/>
        <v>دستكش ساق بلند نسوز401</v>
      </c>
      <c r="C824" s="10" t="str">
        <f t="shared" si="53"/>
        <v>دستكش ساق بلند نسوز1402/02/26401</v>
      </c>
      <c r="D824" s="10" t="str">
        <f>IFERROR(IF(تحویلی!$E$1="","",IF(NOSA!O824=تحویلی!$E$1,تحویلی!$E$1&amp;COUNTIF(NOSA!$O$1:O824,تحویلی!$E$1),"")),"")</f>
        <v/>
      </c>
      <c r="E824" s="10" t="str">
        <f t="shared" si="54"/>
        <v>18011401</v>
      </c>
      <c r="F824" s="10" t="str">
        <f>IFERROR(VLOOKUP(I824,DATABASE!$N:$O,2,FALSE),"")</f>
        <v>دستكش ساق بلند نسوز</v>
      </c>
      <c r="G824" s="3" t="s">
        <v>1662</v>
      </c>
      <c r="H824" s="4">
        <v>18011</v>
      </c>
      <c r="I824" s="3" t="s">
        <v>1461</v>
      </c>
      <c r="J824" s="3" t="s">
        <v>34</v>
      </c>
      <c r="K824" s="5">
        <v>1</v>
      </c>
      <c r="L824" s="3" t="s">
        <v>3</v>
      </c>
      <c r="M824" s="3" t="s">
        <v>19</v>
      </c>
      <c r="N824" s="3" t="s">
        <v>424</v>
      </c>
      <c r="O824" s="1">
        <v>401</v>
      </c>
      <c r="P824" s="4">
        <v>1</v>
      </c>
      <c r="Q824" s="10">
        <f t="shared" si="55"/>
        <v>401</v>
      </c>
    </row>
    <row r="825" spans="2:17" ht="20.25" customHeight="1">
      <c r="B825" s="10" t="str">
        <f t="shared" si="52"/>
        <v>مقنعه نسوز كتان145</v>
      </c>
      <c r="C825" s="10" t="str">
        <f t="shared" si="53"/>
        <v>مقنعه نسوز كتان1402/02/26145</v>
      </c>
      <c r="D825" s="10" t="str">
        <f>IFERROR(IF(تحویلی!$E$1="","",IF(NOSA!O825=تحویلی!$E$1,تحویلی!$E$1&amp;COUNTIF(NOSA!$O$1:O825,تحویلی!$E$1),"")),"")</f>
        <v/>
      </c>
      <c r="E825" s="10" t="str">
        <f t="shared" si="54"/>
        <v>18013145</v>
      </c>
      <c r="F825" s="10" t="str">
        <f>IFERROR(VLOOKUP(I825,DATABASE!$N:$O,2,FALSE),"")</f>
        <v>مقنعه نسوز كتان</v>
      </c>
      <c r="G825" s="3" t="s">
        <v>1662</v>
      </c>
      <c r="H825" s="4">
        <v>18013</v>
      </c>
      <c r="I825" s="3" t="s">
        <v>1587</v>
      </c>
      <c r="J825" s="3" t="s">
        <v>31</v>
      </c>
      <c r="K825" s="5">
        <v>1</v>
      </c>
      <c r="L825" s="3" t="s">
        <v>8</v>
      </c>
      <c r="M825" s="3" t="s">
        <v>4</v>
      </c>
      <c r="N825" s="3" t="s">
        <v>483</v>
      </c>
      <c r="O825" s="1">
        <v>145</v>
      </c>
      <c r="P825" s="4">
        <v>0</v>
      </c>
      <c r="Q825" s="10">
        <f t="shared" si="55"/>
        <v>145</v>
      </c>
    </row>
    <row r="826" spans="2:17" ht="20.25" customHeight="1">
      <c r="B826" s="10" t="str">
        <f t="shared" si="52"/>
        <v>دستكش ساق بلند نسوز145</v>
      </c>
      <c r="C826" s="10" t="str">
        <f t="shared" si="53"/>
        <v>دستكش ساق بلند نسوز1402/02/26145</v>
      </c>
      <c r="D826" s="10" t="str">
        <f>IFERROR(IF(تحویلی!$E$1="","",IF(NOSA!O826=تحویلی!$E$1,تحویلی!$E$1&amp;COUNTIF(NOSA!$O$1:O826,تحویلی!$E$1),"")),"")</f>
        <v/>
      </c>
      <c r="E826" s="10" t="str">
        <f t="shared" si="54"/>
        <v>18013145</v>
      </c>
      <c r="F826" s="10" t="str">
        <f>IFERROR(VLOOKUP(I826,DATABASE!$N:$O,2,FALSE),"")</f>
        <v>دستكش ساق بلند نسوز</v>
      </c>
      <c r="G826" s="3" t="s">
        <v>1662</v>
      </c>
      <c r="H826" s="4">
        <v>18013</v>
      </c>
      <c r="I826" s="3" t="s">
        <v>1461</v>
      </c>
      <c r="J826" s="3" t="s">
        <v>34</v>
      </c>
      <c r="K826" s="5">
        <v>1</v>
      </c>
      <c r="L826" s="3" t="s">
        <v>3</v>
      </c>
      <c r="M826" s="3" t="s">
        <v>4</v>
      </c>
      <c r="N826" s="3" t="s">
        <v>483</v>
      </c>
      <c r="O826" s="1">
        <v>145</v>
      </c>
      <c r="P826" s="4">
        <v>1</v>
      </c>
      <c r="Q826" s="10">
        <f t="shared" si="55"/>
        <v>145</v>
      </c>
    </row>
    <row r="827" spans="2:17" ht="20.25" customHeight="1">
      <c r="B827" s="10" t="str">
        <f t="shared" si="52"/>
        <v>پوتين ايمني نسوز471</v>
      </c>
      <c r="C827" s="10" t="str">
        <f t="shared" si="53"/>
        <v>پوتين ايمني نسوز1402/02/26471</v>
      </c>
      <c r="D827" s="10" t="str">
        <f>IFERROR(IF(تحویلی!$E$1="","",IF(NOSA!O827=تحویلی!$E$1,تحویلی!$E$1&amp;COUNTIF(NOSA!$O$1:O827,تحویلی!$E$1),"")),"")</f>
        <v/>
      </c>
      <c r="E827" s="10" t="str">
        <f t="shared" si="54"/>
        <v>18019471</v>
      </c>
      <c r="F827" s="10" t="str">
        <f>IFERROR(VLOOKUP(I827,DATABASE!$N:$O,2,FALSE),"")</f>
        <v>پوتين ايمني نسوز</v>
      </c>
      <c r="G827" s="3" t="s">
        <v>1662</v>
      </c>
      <c r="H827" s="4">
        <v>18019</v>
      </c>
      <c r="I827" s="3" t="s">
        <v>1631</v>
      </c>
      <c r="J827" s="3" t="s">
        <v>1632</v>
      </c>
      <c r="K827" s="5">
        <v>1</v>
      </c>
      <c r="L827" s="3" t="s">
        <v>3</v>
      </c>
      <c r="M827" s="3" t="s">
        <v>43</v>
      </c>
      <c r="N827" s="3" t="s">
        <v>97</v>
      </c>
      <c r="O827" s="1">
        <v>471</v>
      </c>
      <c r="P827" s="4">
        <v>1</v>
      </c>
      <c r="Q827" s="10">
        <f t="shared" si="55"/>
        <v>471</v>
      </c>
    </row>
    <row r="828" spans="2:17" ht="20.25" customHeight="1">
      <c r="B828" s="10" t="str">
        <f t="shared" si="52"/>
        <v>دستكش ضد برش سبك750</v>
      </c>
      <c r="C828" s="10" t="str">
        <f t="shared" si="53"/>
        <v>دستكش ضد برش سبك1402/02/27750</v>
      </c>
      <c r="D828" s="10" t="str">
        <f>IFERROR(IF(تحویلی!$E$1="","",IF(NOSA!O828=تحویلی!$E$1,تحویلی!$E$1&amp;COUNTIF(NOSA!$O$1:O828,تحویلی!$E$1),"")),"")</f>
        <v/>
      </c>
      <c r="E828" s="10" t="str">
        <f t="shared" si="54"/>
        <v>18027750</v>
      </c>
      <c r="F828" s="10" t="str">
        <f>IFERROR(VLOOKUP(I828,DATABASE!$N:$O,2,FALSE),"")</f>
        <v>دستكش ضد برش سبك</v>
      </c>
      <c r="G828" s="3" t="s">
        <v>1665</v>
      </c>
      <c r="H828" s="4">
        <v>18027</v>
      </c>
      <c r="I828" s="3" t="s">
        <v>1442</v>
      </c>
      <c r="J828" s="3" t="s">
        <v>22</v>
      </c>
      <c r="K828" s="5">
        <v>1</v>
      </c>
      <c r="L828" s="3" t="s">
        <v>3</v>
      </c>
      <c r="M828" s="3" t="s">
        <v>19</v>
      </c>
      <c r="N828" s="3" t="s">
        <v>908</v>
      </c>
      <c r="O828" s="1">
        <v>750</v>
      </c>
      <c r="P828" s="4">
        <v>1</v>
      </c>
      <c r="Q828" s="10">
        <f t="shared" si="55"/>
        <v>750</v>
      </c>
    </row>
    <row r="829" spans="2:17" ht="20.25" customHeight="1">
      <c r="B829" s="10" t="str">
        <f t="shared" si="52"/>
        <v>چكمه ايمني نسوز52</v>
      </c>
      <c r="C829" s="10" t="str">
        <f t="shared" si="53"/>
        <v>چكمه ايمني نسوز1402/02/2752</v>
      </c>
      <c r="D829" s="10" t="str">
        <f>IFERROR(IF(تحویلی!$E$1="","",IF(NOSA!O829=تحویلی!$E$1,تحویلی!$E$1&amp;COUNTIF(NOSA!$O$1:O829,تحویلی!$E$1),"")),"")</f>
        <v/>
      </c>
      <c r="E829" s="10" t="str">
        <f t="shared" si="54"/>
        <v>1802852</v>
      </c>
      <c r="F829" s="10" t="str">
        <f>IFERROR(VLOOKUP(I829,DATABASE!$N:$O,2,FALSE),"")</f>
        <v>چكمه ايمني نسوز</v>
      </c>
      <c r="G829" s="3" t="s">
        <v>1665</v>
      </c>
      <c r="H829" s="4">
        <v>18028</v>
      </c>
      <c r="I829" s="3" t="s">
        <v>1666</v>
      </c>
      <c r="J829" s="3" t="s">
        <v>1667</v>
      </c>
      <c r="K829" s="5">
        <v>1</v>
      </c>
      <c r="L829" s="3" t="s">
        <v>3</v>
      </c>
      <c r="M829" s="3" t="s">
        <v>19</v>
      </c>
      <c r="N829" s="3" t="s">
        <v>75</v>
      </c>
      <c r="O829" s="1">
        <v>52</v>
      </c>
      <c r="P829" s="4">
        <v>1</v>
      </c>
      <c r="Q829" s="10">
        <f t="shared" si="55"/>
        <v>52</v>
      </c>
    </row>
    <row r="830" spans="2:17" ht="20.25" customHeight="1">
      <c r="B830" s="10" t="str">
        <f t="shared" si="52"/>
        <v>لباس كارشناسي كارآموز و ميهمان817</v>
      </c>
      <c r="C830" s="10" t="str">
        <f t="shared" si="53"/>
        <v>لباس كارشناسي كارآموز و ميهمان1402/02/27817</v>
      </c>
      <c r="D830" s="10" t="str">
        <f>IFERROR(IF(تحویلی!$E$1="","",IF(NOSA!O830=تحویلی!$E$1,تحویلی!$E$1&amp;COUNTIF(NOSA!$O$1:O830,تحویلی!$E$1),"")),"")</f>
        <v/>
      </c>
      <c r="E830" s="10" t="str">
        <f t="shared" si="54"/>
        <v>18036817</v>
      </c>
      <c r="F830" s="10" t="str">
        <f>IFERROR(VLOOKUP(I830,DATABASE!$N:$O,2,FALSE),"")</f>
        <v>لباس كارشناسي كارآموز و ميهمان</v>
      </c>
      <c r="G830" s="3" t="s">
        <v>1665</v>
      </c>
      <c r="H830" s="4">
        <v>18036</v>
      </c>
      <c r="I830" s="3" t="s">
        <v>1668</v>
      </c>
      <c r="J830" s="3" t="s">
        <v>1669</v>
      </c>
      <c r="K830" s="5">
        <v>1</v>
      </c>
      <c r="L830" s="3" t="s">
        <v>28</v>
      </c>
      <c r="M830" s="3" t="s">
        <v>266</v>
      </c>
      <c r="N830" s="3" t="s">
        <v>1670</v>
      </c>
      <c r="O830" s="1">
        <v>817</v>
      </c>
      <c r="P830" s="4">
        <v>0</v>
      </c>
      <c r="Q830" s="10">
        <f t="shared" si="55"/>
        <v>817</v>
      </c>
    </row>
    <row r="831" spans="2:17" ht="20.25" customHeight="1">
      <c r="B831" s="10" t="str">
        <f t="shared" si="52"/>
        <v>كلاه ايمني817</v>
      </c>
      <c r="C831" s="10" t="str">
        <f t="shared" si="53"/>
        <v>كلاه ايمني1402/02/27817</v>
      </c>
      <c r="D831" s="10" t="str">
        <f>IFERROR(IF(تحویلی!$E$1="","",IF(NOSA!O831=تحویلی!$E$1,تحویلی!$E$1&amp;COUNTIF(NOSA!$O$1:O831,تحویلی!$E$1),"")),"")</f>
        <v/>
      </c>
      <c r="E831" s="10" t="str">
        <f t="shared" si="54"/>
        <v>18036817</v>
      </c>
      <c r="F831" s="10" t="str">
        <f>IFERROR(VLOOKUP(I831,DATABASE!$N:$O,2,FALSE),"")</f>
        <v>كلاه ايمني</v>
      </c>
      <c r="G831" s="3" t="s">
        <v>1665</v>
      </c>
      <c r="H831" s="4">
        <v>18036</v>
      </c>
      <c r="I831" s="3" t="s">
        <v>1505</v>
      </c>
      <c r="J831" s="3" t="s">
        <v>1628</v>
      </c>
      <c r="K831" s="5">
        <v>1</v>
      </c>
      <c r="L831" s="3" t="s">
        <v>8</v>
      </c>
      <c r="M831" s="3" t="s">
        <v>266</v>
      </c>
      <c r="N831" s="3" t="s">
        <v>1670</v>
      </c>
      <c r="O831" s="1">
        <v>817</v>
      </c>
      <c r="P831" s="4">
        <v>0</v>
      </c>
      <c r="Q831" s="10">
        <f t="shared" si="55"/>
        <v>817</v>
      </c>
    </row>
    <row r="832" spans="2:17" ht="20.25" customHeight="1">
      <c r="B832" s="10" t="str">
        <f t="shared" si="52"/>
        <v>كفش ايمني817</v>
      </c>
      <c r="C832" s="10" t="str">
        <f t="shared" si="53"/>
        <v>كفش ايمني1402/02/27817</v>
      </c>
      <c r="D832" s="10" t="str">
        <f>IFERROR(IF(تحویلی!$E$1="","",IF(NOSA!O832=تحویلی!$E$1,تحویلی!$E$1&amp;COUNTIF(NOSA!$O$1:O832,تحویلی!$E$1),"")),"")</f>
        <v/>
      </c>
      <c r="E832" s="10" t="str">
        <f t="shared" si="54"/>
        <v>18036817</v>
      </c>
      <c r="F832" s="10" t="str">
        <f>IFERROR(VLOOKUP(I832,DATABASE!$N:$O,2,FALSE),"")</f>
        <v>كفش ايمني</v>
      </c>
      <c r="G832" s="3" t="s">
        <v>1665</v>
      </c>
      <c r="H832" s="4">
        <v>18036</v>
      </c>
      <c r="I832" s="3" t="s">
        <v>1671</v>
      </c>
      <c r="J832" s="3" t="s">
        <v>1672</v>
      </c>
      <c r="K832" s="5">
        <v>1</v>
      </c>
      <c r="L832" s="3" t="s">
        <v>3</v>
      </c>
      <c r="M832" s="3" t="s">
        <v>266</v>
      </c>
      <c r="N832" s="3" t="s">
        <v>1670</v>
      </c>
      <c r="O832" s="1">
        <v>817</v>
      </c>
      <c r="P832" s="4">
        <v>0</v>
      </c>
      <c r="Q832" s="10">
        <f t="shared" si="55"/>
        <v>817</v>
      </c>
    </row>
    <row r="833" spans="2:17" ht="20.25" customHeight="1">
      <c r="B833" s="10" t="str">
        <f t="shared" si="52"/>
        <v>دستكش ضد برش سبك636</v>
      </c>
      <c r="C833" s="10" t="str">
        <f t="shared" si="53"/>
        <v>دستكش ضد برش سبك1402/02/27636</v>
      </c>
      <c r="D833" s="10" t="str">
        <f>IFERROR(IF(تحویلی!$E$1="","",IF(NOSA!O833=تحویلی!$E$1,تحویلی!$E$1&amp;COUNTIF(NOSA!$O$1:O833,تحویلی!$E$1),"")),"")</f>
        <v/>
      </c>
      <c r="E833" s="10" t="str">
        <f t="shared" si="54"/>
        <v>18038636</v>
      </c>
      <c r="F833" s="10" t="str">
        <f>IFERROR(VLOOKUP(I833,DATABASE!$N:$O,2,FALSE),"")</f>
        <v>دستكش ضد برش سبك</v>
      </c>
      <c r="G833" s="3" t="s">
        <v>1665</v>
      </c>
      <c r="H833" s="4">
        <v>18038</v>
      </c>
      <c r="I833" s="3" t="s">
        <v>1442</v>
      </c>
      <c r="J833" s="3" t="s">
        <v>22</v>
      </c>
      <c r="K833" s="5">
        <v>1</v>
      </c>
      <c r="L833" s="3" t="s">
        <v>3</v>
      </c>
      <c r="M833" s="3" t="s">
        <v>47</v>
      </c>
      <c r="N833" s="3" t="s">
        <v>50</v>
      </c>
      <c r="O833" s="1">
        <v>636</v>
      </c>
      <c r="P833" s="4">
        <v>0</v>
      </c>
      <c r="Q833" s="10">
        <f t="shared" si="55"/>
        <v>636</v>
      </c>
    </row>
    <row r="834" spans="2:17" ht="20.25" customHeight="1">
      <c r="B834" s="10" t="str">
        <f t="shared" si="52"/>
        <v>دستكش ساق بلند نسوز805</v>
      </c>
      <c r="C834" s="10" t="str">
        <f t="shared" si="53"/>
        <v>دستكش ساق بلند نسوز1402/02/27805</v>
      </c>
      <c r="D834" s="10" t="str">
        <f>IFERROR(IF(تحویلی!$E$1="","",IF(NOSA!O834=تحویلی!$E$1,تحویلی!$E$1&amp;COUNTIF(NOSA!$O$1:O834,تحویلی!$E$1),"")),"")</f>
        <v/>
      </c>
      <c r="E834" s="10" t="str">
        <f t="shared" si="54"/>
        <v>18050805</v>
      </c>
      <c r="F834" s="10" t="str">
        <f>IFERROR(VLOOKUP(I834,DATABASE!$N:$O,2,FALSE),"")</f>
        <v>دستكش ساق بلند نسوز</v>
      </c>
      <c r="G834" s="3" t="s">
        <v>1665</v>
      </c>
      <c r="H834" s="4">
        <v>18050</v>
      </c>
      <c r="I834" s="3" t="s">
        <v>1461</v>
      </c>
      <c r="J834" s="3" t="s">
        <v>34</v>
      </c>
      <c r="K834" s="5">
        <v>1</v>
      </c>
      <c r="L834" s="3" t="s">
        <v>3</v>
      </c>
      <c r="M834" s="3" t="s">
        <v>19</v>
      </c>
      <c r="N834" s="3" t="s">
        <v>1673</v>
      </c>
      <c r="O834" s="1">
        <v>805</v>
      </c>
      <c r="P834" s="4">
        <v>1</v>
      </c>
      <c r="Q834" s="10">
        <f t="shared" si="55"/>
        <v>805</v>
      </c>
    </row>
    <row r="835" spans="2:17" ht="20.25" customHeight="1">
      <c r="B835" s="10" t="str">
        <f t="shared" ref="B835:B898" si="56">F835&amp;Q835</f>
        <v>لباس كارشناسي كارآموز و ميهمان646</v>
      </c>
      <c r="C835" s="10" t="str">
        <f t="shared" ref="C835:C898" si="57">F835&amp;G835&amp;O835</f>
        <v>لباس كارشناسي كارآموز و ميهمان1402/02/27646</v>
      </c>
      <c r="D835" s="10" t="str">
        <f>IFERROR(IF(تحویلی!$E$1="","",IF(NOSA!O835=تحویلی!$E$1,تحویلی!$E$1&amp;COUNTIF(NOSA!$O$1:O835,تحویلی!$E$1),"")),"")</f>
        <v/>
      </c>
      <c r="E835" s="10" t="str">
        <f t="shared" ref="E835:E898" si="58">H835&amp;O835</f>
        <v>18055646</v>
      </c>
      <c r="F835" s="10" t="str">
        <f>IFERROR(VLOOKUP(I835,DATABASE!$N:$O,2,FALSE),"")</f>
        <v>لباس كارشناسي كارآموز و ميهمان</v>
      </c>
      <c r="G835" s="3" t="s">
        <v>1665</v>
      </c>
      <c r="H835" s="4">
        <v>18055</v>
      </c>
      <c r="I835" s="3" t="s">
        <v>1668</v>
      </c>
      <c r="J835" s="3" t="s">
        <v>1669</v>
      </c>
      <c r="K835" s="5">
        <v>1</v>
      </c>
      <c r="L835" s="3" t="s">
        <v>28</v>
      </c>
      <c r="M835" s="3" t="s">
        <v>40</v>
      </c>
      <c r="N835" s="3" t="s">
        <v>67</v>
      </c>
      <c r="O835" s="1">
        <v>646</v>
      </c>
      <c r="P835" s="4">
        <v>0</v>
      </c>
      <c r="Q835" s="10">
        <f t="shared" si="55"/>
        <v>646</v>
      </c>
    </row>
    <row r="836" spans="2:17" ht="20.25" customHeight="1">
      <c r="B836" s="10" t="str">
        <f t="shared" si="56"/>
        <v>شيشه مات ماسك جوشكاري94</v>
      </c>
      <c r="C836" s="10" t="str">
        <f t="shared" si="57"/>
        <v>شيشه مات ماسك جوشكاري1402/02/2794</v>
      </c>
      <c r="D836" s="10" t="str">
        <f>IFERROR(IF(تحویلی!$E$1="","",IF(NOSA!O836=تحویلی!$E$1,تحویلی!$E$1&amp;COUNTIF(NOSA!$O$1:O836,تحویلی!$E$1),"")),"")</f>
        <v/>
      </c>
      <c r="E836" s="10" t="str">
        <f t="shared" si="58"/>
        <v>1806094</v>
      </c>
      <c r="F836" s="10" t="str">
        <f>IFERROR(VLOOKUP(I836,DATABASE!$N:$O,2,FALSE),"")</f>
        <v>شيشه مات ماسك جوشكاري</v>
      </c>
      <c r="G836" s="3" t="s">
        <v>1665</v>
      </c>
      <c r="H836" s="4">
        <v>18060</v>
      </c>
      <c r="I836" s="3" t="s">
        <v>1507</v>
      </c>
      <c r="J836" s="3" t="s">
        <v>113</v>
      </c>
      <c r="K836" s="5">
        <v>1</v>
      </c>
      <c r="L836" s="3" t="s">
        <v>8</v>
      </c>
      <c r="M836" s="3" t="s">
        <v>133</v>
      </c>
      <c r="N836" s="3" t="s">
        <v>297</v>
      </c>
      <c r="O836" s="1">
        <v>94</v>
      </c>
      <c r="P836" s="4">
        <v>0</v>
      </c>
      <c r="Q836" s="10">
        <f t="shared" si="55"/>
        <v>94</v>
      </c>
    </row>
    <row r="837" spans="2:17" ht="20.25" customHeight="1">
      <c r="B837" s="10" t="str">
        <f t="shared" si="56"/>
        <v>شيشه مات ماسك جوشكاري798</v>
      </c>
      <c r="C837" s="10" t="str">
        <f t="shared" si="57"/>
        <v>شيشه مات ماسك جوشكاري1402/02/28798</v>
      </c>
      <c r="D837" s="10" t="str">
        <f>IFERROR(IF(تحویلی!$E$1="","",IF(NOSA!O837=تحویلی!$E$1,تحویلی!$E$1&amp;COUNTIF(NOSA!$O$1:O837,تحویلی!$E$1),"")),"")</f>
        <v/>
      </c>
      <c r="E837" s="10" t="str">
        <f t="shared" si="58"/>
        <v>18068798</v>
      </c>
      <c r="F837" s="10" t="str">
        <f>IFERROR(VLOOKUP(I837,DATABASE!$N:$O,2,FALSE),"")</f>
        <v>شيشه مات ماسك جوشكاري</v>
      </c>
      <c r="G837" s="3" t="s">
        <v>1674</v>
      </c>
      <c r="H837" s="4">
        <v>18068</v>
      </c>
      <c r="I837" s="3" t="s">
        <v>1507</v>
      </c>
      <c r="J837" s="3" t="s">
        <v>113</v>
      </c>
      <c r="K837" s="5">
        <v>1</v>
      </c>
      <c r="L837" s="3" t="s">
        <v>8</v>
      </c>
      <c r="M837" s="3" t="s">
        <v>215</v>
      </c>
      <c r="N837" s="3" t="s">
        <v>1347</v>
      </c>
      <c r="O837" s="1">
        <v>798</v>
      </c>
      <c r="P837" s="4">
        <v>0</v>
      </c>
      <c r="Q837" s="10">
        <f t="shared" si="55"/>
        <v>798</v>
      </c>
    </row>
    <row r="838" spans="2:17" ht="20.25" customHeight="1">
      <c r="B838" s="10" t="str">
        <f t="shared" si="56"/>
        <v xml:space="preserve"> لباس كار (بلوز) 623</v>
      </c>
      <c r="C838" s="10" t="str">
        <f t="shared" si="57"/>
        <v xml:space="preserve"> لباس كار (بلوز) 1402/02/28623</v>
      </c>
      <c r="D838" s="10" t="str">
        <f>IFERROR(IF(تحویلی!$E$1="","",IF(NOSA!O838=تحویلی!$E$1,تحویلی!$E$1&amp;COUNTIF(NOSA!$O$1:O838,تحویلی!$E$1),"")),"")</f>
        <v/>
      </c>
      <c r="E838" s="10" t="str">
        <f t="shared" si="58"/>
        <v>18069623</v>
      </c>
      <c r="F838" s="10" t="str">
        <f>IFERROR(VLOOKUP(I838,DATABASE!$N:$O,2,FALSE),"")</f>
        <v xml:space="preserve"> لباس كار (بلوز) </v>
      </c>
      <c r="G838" s="3" t="s">
        <v>1674</v>
      </c>
      <c r="H838" s="4">
        <v>18069</v>
      </c>
      <c r="I838" s="3" t="s">
        <v>1675</v>
      </c>
      <c r="J838" s="3" t="s">
        <v>1676</v>
      </c>
      <c r="K838" s="5">
        <v>1</v>
      </c>
      <c r="L838" s="3" t="s">
        <v>8</v>
      </c>
      <c r="M838" s="3" t="s">
        <v>25</v>
      </c>
      <c r="N838" s="3" t="s">
        <v>184</v>
      </c>
      <c r="O838" s="1">
        <v>623</v>
      </c>
      <c r="P838" s="4">
        <v>0</v>
      </c>
      <c r="Q838" s="10">
        <f t="shared" si="55"/>
        <v>623</v>
      </c>
    </row>
    <row r="839" spans="2:17" ht="20.25" customHeight="1">
      <c r="B839" s="10" t="str">
        <f t="shared" si="56"/>
        <v xml:space="preserve"> لباس كارشناسي مديران 623</v>
      </c>
      <c r="C839" s="10" t="str">
        <f t="shared" si="57"/>
        <v xml:space="preserve"> لباس كارشناسي مديران 1402/02/28623</v>
      </c>
      <c r="D839" s="10" t="str">
        <f>IFERROR(IF(تحویلی!$E$1="","",IF(NOSA!O839=تحویلی!$E$1,تحویلی!$E$1&amp;COUNTIF(NOSA!$O$1:O839,تحویلی!$E$1),"")),"")</f>
        <v/>
      </c>
      <c r="E839" s="10" t="str">
        <f t="shared" si="58"/>
        <v>18069623</v>
      </c>
      <c r="F839" s="10" t="str">
        <f>IFERROR(VLOOKUP(I839,DATABASE!$N:$O,2,FALSE),"")</f>
        <v xml:space="preserve"> لباس كارشناسي مديران </v>
      </c>
      <c r="G839" s="3" t="s">
        <v>1674</v>
      </c>
      <c r="H839" s="4">
        <v>18069</v>
      </c>
      <c r="I839" s="3" t="s">
        <v>1677</v>
      </c>
      <c r="J839" s="3" t="s">
        <v>1678</v>
      </c>
      <c r="K839" s="5">
        <v>1</v>
      </c>
      <c r="L839" s="3" t="s">
        <v>8</v>
      </c>
      <c r="M839" s="3" t="s">
        <v>25</v>
      </c>
      <c r="N839" s="3" t="s">
        <v>184</v>
      </c>
      <c r="O839" s="1">
        <v>623</v>
      </c>
      <c r="P839" s="4">
        <v>0</v>
      </c>
      <c r="Q839" s="10">
        <f t="shared" si="55"/>
        <v>623</v>
      </c>
    </row>
    <row r="840" spans="2:17" ht="20.25" customHeight="1">
      <c r="B840" s="10" t="str">
        <f t="shared" si="56"/>
        <v>دستكش ضد برش سبك360</v>
      </c>
      <c r="C840" s="10" t="str">
        <f t="shared" si="57"/>
        <v>دستكش ضد برش سبك1402/02/28360</v>
      </c>
      <c r="D840" s="10" t="str">
        <f>IFERROR(IF(تحویلی!$E$1="","",IF(NOSA!O840=تحویلی!$E$1,تحویلی!$E$1&amp;COUNTIF(NOSA!$O$1:O840,تحویلی!$E$1),"")),"")</f>
        <v/>
      </c>
      <c r="E840" s="10" t="str">
        <f t="shared" si="58"/>
        <v>18070360</v>
      </c>
      <c r="F840" s="10" t="str">
        <f>IFERROR(VLOOKUP(I840,DATABASE!$N:$O,2,FALSE),"")</f>
        <v>دستكش ضد برش سبك</v>
      </c>
      <c r="G840" s="3" t="s">
        <v>1674</v>
      </c>
      <c r="H840" s="4">
        <v>18070</v>
      </c>
      <c r="I840" s="3" t="s">
        <v>1442</v>
      </c>
      <c r="J840" s="3" t="s">
        <v>22</v>
      </c>
      <c r="K840" s="5">
        <v>1</v>
      </c>
      <c r="L840" s="3" t="s">
        <v>3</v>
      </c>
      <c r="M840" s="3" t="s">
        <v>202</v>
      </c>
      <c r="N840" s="3" t="s">
        <v>360</v>
      </c>
      <c r="O840" s="1">
        <v>360</v>
      </c>
      <c r="P840" s="4">
        <v>0</v>
      </c>
      <c r="Q840" s="10">
        <f t="shared" si="55"/>
        <v>360</v>
      </c>
    </row>
    <row r="841" spans="2:17" ht="20.25" customHeight="1">
      <c r="B841" s="10" t="str">
        <f t="shared" si="56"/>
        <v>رابط فنري نقاب كلاه ايمني458</v>
      </c>
      <c r="C841" s="10" t="str">
        <f t="shared" si="57"/>
        <v>رابط فنري نقاب كلاه ايمني1402/02/28458</v>
      </c>
      <c r="D841" s="10" t="str">
        <f>IFERROR(IF(تحویلی!$E$1="","",IF(NOSA!O841=تحویلی!$E$1,تحویلی!$E$1&amp;COUNTIF(NOSA!$O$1:O841,تحویلی!$E$1),"")),"")</f>
        <v/>
      </c>
      <c r="E841" s="10" t="str">
        <f t="shared" si="58"/>
        <v>18077458</v>
      </c>
      <c r="F841" s="10" t="str">
        <f>IFERROR(VLOOKUP(I841,DATABASE!$N:$O,2,FALSE),"")</f>
        <v>رابط فنري نقاب كلاه ايمني</v>
      </c>
      <c r="G841" s="3" t="s">
        <v>1674</v>
      </c>
      <c r="H841" s="4">
        <v>18077</v>
      </c>
      <c r="I841" s="3" t="s">
        <v>1454</v>
      </c>
      <c r="J841" s="3" t="s">
        <v>135</v>
      </c>
      <c r="K841" s="5">
        <v>1</v>
      </c>
      <c r="L841" s="3" t="s">
        <v>8</v>
      </c>
      <c r="M841" s="3" t="s">
        <v>4</v>
      </c>
      <c r="N841" s="3" t="s">
        <v>322</v>
      </c>
      <c r="O841" s="1">
        <v>458</v>
      </c>
      <c r="P841" s="4">
        <v>1</v>
      </c>
      <c r="Q841" s="10">
        <f t="shared" si="55"/>
        <v>458</v>
      </c>
    </row>
    <row r="842" spans="2:17" ht="20.25" customHeight="1">
      <c r="B842" s="10" t="str">
        <f t="shared" si="56"/>
        <v>دستكش ضد برش سبك816</v>
      </c>
      <c r="C842" s="10" t="str">
        <f t="shared" si="57"/>
        <v>دستكش ضد برش سبك1402/02/28816</v>
      </c>
      <c r="D842" s="10" t="str">
        <f>IFERROR(IF(تحویلی!$E$1="","",IF(NOSA!O842=تحویلی!$E$1,تحویلی!$E$1&amp;COUNTIF(NOSA!$O$1:O842,تحویلی!$E$1),"")),"")</f>
        <v/>
      </c>
      <c r="E842" s="10" t="str">
        <f t="shared" si="58"/>
        <v>18081816</v>
      </c>
      <c r="F842" s="10" t="str">
        <f>IFERROR(VLOOKUP(I842,DATABASE!$N:$O,2,FALSE),"")</f>
        <v>دستكش ضد برش سبك</v>
      </c>
      <c r="G842" s="3" t="s">
        <v>1674</v>
      </c>
      <c r="H842" s="4">
        <v>18081</v>
      </c>
      <c r="I842" s="3" t="s">
        <v>1442</v>
      </c>
      <c r="J842" s="3" t="s">
        <v>22</v>
      </c>
      <c r="K842" s="5">
        <v>1</v>
      </c>
      <c r="L842" s="3" t="s">
        <v>3</v>
      </c>
      <c r="M842" s="3" t="s">
        <v>47</v>
      </c>
      <c r="N842" s="3" t="s">
        <v>1679</v>
      </c>
      <c r="O842" s="1">
        <v>816</v>
      </c>
      <c r="P842" s="4">
        <v>1</v>
      </c>
      <c r="Q842" s="10">
        <f t="shared" si="55"/>
        <v>816</v>
      </c>
    </row>
    <row r="843" spans="2:17" ht="20.25" customHeight="1">
      <c r="B843" s="10" t="str">
        <f t="shared" si="56"/>
        <v>دستكش ضد برش سبك83</v>
      </c>
      <c r="C843" s="10" t="str">
        <f t="shared" si="57"/>
        <v>دستكش ضد برش سبك1402/02/2883</v>
      </c>
      <c r="D843" s="10" t="str">
        <f>IFERROR(IF(تحویلی!$E$1="","",IF(NOSA!O843=تحویلی!$E$1,تحویلی!$E$1&amp;COUNTIF(NOSA!$O$1:O843,تحویلی!$E$1),"")),"")</f>
        <v/>
      </c>
      <c r="E843" s="10" t="str">
        <f t="shared" si="58"/>
        <v>1809683</v>
      </c>
      <c r="F843" s="10" t="str">
        <f>IFERROR(VLOOKUP(I843,DATABASE!$N:$O,2,FALSE),"")</f>
        <v>دستكش ضد برش سبك</v>
      </c>
      <c r="G843" s="3" t="s">
        <v>1674</v>
      </c>
      <c r="H843" s="4">
        <v>18096</v>
      </c>
      <c r="I843" s="3" t="s">
        <v>1442</v>
      </c>
      <c r="J843" s="3" t="s">
        <v>22</v>
      </c>
      <c r="K843" s="5">
        <v>1</v>
      </c>
      <c r="L843" s="3" t="s">
        <v>3</v>
      </c>
      <c r="M843" s="3" t="s">
        <v>43</v>
      </c>
      <c r="N843" s="3" t="s">
        <v>44</v>
      </c>
      <c r="O843" s="1">
        <v>83</v>
      </c>
      <c r="P843" s="4">
        <v>0</v>
      </c>
      <c r="Q843" s="10">
        <f t="shared" si="55"/>
        <v>83</v>
      </c>
    </row>
    <row r="844" spans="2:17" ht="20.25" customHeight="1">
      <c r="B844" s="10" t="str">
        <f t="shared" si="56"/>
        <v>دستكش ضد برش سبك259</v>
      </c>
      <c r="C844" s="10" t="str">
        <f t="shared" si="57"/>
        <v>دستكش ضد برش سبك1402/02/29259</v>
      </c>
      <c r="D844" s="10" t="str">
        <f>IFERROR(IF(تحویلی!$E$1="","",IF(NOSA!O844=تحویلی!$E$1,تحویلی!$E$1&amp;COUNTIF(NOSA!$O$1:O844,تحویلی!$E$1),"")),"")</f>
        <v/>
      </c>
      <c r="E844" s="10" t="str">
        <f t="shared" si="58"/>
        <v>18101259</v>
      </c>
      <c r="F844" s="10" t="str">
        <f>IFERROR(VLOOKUP(I844,DATABASE!$N:$O,2,FALSE),"")</f>
        <v>دستكش ضد برش سبك</v>
      </c>
      <c r="G844" s="3" t="s">
        <v>1680</v>
      </c>
      <c r="H844" s="4">
        <v>18101</v>
      </c>
      <c r="I844" s="3" t="s">
        <v>1442</v>
      </c>
      <c r="J844" s="3" t="s">
        <v>22</v>
      </c>
      <c r="K844" s="5">
        <v>1</v>
      </c>
      <c r="L844" s="3" t="s">
        <v>3</v>
      </c>
      <c r="M844" s="3" t="s">
        <v>4</v>
      </c>
      <c r="N844" s="3" t="s">
        <v>188</v>
      </c>
      <c r="O844" s="1">
        <v>259</v>
      </c>
      <c r="P844" s="4">
        <v>1</v>
      </c>
      <c r="Q844" s="10">
        <f t="shared" si="55"/>
        <v>259</v>
      </c>
    </row>
    <row r="845" spans="2:17" ht="20.25" customHeight="1">
      <c r="B845" s="10" t="str">
        <f t="shared" si="56"/>
        <v>دستكش ساق بلند نسوز121</v>
      </c>
      <c r="C845" s="10" t="str">
        <f t="shared" si="57"/>
        <v>دستكش ساق بلند نسوز1402/02/29121</v>
      </c>
      <c r="D845" s="10" t="str">
        <f>IFERROR(IF(تحویلی!$E$1="","",IF(NOSA!O845=تحویلی!$E$1,تحویلی!$E$1&amp;COUNTIF(NOSA!$O$1:O845,تحویلی!$E$1),"")),"")</f>
        <v/>
      </c>
      <c r="E845" s="10" t="str">
        <f t="shared" si="58"/>
        <v>18106121</v>
      </c>
      <c r="F845" s="10" t="str">
        <f>IFERROR(VLOOKUP(I845,DATABASE!$N:$O,2,FALSE),"")</f>
        <v>دستكش ساق بلند نسوز</v>
      </c>
      <c r="G845" s="3" t="s">
        <v>1680</v>
      </c>
      <c r="H845" s="4">
        <v>18106</v>
      </c>
      <c r="I845" s="3" t="s">
        <v>1461</v>
      </c>
      <c r="J845" s="3" t="s">
        <v>34</v>
      </c>
      <c r="K845" s="5">
        <v>1</v>
      </c>
      <c r="L845" s="3" t="s">
        <v>3</v>
      </c>
      <c r="M845" s="3" t="s">
        <v>4</v>
      </c>
      <c r="N845" s="3" t="s">
        <v>186</v>
      </c>
      <c r="O845" s="1">
        <v>121</v>
      </c>
      <c r="P845" s="4">
        <v>1</v>
      </c>
      <c r="Q845" s="10">
        <f t="shared" si="55"/>
        <v>121</v>
      </c>
    </row>
    <row r="846" spans="2:17" ht="20.25" customHeight="1">
      <c r="B846" s="10" t="str">
        <f t="shared" si="56"/>
        <v>دستكش ضد برش سبك121</v>
      </c>
      <c r="C846" s="10" t="str">
        <f t="shared" si="57"/>
        <v>دستكش ضد برش سبك1402/02/29121</v>
      </c>
      <c r="D846" s="10" t="str">
        <f>IFERROR(IF(تحویلی!$E$1="","",IF(NOSA!O846=تحویلی!$E$1,تحویلی!$E$1&amp;COUNTIF(NOSA!$O$1:O846,تحویلی!$E$1),"")),"")</f>
        <v/>
      </c>
      <c r="E846" s="10" t="str">
        <f t="shared" si="58"/>
        <v>18106121</v>
      </c>
      <c r="F846" s="10" t="str">
        <f>IFERROR(VLOOKUP(I846,DATABASE!$N:$O,2,FALSE),"")</f>
        <v>دستكش ضد برش سبك</v>
      </c>
      <c r="G846" s="3" t="s">
        <v>1680</v>
      </c>
      <c r="H846" s="4">
        <v>18106</v>
      </c>
      <c r="I846" s="3" t="s">
        <v>1442</v>
      </c>
      <c r="J846" s="3" t="s">
        <v>22</v>
      </c>
      <c r="K846" s="5">
        <v>1</v>
      </c>
      <c r="L846" s="3" t="s">
        <v>3</v>
      </c>
      <c r="M846" s="3" t="s">
        <v>4</v>
      </c>
      <c r="N846" s="3" t="s">
        <v>186</v>
      </c>
      <c r="O846" s="1">
        <v>121</v>
      </c>
      <c r="P846" s="4">
        <v>1</v>
      </c>
      <c r="Q846" s="10">
        <f t="shared" si="55"/>
        <v>121</v>
      </c>
    </row>
    <row r="847" spans="2:17" ht="20.25" customHeight="1">
      <c r="B847" s="10" t="str">
        <f t="shared" si="56"/>
        <v>پيشبند نسوز چرمي121</v>
      </c>
      <c r="C847" s="10" t="str">
        <f t="shared" si="57"/>
        <v>پيشبند نسوز چرمي1402/02/29121</v>
      </c>
      <c r="D847" s="10" t="str">
        <f>IFERROR(IF(تحویلی!$E$1="","",IF(NOSA!O847=تحویلی!$E$1,تحویلی!$E$1&amp;COUNTIF(NOSA!$O$1:O847,تحویلی!$E$1),"")),"")</f>
        <v/>
      </c>
      <c r="E847" s="10" t="str">
        <f t="shared" si="58"/>
        <v>18106121</v>
      </c>
      <c r="F847" s="10" t="str">
        <f>IFERROR(VLOOKUP(I847,DATABASE!$N:$O,2,FALSE),"")</f>
        <v>پيشبند نسوز چرمي</v>
      </c>
      <c r="G847" s="3" t="s">
        <v>1680</v>
      </c>
      <c r="H847" s="4">
        <v>18106</v>
      </c>
      <c r="I847" s="3" t="s">
        <v>1459</v>
      </c>
      <c r="J847" s="3" t="s">
        <v>15</v>
      </c>
      <c r="K847" s="5">
        <v>1</v>
      </c>
      <c r="L847" s="3" t="s">
        <v>8</v>
      </c>
      <c r="M847" s="3" t="s">
        <v>4</v>
      </c>
      <c r="N847" s="3" t="s">
        <v>186</v>
      </c>
      <c r="O847" s="1">
        <v>121</v>
      </c>
      <c r="P847" s="4">
        <v>1</v>
      </c>
      <c r="Q847" s="10">
        <f t="shared" si="55"/>
        <v>121</v>
      </c>
    </row>
    <row r="848" spans="2:17" ht="20.25" customHeight="1">
      <c r="B848" s="10" t="str">
        <f t="shared" si="56"/>
        <v>دستكش ضد برش سبك736</v>
      </c>
      <c r="C848" s="10" t="str">
        <f t="shared" si="57"/>
        <v>دستكش ضد برش سبك1402/02/29736</v>
      </c>
      <c r="D848" s="10" t="str">
        <f>IFERROR(IF(تحویلی!$E$1="","",IF(NOSA!O848=تحویلی!$E$1,تحویلی!$E$1&amp;COUNTIF(NOSA!$O$1:O848,تحویلی!$E$1),"")),"")</f>
        <v/>
      </c>
      <c r="E848" s="10" t="str">
        <f t="shared" si="58"/>
        <v>18111736</v>
      </c>
      <c r="F848" s="10" t="str">
        <f>IFERROR(VLOOKUP(I848,DATABASE!$N:$O,2,FALSE),"")</f>
        <v>دستكش ضد برش سبك</v>
      </c>
      <c r="G848" s="3" t="s">
        <v>1680</v>
      </c>
      <c r="H848" s="4">
        <v>18111</v>
      </c>
      <c r="I848" s="3" t="s">
        <v>1442</v>
      </c>
      <c r="J848" s="3" t="s">
        <v>22</v>
      </c>
      <c r="K848" s="5">
        <v>1</v>
      </c>
      <c r="L848" s="3" t="s">
        <v>3</v>
      </c>
      <c r="M848" s="3" t="s">
        <v>40</v>
      </c>
      <c r="N848" s="3" t="s">
        <v>670</v>
      </c>
      <c r="O848" s="1">
        <v>736</v>
      </c>
      <c r="P848" s="4">
        <v>1</v>
      </c>
      <c r="Q848" s="10">
        <f t="shared" si="55"/>
        <v>736</v>
      </c>
    </row>
    <row r="849" spans="2:17" ht="20.25" customHeight="1">
      <c r="B849" s="10" t="str">
        <f t="shared" si="56"/>
        <v>دستكش ضد برش سبك221</v>
      </c>
      <c r="C849" s="10" t="str">
        <f t="shared" si="57"/>
        <v>دستكش ضد برش سبك1402/02/29221</v>
      </c>
      <c r="D849" s="10" t="str">
        <f>IFERROR(IF(تحویلی!$E$1="","",IF(NOSA!O849=تحویلی!$E$1,تحویلی!$E$1&amp;COUNTIF(NOSA!$O$1:O849,تحویلی!$E$1),"")),"")</f>
        <v/>
      </c>
      <c r="E849" s="10" t="str">
        <f t="shared" si="58"/>
        <v>18116221</v>
      </c>
      <c r="F849" s="10" t="str">
        <f>IFERROR(VLOOKUP(I849,DATABASE!$N:$O,2,FALSE),"")</f>
        <v>دستكش ضد برش سبك</v>
      </c>
      <c r="G849" s="3" t="s">
        <v>1680</v>
      </c>
      <c r="H849" s="4">
        <v>18116</v>
      </c>
      <c r="I849" s="3" t="s">
        <v>1442</v>
      </c>
      <c r="J849" s="3" t="s">
        <v>22</v>
      </c>
      <c r="K849" s="5">
        <v>1</v>
      </c>
      <c r="L849" s="3" t="s">
        <v>3</v>
      </c>
      <c r="M849" s="3" t="s">
        <v>9</v>
      </c>
      <c r="N849" s="3" t="s">
        <v>325</v>
      </c>
      <c r="O849" s="1">
        <v>221</v>
      </c>
      <c r="P849" s="4">
        <v>0</v>
      </c>
      <c r="Q849" s="10">
        <f t="shared" si="55"/>
        <v>221</v>
      </c>
    </row>
    <row r="850" spans="2:17" ht="20.25" customHeight="1">
      <c r="B850" s="10" t="str">
        <f t="shared" si="56"/>
        <v>دستكش ضد برش سبك70</v>
      </c>
      <c r="C850" s="10" t="str">
        <f t="shared" si="57"/>
        <v>دستكش ضد برش سبك1402/02/2970</v>
      </c>
      <c r="D850" s="10" t="str">
        <f>IFERROR(IF(تحویلی!$E$1="","",IF(NOSA!O850=تحویلی!$E$1,تحویلی!$E$1&amp;COUNTIF(NOSA!$O$1:O850,تحویلی!$E$1),"")),"")</f>
        <v/>
      </c>
      <c r="E850" s="10" t="str">
        <f t="shared" si="58"/>
        <v>1811670</v>
      </c>
      <c r="F850" s="10" t="str">
        <f>IFERROR(VLOOKUP(I850,DATABASE!$N:$O,2,FALSE),"")</f>
        <v>دستكش ضد برش سبك</v>
      </c>
      <c r="G850" s="3" t="s">
        <v>1680</v>
      </c>
      <c r="H850" s="4">
        <v>18116</v>
      </c>
      <c r="I850" s="3" t="s">
        <v>1442</v>
      </c>
      <c r="J850" s="3" t="s">
        <v>22</v>
      </c>
      <c r="K850" s="5">
        <v>1</v>
      </c>
      <c r="L850" s="3" t="s">
        <v>3</v>
      </c>
      <c r="M850" s="3" t="s">
        <v>9</v>
      </c>
      <c r="N850" s="3" t="s">
        <v>688</v>
      </c>
      <c r="O850" s="1">
        <v>70</v>
      </c>
      <c r="P850" s="4">
        <v>1</v>
      </c>
      <c r="Q850" s="10">
        <f t="shared" si="55"/>
        <v>70</v>
      </c>
    </row>
    <row r="851" spans="2:17" ht="20.25" customHeight="1">
      <c r="B851" s="10" t="str">
        <f t="shared" si="56"/>
        <v>گوشي اير پلاگ813</v>
      </c>
      <c r="C851" s="10" t="str">
        <f t="shared" si="57"/>
        <v>گوشي اير پلاگ1402/02/30813</v>
      </c>
      <c r="D851" s="10" t="str">
        <f>IFERROR(IF(تحویلی!$E$1="","",IF(NOSA!O851=تحویلی!$E$1,تحویلی!$E$1&amp;COUNTIF(NOSA!$O$1:O851,تحویلی!$E$1),"")),"")</f>
        <v/>
      </c>
      <c r="E851" s="10" t="str">
        <f t="shared" si="58"/>
        <v>18122813</v>
      </c>
      <c r="F851" s="10" t="str">
        <f>IFERROR(VLOOKUP(I851,DATABASE!$N:$O,2,FALSE),"")</f>
        <v>گوشي اير پلاگ</v>
      </c>
      <c r="G851" s="3" t="s">
        <v>1681</v>
      </c>
      <c r="H851" s="4">
        <v>18122</v>
      </c>
      <c r="I851" s="3" t="s">
        <v>1581</v>
      </c>
      <c r="J851" s="3" t="s">
        <v>124</v>
      </c>
      <c r="K851" s="5">
        <v>1</v>
      </c>
      <c r="L851" s="3" t="s">
        <v>8</v>
      </c>
      <c r="M851" s="3" t="s">
        <v>47</v>
      </c>
      <c r="N851" s="3" t="s">
        <v>1682</v>
      </c>
      <c r="O851" s="1">
        <v>813</v>
      </c>
      <c r="P851" s="4">
        <v>0</v>
      </c>
      <c r="Q851" s="10">
        <f t="shared" si="55"/>
        <v>813</v>
      </c>
    </row>
    <row r="852" spans="2:17" ht="20.25" customHeight="1">
      <c r="B852" s="10" t="str">
        <f t="shared" si="56"/>
        <v>دستكش ساق بلند نسوز783</v>
      </c>
      <c r="C852" s="10" t="str">
        <f t="shared" si="57"/>
        <v>دستكش ساق بلند نسوز1402/02/30783</v>
      </c>
      <c r="D852" s="10" t="str">
        <f>IFERROR(IF(تحویلی!$E$1="","",IF(NOSA!O852=تحویلی!$E$1,تحویلی!$E$1&amp;COUNTIF(NOSA!$O$1:O852,تحویلی!$E$1),"")),"")</f>
        <v/>
      </c>
      <c r="E852" s="10" t="str">
        <f t="shared" si="58"/>
        <v>18144783</v>
      </c>
      <c r="F852" s="10" t="str">
        <f>IFERROR(VLOOKUP(I852,DATABASE!$N:$O,2,FALSE),"")</f>
        <v>دستكش ساق بلند نسوز</v>
      </c>
      <c r="G852" s="3" t="s">
        <v>1681</v>
      </c>
      <c r="H852" s="4">
        <v>18144</v>
      </c>
      <c r="I852" s="3" t="s">
        <v>1461</v>
      </c>
      <c r="J852" s="3" t="s">
        <v>34</v>
      </c>
      <c r="K852" s="5">
        <v>1</v>
      </c>
      <c r="L852" s="3" t="s">
        <v>3</v>
      </c>
      <c r="M852" s="3" t="s">
        <v>4</v>
      </c>
      <c r="N852" s="3" t="s">
        <v>1219</v>
      </c>
      <c r="O852" s="1">
        <v>783</v>
      </c>
      <c r="P852" s="4">
        <v>0</v>
      </c>
      <c r="Q852" s="10">
        <f t="shared" si="55"/>
        <v>783</v>
      </c>
    </row>
    <row r="853" spans="2:17" ht="20.25" customHeight="1">
      <c r="B853" s="10" t="str">
        <f t="shared" si="56"/>
        <v>دستكش ضد برش سبك641</v>
      </c>
      <c r="C853" s="10" t="str">
        <f t="shared" si="57"/>
        <v>دستكش ضد برش سبك1402/02/30641</v>
      </c>
      <c r="D853" s="10" t="str">
        <f>IFERROR(IF(تحویلی!$E$1="","",IF(NOSA!O853=تحویلی!$E$1,تحویلی!$E$1&amp;COUNTIF(NOSA!$O$1:O853,تحویلی!$E$1),"")),"")</f>
        <v/>
      </c>
      <c r="E853" s="10" t="str">
        <f t="shared" si="58"/>
        <v>18150641</v>
      </c>
      <c r="F853" s="10" t="str">
        <f>IFERROR(VLOOKUP(I853,DATABASE!$N:$O,2,FALSE),"")</f>
        <v>دستكش ضد برش سبك</v>
      </c>
      <c r="G853" s="3" t="s">
        <v>1681</v>
      </c>
      <c r="H853" s="4">
        <v>18150</v>
      </c>
      <c r="I853" s="3" t="s">
        <v>1442</v>
      </c>
      <c r="J853" s="3" t="s">
        <v>22</v>
      </c>
      <c r="K853" s="5">
        <v>1</v>
      </c>
      <c r="L853" s="3" t="s">
        <v>3</v>
      </c>
      <c r="M853" s="3" t="s">
        <v>47</v>
      </c>
      <c r="N853" s="3" t="s">
        <v>154</v>
      </c>
      <c r="O853" s="1">
        <v>641</v>
      </c>
      <c r="P853" s="4">
        <v>1</v>
      </c>
      <c r="Q853" s="10">
        <f t="shared" si="55"/>
        <v>641</v>
      </c>
    </row>
    <row r="854" spans="2:17" ht="20.25" customHeight="1">
      <c r="B854" s="10" t="str">
        <f t="shared" si="56"/>
        <v>دستكش استاد كار636</v>
      </c>
      <c r="C854" s="10" t="str">
        <f t="shared" si="57"/>
        <v>دستكش استاد كار1402/02/30636</v>
      </c>
      <c r="D854" s="10" t="str">
        <f>IFERROR(IF(تحویلی!$E$1="","",IF(NOSA!O854=تحویلی!$E$1,تحویلی!$E$1&amp;COUNTIF(NOSA!$O$1:O854,تحویلی!$E$1),"")),"")</f>
        <v/>
      </c>
      <c r="E854" s="10" t="str">
        <f t="shared" si="58"/>
        <v>18151636</v>
      </c>
      <c r="F854" s="10" t="str">
        <f>IFERROR(VLOOKUP(I854,DATABASE!$N:$O,2,FALSE),"")</f>
        <v>دستكش استاد كار</v>
      </c>
      <c r="G854" s="3" t="s">
        <v>1681</v>
      </c>
      <c r="H854" s="4">
        <v>18151</v>
      </c>
      <c r="I854" s="3" t="s">
        <v>1543</v>
      </c>
      <c r="J854" s="3" t="s">
        <v>255</v>
      </c>
      <c r="K854" s="5">
        <v>1</v>
      </c>
      <c r="L854" s="3" t="s">
        <v>3</v>
      </c>
      <c r="M854" s="3" t="s">
        <v>47</v>
      </c>
      <c r="N854" s="3" t="s">
        <v>50</v>
      </c>
      <c r="O854" s="1">
        <v>636</v>
      </c>
      <c r="P854" s="4">
        <v>0</v>
      </c>
      <c r="Q854" s="10">
        <f t="shared" si="55"/>
        <v>636</v>
      </c>
    </row>
    <row r="855" spans="2:17" ht="20.25" customHeight="1">
      <c r="B855" s="10" t="str">
        <f t="shared" si="56"/>
        <v>دستكش كف مواد سبك49</v>
      </c>
      <c r="C855" s="10" t="str">
        <f t="shared" si="57"/>
        <v>دستكش كف مواد سبك1402/02/3049</v>
      </c>
      <c r="D855" s="10" t="str">
        <f>IFERROR(IF(تحویلی!$E$1="","",IF(NOSA!O855=تحویلی!$E$1,تحویلی!$E$1&amp;COUNTIF(NOSA!$O$1:O855,تحویلی!$E$1),"")),"")</f>
        <v/>
      </c>
      <c r="E855" s="10" t="str">
        <f t="shared" si="58"/>
        <v>1815249</v>
      </c>
      <c r="F855" s="10" t="str">
        <f>IFERROR(VLOOKUP(I855,DATABASE!$N:$O,2,FALSE),"")</f>
        <v>دستكش كف مواد سبك</v>
      </c>
      <c r="G855" s="3" t="s">
        <v>1681</v>
      </c>
      <c r="H855" s="4">
        <v>18152</v>
      </c>
      <c r="I855" s="3" t="s">
        <v>1456</v>
      </c>
      <c r="J855" s="3" t="s">
        <v>2</v>
      </c>
      <c r="K855" s="5">
        <v>1</v>
      </c>
      <c r="L855" s="3" t="s">
        <v>3</v>
      </c>
      <c r="M855" s="3" t="s">
        <v>4</v>
      </c>
      <c r="N855" s="3" t="s">
        <v>164</v>
      </c>
      <c r="O855" s="1">
        <v>49</v>
      </c>
      <c r="P855" s="4">
        <v>0</v>
      </c>
      <c r="Q855" s="10">
        <f t="shared" si="55"/>
        <v>49</v>
      </c>
    </row>
    <row r="856" spans="2:17" ht="20.25" customHeight="1">
      <c r="B856" s="10" t="str">
        <f t="shared" si="56"/>
        <v>دستكش كف دوبل چرمي756</v>
      </c>
      <c r="C856" s="10" t="str">
        <f t="shared" si="57"/>
        <v>دستكش كف دوبل چرمي1402/02/30756</v>
      </c>
      <c r="D856" s="10" t="str">
        <f>IFERROR(IF(تحویلی!$E$1="","",IF(NOSA!O856=تحویلی!$E$1,تحویلی!$E$1&amp;COUNTIF(NOSA!$O$1:O856,تحویلی!$E$1),"")),"")</f>
        <v/>
      </c>
      <c r="E856" s="10" t="str">
        <f t="shared" si="58"/>
        <v>18154756</v>
      </c>
      <c r="F856" s="10" t="str">
        <f>IFERROR(VLOOKUP(I856,DATABASE!$N:$O,2,FALSE),"")</f>
        <v>دستكش كف دوبل چرمي</v>
      </c>
      <c r="G856" s="3" t="s">
        <v>1681</v>
      </c>
      <c r="H856" s="4">
        <v>18154</v>
      </c>
      <c r="I856" s="3" t="s">
        <v>1683</v>
      </c>
      <c r="J856" s="3" t="s">
        <v>1684</v>
      </c>
      <c r="K856" s="5">
        <v>1</v>
      </c>
      <c r="L856" s="3" t="s">
        <v>3</v>
      </c>
      <c r="M856" s="3" t="s">
        <v>25</v>
      </c>
      <c r="N856" s="3" t="s">
        <v>1685</v>
      </c>
      <c r="O856" s="1">
        <v>756</v>
      </c>
      <c r="P856" s="4">
        <v>1</v>
      </c>
      <c r="Q856" s="10">
        <f t="shared" si="55"/>
        <v>756</v>
      </c>
    </row>
    <row r="857" spans="2:17" ht="20.25" customHeight="1">
      <c r="B857" s="10" t="str">
        <f t="shared" si="56"/>
        <v>دستكش ضد برش سبك751</v>
      </c>
      <c r="C857" s="10" t="str">
        <f t="shared" si="57"/>
        <v>دستكش ضد برش سبك1402/02/31751</v>
      </c>
      <c r="D857" s="10" t="str">
        <f>IFERROR(IF(تحویلی!$E$1="","",IF(NOSA!O857=تحویلی!$E$1,تحویلی!$E$1&amp;COUNTIF(NOSA!$O$1:O857,تحویلی!$E$1),"")),"")</f>
        <v/>
      </c>
      <c r="E857" s="10" t="str">
        <f t="shared" si="58"/>
        <v>18167751</v>
      </c>
      <c r="F857" s="10" t="str">
        <f>IFERROR(VLOOKUP(I857,DATABASE!$N:$O,2,FALSE),"")</f>
        <v>دستكش ضد برش سبك</v>
      </c>
      <c r="G857" s="3" t="s">
        <v>1686</v>
      </c>
      <c r="H857" s="4">
        <v>18167</v>
      </c>
      <c r="I857" s="3" t="s">
        <v>1442</v>
      </c>
      <c r="J857" s="3" t="s">
        <v>22</v>
      </c>
      <c r="K857" s="5">
        <v>1</v>
      </c>
      <c r="L857" s="3" t="s">
        <v>3</v>
      </c>
      <c r="M857" s="3" t="s">
        <v>9</v>
      </c>
      <c r="N857" s="3" t="s">
        <v>901</v>
      </c>
      <c r="O857" s="1">
        <v>751</v>
      </c>
      <c r="P857" s="4">
        <v>1</v>
      </c>
      <c r="Q857" s="10">
        <f t="shared" si="55"/>
        <v>751</v>
      </c>
    </row>
    <row r="858" spans="2:17" ht="20.25" customHeight="1">
      <c r="B858" s="10" t="str">
        <f t="shared" si="56"/>
        <v>دستكش ضد برش سبك769</v>
      </c>
      <c r="C858" s="10" t="str">
        <f t="shared" si="57"/>
        <v>دستكش ضد برش سبك1402/02/31769</v>
      </c>
      <c r="D858" s="10" t="str">
        <f>IFERROR(IF(تحویلی!$E$1="","",IF(NOSA!O858=تحویلی!$E$1,تحویلی!$E$1&amp;COUNTIF(NOSA!$O$1:O858,تحویلی!$E$1),"")),"")</f>
        <v/>
      </c>
      <c r="E858" s="10" t="str">
        <f t="shared" si="58"/>
        <v>18170769</v>
      </c>
      <c r="F858" s="10" t="str">
        <f>IFERROR(VLOOKUP(I858,DATABASE!$N:$O,2,FALSE),"")</f>
        <v>دستكش ضد برش سبك</v>
      </c>
      <c r="G858" s="3" t="s">
        <v>1686</v>
      </c>
      <c r="H858" s="4">
        <v>18170</v>
      </c>
      <c r="I858" s="3" t="s">
        <v>1442</v>
      </c>
      <c r="J858" s="3" t="s">
        <v>22</v>
      </c>
      <c r="K858" s="5">
        <v>1</v>
      </c>
      <c r="L858" s="3" t="s">
        <v>3</v>
      </c>
      <c r="M858" s="3" t="s">
        <v>43</v>
      </c>
      <c r="N858" s="3" t="s">
        <v>1102</v>
      </c>
      <c r="O858" s="1">
        <v>769</v>
      </c>
      <c r="P858" s="4">
        <v>1</v>
      </c>
      <c r="Q858" s="10">
        <f t="shared" si="55"/>
        <v>769</v>
      </c>
    </row>
    <row r="859" spans="2:17" ht="20.25" customHeight="1">
      <c r="B859" s="10" t="str">
        <f t="shared" si="56"/>
        <v>دستكش ضد برش سبك760</v>
      </c>
      <c r="C859" s="10" t="str">
        <f t="shared" si="57"/>
        <v>دستكش ضد برش سبك1402/02/31760</v>
      </c>
      <c r="D859" s="10" t="str">
        <f>IFERROR(IF(تحویلی!$E$1="","",IF(NOSA!O859=تحویلی!$E$1,تحویلی!$E$1&amp;COUNTIF(NOSA!$O$1:O859,تحویلی!$E$1),"")),"")</f>
        <v/>
      </c>
      <c r="E859" s="10" t="str">
        <f t="shared" si="58"/>
        <v>18171760</v>
      </c>
      <c r="F859" s="10" t="str">
        <f>IFERROR(VLOOKUP(I859,DATABASE!$N:$O,2,FALSE),"")</f>
        <v>دستكش ضد برش سبك</v>
      </c>
      <c r="G859" s="3" t="s">
        <v>1686</v>
      </c>
      <c r="H859" s="4">
        <v>18171</v>
      </c>
      <c r="I859" s="3" t="s">
        <v>1442</v>
      </c>
      <c r="J859" s="3" t="s">
        <v>22</v>
      </c>
      <c r="K859" s="5">
        <v>1</v>
      </c>
      <c r="L859" s="3" t="s">
        <v>3</v>
      </c>
      <c r="M859" s="3" t="s">
        <v>202</v>
      </c>
      <c r="N859" s="3" t="s">
        <v>1003</v>
      </c>
      <c r="O859" s="1">
        <v>760</v>
      </c>
      <c r="P859" s="4">
        <v>0</v>
      </c>
      <c r="Q859" s="10">
        <f t="shared" si="55"/>
        <v>760</v>
      </c>
    </row>
    <row r="860" spans="2:17" ht="20.25" customHeight="1">
      <c r="B860" s="10" t="str">
        <f t="shared" si="56"/>
        <v>دستكش ضد برش سبك739</v>
      </c>
      <c r="C860" s="10" t="str">
        <f t="shared" si="57"/>
        <v>دستكش ضد برش سبك1402/02/31739</v>
      </c>
      <c r="D860" s="10" t="str">
        <f>IFERROR(IF(تحویلی!$E$1="","",IF(NOSA!O860=تحویلی!$E$1,تحویلی!$E$1&amp;COUNTIF(NOSA!$O$1:O860,تحویلی!$E$1),"")),"")</f>
        <v/>
      </c>
      <c r="E860" s="10" t="str">
        <f t="shared" si="58"/>
        <v>18174739</v>
      </c>
      <c r="F860" s="10" t="str">
        <f>IFERROR(VLOOKUP(I860,DATABASE!$N:$O,2,FALSE),"")</f>
        <v>دستكش ضد برش سبك</v>
      </c>
      <c r="G860" s="3" t="s">
        <v>1686</v>
      </c>
      <c r="H860" s="4">
        <v>18174</v>
      </c>
      <c r="I860" s="3" t="s">
        <v>1442</v>
      </c>
      <c r="J860" s="3" t="s">
        <v>22</v>
      </c>
      <c r="K860" s="5">
        <v>1</v>
      </c>
      <c r="L860" s="3" t="s">
        <v>3</v>
      </c>
      <c r="M860" s="3" t="s">
        <v>47</v>
      </c>
      <c r="N860" s="3" t="s">
        <v>779</v>
      </c>
      <c r="O860" s="1">
        <v>739</v>
      </c>
      <c r="P860" s="4">
        <v>1</v>
      </c>
      <c r="Q860" s="10">
        <f t="shared" si="55"/>
        <v>739</v>
      </c>
    </row>
    <row r="861" spans="2:17" ht="20.25" customHeight="1">
      <c r="B861" s="10" t="str">
        <f t="shared" si="56"/>
        <v>كلاه آفتاب گير حصيري419</v>
      </c>
      <c r="C861" s="10" t="str">
        <f t="shared" si="57"/>
        <v>كلاه آفتاب گير حصيري1402/02/31419</v>
      </c>
      <c r="D861" s="10" t="str">
        <f>IFERROR(IF(تحویلی!$E$1="","",IF(NOSA!O861=تحویلی!$E$1,تحویلی!$E$1&amp;COUNTIF(NOSA!$O$1:O861,تحویلی!$E$1),"")),"")</f>
        <v/>
      </c>
      <c r="E861" s="10" t="str">
        <f t="shared" si="58"/>
        <v>18179419</v>
      </c>
      <c r="F861" s="10" t="str">
        <f>IFERROR(VLOOKUP(I861,DATABASE!$N:$O,2,FALSE),"")</f>
        <v>كلاه آفتاب گير حصيري</v>
      </c>
      <c r="G861" s="3" t="s">
        <v>1686</v>
      </c>
      <c r="H861" s="4">
        <v>18179</v>
      </c>
      <c r="I861" s="3" t="s">
        <v>1687</v>
      </c>
      <c r="J861" s="3" t="s">
        <v>1688</v>
      </c>
      <c r="K861" s="5">
        <v>1</v>
      </c>
      <c r="L861" s="3" t="s">
        <v>8</v>
      </c>
      <c r="M861" s="3" t="s">
        <v>43</v>
      </c>
      <c r="N861" s="3" t="s">
        <v>251</v>
      </c>
      <c r="O861" s="1">
        <v>419</v>
      </c>
      <c r="P861" s="4">
        <v>0</v>
      </c>
      <c r="Q861" s="10">
        <f t="shared" si="55"/>
        <v>419</v>
      </c>
    </row>
    <row r="862" spans="2:17" ht="20.25" customHeight="1">
      <c r="B862" s="10" t="str">
        <f t="shared" si="56"/>
        <v>كلاه آفتاب گير حصيري772</v>
      </c>
      <c r="C862" s="10" t="str">
        <f t="shared" si="57"/>
        <v>كلاه آفتاب گير حصيري1402/02/31772</v>
      </c>
      <c r="D862" s="10" t="str">
        <f>IFERROR(IF(تحویلی!$E$1="","",IF(NOSA!O862=تحویلی!$E$1,تحویلی!$E$1&amp;COUNTIF(NOSA!$O$1:O862,تحویلی!$E$1),"")),"")</f>
        <v/>
      </c>
      <c r="E862" s="10" t="str">
        <f t="shared" si="58"/>
        <v>18179772</v>
      </c>
      <c r="F862" s="10" t="str">
        <f>IFERROR(VLOOKUP(I862,DATABASE!$N:$O,2,FALSE),"")</f>
        <v>كلاه آفتاب گير حصيري</v>
      </c>
      <c r="G862" s="3" t="s">
        <v>1686</v>
      </c>
      <c r="H862" s="4">
        <v>18179</v>
      </c>
      <c r="I862" s="3" t="s">
        <v>1687</v>
      </c>
      <c r="J862" s="3" t="s">
        <v>1688</v>
      </c>
      <c r="K862" s="5">
        <v>1</v>
      </c>
      <c r="L862" s="3" t="s">
        <v>8</v>
      </c>
      <c r="M862" s="3" t="s">
        <v>43</v>
      </c>
      <c r="N862" s="3" t="s">
        <v>1310</v>
      </c>
      <c r="O862" s="1">
        <v>772</v>
      </c>
      <c r="P862" s="4">
        <v>0</v>
      </c>
      <c r="Q862" s="10">
        <f t="shared" si="55"/>
        <v>772</v>
      </c>
    </row>
    <row r="863" spans="2:17" ht="20.25" customHeight="1">
      <c r="B863" s="10" t="str">
        <f t="shared" si="56"/>
        <v>كلاه آفتاب گير حصيري638</v>
      </c>
      <c r="C863" s="10" t="str">
        <f t="shared" si="57"/>
        <v>كلاه آفتاب گير حصيري1402/02/31638</v>
      </c>
      <c r="D863" s="10" t="str">
        <f>IFERROR(IF(تحویلی!$E$1="","",IF(NOSA!O863=تحویلی!$E$1,تحویلی!$E$1&amp;COUNTIF(NOSA!$O$1:O863,تحویلی!$E$1),"")),"")</f>
        <v/>
      </c>
      <c r="E863" s="10" t="str">
        <f t="shared" si="58"/>
        <v>18179638</v>
      </c>
      <c r="F863" s="10" t="str">
        <f>IFERROR(VLOOKUP(I863,DATABASE!$N:$O,2,FALSE),"")</f>
        <v>كلاه آفتاب گير حصيري</v>
      </c>
      <c r="G863" s="3" t="s">
        <v>1686</v>
      </c>
      <c r="H863" s="4">
        <v>18179</v>
      </c>
      <c r="I863" s="3" t="s">
        <v>1687</v>
      </c>
      <c r="J863" s="3" t="s">
        <v>1688</v>
      </c>
      <c r="K863" s="5">
        <v>1</v>
      </c>
      <c r="L863" s="3" t="s">
        <v>8</v>
      </c>
      <c r="M863" s="3" t="s">
        <v>43</v>
      </c>
      <c r="N863" s="3" t="s">
        <v>690</v>
      </c>
      <c r="O863" s="1">
        <v>638</v>
      </c>
      <c r="P863" s="4">
        <v>0</v>
      </c>
      <c r="Q863" s="10">
        <f t="shared" si="55"/>
        <v>638</v>
      </c>
    </row>
    <row r="864" spans="2:17" ht="20.25" customHeight="1">
      <c r="B864" s="10" t="str">
        <f t="shared" si="56"/>
        <v>پوتين ايمني نسوز402</v>
      </c>
      <c r="C864" s="10" t="str">
        <f t="shared" si="57"/>
        <v>پوتين ايمني نسوز1402/02/31402</v>
      </c>
      <c r="D864" s="10" t="str">
        <f>IFERROR(IF(تحویلی!$E$1="","",IF(NOSA!O864=تحویلی!$E$1,تحویلی!$E$1&amp;COUNTIF(NOSA!$O$1:O864,تحویلی!$E$1),"")),"")</f>
        <v/>
      </c>
      <c r="E864" s="10" t="str">
        <f t="shared" si="58"/>
        <v>18183402</v>
      </c>
      <c r="F864" s="10" t="str">
        <f>IFERROR(VLOOKUP(I864,DATABASE!$N:$O,2,FALSE),"")</f>
        <v>پوتين ايمني نسوز</v>
      </c>
      <c r="G864" s="3" t="s">
        <v>1686</v>
      </c>
      <c r="H864" s="4">
        <v>18183</v>
      </c>
      <c r="I864" s="3" t="s">
        <v>1648</v>
      </c>
      <c r="J864" s="3" t="s">
        <v>1649</v>
      </c>
      <c r="K864" s="5">
        <v>1</v>
      </c>
      <c r="L864" s="3" t="s">
        <v>3</v>
      </c>
      <c r="M864" s="3" t="s">
        <v>4</v>
      </c>
      <c r="N864" s="3" t="s">
        <v>68</v>
      </c>
      <c r="O864" s="1">
        <v>402</v>
      </c>
      <c r="P864" s="4">
        <v>1</v>
      </c>
      <c r="Q864" s="10">
        <f t="shared" si="55"/>
        <v>402</v>
      </c>
    </row>
    <row r="865" spans="2:17" ht="20.25" customHeight="1">
      <c r="B865" s="10" t="str">
        <f t="shared" si="56"/>
        <v>دستكش ضد برش سبك810</v>
      </c>
      <c r="C865" s="10" t="str">
        <f t="shared" si="57"/>
        <v>دستكش ضد برش سبك1402/02/31810</v>
      </c>
      <c r="D865" s="10" t="str">
        <f>IFERROR(IF(تحویلی!$E$1="","",IF(NOSA!O865=تحویلی!$E$1,تحویلی!$E$1&amp;COUNTIF(NOSA!$O$1:O865,تحویلی!$E$1),"")),"")</f>
        <v/>
      </c>
      <c r="E865" s="10" t="str">
        <f t="shared" si="58"/>
        <v>18188810</v>
      </c>
      <c r="F865" s="10" t="str">
        <f>IFERROR(VLOOKUP(I865,DATABASE!$N:$O,2,FALSE),"")</f>
        <v>دستكش ضد برش سبك</v>
      </c>
      <c r="G865" s="3" t="s">
        <v>1686</v>
      </c>
      <c r="H865" s="4">
        <v>18188</v>
      </c>
      <c r="I865" s="3" t="s">
        <v>1442</v>
      </c>
      <c r="J865" s="3" t="s">
        <v>22</v>
      </c>
      <c r="K865" s="5">
        <v>1</v>
      </c>
      <c r="L865" s="3" t="s">
        <v>3</v>
      </c>
      <c r="M865" s="3" t="s">
        <v>9</v>
      </c>
      <c r="N865" s="3" t="s">
        <v>1592</v>
      </c>
      <c r="O865" s="1">
        <v>810</v>
      </c>
      <c r="P865" s="4">
        <v>0</v>
      </c>
      <c r="Q865" s="10">
        <f t="shared" si="55"/>
        <v>810</v>
      </c>
    </row>
    <row r="866" spans="2:17" ht="20.25" customHeight="1">
      <c r="B866" s="10" t="str">
        <f t="shared" si="56"/>
        <v>كفش ايمني عايق برق733</v>
      </c>
      <c r="C866" s="10" t="str">
        <f t="shared" si="57"/>
        <v>كفش ايمني عايق برق1402/02/31733</v>
      </c>
      <c r="D866" s="10" t="str">
        <f>IFERROR(IF(تحویلی!$E$1="","",IF(NOSA!O866=تحویلی!$E$1,تحویلی!$E$1&amp;COUNTIF(NOSA!$O$1:O866,تحویلی!$E$1),"")),"")</f>
        <v/>
      </c>
      <c r="E866" s="10" t="str">
        <f t="shared" si="58"/>
        <v>18190733</v>
      </c>
      <c r="F866" s="10" t="str">
        <f>IFERROR(VLOOKUP(I866,DATABASE!$N:$O,2,FALSE),"")</f>
        <v>كفش ايمني عايق برق</v>
      </c>
      <c r="G866" s="3" t="s">
        <v>1686</v>
      </c>
      <c r="H866" s="4">
        <v>18190</v>
      </c>
      <c r="I866" s="3" t="s">
        <v>1610</v>
      </c>
      <c r="J866" s="3" t="s">
        <v>1689</v>
      </c>
      <c r="K866" s="5">
        <v>1</v>
      </c>
      <c r="L866" s="3" t="s">
        <v>3</v>
      </c>
      <c r="M866" s="3" t="s">
        <v>47</v>
      </c>
      <c r="N866" s="3" t="s">
        <v>733</v>
      </c>
      <c r="O866" s="1">
        <v>733</v>
      </c>
      <c r="P866" s="4">
        <v>1</v>
      </c>
      <c r="Q866" s="10">
        <f t="shared" si="55"/>
        <v>733</v>
      </c>
    </row>
    <row r="867" spans="2:17" ht="20.25" customHeight="1">
      <c r="B867" s="10" t="str">
        <f t="shared" si="56"/>
        <v>دستكش كف مواد سبك733</v>
      </c>
      <c r="C867" s="10" t="str">
        <f t="shared" si="57"/>
        <v>دستكش كف مواد سبك1402/02/31733</v>
      </c>
      <c r="D867" s="10" t="str">
        <f>IFERROR(IF(تحویلی!$E$1="","",IF(NOSA!O867=تحویلی!$E$1,تحویلی!$E$1&amp;COUNTIF(NOSA!$O$1:O867,تحویلی!$E$1),"")),"")</f>
        <v/>
      </c>
      <c r="E867" s="10" t="str">
        <f t="shared" si="58"/>
        <v>18190733</v>
      </c>
      <c r="F867" s="10" t="str">
        <f>IFERROR(VLOOKUP(I867,DATABASE!$N:$O,2,FALSE),"")</f>
        <v>دستكش كف مواد سبك</v>
      </c>
      <c r="G867" s="3" t="s">
        <v>1686</v>
      </c>
      <c r="H867" s="4">
        <v>18190</v>
      </c>
      <c r="I867" s="3" t="s">
        <v>1456</v>
      </c>
      <c r="J867" s="3" t="s">
        <v>2</v>
      </c>
      <c r="K867" s="5">
        <v>1</v>
      </c>
      <c r="L867" s="3" t="s">
        <v>3</v>
      </c>
      <c r="M867" s="3" t="s">
        <v>47</v>
      </c>
      <c r="N867" s="3" t="s">
        <v>733</v>
      </c>
      <c r="O867" s="1">
        <v>733</v>
      </c>
      <c r="P867" s="4">
        <v>1</v>
      </c>
      <c r="Q867" s="10">
        <f t="shared" si="55"/>
        <v>733</v>
      </c>
    </row>
    <row r="868" spans="2:17" ht="20.25" customHeight="1">
      <c r="B868" s="10" t="str">
        <f t="shared" si="56"/>
        <v>دستكش ضد برش سبك755</v>
      </c>
      <c r="C868" s="10" t="str">
        <f t="shared" si="57"/>
        <v>دستكش ضد برش سبك1402/02/31755</v>
      </c>
      <c r="D868" s="10" t="str">
        <f>IFERROR(IF(تحویلی!$E$1="","",IF(NOSA!O868=تحویلی!$E$1,تحویلی!$E$1&amp;COUNTIF(NOSA!$O$1:O868,تحویلی!$E$1),"")),"")</f>
        <v/>
      </c>
      <c r="E868" s="10" t="str">
        <f t="shared" si="58"/>
        <v>18191755</v>
      </c>
      <c r="F868" s="10" t="str">
        <f>IFERROR(VLOOKUP(I868,DATABASE!$N:$O,2,FALSE),"")</f>
        <v>دستكش ضد برش سبك</v>
      </c>
      <c r="G868" s="3" t="s">
        <v>1686</v>
      </c>
      <c r="H868" s="4">
        <v>18191</v>
      </c>
      <c r="I868" s="3" t="s">
        <v>1442</v>
      </c>
      <c r="J868" s="3" t="s">
        <v>22</v>
      </c>
      <c r="K868" s="5">
        <v>1</v>
      </c>
      <c r="L868" s="3" t="s">
        <v>3</v>
      </c>
      <c r="M868" s="3" t="s">
        <v>9</v>
      </c>
      <c r="N868" s="3" t="s">
        <v>1486</v>
      </c>
      <c r="O868" s="1">
        <v>755</v>
      </c>
      <c r="P868" s="4">
        <v>0</v>
      </c>
      <c r="Q868" s="10">
        <f t="shared" si="55"/>
        <v>755</v>
      </c>
    </row>
    <row r="869" spans="2:17" ht="20.25" customHeight="1">
      <c r="B869" s="10" t="str">
        <f t="shared" si="56"/>
        <v>دستكش ضد برش سبك163</v>
      </c>
      <c r="C869" s="10" t="str">
        <f t="shared" si="57"/>
        <v>دستكش ضد برش سبك1402/02/31163</v>
      </c>
      <c r="D869" s="10" t="str">
        <f>IFERROR(IF(تحویلی!$E$1="","",IF(NOSA!O869=تحویلی!$E$1,تحویلی!$E$1&amp;COUNTIF(NOSA!$O$1:O869,تحویلی!$E$1),"")),"")</f>
        <v/>
      </c>
      <c r="E869" s="10" t="str">
        <f t="shared" si="58"/>
        <v>18195163</v>
      </c>
      <c r="F869" s="10" t="str">
        <f>IFERROR(VLOOKUP(I869,DATABASE!$N:$O,2,FALSE),"")</f>
        <v>دستكش ضد برش سبك</v>
      </c>
      <c r="G869" s="3" t="s">
        <v>1686</v>
      </c>
      <c r="H869" s="4">
        <v>18195</v>
      </c>
      <c r="I869" s="3" t="s">
        <v>1442</v>
      </c>
      <c r="J869" s="3" t="s">
        <v>22</v>
      </c>
      <c r="K869" s="5">
        <v>1</v>
      </c>
      <c r="L869" s="3" t="s">
        <v>3</v>
      </c>
      <c r="M869" s="3" t="s">
        <v>9</v>
      </c>
      <c r="N869" s="3" t="s">
        <v>324</v>
      </c>
      <c r="O869" s="1">
        <v>163</v>
      </c>
      <c r="P869" s="4">
        <v>0</v>
      </c>
      <c r="Q869" s="10">
        <f t="shared" ref="Q869:Q932" si="59">VALUE(O869)</f>
        <v>163</v>
      </c>
    </row>
    <row r="870" spans="2:17" ht="20.25" customHeight="1">
      <c r="B870" s="10" t="str">
        <f t="shared" si="56"/>
        <v>دستكش ساق بلند نسوز163</v>
      </c>
      <c r="C870" s="10" t="str">
        <f t="shared" si="57"/>
        <v>دستكش ساق بلند نسوز1402/02/31163</v>
      </c>
      <c r="D870" s="10" t="str">
        <f>IFERROR(IF(تحویلی!$E$1="","",IF(NOSA!O870=تحویلی!$E$1,تحویلی!$E$1&amp;COUNTIF(NOSA!$O$1:O870,تحویلی!$E$1),"")),"")</f>
        <v/>
      </c>
      <c r="E870" s="10" t="str">
        <f t="shared" si="58"/>
        <v>18195163</v>
      </c>
      <c r="F870" s="10" t="str">
        <f>IFERROR(VLOOKUP(I870,DATABASE!$N:$O,2,FALSE),"")</f>
        <v>دستكش ساق بلند نسوز</v>
      </c>
      <c r="G870" s="3" t="s">
        <v>1686</v>
      </c>
      <c r="H870" s="4">
        <v>18195</v>
      </c>
      <c r="I870" s="3" t="s">
        <v>1461</v>
      </c>
      <c r="J870" s="3" t="s">
        <v>34</v>
      </c>
      <c r="K870" s="5">
        <v>1</v>
      </c>
      <c r="L870" s="3" t="s">
        <v>3</v>
      </c>
      <c r="M870" s="3" t="s">
        <v>9</v>
      </c>
      <c r="N870" s="3" t="s">
        <v>324</v>
      </c>
      <c r="O870" s="1">
        <v>163</v>
      </c>
      <c r="P870" s="4">
        <v>0</v>
      </c>
      <c r="Q870" s="10">
        <f t="shared" si="59"/>
        <v>163</v>
      </c>
    </row>
    <row r="871" spans="2:17" ht="20.25" customHeight="1">
      <c r="B871" s="10" t="str">
        <f t="shared" si="56"/>
        <v>بند كفش636</v>
      </c>
      <c r="C871" s="10" t="str">
        <f t="shared" si="57"/>
        <v>بند كفش1402/02/31636</v>
      </c>
      <c r="D871" s="10" t="str">
        <f>IFERROR(IF(تحویلی!$E$1="","",IF(NOSA!O871=تحویلی!$E$1,تحویلی!$E$1&amp;COUNTIF(NOSA!$O$1:O871,تحویلی!$E$1),"")),"")</f>
        <v/>
      </c>
      <c r="E871" s="10" t="str">
        <f t="shared" si="58"/>
        <v>18198636</v>
      </c>
      <c r="F871" s="10" t="str">
        <f>IFERROR(VLOOKUP(I871,DATABASE!$N:$O,2,FALSE),"")</f>
        <v>بند كفش</v>
      </c>
      <c r="G871" s="3" t="s">
        <v>1686</v>
      </c>
      <c r="H871" s="4">
        <v>18198</v>
      </c>
      <c r="I871" s="3" t="s">
        <v>1462</v>
      </c>
      <c r="J871" s="3" t="s">
        <v>450</v>
      </c>
      <c r="K871" s="5">
        <v>1</v>
      </c>
      <c r="L871" s="3" t="s">
        <v>3</v>
      </c>
      <c r="M871" s="3" t="s">
        <v>47</v>
      </c>
      <c r="N871" s="3" t="s">
        <v>50</v>
      </c>
      <c r="O871" s="1">
        <v>636</v>
      </c>
      <c r="P871" s="4">
        <v>0</v>
      </c>
      <c r="Q871" s="10">
        <f t="shared" si="59"/>
        <v>636</v>
      </c>
    </row>
    <row r="872" spans="2:17" ht="20.25" customHeight="1">
      <c r="B872" s="10" t="str">
        <f t="shared" si="56"/>
        <v>لباس كار يكبار مصرف580</v>
      </c>
      <c r="C872" s="10" t="str">
        <f t="shared" si="57"/>
        <v>لباس كار يكبار مصرف1402/03/01580</v>
      </c>
      <c r="D872" s="10" t="str">
        <f>IFERROR(IF(تحویلی!$E$1="","",IF(NOSA!O872=تحویلی!$E$1,تحویلی!$E$1&amp;COUNTIF(NOSA!$O$1:O872,تحویلی!$E$1),"")),"")</f>
        <v/>
      </c>
      <c r="E872" s="10" t="str">
        <f t="shared" si="58"/>
        <v>18202580</v>
      </c>
      <c r="F872" s="10" t="str">
        <f>IFERROR(VLOOKUP(I872,DATABASE!$N:$O,2,FALSE),"")</f>
        <v>لباس كار يكبار مصرف</v>
      </c>
      <c r="G872" s="3" t="s">
        <v>1690</v>
      </c>
      <c r="H872" s="4">
        <v>18202</v>
      </c>
      <c r="I872" s="3" t="s">
        <v>1691</v>
      </c>
      <c r="J872" s="3" t="s">
        <v>956</v>
      </c>
      <c r="K872" s="5">
        <v>1</v>
      </c>
      <c r="L872" s="3" t="s">
        <v>28</v>
      </c>
      <c r="M872" s="3" t="s">
        <v>47</v>
      </c>
      <c r="N872" s="3" t="s">
        <v>132</v>
      </c>
      <c r="O872" s="1">
        <v>580</v>
      </c>
      <c r="P872" s="4">
        <v>0</v>
      </c>
      <c r="Q872" s="10">
        <f t="shared" si="59"/>
        <v>580</v>
      </c>
    </row>
    <row r="873" spans="2:17" ht="20.25" customHeight="1">
      <c r="B873" s="10" t="str">
        <f t="shared" si="56"/>
        <v>دستكش ضد برش سبك706</v>
      </c>
      <c r="C873" s="10" t="str">
        <f t="shared" si="57"/>
        <v>دستكش ضد برش سبك1402/03/01706</v>
      </c>
      <c r="D873" s="10" t="str">
        <f>IFERROR(IF(تحویلی!$E$1="","",IF(NOSA!O873=تحویلی!$E$1,تحویلی!$E$1&amp;COUNTIF(NOSA!$O$1:O873,تحویلی!$E$1),"")),"")</f>
        <v/>
      </c>
      <c r="E873" s="10" t="str">
        <f t="shared" si="58"/>
        <v>18203706</v>
      </c>
      <c r="F873" s="10" t="str">
        <f>IFERROR(VLOOKUP(I873,DATABASE!$N:$O,2,FALSE),"")</f>
        <v>دستكش ضد برش سبك</v>
      </c>
      <c r="G873" s="3" t="s">
        <v>1690</v>
      </c>
      <c r="H873" s="4">
        <v>18203</v>
      </c>
      <c r="I873" s="3" t="s">
        <v>1442</v>
      </c>
      <c r="J873" s="3" t="s">
        <v>22</v>
      </c>
      <c r="K873" s="5">
        <v>1</v>
      </c>
      <c r="L873" s="3" t="s">
        <v>3</v>
      </c>
      <c r="M873" s="3" t="s">
        <v>40</v>
      </c>
      <c r="N873" s="3" t="s">
        <v>1692</v>
      </c>
      <c r="O873" s="1">
        <v>706</v>
      </c>
      <c r="P873" s="4">
        <v>1</v>
      </c>
      <c r="Q873" s="10">
        <f t="shared" si="59"/>
        <v>706</v>
      </c>
    </row>
    <row r="874" spans="2:17" ht="20.25" customHeight="1">
      <c r="B874" s="10" t="str">
        <f t="shared" si="56"/>
        <v>پيشبند نسوز چرمي294</v>
      </c>
      <c r="C874" s="10" t="str">
        <f t="shared" si="57"/>
        <v>پيشبند نسوز چرمي1402/03/01294</v>
      </c>
      <c r="D874" s="10" t="str">
        <f>IFERROR(IF(تحویلی!$E$1="","",IF(NOSA!O874=تحویلی!$E$1,تحویلی!$E$1&amp;COUNTIF(NOSA!$O$1:O874,تحویلی!$E$1),"")),"")</f>
        <v/>
      </c>
      <c r="E874" s="10" t="str">
        <f t="shared" si="58"/>
        <v>1806294</v>
      </c>
      <c r="F874" s="10" t="str">
        <f>IFERROR(VLOOKUP(I874,DATABASE!$N:$O,2,FALSE),"")</f>
        <v>پيشبند نسوز چرمي</v>
      </c>
      <c r="G874" s="3" t="s">
        <v>1690</v>
      </c>
      <c r="H874" s="4">
        <v>1806</v>
      </c>
      <c r="I874" s="3" t="s">
        <v>1459</v>
      </c>
      <c r="J874" s="3" t="s">
        <v>15</v>
      </c>
      <c r="K874" s="5">
        <v>1</v>
      </c>
      <c r="L874" s="3" t="s">
        <v>8</v>
      </c>
      <c r="M874" s="3" t="s">
        <v>25</v>
      </c>
      <c r="N874" s="3" t="s">
        <v>203</v>
      </c>
      <c r="O874" s="1">
        <v>294</v>
      </c>
      <c r="P874" s="4">
        <v>0</v>
      </c>
      <c r="Q874" s="10">
        <f t="shared" si="59"/>
        <v>294</v>
      </c>
    </row>
    <row r="875" spans="2:17" ht="20.25" customHeight="1">
      <c r="B875" s="10" t="str">
        <f t="shared" si="56"/>
        <v>دستكش ضد اسيد و روغن294</v>
      </c>
      <c r="C875" s="10" t="str">
        <f t="shared" si="57"/>
        <v>دستكش ضد اسيد و روغن1402/03/01294</v>
      </c>
      <c r="D875" s="10" t="str">
        <f>IFERROR(IF(تحویلی!$E$1="","",IF(NOSA!O875=تحویلی!$E$1,تحویلی!$E$1&amp;COUNTIF(NOSA!$O$1:O875,تحویلی!$E$1),"")),"")</f>
        <v/>
      </c>
      <c r="E875" s="10" t="str">
        <f t="shared" si="58"/>
        <v>1806294</v>
      </c>
      <c r="F875" s="10" t="str">
        <f>IFERROR(VLOOKUP(I875,DATABASE!$N:$O,2,FALSE),"")</f>
        <v>دستكش ضد اسيد و روغن</v>
      </c>
      <c r="G875" s="3" t="s">
        <v>1690</v>
      </c>
      <c r="H875" s="4">
        <v>1806</v>
      </c>
      <c r="I875" s="3" t="s">
        <v>1693</v>
      </c>
      <c r="J875" s="3" t="s">
        <v>507</v>
      </c>
      <c r="K875" s="5">
        <v>1</v>
      </c>
      <c r="L875" s="3" t="s">
        <v>3</v>
      </c>
      <c r="M875" s="3" t="s">
        <v>25</v>
      </c>
      <c r="N875" s="3" t="s">
        <v>203</v>
      </c>
      <c r="O875" s="1">
        <v>294</v>
      </c>
      <c r="P875" s="4">
        <v>0</v>
      </c>
      <c r="Q875" s="10">
        <f t="shared" si="59"/>
        <v>294</v>
      </c>
    </row>
    <row r="876" spans="2:17" ht="20.25" customHeight="1">
      <c r="B876" s="10" t="str">
        <f t="shared" si="56"/>
        <v>دستكش ضد برش سبك819</v>
      </c>
      <c r="C876" s="10" t="str">
        <f t="shared" si="57"/>
        <v>دستكش ضد برش سبك1402/03/01819</v>
      </c>
      <c r="D876" s="10" t="str">
        <f>IFERROR(IF(تحویلی!$E$1="","",IF(NOSA!O876=تحویلی!$E$1,تحویلی!$E$1&amp;COUNTIF(NOSA!$O$1:O876,تحویلی!$E$1),"")),"")</f>
        <v/>
      </c>
      <c r="E876" s="10" t="str">
        <f t="shared" si="58"/>
        <v>18207819</v>
      </c>
      <c r="F876" s="10" t="str">
        <f>IFERROR(VLOOKUP(I876,DATABASE!$N:$O,2,FALSE),"")</f>
        <v>دستكش ضد برش سبك</v>
      </c>
      <c r="G876" s="3" t="s">
        <v>1690</v>
      </c>
      <c r="H876" s="4">
        <v>18207</v>
      </c>
      <c r="I876" s="3" t="s">
        <v>1442</v>
      </c>
      <c r="J876" s="3" t="s">
        <v>22</v>
      </c>
      <c r="K876" s="5">
        <v>1</v>
      </c>
      <c r="L876" s="3" t="s">
        <v>3</v>
      </c>
      <c r="M876" s="3" t="s">
        <v>4</v>
      </c>
      <c r="N876" s="3" t="s">
        <v>1694</v>
      </c>
      <c r="O876" s="1">
        <v>819</v>
      </c>
      <c r="P876" s="4">
        <v>0</v>
      </c>
      <c r="Q876" s="10">
        <f t="shared" si="59"/>
        <v>819</v>
      </c>
    </row>
    <row r="877" spans="2:17" ht="20.25" customHeight="1">
      <c r="B877" s="10" t="str">
        <f t="shared" si="56"/>
        <v>گوشي اير پلاگ819</v>
      </c>
      <c r="C877" s="10" t="str">
        <f t="shared" si="57"/>
        <v>گوشي اير پلاگ1402/03/01819</v>
      </c>
      <c r="D877" s="10" t="str">
        <f>IFERROR(IF(تحویلی!$E$1="","",IF(NOSA!O877=تحویلی!$E$1,تحویلی!$E$1&amp;COUNTIF(NOSA!$O$1:O877,تحویلی!$E$1),"")),"")</f>
        <v/>
      </c>
      <c r="E877" s="10" t="str">
        <f t="shared" si="58"/>
        <v>18207819</v>
      </c>
      <c r="F877" s="10" t="str">
        <f>IFERROR(VLOOKUP(I877,DATABASE!$N:$O,2,FALSE),"")</f>
        <v>گوشي اير پلاگ</v>
      </c>
      <c r="G877" s="3" t="s">
        <v>1690</v>
      </c>
      <c r="H877" s="4">
        <v>18207</v>
      </c>
      <c r="I877" s="3" t="s">
        <v>1581</v>
      </c>
      <c r="J877" s="3" t="s">
        <v>124</v>
      </c>
      <c r="K877" s="5">
        <v>1</v>
      </c>
      <c r="L877" s="3" t="s">
        <v>8</v>
      </c>
      <c r="M877" s="3" t="s">
        <v>4</v>
      </c>
      <c r="N877" s="3" t="s">
        <v>1694</v>
      </c>
      <c r="O877" s="1">
        <v>819</v>
      </c>
      <c r="P877" s="4">
        <v>0</v>
      </c>
      <c r="Q877" s="10">
        <f t="shared" si="59"/>
        <v>819</v>
      </c>
    </row>
    <row r="878" spans="2:17" ht="20.25" customHeight="1">
      <c r="B878" s="10" t="str">
        <f t="shared" si="56"/>
        <v>كمربند برزنتي نواري819</v>
      </c>
      <c r="C878" s="10" t="str">
        <f t="shared" si="57"/>
        <v>كمربند برزنتي نواري1402/03/01819</v>
      </c>
      <c r="D878" s="10" t="str">
        <f>IFERROR(IF(تحویلی!$E$1="","",IF(NOSA!O878=تحویلی!$E$1,تحویلی!$E$1&amp;COUNTIF(NOSA!$O$1:O878,تحویلی!$E$1),"")),"")</f>
        <v/>
      </c>
      <c r="E878" s="10" t="str">
        <f t="shared" si="58"/>
        <v>18207819</v>
      </c>
      <c r="F878" s="10" t="str">
        <f>IFERROR(VLOOKUP(I878,DATABASE!$N:$O,2,FALSE),"")</f>
        <v>كمربند برزنتي نواري</v>
      </c>
      <c r="G878" s="3" t="s">
        <v>1690</v>
      </c>
      <c r="H878" s="4">
        <v>18207</v>
      </c>
      <c r="I878" s="3" t="s">
        <v>1441</v>
      </c>
      <c r="J878" s="3" t="s">
        <v>95</v>
      </c>
      <c r="K878" s="5">
        <v>1</v>
      </c>
      <c r="L878" s="3" t="s">
        <v>96</v>
      </c>
      <c r="M878" s="3" t="s">
        <v>4</v>
      </c>
      <c r="N878" s="3" t="s">
        <v>1694</v>
      </c>
      <c r="O878" s="1">
        <v>819</v>
      </c>
      <c r="P878" s="4">
        <v>0</v>
      </c>
      <c r="Q878" s="10">
        <f t="shared" si="59"/>
        <v>819</v>
      </c>
    </row>
    <row r="879" spans="2:17" ht="20.25" customHeight="1">
      <c r="B879" s="10" t="str">
        <f t="shared" si="56"/>
        <v>نقاب تيره محافظ صورت  canasafe819</v>
      </c>
      <c r="C879" s="10" t="str">
        <f t="shared" si="57"/>
        <v>نقاب تيره محافظ صورت  canasafe1402/03/01819</v>
      </c>
      <c r="D879" s="10" t="str">
        <f>IFERROR(IF(تحویلی!$E$1="","",IF(NOSA!O879=تحویلی!$E$1,تحویلی!$E$1&amp;COUNTIF(NOSA!$O$1:O879,تحویلی!$E$1),"")),"")</f>
        <v/>
      </c>
      <c r="E879" s="10" t="str">
        <f t="shared" si="58"/>
        <v>18207819</v>
      </c>
      <c r="F879" s="10" t="str">
        <f>IFERROR(VLOOKUP(I879,DATABASE!$N:$O,2,FALSE),"")</f>
        <v>نقاب تيره محافظ صورت  canasafe</v>
      </c>
      <c r="G879" s="3" t="s">
        <v>1690</v>
      </c>
      <c r="H879" s="4">
        <v>18207</v>
      </c>
      <c r="I879" s="3" t="s">
        <v>1487</v>
      </c>
      <c r="J879" s="3" t="s">
        <v>1488</v>
      </c>
      <c r="K879" s="5">
        <v>1</v>
      </c>
      <c r="L879" s="3" t="s">
        <v>8</v>
      </c>
      <c r="M879" s="3" t="s">
        <v>4</v>
      </c>
      <c r="N879" s="3" t="s">
        <v>1694</v>
      </c>
      <c r="O879" s="1">
        <v>819</v>
      </c>
      <c r="P879" s="4">
        <v>0</v>
      </c>
      <c r="Q879" s="10">
        <f t="shared" si="59"/>
        <v>819</v>
      </c>
    </row>
    <row r="880" spans="2:17" ht="20.25" customHeight="1">
      <c r="B880" s="10" t="str">
        <f t="shared" si="56"/>
        <v>رابط فنري نقاب كلاه ايمني819</v>
      </c>
      <c r="C880" s="10" t="str">
        <f t="shared" si="57"/>
        <v>رابط فنري نقاب كلاه ايمني1402/03/01819</v>
      </c>
      <c r="D880" s="10" t="str">
        <f>IFERROR(IF(تحویلی!$E$1="","",IF(NOSA!O880=تحویلی!$E$1,تحویلی!$E$1&amp;COUNTIF(NOSA!$O$1:O880,تحویلی!$E$1),"")),"")</f>
        <v/>
      </c>
      <c r="E880" s="10" t="str">
        <f t="shared" si="58"/>
        <v>18207819</v>
      </c>
      <c r="F880" s="10" t="str">
        <f>IFERROR(VLOOKUP(I880,DATABASE!$N:$O,2,FALSE),"")</f>
        <v>رابط فنري نقاب كلاه ايمني</v>
      </c>
      <c r="G880" s="3" t="s">
        <v>1690</v>
      </c>
      <c r="H880" s="4">
        <v>18207</v>
      </c>
      <c r="I880" s="3" t="s">
        <v>1454</v>
      </c>
      <c r="J880" s="3" t="s">
        <v>135</v>
      </c>
      <c r="K880" s="5">
        <v>1</v>
      </c>
      <c r="L880" s="3" t="s">
        <v>8</v>
      </c>
      <c r="M880" s="3" t="s">
        <v>4</v>
      </c>
      <c r="N880" s="3" t="s">
        <v>1694</v>
      </c>
      <c r="O880" s="1">
        <v>819</v>
      </c>
      <c r="P880" s="4">
        <v>0</v>
      </c>
      <c r="Q880" s="10">
        <f t="shared" si="59"/>
        <v>819</v>
      </c>
    </row>
    <row r="881" spans="2:17" ht="20.25" customHeight="1">
      <c r="B881" s="10" t="str">
        <f t="shared" si="56"/>
        <v>لباس كار نسوز(بلوز و شلوار)819</v>
      </c>
      <c r="C881" s="10" t="str">
        <f t="shared" si="57"/>
        <v>لباس كار نسوز(بلوز و شلوار)1402/03/01819</v>
      </c>
      <c r="D881" s="10" t="str">
        <f>IFERROR(IF(تحویلی!$E$1="","",IF(NOSA!O881=تحویلی!$E$1,تحویلی!$E$1&amp;COUNTIF(NOSA!$O$1:O881,تحویلی!$E$1),"")),"")</f>
        <v/>
      </c>
      <c r="E881" s="10" t="str">
        <f t="shared" si="58"/>
        <v>18208819</v>
      </c>
      <c r="F881" s="10" t="str">
        <f>IFERROR(VLOOKUP(I881,DATABASE!$N:$O,2,FALSE),"")</f>
        <v>لباس كار نسوز(بلوز و شلوار)</v>
      </c>
      <c r="G881" s="3" t="s">
        <v>1690</v>
      </c>
      <c r="H881" s="4">
        <v>18208</v>
      </c>
      <c r="I881" s="3" t="s">
        <v>1655</v>
      </c>
      <c r="J881" s="3" t="s">
        <v>1656</v>
      </c>
      <c r="K881" s="5">
        <v>1</v>
      </c>
      <c r="L881" s="3" t="s">
        <v>28</v>
      </c>
      <c r="M881" s="3" t="s">
        <v>4</v>
      </c>
      <c r="N881" s="3" t="s">
        <v>1694</v>
      </c>
      <c r="O881" s="1">
        <v>819</v>
      </c>
      <c r="P881" s="4">
        <v>0</v>
      </c>
      <c r="Q881" s="10">
        <f t="shared" si="59"/>
        <v>819</v>
      </c>
    </row>
    <row r="882" spans="2:17" ht="20.25" customHeight="1">
      <c r="B882" s="10" t="str">
        <f t="shared" si="56"/>
        <v>چكمه ايمني نسوز819</v>
      </c>
      <c r="C882" s="10" t="str">
        <f t="shared" si="57"/>
        <v>چكمه ايمني نسوز1402/03/01819</v>
      </c>
      <c r="D882" s="10" t="str">
        <f>IFERROR(IF(تحویلی!$E$1="","",IF(NOSA!O882=تحویلی!$E$1,تحویلی!$E$1&amp;COUNTIF(NOSA!$O$1:O882,تحویلی!$E$1),"")),"")</f>
        <v/>
      </c>
      <c r="E882" s="10" t="str">
        <f t="shared" si="58"/>
        <v>18208819</v>
      </c>
      <c r="F882" s="10" t="str">
        <f>IFERROR(VLOOKUP(I882,DATABASE!$N:$O,2,FALSE),"")</f>
        <v>چكمه ايمني نسوز</v>
      </c>
      <c r="G882" s="3" t="s">
        <v>1690</v>
      </c>
      <c r="H882" s="4">
        <v>18208</v>
      </c>
      <c r="I882" s="3" t="s">
        <v>1695</v>
      </c>
      <c r="J882" s="3" t="s">
        <v>1696</v>
      </c>
      <c r="K882" s="5">
        <v>1</v>
      </c>
      <c r="L882" s="3" t="s">
        <v>3</v>
      </c>
      <c r="M882" s="3" t="s">
        <v>4</v>
      </c>
      <c r="N882" s="3" t="s">
        <v>1694</v>
      </c>
      <c r="O882" s="1">
        <v>819</v>
      </c>
      <c r="P882" s="4">
        <v>0</v>
      </c>
      <c r="Q882" s="10">
        <f t="shared" si="59"/>
        <v>819</v>
      </c>
    </row>
    <row r="883" spans="2:17" ht="20.25" customHeight="1">
      <c r="B883" s="10" t="str">
        <f t="shared" si="56"/>
        <v>كلاه ايمني819</v>
      </c>
      <c r="C883" s="10" t="str">
        <f t="shared" si="57"/>
        <v>كلاه ايمني1402/03/01819</v>
      </c>
      <c r="D883" s="10" t="str">
        <f>IFERROR(IF(تحویلی!$E$1="","",IF(NOSA!O883=تحویلی!$E$1,تحویلی!$E$1&amp;COUNTIF(NOSA!$O$1:O883,تحویلی!$E$1),"")),"")</f>
        <v/>
      </c>
      <c r="E883" s="10" t="str">
        <f t="shared" si="58"/>
        <v>18208819</v>
      </c>
      <c r="F883" s="10" t="str">
        <f>IFERROR(VLOOKUP(I883,DATABASE!$N:$O,2,FALSE),"")</f>
        <v>كلاه ايمني</v>
      </c>
      <c r="G883" s="3" t="s">
        <v>1690</v>
      </c>
      <c r="H883" s="4">
        <v>18208</v>
      </c>
      <c r="I883" s="3" t="s">
        <v>1505</v>
      </c>
      <c r="J883" s="3" t="s">
        <v>1628</v>
      </c>
      <c r="K883" s="5">
        <v>1</v>
      </c>
      <c r="L883" s="3" t="s">
        <v>8</v>
      </c>
      <c r="M883" s="3" t="s">
        <v>4</v>
      </c>
      <c r="N883" s="3" t="s">
        <v>1694</v>
      </c>
      <c r="O883" s="1">
        <v>819</v>
      </c>
      <c r="P883" s="4">
        <v>0</v>
      </c>
      <c r="Q883" s="10">
        <f t="shared" si="59"/>
        <v>819</v>
      </c>
    </row>
    <row r="884" spans="2:17" ht="20.25" customHeight="1">
      <c r="B884" s="10" t="str">
        <f t="shared" si="56"/>
        <v>دستكش ساق بلند نسوز819</v>
      </c>
      <c r="C884" s="10" t="str">
        <f t="shared" si="57"/>
        <v>دستكش ساق بلند نسوز1402/03/01819</v>
      </c>
      <c r="D884" s="10" t="str">
        <f>IFERROR(IF(تحویلی!$E$1="","",IF(NOSA!O884=تحویلی!$E$1,تحویلی!$E$1&amp;COUNTIF(NOSA!$O$1:O884,تحویلی!$E$1),"")),"")</f>
        <v/>
      </c>
      <c r="E884" s="10" t="str">
        <f t="shared" si="58"/>
        <v>18208819</v>
      </c>
      <c r="F884" s="10" t="str">
        <f>IFERROR(VLOOKUP(I884,DATABASE!$N:$O,2,FALSE),"")</f>
        <v>دستكش ساق بلند نسوز</v>
      </c>
      <c r="G884" s="3" t="s">
        <v>1690</v>
      </c>
      <c r="H884" s="4">
        <v>18208</v>
      </c>
      <c r="I884" s="3" t="s">
        <v>1461</v>
      </c>
      <c r="J884" s="3" t="s">
        <v>34</v>
      </c>
      <c r="K884" s="5">
        <v>1</v>
      </c>
      <c r="L884" s="3" t="s">
        <v>3</v>
      </c>
      <c r="M884" s="3" t="s">
        <v>4</v>
      </c>
      <c r="N884" s="3" t="s">
        <v>1694</v>
      </c>
      <c r="O884" s="1">
        <v>819</v>
      </c>
      <c r="P884" s="4">
        <v>0</v>
      </c>
      <c r="Q884" s="10">
        <f t="shared" si="59"/>
        <v>819</v>
      </c>
    </row>
    <row r="885" spans="2:17" ht="20.25" customHeight="1">
      <c r="B885" s="10" t="str">
        <f t="shared" si="56"/>
        <v>پيشبند نسوز آلومينيومي819</v>
      </c>
      <c r="C885" s="10" t="str">
        <f t="shared" si="57"/>
        <v>پيشبند نسوز آلومينيومي1402/03/01819</v>
      </c>
      <c r="D885" s="10" t="str">
        <f>IFERROR(IF(تحویلی!$E$1="","",IF(NOSA!O885=تحویلی!$E$1,تحویلی!$E$1&amp;COUNTIF(NOSA!$O$1:O885,تحویلی!$E$1),"")),"")</f>
        <v/>
      </c>
      <c r="E885" s="10" t="str">
        <f t="shared" si="58"/>
        <v>18208819</v>
      </c>
      <c r="F885" s="10" t="str">
        <f>IFERROR(VLOOKUP(I885,DATABASE!$N:$O,2,FALSE),"")</f>
        <v>پيشبند نسوز آلومينيومي</v>
      </c>
      <c r="G885" s="3" t="s">
        <v>1690</v>
      </c>
      <c r="H885" s="4">
        <v>18208</v>
      </c>
      <c r="I885" s="3" t="s">
        <v>1464</v>
      </c>
      <c r="J885" s="3" t="s">
        <v>36</v>
      </c>
      <c r="K885" s="5">
        <v>1</v>
      </c>
      <c r="L885" s="3" t="s">
        <v>8</v>
      </c>
      <c r="M885" s="3" t="s">
        <v>4</v>
      </c>
      <c r="N885" s="3" t="s">
        <v>1694</v>
      </c>
      <c r="O885" s="1">
        <v>819</v>
      </c>
      <c r="P885" s="4">
        <v>0</v>
      </c>
      <c r="Q885" s="10">
        <f t="shared" si="59"/>
        <v>819</v>
      </c>
    </row>
    <row r="886" spans="2:17" ht="20.25" customHeight="1">
      <c r="B886" s="10" t="str">
        <f t="shared" si="56"/>
        <v>آستين آلومينيومي819</v>
      </c>
      <c r="C886" s="10" t="str">
        <f t="shared" si="57"/>
        <v>آستين آلومينيومي1402/03/01819</v>
      </c>
      <c r="D886" s="10" t="str">
        <f>IFERROR(IF(تحویلی!$E$1="","",IF(NOSA!O886=تحویلی!$E$1,تحویلی!$E$1&amp;COUNTIF(NOSA!$O$1:O886,تحویلی!$E$1),"")),"")</f>
        <v/>
      </c>
      <c r="E886" s="10" t="str">
        <f t="shared" si="58"/>
        <v>18208819</v>
      </c>
      <c r="F886" s="10" t="str">
        <f>IFERROR(VLOOKUP(I886,DATABASE!$N:$O,2,FALSE),"")</f>
        <v>آستين آلومينيومي</v>
      </c>
      <c r="G886" s="3" t="s">
        <v>1690</v>
      </c>
      <c r="H886" s="4">
        <v>18208</v>
      </c>
      <c r="I886" s="3" t="s">
        <v>1508</v>
      </c>
      <c r="J886" s="3" t="s">
        <v>38</v>
      </c>
      <c r="K886" s="5">
        <v>1</v>
      </c>
      <c r="L886" s="3" t="s">
        <v>3</v>
      </c>
      <c r="M886" s="3" t="s">
        <v>4</v>
      </c>
      <c r="N886" s="3" t="s">
        <v>1694</v>
      </c>
      <c r="O886" s="1">
        <v>819</v>
      </c>
      <c r="P886" s="4">
        <v>0</v>
      </c>
      <c r="Q886" s="10">
        <f t="shared" si="59"/>
        <v>819</v>
      </c>
    </row>
    <row r="887" spans="2:17" ht="20.25" customHeight="1">
      <c r="B887" s="10" t="str">
        <f t="shared" si="56"/>
        <v>چكمه ايمني نسوز773</v>
      </c>
      <c r="C887" s="10" t="str">
        <f t="shared" si="57"/>
        <v>چكمه ايمني نسوز1402/03/01773</v>
      </c>
      <c r="D887" s="10" t="str">
        <f>IFERROR(IF(تحویلی!$E$1="","",IF(NOSA!O887=تحویلی!$E$1,تحویلی!$E$1&amp;COUNTIF(NOSA!$O$1:O887,تحویلی!$E$1),"")),"")</f>
        <v/>
      </c>
      <c r="E887" s="10" t="str">
        <f t="shared" si="58"/>
        <v>18209773</v>
      </c>
      <c r="F887" s="10" t="str">
        <f>IFERROR(VLOOKUP(I887,DATABASE!$N:$O,2,FALSE),"")</f>
        <v>چكمه ايمني نسوز</v>
      </c>
      <c r="G887" s="3" t="s">
        <v>1690</v>
      </c>
      <c r="H887" s="4">
        <v>18209</v>
      </c>
      <c r="I887" s="3" t="s">
        <v>1697</v>
      </c>
      <c r="J887" s="3" t="s">
        <v>1698</v>
      </c>
      <c r="K887" s="5">
        <v>1</v>
      </c>
      <c r="L887" s="3" t="s">
        <v>3</v>
      </c>
      <c r="M887" s="3" t="s">
        <v>4</v>
      </c>
      <c r="N887" s="3" t="s">
        <v>1148</v>
      </c>
      <c r="O887" s="1">
        <v>773</v>
      </c>
      <c r="P887" s="4">
        <v>1</v>
      </c>
      <c r="Q887" s="10">
        <f t="shared" si="59"/>
        <v>773</v>
      </c>
    </row>
    <row r="888" spans="2:17" ht="20.25" customHeight="1">
      <c r="B888" s="10" t="str">
        <f t="shared" si="56"/>
        <v>لباس كار ديرسوز(بلوز و شلوار)818</v>
      </c>
      <c r="C888" s="10" t="str">
        <f t="shared" si="57"/>
        <v>لباس كار ديرسوز(بلوز و شلوار)1402/03/01818</v>
      </c>
      <c r="D888" s="10" t="str">
        <f>IFERROR(IF(تحویلی!$E$1="","",IF(NOSA!O888=تحویلی!$E$1,تحویلی!$E$1&amp;COUNTIF(NOSA!$O$1:O888,تحویلی!$E$1),"")),"")</f>
        <v/>
      </c>
      <c r="E888" s="10" t="str">
        <f t="shared" si="58"/>
        <v>18211818</v>
      </c>
      <c r="F888" s="10" t="str">
        <f>IFERROR(VLOOKUP(I888,DATABASE!$N:$O,2,FALSE),"")</f>
        <v>لباس كار ديرسوز(بلوز و شلوار)</v>
      </c>
      <c r="G888" s="3" t="s">
        <v>1690</v>
      </c>
      <c r="H888" s="4">
        <v>18211</v>
      </c>
      <c r="I888" s="3" t="s">
        <v>1619</v>
      </c>
      <c r="J888" s="3" t="s">
        <v>1620</v>
      </c>
      <c r="K888" s="5">
        <v>1</v>
      </c>
      <c r="L888" s="3" t="s">
        <v>28</v>
      </c>
      <c r="M888" s="3" t="s">
        <v>47</v>
      </c>
      <c r="N888" s="3" t="s">
        <v>1699</v>
      </c>
      <c r="O888" s="1">
        <v>818</v>
      </c>
      <c r="P888" s="4">
        <v>0</v>
      </c>
      <c r="Q888" s="10">
        <f t="shared" si="59"/>
        <v>818</v>
      </c>
    </row>
    <row r="889" spans="2:17" ht="20.25" customHeight="1">
      <c r="B889" s="10" t="str">
        <f t="shared" si="56"/>
        <v>كلاه ايمني818</v>
      </c>
      <c r="C889" s="10" t="str">
        <f t="shared" si="57"/>
        <v>كلاه ايمني1402/03/01818</v>
      </c>
      <c r="D889" s="10" t="str">
        <f>IFERROR(IF(تحویلی!$E$1="","",IF(NOSA!O889=تحویلی!$E$1,تحویلی!$E$1&amp;COUNTIF(NOSA!$O$1:O889,تحویلی!$E$1),"")),"")</f>
        <v/>
      </c>
      <c r="E889" s="10" t="str">
        <f t="shared" si="58"/>
        <v>18211818</v>
      </c>
      <c r="F889" s="10" t="str">
        <f>IFERROR(VLOOKUP(I889,DATABASE!$N:$O,2,FALSE),"")</f>
        <v>كلاه ايمني</v>
      </c>
      <c r="G889" s="3" t="s">
        <v>1690</v>
      </c>
      <c r="H889" s="4">
        <v>18211</v>
      </c>
      <c r="I889" s="3" t="s">
        <v>1476</v>
      </c>
      <c r="J889" s="3" t="s">
        <v>1647</v>
      </c>
      <c r="K889" s="5">
        <v>1</v>
      </c>
      <c r="L889" s="3" t="s">
        <v>8</v>
      </c>
      <c r="M889" s="3" t="s">
        <v>47</v>
      </c>
      <c r="N889" s="3" t="s">
        <v>1699</v>
      </c>
      <c r="O889" s="1">
        <v>818</v>
      </c>
      <c r="P889" s="4">
        <v>0</v>
      </c>
      <c r="Q889" s="10">
        <f t="shared" si="59"/>
        <v>818</v>
      </c>
    </row>
    <row r="890" spans="2:17" ht="20.25" customHeight="1">
      <c r="B890" s="10" t="str">
        <f t="shared" si="56"/>
        <v>دستكش ضد برش سبك818</v>
      </c>
      <c r="C890" s="10" t="str">
        <f t="shared" si="57"/>
        <v>دستكش ضد برش سبك1402/03/01818</v>
      </c>
      <c r="D890" s="10" t="str">
        <f>IFERROR(IF(تحویلی!$E$1="","",IF(NOSA!O890=تحویلی!$E$1,تحویلی!$E$1&amp;COUNTIF(NOSA!$O$1:O890,تحویلی!$E$1),"")),"")</f>
        <v/>
      </c>
      <c r="E890" s="10" t="str">
        <f t="shared" si="58"/>
        <v>18211818</v>
      </c>
      <c r="F890" s="10" t="str">
        <f>IFERROR(VLOOKUP(I890,DATABASE!$N:$O,2,FALSE),"")</f>
        <v>دستكش ضد برش سبك</v>
      </c>
      <c r="G890" s="3" t="s">
        <v>1690</v>
      </c>
      <c r="H890" s="4">
        <v>18211</v>
      </c>
      <c r="I890" s="3" t="s">
        <v>1442</v>
      </c>
      <c r="J890" s="3" t="s">
        <v>22</v>
      </c>
      <c r="K890" s="5">
        <v>1</v>
      </c>
      <c r="L890" s="3" t="s">
        <v>3</v>
      </c>
      <c r="M890" s="3" t="s">
        <v>47</v>
      </c>
      <c r="N890" s="3" t="s">
        <v>1699</v>
      </c>
      <c r="O890" s="1">
        <v>818</v>
      </c>
      <c r="P890" s="4">
        <v>0</v>
      </c>
      <c r="Q890" s="10">
        <f t="shared" si="59"/>
        <v>818</v>
      </c>
    </row>
    <row r="891" spans="2:17" ht="20.25" customHeight="1">
      <c r="B891" s="10" t="str">
        <f t="shared" si="56"/>
        <v>پوتين ايمني نسوز818</v>
      </c>
      <c r="C891" s="10" t="str">
        <f t="shared" si="57"/>
        <v>پوتين ايمني نسوز1402/03/01818</v>
      </c>
      <c r="D891" s="10" t="str">
        <f>IFERROR(IF(تحویلی!$E$1="","",IF(NOSA!O891=تحویلی!$E$1,تحویلی!$E$1&amp;COUNTIF(NOSA!$O$1:O891,تحویلی!$E$1),"")),"")</f>
        <v/>
      </c>
      <c r="E891" s="10" t="str">
        <f t="shared" si="58"/>
        <v>18211818</v>
      </c>
      <c r="F891" s="10" t="str">
        <f>IFERROR(VLOOKUP(I891,DATABASE!$N:$O,2,FALSE),"")</f>
        <v>پوتين ايمني نسوز</v>
      </c>
      <c r="G891" s="3" t="s">
        <v>1690</v>
      </c>
      <c r="H891" s="4">
        <v>18211</v>
      </c>
      <c r="I891" s="3" t="s">
        <v>1528</v>
      </c>
      <c r="J891" s="3" t="s">
        <v>1654</v>
      </c>
      <c r="K891" s="5">
        <v>1</v>
      </c>
      <c r="L891" s="3" t="s">
        <v>3</v>
      </c>
      <c r="M891" s="3" t="s">
        <v>47</v>
      </c>
      <c r="N891" s="3" t="s">
        <v>1699</v>
      </c>
      <c r="O891" s="1">
        <v>818</v>
      </c>
      <c r="P891" s="4">
        <v>0</v>
      </c>
      <c r="Q891" s="10">
        <f t="shared" si="59"/>
        <v>818</v>
      </c>
    </row>
    <row r="892" spans="2:17" ht="20.25" customHeight="1">
      <c r="B892" s="10" t="str">
        <f t="shared" si="56"/>
        <v>گوشي اير پلاگ818</v>
      </c>
      <c r="C892" s="10" t="str">
        <f t="shared" si="57"/>
        <v>گوشي اير پلاگ1402/03/01818</v>
      </c>
      <c r="D892" s="10" t="str">
        <f>IFERROR(IF(تحویلی!$E$1="","",IF(NOSA!O892=تحویلی!$E$1,تحویلی!$E$1&amp;COUNTIF(NOSA!$O$1:O892,تحویلی!$E$1),"")),"")</f>
        <v/>
      </c>
      <c r="E892" s="10" t="str">
        <f t="shared" si="58"/>
        <v>18211818</v>
      </c>
      <c r="F892" s="10" t="str">
        <f>IFERROR(VLOOKUP(I892,DATABASE!$N:$O,2,FALSE),"")</f>
        <v>گوشي اير پلاگ</v>
      </c>
      <c r="G892" s="3" t="s">
        <v>1690</v>
      </c>
      <c r="H892" s="4">
        <v>18211</v>
      </c>
      <c r="I892" s="3" t="s">
        <v>1581</v>
      </c>
      <c r="J892" s="3" t="s">
        <v>124</v>
      </c>
      <c r="K892" s="5">
        <v>1</v>
      </c>
      <c r="L892" s="3" t="s">
        <v>8</v>
      </c>
      <c r="M892" s="3" t="s">
        <v>47</v>
      </c>
      <c r="N892" s="3" t="s">
        <v>1699</v>
      </c>
      <c r="O892" s="1">
        <v>818</v>
      </c>
      <c r="P892" s="4">
        <v>0</v>
      </c>
      <c r="Q892" s="10">
        <f t="shared" si="59"/>
        <v>818</v>
      </c>
    </row>
    <row r="893" spans="2:17" ht="20.25" customHeight="1">
      <c r="B893" s="10" t="str">
        <f t="shared" si="56"/>
        <v>كمربند برزنتي نواري818</v>
      </c>
      <c r="C893" s="10" t="str">
        <f t="shared" si="57"/>
        <v>كمربند برزنتي نواري1402/03/01818</v>
      </c>
      <c r="D893" s="10" t="str">
        <f>IFERROR(IF(تحویلی!$E$1="","",IF(NOSA!O893=تحویلی!$E$1,تحویلی!$E$1&amp;COUNTIF(NOSA!$O$1:O893,تحویلی!$E$1),"")),"")</f>
        <v/>
      </c>
      <c r="E893" s="10" t="str">
        <f t="shared" si="58"/>
        <v>18211818</v>
      </c>
      <c r="F893" s="10" t="str">
        <f>IFERROR(VLOOKUP(I893,DATABASE!$N:$O,2,FALSE),"")</f>
        <v>كمربند برزنتي نواري</v>
      </c>
      <c r="G893" s="3" t="s">
        <v>1690</v>
      </c>
      <c r="H893" s="4">
        <v>18211</v>
      </c>
      <c r="I893" s="3" t="s">
        <v>1441</v>
      </c>
      <c r="J893" s="3" t="s">
        <v>95</v>
      </c>
      <c r="K893" s="5">
        <v>1</v>
      </c>
      <c r="L893" s="3" t="s">
        <v>96</v>
      </c>
      <c r="M893" s="3" t="s">
        <v>47</v>
      </c>
      <c r="N893" s="3" t="s">
        <v>1699</v>
      </c>
      <c r="O893" s="1">
        <v>818</v>
      </c>
      <c r="P893" s="4">
        <v>0</v>
      </c>
      <c r="Q893" s="10">
        <f t="shared" si="59"/>
        <v>818</v>
      </c>
    </row>
    <row r="894" spans="2:17" ht="20.25" customHeight="1">
      <c r="B894" s="10" t="str">
        <f t="shared" si="56"/>
        <v>عينك گاگل608</v>
      </c>
      <c r="C894" s="10" t="str">
        <f t="shared" si="57"/>
        <v>عينك گاگل1402/03/01608</v>
      </c>
      <c r="D894" s="10" t="str">
        <f>IFERROR(IF(تحویلی!$E$1="","",IF(NOSA!O894=تحویلی!$E$1,تحویلی!$E$1&amp;COUNTIF(NOSA!$O$1:O894,تحویلی!$E$1),"")),"")</f>
        <v/>
      </c>
      <c r="E894" s="10" t="str">
        <f t="shared" si="58"/>
        <v>18212608</v>
      </c>
      <c r="F894" s="10" t="str">
        <f>IFERROR(VLOOKUP(I894,DATABASE!$N:$O,2,FALSE),"")</f>
        <v>عينك گاگل</v>
      </c>
      <c r="G894" s="3" t="s">
        <v>1690</v>
      </c>
      <c r="H894" s="4">
        <v>18212</v>
      </c>
      <c r="I894" s="3" t="s">
        <v>1555</v>
      </c>
      <c r="J894" s="3" t="s">
        <v>1556</v>
      </c>
      <c r="K894" s="5">
        <v>2</v>
      </c>
      <c r="L894" s="3" t="s">
        <v>8</v>
      </c>
      <c r="M894" s="3" t="s">
        <v>102</v>
      </c>
      <c r="N894" s="3" t="s">
        <v>187</v>
      </c>
      <c r="O894" s="1">
        <v>608</v>
      </c>
      <c r="P894" s="4">
        <v>0</v>
      </c>
      <c r="Q894" s="10">
        <f t="shared" si="59"/>
        <v>608</v>
      </c>
    </row>
    <row r="895" spans="2:17" ht="20.25" customHeight="1">
      <c r="B895" s="10" t="str">
        <f t="shared" si="56"/>
        <v>دستكش ضد برش سبك719</v>
      </c>
      <c r="C895" s="10" t="str">
        <f t="shared" si="57"/>
        <v>دستكش ضد برش سبك1402/03/01719</v>
      </c>
      <c r="D895" s="10" t="str">
        <f>IFERROR(IF(تحویلی!$E$1="","",IF(NOSA!O895=تحویلی!$E$1,تحویلی!$E$1&amp;COUNTIF(NOSA!$O$1:O895,تحویلی!$E$1),"")),"")</f>
        <v/>
      </c>
      <c r="E895" s="10" t="str">
        <f t="shared" si="58"/>
        <v>18222719</v>
      </c>
      <c r="F895" s="10" t="str">
        <f>IFERROR(VLOOKUP(I895,DATABASE!$N:$O,2,FALSE),"")</f>
        <v>دستكش ضد برش سبك</v>
      </c>
      <c r="G895" s="3" t="s">
        <v>1690</v>
      </c>
      <c r="H895" s="4">
        <v>18222</v>
      </c>
      <c r="I895" s="3" t="s">
        <v>1442</v>
      </c>
      <c r="J895" s="3" t="s">
        <v>22</v>
      </c>
      <c r="K895" s="5">
        <v>1</v>
      </c>
      <c r="L895" s="3" t="s">
        <v>3</v>
      </c>
      <c r="M895" s="3" t="s">
        <v>47</v>
      </c>
      <c r="N895" s="3" t="s">
        <v>395</v>
      </c>
      <c r="O895" s="1">
        <v>719</v>
      </c>
      <c r="P895" s="4">
        <v>1</v>
      </c>
      <c r="Q895" s="10">
        <f t="shared" si="59"/>
        <v>719</v>
      </c>
    </row>
    <row r="896" spans="2:17" ht="20.25" customHeight="1">
      <c r="B896" s="10" t="str">
        <f t="shared" si="56"/>
        <v>دستكش ضد برش سبك803</v>
      </c>
      <c r="C896" s="10" t="str">
        <f t="shared" si="57"/>
        <v>دستكش ضد برش سبك1402/03/01803</v>
      </c>
      <c r="D896" s="10" t="str">
        <f>IFERROR(IF(تحویلی!$E$1="","",IF(NOSA!O896=تحویلی!$E$1,تحویلی!$E$1&amp;COUNTIF(NOSA!$O$1:O896,تحویلی!$E$1),"")),"")</f>
        <v/>
      </c>
      <c r="E896" s="10" t="str">
        <f t="shared" si="58"/>
        <v>18222803</v>
      </c>
      <c r="F896" s="10" t="str">
        <f>IFERROR(VLOOKUP(I896,DATABASE!$N:$O,2,FALSE),"")</f>
        <v>دستكش ضد برش سبك</v>
      </c>
      <c r="G896" s="3" t="s">
        <v>1690</v>
      </c>
      <c r="H896" s="4">
        <v>18222</v>
      </c>
      <c r="I896" s="3" t="s">
        <v>1442</v>
      </c>
      <c r="J896" s="3" t="s">
        <v>22</v>
      </c>
      <c r="K896" s="5">
        <v>1</v>
      </c>
      <c r="L896" s="3" t="s">
        <v>3</v>
      </c>
      <c r="M896" s="3" t="s">
        <v>47</v>
      </c>
      <c r="N896" s="3" t="s">
        <v>1518</v>
      </c>
      <c r="O896" s="1">
        <v>803</v>
      </c>
      <c r="P896" s="4">
        <v>1</v>
      </c>
      <c r="Q896" s="10">
        <f t="shared" si="59"/>
        <v>803</v>
      </c>
    </row>
    <row r="897" spans="2:17" ht="20.25" customHeight="1">
      <c r="B897" s="10" t="str">
        <f t="shared" si="56"/>
        <v>پوتين ايمني نسوز769</v>
      </c>
      <c r="C897" s="10" t="str">
        <f t="shared" si="57"/>
        <v>پوتين ايمني نسوز1402/03/01769</v>
      </c>
      <c r="D897" s="10" t="str">
        <f>IFERROR(IF(تحویلی!$E$1="","",IF(NOSA!O897=تحویلی!$E$1,تحویلی!$E$1&amp;COUNTIF(NOSA!$O$1:O897,تحویلی!$E$1),"")),"")</f>
        <v/>
      </c>
      <c r="E897" s="10" t="str">
        <f t="shared" si="58"/>
        <v>18230769</v>
      </c>
      <c r="F897" s="10" t="str">
        <f>IFERROR(VLOOKUP(I897,DATABASE!$N:$O,2,FALSE),"")</f>
        <v>پوتين ايمني نسوز</v>
      </c>
      <c r="G897" s="3" t="s">
        <v>1690</v>
      </c>
      <c r="H897" s="4">
        <v>18230</v>
      </c>
      <c r="I897" s="3" t="s">
        <v>1472</v>
      </c>
      <c r="J897" s="3" t="s">
        <v>1700</v>
      </c>
      <c r="K897" s="5">
        <v>1</v>
      </c>
      <c r="L897" s="3" t="s">
        <v>3</v>
      </c>
      <c r="M897" s="3" t="s">
        <v>43</v>
      </c>
      <c r="N897" s="3" t="s">
        <v>1102</v>
      </c>
      <c r="O897" s="1">
        <v>769</v>
      </c>
      <c r="P897" s="4">
        <v>0</v>
      </c>
      <c r="Q897" s="10">
        <f t="shared" si="59"/>
        <v>769</v>
      </c>
    </row>
    <row r="898" spans="2:17" ht="20.25" customHeight="1">
      <c r="B898" s="10" t="str">
        <f t="shared" si="56"/>
        <v>دستكش كف مواد سبك731</v>
      </c>
      <c r="C898" s="10" t="str">
        <f t="shared" si="57"/>
        <v>دستكش كف مواد سبك1402/03/01731</v>
      </c>
      <c r="D898" s="10" t="str">
        <f>IFERROR(IF(تحویلی!$E$1="","",IF(NOSA!O898=تحویلی!$E$1,تحویلی!$E$1&amp;COUNTIF(NOSA!$O$1:O898,تحویلی!$E$1),"")),"")</f>
        <v/>
      </c>
      <c r="E898" s="10" t="str">
        <f t="shared" si="58"/>
        <v>18231731</v>
      </c>
      <c r="F898" s="10" t="str">
        <f>IFERROR(VLOOKUP(I898,DATABASE!$N:$O,2,FALSE),"")</f>
        <v>دستكش كف مواد سبك</v>
      </c>
      <c r="G898" s="3" t="s">
        <v>1690</v>
      </c>
      <c r="H898" s="4">
        <v>18231</v>
      </c>
      <c r="I898" s="3" t="s">
        <v>1456</v>
      </c>
      <c r="J898" s="3" t="s">
        <v>2</v>
      </c>
      <c r="K898" s="5">
        <v>1</v>
      </c>
      <c r="L898" s="3" t="s">
        <v>3</v>
      </c>
      <c r="M898" s="3" t="s">
        <v>47</v>
      </c>
      <c r="N898" s="3" t="s">
        <v>635</v>
      </c>
      <c r="O898" s="1">
        <v>731</v>
      </c>
      <c r="P898" s="4">
        <v>1</v>
      </c>
      <c r="Q898" s="10">
        <f t="shared" si="59"/>
        <v>731</v>
      </c>
    </row>
    <row r="899" spans="2:17" ht="20.25" customHeight="1">
      <c r="B899" s="10" t="str">
        <f t="shared" ref="B899:B962" si="60">F899&amp;Q899</f>
        <v>دستكش ضد برش سبك599</v>
      </c>
      <c r="C899" s="10" t="str">
        <f t="shared" ref="C899:C962" si="61">F899&amp;G899&amp;O899</f>
        <v>دستكش ضد برش سبك1402/03/01599</v>
      </c>
      <c r="D899" s="10" t="str">
        <f>IFERROR(IF(تحویلی!$E$1="","",IF(NOSA!O899=تحویلی!$E$1,تحویلی!$E$1&amp;COUNTIF(NOSA!$O$1:O899,تحویلی!$E$1),"")),"")</f>
        <v/>
      </c>
      <c r="E899" s="10" t="str">
        <f t="shared" ref="E899:E962" si="62">H899&amp;O899</f>
        <v>18233599</v>
      </c>
      <c r="F899" s="10" t="str">
        <f>IFERROR(VLOOKUP(I899,DATABASE!$N:$O,2,FALSE),"")</f>
        <v>دستكش ضد برش سبك</v>
      </c>
      <c r="G899" s="3" t="s">
        <v>1690</v>
      </c>
      <c r="H899" s="4">
        <v>18233</v>
      </c>
      <c r="I899" s="3" t="s">
        <v>1442</v>
      </c>
      <c r="J899" s="3" t="s">
        <v>22</v>
      </c>
      <c r="K899" s="5">
        <v>1</v>
      </c>
      <c r="L899" s="3" t="s">
        <v>3</v>
      </c>
      <c r="M899" s="3" t="s">
        <v>47</v>
      </c>
      <c r="N899" s="3" t="s">
        <v>131</v>
      </c>
      <c r="O899" s="1">
        <v>599</v>
      </c>
      <c r="P899" s="4">
        <v>1</v>
      </c>
      <c r="Q899" s="10">
        <f t="shared" si="59"/>
        <v>599</v>
      </c>
    </row>
    <row r="900" spans="2:17" ht="20.25" customHeight="1">
      <c r="B900" s="10" t="str">
        <f t="shared" si="60"/>
        <v>لباس كار نسوز(بلوز و شلوار)303</v>
      </c>
      <c r="C900" s="10" t="str">
        <f t="shared" si="61"/>
        <v>لباس كار نسوز(بلوز و شلوار)1402/03/01303</v>
      </c>
      <c r="D900" s="10" t="str">
        <f>IFERROR(IF(تحویلی!$E$1="","",IF(NOSA!O900=تحویلی!$E$1,تحویلی!$E$1&amp;COUNTIF(NOSA!$O$1:O900,تحویلی!$E$1),"")),"")</f>
        <v/>
      </c>
      <c r="E900" s="10" t="str">
        <f t="shared" si="62"/>
        <v>18236303</v>
      </c>
      <c r="F900" s="10" t="str">
        <f>IFERROR(VLOOKUP(I900,DATABASE!$N:$O,2,FALSE),"")</f>
        <v>لباس كار نسوز(بلوز و شلوار)</v>
      </c>
      <c r="G900" s="3" t="s">
        <v>1690</v>
      </c>
      <c r="H900" s="4">
        <v>18236</v>
      </c>
      <c r="I900" s="3" t="s">
        <v>1701</v>
      </c>
      <c r="J900" s="3" t="s">
        <v>1702</v>
      </c>
      <c r="K900" s="5">
        <v>1</v>
      </c>
      <c r="L900" s="3" t="s">
        <v>28</v>
      </c>
      <c r="M900" s="3" t="s">
        <v>4</v>
      </c>
      <c r="N900" s="3" t="s">
        <v>10</v>
      </c>
      <c r="O900" s="1">
        <v>303</v>
      </c>
      <c r="P900" s="4">
        <v>1</v>
      </c>
      <c r="Q900" s="10">
        <f t="shared" si="59"/>
        <v>303</v>
      </c>
    </row>
    <row r="901" spans="2:17" ht="20.25" customHeight="1">
      <c r="B901" s="10" t="str">
        <f t="shared" si="60"/>
        <v>لباس كار ديرسوز(بلوز) 567</v>
      </c>
      <c r="C901" s="10" t="str">
        <f t="shared" si="61"/>
        <v>لباس كار ديرسوز(بلوز) 1402/03/01567</v>
      </c>
      <c r="D901" s="10" t="str">
        <f>IFERROR(IF(تحویلی!$E$1="","",IF(NOSA!O901=تحویلی!$E$1,تحویلی!$E$1&amp;COUNTIF(NOSA!$O$1:O901,تحویلی!$E$1),"")),"")</f>
        <v/>
      </c>
      <c r="E901" s="10" t="str">
        <f t="shared" si="62"/>
        <v>18239567</v>
      </c>
      <c r="F901" s="10" t="str">
        <f>IFERROR(VLOOKUP(I901,DATABASE!$N:$O,2,FALSE),"")</f>
        <v xml:space="preserve">لباس كار ديرسوز(بلوز) </v>
      </c>
      <c r="G901" s="3" t="s">
        <v>1690</v>
      </c>
      <c r="H901" s="4">
        <v>18239</v>
      </c>
      <c r="I901" s="3" t="s">
        <v>1703</v>
      </c>
      <c r="J901" s="3" t="s">
        <v>1704</v>
      </c>
      <c r="K901" s="5">
        <v>1</v>
      </c>
      <c r="L901" s="3" t="s">
        <v>8</v>
      </c>
      <c r="M901" s="3" t="s">
        <v>19</v>
      </c>
      <c r="N901" s="3" t="s">
        <v>71</v>
      </c>
      <c r="O901" s="1">
        <v>567</v>
      </c>
      <c r="P901" s="4">
        <v>1</v>
      </c>
      <c r="Q901" s="10">
        <f t="shared" si="59"/>
        <v>567</v>
      </c>
    </row>
    <row r="902" spans="2:17" ht="20.25" customHeight="1">
      <c r="B902" s="10" t="str">
        <f t="shared" si="60"/>
        <v>لباس كار معمولي- بلوز و شلوار735</v>
      </c>
      <c r="C902" s="10" t="str">
        <f t="shared" si="61"/>
        <v>لباس كار معمولي- بلوز و شلوار1402/03/01735</v>
      </c>
      <c r="D902" s="10" t="str">
        <f>IFERROR(IF(تحویلی!$E$1="","",IF(NOSA!O902=تحویلی!$E$1,تحویلی!$E$1&amp;COUNTIF(NOSA!$O$1:O902,تحویلی!$E$1),"")),"")</f>
        <v/>
      </c>
      <c r="E902" s="10" t="str">
        <f t="shared" si="62"/>
        <v>18240735</v>
      </c>
      <c r="F902" s="10" t="str">
        <f>IFERROR(VLOOKUP(I902,DATABASE!$N:$O,2,FALSE),"")</f>
        <v>لباس كار معمولي- بلوز و شلوار</v>
      </c>
      <c r="G902" s="3" t="s">
        <v>1690</v>
      </c>
      <c r="H902" s="4">
        <v>18240</v>
      </c>
      <c r="I902" s="3" t="s">
        <v>1705</v>
      </c>
      <c r="J902" s="3" t="s">
        <v>1706</v>
      </c>
      <c r="K902" s="5">
        <v>1</v>
      </c>
      <c r="L902" s="3" t="s">
        <v>28</v>
      </c>
      <c r="M902" s="3" t="s">
        <v>202</v>
      </c>
      <c r="N902" s="3" t="s">
        <v>640</v>
      </c>
      <c r="O902" s="1">
        <v>735</v>
      </c>
      <c r="P902" s="4">
        <v>1</v>
      </c>
      <c r="Q902" s="10">
        <f t="shared" si="59"/>
        <v>735</v>
      </c>
    </row>
    <row r="903" spans="2:17" ht="20.25" customHeight="1">
      <c r="B903" s="10" t="str">
        <f t="shared" si="60"/>
        <v>لباس كار نسوز(بلوز و شلوار)130</v>
      </c>
      <c r="C903" s="10" t="str">
        <f t="shared" si="61"/>
        <v>لباس كار نسوز(بلوز و شلوار)1402/03/01130</v>
      </c>
      <c r="D903" s="10" t="str">
        <f>IFERROR(IF(تحویلی!$E$1="","",IF(NOSA!O903=تحویلی!$E$1,تحویلی!$E$1&amp;COUNTIF(NOSA!$O$1:O903,تحویلی!$E$1),"")),"")</f>
        <v/>
      </c>
      <c r="E903" s="10" t="str">
        <f t="shared" si="62"/>
        <v>18241130</v>
      </c>
      <c r="F903" s="10" t="str">
        <f>IFERROR(VLOOKUP(I903,DATABASE!$N:$O,2,FALSE),"")</f>
        <v>لباس كار نسوز(بلوز و شلوار)</v>
      </c>
      <c r="G903" s="3" t="s">
        <v>1690</v>
      </c>
      <c r="H903" s="4">
        <v>18241</v>
      </c>
      <c r="I903" s="3" t="s">
        <v>1655</v>
      </c>
      <c r="J903" s="3" t="s">
        <v>1656</v>
      </c>
      <c r="K903" s="5">
        <v>1</v>
      </c>
      <c r="L903" s="3" t="s">
        <v>28</v>
      </c>
      <c r="M903" s="3" t="s">
        <v>19</v>
      </c>
      <c r="N903" s="3" t="s">
        <v>253</v>
      </c>
      <c r="O903" s="1">
        <v>130</v>
      </c>
      <c r="P903" s="4">
        <v>1</v>
      </c>
      <c r="Q903" s="10">
        <f t="shared" si="59"/>
        <v>130</v>
      </c>
    </row>
    <row r="904" spans="2:17" ht="20.25" customHeight="1">
      <c r="B904" s="10" t="str">
        <f t="shared" si="60"/>
        <v>فيلتر ماسك نيم صورت (3M) مدل 209170</v>
      </c>
      <c r="C904" s="10" t="str">
        <f t="shared" si="61"/>
        <v>فيلتر ماسك نيم صورت (3M) مدل 20911402/03/0170</v>
      </c>
      <c r="D904" s="10" t="str">
        <f>IFERROR(IF(تحویلی!$E$1="","",IF(NOSA!O904=تحویلی!$E$1,تحویلی!$E$1&amp;COUNTIF(NOSA!$O$1:O904,تحویلی!$E$1),"")),"")</f>
        <v/>
      </c>
      <c r="E904" s="10" t="str">
        <f t="shared" si="62"/>
        <v>1824370</v>
      </c>
      <c r="F904" s="10" t="str">
        <f>IFERROR(VLOOKUP(I904,DATABASE!$N:$O,2,FALSE),"")</f>
        <v>فيلتر ماسك نيم صورت (3M) مدل 2091</v>
      </c>
      <c r="G904" s="3" t="s">
        <v>1690</v>
      </c>
      <c r="H904" s="4">
        <v>18243</v>
      </c>
      <c r="I904" s="3" t="s">
        <v>1475</v>
      </c>
      <c r="J904" s="3" t="s">
        <v>53</v>
      </c>
      <c r="K904" s="5">
        <v>1</v>
      </c>
      <c r="L904" s="3" t="s">
        <v>8</v>
      </c>
      <c r="M904" s="3" t="s">
        <v>9</v>
      </c>
      <c r="N904" s="3" t="s">
        <v>157</v>
      </c>
      <c r="O904" s="1">
        <v>70</v>
      </c>
      <c r="P904" s="4">
        <v>1</v>
      </c>
      <c r="Q904" s="10">
        <f t="shared" si="59"/>
        <v>70</v>
      </c>
    </row>
    <row r="905" spans="2:17" ht="20.25" customHeight="1">
      <c r="B905" s="10" t="str">
        <f t="shared" si="60"/>
        <v>دستكش ضد برش سبك717</v>
      </c>
      <c r="C905" s="10" t="str">
        <f t="shared" si="61"/>
        <v>دستكش ضد برش سبك1402/03/02717</v>
      </c>
      <c r="D905" s="10" t="str">
        <f>IFERROR(IF(تحویلی!$E$1="","",IF(NOSA!O905=تحویلی!$E$1,تحویلی!$E$1&amp;COUNTIF(NOSA!$O$1:O905,تحویلی!$E$1),"")),"")</f>
        <v/>
      </c>
      <c r="E905" s="10" t="str">
        <f t="shared" si="62"/>
        <v>18250717</v>
      </c>
      <c r="F905" s="10" t="str">
        <f>IFERROR(VLOOKUP(I905,DATABASE!$N:$O,2,FALSE),"")</f>
        <v>دستكش ضد برش سبك</v>
      </c>
      <c r="G905" s="3" t="s">
        <v>1707</v>
      </c>
      <c r="H905" s="4">
        <v>18250</v>
      </c>
      <c r="I905" s="3" t="s">
        <v>1442</v>
      </c>
      <c r="J905" s="3" t="s">
        <v>22</v>
      </c>
      <c r="K905" s="5">
        <v>1</v>
      </c>
      <c r="L905" s="3" t="s">
        <v>3</v>
      </c>
      <c r="M905" s="3" t="s">
        <v>47</v>
      </c>
      <c r="N905" s="3" t="s">
        <v>673</v>
      </c>
      <c r="O905" s="1">
        <v>717</v>
      </c>
      <c r="P905" s="4">
        <v>1</v>
      </c>
      <c r="Q905" s="10">
        <f t="shared" si="59"/>
        <v>717</v>
      </c>
    </row>
    <row r="906" spans="2:17" ht="20.25" customHeight="1">
      <c r="B906" s="10" t="str">
        <f t="shared" si="60"/>
        <v>دستكش ضد برش سبك778</v>
      </c>
      <c r="C906" s="10" t="str">
        <f t="shared" si="61"/>
        <v>دستكش ضد برش سبك1402/03/02778</v>
      </c>
      <c r="D906" s="10" t="str">
        <f>IFERROR(IF(تحویلی!$E$1="","",IF(NOSA!O906=تحویلی!$E$1,تحویلی!$E$1&amp;COUNTIF(NOSA!$O$1:O906,تحویلی!$E$1),"")),"")</f>
        <v/>
      </c>
      <c r="E906" s="10" t="str">
        <f t="shared" si="62"/>
        <v>18253778</v>
      </c>
      <c r="F906" s="10" t="str">
        <f>IFERROR(VLOOKUP(I906,DATABASE!$N:$O,2,FALSE),"")</f>
        <v>دستكش ضد برش سبك</v>
      </c>
      <c r="G906" s="3" t="s">
        <v>1707</v>
      </c>
      <c r="H906" s="4">
        <v>18253</v>
      </c>
      <c r="I906" s="3" t="s">
        <v>1442</v>
      </c>
      <c r="J906" s="3" t="s">
        <v>22</v>
      </c>
      <c r="K906" s="5">
        <v>1</v>
      </c>
      <c r="L906" s="3" t="s">
        <v>3</v>
      </c>
      <c r="M906" s="3" t="s">
        <v>47</v>
      </c>
      <c r="N906" s="3" t="s">
        <v>1228</v>
      </c>
      <c r="O906" s="1">
        <v>778</v>
      </c>
      <c r="P906" s="4">
        <v>1</v>
      </c>
      <c r="Q906" s="10">
        <f t="shared" si="59"/>
        <v>778</v>
      </c>
    </row>
    <row r="907" spans="2:17" ht="20.25" customHeight="1">
      <c r="B907" s="10" t="str">
        <f t="shared" si="60"/>
        <v>دستكش ضد برش سبك97</v>
      </c>
      <c r="C907" s="10" t="str">
        <f t="shared" si="61"/>
        <v>دستكش ضد برش سبك1402/03/0297</v>
      </c>
      <c r="D907" s="10" t="str">
        <f>IFERROR(IF(تحویلی!$E$1="","",IF(NOSA!O907=تحویلی!$E$1,تحویلی!$E$1&amp;COUNTIF(NOSA!$O$1:O907,تحویلی!$E$1),"")),"")</f>
        <v/>
      </c>
      <c r="E907" s="10" t="str">
        <f t="shared" si="62"/>
        <v>1825597</v>
      </c>
      <c r="F907" s="10" t="str">
        <f>IFERROR(VLOOKUP(I907,DATABASE!$N:$O,2,FALSE),"")</f>
        <v>دستكش ضد برش سبك</v>
      </c>
      <c r="G907" s="3" t="s">
        <v>1707</v>
      </c>
      <c r="H907" s="4">
        <v>18255</v>
      </c>
      <c r="I907" s="3" t="s">
        <v>1442</v>
      </c>
      <c r="J907" s="3" t="s">
        <v>22</v>
      </c>
      <c r="K907" s="5">
        <v>2</v>
      </c>
      <c r="L907" s="3" t="s">
        <v>3</v>
      </c>
      <c r="M907" s="3" t="s">
        <v>47</v>
      </c>
      <c r="N907" s="3" t="s">
        <v>798</v>
      </c>
      <c r="O907" s="1">
        <v>97</v>
      </c>
      <c r="P907" s="4">
        <v>0</v>
      </c>
      <c r="Q907" s="10">
        <f t="shared" si="59"/>
        <v>97</v>
      </c>
    </row>
    <row r="908" spans="2:17" ht="20.25" customHeight="1">
      <c r="B908" s="10" t="str">
        <f t="shared" si="60"/>
        <v>دستكش استاد كار694</v>
      </c>
      <c r="C908" s="10" t="str">
        <f t="shared" si="61"/>
        <v>دستكش استاد كار1402/03/02694</v>
      </c>
      <c r="D908" s="10" t="str">
        <f>IFERROR(IF(تحویلی!$E$1="","",IF(NOSA!O908=تحویلی!$E$1,تحویلی!$E$1&amp;COUNTIF(NOSA!$O$1:O908,تحویلی!$E$1),"")),"")</f>
        <v/>
      </c>
      <c r="E908" s="10" t="str">
        <f t="shared" si="62"/>
        <v>18260694</v>
      </c>
      <c r="F908" s="10" t="str">
        <f>IFERROR(VLOOKUP(I908,DATABASE!$N:$O,2,FALSE),"")</f>
        <v>دستكش استاد كار</v>
      </c>
      <c r="G908" s="3" t="s">
        <v>1707</v>
      </c>
      <c r="H908" s="4">
        <v>18260</v>
      </c>
      <c r="I908" s="3" t="s">
        <v>1543</v>
      </c>
      <c r="J908" s="3" t="s">
        <v>255</v>
      </c>
      <c r="K908" s="5">
        <v>1</v>
      </c>
      <c r="L908" s="3" t="s">
        <v>3</v>
      </c>
      <c r="M908" s="3" t="s">
        <v>47</v>
      </c>
      <c r="N908" s="3" t="s">
        <v>128</v>
      </c>
      <c r="O908" s="1">
        <v>694</v>
      </c>
      <c r="P908" s="4">
        <v>0</v>
      </c>
      <c r="Q908" s="10">
        <f t="shared" si="59"/>
        <v>694</v>
      </c>
    </row>
    <row r="909" spans="2:17" ht="20.25" customHeight="1">
      <c r="B909" s="10" t="str">
        <f t="shared" si="60"/>
        <v>دستكش ضد برش سبك694</v>
      </c>
      <c r="C909" s="10" t="str">
        <f t="shared" si="61"/>
        <v>دستكش ضد برش سبك1402/03/02694</v>
      </c>
      <c r="D909" s="10" t="str">
        <f>IFERROR(IF(تحویلی!$E$1="","",IF(NOSA!O909=تحویلی!$E$1,تحویلی!$E$1&amp;COUNTIF(NOSA!$O$1:O909,تحویلی!$E$1),"")),"")</f>
        <v/>
      </c>
      <c r="E909" s="10" t="str">
        <f t="shared" si="62"/>
        <v>18260694</v>
      </c>
      <c r="F909" s="10" t="str">
        <f>IFERROR(VLOOKUP(I909,DATABASE!$N:$O,2,FALSE),"")</f>
        <v>دستكش ضد برش سبك</v>
      </c>
      <c r="G909" s="3" t="s">
        <v>1707</v>
      </c>
      <c r="H909" s="4">
        <v>18260</v>
      </c>
      <c r="I909" s="3" t="s">
        <v>1442</v>
      </c>
      <c r="J909" s="3" t="s">
        <v>22</v>
      </c>
      <c r="K909" s="5">
        <v>1</v>
      </c>
      <c r="L909" s="3" t="s">
        <v>3</v>
      </c>
      <c r="M909" s="3" t="s">
        <v>47</v>
      </c>
      <c r="N909" s="3" t="s">
        <v>128</v>
      </c>
      <c r="O909" s="1">
        <v>694</v>
      </c>
      <c r="P909" s="4">
        <v>0</v>
      </c>
      <c r="Q909" s="10">
        <f t="shared" si="59"/>
        <v>694</v>
      </c>
    </row>
    <row r="910" spans="2:17" ht="20.25" customHeight="1">
      <c r="B910" s="10" t="str">
        <f t="shared" si="60"/>
        <v>كفش ايمني778</v>
      </c>
      <c r="C910" s="10" t="str">
        <f t="shared" si="61"/>
        <v>كفش ايمني1402/03/02778</v>
      </c>
      <c r="D910" s="10" t="str">
        <f>IFERROR(IF(تحویلی!$E$1="","",IF(NOSA!O910=تحویلی!$E$1,تحویلی!$E$1&amp;COUNTIF(NOSA!$O$1:O910,تحویلی!$E$1),"")),"")</f>
        <v/>
      </c>
      <c r="E910" s="10" t="str">
        <f t="shared" si="62"/>
        <v>18270778</v>
      </c>
      <c r="F910" s="10" t="str">
        <f>IFERROR(VLOOKUP(I910,DATABASE!$N:$O,2,FALSE),"")</f>
        <v>كفش ايمني</v>
      </c>
      <c r="G910" s="3" t="s">
        <v>1707</v>
      </c>
      <c r="H910" s="4">
        <v>18270</v>
      </c>
      <c r="I910" s="3" t="s">
        <v>1549</v>
      </c>
      <c r="J910" s="3" t="s">
        <v>1708</v>
      </c>
      <c r="K910" s="5">
        <v>1</v>
      </c>
      <c r="L910" s="3" t="s">
        <v>3</v>
      </c>
      <c r="M910" s="3" t="s">
        <v>47</v>
      </c>
      <c r="N910" s="3" t="s">
        <v>1228</v>
      </c>
      <c r="O910" s="1">
        <v>778</v>
      </c>
      <c r="P910" s="4">
        <v>1</v>
      </c>
      <c r="Q910" s="10">
        <f t="shared" si="59"/>
        <v>778</v>
      </c>
    </row>
    <row r="911" spans="2:17" ht="20.25" customHeight="1">
      <c r="B911" s="10" t="str">
        <f t="shared" si="60"/>
        <v>دستكش ساق بلند نسوز768</v>
      </c>
      <c r="C911" s="10" t="str">
        <f t="shared" si="61"/>
        <v>دستكش ساق بلند نسوز1402/03/02768</v>
      </c>
      <c r="D911" s="10" t="str">
        <f>IFERROR(IF(تحویلی!$E$1="","",IF(NOSA!O911=تحویلی!$E$1,تحویلی!$E$1&amp;COUNTIF(NOSA!$O$1:O911,تحویلی!$E$1),"")),"")</f>
        <v/>
      </c>
      <c r="E911" s="10" t="str">
        <f t="shared" si="62"/>
        <v>18272768</v>
      </c>
      <c r="F911" s="10" t="str">
        <f>IFERROR(VLOOKUP(I911,DATABASE!$N:$O,2,FALSE),"")</f>
        <v>دستكش ساق بلند نسوز</v>
      </c>
      <c r="G911" s="3" t="s">
        <v>1707</v>
      </c>
      <c r="H911" s="4">
        <v>18272</v>
      </c>
      <c r="I911" s="3" t="s">
        <v>1461</v>
      </c>
      <c r="J911" s="3" t="s">
        <v>34</v>
      </c>
      <c r="K911" s="5">
        <v>1</v>
      </c>
      <c r="L911" s="3" t="s">
        <v>3</v>
      </c>
      <c r="M911" s="3" t="s">
        <v>25</v>
      </c>
      <c r="N911" s="3" t="s">
        <v>1099</v>
      </c>
      <c r="O911" s="1">
        <v>768</v>
      </c>
      <c r="P911" s="4">
        <v>1</v>
      </c>
      <c r="Q911" s="10">
        <f t="shared" si="59"/>
        <v>768</v>
      </c>
    </row>
    <row r="912" spans="2:17" ht="20.25" customHeight="1">
      <c r="B912" s="10" t="str">
        <f t="shared" si="60"/>
        <v>نقاب تيره محافظ صورت معمولي768</v>
      </c>
      <c r="C912" s="10" t="str">
        <f t="shared" si="61"/>
        <v>نقاب تيره محافظ صورت معمولي1402/03/02768</v>
      </c>
      <c r="D912" s="10" t="str">
        <f>IFERROR(IF(تحویلی!$E$1="","",IF(NOSA!O912=تحویلی!$E$1,تحویلی!$E$1&amp;COUNTIF(NOSA!$O$1:O912,تحویلی!$E$1),"")),"")</f>
        <v/>
      </c>
      <c r="E912" s="10" t="str">
        <f t="shared" si="62"/>
        <v>18272768</v>
      </c>
      <c r="F912" s="10" t="str">
        <f>IFERROR(VLOOKUP(I912,DATABASE!$N:$O,2,FALSE),"")</f>
        <v>نقاب تيره محافظ صورت معمولي</v>
      </c>
      <c r="G912" s="3" t="s">
        <v>1707</v>
      </c>
      <c r="H912" s="4">
        <v>18272</v>
      </c>
      <c r="I912" s="3" t="s">
        <v>1557</v>
      </c>
      <c r="J912" s="3" t="s">
        <v>115</v>
      </c>
      <c r="K912" s="5">
        <v>1</v>
      </c>
      <c r="L912" s="3" t="s">
        <v>8</v>
      </c>
      <c r="M912" s="3" t="s">
        <v>25</v>
      </c>
      <c r="N912" s="3" t="s">
        <v>1099</v>
      </c>
      <c r="O912" s="1">
        <v>768</v>
      </c>
      <c r="P912" s="4">
        <v>1</v>
      </c>
      <c r="Q912" s="10">
        <f t="shared" si="59"/>
        <v>768</v>
      </c>
    </row>
    <row r="913" spans="2:17" ht="20.25" customHeight="1">
      <c r="B913" s="10" t="str">
        <f t="shared" si="60"/>
        <v>رابط فنري نقاب كلاه ايمني768</v>
      </c>
      <c r="C913" s="10" t="str">
        <f t="shared" si="61"/>
        <v>رابط فنري نقاب كلاه ايمني1402/03/02768</v>
      </c>
      <c r="D913" s="10" t="str">
        <f>IFERROR(IF(تحویلی!$E$1="","",IF(NOSA!O913=تحویلی!$E$1,تحویلی!$E$1&amp;COUNTIF(NOSA!$O$1:O913,تحویلی!$E$1),"")),"")</f>
        <v/>
      </c>
      <c r="E913" s="10" t="str">
        <f t="shared" si="62"/>
        <v>18272768</v>
      </c>
      <c r="F913" s="10" t="str">
        <f>IFERROR(VLOOKUP(I913,DATABASE!$N:$O,2,FALSE),"")</f>
        <v>رابط فنري نقاب كلاه ايمني</v>
      </c>
      <c r="G913" s="3" t="s">
        <v>1707</v>
      </c>
      <c r="H913" s="4">
        <v>18272</v>
      </c>
      <c r="I913" s="3" t="s">
        <v>1454</v>
      </c>
      <c r="J913" s="3" t="s">
        <v>135</v>
      </c>
      <c r="K913" s="5">
        <v>1</v>
      </c>
      <c r="L913" s="3" t="s">
        <v>8</v>
      </c>
      <c r="M913" s="3" t="s">
        <v>25</v>
      </c>
      <c r="N913" s="3" t="s">
        <v>1099</v>
      </c>
      <c r="O913" s="1">
        <v>768</v>
      </c>
      <c r="P913" s="4">
        <v>1</v>
      </c>
      <c r="Q913" s="10">
        <f t="shared" si="59"/>
        <v>768</v>
      </c>
    </row>
    <row r="914" spans="2:17" ht="20.25" customHeight="1">
      <c r="B914" s="10" t="str">
        <f t="shared" si="60"/>
        <v>دستكش كف مواد سبك349</v>
      </c>
      <c r="C914" s="10" t="str">
        <f t="shared" si="61"/>
        <v>دستكش كف مواد سبك1402/03/02349</v>
      </c>
      <c r="D914" s="10" t="str">
        <f>IFERROR(IF(تحویلی!$E$1="","",IF(NOSA!O914=تحویلی!$E$1,تحویلی!$E$1&amp;COUNTIF(NOSA!$O$1:O914,تحویلی!$E$1),"")),"")</f>
        <v/>
      </c>
      <c r="E914" s="10" t="str">
        <f t="shared" si="62"/>
        <v>18279349</v>
      </c>
      <c r="F914" s="10" t="str">
        <f>IFERROR(VLOOKUP(I914,DATABASE!$N:$O,2,FALSE),"")</f>
        <v>دستكش كف مواد سبك</v>
      </c>
      <c r="G914" s="3" t="s">
        <v>1707</v>
      </c>
      <c r="H914" s="4">
        <v>18279</v>
      </c>
      <c r="I914" s="3" t="s">
        <v>1456</v>
      </c>
      <c r="J914" s="3" t="s">
        <v>2</v>
      </c>
      <c r="K914" s="5">
        <v>1</v>
      </c>
      <c r="L914" s="3" t="s">
        <v>3</v>
      </c>
      <c r="M914" s="3" t="s">
        <v>47</v>
      </c>
      <c r="N914" s="3" t="s">
        <v>245</v>
      </c>
      <c r="O914" s="1">
        <v>349</v>
      </c>
      <c r="P914" s="4">
        <v>1</v>
      </c>
      <c r="Q914" s="10">
        <f t="shared" si="59"/>
        <v>349</v>
      </c>
    </row>
    <row r="915" spans="2:17" ht="20.25" customHeight="1">
      <c r="B915" s="10" t="str">
        <f t="shared" si="60"/>
        <v>دستكش ساق بلند نسوز773</v>
      </c>
      <c r="C915" s="10" t="str">
        <f t="shared" si="61"/>
        <v>دستكش ساق بلند نسوز1402/03/02773</v>
      </c>
      <c r="D915" s="10" t="str">
        <f>IFERROR(IF(تحویلی!$E$1="","",IF(NOSA!O915=تحویلی!$E$1,تحویلی!$E$1&amp;COUNTIF(NOSA!$O$1:O915,تحویلی!$E$1),"")),"")</f>
        <v/>
      </c>
      <c r="E915" s="10" t="str">
        <f t="shared" si="62"/>
        <v>18296773</v>
      </c>
      <c r="F915" s="10" t="str">
        <f>IFERROR(VLOOKUP(I915,DATABASE!$N:$O,2,FALSE),"")</f>
        <v>دستكش ساق بلند نسوز</v>
      </c>
      <c r="G915" s="3" t="s">
        <v>1707</v>
      </c>
      <c r="H915" s="4">
        <v>18296</v>
      </c>
      <c r="I915" s="3" t="s">
        <v>1461</v>
      </c>
      <c r="J915" s="3" t="s">
        <v>34</v>
      </c>
      <c r="K915" s="5">
        <v>1</v>
      </c>
      <c r="L915" s="3" t="s">
        <v>3</v>
      </c>
      <c r="M915" s="3" t="s">
        <v>4</v>
      </c>
      <c r="N915" s="3" t="s">
        <v>1709</v>
      </c>
      <c r="O915" s="1">
        <v>773</v>
      </c>
      <c r="P915" s="4">
        <v>1</v>
      </c>
      <c r="Q915" s="10">
        <f t="shared" si="59"/>
        <v>773</v>
      </c>
    </row>
    <row r="916" spans="2:17" ht="20.25" customHeight="1">
      <c r="B916" s="10" t="str">
        <f t="shared" si="60"/>
        <v>لباس كار ديرسوز(بلوز و شلوار)818</v>
      </c>
      <c r="C916" s="10" t="str">
        <f t="shared" si="61"/>
        <v>لباس كار ديرسوز(بلوز و شلوار)1402/03/03818</v>
      </c>
      <c r="D916" s="10" t="str">
        <f>IFERROR(IF(تحویلی!$E$1="","",IF(NOSA!O916=تحویلی!$E$1,تحویلی!$E$1&amp;COUNTIF(NOSA!$O$1:O916,تحویلی!$E$1),"")),"")</f>
        <v/>
      </c>
      <c r="E916" s="10" t="str">
        <f t="shared" si="62"/>
        <v>18300818</v>
      </c>
      <c r="F916" s="10" t="str">
        <f>IFERROR(VLOOKUP(I916,DATABASE!$N:$O,2,FALSE),"")</f>
        <v>لباس كار ديرسوز(بلوز و شلوار)</v>
      </c>
      <c r="G916" s="3" t="s">
        <v>1710</v>
      </c>
      <c r="H916" s="4">
        <v>18300</v>
      </c>
      <c r="I916" s="3" t="s">
        <v>1478</v>
      </c>
      <c r="J916" s="3" t="s">
        <v>1711</v>
      </c>
      <c r="K916" s="5">
        <v>1</v>
      </c>
      <c r="L916" s="3" t="s">
        <v>28</v>
      </c>
      <c r="M916" s="3" t="s">
        <v>47</v>
      </c>
      <c r="N916" s="3" t="s">
        <v>1712</v>
      </c>
      <c r="O916" s="1">
        <v>818</v>
      </c>
      <c r="P916" s="4">
        <v>0</v>
      </c>
      <c r="Q916" s="10">
        <f t="shared" si="59"/>
        <v>818</v>
      </c>
    </row>
    <row r="917" spans="2:17" ht="20.25" customHeight="1">
      <c r="B917" s="10" t="str">
        <f t="shared" si="60"/>
        <v>كلاه ايمني818</v>
      </c>
      <c r="C917" s="10" t="str">
        <f t="shared" si="61"/>
        <v>كلاه ايمني1402/03/03818</v>
      </c>
      <c r="D917" s="10" t="str">
        <f>IFERROR(IF(تحویلی!$E$1="","",IF(NOSA!O917=تحویلی!$E$1,تحویلی!$E$1&amp;COUNTIF(NOSA!$O$1:O917,تحویلی!$E$1),"")),"")</f>
        <v/>
      </c>
      <c r="E917" s="10" t="str">
        <f t="shared" si="62"/>
        <v>18300818</v>
      </c>
      <c r="F917" s="10" t="str">
        <f>IFERROR(VLOOKUP(I917,DATABASE!$N:$O,2,FALSE),"")</f>
        <v>كلاه ايمني</v>
      </c>
      <c r="G917" s="3" t="s">
        <v>1710</v>
      </c>
      <c r="H917" s="4">
        <v>18300</v>
      </c>
      <c r="I917" s="3" t="s">
        <v>1476</v>
      </c>
      <c r="J917" s="3" t="s">
        <v>1647</v>
      </c>
      <c r="K917" s="5">
        <v>1</v>
      </c>
      <c r="L917" s="3" t="s">
        <v>8</v>
      </c>
      <c r="M917" s="3" t="s">
        <v>47</v>
      </c>
      <c r="N917" s="3" t="s">
        <v>1712</v>
      </c>
      <c r="O917" s="1">
        <v>818</v>
      </c>
      <c r="P917" s="4">
        <v>0</v>
      </c>
      <c r="Q917" s="10">
        <f t="shared" si="59"/>
        <v>818</v>
      </c>
    </row>
    <row r="918" spans="2:17" ht="20.25" customHeight="1">
      <c r="B918" s="10" t="str">
        <f t="shared" si="60"/>
        <v>كفش ايمني عايق برق818</v>
      </c>
      <c r="C918" s="10" t="str">
        <f t="shared" si="61"/>
        <v>كفش ايمني عايق برق1402/03/03818</v>
      </c>
      <c r="D918" s="10" t="str">
        <f>IFERROR(IF(تحویلی!$E$1="","",IF(NOSA!O918=تحویلی!$E$1,تحویلی!$E$1&amp;COUNTIF(NOSA!$O$1:O918,تحویلی!$E$1),"")),"")</f>
        <v/>
      </c>
      <c r="E918" s="10" t="str">
        <f t="shared" si="62"/>
        <v>18300818</v>
      </c>
      <c r="F918" s="10" t="str">
        <f>IFERROR(VLOOKUP(I918,DATABASE!$N:$O,2,FALSE),"")</f>
        <v>كفش ايمني عايق برق</v>
      </c>
      <c r="G918" s="3" t="s">
        <v>1710</v>
      </c>
      <c r="H918" s="4">
        <v>18300</v>
      </c>
      <c r="I918" s="3" t="s">
        <v>1713</v>
      </c>
      <c r="J918" s="3" t="s">
        <v>1714</v>
      </c>
      <c r="K918" s="5">
        <v>1</v>
      </c>
      <c r="L918" s="3" t="s">
        <v>3</v>
      </c>
      <c r="M918" s="3" t="s">
        <v>47</v>
      </c>
      <c r="N918" s="3" t="s">
        <v>1712</v>
      </c>
      <c r="O918" s="1">
        <v>818</v>
      </c>
      <c r="P918" s="4">
        <v>0</v>
      </c>
      <c r="Q918" s="10">
        <f t="shared" si="59"/>
        <v>818</v>
      </c>
    </row>
    <row r="919" spans="2:17" ht="20.25" customHeight="1">
      <c r="B919" s="10" t="str">
        <f t="shared" si="60"/>
        <v>كمربند برزنتي نواري818</v>
      </c>
      <c r="C919" s="10" t="str">
        <f t="shared" si="61"/>
        <v>كمربند برزنتي نواري1402/03/03818</v>
      </c>
      <c r="D919" s="10" t="str">
        <f>IFERROR(IF(تحویلی!$E$1="","",IF(NOSA!O919=تحویلی!$E$1,تحویلی!$E$1&amp;COUNTIF(NOSA!$O$1:O919,تحویلی!$E$1),"")),"")</f>
        <v/>
      </c>
      <c r="E919" s="10" t="str">
        <f t="shared" si="62"/>
        <v>18300818</v>
      </c>
      <c r="F919" s="10" t="str">
        <f>IFERROR(VLOOKUP(I919,DATABASE!$N:$O,2,FALSE),"")</f>
        <v>كمربند برزنتي نواري</v>
      </c>
      <c r="G919" s="3" t="s">
        <v>1710</v>
      </c>
      <c r="H919" s="4">
        <v>18300</v>
      </c>
      <c r="I919" s="3" t="s">
        <v>1441</v>
      </c>
      <c r="J919" s="3" t="s">
        <v>95</v>
      </c>
      <c r="K919" s="5">
        <v>1</v>
      </c>
      <c r="L919" s="3" t="s">
        <v>96</v>
      </c>
      <c r="M919" s="3" t="s">
        <v>47</v>
      </c>
      <c r="N919" s="3" t="s">
        <v>1712</v>
      </c>
      <c r="O919" s="1">
        <v>818</v>
      </c>
      <c r="P919" s="4">
        <v>0</v>
      </c>
      <c r="Q919" s="10">
        <f t="shared" si="59"/>
        <v>818</v>
      </c>
    </row>
    <row r="920" spans="2:17" ht="20.25" customHeight="1">
      <c r="B920" s="10" t="str">
        <f t="shared" si="60"/>
        <v>دستكش كف مواد سبك818</v>
      </c>
      <c r="C920" s="10" t="str">
        <f t="shared" si="61"/>
        <v>دستكش كف مواد سبك1402/03/03818</v>
      </c>
      <c r="D920" s="10" t="str">
        <f>IFERROR(IF(تحویلی!$E$1="","",IF(NOSA!O920=تحویلی!$E$1,تحویلی!$E$1&amp;COUNTIF(NOSA!$O$1:O920,تحویلی!$E$1),"")),"")</f>
        <v/>
      </c>
      <c r="E920" s="10" t="str">
        <f t="shared" si="62"/>
        <v>18300818</v>
      </c>
      <c r="F920" s="10" t="str">
        <f>IFERROR(VLOOKUP(I920,DATABASE!$N:$O,2,FALSE),"")</f>
        <v>دستكش كف مواد سبك</v>
      </c>
      <c r="G920" s="3" t="s">
        <v>1710</v>
      </c>
      <c r="H920" s="4">
        <v>18300</v>
      </c>
      <c r="I920" s="3" t="s">
        <v>1456</v>
      </c>
      <c r="J920" s="3" t="s">
        <v>2</v>
      </c>
      <c r="K920" s="5">
        <v>1</v>
      </c>
      <c r="L920" s="3" t="s">
        <v>3</v>
      </c>
      <c r="M920" s="3" t="s">
        <v>47</v>
      </c>
      <c r="N920" s="3" t="s">
        <v>1712</v>
      </c>
      <c r="O920" s="1">
        <v>818</v>
      </c>
      <c r="P920" s="4">
        <v>0</v>
      </c>
      <c r="Q920" s="10">
        <f t="shared" si="59"/>
        <v>818</v>
      </c>
    </row>
    <row r="921" spans="2:17" ht="20.25" customHeight="1">
      <c r="B921" s="10" t="str">
        <f t="shared" si="60"/>
        <v>گوشي اير پلاگ818</v>
      </c>
      <c r="C921" s="10" t="str">
        <f t="shared" si="61"/>
        <v>گوشي اير پلاگ1402/03/03818</v>
      </c>
      <c r="D921" s="10" t="str">
        <f>IFERROR(IF(تحویلی!$E$1="","",IF(NOSA!O921=تحویلی!$E$1,تحویلی!$E$1&amp;COUNTIF(NOSA!$O$1:O921,تحویلی!$E$1),"")),"")</f>
        <v/>
      </c>
      <c r="E921" s="10" t="str">
        <f t="shared" si="62"/>
        <v>18300818</v>
      </c>
      <c r="F921" s="10" t="str">
        <f>IFERROR(VLOOKUP(I921,DATABASE!$N:$O,2,FALSE),"")</f>
        <v>گوشي اير پلاگ</v>
      </c>
      <c r="G921" s="3" t="s">
        <v>1710</v>
      </c>
      <c r="H921" s="4">
        <v>18300</v>
      </c>
      <c r="I921" s="3" t="s">
        <v>1581</v>
      </c>
      <c r="J921" s="3" t="s">
        <v>124</v>
      </c>
      <c r="K921" s="5">
        <v>1</v>
      </c>
      <c r="L921" s="3" t="s">
        <v>8</v>
      </c>
      <c r="M921" s="3" t="s">
        <v>47</v>
      </c>
      <c r="N921" s="3" t="s">
        <v>1712</v>
      </c>
      <c r="O921" s="1">
        <v>818</v>
      </c>
      <c r="P921" s="4">
        <v>0</v>
      </c>
      <c r="Q921" s="10">
        <f t="shared" si="59"/>
        <v>818</v>
      </c>
    </row>
    <row r="922" spans="2:17" ht="20.25" customHeight="1">
      <c r="B922" s="10" t="str">
        <f t="shared" si="60"/>
        <v>دستكش كف مواد سبك460</v>
      </c>
      <c r="C922" s="10" t="str">
        <f t="shared" si="61"/>
        <v>دستكش كف مواد سبك1402/03/03460</v>
      </c>
      <c r="D922" s="10" t="str">
        <f>IFERROR(IF(تحویلی!$E$1="","",IF(NOSA!O922=تحویلی!$E$1,تحویلی!$E$1&amp;COUNTIF(NOSA!$O$1:O922,تحویلی!$E$1),"")),"")</f>
        <v/>
      </c>
      <c r="E922" s="10" t="str">
        <f t="shared" si="62"/>
        <v>18311460</v>
      </c>
      <c r="F922" s="10" t="str">
        <f>IFERROR(VLOOKUP(I922,DATABASE!$N:$O,2,FALSE),"")</f>
        <v>دستكش كف مواد سبك</v>
      </c>
      <c r="G922" s="3" t="s">
        <v>1710</v>
      </c>
      <c r="H922" s="4">
        <v>18311</v>
      </c>
      <c r="I922" s="3" t="s">
        <v>1456</v>
      </c>
      <c r="J922" s="3" t="s">
        <v>2</v>
      </c>
      <c r="K922" s="5">
        <v>1</v>
      </c>
      <c r="L922" s="3" t="s">
        <v>3</v>
      </c>
      <c r="M922" s="3" t="s">
        <v>47</v>
      </c>
      <c r="N922" s="3" t="s">
        <v>140</v>
      </c>
      <c r="O922" s="1">
        <v>460</v>
      </c>
      <c r="P922" s="4">
        <v>1</v>
      </c>
      <c r="Q922" s="10">
        <f t="shared" si="59"/>
        <v>460</v>
      </c>
    </row>
    <row r="923" spans="2:17" ht="20.25" customHeight="1">
      <c r="B923" s="10" t="str">
        <f t="shared" si="60"/>
        <v>پوتين ايمني نسوز639</v>
      </c>
      <c r="C923" s="10" t="str">
        <f t="shared" si="61"/>
        <v>پوتين ايمني نسوز1402/03/03639</v>
      </c>
      <c r="D923" s="10" t="str">
        <f>IFERROR(IF(تحویلی!$E$1="","",IF(NOSA!O923=تحویلی!$E$1,تحویلی!$E$1&amp;COUNTIF(NOSA!$O$1:O923,تحویلی!$E$1),"")),"")</f>
        <v/>
      </c>
      <c r="E923" s="10" t="str">
        <f t="shared" si="62"/>
        <v>18312639</v>
      </c>
      <c r="F923" s="10" t="str">
        <f>IFERROR(VLOOKUP(I923,DATABASE!$N:$O,2,FALSE),"")</f>
        <v>پوتين ايمني نسوز</v>
      </c>
      <c r="G923" s="3" t="s">
        <v>1710</v>
      </c>
      <c r="H923" s="4">
        <v>18312</v>
      </c>
      <c r="I923" s="3" t="s">
        <v>1631</v>
      </c>
      <c r="J923" s="3" t="s">
        <v>1632</v>
      </c>
      <c r="K923" s="5">
        <v>1</v>
      </c>
      <c r="L923" s="3" t="s">
        <v>3</v>
      </c>
      <c r="M923" s="3" t="s">
        <v>9</v>
      </c>
      <c r="N923" s="3" t="s">
        <v>351</v>
      </c>
      <c r="O923" s="1">
        <v>639</v>
      </c>
      <c r="P923" s="4">
        <v>1</v>
      </c>
      <c r="Q923" s="10">
        <f t="shared" si="59"/>
        <v>639</v>
      </c>
    </row>
    <row r="924" spans="2:17" ht="20.25" customHeight="1">
      <c r="B924" s="10" t="str">
        <f t="shared" si="60"/>
        <v>فيلتر ماسك نيم صورت (3M) مدل 209110027</v>
      </c>
      <c r="C924" s="10" t="str">
        <f t="shared" si="61"/>
        <v>فيلتر ماسك نيم صورت (3M) مدل 20911402/03/0310027</v>
      </c>
      <c r="D924" s="10" t="str">
        <f>IFERROR(IF(تحویلی!$E$1="","",IF(NOSA!O924=تحویلی!$E$1,تحویلی!$E$1&amp;COUNTIF(NOSA!$O$1:O924,تحویلی!$E$1),"")),"")</f>
        <v/>
      </c>
      <c r="E924" s="10" t="str">
        <f t="shared" si="62"/>
        <v>1831410027</v>
      </c>
      <c r="F924" s="10" t="str">
        <f>IFERROR(VLOOKUP(I924,DATABASE!$N:$O,2,FALSE),"")</f>
        <v>فيلتر ماسك نيم صورت (3M) مدل 2091</v>
      </c>
      <c r="G924" s="3" t="s">
        <v>1710</v>
      </c>
      <c r="H924" s="4">
        <v>18314</v>
      </c>
      <c r="I924" s="3" t="s">
        <v>1475</v>
      </c>
      <c r="J924" s="3" t="s">
        <v>53</v>
      </c>
      <c r="K924" s="5">
        <v>1</v>
      </c>
      <c r="L924" s="3" t="s">
        <v>8</v>
      </c>
      <c r="M924" s="3" t="s">
        <v>9</v>
      </c>
      <c r="N924" s="3" t="s">
        <v>1715</v>
      </c>
      <c r="O924" s="1">
        <v>10027</v>
      </c>
      <c r="P924" s="4">
        <v>1</v>
      </c>
      <c r="Q924" s="10">
        <f t="shared" si="59"/>
        <v>10027</v>
      </c>
    </row>
    <row r="925" spans="2:17" ht="20.25" customHeight="1">
      <c r="B925" s="10" t="str">
        <f t="shared" si="60"/>
        <v>مقنعه نسوز كتان0</v>
      </c>
      <c r="C925" s="10" t="str">
        <f t="shared" si="61"/>
        <v>مقنعه نسوز كتان1402/03/030</v>
      </c>
      <c r="D925" s="10" t="str">
        <f>IFERROR(IF(تحویلی!$E$1="","",IF(NOSA!O925=تحویلی!$E$1,تحویلی!$E$1&amp;COUNTIF(NOSA!$O$1:O925,تحویلی!$E$1),"")),"")</f>
        <v/>
      </c>
      <c r="E925" s="10" t="str">
        <f t="shared" si="62"/>
        <v>183190</v>
      </c>
      <c r="F925" s="10" t="str">
        <f>IFERROR(VLOOKUP(I925,DATABASE!$N:$O,2,FALSE),"")</f>
        <v>مقنعه نسوز كتان</v>
      </c>
      <c r="G925" s="3" t="s">
        <v>1710</v>
      </c>
      <c r="H925" s="4">
        <v>18319</v>
      </c>
      <c r="I925" s="3" t="s">
        <v>1587</v>
      </c>
      <c r="J925" s="3" t="s">
        <v>31</v>
      </c>
      <c r="K925" s="5">
        <v>4</v>
      </c>
      <c r="L925" s="3" t="s">
        <v>8</v>
      </c>
      <c r="M925" s="3" t="s">
        <v>9</v>
      </c>
      <c r="N925" s="3" t="s">
        <v>1716</v>
      </c>
      <c r="O925" s="1">
        <v>0</v>
      </c>
      <c r="P925" s="4">
        <v>0</v>
      </c>
      <c r="Q925" s="10">
        <f t="shared" si="59"/>
        <v>0</v>
      </c>
    </row>
    <row r="926" spans="2:17" ht="20.25" customHeight="1">
      <c r="B926" s="10" t="str">
        <f t="shared" si="60"/>
        <v>ماسك جوشكاري582</v>
      </c>
      <c r="C926" s="10" t="str">
        <f t="shared" si="61"/>
        <v>ماسك جوشكاري1402/03/03582</v>
      </c>
      <c r="D926" s="10" t="str">
        <f>IFERROR(IF(تحویلی!$E$1="","",IF(NOSA!O926=تحویلی!$E$1,تحویلی!$E$1&amp;COUNTIF(NOSA!$O$1:O926,تحویلی!$E$1),"")),"")</f>
        <v/>
      </c>
      <c r="E926" s="10" t="str">
        <f t="shared" si="62"/>
        <v>18323582</v>
      </c>
      <c r="F926" s="10" t="str">
        <f>IFERROR(VLOOKUP(I926,DATABASE!$N:$O,2,FALSE),"")</f>
        <v>ماسك جوشكاري</v>
      </c>
      <c r="G926" s="3" t="s">
        <v>1710</v>
      </c>
      <c r="H926" s="4">
        <v>18323</v>
      </c>
      <c r="I926" s="3" t="s">
        <v>1598</v>
      </c>
      <c r="J926" s="3" t="s">
        <v>108</v>
      </c>
      <c r="K926" s="5">
        <v>1</v>
      </c>
      <c r="L926" s="3" t="s">
        <v>8</v>
      </c>
      <c r="M926" s="3" t="s">
        <v>189</v>
      </c>
      <c r="N926" s="3" t="s">
        <v>80</v>
      </c>
      <c r="O926" s="3">
        <v>582</v>
      </c>
      <c r="P926" s="4">
        <v>0</v>
      </c>
      <c r="Q926" s="10">
        <f t="shared" si="59"/>
        <v>582</v>
      </c>
    </row>
    <row r="927" spans="2:17" ht="20.25" customHeight="1">
      <c r="B927" s="10" t="str">
        <f t="shared" si="60"/>
        <v>شيشه مات ماسك جوشكاري582</v>
      </c>
      <c r="C927" s="10" t="str">
        <f t="shared" si="61"/>
        <v>شيشه مات ماسك جوشكاري1402/03/03582</v>
      </c>
      <c r="D927" s="10" t="str">
        <f>IFERROR(IF(تحویلی!$E$1="","",IF(NOSA!O927=تحویلی!$E$1,تحویلی!$E$1&amp;COUNTIF(NOSA!$O$1:O927,تحویلی!$E$1),"")),"")</f>
        <v/>
      </c>
      <c r="E927" s="10" t="str">
        <f t="shared" si="62"/>
        <v>18323582</v>
      </c>
      <c r="F927" s="10" t="str">
        <f>IFERROR(VLOOKUP(I927,DATABASE!$N:$O,2,FALSE),"")</f>
        <v>شيشه مات ماسك جوشكاري</v>
      </c>
      <c r="G927" s="3" t="s">
        <v>1710</v>
      </c>
      <c r="H927" s="4">
        <v>18323</v>
      </c>
      <c r="I927" s="3" t="s">
        <v>1507</v>
      </c>
      <c r="J927" s="3" t="s">
        <v>113</v>
      </c>
      <c r="K927" s="5">
        <v>1</v>
      </c>
      <c r="L927" s="3" t="s">
        <v>8</v>
      </c>
      <c r="M927" s="3" t="s">
        <v>189</v>
      </c>
      <c r="N927" s="3" t="s">
        <v>80</v>
      </c>
      <c r="O927" s="3">
        <v>582</v>
      </c>
      <c r="P927" s="4">
        <v>0</v>
      </c>
      <c r="Q927" s="10">
        <f t="shared" si="59"/>
        <v>582</v>
      </c>
    </row>
    <row r="928" spans="2:17" ht="20.25" customHeight="1">
      <c r="B928" s="10" t="str">
        <f t="shared" si="60"/>
        <v>لباس كار ديرسوز(بلوز و شلوار)790</v>
      </c>
      <c r="C928" s="10" t="str">
        <f t="shared" si="61"/>
        <v>لباس كار ديرسوز(بلوز و شلوار)1402/03/03790</v>
      </c>
      <c r="D928" s="10" t="str">
        <f>IFERROR(IF(تحویلی!$E$1="","",IF(NOSA!O928=تحویلی!$E$1,تحویلی!$E$1&amp;COUNTIF(NOSA!$O$1:O928,تحویلی!$E$1),"")),"")</f>
        <v/>
      </c>
      <c r="E928" s="10" t="str">
        <f t="shared" si="62"/>
        <v>18339790</v>
      </c>
      <c r="F928" s="10" t="str">
        <f>IFERROR(VLOOKUP(I928,DATABASE!$N:$O,2,FALSE),"")</f>
        <v>لباس كار ديرسوز(بلوز و شلوار)</v>
      </c>
      <c r="G928" s="3" t="s">
        <v>1710</v>
      </c>
      <c r="H928" s="4">
        <v>18339</v>
      </c>
      <c r="I928" s="3" t="s">
        <v>1634</v>
      </c>
      <c r="J928" s="3" t="s">
        <v>1635</v>
      </c>
      <c r="K928" s="5">
        <v>1</v>
      </c>
      <c r="L928" s="3" t="s">
        <v>28</v>
      </c>
      <c r="M928" s="3" t="s">
        <v>47</v>
      </c>
      <c r="N928" s="3" t="s">
        <v>1305</v>
      </c>
      <c r="O928" s="3">
        <v>790</v>
      </c>
      <c r="P928" s="4">
        <v>1</v>
      </c>
      <c r="Q928" s="10">
        <f t="shared" si="59"/>
        <v>790</v>
      </c>
    </row>
    <row r="929" spans="2:17" ht="20.25" customHeight="1">
      <c r="B929" s="10" t="str">
        <f t="shared" si="60"/>
        <v>كفش ايمني عايق برق790</v>
      </c>
      <c r="C929" s="10" t="str">
        <f t="shared" si="61"/>
        <v>كفش ايمني عايق برق1402/03/03790</v>
      </c>
      <c r="D929" s="10" t="str">
        <f>IFERROR(IF(تحویلی!$E$1="","",IF(NOSA!O929=تحویلی!$E$1,تحویلی!$E$1&amp;COUNTIF(NOSA!$O$1:O929,تحویلی!$E$1),"")),"")</f>
        <v/>
      </c>
      <c r="E929" s="10" t="str">
        <f t="shared" si="62"/>
        <v>18339790</v>
      </c>
      <c r="F929" s="10" t="str">
        <f>IFERROR(VLOOKUP(I929,DATABASE!$N:$O,2,FALSE),"")</f>
        <v>كفش ايمني عايق برق</v>
      </c>
      <c r="G929" s="3" t="s">
        <v>1710</v>
      </c>
      <c r="H929" s="4">
        <v>18339</v>
      </c>
      <c r="I929" s="3" t="s">
        <v>1575</v>
      </c>
      <c r="J929" s="3" t="s">
        <v>1717</v>
      </c>
      <c r="K929" s="5">
        <v>1</v>
      </c>
      <c r="L929" s="3" t="s">
        <v>3</v>
      </c>
      <c r="M929" s="3" t="s">
        <v>47</v>
      </c>
      <c r="N929" s="3" t="s">
        <v>1305</v>
      </c>
      <c r="O929" s="3">
        <v>790</v>
      </c>
      <c r="P929" s="4">
        <v>1</v>
      </c>
      <c r="Q929" s="10">
        <f t="shared" si="59"/>
        <v>790</v>
      </c>
    </row>
    <row r="930" spans="2:17" ht="20.25" customHeight="1">
      <c r="B930" s="10" t="str">
        <f t="shared" si="60"/>
        <v>لباس كار نسوز(بلوز و شلوار)690</v>
      </c>
      <c r="C930" s="10" t="str">
        <f t="shared" si="61"/>
        <v>لباس كار نسوز(بلوز و شلوار)1402/03/03690</v>
      </c>
      <c r="D930" s="10" t="str">
        <f>IFERROR(IF(تحویلی!$E$1="","",IF(NOSA!O930=تحویلی!$E$1,تحویلی!$E$1&amp;COUNTIF(NOSA!$O$1:O930,تحویلی!$E$1),"")),"")</f>
        <v/>
      </c>
      <c r="E930" s="10" t="str">
        <f t="shared" si="62"/>
        <v>18340690</v>
      </c>
      <c r="F930" s="10" t="str">
        <f>IFERROR(VLOOKUP(I930,DATABASE!$N:$O,2,FALSE),"")</f>
        <v>لباس كار نسوز(بلوز و شلوار)</v>
      </c>
      <c r="G930" s="3" t="s">
        <v>1710</v>
      </c>
      <c r="H930" s="4">
        <v>18340</v>
      </c>
      <c r="I930" s="3" t="s">
        <v>1701</v>
      </c>
      <c r="J930" s="3" t="s">
        <v>1702</v>
      </c>
      <c r="K930" s="5">
        <v>1</v>
      </c>
      <c r="L930" s="3" t="s">
        <v>28</v>
      </c>
      <c r="M930" s="3" t="s">
        <v>4</v>
      </c>
      <c r="N930" s="3" t="s">
        <v>333</v>
      </c>
      <c r="O930" s="1">
        <v>690</v>
      </c>
      <c r="P930" s="4">
        <v>0</v>
      </c>
      <c r="Q930" s="10">
        <f t="shared" si="59"/>
        <v>690</v>
      </c>
    </row>
    <row r="931" spans="2:17" ht="20.25" customHeight="1">
      <c r="B931" s="10" t="str">
        <f t="shared" si="60"/>
        <v>ماسك جوشكاري778</v>
      </c>
      <c r="C931" s="10" t="str">
        <f t="shared" si="61"/>
        <v>ماسك جوشكاري1402/03/04778</v>
      </c>
      <c r="D931" s="10" t="str">
        <f>IFERROR(IF(تحویلی!$E$1="","",IF(NOSA!O931=تحویلی!$E$1,تحویلی!$E$1&amp;COUNTIF(NOSA!$O$1:O931,تحویلی!$E$1),"")),"")</f>
        <v/>
      </c>
      <c r="E931" s="10" t="str">
        <f t="shared" si="62"/>
        <v>18355778</v>
      </c>
      <c r="F931" s="10" t="str">
        <f>IFERROR(VLOOKUP(I931,DATABASE!$N:$O,2,FALSE),"")</f>
        <v>ماسك جوشكاري</v>
      </c>
      <c r="G931" s="3" t="s">
        <v>1718</v>
      </c>
      <c r="H931" s="4">
        <v>18355</v>
      </c>
      <c r="I931" s="3" t="s">
        <v>1598</v>
      </c>
      <c r="J931" s="3" t="s">
        <v>108</v>
      </c>
      <c r="K931" s="5">
        <v>1</v>
      </c>
      <c r="L931" s="3" t="s">
        <v>8</v>
      </c>
      <c r="M931" s="3" t="s">
        <v>189</v>
      </c>
      <c r="N931" s="3" t="s">
        <v>1228</v>
      </c>
      <c r="O931" s="1">
        <v>778</v>
      </c>
      <c r="P931" s="4">
        <v>0</v>
      </c>
      <c r="Q931" s="10">
        <f t="shared" si="59"/>
        <v>778</v>
      </c>
    </row>
    <row r="932" spans="2:17" ht="20.25" customHeight="1">
      <c r="B932" s="10" t="str">
        <f t="shared" si="60"/>
        <v>شيشه مات ماسك جوشكاري778</v>
      </c>
      <c r="C932" s="10" t="str">
        <f t="shared" si="61"/>
        <v>شيشه مات ماسك جوشكاري1402/03/04778</v>
      </c>
      <c r="D932" s="10" t="str">
        <f>IFERROR(IF(تحویلی!$E$1="","",IF(NOSA!O932=تحویلی!$E$1,تحویلی!$E$1&amp;COUNTIF(NOSA!$O$1:O932,تحویلی!$E$1),"")),"")</f>
        <v/>
      </c>
      <c r="E932" s="10" t="str">
        <f t="shared" si="62"/>
        <v>18355778</v>
      </c>
      <c r="F932" s="10" t="str">
        <f>IFERROR(VLOOKUP(I932,DATABASE!$N:$O,2,FALSE),"")</f>
        <v>شيشه مات ماسك جوشكاري</v>
      </c>
      <c r="G932" s="3" t="s">
        <v>1718</v>
      </c>
      <c r="H932" s="4">
        <v>18355</v>
      </c>
      <c r="I932" s="3" t="s">
        <v>1507</v>
      </c>
      <c r="J932" s="3" t="s">
        <v>113</v>
      </c>
      <c r="K932" s="5">
        <v>1</v>
      </c>
      <c r="L932" s="3" t="s">
        <v>8</v>
      </c>
      <c r="M932" s="3" t="s">
        <v>189</v>
      </c>
      <c r="N932" s="3" t="s">
        <v>1228</v>
      </c>
      <c r="O932" s="1">
        <v>778</v>
      </c>
      <c r="P932" s="4">
        <v>0</v>
      </c>
      <c r="Q932" s="10">
        <f t="shared" si="59"/>
        <v>778</v>
      </c>
    </row>
    <row r="933" spans="2:17" ht="20.25" customHeight="1">
      <c r="B933" s="10" t="str">
        <f t="shared" si="60"/>
        <v>دستكش ضد برش سبك649</v>
      </c>
      <c r="C933" s="10" t="str">
        <f t="shared" si="61"/>
        <v>دستكش ضد برش سبك1402/03/04649</v>
      </c>
      <c r="D933" s="10" t="str">
        <f>IFERROR(IF(تحویلی!$E$1="","",IF(NOSA!O933=تحویلی!$E$1,تحویلی!$E$1&amp;COUNTIF(NOSA!$O$1:O933,تحویلی!$E$1),"")),"")</f>
        <v/>
      </c>
      <c r="E933" s="10" t="str">
        <f t="shared" si="62"/>
        <v>18357649</v>
      </c>
      <c r="F933" s="10" t="str">
        <f>IFERROR(VLOOKUP(I933,DATABASE!$N:$O,2,FALSE),"")</f>
        <v>دستكش ضد برش سبك</v>
      </c>
      <c r="G933" s="3" t="s">
        <v>1718</v>
      </c>
      <c r="H933" s="4">
        <v>18357</v>
      </c>
      <c r="I933" s="3" t="s">
        <v>1442</v>
      </c>
      <c r="J933" s="3" t="s">
        <v>22</v>
      </c>
      <c r="K933" s="5">
        <v>1</v>
      </c>
      <c r="L933" s="3" t="s">
        <v>3</v>
      </c>
      <c r="M933" s="3" t="s">
        <v>9</v>
      </c>
      <c r="N933" s="3" t="s">
        <v>127</v>
      </c>
      <c r="O933" s="1">
        <v>649</v>
      </c>
      <c r="P933" s="4">
        <v>1</v>
      </c>
      <c r="Q933" s="10">
        <f t="shared" ref="Q933:Q996" si="63">VALUE(O933)</f>
        <v>649</v>
      </c>
    </row>
    <row r="934" spans="2:17" ht="20.25" customHeight="1">
      <c r="B934" s="10" t="str">
        <f t="shared" si="60"/>
        <v>دستكش ضد برش سبك582</v>
      </c>
      <c r="C934" s="10" t="str">
        <f t="shared" si="61"/>
        <v>دستكش ضد برش سبك1402/03/04582</v>
      </c>
      <c r="D934" s="10" t="str">
        <f>IFERROR(IF(تحویلی!$E$1="","",IF(NOSA!O934=تحویلی!$E$1,تحویلی!$E$1&amp;COUNTIF(NOSA!$O$1:O934,تحویلی!$E$1),"")),"")</f>
        <v/>
      </c>
      <c r="E934" s="10" t="str">
        <f t="shared" si="62"/>
        <v>18375582</v>
      </c>
      <c r="F934" s="10" t="str">
        <f>IFERROR(VLOOKUP(I934,DATABASE!$N:$O,2,FALSE),"")</f>
        <v>دستكش ضد برش سبك</v>
      </c>
      <c r="G934" s="3" t="s">
        <v>1718</v>
      </c>
      <c r="H934" s="4">
        <v>18375</v>
      </c>
      <c r="I934" s="3" t="s">
        <v>1442</v>
      </c>
      <c r="J934" s="3" t="s">
        <v>22</v>
      </c>
      <c r="K934" s="5">
        <v>1</v>
      </c>
      <c r="L934" s="3" t="s">
        <v>3</v>
      </c>
      <c r="M934" s="3" t="s">
        <v>47</v>
      </c>
      <c r="N934" s="3" t="s">
        <v>80</v>
      </c>
      <c r="O934" s="1">
        <v>582</v>
      </c>
      <c r="P934" s="4">
        <v>0</v>
      </c>
      <c r="Q934" s="10">
        <f t="shared" si="63"/>
        <v>582</v>
      </c>
    </row>
    <row r="935" spans="2:17" ht="20.25" customHeight="1">
      <c r="B935" s="10" t="str">
        <f t="shared" si="60"/>
        <v>دستكش ضد برش سبك789</v>
      </c>
      <c r="C935" s="10" t="str">
        <f t="shared" si="61"/>
        <v>دستكش ضد برش سبك1402/03/04789</v>
      </c>
      <c r="D935" s="10" t="str">
        <f>IFERROR(IF(تحویلی!$E$1="","",IF(NOSA!O935=تحویلی!$E$1,تحویلی!$E$1&amp;COUNTIF(NOSA!$O$1:O935,تحویلی!$E$1),"")),"")</f>
        <v/>
      </c>
      <c r="E935" s="10" t="str">
        <f t="shared" si="62"/>
        <v>18384789</v>
      </c>
      <c r="F935" s="10" t="str">
        <f>IFERROR(VLOOKUP(I935,DATABASE!$N:$O,2,FALSE),"")</f>
        <v>دستكش ضد برش سبك</v>
      </c>
      <c r="G935" s="3" t="s">
        <v>1718</v>
      </c>
      <c r="H935" s="4">
        <v>18384</v>
      </c>
      <c r="I935" s="3" t="s">
        <v>1442</v>
      </c>
      <c r="J935" s="3" t="s">
        <v>22</v>
      </c>
      <c r="K935" s="5">
        <v>1</v>
      </c>
      <c r="L935" s="3" t="s">
        <v>3</v>
      </c>
      <c r="M935" s="3" t="s">
        <v>43</v>
      </c>
      <c r="N935" s="3" t="s">
        <v>1261</v>
      </c>
      <c r="O935" s="1">
        <v>789</v>
      </c>
      <c r="P935" s="4">
        <v>0</v>
      </c>
      <c r="Q935" s="10">
        <f t="shared" si="63"/>
        <v>789</v>
      </c>
    </row>
    <row r="936" spans="2:17" ht="20.25" customHeight="1">
      <c r="B936" s="10" t="str">
        <f t="shared" si="60"/>
        <v>چكمه ايمني نسوز45</v>
      </c>
      <c r="C936" s="10" t="str">
        <f t="shared" si="61"/>
        <v>چكمه ايمني نسوز1402/03/0545</v>
      </c>
      <c r="D936" s="10" t="str">
        <f>IFERROR(IF(تحویلی!$E$1="","",IF(NOSA!O936=تحویلی!$E$1,تحویلی!$E$1&amp;COUNTIF(NOSA!$O$1:O936,تحویلی!$E$1),"")),"")</f>
        <v/>
      </c>
      <c r="E936" s="10" t="str">
        <f t="shared" si="62"/>
        <v>1838745</v>
      </c>
      <c r="F936" s="10" t="str">
        <f>IFERROR(VLOOKUP(I936,DATABASE!$N:$O,2,FALSE),"")</f>
        <v>چكمه ايمني نسوز</v>
      </c>
      <c r="G936" s="3" t="s">
        <v>1719</v>
      </c>
      <c r="H936" s="4">
        <v>18387</v>
      </c>
      <c r="I936" s="3" t="s">
        <v>1658</v>
      </c>
      <c r="J936" s="3" t="s">
        <v>1659</v>
      </c>
      <c r="K936" s="5">
        <v>1</v>
      </c>
      <c r="L936" s="3" t="s">
        <v>3</v>
      </c>
      <c r="M936" s="3" t="s">
        <v>4</v>
      </c>
      <c r="N936" s="3" t="s">
        <v>302</v>
      </c>
      <c r="O936" s="1">
        <v>45</v>
      </c>
      <c r="P936" s="4">
        <v>1</v>
      </c>
      <c r="Q936" s="10">
        <f t="shared" si="63"/>
        <v>45</v>
      </c>
    </row>
    <row r="937" spans="2:17" ht="20.25" customHeight="1">
      <c r="B937" s="10" t="str">
        <f t="shared" si="60"/>
        <v>لباس كارشناسي كارآموز و ميهمان638</v>
      </c>
      <c r="C937" s="10" t="str">
        <f t="shared" si="61"/>
        <v>لباس كارشناسي كارآموز و ميهمان1402/03/05638</v>
      </c>
      <c r="D937" s="10" t="str">
        <f>IFERROR(IF(تحویلی!$E$1="","",IF(NOSA!O937=تحویلی!$E$1,تحویلی!$E$1&amp;COUNTIF(NOSA!$O$1:O937,تحویلی!$E$1),"")),"")</f>
        <v/>
      </c>
      <c r="E937" s="10" t="str">
        <f t="shared" si="62"/>
        <v>18390638</v>
      </c>
      <c r="F937" s="10" t="str">
        <f>IFERROR(VLOOKUP(I937,DATABASE!$N:$O,2,FALSE),"")</f>
        <v>لباس كارشناسي كارآموز و ميهمان</v>
      </c>
      <c r="G937" s="3" t="s">
        <v>1719</v>
      </c>
      <c r="H937" s="4">
        <v>18390</v>
      </c>
      <c r="I937" s="3" t="s">
        <v>1668</v>
      </c>
      <c r="J937" s="3" t="s">
        <v>1669</v>
      </c>
      <c r="K937" s="5">
        <v>1</v>
      </c>
      <c r="L937" s="3" t="s">
        <v>28</v>
      </c>
      <c r="M937" s="3" t="s">
        <v>43</v>
      </c>
      <c r="N937" s="3" t="s">
        <v>690</v>
      </c>
      <c r="O937" s="1">
        <v>638</v>
      </c>
      <c r="P937" s="4">
        <v>1</v>
      </c>
      <c r="Q937" s="10">
        <f t="shared" si="63"/>
        <v>638</v>
      </c>
    </row>
    <row r="938" spans="2:17" ht="20.25" customHeight="1">
      <c r="B938" s="10" t="str">
        <f t="shared" si="60"/>
        <v>لباس كارشناسي كارآموز و ميهمان419</v>
      </c>
      <c r="C938" s="10" t="str">
        <f t="shared" si="61"/>
        <v>لباس كارشناسي كارآموز و ميهمان1402/03/05419</v>
      </c>
      <c r="D938" s="10" t="str">
        <f>IFERROR(IF(تحویلی!$E$1="","",IF(NOSA!O938=تحویلی!$E$1,تحویلی!$E$1&amp;COUNTIF(NOSA!$O$1:O938,تحویلی!$E$1),"")),"")</f>
        <v/>
      </c>
      <c r="E938" s="10" t="str">
        <f t="shared" si="62"/>
        <v>18390419</v>
      </c>
      <c r="F938" s="10" t="str">
        <f>IFERROR(VLOOKUP(I938,DATABASE!$N:$O,2,FALSE),"")</f>
        <v>لباس كارشناسي كارآموز و ميهمان</v>
      </c>
      <c r="G938" s="3" t="s">
        <v>1719</v>
      </c>
      <c r="H938" s="4">
        <v>18390</v>
      </c>
      <c r="I938" s="3" t="s">
        <v>1668</v>
      </c>
      <c r="J938" s="3" t="s">
        <v>1669</v>
      </c>
      <c r="K938" s="5">
        <v>1</v>
      </c>
      <c r="L938" s="3" t="s">
        <v>28</v>
      </c>
      <c r="M938" s="3" t="s">
        <v>43</v>
      </c>
      <c r="N938" s="3" t="s">
        <v>251</v>
      </c>
      <c r="O938" s="1">
        <v>419</v>
      </c>
      <c r="P938" s="4">
        <v>1</v>
      </c>
      <c r="Q938" s="10">
        <f t="shared" si="63"/>
        <v>419</v>
      </c>
    </row>
    <row r="939" spans="2:17" ht="20.25" customHeight="1">
      <c r="B939" s="10" t="str">
        <f t="shared" si="60"/>
        <v>دستكش ضد برش سبك116</v>
      </c>
      <c r="C939" s="10" t="str">
        <f t="shared" si="61"/>
        <v>دستكش ضد برش سبك1402/03/05116</v>
      </c>
      <c r="D939" s="10" t="str">
        <f>IFERROR(IF(تحویلی!$E$1="","",IF(NOSA!O939=تحویلی!$E$1,تحویلی!$E$1&amp;COUNTIF(NOSA!$O$1:O939,تحویلی!$E$1),"")),"")</f>
        <v/>
      </c>
      <c r="E939" s="10" t="str">
        <f t="shared" si="62"/>
        <v>18395116</v>
      </c>
      <c r="F939" s="10" t="str">
        <f>IFERROR(VLOOKUP(I939,DATABASE!$N:$O,2,FALSE),"")</f>
        <v>دستكش ضد برش سبك</v>
      </c>
      <c r="G939" s="3" t="s">
        <v>1719</v>
      </c>
      <c r="H939" s="4">
        <v>18395</v>
      </c>
      <c r="I939" s="3" t="s">
        <v>1442</v>
      </c>
      <c r="J939" s="3" t="s">
        <v>22</v>
      </c>
      <c r="K939" s="5">
        <v>1</v>
      </c>
      <c r="L939" s="3" t="s">
        <v>3</v>
      </c>
      <c r="M939" s="3" t="s">
        <v>25</v>
      </c>
      <c r="N939" s="3" t="s">
        <v>312</v>
      </c>
      <c r="O939" s="1">
        <v>116</v>
      </c>
      <c r="P939" s="4">
        <v>0</v>
      </c>
      <c r="Q939" s="10">
        <f t="shared" si="63"/>
        <v>116</v>
      </c>
    </row>
    <row r="940" spans="2:17" ht="20.25" customHeight="1">
      <c r="B940" s="10" t="str">
        <f t="shared" si="60"/>
        <v>كمربند برزنتي نواري496</v>
      </c>
      <c r="C940" s="10" t="str">
        <f t="shared" si="61"/>
        <v>كمربند برزنتي نواري1402/03/05496</v>
      </c>
      <c r="D940" s="10" t="str">
        <f>IFERROR(IF(تحویلی!$E$1="","",IF(NOSA!O940=تحویلی!$E$1,تحویلی!$E$1&amp;COUNTIF(NOSA!$O$1:O940,تحویلی!$E$1),"")),"")</f>
        <v/>
      </c>
      <c r="E940" s="10" t="str">
        <f t="shared" si="62"/>
        <v>18396496</v>
      </c>
      <c r="F940" s="10" t="str">
        <f>IFERROR(VLOOKUP(I940,DATABASE!$N:$O,2,FALSE),"")</f>
        <v>كمربند برزنتي نواري</v>
      </c>
      <c r="G940" s="3" t="s">
        <v>1719</v>
      </c>
      <c r="H940" s="4">
        <v>18396</v>
      </c>
      <c r="I940" s="3" t="s">
        <v>1441</v>
      </c>
      <c r="J940" s="3" t="s">
        <v>95</v>
      </c>
      <c r="K940" s="5">
        <v>1</v>
      </c>
      <c r="L940" s="3" t="s">
        <v>96</v>
      </c>
      <c r="M940" s="3" t="s">
        <v>47</v>
      </c>
      <c r="N940" s="3" t="s">
        <v>289</v>
      </c>
      <c r="O940" s="1">
        <v>496</v>
      </c>
      <c r="P940" s="4">
        <v>0</v>
      </c>
      <c r="Q940" s="10">
        <f t="shared" si="63"/>
        <v>496</v>
      </c>
    </row>
    <row r="941" spans="2:17" ht="20.25" customHeight="1">
      <c r="B941" s="10" t="str">
        <f t="shared" si="60"/>
        <v>كفش ايمني496</v>
      </c>
      <c r="C941" s="10" t="str">
        <f t="shared" si="61"/>
        <v>كفش ايمني1402/03/05496</v>
      </c>
      <c r="D941" s="10" t="str">
        <f>IFERROR(IF(تحویلی!$E$1="","",IF(NOSA!O941=تحویلی!$E$1,تحویلی!$E$1&amp;COUNTIF(NOSA!$O$1:O941,تحویلی!$E$1),"")),"")</f>
        <v/>
      </c>
      <c r="E941" s="10" t="str">
        <f t="shared" si="62"/>
        <v>18396496</v>
      </c>
      <c r="F941" s="10" t="str">
        <f>IFERROR(VLOOKUP(I941,DATABASE!$N:$O,2,FALSE),"")</f>
        <v>كفش ايمني</v>
      </c>
      <c r="G941" s="3" t="s">
        <v>1719</v>
      </c>
      <c r="H941" s="4">
        <v>18396</v>
      </c>
      <c r="I941" s="3" t="s">
        <v>1720</v>
      </c>
      <c r="J941" s="3" t="s">
        <v>1721</v>
      </c>
      <c r="K941" s="5">
        <v>1</v>
      </c>
      <c r="L941" s="3" t="s">
        <v>3</v>
      </c>
      <c r="M941" s="3" t="s">
        <v>47</v>
      </c>
      <c r="N941" s="3" t="s">
        <v>289</v>
      </c>
      <c r="O941" s="1">
        <v>496</v>
      </c>
      <c r="P941" s="4">
        <v>0</v>
      </c>
      <c r="Q941" s="10">
        <f t="shared" si="63"/>
        <v>496</v>
      </c>
    </row>
    <row r="942" spans="2:17" ht="20.25" customHeight="1">
      <c r="B942" s="10" t="str">
        <f t="shared" si="60"/>
        <v>دستكش ضد برش سبك10027</v>
      </c>
      <c r="C942" s="10" t="str">
        <f t="shared" si="61"/>
        <v>دستكش ضد برش سبك1402/03/0510027</v>
      </c>
      <c r="D942" s="10" t="str">
        <f>IFERROR(IF(تحویلی!$E$1="","",IF(NOSA!O942=تحویلی!$E$1,تحویلی!$E$1&amp;COUNTIF(NOSA!$O$1:O942,تحویلی!$E$1),"")),"")</f>
        <v/>
      </c>
      <c r="E942" s="10" t="str">
        <f t="shared" si="62"/>
        <v>1840010027</v>
      </c>
      <c r="F942" s="10" t="str">
        <f>IFERROR(VLOOKUP(I942,DATABASE!$N:$O,2,FALSE),"")</f>
        <v>دستكش ضد برش سبك</v>
      </c>
      <c r="G942" s="3" t="s">
        <v>1719</v>
      </c>
      <c r="H942" s="4">
        <v>18400</v>
      </c>
      <c r="I942" s="3" t="s">
        <v>1442</v>
      </c>
      <c r="J942" s="3" t="s">
        <v>22</v>
      </c>
      <c r="K942" s="5">
        <v>1</v>
      </c>
      <c r="L942" s="3" t="s">
        <v>3</v>
      </c>
      <c r="M942" s="3" t="s">
        <v>9</v>
      </c>
      <c r="N942" s="3" t="s">
        <v>1637</v>
      </c>
      <c r="O942" s="1">
        <v>10027</v>
      </c>
      <c r="P942" s="4">
        <v>1</v>
      </c>
      <c r="Q942" s="10">
        <f t="shared" si="63"/>
        <v>10027</v>
      </c>
    </row>
    <row r="943" spans="2:17" ht="20.25" customHeight="1">
      <c r="B943" s="10" t="str">
        <f t="shared" si="60"/>
        <v>دستكش ضد برش سبك10028</v>
      </c>
      <c r="C943" s="10" t="str">
        <f t="shared" si="61"/>
        <v>دستكش ضد برش سبك1402/03/0510028</v>
      </c>
      <c r="D943" s="10" t="str">
        <f>IFERROR(IF(تحویلی!$E$1="","",IF(NOSA!O943=تحویلی!$E$1,تحویلی!$E$1&amp;COUNTIF(NOSA!$O$1:O943,تحویلی!$E$1),"")),"")</f>
        <v/>
      </c>
      <c r="E943" s="10" t="str">
        <f t="shared" si="62"/>
        <v>1840010028</v>
      </c>
      <c r="F943" s="10" t="str">
        <f>IFERROR(VLOOKUP(I943,DATABASE!$N:$O,2,FALSE),"")</f>
        <v>دستكش ضد برش سبك</v>
      </c>
      <c r="G943" s="3" t="s">
        <v>1719</v>
      </c>
      <c r="H943" s="4">
        <v>18400</v>
      </c>
      <c r="I943" s="3" t="s">
        <v>1442</v>
      </c>
      <c r="J943" s="3" t="s">
        <v>22</v>
      </c>
      <c r="K943" s="5">
        <v>1</v>
      </c>
      <c r="L943" s="3" t="s">
        <v>3</v>
      </c>
      <c r="M943" s="3" t="s">
        <v>9</v>
      </c>
      <c r="N943" s="3" t="s">
        <v>1722</v>
      </c>
      <c r="O943" s="1">
        <v>10028</v>
      </c>
      <c r="P943" s="4">
        <v>1</v>
      </c>
      <c r="Q943" s="10">
        <f t="shared" si="63"/>
        <v>10028</v>
      </c>
    </row>
    <row r="944" spans="2:17" ht="20.25" customHeight="1">
      <c r="B944" s="10" t="str">
        <f t="shared" si="60"/>
        <v>دستكش ضد برش سبك10028</v>
      </c>
      <c r="C944" s="10" t="str">
        <f t="shared" si="61"/>
        <v>دستكش ضد برش سبك1402/03/0510028</v>
      </c>
      <c r="D944" s="10" t="str">
        <f>IFERROR(IF(تحویلی!$E$1="","",IF(NOSA!O944=تحویلی!$E$1,تحویلی!$E$1&amp;COUNTIF(NOSA!$O$1:O944,تحویلی!$E$1),"")),"")</f>
        <v/>
      </c>
      <c r="E944" s="10" t="str">
        <f t="shared" si="62"/>
        <v>1840010028</v>
      </c>
      <c r="F944" s="10" t="str">
        <f>IFERROR(VLOOKUP(I944,DATABASE!$N:$O,2,FALSE),"")</f>
        <v>دستكش ضد برش سبك</v>
      </c>
      <c r="G944" s="3" t="s">
        <v>1719</v>
      </c>
      <c r="H944" s="4">
        <v>18400</v>
      </c>
      <c r="I944" s="3" t="s">
        <v>1442</v>
      </c>
      <c r="J944" s="3" t="s">
        <v>22</v>
      </c>
      <c r="K944" s="5">
        <v>1</v>
      </c>
      <c r="L944" s="3" t="s">
        <v>3</v>
      </c>
      <c r="M944" s="3" t="s">
        <v>9</v>
      </c>
      <c r="N944" s="3" t="s">
        <v>1633</v>
      </c>
      <c r="O944" s="1">
        <v>10028</v>
      </c>
      <c r="P944" s="4">
        <v>1</v>
      </c>
      <c r="Q944" s="10">
        <f t="shared" si="63"/>
        <v>10028</v>
      </c>
    </row>
    <row r="945" spans="2:17" ht="20.25" customHeight="1">
      <c r="B945" s="10" t="str">
        <f t="shared" si="60"/>
        <v>دستكش ضد برش سبك10030</v>
      </c>
      <c r="C945" s="10" t="str">
        <f t="shared" si="61"/>
        <v>دستكش ضد برش سبك1402/03/0510030</v>
      </c>
      <c r="D945" s="10" t="str">
        <f>IFERROR(IF(تحویلی!$E$1="","",IF(NOSA!O945=تحویلی!$E$1,تحویلی!$E$1&amp;COUNTIF(NOSA!$O$1:O945,تحویلی!$E$1),"")),"")</f>
        <v/>
      </c>
      <c r="E945" s="10" t="str">
        <f t="shared" si="62"/>
        <v>1840010030</v>
      </c>
      <c r="F945" s="10" t="str">
        <f>IFERROR(VLOOKUP(I945,DATABASE!$N:$O,2,FALSE),"")</f>
        <v>دستكش ضد برش سبك</v>
      </c>
      <c r="G945" s="3" t="s">
        <v>1719</v>
      </c>
      <c r="H945" s="4">
        <v>18400</v>
      </c>
      <c r="I945" s="3" t="s">
        <v>1442</v>
      </c>
      <c r="J945" s="3" t="s">
        <v>22</v>
      </c>
      <c r="K945" s="5">
        <v>1</v>
      </c>
      <c r="L945" s="3" t="s">
        <v>3</v>
      </c>
      <c r="M945" s="3" t="s">
        <v>9</v>
      </c>
      <c r="N945" s="3" t="s">
        <v>1723</v>
      </c>
      <c r="O945" s="1">
        <v>10030</v>
      </c>
      <c r="P945" s="4">
        <v>1</v>
      </c>
      <c r="Q945" s="10">
        <f t="shared" si="63"/>
        <v>10030</v>
      </c>
    </row>
    <row r="946" spans="2:17" ht="20.25" customHeight="1">
      <c r="B946" s="10" t="str">
        <f t="shared" si="60"/>
        <v>فيلتر ماسك نيم صورت (3M) مدل 2091723</v>
      </c>
      <c r="C946" s="10" t="str">
        <f t="shared" si="61"/>
        <v>فيلتر ماسك نيم صورت (3M) مدل 20911402/03/05723</v>
      </c>
      <c r="D946" s="10" t="str">
        <f>IFERROR(IF(تحویلی!$E$1="","",IF(NOSA!O946=تحویلی!$E$1,تحویلی!$E$1&amp;COUNTIF(NOSA!$O$1:O946,تحویلی!$E$1),"")),"")</f>
        <v/>
      </c>
      <c r="E946" s="10" t="str">
        <f t="shared" si="62"/>
        <v>18405723</v>
      </c>
      <c r="F946" s="10" t="str">
        <f>IFERROR(VLOOKUP(I946,DATABASE!$N:$O,2,FALSE),"")</f>
        <v>فيلتر ماسك نيم صورت (3M) مدل 2091</v>
      </c>
      <c r="G946" s="3" t="s">
        <v>1719</v>
      </c>
      <c r="H946" s="4">
        <v>18405</v>
      </c>
      <c r="I946" s="3" t="s">
        <v>1475</v>
      </c>
      <c r="J946" s="3" t="s">
        <v>53</v>
      </c>
      <c r="K946" s="5">
        <v>1</v>
      </c>
      <c r="L946" s="3" t="s">
        <v>8</v>
      </c>
      <c r="M946" s="3" t="s">
        <v>9</v>
      </c>
      <c r="N946" s="3" t="s">
        <v>1088</v>
      </c>
      <c r="O946" s="1">
        <v>723</v>
      </c>
      <c r="P946" s="4">
        <v>0</v>
      </c>
      <c r="Q946" s="10">
        <f t="shared" si="63"/>
        <v>723</v>
      </c>
    </row>
    <row r="947" spans="2:17" ht="20.25" customHeight="1">
      <c r="B947" s="10" t="str">
        <f t="shared" si="60"/>
        <v>دستكش ضد برش سبك723</v>
      </c>
      <c r="C947" s="10" t="str">
        <f t="shared" si="61"/>
        <v>دستكش ضد برش سبك1402/03/05723</v>
      </c>
      <c r="D947" s="10" t="str">
        <f>IFERROR(IF(تحویلی!$E$1="","",IF(NOSA!O947=تحویلی!$E$1,تحویلی!$E$1&amp;COUNTIF(NOSA!$O$1:O947,تحویلی!$E$1),"")),"")</f>
        <v/>
      </c>
      <c r="E947" s="10" t="str">
        <f t="shared" si="62"/>
        <v>18405723</v>
      </c>
      <c r="F947" s="10" t="str">
        <f>IFERROR(VLOOKUP(I947,DATABASE!$N:$O,2,FALSE),"")</f>
        <v>دستكش ضد برش سبك</v>
      </c>
      <c r="G947" s="3" t="s">
        <v>1719</v>
      </c>
      <c r="H947" s="4">
        <v>18405</v>
      </c>
      <c r="I947" s="3" t="s">
        <v>1442</v>
      </c>
      <c r="J947" s="3" t="s">
        <v>22</v>
      </c>
      <c r="K947" s="5">
        <v>1</v>
      </c>
      <c r="L947" s="3" t="s">
        <v>3</v>
      </c>
      <c r="M947" s="3" t="s">
        <v>9</v>
      </c>
      <c r="N947" s="3" t="s">
        <v>1088</v>
      </c>
      <c r="O947" s="1">
        <v>723</v>
      </c>
      <c r="P947" s="4">
        <v>0</v>
      </c>
      <c r="Q947" s="10">
        <f t="shared" si="63"/>
        <v>723</v>
      </c>
    </row>
    <row r="948" spans="2:17" ht="20.25" customHeight="1">
      <c r="B948" s="10" t="str">
        <f t="shared" si="60"/>
        <v>دستكش ضد برش سبك5</v>
      </c>
      <c r="C948" s="10" t="str">
        <f t="shared" si="61"/>
        <v>دستكش ضد برش سبك1402/03/055</v>
      </c>
      <c r="D948" s="10" t="str">
        <f>IFERROR(IF(تحویلی!$E$1="","",IF(NOSA!O948=تحویلی!$E$1,تحویلی!$E$1&amp;COUNTIF(NOSA!$O$1:O948,تحویلی!$E$1),"")),"")</f>
        <v/>
      </c>
      <c r="E948" s="10" t="str">
        <f t="shared" si="62"/>
        <v>184095</v>
      </c>
      <c r="F948" s="10" t="str">
        <f>IFERROR(VLOOKUP(I948,DATABASE!$N:$O,2,FALSE),"")</f>
        <v>دستكش ضد برش سبك</v>
      </c>
      <c r="G948" s="3" t="s">
        <v>1719</v>
      </c>
      <c r="H948" s="4">
        <v>18409</v>
      </c>
      <c r="I948" s="3" t="s">
        <v>1442</v>
      </c>
      <c r="J948" s="3" t="s">
        <v>22</v>
      </c>
      <c r="K948" s="5">
        <v>1</v>
      </c>
      <c r="L948" s="3" t="s">
        <v>3</v>
      </c>
      <c r="M948" s="3" t="s">
        <v>43</v>
      </c>
      <c r="N948" s="3" t="s">
        <v>250</v>
      </c>
      <c r="O948" s="1">
        <v>5</v>
      </c>
      <c r="P948" s="4">
        <v>1</v>
      </c>
      <c r="Q948" s="10">
        <f t="shared" si="63"/>
        <v>5</v>
      </c>
    </row>
    <row r="949" spans="2:17" ht="20.25" customHeight="1">
      <c r="B949" s="10" t="str">
        <f t="shared" si="60"/>
        <v>لباس كار(بلوز و شلوار)66</v>
      </c>
      <c r="C949" s="10" t="str">
        <f t="shared" si="61"/>
        <v>لباس كار(بلوز و شلوار)1402/03/0566</v>
      </c>
      <c r="D949" s="10" t="str">
        <f>IFERROR(IF(تحویلی!$E$1="","",IF(NOSA!O949=تحویلی!$E$1,تحویلی!$E$1&amp;COUNTIF(NOSA!$O$1:O949,تحویلی!$E$1),"")),"")</f>
        <v/>
      </c>
      <c r="E949" s="10" t="str">
        <f t="shared" si="62"/>
        <v>1841166</v>
      </c>
      <c r="F949" s="10" t="str">
        <f>IFERROR(VLOOKUP(I949,DATABASE!$N:$O,2,FALSE),"")</f>
        <v>لباس كار(بلوز و شلوار)</v>
      </c>
      <c r="G949" s="3" t="s">
        <v>1719</v>
      </c>
      <c r="H949" s="4">
        <v>18411</v>
      </c>
      <c r="I949" s="3" t="s">
        <v>1724</v>
      </c>
      <c r="J949" s="3" t="s">
        <v>1725</v>
      </c>
      <c r="K949" s="5">
        <v>1</v>
      </c>
      <c r="L949" s="3" t="s">
        <v>28</v>
      </c>
      <c r="M949" s="3" t="s">
        <v>40</v>
      </c>
      <c r="N949" s="3" t="s">
        <v>41</v>
      </c>
      <c r="O949" s="1">
        <v>66</v>
      </c>
      <c r="P949" s="4">
        <v>1</v>
      </c>
      <c r="Q949" s="10">
        <f t="shared" si="63"/>
        <v>66</v>
      </c>
    </row>
    <row r="950" spans="2:17" ht="20.25" customHeight="1">
      <c r="B950" s="10" t="str">
        <f t="shared" si="60"/>
        <v>دستكش ضد برش سبك66</v>
      </c>
      <c r="C950" s="10" t="str">
        <f t="shared" si="61"/>
        <v>دستكش ضد برش سبك1402/03/0566</v>
      </c>
      <c r="D950" s="10" t="str">
        <f>IFERROR(IF(تحویلی!$E$1="","",IF(NOSA!O950=تحویلی!$E$1,تحویلی!$E$1&amp;COUNTIF(NOSA!$O$1:O950,تحویلی!$E$1),"")),"")</f>
        <v/>
      </c>
      <c r="E950" s="10" t="str">
        <f t="shared" si="62"/>
        <v>1841166</v>
      </c>
      <c r="F950" s="10" t="str">
        <f>IFERROR(VLOOKUP(I950,DATABASE!$N:$O,2,FALSE),"")</f>
        <v>دستكش ضد برش سبك</v>
      </c>
      <c r="G950" s="3" t="s">
        <v>1719</v>
      </c>
      <c r="H950" s="4">
        <v>18411</v>
      </c>
      <c r="I950" s="3" t="s">
        <v>1442</v>
      </c>
      <c r="J950" s="3" t="s">
        <v>22</v>
      </c>
      <c r="K950" s="5">
        <v>1</v>
      </c>
      <c r="L950" s="3" t="s">
        <v>3</v>
      </c>
      <c r="M950" s="3" t="s">
        <v>40</v>
      </c>
      <c r="N950" s="3" t="s">
        <v>41</v>
      </c>
      <c r="O950" s="1">
        <v>66</v>
      </c>
      <c r="P950" s="4">
        <v>1</v>
      </c>
      <c r="Q950" s="10">
        <f t="shared" si="63"/>
        <v>66</v>
      </c>
    </row>
    <row r="951" spans="2:17" ht="20.25" customHeight="1">
      <c r="B951" s="10" t="str">
        <f t="shared" si="60"/>
        <v>لباس كارشناسي كارآموز و ميهمان94</v>
      </c>
      <c r="C951" s="10" t="str">
        <f t="shared" si="61"/>
        <v>لباس كارشناسي كارآموز و ميهمان1402/03/0594</v>
      </c>
      <c r="D951" s="10" t="str">
        <f>IFERROR(IF(تحویلی!$E$1="","",IF(NOSA!O951=تحویلی!$E$1,تحویلی!$E$1&amp;COUNTIF(NOSA!$O$1:O951,تحویلی!$E$1),"")),"")</f>
        <v/>
      </c>
      <c r="E951" s="10" t="str">
        <f t="shared" si="62"/>
        <v>1841594</v>
      </c>
      <c r="F951" s="10" t="str">
        <f>IFERROR(VLOOKUP(I951,DATABASE!$N:$O,2,FALSE),"")</f>
        <v>لباس كارشناسي كارآموز و ميهمان</v>
      </c>
      <c r="G951" s="3" t="s">
        <v>1719</v>
      </c>
      <c r="H951" s="4">
        <v>18415</v>
      </c>
      <c r="I951" s="3" t="s">
        <v>1668</v>
      </c>
      <c r="J951" s="3" t="s">
        <v>1669</v>
      </c>
      <c r="K951" s="5">
        <v>1</v>
      </c>
      <c r="L951" s="3" t="s">
        <v>28</v>
      </c>
      <c r="M951" s="3" t="s">
        <v>25</v>
      </c>
      <c r="N951" s="3" t="s">
        <v>297</v>
      </c>
      <c r="O951" s="1">
        <v>94</v>
      </c>
      <c r="P951" s="4">
        <v>0</v>
      </c>
      <c r="Q951" s="10">
        <f t="shared" si="63"/>
        <v>94</v>
      </c>
    </row>
    <row r="952" spans="2:17" ht="20.25" customHeight="1">
      <c r="B952" s="10" t="str">
        <f t="shared" si="60"/>
        <v>پوتين ايمني نسوز789</v>
      </c>
      <c r="C952" s="10" t="str">
        <f t="shared" si="61"/>
        <v>پوتين ايمني نسوز1402/03/05789</v>
      </c>
      <c r="D952" s="10" t="str">
        <f>IFERROR(IF(تحویلی!$E$1="","",IF(NOSA!O952=تحویلی!$E$1,تحویلی!$E$1&amp;COUNTIF(NOSA!$O$1:O952,تحویلی!$E$1),"")),"")</f>
        <v/>
      </c>
      <c r="E952" s="10" t="str">
        <f t="shared" si="62"/>
        <v>18416789</v>
      </c>
      <c r="F952" s="10" t="str">
        <f>IFERROR(VLOOKUP(I952,DATABASE!$N:$O,2,FALSE),"")</f>
        <v>پوتين ايمني نسوز</v>
      </c>
      <c r="G952" s="3" t="s">
        <v>1719</v>
      </c>
      <c r="H952" s="4">
        <v>18416</v>
      </c>
      <c r="I952" s="3" t="s">
        <v>1648</v>
      </c>
      <c r="J952" s="3" t="s">
        <v>1649</v>
      </c>
      <c r="K952" s="5">
        <v>1</v>
      </c>
      <c r="L952" s="3" t="s">
        <v>3</v>
      </c>
      <c r="M952" s="3" t="s">
        <v>43</v>
      </c>
      <c r="N952" s="3" t="s">
        <v>1261</v>
      </c>
      <c r="O952" s="1">
        <v>789</v>
      </c>
      <c r="P952" s="4">
        <v>1</v>
      </c>
      <c r="Q952" s="10">
        <f t="shared" si="63"/>
        <v>789</v>
      </c>
    </row>
    <row r="953" spans="2:17" ht="20.25" customHeight="1">
      <c r="B953" s="10" t="str">
        <f t="shared" si="60"/>
        <v>چكمه ايمني نسوز202</v>
      </c>
      <c r="C953" s="10" t="str">
        <f t="shared" si="61"/>
        <v>چكمه ايمني نسوز1402/03/05202</v>
      </c>
      <c r="D953" s="10" t="str">
        <f>IFERROR(IF(تحویلی!$E$1="","",IF(NOSA!O953=تحویلی!$E$1,تحویلی!$E$1&amp;COUNTIF(NOSA!$O$1:O953,تحویلی!$E$1),"")),"")</f>
        <v/>
      </c>
      <c r="E953" s="10" t="str">
        <f t="shared" si="62"/>
        <v>18420202</v>
      </c>
      <c r="F953" s="10" t="str">
        <f>IFERROR(VLOOKUP(I953,DATABASE!$N:$O,2,FALSE),"")</f>
        <v>چكمه ايمني نسوز</v>
      </c>
      <c r="G953" s="3" t="s">
        <v>1719</v>
      </c>
      <c r="H953" s="4">
        <v>18420</v>
      </c>
      <c r="I953" s="3" t="s">
        <v>1697</v>
      </c>
      <c r="J953" s="3" t="s">
        <v>1698</v>
      </c>
      <c r="K953" s="5">
        <v>1</v>
      </c>
      <c r="L953" s="3" t="s">
        <v>3</v>
      </c>
      <c r="M953" s="3" t="s">
        <v>19</v>
      </c>
      <c r="N953" s="3" t="s">
        <v>1298</v>
      </c>
      <c r="O953" s="1">
        <v>202</v>
      </c>
      <c r="P953" s="4">
        <v>1</v>
      </c>
      <c r="Q953" s="10">
        <f t="shared" si="63"/>
        <v>202</v>
      </c>
    </row>
    <row r="954" spans="2:17" ht="20.25" customHeight="1">
      <c r="B954" s="10" t="str">
        <f t="shared" si="60"/>
        <v>لباس كار نسوز(بلوز و شلوار)202</v>
      </c>
      <c r="C954" s="10" t="str">
        <f t="shared" si="61"/>
        <v>لباس كار نسوز(بلوز و شلوار)1402/03/05202</v>
      </c>
      <c r="D954" s="10" t="str">
        <f>IFERROR(IF(تحویلی!$E$1="","",IF(NOSA!O954=تحویلی!$E$1,تحویلی!$E$1&amp;COUNTIF(NOSA!$O$1:O954,تحویلی!$E$1),"")),"")</f>
        <v/>
      </c>
      <c r="E954" s="10" t="str">
        <f t="shared" si="62"/>
        <v>18420202</v>
      </c>
      <c r="F954" s="10" t="str">
        <f>IFERROR(VLOOKUP(I954,DATABASE!$N:$O,2,FALSE),"")</f>
        <v>لباس كار نسوز(بلوز و شلوار)</v>
      </c>
      <c r="G954" s="3" t="s">
        <v>1719</v>
      </c>
      <c r="H954" s="4">
        <v>18420</v>
      </c>
      <c r="I954" s="3" t="s">
        <v>1701</v>
      </c>
      <c r="J954" s="3" t="s">
        <v>1702</v>
      </c>
      <c r="K954" s="5">
        <v>1</v>
      </c>
      <c r="L954" s="3" t="s">
        <v>28</v>
      </c>
      <c r="M954" s="3" t="s">
        <v>19</v>
      </c>
      <c r="N954" s="3" t="s">
        <v>1298</v>
      </c>
      <c r="O954" s="1">
        <v>202</v>
      </c>
      <c r="P954" s="4">
        <v>1</v>
      </c>
      <c r="Q954" s="10">
        <f t="shared" si="63"/>
        <v>202</v>
      </c>
    </row>
    <row r="955" spans="2:17" ht="20.25" customHeight="1">
      <c r="B955" s="10" t="str">
        <f t="shared" si="60"/>
        <v>دستكش ضد برش سبك202</v>
      </c>
      <c r="C955" s="10" t="str">
        <f t="shared" si="61"/>
        <v>دستكش ضد برش سبك1402/03/05202</v>
      </c>
      <c r="D955" s="10" t="str">
        <f>IFERROR(IF(تحویلی!$E$1="","",IF(NOSA!O955=تحویلی!$E$1,تحویلی!$E$1&amp;COUNTIF(NOSA!$O$1:O955,تحویلی!$E$1),"")),"")</f>
        <v/>
      </c>
      <c r="E955" s="10" t="str">
        <f t="shared" si="62"/>
        <v>18420202</v>
      </c>
      <c r="F955" s="10" t="str">
        <f>IFERROR(VLOOKUP(I955,DATABASE!$N:$O,2,FALSE),"")</f>
        <v>دستكش ضد برش سبك</v>
      </c>
      <c r="G955" s="3" t="s">
        <v>1719</v>
      </c>
      <c r="H955" s="4">
        <v>18420</v>
      </c>
      <c r="I955" s="3" t="s">
        <v>1442</v>
      </c>
      <c r="J955" s="3" t="s">
        <v>22</v>
      </c>
      <c r="K955" s="5">
        <v>1</v>
      </c>
      <c r="L955" s="3" t="s">
        <v>3</v>
      </c>
      <c r="M955" s="3" t="s">
        <v>19</v>
      </c>
      <c r="N955" s="3" t="s">
        <v>1298</v>
      </c>
      <c r="O955" s="1">
        <v>202</v>
      </c>
      <c r="P955" s="4">
        <v>1</v>
      </c>
      <c r="Q955" s="10">
        <f t="shared" si="63"/>
        <v>202</v>
      </c>
    </row>
    <row r="956" spans="2:17" ht="20.25" customHeight="1">
      <c r="B956" s="10" t="str">
        <f t="shared" si="60"/>
        <v>لباس كار ديرسوز(بلوز و شلوار)819</v>
      </c>
      <c r="C956" s="10" t="str">
        <f t="shared" si="61"/>
        <v>لباس كار ديرسوز(بلوز و شلوار)1402/03/06819</v>
      </c>
      <c r="D956" s="10" t="str">
        <f>IFERROR(IF(تحویلی!$E$1="","",IF(NOSA!O956=تحویلی!$E$1,تحویلی!$E$1&amp;COUNTIF(NOSA!$O$1:O956,تحویلی!$E$1),"")),"")</f>
        <v/>
      </c>
      <c r="E956" s="10" t="str">
        <f t="shared" si="62"/>
        <v>18423819</v>
      </c>
      <c r="F956" s="10" t="str">
        <f>IFERROR(VLOOKUP(I956,DATABASE!$N:$O,2,FALSE),"")</f>
        <v>لباس كار ديرسوز(بلوز و شلوار)</v>
      </c>
      <c r="G956" s="3" t="s">
        <v>1726</v>
      </c>
      <c r="H956" s="4">
        <v>18423</v>
      </c>
      <c r="I956" s="3" t="s">
        <v>1619</v>
      </c>
      <c r="J956" s="3" t="s">
        <v>1620</v>
      </c>
      <c r="K956" s="5">
        <v>1</v>
      </c>
      <c r="L956" s="3" t="s">
        <v>28</v>
      </c>
      <c r="M956" s="3" t="s">
        <v>4</v>
      </c>
      <c r="N956" s="3" t="s">
        <v>1727</v>
      </c>
      <c r="O956" s="1">
        <v>819</v>
      </c>
      <c r="P956" s="4">
        <v>0</v>
      </c>
      <c r="Q956" s="10">
        <f t="shared" si="63"/>
        <v>819</v>
      </c>
    </row>
    <row r="957" spans="2:17" ht="20.25" customHeight="1">
      <c r="B957" s="10" t="str">
        <f t="shared" si="60"/>
        <v>پوتين ايمني نسوز819</v>
      </c>
      <c r="C957" s="10" t="str">
        <f t="shared" si="61"/>
        <v>پوتين ايمني نسوز1402/03/06819</v>
      </c>
      <c r="D957" s="10" t="str">
        <f>IFERROR(IF(تحویلی!$E$1="","",IF(NOSA!O957=تحویلی!$E$1,تحویلی!$E$1&amp;COUNTIF(NOSA!$O$1:O957,تحویلی!$E$1),"")),"")</f>
        <v/>
      </c>
      <c r="E957" s="10" t="str">
        <f t="shared" si="62"/>
        <v>18423819</v>
      </c>
      <c r="F957" s="10" t="str">
        <f>IFERROR(VLOOKUP(I957,DATABASE!$N:$O,2,FALSE),"")</f>
        <v>پوتين ايمني نسوز</v>
      </c>
      <c r="G957" s="3" t="s">
        <v>1726</v>
      </c>
      <c r="H957" s="4">
        <v>18423</v>
      </c>
      <c r="I957" s="3" t="s">
        <v>1648</v>
      </c>
      <c r="J957" s="3" t="s">
        <v>1649</v>
      </c>
      <c r="K957" s="5">
        <v>1</v>
      </c>
      <c r="L957" s="3" t="s">
        <v>3</v>
      </c>
      <c r="M957" s="3" t="s">
        <v>4</v>
      </c>
      <c r="N957" s="3" t="s">
        <v>1727</v>
      </c>
      <c r="O957" s="1">
        <v>819</v>
      </c>
      <c r="P957" s="4">
        <v>0</v>
      </c>
      <c r="Q957" s="10">
        <f t="shared" si="63"/>
        <v>819</v>
      </c>
    </row>
    <row r="958" spans="2:17" ht="20.25" customHeight="1">
      <c r="B958" s="10" t="str">
        <f t="shared" si="60"/>
        <v>كلاه ايمني819</v>
      </c>
      <c r="C958" s="10" t="str">
        <f t="shared" si="61"/>
        <v>كلاه ايمني1402/03/06819</v>
      </c>
      <c r="D958" s="10" t="str">
        <f>IFERROR(IF(تحویلی!$E$1="","",IF(NOSA!O958=تحویلی!$E$1,تحویلی!$E$1&amp;COUNTIF(NOSA!$O$1:O958,تحویلی!$E$1),"")),"")</f>
        <v/>
      </c>
      <c r="E958" s="10" t="str">
        <f t="shared" si="62"/>
        <v>18423819</v>
      </c>
      <c r="F958" s="10" t="str">
        <f>IFERROR(VLOOKUP(I958,DATABASE!$N:$O,2,FALSE),"")</f>
        <v>كلاه ايمني</v>
      </c>
      <c r="G958" s="3" t="s">
        <v>1726</v>
      </c>
      <c r="H958" s="4">
        <v>18423</v>
      </c>
      <c r="I958" s="3" t="s">
        <v>1505</v>
      </c>
      <c r="J958" s="3" t="s">
        <v>1628</v>
      </c>
      <c r="K958" s="5">
        <v>1</v>
      </c>
      <c r="L958" s="3" t="s">
        <v>8</v>
      </c>
      <c r="M958" s="3" t="s">
        <v>4</v>
      </c>
      <c r="N958" s="3" t="s">
        <v>1727</v>
      </c>
      <c r="O958" s="1">
        <v>819</v>
      </c>
      <c r="P958" s="4">
        <v>0</v>
      </c>
      <c r="Q958" s="10">
        <f t="shared" si="63"/>
        <v>819</v>
      </c>
    </row>
    <row r="959" spans="2:17" ht="20.25" customHeight="1">
      <c r="B959" s="10" t="str">
        <f t="shared" si="60"/>
        <v>عينك كهربايي (روكلاهي)819</v>
      </c>
      <c r="C959" s="10" t="str">
        <f t="shared" si="61"/>
        <v>عينك كهربايي (روكلاهي)1402/03/06819</v>
      </c>
      <c r="D959" s="10" t="str">
        <f>IFERROR(IF(تحویلی!$E$1="","",IF(NOSA!O959=تحویلی!$E$1,تحویلی!$E$1&amp;COUNTIF(NOSA!$O$1:O959,تحویلی!$E$1),"")),"")</f>
        <v/>
      </c>
      <c r="E959" s="10" t="str">
        <f t="shared" si="62"/>
        <v>18423819</v>
      </c>
      <c r="F959" s="10" t="str">
        <f>IFERROR(VLOOKUP(I959,DATABASE!$N:$O,2,FALSE),"")</f>
        <v>عينك كهربايي (روكلاهي)</v>
      </c>
      <c r="G959" s="3" t="s">
        <v>1726</v>
      </c>
      <c r="H959" s="4">
        <v>18423</v>
      </c>
      <c r="I959" s="3" t="s">
        <v>1560</v>
      </c>
      <c r="J959" s="3" t="s">
        <v>1561</v>
      </c>
      <c r="K959" s="5">
        <v>1</v>
      </c>
      <c r="L959" s="3" t="s">
        <v>8</v>
      </c>
      <c r="M959" s="3" t="s">
        <v>4</v>
      </c>
      <c r="N959" s="3" t="s">
        <v>1727</v>
      </c>
      <c r="O959" s="1">
        <v>819</v>
      </c>
      <c r="P959" s="4">
        <v>0</v>
      </c>
      <c r="Q959" s="10">
        <f t="shared" si="63"/>
        <v>819</v>
      </c>
    </row>
    <row r="960" spans="2:17" ht="20.25" customHeight="1">
      <c r="B960" s="10" t="str">
        <f t="shared" si="60"/>
        <v>دستكش ضد برش سبك819</v>
      </c>
      <c r="C960" s="10" t="str">
        <f t="shared" si="61"/>
        <v>دستكش ضد برش سبك1402/03/06819</v>
      </c>
      <c r="D960" s="10" t="str">
        <f>IFERROR(IF(تحویلی!$E$1="","",IF(NOSA!O960=تحویلی!$E$1,تحویلی!$E$1&amp;COUNTIF(NOSA!$O$1:O960,تحویلی!$E$1),"")),"")</f>
        <v/>
      </c>
      <c r="E960" s="10" t="str">
        <f t="shared" si="62"/>
        <v>18423819</v>
      </c>
      <c r="F960" s="10" t="str">
        <f>IFERROR(VLOOKUP(I960,DATABASE!$N:$O,2,FALSE),"")</f>
        <v>دستكش ضد برش سبك</v>
      </c>
      <c r="G960" s="3" t="s">
        <v>1726</v>
      </c>
      <c r="H960" s="4">
        <v>18423</v>
      </c>
      <c r="I960" s="3" t="s">
        <v>1442</v>
      </c>
      <c r="J960" s="3" t="s">
        <v>22</v>
      </c>
      <c r="K960" s="5">
        <v>1</v>
      </c>
      <c r="L960" s="3" t="s">
        <v>3</v>
      </c>
      <c r="M960" s="3" t="s">
        <v>4</v>
      </c>
      <c r="N960" s="3" t="s">
        <v>1727</v>
      </c>
      <c r="O960" s="1">
        <v>819</v>
      </c>
      <c r="P960" s="4">
        <v>0</v>
      </c>
      <c r="Q960" s="10">
        <f t="shared" si="63"/>
        <v>819</v>
      </c>
    </row>
    <row r="961" spans="2:17" ht="20.25" customHeight="1">
      <c r="B961" s="10" t="str">
        <f t="shared" si="60"/>
        <v>كمربند برزنتي نواري819</v>
      </c>
      <c r="C961" s="10" t="str">
        <f t="shared" si="61"/>
        <v>كمربند برزنتي نواري1402/03/06819</v>
      </c>
      <c r="D961" s="10" t="str">
        <f>IFERROR(IF(تحویلی!$E$1="","",IF(NOSA!O961=تحویلی!$E$1,تحویلی!$E$1&amp;COUNTIF(NOSA!$O$1:O961,تحویلی!$E$1),"")),"")</f>
        <v/>
      </c>
      <c r="E961" s="10" t="str">
        <f t="shared" si="62"/>
        <v>18423819</v>
      </c>
      <c r="F961" s="10" t="str">
        <f>IFERROR(VLOOKUP(I961,DATABASE!$N:$O,2,FALSE),"")</f>
        <v>كمربند برزنتي نواري</v>
      </c>
      <c r="G961" s="3" t="s">
        <v>1726</v>
      </c>
      <c r="H961" s="4">
        <v>18423</v>
      </c>
      <c r="I961" s="3" t="s">
        <v>1441</v>
      </c>
      <c r="J961" s="3" t="s">
        <v>95</v>
      </c>
      <c r="K961" s="5">
        <v>1</v>
      </c>
      <c r="L961" s="3" t="s">
        <v>96</v>
      </c>
      <c r="M961" s="3" t="s">
        <v>4</v>
      </c>
      <c r="N961" s="3" t="s">
        <v>1727</v>
      </c>
      <c r="O961" s="1">
        <v>819</v>
      </c>
      <c r="P961" s="4">
        <v>0</v>
      </c>
      <c r="Q961" s="10">
        <f t="shared" si="63"/>
        <v>819</v>
      </c>
    </row>
    <row r="962" spans="2:17" ht="20.25" customHeight="1">
      <c r="B962" s="10" t="str">
        <f t="shared" si="60"/>
        <v>گوشي اير پلاگ819</v>
      </c>
      <c r="C962" s="10" t="str">
        <f t="shared" si="61"/>
        <v>گوشي اير پلاگ1402/03/06819</v>
      </c>
      <c r="D962" s="10" t="str">
        <f>IFERROR(IF(تحویلی!$E$1="","",IF(NOSA!O962=تحویلی!$E$1,تحویلی!$E$1&amp;COUNTIF(NOSA!$O$1:O962,تحویلی!$E$1),"")),"")</f>
        <v/>
      </c>
      <c r="E962" s="10" t="str">
        <f t="shared" si="62"/>
        <v>18423819</v>
      </c>
      <c r="F962" s="10" t="str">
        <f>IFERROR(VLOOKUP(I962,DATABASE!$N:$O,2,FALSE),"")</f>
        <v>گوشي اير پلاگ</v>
      </c>
      <c r="G962" s="3" t="s">
        <v>1726</v>
      </c>
      <c r="H962" s="4">
        <v>18423</v>
      </c>
      <c r="I962" s="3" t="s">
        <v>1581</v>
      </c>
      <c r="J962" s="3" t="s">
        <v>124</v>
      </c>
      <c r="K962" s="5">
        <v>1</v>
      </c>
      <c r="L962" s="3" t="s">
        <v>8</v>
      </c>
      <c r="M962" s="3" t="s">
        <v>4</v>
      </c>
      <c r="N962" s="3" t="s">
        <v>1727</v>
      </c>
      <c r="O962" s="1">
        <v>819</v>
      </c>
      <c r="P962" s="4">
        <v>0</v>
      </c>
      <c r="Q962" s="10">
        <f t="shared" si="63"/>
        <v>819</v>
      </c>
    </row>
    <row r="963" spans="2:17" ht="20.25" customHeight="1">
      <c r="B963" s="10" t="str">
        <f t="shared" ref="B963:B1026" si="64">F963&amp;Q963</f>
        <v>دستكش ضد برش سبك6</v>
      </c>
      <c r="C963" s="10" t="str">
        <f t="shared" ref="C963:C1026" si="65">F963&amp;G963&amp;O963</f>
        <v>دستكش ضد برش سبك1402/03/066</v>
      </c>
      <c r="D963" s="10" t="str">
        <f>IFERROR(IF(تحویلی!$E$1="","",IF(NOSA!O963=تحویلی!$E$1,تحویلی!$E$1&amp;COUNTIF(NOSA!$O$1:O963,تحویلی!$E$1),"")),"")</f>
        <v/>
      </c>
      <c r="E963" s="10" t="str">
        <f t="shared" ref="E963:E1026" si="66">H963&amp;O963</f>
        <v>184286</v>
      </c>
      <c r="F963" s="10" t="str">
        <f>IFERROR(VLOOKUP(I963,DATABASE!$N:$O,2,FALSE),"")</f>
        <v>دستكش ضد برش سبك</v>
      </c>
      <c r="G963" s="3" t="s">
        <v>1726</v>
      </c>
      <c r="H963" s="4">
        <v>18428</v>
      </c>
      <c r="I963" s="3" t="s">
        <v>1442</v>
      </c>
      <c r="J963" s="3" t="s">
        <v>22</v>
      </c>
      <c r="K963" s="5">
        <v>1</v>
      </c>
      <c r="L963" s="3" t="s">
        <v>3</v>
      </c>
      <c r="M963" s="3" t="s">
        <v>25</v>
      </c>
      <c r="N963" s="3" t="s">
        <v>752</v>
      </c>
      <c r="O963" s="1">
        <v>6</v>
      </c>
      <c r="P963" s="4">
        <v>1</v>
      </c>
      <c r="Q963" s="10">
        <f t="shared" si="63"/>
        <v>6</v>
      </c>
    </row>
    <row r="964" spans="2:17" ht="20.25" customHeight="1">
      <c r="B964" s="10" t="str">
        <f t="shared" si="64"/>
        <v>دستكش كف مواد سبك8</v>
      </c>
      <c r="C964" s="10" t="str">
        <f t="shared" si="65"/>
        <v>دستكش كف مواد سبك1402/03/068</v>
      </c>
      <c r="D964" s="10" t="str">
        <f>IFERROR(IF(تحویلی!$E$1="","",IF(NOSA!O964=تحویلی!$E$1,تحویلی!$E$1&amp;COUNTIF(NOSA!$O$1:O964,تحویلی!$E$1),"")),"")</f>
        <v/>
      </c>
      <c r="E964" s="10" t="str">
        <f t="shared" si="66"/>
        <v>184308</v>
      </c>
      <c r="F964" s="10" t="str">
        <f>IFERROR(VLOOKUP(I964,DATABASE!$N:$O,2,FALSE),"")</f>
        <v>دستكش كف مواد سبك</v>
      </c>
      <c r="G964" s="82" t="s">
        <v>1726</v>
      </c>
      <c r="H964" s="83">
        <v>18430</v>
      </c>
      <c r="I964" s="82" t="s">
        <v>1456</v>
      </c>
      <c r="J964" s="82" t="s">
        <v>2</v>
      </c>
      <c r="K964" s="84">
        <v>1</v>
      </c>
      <c r="L964" s="82" t="s">
        <v>3</v>
      </c>
      <c r="M964" s="82" t="s">
        <v>47</v>
      </c>
      <c r="N964" s="82" t="s">
        <v>144</v>
      </c>
      <c r="O964" s="85">
        <v>8</v>
      </c>
      <c r="P964" s="83">
        <v>1</v>
      </c>
      <c r="Q964" s="10">
        <f t="shared" si="63"/>
        <v>8</v>
      </c>
    </row>
    <row r="965" spans="2:17" ht="20.25" customHeight="1">
      <c r="B965" s="10" t="str">
        <f t="shared" si="64"/>
        <v>دستكش ضد برش سبك580</v>
      </c>
      <c r="C965" s="10" t="str">
        <f t="shared" si="65"/>
        <v>دستكش ضد برش سبك1402/03/06580</v>
      </c>
      <c r="D965" s="10" t="str">
        <f>IFERROR(IF(تحویلی!$E$1="","",IF(NOSA!O965=تحویلی!$E$1,تحویلی!$E$1&amp;COUNTIF(NOSA!$O$1:O965,تحویلی!$E$1),"")),"")</f>
        <v/>
      </c>
      <c r="E965" s="10" t="str">
        <f t="shared" si="66"/>
        <v>18436580</v>
      </c>
      <c r="F965" s="10" t="str">
        <f>IFERROR(VLOOKUP(I965,DATABASE!$N:$O,2,FALSE),"")</f>
        <v>دستكش ضد برش سبك</v>
      </c>
      <c r="G965" s="82" t="s">
        <v>1726</v>
      </c>
      <c r="H965" s="83">
        <v>18436</v>
      </c>
      <c r="I965" s="82" t="s">
        <v>1442</v>
      </c>
      <c r="J965" s="82" t="s">
        <v>22</v>
      </c>
      <c r="K965" s="84">
        <v>1</v>
      </c>
      <c r="L965" s="82" t="s">
        <v>3</v>
      </c>
      <c r="M965" s="82" t="s">
        <v>47</v>
      </c>
      <c r="N965" s="82" t="s">
        <v>132</v>
      </c>
      <c r="O965" s="85">
        <v>580</v>
      </c>
      <c r="P965" s="83">
        <v>0</v>
      </c>
      <c r="Q965" s="10">
        <f t="shared" si="63"/>
        <v>580</v>
      </c>
    </row>
    <row r="966" spans="2:17" ht="20.25" customHeight="1">
      <c r="B966" s="10" t="str">
        <f t="shared" si="64"/>
        <v>كفش ايمني360</v>
      </c>
      <c r="C966" s="10" t="str">
        <f t="shared" si="65"/>
        <v>كفش ايمني1402/03/06360</v>
      </c>
      <c r="D966" s="10" t="str">
        <f>IFERROR(IF(تحویلی!$E$1="","",IF(NOSA!O966=تحویلی!$E$1,تحویلی!$E$1&amp;COUNTIF(NOSA!$O$1:O966,تحویلی!$E$1),"")),"")</f>
        <v/>
      </c>
      <c r="E966" s="10" t="str">
        <f t="shared" si="66"/>
        <v>18443360</v>
      </c>
      <c r="F966" s="10" t="str">
        <f>IFERROR(VLOOKUP(I966,DATABASE!$N:$O,2,FALSE),"")</f>
        <v>كفش ايمني</v>
      </c>
      <c r="G966" s="82" t="s">
        <v>1726</v>
      </c>
      <c r="H966" s="83">
        <v>18443</v>
      </c>
      <c r="I966" s="82" t="s">
        <v>1720</v>
      </c>
      <c r="J966" s="82" t="s">
        <v>1721</v>
      </c>
      <c r="K966" s="84">
        <v>1</v>
      </c>
      <c r="L966" s="82" t="s">
        <v>3</v>
      </c>
      <c r="M966" s="82" t="s">
        <v>202</v>
      </c>
      <c r="N966" s="82" t="s">
        <v>360</v>
      </c>
      <c r="O966" s="85">
        <v>360</v>
      </c>
      <c r="P966" s="83">
        <v>1</v>
      </c>
      <c r="Q966" s="10">
        <f t="shared" si="63"/>
        <v>360</v>
      </c>
    </row>
    <row r="967" spans="2:17" ht="20.25" customHeight="1">
      <c r="B967" s="10" t="str">
        <f t="shared" si="64"/>
        <v>چكمه ايمني نسوز739</v>
      </c>
      <c r="C967" s="10" t="str">
        <f t="shared" si="65"/>
        <v>چكمه ايمني نسوز1402/03/06739</v>
      </c>
      <c r="D967" s="10" t="str">
        <f>IFERROR(IF(تحویلی!$E$1="","",IF(NOSA!O967=تحویلی!$E$1,تحویلی!$E$1&amp;COUNTIF(NOSA!$O$1:O967,تحویلی!$E$1),"")),"")</f>
        <v/>
      </c>
      <c r="E967" s="10" t="str">
        <f t="shared" si="66"/>
        <v>18448739</v>
      </c>
      <c r="F967" s="10" t="str">
        <f>IFERROR(VLOOKUP(I967,DATABASE!$N:$O,2,FALSE),"")</f>
        <v>چكمه ايمني نسوز</v>
      </c>
      <c r="G967" s="82" t="s">
        <v>1726</v>
      </c>
      <c r="H967" s="83">
        <v>18448</v>
      </c>
      <c r="I967" s="82" t="s">
        <v>1666</v>
      </c>
      <c r="J967" s="82" t="s">
        <v>1667</v>
      </c>
      <c r="K967" s="84">
        <v>1</v>
      </c>
      <c r="L967" s="82" t="s">
        <v>3</v>
      </c>
      <c r="M967" s="82" t="s">
        <v>47</v>
      </c>
      <c r="N967" s="82" t="s">
        <v>779</v>
      </c>
      <c r="O967" s="85">
        <v>739</v>
      </c>
      <c r="P967" s="83">
        <v>1</v>
      </c>
      <c r="Q967" s="10">
        <f t="shared" si="63"/>
        <v>739</v>
      </c>
    </row>
    <row r="968" spans="2:17" ht="20.25" customHeight="1">
      <c r="B968" s="10" t="str">
        <f t="shared" si="64"/>
        <v>لباس كار ديرسوز(بلوز و شلوار)798</v>
      </c>
      <c r="C968" s="10" t="str">
        <f t="shared" si="65"/>
        <v>لباس كار ديرسوز(بلوز و شلوار)1402/03/06798</v>
      </c>
      <c r="D968" s="10" t="str">
        <f>IFERROR(IF(تحویلی!$E$1="","",IF(NOSA!O968=تحویلی!$E$1,تحویلی!$E$1&amp;COUNTIF(NOSA!$O$1:O968,تحویلی!$E$1),"")),"")</f>
        <v/>
      </c>
      <c r="E968" s="10" t="str">
        <f t="shared" si="66"/>
        <v>18449798</v>
      </c>
      <c r="F968" s="10" t="str">
        <f>IFERROR(VLOOKUP(I968,DATABASE!$N:$O,2,FALSE),"")</f>
        <v>لباس كار ديرسوز(بلوز و شلوار)</v>
      </c>
      <c r="G968" s="82" t="s">
        <v>1726</v>
      </c>
      <c r="H968" s="83">
        <v>18449</v>
      </c>
      <c r="I968" s="82" t="s">
        <v>1466</v>
      </c>
      <c r="J968" s="82" t="s">
        <v>1623</v>
      </c>
      <c r="K968" s="84">
        <v>1</v>
      </c>
      <c r="L968" s="82" t="s">
        <v>28</v>
      </c>
      <c r="M968" s="82" t="s">
        <v>47</v>
      </c>
      <c r="N968" s="82" t="s">
        <v>1347</v>
      </c>
      <c r="O968" s="85">
        <v>798</v>
      </c>
      <c r="P968" s="83">
        <v>0</v>
      </c>
      <c r="Q968" s="10">
        <f t="shared" si="63"/>
        <v>798</v>
      </c>
    </row>
    <row r="969" spans="2:17" ht="20.25" customHeight="1">
      <c r="B969" s="10" t="str">
        <f t="shared" si="64"/>
        <v>پيشبند نسوز چرمي819</v>
      </c>
      <c r="C969" s="10" t="str">
        <f t="shared" si="65"/>
        <v>پيشبند نسوز چرمي1402/03/06819</v>
      </c>
      <c r="D969" s="10" t="str">
        <f>IFERROR(IF(تحویلی!$E$1="","",IF(NOSA!O969=تحویلی!$E$1,تحویلی!$E$1&amp;COUNTIF(NOSA!$O$1:O969,تحویلی!$E$1),"")),"")</f>
        <v/>
      </c>
      <c r="E969" s="10" t="str">
        <f t="shared" si="66"/>
        <v>18451819</v>
      </c>
      <c r="F969" s="10" t="str">
        <f>IFERROR(VLOOKUP(I969,DATABASE!$N:$O,2,FALSE),"")</f>
        <v>پيشبند نسوز چرمي</v>
      </c>
      <c r="G969" s="82" t="s">
        <v>1726</v>
      </c>
      <c r="H969" s="83">
        <v>18451</v>
      </c>
      <c r="I969" s="82" t="s">
        <v>1459</v>
      </c>
      <c r="J969" s="82" t="s">
        <v>15</v>
      </c>
      <c r="K969" s="84">
        <v>1</v>
      </c>
      <c r="L969" s="82" t="s">
        <v>8</v>
      </c>
      <c r="M969" s="82" t="s">
        <v>4</v>
      </c>
      <c r="N969" s="82" t="s">
        <v>1727</v>
      </c>
      <c r="O969" s="85">
        <v>819</v>
      </c>
      <c r="P969" s="83">
        <v>0</v>
      </c>
      <c r="Q969" s="10">
        <f t="shared" si="63"/>
        <v>819</v>
      </c>
    </row>
    <row r="970" spans="2:17" ht="20.25" customHeight="1">
      <c r="B970" s="10" t="str">
        <f t="shared" si="64"/>
        <v>نقاب تيره محافظ صورت معمولي819</v>
      </c>
      <c r="C970" s="10" t="str">
        <f t="shared" si="65"/>
        <v>نقاب تيره محافظ صورت معمولي1402/03/06819</v>
      </c>
      <c r="D970" s="10" t="str">
        <f>IFERROR(IF(تحویلی!$E$1="","",IF(NOSA!O970=تحویلی!$E$1,تحویلی!$E$1&amp;COUNTIF(NOSA!$O$1:O970,تحویلی!$E$1),"")),"")</f>
        <v/>
      </c>
      <c r="E970" s="10" t="str">
        <f t="shared" si="66"/>
        <v>18451819</v>
      </c>
      <c r="F970" s="10" t="str">
        <f>IFERROR(VLOOKUP(I970,DATABASE!$N:$O,2,FALSE),"")</f>
        <v>نقاب تيره محافظ صورت معمولي</v>
      </c>
      <c r="G970" s="82" t="s">
        <v>1726</v>
      </c>
      <c r="H970" s="83">
        <v>18451</v>
      </c>
      <c r="I970" s="82" t="s">
        <v>1557</v>
      </c>
      <c r="J970" s="82" t="s">
        <v>115</v>
      </c>
      <c r="K970" s="84">
        <v>1</v>
      </c>
      <c r="L970" s="82" t="s">
        <v>8</v>
      </c>
      <c r="M970" s="82" t="s">
        <v>4</v>
      </c>
      <c r="N970" s="82" t="s">
        <v>1727</v>
      </c>
      <c r="O970" s="85">
        <v>819</v>
      </c>
      <c r="P970" s="83">
        <v>0</v>
      </c>
      <c r="Q970" s="10">
        <f t="shared" si="63"/>
        <v>819</v>
      </c>
    </row>
    <row r="971" spans="2:17" ht="20.25" customHeight="1">
      <c r="B971" s="10" t="str">
        <f t="shared" si="64"/>
        <v>دستكش ساق بلند نسوز819</v>
      </c>
      <c r="C971" s="10" t="str">
        <f t="shared" si="65"/>
        <v>دستكش ساق بلند نسوز1402/03/06819</v>
      </c>
      <c r="D971" s="10" t="str">
        <f>IFERROR(IF(تحویلی!$E$1="","",IF(NOSA!O971=تحویلی!$E$1,تحویلی!$E$1&amp;COUNTIF(NOSA!$O$1:O971,تحویلی!$E$1),"")),"")</f>
        <v/>
      </c>
      <c r="E971" s="10" t="str">
        <f t="shared" si="66"/>
        <v>18451819</v>
      </c>
      <c r="F971" s="10" t="str">
        <f>IFERROR(VLOOKUP(I971,DATABASE!$N:$O,2,FALSE),"")</f>
        <v>دستكش ساق بلند نسوز</v>
      </c>
      <c r="G971" s="82" t="s">
        <v>1726</v>
      </c>
      <c r="H971" s="83">
        <v>18451</v>
      </c>
      <c r="I971" s="82" t="s">
        <v>1461</v>
      </c>
      <c r="J971" s="82" t="s">
        <v>34</v>
      </c>
      <c r="K971" s="84">
        <v>1</v>
      </c>
      <c r="L971" s="82" t="s">
        <v>3</v>
      </c>
      <c r="M971" s="82" t="s">
        <v>4</v>
      </c>
      <c r="N971" s="82" t="s">
        <v>1727</v>
      </c>
      <c r="O971" s="85">
        <v>819</v>
      </c>
      <c r="P971" s="83">
        <v>0</v>
      </c>
      <c r="Q971" s="10">
        <f t="shared" si="63"/>
        <v>819</v>
      </c>
    </row>
    <row r="972" spans="2:17" ht="20.25" customHeight="1">
      <c r="B972" s="10" t="str">
        <f t="shared" si="64"/>
        <v>رابط فنري نقاب كلاه ايمني819</v>
      </c>
      <c r="C972" s="10" t="str">
        <f t="shared" si="65"/>
        <v>رابط فنري نقاب كلاه ايمني1402/03/06819</v>
      </c>
      <c r="D972" s="10" t="str">
        <f>IFERROR(IF(تحویلی!$E$1="","",IF(NOSA!O972=تحویلی!$E$1,تحویلی!$E$1&amp;COUNTIF(NOSA!$O$1:O972,تحویلی!$E$1),"")),"")</f>
        <v/>
      </c>
      <c r="E972" s="10" t="str">
        <f t="shared" si="66"/>
        <v>18451819</v>
      </c>
      <c r="F972" s="10" t="str">
        <f>IFERROR(VLOOKUP(I972,DATABASE!$N:$O,2,FALSE),"")</f>
        <v>رابط فنري نقاب كلاه ايمني</v>
      </c>
      <c r="G972" s="82" t="s">
        <v>1726</v>
      </c>
      <c r="H972" s="83">
        <v>18451</v>
      </c>
      <c r="I972" s="82" t="s">
        <v>1454</v>
      </c>
      <c r="J972" s="82" t="s">
        <v>135</v>
      </c>
      <c r="K972" s="84">
        <v>1</v>
      </c>
      <c r="L972" s="82" t="s">
        <v>8</v>
      </c>
      <c r="M972" s="82" t="s">
        <v>4</v>
      </c>
      <c r="N972" s="82" t="s">
        <v>1727</v>
      </c>
      <c r="O972" s="85">
        <v>819</v>
      </c>
      <c r="P972" s="83">
        <v>0</v>
      </c>
      <c r="Q972" s="10">
        <f t="shared" si="63"/>
        <v>819</v>
      </c>
    </row>
    <row r="973" spans="2:17" ht="20.25" customHeight="1">
      <c r="B973" s="10" t="str">
        <f t="shared" si="64"/>
        <v>لباس كار ديرسوز(بلوز و شلوار)83</v>
      </c>
      <c r="C973" s="10" t="str">
        <f t="shared" si="65"/>
        <v>لباس كار ديرسوز(بلوز و شلوار)1402/03/0683</v>
      </c>
      <c r="D973" s="10" t="str">
        <f>IFERROR(IF(تحویلی!$E$1="","",IF(NOSA!O973=تحویلی!$E$1,تحویلی!$E$1&amp;COUNTIF(NOSA!$O$1:O973,تحویلی!$E$1),"")),"")</f>
        <v/>
      </c>
      <c r="E973" s="10" t="str">
        <f t="shared" si="66"/>
        <v>1845683</v>
      </c>
      <c r="F973" s="10" t="str">
        <f>IFERROR(VLOOKUP(I973,DATABASE!$N:$O,2,FALSE),"")</f>
        <v>لباس كار ديرسوز(بلوز و شلوار)</v>
      </c>
      <c r="G973" s="568" t="s">
        <v>1726</v>
      </c>
      <c r="H973" s="569">
        <v>18456</v>
      </c>
      <c r="I973" s="568" t="s">
        <v>1634</v>
      </c>
      <c r="J973" s="568" t="s">
        <v>1635</v>
      </c>
      <c r="K973" s="570">
        <v>1</v>
      </c>
      <c r="L973" s="568" t="s">
        <v>28</v>
      </c>
      <c r="M973" s="568" t="s">
        <v>43</v>
      </c>
      <c r="N973" s="568" t="s">
        <v>246</v>
      </c>
      <c r="O973" s="571">
        <v>83</v>
      </c>
      <c r="P973" s="569">
        <v>1</v>
      </c>
      <c r="Q973" s="10">
        <f t="shared" si="63"/>
        <v>83</v>
      </c>
    </row>
    <row r="974" spans="2:17" ht="20.25" customHeight="1">
      <c r="B974" s="10" t="str">
        <f t="shared" si="64"/>
        <v>دستكش ضد برش سبك783</v>
      </c>
      <c r="C974" s="10" t="str">
        <f t="shared" si="65"/>
        <v>دستكش ضد برش سبك1402/03/06783</v>
      </c>
      <c r="D974" s="10" t="str">
        <f>IFERROR(IF(تحویلی!$E$1="","",IF(NOSA!O974=تحویلی!$E$1,تحویلی!$E$1&amp;COUNTIF(NOSA!$O$1:O974,تحویلی!$E$1),"")),"")</f>
        <v/>
      </c>
      <c r="E974" s="10" t="str">
        <f t="shared" si="66"/>
        <v>18458783</v>
      </c>
      <c r="F974" s="10" t="str">
        <f>IFERROR(VLOOKUP(I974,DATABASE!$N:$O,2,FALSE),"")</f>
        <v>دستكش ضد برش سبك</v>
      </c>
      <c r="G974" s="568" t="s">
        <v>1726</v>
      </c>
      <c r="H974" s="569">
        <v>18458</v>
      </c>
      <c r="I974" s="568" t="s">
        <v>1442</v>
      </c>
      <c r="J974" s="568" t="s">
        <v>22</v>
      </c>
      <c r="K974" s="570">
        <v>1</v>
      </c>
      <c r="L974" s="568" t="s">
        <v>3</v>
      </c>
      <c r="M974" s="568" t="s">
        <v>4</v>
      </c>
      <c r="N974" s="568" t="s">
        <v>1219</v>
      </c>
      <c r="O974" s="571">
        <v>783</v>
      </c>
      <c r="P974" s="569">
        <v>0</v>
      </c>
      <c r="Q974" s="10">
        <f t="shared" si="63"/>
        <v>783</v>
      </c>
    </row>
    <row r="975" spans="2:17" ht="20.25" customHeight="1">
      <c r="B975" s="10" t="str">
        <f t="shared" si="64"/>
        <v>لباس كار ديرسوز(بلوز و شلوار)755</v>
      </c>
      <c r="C975" s="10" t="str">
        <f t="shared" si="65"/>
        <v>لباس كار ديرسوز(بلوز و شلوار)1402/03/06755</v>
      </c>
      <c r="D975" s="10" t="str">
        <f>IFERROR(IF(تحویلی!$E$1="","",IF(NOSA!O975=تحویلی!$E$1,تحویلی!$E$1&amp;COUNTIF(NOSA!$O$1:O975,تحویلی!$E$1),"")),"")</f>
        <v/>
      </c>
      <c r="E975" s="10" t="str">
        <f t="shared" si="66"/>
        <v>18459755</v>
      </c>
      <c r="F975" s="10" t="str">
        <f>IFERROR(VLOOKUP(I975,DATABASE!$N:$O,2,FALSE),"")</f>
        <v>لباس كار ديرسوز(بلوز و شلوار)</v>
      </c>
      <c r="G975" s="568" t="s">
        <v>1726</v>
      </c>
      <c r="H975" s="569">
        <v>18459</v>
      </c>
      <c r="I975" s="568" t="s">
        <v>1619</v>
      </c>
      <c r="J975" s="568" t="s">
        <v>1620</v>
      </c>
      <c r="K975" s="570">
        <v>1</v>
      </c>
      <c r="L975" s="568" t="s">
        <v>28</v>
      </c>
      <c r="M975" s="568" t="s">
        <v>9</v>
      </c>
      <c r="N975" s="568" t="s">
        <v>974</v>
      </c>
      <c r="O975" s="571">
        <v>755</v>
      </c>
      <c r="P975" s="569">
        <v>1</v>
      </c>
      <c r="Q975" s="10">
        <f t="shared" si="63"/>
        <v>755</v>
      </c>
    </row>
    <row r="976" spans="2:17" ht="20.25" customHeight="1">
      <c r="B976" s="10" t="str">
        <f t="shared" si="64"/>
        <v>دستكش ضد برش سبك427</v>
      </c>
      <c r="C976" s="10" t="str">
        <f t="shared" si="65"/>
        <v>دستكش ضد برش سبك1402/03/06427</v>
      </c>
      <c r="D976" s="10" t="str">
        <f>IFERROR(IF(تحویلی!$E$1="","",IF(NOSA!O976=تحویلی!$E$1,تحویلی!$E$1&amp;COUNTIF(NOSA!$O$1:O976,تحویلی!$E$1),"")),"")</f>
        <v/>
      </c>
      <c r="E976" s="10" t="str">
        <f t="shared" si="66"/>
        <v>18460427</v>
      </c>
      <c r="F976" s="10" t="str">
        <f>IFERROR(VLOOKUP(I976,DATABASE!$N:$O,2,FALSE),"")</f>
        <v>دستكش ضد برش سبك</v>
      </c>
      <c r="G976" s="568" t="s">
        <v>1726</v>
      </c>
      <c r="H976" s="569">
        <v>18460</v>
      </c>
      <c r="I976" s="568" t="s">
        <v>1442</v>
      </c>
      <c r="J976" s="568" t="s">
        <v>22</v>
      </c>
      <c r="K976" s="570">
        <v>1</v>
      </c>
      <c r="L976" s="568" t="s">
        <v>3</v>
      </c>
      <c r="M976" s="568" t="s">
        <v>9</v>
      </c>
      <c r="N976" s="568" t="s">
        <v>23</v>
      </c>
      <c r="O976" s="571">
        <v>427</v>
      </c>
      <c r="P976" s="569">
        <v>1</v>
      </c>
      <c r="Q976" s="10">
        <f t="shared" si="63"/>
        <v>427</v>
      </c>
    </row>
    <row r="977" spans="2:17" ht="20.25" customHeight="1">
      <c r="B977" s="10" t="str">
        <f t="shared" si="64"/>
        <v>پيشبند نسوز چرمي601</v>
      </c>
      <c r="C977" s="10" t="str">
        <f t="shared" si="65"/>
        <v>پيشبند نسوز چرمي1402/03/07601</v>
      </c>
      <c r="D977" s="10" t="str">
        <f>IFERROR(IF(تحویلی!$E$1="","",IF(NOSA!O977=تحویلی!$E$1,تحویلی!$E$1&amp;COUNTIF(NOSA!$O$1:O977,تحویلی!$E$1),"")),"")</f>
        <v/>
      </c>
      <c r="E977" s="10" t="str">
        <f t="shared" si="66"/>
        <v>18470601</v>
      </c>
      <c r="F977" s="10" t="str">
        <f>IFERROR(VLOOKUP(I977,DATABASE!$N:$O,2,FALSE),"")</f>
        <v>پيشبند نسوز چرمي</v>
      </c>
      <c r="G977" s="568" t="s">
        <v>1728</v>
      </c>
      <c r="H977" s="569">
        <v>18470</v>
      </c>
      <c r="I977" s="568" t="s">
        <v>1459</v>
      </c>
      <c r="J977" s="568" t="s">
        <v>15</v>
      </c>
      <c r="K977" s="570">
        <v>1</v>
      </c>
      <c r="L977" s="568" t="s">
        <v>8</v>
      </c>
      <c r="M977" s="568" t="s">
        <v>19</v>
      </c>
      <c r="N977" s="568" t="s">
        <v>321</v>
      </c>
      <c r="O977" s="571">
        <v>601</v>
      </c>
      <c r="P977" s="569">
        <v>1</v>
      </c>
      <c r="Q977" s="10">
        <f t="shared" si="63"/>
        <v>601</v>
      </c>
    </row>
    <row r="978" spans="2:17" ht="20.25" customHeight="1">
      <c r="B978" s="10" t="str">
        <f t="shared" si="64"/>
        <v>دستكش ضد برش سبك601</v>
      </c>
      <c r="C978" s="10" t="str">
        <f t="shared" si="65"/>
        <v>دستكش ضد برش سبك1402/03/07601</v>
      </c>
      <c r="D978" s="10" t="str">
        <f>IFERROR(IF(تحویلی!$E$1="","",IF(NOSA!O978=تحویلی!$E$1,تحویلی!$E$1&amp;COUNTIF(NOSA!$O$1:O978,تحویلی!$E$1),"")),"")</f>
        <v/>
      </c>
      <c r="E978" s="10" t="str">
        <f t="shared" si="66"/>
        <v>18470601</v>
      </c>
      <c r="F978" s="10" t="str">
        <f>IFERROR(VLOOKUP(I978,DATABASE!$N:$O,2,FALSE),"")</f>
        <v>دستكش ضد برش سبك</v>
      </c>
      <c r="G978" s="568" t="s">
        <v>1728</v>
      </c>
      <c r="H978" s="569">
        <v>18470</v>
      </c>
      <c r="I978" s="568" t="s">
        <v>1442</v>
      </c>
      <c r="J978" s="568" t="s">
        <v>22</v>
      </c>
      <c r="K978" s="570">
        <v>1</v>
      </c>
      <c r="L978" s="568" t="s">
        <v>3</v>
      </c>
      <c r="M978" s="568" t="s">
        <v>19</v>
      </c>
      <c r="N978" s="568" t="s">
        <v>321</v>
      </c>
      <c r="O978" s="571">
        <v>601</v>
      </c>
      <c r="P978" s="569">
        <v>1</v>
      </c>
      <c r="Q978" s="10">
        <f t="shared" si="63"/>
        <v>601</v>
      </c>
    </row>
    <row r="979" spans="2:17" ht="20.25" customHeight="1">
      <c r="B979" s="10" t="str">
        <f t="shared" si="64"/>
        <v>دستكش ساق بلند نسوز601</v>
      </c>
      <c r="C979" s="10" t="str">
        <f t="shared" si="65"/>
        <v>دستكش ساق بلند نسوز1402/03/07601</v>
      </c>
      <c r="D979" s="10" t="str">
        <f>IFERROR(IF(تحویلی!$E$1="","",IF(NOSA!O979=تحویلی!$E$1,تحویلی!$E$1&amp;COUNTIF(NOSA!$O$1:O979,تحویلی!$E$1),"")),"")</f>
        <v/>
      </c>
      <c r="E979" s="10" t="str">
        <f t="shared" si="66"/>
        <v>18470601</v>
      </c>
      <c r="F979" s="10" t="str">
        <f>IFERROR(VLOOKUP(I979,DATABASE!$N:$O,2,FALSE),"")</f>
        <v>دستكش ساق بلند نسوز</v>
      </c>
      <c r="G979" s="568" t="s">
        <v>1728</v>
      </c>
      <c r="H979" s="569">
        <v>18470</v>
      </c>
      <c r="I979" s="568" t="s">
        <v>1461</v>
      </c>
      <c r="J979" s="568" t="s">
        <v>34</v>
      </c>
      <c r="K979" s="570">
        <v>1</v>
      </c>
      <c r="L979" s="568" t="s">
        <v>3</v>
      </c>
      <c r="M979" s="568" t="s">
        <v>19</v>
      </c>
      <c r="N979" s="568" t="s">
        <v>321</v>
      </c>
      <c r="O979" s="571">
        <v>601</v>
      </c>
      <c r="P979" s="569">
        <v>1</v>
      </c>
      <c r="Q979" s="10">
        <f t="shared" si="63"/>
        <v>601</v>
      </c>
    </row>
    <row r="980" spans="2:17" ht="20.25" customHeight="1">
      <c r="B980" s="10" t="str">
        <f t="shared" si="64"/>
        <v>دستكش كف مواد سبك813</v>
      </c>
      <c r="C980" s="10" t="str">
        <f t="shared" si="65"/>
        <v>دستكش كف مواد سبك1402/03/07813</v>
      </c>
      <c r="D980" s="10" t="str">
        <f>IFERROR(IF(تحویلی!$E$1="","",IF(NOSA!O980=تحویلی!$E$1,تحویلی!$E$1&amp;COUNTIF(NOSA!$O$1:O980,تحویلی!$E$1),"")),"")</f>
        <v/>
      </c>
      <c r="E980" s="10" t="str">
        <f t="shared" si="66"/>
        <v>18473813</v>
      </c>
      <c r="F980" s="10" t="str">
        <f>IFERROR(VLOOKUP(I980,DATABASE!$N:$O,2,FALSE),"")</f>
        <v>دستكش كف مواد سبك</v>
      </c>
      <c r="G980" s="568" t="s">
        <v>1728</v>
      </c>
      <c r="H980" s="569">
        <v>18473</v>
      </c>
      <c r="I980" s="568" t="s">
        <v>1456</v>
      </c>
      <c r="J980" s="568" t="s">
        <v>2</v>
      </c>
      <c r="K980" s="570">
        <v>1</v>
      </c>
      <c r="L980" s="568" t="s">
        <v>3</v>
      </c>
      <c r="M980" s="568" t="s">
        <v>47</v>
      </c>
      <c r="N980" s="568" t="s">
        <v>1682</v>
      </c>
      <c r="O980" s="571">
        <v>813</v>
      </c>
      <c r="P980" s="569">
        <v>0</v>
      </c>
      <c r="Q980" s="10">
        <f t="shared" si="63"/>
        <v>813</v>
      </c>
    </row>
    <row r="981" spans="2:17" ht="20.25" customHeight="1">
      <c r="B981" s="10" t="str">
        <f t="shared" si="64"/>
        <v>كلاه ايمني10</v>
      </c>
      <c r="C981" s="10" t="str">
        <f t="shared" si="65"/>
        <v>كلاه ايمني1402/03/0710</v>
      </c>
      <c r="D981" s="10" t="str">
        <f>IFERROR(IF(تحویلی!$E$1="","",IF(NOSA!O981=تحویلی!$E$1,تحویلی!$E$1&amp;COUNTIF(NOSA!$O$1:O981,تحویلی!$E$1),"")),"")</f>
        <v/>
      </c>
      <c r="E981" s="10" t="str">
        <f t="shared" si="66"/>
        <v>1848510</v>
      </c>
      <c r="F981" s="10" t="str">
        <f>IFERROR(VLOOKUP(I981,DATABASE!$N:$O,2,FALSE),"")</f>
        <v>كلاه ايمني</v>
      </c>
      <c r="G981" s="568" t="s">
        <v>1728</v>
      </c>
      <c r="H981" s="569">
        <v>18485</v>
      </c>
      <c r="I981" s="568" t="s">
        <v>1505</v>
      </c>
      <c r="J981" s="568" t="s">
        <v>1628</v>
      </c>
      <c r="K981" s="570">
        <v>1</v>
      </c>
      <c r="L981" s="568" t="s">
        <v>8</v>
      </c>
      <c r="M981" s="568" t="s">
        <v>266</v>
      </c>
      <c r="N981" s="568" t="s">
        <v>278</v>
      </c>
      <c r="O981" s="571">
        <v>10</v>
      </c>
      <c r="P981" s="569">
        <v>0</v>
      </c>
      <c r="Q981" s="10">
        <f t="shared" si="63"/>
        <v>10</v>
      </c>
    </row>
    <row r="982" spans="2:17" ht="20.25" customHeight="1">
      <c r="B982" s="10" t="str">
        <f t="shared" si="64"/>
        <v>كفش ايمني10</v>
      </c>
      <c r="C982" s="10" t="str">
        <f t="shared" si="65"/>
        <v>كفش ايمني1402/03/0710</v>
      </c>
      <c r="D982" s="10" t="str">
        <f>IFERROR(IF(تحویلی!$E$1="","",IF(NOSA!O982=تحویلی!$E$1,تحویلی!$E$1&amp;COUNTIF(NOSA!$O$1:O982,تحویلی!$E$1),"")),"")</f>
        <v/>
      </c>
      <c r="E982" s="10" t="str">
        <f t="shared" si="66"/>
        <v>1848510</v>
      </c>
      <c r="F982" s="10" t="str">
        <f>IFERROR(VLOOKUP(I982,DATABASE!$N:$O,2,FALSE),"")</f>
        <v>كفش ايمني</v>
      </c>
      <c r="G982" s="568" t="s">
        <v>1728</v>
      </c>
      <c r="H982" s="569">
        <v>18485</v>
      </c>
      <c r="I982" s="568" t="s">
        <v>1526</v>
      </c>
      <c r="J982" s="568" t="s">
        <v>1729</v>
      </c>
      <c r="K982" s="570">
        <v>1</v>
      </c>
      <c r="L982" s="568" t="s">
        <v>3</v>
      </c>
      <c r="M982" s="568" t="s">
        <v>266</v>
      </c>
      <c r="N982" s="568" t="s">
        <v>278</v>
      </c>
      <c r="O982" s="571">
        <v>10</v>
      </c>
      <c r="P982" s="569">
        <v>0</v>
      </c>
      <c r="Q982" s="10">
        <f t="shared" si="63"/>
        <v>10</v>
      </c>
    </row>
    <row r="983" spans="2:17" ht="20.25" customHeight="1">
      <c r="B983" s="10" t="str">
        <f t="shared" si="64"/>
        <v>دستكش كف مواد سبك672</v>
      </c>
      <c r="C983" s="10" t="str">
        <f t="shared" si="65"/>
        <v>دستكش كف مواد سبك1402/03/07672</v>
      </c>
      <c r="D983" s="10" t="str">
        <f>IFERROR(IF(تحویلی!$E$1="","",IF(NOSA!O983=تحویلی!$E$1,تحویلی!$E$1&amp;COUNTIF(NOSA!$O$1:O983,تحویلی!$E$1),"")),"")</f>
        <v/>
      </c>
      <c r="E983" s="10" t="str">
        <f t="shared" si="66"/>
        <v>18494672</v>
      </c>
      <c r="F983" s="10" t="str">
        <f>IFERROR(VLOOKUP(I983,DATABASE!$N:$O,2,FALSE),"")</f>
        <v>دستكش كف مواد سبك</v>
      </c>
      <c r="G983" s="568" t="s">
        <v>1728</v>
      </c>
      <c r="H983" s="569">
        <v>18494</v>
      </c>
      <c r="I983" s="568" t="s">
        <v>1456</v>
      </c>
      <c r="J983" s="568" t="s">
        <v>2</v>
      </c>
      <c r="K983" s="570">
        <v>1</v>
      </c>
      <c r="L983" s="568" t="s">
        <v>3</v>
      </c>
      <c r="M983" s="568" t="s">
        <v>47</v>
      </c>
      <c r="N983" s="568" t="s">
        <v>214</v>
      </c>
      <c r="O983" s="571">
        <v>672</v>
      </c>
      <c r="P983" s="569">
        <v>0</v>
      </c>
      <c r="Q983" s="10">
        <f t="shared" si="63"/>
        <v>672</v>
      </c>
    </row>
    <row r="984" spans="2:17" ht="20.25" customHeight="1">
      <c r="B984" s="10" t="str">
        <f t="shared" si="64"/>
        <v>كفش ايمني599</v>
      </c>
      <c r="C984" s="10" t="str">
        <f t="shared" si="65"/>
        <v>كفش ايمني1402/03/07599</v>
      </c>
      <c r="D984" s="10" t="str">
        <f>IFERROR(IF(تحویلی!$E$1="","",IF(NOSA!O984=تحویلی!$E$1,تحویلی!$E$1&amp;COUNTIF(NOSA!$O$1:O984,تحویلی!$E$1),"")),"")</f>
        <v/>
      </c>
      <c r="E984" s="10" t="str">
        <f t="shared" si="66"/>
        <v>18496599</v>
      </c>
      <c r="F984" s="10" t="str">
        <f>IFERROR(VLOOKUP(I984,DATABASE!$N:$O,2,FALSE),"")</f>
        <v>كفش ايمني</v>
      </c>
      <c r="G984" s="568" t="s">
        <v>1728</v>
      </c>
      <c r="H984" s="569">
        <v>18496</v>
      </c>
      <c r="I984" s="568" t="s">
        <v>1526</v>
      </c>
      <c r="J984" s="568" t="s">
        <v>1729</v>
      </c>
      <c r="K984" s="570">
        <v>1</v>
      </c>
      <c r="L984" s="568" t="s">
        <v>3</v>
      </c>
      <c r="M984" s="568" t="s">
        <v>47</v>
      </c>
      <c r="N984" s="568" t="s">
        <v>131</v>
      </c>
      <c r="O984" s="571">
        <v>599</v>
      </c>
      <c r="P984" s="569">
        <v>1</v>
      </c>
      <c r="Q984" s="10">
        <f t="shared" si="63"/>
        <v>599</v>
      </c>
    </row>
    <row r="985" spans="2:17" ht="20.25" customHeight="1">
      <c r="B985" s="10" t="str">
        <f t="shared" si="64"/>
        <v>دستكش ضد برش سبك766</v>
      </c>
      <c r="C985" s="10" t="str">
        <f t="shared" si="65"/>
        <v>دستكش ضد برش سبك1402/03/08766</v>
      </c>
      <c r="D985" s="10" t="str">
        <f>IFERROR(IF(تحویلی!$E$1="","",IF(NOSA!O985=تحویلی!$E$1,تحویلی!$E$1&amp;COUNTIF(NOSA!$O$1:O985,تحویلی!$E$1),"")),"")</f>
        <v/>
      </c>
      <c r="E985" s="10" t="str">
        <f t="shared" si="66"/>
        <v>18500766</v>
      </c>
      <c r="F985" s="10" t="str">
        <f>IFERROR(VLOOKUP(I985,DATABASE!$N:$O,2,FALSE),"")</f>
        <v>دستكش ضد برش سبك</v>
      </c>
      <c r="G985" s="568" t="s">
        <v>1730</v>
      </c>
      <c r="H985" s="569">
        <v>18500</v>
      </c>
      <c r="I985" s="568" t="s">
        <v>1442</v>
      </c>
      <c r="J985" s="568" t="s">
        <v>22</v>
      </c>
      <c r="K985" s="570">
        <v>1</v>
      </c>
      <c r="L985" s="568" t="s">
        <v>3</v>
      </c>
      <c r="M985" s="568" t="s">
        <v>4</v>
      </c>
      <c r="N985" s="568" t="s">
        <v>1059</v>
      </c>
      <c r="O985" s="571">
        <v>766</v>
      </c>
      <c r="P985" s="569">
        <v>1</v>
      </c>
      <c r="Q985" s="10">
        <f t="shared" si="63"/>
        <v>766</v>
      </c>
    </row>
    <row r="986" spans="2:17" ht="20.25" customHeight="1">
      <c r="B986" s="10" t="str">
        <f t="shared" si="64"/>
        <v>دستكش ساق بلند نسوز766</v>
      </c>
      <c r="C986" s="10" t="str">
        <f t="shared" si="65"/>
        <v>دستكش ساق بلند نسوز1402/03/08766</v>
      </c>
      <c r="D986" s="10" t="str">
        <f>IFERROR(IF(تحویلی!$E$1="","",IF(NOSA!O986=تحویلی!$E$1,تحویلی!$E$1&amp;COUNTIF(NOSA!$O$1:O986,تحویلی!$E$1),"")),"")</f>
        <v/>
      </c>
      <c r="E986" s="10" t="str">
        <f t="shared" si="66"/>
        <v>18500766</v>
      </c>
      <c r="F986" s="10" t="str">
        <f>IFERROR(VLOOKUP(I986,DATABASE!$N:$O,2,FALSE),"")</f>
        <v>دستكش ساق بلند نسوز</v>
      </c>
      <c r="G986" s="568" t="s">
        <v>1730</v>
      </c>
      <c r="H986" s="569">
        <v>18500</v>
      </c>
      <c r="I986" s="568" t="s">
        <v>1461</v>
      </c>
      <c r="J986" s="568" t="s">
        <v>34</v>
      </c>
      <c r="K986" s="570">
        <v>1</v>
      </c>
      <c r="L986" s="568" t="s">
        <v>3</v>
      </c>
      <c r="M986" s="568" t="s">
        <v>4</v>
      </c>
      <c r="N986" s="568" t="s">
        <v>1059</v>
      </c>
      <c r="O986" s="571">
        <v>766</v>
      </c>
      <c r="P986" s="569">
        <v>1</v>
      </c>
      <c r="Q986" s="10">
        <f t="shared" si="63"/>
        <v>766</v>
      </c>
    </row>
    <row r="987" spans="2:17" ht="20.25" customHeight="1">
      <c r="B987" s="10" t="str">
        <f t="shared" si="64"/>
        <v>پيشبند نسوز چرمي766</v>
      </c>
      <c r="C987" s="10" t="str">
        <f t="shared" si="65"/>
        <v>پيشبند نسوز چرمي1402/03/08766</v>
      </c>
      <c r="D987" s="10" t="str">
        <f>IFERROR(IF(تحویلی!$E$1="","",IF(NOSA!O987=تحویلی!$E$1,تحویلی!$E$1&amp;COUNTIF(NOSA!$O$1:O987,تحویلی!$E$1),"")),"")</f>
        <v/>
      </c>
      <c r="E987" s="10" t="str">
        <f t="shared" si="66"/>
        <v>18500766</v>
      </c>
      <c r="F987" s="10" t="str">
        <f>IFERROR(VLOOKUP(I987,DATABASE!$N:$O,2,FALSE),"")</f>
        <v>پيشبند نسوز چرمي</v>
      </c>
      <c r="G987" s="568" t="s">
        <v>1730</v>
      </c>
      <c r="H987" s="569">
        <v>18500</v>
      </c>
      <c r="I987" s="568" t="s">
        <v>1459</v>
      </c>
      <c r="J987" s="568" t="s">
        <v>15</v>
      </c>
      <c r="K987" s="570">
        <v>1</v>
      </c>
      <c r="L987" s="568" t="s">
        <v>8</v>
      </c>
      <c r="M987" s="568" t="s">
        <v>4</v>
      </c>
      <c r="N987" s="568" t="s">
        <v>1059</v>
      </c>
      <c r="O987" s="571">
        <v>766</v>
      </c>
      <c r="P987" s="569">
        <v>1</v>
      </c>
      <c r="Q987" s="10">
        <f t="shared" si="63"/>
        <v>766</v>
      </c>
    </row>
    <row r="988" spans="2:17" ht="20.25" customHeight="1">
      <c r="B988" s="10" t="str">
        <f t="shared" si="64"/>
        <v>دستكش كف مواد سبك818</v>
      </c>
      <c r="C988" s="10" t="str">
        <f t="shared" si="65"/>
        <v>دستكش كف مواد سبك1402/03/08818</v>
      </c>
      <c r="D988" s="10" t="str">
        <f>IFERROR(IF(تحویلی!$E$1="","",IF(NOSA!O988=تحویلی!$E$1,تحویلی!$E$1&amp;COUNTIF(NOSA!$O$1:O988,تحویلی!$E$1),"")),"")</f>
        <v/>
      </c>
      <c r="E988" s="10" t="str">
        <f t="shared" si="66"/>
        <v>18501818</v>
      </c>
      <c r="F988" s="10" t="str">
        <f>IFERROR(VLOOKUP(I988,DATABASE!$N:$O,2,FALSE),"")</f>
        <v>دستكش كف مواد سبك</v>
      </c>
      <c r="G988" s="568" t="s">
        <v>1730</v>
      </c>
      <c r="H988" s="569">
        <v>18501</v>
      </c>
      <c r="I988" s="568" t="s">
        <v>1456</v>
      </c>
      <c r="J988" s="568" t="s">
        <v>2</v>
      </c>
      <c r="K988" s="570">
        <v>1</v>
      </c>
      <c r="L988" s="568" t="s">
        <v>3</v>
      </c>
      <c r="M988" s="568" t="s">
        <v>47</v>
      </c>
      <c r="N988" s="568" t="s">
        <v>1731</v>
      </c>
      <c r="O988" s="571">
        <v>818</v>
      </c>
      <c r="P988" s="569">
        <v>1</v>
      </c>
      <c r="Q988" s="10">
        <f t="shared" si="63"/>
        <v>818</v>
      </c>
    </row>
    <row r="989" spans="2:17" ht="20.25" customHeight="1">
      <c r="B989" s="10" t="str">
        <f t="shared" si="64"/>
        <v>مقنعه نسوز كتان818</v>
      </c>
      <c r="C989" s="10" t="str">
        <f t="shared" si="65"/>
        <v>مقنعه نسوز كتان1402/03/08818</v>
      </c>
      <c r="D989" s="10" t="str">
        <f>IFERROR(IF(تحویلی!$E$1="","",IF(NOSA!O989=تحویلی!$E$1,تحویلی!$E$1&amp;COUNTIF(NOSA!$O$1:O989,تحویلی!$E$1),"")),"")</f>
        <v/>
      </c>
      <c r="E989" s="10" t="str">
        <f t="shared" si="66"/>
        <v>18501818</v>
      </c>
      <c r="F989" s="10" t="str">
        <f>IFERROR(VLOOKUP(I989,DATABASE!$N:$O,2,FALSE),"")</f>
        <v>مقنعه نسوز كتان</v>
      </c>
      <c r="G989" s="568" t="s">
        <v>1730</v>
      </c>
      <c r="H989" s="569">
        <v>18501</v>
      </c>
      <c r="I989" s="568" t="s">
        <v>1587</v>
      </c>
      <c r="J989" s="568" t="s">
        <v>31</v>
      </c>
      <c r="K989" s="570">
        <v>1</v>
      </c>
      <c r="L989" s="568" t="s">
        <v>8</v>
      </c>
      <c r="M989" s="568" t="s">
        <v>47</v>
      </c>
      <c r="N989" s="568" t="s">
        <v>1731</v>
      </c>
      <c r="O989" s="571">
        <v>818</v>
      </c>
      <c r="P989" s="569">
        <v>0</v>
      </c>
      <c r="Q989" s="10">
        <f t="shared" si="63"/>
        <v>818</v>
      </c>
    </row>
    <row r="990" spans="2:17" ht="20.25" customHeight="1">
      <c r="B990" s="10" t="str">
        <f t="shared" si="64"/>
        <v>رابط فنري نقاب كلاه ايمني805</v>
      </c>
      <c r="C990" s="10" t="str">
        <f t="shared" si="65"/>
        <v>رابط فنري نقاب كلاه ايمني1402/03/08805</v>
      </c>
      <c r="D990" s="10" t="str">
        <f>IFERROR(IF(تحویلی!$E$1="","",IF(NOSA!O990=تحویلی!$E$1,تحویلی!$E$1&amp;COUNTIF(NOSA!$O$1:O990,تحویلی!$E$1),"")),"")</f>
        <v/>
      </c>
      <c r="E990" s="10" t="str">
        <f t="shared" si="66"/>
        <v>18512805</v>
      </c>
      <c r="F990" s="10" t="str">
        <f>IFERROR(VLOOKUP(I990,DATABASE!$N:$O,2,FALSE),"")</f>
        <v>رابط فنري نقاب كلاه ايمني</v>
      </c>
      <c r="G990" s="568" t="s">
        <v>1730</v>
      </c>
      <c r="H990" s="569">
        <v>18512</v>
      </c>
      <c r="I990" s="568" t="s">
        <v>1454</v>
      </c>
      <c r="J990" s="568" t="s">
        <v>135</v>
      </c>
      <c r="K990" s="570">
        <v>1</v>
      </c>
      <c r="L990" s="568" t="s">
        <v>8</v>
      </c>
      <c r="M990" s="568" t="s">
        <v>19</v>
      </c>
      <c r="N990" s="568" t="s">
        <v>1673</v>
      </c>
      <c r="O990" s="571">
        <v>805</v>
      </c>
      <c r="P990" s="569">
        <v>1</v>
      </c>
      <c r="Q990" s="10">
        <f t="shared" si="63"/>
        <v>805</v>
      </c>
    </row>
    <row r="991" spans="2:17" ht="20.25" customHeight="1">
      <c r="B991" s="10" t="str">
        <f t="shared" si="64"/>
        <v>دستكش پلاستيكي يكبارمصرف760</v>
      </c>
      <c r="C991" s="10" t="str">
        <f t="shared" si="65"/>
        <v>دستكش پلاستيكي يكبارمصرف1402/03/08760</v>
      </c>
      <c r="D991" s="10" t="str">
        <f>IFERROR(IF(تحویلی!$E$1="","",IF(NOSA!O991=تحویلی!$E$1,تحویلی!$E$1&amp;COUNTIF(NOSA!$O$1:O991,تحویلی!$E$1),"")),"")</f>
        <v/>
      </c>
      <c r="E991" s="10" t="str">
        <f t="shared" si="66"/>
        <v>18513760</v>
      </c>
      <c r="F991" s="10" t="str">
        <f>IFERROR(VLOOKUP(I991,DATABASE!$N:$O,2,FALSE),"")</f>
        <v>دستكش پلاستيكي يكبارمصرف</v>
      </c>
      <c r="G991" s="568" t="s">
        <v>1730</v>
      </c>
      <c r="H991" s="569">
        <v>18513</v>
      </c>
      <c r="I991" s="568" t="s">
        <v>1732</v>
      </c>
      <c r="J991" s="568" t="s">
        <v>840</v>
      </c>
      <c r="K991" s="570">
        <v>10</v>
      </c>
      <c r="L991" s="568" t="s">
        <v>659</v>
      </c>
      <c r="M991" s="568" t="s">
        <v>1123</v>
      </c>
      <c r="N991" s="568" t="s">
        <v>1003</v>
      </c>
      <c r="O991" s="571">
        <v>760</v>
      </c>
      <c r="P991" s="569">
        <v>0</v>
      </c>
      <c r="Q991" s="10">
        <f t="shared" si="63"/>
        <v>760</v>
      </c>
    </row>
    <row r="992" spans="2:17" ht="20.25" customHeight="1">
      <c r="B992" s="10" t="str">
        <f t="shared" si="64"/>
        <v>مقنعه نسوز كتان813</v>
      </c>
      <c r="C992" s="10" t="str">
        <f t="shared" si="65"/>
        <v>مقنعه نسوز كتان1402/03/08813</v>
      </c>
      <c r="D992" s="10" t="str">
        <f>IFERROR(IF(تحویلی!$E$1="","",IF(NOSA!O992=تحویلی!$E$1,تحویلی!$E$1&amp;COUNTIF(NOSA!$O$1:O992,تحویلی!$E$1),"")),"")</f>
        <v/>
      </c>
      <c r="E992" s="10" t="str">
        <f t="shared" si="66"/>
        <v>18519813</v>
      </c>
      <c r="F992" s="10" t="str">
        <f>IFERROR(VLOOKUP(I992,DATABASE!$N:$O,2,FALSE),"")</f>
        <v>مقنعه نسوز كتان</v>
      </c>
      <c r="G992" s="568" t="s">
        <v>1730</v>
      </c>
      <c r="H992" s="569">
        <v>18519</v>
      </c>
      <c r="I992" s="568" t="s">
        <v>1587</v>
      </c>
      <c r="J992" s="568" t="s">
        <v>31</v>
      </c>
      <c r="K992" s="570">
        <v>1</v>
      </c>
      <c r="L992" s="568" t="s">
        <v>8</v>
      </c>
      <c r="M992" s="568" t="s">
        <v>47</v>
      </c>
      <c r="N992" s="568" t="s">
        <v>1682</v>
      </c>
      <c r="O992" s="571">
        <v>813</v>
      </c>
      <c r="P992" s="569">
        <v>0</v>
      </c>
      <c r="Q992" s="10">
        <f t="shared" si="63"/>
        <v>813</v>
      </c>
    </row>
    <row r="993" spans="2:17" ht="20.25" customHeight="1">
      <c r="B993" s="10" t="str">
        <f t="shared" si="64"/>
        <v>نقاب روشن محافظ صورت معمولي813</v>
      </c>
      <c r="C993" s="10" t="str">
        <f t="shared" si="65"/>
        <v>نقاب روشن محافظ صورت معمولي1402/03/08813</v>
      </c>
      <c r="D993" s="10" t="str">
        <f>IFERROR(IF(تحویلی!$E$1="","",IF(NOSA!O993=تحویلی!$E$1,تحویلی!$E$1&amp;COUNTIF(NOSA!$O$1:O993,تحویلی!$E$1),"")),"")</f>
        <v/>
      </c>
      <c r="E993" s="10" t="str">
        <f t="shared" si="66"/>
        <v>18519813</v>
      </c>
      <c r="F993" s="10" t="str">
        <f>IFERROR(VLOOKUP(I993,DATABASE!$N:$O,2,FALSE),"")</f>
        <v>نقاب روشن محافظ صورت معمولي</v>
      </c>
      <c r="G993" s="568" t="s">
        <v>1730</v>
      </c>
      <c r="H993" s="569">
        <v>18519</v>
      </c>
      <c r="I993" s="568" t="s">
        <v>1733</v>
      </c>
      <c r="J993" s="568" t="s">
        <v>627</v>
      </c>
      <c r="K993" s="570">
        <v>1</v>
      </c>
      <c r="L993" s="568" t="s">
        <v>8</v>
      </c>
      <c r="M993" s="568" t="s">
        <v>47</v>
      </c>
      <c r="N993" s="568" t="s">
        <v>1682</v>
      </c>
      <c r="O993" s="571">
        <v>813</v>
      </c>
      <c r="P993" s="569">
        <v>0</v>
      </c>
      <c r="Q993" s="10">
        <f t="shared" si="63"/>
        <v>813</v>
      </c>
    </row>
    <row r="994" spans="2:17" ht="20.25" customHeight="1">
      <c r="B994" s="10" t="str">
        <f t="shared" si="64"/>
        <v>دستكش ضد برش سبك774</v>
      </c>
      <c r="C994" s="10" t="str">
        <f t="shared" si="65"/>
        <v>دستكش ضد برش سبك1402/03/08774</v>
      </c>
      <c r="D994" s="10" t="str">
        <f>IFERROR(IF(تحویلی!$E$1="","",IF(NOSA!O994=تحویلی!$E$1,تحویلی!$E$1&amp;COUNTIF(NOSA!$O$1:O994,تحویلی!$E$1),"")),"")</f>
        <v/>
      </c>
      <c r="E994" s="10" t="str">
        <f t="shared" si="66"/>
        <v>18524774</v>
      </c>
      <c r="F994" s="10" t="str">
        <f>IFERROR(VLOOKUP(I994,DATABASE!$N:$O,2,FALSE),"")</f>
        <v>دستكش ضد برش سبك</v>
      </c>
      <c r="G994" s="568" t="s">
        <v>1730</v>
      </c>
      <c r="H994" s="569">
        <v>18524</v>
      </c>
      <c r="I994" s="568" t="s">
        <v>1442</v>
      </c>
      <c r="J994" s="568" t="s">
        <v>22</v>
      </c>
      <c r="K994" s="570">
        <v>1</v>
      </c>
      <c r="L994" s="568" t="s">
        <v>3</v>
      </c>
      <c r="M994" s="568" t="s">
        <v>43</v>
      </c>
      <c r="N994" s="568" t="s">
        <v>1154</v>
      </c>
      <c r="O994" s="571">
        <v>774</v>
      </c>
      <c r="P994" s="569">
        <v>1</v>
      </c>
      <c r="Q994" s="10">
        <f t="shared" si="63"/>
        <v>774</v>
      </c>
    </row>
    <row r="995" spans="2:17" ht="20.25" customHeight="1">
      <c r="B995" s="10" t="str">
        <f t="shared" si="64"/>
        <v>لباس كارشناسي كارآموز و ميهمان246</v>
      </c>
      <c r="C995" s="10" t="str">
        <f t="shared" si="65"/>
        <v>لباس كارشناسي كارآموز و ميهمان1402/03/08246</v>
      </c>
      <c r="D995" s="10" t="str">
        <f>IFERROR(IF(تحویلی!$E$1="","",IF(NOSA!O995=تحویلی!$E$1,تحویلی!$E$1&amp;COUNTIF(NOSA!$O$1:O995,تحویلی!$E$1),"")),"")</f>
        <v/>
      </c>
      <c r="E995" s="10" t="str">
        <f t="shared" si="66"/>
        <v>18529246</v>
      </c>
      <c r="F995" s="10" t="str">
        <f>IFERROR(VLOOKUP(I995,DATABASE!$N:$O,2,FALSE),"")</f>
        <v>لباس كارشناسي كارآموز و ميهمان</v>
      </c>
      <c r="G995" s="568" t="s">
        <v>1730</v>
      </c>
      <c r="H995" s="569">
        <v>18529</v>
      </c>
      <c r="I995" s="568" t="s">
        <v>1668</v>
      </c>
      <c r="J995" s="568" t="s">
        <v>1669</v>
      </c>
      <c r="K995" s="570">
        <v>1</v>
      </c>
      <c r="L995" s="568" t="s">
        <v>28</v>
      </c>
      <c r="M995" s="568" t="s">
        <v>25</v>
      </c>
      <c r="N995" s="568" t="s">
        <v>332</v>
      </c>
      <c r="O995" s="571">
        <v>246</v>
      </c>
      <c r="P995" s="569">
        <v>1</v>
      </c>
      <c r="Q995" s="10">
        <f t="shared" si="63"/>
        <v>246</v>
      </c>
    </row>
    <row r="996" spans="2:17" ht="20.25" customHeight="1">
      <c r="B996" s="10" t="str">
        <f t="shared" si="64"/>
        <v>دستكش ضد برش سبك636</v>
      </c>
      <c r="C996" s="10" t="str">
        <f t="shared" si="65"/>
        <v>دستكش ضد برش سبك1402/03/08636</v>
      </c>
      <c r="D996" s="10" t="str">
        <f>IFERROR(IF(تحویلی!$E$1="","",IF(NOSA!O996=تحویلی!$E$1,تحویلی!$E$1&amp;COUNTIF(NOSA!$O$1:O996,تحویلی!$E$1),"")),"")</f>
        <v/>
      </c>
      <c r="E996" s="10" t="str">
        <f t="shared" si="66"/>
        <v>18530636</v>
      </c>
      <c r="F996" s="10" t="str">
        <f>IFERROR(VLOOKUP(I996,DATABASE!$N:$O,2,FALSE),"")</f>
        <v>دستكش ضد برش سبك</v>
      </c>
      <c r="G996" s="568" t="s">
        <v>1730</v>
      </c>
      <c r="H996" s="569">
        <v>18530</v>
      </c>
      <c r="I996" s="568" t="s">
        <v>1442</v>
      </c>
      <c r="J996" s="568" t="s">
        <v>22</v>
      </c>
      <c r="K996" s="570">
        <v>1</v>
      </c>
      <c r="L996" s="568" t="s">
        <v>3</v>
      </c>
      <c r="M996" s="568" t="s">
        <v>47</v>
      </c>
      <c r="N996" s="568" t="s">
        <v>50</v>
      </c>
      <c r="O996" s="571">
        <v>636</v>
      </c>
      <c r="P996" s="569">
        <v>0</v>
      </c>
      <c r="Q996" s="10">
        <f t="shared" si="63"/>
        <v>636</v>
      </c>
    </row>
    <row r="997" spans="2:17" ht="20.25" customHeight="1">
      <c r="B997" s="10" t="str">
        <f t="shared" si="64"/>
        <v>كلاه آفتاب گير حصيري760</v>
      </c>
      <c r="C997" s="10" t="str">
        <f t="shared" si="65"/>
        <v>كلاه آفتاب گير حصيري1402/03/08760</v>
      </c>
      <c r="D997" s="10" t="str">
        <f>IFERROR(IF(تحویلی!$E$1="","",IF(NOSA!O997=تحویلی!$E$1,تحویلی!$E$1&amp;COUNTIF(NOSA!$O$1:O997,تحویلی!$E$1),"")),"")</f>
        <v/>
      </c>
      <c r="E997" s="10" t="str">
        <f t="shared" si="66"/>
        <v>18534760</v>
      </c>
      <c r="F997" s="10" t="str">
        <f>IFERROR(VLOOKUP(I997,DATABASE!$N:$O,2,FALSE),"")</f>
        <v>كلاه آفتاب گير حصيري</v>
      </c>
      <c r="G997" s="568" t="s">
        <v>1730</v>
      </c>
      <c r="H997" s="569">
        <v>18534</v>
      </c>
      <c r="I997" s="568" t="s">
        <v>1687</v>
      </c>
      <c r="J997" s="568" t="s">
        <v>1688</v>
      </c>
      <c r="K997" s="570">
        <v>1</v>
      </c>
      <c r="L997" s="568" t="s">
        <v>8</v>
      </c>
      <c r="M997" s="568" t="s">
        <v>1123</v>
      </c>
      <c r="N997" s="568" t="s">
        <v>1003</v>
      </c>
      <c r="O997" s="571">
        <v>760</v>
      </c>
      <c r="P997" s="569">
        <v>0</v>
      </c>
      <c r="Q997" s="10">
        <f t="shared" ref="Q997:Q1060" si="67">VALUE(O997)</f>
        <v>760</v>
      </c>
    </row>
    <row r="998" spans="2:17" ht="20.25" customHeight="1">
      <c r="B998" s="10" t="str">
        <f t="shared" si="64"/>
        <v>فانوسقه427</v>
      </c>
      <c r="C998" s="10" t="str">
        <f t="shared" si="65"/>
        <v>فانوسقه1402/03/08427</v>
      </c>
      <c r="D998" s="10" t="str">
        <f>IFERROR(IF(تحویلی!$E$1="","",IF(NOSA!O998=تحویلی!$E$1,تحویلی!$E$1&amp;COUNTIF(NOSA!$O$1:O998,تحویلی!$E$1),"")),"")</f>
        <v/>
      </c>
      <c r="E998" s="10" t="str">
        <f t="shared" si="66"/>
        <v>18538427</v>
      </c>
      <c r="F998" s="10" t="str">
        <f>IFERROR(VLOOKUP(I998,DATABASE!$N:$O,2,FALSE),"")</f>
        <v>فانوسقه</v>
      </c>
      <c r="G998" s="568" t="s">
        <v>1730</v>
      </c>
      <c r="H998" s="569">
        <v>18538</v>
      </c>
      <c r="I998" s="568" t="s">
        <v>1586</v>
      </c>
      <c r="J998" s="568" t="s">
        <v>474</v>
      </c>
      <c r="K998" s="570">
        <v>1</v>
      </c>
      <c r="L998" s="568" t="s">
        <v>8</v>
      </c>
      <c r="M998" s="568" t="s">
        <v>9</v>
      </c>
      <c r="N998" s="568" t="s">
        <v>23</v>
      </c>
      <c r="O998" s="571">
        <v>427</v>
      </c>
      <c r="P998" s="569">
        <v>0</v>
      </c>
      <c r="Q998" s="10">
        <f t="shared" si="67"/>
        <v>427</v>
      </c>
    </row>
    <row r="999" spans="2:17" ht="20.25" customHeight="1">
      <c r="B999" s="10" t="str">
        <f t="shared" si="64"/>
        <v>لباس كار(بلوز و شلوار)706</v>
      </c>
      <c r="C999" s="10" t="str">
        <f t="shared" si="65"/>
        <v>لباس كار(بلوز و شلوار)1402/03/08706</v>
      </c>
      <c r="D999" s="10" t="str">
        <f>IFERROR(IF(تحویلی!$E$1="","",IF(NOSA!O999=تحویلی!$E$1,تحویلی!$E$1&amp;COUNTIF(NOSA!$O$1:O999,تحویلی!$E$1),"")),"")</f>
        <v/>
      </c>
      <c r="E999" s="10" t="str">
        <f t="shared" si="66"/>
        <v>18539706</v>
      </c>
      <c r="F999" s="10" t="str">
        <f>IFERROR(VLOOKUP(I999,DATABASE!$N:$O,2,FALSE),"")</f>
        <v>لباس كار(بلوز و شلوار)</v>
      </c>
      <c r="G999" s="568" t="s">
        <v>1730</v>
      </c>
      <c r="H999" s="569">
        <v>18539</v>
      </c>
      <c r="I999" s="568" t="s">
        <v>1644</v>
      </c>
      <c r="J999" s="568" t="s">
        <v>1645</v>
      </c>
      <c r="K999" s="570">
        <v>1</v>
      </c>
      <c r="L999" s="568" t="s">
        <v>28</v>
      </c>
      <c r="M999" s="568" t="s">
        <v>40</v>
      </c>
      <c r="N999" s="568" t="s">
        <v>177</v>
      </c>
      <c r="O999" s="571">
        <v>706</v>
      </c>
      <c r="P999" s="569">
        <v>1</v>
      </c>
      <c r="Q999" s="10">
        <f t="shared" si="67"/>
        <v>706</v>
      </c>
    </row>
    <row r="1000" spans="2:17" ht="20.25" customHeight="1">
      <c r="B1000" s="10" t="str">
        <f t="shared" si="64"/>
        <v>پيشبند نسوز چرمي573</v>
      </c>
      <c r="C1000" s="10" t="str">
        <f t="shared" si="65"/>
        <v>پيشبند نسوز چرمي1402/03/08573</v>
      </c>
      <c r="D1000" s="10" t="str">
        <f>IFERROR(IF(تحویلی!$E$1="","",IF(NOSA!O1000=تحویلی!$E$1,تحویلی!$E$1&amp;COUNTIF(NOSA!$O$1:O1000,تحویلی!$E$1),"")),"")</f>
        <v/>
      </c>
      <c r="E1000" s="10" t="str">
        <f t="shared" si="66"/>
        <v>18541573</v>
      </c>
      <c r="F1000" s="10" t="str">
        <f>IFERROR(VLOOKUP(I1000,DATABASE!$N:$O,2,FALSE),"")</f>
        <v>پيشبند نسوز چرمي</v>
      </c>
      <c r="G1000" s="568" t="s">
        <v>1730</v>
      </c>
      <c r="H1000" s="569">
        <v>18541</v>
      </c>
      <c r="I1000" s="568" t="s">
        <v>1459</v>
      </c>
      <c r="J1000" s="568" t="s">
        <v>15</v>
      </c>
      <c r="K1000" s="570">
        <v>1</v>
      </c>
      <c r="L1000" s="568" t="s">
        <v>8</v>
      </c>
      <c r="M1000" s="568" t="s">
        <v>1489</v>
      </c>
      <c r="N1000" s="568" t="s">
        <v>104</v>
      </c>
      <c r="O1000" s="571">
        <v>573</v>
      </c>
      <c r="P1000" s="569">
        <v>0</v>
      </c>
      <c r="Q1000" s="10">
        <f t="shared" si="67"/>
        <v>573</v>
      </c>
    </row>
    <row r="1001" spans="2:17" ht="20.25" customHeight="1">
      <c r="B1001" s="10" t="str">
        <f t="shared" si="64"/>
        <v>نقاب تيره محافظ صورت  canasafe573</v>
      </c>
      <c r="C1001" s="10" t="str">
        <f t="shared" si="65"/>
        <v>نقاب تيره محافظ صورت  canasafe1402/03/08573</v>
      </c>
      <c r="D1001" s="10" t="str">
        <f>IFERROR(IF(تحویلی!$E$1="","",IF(NOSA!O1001=تحویلی!$E$1,تحویلی!$E$1&amp;COUNTIF(NOSA!$O$1:O1001,تحویلی!$E$1),"")),"")</f>
        <v/>
      </c>
      <c r="E1001" s="10" t="str">
        <f t="shared" si="66"/>
        <v>18541573</v>
      </c>
      <c r="F1001" s="10" t="str">
        <f>IFERROR(VLOOKUP(I1001,DATABASE!$N:$O,2,FALSE),"")</f>
        <v>نقاب تيره محافظ صورت  canasafe</v>
      </c>
      <c r="G1001" s="568" t="s">
        <v>1730</v>
      </c>
      <c r="H1001" s="569">
        <v>18541</v>
      </c>
      <c r="I1001" s="568" t="s">
        <v>1487</v>
      </c>
      <c r="J1001" s="568" t="s">
        <v>1488</v>
      </c>
      <c r="K1001" s="570">
        <v>1</v>
      </c>
      <c r="L1001" s="568" t="s">
        <v>8</v>
      </c>
      <c r="M1001" s="568" t="s">
        <v>1489</v>
      </c>
      <c r="N1001" s="568" t="s">
        <v>104</v>
      </c>
      <c r="O1001" s="571">
        <v>573</v>
      </c>
      <c r="P1001" s="569">
        <v>0</v>
      </c>
      <c r="Q1001" s="10">
        <f t="shared" si="67"/>
        <v>573</v>
      </c>
    </row>
    <row r="1002" spans="2:17" ht="20.25" customHeight="1">
      <c r="B1002" s="10" t="str">
        <f t="shared" si="64"/>
        <v>دستكش ضد برش سبك573</v>
      </c>
      <c r="C1002" s="10" t="str">
        <f t="shared" si="65"/>
        <v>دستكش ضد برش سبك1402/03/08573</v>
      </c>
      <c r="D1002" s="10" t="str">
        <f>IFERROR(IF(تحویلی!$E$1="","",IF(NOSA!O1002=تحویلی!$E$1,تحویلی!$E$1&amp;COUNTIF(NOSA!$O$1:O1002,تحویلی!$E$1),"")),"")</f>
        <v/>
      </c>
      <c r="E1002" s="10" t="str">
        <f t="shared" si="66"/>
        <v>18541573</v>
      </c>
      <c r="F1002" s="10" t="str">
        <f>IFERROR(VLOOKUP(I1002,DATABASE!$N:$O,2,FALSE),"")</f>
        <v>دستكش ضد برش سبك</v>
      </c>
      <c r="G1002" s="568" t="s">
        <v>1730</v>
      </c>
      <c r="H1002" s="569">
        <v>18541</v>
      </c>
      <c r="I1002" s="568" t="s">
        <v>1442</v>
      </c>
      <c r="J1002" s="568" t="s">
        <v>22</v>
      </c>
      <c r="K1002" s="570">
        <v>1</v>
      </c>
      <c r="L1002" s="568" t="s">
        <v>3</v>
      </c>
      <c r="M1002" s="568" t="s">
        <v>1489</v>
      </c>
      <c r="N1002" s="568" t="s">
        <v>104</v>
      </c>
      <c r="O1002" s="571">
        <v>573</v>
      </c>
      <c r="P1002" s="569">
        <v>0</v>
      </c>
      <c r="Q1002" s="10">
        <f t="shared" si="67"/>
        <v>573</v>
      </c>
    </row>
    <row r="1003" spans="2:17" ht="20.25" customHeight="1">
      <c r="B1003" s="10" t="str">
        <f t="shared" si="64"/>
        <v>ماسك N95) FFP2 )608</v>
      </c>
      <c r="C1003" s="10" t="str">
        <f t="shared" si="65"/>
        <v>ماسك N95) FFP2 )1402/03/08608</v>
      </c>
      <c r="D1003" s="10" t="str">
        <f>IFERROR(IF(تحویلی!$E$1="","",IF(NOSA!O1003=تحویلی!$E$1,تحویلی!$E$1&amp;COUNTIF(NOSA!$O$1:O1003,تحویلی!$E$1),"")),"")</f>
        <v/>
      </c>
      <c r="E1003" s="10" t="str">
        <f t="shared" si="66"/>
        <v>18543608</v>
      </c>
      <c r="F1003" s="10" t="str">
        <f>IFERROR(VLOOKUP(I1003,DATABASE!$N:$O,2,FALSE),"")</f>
        <v>ماسك N95) FFP2 )</v>
      </c>
      <c r="G1003" s="568" t="s">
        <v>1730</v>
      </c>
      <c r="H1003" s="569">
        <v>18543</v>
      </c>
      <c r="I1003" s="568" t="s">
        <v>1469</v>
      </c>
      <c r="J1003" s="568" t="s">
        <v>256</v>
      </c>
      <c r="K1003" s="570">
        <v>100</v>
      </c>
      <c r="L1003" s="568" t="s">
        <v>8</v>
      </c>
      <c r="M1003" s="568" t="s">
        <v>102</v>
      </c>
      <c r="N1003" s="568" t="s">
        <v>64</v>
      </c>
      <c r="O1003" s="571">
        <v>608</v>
      </c>
      <c r="P1003" s="569">
        <v>0</v>
      </c>
      <c r="Q1003" s="10">
        <f t="shared" si="67"/>
        <v>608</v>
      </c>
    </row>
    <row r="1004" spans="2:17" ht="20.25" customHeight="1">
      <c r="B1004" s="10" t="str">
        <f t="shared" si="64"/>
        <v>دستكش ضد برش سبك471</v>
      </c>
      <c r="C1004" s="10" t="str">
        <f t="shared" si="65"/>
        <v>دستكش ضد برش سبك1402/03/09471</v>
      </c>
      <c r="D1004" s="10" t="str">
        <f>IFERROR(IF(تحویلی!$E$1="","",IF(NOSA!O1004=تحویلی!$E$1,تحویلی!$E$1&amp;COUNTIF(NOSA!$O$1:O1004,تحویلی!$E$1),"")),"")</f>
        <v/>
      </c>
      <c r="E1004" s="10" t="str">
        <f t="shared" si="66"/>
        <v>18547471</v>
      </c>
      <c r="F1004" s="10" t="str">
        <f>IFERROR(VLOOKUP(I1004,DATABASE!$N:$O,2,FALSE),"")</f>
        <v>دستكش ضد برش سبك</v>
      </c>
      <c r="G1004" s="568" t="s">
        <v>1734</v>
      </c>
      <c r="H1004" s="569">
        <v>18547</v>
      </c>
      <c r="I1004" s="568" t="s">
        <v>1442</v>
      </c>
      <c r="J1004" s="568" t="s">
        <v>22</v>
      </c>
      <c r="K1004" s="570">
        <v>1</v>
      </c>
      <c r="L1004" s="568" t="s">
        <v>3</v>
      </c>
      <c r="M1004" s="568" t="s">
        <v>43</v>
      </c>
      <c r="N1004" s="568" t="s">
        <v>97</v>
      </c>
      <c r="O1004" s="571">
        <v>471</v>
      </c>
      <c r="P1004" s="569">
        <v>1</v>
      </c>
      <c r="Q1004" s="10">
        <f t="shared" si="67"/>
        <v>471</v>
      </c>
    </row>
    <row r="1005" spans="2:17" ht="20.25" customHeight="1">
      <c r="B1005" s="10" t="str">
        <f t="shared" si="64"/>
        <v>دستكش ضد برش سبك751</v>
      </c>
      <c r="C1005" s="10" t="str">
        <f t="shared" si="65"/>
        <v>دستكش ضد برش سبك1402/03/09751</v>
      </c>
      <c r="D1005" s="10" t="str">
        <f>IFERROR(IF(تحویلی!$E$1="","",IF(NOSA!O1005=تحویلی!$E$1,تحویلی!$E$1&amp;COUNTIF(NOSA!$O$1:O1005,تحویلی!$E$1),"")),"")</f>
        <v/>
      </c>
      <c r="E1005" s="10" t="str">
        <f t="shared" si="66"/>
        <v>18556751</v>
      </c>
      <c r="F1005" s="10" t="str">
        <f>IFERROR(VLOOKUP(I1005,DATABASE!$N:$O,2,FALSE),"")</f>
        <v>دستكش ضد برش سبك</v>
      </c>
      <c r="G1005" s="568" t="s">
        <v>1734</v>
      </c>
      <c r="H1005" s="569">
        <v>18556</v>
      </c>
      <c r="I1005" s="568" t="s">
        <v>1442</v>
      </c>
      <c r="J1005" s="568" t="s">
        <v>22</v>
      </c>
      <c r="K1005" s="570">
        <v>1</v>
      </c>
      <c r="L1005" s="568" t="s">
        <v>3</v>
      </c>
      <c r="M1005" s="568" t="s">
        <v>9</v>
      </c>
      <c r="N1005" s="568" t="s">
        <v>901</v>
      </c>
      <c r="O1005" s="571">
        <v>751</v>
      </c>
      <c r="P1005" s="569">
        <v>1</v>
      </c>
      <c r="Q1005" s="10">
        <f t="shared" si="67"/>
        <v>751</v>
      </c>
    </row>
    <row r="1006" spans="2:17" ht="20.25" customHeight="1">
      <c r="B1006" s="10" t="str">
        <f t="shared" si="64"/>
        <v>دستكش كف مواد سبك790</v>
      </c>
      <c r="C1006" s="10" t="str">
        <f t="shared" si="65"/>
        <v>دستكش كف مواد سبك1402/03/09790</v>
      </c>
      <c r="D1006" s="10" t="str">
        <f>IFERROR(IF(تحویلی!$E$1="","",IF(NOSA!O1006=تحویلی!$E$1,تحویلی!$E$1&amp;COUNTIF(NOSA!$O$1:O1006,تحویلی!$E$1),"")),"")</f>
        <v/>
      </c>
      <c r="E1006" s="10" t="str">
        <f t="shared" si="66"/>
        <v>18575790</v>
      </c>
      <c r="F1006" s="10" t="str">
        <f>IFERROR(VLOOKUP(I1006,DATABASE!$N:$O,2,FALSE),"")</f>
        <v>دستكش كف مواد سبك</v>
      </c>
      <c r="G1006" s="568" t="s">
        <v>1734</v>
      </c>
      <c r="H1006" s="569">
        <v>18575</v>
      </c>
      <c r="I1006" s="568" t="s">
        <v>1456</v>
      </c>
      <c r="J1006" s="568" t="s">
        <v>2</v>
      </c>
      <c r="K1006" s="570">
        <v>1</v>
      </c>
      <c r="L1006" s="568" t="s">
        <v>3</v>
      </c>
      <c r="M1006" s="568" t="s">
        <v>47</v>
      </c>
      <c r="N1006" s="568" t="s">
        <v>1305</v>
      </c>
      <c r="O1006" s="571">
        <v>790</v>
      </c>
      <c r="P1006" s="569">
        <v>0</v>
      </c>
      <c r="Q1006" s="10">
        <f t="shared" si="67"/>
        <v>790</v>
      </c>
    </row>
    <row r="1007" spans="2:17" ht="20.25" customHeight="1">
      <c r="B1007" s="10" t="str">
        <f t="shared" si="64"/>
        <v>لباس كار معمولي- بلوز و شلوار563</v>
      </c>
      <c r="C1007" s="10" t="str">
        <f t="shared" si="65"/>
        <v>لباس كار معمولي- بلوز و شلوار1402/03/09563</v>
      </c>
      <c r="D1007" s="10" t="str">
        <f>IFERROR(IF(تحویلی!$E$1="","",IF(NOSA!O1007=تحویلی!$E$1,تحویلی!$E$1&amp;COUNTIF(NOSA!$O$1:O1007,تحویلی!$E$1),"")),"")</f>
        <v/>
      </c>
      <c r="E1007" s="10" t="str">
        <f t="shared" si="66"/>
        <v>18586563</v>
      </c>
      <c r="F1007" s="10" t="str">
        <f>IFERROR(VLOOKUP(I1007,DATABASE!$N:$O,2,FALSE),"")</f>
        <v>لباس كار معمولي- بلوز و شلوار</v>
      </c>
      <c r="G1007" s="568" t="s">
        <v>1734</v>
      </c>
      <c r="H1007" s="569">
        <v>18586</v>
      </c>
      <c r="I1007" s="568" t="s">
        <v>1583</v>
      </c>
      <c r="J1007" s="568" t="s">
        <v>1624</v>
      </c>
      <c r="K1007" s="570">
        <v>1</v>
      </c>
      <c r="L1007" s="568" t="s">
        <v>28</v>
      </c>
      <c r="M1007" s="568" t="s">
        <v>25</v>
      </c>
      <c r="N1007" s="568" t="s">
        <v>196</v>
      </c>
      <c r="O1007" s="571">
        <v>563</v>
      </c>
      <c r="P1007" s="569">
        <v>1</v>
      </c>
      <c r="Q1007" s="10">
        <f t="shared" si="67"/>
        <v>563</v>
      </c>
    </row>
    <row r="1008" spans="2:17" ht="20.25" customHeight="1">
      <c r="B1008" s="10" t="str">
        <f t="shared" si="64"/>
        <v>كفش ايمني563</v>
      </c>
      <c r="C1008" s="10" t="str">
        <f t="shared" si="65"/>
        <v>كفش ايمني1402/03/09563</v>
      </c>
      <c r="D1008" s="10" t="str">
        <f>IFERROR(IF(تحویلی!$E$1="","",IF(NOSA!O1008=تحویلی!$E$1,تحویلی!$E$1&amp;COUNTIF(NOSA!$O$1:O1008,تحویلی!$E$1),"")),"")</f>
        <v/>
      </c>
      <c r="E1008" s="10" t="str">
        <f t="shared" si="66"/>
        <v>18586563</v>
      </c>
      <c r="F1008" s="10" t="str">
        <f>IFERROR(VLOOKUP(I1008,DATABASE!$N:$O,2,FALSE),"")</f>
        <v>كفش ايمني</v>
      </c>
      <c r="G1008" s="568" t="s">
        <v>1734</v>
      </c>
      <c r="H1008" s="569">
        <v>18586</v>
      </c>
      <c r="I1008" s="568" t="s">
        <v>1671</v>
      </c>
      <c r="J1008" s="568" t="s">
        <v>1672</v>
      </c>
      <c r="K1008" s="570">
        <v>1</v>
      </c>
      <c r="L1008" s="568" t="s">
        <v>3</v>
      </c>
      <c r="M1008" s="568" t="s">
        <v>25</v>
      </c>
      <c r="N1008" s="568" t="s">
        <v>196</v>
      </c>
      <c r="O1008" s="571">
        <v>563</v>
      </c>
      <c r="P1008" s="569">
        <v>1</v>
      </c>
      <c r="Q1008" s="10">
        <f t="shared" si="67"/>
        <v>563</v>
      </c>
    </row>
    <row r="1009" spans="2:17" ht="20.25" customHeight="1">
      <c r="B1009" s="10" t="str">
        <f t="shared" si="64"/>
        <v>لباس كارشناسي كارآموز و ميهمان772</v>
      </c>
      <c r="C1009" s="10" t="str">
        <f t="shared" si="65"/>
        <v>لباس كارشناسي كارآموز و ميهمان1402/03/10772</v>
      </c>
      <c r="D1009" s="10" t="str">
        <f>IFERROR(IF(تحویلی!$E$1="","",IF(NOSA!O1009=تحویلی!$E$1,تحویلی!$E$1&amp;COUNTIF(NOSA!$O$1:O1009,تحویلی!$E$1),"")),"")</f>
        <v/>
      </c>
      <c r="E1009" s="10" t="str">
        <f t="shared" si="66"/>
        <v>18600772</v>
      </c>
      <c r="F1009" s="10" t="str">
        <f>IFERROR(VLOOKUP(I1009,DATABASE!$N:$O,2,FALSE),"")</f>
        <v>لباس كارشناسي كارآموز و ميهمان</v>
      </c>
      <c r="G1009" s="568" t="s">
        <v>1735</v>
      </c>
      <c r="H1009" s="569">
        <v>18600</v>
      </c>
      <c r="I1009" s="568" t="s">
        <v>1668</v>
      </c>
      <c r="J1009" s="568" t="s">
        <v>1669</v>
      </c>
      <c r="K1009" s="570">
        <v>1</v>
      </c>
      <c r="L1009" s="568" t="s">
        <v>28</v>
      </c>
      <c r="M1009" s="568" t="s">
        <v>43</v>
      </c>
      <c r="N1009" s="568" t="s">
        <v>1736</v>
      </c>
      <c r="O1009" s="571">
        <v>772</v>
      </c>
      <c r="P1009" s="569">
        <v>0</v>
      </c>
      <c r="Q1009" s="10">
        <f t="shared" si="67"/>
        <v>772</v>
      </c>
    </row>
    <row r="1010" spans="2:17" ht="20.25" customHeight="1">
      <c r="B1010" s="10" t="str">
        <f t="shared" si="64"/>
        <v>دستكش ضد برش سبك624</v>
      </c>
      <c r="C1010" s="10" t="str">
        <f t="shared" si="65"/>
        <v>دستكش ضد برش سبك1402/03/10624</v>
      </c>
      <c r="D1010" s="10" t="str">
        <f>IFERROR(IF(تحویلی!$E$1="","",IF(NOSA!O1010=تحویلی!$E$1,تحویلی!$E$1&amp;COUNTIF(NOSA!$O$1:O1010,تحویلی!$E$1),"")),"")</f>
        <v/>
      </c>
      <c r="E1010" s="10" t="str">
        <f t="shared" si="66"/>
        <v>18609624</v>
      </c>
      <c r="F1010" s="10" t="str">
        <f>IFERROR(VLOOKUP(I1010,DATABASE!$N:$O,2,FALSE),"")</f>
        <v>دستكش ضد برش سبك</v>
      </c>
      <c r="G1010" s="568" t="s">
        <v>1735</v>
      </c>
      <c r="H1010" s="569">
        <v>18609</v>
      </c>
      <c r="I1010" s="568" t="s">
        <v>1442</v>
      </c>
      <c r="J1010" s="568" t="s">
        <v>22</v>
      </c>
      <c r="K1010" s="570">
        <v>1</v>
      </c>
      <c r="L1010" s="568" t="s">
        <v>3</v>
      </c>
      <c r="M1010" s="568" t="s">
        <v>25</v>
      </c>
      <c r="N1010" s="568" t="s">
        <v>226</v>
      </c>
      <c r="O1010" s="571">
        <v>624</v>
      </c>
      <c r="P1010" s="569">
        <v>1</v>
      </c>
      <c r="Q1010" s="10">
        <f t="shared" si="67"/>
        <v>624</v>
      </c>
    </row>
    <row r="1011" spans="2:17" ht="20.25" customHeight="1">
      <c r="B1011" s="10" t="str">
        <f t="shared" si="64"/>
        <v>كلاه ايمني573</v>
      </c>
      <c r="C1011" s="10" t="str">
        <f t="shared" si="65"/>
        <v>كلاه ايمني1402/03/10573</v>
      </c>
      <c r="D1011" s="10" t="str">
        <f>IFERROR(IF(تحویلی!$E$1="","",IF(NOSA!O1011=تحویلی!$E$1,تحویلی!$E$1&amp;COUNTIF(NOSA!$O$1:O1011,تحویلی!$E$1),"")),"")</f>
        <v/>
      </c>
      <c r="E1011" s="10" t="str">
        <f t="shared" si="66"/>
        <v>18611573</v>
      </c>
      <c r="F1011" s="10" t="str">
        <f>IFERROR(VLOOKUP(I1011,DATABASE!$N:$O,2,FALSE),"")</f>
        <v>كلاه ايمني</v>
      </c>
      <c r="G1011" s="568" t="s">
        <v>1735</v>
      </c>
      <c r="H1011" s="569">
        <v>18611</v>
      </c>
      <c r="I1011" s="568" t="s">
        <v>1505</v>
      </c>
      <c r="J1011" s="568" t="s">
        <v>1628</v>
      </c>
      <c r="K1011" s="570">
        <v>1</v>
      </c>
      <c r="L1011" s="568" t="s">
        <v>8</v>
      </c>
      <c r="M1011" s="568" t="s">
        <v>19</v>
      </c>
      <c r="N1011" s="568" t="s">
        <v>104</v>
      </c>
      <c r="O1011" s="571">
        <v>573</v>
      </c>
      <c r="P1011" s="569">
        <v>1</v>
      </c>
      <c r="Q1011" s="10">
        <f t="shared" si="67"/>
        <v>573</v>
      </c>
    </row>
    <row r="1012" spans="2:17" ht="20.25" customHeight="1">
      <c r="B1012" s="10" t="str">
        <f t="shared" si="64"/>
        <v>لباس كار ديرسوز(بلوز) 639</v>
      </c>
      <c r="C1012" s="10" t="str">
        <f t="shared" si="65"/>
        <v>لباس كار ديرسوز(بلوز) 1402/03/10639</v>
      </c>
      <c r="D1012" s="10" t="str">
        <f>IFERROR(IF(تحویلی!$E$1="","",IF(NOSA!O1012=تحویلی!$E$1,تحویلی!$E$1&amp;COUNTIF(NOSA!$O$1:O1012,تحویلی!$E$1),"")),"")</f>
        <v/>
      </c>
      <c r="E1012" s="10" t="str">
        <f t="shared" si="66"/>
        <v>18624639</v>
      </c>
      <c r="F1012" s="10" t="str">
        <f>IFERROR(VLOOKUP(I1012,DATABASE!$N:$O,2,FALSE),"")</f>
        <v xml:space="preserve">لباس كار ديرسوز(بلوز) </v>
      </c>
      <c r="G1012" s="568" t="s">
        <v>1735</v>
      </c>
      <c r="H1012" s="569">
        <v>18624</v>
      </c>
      <c r="I1012" s="568" t="s">
        <v>1703</v>
      </c>
      <c r="J1012" s="568" t="s">
        <v>1704</v>
      </c>
      <c r="K1012" s="570">
        <v>1</v>
      </c>
      <c r="L1012" s="568" t="s">
        <v>8</v>
      </c>
      <c r="M1012" s="568" t="s">
        <v>9</v>
      </c>
      <c r="N1012" s="568" t="s">
        <v>351</v>
      </c>
      <c r="O1012" s="571">
        <v>639</v>
      </c>
      <c r="P1012" s="569">
        <v>0</v>
      </c>
      <c r="Q1012" s="10">
        <f t="shared" si="67"/>
        <v>639</v>
      </c>
    </row>
    <row r="1013" spans="2:17" ht="20.25" customHeight="1">
      <c r="B1013" s="10" t="str">
        <f t="shared" si="64"/>
        <v>دستكش ضد برش سبك739</v>
      </c>
      <c r="C1013" s="10" t="str">
        <f t="shared" si="65"/>
        <v>دستكش ضد برش سبك1402/03/10739</v>
      </c>
      <c r="D1013" s="10" t="str">
        <f>IFERROR(IF(تحویلی!$E$1="","",IF(NOSA!O1013=تحویلی!$E$1,تحویلی!$E$1&amp;COUNTIF(NOSA!$O$1:O1013,تحویلی!$E$1),"")),"")</f>
        <v/>
      </c>
      <c r="E1013" s="10" t="str">
        <f t="shared" si="66"/>
        <v>18626739</v>
      </c>
      <c r="F1013" s="10" t="str">
        <f>IFERROR(VLOOKUP(I1013,DATABASE!$N:$O,2,FALSE),"")</f>
        <v>دستكش ضد برش سبك</v>
      </c>
      <c r="G1013" s="568" t="s">
        <v>1735</v>
      </c>
      <c r="H1013" s="569">
        <v>18626</v>
      </c>
      <c r="I1013" s="568" t="s">
        <v>1442</v>
      </c>
      <c r="J1013" s="568" t="s">
        <v>22</v>
      </c>
      <c r="K1013" s="570">
        <v>1</v>
      </c>
      <c r="L1013" s="568" t="s">
        <v>3</v>
      </c>
      <c r="M1013" s="568" t="s">
        <v>47</v>
      </c>
      <c r="N1013" s="568" t="s">
        <v>779</v>
      </c>
      <c r="O1013" s="571">
        <v>739</v>
      </c>
      <c r="P1013" s="569">
        <v>1</v>
      </c>
      <c r="Q1013" s="10">
        <f t="shared" si="67"/>
        <v>739</v>
      </c>
    </row>
    <row r="1014" spans="2:17" ht="20.25" customHeight="1">
      <c r="B1014" s="10" t="str">
        <f t="shared" si="64"/>
        <v>دستكش كف مواد سبك102</v>
      </c>
      <c r="C1014" s="10" t="str">
        <f t="shared" si="65"/>
        <v>دستكش كف مواد سبك1402/03/10102</v>
      </c>
      <c r="D1014" s="10" t="str">
        <f>IFERROR(IF(تحویلی!$E$1="","",IF(NOSA!O1014=تحویلی!$E$1,تحویلی!$E$1&amp;COUNTIF(NOSA!$O$1:O1014,تحویلی!$E$1),"")),"")</f>
        <v/>
      </c>
      <c r="E1014" s="10" t="str">
        <f t="shared" si="66"/>
        <v>18628102</v>
      </c>
      <c r="F1014" s="10" t="str">
        <f>IFERROR(VLOOKUP(I1014,DATABASE!$N:$O,2,FALSE),"")</f>
        <v>دستكش كف مواد سبك</v>
      </c>
      <c r="G1014" s="568" t="s">
        <v>1735</v>
      </c>
      <c r="H1014" s="569">
        <v>18628</v>
      </c>
      <c r="I1014" s="568" t="s">
        <v>1456</v>
      </c>
      <c r="J1014" s="568" t="s">
        <v>2</v>
      </c>
      <c r="K1014" s="570">
        <v>1</v>
      </c>
      <c r="L1014" s="568" t="s">
        <v>3</v>
      </c>
      <c r="M1014" s="568" t="s">
        <v>4</v>
      </c>
      <c r="N1014" s="568" t="s">
        <v>5</v>
      </c>
      <c r="O1014" s="571">
        <v>102</v>
      </c>
      <c r="P1014" s="569">
        <v>1</v>
      </c>
      <c r="Q1014" s="10">
        <f t="shared" si="67"/>
        <v>102</v>
      </c>
    </row>
    <row r="1015" spans="2:17" ht="20.25" customHeight="1">
      <c r="B1015" s="10" t="str">
        <f t="shared" si="64"/>
        <v>كفش ايمني102</v>
      </c>
      <c r="C1015" s="10" t="str">
        <f t="shared" si="65"/>
        <v>كفش ايمني1402/03/10102</v>
      </c>
      <c r="D1015" s="10" t="str">
        <f>IFERROR(IF(تحویلی!$E$1="","",IF(NOSA!O1015=تحویلی!$E$1,تحویلی!$E$1&amp;COUNTIF(NOSA!$O$1:O1015,تحویلی!$E$1),"")),"")</f>
        <v/>
      </c>
      <c r="E1015" s="10" t="str">
        <f t="shared" si="66"/>
        <v>18628102</v>
      </c>
      <c r="F1015" s="10" t="str">
        <f>IFERROR(VLOOKUP(I1015,DATABASE!$N:$O,2,FALSE),"")</f>
        <v>كفش ايمني</v>
      </c>
      <c r="G1015" s="568" t="s">
        <v>1735</v>
      </c>
      <c r="H1015" s="569">
        <v>18628</v>
      </c>
      <c r="I1015" s="568" t="s">
        <v>1671</v>
      </c>
      <c r="J1015" s="568" t="s">
        <v>1672</v>
      </c>
      <c r="K1015" s="570">
        <v>1</v>
      </c>
      <c r="L1015" s="568" t="s">
        <v>3</v>
      </c>
      <c r="M1015" s="568" t="s">
        <v>4</v>
      </c>
      <c r="N1015" s="568" t="s">
        <v>5</v>
      </c>
      <c r="O1015" s="571">
        <v>102</v>
      </c>
      <c r="P1015" s="569">
        <v>1</v>
      </c>
      <c r="Q1015" s="10">
        <f t="shared" si="67"/>
        <v>102</v>
      </c>
    </row>
    <row r="1016" spans="2:17" ht="20.25" customHeight="1">
      <c r="B1016" s="10" t="str">
        <f t="shared" si="64"/>
        <v>چكمه ايمني نسوز697</v>
      </c>
      <c r="C1016" s="10" t="str">
        <f t="shared" si="65"/>
        <v>چكمه ايمني نسوز1402/03/10697</v>
      </c>
      <c r="D1016" s="10" t="str">
        <f>IFERROR(IF(تحویلی!$E$1="","",IF(NOSA!O1016=تحویلی!$E$1,تحویلی!$E$1&amp;COUNTIF(NOSA!$O$1:O1016,تحویلی!$E$1),"")),"")</f>
        <v/>
      </c>
      <c r="E1016" s="10" t="str">
        <f t="shared" si="66"/>
        <v>18630697</v>
      </c>
      <c r="F1016" s="10" t="str">
        <f>IFERROR(VLOOKUP(I1016,DATABASE!$N:$O,2,FALSE),"")</f>
        <v>چكمه ايمني نسوز</v>
      </c>
      <c r="G1016" s="568" t="s">
        <v>1735</v>
      </c>
      <c r="H1016" s="569">
        <v>18630</v>
      </c>
      <c r="I1016" s="568" t="s">
        <v>1666</v>
      </c>
      <c r="J1016" s="568" t="s">
        <v>1667</v>
      </c>
      <c r="K1016" s="570">
        <v>1</v>
      </c>
      <c r="L1016" s="568" t="s">
        <v>3</v>
      </c>
      <c r="M1016" s="568" t="s">
        <v>25</v>
      </c>
      <c r="N1016" s="568" t="s">
        <v>145</v>
      </c>
      <c r="O1016" s="571">
        <v>697</v>
      </c>
      <c r="P1016" s="569">
        <v>1</v>
      </c>
      <c r="Q1016" s="10">
        <f t="shared" si="67"/>
        <v>697</v>
      </c>
    </row>
    <row r="1017" spans="2:17" ht="20.25" customHeight="1">
      <c r="B1017" s="10" t="str">
        <f t="shared" si="64"/>
        <v>لباس كار نسوز(بلوز و شلوار)697</v>
      </c>
      <c r="C1017" s="10" t="str">
        <f t="shared" si="65"/>
        <v>لباس كار نسوز(بلوز و شلوار)1402/03/10697</v>
      </c>
      <c r="D1017" s="10" t="str">
        <f>IFERROR(IF(تحویلی!$E$1="","",IF(NOSA!O1017=تحویلی!$E$1,تحویلی!$E$1&amp;COUNTIF(NOSA!$O$1:O1017,تحویلی!$E$1),"")),"")</f>
        <v/>
      </c>
      <c r="E1017" s="10" t="str">
        <f t="shared" si="66"/>
        <v>18630697</v>
      </c>
      <c r="F1017" s="10" t="str">
        <f>IFERROR(VLOOKUP(I1017,DATABASE!$N:$O,2,FALSE),"")</f>
        <v>لباس كار نسوز(بلوز و شلوار)</v>
      </c>
      <c r="G1017" s="568" t="s">
        <v>1735</v>
      </c>
      <c r="H1017" s="569">
        <v>18630</v>
      </c>
      <c r="I1017" s="568" t="s">
        <v>1655</v>
      </c>
      <c r="J1017" s="568" t="s">
        <v>1656</v>
      </c>
      <c r="K1017" s="570">
        <v>1</v>
      </c>
      <c r="L1017" s="568" t="s">
        <v>28</v>
      </c>
      <c r="M1017" s="568" t="s">
        <v>25</v>
      </c>
      <c r="N1017" s="568" t="s">
        <v>145</v>
      </c>
      <c r="O1017" s="571">
        <v>697</v>
      </c>
      <c r="P1017" s="569">
        <v>1</v>
      </c>
      <c r="Q1017" s="10">
        <f t="shared" si="67"/>
        <v>697</v>
      </c>
    </row>
    <row r="1018" spans="2:17" ht="20.25" customHeight="1">
      <c r="B1018" s="10" t="str">
        <f t="shared" si="64"/>
        <v>لباس كارشناسي كارآموز و ميهمان6</v>
      </c>
      <c r="C1018" s="10" t="str">
        <f t="shared" si="65"/>
        <v>لباس كارشناسي كارآموز و ميهمان1402/03/106</v>
      </c>
      <c r="D1018" s="10" t="str">
        <f>IFERROR(IF(تحویلی!$E$1="","",IF(NOSA!O1018=تحویلی!$E$1,تحویلی!$E$1&amp;COUNTIF(NOSA!$O$1:O1018,تحویلی!$E$1),"")),"")</f>
        <v/>
      </c>
      <c r="E1018" s="10" t="str">
        <f t="shared" si="66"/>
        <v>186336</v>
      </c>
      <c r="F1018" s="10" t="str">
        <f>IFERROR(VLOOKUP(I1018,DATABASE!$N:$O,2,FALSE),"")</f>
        <v>لباس كارشناسي كارآموز و ميهمان</v>
      </c>
      <c r="G1018" s="568" t="s">
        <v>1735</v>
      </c>
      <c r="H1018" s="569">
        <v>18633</v>
      </c>
      <c r="I1018" s="568" t="s">
        <v>1668</v>
      </c>
      <c r="J1018" s="568" t="s">
        <v>1669</v>
      </c>
      <c r="K1018" s="570">
        <v>1</v>
      </c>
      <c r="L1018" s="568" t="s">
        <v>28</v>
      </c>
      <c r="M1018" s="568" t="s">
        <v>25</v>
      </c>
      <c r="N1018" s="568" t="s">
        <v>752</v>
      </c>
      <c r="O1018" s="571">
        <v>6</v>
      </c>
      <c r="P1018" s="569">
        <v>0</v>
      </c>
      <c r="Q1018" s="10">
        <f t="shared" si="67"/>
        <v>6</v>
      </c>
    </row>
    <row r="1019" spans="2:17" ht="20.25" customHeight="1">
      <c r="B1019" s="10" t="str">
        <f t="shared" si="64"/>
        <v>لباس كار ديرسوز(بلوز و شلوار)639</v>
      </c>
      <c r="C1019" s="10" t="str">
        <f t="shared" si="65"/>
        <v>لباس كار ديرسوز(بلوز و شلوار)1402/03/11639</v>
      </c>
      <c r="D1019" s="10" t="str">
        <f>IFERROR(IF(تحویلی!$E$1="","",IF(NOSA!O1019=تحویلی!$E$1,تحویلی!$E$1&amp;COUNTIF(NOSA!$O$1:O1019,تحویلی!$E$1),"")),"")</f>
        <v/>
      </c>
      <c r="E1019" s="10" t="str">
        <f t="shared" si="66"/>
        <v>18637639</v>
      </c>
      <c r="F1019" s="10" t="str">
        <f>IFERROR(VLOOKUP(I1019,DATABASE!$N:$O,2,FALSE),"")</f>
        <v>لباس كار ديرسوز(بلوز و شلوار)</v>
      </c>
      <c r="G1019" s="568" t="s">
        <v>1737</v>
      </c>
      <c r="H1019" s="569">
        <v>18637</v>
      </c>
      <c r="I1019" s="568" t="s">
        <v>1629</v>
      </c>
      <c r="J1019" s="568" t="s">
        <v>1630</v>
      </c>
      <c r="K1019" s="570">
        <v>1</v>
      </c>
      <c r="L1019" s="568" t="s">
        <v>28</v>
      </c>
      <c r="M1019" s="568" t="s">
        <v>9</v>
      </c>
      <c r="N1019" s="568" t="s">
        <v>351</v>
      </c>
      <c r="O1019" s="571">
        <v>639</v>
      </c>
      <c r="P1019" s="569">
        <v>1</v>
      </c>
      <c r="Q1019" s="10">
        <f t="shared" si="67"/>
        <v>639</v>
      </c>
    </row>
    <row r="1020" spans="2:17" ht="20.25" customHeight="1">
      <c r="B1020" s="10" t="str">
        <f t="shared" si="64"/>
        <v>دستكش كف مواد سبك733</v>
      </c>
      <c r="C1020" s="10" t="str">
        <f t="shared" si="65"/>
        <v>دستكش كف مواد سبك1402/03/11733</v>
      </c>
      <c r="D1020" s="10" t="str">
        <f>IFERROR(IF(تحویلی!$E$1="","",IF(NOSA!O1020=تحویلی!$E$1,تحویلی!$E$1&amp;COUNTIF(NOSA!$O$1:O1020,تحویلی!$E$1),"")),"")</f>
        <v/>
      </c>
      <c r="E1020" s="10" t="str">
        <f t="shared" si="66"/>
        <v>18639733</v>
      </c>
      <c r="F1020" s="10" t="str">
        <f>IFERROR(VLOOKUP(I1020,DATABASE!$N:$O,2,FALSE),"")</f>
        <v>دستكش كف مواد سبك</v>
      </c>
      <c r="G1020" s="568" t="s">
        <v>1737</v>
      </c>
      <c r="H1020" s="569">
        <v>18639</v>
      </c>
      <c r="I1020" s="568" t="s">
        <v>1456</v>
      </c>
      <c r="J1020" s="568" t="s">
        <v>2</v>
      </c>
      <c r="K1020" s="570">
        <v>1</v>
      </c>
      <c r="L1020" s="568" t="s">
        <v>3</v>
      </c>
      <c r="M1020" s="568" t="s">
        <v>47</v>
      </c>
      <c r="N1020" s="568" t="s">
        <v>628</v>
      </c>
      <c r="O1020" s="571">
        <v>733</v>
      </c>
      <c r="P1020" s="569">
        <v>1</v>
      </c>
      <c r="Q1020" s="10">
        <f t="shared" si="67"/>
        <v>733</v>
      </c>
    </row>
    <row r="1021" spans="2:17" ht="20.25" customHeight="1">
      <c r="B1021" s="10" t="str">
        <f t="shared" si="64"/>
        <v>مقنعه نسوز كتان10030</v>
      </c>
      <c r="C1021" s="10" t="str">
        <f t="shared" si="65"/>
        <v>مقنعه نسوز كتان1402/03/1110030</v>
      </c>
      <c r="D1021" s="10" t="str">
        <f>IFERROR(IF(تحویلی!$E$1="","",IF(NOSA!O1021=تحویلی!$E$1,تحویلی!$E$1&amp;COUNTIF(NOSA!$O$1:O1021,تحویلی!$E$1),"")),"")</f>
        <v/>
      </c>
      <c r="E1021" s="10" t="str">
        <f t="shared" si="66"/>
        <v>1865010030</v>
      </c>
      <c r="F1021" s="10" t="str">
        <f>IFERROR(VLOOKUP(I1021,DATABASE!$N:$O,2,FALSE),"")</f>
        <v>مقنعه نسوز كتان</v>
      </c>
      <c r="G1021" s="568" t="s">
        <v>1737</v>
      </c>
      <c r="H1021" s="569">
        <v>18650</v>
      </c>
      <c r="I1021" s="568" t="s">
        <v>1587</v>
      </c>
      <c r="J1021" s="568" t="s">
        <v>31</v>
      </c>
      <c r="K1021" s="570">
        <v>1</v>
      </c>
      <c r="L1021" s="568" t="s">
        <v>8</v>
      </c>
      <c r="M1021" s="568" t="s">
        <v>9</v>
      </c>
      <c r="N1021" s="568" t="s">
        <v>1627</v>
      </c>
      <c r="O1021" s="571">
        <v>10030</v>
      </c>
      <c r="P1021" s="569">
        <v>0</v>
      </c>
      <c r="Q1021" s="10">
        <f t="shared" si="67"/>
        <v>10030</v>
      </c>
    </row>
    <row r="1022" spans="2:17" ht="20.25" customHeight="1">
      <c r="B1022" s="10" t="str">
        <f t="shared" si="64"/>
        <v>لباس كارشناسي كارآموز و ميهمان820</v>
      </c>
      <c r="C1022" s="10" t="str">
        <f t="shared" si="65"/>
        <v>لباس كارشناسي كارآموز و ميهمان1402/03/11820</v>
      </c>
      <c r="D1022" s="10" t="str">
        <f>IFERROR(IF(تحویلی!$E$1="","",IF(NOSA!O1022=تحویلی!$E$1,تحویلی!$E$1&amp;COUNTIF(NOSA!$O$1:O1022,تحویلی!$E$1),"")),"")</f>
        <v/>
      </c>
      <c r="E1022" s="10" t="str">
        <f t="shared" si="66"/>
        <v>18660820</v>
      </c>
      <c r="F1022" s="10" t="str">
        <f>IFERROR(VLOOKUP(I1022,DATABASE!$N:$O,2,FALSE),"")</f>
        <v>لباس كارشناسي كارآموز و ميهمان</v>
      </c>
      <c r="G1022" s="568" t="s">
        <v>1737</v>
      </c>
      <c r="H1022" s="569">
        <v>18660</v>
      </c>
      <c r="I1022" s="568" t="s">
        <v>1668</v>
      </c>
      <c r="J1022" s="568" t="s">
        <v>1669</v>
      </c>
      <c r="K1022" s="570">
        <v>1</v>
      </c>
      <c r="L1022" s="568" t="s">
        <v>28</v>
      </c>
      <c r="M1022" s="568" t="s">
        <v>66</v>
      </c>
      <c r="N1022" s="568" t="s">
        <v>1738</v>
      </c>
      <c r="O1022" s="571">
        <v>820</v>
      </c>
      <c r="P1022" s="569">
        <v>0</v>
      </c>
      <c r="Q1022" s="10">
        <f t="shared" si="67"/>
        <v>820</v>
      </c>
    </row>
    <row r="1023" spans="2:17" ht="20.25" customHeight="1">
      <c r="B1023" s="10" t="str">
        <f t="shared" si="64"/>
        <v>كفش ايمني820</v>
      </c>
      <c r="C1023" s="10" t="str">
        <f t="shared" si="65"/>
        <v>كفش ايمني1402/03/11820</v>
      </c>
      <c r="D1023" s="10" t="str">
        <f>IFERROR(IF(تحویلی!$E$1="","",IF(NOSA!O1023=تحویلی!$E$1,تحویلی!$E$1&amp;COUNTIF(NOSA!$O$1:O1023,تحویلی!$E$1),"")),"")</f>
        <v/>
      </c>
      <c r="E1023" s="10" t="str">
        <f t="shared" si="66"/>
        <v>18660820</v>
      </c>
      <c r="F1023" s="10" t="str">
        <f>IFERROR(VLOOKUP(I1023,DATABASE!$N:$O,2,FALSE),"")</f>
        <v>كفش ايمني</v>
      </c>
      <c r="G1023" s="568" t="s">
        <v>1737</v>
      </c>
      <c r="H1023" s="569">
        <v>18660</v>
      </c>
      <c r="I1023" s="568" t="s">
        <v>1720</v>
      </c>
      <c r="J1023" s="568" t="s">
        <v>1721</v>
      </c>
      <c r="K1023" s="570">
        <v>1</v>
      </c>
      <c r="L1023" s="568" t="s">
        <v>3</v>
      </c>
      <c r="M1023" s="568" t="s">
        <v>66</v>
      </c>
      <c r="N1023" s="568" t="s">
        <v>1738</v>
      </c>
      <c r="O1023" s="571">
        <v>820</v>
      </c>
      <c r="P1023" s="569">
        <v>0</v>
      </c>
      <c r="Q1023" s="10">
        <f t="shared" si="67"/>
        <v>820</v>
      </c>
    </row>
    <row r="1024" spans="2:17" ht="20.25" customHeight="1">
      <c r="B1024" s="10" t="str">
        <f t="shared" si="64"/>
        <v>كلاه ايمني820</v>
      </c>
      <c r="C1024" s="10" t="str">
        <f t="shared" si="65"/>
        <v>كلاه ايمني1402/03/11820</v>
      </c>
      <c r="D1024" s="10" t="str">
        <f>IFERROR(IF(تحویلی!$E$1="","",IF(NOSA!O1024=تحویلی!$E$1,تحویلی!$E$1&amp;COUNTIF(NOSA!$O$1:O1024,تحویلی!$E$1),"")),"")</f>
        <v/>
      </c>
      <c r="E1024" s="10" t="str">
        <f t="shared" si="66"/>
        <v>18660820</v>
      </c>
      <c r="F1024" s="10" t="str">
        <f>IFERROR(VLOOKUP(I1024,DATABASE!$N:$O,2,FALSE),"")</f>
        <v>كلاه ايمني</v>
      </c>
      <c r="G1024" s="568" t="s">
        <v>1737</v>
      </c>
      <c r="H1024" s="569">
        <v>18660</v>
      </c>
      <c r="I1024" s="568" t="s">
        <v>1476</v>
      </c>
      <c r="J1024" s="568" t="s">
        <v>1647</v>
      </c>
      <c r="K1024" s="570">
        <v>1</v>
      </c>
      <c r="L1024" s="568" t="s">
        <v>8</v>
      </c>
      <c r="M1024" s="568" t="s">
        <v>66</v>
      </c>
      <c r="N1024" s="568" t="s">
        <v>1738</v>
      </c>
      <c r="O1024" s="571">
        <v>820</v>
      </c>
      <c r="P1024" s="569">
        <v>0</v>
      </c>
      <c r="Q1024" s="10">
        <f t="shared" si="67"/>
        <v>820</v>
      </c>
    </row>
    <row r="1025" spans="2:17" ht="20.25" customHeight="1">
      <c r="B1025" s="10" t="str">
        <f t="shared" si="64"/>
        <v>عينك گاگل31</v>
      </c>
      <c r="C1025" s="10" t="str">
        <f t="shared" si="65"/>
        <v>عينك گاگل1402/03/1131</v>
      </c>
      <c r="D1025" s="10" t="str">
        <f>IFERROR(IF(تحویلی!$E$1="","",IF(NOSA!O1025=تحویلی!$E$1,تحویلی!$E$1&amp;COUNTIF(NOSA!$O$1:O1025,تحویلی!$E$1),"")),"")</f>
        <v/>
      </c>
      <c r="E1025" s="10" t="str">
        <f t="shared" si="66"/>
        <v>1866531</v>
      </c>
      <c r="F1025" s="10" t="str">
        <f>IFERROR(VLOOKUP(I1025,DATABASE!$N:$O,2,FALSE),"")</f>
        <v>عينك گاگل</v>
      </c>
      <c r="G1025" s="568" t="s">
        <v>1737</v>
      </c>
      <c r="H1025" s="569">
        <v>18665</v>
      </c>
      <c r="I1025" s="568" t="s">
        <v>1555</v>
      </c>
      <c r="J1025" s="568" t="s">
        <v>1556</v>
      </c>
      <c r="K1025" s="570">
        <v>1</v>
      </c>
      <c r="L1025" s="568" t="s">
        <v>8</v>
      </c>
      <c r="M1025" s="568" t="s">
        <v>4</v>
      </c>
      <c r="N1025" s="568" t="s">
        <v>175</v>
      </c>
      <c r="O1025" s="571">
        <v>31</v>
      </c>
      <c r="P1025" s="569">
        <v>0</v>
      </c>
      <c r="Q1025" s="10">
        <f t="shared" si="67"/>
        <v>31</v>
      </c>
    </row>
    <row r="1026" spans="2:17" ht="20.25" customHeight="1">
      <c r="B1026" s="10" t="str">
        <f t="shared" si="64"/>
        <v>لباس كارشناسي كارآموز و ميهمان769</v>
      </c>
      <c r="C1026" s="10" t="str">
        <f t="shared" si="65"/>
        <v>لباس كارشناسي كارآموز و ميهمان1402/03/12769</v>
      </c>
      <c r="D1026" s="10" t="str">
        <f>IFERROR(IF(تحویلی!$E$1="","",IF(NOSA!O1026=تحویلی!$E$1,تحویلی!$E$1&amp;COUNTIF(NOSA!$O$1:O1026,تحویلی!$E$1),"")),"")</f>
        <v/>
      </c>
      <c r="E1026" s="10" t="str">
        <f t="shared" si="66"/>
        <v>18672769</v>
      </c>
      <c r="F1026" s="10" t="str">
        <f>IFERROR(VLOOKUP(I1026,DATABASE!$N:$O,2,FALSE),"")</f>
        <v>لباس كارشناسي كارآموز و ميهمان</v>
      </c>
      <c r="G1026" s="568" t="s">
        <v>1739</v>
      </c>
      <c r="H1026" s="569">
        <v>18672</v>
      </c>
      <c r="I1026" s="568" t="s">
        <v>1668</v>
      </c>
      <c r="J1026" s="568" t="s">
        <v>1669</v>
      </c>
      <c r="K1026" s="570">
        <v>1</v>
      </c>
      <c r="L1026" s="568" t="s">
        <v>28</v>
      </c>
      <c r="M1026" s="568" t="s">
        <v>43</v>
      </c>
      <c r="N1026" s="568" t="s">
        <v>1102</v>
      </c>
      <c r="O1026" s="571">
        <v>769</v>
      </c>
      <c r="P1026" s="569">
        <v>0</v>
      </c>
      <c r="Q1026" s="10">
        <f t="shared" si="67"/>
        <v>769</v>
      </c>
    </row>
    <row r="1027" spans="2:17" ht="20.25" customHeight="1">
      <c r="B1027" s="10" t="str">
        <f t="shared" ref="B1027:B1090" si="68">F1027&amp;Q1027</f>
        <v>دستكش ضد برش سبك221</v>
      </c>
      <c r="C1027" s="10" t="str">
        <f t="shared" ref="C1027:C1090" si="69">F1027&amp;G1027&amp;O1027</f>
        <v>دستكش ضد برش سبك1402/03/12221</v>
      </c>
      <c r="D1027" s="10" t="str">
        <f>IFERROR(IF(تحویلی!$E$1="","",IF(NOSA!O1027=تحویلی!$E$1,تحویلی!$E$1&amp;COUNTIF(NOSA!$O$1:O1027,تحویلی!$E$1),"")),"")</f>
        <v/>
      </c>
      <c r="E1027" s="10" t="str">
        <f t="shared" ref="E1027:E1090" si="70">H1027&amp;O1027</f>
        <v>18673221</v>
      </c>
      <c r="F1027" s="10" t="str">
        <f>IFERROR(VLOOKUP(I1027,DATABASE!$N:$O,2,FALSE),"")</f>
        <v>دستكش ضد برش سبك</v>
      </c>
      <c r="G1027" s="568" t="s">
        <v>1739</v>
      </c>
      <c r="H1027" s="569">
        <v>18673</v>
      </c>
      <c r="I1027" s="568" t="s">
        <v>1442</v>
      </c>
      <c r="J1027" s="568" t="s">
        <v>22</v>
      </c>
      <c r="K1027" s="570">
        <v>1</v>
      </c>
      <c r="L1027" s="568" t="s">
        <v>3</v>
      </c>
      <c r="M1027" s="568" t="s">
        <v>9</v>
      </c>
      <c r="N1027" s="568" t="s">
        <v>56</v>
      </c>
      <c r="O1027" s="571">
        <v>221</v>
      </c>
      <c r="P1027" s="569">
        <v>1</v>
      </c>
      <c r="Q1027" s="10">
        <f t="shared" si="67"/>
        <v>221</v>
      </c>
    </row>
    <row r="1028" spans="2:17" ht="20.25" customHeight="1">
      <c r="B1028" s="10" t="str">
        <f t="shared" si="68"/>
        <v>فيلتر ماسك نيم صورت (3M) مدل 2091751</v>
      </c>
      <c r="C1028" s="10" t="str">
        <f t="shared" si="69"/>
        <v>فيلتر ماسك نيم صورت (3M) مدل 20911402/03/12751</v>
      </c>
      <c r="D1028" s="10" t="str">
        <f>IFERROR(IF(تحویلی!$E$1="","",IF(NOSA!O1028=تحویلی!$E$1,تحویلی!$E$1&amp;COUNTIF(NOSA!$O$1:O1028,تحویلی!$E$1),"")),"")</f>
        <v/>
      </c>
      <c r="E1028" s="10" t="str">
        <f t="shared" si="70"/>
        <v>18674751</v>
      </c>
      <c r="F1028" s="10" t="str">
        <f>IFERROR(VLOOKUP(I1028,DATABASE!$N:$O,2,FALSE),"")</f>
        <v>فيلتر ماسك نيم صورت (3M) مدل 2091</v>
      </c>
      <c r="G1028" s="568" t="s">
        <v>1739</v>
      </c>
      <c r="H1028" s="569">
        <v>18674</v>
      </c>
      <c r="I1028" s="568" t="s">
        <v>1475</v>
      </c>
      <c r="J1028" s="568" t="s">
        <v>53</v>
      </c>
      <c r="K1028" s="570">
        <v>1</v>
      </c>
      <c r="L1028" s="568" t="s">
        <v>8</v>
      </c>
      <c r="M1028" s="568" t="s">
        <v>9</v>
      </c>
      <c r="N1028" s="568" t="s">
        <v>901</v>
      </c>
      <c r="O1028" s="571">
        <v>751</v>
      </c>
      <c r="P1028" s="569">
        <v>1</v>
      </c>
      <c r="Q1028" s="10">
        <f t="shared" si="67"/>
        <v>751</v>
      </c>
    </row>
    <row r="1029" spans="2:17" ht="20.25" customHeight="1">
      <c r="B1029" s="10" t="str">
        <f t="shared" si="68"/>
        <v>دستكش ضد برش سبك70</v>
      </c>
      <c r="C1029" s="10" t="str">
        <f t="shared" si="69"/>
        <v>دستكش ضد برش سبك1402/03/1270</v>
      </c>
      <c r="D1029" s="10" t="str">
        <f>IFERROR(IF(تحویلی!$E$1="","",IF(NOSA!O1029=تحویلی!$E$1,تحویلی!$E$1&amp;COUNTIF(NOSA!$O$1:O1029,تحویلی!$E$1),"")),"")</f>
        <v/>
      </c>
      <c r="E1029" s="10" t="str">
        <f t="shared" si="70"/>
        <v>1867870</v>
      </c>
      <c r="F1029" s="10" t="str">
        <f>IFERROR(VLOOKUP(I1029,DATABASE!$N:$O,2,FALSE),"")</f>
        <v>دستكش ضد برش سبك</v>
      </c>
      <c r="G1029" s="568" t="s">
        <v>1739</v>
      </c>
      <c r="H1029" s="569">
        <v>18678</v>
      </c>
      <c r="I1029" s="568" t="s">
        <v>1442</v>
      </c>
      <c r="J1029" s="568" t="s">
        <v>22</v>
      </c>
      <c r="K1029" s="570">
        <v>1</v>
      </c>
      <c r="L1029" s="568" t="s">
        <v>3</v>
      </c>
      <c r="M1029" s="568" t="s">
        <v>9</v>
      </c>
      <c r="N1029" s="568" t="s">
        <v>688</v>
      </c>
      <c r="O1029" s="571">
        <v>70</v>
      </c>
      <c r="P1029" s="569">
        <v>1</v>
      </c>
      <c r="Q1029" s="10">
        <f t="shared" si="67"/>
        <v>70</v>
      </c>
    </row>
    <row r="1030" spans="2:17" ht="20.25" customHeight="1">
      <c r="B1030" s="10" t="str">
        <f t="shared" si="68"/>
        <v>دستكش ضد برش سبك170</v>
      </c>
      <c r="C1030" s="10" t="str">
        <f t="shared" si="69"/>
        <v>دستكش ضد برش سبك1402/03/12170</v>
      </c>
      <c r="D1030" s="10" t="str">
        <f>IFERROR(IF(تحویلی!$E$1="","",IF(NOSA!O1030=تحویلی!$E$1,تحویلی!$E$1&amp;COUNTIF(NOSA!$O$1:O1030,تحویلی!$E$1),"")),"")</f>
        <v/>
      </c>
      <c r="E1030" s="10" t="str">
        <f t="shared" si="70"/>
        <v>18686170</v>
      </c>
      <c r="F1030" s="10" t="str">
        <f>IFERROR(VLOOKUP(I1030,DATABASE!$N:$O,2,FALSE),"")</f>
        <v>دستكش ضد برش سبك</v>
      </c>
      <c r="G1030" s="568" t="s">
        <v>1739</v>
      </c>
      <c r="H1030" s="569">
        <v>18686</v>
      </c>
      <c r="I1030" s="568" t="s">
        <v>1442</v>
      </c>
      <c r="J1030" s="568" t="s">
        <v>22</v>
      </c>
      <c r="K1030" s="570">
        <v>1</v>
      </c>
      <c r="L1030" s="568" t="s">
        <v>3</v>
      </c>
      <c r="M1030" s="568" t="s">
        <v>9</v>
      </c>
      <c r="N1030" s="568" t="s">
        <v>85</v>
      </c>
      <c r="O1030" s="571">
        <v>170</v>
      </c>
      <c r="P1030" s="569">
        <v>0</v>
      </c>
      <c r="Q1030" s="10">
        <f t="shared" si="67"/>
        <v>170</v>
      </c>
    </row>
    <row r="1031" spans="2:17" ht="20.25" customHeight="1">
      <c r="B1031" s="10" t="str">
        <f t="shared" si="68"/>
        <v>لباس كار نسوز(بلوز و شلوار)458</v>
      </c>
      <c r="C1031" s="10" t="str">
        <f t="shared" si="69"/>
        <v>لباس كار نسوز(بلوز و شلوار)1402/03/12458</v>
      </c>
      <c r="D1031" s="10" t="str">
        <f>IFERROR(IF(تحویلی!$E$1="","",IF(NOSA!O1031=تحویلی!$E$1,تحویلی!$E$1&amp;COUNTIF(NOSA!$O$1:O1031,تحویلی!$E$1),"")),"")</f>
        <v/>
      </c>
      <c r="E1031" s="10" t="str">
        <f t="shared" si="70"/>
        <v>18691458</v>
      </c>
      <c r="F1031" s="10" t="str">
        <f>IFERROR(VLOOKUP(I1031,DATABASE!$N:$O,2,FALSE),"")</f>
        <v>لباس كار نسوز(بلوز و شلوار)</v>
      </c>
      <c r="G1031" s="568" t="s">
        <v>1739</v>
      </c>
      <c r="H1031" s="569">
        <v>18691</v>
      </c>
      <c r="I1031" s="568" t="s">
        <v>1740</v>
      </c>
      <c r="J1031" s="568" t="s">
        <v>1741</v>
      </c>
      <c r="K1031" s="570">
        <v>1</v>
      </c>
      <c r="L1031" s="568" t="s">
        <v>28</v>
      </c>
      <c r="M1031" s="568" t="s">
        <v>4</v>
      </c>
      <c r="N1031" s="568" t="s">
        <v>322</v>
      </c>
      <c r="O1031" s="571">
        <v>458</v>
      </c>
      <c r="P1031" s="569">
        <v>1</v>
      </c>
      <c r="Q1031" s="10">
        <f t="shared" si="67"/>
        <v>458</v>
      </c>
    </row>
    <row r="1032" spans="2:17" ht="20.25" customHeight="1">
      <c r="B1032" s="10" t="str">
        <f t="shared" si="68"/>
        <v>دستكش ضد برش سبك10029</v>
      </c>
      <c r="C1032" s="10" t="str">
        <f t="shared" si="69"/>
        <v>دستكش ضد برش سبك1402/03/1310029</v>
      </c>
      <c r="D1032" s="10" t="str">
        <f>IFERROR(IF(تحویلی!$E$1="","",IF(NOSA!O1032=تحویلی!$E$1,تحویلی!$E$1&amp;COUNTIF(NOSA!$O$1:O1032,تحویلی!$E$1),"")),"")</f>
        <v/>
      </c>
      <c r="E1032" s="10" t="str">
        <f t="shared" si="70"/>
        <v>1871010029</v>
      </c>
      <c r="F1032" s="10" t="str">
        <f>IFERROR(VLOOKUP(I1032,DATABASE!$N:$O,2,FALSE),"")</f>
        <v>دستكش ضد برش سبك</v>
      </c>
      <c r="G1032" s="568" t="s">
        <v>1742</v>
      </c>
      <c r="H1032" s="569">
        <v>18710</v>
      </c>
      <c r="I1032" s="568" t="s">
        <v>1442</v>
      </c>
      <c r="J1032" s="568" t="s">
        <v>22</v>
      </c>
      <c r="K1032" s="570">
        <v>1</v>
      </c>
      <c r="L1032" s="568" t="s">
        <v>3</v>
      </c>
      <c r="M1032" s="568" t="s">
        <v>9</v>
      </c>
      <c r="N1032" s="568" t="s">
        <v>1743</v>
      </c>
      <c r="O1032" s="571">
        <v>10029</v>
      </c>
      <c r="P1032" s="569">
        <v>0</v>
      </c>
      <c r="Q1032" s="10">
        <f t="shared" si="67"/>
        <v>10029</v>
      </c>
    </row>
    <row r="1033" spans="2:17" ht="20.25" customHeight="1">
      <c r="B1033" s="10" t="str">
        <f t="shared" si="68"/>
        <v>دستكش ضد برش سبك10027</v>
      </c>
      <c r="C1033" s="10" t="str">
        <f t="shared" si="69"/>
        <v>دستكش ضد برش سبك1402/03/1310027</v>
      </c>
      <c r="D1033" s="10" t="str">
        <f>IFERROR(IF(تحویلی!$E$1="","",IF(NOSA!O1033=تحویلی!$E$1,تحویلی!$E$1&amp;COUNTIF(NOSA!$O$1:O1033,تحویلی!$E$1),"")),"")</f>
        <v/>
      </c>
      <c r="E1033" s="10" t="str">
        <f t="shared" si="70"/>
        <v>1871010027</v>
      </c>
      <c r="F1033" s="10" t="str">
        <f>IFERROR(VLOOKUP(I1033,DATABASE!$N:$O,2,FALSE),"")</f>
        <v>دستكش ضد برش سبك</v>
      </c>
      <c r="G1033" s="568" t="s">
        <v>1742</v>
      </c>
      <c r="H1033" s="569">
        <v>18710</v>
      </c>
      <c r="I1033" s="568" t="s">
        <v>1442</v>
      </c>
      <c r="J1033" s="568" t="s">
        <v>22</v>
      </c>
      <c r="K1033" s="570">
        <v>1</v>
      </c>
      <c r="L1033" s="568" t="s">
        <v>3</v>
      </c>
      <c r="M1033" s="568" t="s">
        <v>9</v>
      </c>
      <c r="N1033" s="568" t="s">
        <v>1637</v>
      </c>
      <c r="O1033" s="571">
        <v>10027</v>
      </c>
      <c r="P1033" s="569">
        <v>0</v>
      </c>
      <c r="Q1033" s="10">
        <f t="shared" si="67"/>
        <v>10027</v>
      </c>
    </row>
    <row r="1034" spans="2:17" ht="20.25" customHeight="1">
      <c r="B1034" s="10" t="str">
        <f t="shared" si="68"/>
        <v>فيلتر ماسك نيم صورت (3M) مدل 209110030</v>
      </c>
      <c r="C1034" s="10" t="str">
        <f t="shared" si="69"/>
        <v>فيلتر ماسك نيم صورت (3M) مدل 20911402/03/1310030</v>
      </c>
      <c r="D1034" s="10" t="str">
        <f>IFERROR(IF(تحویلی!$E$1="","",IF(NOSA!O1034=تحویلی!$E$1,تحویلی!$E$1&amp;COUNTIF(NOSA!$O$1:O1034,تحویلی!$E$1),"")),"")</f>
        <v/>
      </c>
      <c r="E1034" s="10" t="str">
        <f t="shared" si="70"/>
        <v>1871010030</v>
      </c>
      <c r="F1034" s="10" t="str">
        <f>IFERROR(VLOOKUP(I1034,DATABASE!$N:$O,2,FALSE),"")</f>
        <v>فيلتر ماسك نيم صورت (3M) مدل 2091</v>
      </c>
      <c r="G1034" s="568" t="s">
        <v>1742</v>
      </c>
      <c r="H1034" s="569">
        <v>18710</v>
      </c>
      <c r="I1034" s="568" t="s">
        <v>1475</v>
      </c>
      <c r="J1034" s="568" t="s">
        <v>53</v>
      </c>
      <c r="K1034" s="570">
        <v>1</v>
      </c>
      <c r="L1034" s="568" t="s">
        <v>8</v>
      </c>
      <c r="M1034" s="568" t="s">
        <v>9</v>
      </c>
      <c r="N1034" s="568" t="s">
        <v>1627</v>
      </c>
      <c r="O1034" s="571">
        <v>10030</v>
      </c>
      <c r="P1034" s="569">
        <v>0</v>
      </c>
      <c r="Q1034" s="10">
        <f t="shared" si="67"/>
        <v>10030</v>
      </c>
    </row>
    <row r="1035" spans="2:17" ht="20.25" customHeight="1">
      <c r="B1035" s="10" t="str">
        <f t="shared" si="68"/>
        <v>رابط فنري نقاب كلاه ايمني584</v>
      </c>
      <c r="C1035" s="10" t="str">
        <f t="shared" si="69"/>
        <v>رابط فنري نقاب كلاه ايمني1402/03/13584</v>
      </c>
      <c r="D1035" s="10" t="str">
        <f>IFERROR(IF(تحویلی!$E$1="","",IF(NOSA!O1035=تحویلی!$E$1,تحویلی!$E$1&amp;COUNTIF(NOSA!$O$1:O1035,تحویلی!$E$1),"")),"")</f>
        <v/>
      </c>
      <c r="E1035" s="10" t="str">
        <f t="shared" si="70"/>
        <v>18723584</v>
      </c>
      <c r="F1035" s="10" t="str">
        <f>IFERROR(VLOOKUP(I1035,DATABASE!$N:$O,2,FALSE),"")</f>
        <v>رابط فنري نقاب كلاه ايمني</v>
      </c>
      <c r="G1035" s="568" t="s">
        <v>1742</v>
      </c>
      <c r="H1035" s="569">
        <v>18723</v>
      </c>
      <c r="I1035" s="568" t="s">
        <v>1454</v>
      </c>
      <c r="J1035" s="568" t="s">
        <v>135</v>
      </c>
      <c r="K1035" s="570">
        <v>1</v>
      </c>
      <c r="L1035" s="568" t="s">
        <v>8</v>
      </c>
      <c r="M1035" s="568" t="s">
        <v>19</v>
      </c>
      <c r="N1035" s="568" t="s">
        <v>291</v>
      </c>
      <c r="O1035" s="571">
        <v>584</v>
      </c>
      <c r="P1035" s="569">
        <v>1</v>
      </c>
      <c r="Q1035" s="10">
        <f t="shared" si="67"/>
        <v>584</v>
      </c>
    </row>
    <row r="1036" spans="2:17" ht="20.25" customHeight="1">
      <c r="B1036" s="10" t="str">
        <f t="shared" si="68"/>
        <v>نقاب تيره محافظ صورت معمولي584</v>
      </c>
      <c r="C1036" s="10" t="str">
        <f t="shared" si="69"/>
        <v>نقاب تيره محافظ صورت معمولي1402/03/13584</v>
      </c>
      <c r="D1036" s="10" t="str">
        <f>IFERROR(IF(تحویلی!$E$1="","",IF(NOSA!O1036=تحویلی!$E$1,تحویلی!$E$1&amp;COUNTIF(NOSA!$O$1:O1036,تحویلی!$E$1),"")),"")</f>
        <v/>
      </c>
      <c r="E1036" s="10" t="str">
        <f t="shared" si="70"/>
        <v>18723584</v>
      </c>
      <c r="F1036" s="10" t="str">
        <f>IFERROR(VLOOKUP(I1036,DATABASE!$N:$O,2,FALSE),"")</f>
        <v>نقاب تيره محافظ صورت معمولي</v>
      </c>
      <c r="G1036" s="568" t="s">
        <v>1742</v>
      </c>
      <c r="H1036" s="569">
        <v>18723</v>
      </c>
      <c r="I1036" s="568" t="s">
        <v>1557</v>
      </c>
      <c r="J1036" s="568" t="s">
        <v>115</v>
      </c>
      <c r="K1036" s="570">
        <v>1</v>
      </c>
      <c r="L1036" s="568" t="s">
        <v>8</v>
      </c>
      <c r="M1036" s="568" t="s">
        <v>19</v>
      </c>
      <c r="N1036" s="568" t="s">
        <v>291</v>
      </c>
      <c r="O1036" s="571">
        <v>584</v>
      </c>
      <c r="P1036" s="569">
        <v>1</v>
      </c>
      <c r="Q1036" s="10">
        <f t="shared" si="67"/>
        <v>584</v>
      </c>
    </row>
    <row r="1037" spans="2:17" ht="20.25" customHeight="1">
      <c r="B1037" s="10" t="str">
        <f t="shared" si="68"/>
        <v>مقنعه نسوز كتان584</v>
      </c>
      <c r="C1037" s="10" t="str">
        <f t="shared" si="69"/>
        <v>مقنعه نسوز كتان1402/03/13584</v>
      </c>
      <c r="D1037" s="10" t="str">
        <f>IFERROR(IF(تحویلی!$E$1="","",IF(NOSA!O1037=تحویلی!$E$1,تحویلی!$E$1&amp;COUNTIF(NOSA!$O$1:O1037,تحویلی!$E$1),"")),"")</f>
        <v/>
      </c>
      <c r="E1037" s="10" t="str">
        <f t="shared" si="70"/>
        <v>18723584</v>
      </c>
      <c r="F1037" s="10" t="str">
        <f>IFERROR(VLOOKUP(I1037,DATABASE!$N:$O,2,FALSE),"")</f>
        <v>مقنعه نسوز كتان</v>
      </c>
      <c r="G1037" s="568" t="s">
        <v>1742</v>
      </c>
      <c r="H1037" s="569">
        <v>18723</v>
      </c>
      <c r="I1037" s="568" t="s">
        <v>1587</v>
      </c>
      <c r="J1037" s="568" t="s">
        <v>31</v>
      </c>
      <c r="K1037" s="570">
        <v>1</v>
      </c>
      <c r="L1037" s="568" t="s">
        <v>8</v>
      </c>
      <c r="M1037" s="568" t="s">
        <v>19</v>
      </c>
      <c r="N1037" s="568" t="s">
        <v>291</v>
      </c>
      <c r="O1037" s="571">
        <v>584</v>
      </c>
      <c r="P1037" s="569">
        <v>1</v>
      </c>
      <c r="Q1037" s="10">
        <f t="shared" si="67"/>
        <v>584</v>
      </c>
    </row>
    <row r="1038" spans="2:17" ht="20.25" customHeight="1">
      <c r="B1038" s="10" t="str">
        <f t="shared" si="68"/>
        <v>دستكش ساق بلند نسوز88</v>
      </c>
      <c r="C1038" s="10" t="str">
        <f t="shared" si="69"/>
        <v>دستكش ساق بلند نسوز1402/03/1388</v>
      </c>
      <c r="D1038" s="10" t="str">
        <f>IFERROR(IF(تحویلی!$E$1="","",IF(NOSA!O1038=تحویلی!$E$1,تحویلی!$E$1&amp;COUNTIF(NOSA!$O$1:O1038,تحویلی!$E$1),"")),"")</f>
        <v/>
      </c>
      <c r="E1038" s="10" t="str">
        <f t="shared" si="70"/>
        <v>1872688</v>
      </c>
      <c r="F1038" s="10" t="str">
        <f>IFERROR(VLOOKUP(I1038,DATABASE!$N:$O,2,FALSE),"")</f>
        <v>دستكش ساق بلند نسوز</v>
      </c>
      <c r="G1038" s="568" t="s">
        <v>1742</v>
      </c>
      <c r="H1038" s="569">
        <v>18726</v>
      </c>
      <c r="I1038" s="568" t="s">
        <v>1461</v>
      </c>
      <c r="J1038" s="568" t="s">
        <v>34</v>
      </c>
      <c r="K1038" s="570">
        <v>1</v>
      </c>
      <c r="L1038" s="568" t="s">
        <v>3</v>
      </c>
      <c r="M1038" s="568" t="s">
        <v>19</v>
      </c>
      <c r="N1038" s="568" t="s">
        <v>306</v>
      </c>
      <c r="O1038" s="571">
        <v>88</v>
      </c>
      <c r="P1038" s="569">
        <v>1</v>
      </c>
      <c r="Q1038" s="10">
        <f t="shared" si="67"/>
        <v>88</v>
      </c>
    </row>
    <row r="1039" spans="2:17" ht="20.25" customHeight="1">
      <c r="B1039" s="10" t="str">
        <f t="shared" si="68"/>
        <v>دستكش ضد برش سبك798</v>
      </c>
      <c r="C1039" s="10" t="str">
        <f t="shared" si="69"/>
        <v>دستكش ضد برش سبك1402/03/14798</v>
      </c>
      <c r="D1039" s="10" t="str">
        <f>IFERROR(IF(تحویلی!$E$1="","",IF(NOSA!O1039=تحویلی!$E$1,تحویلی!$E$1&amp;COUNTIF(NOSA!$O$1:O1039,تحویلی!$E$1),"")),"")</f>
        <v/>
      </c>
      <c r="E1039" s="10" t="str">
        <f t="shared" si="70"/>
        <v>18730798</v>
      </c>
      <c r="F1039" s="10" t="str">
        <f>IFERROR(VLOOKUP(I1039,DATABASE!$N:$O,2,FALSE),"")</f>
        <v>دستكش ضد برش سبك</v>
      </c>
      <c r="G1039" s="568" t="s">
        <v>1744</v>
      </c>
      <c r="H1039" s="569">
        <v>18730</v>
      </c>
      <c r="I1039" s="568" t="s">
        <v>1442</v>
      </c>
      <c r="J1039" s="568" t="s">
        <v>22</v>
      </c>
      <c r="K1039" s="570">
        <v>1</v>
      </c>
      <c r="L1039" s="568" t="s">
        <v>3</v>
      </c>
      <c r="M1039" s="568" t="s">
        <v>47</v>
      </c>
      <c r="N1039" s="568" t="s">
        <v>1347</v>
      </c>
      <c r="O1039" s="571">
        <v>798</v>
      </c>
      <c r="P1039" s="569">
        <v>1</v>
      </c>
      <c r="Q1039" s="10">
        <f t="shared" si="67"/>
        <v>798</v>
      </c>
    </row>
    <row r="1040" spans="2:17" ht="20.25" customHeight="1">
      <c r="B1040" s="10" t="str">
        <f t="shared" si="68"/>
        <v>دستكش ضد برش سبك780</v>
      </c>
      <c r="C1040" s="10" t="str">
        <f t="shared" si="69"/>
        <v>دستكش ضد برش سبك1402/03/14780</v>
      </c>
      <c r="D1040" s="10" t="str">
        <f>IFERROR(IF(تحویلی!$E$1="","",IF(NOSA!O1040=تحویلی!$E$1,تحویلی!$E$1&amp;COUNTIF(NOSA!$O$1:O1040,تحویلی!$E$1),"")),"")</f>
        <v/>
      </c>
      <c r="E1040" s="10" t="str">
        <f t="shared" si="70"/>
        <v>18730780</v>
      </c>
      <c r="F1040" s="10" t="str">
        <f>IFERROR(VLOOKUP(I1040,DATABASE!$N:$O,2,FALSE),"")</f>
        <v>دستكش ضد برش سبك</v>
      </c>
      <c r="G1040" s="568" t="s">
        <v>1744</v>
      </c>
      <c r="H1040" s="569">
        <v>18730</v>
      </c>
      <c r="I1040" s="568" t="s">
        <v>1442</v>
      </c>
      <c r="J1040" s="568" t="s">
        <v>22</v>
      </c>
      <c r="K1040" s="570">
        <v>1</v>
      </c>
      <c r="L1040" s="568" t="s">
        <v>3</v>
      </c>
      <c r="M1040" s="568" t="s">
        <v>47</v>
      </c>
      <c r="N1040" s="568" t="s">
        <v>1253</v>
      </c>
      <c r="O1040" s="571">
        <v>780</v>
      </c>
      <c r="P1040" s="569">
        <v>1</v>
      </c>
      <c r="Q1040" s="10">
        <f t="shared" si="67"/>
        <v>780</v>
      </c>
    </row>
    <row r="1041" spans="2:17" ht="20.25" customHeight="1">
      <c r="B1041" s="10" t="str">
        <f t="shared" si="68"/>
        <v>دستكش ضد برش سبك636</v>
      </c>
      <c r="C1041" s="10" t="str">
        <f t="shared" si="69"/>
        <v>دستكش ضد برش سبك1402/03/14636</v>
      </c>
      <c r="D1041" s="10" t="str">
        <f>IFERROR(IF(تحویلی!$E$1="","",IF(NOSA!O1041=تحویلی!$E$1,تحویلی!$E$1&amp;COUNTIF(NOSA!$O$1:O1041,تحویلی!$E$1),"")),"")</f>
        <v/>
      </c>
      <c r="E1041" s="10" t="str">
        <f t="shared" si="70"/>
        <v>18730636</v>
      </c>
      <c r="F1041" s="10" t="str">
        <f>IFERROR(VLOOKUP(I1041,DATABASE!$N:$O,2,FALSE),"")</f>
        <v>دستكش ضد برش سبك</v>
      </c>
      <c r="G1041" s="568" t="s">
        <v>1744</v>
      </c>
      <c r="H1041" s="569">
        <v>18730</v>
      </c>
      <c r="I1041" s="568" t="s">
        <v>1442</v>
      </c>
      <c r="J1041" s="568" t="s">
        <v>22</v>
      </c>
      <c r="K1041" s="570">
        <v>1</v>
      </c>
      <c r="L1041" s="568" t="s">
        <v>3</v>
      </c>
      <c r="M1041" s="568" t="s">
        <v>47</v>
      </c>
      <c r="N1041" s="568" t="s">
        <v>50</v>
      </c>
      <c r="O1041" s="571">
        <v>636</v>
      </c>
      <c r="P1041" s="569">
        <v>1</v>
      </c>
      <c r="Q1041" s="10">
        <f t="shared" si="67"/>
        <v>636</v>
      </c>
    </row>
    <row r="1042" spans="2:17" ht="20.25" customHeight="1">
      <c r="B1042" s="10" t="str">
        <f t="shared" si="68"/>
        <v>دستكش كف مواد سبك386</v>
      </c>
      <c r="C1042" s="10" t="str">
        <f t="shared" si="69"/>
        <v>دستكش كف مواد سبك1402/03/14386</v>
      </c>
      <c r="D1042" s="10" t="str">
        <f>IFERROR(IF(تحویلی!$E$1="","",IF(NOSA!O1042=تحویلی!$E$1,تحویلی!$E$1&amp;COUNTIF(NOSA!$O$1:O1042,تحویلی!$E$1),"")),"")</f>
        <v/>
      </c>
      <c r="E1042" s="10" t="str">
        <f t="shared" si="70"/>
        <v>18731386</v>
      </c>
      <c r="F1042" s="10" t="str">
        <f>IFERROR(VLOOKUP(I1042,DATABASE!$N:$O,2,FALSE),"")</f>
        <v>دستكش كف مواد سبك</v>
      </c>
      <c r="G1042" s="568" t="s">
        <v>1744</v>
      </c>
      <c r="H1042" s="569">
        <v>18731</v>
      </c>
      <c r="I1042" s="568" t="s">
        <v>1456</v>
      </c>
      <c r="J1042" s="568" t="s">
        <v>2</v>
      </c>
      <c r="K1042" s="570">
        <v>1</v>
      </c>
      <c r="L1042" s="568" t="s">
        <v>3</v>
      </c>
      <c r="M1042" s="568" t="s">
        <v>47</v>
      </c>
      <c r="N1042" s="568" t="s">
        <v>1371</v>
      </c>
      <c r="O1042" s="571">
        <v>386</v>
      </c>
      <c r="P1042" s="569">
        <v>1</v>
      </c>
      <c r="Q1042" s="10">
        <f t="shared" si="67"/>
        <v>386</v>
      </c>
    </row>
    <row r="1043" spans="2:17" ht="20.25" customHeight="1">
      <c r="B1043" s="10" t="str">
        <f t="shared" si="68"/>
        <v>گوشي ايرماف636</v>
      </c>
      <c r="C1043" s="10" t="str">
        <f t="shared" si="69"/>
        <v>گوشي ايرماف1402/03/14636</v>
      </c>
      <c r="D1043" s="10" t="str">
        <f>IFERROR(IF(تحویلی!$E$1="","",IF(NOSA!O1043=تحویلی!$E$1,تحویلی!$E$1&amp;COUNTIF(NOSA!$O$1:O1043,تحویلی!$E$1),"")),"")</f>
        <v/>
      </c>
      <c r="E1043" s="10" t="str">
        <f t="shared" si="70"/>
        <v>18741636</v>
      </c>
      <c r="F1043" s="10" t="str">
        <f>IFERROR(VLOOKUP(I1043,DATABASE!$N:$O,2,FALSE),"")</f>
        <v>گوشي ايرماف</v>
      </c>
      <c r="G1043" s="568" t="s">
        <v>1744</v>
      </c>
      <c r="H1043" s="569">
        <v>18741</v>
      </c>
      <c r="I1043" s="568" t="s">
        <v>1449</v>
      </c>
      <c r="J1043" s="568" t="s">
        <v>138</v>
      </c>
      <c r="K1043" s="570">
        <v>1</v>
      </c>
      <c r="L1043" s="568" t="s">
        <v>8</v>
      </c>
      <c r="M1043" s="568" t="s">
        <v>47</v>
      </c>
      <c r="N1043" s="568" t="s">
        <v>50</v>
      </c>
      <c r="O1043" s="571">
        <v>636</v>
      </c>
      <c r="P1043" s="569">
        <v>1</v>
      </c>
      <c r="Q1043" s="10">
        <f t="shared" si="67"/>
        <v>636</v>
      </c>
    </row>
    <row r="1044" spans="2:17" ht="20.25" customHeight="1">
      <c r="B1044" s="10" t="str">
        <f t="shared" si="68"/>
        <v>ماسك N95) FFP2 )608</v>
      </c>
      <c r="C1044" s="10" t="str">
        <f t="shared" si="69"/>
        <v>ماسك N95) FFP2 )1402/03/14608</v>
      </c>
      <c r="D1044" s="10" t="str">
        <f>IFERROR(IF(تحویلی!$E$1="","",IF(NOSA!O1044=تحویلی!$E$1,تحویلی!$E$1&amp;COUNTIF(NOSA!$O$1:O1044,تحویلی!$E$1),"")),"")</f>
        <v/>
      </c>
      <c r="E1044" s="10" t="str">
        <f t="shared" si="70"/>
        <v>18751608</v>
      </c>
      <c r="F1044" s="10" t="str">
        <f>IFERROR(VLOOKUP(I1044,DATABASE!$N:$O,2,FALSE),"")</f>
        <v>ماسك N95) FFP2 )</v>
      </c>
      <c r="G1044" s="568" t="s">
        <v>1744</v>
      </c>
      <c r="H1044" s="569">
        <v>18751</v>
      </c>
      <c r="I1044" s="568" t="s">
        <v>1469</v>
      </c>
      <c r="J1044" s="568" t="s">
        <v>256</v>
      </c>
      <c r="K1044" s="570">
        <v>100</v>
      </c>
      <c r="L1044" s="568" t="s">
        <v>8</v>
      </c>
      <c r="M1044" s="568" t="s">
        <v>63</v>
      </c>
      <c r="N1044" s="568" t="s">
        <v>187</v>
      </c>
      <c r="O1044" s="571">
        <v>608</v>
      </c>
      <c r="P1044" s="569">
        <v>0</v>
      </c>
      <c r="Q1044" s="10">
        <f t="shared" si="67"/>
        <v>608</v>
      </c>
    </row>
    <row r="1045" spans="2:17" ht="20.25" customHeight="1">
      <c r="B1045" s="10" t="str">
        <f t="shared" si="68"/>
        <v>دستكش كف مواد سبك673</v>
      </c>
      <c r="C1045" s="10" t="str">
        <f t="shared" si="69"/>
        <v>دستكش كف مواد سبك1402/03/14673</v>
      </c>
      <c r="D1045" s="10" t="str">
        <f>IFERROR(IF(تحویلی!$E$1="","",IF(NOSA!O1045=تحویلی!$E$1,تحویلی!$E$1&amp;COUNTIF(NOSA!$O$1:O1045,تحویلی!$E$1),"")),"")</f>
        <v/>
      </c>
      <c r="E1045" s="10" t="str">
        <f t="shared" si="70"/>
        <v>18752673</v>
      </c>
      <c r="F1045" s="10" t="str">
        <f>IFERROR(VLOOKUP(I1045,DATABASE!$N:$O,2,FALSE),"")</f>
        <v>دستكش كف مواد سبك</v>
      </c>
      <c r="G1045" s="568" t="s">
        <v>1744</v>
      </c>
      <c r="H1045" s="569">
        <v>18752</v>
      </c>
      <c r="I1045" s="568" t="s">
        <v>1456</v>
      </c>
      <c r="J1045" s="568" t="s">
        <v>2</v>
      </c>
      <c r="K1045" s="570">
        <v>1</v>
      </c>
      <c r="L1045" s="568" t="s">
        <v>3</v>
      </c>
      <c r="M1045" s="568" t="s">
        <v>47</v>
      </c>
      <c r="N1045" s="568" t="s">
        <v>1324</v>
      </c>
      <c r="O1045" s="571">
        <v>673</v>
      </c>
      <c r="P1045" s="569">
        <v>1</v>
      </c>
      <c r="Q1045" s="10">
        <f t="shared" si="67"/>
        <v>673</v>
      </c>
    </row>
    <row r="1046" spans="2:17" ht="20.25" customHeight="1">
      <c r="B1046" s="10" t="str">
        <f t="shared" si="68"/>
        <v>گوشي اير پلاگ673</v>
      </c>
      <c r="C1046" s="10" t="str">
        <f t="shared" si="69"/>
        <v>گوشي اير پلاگ1402/03/14673</v>
      </c>
      <c r="D1046" s="10" t="str">
        <f>IFERROR(IF(تحویلی!$E$1="","",IF(NOSA!O1046=تحویلی!$E$1,تحویلی!$E$1&amp;COUNTIF(NOSA!$O$1:O1046,تحویلی!$E$1),"")),"")</f>
        <v/>
      </c>
      <c r="E1046" s="10" t="str">
        <f t="shared" si="70"/>
        <v>18752673</v>
      </c>
      <c r="F1046" s="10" t="str">
        <f>IFERROR(VLOOKUP(I1046,DATABASE!$N:$O,2,FALSE),"")</f>
        <v>گوشي اير پلاگ</v>
      </c>
      <c r="G1046" s="568" t="s">
        <v>1744</v>
      </c>
      <c r="H1046" s="569">
        <v>18752</v>
      </c>
      <c r="I1046" s="568" t="s">
        <v>1581</v>
      </c>
      <c r="J1046" s="568" t="s">
        <v>124</v>
      </c>
      <c r="K1046" s="570">
        <v>1</v>
      </c>
      <c r="L1046" s="568" t="s">
        <v>8</v>
      </c>
      <c r="M1046" s="568" t="s">
        <v>47</v>
      </c>
      <c r="N1046" s="568" t="s">
        <v>1324</v>
      </c>
      <c r="O1046" s="571">
        <v>673</v>
      </c>
      <c r="P1046" s="569">
        <v>1</v>
      </c>
      <c r="Q1046" s="10">
        <f t="shared" si="67"/>
        <v>673</v>
      </c>
    </row>
    <row r="1047" spans="2:17" ht="20.25" customHeight="1">
      <c r="B1047" s="10" t="str">
        <f t="shared" si="68"/>
        <v>لباس كارشناسي كارآموز و ميهمان785</v>
      </c>
      <c r="C1047" s="10" t="str">
        <f t="shared" si="69"/>
        <v>لباس كارشناسي كارآموز و ميهمان1402/03/14785</v>
      </c>
      <c r="D1047" s="10" t="str">
        <f>IFERROR(IF(تحویلی!$E$1="","",IF(NOSA!O1047=تحویلی!$E$1,تحویلی!$E$1&amp;COUNTIF(NOSA!$O$1:O1047,تحویلی!$E$1),"")),"")</f>
        <v/>
      </c>
      <c r="E1047" s="10" t="str">
        <f t="shared" si="70"/>
        <v>18754785</v>
      </c>
      <c r="F1047" s="10" t="str">
        <f>IFERROR(VLOOKUP(I1047,DATABASE!$N:$O,2,FALSE),"")</f>
        <v>لباس كارشناسي كارآموز و ميهمان</v>
      </c>
      <c r="G1047" s="568" t="s">
        <v>1744</v>
      </c>
      <c r="H1047" s="569">
        <v>18754</v>
      </c>
      <c r="I1047" s="568" t="s">
        <v>1668</v>
      </c>
      <c r="J1047" s="568" t="s">
        <v>1669</v>
      </c>
      <c r="K1047" s="570">
        <v>1</v>
      </c>
      <c r="L1047" s="568" t="s">
        <v>28</v>
      </c>
      <c r="M1047" s="568" t="s">
        <v>19</v>
      </c>
      <c r="N1047" s="568" t="s">
        <v>1254</v>
      </c>
      <c r="O1047" s="571">
        <v>785</v>
      </c>
      <c r="P1047" s="569">
        <v>0</v>
      </c>
      <c r="Q1047" s="10">
        <f t="shared" si="67"/>
        <v>785</v>
      </c>
    </row>
    <row r="1048" spans="2:17" ht="20.25" customHeight="1">
      <c r="B1048" s="10" t="str">
        <f t="shared" si="68"/>
        <v>لباس كارشناسي كارآموز و ميهمان471</v>
      </c>
      <c r="C1048" s="10" t="str">
        <f t="shared" si="69"/>
        <v>لباس كارشناسي كارآموز و ميهمان1402/03/14471</v>
      </c>
      <c r="D1048" s="10" t="str">
        <f>IFERROR(IF(تحویلی!$E$1="","",IF(NOSA!O1048=تحویلی!$E$1,تحویلی!$E$1&amp;COUNTIF(NOSA!$O$1:O1048,تحویلی!$E$1),"")),"")</f>
        <v/>
      </c>
      <c r="E1048" s="10" t="str">
        <f t="shared" si="70"/>
        <v>18755471</v>
      </c>
      <c r="F1048" s="10" t="str">
        <f>IFERROR(VLOOKUP(I1048,DATABASE!$N:$O,2,FALSE),"")</f>
        <v>لباس كارشناسي كارآموز و ميهمان</v>
      </c>
      <c r="G1048" s="568" t="s">
        <v>1744</v>
      </c>
      <c r="H1048" s="569">
        <v>18755</v>
      </c>
      <c r="I1048" s="568" t="s">
        <v>1668</v>
      </c>
      <c r="J1048" s="568" t="s">
        <v>1669</v>
      </c>
      <c r="K1048" s="570">
        <v>1</v>
      </c>
      <c r="L1048" s="568" t="s">
        <v>28</v>
      </c>
      <c r="M1048" s="568" t="s">
        <v>43</v>
      </c>
      <c r="N1048" s="568" t="s">
        <v>274</v>
      </c>
      <c r="O1048" s="571">
        <v>471</v>
      </c>
      <c r="P1048" s="569">
        <v>0</v>
      </c>
      <c r="Q1048" s="10">
        <f t="shared" si="67"/>
        <v>471</v>
      </c>
    </row>
    <row r="1049" spans="2:17" ht="20.25" customHeight="1">
      <c r="B1049" s="10" t="str">
        <f t="shared" si="68"/>
        <v>لباس كارشناسي كارآموز و ميهمان736</v>
      </c>
      <c r="C1049" s="10" t="str">
        <f t="shared" si="69"/>
        <v>لباس كارشناسي كارآموز و ميهمان1402/03/14736</v>
      </c>
      <c r="D1049" s="10" t="str">
        <f>IFERROR(IF(تحویلی!$E$1="","",IF(NOSA!O1049=تحویلی!$E$1,تحویلی!$E$1&amp;COUNTIF(NOSA!$O$1:O1049,تحویلی!$E$1),"")),"")</f>
        <v/>
      </c>
      <c r="E1049" s="10" t="str">
        <f t="shared" si="70"/>
        <v>18756736</v>
      </c>
      <c r="F1049" s="10" t="str">
        <f>IFERROR(VLOOKUP(I1049,DATABASE!$N:$O,2,FALSE),"")</f>
        <v>لباس كارشناسي كارآموز و ميهمان</v>
      </c>
      <c r="G1049" s="568" t="s">
        <v>1744</v>
      </c>
      <c r="H1049" s="569">
        <v>18756</v>
      </c>
      <c r="I1049" s="568" t="s">
        <v>1668</v>
      </c>
      <c r="J1049" s="568" t="s">
        <v>1669</v>
      </c>
      <c r="K1049" s="570">
        <v>1</v>
      </c>
      <c r="L1049" s="568" t="s">
        <v>28</v>
      </c>
      <c r="M1049" s="568" t="s">
        <v>40</v>
      </c>
      <c r="N1049" s="568" t="s">
        <v>670</v>
      </c>
      <c r="O1049" s="571">
        <v>736</v>
      </c>
      <c r="P1049" s="569">
        <v>0</v>
      </c>
      <c r="Q1049" s="10">
        <f t="shared" si="67"/>
        <v>736</v>
      </c>
    </row>
    <row r="1050" spans="2:17" ht="20.25" customHeight="1">
      <c r="B1050" s="10" t="str">
        <f t="shared" si="68"/>
        <v>دستكش ساق بلند نسوز149</v>
      </c>
      <c r="C1050" s="10" t="str">
        <f t="shared" si="69"/>
        <v>دستكش ساق بلند نسوز1402/03/15149</v>
      </c>
      <c r="D1050" s="10" t="str">
        <f>IFERROR(IF(تحویلی!$E$1="","",IF(NOSA!O1050=تحویلی!$E$1,تحویلی!$E$1&amp;COUNTIF(NOSA!$O$1:O1050,تحویلی!$E$1),"")),"")</f>
        <v/>
      </c>
      <c r="E1050" s="10" t="str">
        <f t="shared" si="70"/>
        <v>18764149</v>
      </c>
      <c r="F1050" s="10" t="str">
        <f>IFERROR(VLOOKUP(I1050,DATABASE!$N:$O,2,FALSE),"")</f>
        <v>دستكش ساق بلند نسوز</v>
      </c>
      <c r="G1050" s="568" t="s">
        <v>1745</v>
      </c>
      <c r="H1050" s="569">
        <v>18764</v>
      </c>
      <c r="I1050" s="568" t="s">
        <v>1461</v>
      </c>
      <c r="J1050" s="568" t="s">
        <v>34</v>
      </c>
      <c r="K1050" s="570">
        <v>1</v>
      </c>
      <c r="L1050" s="568" t="s">
        <v>3</v>
      </c>
      <c r="M1050" s="568" t="s">
        <v>4</v>
      </c>
      <c r="N1050" s="568" t="s">
        <v>949</v>
      </c>
      <c r="O1050" s="571">
        <v>149</v>
      </c>
      <c r="P1050" s="569">
        <v>1</v>
      </c>
      <c r="Q1050" s="10">
        <f t="shared" si="67"/>
        <v>149</v>
      </c>
    </row>
    <row r="1051" spans="2:17" ht="20.25" customHeight="1">
      <c r="B1051" s="10" t="str">
        <f t="shared" si="68"/>
        <v>دستكش ضد برش سبك149</v>
      </c>
      <c r="C1051" s="10" t="str">
        <f t="shared" si="69"/>
        <v>دستكش ضد برش سبك1402/03/15149</v>
      </c>
      <c r="D1051" s="10" t="str">
        <f>IFERROR(IF(تحویلی!$E$1="","",IF(NOSA!O1051=تحویلی!$E$1,تحویلی!$E$1&amp;COUNTIF(NOSA!$O$1:O1051,تحویلی!$E$1),"")),"")</f>
        <v/>
      </c>
      <c r="E1051" s="10" t="str">
        <f t="shared" si="70"/>
        <v>18764149</v>
      </c>
      <c r="F1051" s="10" t="str">
        <f>IFERROR(VLOOKUP(I1051,DATABASE!$N:$O,2,FALSE),"")</f>
        <v>دستكش ضد برش سبك</v>
      </c>
      <c r="G1051" s="568" t="s">
        <v>1745</v>
      </c>
      <c r="H1051" s="569">
        <v>18764</v>
      </c>
      <c r="I1051" s="568" t="s">
        <v>1442</v>
      </c>
      <c r="J1051" s="568" t="s">
        <v>22</v>
      </c>
      <c r="K1051" s="570">
        <v>1</v>
      </c>
      <c r="L1051" s="568" t="s">
        <v>3</v>
      </c>
      <c r="M1051" s="568" t="s">
        <v>4</v>
      </c>
      <c r="N1051" s="568" t="s">
        <v>949</v>
      </c>
      <c r="O1051" s="571">
        <v>149</v>
      </c>
      <c r="P1051" s="569">
        <v>1</v>
      </c>
      <c r="Q1051" s="10">
        <f t="shared" si="67"/>
        <v>149</v>
      </c>
    </row>
    <row r="1052" spans="2:17" ht="20.25" customHeight="1">
      <c r="B1052" s="10" t="str">
        <f t="shared" si="68"/>
        <v>دستكش ساق بلند نسوز458</v>
      </c>
      <c r="C1052" s="10" t="str">
        <f t="shared" si="69"/>
        <v>دستكش ساق بلند نسوز1402/03/15458</v>
      </c>
      <c r="D1052" s="10" t="str">
        <f>IFERROR(IF(تحویلی!$E$1="","",IF(NOSA!O1052=تحویلی!$E$1,تحویلی!$E$1&amp;COUNTIF(NOSA!$O$1:O1052,تحویلی!$E$1),"")),"")</f>
        <v/>
      </c>
      <c r="E1052" s="10" t="str">
        <f t="shared" si="70"/>
        <v>18765458</v>
      </c>
      <c r="F1052" s="10" t="str">
        <f>IFERROR(VLOOKUP(I1052,DATABASE!$N:$O,2,FALSE),"")</f>
        <v>دستكش ساق بلند نسوز</v>
      </c>
      <c r="G1052" s="568" t="s">
        <v>1745</v>
      </c>
      <c r="H1052" s="569">
        <v>18765</v>
      </c>
      <c r="I1052" s="568" t="s">
        <v>1461</v>
      </c>
      <c r="J1052" s="568" t="s">
        <v>34</v>
      </c>
      <c r="K1052" s="570">
        <v>1</v>
      </c>
      <c r="L1052" s="568" t="s">
        <v>3</v>
      </c>
      <c r="M1052" s="568" t="s">
        <v>4</v>
      </c>
      <c r="N1052" s="568" t="s">
        <v>221</v>
      </c>
      <c r="O1052" s="571">
        <v>458</v>
      </c>
      <c r="P1052" s="569">
        <v>1</v>
      </c>
      <c r="Q1052" s="10">
        <f t="shared" si="67"/>
        <v>458</v>
      </c>
    </row>
    <row r="1053" spans="2:17" ht="20.25" customHeight="1">
      <c r="B1053" s="10" t="str">
        <f t="shared" si="68"/>
        <v>دستكش ضد برش سبك460</v>
      </c>
      <c r="C1053" s="10" t="str">
        <f t="shared" si="69"/>
        <v>دستكش ضد برش سبك1402/03/15460</v>
      </c>
      <c r="D1053" s="10" t="str">
        <f>IFERROR(IF(تحویلی!$E$1="","",IF(NOSA!O1053=تحویلی!$E$1,تحویلی!$E$1&amp;COUNTIF(NOSA!$O$1:O1053,تحویلی!$E$1),"")),"")</f>
        <v/>
      </c>
      <c r="E1053" s="10" t="str">
        <f t="shared" si="70"/>
        <v>18770460</v>
      </c>
      <c r="F1053" s="10" t="str">
        <f>IFERROR(VLOOKUP(I1053,DATABASE!$N:$O,2,FALSE),"")</f>
        <v>دستكش ضد برش سبك</v>
      </c>
      <c r="G1053" s="568" t="s">
        <v>1745</v>
      </c>
      <c r="H1053" s="569">
        <v>18770</v>
      </c>
      <c r="I1053" s="568" t="s">
        <v>1442</v>
      </c>
      <c r="J1053" s="568" t="s">
        <v>22</v>
      </c>
      <c r="K1053" s="570">
        <v>1</v>
      </c>
      <c r="L1053" s="568" t="s">
        <v>3</v>
      </c>
      <c r="M1053" s="568" t="s">
        <v>47</v>
      </c>
      <c r="N1053" s="568" t="s">
        <v>140</v>
      </c>
      <c r="O1053" s="571">
        <v>460</v>
      </c>
      <c r="P1053" s="569">
        <v>1</v>
      </c>
      <c r="Q1053" s="10">
        <f t="shared" si="67"/>
        <v>460</v>
      </c>
    </row>
    <row r="1054" spans="2:17" ht="20.25" customHeight="1">
      <c r="B1054" s="10" t="str">
        <f t="shared" si="68"/>
        <v>دستكش ضد برش سبك694</v>
      </c>
      <c r="C1054" s="10" t="str">
        <f t="shared" si="69"/>
        <v>دستكش ضد برش سبك1402/03/15694</v>
      </c>
      <c r="D1054" s="10" t="str">
        <f>IFERROR(IF(تحویلی!$E$1="","",IF(NOSA!O1054=تحویلی!$E$1,تحویلی!$E$1&amp;COUNTIF(NOSA!$O$1:O1054,تحویلی!$E$1),"")),"")</f>
        <v/>
      </c>
      <c r="E1054" s="10" t="str">
        <f t="shared" si="70"/>
        <v>18775694</v>
      </c>
      <c r="F1054" s="10" t="str">
        <f>IFERROR(VLOOKUP(I1054,DATABASE!$N:$O,2,FALSE),"")</f>
        <v>دستكش ضد برش سبك</v>
      </c>
      <c r="G1054" s="568" t="s">
        <v>1745</v>
      </c>
      <c r="H1054" s="569">
        <v>18775</v>
      </c>
      <c r="I1054" s="568" t="s">
        <v>1442</v>
      </c>
      <c r="J1054" s="568" t="s">
        <v>22</v>
      </c>
      <c r="K1054" s="570">
        <v>1</v>
      </c>
      <c r="L1054" s="568" t="s">
        <v>3</v>
      </c>
      <c r="M1054" s="568" t="s">
        <v>47</v>
      </c>
      <c r="N1054" s="568" t="s">
        <v>128</v>
      </c>
      <c r="O1054" s="571">
        <v>694</v>
      </c>
      <c r="P1054" s="569">
        <v>0</v>
      </c>
      <c r="Q1054" s="10">
        <f t="shared" si="67"/>
        <v>694</v>
      </c>
    </row>
    <row r="1055" spans="2:17" ht="20.25" customHeight="1">
      <c r="B1055" s="10" t="str">
        <f t="shared" si="68"/>
        <v>دستكش ساق بلند نسوز701</v>
      </c>
      <c r="C1055" s="10" t="str">
        <f t="shared" si="69"/>
        <v>دستكش ساق بلند نسوز1402/03/15701</v>
      </c>
      <c r="D1055" s="10" t="str">
        <f>IFERROR(IF(تحویلی!$E$1="","",IF(NOSA!O1055=تحویلی!$E$1,تحویلی!$E$1&amp;COUNTIF(NOSA!$O$1:O1055,تحویلی!$E$1),"")),"")</f>
        <v/>
      </c>
      <c r="E1055" s="10" t="str">
        <f t="shared" si="70"/>
        <v>18779701</v>
      </c>
      <c r="F1055" s="10" t="str">
        <f>IFERROR(VLOOKUP(I1055,DATABASE!$N:$O,2,FALSE),"")</f>
        <v>دستكش ساق بلند نسوز</v>
      </c>
      <c r="G1055" s="568" t="s">
        <v>1745</v>
      </c>
      <c r="H1055" s="569">
        <v>18779</v>
      </c>
      <c r="I1055" s="568" t="s">
        <v>1461</v>
      </c>
      <c r="J1055" s="568" t="s">
        <v>34</v>
      </c>
      <c r="K1055" s="570">
        <v>1</v>
      </c>
      <c r="L1055" s="568" t="s">
        <v>3</v>
      </c>
      <c r="M1055" s="568" t="s">
        <v>4</v>
      </c>
      <c r="N1055" s="568" t="s">
        <v>26</v>
      </c>
      <c r="O1055" s="571">
        <v>701</v>
      </c>
      <c r="P1055" s="569">
        <v>0</v>
      </c>
      <c r="Q1055" s="10">
        <f t="shared" si="67"/>
        <v>701</v>
      </c>
    </row>
    <row r="1056" spans="2:17" ht="20.25" customHeight="1">
      <c r="B1056" s="10" t="str">
        <f t="shared" si="68"/>
        <v>دستكش ضد برش سبك814</v>
      </c>
      <c r="C1056" s="10" t="str">
        <f t="shared" si="69"/>
        <v>دستكش ضد برش سبك1402/03/16814</v>
      </c>
      <c r="D1056" s="10" t="str">
        <f>IFERROR(IF(تحویلی!$E$1="","",IF(NOSA!O1056=تحویلی!$E$1,تحویلی!$E$1&amp;COUNTIF(NOSA!$O$1:O1056,تحویلی!$E$1),"")),"")</f>
        <v/>
      </c>
      <c r="E1056" s="10" t="str">
        <f t="shared" si="70"/>
        <v>18783814</v>
      </c>
      <c r="F1056" s="10" t="str">
        <f>IFERROR(VLOOKUP(I1056,DATABASE!$N:$O,2,FALSE),"")</f>
        <v>دستكش ضد برش سبك</v>
      </c>
      <c r="G1056" s="568" t="s">
        <v>1746</v>
      </c>
      <c r="H1056" s="569">
        <v>18783</v>
      </c>
      <c r="I1056" s="568" t="s">
        <v>1442</v>
      </c>
      <c r="J1056" s="568" t="s">
        <v>22</v>
      </c>
      <c r="K1056" s="570">
        <v>1</v>
      </c>
      <c r="L1056" s="568" t="s">
        <v>3</v>
      </c>
      <c r="M1056" s="568" t="s">
        <v>47</v>
      </c>
      <c r="N1056" s="568" t="s">
        <v>1747</v>
      </c>
      <c r="O1056" s="571">
        <v>814</v>
      </c>
      <c r="P1056" s="569">
        <v>1</v>
      </c>
      <c r="Q1056" s="10">
        <f t="shared" si="67"/>
        <v>814</v>
      </c>
    </row>
    <row r="1057" spans="2:17" ht="20.25" customHeight="1">
      <c r="B1057" s="10" t="str">
        <f t="shared" si="68"/>
        <v>دستكش كف مواد سبك818</v>
      </c>
      <c r="C1057" s="10" t="str">
        <f t="shared" si="69"/>
        <v>دستكش كف مواد سبك1402/03/16818</v>
      </c>
      <c r="D1057" s="10" t="str">
        <f>IFERROR(IF(تحویلی!$E$1="","",IF(NOSA!O1057=تحویلی!$E$1,تحویلی!$E$1&amp;COUNTIF(NOSA!$O$1:O1057,تحویلی!$E$1),"")),"")</f>
        <v/>
      </c>
      <c r="E1057" s="10" t="str">
        <f t="shared" si="70"/>
        <v>18784818</v>
      </c>
      <c r="F1057" s="10" t="str">
        <f>IFERROR(VLOOKUP(I1057,DATABASE!$N:$O,2,FALSE),"")</f>
        <v>دستكش كف مواد سبك</v>
      </c>
      <c r="G1057" s="568" t="s">
        <v>1746</v>
      </c>
      <c r="H1057" s="569">
        <v>18784</v>
      </c>
      <c r="I1057" s="568" t="s">
        <v>1456</v>
      </c>
      <c r="J1057" s="568" t="s">
        <v>2</v>
      </c>
      <c r="K1057" s="570">
        <v>1</v>
      </c>
      <c r="L1057" s="568" t="s">
        <v>3</v>
      </c>
      <c r="M1057" s="568" t="s">
        <v>47</v>
      </c>
      <c r="N1057" s="568" t="s">
        <v>1712</v>
      </c>
      <c r="O1057" s="571">
        <v>818</v>
      </c>
      <c r="P1057" s="569">
        <v>1</v>
      </c>
      <c r="Q1057" s="10">
        <f t="shared" si="67"/>
        <v>818</v>
      </c>
    </row>
    <row r="1058" spans="2:17" ht="20.25" customHeight="1">
      <c r="B1058" s="10" t="str">
        <f t="shared" si="68"/>
        <v>دستكش ضد برش سبك717</v>
      </c>
      <c r="C1058" s="10" t="str">
        <f t="shared" si="69"/>
        <v>دستكش ضد برش سبك1402/03/16717</v>
      </c>
      <c r="D1058" s="10" t="str">
        <f>IFERROR(IF(تحویلی!$E$1="","",IF(NOSA!O1058=تحویلی!$E$1,تحویلی!$E$1&amp;COUNTIF(NOSA!$O$1:O1058,تحویلی!$E$1),"")),"")</f>
        <v/>
      </c>
      <c r="E1058" s="10" t="str">
        <f t="shared" si="70"/>
        <v>18790717</v>
      </c>
      <c r="F1058" s="10" t="str">
        <f>IFERROR(VLOOKUP(I1058,DATABASE!$N:$O,2,FALSE),"")</f>
        <v>دستكش ضد برش سبك</v>
      </c>
      <c r="G1058" s="568" t="s">
        <v>1746</v>
      </c>
      <c r="H1058" s="569">
        <v>18790</v>
      </c>
      <c r="I1058" s="568" t="s">
        <v>1442</v>
      </c>
      <c r="J1058" s="568" t="s">
        <v>22</v>
      </c>
      <c r="K1058" s="570">
        <v>1</v>
      </c>
      <c r="L1058" s="568" t="s">
        <v>3</v>
      </c>
      <c r="M1058" s="568" t="s">
        <v>47</v>
      </c>
      <c r="N1058" s="568" t="s">
        <v>673</v>
      </c>
      <c r="O1058" s="571">
        <v>717</v>
      </c>
      <c r="P1058" s="569">
        <v>1</v>
      </c>
      <c r="Q1058" s="10">
        <f t="shared" si="67"/>
        <v>717</v>
      </c>
    </row>
    <row r="1059" spans="2:17" ht="20.25" customHeight="1">
      <c r="B1059" s="10" t="str">
        <f t="shared" si="68"/>
        <v>دستكش كف مواد سبك254</v>
      </c>
      <c r="C1059" s="10" t="str">
        <f t="shared" si="69"/>
        <v>دستكش كف مواد سبك1402/03/16254</v>
      </c>
      <c r="D1059" s="10" t="str">
        <f>IFERROR(IF(تحویلی!$E$1="","",IF(NOSA!O1059=تحویلی!$E$1,تحویلی!$E$1&amp;COUNTIF(NOSA!$O$1:O1059,تحویلی!$E$1),"")),"")</f>
        <v/>
      </c>
      <c r="E1059" s="10" t="str">
        <f t="shared" si="70"/>
        <v>18799254</v>
      </c>
      <c r="F1059" s="10" t="str">
        <f>IFERROR(VLOOKUP(I1059,DATABASE!$N:$O,2,FALSE),"")</f>
        <v>دستكش كف مواد سبك</v>
      </c>
      <c r="G1059" s="568" t="s">
        <v>1746</v>
      </c>
      <c r="H1059" s="569">
        <v>18799</v>
      </c>
      <c r="I1059" s="568" t="s">
        <v>1456</v>
      </c>
      <c r="J1059" s="568" t="s">
        <v>2</v>
      </c>
      <c r="K1059" s="570">
        <v>1</v>
      </c>
      <c r="L1059" s="568" t="s">
        <v>3</v>
      </c>
      <c r="M1059" s="568" t="s">
        <v>47</v>
      </c>
      <c r="N1059" s="568" t="s">
        <v>279</v>
      </c>
      <c r="O1059" s="571">
        <v>254</v>
      </c>
      <c r="P1059" s="569">
        <v>0</v>
      </c>
      <c r="Q1059" s="10">
        <f t="shared" si="67"/>
        <v>254</v>
      </c>
    </row>
    <row r="1060" spans="2:17" ht="20.25" customHeight="1">
      <c r="B1060" s="10" t="str">
        <f t="shared" si="68"/>
        <v>كمربند برزنتي نواري814</v>
      </c>
      <c r="C1060" s="10" t="str">
        <f t="shared" si="69"/>
        <v>كمربند برزنتي نواري1402/03/16814</v>
      </c>
      <c r="D1060" s="10" t="str">
        <f>IFERROR(IF(تحویلی!$E$1="","",IF(NOSA!O1060=تحویلی!$E$1,تحویلی!$E$1&amp;COUNTIF(NOSA!$O$1:O1060,تحویلی!$E$1),"")),"")</f>
        <v/>
      </c>
      <c r="E1060" s="10" t="str">
        <f t="shared" si="70"/>
        <v>18800814</v>
      </c>
      <c r="F1060" s="10" t="str">
        <f>IFERROR(VLOOKUP(I1060,DATABASE!$N:$O,2,FALSE),"")</f>
        <v>كمربند برزنتي نواري</v>
      </c>
      <c r="G1060" s="568" t="s">
        <v>1746</v>
      </c>
      <c r="H1060" s="569">
        <v>18800</v>
      </c>
      <c r="I1060" s="568" t="s">
        <v>1441</v>
      </c>
      <c r="J1060" s="568" t="s">
        <v>95</v>
      </c>
      <c r="K1060" s="570">
        <v>1</v>
      </c>
      <c r="L1060" s="568" t="s">
        <v>96</v>
      </c>
      <c r="M1060" s="568" t="s">
        <v>47</v>
      </c>
      <c r="N1060" s="568" t="s">
        <v>1747</v>
      </c>
      <c r="O1060" s="571">
        <v>814</v>
      </c>
      <c r="P1060" s="569">
        <v>0</v>
      </c>
      <c r="Q1060" s="10">
        <f t="shared" si="67"/>
        <v>814</v>
      </c>
    </row>
    <row r="1061" spans="2:17" ht="20.25" customHeight="1">
      <c r="B1061" s="10" t="str">
        <f t="shared" si="68"/>
        <v>دستكش كف دوبل چرمي233</v>
      </c>
      <c r="C1061" s="10" t="str">
        <f t="shared" si="69"/>
        <v>دستكش كف دوبل چرمي1402/03/16233</v>
      </c>
      <c r="D1061" s="10" t="str">
        <f>IFERROR(IF(تحویلی!$E$1="","",IF(NOSA!O1061=تحویلی!$E$1,تحویلی!$E$1&amp;COUNTIF(NOSA!$O$1:O1061,تحویلی!$E$1),"")),"")</f>
        <v/>
      </c>
      <c r="E1061" s="10" t="str">
        <f t="shared" si="70"/>
        <v>18807233</v>
      </c>
      <c r="F1061" s="10" t="str">
        <f>IFERROR(VLOOKUP(I1061,DATABASE!$N:$O,2,FALSE),"")</f>
        <v>دستكش كف دوبل چرمي</v>
      </c>
      <c r="G1061" s="568" t="s">
        <v>1746</v>
      </c>
      <c r="H1061" s="569">
        <v>18807</v>
      </c>
      <c r="I1061" s="568" t="s">
        <v>1683</v>
      </c>
      <c r="J1061" s="568" t="s">
        <v>1684</v>
      </c>
      <c r="K1061" s="570">
        <v>1</v>
      </c>
      <c r="L1061" s="568" t="s">
        <v>3</v>
      </c>
      <c r="M1061" s="568" t="s">
        <v>25</v>
      </c>
      <c r="N1061" s="568" t="s">
        <v>192</v>
      </c>
      <c r="O1061" s="571">
        <v>233</v>
      </c>
      <c r="P1061" s="569">
        <v>1</v>
      </c>
      <c r="Q1061" s="10">
        <f t="shared" ref="Q1061:Q1124" si="71">VALUE(O1061)</f>
        <v>233</v>
      </c>
    </row>
    <row r="1062" spans="2:17" ht="20.25" customHeight="1">
      <c r="B1062" s="10" t="str">
        <f t="shared" si="68"/>
        <v>كفش ايمني233</v>
      </c>
      <c r="C1062" s="10" t="str">
        <f t="shared" si="69"/>
        <v>كفش ايمني1402/03/16233</v>
      </c>
      <c r="D1062" s="10" t="str">
        <f>IFERROR(IF(تحویلی!$E$1="","",IF(NOSA!O1062=تحویلی!$E$1,تحویلی!$E$1&amp;COUNTIF(NOSA!$O$1:O1062,تحویلی!$E$1),"")),"")</f>
        <v/>
      </c>
      <c r="E1062" s="10" t="str">
        <f t="shared" si="70"/>
        <v>18807233</v>
      </c>
      <c r="F1062" s="10" t="str">
        <f>IFERROR(VLOOKUP(I1062,DATABASE!$N:$O,2,FALSE),"")</f>
        <v>كفش ايمني</v>
      </c>
      <c r="G1062" s="568" t="s">
        <v>1746</v>
      </c>
      <c r="H1062" s="569">
        <v>18807</v>
      </c>
      <c r="I1062" s="568" t="s">
        <v>1539</v>
      </c>
      <c r="J1062" s="568" t="s">
        <v>1748</v>
      </c>
      <c r="K1062" s="570">
        <v>1</v>
      </c>
      <c r="L1062" s="568" t="s">
        <v>3</v>
      </c>
      <c r="M1062" s="568" t="s">
        <v>25</v>
      </c>
      <c r="N1062" s="568" t="s">
        <v>192</v>
      </c>
      <c r="O1062" s="571">
        <v>233</v>
      </c>
      <c r="P1062" s="569">
        <v>1</v>
      </c>
      <c r="Q1062" s="10">
        <f t="shared" si="71"/>
        <v>233</v>
      </c>
    </row>
    <row r="1063" spans="2:17" ht="20.25" customHeight="1">
      <c r="B1063" s="10" t="str">
        <f t="shared" si="68"/>
        <v>دستكش ضد برش سبك649</v>
      </c>
      <c r="C1063" s="10" t="str">
        <f t="shared" si="69"/>
        <v>دستكش ضد برش سبك1402/03/16649</v>
      </c>
      <c r="D1063" s="10" t="str">
        <f>IFERROR(IF(تحویلی!$E$1="","",IF(NOSA!O1063=تحویلی!$E$1,تحویلی!$E$1&amp;COUNTIF(NOSA!$O$1:O1063,تحویلی!$E$1),"")),"")</f>
        <v/>
      </c>
      <c r="E1063" s="10" t="str">
        <f t="shared" si="70"/>
        <v>18823649</v>
      </c>
      <c r="F1063" s="10" t="str">
        <f>IFERROR(VLOOKUP(I1063,DATABASE!$N:$O,2,FALSE),"")</f>
        <v>دستكش ضد برش سبك</v>
      </c>
      <c r="G1063" s="568" t="s">
        <v>1746</v>
      </c>
      <c r="H1063" s="569">
        <v>18823</v>
      </c>
      <c r="I1063" s="568" t="s">
        <v>1442</v>
      </c>
      <c r="J1063" s="568" t="s">
        <v>22</v>
      </c>
      <c r="K1063" s="570">
        <v>1</v>
      </c>
      <c r="L1063" s="568" t="s">
        <v>3</v>
      </c>
      <c r="M1063" s="568" t="s">
        <v>9</v>
      </c>
      <c r="N1063" s="568" t="s">
        <v>127</v>
      </c>
      <c r="O1063" s="571">
        <v>649</v>
      </c>
      <c r="P1063" s="569">
        <v>1</v>
      </c>
      <c r="Q1063" s="10">
        <f t="shared" si="71"/>
        <v>649</v>
      </c>
    </row>
    <row r="1064" spans="2:17" ht="20.25" customHeight="1">
      <c r="B1064" s="10" t="str">
        <f t="shared" si="68"/>
        <v>لباس كارشناسي كارآموز و ميهمان702</v>
      </c>
      <c r="C1064" s="10" t="str">
        <f t="shared" si="69"/>
        <v>لباس كارشناسي كارآموز و ميهمان1402/03/16702</v>
      </c>
      <c r="D1064" s="10" t="str">
        <f>IFERROR(IF(تحویلی!$E$1="","",IF(NOSA!O1064=تحویلی!$E$1,تحویلی!$E$1&amp;COUNTIF(NOSA!$O$1:O1064,تحویلی!$E$1),"")),"")</f>
        <v/>
      </c>
      <c r="E1064" s="10" t="str">
        <f t="shared" si="70"/>
        <v>18826702</v>
      </c>
      <c r="F1064" s="10" t="str">
        <f>IFERROR(VLOOKUP(I1064,DATABASE!$N:$O,2,FALSE),"")</f>
        <v>لباس كارشناسي كارآموز و ميهمان</v>
      </c>
      <c r="G1064" s="568" t="s">
        <v>1746</v>
      </c>
      <c r="H1064" s="569">
        <v>18826</v>
      </c>
      <c r="I1064" s="568" t="s">
        <v>1668</v>
      </c>
      <c r="J1064" s="568" t="s">
        <v>1669</v>
      </c>
      <c r="K1064" s="570">
        <v>1</v>
      </c>
      <c r="L1064" s="568" t="s">
        <v>28</v>
      </c>
      <c r="M1064" s="568" t="s">
        <v>40</v>
      </c>
      <c r="N1064" s="568" t="s">
        <v>170</v>
      </c>
      <c r="O1064" s="571">
        <v>702</v>
      </c>
      <c r="P1064" s="569">
        <v>1</v>
      </c>
      <c r="Q1064" s="10">
        <f t="shared" si="71"/>
        <v>702</v>
      </c>
    </row>
    <row r="1065" spans="2:17" ht="20.25" customHeight="1">
      <c r="B1065" s="10" t="str">
        <f t="shared" si="68"/>
        <v>لباس كارشناسي كارآموز و ميهمان8</v>
      </c>
      <c r="C1065" s="10" t="str">
        <f t="shared" si="69"/>
        <v>لباس كارشناسي كارآموز و ميهمان1402/03/168</v>
      </c>
      <c r="D1065" s="10" t="str">
        <f>IFERROR(IF(تحویلی!$E$1="","",IF(NOSA!O1065=تحویلی!$E$1,تحویلی!$E$1&amp;COUNTIF(NOSA!$O$1:O1065,تحویلی!$E$1),"")),"")</f>
        <v/>
      </c>
      <c r="E1065" s="10" t="str">
        <f t="shared" si="70"/>
        <v>188278</v>
      </c>
      <c r="F1065" s="10" t="str">
        <f>IFERROR(VLOOKUP(I1065,DATABASE!$N:$O,2,FALSE),"")</f>
        <v>لباس كارشناسي كارآموز و ميهمان</v>
      </c>
      <c r="G1065" s="568" t="s">
        <v>1746</v>
      </c>
      <c r="H1065" s="569">
        <v>18827</v>
      </c>
      <c r="I1065" s="568" t="s">
        <v>1668</v>
      </c>
      <c r="J1065" s="568" t="s">
        <v>1669</v>
      </c>
      <c r="K1065" s="570">
        <v>1</v>
      </c>
      <c r="L1065" s="568" t="s">
        <v>28</v>
      </c>
      <c r="M1065" s="568" t="s">
        <v>47</v>
      </c>
      <c r="N1065" s="568" t="s">
        <v>144</v>
      </c>
      <c r="O1065" s="571">
        <v>8</v>
      </c>
      <c r="P1065" s="569">
        <v>0</v>
      </c>
      <c r="Q1065" s="10">
        <f t="shared" si="71"/>
        <v>8</v>
      </c>
    </row>
    <row r="1066" spans="2:17" ht="20.25" customHeight="1">
      <c r="B1066" s="10" t="str">
        <f t="shared" si="68"/>
        <v>چكمه ايمني نسوز567</v>
      </c>
      <c r="C1066" s="10" t="str">
        <f t="shared" si="69"/>
        <v>چكمه ايمني نسوز1402/03/16567</v>
      </c>
      <c r="D1066" s="10" t="str">
        <f>IFERROR(IF(تحویلی!$E$1="","",IF(NOSA!O1066=تحویلی!$E$1,تحویلی!$E$1&amp;COUNTIF(NOSA!$O$1:O1066,تحویلی!$E$1),"")),"")</f>
        <v/>
      </c>
      <c r="E1066" s="10" t="str">
        <f t="shared" si="70"/>
        <v>18829567</v>
      </c>
      <c r="F1066" s="10" t="str">
        <f>IFERROR(VLOOKUP(I1066,DATABASE!$N:$O,2,FALSE),"")</f>
        <v>چكمه ايمني نسوز</v>
      </c>
      <c r="G1066" s="568" t="s">
        <v>1746</v>
      </c>
      <c r="H1066" s="569">
        <v>18829</v>
      </c>
      <c r="I1066" s="568" t="s">
        <v>1749</v>
      </c>
      <c r="J1066" s="568" t="s">
        <v>1750</v>
      </c>
      <c r="K1066" s="570">
        <v>1</v>
      </c>
      <c r="L1066" s="568" t="s">
        <v>3</v>
      </c>
      <c r="M1066" s="568" t="s">
        <v>19</v>
      </c>
      <c r="N1066" s="568" t="s">
        <v>71</v>
      </c>
      <c r="O1066" s="571">
        <v>567</v>
      </c>
      <c r="P1066" s="569">
        <v>1</v>
      </c>
      <c r="Q1066" s="10">
        <f t="shared" si="71"/>
        <v>567</v>
      </c>
    </row>
    <row r="1067" spans="2:17" ht="20.25" customHeight="1">
      <c r="B1067" s="10" t="str">
        <f t="shared" si="68"/>
        <v>لباس كارشناسي كارآموز و ميهمان155</v>
      </c>
      <c r="C1067" s="10" t="str">
        <f t="shared" si="69"/>
        <v>لباس كارشناسي كارآموز و ميهمان1402/03/16155</v>
      </c>
      <c r="D1067" s="10" t="str">
        <f>IFERROR(IF(تحویلی!$E$1="","",IF(NOSA!O1067=تحویلی!$E$1,تحویلی!$E$1&amp;COUNTIF(NOSA!$O$1:O1067,تحویلی!$E$1),"")),"")</f>
        <v/>
      </c>
      <c r="E1067" s="10" t="str">
        <f t="shared" si="70"/>
        <v>18831155</v>
      </c>
      <c r="F1067" s="10" t="str">
        <f>IFERROR(VLOOKUP(I1067,DATABASE!$N:$O,2,FALSE),"")</f>
        <v>لباس كارشناسي كارآموز و ميهمان</v>
      </c>
      <c r="G1067" s="568" t="s">
        <v>1746</v>
      </c>
      <c r="H1067" s="569">
        <v>18831</v>
      </c>
      <c r="I1067" s="568" t="s">
        <v>1668</v>
      </c>
      <c r="J1067" s="568" t="s">
        <v>1669</v>
      </c>
      <c r="K1067" s="570">
        <v>1</v>
      </c>
      <c r="L1067" s="568" t="s">
        <v>28</v>
      </c>
      <c r="M1067" s="568" t="s">
        <v>4</v>
      </c>
      <c r="N1067" s="568" t="s">
        <v>77</v>
      </c>
      <c r="O1067" s="571">
        <v>155</v>
      </c>
      <c r="P1067" s="569">
        <v>0</v>
      </c>
      <c r="Q1067" s="10">
        <f t="shared" si="71"/>
        <v>155</v>
      </c>
    </row>
    <row r="1068" spans="2:17" ht="20.25" customHeight="1">
      <c r="B1068" s="10" t="str">
        <f t="shared" si="68"/>
        <v>لباس كار نسوز(بلوز و شلوار)88</v>
      </c>
      <c r="C1068" s="10" t="str">
        <f t="shared" si="69"/>
        <v>لباس كار نسوز(بلوز و شلوار)1402/03/1688</v>
      </c>
      <c r="D1068" s="10" t="str">
        <f>IFERROR(IF(تحویلی!$E$1="","",IF(NOSA!O1068=تحویلی!$E$1,تحویلی!$E$1&amp;COUNTIF(NOSA!$O$1:O1068,تحویلی!$E$1),"")),"")</f>
        <v/>
      </c>
      <c r="E1068" s="10" t="str">
        <f t="shared" si="70"/>
        <v>1883288</v>
      </c>
      <c r="F1068" s="10" t="str">
        <f>IFERROR(VLOOKUP(I1068,DATABASE!$N:$O,2,FALSE),"")</f>
        <v>لباس كار نسوز(بلوز و شلوار)</v>
      </c>
      <c r="G1068" s="568" t="s">
        <v>1746</v>
      </c>
      <c r="H1068" s="569">
        <v>18832</v>
      </c>
      <c r="I1068" s="568" t="s">
        <v>1751</v>
      </c>
      <c r="J1068" s="568" t="s">
        <v>1752</v>
      </c>
      <c r="K1068" s="570">
        <v>1</v>
      </c>
      <c r="L1068" s="568" t="s">
        <v>28</v>
      </c>
      <c r="M1068" s="568" t="s">
        <v>19</v>
      </c>
      <c r="N1068" s="568" t="s">
        <v>306</v>
      </c>
      <c r="O1068" s="571">
        <v>88</v>
      </c>
      <c r="P1068" s="569">
        <v>1</v>
      </c>
      <c r="Q1068" s="10">
        <f t="shared" si="71"/>
        <v>88</v>
      </c>
    </row>
    <row r="1069" spans="2:17" ht="20.25" customHeight="1">
      <c r="B1069" s="10" t="str">
        <f t="shared" si="68"/>
        <v>چكمه ايمني نسوز88</v>
      </c>
      <c r="C1069" s="10" t="str">
        <f t="shared" si="69"/>
        <v>چكمه ايمني نسوز1402/03/1688</v>
      </c>
      <c r="D1069" s="10" t="str">
        <f>IFERROR(IF(تحویلی!$E$1="","",IF(NOSA!O1069=تحویلی!$E$1,تحویلی!$E$1&amp;COUNTIF(NOSA!$O$1:O1069,تحویلی!$E$1),"")),"")</f>
        <v/>
      </c>
      <c r="E1069" s="10" t="str">
        <f t="shared" si="70"/>
        <v>1883288</v>
      </c>
      <c r="F1069" s="10" t="str">
        <f>IFERROR(VLOOKUP(I1069,DATABASE!$N:$O,2,FALSE),"")</f>
        <v>چكمه ايمني نسوز</v>
      </c>
      <c r="G1069" s="568" t="s">
        <v>1746</v>
      </c>
      <c r="H1069" s="569">
        <v>18832</v>
      </c>
      <c r="I1069" s="568" t="s">
        <v>1666</v>
      </c>
      <c r="J1069" s="568" t="s">
        <v>1667</v>
      </c>
      <c r="K1069" s="570">
        <v>1</v>
      </c>
      <c r="L1069" s="568" t="s">
        <v>3</v>
      </c>
      <c r="M1069" s="568" t="s">
        <v>19</v>
      </c>
      <c r="N1069" s="568" t="s">
        <v>306</v>
      </c>
      <c r="O1069" s="571">
        <v>88</v>
      </c>
      <c r="P1069" s="569">
        <v>1</v>
      </c>
      <c r="Q1069" s="10">
        <f t="shared" si="71"/>
        <v>88</v>
      </c>
    </row>
    <row r="1070" spans="2:17" ht="20.25" customHeight="1">
      <c r="B1070" s="10" t="str">
        <f t="shared" si="68"/>
        <v>دستكش كف مواد سبك731</v>
      </c>
      <c r="C1070" s="10" t="str">
        <f t="shared" si="69"/>
        <v>دستكش كف مواد سبك1402/03/16731</v>
      </c>
      <c r="D1070" s="10" t="str">
        <f>IFERROR(IF(تحویلی!$E$1="","",IF(NOSA!O1070=تحویلی!$E$1,تحویلی!$E$1&amp;COUNTIF(NOSA!$O$1:O1070,تحویلی!$E$1),"")),"")</f>
        <v/>
      </c>
      <c r="E1070" s="10" t="str">
        <f t="shared" si="70"/>
        <v>18833731</v>
      </c>
      <c r="F1070" s="10" t="str">
        <f>IFERROR(VLOOKUP(I1070,DATABASE!$N:$O,2,FALSE),"")</f>
        <v>دستكش كف مواد سبك</v>
      </c>
      <c r="G1070" s="568" t="s">
        <v>1746</v>
      </c>
      <c r="H1070" s="569">
        <v>18833</v>
      </c>
      <c r="I1070" s="568" t="s">
        <v>1456</v>
      </c>
      <c r="J1070" s="568" t="s">
        <v>2</v>
      </c>
      <c r="K1070" s="570">
        <v>1</v>
      </c>
      <c r="L1070" s="568" t="s">
        <v>3</v>
      </c>
      <c r="M1070" s="568" t="s">
        <v>47</v>
      </c>
      <c r="N1070" s="568" t="s">
        <v>635</v>
      </c>
      <c r="O1070" s="571">
        <v>731</v>
      </c>
      <c r="P1070" s="569">
        <v>1</v>
      </c>
      <c r="Q1070" s="10">
        <f t="shared" si="71"/>
        <v>731</v>
      </c>
    </row>
    <row r="1071" spans="2:17" ht="20.25" customHeight="1">
      <c r="B1071" s="10" t="str">
        <f t="shared" si="68"/>
        <v>دستكش كف مواد سبك768</v>
      </c>
      <c r="C1071" s="10" t="str">
        <f t="shared" si="69"/>
        <v>دستكش كف مواد سبك1402/03/17768</v>
      </c>
      <c r="D1071" s="10" t="str">
        <f>IFERROR(IF(تحویلی!$E$1="","",IF(NOSA!O1071=تحویلی!$E$1,تحویلی!$E$1&amp;COUNTIF(NOSA!$O$1:O1071,تحویلی!$E$1),"")),"")</f>
        <v/>
      </c>
      <c r="E1071" s="10" t="str">
        <f t="shared" si="70"/>
        <v>18841768</v>
      </c>
      <c r="F1071" s="10" t="str">
        <f>IFERROR(VLOOKUP(I1071,DATABASE!$N:$O,2,FALSE),"")</f>
        <v>دستكش كف مواد سبك</v>
      </c>
      <c r="G1071" s="568" t="s">
        <v>1753</v>
      </c>
      <c r="H1071" s="569">
        <v>18841</v>
      </c>
      <c r="I1071" s="568" t="s">
        <v>1456</v>
      </c>
      <c r="J1071" s="568" t="s">
        <v>2</v>
      </c>
      <c r="K1071" s="570">
        <v>1</v>
      </c>
      <c r="L1071" s="568" t="s">
        <v>3</v>
      </c>
      <c r="M1071" s="568" t="s">
        <v>25</v>
      </c>
      <c r="N1071" s="568" t="s">
        <v>1263</v>
      </c>
      <c r="O1071" s="571">
        <v>768</v>
      </c>
      <c r="P1071" s="569">
        <v>1</v>
      </c>
      <c r="Q1071" s="10">
        <f t="shared" si="71"/>
        <v>768</v>
      </c>
    </row>
    <row r="1072" spans="2:17" ht="20.25" customHeight="1">
      <c r="B1072" s="10" t="str">
        <f t="shared" si="68"/>
        <v>دستكش ضد برش سبك641</v>
      </c>
      <c r="C1072" s="10" t="str">
        <f t="shared" si="69"/>
        <v>دستكش ضد برش سبك1402/03/17641</v>
      </c>
      <c r="D1072" s="10" t="str">
        <f>IFERROR(IF(تحویلی!$E$1="","",IF(NOSA!O1072=تحویلی!$E$1,تحویلی!$E$1&amp;COUNTIF(NOSA!$O$1:O1072,تحویلی!$E$1),"")),"")</f>
        <v/>
      </c>
      <c r="E1072" s="10" t="str">
        <f t="shared" si="70"/>
        <v>18851641</v>
      </c>
      <c r="F1072" s="10" t="str">
        <f>IFERROR(VLOOKUP(I1072,DATABASE!$N:$O,2,FALSE),"")</f>
        <v>دستكش ضد برش سبك</v>
      </c>
      <c r="G1072" s="568" t="s">
        <v>1753</v>
      </c>
      <c r="H1072" s="569">
        <v>18851</v>
      </c>
      <c r="I1072" s="568" t="s">
        <v>1442</v>
      </c>
      <c r="J1072" s="568" t="s">
        <v>22</v>
      </c>
      <c r="K1072" s="570">
        <v>1</v>
      </c>
      <c r="L1072" s="568" t="s">
        <v>3</v>
      </c>
      <c r="M1072" s="568" t="s">
        <v>47</v>
      </c>
      <c r="N1072" s="568" t="s">
        <v>154</v>
      </c>
      <c r="O1072" s="571">
        <v>641</v>
      </c>
      <c r="P1072" s="569">
        <v>1</v>
      </c>
      <c r="Q1072" s="10">
        <f t="shared" si="71"/>
        <v>641</v>
      </c>
    </row>
    <row r="1073" spans="2:17" ht="20.25" customHeight="1">
      <c r="B1073" s="10" t="str">
        <f t="shared" si="68"/>
        <v>گوشي اير پلاگ638</v>
      </c>
      <c r="C1073" s="10" t="str">
        <f t="shared" si="69"/>
        <v>گوشي اير پلاگ1402/03/17638</v>
      </c>
      <c r="D1073" s="10" t="str">
        <f>IFERROR(IF(تحویلی!$E$1="","",IF(NOSA!O1073=تحویلی!$E$1,تحویلی!$E$1&amp;COUNTIF(NOSA!$O$1:O1073,تحویلی!$E$1),"")),"")</f>
        <v/>
      </c>
      <c r="E1073" s="10" t="str">
        <f t="shared" si="70"/>
        <v>18851638</v>
      </c>
      <c r="F1073" s="10" t="str">
        <f>IFERROR(VLOOKUP(I1073,DATABASE!$N:$O,2,FALSE),"")</f>
        <v>گوشي اير پلاگ</v>
      </c>
      <c r="G1073" s="568" t="s">
        <v>1753</v>
      </c>
      <c r="H1073" s="569">
        <v>18851</v>
      </c>
      <c r="I1073" s="568" t="s">
        <v>1581</v>
      </c>
      <c r="J1073" s="568" t="s">
        <v>124</v>
      </c>
      <c r="K1073" s="570">
        <v>1</v>
      </c>
      <c r="L1073" s="568" t="s">
        <v>8</v>
      </c>
      <c r="M1073" s="568" t="s">
        <v>43</v>
      </c>
      <c r="N1073" s="568" t="s">
        <v>676</v>
      </c>
      <c r="O1073" s="571">
        <v>638</v>
      </c>
      <c r="P1073" s="569">
        <v>0</v>
      </c>
      <c r="Q1073" s="10">
        <f t="shared" si="71"/>
        <v>638</v>
      </c>
    </row>
    <row r="1074" spans="2:17" ht="20.25" customHeight="1">
      <c r="B1074" s="10" t="str">
        <f t="shared" si="68"/>
        <v>لباس كارشناسي كارآموز و ميهمان383</v>
      </c>
      <c r="C1074" s="10" t="str">
        <f t="shared" si="69"/>
        <v>لباس كارشناسي كارآموز و ميهمان1402/03/17383</v>
      </c>
      <c r="D1074" s="10" t="str">
        <f>IFERROR(IF(تحویلی!$E$1="","",IF(NOSA!O1074=تحویلی!$E$1,تحویلی!$E$1&amp;COUNTIF(NOSA!$O$1:O1074,تحویلی!$E$1),"")),"")</f>
        <v/>
      </c>
      <c r="E1074" s="10" t="str">
        <f t="shared" si="70"/>
        <v>18854383</v>
      </c>
      <c r="F1074" s="10" t="str">
        <f>IFERROR(VLOOKUP(I1074,DATABASE!$N:$O,2,FALSE),"")</f>
        <v>لباس كارشناسي كارآموز و ميهمان</v>
      </c>
      <c r="G1074" s="568" t="s">
        <v>1753</v>
      </c>
      <c r="H1074" s="569">
        <v>18854</v>
      </c>
      <c r="I1074" s="568" t="s">
        <v>1668</v>
      </c>
      <c r="J1074" s="568" t="s">
        <v>1669</v>
      </c>
      <c r="K1074" s="570">
        <v>1</v>
      </c>
      <c r="L1074" s="568" t="s">
        <v>28</v>
      </c>
      <c r="M1074" s="568" t="s">
        <v>47</v>
      </c>
      <c r="N1074" s="568" t="s">
        <v>344</v>
      </c>
      <c r="O1074" s="571">
        <v>383</v>
      </c>
      <c r="P1074" s="569">
        <v>0</v>
      </c>
      <c r="Q1074" s="10">
        <f t="shared" si="71"/>
        <v>383</v>
      </c>
    </row>
    <row r="1075" spans="2:17" ht="20.25" customHeight="1">
      <c r="B1075" s="10" t="str">
        <f t="shared" si="68"/>
        <v>لباس كار كارشناسي760</v>
      </c>
      <c r="C1075" s="10" t="str">
        <f t="shared" si="69"/>
        <v>لباس كار كارشناسي1402/03/17760</v>
      </c>
      <c r="D1075" s="10" t="str">
        <f>IFERROR(IF(تحویلی!$E$1="","",IF(NOSA!O1075=تحویلی!$E$1,تحویلی!$E$1&amp;COUNTIF(NOSA!$O$1:O1075,تحویلی!$E$1),"")),"")</f>
        <v/>
      </c>
      <c r="E1075" s="10" t="str">
        <f t="shared" si="70"/>
        <v>18857760</v>
      </c>
      <c r="F1075" s="10" t="str">
        <f>IFERROR(VLOOKUP(I1075,DATABASE!$N:$O,2,FALSE),"")</f>
        <v>لباس كار كارشناسي</v>
      </c>
      <c r="G1075" s="568" t="s">
        <v>1753</v>
      </c>
      <c r="H1075" s="569">
        <v>18857</v>
      </c>
      <c r="I1075" s="568" t="s">
        <v>1754</v>
      </c>
      <c r="J1075" s="568" t="s">
        <v>1755</v>
      </c>
      <c r="K1075" s="570">
        <v>1</v>
      </c>
      <c r="L1075" s="568" t="s">
        <v>28</v>
      </c>
      <c r="M1075" s="568" t="s">
        <v>629</v>
      </c>
      <c r="N1075" s="568" t="s">
        <v>1003</v>
      </c>
      <c r="O1075" s="571">
        <v>760</v>
      </c>
      <c r="P1075" s="569">
        <v>1</v>
      </c>
      <c r="Q1075" s="10">
        <f t="shared" si="71"/>
        <v>760</v>
      </c>
    </row>
    <row r="1076" spans="2:17" ht="20.25" customHeight="1">
      <c r="B1076" s="10" t="str">
        <f t="shared" si="68"/>
        <v>دستكش ضد برش سبك803</v>
      </c>
      <c r="C1076" s="10" t="str">
        <f t="shared" si="69"/>
        <v>دستكش ضد برش سبك1402/03/17803</v>
      </c>
      <c r="D1076" s="10" t="str">
        <f>IFERROR(IF(تحویلی!$E$1="","",IF(NOSA!O1076=تحویلی!$E$1,تحویلی!$E$1&amp;COUNTIF(NOSA!$O$1:O1076,تحویلی!$E$1),"")),"")</f>
        <v/>
      </c>
      <c r="E1076" s="10" t="str">
        <f t="shared" si="70"/>
        <v>18859803</v>
      </c>
      <c r="F1076" s="10" t="str">
        <f>IFERROR(VLOOKUP(I1076,DATABASE!$N:$O,2,FALSE),"")</f>
        <v>دستكش ضد برش سبك</v>
      </c>
      <c r="G1076" s="568" t="s">
        <v>1753</v>
      </c>
      <c r="H1076" s="569">
        <v>18859</v>
      </c>
      <c r="I1076" s="568" t="s">
        <v>1442</v>
      </c>
      <c r="J1076" s="568" t="s">
        <v>22</v>
      </c>
      <c r="K1076" s="570">
        <v>1</v>
      </c>
      <c r="L1076" s="568" t="s">
        <v>3</v>
      </c>
      <c r="M1076" s="568" t="s">
        <v>47</v>
      </c>
      <c r="N1076" s="568" t="s">
        <v>1518</v>
      </c>
      <c r="O1076" s="571">
        <v>803</v>
      </c>
      <c r="P1076" s="569">
        <v>1</v>
      </c>
      <c r="Q1076" s="10">
        <f t="shared" si="71"/>
        <v>803</v>
      </c>
    </row>
    <row r="1077" spans="2:17" ht="20.25" customHeight="1">
      <c r="B1077" s="10" t="str">
        <f t="shared" si="68"/>
        <v>دستكش كف دوبل چرمي803</v>
      </c>
      <c r="C1077" s="10" t="str">
        <f t="shared" si="69"/>
        <v>دستكش كف دوبل چرمي1402/03/17803</v>
      </c>
      <c r="D1077" s="10" t="str">
        <f>IFERROR(IF(تحویلی!$E$1="","",IF(NOSA!O1077=تحویلی!$E$1,تحویلی!$E$1&amp;COUNTIF(NOSA!$O$1:O1077,تحویلی!$E$1),"")),"")</f>
        <v/>
      </c>
      <c r="E1077" s="10" t="str">
        <f t="shared" si="70"/>
        <v>18859803</v>
      </c>
      <c r="F1077" s="10" t="str">
        <f>IFERROR(VLOOKUP(I1077,DATABASE!$N:$O,2,FALSE),"")</f>
        <v>دستكش كف دوبل چرمي</v>
      </c>
      <c r="G1077" s="568" t="s">
        <v>1753</v>
      </c>
      <c r="H1077" s="569">
        <v>18859</v>
      </c>
      <c r="I1077" s="568" t="s">
        <v>1683</v>
      </c>
      <c r="J1077" s="568" t="s">
        <v>1684</v>
      </c>
      <c r="K1077" s="570">
        <v>1</v>
      </c>
      <c r="L1077" s="568" t="s">
        <v>3</v>
      </c>
      <c r="M1077" s="568" t="s">
        <v>47</v>
      </c>
      <c r="N1077" s="568" t="s">
        <v>1518</v>
      </c>
      <c r="O1077" s="571">
        <v>803</v>
      </c>
      <c r="P1077" s="569">
        <v>1</v>
      </c>
      <c r="Q1077" s="10">
        <f t="shared" si="71"/>
        <v>803</v>
      </c>
    </row>
    <row r="1078" spans="2:17" ht="20.25" customHeight="1">
      <c r="B1078" s="10" t="str">
        <f t="shared" si="68"/>
        <v>دستكش ضد برش سبك10030</v>
      </c>
      <c r="C1078" s="10" t="str">
        <f t="shared" si="69"/>
        <v>دستكش ضد برش سبك1402/03/1710030</v>
      </c>
      <c r="D1078" s="10" t="str">
        <f>IFERROR(IF(تحویلی!$E$1="","",IF(NOSA!O1078=تحویلی!$E$1,تحویلی!$E$1&amp;COUNTIF(NOSA!$O$1:O1078,تحویلی!$E$1),"")),"")</f>
        <v/>
      </c>
      <c r="E1078" s="10" t="str">
        <f t="shared" si="70"/>
        <v>1886010030</v>
      </c>
      <c r="F1078" s="10" t="str">
        <f>IFERROR(VLOOKUP(I1078,DATABASE!$N:$O,2,FALSE),"")</f>
        <v>دستكش ضد برش سبك</v>
      </c>
      <c r="G1078" s="568" t="s">
        <v>1753</v>
      </c>
      <c r="H1078" s="569">
        <v>18860</v>
      </c>
      <c r="I1078" s="568" t="s">
        <v>1442</v>
      </c>
      <c r="J1078" s="568" t="s">
        <v>22</v>
      </c>
      <c r="K1078" s="570">
        <v>1</v>
      </c>
      <c r="L1078" s="568" t="s">
        <v>3</v>
      </c>
      <c r="M1078" s="568" t="s">
        <v>9</v>
      </c>
      <c r="N1078" s="568" t="s">
        <v>1756</v>
      </c>
      <c r="O1078" s="571">
        <v>10030</v>
      </c>
      <c r="P1078" s="569">
        <v>1</v>
      </c>
      <c r="Q1078" s="10">
        <f t="shared" si="71"/>
        <v>10030</v>
      </c>
    </row>
    <row r="1079" spans="2:17" ht="20.25" customHeight="1">
      <c r="B1079" s="10" t="str">
        <f t="shared" si="68"/>
        <v>لباس كارشناسي كارآموز و ميهمان44</v>
      </c>
      <c r="C1079" s="10" t="str">
        <f t="shared" si="69"/>
        <v>لباس كارشناسي كارآموز و ميهمان1402/03/1744</v>
      </c>
      <c r="D1079" s="10" t="str">
        <f>IFERROR(IF(تحویلی!$E$1="","",IF(NOSA!O1079=تحویلی!$E$1,تحویلی!$E$1&amp;COUNTIF(NOSA!$O$1:O1079,تحویلی!$E$1),"")),"")</f>
        <v/>
      </c>
      <c r="E1079" s="10" t="str">
        <f t="shared" si="70"/>
        <v>1886544</v>
      </c>
      <c r="F1079" s="10" t="str">
        <f>IFERROR(VLOOKUP(I1079,DATABASE!$N:$O,2,FALSE),"")</f>
        <v>لباس كارشناسي كارآموز و ميهمان</v>
      </c>
      <c r="G1079" s="568" t="s">
        <v>1753</v>
      </c>
      <c r="H1079" s="569">
        <v>18865</v>
      </c>
      <c r="I1079" s="568" t="s">
        <v>1668</v>
      </c>
      <c r="J1079" s="568" t="s">
        <v>1669</v>
      </c>
      <c r="K1079" s="570">
        <v>1</v>
      </c>
      <c r="L1079" s="568" t="s">
        <v>28</v>
      </c>
      <c r="M1079" s="568" t="s">
        <v>19</v>
      </c>
      <c r="N1079" s="568" t="s">
        <v>758</v>
      </c>
      <c r="O1079" s="571">
        <v>44</v>
      </c>
      <c r="P1079" s="569">
        <v>0</v>
      </c>
      <c r="Q1079" s="10">
        <f t="shared" si="71"/>
        <v>44</v>
      </c>
    </row>
    <row r="1080" spans="2:17" ht="20.25" customHeight="1">
      <c r="B1080" s="10" t="str">
        <f t="shared" si="68"/>
        <v>كفش ايمني عايق برق254</v>
      </c>
      <c r="C1080" s="10" t="str">
        <f t="shared" si="69"/>
        <v>كفش ايمني عايق برق1402/03/17254</v>
      </c>
      <c r="D1080" s="10" t="str">
        <f>IFERROR(IF(تحویلی!$E$1="","",IF(NOSA!O1080=تحویلی!$E$1,تحویلی!$E$1&amp;COUNTIF(NOSA!$O$1:O1080,تحویلی!$E$1),"")),"")</f>
        <v/>
      </c>
      <c r="E1080" s="10" t="str">
        <f t="shared" si="70"/>
        <v>18870254</v>
      </c>
      <c r="F1080" s="10" t="str">
        <f>IFERROR(VLOOKUP(I1080,DATABASE!$N:$O,2,FALSE),"")</f>
        <v>كفش ايمني عايق برق</v>
      </c>
      <c r="G1080" s="568" t="s">
        <v>1753</v>
      </c>
      <c r="H1080" s="569">
        <v>18870</v>
      </c>
      <c r="I1080" s="568" t="s">
        <v>1757</v>
      </c>
      <c r="J1080" s="568" t="s">
        <v>1758</v>
      </c>
      <c r="K1080" s="570">
        <v>1</v>
      </c>
      <c r="L1080" s="568" t="s">
        <v>3</v>
      </c>
      <c r="M1080" s="568" t="s">
        <v>47</v>
      </c>
      <c r="N1080" s="568" t="s">
        <v>279</v>
      </c>
      <c r="O1080" s="571">
        <v>254</v>
      </c>
      <c r="P1080" s="569">
        <v>1</v>
      </c>
      <c r="Q1080" s="10">
        <f t="shared" si="71"/>
        <v>254</v>
      </c>
    </row>
    <row r="1081" spans="2:17" ht="20.25" customHeight="1">
      <c r="B1081" s="10" t="str">
        <f t="shared" si="68"/>
        <v>لباس كارشناسي كارآموز و ميهمان254</v>
      </c>
      <c r="C1081" s="10" t="str">
        <f t="shared" si="69"/>
        <v>لباس كارشناسي كارآموز و ميهمان1402/03/17254</v>
      </c>
      <c r="D1081" s="10" t="str">
        <f>IFERROR(IF(تحویلی!$E$1="","",IF(NOSA!O1081=تحویلی!$E$1,تحویلی!$E$1&amp;COUNTIF(NOSA!$O$1:O1081,تحویلی!$E$1),"")),"")</f>
        <v/>
      </c>
      <c r="E1081" s="10" t="str">
        <f t="shared" si="70"/>
        <v>18870254</v>
      </c>
      <c r="F1081" s="10" t="str">
        <f>IFERROR(VLOOKUP(I1081,DATABASE!$N:$O,2,FALSE),"")</f>
        <v>لباس كارشناسي كارآموز و ميهمان</v>
      </c>
      <c r="G1081" s="568" t="s">
        <v>1753</v>
      </c>
      <c r="H1081" s="569">
        <v>18870</v>
      </c>
      <c r="I1081" s="568" t="s">
        <v>1668</v>
      </c>
      <c r="J1081" s="568" t="s">
        <v>1669</v>
      </c>
      <c r="K1081" s="570">
        <v>1</v>
      </c>
      <c r="L1081" s="568" t="s">
        <v>28</v>
      </c>
      <c r="M1081" s="568" t="s">
        <v>47</v>
      </c>
      <c r="N1081" s="568" t="s">
        <v>279</v>
      </c>
      <c r="O1081" s="571">
        <v>254</v>
      </c>
      <c r="P1081" s="569">
        <v>0</v>
      </c>
      <c r="Q1081" s="10">
        <f t="shared" si="71"/>
        <v>254</v>
      </c>
    </row>
    <row r="1082" spans="2:17" ht="20.25" customHeight="1">
      <c r="B1082" s="10" t="str">
        <f t="shared" si="68"/>
        <v>دستكش ضد برش سبك10029</v>
      </c>
      <c r="C1082" s="10" t="str">
        <f t="shared" si="69"/>
        <v>دستكش ضد برش سبك1402/03/1810029</v>
      </c>
      <c r="D1082" s="10" t="str">
        <f>IFERROR(IF(تحویلی!$E$1="","",IF(NOSA!O1082=تحویلی!$E$1,تحویلی!$E$1&amp;COUNTIF(NOSA!$O$1:O1082,تحویلی!$E$1),"")),"")</f>
        <v/>
      </c>
      <c r="E1082" s="10" t="str">
        <f t="shared" si="70"/>
        <v>1889010029</v>
      </c>
      <c r="F1082" s="10" t="str">
        <f>IFERROR(VLOOKUP(I1082,DATABASE!$N:$O,2,FALSE),"")</f>
        <v>دستكش ضد برش سبك</v>
      </c>
      <c r="G1082" s="568" t="s">
        <v>1759</v>
      </c>
      <c r="H1082" s="569">
        <v>18890</v>
      </c>
      <c r="I1082" s="568" t="s">
        <v>1442</v>
      </c>
      <c r="J1082" s="568" t="s">
        <v>22</v>
      </c>
      <c r="K1082" s="570">
        <v>1</v>
      </c>
      <c r="L1082" s="568" t="s">
        <v>3</v>
      </c>
      <c r="M1082" s="568" t="s">
        <v>9</v>
      </c>
      <c r="N1082" s="568" t="s">
        <v>1633</v>
      </c>
      <c r="O1082" s="571">
        <v>10029</v>
      </c>
      <c r="P1082" s="569">
        <v>1</v>
      </c>
      <c r="Q1082" s="10">
        <f t="shared" si="71"/>
        <v>10029</v>
      </c>
    </row>
    <row r="1083" spans="2:17" ht="20.25" customHeight="1">
      <c r="B1083" s="10" t="str">
        <f t="shared" si="68"/>
        <v>چكمه ايمني نسوز649</v>
      </c>
      <c r="C1083" s="10" t="str">
        <f t="shared" si="69"/>
        <v>چكمه ايمني نسوز1402/03/18649</v>
      </c>
      <c r="D1083" s="10" t="str">
        <f>IFERROR(IF(تحویلی!$E$1="","",IF(NOSA!O1083=تحویلی!$E$1,تحویلی!$E$1&amp;COUNTIF(NOSA!$O$1:O1083,تحویلی!$E$1),"")),"")</f>
        <v/>
      </c>
      <c r="E1083" s="10" t="str">
        <f t="shared" si="70"/>
        <v>18898649</v>
      </c>
      <c r="F1083" s="10" t="str">
        <f>IFERROR(VLOOKUP(I1083,DATABASE!$N:$O,2,FALSE),"")</f>
        <v>چكمه ايمني نسوز</v>
      </c>
      <c r="G1083" s="568" t="s">
        <v>1759</v>
      </c>
      <c r="H1083" s="569">
        <v>18898</v>
      </c>
      <c r="I1083" s="568" t="s">
        <v>1666</v>
      </c>
      <c r="J1083" s="568" t="s">
        <v>1667</v>
      </c>
      <c r="K1083" s="570">
        <v>1</v>
      </c>
      <c r="L1083" s="568" t="s">
        <v>3</v>
      </c>
      <c r="M1083" s="568" t="s">
        <v>19</v>
      </c>
      <c r="N1083" s="568" t="s">
        <v>1760</v>
      </c>
      <c r="O1083" s="571">
        <v>649</v>
      </c>
      <c r="P1083" s="569">
        <v>1</v>
      </c>
      <c r="Q1083" s="10">
        <f t="shared" si="71"/>
        <v>649</v>
      </c>
    </row>
    <row r="1084" spans="2:17" ht="20.25" customHeight="1">
      <c r="B1084" s="10" t="str">
        <f t="shared" si="68"/>
        <v>لباس كار نسوز(بلوز و شلوار)649</v>
      </c>
      <c r="C1084" s="10" t="str">
        <f t="shared" si="69"/>
        <v>لباس كار نسوز(بلوز و شلوار)1402/03/18649</v>
      </c>
      <c r="D1084" s="10" t="str">
        <f>IFERROR(IF(تحویلی!$E$1="","",IF(NOSA!O1084=تحویلی!$E$1,تحویلی!$E$1&amp;COUNTIF(NOSA!$O$1:O1084,تحویلی!$E$1),"")),"")</f>
        <v/>
      </c>
      <c r="E1084" s="10" t="str">
        <f t="shared" si="70"/>
        <v>18898649</v>
      </c>
      <c r="F1084" s="10" t="str">
        <f>IFERROR(VLOOKUP(I1084,DATABASE!$N:$O,2,FALSE),"")</f>
        <v>لباس كار نسوز(بلوز و شلوار)</v>
      </c>
      <c r="G1084" s="568" t="s">
        <v>1759</v>
      </c>
      <c r="H1084" s="569">
        <v>18898</v>
      </c>
      <c r="I1084" s="568" t="s">
        <v>1701</v>
      </c>
      <c r="J1084" s="568" t="s">
        <v>1702</v>
      </c>
      <c r="K1084" s="570">
        <v>1</v>
      </c>
      <c r="L1084" s="568" t="s">
        <v>28</v>
      </c>
      <c r="M1084" s="568" t="s">
        <v>19</v>
      </c>
      <c r="N1084" s="568" t="s">
        <v>1760</v>
      </c>
      <c r="O1084" s="571">
        <v>649</v>
      </c>
      <c r="P1084" s="569">
        <v>1</v>
      </c>
      <c r="Q1084" s="10">
        <f t="shared" si="71"/>
        <v>649</v>
      </c>
    </row>
    <row r="1085" spans="2:17" ht="20.25" customHeight="1">
      <c r="B1085" s="10" t="str">
        <f t="shared" si="68"/>
        <v>دستكش ساق بلند نسوز649</v>
      </c>
      <c r="C1085" s="10" t="str">
        <f t="shared" si="69"/>
        <v>دستكش ساق بلند نسوز1402/03/18649</v>
      </c>
      <c r="D1085" s="10" t="str">
        <f>IFERROR(IF(تحویلی!$E$1="","",IF(NOSA!O1085=تحویلی!$E$1,تحویلی!$E$1&amp;COUNTIF(NOSA!$O$1:O1085,تحویلی!$E$1),"")),"")</f>
        <v/>
      </c>
      <c r="E1085" s="10" t="str">
        <f t="shared" si="70"/>
        <v>18898649</v>
      </c>
      <c r="F1085" s="10" t="str">
        <f>IFERROR(VLOOKUP(I1085,DATABASE!$N:$O,2,FALSE),"")</f>
        <v>دستكش ساق بلند نسوز</v>
      </c>
      <c r="G1085" s="568" t="s">
        <v>1759</v>
      </c>
      <c r="H1085" s="569">
        <v>18898</v>
      </c>
      <c r="I1085" s="568" t="s">
        <v>1461</v>
      </c>
      <c r="J1085" s="568" t="s">
        <v>34</v>
      </c>
      <c r="K1085" s="570">
        <v>1</v>
      </c>
      <c r="L1085" s="568" t="s">
        <v>3</v>
      </c>
      <c r="M1085" s="568" t="s">
        <v>19</v>
      </c>
      <c r="N1085" s="568" t="s">
        <v>1760</v>
      </c>
      <c r="O1085" s="571">
        <v>649</v>
      </c>
      <c r="P1085" s="569">
        <v>0</v>
      </c>
      <c r="Q1085" s="10">
        <f t="shared" si="71"/>
        <v>649</v>
      </c>
    </row>
    <row r="1086" spans="2:17" ht="20.25" customHeight="1">
      <c r="B1086" s="10" t="str">
        <f t="shared" si="68"/>
        <v>رابط فنري نقاب كلاه ايمني649</v>
      </c>
      <c r="C1086" s="10" t="str">
        <f t="shared" si="69"/>
        <v>رابط فنري نقاب كلاه ايمني1402/03/18649</v>
      </c>
      <c r="D1086" s="10" t="str">
        <f>IFERROR(IF(تحویلی!$E$1="","",IF(NOSA!O1086=تحویلی!$E$1,تحویلی!$E$1&amp;COUNTIF(NOSA!$O$1:O1086,تحویلی!$E$1),"")),"")</f>
        <v/>
      </c>
      <c r="E1086" s="10" t="str">
        <f t="shared" si="70"/>
        <v>18898649</v>
      </c>
      <c r="F1086" s="10" t="str">
        <f>IFERROR(VLOOKUP(I1086,DATABASE!$N:$O,2,FALSE),"")</f>
        <v>رابط فنري نقاب كلاه ايمني</v>
      </c>
      <c r="G1086" s="568" t="s">
        <v>1759</v>
      </c>
      <c r="H1086" s="569">
        <v>18898</v>
      </c>
      <c r="I1086" s="568" t="s">
        <v>1454</v>
      </c>
      <c r="J1086" s="568" t="s">
        <v>135</v>
      </c>
      <c r="K1086" s="570">
        <v>1</v>
      </c>
      <c r="L1086" s="568" t="s">
        <v>8</v>
      </c>
      <c r="M1086" s="568" t="s">
        <v>19</v>
      </c>
      <c r="N1086" s="568" t="s">
        <v>1760</v>
      </c>
      <c r="O1086" s="571">
        <v>649</v>
      </c>
      <c r="P1086" s="569">
        <v>0</v>
      </c>
      <c r="Q1086" s="10">
        <f t="shared" si="71"/>
        <v>649</v>
      </c>
    </row>
    <row r="1087" spans="2:17" ht="20.25" customHeight="1">
      <c r="B1087" s="10" t="str">
        <f t="shared" si="68"/>
        <v>نقاب تيره محافظ صورت معمولي649</v>
      </c>
      <c r="C1087" s="10" t="str">
        <f t="shared" si="69"/>
        <v>نقاب تيره محافظ صورت معمولي1402/03/18649</v>
      </c>
      <c r="D1087" s="10" t="str">
        <f>IFERROR(IF(تحویلی!$E$1="","",IF(NOSA!O1087=تحویلی!$E$1,تحویلی!$E$1&amp;COUNTIF(NOSA!$O$1:O1087,تحویلی!$E$1),"")),"")</f>
        <v/>
      </c>
      <c r="E1087" s="10" t="str">
        <f t="shared" si="70"/>
        <v>18898649</v>
      </c>
      <c r="F1087" s="10" t="str">
        <f>IFERROR(VLOOKUP(I1087,DATABASE!$N:$O,2,FALSE),"")</f>
        <v>نقاب تيره محافظ صورت معمولي</v>
      </c>
      <c r="G1087" s="568" t="s">
        <v>1759</v>
      </c>
      <c r="H1087" s="569">
        <v>18898</v>
      </c>
      <c r="I1087" s="568" t="s">
        <v>1557</v>
      </c>
      <c r="J1087" s="568" t="s">
        <v>115</v>
      </c>
      <c r="K1087" s="570">
        <v>1</v>
      </c>
      <c r="L1087" s="568" t="s">
        <v>8</v>
      </c>
      <c r="M1087" s="568" t="s">
        <v>19</v>
      </c>
      <c r="N1087" s="568" t="s">
        <v>1760</v>
      </c>
      <c r="O1087" s="571">
        <v>649</v>
      </c>
      <c r="P1087" s="569">
        <v>0</v>
      </c>
      <c r="Q1087" s="10">
        <f t="shared" si="71"/>
        <v>649</v>
      </c>
    </row>
    <row r="1088" spans="2:17" ht="20.25" customHeight="1">
      <c r="B1088" s="10" t="str">
        <f t="shared" si="68"/>
        <v>پيشبند نسوز چرمي649</v>
      </c>
      <c r="C1088" s="10" t="str">
        <f t="shared" si="69"/>
        <v>پيشبند نسوز چرمي1402/03/18649</v>
      </c>
      <c r="D1088" s="10" t="str">
        <f>IFERROR(IF(تحویلی!$E$1="","",IF(NOSA!O1088=تحویلی!$E$1,تحویلی!$E$1&amp;COUNTIF(NOSA!$O$1:O1088,تحویلی!$E$1),"")),"")</f>
        <v/>
      </c>
      <c r="E1088" s="10" t="str">
        <f t="shared" si="70"/>
        <v>18898649</v>
      </c>
      <c r="F1088" s="10" t="str">
        <f>IFERROR(VLOOKUP(I1088,DATABASE!$N:$O,2,FALSE),"")</f>
        <v>پيشبند نسوز چرمي</v>
      </c>
      <c r="G1088" s="568" t="s">
        <v>1759</v>
      </c>
      <c r="H1088" s="569">
        <v>18898</v>
      </c>
      <c r="I1088" s="568" t="s">
        <v>1459</v>
      </c>
      <c r="J1088" s="568" t="s">
        <v>15</v>
      </c>
      <c r="K1088" s="570">
        <v>1</v>
      </c>
      <c r="L1088" s="568" t="s">
        <v>8</v>
      </c>
      <c r="M1088" s="568" t="s">
        <v>19</v>
      </c>
      <c r="N1088" s="568" t="s">
        <v>1760</v>
      </c>
      <c r="O1088" s="571">
        <v>649</v>
      </c>
      <c r="P1088" s="569">
        <v>0</v>
      </c>
      <c r="Q1088" s="10">
        <f t="shared" si="71"/>
        <v>649</v>
      </c>
    </row>
    <row r="1089" spans="2:17" ht="20.25" customHeight="1">
      <c r="B1089" s="10" t="str">
        <f t="shared" si="68"/>
        <v>دستكش ضد برش سبك458</v>
      </c>
      <c r="C1089" s="10" t="str">
        <f t="shared" si="69"/>
        <v>دستكش ضد برش سبك1402/03/18458</v>
      </c>
      <c r="D1089" s="10" t="str">
        <f>IFERROR(IF(تحویلی!$E$1="","",IF(NOSA!O1089=تحویلی!$E$1,تحویلی!$E$1&amp;COUNTIF(NOSA!$O$1:O1089,تحویلی!$E$1),"")),"")</f>
        <v/>
      </c>
      <c r="E1089" s="10" t="str">
        <f t="shared" si="70"/>
        <v>19900458</v>
      </c>
      <c r="F1089" s="10" t="str">
        <f>IFERROR(VLOOKUP(I1089,DATABASE!$N:$O,2,FALSE),"")</f>
        <v>دستكش ضد برش سبك</v>
      </c>
      <c r="G1089" s="568" t="s">
        <v>1759</v>
      </c>
      <c r="H1089" s="569">
        <v>19900</v>
      </c>
      <c r="I1089" s="568" t="s">
        <v>1442</v>
      </c>
      <c r="J1089" s="568" t="s">
        <v>22</v>
      </c>
      <c r="K1089" s="570">
        <v>1</v>
      </c>
      <c r="L1089" s="568" t="s">
        <v>3</v>
      </c>
      <c r="M1089" s="568" t="s">
        <v>4</v>
      </c>
      <c r="N1089" s="568" t="s">
        <v>322</v>
      </c>
      <c r="O1089" s="571">
        <v>458</v>
      </c>
      <c r="P1089" s="569">
        <v>0</v>
      </c>
      <c r="Q1089" s="10">
        <f t="shared" si="71"/>
        <v>458</v>
      </c>
    </row>
    <row r="1090" spans="2:17" ht="20.25" customHeight="1">
      <c r="B1090" s="10" t="str">
        <f t="shared" si="68"/>
        <v>دستكش ضد برش سبك599</v>
      </c>
      <c r="C1090" s="10" t="str">
        <f t="shared" si="69"/>
        <v>دستكش ضد برش سبك1402/03/18599</v>
      </c>
      <c r="D1090" s="10" t="str">
        <f>IFERROR(IF(تحویلی!$E$1="","",IF(NOSA!O1090=تحویلی!$E$1,تحویلی!$E$1&amp;COUNTIF(NOSA!$O$1:O1090,تحویلی!$E$1),"")),"")</f>
        <v/>
      </c>
      <c r="E1090" s="10" t="str">
        <f t="shared" si="70"/>
        <v>19903599</v>
      </c>
      <c r="F1090" s="10" t="str">
        <f>IFERROR(VLOOKUP(I1090,DATABASE!$N:$O,2,FALSE),"")</f>
        <v>دستكش ضد برش سبك</v>
      </c>
      <c r="G1090" s="568" t="s">
        <v>1759</v>
      </c>
      <c r="H1090" s="569">
        <v>19903</v>
      </c>
      <c r="I1090" s="568" t="s">
        <v>1442</v>
      </c>
      <c r="J1090" s="568" t="s">
        <v>22</v>
      </c>
      <c r="K1090" s="570">
        <v>1</v>
      </c>
      <c r="L1090" s="568" t="s">
        <v>3</v>
      </c>
      <c r="M1090" s="568" t="s">
        <v>47</v>
      </c>
      <c r="N1090" s="568" t="s">
        <v>131</v>
      </c>
      <c r="O1090" s="571">
        <v>599</v>
      </c>
      <c r="P1090" s="569">
        <v>1</v>
      </c>
      <c r="Q1090" s="10">
        <f t="shared" si="71"/>
        <v>599</v>
      </c>
    </row>
    <row r="1091" spans="2:17" ht="20.25" customHeight="1">
      <c r="B1091" s="10" t="str">
        <f t="shared" ref="B1091:B1154" si="72">F1091&amp;Q1091</f>
        <v>دستكش ضد برش سبك739</v>
      </c>
      <c r="C1091" s="10" t="str">
        <f t="shared" ref="C1091:C1154" si="73">F1091&amp;G1091&amp;O1091</f>
        <v>دستكش ضد برش سبك1402/03/18739</v>
      </c>
      <c r="D1091" s="10" t="str">
        <f>IFERROR(IF(تحویلی!$E$1="","",IF(NOSA!O1091=تحویلی!$E$1,تحویلی!$E$1&amp;COUNTIF(NOSA!$O$1:O1091,تحویلی!$E$1),"")),"")</f>
        <v/>
      </c>
      <c r="E1091" s="10" t="str">
        <f t="shared" ref="E1091:E1154" si="74">H1091&amp;O1091</f>
        <v>19910739</v>
      </c>
      <c r="F1091" s="10" t="str">
        <f>IFERROR(VLOOKUP(I1091,DATABASE!$N:$O,2,FALSE),"")</f>
        <v>دستكش ضد برش سبك</v>
      </c>
      <c r="G1091" s="568" t="s">
        <v>1759</v>
      </c>
      <c r="H1091" s="569">
        <v>19910</v>
      </c>
      <c r="I1091" s="568" t="s">
        <v>1442</v>
      </c>
      <c r="J1091" s="568" t="s">
        <v>22</v>
      </c>
      <c r="K1091" s="570">
        <v>1</v>
      </c>
      <c r="L1091" s="568" t="s">
        <v>3</v>
      </c>
      <c r="M1091" s="568" t="s">
        <v>47</v>
      </c>
      <c r="N1091" s="568" t="s">
        <v>779</v>
      </c>
      <c r="O1091" s="571">
        <v>739</v>
      </c>
      <c r="P1091" s="569">
        <v>1</v>
      </c>
      <c r="Q1091" s="10">
        <f t="shared" si="71"/>
        <v>739</v>
      </c>
    </row>
    <row r="1092" spans="2:17" ht="20.25" customHeight="1">
      <c r="B1092" s="10" t="str">
        <f t="shared" si="72"/>
        <v>دستكش ضد برش سبك83</v>
      </c>
      <c r="C1092" s="10" t="str">
        <f t="shared" si="73"/>
        <v>دستكش ضد برش سبك1402/03/1883</v>
      </c>
      <c r="D1092" s="10" t="str">
        <f>IFERROR(IF(تحویلی!$E$1="","",IF(NOSA!O1092=تحویلی!$E$1,تحویلی!$E$1&amp;COUNTIF(NOSA!$O$1:O1092,تحویلی!$E$1),"")),"")</f>
        <v/>
      </c>
      <c r="E1092" s="10" t="str">
        <f t="shared" si="74"/>
        <v>1991183</v>
      </c>
      <c r="F1092" s="10" t="str">
        <f>IFERROR(VLOOKUP(I1092,DATABASE!$N:$O,2,FALSE),"")</f>
        <v>دستكش ضد برش سبك</v>
      </c>
      <c r="G1092" s="568" t="s">
        <v>1759</v>
      </c>
      <c r="H1092" s="569">
        <v>19911</v>
      </c>
      <c r="I1092" s="568" t="s">
        <v>1442</v>
      </c>
      <c r="J1092" s="568" t="s">
        <v>22</v>
      </c>
      <c r="K1092" s="570">
        <v>1</v>
      </c>
      <c r="L1092" s="568" t="s">
        <v>3</v>
      </c>
      <c r="M1092" s="568" t="s">
        <v>43</v>
      </c>
      <c r="N1092" s="568" t="s">
        <v>246</v>
      </c>
      <c r="O1092" s="571">
        <v>83</v>
      </c>
      <c r="P1092" s="569">
        <v>1</v>
      </c>
      <c r="Q1092" s="10">
        <f t="shared" si="71"/>
        <v>83</v>
      </c>
    </row>
    <row r="1093" spans="2:17" ht="20.25" customHeight="1">
      <c r="B1093" s="10" t="str">
        <f t="shared" si="72"/>
        <v>گوشي اير پلاگ83</v>
      </c>
      <c r="C1093" s="10" t="str">
        <f t="shared" si="73"/>
        <v>گوشي اير پلاگ1402/03/1883</v>
      </c>
      <c r="D1093" s="10" t="str">
        <f>IFERROR(IF(تحویلی!$E$1="","",IF(NOSA!O1093=تحویلی!$E$1,تحویلی!$E$1&amp;COUNTIF(NOSA!$O$1:O1093,تحویلی!$E$1),"")),"")</f>
        <v/>
      </c>
      <c r="E1093" s="10" t="str">
        <f t="shared" si="74"/>
        <v>1991183</v>
      </c>
      <c r="F1093" s="10" t="str">
        <f>IFERROR(VLOOKUP(I1093,DATABASE!$N:$O,2,FALSE),"")</f>
        <v>گوشي اير پلاگ</v>
      </c>
      <c r="G1093" s="568" t="s">
        <v>1759</v>
      </c>
      <c r="H1093" s="569">
        <v>19911</v>
      </c>
      <c r="I1093" s="568" t="s">
        <v>1581</v>
      </c>
      <c r="J1093" s="568" t="s">
        <v>124</v>
      </c>
      <c r="K1093" s="570">
        <v>1</v>
      </c>
      <c r="L1093" s="568" t="s">
        <v>8</v>
      </c>
      <c r="M1093" s="568" t="s">
        <v>43</v>
      </c>
      <c r="N1093" s="568" t="s">
        <v>246</v>
      </c>
      <c r="O1093" s="571">
        <v>83</v>
      </c>
      <c r="P1093" s="569">
        <v>0</v>
      </c>
      <c r="Q1093" s="10">
        <f t="shared" si="71"/>
        <v>83</v>
      </c>
    </row>
    <row r="1094" spans="2:17" ht="20.25" customHeight="1">
      <c r="B1094" s="10" t="str">
        <f t="shared" si="72"/>
        <v>گوشي اير پلاگ66</v>
      </c>
      <c r="C1094" s="10" t="str">
        <f t="shared" si="73"/>
        <v>گوشي اير پلاگ1402/03/1866</v>
      </c>
      <c r="D1094" s="10" t="str">
        <f>IFERROR(IF(تحویلی!$E$1="","",IF(NOSA!O1094=تحویلی!$E$1,تحویلی!$E$1&amp;COUNTIF(NOSA!$O$1:O1094,تحویلی!$E$1),"")),"")</f>
        <v/>
      </c>
      <c r="E1094" s="10" t="str">
        <f t="shared" si="74"/>
        <v>1991466</v>
      </c>
      <c r="F1094" s="10" t="str">
        <f>IFERROR(VLOOKUP(I1094,DATABASE!$N:$O,2,FALSE),"")</f>
        <v>گوشي اير پلاگ</v>
      </c>
      <c r="G1094" s="568" t="s">
        <v>1759</v>
      </c>
      <c r="H1094" s="569">
        <v>19914</v>
      </c>
      <c r="I1094" s="568" t="s">
        <v>1581</v>
      </c>
      <c r="J1094" s="568" t="s">
        <v>124</v>
      </c>
      <c r="K1094" s="570">
        <v>1</v>
      </c>
      <c r="L1094" s="568" t="s">
        <v>8</v>
      </c>
      <c r="M1094" s="568" t="s">
        <v>40</v>
      </c>
      <c r="N1094" s="568" t="s">
        <v>41</v>
      </c>
      <c r="O1094" s="571">
        <v>66</v>
      </c>
      <c r="P1094" s="569">
        <v>1</v>
      </c>
      <c r="Q1094" s="10">
        <f t="shared" si="71"/>
        <v>66</v>
      </c>
    </row>
    <row r="1095" spans="2:17" ht="20.25" customHeight="1">
      <c r="B1095" s="10" t="str">
        <f t="shared" si="72"/>
        <v>دستكش ضد برش سبك651</v>
      </c>
      <c r="C1095" s="10" t="str">
        <f t="shared" si="73"/>
        <v>دستكش ضد برش سبك1402/03/18651</v>
      </c>
      <c r="D1095" s="10" t="str">
        <f>IFERROR(IF(تحویلی!$E$1="","",IF(NOSA!O1095=تحویلی!$E$1,تحویلی!$E$1&amp;COUNTIF(NOSA!$O$1:O1095,تحویلی!$E$1),"")),"")</f>
        <v/>
      </c>
      <c r="E1095" s="10" t="str">
        <f t="shared" si="74"/>
        <v>19915651</v>
      </c>
      <c r="F1095" s="10" t="str">
        <f>IFERROR(VLOOKUP(I1095,DATABASE!$N:$O,2,FALSE),"")</f>
        <v>دستكش ضد برش سبك</v>
      </c>
      <c r="G1095" s="568" t="s">
        <v>1759</v>
      </c>
      <c r="H1095" s="569">
        <v>19915</v>
      </c>
      <c r="I1095" s="568" t="s">
        <v>1442</v>
      </c>
      <c r="J1095" s="568" t="s">
        <v>22</v>
      </c>
      <c r="K1095" s="570">
        <v>1</v>
      </c>
      <c r="L1095" s="568" t="s">
        <v>3</v>
      </c>
      <c r="M1095" s="568" t="s">
        <v>4</v>
      </c>
      <c r="N1095" s="568" t="s">
        <v>165</v>
      </c>
      <c r="O1095" s="571">
        <v>651</v>
      </c>
      <c r="P1095" s="569">
        <v>1</v>
      </c>
      <c r="Q1095" s="10">
        <f t="shared" si="71"/>
        <v>651</v>
      </c>
    </row>
    <row r="1096" spans="2:17" ht="20.25" customHeight="1">
      <c r="B1096" s="10" t="str">
        <f t="shared" si="72"/>
        <v>ماسك بهداشتي يكبار مصرف608</v>
      </c>
      <c r="C1096" s="10" t="str">
        <f t="shared" si="73"/>
        <v>ماسك بهداشتي يكبار مصرف1402/03/18608</v>
      </c>
      <c r="D1096" s="10" t="str">
        <f>IFERROR(IF(تحویلی!$E$1="","",IF(NOSA!O1096=تحویلی!$E$1,تحویلی!$E$1&amp;COUNTIF(NOSA!$O$1:O1096,تحویلی!$E$1),"")),"")</f>
        <v/>
      </c>
      <c r="E1096" s="10" t="str">
        <f t="shared" si="74"/>
        <v>19919608</v>
      </c>
      <c r="F1096" s="10" t="str">
        <f>IFERROR(VLOOKUP(I1096,DATABASE!$N:$O,2,FALSE),"")</f>
        <v>ماسك بهداشتي يكبار مصرف</v>
      </c>
      <c r="G1096" s="568" t="s">
        <v>1759</v>
      </c>
      <c r="H1096" s="569">
        <v>19919</v>
      </c>
      <c r="I1096" s="568" t="s">
        <v>1761</v>
      </c>
      <c r="J1096" s="568" t="s">
        <v>62</v>
      </c>
      <c r="K1096" s="570">
        <v>250</v>
      </c>
      <c r="L1096" s="568" t="s">
        <v>8</v>
      </c>
      <c r="M1096" s="568" t="s">
        <v>63</v>
      </c>
      <c r="N1096" s="568" t="s">
        <v>64</v>
      </c>
      <c r="O1096" s="571">
        <v>608</v>
      </c>
      <c r="P1096" s="569">
        <v>0</v>
      </c>
      <c r="Q1096" s="10">
        <f t="shared" si="71"/>
        <v>608</v>
      </c>
    </row>
    <row r="1097" spans="2:17" ht="20.25" customHeight="1">
      <c r="B1097" s="10" t="str">
        <f t="shared" si="72"/>
        <v>دستكش ضد برش سبك31</v>
      </c>
      <c r="C1097" s="10" t="str">
        <f t="shared" si="73"/>
        <v>دستكش ضد برش سبك1402/03/1931</v>
      </c>
      <c r="D1097" s="10" t="str">
        <f>IFERROR(IF(تحویلی!$E$1="","",IF(NOSA!O1097=تحویلی!$E$1,تحویلی!$E$1&amp;COUNTIF(NOSA!$O$1:O1097,تحویلی!$E$1),"")),"")</f>
        <v/>
      </c>
      <c r="E1097" s="10" t="str">
        <f t="shared" si="74"/>
        <v>1992931</v>
      </c>
      <c r="F1097" s="10" t="str">
        <f>IFERROR(VLOOKUP(I1097,DATABASE!$N:$O,2,FALSE),"")</f>
        <v>دستكش ضد برش سبك</v>
      </c>
      <c r="G1097" s="568" t="s">
        <v>1762</v>
      </c>
      <c r="H1097" s="569">
        <v>19929</v>
      </c>
      <c r="I1097" s="568" t="s">
        <v>1442</v>
      </c>
      <c r="J1097" s="568" t="s">
        <v>22</v>
      </c>
      <c r="K1097" s="570">
        <v>1</v>
      </c>
      <c r="L1097" s="568" t="s">
        <v>3</v>
      </c>
      <c r="M1097" s="568" t="s">
        <v>4</v>
      </c>
      <c r="N1097" s="568" t="s">
        <v>175</v>
      </c>
      <c r="O1097" s="571">
        <v>31</v>
      </c>
      <c r="P1097" s="569">
        <v>0</v>
      </c>
      <c r="Q1097" s="10">
        <f t="shared" si="71"/>
        <v>31</v>
      </c>
    </row>
    <row r="1098" spans="2:17" ht="20.25" customHeight="1">
      <c r="B1098" s="10" t="str">
        <f t="shared" si="72"/>
        <v>دستكش ضد برش سبك784</v>
      </c>
      <c r="C1098" s="10" t="str">
        <f t="shared" si="73"/>
        <v>دستكش ضد برش سبك1402/03/19784</v>
      </c>
      <c r="D1098" s="10" t="str">
        <f>IFERROR(IF(تحویلی!$E$1="","",IF(NOSA!O1098=تحویلی!$E$1,تحویلی!$E$1&amp;COUNTIF(NOSA!$O$1:O1098,تحویلی!$E$1),"")),"")</f>
        <v/>
      </c>
      <c r="E1098" s="10" t="str">
        <f t="shared" si="74"/>
        <v>19930784</v>
      </c>
      <c r="F1098" s="10" t="str">
        <f>IFERROR(VLOOKUP(I1098,DATABASE!$N:$O,2,FALSE),"")</f>
        <v>دستكش ضد برش سبك</v>
      </c>
      <c r="G1098" s="568" t="s">
        <v>1762</v>
      </c>
      <c r="H1098" s="569">
        <v>19930</v>
      </c>
      <c r="I1098" s="568" t="s">
        <v>1442</v>
      </c>
      <c r="J1098" s="568" t="s">
        <v>22</v>
      </c>
      <c r="K1098" s="570">
        <v>1</v>
      </c>
      <c r="L1098" s="568" t="s">
        <v>3</v>
      </c>
      <c r="M1098" s="568" t="s">
        <v>40</v>
      </c>
      <c r="N1098" s="568" t="s">
        <v>1268</v>
      </c>
      <c r="O1098" s="571">
        <v>784</v>
      </c>
      <c r="P1098" s="569">
        <v>0</v>
      </c>
      <c r="Q1098" s="10">
        <f t="shared" si="71"/>
        <v>784</v>
      </c>
    </row>
    <row r="1099" spans="2:17" ht="20.25" customHeight="1">
      <c r="B1099" s="10" t="str">
        <f t="shared" si="72"/>
        <v>دستكش ضد برش سبك259</v>
      </c>
      <c r="C1099" s="10" t="str">
        <f t="shared" si="73"/>
        <v>دستكش ضد برش سبك1402/03/19259</v>
      </c>
      <c r="D1099" s="10" t="str">
        <f>IFERROR(IF(تحویلی!$E$1="","",IF(NOSA!O1099=تحویلی!$E$1,تحویلی!$E$1&amp;COUNTIF(NOSA!$O$1:O1099,تحویلی!$E$1),"")),"")</f>
        <v/>
      </c>
      <c r="E1099" s="10" t="str">
        <f t="shared" si="74"/>
        <v>19936259</v>
      </c>
      <c r="F1099" s="10" t="str">
        <f>IFERROR(VLOOKUP(I1099,DATABASE!$N:$O,2,FALSE),"")</f>
        <v>دستكش ضد برش سبك</v>
      </c>
      <c r="G1099" s="568" t="s">
        <v>1762</v>
      </c>
      <c r="H1099" s="569">
        <v>19936</v>
      </c>
      <c r="I1099" s="568" t="s">
        <v>1442</v>
      </c>
      <c r="J1099" s="568" t="s">
        <v>22</v>
      </c>
      <c r="K1099" s="570">
        <v>1</v>
      </c>
      <c r="L1099" s="568" t="s">
        <v>3</v>
      </c>
      <c r="M1099" s="568" t="s">
        <v>4</v>
      </c>
      <c r="N1099" s="568" t="s">
        <v>188</v>
      </c>
      <c r="O1099" s="571">
        <v>259</v>
      </c>
      <c r="P1099" s="569">
        <v>0</v>
      </c>
      <c r="Q1099" s="10">
        <f t="shared" si="71"/>
        <v>259</v>
      </c>
    </row>
    <row r="1100" spans="2:17" ht="20.25" customHeight="1">
      <c r="B1100" s="10" t="str">
        <f t="shared" si="72"/>
        <v>دستكش ساق بلند نسوز624</v>
      </c>
      <c r="C1100" s="10" t="str">
        <f t="shared" si="73"/>
        <v>دستكش ساق بلند نسوز1402/03/19624</v>
      </c>
      <c r="D1100" s="10" t="str">
        <f>IFERROR(IF(تحویلی!$E$1="","",IF(NOSA!O1100=تحویلی!$E$1,تحویلی!$E$1&amp;COUNTIF(NOSA!$O$1:O1100,تحویلی!$E$1),"")),"")</f>
        <v/>
      </c>
      <c r="E1100" s="10" t="str">
        <f t="shared" si="74"/>
        <v>19942624</v>
      </c>
      <c r="F1100" s="10" t="str">
        <f>IFERROR(VLOOKUP(I1100,DATABASE!$N:$O,2,FALSE),"")</f>
        <v>دستكش ساق بلند نسوز</v>
      </c>
      <c r="G1100" s="568" t="s">
        <v>1762</v>
      </c>
      <c r="H1100" s="569">
        <v>19942</v>
      </c>
      <c r="I1100" s="568" t="s">
        <v>1461</v>
      </c>
      <c r="J1100" s="568" t="s">
        <v>34</v>
      </c>
      <c r="K1100" s="570">
        <v>1</v>
      </c>
      <c r="L1100" s="568" t="s">
        <v>3</v>
      </c>
      <c r="M1100" s="568" t="s">
        <v>25</v>
      </c>
      <c r="N1100" s="568" t="s">
        <v>226</v>
      </c>
      <c r="O1100" s="571">
        <v>624</v>
      </c>
      <c r="P1100" s="569">
        <v>0</v>
      </c>
      <c r="Q1100" s="10">
        <f t="shared" si="71"/>
        <v>624</v>
      </c>
    </row>
    <row r="1101" spans="2:17" ht="20.25" customHeight="1">
      <c r="B1101" s="10" t="str">
        <f t="shared" si="72"/>
        <v>دستكش ضد برش سبك580</v>
      </c>
      <c r="C1101" s="10" t="str">
        <f t="shared" si="73"/>
        <v>دستكش ضد برش سبك1402/03/19580</v>
      </c>
      <c r="D1101" s="10" t="str">
        <f>IFERROR(IF(تحویلی!$E$1="","",IF(NOSA!O1101=تحویلی!$E$1,تحویلی!$E$1&amp;COUNTIF(NOSA!$O$1:O1101,تحویلی!$E$1),"")),"")</f>
        <v/>
      </c>
      <c r="E1101" s="10" t="str">
        <f t="shared" si="74"/>
        <v>19946580</v>
      </c>
      <c r="F1101" s="10" t="str">
        <f>IFERROR(VLOOKUP(I1101,DATABASE!$N:$O,2,FALSE),"")</f>
        <v>دستكش ضد برش سبك</v>
      </c>
      <c r="G1101" s="568" t="s">
        <v>1762</v>
      </c>
      <c r="H1101" s="569">
        <v>19946</v>
      </c>
      <c r="I1101" s="568" t="s">
        <v>1442</v>
      </c>
      <c r="J1101" s="568" t="s">
        <v>22</v>
      </c>
      <c r="K1101" s="570">
        <v>1</v>
      </c>
      <c r="L1101" s="568" t="s">
        <v>3</v>
      </c>
      <c r="M1101" s="568" t="s">
        <v>47</v>
      </c>
      <c r="N1101" s="568" t="s">
        <v>132</v>
      </c>
      <c r="O1101" s="571">
        <v>580</v>
      </c>
      <c r="P1101" s="569">
        <v>0</v>
      </c>
      <c r="Q1101" s="10">
        <f t="shared" si="71"/>
        <v>580</v>
      </c>
    </row>
    <row r="1102" spans="2:17" ht="20.25" customHeight="1">
      <c r="B1102" s="10" t="str">
        <f t="shared" si="72"/>
        <v>ماسك N95) FFP2 )608</v>
      </c>
      <c r="C1102" s="10" t="str">
        <f t="shared" si="73"/>
        <v>ماسك N95) FFP2 )1402/03/19608</v>
      </c>
      <c r="D1102" s="10" t="str">
        <f>IFERROR(IF(تحویلی!$E$1="","",IF(NOSA!O1102=تحویلی!$E$1,تحویلی!$E$1&amp;COUNTIF(NOSA!$O$1:O1102,تحویلی!$E$1),"")),"")</f>
        <v/>
      </c>
      <c r="E1102" s="10" t="str">
        <f t="shared" si="74"/>
        <v>19947608</v>
      </c>
      <c r="F1102" s="10" t="str">
        <f>IFERROR(VLOOKUP(I1102,DATABASE!$N:$O,2,FALSE),"")</f>
        <v>ماسك N95) FFP2 )</v>
      </c>
      <c r="G1102" s="568" t="s">
        <v>1762</v>
      </c>
      <c r="H1102" s="569">
        <v>19947</v>
      </c>
      <c r="I1102" s="568" t="s">
        <v>1469</v>
      </c>
      <c r="J1102" s="568" t="s">
        <v>256</v>
      </c>
      <c r="K1102" s="570">
        <v>100</v>
      </c>
      <c r="L1102" s="568" t="s">
        <v>8</v>
      </c>
      <c r="M1102" s="568" t="s">
        <v>63</v>
      </c>
      <c r="N1102" s="568" t="s">
        <v>187</v>
      </c>
      <c r="O1102" s="571">
        <v>608</v>
      </c>
      <c r="P1102" s="569">
        <v>0</v>
      </c>
      <c r="Q1102" s="10">
        <f t="shared" si="71"/>
        <v>608</v>
      </c>
    </row>
    <row r="1103" spans="2:17" ht="20.25" customHeight="1">
      <c r="B1103" s="10" t="str">
        <f t="shared" si="72"/>
        <v>گوشي اير پلاگ608</v>
      </c>
      <c r="C1103" s="10" t="str">
        <f t="shared" si="73"/>
        <v>گوشي اير پلاگ1402/03/19608</v>
      </c>
      <c r="D1103" s="10" t="str">
        <f>IFERROR(IF(تحویلی!$E$1="","",IF(NOSA!O1103=تحویلی!$E$1,تحویلی!$E$1&amp;COUNTIF(NOSA!$O$1:O1103,تحویلی!$E$1),"")),"")</f>
        <v/>
      </c>
      <c r="E1103" s="10" t="str">
        <f t="shared" si="74"/>
        <v>19947608</v>
      </c>
      <c r="F1103" s="10" t="str">
        <f>IFERROR(VLOOKUP(I1103,DATABASE!$N:$O,2,FALSE),"")</f>
        <v>گوشي اير پلاگ</v>
      </c>
      <c r="G1103" s="568" t="s">
        <v>1762</v>
      </c>
      <c r="H1103" s="569">
        <v>19947</v>
      </c>
      <c r="I1103" s="568" t="s">
        <v>1581</v>
      </c>
      <c r="J1103" s="568" t="s">
        <v>124</v>
      </c>
      <c r="K1103" s="570">
        <v>1</v>
      </c>
      <c r="L1103" s="568" t="s">
        <v>8</v>
      </c>
      <c r="M1103" s="568" t="s">
        <v>102</v>
      </c>
      <c r="N1103" s="568" t="s">
        <v>187</v>
      </c>
      <c r="O1103" s="571">
        <v>608</v>
      </c>
      <c r="P1103" s="569">
        <v>0</v>
      </c>
      <c r="Q1103" s="10">
        <f t="shared" si="71"/>
        <v>608</v>
      </c>
    </row>
    <row r="1104" spans="2:17" ht="20.25" customHeight="1">
      <c r="B1104" s="10" t="str">
        <f t="shared" si="72"/>
        <v>ماسك جوشكاري8</v>
      </c>
      <c r="C1104" s="10" t="str">
        <f t="shared" si="73"/>
        <v>ماسك جوشكاري1402/03/198</v>
      </c>
      <c r="D1104" s="10" t="str">
        <f>IFERROR(IF(تحویلی!$E$1="","",IF(NOSA!O1104=تحویلی!$E$1,تحویلی!$E$1&amp;COUNTIF(NOSA!$O$1:O1104,تحویلی!$E$1),"")),"")</f>
        <v/>
      </c>
      <c r="E1104" s="10" t="str">
        <f t="shared" si="74"/>
        <v>199498</v>
      </c>
      <c r="F1104" s="10" t="str">
        <f>IFERROR(VLOOKUP(I1104,DATABASE!$N:$O,2,FALSE),"")</f>
        <v>ماسك جوشكاري</v>
      </c>
      <c r="G1104" s="568" t="s">
        <v>1762</v>
      </c>
      <c r="H1104" s="569">
        <v>19949</v>
      </c>
      <c r="I1104" s="568" t="s">
        <v>1598</v>
      </c>
      <c r="J1104" s="568" t="s">
        <v>108</v>
      </c>
      <c r="K1104" s="570">
        <v>1</v>
      </c>
      <c r="L1104" s="568" t="s">
        <v>8</v>
      </c>
      <c r="M1104" s="568" t="s">
        <v>215</v>
      </c>
      <c r="N1104" s="568" t="s">
        <v>144</v>
      </c>
      <c r="O1104" s="571">
        <v>8</v>
      </c>
      <c r="P1104" s="569">
        <v>0</v>
      </c>
      <c r="Q1104" s="10">
        <f t="shared" si="71"/>
        <v>8</v>
      </c>
    </row>
    <row r="1105" spans="2:17" ht="20.25" customHeight="1">
      <c r="B1105" s="10" t="str">
        <f t="shared" si="72"/>
        <v>شيشه مات ماسك جوشكاري8</v>
      </c>
      <c r="C1105" s="10" t="str">
        <f t="shared" si="73"/>
        <v>شيشه مات ماسك جوشكاري1402/03/198</v>
      </c>
      <c r="D1105" s="10" t="str">
        <f>IFERROR(IF(تحویلی!$E$1="","",IF(NOSA!O1105=تحویلی!$E$1,تحویلی!$E$1&amp;COUNTIF(NOSA!$O$1:O1105,تحویلی!$E$1),"")),"")</f>
        <v/>
      </c>
      <c r="E1105" s="10" t="str">
        <f t="shared" si="74"/>
        <v>199498</v>
      </c>
      <c r="F1105" s="10" t="str">
        <f>IFERROR(VLOOKUP(I1105,DATABASE!$N:$O,2,FALSE),"")</f>
        <v>شيشه مات ماسك جوشكاري</v>
      </c>
      <c r="G1105" s="568" t="s">
        <v>1762</v>
      </c>
      <c r="H1105" s="569">
        <v>19949</v>
      </c>
      <c r="I1105" s="568" t="s">
        <v>1507</v>
      </c>
      <c r="J1105" s="568" t="s">
        <v>113</v>
      </c>
      <c r="K1105" s="570">
        <v>1</v>
      </c>
      <c r="L1105" s="568" t="s">
        <v>8</v>
      </c>
      <c r="M1105" s="568" t="s">
        <v>215</v>
      </c>
      <c r="N1105" s="568" t="s">
        <v>144</v>
      </c>
      <c r="O1105" s="571">
        <v>8</v>
      </c>
      <c r="P1105" s="569">
        <v>0</v>
      </c>
      <c r="Q1105" s="10">
        <f t="shared" si="71"/>
        <v>8</v>
      </c>
    </row>
    <row r="1106" spans="2:17" ht="20.25" customHeight="1">
      <c r="B1106" s="10" t="str">
        <f t="shared" si="72"/>
        <v>دستكش ضد برش سبك636</v>
      </c>
      <c r="C1106" s="10" t="str">
        <f t="shared" si="73"/>
        <v>دستكش ضد برش سبك1402/03/20636</v>
      </c>
      <c r="D1106" s="10" t="str">
        <f>IFERROR(IF(تحویلی!$E$1="","",IF(NOSA!O1106=تحویلی!$E$1,تحویلی!$E$1&amp;COUNTIF(NOSA!$O$1:O1106,تحویلی!$E$1),"")),"")</f>
        <v/>
      </c>
      <c r="E1106" s="10" t="str">
        <f t="shared" si="74"/>
        <v>19954636</v>
      </c>
      <c r="F1106" s="10" t="str">
        <f>IFERROR(VLOOKUP(I1106,DATABASE!$N:$O,2,FALSE),"")</f>
        <v>دستكش ضد برش سبك</v>
      </c>
      <c r="G1106" s="568" t="s">
        <v>1763</v>
      </c>
      <c r="H1106" s="569">
        <v>19954</v>
      </c>
      <c r="I1106" s="568" t="s">
        <v>1442</v>
      </c>
      <c r="J1106" s="568" t="s">
        <v>22</v>
      </c>
      <c r="K1106" s="570">
        <v>1</v>
      </c>
      <c r="L1106" s="568" t="s">
        <v>3</v>
      </c>
      <c r="M1106" s="568" t="s">
        <v>47</v>
      </c>
      <c r="N1106" s="568" t="s">
        <v>50</v>
      </c>
      <c r="O1106" s="571">
        <v>636</v>
      </c>
      <c r="P1106" s="569">
        <v>1</v>
      </c>
      <c r="Q1106" s="10">
        <f t="shared" si="71"/>
        <v>636</v>
      </c>
    </row>
    <row r="1107" spans="2:17" ht="20.25" customHeight="1">
      <c r="B1107" s="10" t="str">
        <f t="shared" si="72"/>
        <v>لباس كارشناسي كارآموز و ميهمان575</v>
      </c>
      <c r="C1107" s="10" t="str">
        <f t="shared" si="73"/>
        <v>لباس كارشناسي كارآموز و ميهمان1402/03/20575</v>
      </c>
      <c r="D1107" s="10" t="str">
        <f>IFERROR(IF(تحویلی!$E$1="","",IF(NOSA!O1107=تحویلی!$E$1,تحویلی!$E$1&amp;COUNTIF(NOSA!$O$1:O1107,تحویلی!$E$1),"")),"")</f>
        <v/>
      </c>
      <c r="E1107" s="10" t="str">
        <f t="shared" si="74"/>
        <v>19966575</v>
      </c>
      <c r="F1107" s="10" t="str">
        <f>IFERROR(VLOOKUP(I1107,DATABASE!$N:$O,2,FALSE),"")</f>
        <v>لباس كارشناسي كارآموز و ميهمان</v>
      </c>
      <c r="G1107" s="568" t="s">
        <v>1763</v>
      </c>
      <c r="H1107" s="569">
        <v>19966</v>
      </c>
      <c r="I1107" s="568" t="s">
        <v>1668</v>
      </c>
      <c r="J1107" s="568" t="s">
        <v>1669</v>
      </c>
      <c r="K1107" s="570">
        <v>1</v>
      </c>
      <c r="L1107" s="568" t="s">
        <v>28</v>
      </c>
      <c r="M1107" s="568" t="s">
        <v>19</v>
      </c>
      <c r="N1107" s="568" t="s">
        <v>365</v>
      </c>
      <c r="O1107" s="571">
        <v>575</v>
      </c>
      <c r="P1107" s="569">
        <v>0</v>
      </c>
      <c r="Q1107" s="10">
        <f t="shared" si="71"/>
        <v>575</v>
      </c>
    </row>
    <row r="1108" spans="2:17" ht="20.25" customHeight="1">
      <c r="B1108" s="10" t="str">
        <f t="shared" si="72"/>
        <v>دستكش ضد برش سبك58</v>
      </c>
      <c r="C1108" s="10" t="str">
        <f t="shared" si="73"/>
        <v>دستكش ضد برش سبك1402/03/2058</v>
      </c>
      <c r="D1108" s="10" t="str">
        <f>IFERROR(IF(تحویلی!$E$1="","",IF(NOSA!O1108=تحویلی!$E$1,تحویلی!$E$1&amp;COUNTIF(NOSA!$O$1:O1108,تحویلی!$E$1),"")),"")</f>
        <v/>
      </c>
      <c r="E1108" s="10" t="str">
        <f t="shared" si="74"/>
        <v>1996858</v>
      </c>
      <c r="F1108" s="10" t="str">
        <f>IFERROR(VLOOKUP(I1108,DATABASE!$N:$O,2,FALSE),"")</f>
        <v>دستكش ضد برش سبك</v>
      </c>
      <c r="G1108" s="568" t="s">
        <v>1763</v>
      </c>
      <c r="H1108" s="569">
        <v>19968</v>
      </c>
      <c r="I1108" s="568" t="s">
        <v>1442</v>
      </c>
      <c r="J1108" s="568" t="s">
        <v>22</v>
      </c>
      <c r="K1108" s="570">
        <v>1</v>
      </c>
      <c r="L1108" s="568" t="s">
        <v>3</v>
      </c>
      <c r="M1108" s="568" t="s">
        <v>19</v>
      </c>
      <c r="N1108" s="568" t="s">
        <v>459</v>
      </c>
      <c r="O1108" s="571">
        <v>58</v>
      </c>
      <c r="P1108" s="569">
        <v>1</v>
      </c>
      <c r="Q1108" s="10">
        <f t="shared" si="71"/>
        <v>58</v>
      </c>
    </row>
    <row r="1109" spans="2:17" ht="20.25" customHeight="1">
      <c r="B1109" s="10" t="str">
        <f t="shared" si="72"/>
        <v>دستكش ضد برش سبك755</v>
      </c>
      <c r="C1109" s="10" t="str">
        <f t="shared" si="73"/>
        <v>دستكش ضد برش سبك1402/03/20755</v>
      </c>
      <c r="D1109" s="10" t="str">
        <f>IFERROR(IF(تحویلی!$E$1="","",IF(NOSA!O1109=تحویلی!$E$1,تحویلی!$E$1&amp;COUNTIF(NOSA!$O$1:O1109,تحویلی!$E$1),"")),"")</f>
        <v/>
      </c>
      <c r="E1109" s="10" t="str">
        <f t="shared" si="74"/>
        <v>19973755</v>
      </c>
      <c r="F1109" s="10" t="str">
        <f>IFERROR(VLOOKUP(I1109,DATABASE!$N:$O,2,FALSE),"")</f>
        <v>دستكش ضد برش سبك</v>
      </c>
      <c r="G1109" s="568" t="s">
        <v>1763</v>
      </c>
      <c r="H1109" s="569">
        <v>19973</v>
      </c>
      <c r="I1109" s="568" t="s">
        <v>1442</v>
      </c>
      <c r="J1109" s="568" t="s">
        <v>22</v>
      </c>
      <c r="K1109" s="570">
        <v>1</v>
      </c>
      <c r="L1109" s="568" t="s">
        <v>3</v>
      </c>
      <c r="M1109" s="568" t="s">
        <v>9</v>
      </c>
      <c r="N1109" s="568" t="s">
        <v>1486</v>
      </c>
      <c r="O1109" s="571">
        <v>755</v>
      </c>
      <c r="P1109" s="569">
        <v>0</v>
      </c>
      <c r="Q1109" s="10">
        <f t="shared" si="71"/>
        <v>755</v>
      </c>
    </row>
    <row r="1110" spans="2:17" ht="20.25" customHeight="1">
      <c r="B1110" s="10" t="str">
        <f t="shared" si="72"/>
        <v>لباس كارشناسي كارآموز و ميهمان791</v>
      </c>
      <c r="C1110" s="10" t="str">
        <f t="shared" si="73"/>
        <v>لباس كارشناسي كارآموز و ميهمان1402/03/20791</v>
      </c>
      <c r="D1110" s="10" t="str">
        <f>IFERROR(IF(تحویلی!$E$1="","",IF(NOSA!O1110=تحویلی!$E$1,تحویلی!$E$1&amp;COUNTIF(NOSA!$O$1:O1110,تحویلی!$E$1),"")),"")</f>
        <v/>
      </c>
      <c r="E1110" s="10" t="str">
        <f t="shared" si="74"/>
        <v>19974791</v>
      </c>
      <c r="F1110" s="10" t="str">
        <f>IFERROR(VLOOKUP(I1110,DATABASE!$N:$O,2,FALSE),"")</f>
        <v>لباس كارشناسي كارآموز و ميهمان</v>
      </c>
      <c r="G1110" s="568" t="s">
        <v>1763</v>
      </c>
      <c r="H1110" s="569">
        <v>19974</v>
      </c>
      <c r="I1110" s="568" t="s">
        <v>1668</v>
      </c>
      <c r="J1110" s="568" t="s">
        <v>1669</v>
      </c>
      <c r="K1110" s="570">
        <v>1</v>
      </c>
      <c r="L1110" s="568" t="s">
        <v>28</v>
      </c>
      <c r="M1110" s="568" t="s">
        <v>9</v>
      </c>
      <c r="N1110" s="568" t="s">
        <v>1333</v>
      </c>
      <c r="O1110" s="571">
        <v>791</v>
      </c>
      <c r="P1110" s="569">
        <v>0</v>
      </c>
      <c r="Q1110" s="10">
        <f t="shared" si="71"/>
        <v>791</v>
      </c>
    </row>
    <row r="1111" spans="2:17" ht="20.25" customHeight="1">
      <c r="B1111" s="10" t="str">
        <f t="shared" si="72"/>
        <v>دستكش ضد برش سبك791</v>
      </c>
      <c r="C1111" s="10" t="str">
        <f t="shared" si="73"/>
        <v>دستكش ضد برش سبك1402/03/20791</v>
      </c>
      <c r="D1111" s="10" t="str">
        <f>IFERROR(IF(تحویلی!$E$1="","",IF(NOSA!O1111=تحویلی!$E$1,تحویلی!$E$1&amp;COUNTIF(NOSA!$O$1:O1111,تحویلی!$E$1),"")),"")</f>
        <v/>
      </c>
      <c r="E1111" s="10" t="str">
        <f t="shared" si="74"/>
        <v>19974791</v>
      </c>
      <c r="F1111" s="10" t="str">
        <f>IFERROR(VLOOKUP(I1111,DATABASE!$N:$O,2,FALSE),"")</f>
        <v>دستكش ضد برش سبك</v>
      </c>
      <c r="G1111" s="568" t="s">
        <v>1763</v>
      </c>
      <c r="H1111" s="569">
        <v>19974</v>
      </c>
      <c r="I1111" s="568" t="s">
        <v>1442</v>
      </c>
      <c r="J1111" s="568" t="s">
        <v>22</v>
      </c>
      <c r="K1111" s="570">
        <v>1</v>
      </c>
      <c r="L1111" s="568" t="s">
        <v>3</v>
      </c>
      <c r="M1111" s="568" t="s">
        <v>9</v>
      </c>
      <c r="N1111" s="568" t="s">
        <v>1333</v>
      </c>
      <c r="O1111" s="571">
        <v>791</v>
      </c>
      <c r="P1111" s="569">
        <v>0</v>
      </c>
      <c r="Q1111" s="10">
        <f t="shared" si="71"/>
        <v>791</v>
      </c>
    </row>
    <row r="1112" spans="2:17" ht="20.25" customHeight="1">
      <c r="B1112" s="10" t="str">
        <f t="shared" si="72"/>
        <v>لباس كار نسوز(بلوز و شلوار)653</v>
      </c>
      <c r="C1112" s="10" t="str">
        <f t="shared" si="73"/>
        <v>لباس كار نسوز(بلوز و شلوار)1402/03/20653</v>
      </c>
      <c r="D1112" s="10" t="str">
        <f>IFERROR(IF(تحویلی!$E$1="","",IF(NOSA!O1112=تحویلی!$E$1,تحویلی!$E$1&amp;COUNTIF(NOSA!$O$1:O1112,تحویلی!$E$1),"")),"")</f>
        <v/>
      </c>
      <c r="E1112" s="10" t="str">
        <f t="shared" si="74"/>
        <v>19983653</v>
      </c>
      <c r="F1112" s="10" t="str">
        <f>IFERROR(VLOOKUP(I1112,DATABASE!$N:$O,2,FALSE),"")</f>
        <v>لباس كار نسوز(بلوز و شلوار)</v>
      </c>
      <c r="G1112" s="568" t="s">
        <v>1763</v>
      </c>
      <c r="H1112" s="569">
        <v>19983</v>
      </c>
      <c r="I1112" s="568" t="s">
        <v>1655</v>
      </c>
      <c r="J1112" s="568" t="s">
        <v>1656</v>
      </c>
      <c r="K1112" s="570">
        <v>1</v>
      </c>
      <c r="L1112" s="568" t="s">
        <v>28</v>
      </c>
      <c r="M1112" s="568" t="s">
        <v>19</v>
      </c>
      <c r="N1112" s="568" t="s">
        <v>106</v>
      </c>
      <c r="O1112" s="571">
        <v>653</v>
      </c>
      <c r="P1112" s="569">
        <v>1</v>
      </c>
      <c r="Q1112" s="10">
        <f t="shared" si="71"/>
        <v>653</v>
      </c>
    </row>
    <row r="1113" spans="2:17" ht="20.25" customHeight="1">
      <c r="B1113" s="10" t="str">
        <f t="shared" si="72"/>
        <v>دستكش كف مواد سبك349</v>
      </c>
      <c r="C1113" s="10" t="str">
        <f t="shared" si="73"/>
        <v>دستكش كف مواد سبك1402/03/20349</v>
      </c>
      <c r="D1113" s="10" t="str">
        <f>IFERROR(IF(تحویلی!$E$1="","",IF(NOSA!O1113=تحویلی!$E$1,تحویلی!$E$1&amp;COUNTIF(NOSA!$O$1:O1113,تحویلی!$E$1),"")),"")</f>
        <v/>
      </c>
      <c r="E1113" s="10" t="str">
        <f t="shared" si="74"/>
        <v>19986349</v>
      </c>
      <c r="F1113" s="10" t="str">
        <f>IFERROR(VLOOKUP(I1113,DATABASE!$N:$O,2,FALSE),"")</f>
        <v>دستكش كف مواد سبك</v>
      </c>
      <c r="G1113" s="568" t="s">
        <v>1763</v>
      </c>
      <c r="H1113" s="569">
        <v>19986</v>
      </c>
      <c r="I1113" s="568" t="s">
        <v>1456</v>
      </c>
      <c r="J1113" s="568" t="s">
        <v>2</v>
      </c>
      <c r="K1113" s="570">
        <v>1</v>
      </c>
      <c r="L1113" s="568" t="s">
        <v>3</v>
      </c>
      <c r="M1113" s="568" t="s">
        <v>47</v>
      </c>
      <c r="N1113" s="568" t="s">
        <v>245</v>
      </c>
      <c r="O1113" s="571">
        <v>349</v>
      </c>
      <c r="P1113" s="569">
        <v>1</v>
      </c>
      <c r="Q1113" s="10">
        <f t="shared" si="71"/>
        <v>349</v>
      </c>
    </row>
    <row r="1114" spans="2:17" ht="20.25" customHeight="1">
      <c r="B1114" s="10" t="str">
        <f t="shared" si="72"/>
        <v>دستكش ضد برش سبك658</v>
      </c>
      <c r="C1114" s="10" t="str">
        <f t="shared" si="73"/>
        <v>دستكش ضد برش سبك1402/03/20658</v>
      </c>
      <c r="D1114" s="10" t="str">
        <f>IFERROR(IF(تحویلی!$E$1="","",IF(NOSA!O1114=تحویلی!$E$1,تحویلی!$E$1&amp;COUNTIF(NOSA!$O$1:O1114,تحویلی!$E$1),"")),"")</f>
        <v/>
      </c>
      <c r="E1114" s="10" t="str">
        <f t="shared" si="74"/>
        <v>19992658</v>
      </c>
      <c r="F1114" s="10" t="str">
        <f>IFERROR(VLOOKUP(I1114,DATABASE!$N:$O,2,FALSE),"")</f>
        <v>دستكش ضد برش سبك</v>
      </c>
      <c r="G1114" s="568" t="s">
        <v>1763</v>
      </c>
      <c r="H1114" s="569">
        <v>19992</v>
      </c>
      <c r="I1114" s="568" t="s">
        <v>1442</v>
      </c>
      <c r="J1114" s="568" t="s">
        <v>22</v>
      </c>
      <c r="K1114" s="570">
        <v>1</v>
      </c>
      <c r="L1114" s="568" t="s">
        <v>3</v>
      </c>
      <c r="M1114" s="568" t="s">
        <v>19</v>
      </c>
      <c r="N1114" s="568" t="s">
        <v>182</v>
      </c>
      <c r="O1114" s="571">
        <v>658</v>
      </c>
      <c r="P1114" s="569">
        <v>0</v>
      </c>
      <c r="Q1114" s="10">
        <f t="shared" si="71"/>
        <v>658</v>
      </c>
    </row>
    <row r="1115" spans="2:17" ht="20.25" customHeight="1">
      <c r="B1115" s="10" t="str">
        <f t="shared" si="72"/>
        <v>دستكش ساق بلند نسوز658</v>
      </c>
      <c r="C1115" s="10" t="str">
        <f t="shared" si="73"/>
        <v>دستكش ساق بلند نسوز1402/03/20658</v>
      </c>
      <c r="D1115" s="10" t="str">
        <f>IFERROR(IF(تحویلی!$E$1="","",IF(NOSA!O1115=تحویلی!$E$1,تحویلی!$E$1&amp;COUNTIF(NOSA!$O$1:O1115,تحویلی!$E$1),"")),"")</f>
        <v/>
      </c>
      <c r="E1115" s="10" t="str">
        <f t="shared" si="74"/>
        <v>19992658</v>
      </c>
      <c r="F1115" s="10" t="str">
        <f>IFERROR(VLOOKUP(I1115,DATABASE!$N:$O,2,FALSE),"")</f>
        <v>دستكش ساق بلند نسوز</v>
      </c>
      <c r="G1115" s="568" t="s">
        <v>1763</v>
      </c>
      <c r="H1115" s="569">
        <v>19992</v>
      </c>
      <c r="I1115" s="568" t="s">
        <v>1461</v>
      </c>
      <c r="J1115" s="568" t="s">
        <v>34</v>
      </c>
      <c r="K1115" s="570">
        <v>1</v>
      </c>
      <c r="L1115" s="568" t="s">
        <v>3</v>
      </c>
      <c r="M1115" s="568" t="s">
        <v>19</v>
      </c>
      <c r="N1115" s="568" t="s">
        <v>182</v>
      </c>
      <c r="O1115" s="571">
        <v>658</v>
      </c>
      <c r="P1115" s="569">
        <v>0</v>
      </c>
      <c r="Q1115" s="10">
        <f t="shared" si="71"/>
        <v>658</v>
      </c>
    </row>
    <row r="1116" spans="2:17" ht="20.25" customHeight="1">
      <c r="B1116" s="10" t="str">
        <f t="shared" si="72"/>
        <v>عينك كهربايي (روكلاهي)248</v>
      </c>
      <c r="C1116" s="10" t="str">
        <f t="shared" si="73"/>
        <v>عينك كهربايي (روكلاهي)1402/03/20248</v>
      </c>
      <c r="D1116" s="10" t="str">
        <f>IFERROR(IF(تحویلی!$E$1="","",IF(NOSA!O1116=تحویلی!$E$1,تحویلی!$E$1&amp;COUNTIF(NOSA!$O$1:O1116,تحویلی!$E$1),"")),"")</f>
        <v/>
      </c>
      <c r="E1116" s="10" t="str">
        <f t="shared" si="74"/>
        <v>19993248</v>
      </c>
      <c r="F1116" s="10" t="str">
        <f>IFERROR(VLOOKUP(I1116,DATABASE!$N:$O,2,FALSE),"")</f>
        <v>عينك كهربايي (روكلاهي)</v>
      </c>
      <c r="G1116" s="568" t="s">
        <v>1763</v>
      </c>
      <c r="H1116" s="569">
        <v>19993</v>
      </c>
      <c r="I1116" s="568" t="s">
        <v>1560</v>
      </c>
      <c r="J1116" s="568" t="s">
        <v>1561</v>
      </c>
      <c r="K1116" s="570">
        <v>1</v>
      </c>
      <c r="L1116" s="568" t="s">
        <v>8</v>
      </c>
      <c r="M1116" s="568" t="s">
        <v>4</v>
      </c>
      <c r="N1116" s="568" t="s">
        <v>237</v>
      </c>
      <c r="O1116" s="571">
        <v>248</v>
      </c>
      <c r="P1116" s="569">
        <v>0</v>
      </c>
      <c r="Q1116" s="10">
        <f t="shared" si="71"/>
        <v>248</v>
      </c>
    </row>
    <row r="1117" spans="2:17" ht="20.25" customHeight="1">
      <c r="B1117" s="10" t="str">
        <f t="shared" si="72"/>
        <v>عينك گاگل673</v>
      </c>
      <c r="C1117" s="10" t="str">
        <f t="shared" si="73"/>
        <v>عينك گاگل1402/03/20673</v>
      </c>
      <c r="D1117" s="10" t="str">
        <f>IFERROR(IF(تحویلی!$E$1="","",IF(NOSA!O1117=تحویلی!$E$1,تحویلی!$E$1&amp;COUNTIF(NOSA!$O$1:O1117,تحویلی!$E$1),"")),"")</f>
        <v/>
      </c>
      <c r="E1117" s="10" t="str">
        <f t="shared" si="74"/>
        <v>19995673</v>
      </c>
      <c r="F1117" s="10" t="str">
        <f>IFERROR(VLOOKUP(I1117,DATABASE!$N:$O,2,FALSE),"")</f>
        <v>عينك گاگل</v>
      </c>
      <c r="G1117" s="568" t="s">
        <v>1763</v>
      </c>
      <c r="H1117" s="569">
        <v>19995</v>
      </c>
      <c r="I1117" s="568" t="s">
        <v>1555</v>
      </c>
      <c r="J1117" s="568" t="s">
        <v>1556</v>
      </c>
      <c r="K1117" s="570">
        <v>1</v>
      </c>
      <c r="L1117" s="568" t="s">
        <v>8</v>
      </c>
      <c r="M1117" s="568" t="s">
        <v>47</v>
      </c>
      <c r="N1117" s="568" t="s">
        <v>1324</v>
      </c>
      <c r="O1117" s="571">
        <v>673</v>
      </c>
      <c r="P1117" s="569">
        <v>0</v>
      </c>
      <c r="Q1117" s="10">
        <f t="shared" si="71"/>
        <v>673</v>
      </c>
    </row>
    <row r="1118" spans="2:17" ht="20.25" customHeight="1">
      <c r="B1118" s="10" t="str">
        <f t="shared" si="72"/>
        <v>لباس كارشناسي كارآموز و ميهمان613</v>
      </c>
      <c r="C1118" s="10" t="str">
        <f t="shared" si="73"/>
        <v>لباس كارشناسي كارآموز و ميهمان1402/03/21613</v>
      </c>
      <c r="D1118" s="10" t="str">
        <f>IFERROR(IF(تحویلی!$E$1="","",IF(NOSA!O1118=تحویلی!$E$1,تحویلی!$E$1&amp;COUNTIF(NOSA!$O$1:O1118,تحویلی!$E$1),"")),"")</f>
        <v/>
      </c>
      <c r="E1118" s="10" t="str">
        <f t="shared" si="74"/>
        <v>19997613</v>
      </c>
      <c r="F1118" s="10" t="str">
        <f>IFERROR(VLOOKUP(I1118,DATABASE!$N:$O,2,FALSE),"")</f>
        <v>لباس كارشناسي كارآموز و ميهمان</v>
      </c>
      <c r="G1118" s="568" t="s">
        <v>1764</v>
      </c>
      <c r="H1118" s="569">
        <v>19997</v>
      </c>
      <c r="I1118" s="568" t="s">
        <v>1668</v>
      </c>
      <c r="J1118" s="568" t="s">
        <v>1669</v>
      </c>
      <c r="K1118" s="570">
        <v>1</v>
      </c>
      <c r="L1118" s="568" t="s">
        <v>28</v>
      </c>
      <c r="M1118" s="568" t="s">
        <v>19</v>
      </c>
      <c r="N1118" s="568" t="s">
        <v>20</v>
      </c>
      <c r="O1118" s="571">
        <v>613</v>
      </c>
      <c r="P1118" s="569">
        <v>0</v>
      </c>
      <c r="Q1118" s="10">
        <f t="shared" si="71"/>
        <v>613</v>
      </c>
    </row>
    <row r="1119" spans="2:17" ht="20.25" customHeight="1">
      <c r="B1119" s="10" t="str">
        <f t="shared" si="72"/>
        <v>دستكش ضد برش سبك70</v>
      </c>
      <c r="C1119" s="10" t="str">
        <f t="shared" si="73"/>
        <v>دستكش ضد برش سبك1402/03/2170</v>
      </c>
      <c r="D1119" s="10" t="str">
        <f>IFERROR(IF(تحویلی!$E$1="","",IF(NOSA!O1119=تحویلی!$E$1,تحویلی!$E$1&amp;COUNTIF(NOSA!$O$1:O1119,تحویلی!$E$1),"")),"")</f>
        <v/>
      </c>
      <c r="E1119" s="10" t="str">
        <f t="shared" si="74"/>
        <v>2000170</v>
      </c>
      <c r="F1119" s="10" t="str">
        <f>IFERROR(VLOOKUP(I1119,DATABASE!$N:$O,2,FALSE),"")</f>
        <v>دستكش ضد برش سبك</v>
      </c>
      <c r="G1119" s="568" t="s">
        <v>1764</v>
      </c>
      <c r="H1119" s="569">
        <v>20001</v>
      </c>
      <c r="I1119" s="568" t="s">
        <v>1442</v>
      </c>
      <c r="J1119" s="568" t="s">
        <v>22</v>
      </c>
      <c r="K1119" s="570">
        <v>1</v>
      </c>
      <c r="L1119" s="568" t="s">
        <v>3</v>
      </c>
      <c r="M1119" s="568" t="s">
        <v>9</v>
      </c>
      <c r="N1119" s="568" t="s">
        <v>723</v>
      </c>
      <c r="O1119" s="571">
        <v>70</v>
      </c>
      <c r="P1119" s="569">
        <v>0</v>
      </c>
      <c r="Q1119" s="10">
        <f t="shared" si="71"/>
        <v>70</v>
      </c>
    </row>
    <row r="1120" spans="2:17" ht="20.25" customHeight="1">
      <c r="B1120" s="10" t="str">
        <f t="shared" si="72"/>
        <v>لباس كار نسوز(بلوز و شلوار)285</v>
      </c>
      <c r="C1120" s="10" t="str">
        <f t="shared" si="73"/>
        <v>لباس كار نسوز(بلوز و شلوار)1402/03/21285</v>
      </c>
      <c r="D1120" s="10" t="str">
        <f>IFERROR(IF(تحویلی!$E$1="","",IF(NOSA!O1120=تحویلی!$E$1,تحویلی!$E$1&amp;COUNTIF(NOSA!$O$1:O1120,تحویلی!$E$1),"")),"")</f>
        <v/>
      </c>
      <c r="E1120" s="10" t="str">
        <f t="shared" si="74"/>
        <v>20002285</v>
      </c>
      <c r="F1120" s="10" t="str">
        <f>IFERROR(VLOOKUP(I1120,DATABASE!$N:$O,2,FALSE),"")</f>
        <v>لباس كار نسوز(بلوز و شلوار)</v>
      </c>
      <c r="G1120" s="568" t="s">
        <v>1764</v>
      </c>
      <c r="H1120" s="569">
        <v>20002</v>
      </c>
      <c r="I1120" s="568" t="s">
        <v>1740</v>
      </c>
      <c r="J1120" s="568" t="s">
        <v>1741</v>
      </c>
      <c r="K1120" s="570">
        <v>1</v>
      </c>
      <c r="L1120" s="568" t="s">
        <v>28</v>
      </c>
      <c r="M1120" s="568" t="s">
        <v>4</v>
      </c>
      <c r="N1120" s="568" t="s">
        <v>294</v>
      </c>
      <c r="O1120" s="571">
        <v>285</v>
      </c>
      <c r="P1120" s="569">
        <v>1</v>
      </c>
      <c r="Q1120" s="10">
        <f t="shared" si="71"/>
        <v>285</v>
      </c>
    </row>
    <row r="1121" spans="2:17" ht="20.25" customHeight="1">
      <c r="B1121" s="10" t="str">
        <f t="shared" si="72"/>
        <v>چكمه ايمني نسوز285</v>
      </c>
      <c r="C1121" s="10" t="str">
        <f t="shared" si="73"/>
        <v>چكمه ايمني نسوز1402/03/21285</v>
      </c>
      <c r="D1121" s="10" t="str">
        <f>IFERROR(IF(تحویلی!$E$1="","",IF(NOSA!O1121=تحویلی!$E$1,تحویلی!$E$1&amp;COUNTIF(NOSA!$O$1:O1121,تحویلی!$E$1),"")),"")</f>
        <v/>
      </c>
      <c r="E1121" s="10" t="str">
        <f t="shared" si="74"/>
        <v>20002285</v>
      </c>
      <c r="F1121" s="10" t="str">
        <f>IFERROR(VLOOKUP(I1121,DATABASE!$N:$O,2,FALSE),"")</f>
        <v>چكمه ايمني نسوز</v>
      </c>
      <c r="G1121" s="568" t="s">
        <v>1764</v>
      </c>
      <c r="H1121" s="569">
        <v>20002</v>
      </c>
      <c r="I1121" s="568" t="s">
        <v>1749</v>
      </c>
      <c r="J1121" s="568" t="s">
        <v>1750</v>
      </c>
      <c r="K1121" s="570">
        <v>1</v>
      </c>
      <c r="L1121" s="568" t="s">
        <v>3</v>
      </c>
      <c r="M1121" s="568" t="s">
        <v>4</v>
      </c>
      <c r="N1121" s="568" t="s">
        <v>294</v>
      </c>
      <c r="O1121" s="571">
        <v>285</v>
      </c>
      <c r="P1121" s="569">
        <v>1</v>
      </c>
      <c r="Q1121" s="10">
        <f t="shared" si="71"/>
        <v>285</v>
      </c>
    </row>
    <row r="1122" spans="2:17" ht="20.25" customHeight="1">
      <c r="B1122" s="10" t="str">
        <f t="shared" si="72"/>
        <v>كمربند برزنتي نواري706</v>
      </c>
      <c r="C1122" s="10" t="str">
        <f t="shared" si="73"/>
        <v>كمربند برزنتي نواري1402/03/21706</v>
      </c>
      <c r="D1122" s="10" t="str">
        <f>IFERROR(IF(تحویلی!$E$1="","",IF(NOSA!O1122=تحویلی!$E$1,تحویلی!$E$1&amp;COUNTIF(NOSA!$O$1:O1122,تحویلی!$E$1),"")),"")</f>
        <v/>
      </c>
      <c r="E1122" s="10" t="str">
        <f t="shared" si="74"/>
        <v>20014706</v>
      </c>
      <c r="F1122" s="10" t="str">
        <f>IFERROR(VLOOKUP(I1122,DATABASE!$N:$O,2,FALSE),"")</f>
        <v>كمربند برزنتي نواري</v>
      </c>
      <c r="G1122" s="568" t="s">
        <v>1764</v>
      </c>
      <c r="H1122" s="569">
        <v>20014</v>
      </c>
      <c r="I1122" s="568" t="s">
        <v>1441</v>
      </c>
      <c r="J1122" s="568" t="s">
        <v>95</v>
      </c>
      <c r="K1122" s="570">
        <v>1</v>
      </c>
      <c r="L1122" s="568" t="s">
        <v>96</v>
      </c>
      <c r="M1122" s="568" t="s">
        <v>40</v>
      </c>
      <c r="N1122" s="568" t="s">
        <v>1765</v>
      </c>
      <c r="O1122" s="571">
        <v>706</v>
      </c>
      <c r="P1122" s="569">
        <v>1</v>
      </c>
      <c r="Q1122" s="10">
        <f t="shared" si="71"/>
        <v>706</v>
      </c>
    </row>
    <row r="1123" spans="2:17" ht="20.25" customHeight="1">
      <c r="B1123" s="10" t="str">
        <f t="shared" si="72"/>
        <v>دستكش ضد برش سبك706</v>
      </c>
      <c r="C1123" s="10" t="str">
        <f t="shared" si="73"/>
        <v>دستكش ضد برش سبك1402/03/21706</v>
      </c>
      <c r="D1123" s="10" t="str">
        <f>IFERROR(IF(تحویلی!$E$1="","",IF(NOSA!O1123=تحویلی!$E$1,تحویلی!$E$1&amp;COUNTIF(NOSA!$O$1:O1123,تحویلی!$E$1),"")),"")</f>
        <v/>
      </c>
      <c r="E1123" s="10" t="str">
        <f t="shared" si="74"/>
        <v>20014706</v>
      </c>
      <c r="F1123" s="10" t="str">
        <f>IFERROR(VLOOKUP(I1123,DATABASE!$N:$O,2,FALSE),"")</f>
        <v>دستكش ضد برش سبك</v>
      </c>
      <c r="G1123" s="568" t="s">
        <v>1764</v>
      </c>
      <c r="H1123" s="569">
        <v>20014</v>
      </c>
      <c r="I1123" s="568" t="s">
        <v>1442</v>
      </c>
      <c r="J1123" s="568" t="s">
        <v>22</v>
      </c>
      <c r="K1123" s="570">
        <v>1</v>
      </c>
      <c r="L1123" s="568" t="s">
        <v>3</v>
      </c>
      <c r="M1123" s="568" t="s">
        <v>40</v>
      </c>
      <c r="N1123" s="568" t="s">
        <v>1765</v>
      </c>
      <c r="O1123" s="571">
        <v>706</v>
      </c>
      <c r="P1123" s="569">
        <v>1</v>
      </c>
      <c r="Q1123" s="10">
        <f t="shared" si="71"/>
        <v>706</v>
      </c>
    </row>
    <row r="1124" spans="2:17" ht="20.25" customHeight="1">
      <c r="B1124" s="10" t="str">
        <f t="shared" si="72"/>
        <v>دستكش ضد برش سبك769</v>
      </c>
      <c r="C1124" s="10" t="str">
        <f t="shared" si="73"/>
        <v>دستكش ضد برش سبك1402/03/21769</v>
      </c>
      <c r="D1124" s="10" t="str">
        <f>IFERROR(IF(تحویلی!$E$1="","",IF(NOSA!O1124=تحویلی!$E$1,تحویلی!$E$1&amp;COUNTIF(NOSA!$O$1:O1124,تحویلی!$E$1),"")),"")</f>
        <v/>
      </c>
      <c r="E1124" s="10" t="str">
        <f t="shared" si="74"/>
        <v>20015769</v>
      </c>
      <c r="F1124" s="10" t="str">
        <f>IFERROR(VLOOKUP(I1124,DATABASE!$N:$O,2,FALSE),"")</f>
        <v>دستكش ضد برش سبك</v>
      </c>
      <c r="G1124" s="568" t="s">
        <v>1764</v>
      </c>
      <c r="H1124" s="569">
        <v>20015</v>
      </c>
      <c r="I1124" s="568" t="s">
        <v>1442</v>
      </c>
      <c r="J1124" s="568" t="s">
        <v>22</v>
      </c>
      <c r="K1124" s="570">
        <v>1</v>
      </c>
      <c r="L1124" s="568" t="s">
        <v>3</v>
      </c>
      <c r="M1124" s="568" t="s">
        <v>43</v>
      </c>
      <c r="N1124" s="568" t="s">
        <v>1102</v>
      </c>
      <c r="O1124" s="571">
        <v>769</v>
      </c>
      <c r="P1124" s="569">
        <v>1</v>
      </c>
      <c r="Q1124" s="10">
        <f t="shared" si="71"/>
        <v>769</v>
      </c>
    </row>
    <row r="1125" spans="2:17" ht="20.25" customHeight="1">
      <c r="B1125" s="10" t="str">
        <f t="shared" si="72"/>
        <v>لباس كار نسوز(بلوز و شلوار)766</v>
      </c>
      <c r="C1125" s="10" t="str">
        <f t="shared" si="73"/>
        <v>لباس كار نسوز(بلوز و شلوار)1402/03/21766</v>
      </c>
      <c r="D1125" s="10" t="str">
        <f>IFERROR(IF(تحویلی!$E$1="","",IF(NOSA!O1125=تحویلی!$E$1,تحویلی!$E$1&amp;COUNTIF(NOSA!$O$1:O1125,تحویلی!$E$1),"")),"")</f>
        <v/>
      </c>
      <c r="E1125" s="10" t="str">
        <f t="shared" si="74"/>
        <v>20024766</v>
      </c>
      <c r="F1125" s="10" t="str">
        <f>IFERROR(VLOOKUP(I1125,DATABASE!$N:$O,2,FALSE),"")</f>
        <v>لباس كار نسوز(بلوز و شلوار)</v>
      </c>
      <c r="G1125" s="568" t="s">
        <v>1764</v>
      </c>
      <c r="H1125" s="569">
        <v>20024</v>
      </c>
      <c r="I1125" s="568" t="s">
        <v>1655</v>
      </c>
      <c r="J1125" s="568" t="s">
        <v>1656</v>
      </c>
      <c r="K1125" s="570">
        <v>1</v>
      </c>
      <c r="L1125" s="568" t="s">
        <v>28</v>
      </c>
      <c r="M1125" s="568" t="s">
        <v>4</v>
      </c>
      <c r="N1125" s="568" t="s">
        <v>1059</v>
      </c>
      <c r="O1125" s="571">
        <v>766</v>
      </c>
      <c r="P1125" s="569">
        <v>1</v>
      </c>
      <c r="Q1125" s="10">
        <f t="shared" ref="Q1125:Q1188" si="75">VALUE(O1125)</f>
        <v>766</v>
      </c>
    </row>
    <row r="1126" spans="2:17" ht="20.25" customHeight="1">
      <c r="B1126" s="10" t="str">
        <f t="shared" si="72"/>
        <v>چكمه ايمني نسوز766</v>
      </c>
      <c r="C1126" s="10" t="str">
        <f t="shared" si="73"/>
        <v>چكمه ايمني نسوز1402/03/21766</v>
      </c>
      <c r="D1126" s="10" t="str">
        <f>IFERROR(IF(تحویلی!$E$1="","",IF(NOSA!O1126=تحویلی!$E$1,تحویلی!$E$1&amp;COUNTIF(NOSA!$O$1:O1126,تحویلی!$E$1),"")),"")</f>
        <v/>
      </c>
      <c r="E1126" s="10" t="str">
        <f t="shared" si="74"/>
        <v>20024766</v>
      </c>
      <c r="F1126" s="10" t="str">
        <f>IFERROR(VLOOKUP(I1126,DATABASE!$N:$O,2,FALSE),"")</f>
        <v>چكمه ايمني نسوز</v>
      </c>
      <c r="G1126" s="568" t="s">
        <v>1764</v>
      </c>
      <c r="H1126" s="569">
        <v>20024</v>
      </c>
      <c r="I1126" s="568" t="s">
        <v>1666</v>
      </c>
      <c r="J1126" s="568" t="s">
        <v>1667</v>
      </c>
      <c r="K1126" s="570">
        <v>1</v>
      </c>
      <c r="L1126" s="568" t="s">
        <v>3</v>
      </c>
      <c r="M1126" s="568" t="s">
        <v>4</v>
      </c>
      <c r="N1126" s="568" t="s">
        <v>1059</v>
      </c>
      <c r="O1126" s="571">
        <v>766</v>
      </c>
      <c r="P1126" s="569">
        <v>1</v>
      </c>
      <c r="Q1126" s="10">
        <f t="shared" si="75"/>
        <v>766</v>
      </c>
    </row>
    <row r="1127" spans="2:17" ht="20.25" customHeight="1">
      <c r="B1127" s="10" t="str">
        <f t="shared" si="72"/>
        <v>لباس كار نسوز(بلوز و شلوار)86</v>
      </c>
      <c r="C1127" s="10" t="str">
        <f t="shared" si="73"/>
        <v>لباس كار نسوز(بلوز و شلوار)1402/03/2186</v>
      </c>
      <c r="D1127" s="10" t="str">
        <f>IFERROR(IF(تحویلی!$E$1="","",IF(NOSA!O1127=تحویلی!$E$1,تحویلی!$E$1&amp;COUNTIF(NOSA!$O$1:O1127,تحویلی!$E$1),"")),"")</f>
        <v/>
      </c>
      <c r="E1127" s="10" t="str">
        <f t="shared" si="74"/>
        <v>2002686</v>
      </c>
      <c r="F1127" s="10" t="str">
        <f>IFERROR(VLOOKUP(I1127,DATABASE!$N:$O,2,FALSE),"")</f>
        <v>لباس كار نسوز(بلوز و شلوار)</v>
      </c>
      <c r="G1127" s="568" t="s">
        <v>1764</v>
      </c>
      <c r="H1127" s="569">
        <v>20026</v>
      </c>
      <c r="I1127" s="568" t="s">
        <v>1766</v>
      </c>
      <c r="J1127" s="568" t="s">
        <v>1767</v>
      </c>
      <c r="K1127" s="570">
        <v>1</v>
      </c>
      <c r="L1127" s="568" t="s">
        <v>28</v>
      </c>
      <c r="M1127" s="568" t="s">
        <v>4</v>
      </c>
      <c r="N1127" s="568" t="s">
        <v>105</v>
      </c>
      <c r="O1127" s="571">
        <v>86</v>
      </c>
      <c r="P1127" s="569">
        <v>1</v>
      </c>
      <c r="Q1127" s="10">
        <f t="shared" si="75"/>
        <v>86</v>
      </c>
    </row>
    <row r="1128" spans="2:17" ht="20.25" customHeight="1">
      <c r="B1128" s="10" t="str">
        <f t="shared" si="72"/>
        <v>مقنعه نسوز كتان86</v>
      </c>
      <c r="C1128" s="10" t="str">
        <f t="shared" si="73"/>
        <v>مقنعه نسوز كتان1402/03/2186</v>
      </c>
      <c r="D1128" s="10" t="str">
        <f>IFERROR(IF(تحویلی!$E$1="","",IF(NOSA!O1128=تحویلی!$E$1,تحویلی!$E$1&amp;COUNTIF(NOSA!$O$1:O1128,تحویلی!$E$1),"")),"")</f>
        <v/>
      </c>
      <c r="E1128" s="10" t="str">
        <f t="shared" si="74"/>
        <v>2002686</v>
      </c>
      <c r="F1128" s="10" t="str">
        <f>IFERROR(VLOOKUP(I1128,DATABASE!$N:$O,2,FALSE),"")</f>
        <v>مقنعه نسوز كتان</v>
      </c>
      <c r="G1128" s="568" t="s">
        <v>1764</v>
      </c>
      <c r="H1128" s="569">
        <v>20026</v>
      </c>
      <c r="I1128" s="568" t="s">
        <v>1587</v>
      </c>
      <c r="J1128" s="568" t="s">
        <v>31</v>
      </c>
      <c r="K1128" s="570">
        <v>1</v>
      </c>
      <c r="L1128" s="568" t="s">
        <v>8</v>
      </c>
      <c r="M1128" s="568" t="s">
        <v>4</v>
      </c>
      <c r="N1128" s="568" t="s">
        <v>105</v>
      </c>
      <c r="O1128" s="571">
        <v>86</v>
      </c>
      <c r="P1128" s="569">
        <v>1</v>
      </c>
      <c r="Q1128" s="10">
        <f t="shared" si="75"/>
        <v>86</v>
      </c>
    </row>
    <row r="1129" spans="2:17" ht="20.25" customHeight="1">
      <c r="B1129" s="10" t="str">
        <f t="shared" si="72"/>
        <v>كفش ايمني عايق برق673</v>
      </c>
      <c r="C1129" s="10" t="str">
        <f t="shared" si="73"/>
        <v>كفش ايمني عايق برق1402/03/22673</v>
      </c>
      <c r="D1129" s="10" t="str">
        <f>IFERROR(IF(تحویلی!$E$1="","",IF(NOSA!O1129=تحویلی!$E$1,تحویلی!$E$1&amp;COUNTIF(NOSA!$O$1:O1129,تحویلی!$E$1),"")),"")</f>
        <v/>
      </c>
      <c r="E1129" s="10" t="str">
        <f t="shared" si="74"/>
        <v>20042673</v>
      </c>
      <c r="F1129" s="10" t="str">
        <f>IFERROR(VLOOKUP(I1129,DATABASE!$N:$O,2,FALSE),"")</f>
        <v>كفش ايمني عايق برق</v>
      </c>
      <c r="G1129" s="568" t="s">
        <v>1768</v>
      </c>
      <c r="H1129" s="569">
        <v>20042</v>
      </c>
      <c r="I1129" s="568" t="s">
        <v>1610</v>
      </c>
      <c r="J1129" s="568" t="s">
        <v>1689</v>
      </c>
      <c r="K1129" s="570">
        <v>1</v>
      </c>
      <c r="L1129" s="568" t="s">
        <v>3</v>
      </c>
      <c r="M1129" s="568" t="s">
        <v>47</v>
      </c>
      <c r="N1129" s="568" t="s">
        <v>311</v>
      </c>
      <c r="O1129" s="571">
        <v>673</v>
      </c>
      <c r="P1129" s="569">
        <v>1</v>
      </c>
      <c r="Q1129" s="10">
        <f t="shared" si="75"/>
        <v>673</v>
      </c>
    </row>
    <row r="1130" spans="2:17" ht="20.25" customHeight="1">
      <c r="B1130" s="10" t="str">
        <f t="shared" si="72"/>
        <v>دستكش ضد برش سبك815</v>
      </c>
      <c r="C1130" s="10" t="str">
        <f t="shared" si="73"/>
        <v>دستكش ضد برش سبك1402/03/22815</v>
      </c>
      <c r="D1130" s="10" t="str">
        <f>IFERROR(IF(تحویلی!$E$1="","",IF(NOSA!O1130=تحویلی!$E$1,تحویلی!$E$1&amp;COUNTIF(NOSA!$O$1:O1130,تحویلی!$E$1),"")),"")</f>
        <v/>
      </c>
      <c r="E1130" s="10" t="str">
        <f t="shared" si="74"/>
        <v>20043815</v>
      </c>
      <c r="F1130" s="10" t="str">
        <f>IFERROR(VLOOKUP(I1130,DATABASE!$N:$O,2,FALSE),"")</f>
        <v>دستكش ضد برش سبك</v>
      </c>
      <c r="G1130" s="568" t="s">
        <v>1768</v>
      </c>
      <c r="H1130" s="569">
        <v>20043</v>
      </c>
      <c r="I1130" s="568" t="s">
        <v>1442</v>
      </c>
      <c r="J1130" s="568" t="s">
        <v>22</v>
      </c>
      <c r="K1130" s="570">
        <v>1</v>
      </c>
      <c r="L1130" s="568" t="s">
        <v>3</v>
      </c>
      <c r="M1130" s="568" t="s">
        <v>4</v>
      </c>
      <c r="N1130" s="568" t="s">
        <v>1694</v>
      </c>
      <c r="O1130" s="571">
        <v>815</v>
      </c>
      <c r="P1130" s="569">
        <v>1</v>
      </c>
      <c r="Q1130" s="10">
        <f t="shared" si="75"/>
        <v>815</v>
      </c>
    </row>
    <row r="1131" spans="2:17" ht="20.25" customHeight="1">
      <c r="B1131" s="10" t="str">
        <f t="shared" si="72"/>
        <v>پوتين ايمني نسوز313</v>
      </c>
      <c r="C1131" s="10" t="str">
        <f t="shared" si="73"/>
        <v>پوتين ايمني نسوز1402/03/22313</v>
      </c>
      <c r="D1131" s="10" t="str">
        <f>IFERROR(IF(تحویلی!$E$1="","",IF(NOSA!O1131=تحویلی!$E$1,تحویلی!$E$1&amp;COUNTIF(NOSA!$O$1:O1131,تحویلی!$E$1),"")),"")</f>
        <v/>
      </c>
      <c r="E1131" s="10" t="str">
        <f t="shared" si="74"/>
        <v>20049313</v>
      </c>
      <c r="F1131" s="10" t="str">
        <f>IFERROR(VLOOKUP(I1131,DATABASE!$N:$O,2,FALSE),"")</f>
        <v>پوتين ايمني نسوز</v>
      </c>
      <c r="G1131" s="568" t="s">
        <v>1768</v>
      </c>
      <c r="H1131" s="569">
        <v>20049</v>
      </c>
      <c r="I1131" s="568" t="s">
        <v>1510</v>
      </c>
      <c r="J1131" s="568" t="s">
        <v>1660</v>
      </c>
      <c r="K1131" s="570">
        <v>1</v>
      </c>
      <c r="L1131" s="568" t="s">
        <v>3</v>
      </c>
      <c r="M1131" s="568" t="s">
        <v>9</v>
      </c>
      <c r="N1131" s="568" t="s">
        <v>125</v>
      </c>
      <c r="O1131" s="571">
        <v>313</v>
      </c>
      <c r="P1131" s="569">
        <v>1</v>
      </c>
      <c r="Q1131" s="10">
        <f t="shared" si="75"/>
        <v>313</v>
      </c>
    </row>
    <row r="1132" spans="2:17" ht="20.25" customHeight="1">
      <c r="B1132" s="10" t="str">
        <f t="shared" si="72"/>
        <v>كفش ايمني6</v>
      </c>
      <c r="C1132" s="10" t="str">
        <f t="shared" si="73"/>
        <v>كفش ايمني1402/03/226</v>
      </c>
      <c r="D1132" s="10" t="str">
        <f>IFERROR(IF(تحویلی!$E$1="","",IF(NOSA!O1132=تحویلی!$E$1,تحویلی!$E$1&amp;COUNTIF(NOSA!$O$1:O1132,تحویلی!$E$1),"")),"")</f>
        <v/>
      </c>
      <c r="E1132" s="10" t="str">
        <f t="shared" si="74"/>
        <v>200666</v>
      </c>
      <c r="F1132" s="10" t="str">
        <f>IFERROR(VLOOKUP(I1132,DATABASE!$N:$O,2,FALSE),"")</f>
        <v>كفش ايمني</v>
      </c>
      <c r="G1132" s="568" t="s">
        <v>1768</v>
      </c>
      <c r="H1132" s="569">
        <v>20066</v>
      </c>
      <c r="I1132" s="568" t="s">
        <v>1720</v>
      </c>
      <c r="J1132" s="568" t="s">
        <v>1721</v>
      </c>
      <c r="K1132" s="570">
        <v>1</v>
      </c>
      <c r="L1132" s="568" t="s">
        <v>3</v>
      </c>
      <c r="M1132" s="568" t="s">
        <v>25</v>
      </c>
      <c r="N1132" s="568" t="s">
        <v>752</v>
      </c>
      <c r="O1132" s="571">
        <v>6</v>
      </c>
      <c r="P1132" s="569">
        <v>1</v>
      </c>
      <c r="Q1132" s="10">
        <f t="shared" si="75"/>
        <v>6</v>
      </c>
    </row>
    <row r="1133" spans="2:17" ht="20.25" customHeight="1">
      <c r="B1133" s="10" t="str">
        <f t="shared" si="72"/>
        <v>لباس كارشناسي كارآموز و ميهمان386</v>
      </c>
      <c r="C1133" s="10" t="str">
        <f t="shared" si="73"/>
        <v>لباس كارشناسي كارآموز و ميهمان1402/03/23386</v>
      </c>
      <c r="D1133" s="10" t="str">
        <f>IFERROR(IF(تحویلی!$E$1="","",IF(NOSA!O1133=تحویلی!$E$1,تحویلی!$E$1&amp;COUNTIF(NOSA!$O$1:O1133,تحویلی!$E$1),"")),"")</f>
        <v/>
      </c>
      <c r="E1133" s="10" t="str">
        <f t="shared" si="74"/>
        <v>20072386</v>
      </c>
      <c r="F1133" s="10" t="str">
        <f>IFERROR(VLOOKUP(I1133,DATABASE!$N:$O,2,FALSE),"")</f>
        <v>لباس كارشناسي كارآموز و ميهمان</v>
      </c>
      <c r="G1133" s="568" t="s">
        <v>1769</v>
      </c>
      <c r="H1133" s="569">
        <v>20072</v>
      </c>
      <c r="I1133" s="568" t="s">
        <v>1668</v>
      </c>
      <c r="J1133" s="568" t="s">
        <v>1669</v>
      </c>
      <c r="K1133" s="570">
        <v>1</v>
      </c>
      <c r="L1133" s="568" t="s">
        <v>28</v>
      </c>
      <c r="M1133" s="568" t="s">
        <v>47</v>
      </c>
      <c r="N1133" s="568" t="s">
        <v>1371</v>
      </c>
      <c r="O1133" s="571">
        <v>386</v>
      </c>
      <c r="P1133" s="569">
        <v>0</v>
      </c>
      <c r="Q1133" s="10">
        <f t="shared" si="75"/>
        <v>386</v>
      </c>
    </row>
    <row r="1134" spans="2:17" ht="20.25" customHeight="1">
      <c r="B1134" s="10" t="str">
        <f t="shared" si="72"/>
        <v>دستكش ضد برش سبك608</v>
      </c>
      <c r="C1134" s="10" t="str">
        <f t="shared" si="73"/>
        <v>دستكش ضد برش سبك1402/03/23608</v>
      </c>
      <c r="D1134" s="10" t="str">
        <f>IFERROR(IF(تحویلی!$E$1="","",IF(NOSA!O1134=تحویلی!$E$1,تحویلی!$E$1&amp;COUNTIF(NOSA!$O$1:O1134,تحویلی!$E$1),"")),"")</f>
        <v/>
      </c>
      <c r="E1134" s="10" t="str">
        <f t="shared" si="74"/>
        <v>20075608</v>
      </c>
      <c r="F1134" s="10" t="str">
        <f>IFERROR(VLOOKUP(I1134,DATABASE!$N:$O,2,FALSE),"")</f>
        <v>دستكش ضد برش سبك</v>
      </c>
      <c r="G1134" s="568" t="s">
        <v>1769</v>
      </c>
      <c r="H1134" s="569">
        <v>20075</v>
      </c>
      <c r="I1134" s="568" t="s">
        <v>1442</v>
      </c>
      <c r="J1134" s="568" t="s">
        <v>22</v>
      </c>
      <c r="K1134" s="570">
        <v>4</v>
      </c>
      <c r="L1134" s="568" t="s">
        <v>3</v>
      </c>
      <c r="M1134" s="568" t="s">
        <v>63</v>
      </c>
      <c r="N1134" s="568" t="s">
        <v>64</v>
      </c>
      <c r="O1134" s="571">
        <v>608</v>
      </c>
      <c r="P1134" s="569">
        <v>0</v>
      </c>
      <c r="Q1134" s="10">
        <f t="shared" si="75"/>
        <v>608</v>
      </c>
    </row>
    <row r="1135" spans="2:17" ht="20.25" customHeight="1">
      <c r="B1135" s="10" t="str">
        <f t="shared" si="72"/>
        <v>دستكش ضد برش سبك163</v>
      </c>
      <c r="C1135" s="10" t="str">
        <f t="shared" si="73"/>
        <v>دستكش ضد برش سبك1402/03/23163</v>
      </c>
      <c r="D1135" s="10" t="str">
        <f>IFERROR(IF(تحویلی!$E$1="","",IF(NOSA!O1135=تحویلی!$E$1,تحویلی!$E$1&amp;COUNTIF(NOSA!$O$1:O1135,تحویلی!$E$1),"")),"")</f>
        <v/>
      </c>
      <c r="E1135" s="10" t="str">
        <f t="shared" si="74"/>
        <v>20084163</v>
      </c>
      <c r="F1135" s="10" t="str">
        <f>IFERROR(VLOOKUP(I1135,DATABASE!$N:$O,2,FALSE),"")</f>
        <v>دستكش ضد برش سبك</v>
      </c>
      <c r="G1135" s="568" t="s">
        <v>1769</v>
      </c>
      <c r="H1135" s="569">
        <v>20084</v>
      </c>
      <c r="I1135" s="568" t="s">
        <v>1442</v>
      </c>
      <c r="J1135" s="568" t="s">
        <v>22</v>
      </c>
      <c r="K1135" s="570">
        <v>1</v>
      </c>
      <c r="L1135" s="568" t="s">
        <v>3</v>
      </c>
      <c r="M1135" s="568" t="s">
        <v>9</v>
      </c>
      <c r="N1135" s="568" t="s">
        <v>324</v>
      </c>
      <c r="O1135" s="571">
        <v>163</v>
      </c>
      <c r="P1135" s="569">
        <v>0</v>
      </c>
      <c r="Q1135" s="10">
        <f t="shared" si="75"/>
        <v>163</v>
      </c>
    </row>
    <row r="1136" spans="2:17" ht="20.25" customHeight="1">
      <c r="B1136" s="10" t="str">
        <f t="shared" si="72"/>
        <v>مقنعه نسوز كتان815</v>
      </c>
      <c r="C1136" s="10" t="str">
        <f t="shared" si="73"/>
        <v>مقنعه نسوز كتان1402/03/23815</v>
      </c>
      <c r="D1136" s="10" t="str">
        <f>IFERROR(IF(تحویلی!$E$1="","",IF(NOSA!O1136=تحویلی!$E$1,تحویلی!$E$1&amp;COUNTIF(NOSA!$O$1:O1136,تحویلی!$E$1),"")),"")</f>
        <v/>
      </c>
      <c r="E1136" s="10" t="str">
        <f t="shared" si="74"/>
        <v>20087815</v>
      </c>
      <c r="F1136" s="10" t="str">
        <f>IFERROR(VLOOKUP(I1136,DATABASE!$N:$O,2,FALSE),"")</f>
        <v>مقنعه نسوز كتان</v>
      </c>
      <c r="G1136" s="568" t="s">
        <v>1769</v>
      </c>
      <c r="H1136" s="569">
        <v>20087</v>
      </c>
      <c r="I1136" s="568" t="s">
        <v>1587</v>
      </c>
      <c r="J1136" s="568" t="s">
        <v>31</v>
      </c>
      <c r="K1136" s="570">
        <v>1</v>
      </c>
      <c r="L1136" s="568" t="s">
        <v>8</v>
      </c>
      <c r="M1136" s="568" t="s">
        <v>4</v>
      </c>
      <c r="N1136" s="568" t="s">
        <v>1694</v>
      </c>
      <c r="O1136" s="571">
        <v>815</v>
      </c>
      <c r="P1136" s="569">
        <v>0</v>
      </c>
      <c r="Q1136" s="10">
        <f t="shared" si="75"/>
        <v>815</v>
      </c>
    </row>
    <row r="1137" spans="2:17" ht="20.25" customHeight="1">
      <c r="B1137" s="10" t="str">
        <f t="shared" si="72"/>
        <v>مقنعه نسوز كتان10028</v>
      </c>
      <c r="C1137" s="10" t="str">
        <f t="shared" si="73"/>
        <v>مقنعه نسوز كتان1402/03/2310028</v>
      </c>
      <c r="D1137" s="10" t="str">
        <f>IFERROR(IF(تحویلی!$E$1="","",IF(NOSA!O1137=تحویلی!$E$1,تحویلی!$E$1&amp;COUNTIF(NOSA!$O$1:O1137,تحویلی!$E$1),"")),"")</f>
        <v/>
      </c>
      <c r="E1137" s="10" t="str">
        <f t="shared" si="74"/>
        <v>2009210028</v>
      </c>
      <c r="F1137" s="10" t="str">
        <f>IFERROR(VLOOKUP(I1137,DATABASE!$N:$O,2,FALSE),"")</f>
        <v>مقنعه نسوز كتان</v>
      </c>
      <c r="G1137" s="568" t="s">
        <v>1769</v>
      </c>
      <c r="H1137" s="569">
        <v>20092</v>
      </c>
      <c r="I1137" s="568" t="s">
        <v>1587</v>
      </c>
      <c r="J1137" s="568" t="s">
        <v>31</v>
      </c>
      <c r="K1137" s="570">
        <v>1</v>
      </c>
      <c r="L1137" s="568" t="s">
        <v>8</v>
      </c>
      <c r="M1137" s="568" t="s">
        <v>9</v>
      </c>
      <c r="N1137" s="568" t="s">
        <v>1638</v>
      </c>
      <c r="O1137" s="571">
        <v>10028</v>
      </c>
      <c r="P1137" s="569">
        <v>1</v>
      </c>
      <c r="Q1137" s="10">
        <f t="shared" si="75"/>
        <v>10028</v>
      </c>
    </row>
    <row r="1138" spans="2:17" ht="20.25" customHeight="1">
      <c r="B1138" s="10" t="str">
        <f t="shared" si="72"/>
        <v>پوتين ايمني نسوز774</v>
      </c>
      <c r="C1138" s="10" t="str">
        <f t="shared" si="73"/>
        <v>پوتين ايمني نسوز1402/03/23774</v>
      </c>
      <c r="D1138" s="10" t="str">
        <f>IFERROR(IF(تحویلی!$E$1="","",IF(NOSA!O1138=تحویلی!$E$1,تحویلی!$E$1&amp;COUNTIF(NOSA!$O$1:O1138,تحویلی!$E$1),"")),"")</f>
        <v/>
      </c>
      <c r="E1138" s="10" t="str">
        <f t="shared" si="74"/>
        <v>20095774</v>
      </c>
      <c r="F1138" s="10" t="str">
        <f>IFERROR(VLOOKUP(I1138,DATABASE!$N:$O,2,FALSE),"")</f>
        <v>پوتين ايمني نسوز</v>
      </c>
      <c r="G1138" s="568" t="s">
        <v>1769</v>
      </c>
      <c r="H1138" s="569">
        <v>20095</v>
      </c>
      <c r="I1138" s="568" t="s">
        <v>1648</v>
      </c>
      <c r="J1138" s="568" t="s">
        <v>1649</v>
      </c>
      <c r="K1138" s="570">
        <v>1</v>
      </c>
      <c r="L1138" s="568" t="s">
        <v>3</v>
      </c>
      <c r="M1138" s="568" t="s">
        <v>43</v>
      </c>
      <c r="N1138" s="568" t="s">
        <v>1154</v>
      </c>
      <c r="O1138" s="571">
        <v>774</v>
      </c>
      <c r="P1138" s="569">
        <v>1</v>
      </c>
      <c r="Q1138" s="10">
        <f t="shared" si="75"/>
        <v>774</v>
      </c>
    </row>
    <row r="1139" spans="2:17" ht="20.25" customHeight="1">
      <c r="B1139" s="10" t="str">
        <f t="shared" si="72"/>
        <v>لباس كارشناسي كارآموز و ميهمان820</v>
      </c>
      <c r="C1139" s="10" t="str">
        <f t="shared" si="73"/>
        <v>لباس كارشناسي كارآموز و ميهمان1402/03/23820</v>
      </c>
      <c r="D1139" s="10" t="str">
        <f>IFERROR(IF(تحویلی!$E$1="","",IF(NOSA!O1139=تحویلی!$E$1,تحویلی!$E$1&amp;COUNTIF(NOSA!$O$1:O1139,تحویلی!$E$1),"")),"")</f>
        <v/>
      </c>
      <c r="E1139" s="10" t="str">
        <f t="shared" si="74"/>
        <v>20096820</v>
      </c>
      <c r="F1139" s="10" t="str">
        <f>IFERROR(VLOOKUP(I1139,DATABASE!$N:$O,2,FALSE),"")</f>
        <v>لباس كارشناسي كارآموز و ميهمان</v>
      </c>
      <c r="G1139" s="568" t="s">
        <v>1769</v>
      </c>
      <c r="H1139" s="569">
        <v>20096</v>
      </c>
      <c r="I1139" s="568" t="s">
        <v>1668</v>
      </c>
      <c r="J1139" s="568" t="s">
        <v>1669</v>
      </c>
      <c r="K1139" s="570">
        <v>1</v>
      </c>
      <c r="L1139" s="568" t="s">
        <v>28</v>
      </c>
      <c r="M1139" s="568" t="s">
        <v>40</v>
      </c>
      <c r="N1139" s="568" t="s">
        <v>1738</v>
      </c>
      <c r="O1139" s="571">
        <v>820</v>
      </c>
      <c r="P1139" s="569">
        <v>0</v>
      </c>
      <c r="Q1139" s="10">
        <f t="shared" si="75"/>
        <v>820</v>
      </c>
    </row>
    <row r="1140" spans="2:17" ht="20.25" customHeight="1">
      <c r="B1140" s="10" t="str">
        <f t="shared" si="72"/>
        <v>لباس كار نسوز- بلو238</v>
      </c>
      <c r="C1140" s="10" t="str">
        <f t="shared" si="73"/>
        <v>لباس كار نسوز- بلو1402/03/23238</v>
      </c>
      <c r="D1140" s="10" t="str">
        <f>IFERROR(IF(تحویلی!$E$1="","",IF(NOSA!O1140=تحویلی!$E$1,تحویلی!$E$1&amp;COUNTIF(NOSA!$O$1:O1140,تحویلی!$E$1),"")),"")</f>
        <v/>
      </c>
      <c r="E1140" s="10" t="str">
        <f t="shared" si="74"/>
        <v>20100238</v>
      </c>
      <c r="F1140" s="10" t="str">
        <f>IFERROR(VLOOKUP(I1140,DATABASE!$N:$O,2,FALSE),"")</f>
        <v>لباس كار نسوز- بلو</v>
      </c>
      <c r="G1140" s="568" t="s">
        <v>1769</v>
      </c>
      <c r="H1140" s="569">
        <v>20100</v>
      </c>
      <c r="I1140" s="568" t="s">
        <v>1770</v>
      </c>
      <c r="J1140" s="568" t="s">
        <v>1771</v>
      </c>
      <c r="K1140" s="570">
        <v>1</v>
      </c>
      <c r="L1140" s="568" t="s">
        <v>8</v>
      </c>
      <c r="M1140" s="568" t="s">
        <v>19</v>
      </c>
      <c r="N1140" s="568" t="s">
        <v>1772</v>
      </c>
      <c r="O1140" s="571">
        <v>238</v>
      </c>
      <c r="P1140" s="569">
        <v>1</v>
      </c>
      <c r="Q1140" s="10">
        <f t="shared" si="75"/>
        <v>238</v>
      </c>
    </row>
    <row r="1141" spans="2:17" ht="20.25" customHeight="1">
      <c r="B1141" s="10" t="str">
        <f t="shared" si="72"/>
        <v>چكمه ايمني نسوز238</v>
      </c>
      <c r="C1141" s="10" t="str">
        <f t="shared" si="73"/>
        <v>چكمه ايمني نسوز1402/03/23238</v>
      </c>
      <c r="D1141" s="10" t="str">
        <f>IFERROR(IF(تحویلی!$E$1="","",IF(NOSA!O1141=تحویلی!$E$1,تحویلی!$E$1&amp;COUNTIF(NOSA!$O$1:O1141,تحویلی!$E$1),"")),"")</f>
        <v/>
      </c>
      <c r="E1141" s="10" t="str">
        <f t="shared" si="74"/>
        <v>20100238</v>
      </c>
      <c r="F1141" s="10" t="str">
        <f>IFERROR(VLOOKUP(I1141,DATABASE!$N:$O,2,FALSE),"")</f>
        <v>چكمه ايمني نسوز</v>
      </c>
      <c r="G1141" s="568" t="s">
        <v>1769</v>
      </c>
      <c r="H1141" s="569">
        <v>20100</v>
      </c>
      <c r="I1141" s="568" t="s">
        <v>1749</v>
      </c>
      <c r="J1141" s="568" t="s">
        <v>1750</v>
      </c>
      <c r="K1141" s="570">
        <v>1</v>
      </c>
      <c r="L1141" s="568" t="s">
        <v>3</v>
      </c>
      <c r="M1141" s="568" t="s">
        <v>19</v>
      </c>
      <c r="N1141" s="568" t="s">
        <v>1772</v>
      </c>
      <c r="O1141" s="571">
        <v>238</v>
      </c>
      <c r="P1141" s="569">
        <v>1</v>
      </c>
      <c r="Q1141" s="10">
        <f t="shared" si="75"/>
        <v>238</v>
      </c>
    </row>
    <row r="1142" spans="2:17" ht="20.25" customHeight="1">
      <c r="B1142" s="10" t="str">
        <f t="shared" si="72"/>
        <v>لباس كارشناسي كارآموز و ميهمان789</v>
      </c>
      <c r="C1142" s="10" t="str">
        <f t="shared" si="73"/>
        <v>لباس كارشناسي كارآموز و ميهمان1402/03/23789</v>
      </c>
      <c r="D1142" s="10" t="str">
        <f>IFERROR(IF(تحویلی!$E$1="","",IF(NOSA!O1142=تحویلی!$E$1,تحویلی!$E$1&amp;COUNTIF(NOSA!$O$1:O1142,تحویلی!$E$1),"")),"")</f>
        <v/>
      </c>
      <c r="E1142" s="10" t="str">
        <f t="shared" si="74"/>
        <v>20102789</v>
      </c>
      <c r="F1142" s="10" t="str">
        <f>IFERROR(VLOOKUP(I1142,DATABASE!$N:$O,2,FALSE),"")</f>
        <v>لباس كارشناسي كارآموز و ميهمان</v>
      </c>
      <c r="G1142" s="568" t="s">
        <v>1769</v>
      </c>
      <c r="H1142" s="569">
        <v>20102</v>
      </c>
      <c r="I1142" s="568" t="s">
        <v>1668</v>
      </c>
      <c r="J1142" s="568" t="s">
        <v>1669</v>
      </c>
      <c r="K1142" s="570">
        <v>1</v>
      </c>
      <c r="L1142" s="568" t="s">
        <v>28</v>
      </c>
      <c r="M1142" s="568" t="s">
        <v>43</v>
      </c>
      <c r="N1142" s="568" t="s">
        <v>1261</v>
      </c>
      <c r="O1142" s="571">
        <v>789</v>
      </c>
      <c r="P1142" s="569">
        <v>0</v>
      </c>
      <c r="Q1142" s="10">
        <f t="shared" si="75"/>
        <v>789</v>
      </c>
    </row>
    <row r="1143" spans="2:17" ht="20.25" customHeight="1">
      <c r="B1143" s="10" t="str">
        <f t="shared" si="72"/>
        <v>لباس كارشناسي كارآموز و ميهمان286</v>
      </c>
      <c r="C1143" s="10" t="str">
        <f t="shared" si="73"/>
        <v>لباس كارشناسي كارآموز و ميهمان1402/03/24286</v>
      </c>
      <c r="D1143" s="10" t="str">
        <f>IFERROR(IF(تحویلی!$E$1="","",IF(NOSA!O1143=تحویلی!$E$1,تحویلی!$E$1&amp;COUNTIF(NOSA!$O$1:O1143,تحویلی!$E$1),"")),"")</f>
        <v/>
      </c>
      <c r="E1143" s="10" t="str">
        <f t="shared" si="74"/>
        <v>20109286</v>
      </c>
      <c r="F1143" s="10" t="str">
        <f>IFERROR(VLOOKUP(I1143,DATABASE!$N:$O,2,FALSE),"")</f>
        <v>لباس كارشناسي كارآموز و ميهمان</v>
      </c>
      <c r="G1143" s="568" t="s">
        <v>1773</v>
      </c>
      <c r="H1143" s="569">
        <v>20109</v>
      </c>
      <c r="I1143" s="568" t="s">
        <v>1668</v>
      </c>
      <c r="J1143" s="568" t="s">
        <v>1669</v>
      </c>
      <c r="K1143" s="570">
        <v>1</v>
      </c>
      <c r="L1143" s="568" t="s">
        <v>28</v>
      </c>
      <c r="M1143" s="568" t="s">
        <v>40</v>
      </c>
      <c r="N1143" s="568" t="s">
        <v>804</v>
      </c>
      <c r="O1143" s="571">
        <v>286</v>
      </c>
      <c r="P1143" s="569">
        <v>1</v>
      </c>
      <c r="Q1143" s="10">
        <f t="shared" si="75"/>
        <v>286</v>
      </c>
    </row>
    <row r="1144" spans="2:17" ht="20.25" customHeight="1">
      <c r="B1144" s="10" t="str">
        <f t="shared" si="72"/>
        <v>دستكش ضد برش سبك709</v>
      </c>
      <c r="C1144" s="10" t="str">
        <f t="shared" si="73"/>
        <v>دستكش ضد برش سبك1402/03/24709</v>
      </c>
      <c r="D1144" s="10" t="str">
        <f>IFERROR(IF(تحویلی!$E$1="","",IF(NOSA!O1144=تحویلی!$E$1,تحویلی!$E$1&amp;COUNTIF(NOSA!$O$1:O1144,تحویلی!$E$1),"")),"")</f>
        <v/>
      </c>
      <c r="E1144" s="10" t="str">
        <f t="shared" si="74"/>
        <v>20109709</v>
      </c>
      <c r="F1144" s="10" t="str">
        <f>IFERROR(VLOOKUP(I1144,DATABASE!$N:$O,2,FALSE),"")</f>
        <v>دستكش ضد برش سبك</v>
      </c>
      <c r="G1144" s="568" t="s">
        <v>1773</v>
      </c>
      <c r="H1144" s="569">
        <v>20109</v>
      </c>
      <c r="I1144" s="568" t="s">
        <v>1442</v>
      </c>
      <c r="J1144" s="568" t="s">
        <v>22</v>
      </c>
      <c r="K1144" s="570">
        <v>1</v>
      </c>
      <c r="L1144" s="568" t="s">
        <v>3</v>
      </c>
      <c r="M1144" s="568" t="s">
        <v>40</v>
      </c>
      <c r="N1144" s="568" t="s">
        <v>93</v>
      </c>
      <c r="O1144" s="571">
        <v>709</v>
      </c>
      <c r="P1144" s="569">
        <v>1</v>
      </c>
      <c r="Q1144" s="10">
        <f t="shared" si="75"/>
        <v>709</v>
      </c>
    </row>
    <row r="1145" spans="2:17" ht="20.25" customHeight="1">
      <c r="B1145" s="10" t="str">
        <f t="shared" si="72"/>
        <v>دستكش ضد برش سبك780</v>
      </c>
      <c r="C1145" s="10" t="str">
        <f t="shared" si="73"/>
        <v>دستكش ضد برش سبك1402/03/24780</v>
      </c>
      <c r="D1145" s="10" t="str">
        <f>IFERROR(IF(تحویلی!$E$1="","",IF(NOSA!O1145=تحویلی!$E$1,تحویلی!$E$1&amp;COUNTIF(NOSA!$O$1:O1145,تحویلی!$E$1),"")),"")</f>
        <v/>
      </c>
      <c r="E1145" s="10" t="str">
        <f t="shared" si="74"/>
        <v>20111780</v>
      </c>
      <c r="F1145" s="10" t="str">
        <f>IFERROR(VLOOKUP(I1145,DATABASE!$N:$O,2,FALSE),"")</f>
        <v>دستكش ضد برش سبك</v>
      </c>
      <c r="G1145" s="568" t="s">
        <v>1773</v>
      </c>
      <c r="H1145" s="569">
        <v>20111</v>
      </c>
      <c r="I1145" s="568" t="s">
        <v>1442</v>
      </c>
      <c r="J1145" s="568" t="s">
        <v>22</v>
      </c>
      <c r="K1145" s="570">
        <v>1</v>
      </c>
      <c r="L1145" s="568" t="s">
        <v>3</v>
      </c>
      <c r="M1145" s="568" t="s">
        <v>47</v>
      </c>
      <c r="N1145" s="568" t="s">
        <v>1253</v>
      </c>
      <c r="O1145" s="571">
        <v>780</v>
      </c>
      <c r="P1145" s="569">
        <v>1</v>
      </c>
      <c r="Q1145" s="10">
        <f t="shared" si="75"/>
        <v>780</v>
      </c>
    </row>
    <row r="1146" spans="2:17" ht="20.25" customHeight="1">
      <c r="B1146" s="10" t="str">
        <f t="shared" si="72"/>
        <v>دستكش ضد برش سبك751</v>
      </c>
      <c r="C1146" s="10" t="str">
        <f t="shared" si="73"/>
        <v>دستكش ضد برش سبك1402/03/24751</v>
      </c>
      <c r="D1146" s="10" t="str">
        <f>IFERROR(IF(تحویلی!$E$1="","",IF(NOSA!O1146=تحویلی!$E$1,تحویلی!$E$1&amp;COUNTIF(NOSA!$O$1:O1146,تحویلی!$E$1),"")),"")</f>
        <v/>
      </c>
      <c r="E1146" s="10" t="str">
        <f t="shared" si="74"/>
        <v>20114751</v>
      </c>
      <c r="F1146" s="10" t="str">
        <f>IFERROR(VLOOKUP(I1146,DATABASE!$N:$O,2,FALSE),"")</f>
        <v>دستكش ضد برش سبك</v>
      </c>
      <c r="G1146" s="568" t="s">
        <v>1773</v>
      </c>
      <c r="H1146" s="569">
        <v>20114</v>
      </c>
      <c r="I1146" s="568" t="s">
        <v>1442</v>
      </c>
      <c r="J1146" s="568" t="s">
        <v>22</v>
      </c>
      <c r="K1146" s="570">
        <v>1</v>
      </c>
      <c r="L1146" s="568" t="s">
        <v>3</v>
      </c>
      <c r="M1146" s="568" t="s">
        <v>9</v>
      </c>
      <c r="N1146" s="568" t="s">
        <v>901</v>
      </c>
      <c r="O1146" s="571">
        <v>751</v>
      </c>
      <c r="P1146" s="569">
        <v>1</v>
      </c>
      <c r="Q1146" s="10">
        <f t="shared" si="75"/>
        <v>751</v>
      </c>
    </row>
    <row r="1147" spans="2:17" ht="20.25" customHeight="1">
      <c r="B1147" s="10" t="str">
        <f t="shared" si="72"/>
        <v>دستكش ضد برش سبك820</v>
      </c>
      <c r="C1147" s="10" t="str">
        <f t="shared" si="73"/>
        <v>دستكش ضد برش سبك1402/03/24820</v>
      </c>
      <c r="D1147" s="10" t="str">
        <f>IFERROR(IF(تحویلی!$E$1="","",IF(NOSA!O1147=تحویلی!$E$1,تحویلی!$E$1&amp;COUNTIF(NOSA!$O$1:O1147,تحویلی!$E$1),"")),"")</f>
        <v/>
      </c>
      <c r="E1147" s="10" t="str">
        <f t="shared" si="74"/>
        <v>20125820</v>
      </c>
      <c r="F1147" s="10" t="str">
        <f>IFERROR(VLOOKUP(I1147,DATABASE!$N:$O,2,FALSE),"")</f>
        <v>دستكش ضد برش سبك</v>
      </c>
      <c r="G1147" s="568" t="s">
        <v>1773</v>
      </c>
      <c r="H1147" s="569">
        <v>20125</v>
      </c>
      <c r="I1147" s="568" t="s">
        <v>1442</v>
      </c>
      <c r="J1147" s="568" t="s">
        <v>22</v>
      </c>
      <c r="K1147" s="570">
        <v>2</v>
      </c>
      <c r="L1147" s="568" t="s">
        <v>3</v>
      </c>
      <c r="M1147" s="568" t="s">
        <v>40</v>
      </c>
      <c r="N1147" s="568" t="s">
        <v>1738</v>
      </c>
      <c r="O1147" s="571">
        <v>820</v>
      </c>
      <c r="P1147" s="569">
        <v>0</v>
      </c>
      <c r="Q1147" s="10">
        <f t="shared" si="75"/>
        <v>820</v>
      </c>
    </row>
    <row r="1148" spans="2:17" ht="20.25" customHeight="1">
      <c r="B1148" s="10" t="str">
        <f t="shared" si="72"/>
        <v>دستكش كف مواد سبك4</v>
      </c>
      <c r="C1148" s="10" t="str">
        <f t="shared" si="73"/>
        <v>دستكش كف مواد سبك1402/03/244</v>
      </c>
      <c r="D1148" s="10" t="str">
        <f>IFERROR(IF(تحویلی!$E$1="","",IF(NOSA!O1148=تحویلی!$E$1,تحویلی!$E$1&amp;COUNTIF(NOSA!$O$1:O1148,تحویلی!$E$1),"")),"")</f>
        <v/>
      </c>
      <c r="E1148" s="10" t="str">
        <f t="shared" si="74"/>
        <v>201254</v>
      </c>
      <c r="F1148" s="10" t="str">
        <f>IFERROR(VLOOKUP(I1148,DATABASE!$N:$O,2,FALSE),"")</f>
        <v>دستكش كف مواد سبك</v>
      </c>
      <c r="G1148" s="568" t="s">
        <v>1773</v>
      </c>
      <c r="H1148" s="569">
        <v>20125</v>
      </c>
      <c r="I1148" s="568" t="s">
        <v>1456</v>
      </c>
      <c r="J1148" s="568" t="s">
        <v>2</v>
      </c>
      <c r="K1148" s="570">
        <v>1</v>
      </c>
      <c r="L1148" s="568" t="s">
        <v>3</v>
      </c>
      <c r="M1148" s="568" t="s">
        <v>202</v>
      </c>
      <c r="N1148" s="568" t="s">
        <v>570</v>
      </c>
      <c r="O1148" s="571">
        <v>4</v>
      </c>
      <c r="P1148" s="569">
        <v>0</v>
      </c>
      <c r="Q1148" s="10">
        <f t="shared" si="75"/>
        <v>4</v>
      </c>
    </row>
    <row r="1149" spans="2:17" ht="20.25" customHeight="1">
      <c r="B1149" s="10" t="str">
        <f t="shared" si="72"/>
        <v>ماسك جوشكاري701</v>
      </c>
      <c r="C1149" s="10" t="str">
        <f t="shared" si="73"/>
        <v>ماسك جوشكاري1402/03/24701</v>
      </c>
      <c r="D1149" s="10" t="str">
        <f>IFERROR(IF(تحویلی!$E$1="","",IF(NOSA!O1149=تحویلی!$E$1,تحویلی!$E$1&amp;COUNTIF(NOSA!$O$1:O1149,تحویلی!$E$1),"")),"")</f>
        <v/>
      </c>
      <c r="E1149" s="10" t="str">
        <f t="shared" si="74"/>
        <v>20130701</v>
      </c>
      <c r="F1149" s="10" t="str">
        <f>IFERROR(VLOOKUP(I1149,DATABASE!$N:$O,2,FALSE),"")</f>
        <v>ماسك جوشكاري</v>
      </c>
      <c r="G1149" s="568" t="s">
        <v>1773</v>
      </c>
      <c r="H1149" s="569">
        <v>20130</v>
      </c>
      <c r="I1149" s="568" t="s">
        <v>1598</v>
      </c>
      <c r="J1149" s="568" t="s">
        <v>108</v>
      </c>
      <c r="K1149" s="570">
        <v>1</v>
      </c>
      <c r="L1149" s="568" t="s">
        <v>8</v>
      </c>
      <c r="M1149" s="568" t="s">
        <v>87</v>
      </c>
      <c r="N1149" s="568" t="s">
        <v>26</v>
      </c>
      <c r="O1149" s="571">
        <v>701</v>
      </c>
      <c r="P1149" s="569">
        <v>0</v>
      </c>
      <c r="Q1149" s="10">
        <f t="shared" si="75"/>
        <v>701</v>
      </c>
    </row>
    <row r="1150" spans="2:17" ht="20.25" customHeight="1">
      <c r="B1150" s="10" t="str">
        <f t="shared" si="72"/>
        <v>شيشه مات ماسك جوشكاري701</v>
      </c>
      <c r="C1150" s="10" t="str">
        <f t="shared" si="73"/>
        <v>شيشه مات ماسك جوشكاري1402/03/24701</v>
      </c>
      <c r="D1150" s="10" t="str">
        <f>IFERROR(IF(تحویلی!$E$1="","",IF(NOSA!O1150=تحویلی!$E$1,تحویلی!$E$1&amp;COUNTIF(NOSA!$O$1:O1150,تحویلی!$E$1),"")),"")</f>
        <v/>
      </c>
      <c r="E1150" s="10" t="str">
        <f t="shared" si="74"/>
        <v>20130701</v>
      </c>
      <c r="F1150" s="10" t="str">
        <f>IFERROR(VLOOKUP(I1150,DATABASE!$N:$O,2,FALSE),"")</f>
        <v>شيشه مات ماسك جوشكاري</v>
      </c>
      <c r="G1150" s="568" t="s">
        <v>1773</v>
      </c>
      <c r="H1150" s="569">
        <v>20130</v>
      </c>
      <c r="I1150" s="568" t="s">
        <v>1507</v>
      </c>
      <c r="J1150" s="568" t="s">
        <v>113</v>
      </c>
      <c r="K1150" s="570">
        <v>1</v>
      </c>
      <c r="L1150" s="568" t="s">
        <v>8</v>
      </c>
      <c r="M1150" s="568" t="s">
        <v>87</v>
      </c>
      <c r="N1150" s="568" t="s">
        <v>26</v>
      </c>
      <c r="O1150" s="571">
        <v>701</v>
      </c>
      <c r="P1150" s="569">
        <v>0</v>
      </c>
      <c r="Q1150" s="10">
        <f t="shared" si="75"/>
        <v>701</v>
      </c>
    </row>
    <row r="1151" spans="2:17" ht="20.25" customHeight="1">
      <c r="B1151" s="10" t="str">
        <f t="shared" si="72"/>
        <v>دستكش ضد برش سبك641</v>
      </c>
      <c r="C1151" s="10" t="str">
        <f t="shared" si="73"/>
        <v>دستكش ضد برش سبك1402/03/24641</v>
      </c>
      <c r="D1151" s="10" t="str">
        <f>IFERROR(IF(تحویلی!$E$1="","",IF(NOSA!O1151=تحویلی!$E$1,تحویلی!$E$1&amp;COUNTIF(NOSA!$O$1:O1151,تحویلی!$E$1),"")),"")</f>
        <v/>
      </c>
      <c r="E1151" s="10" t="str">
        <f t="shared" si="74"/>
        <v>20134641</v>
      </c>
      <c r="F1151" s="10" t="str">
        <f>IFERROR(VLOOKUP(I1151,DATABASE!$N:$O,2,FALSE),"")</f>
        <v>دستكش ضد برش سبك</v>
      </c>
      <c r="G1151" s="568" t="s">
        <v>1773</v>
      </c>
      <c r="H1151" s="569">
        <v>20134</v>
      </c>
      <c r="I1151" s="568" t="s">
        <v>1442</v>
      </c>
      <c r="J1151" s="568" t="s">
        <v>22</v>
      </c>
      <c r="K1151" s="570">
        <v>1</v>
      </c>
      <c r="L1151" s="568" t="s">
        <v>3</v>
      </c>
      <c r="M1151" s="568" t="s">
        <v>47</v>
      </c>
      <c r="N1151" s="568" t="s">
        <v>154</v>
      </c>
      <c r="O1151" s="571">
        <v>641</v>
      </c>
      <c r="P1151" s="569">
        <v>1</v>
      </c>
      <c r="Q1151" s="10">
        <f t="shared" si="75"/>
        <v>641</v>
      </c>
    </row>
    <row r="1152" spans="2:17" ht="20.25" customHeight="1">
      <c r="B1152" s="10" t="str">
        <f t="shared" si="72"/>
        <v>دستكش كف مواد سبك387</v>
      </c>
      <c r="C1152" s="10" t="str">
        <f t="shared" si="73"/>
        <v>دستكش كف مواد سبك1402/03/24387</v>
      </c>
      <c r="D1152" s="10" t="str">
        <f>IFERROR(IF(تحویلی!$E$1="","",IF(NOSA!O1152=تحویلی!$E$1,تحویلی!$E$1&amp;COUNTIF(NOSA!$O$1:O1152,تحویلی!$E$1),"")),"")</f>
        <v/>
      </c>
      <c r="E1152" s="10" t="str">
        <f t="shared" si="74"/>
        <v>20135387</v>
      </c>
      <c r="F1152" s="10" t="str">
        <f>IFERROR(VLOOKUP(I1152,DATABASE!$N:$O,2,FALSE),"")</f>
        <v>دستكش كف مواد سبك</v>
      </c>
      <c r="G1152" s="568" t="s">
        <v>1773</v>
      </c>
      <c r="H1152" s="569">
        <v>20135</v>
      </c>
      <c r="I1152" s="568" t="s">
        <v>1456</v>
      </c>
      <c r="J1152" s="568" t="s">
        <v>2</v>
      </c>
      <c r="K1152" s="570">
        <v>1</v>
      </c>
      <c r="L1152" s="568" t="s">
        <v>3</v>
      </c>
      <c r="M1152" s="568" t="s">
        <v>19</v>
      </c>
      <c r="N1152" s="568" t="s">
        <v>83</v>
      </c>
      <c r="O1152" s="571">
        <v>387</v>
      </c>
      <c r="P1152" s="569">
        <v>1</v>
      </c>
      <c r="Q1152" s="10">
        <f t="shared" si="75"/>
        <v>387</v>
      </c>
    </row>
    <row r="1153" spans="2:17" ht="20.25" customHeight="1">
      <c r="B1153" s="10" t="str">
        <f t="shared" si="72"/>
        <v>ماسك N95) FFP2 )741</v>
      </c>
      <c r="C1153" s="10" t="str">
        <f t="shared" si="73"/>
        <v>ماسك N95) FFP2 )1402/03/24741</v>
      </c>
      <c r="D1153" s="10" t="str">
        <f>IFERROR(IF(تحویلی!$E$1="","",IF(NOSA!O1153=تحویلی!$E$1,تحویلی!$E$1&amp;COUNTIF(NOSA!$O$1:O1153,تحویلی!$E$1),"")),"")</f>
        <v/>
      </c>
      <c r="E1153" s="10" t="str">
        <f t="shared" si="74"/>
        <v>20141741</v>
      </c>
      <c r="F1153" s="10" t="str">
        <f>IFERROR(VLOOKUP(I1153,DATABASE!$N:$O,2,FALSE),"")</f>
        <v>ماسك N95) FFP2 )</v>
      </c>
      <c r="G1153" s="568" t="s">
        <v>1773</v>
      </c>
      <c r="H1153" s="569">
        <v>20141</v>
      </c>
      <c r="I1153" s="568" t="s">
        <v>1469</v>
      </c>
      <c r="J1153" s="568" t="s">
        <v>256</v>
      </c>
      <c r="K1153" s="570">
        <v>80</v>
      </c>
      <c r="L1153" s="568" t="s">
        <v>8</v>
      </c>
      <c r="M1153" s="568" t="s">
        <v>63</v>
      </c>
      <c r="N1153" s="568" t="s">
        <v>764</v>
      </c>
      <c r="O1153" s="571">
        <v>741</v>
      </c>
      <c r="P1153" s="569">
        <v>0</v>
      </c>
      <c r="Q1153" s="10">
        <f t="shared" si="75"/>
        <v>741</v>
      </c>
    </row>
    <row r="1154" spans="2:17" ht="20.25" customHeight="1">
      <c r="B1154" s="10" t="str">
        <f t="shared" si="72"/>
        <v>دستكش ضد برش سبك810</v>
      </c>
      <c r="C1154" s="10" t="str">
        <f t="shared" si="73"/>
        <v>دستكش ضد برش سبك1402/03/25810</v>
      </c>
      <c r="D1154" s="10" t="str">
        <f>IFERROR(IF(تحویلی!$E$1="","",IF(NOSA!O1154=تحویلی!$E$1,تحویلی!$E$1&amp;COUNTIF(NOSA!$O$1:O1154,تحویلی!$E$1),"")),"")</f>
        <v/>
      </c>
      <c r="E1154" s="10" t="str">
        <f t="shared" si="74"/>
        <v>20144810</v>
      </c>
      <c r="F1154" s="10" t="str">
        <f>IFERROR(VLOOKUP(I1154,DATABASE!$N:$O,2,FALSE),"")</f>
        <v>دستكش ضد برش سبك</v>
      </c>
      <c r="G1154" s="568" t="s">
        <v>1774</v>
      </c>
      <c r="H1154" s="569">
        <v>20144</v>
      </c>
      <c r="I1154" s="568" t="s">
        <v>1442</v>
      </c>
      <c r="J1154" s="568" t="s">
        <v>22</v>
      </c>
      <c r="K1154" s="570">
        <v>1</v>
      </c>
      <c r="L1154" s="568" t="s">
        <v>3</v>
      </c>
      <c r="M1154" s="568" t="s">
        <v>9</v>
      </c>
      <c r="N1154" s="568" t="s">
        <v>1592</v>
      </c>
      <c r="O1154" s="571">
        <v>810</v>
      </c>
      <c r="P1154" s="569">
        <v>1</v>
      </c>
      <c r="Q1154" s="10">
        <f t="shared" si="75"/>
        <v>810</v>
      </c>
    </row>
    <row r="1155" spans="2:17" ht="20.25" customHeight="1">
      <c r="B1155" s="10" t="str">
        <f t="shared" ref="B1155:B1218" si="76">F1155&amp;Q1155</f>
        <v>دستكش كف مواد سبك813</v>
      </c>
      <c r="C1155" s="10" t="str">
        <f t="shared" ref="C1155:C1218" si="77">F1155&amp;G1155&amp;O1155</f>
        <v>دستكش كف مواد سبك1402/03/25813</v>
      </c>
      <c r="D1155" s="10" t="str">
        <f>IFERROR(IF(تحویلی!$E$1="","",IF(NOSA!O1155=تحویلی!$E$1,تحویلی!$E$1&amp;COUNTIF(NOSA!$O$1:O1155,تحویلی!$E$1),"")),"")</f>
        <v/>
      </c>
      <c r="E1155" s="10" t="str">
        <f t="shared" ref="E1155:E1218" si="78">H1155&amp;O1155</f>
        <v>20148813</v>
      </c>
      <c r="F1155" s="10" t="str">
        <f>IFERROR(VLOOKUP(I1155,DATABASE!$N:$O,2,FALSE),"")</f>
        <v>دستكش كف مواد سبك</v>
      </c>
      <c r="G1155" s="568" t="s">
        <v>1774</v>
      </c>
      <c r="H1155" s="569">
        <v>20148</v>
      </c>
      <c r="I1155" s="568" t="s">
        <v>1456</v>
      </c>
      <c r="J1155" s="568" t="s">
        <v>2</v>
      </c>
      <c r="K1155" s="570">
        <v>1</v>
      </c>
      <c r="L1155" s="568" t="s">
        <v>3</v>
      </c>
      <c r="M1155" s="568" t="s">
        <v>47</v>
      </c>
      <c r="N1155" s="568" t="s">
        <v>1650</v>
      </c>
      <c r="O1155" s="571">
        <v>813</v>
      </c>
      <c r="P1155" s="569">
        <v>1</v>
      </c>
      <c r="Q1155" s="10">
        <f t="shared" si="75"/>
        <v>813</v>
      </c>
    </row>
    <row r="1156" spans="2:17" ht="20.25" customHeight="1">
      <c r="B1156" s="10" t="str">
        <f t="shared" si="76"/>
        <v>دستكش ضد برش سبك719</v>
      </c>
      <c r="C1156" s="10" t="str">
        <f t="shared" si="77"/>
        <v>دستكش ضد برش سبك1402/03/25719</v>
      </c>
      <c r="D1156" s="10" t="str">
        <f>IFERROR(IF(تحویلی!$E$1="","",IF(NOSA!O1156=تحویلی!$E$1,تحویلی!$E$1&amp;COUNTIF(NOSA!$O$1:O1156,تحویلی!$E$1),"")),"")</f>
        <v/>
      </c>
      <c r="E1156" s="10" t="str">
        <f t="shared" si="78"/>
        <v>20156719</v>
      </c>
      <c r="F1156" s="10" t="str">
        <f>IFERROR(VLOOKUP(I1156,DATABASE!$N:$O,2,FALSE),"")</f>
        <v>دستكش ضد برش سبك</v>
      </c>
      <c r="G1156" s="568" t="s">
        <v>1774</v>
      </c>
      <c r="H1156" s="569">
        <v>20156</v>
      </c>
      <c r="I1156" s="568" t="s">
        <v>1442</v>
      </c>
      <c r="J1156" s="568" t="s">
        <v>22</v>
      </c>
      <c r="K1156" s="570">
        <v>1</v>
      </c>
      <c r="L1156" s="568" t="s">
        <v>3</v>
      </c>
      <c r="M1156" s="568" t="s">
        <v>47</v>
      </c>
      <c r="N1156" s="568" t="s">
        <v>395</v>
      </c>
      <c r="O1156" s="571">
        <v>719</v>
      </c>
      <c r="P1156" s="569">
        <v>1</v>
      </c>
      <c r="Q1156" s="10">
        <f t="shared" si="75"/>
        <v>719</v>
      </c>
    </row>
    <row r="1157" spans="2:17" ht="20.25" customHeight="1">
      <c r="B1157" s="10" t="str">
        <f t="shared" si="76"/>
        <v>لباس كارشناسي كارآموز و ميهمان10</v>
      </c>
      <c r="C1157" s="10" t="str">
        <f t="shared" si="77"/>
        <v>لباس كارشناسي كارآموز و ميهمان1402/03/2510</v>
      </c>
      <c r="D1157" s="10" t="str">
        <f>IFERROR(IF(تحویلی!$E$1="","",IF(NOSA!O1157=تحویلی!$E$1,تحویلی!$E$1&amp;COUNTIF(NOSA!$O$1:O1157,تحویلی!$E$1),"")),"")</f>
        <v/>
      </c>
      <c r="E1157" s="10" t="str">
        <f t="shared" si="78"/>
        <v>2015710</v>
      </c>
      <c r="F1157" s="10" t="str">
        <f>IFERROR(VLOOKUP(I1157,DATABASE!$N:$O,2,FALSE),"")</f>
        <v>لباس كارشناسي كارآموز و ميهمان</v>
      </c>
      <c r="G1157" s="568" t="s">
        <v>1774</v>
      </c>
      <c r="H1157" s="569">
        <v>20157</v>
      </c>
      <c r="I1157" s="568" t="s">
        <v>1668</v>
      </c>
      <c r="J1157" s="568" t="s">
        <v>1669</v>
      </c>
      <c r="K1157" s="570">
        <v>1</v>
      </c>
      <c r="L1157" s="568" t="s">
        <v>28</v>
      </c>
      <c r="M1157" s="568" t="s">
        <v>266</v>
      </c>
      <c r="N1157" s="568" t="s">
        <v>278</v>
      </c>
      <c r="O1157" s="571">
        <v>10</v>
      </c>
      <c r="P1157" s="569">
        <v>0</v>
      </c>
      <c r="Q1157" s="10">
        <f t="shared" si="75"/>
        <v>10</v>
      </c>
    </row>
    <row r="1158" spans="2:17" ht="20.25" customHeight="1">
      <c r="B1158" s="10" t="str">
        <f t="shared" si="76"/>
        <v>دستكش كف مواد سبك460</v>
      </c>
      <c r="C1158" s="10" t="str">
        <f t="shared" si="77"/>
        <v>دستكش كف مواد سبك1402/03/25460</v>
      </c>
      <c r="D1158" s="10" t="str">
        <f>IFERROR(IF(تحویلی!$E$1="","",IF(NOSA!O1158=تحویلی!$E$1,تحویلی!$E$1&amp;COUNTIF(NOSA!$O$1:O1158,تحویلی!$E$1),"")),"")</f>
        <v/>
      </c>
      <c r="E1158" s="10" t="str">
        <f t="shared" si="78"/>
        <v>20159460</v>
      </c>
      <c r="F1158" s="10" t="str">
        <f>IFERROR(VLOOKUP(I1158,DATABASE!$N:$O,2,FALSE),"")</f>
        <v>دستكش كف مواد سبك</v>
      </c>
      <c r="G1158" s="568" t="s">
        <v>1774</v>
      </c>
      <c r="H1158" s="569">
        <v>20159</v>
      </c>
      <c r="I1158" s="568" t="s">
        <v>1456</v>
      </c>
      <c r="J1158" s="568" t="s">
        <v>2</v>
      </c>
      <c r="K1158" s="570">
        <v>1</v>
      </c>
      <c r="L1158" s="568" t="s">
        <v>3</v>
      </c>
      <c r="M1158" s="568" t="s">
        <v>47</v>
      </c>
      <c r="N1158" s="568" t="s">
        <v>140</v>
      </c>
      <c r="O1158" s="571">
        <v>460</v>
      </c>
      <c r="P1158" s="569">
        <v>1</v>
      </c>
      <c r="Q1158" s="10">
        <f t="shared" si="75"/>
        <v>460</v>
      </c>
    </row>
    <row r="1159" spans="2:17" ht="20.25" customHeight="1">
      <c r="B1159" s="10" t="str">
        <f t="shared" si="76"/>
        <v>دستكش ضد برش سبك694</v>
      </c>
      <c r="C1159" s="10" t="str">
        <f t="shared" si="77"/>
        <v>دستكش ضد برش سبك1402/03/25694</v>
      </c>
      <c r="D1159" s="10" t="str">
        <f>IFERROR(IF(تحویلی!$E$1="","",IF(NOSA!O1159=تحویلی!$E$1,تحویلی!$E$1&amp;COUNTIF(NOSA!$O$1:O1159,تحویلی!$E$1),"")),"")</f>
        <v/>
      </c>
      <c r="E1159" s="10" t="str">
        <f t="shared" si="78"/>
        <v>20161694</v>
      </c>
      <c r="F1159" s="10" t="str">
        <f>IFERROR(VLOOKUP(I1159,DATABASE!$N:$O,2,FALSE),"")</f>
        <v>دستكش ضد برش سبك</v>
      </c>
      <c r="G1159" s="568" t="s">
        <v>1774</v>
      </c>
      <c r="H1159" s="569">
        <v>20161</v>
      </c>
      <c r="I1159" s="568" t="s">
        <v>1442</v>
      </c>
      <c r="J1159" s="568" t="s">
        <v>22</v>
      </c>
      <c r="K1159" s="570">
        <v>1</v>
      </c>
      <c r="L1159" s="568" t="s">
        <v>3</v>
      </c>
      <c r="M1159" s="568" t="s">
        <v>47</v>
      </c>
      <c r="N1159" s="568" t="s">
        <v>128</v>
      </c>
      <c r="O1159" s="571">
        <v>694</v>
      </c>
      <c r="P1159" s="569">
        <v>1</v>
      </c>
      <c r="Q1159" s="10">
        <f t="shared" si="75"/>
        <v>694</v>
      </c>
    </row>
    <row r="1160" spans="2:17" ht="20.25" customHeight="1">
      <c r="B1160" s="10" t="str">
        <f t="shared" si="76"/>
        <v>لباس كار نسوز(بلوز و شلوار)819</v>
      </c>
      <c r="C1160" s="10" t="str">
        <f t="shared" si="77"/>
        <v>لباس كار نسوز(بلوز و شلوار)1402/03/25819</v>
      </c>
      <c r="D1160" s="10" t="str">
        <f>IFERROR(IF(تحویلی!$E$1="","",IF(NOSA!O1160=تحویلی!$E$1,تحویلی!$E$1&amp;COUNTIF(NOSA!$O$1:O1160,تحویلی!$E$1),"")),"")</f>
        <v/>
      </c>
      <c r="E1160" s="10" t="str">
        <f t="shared" si="78"/>
        <v>20165819</v>
      </c>
      <c r="F1160" s="10" t="str">
        <f>IFERROR(VLOOKUP(I1160,DATABASE!$N:$O,2,FALSE),"")</f>
        <v>لباس كار نسوز(بلوز و شلوار)</v>
      </c>
      <c r="G1160" s="568" t="s">
        <v>1774</v>
      </c>
      <c r="H1160" s="569">
        <v>20165</v>
      </c>
      <c r="I1160" s="568" t="s">
        <v>1655</v>
      </c>
      <c r="J1160" s="568" t="s">
        <v>1656</v>
      </c>
      <c r="K1160" s="570">
        <v>1</v>
      </c>
      <c r="L1160" s="568" t="s">
        <v>28</v>
      </c>
      <c r="M1160" s="568" t="s">
        <v>4</v>
      </c>
      <c r="N1160" s="568" t="s">
        <v>1775</v>
      </c>
      <c r="O1160" s="571">
        <v>819</v>
      </c>
      <c r="P1160" s="569">
        <v>0</v>
      </c>
      <c r="Q1160" s="10">
        <f t="shared" si="75"/>
        <v>819</v>
      </c>
    </row>
    <row r="1161" spans="2:17" ht="20.25" customHeight="1">
      <c r="B1161" s="10" t="str">
        <f t="shared" si="76"/>
        <v>چكمه ايمني نسوز819</v>
      </c>
      <c r="C1161" s="10" t="str">
        <f t="shared" si="77"/>
        <v>چكمه ايمني نسوز1402/03/25819</v>
      </c>
      <c r="D1161" s="10" t="str">
        <f>IFERROR(IF(تحویلی!$E$1="","",IF(NOSA!O1161=تحویلی!$E$1,تحویلی!$E$1&amp;COUNTIF(NOSA!$O$1:O1161,تحویلی!$E$1),"")),"")</f>
        <v/>
      </c>
      <c r="E1161" s="10" t="str">
        <f t="shared" si="78"/>
        <v>20165819</v>
      </c>
      <c r="F1161" s="10" t="str">
        <f>IFERROR(VLOOKUP(I1161,DATABASE!$N:$O,2,FALSE),"")</f>
        <v>چكمه ايمني نسوز</v>
      </c>
      <c r="G1161" s="568" t="s">
        <v>1774</v>
      </c>
      <c r="H1161" s="569">
        <v>20165</v>
      </c>
      <c r="I1161" s="568" t="s">
        <v>1695</v>
      </c>
      <c r="J1161" s="568" t="s">
        <v>1696</v>
      </c>
      <c r="K1161" s="570">
        <v>1</v>
      </c>
      <c r="L1161" s="568" t="s">
        <v>3</v>
      </c>
      <c r="M1161" s="568" t="s">
        <v>4</v>
      </c>
      <c r="N1161" s="568" t="s">
        <v>1775</v>
      </c>
      <c r="O1161" s="571">
        <v>819</v>
      </c>
      <c r="P1161" s="569">
        <v>0</v>
      </c>
      <c r="Q1161" s="10">
        <f t="shared" si="75"/>
        <v>819</v>
      </c>
    </row>
    <row r="1162" spans="2:17" ht="20.25" customHeight="1">
      <c r="B1162" s="10" t="str">
        <f t="shared" si="76"/>
        <v>كلاه ايمني819</v>
      </c>
      <c r="C1162" s="10" t="str">
        <f t="shared" si="77"/>
        <v>كلاه ايمني1402/03/25819</v>
      </c>
      <c r="D1162" s="10" t="str">
        <f>IFERROR(IF(تحویلی!$E$1="","",IF(NOSA!O1162=تحویلی!$E$1,تحویلی!$E$1&amp;COUNTIF(NOSA!$O$1:O1162,تحویلی!$E$1),"")),"")</f>
        <v/>
      </c>
      <c r="E1162" s="10" t="str">
        <f t="shared" si="78"/>
        <v>20165819</v>
      </c>
      <c r="F1162" s="10" t="str">
        <f>IFERROR(VLOOKUP(I1162,DATABASE!$N:$O,2,FALSE),"")</f>
        <v>كلاه ايمني</v>
      </c>
      <c r="G1162" s="568" t="s">
        <v>1774</v>
      </c>
      <c r="H1162" s="569">
        <v>20165</v>
      </c>
      <c r="I1162" s="568" t="s">
        <v>1505</v>
      </c>
      <c r="J1162" s="568" t="s">
        <v>1628</v>
      </c>
      <c r="K1162" s="570">
        <v>1</v>
      </c>
      <c r="L1162" s="568" t="s">
        <v>8</v>
      </c>
      <c r="M1162" s="568" t="s">
        <v>4</v>
      </c>
      <c r="N1162" s="568" t="s">
        <v>1775</v>
      </c>
      <c r="O1162" s="571">
        <v>819</v>
      </c>
      <c r="P1162" s="569">
        <v>0</v>
      </c>
      <c r="Q1162" s="10">
        <f t="shared" si="75"/>
        <v>819</v>
      </c>
    </row>
    <row r="1163" spans="2:17" ht="20.25" customHeight="1">
      <c r="B1163" s="10" t="str">
        <f t="shared" si="76"/>
        <v>دستكش ضد برش سبك819</v>
      </c>
      <c r="C1163" s="10" t="str">
        <f t="shared" si="77"/>
        <v>دستكش ضد برش سبك1402/03/25819</v>
      </c>
      <c r="D1163" s="10" t="str">
        <f>IFERROR(IF(تحویلی!$E$1="","",IF(NOSA!O1163=تحویلی!$E$1,تحویلی!$E$1&amp;COUNTIF(NOSA!$O$1:O1163,تحویلی!$E$1),"")),"")</f>
        <v/>
      </c>
      <c r="E1163" s="10" t="str">
        <f t="shared" si="78"/>
        <v>20165819</v>
      </c>
      <c r="F1163" s="10" t="str">
        <f>IFERROR(VLOOKUP(I1163,DATABASE!$N:$O,2,FALSE),"")</f>
        <v>دستكش ضد برش سبك</v>
      </c>
      <c r="G1163" s="568" t="s">
        <v>1774</v>
      </c>
      <c r="H1163" s="569">
        <v>20165</v>
      </c>
      <c r="I1163" s="568" t="s">
        <v>1442</v>
      </c>
      <c r="J1163" s="568" t="s">
        <v>22</v>
      </c>
      <c r="K1163" s="570">
        <v>1</v>
      </c>
      <c r="L1163" s="568" t="s">
        <v>3</v>
      </c>
      <c r="M1163" s="568" t="s">
        <v>4</v>
      </c>
      <c r="N1163" s="568" t="s">
        <v>1775</v>
      </c>
      <c r="O1163" s="571">
        <v>819</v>
      </c>
      <c r="P1163" s="569">
        <v>0</v>
      </c>
      <c r="Q1163" s="10">
        <f t="shared" si="75"/>
        <v>819</v>
      </c>
    </row>
    <row r="1164" spans="2:17" ht="20.25" customHeight="1">
      <c r="B1164" s="10" t="str">
        <f t="shared" si="76"/>
        <v>دستكش ساق بلند نسوز819</v>
      </c>
      <c r="C1164" s="10" t="str">
        <f t="shared" si="77"/>
        <v>دستكش ساق بلند نسوز1402/03/25819</v>
      </c>
      <c r="D1164" s="10" t="str">
        <f>IFERROR(IF(تحویلی!$E$1="","",IF(NOSA!O1164=تحویلی!$E$1,تحویلی!$E$1&amp;COUNTIF(NOSA!$O$1:O1164,تحویلی!$E$1),"")),"")</f>
        <v/>
      </c>
      <c r="E1164" s="10" t="str">
        <f t="shared" si="78"/>
        <v>20165819</v>
      </c>
      <c r="F1164" s="10" t="str">
        <f>IFERROR(VLOOKUP(I1164,DATABASE!$N:$O,2,FALSE),"")</f>
        <v>دستكش ساق بلند نسوز</v>
      </c>
      <c r="G1164" s="568" t="s">
        <v>1774</v>
      </c>
      <c r="H1164" s="569">
        <v>20165</v>
      </c>
      <c r="I1164" s="568" t="s">
        <v>1461</v>
      </c>
      <c r="J1164" s="568" t="s">
        <v>34</v>
      </c>
      <c r="K1164" s="570">
        <v>1</v>
      </c>
      <c r="L1164" s="568" t="s">
        <v>3</v>
      </c>
      <c r="M1164" s="568" t="s">
        <v>4</v>
      </c>
      <c r="N1164" s="568" t="s">
        <v>1775</v>
      </c>
      <c r="O1164" s="571">
        <v>819</v>
      </c>
      <c r="P1164" s="569">
        <v>0</v>
      </c>
      <c r="Q1164" s="10">
        <f t="shared" si="75"/>
        <v>819</v>
      </c>
    </row>
    <row r="1165" spans="2:17" ht="20.25" customHeight="1">
      <c r="B1165" s="10" t="str">
        <f t="shared" si="76"/>
        <v>پيشبند نسوز چرمي819</v>
      </c>
      <c r="C1165" s="10" t="str">
        <f t="shared" si="77"/>
        <v>پيشبند نسوز چرمي1402/03/25819</v>
      </c>
      <c r="D1165" s="10" t="str">
        <f>IFERROR(IF(تحویلی!$E$1="","",IF(NOSA!O1165=تحویلی!$E$1,تحویلی!$E$1&amp;COUNTIF(NOSA!$O$1:O1165,تحویلی!$E$1),"")),"")</f>
        <v/>
      </c>
      <c r="E1165" s="10" t="str">
        <f t="shared" si="78"/>
        <v>20165819</v>
      </c>
      <c r="F1165" s="10" t="str">
        <f>IFERROR(VLOOKUP(I1165,DATABASE!$N:$O,2,FALSE),"")</f>
        <v>پيشبند نسوز چرمي</v>
      </c>
      <c r="G1165" s="568" t="s">
        <v>1774</v>
      </c>
      <c r="H1165" s="569">
        <v>20165</v>
      </c>
      <c r="I1165" s="568" t="s">
        <v>1459</v>
      </c>
      <c r="J1165" s="568" t="s">
        <v>15</v>
      </c>
      <c r="K1165" s="570">
        <v>1</v>
      </c>
      <c r="L1165" s="568" t="s">
        <v>8</v>
      </c>
      <c r="M1165" s="568" t="s">
        <v>4</v>
      </c>
      <c r="N1165" s="568" t="s">
        <v>1775</v>
      </c>
      <c r="O1165" s="571">
        <v>819</v>
      </c>
      <c r="P1165" s="569">
        <v>0</v>
      </c>
      <c r="Q1165" s="10">
        <f t="shared" si="75"/>
        <v>819</v>
      </c>
    </row>
    <row r="1166" spans="2:17" ht="20.25" customHeight="1">
      <c r="B1166" s="10" t="str">
        <f t="shared" si="76"/>
        <v>نقاب تيره محافظ صورت  canasafe819</v>
      </c>
      <c r="C1166" s="10" t="str">
        <f t="shared" si="77"/>
        <v>نقاب تيره محافظ صورت  canasafe1402/03/25819</v>
      </c>
      <c r="D1166" s="10" t="str">
        <f>IFERROR(IF(تحویلی!$E$1="","",IF(NOSA!O1166=تحویلی!$E$1,تحویلی!$E$1&amp;COUNTIF(NOSA!$O$1:O1166,تحویلی!$E$1),"")),"")</f>
        <v/>
      </c>
      <c r="E1166" s="10" t="str">
        <f t="shared" si="78"/>
        <v>20166819</v>
      </c>
      <c r="F1166" s="10" t="str">
        <f>IFERROR(VLOOKUP(I1166,DATABASE!$N:$O,2,FALSE),"")</f>
        <v>نقاب تيره محافظ صورت  canasafe</v>
      </c>
      <c r="G1166" s="568" t="s">
        <v>1774</v>
      </c>
      <c r="H1166" s="569">
        <v>20166</v>
      </c>
      <c r="I1166" s="568" t="s">
        <v>1487</v>
      </c>
      <c r="J1166" s="568" t="s">
        <v>1488</v>
      </c>
      <c r="K1166" s="570">
        <v>1</v>
      </c>
      <c r="L1166" s="568" t="s">
        <v>8</v>
      </c>
      <c r="M1166" s="568" t="s">
        <v>4</v>
      </c>
      <c r="N1166" s="568" t="s">
        <v>1775</v>
      </c>
      <c r="O1166" s="571">
        <v>819</v>
      </c>
      <c r="P1166" s="569">
        <v>0</v>
      </c>
      <c r="Q1166" s="10">
        <f t="shared" si="75"/>
        <v>819</v>
      </c>
    </row>
    <row r="1167" spans="2:17" ht="20.25" customHeight="1">
      <c r="B1167" s="10" t="str">
        <f t="shared" si="76"/>
        <v>رابط فنري نقاب كلاه ايمني819</v>
      </c>
      <c r="C1167" s="10" t="str">
        <f t="shared" si="77"/>
        <v>رابط فنري نقاب كلاه ايمني1402/03/25819</v>
      </c>
      <c r="D1167" s="10" t="str">
        <f>IFERROR(IF(تحویلی!$E$1="","",IF(NOSA!O1167=تحویلی!$E$1,تحویلی!$E$1&amp;COUNTIF(NOSA!$O$1:O1167,تحویلی!$E$1),"")),"")</f>
        <v/>
      </c>
      <c r="E1167" s="10" t="str">
        <f t="shared" si="78"/>
        <v>20166819</v>
      </c>
      <c r="F1167" s="10" t="str">
        <f>IFERROR(VLOOKUP(I1167,DATABASE!$N:$O,2,FALSE),"")</f>
        <v>رابط فنري نقاب كلاه ايمني</v>
      </c>
      <c r="G1167" s="568" t="s">
        <v>1774</v>
      </c>
      <c r="H1167" s="569">
        <v>20166</v>
      </c>
      <c r="I1167" s="568" t="s">
        <v>1454</v>
      </c>
      <c r="J1167" s="568" t="s">
        <v>135</v>
      </c>
      <c r="K1167" s="570">
        <v>1</v>
      </c>
      <c r="L1167" s="568" t="s">
        <v>8</v>
      </c>
      <c r="M1167" s="568" t="s">
        <v>4</v>
      </c>
      <c r="N1167" s="568" t="s">
        <v>1775</v>
      </c>
      <c r="O1167" s="571">
        <v>819</v>
      </c>
      <c r="P1167" s="569">
        <v>0</v>
      </c>
      <c r="Q1167" s="10">
        <f t="shared" si="75"/>
        <v>819</v>
      </c>
    </row>
    <row r="1168" spans="2:17" ht="20.25" customHeight="1">
      <c r="B1168" s="10" t="str">
        <f t="shared" si="76"/>
        <v>كمربند برزنتي نواري819</v>
      </c>
      <c r="C1168" s="10" t="str">
        <f t="shared" si="77"/>
        <v>كمربند برزنتي نواري1402/03/25819</v>
      </c>
      <c r="D1168" s="10" t="str">
        <f>IFERROR(IF(تحویلی!$E$1="","",IF(NOSA!O1168=تحویلی!$E$1,تحویلی!$E$1&amp;COUNTIF(NOSA!$O$1:O1168,تحویلی!$E$1),"")),"")</f>
        <v/>
      </c>
      <c r="E1168" s="10" t="str">
        <f t="shared" si="78"/>
        <v>20166819</v>
      </c>
      <c r="F1168" s="10" t="str">
        <f>IFERROR(VLOOKUP(I1168,DATABASE!$N:$O,2,FALSE),"")</f>
        <v>كمربند برزنتي نواري</v>
      </c>
      <c r="G1168" s="568" t="s">
        <v>1774</v>
      </c>
      <c r="H1168" s="569">
        <v>20166</v>
      </c>
      <c r="I1168" s="568" t="s">
        <v>1441</v>
      </c>
      <c r="J1168" s="568" t="s">
        <v>95</v>
      </c>
      <c r="K1168" s="570">
        <v>1</v>
      </c>
      <c r="L1168" s="568" t="s">
        <v>96</v>
      </c>
      <c r="M1168" s="568" t="s">
        <v>4</v>
      </c>
      <c r="N1168" s="568" t="s">
        <v>1775</v>
      </c>
      <c r="O1168" s="571">
        <v>819</v>
      </c>
      <c r="P1168" s="569">
        <v>0</v>
      </c>
      <c r="Q1168" s="10">
        <f t="shared" si="75"/>
        <v>819</v>
      </c>
    </row>
    <row r="1169" spans="2:17" ht="20.25" customHeight="1">
      <c r="B1169" s="10" t="str">
        <f t="shared" si="76"/>
        <v>گوشي اير پلاگ819</v>
      </c>
      <c r="C1169" s="10" t="str">
        <f t="shared" si="77"/>
        <v>گوشي اير پلاگ1402/03/25819</v>
      </c>
      <c r="D1169" s="10" t="str">
        <f>IFERROR(IF(تحویلی!$E$1="","",IF(NOSA!O1169=تحویلی!$E$1,تحویلی!$E$1&amp;COUNTIF(NOSA!$O$1:O1169,تحویلی!$E$1),"")),"")</f>
        <v/>
      </c>
      <c r="E1169" s="10" t="str">
        <f t="shared" si="78"/>
        <v>20166819</v>
      </c>
      <c r="F1169" s="10" t="str">
        <f>IFERROR(VLOOKUP(I1169,DATABASE!$N:$O,2,FALSE),"")</f>
        <v>گوشي اير پلاگ</v>
      </c>
      <c r="G1169" s="568" t="s">
        <v>1774</v>
      </c>
      <c r="H1169" s="569">
        <v>20166</v>
      </c>
      <c r="I1169" s="568" t="s">
        <v>1581</v>
      </c>
      <c r="J1169" s="568" t="s">
        <v>124</v>
      </c>
      <c r="K1169" s="570">
        <v>1</v>
      </c>
      <c r="L1169" s="568" t="s">
        <v>8</v>
      </c>
      <c r="M1169" s="568" t="s">
        <v>4</v>
      </c>
      <c r="N1169" s="568" t="s">
        <v>1775</v>
      </c>
      <c r="O1169" s="571">
        <v>819</v>
      </c>
      <c r="P1169" s="569">
        <v>0</v>
      </c>
      <c r="Q1169" s="10">
        <f t="shared" si="75"/>
        <v>819</v>
      </c>
    </row>
    <row r="1170" spans="2:17" ht="20.25" customHeight="1">
      <c r="B1170" s="10" t="str">
        <f t="shared" si="76"/>
        <v>مقنعه نسوز كتان819</v>
      </c>
      <c r="C1170" s="10" t="str">
        <f t="shared" si="77"/>
        <v>مقنعه نسوز كتان1402/03/25819</v>
      </c>
      <c r="D1170" s="10" t="str">
        <f>IFERROR(IF(تحویلی!$E$1="","",IF(NOSA!O1170=تحویلی!$E$1,تحویلی!$E$1&amp;COUNTIF(NOSA!$O$1:O1170,تحویلی!$E$1),"")),"")</f>
        <v/>
      </c>
      <c r="E1170" s="10" t="str">
        <f t="shared" si="78"/>
        <v>20166819</v>
      </c>
      <c r="F1170" s="10" t="str">
        <f>IFERROR(VLOOKUP(I1170,DATABASE!$N:$O,2,FALSE),"")</f>
        <v>مقنعه نسوز كتان</v>
      </c>
      <c r="G1170" s="568" t="s">
        <v>1774</v>
      </c>
      <c r="H1170" s="569">
        <v>20166</v>
      </c>
      <c r="I1170" s="568" t="s">
        <v>1587</v>
      </c>
      <c r="J1170" s="568" t="s">
        <v>31</v>
      </c>
      <c r="K1170" s="570">
        <v>1</v>
      </c>
      <c r="L1170" s="568" t="s">
        <v>8</v>
      </c>
      <c r="M1170" s="568" t="s">
        <v>4</v>
      </c>
      <c r="N1170" s="568" t="s">
        <v>1775</v>
      </c>
      <c r="O1170" s="571">
        <v>819</v>
      </c>
      <c r="P1170" s="569">
        <v>0</v>
      </c>
      <c r="Q1170" s="10">
        <f t="shared" si="75"/>
        <v>819</v>
      </c>
    </row>
    <row r="1171" spans="2:17" ht="20.25" customHeight="1">
      <c r="B1171" s="10" t="str">
        <f t="shared" si="76"/>
        <v>لباس كار ديرسوز(بلوز و شلوار)821</v>
      </c>
      <c r="C1171" s="10" t="str">
        <f t="shared" si="77"/>
        <v>لباس كار ديرسوز(بلوز و شلوار)1402/03/25821</v>
      </c>
      <c r="D1171" s="10" t="str">
        <f>IFERROR(IF(تحویلی!$E$1="","",IF(NOSA!O1171=تحویلی!$E$1,تحویلی!$E$1&amp;COUNTIF(NOSA!$O$1:O1171,تحویلی!$E$1),"")),"")</f>
        <v/>
      </c>
      <c r="E1171" s="10" t="str">
        <f t="shared" si="78"/>
        <v>20167821</v>
      </c>
      <c r="F1171" s="10" t="str">
        <f>IFERROR(VLOOKUP(I1171,DATABASE!$N:$O,2,FALSE),"")</f>
        <v>لباس كار ديرسوز(بلوز و شلوار)</v>
      </c>
      <c r="G1171" s="568" t="s">
        <v>1774</v>
      </c>
      <c r="H1171" s="569">
        <v>20167</v>
      </c>
      <c r="I1171" s="568" t="s">
        <v>1629</v>
      </c>
      <c r="J1171" s="568" t="s">
        <v>1630</v>
      </c>
      <c r="K1171" s="570">
        <v>1</v>
      </c>
      <c r="L1171" s="568" t="s">
        <v>28</v>
      </c>
      <c r="M1171" s="568" t="s">
        <v>4</v>
      </c>
      <c r="N1171" s="568" t="s">
        <v>1776</v>
      </c>
      <c r="O1171" s="571">
        <v>821</v>
      </c>
      <c r="P1171" s="569">
        <v>0</v>
      </c>
      <c r="Q1171" s="10">
        <f t="shared" si="75"/>
        <v>821</v>
      </c>
    </row>
    <row r="1172" spans="2:17" ht="20.25" customHeight="1">
      <c r="B1172" s="10" t="str">
        <f t="shared" si="76"/>
        <v>پوتين ايمني نسوز821</v>
      </c>
      <c r="C1172" s="10" t="str">
        <f t="shared" si="77"/>
        <v>پوتين ايمني نسوز1402/03/25821</v>
      </c>
      <c r="D1172" s="10" t="str">
        <f>IFERROR(IF(تحویلی!$E$1="","",IF(NOSA!O1172=تحویلی!$E$1,تحویلی!$E$1&amp;COUNTIF(NOSA!$O$1:O1172,تحویلی!$E$1),"")),"")</f>
        <v/>
      </c>
      <c r="E1172" s="10" t="str">
        <f t="shared" si="78"/>
        <v>20167821</v>
      </c>
      <c r="F1172" s="10" t="str">
        <f>IFERROR(VLOOKUP(I1172,DATABASE!$N:$O,2,FALSE),"")</f>
        <v>پوتين ايمني نسوز</v>
      </c>
      <c r="G1172" s="568" t="s">
        <v>1774</v>
      </c>
      <c r="H1172" s="569">
        <v>20167</v>
      </c>
      <c r="I1172" s="568" t="s">
        <v>1528</v>
      </c>
      <c r="J1172" s="568" t="s">
        <v>1654</v>
      </c>
      <c r="K1172" s="570">
        <v>1</v>
      </c>
      <c r="L1172" s="568" t="s">
        <v>3</v>
      </c>
      <c r="M1172" s="568" t="s">
        <v>4</v>
      </c>
      <c r="N1172" s="568" t="s">
        <v>1776</v>
      </c>
      <c r="O1172" s="571">
        <v>821</v>
      </c>
      <c r="P1172" s="569">
        <v>0</v>
      </c>
      <c r="Q1172" s="10">
        <f t="shared" si="75"/>
        <v>821</v>
      </c>
    </row>
    <row r="1173" spans="2:17" ht="20.25" customHeight="1">
      <c r="B1173" s="10" t="str">
        <f t="shared" si="76"/>
        <v>كلاه ايمني821</v>
      </c>
      <c r="C1173" s="10" t="str">
        <f t="shared" si="77"/>
        <v>كلاه ايمني1402/03/25821</v>
      </c>
      <c r="D1173" s="10" t="str">
        <f>IFERROR(IF(تحویلی!$E$1="","",IF(NOSA!O1173=تحویلی!$E$1,تحویلی!$E$1&amp;COUNTIF(NOSA!$O$1:O1173,تحویلی!$E$1),"")),"")</f>
        <v/>
      </c>
      <c r="E1173" s="10" t="str">
        <f t="shared" si="78"/>
        <v>20167821</v>
      </c>
      <c r="F1173" s="10" t="str">
        <f>IFERROR(VLOOKUP(I1173,DATABASE!$N:$O,2,FALSE),"")</f>
        <v>كلاه ايمني</v>
      </c>
      <c r="G1173" s="568" t="s">
        <v>1774</v>
      </c>
      <c r="H1173" s="569">
        <v>20167</v>
      </c>
      <c r="I1173" s="568" t="s">
        <v>1505</v>
      </c>
      <c r="J1173" s="568" t="s">
        <v>1628</v>
      </c>
      <c r="K1173" s="570">
        <v>1</v>
      </c>
      <c r="L1173" s="568" t="s">
        <v>8</v>
      </c>
      <c r="M1173" s="568" t="s">
        <v>4</v>
      </c>
      <c r="N1173" s="568" t="s">
        <v>1776</v>
      </c>
      <c r="O1173" s="571">
        <v>821</v>
      </c>
      <c r="P1173" s="569">
        <v>0</v>
      </c>
      <c r="Q1173" s="10">
        <f t="shared" si="75"/>
        <v>821</v>
      </c>
    </row>
    <row r="1174" spans="2:17" ht="20.25" customHeight="1">
      <c r="B1174" s="10" t="str">
        <f t="shared" si="76"/>
        <v>عينك كهربايي (روكلاهي)821</v>
      </c>
      <c r="C1174" s="10" t="str">
        <f t="shared" si="77"/>
        <v>عينك كهربايي (روكلاهي)1402/03/25821</v>
      </c>
      <c r="D1174" s="10" t="str">
        <f>IFERROR(IF(تحویلی!$E$1="","",IF(NOSA!O1174=تحویلی!$E$1,تحویلی!$E$1&amp;COUNTIF(NOSA!$O$1:O1174,تحویلی!$E$1),"")),"")</f>
        <v/>
      </c>
      <c r="E1174" s="10" t="str">
        <f t="shared" si="78"/>
        <v>20167821</v>
      </c>
      <c r="F1174" s="10" t="str">
        <f>IFERROR(VLOOKUP(I1174,DATABASE!$N:$O,2,FALSE),"")</f>
        <v>عينك كهربايي (روكلاهي)</v>
      </c>
      <c r="G1174" s="568" t="s">
        <v>1774</v>
      </c>
      <c r="H1174" s="569">
        <v>20167</v>
      </c>
      <c r="I1174" s="568" t="s">
        <v>1560</v>
      </c>
      <c r="J1174" s="568" t="s">
        <v>1561</v>
      </c>
      <c r="K1174" s="570">
        <v>1</v>
      </c>
      <c r="L1174" s="568" t="s">
        <v>8</v>
      </c>
      <c r="M1174" s="568" t="s">
        <v>4</v>
      </c>
      <c r="N1174" s="568" t="s">
        <v>1776</v>
      </c>
      <c r="O1174" s="571">
        <v>821</v>
      </c>
      <c r="P1174" s="569">
        <v>0</v>
      </c>
      <c r="Q1174" s="10">
        <f t="shared" si="75"/>
        <v>821</v>
      </c>
    </row>
    <row r="1175" spans="2:17" ht="20.25" customHeight="1">
      <c r="B1175" s="10" t="str">
        <f t="shared" si="76"/>
        <v>دستكش كف مواد سبك821</v>
      </c>
      <c r="C1175" s="10" t="str">
        <f t="shared" si="77"/>
        <v>دستكش كف مواد سبك1402/03/25821</v>
      </c>
      <c r="D1175" s="10" t="str">
        <f>IFERROR(IF(تحویلی!$E$1="","",IF(NOSA!O1175=تحویلی!$E$1,تحویلی!$E$1&amp;COUNTIF(NOSA!$O$1:O1175,تحویلی!$E$1),"")),"")</f>
        <v/>
      </c>
      <c r="E1175" s="10" t="str">
        <f t="shared" si="78"/>
        <v>20167821</v>
      </c>
      <c r="F1175" s="10" t="str">
        <f>IFERROR(VLOOKUP(I1175,DATABASE!$N:$O,2,FALSE),"")</f>
        <v>دستكش كف مواد سبك</v>
      </c>
      <c r="G1175" s="568" t="s">
        <v>1774</v>
      </c>
      <c r="H1175" s="569">
        <v>20167</v>
      </c>
      <c r="I1175" s="568" t="s">
        <v>1456</v>
      </c>
      <c r="J1175" s="568" t="s">
        <v>2</v>
      </c>
      <c r="K1175" s="570">
        <v>1</v>
      </c>
      <c r="L1175" s="568" t="s">
        <v>3</v>
      </c>
      <c r="M1175" s="568" t="s">
        <v>4</v>
      </c>
      <c r="N1175" s="568" t="s">
        <v>1776</v>
      </c>
      <c r="O1175" s="571">
        <v>821</v>
      </c>
      <c r="P1175" s="569">
        <v>0</v>
      </c>
      <c r="Q1175" s="10">
        <f t="shared" si="75"/>
        <v>821</v>
      </c>
    </row>
    <row r="1176" spans="2:17" ht="20.25" customHeight="1">
      <c r="B1176" s="10" t="str">
        <f t="shared" si="76"/>
        <v>كمربند برزنتي نواري821</v>
      </c>
      <c r="C1176" s="10" t="str">
        <f t="shared" si="77"/>
        <v>كمربند برزنتي نواري1402/03/25821</v>
      </c>
      <c r="D1176" s="10" t="str">
        <f>IFERROR(IF(تحویلی!$E$1="","",IF(NOSA!O1176=تحویلی!$E$1,تحویلی!$E$1&amp;COUNTIF(NOSA!$O$1:O1176,تحویلی!$E$1),"")),"")</f>
        <v/>
      </c>
      <c r="E1176" s="10" t="str">
        <f t="shared" si="78"/>
        <v>20167821</v>
      </c>
      <c r="F1176" s="10" t="str">
        <f>IFERROR(VLOOKUP(I1176,DATABASE!$N:$O,2,FALSE),"")</f>
        <v>كمربند برزنتي نواري</v>
      </c>
      <c r="G1176" s="568" t="s">
        <v>1774</v>
      </c>
      <c r="H1176" s="569">
        <v>20167</v>
      </c>
      <c r="I1176" s="568" t="s">
        <v>1441</v>
      </c>
      <c r="J1176" s="568" t="s">
        <v>95</v>
      </c>
      <c r="K1176" s="570">
        <v>1</v>
      </c>
      <c r="L1176" s="568" t="s">
        <v>96</v>
      </c>
      <c r="M1176" s="568" t="s">
        <v>4</v>
      </c>
      <c r="N1176" s="568" t="s">
        <v>1776</v>
      </c>
      <c r="O1176" s="571">
        <v>821</v>
      </c>
      <c r="P1176" s="569">
        <v>0</v>
      </c>
      <c r="Q1176" s="10">
        <f t="shared" si="75"/>
        <v>821</v>
      </c>
    </row>
    <row r="1177" spans="2:17" ht="20.25" customHeight="1">
      <c r="B1177" s="10" t="str">
        <f t="shared" si="76"/>
        <v>گوشي اير پلاگ821</v>
      </c>
      <c r="C1177" s="10" t="str">
        <f t="shared" si="77"/>
        <v>گوشي اير پلاگ1402/03/25821</v>
      </c>
      <c r="D1177" s="10" t="str">
        <f>IFERROR(IF(تحویلی!$E$1="","",IF(NOSA!O1177=تحویلی!$E$1,تحویلی!$E$1&amp;COUNTIF(NOSA!$O$1:O1177,تحویلی!$E$1),"")),"")</f>
        <v/>
      </c>
      <c r="E1177" s="10" t="str">
        <f t="shared" si="78"/>
        <v>20167821</v>
      </c>
      <c r="F1177" s="10" t="str">
        <f>IFERROR(VLOOKUP(I1177,DATABASE!$N:$O,2,FALSE),"")</f>
        <v>گوشي اير پلاگ</v>
      </c>
      <c r="G1177" s="568" t="s">
        <v>1774</v>
      </c>
      <c r="H1177" s="569">
        <v>20167</v>
      </c>
      <c r="I1177" s="568" t="s">
        <v>1581</v>
      </c>
      <c r="J1177" s="568" t="s">
        <v>124</v>
      </c>
      <c r="K1177" s="570">
        <v>1</v>
      </c>
      <c r="L1177" s="568" t="s">
        <v>8</v>
      </c>
      <c r="M1177" s="568" t="s">
        <v>4</v>
      </c>
      <c r="N1177" s="568" t="s">
        <v>1776</v>
      </c>
      <c r="O1177" s="571">
        <v>821</v>
      </c>
      <c r="P1177" s="569">
        <v>0</v>
      </c>
      <c r="Q1177" s="10">
        <f t="shared" si="75"/>
        <v>821</v>
      </c>
    </row>
    <row r="1178" spans="2:17" ht="20.25" customHeight="1">
      <c r="B1178" s="10" t="str">
        <f t="shared" si="76"/>
        <v>دستكش كف مواد سبك733</v>
      </c>
      <c r="C1178" s="10" t="str">
        <f t="shared" si="77"/>
        <v>دستكش كف مواد سبك1402/03/25733</v>
      </c>
      <c r="D1178" s="10" t="str">
        <f>IFERROR(IF(تحویلی!$E$1="","",IF(NOSA!O1178=تحویلی!$E$1,تحویلی!$E$1&amp;COUNTIF(NOSA!$O$1:O1178,تحویلی!$E$1),"")),"")</f>
        <v/>
      </c>
      <c r="E1178" s="10" t="str">
        <f t="shared" si="78"/>
        <v>20183733</v>
      </c>
      <c r="F1178" s="10" t="str">
        <f>IFERROR(VLOOKUP(I1178,DATABASE!$N:$O,2,FALSE),"")</f>
        <v>دستكش كف مواد سبك</v>
      </c>
      <c r="G1178" s="568" t="s">
        <v>1774</v>
      </c>
      <c r="H1178" s="569">
        <v>20183</v>
      </c>
      <c r="I1178" s="568" t="s">
        <v>1456</v>
      </c>
      <c r="J1178" s="568" t="s">
        <v>2</v>
      </c>
      <c r="K1178" s="570">
        <v>1</v>
      </c>
      <c r="L1178" s="568" t="s">
        <v>3</v>
      </c>
      <c r="M1178" s="568" t="s">
        <v>47</v>
      </c>
      <c r="N1178" s="568" t="s">
        <v>628</v>
      </c>
      <c r="O1178" s="571">
        <v>733</v>
      </c>
      <c r="P1178" s="569">
        <v>1</v>
      </c>
      <c r="Q1178" s="10">
        <f t="shared" si="75"/>
        <v>733</v>
      </c>
    </row>
    <row r="1179" spans="2:17" ht="20.25" customHeight="1">
      <c r="B1179" s="10" t="str">
        <f t="shared" si="76"/>
        <v>دستكش استاد كار639</v>
      </c>
      <c r="C1179" s="10" t="str">
        <f t="shared" si="77"/>
        <v>دستكش استاد كار1402/03/26639</v>
      </c>
      <c r="D1179" s="10" t="str">
        <f>IFERROR(IF(تحویلی!$E$1="","",IF(NOSA!O1179=تحویلی!$E$1,تحویلی!$E$1&amp;COUNTIF(NOSA!$O$1:O1179,تحویلی!$E$1),"")),"")</f>
        <v/>
      </c>
      <c r="E1179" s="10" t="str">
        <f t="shared" si="78"/>
        <v>20202639</v>
      </c>
      <c r="F1179" s="10" t="str">
        <f>IFERROR(VLOOKUP(I1179,DATABASE!$N:$O,2,FALSE),"")</f>
        <v>دستكش استاد كار</v>
      </c>
      <c r="G1179" s="568" t="s">
        <v>1777</v>
      </c>
      <c r="H1179" s="569">
        <v>20202</v>
      </c>
      <c r="I1179" s="568" t="s">
        <v>1543</v>
      </c>
      <c r="J1179" s="568" t="s">
        <v>255</v>
      </c>
      <c r="K1179" s="570">
        <v>2</v>
      </c>
      <c r="L1179" s="568" t="s">
        <v>3</v>
      </c>
      <c r="M1179" s="568" t="s">
        <v>9</v>
      </c>
      <c r="N1179" s="568" t="s">
        <v>351</v>
      </c>
      <c r="O1179" s="571">
        <v>639</v>
      </c>
      <c r="P1179" s="569">
        <v>0</v>
      </c>
      <c r="Q1179" s="10">
        <f t="shared" si="75"/>
        <v>639</v>
      </c>
    </row>
    <row r="1180" spans="2:17" ht="20.25" customHeight="1">
      <c r="B1180" s="10" t="str">
        <f t="shared" si="76"/>
        <v>دستكش ضد برش سبك313</v>
      </c>
      <c r="C1180" s="10" t="str">
        <f t="shared" si="77"/>
        <v>دستكش ضد برش سبك1402/03/26313</v>
      </c>
      <c r="D1180" s="10" t="str">
        <f>IFERROR(IF(تحویلی!$E$1="","",IF(NOSA!O1180=تحویلی!$E$1,تحویلی!$E$1&amp;COUNTIF(NOSA!$O$1:O1180,تحویلی!$E$1),"")),"")</f>
        <v/>
      </c>
      <c r="E1180" s="10" t="str">
        <f t="shared" si="78"/>
        <v>20208313</v>
      </c>
      <c r="F1180" s="10" t="str">
        <f>IFERROR(VLOOKUP(I1180,DATABASE!$N:$O,2,FALSE),"")</f>
        <v>دستكش ضد برش سبك</v>
      </c>
      <c r="G1180" s="568" t="s">
        <v>1777</v>
      </c>
      <c r="H1180" s="569">
        <v>20208</v>
      </c>
      <c r="I1180" s="568" t="s">
        <v>1442</v>
      </c>
      <c r="J1180" s="568" t="s">
        <v>22</v>
      </c>
      <c r="K1180" s="570">
        <v>1</v>
      </c>
      <c r="L1180" s="568" t="s">
        <v>3</v>
      </c>
      <c r="M1180" s="568" t="s">
        <v>9</v>
      </c>
      <c r="N1180" s="568" t="s">
        <v>125</v>
      </c>
      <c r="O1180" s="571">
        <v>313</v>
      </c>
      <c r="P1180" s="569">
        <v>0</v>
      </c>
      <c r="Q1180" s="10">
        <f t="shared" si="75"/>
        <v>313</v>
      </c>
    </row>
    <row r="1181" spans="2:17" ht="20.25" customHeight="1">
      <c r="B1181" s="10" t="str">
        <f t="shared" si="76"/>
        <v>رابط فنري نقاب كلاه ايمني725</v>
      </c>
      <c r="C1181" s="10" t="str">
        <f t="shared" si="77"/>
        <v>رابط فنري نقاب كلاه ايمني1402/03/26725</v>
      </c>
      <c r="D1181" s="10" t="str">
        <f>IFERROR(IF(تحویلی!$E$1="","",IF(NOSA!O1181=تحویلی!$E$1,تحویلی!$E$1&amp;COUNTIF(NOSA!$O$1:O1181,تحویلی!$E$1),"")),"")</f>
        <v/>
      </c>
      <c r="E1181" s="10" t="str">
        <f t="shared" si="78"/>
        <v>20211725</v>
      </c>
      <c r="F1181" s="10" t="str">
        <f>IFERROR(VLOOKUP(I1181,DATABASE!$N:$O,2,FALSE),"")</f>
        <v>رابط فنري نقاب كلاه ايمني</v>
      </c>
      <c r="G1181" s="568" t="s">
        <v>1777</v>
      </c>
      <c r="H1181" s="569">
        <v>20211</v>
      </c>
      <c r="I1181" s="568" t="s">
        <v>1454</v>
      </c>
      <c r="J1181" s="568" t="s">
        <v>135</v>
      </c>
      <c r="K1181" s="570">
        <v>1</v>
      </c>
      <c r="L1181" s="568" t="s">
        <v>8</v>
      </c>
      <c r="M1181" s="568" t="s">
        <v>9</v>
      </c>
      <c r="N1181" s="568" t="s">
        <v>596</v>
      </c>
      <c r="O1181" s="571">
        <v>725</v>
      </c>
      <c r="P1181" s="569">
        <v>1</v>
      </c>
      <c r="Q1181" s="10">
        <f t="shared" si="75"/>
        <v>725</v>
      </c>
    </row>
    <row r="1182" spans="2:17" ht="20.25" customHeight="1">
      <c r="B1182" s="10" t="str">
        <f t="shared" si="76"/>
        <v>دستكش ضد برش سبك739</v>
      </c>
      <c r="C1182" s="10" t="str">
        <f t="shared" si="77"/>
        <v>دستكش ضد برش سبك1402/03/27739</v>
      </c>
      <c r="D1182" s="10" t="str">
        <f>IFERROR(IF(تحویلی!$E$1="","",IF(NOSA!O1182=تحویلی!$E$1,تحویلی!$E$1&amp;COUNTIF(NOSA!$O$1:O1182,تحویلی!$E$1),"")),"")</f>
        <v/>
      </c>
      <c r="E1182" s="10" t="str">
        <f t="shared" si="78"/>
        <v>20216739</v>
      </c>
      <c r="F1182" s="10" t="str">
        <f>IFERROR(VLOOKUP(I1182,DATABASE!$N:$O,2,FALSE),"")</f>
        <v>دستكش ضد برش سبك</v>
      </c>
      <c r="G1182" s="568" t="s">
        <v>1778</v>
      </c>
      <c r="H1182" s="569">
        <v>20216</v>
      </c>
      <c r="I1182" s="568" t="s">
        <v>1442</v>
      </c>
      <c r="J1182" s="568" t="s">
        <v>22</v>
      </c>
      <c r="K1182" s="570">
        <v>1</v>
      </c>
      <c r="L1182" s="568" t="s">
        <v>3</v>
      </c>
      <c r="M1182" s="568" t="s">
        <v>47</v>
      </c>
      <c r="N1182" s="568" t="s">
        <v>779</v>
      </c>
      <c r="O1182" s="571">
        <v>739</v>
      </c>
      <c r="P1182" s="569">
        <v>1</v>
      </c>
      <c r="Q1182" s="10">
        <f t="shared" si="75"/>
        <v>739</v>
      </c>
    </row>
    <row r="1183" spans="2:17" ht="20.25" customHeight="1">
      <c r="B1183" s="10" t="str">
        <f t="shared" si="76"/>
        <v>لباس كارشناسي كارآموز و ميهمان97</v>
      </c>
      <c r="C1183" s="10" t="str">
        <f t="shared" si="77"/>
        <v>لباس كارشناسي كارآموز و ميهمان1402/03/2797</v>
      </c>
      <c r="D1183" s="10" t="str">
        <f>IFERROR(IF(تحویلی!$E$1="","",IF(NOSA!O1183=تحویلی!$E$1,تحویلی!$E$1&amp;COUNTIF(NOSA!$O$1:O1183,تحویلی!$E$1),"")),"")</f>
        <v/>
      </c>
      <c r="E1183" s="10" t="str">
        <f t="shared" si="78"/>
        <v>2021997</v>
      </c>
      <c r="F1183" s="10" t="str">
        <f>IFERROR(VLOOKUP(I1183,DATABASE!$N:$O,2,FALSE),"")</f>
        <v>لباس كارشناسي كارآموز و ميهمان</v>
      </c>
      <c r="G1183" s="568" t="s">
        <v>1778</v>
      </c>
      <c r="H1183" s="569">
        <v>20219</v>
      </c>
      <c r="I1183" s="568" t="s">
        <v>1668</v>
      </c>
      <c r="J1183" s="568" t="s">
        <v>1669</v>
      </c>
      <c r="K1183" s="570">
        <v>1</v>
      </c>
      <c r="L1183" s="568" t="s">
        <v>28</v>
      </c>
      <c r="M1183" s="568" t="s">
        <v>47</v>
      </c>
      <c r="N1183" s="568" t="s">
        <v>543</v>
      </c>
      <c r="O1183" s="571">
        <v>97</v>
      </c>
      <c r="P1183" s="569">
        <v>0</v>
      </c>
      <c r="Q1183" s="10">
        <f t="shared" si="75"/>
        <v>97</v>
      </c>
    </row>
    <row r="1184" spans="2:17" ht="20.25" customHeight="1">
      <c r="B1184" s="10" t="str">
        <f t="shared" si="76"/>
        <v>دستكش ضد برش سبك778</v>
      </c>
      <c r="C1184" s="10" t="str">
        <f t="shared" si="77"/>
        <v>دستكش ضد برش سبك1402/03/27778</v>
      </c>
      <c r="D1184" s="10" t="str">
        <f>IFERROR(IF(تحویلی!$E$1="","",IF(NOSA!O1184=تحویلی!$E$1,تحویلی!$E$1&amp;COUNTIF(NOSA!$O$1:O1184,تحویلی!$E$1),"")),"")</f>
        <v/>
      </c>
      <c r="E1184" s="10" t="str">
        <f t="shared" si="78"/>
        <v>20223778</v>
      </c>
      <c r="F1184" s="10" t="str">
        <f>IFERROR(VLOOKUP(I1184,DATABASE!$N:$O,2,FALSE),"")</f>
        <v>دستكش ضد برش سبك</v>
      </c>
      <c r="G1184" s="568" t="s">
        <v>1778</v>
      </c>
      <c r="H1184" s="569">
        <v>20223</v>
      </c>
      <c r="I1184" s="568" t="s">
        <v>1442</v>
      </c>
      <c r="J1184" s="568" t="s">
        <v>22</v>
      </c>
      <c r="K1184" s="570">
        <v>1</v>
      </c>
      <c r="L1184" s="568" t="s">
        <v>3</v>
      </c>
      <c r="M1184" s="568" t="s">
        <v>47</v>
      </c>
      <c r="N1184" s="568" t="s">
        <v>1228</v>
      </c>
      <c r="O1184" s="571">
        <v>778</v>
      </c>
      <c r="P1184" s="569">
        <v>1</v>
      </c>
      <c r="Q1184" s="10">
        <f t="shared" si="75"/>
        <v>778</v>
      </c>
    </row>
    <row r="1185" spans="2:17" ht="20.25" customHeight="1">
      <c r="B1185" s="10" t="str">
        <f t="shared" si="76"/>
        <v>دستكش كف مواد سبك818</v>
      </c>
      <c r="C1185" s="10" t="str">
        <f t="shared" si="77"/>
        <v>دستكش كف مواد سبك1402/03/27818</v>
      </c>
      <c r="D1185" s="10" t="str">
        <f>IFERROR(IF(تحویلی!$E$1="","",IF(NOSA!O1185=تحویلی!$E$1,تحویلی!$E$1&amp;COUNTIF(NOSA!$O$1:O1185,تحویلی!$E$1),"")),"")</f>
        <v/>
      </c>
      <c r="E1185" s="10" t="str">
        <f t="shared" si="78"/>
        <v>20224818</v>
      </c>
      <c r="F1185" s="10" t="str">
        <f>IFERROR(VLOOKUP(I1185,DATABASE!$N:$O,2,FALSE),"")</f>
        <v>دستكش كف مواد سبك</v>
      </c>
      <c r="G1185" s="568" t="s">
        <v>1778</v>
      </c>
      <c r="H1185" s="569">
        <v>20224</v>
      </c>
      <c r="I1185" s="568" t="s">
        <v>1456</v>
      </c>
      <c r="J1185" s="568" t="s">
        <v>2</v>
      </c>
      <c r="K1185" s="570">
        <v>1</v>
      </c>
      <c r="L1185" s="568" t="s">
        <v>3</v>
      </c>
      <c r="M1185" s="568" t="s">
        <v>47</v>
      </c>
      <c r="N1185" s="568" t="s">
        <v>1731</v>
      </c>
      <c r="O1185" s="571">
        <v>818</v>
      </c>
      <c r="P1185" s="569">
        <v>1</v>
      </c>
      <c r="Q1185" s="10">
        <f t="shared" si="75"/>
        <v>818</v>
      </c>
    </row>
    <row r="1186" spans="2:17" ht="20.25" customHeight="1">
      <c r="B1186" s="10" t="str">
        <f t="shared" si="76"/>
        <v>دستكش ساق بلند نسوز606</v>
      </c>
      <c r="C1186" s="10" t="str">
        <f t="shared" si="77"/>
        <v>دستكش ساق بلند نسوز1402/03/27606</v>
      </c>
      <c r="D1186" s="10" t="str">
        <f>IFERROR(IF(تحویلی!$E$1="","",IF(NOSA!O1186=تحویلی!$E$1,تحویلی!$E$1&amp;COUNTIF(NOSA!$O$1:O1186,تحویلی!$E$1),"")),"")</f>
        <v/>
      </c>
      <c r="E1186" s="10" t="str">
        <f t="shared" si="78"/>
        <v>20245606</v>
      </c>
      <c r="F1186" s="10" t="str">
        <f>IFERROR(VLOOKUP(I1186,DATABASE!$N:$O,2,FALSE),"")</f>
        <v>دستكش ساق بلند نسوز</v>
      </c>
      <c r="G1186" s="568" t="s">
        <v>1778</v>
      </c>
      <c r="H1186" s="569">
        <v>20245</v>
      </c>
      <c r="I1186" s="568" t="s">
        <v>1461</v>
      </c>
      <c r="J1186" s="568" t="s">
        <v>34</v>
      </c>
      <c r="K1186" s="570">
        <v>1</v>
      </c>
      <c r="L1186" s="568" t="s">
        <v>3</v>
      </c>
      <c r="M1186" s="568" t="s">
        <v>4</v>
      </c>
      <c r="N1186" s="568" t="s">
        <v>233</v>
      </c>
      <c r="O1186" s="571">
        <v>606</v>
      </c>
      <c r="P1186" s="569">
        <v>1</v>
      </c>
      <c r="Q1186" s="10">
        <f t="shared" si="75"/>
        <v>606</v>
      </c>
    </row>
    <row r="1187" spans="2:17" ht="20.25" customHeight="1">
      <c r="B1187" s="10" t="str">
        <f t="shared" si="76"/>
        <v>دستكش ضد برش سبك606</v>
      </c>
      <c r="C1187" s="10" t="str">
        <f t="shared" si="77"/>
        <v>دستكش ضد برش سبك1402/03/27606</v>
      </c>
      <c r="D1187" s="10" t="str">
        <f>IFERROR(IF(تحویلی!$E$1="","",IF(NOSA!O1187=تحویلی!$E$1,تحویلی!$E$1&amp;COUNTIF(NOSA!$O$1:O1187,تحویلی!$E$1),"")),"")</f>
        <v/>
      </c>
      <c r="E1187" s="10" t="str">
        <f t="shared" si="78"/>
        <v>20245606</v>
      </c>
      <c r="F1187" s="10" t="str">
        <f>IFERROR(VLOOKUP(I1187,DATABASE!$N:$O,2,FALSE),"")</f>
        <v>دستكش ضد برش سبك</v>
      </c>
      <c r="G1187" s="568" t="s">
        <v>1778</v>
      </c>
      <c r="H1187" s="569">
        <v>20245</v>
      </c>
      <c r="I1187" s="568" t="s">
        <v>1442</v>
      </c>
      <c r="J1187" s="568" t="s">
        <v>22</v>
      </c>
      <c r="K1187" s="570">
        <v>1</v>
      </c>
      <c r="L1187" s="568" t="s">
        <v>3</v>
      </c>
      <c r="M1187" s="568" t="s">
        <v>4</v>
      </c>
      <c r="N1187" s="568" t="s">
        <v>233</v>
      </c>
      <c r="O1187" s="571">
        <v>606</v>
      </c>
      <c r="P1187" s="569">
        <v>1</v>
      </c>
      <c r="Q1187" s="10">
        <f t="shared" si="75"/>
        <v>606</v>
      </c>
    </row>
    <row r="1188" spans="2:17" ht="20.25" customHeight="1">
      <c r="B1188" s="10" t="str">
        <f t="shared" si="76"/>
        <v>لباس كار نسوز(بلوز و شلوار)45</v>
      </c>
      <c r="C1188" s="10" t="str">
        <f t="shared" si="77"/>
        <v>لباس كار نسوز(بلوز و شلوار)1402/03/2745</v>
      </c>
      <c r="D1188" s="10" t="str">
        <f>IFERROR(IF(تحویلی!$E$1="","",IF(NOSA!O1188=تحویلی!$E$1,تحویلی!$E$1&amp;COUNTIF(NOSA!$O$1:O1188,تحویلی!$E$1),"")),"")</f>
        <v/>
      </c>
      <c r="E1188" s="10" t="str">
        <f t="shared" si="78"/>
        <v>2024745</v>
      </c>
      <c r="F1188" s="10" t="str">
        <f>IFERROR(VLOOKUP(I1188,DATABASE!$N:$O,2,FALSE),"")</f>
        <v>لباس كار نسوز(بلوز و شلوار)</v>
      </c>
      <c r="G1188" s="568" t="s">
        <v>1778</v>
      </c>
      <c r="H1188" s="569">
        <v>20247</v>
      </c>
      <c r="I1188" s="568" t="s">
        <v>1751</v>
      </c>
      <c r="J1188" s="568" t="s">
        <v>1752</v>
      </c>
      <c r="K1188" s="570">
        <v>1</v>
      </c>
      <c r="L1188" s="568" t="s">
        <v>28</v>
      </c>
      <c r="M1188" s="568" t="s">
        <v>4</v>
      </c>
      <c r="N1188" s="568" t="s">
        <v>302</v>
      </c>
      <c r="O1188" s="571">
        <v>45</v>
      </c>
      <c r="P1188" s="569">
        <v>1</v>
      </c>
      <c r="Q1188" s="10">
        <f t="shared" si="75"/>
        <v>45</v>
      </c>
    </row>
    <row r="1189" spans="2:17" ht="20.25" customHeight="1">
      <c r="B1189" s="10" t="str">
        <f t="shared" si="76"/>
        <v>دستكش ضد برش سبك803</v>
      </c>
      <c r="C1189" s="10" t="str">
        <f t="shared" si="77"/>
        <v>دستكش ضد برش سبك1402/03/29803</v>
      </c>
      <c r="D1189" s="10" t="str">
        <f>IFERROR(IF(تحویلی!$E$1="","",IF(NOSA!O1189=تحویلی!$E$1,تحویلی!$E$1&amp;COUNTIF(NOSA!$O$1:O1189,تحویلی!$E$1),"")),"")</f>
        <v/>
      </c>
      <c r="E1189" s="10" t="str">
        <f t="shared" si="78"/>
        <v>20304803</v>
      </c>
      <c r="F1189" s="10" t="str">
        <f>IFERROR(VLOOKUP(I1189,DATABASE!$N:$O,2,FALSE),"")</f>
        <v>دستكش ضد برش سبك</v>
      </c>
      <c r="G1189" s="568" t="s">
        <v>1779</v>
      </c>
      <c r="H1189" s="569">
        <v>20304</v>
      </c>
      <c r="I1189" s="568" t="s">
        <v>1442</v>
      </c>
      <c r="J1189" s="568" t="s">
        <v>22</v>
      </c>
      <c r="K1189" s="570">
        <v>1</v>
      </c>
      <c r="L1189" s="568" t="s">
        <v>3</v>
      </c>
      <c r="M1189" s="568" t="s">
        <v>47</v>
      </c>
      <c r="N1189" s="568" t="s">
        <v>1518</v>
      </c>
      <c r="O1189" s="571">
        <v>803</v>
      </c>
      <c r="P1189" s="569">
        <v>1</v>
      </c>
      <c r="Q1189" s="10">
        <f t="shared" ref="Q1189:Q1252" si="79">VALUE(O1189)</f>
        <v>803</v>
      </c>
    </row>
    <row r="1190" spans="2:17" ht="20.25" customHeight="1">
      <c r="B1190" s="10" t="str">
        <f t="shared" si="76"/>
        <v>لباس كارشناسي كارآموز و ميهمان786</v>
      </c>
      <c r="C1190" s="10" t="str">
        <f t="shared" si="77"/>
        <v>لباس كارشناسي كارآموز و ميهمان1402/03/29786</v>
      </c>
      <c r="D1190" s="10" t="str">
        <f>IFERROR(IF(تحویلی!$E$1="","",IF(NOSA!O1190=تحویلی!$E$1,تحویلی!$E$1&amp;COUNTIF(NOSA!$O$1:O1190,تحویلی!$E$1),"")),"")</f>
        <v/>
      </c>
      <c r="E1190" s="10" t="str">
        <f t="shared" si="78"/>
        <v>20308786</v>
      </c>
      <c r="F1190" s="10" t="str">
        <f>IFERROR(VLOOKUP(I1190,DATABASE!$N:$O,2,FALSE),"")</f>
        <v>لباس كارشناسي كارآموز و ميهمان</v>
      </c>
      <c r="G1190" s="568" t="s">
        <v>1779</v>
      </c>
      <c r="H1190" s="569">
        <v>20308</v>
      </c>
      <c r="I1190" s="568" t="s">
        <v>1668</v>
      </c>
      <c r="J1190" s="568" t="s">
        <v>1669</v>
      </c>
      <c r="K1190" s="570">
        <v>1</v>
      </c>
      <c r="L1190" s="568" t="s">
        <v>28</v>
      </c>
      <c r="M1190" s="568" t="s">
        <v>47</v>
      </c>
      <c r="N1190" s="568" t="s">
        <v>1238</v>
      </c>
      <c r="O1190" s="571">
        <v>786</v>
      </c>
      <c r="P1190" s="569">
        <v>0</v>
      </c>
      <c r="Q1190" s="10">
        <f t="shared" si="79"/>
        <v>786</v>
      </c>
    </row>
    <row r="1191" spans="2:17" ht="20.25" customHeight="1">
      <c r="B1191" s="10" t="str">
        <f t="shared" si="76"/>
        <v>لباس كار كارشناسي-مديران- بلوز و شلوار687</v>
      </c>
      <c r="C1191" s="10" t="str">
        <f t="shared" si="77"/>
        <v>لباس كار كارشناسي-مديران- بلوز و شلوار1402/03/29687</v>
      </c>
      <c r="D1191" s="10" t="str">
        <f>IFERROR(IF(تحویلی!$E$1="","",IF(NOSA!O1191=تحویلی!$E$1,تحویلی!$E$1&amp;COUNTIF(NOSA!$O$1:O1191,تحویلی!$E$1),"")),"")</f>
        <v/>
      </c>
      <c r="E1191" s="10" t="str">
        <f t="shared" si="78"/>
        <v>20318687</v>
      </c>
      <c r="F1191" s="10" t="str">
        <f>IFERROR(VLOOKUP(I1191,DATABASE!$N:$O,2,FALSE),"")</f>
        <v>لباس كار كارشناسي-مديران- بلوز و شلوار</v>
      </c>
      <c r="G1191" s="568" t="s">
        <v>1779</v>
      </c>
      <c r="H1191" s="569">
        <v>20318</v>
      </c>
      <c r="I1191" s="568" t="s">
        <v>1780</v>
      </c>
      <c r="J1191" s="568" t="s">
        <v>1781</v>
      </c>
      <c r="K1191" s="570">
        <v>1</v>
      </c>
      <c r="L1191" s="568" t="s">
        <v>28</v>
      </c>
      <c r="M1191" s="568" t="s">
        <v>47</v>
      </c>
      <c r="N1191" s="568" t="s">
        <v>1285</v>
      </c>
      <c r="O1191" s="571">
        <v>687</v>
      </c>
      <c r="P1191" s="569">
        <v>0</v>
      </c>
      <c r="Q1191" s="10">
        <f t="shared" si="79"/>
        <v>687</v>
      </c>
    </row>
    <row r="1192" spans="2:17" ht="20.25" customHeight="1">
      <c r="B1192" s="10" t="str">
        <f t="shared" si="76"/>
        <v>دستكش كف مواد سبك790</v>
      </c>
      <c r="C1192" s="10" t="str">
        <f t="shared" si="77"/>
        <v>دستكش كف مواد سبك1402/03/29790</v>
      </c>
      <c r="D1192" s="10" t="str">
        <f>IFERROR(IF(تحویلی!$E$1="","",IF(NOSA!O1192=تحویلی!$E$1,تحویلی!$E$1&amp;COUNTIF(NOSA!$O$1:O1192,تحویلی!$E$1),"")),"")</f>
        <v/>
      </c>
      <c r="E1192" s="10" t="str">
        <f t="shared" si="78"/>
        <v>20327790</v>
      </c>
      <c r="F1192" s="10" t="str">
        <f>IFERROR(VLOOKUP(I1192,DATABASE!$N:$O,2,FALSE),"")</f>
        <v>دستكش كف مواد سبك</v>
      </c>
      <c r="G1192" s="568" t="s">
        <v>1779</v>
      </c>
      <c r="H1192" s="569">
        <v>20327</v>
      </c>
      <c r="I1192" s="568" t="s">
        <v>1456</v>
      </c>
      <c r="J1192" s="568" t="s">
        <v>2</v>
      </c>
      <c r="K1192" s="570">
        <v>1</v>
      </c>
      <c r="L1192" s="568" t="s">
        <v>3</v>
      </c>
      <c r="M1192" s="568" t="s">
        <v>47</v>
      </c>
      <c r="N1192" s="568" t="s">
        <v>1305</v>
      </c>
      <c r="O1192" s="571">
        <v>790</v>
      </c>
      <c r="P1192" s="569">
        <v>1</v>
      </c>
      <c r="Q1192" s="10">
        <f t="shared" si="79"/>
        <v>790</v>
      </c>
    </row>
    <row r="1193" spans="2:17" ht="20.25" customHeight="1">
      <c r="B1193" s="10" t="str">
        <f t="shared" si="76"/>
        <v>دستكش كف مواد سبك0</v>
      </c>
      <c r="C1193" s="10" t="str">
        <f t="shared" si="77"/>
        <v>دستكش كف مواد سبك1402/03/290</v>
      </c>
      <c r="D1193" s="10" t="str">
        <f>IFERROR(IF(تحویلی!$E$1="","",IF(NOSA!O1193=تحویلی!$E$1,تحویلی!$E$1&amp;COUNTIF(NOSA!$O$1:O1193,تحویلی!$E$1),"")),"")</f>
        <v/>
      </c>
      <c r="E1193" s="10" t="str">
        <f t="shared" si="78"/>
        <v>203290</v>
      </c>
      <c r="F1193" s="10" t="str">
        <f>IFERROR(VLOOKUP(I1193,DATABASE!$N:$O,2,FALSE),"")</f>
        <v>دستكش كف مواد سبك</v>
      </c>
      <c r="G1193" s="568" t="s">
        <v>1779</v>
      </c>
      <c r="H1193" s="569">
        <v>20329</v>
      </c>
      <c r="I1193" s="568" t="s">
        <v>1456</v>
      </c>
      <c r="J1193" s="568" t="s">
        <v>2</v>
      </c>
      <c r="K1193" s="570">
        <v>3</v>
      </c>
      <c r="L1193" s="568" t="s">
        <v>3</v>
      </c>
      <c r="M1193" s="568" t="s">
        <v>9</v>
      </c>
      <c r="N1193" s="568" t="s">
        <v>1716</v>
      </c>
      <c r="O1193" s="571">
        <v>0</v>
      </c>
      <c r="P1193" s="569">
        <v>3</v>
      </c>
      <c r="Q1193" s="10">
        <f t="shared" si="79"/>
        <v>0</v>
      </c>
    </row>
    <row r="1194" spans="2:17" ht="20.25" customHeight="1">
      <c r="B1194" s="10" t="str">
        <f t="shared" si="76"/>
        <v>لباس كار ديرسوز(بلوز و شلوار)636</v>
      </c>
      <c r="C1194" s="10" t="str">
        <f t="shared" si="77"/>
        <v>لباس كار ديرسوز(بلوز و شلوار)1402/03/29636</v>
      </c>
      <c r="D1194" s="10" t="str">
        <f>IFERROR(IF(تحویلی!$E$1="","",IF(NOSA!O1194=تحویلی!$E$1,تحویلی!$E$1&amp;COUNTIF(NOSA!$O$1:O1194,تحویلی!$E$1),"")),"")</f>
        <v/>
      </c>
      <c r="E1194" s="10" t="str">
        <f t="shared" si="78"/>
        <v>20331636</v>
      </c>
      <c r="F1194" s="10" t="str">
        <f>IFERROR(VLOOKUP(I1194,DATABASE!$N:$O,2,FALSE),"")</f>
        <v>لباس كار ديرسوز(بلوز و شلوار)</v>
      </c>
      <c r="G1194" s="568" t="s">
        <v>1779</v>
      </c>
      <c r="H1194" s="569">
        <v>20331</v>
      </c>
      <c r="I1194" s="568" t="s">
        <v>1478</v>
      </c>
      <c r="J1194" s="568" t="s">
        <v>1711</v>
      </c>
      <c r="K1194" s="570">
        <v>1</v>
      </c>
      <c r="L1194" s="568" t="s">
        <v>28</v>
      </c>
      <c r="M1194" s="568" t="s">
        <v>47</v>
      </c>
      <c r="N1194" s="568" t="s">
        <v>50</v>
      </c>
      <c r="O1194" s="571">
        <v>636</v>
      </c>
      <c r="P1194" s="569">
        <v>1</v>
      </c>
      <c r="Q1194" s="10">
        <f t="shared" si="79"/>
        <v>636</v>
      </c>
    </row>
    <row r="1195" spans="2:17" ht="20.25" customHeight="1">
      <c r="B1195" s="10" t="str">
        <f t="shared" si="76"/>
        <v>كفش ايمني636</v>
      </c>
      <c r="C1195" s="10" t="str">
        <f t="shared" si="77"/>
        <v>كفش ايمني1402/03/29636</v>
      </c>
      <c r="D1195" s="10" t="str">
        <f>IFERROR(IF(تحویلی!$E$1="","",IF(NOSA!O1195=تحویلی!$E$1,تحویلی!$E$1&amp;COUNTIF(NOSA!$O$1:O1195,تحویلی!$E$1),"")),"")</f>
        <v/>
      </c>
      <c r="E1195" s="10" t="str">
        <f t="shared" si="78"/>
        <v>20331636</v>
      </c>
      <c r="F1195" s="10" t="str">
        <f>IFERROR(VLOOKUP(I1195,DATABASE!$N:$O,2,FALSE),"")</f>
        <v>كفش ايمني</v>
      </c>
      <c r="G1195" s="568" t="s">
        <v>1779</v>
      </c>
      <c r="H1195" s="569">
        <v>20331</v>
      </c>
      <c r="I1195" s="568" t="s">
        <v>1539</v>
      </c>
      <c r="J1195" s="568" t="s">
        <v>1748</v>
      </c>
      <c r="K1195" s="570">
        <v>1</v>
      </c>
      <c r="L1195" s="568" t="s">
        <v>3</v>
      </c>
      <c r="M1195" s="568" t="s">
        <v>47</v>
      </c>
      <c r="N1195" s="568" t="s">
        <v>50</v>
      </c>
      <c r="O1195" s="571">
        <v>636</v>
      </c>
      <c r="P1195" s="569">
        <v>1</v>
      </c>
      <c r="Q1195" s="10">
        <f t="shared" si="79"/>
        <v>636</v>
      </c>
    </row>
    <row r="1196" spans="2:17" ht="20.25" customHeight="1">
      <c r="B1196" s="10" t="str">
        <f t="shared" si="76"/>
        <v>لباس كار(بلوز و شلوار)756</v>
      </c>
      <c r="C1196" s="10" t="str">
        <f t="shared" si="77"/>
        <v>لباس كار(بلوز و شلوار)1402/03/29756</v>
      </c>
      <c r="D1196" s="10" t="str">
        <f>IFERROR(IF(تحویلی!$E$1="","",IF(NOSA!O1196=تحویلی!$E$1,تحویلی!$E$1&amp;COUNTIF(NOSA!$O$1:O1196,تحویلی!$E$1),"")),"")</f>
        <v/>
      </c>
      <c r="E1196" s="10" t="str">
        <f t="shared" si="78"/>
        <v>20336756</v>
      </c>
      <c r="F1196" s="10" t="str">
        <f>IFERROR(VLOOKUP(I1196,DATABASE!$N:$O,2,FALSE),"")</f>
        <v>لباس كار(بلوز و شلوار)</v>
      </c>
      <c r="G1196" s="568" t="s">
        <v>1779</v>
      </c>
      <c r="H1196" s="569">
        <v>20336</v>
      </c>
      <c r="I1196" s="568" t="s">
        <v>1724</v>
      </c>
      <c r="J1196" s="568" t="s">
        <v>1725</v>
      </c>
      <c r="K1196" s="570">
        <v>1</v>
      </c>
      <c r="L1196" s="568" t="s">
        <v>28</v>
      </c>
      <c r="M1196" s="568" t="s">
        <v>25</v>
      </c>
      <c r="N1196" s="568" t="s">
        <v>939</v>
      </c>
      <c r="O1196" s="571">
        <v>756</v>
      </c>
      <c r="P1196" s="569">
        <v>1</v>
      </c>
      <c r="Q1196" s="10">
        <f t="shared" si="79"/>
        <v>756</v>
      </c>
    </row>
    <row r="1197" spans="2:17" ht="20.25" customHeight="1">
      <c r="B1197" s="10" t="str">
        <f t="shared" si="76"/>
        <v>كفش ايمني756</v>
      </c>
      <c r="C1197" s="10" t="str">
        <f t="shared" si="77"/>
        <v>كفش ايمني1402/03/29756</v>
      </c>
      <c r="D1197" s="10" t="str">
        <f>IFERROR(IF(تحویلی!$E$1="","",IF(NOSA!O1197=تحویلی!$E$1,تحویلی!$E$1&amp;COUNTIF(NOSA!$O$1:O1197,تحویلی!$E$1),"")),"")</f>
        <v/>
      </c>
      <c r="E1197" s="10" t="str">
        <f t="shared" si="78"/>
        <v>20336756</v>
      </c>
      <c r="F1197" s="10" t="str">
        <f>IFERROR(VLOOKUP(I1197,DATABASE!$N:$O,2,FALSE),"")</f>
        <v>كفش ايمني</v>
      </c>
      <c r="G1197" s="568" t="s">
        <v>1779</v>
      </c>
      <c r="H1197" s="569">
        <v>20336</v>
      </c>
      <c r="I1197" s="568" t="s">
        <v>1526</v>
      </c>
      <c r="J1197" s="568" t="s">
        <v>1729</v>
      </c>
      <c r="K1197" s="570">
        <v>1</v>
      </c>
      <c r="L1197" s="568" t="s">
        <v>3</v>
      </c>
      <c r="M1197" s="568" t="s">
        <v>25</v>
      </c>
      <c r="N1197" s="568" t="s">
        <v>939</v>
      </c>
      <c r="O1197" s="571">
        <v>756</v>
      </c>
      <c r="P1197" s="569">
        <v>1</v>
      </c>
      <c r="Q1197" s="10">
        <f t="shared" si="79"/>
        <v>756</v>
      </c>
    </row>
    <row r="1198" spans="2:17" ht="20.25" customHeight="1">
      <c r="B1198" s="10" t="str">
        <f t="shared" si="76"/>
        <v>دستكش ضد برش سبك471</v>
      </c>
      <c r="C1198" s="10" t="str">
        <f t="shared" si="77"/>
        <v>دستكش ضد برش سبك1402/03/29471</v>
      </c>
      <c r="D1198" s="10" t="str">
        <f>IFERROR(IF(تحویلی!$E$1="","",IF(NOSA!O1198=تحویلی!$E$1,تحویلی!$E$1&amp;COUNTIF(NOSA!$O$1:O1198,تحویلی!$E$1),"")),"")</f>
        <v/>
      </c>
      <c r="E1198" s="10" t="str">
        <f t="shared" si="78"/>
        <v>20337471</v>
      </c>
      <c r="F1198" s="10" t="str">
        <f>IFERROR(VLOOKUP(I1198,DATABASE!$N:$O,2,FALSE),"")</f>
        <v>دستكش ضد برش سبك</v>
      </c>
      <c r="G1198" s="568" t="s">
        <v>1779</v>
      </c>
      <c r="H1198" s="569">
        <v>20337</v>
      </c>
      <c r="I1198" s="568" t="s">
        <v>1442</v>
      </c>
      <c r="J1198" s="568" t="s">
        <v>22</v>
      </c>
      <c r="K1198" s="570">
        <v>1</v>
      </c>
      <c r="L1198" s="568" t="s">
        <v>3</v>
      </c>
      <c r="M1198" s="568" t="s">
        <v>43</v>
      </c>
      <c r="N1198" s="568" t="s">
        <v>97</v>
      </c>
      <c r="O1198" s="571">
        <v>471</v>
      </c>
      <c r="P1198" s="569">
        <v>1</v>
      </c>
      <c r="Q1198" s="10">
        <f t="shared" si="79"/>
        <v>471</v>
      </c>
    </row>
    <row r="1199" spans="2:17" ht="20.25" customHeight="1">
      <c r="B1199" s="10" t="str">
        <f t="shared" si="76"/>
        <v>ماسك بهداشتي يكبار مصرف608</v>
      </c>
      <c r="C1199" s="10" t="str">
        <f t="shared" si="77"/>
        <v>ماسك بهداشتي يكبار مصرف1402/03/29608</v>
      </c>
      <c r="D1199" s="10" t="str">
        <f>IFERROR(IF(تحویلی!$E$1="","",IF(NOSA!O1199=تحویلی!$E$1,تحویلی!$E$1&amp;COUNTIF(NOSA!$O$1:O1199,تحویلی!$E$1),"")),"")</f>
        <v/>
      </c>
      <c r="E1199" s="10" t="str">
        <f t="shared" si="78"/>
        <v>20341608</v>
      </c>
      <c r="F1199" s="10" t="str">
        <f>IFERROR(VLOOKUP(I1199,DATABASE!$N:$O,2,FALSE),"")</f>
        <v>ماسك بهداشتي يكبار مصرف</v>
      </c>
      <c r="G1199" s="568" t="s">
        <v>1779</v>
      </c>
      <c r="H1199" s="569">
        <v>20341</v>
      </c>
      <c r="I1199" s="568" t="s">
        <v>1761</v>
      </c>
      <c r="J1199" s="568" t="s">
        <v>62</v>
      </c>
      <c r="K1199" s="570">
        <v>350</v>
      </c>
      <c r="L1199" s="568" t="s">
        <v>8</v>
      </c>
      <c r="M1199" s="568" t="s">
        <v>63</v>
      </c>
      <c r="N1199" s="568" t="s">
        <v>64</v>
      </c>
      <c r="O1199" s="571">
        <v>608</v>
      </c>
      <c r="P1199" s="569">
        <v>0</v>
      </c>
      <c r="Q1199" s="10">
        <f t="shared" si="79"/>
        <v>608</v>
      </c>
    </row>
    <row r="1200" spans="2:17" ht="20.25" customHeight="1">
      <c r="B1200" s="10" t="str">
        <f t="shared" si="76"/>
        <v>هدگير نقاب776</v>
      </c>
      <c r="C1200" s="10" t="str">
        <f t="shared" si="77"/>
        <v>هدگير نقاب1402/03/30776</v>
      </c>
      <c r="D1200" s="10" t="str">
        <f>IFERROR(IF(تحویلی!$E$1="","",IF(NOSA!O1200=تحویلی!$E$1,تحویلی!$E$1&amp;COUNTIF(NOSA!$O$1:O1200,تحویلی!$E$1),"")),"")</f>
        <v/>
      </c>
      <c r="E1200" s="10" t="str">
        <f t="shared" si="78"/>
        <v>20343776</v>
      </c>
      <c r="F1200" s="10" t="str">
        <f>IFERROR(VLOOKUP(I1200,DATABASE!$N:$O,2,FALSE),"")</f>
        <v>هدگير نقاب</v>
      </c>
      <c r="G1200" s="568" t="s">
        <v>1782</v>
      </c>
      <c r="H1200" s="569">
        <v>20343</v>
      </c>
      <c r="I1200" s="568" t="s">
        <v>1468</v>
      </c>
      <c r="J1200" s="568" t="s">
        <v>12</v>
      </c>
      <c r="K1200" s="570">
        <v>1</v>
      </c>
      <c r="L1200" s="568" t="s">
        <v>8</v>
      </c>
      <c r="M1200" s="568" t="s">
        <v>4</v>
      </c>
      <c r="N1200" s="568" t="s">
        <v>1169</v>
      </c>
      <c r="O1200" s="571">
        <v>776</v>
      </c>
      <c r="P1200" s="569">
        <v>1</v>
      </c>
      <c r="Q1200" s="10">
        <f t="shared" si="79"/>
        <v>776</v>
      </c>
    </row>
    <row r="1201" spans="2:17" ht="20.25" customHeight="1">
      <c r="B1201" s="10" t="str">
        <f t="shared" si="76"/>
        <v>كلاه آفتاب گير حصيري6</v>
      </c>
      <c r="C1201" s="10" t="str">
        <f t="shared" si="77"/>
        <v>كلاه آفتاب گير حصيري1402/03/306</v>
      </c>
      <c r="D1201" s="10" t="str">
        <f>IFERROR(IF(تحویلی!$E$1="","",IF(NOSA!O1201=تحویلی!$E$1,تحویلی!$E$1&amp;COUNTIF(NOSA!$O$1:O1201,تحویلی!$E$1),"")),"")</f>
        <v/>
      </c>
      <c r="E1201" s="10" t="str">
        <f t="shared" si="78"/>
        <v>203526</v>
      </c>
      <c r="F1201" s="10" t="str">
        <f>IFERROR(VLOOKUP(I1201,DATABASE!$N:$O,2,FALSE),"")</f>
        <v>كلاه آفتاب گير حصيري</v>
      </c>
      <c r="G1201" s="568" t="s">
        <v>1782</v>
      </c>
      <c r="H1201" s="569">
        <v>20352</v>
      </c>
      <c r="I1201" s="568" t="s">
        <v>1687</v>
      </c>
      <c r="J1201" s="568" t="s">
        <v>1688</v>
      </c>
      <c r="K1201" s="570">
        <v>1</v>
      </c>
      <c r="L1201" s="568" t="s">
        <v>8</v>
      </c>
      <c r="M1201" s="568" t="s">
        <v>25</v>
      </c>
      <c r="N1201" s="568" t="s">
        <v>752</v>
      </c>
      <c r="O1201" s="571">
        <v>6</v>
      </c>
      <c r="P1201" s="569">
        <v>0</v>
      </c>
      <c r="Q1201" s="10">
        <f t="shared" si="79"/>
        <v>6</v>
      </c>
    </row>
    <row r="1202" spans="2:17" ht="20.25" customHeight="1">
      <c r="B1202" s="10" t="str">
        <f t="shared" si="76"/>
        <v>دستكش كف مواد سبك10029</v>
      </c>
      <c r="C1202" s="10" t="str">
        <f t="shared" si="77"/>
        <v>دستكش كف مواد سبك1402/03/3010029</v>
      </c>
      <c r="D1202" s="10" t="str">
        <f>IFERROR(IF(تحویلی!$E$1="","",IF(NOSA!O1202=تحویلی!$E$1,تحویلی!$E$1&amp;COUNTIF(NOSA!$O$1:O1202,تحویلی!$E$1),"")),"")</f>
        <v/>
      </c>
      <c r="E1202" s="10" t="str">
        <f t="shared" si="78"/>
        <v>2035310029</v>
      </c>
      <c r="F1202" s="10" t="str">
        <f>IFERROR(VLOOKUP(I1202,DATABASE!$N:$O,2,FALSE),"")</f>
        <v>دستكش كف مواد سبك</v>
      </c>
      <c r="G1202" s="568" t="s">
        <v>1782</v>
      </c>
      <c r="H1202" s="569">
        <v>20353</v>
      </c>
      <c r="I1202" s="568" t="s">
        <v>1456</v>
      </c>
      <c r="J1202" s="568" t="s">
        <v>2</v>
      </c>
      <c r="K1202" s="570">
        <v>1</v>
      </c>
      <c r="L1202" s="568" t="s">
        <v>3</v>
      </c>
      <c r="M1202" s="568" t="s">
        <v>9</v>
      </c>
      <c r="N1202" s="568" t="s">
        <v>1783</v>
      </c>
      <c r="O1202" s="571">
        <v>10029</v>
      </c>
      <c r="P1202" s="569">
        <v>1</v>
      </c>
      <c r="Q1202" s="10">
        <f t="shared" si="79"/>
        <v>10029</v>
      </c>
    </row>
    <row r="1203" spans="2:17" ht="20.25" customHeight="1">
      <c r="B1203" s="10" t="str">
        <f t="shared" si="76"/>
        <v>دستكش ضد برش سبك221</v>
      </c>
      <c r="C1203" s="10" t="str">
        <f t="shared" si="77"/>
        <v>دستكش ضد برش سبك1402/03/30221</v>
      </c>
      <c r="D1203" s="10" t="str">
        <f>IFERROR(IF(تحویلی!$E$1="","",IF(NOSA!O1203=تحویلی!$E$1,تحویلی!$E$1&amp;COUNTIF(NOSA!$O$1:O1203,تحویلی!$E$1),"")),"")</f>
        <v/>
      </c>
      <c r="E1203" s="10" t="str">
        <f t="shared" si="78"/>
        <v>20354221</v>
      </c>
      <c r="F1203" s="10" t="str">
        <f>IFERROR(VLOOKUP(I1203,DATABASE!$N:$O,2,FALSE),"")</f>
        <v>دستكش ضد برش سبك</v>
      </c>
      <c r="G1203" s="568" t="s">
        <v>1782</v>
      </c>
      <c r="H1203" s="569">
        <v>20354</v>
      </c>
      <c r="I1203" s="568" t="s">
        <v>1442</v>
      </c>
      <c r="J1203" s="568" t="s">
        <v>22</v>
      </c>
      <c r="K1203" s="570">
        <v>1</v>
      </c>
      <c r="L1203" s="568" t="s">
        <v>3</v>
      </c>
      <c r="M1203" s="568" t="s">
        <v>9</v>
      </c>
      <c r="N1203" s="568" t="s">
        <v>325</v>
      </c>
      <c r="O1203" s="571">
        <v>221</v>
      </c>
      <c r="P1203" s="569">
        <v>1</v>
      </c>
      <c r="Q1203" s="10">
        <f t="shared" si="79"/>
        <v>221</v>
      </c>
    </row>
    <row r="1204" spans="2:17" ht="20.25" customHeight="1">
      <c r="B1204" s="10" t="str">
        <f t="shared" si="76"/>
        <v>فيلتر ماسك نيم صورت (3M) مدل 209110030</v>
      </c>
      <c r="C1204" s="10" t="str">
        <f t="shared" si="77"/>
        <v>فيلتر ماسك نيم صورت (3M) مدل 20911402/03/3010030</v>
      </c>
      <c r="D1204" s="10" t="str">
        <f>IFERROR(IF(تحویلی!$E$1="","",IF(NOSA!O1204=تحویلی!$E$1,تحویلی!$E$1&amp;COUNTIF(NOSA!$O$1:O1204,تحویلی!$E$1),"")),"")</f>
        <v/>
      </c>
      <c r="E1204" s="10" t="str">
        <f t="shared" si="78"/>
        <v>2035510030</v>
      </c>
      <c r="F1204" s="10" t="str">
        <f>IFERROR(VLOOKUP(I1204,DATABASE!$N:$O,2,FALSE),"")</f>
        <v>فيلتر ماسك نيم صورت (3M) مدل 2091</v>
      </c>
      <c r="G1204" s="568" t="s">
        <v>1782</v>
      </c>
      <c r="H1204" s="569">
        <v>20355</v>
      </c>
      <c r="I1204" s="568" t="s">
        <v>1475</v>
      </c>
      <c r="J1204" s="568" t="s">
        <v>53</v>
      </c>
      <c r="K1204" s="570">
        <v>1</v>
      </c>
      <c r="L1204" s="568" t="s">
        <v>8</v>
      </c>
      <c r="M1204" s="568" t="s">
        <v>9</v>
      </c>
      <c r="N1204" s="568" t="s">
        <v>1627</v>
      </c>
      <c r="O1204" s="571">
        <v>10030</v>
      </c>
      <c r="P1204" s="569">
        <v>1</v>
      </c>
      <c r="Q1204" s="10">
        <f t="shared" si="79"/>
        <v>10030</v>
      </c>
    </row>
    <row r="1205" spans="2:17" ht="20.25" customHeight="1">
      <c r="B1205" s="10" t="str">
        <f t="shared" si="76"/>
        <v>چكمه ايمني نسوز458</v>
      </c>
      <c r="C1205" s="10" t="str">
        <f t="shared" si="77"/>
        <v>چكمه ايمني نسوز1402/03/30458</v>
      </c>
      <c r="D1205" s="10" t="str">
        <f>IFERROR(IF(تحویلی!$E$1="","",IF(NOSA!O1205=تحویلی!$E$1,تحویلی!$E$1&amp;COUNTIF(NOSA!$O$1:O1205,تحویلی!$E$1),"")),"")</f>
        <v/>
      </c>
      <c r="E1205" s="10" t="str">
        <f t="shared" si="78"/>
        <v>20372458</v>
      </c>
      <c r="F1205" s="10" t="str">
        <f>IFERROR(VLOOKUP(I1205,DATABASE!$N:$O,2,FALSE),"")</f>
        <v>چكمه ايمني نسوز</v>
      </c>
      <c r="G1205" s="568" t="s">
        <v>1782</v>
      </c>
      <c r="H1205" s="569">
        <v>20372</v>
      </c>
      <c r="I1205" s="568" t="s">
        <v>1784</v>
      </c>
      <c r="J1205" s="568" t="s">
        <v>1785</v>
      </c>
      <c r="K1205" s="570">
        <v>1</v>
      </c>
      <c r="L1205" s="568" t="s">
        <v>3</v>
      </c>
      <c r="M1205" s="568" t="s">
        <v>4</v>
      </c>
      <c r="N1205" s="568" t="s">
        <v>322</v>
      </c>
      <c r="O1205" s="571">
        <v>458</v>
      </c>
      <c r="P1205" s="569">
        <v>1</v>
      </c>
      <c r="Q1205" s="10">
        <f t="shared" si="79"/>
        <v>458</v>
      </c>
    </row>
    <row r="1206" spans="2:17" ht="20.25" customHeight="1">
      <c r="B1206" s="10" t="str">
        <f t="shared" si="76"/>
        <v>دستكش ضد برش سبك723</v>
      </c>
      <c r="C1206" s="10" t="str">
        <f t="shared" si="77"/>
        <v>دستكش ضد برش سبك1402/03/30723</v>
      </c>
      <c r="D1206" s="10" t="str">
        <f>IFERROR(IF(تحویلی!$E$1="","",IF(NOSA!O1206=تحویلی!$E$1,تحویلی!$E$1&amp;COUNTIF(NOSA!$O$1:O1206,تحویلی!$E$1),"")),"")</f>
        <v/>
      </c>
      <c r="E1206" s="10" t="str">
        <f t="shared" si="78"/>
        <v>20376723</v>
      </c>
      <c r="F1206" s="10" t="str">
        <f>IFERROR(VLOOKUP(I1206,DATABASE!$N:$O,2,FALSE),"")</f>
        <v>دستكش ضد برش سبك</v>
      </c>
      <c r="G1206" s="568" t="s">
        <v>1782</v>
      </c>
      <c r="H1206" s="569">
        <v>20376</v>
      </c>
      <c r="I1206" s="568" t="s">
        <v>1442</v>
      </c>
      <c r="J1206" s="568" t="s">
        <v>22</v>
      </c>
      <c r="K1206" s="570">
        <v>1</v>
      </c>
      <c r="L1206" s="568" t="s">
        <v>3</v>
      </c>
      <c r="M1206" s="568" t="s">
        <v>9</v>
      </c>
      <c r="N1206" s="568" t="s">
        <v>1088</v>
      </c>
      <c r="O1206" s="571">
        <v>723</v>
      </c>
      <c r="P1206" s="569">
        <v>1</v>
      </c>
      <c r="Q1206" s="10">
        <f t="shared" si="79"/>
        <v>723</v>
      </c>
    </row>
    <row r="1207" spans="2:17" ht="20.25" customHeight="1">
      <c r="B1207" s="10" t="str">
        <f t="shared" si="76"/>
        <v>دستكش ضد برش سبك582</v>
      </c>
      <c r="C1207" s="10" t="str">
        <f t="shared" si="77"/>
        <v>دستكش ضد برش سبك1402/03/31582</v>
      </c>
      <c r="D1207" s="10" t="str">
        <f>IFERROR(IF(تحویلی!$E$1="","",IF(NOSA!O1207=تحویلی!$E$1,تحویلی!$E$1&amp;COUNTIF(NOSA!$O$1:O1207,تحویلی!$E$1),"")),"")</f>
        <v/>
      </c>
      <c r="E1207" s="10" t="str">
        <f t="shared" si="78"/>
        <v>30383582</v>
      </c>
      <c r="F1207" s="10" t="str">
        <f>IFERROR(VLOOKUP(I1207,DATABASE!$N:$O,2,FALSE),"")</f>
        <v>دستكش ضد برش سبك</v>
      </c>
      <c r="G1207" s="568" t="s">
        <v>1786</v>
      </c>
      <c r="H1207" s="569">
        <v>30383</v>
      </c>
      <c r="I1207" s="568" t="s">
        <v>1442</v>
      </c>
      <c r="J1207" s="568" t="s">
        <v>22</v>
      </c>
      <c r="K1207" s="570">
        <v>1</v>
      </c>
      <c r="L1207" s="568" t="s">
        <v>3</v>
      </c>
      <c r="M1207" s="568" t="s">
        <v>47</v>
      </c>
      <c r="N1207" s="568" t="s">
        <v>80</v>
      </c>
      <c r="O1207" s="571">
        <v>582</v>
      </c>
      <c r="P1207" s="569">
        <v>1</v>
      </c>
      <c r="Q1207" s="10">
        <f t="shared" si="79"/>
        <v>582</v>
      </c>
    </row>
    <row r="1208" spans="2:17" ht="20.25" customHeight="1">
      <c r="B1208" s="10" t="str">
        <f t="shared" si="76"/>
        <v>لباس كار نسوز(بلوز و شلوار)746</v>
      </c>
      <c r="C1208" s="10" t="str">
        <f t="shared" si="77"/>
        <v>لباس كار نسوز(بلوز و شلوار)1402/03/31746</v>
      </c>
      <c r="D1208" s="10" t="str">
        <f>IFERROR(IF(تحویلی!$E$1="","",IF(NOSA!O1208=تحویلی!$E$1,تحویلی!$E$1&amp;COUNTIF(NOSA!$O$1:O1208,تحویلی!$E$1),"")),"")</f>
        <v/>
      </c>
      <c r="E1208" s="10" t="str">
        <f t="shared" si="78"/>
        <v>20389746</v>
      </c>
      <c r="F1208" s="10" t="str">
        <f>IFERROR(VLOOKUP(I1208,DATABASE!$N:$O,2,FALSE),"")</f>
        <v>لباس كار نسوز(بلوز و شلوار)</v>
      </c>
      <c r="G1208" s="568" t="s">
        <v>1786</v>
      </c>
      <c r="H1208" s="569">
        <v>20389</v>
      </c>
      <c r="I1208" s="568" t="s">
        <v>1701</v>
      </c>
      <c r="J1208" s="568" t="s">
        <v>1702</v>
      </c>
      <c r="K1208" s="570">
        <v>1</v>
      </c>
      <c r="L1208" s="568" t="s">
        <v>28</v>
      </c>
      <c r="M1208" s="568" t="s">
        <v>4</v>
      </c>
      <c r="N1208" s="568" t="s">
        <v>891</v>
      </c>
      <c r="O1208" s="571">
        <v>746</v>
      </c>
      <c r="P1208" s="569">
        <v>0</v>
      </c>
      <c r="Q1208" s="10">
        <f t="shared" si="79"/>
        <v>746</v>
      </c>
    </row>
    <row r="1209" spans="2:17" ht="20.25" customHeight="1">
      <c r="B1209" s="10" t="str">
        <f t="shared" si="76"/>
        <v>دستكش كف مواد سبك746</v>
      </c>
      <c r="C1209" s="10" t="str">
        <f t="shared" si="77"/>
        <v>دستكش كف مواد سبك1402/03/31746</v>
      </c>
      <c r="D1209" s="10" t="str">
        <f>IFERROR(IF(تحویلی!$E$1="","",IF(NOSA!O1209=تحویلی!$E$1,تحویلی!$E$1&amp;COUNTIF(NOSA!$O$1:O1209,تحویلی!$E$1),"")),"")</f>
        <v/>
      </c>
      <c r="E1209" s="10" t="str">
        <f t="shared" si="78"/>
        <v>20389746</v>
      </c>
      <c r="F1209" s="10" t="str">
        <f>IFERROR(VLOOKUP(I1209,DATABASE!$N:$O,2,FALSE),"")</f>
        <v>دستكش كف مواد سبك</v>
      </c>
      <c r="G1209" s="568" t="s">
        <v>1786</v>
      </c>
      <c r="H1209" s="569">
        <v>20389</v>
      </c>
      <c r="I1209" s="568" t="s">
        <v>1456</v>
      </c>
      <c r="J1209" s="568" t="s">
        <v>2</v>
      </c>
      <c r="K1209" s="570">
        <v>1</v>
      </c>
      <c r="L1209" s="568" t="s">
        <v>3</v>
      </c>
      <c r="M1209" s="568" t="s">
        <v>4</v>
      </c>
      <c r="N1209" s="568" t="s">
        <v>891</v>
      </c>
      <c r="O1209" s="571">
        <v>746</v>
      </c>
      <c r="P1209" s="569">
        <v>0</v>
      </c>
      <c r="Q1209" s="10">
        <f t="shared" si="79"/>
        <v>746</v>
      </c>
    </row>
    <row r="1210" spans="2:17" ht="20.25" customHeight="1">
      <c r="B1210" s="10" t="str">
        <f t="shared" si="76"/>
        <v>دستكش ساق بلند نسوز658</v>
      </c>
      <c r="C1210" s="10" t="str">
        <f t="shared" si="77"/>
        <v>دستكش ساق بلند نسوز1402/03/31658</v>
      </c>
      <c r="D1210" s="10" t="str">
        <f>IFERROR(IF(تحویلی!$E$1="","",IF(NOSA!O1210=تحویلی!$E$1,تحویلی!$E$1&amp;COUNTIF(NOSA!$O$1:O1210,تحویلی!$E$1),"")),"")</f>
        <v/>
      </c>
      <c r="E1210" s="10" t="str">
        <f t="shared" si="78"/>
        <v>20394658</v>
      </c>
      <c r="F1210" s="10" t="str">
        <f>IFERROR(VLOOKUP(I1210,DATABASE!$N:$O,2,FALSE),"")</f>
        <v>دستكش ساق بلند نسوز</v>
      </c>
      <c r="G1210" s="568" t="s">
        <v>1786</v>
      </c>
      <c r="H1210" s="569">
        <v>20394</v>
      </c>
      <c r="I1210" s="568" t="s">
        <v>1461</v>
      </c>
      <c r="J1210" s="568" t="s">
        <v>34</v>
      </c>
      <c r="K1210" s="570">
        <v>1</v>
      </c>
      <c r="L1210" s="568" t="s">
        <v>3</v>
      </c>
      <c r="M1210" s="568" t="s">
        <v>47</v>
      </c>
      <c r="N1210" s="568" t="s">
        <v>182</v>
      </c>
      <c r="O1210" s="571">
        <v>658</v>
      </c>
      <c r="P1210" s="569">
        <v>0</v>
      </c>
      <c r="Q1210" s="10">
        <f t="shared" si="79"/>
        <v>658</v>
      </c>
    </row>
    <row r="1211" spans="2:17" ht="20.25" customHeight="1">
      <c r="B1211" s="10" t="str">
        <f t="shared" si="76"/>
        <v>دستكش ضد برش سبك717</v>
      </c>
      <c r="C1211" s="10" t="str">
        <f t="shared" si="77"/>
        <v>دستكش ضد برش سبك1402/03/31717</v>
      </c>
      <c r="D1211" s="10" t="str">
        <f>IFERROR(IF(تحویلی!$E$1="","",IF(NOSA!O1211=تحویلی!$E$1,تحویلی!$E$1&amp;COUNTIF(NOSA!$O$1:O1211,تحویلی!$E$1),"")),"")</f>
        <v/>
      </c>
      <c r="E1211" s="10" t="str">
        <f t="shared" si="78"/>
        <v>20396717</v>
      </c>
      <c r="F1211" s="10" t="str">
        <f>IFERROR(VLOOKUP(I1211,DATABASE!$N:$O,2,FALSE),"")</f>
        <v>دستكش ضد برش سبك</v>
      </c>
      <c r="G1211" s="568" t="s">
        <v>1786</v>
      </c>
      <c r="H1211" s="569">
        <v>20396</v>
      </c>
      <c r="I1211" s="568" t="s">
        <v>1442</v>
      </c>
      <c r="J1211" s="568" t="s">
        <v>22</v>
      </c>
      <c r="K1211" s="570">
        <v>1</v>
      </c>
      <c r="L1211" s="568" t="s">
        <v>3</v>
      </c>
      <c r="M1211" s="568" t="s">
        <v>47</v>
      </c>
      <c r="N1211" s="568" t="s">
        <v>822</v>
      </c>
      <c r="O1211" s="571">
        <v>717</v>
      </c>
      <c r="P1211" s="569">
        <v>1</v>
      </c>
      <c r="Q1211" s="10">
        <f t="shared" si="79"/>
        <v>717</v>
      </c>
    </row>
    <row r="1212" spans="2:17" ht="20.25" customHeight="1">
      <c r="B1212" s="10" t="str">
        <f t="shared" si="76"/>
        <v>پوتين ايمني نسوز31</v>
      </c>
      <c r="C1212" s="10" t="str">
        <f t="shared" si="77"/>
        <v>پوتين ايمني نسوز1402/03/3131</v>
      </c>
      <c r="D1212" s="10" t="str">
        <f>IFERROR(IF(تحویلی!$E$1="","",IF(NOSA!O1212=تحویلی!$E$1,تحویلی!$E$1&amp;COUNTIF(NOSA!$O$1:O1212,تحویلی!$E$1),"")),"")</f>
        <v/>
      </c>
      <c r="E1212" s="10" t="str">
        <f t="shared" si="78"/>
        <v>2040631</v>
      </c>
      <c r="F1212" s="10" t="str">
        <f>IFERROR(VLOOKUP(I1212,DATABASE!$N:$O,2,FALSE),"")</f>
        <v>پوتين ايمني نسوز</v>
      </c>
      <c r="G1212" s="568" t="s">
        <v>1786</v>
      </c>
      <c r="H1212" s="569">
        <v>20406</v>
      </c>
      <c r="I1212" s="568" t="s">
        <v>1648</v>
      </c>
      <c r="J1212" s="568" t="s">
        <v>1649</v>
      </c>
      <c r="K1212" s="570">
        <v>1</v>
      </c>
      <c r="L1212" s="568" t="s">
        <v>3</v>
      </c>
      <c r="M1212" s="568" t="s">
        <v>4</v>
      </c>
      <c r="N1212" s="568" t="s">
        <v>717</v>
      </c>
      <c r="O1212" s="571">
        <v>31</v>
      </c>
      <c r="P1212" s="569">
        <v>1</v>
      </c>
      <c r="Q1212" s="10">
        <f t="shared" si="79"/>
        <v>31</v>
      </c>
    </row>
    <row r="1213" spans="2:17" ht="20.25" customHeight="1">
      <c r="B1213" s="10" t="str">
        <f t="shared" si="76"/>
        <v>دستكش ضد برش سبك5</v>
      </c>
      <c r="C1213" s="10" t="str">
        <f t="shared" si="77"/>
        <v>دستكش ضد برش سبك1402/03/315</v>
      </c>
      <c r="D1213" s="10" t="str">
        <f>IFERROR(IF(تحویلی!$E$1="","",IF(NOSA!O1213=تحویلی!$E$1,تحویلی!$E$1&amp;COUNTIF(NOSA!$O$1:O1213,تحویلی!$E$1),"")),"")</f>
        <v/>
      </c>
      <c r="E1213" s="10" t="str">
        <f t="shared" si="78"/>
        <v>204125</v>
      </c>
      <c r="F1213" s="10" t="str">
        <f>IFERROR(VLOOKUP(I1213,DATABASE!$N:$O,2,FALSE),"")</f>
        <v>دستكش ضد برش سبك</v>
      </c>
      <c r="G1213" s="568" t="s">
        <v>1786</v>
      </c>
      <c r="H1213" s="569">
        <v>20412</v>
      </c>
      <c r="I1213" s="568" t="s">
        <v>1442</v>
      </c>
      <c r="J1213" s="568" t="s">
        <v>22</v>
      </c>
      <c r="K1213" s="570">
        <v>1</v>
      </c>
      <c r="L1213" s="568" t="s">
        <v>3</v>
      </c>
      <c r="M1213" s="568" t="s">
        <v>43</v>
      </c>
      <c r="N1213" s="568" t="s">
        <v>250</v>
      </c>
      <c r="O1213" s="571">
        <v>5</v>
      </c>
      <c r="P1213" s="569">
        <v>1</v>
      </c>
      <c r="Q1213" s="10">
        <f t="shared" si="79"/>
        <v>5</v>
      </c>
    </row>
    <row r="1214" spans="2:17" ht="20.25" customHeight="1">
      <c r="B1214" s="10" t="str">
        <f t="shared" si="76"/>
        <v>دستكش ضد برش سبك70</v>
      </c>
      <c r="C1214" s="10" t="str">
        <f t="shared" si="77"/>
        <v>دستكش ضد برش سبك1402/03/3170</v>
      </c>
      <c r="D1214" s="10" t="str">
        <f>IFERROR(IF(تحویلی!$E$1="","",IF(NOSA!O1214=تحویلی!$E$1,تحویلی!$E$1&amp;COUNTIF(NOSA!$O$1:O1214,تحویلی!$E$1),"")),"")</f>
        <v/>
      </c>
      <c r="E1214" s="10" t="str">
        <f t="shared" si="78"/>
        <v>2041570</v>
      </c>
      <c r="F1214" s="10" t="str">
        <f>IFERROR(VLOOKUP(I1214,DATABASE!$N:$O,2,FALSE),"")</f>
        <v>دستكش ضد برش سبك</v>
      </c>
      <c r="G1214" s="568" t="s">
        <v>1786</v>
      </c>
      <c r="H1214" s="569">
        <v>20415</v>
      </c>
      <c r="I1214" s="568" t="s">
        <v>1442</v>
      </c>
      <c r="J1214" s="568" t="s">
        <v>22</v>
      </c>
      <c r="K1214" s="570">
        <v>1</v>
      </c>
      <c r="L1214" s="568" t="s">
        <v>3</v>
      </c>
      <c r="M1214" s="568" t="s">
        <v>9</v>
      </c>
      <c r="N1214" s="568" t="s">
        <v>688</v>
      </c>
      <c r="O1214" s="571">
        <v>70</v>
      </c>
      <c r="P1214" s="569">
        <v>1</v>
      </c>
      <c r="Q1214" s="10">
        <f t="shared" si="79"/>
        <v>70</v>
      </c>
    </row>
    <row r="1215" spans="2:17" ht="20.25" customHeight="1">
      <c r="B1215" s="10" t="str">
        <f t="shared" si="76"/>
        <v>دستكش ضد برش سبك372</v>
      </c>
      <c r="C1215" s="10" t="str">
        <f t="shared" si="77"/>
        <v>دستكش ضد برش سبك1402/03/31372</v>
      </c>
      <c r="D1215" s="10" t="str">
        <f>IFERROR(IF(تحویلی!$E$1="","",IF(NOSA!O1215=تحویلی!$E$1,تحویلی!$E$1&amp;COUNTIF(NOSA!$O$1:O1215,تحویلی!$E$1),"")),"")</f>
        <v/>
      </c>
      <c r="E1215" s="10" t="str">
        <f t="shared" si="78"/>
        <v>20417372</v>
      </c>
      <c r="F1215" s="10" t="str">
        <f>IFERROR(VLOOKUP(I1215,DATABASE!$N:$O,2,FALSE),"")</f>
        <v>دستكش ضد برش سبك</v>
      </c>
      <c r="G1215" s="568" t="s">
        <v>1786</v>
      </c>
      <c r="H1215" s="569">
        <v>20417</v>
      </c>
      <c r="I1215" s="568" t="s">
        <v>1442</v>
      </c>
      <c r="J1215" s="568" t="s">
        <v>22</v>
      </c>
      <c r="K1215" s="570">
        <v>1</v>
      </c>
      <c r="L1215" s="568" t="s">
        <v>3</v>
      </c>
      <c r="M1215" s="568" t="s">
        <v>19</v>
      </c>
      <c r="N1215" s="568" t="s">
        <v>272</v>
      </c>
      <c r="O1215" s="571">
        <v>372</v>
      </c>
      <c r="P1215" s="569">
        <v>1</v>
      </c>
      <c r="Q1215" s="10">
        <f t="shared" si="79"/>
        <v>372</v>
      </c>
    </row>
    <row r="1216" spans="2:17" ht="20.25" customHeight="1">
      <c r="B1216" s="10" t="str">
        <f t="shared" si="76"/>
        <v>پوتين ايمني نسوز769</v>
      </c>
      <c r="C1216" s="10" t="str">
        <f t="shared" si="77"/>
        <v>پوتين ايمني نسوز1402/03/31769</v>
      </c>
      <c r="D1216" s="10" t="str">
        <f>IFERROR(IF(تحویلی!$E$1="","",IF(NOSA!O1216=تحویلی!$E$1,تحویلی!$E$1&amp;COUNTIF(NOSA!$O$1:O1216,تحویلی!$E$1),"")),"")</f>
        <v/>
      </c>
      <c r="E1216" s="10" t="str">
        <f t="shared" si="78"/>
        <v>20418769</v>
      </c>
      <c r="F1216" s="10" t="str">
        <f>IFERROR(VLOOKUP(I1216,DATABASE!$N:$O,2,FALSE),"")</f>
        <v>پوتين ايمني نسوز</v>
      </c>
      <c r="G1216" s="568" t="s">
        <v>1786</v>
      </c>
      <c r="H1216" s="569">
        <v>20418</v>
      </c>
      <c r="I1216" s="568" t="s">
        <v>1472</v>
      </c>
      <c r="J1216" s="568" t="s">
        <v>1700</v>
      </c>
      <c r="K1216" s="570">
        <v>1</v>
      </c>
      <c r="L1216" s="568" t="s">
        <v>3</v>
      </c>
      <c r="M1216" s="568" t="s">
        <v>43</v>
      </c>
      <c r="N1216" s="568" t="s">
        <v>1102</v>
      </c>
      <c r="O1216" s="571">
        <v>769</v>
      </c>
      <c r="P1216" s="569">
        <v>1</v>
      </c>
      <c r="Q1216" s="10">
        <f t="shared" si="79"/>
        <v>769</v>
      </c>
    </row>
    <row r="1217" spans="2:17" ht="20.25" customHeight="1">
      <c r="B1217" s="10" t="str">
        <f t="shared" si="76"/>
        <v>لباس كارشناسي كارآموز و ميهمان769</v>
      </c>
      <c r="C1217" s="10" t="str">
        <f t="shared" si="77"/>
        <v>لباس كارشناسي كارآموز و ميهمان1402/03/31769</v>
      </c>
      <c r="D1217" s="10" t="str">
        <f>IFERROR(IF(تحویلی!$E$1="","",IF(NOSA!O1217=تحویلی!$E$1,تحویلی!$E$1&amp;COUNTIF(NOSA!$O$1:O1217,تحویلی!$E$1),"")),"")</f>
        <v/>
      </c>
      <c r="E1217" s="10" t="str">
        <f t="shared" si="78"/>
        <v>20418769</v>
      </c>
      <c r="F1217" s="10" t="str">
        <f>IFERROR(VLOOKUP(I1217,DATABASE!$N:$O,2,FALSE),"")</f>
        <v>لباس كارشناسي كارآموز و ميهمان</v>
      </c>
      <c r="G1217" s="568" t="s">
        <v>1786</v>
      </c>
      <c r="H1217" s="569">
        <v>20418</v>
      </c>
      <c r="I1217" s="568" t="s">
        <v>1668</v>
      </c>
      <c r="J1217" s="568" t="s">
        <v>1669</v>
      </c>
      <c r="K1217" s="570">
        <v>1</v>
      </c>
      <c r="L1217" s="568" t="s">
        <v>28</v>
      </c>
      <c r="M1217" s="568" t="s">
        <v>43</v>
      </c>
      <c r="N1217" s="568" t="s">
        <v>1102</v>
      </c>
      <c r="O1217" s="571">
        <v>769</v>
      </c>
      <c r="P1217" s="569">
        <v>1</v>
      </c>
      <c r="Q1217" s="10">
        <f t="shared" si="79"/>
        <v>769</v>
      </c>
    </row>
    <row r="1218" spans="2:17" ht="20.25" customHeight="1">
      <c r="B1218" s="10" t="str">
        <f t="shared" si="76"/>
        <v>لباس كارشناسي كارآموز و ميهمان5</v>
      </c>
      <c r="C1218" s="10" t="str">
        <f t="shared" si="77"/>
        <v>لباس كارشناسي كارآموز و ميهمان1402/03/315</v>
      </c>
      <c r="D1218" s="10" t="str">
        <f>IFERROR(IF(تحویلی!$E$1="","",IF(NOSA!O1218=تحویلی!$E$1,تحویلی!$E$1&amp;COUNTIF(NOSA!$O$1:O1218,تحویلی!$E$1),"")),"")</f>
        <v/>
      </c>
      <c r="E1218" s="10" t="str">
        <f t="shared" si="78"/>
        <v>204205</v>
      </c>
      <c r="F1218" s="10" t="str">
        <f>IFERROR(VLOOKUP(I1218,DATABASE!$N:$O,2,FALSE),"")</f>
        <v>لباس كارشناسي كارآموز و ميهمان</v>
      </c>
      <c r="G1218" s="568" t="s">
        <v>1786</v>
      </c>
      <c r="H1218" s="569">
        <v>20420</v>
      </c>
      <c r="I1218" s="568" t="s">
        <v>1668</v>
      </c>
      <c r="J1218" s="568" t="s">
        <v>1669</v>
      </c>
      <c r="K1218" s="570">
        <v>1</v>
      </c>
      <c r="L1218" s="568" t="s">
        <v>28</v>
      </c>
      <c r="M1218" s="568" t="s">
        <v>43</v>
      </c>
      <c r="N1218" s="568" t="s">
        <v>250</v>
      </c>
      <c r="O1218" s="571">
        <v>5</v>
      </c>
      <c r="P1218" s="569">
        <v>0</v>
      </c>
      <c r="Q1218" s="10">
        <f t="shared" si="79"/>
        <v>5</v>
      </c>
    </row>
    <row r="1219" spans="2:17" ht="20.25" customHeight="1">
      <c r="B1219" s="10" t="str">
        <f t="shared" ref="B1219:B1282" si="80">F1219&amp;Q1219</f>
        <v>دستكش ضد برش سبك814</v>
      </c>
      <c r="C1219" s="10" t="str">
        <f t="shared" ref="C1219:C1282" si="81">F1219&amp;G1219&amp;O1219</f>
        <v>دستكش ضد برش سبك1402/04/01814</v>
      </c>
      <c r="D1219" s="10" t="str">
        <f>IFERROR(IF(تحویلی!$E$1="","",IF(NOSA!O1219=تحویلی!$E$1,تحویلی!$E$1&amp;COUNTIF(NOSA!$O$1:O1219,تحویلی!$E$1),"")),"")</f>
        <v/>
      </c>
      <c r="E1219" s="10" t="str">
        <f t="shared" ref="E1219:E1282" si="82">H1219&amp;O1219</f>
        <v>20425814</v>
      </c>
      <c r="F1219" s="10" t="str">
        <f>IFERROR(VLOOKUP(I1219,DATABASE!$N:$O,2,FALSE),"")</f>
        <v>دستكش ضد برش سبك</v>
      </c>
      <c r="G1219" s="568" t="s">
        <v>1787</v>
      </c>
      <c r="H1219" s="569">
        <v>20425</v>
      </c>
      <c r="I1219" s="568" t="s">
        <v>1442</v>
      </c>
      <c r="J1219" s="568" t="s">
        <v>22</v>
      </c>
      <c r="K1219" s="570">
        <v>1</v>
      </c>
      <c r="L1219" s="568" t="s">
        <v>3</v>
      </c>
      <c r="M1219" s="568" t="s">
        <v>47</v>
      </c>
      <c r="N1219" s="568" t="s">
        <v>1747</v>
      </c>
      <c r="O1219" s="571">
        <v>814</v>
      </c>
      <c r="P1219" s="569">
        <v>1</v>
      </c>
      <c r="Q1219" s="10">
        <f t="shared" si="79"/>
        <v>814</v>
      </c>
    </row>
    <row r="1220" spans="2:17" ht="20.25" customHeight="1">
      <c r="B1220" s="10" t="str">
        <f t="shared" si="80"/>
        <v>لباس كارشناسي كارآموز و ميهمان277</v>
      </c>
      <c r="C1220" s="10" t="str">
        <f t="shared" si="81"/>
        <v>لباس كارشناسي كارآموز و ميهمان1402/04/01277</v>
      </c>
      <c r="D1220" s="10" t="str">
        <f>IFERROR(IF(تحویلی!$E$1="","",IF(NOSA!O1220=تحویلی!$E$1,تحویلی!$E$1&amp;COUNTIF(NOSA!$O$1:O1220,تحویلی!$E$1),"")),"")</f>
        <v/>
      </c>
      <c r="E1220" s="10" t="str">
        <f t="shared" si="82"/>
        <v>20426277</v>
      </c>
      <c r="F1220" s="10" t="str">
        <f>IFERROR(VLOOKUP(I1220,DATABASE!$N:$O,2,FALSE),"")</f>
        <v>لباس كارشناسي كارآموز و ميهمان</v>
      </c>
      <c r="G1220" s="568" t="s">
        <v>1787</v>
      </c>
      <c r="H1220" s="569">
        <v>20426</v>
      </c>
      <c r="I1220" s="568" t="s">
        <v>1668</v>
      </c>
      <c r="J1220" s="568" t="s">
        <v>1669</v>
      </c>
      <c r="K1220" s="570">
        <v>1</v>
      </c>
      <c r="L1220" s="568" t="s">
        <v>28</v>
      </c>
      <c r="M1220" s="568" t="s">
        <v>47</v>
      </c>
      <c r="N1220" s="568" t="s">
        <v>79</v>
      </c>
      <c r="O1220" s="571">
        <v>277</v>
      </c>
      <c r="P1220" s="569">
        <v>0</v>
      </c>
      <c r="Q1220" s="10">
        <f t="shared" si="79"/>
        <v>277</v>
      </c>
    </row>
    <row r="1221" spans="2:17" ht="20.25" customHeight="1">
      <c r="B1221" s="10" t="str">
        <f t="shared" si="80"/>
        <v>فيلتر ماسك نيم صورت (3M) مدل 209110029</v>
      </c>
      <c r="C1221" s="10" t="str">
        <f t="shared" si="81"/>
        <v>فيلتر ماسك نيم صورت (3M) مدل 20911402/04/0110029</v>
      </c>
      <c r="D1221" s="10" t="str">
        <f>IFERROR(IF(تحویلی!$E$1="","",IF(NOSA!O1221=تحویلی!$E$1,تحویلی!$E$1&amp;COUNTIF(NOSA!$O$1:O1221,تحویلی!$E$1),"")),"")</f>
        <v/>
      </c>
      <c r="E1221" s="10" t="str">
        <f t="shared" si="82"/>
        <v>2043710029</v>
      </c>
      <c r="F1221" s="10" t="str">
        <f>IFERROR(VLOOKUP(I1221,DATABASE!$N:$O,2,FALSE),"")</f>
        <v>فيلتر ماسك نيم صورت (3M) مدل 2091</v>
      </c>
      <c r="G1221" s="568" t="s">
        <v>1787</v>
      </c>
      <c r="H1221" s="569">
        <v>20437</v>
      </c>
      <c r="I1221" s="568" t="s">
        <v>1475</v>
      </c>
      <c r="J1221" s="568" t="s">
        <v>53</v>
      </c>
      <c r="K1221" s="570">
        <v>1</v>
      </c>
      <c r="L1221" s="568" t="s">
        <v>8</v>
      </c>
      <c r="M1221" s="568" t="s">
        <v>19</v>
      </c>
      <c r="N1221" s="568" t="s">
        <v>1783</v>
      </c>
      <c r="O1221" s="571">
        <v>10029</v>
      </c>
      <c r="P1221" s="569">
        <v>1</v>
      </c>
      <c r="Q1221" s="10">
        <f t="shared" si="79"/>
        <v>10029</v>
      </c>
    </row>
    <row r="1222" spans="2:17" ht="20.25" customHeight="1">
      <c r="B1222" s="10" t="str">
        <f t="shared" si="80"/>
        <v>گوشي اير پلاگ10029</v>
      </c>
      <c r="C1222" s="10" t="str">
        <f t="shared" si="81"/>
        <v>گوشي اير پلاگ1402/04/0110029</v>
      </c>
      <c r="D1222" s="10" t="str">
        <f>IFERROR(IF(تحویلی!$E$1="","",IF(NOSA!O1222=تحویلی!$E$1,تحویلی!$E$1&amp;COUNTIF(NOSA!$O$1:O1222,تحویلی!$E$1),"")),"")</f>
        <v/>
      </c>
      <c r="E1222" s="10" t="str">
        <f t="shared" si="82"/>
        <v>2043710029</v>
      </c>
      <c r="F1222" s="10" t="str">
        <f>IFERROR(VLOOKUP(I1222,DATABASE!$N:$O,2,FALSE),"")</f>
        <v>گوشي اير پلاگ</v>
      </c>
      <c r="G1222" s="568" t="s">
        <v>1787</v>
      </c>
      <c r="H1222" s="569">
        <v>20437</v>
      </c>
      <c r="I1222" s="568" t="s">
        <v>1581</v>
      </c>
      <c r="J1222" s="568" t="s">
        <v>124</v>
      </c>
      <c r="K1222" s="570">
        <v>1</v>
      </c>
      <c r="L1222" s="568" t="s">
        <v>8</v>
      </c>
      <c r="M1222" s="568" t="s">
        <v>19</v>
      </c>
      <c r="N1222" s="568" t="s">
        <v>1783</v>
      </c>
      <c r="O1222" s="571">
        <v>10029</v>
      </c>
      <c r="P1222" s="569">
        <v>0</v>
      </c>
      <c r="Q1222" s="10">
        <f t="shared" si="79"/>
        <v>10029</v>
      </c>
    </row>
    <row r="1223" spans="2:17" ht="20.25" customHeight="1">
      <c r="B1223" s="10" t="str">
        <f t="shared" si="80"/>
        <v>لباس كار ديرسوز(بلوز و شلوار)822</v>
      </c>
      <c r="C1223" s="10" t="str">
        <f t="shared" si="81"/>
        <v>لباس كار ديرسوز(بلوز و شلوار)1402/04/01822</v>
      </c>
      <c r="D1223" s="10" t="str">
        <f>IFERROR(IF(تحویلی!$E$1="","",IF(NOSA!O1223=تحویلی!$E$1,تحویلی!$E$1&amp;COUNTIF(NOSA!$O$1:O1223,تحویلی!$E$1),"")),"")</f>
        <v/>
      </c>
      <c r="E1223" s="10" t="str">
        <f t="shared" si="82"/>
        <v>20438822</v>
      </c>
      <c r="F1223" s="10" t="str">
        <f>IFERROR(VLOOKUP(I1223,DATABASE!$N:$O,2,FALSE),"")</f>
        <v>لباس كار ديرسوز(بلوز و شلوار)</v>
      </c>
      <c r="G1223" s="568" t="s">
        <v>1787</v>
      </c>
      <c r="H1223" s="569">
        <v>20438</v>
      </c>
      <c r="I1223" s="568" t="s">
        <v>1629</v>
      </c>
      <c r="J1223" s="568" t="s">
        <v>1630</v>
      </c>
      <c r="K1223" s="570">
        <v>1</v>
      </c>
      <c r="L1223" s="568" t="s">
        <v>28</v>
      </c>
      <c r="M1223" s="568" t="s">
        <v>47</v>
      </c>
      <c r="N1223" s="568" t="s">
        <v>1788</v>
      </c>
      <c r="O1223" s="571">
        <v>822</v>
      </c>
      <c r="P1223" s="569">
        <v>0</v>
      </c>
      <c r="Q1223" s="10">
        <f t="shared" si="79"/>
        <v>822</v>
      </c>
    </row>
    <row r="1224" spans="2:17" ht="20.25" customHeight="1">
      <c r="B1224" s="10" t="str">
        <f t="shared" si="80"/>
        <v>كلاه ايمني822</v>
      </c>
      <c r="C1224" s="10" t="str">
        <f t="shared" si="81"/>
        <v>كلاه ايمني1402/04/01822</v>
      </c>
      <c r="D1224" s="10" t="str">
        <f>IFERROR(IF(تحویلی!$E$1="","",IF(NOSA!O1224=تحویلی!$E$1,تحویلی!$E$1&amp;COUNTIF(NOSA!$O$1:O1224,تحویلی!$E$1),"")),"")</f>
        <v/>
      </c>
      <c r="E1224" s="10" t="str">
        <f t="shared" si="82"/>
        <v>20438822</v>
      </c>
      <c r="F1224" s="10" t="str">
        <f>IFERROR(VLOOKUP(I1224,DATABASE!$N:$O,2,FALSE),"")</f>
        <v>كلاه ايمني</v>
      </c>
      <c r="G1224" s="568" t="s">
        <v>1787</v>
      </c>
      <c r="H1224" s="569">
        <v>20438</v>
      </c>
      <c r="I1224" s="568" t="s">
        <v>1476</v>
      </c>
      <c r="J1224" s="568" t="s">
        <v>1647</v>
      </c>
      <c r="K1224" s="570">
        <v>1</v>
      </c>
      <c r="L1224" s="568" t="s">
        <v>8</v>
      </c>
      <c r="M1224" s="568" t="s">
        <v>47</v>
      </c>
      <c r="N1224" s="568" t="s">
        <v>1788</v>
      </c>
      <c r="O1224" s="571">
        <v>822</v>
      </c>
      <c r="P1224" s="569">
        <v>0</v>
      </c>
      <c r="Q1224" s="10">
        <f t="shared" si="79"/>
        <v>822</v>
      </c>
    </row>
    <row r="1225" spans="2:17" ht="20.25" customHeight="1">
      <c r="B1225" s="10" t="str">
        <f t="shared" si="80"/>
        <v>كفش ايمني عايق برق822</v>
      </c>
      <c r="C1225" s="10" t="str">
        <f t="shared" si="81"/>
        <v>كفش ايمني عايق برق1402/04/01822</v>
      </c>
      <c r="D1225" s="10" t="str">
        <f>IFERROR(IF(تحویلی!$E$1="","",IF(NOSA!O1225=تحویلی!$E$1,تحویلی!$E$1&amp;COUNTIF(NOSA!$O$1:O1225,تحویلی!$E$1),"")),"")</f>
        <v/>
      </c>
      <c r="E1225" s="10" t="str">
        <f t="shared" si="82"/>
        <v>20438822</v>
      </c>
      <c r="F1225" s="10" t="str">
        <f>IFERROR(VLOOKUP(I1225,DATABASE!$N:$O,2,FALSE),"")</f>
        <v>كفش ايمني عايق برق</v>
      </c>
      <c r="G1225" s="568" t="s">
        <v>1787</v>
      </c>
      <c r="H1225" s="569">
        <v>20438</v>
      </c>
      <c r="I1225" s="568" t="s">
        <v>1610</v>
      </c>
      <c r="J1225" s="568" t="s">
        <v>1689</v>
      </c>
      <c r="K1225" s="570">
        <v>1</v>
      </c>
      <c r="L1225" s="568" t="s">
        <v>3</v>
      </c>
      <c r="M1225" s="568" t="s">
        <v>47</v>
      </c>
      <c r="N1225" s="568" t="s">
        <v>1788</v>
      </c>
      <c r="O1225" s="571">
        <v>822</v>
      </c>
      <c r="P1225" s="569">
        <v>0</v>
      </c>
      <c r="Q1225" s="10">
        <f t="shared" si="79"/>
        <v>822</v>
      </c>
    </row>
    <row r="1226" spans="2:17" ht="20.25" customHeight="1">
      <c r="B1226" s="10" t="str">
        <f t="shared" si="80"/>
        <v>دستكش كف مواد سبك822</v>
      </c>
      <c r="C1226" s="10" t="str">
        <f t="shared" si="81"/>
        <v>دستكش كف مواد سبك1402/04/01822</v>
      </c>
      <c r="D1226" s="10" t="str">
        <f>IFERROR(IF(تحویلی!$E$1="","",IF(NOSA!O1226=تحویلی!$E$1,تحویلی!$E$1&amp;COUNTIF(NOSA!$O$1:O1226,تحویلی!$E$1),"")),"")</f>
        <v/>
      </c>
      <c r="E1226" s="10" t="str">
        <f t="shared" si="82"/>
        <v>20438822</v>
      </c>
      <c r="F1226" s="10" t="str">
        <f>IFERROR(VLOOKUP(I1226,DATABASE!$N:$O,2,FALSE),"")</f>
        <v>دستكش كف مواد سبك</v>
      </c>
      <c r="G1226" s="568" t="s">
        <v>1787</v>
      </c>
      <c r="H1226" s="569">
        <v>20438</v>
      </c>
      <c r="I1226" s="568" t="s">
        <v>1456</v>
      </c>
      <c r="J1226" s="568" t="s">
        <v>2</v>
      </c>
      <c r="K1226" s="570">
        <v>1</v>
      </c>
      <c r="L1226" s="568" t="s">
        <v>3</v>
      </c>
      <c r="M1226" s="568" t="s">
        <v>47</v>
      </c>
      <c r="N1226" s="568" t="s">
        <v>1788</v>
      </c>
      <c r="O1226" s="571">
        <v>822</v>
      </c>
      <c r="P1226" s="569">
        <v>0</v>
      </c>
      <c r="Q1226" s="10">
        <f t="shared" si="79"/>
        <v>822</v>
      </c>
    </row>
    <row r="1227" spans="2:17" ht="20.25" customHeight="1">
      <c r="B1227" s="10" t="str">
        <f t="shared" si="80"/>
        <v>گوشي اير پلاگ822</v>
      </c>
      <c r="C1227" s="10" t="str">
        <f t="shared" si="81"/>
        <v>گوشي اير پلاگ1402/04/01822</v>
      </c>
      <c r="D1227" s="10" t="str">
        <f>IFERROR(IF(تحویلی!$E$1="","",IF(NOSA!O1227=تحویلی!$E$1,تحویلی!$E$1&amp;COUNTIF(NOSA!$O$1:O1227,تحویلی!$E$1),"")),"")</f>
        <v/>
      </c>
      <c r="E1227" s="10" t="str">
        <f t="shared" si="82"/>
        <v>20438822</v>
      </c>
      <c r="F1227" s="10" t="str">
        <f>IFERROR(VLOOKUP(I1227,DATABASE!$N:$O,2,FALSE),"")</f>
        <v>گوشي اير پلاگ</v>
      </c>
      <c r="G1227" s="568" t="s">
        <v>1787</v>
      </c>
      <c r="H1227" s="569">
        <v>20438</v>
      </c>
      <c r="I1227" s="568" t="s">
        <v>1581</v>
      </c>
      <c r="J1227" s="568" t="s">
        <v>124</v>
      </c>
      <c r="K1227" s="570">
        <v>1</v>
      </c>
      <c r="L1227" s="568" t="s">
        <v>8</v>
      </c>
      <c r="M1227" s="568" t="s">
        <v>47</v>
      </c>
      <c r="N1227" s="568" t="s">
        <v>1788</v>
      </c>
      <c r="O1227" s="571">
        <v>822</v>
      </c>
      <c r="P1227" s="569">
        <v>0</v>
      </c>
      <c r="Q1227" s="10">
        <f t="shared" si="79"/>
        <v>822</v>
      </c>
    </row>
    <row r="1228" spans="2:17" ht="20.25" customHeight="1">
      <c r="B1228" s="10" t="str">
        <f t="shared" si="80"/>
        <v>كمربند برزنتي نواري822</v>
      </c>
      <c r="C1228" s="10" t="str">
        <f t="shared" si="81"/>
        <v>كمربند برزنتي نواري1402/04/01822</v>
      </c>
      <c r="D1228" s="10" t="str">
        <f>IFERROR(IF(تحویلی!$E$1="","",IF(NOSA!O1228=تحویلی!$E$1,تحویلی!$E$1&amp;COUNTIF(NOSA!$O$1:O1228,تحویلی!$E$1),"")),"")</f>
        <v/>
      </c>
      <c r="E1228" s="10" t="str">
        <f t="shared" si="82"/>
        <v>20438822</v>
      </c>
      <c r="F1228" s="10" t="str">
        <f>IFERROR(VLOOKUP(I1228,DATABASE!$N:$O,2,FALSE),"")</f>
        <v>كمربند برزنتي نواري</v>
      </c>
      <c r="G1228" s="568" t="s">
        <v>1787</v>
      </c>
      <c r="H1228" s="569">
        <v>20438</v>
      </c>
      <c r="I1228" s="568" t="s">
        <v>1441</v>
      </c>
      <c r="J1228" s="568" t="s">
        <v>95</v>
      </c>
      <c r="K1228" s="570">
        <v>1</v>
      </c>
      <c r="L1228" s="568" t="s">
        <v>96</v>
      </c>
      <c r="M1228" s="568" t="s">
        <v>47</v>
      </c>
      <c r="N1228" s="568" t="s">
        <v>1788</v>
      </c>
      <c r="O1228" s="571">
        <v>822</v>
      </c>
      <c r="P1228" s="569">
        <v>0</v>
      </c>
      <c r="Q1228" s="10">
        <f t="shared" si="79"/>
        <v>822</v>
      </c>
    </row>
    <row r="1229" spans="2:17" ht="20.25" customHeight="1">
      <c r="B1229" s="10" t="str">
        <f t="shared" si="80"/>
        <v>لباس كار نسوز(بلوز و شلوار)823</v>
      </c>
      <c r="C1229" s="10" t="str">
        <f t="shared" si="81"/>
        <v>لباس كار نسوز(بلوز و شلوار)1402/04/01823</v>
      </c>
      <c r="D1229" s="10" t="str">
        <f>IFERROR(IF(تحویلی!$E$1="","",IF(NOSA!O1229=تحویلی!$E$1,تحویلی!$E$1&amp;COUNTIF(NOSA!$O$1:O1229,تحویلی!$E$1),"")),"")</f>
        <v/>
      </c>
      <c r="E1229" s="10" t="str">
        <f t="shared" si="82"/>
        <v>20439823</v>
      </c>
      <c r="F1229" s="10" t="str">
        <f>IFERROR(VLOOKUP(I1229,DATABASE!$N:$O,2,FALSE),"")</f>
        <v>لباس كار نسوز(بلوز و شلوار)</v>
      </c>
      <c r="G1229" s="568" t="s">
        <v>1787</v>
      </c>
      <c r="H1229" s="569">
        <v>20439</v>
      </c>
      <c r="I1229" s="568" t="s">
        <v>1751</v>
      </c>
      <c r="J1229" s="568" t="s">
        <v>1752</v>
      </c>
      <c r="K1229" s="570">
        <v>1</v>
      </c>
      <c r="L1229" s="568" t="s">
        <v>28</v>
      </c>
      <c r="M1229" s="568" t="s">
        <v>19</v>
      </c>
      <c r="N1229" s="568" t="s">
        <v>1789</v>
      </c>
      <c r="O1229" s="571">
        <v>823</v>
      </c>
      <c r="P1229" s="569">
        <v>0</v>
      </c>
      <c r="Q1229" s="10">
        <f t="shared" si="79"/>
        <v>823</v>
      </c>
    </row>
    <row r="1230" spans="2:17" ht="20.25" customHeight="1">
      <c r="B1230" s="10" t="str">
        <f t="shared" si="80"/>
        <v>كلاه ايمني823</v>
      </c>
      <c r="C1230" s="10" t="str">
        <f t="shared" si="81"/>
        <v>كلاه ايمني1402/04/01823</v>
      </c>
      <c r="D1230" s="10" t="str">
        <f>IFERROR(IF(تحویلی!$E$1="","",IF(NOSA!O1230=تحویلی!$E$1,تحویلی!$E$1&amp;COUNTIF(NOSA!$O$1:O1230,تحویلی!$E$1),"")),"")</f>
        <v/>
      </c>
      <c r="E1230" s="10" t="str">
        <f t="shared" si="82"/>
        <v>20439823</v>
      </c>
      <c r="F1230" s="10" t="str">
        <f>IFERROR(VLOOKUP(I1230,DATABASE!$N:$O,2,FALSE),"")</f>
        <v>كلاه ايمني</v>
      </c>
      <c r="G1230" s="568" t="s">
        <v>1787</v>
      </c>
      <c r="H1230" s="569">
        <v>20439</v>
      </c>
      <c r="I1230" s="568" t="s">
        <v>1505</v>
      </c>
      <c r="J1230" s="568" t="s">
        <v>1628</v>
      </c>
      <c r="K1230" s="570">
        <v>1</v>
      </c>
      <c r="L1230" s="568" t="s">
        <v>8</v>
      </c>
      <c r="M1230" s="568" t="s">
        <v>19</v>
      </c>
      <c r="N1230" s="568" t="s">
        <v>1789</v>
      </c>
      <c r="O1230" s="571">
        <v>823</v>
      </c>
      <c r="P1230" s="569">
        <v>0</v>
      </c>
      <c r="Q1230" s="10">
        <f t="shared" si="79"/>
        <v>823</v>
      </c>
    </row>
    <row r="1231" spans="2:17" ht="20.25" customHeight="1">
      <c r="B1231" s="10" t="str">
        <f t="shared" si="80"/>
        <v>پوتين ايمني نسوز823</v>
      </c>
      <c r="C1231" s="10" t="str">
        <f t="shared" si="81"/>
        <v>پوتين ايمني نسوز1402/04/01823</v>
      </c>
      <c r="D1231" s="10" t="str">
        <f>IFERROR(IF(تحویلی!$E$1="","",IF(NOSA!O1231=تحویلی!$E$1,تحویلی!$E$1&amp;COUNTIF(NOSA!$O$1:O1231,تحویلی!$E$1),"")),"")</f>
        <v/>
      </c>
      <c r="E1231" s="10" t="str">
        <f t="shared" si="82"/>
        <v>20439823</v>
      </c>
      <c r="F1231" s="10" t="str">
        <f>IFERROR(VLOOKUP(I1231,DATABASE!$N:$O,2,FALSE),"")</f>
        <v>پوتين ايمني نسوز</v>
      </c>
      <c r="G1231" s="568" t="s">
        <v>1787</v>
      </c>
      <c r="H1231" s="569">
        <v>20439</v>
      </c>
      <c r="I1231" s="568" t="s">
        <v>1510</v>
      </c>
      <c r="J1231" s="568" t="s">
        <v>1660</v>
      </c>
      <c r="K1231" s="570">
        <v>1</v>
      </c>
      <c r="L1231" s="568" t="s">
        <v>3</v>
      </c>
      <c r="M1231" s="568" t="s">
        <v>19</v>
      </c>
      <c r="N1231" s="568" t="s">
        <v>1789</v>
      </c>
      <c r="O1231" s="571">
        <v>823</v>
      </c>
      <c r="P1231" s="569">
        <v>0</v>
      </c>
      <c r="Q1231" s="10">
        <f t="shared" si="79"/>
        <v>823</v>
      </c>
    </row>
    <row r="1232" spans="2:17" ht="20.25" customHeight="1">
      <c r="B1232" s="10" t="str">
        <f t="shared" si="80"/>
        <v>دستكش ضد برش سبك823</v>
      </c>
      <c r="C1232" s="10" t="str">
        <f t="shared" si="81"/>
        <v>دستكش ضد برش سبك1402/04/01823</v>
      </c>
      <c r="D1232" s="10" t="str">
        <f>IFERROR(IF(تحویلی!$E$1="","",IF(NOSA!O1232=تحویلی!$E$1,تحویلی!$E$1&amp;COUNTIF(NOSA!$O$1:O1232,تحویلی!$E$1),"")),"")</f>
        <v/>
      </c>
      <c r="E1232" s="10" t="str">
        <f t="shared" si="82"/>
        <v>20439823</v>
      </c>
      <c r="F1232" s="10" t="str">
        <f>IFERROR(VLOOKUP(I1232,DATABASE!$N:$O,2,FALSE),"")</f>
        <v>دستكش ضد برش سبك</v>
      </c>
      <c r="G1232" s="568" t="s">
        <v>1787</v>
      </c>
      <c r="H1232" s="569">
        <v>20439</v>
      </c>
      <c r="I1232" s="568" t="s">
        <v>1442</v>
      </c>
      <c r="J1232" s="568" t="s">
        <v>22</v>
      </c>
      <c r="K1232" s="570">
        <v>1</v>
      </c>
      <c r="L1232" s="568" t="s">
        <v>3</v>
      </c>
      <c r="M1232" s="568" t="s">
        <v>19</v>
      </c>
      <c r="N1232" s="568" t="s">
        <v>1789</v>
      </c>
      <c r="O1232" s="571">
        <v>823</v>
      </c>
      <c r="P1232" s="569">
        <v>0</v>
      </c>
      <c r="Q1232" s="10">
        <f t="shared" si="79"/>
        <v>823</v>
      </c>
    </row>
    <row r="1233" spans="2:17" ht="20.25" customHeight="1">
      <c r="B1233" s="10" t="str">
        <f t="shared" si="80"/>
        <v>گوشي اير پلاگ823</v>
      </c>
      <c r="C1233" s="10" t="str">
        <f t="shared" si="81"/>
        <v>گوشي اير پلاگ1402/04/01823</v>
      </c>
      <c r="D1233" s="10" t="str">
        <f>IFERROR(IF(تحویلی!$E$1="","",IF(NOSA!O1233=تحویلی!$E$1,تحویلی!$E$1&amp;COUNTIF(NOSA!$O$1:O1233,تحویلی!$E$1),"")),"")</f>
        <v/>
      </c>
      <c r="E1233" s="10" t="str">
        <f t="shared" si="82"/>
        <v>20439823</v>
      </c>
      <c r="F1233" s="10" t="str">
        <f>IFERROR(VLOOKUP(I1233,DATABASE!$N:$O,2,FALSE),"")</f>
        <v>گوشي اير پلاگ</v>
      </c>
      <c r="G1233" s="568" t="s">
        <v>1787</v>
      </c>
      <c r="H1233" s="569">
        <v>20439</v>
      </c>
      <c r="I1233" s="568" t="s">
        <v>1581</v>
      </c>
      <c r="J1233" s="568" t="s">
        <v>124</v>
      </c>
      <c r="K1233" s="570">
        <v>1</v>
      </c>
      <c r="L1233" s="568" t="s">
        <v>8</v>
      </c>
      <c r="M1233" s="568" t="s">
        <v>19</v>
      </c>
      <c r="N1233" s="568" t="s">
        <v>1789</v>
      </c>
      <c r="O1233" s="571">
        <v>823</v>
      </c>
      <c r="P1233" s="569">
        <v>0</v>
      </c>
      <c r="Q1233" s="10">
        <f t="shared" si="79"/>
        <v>823</v>
      </c>
    </row>
    <row r="1234" spans="2:17" ht="20.25" customHeight="1">
      <c r="B1234" s="10" t="str">
        <f t="shared" si="80"/>
        <v>كمربند برزنتي نواري823</v>
      </c>
      <c r="C1234" s="10" t="str">
        <f t="shared" si="81"/>
        <v>كمربند برزنتي نواري1402/04/01823</v>
      </c>
      <c r="D1234" s="10" t="str">
        <f>IFERROR(IF(تحویلی!$E$1="","",IF(NOSA!O1234=تحویلی!$E$1,تحویلی!$E$1&amp;COUNTIF(NOSA!$O$1:O1234,تحویلی!$E$1),"")),"")</f>
        <v/>
      </c>
      <c r="E1234" s="10" t="str">
        <f t="shared" si="82"/>
        <v>20439823</v>
      </c>
      <c r="F1234" s="10" t="str">
        <f>IFERROR(VLOOKUP(I1234,DATABASE!$N:$O,2,FALSE),"")</f>
        <v>كمربند برزنتي نواري</v>
      </c>
      <c r="G1234" s="568" t="s">
        <v>1787</v>
      </c>
      <c r="H1234" s="569">
        <v>20439</v>
      </c>
      <c r="I1234" s="568" t="s">
        <v>1441</v>
      </c>
      <c r="J1234" s="568" t="s">
        <v>95</v>
      </c>
      <c r="K1234" s="570">
        <v>1</v>
      </c>
      <c r="L1234" s="568" t="s">
        <v>96</v>
      </c>
      <c r="M1234" s="568" t="s">
        <v>19</v>
      </c>
      <c r="N1234" s="568" t="s">
        <v>1789</v>
      </c>
      <c r="O1234" s="571">
        <v>823</v>
      </c>
      <c r="P1234" s="569">
        <v>0</v>
      </c>
      <c r="Q1234" s="10">
        <f t="shared" si="79"/>
        <v>823</v>
      </c>
    </row>
    <row r="1235" spans="2:17" ht="20.25" customHeight="1">
      <c r="B1235" s="10" t="str">
        <f t="shared" si="80"/>
        <v>لباس كارشناسي كارآموز و ميهمان824</v>
      </c>
      <c r="C1235" s="10" t="str">
        <f t="shared" si="81"/>
        <v>لباس كارشناسي كارآموز و ميهمان1402/04/01824</v>
      </c>
      <c r="D1235" s="10" t="str">
        <f>IFERROR(IF(تحویلی!$E$1="","",IF(NOSA!O1235=تحویلی!$E$1,تحویلی!$E$1&amp;COUNTIF(NOSA!$O$1:O1235,تحویلی!$E$1),"")),"")</f>
        <v/>
      </c>
      <c r="E1235" s="10" t="str">
        <f t="shared" si="82"/>
        <v>20441824</v>
      </c>
      <c r="F1235" s="10" t="str">
        <f>IFERROR(VLOOKUP(I1235,DATABASE!$N:$O,2,FALSE),"")</f>
        <v>لباس كارشناسي كارآموز و ميهمان</v>
      </c>
      <c r="G1235" s="568" t="s">
        <v>1787</v>
      </c>
      <c r="H1235" s="569">
        <v>20441</v>
      </c>
      <c r="I1235" s="568" t="s">
        <v>1668</v>
      </c>
      <c r="J1235" s="568" t="s">
        <v>1669</v>
      </c>
      <c r="K1235" s="570">
        <v>1</v>
      </c>
      <c r="L1235" s="568" t="s">
        <v>28</v>
      </c>
      <c r="M1235" s="568" t="s">
        <v>102</v>
      </c>
      <c r="N1235" s="568" t="s">
        <v>1790</v>
      </c>
      <c r="O1235" s="571">
        <v>824</v>
      </c>
      <c r="P1235" s="569">
        <v>0</v>
      </c>
      <c r="Q1235" s="10">
        <f t="shared" si="79"/>
        <v>824</v>
      </c>
    </row>
    <row r="1236" spans="2:17" ht="20.25" customHeight="1">
      <c r="B1236" s="10" t="str">
        <f t="shared" si="80"/>
        <v>كفش ايمني824</v>
      </c>
      <c r="C1236" s="10" t="str">
        <f t="shared" si="81"/>
        <v>كفش ايمني1402/04/01824</v>
      </c>
      <c r="D1236" s="10" t="str">
        <f>IFERROR(IF(تحویلی!$E$1="","",IF(NOSA!O1236=تحویلی!$E$1,تحویلی!$E$1&amp;COUNTIF(NOSA!$O$1:O1236,تحویلی!$E$1),"")),"")</f>
        <v/>
      </c>
      <c r="E1236" s="10" t="str">
        <f t="shared" si="82"/>
        <v>20441824</v>
      </c>
      <c r="F1236" s="10" t="str">
        <f>IFERROR(VLOOKUP(I1236,DATABASE!$N:$O,2,FALSE),"")</f>
        <v>كفش ايمني</v>
      </c>
      <c r="G1236" s="568" t="s">
        <v>1787</v>
      </c>
      <c r="H1236" s="569">
        <v>20441</v>
      </c>
      <c r="I1236" s="568" t="s">
        <v>1526</v>
      </c>
      <c r="J1236" s="568" t="s">
        <v>1729</v>
      </c>
      <c r="K1236" s="570">
        <v>1</v>
      </c>
      <c r="L1236" s="568" t="s">
        <v>3</v>
      </c>
      <c r="M1236" s="568" t="s">
        <v>102</v>
      </c>
      <c r="N1236" s="568" t="s">
        <v>1790</v>
      </c>
      <c r="O1236" s="571">
        <v>824</v>
      </c>
      <c r="P1236" s="569">
        <v>0</v>
      </c>
      <c r="Q1236" s="10">
        <f t="shared" si="79"/>
        <v>824</v>
      </c>
    </row>
    <row r="1237" spans="2:17" ht="20.25" customHeight="1">
      <c r="B1237" s="10" t="str">
        <f t="shared" si="80"/>
        <v>كلاه ايمني824</v>
      </c>
      <c r="C1237" s="10" t="str">
        <f t="shared" si="81"/>
        <v>كلاه ايمني1402/04/01824</v>
      </c>
      <c r="D1237" s="10" t="str">
        <f>IFERROR(IF(تحویلی!$E$1="","",IF(NOSA!O1237=تحویلی!$E$1,تحویلی!$E$1&amp;COUNTIF(NOSA!$O$1:O1237,تحویلی!$E$1),"")),"")</f>
        <v/>
      </c>
      <c r="E1237" s="10" t="str">
        <f t="shared" si="82"/>
        <v>20441824</v>
      </c>
      <c r="F1237" s="10" t="str">
        <f>IFERROR(VLOOKUP(I1237,DATABASE!$N:$O,2,FALSE),"")</f>
        <v>كلاه ايمني</v>
      </c>
      <c r="G1237" s="568" t="s">
        <v>1787</v>
      </c>
      <c r="H1237" s="569">
        <v>20441</v>
      </c>
      <c r="I1237" s="568" t="s">
        <v>1612</v>
      </c>
      <c r="J1237" s="568" t="s">
        <v>1791</v>
      </c>
      <c r="K1237" s="570">
        <v>1</v>
      </c>
      <c r="L1237" s="568" t="s">
        <v>8</v>
      </c>
      <c r="M1237" s="568" t="s">
        <v>102</v>
      </c>
      <c r="N1237" s="568" t="s">
        <v>1790</v>
      </c>
      <c r="O1237" s="571">
        <v>824</v>
      </c>
      <c r="P1237" s="569">
        <v>0</v>
      </c>
      <c r="Q1237" s="10">
        <f t="shared" si="79"/>
        <v>824</v>
      </c>
    </row>
    <row r="1238" spans="2:17" ht="20.25" customHeight="1">
      <c r="B1238" s="10" t="str">
        <f t="shared" si="80"/>
        <v>كمربند برزنتي نواري824</v>
      </c>
      <c r="C1238" s="10" t="str">
        <f t="shared" si="81"/>
        <v>كمربند برزنتي نواري1402/04/01824</v>
      </c>
      <c r="D1238" s="10" t="str">
        <f>IFERROR(IF(تحویلی!$E$1="","",IF(NOSA!O1238=تحویلی!$E$1,تحویلی!$E$1&amp;COUNTIF(NOSA!$O$1:O1238,تحویلی!$E$1),"")),"")</f>
        <v/>
      </c>
      <c r="E1238" s="10" t="str">
        <f t="shared" si="82"/>
        <v>20441824</v>
      </c>
      <c r="F1238" s="10" t="str">
        <f>IFERROR(VLOOKUP(I1238,DATABASE!$N:$O,2,FALSE),"")</f>
        <v>كمربند برزنتي نواري</v>
      </c>
      <c r="G1238" s="568" t="s">
        <v>1787</v>
      </c>
      <c r="H1238" s="569">
        <v>20441</v>
      </c>
      <c r="I1238" s="568" t="s">
        <v>1441</v>
      </c>
      <c r="J1238" s="568" t="s">
        <v>95</v>
      </c>
      <c r="K1238" s="570">
        <v>1</v>
      </c>
      <c r="L1238" s="568" t="s">
        <v>96</v>
      </c>
      <c r="M1238" s="568" t="s">
        <v>102</v>
      </c>
      <c r="N1238" s="568" t="s">
        <v>1790</v>
      </c>
      <c r="O1238" s="571">
        <v>824</v>
      </c>
      <c r="P1238" s="569">
        <v>0</v>
      </c>
      <c r="Q1238" s="10">
        <f t="shared" si="79"/>
        <v>824</v>
      </c>
    </row>
    <row r="1239" spans="2:17" ht="20.25" customHeight="1">
      <c r="B1239" s="10" t="str">
        <f t="shared" si="80"/>
        <v>گوشي اير پلاگ824</v>
      </c>
      <c r="C1239" s="10" t="str">
        <f t="shared" si="81"/>
        <v>گوشي اير پلاگ1402/04/01824</v>
      </c>
      <c r="D1239" s="10" t="str">
        <f>IFERROR(IF(تحویلی!$E$1="","",IF(NOSA!O1239=تحویلی!$E$1,تحویلی!$E$1&amp;COUNTIF(NOSA!$O$1:O1239,تحویلی!$E$1),"")),"")</f>
        <v/>
      </c>
      <c r="E1239" s="10" t="str">
        <f t="shared" si="82"/>
        <v>20441824</v>
      </c>
      <c r="F1239" s="10" t="str">
        <f>IFERROR(VLOOKUP(I1239,DATABASE!$N:$O,2,FALSE),"")</f>
        <v>گوشي اير پلاگ</v>
      </c>
      <c r="G1239" s="568" t="s">
        <v>1787</v>
      </c>
      <c r="H1239" s="569">
        <v>20441</v>
      </c>
      <c r="I1239" s="568" t="s">
        <v>1581</v>
      </c>
      <c r="J1239" s="568" t="s">
        <v>124</v>
      </c>
      <c r="K1239" s="570">
        <v>1</v>
      </c>
      <c r="L1239" s="568" t="s">
        <v>8</v>
      </c>
      <c r="M1239" s="568" t="s">
        <v>102</v>
      </c>
      <c r="N1239" s="568" t="s">
        <v>1790</v>
      </c>
      <c r="O1239" s="571">
        <v>824</v>
      </c>
      <c r="P1239" s="569">
        <v>0</v>
      </c>
      <c r="Q1239" s="10">
        <f t="shared" si="79"/>
        <v>824</v>
      </c>
    </row>
    <row r="1240" spans="2:17" ht="20.25" customHeight="1">
      <c r="B1240" s="10" t="str">
        <f t="shared" si="80"/>
        <v>دستكش ضد برش سبك774</v>
      </c>
      <c r="C1240" s="10" t="str">
        <f t="shared" si="81"/>
        <v>دستكش ضد برش سبك1402/04/01774</v>
      </c>
      <c r="D1240" s="10" t="str">
        <f>IFERROR(IF(تحویلی!$E$1="","",IF(NOSA!O1240=تحویلی!$E$1,تحویلی!$E$1&amp;COUNTIF(NOSA!$O$1:O1240,تحویلی!$E$1),"")),"")</f>
        <v/>
      </c>
      <c r="E1240" s="10" t="str">
        <f t="shared" si="82"/>
        <v>20447774</v>
      </c>
      <c r="F1240" s="10" t="str">
        <f>IFERROR(VLOOKUP(I1240,DATABASE!$N:$O,2,FALSE),"")</f>
        <v>دستكش ضد برش سبك</v>
      </c>
      <c r="G1240" s="568" t="s">
        <v>1787</v>
      </c>
      <c r="H1240" s="569">
        <v>20447</v>
      </c>
      <c r="I1240" s="568" t="s">
        <v>1442</v>
      </c>
      <c r="J1240" s="568" t="s">
        <v>22</v>
      </c>
      <c r="K1240" s="570">
        <v>1</v>
      </c>
      <c r="L1240" s="568" t="s">
        <v>3</v>
      </c>
      <c r="M1240" s="568" t="s">
        <v>43</v>
      </c>
      <c r="N1240" s="568" t="s">
        <v>1154</v>
      </c>
      <c r="O1240" s="571">
        <v>774</v>
      </c>
      <c r="P1240" s="569">
        <v>0</v>
      </c>
      <c r="Q1240" s="10">
        <f t="shared" si="79"/>
        <v>774</v>
      </c>
    </row>
    <row r="1241" spans="2:17" ht="20.25" customHeight="1">
      <c r="B1241" s="10" t="str">
        <f t="shared" si="80"/>
        <v>لباس كار نسوز(بلوز و شلوار)701</v>
      </c>
      <c r="C1241" s="10" t="str">
        <f t="shared" si="81"/>
        <v>لباس كار نسوز(بلوز و شلوار)1402/04/01701</v>
      </c>
      <c r="D1241" s="10" t="str">
        <f>IFERROR(IF(تحویلی!$E$1="","",IF(NOSA!O1241=تحویلی!$E$1,تحویلی!$E$1&amp;COUNTIF(NOSA!$O$1:O1241,تحویلی!$E$1),"")),"")</f>
        <v/>
      </c>
      <c r="E1241" s="10" t="str">
        <f t="shared" si="82"/>
        <v>20450701</v>
      </c>
      <c r="F1241" s="10" t="str">
        <f>IFERROR(VLOOKUP(I1241,DATABASE!$N:$O,2,FALSE),"")</f>
        <v>لباس كار نسوز(بلوز و شلوار)</v>
      </c>
      <c r="G1241" s="568" t="s">
        <v>1787</v>
      </c>
      <c r="H1241" s="569">
        <v>20450</v>
      </c>
      <c r="I1241" s="568" t="s">
        <v>1663</v>
      </c>
      <c r="J1241" s="568" t="s">
        <v>1664</v>
      </c>
      <c r="K1241" s="570">
        <v>1</v>
      </c>
      <c r="L1241" s="568" t="s">
        <v>28</v>
      </c>
      <c r="M1241" s="568" t="s">
        <v>4</v>
      </c>
      <c r="N1241" s="568" t="s">
        <v>26</v>
      </c>
      <c r="O1241" s="571">
        <v>701</v>
      </c>
      <c r="P1241" s="569">
        <v>1</v>
      </c>
      <c r="Q1241" s="10">
        <f t="shared" si="79"/>
        <v>701</v>
      </c>
    </row>
    <row r="1242" spans="2:17" ht="20.25" customHeight="1">
      <c r="B1242" s="10" t="str">
        <f t="shared" si="80"/>
        <v>هدگير نقاب701</v>
      </c>
      <c r="C1242" s="10" t="str">
        <f t="shared" si="81"/>
        <v>هدگير نقاب1402/04/01701</v>
      </c>
      <c r="D1242" s="10" t="str">
        <f>IFERROR(IF(تحویلی!$E$1="","",IF(NOSA!O1242=تحویلی!$E$1,تحویلی!$E$1&amp;COUNTIF(NOSA!$O$1:O1242,تحویلی!$E$1),"")),"")</f>
        <v/>
      </c>
      <c r="E1242" s="10" t="str">
        <f t="shared" si="82"/>
        <v>20450701</v>
      </c>
      <c r="F1242" s="10" t="str">
        <f>IFERROR(VLOOKUP(I1242,DATABASE!$N:$O,2,FALSE),"")</f>
        <v>هدگير نقاب</v>
      </c>
      <c r="G1242" s="568" t="s">
        <v>1787</v>
      </c>
      <c r="H1242" s="569">
        <v>20450</v>
      </c>
      <c r="I1242" s="568" t="s">
        <v>1468</v>
      </c>
      <c r="J1242" s="568" t="s">
        <v>12</v>
      </c>
      <c r="K1242" s="570">
        <v>1</v>
      </c>
      <c r="L1242" s="568" t="s">
        <v>8</v>
      </c>
      <c r="M1242" s="568" t="s">
        <v>4</v>
      </c>
      <c r="N1242" s="568" t="s">
        <v>26</v>
      </c>
      <c r="O1242" s="571">
        <v>701</v>
      </c>
      <c r="P1242" s="569">
        <v>0</v>
      </c>
      <c r="Q1242" s="10">
        <f t="shared" si="79"/>
        <v>701</v>
      </c>
    </row>
    <row r="1243" spans="2:17" ht="20.25" customHeight="1">
      <c r="B1243" s="10" t="str">
        <f t="shared" si="80"/>
        <v>لباس كار نسوز(بلوز و شلوار)50</v>
      </c>
      <c r="C1243" s="10" t="str">
        <f t="shared" si="81"/>
        <v>لباس كار نسوز(بلوز و شلوار)1402/04/0150</v>
      </c>
      <c r="D1243" s="10" t="str">
        <f>IFERROR(IF(تحویلی!$E$1="","",IF(NOSA!O1243=تحویلی!$E$1,تحویلی!$E$1&amp;COUNTIF(NOSA!$O$1:O1243,تحویلی!$E$1),"")),"")</f>
        <v/>
      </c>
      <c r="E1243" s="10" t="str">
        <f t="shared" si="82"/>
        <v>2045650</v>
      </c>
      <c r="F1243" s="10" t="str">
        <f>IFERROR(VLOOKUP(I1243,DATABASE!$N:$O,2,FALSE),"")</f>
        <v>لباس كار نسوز(بلوز و شلوار)</v>
      </c>
      <c r="G1243" s="568" t="s">
        <v>1787</v>
      </c>
      <c r="H1243" s="569">
        <v>20456</v>
      </c>
      <c r="I1243" s="568" t="s">
        <v>1663</v>
      </c>
      <c r="J1243" s="568" t="s">
        <v>1664</v>
      </c>
      <c r="K1243" s="570">
        <v>1</v>
      </c>
      <c r="L1243" s="568" t="s">
        <v>28</v>
      </c>
      <c r="M1243" s="568" t="s">
        <v>4</v>
      </c>
      <c r="N1243" s="568" t="s">
        <v>243</v>
      </c>
      <c r="O1243" s="571">
        <v>50</v>
      </c>
      <c r="P1243" s="569">
        <v>1</v>
      </c>
      <c r="Q1243" s="10">
        <f t="shared" si="79"/>
        <v>50</v>
      </c>
    </row>
    <row r="1244" spans="2:17" ht="20.25" customHeight="1">
      <c r="B1244" s="10" t="str">
        <f t="shared" si="80"/>
        <v>چكمه ايمني نسوز50</v>
      </c>
      <c r="C1244" s="10" t="str">
        <f t="shared" si="81"/>
        <v>چكمه ايمني نسوز1402/04/0150</v>
      </c>
      <c r="D1244" s="10" t="str">
        <f>IFERROR(IF(تحویلی!$E$1="","",IF(NOSA!O1244=تحویلی!$E$1,تحویلی!$E$1&amp;COUNTIF(NOSA!$O$1:O1244,تحویلی!$E$1),"")),"")</f>
        <v/>
      </c>
      <c r="E1244" s="10" t="str">
        <f t="shared" si="82"/>
        <v>2045650</v>
      </c>
      <c r="F1244" s="10" t="str">
        <f>IFERROR(VLOOKUP(I1244,DATABASE!$N:$O,2,FALSE),"")</f>
        <v>چكمه ايمني نسوز</v>
      </c>
      <c r="G1244" s="568" t="s">
        <v>1787</v>
      </c>
      <c r="H1244" s="569">
        <v>20456</v>
      </c>
      <c r="I1244" s="568" t="s">
        <v>1666</v>
      </c>
      <c r="J1244" s="568" t="s">
        <v>1667</v>
      </c>
      <c r="K1244" s="570">
        <v>1</v>
      </c>
      <c r="L1244" s="568" t="s">
        <v>3</v>
      </c>
      <c r="M1244" s="568" t="s">
        <v>4</v>
      </c>
      <c r="N1244" s="568" t="s">
        <v>243</v>
      </c>
      <c r="O1244" s="571">
        <v>50</v>
      </c>
      <c r="P1244" s="569">
        <v>1</v>
      </c>
      <c r="Q1244" s="10">
        <f t="shared" si="79"/>
        <v>50</v>
      </c>
    </row>
    <row r="1245" spans="2:17" ht="20.25" customHeight="1">
      <c r="B1245" s="10" t="str">
        <f t="shared" si="80"/>
        <v>دستكش كف مواد سبك194</v>
      </c>
      <c r="C1245" s="10" t="str">
        <f t="shared" si="81"/>
        <v>دستكش كف مواد سبك1402/04/01194</v>
      </c>
      <c r="D1245" s="10" t="str">
        <f>IFERROR(IF(تحویلی!$E$1="","",IF(NOSA!O1245=تحویلی!$E$1,تحویلی!$E$1&amp;COUNTIF(NOSA!$O$1:O1245,تحویلی!$E$1),"")),"")</f>
        <v/>
      </c>
      <c r="E1245" s="10" t="str">
        <f t="shared" si="82"/>
        <v>20457194</v>
      </c>
      <c r="F1245" s="10" t="str">
        <f>IFERROR(VLOOKUP(I1245,DATABASE!$N:$O,2,FALSE),"")</f>
        <v>دستكش كف مواد سبك</v>
      </c>
      <c r="G1245" s="568" t="s">
        <v>1787</v>
      </c>
      <c r="H1245" s="569">
        <v>20457</v>
      </c>
      <c r="I1245" s="568" t="s">
        <v>1456</v>
      </c>
      <c r="J1245" s="568" t="s">
        <v>2</v>
      </c>
      <c r="K1245" s="570">
        <v>1</v>
      </c>
      <c r="L1245" s="568" t="s">
        <v>3</v>
      </c>
      <c r="M1245" s="568" t="s">
        <v>4</v>
      </c>
      <c r="N1245" s="568" t="s">
        <v>378</v>
      </c>
      <c r="O1245" s="571">
        <v>194</v>
      </c>
      <c r="P1245" s="569">
        <v>1</v>
      </c>
      <c r="Q1245" s="10">
        <f t="shared" si="79"/>
        <v>194</v>
      </c>
    </row>
    <row r="1246" spans="2:17" ht="20.25" customHeight="1">
      <c r="B1246" s="10" t="str">
        <f t="shared" si="80"/>
        <v>كلاه ايمني573</v>
      </c>
      <c r="C1246" s="10" t="str">
        <f t="shared" si="81"/>
        <v>كلاه ايمني1402/04/01573</v>
      </c>
      <c r="D1246" s="10" t="str">
        <f>IFERROR(IF(تحویلی!$E$1="","",IF(NOSA!O1246=تحویلی!$E$1,تحویلی!$E$1&amp;COUNTIF(NOSA!$O$1:O1246,تحویلی!$E$1),"")),"")</f>
        <v/>
      </c>
      <c r="E1246" s="10" t="str">
        <f t="shared" si="82"/>
        <v>20458573</v>
      </c>
      <c r="F1246" s="10" t="str">
        <f>IFERROR(VLOOKUP(I1246,DATABASE!$N:$O,2,FALSE),"")</f>
        <v>كلاه ايمني</v>
      </c>
      <c r="G1246" s="568" t="s">
        <v>1787</v>
      </c>
      <c r="H1246" s="569">
        <v>20458</v>
      </c>
      <c r="I1246" s="568" t="s">
        <v>1505</v>
      </c>
      <c r="J1246" s="568" t="s">
        <v>1628</v>
      </c>
      <c r="K1246" s="570">
        <v>1</v>
      </c>
      <c r="L1246" s="568" t="s">
        <v>8</v>
      </c>
      <c r="M1246" s="568" t="s">
        <v>19</v>
      </c>
      <c r="N1246" s="568" t="s">
        <v>104</v>
      </c>
      <c r="O1246" s="571">
        <v>573</v>
      </c>
      <c r="P1246" s="569">
        <v>0</v>
      </c>
      <c r="Q1246" s="10">
        <f t="shared" si="79"/>
        <v>573</v>
      </c>
    </row>
    <row r="1247" spans="2:17" ht="20.25" customHeight="1">
      <c r="B1247" s="10" t="str">
        <f t="shared" si="80"/>
        <v>رابط فنري نقاب كلاه ايمني573</v>
      </c>
      <c r="C1247" s="10" t="str">
        <f t="shared" si="81"/>
        <v>رابط فنري نقاب كلاه ايمني1402/04/01573</v>
      </c>
      <c r="D1247" s="10" t="str">
        <f>IFERROR(IF(تحویلی!$E$1="","",IF(NOSA!O1247=تحویلی!$E$1,تحویلی!$E$1&amp;COUNTIF(NOSA!$O$1:O1247,تحویلی!$E$1),"")),"")</f>
        <v/>
      </c>
      <c r="E1247" s="10" t="str">
        <f t="shared" si="82"/>
        <v>20458573</v>
      </c>
      <c r="F1247" s="10" t="str">
        <f>IFERROR(VLOOKUP(I1247,DATABASE!$N:$O,2,FALSE),"")</f>
        <v>رابط فنري نقاب كلاه ايمني</v>
      </c>
      <c r="G1247" s="568" t="s">
        <v>1787</v>
      </c>
      <c r="H1247" s="569">
        <v>20458</v>
      </c>
      <c r="I1247" s="568" t="s">
        <v>1454</v>
      </c>
      <c r="J1247" s="568" t="s">
        <v>135</v>
      </c>
      <c r="K1247" s="570">
        <v>1</v>
      </c>
      <c r="L1247" s="568" t="s">
        <v>8</v>
      </c>
      <c r="M1247" s="568" t="s">
        <v>19</v>
      </c>
      <c r="N1247" s="568" t="s">
        <v>104</v>
      </c>
      <c r="O1247" s="571">
        <v>573</v>
      </c>
      <c r="P1247" s="569">
        <v>0</v>
      </c>
      <c r="Q1247" s="10">
        <f t="shared" si="79"/>
        <v>573</v>
      </c>
    </row>
    <row r="1248" spans="2:17" ht="20.25" customHeight="1">
      <c r="B1248" s="10" t="str">
        <f t="shared" si="80"/>
        <v>نقاب تيره محافظ صورت معمولي573</v>
      </c>
      <c r="C1248" s="10" t="str">
        <f t="shared" si="81"/>
        <v>نقاب تيره محافظ صورت معمولي1402/04/01573</v>
      </c>
      <c r="D1248" s="10" t="str">
        <f>IFERROR(IF(تحویلی!$E$1="","",IF(NOSA!O1248=تحویلی!$E$1,تحویلی!$E$1&amp;COUNTIF(NOSA!$O$1:O1248,تحویلی!$E$1),"")),"")</f>
        <v/>
      </c>
      <c r="E1248" s="10" t="str">
        <f t="shared" si="82"/>
        <v>20458573</v>
      </c>
      <c r="F1248" s="10" t="str">
        <f>IFERROR(VLOOKUP(I1248,DATABASE!$N:$O,2,FALSE),"")</f>
        <v>نقاب تيره محافظ صورت معمولي</v>
      </c>
      <c r="G1248" s="568" t="s">
        <v>1787</v>
      </c>
      <c r="H1248" s="569">
        <v>20458</v>
      </c>
      <c r="I1248" s="568" t="s">
        <v>1557</v>
      </c>
      <c r="J1248" s="568" t="s">
        <v>115</v>
      </c>
      <c r="K1248" s="570">
        <v>1</v>
      </c>
      <c r="L1248" s="568" t="s">
        <v>8</v>
      </c>
      <c r="M1248" s="568" t="s">
        <v>19</v>
      </c>
      <c r="N1248" s="568" t="s">
        <v>104</v>
      </c>
      <c r="O1248" s="571">
        <v>573</v>
      </c>
      <c r="P1248" s="569">
        <v>0</v>
      </c>
      <c r="Q1248" s="10">
        <f t="shared" si="79"/>
        <v>573</v>
      </c>
    </row>
    <row r="1249" spans="2:17" ht="20.25" customHeight="1">
      <c r="B1249" s="10" t="str">
        <f t="shared" si="80"/>
        <v>دستكش ساق بلند نسوز573</v>
      </c>
      <c r="C1249" s="10" t="str">
        <f t="shared" si="81"/>
        <v>دستكش ساق بلند نسوز1402/04/01573</v>
      </c>
      <c r="D1249" s="10" t="str">
        <f>IFERROR(IF(تحویلی!$E$1="","",IF(NOSA!O1249=تحویلی!$E$1,تحویلی!$E$1&amp;COUNTIF(NOSA!$O$1:O1249,تحویلی!$E$1),"")),"")</f>
        <v/>
      </c>
      <c r="E1249" s="10" t="str">
        <f t="shared" si="82"/>
        <v>20458573</v>
      </c>
      <c r="F1249" s="10" t="str">
        <f>IFERROR(VLOOKUP(I1249,DATABASE!$N:$O,2,FALSE),"")</f>
        <v>دستكش ساق بلند نسوز</v>
      </c>
      <c r="G1249" s="568" t="s">
        <v>1787</v>
      </c>
      <c r="H1249" s="569">
        <v>20458</v>
      </c>
      <c r="I1249" s="568" t="s">
        <v>1461</v>
      </c>
      <c r="J1249" s="568" t="s">
        <v>34</v>
      </c>
      <c r="K1249" s="570">
        <v>1</v>
      </c>
      <c r="L1249" s="568" t="s">
        <v>3</v>
      </c>
      <c r="M1249" s="568" t="s">
        <v>19</v>
      </c>
      <c r="N1249" s="568" t="s">
        <v>104</v>
      </c>
      <c r="O1249" s="571">
        <v>573</v>
      </c>
      <c r="P1249" s="569">
        <v>1</v>
      </c>
      <c r="Q1249" s="10">
        <f t="shared" si="79"/>
        <v>573</v>
      </c>
    </row>
    <row r="1250" spans="2:17" ht="20.25" customHeight="1">
      <c r="B1250" s="10" t="str">
        <f t="shared" si="80"/>
        <v>دستكش ضد برش سبك789</v>
      </c>
      <c r="C1250" s="10" t="str">
        <f t="shared" si="81"/>
        <v>دستكش ضد برش سبك1402/04/01789</v>
      </c>
      <c r="D1250" s="10" t="str">
        <f>IFERROR(IF(تحویلی!$E$1="","",IF(NOSA!O1250=تحویلی!$E$1,تحویلی!$E$1&amp;COUNTIF(NOSA!$O$1:O1250,تحویلی!$E$1),"")),"")</f>
        <v/>
      </c>
      <c r="E1250" s="10" t="str">
        <f t="shared" si="82"/>
        <v>20460789</v>
      </c>
      <c r="F1250" s="10" t="str">
        <f>IFERROR(VLOOKUP(I1250,DATABASE!$N:$O,2,FALSE),"")</f>
        <v>دستكش ضد برش سبك</v>
      </c>
      <c r="G1250" s="568" t="s">
        <v>1787</v>
      </c>
      <c r="H1250" s="569">
        <v>20460</v>
      </c>
      <c r="I1250" s="568" t="s">
        <v>1442</v>
      </c>
      <c r="J1250" s="568" t="s">
        <v>22</v>
      </c>
      <c r="K1250" s="570">
        <v>1</v>
      </c>
      <c r="L1250" s="568" t="s">
        <v>3</v>
      </c>
      <c r="M1250" s="568" t="s">
        <v>43</v>
      </c>
      <c r="N1250" s="568" t="s">
        <v>1261</v>
      </c>
      <c r="O1250" s="571">
        <v>789</v>
      </c>
      <c r="P1250" s="569">
        <v>1</v>
      </c>
      <c r="Q1250" s="10">
        <f t="shared" si="79"/>
        <v>789</v>
      </c>
    </row>
    <row r="1251" spans="2:17" ht="20.25" customHeight="1">
      <c r="B1251" s="10" t="str">
        <f t="shared" si="80"/>
        <v>دستكش ضد برش سبك460</v>
      </c>
      <c r="C1251" s="10" t="str">
        <f t="shared" si="81"/>
        <v>دستكش ضد برش سبك1402/04/02460</v>
      </c>
      <c r="D1251" s="10" t="str">
        <f>IFERROR(IF(تحویلی!$E$1="","",IF(NOSA!O1251=تحویلی!$E$1,تحویلی!$E$1&amp;COUNTIF(NOSA!$O$1:O1251,تحویلی!$E$1),"")),"")</f>
        <v/>
      </c>
      <c r="E1251" s="10" t="str">
        <f t="shared" si="82"/>
        <v>20467460</v>
      </c>
      <c r="F1251" s="10" t="str">
        <f>IFERROR(VLOOKUP(I1251,DATABASE!$N:$O,2,FALSE),"")</f>
        <v>دستكش ضد برش سبك</v>
      </c>
      <c r="G1251" s="568" t="s">
        <v>1792</v>
      </c>
      <c r="H1251" s="569">
        <v>20467</v>
      </c>
      <c r="I1251" s="568" t="s">
        <v>1442</v>
      </c>
      <c r="J1251" s="568" t="s">
        <v>22</v>
      </c>
      <c r="K1251" s="570">
        <v>1</v>
      </c>
      <c r="L1251" s="568" t="s">
        <v>3</v>
      </c>
      <c r="M1251" s="568" t="s">
        <v>47</v>
      </c>
      <c r="N1251" s="568" t="s">
        <v>140</v>
      </c>
      <c r="O1251" s="571">
        <v>460</v>
      </c>
      <c r="P1251" s="569">
        <v>1</v>
      </c>
      <c r="Q1251" s="10">
        <f t="shared" si="79"/>
        <v>460</v>
      </c>
    </row>
    <row r="1252" spans="2:17" ht="20.25" customHeight="1">
      <c r="B1252" s="10" t="str">
        <f t="shared" si="80"/>
        <v>دستكش كف مواد سبك731</v>
      </c>
      <c r="C1252" s="10" t="str">
        <f t="shared" si="81"/>
        <v>دستكش كف مواد سبك1402/04/02731</v>
      </c>
      <c r="D1252" s="10" t="str">
        <f>IFERROR(IF(تحویلی!$E$1="","",IF(NOSA!O1252=تحویلی!$E$1,تحویلی!$E$1&amp;COUNTIF(NOSA!$O$1:O1252,تحویلی!$E$1),"")),"")</f>
        <v/>
      </c>
      <c r="E1252" s="10" t="str">
        <f t="shared" si="82"/>
        <v>20468731</v>
      </c>
      <c r="F1252" s="10" t="str">
        <f>IFERROR(VLOOKUP(I1252,DATABASE!$N:$O,2,FALSE),"")</f>
        <v>دستكش كف مواد سبك</v>
      </c>
      <c r="G1252" s="568" t="s">
        <v>1792</v>
      </c>
      <c r="H1252" s="569">
        <v>20468</v>
      </c>
      <c r="I1252" s="568" t="s">
        <v>1456</v>
      </c>
      <c r="J1252" s="568" t="s">
        <v>2</v>
      </c>
      <c r="K1252" s="570">
        <v>1</v>
      </c>
      <c r="L1252" s="568" t="s">
        <v>3</v>
      </c>
      <c r="M1252" s="568" t="s">
        <v>47</v>
      </c>
      <c r="N1252" s="568" t="s">
        <v>635</v>
      </c>
      <c r="O1252" s="571">
        <v>731</v>
      </c>
      <c r="P1252" s="569">
        <v>1</v>
      </c>
      <c r="Q1252" s="10">
        <f t="shared" si="79"/>
        <v>731</v>
      </c>
    </row>
    <row r="1253" spans="2:17" ht="20.25" customHeight="1">
      <c r="B1253" s="10" t="str">
        <f t="shared" si="80"/>
        <v>رابط فنري نقاب كلاه ايمني773</v>
      </c>
      <c r="C1253" s="10" t="str">
        <f t="shared" si="81"/>
        <v>رابط فنري نقاب كلاه ايمني1402/04/02773</v>
      </c>
      <c r="D1253" s="10" t="str">
        <f>IFERROR(IF(تحویلی!$E$1="","",IF(NOSA!O1253=تحویلی!$E$1,تحویلی!$E$1&amp;COUNTIF(NOSA!$O$1:O1253,تحویلی!$E$1),"")),"")</f>
        <v/>
      </c>
      <c r="E1253" s="10" t="str">
        <f t="shared" si="82"/>
        <v>20473773</v>
      </c>
      <c r="F1253" s="10" t="str">
        <f>IFERROR(VLOOKUP(I1253,DATABASE!$N:$O,2,FALSE),"")</f>
        <v>رابط فنري نقاب كلاه ايمني</v>
      </c>
      <c r="G1253" s="568" t="s">
        <v>1792</v>
      </c>
      <c r="H1253" s="569">
        <v>20473</v>
      </c>
      <c r="I1253" s="568" t="s">
        <v>1454</v>
      </c>
      <c r="J1253" s="568" t="s">
        <v>135</v>
      </c>
      <c r="K1253" s="570">
        <v>1</v>
      </c>
      <c r="L1253" s="568" t="s">
        <v>8</v>
      </c>
      <c r="M1253" s="568" t="s">
        <v>4</v>
      </c>
      <c r="N1253" s="568" t="s">
        <v>1148</v>
      </c>
      <c r="O1253" s="571">
        <v>773</v>
      </c>
      <c r="P1253" s="569">
        <v>1</v>
      </c>
      <c r="Q1253" s="10">
        <f t="shared" ref="Q1253:Q1316" si="83">VALUE(O1253)</f>
        <v>773</v>
      </c>
    </row>
    <row r="1254" spans="2:17" ht="20.25" customHeight="1">
      <c r="B1254" s="10" t="str">
        <f t="shared" si="80"/>
        <v>نقاب تيره محافظ صورت  canasafe773</v>
      </c>
      <c r="C1254" s="10" t="str">
        <f t="shared" si="81"/>
        <v>نقاب تيره محافظ صورت  canasafe1402/04/02773</v>
      </c>
      <c r="D1254" s="10" t="str">
        <f>IFERROR(IF(تحویلی!$E$1="","",IF(NOSA!O1254=تحویلی!$E$1,تحویلی!$E$1&amp;COUNTIF(NOSA!$O$1:O1254,تحویلی!$E$1),"")),"")</f>
        <v/>
      </c>
      <c r="E1254" s="10" t="str">
        <f t="shared" si="82"/>
        <v>20473773</v>
      </c>
      <c r="F1254" s="10" t="str">
        <f>IFERROR(VLOOKUP(I1254,DATABASE!$N:$O,2,FALSE),"")</f>
        <v>نقاب تيره محافظ صورت  canasafe</v>
      </c>
      <c r="G1254" s="568" t="s">
        <v>1792</v>
      </c>
      <c r="H1254" s="569">
        <v>20473</v>
      </c>
      <c r="I1254" s="568" t="s">
        <v>1487</v>
      </c>
      <c r="J1254" s="568" t="s">
        <v>1488</v>
      </c>
      <c r="K1254" s="570">
        <v>1</v>
      </c>
      <c r="L1254" s="568" t="s">
        <v>8</v>
      </c>
      <c r="M1254" s="568" t="s">
        <v>4</v>
      </c>
      <c r="N1254" s="568" t="s">
        <v>1148</v>
      </c>
      <c r="O1254" s="571">
        <v>773</v>
      </c>
      <c r="P1254" s="569">
        <v>1</v>
      </c>
      <c r="Q1254" s="10">
        <f t="shared" si="83"/>
        <v>773</v>
      </c>
    </row>
    <row r="1255" spans="2:17" ht="20.25" customHeight="1">
      <c r="B1255" s="10" t="str">
        <f t="shared" si="80"/>
        <v>دستكش ضد برش سبك755</v>
      </c>
      <c r="C1255" s="10" t="str">
        <f t="shared" si="81"/>
        <v>دستكش ضد برش سبك1402/04/02755</v>
      </c>
      <c r="D1255" s="10" t="str">
        <f>IFERROR(IF(تحویلی!$E$1="","",IF(NOSA!O1255=تحویلی!$E$1,تحویلی!$E$1&amp;COUNTIF(NOSA!$O$1:O1255,تحویلی!$E$1),"")),"")</f>
        <v/>
      </c>
      <c r="E1255" s="10" t="str">
        <f t="shared" si="82"/>
        <v>20478755</v>
      </c>
      <c r="F1255" s="10" t="str">
        <f>IFERROR(VLOOKUP(I1255,DATABASE!$N:$O,2,FALSE),"")</f>
        <v>دستكش ضد برش سبك</v>
      </c>
      <c r="G1255" s="568" t="s">
        <v>1792</v>
      </c>
      <c r="H1255" s="569">
        <v>20478</v>
      </c>
      <c r="I1255" s="568" t="s">
        <v>1442</v>
      </c>
      <c r="J1255" s="568" t="s">
        <v>22</v>
      </c>
      <c r="K1255" s="570">
        <v>1</v>
      </c>
      <c r="L1255" s="568" t="s">
        <v>3</v>
      </c>
      <c r="M1255" s="568" t="s">
        <v>9</v>
      </c>
      <c r="N1255" s="568" t="s">
        <v>974</v>
      </c>
      <c r="O1255" s="571">
        <v>755</v>
      </c>
      <c r="P1255" s="569">
        <v>1</v>
      </c>
      <c r="Q1255" s="10">
        <f t="shared" si="83"/>
        <v>755</v>
      </c>
    </row>
    <row r="1256" spans="2:17" ht="20.25" customHeight="1">
      <c r="B1256" s="10" t="str">
        <f t="shared" si="80"/>
        <v>دستكش ساق بلند نسوز815</v>
      </c>
      <c r="C1256" s="10" t="str">
        <f t="shared" si="81"/>
        <v>دستكش ساق بلند نسوز1402/04/03815</v>
      </c>
      <c r="D1256" s="10" t="str">
        <f>IFERROR(IF(تحویلی!$E$1="","",IF(NOSA!O1256=تحویلی!$E$1,تحویلی!$E$1&amp;COUNTIF(NOSA!$O$1:O1256,تحویلی!$E$1),"")),"")</f>
        <v/>
      </c>
      <c r="E1256" s="10" t="str">
        <f t="shared" si="82"/>
        <v>20482815</v>
      </c>
      <c r="F1256" s="10" t="str">
        <f>IFERROR(VLOOKUP(I1256,DATABASE!$N:$O,2,FALSE),"")</f>
        <v>دستكش ساق بلند نسوز</v>
      </c>
      <c r="G1256" s="568" t="s">
        <v>2398</v>
      </c>
      <c r="H1256" s="569">
        <v>20482</v>
      </c>
      <c r="I1256" s="568" t="s">
        <v>1461</v>
      </c>
      <c r="J1256" s="568" t="s">
        <v>34</v>
      </c>
      <c r="K1256" s="570">
        <v>1</v>
      </c>
      <c r="L1256" s="568" t="s">
        <v>3</v>
      </c>
      <c r="M1256" s="568" t="s">
        <v>1489</v>
      </c>
      <c r="N1256" s="568" t="s">
        <v>1694</v>
      </c>
      <c r="O1256" s="571">
        <v>815</v>
      </c>
      <c r="P1256" s="569">
        <v>1</v>
      </c>
      <c r="Q1256" s="10">
        <f t="shared" si="83"/>
        <v>815</v>
      </c>
    </row>
    <row r="1257" spans="2:17" ht="20.25" customHeight="1">
      <c r="B1257" s="10" t="str">
        <f t="shared" si="80"/>
        <v>گوشي ايرماف823</v>
      </c>
      <c r="C1257" s="10" t="str">
        <f t="shared" si="81"/>
        <v>گوشي ايرماف1402/04/03823</v>
      </c>
      <c r="D1257" s="10" t="str">
        <f>IFERROR(IF(تحویلی!$E$1="","",IF(NOSA!O1257=تحویلی!$E$1,تحویلی!$E$1&amp;COUNTIF(NOSA!$O$1:O1257,تحویلی!$E$1),"")),"")</f>
        <v/>
      </c>
      <c r="E1257" s="10" t="str">
        <f t="shared" si="82"/>
        <v>20485823</v>
      </c>
      <c r="F1257" s="10" t="str">
        <f>IFERROR(VLOOKUP(I1257,DATABASE!$N:$O,2,FALSE),"")</f>
        <v>گوشي ايرماف</v>
      </c>
      <c r="G1257" s="568" t="s">
        <v>2398</v>
      </c>
      <c r="H1257" s="569">
        <v>20485</v>
      </c>
      <c r="I1257" s="568" t="s">
        <v>1449</v>
      </c>
      <c r="J1257" s="568" t="s">
        <v>138</v>
      </c>
      <c r="K1257" s="570">
        <v>1</v>
      </c>
      <c r="L1257" s="568" t="s">
        <v>8</v>
      </c>
      <c r="M1257" s="568" t="s">
        <v>19</v>
      </c>
      <c r="N1257" s="568" t="s">
        <v>1789</v>
      </c>
      <c r="O1257" s="571">
        <v>823</v>
      </c>
      <c r="P1257" s="569">
        <v>0</v>
      </c>
      <c r="Q1257" s="10">
        <f t="shared" si="83"/>
        <v>823</v>
      </c>
    </row>
    <row r="1258" spans="2:17" ht="20.25" customHeight="1">
      <c r="B1258" s="10" t="str">
        <f t="shared" si="80"/>
        <v>پوتين ايمني نسوز717</v>
      </c>
      <c r="C1258" s="10" t="str">
        <f t="shared" si="81"/>
        <v>پوتين ايمني نسوز1402/04/03717</v>
      </c>
      <c r="D1258" s="10" t="str">
        <f>IFERROR(IF(تحویلی!$E$1="","",IF(NOSA!O1258=تحویلی!$E$1,تحویلی!$E$1&amp;COUNTIF(NOSA!$O$1:O1258,تحویلی!$E$1),"")),"")</f>
        <v/>
      </c>
      <c r="E1258" s="10" t="str">
        <f t="shared" si="82"/>
        <v>20490717</v>
      </c>
      <c r="F1258" s="10" t="str">
        <f>IFERROR(VLOOKUP(I1258,DATABASE!$N:$O,2,FALSE),"")</f>
        <v>پوتين ايمني نسوز</v>
      </c>
      <c r="G1258" s="568" t="s">
        <v>2398</v>
      </c>
      <c r="H1258" s="569">
        <v>20490</v>
      </c>
      <c r="I1258" s="568" t="s">
        <v>1648</v>
      </c>
      <c r="J1258" s="568" t="s">
        <v>1649</v>
      </c>
      <c r="K1258" s="570">
        <v>1</v>
      </c>
      <c r="L1258" s="568" t="s">
        <v>3</v>
      </c>
      <c r="M1258" s="568" t="s">
        <v>47</v>
      </c>
      <c r="N1258" s="568" t="s">
        <v>822</v>
      </c>
      <c r="O1258" s="571">
        <v>717</v>
      </c>
      <c r="P1258" s="569">
        <v>0</v>
      </c>
      <c r="Q1258" s="10">
        <f t="shared" si="83"/>
        <v>717</v>
      </c>
    </row>
    <row r="1259" spans="2:17" ht="20.25" customHeight="1">
      <c r="B1259" s="10" t="str">
        <f t="shared" si="80"/>
        <v>دستكش ساق بلند نسوز545</v>
      </c>
      <c r="C1259" s="10" t="str">
        <f t="shared" si="81"/>
        <v>دستكش ساق بلند نسوز1402/04/03545</v>
      </c>
      <c r="D1259" s="10" t="str">
        <f>IFERROR(IF(تحویلی!$E$1="","",IF(NOSA!O1259=تحویلی!$E$1,تحویلی!$E$1&amp;COUNTIF(NOSA!$O$1:O1259,تحویلی!$E$1),"")),"")</f>
        <v/>
      </c>
      <c r="E1259" s="10" t="str">
        <f t="shared" si="82"/>
        <v>20491545</v>
      </c>
      <c r="F1259" s="10" t="str">
        <f>IFERROR(VLOOKUP(I1259,DATABASE!$N:$O,2,FALSE),"")</f>
        <v>دستكش ساق بلند نسوز</v>
      </c>
      <c r="G1259" s="568" t="s">
        <v>2398</v>
      </c>
      <c r="H1259" s="569">
        <v>20491</v>
      </c>
      <c r="I1259" s="568" t="s">
        <v>1461</v>
      </c>
      <c r="J1259" s="568" t="s">
        <v>34</v>
      </c>
      <c r="K1259" s="570">
        <v>1</v>
      </c>
      <c r="L1259" s="568" t="s">
        <v>3</v>
      </c>
      <c r="M1259" s="568" t="s">
        <v>4</v>
      </c>
      <c r="N1259" s="568" t="s">
        <v>109</v>
      </c>
      <c r="O1259" s="571">
        <v>545</v>
      </c>
      <c r="P1259" s="569">
        <v>1</v>
      </c>
      <c r="Q1259" s="10">
        <f t="shared" si="83"/>
        <v>545</v>
      </c>
    </row>
    <row r="1260" spans="2:17" ht="20.25" customHeight="1">
      <c r="B1260" s="10" t="str">
        <f t="shared" si="80"/>
        <v>دستكش ضد برش سبك545</v>
      </c>
      <c r="C1260" s="10" t="str">
        <f t="shared" si="81"/>
        <v>دستكش ضد برش سبك1402/04/03545</v>
      </c>
      <c r="D1260" s="10" t="str">
        <f>IFERROR(IF(تحویلی!$E$1="","",IF(NOSA!O1260=تحویلی!$E$1,تحویلی!$E$1&amp;COUNTIF(NOSA!$O$1:O1260,تحویلی!$E$1),"")),"")</f>
        <v/>
      </c>
      <c r="E1260" s="10" t="str">
        <f t="shared" si="82"/>
        <v>20491545</v>
      </c>
      <c r="F1260" s="10" t="str">
        <f>IFERROR(VLOOKUP(I1260,DATABASE!$N:$O,2,FALSE),"")</f>
        <v>دستكش ضد برش سبك</v>
      </c>
      <c r="G1260" s="568" t="s">
        <v>2398</v>
      </c>
      <c r="H1260" s="569">
        <v>20491</v>
      </c>
      <c r="I1260" s="568" t="s">
        <v>1442</v>
      </c>
      <c r="J1260" s="568" t="s">
        <v>22</v>
      </c>
      <c r="K1260" s="570">
        <v>1</v>
      </c>
      <c r="L1260" s="568" t="s">
        <v>3</v>
      </c>
      <c r="M1260" s="568" t="s">
        <v>4</v>
      </c>
      <c r="N1260" s="568" t="s">
        <v>109</v>
      </c>
      <c r="O1260" s="571">
        <v>545</v>
      </c>
      <c r="P1260" s="569">
        <v>1</v>
      </c>
      <c r="Q1260" s="10">
        <f t="shared" si="83"/>
        <v>545</v>
      </c>
    </row>
    <row r="1261" spans="2:17" ht="20.25" customHeight="1">
      <c r="B1261" s="10" t="str">
        <f t="shared" si="80"/>
        <v>دستكش استاد كار545</v>
      </c>
      <c r="C1261" s="10" t="str">
        <f t="shared" si="81"/>
        <v>دستكش استاد كار1402/04/03545</v>
      </c>
      <c r="D1261" s="10" t="str">
        <f>IFERROR(IF(تحویلی!$E$1="","",IF(NOSA!O1261=تحویلی!$E$1,تحویلی!$E$1&amp;COUNTIF(NOSA!$O$1:O1261,تحویلی!$E$1),"")),"")</f>
        <v/>
      </c>
      <c r="E1261" s="10" t="str">
        <f t="shared" si="82"/>
        <v>20491545</v>
      </c>
      <c r="F1261" s="10" t="str">
        <f>IFERROR(VLOOKUP(I1261,DATABASE!$N:$O,2,FALSE),"")</f>
        <v>دستكش استاد كار</v>
      </c>
      <c r="G1261" s="568" t="s">
        <v>2398</v>
      </c>
      <c r="H1261" s="569">
        <v>20491</v>
      </c>
      <c r="I1261" s="568" t="s">
        <v>1543</v>
      </c>
      <c r="J1261" s="568" t="s">
        <v>255</v>
      </c>
      <c r="K1261" s="570">
        <v>1</v>
      </c>
      <c r="L1261" s="568" t="s">
        <v>3</v>
      </c>
      <c r="M1261" s="568" t="s">
        <v>4</v>
      </c>
      <c r="N1261" s="568" t="s">
        <v>109</v>
      </c>
      <c r="O1261" s="571">
        <v>545</v>
      </c>
      <c r="P1261" s="569">
        <v>1</v>
      </c>
      <c r="Q1261" s="10">
        <f t="shared" si="83"/>
        <v>545</v>
      </c>
    </row>
    <row r="1262" spans="2:17" ht="20.25" customHeight="1">
      <c r="B1262" s="10" t="str">
        <f t="shared" si="80"/>
        <v>لباس كار نسوز(بلوز و شلوار)773</v>
      </c>
      <c r="C1262" s="10" t="str">
        <f t="shared" si="81"/>
        <v>لباس كار نسوز(بلوز و شلوار)1402/04/03773</v>
      </c>
      <c r="D1262" s="10" t="str">
        <f>IFERROR(IF(تحویلی!$E$1="","",IF(NOSA!O1262=تحویلی!$E$1,تحویلی!$E$1&amp;COUNTIF(NOSA!$O$1:O1262,تحویلی!$E$1),"")),"")</f>
        <v/>
      </c>
      <c r="E1262" s="10" t="str">
        <f t="shared" si="82"/>
        <v>20494773</v>
      </c>
      <c r="F1262" s="10" t="str">
        <f>IFERROR(VLOOKUP(I1262,DATABASE!$N:$O,2,FALSE),"")</f>
        <v>لباس كار نسوز(بلوز و شلوار)</v>
      </c>
      <c r="G1262" s="568" t="s">
        <v>2398</v>
      </c>
      <c r="H1262" s="569">
        <v>20494</v>
      </c>
      <c r="I1262" s="568" t="s">
        <v>1655</v>
      </c>
      <c r="J1262" s="568" t="s">
        <v>1656</v>
      </c>
      <c r="K1262" s="570">
        <v>1</v>
      </c>
      <c r="L1262" s="568" t="s">
        <v>28</v>
      </c>
      <c r="M1262" s="568" t="s">
        <v>4</v>
      </c>
      <c r="N1262" s="568" t="s">
        <v>1148</v>
      </c>
      <c r="O1262" s="571">
        <v>773</v>
      </c>
      <c r="P1262" s="569">
        <v>0</v>
      </c>
      <c r="Q1262" s="10">
        <f t="shared" si="83"/>
        <v>773</v>
      </c>
    </row>
    <row r="1263" spans="2:17" ht="20.25" customHeight="1">
      <c r="B1263" s="10" t="str">
        <f t="shared" si="80"/>
        <v>كلاه ايمني773</v>
      </c>
      <c r="C1263" s="10" t="str">
        <f t="shared" si="81"/>
        <v>كلاه ايمني1402/04/03773</v>
      </c>
      <c r="D1263" s="10" t="str">
        <f>IFERROR(IF(تحویلی!$E$1="","",IF(NOSA!O1263=تحویلی!$E$1,تحویلی!$E$1&amp;COUNTIF(NOSA!$O$1:O1263,تحویلی!$E$1),"")),"")</f>
        <v/>
      </c>
      <c r="E1263" s="10" t="str">
        <f t="shared" si="82"/>
        <v>20494773</v>
      </c>
      <c r="F1263" s="10" t="str">
        <f>IFERROR(VLOOKUP(I1263,DATABASE!$N:$O,2,FALSE),"")</f>
        <v>كلاه ايمني</v>
      </c>
      <c r="G1263" s="568" t="s">
        <v>2398</v>
      </c>
      <c r="H1263" s="569">
        <v>20494</v>
      </c>
      <c r="I1263" s="568" t="s">
        <v>1505</v>
      </c>
      <c r="J1263" s="568" t="s">
        <v>1628</v>
      </c>
      <c r="K1263" s="570">
        <v>1</v>
      </c>
      <c r="L1263" s="568" t="s">
        <v>8</v>
      </c>
      <c r="M1263" s="568" t="s">
        <v>4</v>
      </c>
      <c r="N1263" s="568" t="s">
        <v>1148</v>
      </c>
      <c r="O1263" s="571">
        <v>773</v>
      </c>
      <c r="P1263" s="569">
        <v>0</v>
      </c>
      <c r="Q1263" s="10">
        <f t="shared" si="83"/>
        <v>773</v>
      </c>
    </row>
    <row r="1264" spans="2:17" ht="20.25" customHeight="1">
      <c r="B1264" s="10" t="str">
        <f t="shared" si="80"/>
        <v>دستكش ساق بلند نسوز773</v>
      </c>
      <c r="C1264" s="10" t="str">
        <f t="shared" si="81"/>
        <v>دستكش ساق بلند نسوز1402/04/03773</v>
      </c>
      <c r="D1264" s="10" t="str">
        <f>IFERROR(IF(تحویلی!$E$1="","",IF(NOSA!O1264=تحویلی!$E$1,تحویلی!$E$1&amp;COUNTIF(NOSA!$O$1:O1264,تحویلی!$E$1),"")),"")</f>
        <v/>
      </c>
      <c r="E1264" s="10" t="str">
        <f t="shared" si="82"/>
        <v>20494773</v>
      </c>
      <c r="F1264" s="10" t="str">
        <f>IFERROR(VLOOKUP(I1264,DATABASE!$N:$O,2,FALSE),"")</f>
        <v>دستكش ساق بلند نسوز</v>
      </c>
      <c r="G1264" s="568" t="s">
        <v>2398</v>
      </c>
      <c r="H1264" s="569">
        <v>20494</v>
      </c>
      <c r="I1264" s="568" t="s">
        <v>1461</v>
      </c>
      <c r="J1264" s="568" t="s">
        <v>34</v>
      </c>
      <c r="K1264" s="570">
        <v>1</v>
      </c>
      <c r="L1264" s="568" t="s">
        <v>3</v>
      </c>
      <c r="M1264" s="568" t="s">
        <v>4</v>
      </c>
      <c r="N1264" s="568" t="s">
        <v>1148</v>
      </c>
      <c r="O1264" s="571">
        <v>773</v>
      </c>
      <c r="P1264" s="569">
        <v>0</v>
      </c>
      <c r="Q1264" s="10">
        <f t="shared" si="83"/>
        <v>773</v>
      </c>
    </row>
    <row r="1265" spans="2:17" ht="20.25" customHeight="1">
      <c r="B1265" s="10" t="str">
        <f t="shared" si="80"/>
        <v>دستكش ضد برش سبك773</v>
      </c>
      <c r="C1265" s="10" t="str">
        <f t="shared" si="81"/>
        <v>دستكش ضد برش سبك1402/04/03773</v>
      </c>
      <c r="D1265" s="10" t="str">
        <f>IFERROR(IF(تحویلی!$E$1="","",IF(NOSA!O1265=تحویلی!$E$1,تحویلی!$E$1&amp;COUNTIF(NOSA!$O$1:O1265,تحویلی!$E$1),"")),"")</f>
        <v/>
      </c>
      <c r="E1265" s="10" t="str">
        <f t="shared" si="82"/>
        <v>20494773</v>
      </c>
      <c r="F1265" s="10" t="str">
        <f>IFERROR(VLOOKUP(I1265,DATABASE!$N:$O,2,FALSE),"")</f>
        <v>دستكش ضد برش سبك</v>
      </c>
      <c r="G1265" s="568" t="s">
        <v>2398</v>
      </c>
      <c r="H1265" s="569">
        <v>20494</v>
      </c>
      <c r="I1265" s="568" t="s">
        <v>1442</v>
      </c>
      <c r="J1265" s="568" t="s">
        <v>22</v>
      </c>
      <c r="K1265" s="570">
        <v>1</v>
      </c>
      <c r="L1265" s="568" t="s">
        <v>3</v>
      </c>
      <c r="M1265" s="568" t="s">
        <v>4</v>
      </c>
      <c r="N1265" s="568" t="s">
        <v>1148</v>
      </c>
      <c r="O1265" s="571">
        <v>773</v>
      </c>
      <c r="P1265" s="569">
        <v>0</v>
      </c>
      <c r="Q1265" s="10">
        <f t="shared" si="83"/>
        <v>773</v>
      </c>
    </row>
    <row r="1266" spans="2:17" ht="20.25" customHeight="1">
      <c r="B1266" s="10" t="str">
        <f t="shared" si="80"/>
        <v>دستكش استاد كار773</v>
      </c>
      <c r="C1266" s="10" t="str">
        <f t="shared" si="81"/>
        <v>دستكش استاد كار1402/04/03773</v>
      </c>
      <c r="D1266" s="10" t="str">
        <f>IFERROR(IF(تحویلی!$E$1="","",IF(NOSA!O1266=تحویلی!$E$1,تحویلی!$E$1&amp;COUNTIF(NOSA!$O$1:O1266,تحویلی!$E$1),"")),"")</f>
        <v/>
      </c>
      <c r="E1266" s="10" t="str">
        <f t="shared" si="82"/>
        <v>20494773</v>
      </c>
      <c r="F1266" s="10" t="str">
        <f>IFERROR(VLOOKUP(I1266,DATABASE!$N:$O,2,FALSE),"")</f>
        <v>دستكش استاد كار</v>
      </c>
      <c r="G1266" s="568" t="s">
        <v>2398</v>
      </c>
      <c r="H1266" s="569">
        <v>20494</v>
      </c>
      <c r="I1266" s="568" t="s">
        <v>1543</v>
      </c>
      <c r="J1266" s="568" t="s">
        <v>255</v>
      </c>
      <c r="K1266" s="570">
        <v>1</v>
      </c>
      <c r="L1266" s="568" t="s">
        <v>3</v>
      </c>
      <c r="M1266" s="568" t="s">
        <v>4</v>
      </c>
      <c r="N1266" s="568" t="s">
        <v>1148</v>
      </c>
      <c r="O1266" s="571">
        <v>773</v>
      </c>
      <c r="P1266" s="569">
        <v>0</v>
      </c>
      <c r="Q1266" s="10">
        <f t="shared" si="83"/>
        <v>773</v>
      </c>
    </row>
    <row r="1267" spans="2:17" ht="20.25" customHeight="1">
      <c r="B1267" s="10" t="str">
        <f t="shared" si="80"/>
        <v>دستكش ضد اسيد و روغن611</v>
      </c>
      <c r="C1267" s="10" t="str">
        <f t="shared" si="81"/>
        <v>دستكش ضد اسيد و روغن1402/04/03611</v>
      </c>
      <c r="D1267" s="10" t="str">
        <f>IFERROR(IF(تحویلی!$E$1="","",IF(NOSA!O1267=تحویلی!$E$1,تحویلی!$E$1&amp;COUNTIF(NOSA!$O$1:O1267,تحویلی!$E$1),"")),"")</f>
        <v/>
      </c>
      <c r="E1267" s="10" t="str">
        <f t="shared" si="82"/>
        <v>20500611</v>
      </c>
      <c r="F1267" s="10" t="str">
        <f>IFERROR(VLOOKUP(I1267,DATABASE!$N:$O,2,FALSE),"")</f>
        <v>دستكش ضد اسيد و روغن</v>
      </c>
      <c r="G1267" s="568" t="s">
        <v>2398</v>
      </c>
      <c r="H1267" s="569">
        <v>20500</v>
      </c>
      <c r="I1267" s="568" t="s">
        <v>1693</v>
      </c>
      <c r="J1267" s="568" t="s">
        <v>507</v>
      </c>
      <c r="K1267" s="570">
        <v>1</v>
      </c>
      <c r="L1267" s="568" t="s">
        <v>3</v>
      </c>
      <c r="M1267" s="568" t="s">
        <v>2622</v>
      </c>
      <c r="N1267" s="568" t="s">
        <v>91</v>
      </c>
      <c r="O1267" s="571">
        <v>611</v>
      </c>
      <c r="P1267" s="569">
        <v>0</v>
      </c>
      <c r="Q1267" s="10">
        <f t="shared" si="83"/>
        <v>611</v>
      </c>
    </row>
    <row r="1268" spans="2:17" ht="20.25" customHeight="1">
      <c r="B1268" s="10" t="str">
        <f t="shared" si="80"/>
        <v>فانوسقه772</v>
      </c>
      <c r="C1268" s="10" t="str">
        <f t="shared" si="81"/>
        <v>فانوسقه1402/04/03772</v>
      </c>
      <c r="D1268" s="10" t="str">
        <f>IFERROR(IF(تحویلی!$E$1="","",IF(NOSA!O1268=تحویلی!$E$1,تحویلی!$E$1&amp;COUNTIF(NOSA!$O$1:O1268,تحویلی!$E$1),"")),"")</f>
        <v/>
      </c>
      <c r="E1268" s="10" t="str">
        <f t="shared" si="82"/>
        <v>20520772</v>
      </c>
      <c r="F1268" s="10" t="str">
        <f>IFERROR(VLOOKUP(I1268,DATABASE!$N:$O,2,FALSE),"")</f>
        <v>فانوسقه</v>
      </c>
      <c r="G1268" s="568" t="s">
        <v>2398</v>
      </c>
      <c r="H1268" s="569">
        <v>20520</v>
      </c>
      <c r="I1268" s="568" t="s">
        <v>1586</v>
      </c>
      <c r="J1268" s="568" t="s">
        <v>474</v>
      </c>
      <c r="K1268" s="570">
        <v>1</v>
      </c>
      <c r="L1268" s="568" t="s">
        <v>8</v>
      </c>
      <c r="M1268" s="568" t="s">
        <v>43</v>
      </c>
      <c r="N1268" s="568" t="s">
        <v>2623</v>
      </c>
      <c r="O1268" s="571">
        <v>772</v>
      </c>
      <c r="P1268" s="569">
        <v>0</v>
      </c>
      <c r="Q1268" s="10">
        <f t="shared" si="83"/>
        <v>772</v>
      </c>
    </row>
    <row r="1269" spans="2:17" ht="20.25" customHeight="1">
      <c r="B1269" s="10" t="str">
        <f t="shared" si="80"/>
        <v>كلاه ايمني102</v>
      </c>
      <c r="C1269" s="10" t="str">
        <f t="shared" si="81"/>
        <v>كلاه ايمني1402/04/03102</v>
      </c>
      <c r="D1269" s="10" t="str">
        <f>IFERROR(IF(تحویلی!$E$1="","",IF(NOSA!O1269=تحویلی!$E$1,تحویلی!$E$1&amp;COUNTIF(NOSA!$O$1:O1269,تحویلی!$E$1),"")),"")</f>
        <v/>
      </c>
      <c r="E1269" s="10" t="str">
        <f t="shared" si="82"/>
        <v>20527102</v>
      </c>
      <c r="F1269" s="10" t="str">
        <f>IFERROR(VLOOKUP(I1269,DATABASE!$N:$O,2,FALSE),"")</f>
        <v>كلاه ايمني</v>
      </c>
      <c r="G1269" s="568" t="s">
        <v>2398</v>
      </c>
      <c r="H1269" s="569">
        <v>20527</v>
      </c>
      <c r="I1269" s="568" t="s">
        <v>1505</v>
      </c>
      <c r="J1269" s="568" t="s">
        <v>1628</v>
      </c>
      <c r="K1269" s="570">
        <v>1</v>
      </c>
      <c r="L1269" s="568" t="s">
        <v>8</v>
      </c>
      <c r="M1269" s="568" t="s">
        <v>4</v>
      </c>
      <c r="N1269" s="568" t="s">
        <v>5</v>
      </c>
      <c r="O1269" s="571">
        <v>102</v>
      </c>
      <c r="P1269" s="569">
        <v>0</v>
      </c>
      <c r="Q1269" s="10">
        <f t="shared" si="83"/>
        <v>102</v>
      </c>
    </row>
    <row r="1270" spans="2:17" ht="20.25" customHeight="1">
      <c r="B1270" s="10" t="str">
        <f t="shared" si="80"/>
        <v>608</v>
      </c>
      <c r="C1270" s="10" t="str">
        <f t="shared" si="81"/>
        <v>1402/04/03608</v>
      </c>
      <c r="D1270" s="10" t="str">
        <f>IFERROR(IF(تحویلی!$E$1="","",IF(NOSA!O1270=تحویلی!$E$1,تحویلی!$E$1&amp;COUNTIF(NOSA!$O$1:O1270,تحویلی!$E$1),"")),"")</f>
        <v/>
      </c>
      <c r="E1270" s="10" t="str">
        <f t="shared" si="82"/>
        <v>20528608</v>
      </c>
      <c r="F1270" s="10" t="str">
        <f>IFERROR(VLOOKUP(I1270,DATABASE!$N:$O,2,FALSE),"")</f>
        <v/>
      </c>
      <c r="G1270" s="568" t="s">
        <v>2398</v>
      </c>
      <c r="H1270" s="569">
        <v>20528</v>
      </c>
      <c r="I1270" s="568" t="s">
        <v>2624</v>
      </c>
      <c r="J1270" s="568" t="s">
        <v>466</v>
      </c>
      <c r="K1270" s="570">
        <v>360</v>
      </c>
      <c r="L1270" s="568" t="s">
        <v>8</v>
      </c>
      <c r="M1270" s="568" t="s">
        <v>63</v>
      </c>
      <c r="N1270" s="568" t="s">
        <v>187</v>
      </c>
      <c r="O1270" s="571">
        <v>608</v>
      </c>
      <c r="P1270" s="569">
        <v>0</v>
      </c>
      <c r="Q1270" s="10">
        <f t="shared" si="83"/>
        <v>608</v>
      </c>
    </row>
    <row r="1271" spans="2:17" ht="20.25" customHeight="1">
      <c r="B1271" s="10" t="str">
        <f t="shared" si="80"/>
        <v>لباس كار نسوز(بلوز و شلوار)825</v>
      </c>
      <c r="C1271" s="10" t="str">
        <f t="shared" si="81"/>
        <v>لباس كار نسوز(بلوز و شلوار)1402/04/04825</v>
      </c>
      <c r="D1271" s="10" t="str">
        <f>IFERROR(IF(تحویلی!$E$1="","",IF(NOSA!O1271=تحویلی!$E$1,تحویلی!$E$1&amp;COUNTIF(NOSA!$O$1:O1271,تحویلی!$E$1),"")),"")</f>
        <v/>
      </c>
      <c r="E1271" s="10" t="str">
        <f t="shared" si="82"/>
        <v>20538825</v>
      </c>
      <c r="F1271" s="10" t="str">
        <f>IFERROR(VLOOKUP(I1271,DATABASE!$N:$O,2,FALSE),"")</f>
        <v>لباس كار نسوز(بلوز و شلوار)</v>
      </c>
      <c r="G1271" s="568" t="s">
        <v>2399</v>
      </c>
      <c r="H1271" s="569">
        <v>20538</v>
      </c>
      <c r="I1271" s="568" t="s">
        <v>1655</v>
      </c>
      <c r="J1271" s="568" t="s">
        <v>1656</v>
      </c>
      <c r="K1271" s="570">
        <v>1</v>
      </c>
      <c r="L1271" s="568" t="s">
        <v>28</v>
      </c>
      <c r="M1271" s="568" t="s">
        <v>4</v>
      </c>
      <c r="N1271" s="568" t="s">
        <v>2625</v>
      </c>
      <c r="O1271" s="571">
        <v>825</v>
      </c>
      <c r="P1271" s="569">
        <v>0</v>
      </c>
      <c r="Q1271" s="10">
        <f t="shared" si="83"/>
        <v>825</v>
      </c>
    </row>
    <row r="1272" spans="2:17" ht="20.25" customHeight="1">
      <c r="B1272" s="10" t="str">
        <f t="shared" si="80"/>
        <v>نقاب تيره محافظ صورت معمولي825</v>
      </c>
      <c r="C1272" s="10" t="str">
        <f t="shared" si="81"/>
        <v>نقاب تيره محافظ صورت معمولي1402/04/04825</v>
      </c>
      <c r="D1272" s="10" t="str">
        <f>IFERROR(IF(تحویلی!$E$1="","",IF(NOSA!O1272=تحویلی!$E$1,تحویلی!$E$1&amp;COUNTIF(NOSA!$O$1:O1272,تحویلی!$E$1),"")),"")</f>
        <v/>
      </c>
      <c r="E1272" s="10" t="str">
        <f t="shared" si="82"/>
        <v>20538825</v>
      </c>
      <c r="F1272" s="10" t="str">
        <f>IFERROR(VLOOKUP(I1272,DATABASE!$N:$O,2,FALSE),"")</f>
        <v>نقاب تيره محافظ صورت معمولي</v>
      </c>
      <c r="G1272" s="568" t="s">
        <v>2399</v>
      </c>
      <c r="H1272" s="569">
        <v>20538</v>
      </c>
      <c r="I1272" s="568" t="s">
        <v>1557</v>
      </c>
      <c r="J1272" s="568" t="s">
        <v>115</v>
      </c>
      <c r="K1272" s="570">
        <v>1</v>
      </c>
      <c r="L1272" s="568" t="s">
        <v>8</v>
      </c>
      <c r="M1272" s="568" t="s">
        <v>4</v>
      </c>
      <c r="N1272" s="568" t="s">
        <v>2625</v>
      </c>
      <c r="O1272" s="571">
        <v>825</v>
      </c>
      <c r="P1272" s="569">
        <v>0</v>
      </c>
      <c r="Q1272" s="10">
        <f t="shared" si="83"/>
        <v>825</v>
      </c>
    </row>
    <row r="1273" spans="2:17" ht="20.25" customHeight="1">
      <c r="B1273" s="10" t="str">
        <f t="shared" si="80"/>
        <v>كمربند برزنتي نواري825</v>
      </c>
      <c r="C1273" s="10" t="str">
        <f t="shared" si="81"/>
        <v>كمربند برزنتي نواري1402/04/04825</v>
      </c>
      <c r="D1273" s="10" t="str">
        <f>IFERROR(IF(تحویلی!$E$1="","",IF(NOSA!O1273=تحویلی!$E$1,تحویلی!$E$1&amp;COUNTIF(NOSA!$O$1:O1273,تحویلی!$E$1),"")),"")</f>
        <v/>
      </c>
      <c r="E1273" s="10" t="str">
        <f t="shared" si="82"/>
        <v>20538825</v>
      </c>
      <c r="F1273" s="10" t="str">
        <f>IFERROR(VLOOKUP(I1273,DATABASE!$N:$O,2,FALSE),"")</f>
        <v>كمربند برزنتي نواري</v>
      </c>
      <c r="G1273" s="568" t="s">
        <v>2399</v>
      </c>
      <c r="H1273" s="569">
        <v>20538</v>
      </c>
      <c r="I1273" s="568" t="s">
        <v>1441</v>
      </c>
      <c r="J1273" s="568" t="s">
        <v>95</v>
      </c>
      <c r="K1273" s="570">
        <v>1</v>
      </c>
      <c r="L1273" s="568" t="s">
        <v>96</v>
      </c>
      <c r="M1273" s="568" t="s">
        <v>4</v>
      </c>
      <c r="N1273" s="568" t="s">
        <v>2625</v>
      </c>
      <c r="O1273" s="571">
        <v>825</v>
      </c>
      <c r="P1273" s="569">
        <v>0</v>
      </c>
      <c r="Q1273" s="10">
        <f t="shared" si="83"/>
        <v>825</v>
      </c>
    </row>
    <row r="1274" spans="2:17" ht="20.25" customHeight="1">
      <c r="B1274" s="10" t="str">
        <f t="shared" si="80"/>
        <v>چكمه ايمني نسوز825</v>
      </c>
      <c r="C1274" s="10" t="str">
        <f t="shared" si="81"/>
        <v>چكمه ايمني نسوز1402/04/04825</v>
      </c>
      <c r="D1274" s="10" t="str">
        <f>IFERROR(IF(تحویلی!$E$1="","",IF(NOSA!O1274=تحویلی!$E$1,تحویلی!$E$1&amp;COUNTIF(NOSA!$O$1:O1274,تحویلی!$E$1),"")),"")</f>
        <v/>
      </c>
      <c r="E1274" s="10" t="str">
        <f t="shared" si="82"/>
        <v>20539825</v>
      </c>
      <c r="F1274" s="10" t="str">
        <f>IFERROR(VLOOKUP(I1274,DATABASE!$N:$O,2,FALSE),"")</f>
        <v>چكمه ايمني نسوز</v>
      </c>
      <c r="G1274" s="568" t="s">
        <v>2399</v>
      </c>
      <c r="H1274" s="569">
        <v>20539</v>
      </c>
      <c r="I1274" s="568" t="s">
        <v>1749</v>
      </c>
      <c r="J1274" s="568" t="s">
        <v>1750</v>
      </c>
      <c r="K1274" s="570">
        <v>1</v>
      </c>
      <c r="L1274" s="568" t="s">
        <v>3</v>
      </c>
      <c r="M1274" s="568" t="s">
        <v>4</v>
      </c>
      <c r="N1274" s="568" t="s">
        <v>2625</v>
      </c>
      <c r="O1274" s="571">
        <v>825</v>
      </c>
      <c r="P1274" s="569">
        <v>0</v>
      </c>
      <c r="Q1274" s="10">
        <f t="shared" si="83"/>
        <v>825</v>
      </c>
    </row>
    <row r="1275" spans="2:17" ht="20.25" customHeight="1">
      <c r="B1275" s="10" t="str">
        <f t="shared" si="80"/>
        <v>دستكش ساق بلند نسوز825</v>
      </c>
      <c r="C1275" s="10" t="str">
        <f t="shared" si="81"/>
        <v>دستكش ساق بلند نسوز1402/04/04825</v>
      </c>
      <c r="D1275" s="10" t="str">
        <f>IFERROR(IF(تحویلی!$E$1="","",IF(NOSA!O1275=تحویلی!$E$1,تحویلی!$E$1&amp;COUNTIF(NOSA!$O$1:O1275,تحویلی!$E$1),"")),"")</f>
        <v/>
      </c>
      <c r="E1275" s="10" t="str">
        <f t="shared" si="82"/>
        <v>20539825</v>
      </c>
      <c r="F1275" s="10" t="str">
        <f>IFERROR(VLOOKUP(I1275,DATABASE!$N:$O,2,FALSE),"")</f>
        <v>دستكش ساق بلند نسوز</v>
      </c>
      <c r="G1275" s="568" t="s">
        <v>2399</v>
      </c>
      <c r="H1275" s="569">
        <v>20539</v>
      </c>
      <c r="I1275" s="568" t="s">
        <v>1461</v>
      </c>
      <c r="J1275" s="568" t="s">
        <v>34</v>
      </c>
      <c r="K1275" s="570">
        <v>1</v>
      </c>
      <c r="L1275" s="568" t="s">
        <v>3</v>
      </c>
      <c r="M1275" s="568" t="s">
        <v>4</v>
      </c>
      <c r="N1275" s="568" t="s">
        <v>2625</v>
      </c>
      <c r="O1275" s="571">
        <v>825</v>
      </c>
      <c r="P1275" s="569">
        <v>0</v>
      </c>
      <c r="Q1275" s="10">
        <f t="shared" si="83"/>
        <v>825</v>
      </c>
    </row>
    <row r="1276" spans="2:17" ht="20.25" customHeight="1">
      <c r="B1276" s="10" t="str">
        <f t="shared" si="80"/>
        <v>دستكش ضد برش سبك825</v>
      </c>
      <c r="C1276" s="10" t="str">
        <f t="shared" si="81"/>
        <v>دستكش ضد برش سبك1402/04/04825</v>
      </c>
      <c r="D1276" s="10" t="str">
        <f>IFERROR(IF(تحویلی!$E$1="","",IF(NOSA!O1276=تحویلی!$E$1,تحویلی!$E$1&amp;COUNTIF(NOSA!$O$1:O1276,تحویلی!$E$1),"")),"")</f>
        <v/>
      </c>
      <c r="E1276" s="10" t="str">
        <f t="shared" si="82"/>
        <v>20539825</v>
      </c>
      <c r="F1276" s="10" t="str">
        <f>IFERROR(VLOOKUP(I1276,DATABASE!$N:$O,2,FALSE),"")</f>
        <v>دستكش ضد برش سبك</v>
      </c>
      <c r="G1276" s="568" t="s">
        <v>2399</v>
      </c>
      <c r="H1276" s="569">
        <v>20539</v>
      </c>
      <c r="I1276" s="568" t="s">
        <v>1442</v>
      </c>
      <c r="J1276" s="568" t="s">
        <v>22</v>
      </c>
      <c r="K1276" s="570">
        <v>1</v>
      </c>
      <c r="L1276" s="568" t="s">
        <v>3</v>
      </c>
      <c r="M1276" s="568" t="s">
        <v>4</v>
      </c>
      <c r="N1276" s="568" t="s">
        <v>2625</v>
      </c>
      <c r="O1276" s="571">
        <v>825</v>
      </c>
      <c r="P1276" s="569">
        <v>0</v>
      </c>
      <c r="Q1276" s="10">
        <f t="shared" si="83"/>
        <v>825</v>
      </c>
    </row>
    <row r="1277" spans="2:17" ht="20.25" customHeight="1">
      <c r="B1277" s="10" t="str">
        <f t="shared" si="80"/>
        <v>رابط فنري نقاب كلاه ايمني825</v>
      </c>
      <c r="C1277" s="10" t="str">
        <f t="shared" si="81"/>
        <v>رابط فنري نقاب كلاه ايمني1402/04/04825</v>
      </c>
      <c r="D1277" s="10" t="str">
        <f>IFERROR(IF(تحویلی!$E$1="","",IF(NOSA!O1277=تحویلی!$E$1,تحویلی!$E$1&amp;COUNTIF(NOSA!$O$1:O1277,تحویلی!$E$1),"")),"")</f>
        <v/>
      </c>
      <c r="E1277" s="10" t="str">
        <f t="shared" si="82"/>
        <v>20539825</v>
      </c>
      <c r="F1277" s="10" t="str">
        <f>IFERROR(VLOOKUP(I1277,DATABASE!$N:$O,2,FALSE),"")</f>
        <v>رابط فنري نقاب كلاه ايمني</v>
      </c>
      <c r="G1277" s="568" t="s">
        <v>2399</v>
      </c>
      <c r="H1277" s="569">
        <v>20539</v>
      </c>
      <c r="I1277" s="568" t="s">
        <v>1454</v>
      </c>
      <c r="J1277" s="568" t="s">
        <v>135</v>
      </c>
      <c r="K1277" s="570">
        <v>1</v>
      </c>
      <c r="L1277" s="568" t="s">
        <v>8</v>
      </c>
      <c r="M1277" s="568" t="s">
        <v>4</v>
      </c>
      <c r="N1277" s="568" t="s">
        <v>2625</v>
      </c>
      <c r="O1277" s="571">
        <v>825</v>
      </c>
      <c r="P1277" s="569">
        <v>0</v>
      </c>
      <c r="Q1277" s="10">
        <f t="shared" si="83"/>
        <v>825</v>
      </c>
    </row>
    <row r="1278" spans="2:17" ht="20.25" customHeight="1">
      <c r="B1278" s="10" t="str">
        <f t="shared" si="80"/>
        <v>كلاه ايمني825</v>
      </c>
      <c r="C1278" s="10" t="str">
        <f t="shared" si="81"/>
        <v>كلاه ايمني1402/04/04825</v>
      </c>
      <c r="D1278" s="10" t="str">
        <f>IFERROR(IF(تحویلی!$E$1="","",IF(NOSA!O1278=تحویلی!$E$1,تحویلی!$E$1&amp;COUNTIF(NOSA!$O$1:O1278,تحویلی!$E$1),"")),"")</f>
        <v/>
      </c>
      <c r="E1278" s="10" t="str">
        <f t="shared" si="82"/>
        <v>20539825</v>
      </c>
      <c r="F1278" s="10" t="str">
        <f>IFERROR(VLOOKUP(I1278,DATABASE!$N:$O,2,FALSE),"")</f>
        <v>كلاه ايمني</v>
      </c>
      <c r="G1278" s="568" t="s">
        <v>2399</v>
      </c>
      <c r="H1278" s="569">
        <v>20539</v>
      </c>
      <c r="I1278" s="568" t="s">
        <v>1505</v>
      </c>
      <c r="J1278" s="568" t="s">
        <v>1628</v>
      </c>
      <c r="K1278" s="570">
        <v>1</v>
      </c>
      <c r="L1278" s="568" t="s">
        <v>8</v>
      </c>
      <c r="M1278" s="568" t="s">
        <v>4</v>
      </c>
      <c r="N1278" s="568" t="s">
        <v>2625</v>
      </c>
      <c r="O1278" s="571">
        <v>825</v>
      </c>
      <c r="P1278" s="569">
        <v>0</v>
      </c>
      <c r="Q1278" s="10">
        <f t="shared" si="83"/>
        <v>825</v>
      </c>
    </row>
    <row r="1279" spans="2:17" ht="20.25" customHeight="1">
      <c r="B1279" s="10" t="str">
        <f t="shared" si="80"/>
        <v>گوشي اير پلاگ825</v>
      </c>
      <c r="C1279" s="10" t="str">
        <f t="shared" si="81"/>
        <v>گوشي اير پلاگ1402/04/04825</v>
      </c>
      <c r="D1279" s="10" t="str">
        <f>IFERROR(IF(تحویلی!$E$1="","",IF(NOSA!O1279=تحویلی!$E$1,تحویلی!$E$1&amp;COUNTIF(NOSA!$O$1:O1279,تحویلی!$E$1),"")),"")</f>
        <v/>
      </c>
      <c r="E1279" s="10" t="str">
        <f t="shared" si="82"/>
        <v>20539825</v>
      </c>
      <c r="F1279" s="10" t="str">
        <f>IFERROR(VLOOKUP(I1279,DATABASE!$N:$O,2,FALSE),"")</f>
        <v>گوشي اير پلاگ</v>
      </c>
      <c r="G1279" s="568" t="s">
        <v>2399</v>
      </c>
      <c r="H1279" s="569">
        <v>20539</v>
      </c>
      <c r="I1279" s="568" t="s">
        <v>1581</v>
      </c>
      <c r="J1279" s="568" t="s">
        <v>124</v>
      </c>
      <c r="K1279" s="570">
        <v>1</v>
      </c>
      <c r="L1279" s="568" t="s">
        <v>8</v>
      </c>
      <c r="M1279" s="568" t="s">
        <v>4</v>
      </c>
      <c r="N1279" s="568" t="s">
        <v>2625</v>
      </c>
      <c r="O1279" s="571">
        <v>825</v>
      </c>
      <c r="P1279" s="569">
        <v>0</v>
      </c>
      <c r="Q1279" s="10">
        <f t="shared" si="83"/>
        <v>825</v>
      </c>
    </row>
    <row r="1280" spans="2:17" ht="20.25" customHeight="1">
      <c r="B1280" s="10" t="str">
        <f t="shared" si="80"/>
        <v>چكمه ايمني نسوز826</v>
      </c>
      <c r="C1280" s="10" t="str">
        <f t="shared" si="81"/>
        <v>چكمه ايمني نسوز1402/04/04826</v>
      </c>
      <c r="D1280" s="10" t="str">
        <f>IFERROR(IF(تحویلی!$E$1="","",IF(NOSA!O1280=تحویلی!$E$1,تحویلی!$E$1&amp;COUNTIF(NOSA!$O$1:O1280,تحویلی!$E$1),"")),"")</f>
        <v/>
      </c>
      <c r="E1280" s="10" t="str">
        <f t="shared" si="82"/>
        <v>20540826</v>
      </c>
      <c r="F1280" s="10" t="str">
        <f>IFERROR(VLOOKUP(I1280,DATABASE!$N:$O,2,FALSE),"")</f>
        <v>چكمه ايمني نسوز</v>
      </c>
      <c r="G1280" s="568" t="s">
        <v>2399</v>
      </c>
      <c r="H1280" s="569">
        <v>20540</v>
      </c>
      <c r="I1280" s="568" t="s">
        <v>1749</v>
      </c>
      <c r="J1280" s="568" t="s">
        <v>1750</v>
      </c>
      <c r="K1280" s="570">
        <v>1</v>
      </c>
      <c r="L1280" s="568" t="s">
        <v>3</v>
      </c>
      <c r="M1280" s="568" t="s">
        <v>4</v>
      </c>
      <c r="N1280" s="568" t="s">
        <v>2626</v>
      </c>
      <c r="O1280" s="571">
        <v>826</v>
      </c>
      <c r="P1280" s="569">
        <v>0</v>
      </c>
      <c r="Q1280" s="10">
        <f t="shared" si="83"/>
        <v>826</v>
      </c>
    </row>
    <row r="1281" spans="2:17" ht="20.25" customHeight="1">
      <c r="B1281" s="10" t="str">
        <f t="shared" si="80"/>
        <v>دستكش ساق بلند نسوز826</v>
      </c>
      <c r="C1281" s="10" t="str">
        <f t="shared" si="81"/>
        <v>دستكش ساق بلند نسوز1402/04/04826</v>
      </c>
      <c r="D1281" s="10" t="str">
        <f>IFERROR(IF(تحویلی!$E$1="","",IF(NOSA!O1281=تحویلی!$E$1,تحویلی!$E$1&amp;COUNTIF(NOSA!$O$1:O1281,تحویلی!$E$1),"")),"")</f>
        <v/>
      </c>
      <c r="E1281" s="10" t="str">
        <f t="shared" si="82"/>
        <v>20540826</v>
      </c>
      <c r="F1281" s="10" t="str">
        <f>IFERROR(VLOOKUP(I1281,DATABASE!$N:$O,2,FALSE),"")</f>
        <v>دستكش ساق بلند نسوز</v>
      </c>
      <c r="G1281" s="568" t="s">
        <v>2399</v>
      </c>
      <c r="H1281" s="569">
        <v>20540</v>
      </c>
      <c r="I1281" s="568" t="s">
        <v>1461</v>
      </c>
      <c r="J1281" s="568" t="s">
        <v>34</v>
      </c>
      <c r="K1281" s="570">
        <v>1</v>
      </c>
      <c r="L1281" s="568" t="s">
        <v>3</v>
      </c>
      <c r="M1281" s="568" t="s">
        <v>4</v>
      </c>
      <c r="N1281" s="568" t="s">
        <v>2626</v>
      </c>
      <c r="O1281" s="571">
        <v>826</v>
      </c>
      <c r="P1281" s="569">
        <v>0</v>
      </c>
      <c r="Q1281" s="10">
        <f t="shared" si="83"/>
        <v>826</v>
      </c>
    </row>
    <row r="1282" spans="2:17" ht="20.25" customHeight="1">
      <c r="B1282" s="10" t="str">
        <f t="shared" si="80"/>
        <v>دستكش ضد برش سبك826</v>
      </c>
      <c r="C1282" s="10" t="str">
        <f t="shared" si="81"/>
        <v>دستكش ضد برش سبك1402/04/04826</v>
      </c>
      <c r="D1282" s="10" t="str">
        <f>IFERROR(IF(تحویلی!$E$1="","",IF(NOSA!O1282=تحویلی!$E$1,تحویلی!$E$1&amp;COUNTIF(NOSA!$O$1:O1282,تحویلی!$E$1),"")),"")</f>
        <v/>
      </c>
      <c r="E1282" s="10" t="str">
        <f t="shared" si="82"/>
        <v>20540826</v>
      </c>
      <c r="F1282" s="10" t="str">
        <f>IFERROR(VLOOKUP(I1282,DATABASE!$N:$O,2,FALSE),"")</f>
        <v>دستكش ضد برش سبك</v>
      </c>
      <c r="G1282" s="568" t="s">
        <v>2399</v>
      </c>
      <c r="H1282" s="569">
        <v>20540</v>
      </c>
      <c r="I1282" s="568" t="s">
        <v>1442</v>
      </c>
      <c r="J1282" s="568" t="s">
        <v>22</v>
      </c>
      <c r="K1282" s="570">
        <v>1</v>
      </c>
      <c r="L1282" s="568" t="s">
        <v>3</v>
      </c>
      <c r="M1282" s="568" t="s">
        <v>4</v>
      </c>
      <c r="N1282" s="568" t="s">
        <v>2626</v>
      </c>
      <c r="O1282" s="571">
        <v>826</v>
      </c>
      <c r="P1282" s="569">
        <v>0</v>
      </c>
      <c r="Q1282" s="10">
        <f t="shared" si="83"/>
        <v>826</v>
      </c>
    </row>
    <row r="1283" spans="2:17" ht="20.25" customHeight="1">
      <c r="B1283" s="10" t="str">
        <f t="shared" ref="B1283:B1346" si="84">F1283&amp;Q1283</f>
        <v>رابط فنري نقاب كلاه ايمني826</v>
      </c>
      <c r="C1283" s="10" t="str">
        <f t="shared" ref="C1283:C1346" si="85">F1283&amp;G1283&amp;O1283</f>
        <v>رابط فنري نقاب كلاه ايمني1402/04/04826</v>
      </c>
      <c r="D1283" s="10" t="str">
        <f>IFERROR(IF(تحویلی!$E$1="","",IF(NOSA!O1283=تحویلی!$E$1,تحویلی!$E$1&amp;COUNTIF(NOSA!$O$1:O1283,تحویلی!$E$1),"")),"")</f>
        <v/>
      </c>
      <c r="E1283" s="10" t="str">
        <f t="shared" ref="E1283:E1346" si="86">H1283&amp;O1283</f>
        <v>20540826</v>
      </c>
      <c r="F1283" s="10" t="str">
        <f>IFERROR(VLOOKUP(I1283,DATABASE!$N:$O,2,FALSE),"")</f>
        <v>رابط فنري نقاب كلاه ايمني</v>
      </c>
      <c r="G1283" s="568" t="s">
        <v>2399</v>
      </c>
      <c r="H1283" s="569">
        <v>20540</v>
      </c>
      <c r="I1283" s="568" t="s">
        <v>1454</v>
      </c>
      <c r="J1283" s="568" t="s">
        <v>135</v>
      </c>
      <c r="K1283" s="570">
        <v>1</v>
      </c>
      <c r="L1283" s="568" t="s">
        <v>8</v>
      </c>
      <c r="M1283" s="568" t="s">
        <v>4</v>
      </c>
      <c r="N1283" s="568" t="s">
        <v>2626</v>
      </c>
      <c r="O1283" s="571">
        <v>826</v>
      </c>
      <c r="P1283" s="569">
        <v>0</v>
      </c>
      <c r="Q1283" s="10">
        <f t="shared" si="83"/>
        <v>826</v>
      </c>
    </row>
    <row r="1284" spans="2:17" ht="20.25" customHeight="1">
      <c r="B1284" s="10" t="str">
        <f t="shared" si="84"/>
        <v>كلاه ايمني826</v>
      </c>
      <c r="C1284" s="10" t="str">
        <f t="shared" si="85"/>
        <v>كلاه ايمني1402/04/04826</v>
      </c>
      <c r="D1284" s="10" t="str">
        <f>IFERROR(IF(تحویلی!$E$1="","",IF(NOSA!O1284=تحویلی!$E$1,تحویلی!$E$1&amp;COUNTIF(NOSA!$O$1:O1284,تحویلی!$E$1),"")),"")</f>
        <v/>
      </c>
      <c r="E1284" s="10" t="str">
        <f t="shared" si="86"/>
        <v>20540826</v>
      </c>
      <c r="F1284" s="10" t="str">
        <f>IFERROR(VLOOKUP(I1284,DATABASE!$N:$O,2,FALSE),"")</f>
        <v>كلاه ايمني</v>
      </c>
      <c r="G1284" s="568" t="s">
        <v>2399</v>
      </c>
      <c r="H1284" s="569">
        <v>20540</v>
      </c>
      <c r="I1284" s="568" t="s">
        <v>1505</v>
      </c>
      <c r="J1284" s="568" t="s">
        <v>1628</v>
      </c>
      <c r="K1284" s="570">
        <v>1</v>
      </c>
      <c r="L1284" s="568" t="s">
        <v>8</v>
      </c>
      <c r="M1284" s="568" t="s">
        <v>4</v>
      </c>
      <c r="N1284" s="568" t="s">
        <v>2626</v>
      </c>
      <c r="O1284" s="571">
        <v>826</v>
      </c>
      <c r="P1284" s="569">
        <v>0</v>
      </c>
      <c r="Q1284" s="10">
        <f t="shared" si="83"/>
        <v>826</v>
      </c>
    </row>
    <row r="1285" spans="2:17" ht="20.25" customHeight="1">
      <c r="B1285" s="10" t="str">
        <f t="shared" si="84"/>
        <v>گوشي اير پلاگ826</v>
      </c>
      <c r="C1285" s="10" t="str">
        <f t="shared" si="85"/>
        <v>گوشي اير پلاگ1402/04/04826</v>
      </c>
      <c r="D1285" s="10" t="str">
        <f>IFERROR(IF(تحویلی!$E$1="","",IF(NOSA!O1285=تحویلی!$E$1,تحویلی!$E$1&amp;COUNTIF(NOSA!$O$1:O1285,تحویلی!$E$1),"")),"")</f>
        <v/>
      </c>
      <c r="E1285" s="10" t="str">
        <f t="shared" si="86"/>
        <v>20540826</v>
      </c>
      <c r="F1285" s="10" t="str">
        <f>IFERROR(VLOOKUP(I1285,DATABASE!$N:$O,2,FALSE),"")</f>
        <v>گوشي اير پلاگ</v>
      </c>
      <c r="G1285" s="568" t="s">
        <v>2399</v>
      </c>
      <c r="H1285" s="569">
        <v>20540</v>
      </c>
      <c r="I1285" s="568" t="s">
        <v>1581</v>
      </c>
      <c r="J1285" s="568" t="s">
        <v>124</v>
      </c>
      <c r="K1285" s="570">
        <v>1</v>
      </c>
      <c r="L1285" s="568" t="s">
        <v>8</v>
      </c>
      <c r="M1285" s="568" t="s">
        <v>4</v>
      </c>
      <c r="N1285" s="568" t="s">
        <v>2626</v>
      </c>
      <c r="O1285" s="571">
        <v>826</v>
      </c>
      <c r="P1285" s="569">
        <v>0</v>
      </c>
      <c r="Q1285" s="10">
        <f t="shared" si="83"/>
        <v>826</v>
      </c>
    </row>
    <row r="1286" spans="2:17" ht="20.25" customHeight="1">
      <c r="B1286" s="10" t="str">
        <f t="shared" si="84"/>
        <v>لباس كار نسوز(بلوز و شلوار)826</v>
      </c>
      <c r="C1286" s="10" t="str">
        <f t="shared" si="85"/>
        <v>لباس كار نسوز(بلوز و شلوار)1402/04/04826</v>
      </c>
      <c r="D1286" s="10" t="str">
        <f>IFERROR(IF(تحویلی!$E$1="","",IF(NOSA!O1286=تحویلی!$E$1,تحویلی!$E$1&amp;COUNTIF(NOSA!$O$1:O1286,تحویلی!$E$1),"")),"")</f>
        <v/>
      </c>
      <c r="E1286" s="10" t="str">
        <f t="shared" si="86"/>
        <v>20541826</v>
      </c>
      <c r="F1286" s="10" t="str">
        <f>IFERROR(VLOOKUP(I1286,DATABASE!$N:$O,2,FALSE),"")</f>
        <v>لباس كار نسوز(بلوز و شلوار)</v>
      </c>
      <c r="G1286" s="568" t="s">
        <v>2399</v>
      </c>
      <c r="H1286" s="569">
        <v>20541</v>
      </c>
      <c r="I1286" s="568" t="s">
        <v>1655</v>
      </c>
      <c r="J1286" s="568" t="s">
        <v>1656</v>
      </c>
      <c r="K1286" s="570">
        <v>1</v>
      </c>
      <c r="L1286" s="568" t="s">
        <v>28</v>
      </c>
      <c r="M1286" s="568" t="s">
        <v>4</v>
      </c>
      <c r="N1286" s="568" t="s">
        <v>2626</v>
      </c>
      <c r="O1286" s="571">
        <v>826</v>
      </c>
      <c r="P1286" s="569">
        <v>0</v>
      </c>
      <c r="Q1286" s="10">
        <f t="shared" si="83"/>
        <v>826</v>
      </c>
    </row>
    <row r="1287" spans="2:17" ht="20.25" customHeight="1">
      <c r="B1287" s="10" t="str">
        <f t="shared" si="84"/>
        <v>نقاب تيره محافظ صورت معمولي826</v>
      </c>
      <c r="C1287" s="10" t="str">
        <f t="shared" si="85"/>
        <v>نقاب تيره محافظ صورت معمولي1402/04/04826</v>
      </c>
      <c r="D1287" s="10" t="str">
        <f>IFERROR(IF(تحویلی!$E$1="","",IF(NOSA!O1287=تحویلی!$E$1,تحویلی!$E$1&amp;COUNTIF(NOSA!$O$1:O1287,تحویلی!$E$1),"")),"")</f>
        <v/>
      </c>
      <c r="E1287" s="10" t="str">
        <f t="shared" si="86"/>
        <v>20541826</v>
      </c>
      <c r="F1287" s="10" t="str">
        <f>IFERROR(VLOOKUP(I1287,DATABASE!$N:$O,2,FALSE),"")</f>
        <v>نقاب تيره محافظ صورت معمولي</v>
      </c>
      <c r="G1287" s="568" t="s">
        <v>2399</v>
      </c>
      <c r="H1287" s="569">
        <v>20541</v>
      </c>
      <c r="I1287" s="568" t="s">
        <v>1557</v>
      </c>
      <c r="J1287" s="568" t="s">
        <v>115</v>
      </c>
      <c r="K1287" s="570">
        <v>1</v>
      </c>
      <c r="L1287" s="568" t="s">
        <v>8</v>
      </c>
      <c r="M1287" s="568" t="s">
        <v>4</v>
      </c>
      <c r="N1287" s="568" t="s">
        <v>2626</v>
      </c>
      <c r="O1287" s="571">
        <v>826</v>
      </c>
      <c r="P1287" s="569">
        <v>0</v>
      </c>
      <c r="Q1287" s="10">
        <f t="shared" si="83"/>
        <v>826</v>
      </c>
    </row>
    <row r="1288" spans="2:17" ht="20.25" customHeight="1">
      <c r="B1288" s="10" t="str">
        <f t="shared" si="84"/>
        <v>كمربند برزنتي نواري826</v>
      </c>
      <c r="C1288" s="10" t="str">
        <f t="shared" si="85"/>
        <v>كمربند برزنتي نواري1402/04/04826</v>
      </c>
      <c r="D1288" s="10" t="str">
        <f>IFERROR(IF(تحویلی!$E$1="","",IF(NOSA!O1288=تحویلی!$E$1,تحویلی!$E$1&amp;COUNTIF(NOSA!$O$1:O1288,تحویلی!$E$1),"")),"")</f>
        <v/>
      </c>
      <c r="E1288" s="10" t="str">
        <f t="shared" si="86"/>
        <v>20541826</v>
      </c>
      <c r="F1288" s="10" t="str">
        <f>IFERROR(VLOOKUP(I1288,DATABASE!$N:$O,2,FALSE),"")</f>
        <v>كمربند برزنتي نواري</v>
      </c>
      <c r="G1288" s="568" t="s">
        <v>2399</v>
      </c>
      <c r="H1288" s="569">
        <v>20541</v>
      </c>
      <c r="I1288" s="568" t="s">
        <v>1441</v>
      </c>
      <c r="J1288" s="568" t="s">
        <v>95</v>
      </c>
      <c r="K1288" s="570">
        <v>1</v>
      </c>
      <c r="L1288" s="568" t="s">
        <v>96</v>
      </c>
      <c r="M1288" s="568" t="s">
        <v>4</v>
      </c>
      <c r="N1288" s="568" t="s">
        <v>2626</v>
      </c>
      <c r="O1288" s="571">
        <v>826</v>
      </c>
      <c r="P1288" s="569">
        <v>0</v>
      </c>
      <c r="Q1288" s="10">
        <f t="shared" si="83"/>
        <v>826</v>
      </c>
    </row>
    <row r="1289" spans="2:17" ht="20.25" customHeight="1">
      <c r="B1289" s="10" t="str">
        <f t="shared" si="84"/>
        <v>دستكش ضد برش سبك827</v>
      </c>
      <c r="C1289" s="10" t="str">
        <f t="shared" si="85"/>
        <v>دستكش ضد برش سبك1402/04/04827</v>
      </c>
      <c r="D1289" s="10" t="str">
        <f>IFERROR(IF(تحویلی!$E$1="","",IF(NOSA!O1289=تحویلی!$E$1,تحویلی!$E$1&amp;COUNTIF(NOSA!$O$1:O1289,تحویلی!$E$1),"")),"")</f>
        <v/>
      </c>
      <c r="E1289" s="10" t="str">
        <f t="shared" si="86"/>
        <v>20544827</v>
      </c>
      <c r="F1289" s="10" t="str">
        <f>IFERROR(VLOOKUP(I1289,DATABASE!$N:$O,2,FALSE),"")</f>
        <v>دستكش ضد برش سبك</v>
      </c>
      <c r="G1289" s="568" t="s">
        <v>2399</v>
      </c>
      <c r="H1289" s="569">
        <v>20544</v>
      </c>
      <c r="I1289" s="568" t="s">
        <v>1442</v>
      </c>
      <c r="J1289" s="568" t="s">
        <v>22</v>
      </c>
      <c r="K1289" s="570">
        <v>1</v>
      </c>
      <c r="L1289" s="568" t="s">
        <v>3</v>
      </c>
      <c r="M1289" s="568" t="s">
        <v>47</v>
      </c>
      <c r="N1289" s="568" t="s">
        <v>2653</v>
      </c>
      <c r="O1289" s="571">
        <v>827</v>
      </c>
      <c r="P1289" s="569">
        <v>0</v>
      </c>
      <c r="Q1289" s="10">
        <f t="shared" si="83"/>
        <v>827</v>
      </c>
    </row>
    <row r="1290" spans="2:17" ht="20.25" customHeight="1">
      <c r="B1290" s="10" t="str">
        <f t="shared" si="84"/>
        <v>كفش ايمني827</v>
      </c>
      <c r="C1290" s="10" t="str">
        <f t="shared" si="85"/>
        <v>كفش ايمني1402/04/04827</v>
      </c>
      <c r="D1290" s="10" t="str">
        <f>IFERROR(IF(تحویلی!$E$1="","",IF(NOSA!O1290=تحویلی!$E$1,تحویلی!$E$1&amp;COUNTIF(NOSA!$O$1:O1290,تحویلی!$E$1),"")),"")</f>
        <v/>
      </c>
      <c r="E1290" s="10" t="str">
        <f t="shared" si="86"/>
        <v>20544827</v>
      </c>
      <c r="F1290" s="10" t="str">
        <f>IFERROR(VLOOKUP(I1290,DATABASE!$N:$O,2,FALSE),"")</f>
        <v>كفش ايمني</v>
      </c>
      <c r="G1290" s="568" t="s">
        <v>2399</v>
      </c>
      <c r="H1290" s="569">
        <v>20544</v>
      </c>
      <c r="I1290" s="568" t="s">
        <v>1526</v>
      </c>
      <c r="J1290" s="568" t="s">
        <v>1729</v>
      </c>
      <c r="K1290" s="570">
        <v>1</v>
      </c>
      <c r="L1290" s="568" t="s">
        <v>3</v>
      </c>
      <c r="M1290" s="568" t="s">
        <v>47</v>
      </c>
      <c r="N1290" s="568" t="s">
        <v>2653</v>
      </c>
      <c r="O1290" s="571">
        <v>827</v>
      </c>
      <c r="P1290" s="569">
        <v>0</v>
      </c>
      <c r="Q1290" s="10">
        <f t="shared" si="83"/>
        <v>827</v>
      </c>
    </row>
    <row r="1291" spans="2:17" ht="20.25" customHeight="1">
      <c r="B1291" s="10" t="str">
        <f t="shared" si="84"/>
        <v>كلاه ايمني827</v>
      </c>
      <c r="C1291" s="10" t="str">
        <f t="shared" si="85"/>
        <v>كلاه ايمني1402/04/04827</v>
      </c>
      <c r="D1291" s="10" t="str">
        <f>IFERROR(IF(تحویلی!$E$1="","",IF(NOSA!O1291=تحویلی!$E$1,تحویلی!$E$1&amp;COUNTIF(NOSA!$O$1:O1291,تحویلی!$E$1),"")),"")</f>
        <v/>
      </c>
      <c r="E1291" s="10" t="str">
        <f t="shared" si="86"/>
        <v>20544827</v>
      </c>
      <c r="F1291" s="10" t="str">
        <f>IFERROR(VLOOKUP(I1291,DATABASE!$N:$O,2,FALSE),"")</f>
        <v>كلاه ايمني</v>
      </c>
      <c r="G1291" s="568" t="s">
        <v>2399</v>
      </c>
      <c r="H1291" s="569">
        <v>20544</v>
      </c>
      <c r="I1291" s="568" t="s">
        <v>1476</v>
      </c>
      <c r="J1291" s="568" t="s">
        <v>1647</v>
      </c>
      <c r="K1291" s="570">
        <v>1</v>
      </c>
      <c r="L1291" s="568" t="s">
        <v>8</v>
      </c>
      <c r="M1291" s="568" t="s">
        <v>47</v>
      </c>
      <c r="N1291" s="568" t="s">
        <v>2653</v>
      </c>
      <c r="O1291" s="571">
        <v>827</v>
      </c>
      <c r="P1291" s="569">
        <v>0</v>
      </c>
      <c r="Q1291" s="10">
        <f t="shared" si="83"/>
        <v>827</v>
      </c>
    </row>
    <row r="1292" spans="2:17" ht="20.25" customHeight="1">
      <c r="B1292" s="10" t="str">
        <f t="shared" si="84"/>
        <v>گوشي اير پلاگ827</v>
      </c>
      <c r="C1292" s="10" t="str">
        <f t="shared" si="85"/>
        <v>گوشي اير پلاگ1402/04/04827</v>
      </c>
      <c r="D1292" s="10" t="str">
        <f>IFERROR(IF(تحویلی!$E$1="","",IF(NOSA!O1292=تحویلی!$E$1,تحویلی!$E$1&amp;COUNTIF(NOSA!$O$1:O1292,تحویلی!$E$1),"")),"")</f>
        <v/>
      </c>
      <c r="E1292" s="10" t="str">
        <f t="shared" si="86"/>
        <v>20544827</v>
      </c>
      <c r="F1292" s="10" t="str">
        <f>IFERROR(VLOOKUP(I1292,DATABASE!$N:$O,2,FALSE),"")</f>
        <v>گوشي اير پلاگ</v>
      </c>
      <c r="G1292" s="568" t="s">
        <v>2399</v>
      </c>
      <c r="H1292" s="569">
        <v>20544</v>
      </c>
      <c r="I1292" s="568" t="s">
        <v>1581</v>
      </c>
      <c r="J1292" s="568" t="s">
        <v>124</v>
      </c>
      <c r="K1292" s="570">
        <v>1</v>
      </c>
      <c r="L1292" s="568" t="s">
        <v>8</v>
      </c>
      <c r="M1292" s="568" t="s">
        <v>47</v>
      </c>
      <c r="N1292" s="568" t="s">
        <v>2653</v>
      </c>
      <c r="O1292" s="571">
        <v>827</v>
      </c>
      <c r="P1292" s="569">
        <v>0</v>
      </c>
      <c r="Q1292" s="10">
        <f t="shared" si="83"/>
        <v>827</v>
      </c>
    </row>
    <row r="1293" spans="2:17" ht="20.25" customHeight="1">
      <c r="B1293" s="10" t="str">
        <f t="shared" si="84"/>
        <v>لباس كار ديرسوز(بلوز و شلوار)827</v>
      </c>
      <c r="C1293" s="10" t="str">
        <f t="shared" si="85"/>
        <v>لباس كار ديرسوز(بلوز و شلوار)1402/04/04827</v>
      </c>
      <c r="D1293" s="10" t="str">
        <f>IFERROR(IF(تحویلی!$E$1="","",IF(NOSA!O1293=تحویلی!$E$1,تحویلی!$E$1&amp;COUNTIF(NOSA!$O$1:O1293,تحویلی!$E$1),"")),"")</f>
        <v/>
      </c>
      <c r="E1293" s="10" t="str">
        <f t="shared" si="86"/>
        <v>20544827</v>
      </c>
      <c r="F1293" s="10" t="str">
        <f>IFERROR(VLOOKUP(I1293,DATABASE!$N:$O,2,FALSE),"")</f>
        <v>لباس كار ديرسوز(بلوز و شلوار)</v>
      </c>
      <c r="G1293" s="568" t="s">
        <v>2399</v>
      </c>
      <c r="H1293" s="569">
        <v>20544</v>
      </c>
      <c r="I1293" s="568" t="s">
        <v>1634</v>
      </c>
      <c r="J1293" s="568" t="s">
        <v>1635</v>
      </c>
      <c r="K1293" s="570">
        <v>1</v>
      </c>
      <c r="L1293" s="568" t="s">
        <v>28</v>
      </c>
      <c r="M1293" s="568" t="s">
        <v>47</v>
      </c>
      <c r="N1293" s="568" t="s">
        <v>2653</v>
      </c>
      <c r="O1293" s="571">
        <v>827</v>
      </c>
      <c r="P1293" s="569">
        <v>0</v>
      </c>
      <c r="Q1293" s="10">
        <f t="shared" si="83"/>
        <v>827</v>
      </c>
    </row>
    <row r="1294" spans="2:17" ht="20.25" customHeight="1">
      <c r="B1294" s="10" t="str">
        <f t="shared" si="84"/>
        <v>كمربند برزنتي نواري827</v>
      </c>
      <c r="C1294" s="10" t="str">
        <f t="shared" si="85"/>
        <v>كمربند برزنتي نواري1402/04/04827</v>
      </c>
      <c r="D1294" s="10" t="str">
        <f>IFERROR(IF(تحویلی!$E$1="","",IF(NOSA!O1294=تحویلی!$E$1,تحویلی!$E$1&amp;COUNTIF(NOSA!$O$1:O1294,تحویلی!$E$1),"")),"")</f>
        <v/>
      </c>
      <c r="E1294" s="10" t="str">
        <f t="shared" si="86"/>
        <v>20544827</v>
      </c>
      <c r="F1294" s="10" t="str">
        <f>IFERROR(VLOOKUP(I1294,DATABASE!$N:$O,2,FALSE),"")</f>
        <v>كمربند برزنتي نواري</v>
      </c>
      <c r="G1294" s="568" t="s">
        <v>2399</v>
      </c>
      <c r="H1294" s="569">
        <v>20544</v>
      </c>
      <c r="I1294" s="568" t="s">
        <v>1441</v>
      </c>
      <c r="J1294" s="568" t="s">
        <v>95</v>
      </c>
      <c r="K1294" s="570">
        <v>1</v>
      </c>
      <c r="L1294" s="568" t="s">
        <v>96</v>
      </c>
      <c r="M1294" s="568" t="s">
        <v>47</v>
      </c>
      <c r="N1294" s="568" t="s">
        <v>2627</v>
      </c>
      <c r="O1294" s="571">
        <v>827</v>
      </c>
      <c r="P1294" s="569">
        <v>0</v>
      </c>
      <c r="Q1294" s="10">
        <f t="shared" si="83"/>
        <v>827</v>
      </c>
    </row>
    <row r="1295" spans="2:17" ht="20.25" customHeight="1">
      <c r="B1295" s="10" t="str">
        <f t="shared" si="84"/>
        <v>دستكش كف مواد سبك342</v>
      </c>
      <c r="C1295" s="10" t="str">
        <f t="shared" si="85"/>
        <v>دستكش كف مواد سبك1402/04/04342</v>
      </c>
      <c r="D1295" s="10" t="str">
        <f>IFERROR(IF(تحویلی!$E$1="","",IF(NOSA!O1295=تحویلی!$E$1,تحویلی!$E$1&amp;COUNTIF(NOSA!$O$1:O1295,تحویلی!$E$1),"")),"")</f>
        <v/>
      </c>
      <c r="E1295" s="10" t="str">
        <f t="shared" si="86"/>
        <v>20548342</v>
      </c>
      <c r="F1295" s="10" t="str">
        <f>IFERROR(VLOOKUP(I1295,DATABASE!$N:$O,2,FALSE),"")</f>
        <v>دستكش كف مواد سبك</v>
      </c>
      <c r="G1295" s="568" t="s">
        <v>2399</v>
      </c>
      <c r="H1295" s="569">
        <v>20548</v>
      </c>
      <c r="I1295" s="568" t="s">
        <v>1456</v>
      </c>
      <c r="J1295" s="568" t="s">
        <v>2</v>
      </c>
      <c r="K1295" s="570">
        <v>1</v>
      </c>
      <c r="L1295" s="568" t="s">
        <v>3</v>
      </c>
      <c r="M1295" s="568" t="s">
        <v>47</v>
      </c>
      <c r="N1295" s="568" t="s">
        <v>245</v>
      </c>
      <c r="O1295" s="571">
        <v>342</v>
      </c>
      <c r="P1295" s="569">
        <v>1</v>
      </c>
      <c r="Q1295" s="10">
        <f t="shared" si="83"/>
        <v>342</v>
      </c>
    </row>
    <row r="1296" spans="2:17" ht="20.25" customHeight="1">
      <c r="B1296" s="10" t="str">
        <f t="shared" si="84"/>
        <v>دستكش ضد برش سبك427</v>
      </c>
      <c r="C1296" s="10" t="str">
        <f t="shared" si="85"/>
        <v>دستكش ضد برش سبك1402/04/04427</v>
      </c>
      <c r="D1296" s="10" t="str">
        <f>IFERROR(IF(تحویلی!$E$1="","",IF(NOSA!O1296=تحویلی!$E$1,تحویلی!$E$1&amp;COUNTIF(NOSA!$O$1:O1296,تحویلی!$E$1),"")),"")</f>
        <v/>
      </c>
      <c r="E1296" s="10" t="str">
        <f t="shared" si="86"/>
        <v>20552427</v>
      </c>
      <c r="F1296" s="10" t="str">
        <f>IFERROR(VLOOKUP(I1296,DATABASE!$N:$O,2,FALSE),"")</f>
        <v>دستكش ضد برش سبك</v>
      </c>
      <c r="G1296" s="568" t="s">
        <v>2399</v>
      </c>
      <c r="H1296" s="569">
        <v>20552</v>
      </c>
      <c r="I1296" s="568" t="s">
        <v>1442</v>
      </c>
      <c r="J1296" s="568" t="s">
        <v>22</v>
      </c>
      <c r="K1296" s="570">
        <v>1</v>
      </c>
      <c r="L1296" s="568" t="s">
        <v>3</v>
      </c>
      <c r="M1296" s="568" t="s">
        <v>9</v>
      </c>
      <c r="N1296" s="568" t="s">
        <v>23</v>
      </c>
      <c r="O1296" s="571">
        <v>427</v>
      </c>
      <c r="P1296" s="569">
        <v>1</v>
      </c>
      <c r="Q1296" s="10">
        <f t="shared" si="83"/>
        <v>427</v>
      </c>
    </row>
    <row r="1297" spans="2:17" ht="20.25" customHeight="1">
      <c r="B1297" s="10" t="str">
        <f t="shared" si="84"/>
        <v>گوشي اير پلاگ706</v>
      </c>
      <c r="C1297" s="10" t="str">
        <f t="shared" si="85"/>
        <v>گوشي اير پلاگ1402/04/04706</v>
      </c>
      <c r="D1297" s="10" t="str">
        <f>IFERROR(IF(تحویلی!$E$1="","",IF(NOSA!O1297=تحویلی!$E$1,تحویلی!$E$1&amp;COUNTIF(NOSA!$O$1:O1297,تحویلی!$E$1),"")),"")</f>
        <v/>
      </c>
      <c r="E1297" s="10" t="str">
        <f t="shared" si="86"/>
        <v>20563706</v>
      </c>
      <c r="F1297" s="10" t="str">
        <f>IFERROR(VLOOKUP(I1297,DATABASE!$N:$O,2,FALSE),"")</f>
        <v>گوشي اير پلاگ</v>
      </c>
      <c r="G1297" s="568" t="s">
        <v>2399</v>
      </c>
      <c r="H1297" s="569">
        <v>20563</v>
      </c>
      <c r="I1297" s="568" t="s">
        <v>1581</v>
      </c>
      <c r="J1297" s="568" t="s">
        <v>124</v>
      </c>
      <c r="K1297" s="570">
        <v>1</v>
      </c>
      <c r="L1297" s="568" t="s">
        <v>8</v>
      </c>
      <c r="M1297" s="568" t="s">
        <v>40</v>
      </c>
      <c r="N1297" s="568" t="s">
        <v>177</v>
      </c>
      <c r="O1297" s="571">
        <v>706</v>
      </c>
      <c r="P1297" s="569">
        <v>0</v>
      </c>
      <c r="Q1297" s="10">
        <f t="shared" si="83"/>
        <v>706</v>
      </c>
    </row>
    <row r="1298" spans="2:17" ht="20.25" customHeight="1">
      <c r="B1298" s="10" t="str">
        <f t="shared" si="84"/>
        <v>لباس كار معمولي- بلوز و شلوار233</v>
      </c>
      <c r="C1298" s="10" t="str">
        <f t="shared" si="85"/>
        <v>لباس كار معمولي- بلوز و شلوار1402/04/04233</v>
      </c>
      <c r="D1298" s="10" t="str">
        <f>IFERROR(IF(تحویلی!$E$1="","",IF(NOSA!O1298=تحویلی!$E$1,تحویلی!$E$1&amp;COUNTIF(NOSA!$O$1:O1298,تحویلی!$E$1),"")),"")</f>
        <v/>
      </c>
      <c r="E1298" s="10" t="str">
        <f t="shared" si="86"/>
        <v>20565233</v>
      </c>
      <c r="F1298" s="10" t="str">
        <f>IFERROR(VLOOKUP(I1298,DATABASE!$N:$O,2,FALSE),"")</f>
        <v>لباس كار معمولي- بلوز و شلوار</v>
      </c>
      <c r="G1298" s="568" t="s">
        <v>2399</v>
      </c>
      <c r="H1298" s="569">
        <v>20565</v>
      </c>
      <c r="I1298" s="568" t="s">
        <v>1583</v>
      </c>
      <c r="J1298" s="568" t="s">
        <v>1624</v>
      </c>
      <c r="K1298" s="570">
        <v>1</v>
      </c>
      <c r="L1298" s="568" t="s">
        <v>28</v>
      </c>
      <c r="M1298" s="568" t="s">
        <v>25</v>
      </c>
      <c r="N1298" s="568" t="s">
        <v>192</v>
      </c>
      <c r="O1298" s="571">
        <v>233</v>
      </c>
      <c r="P1298" s="569">
        <v>1</v>
      </c>
      <c r="Q1298" s="10">
        <f t="shared" si="83"/>
        <v>233</v>
      </c>
    </row>
    <row r="1299" spans="2:17" ht="20.25" customHeight="1">
      <c r="B1299" s="10" t="str">
        <f t="shared" si="84"/>
        <v>گوشي ايرماف471</v>
      </c>
      <c r="C1299" s="10" t="str">
        <f t="shared" si="85"/>
        <v>گوشي ايرماف1402/04/04471</v>
      </c>
      <c r="D1299" s="10" t="str">
        <f>IFERROR(IF(تحویلی!$E$1="","",IF(NOSA!O1299=تحویلی!$E$1,تحویلی!$E$1&amp;COUNTIF(NOSA!$O$1:O1299,تحویلی!$E$1),"")),"")</f>
        <v/>
      </c>
      <c r="E1299" s="10" t="str">
        <f t="shared" si="86"/>
        <v>20568471</v>
      </c>
      <c r="F1299" s="10" t="str">
        <f>IFERROR(VLOOKUP(I1299,DATABASE!$N:$O,2,FALSE),"")</f>
        <v>گوشي ايرماف</v>
      </c>
      <c r="G1299" s="568" t="s">
        <v>2399</v>
      </c>
      <c r="H1299" s="569">
        <v>20568</v>
      </c>
      <c r="I1299" s="568" t="s">
        <v>1449</v>
      </c>
      <c r="J1299" s="568" t="s">
        <v>138</v>
      </c>
      <c r="K1299" s="570">
        <v>1</v>
      </c>
      <c r="L1299" s="568" t="s">
        <v>8</v>
      </c>
      <c r="M1299" s="568" t="s">
        <v>43</v>
      </c>
      <c r="N1299" s="568" t="s">
        <v>97</v>
      </c>
      <c r="O1299" s="571">
        <v>471</v>
      </c>
      <c r="P1299" s="569">
        <v>1</v>
      </c>
      <c r="Q1299" s="10">
        <f t="shared" si="83"/>
        <v>471</v>
      </c>
    </row>
    <row r="1300" spans="2:17" ht="20.25" customHeight="1">
      <c r="B1300" s="10" t="str">
        <f t="shared" si="84"/>
        <v>بند كفش277</v>
      </c>
      <c r="C1300" s="10" t="str">
        <f t="shared" si="85"/>
        <v>بند كفش1402/04/05277</v>
      </c>
      <c r="D1300" s="10" t="str">
        <f>IFERROR(IF(تحویلی!$E$1="","",IF(NOSA!O1300=تحویلی!$E$1,تحویلی!$E$1&amp;COUNTIF(NOSA!$O$1:O1300,تحویلی!$E$1),"")),"")</f>
        <v/>
      </c>
      <c r="E1300" s="10" t="str">
        <f t="shared" si="86"/>
        <v>20577277</v>
      </c>
      <c r="F1300" s="10" t="str">
        <f>IFERROR(VLOOKUP(I1300,DATABASE!$N:$O,2,FALSE),"")</f>
        <v>بند كفش</v>
      </c>
      <c r="G1300" s="568" t="s">
        <v>2392</v>
      </c>
      <c r="H1300" s="569">
        <v>20577</v>
      </c>
      <c r="I1300" s="568" t="s">
        <v>1462</v>
      </c>
      <c r="J1300" s="568" t="s">
        <v>450</v>
      </c>
      <c r="K1300" s="570">
        <v>1</v>
      </c>
      <c r="L1300" s="568" t="s">
        <v>3</v>
      </c>
      <c r="M1300" s="568" t="s">
        <v>47</v>
      </c>
      <c r="N1300" s="568" t="s">
        <v>79</v>
      </c>
      <c r="O1300" s="571">
        <v>277</v>
      </c>
      <c r="P1300" s="569">
        <v>0</v>
      </c>
      <c r="Q1300" s="10">
        <f t="shared" si="83"/>
        <v>277</v>
      </c>
    </row>
    <row r="1301" spans="2:17" ht="20.25" customHeight="1">
      <c r="B1301" s="10" t="str">
        <f t="shared" si="84"/>
        <v>دستكش ضد برش سبك812</v>
      </c>
      <c r="C1301" s="10" t="str">
        <f t="shared" si="85"/>
        <v>دستكش ضد برش سبك1402/04/05812</v>
      </c>
      <c r="D1301" s="10" t="str">
        <f>IFERROR(IF(تحویلی!$E$1="","",IF(NOSA!O1301=تحویلی!$E$1,تحویلی!$E$1&amp;COUNTIF(NOSA!$O$1:O1301,تحویلی!$E$1),"")),"")</f>
        <v/>
      </c>
      <c r="E1301" s="10" t="str">
        <f t="shared" si="86"/>
        <v>20578812</v>
      </c>
      <c r="F1301" s="10" t="str">
        <f>IFERROR(VLOOKUP(I1301,DATABASE!$N:$O,2,FALSE),"")</f>
        <v>دستكش ضد برش سبك</v>
      </c>
      <c r="G1301" s="568" t="s">
        <v>2392</v>
      </c>
      <c r="H1301" s="569">
        <v>20578</v>
      </c>
      <c r="I1301" s="568" t="s">
        <v>1442</v>
      </c>
      <c r="J1301" s="568" t="s">
        <v>22</v>
      </c>
      <c r="K1301" s="570">
        <v>1</v>
      </c>
      <c r="L1301" s="568" t="s">
        <v>3</v>
      </c>
      <c r="M1301" s="568" t="s">
        <v>40</v>
      </c>
      <c r="N1301" s="568" t="s">
        <v>2628</v>
      </c>
      <c r="O1301" s="571">
        <v>812</v>
      </c>
      <c r="P1301" s="569">
        <v>1</v>
      </c>
      <c r="Q1301" s="10">
        <f t="shared" si="83"/>
        <v>812</v>
      </c>
    </row>
    <row r="1302" spans="2:17" ht="20.25" customHeight="1">
      <c r="B1302" s="10" t="str">
        <f t="shared" si="84"/>
        <v>چكمه ايمني نسوز823</v>
      </c>
      <c r="C1302" s="10" t="str">
        <f t="shared" si="85"/>
        <v>چكمه ايمني نسوز1402/04/05823</v>
      </c>
      <c r="D1302" s="10" t="str">
        <f>IFERROR(IF(تحویلی!$E$1="","",IF(NOSA!O1302=تحویلی!$E$1,تحویلی!$E$1&amp;COUNTIF(NOSA!$O$1:O1302,تحویلی!$E$1),"")),"")</f>
        <v/>
      </c>
      <c r="E1302" s="10" t="str">
        <f t="shared" si="86"/>
        <v>20580823</v>
      </c>
      <c r="F1302" s="10" t="str">
        <f>IFERROR(VLOOKUP(I1302,DATABASE!$N:$O,2,FALSE),"")</f>
        <v>چكمه ايمني نسوز</v>
      </c>
      <c r="G1302" s="568" t="s">
        <v>2392</v>
      </c>
      <c r="H1302" s="569">
        <v>20580</v>
      </c>
      <c r="I1302" s="568" t="s">
        <v>1658</v>
      </c>
      <c r="J1302" s="568" t="s">
        <v>1659</v>
      </c>
      <c r="K1302" s="570">
        <v>1</v>
      </c>
      <c r="L1302" s="568" t="s">
        <v>3</v>
      </c>
      <c r="M1302" s="568" t="s">
        <v>19</v>
      </c>
      <c r="N1302" s="568" t="s">
        <v>2629</v>
      </c>
      <c r="O1302" s="571">
        <v>823</v>
      </c>
      <c r="P1302" s="569">
        <v>0</v>
      </c>
      <c r="Q1302" s="10">
        <f t="shared" si="83"/>
        <v>823</v>
      </c>
    </row>
    <row r="1303" spans="2:17" ht="20.25" customHeight="1">
      <c r="B1303" s="10" t="str">
        <f t="shared" si="84"/>
        <v>لباس كار نسوز(بلوز و شلوار)829</v>
      </c>
      <c r="C1303" s="10" t="str">
        <f t="shared" si="85"/>
        <v>لباس كار نسوز(بلوز و شلوار)1402/04/05829</v>
      </c>
      <c r="D1303" s="10" t="str">
        <f>IFERROR(IF(تحویلی!$E$1="","",IF(NOSA!O1303=تحویلی!$E$1,تحویلی!$E$1&amp;COUNTIF(NOSA!$O$1:O1303,تحویلی!$E$1),"")),"")</f>
        <v/>
      </c>
      <c r="E1303" s="10" t="str">
        <f t="shared" si="86"/>
        <v>20582829</v>
      </c>
      <c r="F1303" s="10" t="str">
        <f>IFERROR(VLOOKUP(I1303,DATABASE!$N:$O,2,FALSE),"")</f>
        <v>لباس كار نسوز(بلوز و شلوار)</v>
      </c>
      <c r="G1303" s="568" t="s">
        <v>2392</v>
      </c>
      <c r="H1303" s="569">
        <v>20582</v>
      </c>
      <c r="I1303" s="568" t="s">
        <v>1751</v>
      </c>
      <c r="J1303" s="568" t="s">
        <v>1752</v>
      </c>
      <c r="K1303" s="570">
        <v>1</v>
      </c>
      <c r="L1303" s="568" t="s">
        <v>28</v>
      </c>
      <c r="M1303" s="568" t="s">
        <v>4</v>
      </c>
      <c r="N1303" s="568" t="s">
        <v>129</v>
      </c>
      <c r="O1303" s="571">
        <v>829</v>
      </c>
      <c r="P1303" s="569">
        <v>0</v>
      </c>
      <c r="Q1303" s="10">
        <f t="shared" si="83"/>
        <v>829</v>
      </c>
    </row>
    <row r="1304" spans="2:17" ht="20.25" customHeight="1">
      <c r="B1304" s="10" t="str">
        <f t="shared" si="84"/>
        <v>چكمه ايمني نسوز829</v>
      </c>
      <c r="C1304" s="10" t="str">
        <f t="shared" si="85"/>
        <v>چكمه ايمني نسوز1402/04/05829</v>
      </c>
      <c r="D1304" s="10" t="str">
        <f>IFERROR(IF(تحویلی!$E$1="","",IF(NOSA!O1304=تحویلی!$E$1,تحویلی!$E$1&amp;COUNTIF(NOSA!$O$1:O1304,تحویلی!$E$1),"")),"")</f>
        <v/>
      </c>
      <c r="E1304" s="10" t="str">
        <f t="shared" si="86"/>
        <v>20582829</v>
      </c>
      <c r="F1304" s="10" t="str">
        <f>IFERROR(VLOOKUP(I1304,DATABASE!$N:$O,2,FALSE),"")</f>
        <v>چكمه ايمني نسوز</v>
      </c>
      <c r="G1304" s="568" t="s">
        <v>2392</v>
      </c>
      <c r="H1304" s="569">
        <v>20582</v>
      </c>
      <c r="I1304" s="568" t="s">
        <v>1697</v>
      </c>
      <c r="J1304" s="568" t="s">
        <v>1698</v>
      </c>
      <c r="K1304" s="570">
        <v>1</v>
      </c>
      <c r="L1304" s="568" t="s">
        <v>3</v>
      </c>
      <c r="M1304" s="568" t="s">
        <v>4</v>
      </c>
      <c r="N1304" s="568" t="s">
        <v>129</v>
      </c>
      <c r="O1304" s="571">
        <v>829</v>
      </c>
      <c r="P1304" s="569">
        <v>0</v>
      </c>
      <c r="Q1304" s="10">
        <f t="shared" si="83"/>
        <v>829</v>
      </c>
    </row>
    <row r="1305" spans="2:17" ht="20.25" customHeight="1">
      <c r="B1305" s="10" t="str">
        <f t="shared" si="84"/>
        <v>دستكش ساق بلند نسوز829</v>
      </c>
      <c r="C1305" s="10" t="str">
        <f t="shared" si="85"/>
        <v>دستكش ساق بلند نسوز1402/04/05829</v>
      </c>
      <c r="D1305" s="10" t="str">
        <f>IFERROR(IF(تحویلی!$E$1="","",IF(NOSA!O1305=تحویلی!$E$1,تحویلی!$E$1&amp;COUNTIF(NOSA!$O$1:O1305,تحویلی!$E$1),"")),"")</f>
        <v/>
      </c>
      <c r="E1305" s="10" t="str">
        <f t="shared" si="86"/>
        <v>20582829</v>
      </c>
      <c r="F1305" s="10" t="str">
        <f>IFERROR(VLOOKUP(I1305,DATABASE!$N:$O,2,FALSE),"")</f>
        <v>دستكش ساق بلند نسوز</v>
      </c>
      <c r="G1305" s="568" t="s">
        <v>2392</v>
      </c>
      <c r="H1305" s="569">
        <v>20582</v>
      </c>
      <c r="I1305" s="568" t="s">
        <v>1461</v>
      </c>
      <c r="J1305" s="568" t="s">
        <v>34</v>
      </c>
      <c r="K1305" s="570">
        <v>1</v>
      </c>
      <c r="L1305" s="568" t="s">
        <v>3</v>
      </c>
      <c r="M1305" s="568" t="s">
        <v>4</v>
      </c>
      <c r="N1305" s="568" t="s">
        <v>129</v>
      </c>
      <c r="O1305" s="571">
        <v>829</v>
      </c>
      <c r="P1305" s="569">
        <v>0</v>
      </c>
      <c r="Q1305" s="10">
        <f t="shared" si="83"/>
        <v>829</v>
      </c>
    </row>
    <row r="1306" spans="2:17" ht="20.25" customHeight="1">
      <c r="B1306" s="10" t="str">
        <f t="shared" si="84"/>
        <v>كلاه ايمني829</v>
      </c>
      <c r="C1306" s="10" t="str">
        <f t="shared" si="85"/>
        <v>كلاه ايمني1402/04/05829</v>
      </c>
      <c r="D1306" s="10" t="str">
        <f>IFERROR(IF(تحویلی!$E$1="","",IF(NOSA!O1306=تحویلی!$E$1,تحویلی!$E$1&amp;COUNTIF(NOSA!$O$1:O1306,تحویلی!$E$1),"")),"")</f>
        <v/>
      </c>
      <c r="E1306" s="10" t="str">
        <f t="shared" si="86"/>
        <v>20582829</v>
      </c>
      <c r="F1306" s="10" t="str">
        <f>IFERROR(VLOOKUP(I1306,DATABASE!$N:$O,2,FALSE),"")</f>
        <v>كلاه ايمني</v>
      </c>
      <c r="G1306" s="568" t="s">
        <v>2392</v>
      </c>
      <c r="H1306" s="569">
        <v>20582</v>
      </c>
      <c r="I1306" s="568" t="s">
        <v>1505</v>
      </c>
      <c r="J1306" s="568" t="s">
        <v>1628</v>
      </c>
      <c r="K1306" s="570">
        <v>1</v>
      </c>
      <c r="L1306" s="568" t="s">
        <v>8</v>
      </c>
      <c r="M1306" s="568" t="s">
        <v>4</v>
      </c>
      <c r="N1306" s="568" t="s">
        <v>129</v>
      </c>
      <c r="O1306" s="571">
        <v>829</v>
      </c>
      <c r="P1306" s="569">
        <v>0</v>
      </c>
      <c r="Q1306" s="10">
        <f t="shared" si="83"/>
        <v>829</v>
      </c>
    </row>
    <row r="1307" spans="2:17" ht="20.25" customHeight="1">
      <c r="B1307" s="10" t="str">
        <f t="shared" si="84"/>
        <v>پيشبند نسوز چرمي829</v>
      </c>
      <c r="C1307" s="10" t="str">
        <f t="shared" si="85"/>
        <v>پيشبند نسوز چرمي1402/04/05829</v>
      </c>
      <c r="D1307" s="10" t="str">
        <f>IFERROR(IF(تحویلی!$E$1="","",IF(NOSA!O1307=تحویلی!$E$1,تحویلی!$E$1&amp;COUNTIF(NOSA!$O$1:O1307,تحویلی!$E$1),"")),"")</f>
        <v/>
      </c>
      <c r="E1307" s="10" t="str">
        <f t="shared" si="86"/>
        <v>20582829</v>
      </c>
      <c r="F1307" s="10" t="str">
        <f>IFERROR(VLOOKUP(I1307,DATABASE!$N:$O,2,FALSE),"")</f>
        <v>پيشبند نسوز چرمي</v>
      </c>
      <c r="G1307" s="568" t="s">
        <v>2392</v>
      </c>
      <c r="H1307" s="569">
        <v>20582</v>
      </c>
      <c r="I1307" s="568" t="s">
        <v>1459</v>
      </c>
      <c r="J1307" s="568" t="s">
        <v>15</v>
      </c>
      <c r="K1307" s="570">
        <v>1</v>
      </c>
      <c r="L1307" s="568" t="s">
        <v>8</v>
      </c>
      <c r="M1307" s="568" t="s">
        <v>4</v>
      </c>
      <c r="N1307" s="568" t="s">
        <v>129</v>
      </c>
      <c r="O1307" s="571">
        <v>829</v>
      </c>
      <c r="P1307" s="569">
        <v>0</v>
      </c>
      <c r="Q1307" s="10">
        <f t="shared" si="83"/>
        <v>829</v>
      </c>
    </row>
    <row r="1308" spans="2:17" ht="20.25" customHeight="1">
      <c r="B1308" s="10" t="str">
        <f t="shared" si="84"/>
        <v>مقنعه نسوز كتان829</v>
      </c>
      <c r="C1308" s="10" t="str">
        <f t="shared" si="85"/>
        <v>مقنعه نسوز كتان1402/04/05829</v>
      </c>
      <c r="D1308" s="10" t="str">
        <f>IFERROR(IF(تحویلی!$E$1="","",IF(NOSA!O1308=تحویلی!$E$1,تحویلی!$E$1&amp;COUNTIF(NOSA!$O$1:O1308,تحویلی!$E$1),"")),"")</f>
        <v/>
      </c>
      <c r="E1308" s="10" t="str">
        <f t="shared" si="86"/>
        <v>20582829</v>
      </c>
      <c r="F1308" s="10" t="str">
        <f>IFERROR(VLOOKUP(I1308,DATABASE!$N:$O,2,FALSE),"")</f>
        <v>مقنعه نسوز كتان</v>
      </c>
      <c r="G1308" s="568" t="s">
        <v>2392</v>
      </c>
      <c r="H1308" s="569">
        <v>20582</v>
      </c>
      <c r="I1308" s="568" t="s">
        <v>1587</v>
      </c>
      <c r="J1308" s="568" t="s">
        <v>31</v>
      </c>
      <c r="K1308" s="570">
        <v>1</v>
      </c>
      <c r="L1308" s="568" t="s">
        <v>8</v>
      </c>
      <c r="M1308" s="568" t="s">
        <v>4</v>
      </c>
      <c r="N1308" s="568" t="s">
        <v>129</v>
      </c>
      <c r="O1308" s="571">
        <v>829</v>
      </c>
      <c r="P1308" s="569">
        <v>0</v>
      </c>
      <c r="Q1308" s="10">
        <f t="shared" si="83"/>
        <v>829</v>
      </c>
    </row>
    <row r="1309" spans="2:17" ht="20.25" customHeight="1">
      <c r="B1309" s="10" t="str">
        <f t="shared" si="84"/>
        <v>نقاب تيره محافظ صورت معمولي829</v>
      </c>
      <c r="C1309" s="10" t="str">
        <f t="shared" si="85"/>
        <v>نقاب تيره محافظ صورت معمولي1402/04/05829</v>
      </c>
      <c r="D1309" s="10" t="str">
        <f>IFERROR(IF(تحویلی!$E$1="","",IF(NOSA!O1309=تحویلی!$E$1,تحویلی!$E$1&amp;COUNTIF(NOSA!$O$1:O1309,تحویلی!$E$1),"")),"")</f>
        <v/>
      </c>
      <c r="E1309" s="10" t="str">
        <f t="shared" si="86"/>
        <v>20583829</v>
      </c>
      <c r="F1309" s="10" t="str">
        <f>IFERROR(VLOOKUP(I1309,DATABASE!$N:$O,2,FALSE),"")</f>
        <v>نقاب تيره محافظ صورت معمولي</v>
      </c>
      <c r="G1309" s="568" t="s">
        <v>2392</v>
      </c>
      <c r="H1309" s="569">
        <v>20583</v>
      </c>
      <c r="I1309" s="568" t="s">
        <v>1557</v>
      </c>
      <c r="J1309" s="568" t="s">
        <v>115</v>
      </c>
      <c r="K1309" s="570">
        <v>1</v>
      </c>
      <c r="L1309" s="568" t="s">
        <v>8</v>
      </c>
      <c r="M1309" s="568" t="s">
        <v>4</v>
      </c>
      <c r="N1309" s="568" t="s">
        <v>129</v>
      </c>
      <c r="O1309" s="571">
        <v>829</v>
      </c>
      <c r="P1309" s="569">
        <v>0</v>
      </c>
      <c r="Q1309" s="10">
        <f t="shared" si="83"/>
        <v>829</v>
      </c>
    </row>
    <row r="1310" spans="2:17" ht="20.25" customHeight="1">
      <c r="B1310" s="10" t="str">
        <f t="shared" si="84"/>
        <v>رابط فنري نقاب كلاه ايمني829</v>
      </c>
      <c r="C1310" s="10" t="str">
        <f t="shared" si="85"/>
        <v>رابط فنري نقاب كلاه ايمني1402/04/05829</v>
      </c>
      <c r="D1310" s="10" t="str">
        <f>IFERROR(IF(تحویلی!$E$1="","",IF(NOSA!O1310=تحویلی!$E$1,تحویلی!$E$1&amp;COUNTIF(NOSA!$O$1:O1310,تحویلی!$E$1),"")),"")</f>
        <v/>
      </c>
      <c r="E1310" s="10" t="str">
        <f t="shared" si="86"/>
        <v>20583829</v>
      </c>
      <c r="F1310" s="10" t="str">
        <f>IFERROR(VLOOKUP(I1310,DATABASE!$N:$O,2,FALSE),"")</f>
        <v>رابط فنري نقاب كلاه ايمني</v>
      </c>
      <c r="G1310" s="568" t="s">
        <v>2392</v>
      </c>
      <c r="H1310" s="569">
        <v>20583</v>
      </c>
      <c r="I1310" s="568" t="s">
        <v>1454</v>
      </c>
      <c r="J1310" s="568" t="s">
        <v>135</v>
      </c>
      <c r="K1310" s="570">
        <v>1</v>
      </c>
      <c r="L1310" s="568" t="s">
        <v>8</v>
      </c>
      <c r="M1310" s="568" t="s">
        <v>4</v>
      </c>
      <c r="N1310" s="568" t="s">
        <v>129</v>
      </c>
      <c r="O1310" s="571">
        <v>829</v>
      </c>
      <c r="P1310" s="569">
        <v>0</v>
      </c>
      <c r="Q1310" s="10">
        <f t="shared" si="83"/>
        <v>829</v>
      </c>
    </row>
    <row r="1311" spans="2:17" ht="20.25" customHeight="1">
      <c r="B1311" s="10" t="str">
        <f t="shared" si="84"/>
        <v>دستكش ضد برش سبك829</v>
      </c>
      <c r="C1311" s="10" t="str">
        <f t="shared" si="85"/>
        <v>دستكش ضد برش سبك1402/04/05829</v>
      </c>
      <c r="D1311" s="10" t="str">
        <f>IFERROR(IF(تحویلی!$E$1="","",IF(NOSA!O1311=تحویلی!$E$1,تحویلی!$E$1&amp;COUNTIF(NOSA!$O$1:O1311,تحویلی!$E$1),"")),"")</f>
        <v/>
      </c>
      <c r="E1311" s="10" t="str">
        <f t="shared" si="86"/>
        <v>20583829</v>
      </c>
      <c r="F1311" s="10" t="str">
        <f>IFERROR(VLOOKUP(I1311,DATABASE!$N:$O,2,FALSE),"")</f>
        <v>دستكش ضد برش سبك</v>
      </c>
      <c r="G1311" s="568" t="s">
        <v>2392</v>
      </c>
      <c r="H1311" s="569">
        <v>20583</v>
      </c>
      <c r="I1311" s="568" t="s">
        <v>1442</v>
      </c>
      <c r="J1311" s="568" t="s">
        <v>22</v>
      </c>
      <c r="K1311" s="570">
        <v>1</v>
      </c>
      <c r="L1311" s="568" t="s">
        <v>3</v>
      </c>
      <c r="M1311" s="568" t="s">
        <v>4</v>
      </c>
      <c r="N1311" s="568" t="s">
        <v>129</v>
      </c>
      <c r="O1311" s="571">
        <v>829</v>
      </c>
      <c r="P1311" s="569">
        <v>0</v>
      </c>
      <c r="Q1311" s="10">
        <f t="shared" si="83"/>
        <v>829</v>
      </c>
    </row>
    <row r="1312" spans="2:17" ht="20.25" customHeight="1">
      <c r="B1312" s="10" t="str">
        <f t="shared" si="84"/>
        <v>كمربند برزنتي نواري829</v>
      </c>
      <c r="C1312" s="10" t="str">
        <f t="shared" si="85"/>
        <v>كمربند برزنتي نواري1402/04/05829</v>
      </c>
      <c r="D1312" s="10" t="str">
        <f>IFERROR(IF(تحویلی!$E$1="","",IF(NOSA!O1312=تحویلی!$E$1,تحویلی!$E$1&amp;COUNTIF(NOSA!$O$1:O1312,تحویلی!$E$1),"")),"")</f>
        <v/>
      </c>
      <c r="E1312" s="10" t="str">
        <f t="shared" si="86"/>
        <v>20583829</v>
      </c>
      <c r="F1312" s="10" t="str">
        <f>IFERROR(VLOOKUP(I1312,DATABASE!$N:$O,2,FALSE),"")</f>
        <v>كمربند برزنتي نواري</v>
      </c>
      <c r="G1312" s="568" t="s">
        <v>2392</v>
      </c>
      <c r="H1312" s="569">
        <v>20583</v>
      </c>
      <c r="I1312" s="568" t="s">
        <v>1441</v>
      </c>
      <c r="J1312" s="568" t="s">
        <v>95</v>
      </c>
      <c r="K1312" s="570">
        <v>1</v>
      </c>
      <c r="L1312" s="568" t="s">
        <v>96</v>
      </c>
      <c r="M1312" s="568" t="s">
        <v>4</v>
      </c>
      <c r="N1312" s="568" t="s">
        <v>129</v>
      </c>
      <c r="O1312" s="571">
        <v>829</v>
      </c>
      <c r="P1312" s="569">
        <v>0</v>
      </c>
      <c r="Q1312" s="10">
        <f t="shared" si="83"/>
        <v>829</v>
      </c>
    </row>
    <row r="1313" spans="2:17" ht="20.25" customHeight="1">
      <c r="B1313" s="10" t="str">
        <f t="shared" si="84"/>
        <v>گوشي اير پلاگ829</v>
      </c>
      <c r="C1313" s="10" t="str">
        <f t="shared" si="85"/>
        <v>گوشي اير پلاگ1402/04/05829</v>
      </c>
      <c r="D1313" s="10" t="str">
        <f>IFERROR(IF(تحویلی!$E$1="","",IF(NOSA!O1313=تحویلی!$E$1,تحویلی!$E$1&amp;COUNTIF(NOSA!$O$1:O1313,تحویلی!$E$1),"")),"")</f>
        <v/>
      </c>
      <c r="E1313" s="10" t="str">
        <f t="shared" si="86"/>
        <v>20583829</v>
      </c>
      <c r="F1313" s="10" t="str">
        <f>IFERROR(VLOOKUP(I1313,DATABASE!$N:$O,2,FALSE),"")</f>
        <v>گوشي اير پلاگ</v>
      </c>
      <c r="G1313" s="568" t="s">
        <v>2392</v>
      </c>
      <c r="H1313" s="569">
        <v>20583</v>
      </c>
      <c r="I1313" s="568" t="s">
        <v>1581</v>
      </c>
      <c r="J1313" s="568" t="s">
        <v>124</v>
      </c>
      <c r="K1313" s="570">
        <v>1</v>
      </c>
      <c r="L1313" s="568" t="s">
        <v>8</v>
      </c>
      <c r="M1313" s="568" t="s">
        <v>4</v>
      </c>
      <c r="N1313" s="568" t="s">
        <v>129</v>
      </c>
      <c r="O1313" s="571">
        <v>829</v>
      </c>
      <c r="P1313" s="569">
        <v>0</v>
      </c>
      <c r="Q1313" s="10">
        <f t="shared" si="83"/>
        <v>829</v>
      </c>
    </row>
    <row r="1314" spans="2:17" ht="20.25" customHeight="1">
      <c r="B1314" s="10" t="str">
        <f t="shared" si="84"/>
        <v>دستكش ضد برش سبك739</v>
      </c>
      <c r="C1314" s="10" t="str">
        <f t="shared" si="85"/>
        <v>دستكش ضد برش سبك1402/04/05739</v>
      </c>
      <c r="D1314" s="10" t="str">
        <f>IFERROR(IF(تحویلی!$E$1="","",IF(NOSA!O1314=تحویلی!$E$1,تحویلی!$E$1&amp;COUNTIF(NOSA!$O$1:O1314,تحویلی!$E$1),"")),"")</f>
        <v/>
      </c>
      <c r="E1314" s="10" t="str">
        <f t="shared" si="86"/>
        <v>20587739</v>
      </c>
      <c r="F1314" s="10" t="str">
        <f>IFERROR(VLOOKUP(I1314,DATABASE!$N:$O,2,FALSE),"")</f>
        <v>دستكش ضد برش سبك</v>
      </c>
      <c r="G1314" s="568" t="s">
        <v>2392</v>
      </c>
      <c r="H1314" s="569">
        <v>20587</v>
      </c>
      <c r="I1314" s="568" t="s">
        <v>1442</v>
      </c>
      <c r="J1314" s="568" t="s">
        <v>22</v>
      </c>
      <c r="K1314" s="570">
        <v>1</v>
      </c>
      <c r="L1314" s="568" t="s">
        <v>3</v>
      </c>
      <c r="M1314" s="568" t="s">
        <v>47</v>
      </c>
      <c r="N1314" s="568" t="s">
        <v>779</v>
      </c>
      <c r="O1314" s="571">
        <v>739</v>
      </c>
      <c r="P1314" s="569">
        <v>0</v>
      </c>
      <c r="Q1314" s="10">
        <f t="shared" si="83"/>
        <v>739</v>
      </c>
    </row>
    <row r="1315" spans="2:17" ht="20.25" customHeight="1">
      <c r="B1315" s="10" t="str">
        <f t="shared" si="84"/>
        <v>دستكش ضد برش سبك580</v>
      </c>
      <c r="C1315" s="10" t="str">
        <f t="shared" si="85"/>
        <v>دستكش ضد برش سبك1402/04/05580</v>
      </c>
      <c r="D1315" s="10" t="str">
        <f>IFERROR(IF(تحویلی!$E$1="","",IF(NOSA!O1315=تحویلی!$E$1,تحویلی!$E$1&amp;COUNTIF(NOSA!$O$1:O1315,تحویلی!$E$1),"")),"")</f>
        <v/>
      </c>
      <c r="E1315" s="10" t="str">
        <f t="shared" si="86"/>
        <v>20593580</v>
      </c>
      <c r="F1315" s="10" t="str">
        <f>IFERROR(VLOOKUP(I1315,DATABASE!$N:$O,2,FALSE),"")</f>
        <v>دستكش ضد برش سبك</v>
      </c>
      <c r="G1315" s="568" t="s">
        <v>2392</v>
      </c>
      <c r="H1315" s="569">
        <v>20593</v>
      </c>
      <c r="I1315" s="568" t="s">
        <v>1442</v>
      </c>
      <c r="J1315" s="568" t="s">
        <v>22</v>
      </c>
      <c r="K1315" s="570">
        <v>1</v>
      </c>
      <c r="L1315" s="568" t="s">
        <v>3</v>
      </c>
      <c r="M1315" s="568" t="s">
        <v>47</v>
      </c>
      <c r="N1315" s="568" t="s">
        <v>132</v>
      </c>
      <c r="O1315" s="571">
        <v>580</v>
      </c>
      <c r="P1315" s="569">
        <v>1</v>
      </c>
      <c r="Q1315" s="10">
        <f t="shared" si="83"/>
        <v>580</v>
      </c>
    </row>
    <row r="1316" spans="2:17" ht="20.25" customHeight="1">
      <c r="B1316" s="10" t="str">
        <f t="shared" si="84"/>
        <v>لباس كار ديرسوز(بلوز و شلوار)69</v>
      </c>
      <c r="C1316" s="10" t="str">
        <f t="shared" si="85"/>
        <v>لباس كار ديرسوز(بلوز و شلوار)1402/04/0569</v>
      </c>
      <c r="D1316" s="10" t="str">
        <f>IFERROR(IF(تحویلی!$E$1="","",IF(NOSA!O1316=تحویلی!$E$1,تحویلی!$E$1&amp;COUNTIF(NOSA!$O$1:O1316,تحویلی!$E$1),"")),"")</f>
        <v/>
      </c>
      <c r="E1316" s="10" t="str">
        <f t="shared" si="86"/>
        <v>2059769</v>
      </c>
      <c r="F1316" s="10" t="str">
        <f>IFERROR(VLOOKUP(I1316,DATABASE!$N:$O,2,FALSE),"")</f>
        <v>لباس كار ديرسوز(بلوز و شلوار)</v>
      </c>
      <c r="G1316" s="568" t="s">
        <v>2392</v>
      </c>
      <c r="H1316" s="569">
        <v>20597</v>
      </c>
      <c r="I1316" s="568" t="s">
        <v>1634</v>
      </c>
      <c r="J1316" s="568" t="s">
        <v>1635</v>
      </c>
      <c r="K1316" s="570">
        <v>1</v>
      </c>
      <c r="L1316" s="568" t="s">
        <v>28</v>
      </c>
      <c r="M1316" s="568" t="s">
        <v>19</v>
      </c>
      <c r="N1316" s="568" t="s">
        <v>265</v>
      </c>
      <c r="O1316" s="571">
        <v>69</v>
      </c>
      <c r="P1316" s="569">
        <v>1</v>
      </c>
      <c r="Q1316" s="10">
        <f t="shared" si="83"/>
        <v>69</v>
      </c>
    </row>
    <row r="1317" spans="2:17" ht="20.25" customHeight="1">
      <c r="B1317" s="10" t="str">
        <f t="shared" si="84"/>
        <v>دستكش ضد برش سبك69</v>
      </c>
      <c r="C1317" s="10" t="str">
        <f t="shared" si="85"/>
        <v>دستكش ضد برش سبك1402/04/0569</v>
      </c>
      <c r="D1317" s="10" t="str">
        <f>IFERROR(IF(تحویلی!$E$1="","",IF(NOSA!O1317=تحویلی!$E$1,تحویلی!$E$1&amp;COUNTIF(NOSA!$O$1:O1317,تحویلی!$E$1),"")),"")</f>
        <v/>
      </c>
      <c r="E1317" s="10" t="str">
        <f t="shared" si="86"/>
        <v>2059769</v>
      </c>
      <c r="F1317" s="10" t="str">
        <f>IFERROR(VLOOKUP(I1317,DATABASE!$N:$O,2,FALSE),"")</f>
        <v>دستكش ضد برش سبك</v>
      </c>
      <c r="G1317" s="568" t="s">
        <v>2392</v>
      </c>
      <c r="H1317" s="569">
        <v>20597</v>
      </c>
      <c r="I1317" s="568" t="s">
        <v>1442</v>
      </c>
      <c r="J1317" s="568" t="s">
        <v>22</v>
      </c>
      <c r="K1317" s="570">
        <v>1</v>
      </c>
      <c r="L1317" s="568" t="s">
        <v>3</v>
      </c>
      <c r="M1317" s="568" t="s">
        <v>19</v>
      </c>
      <c r="N1317" s="568" t="s">
        <v>265</v>
      </c>
      <c r="O1317" s="571">
        <v>69</v>
      </c>
      <c r="P1317" s="569">
        <v>1</v>
      </c>
      <c r="Q1317" s="10">
        <f t="shared" ref="Q1317:Q1380" si="87">VALUE(O1317)</f>
        <v>69</v>
      </c>
    </row>
    <row r="1318" spans="2:17" ht="20.25" customHeight="1">
      <c r="B1318" s="10" t="str">
        <f t="shared" si="84"/>
        <v>دستكش ساق بلند نسوز69</v>
      </c>
      <c r="C1318" s="10" t="str">
        <f t="shared" si="85"/>
        <v>دستكش ساق بلند نسوز1402/04/0569</v>
      </c>
      <c r="D1318" s="10" t="str">
        <f>IFERROR(IF(تحویلی!$E$1="","",IF(NOSA!O1318=تحویلی!$E$1,تحویلی!$E$1&amp;COUNTIF(NOSA!$O$1:O1318,تحویلی!$E$1),"")),"")</f>
        <v/>
      </c>
      <c r="E1318" s="10" t="str">
        <f t="shared" si="86"/>
        <v>2059769</v>
      </c>
      <c r="F1318" s="10" t="str">
        <f>IFERROR(VLOOKUP(I1318,DATABASE!$N:$O,2,FALSE),"")</f>
        <v>دستكش ساق بلند نسوز</v>
      </c>
      <c r="G1318" s="568" t="s">
        <v>2392</v>
      </c>
      <c r="H1318" s="569">
        <v>20597</v>
      </c>
      <c r="I1318" s="568" t="s">
        <v>1461</v>
      </c>
      <c r="J1318" s="568" t="s">
        <v>34</v>
      </c>
      <c r="K1318" s="570">
        <v>1</v>
      </c>
      <c r="L1318" s="568" t="s">
        <v>3</v>
      </c>
      <c r="M1318" s="568" t="s">
        <v>19</v>
      </c>
      <c r="N1318" s="568" t="s">
        <v>265</v>
      </c>
      <c r="O1318" s="571">
        <v>69</v>
      </c>
      <c r="P1318" s="569">
        <v>1</v>
      </c>
      <c r="Q1318" s="10">
        <f t="shared" si="87"/>
        <v>69</v>
      </c>
    </row>
    <row r="1319" spans="2:17" ht="20.25" customHeight="1">
      <c r="B1319" s="10" t="str">
        <f t="shared" si="84"/>
        <v>لباس كار(بلوز و شلوار)828</v>
      </c>
      <c r="C1319" s="10" t="str">
        <f t="shared" si="85"/>
        <v>لباس كار(بلوز و شلوار)1402/04/05828</v>
      </c>
      <c r="D1319" s="10" t="str">
        <f>IFERROR(IF(تحویلی!$E$1="","",IF(NOSA!O1319=تحویلی!$E$1,تحویلی!$E$1&amp;COUNTIF(NOSA!$O$1:O1319,تحویلی!$E$1),"")),"")</f>
        <v/>
      </c>
      <c r="E1319" s="10" t="str">
        <f t="shared" si="86"/>
        <v>20600828</v>
      </c>
      <c r="F1319" s="10" t="str">
        <f>IFERROR(VLOOKUP(I1319,DATABASE!$N:$O,2,FALSE),"")</f>
        <v>لباس كار(بلوز و شلوار)</v>
      </c>
      <c r="G1319" s="568" t="s">
        <v>2392</v>
      </c>
      <c r="H1319" s="569">
        <v>20600</v>
      </c>
      <c r="I1319" s="568" t="s">
        <v>1724</v>
      </c>
      <c r="J1319" s="568" t="s">
        <v>1725</v>
      </c>
      <c r="K1319" s="570">
        <v>1</v>
      </c>
      <c r="L1319" s="568" t="s">
        <v>28</v>
      </c>
      <c r="M1319" s="568" t="s">
        <v>40</v>
      </c>
      <c r="N1319" s="568" t="s">
        <v>2630</v>
      </c>
      <c r="O1319" s="571">
        <v>828</v>
      </c>
      <c r="P1319" s="569">
        <v>0</v>
      </c>
      <c r="Q1319" s="10">
        <f t="shared" si="87"/>
        <v>828</v>
      </c>
    </row>
    <row r="1320" spans="2:17" ht="20.25" customHeight="1">
      <c r="B1320" s="10" t="str">
        <f t="shared" si="84"/>
        <v>كفش ايمني828</v>
      </c>
      <c r="C1320" s="10" t="str">
        <f t="shared" si="85"/>
        <v>كفش ايمني1402/04/05828</v>
      </c>
      <c r="D1320" s="10" t="str">
        <f>IFERROR(IF(تحویلی!$E$1="","",IF(NOSA!O1320=تحویلی!$E$1,تحویلی!$E$1&amp;COUNTIF(NOSA!$O$1:O1320,تحویلی!$E$1),"")),"")</f>
        <v/>
      </c>
      <c r="E1320" s="10" t="str">
        <f t="shared" si="86"/>
        <v>20600828</v>
      </c>
      <c r="F1320" s="10" t="str">
        <f>IFERROR(VLOOKUP(I1320,DATABASE!$N:$O,2,FALSE),"")</f>
        <v>كفش ايمني</v>
      </c>
      <c r="G1320" s="568" t="s">
        <v>2392</v>
      </c>
      <c r="H1320" s="569">
        <v>20600</v>
      </c>
      <c r="I1320" s="568" t="s">
        <v>1720</v>
      </c>
      <c r="J1320" s="568" t="s">
        <v>1721</v>
      </c>
      <c r="K1320" s="570">
        <v>1</v>
      </c>
      <c r="L1320" s="568" t="s">
        <v>3</v>
      </c>
      <c r="M1320" s="568" t="s">
        <v>40</v>
      </c>
      <c r="N1320" s="568" t="s">
        <v>2630</v>
      </c>
      <c r="O1320" s="571">
        <v>828</v>
      </c>
      <c r="P1320" s="569">
        <v>0</v>
      </c>
      <c r="Q1320" s="10">
        <f t="shared" si="87"/>
        <v>828</v>
      </c>
    </row>
    <row r="1321" spans="2:17" ht="20.25" customHeight="1">
      <c r="B1321" s="10" t="str">
        <f t="shared" si="84"/>
        <v>كلاه ايمني828</v>
      </c>
      <c r="C1321" s="10" t="str">
        <f t="shared" si="85"/>
        <v>كلاه ايمني1402/04/05828</v>
      </c>
      <c r="D1321" s="10" t="str">
        <f>IFERROR(IF(تحویلی!$E$1="","",IF(NOSA!O1321=تحویلی!$E$1,تحویلی!$E$1&amp;COUNTIF(NOSA!$O$1:O1321,تحویلی!$E$1),"")),"")</f>
        <v/>
      </c>
      <c r="E1321" s="10" t="str">
        <f t="shared" si="86"/>
        <v>20600828</v>
      </c>
      <c r="F1321" s="10" t="str">
        <f>IFERROR(VLOOKUP(I1321,DATABASE!$N:$O,2,FALSE),"")</f>
        <v>كلاه ايمني</v>
      </c>
      <c r="G1321" s="568" t="s">
        <v>2392</v>
      </c>
      <c r="H1321" s="569">
        <v>20600</v>
      </c>
      <c r="I1321" s="568" t="s">
        <v>1476</v>
      </c>
      <c r="J1321" s="568" t="s">
        <v>1647</v>
      </c>
      <c r="K1321" s="570">
        <v>1</v>
      </c>
      <c r="L1321" s="568" t="s">
        <v>8</v>
      </c>
      <c r="M1321" s="568" t="s">
        <v>40</v>
      </c>
      <c r="N1321" s="568" t="s">
        <v>2630</v>
      </c>
      <c r="O1321" s="571">
        <v>828</v>
      </c>
      <c r="P1321" s="569">
        <v>0</v>
      </c>
      <c r="Q1321" s="10">
        <f t="shared" si="87"/>
        <v>828</v>
      </c>
    </row>
    <row r="1322" spans="2:17" ht="20.25" customHeight="1">
      <c r="B1322" s="10" t="str">
        <f t="shared" si="84"/>
        <v>كمربند برزنتي نواري828</v>
      </c>
      <c r="C1322" s="10" t="str">
        <f t="shared" si="85"/>
        <v>كمربند برزنتي نواري1402/04/05828</v>
      </c>
      <c r="D1322" s="10" t="str">
        <f>IFERROR(IF(تحویلی!$E$1="","",IF(NOSA!O1322=تحویلی!$E$1,تحویلی!$E$1&amp;COUNTIF(NOSA!$O$1:O1322,تحویلی!$E$1),"")),"")</f>
        <v/>
      </c>
      <c r="E1322" s="10" t="str">
        <f t="shared" si="86"/>
        <v>20600828</v>
      </c>
      <c r="F1322" s="10" t="str">
        <f>IFERROR(VLOOKUP(I1322,DATABASE!$N:$O,2,FALSE),"")</f>
        <v>كمربند برزنتي نواري</v>
      </c>
      <c r="G1322" s="568" t="s">
        <v>2392</v>
      </c>
      <c r="H1322" s="569">
        <v>20600</v>
      </c>
      <c r="I1322" s="568" t="s">
        <v>1441</v>
      </c>
      <c r="J1322" s="568" t="s">
        <v>95</v>
      </c>
      <c r="K1322" s="570">
        <v>1</v>
      </c>
      <c r="L1322" s="568" t="s">
        <v>96</v>
      </c>
      <c r="M1322" s="568" t="s">
        <v>40</v>
      </c>
      <c r="N1322" s="568" t="s">
        <v>2630</v>
      </c>
      <c r="O1322" s="571">
        <v>828</v>
      </c>
      <c r="P1322" s="569">
        <v>0</v>
      </c>
      <c r="Q1322" s="10">
        <f t="shared" si="87"/>
        <v>828</v>
      </c>
    </row>
    <row r="1323" spans="2:17" ht="20.25" customHeight="1">
      <c r="B1323" s="10" t="str">
        <f t="shared" si="84"/>
        <v>چكمه ايمني نسوز69</v>
      </c>
      <c r="C1323" s="10" t="str">
        <f t="shared" si="85"/>
        <v>چكمه ايمني نسوز1402/04/0569</v>
      </c>
      <c r="D1323" s="10" t="str">
        <f>IFERROR(IF(تحویلی!$E$1="","",IF(NOSA!O1323=تحویلی!$E$1,تحویلی!$E$1&amp;COUNTIF(NOSA!$O$1:O1323,تحویلی!$E$1),"")),"")</f>
        <v/>
      </c>
      <c r="E1323" s="10" t="str">
        <f t="shared" si="86"/>
        <v>2060769</v>
      </c>
      <c r="F1323" s="10" t="str">
        <f>IFERROR(VLOOKUP(I1323,DATABASE!$N:$O,2,FALSE),"")</f>
        <v>چكمه ايمني نسوز</v>
      </c>
      <c r="G1323" s="568" t="s">
        <v>2392</v>
      </c>
      <c r="H1323" s="569">
        <v>20607</v>
      </c>
      <c r="I1323" s="568" t="s">
        <v>1749</v>
      </c>
      <c r="J1323" s="568" t="s">
        <v>1750</v>
      </c>
      <c r="K1323" s="570">
        <v>1</v>
      </c>
      <c r="L1323" s="568" t="s">
        <v>3</v>
      </c>
      <c r="M1323" s="568" t="s">
        <v>19</v>
      </c>
      <c r="N1323" s="568" t="s">
        <v>265</v>
      </c>
      <c r="O1323" s="571">
        <v>69</v>
      </c>
      <c r="P1323" s="569">
        <v>1</v>
      </c>
      <c r="Q1323" s="10">
        <f t="shared" si="87"/>
        <v>69</v>
      </c>
    </row>
    <row r="1324" spans="2:17" ht="20.25" customHeight="1">
      <c r="B1324" s="10" t="str">
        <f t="shared" si="84"/>
        <v>دستكش كف مواد سبك822</v>
      </c>
      <c r="C1324" s="10" t="str">
        <f t="shared" si="85"/>
        <v>دستكش كف مواد سبك1402/04/06822</v>
      </c>
      <c r="D1324" s="10" t="str">
        <f>IFERROR(IF(تحویلی!$E$1="","",IF(NOSA!O1324=تحویلی!$E$1,تحویلی!$E$1&amp;COUNTIF(NOSA!$O$1:O1324,تحویلی!$E$1),"")),"")</f>
        <v/>
      </c>
      <c r="E1324" s="10" t="str">
        <f t="shared" si="86"/>
        <v>20625822</v>
      </c>
      <c r="F1324" s="10" t="str">
        <f>IFERROR(VLOOKUP(I1324,DATABASE!$N:$O,2,FALSE),"")</f>
        <v>دستكش كف مواد سبك</v>
      </c>
      <c r="G1324" s="568" t="s">
        <v>2400</v>
      </c>
      <c r="H1324" s="569">
        <v>20625</v>
      </c>
      <c r="I1324" s="568" t="s">
        <v>1456</v>
      </c>
      <c r="J1324" s="568" t="s">
        <v>2</v>
      </c>
      <c r="K1324" s="570">
        <v>1</v>
      </c>
      <c r="L1324" s="568" t="s">
        <v>3</v>
      </c>
      <c r="M1324" s="568" t="s">
        <v>47</v>
      </c>
      <c r="N1324" s="568" t="s">
        <v>1788</v>
      </c>
      <c r="O1324" s="571">
        <v>822</v>
      </c>
      <c r="P1324" s="569">
        <v>0</v>
      </c>
      <c r="Q1324" s="10">
        <f t="shared" si="87"/>
        <v>822</v>
      </c>
    </row>
    <row r="1325" spans="2:17" ht="20.25" customHeight="1">
      <c r="B1325" s="10" t="str">
        <f t="shared" si="84"/>
        <v>گوشي اير پلاگ822</v>
      </c>
      <c r="C1325" s="10" t="str">
        <f t="shared" si="85"/>
        <v>گوشي اير پلاگ1402/04/06822</v>
      </c>
      <c r="D1325" s="10" t="str">
        <f>IFERROR(IF(تحویلی!$E$1="","",IF(NOSA!O1325=تحویلی!$E$1,تحویلی!$E$1&amp;COUNTIF(NOSA!$O$1:O1325,تحویلی!$E$1),"")),"")</f>
        <v/>
      </c>
      <c r="E1325" s="10" t="str">
        <f t="shared" si="86"/>
        <v>20625822</v>
      </c>
      <c r="F1325" s="10" t="str">
        <f>IFERROR(VLOOKUP(I1325,DATABASE!$N:$O,2,FALSE),"")</f>
        <v>گوشي اير پلاگ</v>
      </c>
      <c r="G1325" s="568" t="s">
        <v>2400</v>
      </c>
      <c r="H1325" s="569">
        <v>20625</v>
      </c>
      <c r="I1325" s="568" t="s">
        <v>1581</v>
      </c>
      <c r="J1325" s="568" t="s">
        <v>124</v>
      </c>
      <c r="K1325" s="570">
        <v>1</v>
      </c>
      <c r="L1325" s="568" t="s">
        <v>8</v>
      </c>
      <c r="M1325" s="568" t="s">
        <v>47</v>
      </c>
      <c r="N1325" s="568" t="s">
        <v>1788</v>
      </c>
      <c r="O1325" s="571">
        <v>822</v>
      </c>
      <c r="P1325" s="569">
        <v>0</v>
      </c>
      <c r="Q1325" s="10">
        <f t="shared" si="87"/>
        <v>822</v>
      </c>
    </row>
    <row r="1326" spans="2:17" ht="20.25" customHeight="1">
      <c r="B1326" s="10" t="str">
        <f t="shared" si="84"/>
        <v>پوتين ايمني نسوز772</v>
      </c>
      <c r="C1326" s="10" t="str">
        <f t="shared" si="85"/>
        <v>پوتين ايمني نسوز1402/04/06772</v>
      </c>
      <c r="D1326" s="10" t="str">
        <f>IFERROR(IF(تحویلی!$E$1="","",IF(NOSA!O1326=تحویلی!$E$1,تحویلی!$E$1&amp;COUNTIF(NOSA!$O$1:O1326,تحویلی!$E$1),"")),"")</f>
        <v/>
      </c>
      <c r="E1326" s="10" t="str">
        <f t="shared" si="86"/>
        <v>20626772</v>
      </c>
      <c r="F1326" s="10" t="str">
        <f>IFERROR(VLOOKUP(I1326,DATABASE!$N:$O,2,FALSE),"")</f>
        <v>پوتين ايمني نسوز</v>
      </c>
      <c r="G1326" s="568" t="s">
        <v>2400</v>
      </c>
      <c r="H1326" s="569">
        <v>20626</v>
      </c>
      <c r="I1326" s="568" t="s">
        <v>1631</v>
      </c>
      <c r="J1326" s="568" t="s">
        <v>1632</v>
      </c>
      <c r="K1326" s="570">
        <v>1</v>
      </c>
      <c r="L1326" s="568" t="s">
        <v>3</v>
      </c>
      <c r="M1326" s="568" t="s">
        <v>43</v>
      </c>
      <c r="N1326" s="568" t="s">
        <v>1310</v>
      </c>
      <c r="O1326" s="571">
        <v>772</v>
      </c>
      <c r="P1326" s="569">
        <v>0</v>
      </c>
      <c r="Q1326" s="10">
        <f t="shared" si="87"/>
        <v>772</v>
      </c>
    </row>
    <row r="1327" spans="2:17" ht="20.25" customHeight="1">
      <c r="B1327" s="10" t="str">
        <f t="shared" si="84"/>
        <v>دستكش استاد كار221</v>
      </c>
      <c r="C1327" s="10" t="str">
        <f t="shared" si="85"/>
        <v>دستكش استاد كار1402/04/06221</v>
      </c>
      <c r="D1327" s="10" t="str">
        <f>IFERROR(IF(تحویلی!$E$1="","",IF(NOSA!O1327=تحویلی!$E$1,تحویلی!$E$1&amp;COUNTIF(NOSA!$O$1:O1327,تحویلی!$E$1),"")),"")</f>
        <v/>
      </c>
      <c r="E1327" s="10" t="str">
        <f t="shared" si="86"/>
        <v>20632221</v>
      </c>
      <c r="F1327" s="10" t="str">
        <f>IFERROR(VLOOKUP(I1327,DATABASE!$N:$O,2,FALSE),"")</f>
        <v>دستكش استاد كار</v>
      </c>
      <c r="G1327" s="568" t="s">
        <v>2400</v>
      </c>
      <c r="H1327" s="569">
        <v>20632</v>
      </c>
      <c r="I1327" s="568" t="s">
        <v>1543</v>
      </c>
      <c r="J1327" s="568" t="s">
        <v>255</v>
      </c>
      <c r="K1327" s="570">
        <v>1</v>
      </c>
      <c r="L1327" s="568" t="s">
        <v>3</v>
      </c>
      <c r="M1327" s="568" t="s">
        <v>9</v>
      </c>
      <c r="N1327" s="568" t="s">
        <v>56</v>
      </c>
      <c r="O1327" s="571">
        <v>221</v>
      </c>
      <c r="P1327" s="569">
        <v>0</v>
      </c>
      <c r="Q1327" s="10">
        <f t="shared" si="87"/>
        <v>221</v>
      </c>
    </row>
    <row r="1328" spans="2:17" ht="20.25" customHeight="1">
      <c r="B1328" s="10" t="str">
        <f t="shared" si="84"/>
        <v>دستكش استاد كار313</v>
      </c>
      <c r="C1328" s="10" t="str">
        <f t="shared" si="85"/>
        <v>دستكش استاد كار1402/04/06313</v>
      </c>
      <c r="D1328" s="10" t="str">
        <f>IFERROR(IF(تحویلی!$E$1="","",IF(NOSA!O1328=تحویلی!$E$1,تحویلی!$E$1&amp;COUNTIF(NOSA!$O$1:O1328,تحویلی!$E$1),"")),"")</f>
        <v/>
      </c>
      <c r="E1328" s="10" t="str">
        <f t="shared" si="86"/>
        <v>20632313</v>
      </c>
      <c r="F1328" s="10" t="str">
        <f>IFERROR(VLOOKUP(I1328,DATABASE!$N:$O,2,FALSE),"")</f>
        <v>دستكش استاد كار</v>
      </c>
      <c r="G1328" s="568" t="s">
        <v>2400</v>
      </c>
      <c r="H1328" s="569">
        <v>20632</v>
      </c>
      <c r="I1328" s="568" t="s">
        <v>1543</v>
      </c>
      <c r="J1328" s="568" t="s">
        <v>255</v>
      </c>
      <c r="K1328" s="570">
        <v>1</v>
      </c>
      <c r="L1328" s="568" t="s">
        <v>3</v>
      </c>
      <c r="M1328" s="568" t="s">
        <v>9</v>
      </c>
      <c r="N1328" s="568" t="s">
        <v>125</v>
      </c>
      <c r="O1328" s="571">
        <v>313</v>
      </c>
      <c r="P1328" s="569">
        <v>0</v>
      </c>
      <c r="Q1328" s="10">
        <f t="shared" si="87"/>
        <v>313</v>
      </c>
    </row>
    <row r="1329" spans="2:17" ht="20.25" customHeight="1">
      <c r="B1329" s="10" t="str">
        <f t="shared" si="84"/>
        <v>دستكش استاد كار755</v>
      </c>
      <c r="C1329" s="10" t="str">
        <f t="shared" si="85"/>
        <v>دستكش استاد كار1402/04/06755</v>
      </c>
      <c r="D1329" s="10" t="str">
        <f>IFERROR(IF(تحویلی!$E$1="","",IF(NOSA!O1329=تحویلی!$E$1,تحویلی!$E$1&amp;COUNTIF(NOSA!$O$1:O1329,تحویلی!$E$1),"")),"")</f>
        <v/>
      </c>
      <c r="E1329" s="10" t="str">
        <f t="shared" si="86"/>
        <v>20632755</v>
      </c>
      <c r="F1329" s="10" t="str">
        <f>IFERROR(VLOOKUP(I1329,DATABASE!$N:$O,2,FALSE),"")</f>
        <v>دستكش استاد كار</v>
      </c>
      <c r="G1329" s="568" t="s">
        <v>2400</v>
      </c>
      <c r="H1329" s="569">
        <v>20632</v>
      </c>
      <c r="I1329" s="568" t="s">
        <v>1543</v>
      </c>
      <c r="J1329" s="568" t="s">
        <v>255</v>
      </c>
      <c r="K1329" s="570">
        <v>1</v>
      </c>
      <c r="L1329" s="568" t="s">
        <v>3</v>
      </c>
      <c r="M1329" s="568" t="s">
        <v>9</v>
      </c>
      <c r="N1329" s="568" t="s">
        <v>974</v>
      </c>
      <c r="O1329" s="571">
        <v>755</v>
      </c>
      <c r="P1329" s="569">
        <v>0</v>
      </c>
      <c r="Q1329" s="10">
        <f t="shared" si="87"/>
        <v>755</v>
      </c>
    </row>
    <row r="1330" spans="2:17" ht="20.25" customHeight="1">
      <c r="B1330" s="10" t="str">
        <f t="shared" si="84"/>
        <v>دستكش استاد كار682</v>
      </c>
      <c r="C1330" s="10" t="str">
        <f t="shared" si="85"/>
        <v>دستكش استاد كار1402/04/06682</v>
      </c>
      <c r="D1330" s="10" t="str">
        <f>IFERROR(IF(تحویلی!$E$1="","",IF(NOSA!O1330=تحویلی!$E$1,تحویلی!$E$1&amp;COUNTIF(NOSA!$O$1:O1330,تحویلی!$E$1),"")),"")</f>
        <v/>
      </c>
      <c r="E1330" s="10" t="str">
        <f t="shared" si="86"/>
        <v>20632682</v>
      </c>
      <c r="F1330" s="10" t="str">
        <f>IFERROR(VLOOKUP(I1330,DATABASE!$N:$O,2,FALSE),"")</f>
        <v>دستكش استاد كار</v>
      </c>
      <c r="G1330" s="568" t="s">
        <v>2400</v>
      </c>
      <c r="H1330" s="569">
        <v>20632</v>
      </c>
      <c r="I1330" s="568" t="s">
        <v>1543</v>
      </c>
      <c r="J1330" s="568" t="s">
        <v>255</v>
      </c>
      <c r="K1330" s="570">
        <v>1</v>
      </c>
      <c r="L1330" s="568" t="s">
        <v>3</v>
      </c>
      <c r="M1330" s="568" t="s">
        <v>9</v>
      </c>
      <c r="N1330" s="568" t="s">
        <v>2631</v>
      </c>
      <c r="O1330" s="571">
        <v>682</v>
      </c>
      <c r="P1330" s="569">
        <v>0</v>
      </c>
      <c r="Q1330" s="10">
        <f t="shared" si="87"/>
        <v>682</v>
      </c>
    </row>
    <row r="1331" spans="2:17" ht="20.25" customHeight="1">
      <c r="B1331" s="10" t="str">
        <f t="shared" si="84"/>
        <v>پيشبند نسوز چرمي825</v>
      </c>
      <c r="C1331" s="10" t="str">
        <f t="shared" si="85"/>
        <v>پيشبند نسوز چرمي1402/04/06825</v>
      </c>
      <c r="D1331" s="10" t="str">
        <f>IFERROR(IF(تحویلی!$E$1="","",IF(NOSA!O1331=تحویلی!$E$1,تحویلی!$E$1&amp;COUNTIF(NOSA!$O$1:O1331,تحویلی!$E$1),"")),"")</f>
        <v/>
      </c>
      <c r="E1331" s="10" t="str">
        <f t="shared" si="86"/>
        <v>20634825</v>
      </c>
      <c r="F1331" s="10" t="str">
        <f>IFERROR(VLOOKUP(I1331,DATABASE!$N:$O,2,FALSE),"")</f>
        <v>پيشبند نسوز چرمي</v>
      </c>
      <c r="G1331" s="568" t="s">
        <v>2400</v>
      </c>
      <c r="H1331" s="569">
        <v>20634</v>
      </c>
      <c r="I1331" s="568" t="s">
        <v>1459</v>
      </c>
      <c r="J1331" s="568" t="s">
        <v>15</v>
      </c>
      <c r="K1331" s="570">
        <v>1</v>
      </c>
      <c r="L1331" s="568" t="s">
        <v>8</v>
      </c>
      <c r="M1331" s="568" t="s">
        <v>4</v>
      </c>
      <c r="N1331" s="568" t="s">
        <v>2625</v>
      </c>
      <c r="O1331" s="571">
        <v>825</v>
      </c>
      <c r="P1331" s="569">
        <v>0</v>
      </c>
      <c r="Q1331" s="10">
        <f t="shared" si="87"/>
        <v>825</v>
      </c>
    </row>
    <row r="1332" spans="2:17" ht="20.25" customHeight="1">
      <c r="B1332" s="10" t="str">
        <f t="shared" si="84"/>
        <v>پيشبند نسوز چرمي826</v>
      </c>
      <c r="C1332" s="10" t="str">
        <f t="shared" si="85"/>
        <v>پيشبند نسوز چرمي1402/04/06826</v>
      </c>
      <c r="D1332" s="10" t="str">
        <f>IFERROR(IF(تحویلی!$E$1="","",IF(NOSA!O1332=تحویلی!$E$1,تحویلی!$E$1&amp;COUNTIF(NOSA!$O$1:O1332,تحویلی!$E$1),"")),"")</f>
        <v/>
      </c>
      <c r="E1332" s="10" t="str">
        <f t="shared" si="86"/>
        <v>20634826</v>
      </c>
      <c r="F1332" s="10" t="str">
        <f>IFERROR(VLOOKUP(I1332,DATABASE!$N:$O,2,FALSE),"")</f>
        <v>پيشبند نسوز چرمي</v>
      </c>
      <c r="G1332" s="568" t="s">
        <v>2400</v>
      </c>
      <c r="H1332" s="569">
        <v>20634</v>
      </c>
      <c r="I1332" s="568" t="s">
        <v>1459</v>
      </c>
      <c r="J1332" s="568" t="s">
        <v>15</v>
      </c>
      <c r="K1332" s="570">
        <v>1</v>
      </c>
      <c r="L1332" s="568" t="s">
        <v>8</v>
      </c>
      <c r="M1332" s="568" t="s">
        <v>4</v>
      </c>
      <c r="N1332" s="568" t="s">
        <v>2626</v>
      </c>
      <c r="O1332" s="571">
        <v>826</v>
      </c>
      <c r="P1332" s="569">
        <v>0</v>
      </c>
      <c r="Q1332" s="10">
        <f t="shared" si="87"/>
        <v>826</v>
      </c>
    </row>
    <row r="1333" spans="2:17" ht="20.25" customHeight="1">
      <c r="B1333" s="10" t="str">
        <f t="shared" si="84"/>
        <v>لباس كار نسوز(بلوز و شلوار)259</v>
      </c>
      <c r="C1333" s="10" t="str">
        <f t="shared" si="85"/>
        <v>لباس كار نسوز(بلوز و شلوار)1402/04/06259</v>
      </c>
      <c r="D1333" s="10" t="str">
        <f>IFERROR(IF(تحویلی!$E$1="","",IF(NOSA!O1333=تحویلی!$E$1,تحویلی!$E$1&amp;COUNTIF(NOSA!$O$1:O1333,تحویلی!$E$1),"")),"")</f>
        <v/>
      </c>
      <c r="E1333" s="10" t="str">
        <f t="shared" si="86"/>
        <v>20642259</v>
      </c>
      <c r="F1333" s="10" t="str">
        <f>IFERROR(VLOOKUP(I1333,DATABASE!$N:$O,2,FALSE),"")</f>
        <v>لباس كار نسوز(بلوز و شلوار)</v>
      </c>
      <c r="G1333" s="568" t="s">
        <v>2400</v>
      </c>
      <c r="H1333" s="569">
        <v>20642</v>
      </c>
      <c r="I1333" s="568" t="s">
        <v>1766</v>
      </c>
      <c r="J1333" s="568" t="s">
        <v>1767</v>
      </c>
      <c r="K1333" s="570">
        <v>1</v>
      </c>
      <c r="L1333" s="568" t="s">
        <v>28</v>
      </c>
      <c r="M1333" s="568" t="s">
        <v>4</v>
      </c>
      <c r="N1333" s="568" t="s">
        <v>2632</v>
      </c>
      <c r="O1333" s="571">
        <v>259</v>
      </c>
      <c r="P1333" s="569">
        <v>0</v>
      </c>
      <c r="Q1333" s="10">
        <f t="shared" si="87"/>
        <v>259</v>
      </c>
    </row>
    <row r="1334" spans="2:17" ht="20.25" customHeight="1">
      <c r="B1334" s="10" t="str">
        <f t="shared" si="84"/>
        <v>چكمه ايمني نسوز259</v>
      </c>
      <c r="C1334" s="10" t="str">
        <f t="shared" si="85"/>
        <v>چكمه ايمني نسوز1402/04/06259</v>
      </c>
      <c r="D1334" s="10" t="str">
        <f>IFERROR(IF(تحویلی!$E$1="","",IF(NOSA!O1334=تحویلی!$E$1,تحویلی!$E$1&amp;COUNTIF(NOSA!$O$1:O1334,تحویلی!$E$1),"")),"")</f>
        <v/>
      </c>
      <c r="E1334" s="10" t="str">
        <f t="shared" si="86"/>
        <v>20642259</v>
      </c>
      <c r="F1334" s="10" t="str">
        <f>IFERROR(VLOOKUP(I1334,DATABASE!$N:$O,2,FALSE),"")</f>
        <v>چكمه ايمني نسوز</v>
      </c>
      <c r="G1334" s="568" t="s">
        <v>2400</v>
      </c>
      <c r="H1334" s="569">
        <v>20642</v>
      </c>
      <c r="I1334" s="568" t="s">
        <v>1697</v>
      </c>
      <c r="J1334" s="568" t="s">
        <v>1698</v>
      </c>
      <c r="K1334" s="570">
        <v>1</v>
      </c>
      <c r="L1334" s="568" t="s">
        <v>3</v>
      </c>
      <c r="M1334" s="568" t="s">
        <v>4</v>
      </c>
      <c r="N1334" s="568" t="s">
        <v>2632</v>
      </c>
      <c r="O1334" s="571">
        <v>259</v>
      </c>
      <c r="P1334" s="569">
        <v>0</v>
      </c>
      <c r="Q1334" s="10">
        <f t="shared" si="87"/>
        <v>259</v>
      </c>
    </row>
    <row r="1335" spans="2:17" ht="20.25" customHeight="1">
      <c r="B1335" s="10" t="str">
        <f t="shared" si="84"/>
        <v>پيشبند نسوز چرمي259</v>
      </c>
      <c r="C1335" s="10" t="str">
        <f t="shared" si="85"/>
        <v>پيشبند نسوز چرمي1402/04/06259</v>
      </c>
      <c r="D1335" s="10" t="str">
        <f>IFERROR(IF(تحویلی!$E$1="","",IF(NOSA!O1335=تحویلی!$E$1,تحویلی!$E$1&amp;COUNTIF(NOSA!$O$1:O1335,تحویلی!$E$1),"")),"")</f>
        <v/>
      </c>
      <c r="E1335" s="10" t="str">
        <f t="shared" si="86"/>
        <v>20642259</v>
      </c>
      <c r="F1335" s="10" t="str">
        <f>IFERROR(VLOOKUP(I1335,DATABASE!$N:$O,2,FALSE),"")</f>
        <v>پيشبند نسوز چرمي</v>
      </c>
      <c r="G1335" s="568" t="s">
        <v>2400</v>
      </c>
      <c r="H1335" s="569">
        <v>20642</v>
      </c>
      <c r="I1335" s="568" t="s">
        <v>1459</v>
      </c>
      <c r="J1335" s="568" t="s">
        <v>15</v>
      </c>
      <c r="K1335" s="570">
        <v>1</v>
      </c>
      <c r="L1335" s="568" t="s">
        <v>8</v>
      </c>
      <c r="M1335" s="568" t="s">
        <v>4</v>
      </c>
      <c r="N1335" s="568" t="s">
        <v>2632</v>
      </c>
      <c r="O1335" s="571">
        <v>259</v>
      </c>
      <c r="P1335" s="569">
        <v>0</v>
      </c>
      <c r="Q1335" s="10">
        <f t="shared" si="87"/>
        <v>259</v>
      </c>
    </row>
    <row r="1336" spans="2:17" ht="20.25" customHeight="1">
      <c r="B1336" s="10" t="str">
        <f t="shared" si="84"/>
        <v>دستكش ضد برش سبك828</v>
      </c>
      <c r="C1336" s="10" t="str">
        <f t="shared" si="85"/>
        <v>دستكش ضد برش سبك1402/04/06828</v>
      </c>
      <c r="D1336" s="10" t="str">
        <f>IFERROR(IF(تحویلی!$E$1="","",IF(NOSA!O1336=تحویلی!$E$1,تحویلی!$E$1&amp;COUNTIF(NOSA!$O$1:O1336,تحویلی!$E$1),"")),"")</f>
        <v/>
      </c>
      <c r="E1336" s="10" t="str">
        <f t="shared" si="86"/>
        <v>20655828</v>
      </c>
      <c r="F1336" s="10" t="str">
        <f>IFERROR(VLOOKUP(I1336,DATABASE!$N:$O,2,FALSE),"")</f>
        <v>دستكش ضد برش سبك</v>
      </c>
      <c r="G1336" s="568" t="s">
        <v>2400</v>
      </c>
      <c r="H1336" s="569">
        <v>20655</v>
      </c>
      <c r="I1336" s="568" t="s">
        <v>1442</v>
      </c>
      <c r="J1336" s="568" t="s">
        <v>22</v>
      </c>
      <c r="K1336" s="570">
        <v>1</v>
      </c>
      <c r="L1336" s="568" t="s">
        <v>3</v>
      </c>
      <c r="M1336" s="568" t="s">
        <v>40</v>
      </c>
      <c r="N1336" s="568" t="s">
        <v>2630</v>
      </c>
      <c r="O1336" s="571">
        <v>828</v>
      </c>
      <c r="P1336" s="569">
        <v>0</v>
      </c>
      <c r="Q1336" s="10">
        <f t="shared" si="87"/>
        <v>828</v>
      </c>
    </row>
    <row r="1337" spans="2:17" ht="20.25" customHeight="1">
      <c r="B1337" s="10" t="str">
        <f t="shared" si="84"/>
        <v>دستكش ضد برش سبك83</v>
      </c>
      <c r="C1337" s="10" t="str">
        <f t="shared" si="85"/>
        <v>دستكش ضد برش سبك1402/04/0683</v>
      </c>
      <c r="D1337" s="10" t="str">
        <f>IFERROR(IF(تحویلی!$E$1="","",IF(NOSA!O1337=تحویلی!$E$1,تحویلی!$E$1&amp;COUNTIF(NOSA!$O$1:O1337,تحویلی!$E$1),"")),"")</f>
        <v/>
      </c>
      <c r="E1337" s="10" t="str">
        <f t="shared" si="86"/>
        <v>2065983</v>
      </c>
      <c r="F1337" s="10" t="str">
        <f>IFERROR(VLOOKUP(I1337,DATABASE!$N:$O,2,FALSE),"")</f>
        <v>دستكش ضد برش سبك</v>
      </c>
      <c r="G1337" s="568" t="s">
        <v>2400</v>
      </c>
      <c r="H1337" s="569">
        <v>20659</v>
      </c>
      <c r="I1337" s="568" t="s">
        <v>1442</v>
      </c>
      <c r="J1337" s="568" t="s">
        <v>22</v>
      </c>
      <c r="K1337" s="570">
        <v>1</v>
      </c>
      <c r="L1337" s="568" t="s">
        <v>3</v>
      </c>
      <c r="M1337" s="568" t="s">
        <v>43</v>
      </c>
      <c r="N1337" s="568" t="s">
        <v>246</v>
      </c>
      <c r="O1337" s="571">
        <v>83</v>
      </c>
      <c r="P1337" s="569">
        <v>1</v>
      </c>
      <c r="Q1337" s="10">
        <f t="shared" si="87"/>
        <v>83</v>
      </c>
    </row>
    <row r="1338" spans="2:17" ht="20.25" customHeight="1">
      <c r="B1338" s="10" t="str">
        <f t="shared" si="84"/>
        <v>پوتين ايمني نسوز83</v>
      </c>
      <c r="C1338" s="10" t="str">
        <f t="shared" si="85"/>
        <v>پوتين ايمني نسوز1402/04/0683</v>
      </c>
      <c r="D1338" s="10" t="str">
        <f>IFERROR(IF(تحویلی!$E$1="","",IF(NOSA!O1338=تحویلی!$E$1,تحویلی!$E$1&amp;COUNTIF(NOSA!$O$1:O1338,تحویلی!$E$1),"")),"")</f>
        <v/>
      </c>
      <c r="E1338" s="10" t="str">
        <f t="shared" si="86"/>
        <v>2065983</v>
      </c>
      <c r="F1338" s="10" t="str">
        <f>IFERROR(VLOOKUP(I1338,DATABASE!$N:$O,2,FALSE),"")</f>
        <v>پوتين ايمني نسوز</v>
      </c>
      <c r="G1338" s="568" t="s">
        <v>2400</v>
      </c>
      <c r="H1338" s="569">
        <v>20659</v>
      </c>
      <c r="I1338" s="568" t="s">
        <v>1472</v>
      </c>
      <c r="J1338" s="568" t="s">
        <v>1700</v>
      </c>
      <c r="K1338" s="570">
        <v>1</v>
      </c>
      <c r="L1338" s="568" t="s">
        <v>3</v>
      </c>
      <c r="M1338" s="568" t="s">
        <v>43</v>
      </c>
      <c r="N1338" s="568" t="s">
        <v>246</v>
      </c>
      <c r="O1338" s="571">
        <v>83</v>
      </c>
      <c r="P1338" s="569">
        <v>1</v>
      </c>
      <c r="Q1338" s="10">
        <f t="shared" si="87"/>
        <v>83</v>
      </c>
    </row>
    <row r="1339" spans="2:17" ht="20.25" customHeight="1">
      <c r="B1339" s="10" t="str">
        <f t="shared" si="84"/>
        <v>نقاب تيره محافظ صورت معمولي834</v>
      </c>
      <c r="C1339" s="10" t="str">
        <f t="shared" si="85"/>
        <v>نقاب تيره محافظ صورت معمولي1402/04/07834</v>
      </c>
      <c r="D1339" s="10" t="str">
        <f>IFERROR(IF(تحویلی!$E$1="","",IF(NOSA!O1339=تحویلی!$E$1,تحویلی!$E$1&amp;COUNTIF(NOSA!$O$1:O1339,تحویلی!$E$1),"")),"")</f>
        <v/>
      </c>
      <c r="E1339" s="10" t="str">
        <f t="shared" si="86"/>
        <v>20672834</v>
      </c>
      <c r="F1339" s="10" t="str">
        <f>IFERROR(VLOOKUP(I1339,DATABASE!$N:$O,2,FALSE),"")</f>
        <v>نقاب تيره محافظ صورت معمولي</v>
      </c>
      <c r="G1339" s="568" t="s">
        <v>2401</v>
      </c>
      <c r="H1339" s="569">
        <v>20672</v>
      </c>
      <c r="I1339" s="568" t="s">
        <v>1557</v>
      </c>
      <c r="J1339" s="568" t="s">
        <v>115</v>
      </c>
      <c r="K1339" s="570">
        <v>1</v>
      </c>
      <c r="L1339" s="568" t="s">
        <v>8</v>
      </c>
      <c r="M1339" s="568" t="s">
        <v>19</v>
      </c>
      <c r="N1339" s="568" t="s">
        <v>2640</v>
      </c>
      <c r="O1339" s="571">
        <v>834</v>
      </c>
      <c r="P1339" s="569">
        <v>0</v>
      </c>
      <c r="Q1339" s="10">
        <f t="shared" si="87"/>
        <v>834</v>
      </c>
    </row>
    <row r="1340" spans="2:17" ht="20.25" customHeight="1">
      <c r="B1340" s="10" t="str">
        <f t="shared" si="84"/>
        <v>رابط فنري نقاب كلاه ايمني834</v>
      </c>
      <c r="C1340" s="10" t="str">
        <f t="shared" si="85"/>
        <v>رابط فنري نقاب كلاه ايمني1402/04/07834</v>
      </c>
      <c r="D1340" s="10" t="str">
        <f>IFERROR(IF(تحویلی!$E$1="","",IF(NOSA!O1340=تحویلی!$E$1,تحویلی!$E$1&amp;COUNTIF(NOSA!$O$1:O1340,تحویلی!$E$1),"")),"")</f>
        <v/>
      </c>
      <c r="E1340" s="10" t="str">
        <f t="shared" si="86"/>
        <v>20672834</v>
      </c>
      <c r="F1340" s="10" t="str">
        <f>IFERROR(VLOOKUP(I1340,DATABASE!$N:$O,2,FALSE),"")</f>
        <v>رابط فنري نقاب كلاه ايمني</v>
      </c>
      <c r="G1340" s="568" t="s">
        <v>2401</v>
      </c>
      <c r="H1340" s="569">
        <v>20672</v>
      </c>
      <c r="I1340" s="568" t="s">
        <v>1454</v>
      </c>
      <c r="J1340" s="568" t="s">
        <v>135</v>
      </c>
      <c r="K1340" s="570">
        <v>1</v>
      </c>
      <c r="L1340" s="568" t="s">
        <v>8</v>
      </c>
      <c r="M1340" s="568" t="s">
        <v>19</v>
      </c>
      <c r="N1340" s="568" t="s">
        <v>2640</v>
      </c>
      <c r="O1340" s="571">
        <v>834</v>
      </c>
      <c r="P1340" s="569">
        <v>0</v>
      </c>
      <c r="Q1340" s="10">
        <f t="shared" si="87"/>
        <v>834</v>
      </c>
    </row>
    <row r="1341" spans="2:17" ht="20.25" customHeight="1">
      <c r="B1341" s="10" t="str">
        <f t="shared" si="84"/>
        <v>كمربند برزنتي نواري834</v>
      </c>
      <c r="C1341" s="10" t="str">
        <f t="shared" si="85"/>
        <v>كمربند برزنتي نواري1402/04/07834</v>
      </c>
      <c r="D1341" s="10" t="str">
        <f>IFERROR(IF(تحویلی!$E$1="","",IF(NOSA!O1341=تحویلی!$E$1,تحویلی!$E$1&amp;COUNTIF(NOSA!$O$1:O1341,تحویلی!$E$1),"")),"")</f>
        <v/>
      </c>
      <c r="E1341" s="10" t="str">
        <f t="shared" si="86"/>
        <v>20672834</v>
      </c>
      <c r="F1341" s="10" t="str">
        <f>IFERROR(VLOOKUP(I1341,DATABASE!$N:$O,2,FALSE),"")</f>
        <v>كمربند برزنتي نواري</v>
      </c>
      <c r="G1341" s="568" t="s">
        <v>2401</v>
      </c>
      <c r="H1341" s="569">
        <v>20672</v>
      </c>
      <c r="I1341" s="568" t="s">
        <v>1441</v>
      </c>
      <c r="J1341" s="568" t="s">
        <v>95</v>
      </c>
      <c r="K1341" s="570">
        <v>1</v>
      </c>
      <c r="L1341" s="568" t="s">
        <v>96</v>
      </c>
      <c r="M1341" s="568" t="s">
        <v>19</v>
      </c>
      <c r="N1341" s="568" t="s">
        <v>2640</v>
      </c>
      <c r="O1341" s="571">
        <v>834</v>
      </c>
      <c r="P1341" s="569">
        <v>0</v>
      </c>
      <c r="Q1341" s="10">
        <f t="shared" si="87"/>
        <v>834</v>
      </c>
    </row>
    <row r="1342" spans="2:17" ht="20.25" customHeight="1">
      <c r="B1342" s="10" t="str">
        <f t="shared" si="84"/>
        <v>پابند نسوز چرمي834</v>
      </c>
      <c r="C1342" s="10" t="str">
        <f t="shared" si="85"/>
        <v>پابند نسوز چرمي1402/04/07834</v>
      </c>
      <c r="D1342" s="10" t="str">
        <f>IFERROR(IF(تحویلی!$E$1="","",IF(NOSA!O1342=تحویلی!$E$1,تحویلی!$E$1&amp;COUNTIF(NOSA!$O$1:O1342,تحویلی!$E$1),"")),"")</f>
        <v/>
      </c>
      <c r="E1342" s="10" t="str">
        <f t="shared" si="86"/>
        <v>20672834</v>
      </c>
      <c r="F1342" s="10" t="str">
        <f>IFERROR(VLOOKUP(I1342,DATABASE!$N:$O,2,FALSE),"")</f>
        <v>پابند نسوز چرمي</v>
      </c>
      <c r="G1342" s="568" t="s">
        <v>2401</v>
      </c>
      <c r="H1342" s="569">
        <v>20672</v>
      </c>
      <c r="I1342" s="568" t="s">
        <v>1460</v>
      </c>
      <c r="J1342" s="568" t="s">
        <v>18</v>
      </c>
      <c r="K1342" s="570">
        <v>1</v>
      </c>
      <c r="L1342" s="568" t="s">
        <v>3</v>
      </c>
      <c r="M1342" s="568" t="s">
        <v>19</v>
      </c>
      <c r="N1342" s="568" t="s">
        <v>2640</v>
      </c>
      <c r="O1342" s="571">
        <v>834</v>
      </c>
      <c r="P1342" s="569">
        <v>0</v>
      </c>
      <c r="Q1342" s="10">
        <f t="shared" si="87"/>
        <v>834</v>
      </c>
    </row>
    <row r="1343" spans="2:17" ht="20.25" customHeight="1">
      <c r="B1343" s="10" t="str">
        <f t="shared" si="84"/>
        <v>پيشبند نسوز چرمي834</v>
      </c>
      <c r="C1343" s="10" t="str">
        <f t="shared" si="85"/>
        <v>پيشبند نسوز چرمي1402/04/07834</v>
      </c>
      <c r="D1343" s="10" t="str">
        <f>IFERROR(IF(تحویلی!$E$1="","",IF(NOSA!O1343=تحویلی!$E$1,تحویلی!$E$1&amp;COUNTIF(NOSA!$O$1:O1343,تحویلی!$E$1),"")),"")</f>
        <v/>
      </c>
      <c r="E1343" s="10" t="str">
        <f t="shared" si="86"/>
        <v>20672834</v>
      </c>
      <c r="F1343" s="10" t="str">
        <f>IFERROR(VLOOKUP(I1343,DATABASE!$N:$O,2,FALSE),"")</f>
        <v>پيشبند نسوز چرمي</v>
      </c>
      <c r="G1343" s="568" t="s">
        <v>2401</v>
      </c>
      <c r="H1343" s="569">
        <v>20672</v>
      </c>
      <c r="I1343" s="568" t="s">
        <v>1459</v>
      </c>
      <c r="J1343" s="568" t="s">
        <v>15</v>
      </c>
      <c r="K1343" s="570">
        <v>1</v>
      </c>
      <c r="L1343" s="568" t="s">
        <v>8</v>
      </c>
      <c r="M1343" s="568" t="s">
        <v>19</v>
      </c>
      <c r="N1343" s="568" t="s">
        <v>2640</v>
      </c>
      <c r="O1343" s="571">
        <v>834</v>
      </c>
      <c r="P1343" s="569">
        <v>0</v>
      </c>
      <c r="Q1343" s="10">
        <f t="shared" si="87"/>
        <v>834</v>
      </c>
    </row>
    <row r="1344" spans="2:17" ht="20.25" customHeight="1">
      <c r="B1344" s="10" t="str">
        <f t="shared" si="84"/>
        <v>چكمه ايمني نسوز834</v>
      </c>
      <c r="C1344" s="10" t="str">
        <f t="shared" si="85"/>
        <v>چكمه ايمني نسوز1402/04/07834</v>
      </c>
      <c r="D1344" s="10" t="str">
        <f>IFERROR(IF(تحویلی!$E$1="","",IF(NOSA!O1344=تحویلی!$E$1,تحویلی!$E$1&amp;COUNTIF(NOSA!$O$1:O1344,تحویلی!$E$1),"")),"")</f>
        <v/>
      </c>
      <c r="E1344" s="10" t="str">
        <f t="shared" si="86"/>
        <v>20673834</v>
      </c>
      <c r="F1344" s="10" t="str">
        <f>IFERROR(VLOOKUP(I1344,DATABASE!$N:$O,2,FALSE),"")</f>
        <v>چكمه ايمني نسوز</v>
      </c>
      <c r="G1344" s="568" t="s">
        <v>2401</v>
      </c>
      <c r="H1344" s="569">
        <v>20673</v>
      </c>
      <c r="I1344" s="568" t="s">
        <v>1666</v>
      </c>
      <c r="J1344" s="568" t="s">
        <v>1667</v>
      </c>
      <c r="K1344" s="570">
        <v>1</v>
      </c>
      <c r="L1344" s="568" t="s">
        <v>3</v>
      </c>
      <c r="M1344" s="568" t="s">
        <v>19</v>
      </c>
      <c r="N1344" s="568" t="s">
        <v>2640</v>
      </c>
      <c r="O1344" s="571">
        <v>834</v>
      </c>
      <c r="P1344" s="569">
        <v>0</v>
      </c>
      <c r="Q1344" s="10">
        <f t="shared" si="87"/>
        <v>834</v>
      </c>
    </row>
    <row r="1345" spans="2:17" ht="20.25" customHeight="1">
      <c r="B1345" s="10" t="str">
        <f t="shared" si="84"/>
        <v>دستكش ساق بلند نسوز834</v>
      </c>
      <c r="C1345" s="10" t="str">
        <f t="shared" si="85"/>
        <v>دستكش ساق بلند نسوز1402/04/07834</v>
      </c>
      <c r="D1345" s="10" t="str">
        <f>IFERROR(IF(تحویلی!$E$1="","",IF(NOSA!O1345=تحویلی!$E$1,تحویلی!$E$1&amp;COUNTIF(NOSA!$O$1:O1345,تحویلی!$E$1),"")),"")</f>
        <v/>
      </c>
      <c r="E1345" s="10" t="str">
        <f t="shared" si="86"/>
        <v>20673834</v>
      </c>
      <c r="F1345" s="10" t="str">
        <f>IFERROR(VLOOKUP(I1345,DATABASE!$N:$O,2,FALSE),"")</f>
        <v>دستكش ساق بلند نسوز</v>
      </c>
      <c r="G1345" s="568" t="s">
        <v>2401</v>
      </c>
      <c r="H1345" s="569">
        <v>20673</v>
      </c>
      <c r="I1345" s="568" t="s">
        <v>1461</v>
      </c>
      <c r="J1345" s="568" t="s">
        <v>34</v>
      </c>
      <c r="K1345" s="570">
        <v>1</v>
      </c>
      <c r="L1345" s="568" t="s">
        <v>3</v>
      </c>
      <c r="M1345" s="568" t="s">
        <v>19</v>
      </c>
      <c r="N1345" s="568" t="s">
        <v>2640</v>
      </c>
      <c r="O1345" s="571">
        <v>834</v>
      </c>
      <c r="P1345" s="569">
        <v>0</v>
      </c>
      <c r="Q1345" s="10">
        <f t="shared" si="87"/>
        <v>834</v>
      </c>
    </row>
    <row r="1346" spans="2:17" ht="20.25" customHeight="1">
      <c r="B1346" s="10" t="str">
        <f t="shared" si="84"/>
        <v>دستكش ضد برش سبك834</v>
      </c>
      <c r="C1346" s="10" t="str">
        <f t="shared" si="85"/>
        <v>دستكش ضد برش سبك1402/04/07834</v>
      </c>
      <c r="D1346" s="10" t="str">
        <f>IFERROR(IF(تحویلی!$E$1="","",IF(NOSA!O1346=تحویلی!$E$1,تحویلی!$E$1&amp;COUNTIF(NOSA!$O$1:O1346,تحویلی!$E$1),"")),"")</f>
        <v/>
      </c>
      <c r="E1346" s="10" t="str">
        <f t="shared" si="86"/>
        <v>20673834</v>
      </c>
      <c r="F1346" s="10" t="str">
        <f>IFERROR(VLOOKUP(I1346,DATABASE!$N:$O,2,FALSE),"")</f>
        <v>دستكش ضد برش سبك</v>
      </c>
      <c r="G1346" s="568" t="s">
        <v>2401</v>
      </c>
      <c r="H1346" s="569">
        <v>20673</v>
      </c>
      <c r="I1346" s="568" t="s">
        <v>1442</v>
      </c>
      <c r="J1346" s="568" t="s">
        <v>22</v>
      </c>
      <c r="K1346" s="570">
        <v>1</v>
      </c>
      <c r="L1346" s="568" t="s">
        <v>3</v>
      </c>
      <c r="M1346" s="568" t="s">
        <v>19</v>
      </c>
      <c r="N1346" s="568" t="s">
        <v>2640</v>
      </c>
      <c r="O1346" s="571">
        <v>834</v>
      </c>
      <c r="P1346" s="569">
        <v>0</v>
      </c>
      <c r="Q1346" s="10">
        <f t="shared" si="87"/>
        <v>834</v>
      </c>
    </row>
    <row r="1347" spans="2:17" ht="20.25" customHeight="1">
      <c r="B1347" s="10" t="str">
        <f t="shared" ref="B1347:B1410" si="88">F1347&amp;Q1347</f>
        <v>كلاه ايمني834</v>
      </c>
      <c r="C1347" s="10" t="str">
        <f t="shared" ref="C1347:C1410" si="89">F1347&amp;G1347&amp;O1347</f>
        <v>كلاه ايمني1402/04/07834</v>
      </c>
      <c r="D1347" s="10" t="str">
        <f>IFERROR(IF(تحویلی!$E$1="","",IF(NOSA!O1347=تحویلی!$E$1,تحویلی!$E$1&amp;COUNTIF(NOSA!$O$1:O1347,تحویلی!$E$1),"")),"")</f>
        <v/>
      </c>
      <c r="E1347" s="10" t="str">
        <f t="shared" ref="E1347:E1410" si="90">H1347&amp;O1347</f>
        <v>20673834</v>
      </c>
      <c r="F1347" s="10" t="str">
        <f>IFERROR(VLOOKUP(I1347,DATABASE!$N:$O,2,FALSE),"")</f>
        <v>كلاه ايمني</v>
      </c>
      <c r="G1347" s="568" t="s">
        <v>2401</v>
      </c>
      <c r="H1347" s="569">
        <v>20673</v>
      </c>
      <c r="I1347" s="568" t="s">
        <v>1505</v>
      </c>
      <c r="J1347" s="568" t="s">
        <v>1628</v>
      </c>
      <c r="K1347" s="570">
        <v>1</v>
      </c>
      <c r="L1347" s="568" t="s">
        <v>8</v>
      </c>
      <c r="M1347" s="568" t="s">
        <v>19</v>
      </c>
      <c r="N1347" s="568" t="s">
        <v>2640</v>
      </c>
      <c r="O1347" s="571">
        <v>834</v>
      </c>
      <c r="P1347" s="569">
        <v>0</v>
      </c>
      <c r="Q1347" s="10">
        <f t="shared" si="87"/>
        <v>834</v>
      </c>
    </row>
    <row r="1348" spans="2:17" ht="20.25" customHeight="1">
      <c r="B1348" s="10" t="str">
        <f t="shared" si="88"/>
        <v>گوشي اير پلاگ834</v>
      </c>
      <c r="C1348" s="10" t="str">
        <f t="shared" si="89"/>
        <v>گوشي اير پلاگ1402/04/07834</v>
      </c>
      <c r="D1348" s="10" t="str">
        <f>IFERROR(IF(تحویلی!$E$1="","",IF(NOSA!O1348=تحویلی!$E$1,تحویلی!$E$1&amp;COUNTIF(NOSA!$O$1:O1348,تحویلی!$E$1),"")),"")</f>
        <v/>
      </c>
      <c r="E1348" s="10" t="str">
        <f t="shared" si="90"/>
        <v>20673834</v>
      </c>
      <c r="F1348" s="10" t="str">
        <f>IFERROR(VLOOKUP(I1348,DATABASE!$N:$O,2,FALSE),"")</f>
        <v>گوشي اير پلاگ</v>
      </c>
      <c r="G1348" s="568" t="s">
        <v>2401</v>
      </c>
      <c r="H1348" s="569">
        <v>20673</v>
      </c>
      <c r="I1348" s="568" t="s">
        <v>1581</v>
      </c>
      <c r="J1348" s="568" t="s">
        <v>124</v>
      </c>
      <c r="K1348" s="570">
        <v>1</v>
      </c>
      <c r="L1348" s="568" t="s">
        <v>8</v>
      </c>
      <c r="M1348" s="568" t="s">
        <v>19</v>
      </c>
      <c r="N1348" s="568" t="s">
        <v>2640</v>
      </c>
      <c r="O1348" s="571">
        <v>834</v>
      </c>
      <c r="P1348" s="569">
        <v>0</v>
      </c>
      <c r="Q1348" s="10">
        <f t="shared" si="87"/>
        <v>834</v>
      </c>
    </row>
    <row r="1349" spans="2:17" ht="20.25" customHeight="1">
      <c r="B1349" s="10" t="str">
        <f t="shared" si="88"/>
        <v>لباس كار نسوز(بلوز و شلوار)834</v>
      </c>
      <c r="C1349" s="10" t="str">
        <f t="shared" si="89"/>
        <v>لباس كار نسوز(بلوز و شلوار)1402/04/07834</v>
      </c>
      <c r="D1349" s="10" t="str">
        <f>IFERROR(IF(تحویلی!$E$1="","",IF(NOSA!O1349=تحویلی!$E$1,تحویلی!$E$1&amp;COUNTIF(NOSA!$O$1:O1349,تحویلی!$E$1),"")),"")</f>
        <v/>
      </c>
      <c r="E1349" s="10" t="str">
        <f t="shared" si="90"/>
        <v>20673834</v>
      </c>
      <c r="F1349" s="10" t="str">
        <f>IFERROR(VLOOKUP(I1349,DATABASE!$N:$O,2,FALSE),"")</f>
        <v>لباس كار نسوز(بلوز و شلوار)</v>
      </c>
      <c r="G1349" s="568" t="s">
        <v>2401</v>
      </c>
      <c r="H1349" s="569">
        <v>20673</v>
      </c>
      <c r="I1349" s="568" t="s">
        <v>1655</v>
      </c>
      <c r="J1349" s="568" t="s">
        <v>1656</v>
      </c>
      <c r="K1349" s="570">
        <v>1</v>
      </c>
      <c r="L1349" s="568" t="s">
        <v>28</v>
      </c>
      <c r="M1349" s="568" t="s">
        <v>19</v>
      </c>
      <c r="N1349" s="568" t="s">
        <v>2640</v>
      </c>
      <c r="O1349" s="571">
        <v>834</v>
      </c>
      <c r="P1349" s="569">
        <v>0</v>
      </c>
      <c r="Q1349" s="10">
        <f t="shared" si="87"/>
        <v>834</v>
      </c>
    </row>
    <row r="1350" spans="2:17" ht="20.25" customHeight="1">
      <c r="B1350" s="10" t="str">
        <f t="shared" si="88"/>
        <v>پابند نسوز چرمي805</v>
      </c>
      <c r="C1350" s="10" t="str">
        <f t="shared" si="89"/>
        <v>پابند نسوز چرمي1402/04/07805</v>
      </c>
      <c r="D1350" s="10" t="str">
        <f>IFERROR(IF(تحویلی!$E$1="","",IF(NOSA!O1350=تحویلی!$E$1,تحویلی!$E$1&amp;COUNTIF(NOSA!$O$1:O1350,تحویلی!$E$1),"")),"")</f>
        <v/>
      </c>
      <c r="E1350" s="10" t="str">
        <f t="shared" si="90"/>
        <v>20681805</v>
      </c>
      <c r="F1350" s="10" t="str">
        <f>IFERROR(VLOOKUP(I1350,DATABASE!$N:$O,2,FALSE),"")</f>
        <v>پابند نسوز چرمي</v>
      </c>
      <c r="G1350" s="568" t="s">
        <v>2401</v>
      </c>
      <c r="H1350" s="569">
        <v>20681</v>
      </c>
      <c r="I1350" s="568" t="s">
        <v>1460</v>
      </c>
      <c r="J1350" s="568" t="s">
        <v>18</v>
      </c>
      <c r="K1350" s="570">
        <v>1</v>
      </c>
      <c r="L1350" s="568" t="s">
        <v>3</v>
      </c>
      <c r="M1350" s="568" t="s">
        <v>19</v>
      </c>
      <c r="N1350" s="568" t="s">
        <v>1673</v>
      </c>
      <c r="O1350" s="571">
        <v>805</v>
      </c>
      <c r="P1350" s="569">
        <v>0</v>
      </c>
      <c r="Q1350" s="10">
        <f t="shared" si="87"/>
        <v>805</v>
      </c>
    </row>
    <row r="1351" spans="2:17" ht="20.25" customHeight="1">
      <c r="B1351" s="10" t="str">
        <f t="shared" si="88"/>
        <v>دستكش ساق بلند نسوز718</v>
      </c>
      <c r="C1351" s="10" t="str">
        <f t="shared" si="89"/>
        <v>دستكش ساق بلند نسوز1402/04/07718</v>
      </c>
      <c r="D1351" s="10" t="str">
        <f>IFERROR(IF(تحویلی!$E$1="","",IF(NOSA!O1351=تحویلی!$E$1,تحویلی!$E$1&amp;COUNTIF(NOSA!$O$1:O1351,تحویلی!$E$1),"")),"")</f>
        <v/>
      </c>
      <c r="E1351" s="10" t="str">
        <f t="shared" si="90"/>
        <v>20685718</v>
      </c>
      <c r="F1351" s="10" t="str">
        <f>IFERROR(VLOOKUP(I1351,DATABASE!$N:$O,2,FALSE),"")</f>
        <v>دستكش ساق بلند نسوز</v>
      </c>
      <c r="G1351" s="568" t="s">
        <v>2401</v>
      </c>
      <c r="H1351" s="569">
        <v>20685</v>
      </c>
      <c r="I1351" s="568" t="s">
        <v>1461</v>
      </c>
      <c r="J1351" s="568" t="s">
        <v>34</v>
      </c>
      <c r="K1351" s="570">
        <v>1</v>
      </c>
      <c r="L1351" s="568" t="s">
        <v>3</v>
      </c>
      <c r="M1351" s="568" t="s">
        <v>19</v>
      </c>
      <c r="N1351" s="568" t="s">
        <v>293</v>
      </c>
      <c r="O1351" s="571">
        <v>718</v>
      </c>
      <c r="P1351" s="569">
        <v>1</v>
      </c>
      <c r="Q1351" s="10">
        <f t="shared" si="87"/>
        <v>718</v>
      </c>
    </row>
    <row r="1352" spans="2:17" ht="20.25" customHeight="1">
      <c r="B1352" s="10" t="str">
        <f t="shared" si="88"/>
        <v>پابند نسوز چرمي718</v>
      </c>
      <c r="C1352" s="10" t="str">
        <f t="shared" si="89"/>
        <v>پابند نسوز چرمي1402/04/07718</v>
      </c>
      <c r="D1352" s="10" t="str">
        <f>IFERROR(IF(تحویلی!$E$1="","",IF(NOSA!O1352=تحویلی!$E$1,تحویلی!$E$1&amp;COUNTIF(NOSA!$O$1:O1352,تحویلی!$E$1),"")),"")</f>
        <v/>
      </c>
      <c r="E1352" s="10" t="str">
        <f t="shared" si="90"/>
        <v>20685718</v>
      </c>
      <c r="F1352" s="10" t="str">
        <f>IFERROR(VLOOKUP(I1352,DATABASE!$N:$O,2,FALSE),"")</f>
        <v>پابند نسوز چرمي</v>
      </c>
      <c r="G1352" s="568" t="s">
        <v>2401</v>
      </c>
      <c r="H1352" s="569">
        <v>20685</v>
      </c>
      <c r="I1352" s="568" t="s">
        <v>1460</v>
      </c>
      <c r="J1352" s="568" t="s">
        <v>18</v>
      </c>
      <c r="K1352" s="570">
        <v>1</v>
      </c>
      <c r="L1352" s="568" t="s">
        <v>3</v>
      </c>
      <c r="M1352" s="568" t="s">
        <v>19</v>
      </c>
      <c r="N1352" s="568" t="s">
        <v>293</v>
      </c>
      <c r="O1352" s="571">
        <v>718</v>
      </c>
      <c r="P1352" s="569">
        <v>1</v>
      </c>
      <c r="Q1352" s="10">
        <f t="shared" si="87"/>
        <v>718</v>
      </c>
    </row>
    <row r="1353" spans="2:17" ht="20.25" customHeight="1">
      <c r="B1353" s="10" t="str">
        <f t="shared" si="88"/>
        <v>كلاه آفتاب گير حصيري760</v>
      </c>
      <c r="C1353" s="10" t="str">
        <f t="shared" si="89"/>
        <v>كلاه آفتاب گير حصيري1402/04/07760</v>
      </c>
      <c r="D1353" s="10" t="str">
        <f>IFERROR(IF(تحویلی!$E$1="","",IF(NOSA!O1353=تحویلی!$E$1,تحویلی!$E$1&amp;COUNTIF(NOSA!$O$1:O1353,تحویلی!$E$1),"")),"")</f>
        <v/>
      </c>
      <c r="E1353" s="10" t="str">
        <f t="shared" si="90"/>
        <v>20687760</v>
      </c>
      <c r="F1353" s="10" t="str">
        <f>IFERROR(VLOOKUP(I1353,DATABASE!$N:$O,2,FALSE),"")</f>
        <v>كلاه آفتاب گير حصيري</v>
      </c>
      <c r="G1353" s="568" t="s">
        <v>2401</v>
      </c>
      <c r="H1353" s="569">
        <v>20687</v>
      </c>
      <c r="I1353" s="568" t="s">
        <v>1687</v>
      </c>
      <c r="J1353" s="568" t="s">
        <v>1688</v>
      </c>
      <c r="K1353" s="570">
        <v>1</v>
      </c>
      <c r="L1353" s="568" t="s">
        <v>8</v>
      </c>
      <c r="M1353" s="568" t="s">
        <v>629</v>
      </c>
      <c r="N1353" s="568" t="s">
        <v>2641</v>
      </c>
      <c r="O1353" s="571">
        <v>760</v>
      </c>
      <c r="P1353" s="569">
        <v>0</v>
      </c>
      <c r="Q1353" s="10">
        <f t="shared" si="87"/>
        <v>760</v>
      </c>
    </row>
    <row r="1354" spans="2:17" ht="20.25" customHeight="1">
      <c r="B1354" s="10" t="str">
        <f t="shared" si="88"/>
        <v>پوتين ايمني نسوز706</v>
      </c>
      <c r="C1354" s="10" t="str">
        <f t="shared" si="89"/>
        <v>پوتين ايمني نسوز1402/04/07706</v>
      </c>
      <c r="D1354" s="10" t="str">
        <f>IFERROR(IF(تحویلی!$E$1="","",IF(NOSA!O1354=تحویلی!$E$1,تحویلی!$E$1&amp;COUNTIF(NOSA!$O$1:O1354,تحویلی!$E$1),"")),"")</f>
        <v/>
      </c>
      <c r="E1354" s="10" t="str">
        <f t="shared" si="90"/>
        <v>20689706</v>
      </c>
      <c r="F1354" s="10" t="str">
        <f>IFERROR(VLOOKUP(I1354,DATABASE!$N:$O,2,FALSE),"")</f>
        <v>پوتين ايمني نسوز</v>
      </c>
      <c r="G1354" s="568" t="s">
        <v>2401</v>
      </c>
      <c r="H1354" s="569">
        <v>20689</v>
      </c>
      <c r="I1354" s="568" t="s">
        <v>1631</v>
      </c>
      <c r="J1354" s="568" t="s">
        <v>1632</v>
      </c>
      <c r="K1354" s="570">
        <v>1</v>
      </c>
      <c r="L1354" s="568" t="s">
        <v>3</v>
      </c>
      <c r="M1354" s="568" t="s">
        <v>40</v>
      </c>
      <c r="N1354" s="568" t="s">
        <v>177</v>
      </c>
      <c r="O1354" s="571">
        <v>706</v>
      </c>
      <c r="P1354" s="569">
        <v>1</v>
      </c>
      <c r="Q1354" s="10">
        <f t="shared" si="87"/>
        <v>706</v>
      </c>
    </row>
    <row r="1355" spans="2:17" ht="20.25" customHeight="1">
      <c r="B1355" s="10" t="str">
        <f t="shared" si="88"/>
        <v>نقاب تيره محافظ صورت  canasafe803</v>
      </c>
      <c r="C1355" s="10" t="str">
        <f t="shared" si="89"/>
        <v>نقاب تيره محافظ صورت  canasafe1402/04/07803</v>
      </c>
      <c r="D1355" s="10" t="str">
        <f>IFERROR(IF(تحویلی!$E$1="","",IF(NOSA!O1355=تحویلی!$E$1,تحویلی!$E$1&amp;COUNTIF(NOSA!$O$1:O1355,تحویلی!$E$1),"")),"")</f>
        <v/>
      </c>
      <c r="E1355" s="10" t="str">
        <f t="shared" si="90"/>
        <v>20693803</v>
      </c>
      <c r="F1355" s="10" t="str">
        <f>IFERROR(VLOOKUP(I1355,DATABASE!$N:$O,2,FALSE),"")</f>
        <v>نقاب تيره محافظ صورت  canasafe</v>
      </c>
      <c r="G1355" s="568" t="s">
        <v>2401</v>
      </c>
      <c r="H1355" s="569">
        <v>20693</v>
      </c>
      <c r="I1355" s="568" t="s">
        <v>1487</v>
      </c>
      <c r="J1355" s="568" t="s">
        <v>1488</v>
      </c>
      <c r="K1355" s="570">
        <v>1</v>
      </c>
      <c r="L1355" s="568" t="s">
        <v>8</v>
      </c>
      <c r="M1355" s="568" t="s">
        <v>40</v>
      </c>
      <c r="N1355" s="568" t="s">
        <v>1518</v>
      </c>
      <c r="O1355" s="571">
        <v>803</v>
      </c>
      <c r="P1355" s="569">
        <v>0</v>
      </c>
      <c r="Q1355" s="10">
        <f t="shared" si="87"/>
        <v>803</v>
      </c>
    </row>
    <row r="1356" spans="2:17" ht="20.25" customHeight="1">
      <c r="B1356" s="10" t="str">
        <f t="shared" si="88"/>
        <v>رابط فنري نقاب كلاه ايمني803</v>
      </c>
      <c r="C1356" s="10" t="str">
        <f t="shared" si="89"/>
        <v>رابط فنري نقاب كلاه ايمني1402/04/07803</v>
      </c>
      <c r="D1356" s="10" t="str">
        <f>IFERROR(IF(تحویلی!$E$1="","",IF(NOSA!O1356=تحویلی!$E$1,تحویلی!$E$1&amp;COUNTIF(NOSA!$O$1:O1356,تحویلی!$E$1),"")),"")</f>
        <v/>
      </c>
      <c r="E1356" s="10" t="str">
        <f t="shared" si="90"/>
        <v>20693803</v>
      </c>
      <c r="F1356" s="10" t="str">
        <f>IFERROR(VLOOKUP(I1356,DATABASE!$N:$O,2,FALSE),"")</f>
        <v>رابط فنري نقاب كلاه ايمني</v>
      </c>
      <c r="G1356" s="568" t="s">
        <v>2401</v>
      </c>
      <c r="H1356" s="569">
        <v>20693</v>
      </c>
      <c r="I1356" s="568" t="s">
        <v>1454</v>
      </c>
      <c r="J1356" s="568" t="s">
        <v>135</v>
      </c>
      <c r="K1356" s="570">
        <v>1</v>
      </c>
      <c r="L1356" s="568" t="s">
        <v>8</v>
      </c>
      <c r="M1356" s="568" t="s">
        <v>40</v>
      </c>
      <c r="N1356" s="568" t="s">
        <v>1518</v>
      </c>
      <c r="O1356" s="571">
        <v>803</v>
      </c>
      <c r="P1356" s="569">
        <v>0</v>
      </c>
      <c r="Q1356" s="10">
        <f t="shared" si="87"/>
        <v>803</v>
      </c>
    </row>
    <row r="1357" spans="2:17" ht="20.25" customHeight="1">
      <c r="B1357" s="10" t="str">
        <f t="shared" si="88"/>
        <v>دستكش ساق بلند نسوز803</v>
      </c>
      <c r="C1357" s="10" t="str">
        <f t="shared" si="89"/>
        <v>دستكش ساق بلند نسوز1402/04/07803</v>
      </c>
      <c r="D1357" s="10" t="str">
        <f>IFERROR(IF(تحویلی!$E$1="","",IF(NOSA!O1357=تحویلی!$E$1,تحویلی!$E$1&amp;COUNTIF(NOSA!$O$1:O1357,تحویلی!$E$1),"")),"")</f>
        <v/>
      </c>
      <c r="E1357" s="10" t="str">
        <f t="shared" si="90"/>
        <v>20693803</v>
      </c>
      <c r="F1357" s="10" t="str">
        <f>IFERROR(VLOOKUP(I1357,DATABASE!$N:$O,2,FALSE),"")</f>
        <v>دستكش ساق بلند نسوز</v>
      </c>
      <c r="G1357" s="568" t="s">
        <v>2401</v>
      </c>
      <c r="H1357" s="569">
        <v>20693</v>
      </c>
      <c r="I1357" s="568" t="s">
        <v>1461</v>
      </c>
      <c r="J1357" s="568" t="s">
        <v>34</v>
      </c>
      <c r="K1357" s="570">
        <v>1</v>
      </c>
      <c r="L1357" s="568" t="s">
        <v>3</v>
      </c>
      <c r="M1357" s="568" t="s">
        <v>40</v>
      </c>
      <c r="N1357" s="568" t="s">
        <v>1518</v>
      </c>
      <c r="O1357" s="571">
        <v>803</v>
      </c>
      <c r="P1357" s="569">
        <v>0</v>
      </c>
      <c r="Q1357" s="10">
        <f t="shared" si="87"/>
        <v>803</v>
      </c>
    </row>
    <row r="1358" spans="2:17" ht="20.25" customHeight="1">
      <c r="B1358" s="10" t="str">
        <f t="shared" si="88"/>
        <v>دستكش ضد برش سبك636</v>
      </c>
      <c r="C1358" s="10" t="str">
        <f t="shared" si="89"/>
        <v>دستكش ضد برش سبك1402/04/07636</v>
      </c>
      <c r="D1358" s="10" t="str">
        <f>IFERROR(IF(تحویلی!$E$1="","",IF(NOSA!O1358=تحویلی!$E$1,تحویلی!$E$1&amp;COUNTIF(NOSA!$O$1:O1358,تحویلی!$E$1),"")),"")</f>
        <v/>
      </c>
      <c r="E1358" s="10" t="str">
        <f t="shared" si="90"/>
        <v>20698636</v>
      </c>
      <c r="F1358" s="10" t="str">
        <f>IFERROR(VLOOKUP(I1358,DATABASE!$N:$O,2,FALSE),"")</f>
        <v>دستكش ضد برش سبك</v>
      </c>
      <c r="G1358" s="568" t="s">
        <v>2401</v>
      </c>
      <c r="H1358" s="569">
        <v>20698</v>
      </c>
      <c r="I1358" s="568" t="s">
        <v>1442</v>
      </c>
      <c r="J1358" s="568" t="s">
        <v>22</v>
      </c>
      <c r="K1358" s="570">
        <v>1</v>
      </c>
      <c r="L1358" s="568" t="s">
        <v>3</v>
      </c>
      <c r="M1358" s="568" t="s">
        <v>47</v>
      </c>
      <c r="N1358" s="568" t="s">
        <v>50</v>
      </c>
      <c r="O1358" s="571">
        <v>636</v>
      </c>
      <c r="P1358" s="569">
        <v>1</v>
      </c>
      <c r="Q1358" s="10">
        <f t="shared" si="87"/>
        <v>636</v>
      </c>
    </row>
    <row r="1359" spans="2:17" ht="20.25" customHeight="1">
      <c r="B1359" s="10" t="str">
        <f t="shared" si="88"/>
        <v>لباس كار ديرسوز(بلوز و شلوار)221</v>
      </c>
      <c r="C1359" s="10" t="str">
        <f t="shared" si="89"/>
        <v>لباس كار ديرسوز(بلوز و شلوار)1402/04/08221</v>
      </c>
      <c r="D1359" s="10" t="str">
        <f>IFERROR(IF(تحویلی!$E$1="","",IF(NOSA!O1359=تحویلی!$E$1,تحویلی!$E$1&amp;COUNTIF(NOSA!$O$1:O1359,تحویلی!$E$1),"")),"")</f>
        <v/>
      </c>
      <c r="E1359" s="10" t="str">
        <f t="shared" si="90"/>
        <v>20716221</v>
      </c>
      <c r="F1359" s="10" t="str">
        <f>IFERROR(VLOOKUP(I1359,DATABASE!$N:$O,2,FALSE),"")</f>
        <v>لباس كار ديرسوز(بلوز و شلوار)</v>
      </c>
      <c r="G1359" s="568" t="s">
        <v>2402</v>
      </c>
      <c r="H1359" s="569">
        <v>20716</v>
      </c>
      <c r="I1359" s="568" t="s">
        <v>1634</v>
      </c>
      <c r="J1359" s="568" t="s">
        <v>1635</v>
      </c>
      <c r="K1359" s="570">
        <v>1</v>
      </c>
      <c r="L1359" s="568" t="s">
        <v>28</v>
      </c>
      <c r="M1359" s="568" t="s">
        <v>9</v>
      </c>
      <c r="N1359" s="568" t="s">
        <v>325</v>
      </c>
      <c r="O1359" s="571">
        <v>221</v>
      </c>
      <c r="P1359" s="569">
        <v>1</v>
      </c>
      <c r="Q1359" s="10">
        <f t="shared" si="87"/>
        <v>221</v>
      </c>
    </row>
    <row r="1360" spans="2:17" ht="20.25" customHeight="1">
      <c r="B1360" s="10" t="str">
        <f t="shared" si="88"/>
        <v>دستكش ضد برش سبك221</v>
      </c>
      <c r="C1360" s="10" t="str">
        <f t="shared" si="89"/>
        <v>دستكش ضد برش سبك1402/04/08221</v>
      </c>
      <c r="D1360" s="10" t="str">
        <f>IFERROR(IF(تحویلی!$E$1="","",IF(NOSA!O1360=تحویلی!$E$1,تحویلی!$E$1&amp;COUNTIF(NOSA!$O$1:O1360,تحویلی!$E$1),"")),"")</f>
        <v/>
      </c>
      <c r="E1360" s="10" t="str">
        <f t="shared" si="90"/>
        <v>20716221</v>
      </c>
      <c r="F1360" s="10" t="str">
        <f>IFERROR(VLOOKUP(I1360,DATABASE!$N:$O,2,FALSE),"")</f>
        <v>دستكش ضد برش سبك</v>
      </c>
      <c r="G1360" s="568" t="s">
        <v>2402</v>
      </c>
      <c r="H1360" s="569">
        <v>20716</v>
      </c>
      <c r="I1360" s="568" t="s">
        <v>1442</v>
      </c>
      <c r="J1360" s="568" t="s">
        <v>22</v>
      </c>
      <c r="K1360" s="570">
        <v>1</v>
      </c>
      <c r="L1360" s="568" t="s">
        <v>3</v>
      </c>
      <c r="M1360" s="568" t="s">
        <v>9</v>
      </c>
      <c r="N1360" s="568" t="s">
        <v>325</v>
      </c>
      <c r="O1360" s="571">
        <v>221</v>
      </c>
      <c r="P1360" s="569">
        <v>1</v>
      </c>
      <c r="Q1360" s="10">
        <f t="shared" si="87"/>
        <v>221</v>
      </c>
    </row>
    <row r="1361" spans="2:17" ht="20.25" customHeight="1">
      <c r="B1361" s="10" t="str">
        <f t="shared" si="88"/>
        <v>دستكش ضد برش سبك10028</v>
      </c>
      <c r="C1361" s="10" t="str">
        <f t="shared" si="89"/>
        <v>دستكش ضد برش سبك1402/04/0810028</v>
      </c>
      <c r="D1361" s="10" t="str">
        <f>IFERROR(IF(تحویلی!$E$1="","",IF(NOSA!O1361=تحویلی!$E$1,تحویلی!$E$1&amp;COUNTIF(NOSA!$O$1:O1361,تحویلی!$E$1),"")),"")</f>
        <v/>
      </c>
      <c r="E1361" s="10" t="str">
        <f t="shared" si="90"/>
        <v>2071810028</v>
      </c>
      <c r="F1361" s="10" t="str">
        <f>IFERROR(VLOOKUP(I1361,DATABASE!$N:$O,2,FALSE),"")</f>
        <v>دستكش ضد برش سبك</v>
      </c>
      <c r="G1361" s="568" t="s">
        <v>2402</v>
      </c>
      <c r="H1361" s="569">
        <v>20718</v>
      </c>
      <c r="I1361" s="568" t="s">
        <v>1442</v>
      </c>
      <c r="J1361" s="568" t="s">
        <v>22</v>
      </c>
      <c r="K1361" s="570">
        <v>1</v>
      </c>
      <c r="L1361" s="568" t="s">
        <v>3</v>
      </c>
      <c r="M1361" s="568" t="s">
        <v>9</v>
      </c>
      <c r="N1361" s="568" t="s">
        <v>1638</v>
      </c>
      <c r="O1361" s="571">
        <v>10028</v>
      </c>
      <c r="P1361" s="569">
        <v>1</v>
      </c>
      <c r="Q1361" s="10">
        <f t="shared" si="87"/>
        <v>10028</v>
      </c>
    </row>
    <row r="1362" spans="2:17" ht="20.25" customHeight="1">
      <c r="B1362" s="10" t="str">
        <f t="shared" si="88"/>
        <v>لباس كار ديرسوز(بلوز و شلوار)155</v>
      </c>
      <c r="C1362" s="10" t="str">
        <f t="shared" si="89"/>
        <v>لباس كار ديرسوز(بلوز و شلوار)1402/04/08155</v>
      </c>
      <c r="D1362" s="10" t="str">
        <f>IFERROR(IF(تحویلی!$E$1="","",IF(NOSA!O1362=تحویلی!$E$1,تحویلی!$E$1&amp;COUNTIF(NOSA!$O$1:O1362,تحویلی!$E$1),"")),"")</f>
        <v/>
      </c>
      <c r="E1362" s="10" t="str">
        <f t="shared" si="90"/>
        <v>20719155</v>
      </c>
      <c r="F1362" s="10" t="str">
        <f>IFERROR(VLOOKUP(I1362,DATABASE!$N:$O,2,FALSE),"")</f>
        <v>لباس كار ديرسوز(بلوز و شلوار)</v>
      </c>
      <c r="G1362" s="568" t="s">
        <v>2402</v>
      </c>
      <c r="H1362" s="569">
        <v>20719</v>
      </c>
      <c r="I1362" s="568" t="s">
        <v>1634</v>
      </c>
      <c r="J1362" s="568" t="s">
        <v>1635</v>
      </c>
      <c r="K1362" s="570">
        <v>1</v>
      </c>
      <c r="L1362" s="568" t="s">
        <v>28</v>
      </c>
      <c r="M1362" s="568" t="s">
        <v>4</v>
      </c>
      <c r="N1362" s="568" t="s">
        <v>77</v>
      </c>
      <c r="O1362" s="571">
        <v>155</v>
      </c>
      <c r="P1362" s="569">
        <v>0</v>
      </c>
      <c r="Q1362" s="10">
        <f t="shared" si="87"/>
        <v>155</v>
      </c>
    </row>
    <row r="1363" spans="2:17" ht="20.25" customHeight="1">
      <c r="B1363" s="10" t="str">
        <f t="shared" si="88"/>
        <v>عينك كهربايي (روكلاهي)303</v>
      </c>
      <c r="C1363" s="10" t="str">
        <f t="shared" si="89"/>
        <v>عينك كهربايي (روكلاهي)1402/04/08303</v>
      </c>
      <c r="D1363" s="10" t="str">
        <f>IFERROR(IF(تحویلی!$E$1="","",IF(NOSA!O1363=تحویلی!$E$1,تحویلی!$E$1&amp;COUNTIF(NOSA!$O$1:O1363,تحویلی!$E$1),"")),"")</f>
        <v/>
      </c>
      <c r="E1363" s="10" t="str">
        <f t="shared" si="90"/>
        <v>20723303</v>
      </c>
      <c r="F1363" s="10" t="str">
        <f>IFERROR(VLOOKUP(I1363,DATABASE!$N:$O,2,FALSE),"")</f>
        <v>عينك كهربايي (روكلاهي)</v>
      </c>
      <c r="G1363" s="568" t="s">
        <v>2402</v>
      </c>
      <c r="H1363" s="569">
        <v>20723</v>
      </c>
      <c r="I1363" s="568" t="s">
        <v>1560</v>
      </c>
      <c r="J1363" s="568" t="s">
        <v>1561</v>
      </c>
      <c r="K1363" s="570">
        <v>1</v>
      </c>
      <c r="L1363" s="568" t="s">
        <v>8</v>
      </c>
      <c r="M1363" s="568" t="s">
        <v>4</v>
      </c>
      <c r="N1363" s="568" t="s">
        <v>10</v>
      </c>
      <c r="O1363" s="571">
        <v>303</v>
      </c>
      <c r="P1363" s="569">
        <v>0</v>
      </c>
      <c r="Q1363" s="10">
        <f t="shared" si="87"/>
        <v>303</v>
      </c>
    </row>
    <row r="1364" spans="2:17" ht="20.25" customHeight="1">
      <c r="B1364" s="10" t="str">
        <f t="shared" si="88"/>
        <v>نقاب تيره محافظ صورت  canasafe567</v>
      </c>
      <c r="C1364" s="10" t="str">
        <f t="shared" si="89"/>
        <v>نقاب تيره محافظ صورت  canasafe1402/04/08567</v>
      </c>
      <c r="D1364" s="10" t="str">
        <f>IFERROR(IF(تحویلی!$E$1="","",IF(NOSA!O1364=تحویلی!$E$1,تحویلی!$E$1&amp;COUNTIF(NOSA!$O$1:O1364,تحویلی!$E$1),"")),"")</f>
        <v/>
      </c>
      <c r="E1364" s="10" t="str">
        <f t="shared" si="90"/>
        <v>20725567</v>
      </c>
      <c r="F1364" s="10" t="str">
        <f>IFERROR(VLOOKUP(I1364,DATABASE!$N:$O,2,FALSE),"")</f>
        <v>نقاب تيره محافظ صورت  canasafe</v>
      </c>
      <c r="G1364" s="568" t="s">
        <v>2402</v>
      </c>
      <c r="H1364" s="569">
        <v>20725</v>
      </c>
      <c r="I1364" s="568" t="s">
        <v>1487</v>
      </c>
      <c r="J1364" s="568" t="s">
        <v>1488</v>
      </c>
      <c r="K1364" s="570">
        <v>1</v>
      </c>
      <c r="L1364" s="568" t="s">
        <v>8</v>
      </c>
      <c r="M1364" s="568" t="s">
        <v>19</v>
      </c>
      <c r="N1364" s="568" t="s">
        <v>71</v>
      </c>
      <c r="O1364" s="571">
        <v>567</v>
      </c>
      <c r="P1364" s="569">
        <v>1</v>
      </c>
      <c r="Q1364" s="10">
        <f t="shared" si="87"/>
        <v>567</v>
      </c>
    </row>
    <row r="1365" spans="2:17" ht="20.25" customHeight="1">
      <c r="B1365" s="10" t="str">
        <f t="shared" si="88"/>
        <v>لباس كار ديرسوز(بلوز و شلوار)70</v>
      </c>
      <c r="C1365" s="10" t="str">
        <f t="shared" si="89"/>
        <v>لباس كار ديرسوز(بلوز و شلوار)1402/04/0870</v>
      </c>
      <c r="D1365" s="10" t="str">
        <f>IFERROR(IF(تحویلی!$E$1="","",IF(NOSA!O1365=تحویلی!$E$1,تحویلی!$E$1&amp;COUNTIF(NOSA!$O$1:O1365,تحویلی!$E$1),"")),"")</f>
        <v/>
      </c>
      <c r="E1365" s="10" t="str">
        <f t="shared" si="90"/>
        <v>2073270</v>
      </c>
      <c r="F1365" s="10" t="str">
        <f>IFERROR(VLOOKUP(I1365,DATABASE!$N:$O,2,FALSE),"")</f>
        <v>لباس كار ديرسوز(بلوز و شلوار)</v>
      </c>
      <c r="G1365" s="568" t="s">
        <v>2402</v>
      </c>
      <c r="H1365" s="569">
        <v>20732</v>
      </c>
      <c r="I1365" s="568" t="s">
        <v>1629</v>
      </c>
      <c r="J1365" s="568" t="s">
        <v>1630</v>
      </c>
      <c r="K1365" s="570">
        <v>1</v>
      </c>
      <c r="L1365" s="568" t="s">
        <v>28</v>
      </c>
      <c r="M1365" s="568" t="s">
        <v>9</v>
      </c>
      <c r="N1365" s="568" t="s">
        <v>157</v>
      </c>
      <c r="O1365" s="571">
        <v>70</v>
      </c>
      <c r="P1365" s="569">
        <v>1</v>
      </c>
      <c r="Q1365" s="10">
        <f t="shared" si="87"/>
        <v>70</v>
      </c>
    </row>
    <row r="1366" spans="2:17" ht="20.25" customHeight="1">
      <c r="B1366" s="10" t="str">
        <f t="shared" si="88"/>
        <v>پوتين ايمني نسوز70</v>
      </c>
      <c r="C1366" s="10" t="str">
        <f t="shared" si="89"/>
        <v>پوتين ايمني نسوز1402/04/0870</v>
      </c>
      <c r="D1366" s="10" t="str">
        <f>IFERROR(IF(تحویلی!$E$1="","",IF(NOSA!O1366=تحویلی!$E$1,تحویلی!$E$1&amp;COUNTIF(NOSA!$O$1:O1366,تحویلی!$E$1),"")),"")</f>
        <v/>
      </c>
      <c r="E1366" s="10" t="str">
        <f t="shared" si="90"/>
        <v>2073270</v>
      </c>
      <c r="F1366" s="10" t="str">
        <f>IFERROR(VLOOKUP(I1366,DATABASE!$N:$O,2,FALSE),"")</f>
        <v>پوتين ايمني نسوز</v>
      </c>
      <c r="G1366" s="568" t="s">
        <v>2402</v>
      </c>
      <c r="H1366" s="569">
        <v>20732</v>
      </c>
      <c r="I1366" s="568" t="s">
        <v>1631</v>
      </c>
      <c r="J1366" s="568" t="s">
        <v>1632</v>
      </c>
      <c r="K1366" s="570">
        <v>1</v>
      </c>
      <c r="L1366" s="568" t="s">
        <v>3</v>
      </c>
      <c r="M1366" s="568" t="s">
        <v>9</v>
      </c>
      <c r="N1366" s="568" t="s">
        <v>157</v>
      </c>
      <c r="O1366" s="571">
        <v>70</v>
      </c>
      <c r="P1366" s="569">
        <v>1</v>
      </c>
      <c r="Q1366" s="10">
        <f t="shared" si="87"/>
        <v>70</v>
      </c>
    </row>
    <row r="1367" spans="2:17" ht="20.25" customHeight="1">
      <c r="B1367" s="10" t="str">
        <f t="shared" si="88"/>
        <v>لباس كار(بلوز و شلوار)709</v>
      </c>
      <c r="C1367" s="10" t="str">
        <f t="shared" si="89"/>
        <v>لباس كار(بلوز و شلوار)1402/04/08709</v>
      </c>
      <c r="D1367" s="10" t="str">
        <f>IFERROR(IF(تحویلی!$E$1="","",IF(NOSA!O1367=تحویلی!$E$1,تحویلی!$E$1&amp;COUNTIF(NOSA!$O$1:O1367,تحویلی!$E$1),"")),"")</f>
        <v/>
      </c>
      <c r="E1367" s="10" t="str">
        <f t="shared" si="90"/>
        <v>20734709</v>
      </c>
      <c r="F1367" s="10" t="str">
        <f>IFERROR(VLOOKUP(I1367,DATABASE!$N:$O,2,FALSE),"")</f>
        <v>لباس كار(بلوز و شلوار)</v>
      </c>
      <c r="G1367" s="568" t="s">
        <v>2402</v>
      </c>
      <c r="H1367" s="569">
        <v>20734</v>
      </c>
      <c r="I1367" s="568" t="s">
        <v>1566</v>
      </c>
      <c r="J1367" s="568" t="s">
        <v>2642</v>
      </c>
      <c r="K1367" s="570">
        <v>1</v>
      </c>
      <c r="L1367" s="568" t="s">
        <v>28</v>
      </c>
      <c r="M1367" s="568" t="s">
        <v>40</v>
      </c>
      <c r="N1367" s="568" t="s">
        <v>93</v>
      </c>
      <c r="O1367" s="571">
        <v>709</v>
      </c>
      <c r="P1367" s="569">
        <v>1</v>
      </c>
      <c r="Q1367" s="10">
        <f t="shared" si="87"/>
        <v>709</v>
      </c>
    </row>
    <row r="1368" spans="2:17" ht="20.25" customHeight="1">
      <c r="B1368" s="10" t="str">
        <f t="shared" si="88"/>
        <v>پوتين ايمني نسوز709</v>
      </c>
      <c r="C1368" s="10" t="str">
        <f t="shared" si="89"/>
        <v>پوتين ايمني نسوز1402/04/08709</v>
      </c>
      <c r="D1368" s="10" t="str">
        <f>IFERROR(IF(تحویلی!$E$1="","",IF(NOSA!O1368=تحویلی!$E$1,تحویلی!$E$1&amp;COUNTIF(NOSA!$O$1:O1368,تحویلی!$E$1),"")),"")</f>
        <v/>
      </c>
      <c r="E1368" s="10" t="str">
        <f t="shared" si="90"/>
        <v>20734709</v>
      </c>
      <c r="F1368" s="10" t="str">
        <f>IFERROR(VLOOKUP(I1368,DATABASE!$N:$O,2,FALSE),"")</f>
        <v>پوتين ايمني نسوز</v>
      </c>
      <c r="G1368" s="568" t="s">
        <v>2402</v>
      </c>
      <c r="H1368" s="569">
        <v>20734</v>
      </c>
      <c r="I1368" s="568" t="s">
        <v>1510</v>
      </c>
      <c r="J1368" s="568" t="s">
        <v>1660</v>
      </c>
      <c r="K1368" s="570">
        <v>1</v>
      </c>
      <c r="L1368" s="568" t="s">
        <v>3</v>
      </c>
      <c r="M1368" s="568" t="s">
        <v>40</v>
      </c>
      <c r="N1368" s="568" t="s">
        <v>93</v>
      </c>
      <c r="O1368" s="571">
        <v>709</v>
      </c>
      <c r="P1368" s="569">
        <v>1</v>
      </c>
      <c r="Q1368" s="10">
        <f t="shared" si="87"/>
        <v>709</v>
      </c>
    </row>
    <row r="1369" spans="2:17" ht="20.25" customHeight="1">
      <c r="B1369" s="10" t="str">
        <f t="shared" si="88"/>
        <v>دستكش ضد برش سبك783</v>
      </c>
      <c r="C1369" s="10" t="str">
        <f t="shared" si="89"/>
        <v>دستكش ضد برش سبك1402/04/08783</v>
      </c>
      <c r="D1369" s="10" t="str">
        <f>IFERROR(IF(تحویلی!$E$1="","",IF(NOSA!O1369=تحویلی!$E$1,تحویلی!$E$1&amp;COUNTIF(NOSA!$O$1:O1369,تحویلی!$E$1),"")),"")</f>
        <v/>
      </c>
      <c r="E1369" s="10" t="str">
        <f t="shared" si="90"/>
        <v>20737783</v>
      </c>
      <c r="F1369" s="10" t="str">
        <f>IFERROR(VLOOKUP(I1369,DATABASE!$N:$O,2,FALSE),"")</f>
        <v>دستكش ضد برش سبك</v>
      </c>
      <c r="G1369" s="568" t="s">
        <v>2402</v>
      </c>
      <c r="H1369" s="569">
        <v>20737</v>
      </c>
      <c r="I1369" s="568" t="s">
        <v>1442</v>
      </c>
      <c r="J1369" s="568" t="s">
        <v>22</v>
      </c>
      <c r="K1369" s="570">
        <v>1</v>
      </c>
      <c r="L1369" s="568" t="s">
        <v>3</v>
      </c>
      <c r="M1369" s="568" t="s">
        <v>4</v>
      </c>
      <c r="N1369" s="568" t="s">
        <v>1219</v>
      </c>
      <c r="O1369" s="571">
        <v>783</v>
      </c>
      <c r="P1369" s="569">
        <v>1</v>
      </c>
      <c r="Q1369" s="10">
        <f t="shared" si="87"/>
        <v>783</v>
      </c>
    </row>
    <row r="1370" spans="2:17" ht="20.25" customHeight="1">
      <c r="B1370" s="10" t="str">
        <f t="shared" si="88"/>
        <v>دستكش ساق بلند نسوز783</v>
      </c>
      <c r="C1370" s="10" t="str">
        <f t="shared" si="89"/>
        <v>دستكش ساق بلند نسوز1402/04/08783</v>
      </c>
      <c r="D1370" s="10" t="str">
        <f>IFERROR(IF(تحویلی!$E$1="","",IF(NOSA!O1370=تحویلی!$E$1,تحویلی!$E$1&amp;COUNTIF(NOSA!$O$1:O1370,تحویلی!$E$1),"")),"")</f>
        <v/>
      </c>
      <c r="E1370" s="10" t="str">
        <f t="shared" si="90"/>
        <v>20737783</v>
      </c>
      <c r="F1370" s="10" t="str">
        <f>IFERROR(VLOOKUP(I1370,DATABASE!$N:$O,2,FALSE),"")</f>
        <v>دستكش ساق بلند نسوز</v>
      </c>
      <c r="G1370" s="568" t="s">
        <v>2402</v>
      </c>
      <c r="H1370" s="569">
        <v>20737</v>
      </c>
      <c r="I1370" s="568" t="s">
        <v>1461</v>
      </c>
      <c r="J1370" s="568" t="s">
        <v>34</v>
      </c>
      <c r="K1370" s="570">
        <v>1</v>
      </c>
      <c r="L1370" s="568" t="s">
        <v>3</v>
      </c>
      <c r="M1370" s="568" t="s">
        <v>4</v>
      </c>
      <c r="N1370" s="568" t="s">
        <v>1219</v>
      </c>
      <c r="O1370" s="571">
        <v>783</v>
      </c>
      <c r="P1370" s="569">
        <v>1</v>
      </c>
      <c r="Q1370" s="10">
        <f t="shared" si="87"/>
        <v>783</v>
      </c>
    </row>
    <row r="1371" spans="2:17" ht="20.25" customHeight="1">
      <c r="B1371" s="10" t="str">
        <f t="shared" si="88"/>
        <v>بند كفش97</v>
      </c>
      <c r="C1371" s="10" t="str">
        <f t="shared" si="89"/>
        <v>بند كفش1402/04/0897</v>
      </c>
      <c r="D1371" s="10" t="str">
        <f>IFERROR(IF(تحویلی!$E$1="","",IF(NOSA!O1371=تحویلی!$E$1,تحویلی!$E$1&amp;COUNTIF(NOSA!$O$1:O1371,تحویلی!$E$1),"")),"")</f>
        <v/>
      </c>
      <c r="E1371" s="10" t="str">
        <f t="shared" si="90"/>
        <v>2074097</v>
      </c>
      <c r="F1371" s="10" t="str">
        <f>IFERROR(VLOOKUP(I1371,DATABASE!$N:$O,2,FALSE),"")</f>
        <v>بند كفش</v>
      </c>
      <c r="G1371" s="568" t="s">
        <v>2402</v>
      </c>
      <c r="H1371" s="569">
        <v>20740</v>
      </c>
      <c r="I1371" s="568" t="s">
        <v>1462</v>
      </c>
      <c r="J1371" s="568" t="s">
        <v>450</v>
      </c>
      <c r="K1371" s="570">
        <v>1</v>
      </c>
      <c r="L1371" s="568" t="s">
        <v>3</v>
      </c>
      <c r="M1371" s="568" t="s">
        <v>47</v>
      </c>
      <c r="N1371" s="568" t="s">
        <v>798</v>
      </c>
      <c r="O1371" s="571">
        <v>97</v>
      </c>
      <c r="P1371" s="569">
        <v>0</v>
      </c>
      <c r="Q1371" s="10">
        <f t="shared" si="87"/>
        <v>97</v>
      </c>
    </row>
    <row r="1372" spans="2:17" ht="20.25" customHeight="1">
      <c r="B1372" s="10" t="str">
        <f t="shared" si="88"/>
        <v>دستكش ضد برش سبك805</v>
      </c>
      <c r="C1372" s="10" t="str">
        <f t="shared" si="89"/>
        <v>دستكش ضد برش سبك1402/04/08805</v>
      </c>
      <c r="D1372" s="10" t="str">
        <f>IFERROR(IF(تحویلی!$E$1="","",IF(NOSA!O1372=تحویلی!$E$1,تحویلی!$E$1&amp;COUNTIF(NOSA!$O$1:O1372,تحویلی!$E$1),"")),"")</f>
        <v/>
      </c>
      <c r="E1372" s="10" t="str">
        <f t="shared" si="90"/>
        <v>20741805</v>
      </c>
      <c r="F1372" s="10" t="str">
        <f>IFERROR(VLOOKUP(I1372,DATABASE!$N:$O,2,FALSE),"")</f>
        <v>دستكش ضد برش سبك</v>
      </c>
      <c r="G1372" s="568" t="s">
        <v>2402</v>
      </c>
      <c r="H1372" s="569">
        <v>20741</v>
      </c>
      <c r="I1372" s="568" t="s">
        <v>1442</v>
      </c>
      <c r="J1372" s="568" t="s">
        <v>22</v>
      </c>
      <c r="K1372" s="570">
        <v>1</v>
      </c>
      <c r="L1372" s="568" t="s">
        <v>3</v>
      </c>
      <c r="M1372" s="568" t="s">
        <v>19</v>
      </c>
      <c r="N1372" s="568" t="s">
        <v>1673</v>
      </c>
      <c r="O1372" s="571">
        <v>805</v>
      </c>
      <c r="P1372" s="569">
        <v>1</v>
      </c>
      <c r="Q1372" s="10">
        <f t="shared" si="87"/>
        <v>805</v>
      </c>
    </row>
    <row r="1373" spans="2:17" ht="20.25" customHeight="1">
      <c r="B1373" s="10" t="str">
        <f t="shared" si="88"/>
        <v>نقاب تيره محافظ صورت  canasafe674</v>
      </c>
      <c r="C1373" s="10" t="str">
        <f t="shared" si="89"/>
        <v>نقاب تيره محافظ صورت  canasafe1402/04/08674</v>
      </c>
      <c r="D1373" s="10" t="str">
        <f>IFERROR(IF(تحویلی!$E$1="","",IF(NOSA!O1373=تحویلی!$E$1,تحویلی!$E$1&amp;COUNTIF(NOSA!$O$1:O1373,تحویلی!$E$1),"")),"")</f>
        <v/>
      </c>
      <c r="E1373" s="10" t="str">
        <f t="shared" si="90"/>
        <v>20742674</v>
      </c>
      <c r="F1373" s="10" t="str">
        <f>IFERROR(VLOOKUP(I1373,DATABASE!$N:$O,2,FALSE),"")</f>
        <v>نقاب تيره محافظ صورت  canasafe</v>
      </c>
      <c r="G1373" s="568" t="s">
        <v>2402</v>
      </c>
      <c r="H1373" s="569">
        <v>20742</v>
      </c>
      <c r="I1373" s="568" t="s">
        <v>1487</v>
      </c>
      <c r="J1373" s="568" t="s">
        <v>1488</v>
      </c>
      <c r="K1373" s="570">
        <v>1</v>
      </c>
      <c r="L1373" s="568" t="s">
        <v>8</v>
      </c>
      <c r="M1373" s="568" t="s">
        <v>19</v>
      </c>
      <c r="N1373" s="568" t="s">
        <v>100</v>
      </c>
      <c r="O1373" s="571">
        <v>674</v>
      </c>
      <c r="P1373" s="569">
        <v>1</v>
      </c>
      <c r="Q1373" s="10">
        <f t="shared" si="87"/>
        <v>674</v>
      </c>
    </row>
    <row r="1374" spans="2:17" ht="20.25" customHeight="1">
      <c r="B1374" s="10" t="str">
        <f t="shared" si="88"/>
        <v>لباس كار ديرسوز(بلوز و شلوار)10030</v>
      </c>
      <c r="C1374" s="10" t="str">
        <f t="shared" si="89"/>
        <v>لباس كار ديرسوز(بلوز و شلوار)1402/04/0910030</v>
      </c>
      <c r="D1374" s="10" t="str">
        <f>IFERROR(IF(تحویلی!$E$1="","",IF(NOSA!O1374=تحویلی!$E$1,تحویلی!$E$1&amp;COUNTIF(NOSA!$O$1:O1374,تحویلی!$E$1),"")),"")</f>
        <v/>
      </c>
      <c r="E1374" s="10" t="str">
        <f t="shared" si="90"/>
        <v>2075310030</v>
      </c>
      <c r="F1374" s="10" t="str">
        <f>IFERROR(VLOOKUP(I1374,DATABASE!$N:$O,2,FALSE),"")</f>
        <v>لباس كار ديرسوز(بلوز و شلوار)</v>
      </c>
      <c r="G1374" s="568" t="s">
        <v>2403</v>
      </c>
      <c r="H1374" s="569">
        <v>20753</v>
      </c>
      <c r="I1374" s="568" t="s">
        <v>1629</v>
      </c>
      <c r="J1374" s="568" t="s">
        <v>1630</v>
      </c>
      <c r="K1374" s="570">
        <v>1</v>
      </c>
      <c r="L1374" s="568" t="s">
        <v>28</v>
      </c>
      <c r="M1374" s="568" t="s">
        <v>9</v>
      </c>
      <c r="N1374" s="568" t="s">
        <v>1627</v>
      </c>
      <c r="O1374" s="571">
        <v>10030</v>
      </c>
      <c r="P1374" s="569">
        <v>0</v>
      </c>
      <c r="Q1374" s="10">
        <f t="shared" si="87"/>
        <v>10030</v>
      </c>
    </row>
    <row r="1375" spans="2:17" ht="20.25" customHeight="1">
      <c r="B1375" s="10" t="str">
        <f t="shared" si="88"/>
        <v>پوتين ايمني نسوز10030</v>
      </c>
      <c r="C1375" s="10" t="str">
        <f t="shared" si="89"/>
        <v>پوتين ايمني نسوز1402/04/0910030</v>
      </c>
      <c r="D1375" s="10" t="str">
        <f>IFERROR(IF(تحویلی!$E$1="","",IF(NOSA!O1375=تحویلی!$E$1,تحویلی!$E$1&amp;COUNTIF(NOSA!$O$1:O1375,تحویلی!$E$1),"")),"")</f>
        <v/>
      </c>
      <c r="E1375" s="10" t="str">
        <f t="shared" si="90"/>
        <v>2075310030</v>
      </c>
      <c r="F1375" s="10" t="str">
        <f>IFERROR(VLOOKUP(I1375,DATABASE!$N:$O,2,FALSE),"")</f>
        <v>پوتين ايمني نسوز</v>
      </c>
      <c r="G1375" s="568" t="s">
        <v>2403</v>
      </c>
      <c r="H1375" s="569">
        <v>20753</v>
      </c>
      <c r="I1375" s="568" t="s">
        <v>1631</v>
      </c>
      <c r="J1375" s="568" t="s">
        <v>1632</v>
      </c>
      <c r="K1375" s="570">
        <v>1</v>
      </c>
      <c r="L1375" s="568" t="s">
        <v>3</v>
      </c>
      <c r="M1375" s="568" t="s">
        <v>9</v>
      </c>
      <c r="N1375" s="568" t="s">
        <v>1627</v>
      </c>
      <c r="O1375" s="571">
        <v>10030</v>
      </c>
      <c r="P1375" s="569">
        <v>1</v>
      </c>
      <c r="Q1375" s="10">
        <f t="shared" si="87"/>
        <v>10030</v>
      </c>
    </row>
    <row r="1376" spans="2:17" ht="20.25" customHeight="1">
      <c r="B1376" s="10" t="str">
        <f t="shared" si="88"/>
        <v>پوتين ايمني نسوز10028</v>
      </c>
      <c r="C1376" s="10" t="str">
        <f t="shared" si="89"/>
        <v>پوتين ايمني نسوز1402/04/0910028</v>
      </c>
      <c r="D1376" s="10" t="str">
        <f>IFERROR(IF(تحویلی!$E$1="","",IF(NOSA!O1376=تحویلی!$E$1,تحویلی!$E$1&amp;COUNTIF(NOSA!$O$1:O1376,تحویلی!$E$1),"")),"")</f>
        <v/>
      </c>
      <c r="E1376" s="10" t="str">
        <f t="shared" si="90"/>
        <v>2075410028</v>
      </c>
      <c r="F1376" s="10" t="str">
        <f>IFERROR(VLOOKUP(I1376,DATABASE!$N:$O,2,FALSE),"")</f>
        <v>پوتين ايمني نسوز</v>
      </c>
      <c r="G1376" s="568" t="s">
        <v>2403</v>
      </c>
      <c r="H1376" s="569">
        <v>20754</v>
      </c>
      <c r="I1376" s="568" t="s">
        <v>1499</v>
      </c>
      <c r="J1376" s="568" t="s">
        <v>1636</v>
      </c>
      <c r="K1376" s="570">
        <v>1</v>
      </c>
      <c r="L1376" s="568" t="s">
        <v>3</v>
      </c>
      <c r="M1376" s="568" t="s">
        <v>9</v>
      </c>
      <c r="N1376" s="568" t="s">
        <v>1722</v>
      </c>
      <c r="O1376" s="571">
        <v>10028</v>
      </c>
      <c r="P1376" s="569">
        <v>0</v>
      </c>
      <c r="Q1376" s="10">
        <f t="shared" si="87"/>
        <v>10028</v>
      </c>
    </row>
    <row r="1377" spans="2:17" ht="20.25" customHeight="1">
      <c r="B1377" s="10" t="str">
        <f t="shared" si="88"/>
        <v>لباس كار ديرسوز(بلوز و شلوار)10029</v>
      </c>
      <c r="C1377" s="10" t="str">
        <f t="shared" si="89"/>
        <v>لباس كار ديرسوز(بلوز و شلوار)1402/04/0910029</v>
      </c>
      <c r="D1377" s="10" t="str">
        <f>IFERROR(IF(تحویلی!$E$1="","",IF(NOSA!O1377=تحویلی!$E$1,تحویلی!$E$1&amp;COUNTIF(NOSA!$O$1:O1377,تحویلی!$E$1),"")),"")</f>
        <v/>
      </c>
      <c r="E1377" s="10" t="str">
        <f t="shared" si="90"/>
        <v>2075610029</v>
      </c>
      <c r="F1377" s="10" t="str">
        <f>IFERROR(VLOOKUP(I1377,DATABASE!$N:$O,2,FALSE),"")</f>
        <v>لباس كار ديرسوز(بلوز و شلوار)</v>
      </c>
      <c r="G1377" s="568" t="s">
        <v>2403</v>
      </c>
      <c r="H1377" s="569">
        <v>20756</v>
      </c>
      <c r="I1377" s="568" t="s">
        <v>1634</v>
      </c>
      <c r="J1377" s="568" t="s">
        <v>1635</v>
      </c>
      <c r="K1377" s="570">
        <v>1</v>
      </c>
      <c r="L1377" s="568" t="s">
        <v>28</v>
      </c>
      <c r="M1377" s="568" t="s">
        <v>9</v>
      </c>
      <c r="N1377" s="568" t="s">
        <v>1743</v>
      </c>
      <c r="O1377" s="571">
        <v>10029</v>
      </c>
      <c r="P1377" s="569">
        <v>0</v>
      </c>
      <c r="Q1377" s="10">
        <f t="shared" si="87"/>
        <v>10029</v>
      </c>
    </row>
    <row r="1378" spans="2:17" ht="20.25" customHeight="1">
      <c r="B1378" s="10" t="str">
        <f t="shared" si="88"/>
        <v>پوتين ايمني نسوز10029</v>
      </c>
      <c r="C1378" s="10" t="str">
        <f t="shared" si="89"/>
        <v>پوتين ايمني نسوز1402/04/0910029</v>
      </c>
      <c r="D1378" s="10" t="str">
        <f>IFERROR(IF(تحویلی!$E$1="","",IF(NOSA!O1378=تحویلی!$E$1,تحویلی!$E$1&amp;COUNTIF(NOSA!$O$1:O1378,تحویلی!$E$1),"")),"")</f>
        <v/>
      </c>
      <c r="E1378" s="10" t="str">
        <f t="shared" si="90"/>
        <v>2075610029</v>
      </c>
      <c r="F1378" s="10" t="str">
        <f>IFERROR(VLOOKUP(I1378,DATABASE!$N:$O,2,FALSE),"")</f>
        <v>پوتين ايمني نسوز</v>
      </c>
      <c r="G1378" s="568" t="s">
        <v>2403</v>
      </c>
      <c r="H1378" s="569">
        <v>20756</v>
      </c>
      <c r="I1378" s="568" t="s">
        <v>1510</v>
      </c>
      <c r="J1378" s="568" t="s">
        <v>1660</v>
      </c>
      <c r="K1378" s="570">
        <v>1</v>
      </c>
      <c r="L1378" s="568" t="s">
        <v>3</v>
      </c>
      <c r="M1378" s="568" t="s">
        <v>9</v>
      </c>
      <c r="N1378" s="568" t="s">
        <v>1743</v>
      </c>
      <c r="O1378" s="571">
        <v>10029</v>
      </c>
      <c r="P1378" s="569">
        <v>0</v>
      </c>
      <c r="Q1378" s="10">
        <f t="shared" si="87"/>
        <v>10029</v>
      </c>
    </row>
    <row r="1379" spans="2:17" ht="20.25" customHeight="1">
      <c r="B1379" s="10" t="str">
        <f t="shared" si="88"/>
        <v>دستكش ضد برش سبك10029</v>
      </c>
      <c r="C1379" s="10" t="str">
        <f t="shared" si="89"/>
        <v>دستكش ضد برش سبك1402/04/0910029</v>
      </c>
      <c r="D1379" s="10" t="str">
        <f>IFERROR(IF(تحویلی!$E$1="","",IF(NOSA!O1379=تحویلی!$E$1,تحویلی!$E$1&amp;COUNTIF(NOSA!$O$1:O1379,تحویلی!$E$1),"")),"")</f>
        <v/>
      </c>
      <c r="E1379" s="10" t="str">
        <f t="shared" si="90"/>
        <v>2075610029</v>
      </c>
      <c r="F1379" s="10" t="str">
        <f>IFERROR(VLOOKUP(I1379,DATABASE!$N:$O,2,FALSE),"")</f>
        <v>دستكش ضد برش سبك</v>
      </c>
      <c r="G1379" s="568" t="s">
        <v>2403</v>
      </c>
      <c r="H1379" s="569">
        <v>20756</v>
      </c>
      <c r="I1379" s="568" t="s">
        <v>1442</v>
      </c>
      <c r="J1379" s="568" t="s">
        <v>22</v>
      </c>
      <c r="K1379" s="570">
        <v>1</v>
      </c>
      <c r="L1379" s="568" t="s">
        <v>3</v>
      </c>
      <c r="M1379" s="568" t="s">
        <v>9</v>
      </c>
      <c r="N1379" s="568" t="s">
        <v>1743</v>
      </c>
      <c r="O1379" s="571">
        <v>10029</v>
      </c>
      <c r="P1379" s="569">
        <v>0</v>
      </c>
      <c r="Q1379" s="10">
        <f t="shared" si="87"/>
        <v>10029</v>
      </c>
    </row>
    <row r="1380" spans="2:17" ht="20.25" customHeight="1">
      <c r="B1380" s="10" t="str">
        <f t="shared" si="88"/>
        <v>لباس كار ديرسوز(بلوز و شلوار)10027</v>
      </c>
      <c r="C1380" s="10" t="str">
        <f t="shared" si="89"/>
        <v>لباس كار ديرسوز(بلوز و شلوار)1402/04/0910027</v>
      </c>
      <c r="D1380" s="10" t="str">
        <f>IFERROR(IF(تحویلی!$E$1="","",IF(NOSA!O1380=تحویلی!$E$1,تحویلی!$E$1&amp;COUNTIF(NOSA!$O$1:O1380,تحویلی!$E$1),"")),"")</f>
        <v/>
      </c>
      <c r="E1380" s="10" t="str">
        <f t="shared" si="90"/>
        <v>2075710027</v>
      </c>
      <c r="F1380" s="10" t="str">
        <f>IFERROR(VLOOKUP(I1380,DATABASE!$N:$O,2,FALSE),"")</f>
        <v>لباس كار ديرسوز(بلوز و شلوار)</v>
      </c>
      <c r="G1380" s="568" t="s">
        <v>2403</v>
      </c>
      <c r="H1380" s="569">
        <v>20757</v>
      </c>
      <c r="I1380" s="568" t="s">
        <v>1619</v>
      </c>
      <c r="J1380" s="568" t="s">
        <v>1620</v>
      </c>
      <c r="K1380" s="570">
        <v>1</v>
      </c>
      <c r="L1380" s="568" t="s">
        <v>28</v>
      </c>
      <c r="M1380" s="568" t="s">
        <v>9</v>
      </c>
      <c r="N1380" s="568" t="s">
        <v>1637</v>
      </c>
      <c r="O1380" s="571">
        <v>10027</v>
      </c>
      <c r="P1380" s="569">
        <v>0</v>
      </c>
      <c r="Q1380" s="10">
        <f t="shared" si="87"/>
        <v>10027</v>
      </c>
    </row>
    <row r="1381" spans="2:17" ht="20.25" customHeight="1">
      <c r="B1381" s="10" t="str">
        <f t="shared" si="88"/>
        <v>پوتين ايمني نسوز10027</v>
      </c>
      <c r="C1381" s="10" t="str">
        <f t="shared" si="89"/>
        <v>پوتين ايمني نسوز1402/04/0910027</v>
      </c>
      <c r="D1381" s="10" t="str">
        <f>IFERROR(IF(تحویلی!$E$1="","",IF(NOSA!O1381=تحویلی!$E$1,تحویلی!$E$1&amp;COUNTIF(NOSA!$O$1:O1381,تحویلی!$E$1),"")),"")</f>
        <v/>
      </c>
      <c r="E1381" s="10" t="str">
        <f t="shared" si="90"/>
        <v>2075710027</v>
      </c>
      <c r="F1381" s="10" t="str">
        <f>IFERROR(VLOOKUP(I1381,DATABASE!$N:$O,2,FALSE),"")</f>
        <v>پوتين ايمني نسوز</v>
      </c>
      <c r="G1381" s="568" t="s">
        <v>2403</v>
      </c>
      <c r="H1381" s="569">
        <v>20757</v>
      </c>
      <c r="I1381" s="568" t="s">
        <v>1648</v>
      </c>
      <c r="J1381" s="568" t="s">
        <v>1649</v>
      </c>
      <c r="K1381" s="570">
        <v>1</v>
      </c>
      <c r="L1381" s="568" t="s">
        <v>3</v>
      </c>
      <c r="M1381" s="568" t="s">
        <v>9</v>
      </c>
      <c r="N1381" s="568" t="s">
        <v>1637</v>
      </c>
      <c r="O1381" s="571">
        <v>10027</v>
      </c>
      <c r="P1381" s="569">
        <v>0</v>
      </c>
      <c r="Q1381" s="10">
        <f t="shared" ref="Q1381:Q1444" si="91">VALUE(O1381)</f>
        <v>10027</v>
      </c>
    </row>
    <row r="1382" spans="2:17" ht="20.25" customHeight="1">
      <c r="B1382" s="10" t="str">
        <f t="shared" si="88"/>
        <v>دستكش ضد برش سبك10027</v>
      </c>
      <c r="C1382" s="10" t="str">
        <f t="shared" si="89"/>
        <v>دستكش ضد برش سبك1402/04/0910027</v>
      </c>
      <c r="D1382" s="10" t="str">
        <f>IFERROR(IF(تحویلی!$E$1="","",IF(NOSA!O1382=تحویلی!$E$1,تحویلی!$E$1&amp;COUNTIF(NOSA!$O$1:O1382,تحویلی!$E$1),"")),"")</f>
        <v/>
      </c>
      <c r="E1382" s="10" t="str">
        <f t="shared" si="90"/>
        <v>2075710027</v>
      </c>
      <c r="F1382" s="10" t="str">
        <f>IFERROR(VLOOKUP(I1382,DATABASE!$N:$O,2,FALSE),"")</f>
        <v>دستكش ضد برش سبك</v>
      </c>
      <c r="G1382" s="568" t="s">
        <v>2403</v>
      </c>
      <c r="H1382" s="569">
        <v>20757</v>
      </c>
      <c r="I1382" s="568" t="s">
        <v>1442</v>
      </c>
      <c r="J1382" s="568" t="s">
        <v>22</v>
      </c>
      <c r="K1382" s="570">
        <v>1</v>
      </c>
      <c r="L1382" s="568" t="s">
        <v>3</v>
      </c>
      <c r="M1382" s="568" t="s">
        <v>9</v>
      </c>
      <c r="N1382" s="568" t="s">
        <v>1637</v>
      </c>
      <c r="O1382" s="571">
        <v>10027</v>
      </c>
      <c r="P1382" s="569">
        <v>0</v>
      </c>
      <c r="Q1382" s="10">
        <f t="shared" si="91"/>
        <v>10027</v>
      </c>
    </row>
    <row r="1383" spans="2:17" ht="20.25" customHeight="1">
      <c r="B1383" s="10" t="str">
        <f t="shared" si="88"/>
        <v>دستكش ضد برش سبك238</v>
      </c>
      <c r="C1383" s="10" t="str">
        <f t="shared" si="89"/>
        <v>دستكش ضد برش سبك1402/04/09238</v>
      </c>
      <c r="D1383" s="10" t="str">
        <f>IFERROR(IF(تحویلی!$E$1="","",IF(NOSA!O1383=تحویلی!$E$1,تحویلی!$E$1&amp;COUNTIF(NOSA!$O$1:O1383,تحویلی!$E$1),"")),"")</f>
        <v/>
      </c>
      <c r="E1383" s="10" t="str">
        <f t="shared" si="90"/>
        <v>20758238</v>
      </c>
      <c r="F1383" s="10" t="str">
        <f>IFERROR(VLOOKUP(I1383,DATABASE!$N:$O,2,FALSE),"")</f>
        <v>دستكش ضد برش سبك</v>
      </c>
      <c r="G1383" s="568" t="s">
        <v>2403</v>
      </c>
      <c r="H1383" s="569">
        <v>20758</v>
      </c>
      <c r="I1383" s="568" t="s">
        <v>1442</v>
      </c>
      <c r="J1383" s="568" t="s">
        <v>22</v>
      </c>
      <c r="K1383" s="570">
        <v>1</v>
      </c>
      <c r="L1383" s="568" t="s">
        <v>3</v>
      </c>
      <c r="M1383" s="568" t="s">
        <v>19</v>
      </c>
      <c r="N1383" s="568" t="s">
        <v>281</v>
      </c>
      <c r="O1383" s="571">
        <v>238</v>
      </c>
      <c r="P1383" s="569">
        <v>0</v>
      </c>
      <c r="Q1383" s="10">
        <f t="shared" si="91"/>
        <v>238</v>
      </c>
    </row>
    <row r="1384" spans="2:17" ht="20.25" customHeight="1">
      <c r="B1384" s="10" t="str">
        <f t="shared" si="88"/>
        <v>دستكش كف مواد سبك8</v>
      </c>
      <c r="C1384" s="10" t="str">
        <f t="shared" si="89"/>
        <v>دستكش كف مواد سبك1402/04/098</v>
      </c>
      <c r="D1384" s="10" t="str">
        <f>IFERROR(IF(تحویلی!$E$1="","",IF(NOSA!O1384=تحویلی!$E$1,تحویلی!$E$1&amp;COUNTIF(NOSA!$O$1:O1384,تحویلی!$E$1),"")),"")</f>
        <v/>
      </c>
      <c r="E1384" s="10" t="str">
        <f t="shared" si="90"/>
        <v>207678</v>
      </c>
      <c r="F1384" s="10" t="str">
        <f>IFERROR(VLOOKUP(I1384,DATABASE!$N:$O,2,FALSE),"")</f>
        <v>دستكش كف مواد سبك</v>
      </c>
      <c r="G1384" s="568" t="s">
        <v>2403</v>
      </c>
      <c r="H1384" s="569">
        <v>20767</v>
      </c>
      <c r="I1384" s="568" t="s">
        <v>1456</v>
      </c>
      <c r="J1384" s="568" t="s">
        <v>2</v>
      </c>
      <c r="K1384" s="570">
        <v>1</v>
      </c>
      <c r="L1384" s="568" t="s">
        <v>3</v>
      </c>
      <c r="M1384" s="568" t="s">
        <v>47</v>
      </c>
      <c r="N1384" s="568" t="s">
        <v>144</v>
      </c>
      <c r="O1384" s="571">
        <v>8</v>
      </c>
      <c r="P1384" s="569">
        <v>1</v>
      </c>
      <c r="Q1384" s="10">
        <f t="shared" si="91"/>
        <v>8</v>
      </c>
    </row>
    <row r="1385" spans="2:17" ht="20.25" customHeight="1">
      <c r="B1385" s="10" t="str">
        <f t="shared" si="88"/>
        <v>پوتين ايمني نسوز789</v>
      </c>
      <c r="C1385" s="10" t="str">
        <f t="shared" si="89"/>
        <v>پوتين ايمني نسوز1402/04/09789</v>
      </c>
      <c r="D1385" s="10" t="str">
        <f>IFERROR(IF(تحویلی!$E$1="","",IF(NOSA!O1385=تحویلی!$E$1,تحویلی!$E$1&amp;COUNTIF(NOSA!$O$1:O1385,تحویلی!$E$1),"")),"")</f>
        <v/>
      </c>
      <c r="E1385" s="10" t="str">
        <f t="shared" si="90"/>
        <v>20768789</v>
      </c>
      <c r="F1385" s="10" t="str">
        <f>IFERROR(VLOOKUP(I1385,DATABASE!$N:$O,2,FALSE),"")</f>
        <v>پوتين ايمني نسوز</v>
      </c>
      <c r="G1385" s="568" t="s">
        <v>2403</v>
      </c>
      <c r="H1385" s="569">
        <v>20768</v>
      </c>
      <c r="I1385" s="568" t="s">
        <v>1648</v>
      </c>
      <c r="J1385" s="568" t="s">
        <v>1649</v>
      </c>
      <c r="K1385" s="570">
        <v>1</v>
      </c>
      <c r="L1385" s="568" t="s">
        <v>3</v>
      </c>
      <c r="M1385" s="568" t="s">
        <v>43</v>
      </c>
      <c r="N1385" s="568" t="s">
        <v>1261</v>
      </c>
      <c r="O1385" s="571">
        <v>789</v>
      </c>
      <c r="P1385" s="569">
        <v>1</v>
      </c>
      <c r="Q1385" s="10">
        <f t="shared" si="91"/>
        <v>789</v>
      </c>
    </row>
    <row r="1386" spans="2:17" ht="20.25" customHeight="1">
      <c r="B1386" s="10" t="str">
        <f t="shared" si="88"/>
        <v>دستكش ساق بلند نسوز128</v>
      </c>
      <c r="C1386" s="10" t="str">
        <f t="shared" si="89"/>
        <v>دستكش ساق بلند نسوز1402/04/09128</v>
      </c>
      <c r="D1386" s="10" t="str">
        <f>IFERROR(IF(تحویلی!$E$1="","",IF(NOSA!O1386=تحویلی!$E$1,تحویلی!$E$1&amp;COUNTIF(NOSA!$O$1:O1386,تحویلی!$E$1),"")),"")</f>
        <v/>
      </c>
      <c r="E1386" s="10" t="str">
        <f t="shared" si="90"/>
        <v>20770128</v>
      </c>
      <c r="F1386" s="10" t="str">
        <f>IFERROR(VLOOKUP(I1386,DATABASE!$N:$O,2,FALSE),"")</f>
        <v>دستكش ساق بلند نسوز</v>
      </c>
      <c r="G1386" s="568" t="s">
        <v>2403</v>
      </c>
      <c r="H1386" s="569">
        <v>20770</v>
      </c>
      <c r="I1386" s="568" t="s">
        <v>1461</v>
      </c>
      <c r="J1386" s="568" t="s">
        <v>34</v>
      </c>
      <c r="K1386" s="570">
        <v>1</v>
      </c>
      <c r="L1386" s="568" t="s">
        <v>3</v>
      </c>
      <c r="M1386" s="568" t="s">
        <v>4</v>
      </c>
      <c r="N1386" s="568" t="s">
        <v>1313</v>
      </c>
      <c r="O1386" s="571">
        <v>128</v>
      </c>
      <c r="P1386" s="569">
        <v>1</v>
      </c>
      <c r="Q1386" s="10">
        <f t="shared" si="91"/>
        <v>128</v>
      </c>
    </row>
    <row r="1387" spans="2:17" ht="20.25" customHeight="1">
      <c r="B1387" s="10" t="str">
        <f t="shared" si="88"/>
        <v>شيشه مات ماسك جوشكاري717</v>
      </c>
      <c r="C1387" s="10" t="str">
        <f t="shared" si="89"/>
        <v>شيشه مات ماسك جوشكاري1402/04/10717</v>
      </c>
      <c r="D1387" s="10" t="str">
        <f>IFERROR(IF(تحویلی!$E$1="","",IF(NOSA!O1387=تحویلی!$E$1,تحویلی!$E$1&amp;COUNTIF(NOSA!$O$1:O1387,تحویلی!$E$1),"")),"")</f>
        <v/>
      </c>
      <c r="E1387" s="10" t="str">
        <f t="shared" si="90"/>
        <v>20776717</v>
      </c>
      <c r="F1387" s="10" t="str">
        <f>IFERROR(VLOOKUP(I1387,DATABASE!$N:$O,2,FALSE),"")</f>
        <v>شيشه مات ماسك جوشكاري</v>
      </c>
      <c r="G1387" s="568" t="s">
        <v>2404</v>
      </c>
      <c r="H1387" s="569">
        <v>20776</v>
      </c>
      <c r="I1387" s="568" t="s">
        <v>1507</v>
      </c>
      <c r="J1387" s="568" t="s">
        <v>113</v>
      </c>
      <c r="K1387" s="570">
        <v>2</v>
      </c>
      <c r="L1387" s="568" t="s">
        <v>8</v>
      </c>
      <c r="M1387" s="568" t="s">
        <v>189</v>
      </c>
      <c r="N1387" s="568" t="s">
        <v>673</v>
      </c>
      <c r="O1387" s="571">
        <v>717</v>
      </c>
      <c r="P1387" s="569">
        <v>0</v>
      </c>
      <c r="Q1387" s="10">
        <f t="shared" si="91"/>
        <v>717</v>
      </c>
    </row>
    <row r="1388" spans="2:17" ht="20.25" customHeight="1">
      <c r="B1388" s="10" t="str">
        <f t="shared" si="88"/>
        <v>لباس كار معمولي- بلوز و شلوار798</v>
      </c>
      <c r="C1388" s="10" t="str">
        <f t="shared" si="89"/>
        <v>لباس كار معمولي- بلوز و شلوار1402/04/10798</v>
      </c>
      <c r="D1388" s="10" t="str">
        <f>IFERROR(IF(تحویلی!$E$1="","",IF(NOSA!O1388=تحویلی!$E$1,تحویلی!$E$1&amp;COUNTIF(NOSA!$O$1:O1388,تحویلی!$E$1),"")),"")</f>
        <v/>
      </c>
      <c r="E1388" s="10" t="str">
        <f t="shared" si="90"/>
        <v>20780798</v>
      </c>
      <c r="F1388" s="10" t="str">
        <f>IFERROR(VLOOKUP(I1388,DATABASE!$N:$O,2,FALSE),"")</f>
        <v>لباس كار معمولي- بلوز و شلوار</v>
      </c>
      <c r="G1388" s="568" t="s">
        <v>2404</v>
      </c>
      <c r="H1388" s="569">
        <v>20780</v>
      </c>
      <c r="I1388" s="568" t="s">
        <v>1705</v>
      </c>
      <c r="J1388" s="568" t="s">
        <v>1706</v>
      </c>
      <c r="K1388" s="570">
        <v>1</v>
      </c>
      <c r="L1388" s="568" t="s">
        <v>28</v>
      </c>
      <c r="M1388" s="568" t="s">
        <v>47</v>
      </c>
      <c r="N1388" s="568" t="s">
        <v>1347</v>
      </c>
      <c r="O1388" s="571">
        <v>798</v>
      </c>
      <c r="P1388" s="569">
        <v>1</v>
      </c>
      <c r="Q1388" s="10">
        <f t="shared" si="91"/>
        <v>798</v>
      </c>
    </row>
    <row r="1389" spans="2:17" ht="20.25" customHeight="1">
      <c r="B1389" s="10" t="str">
        <f t="shared" si="88"/>
        <v>لباس كار نسوز(بلوز و شلوار)805</v>
      </c>
      <c r="C1389" s="10" t="str">
        <f t="shared" si="89"/>
        <v>لباس كار نسوز(بلوز و شلوار)1402/04/10805</v>
      </c>
      <c r="D1389" s="10" t="str">
        <f>IFERROR(IF(تحویلی!$E$1="","",IF(NOSA!O1389=تحویلی!$E$1,تحویلی!$E$1&amp;COUNTIF(NOSA!$O$1:O1389,تحویلی!$E$1),"")),"")</f>
        <v/>
      </c>
      <c r="E1389" s="10" t="str">
        <f t="shared" si="90"/>
        <v>20783805</v>
      </c>
      <c r="F1389" s="10" t="str">
        <f>IFERROR(VLOOKUP(I1389,DATABASE!$N:$O,2,FALSE),"")</f>
        <v>لباس كار نسوز(بلوز و شلوار)</v>
      </c>
      <c r="G1389" s="568" t="s">
        <v>2404</v>
      </c>
      <c r="H1389" s="569">
        <v>20783</v>
      </c>
      <c r="I1389" s="568" t="s">
        <v>1701</v>
      </c>
      <c r="J1389" s="568" t="s">
        <v>1702</v>
      </c>
      <c r="K1389" s="570">
        <v>1</v>
      </c>
      <c r="L1389" s="568" t="s">
        <v>28</v>
      </c>
      <c r="M1389" s="568" t="s">
        <v>19</v>
      </c>
      <c r="N1389" s="568" t="s">
        <v>1673</v>
      </c>
      <c r="O1389" s="571">
        <v>805</v>
      </c>
      <c r="P1389" s="569">
        <v>1</v>
      </c>
      <c r="Q1389" s="10">
        <f t="shared" si="91"/>
        <v>805</v>
      </c>
    </row>
    <row r="1390" spans="2:17" ht="20.25" customHeight="1">
      <c r="B1390" s="10" t="str">
        <f t="shared" si="88"/>
        <v>رابط فنري نقاب كلاه ايمني88</v>
      </c>
      <c r="C1390" s="10" t="str">
        <f t="shared" si="89"/>
        <v>رابط فنري نقاب كلاه ايمني1402/04/1088</v>
      </c>
      <c r="D1390" s="10" t="str">
        <f>IFERROR(IF(تحویلی!$E$1="","",IF(NOSA!O1390=تحویلی!$E$1,تحویلی!$E$1&amp;COUNTIF(NOSA!$O$1:O1390,تحویلی!$E$1),"")),"")</f>
        <v/>
      </c>
      <c r="E1390" s="10" t="str">
        <f t="shared" si="90"/>
        <v>2078888</v>
      </c>
      <c r="F1390" s="10" t="str">
        <f>IFERROR(VLOOKUP(I1390,DATABASE!$N:$O,2,FALSE),"")</f>
        <v>رابط فنري نقاب كلاه ايمني</v>
      </c>
      <c r="G1390" s="568" t="s">
        <v>2404</v>
      </c>
      <c r="H1390" s="569">
        <v>20788</v>
      </c>
      <c r="I1390" s="568" t="s">
        <v>1454</v>
      </c>
      <c r="J1390" s="568" t="s">
        <v>135</v>
      </c>
      <c r="K1390" s="570">
        <v>1</v>
      </c>
      <c r="L1390" s="568" t="s">
        <v>8</v>
      </c>
      <c r="M1390" s="568" t="s">
        <v>19</v>
      </c>
      <c r="N1390" s="568" t="s">
        <v>306</v>
      </c>
      <c r="O1390" s="571">
        <v>88</v>
      </c>
      <c r="P1390" s="569">
        <v>1</v>
      </c>
      <c r="Q1390" s="10">
        <f t="shared" si="91"/>
        <v>88</v>
      </c>
    </row>
    <row r="1391" spans="2:17" ht="20.25" customHeight="1">
      <c r="B1391" s="10" t="str">
        <f t="shared" si="88"/>
        <v>كلاه ايمني496</v>
      </c>
      <c r="C1391" s="10" t="str">
        <f t="shared" si="89"/>
        <v>كلاه ايمني1402/04/10496</v>
      </c>
      <c r="D1391" s="10" t="str">
        <f>IFERROR(IF(تحویلی!$E$1="","",IF(NOSA!O1391=تحویلی!$E$1,تحویلی!$E$1&amp;COUNTIF(NOSA!$O$1:O1391,تحویلی!$E$1),"")),"")</f>
        <v/>
      </c>
      <c r="E1391" s="10" t="str">
        <f t="shared" si="90"/>
        <v>20794496</v>
      </c>
      <c r="F1391" s="10" t="str">
        <f>IFERROR(VLOOKUP(I1391,DATABASE!$N:$O,2,FALSE),"")</f>
        <v>كلاه ايمني</v>
      </c>
      <c r="G1391" s="568" t="s">
        <v>2404</v>
      </c>
      <c r="H1391" s="569">
        <v>20794</v>
      </c>
      <c r="I1391" s="568" t="s">
        <v>1476</v>
      </c>
      <c r="J1391" s="568" t="s">
        <v>1647</v>
      </c>
      <c r="K1391" s="570">
        <v>1</v>
      </c>
      <c r="L1391" s="568" t="s">
        <v>8</v>
      </c>
      <c r="M1391" s="568" t="s">
        <v>47</v>
      </c>
      <c r="N1391" s="568" t="s">
        <v>289</v>
      </c>
      <c r="O1391" s="571">
        <v>496</v>
      </c>
      <c r="P1391" s="569">
        <v>0</v>
      </c>
      <c r="Q1391" s="10">
        <f t="shared" si="91"/>
        <v>496</v>
      </c>
    </row>
    <row r="1392" spans="2:17" ht="20.25" customHeight="1">
      <c r="B1392" s="10" t="str">
        <f t="shared" si="88"/>
        <v>نقاب تيره محافظ صورت  canasafe121</v>
      </c>
      <c r="C1392" s="10" t="str">
        <f t="shared" si="89"/>
        <v>نقاب تيره محافظ صورت  canasafe1402/04/10121</v>
      </c>
      <c r="D1392" s="10" t="str">
        <f>IFERROR(IF(تحویلی!$E$1="","",IF(NOSA!O1392=تحویلی!$E$1,تحویلی!$E$1&amp;COUNTIF(NOSA!$O$1:O1392,تحویلی!$E$1),"")),"")</f>
        <v/>
      </c>
      <c r="E1392" s="10" t="str">
        <f t="shared" si="90"/>
        <v>20804121</v>
      </c>
      <c r="F1392" s="10" t="str">
        <f>IFERROR(VLOOKUP(I1392,DATABASE!$N:$O,2,FALSE),"")</f>
        <v>نقاب تيره محافظ صورت  canasafe</v>
      </c>
      <c r="G1392" s="568" t="s">
        <v>2404</v>
      </c>
      <c r="H1392" s="569">
        <v>20804</v>
      </c>
      <c r="I1392" s="568" t="s">
        <v>1487</v>
      </c>
      <c r="J1392" s="568" t="s">
        <v>1488</v>
      </c>
      <c r="K1392" s="570">
        <v>1</v>
      </c>
      <c r="L1392" s="568" t="s">
        <v>8</v>
      </c>
      <c r="M1392" s="568" t="s">
        <v>4</v>
      </c>
      <c r="N1392" s="568" t="s">
        <v>186</v>
      </c>
      <c r="O1392" s="571">
        <v>121</v>
      </c>
      <c r="P1392" s="569">
        <v>1</v>
      </c>
      <c r="Q1392" s="10">
        <f t="shared" si="91"/>
        <v>121</v>
      </c>
    </row>
    <row r="1393" spans="2:17" ht="20.25" customHeight="1">
      <c r="B1393" s="10" t="str">
        <f t="shared" si="88"/>
        <v>كمربند برزنتي نواري221</v>
      </c>
      <c r="C1393" s="10" t="str">
        <f t="shared" si="89"/>
        <v>كمربند برزنتي نواري1402/04/11221</v>
      </c>
      <c r="D1393" s="10" t="str">
        <f>IFERROR(IF(تحویلی!$E$1="","",IF(NOSA!O1393=تحویلی!$E$1,تحویلی!$E$1&amp;COUNTIF(NOSA!$O$1:O1393,تحویلی!$E$1),"")),"")</f>
        <v/>
      </c>
      <c r="E1393" s="10" t="str">
        <f t="shared" si="90"/>
        <v>20812221</v>
      </c>
      <c r="F1393" s="10" t="str">
        <f>IFERROR(VLOOKUP(I1393,DATABASE!$N:$O,2,FALSE),"")</f>
        <v>كمربند برزنتي نواري</v>
      </c>
      <c r="G1393" s="568" t="s">
        <v>2405</v>
      </c>
      <c r="H1393" s="569">
        <v>20812</v>
      </c>
      <c r="I1393" s="568" t="s">
        <v>1441</v>
      </c>
      <c r="J1393" s="568" t="s">
        <v>95</v>
      </c>
      <c r="K1393" s="570">
        <v>1</v>
      </c>
      <c r="L1393" s="568" t="s">
        <v>96</v>
      </c>
      <c r="M1393" s="568" t="s">
        <v>9</v>
      </c>
      <c r="N1393" s="568" t="s">
        <v>325</v>
      </c>
      <c r="O1393" s="571">
        <v>221</v>
      </c>
      <c r="P1393" s="569">
        <v>0</v>
      </c>
      <c r="Q1393" s="10">
        <f t="shared" si="91"/>
        <v>221</v>
      </c>
    </row>
    <row r="1394" spans="2:17" ht="20.25" customHeight="1">
      <c r="B1394" s="10" t="str">
        <f t="shared" si="88"/>
        <v>كلاه آفتاب گير حصيري623</v>
      </c>
      <c r="C1394" s="10" t="str">
        <f t="shared" si="89"/>
        <v>كلاه آفتاب گير حصيري1402/04/11623</v>
      </c>
      <c r="D1394" s="10" t="str">
        <f>IFERROR(IF(تحویلی!$E$1="","",IF(NOSA!O1394=تحویلی!$E$1,تحویلی!$E$1&amp;COUNTIF(NOSA!$O$1:O1394,تحویلی!$E$1),"")),"")</f>
        <v/>
      </c>
      <c r="E1394" s="10" t="str">
        <f t="shared" si="90"/>
        <v>20814623</v>
      </c>
      <c r="F1394" s="10" t="str">
        <f>IFERROR(VLOOKUP(I1394,DATABASE!$N:$O,2,FALSE),"")</f>
        <v>كلاه آفتاب گير حصيري</v>
      </c>
      <c r="G1394" s="568" t="s">
        <v>2405</v>
      </c>
      <c r="H1394" s="569">
        <v>20814</v>
      </c>
      <c r="I1394" s="568" t="s">
        <v>1687</v>
      </c>
      <c r="J1394" s="568" t="s">
        <v>1688</v>
      </c>
      <c r="K1394" s="570">
        <v>1</v>
      </c>
      <c r="L1394" s="568" t="s">
        <v>8</v>
      </c>
      <c r="M1394" s="568" t="s">
        <v>25</v>
      </c>
      <c r="N1394" s="568" t="s">
        <v>184</v>
      </c>
      <c r="O1394" s="571">
        <v>623</v>
      </c>
      <c r="P1394" s="569">
        <v>0</v>
      </c>
      <c r="Q1394" s="10">
        <f t="shared" si="91"/>
        <v>623</v>
      </c>
    </row>
    <row r="1395" spans="2:17" ht="20.25" customHeight="1">
      <c r="B1395" s="10" t="str">
        <f t="shared" si="88"/>
        <v>دستكش ضد برش سبك70</v>
      </c>
      <c r="C1395" s="10" t="str">
        <f t="shared" si="89"/>
        <v>دستكش ضد برش سبك1402/04/1170</v>
      </c>
      <c r="D1395" s="10" t="str">
        <f>IFERROR(IF(تحویلی!$E$1="","",IF(NOSA!O1395=تحویلی!$E$1,تحویلی!$E$1&amp;COUNTIF(NOSA!$O$1:O1395,تحویلی!$E$1),"")),"")</f>
        <v/>
      </c>
      <c r="E1395" s="10" t="str">
        <f t="shared" si="90"/>
        <v>2081770</v>
      </c>
      <c r="F1395" s="10" t="str">
        <f>IFERROR(VLOOKUP(I1395,DATABASE!$N:$O,2,FALSE),"")</f>
        <v>دستكش ضد برش سبك</v>
      </c>
      <c r="G1395" s="568" t="s">
        <v>2405</v>
      </c>
      <c r="H1395" s="569">
        <v>20817</v>
      </c>
      <c r="I1395" s="568" t="s">
        <v>1442</v>
      </c>
      <c r="J1395" s="568" t="s">
        <v>22</v>
      </c>
      <c r="K1395" s="570">
        <v>1</v>
      </c>
      <c r="L1395" s="568" t="s">
        <v>3</v>
      </c>
      <c r="M1395" s="568" t="s">
        <v>9</v>
      </c>
      <c r="N1395" s="568" t="s">
        <v>688</v>
      </c>
      <c r="O1395" s="571">
        <v>70</v>
      </c>
      <c r="P1395" s="569">
        <v>1</v>
      </c>
      <c r="Q1395" s="10">
        <f t="shared" si="91"/>
        <v>70</v>
      </c>
    </row>
    <row r="1396" spans="2:17" ht="20.25" customHeight="1">
      <c r="B1396" s="10" t="str">
        <f t="shared" si="88"/>
        <v>دستكش كف مواد سبك687</v>
      </c>
      <c r="C1396" s="10" t="str">
        <f t="shared" si="89"/>
        <v>دستكش كف مواد سبك1402/04/11687</v>
      </c>
      <c r="D1396" s="10" t="str">
        <f>IFERROR(IF(تحویلی!$E$1="","",IF(NOSA!O1396=تحویلی!$E$1,تحویلی!$E$1&amp;COUNTIF(NOSA!$O$1:O1396,تحویلی!$E$1),"")),"")</f>
        <v/>
      </c>
      <c r="E1396" s="10" t="str">
        <f t="shared" si="90"/>
        <v>20821687</v>
      </c>
      <c r="F1396" s="10" t="str">
        <f>IFERROR(VLOOKUP(I1396,DATABASE!$N:$O,2,FALSE),"")</f>
        <v>دستكش كف مواد سبك</v>
      </c>
      <c r="G1396" s="568" t="s">
        <v>2405</v>
      </c>
      <c r="H1396" s="569">
        <v>20821</v>
      </c>
      <c r="I1396" s="568" t="s">
        <v>1456</v>
      </c>
      <c r="J1396" s="568" t="s">
        <v>2</v>
      </c>
      <c r="K1396" s="570">
        <v>1</v>
      </c>
      <c r="L1396" s="568" t="s">
        <v>3</v>
      </c>
      <c r="M1396" s="568" t="s">
        <v>47</v>
      </c>
      <c r="N1396" s="568" t="s">
        <v>1285</v>
      </c>
      <c r="O1396" s="571">
        <v>687</v>
      </c>
      <c r="P1396" s="569">
        <v>0</v>
      </c>
      <c r="Q1396" s="10">
        <f t="shared" si="91"/>
        <v>687</v>
      </c>
    </row>
    <row r="1397" spans="2:17" ht="20.25" customHeight="1">
      <c r="B1397" s="10" t="str">
        <f t="shared" si="88"/>
        <v>دستكش ضد برش سبك751</v>
      </c>
      <c r="C1397" s="10" t="str">
        <f t="shared" si="89"/>
        <v>دستكش ضد برش سبك1402/04/11751</v>
      </c>
      <c r="D1397" s="10" t="str">
        <f>IFERROR(IF(تحویلی!$E$1="","",IF(NOSA!O1397=تحویلی!$E$1,تحویلی!$E$1&amp;COUNTIF(NOSA!$O$1:O1397,تحویلی!$E$1),"")),"")</f>
        <v/>
      </c>
      <c r="E1397" s="10" t="str">
        <f t="shared" si="90"/>
        <v>20823751</v>
      </c>
      <c r="F1397" s="10" t="str">
        <f>IFERROR(VLOOKUP(I1397,DATABASE!$N:$O,2,FALSE),"")</f>
        <v>دستكش ضد برش سبك</v>
      </c>
      <c r="G1397" s="568" t="s">
        <v>2405</v>
      </c>
      <c r="H1397" s="569">
        <v>20823</v>
      </c>
      <c r="I1397" s="568" t="s">
        <v>1442</v>
      </c>
      <c r="J1397" s="568" t="s">
        <v>22</v>
      </c>
      <c r="K1397" s="570">
        <v>1</v>
      </c>
      <c r="L1397" s="568" t="s">
        <v>3</v>
      </c>
      <c r="M1397" s="568" t="s">
        <v>9</v>
      </c>
      <c r="N1397" s="568" t="s">
        <v>901</v>
      </c>
      <c r="O1397" s="571">
        <v>751</v>
      </c>
      <c r="P1397" s="569">
        <v>1</v>
      </c>
      <c r="Q1397" s="10">
        <f t="shared" si="91"/>
        <v>751</v>
      </c>
    </row>
    <row r="1398" spans="2:17" ht="20.25" customHeight="1">
      <c r="B1398" s="10" t="str">
        <f t="shared" si="88"/>
        <v>چكمه ايمني نسوز651</v>
      </c>
      <c r="C1398" s="10" t="str">
        <f t="shared" si="89"/>
        <v>چكمه ايمني نسوز1402/04/11651</v>
      </c>
      <c r="D1398" s="10" t="str">
        <f>IFERROR(IF(تحویلی!$E$1="","",IF(NOSA!O1398=تحویلی!$E$1,تحویلی!$E$1&amp;COUNTIF(NOSA!$O$1:O1398,تحویلی!$E$1),"")),"")</f>
        <v/>
      </c>
      <c r="E1398" s="10" t="str">
        <f t="shared" si="90"/>
        <v>20834651</v>
      </c>
      <c r="F1398" s="10" t="str">
        <f>IFERROR(VLOOKUP(I1398,DATABASE!$N:$O,2,FALSE),"")</f>
        <v>چكمه ايمني نسوز</v>
      </c>
      <c r="G1398" s="568" t="s">
        <v>2405</v>
      </c>
      <c r="H1398" s="569">
        <v>20834</v>
      </c>
      <c r="I1398" s="568" t="s">
        <v>1697</v>
      </c>
      <c r="J1398" s="568" t="s">
        <v>1698</v>
      </c>
      <c r="K1398" s="570">
        <v>1</v>
      </c>
      <c r="L1398" s="568" t="s">
        <v>3</v>
      </c>
      <c r="M1398" s="568" t="s">
        <v>4</v>
      </c>
      <c r="N1398" s="568" t="s">
        <v>165</v>
      </c>
      <c r="O1398" s="571">
        <v>651</v>
      </c>
      <c r="P1398" s="569">
        <v>1</v>
      </c>
      <c r="Q1398" s="10">
        <f t="shared" si="91"/>
        <v>651</v>
      </c>
    </row>
    <row r="1399" spans="2:17" ht="20.25" customHeight="1">
      <c r="B1399" s="10" t="str">
        <f t="shared" si="88"/>
        <v>دستكش ساق بلند نسوز651</v>
      </c>
      <c r="C1399" s="10" t="str">
        <f t="shared" si="89"/>
        <v>دستكش ساق بلند نسوز1402/04/11651</v>
      </c>
      <c r="D1399" s="10" t="str">
        <f>IFERROR(IF(تحویلی!$E$1="","",IF(NOSA!O1399=تحویلی!$E$1,تحویلی!$E$1&amp;COUNTIF(NOSA!$O$1:O1399,تحویلی!$E$1),"")),"")</f>
        <v/>
      </c>
      <c r="E1399" s="10" t="str">
        <f t="shared" si="90"/>
        <v>20834651</v>
      </c>
      <c r="F1399" s="10" t="str">
        <f>IFERROR(VLOOKUP(I1399,DATABASE!$N:$O,2,FALSE),"")</f>
        <v>دستكش ساق بلند نسوز</v>
      </c>
      <c r="G1399" s="568" t="s">
        <v>2405</v>
      </c>
      <c r="H1399" s="569">
        <v>20834</v>
      </c>
      <c r="I1399" s="568" t="s">
        <v>1461</v>
      </c>
      <c r="J1399" s="568" t="s">
        <v>34</v>
      </c>
      <c r="K1399" s="570">
        <v>1</v>
      </c>
      <c r="L1399" s="568" t="s">
        <v>3</v>
      </c>
      <c r="M1399" s="568" t="s">
        <v>4</v>
      </c>
      <c r="N1399" s="568" t="s">
        <v>165</v>
      </c>
      <c r="O1399" s="571">
        <v>651</v>
      </c>
      <c r="P1399" s="569">
        <v>1</v>
      </c>
      <c r="Q1399" s="10">
        <f t="shared" si="91"/>
        <v>651</v>
      </c>
    </row>
    <row r="1400" spans="2:17" ht="20.25" customHeight="1">
      <c r="B1400" s="10" t="str">
        <f t="shared" si="88"/>
        <v>بند كفش803</v>
      </c>
      <c r="C1400" s="10" t="str">
        <f t="shared" si="89"/>
        <v>بند كفش1402/04/11803</v>
      </c>
      <c r="D1400" s="10" t="str">
        <f>IFERROR(IF(تحویلی!$E$1="","",IF(NOSA!O1400=تحویلی!$E$1,تحویلی!$E$1&amp;COUNTIF(NOSA!$O$1:O1400,تحویلی!$E$1),"")),"")</f>
        <v/>
      </c>
      <c r="E1400" s="10" t="str">
        <f t="shared" si="90"/>
        <v>20836803</v>
      </c>
      <c r="F1400" s="10" t="str">
        <f>IFERROR(VLOOKUP(I1400,DATABASE!$N:$O,2,FALSE),"")</f>
        <v>بند كفش</v>
      </c>
      <c r="G1400" s="568" t="s">
        <v>2405</v>
      </c>
      <c r="H1400" s="569">
        <v>20836</v>
      </c>
      <c r="I1400" s="568" t="s">
        <v>1462</v>
      </c>
      <c r="J1400" s="568" t="s">
        <v>450</v>
      </c>
      <c r="K1400" s="570">
        <v>1</v>
      </c>
      <c r="L1400" s="568" t="s">
        <v>3</v>
      </c>
      <c r="M1400" s="568" t="s">
        <v>40</v>
      </c>
      <c r="N1400" s="568" t="s">
        <v>1518</v>
      </c>
      <c r="O1400" s="571">
        <v>803</v>
      </c>
      <c r="P1400" s="569">
        <v>0</v>
      </c>
      <c r="Q1400" s="10">
        <f t="shared" si="91"/>
        <v>803</v>
      </c>
    </row>
    <row r="1401" spans="2:17" ht="20.25" customHeight="1">
      <c r="B1401" s="10" t="str">
        <f t="shared" si="88"/>
        <v>دستكش ضد برش سبك170</v>
      </c>
      <c r="C1401" s="10" t="str">
        <f t="shared" si="89"/>
        <v>دستكش ضد برش سبك1402/04/11170</v>
      </c>
      <c r="D1401" s="10" t="str">
        <f>IFERROR(IF(تحویلی!$E$1="","",IF(NOSA!O1401=تحویلی!$E$1,تحویلی!$E$1&amp;COUNTIF(NOSA!$O$1:O1401,تحویلی!$E$1),"")),"")</f>
        <v/>
      </c>
      <c r="E1401" s="10" t="str">
        <f t="shared" si="90"/>
        <v>20837170</v>
      </c>
      <c r="F1401" s="10" t="str">
        <f>IFERROR(VLOOKUP(I1401,DATABASE!$N:$O,2,FALSE),"")</f>
        <v>دستكش ضد برش سبك</v>
      </c>
      <c r="G1401" s="568" t="s">
        <v>2405</v>
      </c>
      <c r="H1401" s="569">
        <v>20837</v>
      </c>
      <c r="I1401" s="568" t="s">
        <v>1442</v>
      </c>
      <c r="J1401" s="568" t="s">
        <v>22</v>
      </c>
      <c r="K1401" s="570">
        <v>1</v>
      </c>
      <c r="L1401" s="568" t="s">
        <v>3</v>
      </c>
      <c r="M1401" s="568" t="s">
        <v>9</v>
      </c>
      <c r="N1401" s="568" t="s">
        <v>85</v>
      </c>
      <c r="O1401" s="571">
        <v>170</v>
      </c>
      <c r="P1401" s="569">
        <v>1</v>
      </c>
      <c r="Q1401" s="10">
        <f t="shared" si="91"/>
        <v>170</v>
      </c>
    </row>
    <row r="1402" spans="2:17" ht="20.25" customHeight="1">
      <c r="B1402" s="10" t="str">
        <f t="shared" si="88"/>
        <v>كلاه ايمني698</v>
      </c>
      <c r="C1402" s="10" t="str">
        <f t="shared" si="89"/>
        <v>كلاه ايمني1402/04/11698</v>
      </c>
      <c r="D1402" s="10" t="str">
        <f>IFERROR(IF(تحویلی!$E$1="","",IF(NOSA!O1402=تحویلی!$E$1,تحویلی!$E$1&amp;COUNTIF(NOSA!$O$1:O1402,تحویلی!$E$1),"")),"")</f>
        <v/>
      </c>
      <c r="E1402" s="10" t="str">
        <f t="shared" si="90"/>
        <v>20839698</v>
      </c>
      <c r="F1402" s="10" t="str">
        <f>IFERROR(VLOOKUP(I1402,DATABASE!$N:$O,2,FALSE),"")</f>
        <v>كلاه ايمني</v>
      </c>
      <c r="G1402" s="568" t="s">
        <v>2405</v>
      </c>
      <c r="H1402" s="569">
        <v>20839</v>
      </c>
      <c r="I1402" s="568" t="s">
        <v>1505</v>
      </c>
      <c r="J1402" s="568" t="s">
        <v>1628</v>
      </c>
      <c r="K1402" s="570">
        <v>1</v>
      </c>
      <c r="L1402" s="568" t="s">
        <v>8</v>
      </c>
      <c r="M1402" s="568" t="s">
        <v>4</v>
      </c>
      <c r="N1402" s="568" t="s">
        <v>88</v>
      </c>
      <c r="O1402" s="571">
        <v>698</v>
      </c>
      <c r="P1402" s="569">
        <v>0</v>
      </c>
      <c r="Q1402" s="10">
        <f t="shared" si="91"/>
        <v>698</v>
      </c>
    </row>
    <row r="1403" spans="2:17" ht="20.25" customHeight="1">
      <c r="B1403" s="10" t="str">
        <f t="shared" si="88"/>
        <v>لباس كار ديرسوز(بلوز و شلوار)698</v>
      </c>
      <c r="C1403" s="10" t="str">
        <f t="shared" si="89"/>
        <v>لباس كار ديرسوز(بلوز و شلوار)1402/04/11698</v>
      </c>
      <c r="D1403" s="10" t="str">
        <f>IFERROR(IF(تحویلی!$E$1="","",IF(NOSA!O1403=تحویلی!$E$1,تحویلی!$E$1&amp;COUNTIF(NOSA!$O$1:O1403,تحویلی!$E$1),"")),"")</f>
        <v/>
      </c>
      <c r="E1403" s="10" t="str">
        <f t="shared" si="90"/>
        <v>20839698</v>
      </c>
      <c r="F1403" s="10" t="str">
        <f>IFERROR(VLOOKUP(I1403,DATABASE!$N:$O,2,FALSE),"")</f>
        <v>لباس كار ديرسوز(بلوز و شلوار)</v>
      </c>
      <c r="G1403" s="568" t="s">
        <v>2405</v>
      </c>
      <c r="H1403" s="569">
        <v>20839</v>
      </c>
      <c r="I1403" s="568" t="s">
        <v>1634</v>
      </c>
      <c r="J1403" s="568" t="s">
        <v>1635</v>
      </c>
      <c r="K1403" s="570">
        <v>1</v>
      </c>
      <c r="L1403" s="568" t="s">
        <v>28</v>
      </c>
      <c r="M1403" s="568" t="s">
        <v>4</v>
      </c>
      <c r="N1403" s="568" t="s">
        <v>88</v>
      </c>
      <c r="O1403" s="571">
        <v>698</v>
      </c>
      <c r="P1403" s="569">
        <v>1</v>
      </c>
      <c r="Q1403" s="10">
        <f t="shared" si="91"/>
        <v>698</v>
      </c>
    </row>
    <row r="1404" spans="2:17" ht="20.25" customHeight="1">
      <c r="B1404" s="10" t="str">
        <f t="shared" si="88"/>
        <v>دستكش كف مواد سبك320</v>
      </c>
      <c r="C1404" s="10" t="str">
        <f t="shared" si="89"/>
        <v>دستكش كف مواد سبك1402/04/11320</v>
      </c>
      <c r="D1404" s="10" t="str">
        <f>IFERROR(IF(تحویلی!$E$1="","",IF(NOSA!O1404=تحویلی!$E$1,تحویلی!$E$1&amp;COUNTIF(NOSA!$O$1:O1404,تحویلی!$E$1),"")),"")</f>
        <v/>
      </c>
      <c r="E1404" s="10" t="str">
        <f t="shared" si="90"/>
        <v>20842320</v>
      </c>
      <c r="F1404" s="10" t="str">
        <f>IFERROR(VLOOKUP(I1404,DATABASE!$N:$O,2,FALSE),"")</f>
        <v>دستكش كف مواد سبك</v>
      </c>
      <c r="G1404" s="568" t="s">
        <v>2405</v>
      </c>
      <c r="H1404" s="569">
        <v>20842</v>
      </c>
      <c r="I1404" s="568" t="s">
        <v>1456</v>
      </c>
      <c r="J1404" s="568" t="s">
        <v>2</v>
      </c>
      <c r="K1404" s="570">
        <v>1</v>
      </c>
      <c r="L1404" s="568" t="s">
        <v>3</v>
      </c>
      <c r="M1404" s="568" t="s">
        <v>266</v>
      </c>
      <c r="N1404" s="568" t="s">
        <v>827</v>
      </c>
      <c r="O1404" s="571">
        <v>320</v>
      </c>
      <c r="P1404" s="569">
        <v>0</v>
      </c>
      <c r="Q1404" s="10">
        <f t="shared" si="91"/>
        <v>320</v>
      </c>
    </row>
    <row r="1405" spans="2:17" ht="20.25" customHeight="1">
      <c r="B1405" s="10" t="str">
        <f t="shared" si="88"/>
        <v>دستكش كف مواد سبك820</v>
      </c>
      <c r="C1405" s="10" t="str">
        <f t="shared" si="89"/>
        <v>دستكش كف مواد سبك1402/04/11820</v>
      </c>
      <c r="D1405" s="10" t="str">
        <f>IFERROR(IF(تحویلی!$E$1="","",IF(NOSA!O1405=تحویلی!$E$1,تحویلی!$E$1&amp;COUNTIF(NOSA!$O$1:O1405,تحویلی!$E$1),"")),"")</f>
        <v/>
      </c>
      <c r="E1405" s="10" t="str">
        <f t="shared" si="90"/>
        <v>20842820</v>
      </c>
      <c r="F1405" s="10" t="str">
        <f>IFERROR(VLOOKUP(I1405,DATABASE!$N:$O,2,FALSE),"")</f>
        <v>دستكش كف مواد سبك</v>
      </c>
      <c r="G1405" s="568" t="s">
        <v>2405</v>
      </c>
      <c r="H1405" s="569">
        <v>20842</v>
      </c>
      <c r="I1405" s="568" t="s">
        <v>1456</v>
      </c>
      <c r="J1405" s="568" t="s">
        <v>2</v>
      </c>
      <c r="K1405" s="570">
        <v>1</v>
      </c>
      <c r="L1405" s="568" t="s">
        <v>3</v>
      </c>
      <c r="M1405" s="568" t="s">
        <v>40</v>
      </c>
      <c r="N1405" s="568" t="s">
        <v>1738</v>
      </c>
      <c r="O1405" s="571">
        <v>820</v>
      </c>
      <c r="P1405" s="569">
        <v>0</v>
      </c>
      <c r="Q1405" s="10">
        <f t="shared" si="91"/>
        <v>820</v>
      </c>
    </row>
    <row r="1406" spans="2:17" ht="20.25" customHeight="1">
      <c r="B1406" s="10" t="str">
        <f t="shared" si="88"/>
        <v>دستكش كف مواد سبك349</v>
      </c>
      <c r="C1406" s="10" t="str">
        <f t="shared" si="89"/>
        <v>دستكش كف مواد سبك1402/04/11349</v>
      </c>
      <c r="D1406" s="10" t="str">
        <f>IFERROR(IF(تحویلی!$E$1="","",IF(NOSA!O1406=تحویلی!$E$1,تحویلی!$E$1&amp;COUNTIF(NOSA!$O$1:O1406,تحویلی!$E$1),"")),"")</f>
        <v/>
      </c>
      <c r="E1406" s="10" t="str">
        <f t="shared" si="90"/>
        <v>20843349</v>
      </c>
      <c r="F1406" s="10" t="str">
        <f>IFERROR(VLOOKUP(I1406,DATABASE!$N:$O,2,FALSE),"")</f>
        <v>دستكش كف مواد سبك</v>
      </c>
      <c r="G1406" s="568" t="s">
        <v>2405</v>
      </c>
      <c r="H1406" s="569">
        <v>20843</v>
      </c>
      <c r="I1406" s="568" t="s">
        <v>1456</v>
      </c>
      <c r="J1406" s="568" t="s">
        <v>2</v>
      </c>
      <c r="K1406" s="570">
        <v>1</v>
      </c>
      <c r="L1406" s="568" t="s">
        <v>3</v>
      </c>
      <c r="M1406" s="568" t="s">
        <v>47</v>
      </c>
      <c r="N1406" s="568" t="s">
        <v>245</v>
      </c>
      <c r="O1406" s="571">
        <v>349</v>
      </c>
      <c r="P1406" s="569">
        <v>1</v>
      </c>
      <c r="Q1406" s="10">
        <f t="shared" si="91"/>
        <v>349</v>
      </c>
    </row>
    <row r="1407" spans="2:17" ht="20.25" customHeight="1">
      <c r="B1407" s="10" t="str">
        <f t="shared" si="88"/>
        <v>دستكش استاد كار733</v>
      </c>
      <c r="C1407" s="10" t="str">
        <f t="shared" si="89"/>
        <v>دستكش استاد كار1402/04/11733</v>
      </c>
      <c r="D1407" s="10" t="str">
        <f>IFERROR(IF(تحویلی!$E$1="","",IF(NOSA!O1407=تحویلی!$E$1,تحویلی!$E$1&amp;COUNTIF(NOSA!$O$1:O1407,تحویلی!$E$1),"")),"")</f>
        <v/>
      </c>
      <c r="E1407" s="10" t="str">
        <f t="shared" si="90"/>
        <v>20851733</v>
      </c>
      <c r="F1407" s="10" t="str">
        <f>IFERROR(VLOOKUP(I1407,DATABASE!$N:$O,2,FALSE),"")</f>
        <v>دستكش استاد كار</v>
      </c>
      <c r="G1407" s="568" t="s">
        <v>2405</v>
      </c>
      <c r="H1407" s="569">
        <v>20851</v>
      </c>
      <c r="I1407" s="568" t="s">
        <v>1543</v>
      </c>
      <c r="J1407" s="568" t="s">
        <v>255</v>
      </c>
      <c r="K1407" s="570">
        <v>3</v>
      </c>
      <c r="L1407" s="568" t="s">
        <v>3</v>
      </c>
      <c r="M1407" s="568" t="s">
        <v>47</v>
      </c>
      <c r="N1407" s="568" t="s">
        <v>733</v>
      </c>
      <c r="O1407" s="571">
        <v>733</v>
      </c>
      <c r="P1407" s="569">
        <v>0</v>
      </c>
      <c r="Q1407" s="10">
        <f t="shared" si="91"/>
        <v>733</v>
      </c>
    </row>
    <row r="1408" spans="2:17" ht="20.25" customHeight="1">
      <c r="B1408" s="10" t="str">
        <f t="shared" si="88"/>
        <v>كمربند برزنتي نواري320</v>
      </c>
      <c r="C1408" s="10" t="str">
        <f t="shared" si="89"/>
        <v>كمربند برزنتي نواري1402/04/11320</v>
      </c>
      <c r="D1408" s="10" t="str">
        <f>IFERROR(IF(تحویلی!$E$1="","",IF(NOSA!O1408=تحویلی!$E$1,تحویلی!$E$1&amp;COUNTIF(NOSA!$O$1:O1408,تحویلی!$E$1),"")),"")</f>
        <v/>
      </c>
      <c r="E1408" s="10" t="str">
        <f t="shared" si="90"/>
        <v>20852320</v>
      </c>
      <c r="F1408" s="10" t="str">
        <f>IFERROR(VLOOKUP(I1408,DATABASE!$N:$O,2,FALSE),"")</f>
        <v>كمربند برزنتي نواري</v>
      </c>
      <c r="G1408" s="568" t="s">
        <v>2405</v>
      </c>
      <c r="H1408" s="569">
        <v>20852</v>
      </c>
      <c r="I1408" s="568" t="s">
        <v>1441</v>
      </c>
      <c r="J1408" s="568" t="s">
        <v>95</v>
      </c>
      <c r="K1408" s="570">
        <v>1</v>
      </c>
      <c r="L1408" s="568" t="s">
        <v>96</v>
      </c>
      <c r="M1408" s="568" t="s">
        <v>266</v>
      </c>
      <c r="N1408" s="568" t="s">
        <v>1435</v>
      </c>
      <c r="O1408" s="571">
        <v>320</v>
      </c>
      <c r="P1408" s="569">
        <v>0</v>
      </c>
      <c r="Q1408" s="10">
        <f t="shared" si="91"/>
        <v>320</v>
      </c>
    </row>
    <row r="1409" spans="2:17" ht="20.25" customHeight="1">
      <c r="B1409" s="10" t="str">
        <f t="shared" si="88"/>
        <v>دستكش ضد برش سبك646</v>
      </c>
      <c r="C1409" s="10" t="str">
        <f t="shared" si="89"/>
        <v>دستكش ضد برش سبك1402/04/11646</v>
      </c>
      <c r="D1409" s="10" t="str">
        <f>IFERROR(IF(تحویلی!$E$1="","",IF(NOSA!O1409=تحویلی!$E$1,تحویلی!$E$1&amp;COUNTIF(NOSA!$O$1:O1409,تحویلی!$E$1),"")),"")</f>
        <v/>
      </c>
      <c r="E1409" s="10" t="str">
        <f t="shared" si="90"/>
        <v>20855646</v>
      </c>
      <c r="F1409" s="10" t="str">
        <f>IFERROR(VLOOKUP(I1409,DATABASE!$N:$O,2,FALSE),"")</f>
        <v>دستكش ضد برش سبك</v>
      </c>
      <c r="G1409" s="568" t="s">
        <v>2405</v>
      </c>
      <c r="H1409" s="569">
        <v>20855</v>
      </c>
      <c r="I1409" s="568" t="s">
        <v>1442</v>
      </c>
      <c r="J1409" s="568" t="s">
        <v>22</v>
      </c>
      <c r="K1409" s="570">
        <v>1</v>
      </c>
      <c r="L1409" s="568" t="s">
        <v>3</v>
      </c>
      <c r="M1409" s="568" t="s">
        <v>40</v>
      </c>
      <c r="N1409" s="568" t="s">
        <v>67</v>
      </c>
      <c r="O1409" s="571">
        <v>646</v>
      </c>
      <c r="P1409" s="569">
        <v>0</v>
      </c>
      <c r="Q1409" s="10">
        <f t="shared" si="91"/>
        <v>646</v>
      </c>
    </row>
    <row r="1410" spans="2:17" ht="20.25" customHeight="1">
      <c r="B1410" s="10" t="str">
        <f t="shared" si="88"/>
        <v>دستكش كف مواد سبك277</v>
      </c>
      <c r="C1410" s="10" t="str">
        <f t="shared" si="89"/>
        <v>دستكش كف مواد سبك1402/04/12277</v>
      </c>
      <c r="D1410" s="10" t="str">
        <f>IFERROR(IF(تحویلی!$E$1="","",IF(NOSA!O1410=تحویلی!$E$1,تحویلی!$E$1&amp;COUNTIF(NOSA!$O$1:O1410,تحویلی!$E$1),"")),"")</f>
        <v/>
      </c>
      <c r="E1410" s="10" t="str">
        <f t="shared" si="90"/>
        <v>20867277</v>
      </c>
      <c r="F1410" s="10" t="str">
        <f>IFERROR(VLOOKUP(I1410,DATABASE!$N:$O,2,FALSE),"")</f>
        <v>دستكش كف مواد سبك</v>
      </c>
      <c r="G1410" s="568" t="s">
        <v>2406</v>
      </c>
      <c r="H1410" s="569">
        <v>20867</v>
      </c>
      <c r="I1410" s="568" t="s">
        <v>1456</v>
      </c>
      <c r="J1410" s="568" t="s">
        <v>2</v>
      </c>
      <c r="K1410" s="570">
        <v>1</v>
      </c>
      <c r="L1410" s="568" t="s">
        <v>3</v>
      </c>
      <c r="M1410" s="568" t="s">
        <v>47</v>
      </c>
      <c r="N1410" s="568" t="s">
        <v>79</v>
      </c>
      <c r="O1410" s="571">
        <v>277</v>
      </c>
      <c r="P1410" s="569">
        <v>0</v>
      </c>
      <c r="Q1410" s="10">
        <f t="shared" si="91"/>
        <v>277</v>
      </c>
    </row>
    <row r="1411" spans="2:17" ht="20.25" customHeight="1">
      <c r="B1411" s="10" t="str">
        <f t="shared" ref="B1411:B1474" si="92">F1411&amp;Q1411</f>
        <v>دستكش ضد برش سبك31</v>
      </c>
      <c r="C1411" s="10" t="str">
        <f t="shared" ref="C1411:C1474" si="93">F1411&amp;G1411&amp;O1411</f>
        <v>دستكش ضد برش سبك1402/04/1231</v>
      </c>
      <c r="D1411" s="10" t="str">
        <f>IFERROR(IF(تحویلی!$E$1="","",IF(NOSA!O1411=تحویلی!$E$1,تحویلی!$E$1&amp;COUNTIF(NOSA!$O$1:O1411,تحویلی!$E$1),"")),"")</f>
        <v/>
      </c>
      <c r="E1411" s="10" t="str">
        <f t="shared" ref="E1411:E1474" si="94">H1411&amp;O1411</f>
        <v>2087331</v>
      </c>
      <c r="F1411" s="10" t="str">
        <f>IFERROR(VLOOKUP(I1411,DATABASE!$N:$O,2,FALSE),"")</f>
        <v>دستكش ضد برش سبك</v>
      </c>
      <c r="G1411" s="568" t="s">
        <v>2406</v>
      </c>
      <c r="H1411" s="569">
        <v>20873</v>
      </c>
      <c r="I1411" s="568" t="s">
        <v>1442</v>
      </c>
      <c r="J1411" s="568" t="s">
        <v>22</v>
      </c>
      <c r="K1411" s="570">
        <v>1</v>
      </c>
      <c r="L1411" s="568" t="s">
        <v>3</v>
      </c>
      <c r="M1411" s="568" t="s">
        <v>4</v>
      </c>
      <c r="N1411" s="568" t="s">
        <v>175</v>
      </c>
      <c r="O1411" s="571">
        <v>31</v>
      </c>
      <c r="P1411" s="569">
        <v>1</v>
      </c>
      <c r="Q1411" s="10">
        <f t="shared" si="91"/>
        <v>31</v>
      </c>
    </row>
    <row r="1412" spans="2:17" ht="20.25" customHeight="1">
      <c r="B1412" s="10" t="str">
        <f t="shared" si="92"/>
        <v>دستكش ساق بلند نسوز401</v>
      </c>
      <c r="C1412" s="10" t="str">
        <f t="shared" si="93"/>
        <v>دستكش ساق بلند نسوز1402/04/12401</v>
      </c>
      <c r="D1412" s="10" t="str">
        <f>IFERROR(IF(تحویلی!$E$1="","",IF(NOSA!O1412=تحویلی!$E$1,تحویلی!$E$1&amp;COUNTIF(NOSA!$O$1:O1412,تحویلی!$E$1),"")),"")</f>
        <v/>
      </c>
      <c r="E1412" s="10" t="str">
        <f t="shared" si="94"/>
        <v>20883401</v>
      </c>
      <c r="F1412" s="10" t="str">
        <f>IFERROR(VLOOKUP(I1412,DATABASE!$N:$O,2,FALSE),"")</f>
        <v>دستكش ساق بلند نسوز</v>
      </c>
      <c r="G1412" s="568" t="s">
        <v>2406</v>
      </c>
      <c r="H1412" s="569">
        <v>20883</v>
      </c>
      <c r="I1412" s="568" t="s">
        <v>1461</v>
      </c>
      <c r="J1412" s="568" t="s">
        <v>34</v>
      </c>
      <c r="K1412" s="570">
        <v>1</v>
      </c>
      <c r="L1412" s="568" t="s">
        <v>3</v>
      </c>
      <c r="M1412" s="568" t="s">
        <v>19</v>
      </c>
      <c r="N1412" s="568" t="s">
        <v>694</v>
      </c>
      <c r="O1412" s="571">
        <v>401</v>
      </c>
      <c r="P1412" s="569">
        <v>1</v>
      </c>
      <c r="Q1412" s="10">
        <f t="shared" si="91"/>
        <v>401</v>
      </c>
    </row>
    <row r="1413" spans="2:17" ht="20.25" customHeight="1">
      <c r="B1413" s="10" t="str">
        <f t="shared" si="92"/>
        <v>دستكش ضد برش سبك401</v>
      </c>
      <c r="C1413" s="10" t="str">
        <f t="shared" si="93"/>
        <v>دستكش ضد برش سبك1402/04/12401</v>
      </c>
      <c r="D1413" s="10" t="str">
        <f>IFERROR(IF(تحویلی!$E$1="","",IF(NOSA!O1413=تحویلی!$E$1,تحویلی!$E$1&amp;COUNTIF(NOSA!$O$1:O1413,تحویلی!$E$1),"")),"")</f>
        <v/>
      </c>
      <c r="E1413" s="10" t="str">
        <f t="shared" si="94"/>
        <v>20883401</v>
      </c>
      <c r="F1413" s="10" t="str">
        <f>IFERROR(VLOOKUP(I1413,DATABASE!$N:$O,2,FALSE),"")</f>
        <v>دستكش ضد برش سبك</v>
      </c>
      <c r="G1413" s="568" t="s">
        <v>2406</v>
      </c>
      <c r="H1413" s="569">
        <v>20883</v>
      </c>
      <c r="I1413" s="568" t="s">
        <v>1442</v>
      </c>
      <c r="J1413" s="568" t="s">
        <v>22</v>
      </c>
      <c r="K1413" s="570">
        <v>1</v>
      </c>
      <c r="L1413" s="568" t="s">
        <v>3</v>
      </c>
      <c r="M1413" s="568" t="s">
        <v>19</v>
      </c>
      <c r="N1413" s="568" t="s">
        <v>694</v>
      </c>
      <c r="O1413" s="571">
        <v>401</v>
      </c>
      <c r="P1413" s="569">
        <v>1</v>
      </c>
      <c r="Q1413" s="10">
        <f t="shared" si="91"/>
        <v>401</v>
      </c>
    </row>
    <row r="1414" spans="2:17" ht="20.25" customHeight="1">
      <c r="B1414" s="10" t="str">
        <f t="shared" si="92"/>
        <v>دستكش استاد كار254</v>
      </c>
      <c r="C1414" s="10" t="str">
        <f t="shared" si="93"/>
        <v>دستكش استاد كار1402/04/12254</v>
      </c>
      <c r="D1414" s="10" t="str">
        <f>IFERROR(IF(تحویلی!$E$1="","",IF(NOSA!O1414=تحویلی!$E$1,تحویلی!$E$1&amp;COUNTIF(NOSA!$O$1:O1414,تحویلی!$E$1),"")),"")</f>
        <v/>
      </c>
      <c r="E1414" s="10" t="str">
        <f t="shared" si="94"/>
        <v>20884254</v>
      </c>
      <c r="F1414" s="10" t="str">
        <f>IFERROR(VLOOKUP(I1414,DATABASE!$N:$O,2,FALSE),"")</f>
        <v>دستكش استاد كار</v>
      </c>
      <c r="G1414" s="568" t="s">
        <v>2406</v>
      </c>
      <c r="H1414" s="569">
        <v>20884</v>
      </c>
      <c r="I1414" s="568" t="s">
        <v>1543</v>
      </c>
      <c r="J1414" s="568" t="s">
        <v>255</v>
      </c>
      <c r="K1414" s="570">
        <v>1</v>
      </c>
      <c r="L1414" s="568" t="s">
        <v>3</v>
      </c>
      <c r="M1414" s="568" t="s">
        <v>47</v>
      </c>
      <c r="N1414" s="568" t="s">
        <v>279</v>
      </c>
      <c r="O1414" s="571">
        <v>254</v>
      </c>
      <c r="P1414" s="569">
        <v>0</v>
      </c>
      <c r="Q1414" s="10">
        <f t="shared" si="91"/>
        <v>254</v>
      </c>
    </row>
    <row r="1415" spans="2:17" ht="20.25" customHeight="1">
      <c r="B1415" s="10" t="str">
        <f t="shared" si="92"/>
        <v>دستكش ساق بلند نسوز776</v>
      </c>
      <c r="C1415" s="10" t="str">
        <f t="shared" si="93"/>
        <v>دستكش ساق بلند نسوز1402/04/12776</v>
      </c>
      <c r="D1415" s="10" t="str">
        <f>IFERROR(IF(تحویلی!$E$1="","",IF(NOSA!O1415=تحویلی!$E$1,تحویلی!$E$1&amp;COUNTIF(NOSA!$O$1:O1415,تحویلی!$E$1),"")),"")</f>
        <v/>
      </c>
      <c r="E1415" s="10" t="str">
        <f t="shared" si="94"/>
        <v>20893776</v>
      </c>
      <c r="F1415" s="10" t="str">
        <f>IFERROR(VLOOKUP(I1415,DATABASE!$N:$O,2,FALSE),"")</f>
        <v>دستكش ساق بلند نسوز</v>
      </c>
      <c r="G1415" s="568" t="s">
        <v>2406</v>
      </c>
      <c r="H1415" s="569">
        <v>20893</v>
      </c>
      <c r="I1415" s="568" t="s">
        <v>1461</v>
      </c>
      <c r="J1415" s="568" t="s">
        <v>34</v>
      </c>
      <c r="K1415" s="570">
        <v>1</v>
      </c>
      <c r="L1415" s="568" t="s">
        <v>3</v>
      </c>
      <c r="M1415" s="568" t="s">
        <v>4</v>
      </c>
      <c r="N1415" s="568" t="s">
        <v>1169</v>
      </c>
      <c r="O1415" s="571">
        <v>776</v>
      </c>
      <c r="P1415" s="569">
        <v>1</v>
      </c>
      <c r="Q1415" s="10">
        <f t="shared" si="91"/>
        <v>776</v>
      </c>
    </row>
    <row r="1416" spans="2:17" ht="20.25" customHeight="1">
      <c r="B1416" s="10" t="str">
        <f t="shared" si="92"/>
        <v>مقنعه نسوز كتان776</v>
      </c>
      <c r="C1416" s="10" t="str">
        <f t="shared" si="93"/>
        <v>مقنعه نسوز كتان1402/04/12776</v>
      </c>
      <c r="D1416" s="10" t="str">
        <f>IFERROR(IF(تحویلی!$E$1="","",IF(NOSA!O1416=تحویلی!$E$1,تحویلی!$E$1&amp;COUNTIF(NOSA!$O$1:O1416,تحویلی!$E$1),"")),"")</f>
        <v/>
      </c>
      <c r="E1416" s="10" t="str">
        <f t="shared" si="94"/>
        <v>20893776</v>
      </c>
      <c r="F1416" s="10" t="str">
        <f>IFERROR(VLOOKUP(I1416,DATABASE!$N:$O,2,FALSE),"")</f>
        <v>مقنعه نسوز كتان</v>
      </c>
      <c r="G1416" s="568" t="s">
        <v>2406</v>
      </c>
      <c r="H1416" s="569">
        <v>20893</v>
      </c>
      <c r="I1416" s="568" t="s">
        <v>1587</v>
      </c>
      <c r="J1416" s="568" t="s">
        <v>31</v>
      </c>
      <c r="K1416" s="570">
        <v>1</v>
      </c>
      <c r="L1416" s="568" t="s">
        <v>8</v>
      </c>
      <c r="M1416" s="568" t="s">
        <v>4</v>
      </c>
      <c r="N1416" s="568" t="s">
        <v>1169</v>
      </c>
      <c r="O1416" s="571">
        <v>776</v>
      </c>
      <c r="P1416" s="569">
        <v>0</v>
      </c>
      <c r="Q1416" s="10">
        <f t="shared" si="91"/>
        <v>776</v>
      </c>
    </row>
    <row r="1417" spans="2:17" ht="20.25" customHeight="1">
      <c r="B1417" s="10" t="str">
        <f t="shared" si="92"/>
        <v>بند كفش149</v>
      </c>
      <c r="C1417" s="10" t="str">
        <f t="shared" si="93"/>
        <v>بند كفش1402/04/12149</v>
      </c>
      <c r="D1417" s="10" t="str">
        <f>IFERROR(IF(تحویلی!$E$1="","",IF(NOSA!O1417=تحویلی!$E$1,تحویلی!$E$1&amp;COUNTIF(NOSA!$O$1:O1417,تحویلی!$E$1),"")),"")</f>
        <v/>
      </c>
      <c r="E1417" s="10" t="str">
        <f t="shared" si="94"/>
        <v>20896149</v>
      </c>
      <c r="F1417" s="10" t="str">
        <f>IFERROR(VLOOKUP(I1417,DATABASE!$N:$O,2,FALSE),"")</f>
        <v>بند كفش</v>
      </c>
      <c r="G1417" s="568" t="s">
        <v>2406</v>
      </c>
      <c r="H1417" s="569">
        <v>20896</v>
      </c>
      <c r="I1417" s="568" t="s">
        <v>1462</v>
      </c>
      <c r="J1417" s="568" t="s">
        <v>450</v>
      </c>
      <c r="K1417" s="570">
        <v>1</v>
      </c>
      <c r="L1417" s="568" t="s">
        <v>3</v>
      </c>
      <c r="M1417" s="568" t="s">
        <v>4</v>
      </c>
      <c r="N1417" s="568" t="s">
        <v>897</v>
      </c>
      <c r="O1417" s="571">
        <v>149</v>
      </c>
      <c r="P1417" s="569">
        <v>0</v>
      </c>
      <c r="Q1417" s="10">
        <f t="shared" si="91"/>
        <v>149</v>
      </c>
    </row>
    <row r="1418" spans="2:17" ht="20.25" customHeight="1">
      <c r="B1418" s="10" t="str">
        <f t="shared" si="92"/>
        <v>پيشبند نسوز آلومينيومي128</v>
      </c>
      <c r="C1418" s="10" t="str">
        <f t="shared" si="93"/>
        <v>پيشبند نسوز آلومينيومي1402/04/12128</v>
      </c>
      <c r="D1418" s="10" t="str">
        <f>IFERROR(IF(تحویلی!$E$1="","",IF(NOSA!O1418=تحویلی!$E$1,تحویلی!$E$1&amp;COUNTIF(NOSA!$O$1:O1418,تحویلی!$E$1),"")),"")</f>
        <v/>
      </c>
      <c r="E1418" s="10" t="str">
        <f t="shared" si="94"/>
        <v>20897128</v>
      </c>
      <c r="F1418" s="10" t="str">
        <f>IFERROR(VLOOKUP(I1418,DATABASE!$N:$O,2,FALSE),"")</f>
        <v>پيشبند نسوز آلومينيومي</v>
      </c>
      <c r="G1418" s="568" t="s">
        <v>2406</v>
      </c>
      <c r="H1418" s="569">
        <v>20897</v>
      </c>
      <c r="I1418" s="568" t="s">
        <v>1464</v>
      </c>
      <c r="J1418" s="568" t="s">
        <v>36</v>
      </c>
      <c r="K1418" s="570">
        <v>1</v>
      </c>
      <c r="L1418" s="568" t="s">
        <v>8</v>
      </c>
      <c r="M1418" s="568" t="s">
        <v>4</v>
      </c>
      <c r="N1418" s="568" t="s">
        <v>1313</v>
      </c>
      <c r="O1418" s="571">
        <v>128</v>
      </c>
      <c r="P1418" s="569">
        <v>1</v>
      </c>
      <c r="Q1418" s="10">
        <f t="shared" si="91"/>
        <v>128</v>
      </c>
    </row>
    <row r="1419" spans="2:17" ht="20.25" customHeight="1">
      <c r="B1419" s="10" t="str">
        <f t="shared" si="92"/>
        <v>دستكش ضد برش سبك803</v>
      </c>
      <c r="C1419" s="10" t="str">
        <f t="shared" si="93"/>
        <v>دستكش ضد برش سبك1402/04/13803</v>
      </c>
      <c r="D1419" s="10" t="str">
        <f>IFERROR(IF(تحویلی!$E$1="","",IF(NOSA!O1419=تحویلی!$E$1,تحویلی!$E$1&amp;COUNTIF(NOSA!$O$1:O1419,تحویلی!$E$1),"")),"")</f>
        <v/>
      </c>
      <c r="E1419" s="10" t="str">
        <f t="shared" si="94"/>
        <v>20899803</v>
      </c>
      <c r="F1419" s="10" t="str">
        <f>IFERROR(VLOOKUP(I1419,DATABASE!$N:$O,2,FALSE),"")</f>
        <v>دستكش ضد برش سبك</v>
      </c>
      <c r="G1419" s="568" t="s">
        <v>2407</v>
      </c>
      <c r="H1419" s="569">
        <v>20899</v>
      </c>
      <c r="I1419" s="568" t="s">
        <v>1442</v>
      </c>
      <c r="J1419" s="568" t="s">
        <v>22</v>
      </c>
      <c r="K1419" s="570">
        <v>1</v>
      </c>
      <c r="L1419" s="568" t="s">
        <v>3</v>
      </c>
      <c r="M1419" s="568" t="s">
        <v>40</v>
      </c>
      <c r="N1419" s="568" t="s">
        <v>1518</v>
      </c>
      <c r="O1419" s="571">
        <v>803</v>
      </c>
      <c r="P1419" s="569">
        <v>1</v>
      </c>
      <c r="Q1419" s="10">
        <f t="shared" si="91"/>
        <v>803</v>
      </c>
    </row>
    <row r="1420" spans="2:17" ht="20.25" customHeight="1">
      <c r="B1420" s="10" t="str">
        <f t="shared" si="92"/>
        <v>دستكش ضد برش سبك818</v>
      </c>
      <c r="C1420" s="10" t="str">
        <f t="shared" si="93"/>
        <v>دستكش ضد برش سبك1402/04/13818</v>
      </c>
      <c r="D1420" s="10" t="str">
        <f>IFERROR(IF(تحویلی!$E$1="","",IF(NOSA!O1420=تحویلی!$E$1,تحویلی!$E$1&amp;COUNTIF(NOSA!$O$1:O1420,تحویلی!$E$1),"")),"")</f>
        <v/>
      </c>
      <c r="E1420" s="10" t="str">
        <f t="shared" si="94"/>
        <v>20904818</v>
      </c>
      <c r="F1420" s="10" t="str">
        <f>IFERROR(VLOOKUP(I1420,DATABASE!$N:$O,2,FALSE),"")</f>
        <v>دستكش ضد برش سبك</v>
      </c>
      <c r="G1420" s="568" t="s">
        <v>2407</v>
      </c>
      <c r="H1420" s="569">
        <v>20904</v>
      </c>
      <c r="I1420" s="568" t="s">
        <v>1442</v>
      </c>
      <c r="J1420" s="568" t="s">
        <v>22</v>
      </c>
      <c r="K1420" s="570">
        <v>1</v>
      </c>
      <c r="L1420" s="568" t="s">
        <v>3</v>
      </c>
      <c r="M1420" s="568" t="s">
        <v>47</v>
      </c>
      <c r="N1420" s="568" t="s">
        <v>1731</v>
      </c>
      <c r="O1420" s="571">
        <v>818</v>
      </c>
      <c r="P1420" s="569">
        <v>1</v>
      </c>
      <c r="Q1420" s="10">
        <f t="shared" si="91"/>
        <v>818</v>
      </c>
    </row>
    <row r="1421" spans="2:17" ht="20.25" customHeight="1">
      <c r="B1421" s="10" t="str">
        <f t="shared" si="92"/>
        <v>دستكش كف مواد سبك386</v>
      </c>
      <c r="C1421" s="10" t="str">
        <f t="shared" si="93"/>
        <v>دستكش كف مواد سبك1402/04/13386</v>
      </c>
      <c r="D1421" s="10" t="str">
        <f>IFERROR(IF(تحویلی!$E$1="","",IF(NOSA!O1421=تحویلی!$E$1,تحویلی!$E$1&amp;COUNTIF(NOSA!$O$1:O1421,تحویلی!$E$1),"")),"")</f>
        <v/>
      </c>
      <c r="E1421" s="10" t="str">
        <f t="shared" si="94"/>
        <v>20907386</v>
      </c>
      <c r="F1421" s="10" t="str">
        <f>IFERROR(VLOOKUP(I1421,DATABASE!$N:$O,2,FALSE),"")</f>
        <v>دستكش كف مواد سبك</v>
      </c>
      <c r="G1421" s="568" t="s">
        <v>2407</v>
      </c>
      <c r="H1421" s="569">
        <v>20907</v>
      </c>
      <c r="I1421" s="568" t="s">
        <v>1456</v>
      </c>
      <c r="J1421" s="568" t="s">
        <v>2</v>
      </c>
      <c r="K1421" s="570">
        <v>1</v>
      </c>
      <c r="L1421" s="568" t="s">
        <v>3</v>
      </c>
      <c r="M1421" s="568" t="s">
        <v>47</v>
      </c>
      <c r="N1421" s="568" t="s">
        <v>1371</v>
      </c>
      <c r="O1421" s="571">
        <v>386</v>
      </c>
      <c r="P1421" s="569">
        <v>1</v>
      </c>
      <c r="Q1421" s="10">
        <f t="shared" si="91"/>
        <v>386</v>
      </c>
    </row>
    <row r="1422" spans="2:17" ht="20.25" customHeight="1">
      <c r="B1422" s="10" t="str">
        <f t="shared" si="92"/>
        <v>كفش ايمني عايق برق386</v>
      </c>
      <c r="C1422" s="10" t="str">
        <f t="shared" si="93"/>
        <v>كفش ايمني عايق برق1402/04/13386</v>
      </c>
      <c r="D1422" s="10" t="str">
        <f>IFERROR(IF(تحویلی!$E$1="","",IF(NOSA!O1422=تحویلی!$E$1,تحویلی!$E$1&amp;COUNTIF(NOSA!$O$1:O1422,تحویلی!$E$1),"")),"")</f>
        <v/>
      </c>
      <c r="E1422" s="10" t="str">
        <f t="shared" si="94"/>
        <v>20907386</v>
      </c>
      <c r="F1422" s="10" t="str">
        <f>IFERROR(VLOOKUP(I1422,DATABASE!$N:$O,2,FALSE),"")</f>
        <v>كفش ايمني عايق برق</v>
      </c>
      <c r="G1422" s="568" t="s">
        <v>2407</v>
      </c>
      <c r="H1422" s="569">
        <v>20907</v>
      </c>
      <c r="I1422" s="568" t="s">
        <v>1757</v>
      </c>
      <c r="J1422" s="568" t="s">
        <v>1758</v>
      </c>
      <c r="K1422" s="570">
        <v>1</v>
      </c>
      <c r="L1422" s="568" t="s">
        <v>3</v>
      </c>
      <c r="M1422" s="568" t="s">
        <v>47</v>
      </c>
      <c r="N1422" s="568" t="s">
        <v>1371</v>
      </c>
      <c r="O1422" s="571">
        <v>386</v>
      </c>
      <c r="P1422" s="569">
        <v>1</v>
      </c>
      <c r="Q1422" s="10">
        <f t="shared" si="91"/>
        <v>386</v>
      </c>
    </row>
    <row r="1423" spans="2:17" ht="20.25" customHeight="1">
      <c r="B1423" s="10" t="str">
        <f t="shared" si="92"/>
        <v>دستكش ضد برش سبك163</v>
      </c>
      <c r="C1423" s="10" t="str">
        <f t="shared" si="93"/>
        <v>دستكش ضد برش سبك1402/04/13163</v>
      </c>
      <c r="D1423" s="10" t="str">
        <f>IFERROR(IF(تحویلی!$E$1="","",IF(NOSA!O1423=تحویلی!$E$1,تحویلی!$E$1&amp;COUNTIF(NOSA!$O$1:O1423,تحویلی!$E$1),"")),"")</f>
        <v/>
      </c>
      <c r="E1423" s="10" t="str">
        <f t="shared" si="94"/>
        <v>20910163</v>
      </c>
      <c r="F1423" s="10" t="str">
        <f>IFERROR(VLOOKUP(I1423,DATABASE!$N:$O,2,FALSE),"")</f>
        <v>دستكش ضد برش سبك</v>
      </c>
      <c r="G1423" s="568" t="s">
        <v>2407</v>
      </c>
      <c r="H1423" s="569">
        <v>20910</v>
      </c>
      <c r="I1423" s="568" t="s">
        <v>1442</v>
      </c>
      <c r="J1423" s="568" t="s">
        <v>22</v>
      </c>
      <c r="K1423" s="570">
        <v>1</v>
      </c>
      <c r="L1423" s="568" t="s">
        <v>3</v>
      </c>
      <c r="M1423" s="568" t="s">
        <v>9</v>
      </c>
      <c r="N1423" s="568" t="s">
        <v>324</v>
      </c>
      <c r="O1423" s="571">
        <v>163</v>
      </c>
      <c r="P1423" s="569">
        <v>0</v>
      </c>
      <c r="Q1423" s="10">
        <f t="shared" si="91"/>
        <v>163</v>
      </c>
    </row>
    <row r="1424" spans="2:17" ht="20.25" customHeight="1">
      <c r="B1424" s="10" t="str">
        <f t="shared" si="92"/>
        <v>بند داخل كلاه ايمني631</v>
      </c>
      <c r="C1424" s="10" t="str">
        <f t="shared" si="93"/>
        <v>بند داخل كلاه ايمني1402/04/13631</v>
      </c>
      <c r="D1424" s="10" t="str">
        <f>IFERROR(IF(تحویلی!$E$1="","",IF(NOSA!O1424=تحویلی!$E$1,تحویلی!$E$1&amp;COUNTIF(NOSA!$O$1:O1424,تحویلی!$E$1),"")),"")</f>
        <v/>
      </c>
      <c r="E1424" s="10" t="str">
        <f t="shared" si="94"/>
        <v>20915631</v>
      </c>
      <c r="F1424" s="10" t="str">
        <f>IFERROR(VLOOKUP(I1424,DATABASE!$N:$O,2,FALSE),"")</f>
        <v>بند داخل كلاه ايمني</v>
      </c>
      <c r="G1424" s="568" t="s">
        <v>2407</v>
      </c>
      <c r="H1424" s="569">
        <v>20915</v>
      </c>
      <c r="I1424" s="568" t="s">
        <v>2343</v>
      </c>
      <c r="J1424" s="568" t="s">
        <v>229</v>
      </c>
      <c r="K1424" s="570">
        <v>1</v>
      </c>
      <c r="L1424" s="568" t="s">
        <v>8</v>
      </c>
      <c r="M1424" s="568" t="s">
        <v>9</v>
      </c>
      <c r="N1424" s="568" t="s">
        <v>351</v>
      </c>
      <c r="O1424" s="571">
        <v>631</v>
      </c>
      <c r="P1424" s="569">
        <v>1</v>
      </c>
      <c r="Q1424" s="10">
        <f t="shared" si="91"/>
        <v>631</v>
      </c>
    </row>
    <row r="1425" spans="2:17" ht="20.25" customHeight="1">
      <c r="B1425" s="10" t="str">
        <f t="shared" si="92"/>
        <v>مقنعه نسوز كتان10029</v>
      </c>
      <c r="C1425" s="10" t="str">
        <f t="shared" si="93"/>
        <v>مقنعه نسوز كتان1402/04/1310029</v>
      </c>
      <c r="D1425" s="10" t="str">
        <f>IFERROR(IF(تحویلی!$E$1="","",IF(NOSA!O1425=تحویلی!$E$1,تحویلی!$E$1&amp;COUNTIF(NOSA!$O$1:O1425,تحویلی!$E$1),"")),"")</f>
        <v/>
      </c>
      <c r="E1425" s="10" t="str">
        <f t="shared" si="94"/>
        <v>2091610029</v>
      </c>
      <c r="F1425" s="10" t="str">
        <f>IFERROR(VLOOKUP(I1425,DATABASE!$N:$O,2,FALSE),"")</f>
        <v>مقنعه نسوز كتان</v>
      </c>
      <c r="G1425" s="568" t="s">
        <v>2407</v>
      </c>
      <c r="H1425" s="569">
        <v>20916</v>
      </c>
      <c r="I1425" s="568" t="s">
        <v>1587</v>
      </c>
      <c r="J1425" s="568" t="s">
        <v>31</v>
      </c>
      <c r="K1425" s="570">
        <v>1</v>
      </c>
      <c r="L1425" s="568" t="s">
        <v>8</v>
      </c>
      <c r="M1425" s="568" t="s">
        <v>9</v>
      </c>
      <c r="N1425" s="568" t="s">
        <v>1783</v>
      </c>
      <c r="O1425" s="571">
        <v>10029</v>
      </c>
      <c r="P1425" s="569">
        <v>0</v>
      </c>
      <c r="Q1425" s="10">
        <f t="shared" si="91"/>
        <v>10029</v>
      </c>
    </row>
    <row r="1426" spans="2:17" ht="20.25" customHeight="1">
      <c r="B1426" s="10" t="str">
        <f t="shared" si="92"/>
        <v>دستكش ضد برش سبك10029</v>
      </c>
      <c r="C1426" s="10" t="str">
        <f t="shared" si="93"/>
        <v>دستكش ضد برش سبك1402/04/1310029</v>
      </c>
      <c r="D1426" s="10" t="str">
        <f>IFERROR(IF(تحویلی!$E$1="","",IF(NOSA!O1426=تحویلی!$E$1,تحویلی!$E$1&amp;COUNTIF(NOSA!$O$1:O1426,تحویلی!$E$1),"")),"")</f>
        <v/>
      </c>
      <c r="E1426" s="10" t="str">
        <f t="shared" si="94"/>
        <v>2091610029</v>
      </c>
      <c r="F1426" s="10" t="str">
        <f>IFERROR(VLOOKUP(I1426,DATABASE!$N:$O,2,FALSE),"")</f>
        <v>دستكش ضد برش سبك</v>
      </c>
      <c r="G1426" s="568" t="s">
        <v>2407</v>
      </c>
      <c r="H1426" s="569">
        <v>20916</v>
      </c>
      <c r="I1426" s="568" t="s">
        <v>1442</v>
      </c>
      <c r="J1426" s="568" t="s">
        <v>22</v>
      </c>
      <c r="K1426" s="570">
        <v>1</v>
      </c>
      <c r="L1426" s="568" t="s">
        <v>3</v>
      </c>
      <c r="M1426" s="568" t="s">
        <v>9</v>
      </c>
      <c r="N1426" s="568" t="s">
        <v>1783</v>
      </c>
      <c r="O1426" s="571">
        <v>10029</v>
      </c>
      <c r="P1426" s="569">
        <v>0</v>
      </c>
      <c r="Q1426" s="10">
        <f t="shared" si="91"/>
        <v>10029</v>
      </c>
    </row>
    <row r="1427" spans="2:17" ht="20.25" customHeight="1">
      <c r="B1427" s="10" t="str">
        <f t="shared" si="92"/>
        <v>كمربند برزنتي نواري739</v>
      </c>
      <c r="C1427" s="10" t="str">
        <f t="shared" si="93"/>
        <v>كمربند برزنتي نواري1402/04/13739</v>
      </c>
      <c r="D1427" s="10" t="str">
        <f>IFERROR(IF(تحویلی!$E$1="","",IF(NOSA!O1427=تحویلی!$E$1,تحویلی!$E$1&amp;COUNTIF(NOSA!$O$1:O1427,تحویلی!$E$1),"")),"")</f>
        <v/>
      </c>
      <c r="E1427" s="10" t="str">
        <f t="shared" si="94"/>
        <v>20918739</v>
      </c>
      <c r="F1427" s="10" t="str">
        <f>IFERROR(VLOOKUP(I1427,DATABASE!$N:$O,2,FALSE),"")</f>
        <v>كمربند برزنتي نواري</v>
      </c>
      <c r="G1427" s="568" t="s">
        <v>2407</v>
      </c>
      <c r="H1427" s="569">
        <v>20918</v>
      </c>
      <c r="I1427" s="568" t="s">
        <v>1441</v>
      </c>
      <c r="J1427" s="568" t="s">
        <v>95</v>
      </c>
      <c r="K1427" s="570">
        <v>1</v>
      </c>
      <c r="L1427" s="568" t="s">
        <v>96</v>
      </c>
      <c r="M1427" s="568" t="s">
        <v>47</v>
      </c>
      <c r="N1427" s="568" t="s">
        <v>779</v>
      </c>
      <c r="O1427" s="571">
        <v>739</v>
      </c>
      <c r="P1427" s="569">
        <v>0</v>
      </c>
      <c r="Q1427" s="10">
        <f t="shared" si="91"/>
        <v>739</v>
      </c>
    </row>
    <row r="1428" spans="2:17" ht="20.25" customHeight="1">
      <c r="B1428" s="10" t="str">
        <f t="shared" si="92"/>
        <v>لباس كار معمولي- بلوز و شلوار818</v>
      </c>
      <c r="C1428" s="10" t="str">
        <f t="shared" si="93"/>
        <v>لباس كار معمولي- بلوز و شلوار1402/04/13818</v>
      </c>
      <c r="D1428" s="10" t="str">
        <f>IFERROR(IF(تحویلی!$E$1="","",IF(NOSA!O1428=تحویلی!$E$1,تحویلی!$E$1&amp;COUNTIF(NOSA!$O$1:O1428,تحویلی!$E$1),"")),"")</f>
        <v/>
      </c>
      <c r="E1428" s="10" t="str">
        <f t="shared" si="94"/>
        <v>20921818</v>
      </c>
      <c r="F1428" s="10" t="str">
        <f>IFERROR(VLOOKUP(I1428,DATABASE!$N:$O,2,FALSE),"")</f>
        <v>لباس كار معمولي- بلوز و شلوار</v>
      </c>
      <c r="G1428" s="568" t="s">
        <v>2407</v>
      </c>
      <c r="H1428" s="569">
        <v>20921</v>
      </c>
      <c r="I1428" s="568" t="s">
        <v>1583</v>
      </c>
      <c r="J1428" s="568" t="s">
        <v>1624</v>
      </c>
      <c r="K1428" s="570">
        <v>1</v>
      </c>
      <c r="L1428" s="568" t="s">
        <v>28</v>
      </c>
      <c r="M1428" s="568" t="s">
        <v>47</v>
      </c>
      <c r="N1428" s="568" t="s">
        <v>1712</v>
      </c>
      <c r="O1428" s="571">
        <v>818</v>
      </c>
      <c r="P1428" s="569">
        <v>0</v>
      </c>
      <c r="Q1428" s="10">
        <f t="shared" si="91"/>
        <v>818</v>
      </c>
    </row>
    <row r="1429" spans="2:17" ht="20.25" customHeight="1">
      <c r="B1429" s="10" t="str">
        <f t="shared" si="92"/>
        <v>پوتين ايمني نسوز66</v>
      </c>
      <c r="C1429" s="10" t="str">
        <f t="shared" si="93"/>
        <v>پوتين ايمني نسوز1402/04/1366</v>
      </c>
      <c r="D1429" s="10" t="str">
        <f>IFERROR(IF(تحویلی!$E$1="","",IF(NOSA!O1429=تحویلی!$E$1,تحویلی!$E$1&amp;COUNTIF(NOSA!$O$1:O1429,تحویلی!$E$1),"")),"")</f>
        <v/>
      </c>
      <c r="E1429" s="10" t="str">
        <f t="shared" si="94"/>
        <v>2092466</v>
      </c>
      <c r="F1429" s="10" t="str">
        <f>IFERROR(VLOOKUP(I1429,DATABASE!$N:$O,2,FALSE),"")</f>
        <v>پوتين ايمني نسوز</v>
      </c>
      <c r="G1429" s="568" t="s">
        <v>2407</v>
      </c>
      <c r="H1429" s="569">
        <v>20924</v>
      </c>
      <c r="I1429" s="568" t="s">
        <v>1528</v>
      </c>
      <c r="J1429" s="568" t="s">
        <v>1654</v>
      </c>
      <c r="K1429" s="570">
        <v>1</v>
      </c>
      <c r="L1429" s="568" t="s">
        <v>3</v>
      </c>
      <c r="M1429" s="568" t="s">
        <v>40</v>
      </c>
      <c r="N1429" s="568" t="s">
        <v>41</v>
      </c>
      <c r="O1429" s="571">
        <v>66</v>
      </c>
      <c r="P1429" s="569">
        <v>1</v>
      </c>
      <c r="Q1429" s="10">
        <f t="shared" si="91"/>
        <v>66</v>
      </c>
    </row>
    <row r="1430" spans="2:17" ht="20.25" customHeight="1">
      <c r="B1430" s="10" t="str">
        <f t="shared" si="92"/>
        <v>دستكش ضد برش سبك66</v>
      </c>
      <c r="C1430" s="10" t="str">
        <f t="shared" si="93"/>
        <v>دستكش ضد برش سبك1402/04/1366</v>
      </c>
      <c r="D1430" s="10" t="str">
        <f>IFERROR(IF(تحویلی!$E$1="","",IF(NOSA!O1430=تحویلی!$E$1,تحویلی!$E$1&amp;COUNTIF(NOSA!$O$1:O1430,تحویلی!$E$1),"")),"")</f>
        <v/>
      </c>
      <c r="E1430" s="10" t="str">
        <f t="shared" si="94"/>
        <v>2092466</v>
      </c>
      <c r="F1430" s="10" t="str">
        <f>IFERROR(VLOOKUP(I1430,DATABASE!$N:$O,2,FALSE),"")</f>
        <v>دستكش ضد برش سبك</v>
      </c>
      <c r="G1430" s="568" t="s">
        <v>2407</v>
      </c>
      <c r="H1430" s="569">
        <v>20924</v>
      </c>
      <c r="I1430" s="568" t="s">
        <v>1442</v>
      </c>
      <c r="J1430" s="568" t="s">
        <v>22</v>
      </c>
      <c r="K1430" s="570">
        <v>1</v>
      </c>
      <c r="L1430" s="568" t="s">
        <v>3</v>
      </c>
      <c r="M1430" s="568" t="s">
        <v>40</v>
      </c>
      <c r="N1430" s="568" t="s">
        <v>41</v>
      </c>
      <c r="O1430" s="571">
        <v>66</v>
      </c>
      <c r="P1430" s="569">
        <v>1</v>
      </c>
      <c r="Q1430" s="10">
        <f t="shared" si="91"/>
        <v>66</v>
      </c>
    </row>
    <row r="1431" spans="2:17" ht="20.25" customHeight="1">
      <c r="B1431" s="10" t="str">
        <f t="shared" si="92"/>
        <v>پابند نسوز چرمي768</v>
      </c>
      <c r="C1431" s="10" t="str">
        <f t="shared" si="93"/>
        <v>پابند نسوز چرمي1402/04/13768</v>
      </c>
      <c r="D1431" s="10" t="str">
        <f>IFERROR(IF(تحویلی!$E$1="","",IF(NOSA!O1431=تحویلی!$E$1,تحویلی!$E$1&amp;COUNTIF(NOSA!$O$1:O1431,تحویلی!$E$1),"")),"")</f>
        <v/>
      </c>
      <c r="E1431" s="10" t="str">
        <f t="shared" si="94"/>
        <v>20926768</v>
      </c>
      <c r="F1431" s="10" t="str">
        <f>IFERROR(VLOOKUP(I1431,DATABASE!$N:$O,2,FALSE),"")</f>
        <v>پابند نسوز چرمي</v>
      </c>
      <c r="G1431" s="568" t="s">
        <v>2407</v>
      </c>
      <c r="H1431" s="569">
        <v>20926</v>
      </c>
      <c r="I1431" s="568" t="s">
        <v>1460</v>
      </c>
      <c r="J1431" s="568" t="s">
        <v>18</v>
      </c>
      <c r="K1431" s="570">
        <v>1</v>
      </c>
      <c r="L1431" s="568" t="s">
        <v>3</v>
      </c>
      <c r="M1431" s="568" t="s">
        <v>25</v>
      </c>
      <c r="N1431" s="568" t="s">
        <v>1263</v>
      </c>
      <c r="O1431" s="571">
        <v>768</v>
      </c>
      <c r="P1431" s="569">
        <v>1</v>
      </c>
      <c r="Q1431" s="10">
        <f t="shared" si="91"/>
        <v>768</v>
      </c>
    </row>
    <row r="1432" spans="2:17" ht="20.25" customHeight="1">
      <c r="B1432" s="10" t="str">
        <f t="shared" si="92"/>
        <v>دستكش ضد برش سبك12</v>
      </c>
      <c r="C1432" s="10" t="str">
        <f t="shared" si="93"/>
        <v>دستكش ضد برش سبك1402/04/1312</v>
      </c>
      <c r="D1432" s="10" t="str">
        <f>IFERROR(IF(تحویلی!$E$1="","",IF(NOSA!O1432=تحویلی!$E$1,تحویلی!$E$1&amp;COUNTIF(NOSA!$O$1:O1432,تحویلی!$E$1),"")),"")</f>
        <v/>
      </c>
      <c r="E1432" s="10" t="str">
        <f t="shared" si="94"/>
        <v>2093512</v>
      </c>
      <c r="F1432" s="10" t="str">
        <f>IFERROR(VLOOKUP(I1432,DATABASE!$N:$O,2,FALSE),"")</f>
        <v>دستكش ضد برش سبك</v>
      </c>
      <c r="G1432" s="568" t="s">
        <v>2407</v>
      </c>
      <c r="H1432" s="569">
        <v>20935</v>
      </c>
      <c r="I1432" s="568" t="s">
        <v>1442</v>
      </c>
      <c r="J1432" s="568" t="s">
        <v>22</v>
      </c>
      <c r="K1432" s="570">
        <v>1</v>
      </c>
      <c r="L1432" s="568" t="s">
        <v>3</v>
      </c>
      <c r="M1432" s="568" t="s">
        <v>2646</v>
      </c>
      <c r="N1432" s="568" t="s">
        <v>1247</v>
      </c>
      <c r="O1432" s="571">
        <v>12</v>
      </c>
      <c r="P1432" s="569">
        <v>0</v>
      </c>
      <c r="Q1432" s="10">
        <f t="shared" si="91"/>
        <v>12</v>
      </c>
    </row>
    <row r="1433" spans="2:17" ht="20.25" customHeight="1">
      <c r="B1433" s="10" t="str">
        <f t="shared" si="92"/>
        <v>دستكش ضد برش سبك641</v>
      </c>
      <c r="C1433" s="10" t="str">
        <f t="shared" si="93"/>
        <v>دستكش ضد برش سبك1402/04/13641</v>
      </c>
      <c r="D1433" s="10" t="str">
        <f>IFERROR(IF(تحویلی!$E$1="","",IF(NOSA!O1433=تحویلی!$E$1,تحویلی!$E$1&amp;COUNTIF(NOSA!$O$1:O1433,تحویلی!$E$1),"")),"")</f>
        <v/>
      </c>
      <c r="E1433" s="10" t="str">
        <f t="shared" si="94"/>
        <v>20937641</v>
      </c>
      <c r="F1433" s="10" t="str">
        <f>IFERROR(VLOOKUP(I1433,DATABASE!$N:$O,2,FALSE),"")</f>
        <v>دستكش ضد برش سبك</v>
      </c>
      <c r="G1433" s="568" t="s">
        <v>2407</v>
      </c>
      <c r="H1433" s="569">
        <v>20937</v>
      </c>
      <c r="I1433" s="568" t="s">
        <v>1442</v>
      </c>
      <c r="J1433" s="568" t="s">
        <v>22</v>
      </c>
      <c r="K1433" s="570">
        <v>1</v>
      </c>
      <c r="L1433" s="568" t="s">
        <v>3</v>
      </c>
      <c r="M1433" s="568" t="s">
        <v>47</v>
      </c>
      <c r="N1433" s="568" t="s">
        <v>154</v>
      </c>
      <c r="O1433" s="571">
        <v>641</v>
      </c>
      <c r="P1433" s="569">
        <v>1</v>
      </c>
      <c r="Q1433" s="10">
        <f t="shared" si="91"/>
        <v>641</v>
      </c>
    </row>
    <row r="1434" spans="2:17" ht="20.25" customHeight="1">
      <c r="B1434" s="10" t="str">
        <f t="shared" si="92"/>
        <v>لباس كار(بلوز و شلوار)148</v>
      </c>
      <c r="C1434" s="10" t="str">
        <f t="shared" si="93"/>
        <v>لباس كار(بلوز و شلوار)1402/04/13148</v>
      </c>
      <c r="D1434" s="10" t="str">
        <f>IFERROR(IF(تحویلی!$E$1="","",IF(NOSA!O1434=تحویلی!$E$1,تحویلی!$E$1&amp;COUNTIF(NOSA!$O$1:O1434,تحویلی!$E$1),"")),"")</f>
        <v/>
      </c>
      <c r="E1434" s="10" t="str">
        <f t="shared" si="94"/>
        <v>20950148</v>
      </c>
      <c r="F1434" s="10" t="str">
        <f>IFERROR(VLOOKUP(I1434,DATABASE!$N:$O,2,FALSE),"")</f>
        <v>لباس كار(بلوز و شلوار)</v>
      </c>
      <c r="G1434" s="568" t="s">
        <v>2407</v>
      </c>
      <c r="H1434" s="569">
        <v>20950</v>
      </c>
      <c r="I1434" s="568" t="s">
        <v>1566</v>
      </c>
      <c r="J1434" s="568" t="s">
        <v>2642</v>
      </c>
      <c r="K1434" s="570">
        <v>1</v>
      </c>
      <c r="L1434" s="568" t="s">
        <v>28</v>
      </c>
      <c r="M1434" s="568" t="s">
        <v>4</v>
      </c>
      <c r="N1434" s="568" t="s">
        <v>258</v>
      </c>
      <c r="O1434" s="571">
        <v>148</v>
      </c>
      <c r="P1434" s="569">
        <v>1</v>
      </c>
      <c r="Q1434" s="10">
        <f t="shared" si="91"/>
        <v>148</v>
      </c>
    </row>
    <row r="1435" spans="2:17" ht="20.25" customHeight="1">
      <c r="B1435" s="10" t="str">
        <f t="shared" si="92"/>
        <v>دستكش ضد برش سبك148</v>
      </c>
      <c r="C1435" s="10" t="str">
        <f t="shared" si="93"/>
        <v>دستكش ضد برش سبك1402/04/13148</v>
      </c>
      <c r="D1435" s="10" t="str">
        <f>IFERROR(IF(تحویلی!$E$1="","",IF(NOSA!O1435=تحویلی!$E$1,تحویلی!$E$1&amp;COUNTIF(NOSA!$O$1:O1435,تحویلی!$E$1),"")),"")</f>
        <v/>
      </c>
      <c r="E1435" s="10" t="str">
        <f t="shared" si="94"/>
        <v>20950148</v>
      </c>
      <c r="F1435" s="10" t="str">
        <f>IFERROR(VLOOKUP(I1435,DATABASE!$N:$O,2,FALSE),"")</f>
        <v>دستكش ضد برش سبك</v>
      </c>
      <c r="G1435" s="568" t="s">
        <v>2407</v>
      </c>
      <c r="H1435" s="569">
        <v>20950</v>
      </c>
      <c r="I1435" s="568" t="s">
        <v>1442</v>
      </c>
      <c r="J1435" s="568" t="s">
        <v>22</v>
      </c>
      <c r="K1435" s="570">
        <v>1</v>
      </c>
      <c r="L1435" s="568" t="s">
        <v>3</v>
      </c>
      <c r="M1435" s="568" t="s">
        <v>4</v>
      </c>
      <c r="N1435" s="568" t="s">
        <v>258</v>
      </c>
      <c r="O1435" s="571">
        <v>148</v>
      </c>
      <c r="P1435" s="569">
        <v>1</v>
      </c>
      <c r="Q1435" s="10">
        <f t="shared" si="91"/>
        <v>148</v>
      </c>
    </row>
    <row r="1436" spans="2:17" ht="20.25" customHeight="1">
      <c r="B1436" s="10" t="str">
        <f t="shared" si="92"/>
        <v>لباس كار نسوز(بلوز و شلوار)834</v>
      </c>
      <c r="C1436" s="10" t="str">
        <f t="shared" si="93"/>
        <v>لباس كار نسوز(بلوز و شلوار)1402/04/14834</v>
      </c>
      <c r="D1436" s="10" t="str">
        <f>IFERROR(IF(تحویلی!$E$1="","",IF(NOSA!O1436=تحویلی!$E$1,تحویلی!$E$1&amp;COUNTIF(NOSA!$O$1:O1436,تحویلی!$E$1),"")),"")</f>
        <v/>
      </c>
      <c r="E1436" s="10" t="str">
        <f t="shared" si="94"/>
        <v>20957834</v>
      </c>
      <c r="F1436" s="10" t="str">
        <f>IFERROR(VLOOKUP(I1436,DATABASE!$N:$O,2,FALSE),"")</f>
        <v>لباس كار نسوز(بلوز و شلوار)</v>
      </c>
      <c r="G1436" s="568" t="s">
        <v>2408</v>
      </c>
      <c r="H1436" s="569">
        <v>20957</v>
      </c>
      <c r="I1436" s="568" t="s">
        <v>1751</v>
      </c>
      <c r="J1436" s="568" t="s">
        <v>1752</v>
      </c>
      <c r="K1436" s="570">
        <v>1</v>
      </c>
      <c r="L1436" s="568" t="s">
        <v>28</v>
      </c>
      <c r="M1436" s="568" t="s">
        <v>19</v>
      </c>
      <c r="N1436" s="568" t="s">
        <v>2647</v>
      </c>
      <c r="O1436" s="571">
        <v>834</v>
      </c>
      <c r="P1436" s="569">
        <v>0</v>
      </c>
      <c r="Q1436" s="10">
        <f t="shared" si="91"/>
        <v>834</v>
      </c>
    </row>
    <row r="1437" spans="2:17" ht="20.25" customHeight="1">
      <c r="B1437" s="10" t="str">
        <f t="shared" si="92"/>
        <v>چكمه ايمني نسوز834</v>
      </c>
      <c r="C1437" s="10" t="str">
        <f t="shared" si="93"/>
        <v>چكمه ايمني نسوز1402/04/14834</v>
      </c>
      <c r="D1437" s="10" t="str">
        <f>IFERROR(IF(تحویلی!$E$1="","",IF(NOSA!O1437=تحویلی!$E$1,تحویلی!$E$1&amp;COUNTIF(NOSA!$O$1:O1437,تحویلی!$E$1),"")),"")</f>
        <v/>
      </c>
      <c r="E1437" s="10" t="str">
        <f t="shared" si="94"/>
        <v>20957834</v>
      </c>
      <c r="F1437" s="10" t="str">
        <f>IFERROR(VLOOKUP(I1437,DATABASE!$N:$O,2,FALSE),"")</f>
        <v>چكمه ايمني نسوز</v>
      </c>
      <c r="G1437" s="568" t="s">
        <v>2408</v>
      </c>
      <c r="H1437" s="569">
        <v>20957</v>
      </c>
      <c r="I1437" s="568" t="s">
        <v>1666</v>
      </c>
      <c r="J1437" s="568" t="s">
        <v>1667</v>
      </c>
      <c r="K1437" s="570">
        <v>1</v>
      </c>
      <c r="L1437" s="568" t="s">
        <v>3</v>
      </c>
      <c r="M1437" s="568" t="s">
        <v>19</v>
      </c>
      <c r="N1437" s="568" t="s">
        <v>2647</v>
      </c>
      <c r="O1437" s="571">
        <v>834</v>
      </c>
      <c r="P1437" s="569">
        <v>0</v>
      </c>
      <c r="Q1437" s="10">
        <f t="shared" si="91"/>
        <v>834</v>
      </c>
    </row>
    <row r="1438" spans="2:17" ht="20.25" customHeight="1">
      <c r="B1438" s="10" t="str">
        <f t="shared" si="92"/>
        <v>كلاه ايمني834</v>
      </c>
      <c r="C1438" s="10" t="str">
        <f t="shared" si="93"/>
        <v>كلاه ايمني1402/04/14834</v>
      </c>
      <c r="D1438" s="10" t="str">
        <f>IFERROR(IF(تحویلی!$E$1="","",IF(NOSA!O1438=تحویلی!$E$1,تحویلی!$E$1&amp;COUNTIF(NOSA!$O$1:O1438,تحویلی!$E$1),"")),"")</f>
        <v/>
      </c>
      <c r="E1438" s="10" t="str">
        <f t="shared" si="94"/>
        <v>20957834</v>
      </c>
      <c r="F1438" s="10" t="str">
        <f>IFERROR(VLOOKUP(I1438,DATABASE!$N:$O,2,FALSE),"")</f>
        <v>كلاه ايمني</v>
      </c>
      <c r="G1438" s="568" t="s">
        <v>2408</v>
      </c>
      <c r="H1438" s="569">
        <v>20957</v>
      </c>
      <c r="I1438" s="568" t="s">
        <v>1505</v>
      </c>
      <c r="J1438" s="568" t="s">
        <v>1628</v>
      </c>
      <c r="K1438" s="570">
        <v>1</v>
      </c>
      <c r="L1438" s="568" t="s">
        <v>8</v>
      </c>
      <c r="M1438" s="568" t="s">
        <v>19</v>
      </c>
      <c r="N1438" s="568" t="s">
        <v>2647</v>
      </c>
      <c r="O1438" s="571">
        <v>834</v>
      </c>
      <c r="P1438" s="569">
        <v>0</v>
      </c>
      <c r="Q1438" s="10">
        <f t="shared" si="91"/>
        <v>834</v>
      </c>
    </row>
    <row r="1439" spans="2:17" ht="20.25" customHeight="1">
      <c r="B1439" s="10" t="str">
        <f t="shared" si="92"/>
        <v>دستكش ضد برش سبك834</v>
      </c>
      <c r="C1439" s="10" t="str">
        <f t="shared" si="93"/>
        <v>دستكش ضد برش سبك1402/04/14834</v>
      </c>
      <c r="D1439" s="10" t="str">
        <f>IFERROR(IF(تحویلی!$E$1="","",IF(NOSA!O1439=تحویلی!$E$1,تحویلی!$E$1&amp;COUNTIF(NOSA!$O$1:O1439,تحویلی!$E$1),"")),"")</f>
        <v/>
      </c>
      <c r="E1439" s="10" t="str">
        <f t="shared" si="94"/>
        <v>20957834</v>
      </c>
      <c r="F1439" s="10" t="str">
        <f>IFERROR(VLOOKUP(I1439,DATABASE!$N:$O,2,FALSE),"")</f>
        <v>دستكش ضد برش سبك</v>
      </c>
      <c r="G1439" s="568" t="s">
        <v>2408</v>
      </c>
      <c r="H1439" s="569">
        <v>20957</v>
      </c>
      <c r="I1439" s="568" t="s">
        <v>1442</v>
      </c>
      <c r="J1439" s="568" t="s">
        <v>22</v>
      </c>
      <c r="K1439" s="570">
        <v>1</v>
      </c>
      <c r="L1439" s="568" t="s">
        <v>3</v>
      </c>
      <c r="M1439" s="568" t="s">
        <v>19</v>
      </c>
      <c r="N1439" s="568" t="s">
        <v>2647</v>
      </c>
      <c r="O1439" s="571">
        <v>834</v>
      </c>
      <c r="P1439" s="569">
        <v>0</v>
      </c>
      <c r="Q1439" s="10">
        <f t="shared" si="91"/>
        <v>834</v>
      </c>
    </row>
    <row r="1440" spans="2:17" ht="20.25" customHeight="1">
      <c r="B1440" s="10" t="str">
        <f t="shared" si="92"/>
        <v>كمربند برزنتي نواري834</v>
      </c>
      <c r="C1440" s="10" t="str">
        <f t="shared" si="93"/>
        <v>كمربند برزنتي نواري1402/04/14834</v>
      </c>
      <c r="D1440" s="10" t="str">
        <f>IFERROR(IF(تحویلی!$E$1="","",IF(NOSA!O1440=تحویلی!$E$1,تحویلی!$E$1&amp;COUNTIF(NOSA!$O$1:O1440,تحویلی!$E$1),"")),"")</f>
        <v/>
      </c>
      <c r="E1440" s="10" t="str">
        <f t="shared" si="94"/>
        <v>20957834</v>
      </c>
      <c r="F1440" s="10" t="str">
        <f>IFERROR(VLOOKUP(I1440,DATABASE!$N:$O,2,FALSE),"")</f>
        <v>كمربند برزنتي نواري</v>
      </c>
      <c r="G1440" s="568" t="s">
        <v>2408</v>
      </c>
      <c r="H1440" s="569">
        <v>20957</v>
      </c>
      <c r="I1440" s="568" t="s">
        <v>1441</v>
      </c>
      <c r="J1440" s="568" t="s">
        <v>95</v>
      </c>
      <c r="K1440" s="570">
        <v>1</v>
      </c>
      <c r="L1440" s="568" t="s">
        <v>96</v>
      </c>
      <c r="M1440" s="568" t="s">
        <v>19</v>
      </c>
      <c r="N1440" s="568" t="s">
        <v>2647</v>
      </c>
      <c r="O1440" s="571">
        <v>834</v>
      </c>
      <c r="P1440" s="569">
        <v>0</v>
      </c>
      <c r="Q1440" s="10">
        <f t="shared" si="91"/>
        <v>834</v>
      </c>
    </row>
    <row r="1441" spans="2:17" ht="20.25" customHeight="1">
      <c r="B1441" s="10" t="str">
        <f t="shared" si="92"/>
        <v>گوشي اير پلاگ834</v>
      </c>
      <c r="C1441" s="10" t="str">
        <f t="shared" si="93"/>
        <v>گوشي اير پلاگ1402/04/14834</v>
      </c>
      <c r="D1441" s="10" t="str">
        <f>IFERROR(IF(تحویلی!$E$1="","",IF(NOSA!O1441=تحویلی!$E$1,تحویلی!$E$1&amp;COUNTIF(NOSA!$O$1:O1441,تحویلی!$E$1),"")),"")</f>
        <v/>
      </c>
      <c r="E1441" s="10" t="str">
        <f t="shared" si="94"/>
        <v>20957834</v>
      </c>
      <c r="F1441" s="10" t="str">
        <f>IFERROR(VLOOKUP(I1441,DATABASE!$N:$O,2,FALSE),"")</f>
        <v>گوشي اير پلاگ</v>
      </c>
      <c r="G1441" s="568" t="s">
        <v>2408</v>
      </c>
      <c r="H1441" s="569">
        <v>20957</v>
      </c>
      <c r="I1441" s="568" t="s">
        <v>1581</v>
      </c>
      <c r="J1441" s="568" t="s">
        <v>124</v>
      </c>
      <c r="K1441" s="570">
        <v>1</v>
      </c>
      <c r="L1441" s="568" t="s">
        <v>8</v>
      </c>
      <c r="M1441" s="568" t="s">
        <v>19</v>
      </c>
      <c r="N1441" s="568" t="s">
        <v>2647</v>
      </c>
      <c r="O1441" s="571">
        <v>834</v>
      </c>
      <c r="P1441" s="569">
        <v>0</v>
      </c>
      <c r="Q1441" s="10">
        <f t="shared" si="91"/>
        <v>834</v>
      </c>
    </row>
    <row r="1442" spans="2:17" ht="20.25" customHeight="1">
      <c r="B1442" s="10" t="str">
        <f t="shared" si="92"/>
        <v>دستكش ضد برش سبك599</v>
      </c>
      <c r="C1442" s="10" t="str">
        <f t="shared" si="93"/>
        <v>دستكش ضد برش سبك1402/04/14599</v>
      </c>
      <c r="D1442" s="10" t="str">
        <f>IFERROR(IF(تحویلی!$E$1="","",IF(NOSA!O1442=تحویلی!$E$1,تحویلی!$E$1&amp;COUNTIF(NOSA!$O$1:O1442,تحویلی!$E$1),"")),"")</f>
        <v/>
      </c>
      <c r="E1442" s="10" t="str">
        <f t="shared" si="94"/>
        <v>20974599</v>
      </c>
      <c r="F1442" s="10" t="str">
        <f>IFERROR(VLOOKUP(I1442,DATABASE!$N:$O,2,FALSE),"")</f>
        <v>دستكش ضد برش سبك</v>
      </c>
      <c r="G1442" s="568" t="s">
        <v>2408</v>
      </c>
      <c r="H1442" s="569">
        <v>20974</v>
      </c>
      <c r="I1442" s="568" t="s">
        <v>1442</v>
      </c>
      <c r="J1442" s="568" t="s">
        <v>22</v>
      </c>
      <c r="K1442" s="570">
        <v>1</v>
      </c>
      <c r="L1442" s="568" t="s">
        <v>3</v>
      </c>
      <c r="M1442" s="568" t="s">
        <v>47</v>
      </c>
      <c r="N1442" s="568" t="s">
        <v>131</v>
      </c>
      <c r="O1442" s="571">
        <v>599</v>
      </c>
      <c r="P1442" s="569">
        <v>1</v>
      </c>
      <c r="Q1442" s="10">
        <f t="shared" si="91"/>
        <v>599</v>
      </c>
    </row>
    <row r="1443" spans="2:17" ht="20.25" customHeight="1">
      <c r="B1443" s="10" t="str">
        <f t="shared" si="92"/>
        <v>دستكش كف مواد سبك360</v>
      </c>
      <c r="C1443" s="10" t="str">
        <f t="shared" si="93"/>
        <v>دستكش كف مواد سبك1402/04/14360</v>
      </c>
      <c r="D1443" s="10" t="str">
        <f>IFERROR(IF(تحویلی!$E$1="","",IF(NOSA!O1443=تحویلی!$E$1,تحویلی!$E$1&amp;COUNTIF(NOSA!$O$1:O1443,تحویلی!$E$1),"")),"")</f>
        <v/>
      </c>
      <c r="E1443" s="10" t="str">
        <f t="shared" si="94"/>
        <v>20978360</v>
      </c>
      <c r="F1443" s="10" t="str">
        <f>IFERROR(VLOOKUP(I1443,DATABASE!$N:$O,2,FALSE),"")</f>
        <v>دستكش كف مواد سبك</v>
      </c>
      <c r="G1443" s="568" t="s">
        <v>2408</v>
      </c>
      <c r="H1443" s="569">
        <v>20978</v>
      </c>
      <c r="I1443" s="568" t="s">
        <v>1456</v>
      </c>
      <c r="J1443" s="568" t="s">
        <v>2</v>
      </c>
      <c r="K1443" s="570">
        <v>1</v>
      </c>
      <c r="L1443" s="568" t="s">
        <v>3</v>
      </c>
      <c r="M1443" s="568" t="s">
        <v>25</v>
      </c>
      <c r="N1443" s="568" t="s">
        <v>360</v>
      </c>
      <c r="O1443" s="571">
        <v>360</v>
      </c>
      <c r="P1443" s="569">
        <v>1</v>
      </c>
      <c r="Q1443" s="10">
        <f t="shared" si="91"/>
        <v>360</v>
      </c>
    </row>
    <row r="1444" spans="2:17" ht="20.25" customHeight="1">
      <c r="B1444" s="10" t="str">
        <f t="shared" si="92"/>
        <v>لباس كار نسوز(بلوز و شلوار)82</v>
      </c>
      <c r="C1444" s="10" t="str">
        <f t="shared" si="93"/>
        <v>لباس كار نسوز(بلوز و شلوار)1402/04/1482</v>
      </c>
      <c r="D1444" s="10" t="str">
        <f>IFERROR(IF(تحویلی!$E$1="","",IF(NOSA!O1444=تحویلی!$E$1,تحویلی!$E$1&amp;COUNTIF(NOSA!$O$1:O1444,تحویلی!$E$1),"")),"")</f>
        <v/>
      </c>
      <c r="E1444" s="10" t="str">
        <f t="shared" si="94"/>
        <v>2098682</v>
      </c>
      <c r="F1444" s="10" t="str">
        <f>IFERROR(VLOOKUP(I1444,DATABASE!$N:$O,2,FALSE),"")</f>
        <v>لباس كار نسوز(بلوز و شلوار)</v>
      </c>
      <c r="G1444" s="568" t="s">
        <v>2408</v>
      </c>
      <c r="H1444" s="569">
        <v>20986</v>
      </c>
      <c r="I1444" s="568" t="s">
        <v>1701</v>
      </c>
      <c r="J1444" s="568" t="s">
        <v>1702</v>
      </c>
      <c r="K1444" s="570">
        <v>1</v>
      </c>
      <c r="L1444" s="568" t="s">
        <v>28</v>
      </c>
      <c r="M1444" s="568" t="s">
        <v>4</v>
      </c>
      <c r="N1444" s="568" t="s">
        <v>84</v>
      </c>
      <c r="O1444" s="571">
        <v>82</v>
      </c>
      <c r="P1444" s="569">
        <v>1</v>
      </c>
      <c r="Q1444" s="10">
        <f t="shared" si="91"/>
        <v>82</v>
      </c>
    </row>
    <row r="1445" spans="2:17" ht="20.25" customHeight="1">
      <c r="B1445" s="10" t="str">
        <f t="shared" si="92"/>
        <v>دستكش ضد برش سبك10030</v>
      </c>
      <c r="C1445" s="10" t="str">
        <f t="shared" si="93"/>
        <v>دستكش ضد برش سبك1402/04/1410030</v>
      </c>
      <c r="D1445" s="10" t="str">
        <f>IFERROR(IF(تحویلی!$E$1="","",IF(NOSA!O1445=تحویلی!$E$1,تحویلی!$E$1&amp;COUNTIF(NOSA!$O$1:O1445,تحویلی!$E$1),"")),"")</f>
        <v/>
      </c>
      <c r="E1445" s="10" t="str">
        <f t="shared" si="94"/>
        <v>2098910030</v>
      </c>
      <c r="F1445" s="10" t="str">
        <f>IFERROR(VLOOKUP(I1445,DATABASE!$N:$O,2,FALSE),"")</f>
        <v>دستكش ضد برش سبك</v>
      </c>
      <c r="G1445" s="568" t="s">
        <v>2408</v>
      </c>
      <c r="H1445" s="569">
        <v>20989</v>
      </c>
      <c r="I1445" s="568" t="s">
        <v>1442</v>
      </c>
      <c r="J1445" s="568" t="s">
        <v>22</v>
      </c>
      <c r="K1445" s="570">
        <v>1</v>
      </c>
      <c r="L1445" s="568" t="s">
        <v>3</v>
      </c>
      <c r="M1445" s="568" t="s">
        <v>9</v>
      </c>
      <c r="N1445" s="568" t="s">
        <v>1627</v>
      </c>
      <c r="O1445" s="571">
        <v>10030</v>
      </c>
      <c r="P1445" s="569">
        <v>1</v>
      </c>
      <c r="Q1445" s="10">
        <f t="shared" ref="Q1445:Q1508" si="95">VALUE(O1445)</f>
        <v>10030</v>
      </c>
    </row>
    <row r="1446" spans="2:17" ht="20.25" customHeight="1">
      <c r="B1446" s="10" t="str">
        <f t="shared" si="92"/>
        <v>ماسك نيم صورت دو فيلتره (3M)10030</v>
      </c>
      <c r="C1446" s="10" t="str">
        <f t="shared" si="93"/>
        <v>ماسك نيم صورت دو فيلتره (3M)1402/04/1410030</v>
      </c>
      <c r="D1446" s="10" t="str">
        <f>IFERROR(IF(تحویلی!$E$1="","",IF(NOSA!O1446=تحویلی!$E$1,تحویلی!$E$1&amp;COUNTIF(NOSA!$O$1:O1446,تحویلی!$E$1),"")),"")</f>
        <v/>
      </c>
      <c r="E1446" s="10" t="str">
        <f t="shared" si="94"/>
        <v>2098910030</v>
      </c>
      <c r="F1446" s="10" t="str">
        <f>IFERROR(VLOOKUP(I1446,DATABASE!$N:$O,2,FALSE),"")</f>
        <v>ماسك نيم صورت دو فيلتره (3M)</v>
      </c>
      <c r="G1446" s="568" t="s">
        <v>2408</v>
      </c>
      <c r="H1446" s="569">
        <v>20989</v>
      </c>
      <c r="I1446" s="568" t="s">
        <v>1503</v>
      </c>
      <c r="J1446" s="568" t="s">
        <v>151</v>
      </c>
      <c r="K1446" s="570">
        <v>1</v>
      </c>
      <c r="L1446" s="568" t="s">
        <v>8</v>
      </c>
      <c r="M1446" s="568" t="s">
        <v>9</v>
      </c>
      <c r="N1446" s="568" t="s">
        <v>1627</v>
      </c>
      <c r="O1446" s="571">
        <v>10030</v>
      </c>
      <c r="P1446" s="569">
        <v>1</v>
      </c>
      <c r="Q1446" s="10">
        <f t="shared" si="95"/>
        <v>10030</v>
      </c>
    </row>
    <row r="1447" spans="2:17" ht="20.25" customHeight="1">
      <c r="B1447" s="10" t="str">
        <f t="shared" si="92"/>
        <v>مقنعه نسوز كتان10030</v>
      </c>
      <c r="C1447" s="10" t="str">
        <f t="shared" si="93"/>
        <v>مقنعه نسوز كتان1402/04/1410030</v>
      </c>
      <c r="D1447" s="10" t="str">
        <f>IFERROR(IF(تحویلی!$E$1="","",IF(NOSA!O1447=تحویلی!$E$1,تحویلی!$E$1&amp;COUNTIF(NOSA!$O$1:O1447,تحویلی!$E$1),"")),"")</f>
        <v/>
      </c>
      <c r="E1447" s="10" t="str">
        <f t="shared" si="94"/>
        <v>2098910030</v>
      </c>
      <c r="F1447" s="10" t="str">
        <f>IFERROR(VLOOKUP(I1447,DATABASE!$N:$O,2,FALSE),"")</f>
        <v>مقنعه نسوز كتان</v>
      </c>
      <c r="G1447" s="568" t="s">
        <v>2408</v>
      </c>
      <c r="H1447" s="569">
        <v>20989</v>
      </c>
      <c r="I1447" s="568" t="s">
        <v>1587</v>
      </c>
      <c r="J1447" s="568" t="s">
        <v>31</v>
      </c>
      <c r="K1447" s="570">
        <v>1</v>
      </c>
      <c r="L1447" s="568" t="s">
        <v>8</v>
      </c>
      <c r="M1447" s="568" t="s">
        <v>9</v>
      </c>
      <c r="N1447" s="568" t="s">
        <v>1627</v>
      </c>
      <c r="O1447" s="571">
        <v>10030</v>
      </c>
      <c r="P1447" s="569">
        <v>1</v>
      </c>
      <c r="Q1447" s="10">
        <f t="shared" si="95"/>
        <v>10030</v>
      </c>
    </row>
    <row r="1448" spans="2:17" ht="20.25" customHeight="1">
      <c r="B1448" s="10" t="str">
        <f t="shared" si="92"/>
        <v>فيلتر ماسك نيم صورت (3M) مدل 209110030</v>
      </c>
      <c r="C1448" s="10" t="str">
        <f t="shared" si="93"/>
        <v>فيلتر ماسك نيم صورت (3M) مدل 20911402/04/1410030</v>
      </c>
      <c r="D1448" s="10" t="str">
        <f>IFERROR(IF(تحویلی!$E$1="","",IF(NOSA!O1448=تحویلی!$E$1,تحویلی!$E$1&amp;COUNTIF(NOSA!$O$1:O1448,تحویلی!$E$1),"")),"")</f>
        <v/>
      </c>
      <c r="E1448" s="10" t="str">
        <f t="shared" si="94"/>
        <v>2098910030</v>
      </c>
      <c r="F1448" s="10" t="str">
        <f>IFERROR(VLOOKUP(I1448,DATABASE!$N:$O,2,FALSE),"")</f>
        <v>فيلتر ماسك نيم صورت (3M) مدل 2091</v>
      </c>
      <c r="G1448" s="568" t="s">
        <v>2408</v>
      </c>
      <c r="H1448" s="569">
        <v>20989</v>
      </c>
      <c r="I1448" s="568" t="s">
        <v>1475</v>
      </c>
      <c r="J1448" s="568" t="s">
        <v>53</v>
      </c>
      <c r="K1448" s="570">
        <v>1</v>
      </c>
      <c r="L1448" s="568" t="s">
        <v>8</v>
      </c>
      <c r="M1448" s="568" t="s">
        <v>9</v>
      </c>
      <c r="N1448" s="568" t="s">
        <v>1627</v>
      </c>
      <c r="O1448" s="571">
        <v>10030</v>
      </c>
      <c r="P1448" s="569">
        <v>1</v>
      </c>
      <c r="Q1448" s="10">
        <f t="shared" si="95"/>
        <v>10030</v>
      </c>
    </row>
    <row r="1449" spans="2:17" ht="20.25" customHeight="1">
      <c r="B1449" s="10" t="str">
        <f t="shared" si="92"/>
        <v>دستكش ضد برش سبك10027</v>
      </c>
      <c r="C1449" s="10" t="str">
        <f t="shared" si="93"/>
        <v>دستكش ضد برش سبك1402/04/1410027</v>
      </c>
      <c r="D1449" s="10" t="str">
        <f>IFERROR(IF(تحویلی!$E$1="","",IF(NOSA!O1449=تحویلی!$E$1,تحویلی!$E$1&amp;COUNTIF(NOSA!$O$1:O1449,تحویلی!$E$1),"")),"")</f>
        <v/>
      </c>
      <c r="E1449" s="10" t="str">
        <f t="shared" si="94"/>
        <v>2099010027</v>
      </c>
      <c r="F1449" s="10" t="str">
        <f>IFERROR(VLOOKUP(I1449,DATABASE!$N:$O,2,FALSE),"")</f>
        <v>دستكش ضد برش سبك</v>
      </c>
      <c r="G1449" s="568" t="s">
        <v>2408</v>
      </c>
      <c r="H1449" s="569">
        <v>20990</v>
      </c>
      <c r="I1449" s="568" t="s">
        <v>1442</v>
      </c>
      <c r="J1449" s="568" t="s">
        <v>22</v>
      </c>
      <c r="K1449" s="570">
        <v>1</v>
      </c>
      <c r="L1449" s="568" t="s">
        <v>3</v>
      </c>
      <c r="M1449" s="568" t="s">
        <v>9</v>
      </c>
      <c r="N1449" s="568" t="s">
        <v>1637</v>
      </c>
      <c r="O1449" s="571">
        <v>10027</v>
      </c>
      <c r="P1449" s="569">
        <v>1</v>
      </c>
      <c r="Q1449" s="10">
        <f t="shared" si="95"/>
        <v>10027</v>
      </c>
    </row>
    <row r="1450" spans="2:17" ht="20.25" customHeight="1">
      <c r="B1450" s="10" t="str">
        <f t="shared" si="92"/>
        <v>فيلتر ماسك نيم صورت (3M) مدل 209110027</v>
      </c>
      <c r="C1450" s="10" t="str">
        <f t="shared" si="93"/>
        <v>فيلتر ماسك نيم صورت (3M) مدل 20911402/04/1410027</v>
      </c>
      <c r="D1450" s="10" t="str">
        <f>IFERROR(IF(تحویلی!$E$1="","",IF(NOSA!O1450=تحویلی!$E$1,تحویلی!$E$1&amp;COUNTIF(NOSA!$O$1:O1450,تحویلی!$E$1),"")),"")</f>
        <v/>
      </c>
      <c r="E1450" s="10" t="str">
        <f t="shared" si="94"/>
        <v>2099010027</v>
      </c>
      <c r="F1450" s="10" t="str">
        <f>IFERROR(VLOOKUP(I1450,DATABASE!$N:$O,2,FALSE),"")</f>
        <v>فيلتر ماسك نيم صورت (3M) مدل 2091</v>
      </c>
      <c r="G1450" s="568" t="s">
        <v>2408</v>
      </c>
      <c r="H1450" s="569">
        <v>20990</v>
      </c>
      <c r="I1450" s="568" t="s">
        <v>1475</v>
      </c>
      <c r="J1450" s="568" t="s">
        <v>53</v>
      </c>
      <c r="K1450" s="570">
        <v>1</v>
      </c>
      <c r="L1450" s="568" t="s">
        <v>8</v>
      </c>
      <c r="M1450" s="568" t="s">
        <v>9</v>
      </c>
      <c r="N1450" s="568" t="s">
        <v>1637</v>
      </c>
      <c r="O1450" s="571">
        <v>10027</v>
      </c>
      <c r="P1450" s="569">
        <v>1</v>
      </c>
      <c r="Q1450" s="10">
        <f t="shared" si="95"/>
        <v>10027</v>
      </c>
    </row>
    <row r="1451" spans="2:17" ht="20.25" customHeight="1">
      <c r="B1451" s="10" t="str">
        <f t="shared" si="92"/>
        <v>مقنعه نسوز كتان10027</v>
      </c>
      <c r="C1451" s="10" t="str">
        <f t="shared" si="93"/>
        <v>مقنعه نسوز كتان1402/04/1410027</v>
      </c>
      <c r="D1451" s="10" t="str">
        <f>IFERROR(IF(تحویلی!$E$1="","",IF(NOSA!O1451=تحویلی!$E$1,تحویلی!$E$1&amp;COUNTIF(NOSA!$O$1:O1451,تحویلی!$E$1),"")),"")</f>
        <v/>
      </c>
      <c r="E1451" s="10" t="str">
        <f t="shared" si="94"/>
        <v>2099010027</v>
      </c>
      <c r="F1451" s="10" t="str">
        <f>IFERROR(VLOOKUP(I1451,DATABASE!$N:$O,2,FALSE),"")</f>
        <v>مقنعه نسوز كتان</v>
      </c>
      <c r="G1451" s="568" t="s">
        <v>2408</v>
      </c>
      <c r="H1451" s="569">
        <v>20990</v>
      </c>
      <c r="I1451" s="568" t="s">
        <v>1587</v>
      </c>
      <c r="J1451" s="568" t="s">
        <v>31</v>
      </c>
      <c r="K1451" s="570">
        <v>1</v>
      </c>
      <c r="L1451" s="568" t="s">
        <v>8</v>
      </c>
      <c r="M1451" s="568" t="s">
        <v>9</v>
      </c>
      <c r="N1451" s="568" t="s">
        <v>1637</v>
      </c>
      <c r="O1451" s="571">
        <v>10027</v>
      </c>
      <c r="P1451" s="569">
        <v>1</v>
      </c>
      <c r="Q1451" s="10">
        <f t="shared" si="95"/>
        <v>10027</v>
      </c>
    </row>
    <row r="1452" spans="2:17" ht="20.25" customHeight="1">
      <c r="B1452" s="10" t="str">
        <f t="shared" si="92"/>
        <v>دستكش ضد برش سبك10028</v>
      </c>
      <c r="C1452" s="10" t="str">
        <f t="shared" si="93"/>
        <v>دستكش ضد برش سبك1402/04/1410028</v>
      </c>
      <c r="D1452" s="10" t="str">
        <f>IFERROR(IF(تحویلی!$E$1="","",IF(NOSA!O1452=تحویلی!$E$1,تحویلی!$E$1&amp;COUNTIF(NOSA!$O$1:O1452,تحویلی!$E$1),"")),"")</f>
        <v/>
      </c>
      <c r="E1452" s="10" t="str">
        <f t="shared" si="94"/>
        <v>2099110028</v>
      </c>
      <c r="F1452" s="10" t="str">
        <f>IFERROR(VLOOKUP(I1452,DATABASE!$N:$O,2,FALSE),"")</f>
        <v>دستكش ضد برش سبك</v>
      </c>
      <c r="G1452" s="568" t="s">
        <v>2408</v>
      </c>
      <c r="H1452" s="569">
        <v>20991</v>
      </c>
      <c r="I1452" s="568" t="s">
        <v>1442</v>
      </c>
      <c r="J1452" s="568" t="s">
        <v>22</v>
      </c>
      <c r="K1452" s="570">
        <v>1</v>
      </c>
      <c r="L1452" s="568" t="s">
        <v>3</v>
      </c>
      <c r="M1452" s="568" t="s">
        <v>9</v>
      </c>
      <c r="N1452" s="568" t="s">
        <v>1638</v>
      </c>
      <c r="O1452" s="571">
        <v>10028</v>
      </c>
      <c r="P1452" s="569">
        <v>1</v>
      </c>
      <c r="Q1452" s="10">
        <f t="shared" si="95"/>
        <v>10028</v>
      </c>
    </row>
    <row r="1453" spans="2:17" ht="20.25" customHeight="1">
      <c r="B1453" s="10" t="str">
        <f t="shared" si="92"/>
        <v>فيلتر ماسك نيم صورت (3M) مدل 209110028</v>
      </c>
      <c r="C1453" s="10" t="str">
        <f t="shared" si="93"/>
        <v>فيلتر ماسك نيم صورت (3M) مدل 20911402/04/1410028</v>
      </c>
      <c r="D1453" s="10" t="str">
        <f>IFERROR(IF(تحویلی!$E$1="","",IF(NOSA!O1453=تحویلی!$E$1,تحویلی!$E$1&amp;COUNTIF(NOSA!$O$1:O1453,تحویلی!$E$1),"")),"")</f>
        <v/>
      </c>
      <c r="E1453" s="10" t="str">
        <f t="shared" si="94"/>
        <v>2099110028</v>
      </c>
      <c r="F1453" s="10" t="str">
        <f>IFERROR(VLOOKUP(I1453,DATABASE!$N:$O,2,FALSE),"")</f>
        <v>فيلتر ماسك نيم صورت (3M) مدل 2091</v>
      </c>
      <c r="G1453" s="568" t="s">
        <v>2408</v>
      </c>
      <c r="H1453" s="569">
        <v>20991</v>
      </c>
      <c r="I1453" s="568" t="s">
        <v>1475</v>
      </c>
      <c r="J1453" s="568" t="s">
        <v>53</v>
      </c>
      <c r="K1453" s="570">
        <v>1</v>
      </c>
      <c r="L1453" s="568" t="s">
        <v>8</v>
      </c>
      <c r="M1453" s="568" t="s">
        <v>9</v>
      </c>
      <c r="N1453" s="568" t="s">
        <v>1638</v>
      </c>
      <c r="O1453" s="571">
        <v>10028</v>
      </c>
      <c r="P1453" s="569">
        <v>1</v>
      </c>
      <c r="Q1453" s="10">
        <f t="shared" si="95"/>
        <v>10028</v>
      </c>
    </row>
    <row r="1454" spans="2:17" ht="20.25" customHeight="1">
      <c r="B1454" s="10" t="str">
        <f t="shared" si="92"/>
        <v>فيلتر ماسك نيم صورت (3M) مدل 2091221</v>
      </c>
      <c r="C1454" s="10" t="str">
        <f t="shared" si="93"/>
        <v>فيلتر ماسك نيم صورت (3M) مدل 20911402/04/14221</v>
      </c>
      <c r="D1454" s="10" t="str">
        <f>IFERROR(IF(تحویلی!$E$1="","",IF(NOSA!O1454=تحویلی!$E$1,تحویلی!$E$1&amp;COUNTIF(NOSA!$O$1:O1454,تحویلی!$E$1),"")),"")</f>
        <v/>
      </c>
      <c r="E1454" s="10" t="str">
        <f t="shared" si="94"/>
        <v>20992221</v>
      </c>
      <c r="F1454" s="10" t="str">
        <f>IFERROR(VLOOKUP(I1454,DATABASE!$N:$O,2,FALSE),"")</f>
        <v>فيلتر ماسك نيم صورت (3M) مدل 2091</v>
      </c>
      <c r="G1454" s="568" t="s">
        <v>2408</v>
      </c>
      <c r="H1454" s="569">
        <v>20992</v>
      </c>
      <c r="I1454" s="568" t="s">
        <v>1475</v>
      </c>
      <c r="J1454" s="568" t="s">
        <v>53</v>
      </c>
      <c r="K1454" s="570">
        <v>1</v>
      </c>
      <c r="L1454" s="568" t="s">
        <v>8</v>
      </c>
      <c r="M1454" s="568" t="s">
        <v>9</v>
      </c>
      <c r="N1454" s="568" t="s">
        <v>325</v>
      </c>
      <c r="O1454" s="571">
        <v>221</v>
      </c>
      <c r="P1454" s="569">
        <v>1</v>
      </c>
      <c r="Q1454" s="10">
        <f t="shared" si="95"/>
        <v>221</v>
      </c>
    </row>
    <row r="1455" spans="2:17" ht="20.25" customHeight="1">
      <c r="B1455" s="10" t="str">
        <f t="shared" si="92"/>
        <v>كمربند برزنتي نواري766</v>
      </c>
      <c r="C1455" s="10" t="str">
        <f t="shared" si="93"/>
        <v>كمربند برزنتي نواري1402/04/14766</v>
      </c>
      <c r="D1455" s="10" t="str">
        <f>IFERROR(IF(تحویلی!$E$1="","",IF(NOSA!O1455=تحویلی!$E$1,تحویلی!$E$1&amp;COUNTIF(NOSA!$O$1:O1455,تحویلی!$E$1),"")),"")</f>
        <v/>
      </c>
      <c r="E1455" s="10" t="str">
        <f t="shared" si="94"/>
        <v>20996766</v>
      </c>
      <c r="F1455" s="10" t="str">
        <f>IFERROR(VLOOKUP(I1455,DATABASE!$N:$O,2,FALSE),"")</f>
        <v>كمربند برزنتي نواري</v>
      </c>
      <c r="G1455" s="568" t="s">
        <v>2408</v>
      </c>
      <c r="H1455" s="569">
        <v>20996</v>
      </c>
      <c r="I1455" s="568" t="s">
        <v>1441</v>
      </c>
      <c r="J1455" s="568" t="s">
        <v>95</v>
      </c>
      <c r="K1455" s="570">
        <v>1</v>
      </c>
      <c r="L1455" s="568" t="s">
        <v>96</v>
      </c>
      <c r="M1455" s="568" t="s">
        <v>4</v>
      </c>
      <c r="N1455" s="568" t="s">
        <v>1059</v>
      </c>
      <c r="O1455" s="571">
        <v>766</v>
      </c>
      <c r="P1455" s="569">
        <v>1</v>
      </c>
      <c r="Q1455" s="10">
        <f t="shared" si="95"/>
        <v>766</v>
      </c>
    </row>
    <row r="1456" spans="2:17" ht="20.25" customHeight="1">
      <c r="B1456" s="10" t="str">
        <f t="shared" si="92"/>
        <v>دستكش ضد برش سبك45</v>
      </c>
      <c r="C1456" s="10" t="str">
        <f t="shared" si="93"/>
        <v>دستكش ضد برش سبك1402/04/1445</v>
      </c>
      <c r="D1456" s="10" t="str">
        <f>IFERROR(IF(تحویلی!$E$1="","",IF(NOSA!O1456=تحویلی!$E$1,تحویلی!$E$1&amp;COUNTIF(NOSA!$O$1:O1456,تحویلی!$E$1),"")),"")</f>
        <v/>
      </c>
      <c r="E1456" s="10" t="str">
        <f t="shared" si="94"/>
        <v>2099745</v>
      </c>
      <c r="F1456" s="10" t="str">
        <f>IFERROR(VLOOKUP(I1456,DATABASE!$N:$O,2,FALSE),"")</f>
        <v>دستكش ضد برش سبك</v>
      </c>
      <c r="G1456" s="568" t="s">
        <v>2408</v>
      </c>
      <c r="H1456" s="569">
        <v>20997</v>
      </c>
      <c r="I1456" s="568" t="s">
        <v>1442</v>
      </c>
      <c r="J1456" s="568" t="s">
        <v>22</v>
      </c>
      <c r="K1456" s="570">
        <v>1</v>
      </c>
      <c r="L1456" s="568" t="s">
        <v>3</v>
      </c>
      <c r="M1456" s="568" t="s">
        <v>4</v>
      </c>
      <c r="N1456" s="568" t="s">
        <v>302</v>
      </c>
      <c r="O1456" s="571">
        <v>45</v>
      </c>
      <c r="P1456" s="569">
        <v>1</v>
      </c>
      <c r="Q1456" s="10">
        <f t="shared" si="95"/>
        <v>45</v>
      </c>
    </row>
    <row r="1457" spans="2:17" ht="20.25" customHeight="1">
      <c r="B1457" s="10" t="str">
        <f t="shared" si="92"/>
        <v>كمربند برزنتي نواري45</v>
      </c>
      <c r="C1457" s="10" t="str">
        <f t="shared" si="93"/>
        <v>كمربند برزنتي نواري1402/04/1445</v>
      </c>
      <c r="D1457" s="10" t="str">
        <f>IFERROR(IF(تحویلی!$E$1="","",IF(NOSA!O1457=تحویلی!$E$1,تحویلی!$E$1&amp;COUNTIF(NOSA!$O$1:O1457,تحویلی!$E$1),"")),"")</f>
        <v/>
      </c>
      <c r="E1457" s="10" t="str">
        <f t="shared" si="94"/>
        <v>2099745</v>
      </c>
      <c r="F1457" s="10" t="str">
        <f>IFERROR(VLOOKUP(I1457,DATABASE!$N:$O,2,FALSE),"")</f>
        <v>كمربند برزنتي نواري</v>
      </c>
      <c r="G1457" s="568" t="s">
        <v>2408</v>
      </c>
      <c r="H1457" s="569">
        <v>20997</v>
      </c>
      <c r="I1457" s="568" t="s">
        <v>1441</v>
      </c>
      <c r="J1457" s="568" t="s">
        <v>95</v>
      </c>
      <c r="K1457" s="570">
        <v>1</v>
      </c>
      <c r="L1457" s="568" t="s">
        <v>96</v>
      </c>
      <c r="M1457" s="568" t="s">
        <v>4</v>
      </c>
      <c r="N1457" s="568" t="s">
        <v>302</v>
      </c>
      <c r="O1457" s="571">
        <v>45</v>
      </c>
      <c r="P1457" s="569">
        <v>1</v>
      </c>
      <c r="Q1457" s="10">
        <f t="shared" si="95"/>
        <v>45</v>
      </c>
    </row>
    <row r="1458" spans="2:17" ht="20.25" customHeight="1">
      <c r="B1458" s="10" t="str">
        <f t="shared" si="92"/>
        <v>دستكش ساق بلند نسوز45</v>
      </c>
      <c r="C1458" s="10" t="str">
        <f t="shared" si="93"/>
        <v>دستكش ساق بلند نسوز1402/04/1445</v>
      </c>
      <c r="D1458" s="10" t="str">
        <f>IFERROR(IF(تحویلی!$E$1="","",IF(NOSA!O1458=تحویلی!$E$1,تحویلی!$E$1&amp;COUNTIF(NOSA!$O$1:O1458,تحویلی!$E$1),"")),"")</f>
        <v/>
      </c>
      <c r="E1458" s="10" t="str">
        <f t="shared" si="94"/>
        <v>2099745</v>
      </c>
      <c r="F1458" s="10" t="str">
        <f>IFERROR(VLOOKUP(I1458,DATABASE!$N:$O,2,FALSE),"")</f>
        <v>دستكش ساق بلند نسوز</v>
      </c>
      <c r="G1458" s="568" t="s">
        <v>2408</v>
      </c>
      <c r="H1458" s="569">
        <v>20997</v>
      </c>
      <c r="I1458" s="568" t="s">
        <v>1461</v>
      </c>
      <c r="J1458" s="568" t="s">
        <v>34</v>
      </c>
      <c r="K1458" s="570">
        <v>1</v>
      </c>
      <c r="L1458" s="568" t="s">
        <v>3</v>
      </c>
      <c r="M1458" s="568" t="s">
        <v>4</v>
      </c>
      <c r="N1458" s="568" t="s">
        <v>302</v>
      </c>
      <c r="O1458" s="571">
        <v>45</v>
      </c>
      <c r="P1458" s="569">
        <v>1</v>
      </c>
      <c r="Q1458" s="10">
        <f t="shared" si="95"/>
        <v>45</v>
      </c>
    </row>
    <row r="1459" spans="2:17" ht="20.25" customHeight="1">
      <c r="B1459" s="10" t="str">
        <f t="shared" si="92"/>
        <v>دستكش ضد برش سبك815</v>
      </c>
      <c r="C1459" s="10" t="str">
        <f t="shared" si="93"/>
        <v>دستكش ضد برش سبك1402/04/14815</v>
      </c>
      <c r="D1459" s="10" t="str">
        <f>IFERROR(IF(تحویلی!$E$1="","",IF(NOSA!O1459=تحویلی!$E$1,تحویلی!$E$1&amp;COUNTIF(NOSA!$O$1:O1459,تحویلی!$E$1),"")),"")</f>
        <v/>
      </c>
      <c r="E1459" s="10" t="str">
        <f t="shared" si="94"/>
        <v>20999815</v>
      </c>
      <c r="F1459" s="10" t="str">
        <f>IFERROR(VLOOKUP(I1459,DATABASE!$N:$O,2,FALSE),"")</f>
        <v>دستكش ضد برش سبك</v>
      </c>
      <c r="G1459" s="568" t="s">
        <v>2408</v>
      </c>
      <c r="H1459" s="569">
        <v>20999</v>
      </c>
      <c r="I1459" s="568" t="s">
        <v>1442</v>
      </c>
      <c r="J1459" s="568" t="s">
        <v>22</v>
      </c>
      <c r="K1459" s="570">
        <v>1</v>
      </c>
      <c r="L1459" s="568" t="s">
        <v>3</v>
      </c>
      <c r="M1459" s="568" t="s">
        <v>4</v>
      </c>
      <c r="N1459" s="568" t="s">
        <v>1694</v>
      </c>
      <c r="O1459" s="571">
        <v>815</v>
      </c>
      <c r="P1459" s="569">
        <v>1</v>
      </c>
      <c r="Q1459" s="10">
        <f t="shared" si="95"/>
        <v>815</v>
      </c>
    </row>
    <row r="1460" spans="2:17" ht="20.25" customHeight="1">
      <c r="B1460" s="10" t="str">
        <f t="shared" si="92"/>
        <v>دستكش كف مواد سبك636</v>
      </c>
      <c r="C1460" s="10" t="str">
        <f t="shared" si="93"/>
        <v>دستكش كف مواد سبك1402/04/14636</v>
      </c>
      <c r="D1460" s="10" t="str">
        <f>IFERROR(IF(تحویلی!$E$1="","",IF(NOSA!O1460=تحویلی!$E$1,تحویلی!$E$1&amp;COUNTIF(NOSA!$O$1:O1460,تحویلی!$E$1),"")),"")</f>
        <v/>
      </c>
      <c r="E1460" s="10" t="str">
        <f t="shared" si="94"/>
        <v>21005636</v>
      </c>
      <c r="F1460" s="10" t="str">
        <f>IFERROR(VLOOKUP(I1460,DATABASE!$N:$O,2,FALSE),"")</f>
        <v>دستكش كف مواد سبك</v>
      </c>
      <c r="G1460" s="568" t="s">
        <v>2408</v>
      </c>
      <c r="H1460" s="569">
        <v>21005</v>
      </c>
      <c r="I1460" s="568" t="s">
        <v>1456</v>
      </c>
      <c r="J1460" s="568" t="s">
        <v>2</v>
      </c>
      <c r="K1460" s="570">
        <v>1</v>
      </c>
      <c r="L1460" s="568" t="s">
        <v>3</v>
      </c>
      <c r="M1460" s="568" t="s">
        <v>47</v>
      </c>
      <c r="N1460" s="568" t="s">
        <v>50</v>
      </c>
      <c r="O1460" s="571">
        <v>636</v>
      </c>
      <c r="P1460" s="569">
        <v>1</v>
      </c>
      <c r="Q1460" s="10">
        <f t="shared" si="95"/>
        <v>636</v>
      </c>
    </row>
    <row r="1461" spans="2:17" ht="20.25" customHeight="1">
      <c r="B1461" s="10" t="str">
        <f t="shared" si="92"/>
        <v>لباس كار معمولي- بلوز و شلوار233</v>
      </c>
      <c r="C1461" s="10" t="str">
        <f t="shared" si="93"/>
        <v>لباس كار معمولي- بلوز و شلوار1402/04/15233</v>
      </c>
      <c r="D1461" s="10" t="str">
        <f>IFERROR(IF(تحویلی!$E$1="","",IF(NOSA!O1461=تحویلی!$E$1,تحویلی!$E$1&amp;COUNTIF(NOSA!$O$1:O1461,تحویلی!$E$1),"")),"")</f>
        <v/>
      </c>
      <c r="E1461" s="10" t="str">
        <f t="shared" si="94"/>
        <v>21007233</v>
      </c>
      <c r="F1461" s="10" t="str">
        <f>IFERROR(VLOOKUP(I1461,DATABASE!$N:$O,2,FALSE),"")</f>
        <v>لباس كار معمولي- بلوز و شلوار</v>
      </c>
      <c r="G1461" s="568" t="s">
        <v>2409</v>
      </c>
      <c r="H1461" s="569">
        <v>21007</v>
      </c>
      <c r="I1461" s="568" t="s">
        <v>1705</v>
      </c>
      <c r="J1461" s="568" t="s">
        <v>1706</v>
      </c>
      <c r="K1461" s="570">
        <v>1</v>
      </c>
      <c r="L1461" s="568" t="s">
        <v>28</v>
      </c>
      <c r="M1461" s="568" t="s">
        <v>25</v>
      </c>
      <c r="N1461" s="568" t="s">
        <v>192</v>
      </c>
      <c r="O1461" s="571">
        <v>233</v>
      </c>
      <c r="P1461" s="569">
        <v>0</v>
      </c>
      <c r="Q1461" s="10">
        <f t="shared" si="95"/>
        <v>233</v>
      </c>
    </row>
    <row r="1462" spans="2:17" ht="20.25" customHeight="1">
      <c r="B1462" s="10" t="str">
        <f t="shared" si="92"/>
        <v>دستكش ضد برش سبك739</v>
      </c>
      <c r="C1462" s="10" t="str">
        <f t="shared" si="93"/>
        <v>دستكش ضد برش سبك1402/04/15739</v>
      </c>
      <c r="D1462" s="10" t="str">
        <f>IFERROR(IF(تحویلی!$E$1="","",IF(NOSA!O1462=تحویلی!$E$1,تحویلی!$E$1&amp;COUNTIF(NOSA!$O$1:O1462,تحویلی!$E$1),"")),"")</f>
        <v/>
      </c>
      <c r="E1462" s="10" t="str">
        <f t="shared" si="94"/>
        <v>21015739</v>
      </c>
      <c r="F1462" s="10" t="str">
        <f>IFERROR(VLOOKUP(I1462,DATABASE!$N:$O,2,FALSE),"")</f>
        <v>دستكش ضد برش سبك</v>
      </c>
      <c r="G1462" s="568" t="s">
        <v>2409</v>
      </c>
      <c r="H1462" s="569">
        <v>21015</v>
      </c>
      <c r="I1462" s="568" t="s">
        <v>1442</v>
      </c>
      <c r="J1462" s="568" t="s">
        <v>22</v>
      </c>
      <c r="K1462" s="570">
        <v>1</v>
      </c>
      <c r="L1462" s="568" t="s">
        <v>3</v>
      </c>
      <c r="M1462" s="568" t="s">
        <v>47</v>
      </c>
      <c r="N1462" s="568" t="s">
        <v>1005</v>
      </c>
      <c r="O1462" s="571">
        <v>739</v>
      </c>
      <c r="P1462" s="569">
        <v>1</v>
      </c>
      <c r="Q1462" s="10">
        <f t="shared" si="95"/>
        <v>739</v>
      </c>
    </row>
    <row r="1463" spans="2:17" ht="20.25" customHeight="1">
      <c r="B1463" s="10" t="str">
        <f t="shared" si="92"/>
        <v>دستكش ضد برش سبك694</v>
      </c>
      <c r="C1463" s="10" t="str">
        <f t="shared" si="93"/>
        <v>دستكش ضد برش سبك1402/04/15694</v>
      </c>
      <c r="D1463" s="10" t="str">
        <f>IFERROR(IF(تحویلی!$E$1="","",IF(NOSA!O1463=تحویلی!$E$1,تحویلی!$E$1&amp;COUNTIF(NOSA!$O$1:O1463,تحویلی!$E$1),"")),"")</f>
        <v/>
      </c>
      <c r="E1463" s="10" t="str">
        <f t="shared" si="94"/>
        <v>21031694</v>
      </c>
      <c r="F1463" s="10" t="str">
        <f>IFERROR(VLOOKUP(I1463,DATABASE!$N:$O,2,FALSE),"")</f>
        <v>دستكش ضد برش سبك</v>
      </c>
      <c r="G1463" s="568" t="s">
        <v>2409</v>
      </c>
      <c r="H1463" s="569">
        <v>21031</v>
      </c>
      <c r="I1463" s="568" t="s">
        <v>1442</v>
      </c>
      <c r="J1463" s="568" t="s">
        <v>22</v>
      </c>
      <c r="K1463" s="570">
        <v>1</v>
      </c>
      <c r="L1463" s="568" t="s">
        <v>3</v>
      </c>
      <c r="M1463" s="568" t="s">
        <v>47</v>
      </c>
      <c r="N1463" s="568" t="s">
        <v>128</v>
      </c>
      <c r="O1463" s="571">
        <v>694</v>
      </c>
      <c r="P1463" s="569">
        <v>0</v>
      </c>
      <c r="Q1463" s="10">
        <f t="shared" si="95"/>
        <v>694</v>
      </c>
    </row>
    <row r="1464" spans="2:17" ht="20.25" customHeight="1">
      <c r="B1464" s="10" t="str">
        <f t="shared" si="92"/>
        <v>گوشي ايرماف834</v>
      </c>
      <c r="C1464" s="10" t="str">
        <f t="shared" si="93"/>
        <v>گوشي ايرماف1402/04/15834</v>
      </c>
      <c r="D1464" s="10" t="str">
        <f>IFERROR(IF(تحویلی!$E$1="","",IF(NOSA!O1464=تحویلی!$E$1,تحویلی!$E$1&amp;COUNTIF(NOSA!$O$1:O1464,تحویلی!$E$1),"")),"")</f>
        <v/>
      </c>
      <c r="E1464" s="10" t="str">
        <f t="shared" si="94"/>
        <v>21042834</v>
      </c>
      <c r="F1464" s="10" t="str">
        <f>IFERROR(VLOOKUP(I1464,DATABASE!$N:$O,2,FALSE),"")</f>
        <v>گوشي ايرماف</v>
      </c>
      <c r="G1464" s="568" t="s">
        <v>2409</v>
      </c>
      <c r="H1464" s="569">
        <v>21042</v>
      </c>
      <c r="I1464" s="568" t="s">
        <v>1449</v>
      </c>
      <c r="J1464" s="568" t="s">
        <v>138</v>
      </c>
      <c r="K1464" s="570">
        <v>1</v>
      </c>
      <c r="L1464" s="568" t="s">
        <v>8</v>
      </c>
      <c r="M1464" s="568" t="s">
        <v>19</v>
      </c>
      <c r="N1464" s="568" t="s">
        <v>2647</v>
      </c>
      <c r="O1464" s="571">
        <v>834</v>
      </c>
      <c r="P1464" s="569">
        <v>0</v>
      </c>
      <c r="Q1464" s="10">
        <f t="shared" si="95"/>
        <v>834</v>
      </c>
    </row>
    <row r="1465" spans="2:17" ht="20.25" customHeight="1">
      <c r="B1465" s="10" t="str">
        <f t="shared" si="92"/>
        <v>كفش ايمني عايق برق383</v>
      </c>
      <c r="C1465" s="10" t="str">
        <f t="shared" si="93"/>
        <v>كفش ايمني عايق برق1402/04/15383</v>
      </c>
      <c r="D1465" s="10" t="str">
        <f>IFERROR(IF(تحویلی!$E$1="","",IF(NOSA!O1465=تحویلی!$E$1,تحویلی!$E$1&amp;COUNTIF(NOSA!$O$1:O1465,تحویلی!$E$1),"")),"")</f>
        <v/>
      </c>
      <c r="E1465" s="10" t="str">
        <f t="shared" si="94"/>
        <v>21053383</v>
      </c>
      <c r="F1465" s="10" t="str">
        <f>IFERROR(VLOOKUP(I1465,DATABASE!$N:$O,2,FALSE),"")</f>
        <v>كفش ايمني عايق برق</v>
      </c>
      <c r="G1465" s="568" t="s">
        <v>2409</v>
      </c>
      <c r="H1465" s="569">
        <v>21053</v>
      </c>
      <c r="I1465" s="568" t="s">
        <v>1610</v>
      </c>
      <c r="J1465" s="568" t="s">
        <v>1689</v>
      </c>
      <c r="K1465" s="570">
        <v>1</v>
      </c>
      <c r="L1465" s="568" t="s">
        <v>3</v>
      </c>
      <c r="M1465" s="568" t="s">
        <v>47</v>
      </c>
      <c r="N1465" s="568" t="s">
        <v>344</v>
      </c>
      <c r="O1465" s="571">
        <v>383</v>
      </c>
      <c r="P1465" s="569">
        <v>1</v>
      </c>
      <c r="Q1465" s="10">
        <f t="shared" si="95"/>
        <v>383</v>
      </c>
    </row>
    <row r="1466" spans="2:17" ht="20.25" customHeight="1">
      <c r="B1466" s="10" t="str">
        <f t="shared" si="92"/>
        <v>شيشه مات ماسك جوشكاري8</v>
      </c>
      <c r="C1466" s="10" t="str">
        <f t="shared" si="93"/>
        <v>شيشه مات ماسك جوشكاري1402/04/168</v>
      </c>
      <c r="D1466" s="10" t="str">
        <f>IFERROR(IF(تحویلی!$E$1="","",IF(NOSA!O1466=تحویلی!$E$1,تحویلی!$E$1&amp;COUNTIF(NOSA!$O$1:O1466,تحویلی!$E$1),"")),"")</f>
        <v/>
      </c>
      <c r="E1466" s="10" t="str">
        <f t="shared" si="94"/>
        <v>210638</v>
      </c>
      <c r="F1466" s="10" t="str">
        <f>IFERROR(VLOOKUP(I1466,DATABASE!$N:$O,2,FALSE),"")</f>
        <v>شيشه مات ماسك جوشكاري</v>
      </c>
      <c r="G1466" s="568" t="s">
        <v>2410</v>
      </c>
      <c r="H1466" s="569">
        <v>21063</v>
      </c>
      <c r="I1466" s="568" t="s">
        <v>1507</v>
      </c>
      <c r="J1466" s="568" t="s">
        <v>113</v>
      </c>
      <c r="K1466" s="570">
        <v>1</v>
      </c>
      <c r="L1466" s="568" t="s">
        <v>8</v>
      </c>
      <c r="M1466" s="568" t="s">
        <v>215</v>
      </c>
      <c r="N1466" s="568" t="s">
        <v>144</v>
      </c>
      <c r="O1466" s="571">
        <v>8</v>
      </c>
      <c r="P1466" s="569">
        <v>0</v>
      </c>
      <c r="Q1466" s="10">
        <f t="shared" si="95"/>
        <v>8</v>
      </c>
    </row>
    <row r="1467" spans="2:17" ht="20.25" customHeight="1">
      <c r="B1467" s="10" t="str">
        <f t="shared" si="92"/>
        <v>دستكش ضد برش سبك798</v>
      </c>
      <c r="C1467" s="10" t="str">
        <f t="shared" si="93"/>
        <v>دستكش ضد برش سبك1402/04/16798</v>
      </c>
      <c r="D1467" s="10" t="str">
        <f>IFERROR(IF(تحویلی!$E$1="","",IF(NOSA!O1467=تحویلی!$E$1,تحویلی!$E$1&amp;COUNTIF(NOSA!$O$1:O1467,تحویلی!$E$1),"")),"")</f>
        <v/>
      </c>
      <c r="E1467" s="10" t="str">
        <f t="shared" si="94"/>
        <v>21064798</v>
      </c>
      <c r="F1467" s="10" t="str">
        <f>IFERROR(VLOOKUP(I1467,DATABASE!$N:$O,2,FALSE),"")</f>
        <v>دستكش ضد برش سبك</v>
      </c>
      <c r="G1467" s="568" t="s">
        <v>2410</v>
      </c>
      <c r="H1467" s="569">
        <v>21064</v>
      </c>
      <c r="I1467" s="568" t="s">
        <v>1442</v>
      </c>
      <c r="J1467" s="568" t="s">
        <v>22</v>
      </c>
      <c r="K1467" s="570">
        <v>1</v>
      </c>
      <c r="L1467" s="568" t="s">
        <v>3</v>
      </c>
      <c r="M1467" s="568" t="s">
        <v>47</v>
      </c>
      <c r="N1467" s="568" t="s">
        <v>1347</v>
      </c>
      <c r="O1467" s="571">
        <v>798</v>
      </c>
      <c r="P1467" s="569">
        <v>0</v>
      </c>
      <c r="Q1467" s="10">
        <f t="shared" si="95"/>
        <v>798</v>
      </c>
    </row>
    <row r="1468" spans="2:17" ht="20.25" customHeight="1">
      <c r="B1468" s="10" t="str">
        <f t="shared" si="92"/>
        <v>دستكش ضد برش سبك769</v>
      </c>
      <c r="C1468" s="10" t="str">
        <f t="shared" si="93"/>
        <v>دستكش ضد برش سبك1402/04/17769</v>
      </c>
      <c r="D1468" s="10" t="str">
        <f>IFERROR(IF(تحویلی!$E$1="","",IF(NOSA!O1468=تحویلی!$E$1,تحویلی!$E$1&amp;COUNTIF(NOSA!$O$1:O1468,تحویلی!$E$1),"")),"")</f>
        <v/>
      </c>
      <c r="E1468" s="10" t="str">
        <f t="shared" si="94"/>
        <v>21073769</v>
      </c>
      <c r="F1468" s="10" t="str">
        <f>IFERROR(VLOOKUP(I1468,DATABASE!$N:$O,2,FALSE),"")</f>
        <v>دستكش ضد برش سبك</v>
      </c>
      <c r="G1468" s="568" t="s">
        <v>2411</v>
      </c>
      <c r="H1468" s="569">
        <v>21073</v>
      </c>
      <c r="I1468" s="568" t="s">
        <v>1442</v>
      </c>
      <c r="J1468" s="568" t="s">
        <v>22</v>
      </c>
      <c r="K1468" s="570">
        <v>1</v>
      </c>
      <c r="L1468" s="568" t="s">
        <v>3</v>
      </c>
      <c r="M1468" s="568" t="s">
        <v>43</v>
      </c>
      <c r="N1468" s="568" t="s">
        <v>1102</v>
      </c>
      <c r="O1468" s="571">
        <v>769</v>
      </c>
      <c r="P1468" s="569">
        <v>1</v>
      </c>
      <c r="Q1468" s="10">
        <f t="shared" si="95"/>
        <v>769</v>
      </c>
    </row>
    <row r="1469" spans="2:17" ht="20.25" customHeight="1">
      <c r="B1469" s="10" t="str">
        <f t="shared" si="92"/>
        <v>دستكش ضد برش سبك814</v>
      </c>
      <c r="C1469" s="10" t="str">
        <f t="shared" si="93"/>
        <v>دستكش ضد برش سبك1402/04/17814</v>
      </c>
      <c r="D1469" s="10" t="str">
        <f>IFERROR(IF(تحویلی!$E$1="","",IF(NOSA!O1469=تحویلی!$E$1,تحویلی!$E$1&amp;COUNTIF(NOSA!$O$1:O1469,تحویلی!$E$1),"")),"")</f>
        <v/>
      </c>
      <c r="E1469" s="10" t="str">
        <f t="shared" si="94"/>
        <v>21074814</v>
      </c>
      <c r="F1469" s="10" t="str">
        <f>IFERROR(VLOOKUP(I1469,DATABASE!$N:$O,2,FALSE),"")</f>
        <v>دستكش ضد برش سبك</v>
      </c>
      <c r="G1469" s="568" t="s">
        <v>2411</v>
      </c>
      <c r="H1469" s="569">
        <v>21074</v>
      </c>
      <c r="I1469" s="568" t="s">
        <v>1442</v>
      </c>
      <c r="J1469" s="568" t="s">
        <v>22</v>
      </c>
      <c r="K1469" s="570">
        <v>1</v>
      </c>
      <c r="L1469" s="568" t="s">
        <v>3</v>
      </c>
      <c r="M1469" s="568" t="s">
        <v>47</v>
      </c>
      <c r="N1469" s="568" t="s">
        <v>1747</v>
      </c>
      <c r="O1469" s="571">
        <v>814</v>
      </c>
      <c r="P1469" s="569">
        <v>1</v>
      </c>
      <c r="Q1469" s="10">
        <f t="shared" si="95"/>
        <v>814</v>
      </c>
    </row>
    <row r="1470" spans="2:17" ht="20.25" customHeight="1">
      <c r="B1470" s="10" t="str">
        <f t="shared" si="92"/>
        <v>دستكش ضد برش سبك780</v>
      </c>
      <c r="C1470" s="10" t="str">
        <f t="shared" si="93"/>
        <v>دستكش ضد برش سبك1402/04/17780</v>
      </c>
      <c r="D1470" s="10" t="str">
        <f>IFERROR(IF(تحویلی!$E$1="","",IF(NOSA!O1470=تحویلی!$E$1,تحویلی!$E$1&amp;COUNTIF(NOSA!$O$1:O1470,تحویلی!$E$1),"")),"")</f>
        <v/>
      </c>
      <c r="E1470" s="10" t="str">
        <f t="shared" si="94"/>
        <v>21075780</v>
      </c>
      <c r="F1470" s="10" t="str">
        <f>IFERROR(VLOOKUP(I1470,DATABASE!$N:$O,2,FALSE),"")</f>
        <v>دستكش ضد برش سبك</v>
      </c>
      <c r="G1470" s="568" t="s">
        <v>2411</v>
      </c>
      <c r="H1470" s="569">
        <v>21075</v>
      </c>
      <c r="I1470" s="568" t="s">
        <v>1442</v>
      </c>
      <c r="J1470" s="568" t="s">
        <v>22</v>
      </c>
      <c r="K1470" s="570">
        <v>1</v>
      </c>
      <c r="L1470" s="568" t="s">
        <v>3</v>
      </c>
      <c r="M1470" s="568" t="s">
        <v>47</v>
      </c>
      <c r="N1470" s="568" t="s">
        <v>1253</v>
      </c>
      <c r="O1470" s="571">
        <v>780</v>
      </c>
      <c r="P1470" s="569">
        <v>1</v>
      </c>
      <c r="Q1470" s="10">
        <f t="shared" si="95"/>
        <v>780</v>
      </c>
    </row>
    <row r="1471" spans="2:17" ht="20.25" customHeight="1">
      <c r="B1471" s="10" t="str">
        <f t="shared" si="92"/>
        <v>پيشبند نسوز آلومينيومي145</v>
      </c>
      <c r="C1471" s="10" t="str">
        <f t="shared" si="93"/>
        <v>پيشبند نسوز آلومينيومي1402/04/17145</v>
      </c>
      <c r="D1471" s="10" t="str">
        <f>IFERROR(IF(تحویلی!$E$1="","",IF(NOSA!O1471=تحویلی!$E$1,تحویلی!$E$1&amp;COUNTIF(NOSA!$O$1:O1471,تحویلی!$E$1),"")),"")</f>
        <v/>
      </c>
      <c r="E1471" s="10" t="str">
        <f t="shared" si="94"/>
        <v>21078145</v>
      </c>
      <c r="F1471" s="10" t="str">
        <f>IFERROR(VLOOKUP(I1471,DATABASE!$N:$O,2,FALSE),"")</f>
        <v>پيشبند نسوز آلومينيومي</v>
      </c>
      <c r="G1471" s="568" t="s">
        <v>2411</v>
      </c>
      <c r="H1471" s="569">
        <v>21078</v>
      </c>
      <c r="I1471" s="568" t="s">
        <v>1464</v>
      </c>
      <c r="J1471" s="568" t="s">
        <v>36</v>
      </c>
      <c r="K1471" s="570">
        <v>1</v>
      </c>
      <c r="L1471" s="568" t="s">
        <v>8</v>
      </c>
      <c r="M1471" s="568" t="s">
        <v>4</v>
      </c>
      <c r="N1471" s="568" t="s">
        <v>483</v>
      </c>
      <c r="O1471" s="571">
        <v>145</v>
      </c>
      <c r="P1471" s="569">
        <v>0</v>
      </c>
      <c r="Q1471" s="10">
        <f t="shared" si="95"/>
        <v>145</v>
      </c>
    </row>
    <row r="1472" spans="2:17" ht="20.25" customHeight="1">
      <c r="B1472" s="10" t="str">
        <f t="shared" si="92"/>
        <v>بند كفش460</v>
      </c>
      <c r="C1472" s="10" t="str">
        <f t="shared" si="93"/>
        <v>بند كفش1402/04/17460</v>
      </c>
      <c r="D1472" s="10" t="str">
        <f>IFERROR(IF(تحویلی!$E$1="","",IF(NOSA!O1472=تحویلی!$E$1,تحویلی!$E$1&amp;COUNTIF(NOSA!$O$1:O1472,تحویلی!$E$1),"")),"")</f>
        <v/>
      </c>
      <c r="E1472" s="10" t="str">
        <f t="shared" si="94"/>
        <v>21079460</v>
      </c>
      <c r="F1472" s="10" t="str">
        <f>IFERROR(VLOOKUP(I1472,DATABASE!$N:$O,2,FALSE),"")</f>
        <v>بند كفش</v>
      </c>
      <c r="G1472" s="568" t="s">
        <v>2411</v>
      </c>
      <c r="H1472" s="569">
        <v>21079</v>
      </c>
      <c r="I1472" s="568" t="s">
        <v>1462</v>
      </c>
      <c r="J1472" s="568" t="s">
        <v>450</v>
      </c>
      <c r="K1472" s="570">
        <v>1</v>
      </c>
      <c r="L1472" s="568" t="s">
        <v>3</v>
      </c>
      <c r="M1472" s="568" t="s">
        <v>47</v>
      </c>
      <c r="N1472" s="568" t="s">
        <v>140</v>
      </c>
      <c r="O1472" s="571">
        <v>460</v>
      </c>
      <c r="P1472" s="569">
        <v>0</v>
      </c>
      <c r="Q1472" s="10">
        <f t="shared" si="95"/>
        <v>460</v>
      </c>
    </row>
    <row r="1473" spans="2:17" ht="20.25" customHeight="1">
      <c r="B1473" s="10" t="str">
        <f t="shared" si="92"/>
        <v>گوشي اير پلاگ822</v>
      </c>
      <c r="C1473" s="10" t="str">
        <f t="shared" si="93"/>
        <v>گوشي اير پلاگ1402/04/17822</v>
      </c>
      <c r="D1473" s="10" t="str">
        <f>IFERROR(IF(تحویلی!$E$1="","",IF(NOSA!O1473=تحویلی!$E$1,تحویلی!$E$1&amp;COUNTIF(NOSA!$O$1:O1473,تحویلی!$E$1),"")),"")</f>
        <v/>
      </c>
      <c r="E1473" s="10" t="str">
        <f t="shared" si="94"/>
        <v>21085822</v>
      </c>
      <c r="F1473" s="10" t="str">
        <f>IFERROR(VLOOKUP(I1473,DATABASE!$N:$O,2,FALSE),"")</f>
        <v>گوشي اير پلاگ</v>
      </c>
      <c r="G1473" s="568" t="s">
        <v>2411</v>
      </c>
      <c r="H1473" s="569">
        <v>21085</v>
      </c>
      <c r="I1473" s="568" t="s">
        <v>1581</v>
      </c>
      <c r="J1473" s="568" t="s">
        <v>124</v>
      </c>
      <c r="K1473" s="570">
        <v>1</v>
      </c>
      <c r="L1473" s="568" t="s">
        <v>8</v>
      </c>
      <c r="M1473" s="568" t="s">
        <v>47</v>
      </c>
      <c r="N1473" s="568" t="s">
        <v>1788</v>
      </c>
      <c r="O1473" s="571">
        <v>822</v>
      </c>
      <c r="P1473" s="569">
        <v>0</v>
      </c>
      <c r="Q1473" s="10">
        <f t="shared" si="95"/>
        <v>822</v>
      </c>
    </row>
    <row r="1474" spans="2:17" ht="20.25" customHeight="1">
      <c r="B1474" s="10" t="str">
        <f t="shared" si="92"/>
        <v>دستكش كف مواد سبك672</v>
      </c>
      <c r="C1474" s="10" t="str">
        <f t="shared" si="93"/>
        <v>دستكش كف مواد سبك1402/04/17672</v>
      </c>
      <c r="D1474" s="10" t="str">
        <f>IFERROR(IF(تحویلی!$E$1="","",IF(NOSA!O1474=تحویلی!$E$1,تحویلی!$E$1&amp;COUNTIF(NOSA!$O$1:O1474,تحویلی!$E$1),"")),"")</f>
        <v/>
      </c>
      <c r="E1474" s="10" t="str">
        <f t="shared" si="94"/>
        <v>21086672</v>
      </c>
      <c r="F1474" s="10" t="str">
        <f>IFERROR(VLOOKUP(I1474,DATABASE!$N:$O,2,FALSE),"")</f>
        <v>دستكش كف مواد سبك</v>
      </c>
      <c r="G1474" s="568" t="s">
        <v>2411</v>
      </c>
      <c r="H1474" s="569">
        <v>21086</v>
      </c>
      <c r="I1474" s="568" t="s">
        <v>1456</v>
      </c>
      <c r="J1474" s="568" t="s">
        <v>2</v>
      </c>
      <c r="K1474" s="570">
        <v>1</v>
      </c>
      <c r="L1474" s="568" t="s">
        <v>3</v>
      </c>
      <c r="M1474" s="568" t="s">
        <v>47</v>
      </c>
      <c r="N1474" s="568" t="s">
        <v>214</v>
      </c>
      <c r="O1474" s="571">
        <v>672</v>
      </c>
      <c r="P1474" s="569">
        <v>1</v>
      </c>
      <c r="Q1474" s="10">
        <f t="shared" si="95"/>
        <v>672</v>
      </c>
    </row>
    <row r="1475" spans="2:17" ht="20.25" customHeight="1">
      <c r="B1475" s="10" t="str">
        <f t="shared" ref="B1475:B1538" si="96">F1475&amp;Q1475</f>
        <v>ماسك نيم صورت دو فيلتره (3M)10029</v>
      </c>
      <c r="C1475" s="10" t="str">
        <f t="shared" ref="C1475:C1538" si="97">F1475&amp;G1475&amp;O1475</f>
        <v>ماسك نيم صورت دو فيلتره (3M)1402/04/1710029</v>
      </c>
      <c r="D1475" s="10" t="str">
        <f>IFERROR(IF(تحویلی!$E$1="","",IF(NOSA!O1475=تحویلی!$E$1,تحویلی!$E$1&amp;COUNTIF(NOSA!$O$1:O1475,تحویلی!$E$1),"")),"")</f>
        <v/>
      </c>
      <c r="E1475" s="10" t="str">
        <f t="shared" ref="E1475:E1538" si="98">H1475&amp;O1475</f>
        <v>2108810029</v>
      </c>
      <c r="F1475" s="10" t="str">
        <f>IFERROR(VLOOKUP(I1475,DATABASE!$N:$O,2,FALSE),"")</f>
        <v>ماسك نيم صورت دو فيلتره (3M)</v>
      </c>
      <c r="G1475" s="568" t="s">
        <v>2411</v>
      </c>
      <c r="H1475" s="569">
        <v>21088</v>
      </c>
      <c r="I1475" s="568" t="s">
        <v>1503</v>
      </c>
      <c r="J1475" s="568" t="s">
        <v>151</v>
      </c>
      <c r="K1475" s="570">
        <v>1</v>
      </c>
      <c r="L1475" s="568" t="s">
        <v>8</v>
      </c>
      <c r="M1475" s="568" t="s">
        <v>9</v>
      </c>
      <c r="N1475" s="568" t="s">
        <v>1783</v>
      </c>
      <c r="O1475" s="571">
        <v>10029</v>
      </c>
      <c r="P1475" s="569">
        <v>1</v>
      </c>
      <c r="Q1475" s="10">
        <f t="shared" si="95"/>
        <v>10029</v>
      </c>
    </row>
    <row r="1476" spans="2:17" ht="20.25" customHeight="1">
      <c r="B1476" s="10" t="str">
        <f t="shared" si="96"/>
        <v>دستكش ساق بلند نسوز819</v>
      </c>
      <c r="C1476" s="10" t="str">
        <f t="shared" si="97"/>
        <v>دستكش ساق بلند نسوز1402/04/17819</v>
      </c>
      <c r="D1476" s="10" t="str">
        <f>IFERROR(IF(تحویلی!$E$1="","",IF(NOSA!O1476=تحویلی!$E$1,تحویلی!$E$1&amp;COUNTIF(NOSA!$O$1:O1476,تحویلی!$E$1),"")),"")</f>
        <v/>
      </c>
      <c r="E1476" s="10" t="str">
        <f t="shared" si="98"/>
        <v>21096819</v>
      </c>
      <c r="F1476" s="10" t="str">
        <f>IFERROR(VLOOKUP(I1476,DATABASE!$N:$O,2,FALSE),"")</f>
        <v>دستكش ساق بلند نسوز</v>
      </c>
      <c r="G1476" s="568" t="s">
        <v>2411</v>
      </c>
      <c r="H1476" s="569">
        <v>21096</v>
      </c>
      <c r="I1476" s="568" t="s">
        <v>1461</v>
      </c>
      <c r="J1476" s="568" t="s">
        <v>34</v>
      </c>
      <c r="K1476" s="570">
        <v>1</v>
      </c>
      <c r="L1476" s="568" t="s">
        <v>3</v>
      </c>
      <c r="M1476" s="568" t="s">
        <v>4</v>
      </c>
      <c r="N1476" s="568" t="s">
        <v>1775</v>
      </c>
      <c r="O1476" s="571">
        <v>819</v>
      </c>
      <c r="P1476" s="569">
        <v>0</v>
      </c>
      <c r="Q1476" s="10">
        <f t="shared" si="95"/>
        <v>819</v>
      </c>
    </row>
    <row r="1477" spans="2:17" ht="20.25" customHeight="1">
      <c r="B1477" s="10" t="str">
        <f t="shared" si="96"/>
        <v>دستكش كف مواد سبك819</v>
      </c>
      <c r="C1477" s="10" t="str">
        <f t="shared" si="97"/>
        <v>دستكش كف مواد سبك1402/04/17819</v>
      </c>
      <c r="D1477" s="10" t="str">
        <f>IFERROR(IF(تحویلی!$E$1="","",IF(NOSA!O1477=تحویلی!$E$1,تحویلی!$E$1&amp;COUNTIF(NOSA!$O$1:O1477,تحویلی!$E$1),"")),"")</f>
        <v/>
      </c>
      <c r="E1477" s="10" t="str">
        <f t="shared" si="98"/>
        <v>21096819</v>
      </c>
      <c r="F1477" s="10" t="str">
        <f>IFERROR(VLOOKUP(I1477,DATABASE!$N:$O,2,FALSE),"")</f>
        <v>دستكش كف مواد سبك</v>
      </c>
      <c r="G1477" s="568" t="s">
        <v>2411</v>
      </c>
      <c r="H1477" s="569">
        <v>21096</v>
      </c>
      <c r="I1477" s="568" t="s">
        <v>1456</v>
      </c>
      <c r="J1477" s="568" t="s">
        <v>2</v>
      </c>
      <c r="K1477" s="570">
        <v>1</v>
      </c>
      <c r="L1477" s="568" t="s">
        <v>3</v>
      </c>
      <c r="M1477" s="568" t="s">
        <v>4</v>
      </c>
      <c r="N1477" s="568" t="s">
        <v>1775</v>
      </c>
      <c r="O1477" s="571">
        <v>819</v>
      </c>
      <c r="P1477" s="569">
        <v>0</v>
      </c>
      <c r="Q1477" s="10">
        <f t="shared" si="95"/>
        <v>819</v>
      </c>
    </row>
    <row r="1478" spans="2:17" ht="20.25" customHeight="1">
      <c r="B1478" s="10" t="str">
        <f t="shared" si="96"/>
        <v>كمربند برزنتي نواري820</v>
      </c>
      <c r="C1478" s="10" t="str">
        <f t="shared" si="97"/>
        <v>كمربند برزنتي نواري1402/04/17820</v>
      </c>
      <c r="D1478" s="10" t="str">
        <f>IFERROR(IF(تحویلی!$E$1="","",IF(NOSA!O1478=تحویلی!$E$1,تحویلی!$E$1&amp;COUNTIF(NOSA!$O$1:O1478,تحویلی!$E$1),"")),"")</f>
        <v/>
      </c>
      <c r="E1478" s="10" t="str">
        <f t="shared" si="98"/>
        <v>21107820</v>
      </c>
      <c r="F1478" s="10" t="str">
        <f>IFERROR(VLOOKUP(I1478,DATABASE!$N:$O,2,FALSE),"")</f>
        <v>كمربند برزنتي نواري</v>
      </c>
      <c r="G1478" s="568" t="s">
        <v>2411</v>
      </c>
      <c r="H1478" s="569">
        <v>21107</v>
      </c>
      <c r="I1478" s="568" t="s">
        <v>1441</v>
      </c>
      <c r="J1478" s="568" t="s">
        <v>95</v>
      </c>
      <c r="K1478" s="570">
        <v>1</v>
      </c>
      <c r="L1478" s="568" t="s">
        <v>96</v>
      </c>
      <c r="M1478" s="568" t="s">
        <v>66</v>
      </c>
      <c r="N1478" s="568" t="s">
        <v>1738</v>
      </c>
      <c r="O1478" s="571">
        <v>820</v>
      </c>
      <c r="P1478" s="569">
        <v>0</v>
      </c>
      <c r="Q1478" s="10">
        <f t="shared" si="95"/>
        <v>820</v>
      </c>
    </row>
    <row r="1479" spans="2:17" ht="20.25" customHeight="1">
      <c r="B1479" s="10" t="str">
        <f t="shared" si="96"/>
        <v>دستكش ضد برش سبك741</v>
      </c>
      <c r="C1479" s="10" t="str">
        <f t="shared" si="97"/>
        <v>دستكش ضد برش سبك1402/04/17741</v>
      </c>
      <c r="D1479" s="10" t="str">
        <f>IFERROR(IF(تحویلی!$E$1="","",IF(NOSA!O1479=تحویلی!$E$1,تحویلی!$E$1&amp;COUNTIF(NOSA!$O$1:O1479,تحویلی!$E$1),"")),"")</f>
        <v/>
      </c>
      <c r="E1479" s="10" t="str">
        <f t="shared" si="98"/>
        <v>21117741</v>
      </c>
      <c r="F1479" s="10" t="str">
        <f>IFERROR(VLOOKUP(I1479,DATABASE!$N:$O,2,FALSE),"")</f>
        <v>دستكش ضد برش سبك</v>
      </c>
      <c r="G1479" s="568" t="s">
        <v>2411</v>
      </c>
      <c r="H1479" s="569">
        <v>21117</v>
      </c>
      <c r="I1479" s="568" t="s">
        <v>1442</v>
      </c>
      <c r="J1479" s="568" t="s">
        <v>22</v>
      </c>
      <c r="K1479" s="570">
        <v>1</v>
      </c>
      <c r="L1479" s="568" t="s">
        <v>3</v>
      </c>
      <c r="M1479" s="568" t="s">
        <v>102</v>
      </c>
      <c r="N1479" s="568" t="s">
        <v>764</v>
      </c>
      <c r="O1479" s="571">
        <v>741</v>
      </c>
      <c r="P1479" s="569">
        <v>1</v>
      </c>
      <c r="Q1479" s="10">
        <f t="shared" si="95"/>
        <v>741</v>
      </c>
    </row>
    <row r="1480" spans="2:17" ht="20.25" customHeight="1">
      <c r="B1480" s="10" t="str">
        <f t="shared" si="96"/>
        <v>لباس كار ديرسوز(بلوز و شلوار)349</v>
      </c>
      <c r="C1480" s="10" t="str">
        <f t="shared" si="97"/>
        <v>لباس كار ديرسوز(بلوز و شلوار)1402/04/17349</v>
      </c>
      <c r="D1480" s="10" t="str">
        <f>IFERROR(IF(تحویلی!$E$1="","",IF(NOSA!O1480=تحویلی!$E$1,تحویلی!$E$1&amp;COUNTIF(NOSA!$O$1:O1480,تحویلی!$E$1),"")),"")</f>
        <v/>
      </c>
      <c r="E1480" s="10" t="str">
        <f t="shared" si="98"/>
        <v>21118349</v>
      </c>
      <c r="F1480" s="10" t="str">
        <f>IFERROR(VLOOKUP(I1480,DATABASE!$N:$O,2,FALSE),"")</f>
        <v>لباس كار ديرسوز(بلوز و شلوار)</v>
      </c>
      <c r="G1480" s="568" t="s">
        <v>2411</v>
      </c>
      <c r="H1480" s="569">
        <v>21118</v>
      </c>
      <c r="I1480" s="568" t="s">
        <v>1466</v>
      </c>
      <c r="J1480" s="568" t="s">
        <v>1623</v>
      </c>
      <c r="K1480" s="570">
        <v>1</v>
      </c>
      <c r="L1480" s="568" t="s">
        <v>28</v>
      </c>
      <c r="M1480" s="568" t="s">
        <v>47</v>
      </c>
      <c r="N1480" s="568" t="s">
        <v>245</v>
      </c>
      <c r="O1480" s="571">
        <v>349</v>
      </c>
      <c r="P1480" s="569">
        <v>1</v>
      </c>
      <c r="Q1480" s="10">
        <f t="shared" si="95"/>
        <v>349</v>
      </c>
    </row>
    <row r="1481" spans="2:17" ht="20.25" customHeight="1">
      <c r="B1481" s="10" t="str">
        <f t="shared" si="96"/>
        <v>چكمه ايمني نسوز545</v>
      </c>
      <c r="C1481" s="10" t="str">
        <f t="shared" si="97"/>
        <v>چكمه ايمني نسوز1402/04/18545</v>
      </c>
      <c r="D1481" s="10" t="str">
        <f>IFERROR(IF(تحویلی!$E$1="","",IF(NOSA!O1481=تحویلی!$E$1,تحویلی!$E$1&amp;COUNTIF(NOSA!$O$1:O1481,تحویلی!$E$1),"")),"")</f>
        <v/>
      </c>
      <c r="E1481" s="10" t="str">
        <f t="shared" si="98"/>
        <v>21121545</v>
      </c>
      <c r="F1481" s="10" t="str">
        <f>IFERROR(VLOOKUP(I1481,DATABASE!$N:$O,2,FALSE),"")</f>
        <v>چكمه ايمني نسوز</v>
      </c>
      <c r="G1481" s="568" t="s">
        <v>2412</v>
      </c>
      <c r="H1481" s="569">
        <v>21121</v>
      </c>
      <c r="I1481" s="568" t="s">
        <v>1658</v>
      </c>
      <c r="J1481" s="568" t="s">
        <v>1659</v>
      </c>
      <c r="K1481" s="570">
        <v>1</v>
      </c>
      <c r="L1481" s="568" t="s">
        <v>3</v>
      </c>
      <c r="M1481" s="568" t="s">
        <v>4</v>
      </c>
      <c r="N1481" s="568" t="s">
        <v>109</v>
      </c>
      <c r="O1481" s="571">
        <v>545</v>
      </c>
      <c r="P1481" s="569">
        <v>1</v>
      </c>
      <c r="Q1481" s="10">
        <f t="shared" si="95"/>
        <v>545</v>
      </c>
    </row>
    <row r="1482" spans="2:17" ht="20.25" customHeight="1">
      <c r="B1482" s="10" t="str">
        <f t="shared" si="96"/>
        <v>مقنعه نسوز كتان259</v>
      </c>
      <c r="C1482" s="10" t="str">
        <f t="shared" si="97"/>
        <v>مقنعه نسوز كتان1402/04/18259</v>
      </c>
      <c r="D1482" s="10" t="str">
        <f>IFERROR(IF(تحویلی!$E$1="","",IF(NOSA!O1482=تحویلی!$E$1,تحویلی!$E$1&amp;COUNTIF(NOSA!$O$1:O1482,تحویلی!$E$1),"")),"")</f>
        <v/>
      </c>
      <c r="E1482" s="10" t="str">
        <f t="shared" si="98"/>
        <v>21139259</v>
      </c>
      <c r="F1482" s="10" t="str">
        <f>IFERROR(VLOOKUP(I1482,DATABASE!$N:$O,2,FALSE),"")</f>
        <v>مقنعه نسوز كتان</v>
      </c>
      <c r="G1482" s="568" t="s">
        <v>2412</v>
      </c>
      <c r="H1482" s="569">
        <v>21139</v>
      </c>
      <c r="I1482" s="568" t="s">
        <v>1587</v>
      </c>
      <c r="J1482" s="568" t="s">
        <v>31</v>
      </c>
      <c r="K1482" s="570">
        <v>1</v>
      </c>
      <c r="L1482" s="568" t="s">
        <v>8</v>
      </c>
      <c r="M1482" s="568" t="s">
        <v>4</v>
      </c>
      <c r="N1482" s="568" t="s">
        <v>188</v>
      </c>
      <c r="O1482" s="571">
        <v>259</v>
      </c>
      <c r="P1482" s="569">
        <v>0</v>
      </c>
      <c r="Q1482" s="10">
        <f t="shared" si="95"/>
        <v>259</v>
      </c>
    </row>
    <row r="1483" spans="2:17" ht="20.25" customHeight="1">
      <c r="B1483" s="10" t="str">
        <f t="shared" si="96"/>
        <v>دستكش ضد برش سبك259</v>
      </c>
      <c r="C1483" s="10" t="str">
        <f t="shared" si="97"/>
        <v>دستكش ضد برش سبك1402/04/18259</v>
      </c>
      <c r="D1483" s="10" t="str">
        <f>IFERROR(IF(تحویلی!$E$1="","",IF(NOSA!O1483=تحویلی!$E$1,تحویلی!$E$1&amp;COUNTIF(NOSA!$O$1:O1483,تحویلی!$E$1),"")),"")</f>
        <v/>
      </c>
      <c r="E1483" s="10" t="str">
        <f t="shared" si="98"/>
        <v>21140259</v>
      </c>
      <c r="F1483" s="10" t="str">
        <f>IFERROR(VLOOKUP(I1483,DATABASE!$N:$O,2,FALSE),"")</f>
        <v>دستكش ضد برش سبك</v>
      </c>
      <c r="G1483" s="568" t="s">
        <v>2412</v>
      </c>
      <c r="H1483" s="569">
        <v>21140</v>
      </c>
      <c r="I1483" s="568" t="s">
        <v>1442</v>
      </c>
      <c r="J1483" s="568" t="s">
        <v>22</v>
      </c>
      <c r="K1483" s="570">
        <v>1</v>
      </c>
      <c r="L1483" s="568" t="s">
        <v>3</v>
      </c>
      <c r="M1483" s="568" t="s">
        <v>4</v>
      </c>
      <c r="N1483" s="568" t="s">
        <v>188</v>
      </c>
      <c r="O1483" s="571">
        <v>259</v>
      </c>
      <c r="P1483" s="569">
        <v>1</v>
      </c>
      <c r="Q1483" s="10">
        <f t="shared" si="95"/>
        <v>259</v>
      </c>
    </row>
    <row r="1484" spans="2:17" ht="20.25" customHeight="1">
      <c r="B1484" s="10" t="str">
        <f t="shared" si="96"/>
        <v>كفش ايمني194</v>
      </c>
      <c r="C1484" s="10" t="str">
        <f t="shared" si="97"/>
        <v>كفش ايمني1402/04/18194</v>
      </c>
      <c r="D1484" s="10" t="str">
        <f>IFERROR(IF(تحویلی!$E$1="","",IF(NOSA!O1484=تحویلی!$E$1,تحویلی!$E$1&amp;COUNTIF(NOSA!$O$1:O1484,تحویلی!$E$1),"")),"")</f>
        <v/>
      </c>
      <c r="E1484" s="10" t="str">
        <f t="shared" si="98"/>
        <v>21141194</v>
      </c>
      <c r="F1484" s="10" t="str">
        <f>IFERROR(VLOOKUP(I1484,DATABASE!$N:$O,2,FALSE),"")</f>
        <v>كفش ايمني</v>
      </c>
      <c r="G1484" s="568" t="s">
        <v>2412</v>
      </c>
      <c r="H1484" s="569">
        <v>21141</v>
      </c>
      <c r="I1484" s="568" t="s">
        <v>1549</v>
      </c>
      <c r="J1484" s="568" t="s">
        <v>1708</v>
      </c>
      <c r="K1484" s="570">
        <v>1</v>
      </c>
      <c r="L1484" s="568" t="s">
        <v>3</v>
      </c>
      <c r="M1484" s="568" t="s">
        <v>4</v>
      </c>
      <c r="N1484" s="568" t="s">
        <v>378</v>
      </c>
      <c r="O1484" s="571">
        <v>194</v>
      </c>
      <c r="P1484" s="569">
        <v>1</v>
      </c>
      <c r="Q1484" s="10">
        <f t="shared" si="95"/>
        <v>194</v>
      </c>
    </row>
    <row r="1485" spans="2:17" ht="20.25" customHeight="1">
      <c r="B1485" s="10" t="str">
        <f t="shared" si="96"/>
        <v>مقنعه نسوز كتان70</v>
      </c>
      <c r="C1485" s="10" t="str">
        <f t="shared" si="97"/>
        <v>مقنعه نسوز كتان1402/04/1870</v>
      </c>
      <c r="D1485" s="10" t="str">
        <f>IFERROR(IF(تحویلی!$E$1="","",IF(NOSA!O1485=تحویلی!$E$1,تحویلی!$E$1&amp;COUNTIF(NOSA!$O$1:O1485,تحویلی!$E$1),"")),"")</f>
        <v/>
      </c>
      <c r="E1485" s="10" t="str">
        <f t="shared" si="98"/>
        <v>2114870</v>
      </c>
      <c r="F1485" s="10" t="str">
        <f>IFERROR(VLOOKUP(I1485,DATABASE!$N:$O,2,FALSE),"")</f>
        <v>مقنعه نسوز كتان</v>
      </c>
      <c r="G1485" s="568" t="s">
        <v>2412</v>
      </c>
      <c r="H1485" s="569">
        <v>21148</v>
      </c>
      <c r="I1485" s="568" t="s">
        <v>1587</v>
      </c>
      <c r="J1485" s="568" t="s">
        <v>31</v>
      </c>
      <c r="K1485" s="570">
        <v>1</v>
      </c>
      <c r="L1485" s="568" t="s">
        <v>8</v>
      </c>
      <c r="M1485" s="568" t="s">
        <v>9</v>
      </c>
      <c r="N1485" s="568" t="s">
        <v>157</v>
      </c>
      <c r="O1485" s="571">
        <v>70</v>
      </c>
      <c r="P1485" s="569">
        <v>1</v>
      </c>
      <c r="Q1485" s="10">
        <f t="shared" si="95"/>
        <v>70</v>
      </c>
    </row>
    <row r="1486" spans="2:17" ht="20.25" customHeight="1">
      <c r="B1486" s="10" t="str">
        <f t="shared" si="96"/>
        <v>دستكش ساق بلند نسوز303</v>
      </c>
      <c r="C1486" s="10" t="str">
        <f t="shared" si="97"/>
        <v>دستكش ساق بلند نسوز1402/04/18303</v>
      </c>
      <c r="D1486" s="10" t="str">
        <f>IFERROR(IF(تحویلی!$E$1="","",IF(NOSA!O1486=تحویلی!$E$1,تحویلی!$E$1&amp;COUNTIF(NOSA!$O$1:O1486,تحویلی!$E$1),"")),"")</f>
        <v/>
      </c>
      <c r="E1486" s="10" t="str">
        <f t="shared" si="98"/>
        <v>21151303</v>
      </c>
      <c r="F1486" s="10" t="str">
        <f>IFERROR(VLOOKUP(I1486,DATABASE!$N:$O,2,FALSE),"")</f>
        <v>دستكش ساق بلند نسوز</v>
      </c>
      <c r="G1486" s="568" t="s">
        <v>2412</v>
      </c>
      <c r="H1486" s="569">
        <v>21151</v>
      </c>
      <c r="I1486" s="568" t="s">
        <v>1461</v>
      </c>
      <c r="J1486" s="568" t="s">
        <v>34</v>
      </c>
      <c r="K1486" s="570">
        <v>1</v>
      </c>
      <c r="L1486" s="568" t="s">
        <v>3</v>
      </c>
      <c r="M1486" s="568" t="s">
        <v>4</v>
      </c>
      <c r="N1486" s="568" t="s">
        <v>10</v>
      </c>
      <c r="O1486" s="571">
        <v>303</v>
      </c>
      <c r="P1486" s="569">
        <v>1</v>
      </c>
      <c r="Q1486" s="10">
        <f t="shared" si="95"/>
        <v>303</v>
      </c>
    </row>
    <row r="1487" spans="2:17" ht="20.25" customHeight="1">
      <c r="B1487" s="10" t="str">
        <f t="shared" si="96"/>
        <v>دستكش ضد برش سبك303</v>
      </c>
      <c r="C1487" s="10" t="str">
        <f t="shared" si="97"/>
        <v>دستكش ضد برش سبك1402/04/18303</v>
      </c>
      <c r="D1487" s="10" t="str">
        <f>IFERROR(IF(تحویلی!$E$1="","",IF(NOSA!O1487=تحویلی!$E$1,تحویلی!$E$1&amp;COUNTIF(NOSA!$O$1:O1487,تحویلی!$E$1),"")),"")</f>
        <v/>
      </c>
      <c r="E1487" s="10" t="str">
        <f t="shared" si="98"/>
        <v>21151303</v>
      </c>
      <c r="F1487" s="10" t="str">
        <f>IFERROR(VLOOKUP(I1487,DATABASE!$N:$O,2,FALSE),"")</f>
        <v>دستكش ضد برش سبك</v>
      </c>
      <c r="G1487" s="568" t="s">
        <v>2412</v>
      </c>
      <c r="H1487" s="569">
        <v>21151</v>
      </c>
      <c r="I1487" s="568" t="s">
        <v>1442</v>
      </c>
      <c r="J1487" s="568" t="s">
        <v>22</v>
      </c>
      <c r="K1487" s="570">
        <v>1</v>
      </c>
      <c r="L1487" s="568" t="s">
        <v>3</v>
      </c>
      <c r="M1487" s="568" t="s">
        <v>4</v>
      </c>
      <c r="N1487" s="568" t="s">
        <v>10</v>
      </c>
      <c r="O1487" s="571">
        <v>303</v>
      </c>
      <c r="P1487" s="569">
        <v>1</v>
      </c>
      <c r="Q1487" s="10">
        <f t="shared" si="95"/>
        <v>303</v>
      </c>
    </row>
    <row r="1488" spans="2:17" ht="20.25" customHeight="1">
      <c r="B1488" s="10" t="str">
        <f t="shared" si="96"/>
        <v>دستكش استاد كار303</v>
      </c>
      <c r="C1488" s="10" t="str">
        <f t="shared" si="97"/>
        <v>دستكش استاد كار1402/04/18303</v>
      </c>
      <c r="D1488" s="10" t="str">
        <f>IFERROR(IF(تحویلی!$E$1="","",IF(NOSA!O1488=تحویلی!$E$1,تحویلی!$E$1&amp;COUNTIF(NOSA!$O$1:O1488,تحویلی!$E$1),"")),"")</f>
        <v/>
      </c>
      <c r="E1488" s="10" t="str">
        <f t="shared" si="98"/>
        <v>21151303</v>
      </c>
      <c r="F1488" s="10" t="str">
        <f>IFERROR(VLOOKUP(I1488,DATABASE!$N:$O,2,FALSE),"")</f>
        <v>دستكش استاد كار</v>
      </c>
      <c r="G1488" s="568" t="s">
        <v>2412</v>
      </c>
      <c r="H1488" s="569">
        <v>21151</v>
      </c>
      <c r="I1488" s="568" t="s">
        <v>1543</v>
      </c>
      <c r="J1488" s="568" t="s">
        <v>255</v>
      </c>
      <c r="K1488" s="570">
        <v>1</v>
      </c>
      <c r="L1488" s="568" t="s">
        <v>3</v>
      </c>
      <c r="M1488" s="568" t="s">
        <v>4</v>
      </c>
      <c r="N1488" s="568" t="s">
        <v>10</v>
      </c>
      <c r="O1488" s="571">
        <v>303</v>
      </c>
      <c r="P1488" s="569">
        <v>0</v>
      </c>
      <c r="Q1488" s="10">
        <f t="shared" si="95"/>
        <v>303</v>
      </c>
    </row>
    <row r="1489" spans="2:17" ht="20.25" customHeight="1">
      <c r="B1489" s="10" t="str">
        <f t="shared" si="96"/>
        <v>دستكش ضد برش سبك86</v>
      </c>
      <c r="C1489" s="10" t="str">
        <f t="shared" si="97"/>
        <v>دستكش ضد برش سبك1402/04/1986</v>
      </c>
      <c r="D1489" s="10" t="str">
        <f>IFERROR(IF(تحویلی!$E$1="","",IF(NOSA!O1489=تحویلی!$E$1,تحویلی!$E$1&amp;COUNTIF(NOSA!$O$1:O1489,تحویلی!$E$1),"")),"")</f>
        <v/>
      </c>
      <c r="E1489" s="10" t="str">
        <f t="shared" si="98"/>
        <v>2115586</v>
      </c>
      <c r="F1489" s="10" t="str">
        <f>IFERROR(VLOOKUP(I1489,DATABASE!$N:$O,2,FALSE),"")</f>
        <v>دستكش ضد برش سبك</v>
      </c>
      <c r="G1489" s="568" t="s">
        <v>2413</v>
      </c>
      <c r="H1489" s="569">
        <v>21155</v>
      </c>
      <c r="I1489" s="568" t="s">
        <v>1442</v>
      </c>
      <c r="J1489" s="568" t="s">
        <v>22</v>
      </c>
      <c r="K1489" s="570">
        <v>1</v>
      </c>
      <c r="L1489" s="568" t="s">
        <v>3</v>
      </c>
      <c r="M1489" s="568" t="s">
        <v>4</v>
      </c>
      <c r="N1489" s="568" t="s">
        <v>105</v>
      </c>
      <c r="O1489" s="571">
        <v>86</v>
      </c>
      <c r="P1489" s="569">
        <v>0</v>
      </c>
      <c r="Q1489" s="10">
        <f t="shared" si="95"/>
        <v>86</v>
      </c>
    </row>
    <row r="1490" spans="2:17" ht="20.25" customHeight="1">
      <c r="B1490" s="10" t="str">
        <f t="shared" si="96"/>
        <v>بند كفش0</v>
      </c>
      <c r="C1490" s="10" t="str">
        <f t="shared" si="97"/>
        <v>بند كفش1402/04/19717</v>
      </c>
      <c r="D1490" s="10" t="str">
        <f>IFERROR(IF(تحویلی!$E$1="","",IF(NOSA!O1490=تحویلی!$E$1,تحویلی!$E$1&amp;COUNTIF(NOSA!$O$1:O1490,تحویلی!$E$1),"")),"")</f>
        <v/>
      </c>
      <c r="E1490" s="10" t="str">
        <f t="shared" si="98"/>
        <v>21158717</v>
      </c>
      <c r="F1490" s="10" t="str">
        <f>IFERROR(VLOOKUP(I1490,DATABASE!$N:$O,2,FALSE),"")</f>
        <v>بند كفش</v>
      </c>
      <c r="G1490" s="568" t="s">
        <v>2413</v>
      </c>
      <c r="H1490" s="569">
        <v>21158</v>
      </c>
      <c r="I1490" s="568" t="s">
        <v>1462</v>
      </c>
      <c r="J1490" s="568" t="s">
        <v>450</v>
      </c>
      <c r="K1490" s="570">
        <v>1</v>
      </c>
      <c r="L1490" s="568" t="s">
        <v>3</v>
      </c>
      <c r="M1490" s="568" t="s">
        <v>47</v>
      </c>
      <c r="N1490" s="568" t="s">
        <v>822</v>
      </c>
      <c r="O1490" s="571">
        <v>717</v>
      </c>
      <c r="P1490" s="569">
        <v>0</v>
      </c>
      <c r="Q1490" s="88">
        <v>0</v>
      </c>
    </row>
    <row r="1491" spans="2:17" ht="20.25" customHeight="1">
      <c r="B1491" s="10" t="str">
        <f t="shared" si="96"/>
        <v>دستكش ضد برش سبك0</v>
      </c>
      <c r="C1491" s="10" t="str">
        <f t="shared" si="97"/>
        <v>دستكش ضد برش سبك1402/04/19582</v>
      </c>
      <c r="D1491" s="10" t="str">
        <f>IFERROR(IF(تحویلی!$E$1="","",IF(NOSA!O1491=تحویلی!$E$1,تحویلی!$E$1&amp;COUNTIF(NOSA!$O$1:O1491,تحویلی!$E$1),"")),"")</f>
        <v/>
      </c>
      <c r="E1491" s="10" t="str">
        <f t="shared" si="98"/>
        <v>2159582</v>
      </c>
      <c r="F1491" s="10" t="str">
        <f>IFERROR(VLOOKUP(I1491,DATABASE!$N:$O,2,FALSE),"")</f>
        <v>دستكش ضد برش سبك</v>
      </c>
      <c r="G1491" s="568" t="s">
        <v>2413</v>
      </c>
      <c r="H1491" s="569">
        <v>2159</v>
      </c>
      <c r="I1491" s="568" t="s">
        <v>1442</v>
      </c>
      <c r="J1491" s="568" t="s">
        <v>22</v>
      </c>
      <c r="K1491" s="570">
        <v>1</v>
      </c>
      <c r="L1491" s="568" t="s">
        <v>3</v>
      </c>
      <c r="M1491" s="568" t="s">
        <v>47</v>
      </c>
      <c r="N1491" s="568" t="s">
        <v>80</v>
      </c>
      <c r="O1491" s="571">
        <v>582</v>
      </c>
      <c r="P1491" s="569">
        <v>0</v>
      </c>
      <c r="Q1491" s="88">
        <v>0</v>
      </c>
    </row>
    <row r="1492" spans="2:17" ht="20.25" customHeight="1">
      <c r="B1492" s="10" t="str">
        <f t="shared" si="96"/>
        <v>دستكش ضد برش سبك1</v>
      </c>
      <c r="C1492" s="10" t="str">
        <f t="shared" si="97"/>
        <v>دستكش ضد برش سبك1402/04/19827</v>
      </c>
      <c r="D1492" s="10" t="str">
        <f>IFERROR(IF(تحویلی!$E$1="","",IF(NOSA!O1492=تحویلی!$E$1,تحویلی!$E$1&amp;COUNTIF(NOSA!$O$1:O1492,تحویلی!$E$1),"")),"")</f>
        <v/>
      </c>
      <c r="E1492" s="10" t="str">
        <f t="shared" si="98"/>
        <v>21161827</v>
      </c>
      <c r="F1492" s="10" t="str">
        <f>IFERROR(VLOOKUP(I1492,DATABASE!$N:$O,2,FALSE),"")</f>
        <v>دستكش ضد برش سبك</v>
      </c>
      <c r="G1492" s="568" t="s">
        <v>2413</v>
      </c>
      <c r="H1492" s="569">
        <v>21161</v>
      </c>
      <c r="I1492" s="568" t="s">
        <v>1442</v>
      </c>
      <c r="J1492" s="568" t="s">
        <v>22</v>
      </c>
      <c r="K1492" s="570">
        <v>1</v>
      </c>
      <c r="L1492" s="568" t="s">
        <v>3</v>
      </c>
      <c r="M1492" s="568" t="s">
        <v>47</v>
      </c>
      <c r="N1492" s="568" t="s">
        <v>2653</v>
      </c>
      <c r="O1492" s="571">
        <v>827</v>
      </c>
      <c r="P1492" s="569">
        <v>1</v>
      </c>
      <c r="Q1492" s="88">
        <v>1</v>
      </c>
    </row>
    <row r="1493" spans="2:17" ht="20.25" customHeight="1">
      <c r="B1493" s="10" t="str">
        <f t="shared" si="96"/>
        <v>عينك سنگ زني بغل توري0</v>
      </c>
      <c r="C1493" s="10" t="str">
        <f t="shared" si="97"/>
        <v>عينك سنگ زني بغل توري1402/04/19827</v>
      </c>
      <c r="D1493" s="10" t="str">
        <f>IFERROR(IF(تحویلی!$E$1="","",IF(NOSA!O1493=تحویلی!$E$1,تحویلی!$E$1&amp;COUNTIF(NOSA!$O$1:O1493,تحویلی!$E$1),"")),"")</f>
        <v/>
      </c>
      <c r="E1493" s="10" t="str">
        <f t="shared" si="98"/>
        <v>21161827</v>
      </c>
      <c r="F1493" s="10" t="str">
        <f>IFERROR(VLOOKUP(I1493,DATABASE!$N:$O,2,FALSE),"")</f>
        <v>عينك سنگ زني بغل توري</v>
      </c>
      <c r="G1493" s="568" t="s">
        <v>2413</v>
      </c>
      <c r="H1493" s="569">
        <v>21161</v>
      </c>
      <c r="I1493" s="568" t="s">
        <v>1519</v>
      </c>
      <c r="J1493" s="568" t="s">
        <v>1520</v>
      </c>
      <c r="K1493" s="570">
        <v>1</v>
      </c>
      <c r="L1493" s="568" t="s">
        <v>8</v>
      </c>
      <c r="M1493" s="568" t="s">
        <v>47</v>
      </c>
      <c r="N1493" s="568" t="s">
        <v>2653</v>
      </c>
      <c r="O1493" s="571">
        <v>827</v>
      </c>
      <c r="P1493" s="569">
        <v>0</v>
      </c>
      <c r="Q1493" s="88">
        <v>0</v>
      </c>
    </row>
    <row r="1494" spans="2:17" ht="20.25" customHeight="1">
      <c r="B1494" s="10" t="str">
        <f t="shared" si="96"/>
        <v>لباس كار نسوز(بلوز و شلوار)0</v>
      </c>
      <c r="C1494" s="10" t="str">
        <f t="shared" si="97"/>
        <v>لباس كار نسوز(بلوز و شلوار)1402/04/19606</v>
      </c>
      <c r="D1494" s="10" t="str">
        <f>IFERROR(IF(تحویلی!$E$1="","",IF(NOSA!O1494=تحویلی!$E$1,تحویلی!$E$1&amp;COUNTIF(NOSA!$O$1:O1494,تحویلی!$E$1),"")),"")</f>
        <v/>
      </c>
      <c r="E1494" s="10" t="str">
        <f t="shared" si="98"/>
        <v>21163606</v>
      </c>
      <c r="F1494" s="10" t="str">
        <f>IFERROR(VLOOKUP(I1494,DATABASE!$N:$O,2,FALSE),"")</f>
        <v>لباس كار نسوز(بلوز و شلوار)</v>
      </c>
      <c r="G1494" s="568" t="s">
        <v>2413</v>
      </c>
      <c r="H1494" s="569">
        <v>21163</v>
      </c>
      <c r="I1494" s="568" t="s">
        <v>1701</v>
      </c>
      <c r="J1494" s="568" t="s">
        <v>1702</v>
      </c>
      <c r="K1494" s="570">
        <v>1</v>
      </c>
      <c r="L1494" s="568" t="s">
        <v>28</v>
      </c>
      <c r="M1494" s="568" t="s">
        <v>4</v>
      </c>
      <c r="N1494" s="568" t="s">
        <v>1190</v>
      </c>
      <c r="O1494" s="571">
        <v>606</v>
      </c>
      <c r="P1494" s="569">
        <v>1</v>
      </c>
      <c r="Q1494" s="88">
        <v>0</v>
      </c>
    </row>
    <row r="1495" spans="2:17" ht="20.25" customHeight="1">
      <c r="B1495" s="10" t="str">
        <f t="shared" si="96"/>
        <v>چكمه ايمني نسوز606</v>
      </c>
      <c r="C1495" s="10" t="str">
        <f t="shared" si="97"/>
        <v>چكمه ايمني نسوز1402/04/19606</v>
      </c>
      <c r="D1495" s="10" t="str">
        <f>IFERROR(IF(تحویلی!$E$1="","",IF(NOSA!O1495=تحویلی!$E$1,تحویلی!$E$1&amp;COUNTIF(NOSA!$O$1:O1495,تحویلی!$E$1),"")),"")</f>
        <v/>
      </c>
      <c r="E1495" s="10" t="str">
        <f t="shared" si="98"/>
        <v>21163606</v>
      </c>
      <c r="F1495" s="10" t="str">
        <f>IFERROR(VLOOKUP(I1495,DATABASE!$N:$O,2,FALSE),"")</f>
        <v>چكمه ايمني نسوز</v>
      </c>
      <c r="G1495" s="568" t="s">
        <v>2413</v>
      </c>
      <c r="H1495" s="569">
        <v>21163</v>
      </c>
      <c r="I1495" s="568" t="s">
        <v>1658</v>
      </c>
      <c r="J1495" s="568" t="s">
        <v>1659</v>
      </c>
      <c r="K1495" s="570">
        <v>1</v>
      </c>
      <c r="L1495" s="568" t="s">
        <v>3</v>
      </c>
      <c r="M1495" s="568" t="s">
        <v>4</v>
      </c>
      <c r="N1495" s="568" t="s">
        <v>1190</v>
      </c>
      <c r="O1495" s="571">
        <v>606</v>
      </c>
      <c r="P1495" s="569">
        <v>1</v>
      </c>
      <c r="Q1495" s="10">
        <f t="shared" si="95"/>
        <v>606</v>
      </c>
    </row>
    <row r="1496" spans="2:17" ht="20.25" customHeight="1">
      <c r="B1496" s="10" t="str">
        <f t="shared" si="96"/>
        <v>كلاه ايمني606</v>
      </c>
      <c r="C1496" s="10" t="str">
        <f t="shared" si="97"/>
        <v>كلاه ايمني1402/04/19606</v>
      </c>
      <c r="D1496" s="10" t="str">
        <f>IFERROR(IF(تحویلی!$E$1="","",IF(NOSA!O1496=تحویلی!$E$1,تحویلی!$E$1&amp;COUNTIF(NOSA!$O$1:O1496,تحویلی!$E$1),"")),"")</f>
        <v/>
      </c>
      <c r="E1496" s="10" t="str">
        <f t="shared" si="98"/>
        <v>21163606</v>
      </c>
      <c r="F1496" s="10" t="str">
        <f>IFERROR(VLOOKUP(I1496,DATABASE!$N:$O,2,FALSE),"")</f>
        <v>كلاه ايمني</v>
      </c>
      <c r="G1496" s="568" t="s">
        <v>2413</v>
      </c>
      <c r="H1496" s="569">
        <v>21163</v>
      </c>
      <c r="I1496" s="568" t="s">
        <v>1505</v>
      </c>
      <c r="J1496" s="568" t="s">
        <v>1628</v>
      </c>
      <c r="K1496" s="570">
        <v>1</v>
      </c>
      <c r="L1496" s="568" t="s">
        <v>8</v>
      </c>
      <c r="M1496" s="568" t="s">
        <v>4</v>
      </c>
      <c r="N1496" s="568" t="s">
        <v>1190</v>
      </c>
      <c r="O1496" s="571">
        <v>606</v>
      </c>
      <c r="P1496" s="569">
        <v>1</v>
      </c>
      <c r="Q1496" s="10">
        <f t="shared" si="95"/>
        <v>606</v>
      </c>
    </row>
    <row r="1497" spans="2:17" ht="20.25" customHeight="1">
      <c r="B1497" s="10" t="str">
        <f t="shared" si="96"/>
        <v>دستكش ضد برش سبك145</v>
      </c>
      <c r="C1497" s="10" t="str">
        <f t="shared" si="97"/>
        <v>دستكش ضد برش سبك1402/04/19145</v>
      </c>
      <c r="D1497" s="10" t="str">
        <f>IFERROR(IF(تحویلی!$E$1="","",IF(NOSA!O1497=تحویلی!$E$1,تحویلی!$E$1&amp;COUNTIF(NOSA!$O$1:O1497,تحویلی!$E$1),"")),"")</f>
        <v/>
      </c>
      <c r="E1497" s="10" t="str">
        <f t="shared" si="98"/>
        <v>21167145</v>
      </c>
      <c r="F1497" s="10" t="str">
        <f>IFERROR(VLOOKUP(I1497,DATABASE!$N:$O,2,FALSE),"")</f>
        <v>دستكش ضد برش سبك</v>
      </c>
      <c r="G1497" s="568" t="s">
        <v>2413</v>
      </c>
      <c r="H1497" s="569">
        <v>21167</v>
      </c>
      <c r="I1497" s="568" t="s">
        <v>1442</v>
      </c>
      <c r="J1497" s="568" t="s">
        <v>22</v>
      </c>
      <c r="K1497" s="570">
        <v>1</v>
      </c>
      <c r="L1497" s="568" t="s">
        <v>3</v>
      </c>
      <c r="M1497" s="568" t="s">
        <v>4</v>
      </c>
      <c r="N1497" s="568" t="s">
        <v>32</v>
      </c>
      <c r="O1497" s="571">
        <v>145</v>
      </c>
      <c r="P1497" s="569">
        <v>1</v>
      </c>
      <c r="Q1497" s="10">
        <f t="shared" si="95"/>
        <v>145</v>
      </c>
    </row>
    <row r="1498" spans="2:17" ht="20.25" customHeight="1">
      <c r="B1498" s="10" t="str">
        <f t="shared" si="96"/>
        <v>كلاه ايمني766</v>
      </c>
      <c r="C1498" s="10" t="str">
        <f t="shared" si="97"/>
        <v>كلاه ايمني1402/04/19766</v>
      </c>
      <c r="D1498" s="10" t="str">
        <f>IFERROR(IF(تحویلی!$E$1="","",IF(NOSA!O1498=تحویلی!$E$1,تحویلی!$E$1&amp;COUNTIF(NOSA!$O$1:O1498,تحویلی!$E$1),"")),"")</f>
        <v/>
      </c>
      <c r="E1498" s="10" t="str">
        <f t="shared" si="98"/>
        <v>21169766</v>
      </c>
      <c r="F1498" s="10" t="str">
        <f>IFERROR(VLOOKUP(I1498,DATABASE!$N:$O,2,FALSE),"")</f>
        <v>كلاه ايمني</v>
      </c>
      <c r="G1498" s="568" t="s">
        <v>2413</v>
      </c>
      <c r="H1498" s="569">
        <v>21169</v>
      </c>
      <c r="I1498" s="568" t="s">
        <v>1505</v>
      </c>
      <c r="J1498" s="568" t="s">
        <v>1628</v>
      </c>
      <c r="K1498" s="570">
        <v>1</v>
      </c>
      <c r="L1498" s="568" t="s">
        <v>8</v>
      </c>
      <c r="M1498" s="568" t="s">
        <v>4</v>
      </c>
      <c r="N1498" s="568" t="s">
        <v>1059</v>
      </c>
      <c r="O1498" s="571">
        <v>766</v>
      </c>
      <c r="P1498" s="569">
        <v>1</v>
      </c>
      <c r="Q1498" s="10">
        <f t="shared" si="95"/>
        <v>766</v>
      </c>
    </row>
    <row r="1499" spans="2:17" ht="20.25" customHeight="1">
      <c r="B1499" s="10" t="str">
        <f t="shared" si="96"/>
        <v>رابط فنري نقاب كلاه ايمني766</v>
      </c>
      <c r="C1499" s="10" t="str">
        <f t="shared" si="97"/>
        <v>رابط فنري نقاب كلاه ايمني1402/04/19766</v>
      </c>
      <c r="D1499" s="10" t="str">
        <f>IFERROR(IF(تحویلی!$E$1="","",IF(NOSA!O1499=تحویلی!$E$1,تحویلی!$E$1&amp;COUNTIF(NOSA!$O$1:O1499,تحویلی!$E$1),"")),"")</f>
        <v/>
      </c>
      <c r="E1499" s="10" t="str">
        <f t="shared" si="98"/>
        <v>21169766</v>
      </c>
      <c r="F1499" s="10" t="str">
        <f>IFERROR(VLOOKUP(I1499,DATABASE!$N:$O,2,FALSE),"")</f>
        <v>رابط فنري نقاب كلاه ايمني</v>
      </c>
      <c r="G1499" s="568" t="s">
        <v>2413</v>
      </c>
      <c r="H1499" s="569">
        <v>21169</v>
      </c>
      <c r="I1499" s="568" t="s">
        <v>1454</v>
      </c>
      <c r="J1499" s="568" t="s">
        <v>135</v>
      </c>
      <c r="K1499" s="570">
        <v>1</v>
      </c>
      <c r="L1499" s="568" t="s">
        <v>8</v>
      </c>
      <c r="M1499" s="568" t="s">
        <v>4</v>
      </c>
      <c r="N1499" s="568" t="s">
        <v>1059</v>
      </c>
      <c r="O1499" s="571">
        <v>766</v>
      </c>
      <c r="P1499" s="569">
        <v>1</v>
      </c>
      <c r="Q1499" s="10">
        <f t="shared" si="95"/>
        <v>766</v>
      </c>
    </row>
    <row r="1500" spans="2:17" ht="20.25" customHeight="1">
      <c r="B1500" s="10" t="str">
        <f t="shared" si="96"/>
        <v>نقاب تيره محافظ صورت  canasafe766</v>
      </c>
      <c r="C1500" s="10" t="str">
        <f t="shared" si="97"/>
        <v>نقاب تيره محافظ صورت  canasafe1402/04/19766</v>
      </c>
      <c r="D1500" s="10" t="str">
        <f>IFERROR(IF(تحویلی!$E$1="","",IF(NOSA!O1500=تحویلی!$E$1,تحویلی!$E$1&amp;COUNTIF(NOSA!$O$1:O1500,تحویلی!$E$1),"")),"")</f>
        <v/>
      </c>
      <c r="E1500" s="10" t="str">
        <f t="shared" si="98"/>
        <v>21169766</v>
      </c>
      <c r="F1500" s="10" t="str">
        <f>IFERROR(VLOOKUP(I1500,DATABASE!$N:$O,2,FALSE),"")</f>
        <v>نقاب تيره محافظ صورت  canasafe</v>
      </c>
      <c r="G1500" s="568" t="s">
        <v>2413</v>
      </c>
      <c r="H1500" s="569">
        <v>21169</v>
      </c>
      <c r="I1500" s="568" t="s">
        <v>1487</v>
      </c>
      <c r="J1500" s="568" t="s">
        <v>1488</v>
      </c>
      <c r="K1500" s="570">
        <v>1</v>
      </c>
      <c r="L1500" s="568" t="s">
        <v>8</v>
      </c>
      <c r="M1500" s="568" t="s">
        <v>4</v>
      </c>
      <c r="N1500" s="568" t="s">
        <v>1059</v>
      </c>
      <c r="O1500" s="571">
        <v>766</v>
      </c>
      <c r="P1500" s="569">
        <v>1</v>
      </c>
      <c r="Q1500" s="10">
        <f t="shared" si="95"/>
        <v>766</v>
      </c>
    </row>
    <row r="1501" spans="2:17" ht="20.25" customHeight="1">
      <c r="B1501" s="10" t="str">
        <f t="shared" si="96"/>
        <v>دستكش ضد برش سبك690</v>
      </c>
      <c r="C1501" s="10" t="str">
        <f t="shared" si="97"/>
        <v>دستكش ضد برش سبك1402/04/19690</v>
      </c>
      <c r="D1501" s="10" t="str">
        <f>IFERROR(IF(تحویلی!$E$1="","",IF(NOSA!O1501=تحویلی!$E$1,تحویلی!$E$1&amp;COUNTIF(NOSA!$O$1:O1501,تحویلی!$E$1),"")),"")</f>
        <v/>
      </c>
      <c r="E1501" s="10" t="str">
        <f t="shared" si="98"/>
        <v>21170690</v>
      </c>
      <c r="F1501" s="10" t="str">
        <f>IFERROR(VLOOKUP(I1501,DATABASE!$N:$O,2,FALSE),"")</f>
        <v>دستكش ضد برش سبك</v>
      </c>
      <c r="G1501" s="568" t="s">
        <v>2413</v>
      </c>
      <c r="H1501" s="569">
        <v>21170</v>
      </c>
      <c r="I1501" s="568" t="s">
        <v>1442</v>
      </c>
      <c r="J1501" s="568" t="s">
        <v>22</v>
      </c>
      <c r="K1501" s="570">
        <v>1</v>
      </c>
      <c r="L1501" s="568" t="s">
        <v>3</v>
      </c>
      <c r="M1501" s="568" t="s">
        <v>4</v>
      </c>
      <c r="N1501" s="568" t="s">
        <v>333</v>
      </c>
      <c r="O1501" s="571">
        <v>690</v>
      </c>
      <c r="P1501" s="569">
        <v>1</v>
      </c>
      <c r="Q1501" s="10">
        <f t="shared" si="95"/>
        <v>690</v>
      </c>
    </row>
    <row r="1502" spans="2:17" ht="20.25" customHeight="1">
      <c r="B1502" s="10" t="str">
        <f t="shared" si="96"/>
        <v>لباس كار نسوز(بلوز و شلوار)822</v>
      </c>
      <c r="C1502" s="10" t="str">
        <f t="shared" si="97"/>
        <v>لباس كار نسوز(بلوز و شلوار)1402/04/19822</v>
      </c>
      <c r="D1502" s="10" t="str">
        <f>IFERROR(IF(تحویلی!$E$1="","",IF(NOSA!O1502=تحویلی!$E$1,تحویلی!$E$1&amp;COUNTIF(NOSA!$O$1:O1502,تحویلی!$E$1),"")),"")</f>
        <v/>
      </c>
      <c r="E1502" s="10" t="str">
        <f t="shared" si="98"/>
        <v>21171822</v>
      </c>
      <c r="F1502" s="10" t="str">
        <f>IFERROR(VLOOKUP(I1502,DATABASE!$N:$O,2,FALSE),"")</f>
        <v>لباس كار نسوز(بلوز و شلوار)</v>
      </c>
      <c r="G1502" s="568" t="s">
        <v>2413</v>
      </c>
      <c r="H1502" s="569">
        <v>21171</v>
      </c>
      <c r="I1502" s="568" t="s">
        <v>1701</v>
      </c>
      <c r="J1502" s="568" t="s">
        <v>1702</v>
      </c>
      <c r="K1502" s="570">
        <v>1</v>
      </c>
      <c r="L1502" s="568" t="s">
        <v>28</v>
      </c>
      <c r="M1502" s="568" t="s">
        <v>4</v>
      </c>
      <c r="N1502" s="568" t="s">
        <v>1788</v>
      </c>
      <c r="O1502" s="571">
        <v>822</v>
      </c>
      <c r="P1502" s="569">
        <v>0</v>
      </c>
      <c r="Q1502" s="10">
        <f t="shared" si="95"/>
        <v>822</v>
      </c>
    </row>
    <row r="1503" spans="2:17" ht="20.25" customHeight="1">
      <c r="B1503" s="10" t="str">
        <f t="shared" si="96"/>
        <v>پابند نسوز چرمي822</v>
      </c>
      <c r="C1503" s="10" t="str">
        <f t="shared" si="97"/>
        <v>پابند نسوز چرمي1402/04/19822</v>
      </c>
      <c r="D1503" s="10" t="str">
        <f>IFERROR(IF(تحویلی!$E$1="","",IF(NOSA!O1503=تحویلی!$E$1,تحویلی!$E$1&amp;COUNTIF(NOSA!$O$1:O1503,تحویلی!$E$1),"")),"")</f>
        <v/>
      </c>
      <c r="E1503" s="10" t="str">
        <f t="shared" si="98"/>
        <v>21171822</v>
      </c>
      <c r="F1503" s="10" t="str">
        <f>IFERROR(VLOOKUP(I1503,DATABASE!$N:$O,2,FALSE),"")</f>
        <v>پابند نسوز چرمي</v>
      </c>
      <c r="G1503" s="568" t="s">
        <v>2413</v>
      </c>
      <c r="H1503" s="569">
        <v>21171</v>
      </c>
      <c r="I1503" s="568" t="s">
        <v>1460</v>
      </c>
      <c r="J1503" s="568" t="s">
        <v>18</v>
      </c>
      <c r="K1503" s="570">
        <v>1</v>
      </c>
      <c r="L1503" s="568" t="s">
        <v>3</v>
      </c>
      <c r="M1503" s="568" t="s">
        <v>4</v>
      </c>
      <c r="N1503" s="568" t="s">
        <v>1788</v>
      </c>
      <c r="O1503" s="571">
        <v>822</v>
      </c>
      <c r="P1503" s="569">
        <v>0</v>
      </c>
      <c r="Q1503" s="10">
        <f t="shared" si="95"/>
        <v>822</v>
      </c>
    </row>
    <row r="1504" spans="2:17" ht="20.25" customHeight="1">
      <c r="B1504" s="10" t="str">
        <f t="shared" si="96"/>
        <v>دستكش ضد برش سبك155</v>
      </c>
      <c r="C1504" s="10" t="str">
        <f t="shared" si="97"/>
        <v>دستكش ضد برش سبك1402/04/19155</v>
      </c>
      <c r="D1504" s="10" t="str">
        <f>IFERROR(IF(تحویلی!$E$1="","",IF(NOSA!O1504=تحویلی!$E$1,تحویلی!$E$1&amp;COUNTIF(NOSA!$O$1:O1504,تحویلی!$E$1),"")),"")</f>
        <v/>
      </c>
      <c r="E1504" s="10" t="str">
        <f t="shared" si="98"/>
        <v>21173155</v>
      </c>
      <c r="F1504" s="10" t="str">
        <f>IFERROR(VLOOKUP(I1504,DATABASE!$N:$O,2,FALSE),"")</f>
        <v>دستكش ضد برش سبك</v>
      </c>
      <c r="G1504" s="568" t="s">
        <v>2413</v>
      </c>
      <c r="H1504" s="569">
        <v>21173</v>
      </c>
      <c r="I1504" s="568" t="s">
        <v>1442</v>
      </c>
      <c r="J1504" s="568" t="s">
        <v>22</v>
      </c>
      <c r="K1504" s="570">
        <v>1</v>
      </c>
      <c r="L1504" s="568" t="s">
        <v>3</v>
      </c>
      <c r="M1504" s="568" t="s">
        <v>4</v>
      </c>
      <c r="N1504" s="568" t="s">
        <v>77</v>
      </c>
      <c r="O1504" s="571">
        <v>155</v>
      </c>
      <c r="P1504" s="569">
        <v>0</v>
      </c>
      <c r="Q1504" s="10">
        <f t="shared" si="95"/>
        <v>155</v>
      </c>
    </row>
    <row r="1505" spans="2:17" ht="20.25" customHeight="1">
      <c r="B1505" s="10" t="str">
        <f t="shared" si="96"/>
        <v>لباس كار نسوز(بلوز و شلوار)783</v>
      </c>
      <c r="C1505" s="10" t="str">
        <f t="shared" si="97"/>
        <v>لباس كار نسوز(بلوز و شلوار)1402/04/19783</v>
      </c>
      <c r="D1505" s="10" t="str">
        <f>IFERROR(IF(تحویلی!$E$1="","",IF(NOSA!O1505=تحویلی!$E$1,تحویلی!$E$1&amp;COUNTIF(NOSA!$O$1:O1505,تحویلی!$E$1),"")),"")</f>
        <v/>
      </c>
      <c r="E1505" s="10" t="str">
        <f t="shared" si="98"/>
        <v>21176783</v>
      </c>
      <c r="F1505" s="10" t="str">
        <f>IFERROR(VLOOKUP(I1505,DATABASE!$N:$O,2,FALSE),"")</f>
        <v>لباس كار نسوز(بلوز و شلوار)</v>
      </c>
      <c r="G1505" s="568" t="s">
        <v>2413</v>
      </c>
      <c r="H1505" s="569">
        <v>21176</v>
      </c>
      <c r="I1505" s="568" t="s">
        <v>1655</v>
      </c>
      <c r="J1505" s="568" t="s">
        <v>1656</v>
      </c>
      <c r="K1505" s="570">
        <v>1</v>
      </c>
      <c r="L1505" s="568" t="s">
        <v>28</v>
      </c>
      <c r="M1505" s="568" t="s">
        <v>4</v>
      </c>
      <c r="N1505" s="568" t="s">
        <v>1219</v>
      </c>
      <c r="O1505" s="571">
        <v>783</v>
      </c>
      <c r="P1505" s="569">
        <v>1</v>
      </c>
      <c r="Q1505" s="10">
        <f t="shared" si="95"/>
        <v>783</v>
      </c>
    </row>
    <row r="1506" spans="2:17" ht="20.25" customHeight="1">
      <c r="B1506" s="10" t="str">
        <f t="shared" si="96"/>
        <v>عينك كهربايي (روكلاهي)825</v>
      </c>
      <c r="C1506" s="10" t="str">
        <f t="shared" si="97"/>
        <v>عينك كهربايي (روكلاهي)1402/04/19825</v>
      </c>
      <c r="D1506" s="10" t="str">
        <f>IFERROR(IF(تحویلی!$E$1="","",IF(NOSA!O1506=تحویلی!$E$1,تحویلی!$E$1&amp;COUNTIF(NOSA!$O$1:O1506,تحویلی!$E$1),"")),"")</f>
        <v/>
      </c>
      <c r="E1506" s="10" t="str">
        <f t="shared" si="98"/>
        <v>21184825</v>
      </c>
      <c r="F1506" s="10" t="str">
        <f>IFERROR(VLOOKUP(I1506,DATABASE!$N:$O,2,FALSE),"")</f>
        <v>عينك كهربايي (روكلاهي)</v>
      </c>
      <c r="G1506" s="568" t="s">
        <v>2413</v>
      </c>
      <c r="H1506" s="569">
        <v>21184</v>
      </c>
      <c r="I1506" s="568" t="s">
        <v>1560</v>
      </c>
      <c r="J1506" s="568" t="s">
        <v>1561</v>
      </c>
      <c r="K1506" s="570">
        <v>1</v>
      </c>
      <c r="L1506" s="568" t="s">
        <v>8</v>
      </c>
      <c r="M1506" s="568" t="s">
        <v>4</v>
      </c>
      <c r="N1506" s="568" t="s">
        <v>2625</v>
      </c>
      <c r="O1506" s="571">
        <v>825</v>
      </c>
      <c r="P1506" s="569">
        <v>0</v>
      </c>
      <c r="Q1506" s="10">
        <f t="shared" si="95"/>
        <v>825</v>
      </c>
    </row>
    <row r="1507" spans="2:17" ht="20.25" customHeight="1">
      <c r="B1507" s="10" t="str">
        <f t="shared" si="96"/>
        <v>لباس كار ديرسوز(بلوز و شلوار)719</v>
      </c>
      <c r="C1507" s="10" t="str">
        <f t="shared" si="97"/>
        <v>لباس كار ديرسوز(بلوز و شلوار)1402/04/19719</v>
      </c>
      <c r="D1507" s="10" t="str">
        <f>IFERROR(IF(تحویلی!$E$1="","",IF(NOSA!O1507=تحویلی!$E$1,تحویلی!$E$1&amp;COUNTIF(NOSA!$O$1:O1507,تحویلی!$E$1),"")),"")</f>
        <v/>
      </c>
      <c r="E1507" s="10" t="str">
        <f t="shared" si="98"/>
        <v>21187719</v>
      </c>
      <c r="F1507" s="10" t="str">
        <f>IFERROR(VLOOKUP(I1507,DATABASE!$N:$O,2,FALSE),"")</f>
        <v>لباس كار ديرسوز(بلوز و شلوار)</v>
      </c>
      <c r="G1507" s="568" t="s">
        <v>2413</v>
      </c>
      <c r="H1507" s="569">
        <v>21187</v>
      </c>
      <c r="I1507" s="568" t="s">
        <v>1478</v>
      </c>
      <c r="J1507" s="568" t="s">
        <v>1711</v>
      </c>
      <c r="K1507" s="570">
        <v>1</v>
      </c>
      <c r="L1507" s="568" t="s">
        <v>28</v>
      </c>
      <c r="M1507" s="568" t="s">
        <v>47</v>
      </c>
      <c r="N1507" s="568" t="s">
        <v>395</v>
      </c>
      <c r="O1507" s="571">
        <v>719</v>
      </c>
      <c r="P1507" s="569">
        <v>1</v>
      </c>
      <c r="Q1507" s="10">
        <f t="shared" si="95"/>
        <v>719</v>
      </c>
    </row>
    <row r="1508" spans="2:17" ht="20.25" customHeight="1">
      <c r="B1508" s="10" t="str">
        <f t="shared" si="96"/>
        <v>دستكش ضد برش سبك460</v>
      </c>
      <c r="C1508" s="10" t="str">
        <f t="shared" si="97"/>
        <v>دستكش ضد برش سبك1402/04/20460</v>
      </c>
      <c r="D1508" s="10" t="str">
        <f>IFERROR(IF(تحویلی!$E$1="","",IF(NOSA!O1508=تحویلی!$E$1,تحویلی!$E$1&amp;COUNTIF(NOSA!$O$1:O1508,تحویلی!$E$1),"")),"")</f>
        <v/>
      </c>
      <c r="E1508" s="10" t="str">
        <f t="shared" si="98"/>
        <v>21197460</v>
      </c>
      <c r="F1508" s="10" t="str">
        <f>IFERROR(VLOOKUP(I1508,DATABASE!$N:$O,2,FALSE),"")</f>
        <v>دستكش ضد برش سبك</v>
      </c>
      <c r="G1508" s="568" t="s">
        <v>2414</v>
      </c>
      <c r="H1508" s="569">
        <v>21197</v>
      </c>
      <c r="I1508" s="568" t="s">
        <v>1442</v>
      </c>
      <c r="J1508" s="568" t="s">
        <v>22</v>
      </c>
      <c r="K1508" s="570">
        <v>1</v>
      </c>
      <c r="L1508" s="568" t="s">
        <v>3</v>
      </c>
      <c r="M1508" s="568" t="s">
        <v>47</v>
      </c>
      <c r="N1508" s="568" t="s">
        <v>140</v>
      </c>
      <c r="O1508" s="571">
        <v>460</v>
      </c>
      <c r="P1508" s="569">
        <v>1</v>
      </c>
      <c r="Q1508" s="10">
        <f t="shared" si="95"/>
        <v>460</v>
      </c>
    </row>
    <row r="1509" spans="2:17" ht="20.25" customHeight="1">
      <c r="B1509" s="10" t="str">
        <f t="shared" si="96"/>
        <v>دستكش ضد برش سبك83</v>
      </c>
      <c r="C1509" s="10" t="str">
        <f t="shared" si="97"/>
        <v>دستكش ضد برش سبك1402/04/2083</v>
      </c>
      <c r="D1509" s="10" t="str">
        <f>IFERROR(IF(تحویلی!$E$1="","",IF(NOSA!O1509=تحویلی!$E$1,تحویلی!$E$1&amp;COUNTIF(NOSA!$O$1:O1509,تحویلی!$E$1),"")),"")</f>
        <v/>
      </c>
      <c r="E1509" s="10" t="str">
        <f t="shared" si="98"/>
        <v>2220283</v>
      </c>
      <c r="F1509" s="10" t="str">
        <f>IFERROR(VLOOKUP(I1509,DATABASE!$N:$O,2,FALSE),"")</f>
        <v>دستكش ضد برش سبك</v>
      </c>
      <c r="G1509" s="568" t="s">
        <v>2414</v>
      </c>
      <c r="H1509" s="569">
        <v>22202</v>
      </c>
      <c r="I1509" s="568" t="s">
        <v>1442</v>
      </c>
      <c r="J1509" s="568" t="s">
        <v>22</v>
      </c>
      <c r="K1509" s="570">
        <v>1</v>
      </c>
      <c r="L1509" s="568" t="s">
        <v>3</v>
      </c>
      <c r="M1509" s="568" t="s">
        <v>43</v>
      </c>
      <c r="N1509" s="568" t="s">
        <v>246</v>
      </c>
      <c r="O1509" s="571">
        <v>83</v>
      </c>
      <c r="P1509" s="569">
        <v>0</v>
      </c>
      <c r="Q1509" s="10">
        <f t="shared" ref="Q1509:Q1572" si="99">VALUE(O1509)</f>
        <v>83</v>
      </c>
    </row>
    <row r="1510" spans="2:17" ht="20.25" customHeight="1">
      <c r="B1510" s="10" t="str">
        <f t="shared" si="96"/>
        <v>شيشه مات ماسك جوشكاري582</v>
      </c>
      <c r="C1510" s="10" t="str">
        <f t="shared" si="97"/>
        <v>شيشه مات ماسك جوشكاري1402/04/20582</v>
      </c>
      <c r="D1510" s="10" t="str">
        <f>IFERROR(IF(تحویلی!$E$1="","",IF(NOSA!O1510=تحویلی!$E$1,تحویلی!$E$1&amp;COUNTIF(NOSA!$O$1:O1510,تحویلی!$E$1),"")),"")</f>
        <v/>
      </c>
      <c r="E1510" s="10" t="str">
        <f t="shared" si="98"/>
        <v>22204582</v>
      </c>
      <c r="F1510" s="10" t="str">
        <f>IFERROR(VLOOKUP(I1510,DATABASE!$N:$O,2,FALSE),"")</f>
        <v>شيشه مات ماسك جوشكاري</v>
      </c>
      <c r="G1510" s="568" t="s">
        <v>2414</v>
      </c>
      <c r="H1510" s="569">
        <v>22204</v>
      </c>
      <c r="I1510" s="568" t="s">
        <v>1507</v>
      </c>
      <c r="J1510" s="568" t="s">
        <v>113</v>
      </c>
      <c r="K1510" s="570">
        <v>3</v>
      </c>
      <c r="L1510" s="568" t="s">
        <v>8</v>
      </c>
      <c r="M1510" s="568" t="s">
        <v>189</v>
      </c>
      <c r="N1510" s="568" t="s">
        <v>80</v>
      </c>
      <c r="O1510" s="571">
        <v>582</v>
      </c>
      <c r="P1510" s="569">
        <v>1</v>
      </c>
      <c r="Q1510" s="10">
        <f t="shared" si="99"/>
        <v>582</v>
      </c>
    </row>
    <row r="1511" spans="2:17" ht="20.25" customHeight="1">
      <c r="B1511" s="10" t="str">
        <f t="shared" si="96"/>
        <v>شيشه ماسك جوشكاري ساده582</v>
      </c>
      <c r="C1511" s="10" t="str">
        <f t="shared" si="97"/>
        <v>شيشه ماسك جوشكاري ساده1402/04/20582</v>
      </c>
      <c r="D1511" s="10" t="str">
        <f>IFERROR(IF(تحویلی!$E$1="","",IF(NOSA!O1511=تحویلی!$E$1,تحویلی!$E$1&amp;COUNTIF(NOSA!$O$1:O1511,تحویلی!$E$1),"")),"")</f>
        <v/>
      </c>
      <c r="E1511" s="10" t="str">
        <f t="shared" si="98"/>
        <v>22204582</v>
      </c>
      <c r="F1511" s="10" t="str">
        <f>IFERROR(VLOOKUP(I1511,DATABASE!$N:$O,2,FALSE),"")</f>
        <v>شيشه ماسك جوشكاري ساده</v>
      </c>
      <c r="G1511" s="568" t="s">
        <v>2414</v>
      </c>
      <c r="H1511" s="569">
        <v>22204</v>
      </c>
      <c r="I1511" s="568" t="s">
        <v>1548</v>
      </c>
      <c r="J1511" s="568" t="s">
        <v>111</v>
      </c>
      <c r="K1511" s="570">
        <v>3</v>
      </c>
      <c r="L1511" s="568" t="s">
        <v>8</v>
      </c>
      <c r="M1511" s="568" t="s">
        <v>189</v>
      </c>
      <c r="N1511" s="568" t="s">
        <v>80</v>
      </c>
      <c r="O1511" s="571">
        <v>582</v>
      </c>
      <c r="P1511" s="569">
        <v>1</v>
      </c>
      <c r="Q1511" s="10">
        <f t="shared" si="99"/>
        <v>582</v>
      </c>
    </row>
    <row r="1512" spans="2:17" ht="20.25" customHeight="1">
      <c r="B1512" s="10" t="str">
        <f t="shared" si="96"/>
        <v>بند كفش402</v>
      </c>
      <c r="C1512" s="10" t="str">
        <f t="shared" si="97"/>
        <v>بند كفش1402/04/20402</v>
      </c>
      <c r="D1512" s="10" t="str">
        <f>IFERROR(IF(تحویلی!$E$1="","",IF(NOSA!O1512=تحویلی!$E$1,تحویلی!$E$1&amp;COUNTIF(NOSA!$O$1:O1512,تحویلی!$E$1),"")),"")</f>
        <v/>
      </c>
      <c r="E1512" s="10" t="str">
        <f t="shared" si="98"/>
        <v>22207402</v>
      </c>
      <c r="F1512" s="10" t="str">
        <f>IFERROR(VLOOKUP(I1512,DATABASE!$N:$O,2,FALSE),"")</f>
        <v>بند كفش</v>
      </c>
      <c r="G1512" s="568" t="s">
        <v>2414</v>
      </c>
      <c r="H1512" s="569">
        <v>22207</v>
      </c>
      <c r="I1512" s="568" t="s">
        <v>1462</v>
      </c>
      <c r="J1512" s="568" t="s">
        <v>450</v>
      </c>
      <c r="K1512" s="570">
        <v>1</v>
      </c>
      <c r="L1512" s="568" t="s">
        <v>3</v>
      </c>
      <c r="M1512" s="568" t="s">
        <v>4</v>
      </c>
      <c r="N1512" s="568" t="s">
        <v>68</v>
      </c>
      <c r="O1512" s="571">
        <v>402</v>
      </c>
      <c r="P1512" s="569">
        <v>0</v>
      </c>
      <c r="Q1512" s="10">
        <f t="shared" si="99"/>
        <v>402</v>
      </c>
    </row>
    <row r="1513" spans="2:17" ht="20.25" customHeight="1">
      <c r="B1513" s="10" t="str">
        <f t="shared" si="96"/>
        <v>دستكش ضد برش سبك811</v>
      </c>
      <c r="C1513" s="10" t="str">
        <f t="shared" si="97"/>
        <v>دستكش ضد برش سبك1402/04/20811</v>
      </c>
      <c r="D1513" s="10" t="str">
        <f>IFERROR(IF(تحویلی!$E$1="","",IF(NOSA!O1513=تحویلی!$E$1,تحویلی!$E$1&amp;COUNTIF(NOSA!$O$1:O1513,تحویلی!$E$1),"")),"")</f>
        <v/>
      </c>
      <c r="E1513" s="10" t="str">
        <f t="shared" si="98"/>
        <v>22208811</v>
      </c>
      <c r="F1513" s="10" t="str">
        <f>IFERROR(VLOOKUP(I1513,DATABASE!$N:$O,2,FALSE),"")</f>
        <v>دستكش ضد برش سبك</v>
      </c>
      <c r="G1513" s="568" t="s">
        <v>2414</v>
      </c>
      <c r="H1513" s="569">
        <v>22208</v>
      </c>
      <c r="I1513" s="568" t="s">
        <v>1442</v>
      </c>
      <c r="J1513" s="568" t="s">
        <v>22</v>
      </c>
      <c r="K1513" s="570">
        <v>2</v>
      </c>
      <c r="L1513" s="568" t="s">
        <v>3</v>
      </c>
      <c r="M1513" s="568" t="s">
        <v>102</v>
      </c>
      <c r="N1513" s="568" t="s">
        <v>2654</v>
      </c>
      <c r="O1513" s="571">
        <v>811</v>
      </c>
      <c r="P1513" s="569">
        <v>0</v>
      </c>
      <c r="Q1513" s="10">
        <f t="shared" si="99"/>
        <v>811</v>
      </c>
    </row>
    <row r="1514" spans="2:17" ht="20.25" customHeight="1">
      <c r="B1514" s="10" t="str">
        <f t="shared" si="96"/>
        <v>كلاه ايمني649</v>
      </c>
      <c r="C1514" s="10" t="str">
        <f t="shared" si="97"/>
        <v>كلاه ايمني1402/04/20649</v>
      </c>
      <c r="D1514" s="10" t="str">
        <f>IFERROR(IF(تحویلی!$E$1="","",IF(NOSA!O1514=تحویلی!$E$1,تحویلی!$E$1&amp;COUNTIF(NOSA!$O$1:O1514,تحویلی!$E$1),"")),"")</f>
        <v/>
      </c>
      <c r="E1514" s="10" t="str">
        <f t="shared" si="98"/>
        <v>22220649</v>
      </c>
      <c r="F1514" s="10" t="str">
        <f>IFERROR(VLOOKUP(I1514,DATABASE!$N:$O,2,FALSE),"")</f>
        <v>كلاه ايمني</v>
      </c>
      <c r="G1514" s="568" t="s">
        <v>2414</v>
      </c>
      <c r="H1514" s="569">
        <v>22220</v>
      </c>
      <c r="I1514" s="568" t="s">
        <v>1505</v>
      </c>
      <c r="J1514" s="568" t="s">
        <v>1628</v>
      </c>
      <c r="K1514" s="570">
        <v>1</v>
      </c>
      <c r="L1514" s="568" t="s">
        <v>8</v>
      </c>
      <c r="M1514" s="568" t="s">
        <v>19</v>
      </c>
      <c r="N1514" s="568" t="s">
        <v>81</v>
      </c>
      <c r="O1514" s="571">
        <v>649</v>
      </c>
      <c r="P1514" s="569">
        <v>1</v>
      </c>
      <c r="Q1514" s="10">
        <f t="shared" si="99"/>
        <v>649</v>
      </c>
    </row>
    <row r="1515" spans="2:17" ht="20.25" customHeight="1">
      <c r="B1515" s="10" t="str">
        <f t="shared" si="96"/>
        <v>لباس كار ديرسوز(بلوز و شلوار)10028</v>
      </c>
      <c r="C1515" s="10" t="str">
        <f t="shared" si="97"/>
        <v>لباس كار ديرسوز(بلوز و شلوار)1402/04/2010028</v>
      </c>
      <c r="D1515" s="10" t="str">
        <f>IFERROR(IF(تحویلی!$E$1="","",IF(NOSA!O1515=تحویلی!$E$1,تحویلی!$E$1&amp;COUNTIF(NOSA!$O$1:O1515,تحویلی!$E$1),"")),"")</f>
        <v/>
      </c>
      <c r="E1515" s="10" t="str">
        <f t="shared" si="98"/>
        <v>2222210028</v>
      </c>
      <c r="F1515" s="10" t="str">
        <f>IFERROR(VLOOKUP(I1515,DATABASE!$N:$O,2,FALSE),"")</f>
        <v>لباس كار ديرسوز(بلوز و شلوار)</v>
      </c>
      <c r="G1515" s="568" t="s">
        <v>2414</v>
      </c>
      <c r="H1515" s="569">
        <v>22222</v>
      </c>
      <c r="I1515" s="568" t="s">
        <v>1634</v>
      </c>
      <c r="J1515" s="568" t="s">
        <v>1635</v>
      </c>
      <c r="K1515" s="570">
        <v>1</v>
      </c>
      <c r="L1515" s="568" t="s">
        <v>28</v>
      </c>
      <c r="M1515" s="568" t="s">
        <v>9</v>
      </c>
      <c r="N1515" s="568" t="s">
        <v>1722</v>
      </c>
      <c r="O1515" s="571">
        <v>10028</v>
      </c>
      <c r="P1515" s="569">
        <v>0</v>
      </c>
      <c r="Q1515" s="10">
        <f t="shared" si="99"/>
        <v>10028</v>
      </c>
    </row>
    <row r="1516" spans="2:17" ht="20.25" customHeight="1">
      <c r="B1516" s="10" t="str">
        <f t="shared" si="96"/>
        <v>دستكش ضد برش سبك5</v>
      </c>
      <c r="C1516" s="10" t="str">
        <f t="shared" si="97"/>
        <v>دستكش ضد برش سبك1402/04/205</v>
      </c>
      <c r="D1516" s="10" t="str">
        <f>IFERROR(IF(تحویلی!$E$1="","",IF(NOSA!O1516=تحویلی!$E$1,تحویلی!$E$1&amp;COUNTIF(NOSA!$O$1:O1516,تحویلی!$E$1),"")),"")</f>
        <v/>
      </c>
      <c r="E1516" s="10" t="str">
        <f t="shared" si="98"/>
        <v>222305</v>
      </c>
      <c r="F1516" s="10" t="str">
        <f>IFERROR(VLOOKUP(I1516,DATABASE!$N:$O,2,FALSE),"")</f>
        <v>دستكش ضد برش سبك</v>
      </c>
      <c r="G1516" s="568" t="s">
        <v>2414</v>
      </c>
      <c r="H1516" s="569">
        <v>22230</v>
      </c>
      <c r="I1516" s="568" t="s">
        <v>1442</v>
      </c>
      <c r="J1516" s="568" t="s">
        <v>22</v>
      </c>
      <c r="K1516" s="570">
        <v>1</v>
      </c>
      <c r="L1516" s="568" t="s">
        <v>3</v>
      </c>
      <c r="M1516" s="568" t="s">
        <v>43</v>
      </c>
      <c r="N1516" s="568" t="s">
        <v>250</v>
      </c>
      <c r="O1516" s="571">
        <v>5</v>
      </c>
      <c r="P1516" s="569">
        <v>1</v>
      </c>
      <c r="Q1516" s="10">
        <f t="shared" si="99"/>
        <v>5</v>
      </c>
    </row>
    <row r="1517" spans="2:17" ht="20.25" customHeight="1">
      <c r="B1517" s="10" t="str">
        <f t="shared" si="96"/>
        <v>دستكش ساق بلند نسوز725</v>
      </c>
      <c r="C1517" s="10" t="str">
        <f t="shared" si="97"/>
        <v>دستكش ساق بلند نسوز1402/04/21725</v>
      </c>
      <c r="D1517" s="10" t="str">
        <f>IFERROR(IF(تحویلی!$E$1="","",IF(NOSA!O1517=تحویلی!$E$1,تحویلی!$E$1&amp;COUNTIF(NOSA!$O$1:O1517,تحویلی!$E$1),"")),"")</f>
        <v/>
      </c>
      <c r="E1517" s="10" t="str">
        <f t="shared" si="98"/>
        <v>22235725</v>
      </c>
      <c r="F1517" s="10" t="str">
        <f>IFERROR(VLOOKUP(I1517,DATABASE!$N:$O,2,FALSE),"")</f>
        <v>دستكش ساق بلند نسوز</v>
      </c>
      <c r="G1517" s="568" t="s">
        <v>2415</v>
      </c>
      <c r="H1517" s="569">
        <v>22235</v>
      </c>
      <c r="I1517" s="568" t="s">
        <v>1461</v>
      </c>
      <c r="J1517" s="568" t="s">
        <v>34</v>
      </c>
      <c r="K1517" s="570">
        <v>1</v>
      </c>
      <c r="L1517" s="568" t="s">
        <v>3</v>
      </c>
      <c r="M1517" s="568" t="s">
        <v>19</v>
      </c>
      <c r="N1517" s="568" t="s">
        <v>596</v>
      </c>
      <c r="O1517" s="571">
        <v>725</v>
      </c>
      <c r="P1517" s="569">
        <v>0</v>
      </c>
      <c r="Q1517" s="10">
        <f t="shared" si="99"/>
        <v>725</v>
      </c>
    </row>
    <row r="1518" spans="2:17" ht="20.25" customHeight="1">
      <c r="B1518" s="10" t="str">
        <f t="shared" si="96"/>
        <v>دستكش ضد برش سبك725</v>
      </c>
      <c r="C1518" s="10" t="str">
        <f t="shared" si="97"/>
        <v>دستكش ضد برش سبك1402/04/21725</v>
      </c>
      <c r="D1518" s="10" t="str">
        <f>IFERROR(IF(تحویلی!$E$1="","",IF(NOSA!O1518=تحویلی!$E$1,تحویلی!$E$1&amp;COUNTIF(NOSA!$O$1:O1518,تحویلی!$E$1),"")),"")</f>
        <v/>
      </c>
      <c r="E1518" s="10" t="str">
        <f t="shared" si="98"/>
        <v>22235725</v>
      </c>
      <c r="F1518" s="10" t="str">
        <f>IFERROR(VLOOKUP(I1518,DATABASE!$N:$O,2,FALSE),"")</f>
        <v>دستكش ضد برش سبك</v>
      </c>
      <c r="G1518" s="568" t="s">
        <v>2415</v>
      </c>
      <c r="H1518" s="569">
        <v>22235</v>
      </c>
      <c r="I1518" s="568" t="s">
        <v>1442</v>
      </c>
      <c r="J1518" s="568" t="s">
        <v>22</v>
      </c>
      <c r="K1518" s="570">
        <v>1</v>
      </c>
      <c r="L1518" s="568" t="s">
        <v>3</v>
      </c>
      <c r="M1518" s="568" t="s">
        <v>19</v>
      </c>
      <c r="N1518" s="568" t="s">
        <v>596</v>
      </c>
      <c r="O1518" s="571">
        <v>725</v>
      </c>
      <c r="P1518" s="569">
        <v>0</v>
      </c>
      <c r="Q1518" s="10">
        <f t="shared" si="99"/>
        <v>725</v>
      </c>
    </row>
    <row r="1519" spans="2:17" ht="20.25" customHeight="1">
      <c r="B1519" s="10" t="str">
        <f t="shared" si="96"/>
        <v>كلاه ايمني نقابدار294</v>
      </c>
      <c r="C1519" s="10" t="str">
        <f t="shared" si="97"/>
        <v>كلاه ايمني نقابدار1402/04/21294</v>
      </c>
      <c r="D1519" s="10" t="str">
        <f>IFERROR(IF(تحویلی!$E$1="","",IF(NOSA!O1519=تحویلی!$E$1,تحویلی!$E$1&amp;COUNTIF(NOSA!$O$1:O1519,تحویلی!$E$1),"")),"")</f>
        <v/>
      </c>
      <c r="E1519" s="10" t="str">
        <f t="shared" si="98"/>
        <v>22241294</v>
      </c>
      <c r="F1519" s="10" t="str">
        <f>IFERROR(VLOOKUP(I1519,DATABASE!$N:$O,2,FALSE),"")</f>
        <v>كلاه ايمني نقابدار</v>
      </c>
      <c r="G1519" s="568" t="s">
        <v>2415</v>
      </c>
      <c r="H1519" s="569">
        <v>22241</v>
      </c>
      <c r="I1519" s="568" t="s">
        <v>2289</v>
      </c>
      <c r="J1519" s="568" t="s">
        <v>2290</v>
      </c>
      <c r="K1519" s="570">
        <v>1</v>
      </c>
      <c r="L1519" s="568" t="s">
        <v>8</v>
      </c>
      <c r="M1519" s="568" t="s">
        <v>25</v>
      </c>
      <c r="N1519" s="568" t="s">
        <v>203</v>
      </c>
      <c r="O1519" s="571">
        <v>294</v>
      </c>
      <c r="P1519" s="569">
        <v>1</v>
      </c>
      <c r="Q1519" s="10">
        <f t="shared" si="99"/>
        <v>294</v>
      </c>
    </row>
    <row r="1520" spans="2:17" ht="20.25" customHeight="1">
      <c r="B1520" s="10" t="str">
        <f t="shared" si="96"/>
        <v>شيشه مات ماسك جوشكاري415</v>
      </c>
      <c r="C1520" s="10" t="str">
        <f t="shared" si="97"/>
        <v>شيشه مات ماسك جوشكاري1402/04/21415</v>
      </c>
      <c r="D1520" s="10" t="str">
        <f>IFERROR(IF(تحویلی!$E$1="","",IF(NOSA!O1520=تحویلی!$E$1,تحویلی!$E$1&amp;COUNTIF(NOSA!$O$1:O1520,تحویلی!$E$1),"")),"")</f>
        <v/>
      </c>
      <c r="E1520" s="10" t="str">
        <f t="shared" si="98"/>
        <v>22248415</v>
      </c>
      <c r="F1520" s="10" t="str">
        <f>IFERROR(VLOOKUP(I1520,DATABASE!$N:$O,2,FALSE),"")</f>
        <v>شيشه مات ماسك جوشكاري</v>
      </c>
      <c r="G1520" s="568" t="s">
        <v>2415</v>
      </c>
      <c r="H1520" s="569">
        <v>22248</v>
      </c>
      <c r="I1520" s="568" t="s">
        <v>1507</v>
      </c>
      <c r="J1520" s="568" t="s">
        <v>113</v>
      </c>
      <c r="K1520" s="570">
        <v>1</v>
      </c>
      <c r="L1520" s="568" t="s">
        <v>8</v>
      </c>
      <c r="M1520" s="568" t="s">
        <v>133</v>
      </c>
      <c r="N1520" s="568" t="s">
        <v>99</v>
      </c>
      <c r="O1520" s="571">
        <v>415</v>
      </c>
      <c r="P1520" s="569">
        <v>0</v>
      </c>
      <c r="Q1520" s="10">
        <f t="shared" si="99"/>
        <v>415</v>
      </c>
    </row>
    <row r="1521" spans="2:17" ht="20.25" customHeight="1">
      <c r="B1521" s="10" t="str">
        <f t="shared" si="96"/>
        <v>شيشه ماسك جوشكاري ساده415</v>
      </c>
      <c r="C1521" s="10" t="str">
        <f t="shared" si="97"/>
        <v>شيشه ماسك جوشكاري ساده1402/04/21415</v>
      </c>
      <c r="D1521" s="10" t="str">
        <f>IFERROR(IF(تحویلی!$E$1="","",IF(NOSA!O1521=تحویلی!$E$1,تحویلی!$E$1&amp;COUNTIF(NOSA!$O$1:O1521,تحویلی!$E$1),"")),"")</f>
        <v/>
      </c>
      <c r="E1521" s="10" t="str">
        <f t="shared" si="98"/>
        <v>22248415</v>
      </c>
      <c r="F1521" s="10" t="str">
        <f>IFERROR(VLOOKUP(I1521,DATABASE!$N:$O,2,FALSE),"")</f>
        <v>شيشه ماسك جوشكاري ساده</v>
      </c>
      <c r="G1521" s="568" t="s">
        <v>2415</v>
      </c>
      <c r="H1521" s="569">
        <v>22248</v>
      </c>
      <c r="I1521" s="568" t="s">
        <v>1548</v>
      </c>
      <c r="J1521" s="568" t="s">
        <v>111</v>
      </c>
      <c r="K1521" s="570">
        <v>1</v>
      </c>
      <c r="L1521" s="568" t="s">
        <v>8</v>
      </c>
      <c r="M1521" s="568" t="s">
        <v>133</v>
      </c>
      <c r="N1521" s="568" t="s">
        <v>99</v>
      </c>
      <c r="O1521" s="571">
        <v>415</v>
      </c>
      <c r="P1521" s="569">
        <v>0</v>
      </c>
      <c r="Q1521" s="10">
        <f t="shared" si="99"/>
        <v>415</v>
      </c>
    </row>
    <row r="1522" spans="2:17" ht="20.25" customHeight="1">
      <c r="B1522" s="10" t="str">
        <f t="shared" si="96"/>
        <v>دستكش كف مواد سبك673</v>
      </c>
      <c r="C1522" s="10" t="str">
        <f t="shared" si="97"/>
        <v>دستكش كف مواد سبك1402/04/21673</v>
      </c>
      <c r="D1522" s="10" t="str">
        <f>IFERROR(IF(تحویلی!$E$1="","",IF(NOSA!O1522=تحویلی!$E$1,تحویلی!$E$1&amp;COUNTIF(NOSA!$O$1:O1522,تحویلی!$E$1),"")),"")</f>
        <v/>
      </c>
      <c r="E1522" s="10" t="str">
        <f t="shared" si="98"/>
        <v>22250673</v>
      </c>
      <c r="F1522" s="10" t="str">
        <f>IFERROR(VLOOKUP(I1522,DATABASE!$N:$O,2,FALSE),"")</f>
        <v>دستكش كف مواد سبك</v>
      </c>
      <c r="G1522" s="568" t="s">
        <v>2415</v>
      </c>
      <c r="H1522" s="569">
        <v>22250</v>
      </c>
      <c r="I1522" s="568" t="s">
        <v>1456</v>
      </c>
      <c r="J1522" s="568" t="s">
        <v>2</v>
      </c>
      <c r="K1522" s="570">
        <v>1</v>
      </c>
      <c r="L1522" s="568" t="s">
        <v>3</v>
      </c>
      <c r="M1522" s="568" t="s">
        <v>47</v>
      </c>
      <c r="N1522" s="568" t="s">
        <v>311</v>
      </c>
      <c r="O1522" s="571">
        <v>673</v>
      </c>
      <c r="P1522" s="569">
        <v>1</v>
      </c>
      <c r="Q1522" s="10">
        <f t="shared" si="99"/>
        <v>673</v>
      </c>
    </row>
    <row r="1523" spans="2:17" ht="20.25" customHeight="1">
      <c r="B1523" s="10" t="str">
        <f t="shared" si="96"/>
        <v>دستكش ضد برش سبك784</v>
      </c>
      <c r="C1523" s="10" t="str">
        <f t="shared" si="97"/>
        <v>دستكش ضد برش سبك1402/04/21784</v>
      </c>
      <c r="D1523" s="10" t="str">
        <f>IFERROR(IF(تحویلی!$E$1="","",IF(NOSA!O1523=تحویلی!$E$1,تحویلی!$E$1&amp;COUNTIF(NOSA!$O$1:O1523,تحویلی!$E$1),"")),"")</f>
        <v/>
      </c>
      <c r="E1523" s="10" t="str">
        <f t="shared" si="98"/>
        <v>22253784</v>
      </c>
      <c r="F1523" s="10" t="str">
        <f>IFERROR(VLOOKUP(I1523,DATABASE!$N:$O,2,FALSE),"")</f>
        <v>دستكش ضد برش سبك</v>
      </c>
      <c r="G1523" s="568" t="s">
        <v>2415</v>
      </c>
      <c r="H1523" s="569">
        <v>22253</v>
      </c>
      <c r="I1523" s="568" t="s">
        <v>1442</v>
      </c>
      <c r="J1523" s="568" t="s">
        <v>22</v>
      </c>
      <c r="K1523" s="570">
        <v>1</v>
      </c>
      <c r="L1523" s="568" t="s">
        <v>3</v>
      </c>
      <c r="M1523" s="568" t="s">
        <v>40</v>
      </c>
      <c r="N1523" s="568" t="s">
        <v>1268</v>
      </c>
      <c r="O1523" s="571">
        <v>784</v>
      </c>
      <c r="P1523" s="569">
        <v>1</v>
      </c>
      <c r="Q1523" s="10">
        <f t="shared" si="99"/>
        <v>784</v>
      </c>
    </row>
    <row r="1524" spans="2:17" ht="20.25" customHeight="1">
      <c r="B1524" s="10" t="str">
        <f t="shared" si="96"/>
        <v>دستكش ساق بلند نسوز259</v>
      </c>
      <c r="C1524" s="10" t="str">
        <f t="shared" si="97"/>
        <v>دستكش ساق بلند نسوز1402/04/21259</v>
      </c>
      <c r="D1524" s="10" t="str">
        <f>IFERROR(IF(تحویلی!$E$1="","",IF(NOSA!O1524=تحویلی!$E$1,تحویلی!$E$1&amp;COUNTIF(NOSA!$O$1:O1524,تحویلی!$E$1),"")),"")</f>
        <v/>
      </c>
      <c r="E1524" s="10" t="str">
        <f t="shared" si="98"/>
        <v>22258259</v>
      </c>
      <c r="F1524" s="10" t="str">
        <f>IFERROR(VLOOKUP(I1524,DATABASE!$N:$O,2,FALSE),"")</f>
        <v>دستكش ساق بلند نسوز</v>
      </c>
      <c r="G1524" s="568" t="s">
        <v>2415</v>
      </c>
      <c r="H1524" s="569">
        <v>22258</v>
      </c>
      <c r="I1524" s="568" t="s">
        <v>1461</v>
      </c>
      <c r="J1524" s="568" t="s">
        <v>34</v>
      </c>
      <c r="K1524" s="570">
        <v>1</v>
      </c>
      <c r="L1524" s="568" t="s">
        <v>3</v>
      </c>
      <c r="M1524" s="568" t="s">
        <v>4</v>
      </c>
      <c r="N1524" s="568" t="s">
        <v>188</v>
      </c>
      <c r="O1524" s="571">
        <v>259</v>
      </c>
      <c r="P1524" s="569">
        <v>1</v>
      </c>
      <c r="Q1524" s="10">
        <f t="shared" si="99"/>
        <v>259</v>
      </c>
    </row>
    <row r="1525" spans="2:17" ht="20.25" customHeight="1">
      <c r="B1525" s="10" t="str">
        <f t="shared" si="96"/>
        <v>چكمه ايمني نسوز303</v>
      </c>
      <c r="C1525" s="10" t="str">
        <f t="shared" si="97"/>
        <v>چكمه ايمني نسوز1402/04/21303</v>
      </c>
      <c r="D1525" s="10" t="str">
        <f>IFERROR(IF(تحویلی!$E$1="","",IF(NOSA!O1525=تحویلی!$E$1,تحویلی!$E$1&amp;COUNTIF(NOSA!$O$1:O1525,تحویلی!$E$1),"")),"")</f>
        <v/>
      </c>
      <c r="E1525" s="10" t="str">
        <f t="shared" si="98"/>
        <v>22264303</v>
      </c>
      <c r="F1525" s="10" t="str">
        <f>IFERROR(VLOOKUP(I1525,DATABASE!$N:$O,2,FALSE),"")</f>
        <v>چكمه ايمني نسوز</v>
      </c>
      <c r="G1525" s="568" t="s">
        <v>2415</v>
      </c>
      <c r="H1525" s="569">
        <v>22264</v>
      </c>
      <c r="I1525" s="568" t="s">
        <v>1658</v>
      </c>
      <c r="J1525" s="568" t="s">
        <v>1659</v>
      </c>
      <c r="K1525" s="570">
        <v>1</v>
      </c>
      <c r="L1525" s="568" t="s">
        <v>3</v>
      </c>
      <c r="M1525" s="568" t="s">
        <v>4</v>
      </c>
      <c r="N1525" s="568" t="s">
        <v>10</v>
      </c>
      <c r="O1525" s="571">
        <v>303</v>
      </c>
      <c r="P1525" s="569">
        <v>1</v>
      </c>
      <c r="Q1525" s="10">
        <f t="shared" si="99"/>
        <v>303</v>
      </c>
    </row>
    <row r="1526" spans="2:17" ht="20.25" customHeight="1">
      <c r="B1526" s="10" t="str">
        <f t="shared" si="96"/>
        <v>دستكش ضد برش سبك221</v>
      </c>
      <c r="C1526" s="10" t="str">
        <f t="shared" si="97"/>
        <v>دستكش ضد برش سبك1402/04/21221</v>
      </c>
      <c r="D1526" s="10" t="str">
        <f>IFERROR(IF(تحویلی!$E$1="","",IF(NOSA!O1526=تحویلی!$E$1,تحویلی!$E$1&amp;COUNTIF(NOSA!$O$1:O1526,تحویلی!$E$1),"")),"")</f>
        <v/>
      </c>
      <c r="E1526" s="10" t="str">
        <f t="shared" si="98"/>
        <v>22265221</v>
      </c>
      <c r="F1526" s="10" t="str">
        <f>IFERROR(VLOOKUP(I1526,DATABASE!$N:$O,2,FALSE),"")</f>
        <v>دستكش ضد برش سبك</v>
      </c>
      <c r="G1526" s="568" t="s">
        <v>2415</v>
      </c>
      <c r="H1526" s="569">
        <v>22265</v>
      </c>
      <c r="I1526" s="568" t="s">
        <v>1442</v>
      </c>
      <c r="J1526" s="568" t="s">
        <v>22</v>
      </c>
      <c r="K1526" s="570">
        <v>1</v>
      </c>
      <c r="L1526" s="568" t="s">
        <v>3</v>
      </c>
      <c r="M1526" s="568" t="s">
        <v>9</v>
      </c>
      <c r="N1526" s="568" t="s">
        <v>325</v>
      </c>
      <c r="O1526" s="571">
        <v>221</v>
      </c>
      <c r="P1526" s="569">
        <v>1</v>
      </c>
      <c r="Q1526" s="10">
        <f t="shared" si="99"/>
        <v>221</v>
      </c>
    </row>
    <row r="1527" spans="2:17" ht="20.25" customHeight="1">
      <c r="B1527" s="10" t="str">
        <f t="shared" si="96"/>
        <v>پوتين ايمني نسوز221</v>
      </c>
      <c r="C1527" s="10" t="str">
        <f t="shared" si="97"/>
        <v>پوتين ايمني نسوز1402/04/21221</v>
      </c>
      <c r="D1527" s="10" t="str">
        <f>IFERROR(IF(تحویلی!$E$1="","",IF(NOSA!O1527=تحویلی!$E$1,تحویلی!$E$1&amp;COUNTIF(NOSA!$O$1:O1527,تحویلی!$E$1),"")),"")</f>
        <v/>
      </c>
      <c r="E1527" s="10" t="str">
        <f t="shared" si="98"/>
        <v>22265221</v>
      </c>
      <c r="F1527" s="10" t="str">
        <f>IFERROR(VLOOKUP(I1527,DATABASE!$N:$O,2,FALSE),"")</f>
        <v>پوتين ايمني نسوز</v>
      </c>
      <c r="G1527" s="568" t="s">
        <v>2415</v>
      </c>
      <c r="H1527" s="569">
        <v>22265</v>
      </c>
      <c r="I1527" s="568" t="s">
        <v>1648</v>
      </c>
      <c r="J1527" s="568" t="s">
        <v>1649</v>
      </c>
      <c r="K1527" s="570">
        <v>1</v>
      </c>
      <c r="L1527" s="568" t="s">
        <v>3</v>
      </c>
      <c r="M1527" s="568" t="s">
        <v>9</v>
      </c>
      <c r="N1527" s="568" t="s">
        <v>325</v>
      </c>
      <c r="O1527" s="571">
        <v>221</v>
      </c>
      <c r="P1527" s="569">
        <v>1</v>
      </c>
      <c r="Q1527" s="10">
        <f t="shared" si="99"/>
        <v>221</v>
      </c>
    </row>
    <row r="1528" spans="2:17" ht="20.25" customHeight="1">
      <c r="B1528" s="10" t="str">
        <f t="shared" si="96"/>
        <v>لباس كار(بلوز و شلوار)733</v>
      </c>
      <c r="C1528" s="10" t="str">
        <f t="shared" si="97"/>
        <v>لباس كار(بلوز و شلوار)1402/04/21733</v>
      </c>
      <c r="D1528" s="10" t="str">
        <f>IFERROR(IF(تحویلی!$E$1="","",IF(NOSA!O1528=تحویلی!$E$1,تحویلی!$E$1&amp;COUNTIF(NOSA!$O$1:O1528,تحویلی!$E$1),"")),"")</f>
        <v/>
      </c>
      <c r="E1528" s="10" t="str">
        <f t="shared" si="98"/>
        <v>22269733</v>
      </c>
      <c r="F1528" s="10" t="str">
        <f>IFERROR(VLOOKUP(I1528,DATABASE!$N:$O,2,FALSE),"")</f>
        <v>لباس كار(بلوز و شلوار)</v>
      </c>
      <c r="G1528" s="568" t="s">
        <v>2415</v>
      </c>
      <c r="H1528" s="569">
        <v>22269</v>
      </c>
      <c r="I1528" s="568" t="s">
        <v>1724</v>
      </c>
      <c r="J1528" s="568" t="s">
        <v>1725</v>
      </c>
      <c r="K1528" s="570">
        <v>1</v>
      </c>
      <c r="L1528" s="568" t="s">
        <v>28</v>
      </c>
      <c r="M1528" s="568" t="s">
        <v>47</v>
      </c>
      <c r="N1528" s="568" t="s">
        <v>628</v>
      </c>
      <c r="O1528" s="571">
        <v>733</v>
      </c>
      <c r="P1528" s="569">
        <v>1</v>
      </c>
      <c r="Q1528" s="10">
        <f t="shared" si="99"/>
        <v>733</v>
      </c>
    </row>
    <row r="1529" spans="2:17" ht="20.25" customHeight="1">
      <c r="B1529" s="10" t="str">
        <f t="shared" si="96"/>
        <v>دستكش كف مواد سبك733</v>
      </c>
      <c r="C1529" s="10" t="str">
        <f t="shared" si="97"/>
        <v>دستكش كف مواد سبك1402/04/21733</v>
      </c>
      <c r="D1529" s="10" t="str">
        <f>IFERROR(IF(تحویلی!$E$1="","",IF(NOSA!O1529=تحویلی!$E$1,تحویلی!$E$1&amp;COUNTIF(NOSA!$O$1:O1529,تحویلی!$E$1),"")),"")</f>
        <v/>
      </c>
      <c r="E1529" s="10" t="str">
        <f t="shared" si="98"/>
        <v>22269733</v>
      </c>
      <c r="F1529" s="10" t="str">
        <f>IFERROR(VLOOKUP(I1529,DATABASE!$N:$O,2,FALSE),"")</f>
        <v>دستكش كف مواد سبك</v>
      </c>
      <c r="G1529" s="568" t="s">
        <v>2415</v>
      </c>
      <c r="H1529" s="569">
        <v>22269</v>
      </c>
      <c r="I1529" s="568" t="s">
        <v>1456</v>
      </c>
      <c r="J1529" s="568" t="s">
        <v>2</v>
      </c>
      <c r="K1529" s="570">
        <v>1</v>
      </c>
      <c r="L1529" s="568" t="s">
        <v>3</v>
      </c>
      <c r="M1529" s="568" t="s">
        <v>47</v>
      </c>
      <c r="N1529" s="568" t="s">
        <v>628</v>
      </c>
      <c r="O1529" s="571">
        <v>733</v>
      </c>
      <c r="P1529" s="569">
        <v>1</v>
      </c>
      <c r="Q1529" s="10">
        <f t="shared" si="99"/>
        <v>733</v>
      </c>
    </row>
    <row r="1530" spans="2:17" ht="20.25" customHeight="1">
      <c r="B1530" s="10" t="str">
        <f t="shared" si="96"/>
        <v>گوشي ايرماف733</v>
      </c>
      <c r="C1530" s="10" t="str">
        <f t="shared" si="97"/>
        <v>گوشي ايرماف1402/04/21733</v>
      </c>
      <c r="D1530" s="10" t="str">
        <f>IFERROR(IF(تحویلی!$E$1="","",IF(NOSA!O1530=تحویلی!$E$1,تحویلی!$E$1&amp;COUNTIF(NOSA!$O$1:O1530,تحویلی!$E$1),"")),"")</f>
        <v/>
      </c>
      <c r="E1530" s="10" t="str">
        <f t="shared" si="98"/>
        <v>22269733</v>
      </c>
      <c r="F1530" s="10" t="str">
        <f>IFERROR(VLOOKUP(I1530,DATABASE!$N:$O,2,FALSE),"")</f>
        <v>گوشي ايرماف</v>
      </c>
      <c r="G1530" s="568" t="s">
        <v>2415</v>
      </c>
      <c r="H1530" s="569">
        <v>22269</v>
      </c>
      <c r="I1530" s="568" t="s">
        <v>1449</v>
      </c>
      <c r="J1530" s="568" t="s">
        <v>138</v>
      </c>
      <c r="K1530" s="570">
        <v>1</v>
      </c>
      <c r="L1530" s="568" t="s">
        <v>8</v>
      </c>
      <c r="M1530" s="568" t="s">
        <v>47</v>
      </c>
      <c r="N1530" s="568" t="s">
        <v>628</v>
      </c>
      <c r="O1530" s="571">
        <v>733</v>
      </c>
      <c r="P1530" s="569">
        <v>0</v>
      </c>
      <c r="Q1530" s="10">
        <f t="shared" si="99"/>
        <v>733</v>
      </c>
    </row>
    <row r="1531" spans="2:17" ht="20.25" customHeight="1">
      <c r="B1531" s="10" t="str">
        <f t="shared" si="96"/>
        <v>دستكش ضد برش سبك552</v>
      </c>
      <c r="C1531" s="10" t="str">
        <f t="shared" si="97"/>
        <v>دستكش ضد برش سبك1402/04/22552</v>
      </c>
      <c r="D1531" s="10" t="str">
        <f>IFERROR(IF(تحویلی!$E$1="","",IF(NOSA!O1531=تحویلی!$E$1,تحویلی!$E$1&amp;COUNTIF(NOSA!$O$1:O1531,تحویلی!$E$1),"")),"")</f>
        <v>5521</v>
      </c>
      <c r="E1531" s="10" t="str">
        <f t="shared" si="98"/>
        <v>22272552</v>
      </c>
      <c r="F1531" s="10" t="str">
        <f>IFERROR(VLOOKUP(I1531,DATABASE!$N:$O,2,FALSE),"")</f>
        <v>دستكش ضد برش سبك</v>
      </c>
      <c r="G1531" s="568" t="s">
        <v>2416</v>
      </c>
      <c r="H1531" s="569">
        <v>22272</v>
      </c>
      <c r="I1531" s="568" t="s">
        <v>1442</v>
      </c>
      <c r="J1531" s="568" t="s">
        <v>22</v>
      </c>
      <c r="K1531" s="570">
        <v>1</v>
      </c>
      <c r="L1531" s="568" t="s">
        <v>3</v>
      </c>
      <c r="M1531" s="568" t="s">
        <v>1123</v>
      </c>
      <c r="N1531" s="568" t="s">
        <v>1419</v>
      </c>
      <c r="O1531" s="571">
        <v>552</v>
      </c>
      <c r="P1531" s="569">
        <v>0</v>
      </c>
      <c r="Q1531" s="10">
        <f t="shared" si="99"/>
        <v>552</v>
      </c>
    </row>
    <row r="1532" spans="2:17" ht="20.25" customHeight="1">
      <c r="B1532" s="10" t="str">
        <f t="shared" si="96"/>
        <v>دستكش ضد برش سبك718</v>
      </c>
      <c r="C1532" s="10" t="str">
        <f t="shared" si="97"/>
        <v>دستكش ضد برش سبك1402/04/22718</v>
      </c>
      <c r="D1532" s="10" t="str">
        <f>IFERROR(IF(تحویلی!$E$1="","",IF(NOSA!O1532=تحویلی!$E$1,تحویلی!$E$1&amp;COUNTIF(NOSA!$O$1:O1532,تحویلی!$E$1),"")),"")</f>
        <v/>
      </c>
      <c r="E1532" s="10" t="str">
        <f t="shared" si="98"/>
        <v>22273718</v>
      </c>
      <c r="F1532" s="10" t="str">
        <f>IFERROR(VLOOKUP(I1532,DATABASE!$N:$O,2,FALSE),"")</f>
        <v>دستكش ضد برش سبك</v>
      </c>
      <c r="G1532" s="568" t="s">
        <v>2416</v>
      </c>
      <c r="H1532" s="569">
        <v>22273</v>
      </c>
      <c r="I1532" s="568" t="s">
        <v>1442</v>
      </c>
      <c r="J1532" s="568" t="s">
        <v>22</v>
      </c>
      <c r="K1532" s="570">
        <v>1</v>
      </c>
      <c r="L1532" s="568" t="s">
        <v>3</v>
      </c>
      <c r="M1532" s="568" t="s">
        <v>9</v>
      </c>
      <c r="N1532" s="568" t="s">
        <v>293</v>
      </c>
      <c r="O1532" s="571">
        <v>718</v>
      </c>
      <c r="P1532" s="569">
        <v>0</v>
      </c>
      <c r="Q1532" s="10">
        <f t="shared" si="99"/>
        <v>718</v>
      </c>
    </row>
    <row r="1533" spans="2:17" ht="20.25" customHeight="1">
      <c r="B1533" s="10" t="str">
        <f t="shared" si="96"/>
        <v>دستكش ضد برش سبك755</v>
      </c>
      <c r="C1533" s="10" t="str">
        <f t="shared" si="97"/>
        <v>دستكش ضد برش سبك1402/04/22755</v>
      </c>
      <c r="D1533" s="10" t="str">
        <f>IFERROR(IF(تحویلی!$E$1="","",IF(NOSA!O1533=تحویلی!$E$1,تحویلی!$E$1&amp;COUNTIF(NOSA!$O$1:O1533,تحویلی!$E$1),"")),"")</f>
        <v/>
      </c>
      <c r="E1533" s="10" t="str">
        <f t="shared" si="98"/>
        <v>22276755</v>
      </c>
      <c r="F1533" s="10" t="str">
        <f>IFERROR(VLOOKUP(I1533,DATABASE!$N:$O,2,FALSE),"")</f>
        <v>دستكش ضد برش سبك</v>
      </c>
      <c r="G1533" s="568" t="s">
        <v>2416</v>
      </c>
      <c r="H1533" s="569">
        <v>22276</v>
      </c>
      <c r="I1533" s="568" t="s">
        <v>1442</v>
      </c>
      <c r="J1533" s="568" t="s">
        <v>22</v>
      </c>
      <c r="K1533" s="570">
        <v>1</v>
      </c>
      <c r="L1533" s="568" t="s">
        <v>3</v>
      </c>
      <c r="M1533" s="568" t="s">
        <v>9</v>
      </c>
      <c r="N1533" s="568" t="s">
        <v>974</v>
      </c>
      <c r="O1533" s="571">
        <v>755</v>
      </c>
      <c r="P1533" s="569">
        <v>0</v>
      </c>
      <c r="Q1533" s="10">
        <f t="shared" si="99"/>
        <v>755</v>
      </c>
    </row>
    <row r="1534" spans="2:17" ht="20.25" customHeight="1">
      <c r="B1534" s="10" t="str">
        <f t="shared" si="96"/>
        <v>ماسك جوشكاري563</v>
      </c>
      <c r="C1534" s="10" t="str">
        <f t="shared" si="97"/>
        <v>ماسك جوشكاري1402/04/22563</v>
      </c>
      <c r="D1534" s="10" t="str">
        <f>IFERROR(IF(تحویلی!$E$1="","",IF(NOSA!O1534=تحویلی!$E$1,تحویلی!$E$1&amp;COUNTIF(NOSA!$O$1:O1534,تحویلی!$E$1),"")),"")</f>
        <v/>
      </c>
      <c r="E1534" s="10" t="str">
        <f t="shared" si="98"/>
        <v>22286563</v>
      </c>
      <c r="F1534" s="10" t="str">
        <f>IFERROR(VLOOKUP(I1534,DATABASE!$N:$O,2,FALSE),"")</f>
        <v>ماسك جوشكاري</v>
      </c>
      <c r="G1534" s="568" t="s">
        <v>2416</v>
      </c>
      <c r="H1534" s="569">
        <v>22286</v>
      </c>
      <c r="I1534" s="568" t="s">
        <v>1598</v>
      </c>
      <c r="J1534" s="568" t="s">
        <v>108</v>
      </c>
      <c r="K1534" s="570">
        <v>1</v>
      </c>
      <c r="L1534" s="568" t="s">
        <v>8</v>
      </c>
      <c r="M1534" s="568" t="s">
        <v>133</v>
      </c>
      <c r="N1534" s="568" t="s">
        <v>196</v>
      </c>
      <c r="O1534" s="571">
        <v>563</v>
      </c>
      <c r="P1534" s="569">
        <v>0</v>
      </c>
      <c r="Q1534" s="10">
        <f t="shared" si="99"/>
        <v>563</v>
      </c>
    </row>
    <row r="1535" spans="2:17" ht="20.25" customHeight="1">
      <c r="B1535" s="10" t="str">
        <f t="shared" si="96"/>
        <v>شيشه مات ماسك جوشكاري563</v>
      </c>
      <c r="C1535" s="10" t="str">
        <f t="shared" si="97"/>
        <v>شيشه مات ماسك جوشكاري1402/04/22563</v>
      </c>
      <c r="D1535" s="10" t="str">
        <f>IFERROR(IF(تحویلی!$E$1="","",IF(NOSA!O1535=تحویلی!$E$1,تحویلی!$E$1&amp;COUNTIF(NOSA!$O$1:O1535,تحویلی!$E$1),"")),"")</f>
        <v/>
      </c>
      <c r="E1535" s="10" t="str">
        <f t="shared" si="98"/>
        <v>22286563</v>
      </c>
      <c r="F1535" s="10" t="str">
        <f>IFERROR(VLOOKUP(I1535,DATABASE!$N:$O,2,FALSE),"")</f>
        <v>شيشه مات ماسك جوشكاري</v>
      </c>
      <c r="G1535" s="568" t="s">
        <v>2416</v>
      </c>
      <c r="H1535" s="569">
        <v>22286</v>
      </c>
      <c r="I1535" s="568" t="s">
        <v>1507</v>
      </c>
      <c r="J1535" s="568" t="s">
        <v>113</v>
      </c>
      <c r="K1535" s="570">
        <v>1</v>
      </c>
      <c r="L1535" s="568" t="s">
        <v>8</v>
      </c>
      <c r="M1535" s="568" t="s">
        <v>133</v>
      </c>
      <c r="N1535" s="568" t="s">
        <v>196</v>
      </c>
      <c r="O1535" s="571">
        <v>563</v>
      </c>
      <c r="P1535" s="569">
        <v>0</v>
      </c>
      <c r="Q1535" s="10">
        <f t="shared" si="99"/>
        <v>563</v>
      </c>
    </row>
    <row r="1536" spans="2:17" ht="20.25" customHeight="1">
      <c r="B1536" s="10" t="str">
        <f t="shared" si="96"/>
        <v>لباس كار(بلوز و شلوار)641</v>
      </c>
      <c r="C1536" s="10" t="str">
        <f t="shared" si="97"/>
        <v>لباس كار(بلوز و شلوار)1402/04/22641</v>
      </c>
      <c r="D1536" s="10" t="str">
        <f>IFERROR(IF(تحویلی!$E$1="","",IF(NOSA!O1536=تحویلی!$E$1,تحویلی!$E$1&amp;COUNTIF(NOSA!$O$1:O1536,تحویلی!$E$1),"")),"")</f>
        <v/>
      </c>
      <c r="E1536" s="10" t="str">
        <f t="shared" si="98"/>
        <v>22289641</v>
      </c>
      <c r="F1536" s="10" t="str">
        <f>IFERROR(VLOOKUP(I1536,DATABASE!$N:$O,2,FALSE),"")</f>
        <v>لباس كار(بلوز و شلوار)</v>
      </c>
      <c r="G1536" s="568" t="s">
        <v>2416</v>
      </c>
      <c r="H1536" s="569">
        <v>22289</v>
      </c>
      <c r="I1536" s="568" t="s">
        <v>1644</v>
      </c>
      <c r="J1536" s="568" t="s">
        <v>1645</v>
      </c>
      <c r="K1536" s="570">
        <v>1</v>
      </c>
      <c r="L1536" s="568" t="s">
        <v>28</v>
      </c>
      <c r="M1536" s="568" t="s">
        <v>47</v>
      </c>
      <c r="N1536" s="568" t="s">
        <v>154</v>
      </c>
      <c r="O1536" s="571">
        <v>641</v>
      </c>
      <c r="P1536" s="569">
        <v>0</v>
      </c>
      <c r="Q1536" s="10">
        <f t="shared" si="99"/>
        <v>641</v>
      </c>
    </row>
    <row r="1537" spans="2:17" ht="20.25" customHeight="1">
      <c r="B1537" s="10" t="str">
        <f t="shared" si="96"/>
        <v>لباس كار(بلوز و شلوار)780</v>
      </c>
      <c r="C1537" s="10" t="str">
        <f t="shared" si="97"/>
        <v>لباس كار(بلوز و شلوار)1402/04/22780</v>
      </c>
      <c r="D1537" s="10" t="str">
        <f>IFERROR(IF(تحویلی!$E$1="","",IF(NOSA!O1537=تحویلی!$E$1,تحویلی!$E$1&amp;COUNTIF(NOSA!$O$1:O1537,تحویلی!$E$1),"")),"")</f>
        <v/>
      </c>
      <c r="E1537" s="10" t="str">
        <f t="shared" si="98"/>
        <v>22292780</v>
      </c>
      <c r="F1537" s="10" t="str">
        <f>IFERROR(VLOOKUP(I1537,DATABASE!$N:$O,2,FALSE),"")</f>
        <v>لباس كار(بلوز و شلوار)</v>
      </c>
      <c r="G1537" s="568" t="s">
        <v>2416</v>
      </c>
      <c r="H1537" s="569">
        <v>22292</v>
      </c>
      <c r="I1537" s="568" t="s">
        <v>1644</v>
      </c>
      <c r="J1537" s="568" t="s">
        <v>1645</v>
      </c>
      <c r="K1537" s="570">
        <v>1</v>
      </c>
      <c r="L1537" s="568" t="s">
        <v>28</v>
      </c>
      <c r="M1537" s="568" t="s">
        <v>47</v>
      </c>
      <c r="N1537" s="568" t="s">
        <v>1253</v>
      </c>
      <c r="O1537" s="571">
        <v>780</v>
      </c>
      <c r="P1537" s="569">
        <v>1</v>
      </c>
      <c r="Q1537" s="10">
        <f t="shared" si="99"/>
        <v>780</v>
      </c>
    </row>
    <row r="1538" spans="2:17" ht="20.25" customHeight="1">
      <c r="B1538" s="10" t="str">
        <f t="shared" si="96"/>
        <v>لباس كار ديرسوز(بلوز و شلوار)682</v>
      </c>
      <c r="C1538" s="10" t="str">
        <f t="shared" si="97"/>
        <v>لباس كار ديرسوز(بلوز و شلوار)1402/04/22682</v>
      </c>
      <c r="D1538" s="10" t="str">
        <f>IFERROR(IF(تحویلی!$E$1="","",IF(NOSA!O1538=تحویلی!$E$1,تحویلی!$E$1&amp;COUNTIF(NOSA!$O$1:O1538,تحویلی!$E$1),"")),"")</f>
        <v/>
      </c>
      <c r="E1538" s="10" t="str">
        <f t="shared" si="98"/>
        <v>22295682</v>
      </c>
      <c r="F1538" s="10" t="str">
        <f>IFERROR(VLOOKUP(I1538,DATABASE!$N:$O,2,FALSE),"")</f>
        <v>لباس كار ديرسوز(بلوز و شلوار)</v>
      </c>
      <c r="G1538" s="568" t="s">
        <v>2416</v>
      </c>
      <c r="H1538" s="569">
        <v>22295</v>
      </c>
      <c r="I1538" s="568" t="s">
        <v>1634</v>
      </c>
      <c r="J1538" s="568" t="s">
        <v>1635</v>
      </c>
      <c r="K1538" s="570">
        <v>1</v>
      </c>
      <c r="L1538" s="568" t="s">
        <v>28</v>
      </c>
      <c r="M1538" s="568" t="s">
        <v>9</v>
      </c>
      <c r="N1538" s="568" t="s">
        <v>308</v>
      </c>
      <c r="O1538" s="571">
        <v>682</v>
      </c>
      <c r="P1538" s="569">
        <v>1</v>
      </c>
      <c r="Q1538" s="10">
        <f t="shared" si="99"/>
        <v>682</v>
      </c>
    </row>
    <row r="1539" spans="2:17" ht="20.25" customHeight="1">
      <c r="B1539" s="10" t="str">
        <f t="shared" ref="B1539:B1602" si="100">F1539&amp;Q1539</f>
        <v>پوتين ايمني نسوز682</v>
      </c>
      <c r="C1539" s="10" t="str">
        <f t="shared" ref="C1539:C1602" si="101">F1539&amp;G1539&amp;O1539</f>
        <v>پوتين ايمني نسوز1402/04/22682</v>
      </c>
      <c r="D1539" s="10" t="str">
        <f>IFERROR(IF(تحویلی!$E$1="","",IF(NOSA!O1539=تحویلی!$E$1,تحویلی!$E$1&amp;COUNTIF(NOSA!$O$1:O1539,تحویلی!$E$1),"")),"")</f>
        <v/>
      </c>
      <c r="E1539" s="10" t="str">
        <f t="shared" ref="E1539:E1602" si="102">H1539&amp;O1539</f>
        <v>22295682</v>
      </c>
      <c r="F1539" s="10" t="str">
        <f>IFERROR(VLOOKUP(I1539,DATABASE!$N:$O,2,FALSE),"")</f>
        <v>پوتين ايمني نسوز</v>
      </c>
      <c r="G1539" s="568" t="s">
        <v>2416</v>
      </c>
      <c r="H1539" s="569">
        <v>22295</v>
      </c>
      <c r="I1539" s="568" t="s">
        <v>1648</v>
      </c>
      <c r="J1539" s="568" t="s">
        <v>1649</v>
      </c>
      <c r="K1539" s="570">
        <v>1</v>
      </c>
      <c r="L1539" s="568" t="s">
        <v>3</v>
      </c>
      <c r="M1539" s="568" t="s">
        <v>9</v>
      </c>
      <c r="N1539" s="568" t="s">
        <v>308</v>
      </c>
      <c r="O1539" s="571">
        <v>682</v>
      </c>
      <c r="P1539" s="569">
        <v>1</v>
      </c>
      <c r="Q1539" s="10">
        <f t="shared" si="99"/>
        <v>682</v>
      </c>
    </row>
    <row r="1540" spans="2:17" ht="20.25" customHeight="1">
      <c r="B1540" s="10" t="str">
        <f t="shared" si="100"/>
        <v>دستكش ضد برش سبك719</v>
      </c>
      <c r="C1540" s="10" t="str">
        <f t="shared" si="101"/>
        <v>دستكش ضد برش سبك1402/04/22719</v>
      </c>
      <c r="D1540" s="10" t="str">
        <f>IFERROR(IF(تحویلی!$E$1="","",IF(NOSA!O1540=تحویلی!$E$1,تحویلی!$E$1&amp;COUNTIF(NOSA!$O$1:O1540,تحویلی!$E$1),"")),"")</f>
        <v/>
      </c>
      <c r="E1540" s="10" t="str">
        <f t="shared" si="102"/>
        <v>22299719</v>
      </c>
      <c r="F1540" s="10" t="str">
        <f>IFERROR(VLOOKUP(I1540,DATABASE!$N:$O,2,FALSE),"")</f>
        <v>دستكش ضد برش سبك</v>
      </c>
      <c r="G1540" s="568" t="s">
        <v>2416</v>
      </c>
      <c r="H1540" s="569">
        <v>22299</v>
      </c>
      <c r="I1540" s="568" t="s">
        <v>1442</v>
      </c>
      <c r="J1540" s="568" t="s">
        <v>22</v>
      </c>
      <c r="K1540" s="570">
        <v>1</v>
      </c>
      <c r="L1540" s="568" t="s">
        <v>3</v>
      </c>
      <c r="M1540" s="568" t="s">
        <v>47</v>
      </c>
      <c r="N1540" s="568" t="s">
        <v>395</v>
      </c>
      <c r="O1540" s="571">
        <v>719</v>
      </c>
      <c r="P1540" s="569">
        <v>1</v>
      </c>
      <c r="Q1540" s="10">
        <f t="shared" si="99"/>
        <v>719</v>
      </c>
    </row>
    <row r="1541" spans="2:17" ht="20.25" customHeight="1">
      <c r="B1541" s="10" t="str">
        <f t="shared" si="100"/>
        <v>لباس كار نسوز(بلوز و شلوار)826</v>
      </c>
      <c r="C1541" s="10" t="str">
        <f t="shared" si="101"/>
        <v>لباس كار نسوز(بلوز و شلوار)1402/04/22826</v>
      </c>
      <c r="D1541" s="10" t="str">
        <f>IFERROR(IF(تحویلی!$E$1="","",IF(NOSA!O1541=تحویلی!$E$1,تحویلی!$E$1&amp;COUNTIF(NOSA!$O$1:O1541,تحویلی!$E$1),"")),"")</f>
        <v/>
      </c>
      <c r="E1541" s="10" t="str">
        <f t="shared" si="102"/>
        <v>22304826</v>
      </c>
      <c r="F1541" s="10" t="str">
        <f>IFERROR(VLOOKUP(I1541,DATABASE!$N:$O,2,FALSE),"")</f>
        <v>لباس كار نسوز(بلوز و شلوار)</v>
      </c>
      <c r="G1541" s="568" t="s">
        <v>2416</v>
      </c>
      <c r="H1541" s="569">
        <v>22304</v>
      </c>
      <c r="I1541" s="568" t="s">
        <v>1740</v>
      </c>
      <c r="J1541" s="568" t="s">
        <v>1741</v>
      </c>
      <c r="K1541" s="570">
        <v>1</v>
      </c>
      <c r="L1541" s="568" t="s">
        <v>28</v>
      </c>
      <c r="M1541" s="568" t="s">
        <v>4</v>
      </c>
      <c r="N1541" s="568" t="s">
        <v>2655</v>
      </c>
      <c r="O1541" s="571">
        <v>826</v>
      </c>
      <c r="P1541" s="569">
        <v>1</v>
      </c>
      <c r="Q1541" s="10">
        <f t="shared" si="99"/>
        <v>826</v>
      </c>
    </row>
    <row r="1542" spans="2:17" ht="20.25" customHeight="1">
      <c r="B1542" s="10" t="str">
        <f t="shared" si="100"/>
        <v>پابند نسوز چرمي826</v>
      </c>
      <c r="C1542" s="10" t="str">
        <f t="shared" si="101"/>
        <v>پابند نسوز چرمي1402/04/22826</v>
      </c>
      <c r="D1542" s="10" t="str">
        <f>IFERROR(IF(تحویلی!$E$1="","",IF(NOSA!O1542=تحویلی!$E$1,تحویلی!$E$1&amp;COUNTIF(NOSA!$O$1:O1542,تحویلی!$E$1),"")),"")</f>
        <v/>
      </c>
      <c r="E1542" s="10" t="str">
        <f t="shared" si="102"/>
        <v>22304826</v>
      </c>
      <c r="F1542" s="10" t="str">
        <f>IFERROR(VLOOKUP(I1542,DATABASE!$N:$O,2,FALSE),"")</f>
        <v>پابند نسوز چرمي</v>
      </c>
      <c r="G1542" s="568" t="s">
        <v>2416</v>
      </c>
      <c r="H1542" s="569">
        <v>22304</v>
      </c>
      <c r="I1542" s="568" t="s">
        <v>1460</v>
      </c>
      <c r="J1542" s="568" t="s">
        <v>18</v>
      </c>
      <c r="K1542" s="570">
        <v>1</v>
      </c>
      <c r="L1542" s="568" t="s">
        <v>3</v>
      </c>
      <c r="M1542" s="568" t="s">
        <v>4</v>
      </c>
      <c r="N1542" s="568" t="s">
        <v>2655</v>
      </c>
      <c r="O1542" s="571">
        <v>826</v>
      </c>
      <c r="P1542" s="569">
        <v>0</v>
      </c>
      <c r="Q1542" s="10">
        <f t="shared" si="99"/>
        <v>826</v>
      </c>
    </row>
    <row r="1543" spans="2:17" ht="20.25" customHeight="1">
      <c r="B1543" s="10" t="str">
        <f t="shared" si="100"/>
        <v>دستكش كف دوبل چرمي563</v>
      </c>
      <c r="C1543" s="10" t="str">
        <f t="shared" si="101"/>
        <v>دستكش كف دوبل چرمي1402/04/23563</v>
      </c>
      <c r="D1543" s="10" t="str">
        <f>IFERROR(IF(تحویلی!$E$1="","",IF(NOSA!O1543=تحویلی!$E$1,تحویلی!$E$1&amp;COUNTIF(NOSA!$O$1:O1543,تحویلی!$E$1),"")),"")</f>
        <v/>
      </c>
      <c r="E1543" s="10" t="str">
        <f t="shared" si="102"/>
        <v>22308563</v>
      </c>
      <c r="F1543" s="10" t="str">
        <f>IFERROR(VLOOKUP(I1543,DATABASE!$N:$O,2,FALSE),"")</f>
        <v>دستكش كف دوبل چرمي</v>
      </c>
      <c r="G1543" s="568" t="s">
        <v>2417</v>
      </c>
      <c r="H1543" s="569">
        <v>22308</v>
      </c>
      <c r="I1543" s="568" t="s">
        <v>1683</v>
      </c>
      <c r="J1543" s="568" t="s">
        <v>1684</v>
      </c>
      <c r="K1543" s="570">
        <v>1</v>
      </c>
      <c r="L1543" s="568" t="s">
        <v>3</v>
      </c>
      <c r="M1543" s="568" t="s">
        <v>25</v>
      </c>
      <c r="N1543" s="568" t="s">
        <v>196</v>
      </c>
      <c r="O1543" s="571">
        <v>563</v>
      </c>
      <c r="P1543" s="569">
        <v>1</v>
      </c>
      <c r="Q1543" s="10">
        <f t="shared" si="99"/>
        <v>563</v>
      </c>
    </row>
    <row r="1544" spans="2:17" ht="20.25" customHeight="1">
      <c r="B1544" s="10" t="str">
        <f t="shared" si="100"/>
        <v>كفش ايمني623</v>
      </c>
      <c r="C1544" s="10" t="str">
        <f t="shared" si="101"/>
        <v>كفش ايمني1402/04/23623</v>
      </c>
      <c r="D1544" s="10" t="str">
        <f>IFERROR(IF(تحویلی!$E$1="","",IF(NOSA!O1544=تحویلی!$E$1,تحویلی!$E$1&amp;COUNTIF(NOSA!$O$1:O1544,تحویلی!$E$1),"")),"")</f>
        <v/>
      </c>
      <c r="E1544" s="10" t="str">
        <f t="shared" si="102"/>
        <v>22312623</v>
      </c>
      <c r="F1544" s="10" t="str">
        <f>IFERROR(VLOOKUP(I1544,DATABASE!$N:$O,2,FALSE),"")</f>
        <v>كفش ايمني</v>
      </c>
      <c r="G1544" s="568" t="s">
        <v>2417</v>
      </c>
      <c r="H1544" s="569">
        <v>22312</v>
      </c>
      <c r="I1544" s="568" t="s">
        <v>1526</v>
      </c>
      <c r="J1544" s="568" t="s">
        <v>1729</v>
      </c>
      <c r="K1544" s="570">
        <v>1</v>
      </c>
      <c r="L1544" s="568" t="s">
        <v>3</v>
      </c>
      <c r="M1544" s="568" t="s">
        <v>25</v>
      </c>
      <c r="N1544" s="568" t="s">
        <v>2656</v>
      </c>
      <c r="O1544" s="571">
        <v>623</v>
      </c>
      <c r="P1544" s="569">
        <v>1</v>
      </c>
      <c r="Q1544" s="10">
        <f t="shared" si="99"/>
        <v>623</v>
      </c>
    </row>
    <row r="1545" spans="2:17" ht="20.25" customHeight="1">
      <c r="B1545" s="10" t="str">
        <f t="shared" si="100"/>
        <v>لباس كار ديرسوز(بلوز و شلوار)751</v>
      </c>
      <c r="C1545" s="10" t="str">
        <f t="shared" si="101"/>
        <v>لباس كار ديرسوز(بلوز و شلوار)1402/04/23751</v>
      </c>
      <c r="D1545" s="10" t="str">
        <f>IFERROR(IF(تحویلی!$E$1="","",IF(NOSA!O1545=تحویلی!$E$1,تحویلی!$E$1&amp;COUNTIF(NOSA!$O$1:O1545,تحویلی!$E$1),"")),"")</f>
        <v/>
      </c>
      <c r="E1545" s="10" t="str">
        <f t="shared" si="102"/>
        <v>22320751</v>
      </c>
      <c r="F1545" s="10" t="str">
        <f>IFERROR(VLOOKUP(I1545,DATABASE!$N:$O,2,FALSE),"")</f>
        <v>لباس كار ديرسوز(بلوز و شلوار)</v>
      </c>
      <c r="G1545" s="568" t="s">
        <v>2417</v>
      </c>
      <c r="H1545" s="569">
        <v>22320</v>
      </c>
      <c r="I1545" s="568" t="s">
        <v>1619</v>
      </c>
      <c r="J1545" s="568" t="s">
        <v>1620</v>
      </c>
      <c r="K1545" s="570">
        <v>1</v>
      </c>
      <c r="L1545" s="568" t="s">
        <v>28</v>
      </c>
      <c r="M1545" s="568" t="s">
        <v>9</v>
      </c>
      <c r="N1545" s="568" t="s">
        <v>901</v>
      </c>
      <c r="O1545" s="571">
        <v>751</v>
      </c>
      <c r="P1545" s="569">
        <v>0</v>
      </c>
      <c r="Q1545" s="10">
        <f t="shared" si="99"/>
        <v>751</v>
      </c>
    </row>
    <row r="1546" spans="2:17" ht="20.25" customHeight="1">
      <c r="B1546" s="10" t="str">
        <f t="shared" si="100"/>
        <v>دستكش ضد برش سبك731</v>
      </c>
      <c r="C1546" s="10" t="str">
        <f t="shared" si="101"/>
        <v>دستكش ضد برش سبك1402/04/23731</v>
      </c>
      <c r="D1546" s="10" t="str">
        <f>IFERROR(IF(تحویلی!$E$1="","",IF(NOSA!O1546=تحویلی!$E$1,تحویلی!$E$1&amp;COUNTIF(NOSA!$O$1:O1546,تحویلی!$E$1),"")),"")</f>
        <v/>
      </c>
      <c r="E1546" s="10" t="str">
        <f t="shared" si="102"/>
        <v>22325731</v>
      </c>
      <c r="F1546" s="10" t="str">
        <f>IFERROR(VLOOKUP(I1546,DATABASE!$N:$O,2,FALSE),"")</f>
        <v>دستكش ضد برش سبك</v>
      </c>
      <c r="G1546" s="568" t="s">
        <v>2417</v>
      </c>
      <c r="H1546" s="569">
        <v>22325</v>
      </c>
      <c r="I1546" s="568" t="s">
        <v>1442</v>
      </c>
      <c r="J1546" s="568" t="s">
        <v>22</v>
      </c>
      <c r="K1546" s="570">
        <v>1</v>
      </c>
      <c r="L1546" s="568" t="s">
        <v>3</v>
      </c>
      <c r="M1546" s="568" t="s">
        <v>47</v>
      </c>
      <c r="N1546" s="568" t="s">
        <v>2657</v>
      </c>
      <c r="O1546" s="571">
        <v>731</v>
      </c>
      <c r="P1546" s="569">
        <v>1</v>
      </c>
      <c r="Q1546" s="10">
        <f t="shared" si="99"/>
        <v>731</v>
      </c>
    </row>
    <row r="1547" spans="2:17" ht="20.25" customHeight="1">
      <c r="B1547" s="10" t="str">
        <f t="shared" si="100"/>
        <v>دستكش ضد برش سبك10028</v>
      </c>
      <c r="C1547" s="10" t="str">
        <f t="shared" si="101"/>
        <v>دستكش ضد برش سبك1402/04/2310028</v>
      </c>
      <c r="D1547" s="10" t="str">
        <f>IFERROR(IF(تحویلی!$E$1="","",IF(NOSA!O1547=تحویلی!$E$1,تحویلی!$E$1&amp;COUNTIF(NOSA!$O$1:O1547,تحویلی!$E$1),"")),"")</f>
        <v/>
      </c>
      <c r="E1547" s="10" t="str">
        <f t="shared" si="102"/>
        <v>2232810028</v>
      </c>
      <c r="F1547" s="10" t="str">
        <f>IFERROR(VLOOKUP(I1547,DATABASE!$N:$O,2,FALSE),"")</f>
        <v>دستكش ضد برش سبك</v>
      </c>
      <c r="G1547" s="568" t="s">
        <v>2417</v>
      </c>
      <c r="H1547" s="569">
        <v>22328</v>
      </c>
      <c r="I1547" s="568" t="s">
        <v>1442</v>
      </c>
      <c r="J1547" s="568" t="s">
        <v>22</v>
      </c>
      <c r="K1547" s="570">
        <v>1</v>
      </c>
      <c r="L1547" s="568" t="s">
        <v>3</v>
      </c>
      <c r="M1547" s="568" t="s">
        <v>9</v>
      </c>
      <c r="N1547" s="568" t="s">
        <v>1722</v>
      </c>
      <c r="O1547" s="571">
        <v>10028</v>
      </c>
      <c r="P1547" s="569">
        <v>1</v>
      </c>
      <c r="Q1547" s="10">
        <f t="shared" si="99"/>
        <v>10028</v>
      </c>
    </row>
    <row r="1548" spans="2:17" ht="20.25" customHeight="1">
      <c r="B1548" s="10" t="str">
        <f t="shared" si="100"/>
        <v>دستكش ضد برش سبك70</v>
      </c>
      <c r="C1548" s="10" t="str">
        <f t="shared" si="101"/>
        <v>دستكش ضد برش سبك1402/04/2370</v>
      </c>
      <c r="D1548" s="10" t="str">
        <f>IFERROR(IF(تحویلی!$E$1="","",IF(NOSA!O1548=تحویلی!$E$1,تحویلی!$E$1&amp;COUNTIF(NOSA!$O$1:O1548,تحویلی!$E$1),"")),"")</f>
        <v/>
      </c>
      <c r="E1548" s="10" t="str">
        <f t="shared" si="102"/>
        <v>2232970</v>
      </c>
      <c r="F1548" s="10" t="str">
        <f>IFERROR(VLOOKUP(I1548,DATABASE!$N:$O,2,FALSE),"")</f>
        <v>دستكش ضد برش سبك</v>
      </c>
      <c r="G1548" s="568" t="s">
        <v>2417</v>
      </c>
      <c r="H1548" s="569">
        <v>22329</v>
      </c>
      <c r="I1548" s="568" t="s">
        <v>1442</v>
      </c>
      <c r="J1548" s="568" t="s">
        <v>22</v>
      </c>
      <c r="K1548" s="570">
        <v>1</v>
      </c>
      <c r="L1548" s="568" t="s">
        <v>3</v>
      </c>
      <c r="M1548" s="568" t="s">
        <v>9</v>
      </c>
      <c r="N1548" s="568" t="s">
        <v>688</v>
      </c>
      <c r="O1548" s="571">
        <v>70</v>
      </c>
      <c r="P1548" s="569">
        <v>1</v>
      </c>
      <c r="Q1548" s="10">
        <f t="shared" si="99"/>
        <v>70</v>
      </c>
    </row>
    <row r="1549" spans="2:17" ht="20.25" customHeight="1">
      <c r="B1549" s="10" t="str">
        <f t="shared" si="100"/>
        <v>فيلتر ماسك نيم صورت (3M) مدل 209170</v>
      </c>
      <c r="C1549" s="10" t="str">
        <f t="shared" si="101"/>
        <v>فيلتر ماسك نيم صورت (3M) مدل 20911402/04/2370</v>
      </c>
      <c r="D1549" s="10" t="str">
        <f>IFERROR(IF(تحویلی!$E$1="","",IF(NOSA!O1549=تحویلی!$E$1,تحویلی!$E$1&amp;COUNTIF(NOSA!$O$1:O1549,تحویلی!$E$1),"")),"")</f>
        <v/>
      </c>
      <c r="E1549" s="10" t="str">
        <f t="shared" si="102"/>
        <v>2232970</v>
      </c>
      <c r="F1549" s="10" t="str">
        <f>IFERROR(VLOOKUP(I1549,DATABASE!$N:$O,2,FALSE),"")</f>
        <v>فيلتر ماسك نيم صورت (3M) مدل 2091</v>
      </c>
      <c r="G1549" s="568" t="s">
        <v>2417</v>
      </c>
      <c r="H1549" s="569">
        <v>22329</v>
      </c>
      <c r="I1549" s="568" t="s">
        <v>1475</v>
      </c>
      <c r="J1549" s="568" t="s">
        <v>53</v>
      </c>
      <c r="K1549" s="570">
        <v>1</v>
      </c>
      <c r="L1549" s="568" t="s">
        <v>8</v>
      </c>
      <c r="M1549" s="568" t="s">
        <v>9</v>
      </c>
      <c r="N1549" s="568" t="s">
        <v>688</v>
      </c>
      <c r="O1549" s="571">
        <v>70</v>
      </c>
      <c r="P1549" s="569">
        <v>1</v>
      </c>
      <c r="Q1549" s="10">
        <f t="shared" si="99"/>
        <v>70</v>
      </c>
    </row>
    <row r="1550" spans="2:17" ht="20.25" customHeight="1">
      <c r="B1550" s="10" t="str">
        <f t="shared" si="100"/>
        <v>دستكش ضد برش سبك10027</v>
      </c>
      <c r="C1550" s="10" t="str">
        <f t="shared" si="101"/>
        <v>دستكش ضد برش سبك1402/04/2310027</v>
      </c>
      <c r="D1550" s="10" t="str">
        <f>IFERROR(IF(تحویلی!$E$1="","",IF(NOSA!O1550=تحویلی!$E$1,تحویلی!$E$1&amp;COUNTIF(NOSA!$O$1:O1550,تحویلی!$E$1),"")),"")</f>
        <v/>
      </c>
      <c r="E1550" s="10" t="str">
        <f t="shared" si="102"/>
        <v>2233210027</v>
      </c>
      <c r="F1550" s="10" t="str">
        <f>IFERROR(VLOOKUP(I1550,DATABASE!$N:$O,2,FALSE),"")</f>
        <v>دستكش ضد برش سبك</v>
      </c>
      <c r="G1550" s="568" t="s">
        <v>2417</v>
      </c>
      <c r="H1550" s="569">
        <v>22332</v>
      </c>
      <c r="I1550" s="568" t="s">
        <v>1442</v>
      </c>
      <c r="J1550" s="568" t="s">
        <v>22</v>
      </c>
      <c r="K1550" s="570">
        <v>1</v>
      </c>
      <c r="L1550" s="568" t="s">
        <v>3</v>
      </c>
      <c r="M1550" s="568" t="s">
        <v>9</v>
      </c>
      <c r="N1550" s="568" t="s">
        <v>1637</v>
      </c>
      <c r="O1550" s="571">
        <v>10027</v>
      </c>
      <c r="P1550" s="569">
        <v>1</v>
      </c>
      <c r="Q1550" s="10">
        <f t="shared" si="99"/>
        <v>10027</v>
      </c>
    </row>
    <row r="1551" spans="2:17" ht="20.25" customHeight="1">
      <c r="B1551" s="10" t="str">
        <f t="shared" si="100"/>
        <v>دستكش ضد برش سبك706</v>
      </c>
      <c r="C1551" s="10" t="str">
        <f t="shared" si="101"/>
        <v>دستكش ضد برش سبك1402/04/23706</v>
      </c>
      <c r="D1551" s="10" t="str">
        <f>IFERROR(IF(تحویلی!$E$1="","",IF(NOSA!O1551=تحویلی!$E$1,تحویلی!$E$1&amp;COUNTIF(NOSA!$O$1:O1551,تحویلی!$E$1),"")),"")</f>
        <v/>
      </c>
      <c r="E1551" s="10" t="str">
        <f t="shared" si="102"/>
        <v>22336706</v>
      </c>
      <c r="F1551" s="10" t="str">
        <f>IFERROR(VLOOKUP(I1551,DATABASE!$N:$O,2,FALSE),"")</f>
        <v>دستكش ضد برش سبك</v>
      </c>
      <c r="G1551" s="568" t="s">
        <v>2417</v>
      </c>
      <c r="H1551" s="569">
        <v>22336</v>
      </c>
      <c r="I1551" s="568" t="s">
        <v>1442</v>
      </c>
      <c r="J1551" s="568" t="s">
        <v>22</v>
      </c>
      <c r="K1551" s="570">
        <v>1</v>
      </c>
      <c r="L1551" s="568" t="s">
        <v>3</v>
      </c>
      <c r="M1551" s="568" t="s">
        <v>40</v>
      </c>
      <c r="N1551" s="568" t="s">
        <v>177</v>
      </c>
      <c r="O1551" s="571">
        <v>706</v>
      </c>
      <c r="P1551" s="569">
        <v>1</v>
      </c>
      <c r="Q1551" s="10">
        <f t="shared" si="99"/>
        <v>706</v>
      </c>
    </row>
    <row r="1552" spans="2:17" ht="20.25" customHeight="1">
      <c r="B1552" s="10" t="str">
        <f t="shared" si="100"/>
        <v>دستكش ضد برش سبك636</v>
      </c>
      <c r="C1552" s="10" t="str">
        <f t="shared" si="101"/>
        <v>دستكش ضد برش سبك1402/04/23636</v>
      </c>
      <c r="D1552" s="10" t="str">
        <f>IFERROR(IF(تحویلی!$E$1="","",IF(NOSA!O1552=تحویلی!$E$1,تحویلی!$E$1&amp;COUNTIF(NOSA!$O$1:O1552,تحویلی!$E$1),"")),"")</f>
        <v/>
      </c>
      <c r="E1552" s="10" t="str">
        <f t="shared" si="102"/>
        <v>22338636</v>
      </c>
      <c r="F1552" s="10" t="str">
        <f>IFERROR(VLOOKUP(I1552,DATABASE!$N:$O,2,FALSE),"")</f>
        <v>دستكش ضد برش سبك</v>
      </c>
      <c r="G1552" s="568" t="s">
        <v>2417</v>
      </c>
      <c r="H1552" s="569">
        <v>22338</v>
      </c>
      <c r="I1552" s="568" t="s">
        <v>1442</v>
      </c>
      <c r="J1552" s="568" t="s">
        <v>22</v>
      </c>
      <c r="K1552" s="570">
        <v>1</v>
      </c>
      <c r="L1552" s="568" t="s">
        <v>3</v>
      </c>
      <c r="M1552" s="568" t="s">
        <v>47</v>
      </c>
      <c r="N1552" s="568" t="s">
        <v>50</v>
      </c>
      <c r="O1552" s="571">
        <v>636</v>
      </c>
      <c r="P1552" s="569">
        <v>1</v>
      </c>
      <c r="Q1552" s="10">
        <f t="shared" si="99"/>
        <v>636</v>
      </c>
    </row>
    <row r="1553" spans="2:17" ht="20.25" customHeight="1">
      <c r="B1553" s="10" t="str">
        <f t="shared" si="100"/>
        <v>ماسك N95) FFP2 )824</v>
      </c>
      <c r="C1553" s="10" t="str">
        <f t="shared" si="101"/>
        <v>ماسك N95) FFP2 )1402/04/24824</v>
      </c>
      <c r="D1553" s="10" t="str">
        <f>IFERROR(IF(تحویلی!$E$1="","",IF(NOSA!O1553=تحویلی!$E$1,تحویلی!$E$1&amp;COUNTIF(NOSA!$O$1:O1553,تحویلی!$E$1),"")),"")</f>
        <v/>
      </c>
      <c r="E1553" s="10" t="str">
        <f t="shared" si="102"/>
        <v>22354824</v>
      </c>
      <c r="F1553" s="10" t="str">
        <f>IFERROR(VLOOKUP(I1553,DATABASE!$N:$O,2,FALSE),"")</f>
        <v>ماسك N95) FFP2 )</v>
      </c>
      <c r="G1553" s="568" t="s">
        <v>2418</v>
      </c>
      <c r="H1553" s="569">
        <v>22354</v>
      </c>
      <c r="I1553" s="568" t="s">
        <v>1469</v>
      </c>
      <c r="J1553" s="568" t="s">
        <v>256</v>
      </c>
      <c r="K1553" s="570">
        <v>500</v>
      </c>
      <c r="L1553" s="568" t="s">
        <v>8</v>
      </c>
      <c r="M1553" s="568" t="s">
        <v>102</v>
      </c>
      <c r="N1553" s="568" t="s">
        <v>1790</v>
      </c>
      <c r="O1553" s="571">
        <v>824</v>
      </c>
      <c r="P1553" s="569">
        <v>0</v>
      </c>
      <c r="Q1553" s="10">
        <f t="shared" si="99"/>
        <v>824</v>
      </c>
    </row>
    <row r="1554" spans="2:17" ht="20.25" customHeight="1">
      <c r="B1554" s="10" t="str">
        <f t="shared" si="100"/>
        <v>پيشبند نسوز آلومينيومي651</v>
      </c>
      <c r="C1554" s="10" t="str">
        <f t="shared" si="101"/>
        <v>پيشبند نسوز آلومينيومي1402/05/16651</v>
      </c>
      <c r="D1554" s="10" t="str">
        <f>IFERROR(IF(تحویلی!$E$1="","",IF(NOSA!O1554=تحویلی!$E$1,تحویلی!$E$1&amp;COUNTIF(NOSA!$O$1:O1554,تحویلی!$E$1),"")),"")</f>
        <v/>
      </c>
      <c r="E1554" s="10" t="str">
        <f t="shared" si="102"/>
        <v>26944651</v>
      </c>
      <c r="F1554" s="10" t="str">
        <f>IFERROR(VLOOKUP(I1554,DATABASE!$N:$O,2,FALSE),"")</f>
        <v>پيشبند نسوز آلومينيومي</v>
      </c>
      <c r="G1554" s="568" t="s">
        <v>2441</v>
      </c>
      <c r="H1554" s="569">
        <v>26944</v>
      </c>
      <c r="I1554" s="568" t="s">
        <v>1464</v>
      </c>
      <c r="J1554" s="568" t="s">
        <v>36</v>
      </c>
      <c r="K1554" s="570">
        <v>1</v>
      </c>
      <c r="L1554" s="568" t="s">
        <v>8</v>
      </c>
      <c r="M1554" s="568" t="s">
        <v>4</v>
      </c>
      <c r="N1554" s="568" t="s">
        <v>165</v>
      </c>
      <c r="O1554" s="571">
        <v>651</v>
      </c>
      <c r="P1554" s="569">
        <v>0</v>
      </c>
      <c r="Q1554" s="10">
        <f t="shared" si="99"/>
        <v>651</v>
      </c>
    </row>
    <row r="1555" spans="2:17" ht="20.25" customHeight="1">
      <c r="B1555" s="10" t="str">
        <f t="shared" si="100"/>
        <v>لباس كار نسوز(بلوز و شلوار)651</v>
      </c>
      <c r="C1555" s="10" t="str">
        <f t="shared" si="101"/>
        <v>لباس كار نسوز(بلوز و شلوار)1402/05/16651</v>
      </c>
      <c r="D1555" s="10" t="str">
        <f>IFERROR(IF(تحویلی!$E$1="","",IF(NOSA!O1555=تحویلی!$E$1,تحویلی!$E$1&amp;COUNTIF(NOSA!$O$1:O1555,تحویلی!$E$1),"")),"")</f>
        <v/>
      </c>
      <c r="E1555" s="10" t="str">
        <f t="shared" si="102"/>
        <v>26944651</v>
      </c>
      <c r="F1555" s="10" t="str">
        <f>IFERROR(VLOOKUP(I1555,DATABASE!$N:$O,2,FALSE),"")</f>
        <v>لباس كار نسوز(بلوز و شلوار)</v>
      </c>
      <c r="G1555" s="568" t="s">
        <v>2441</v>
      </c>
      <c r="H1555" s="569">
        <v>26944</v>
      </c>
      <c r="I1555" s="568" t="s">
        <v>1655</v>
      </c>
      <c r="J1555" s="568" t="s">
        <v>1656</v>
      </c>
      <c r="K1555" s="570">
        <v>1</v>
      </c>
      <c r="L1555" s="568" t="s">
        <v>28</v>
      </c>
      <c r="M1555" s="568" t="s">
        <v>4</v>
      </c>
      <c r="N1555" s="568" t="s">
        <v>165</v>
      </c>
      <c r="O1555" s="571">
        <v>651</v>
      </c>
      <c r="P1555" s="569">
        <v>0</v>
      </c>
      <c r="Q1555" s="10">
        <f t="shared" si="99"/>
        <v>651</v>
      </c>
    </row>
    <row r="1556" spans="2:17" ht="20.25" customHeight="1">
      <c r="B1556" s="10" t="str">
        <f t="shared" si="100"/>
        <v>لباس كار معمولي- بلوز و شلوار838</v>
      </c>
      <c r="C1556" s="10" t="str">
        <f t="shared" si="101"/>
        <v>لباس كار معمولي- بلوز و شلوار1402/05/16838</v>
      </c>
      <c r="D1556" s="10" t="str">
        <f>IFERROR(IF(تحویلی!$E$1="","",IF(NOSA!O1556=تحویلی!$E$1,تحویلی!$E$1&amp;COUNTIF(NOSA!$O$1:O1556,تحویلی!$E$1),"")),"")</f>
        <v/>
      </c>
      <c r="E1556" s="10" t="str">
        <f t="shared" si="102"/>
        <v>26948838</v>
      </c>
      <c r="F1556" s="10" t="str">
        <f>IFERROR(VLOOKUP(I1556,DATABASE!$N:$O,2,FALSE),"")</f>
        <v>لباس كار معمولي- بلوز و شلوار</v>
      </c>
      <c r="G1556" s="568" t="s">
        <v>2441</v>
      </c>
      <c r="H1556" s="569">
        <v>26948</v>
      </c>
      <c r="I1556" s="568" t="s">
        <v>1705</v>
      </c>
      <c r="J1556" s="568" t="s">
        <v>1706</v>
      </c>
      <c r="K1556" s="570">
        <v>1</v>
      </c>
      <c r="L1556" s="568" t="s">
        <v>28</v>
      </c>
      <c r="M1556" s="568" t="s">
        <v>40</v>
      </c>
      <c r="N1556" s="568" t="s">
        <v>2662</v>
      </c>
      <c r="O1556" s="571">
        <v>838</v>
      </c>
      <c r="P1556" s="569">
        <v>0</v>
      </c>
      <c r="Q1556" s="10">
        <f t="shared" si="99"/>
        <v>838</v>
      </c>
    </row>
    <row r="1557" spans="2:17" ht="20.25" customHeight="1">
      <c r="B1557" s="10" t="str">
        <f t="shared" si="100"/>
        <v>كفش ايمني838</v>
      </c>
      <c r="C1557" s="10" t="str">
        <f t="shared" si="101"/>
        <v>كفش ايمني1402/05/16838</v>
      </c>
      <c r="D1557" s="10" t="str">
        <f>IFERROR(IF(تحویلی!$E$1="","",IF(NOSA!O1557=تحویلی!$E$1,تحویلی!$E$1&amp;COUNTIF(NOSA!$O$1:O1557,تحویلی!$E$1),"")),"")</f>
        <v/>
      </c>
      <c r="E1557" s="10" t="str">
        <f t="shared" si="102"/>
        <v>26948838</v>
      </c>
      <c r="F1557" s="10" t="str">
        <f>IFERROR(VLOOKUP(I1557,DATABASE!$N:$O,2,FALSE),"")</f>
        <v>كفش ايمني</v>
      </c>
      <c r="G1557" s="568" t="s">
        <v>2441</v>
      </c>
      <c r="H1557" s="569">
        <v>26948</v>
      </c>
      <c r="I1557" s="568" t="s">
        <v>1526</v>
      </c>
      <c r="J1557" s="568" t="s">
        <v>1729</v>
      </c>
      <c r="K1557" s="570">
        <v>1</v>
      </c>
      <c r="L1557" s="568" t="s">
        <v>3</v>
      </c>
      <c r="M1557" s="568" t="s">
        <v>40</v>
      </c>
      <c r="N1557" s="568" t="s">
        <v>2662</v>
      </c>
      <c r="O1557" s="571">
        <v>838</v>
      </c>
      <c r="P1557" s="569">
        <v>0</v>
      </c>
      <c r="Q1557" s="10">
        <f t="shared" si="99"/>
        <v>838</v>
      </c>
    </row>
    <row r="1558" spans="2:17" ht="20.25" customHeight="1">
      <c r="B1558" s="10" t="str">
        <f t="shared" si="100"/>
        <v>كمربند برزنتي نواري838</v>
      </c>
      <c r="C1558" s="10" t="str">
        <f t="shared" si="101"/>
        <v>كمربند برزنتي نواري1402/05/16838</v>
      </c>
      <c r="D1558" s="10" t="str">
        <f>IFERROR(IF(تحویلی!$E$1="","",IF(NOSA!O1558=تحویلی!$E$1,تحویلی!$E$1&amp;COUNTIF(NOSA!$O$1:O1558,تحویلی!$E$1),"")),"")</f>
        <v/>
      </c>
      <c r="E1558" s="10" t="str">
        <f t="shared" si="102"/>
        <v>26948838</v>
      </c>
      <c r="F1558" s="10" t="str">
        <f>IFERROR(VLOOKUP(I1558,DATABASE!$N:$O,2,FALSE),"")</f>
        <v>كمربند برزنتي نواري</v>
      </c>
      <c r="G1558" s="568" t="s">
        <v>2441</v>
      </c>
      <c r="H1558" s="569">
        <v>26948</v>
      </c>
      <c r="I1558" s="568" t="s">
        <v>1441</v>
      </c>
      <c r="J1558" s="568" t="s">
        <v>95</v>
      </c>
      <c r="K1558" s="570">
        <v>1</v>
      </c>
      <c r="L1558" s="568" t="s">
        <v>96</v>
      </c>
      <c r="M1558" s="568" t="s">
        <v>40</v>
      </c>
      <c r="N1558" s="568" t="s">
        <v>2662</v>
      </c>
      <c r="O1558" s="571">
        <v>838</v>
      </c>
      <c r="P1558" s="569">
        <v>0</v>
      </c>
      <c r="Q1558" s="10">
        <f t="shared" si="99"/>
        <v>838</v>
      </c>
    </row>
    <row r="1559" spans="2:17" ht="20.25" customHeight="1">
      <c r="B1559" s="10" t="str">
        <f t="shared" si="100"/>
        <v>گوشي اير پلاگ10029</v>
      </c>
      <c r="C1559" s="10" t="str">
        <f t="shared" si="101"/>
        <v>گوشي اير پلاگ1402/05/1610029</v>
      </c>
      <c r="D1559" s="10" t="str">
        <f>IFERROR(IF(تحویلی!$E$1="","",IF(NOSA!O1559=تحویلی!$E$1,تحویلی!$E$1&amp;COUNTIF(NOSA!$O$1:O1559,تحویلی!$E$1),"")),"")</f>
        <v/>
      </c>
      <c r="E1559" s="10" t="str">
        <f t="shared" si="102"/>
        <v>2695010029</v>
      </c>
      <c r="F1559" s="10" t="str">
        <f>IFERROR(VLOOKUP(I1559,DATABASE!$N:$O,2,FALSE),"")</f>
        <v>گوشي اير پلاگ</v>
      </c>
      <c r="G1559" s="568" t="s">
        <v>2441</v>
      </c>
      <c r="H1559" s="569">
        <v>26950</v>
      </c>
      <c r="I1559" s="568" t="s">
        <v>1581</v>
      </c>
      <c r="J1559" s="568" t="s">
        <v>124</v>
      </c>
      <c r="K1559" s="570">
        <v>1</v>
      </c>
      <c r="L1559" s="568" t="s">
        <v>8</v>
      </c>
      <c r="M1559" s="568" t="s">
        <v>9</v>
      </c>
      <c r="N1559" s="568" t="s">
        <v>1633</v>
      </c>
      <c r="O1559" s="571">
        <v>10029</v>
      </c>
      <c r="P1559" s="569">
        <v>0</v>
      </c>
      <c r="Q1559" s="10">
        <f t="shared" si="99"/>
        <v>10029</v>
      </c>
    </row>
    <row r="1560" spans="2:17" ht="20.25" customHeight="1">
      <c r="B1560" s="10" t="str">
        <f t="shared" si="100"/>
        <v>فيلتر ماسك نيم صورت (3M) مدل 209110029</v>
      </c>
      <c r="C1560" s="10" t="str">
        <f t="shared" si="101"/>
        <v>فيلتر ماسك نيم صورت (3M) مدل 20911402/05/1610029</v>
      </c>
      <c r="D1560" s="10" t="str">
        <f>IFERROR(IF(تحویلی!$E$1="","",IF(NOSA!O1560=تحویلی!$E$1,تحویلی!$E$1&amp;COUNTIF(NOSA!$O$1:O1560,تحویلی!$E$1),"")),"")</f>
        <v/>
      </c>
      <c r="E1560" s="10" t="str">
        <f t="shared" si="102"/>
        <v>2695010029</v>
      </c>
      <c r="F1560" s="10" t="str">
        <f>IFERROR(VLOOKUP(I1560,DATABASE!$N:$O,2,FALSE),"")</f>
        <v>فيلتر ماسك نيم صورت (3M) مدل 2091</v>
      </c>
      <c r="G1560" s="568" t="s">
        <v>2441</v>
      </c>
      <c r="H1560" s="569">
        <v>26950</v>
      </c>
      <c r="I1560" s="568" t="s">
        <v>1475</v>
      </c>
      <c r="J1560" s="568" t="s">
        <v>53</v>
      </c>
      <c r="K1560" s="570">
        <v>1</v>
      </c>
      <c r="L1560" s="568" t="s">
        <v>8</v>
      </c>
      <c r="M1560" s="568" t="s">
        <v>9</v>
      </c>
      <c r="N1560" s="568" t="s">
        <v>2663</v>
      </c>
      <c r="O1560" s="571">
        <v>10029</v>
      </c>
      <c r="P1560" s="569">
        <v>0</v>
      </c>
      <c r="Q1560" s="10">
        <f t="shared" si="99"/>
        <v>10029</v>
      </c>
    </row>
    <row r="1561" spans="2:17" ht="20.25" customHeight="1">
      <c r="B1561" s="10" t="str">
        <f t="shared" si="100"/>
        <v>چكمه ايمني نسوز651</v>
      </c>
      <c r="C1561" s="10" t="str">
        <f t="shared" si="101"/>
        <v>چكمه ايمني نسوز1402/05/16651</v>
      </c>
      <c r="D1561" s="10" t="str">
        <f>IFERROR(IF(تحویلی!$E$1="","",IF(NOSA!O1561=تحویلی!$E$1,تحویلی!$E$1&amp;COUNTIF(NOSA!$O$1:O1561,تحویلی!$E$1),"")),"")</f>
        <v/>
      </c>
      <c r="E1561" s="10" t="str">
        <f t="shared" si="102"/>
        <v>26951651</v>
      </c>
      <c r="F1561" s="10" t="str">
        <f>IFERROR(VLOOKUP(I1561,DATABASE!$N:$O,2,FALSE),"")</f>
        <v>چكمه ايمني نسوز</v>
      </c>
      <c r="G1561" s="568" t="s">
        <v>2441</v>
      </c>
      <c r="H1561" s="569">
        <v>26951</v>
      </c>
      <c r="I1561" s="568" t="s">
        <v>1697</v>
      </c>
      <c r="J1561" s="568" t="s">
        <v>1698</v>
      </c>
      <c r="K1561" s="570">
        <v>1</v>
      </c>
      <c r="L1561" s="568" t="s">
        <v>3</v>
      </c>
      <c r="M1561" s="568" t="s">
        <v>4</v>
      </c>
      <c r="N1561" s="568" t="s">
        <v>165</v>
      </c>
      <c r="O1561" s="571">
        <v>651</v>
      </c>
      <c r="P1561" s="569">
        <v>0</v>
      </c>
      <c r="Q1561" s="10">
        <f t="shared" si="99"/>
        <v>651</v>
      </c>
    </row>
    <row r="1562" spans="2:17" ht="20.25" customHeight="1">
      <c r="B1562" s="10" t="str">
        <f t="shared" si="100"/>
        <v>پيشبند نسوز چرمي651</v>
      </c>
      <c r="C1562" s="10" t="str">
        <f t="shared" si="101"/>
        <v>پيشبند نسوز چرمي1402/05/16651</v>
      </c>
      <c r="D1562" s="10" t="str">
        <f>IFERROR(IF(تحویلی!$E$1="","",IF(NOSA!O1562=تحویلی!$E$1,تحویلی!$E$1&amp;COUNTIF(NOSA!$O$1:O1562,تحویلی!$E$1),"")),"")</f>
        <v/>
      </c>
      <c r="E1562" s="10" t="str">
        <f t="shared" si="102"/>
        <v>26951651</v>
      </c>
      <c r="F1562" s="10" t="str">
        <f>IFERROR(VLOOKUP(I1562,DATABASE!$N:$O,2,FALSE),"")</f>
        <v>پيشبند نسوز چرمي</v>
      </c>
      <c r="G1562" s="568" t="s">
        <v>2441</v>
      </c>
      <c r="H1562" s="569">
        <v>26951</v>
      </c>
      <c r="I1562" s="568" t="s">
        <v>1459</v>
      </c>
      <c r="J1562" s="568" t="s">
        <v>15</v>
      </c>
      <c r="K1562" s="570">
        <v>1</v>
      </c>
      <c r="L1562" s="568" t="s">
        <v>8</v>
      </c>
      <c r="M1562" s="568" t="s">
        <v>4</v>
      </c>
      <c r="N1562" s="568" t="s">
        <v>165</v>
      </c>
      <c r="O1562" s="571">
        <v>651</v>
      </c>
      <c r="P1562" s="569">
        <v>0</v>
      </c>
      <c r="Q1562" s="10">
        <f t="shared" si="99"/>
        <v>651</v>
      </c>
    </row>
    <row r="1563" spans="2:17" ht="20.25" customHeight="1">
      <c r="B1563" s="10" t="str">
        <f t="shared" si="100"/>
        <v>عينك گاگل651</v>
      </c>
      <c r="C1563" s="10" t="str">
        <f t="shared" si="101"/>
        <v>عينك گاگل1402/05/16651</v>
      </c>
      <c r="D1563" s="10" t="str">
        <f>IFERROR(IF(تحویلی!$E$1="","",IF(NOSA!O1563=تحویلی!$E$1,تحویلی!$E$1&amp;COUNTIF(NOSA!$O$1:O1563,تحویلی!$E$1),"")),"")</f>
        <v/>
      </c>
      <c r="E1563" s="10" t="str">
        <f t="shared" si="102"/>
        <v>26951651</v>
      </c>
      <c r="F1563" s="10" t="str">
        <f>IFERROR(VLOOKUP(I1563,DATABASE!$N:$O,2,FALSE),"")</f>
        <v>عينك گاگل</v>
      </c>
      <c r="G1563" s="568" t="s">
        <v>2441</v>
      </c>
      <c r="H1563" s="569">
        <v>26951</v>
      </c>
      <c r="I1563" s="568" t="s">
        <v>1555</v>
      </c>
      <c r="J1563" s="568" t="s">
        <v>1556</v>
      </c>
      <c r="K1563" s="570">
        <v>1</v>
      </c>
      <c r="L1563" s="568" t="s">
        <v>8</v>
      </c>
      <c r="M1563" s="568" t="s">
        <v>4</v>
      </c>
      <c r="N1563" s="568" t="s">
        <v>165</v>
      </c>
      <c r="O1563" s="571">
        <v>651</v>
      </c>
      <c r="P1563" s="569">
        <v>0</v>
      </c>
      <c r="Q1563" s="10">
        <f t="shared" si="99"/>
        <v>651</v>
      </c>
    </row>
    <row r="1564" spans="2:17" ht="20.25" customHeight="1">
      <c r="B1564" s="10" t="str">
        <f t="shared" si="100"/>
        <v>گوشي اير پلاگ651</v>
      </c>
      <c r="C1564" s="10" t="str">
        <f t="shared" si="101"/>
        <v>گوشي اير پلاگ1402/05/16651</v>
      </c>
      <c r="D1564" s="10" t="str">
        <f>IFERROR(IF(تحویلی!$E$1="","",IF(NOSA!O1564=تحویلی!$E$1,تحویلی!$E$1&amp;COUNTIF(NOSA!$O$1:O1564,تحویلی!$E$1),"")),"")</f>
        <v/>
      </c>
      <c r="E1564" s="10" t="str">
        <f t="shared" si="102"/>
        <v>26951651</v>
      </c>
      <c r="F1564" s="10" t="str">
        <f>IFERROR(VLOOKUP(I1564,DATABASE!$N:$O,2,FALSE),"")</f>
        <v>گوشي اير پلاگ</v>
      </c>
      <c r="G1564" s="568" t="s">
        <v>2441</v>
      </c>
      <c r="H1564" s="569">
        <v>26951</v>
      </c>
      <c r="I1564" s="568" t="s">
        <v>1581</v>
      </c>
      <c r="J1564" s="568" t="s">
        <v>124</v>
      </c>
      <c r="K1564" s="570">
        <v>1</v>
      </c>
      <c r="L1564" s="568" t="s">
        <v>8</v>
      </c>
      <c r="M1564" s="568" t="s">
        <v>4</v>
      </c>
      <c r="N1564" s="568" t="s">
        <v>165</v>
      </c>
      <c r="O1564" s="571">
        <v>651</v>
      </c>
      <c r="P1564" s="569">
        <v>0</v>
      </c>
      <c r="Q1564" s="10">
        <f t="shared" si="99"/>
        <v>651</v>
      </c>
    </row>
    <row r="1565" spans="2:17" ht="20.25" customHeight="1">
      <c r="B1565" s="10" t="str">
        <f t="shared" si="100"/>
        <v>لباس كار نسوز(بلوز و شلوار)402</v>
      </c>
      <c r="C1565" s="10" t="str">
        <f t="shared" si="101"/>
        <v>لباس كار نسوز(بلوز و شلوار)1402/05/16402</v>
      </c>
      <c r="D1565" s="10" t="str">
        <f>IFERROR(IF(تحویلی!$E$1="","",IF(NOSA!O1565=تحویلی!$E$1,تحویلی!$E$1&amp;COUNTIF(NOSA!$O$1:O1565,تحویلی!$E$1),"")),"")</f>
        <v/>
      </c>
      <c r="E1565" s="10" t="str">
        <f t="shared" si="102"/>
        <v>26956402</v>
      </c>
      <c r="F1565" s="10" t="str">
        <f>IFERROR(VLOOKUP(I1565,DATABASE!$N:$O,2,FALSE),"")</f>
        <v>لباس كار نسوز(بلوز و شلوار)</v>
      </c>
      <c r="G1565" s="568" t="s">
        <v>2441</v>
      </c>
      <c r="H1565" s="569">
        <v>26956</v>
      </c>
      <c r="I1565" s="568" t="s">
        <v>1655</v>
      </c>
      <c r="J1565" s="568" t="s">
        <v>1656</v>
      </c>
      <c r="K1565" s="570">
        <v>1</v>
      </c>
      <c r="L1565" s="568" t="s">
        <v>28</v>
      </c>
      <c r="M1565" s="568" t="s">
        <v>4</v>
      </c>
      <c r="N1565" s="568" t="s">
        <v>68</v>
      </c>
      <c r="O1565" s="571">
        <v>402</v>
      </c>
      <c r="P1565" s="569">
        <v>0</v>
      </c>
      <c r="Q1565" s="10">
        <f t="shared" si="99"/>
        <v>402</v>
      </c>
    </row>
    <row r="1566" spans="2:17" ht="20.25" customHeight="1">
      <c r="B1566" s="10" t="str">
        <f t="shared" si="100"/>
        <v>چكمه ايمني نسوز402</v>
      </c>
      <c r="C1566" s="10" t="str">
        <f t="shared" si="101"/>
        <v>چكمه ايمني نسوز1402/05/16402</v>
      </c>
      <c r="D1566" s="10" t="str">
        <f>IFERROR(IF(تحویلی!$E$1="","",IF(NOSA!O1566=تحویلی!$E$1,تحویلی!$E$1&amp;COUNTIF(NOSA!$O$1:O1566,تحویلی!$E$1),"")),"")</f>
        <v/>
      </c>
      <c r="E1566" s="10" t="str">
        <f t="shared" si="102"/>
        <v>26956402</v>
      </c>
      <c r="F1566" s="10" t="str">
        <f>IFERROR(VLOOKUP(I1566,DATABASE!$N:$O,2,FALSE),"")</f>
        <v>چكمه ايمني نسوز</v>
      </c>
      <c r="G1566" s="568" t="s">
        <v>2441</v>
      </c>
      <c r="H1566" s="569">
        <v>26956</v>
      </c>
      <c r="I1566" s="568" t="s">
        <v>1658</v>
      </c>
      <c r="J1566" s="568" t="s">
        <v>1659</v>
      </c>
      <c r="K1566" s="570">
        <v>1</v>
      </c>
      <c r="L1566" s="568" t="s">
        <v>3</v>
      </c>
      <c r="M1566" s="568" t="s">
        <v>4</v>
      </c>
      <c r="N1566" s="568" t="s">
        <v>68</v>
      </c>
      <c r="O1566" s="571">
        <v>402</v>
      </c>
      <c r="P1566" s="569">
        <v>0</v>
      </c>
      <c r="Q1566" s="10">
        <f t="shared" si="99"/>
        <v>402</v>
      </c>
    </row>
    <row r="1567" spans="2:17" ht="20.25" customHeight="1">
      <c r="B1567" s="10" t="str">
        <f t="shared" si="100"/>
        <v>پيشبند نسوز چرمي402</v>
      </c>
      <c r="C1567" s="10" t="str">
        <f t="shared" si="101"/>
        <v>پيشبند نسوز چرمي1402/05/16402</v>
      </c>
      <c r="D1567" s="10" t="str">
        <f>IFERROR(IF(تحویلی!$E$1="","",IF(NOSA!O1567=تحویلی!$E$1,تحویلی!$E$1&amp;COUNTIF(NOSA!$O$1:O1567,تحویلی!$E$1),"")),"")</f>
        <v/>
      </c>
      <c r="E1567" s="10" t="str">
        <f t="shared" si="102"/>
        <v>26956402</v>
      </c>
      <c r="F1567" s="10" t="str">
        <f>IFERROR(VLOOKUP(I1567,DATABASE!$N:$O,2,FALSE),"")</f>
        <v>پيشبند نسوز چرمي</v>
      </c>
      <c r="G1567" s="568" t="s">
        <v>2441</v>
      </c>
      <c r="H1567" s="569">
        <v>26956</v>
      </c>
      <c r="I1567" s="568" t="s">
        <v>1459</v>
      </c>
      <c r="J1567" s="568" t="s">
        <v>15</v>
      </c>
      <c r="K1567" s="570">
        <v>1</v>
      </c>
      <c r="L1567" s="568" t="s">
        <v>8</v>
      </c>
      <c r="M1567" s="568" t="s">
        <v>4</v>
      </c>
      <c r="N1567" s="568" t="s">
        <v>68</v>
      </c>
      <c r="O1567" s="571">
        <v>402</v>
      </c>
      <c r="P1567" s="569">
        <v>0</v>
      </c>
      <c r="Q1567" s="10">
        <f t="shared" si="99"/>
        <v>402</v>
      </c>
    </row>
    <row r="1568" spans="2:17" ht="20.25" customHeight="1">
      <c r="B1568" s="10" t="str">
        <f t="shared" si="100"/>
        <v>دستكش ساق بلند نسوز402</v>
      </c>
      <c r="C1568" s="10" t="str">
        <f t="shared" si="101"/>
        <v>دستكش ساق بلند نسوز1402/05/16402</v>
      </c>
      <c r="D1568" s="10" t="str">
        <f>IFERROR(IF(تحویلی!$E$1="","",IF(NOSA!O1568=تحویلی!$E$1,تحویلی!$E$1&amp;COUNTIF(NOSA!$O$1:O1568,تحویلی!$E$1),"")),"")</f>
        <v/>
      </c>
      <c r="E1568" s="10" t="str">
        <f t="shared" si="102"/>
        <v>26956402</v>
      </c>
      <c r="F1568" s="10" t="str">
        <f>IFERROR(VLOOKUP(I1568,DATABASE!$N:$O,2,FALSE),"")</f>
        <v>دستكش ساق بلند نسوز</v>
      </c>
      <c r="G1568" s="568" t="s">
        <v>2441</v>
      </c>
      <c r="H1568" s="569">
        <v>26956</v>
      </c>
      <c r="I1568" s="568" t="s">
        <v>1461</v>
      </c>
      <c r="J1568" s="568" t="s">
        <v>34</v>
      </c>
      <c r="K1568" s="570">
        <v>1</v>
      </c>
      <c r="L1568" s="568" t="s">
        <v>3</v>
      </c>
      <c r="M1568" s="568" t="s">
        <v>4</v>
      </c>
      <c r="N1568" s="568" t="s">
        <v>68</v>
      </c>
      <c r="O1568" s="571">
        <v>402</v>
      </c>
      <c r="P1568" s="569">
        <v>0</v>
      </c>
      <c r="Q1568" s="10">
        <f t="shared" si="99"/>
        <v>402</v>
      </c>
    </row>
    <row r="1569" spans="2:17" ht="20.25" customHeight="1">
      <c r="B1569" s="10" t="str">
        <f t="shared" si="100"/>
        <v>كمربند برزنتي نواري402</v>
      </c>
      <c r="C1569" s="10" t="str">
        <f t="shared" si="101"/>
        <v>كمربند برزنتي نواري1402/05/16402</v>
      </c>
      <c r="D1569" s="10" t="str">
        <f>IFERROR(IF(تحویلی!$E$1="","",IF(NOSA!O1569=تحویلی!$E$1,تحویلی!$E$1&amp;COUNTIF(NOSA!$O$1:O1569,تحویلی!$E$1),"")),"")</f>
        <v/>
      </c>
      <c r="E1569" s="10" t="str">
        <f t="shared" si="102"/>
        <v>26956402</v>
      </c>
      <c r="F1569" s="10" t="str">
        <f>IFERROR(VLOOKUP(I1569,DATABASE!$N:$O,2,FALSE),"")</f>
        <v>كمربند برزنتي نواري</v>
      </c>
      <c r="G1569" s="568" t="s">
        <v>2441</v>
      </c>
      <c r="H1569" s="569">
        <v>26956</v>
      </c>
      <c r="I1569" s="568" t="s">
        <v>1441</v>
      </c>
      <c r="J1569" s="568" t="s">
        <v>95</v>
      </c>
      <c r="K1569" s="570">
        <v>1</v>
      </c>
      <c r="L1569" s="568" t="s">
        <v>96</v>
      </c>
      <c r="M1569" s="568" t="s">
        <v>4</v>
      </c>
      <c r="N1569" s="568" t="s">
        <v>68</v>
      </c>
      <c r="O1569" s="571">
        <v>402</v>
      </c>
      <c r="P1569" s="569">
        <v>0</v>
      </c>
      <c r="Q1569" s="10">
        <f t="shared" si="99"/>
        <v>402</v>
      </c>
    </row>
    <row r="1570" spans="2:17" ht="20.25" customHeight="1">
      <c r="B1570" s="10" t="str">
        <f t="shared" si="100"/>
        <v>نقاب تيره محافظ صورت معمولي402</v>
      </c>
      <c r="C1570" s="10" t="str">
        <f t="shared" si="101"/>
        <v>نقاب تيره محافظ صورت معمولي1402/05/16402</v>
      </c>
      <c r="D1570" s="10" t="str">
        <f>IFERROR(IF(تحویلی!$E$1="","",IF(NOSA!O1570=تحویلی!$E$1,تحویلی!$E$1&amp;COUNTIF(NOSA!$O$1:O1570,تحویلی!$E$1),"")),"")</f>
        <v/>
      </c>
      <c r="E1570" s="10" t="str">
        <f t="shared" si="102"/>
        <v>26956402</v>
      </c>
      <c r="F1570" s="10" t="str">
        <f>IFERROR(VLOOKUP(I1570,DATABASE!$N:$O,2,FALSE),"")</f>
        <v>نقاب تيره محافظ صورت معمولي</v>
      </c>
      <c r="G1570" s="568" t="s">
        <v>2441</v>
      </c>
      <c r="H1570" s="569">
        <v>26956</v>
      </c>
      <c r="I1570" s="568" t="s">
        <v>1557</v>
      </c>
      <c r="J1570" s="568" t="s">
        <v>115</v>
      </c>
      <c r="K1570" s="570">
        <v>1</v>
      </c>
      <c r="L1570" s="568" t="s">
        <v>8</v>
      </c>
      <c r="M1570" s="568" t="s">
        <v>4</v>
      </c>
      <c r="N1570" s="568" t="s">
        <v>68</v>
      </c>
      <c r="O1570" s="571">
        <v>402</v>
      </c>
      <c r="P1570" s="569">
        <v>0</v>
      </c>
      <c r="Q1570" s="10">
        <f t="shared" si="99"/>
        <v>402</v>
      </c>
    </row>
    <row r="1571" spans="2:17" ht="20.25" customHeight="1">
      <c r="B1571" s="10" t="str">
        <f t="shared" si="100"/>
        <v>مقنعه نسوز كتان402</v>
      </c>
      <c r="C1571" s="10" t="str">
        <f t="shared" si="101"/>
        <v>مقنعه نسوز كتان1402/05/16402</v>
      </c>
      <c r="D1571" s="10" t="str">
        <f>IFERROR(IF(تحویلی!$E$1="","",IF(NOSA!O1571=تحویلی!$E$1,تحویلی!$E$1&amp;COUNTIF(NOSA!$O$1:O1571,تحویلی!$E$1),"")),"")</f>
        <v/>
      </c>
      <c r="E1571" s="10" t="str">
        <f t="shared" si="102"/>
        <v>26956402</v>
      </c>
      <c r="F1571" s="10" t="str">
        <f>IFERROR(VLOOKUP(I1571,DATABASE!$N:$O,2,FALSE),"")</f>
        <v>مقنعه نسوز كتان</v>
      </c>
      <c r="G1571" s="568" t="s">
        <v>2441</v>
      </c>
      <c r="H1571" s="569">
        <v>26956</v>
      </c>
      <c r="I1571" s="568" t="s">
        <v>1587</v>
      </c>
      <c r="J1571" s="568" t="s">
        <v>31</v>
      </c>
      <c r="K1571" s="570">
        <v>1</v>
      </c>
      <c r="L1571" s="568" t="s">
        <v>8</v>
      </c>
      <c r="M1571" s="568" t="s">
        <v>4</v>
      </c>
      <c r="N1571" s="568" t="s">
        <v>68</v>
      </c>
      <c r="O1571" s="571">
        <v>402</v>
      </c>
      <c r="P1571" s="569">
        <v>0</v>
      </c>
      <c r="Q1571" s="10">
        <f t="shared" si="99"/>
        <v>402</v>
      </c>
    </row>
    <row r="1572" spans="2:17" ht="20.25" customHeight="1">
      <c r="B1572" s="10" t="str">
        <f t="shared" si="100"/>
        <v>هدگير نقاب402</v>
      </c>
      <c r="C1572" s="10" t="str">
        <f t="shared" si="101"/>
        <v>هدگير نقاب1402/05/16402</v>
      </c>
      <c r="D1572" s="10" t="str">
        <f>IFERROR(IF(تحویلی!$E$1="","",IF(NOSA!O1572=تحویلی!$E$1,تحویلی!$E$1&amp;COUNTIF(NOSA!$O$1:O1572,تحویلی!$E$1),"")),"")</f>
        <v/>
      </c>
      <c r="E1572" s="10" t="str">
        <f t="shared" si="102"/>
        <v>26956402</v>
      </c>
      <c r="F1572" s="10" t="str">
        <f>IFERROR(VLOOKUP(I1572,DATABASE!$N:$O,2,FALSE),"")</f>
        <v>هدگير نقاب</v>
      </c>
      <c r="G1572" s="568" t="s">
        <v>2441</v>
      </c>
      <c r="H1572" s="569">
        <v>26956</v>
      </c>
      <c r="I1572" s="568" t="s">
        <v>1468</v>
      </c>
      <c r="J1572" s="568" t="s">
        <v>12</v>
      </c>
      <c r="K1572" s="570">
        <v>1</v>
      </c>
      <c r="L1572" s="568" t="s">
        <v>8</v>
      </c>
      <c r="M1572" s="568" t="s">
        <v>4</v>
      </c>
      <c r="N1572" s="568" t="s">
        <v>68</v>
      </c>
      <c r="O1572" s="571">
        <v>402</v>
      </c>
      <c r="P1572" s="569">
        <v>0</v>
      </c>
      <c r="Q1572" s="10">
        <f t="shared" si="99"/>
        <v>402</v>
      </c>
    </row>
    <row r="1573" spans="2:17" ht="20.25" customHeight="1">
      <c r="B1573" s="10" t="str">
        <f t="shared" si="100"/>
        <v>دستكش ساق بلند نسوز829</v>
      </c>
      <c r="C1573" s="10" t="str">
        <f t="shared" si="101"/>
        <v>دستكش ساق بلند نسوز1402/05/16829</v>
      </c>
      <c r="D1573" s="10" t="str">
        <f>IFERROR(IF(تحویلی!$E$1="","",IF(NOSA!O1573=تحویلی!$E$1,تحویلی!$E$1&amp;COUNTIF(NOSA!$O$1:O1573,تحویلی!$E$1),"")),"")</f>
        <v/>
      </c>
      <c r="E1573" s="10" t="str">
        <f t="shared" si="102"/>
        <v>26962829</v>
      </c>
      <c r="F1573" s="10" t="str">
        <f>IFERROR(VLOOKUP(I1573,DATABASE!$N:$O,2,FALSE),"")</f>
        <v>دستكش ساق بلند نسوز</v>
      </c>
      <c r="G1573" s="568" t="s">
        <v>2441</v>
      </c>
      <c r="H1573" s="569">
        <v>26962</v>
      </c>
      <c r="I1573" s="568" t="s">
        <v>1461</v>
      </c>
      <c r="J1573" s="568" t="s">
        <v>34</v>
      </c>
      <c r="K1573" s="570">
        <v>1</v>
      </c>
      <c r="L1573" s="568" t="s">
        <v>3</v>
      </c>
      <c r="M1573" s="568" t="s">
        <v>1489</v>
      </c>
      <c r="N1573" s="568" t="s">
        <v>361</v>
      </c>
      <c r="O1573" s="571">
        <v>829</v>
      </c>
      <c r="P1573" s="569">
        <v>0</v>
      </c>
      <c r="Q1573" s="10">
        <f t="shared" ref="Q1573:Q1636" si="103">VALUE(O1573)</f>
        <v>829</v>
      </c>
    </row>
    <row r="1574" spans="2:17" ht="20.25" customHeight="1">
      <c r="B1574" s="10" t="str">
        <f t="shared" si="100"/>
        <v>717</v>
      </c>
      <c r="C1574" s="10" t="str">
        <f t="shared" si="101"/>
        <v>1402/05/16717</v>
      </c>
      <c r="D1574" s="10" t="str">
        <f>IFERROR(IF(تحویلی!$E$1="","",IF(NOSA!O1574=تحویلی!$E$1,تحویلی!$E$1&amp;COUNTIF(NOSA!$O$1:O1574,تحویلی!$E$1),"")),"")</f>
        <v/>
      </c>
      <c r="E1574" s="10" t="str">
        <f t="shared" si="102"/>
        <v>26970717</v>
      </c>
      <c r="F1574" s="10" t="str">
        <f>IFERROR(VLOOKUP(I1574,DATABASE!$N:$O,2,FALSE),"")</f>
        <v/>
      </c>
      <c r="G1574" s="568" t="s">
        <v>2441</v>
      </c>
      <c r="H1574" s="569">
        <v>26970</v>
      </c>
      <c r="I1574" s="568" t="s">
        <v>2664</v>
      </c>
      <c r="J1574" s="568" t="s">
        <v>2665</v>
      </c>
      <c r="K1574" s="570">
        <v>1</v>
      </c>
      <c r="L1574" s="568" t="s">
        <v>8</v>
      </c>
      <c r="M1574" s="568" t="s">
        <v>47</v>
      </c>
      <c r="N1574" s="568" t="s">
        <v>2666</v>
      </c>
      <c r="O1574" s="571">
        <v>717</v>
      </c>
      <c r="P1574" s="569">
        <v>0</v>
      </c>
      <c r="Q1574" s="10">
        <f t="shared" si="103"/>
        <v>717</v>
      </c>
    </row>
    <row r="1575" spans="2:17" ht="20.25" customHeight="1">
      <c r="B1575" s="10" t="str">
        <f t="shared" si="100"/>
        <v>819</v>
      </c>
      <c r="C1575" s="10" t="str">
        <f t="shared" si="101"/>
        <v>1402/05/16819</v>
      </c>
      <c r="D1575" s="10" t="str">
        <f>IFERROR(IF(تحویلی!$E$1="","",IF(NOSA!O1575=تحویلی!$E$1,تحویلی!$E$1&amp;COUNTIF(NOSA!$O$1:O1575,تحویلی!$E$1),"")),"")</f>
        <v/>
      </c>
      <c r="E1575" s="10" t="str">
        <f t="shared" si="102"/>
        <v>26974819</v>
      </c>
      <c r="F1575" s="10" t="str">
        <f>IFERROR(VLOOKUP(I1575,DATABASE!$N:$O,2,FALSE),"")</f>
        <v/>
      </c>
      <c r="G1575" s="568" t="s">
        <v>2441</v>
      </c>
      <c r="H1575" s="569">
        <v>26974</v>
      </c>
      <c r="I1575" s="568" t="s">
        <v>2664</v>
      </c>
      <c r="J1575" s="568" t="s">
        <v>2665</v>
      </c>
      <c r="K1575" s="570">
        <v>1</v>
      </c>
      <c r="L1575" s="568" t="s">
        <v>8</v>
      </c>
      <c r="M1575" s="568" t="s">
        <v>4</v>
      </c>
      <c r="N1575" s="568" t="s">
        <v>1775</v>
      </c>
      <c r="O1575" s="571">
        <v>819</v>
      </c>
      <c r="P1575" s="569">
        <v>0</v>
      </c>
      <c r="Q1575" s="10">
        <f t="shared" si="103"/>
        <v>819</v>
      </c>
    </row>
    <row r="1576" spans="2:17" ht="20.25" customHeight="1">
      <c r="B1576" s="10" t="str">
        <f t="shared" si="100"/>
        <v>لباس كار ديرسوز(بلوز) 194</v>
      </c>
      <c r="C1576" s="10" t="str">
        <f t="shared" si="101"/>
        <v>لباس كار ديرسوز(بلوز) 1402/05/16194</v>
      </c>
      <c r="D1576" s="10" t="str">
        <f>IFERROR(IF(تحویلی!$E$1="","",IF(NOSA!O1576=تحویلی!$E$1,تحویلی!$E$1&amp;COUNTIF(NOSA!$O$1:O1576,تحویلی!$E$1),"")),"")</f>
        <v/>
      </c>
      <c r="E1576" s="10" t="str">
        <f t="shared" si="102"/>
        <v>26978194</v>
      </c>
      <c r="F1576" s="10" t="str">
        <f>IFERROR(VLOOKUP(I1576,DATABASE!$N:$O,2,FALSE),"")</f>
        <v xml:space="preserve">لباس كار ديرسوز(بلوز) </v>
      </c>
      <c r="G1576" s="568" t="s">
        <v>2441</v>
      </c>
      <c r="H1576" s="569">
        <v>26978</v>
      </c>
      <c r="I1576" s="568" t="s">
        <v>2315</v>
      </c>
      <c r="J1576" s="568" t="s">
        <v>2667</v>
      </c>
      <c r="K1576" s="570">
        <v>1</v>
      </c>
      <c r="L1576" s="568" t="s">
        <v>8</v>
      </c>
      <c r="M1576" s="568" t="s">
        <v>4</v>
      </c>
      <c r="N1576" s="568" t="s">
        <v>378</v>
      </c>
      <c r="O1576" s="571">
        <v>194</v>
      </c>
      <c r="P1576" s="569">
        <v>1</v>
      </c>
      <c r="Q1576" s="10">
        <f t="shared" si="103"/>
        <v>194</v>
      </c>
    </row>
    <row r="1577" spans="2:17" ht="20.25" customHeight="1">
      <c r="B1577" s="10" t="str">
        <f t="shared" si="100"/>
        <v>لباس كار نسوز(بلوز و شلوار)690</v>
      </c>
      <c r="C1577" s="10" t="str">
        <f t="shared" si="101"/>
        <v>لباس كار نسوز(بلوز و شلوار)1402/05/16690</v>
      </c>
      <c r="D1577" s="10" t="str">
        <f>IFERROR(IF(تحویلی!$E$1="","",IF(NOSA!O1577=تحویلی!$E$1,تحویلی!$E$1&amp;COUNTIF(NOSA!$O$1:O1577,تحویلی!$E$1),"")),"")</f>
        <v/>
      </c>
      <c r="E1577" s="10" t="str">
        <f t="shared" si="102"/>
        <v>26997690</v>
      </c>
      <c r="F1577" s="10" t="str">
        <f>IFERROR(VLOOKUP(I1577,DATABASE!$N:$O,2,FALSE),"")</f>
        <v>لباس كار نسوز(بلوز و شلوار)</v>
      </c>
      <c r="G1577" s="568" t="s">
        <v>2441</v>
      </c>
      <c r="H1577" s="569">
        <v>26997</v>
      </c>
      <c r="I1577" s="568" t="s">
        <v>1701</v>
      </c>
      <c r="J1577" s="568" t="s">
        <v>1702</v>
      </c>
      <c r="K1577" s="570">
        <v>1</v>
      </c>
      <c r="L1577" s="568" t="s">
        <v>28</v>
      </c>
      <c r="M1577" s="568" t="s">
        <v>4</v>
      </c>
      <c r="N1577" s="568" t="s">
        <v>174</v>
      </c>
      <c r="O1577" s="571">
        <v>690</v>
      </c>
      <c r="P1577" s="569">
        <v>1</v>
      </c>
      <c r="Q1577" s="10">
        <f t="shared" si="103"/>
        <v>690</v>
      </c>
    </row>
    <row r="1578" spans="2:17" ht="20.25" customHeight="1">
      <c r="B1578" s="10" t="str">
        <f t="shared" si="100"/>
        <v>آستين آلومينيومي624</v>
      </c>
      <c r="C1578" s="10" t="str">
        <f t="shared" si="101"/>
        <v>آستين آلومينيومي1402/05/16624</v>
      </c>
      <c r="D1578" s="10" t="str">
        <f>IFERROR(IF(تحویلی!$E$1="","",IF(NOSA!O1578=تحویلی!$E$1,تحویلی!$E$1&amp;COUNTIF(NOSA!$O$1:O1578,تحویلی!$E$1),"")),"")</f>
        <v/>
      </c>
      <c r="E1578" s="10" t="str">
        <f t="shared" si="102"/>
        <v>26998624</v>
      </c>
      <c r="F1578" s="10" t="str">
        <f>IFERROR(VLOOKUP(I1578,DATABASE!$N:$O,2,FALSE),"")</f>
        <v>آستين آلومينيومي</v>
      </c>
      <c r="G1578" s="568" t="s">
        <v>2441</v>
      </c>
      <c r="H1578" s="569">
        <v>26998</v>
      </c>
      <c r="I1578" s="568" t="s">
        <v>1508</v>
      </c>
      <c r="J1578" s="568" t="s">
        <v>38</v>
      </c>
      <c r="K1578" s="570">
        <v>1</v>
      </c>
      <c r="L1578" s="568" t="s">
        <v>3</v>
      </c>
      <c r="M1578" s="568" t="s">
        <v>25</v>
      </c>
      <c r="N1578" s="568" t="s">
        <v>226</v>
      </c>
      <c r="O1578" s="571">
        <v>624</v>
      </c>
      <c r="P1578" s="569">
        <v>0</v>
      </c>
      <c r="Q1578" s="10">
        <f t="shared" si="103"/>
        <v>624</v>
      </c>
    </row>
    <row r="1579" spans="2:17" ht="20.25" customHeight="1">
      <c r="B1579" s="10" t="str">
        <f t="shared" si="100"/>
        <v>پيشبند نسوز چرمي624</v>
      </c>
      <c r="C1579" s="10" t="str">
        <f t="shared" si="101"/>
        <v>پيشبند نسوز چرمي1402/05/16624</v>
      </c>
      <c r="D1579" s="10" t="str">
        <f>IFERROR(IF(تحویلی!$E$1="","",IF(NOSA!O1579=تحویلی!$E$1,تحویلی!$E$1&amp;COUNTIF(NOSA!$O$1:O1579,تحویلی!$E$1),"")),"")</f>
        <v/>
      </c>
      <c r="E1579" s="10" t="str">
        <f t="shared" si="102"/>
        <v>26998624</v>
      </c>
      <c r="F1579" s="10" t="str">
        <f>IFERROR(VLOOKUP(I1579,DATABASE!$N:$O,2,FALSE),"")</f>
        <v>پيشبند نسوز چرمي</v>
      </c>
      <c r="G1579" s="568" t="s">
        <v>2441</v>
      </c>
      <c r="H1579" s="569">
        <v>26998</v>
      </c>
      <c r="I1579" s="568" t="s">
        <v>1459</v>
      </c>
      <c r="J1579" s="568" t="s">
        <v>15</v>
      </c>
      <c r="K1579" s="570">
        <v>1</v>
      </c>
      <c r="L1579" s="568" t="s">
        <v>8</v>
      </c>
      <c r="M1579" s="568" t="s">
        <v>25</v>
      </c>
      <c r="N1579" s="568" t="s">
        <v>226</v>
      </c>
      <c r="O1579" s="571">
        <v>624</v>
      </c>
      <c r="P1579" s="569">
        <v>0</v>
      </c>
      <c r="Q1579" s="10">
        <f t="shared" si="103"/>
        <v>624</v>
      </c>
    </row>
    <row r="1580" spans="2:17" ht="20.25" customHeight="1">
      <c r="B1580" s="10" t="str">
        <f t="shared" si="100"/>
        <v>لباس كار نسوز(بلوز و شلوار)624</v>
      </c>
      <c r="C1580" s="10" t="str">
        <f t="shared" si="101"/>
        <v>لباس كار نسوز(بلوز و شلوار)1402/05/16624</v>
      </c>
      <c r="D1580" s="10" t="str">
        <f>IFERROR(IF(تحویلی!$E$1="","",IF(NOSA!O1580=تحویلی!$E$1,تحویلی!$E$1&amp;COUNTIF(NOSA!$O$1:O1580,تحویلی!$E$1),"")),"")</f>
        <v/>
      </c>
      <c r="E1580" s="10" t="str">
        <f t="shared" si="102"/>
        <v>26998624</v>
      </c>
      <c r="F1580" s="10" t="str">
        <f>IFERROR(VLOOKUP(I1580,DATABASE!$N:$O,2,FALSE),"")</f>
        <v>لباس كار نسوز(بلوز و شلوار)</v>
      </c>
      <c r="G1580" s="568" t="s">
        <v>2441</v>
      </c>
      <c r="H1580" s="569">
        <v>26998</v>
      </c>
      <c r="I1580" s="568" t="s">
        <v>1701</v>
      </c>
      <c r="J1580" s="568" t="s">
        <v>1702</v>
      </c>
      <c r="K1580" s="570">
        <v>1</v>
      </c>
      <c r="L1580" s="568" t="s">
        <v>28</v>
      </c>
      <c r="M1580" s="568" t="s">
        <v>25</v>
      </c>
      <c r="N1580" s="568" t="s">
        <v>226</v>
      </c>
      <c r="O1580" s="571">
        <v>624</v>
      </c>
      <c r="P1580" s="569">
        <v>1</v>
      </c>
      <c r="Q1580" s="10">
        <f t="shared" si="103"/>
        <v>624</v>
      </c>
    </row>
    <row r="1581" spans="2:17" ht="20.25" customHeight="1">
      <c r="B1581" s="10" t="str">
        <f t="shared" si="100"/>
        <v>چكمه ايمني نسوز624</v>
      </c>
      <c r="C1581" s="10" t="str">
        <f t="shared" si="101"/>
        <v>چكمه ايمني نسوز1402/05/16624</v>
      </c>
      <c r="D1581" s="10" t="str">
        <f>IFERROR(IF(تحویلی!$E$1="","",IF(NOSA!O1581=تحویلی!$E$1,تحویلی!$E$1&amp;COUNTIF(NOSA!$O$1:O1581,تحویلی!$E$1),"")),"")</f>
        <v/>
      </c>
      <c r="E1581" s="10" t="str">
        <f t="shared" si="102"/>
        <v>26998624</v>
      </c>
      <c r="F1581" s="10" t="str">
        <f>IFERROR(VLOOKUP(I1581,DATABASE!$N:$O,2,FALSE),"")</f>
        <v>چكمه ايمني نسوز</v>
      </c>
      <c r="G1581" s="568" t="s">
        <v>2441</v>
      </c>
      <c r="H1581" s="569">
        <v>26998</v>
      </c>
      <c r="I1581" s="568" t="s">
        <v>1658</v>
      </c>
      <c r="J1581" s="568" t="s">
        <v>1659</v>
      </c>
      <c r="K1581" s="570">
        <v>1</v>
      </c>
      <c r="L1581" s="568" t="s">
        <v>3</v>
      </c>
      <c r="M1581" s="568" t="s">
        <v>25</v>
      </c>
      <c r="N1581" s="568" t="s">
        <v>226</v>
      </c>
      <c r="O1581" s="571">
        <v>624</v>
      </c>
      <c r="P1581" s="569">
        <v>1</v>
      </c>
      <c r="Q1581" s="10">
        <f t="shared" si="103"/>
        <v>624</v>
      </c>
    </row>
    <row r="1582" spans="2:17" ht="20.25" customHeight="1">
      <c r="B1582" s="10" t="str">
        <f t="shared" si="100"/>
        <v>كفش ايمني427</v>
      </c>
      <c r="C1582" s="10" t="str">
        <f t="shared" si="101"/>
        <v>كفش ايمني1402/05/16427</v>
      </c>
      <c r="D1582" s="10" t="str">
        <f>IFERROR(IF(تحویلی!$E$1="","",IF(NOSA!O1582=تحویلی!$E$1,تحویلی!$E$1&amp;COUNTIF(NOSA!$O$1:O1582,تحویلی!$E$1),"")),"")</f>
        <v/>
      </c>
      <c r="E1582" s="10" t="str">
        <f t="shared" si="102"/>
        <v>27001427</v>
      </c>
      <c r="F1582" s="10" t="str">
        <f>IFERROR(VLOOKUP(I1582,DATABASE!$N:$O,2,FALSE),"")</f>
        <v>كفش ايمني</v>
      </c>
      <c r="G1582" s="568" t="s">
        <v>2441</v>
      </c>
      <c r="H1582" s="569">
        <v>27001</v>
      </c>
      <c r="I1582" s="568" t="s">
        <v>1539</v>
      </c>
      <c r="J1582" s="568" t="s">
        <v>1748</v>
      </c>
      <c r="K1582" s="570">
        <v>1</v>
      </c>
      <c r="L1582" s="568" t="s">
        <v>3</v>
      </c>
      <c r="M1582" s="568" t="s">
        <v>9</v>
      </c>
      <c r="N1582" s="568" t="s">
        <v>23</v>
      </c>
      <c r="O1582" s="571">
        <v>427</v>
      </c>
      <c r="P1582" s="569">
        <v>1</v>
      </c>
      <c r="Q1582" s="10">
        <f t="shared" si="103"/>
        <v>427</v>
      </c>
    </row>
    <row r="1583" spans="2:17" ht="20.25" customHeight="1">
      <c r="B1583" s="10" t="str">
        <f t="shared" si="100"/>
        <v>لباس كار نسوز(بلوز و شلوار)45</v>
      </c>
      <c r="C1583" s="10" t="str">
        <f t="shared" si="101"/>
        <v>لباس كار نسوز(بلوز و شلوار)1402/05/1645</v>
      </c>
      <c r="D1583" s="10" t="str">
        <f>IFERROR(IF(تحویلی!$E$1="","",IF(NOSA!O1583=تحویلی!$E$1,تحویلی!$E$1&amp;COUNTIF(NOSA!$O$1:O1583,تحویلی!$E$1),"")),"")</f>
        <v/>
      </c>
      <c r="E1583" s="10" t="str">
        <f t="shared" si="102"/>
        <v>2700245</v>
      </c>
      <c r="F1583" s="10" t="str">
        <f>IFERROR(VLOOKUP(I1583,DATABASE!$N:$O,2,FALSE),"")</f>
        <v>لباس كار نسوز(بلوز و شلوار)</v>
      </c>
      <c r="G1583" s="568" t="s">
        <v>2441</v>
      </c>
      <c r="H1583" s="569">
        <v>27002</v>
      </c>
      <c r="I1583" s="568" t="s">
        <v>1701</v>
      </c>
      <c r="J1583" s="568" t="s">
        <v>1702</v>
      </c>
      <c r="K1583" s="570">
        <v>1</v>
      </c>
      <c r="L1583" s="568" t="s">
        <v>28</v>
      </c>
      <c r="M1583" s="568" t="s">
        <v>4</v>
      </c>
      <c r="N1583" s="568" t="s">
        <v>2668</v>
      </c>
      <c r="O1583" s="571">
        <v>45</v>
      </c>
      <c r="P1583" s="569">
        <v>1</v>
      </c>
      <c r="Q1583" s="10">
        <f t="shared" si="103"/>
        <v>45</v>
      </c>
    </row>
    <row r="1584" spans="2:17" ht="20.25" customHeight="1">
      <c r="B1584" s="10" t="str">
        <f t="shared" si="100"/>
        <v>لباس كار(بلوز و شلوار)156</v>
      </c>
      <c r="C1584" s="10" t="str">
        <f t="shared" si="101"/>
        <v>لباس كار(بلوز و شلوار)1402/05/16156</v>
      </c>
      <c r="D1584" s="10" t="str">
        <f>IFERROR(IF(تحویلی!$E$1="","",IF(NOSA!O1584=تحویلی!$E$1,تحویلی!$E$1&amp;COUNTIF(NOSA!$O$1:O1584,تحویلی!$E$1),"")),"")</f>
        <v/>
      </c>
      <c r="E1584" s="10" t="str">
        <f t="shared" si="102"/>
        <v>27003156</v>
      </c>
      <c r="F1584" s="10" t="str">
        <f>IFERROR(VLOOKUP(I1584,DATABASE!$N:$O,2,FALSE),"")</f>
        <v>لباس كار(بلوز و شلوار)</v>
      </c>
      <c r="G1584" s="568" t="s">
        <v>2441</v>
      </c>
      <c r="H1584" s="569">
        <v>27003</v>
      </c>
      <c r="I1584" s="568" t="s">
        <v>1566</v>
      </c>
      <c r="J1584" s="568" t="s">
        <v>2642</v>
      </c>
      <c r="K1584" s="570">
        <v>1</v>
      </c>
      <c r="L1584" s="568" t="s">
        <v>28</v>
      </c>
      <c r="M1584" s="568" t="s">
        <v>4</v>
      </c>
      <c r="N1584" s="568" t="s">
        <v>29</v>
      </c>
      <c r="O1584" s="571">
        <v>156</v>
      </c>
      <c r="P1584" s="569">
        <v>1</v>
      </c>
      <c r="Q1584" s="10">
        <f t="shared" si="103"/>
        <v>156</v>
      </c>
    </row>
    <row r="1585" spans="2:17" ht="20.25" customHeight="1">
      <c r="B1585" s="10" t="str">
        <f t="shared" si="100"/>
        <v>لباس كار نسوز(بلوز و شلوار)601</v>
      </c>
      <c r="C1585" s="10" t="str">
        <f t="shared" si="101"/>
        <v>لباس كار نسوز(بلوز و شلوار)1402/05/16601</v>
      </c>
      <c r="D1585" s="10" t="str">
        <f>IFERROR(IF(تحویلی!$E$1="","",IF(NOSA!O1585=تحویلی!$E$1,تحویلی!$E$1&amp;COUNTIF(NOSA!$O$1:O1585,تحویلی!$E$1),"")),"")</f>
        <v/>
      </c>
      <c r="E1585" s="10" t="str">
        <f t="shared" si="102"/>
        <v>27004601</v>
      </c>
      <c r="F1585" s="10" t="str">
        <f>IFERROR(VLOOKUP(I1585,DATABASE!$N:$O,2,FALSE),"")</f>
        <v>لباس كار نسوز(بلوز و شلوار)</v>
      </c>
      <c r="G1585" s="568" t="s">
        <v>2441</v>
      </c>
      <c r="H1585" s="569">
        <v>27004</v>
      </c>
      <c r="I1585" s="568" t="s">
        <v>1663</v>
      </c>
      <c r="J1585" s="568" t="s">
        <v>1664</v>
      </c>
      <c r="K1585" s="570">
        <v>1</v>
      </c>
      <c r="L1585" s="568" t="s">
        <v>28</v>
      </c>
      <c r="M1585" s="568" t="s">
        <v>19</v>
      </c>
      <c r="N1585" s="568" t="s">
        <v>864</v>
      </c>
      <c r="O1585" s="571">
        <v>601</v>
      </c>
      <c r="P1585" s="569">
        <v>1</v>
      </c>
      <c r="Q1585" s="10">
        <f t="shared" si="103"/>
        <v>601</v>
      </c>
    </row>
    <row r="1586" spans="2:17" ht="20.25" customHeight="1">
      <c r="B1586" s="10" t="str">
        <f t="shared" si="100"/>
        <v>كلاه ايمني601</v>
      </c>
      <c r="C1586" s="10" t="str">
        <f t="shared" si="101"/>
        <v>كلاه ايمني1402/05/16601</v>
      </c>
      <c r="D1586" s="10" t="str">
        <f>IFERROR(IF(تحویلی!$E$1="","",IF(NOSA!O1586=تحویلی!$E$1,تحویلی!$E$1&amp;COUNTIF(NOSA!$O$1:O1586,تحویلی!$E$1),"")),"")</f>
        <v/>
      </c>
      <c r="E1586" s="10" t="str">
        <f t="shared" si="102"/>
        <v>27004601</v>
      </c>
      <c r="F1586" s="10" t="str">
        <f>IFERROR(VLOOKUP(I1586,DATABASE!$N:$O,2,FALSE),"")</f>
        <v>كلاه ايمني</v>
      </c>
      <c r="G1586" s="568" t="s">
        <v>2441</v>
      </c>
      <c r="H1586" s="569">
        <v>27004</v>
      </c>
      <c r="I1586" s="568" t="s">
        <v>1505</v>
      </c>
      <c r="J1586" s="568" t="s">
        <v>1628</v>
      </c>
      <c r="K1586" s="570">
        <v>1</v>
      </c>
      <c r="L1586" s="568" t="s">
        <v>8</v>
      </c>
      <c r="M1586" s="568" t="s">
        <v>19</v>
      </c>
      <c r="N1586" s="568" t="s">
        <v>864</v>
      </c>
      <c r="O1586" s="571">
        <v>601</v>
      </c>
      <c r="P1586" s="569">
        <v>1</v>
      </c>
      <c r="Q1586" s="10">
        <f t="shared" si="103"/>
        <v>601</v>
      </c>
    </row>
    <row r="1587" spans="2:17" ht="20.25" customHeight="1">
      <c r="B1587" s="10" t="str">
        <f t="shared" si="100"/>
        <v>پيشبند نسوز چرمي</v>
      </c>
      <c r="C1587" s="10" t="str">
        <f t="shared" si="101"/>
        <v>پيشبند نسوز چرمي1402/05/16567</v>
      </c>
      <c r="D1587" s="10" t="str">
        <f>IFERROR(IF(تحویلی!$E$1="","",IF(NOSA!O1587=تحویلی!$E$1,تحویلی!$E$1&amp;COUNTIF(NOSA!$O$1:O1587,تحویلی!$E$1),"")),"")</f>
        <v/>
      </c>
      <c r="E1587" s="10" t="str">
        <f t="shared" si="102"/>
        <v>27005567</v>
      </c>
      <c r="F1587" s="10" t="str">
        <f>IFERROR(VLOOKUP(I1587,DATABASE!$N:$O,2,FALSE),"")</f>
        <v>پيشبند نسوز چرمي</v>
      </c>
      <c r="G1587" s="568" t="s">
        <v>2441</v>
      </c>
      <c r="H1587" s="569">
        <v>27005</v>
      </c>
      <c r="I1587" s="568" t="s">
        <v>1459</v>
      </c>
      <c r="J1587" s="568" t="s">
        <v>15</v>
      </c>
      <c r="K1587" s="570">
        <v>1</v>
      </c>
      <c r="L1587" s="568" t="s">
        <v>8</v>
      </c>
      <c r="M1587" s="568" t="s">
        <v>19</v>
      </c>
      <c r="N1587" s="568" t="s">
        <v>71</v>
      </c>
      <c r="O1587" s="571">
        <v>567</v>
      </c>
      <c r="P1587" s="569">
        <v>0</v>
      </c>
    </row>
    <row r="1588" spans="2:17" ht="20.25" customHeight="1">
      <c r="B1588" s="10" t="str">
        <f t="shared" si="100"/>
        <v>دستكش ساق بلند نسوز473</v>
      </c>
      <c r="C1588" s="10" t="str">
        <f t="shared" si="101"/>
        <v>دستكش ساق بلند نسوز1402/05/17473</v>
      </c>
      <c r="D1588" s="10" t="str">
        <f>IFERROR(IF(تحویلی!$E$1="","",IF(NOSA!O1588=تحویلی!$E$1,تحویلی!$E$1&amp;COUNTIF(NOSA!$O$1:O1588,تحویلی!$E$1),"")),"")</f>
        <v/>
      </c>
      <c r="E1588" s="10" t="str">
        <f t="shared" si="102"/>
        <v>27016473</v>
      </c>
      <c r="F1588" s="10" t="str">
        <f>IFERROR(VLOOKUP(I1588,DATABASE!$N:$O,2,FALSE),"")</f>
        <v>دستكش ساق بلند نسوز</v>
      </c>
      <c r="G1588" s="568" t="s">
        <v>2442</v>
      </c>
      <c r="H1588" s="569">
        <v>27016</v>
      </c>
      <c r="I1588" s="568" t="s">
        <v>1461</v>
      </c>
      <c r="J1588" s="568" t="s">
        <v>34</v>
      </c>
      <c r="K1588" s="570">
        <v>1</v>
      </c>
      <c r="L1588" s="568" t="s">
        <v>3</v>
      </c>
      <c r="M1588" s="568" t="s">
        <v>19</v>
      </c>
      <c r="N1588" s="568" t="s">
        <v>104</v>
      </c>
      <c r="O1588" s="571">
        <v>473</v>
      </c>
      <c r="P1588" s="569">
        <v>1</v>
      </c>
      <c r="Q1588" s="10">
        <f t="shared" si="103"/>
        <v>473</v>
      </c>
    </row>
    <row r="1589" spans="2:17" ht="20.25" customHeight="1">
      <c r="B1589" s="10" t="str">
        <f t="shared" si="100"/>
        <v>لباس كار ديرسوز(بلوز و شلوار)488</v>
      </c>
      <c r="C1589" s="10" t="str">
        <f t="shared" si="101"/>
        <v>لباس كار ديرسوز(بلوز و شلوار)1402/05/17488</v>
      </c>
      <c r="D1589" s="10" t="str">
        <f>IFERROR(IF(تحویلی!$E$1="","",IF(NOSA!O1589=تحویلی!$E$1,تحویلی!$E$1&amp;COUNTIF(NOSA!$O$1:O1589,تحویلی!$E$1),"")),"")</f>
        <v/>
      </c>
      <c r="E1589" s="10" t="str">
        <f t="shared" si="102"/>
        <v>27018488</v>
      </c>
      <c r="F1589" s="10" t="str">
        <f>IFERROR(VLOOKUP(I1589,DATABASE!$N:$O,2,FALSE),"")</f>
        <v>لباس كار ديرسوز(بلوز و شلوار)</v>
      </c>
      <c r="G1589" s="568" t="s">
        <v>2442</v>
      </c>
      <c r="H1589" s="569">
        <v>27018</v>
      </c>
      <c r="I1589" s="568" t="s">
        <v>1634</v>
      </c>
      <c r="J1589" s="568" t="s">
        <v>1635</v>
      </c>
      <c r="K1589" s="570">
        <v>1</v>
      </c>
      <c r="L1589" s="568" t="s">
        <v>28</v>
      </c>
      <c r="M1589" s="568" t="s">
        <v>4</v>
      </c>
      <c r="N1589" s="568" t="s">
        <v>352</v>
      </c>
      <c r="O1589" s="571">
        <v>488</v>
      </c>
      <c r="P1589" s="569">
        <v>1</v>
      </c>
      <c r="Q1589" s="10">
        <f t="shared" si="103"/>
        <v>488</v>
      </c>
    </row>
    <row r="1590" spans="2:17" ht="20.25" customHeight="1">
      <c r="B1590" s="10" t="str">
        <f t="shared" si="100"/>
        <v>كلاه ايمني582</v>
      </c>
      <c r="C1590" s="10" t="str">
        <f t="shared" si="101"/>
        <v>كلاه ايمني1402/05/17582</v>
      </c>
      <c r="D1590" s="10" t="str">
        <f>IFERROR(IF(تحویلی!$E$1="","",IF(NOSA!O1590=تحویلی!$E$1,تحویلی!$E$1&amp;COUNTIF(NOSA!$O$1:O1590,تحویلی!$E$1),"")),"")</f>
        <v/>
      </c>
      <c r="E1590" s="10" t="str">
        <f t="shared" si="102"/>
        <v>27021582</v>
      </c>
      <c r="F1590" s="10" t="str">
        <f>IFERROR(VLOOKUP(I1590,DATABASE!$N:$O,2,FALSE),"")</f>
        <v>كلاه ايمني</v>
      </c>
      <c r="G1590" s="568" t="s">
        <v>2442</v>
      </c>
      <c r="H1590" s="569">
        <v>27021</v>
      </c>
      <c r="I1590" s="568" t="s">
        <v>1476</v>
      </c>
      <c r="J1590" s="568" t="s">
        <v>1647</v>
      </c>
      <c r="K1590" s="570">
        <v>1</v>
      </c>
      <c r="L1590" s="568" t="s">
        <v>8</v>
      </c>
      <c r="M1590" s="568" t="s">
        <v>47</v>
      </c>
      <c r="N1590" s="568" t="s">
        <v>80</v>
      </c>
      <c r="O1590" s="571">
        <v>582</v>
      </c>
      <c r="P1590" s="569">
        <v>1</v>
      </c>
      <c r="Q1590" s="10">
        <f t="shared" si="103"/>
        <v>582</v>
      </c>
    </row>
    <row r="1591" spans="2:17" ht="20.25" customHeight="1">
      <c r="B1591" s="10" t="str">
        <f t="shared" si="100"/>
        <v>گوشي اير پلاگ822</v>
      </c>
      <c r="C1591" s="10" t="str">
        <f t="shared" si="101"/>
        <v>گوشي اير پلاگ1402/05/17822</v>
      </c>
      <c r="D1591" s="10" t="str">
        <f>IFERROR(IF(تحویلی!$E$1="","",IF(NOSA!O1591=تحویلی!$E$1,تحویلی!$E$1&amp;COUNTIF(NOSA!$O$1:O1591,تحویلی!$E$1),"")),"")</f>
        <v/>
      </c>
      <c r="E1591" s="10" t="str">
        <f t="shared" si="102"/>
        <v>27029822</v>
      </c>
      <c r="F1591" s="10" t="str">
        <f>IFERROR(VLOOKUP(I1591,DATABASE!$N:$O,2,FALSE),"")</f>
        <v>گوشي اير پلاگ</v>
      </c>
      <c r="G1591" s="568" t="s">
        <v>2442</v>
      </c>
      <c r="H1591" s="569">
        <v>27029</v>
      </c>
      <c r="I1591" s="568" t="s">
        <v>1581</v>
      </c>
      <c r="J1591" s="568" t="s">
        <v>124</v>
      </c>
      <c r="K1591" s="570">
        <v>1</v>
      </c>
      <c r="L1591" s="568" t="s">
        <v>8</v>
      </c>
      <c r="M1591" s="568" t="s">
        <v>47</v>
      </c>
      <c r="N1591" s="568" t="s">
        <v>1788</v>
      </c>
      <c r="O1591" s="571">
        <v>822</v>
      </c>
      <c r="P1591" s="569">
        <v>1</v>
      </c>
      <c r="Q1591" s="10">
        <f t="shared" si="103"/>
        <v>822</v>
      </c>
    </row>
    <row r="1592" spans="2:17" ht="20.25" customHeight="1">
      <c r="B1592" s="10" t="str">
        <f t="shared" si="100"/>
        <v>لباس كار نسوز(بلوز و شلوار)573</v>
      </c>
      <c r="C1592" s="10" t="str">
        <f t="shared" si="101"/>
        <v>لباس كار نسوز(بلوز و شلوار)1402/05/17573</v>
      </c>
      <c r="D1592" s="10" t="str">
        <f>IFERROR(IF(تحویلی!$E$1="","",IF(NOSA!O1592=تحویلی!$E$1,تحویلی!$E$1&amp;COUNTIF(NOSA!$O$1:O1592,تحویلی!$E$1),"")),"")</f>
        <v/>
      </c>
      <c r="E1592" s="10" t="str">
        <f t="shared" si="102"/>
        <v>27039573</v>
      </c>
      <c r="F1592" s="10" t="str">
        <f>IFERROR(VLOOKUP(I1592,DATABASE!$N:$O,2,FALSE),"")</f>
        <v>لباس كار نسوز(بلوز و شلوار)</v>
      </c>
      <c r="G1592" s="568" t="s">
        <v>2442</v>
      </c>
      <c r="H1592" s="569">
        <v>27039</v>
      </c>
      <c r="I1592" s="568" t="s">
        <v>1655</v>
      </c>
      <c r="J1592" s="568" t="s">
        <v>1656</v>
      </c>
      <c r="K1592" s="570">
        <v>1</v>
      </c>
      <c r="L1592" s="568" t="s">
        <v>28</v>
      </c>
      <c r="M1592" s="568" t="s">
        <v>19</v>
      </c>
      <c r="N1592" s="568" t="s">
        <v>104</v>
      </c>
      <c r="O1592" s="571">
        <v>573</v>
      </c>
      <c r="P1592" s="569">
        <v>0</v>
      </c>
      <c r="Q1592" s="10">
        <f t="shared" si="103"/>
        <v>573</v>
      </c>
    </row>
    <row r="1593" spans="2:17" ht="20.25" customHeight="1">
      <c r="B1593" s="10" t="str">
        <f t="shared" si="100"/>
        <v>كفش ايمني عايق برق592</v>
      </c>
      <c r="C1593" s="10" t="str">
        <f t="shared" si="101"/>
        <v>كفش ايمني عايق برق1402/05/17592</v>
      </c>
      <c r="D1593" s="10" t="str">
        <f>IFERROR(IF(تحویلی!$E$1="","",IF(NOSA!O1593=تحویلی!$E$1,تحویلی!$E$1&amp;COUNTIF(NOSA!$O$1:O1593,تحویلی!$E$1),"")),"")</f>
        <v/>
      </c>
      <c r="E1593" s="10" t="str">
        <f t="shared" si="102"/>
        <v>27044592</v>
      </c>
      <c r="F1593" s="10" t="str">
        <f>IFERROR(VLOOKUP(I1593,DATABASE!$N:$O,2,FALSE),"")</f>
        <v>كفش ايمني عايق برق</v>
      </c>
      <c r="G1593" s="568" t="s">
        <v>2442</v>
      </c>
      <c r="H1593" s="569">
        <v>27044</v>
      </c>
      <c r="I1593" s="568" t="s">
        <v>2321</v>
      </c>
      <c r="J1593" s="568" t="s">
        <v>2669</v>
      </c>
      <c r="K1593" s="570">
        <v>1</v>
      </c>
      <c r="L1593" s="568" t="s">
        <v>3</v>
      </c>
      <c r="M1593" s="568" t="s">
        <v>25</v>
      </c>
      <c r="N1593" s="568" t="s">
        <v>814</v>
      </c>
      <c r="O1593" s="571">
        <v>592</v>
      </c>
      <c r="P1593" s="569">
        <v>0</v>
      </c>
      <c r="Q1593" s="10">
        <f t="shared" si="103"/>
        <v>592</v>
      </c>
    </row>
    <row r="1594" spans="2:17" ht="20.25" customHeight="1">
      <c r="B1594" s="10" t="str">
        <f t="shared" si="100"/>
        <v>شيشه مات ماسك جوشكاري599</v>
      </c>
      <c r="C1594" s="10" t="str">
        <f t="shared" si="101"/>
        <v>شيشه مات ماسك جوشكاري1402/05/17599</v>
      </c>
      <c r="D1594" s="10" t="str">
        <f>IFERROR(IF(تحویلی!$E$1="","",IF(NOSA!O1594=تحویلی!$E$1,تحویلی!$E$1&amp;COUNTIF(NOSA!$O$1:O1594,تحویلی!$E$1),"")),"")</f>
        <v/>
      </c>
      <c r="E1594" s="10" t="str">
        <f t="shared" si="102"/>
        <v>27053599</v>
      </c>
      <c r="F1594" s="10" t="str">
        <f>IFERROR(VLOOKUP(I1594,DATABASE!$N:$O,2,FALSE),"")</f>
        <v>شيشه مات ماسك جوشكاري</v>
      </c>
      <c r="G1594" s="568" t="s">
        <v>2442</v>
      </c>
      <c r="H1594" s="569">
        <v>27053</v>
      </c>
      <c r="I1594" s="568" t="s">
        <v>1507</v>
      </c>
      <c r="J1594" s="568" t="s">
        <v>113</v>
      </c>
      <c r="K1594" s="570">
        <v>1</v>
      </c>
      <c r="L1594" s="568" t="s">
        <v>8</v>
      </c>
      <c r="M1594" s="568" t="s">
        <v>215</v>
      </c>
      <c r="N1594" s="568" t="s">
        <v>131</v>
      </c>
      <c r="O1594" s="571">
        <v>599</v>
      </c>
      <c r="P1594" s="569">
        <v>0</v>
      </c>
      <c r="Q1594" s="10">
        <f t="shared" si="103"/>
        <v>599</v>
      </c>
    </row>
    <row r="1595" spans="2:17" ht="20.25" customHeight="1">
      <c r="B1595" s="10" t="str">
        <f t="shared" si="100"/>
        <v>شيشه ماسك جوشكاري ساده599</v>
      </c>
      <c r="C1595" s="10" t="str">
        <f t="shared" si="101"/>
        <v>شيشه ماسك جوشكاري ساده1402/05/17599</v>
      </c>
      <c r="D1595" s="10" t="str">
        <f>IFERROR(IF(تحویلی!$E$1="","",IF(NOSA!O1595=تحویلی!$E$1,تحویلی!$E$1&amp;COUNTIF(NOSA!$O$1:O1595,تحویلی!$E$1),"")),"")</f>
        <v/>
      </c>
      <c r="E1595" s="10" t="str">
        <f t="shared" si="102"/>
        <v>27053599</v>
      </c>
      <c r="F1595" s="10" t="str">
        <f>IFERROR(VLOOKUP(I1595,DATABASE!$N:$O,2,FALSE),"")</f>
        <v>شيشه ماسك جوشكاري ساده</v>
      </c>
      <c r="G1595" s="568" t="s">
        <v>2442</v>
      </c>
      <c r="H1595" s="569">
        <v>27053</v>
      </c>
      <c r="I1595" s="568" t="s">
        <v>1548</v>
      </c>
      <c r="J1595" s="568" t="s">
        <v>111</v>
      </c>
      <c r="K1595" s="570">
        <v>1</v>
      </c>
      <c r="L1595" s="568" t="s">
        <v>8</v>
      </c>
      <c r="M1595" s="568" t="s">
        <v>215</v>
      </c>
      <c r="N1595" s="568" t="s">
        <v>131</v>
      </c>
      <c r="O1595" s="571">
        <v>599</v>
      </c>
      <c r="P1595" s="569">
        <v>0</v>
      </c>
      <c r="Q1595" s="10">
        <f t="shared" si="103"/>
        <v>599</v>
      </c>
    </row>
    <row r="1596" spans="2:17" ht="20.25" customHeight="1">
      <c r="B1596" s="10" t="str">
        <f t="shared" si="100"/>
        <v>كمربند برزنتي نواري776</v>
      </c>
      <c r="C1596" s="10" t="str">
        <f t="shared" si="101"/>
        <v>كمربند برزنتي نواري1402/05/17776</v>
      </c>
      <c r="D1596" s="10" t="str">
        <f>IFERROR(IF(تحویلی!$E$1="","",IF(NOSA!O1596=تحویلی!$E$1,تحویلی!$E$1&amp;COUNTIF(NOSA!$O$1:O1596,تحویلی!$E$1),"")),"")</f>
        <v/>
      </c>
      <c r="E1596" s="10" t="str">
        <f t="shared" si="102"/>
        <v>27057776</v>
      </c>
      <c r="F1596" s="10" t="str">
        <f>IFERROR(VLOOKUP(I1596,DATABASE!$N:$O,2,FALSE),"")</f>
        <v>كمربند برزنتي نواري</v>
      </c>
      <c r="G1596" s="568" t="s">
        <v>2442</v>
      </c>
      <c r="H1596" s="569">
        <v>27057</v>
      </c>
      <c r="I1596" s="568" t="s">
        <v>1441</v>
      </c>
      <c r="J1596" s="568" t="s">
        <v>95</v>
      </c>
      <c r="K1596" s="570">
        <v>1</v>
      </c>
      <c r="L1596" s="568" t="s">
        <v>96</v>
      </c>
      <c r="M1596" s="568" t="s">
        <v>4</v>
      </c>
      <c r="N1596" s="568" t="s">
        <v>1169</v>
      </c>
      <c r="O1596" s="571">
        <v>776</v>
      </c>
      <c r="P1596" s="569">
        <v>0</v>
      </c>
      <c r="Q1596" s="10">
        <f t="shared" si="103"/>
        <v>776</v>
      </c>
    </row>
    <row r="1597" spans="2:17" ht="20.25" customHeight="1">
      <c r="B1597" s="10" t="str">
        <f t="shared" si="100"/>
        <v>عينك رويت مذاب674</v>
      </c>
      <c r="C1597" s="10" t="str">
        <f t="shared" si="101"/>
        <v>عينك رويت مذاب1402/05/18674</v>
      </c>
      <c r="D1597" s="10" t="str">
        <f>IFERROR(IF(تحویلی!$E$1="","",IF(NOSA!O1597=تحویلی!$E$1,تحویلی!$E$1&amp;COUNTIF(NOSA!$O$1:O1597,تحویلی!$E$1),"")),"")</f>
        <v/>
      </c>
      <c r="E1597" s="10" t="str">
        <f t="shared" si="102"/>
        <v>27079674</v>
      </c>
      <c r="F1597" s="10" t="str">
        <f>IFERROR(VLOOKUP(I1597,DATABASE!$N:$O,2,FALSE),"")</f>
        <v>عينك رويت مذاب</v>
      </c>
      <c r="G1597" s="568" t="s">
        <v>2443</v>
      </c>
      <c r="H1597" s="569">
        <v>27079</v>
      </c>
      <c r="I1597" s="568" t="s">
        <v>2323</v>
      </c>
      <c r="J1597" s="568" t="s">
        <v>2240</v>
      </c>
      <c r="K1597" s="570">
        <v>1</v>
      </c>
      <c r="L1597" s="568" t="s">
        <v>8</v>
      </c>
      <c r="M1597" s="568" t="s">
        <v>19</v>
      </c>
      <c r="N1597" s="568" t="s">
        <v>2670</v>
      </c>
      <c r="O1597" s="571">
        <v>674</v>
      </c>
      <c r="P1597" s="569">
        <v>0</v>
      </c>
      <c r="Q1597" s="10">
        <f t="shared" si="103"/>
        <v>674</v>
      </c>
    </row>
    <row r="1598" spans="2:17" ht="20.25" customHeight="1">
      <c r="B1598" s="10" t="str">
        <f t="shared" si="100"/>
        <v>عينك سنگ زني بغل توري582</v>
      </c>
      <c r="C1598" s="10" t="str">
        <f t="shared" si="101"/>
        <v>عينك سنگ زني بغل توري1402/05/18582</v>
      </c>
      <c r="D1598" s="10" t="str">
        <f>IFERROR(IF(تحویلی!$E$1="","",IF(NOSA!O1598=تحویلی!$E$1,تحویلی!$E$1&amp;COUNTIF(NOSA!$O$1:O1598,تحویلی!$E$1),"")),"")</f>
        <v/>
      </c>
      <c r="E1598" s="10" t="str">
        <f t="shared" si="102"/>
        <v>27082582</v>
      </c>
      <c r="F1598" s="10" t="str">
        <f>IFERROR(VLOOKUP(I1598,DATABASE!$N:$O,2,FALSE),"")</f>
        <v>عينك سنگ زني بغل توري</v>
      </c>
      <c r="G1598" s="568" t="s">
        <v>2443</v>
      </c>
      <c r="H1598" s="569">
        <v>27082</v>
      </c>
      <c r="I1598" s="568" t="s">
        <v>1519</v>
      </c>
      <c r="J1598" s="568" t="s">
        <v>1520</v>
      </c>
      <c r="K1598" s="570">
        <v>1</v>
      </c>
      <c r="L1598" s="568" t="s">
        <v>8</v>
      </c>
      <c r="M1598" s="568" t="s">
        <v>47</v>
      </c>
      <c r="N1598" s="568" t="s">
        <v>80</v>
      </c>
      <c r="O1598" s="571">
        <v>582</v>
      </c>
      <c r="P1598" s="569">
        <v>1</v>
      </c>
      <c r="Q1598" s="10">
        <f t="shared" si="103"/>
        <v>582</v>
      </c>
    </row>
    <row r="1599" spans="2:17" ht="20.25" customHeight="1">
      <c r="B1599" s="10" t="str">
        <f t="shared" si="100"/>
        <v>عينك تيره برشكاري582</v>
      </c>
      <c r="C1599" s="10" t="str">
        <f t="shared" si="101"/>
        <v>عينك تيره برشكاري1402/05/18582</v>
      </c>
      <c r="D1599" s="10" t="str">
        <f>IFERROR(IF(تحویلی!$E$1="","",IF(NOSA!O1599=تحویلی!$E$1,تحویلی!$E$1&amp;COUNTIF(NOSA!$O$1:O1599,تحویلی!$E$1),"")),"")</f>
        <v/>
      </c>
      <c r="E1599" s="10" t="str">
        <f t="shared" si="102"/>
        <v>27082582</v>
      </c>
      <c r="F1599" s="10" t="str">
        <f>IFERROR(VLOOKUP(I1599,DATABASE!$N:$O,2,FALSE),"")</f>
        <v>عينك تيره برشكاري</v>
      </c>
      <c r="G1599" s="568" t="s">
        <v>2443</v>
      </c>
      <c r="H1599" s="569">
        <v>27082</v>
      </c>
      <c r="I1599" s="568" t="s">
        <v>1521</v>
      </c>
      <c r="J1599" s="568" t="s">
        <v>1522</v>
      </c>
      <c r="K1599" s="570">
        <v>1</v>
      </c>
      <c r="L1599" s="568" t="s">
        <v>8</v>
      </c>
      <c r="M1599" s="568" t="s">
        <v>47</v>
      </c>
      <c r="N1599" s="568" t="s">
        <v>80</v>
      </c>
      <c r="O1599" s="571">
        <v>582</v>
      </c>
      <c r="P1599" s="569">
        <v>0</v>
      </c>
      <c r="Q1599" s="10">
        <f t="shared" si="103"/>
        <v>582</v>
      </c>
    </row>
    <row r="1600" spans="2:17" ht="20.25" customHeight="1">
      <c r="B1600" s="10" t="str">
        <f t="shared" si="100"/>
        <v>دستكش كف دوبل چرمي582</v>
      </c>
      <c r="C1600" s="10" t="str">
        <f t="shared" si="101"/>
        <v>دستكش كف دوبل چرمي1402/05/18582</v>
      </c>
      <c r="D1600" s="10" t="str">
        <f>IFERROR(IF(تحویلی!$E$1="","",IF(NOSA!O1600=تحویلی!$E$1,تحویلی!$E$1&amp;COUNTIF(NOSA!$O$1:O1600,تحویلی!$E$1),"")),"")</f>
        <v/>
      </c>
      <c r="E1600" s="10" t="str">
        <f t="shared" si="102"/>
        <v>27082582</v>
      </c>
      <c r="F1600" s="10" t="str">
        <f>IFERROR(VLOOKUP(I1600,DATABASE!$N:$O,2,FALSE),"")</f>
        <v>دستكش كف دوبل چرمي</v>
      </c>
      <c r="G1600" s="568" t="s">
        <v>2443</v>
      </c>
      <c r="H1600" s="569">
        <v>27082</v>
      </c>
      <c r="I1600" s="568" t="s">
        <v>1683</v>
      </c>
      <c r="J1600" s="568" t="s">
        <v>1684</v>
      </c>
      <c r="K1600" s="570">
        <v>1</v>
      </c>
      <c r="L1600" s="568" t="s">
        <v>3</v>
      </c>
      <c r="M1600" s="568" t="s">
        <v>47</v>
      </c>
      <c r="N1600" s="568" t="s">
        <v>80</v>
      </c>
      <c r="O1600" s="571">
        <v>582</v>
      </c>
      <c r="P1600" s="569">
        <v>0</v>
      </c>
      <c r="Q1600" s="10">
        <f t="shared" si="103"/>
        <v>582</v>
      </c>
    </row>
    <row r="1601" spans="2:17" ht="20.25" customHeight="1">
      <c r="B1601" s="10" t="str">
        <f t="shared" si="100"/>
        <v>پوتين ايمني نسوز155</v>
      </c>
      <c r="C1601" s="10" t="str">
        <f t="shared" si="101"/>
        <v>پوتين ايمني نسوز1402/05/18155</v>
      </c>
      <c r="D1601" s="10" t="str">
        <f>IFERROR(IF(تحویلی!$E$1="","",IF(NOSA!O1601=تحویلی!$E$1,تحویلی!$E$1&amp;COUNTIF(NOSA!$O$1:O1601,تحویلی!$E$1),"")),"")</f>
        <v/>
      </c>
      <c r="E1601" s="10" t="str">
        <f t="shared" si="102"/>
        <v>27092155</v>
      </c>
      <c r="F1601" s="10" t="str">
        <f>IFERROR(VLOOKUP(I1601,DATABASE!$N:$O,2,FALSE),"")</f>
        <v>پوتين ايمني نسوز</v>
      </c>
      <c r="G1601" s="568" t="s">
        <v>2443</v>
      </c>
      <c r="H1601" s="569">
        <v>27092</v>
      </c>
      <c r="I1601" s="568" t="s">
        <v>1528</v>
      </c>
      <c r="J1601" s="568" t="s">
        <v>1654</v>
      </c>
      <c r="K1601" s="570">
        <v>1</v>
      </c>
      <c r="L1601" s="568" t="s">
        <v>3</v>
      </c>
      <c r="M1601" s="568" t="s">
        <v>4</v>
      </c>
      <c r="N1601" s="568" t="s">
        <v>77</v>
      </c>
      <c r="O1601" s="571">
        <v>155</v>
      </c>
      <c r="P1601" s="569">
        <v>1</v>
      </c>
      <c r="Q1601" s="10">
        <f t="shared" si="103"/>
        <v>155</v>
      </c>
    </row>
    <row r="1602" spans="2:17" ht="20.25" customHeight="1">
      <c r="B1602" s="10" t="str">
        <f t="shared" si="100"/>
        <v>لباس كار نسوز(بلوز و شلوار)815</v>
      </c>
      <c r="C1602" s="10" t="str">
        <f t="shared" si="101"/>
        <v>لباس كار نسوز(بلوز و شلوار)1402/05/18815</v>
      </c>
      <c r="D1602" s="10" t="str">
        <f>IFERROR(IF(تحویلی!$E$1="","",IF(NOSA!O1602=تحویلی!$E$1,تحویلی!$E$1&amp;COUNTIF(NOSA!$O$1:O1602,تحویلی!$E$1),"")),"")</f>
        <v/>
      </c>
      <c r="E1602" s="10" t="str">
        <f t="shared" si="102"/>
        <v>27098815</v>
      </c>
      <c r="F1602" s="10" t="str">
        <f>IFERROR(VLOOKUP(I1602,DATABASE!$N:$O,2,FALSE),"")</f>
        <v>لباس كار نسوز(بلوز و شلوار)</v>
      </c>
      <c r="G1602" s="568" t="s">
        <v>2443</v>
      </c>
      <c r="H1602" s="569">
        <v>27098</v>
      </c>
      <c r="I1602" s="568" t="s">
        <v>1655</v>
      </c>
      <c r="J1602" s="568" t="s">
        <v>1656</v>
      </c>
      <c r="K1602" s="570">
        <v>1</v>
      </c>
      <c r="L1602" s="568" t="s">
        <v>28</v>
      </c>
      <c r="M1602" s="568" t="s">
        <v>87</v>
      </c>
      <c r="N1602" s="568" t="s">
        <v>1694</v>
      </c>
      <c r="O1602" s="571">
        <v>815</v>
      </c>
      <c r="P1602" s="569">
        <v>0</v>
      </c>
      <c r="Q1602" s="10">
        <f t="shared" si="103"/>
        <v>815</v>
      </c>
    </row>
    <row r="1603" spans="2:17" ht="20.25" customHeight="1">
      <c r="B1603" s="10" t="str">
        <f t="shared" ref="B1603:B1666" si="104">F1603&amp;Q1603</f>
        <v>چكمه ايمني نسوز783</v>
      </c>
      <c r="C1603" s="10" t="str">
        <f t="shared" ref="C1603:C1666" si="105">F1603&amp;G1603&amp;O1603</f>
        <v>چكمه ايمني نسوز1402/05/18783</v>
      </c>
      <c r="D1603" s="10" t="str">
        <f>IFERROR(IF(تحویلی!$E$1="","",IF(NOSA!O1603=تحویلی!$E$1,تحویلی!$E$1&amp;COUNTIF(NOSA!$O$1:O1603,تحویلی!$E$1),"")),"")</f>
        <v/>
      </c>
      <c r="E1603" s="10" t="str">
        <f t="shared" ref="E1603:E1666" si="106">H1603&amp;O1603</f>
        <v>28106783</v>
      </c>
      <c r="F1603" s="10" t="str">
        <f>IFERROR(VLOOKUP(I1603,DATABASE!$N:$O,2,FALSE),"")</f>
        <v>چكمه ايمني نسوز</v>
      </c>
      <c r="G1603" s="568" t="s">
        <v>2443</v>
      </c>
      <c r="H1603" s="569">
        <v>28106</v>
      </c>
      <c r="I1603" s="568" t="s">
        <v>1784</v>
      </c>
      <c r="J1603" s="568" t="s">
        <v>1785</v>
      </c>
      <c r="K1603" s="570">
        <v>1</v>
      </c>
      <c r="L1603" s="568" t="s">
        <v>3</v>
      </c>
      <c r="M1603" s="568" t="s">
        <v>4</v>
      </c>
      <c r="N1603" s="568" t="s">
        <v>1219</v>
      </c>
      <c r="O1603" s="571">
        <v>783</v>
      </c>
      <c r="P1603" s="569">
        <v>1</v>
      </c>
      <c r="Q1603" s="10">
        <f t="shared" si="103"/>
        <v>783</v>
      </c>
    </row>
    <row r="1604" spans="2:17" ht="20.25" customHeight="1">
      <c r="B1604" s="10" t="str">
        <f t="shared" si="104"/>
        <v>لباس كار ديرسوز(بلوز و شلوار)824</v>
      </c>
      <c r="C1604" s="10" t="str">
        <f t="shared" si="105"/>
        <v>لباس كار ديرسوز(بلوز و شلوار)1402/05/18824</v>
      </c>
      <c r="D1604" s="10" t="str">
        <f>IFERROR(IF(تحویلی!$E$1="","",IF(NOSA!O1604=تحویلی!$E$1,تحویلی!$E$1&amp;COUNTIF(NOSA!$O$1:O1604,تحویلی!$E$1),"")),"")</f>
        <v/>
      </c>
      <c r="E1604" s="10" t="str">
        <f t="shared" si="106"/>
        <v>28108824</v>
      </c>
      <c r="F1604" s="10" t="str">
        <f>IFERROR(VLOOKUP(I1604,DATABASE!$N:$O,2,FALSE),"")</f>
        <v>لباس كار ديرسوز(بلوز و شلوار)</v>
      </c>
      <c r="G1604" s="568" t="s">
        <v>2443</v>
      </c>
      <c r="H1604" s="569">
        <v>28108</v>
      </c>
      <c r="I1604" s="568" t="s">
        <v>1629</v>
      </c>
      <c r="J1604" s="568" t="s">
        <v>1630</v>
      </c>
      <c r="K1604" s="570">
        <v>1</v>
      </c>
      <c r="L1604" s="568" t="s">
        <v>28</v>
      </c>
      <c r="M1604" s="568" t="s">
        <v>102</v>
      </c>
      <c r="N1604" s="568" t="s">
        <v>1790</v>
      </c>
      <c r="O1604" s="571">
        <v>824</v>
      </c>
      <c r="P1604" s="569">
        <v>0</v>
      </c>
      <c r="Q1604" s="10">
        <f t="shared" si="103"/>
        <v>824</v>
      </c>
    </row>
    <row r="1605" spans="2:17" ht="20.25" customHeight="1">
      <c r="B1605" s="10" t="str">
        <f t="shared" si="104"/>
        <v>رابط فنري نقاب كلاه ايمني130</v>
      </c>
      <c r="C1605" s="10" t="str">
        <f t="shared" si="105"/>
        <v>رابط فنري نقاب كلاه ايمني1402/05/18130</v>
      </c>
      <c r="D1605" s="10" t="str">
        <f>IFERROR(IF(تحویلی!$E$1="","",IF(NOSA!O1605=تحویلی!$E$1,تحویلی!$E$1&amp;COUNTIF(NOSA!$O$1:O1605,تحویلی!$E$1),"")),"")</f>
        <v/>
      </c>
      <c r="E1605" s="10" t="str">
        <f t="shared" si="106"/>
        <v>28110130</v>
      </c>
      <c r="F1605" s="10" t="str">
        <f>IFERROR(VLOOKUP(I1605,DATABASE!$N:$O,2,FALSE),"")</f>
        <v>رابط فنري نقاب كلاه ايمني</v>
      </c>
      <c r="G1605" s="568" t="s">
        <v>2443</v>
      </c>
      <c r="H1605" s="569">
        <v>28110</v>
      </c>
      <c r="I1605" s="568" t="s">
        <v>1454</v>
      </c>
      <c r="J1605" s="568" t="s">
        <v>135</v>
      </c>
      <c r="K1605" s="570">
        <v>1</v>
      </c>
      <c r="L1605" s="568" t="s">
        <v>8</v>
      </c>
      <c r="M1605" s="568" t="s">
        <v>19</v>
      </c>
      <c r="N1605" s="568" t="s">
        <v>119</v>
      </c>
      <c r="O1605" s="571">
        <v>130</v>
      </c>
      <c r="P1605" s="569">
        <v>1</v>
      </c>
      <c r="Q1605" s="10">
        <f t="shared" si="103"/>
        <v>130</v>
      </c>
    </row>
    <row r="1606" spans="2:17" ht="20.25" customHeight="1">
      <c r="B1606" s="10" t="str">
        <f t="shared" si="104"/>
        <v>نقاب تيره محافظ صورت  canasafe130</v>
      </c>
      <c r="C1606" s="10" t="str">
        <f t="shared" si="105"/>
        <v>نقاب تيره محافظ صورت  canasafe1402/05/18130</v>
      </c>
      <c r="D1606" s="10" t="str">
        <f>IFERROR(IF(تحویلی!$E$1="","",IF(NOSA!O1606=تحویلی!$E$1,تحویلی!$E$1&amp;COUNTIF(NOSA!$O$1:O1606,تحویلی!$E$1),"")),"")</f>
        <v/>
      </c>
      <c r="E1606" s="10" t="str">
        <f t="shared" si="106"/>
        <v>28110130</v>
      </c>
      <c r="F1606" s="10" t="str">
        <f>IFERROR(VLOOKUP(I1606,DATABASE!$N:$O,2,FALSE),"")</f>
        <v>نقاب تيره محافظ صورت  canasafe</v>
      </c>
      <c r="G1606" s="568" t="s">
        <v>2443</v>
      </c>
      <c r="H1606" s="569">
        <v>28110</v>
      </c>
      <c r="I1606" s="568" t="s">
        <v>1487</v>
      </c>
      <c r="J1606" s="568" t="s">
        <v>1488</v>
      </c>
      <c r="K1606" s="570">
        <v>1</v>
      </c>
      <c r="L1606" s="568" t="s">
        <v>8</v>
      </c>
      <c r="M1606" s="568" t="s">
        <v>19</v>
      </c>
      <c r="N1606" s="568" t="s">
        <v>119</v>
      </c>
      <c r="O1606" s="571">
        <v>130</v>
      </c>
      <c r="P1606" s="569">
        <v>1</v>
      </c>
      <c r="Q1606" s="10">
        <f t="shared" si="103"/>
        <v>130</v>
      </c>
    </row>
    <row r="1607" spans="2:17" ht="20.25" customHeight="1">
      <c r="B1607" s="10" t="str">
        <f t="shared" si="104"/>
        <v>كفش ايمني94</v>
      </c>
      <c r="C1607" s="10" t="str">
        <f t="shared" si="105"/>
        <v>كفش ايمني1402/05/1894</v>
      </c>
      <c r="D1607" s="10" t="str">
        <f>IFERROR(IF(تحویلی!$E$1="","",IF(NOSA!O1607=تحویلی!$E$1,تحویلی!$E$1&amp;COUNTIF(NOSA!$O$1:O1607,تحویلی!$E$1),"")),"")</f>
        <v/>
      </c>
      <c r="E1607" s="10" t="str">
        <f t="shared" si="106"/>
        <v>2811394</v>
      </c>
      <c r="F1607" s="10" t="str">
        <f>IFERROR(VLOOKUP(I1607,DATABASE!$N:$O,2,FALSE),"")</f>
        <v>كفش ايمني</v>
      </c>
      <c r="G1607" s="568" t="s">
        <v>2443</v>
      </c>
      <c r="H1607" s="569">
        <v>28113</v>
      </c>
      <c r="I1607" s="568" t="s">
        <v>1526</v>
      </c>
      <c r="J1607" s="568" t="s">
        <v>1729</v>
      </c>
      <c r="K1607" s="570">
        <v>1</v>
      </c>
      <c r="L1607" s="568" t="s">
        <v>3</v>
      </c>
      <c r="M1607" s="568" t="s">
        <v>25</v>
      </c>
      <c r="N1607" s="568" t="s">
        <v>297</v>
      </c>
      <c r="O1607" s="571">
        <v>94</v>
      </c>
      <c r="P1607" s="569">
        <v>0</v>
      </c>
      <c r="Q1607" s="10">
        <f t="shared" si="103"/>
        <v>94</v>
      </c>
    </row>
    <row r="1608" spans="2:17" ht="20.25" customHeight="1">
      <c r="B1608" s="10" t="str">
        <f t="shared" si="104"/>
        <v>كلاه ايمني170</v>
      </c>
      <c r="C1608" s="10" t="str">
        <f t="shared" si="105"/>
        <v>كلاه ايمني1402/05/19170</v>
      </c>
      <c r="D1608" s="10" t="str">
        <f>IFERROR(IF(تحویلی!$E$1="","",IF(NOSA!O1608=تحویلی!$E$1,تحویلی!$E$1&amp;COUNTIF(NOSA!$O$1:O1608,تحویلی!$E$1),"")),"")</f>
        <v/>
      </c>
      <c r="E1608" s="10" t="str">
        <f t="shared" si="106"/>
        <v>28145170</v>
      </c>
      <c r="F1608" s="10" t="str">
        <f>IFERROR(VLOOKUP(I1608,DATABASE!$N:$O,2,FALSE),"")</f>
        <v>كلاه ايمني</v>
      </c>
      <c r="G1608" s="568" t="s">
        <v>2444</v>
      </c>
      <c r="H1608" s="569">
        <v>28145</v>
      </c>
      <c r="I1608" s="568" t="s">
        <v>1505</v>
      </c>
      <c r="J1608" s="568" t="s">
        <v>1628</v>
      </c>
      <c r="K1608" s="570">
        <v>1</v>
      </c>
      <c r="L1608" s="568" t="s">
        <v>8</v>
      </c>
      <c r="M1608" s="568" t="s">
        <v>19</v>
      </c>
      <c r="N1608" s="568" t="s">
        <v>684</v>
      </c>
      <c r="O1608" s="571">
        <v>170</v>
      </c>
      <c r="P1608" s="569">
        <v>0</v>
      </c>
      <c r="Q1608" s="10">
        <f t="shared" si="103"/>
        <v>170</v>
      </c>
    </row>
    <row r="1609" spans="2:17" ht="20.25" customHeight="1">
      <c r="B1609" s="10" t="str">
        <f t="shared" si="104"/>
        <v>كمربند برزنتي نواري170</v>
      </c>
      <c r="C1609" s="10" t="str">
        <f t="shared" si="105"/>
        <v>كمربند برزنتي نواري1402/05/19170</v>
      </c>
      <c r="D1609" s="10" t="str">
        <f>IFERROR(IF(تحویلی!$E$1="","",IF(NOSA!O1609=تحویلی!$E$1,تحویلی!$E$1&amp;COUNTIF(NOSA!$O$1:O1609,تحویلی!$E$1),"")),"")</f>
        <v/>
      </c>
      <c r="E1609" s="10" t="str">
        <f t="shared" si="106"/>
        <v>28145170</v>
      </c>
      <c r="F1609" s="10" t="str">
        <f>IFERROR(VLOOKUP(I1609,DATABASE!$N:$O,2,FALSE),"")</f>
        <v>كمربند برزنتي نواري</v>
      </c>
      <c r="G1609" s="568" t="s">
        <v>2444</v>
      </c>
      <c r="H1609" s="569">
        <v>28145</v>
      </c>
      <c r="I1609" s="568" t="s">
        <v>1441</v>
      </c>
      <c r="J1609" s="568" t="s">
        <v>95</v>
      </c>
      <c r="K1609" s="570">
        <v>1</v>
      </c>
      <c r="L1609" s="568" t="s">
        <v>96</v>
      </c>
      <c r="M1609" s="568" t="s">
        <v>19</v>
      </c>
      <c r="N1609" s="568" t="s">
        <v>684</v>
      </c>
      <c r="O1609" s="571">
        <v>170</v>
      </c>
      <c r="P1609" s="569">
        <v>0</v>
      </c>
      <c r="Q1609" s="10">
        <f t="shared" si="103"/>
        <v>170</v>
      </c>
    </row>
    <row r="1610" spans="2:17" ht="20.25" customHeight="1">
      <c r="B1610" s="10" t="str">
        <f t="shared" si="104"/>
        <v>ماسك نيم صورت دو فيلتره (3M)810</v>
      </c>
      <c r="C1610" s="10" t="str">
        <f t="shared" si="105"/>
        <v>ماسك نيم صورت دو فيلتره (3M)1402/05/19810</v>
      </c>
      <c r="D1610" s="10" t="str">
        <f>IFERROR(IF(تحویلی!$E$1="","",IF(NOSA!O1610=تحویلی!$E$1,تحویلی!$E$1&amp;COUNTIF(NOSA!$O$1:O1610,تحویلی!$E$1),"")),"")</f>
        <v/>
      </c>
      <c r="E1610" s="10" t="str">
        <f t="shared" si="106"/>
        <v>28150810</v>
      </c>
      <c r="F1610" s="10" t="str">
        <f>IFERROR(VLOOKUP(I1610,DATABASE!$N:$O,2,FALSE),"")</f>
        <v>ماسك نيم صورت دو فيلتره (3M)</v>
      </c>
      <c r="G1610" s="568" t="s">
        <v>2444</v>
      </c>
      <c r="H1610" s="569">
        <v>28150</v>
      </c>
      <c r="I1610" s="568" t="s">
        <v>1503</v>
      </c>
      <c r="J1610" s="568" t="s">
        <v>151</v>
      </c>
      <c r="K1610" s="570">
        <v>1</v>
      </c>
      <c r="L1610" s="568" t="s">
        <v>8</v>
      </c>
      <c r="M1610" s="568" t="s">
        <v>1089</v>
      </c>
      <c r="N1610" s="568" t="s">
        <v>1592</v>
      </c>
      <c r="O1610" s="571">
        <v>810</v>
      </c>
      <c r="P1610" s="569">
        <v>1</v>
      </c>
      <c r="Q1610" s="10">
        <f t="shared" si="103"/>
        <v>810</v>
      </c>
    </row>
    <row r="1611" spans="2:17" ht="20.25" customHeight="1">
      <c r="B1611" s="10" t="str">
        <f t="shared" si="104"/>
        <v>فيلتر ماسك نيم صورت (3M) مدل 2091810</v>
      </c>
      <c r="C1611" s="10" t="str">
        <f t="shared" si="105"/>
        <v>فيلتر ماسك نيم صورت (3M) مدل 20911402/05/19810</v>
      </c>
      <c r="D1611" s="10" t="str">
        <f>IFERROR(IF(تحویلی!$E$1="","",IF(NOSA!O1611=تحویلی!$E$1,تحویلی!$E$1&amp;COUNTIF(NOSA!$O$1:O1611,تحویلی!$E$1),"")),"")</f>
        <v/>
      </c>
      <c r="E1611" s="10" t="str">
        <f t="shared" si="106"/>
        <v>28150810</v>
      </c>
      <c r="F1611" s="10" t="str">
        <f>IFERROR(VLOOKUP(I1611,DATABASE!$N:$O,2,FALSE),"")</f>
        <v>فيلتر ماسك نيم صورت (3M) مدل 2091</v>
      </c>
      <c r="G1611" s="568" t="s">
        <v>2444</v>
      </c>
      <c r="H1611" s="569">
        <v>28150</v>
      </c>
      <c r="I1611" s="568" t="s">
        <v>1475</v>
      </c>
      <c r="J1611" s="568" t="s">
        <v>53</v>
      </c>
      <c r="K1611" s="570">
        <v>1</v>
      </c>
      <c r="L1611" s="568" t="s">
        <v>8</v>
      </c>
      <c r="M1611" s="568" t="s">
        <v>1089</v>
      </c>
      <c r="N1611" s="568" t="s">
        <v>1592</v>
      </c>
      <c r="O1611" s="571">
        <v>810</v>
      </c>
      <c r="P1611" s="569">
        <v>1</v>
      </c>
      <c r="Q1611" s="10">
        <f t="shared" si="103"/>
        <v>810</v>
      </c>
    </row>
    <row r="1612" spans="2:17" ht="20.25" customHeight="1">
      <c r="B1612" s="10" t="str">
        <f t="shared" si="104"/>
        <v>نقاب تيره محافظ صورت معمولي768</v>
      </c>
      <c r="C1612" s="10" t="str">
        <f t="shared" si="105"/>
        <v>نقاب تيره محافظ صورت معمولي1402/05/19768</v>
      </c>
      <c r="D1612" s="10" t="str">
        <f>IFERROR(IF(تحویلی!$E$1="","",IF(NOSA!O1612=تحویلی!$E$1,تحویلی!$E$1&amp;COUNTIF(NOSA!$O$1:O1612,تحویلی!$E$1),"")),"")</f>
        <v/>
      </c>
      <c r="E1612" s="10" t="str">
        <f t="shared" si="106"/>
        <v>28153768</v>
      </c>
      <c r="F1612" s="10" t="str">
        <f>IFERROR(VLOOKUP(I1612,DATABASE!$N:$O,2,FALSE),"")</f>
        <v>نقاب تيره محافظ صورت معمولي</v>
      </c>
      <c r="G1612" s="568" t="s">
        <v>2444</v>
      </c>
      <c r="H1612" s="569">
        <v>28153</v>
      </c>
      <c r="I1612" s="568" t="s">
        <v>1557</v>
      </c>
      <c r="J1612" s="568" t="s">
        <v>115</v>
      </c>
      <c r="K1612" s="570">
        <v>1</v>
      </c>
      <c r="L1612" s="568" t="s">
        <v>8</v>
      </c>
      <c r="M1612" s="568" t="s">
        <v>25</v>
      </c>
      <c r="N1612" s="568" t="s">
        <v>1099</v>
      </c>
      <c r="O1612" s="571">
        <v>768</v>
      </c>
      <c r="P1612" s="569">
        <v>1</v>
      </c>
      <c r="Q1612" s="10">
        <f t="shared" si="103"/>
        <v>768</v>
      </c>
    </row>
    <row r="1613" spans="2:17" ht="20.25" customHeight="1">
      <c r="B1613" s="10" t="str">
        <f t="shared" si="104"/>
        <v>رابط فنري نقاب كلاه ايمني768</v>
      </c>
      <c r="C1613" s="10" t="str">
        <f t="shared" si="105"/>
        <v>رابط فنري نقاب كلاه ايمني1402/05/19768</v>
      </c>
      <c r="D1613" s="10" t="str">
        <f>IFERROR(IF(تحویلی!$E$1="","",IF(NOSA!O1613=تحویلی!$E$1,تحویلی!$E$1&amp;COUNTIF(NOSA!$O$1:O1613,تحویلی!$E$1),"")),"")</f>
        <v/>
      </c>
      <c r="E1613" s="10" t="str">
        <f t="shared" si="106"/>
        <v>28153768</v>
      </c>
      <c r="F1613" s="10" t="str">
        <f>IFERROR(VLOOKUP(I1613,DATABASE!$N:$O,2,FALSE),"")</f>
        <v>رابط فنري نقاب كلاه ايمني</v>
      </c>
      <c r="G1613" s="568" t="s">
        <v>2444</v>
      </c>
      <c r="H1613" s="569">
        <v>28153</v>
      </c>
      <c r="I1613" s="568" t="s">
        <v>1454</v>
      </c>
      <c r="J1613" s="568" t="s">
        <v>135</v>
      </c>
      <c r="K1613" s="570">
        <v>1</v>
      </c>
      <c r="L1613" s="568" t="s">
        <v>8</v>
      </c>
      <c r="M1613" s="568" t="s">
        <v>25</v>
      </c>
      <c r="N1613" s="568" t="s">
        <v>1099</v>
      </c>
      <c r="O1613" s="571">
        <v>768</v>
      </c>
      <c r="P1613" s="569">
        <v>1</v>
      </c>
      <c r="Q1613" s="10">
        <f t="shared" si="103"/>
        <v>768</v>
      </c>
    </row>
    <row r="1614" spans="2:17" ht="20.25" customHeight="1">
      <c r="B1614" s="10" t="str">
        <f t="shared" si="104"/>
        <v>فيلتر ماسك نيم صورت (3M) مدل 209110028</v>
      </c>
      <c r="C1614" s="10" t="str">
        <f t="shared" si="105"/>
        <v>فيلتر ماسك نيم صورت (3M) مدل 20911402/05/2010028</v>
      </c>
      <c r="D1614" s="10" t="str">
        <f>IFERROR(IF(تحویلی!$E$1="","",IF(NOSA!O1614=تحویلی!$E$1,تحویلی!$E$1&amp;COUNTIF(NOSA!$O$1:O1614,تحویلی!$E$1),"")),"")</f>
        <v/>
      </c>
      <c r="E1614" s="10" t="str">
        <f t="shared" si="106"/>
        <v>2817510028</v>
      </c>
      <c r="F1614" s="10" t="str">
        <f>IFERROR(VLOOKUP(I1614,DATABASE!$N:$O,2,FALSE),"")</f>
        <v>فيلتر ماسك نيم صورت (3M) مدل 2091</v>
      </c>
      <c r="G1614" s="568" t="s">
        <v>2445</v>
      </c>
      <c r="H1614" s="569">
        <v>28175</v>
      </c>
      <c r="I1614" s="568" t="s">
        <v>1475</v>
      </c>
      <c r="J1614" s="568" t="s">
        <v>53</v>
      </c>
      <c r="K1614" s="570">
        <v>1</v>
      </c>
      <c r="L1614" s="568" t="s">
        <v>8</v>
      </c>
      <c r="M1614" s="568" t="s">
        <v>9</v>
      </c>
      <c r="N1614" s="568" t="s">
        <v>1638</v>
      </c>
      <c r="O1614" s="571">
        <v>10028</v>
      </c>
      <c r="P1614" s="569">
        <v>1</v>
      </c>
      <c r="Q1614" s="10">
        <f t="shared" si="103"/>
        <v>10028</v>
      </c>
    </row>
    <row r="1615" spans="2:17" ht="20.25" customHeight="1">
      <c r="B1615" s="10" t="str">
        <f t="shared" si="104"/>
        <v>ماسك نيم صورت دو فيلتره (3M)10028</v>
      </c>
      <c r="C1615" s="10" t="str">
        <f t="shared" si="105"/>
        <v>ماسك نيم صورت دو فيلتره (3M)1402/05/2010028</v>
      </c>
      <c r="D1615" s="10" t="str">
        <f>IFERROR(IF(تحویلی!$E$1="","",IF(NOSA!O1615=تحویلی!$E$1,تحویلی!$E$1&amp;COUNTIF(NOSA!$O$1:O1615,تحویلی!$E$1),"")),"")</f>
        <v/>
      </c>
      <c r="E1615" s="10" t="str">
        <f t="shared" si="106"/>
        <v>2817510028</v>
      </c>
      <c r="F1615" s="10" t="str">
        <f>IFERROR(VLOOKUP(I1615,DATABASE!$N:$O,2,FALSE),"")</f>
        <v>ماسك نيم صورت دو فيلتره (3M)</v>
      </c>
      <c r="G1615" s="568" t="s">
        <v>2445</v>
      </c>
      <c r="H1615" s="569">
        <v>28175</v>
      </c>
      <c r="I1615" s="568" t="s">
        <v>1503</v>
      </c>
      <c r="J1615" s="568" t="s">
        <v>151</v>
      </c>
      <c r="K1615" s="570">
        <v>1</v>
      </c>
      <c r="L1615" s="568" t="s">
        <v>8</v>
      </c>
      <c r="M1615" s="568" t="s">
        <v>9</v>
      </c>
      <c r="N1615" s="568" t="s">
        <v>1638</v>
      </c>
      <c r="O1615" s="571">
        <v>10028</v>
      </c>
      <c r="P1615" s="569">
        <v>1</v>
      </c>
      <c r="Q1615" s="10">
        <f t="shared" si="103"/>
        <v>10028</v>
      </c>
    </row>
    <row r="1616" spans="2:17" ht="20.25" customHeight="1">
      <c r="B1616" s="10" t="str">
        <f t="shared" si="104"/>
        <v>عينك سنگ زني بغل توري774</v>
      </c>
      <c r="C1616" s="10" t="str">
        <f t="shared" si="105"/>
        <v>عينك سنگ زني بغل توري1402/05/20774</v>
      </c>
      <c r="D1616" s="10" t="str">
        <f>IFERROR(IF(تحویلی!$E$1="","",IF(NOSA!O1616=تحویلی!$E$1,تحویلی!$E$1&amp;COUNTIF(NOSA!$O$1:O1616,تحویلی!$E$1),"")),"")</f>
        <v/>
      </c>
      <c r="E1616" s="10" t="str">
        <f t="shared" si="106"/>
        <v>28182774</v>
      </c>
      <c r="F1616" s="10" t="str">
        <f>IFERROR(VLOOKUP(I1616,DATABASE!$N:$O,2,FALSE),"")</f>
        <v>عينك سنگ زني بغل توري</v>
      </c>
      <c r="G1616" s="568" t="s">
        <v>2445</v>
      </c>
      <c r="H1616" s="569">
        <v>28182</v>
      </c>
      <c r="I1616" s="568" t="s">
        <v>1519</v>
      </c>
      <c r="J1616" s="568" t="s">
        <v>1520</v>
      </c>
      <c r="K1616" s="570">
        <v>1</v>
      </c>
      <c r="L1616" s="568" t="s">
        <v>8</v>
      </c>
      <c r="M1616" s="568" t="s">
        <v>43</v>
      </c>
      <c r="N1616" s="568" t="s">
        <v>1218</v>
      </c>
      <c r="O1616" s="571">
        <v>774</v>
      </c>
      <c r="P1616" s="569">
        <v>0</v>
      </c>
      <c r="Q1616" s="10">
        <f t="shared" si="103"/>
        <v>774</v>
      </c>
    </row>
    <row r="1617" spans="2:17" ht="20.25" customHeight="1">
      <c r="B1617" s="10" t="str">
        <f t="shared" si="104"/>
        <v>چكمه ايمني نسوز690</v>
      </c>
      <c r="C1617" s="10" t="str">
        <f t="shared" si="105"/>
        <v>چكمه ايمني نسوز1402/05/21690</v>
      </c>
      <c r="D1617" s="10" t="str">
        <f>IFERROR(IF(تحویلی!$E$1="","",IF(NOSA!O1617=تحویلی!$E$1,تحویلی!$E$1&amp;COUNTIF(NOSA!$O$1:O1617,تحویلی!$E$1),"")),"")</f>
        <v/>
      </c>
      <c r="E1617" s="10" t="str">
        <f t="shared" si="106"/>
        <v>28185690</v>
      </c>
      <c r="F1617" s="10" t="str">
        <f>IFERROR(VLOOKUP(I1617,DATABASE!$N:$O,2,FALSE),"")</f>
        <v>چكمه ايمني نسوز</v>
      </c>
      <c r="G1617" s="568" t="s">
        <v>2446</v>
      </c>
      <c r="H1617" s="569">
        <v>28185</v>
      </c>
      <c r="I1617" s="568" t="s">
        <v>1666</v>
      </c>
      <c r="J1617" s="568" t="s">
        <v>1667</v>
      </c>
      <c r="K1617" s="570">
        <v>1</v>
      </c>
      <c r="L1617" s="568" t="s">
        <v>3</v>
      </c>
      <c r="M1617" s="568" t="s">
        <v>4</v>
      </c>
      <c r="N1617" s="568" t="s">
        <v>174</v>
      </c>
      <c r="O1617" s="571">
        <v>690</v>
      </c>
      <c r="P1617" s="569">
        <v>0</v>
      </c>
      <c r="Q1617" s="10">
        <f t="shared" si="103"/>
        <v>690</v>
      </c>
    </row>
    <row r="1618" spans="2:17" ht="20.25" customHeight="1">
      <c r="B1618" s="10" t="str">
        <f t="shared" si="104"/>
        <v>لباس كار ديرسوز(بلوز و شلوار)814</v>
      </c>
      <c r="C1618" s="10" t="str">
        <f t="shared" si="105"/>
        <v>لباس كار ديرسوز(بلوز و شلوار)1402/05/21814</v>
      </c>
      <c r="D1618" s="10" t="str">
        <f>IFERROR(IF(تحویلی!$E$1="","",IF(NOSA!O1618=تحویلی!$E$1,تحویلی!$E$1&amp;COUNTIF(NOSA!$O$1:O1618,تحویلی!$E$1),"")),"")</f>
        <v/>
      </c>
      <c r="E1618" s="10" t="str">
        <f t="shared" si="106"/>
        <v>28186814</v>
      </c>
      <c r="F1618" s="10" t="str">
        <f>IFERROR(VLOOKUP(I1618,DATABASE!$N:$O,2,FALSE),"")</f>
        <v>لباس كار ديرسوز(بلوز و شلوار)</v>
      </c>
      <c r="G1618" s="568" t="s">
        <v>2446</v>
      </c>
      <c r="H1618" s="569">
        <v>28186</v>
      </c>
      <c r="I1618" s="568" t="s">
        <v>1619</v>
      </c>
      <c r="J1618" s="568" t="s">
        <v>1620</v>
      </c>
      <c r="K1618" s="570">
        <v>1</v>
      </c>
      <c r="L1618" s="568" t="s">
        <v>28</v>
      </c>
      <c r="M1618" s="568" t="s">
        <v>47</v>
      </c>
      <c r="N1618" s="568" t="s">
        <v>1747</v>
      </c>
      <c r="O1618" s="571">
        <v>814</v>
      </c>
      <c r="P1618" s="569">
        <v>0</v>
      </c>
      <c r="Q1618" s="10">
        <f t="shared" si="103"/>
        <v>814</v>
      </c>
    </row>
    <row r="1619" spans="2:17" ht="20.25" customHeight="1">
      <c r="B1619" s="10" t="str">
        <f t="shared" si="104"/>
        <v>شيشه ماسك جوشكاري ساده827</v>
      </c>
      <c r="C1619" s="10" t="str">
        <f t="shared" si="105"/>
        <v>شيشه ماسك جوشكاري ساده1402/05/21827</v>
      </c>
      <c r="D1619" s="10" t="str">
        <f>IFERROR(IF(تحویلی!$E$1="","",IF(NOSA!O1619=تحویلی!$E$1,تحویلی!$E$1&amp;COUNTIF(NOSA!$O$1:O1619,تحویلی!$E$1),"")),"")</f>
        <v/>
      </c>
      <c r="E1619" s="10" t="str">
        <f t="shared" si="106"/>
        <v>28188827</v>
      </c>
      <c r="F1619" s="10" t="str">
        <f>IFERROR(VLOOKUP(I1619,DATABASE!$N:$O,2,FALSE),"")</f>
        <v>شيشه ماسك جوشكاري ساده</v>
      </c>
      <c r="G1619" s="568" t="s">
        <v>2446</v>
      </c>
      <c r="H1619" s="569">
        <v>28188</v>
      </c>
      <c r="I1619" s="568" t="s">
        <v>1548</v>
      </c>
      <c r="J1619" s="568" t="s">
        <v>111</v>
      </c>
      <c r="K1619" s="570">
        <v>3</v>
      </c>
      <c r="L1619" s="568" t="s">
        <v>8</v>
      </c>
      <c r="M1619" s="568" t="s">
        <v>189</v>
      </c>
      <c r="N1619" s="568" t="s">
        <v>2653</v>
      </c>
      <c r="O1619" s="571">
        <v>827</v>
      </c>
      <c r="P1619" s="569">
        <v>0</v>
      </c>
      <c r="Q1619" s="10">
        <f t="shared" si="103"/>
        <v>827</v>
      </c>
    </row>
    <row r="1620" spans="2:17" ht="20.25" customHeight="1">
      <c r="B1620" s="10" t="str">
        <f t="shared" si="104"/>
        <v>شيشه ماسك جوشكاري ساده254</v>
      </c>
      <c r="C1620" s="10" t="str">
        <f t="shared" si="105"/>
        <v>شيشه ماسك جوشكاري ساده1402/05/21254</v>
      </c>
      <c r="D1620" s="10" t="str">
        <f>IFERROR(IF(تحویلی!$E$1="","",IF(NOSA!O1620=تحویلی!$E$1,تحویلی!$E$1&amp;COUNTIF(NOSA!$O$1:O1620,تحویلی!$E$1),"")),"")</f>
        <v/>
      </c>
      <c r="E1620" s="10" t="str">
        <f t="shared" si="106"/>
        <v>28192254</v>
      </c>
      <c r="F1620" s="10" t="str">
        <f>IFERROR(VLOOKUP(I1620,DATABASE!$N:$O,2,FALSE),"")</f>
        <v>شيشه ماسك جوشكاري ساده</v>
      </c>
      <c r="G1620" s="568" t="s">
        <v>2446</v>
      </c>
      <c r="H1620" s="569">
        <v>28192</v>
      </c>
      <c r="I1620" s="568" t="s">
        <v>1548</v>
      </c>
      <c r="J1620" s="568" t="s">
        <v>111</v>
      </c>
      <c r="K1620" s="570">
        <v>1</v>
      </c>
      <c r="L1620" s="568" t="s">
        <v>8</v>
      </c>
      <c r="M1620" s="568" t="s">
        <v>215</v>
      </c>
      <c r="N1620" s="568" t="s">
        <v>279</v>
      </c>
      <c r="O1620" s="571">
        <v>254</v>
      </c>
      <c r="P1620" s="569">
        <v>0</v>
      </c>
      <c r="Q1620" s="10">
        <f t="shared" si="103"/>
        <v>254</v>
      </c>
    </row>
    <row r="1621" spans="2:17" ht="20.25" customHeight="1">
      <c r="B1621" s="10" t="str">
        <f t="shared" si="104"/>
        <v>لباس كارشناسي كارآموز و ميهمان799</v>
      </c>
      <c r="C1621" s="10" t="str">
        <f t="shared" si="105"/>
        <v>لباس كارشناسي كارآموز و ميهمان1402/05/21799</v>
      </c>
      <c r="D1621" s="10" t="str">
        <f>IFERROR(IF(تحویلی!$E$1="","",IF(NOSA!O1621=تحویلی!$E$1,تحویلی!$E$1&amp;COUNTIF(NOSA!$O$1:O1621,تحویلی!$E$1),"")),"")</f>
        <v/>
      </c>
      <c r="E1621" s="10" t="str">
        <f t="shared" si="106"/>
        <v>28196799</v>
      </c>
      <c r="F1621" s="10" t="str">
        <f>IFERROR(VLOOKUP(I1621,DATABASE!$N:$O,2,FALSE),"")</f>
        <v>لباس كارشناسي كارآموز و ميهمان</v>
      </c>
      <c r="G1621" s="568" t="s">
        <v>2446</v>
      </c>
      <c r="H1621" s="569">
        <v>28196</v>
      </c>
      <c r="I1621" s="568" t="s">
        <v>1668</v>
      </c>
      <c r="J1621" s="568" t="s">
        <v>1669</v>
      </c>
      <c r="K1621" s="570">
        <v>1</v>
      </c>
      <c r="L1621" s="568" t="s">
        <v>28</v>
      </c>
      <c r="M1621" s="568" t="s">
        <v>202</v>
      </c>
      <c r="N1621" s="568" t="s">
        <v>2671</v>
      </c>
      <c r="O1621" s="571">
        <v>799</v>
      </c>
      <c r="P1621" s="569">
        <v>0</v>
      </c>
      <c r="Q1621" s="10">
        <f t="shared" si="103"/>
        <v>799</v>
      </c>
    </row>
    <row r="1622" spans="2:17" ht="20.25" customHeight="1">
      <c r="B1622" s="10" t="str">
        <f t="shared" si="104"/>
        <v>لباس كار(بلوز و شلوار)839</v>
      </c>
      <c r="C1622" s="10" t="str">
        <f t="shared" si="105"/>
        <v>لباس كار(بلوز و شلوار)1402/05/21839</v>
      </c>
      <c r="D1622" s="10" t="str">
        <f>IFERROR(IF(تحویلی!$E$1="","",IF(NOSA!O1622=تحویلی!$E$1,تحویلی!$E$1&amp;COUNTIF(NOSA!$O$1:O1622,تحویلی!$E$1),"")),"")</f>
        <v/>
      </c>
      <c r="E1622" s="10" t="str">
        <f t="shared" si="106"/>
        <v>29201839</v>
      </c>
      <c r="F1622" s="10" t="str">
        <f>IFERROR(VLOOKUP(I1622,DATABASE!$N:$O,2,FALSE),"")</f>
        <v>لباس كار(بلوز و شلوار)</v>
      </c>
      <c r="G1622" s="568" t="s">
        <v>2446</v>
      </c>
      <c r="H1622" s="569">
        <v>29201</v>
      </c>
      <c r="I1622" s="568" t="s">
        <v>1566</v>
      </c>
      <c r="J1622" s="568" t="s">
        <v>2642</v>
      </c>
      <c r="K1622" s="570">
        <v>1</v>
      </c>
      <c r="L1622" s="568" t="s">
        <v>28</v>
      </c>
      <c r="M1622" s="568" t="s">
        <v>202</v>
      </c>
      <c r="N1622" s="568" t="s">
        <v>2672</v>
      </c>
      <c r="O1622" s="571">
        <v>839</v>
      </c>
      <c r="P1622" s="569">
        <v>0</v>
      </c>
      <c r="Q1622" s="10">
        <f t="shared" si="103"/>
        <v>839</v>
      </c>
    </row>
    <row r="1623" spans="2:17" ht="20.25" customHeight="1">
      <c r="B1623" s="10" t="str">
        <f t="shared" si="104"/>
        <v>كلاه ايمني839</v>
      </c>
      <c r="C1623" s="10" t="str">
        <f t="shared" si="105"/>
        <v>كلاه ايمني1402/05/21839</v>
      </c>
      <c r="D1623" s="10" t="str">
        <f>IFERROR(IF(تحویلی!$E$1="","",IF(NOSA!O1623=تحویلی!$E$1,تحویلی!$E$1&amp;COUNTIF(NOSA!$O$1:O1623,تحویلی!$E$1),"")),"")</f>
        <v/>
      </c>
      <c r="E1623" s="10" t="str">
        <f t="shared" si="106"/>
        <v>29201839</v>
      </c>
      <c r="F1623" s="10" t="str">
        <f>IFERROR(VLOOKUP(I1623,DATABASE!$N:$O,2,FALSE),"")</f>
        <v>كلاه ايمني</v>
      </c>
      <c r="G1623" s="568" t="s">
        <v>2446</v>
      </c>
      <c r="H1623" s="569">
        <v>29201</v>
      </c>
      <c r="I1623" s="568" t="s">
        <v>2287</v>
      </c>
      <c r="J1623" s="568" t="s">
        <v>2673</v>
      </c>
      <c r="K1623" s="570">
        <v>1</v>
      </c>
      <c r="L1623" s="568" t="s">
        <v>8</v>
      </c>
      <c r="M1623" s="568" t="s">
        <v>202</v>
      </c>
      <c r="N1623" s="568" t="s">
        <v>2672</v>
      </c>
      <c r="O1623" s="571">
        <v>839</v>
      </c>
      <c r="P1623" s="569">
        <v>0</v>
      </c>
      <c r="Q1623" s="10">
        <f t="shared" si="103"/>
        <v>839</v>
      </c>
    </row>
    <row r="1624" spans="2:17" ht="20.25" customHeight="1">
      <c r="B1624" s="10" t="str">
        <f t="shared" si="104"/>
        <v>كمربند برزنتي نواري839</v>
      </c>
      <c r="C1624" s="10" t="str">
        <f t="shared" si="105"/>
        <v>كمربند برزنتي نواري1402/05/21839</v>
      </c>
      <c r="D1624" s="10" t="str">
        <f>IFERROR(IF(تحویلی!$E$1="","",IF(NOSA!O1624=تحویلی!$E$1,تحویلی!$E$1&amp;COUNTIF(NOSA!$O$1:O1624,تحویلی!$E$1),"")),"")</f>
        <v/>
      </c>
      <c r="E1624" s="10" t="str">
        <f t="shared" si="106"/>
        <v>29201839</v>
      </c>
      <c r="F1624" s="10" t="str">
        <f>IFERROR(VLOOKUP(I1624,DATABASE!$N:$O,2,FALSE),"")</f>
        <v>كمربند برزنتي نواري</v>
      </c>
      <c r="G1624" s="568" t="s">
        <v>2446</v>
      </c>
      <c r="H1624" s="569">
        <v>29201</v>
      </c>
      <c r="I1624" s="568" t="s">
        <v>1441</v>
      </c>
      <c r="J1624" s="568" t="s">
        <v>95</v>
      </c>
      <c r="K1624" s="570">
        <v>1</v>
      </c>
      <c r="L1624" s="568" t="s">
        <v>96</v>
      </c>
      <c r="M1624" s="568" t="s">
        <v>202</v>
      </c>
      <c r="N1624" s="568" t="s">
        <v>2672</v>
      </c>
      <c r="O1624" s="571">
        <v>839</v>
      </c>
      <c r="P1624" s="569">
        <v>0</v>
      </c>
      <c r="Q1624" s="10">
        <f t="shared" si="103"/>
        <v>839</v>
      </c>
    </row>
    <row r="1625" spans="2:17" ht="20.25" customHeight="1">
      <c r="B1625" s="10" t="str">
        <f t="shared" si="104"/>
        <v>كفش ايمني839</v>
      </c>
      <c r="C1625" s="10" t="str">
        <f t="shared" si="105"/>
        <v>كفش ايمني1402/05/21839</v>
      </c>
      <c r="D1625" s="10" t="str">
        <f>IFERROR(IF(تحویلی!$E$1="","",IF(NOSA!O1625=تحویلی!$E$1,تحویلی!$E$1&amp;COUNTIF(NOSA!$O$1:O1625,تحویلی!$E$1),"")),"")</f>
        <v/>
      </c>
      <c r="E1625" s="10" t="str">
        <f t="shared" si="106"/>
        <v>29201839</v>
      </c>
      <c r="F1625" s="10" t="str">
        <f>IFERROR(VLOOKUP(I1625,DATABASE!$N:$O,2,FALSE),"")</f>
        <v>كفش ايمني</v>
      </c>
      <c r="G1625" s="568" t="s">
        <v>2446</v>
      </c>
      <c r="H1625" s="569">
        <v>29201</v>
      </c>
      <c r="I1625" s="568" t="s">
        <v>1720</v>
      </c>
      <c r="J1625" s="568" t="s">
        <v>1721</v>
      </c>
      <c r="K1625" s="570">
        <v>1</v>
      </c>
      <c r="L1625" s="568" t="s">
        <v>3</v>
      </c>
      <c r="M1625" s="568" t="s">
        <v>202</v>
      </c>
      <c r="N1625" s="568" t="s">
        <v>2672</v>
      </c>
      <c r="O1625" s="571">
        <v>839</v>
      </c>
      <c r="P1625" s="569">
        <v>0</v>
      </c>
      <c r="Q1625" s="10">
        <f t="shared" si="103"/>
        <v>839</v>
      </c>
    </row>
    <row r="1626" spans="2:17" ht="20.25" customHeight="1">
      <c r="B1626" s="10" t="str">
        <f t="shared" si="104"/>
        <v>گوشي اير پلاگ839</v>
      </c>
      <c r="C1626" s="10" t="str">
        <f t="shared" si="105"/>
        <v>گوشي اير پلاگ1402/05/21839</v>
      </c>
      <c r="D1626" s="10" t="str">
        <f>IFERROR(IF(تحویلی!$E$1="","",IF(NOSA!O1626=تحویلی!$E$1,تحویلی!$E$1&amp;COUNTIF(NOSA!$O$1:O1626,تحویلی!$E$1),"")),"")</f>
        <v/>
      </c>
      <c r="E1626" s="10" t="str">
        <f t="shared" si="106"/>
        <v>29201839</v>
      </c>
      <c r="F1626" s="10" t="str">
        <f>IFERROR(VLOOKUP(I1626,DATABASE!$N:$O,2,FALSE),"")</f>
        <v>گوشي اير پلاگ</v>
      </c>
      <c r="G1626" s="568" t="s">
        <v>2446</v>
      </c>
      <c r="H1626" s="569">
        <v>29201</v>
      </c>
      <c r="I1626" s="568" t="s">
        <v>1581</v>
      </c>
      <c r="J1626" s="568" t="s">
        <v>124</v>
      </c>
      <c r="K1626" s="570">
        <v>1</v>
      </c>
      <c r="L1626" s="568" t="s">
        <v>8</v>
      </c>
      <c r="M1626" s="568" t="s">
        <v>202</v>
      </c>
      <c r="N1626" s="568" t="s">
        <v>2672</v>
      </c>
      <c r="O1626" s="571">
        <v>839</v>
      </c>
      <c r="P1626" s="569">
        <v>0</v>
      </c>
      <c r="Q1626" s="10">
        <f t="shared" si="103"/>
        <v>839</v>
      </c>
    </row>
    <row r="1627" spans="2:17" ht="20.25" customHeight="1">
      <c r="B1627" s="10" t="str">
        <f t="shared" si="104"/>
        <v>عينك رويت مذاب567</v>
      </c>
      <c r="C1627" s="10" t="str">
        <f t="shared" si="105"/>
        <v>عينك رويت مذاب1402/05/21567</v>
      </c>
      <c r="D1627" s="10" t="str">
        <f>IFERROR(IF(تحویلی!$E$1="","",IF(NOSA!O1627=تحویلی!$E$1,تحویلی!$E$1&amp;COUNTIF(NOSA!$O$1:O1627,تحویلی!$E$1),"")),"")</f>
        <v/>
      </c>
      <c r="E1627" s="10" t="str">
        <f t="shared" si="106"/>
        <v>29213567</v>
      </c>
      <c r="F1627" s="10" t="str">
        <f>IFERROR(VLOOKUP(I1627,DATABASE!$N:$O,2,FALSE),"")</f>
        <v>عينك رويت مذاب</v>
      </c>
      <c r="G1627" s="568" t="s">
        <v>2446</v>
      </c>
      <c r="H1627" s="569">
        <v>29213</v>
      </c>
      <c r="I1627" s="568" t="s">
        <v>2323</v>
      </c>
      <c r="J1627" s="568" t="s">
        <v>2240</v>
      </c>
      <c r="K1627" s="570">
        <v>1</v>
      </c>
      <c r="L1627" s="568" t="s">
        <v>8</v>
      </c>
      <c r="M1627" s="568" t="s">
        <v>19</v>
      </c>
      <c r="N1627" s="568" t="s">
        <v>71</v>
      </c>
      <c r="O1627" s="571">
        <v>567</v>
      </c>
      <c r="P1627" s="569">
        <v>0</v>
      </c>
      <c r="Q1627" s="10">
        <f t="shared" si="103"/>
        <v>567</v>
      </c>
    </row>
    <row r="1628" spans="2:17" ht="20.25" customHeight="1">
      <c r="B1628" s="10" t="str">
        <f t="shared" si="104"/>
        <v>دستكش ساق بلند نسوز248</v>
      </c>
      <c r="C1628" s="10" t="str">
        <f t="shared" si="105"/>
        <v>دستكش ساق بلند نسوز1402/05/21248</v>
      </c>
      <c r="D1628" s="10" t="str">
        <f>IFERROR(IF(تحویلی!$E$1="","",IF(NOSA!O1628=تحویلی!$E$1,تحویلی!$E$1&amp;COUNTIF(NOSA!$O$1:O1628,تحویلی!$E$1),"")),"")</f>
        <v/>
      </c>
      <c r="E1628" s="10" t="str">
        <f t="shared" si="106"/>
        <v>29224248</v>
      </c>
      <c r="F1628" s="10" t="str">
        <f>IFERROR(VLOOKUP(I1628,DATABASE!$N:$O,2,FALSE),"")</f>
        <v>دستكش ساق بلند نسوز</v>
      </c>
      <c r="G1628" s="568" t="s">
        <v>2446</v>
      </c>
      <c r="H1628" s="569">
        <v>29224</v>
      </c>
      <c r="I1628" s="568" t="s">
        <v>1461</v>
      </c>
      <c r="J1628" s="568" t="s">
        <v>34</v>
      </c>
      <c r="K1628" s="570">
        <v>1</v>
      </c>
      <c r="L1628" s="568" t="s">
        <v>3</v>
      </c>
      <c r="M1628" s="568" t="s">
        <v>4</v>
      </c>
      <c r="N1628" s="568" t="s">
        <v>237</v>
      </c>
      <c r="O1628" s="571">
        <v>248</v>
      </c>
      <c r="P1628" s="569">
        <v>1</v>
      </c>
      <c r="Q1628" s="10">
        <f t="shared" si="103"/>
        <v>248</v>
      </c>
    </row>
    <row r="1629" spans="2:17" ht="20.25" customHeight="1">
      <c r="B1629" s="10" t="str">
        <f t="shared" si="104"/>
        <v>گوشي اير پلاگ672</v>
      </c>
      <c r="C1629" s="10" t="str">
        <f t="shared" si="105"/>
        <v>گوشي اير پلاگ1402/05/22672</v>
      </c>
      <c r="D1629" s="10" t="str">
        <f>IFERROR(IF(تحویلی!$E$1="","",IF(NOSA!O1629=تحویلی!$E$1,تحویلی!$E$1&amp;COUNTIF(NOSA!$O$1:O1629,تحویلی!$E$1),"")),"")</f>
        <v/>
      </c>
      <c r="E1629" s="10" t="str">
        <f t="shared" si="106"/>
        <v>29238672</v>
      </c>
      <c r="F1629" s="10" t="str">
        <f>IFERROR(VLOOKUP(I1629,DATABASE!$N:$O,2,FALSE),"")</f>
        <v>گوشي اير پلاگ</v>
      </c>
      <c r="G1629" s="568" t="s">
        <v>2447</v>
      </c>
      <c r="H1629" s="569">
        <v>29238</v>
      </c>
      <c r="I1629" s="568" t="s">
        <v>1581</v>
      </c>
      <c r="J1629" s="568" t="s">
        <v>124</v>
      </c>
      <c r="K1629" s="570">
        <v>1</v>
      </c>
      <c r="L1629" s="568" t="s">
        <v>8</v>
      </c>
      <c r="M1629" s="568" t="s">
        <v>47</v>
      </c>
      <c r="N1629" s="568" t="s">
        <v>214</v>
      </c>
      <c r="O1629" s="571">
        <v>672</v>
      </c>
      <c r="P1629" s="569">
        <v>1</v>
      </c>
      <c r="Q1629" s="10">
        <f t="shared" si="103"/>
        <v>672</v>
      </c>
    </row>
    <row r="1630" spans="2:17" ht="20.25" customHeight="1">
      <c r="B1630" s="10" t="str">
        <f t="shared" si="104"/>
        <v>دستكش ساق بلند نسوز145</v>
      </c>
      <c r="C1630" s="10" t="str">
        <f t="shared" si="105"/>
        <v>دستكش ساق بلند نسوز1402/05/22145</v>
      </c>
      <c r="D1630" s="10" t="str">
        <f>IFERROR(IF(تحویلی!$E$1="","",IF(NOSA!O1630=تحویلی!$E$1,تحویلی!$E$1&amp;COUNTIF(NOSA!$O$1:O1630,تحویلی!$E$1),"")),"")</f>
        <v/>
      </c>
      <c r="E1630" s="10" t="str">
        <f t="shared" si="106"/>
        <v>29253145</v>
      </c>
      <c r="F1630" s="10" t="str">
        <f>IFERROR(VLOOKUP(I1630,DATABASE!$N:$O,2,FALSE),"")</f>
        <v>دستكش ساق بلند نسوز</v>
      </c>
      <c r="G1630" s="568" t="s">
        <v>2447</v>
      </c>
      <c r="H1630" s="569">
        <v>29253</v>
      </c>
      <c r="I1630" s="568" t="s">
        <v>1461</v>
      </c>
      <c r="J1630" s="568" t="s">
        <v>34</v>
      </c>
      <c r="K1630" s="570">
        <v>1</v>
      </c>
      <c r="L1630" s="568" t="s">
        <v>3</v>
      </c>
      <c r="M1630" s="568" t="s">
        <v>4</v>
      </c>
      <c r="N1630" s="568" t="s">
        <v>483</v>
      </c>
      <c r="O1630" s="571">
        <v>145</v>
      </c>
      <c r="P1630" s="569">
        <v>1</v>
      </c>
      <c r="Q1630" s="10">
        <f t="shared" si="103"/>
        <v>145</v>
      </c>
    </row>
    <row r="1631" spans="2:17" ht="20.25" customHeight="1">
      <c r="B1631" s="10" t="str">
        <f t="shared" si="104"/>
        <v>چكمه ايمني نسوز86</v>
      </c>
      <c r="C1631" s="10" t="str">
        <f t="shared" si="105"/>
        <v>چكمه ايمني نسوز1402/05/2286</v>
      </c>
      <c r="D1631" s="10" t="str">
        <f>IFERROR(IF(تحویلی!$E$1="","",IF(NOSA!O1631=تحویلی!$E$1,تحویلی!$E$1&amp;COUNTIF(NOSA!$O$1:O1631,تحویلی!$E$1),"")),"")</f>
        <v/>
      </c>
      <c r="E1631" s="10" t="str">
        <f t="shared" si="106"/>
        <v>2926486</v>
      </c>
      <c r="F1631" s="10" t="str">
        <f>IFERROR(VLOOKUP(I1631,DATABASE!$N:$O,2,FALSE),"")</f>
        <v>چكمه ايمني نسوز</v>
      </c>
      <c r="G1631" s="568" t="s">
        <v>2447</v>
      </c>
      <c r="H1631" s="569">
        <v>29264</v>
      </c>
      <c r="I1631" s="568" t="s">
        <v>1666</v>
      </c>
      <c r="J1631" s="568" t="s">
        <v>1667</v>
      </c>
      <c r="K1631" s="570">
        <v>1</v>
      </c>
      <c r="L1631" s="568" t="s">
        <v>3</v>
      </c>
      <c r="M1631" s="568" t="s">
        <v>4</v>
      </c>
      <c r="N1631" s="568" t="s">
        <v>105</v>
      </c>
      <c r="O1631" s="571">
        <v>86</v>
      </c>
      <c r="P1631" s="569">
        <v>1</v>
      </c>
      <c r="Q1631" s="10">
        <f t="shared" si="103"/>
        <v>86</v>
      </c>
    </row>
    <row r="1632" spans="2:17" ht="20.25" customHeight="1">
      <c r="B1632" s="10" t="str">
        <f t="shared" si="104"/>
        <v>لباس كار نسوز(بلوز و شلوار)86</v>
      </c>
      <c r="C1632" s="10" t="str">
        <f t="shared" si="105"/>
        <v>لباس كار نسوز(بلوز و شلوار)1402/05/2286</v>
      </c>
      <c r="D1632" s="10" t="str">
        <f>IFERROR(IF(تحویلی!$E$1="","",IF(NOSA!O1632=تحویلی!$E$1,تحویلی!$E$1&amp;COUNTIF(NOSA!$O$1:O1632,تحویلی!$E$1),"")),"")</f>
        <v/>
      </c>
      <c r="E1632" s="10" t="str">
        <f t="shared" si="106"/>
        <v>2926486</v>
      </c>
      <c r="F1632" s="10" t="str">
        <f>IFERROR(VLOOKUP(I1632,DATABASE!$N:$O,2,FALSE),"")</f>
        <v>لباس كار نسوز(بلوز و شلوار)</v>
      </c>
      <c r="G1632" s="568" t="s">
        <v>2447</v>
      </c>
      <c r="H1632" s="569">
        <v>29264</v>
      </c>
      <c r="I1632" s="568" t="s">
        <v>1766</v>
      </c>
      <c r="J1632" s="568" t="s">
        <v>1767</v>
      </c>
      <c r="K1632" s="570">
        <v>1</v>
      </c>
      <c r="L1632" s="568" t="s">
        <v>28</v>
      </c>
      <c r="M1632" s="568" t="s">
        <v>4</v>
      </c>
      <c r="N1632" s="568" t="s">
        <v>105</v>
      </c>
      <c r="O1632" s="571">
        <v>86</v>
      </c>
      <c r="P1632" s="569">
        <v>1</v>
      </c>
      <c r="Q1632" s="10">
        <f t="shared" si="103"/>
        <v>86</v>
      </c>
    </row>
    <row r="1633" spans="2:17" ht="20.25" customHeight="1">
      <c r="B1633" s="10" t="str">
        <f t="shared" si="104"/>
        <v>بند كفش783</v>
      </c>
      <c r="C1633" s="10" t="str">
        <f t="shared" si="105"/>
        <v>بند كفش1402/05/22783</v>
      </c>
      <c r="D1633" s="10" t="str">
        <f>IFERROR(IF(تحویلی!$E$1="","",IF(NOSA!O1633=تحویلی!$E$1,تحویلی!$E$1&amp;COUNTIF(NOSA!$O$1:O1633,تحویلی!$E$1),"")),"")</f>
        <v/>
      </c>
      <c r="E1633" s="10" t="str">
        <f t="shared" si="106"/>
        <v>29271783</v>
      </c>
      <c r="F1633" s="10" t="str">
        <f>IFERROR(VLOOKUP(I1633,DATABASE!$N:$O,2,FALSE),"")</f>
        <v>بند كفش</v>
      </c>
      <c r="G1633" s="568" t="s">
        <v>2447</v>
      </c>
      <c r="H1633" s="569">
        <v>29271</v>
      </c>
      <c r="I1633" s="568" t="s">
        <v>1462</v>
      </c>
      <c r="J1633" s="568" t="s">
        <v>450</v>
      </c>
      <c r="K1633" s="570">
        <v>1</v>
      </c>
      <c r="L1633" s="568" t="s">
        <v>3</v>
      </c>
      <c r="M1633" s="568" t="s">
        <v>4</v>
      </c>
      <c r="N1633" s="568" t="s">
        <v>1219</v>
      </c>
      <c r="O1633" s="571">
        <v>783</v>
      </c>
      <c r="P1633" s="569">
        <v>0</v>
      </c>
      <c r="Q1633" s="10">
        <f t="shared" si="103"/>
        <v>783</v>
      </c>
    </row>
    <row r="1634" spans="2:17" ht="20.25" customHeight="1">
      <c r="B1634" s="10" t="str">
        <f t="shared" si="104"/>
        <v>لباس كار ديرسوز(بلوز و شلوار)822</v>
      </c>
      <c r="C1634" s="10" t="str">
        <f t="shared" si="105"/>
        <v>لباس كار ديرسوز(بلوز و شلوار)1402/05/23822</v>
      </c>
      <c r="D1634" s="10" t="str">
        <f>IFERROR(IF(تحویلی!$E$1="","",IF(NOSA!O1634=تحویلی!$E$1,تحویلی!$E$1&amp;COUNTIF(NOSA!$O$1:O1634,تحویلی!$E$1),"")),"")</f>
        <v/>
      </c>
      <c r="E1634" s="10" t="str">
        <f t="shared" si="106"/>
        <v>29278822</v>
      </c>
      <c r="F1634" s="10" t="str">
        <f>IFERROR(VLOOKUP(I1634,DATABASE!$N:$O,2,FALSE),"")</f>
        <v>لباس كار ديرسوز(بلوز و شلوار)</v>
      </c>
      <c r="G1634" s="568" t="s">
        <v>2448</v>
      </c>
      <c r="H1634" s="569">
        <v>29278</v>
      </c>
      <c r="I1634" s="568" t="s">
        <v>1629</v>
      </c>
      <c r="J1634" s="568" t="s">
        <v>1630</v>
      </c>
      <c r="K1634" s="570">
        <v>1</v>
      </c>
      <c r="L1634" s="568" t="s">
        <v>28</v>
      </c>
      <c r="M1634" s="568" t="s">
        <v>47</v>
      </c>
      <c r="N1634" s="568" t="s">
        <v>1788</v>
      </c>
      <c r="O1634" s="571">
        <v>822</v>
      </c>
      <c r="P1634" s="569">
        <v>0</v>
      </c>
      <c r="Q1634" s="10">
        <f t="shared" si="103"/>
        <v>822</v>
      </c>
    </row>
    <row r="1635" spans="2:17" ht="20.25" customHeight="1">
      <c r="B1635" s="10" t="str">
        <f t="shared" si="104"/>
        <v>شيشه مات ماسك جوشكاري817</v>
      </c>
      <c r="C1635" s="10" t="str">
        <f t="shared" si="105"/>
        <v>شيشه مات ماسك جوشكاري1402/05/23817</v>
      </c>
      <c r="D1635" s="10" t="str">
        <f>IFERROR(IF(تحویلی!$E$1="","",IF(NOSA!O1635=تحویلی!$E$1,تحویلی!$E$1&amp;COUNTIF(NOSA!$O$1:O1635,تحویلی!$E$1),"")),"")</f>
        <v/>
      </c>
      <c r="E1635" s="10" t="str">
        <f t="shared" si="106"/>
        <v>29284817</v>
      </c>
      <c r="F1635" s="10" t="str">
        <f>IFERROR(VLOOKUP(I1635,DATABASE!$N:$O,2,FALSE),"")</f>
        <v>شيشه مات ماسك جوشكاري</v>
      </c>
      <c r="G1635" s="568" t="s">
        <v>2448</v>
      </c>
      <c r="H1635" s="569">
        <v>29284</v>
      </c>
      <c r="I1635" s="568" t="s">
        <v>1507</v>
      </c>
      <c r="J1635" s="568" t="s">
        <v>113</v>
      </c>
      <c r="K1635" s="570">
        <v>3</v>
      </c>
      <c r="L1635" s="568" t="s">
        <v>8</v>
      </c>
      <c r="M1635" s="568" t="s">
        <v>189</v>
      </c>
      <c r="N1635" s="568" t="s">
        <v>2653</v>
      </c>
      <c r="O1635" s="571">
        <v>817</v>
      </c>
      <c r="P1635" s="569">
        <v>0</v>
      </c>
      <c r="Q1635" s="10">
        <f t="shared" si="103"/>
        <v>817</v>
      </c>
    </row>
    <row r="1636" spans="2:17" ht="20.25" customHeight="1">
      <c r="B1636" s="10" t="str">
        <f t="shared" si="104"/>
        <v>عينك رويت مذاب741</v>
      </c>
      <c r="C1636" s="10" t="str">
        <f t="shared" si="105"/>
        <v>عينك رويت مذاب1402/05/23741</v>
      </c>
      <c r="D1636" s="10" t="str">
        <f>IFERROR(IF(تحویلی!$E$1="","",IF(NOSA!O1636=تحویلی!$E$1,تحویلی!$E$1&amp;COUNTIF(NOSA!$O$1:O1636,تحویلی!$E$1),"")),"")</f>
        <v/>
      </c>
      <c r="E1636" s="10" t="str">
        <f t="shared" si="106"/>
        <v>29298741</v>
      </c>
      <c r="F1636" s="10" t="str">
        <f>IFERROR(VLOOKUP(I1636,DATABASE!$N:$O,2,FALSE),"")</f>
        <v>عينك رويت مذاب</v>
      </c>
      <c r="G1636" s="568" t="s">
        <v>2448</v>
      </c>
      <c r="H1636" s="569">
        <v>29298</v>
      </c>
      <c r="I1636" s="568" t="s">
        <v>2323</v>
      </c>
      <c r="J1636" s="568" t="s">
        <v>2240</v>
      </c>
      <c r="K1636" s="570">
        <v>1</v>
      </c>
      <c r="L1636" s="568" t="s">
        <v>8</v>
      </c>
      <c r="M1636" s="568" t="s">
        <v>102</v>
      </c>
      <c r="N1636" s="568" t="s">
        <v>764</v>
      </c>
      <c r="O1636" s="571">
        <v>741</v>
      </c>
      <c r="P1636" s="569">
        <v>0</v>
      </c>
      <c r="Q1636" s="10">
        <f t="shared" si="103"/>
        <v>741</v>
      </c>
    </row>
    <row r="1637" spans="2:17" ht="20.25" customHeight="1">
      <c r="B1637" s="10" t="str">
        <f t="shared" si="104"/>
        <v>كلاه آفتاب گير حصيري280</v>
      </c>
      <c r="C1637" s="10" t="str">
        <f t="shared" si="105"/>
        <v>كلاه آفتاب گير حصيري1402/05/23280</v>
      </c>
      <c r="D1637" s="10" t="str">
        <f>IFERROR(IF(تحویلی!$E$1="","",IF(NOSA!O1637=تحویلی!$E$1,تحویلی!$E$1&amp;COUNTIF(NOSA!$O$1:O1637,تحویلی!$E$1),"")),"")</f>
        <v/>
      </c>
      <c r="E1637" s="10" t="str">
        <f t="shared" si="106"/>
        <v>29301280</v>
      </c>
      <c r="F1637" s="10" t="str">
        <f>IFERROR(VLOOKUP(I1637,DATABASE!$N:$O,2,FALSE),"")</f>
        <v>كلاه آفتاب گير حصيري</v>
      </c>
      <c r="G1637" s="568" t="s">
        <v>2448</v>
      </c>
      <c r="H1637" s="569">
        <v>29301</v>
      </c>
      <c r="I1637" s="568" t="s">
        <v>1687</v>
      </c>
      <c r="J1637" s="568" t="s">
        <v>1688</v>
      </c>
      <c r="K1637" s="570">
        <v>1</v>
      </c>
      <c r="L1637" s="568" t="s">
        <v>8</v>
      </c>
      <c r="M1637" s="568" t="s">
        <v>202</v>
      </c>
      <c r="N1637" s="568" t="s">
        <v>469</v>
      </c>
      <c r="O1637" s="571">
        <v>280</v>
      </c>
      <c r="P1637" s="569">
        <v>0</v>
      </c>
      <c r="Q1637" s="10">
        <f t="shared" ref="Q1637:Q1700" si="107">VALUE(O1637)</f>
        <v>280</v>
      </c>
    </row>
    <row r="1638" spans="2:17" ht="20.25" customHeight="1">
      <c r="B1638" s="10" t="str">
        <f t="shared" si="104"/>
        <v>كمربند برزنتي نواري552</v>
      </c>
      <c r="C1638" s="10" t="str">
        <f t="shared" si="105"/>
        <v>كمربند برزنتي نواري1402/05/23552</v>
      </c>
      <c r="D1638" s="10" t="str">
        <f>IFERROR(IF(تحویلی!$E$1="","",IF(NOSA!O1638=تحویلی!$E$1,تحویلی!$E$1&amp;COUNTIF(NOSA!$O$1:O1638,تحویلی!$E$1),"")),"")</f>
        <v>5522</v>
      </c>
      <c r="E1638" s="10" t="str">
        <f t="shared" si="106"/>
        <v>29301552</v>
      </c>
      <c r="F1638" s="10" t="str">
        <f>IFERROR(VLOOKUP(I1638,DATABASE!$N:$O,2,FALSE),"")</f>
        <v>كمربند برزنتي نواري</v>
      </c>
      <c r="G1638" s="568" t="s">
        <v>2448</v>
      </c>
      <c r="H1638" s="569">
        <v>29301</v>
      </c>
      <c r="I1638" s="568" t="s">
        <v>1441</v>
      </c>
      <c r="J1638" s="568" t="s">
        <v>95</v>
      </c>
      <c r="K1638" s="570">
        <v>1</v>
      </c>
      <c r="L1638" s="568" t="s">
        <v>96</v>
      </c>
      <c r="M1638" s="568" t="s">
        <v>202</v>
      </c>
      <c r="N1638" s="568" t="s">
        <v>510</v>
      </c>
      <c r="O1638" s="571">
        <v>552</v>
      </c>
      <c r="P1638" s="569">
        <v>0</v>
      </c>
      <c r="Q1638" s="10">
        <f t="shared" si="107"/>
        <v>552</v>
      </c>
    </row>
    <row r="1639" spans="2:17" ht="20.25" customHeight="1">
      <c r="B1639" s="10" t="str">
        <f t="shared" si="104"/>
        <v>فرم انتظامات- شلوار764</v>
      </c>
      <c r="C1639" s="10" t="str">
        <f t="shared" si="105"/>
        <v>فرم انتظامات- شلوار1402/05/23764</v>
      </c>
      <c r="D1639" s="10" t="str">
        <f>IFERROR(IF(تحویلی!$E$1="","",IF(NOSA!O1639=تحویلی!$E$1,تحویلی!$E$1&amp;COUNTIF(NOSA!$O$1:O1639,تحویلی!$E$1),"")),"")</f>
        <v/>
      </c>
      <c r="E1639" s="10" t="str">
        <f t="shared" si="106"/>
        <v>29310764</v>
      </c>
      <c r="F1639" s="10" t="str">
        <f>IFERROR(VLOOKUP(I1639,DATABASE!$N:$O,2,FALSE),"")</f>
        <v>فرم انتظامات- شلوار</v>
      </c>
      <c r="G1639" s="568" t="s">
        <v>2448</v>
      </c>
      <c r="H1639" s="569">
        <v>29310</v>
      </c>
      <c r="I1639" s="568" t="s">
        <v>2363</v>
      </c>
      <c r="J1639" s="568" t="s">
        <v>2364</v>
      </c>
      <c r="K1639" s="570">
        <v>1</v>
      </c>
      <c r="L1639" s="568" t="s">
        <v>8</v>
      </c>
      <c r="M1639" s="568" t="s">
        <v>202</v>
      </c>
      <c r="N1639" s="568" t="s">
        <v>1107</v>
      </c>
      <c r="O1639" s="571">
        <v>764</v>
      </c>
      <c r="P1639" s="569">
        <v>0</v>
      </c>
      <c r="Q1639" s="10">
        <f t="shared" si="107"/>
        <v>764</v>
      </c>
    </row>
    <row r="1640" spans="2:17" ht="20.25" customHeight="1">
      <c r="B1640" s="10" t="str">
        <f t="shared" si="104"/>
        <v>فرم انتظامات- بلوز764</v>
      </c>
      <c r="C1640" s="10" t="str">
        <f t="shared" si="105"/>
        <v>فرم انتظامات- بلوز1402/05/23764</v>
      </c>
      <c r="D1640" s="10" t="str">
        <f>IFERROR(IF(تحویلی!$E$1="","",IF(NOSA!O1640=تحویلی!$E$1,تحویلی!$E$1&amp;COUNTIF(NOSA!$O$1:O1640,تحویلی!$E$1),"")),"")</f>
        <v/>
      </c>
      <c r="E1640" s="10" t="str">
        <f t="shared" si="106"/>
        <v>29310764</v>
      </c>
      <c r="F1640" s="10" t="str">
        <f>IFERROR(VLOOKUP(I1640,DATABASE!$N:$O,2,FALSE),"")</f>
        <v>فرم انتظامات- بلوز</v>
      </c>
      <c r="G1640" s="568" t="s">
        <v>2448</v>
      </c>
      <c r="H1640" s="569">
        <v>29310</v>
      </c>
      <c r="I1640" s="568" t="s">
        <v>2365</v>
      </c>
      <c r="J1640" s="568" t="s">
        <v>2366</v>
      </c>
      <c r="K1640" s="570">
        <v>1</v>
      </c>
      <c r="L1640" s="568" t="s">
        <v>8</v>
      </c>
      <c r="M1640" s="568" t="s">
        <v>202</v>
      </c>
      <c r="N1640" s="568" t="s">
        <v>1107</v>
      </c>
      <c r="O1640" s="571">
        <v>764</v>
      </c>
      <c r="P1640" s="569">
        <v>0</v>
      </c>
      <c r="Q1640" s="10">
        <f t="shared" si="107"/>
        <v>764</v>
      </c>
    </row>
    <row r="1641" spans="2:17" ht="20.25" customHeight="1">
      <c r="B1641" s="10" t="str">
        <f t="shared" si="104"/>
        <v>كفش ايمني735</v>
      </c>
      <c r="C1641" s="10" t="str">
        <f t="shared" si="105"/>
        <v>كفش ايمني1402/05/23735</v>
      </c>
      <c r="D1641" s="10" t="str">
        <f>IFERROR(IF(تحویلی!$E$1="","",IF(NOSA!O1641=تحویلی!$E$1,تحویلی!$E$1&amp;COUNTIF(NOSA!$O$1:O1641,تحویلی!$E$1),"")),"")</f>
        <v/>
      </c>
      <c r="E1641" s="10" t="str">
        <f t="shared" si="106"/>
        <v>29315735</v>
      </c>
      <c r="F1641" s="10" t="str">
        <f>IFERROR(VLOOKUP(I1641,DATABASE!$N:$O,2,FALSE),"")</f>
        <v>كفش ايمني</v>
      </c>
      <c r="G1641" s="568" t="s">
        <v>2448</v>
      </c>
      <c r="H1641" s="569">
        <v>29315</v>
      </c>
      <c r="I1641" s="568" t="s">
        <v>1671</v>
      </c>
      <c r="J1641" s="568" t="s">
        <v>1672</v>
      </c>
      <c r="K1641" s="570">
        <v>1</v>
      </c>
      <c r="L1641" s="568" t="s">
        <v>3</v>
      </c>
      <c r="M1641" s="568" t="s">
        <v>202</v>
      </c>
      <c r="N1641" s="568" t="s">
        <v>640</v>
      </c>
      <c r="O1641" s="571">
        <v>735</v>
      </c>
      <c r="P1641" s="569">
        <v>1</v>
      </c>
      <c r="Q1641" s="10">
        <f t="shared" si="107"/>
        <v>735</v>
      </c>
    </row>
    <row r="1642" spans="2:17" ht="20.25" customHeight="1">
      <c r="B1642" s="10" t="str">
        <f t="shared" si="104"/>
        <v>لباس كار نسوز(بلوز و شلوار)238</v>
      </c>
      <c r="C1642" s="10" t="str">
        <f t="shared" si="105"/>
        <v>لباس كار نسوز(بلوز و شلوار)1402/05/23238</v>
      </c>
      <c r="D1642" s="10" t="str">
        <f>IFERROR(IF(تحویلی!$E$1="","",IF(NOSA!O1642=تحویلی!$E$1,تحویلی!$E$1&amp;COUNTIF(NOSA!$O$1:O1642,تحویلی!$E$1),"")),"")</f>
        <v/>
      </c>
      <c r="E1642" s="10" t="str">
        <f t="shared" si="106"/>
        <v>29317238</v>
      </c>
      <c r="F1642" s="10" t="str">
        <f>IFERROR(VLOOKUP(I1642,DATABASE!$N:$O,2,FALSE),"")</f>
        <v>لباس كار نسوز(بلوز و شلوار)</v>
      </c>
      <c r="G1642" s="568" t="s">
        <v>2448</v>
      </c>
      <c r="H1642" s="569">
        <v>29317</v>
      </c>
      <c r="I1642" s="568" t="s">
        <v>1740</v>
      </c>
      <c r="J1642" s="568" t="s">
        <v>1741</v>
      </c>
      <c r="K1642" s="570">
        <v>1</v>
      </c>
      <c r="L1642" s="568" t="s">
        <v>28</v>
      </c>
      <c r="M1642" s="568" t="s">
        <v>19</v>
      </c>
      <c r="N1642" s="568" t="s">
        <v>281</v>
      </c>
      <c r="O1642" s="571">
        <v>238</v>
      </c>
      <c r="P1642" s="569">
        <v>1</v>
      </c>
      <c r="Q1642" s="10">
        <f t="shared" si="107"/>
        <v>238</v>
      </c>
    </row>
    <row r="1643" spans="2:17" ht="20.25" customHeight="1">
      <c r="B1643" s="10" t="str">
        <f t="shared" si="104"/>
        <v>عينك رويت مذاب238</v>
      </c>
      <c r="C1643" s="10" t="str">
        <f t="shared" si="105"/>
        <v>عينك رويت مذاب1402/05/23238</v>
      </c>
      <c r="D1643" s="10" t="str">
        <f>IFERROR(IF(تحویلی!$E$1="","",IF(NOSA!O1643=تحویلی!$E$1,تحویلی!$E$1&amp;COUNTIF(NOSA!$O$1:O1643,تحویلی!$E$1),"")),"")</f>
        <v/>
      </c>
      <c r="E1643" s="10" t="str">
        <f t="shared" si="106"/>
        <v>29317238</v>
      </c>
      <c r="F1643" s="10" t="str">
        <f>IFERROR(VLOOKUP(I1643,DATABASE!$N:$O,2,FALSE),"")</f>
        <v>عينك رويت مذاب</v>
      </c>
      <c r="G1643" s="568" t="s">
        <v>2448</v>
      </c>
      <c r="H1643" s="569">
        <v>29317</v>
      </c>
      <c r="I1643" s="568" t="s">
        <v>2323</v>
      </c>
      <c r="J1643" s="568" t="s">
        <v>2240</v>
      </c>
      <c r="K1643" s="570">
        <v>1</v>
      </c>
      <c r="L1643" s="568" t="s">
        <v>8</v>
      </c>
      <c r="M1643" s="568" t="s">
        <v>19</v>
      </c>
      <c r="N1643" s="568" t="s">
        <v>281</v>
      </c>
      <c r="O1643" s="571">
        <v>238</v>
      </c>
      <c r="P1643" s="569">
        <v>0</v>
      </c>
      <c r="Q1643" s="10">
        <f t="shared" si="107"/>
        <v>238</v>
      </c>
    </row>
    <row r="1644" spans="2:17" ht="20.25" customHeight="1">
      <c r="B1644" s="10" t="str">
        <f t="shared" si="104"/>
        <v>دستكش ضد برش سبك194</v>
      </c>
      <c r="C1644" s="10" t="str">
        <f t="shared" si="105"/>
        <v>دستكش ضد برش سبك1402/05/23194</v>
      </c>
      <c r="D1644" s="10" t="str">
        <f>IFERROR(IF(تحویلی!$E$1="","",IF(NOSA!O1644=تحویلی!$E$1,تحویلی!$E$1&amp;COUNTIF(NOSA!$O$1:O1644,تحویلی!$E$1),"")),"")</f>
        <v/>
      </c>
      <c r="E1644" s="10" t="str">
        <f t="shared" si="106"/>
        <v>29323194</v>
      </c>
      <c r="F1644" s="10" t="str">
        <f>IFERROR(VLOOKUP(I1644,DATABASE!$N:$O,2,FALSE),"")</f>
        <v>دستكش ضد برش سبك</v>
      </c>
      <c r="G1644" s="568" t="s">
        <v>2448</v>
      </c>
      <c r="H1644" s="569">
        <v>29323</v>
      </c>
      <c r="I1644" s="568" t="s">
        <v>1442</v>
      </c>
      <c r="J1644" s="568" t="s">
        <v>22</v>
      </c>
      <c r="K1644" s="570">
        <v>1</v>
      </c>
      <c r="L1644" s="568" t="s">
        <v>3</v>
      </c>
      <c r="M1644" s="568" t="s">
        <v>19</v>
      </c>
      <c r="N1644" s="568" t="s">
        <v>378</v>
      </c>
      <c r="O1644" s="571">
        <v>194</v>
      </c>
      <c r="P1644" s="569">
        <v>0</v>
      </c>
      <c r="Q1644" s="10">
        <f t="shared" si="107"/>
        <v>194</v>
      </c>
    </row>
    <row r="1645" spans="2:17" ht="20.25" customHeight="1">
      <c r="B1645" s="10" t="str">
        <f t="shared" si="104"/>
        <v>دستكش ضد برش سبك208</v>
      </c>
      <c r="C1645" s="10" t="str">
        <f t="shared" si="105"/>
        <v>دستكش ضد برش سبك1402/05/23208</v>
      </c>
      <c r="D1645" s="10" t="str">
        <f>IFERROR(IF(تحویلی!$E$1="","",IF(NOSA!O1645=تحویلی!$E$1,تحویلی!$E$1&amp;COUNTIF(NOSA!$O$1:O1645,تحویلی!$E$1),"")),"")</f>
        <v/>
      </c>
      <c r="E1645" s="10" t="str">
        <f t="shared" si="106"/>
        <v>29323208</v>
      </c>
      <c r="F1645" s="10" t="str">
        <f>IFERROR(VLOOKUP(I1645,DATABASE!$N:$O,2,FALSE),"")</f>
        <v>دستكش ضد برش سبك</v>
      </c>
      <c r="G1645" s="568" t="s">
        <v>2448</v>
      </c>
      <c r="H1645" s="569">
        <v>29323</v>
      </c>
      <c r="I1645" s="568" t="s">
        <v>1442</v>
      </c>
      <c r="J1645" s="568" t="s">
        <v>22</v>
      </c>
      <c r="K1645" s="570">
        <v>1</v>
      </c>
      <c r="L1645" s="568" t="s">
        <v>3</v>
      </c>
      <c r="M1645" s="568" t="s">
        <v>19</v>
      </c>
      <c r="N1645" s="568" t="s">
        <v>348</v>
      </c>
      <c r="O1645" s="571">
        <v>208</v>
      </c>
      <c r="P1645" s="569">
        <v>0</v>
      </c>
      <c r="Q1645" s="10">
        <f t="shared" si="107"/>
        <v>208</v>
      </c>
    </row>
    <row r="1646" spans="2:17" ht="20.25" customHeight="1">
      <c r="B1646" s="10" t="str">
        <f t="shared" si="104"/>
        <v>دستكش ضد برش سبك405</v>
      </c>
      <c r="C1646" s="10" t="str">
        <f t="shared" si="105"/>
        <v>دستكش ضد برش سبك1402/05/23405</v>
      </c>
      <c r="D1646" s="10" t="str">
        <f>IFERROR(IF(تحویلی!$E$1="","",IF(NOSA!O1646=تحویلی!$E$1,تحویلی!$E$1&amp;COUNTIF(NOSA!$O$1:O1646,تحویلی!$E$1),"")),"")</f>
        <v/>
      </c>
      <c r="E1646" s="10" t="str">
        <f t="shared" si="106"/>
        <v>29323405</v>
      </c>
      <c r="F1646" s="10" t="str">
        <f>IFERROR(VLOOKUP(I1646,DATABASE!$N:$O,2,FALSE),"")</f>
        <v>دستكش ضد برش سبك</v>
      </c>
      <c r="G1646" s="568" t="s">
        <v>2448</v>
      </c>
      <c r="H1646" s="569">
        <v>29323</v>
      </c>
      <c r="I1646" s="568" t="s">
        <v>1442</v>
      </c>
      <c r="J1646" s="568" t="s">
        <v>22</v>
      </c>
      <c r="K1646" s="570">
        <v>1</v>
      </c>
      <c r="L1646" s="568" t="s">
        <v>3</v>
      </c>
      <c r="M1646" s="568" t="s">
        <v>19</v>
      </c>
      <c r="N1646" s="568" t="s">
        <v>172</v>
      </c>
      <c r="O1646" s="571">
        <v>405</v>
      </c>
      <c r="P1646" s="569">
        <v>0</v>
      </c>
      <c r="Q1646" s="10">
        <f t="shared" si="107"/>
        <v>405</v>
      </c>
    </row>
    <row r="1647" spans="2:17" ht="20.25" customHeight="1">
      <c r="B1647" s="10" t="str">
        <f t="shared" si="104"/>
        <v>دستكش ضد برش سبك387</v>
      </c>
      <c r="C1647" s="10" t="str">
        <f t="shared" si="105"/>
        <v>دستكش ضد برش سبك1402/05/23387</v>
      </c>
      <c r="D1647" s="10" t="str">
        <f>IFERROR(IF(تحویلی!$E$1="","",IF(NOSA!O1647=تحویلی!$E$1,تحویلی!$E$1&amp;COUNTIF(NOSA!$O$1:O1647,تحویلی!$E$1),"")),"")</f>
        <v/>
      </c>
      <c r="E1647" s="10" t="str">
        <f t="shared" si="106"/>
        <v>29323387</v>
      </c>
      <c r="F1647" s="10" t="str">
        <f>IFERROR(VLOOKUP(I1647,DATABASE!$N:$O,2,FALSE),"")</f>
        <v>دستكش ضد برش سبك</v>
      </c>
      <c r="G1647" s="568" t="s">
        <v>2448</v>
      </c>
      <c r="H1647" s="569">
        <v>29323</v>
      </c>
      <c r="I1647" s="568" t="s">
        <v>1442</v>
      </c>
      <c r="J1647" s="568" t="s">
        <v>22</v>
      </c>
      <c r="K1647" s="570">
        <v>1</v>
      </c>
      <c r="L1647" s="568" t="s">
        <v>3</v>
      </c>
      <c r="M1647" s="568" t="s">
        <v>19</v>
      </c>
      <c r="N1647" s="568" t="s">
        <v>83</v>
      </c>
      <c r="O1647" s="571">
        <v>387</v>
      </c>
      <c r="P1647" s="569">
        <v>0</v>
      </c>
      <c r="Q1647" s="10">
        <f t="shared" si="107"/>
        <v>387</v>
      </c>
    </row>
    <row r="1648" spans="2:17" ht="20.25" customHeight="1">
      <c r="B1648" s="10" t="str">
        <f t="shared" si="104"/>
        <v>دستكش كف مواد سبك540</v>
      </c>
      <c r="C1648" s="10" t="str">
        <f t="shared" si="105"/>
        <v>دستكش كف مواد سبك1402/05/23540</v>
      </c>
      <c r="D1648" s="10" t="str">
        <f>IFERROR(IF(تحویلی!$E$1="","",IF(NOSA!O1648=تحویلی!$E$1,تحویلی!$E$1&amp;COUNTIF(NOSA!$O$1:O1648,تحویلی!$E$1),"")),"")</f>
        <v/>
      </c>
      <c r="E1648" s="10" t="str">
        <f t="shared" si="106"/>
        <v>29323540</v>
      </c>
      <c r="F1648" s="10" t="str">
        <f>IFERROR(VLOOKUP(I1648,DATABASE!$N:$O,2,FALSE),"")</f>
        <v>دستكش كف مواد سبك</v>
      </c>
      <c r="G1648" s="568" t="s">
        <v>2448</v>
      </c>
      <c r="H1648" s="569">
        <v>29323</v>
      </c>
      <c r="I1648" s="568" t="s">
        <v>1456</v>
      </c>
      <c r="J1648" s="568" t="s">
        <v>2</v>
      </c>
      <c r="K1648" s="570">
        <v>1</v>
      </c>
      <c r="L1648" s="568" t="s">
        <v>3</v>
      </c>
      <c r="M1648" s="568" t="s">
        <v>19</v>
      </c>
      <c r="N1648" s="568" t="s">
        <v>697</v>
      </c>
      <c r="O1648" s="571">
        <v>540</v>
      </c>
      <c r="P1648" s="569">
        <v>0</v>
      </c>
      <c r="Q1648" s="10">
        <f t="shared" si="107"/>
        <v>540</v>
      </c>
    </row>
    <row r="1649" spans="2:17" ht="20.25" customHeight="1">
      <c r="B1649" s="10" t="str">
        <f t="shared" si="104"/>
        <v>دستكش ساق بلند نسوز405</v>
      </c>
      <c r="C1649" s="10" t="str">
        <f t="shared" si="105"/>
        <v>دستكش ساق بلند نسوز1402/05/23405</v>
      </c>
      <c r="D1649" s="10" t="str">
        <f>IFERROR(IF(تحویلی!$E$1="","",IF(NOSA!O1649=تحویلی!$E$1,تحویلی!$E$1&amp;COUNTIF(NOSA!$O$1:O1649,تحویلی!$E$1),"")),"")</f>
        <v/>
      </c>
      <c r="E1649" s="10" t="str">
        <f t="shared" si="106"/>
        <v>29330405</v>
      </c>
      <c r="F1649" s="10" t="str">
        <f>IFERROR(VLOOKUP(I1649,DATABASE!$N:$O,2,FALSE),"")</f>
        <v>دستكش ساق بلند نسوز</v>
      </c>
      <c r="G1649" s="568" t="s">
        <v>2448</v>
      </c>
      <c r="H1649" s="569">
        <v>29330</v>
      </c>
      <c r="I1649" s="568" t="s">
        <v>1461</v>
      </c>
      <c r="J1649" s="568" t="s">
        <v>34</v>
      </c>
      <c r="K1649" s="570">
        <v>1</v>
      </c>
      <c r="L1649" s="568" t="s">
        <v>3</v>
      </c>
      <c r="M1649" s="568" t="s">
        <v>19</v>
      </c>
      <c r="N1649" s="568" t="s">
        <v>172</v>
      </c>
      <c r="O1649" s="571">
        <v>405</v>
      </c>
      <c r="P1649" s="569">
        <v>0</v>
      </c>
      <c r="Q1649" s="10">
        <f t="shared" si="107"/>
        <v>405</v>
      </c>
    </row>
    <row r="1650" spans="2:17" ht="20.25" customHeight="1">
      <c r="B1650" s="10" t="str">
        <f t="shared" si="104"/>
        <v>پوتين ايمني نسوز784</v>
      </c>
      <c r="C1650" s="10" t="str">
        <f t="shared" si="105"/>
        <v>پوتين ايمني نسوز1402/05/24784</v>
      </c>
      <c r="D1650" s="10" t="str">
        <f>IFERROR(IF(تحویلی!$E$1="","",IF(NOSA!O1650=تحویلی!$E$1,تحویلی!$E$1&amp;COUNTIF(NOSA!$O$1:O1650,تحویلی!$E$1),"")),"")</f>
        <v/>
      </c>
      <c r="E1650" s="10" t="str">
        <f t="shared" si="106"/>
        <v>29339784</v>
      </c>
      <c r="F1650" s="10" t="str">
        <f>IFERROR(VLOOKUP(I1650,DATABASE!$N:$O,2,FALSE),"")</f>
        <v>پوتين ايمني نسوز</v>
      </c>
      <c r="G1650" s="568" t="s">
        <v>2449</v>
      </c>
      <c r="H1650" s="569">
        <v>29339</v>
      </c>
      <c r="I1650" s="568" t="s">
        <v>1528</v>
      </c>
      <c r="J1650" s="568" t="s">
        <v>1654</v>
      </c>
      <c r="K1650" s="570">
        <v>1</v>
      </c>
      <c r="L1650" s="568" t="s">
        <v>3</v>
      </c>
      <c r="M1650" s="568" t="s">
        <v>40</v>
      </c>
      <c r="N1650" s="568" t="s">
        <v>1268</v>
      </c>
      <c r="O1650" s="571">
        <v>784</v>
      </c>
      <c r="P1650" s="569">
        <v>1</v>
      </c>
      <c r="Q1650" s="10">
        <f t="shared" si="107"/>
        <v>784</v>
      </c>
    </row>
    <row r="1651" spans="2:17" ht="20.25" customHeight="1">
      <c r="B1651" s="10" t="str">
        <f t="shared" si="104"/>
        <v>دستكش ضد برش سبك784</v>
      </c>
      <c r="C1651" s="10" t="str">
        <f t="shared" si="105"/>
        <v>دستكش ضد برش سبك1402/05/24784</v>
      </c>
      <c r="D1651" s="10" t="str">
        <f>IFERROR(IF(تحویلی!$E$1="","",IF(NOSA!O1651=تحویلی!$E$1,تحویلی!$E$1&amp;COUNTIF(NOSA!$O$1:O1651,تحویلی!$E$1),"")),"")</f>
        <v/>
      </c>
      <c r="E1651" s="10" t="str">
        <f t="shared" si="106"/>
        <v>29339784</v>
      </c>
      <c r="F1651" s="10" t="str">
        <f>IFERROR(VLOOKUP(I1651,DATABASE!$N:$O,2,FALSE),"")</f>
        <v>دستكش ضد برش سبك</v>
      </c>
      <c r="G1651" s="568" t="s">
        <v>2449</v>
      </c>
      <c r="H1651" s="569">
        <v>29339</v>
      </c>
      <c r="I1651" s="568" t="s">
        <v>1442</v>
      </c>
      <c r="J1651" s="568" t="s">
        <v>22</v>
      </c>
      <c r="K1651" s="570">
        <v>1</v>
      </c>
      <c r="L1651" s="568" t="s">
        <v>3</v>
      </c>
      <c r="M1651" s="568" t="s">
        <v>40</v>
      </c>
      <c r="N1651" s="568" t="s">
        <v>1268</v>
      </c>
      <c r="O1651" s="571">
        <v>784</v>
      </c>
      <c r="P1651" s="569">
        <v>1</v>
      </c>
      <c r="Q1651" s="10">
        <f t="shared" si="107"/>
        <v>784</v>
      </c>
    </row>
    <row r="1652" spans="2:17" ht="20.25" customHeight="1">
      <c r="B1652" s="10" t="str">
        <f t="shared" si="104"/>
        <v>لباس كار ديرسوز(بلوز و شلوار)810</v>
      </c>
      <c r="C1652" s="10" t="str">
        <f t="shared" si="105"/>
        <v>لباس كار ديرسوز(بلوز و شلوار)1402/05/24810</v>
      </c>
      <c r="D1652" s="10" t="str">
        <f>IFERROR(IF(تحویلی!$E$1="","",IF(NOSA!O1652=تحویلی!$E$1,تحویلی!$E$1&amp;COUNTIF(NOSA!$O$1:O1652,تحویلی!$E$1),"")),"")</f>
        <v/>
      </c>
      <c r="E1652" s="10" t="str">
        <f t="shared" si="106"/>
        <v>29341810</v>
      </c>
      <c r="F1652" s="10" t="str">
        <f>IFERROR(VLOOKUP(I1652,DATABASE!$N:$O,2,FALSE),"")</f>
        <v>لباس كار ديرسوز(بلوز و شلوار)</v>
      </c>
      <c r="G1652" s="568" t="s">
        <v>2449</v>
      </c>
      <c r="H1652" s="569">
        <v>29341</v>
      </c>
      <c r="I1652" s="568" t="s">
        <v>1634</v>
      </c>
      <c r="J1652" s="568" t="s">
        <v>1635</v>
      </c>
      <c r="K1652" s="570">
        <v>1</v>
      </c>
      <c r="L1652" s="568" t="s">
        <v>28</v>
      </c>
      <c r="M1652" s="568" t="s">
        <v>9</v>
      </c>
      <c r="N1652" s="568" t="s">
        <v>1592</v>
      </c>
      <c r="O1652" s="571">
        <v>810</v>
      </c>
      <c r="P1652" s="569">
        <v>0</v>
      </c>
      <c r="Q1652" s="10">
        <f t="shared" si="107"/>
        <v>810</v>
      </c>
    </row>
    <row r="1653" spans="2:17" ht="20.25" customHeight="1">
      <c r="B1653" s="10" t="str">
        <f t="shared" si="104"/>
        <v>هدگير نقاب427</v>
      </c>
      <c r="C1653" s="10" t="str">
        <f t="shared" si="105"/>
        <v>هدگير نقاب1402/05/24427</v>
      </c>
      <c r="D1653" s="10" t="str">
        <f>IFERROR(IF(تحویلی!$E$1="","",IF(NOSA!O1653=تحویلی!$E$1,تحویلی!$E$1&amp;COUNTIF(NOSA!$O$1:O1653,تحویلی!$E$1),"")),"")</f>
        <v/>
      </c>
      <c r="E1653" s="10" t="str">
        <f t="shared" si="106"/>
        <v>29352427</v>
      </c>
      <c r="F1653" s="10" t="str">
        <f>IFERROR(VLOOKUP(I1653,DATABASE!$N:$O,2,FALSE),"")</f>
        <v>هدگير نقاب</v>
      </c>
      <c r="G1653" s="568" t="s">
        <v>2449</v>
      </c>
      <c r="H1653" s="569">
        <v>29352</v>
      </c>
      <c r="I1653" s="568" t="s">
        <v>1468</v>
      </c>
      <c r="J1653" s="568" t="s">
        <v>12</v>
      </c>
      <c r="K1653" s="570">
        <v>1</v>
      </c>
      <c r="L1653" s="568" t="s">
        <v>8</v>
      </c>
      <c r="M1653" s="568" t="s">
        <v>9</v>
      </c>
      <c r="N1653" s="568" t="s">
        <v>23</v>
      </c>
      <c r="O1653" s="571">
        <v>427</v>
      </c>
      <c r="P1653" s="569">
        <v>0</v>
      </c>
      <c r="Q1653" s="10">
        <f t="shared" si="107"/>
        <v>427</v>
      </c>
    </row>
    <row r="1654" spans="2:17" ht="20.25" customHeight="1">
      <c r="B1654" s="10" t="str">
        <f t="shared" si="104"/>
        <v>نقاب روشن كلاه ايمني canasafe427</v>
      </c>
      <c r="C1654" s="10" t="str">
        <f t="shared" si="105"/>
        <v>نقاب روشن كلاه ايمني canasafe1402/05/24427</v>
      </c>
      <c r="D1654" s="10" t="str">
        <f>IFERROR(IF(تحویلی!$E$1="","",IF(NOSA!O1654=تحویلی!$E$1,تحویلی!$E$1&amp;COUNTIF(NOSA!$O$1:O1654,تحویلی!$E$1),"")),"")</f>
        <v/>
      </c>
      <c r="E1654" s="10" t="str">
        <f t="shared" si="106"/>
        <v>29352427</v>
      </c>
      <c r="F1654" s="10" t="str">
        <f>IFERROR(VLOOKUP(I1654,DATABASE!$N:$O,2,FALSE),"")</f>
        <v>نقاب روشن كلاه ايمني canasafe</v>
      </c>
      <c r="G1654" s="568" t="s">
        <v>2449</v>
      </c>
      <c r="H1654" s="569">
        <v>29352</v>
      </c>
      <c r="I1654" s="568" t="s">
        <v>1451</v>
      </c>
      <c r="J1654" s="568" t="s">
        <v>339</v>
      </c>
      <c r="K1654" s="570">
        <v>1</v>
      </c>
      <c r="L1654" s="568" t="s">
        <v>8</v>
      </c>
      <c r="M1654" s="568" t="s">
        <v>9</v>
      </c>
      <c r="N1654" s="568" t="s">
        <v>23</v>
      </c>
      <c r="O1654" s="571">
        <v>427</v>
      </c>
      <c r="P1654" s="569">
        <v>0</v>
      </c>
      <c r="Q1654" s="10">
        <f t="shared" si="107"/>
        <v>427</v>
      </c>
    </row>
    <row r="1655" spans="2:17" ht="20.25" customHeight="1">
      <c r="B1655" s="10" t="str">
        <f t="shared" si="104"/>
        <v>عينك كهربايي (روكلاهي)690</v>
      </c>
      <c r="C1655" s="10" t="str">
        <f t="shared" si="105"/>
        <v>عينك كهربايي (روكلاهي)1402/05/24690</v>
      </c>
      <c r="D1655" s="10" t="str">
        <f>IFERROR(IF(تحویلی!$E$1="","",IF(NOSA!O1655=تحویلی!$E$1,تحویلی!$E$1&amp;COUNTIF(NOSA!$O$1:O1655,تحویلی!$E$1),"")),"")</f>
        <v/>
      </c>
      <c r="E1655" s="10" t="str">
        <f t="shared" si="106"/>
        <v>29353690</v>
      </c>
      <c r="F1655" s="10" t="str">
        <f>IFERROR(VLOOKUP(I1655,DATABASE!$N:$O,2,FALSE),"")</f>
        <v>عينك كهربايي (روكلاهي)</v>
      </c>
      <c r="G1655" s="568" t="s">
        <v>2449</v>
      </c>
      <c r="H1655" s="569">
        <v>29353</v>
      </c>
      <c r="I1655" s="568" t="s">
        <v>1560</v>
      </c>
      <c r="J1655" s="568" t="s">
        <v>1561</v>
      </c>
      <c r="K1655" s="570">
        <v>1</v>
      </c>
      <c r="L1655" s="568" t="s">
        <v>8</v>
      </c>
      <c r="M1655" s="568" t="s">
        <v>4</v>
      </c>
      <c r="N1655" s="568" t="s">
        <v>174</v>
      </c>
      <c r="O1655" s="571">
        <v>690</v>
      </c>
      <c r="P1655" s="569">
        <v>0</v>
      </c>
      <c r="Q1655" s="10">
        <f t="shared" si="107"/>
        <v>690</v>
      </c>
    </row>
    <row r="1656" spans="2:17" ht="20.25" customHeight="1">
      <c r="B1656" s="10" t="str">
        <f t="shared" si="104"/>
        <v>لباس كار(بلوز و شلوار)478</v>
      </c>
      <c r="C1656" s="10" t="str">
        <f t="shared" si="105"/>
        <v>لباس كار(بلوز و شلوار)1402/05/24478</v>
      </c>
      <c r="D1656" s="10" t="str">
        <f>IFERROR(IF(تحویلی!$E$1="","",IF(NOSA!O1656=تحویلی!$E$1,تحویلی!$E$1&amp;COUNTIF(NOSA!$O$1:O1656,تحویلی!$E$1),"")),"")</f>
        <v/>
      </c>
      <c r="E1656" s="10" t="str">
        <f t="shared" si="106"/>
        <v>29362478</v>
      </c>
      <c r="F1656" s="10" t="str">
        <f>IFERROR(VLOOKUP(I1656,DATABASE!$N:$O,2,FALSE),"")</f>
        <v>لباس كار(بلوز و شلوار)</v>
      </c>
      <c r="G1656" s="568" t="s">
        <v>2449</v>
      </c>
      <c r="H1656" s="569">
        <v>29362</v>
      </c>
      <c r="I1656" s="568" t="s">
        <v>1566</v>
      </c>
      <c r="J1656" s="568" t="s">
        <v>2642</v>
      </c>
      <c r="K1656" s="570">
        <v>1</v>
      </c>
      <c r="L1656" s="568" t="s">
        <v>28</v>
      </c>
      <c r="M1656" s="568" t="s">
        <v>25</v>
      </c>
      <c r="N1656" s="568" t="s">
        <v>142</v>
      </c>
      <c r="O1656" s="571">
        <v>478</v>
      </c>
      <c r="P1656" s="569">
        <v>0</v>
      </c>
      <c r="Q1656" s="10">
        <f t="shared" si="107"/>
        <v>478</v>
      </c>
    </row>
    <row r="1657" spans="2:17" ht="20.25" customHeight="1">
      <c r="B1657" s="10" t="str">
        <f t="shared" si="104"/>
        <v>عينك رويت مذاب166</v>
      </c>
      <c r="C1657" s="10" t="str">
        <f t="shared" si="105"/>
        <v>عينك رويت مذاب1402/05/24166</v>
      </c>
      <c r="D1657" s="10" t="str">
        <f>IFERROR(IF(تحویلی!$E$1="","",IF(NOSA!O1657=تحویلی!$E$1,تحویلی!$E$1&amp;COUNTIF(NOSA!$O$1:O1657,تحویلی!$E$1),"")),"")</f>
        <v/>
      </c>
      <c r="E1657" s="10" t="str">
        <f t="shared" si="106"/>
        <v>29363166</v>
      </c>
      <c r="F1657" s="10" t="str">
        <f>IFERROR(VLOOKUP(I1657,DATABASE!$N:$O,2,FALSE),"")</f>
        <v>عينك رويت مذاب</v>
      </c>
      <c r="G1657" s="568" t="s">
        <v>2449</v>
      </c>
      <c r="H1657" s="569">
        <v>29363</v>
      </c>
      <c r="I1657" s="568" t="s">
        <v>2323</v>
      </c>
      <c r="J1657" s="568" t="s">
        <v>2240</v>
      </c>
      <c r="K1657" s="570">
        <v>1</v>
      </c>
      <c r="L1657" s="568" t="s">
        <v>8</v>
      </c>
      <c r="M1657" s="568" t="s">
        <v>25</v>
      </c>
      <c r="N1657" s="568" t="s">
        <v>1151</v>
      </c>
      <c r="O1657" s="571">
        <v>166</v>
      </c>
      <c r="P1657" s="569">
        <v>0</v>
      </c>
      <c r="Q1657" s="10">
        <f t="shared" si="107"/>
        <v>166</v>
      </c>
    </row>
    <row r="1658" spans="2:17" ht="20.25" customHeight="1">
      <c r="B1658" s="10" t="str">
        <f t="shared" si="104"/>
        <v>لباس كار كارشناسي166</v>
      </c>
      <c r="C1658" s="10" t="str">
        <f t="shared" si="105"/>
        <v>لباس كار كارشناسي1402/05/24166</v>
      </c>
      <c r="D1658" s="10" t="str">
        <f>IFERROR(IF(تحویلی!$E$1="","",IF(NOSA!O1658=تحویلی!$E$1,تحویلی!$E$1&amp;COUNTIF(NOSA!$O$1:O1658,تحویلی!$E$1),"")),"")</f>
        <v/>
      </c>
      <c r="E1658" s="10" t="str">
        <f t="shared" si="106"/>
        <v>29363166</v>
      </c>
      <c r="F1658" s="10" t="str">
        <f>IFERROR(VLOOKUP(I1658,DATABASE!$N:$O,2,FALSE),"")</f>
        <v>لباس كار كارشناسي</v>
      </c>
      <c r="G1658" s="568" t="s">
        <v>2449</v>
      </c>
      <c r="H1658" s="569">
        <v>29363</v>
      </c>
      <c r="I1658" s="568" t="s">
        <v>1754</v>
      </c>
      <c r="J1658" s="568" t="s">
        <v>1755</v>
      </c>
      <c r="K1658" s="570">
        <v>1</v>
      </c>
      <c r="L1658" s="568" t="s">
        <v>28</v>
      </c>
      <c r="M1658" s="568" t="s">
        <v>25</v>
      </c>
      <c r="N1658" s="568" t="s">
        <v>1151</v>
      </c>
      <c r="O1658" s="571">
        <v>166</v>
      </c>
      <c r="P1658" s="569">
        <v>0</v>
      </c>
      <c r="Q1658" s="10">
        <f t="shared" si="107"/>
        <v>166</v>
      </c>
    </row>
    <row r="1659" spans="2:17" ht="20.25" customHeight="1">
      <c r="B1659" s="10" t="str">
        <f t="shared" si="104"/>
        <v>كفش ايمني166</v>
      </c>
      <c r="C1659" s="10" t="str">
        <f t="shared" si="105"/>
        <v>كفش ايمني1402/05/24166</v>
      </c>
      <c r="D1659" s="10" t="str">
        <f>IFERROR(IF(تحویلی!$E$1="","",IF(NOSA!O1659=تحویلی!$E$1,تحویلی!$E$1&amp;COUNTIF(NOSA!$O$1:O1659,تحویلی!$E$1),"")),"")</f>
        <v/>
      </c>
      <c r="E1659" s="10" t="str">
        <f t="shared" si="106"/>
        <v>29363166</v>
      </c>
      <c r="F1659" s="10" t="str">
        <f>IFERROR(VLOOKUP(I1659,DATABASE!$N:$O,2,FALSE),"")</f>
        <v>كفش ايمني</v>
      </c>
      <c r="G1659" s="568" t="s">
        <v>2449</v>
      </c>
      <c r="H1659" s="569">
        <v>29363</v>
      </c>
      <c r="I1659" s="568" t="s">
        <v>1526</v>
      </c>
      <c r="J1659" s="568" t="s">
        <v>1729</v>
      </c>
      <c r="K1659" s="570">
        <v>1</v>
      </c>
      <c r="L1659" s="568" t="s">
        <v>3</v>
      </c>
      <c r="M1659" s="568" t="s">
        <v>25</v>
      </c>
      <c r="N1659" s="568" t="s">
        <v>1151</v>
      </c>
      <c r="O1659" s="571">
        <v>166</v>
      </c>
      <c r="P1659" s="569">
        <v>0</v>
      </c>
      <c r="Q1659" s="10">
        <f t="shared" si="107"/>
        <v>166</v>
      </c>
    </row>
    <row r="1660" spans="2:17" ht="20.25" customHeight="1">
      <c r="B1660" s="10" t="str">
        <f t="shared" si="104"/>
        <v>دستكش ضد برش سبك814</v>
      </c>
      <c r="C1660" s="10" t="str">
        <f t="shared" si="105"/>
        <v>دستكش ضد برش سبك1402/05/24814</v>
      </c>
      <c r="D1660" s="10" t="str">
        <f>IFERROR(IF(تحویلی!$E$1="","",IF(NOSA!O1660=تحویلی!$E$1,تحویلی!$E$1&amp;COUNTIF(NOSA!$O$1:O1660,تحویلی!$E$1),"")),"")</f>
        <v/>
      </c>
      <c r="E1660" s="10" t="str">
        <f t="shared" si="106"/>
        <v>29366814</v>
      </c>
      <c r="F1660" s="10" t="str">
        <f>IFERROR(VLOOKUP(I1660,DATABASE!$N:$O,2,FALSE),"")</f>
        <v>دستكش ضد برش سبك</v>
      </c>
      <c r="G1660" s="568" t="s">
        <v>2449</v>
      </c>
      <c r="H1660" s="569">
        <v>29366</v>
      </c>
      <c r="I1660" s="568" t="s">
        <v>1442</v>
      </c>
      <c r="J1660" s="568" t="s">
        <v>22</v>
      </c>
      <c r="K1660" s="570">
        <v>1</v>
      </c>
      <c r="L1660" s="568" t="s">
        <v>3</v>
      </c>
      <c r="M1660" s="568" t="s">
        <v>47</v>
      </c>
      <c r="N1660" s="568" t="s">
        <v>1747</v>
      </c>
      <c r="O1660" s="571">
        <v>814</v>
      </c>
      <c r="P1660" s="569">
        <v>0</v>
      </c>
      <c r="Q1660" s="10">
        <f t="shared" si="107"/>
        <v>814</v>
      </c>
    </row>
    <row r="1661" spans="2:17" ht="20.25" customHeight="1">
      <c r="B1661" s="10" t="str">
        <f t="shared" si="104"/>
        <v>دستكش ضد برش سبك471</v>
      </c>
      <c r="C1661" s="10" t="str">
        <f t="shared" si="105"/>
        <v>دستكش ضد برش سبك1402/05/24471</v>
      </c>
      <c r="D1661" s="10" t="str">
        <f>IFERROR(IF(تحویلی!$E$1="","",IF(NOSA!O1661=تحویلی!$E$1,تحویلی!$E$1&amp;COUNTIF(NOSA!$O$1:O1661,تحویلی!$E$1),"")),"")</f>
        <v/>
      </c>
      <c r="E1661" s="10" t="str">
        <f t="shared" si="106"/>
        <v>29370471</v>
      </c>
      <c r="F1661" s="10" t="str">
        <f>IFERROR(VLOOKUP(I1661,DATABASE!$N:$O,2,FALSE),"")</f>
        <v>دستكش ضد برش سبك</v>
      </c>
      <c r="G1661" s="568" t="s">
        <v>2449</v>
      </c>
      <c r="H1661" s="569">
        <v>29370</v>
      </c>
      <c r="I1661" s="568" t="s">
        <v>1442</v>
      </c>
      <c r="J1661" s="568" t="s">
        <v>22</v>
      </c>
      <c r="K1661" s="570">
        <v>1</v>
      </c>
      <c r="L1661" s="568" t="s">
        <v>3</v>
      </c>
      <c r="M1661" s="568" t="s">
        <v>1417</v>
      </c>
      <c r="N1661" s="568" t="s">
        <v>97</v>
      </c>
      <c r="O1661" s="571">
        <v>471</v>
      </c>
      <c r="P1661" s="569">
        <v>0</v>
      </c>
      <c r="Q1661" s="10">
        <f t="shared" si="107"/>
        <v>471</v>
      </c>
    </row>
    <row r="1662" spans="2:17" ht="20.25" customHeight="1">
      <c r="B1662" s="10" t="str">
        <f t="shared" si="104"/>
        <v>دستكش ساق بلند نسوز653</v>
      </c>
      <c r="C1662" s="10" t="str">
        <f t="shared" si="105"/>
        <v>دستكش ساق بلند نسوز1402/05/25653</v>
      </c>
      <c r="D1662" s="10" t="str">
        <f>IFERROR(IF(تحویلی!$E$1="","",IF(NOSA!O1662=تحویلی!$E$1,تحویلی!$E$1&amp;COUNTIF(NOSA!$O$1:O1662,تحویلی!$E$1),"")),"")</f>
        <v/>
      </c>
      <c r="E1662" s="10" t="str">
        <f t="shared" si="106"/>
        <v>29380653</v>
      </c>
      <c r="F1662" s="10" t="str">
        <f>IFERROR(VLOOKUP(I1662,DATABASE!$N:$O,2,FALSE),"")</f>
        <v>دستكش ساق بلند نسوز</v>
      </c>
      <c r="G1662" s="568" t="s">
        <v>2450</v>
      </c>
      <c r="H1662" s="569">
        <v>29380</v>
      </c>
      <c r="I1662" s="568" t="s">
        <v>1461</v>
      </c>
      <c r="J1662" s="568" t="s">
        <v>34</v>
      </c>
      <c r="K1662" s="570">
        <v>1</v>
      </c>
      <c r="L1662" s="568" t="s">
        <v>3</v>
      </c>
      <c r="M1662" s="568" t="s">
        <v>19</v>
      </c>
      <c r="N1662" s="568" t="s">
        <v>106</v>
      </c>
      <c r="O1662" s="571">
        <v>653</v>
      </c>
      <c r="P1662" s="569">
        <v>0</v>
      </c>
      <c r="Q1662" s="10">
        <f t="shared" si="107"/>
        <v>653</v>
      </c>
    </row>
    <row r="1663" spans="2:17" ht="20.25" customHeight="1">
      <c r="B1663" s="10" t="str">
        <f t="shared" si="104"/>
        <v>پيشبند نسوز چرمي653</v>
      </c>
      <c r="C1663" s="10" t="str">
        <f t="shared" si="105"/>
        <v>پيشبند نسوز چرمي1402/05/25653</v>
      </c>
      <c r="D1663" s="10" t="str">
        <f>IFERROR(IF(تحویلی!$E$1="","",IF(NOSA!O1663=تحویلی!$E$1,تحویلی!$E$1&amp;COUNTIF(NOSA!$O$1:O1663,تحویلی!$E$1),"")),"")</f>
        <v/>
      </c>
      <c r="E1663" s="10" t="str">
        <f t="shared" si="106"/>
        <v>29380653</v>
      </c>
      <c r="F1663" s="10" t="str">
        <f>IFERROR(VLOOKUP(I1663,DATABASE!$N:$O,2,FALSE),"")</f>
        <v>پيشبند نسوز چرمي</v>
      </c>
      <c r="G1663" s="568" t="s">
        <v>2450</v>
      </c>
      <c r="H1663" s="569">
        <v>29380</v>
      </c>
      <c r="I1663" s="568" t="s">
        <v>1459</v>
      </c>
      <c r="J1663" s="568" t="s">
        <v>15</v>
      </c>
      <c r="K1663" s="570">
        <v>1</v>
      </c>
      <c r="L1663" s="568" t="s">
        <v>8</v>
      </c>
      <c r="M1663" s="568" t="s">
        <v>19</v>
      </c>
      <c r="N1663" s="568" t="s">
        <v>106</v>
      </c>
      <c r="O1663" s="571">
        <v>653</v>
      </c>
      <c r="P1663" s="569">
        <v>0</v>
      </c>
      <c r="Q1663" s="10">
        <f t="shared" si="107"/>
        <v>653</v>
      </c>
    </row>
    <row r="1664" spans="2:17" ht="20.25" customHeight="1">
      <c r="B1664" s="10" t="str">
        <f t="shared" si="104"/>
        <v>دستكش ضد اسيد و روغن294</v>
      </c>
      <c r="C1664" s="10" t="str">
        <f t="shared" si="105"/>
        <v>دستكش ضد اسيد و روغن1402/05/25294</v>
      </c>
      <c r="D1664" s="10" t="str">
        <f>IFERROR(IF(تحویلی!$E$1="","",IF(NOSA!O1664=تحویلی!$E$1,تحویلی!$E$1&amp;COUNTIF(NOSA!$O$1:O1664,تحویلی!$E$1),"")),"")</f>
        <v/>
      </c>
      <c r="E1664" s="10" t="str">
        <f t="shared" si="106"/>
        <v>29389294</v>
      </c>
      <c r="F1664" s="10" t="str">
        <f>IFERROR(VLOOKUP(I1664,DATABASE!$N:$O,2,FALSE),"")</f>
        <v>دستكش ضد اسيد و روغن</v>
      </c>
      <c r="G1664" s="568" t="s">
        <v>2450</v>
      </c>
      <c r="H1664" s="569">
        <v>29389</v>
      </c>
      <c r="I1664" s="568" t="s">
        <v>1693</v>
      </c>
      <c r="J1664" s="568" t="s">
        <v>507</v>
      </c>
      <c r="K1664" s="570">
        <v>1</v>
      </c>
      <c r="L1664" s="568" t="s">
        <v>3</v>
      </c>
      <c r="M1664" s="568" t="s">
        <v>25</v>
      </c>
      <c r="N1664" s="568" t="s">
        <v>203</v>
      </c>
      <c r="O1664" s="571">
        <v>294</v>
      </c>
      <c r="P1664" s="569">
        <v>0</v>
      </c>
      <c r="Q1664" s="10">
        <f t="shared" si="107"/>
        <v>294</v>
      </c>
    </row>
    <row r="1665" spans="2:17" ht="20.25" customHeight="1">
      <c r="B1665" s="10" t="str">
        <f t="shared" si="104"/>
        <v>لباس كار(بلوز و شلوار)545</v>
      </c>
      <c r="C1665" s="10" t="str">
        <f t="shared" si="105"/>
        <v>لباس كار(بلوز و شلوار)1402/05/25545</v>
      </c>
      <c r="D1665" s="10" t="str">
        <f>IFERROR(IF(تحویلی!$E$1="","",IF(NOSA!O1665=تحویلی!$E$1,تحویلی!$E$1&amp;COUNTIF(NOSA!$O$1:O1665,تحویلی!$E$1),"")),"")</f>
        <v/>
      </c>
      <c r="E1665" s="10" t="str">
        <f t="shared" si="106"/>
        <v>20401545</v>
      </c>
      <c r="F1665" s="10" t="str">
        <f>IFERROR(VLOOKUP(I1665,DATABASE!$N:$O,2,FALSE),"")</f>
        <v>لباس كار(بلوز و شلوار)</v>
      </c>
      <c r="G1665" s="568" t="s">
        <v>2450</v>
      </c>
      <c r="H1665" s="569">
        <v>20401</v>
      </c>
      <c r="I1665" s="568" t="s">
        <v>1724</v>
      </c>
      <c r="J1665" s="568" t="s">
        <v>1725</v>
      </c>
      <c r="K1665" s="570">
        <v>1</v>
      </c>
      <c r="L1665" s="568" t="s">
        <v>28</v>
      </c>
      <c r="M1665" s="568" t="s">
        <v>4</v>
      </c>
      <c r="N1665" s="568" t="s">
        <v>109</v>
      </c>
      <c r="O1665" s="571">
        <v>545</v>
      </c>
      <c r="P1665" s="569">
        <v>0</v>
      </c>
      <c r="Q1665" s="10">
        <f t="shared" si="107"/>
        <v>545</v>
      </c>
    </row>
    <row r="1666" spans="2:17" ht="20.25" customHeight="1">
      <c r="B1666" s="10" t="str">
        <f t="shared" si="104"/>
        <v>نقاب تيره محافظ صورت  canasafe402</v>
      </c>
      <c r="C1666" s="10" t="str">
        <f t="shared" si="105"/>
        <v>نقاب تيره محافظ صورت  canasafe1402/05/25402</v>
      </c>
      <c r="D1666" s="10" t="str">
        <f>IFERROR(IF(تحویلی!$E$1="","",IF(NOSA!O1666=تحویلی!$E$1,تحویلی!$E$1&amp;COUNTIF(NOSA!$O$1:O1666,تحویلی!$E$1),"")),"")</f>
        <v/>
      </c>
      <c r="E1666" s="10" t="str">
        <f t="shared" si="106"/>
        <v>20404402</v>
      </c>
      <c r="F1666" s="10" t="str">
        <f>IFERROR(VLOOKUP(I1666,DATABASE!$N:$O,2,FALSE),"")</f>
        <v>نقاب تيره محافظ صورت  canasafe</v>
      </c>
      <c r="G1666" s="568" t="s">
        <v>2450</v>
      </c>
      <c r="H1666" s="569">
        <v>20404</v>
      </c>
      <c r="I1666" s="568" t="s">
        <v>1487</v>
      </c>
      <c r="J1666" s="568" t="s">
        <v>1488</v>
      </c>
      <c r="K1666" s="570">
        <v>1</v>
      </c>
      <c r="L1666" s="568" t="s">
        <v>8</v>
      </c>
      <c r="M1666" s="568" t="s">
        <v>4</v>
      </c>
      <c r="N1666" s="568" t="s">
        <v>2674</v>
      </c>
      <c r="O1666" s="571">
        <v>402</v>
      </c>
      <c r="P1666" s="569">
        <v>1</v>
      </c>
      <c r="Q1666" s="10">
        <f t="shared" si="107"/>
        <v>402</v>
      </c>
    </row>
    <row r="1667" spans="2:17" ht="20.25" customHeight="1">
      <c r="B1667" s="10" t="str">
        <f t="shared" ref="B1667:B1730" si="108">F1667&amp;Q1667</f>
        <v>هدگير نقاب128</v>
      </c>
      <c r="C1667" s="10" t="str">
        <f t="shared" ref="C1667:C1730" si="109">F1667&amp;G1667&amp;O1667</f>
        <v>هدگير نقاب1402/05/25128</v>
      </c>
      <c r="D1667" s="10" t="str">
        <f>IFERROR(IF(تحویلی!$E$1="","",IF(NOSA!O1667=تحویلی!$E$1,تحویلی!$E$1&amp;COUNTIF(NOSA!$O$1:O1667,تحویلی!$E$1),"")),"")</f>
        <v/>
      </c>
      <c r="E1667" s="10" t="str">
        <f t="shared" ref="E1667:E1730" si="110">H1667&amp;O1667</f>
        <v>20410128</v>
      </c>
      <c r="F1667" s="10" t="str">
        <f>IFERROR(VLOOKUP(I1667,DATABASE!$N:$O,2,FALSE),"")</f>
        <v>هدگير نقاب</v>
      </c>
      <c r="G1667" s="568" t="s">
        <v>2450</v>
      </c>
      <c r="H1667" s="569">
        <v>20410</v>
      </c>
      <c r="I1667" s="568" t="s">
        <v>1468</v>
      </c>
      <c r="J1667" s="568" t="s">
        <v>12</v>
      </c>
      <c r="K1667" s="570">
        <v>1</v>
      </c>
      <c r="L1667" s="568" t="s">
        <v>8</v>
      </c>
      <c r="M1667" s="568" t="s">
        <v>4</v>
      </c>
      <c r="N1667" s="568" t="s">
        <v>329</v>
      </c>
      <c r="O1667" s="571">
        <v>128</v>
      </c>
      <c r="P1667" s="569">
        <v>1</v>
      </c>
      <c r="Q1667" s="10">
        <f t="shared" si="107"/>
        <v>128</v>
      </c>
    </row>
    <row r="1668" spans="2:17" ht="20.25" customHeight="1">
      <c r="B1668" s="10" t="str">
        <f t="shared" si="108"/>
        <v>پوتين ايمني نسوز128</v>
      </c>
      <c r="C1668" s="10" t="str">
        <f t="shared" si="109"/>
        <v>پوتين ايمني نسوز1402/05/25128</v>
      </c>
      <c r="D1668" s="10" t="str">
        <f>IFERROR(IF(تحویلی!$E$1="","",IF(NOSA!O1668=تحویلی!$E$1,تحویلی!$E$1&amp;COUNTIF(NOSA!$O$1:O1668,تحویلی!$E$1),"")),"")</f>
        <v/>
      </c>
      <c r="E1668" s="10" t="str">
        <f t="shared" si="110"/>
        <v>20410128</v>
      </c>
      <c r="F1668" s="10" t="str">
        <f>IFERROR(VLOOKUP(I1668,DATABASE!$N:$O,2,FALSE),"")</f>
        <v>پوتين ايمني نسوز</v>
      </c>
      <c r="G1668" s="568" t="s">
        <v>2450</v>
      </c>
      <c r="H1668" s="569">
        <v>20410</v>
      </c>
      <c r="I1668" s="568" t="s">
        <v>1472</v>
      </c>
      <c r="J1668" s="568" t="s">
        <v>1700</v>
      </c>
      <c r="K1668" s="570">
        <v>1</v>
      </c>
      <c r="L1668" s="568" t="s">
        <v>3</v>
      </c>
      <c r="M1668" s="568" t="s">
        <v>4</v>
      </c>
      <c r="N1668" s="568" t="s">
        <v>329</v>
      </c>
      <c r="O1668" s="571">
        <v>128</v>
      </c>
      <c r="P1668" s="569">
        <v>1</v>
      </c>
      <c r="Q1668" s="10">
        <f t="shared" si="107"/>
        <v>128</v>
      </c>
    </row>
    <row r="1669" spans="2:17" ht="20.25" customHeight="1">
      <c r="B1669" s="10" t="str">
        <f t="shared" si="108"/>
        <v>نقاب تيره محافظ صورت  canasafe128</v>
      </c>
      <c r="C1669" s="10" t="str">
        <f t="shared" si="109"/>
        <v>نقاب تيره محافظ صورت  canasafe1402/05/25128</v>
      </c>
      <c r="D1669" s="10" t="str">
        <f>IFERROR(IF(تحویلی!$E$1="","",IF(NOSA!O1669=تحویلی!$E$1,تحویلی!$E$1&amp;COUNTIF(NOSA!$O$1:O1669,تحویلی!$E$1),"")),"")</f>
        <v/>
      </c>
      <c r="E1669" s="10" t="str">
        <f t="shared" si="110"/>
        <v>20410128</v>
      </c>
      <c r="F1669" s="10" t="str">
        <f>IFERROR(VLOOKUP(I1669,DATABASE!$N:$O,2,FALSE),"")</f>
        <v>نقاب تيره محافظ صورت  canasafe</v>
      </c>
      <c r="G1669" s="568" t="s">
        <v>2450</v>
      </c>
      <c r="H1669" s="569">
        <v>20410</v>
      </c>
      <c r="I1669" s="568" t="s">
        <v>1487</v>
      </c>
      <c r="J1669" s="568" t="s">
        <v>1488</v>
      </c>
      <c r="K1669" s="570">
        <v>1</v>
      </c>
      <c r="L1669" s="568" t="s">
        <v>8</v>
      </c>
      <c r="M1669" s="568" t="s">
        <v>4</v>
      </c>
      <c r="N1669" s="568" t="s">
        <v>329</v>
      </c>
      <c r="O1669" s="571">
        <v>128</v>
      </c>
      <c r="P1669" s="569">
        <v>1</v>
      </c>
      <c r="Q1669" s="10">
        <f t="shared" si="107"/>
        <v>128</v>
      </c>
    </row>
    <row r="1670" spans="2:17" ht="20.25" customHeight="1">
      <c r="B1670" s="10" t="str">
        <f t="shared" si="108"/>
        <v>755</v>
      </c>
      <c r="C1670" s="10" t="str">
        <f t="shared" si="109"/>
        <v>1402/05/25755</v>
      </c>
      <c r="D1670" s="10" t="str">
        <f>IFERROR(IF(تحویلی!$E$1="","",IF(NOSA!O1670=تحویلی!$E$1,تحویلی!$E$1&amp;COUNTIF(NOSA!$O$1:O1670,تحویلی!$E$1),"")),"")</f>
        <v/>
      </c>
      <c r="E1670" s="10" t="str">
        <f t="shared" si="110"/>
        <v>20416755</v>
      </c>
      <c r="F1670" s="10" t="str">
        <f>IFERROR(VLOOKUP(I1670,DATABASE!$N:$O,2,FALSE),"")</f>
        <v/>
      </c>
      <c r="G1670" s="568" t="s">
        <v>2450</v>
      </c>
      <c r="H1670" s="569">
        <v>20416</v>
      </c>
      <c r="I1670" s="568" t="s">
        <v>2675</v>
      </c>
      <c r="J1670" s="568" t="s">
        <v>2676</v>
      </c>
      <c r="K1670" s="570">
        <v>1</v>
      </c>
      <c r="L1670" s="568" t="s">
        <v>8</v>
      </c>
      <c r="M1670" s="568" t="s">
        <v>9</v>
      </c>
      <c r="N1670" s="568" t="s">
        <v>1486</v>
      </c>
      <c r="O1670" s="571">
        <v>755</v>
      </c>
      <c r="P1670" s="569">
        <v>1</v>
      </c>
      <c r="Q1670" s="10">
        <f t="shared" si="107"/>
        <v>755</v>
      </c>
    </row>
    <row r="1671" spans="2:17" ht="20.25" customHeight="1">
      <c r="B1671" s="10" t="str">
        <f t="shared" si="108"/>
        <v>پوتين ايمني نسوز755</v>
      </c>
      <c r="C1671" s="10" t="str">
        <f t="shared" si="109"/>
        <v>پوتين ايمني نسوز1402/05/25755</v>
      </c>
      <c r="D1671" s="10" t="str">
        <f>IFERROR(IF(تحویلی!$E$1="","",IF(NOSA!O1671=تحویلی!$E$1,تحویلی!$E$1&amp;COUNTIF(NOSA!$O$1:O1671,تحویلی!$E$1),"")),"")</f>
        <v/>
      </c>
      <c r="E1671" s="10" t="str">
        <f t="shared" si="110"/>
        <v>20416755</v>
      </c>
      <c r="F1671" s="10" t="str">
        <f>IFERROR(VLOOKUP(I1671,DATABASE!$N:$O,2,FALSE),"")</f>
        <v>پوتين ايمني نسوز</v>
      </c>
      <c r="G1671" s="568" t="s">
        <v>2450</v>
      </c>
      <c r="H1671" s="569">
        <v>20416</v>
      </c>
      <c r="I1671" s="568" t="s">
        <v>1528</v>
      </c>
      <c r="J1671" s="568" t="s">
        <v>1654</v>
      </c>
      <c r="K1671" s="570">
        <v>1</v>
      </c>
      <c r="L1671" s="568" t="s">
        <v>3</v>
      </c>
      <c r="M1671" s="568" t="s">
        <v>9</v>
      </c>
      <c r="N1671" s="568" t="s">
        <v>1486</v>
      </c>
      <c r="O1671" s="571">
        <v>755</v>
      </c>
      <c r="P1671" s="569">
        <v>1</v>
      </c>
      <c r="Q1671" s="10">
        <f t="shared" si="107"/>
        <v>755</v>
      </c>
    </row>
    <row r="1672" spans="2:17" ht="20.25" customHeight="1">
      <c r="B1672" s="10" t="str">
        <f t="shared" si="108"/>
        <v>فيلتر ماسك نيم صورت (3M) مدل 2091755</v>
      </c>
      <c r="C1672" s="10" t="str">
        <f t="shared" si="109"/>
        <v>فيلتر ماسك نيم صورت (3M) مدل 20911402/05/25755</v>
      </c>
      <c r="D1672" s="10" t="str">
        <f>IFERROR(IF(تحویلی!$E$1="","",IF(NOSA!O1672=تحویلی!$E$1,تحویلی!$E$1&amp;COUNTIF(NOSA!$O$1:O1672,تحویلی!$E$1),"")),"")</f>
        <v/>
      </c>
      <c r="E1672" s="10" t="str">
        <f t="shared" si="110"/>
        <v>20416755</v>
      </c>
      <c r="F1672" s="10" t="str">
        <f>IFERROR(VLOOKUP(I1672,DATABASE!$N:$O,2,FALSE),"")</f>
        <v>فيلتر ماسك نيم صورت (3M) مدل 2091</v>
      </c>
      <c r="G1672" s="568" t="s">
        <v>2450</v>
      </c>
      <c r="H1672" s="569">
        <v>20416</v>
      </c>
      <c r="I1672" s="568" t="s">
        <v>1475</v>
      </c>
      <c r="J1672" s="568" t="s">
        <v>53</v>
      </c>
      <c r="K1672" s="570">
        <v>1</v>
      </c>
      <c r="L1672" s="568" t="s">
        <v>8</v>
      </c>
      <c r="M1672" s="568" t="s">
        <v>9</v>
      </c>
      <c r="N1672" s="568" t="s">
        <v>1486</v>
      </c>
      <c r="O1672" s="571">
        <v>755</v>
      </c>
      <c r="P1672" s="569">
        <v>1</v>
      </c>
      <c r="Q1672" s="10">
        <f t="shared" si="107"/>
        <v>755</v>
      </c>
    </row>
    <row r="1673" spans="2:17" ht="20.25" customHeight="1">
      <c r="B1673" s="10" t="str">
        <f t="shared" si="108"/>
        <v>كمربند برزنتي نواري755</v>
      </c>
      <c r="C1673" s="10" t="str">
        <f t="shared" si="109"/>
        <v>كمربند برزنتي نواري1402/05/25755</v>
      </c>
      <c r="D1673" s="10" t="str">
        <f>IFERROR(IF(تحویلی!$E$1="","",IF(NOSA!O1673=تحویلی!$E$1,تحویلی!$E$1&amp;COUNTIF(NOSA!$O$1:O1673,تحویلی!$E$1),"")),"")</f>
        <v/>
      </c>
      <c r="E1673" s="10" t="str">
        <f t="shared" si="110"/>
        <v>20416755</v>
      </c>
      <c r="F1673" s="10" t="str">
        <f>IFERROR(VLOOKUP(I1673,DATABASE!$N:$O,2,FALSE),"")</f>
        <v>كمربند برزنتي نواري</v>
      </c>
      <c r="G1673" s="568" t="s">
        <v>2450</v>
      </c>
      <c r="H1673" s="569">
        <v>20416</v>
      </c>
      <c r="I1673" s="568" t="s">
        <v>1441</v>
      </c>
      <c r="J1673" s="568" t="s">
        <v>95</v>
      </c>
      <c r="K1673" s="570">
        <v>1</v>
      </c>
      <c r="L1673" s="568" t="s">
        <v>96</v>
      </c>
      <c r="M1673" s="568" t="s">
        <v>9</v>
      </c>
      <c r="N1673" s="568" t="s">
        <v>1486</v>
      </c>
      <c r="O1673" s="571">
        <v>755</v>
      </c>
      <c r="P1673" s="569">
        <v>1</v>
      </c>
      <c r="Q1673" s="10">
        <f t="shared" si="107"/>
        <v>755</v>
      </c>
    </row>
    <row r="1674" spans="2:17" ht="20.25" customHeight="1">
      <c r="B1674" s="10" t="str">
        <f t="shared" si="108"/>
        <v>دستكش ضد برش سبك755</v>
      </c>
      <c r="C1674" s="10" t="str">
        <f t="shared" si="109"/>
        <v>دستكش ضد برش سبك1402/05/25755</v>
      </c>
      <c r="D1674" s="10" t="str">
        <f>IFERROR(IF(تحویلی!$E$1="","",IF(NOSA!O1674=تحویلی!$E$1,تحویلی!$E$1&amp;COUNTIF(NOSA!$O$1:O1674,تحویلی!$E$1),"")),"")</f>
        <v/>
      </c>
      <c r="E1674" s="10" t="str">
        <f t="shared" si="110"/>
        <v>20416755</v>
      </c>
      <c r="F1674" s="10" t="str">
        <f>IFERROR(VLOOKUP(I1674,DATABASE!$N:$O,2,FALSE),"")</f>
        <v>دستكش ضد برش سبك</v>
      </c>
      <c r="G1674" s="568" t="s">
        <v>2450</v>
      </c>
      <c r="H1674" s="569">
        <v>20416</v>
      </c>
      <c r="I1674" s="568" t="s">
        <v>1442</v>
      </c>
      <c r="J1674" s="568" t="s">
        <v>22</v>
      </c>
      <c r="K1674" s="570">
        <v>1</v>
      </c>
      <c r="L1674" s="568" t="s">
        <v>3</v>
      </c>
      <c r="M1674" s="568" t="s">
        <v>9</v>
      </c>
      <c r="N1674" s="568" t="s">
        <v>1486</v>
      </c>
      <c r="O1674" s="571">
        <v>755</v>
      </c>
      <c r="P1674" s="569">
        <v>1</v>
      </c>
      <c r="Q1674" s="10">
        <f t="shared" si="107"/>
        <v>755</v>
      </c>
    </row>
    <row r="1675" spans="2:17" ht="20.25" customHeight="1">
      <c r="B1675" s="10" t="str">
        <f t="shared" si="108"/>
        <v>عينك رويت مذاب718</v>
      </c>
      <c r="C1675" s="10" t="str">
        <f t="shared" si="109"/>
        <v>عينك رويت مذاب1402/05/25718</v>
      </c>
      <c r="D1675" s="10" t="str">
        <f>IFERROR(IF(تحویلی!$E$1="","",IF(NOSA!O1675=تحویلی!$E$1,تحویلی!$E$1&amp;COUNTIF(NOSA!$O$1:O1675,تحویلی!$E$1),"")),"")</f>
        <v/>
      </c>
      <c r="E1675" s="10" t="str">
        <f t="shared" si="110"/>
        <v>20419718</v>
      </c>
      <c r="F1675" s="10" t="str">
        <f>IFERROR(VLOOKUP(I1675,DATABASE!$N:$O,2,FALSE),"")</f>
        <v>عينك رويت مذاب</v>
      </c>
      <c r="G1675" s="568" t="s">
        <v>2450</v>
      </c>
      <c r="H1675" s="569">
        <v>20419</v>
      </c>
      <c r="I1675" s="568" t="s">
        <v>2323</v>
      </c>
      <c r="J1675" s="568" t="s">
        <v>2240</v>
      </c>
      <c r="K1675" s="570">
        <v>1</v>
      </c>
      <c r="L1675" s="568" t="s">
        <v>8</v>
      </c>
      <c r="M1675" s="568" t="s">
        <v>19</v>
      </c>
      <c r="N1675" s="568" t="s">
        <v>293</v>
      </c>
      <c r="O1675" s="571">
        <v>718</v>
      </c>
      <c r="P1675" s="569">
        <v>0</v>
      </c>
      <c r="Q1675" s="10">
        <f t="shared" si="107"/>
        <v>718</v>
      </c>
    </row>
    <row r="1676" spans="2:17" ht="20.25" customHeight="1">
      <c r="B1676" s="10" t="str">
        <f t="shared" si="108"/>
        <v>كمربند برزنتي نواري10029</v>
      </c>
      <c r="C1676" s="10" t="str">
        <f t="shared" si="109"/>
        <v>كمربند برزنتي نواري1402/05/2510029</v>
      </c>
      <c r="D1676" s="10" t="str">
        <f>IFERROR(IF(تحویلی!$E$1="","",IF(NOSA!O1676=تحویلی!$E$1,تحویلی!$E$1&amp;COUNTIF(NOSA!$O$1:O1676,تحویلی!$E$1),"")),"")</f>
        <v/>
      </c>
      <c r="E1676" s="10" t="str">
        <f t="shared" si="110"/>
        <v>2042010029</v>
      </c>
      <c r="F1676" s="10" t="str">
        <f>IFERROR(VLOOKUP(I1676,DATABASE!$N:$O,2,FALSE),"")</f>
        <v>كمربند برزنتي نواري</v>
      </c>
      <c r="G1676" s="568" t="s">
        <v>2450</v>
      </c>
      <c r="H1676" s="569">
        <v>20420</v>
      </c>
      <c r="I1676" s="568" t="s">
        <v>1441</v>
      </c>
      <c r="J1676" s="568" t="s">
        <v>95</v>
      </c>
      <c r="K1676" s="570">
        <v>1</v>
      </c>
      <c r="L1676" s="568" t="s">
        <v>96</v>
      </c>
      <c r="M1676" s="568" t="s">
        <v>9</v>
      </c>
      <c r="N1676" s="568" t="s">
        <v>1783</v>
      </c>
      <c r="O1676" s="571">
        <v>10029</v>
      </c>
      <c r="P1676" s="569">
        <v>0</v>
      </c>
      <c r="Q1676" s="10">
        <f t="shared" si="107"/>
        <v>10029</v>
      </c>
    </row>
    <row r="1677" spans="2:17" ht="20.25" customHeight="1">
      <c r="B1677" s="10" t="str">
        <f t="shared" si="108"/>
        <v>دستكش ضد برش سبك10028</v>
      </c>
      <c r="C1677" s="10" t="str">
        <f t="shared" si="109"/>
        <v>دستكش ضد برش سبك1402/05/2510028</v>
      </c>
      <c r="D1677" s="10" t="str">
        <f>IFERROR(IF(تحویلی!$E$1="","",IF(NOSA!O1677=تحویلی!$E$1,تحویلی!$E$1&amp;COUNTIF(NOSA!$O$1:O1677,تحویلی!$E$1),"")),"")</f>
        <v/>
      </c>
      <c r="E1677" s="10" t="str">
        <f t="shared" si="110"/>
        <v>2042610028</v>
      </c>
      <c r="F1677" s="10" t="str">
        <f>IFERROR(VLOOKUP(I1677,DATABASE!$N:$O,2,FALSE),"")</f>
        <v>دستكش ضد برش سبك</v>
      </c>
      <c r="G1677" s="568" t="s">
        <v>2450</v>
      </c>
      <c r="H1677" s="569">
        <v>20426</v>
      </c>
      <c r="I1677" s="568" t="s">
        <v>1442</v>
      </c>
      <c r="J1677" s="568" t="s">
        <v>22</v>
      </c>
      <c r="K1677" s="570">
        <v>1</v>
      </c>
      <c r="L1677" s="568" t="s">
        <v>3</v>
      </c>
      <c r="M1677" s="568" t="s">
        <v>9</v>
      </c>
      <c r="N1677" s="568" t="s">
        <v>1722</v>
      </c>
      <c r="O1677" s="571">
        <v>10028</v>
      </c>
      <c r="P1677" s="569">
        <v>0</v>
      </c>
      <c r="Q1677" s="10">
        <f t="shared" si="107"/>
        <v>10028</v>
      </c>
    </row>
    <row r="1678" spans="2:17" ht="20.25" customHeight="1">
      <c r="B1678" s="10" t="str">
        <f t="shared" si="108"/>
        <v>كمربند برزنتي نواري10028</v>
      </c>
      <c r="C1678" s="10" t="str">
        <f t="shared" si="109"/>
        <v>كمربند برزنتي نواري1402/05/2510028</v>
      </c>
      <c r="D1678" s="10" t="str">
        <f>IFERROR(IF(تحویلی!$E$1="","",IF(NOSA!O1678=تحویلی!$E$1,تحویلی!$E$1&amp;COUNTIF(NOSA!$O$1:O1678,تحویلی!$E$1),"")),"")</f>
        <v/>
      </c>
      <c r="E1678" s="10" t="str">
        <f t="shared" si="110"/>
        <v>2042610028</v>
      </c>
      <c r="F1678" s="10" t="str">
        <f>IFERROR(VLOOKUP(I1678,DATABASE!$N:$O,2,FALSE),"")</f>
        <v>كمربند برزنتي نواري</v>
      </c>
      <c r="G1678" s="568" t="s">
        <v>2450</v>
      </c>
      <c r="H1678" s="569">
        <v>20426</v>
      </c>
      <c r="I1678" s="568" t="s">
        <v>1441</v>
      </c>
      <c r="J1678" s="568" t="s">
        <v>95</v>
      </c>
      <c r="K1678" s="570">
        <v>1</v>
      </c>
      <c r="L1678" s="568" t="s">
        <v>96</v>
      </c>
      <c r="M1678" s="568" t="s">
        <v>9</v>
      </c>
      <c r="N1678" s="568" t="s">
        <v>1722</v>
      </c>
      <c r="O1678" s="571">
        <v>10028</v>
      </c>
      <c r="P1678" s="569">
        <v>0</v>
      </c>
      <c r="Q1678" s="10">
        <f t="shared" si="107"/>
        <v>10028</v>
      </c>
    </row>
    <row r="1679" spans="2:17" ht="20.25" customHeight="1">
      <c r="B1679" s="10" t="str">
        <f t="shared" si="108"/>
        <v>ماسك بهداشتي يكبار مصرف741</v>
      </c>
      <c r="C1679" s="10" t="str">
        <f t="shared" si="109"/>
        <v>ماسك بهداشتي يكبار مصرف1402/05/26741</v>
      </c>
      <c r="D1679" s="10" t="str">
        <f>IFERROR(IF(تحویلی!$E$1="","",IF(NOSA!O1679=تحویلی!$E$1,تحویلی!$E$1&amp;COUNTIF(NOSA!$O$1:O1679,تحویلی!$E$1),"")),"")</f>
        <v/>
      </c>
      <c r="E1679" s="10" t="str">
        <f t="shared" si="110"/>
        <v>20431741</v>
      </c>
      <c r="F1679" s="10" t="str">
        <f>IFERROR(VLOOKUP(I1679,DATABASE!$N:$O,2,FALSE),"")</f>
        <v>ماسك بهداشتي يكبار مصرف</v>
      </c>
      <c r="G1679" s="568" t="s">
        <v>2451</v>
      </c>
      <c r="H1679" s="569">
        <v>20431</v>
      </c>
      <c r="I1679" s="568" t="s">
        <v>1761</v>
      </c>
      <c r="J1679" s="568" t="s">
        <v>62</v>
      </c>
      <c r="K1679" s="570">
        <v>1700</v>
      </c>
      <c r="L1679" s="568" t="s">
        <v>8</v>
      </c>
      <c r="M1679" s="568" t="s">
        <v>63</v>
      </c>
      <c r="N1679" s="568" t="s">
        <v>764</v>
      </c>
      <c r="O1679" s="571">
        <v>741</v>
      </c>
      <c r="P1679" s="569">
        <v>0</v>
      </c>
      <c r="Q1679" s="10">
        <f t="shared" si="107"/>
        <v>741</v>
      </c>
    </row>
    <row r="1680" spans="2:17" ht="20.25" customHeight="1">
      <c r="B1680" s="10" t="str">
        <f t="shared" si="108"/>
        <v>دستكش كف مواد سبك277</v>
      </c>
      <c r="C1680" s="10" t="str">
        <f t="shared" si="109"/>
        <v>دستكش كف مواد سبك1402/05/26277</v>
      </c>
      <c r="D1680" s="10" t="str">
        <f>IFERROR(IF(تحویلی!$E$1="","",IF(NOSA!O1680=تحویلی!$E$1,تحویلی!$E$1&amp;COUNTIF(NOSA!$O$1:O1680,تحویلی!$E$1),"")),"")</f>
        <v/>
      </c>
      <c r="E1680" s="10" t="str">
        <f t="shared" si="110"/>
        <v>20432277</v>
      </c>
      <c r="F1680" s="10" t="str">
        <f>IFERROR(VLOOKUP(I1680,DATABASE!$N:$O,2,FALSE),"")</f>
        <v>دستكش كف مواد سبك</v>
      </c>
      <c r="G1680" s="568" t="s">
        <v>2451</v>
      </c>
      <c r="H1680" s="569">
        <v>20432</v>
      </c>
      <c r="I1680" s="568" t="s">
        <v>1456</v>
      </c>
      <c r="J1680" s="568" t="s">
        <v>2</v>
      </c>
      <c r="K1680" s="570">
        <v>1</v>
      </c>
      <c r="L1680" s="568" t="s">
        <v>3</v>
      </c>
      <c r="M1680" s="568" t="s">
        <v>47</v>
      </c>
      <c r="N1680" s="568" t="s">
        <v>79</v>
      </c>
      <c r="O1680" s="571">
        <v>277</v>
      </c>
      <c r="P1680" s="569">
        <v>0</v>
      </c>
      <c r="Q1680" s="10">
        <f t="shared" si="107"/>
        <v>277</v>
      </c>
    </row>
    <row r="1681" spans="2:17" ht="20.25" customHeight="1">
      <c r="B1681" s="10" t="str">
        <f t="shared" si="108"/>
        <v>دستكش كف مواد سبك641</v>
      </c>
      <c r="C1681" s="10" t="str">
        <f t="shared" si="109"/>
        <v>دستكش كف مواد سبك1402/05/26641</v>
      </c>
      <c r="D1681" s="10" t="str">
        <f>IFERROR(IF(تحویلی!$E$1="","",IF(NOSA!O1681=تحویلی!$E$1,تحویلی!$E$1&amp;COUNTIF(NOSA!$O$1:O1681,تحویلی!$E$1),"")),"")</f>
        <v/>
      </c>
      <c r="E1681" s="10" t="str">
        <f t="shared" si="110"/>
        <v>20436641</v>
      </c>
      <c r="F1681" s="10" t="str">
        <f>IFERROR(VLOOKUP(I1681,DATABASE!$N:$O,2,FALSE),"")</f>
        <v>دستكش كف مواد سبك</v>
      </c>
      <c r="G1681" s="568" t="s">
        <v>2451</v>
      </c>
      <c r="H1681" s="569">
        <v>20436</v>
      </c>
      <c r="I1681" s="568" t="s">
        <v>1456</v>
      </c>
      <c r="J1681" s="568" t="s">
        <v>2</v>
      </c>
      <c r="K1681" s="570">
        <v>1</v>
      </c>
      <c r="L1681" s="568" t="s">
        <v>3</v>
      </c>
      <c r="M1681" s="568" t="s">
        <v>47</v>
      </c>
      <c r="N1681" s="568" t="s">
        <v>154</v>
      </c>
      <c r="O1681" s="571">
        <v>641</v>
      </c>
      <c r="P1681" s="569">
        <v>0</v>
      </c>
      <c r="Q1681" s="10">
        <f t="shared" si="107"/>
        <v>641</v>
      </c>
    </row>
    <row r="1682" spans="2:17" ht="20.25" customHeight="1">
      <c r="B1682" s="10" t="str">
        <f t="shared" si="108"/>
        <v>دستكش ضد برش سبك401</v>
      </c>
      <c r="C1682" s="10" t="str">
        <f t="shared" si="109"/>
        <v>دستكش ضد برش سبك1402/05/26401</v>
      </c>
      <c r="D1682" s="10" t="str">
        <f>IFERROR(IF(تحویلی!$E$1="","",IF(NOSA!O1682=تحویلی!$E$1,تحویلی!$E$1&amp;COUNTIF(NOSA!$O$1:O1682,تحویلی!$E$1),"")),"")</f>
        <v/>
      </c>
      <c r="E1682" s="10" t="str">
        <f t="shared" si="110"/>
        <v>20445401</v>
      </c>
      <c r="F1682" s="10" t="str">
        <f>IFERROR(VLOOKUP(I1682,DATABASE!$N:$O,2,FALSE),"")</f>
        <v>دستكش ضد برش سبك</v>
      </c>
      <c r="G1682" s="568" t="s">
        <v>2451</v>
      </c>
      <c r="H1682" s="569">
        <v>20445</v>
      </c>
      <c r="I1682" s="568" t="s">
        <v>1442</v>
      </c>
      <c r="J1682" s="568" t="s">
        <v>22</v>
      </c>
      <c r="K1682" s="570">
        <v>1</v>
      </c>
      <c r="L1682" s="568" t="s">
        <v>3</v>
      </c>
      <c r="M1682" s="568" t="s">
        <v>19</v>
      </c>
      <c r="N1682" s="568" t="s">
        <v>424</v>
      </c>
      <c r="O1682" s="571">
        <v>401</v>
      </c>
      <c r="P1682" s="569">
        <v>0</v>
      </c>
      <c r="Q1682" s="10">
        <f t="shared" si="107"/>
        <v>401</v>
      </c>
    </row>
    <row r="1683" spans="2:17" ht="20.25" customHeight="1">
      <c r="B1683" s="10" t="str">
        <f t="shared" si="108"/>
        <v>چكمه ايمني نسوز401</v>
      </c>
      <c r="C1683" s="10" t="str">
        <f t="shared" si="109"/>
        <v>چكمه ايمني نسوز1402/05/26401</v>
      </c>
      <c r="D1683" s="10" t="str">
        <f>IFERROR(IF(تحویلی!$E$1="","",IF(NOSA!O1683=تحویلی!$E$1,تحویلی!$E$1&amp;COUNTIF(NOSA!$O$1:O1683,تحویلی!$E$1),"")),"")</f>
        <v/>
      </c>
      <c r="E1683" s="10" t="str">
        <f t="shared" si="110"/>
        <v>20445401</v>
      </c>
      <c r="F1683" s="10" t="str">
        <f>IFERROR(VLOOKUP(I1683,DATABASE!$N:$O,2,FALSE),"")</f>
        <v>چكمه ايمني نسوز</v>
      </c>
      <c r="G1683" s="568" t="s">
        <v>2451</v>
      </c>
      <c r="H1683" s="569">
        <v>20445</v>
      </c>
      <c r="I1683" s="568" t="s">
        <v>1666</v>
      </c>
      <c r="J1683" s="568" t="s">
        <v>1667</v>
      </c>
      <c r="K1683" s="570">
        <v>1</v>
      </c>
      <c r="L1683" s="568" t="s">
        <v>3</v>
      </c>
      <c r="M1683" s="568" t="s">
        <v>19</v>
      </c>
      <c r="N1683" s="568" t="s">
        <v>424</v>
      </c>
      <c r="O1683" s="571">
        <v>401</v>
      </c>
      <c r="P1683" s="569">
        <v>0</v>
      </c>
      <c r="Q1683" s="10">
        <f t="shared" si="107"/>
        <v>401</v>
      </c>
    </row>
    <row r="1684" spans="2:17" ht="20.25" customHeight="1">
      <c r="B1684" s="10" t="str">
        <f t="shared" si="108"/>
        <v>دستكش ساق بلند نسوز149</v>
      </c>
      <c r="C1684" s="10" t="str">
        <f t="shared" si="109"/>
        <v>دستكش ساق بلند نسوز1402/05/26149</v>
      </c>
      <c r="D1684" s="10" t="str">
        <f>IFERROR(IF(تحویلی!$E$1="","",IF(NOSA!O1684=تحویلی!$E$1,تحویلی!$E$1&amp;COUNTIF(NOSA!$O$1:O1684,تحویلی!$E$1),"")),"")</f>
        <v/>
      </c>
      <c r="E1684" s="10" t="str">
        <f t="shared" si="110"/>
        <v>20447149</v>
      </c>
      <c r="F1684" s="10" t="str">
        <f>IFERROR(VLOOKUP(I1684,DATABASE!$N:$O,2,FALSE),"")</f>
        <v>دستكش ساق بلند نسوز</v>
      </c>
      <c r="G1684" s="568" t="s">
        <v>2451</v>
      </c>
      <c r="H1684" s="569">
        <v>20447</v>
      </c>
      <c r="I1684" s="568" t="s">
        <v>1461</v>
      </c>
      <c r="J1684" s="568" t="s">
        <v>34</v>
      </c>
      <c r="K1684" s="570">
        <v>1</v>
      </c>
      <c r="L1684" s="568" t="s">
        <v>3</v>
      </c>
      <c r="M1684" s="568" t="s">
        <v>4</v>
      </c>
      <c r="N1684" s="568" t="s">
        <v>897</v>
      </c>
      <c r="O1684" s="571">
        <v>149</v>
      </c>
      <c r="P1684" s="569">
        <v>0</v>
      </c>
      <c r="Q1684" s="10">
        <f t="shared" si="107"/>
        <v>149</v>
      </c>
    </row>
    <row r="1685" spans="2:17" ht="20.25" customHeight="1">
      <c r="B1685" s="10" t="str">
        <f t="shared" si="108"/>
        <v>لباس كار نسوز(بلوز و شلوار)259</v>
      </c>
      <c r="C1685" s="10" t="str">
        <f t="shared" si="109"/>
        <v>لباس كار نسوز(بلوز و شلوار)1402/05/26259</v>
      </c>
      <c r="D1685" s="10" t="str">
        <f>IFERROR(IF(تحویلی!$E$1="","",IF(NOSA!O1685=تحویلی!$E$1,تحویلی!$E$1&amp;COUNTIF(NOSA!$O$1:O1685,تحویلی!$E$1),"")),"")</f>
        <v/>
      </c>
      <c r="E1685" s="10" t="str">
        <f t="shared" si="110"/>
        <v>20460259</v>
      </c>
      <c r="F1685" s="10" t="str">
        <f>IFERROR(VLOOKUP(I1685,DATABASE!$N:$O,2,FALSE),"")</f>
        <v>لباس كار نسوز(بلوز و شلوار)</v>
      </c>
      <c r="G1685" s="568" t="s">
        <v>2451</v>
      </c>
      <c r="H1685" s="569">
        <v>20460</v>
      </c>
      <c r="I1685" s="568" t="s">
        <v>1766</v>
      </c>
      <c r="J1685" s="568" t="s">
        <v>1767</v>
      </c>
      <c r="K1685" s="570">
        <v>1</v>
      </c>
      <c r="L1685" s="568" t="s">
        <v>28</v>
      </c>
      <c r="M1685" s="568" t="s">
        <v>4</v>
      </c>
      <c r="N1685" s="568" t="s">
        <v>13</v>
      </c>
      <c r="O1685" s="571">
        <v>259</v>
      </c>
      <c r="P1685" s="569">
        <v>0</v>
      </c>
      <c r="Q1685" s="10">
        <f t="shared" si="107"/>
        <v>259</v>
      </c>
    </row>
    <row r="1686" spans="2:17" ht="20.25" customHeight="1">
      <c r="B1686" s="10" t="str">
        <f t="shared" si="108"/>
        <v>دستكش ضد برش سبك259</v>
      </c>
      <c r="C1686" s="10" t="str">
        <f t="shared" si="109"/>
        <v>دستكش ضد برش سبك1402/05/26259</v>
      </c>
      <c r="D1686" s="10" t="str">
        <f>IFERROR(IF(تحویلی!$E$1="","",IF(NOSA!O1686=تحویلی!$E$1,تحویلی!$E$1&amp;COUNTIF(NOSA!$O$1:O1686,تحویلی!$E$1),"")),"")</f>
        <v/>
      </c>
      <c r="E1686" s="10" t="str">
        <f t="shared" si="110"/>
        <v>20460259</v>
      </c>
      <c r="F1686" s="10" t="str">
        <f>IFERROR(VLOOKUP(I1686,DATABASE!$N:$O,2,FALSE),"")</f>
        <v>دستكش ضد برش سبك</v>
      </c>
      <c r="G1686" s="568" t="s">
        <v>2451</v>
      </c>
      <c r="H1686" s="569">
        <v>20460</v>
      </c>
      <c r="I1686" s="568" t="s">
        <v>1442</v>
      </c>
      <c r="J1686" s="568" t="s">
        <v>22</v>
      </c>
      <c r="K1686" s="570">
        <v>1</v>
      </c>
      <c r="L1686" s="568" t="s">
        <v>3</v>
      </c>
      <c r="M1686" s="568" t="s">
        <v>4</v>
      </c>
      <c r="N1686" s="568" t="s">
        <v>13</v>
      </c>
      <c r="O1686" s="571">
        <v>259</v>
      </c>
      <c r="P1686" s="569">
        <v>0</v>
      </c>
      <c r="Q1686" s="10">
        <f t="shared" si="107"/>
        <v>259</v>
      </c>
    </row>
    <row r="1687" spans="2:17" ht="20.25" customHeight="1">
      <c r="B1687" s="10" t="str">
        <f t="shared" si="108"/>
        <v>دستكش ساق بلند نسوز458</v>
      </c>
      <c r="C1687" s="10" t="str">
        <f t="shared" si="109"/>
        <v>دستكش ساق بلند نسوز1402/05/26458</v>
      </c>
      <c r="D1687" s="10" t="str">
        <f>IFERROR(IF(تحویلی!$E$1="","",IF(NOSA!O1687=تحویلی!$E$1,تحویلی!$E$1&amp;COUNTIF(NOSA!$O$1:O1687,تحویلی!$E$1),"")),"")</f>
        <v/>
      </c>
      <c r="E1687" s="10" t="str">
        <f t="shared" si="110"/>
        <v>20467458</v>
      </c>
      <c r="F1687" s="10" t="str">
        <f>IFERROR(VLOOKUP(I1687,DATABASE!$N:$O,2,FALSE),"")</f>
        <v>دستكش ساق بلند نسوز</v>
      </c>
      <c r="G1687" s="568" t="s">
        <v>2451</v>
      </c>
      <c r="H1687" s="569">
        <v>20467</v>
      </c>
      <c r="I1687" s="568" t="s">
        <v>1461</v>
      </c>
      <c r="J1687" s="568" t="s">
        <v>34</v>
      </c>
      <c r="K1687" s="570">
        <v>1</v>
      </c>
      <c r="L1687" s="568" t="s">
        <v>3</v>
      </c>
      <c r="M1687" s="568" t="s">
        <v>47</v>
      </c>
      <c r="N1687" s="568" t="s">
        <v>221</v>
      </c>
      <c r="O1687" s="571">
        <v>458</v>
      </c>
      <c r="P1687" s="569">
        <v>0</v>
      </c>
      <c r="Q1687" s="10">
        <f t="shared" si="107"/>
        <v>458</v>
      </c>
    </row>
    <row r="1688" spans="2:17" ht="20.25" customHeight="1">
      <c r="B1688" s="10" t="str">
        <f t="shared" si="108"/>
        <v>دستكش ضد برش سبك458</v>
      </c>
      <c r="C1688" s="10" t="str">
        <f t="shared" si="109"/>
        <v>دستكش ضد برش سبك1402/05/26458</v>
      </c>
      <c r="D1688" s="10" t="str">
        <f>IFERROR(IF(تحویلی!$E$1="","",IF(NOSA!O1688=تحویلی!$E$1,تحویلی!$E$1&amp;COUNTIF(NOSA!$O$1:O1688,تحویلی!$E$1),"")),"")</f>
        <v/>
      </c>
      <c r="E1688" s="10" t="str">
        <f t="shared" si="110"/>
        <v>20467458</v>
      </c>
      <c r="F1688" s="10" t="str">
        <f>IFERROR(VLOOKUP(I1688,DATABASE!$N:$O,2,FALSE),"")</f>
        <v>دستكش ضد برش سبك</v>
      </c>
      <c r="G1688" s="568" t="s">
        <v>2451</v>
      </c>
      <c r="H1688" s="569">
        <v>20467</v>
      </c>
      <c r="I1688" s="568" t="s">
        <v>1442</v>
      </c>
      <c r="J1688" s="568" t="s">
        <v>22</v>
      </c>
      <c r="K1688" s="570">
        <v>1</v>
      </c>
      <c r="L1688" s="568" t="s">
        <v>3</v>
      </c>
      <c r="M1688" s="568" t="s">
        <v>47</v>
      </c>
      <c r="N1688" s="568" t="s">
        <v>221</v>
      </c>
      <c r="O1688" s="571">
        <v>458</v>
      </c>
      <c r="P1688" s="569">
        <v>0</v>
      </c>
      <c r="Q1688" s="10">
        <f t="shared" si="107"/>
        <v>458</v>
      </c>
    </row>
    <row r="1689" spans="2:17" ht="20.25" customHeight="1">
      <c r="B1689" s="10" t="str">
        <f t="shared" si="108"/>
        <v>دستكش ضد برش سبك69</v>
      </c>
      <c r="C1689" s="10" t="str">
        <f t="shared" si="109"/>
        <v>دستكش ضد برش سبك1402/05/2669</v>
      </c>
      <c r="D1689" s="10" t="str">
        <f>IFERROR(IF(تحویلی!$E$1="","",IF(NOSA!O1689=تحویلی!$E$1,تحویلی!$E$1&amp;COUNTIF(NOSA!$O$1:O1689,تحویلی!$E$1),"")),"")</f>
        <v/>
      </c>
      <c r="E1689" s="10" t="str">
        <f t="shared" si="110"/>
        <v>2046869</v>
      </c>
      <c r="F1689" s="10" t="str">
        <f>IFERROR(VLOOKUP(I1689,DATABASE!$N:$O,2,FALSE),"")</f>
        <v>دستكش ضد برش سبك</v>
      </c>
      <c r="G1689" s="568" t="s">
        <v>2451</v>
      </c>
      <c r="H1689" s="569">
        <v>20468</v>
      </c>
      <c r="I1689" s="568" t="s">
        <v>1442</v>
      </c>
      <c r="J1689" s="568" t="s">
        <v>22</v>
      </c>
      <c r="K1689" s="570">
        <v>1</v>
      </c>
      <c r="L1689" s="568" t="s">
        <v>3</v>
      </c>
      <c r="M1689" s="568" t="s">
        <v>47</v>
      </c>
      <c r="N1689" s="568" t="s">
        <v>265</v>
      </c>
      <c r="O1689" s="571">
        <v>69</v>
      </c>
      <c r="P1689" s="569">
        <v>0</v>
      </c>
      <c r="Q1689" s="10">
        <f t="shared" si="107"/>
        <v>69</v>
      </c>
    </row>
    <row r="1690" spans="2:17" ht="20.25" customHeight="1">
      <c r="B1690" s="10" t="str">
        <f t="shared" si="108"/>
        <v>گوشي اير پلاگ731</v>
      </c>
      <c r="C1690" s="10" t="str">
        <f t="shared" si="109"/>
        <v>گوشي اير پلاگ1402/05/26731</v>
      </c>
      <c r="D1690" s="10" t="str">
        <f>IFERROR(IF(تحویلی!$E$1="","",IF(NOSA!O1690=تحویلی!$E$1,تحویلی!$E$1&amp;COUNTIF(NOSA!$O$1:O1690,تحویلی!$E$1),"")),"")</f>
        <v/>
      </c>
      <c r="E1690" s="10" t="str">
        <f t="shared" si="110"/>
        <v>20470731</v>
      </c>
      <c r="F1690" s="10" t="str">
        <f>IFERROR(VLOOKUP(I1690,DATABASE!$N:$O,2,FALSE),"")</f>
        <v>گوشي اير پلاگ</v>
      </c>
      <c r="G1690" s="568" t="s">
        <v>2451</v>
      </c>
      <c r="H1690" s="569">
        <v>20470</v>
      </c>
      <c r="I1690" s="568" t="s">
        <v>1581</v>
      </c>
      <c r="J1690" s="568" t="s">
        <v>124</v>
      </c>
      <c r="K1690" s="570">
        <v>1</v>
      </c>
      <c r="L1690" s="568" t="s">
        <v>8</v>
      </c>
      <c r="M1690" s="568" t="s">
        <v>47</v>
      </c>
      <c r="N1690" s="568" t="s">
        <v>635</v>
      </c>
      <c r="O1690" s="571">
        <v>731</v>
      </c>
      <c r="P1690" s="569">
        <v>0</v>
      </c>
      <c r="Q1690" s="10">
        <f t="shared" si="107"/>
        <v>731</v>
      </c>
    </row>
    <row r="1691" spans="2:17" ht="20.25" customHeight="1">
      <c r="B1691" s="10" t="str">
        <f t="shared" si="108"/>
        <v>دستكش ضد برش سبك805</v>
      </c>
      <c r="C1691" s="10" t="str">
        <f t="shared" si="109"/>
        <v>دستكش ضد برش سبك1402/05/27805</v>
      </c>
      <c r="D1691" s="10" t="str">
        <f>IFERROR(IF(تحویلی!$E$1="","",IF(NOSA!O1691=تحویلی!$E$1,تحویلی!$E$1&amp;COUNTIF(NOSA!$O$1:O1691,تحویلی!$E$1),"")),"")</f>
        <v/>
      </c>
      <c r="E1691" s="10" t="str">
        <f t="shared" si="110"/>
        <v>20478805</v>
      </c>
      <c r="F1691" s="10" t="str">
        <f>IFERROR(VLOOKUP(I1691,DATABASE!$N:$O,2,FALSE),"")</f>
        <v>دستكش ضد برش سبك</v>
      </c>
      <c r="G1691" s="568" t="s">
        <v>2452</v>
      </c>
      <c r="H1691" s="569">
        <v>20478</v>
      </c>
      <c r="I1691" s="568" t="s">
        <v>1442</v>
      </c>
      <c r="J1691" s="568" t="s">
        <v>22</v>
      </c>
      <c r="K1691" s="570">
        <v>1</v>
      </c>
      <c r="L1691" s="568" t="s">
        <v>3</v>
      </c>
      <c r="M1691" s="568" t="s">
        <v>19</v>
      </c>
      <c r="N1691" s="568" t="s">
        <v>1673</v>
      </c>
      <c r="O1691" s="571">
        <v>805</v>
      </c>
      <c r="P1691" s="569">
        <v>1</v>
      </c>
      <c r="Q1691" s="10">
        <f t="shared" si="107"/>
        <v>805</v>
      </c>
    </row>
    <row r="1692" spans="2:17" ht="20.25" customHeight="1">
      <c r="B1692" s="10" t="str">
        <f t="shared" si="108"/>
        <v>كلاه ايمني789</v>
      </c>
      <c r="C1692" s="10" t="str">
        <f t="shared" si="109"/>
        <v>كلاه ايمني1402/05/27789</v>
      </c>
      <c r="D1692" s="10" t="str">
        <f>IFERROR(IF(تحویلی!$E$1="","",IF(NOSA!O1692=تحویلی!$E$1,تحویلی!$E$1&amp;COUNTIF(NOSA!$O$1:O1692,تحویلی!$E$1),"")),"")</f>
        <v/>
      </c>
      <c r="E1692" s="10" t="str">
        <f t="shared" si="110"/>
        <v>20479789</v>
      </c>
      <c r="F1692" s="10" t="str">
        <f>IFERROR(VLOOKUP(I1692,DATABASE!$N:$O,2,FALSE),"")</f>
        <v>كلاه ايمني</v>
      </c>
      <c r="G1692" s="568" t="s">
        <v>2452</v>
      </c>
      <c r="H1692" s="569">
        <v>20479</v>
      </c>
      <c r="I1692" s="568" t="s">
        <v>1476</v>
      </c>
      <c r="J1692" s="568" t="s">
        <v>1647</v>
      </c>
      <c r="K1692" s="570">
        <v>1</v>
      </c>
      <c r="L1692" s="568" t="s">
        <v>8</v>
      </c>
      <c r="M1692" s="568" t="s">
        <v>43</v>
      </c>
      <c r="N1692" s="568" t="s">
        <v>1261</v>
      </c>
      <c r="O1692" s="571">
        <v>789</v>
      </c>
      <c r="P1692" s="569">
        <v>0</v>
      </c>
      <c r="Q1692" s="10">
        <f t="shared" si="107"/>
        <v>789</v>
      </c>
    </row>
    <row r="1693" spans="2:17" ht="20.25" customHeight="1">
      <c r="B1693" s="10" t="str">
        <f t="shared" si="108"/>
        <v>پوتين ايمني نسوز5</v>
      </c>
      <c r="C1693" s="10" t="str">
        <f t="shared" si="109"/>
        <v>پوتين ايمني نسوز1402/05/275</v>
      </c>
      <c r="D1693" s="10" t="str">
        <f>IFERROR(IF(تحویلی!$E$1="","",IF(NOSA!O1693=تحویلی!$E$1,تحویلی!$E$1&amp;COUNTIF(NOSA!$O$1:O1693,تحویلی!$E$1),"")),"")</f>
        <v/>
      </c>
      <c r="E1693" s="10" t="str">
        <f t="shared" si="110"/>
        <v>204805</v>
      </c>
      <c r="F1693" s="10" t="str">
        <f>IFERROR(VLOOKUP(I1693,DATABASE!$N:$O,2,FALSE),"")</f>
        <v>پوتين ايمني نسوز</v>
      </c>
      <c r="G1693" s="568" t="s">
        <v>2452</v>
      </c>
      <c r="H1693" s="569">
        <v>20480</v>
      </c>
      <c r="I1693" s="568" t="s">
        <v>1631</v>
      </c>
      <c r="J1693" s="568" t="s">
        <v>1632</v>
      </c>
      <c r="K1693" s="570">
        <v>1</v>
      </c>
      <c r="L1693" s="568" t="s">
        <v>3</v>
      </c>
      <c r="M1693" s="568" t="s">
        <v>43</v>
      </c>
      <c r="N1693" s="568" t="s">
        <v>250</v>
      </c>
      <c r="O1693" s="571">
        <v>5</v>
      </c>
      <c r="P1693" s="569">
        <v>1</v>
      </c>
      <c r="Q1693" s="10">
        <f t="shared" si="107"/>
        <v>5</v>
      </c>
    </row>
    <row r="1694" spans="2:17" ht="20.25" customHeight="1">
      <c r="B1694" s="10" t="str">
        <f t="shared" si="108"/>
        <v>دستكش ضد برش سبك5</v>
      </c>
      <c r="C1694" s="10" t="str">
        <f t="shared" si="109"/>
        <v>دستكش ضد برش سبك1402/05/275</v>
      </c>
      <c r="D1694" s="10" t="str">
        <f>IFERROR(IF(تحویلی!$E$1="","",IF(NOSA!O1694=تحویلی!$E$1,تحویلی!$E$1&amp;COUNTIF(NOSA!$O$1:O1694,تحویلی!$E$1),"")),"")</f>
        <v/>
      </c>
      <c r="E1694" s="10" t="str">
        <f t="shared" si="110"/>
        <v>204805</v>
      </c>
      <c r="F1694" s="10" t="str">
        <f>IFERROR(VLOOKUP(I1694,DATABASE!$N:$O,2,FALSE),"")</f>
        <v>دستكش ضد برش سبك</v>
      </c>
      <c r="G1694" s="568" t="s">
        <v>2452</v>
      </c>
      <c r="H1694" s="569">
        <v>20480</v>
      </c>
      <c r="I1694" s="568" t="s">
        <v>1442</v>
      </c>
      <c r="J1694" s="568" t="s">
        <v>22</v>
      </c>
      <c r="K1694" s="570">
        <v>1</v>
      </c>
      <c r="L1694" s="568" t="s">
        <v>3</v>
      </c>
      <c r="M1694" s="568" t="s">
        <v>43</v>
      </c>
      <c r="N1694" s="568" t="s">
        <v>250</v>
      </c>
      <c r="O1694" s="571">
        <v>5</v>
      </c>
      <c r="P1694" s="569">
        <v>1</v>
      </c>
      <c r="Q1694" s="10">
        <f t="shared" si="107"/>
        <v>5</v>
      </c>
    </row>
    <row r="1695" spans="2:17" ht="20.25" customHeight="1">
      <c r="B1695" s="10" t="str">
        <f t="shared" si="108"/>
        <v>دستكش ضد برش سبك475</v>
      </c>
      <c r="C1695" s="10" t="str">
        <f t="shared" si="109"/>
        <v>دستكش ضد برش سبك1402/05/27475</v>
      </c>
      <c r="D1695" s="10" t="str">
        <f>IFERROR(IF(تحویلی!$E$1="","",IF(NOSA!O1695=تحویلی!$E$1,تحویلی!$E$1&amp;COUNTIF(NOSA!$O$1:O1695,تحویلی!$E$1),"")),"")</f>
        <v/>
      </c>
      <c r="E1695" s="10" t="str">
        <f t="shared" si="110"/>
        <v>20481475</v>
      </c>
      <c r="F1695" s="10" t="str">
        <f>IFERROR(VLOOKUP(I1695,DATABASE!$N:$O,2,FALSE),"")</f>
        <v>دستكش ضد برش سبك</v>
      </c>
      <c r="G1695" s="568" t="s">
        <v>2452</v>
      </c>
      <c r="H1695" s="569">
        <v>20481</v>
      </c>
      <c r="I1695" s="568" t="s">
        <v>1442</v>
      </c>
      <c r="J1695" s="568" t="s">
        <v>22</v>
      </c>
      <c r="K1695" s="570">
        <v>1</v>
      </c>
      <c r="L1695" s="568" t="s">
        <v>3</v>
      </c>
      <c r="M1695" s="568" t="s">
        <v>4</v>
      </c>
      <c r="N1695" s="568" t="s">
        <v>731</v>
      </c>
      <c r="O1695" s="571">
        <v>475</v>
      </c>
      <c r="P1695" s="569">
        <v>0</v>
      </c>
      <c r="Q1695" s="10">
        <f t="shared" si="107"/>
        <v>475</v>
      </c>
    </row>
    <row r="1696" spans="2:17" ht="20.25" customHeight="1">
      <c r="B1696" s="10" t="str">
        <f t="shared" si="108"/>
        <v>دستكش كف مواد سبك102</v>
      </c>
      <c r="C1696" s="10" t="str">
        <f t="shared" si="109"/>
        <v>دستكش كف مواد سبك1402/05/27102</v>
      </c>
      <c r="D1696" s="10" t="str">
        <f>IFERROR(IF(تحویلی!$E$1="","",IF(NOSA!O1696=تحویلی!$E$1,تحویلی!$E$1&amp;COUNTIF(NOSA!$O$1:O1696,تحویلی!$E$1),"")),"")</f>
        <v/>
      </c>
      <c r="E1696" s="10" t="str">
        <f t="shared" si="110"/>
        <v>20483102</v>
      </c>
      <c r="F1696" s="10" t="str">
        <f>IFERROR(VLOOKUP(I1696,DATABASE!$N:$O,2,FALSE),"")</f>
        <v>دستكش كف مواد سبك</v>
      </c>
      <c r="G1696" s="568" t="s">
        <v>2452</v>
      </c>
      <c r="H1696" s="569">
        <v>20483</v>
      </c>
      <c r="I1696" s="568" t="s">
        <v>1456</v>
      </c>
      <c r="J1696" s="568" t="s">
        <v>2</v>
      </c>
      <c r="K1696" s="570">
        <v>1</v>
      </c>
      <c r="L1696" s="568" t="s">
        <v>3</v>
      </c>
      <c r="M1696" s="568" t="s">
        <v>4</v>
      </c>
      <c r="N1696" s="568" t="s">
        <v>5</v>
      </c>
      <c r="O1696" s="571">
        <v>102</v>
      </c>
      <c r="P1696" s="569">
        <v>0</v>
      </c>
      <c r="Q1696" s="10">
        <f t="shared" si="107"/>
        <v>102</v>
      </c>
    </row>
    <row r="1697" spans="2:17" ht="20.25" customHeight="1">
      <c r="B1697" s="10" t="str">
        <f t="shared" si="108"/>
        <v>دستكش كف مواد سبك719</v>
      </c>
      <c r="C1697" s="10" t="str">
        <f t="shared" si="109"/>
        <v>دستكش كف مواد سبك1402/05/27719</v>
      </c>
      <c r="D1697" s="10" t="str">
        <f>IFERROR(IF(تحویلی!$E$1="","",IF(NOSA!O1697=تحویلی!$E$1,تحویلی!$E$1&amp;COUNTIF(NOSA!$O$1:O1697,تحویلی!$E$1),"")),"")</f>
        <v/>
      </c>
      <c r="E1697" s="10" t="str">
        <f t="shared" si="110"/>
        <v>20484719</v>
      </c>
      <c r="F1697" s="10" t="str">
        <f>IFERROR(VLOOKUP(I1697,DATABASE!$N:$O,2,FALSE),"")</f>
        <v>دستكش كف مواد سبك</v>
      </c>
      <c r="G1697" s="568" t="s">
        <v>2452</v>
      </c>
      <c r="H1697" s="569">
        <v>20484</v>
      </c>
      <c r="I1697" s="568" t="s">
        <v>1456</v>
      </c>
      <c r="J1697" s="568" t="s">
        <v>2</v>
      </c>
      <c r="K1697" s="570">
        <v>1</v>
      </c>
      <c r="L1697" s="568" t="s">
        <v>3</v>
      </c>
      <c r="M1697" s="568" t="s">
        <v>47</v>
      </c>
      <c r="N1697" s="568" t="s">
        <v>395</v>
      </c>
      <c r="O1697" s="571">
        <v>719</v>
      </c>
      <c r="P1697" s="569">
        <v>0</v>
      </c>
      <c r="Q1697" s="10">
        <f t="shared" si="107"/>
        <v>719</v>
      </c>
    </row>
    <row r="1698" spans="2:17" ht="20.25" customHeight="1">
      <c r="B1698" s="10" t="str">
        <f t="shared" si="108"/>
        <v>عينك رويت مذاب50</v>
      </c>
      <c r="C1698" s="10" t="str">
        <f t="shared" si="109"/>
        <v>عينك رويت مذاب1402/05/2750</v>
      </c>
      <c r="D1698" s="10" t="str">
        <f>IFERROR(IF(تحویلی!$E$1="","",IF(NOSA!O1698=تحویلی!$E$1,تحویلی!$E$1&amp;COUNTIF(NOSA!$O$1:O1698,تحویلی!$E$1),"")),"")</f>
        <v/>
      </c>
      <c r="E1698" s="10" t="str">
        <f t="shared" si="110"/>
        <v>2049050</v>
      </c>
      <c r="F1698" s="10" t="str">
        <f>IFERROR(VLOOKUP(I1698,DATABASE!$N:$O,2,FALSE),"")</f>
        <v>عينك رويت مذاب</v>
      </c>
      <c r="G1698" s="568" t="s">
        <v>2452</v>
      </c>
      <c r="H1698" s="569">
        <v>20490</v>
      </c>
      <c r="I1698" s="568" t="s">
        <v>2323</v>
      </c>
      <c r="J1698" s="568" t="s">
        <v>2240</v>
      </c>
      <c r="K1698" s="570">
        <v>1</v>
      </c>
      <c r="L1698" s="568" t="s">
        <v>8</v>
      </c>
      <c r="M1698" s="568" t="s">
        <v>4</v>
      </c>
      <c r="N1698" s="568" t="s">
        <v>243</v>
      </c>
      <c r="O1698" s="571">
        <v>50</v>
      </c>
      <c r="P1698" s="569">
        <v>0</v>
      </c>
      <c r="Q1698" s="10">
        <f t="shared" si="107"/>
        <v>50</v>
      </c>
    </row>
    <row r="1699" spans="2:17" ht="20.25" customHeight="1">
      <c r="B1699" s="10" t="str">
        <f t="shared" si="108"/>
        <v>شيشه مات ماسك جوشكاري277</v>
      </c>
      <c r="C1699" s="10" t="str">
        <f t="shared" si="109"/>
        <v>شيشه مات ماسك جوشكاري1402/05/28277</v>
      </c>
      <c r="D1699" s="10" t="str">
        <f>IFERROR(IF(تحویلی!$E$1="","",IF(NOSA!O1699=تحویلی!$E$1,تحویلی!$E$1&amp;COUNTIF(NOSA!$O$1:O1699,تحویلی!$E$1),"")),"")</f>
        <v/>
      </c>
      <c r="E1699" s="10" t="str">
        <f t="shared" si="110"/>
        <v>20493277</v>
      </c>
      <c r="F1699" s="10" t="str">
        <f>IFERROR(VLOOKUP(I1699,DATABASE!$N:$O,2,FALSE),"")</f>
        <v>شيشه مات ماسك جوشكاري</v>
      </c>
      <c r="G1699" s="568" t="s">
        <v>2453</v>
      </c>
      <c r="H1699" s="569">
        <v>20493</v>
      </c>
      <c r="I1699" s="568" t="s">
        <v>1507</v>
      </c>
      <c r="J1699" s="568" t="s">
        <v>113</v>
      </c>
      <c r="K1699" s="570">
        <v>1</v>
      </c>
      <c r="L1699" s="568" t="s">
        <v>8</v>
      </c>
      <c r="M1699" s="568" t="s">
        <v>215</v>
      </c>
      <c r="N1699" s="568" t="s">
        <v>79</v>
      </c>
      <c r="O1699" s="571">
        <v>277</v>
      </c>
      <c r="P1699" s="569">
        <v>0</v>
      </c>
      <c r="Q1699" s="10">
        <f t="shared" si="107"/>
        <v>277</v>
      </c>
    </row>
    <row r="1700" spans="2:17" ht="20.25" customHeight="1">
      <c r="B1700" s="10" t="str">
        <f t="shared" si="108"/>
        <v>شيشه ماسك جوشكاري ساده277</v>
      </c>
      <c r="C1700" s="10" t="str">
        <f t="shared" si="109"/>
        <v>شيشه ماسك جوشكاري ساده1402/05/28277</v>
      </c>
      <c r="D1700" s="10" t="str">
        <f>IFERROR(IF(تحویلی!$E$1="","",IF(NOSA!O1700=تحویلی!$E$1,تحویلی!$E$1&amp;COUNTIF(NOSA!$O$1:O1700,تحویلی!$E$1),"")),"")</f>
        <v/>
      </c>
      <c r="E1700" s="10" t="str">
        <f t="shared" si="110"/>
        <v>20493277</v>
      </c>
      <c r="F1700" s="10" t="str">
        <f>IFERROR(VLOOKUP(I1700,DATABASE!$N:$O,2,FALSE),"")</f>
        <v>شيشه ماسك جوشكاري ساده</v>
      </c>
      <c r="G1700" s="568" t="s">
        <v>2453</v>
      </c>
      <c r="H1700" s="569">
        <v>20493</v>
      </c>
      <c r="I1700" s="568" t="s">
        <v>1548</v>
      </c>
      <c r="J1700" s="568" t="s">
        <v>111</v>
      </c>
      <c r="K1700" s="570">
        <v>1</v>
      </c>
      <c r="L1700" s="568" t="s">
        <v>8</v>
      </c>
      <c r="M1700" s="568" t="s">
        <v>215</v>
      </c>
      <c r="N1700" s="568" t="s">
        <v>79</v>
      </c>
      <c r="O1700" s="571">
        <v>277</v>
      </c>
      <c r="P1700" s="569">
        <v>0</v>
      </c>
      <c r="Q1700" s="10">
        <f t="shared" si="107"/>
        <v>277</v>
      </c>
    </row>
    <row r="1701" spans="2:17" ht="20.25" customHeight="1">
      <c r="B1701" s="10" t="str">
        <f t="shared" si="108"/>
        <v>دستكش كف مواد سبك460</v>
      </c>
      <c r="C1701" s="10" t="str">
        <f t="shared" si="109"/>
        <v>دستكش كف مواد سبك1402/05/28460</v>
      </c>
      <c r="D1701" s="10" t="str">
        <f>IFERROR(IF(تحویلی!$E$1="","",IF(NOSA!O1701=تحویلی!$E$1,تحویلی!$E$1&amp;COUNTIF(NOSA!$O$1:O1701,تحویلی!$E$1),"")),"")</f>
        <v/>
      </c>
      <c r="E1701" s="10" t="str">
        <f t="shared" si="110"/>
        <v>20499460</v>
      </c>
      <c r="F1701" s="10" t="str">
        <f>IFERROR(VLOOKUP(I1701,DATABASE!$N:$O,2,FALSE),"")</f>
        <v>دستكش كف مواد سبك</v>
      </c>
      <c r="G1701" s="568" t="s">
        <v>2453</v>
      </c>
      <c r="H1701" s="569">
        <v>20499</v>
      </c>
      <c r="I1701" s="568" t="s">
        <v>1456</v>
      </c>
      <c r="J1701" s="568" t="s">
        <v>2</v>
      </c>
      <c r="K1701" s="570">
        <v>1</v>
      </c>
      <c r="L1701" s="568" t="s">
        <v>3</v>
      </c>
      <c r="M1701" s="568" t="s">
        <v>47</v>
      </c>
      <c r="N1701" s="568" t="s">
        <v>140</v>
      </c>
      <c r="O1701" s="571">
        <v>460</v>
      </c>
      <c r="P1701" s="569">
        <v>1</v>
      </c>
      <c r="Q1701" s="10">
        <f t="shared" ref="Q1701:Q1764" si="111">VALUE(O1701)</f>
        <v>460</v>
      </c>
    </row>
    <row r="1702" spans="2:17" ht="20.25" customHeight="1">
      <c r="B1702" s="10" t="str">
        <f t="shared" si="108"/>
        <v>لباس كار ديرسوز(بلوز و شلوار)822</v>
      </c>
      <c r="C1702" s="10" t="str">
        <f t="shared" si="109"/>
        <v>لباس كار ديرسوز(بلوز و شلوار)1402/05/28822</v>
      </c>
      <c r="D1702" s="10" t="str">
        <f>IFERROR(IF(تحویلی!$E$1="","",IF(NOSA!O1702=تحویلی!$E$1,تحویلی!$E$1&amp;COUNTIF(NOSA!$O$1:O1702,تحویلی!$E$1),"")),"")</f>
        <v/>
      </c>
      <c r="E1702" s="10" t="str">
        <f t="shared" si="110"/>
        <v>20513822</v>
      </c>
      <c r="F1702" s="10" t="str">
        <f>IFERROR(VLOOKUP(I1702,DATABASE!$N:$O,2,FALSE),"")</f>
        <v>لباس كار ديرسوز(بلوز و شلوار)</v>
      </c>
      <c r="G1702" s="3" t="s">
        <v>2453</v>
      </c>
      <c r="H1702" s="4">
        <v>20513</v>
      </c>
      <c r="I1702" s="3" t="s">
        <v>1466</v>
      </c>
      <c r="J1702" s="3" t="s">
        <v>1623</v>
      </c>
      <c r="K1702" s="5">
        <v>1</v>
      </c>
      <c r="L1702" s="3" t="s">
        <v>28</v>
      </c>
      <c r="M1702" s="3" t="s">
        <v>87</v>
      </c>
      <c r="N1702" s="3" t="s">
        <v>1788</v>
      </c>
      <c r="O1702" s="1">
        <v>822</v>
      </c>
      <c r="P1702" s="4">
        <v>0</v>
      </c>
      <c r="Q1702" s="10">
        <f t="shared" si="111"/>
        <v>822</v>
      </c>
    </row>
    <row r="1703" spans="2:17" ht="20.25" customHeight="1">
      <c r="B1703" s="10" t="str">
        <f t="shared" si="108"/>
        <v>دستكش ضد برش سبك694</v>
      </c>
      <c r="C1703" s="10" t="str">
        <f t="shared" si="109"/>
        <v>دستكش ضد برش سبك1402/05/28694</v>
      </c>
      <c r="D1703" s="10" t="str">
        <f>IFERROR(IF(تحویلی!$E$1="","",IF(NOSA!O1703=تحویلی!$E$1,تحویلی!$E$1&amp;COUNTIF(NOSA!$O$1:O1703,تحویلی!$E$1),"")),"")</f>
        <v/>
      </c>
      <c r="E1703" s="10" t="str">
        <f t="shared" si="110"/>
        <v>20526694</v>
      </c>
      <c r="F1703" s="10" t="str">
        <f>IFERROR(VLOOKUP(I1703,DATABASE!$N:$O,2,FALSE),"")</f>
        <v>دستكش ضد برش سبك</v>
      </c>
      <c r="G1703" s="3" t="s">
        <v>2453</v>
      </c>
      <c r="H1703" s="4">
        <v>20526</v>
      </c>
      <c r="I1703" s="3" t="s">
        <v>1442</v>
      </c>
      <c r="J1703" s="3" t="s">
        <v>22</v>
      </c>
      <c r="K1703" s="5">
        <v>1</v>
      </c>
      <c r="L1703" s="3" t="s">
        <v>3</v>
      </c>
      <c r="M1703" s="3" t="s">
        <v>47</v>
      </c>
      <c r="N1703" s="3" t="s">
        <v>128</v>
      </c>
      <c r="O1703" s="1">
        <v>694</v>
      </c>
      <c r="P1703" s="4">
        <v>0</v>
      </c>
      <c r="Q1703" s="10">
        <f t="shared" si="111"/>
        <v>694</v>
      </c>
    </row>
    <row r="1704" spans="2:17" ht="20.25" customHeight="1">
      <c r="B1704" s="10" t="str">
        <f t="shared" si="108"/>
        <v>دستكش ضد برش سبك739</v>
      </c>
      <c r="C1704" s="10" t="str">
        <f t="shared" si="109"/>
        <v>دستكش ضد برش سبك1402/05/29739</v>
      </c>
      <c r="D1704" s="10" t="str">
        <f>IFERROR(IF(تحویلی!$E$1="","",IF(NOSA!O1704=تحویلی!$E$1,تحویلی!$E$1&amp;COUNTIF(NOSA!$O$1:O1704,تحویلی!$E$1),"")),"")</f>
        <v/>
      </c>
      <c r="E1704" s="10" t="str">
        <f t="shared" si="110"/>
        <v>20542739</v>
      </c>
      <c r="F1704" s="10" t="str">
        <f>IFERROR(VLOOKUP(I1704,DATABASE!$N:$O,2,FALSE),"")</f>
        <v>دستكش ضد برش سبك</v>
      </c>
      <c r="G1704" s="3" t="s">
        <v>2454</v>
      </c>
      <c r="H1704" s="4">
        <v>20542</v>
      </c>
      <c r="I1704" s="3" t="s">
        <v>1442</v>
      </c>
      <c r="J1704" s="3" t="s">
        <v>22</v>
      </c>
      <c r="K1704" s="5">
        <v>1</v>
      </c>
      <c r="L1704" s="3" t="s">
        <v>3</v>
      </c>
      <c r="M1704" s="3" t="s">
        <v>47</v>
      </c>
      <c r="N1704" s="3" t="s">
        <v>779</v>
      </c>
      <c r="O1704" s="1">
        <v>739</v>
      </c>
      <c r="P1704" s="4">
        <v>0</v>
      </c>
      <c r="Q1704" s="10">
        <f t="shared" si="111"/>
        <v>739</v>
      </c>
    </row>
    <row r="1705" spans="2:17" ht="20.25" customHeight="1">
      <c r="B1705" s="10" t="str">
        <f t="shared" si="108"/>
        <v>دستكش كف مواد سبك733</v>
      </c>
      <c r="C1705" s="10" t="str">
        <f t="shared" si="109"/>
        <v>دستكش كف مواد سبك1402/05/29733</v>
      </c>
      <c r="D1705" s="10" t="str">
        <f>IFERROR(IF(تحویلی!$E$1="","",IF(NOSA!O1705=تحویلی!$E$1,تحویلی!$E$1&amp;COUNTIF(NOSA!$O$1:O1705,تحویلی!$E$1),"")),"")</f>
        <v/>
      </c>
      <c r="E1705" s="10" t="str">
        <f t="shared" si="110"/>
        <v>20547733</v>
      </c>
      <c r="F1705" s="10" t="str">
        <f>IFERROR(VLOOKUP(I1705,DATABASE!$N:$O,2,FALSE),"")</f>
        <v>دستكش كف مواد سبك</v>
      </c>
      <c r="G1705" s="3" t="s">
        <v>2454</v>
      </c>
      <c r="H1705" s="4">
        <v>20547</v>
      </c>
      <c r="I1705" s="3" t="s">
        <v>1456</v>
      </c>
      <c r="J1705" s="3" t="s">
        <v>2</v>
      </c>
      <c r="K1705" s="5">
        <v>1</v>
      </c>
      <c r="L1705" s="3" t="s">
        <v>3</v>
      </c>
      <c r="M1705" s="3" t="s">
        <v>47</v>
      </c>
      <c r="N1705" s="3" t="s">
        <v>628</v>
      </c>
      <c r="O1705" s="1">
        <v>733</v>
      </c>
      <c r="P1705" s="4">
        <v>0</v>
      </c>
      <c r="Q1705" s="10">
        <f t="shared" si="111"/>
        <v>733</v>
      </c>
    </row>
    <row r="1706" spans="2:17" ht="20.25" customHeight="1">
      <c r="B1706" s="10" t="str">
        <f t="shared" si="108"/>
        <v>دستكش كف مواد سبك835</v>
      </c>
      <c r="C1706" s="10" t="str">
        <f t="shared" si="109"/>
        <v>دستكش كف مواد سبك1402/05/29835</v>
      </c>
      <c r="D1706" s="10" t="str">
        <f>IFERROR(IF(تحویلی!$E$1="","",IF(NOSA!O1706=تحویلی!$E$1,تحویلی!$E$1&amp;COUNTIF(NOSA!$O$1:O1706,تحویلی!$E$1),"")),"")</f>
        <v/>
      </c>
      <c r="E1706" s="10" t="str">
        <f t="shared" si="110"/>
        <v>20547835</v>
      </c>
      <c r="F1706" s="10" t="str">
        <f>IFERROR(VLOOKUP(I1706,DATABASE!$N:$O,2,FALSE),"")</f>
        <v>دستكش كف مواد سبك</v>
      </c>
      <c r="G1706" s="3" t="s">
        <v>2454</v>
      </c>
      <c r="H1706" s="4">
        <v>20547</v>
      </c>
      <c r="I1706" s="3" t="s">
        <v>1456</v>
      </c>
      <c r="J1706" s="3" t="s">
        <v>2</v>
      </c>
      <c r="K1706" s="5">
        <v>1</v>
      </c>
      <c r="L1706" s="3" t="s">
        <v>3</v>
      </c>
      <c r="M1706" s="3" t="s">
        <v>47</v>
      </c>
      <c r="N1706" s="3" t="s">
        <v>2677</v>
      </c>
      <c r="O1706" s="1">
        <v>835</v>
      </c>
      <c r="P1706" s="4">
        <v>0</v>
      </c>
      <c r="Q1706" s="10">
        <f t="shared" si="111"/>
        <v>835</v>
      </c>
    </row>
    <row r="1707" spans="2:17" ht="20.25" customHeight="1">
      <c r="B1707" s="10" t="str">
        <f t="shared" si="108"/>
        <v>پوتين ايمني نسوز145</v>
      </c>
      <c r="C1707" s="10" t="str">
        <f t="shared" si="109"/>
        <v>پوتين ايمني نسوز1402/05/29145</v>
      </c>
      <c r="D1707" s="10" t="str">
        <f>IFERROR(IF(تحویلی!$E$1="","",IF(NOSA!O1707=تحویلی!$E$1,تحویلی!$E$1&amp;COUNTIF(NOSA!$O$1:O1707,تحویلی!$E$1),"")),"")</f>
        <v/>
      </c>
      <c r="E1707" s="10" t="str">
        <f t="shared" si="110"/>
        <v>20551145</v>
      </c>
      <c r="F1707" s="10" t="str">
        <f>IFERROR(VLOOKUP(I1707,DATABASE!$N:$O,2,FALSE),"")</f>
        <v>پوتين ايمني نسوز</v>
      </c>
      <c r="G1707" s="3" t="s">
        <v>2454</v>
      </c>
      <c r="H1707" s="4">
        <v>20551</v>
      </c>
      <c r="I1707" s="3" t="s">
        <v>1472</v>
      </c>
      <c r="J1707" s="3" t="s">
        <v>1700</v>
      </c>
      <c r="K1707" s="5">
        <v>1</v>
      </c>
      <c r="L1707" s="3" t="s">
        <v>3</v>
      </c>
      <c r="M1707" s="3" t="s">
        <v>4</v>
      </c>
      <c r="N1707" s="3" t="s">
        <v>483</v>
      </c>
      <c r="O1707" s="1">
        <v>145</v>
      </c>
      <c r="P1707" s="4">
        <v>1</v>
      </c>
      <c r="Q1707" s="10">
        <f t="shared" si="111"/>
        <v>145</v>
      </c>
    </row>
    <row r="1708" spans="2:17" ht="20.25" customHeight="1">
      <c r="B1708" s="10" t="str">
        <f t="shared" si="108"/>
        <v>دستكش ضد برش سبك31</v>
      </c>
      <c r="C1708" s="10" t="str">
        <f t="shared" si="109"/>
        <v>دستكش ضد برش سبك1402/05/2931</v>
      </c>
      <c r="D1708" s="10" t="str">
        <f>IFERROR(IF(تحویلی!$E$1="","",IF(NOSA!O1708=تحویلی!$E$1,تحویلی!$E$1&amp;COUNTIF(NOSA!$O$1:O1708,تحویلی!$E$1),"")),"")</f>
        <v/>
      </c>
      <c r="E1708" s="10" t="str">
        <f t="shared" si="110"/>
        <v>2055431</v>
      </c>
      <c r="F1708" s="10" t="str">
        <f>IFERROR(VLOOKUP(I1708,DATABASE!$N:$O,2,FALSE),"")</f>
        <v>دستكش ضد برش سبك</v>
      </c>
      <c r="G1708" s="3" t="s">
        <v>2454</v>
      </c>
      <c r="H1708" s="4">
        <v>20554</v>
      </c>
      <c r="I1708" s="3" t="s">
        <v>1442</v>
      </c>
      <c r="J1708" s="3" t="s">
        <v>22</v>
      </c>
      <c r="K1708" s="5">
        <v>1</v>
      </c>
      <c r="L1708" s="3" t="s">
        <v>3</v>
      </c>
      <c r="M1708" s="3" t="s">
        <v>9</v>
      </c>
      <c r="N1708" s="3" t="s">
        <v>175</v>
      </c>
      <c r="O1708" s="1">
        <v>31</v>
      </c>
      <c r="P1708" s="4">
        <v>1</v>
      </c>
      <c r="Q1708" s="10">
        <f t="shared" si="111"/>
        <v>31</v>
      </c>
    </row>
    <row r="1709" spans="2:17" ht="20.25" customHeight="1">
      <c r="B1709" s="10" t="str">
        <f t="shared" si="108"/>
        <v>بند كفش731</v>
      </c>
      <c r="C1709" s="10" t="str">
        <f t="shared" si="109"/>
        <v>بند كفش1402/05/29731</v>
      </c>
      <c r="D1709" s="10" t="str">
        <f>IFERROR(IF(تحویلی!$E$1="","",IF(NOSA!O1709=تحویلی!$E$1,تحویلی!$E$1&amp;COUNTIF(NOSA!$O$1:O1709,تحویلی!$E$1),"")),"")</f>
        <v/>
      </c>
      <c r="E1709" s="10" t="str">
        <f t="shared" si="110"/>
        <v>20561731</v>
      </c>
      <c r="F1709" s="10" t="str">
        <f>IFERROR(VLOOKUP(I1709,DATABASE!$N:$O,2,FALSE),"")</f>
        <v>بند كفش</v>
      </c>
      <c r="G1709" s="3" t="s">
        <v>2454</v>
      </c>
      <c r="H1709" s="4">
        <v>20561</v>
      </c>
      <c r="I1709" s="3" t="s">
        <v>1462</v>
      </c>
      <c r="J1709" s="3" t="s">
        <v>450</v>
      </c>
      <c r="K1709" s="5">
        <v>1</v>
      </c>
      <c r="L1709" s="3" t="s">
        <v>3</v>
      </c>
      <c r="M1709" s="3" t="s">
        <v>47</v>
      </c>
      <c r="N1709" s="3" t="s">
        <v>1119</v>
      </c>
      <c r="O1709" s="1">
        <v>731</v>
      </c>
      <c r="P1709" s="4">
        <v>0</v>
      </c>
      <c r="Q1709" s="10">
        <f t="shared" si="111"/>
        <v>731</v>
      </c>
    </row>
    <row r="1710" spans="2:17" ht="20.25" customHeight="1">
      <c r="B1710" s="10" t="str">
        <f t="shared" si="108"/>
        <v>دستكش ضد برش سبك751</v>
      </c>
      <c r="C1710" s="10" t="str">
        <f t="shared" si="109"/>
        <v>دستكش ضد برش سبك1402/05/29751</v>
      </c>
      <c r="D1710" s="10" t="str">
        <f>IFERROR(IF(تحویلی!$E$1="","",IF(NOSA!O1710=تحویلی!$E$1,تحویلی!$E$1&amp;COUNTIF(NOSA!$O$1:O1710,تحویلی!$E$1),"")),"")</f>
        <v/>
      </c>
      <c r="E1710" s="10" t="str">
        <f t="shared" si="110"/>
        <v>20564751</v>
      </c>
      <c r="F1710" s="10" t="str">
        <f>IFERROR(VLOOKUP(I1710,DATABASE!$N:$O,2,FALSE),"")</f>
        <v>دستكش ضد برش سبك</v>
      </c>
      <c r="G1710" s="3" t="s">
        <v>2454</v>
      </c>
      <c r="H1710" s="4">
        <v>20564</v>
      </c>
      <c r="I1710" s="3" t="s">
        <v>1442</v>
      </c>
      <c r="J1710" s="3" t="s">
        <v>22</v>
      </c>
      <c r="K1710" s="5">
        <v>1</v>
      </c>
      <c r="L1710" s="3" t="s">
        <v>3</v>
      </c>
      <c r="M1710" s="3" t="s">
        <v>9</v>
      </c>
      <c r="N1710" s="3" t="s">
        <v>901</v>
      </c>
      <c r="O1710" s="1">
        <v>751</v>
      </c>
      <c r="P1710" s="4">
        <v>1</v>
      </c>
      <c r="Q1710" s="10">
        <f t="shared" si="111"/>
        <v>751</v>
      </c>
    </row>
    <row r="1711" spans="2:17" ht="20.25" customHeight="1">
      <c r="B1711" s="10" t="str">
        <f t="shared" si="108"/>
        <v>عينك تيره برشكاري402</v>
      </c>
      <c r="C1711" s="10" t="str">
        <f t="shared" si="109"/>
        <v>عينك تيره برشكاري1402/05/29402</v>
      </c>
      <c r="D1711" s="10" t="str">
        <f>IFERROR(IF(تحویلی!$E$1="","",IF(NOSA!O1711=تحویلی!$E$1,تحویلی!$E$1&amp;COUNTIF(NOSA!$O$1:O1711,تحویلی!$E$1),"")),"")</f>
        <v/>
      </c>
      <c r="E1711" s="10" t="str">
        <f t="shared" si="110"/>
        <v>20568402</v>
      </c>
      <c r="F1711" s="10" t="str">
        <f>IFERROR(VLOOKUP(I1711,DATABASE!$N:$O,2,FALSE),"")</f>
        <v>عينك تيره برشكاري</v>
      </c>
      <c r="G1711" s="3" t="s">
        <v>2454</v>
      </c>
      <c r="H1711" s="4">
        <v>20568</v>
      </c>
      <c r="I1711" s="3" t="s">
        <v>1521</v>
      </c>
      <c r="J1711" s="3" t="s">
        <v>1522</v>
      </c>
      <c r="K1711" s="5">
        <v>1</v>
      </c>
      <c r="L1711" s="3" t="s">
        <v>8</v>
      </c>
      <c r="M1711" s="3" t="s">
        <v>47</v>
      </c>
      <c r="N1711" s="3" t="s">
        <v>68</v>
      </c>
      <c r="O1711" s="1">
        <v>402</v>
      </c>
      <c r="P1711" s="4">
        <v>0</v>
      </c>
      <c r="Q1711" s="10">
        <f t="shared" si="111"/>
        <v>402</v>
      </c>
    </row>
    <row r="1712" spans="2:17" ht="20.25" customHeight="1">
      <c r="B1712" s="10" t="str">
        <f t="shared" si="108"/>
        <v>ماسك N95) FFP2 )741</v>
      </c>
      <c r="C1712" s="10" t="str">
        <f t="shared" si="109"/>
        <v>ماسك N95) FFP2 )1402/05/29741</v>
      </c>
      <c r="D1712" s="10" t="str">
        <f>IFERROR(IF(تحویلی!$E$1="","",IF(NOSA!O1712=تحویلی!$E$1,تحویلی!$E$1&amp;COUNTIF(NOSA!$O$1:O1712,تحویلی!$E$1),"")),"")</f>
        <v/>
      </c>
      <c r="E1712" s="10" t="str">
        <f t="shared" si="110"/>
        <v>20570741</v>
      </c>
      <c r="F1712" s="10" t="str">
        <f>IFERROR(VLOOKUP(I1712,DATABASE!$N:$O,2,FALSE),"")</f>
        <v>ماسك N95) FFP2 )</v>
      </c>
      <c r="G1712" s="3" t="s">
        <v>2454</v>
      </c>
      <c r="H1712" s="4">
        <v>20570</v>
      </c>
      <c r="I1712" s="3" t="s">
        <v>1469</v>
      </c>
      <c r="J1712" s="3" t="s">
        <v>256</v>
      </c>
      <c r="K1712" s="5">
        <v>240</v>
      </c>
      <c r="L1712" s="3" t="s">
        <v>8</v>
      </c>
      <c r="M1712" s="3" t="s">
        <v>102</v>
      </c>
      <c r="N1712" s="3" t="s">
        <v>764</v>
      </c>
      <c r="O1712" s="1">
        <v>741</v>
      </c>
      <c r="P1712" s="4">
        <v>0</v>
      </c>
      <c r="Q1712" s="10">
        <f t="shared" si="111"/>
        <v>741</v>
      </c>
    </row>
    <row r="1713" spans="2:17" ht="20.25" customHeight="1">
      <c r="B1713" s="10" t="str">
        <f t="shared" si="108"/>
        <v>پوتين ايمني نسوز769</v>
      </c>
      <c r="C1713" s="10" t="str">
        <f t="shared" si="109"/>
        <v>پوتين ايمني نسوز1402/05/30769</v>
      </c>
      <c r="D1713" s="10" t="str">
        <f>IFERROR(IF(تحویلی!$E$1="","",IF(NOSA!O1713=تحویلی!$E$1,تحویلی!$E$1&amp;COUNTIF(NOSA!$O$1:O1713,تحویلی!$E$1),"")),"")</f>
        <v/>
      </c>
      <c r="E1713" s="10" t="str">
        <f t="shared" si="110"/>
        <v>20576769</v>
      </c>
      <c r="F1713" s="10" t="str">
        <f>IFERROR(VLOOKUP(I1713,DATABASE!$N:$O,2,FALSE),"")</f>
        <v>پوتين ايمني نسوز</v>
      </c>
      <c r="G1713" s="3" t="s">
        <v>2455</v>
      </c>
      <c r="H1713" s="4">
        <v>20576</v>
      </c>
      <c r="I1713" s="3" t="s">
        <v>1472</v>
      </c>
      <c r="J1713" s="3" t="s">
        <v>1700</v>
      </c>
      <c r="K1713" s="5">
        <v>1</v>
      </c>
      <c r="L1713" s="3" t="s">
        <v>3</v>
      </c>
      <c r="M1713" s="3" t="s">
        <v>43</v>
      </c>
      <c r="N1713" s="3" t="s">
        <v>1102</v>
      </c>
      <c r="O1713" s="1">
        <v>769</v>
      </c>
      <c r="P1713" s="4">
        <v>1</v>
      </c>
      <c r="Q1713" s="10">
        <f t="shared" si="111"/>
        <v>769</v>
      </c>
    </row>
    <row r="1714" spans="2:17" ht="20.25" customHeight="1">
      <c r="B1714" s="10" t="str">
        <f t="shared" si="108"/>
        <v>دستكش كف مواد سبك790</v>
      </c>
      <c r="C1714" s="10" t="str">
        <f t="shared" si="109"/>
        <v>دستكش كف مواد سبك1402/05/30790</v>
      </c>
      <c r="D1714" s="10" t="str">
        <f>IFERROR(IF(تحویلی!$E$1="","",IF(NOSA!O1714=تحویلی!$E$1,تحویلی!$E$1&amp;COUNTIF(NOSA!$O$1:O1714,تحویلی!$E$1),"")),"")</f>
        <v/>
      </c>
      <c r="E1714" s="10" t="str">
        <f t="shared" si="110"/>
        <v>20582790</v>
      </c>
      <c r="F1714" s="10" t="str">
        <f>IFERROR(VLOOKUP(I1714,DATABASE!$N:$O,2,FALSE),"")</f>
        <v>دستكش كف مواد سبك</v>
      </c>
      <c r="G1714" s="3" t="s">
        <v>2455</v>
      </c>
      <c r="H1714" s="4">
        <v>20582</v>
      </c>
      <c r="I1714" s="3" t="s">
        <v>1456</v>
      </c>
      <c r="J1714" s="3" t="s">
        <v>2</v>
      </c>
      <c r="K1714" s="5">
        <v>1</v>
      </c>
      <c r="L1714" s="3" t="s">
        <v>3</v>
      </c>
      <c r="M1714" s="3" t="s">
        <v>47</v>
      </c>
      <c r="N1714" s="3" t="s">
        <v>1305</v>
      </c>
      <c r="O1714" s="1">
        <v>790</v>
      </c>
      <c r="P1714" s="4">
        <v>0</v>
      </c>
      <c r="Q1714" s="10">
        <f t="shared" si="111"/>
        <v>790</v>
      </c>
    </row>
    <row r="1715" spans="2:17" ht="20.25" customHeight="1">
      <c r="B1715" s="10" t="str">
        <f t="shared" si="108"/>
        <v>لباس كار(بلوز و شلوار)427</v>
      </c>
      <c r="C1715" s="10" t="str">
        <f t="shared" si="109"/>
        <v>لباس كار(بلوز و شلوار)1402/05/30427</v>
      </c>
      <c r="D1715" s="10" t="str">
        <f>IFERROR(IF(تحویلی!$E$1="","",IF(NOSA!O1715=تحویلی!$E$1,تحویلی!$E$1&amp;COUNTIF(NOSA!$O$1:O1715,تحویلی!$E$1),"")),"")</f>
        <v/>
      </c>
      <c r="E1715" s="10" t="str">
        <f t="shared" si="110"/>
        <v>20588427</v>
      </c>
      <c r="F1715" s="10" t="str">
        <f>IFERROR(VLOOKUP(I1715,DATABASE!$N:$O,2,FALSE),"")</f>
        <v>لباس كار(بلوز و شلوار)</v>
      </c>
      <c r="G1715" s="3" t="s">
        <v>2455</v>
      </c>
      <c r="H1715" s="4">
        <v>20588</v>
      </c>
      <c r="I1715" s="3" t="s">
        <v>1644</v>
      </c>
      <c r="J1715" s="3" t="s">
        <v>1645</v>
      </c>
      <c r="K1715" s="5">
        <v>1</v>
      </c>
      <c r="L1715" s="3" t="s">
        <v>28</v>
      </c>
      <c r="M1715" s="3" t="s">
        <v>9</v>
      </c>
      <c r="N1715" s="3" t="s">
        <v>23</v>
      </c>
      <c r="O1715" s="1">
        <v>427</v>
      </c>
      <c r="P1715" s="4">
        <v>1</v>
      </c>
      <c r="Q1715" s="10">
        <f t="shared" si="111"/>
        <v>427</v>
      </c>
    </row>
    <row r="1716" spans="2:17" ht="20.25" customHeight="1">
      <c r="B1716" s="10" t="str">
        <f t="shared" si="108"/>
        <v>دستكش ضد برش سبك820</v>
      </c>
      <c r="C1716" s="10" t="str">
        <f t="shared" si="109"/>
        <v>دستكش ضد برش سبك1402/05/30820</v>
      </c>
      <c r="D1716" s="10" t="str">
        <f>IFERROR(IF(تحویلی!$E$1="","",IF(NOSA!O1716=تحویلی!$E$1,تحویلی!$E$1&amp;COUNTIF(NOSA!$O$1:O1716,تحویلی!$E$1),"")),"")</f>
        <v/>
      </c>
      <c r="E1716" s="10" t="str">
        <f t="shared" si="110"/>
        <v>20593820</v>
      </c>
      <c r="F1716" s="10" t="str">
        <f>IFERROR(VLOOKUP(I1716,DATABASE!$N:$O,2,FALSE),"")</f>
        <v>دستكش ضد برش سبك</v>
      </c>
      <c r="G1716" s="3" t="s">
        <v>2455</v>
      </c>
      <c r="H1716" s="4">
        <v>20593</v>
      </c>
      <c r="I1716" s="3" t="s">
        <v>1442</v>
      </c>
      <c r="J1716" s="3" t="s">
        <v>22</v>
      </c>
      <c r="K1716" s="5">
        <v>1</v>
      </c>
      <c r="L1716" s="3" t="s">
        <v>3</v>
      </c>
      <c r="M1716" s="3" t="s">
        <v>40</v>
      </c>
      <c r="N1716" s="3" t="s">
        <v>1738</v>
      </c>
      <c r="O1716" s="1">
        <v>820</v>
      </c>
      <c r="P1716" s="4">
        <v>0</v>
      </c>
      <c r="Q1716" s="10">
        <f t="shared" si="111"/>
        <v>820</v>
      </c>
    </row>
    <row r="1717" spans="2:17" ht="20.25" customHeight="1">
      <c r="B1717" s="10" t="str">
        <f t="shared" si="108"/>
        <v>دستكش ضد برش سبك66</v>
      </c>
      <c r="C1717" s="10" t="str">
        <f t="shared" si="109"/>
        <v>دستكش ضد برش سبك1402/05/3066</v>
      </c>
      <c r="D1717" s="10" t="str">
        <f>IFERROR(IF(تحویلی!$E$1="","",IF(NOSA!O1717=تحویلی!$E$1,تحویلی!$E$1&amp;COUNTIF(NOSA!$O$1:O1717,تحویلی!$E$1),"")),"")</f>
        <v/>
      </c>
      <c r="E1717" s="10" t="str">
        <f t="shared" si="110"/>
        <v>2060466</v>
      </c>
      <c r="F1717" s="10" t="str">
        <f>IFERROR(VLOOKUP(I1717,DATABASE!$N:$O,2,FALSE),"")</f>
        <v>دستكش ضد برش سبك</v>
      </c>
      <c r="G1717" s="3" t="s">
        <v>2455</v>
      </c>
      <c r="H1717" s="4">
        <v>20604</v>
      </c>
      <c r="I1717" s="3" t="s">
        <v>1442</v>
      </c>
      <c r="J1717" s="3" t="s">
        <v>22</v>
      </c>
      <c r="K1717" s="5">
        <v>1</v>
      </c>
      <c r="L1717" s="3" t="s">
        <v>3</v>
      </c>
      <c r="M1717" s="3" t="s">
        <v>66</v>
      </c>
      <c r="N1717" s="3" t="s">
        <v>469</v>
      </c>
      <c r="O1717" s="1">
        <v>66</v>
      </c>
      <c r="P1717" s="4">
        <v>0</v>
      </c>
      <c r="Q1717" s="10">
        <f t="shared" si="111"/>
        <v>66</v>
      </c>
    </row>
    <row r="1718" spans="2:17" ht="20.25" customHeight="1">
      <c r="B1718" s="10" t="str">
        <f t="shared" si="108"/>
        <v>دستكش ساق بلند نسوز31</v>
      </c>
      <c r="C1718" s="10" t="str">
        <f t="shared" si="109"/>
        <v>دستكش ساق بلند نسوز1402/05/3031</v>
      </c>
      <c r="D1718" s="10" t="str">
        <f>IFERROR(IF(تحویلی!$E$1="","",IF(NOSA!O1718=تحویلی!$E$1,تحویلی!$E$1&amp;COUNTIF(NOSA!$O$1:O1718,تحویلی!$E$1),"")),"")</f>
        <v/>
      </c>
      <c r="E1718" s="10" t="str">
        <f t="shared" si="110"/>
        <v>2060631</v>
      </c>
      <c r="F1718" s="10" t="str">
        <f>IFERROR(VLOOKUP(I1718,DATABASE!$N:$O,2,FALSE),"")</f>
        <v>دستكش ساق بلند نسوز</v>
      </c>
      <c r="G1718" s="3" t="s">
        <v>2455</v>
      </c>
      <c r="H1718" s="4">
        <v>20606</v>
      </c>
      <c r="I1718" s="3" t="s">
        <v>1461</v>
      </c>
      <c r="J1718" s="3" t="s">
        <v>34</v>
      </c>
      <c r="K1718" s="5">
        <v>1</v>
      </c>
      <c r="L1718" s="3" t="s">
        <v>3</v>
      </c>
      <c r="M1718" s="3" t="s">
        <v>9</v>
      </c>
      <c r="N1718" s="3" t="s">
        <v>175</v>
      </c>
      <c r="O1718" s="1">
        <v>31</v>
      </c>
      <c r="P1718" s="4">
        <v>0</v>
      </c>
      <c r="Q1718" s="10">
        <f t="shared" si="111"/>
        <v>31</v>
      </c>
    </row>
    <row r="1719" spans="2:17" ht="20.25" customHeight="1">
      <c r="B1719" s="10" t="str">
        <f t="shared" si="108"/>
        <v>دستكش ضد برش سبك723</v>
      </c>
      <c r="C1719" s="10" t="str">
        <f t="shared" si="109"/>
        <v>دستكش ضد برش سبك1402/05/30723</v>
      </c>
      <c r="D1719" s="10" t="str">
        <f>IFERROR(IF(تحویلی!$E$1="","",IF(NOSA!O1719=تحویلی!$E$1,تحویلی!$E$1&amp;COUNTIF(NOSA!$O$1:O1719,تحویلی!$E$1),"")),"")</f>
        <v/>
      </c>
      <c r="E1719" s="10" t="str">
        <f t="shared" si="110"/>
        <v>20608723</v>
      </c>
      <c r="F1719" s="10" t="str">
        <f>IFERROR(VLOOKUP(I1719,DATABASE!$N:$O,2,FALSE),"")</f>
        <v>دستكش ضد برش سبك</v>
      </c>
      <c r="G1719" s="3" t="s">
        <v>2455</v>
      </c>
      <c r="H1719" s="4">
        <v>20608</v>
      </c>
      <c r="I1719" s="3" t="s">
        <v>1442</v>
      </c>
      <c r="J1719" s="3" t="s">
        <v>22</v>
      </c>
      <c r="K1719" s="5">
        <v>1</v>
      </c>
      <c r="L1719" s="3" t="s">
        <v>3</v>
      </c>
      <c r="M1719" s="3" t="s">
        <v>9</v>
      </c>
      <c r="N1719" s="3" t="s">
        <v>806</v>
      </c>
      <c r="O1719" s="1">
        <v>723</v>
      </c>
      <c r="P1719" s="4">
        <v>0</v>
      </c>
      <c r="Q1719" s="10">
        <f t="shared" si="111"/>
        <v>723</v>
      </c>
    </row>
    <row r="1720" spans="2:17" ht="20.25" customHeight="1">
      <c r="B1720" s="10" t="str">
        <f t="shared" si="108"/>
        <v>كمربند برزنتي نواري10027</v>
      </c>
      <c r="C1720" s="10" t="str">
        <f t="shared" si="109"/>
        <v>كمربند برزنتي نواري1402/05/3010027</v>
      </c>
      <c r="D1720" s="10" t="str">
        <f>IFERROR(IF(تحویلی!$E$1="","",IF(NOSA!O1720=تحویلی!$E$1,تحویلی!$E$1&amp;COUNTIF(NOSA!$O$1:O1720,تحویلی!$E$1),"")),"")</f>
        <v/>
      </c>
      <c r="E1720" s="10" t="str">
        <f t="shared" si="110"/>
        <v>2060910027</v>
      </c>
      <c r="F1720" s="10" t="str">
        <f>IFERROR(VLOOKUP(I1720,DATABASE!$N:$O,2,FALSE),"")</f>
        <v>كمربند برزنتي نواري</v>
      </c>
      <c r="G1720" s="3" t="s">
        <v>2455</v>
      </c>
      <c r="H1720" s="4">
        <v>20609</v>
      </c>
      <c r="I1720" s="3" t="s">
        <v>1441</v>
      </c>
      <c r="J1720" s="3" t="s">
        <v>95</v>
      </c>
      <c r="K1720" s="5">
        <v>1</v>
      </c>
      <c r="L1720" s="3" t="s">
        <v>96</v>
      </c>
      <c r="M1720" s="3" t="s">
        <v>9</v>
      </c>
      <c r="N1720" s="3" t="s">
        <v>1637</v>
      </c>
      <c r="O1720" s="1">
        <v>10027</v>
      </c>
      <c r="P1720" s="4">
        <v>0</v>
      </c>
      <c r="Q1720" s="10">
        <f t="shared" si="111"/>
        <v>10027</v>
      </c>
    </row>
    <row r="1721" spans="2:17" ht="20.25" customHeight="1">
      <c r="B1721" s="10" t="str">
        <f t="shared" si="108"/>
        <v>دستكش ضد برش سبك836</v>
      </c>
      <c r="C1721" s="10" t="str">
        <f t="shared" si="109"/>
        <v>دستكش ضد برش سبك1402/05/31836</v>
      </c>
      <c r="D1721" s="10" t="str">
        <f>IFERROR(IF(تحویلی!$E$1="","",IF(NOSA!O1721=تحویلی!$E$1,تحویلی!$E$1&amp;COUNTIF(NOSA!$O$1:O1721,تحویلی!$E$1),"")),"")</f>
        <v/>
      </c>
      <c r="E1721" s="10" t="str">
        <f t="shared" si="110"/>
        <v>20613836</v>
      </c>
      <c r="F1721" s="10" t="str">
        <f>IFERROR(VLOOKUP(I1721,DATABASE!$N:$O,2,FALSE),"")</f>
        <v>دستكش ضد برش سبك</v>
      </c>
      <c r="G1721" s="3" t="s">
        <v>2456</v>
      </c>
      <c r="H1721" s="4">
        <v>20613</v>
      </c>
      <c r="I1721" s="3" t="s">
        <v>1442</v>
      </c>
      <c r="J1721" s="3" t="s">
        <v>22</v>
      </c>
      <c r="K1721" s="5">
        <v>1</v>
      </c>
      <c r="L1721" s="3" t="s">
        <v>3</v>
      </c>
      <c r="M1721" s="3" t="s">
        <v>40</v>
      </c>
      <c r="N1721" s="3" t="s">
        <v>2678</v>
      </c>
      <c r="O1721" s="1">
        <v>836</v>
      </c>
      <c r="P1721" s="4">
        <v>0</v>
      </c>
      <c r="Q1721" s="10">
        <f t="shared" si="111"/>
        <v>836</v>
      </c>
    </row>
    <row r="1722" spans="2:17" ht="20.25" customHeight="1">
      <c r="B1722" s="10" t="str">
        <f t="shared" si="108"/>
        <v>دستكش ساق بلند نسوز819</v>
      </c>
      <c r="C1722" s="10" t="str">
        <f t="shared" si="109"/>
        <v>دستكش ساق بلند نسوز1402/05/31819</v>
      </c>
      <c r="D1722" s="10" t="str">
        <f>IFERROR(IF(تحویلی!$E$1="","",IF(NOSA!O1722=تحویلی!$E$1,تحویلی!$E$1&amp;COUNTIF(NOSA!$O$1:O1722,تحویلی!$E$1),"")),"")</f>
        <v/>
      </c>
      <c r="E1722" s="10" t="str">
        <f t="shared" si="110"/>
        <v>20619819</v>
      </c>
      <c r="F1722" s="10" t="str">
        <f>IFERROR(VLOOKUP(I1722,DATABASE!$N:$O,2,FALSE),"")</f>
        <v>دستكش ساق بلند نسوز</v>
      </c>
      <c r="G1722" s="3" t="s">
        <v>2456</v>
      </c>
      <c r="H1722" s="4">
        <v>20619</v>
      </c>
      <c r="I1722" s="3" t="s">
        <v>1461</v>
      </c>
      <c r="J1722" s="3" t="s">
        <v>34</v>
      </c>
      <c r="K1722" s="5">
        <v>1</v>
      </c>
      <c r="L1722" s="3" t="s">
        <v>3</v>
      </c>
      <c r="M1722" s="3" t="s">
        <v>4</v>
      </c>
      <c r="N1722" s="3" t="s">
        <v>2679</v>
      </c>
      <c r="O1722" s="1">
        <v>819</v>
      </c>
      <c r="P1722" s="4">
        <v>0</v>
      </c>
      <c r="Q1722" s="10">
        <f t="shared" si="111"/>
        <v>819</v>
      </c>
    </row>
    <row r="1723" spans="2:17" ht="20.25" customHeight="1">
      <c r="B1723" s="10" t="str">
        <f t="shared" si="108"/>
        <v>شيشه مات ماسك جوشكاري582</v>
      </c>
      <c r="C1723" s="10" t="str">
        <f t="shared" si="109"/>
        <v>شيشه مات ماسك جوشكاري1402/05/31582</v>
      </c>
      <c r="D1723" s="10" t="str">
        <f>IFERROR(IF(تحویلی!$E$1="","",IF(NOSA!O1723=تحویلی!$E$1,تحویلی!$E$1&amp;COUNTIF(NOSA!$O$1:O1723,تحویلی!$E$1),"")),"")</f>
        <v/>
      </c>
      <c r="E1723" s="10" t="str">
        <f t="shared" si="110"/>
        <v>20627582</v>
      </c>
      <c r="F1723" s="10" t="str">
        <f>IFERROR(VLOOKUP(I1723,DATABASE!$N:$O,2,FALSE),"")</f>
        <v>شيشه مات ماسك جوشكاري</v>
      </c>
      <c r="G1723" s="3" t="s">
        <v>2456</v>
      </c>
      <c r="H1723" s="4">
        <v>20627</v>
      </c>
      <c r="I1723" s="3" t="s">
        <v>1507</v>
      </c>
      <c r="J1723" s="3" t="s">
        <v>113</v>
      </c>
      <c r="K1723" s="5">
        <v>1</v>
      </c>
      <c r="L1723" s="3" t="s">
        <v>8</v>
      </c>
      <c r="M1723" s="3" t="s">
        <v>66</v>
      </c>
      <c r="N1723" s="3" t="s">
        <v>80</v>
      </c>
      <c r="O1723" s="1">
        <v>582</v>
      </c>
      <c r="P1723" s="4">
        <v>0</v>
      </c>
      <c r="Q1723" s="10">
        <f t="shared" si="111"/>
        <v>582</v>
      </c>
    </row>
    <row r="1724" spans="2:17" ht="20.25" customHeight="1">
      <c r="B1724" s="10" t="str">
        <f t="shared" si="108"/>
        <v>پوتين ايمني نسوز170</v>
      </c>
      <c r="C1724" s="10" t="str">
        <f t="shared" si="109"/>
        <v>پوتين ايمني نسوز1402/05/31170</v>
      </c>
      <c r="D1724" s="10" t="str">
        <f>IFERROR(IF(تحویلی!$E$1="","",IF(NOSA!O1724=تحویلی!$E$1,تحویلی!$E$1&amp;COUNTIF(NOSA!$O$1:O1724,تحویلی!$E$1),"")),"")</f>
        <v/>
      </c>
      <c r="E1724" s="10" t="str">
        <f t="shared" si="110"/>
        <v>20628170</v>
      </c>
      <c r="F1724" s="10" t="str">
        <f>IFERROR(VLOOKUP(I1724,DATABASE!$N:$O,2,FALSE),"")</f>
        <v>پوتين ايمني نسوز</v>
      </c>
      <c r="G1724" s="3" t="s">
        <v>2456</v>
      </c>
      <c r="H1724" s="4">
        <v>20628</v>
      </c>
      <c r="I1724" s="3" t="s">
        <v>1528</v>
      </c>
      <c r="J1724" s="3" t="s">
        <v>1654</v>
      </c>
      <c r="K1724" s="5">
        <v>1</v>
      </c>
      <c r="L1724" s="3" t="s">
        <v>3</v>
      </c>
      <c r="M1724" s="3" t="s">
        <v>9</v>
      </c>
      <c r="N1724" s="3" t="s">
        <v>684</v>
      </c>
      <c r="O1724" s="1">
        <v>170</v>
      </c>
      <c r="P1724" s="4">
        <v>1</v>
      </c>
      <c r="Q1724" s="10">
        <f t="shared" si="111"/>
        <v>170</v>
      </c>
    </row>
    <row r="1725" spans="2:17" ht="20.25" customHeight="1">
      <c r="B1725" s="10" t="str">
        <f t="shared" si="108"/>
        <v>عينك كهربايي (روكلاهي)829</v>
      </c>
      <c r="C1725" s="10" t="str">
        <f t="shared" si="109"/>
        <v>عينك كهربايي (روكلاهي)1402/05/31829</v>
      </c>
      <c r="D1725" s="10" t="str">
        <f>IFERROR(IF(تحویلی!$E$1="","",IF(NOSA!O1725=تحویلی!$E$1,تحویلی!$E$1&amp;COUNTIF(NOSA!$O$1:O1725,تحویلی!$E$1),"")),"")</f>
        <v/>
      </c>
      <c r="E1725" s="10" t="str">
        <f t="shared" si="110"/>
        <v>20635829</v>
      </c>
      <c r="F1725" s="10" t="str">
        <f>IFERROR(VLOOKUP(I1725,DATABASE!$N:$O,2,FALSE),"")</f>
        <v>عينك كهربايي (روكلاهي)</v>
      </c>
      <c r="G1725" s="572" t="s">
        <v>2456</v>
      </c>
      <c r="H1725" s="573">
        <v>20635</v>
      </c>
      <c r="I1725" s="572" t="s">
        <v>1560</v>
      </c>
      <c r="J1725" s="572" t="s">
        <v>1561</v>
      </c>
      <c r="K1725" s="574">
        <v>1</v>
      </c>
      <c r="L1725" s="572" t="s">
        <v>8</v>
      </c>
      <c r="M1725" s="572" t="s">
        <v>4</v>
      </c>
      <c r="N1725" s="572" t="s">
        <v>129</v>
      </c>
      <c r="O1725" s="575">
        <v>829</v>
      </c>
      <c r="P1725" s="573"/>
      <c r="Q1725" s="10">
        <f t="shared" si="111"/>
        <v>829</v>
      </c>
    </row>
    <row r="1726" spans="2:17" ht="20.25" customHeight="1">
      <c r="B1726" s="10" t="str">
        <f t="shared" si="108"/>
        <v>نقاب تيره محافظ صورت  canasafe829</v>
      </c>
      <c r="C1726" s="10" t="str">
        <f t="shared" si="109"/>
        <v>نقاب تيره محافظ صورت  canasafe1402/05/31829</v>
      </c>
      <c r="D1726" s="10" t="str">
        <f>IFERROR(IF(تحویلی!$E$1="","",IF(NOSA!O1726=تحویلی!$E$1,تحویلی!$E$1&amp;COUNTIF(NOSA!$O$1:O1726,تحویلی!$E$1),"")),"")</f>
        <v/>
      </c>
      <c r="E1726" s="10" t="str">
        <f t="shared" si="110"/>
        <v>20635829</v>
      </c>
      <c r="F1726" s="10" t="str">
        <f>IFERROR(VLOOKUP(I1726,DATABASE!$N:$O,2,FALSE),"")</f>
        <v>نقاب تيره محافظ صورت  canasafe</v>
      </c>
      <c r="G1726" s="572" t="s">
        <v>2456</v>
      </c>
      <c r="H1726" s="573">
        <v>20635</v>
      </c>
      <c r="I1726" s="572" t="s">
        <v>1487</v>
      </c>
      <c r="J1726" s="572" t="s">
        <v>1488</v>
      </c>
      <c r="K1726" s="574">
        <v>1</v>
      </c>
      <c r="L1726" s="572" t="s">
        <v>8</v>
      </c>
      <c r="M1726" s="572" t="s">
        <v>4</v>
      </c>
      <c r="N1726" s="572" t="s">
        <v>129</v>
      </c>
      <c r="O1726" s="575">
        <v>829</v>
      </c>
      <c r="P1726" s="573">
        <v>0</v>
      </c>
      <c r="Q1726" s="10">
        <f t="shared" si="111"/>
        <v>829</v>
      </c>
    </row>
    <row r="1727" spans="2:17" ht="20.25" customHeight="1">
      <c r="B1727" s="10" t="str">
        <f t="shared" si="108"/>
        <v>دستكش ساق بلند نسوز834</v>
      </c>
      <c r="C1727" s="10" t="str">
        <f t="shared" si="109"/>
        <v>دستكش ساق بلند نسوز1402/05/31834</v>
      </c>
      <c r="D1727" s="10" t="str">
        <f>IFERROR(IF(تحویلی!$E$1="","",IF(NOSA!O1727=تحویلی!$E$1,تحویلی!$E$1&amp;COUNTIF(NOSA!$O$1:O1727,تحویلی!$E$1),"")),"")</f>
        <v/>
      </c>
      <c r="E1727" s="10" t="str">
        <f t="shared" si="110"/>
        <v>20643834</v>
      </c>
      <c r="F1727" s="10" t="str">
        <f>IFERROR(VLOOKUP(I1727,DATABASE!$N:$O,2,FALSE),"")</f>
        <v>دستكش ساق بلند نسوز</v>
      </c>
      <c r="G1727" s="572" t="s">
        <v>2456</v>
      </c>
      <c r="H1727" s="573">
        <v>20643</v>
      </c>
      <c r="I1727" s="572" t="s">
        <v>1461</v>
      </c>
      <c r="J1727" s="572" t="s">
        <v>34</v>
      </c>
      <c r="K1727" s="574">
        <v>1</v>
      </c>
      <c r="L1727" s="572" t="s">
        <v>3</v>
      </c>
      <c r="M1727" s="572" t="s">
        <v>19</v>
      </c>
      <c r="N1727" s="572" t="s">
        <v>2680</v>
      </c>
      <c r="O1727" s="575">
        <v>834</v>
      </c>
      <c r="P1727" s="573">
        <v>0</v>
      </c>
      <c r="Q1727" s="10">
        <f t="shared" si="111"/>
        <v>834</v>
      </c>
    </row>
    <row r="1728" spans="2:17" ht="20.25" customHeight="1">
      <c r="B1728" s="10" t="str">
        <f t="shared" si="108"/>
        <v>پيشبند نسوز چرمي834</v>
      </c>
      <c r="C1728" s="10" t="str">
        <f t="shared" si="109"/>
        <v>پيشبند نسوز چرمي1402/05/31834</v>
      </c>
      <c r="D1728" s="10" t="str">
        <f>IFERROR(IF(تحویلی!$E$1="","",IF(NOSA!O1728=تحویلی!$E$1,تحویلی!$E$1&amp;COUNTIF(NOSA!$O$1:O1728,تحویلی!$E$1),"")),"")</f>
        <v/>
      </c>
      <c r="E1728" s="10" t="str">
        <f t="shared" si="110"/>
        <v>20643834</v>
      </c>
      <c r="F1728" s="10" t="str">
        <f>IFERROR(VLOOKUP(I1728,DATABASE!$N:$O,2,FALSE),"")</f>
        <v>پيشبند نسوز چرمي</v>
      </c>
      <c r="G1728" s="572" t="s">
        <v>2456</v>
      </c>
      <c r="H1728" s="573">
        <v>20643</v>
      </c>
      <c r="I1728" s="572" t="s">
        <v>1459</v>
      </c>
      <c r="J1728" s="572" t="s">
        <v>15</v>
      </c>
      <c r="K1728" s="574">
        <v>1</v>
      </c>
      <c r="L1728" s="572" t="s">
        <v>8</v>
      </c>
      <c r="M1728" s="572" t="s">
        <v>19</v>
      </c>
      <c r="N1728" s="572" t="s">
        <v>2680</v>
      </c>
      <c r="O1728" s="575">
        <v>834</v>
      </c>
      <c r="P1728" s="573">
        <v>0</v>
      </c>
      <c r="Q1728" s="10">
        <f t="shared" si="111"/>
        <v>834</v>
      </c>
    </row>
    <row r="1729" spans="2:17" ht="20.25" customHeight="1">
      <c r="B1729" s="10" t="str">
        <f t="shared" si="108"/>
        <v>رابط فنري نقاب كلاه ايمني834</v>
      </c>
      <c r="C1729" s="10" t="str">
        <f t="shared" si="109"/>
        <v>رابط فنري نقاب كلاه ايمني1402/05/31834</v>
      </c>
      <c r="D1729" s="10" t="str">
        <f>IFERROR(IF(تحویلی!$E$1="","",IF(NOSA!O1729=تحویلی!$E$1,تحویلی!$E$1&amp;COUNTIF(NOSA!$O$1:O1729,تحویلی!$E$1),"")),"")</f>
        <v/>
      </c>
      <c r="E1729" s="10" t="str">
        <f t="shared" si="110"/>
        <v>20643834</v>
      </c>
      <c r="F1729" s="10" t="str">
        <f>IFERROR(VLOOKUP(I1729,DATABASE!$N:$O,2,FALSE),"")</f>
        <v>رابط فنري نقاب كلاه ايمني</v>
      </c>
      <c r="G1729" s="572" t="s">
        <v>2456</v>
      </c>
      <c r="H1729" s="573">
        <v>20643</v>
      </c>
      <c r="I1729" s="572" t="s">
        <v>1454</v>
      </c>
      <c r="J1729" s="572" t="s">
        <v>135</v>
      </c>
      <c r="K1729" s="574">
        <v>1</v>
      </c>
      <c r="L1729" s="572" t="s">
        <v>8</v>
      </c>
      <c r="M1729" s="572" t="s">
        <v>19</v>
      </c>
      <c r="N1729" s="572" t="s">
        <v>2680</v>
      </c>
      <c r="O1729" s="575">
        <v>834</v>
      </c>
      <c r="P1729" s="573">
        <v>0</v>
      </c>
      <c r="Q1729" s="10">
        <f t="shared" si="111"/>
        <v>834</v>
      </c>
    </row>
    <row r="1730" spans="2:17" ht="20.25" customHeight="1">
      <c r="B1730" s="10" t="str">
        <f t="shared" si="108"/>
        <v>نقاب تيره محافظ صورت معمولي834</v>
      </c>
      <c r="C1730" s="10" t="str">
        <f t="shared" si="109"/>
        <v>نقاب تيره محافظ صورت معمولي1402/05/31834</v>
      </c>
      <c r="D1730" s="10" t="str">
        <f>IFERROR(IF(تحویلی!$E$1="","",IF(NOSA!O1730=تحویلی!$E$1,تحویلی!$E$1&amp;COUNTIF(NOSA!$O$1:O1730,تحویلی!$E$1),"")),"")</f>
        <v/>
      </c>
      <c r="E1730" s="10" t="str">
        <f t="shared" si="110"/>
        <v>20643834</v>
      </c>
      <c r="F1730" s="10" t="str">
        <f>IFERROR(VLOOKUP(I1730,DATABASE!$N:$O,2,FALSE),"")</f>
        <v>نقاب تيره محافظ صورت معمولي</v>
      </c>
      <c r="G1730" s="572" t="s">
        <v>2456</v>
      </c>
      <c r="H1730" s="573">
        <v>20643</v>
      </c>
      <c r="I1730" s="572" t="s">
        <v>1557</v>
      </c>
      <c r="J1730" s="572" t="s">
        <v>115</v>
      </c>
      <c r="K1730" s="574">
        <v>1</v>
      </c>
      <c r="L1730" s="572" t="s">
        <v>8</v>
      </c>
      <c r="M1730" s="572" t="s">
        <v>19</v>
      </c>
      <c r="N1730" s="572" t="s">
        <v>2680</v>
      </c>
      <c r="O1730" s="575">
        <v>834</v>
      </c>
      <c r="P1730" s="573">
        <v>0</v>
      </c>
      <c r="Q1730" s="10">
        <f t="shared" si="111"/>
        <v>834</v>
      </c>
    </row>
    <row r="1731" spans="2:17" ht="20.25" customHeight="1">
      <c r="B1731" s="10" t="str">
        <f t="shared" ref="B1731:B1794" si="112">F1731&amp;Q1731</f>
        <v>لباس كار ديرسوز(بلوز و شلوار)102</v>
      </c>
      <c r="C1731" s="10" t="str">
        <f t="shared" ref="C1731:C1794" si="113">F1731&amp;G1731&amp;O1731</f>
        <v>لباس كار ديرسوز(بلوز و شلوار)1402/05/31102</v>
      </c>
      <c r="D1731" s="10" t="str">
        <f>IFERROR(IF(تحویلی!$E$1="","",IF(NOSA!O1731=تحویلی!$E$1,تحویلی!$E$1&amp;COUNTIF(NOSA!$O$1:O1731,تحویلی!$E$1),"")),"")</f>
        <v/>
      </c>
      <c r="E1731" s="10" t="str">
        <f t="shared" ref="E1731:E1794" si="114">H1731&amp;O1731</f>
        <v>20644102</v>
      </c>
      <c r="F1731" s="10" t="str">
        <f>IFERROR(VLOOKUP(I1731,DATABASE!$N:$O,2,FALSE),"")</f>
        <v>لباس كار ديرسوز(بلوز و شلوار)</v>
      </c>
      <c r="G1731" s="572" t="s">
        <v>2456</v>
      </c>
      <c r="H1731" s="573">
        <v>20644</v>
      </c>
      <c r="I1731" s="572" t="s">
        <v>1466</v>
      </c>
      <c r="J1731" s="572" t="s">
        <v>1623</v>
      </c>
      <c r="K1731" s="574">
        <v>1</v>
      </c>
      <c r="L1731" s="572" t="s">
        <v>28</v>
      </c>
      <c r="M1731" s="572" t="s">
        <v>4</v>
      </c>
      <c r="N1731" s="572" t="s">
        <v>5</v>
      </c>
      <c r="O1731" s="575">
        <v>102</v>
      </c>
      <c r="P1731" s="573">
        <v>1</v>
      </c>
      <c r="Q1731" s="10">
        <f t="shared" si="111"/>
        <v>102</v>
      </c>
    </row>
    <row r="1732" spans="2:17" ht="20.25" customHeight="1">
      <c r="B1732" s="10" t="str">
        <f t="shared" si="112"/>
        <v>كمربند برزنتي نواري755</v>
      </c>
      <c r="C1732" s="10" t="str">
        <f t="shared" si="113"/>
        <v>كمربند برزنتي نواري1402/06/01755</v>
      </c>
      <c r="D1732" s="10" t="str">
        <f>IFERROR(IF(تحویلی!$E$1="","",IF(NOSA!O1732=تحویلی!$E$1,تحویلی!$E$1&amp;COUNTIF(NOSA!$O$1:O1732,تحویلی!$E$1),"")),"")</f>
        <v/>
      </c>
      <c r="E1732" s="10" t="str">
        <f t="shared" si="114"/>
        <v>20650755</v>
      </c>
      <c r="F1732" s="10" t="str">
        <f>IFERROR(VLOOKUP(I1732,DATABASE!$N:$O,2,FALSE),"")</f>
        <v>كمربند برزنتي نواري</v>
      </c>
      <c r="G1732" s="572" t="s">
        <v>2457</v>
      </c>
      <c r="H1732" s="573">
        <v>20650</v>
      </c>
      <c r="I1732" s="572" t="s">
        <v>1441</v>
      </c>
      <c r="J1732" s="572" t="s">
        <v>95</v>
      </c>
      <c r="K1732" s="574">
        <v>1</v>
      </c>
      <c r="L1732" s="572" t="s">
        <v>96</v>
      </c>
      <c r="M1732" s="572" t="s">
        <v>9</v>
      </c>
      <c r="N1732" s="572" t="s">
        <v>2681</v>
      </c>
      <c r="O1732" s="575">
        <v>755</v>
      </c>
      <c r="P1732" s="573">
        <v>1</v>
      </c>
      <c r="Q1732" s="10">
        <f t="shared" si="111"/>
        <v>755</v>
      </c>
    </row>
    <row r="1733" spans="2:17" ht="20.25" customHeight="1">
      <c r="B1733" s="10" t="str">
        <f t="shared" si="112"/>
        <v>لباس كار ديرسوز(بلوز و شلوار)843</v>
      </c>
      <c r="C1733" s="10" t="str">
        <f t="shared" si="113"/>
        <v>لباس كار ديرسوز(بلوز و شلوار)1402/06/01843</v>
      </c>
      <c r="D1733" s="10" t="str">
        <f>IFERROR(IF(تحویلی!$E$1="","",IF(NOSA!O1733=تحویلی!$E$1,تحویلی!$E$1&amp;COUNTIF(NOSA!$O$1:O1733,تحویلی!$E$1),"")),"")</f>
        <v/>
      </c>
      <c r="E1733" s="10" t="str">
        <f t="shared" si="114"/>
        <v>20656843</v>
      </c>
      <c r="F1733" s="10" t="str">
        <f>IFERROR(VLOOKUP(I1733,DATABASE!$N:$O,2,FALSE),"")</f>
        <v>لباس كار ديرسوز(بلوز و شلوار)</v>
      </c>
      <c r="G1733" s="572" t="s">
        <v>2457</v>
      </c>
      <c r="H1733" s="573">
        <v>20656</v>
      </c>
      <c r="I1733" s="572" t="s">
        <v>1634</v>
      </c>
      <c r="J1733" s="572" t="s">
        <v>1635</v>
      </c>
      <c r="K1733" s="574">
        <v>1</v>
      </c>
      <c r="L1733" s="572" t="s">
        <v>28</v>
      </c>
      <c r="M1733" s="572" t="s">
        <v>47</v>
      </c>
      <c r="N1733" s="572" t="s">
        <v>2682</v>
      </c>
      <c r="O1733" s="575">
        <v>843</v>
      </c>
      <c r="P1733" s="573">
        <v>0</v>
      </c>
      <c r="Q1733" s="10">
        <f t="shared" si="111"/>
        <v>843</v>
      </c>
    </row>
    <row r="1734" spans="2:17" ht="20.25" customHeight="1">
      <c r="B1734" s="10" t="str">
        <f t="shared" si="112"/>
        <v>كفش ايمني843</v>
      </c>
      <c r="C1734" s="10" t="str">
        <f t="shared" si="113"/>
        <v>كفش ايمني1402/06/01843</v>
      </c>
      <c r="D1734" s="10" t="str">
        <f>IFERROR(IF(تحویلی!$E$1="","",IF(NOSA!O1734=تحویلی!$E$1,تحویلی!$E$1&amp;COUNTIF(NOSA!$O$1:O1734,تحویلی!$E$1),"")),"")</f>
        <v/>
      </c>
      <c r="E1734" s="10" t="str">
        <f t="shared" si="114"/>
        <v>20656843</v>
      </c>
      <c r="F1734" s="10" t="str">
        <f>IFERROR(VLOOKUP(I1734,DATABASE!$N:$O,2,FALSE),"")</f>
        <v>كفش ايمني</v>
      </c>
      <c r="G1734" s="572" t="s">
        <v>2457</v>
      </c>
      <c r="H1734" s="573">
        <v>20656</v>
      </c>
      <c r="I1734" s="572" t="s">
        <v>1497</v>
      </c>
      <c r="J1734" s="572" t="s">
        <v>2683</v>
      </c>
      <c r="K1734" s="574">
        <v>1</v>
      </c>
      <c r="L1734" s="572" t="s">
        <v>3</v>
      </c>
      <c r="M1734" s="572" t="s">
        <v>47</v>
      </c>
      <c r="N1734" s="572" t="s">
        <v>2682</v>
      </c>
      <c r="O1734" s="575">
        <v>843</v>
      </c>
      <c r="P1734" s="573">
        <v>0</v>
      </c>
      <c r="Q1734" s="10">
        <f t="shared" si="111"/>
        <v>843</v>
      </c>
    </row>
    <row r="1735" spans="2:17" ht="20.25" customHeight="1">
      <c r="B1735" s="10" t="str">
        <f t="shared" si="112"/>
        <v>دستكش ضد برش سبك843</v>
      </c>
      <c r="C1735" s="10" t="str">
        <f t="shared" si="113"/>
        <v>دستكش ضد برش سبك1402/06/01843</v>
      </c>
      <c r="D1735" s="10" t="str">
        <f>IFERROR(IF(تحویلی!$E$1="","",IF(NOSA!O1735=تحویلی!$E$1,تحویلی!$E$1&amp;COUNTIF(NOSA!$O$1:O1735,تحویلی!$E$1),"")),"")</f>
        <v/>
      </c>
      <c r="E1735" s="10" t="str">
        <f t="shared" si="114"/>
        <v>20656843</v>
      </c>
      <c r="F1735" s="10" t="str">
        <f>IFERROR(VLOOKUP(I1735,DATABASE!$N:$O,2,FALSE),"")</f>
        <v>دستكش ضد برش سبك</v>
      </c>
      <c r="G1735" s="89" t="s">
        <v>2457</v>
      </c>
      <c r="H1735" s="90">
        <v>20656</v>
      </c>
      <c r="I1735" s="89" t="s">
        <v>1442</v>
      </c>
      <c r="J1735" s="89" t="s">
        <v>22</v>
      </c>
      <c r="K1735" s="91">
        <v>1</v>
      </c>
      <c r="L1735" s="89" t="s">
        <v>3</v>
      </c>
      <c r="M1735" s="89" t="s">
        <v>47</v>
      </c>
      <c r="N1735" s="89" t="s">
        <v>2682</v>
      </c>
      <c r="O1735" s="92">
        <v>843</v>
      </c>
      <c r="P1735" s="90">
        <v>0</v>
      </c>
      <c r="Q1735" s="10">
        <f t="shared" si="111"/>
        <v>843</v>
      </c>
    </row>
    <row r="1736" spans="2:17" ht="20.25" customHeight="1">
      <c r="B1736" s="10" t="str">
        <f t="shared" si="112"/>
        <v>كلاه ايمني843</v>
      </c>
      <c r="C1736" s="10" t="str">
        <f t="shared" si="113"/>
        <v>كلاه ايمني1402/06/01843</v>
      </c>
      <c r="D1736" s="10" t="str">
        <f>IFERROR(IF(تحویلی!$E$1="","",IF(NOSA!O1736=تحویلی!$E$1,تحویلی!$E$1&amp;COUNTIF(NOSA!$O$1:O1736,تحویلی!$E$1),"")),"")</f>
        <v/>
      </c>
      <c r="E1736" s="10" t="str">
        <f t="shared" si="114"/>
        <v>20656843</v>
      </c>
      <c r="F1736" s="10" t="str">
        <f>IFERROR(VLOOKUP(I1736,DATABASE!$N:$O,2,FALSE),"")</f>
        <v>كلاه ايمني</v>
      </c>
      <c r="G1736" s="89" t="s">
        <v>2457</v>
      </c>
      <c r="H1736" s="90">
        <v>20656</v>
      </c>
      <c r="I1736" s="89" t="s">
        <v>1476</v>
      </c>
      <c r="J1736" s="89" t="s">
        <v>1647</v>
      </c>
      <c r="K1736" s="91">
        <v>1</v>
      </c>
      <c r="L1736" s="89" t="s">
        <v>8</v>
      </c>
      <c r="M1736" s="89" t="s">
        <v>47</v>
      </c>
      <c r="N1736" s="89" t="s">
        <v>2682</v>
      </c>
      <c r="O1736" s="92">
        <v>843</v>
      </c>
      <c r="P1736" s="90">
        <v>0</v>
      </c>
      <c r="Q1736" s="10">
        <f t="shared" si="111"/>
        <v>843</v>
      </c>
    </row>
    <row r="1737" spans="2:17" ht="20.25" customHeight="1">
      <c r="B1737" s="10" t="str">
        <f t="shared" si="112"/>
        <v>كمربند برزنتي نواري843</v>
      </c>
      <c r="C1737" s="10" t="str">
        <f t="shared" si="113"/>
        <v>كمربند برزنتي نواري1402/06/01843</v>
      </c>
      <c r="D1737" s="10" t="str">
        <f>IFERROR(IF(تحویلی!$E$1="","",IF(NOSA!O1737=تحویلی!$E$1,تحویلی!$E$1&amp;COUNTIF(NOSA!$O$1:O1737,تحویلی!$E$1),"")),"")</f>
        <v/>
      </c>
      <c r="E1737" s="10" t="str">
        <f t="shared" si="114"/>
        <v>20656843</v>
      </c>
      <c r="F1737" s="10" t="str">
        <f>IFERROR(VLOOKUP(I1737,DATABASE!$N:$O,2,FALSE),"")</f>
        <v>كمربند برزنتي نواري</v>
      </c>
      <c r="G1737" s="89" t="s">
        <v>2457</v>
      </c>
      <c r="H1737" s="90">
        <v>20656</v>
      </c>
      <c r="I1737" s="89" t="s">
        <v>1441</v>
      </c>
      <c r="J1737" s="89" t="s">
        <v>95</v>
      </c>
      <c r="K1737" s="91">
        <v>1</v>
      </c>
      <c r="L1737" s="89" t="s">
        <v>96</v>
      </c>
      <c r="M1737" s="89" t="s">
        <v>47</v>
      </c>
      <c r="N1737" s="89" t="s">
        <v>2682</v>
      </c>
      <c r="O1737" s="92">
        <v>843</v>
      </c>
      <c r="P1737" s="90">
        <v>0</v>
      </c>
      <c r="Q1737" s="10">
        <f t="shared" si="111"/>
        <v>843</v>
      </c>
    </row>
    <row r="1738" spans="2:17" ht="20.25" customHeight="1">
      <c r="B1738" s="10" t="str">
        <f t="shared" si="112"/>
        <v>گوشي اير پلاگ843</v>
      </c>
      <c r="C1738" s="10" t="str">
        <f t="shared" si="113"/>
        <v>گوشي اير پلاگ1402/06/01843</v>
      </c>
      <c r="D1738" s="10" t="str">
        <f>IFERROR(IF(تحویلی!$E$1="","",IF(NOSA!O1738=تحویلی!$E$1,تحویلی!$E$1&amp;COUNTIF(NOSA!$O$1:O1738,تحویلی!$E$1),"")),"")</f>
        <v/>
      </c>
      <c r="E1738" s="10" t="str">
        <f t="shared" si="114"/>
        <v>20656843</v>
      </c>
      <c r="F1738" s="10" t="str">
        <f>IFERROR(VLOOKUP(I1738,DATABASE!$N:$O,2,FALSE),"")</f>
        <v>گوشي اير پلاگ</v>
      </c>
      <c r="G1738" s="89" t="s">
        <v>2457</v>
      </c>
      <c r="H1738" s="90">
        <v>20656</v>
      </c>
      <c r="I1738" s="89" t="s">
        <v>1581</v>
      </c>
      <c r="J1738" s="89" t="s">
        <v>124</v>
      </c>
      <c r="K1738" s="91">
        <v>1</v>
      </c>
      <c r="L1738" s="89" t="s">
        <v>8</v>
      </c>
      <c r="M1738" s="89" t="s">
        <v>47</v>
      </c>
      <c r="N1738" s="89" t="s">
        <v>2682</v>
      </c>
      <c r="O1738" s="92">
        <v>843</v>
      </c>
      <c r="P1738" s="90">
        <v>0</v>
      </c>
      <c r="Q1738" s="10">
        <f t="shared" si="111"/>
        <v>843</v>
      </c>
    </row>
    <row r="1739" spans="2:17" ht="20.25" customHeight="1">
      <c r="B1739" s="10" t="str">
        <f t="shared" si="112"/>
        <v>لباس كار ديرسوز(بلوز و شلوار)840</v>
      </c>
      <c r="C1739" s="10" t="str">
        <f t="shared" si="113"/>
        <v>لباس كار ديرسوز(بلوز و شلوار)1402/06/01840</v>
      </c>
      <c r="D1739" s="10" t="str">
        <f>IFERROR(IF(تحویلی!$E$1="","",IF(NOSA!O1739=تحویلی!$E$1,تحویلی!$E$1&amp;COUNTIF(NOSA!$O$1:O1739,تحویلی!$E$1),"")),"")</f>
        <v/>
      </c>
      <c r="E1739" s="10" t="str">
        <f t="shared" si="114"/>
        <v>20657840</v>
      </c>
      <c r="F1739" s="10" t="str">
        <f>IFERROR(VLOOKUP(I1739,DATABASE!$N:$O,2,FALSE),"")</f>
        <v>لباس كار ديرسوز(بلوز و شلوار)</v>
      </c>
      <c r="G1739" s="89" t="s">
        <v>2457</v>
      </c>
      <c r="H1739" s="90">
        <v>20657</v>
      </c>
      <c r="I1739" s="89" t="s">
        <v>1629</v>
      </c>
      <c r="J1739" s="89" t="s">
        <v>1630</v>
      </c>
      <c r="K1739" s="91">
        <v>1</v>
      </c>
      <c r="L1739" s="89" t="s">
        <v>28</v>
      </c>
      <c r="M1739" s="89" t="s">
        <v>47</v>
      </c>
      <c r="N1739" s="89" t="s">
        <v>2684</v>
      </c>
      <c r="O1739" s="92">
        <v>840</v>
      </c>
      <c r="P1739" s="90">
        <v>0</v>
      </c>
      <c r="Q1739" s="10">
        <f t="shared" si="111"/>
        <v>840</v>
      </c>
    </row>
    <row r="1740" spans="2:17" ht="20.25" customHeight="1">
      <c r="B1740" s="10" t="str">
        <f t="shared" si="112"/>
        <v>كفش ايمني عايق برق840</v>
      </c>
      <c r="C1740" s="10" t="str">
        <f t="shared" si="113"/>
        <v>كفش ايمني عايق برق1402/06/01840</v>
      </c>
      <c r="D1740" s="10" t="str">
        <f>IFERROR(IF(تحویلی!$E$1="","",IF(NOSA!O1740=تحویلی!$E$1,تحویلی!$E$1&amp;COUNTIF(NOSA!$O$1:O1740,تحویلی!$E$1),"")),"")</f>
        <v/>
      </c>
      <c r="E1740" s="10" t="str">
        <f t="shared" si="114"/>
        <v>20657840</v>
      </c>
      <c r="F1740" s="10" t="str">
        <f>IFERROR(VLOOKUP(I1740,DATABASE!$N:$O,2,FALSE),"")</f>
        <v>كفش ايمني عايق برق</v>
      </c>
      <c r="G1740" s="89" t="s">
        <v>2457</v>
      </c>
      <c r="H1740" s="90">
        <v>20657</v>
      </c>
      <c r="I1740" s="89" t="s">
        <v>1713</v>
      </c>
      <c r="J1740" s="89" t="s">
        <v>1714</v>
      </c>
      <c r="K1740" s="91">
        <v>1</v>
      </c>
      <c r="L1740" s="89" t="s">
        <v>3</v>
      </c>
      <c r="M1740" s="89" t="s">
        <v>47</v>
      </c>
      <c r="N1740" s="89" t="s">
        <v>2684</v>
      </c>
      <c r="O1740" s="92">
        <v>840</v>
      </c>
      <c r="P1740" s="90">
        <v>0</v>
      </c>
      <c r="Q1740" s="10">
        <f t="shared" si="111"/>
        <v>840</v>
      </c>
    </row>
    <row r="1741" spans="2:17" ht="20.25" customHeight="1">
      <c r="B1741" s="10" t="str">
        <f t="shared" si="112"/>
        <v>دستكش كف مواد سبك840</v>
      </c>
      <c r="C1741" s="10" t="str">
        <f t="shared" si="113"/>
        <v>دستكش كف مواد سبك1402/06/01840</v>
      </c>
      <c r="D1741" s="10" t="str">
        <f>IFERROR(IF(تحویلی!$E$1="","",IF(NOSA!O1741=تحویلی!$E$1,تحویلی!$E$1&amp;COUNTIF(NOSA!$O$1:O1741,تحویلی!$E$1),"")),"")</f>
        <v/>
      </c>
      <c r="E1741" s="10" t="str">
        <f t="shared" si="114"/>
        <v>20657840</v>
      </c>
      <c r="F1741" s="10" t="str">
        <f>IFERROR(VLOOKUP(I1741,DATABASE!$N:$O,2,FALSE),"")</f>
        <v>دستكش كف مواد سبك</v>
      </c>
      <c r="G1741" s="89" t="s">
        <v>2457</v>
      </c>
      <c r="H1741" s="90">
        <v>20657</v>
      </c>
      <c r="I1741" s="89" t="s">
        <v>1456</v>
      </c>
      <c r="J1741" s="89" t="s">
        <v>2</v>
      </c>
      <c r="K1741" s="91">
        <v>1</v>
      </c>
      <c r="L1741" s="89" t="s">
        <v>3</v>
      </c>
      <c r="M1741" s="89" t="s">
        <v>47</v>
      </c>
      <c r="N1741" s="89" t="s">
        <v>2684</v>
      </c>
      <c r="O1741" s="92">
        <v>840</v>
      </c>
      <c r="P1741" s="90">
        <v>0</v>
      </c>
      <c r="Q1741" s="10">
        <f t="shared" si="111"/>
        <v>840</v>
      </c>
    </row>
    <row r="1742" spans="2:17" ht="20.25" customHeight="1">
      <c r="B1742" s="10" t="str">
        <f t="shared" si="112"/>
        <v>كلاه ايمني840</v>
      </c>
      <c r="C1742" s="10" t="str">
        <f t="shared" si="113"/>
        <v>كلاه ايمني1402/06/01840</v>
      </c>
      <c r="D1742" s="10" t="str">
        <f>IFERROR(IF(تحویلی!$E$1="","",IF(NOSA!O1742=تحویلی!$E$1,تحویلی!$E$1&amp;COUNTIF(NOSA!$O$1:O1742,تحویلی!$E$1),"")),"")</f>
        <v/>
      </c>
      <c r="E1742" s="10" t="str">
        <f t="shared" si="114"/>
        <v>20657840</v>
      </c>
      <c r="F1742" s="10" t="str">
        <f>IFERROR(VLOOKUP(I1742,DATABASE!$N:$O,2,FALSE),"")</f>
        <v>كلاه ايمني</v>
      </c>
      <c r="G1742" s="89" t="s">
        <v>2457</v>
      </c>
      <c r="H1742" s="90">
        <v>20657</v>
      </c>
      <c r="I1742" s="89" t="s">
        <v>1476</v>
      </c>
      <c r="J1742" s="89" t="s">
        <v>1647</v>
      </c>
      <c r="K1742" s="91">
        <v>1</v>
      </c>
      <c r="L1742" s="89" t="s">
        <v>8</v>
      </c>
      <c r="M1742" s="89" t="s">
        <v>47</v>
      </c>
      <c r="N1742" s="89" t="s">
        <v>2684</v>
      </c>
      <c r="O1742" s="92">
        <v>840</v>
      </c>
      <c r="P1742" s="90">
        <v>0</v>
      </c>
      <c r="Q1742" s="10">
        <f t="shared" si="111"/>
        <v>840</v>
      </c>
    </row>
    <row r="1743" spans="2:17" ht="20.25" customHeight="1">
      <c r="B1743" s="10" t="str">
        <f t="shared" si="112"/>
        <v>كمربند برزنتي نواري840</v>
      </c>
      <c r="C1743" s="10" t="str">
        <f t="shared" si="113"/>
        <v>كمربند برزنتي نواري1402/06/01840</v>
      </c>
      <c r="D1743" s="10" t="str">
        <f>IFERROR(IF(تحویلی!$E$1="","",IF(NOSA!O1743=تحویلی!$E$1,تحویلی!$E$1&amp;COUNTIF(NOSA!$O$1:O1743,تحویلی!$E$1),"")),"")</f>
        <v/>
      </c>
      <c r="E1743" s="10" t="str">
        <f t="shared" si="114"/>
        <v>20657840</v>
      </c>
      <c r="F1743" s="10" t="str">
        <f>IFERROR(VLOOKUP(I1743,DATABASE!$N:$O,2,FALSE),"")</f>
        <v>كمربند برزنتي نواري</v>
      </c>
      <c r="G1743" s="89" t="s">
        <v>2457</v>
      </c>
      <c r="H1743" s="90">
        <v>20657</v>
      </c>
      <c r="I1743" s="89" t="s">
        <v>1441</v>
      </c>
      <c r="J1743" s="89" t="s">
        <v>95</v>
      </c>
      <c r="K1743" s="91">
        <v>1</v>
      </c>
      <c r="L1743" s="89" t="s">
        <v>96</v>
      </c>
      <c r="M1743" s="89" t="s">
        <v>47</v>
      </c>
      <c r="N1743" s="89" t="s">
        <v>2684</v>
      </c>
      <c r="O1743" s="92">
        <v>840</v>
      </c>
      <c r="P1743" s="90">
        <v>0</v>
      </c>
      <c r="Q1743" s="10">
        <f t="shared" si="111"/>
        <v>840</v>
      </c>
    </row>
    <row r="1744" spans="2:17" ht="20.25" customHeight="1">
      <c r="B1744" s="10" t="str">
        <f t="shared" si="112"/>
        <v>گوشي اير پلاگ840</v>
      </c>
      <c r="C1744" s="10" t="str">
        <f t="shared" si="113"/>
        <v>گوشي اير پلاگ1402/06/01840</v>
      </c>
      <c r="D1744" s="10" t="str">
        <f>IFERROR(IF(تحویلی!$E$1="","",IF(NOSA!O1744=تحویلی!$E$1,تحویلی!$E$1&amp;COUNTIF(NOSA!$O$1:O1744,تحویلی!$E$1),"")),"")</f>
        <v/>
      </c>
      <c r="E1744" s="10" t="str">
        <f t="shared" si="114"/>
        <v>20657840</v>
      </c>
      <c r="F1744" s="10" t="str">
        <f>IFERROR(VLOOKUP(I1744,DATABASE!$N:$O,2,FALSE),"")</f>
        <v>گوشي اير پلاگ</v>
      </c>
      <c r="G1744" s="89" t="s">
        <v>2457</v>
      </c>
      <c r="H1744" s="90">
        <v>20657</v>
      </c>
      <c r="I1744" s="89" t="s">
        <v>1581</v>
      </c>
      <c r="J1744" s="89" t="s">
        <v>124</v>
      </c>
      <c r="K1744" s="91">
        <v>1</v>
      </c>
      <c r="L1744" s="89" t="s">
        <v>8</v>
      </c>
      <c r="M1744" s="89" t="s">
        <v>47</v>
      </c>
      <c r="N1744" s="89" t="s">
        <v>2684</v>
      </c>
      <c r="O1744" s="92">
        <v>840</v>
      </c>
      <c r="P1744" s="90">
        <v>0</v>
      </c>
      <c r="Q1744" s="10">
        <f t="shared" si="111"/>
        <v>840</v>
      </c>
    </row>
    <row r="1745" spans="2:17" ht="20.25" customHeight="1">
      <c r="B1745" s="10" t="str">
        <f t="shared" si="112"/>
        <v>لباس كار نسوز(بلوز و شلوار)842</v>
      </c>
      <c r="C1745" s="10" t="str">
        <f t="shared" si="113"/>
        <v>لباس كار نسوز(بلوز و شلوار)1402/06/01842</v>
      </c>
      <c r="D1745" s="10" t="str">
        <f>IFERROR(IF(تحویلی!$E$1="","",IF(NOSA!O1745=تحویلی!$E$1,تحویلی!$E$1&amp;COUNTIF(NOSA!$O$1:O1745,تحویلی!$E$1),"")),"")</f>
        <v/>
      </c>
      <c r="E1745" s="10" t="str">
        <f t="shared" si="114"/>
        <v>20658842</v>
      </c>
      <c r="F1745" s="10" t="str">
        <f>IFERROR(VLOOKUP(I1745,DATABASE!$N:$O,2,FALSE),"")</f>
        <v>لباس كار نسوز(بلوز و شلوار)</v>
      </c>
      <c r="G1745" s="89" t="s">
        <v>2457</v>
      </c>
      <c r="H1745" s="90">
        <v>20658</v>
      </c>
      <c r="I1745" s="89" t="s">
        <v>1740</v>
      </c>
      <c r="J1745" s="89" t="s">
        <v>1741</v>
      </c>
      <c r="K1745" s="91">
        <v>1</v>
      </c>
      <c r="L1745" s="89" t="s">
        <v>28</v>
      </c>
      <c r="M1745" s="89" t="s">
        <v>4</v>
      </c>
      <c r="N1745" s="89" t="s">
        <v>2685</v>
      </c>
      <c r="O1745" s="92">
        <v>842</v>
      </c>
      <c r="P1745" s="90">
        <v>0</v>
      </c>
      <c r="Q1745" s="10">
        <f t="shared" si="111"/>
        <v>842</v>
      </c>
    </row>
    <row r="1746" spans="2:17" ht="20.25" customHeight="1">
      <c r="B1746" s="10" t="str">
        <f t="shared" si="112"/>
        <v>چكمه ايمني نسوز842</v>
      </c>
      <c r="C1746" s="10" t="str">
        <f t="shared" si="113"/>
        <v>چكمه ايمني نسوز1402/06/01842</v>
      </c>
      <c r="D1746" s="10" t="str">
        <f>IFERROR(IF(تحویلی!$E$1="","",IF(NOSA!O1746=تحویلی!$E$1,تحویلی!$E$1&amp;COUNTIF(NOSA!$O$1:O1746,تحویلی!$E$1),"")),"")</f>
        <v/>
      </c>
      <c r="E1746" s="10" t="str">
        <f t="shared" si="114"/>
        <v>20658842</v>
      </c>
      <c r="F1746" s="10" t="str">
        <f>IFERROR(VLOOKUP(I1746,DATABASE!$N:$O,2,FALSE),"")</f>
        <v>چكمه ايمني نسوز</v>
      </c>
      <c r="G1746" s="89" t="s">
        <v>2457</v>
      </c>
      <c r="H1746" s="90">
        <v>20658</v>
      </c>
      <c r="I1746" s="89" t="s">
        <v>1784</v>
      </c>
      <c r="J1746" s="89" t="s">
        <v>1785</v>
      </c>
      <c r="K1746" s="91">
        <v>1</v>
      </c>
      <c r="L1746" s="89" t="s">
        <v>3</v>
      </c>
      <c r="M1746" s="89" t="s">
        <v>4</v>
      </c>
      <c r="N1746" s="89" t="s">
        <v>2685</v>
      </c>
      <c r="O1746" s="92">
        <v>842</v>
      </c>
      <c r="P1746" s="90">
        <v>0</v>
      </c>
      <c r="Q1746" s="10">
        <f t="shared" si="111"/>
        <v>842</v>
      </c>
    </row>
    <row r="1747" spans="2:17" ht="20.25" customHeight="1">
      <c r="B1747" s="10" t="str">
        <f t="shared" si="112"/>
        <v>پيشبند نسوز چرمي842</v>
      </c>
      <c r="C1747" s="10" t="str">
        <f t="shared" si="113"/>
        <v>پيشبند نسوز چرمي1402/06/01842</v>
      </c>
      <c r="D1747" s="10" t="str">
        <f>IFERROR(IF(تحویلی!$E$1="","",IF(NOSA!O1747=تحویلی!$E$1,تحویلی!$E$1&amp;COUNTIF(NOSA!$O$1:O1747,تحویلی!$E$1),"")),"")</f>
        <v/>
      </c>
      <c r="E1747" s="10" t="str">
        <f t="shared" si="114"/>
        <v>20658842</v>
      </c>
      <c r="F1747" s="10" t="str">
        <f>IFERROR(VLOOKUP(I1747,DATABASE!$N:$O,2,FALSE),"")</f>
        <v>پيشبند نسوز چرمي</v>
      </c>
      <c r="G1747" s="89" t="s">
        <v>2457</v>
      </c>
      <c r="H1747" s="90">
        <v>20658</v>
      </c>
      <c r="I1747" s="89" t="s">
        <v>1459</v>
      </c>
      <c r="J1747" s="89" t="s">
        <v>15</v>
      </c>
      <c r="K1747" s="91">
        <v>1</v>
      </c>
      <c r="L1747" s="89" t="s">
        <v>8</v>
      </c>
      <c r="M1747" s="89" t="s">
        <v>4</v>
      </c>
      <c r="N1747" s="89" t="s">
        <v>2685</v>
      </c>
      <c r="O1747" s="92">
        <v>842</v>
      </c>
      <c r="P1747" s="90">
        <v>0</v>
      </c>
      <c r="Q1747" s="10">
        <f t="shared" si="111"/>
        <v>842</v>
      </c>
    </row>
    <row r="1748" spans="2:17" ht="20.25" customHeight="1">
      <c r="B1748" s="10" t="str">
        <f t="shared" si="112"/>
        <v>كلاه ايمني842</v>
      </c>
      <c r="C1748" s="10" t="str">
        <f t="shared" si="113"/>
        <v>كلاه ايمني1402/06/01842</v>
      </c>
      <c r="D1748" s="10" t="str">
        <f>IFERROR(IF(تحویلی!$E$1="","",IF(NOSA!O1748=تحویلی!$E$1,تحویلی!$E$1&amp;COUNTIF(NOSA!$O$1:O1748,تحویلی!$E$1),"")),"")</f>
        <v/>
      </c>
      <c r="E1748" s="10" t="str">
        <f t="shared" si="114"/>
        <v>20658842</v>
      </c>
      <c r="F1748" s="10" t="str">
        <f>IFERROR(VLOOKUP(I1748,DATABASE!$N:$O,2,FALSE),"")</f>
        <v>كلاه ايمني</v>
      </c>
      <c r="G1748" s="3" t="s">
        <v>2457</v>
      </c>
      <c r="H1748" s="4">
        <v>20658</v>
      </c>
      <c r="I1748" s="3" t="s">
        <v>1505</v>
      </c>
      <c r="J1748" s="3" t="s">
        <v>1628</v>
      </c>
      <c r="K1748" s="5">
        <v>1</v>
      </c>
      <c r="L1748" s="3" t="s">
        <v>8</v>
      </c>
      <c r="M1748" s="3" t="s">
        <v>4</v>
      </c>
      <c r="N1748" s="3" t="s">
        <v>2685</v>
      </c>
      <c r="O1748" s="1">
        <v>842</v>
      </c>
      <c r="P1748" s="4">
        <v>0</v>
      </c>
      <c r="Q1748" s="10">
        <f t="shared" si="111"/>
        <v>842</v>
      </c>
    </row>
    <row r="1749" spans="2:17" ht="20.25" customHeight="1">
      <c r="B1749" s="10" t="str">
        <f t="shared" si="112"/>
        <v>كمربند برزنتي نواري842</v>
      </c>
      <c r="C1749" s="10" t="str">
        <f t="shared" si="113"/>
        <v>كمربند برزنتي نواري1402/06/01842</v>
      </c>
      <c r="D1749" s="10" t="str">
        <f>IFERROR(IF(تحویلی!$E$1="","",IF(NOSA!O1749=تحویلی!$E$1,تحویلی!$E$1&amp;COUNTIF(NOSA!$O$1:O1749,تحویلی!$E$1),"")),"")</f>
        <v/>
      </c>
      <c r="E1749" s="10" t="str">
        <f t="shared" si="114"/>
        <v>20658842</v>
      </c>
      <c r="F1749" s="10" t="str">
        <f>IFERROR(VLOOKUP(I1749,DATABASE!$N:$O,2,FALSE),"")</f>
        <v>كمربند برزنتي نواري</v>
      </c>
      <c r="G1749" s="3" t="s">
        <v>2457</v>
      </c>
      <c r="H1749" s="4">
        <v>20658</v>
      </c>
      <c r="I1749" s="3" t="s">
        <v>1441</v>
      </c>
      <c r="J1749" s="3" t="s">
        <v>95</v>
      </c>
      <c r="K1749" s="5">
        <v>1</v>
      </c>
      <c r="L1749" s="3" t="s">
        <v>96</v>
      </c>
      <c r="M1749" s="3" t="s">
        <v>4</v>
      </c>
      <c r="N1749" s="3" t="s">
        <v>2685</v>
      </c>
      <c r="O1749" s="1">
        <v>842</v>
      </c>
      <c r="P1749" s="4">
        <v>0</v>
      </c>
      <c r="Q1749" s="10">
        <f t="shared" si="111"/>
        <v>842</v>
      </c>
    </row>
    <row r="1750" spans="2:17" ht="20.25" customHeight="1">
      <c r="B1750" s="10" t="str">
        <f t="shared" si="112"/>
        <v>دستكش ضد برش سبك842</v>
      </c>
      <c r="C1750" s="10" t="str">
        <f t="shared" si="113"/>
        <v>دستكش ضد برش سبك1402/06/01842</v>
      </c>
      <c r="D1750" s="10" t="str">
        <f>IFERROR(IF(تحویلی!$E$1="","",IF(NOSA!O1750=تحویلی!$E$1,تحویلی!$E$1&amp;COUNTIF(NOSA!$O$1:O1750,تحویلی!$E$1),"")),"")</f>
        <v/>
      </c>
      <c r="E1750" s="10" t="str">
        <f t="shared" si="114"/>
        <v>20658842</v>
      </c>
      <c r="F1750" s="10" t="str">
        <f>IFERROR(VLOOKUP(I1750,DATABASE!$N:$O,2,FALSE),"")</f>
        <v>دستكش ضد برش سبك</v>
      </c>
      <c r="G1750" s="3" t="s">
        <v>2457</v>
      </c>
      <c r="H1750" s="4">
        <v>20658</v>
      </c>
      <c r="I1750" s="3" t="s">
        <v>1442</v>
      </c>
      <c r="J1750" s="3" t="s">
        <v>22</v>
      </c>
      <c r="K1750" s="5">
        <v>1</v>
      </c>
      <c r="L1750" s="3" t="s">
        <v>3</v>
      </c>
      <c r="M1750" s="3" t="s">
        <v>4</v>
      </c>
      <c r="N1750" s="3" t="s">
        <v>2685</v>
      </c>
      <c r="O1750" s="1">
        <v>842</v>
      </c>
      <c r="P1750" s="4">
        <v>0</v>
      </c>
      <c r="Q1750" s="10">
        <f t="shared" si="111"/>
        <v>842</v>
      </c>
    </row>
    <row r="1751" spans="2:17" ht="20.25" customHeight="1">
      <c r="B1751" s="10" t="str">
        <f t="shared" si="112"/>
        <v>گوشي اير پلاگ842</v>
      </c>
      <c r="C1751" s="10" t="str">
        <f t="shared" si="113"/>
        <v>گوشي اير پلاگ1402/06/01842</v>
      </c>
      <c r="D1751" s="10" t="str">
        <f>IFERROR(IF(تحویلی!$E$1="","",IF(NOSA!O1751=تحویلی!$E$1,تحویلی!$E$1&amp;COUNTIF(NOSA!$O$1:O1751,تحویلی!$E$1),"")),"")</f>
        <v/>
      </c>
      <c r="E1751" s="10" t="str">
        <f t="shared" si="114"/>
        <v>20658842</v>
      </c>
      <c r="F1751" s="10" t="str">
        <f>IFERROR(VLOOKUP(I1751,DATABASE!$N:$O,2,FALSE),"")</f>
        <v>گوشي اير پلاگ</v>
      </c>
      <c r="G1751" s="3" t="s">
        <v>2457</v>
      </c>
      <c r="H1751" s="4">
        <v>20658</v>
      </c>
      <c r="I1751" s="3" t="s">
        <v>1581</v>
      </c>
      <c r="J1751" s="3" t="s">
        <v>124</v>
      </c>
      <c r="K1751" s="5">
        <v>1</v>
      </c>
      <c r="L1751" s="3" t="s">
        <v>8</v>
      </c>
      <c r="M1751" s="3" t="s">
        <v>4</v>
      </c>
      <c r="N1751" s="3" t="s">
        <v>2685</v>
      </c>
      <c r="O1751" s="1">
        <v>842</v>
      </c>
      <c r="P1751" s="4">
        <v>0</v>
      </c>
      <c r="Q1751" s="10">
        <f t="shared" si="111"/>
        <v>842</v>
      </c>
    </row>
    <row r="1752" spans="2:17" ht="20.25" customHeight="1">
      <c r="B1752" s="10" t="str">
        <f t="shared" si="112"/>
        <v>لباس كار ديرسوز(بلوز و شلوار)841</v>
      </c>
      <c r="C1752" s="10" t="str">
        <f t="shared" si="113"/>
        <v>لباس كار ديرسوز(بلوز و شلوار)1402/06/01841</v>
      </c>
      <c r="D1752" s="10" t="str">
        <f>IFERROR(IF(تحویلی!$E$1="","",IF(NOSA!O1752=تحویلی!$E$1,تحویلی!$E$1&amp;COUNTIF(NOSA!$O$1:O1752,تحویلی!$E$1),"")),"")</f>
        <v/>
      </c>
      <c r="E1752" s="10" t="str">
        <f t="shared" si="114"/>
        <v>20659841</v>
      </c>
      <c r="F1752" s="10" t="str">
        <f>IFERROR(VLOOKUP(I1752,DATABASE!$N:$O,2,FALSE),"")</f>
        <v>لباس كار ديرسوز(بلوز و شلوار)</v>
      </c>
      <c r="G1752" s="3" t="s">
        <v>2457</v>
      </c>
      <c r="H1752" s="4">
        <v>20659</v>
      </c>
      <c r="I1752" s="3" t="s">
        <v>1466</v>
      </c>
      <c r="J1752" s="3" t="s">
        <v>1623</v>
      </c>
      <c r="K1752" s="5">
        <v>1</v>
      </c>
      <c r="L1752" s="3" t="s">
        <v>28</v>
      </c>
      <c r="M1752" s="3" t="s">
        <v>47</v>
      </c>
      <c r="N1752" s="3" t="s">
        <v>2686</v>
      </c>
      <c r="O1752" s="1">
        <v>841</v>
      </c>
      <c r="P1752" s="4">
        <v>0</v>
      </c>
      <c r="Q1752" s="10">
        <f t="shared" si="111"/>
        <v>841</v>
      </c>
    </row>
    <row r="1753" spans="2:17" ht="20.25" customHeight="1">
      <c r="B1753" s="10" t="str">
        <f t="shared" si="112"/>
        <v>كفش ايمني841</v>
      </c>
      <c r="C1753" s="10" t="str">
        <f t="shared" si="113"/>
        <v>كفش ايمني1402/06/01841</v>
      </c>
      <c r="D1753" s="10" t="str">
        <f>IFERROR(IF(تحویلی!$E$1="","",IF(NOSA!O1753=تحویلی!$E$1,تحویلی!$E$1&amp;COUNTIF(NOSA!$O$1:O1753,تحویلی!$E$1),"")),"")</f>
        <v/>
      </c>
      <c r="E1753" s="10" t="str">
        <f t="shared" si="114"/>
        <v>20659841</v>
      </c>
      <c r="F1753" s="10" t="str">
        <f>IFERROR(VLOOKUP(I1753,DATABASE!$N:$O,2,FALSE),"")</f>
        <v>كفش ايمني</v>
      </c>
      <c r="G1753" s="3" t="s">
        <v>2457</v>
      </c>
      <c r="H1753" s="4">
        <v>20659</v>
      </c>
      <c r="I1753" s="3" t="s">
        <v>1539</v>
      </c>
      <c r="J1753" s="3" t="s">
        <v>1748</v>
      </c>
      <c r="K1753" s="5">
        <v>1</v>
      </c>
      <c r="L1753" s="3" t="s">
        <v>3</v>
      </c>
      <c r="M1753" s="3" t="s">
        <v>47</v>
      </c>
      <c r="N1753" s="3" t="s">
        <v>2686</v>
      </c>
      <c r="O1753" s="1">
        <v>841</v>
      </c>
      <c r="P1753" s="4">
        <v>0</v>
      </c>
      <c r="Q1753" s="10">
        <f t="shared" si="111"/>
        <v>841</v>
      </c>
    </row>
    <row r="1754" spans="2:17" ht="20.25" customHeight="1">
      <c r="B1754" s="10" t="str">
        <f t="shared" si="112"/>
        <v>دستكش ضد برش سبك841</v>
      </c>
      <c r="C1754" s="10" t="str">
        <f t="shared" si="113"/>
        <v>دستكش ضد برش سبك1402/06/01841</v>
      </c>
      <c r="D1754" s="10" t="str">
        <f>IFERROR(IF(تحویلی!$E$1="","",IF(NOSA!O1754=تحویلی!$E$1,تحویلی!$E$1&amp;COUNTIF(NOSA!$O$1:O1754,تحویلی!$E$1),"")),"")</f>
        <v/>
      </c>
      <c r="E1754" s="10" t="str">
        <f t="shared" si="114"/>
        <v>20659841</v>
      </c>
      <c r="F1754" s="10" t="str">
        <f>IFERROR(VLOOKUP(I1754,DATABASE!$N:$O,2,FALSE),"")</f>
        <v>دستكش ضد برش سبك</v>
      </c>
      <c r="G1754" s="3" t="s">
        <v>2457</v>
      </c>
      <c r="H1754" s="4">
        <v>20659</v>
      </c>
      <c r="I1754" s="3" t="s">
        <v>1442</v>
      </c>
      <c r="J1754" s="3" t="s">
        <v>22</v>
      </c>
      <c r="K1754" s="5">
        <v>1</v>
      </c>
      <c r="L1754" s="3" t="s">
        <v>3</v>
      </c>
      <c r="M1754" s="3" t="s">
        <v>47</v>
      </c>
      <c r="N1754" s="3" t="s">
        <v>2686</v>
      </c>
      <c r="O1754" s="1">
        <v>841</v>
      </c>
      <c r="P1754" s="4">
        <v>0</v>
      </c>
      <c r="Q1754" s="10">
        <f t="shared" si="111"/>
        <v>841</v>
      </c>
    </row>
    <row r="1755" spans="2:17" ht="20.25" customHeight="1">
      <c r="B1755" s="10" t="str">
        <f t="shared" si="112"/>
        <v>كلاه ايمني841</v>
      </c>
      <c r="C1755" s="10" t="str">
        <f t="shared" si="113"/>
        <v>كلاه ايمني1402/06/01841</v>
      </c>
      <c r="D1755" s="10" t="str">
        <f>IFERROR(IF(تحویلی!$E$1="","",IF(NOSA!O1755=تحویلی!$E$1,تحویلی!$E$1&amp;COUNTIF(NOSA!$O$1:O1755,تحویلی!$E$1),"")),"")</f>
        <v/>
      </c>
      <c r="E1755" s="10" t="str">
        <f t="shared" si="114"/>
        <v>20659841</v>
      </c>
      <c r="F1755" s="10" t="str">
        <f>IFERROR(VLOOKUP(I1755,DATABASE!$N:$O,2,FALSE),"")</f>
        <v>كلاه ايمني</v>
      </c>
      <c r="G1755" s="3" t="s">
        <v>2457</v>
      </c>
      <c r="H1755" s="4">
        <v>20659</v>
      </c>
      <c r="I1755" s="3" t="s">
        <v>1476</v>
      </c>
      <c r="J1755" s="3" t="s">
        <v>1647</v>
      </c>
      <c r="K1755" s="5">
        <v>1</v>
      </c>
      <c r="L1755" s="3" t="s">
        <v>8</v>
      </c>
      <c r="M1755" s="3" t="s">
        <v>47</v>
      </c>
      <c r="N1755" s="3" t="s">
        <v>2686</v>
      </c>
      <c r="O1755" s="1">
        <v>841</v>
      </c>
      <c r="P1755" s="4">
        <v>0</v>
      </c>
      <c r="Q1755" s="10">
        <f t="shared" si="111"/>
        <v>841</v>
      </c>
    </row>
    <row r="1756" spans="2:17" ht="20.25" customHeight="1">
      <c r="B1756" s="10" t="str">
        <f t="shared" si="112"/>
        <v>كمربند برزنتي نواري841</v>
      </c>
      <c r="C1756" s="10" t="str">
        <f t="shared" si="113"/>
        <v>كمربند برزنتي نواري1402/06/01841</v>
      </c>
      <c r="D1756" s="10" t="str">
        <f>IFERROR(IF(تحویلی!$E$1="","",IF(NOSA!O1756=تحویلی!$E$1,تحویلی!$E$1&amp;COUNTIF(NOSA!$O$1:O1756,تحویلی!$E$1),"")),"")</f>
        <v/>
      </c>
      <c r="E1756" s="10" t="str">
        <f t="shared" si="114"/>
        <v>20659841</v>
      </c>
      <c r="F1756" s="10" t="str">
        <f>IFERROR(VLOOKUP(I1756,DATABASE!$N:$O,2,FALSE),"")</f>
        <v>كمربند برزنتي نواري</v>
      </c>
      <c r="G1756" s="3" t="s">
        <v>2457</v>
      </c>
      <c r="H1756" s="4">
        <v>20659</v>
      </c>
      <c r="I1756" s="3" t="s">
        <v>1441</v>
      </c>
      <c r="J1756" s="3" t="s">
        <v>95</v>
      </c>
      <c r="K1756" s="5">
        <v>1</v>
      </c>
      <c r="L1756" s="3" t="s">
        <v>96</v>
      </c>
      <c r="M1756" s="3" t="s">
        <v>47</v>
      </c>
      <c r="N1756" s="3" t="s">
        <v>2686</v>
      </c>
      <c r="O1756" s="1">
        <v>841</v>
      </c>
      <c r="P1756" s="4">
        <v>0</v>
      </c>
      <c r="Q1756" s="10">
        <f t="shared" si="111"/>
        <v>841</v>
      </c>
    </row>
    <row r="1757" spans="2:17" ht="20.25" customHeight="1">
      <c r="B1757" s="10" t="str">
        <f t="shared" si="112"/>
        <v>گوشي اير پلاگ841</v>
      </c>
      <c r="C1757" s="10" t="str">
        <f t="shared" si="113"/>
        <v>گوشي اير پلاگ1402/06/01841</v>
      </c>
      <c r="D1757" s="10" t="str">
        <f>IFERROR(IF(تحویلی!$E$1="","",IF(NOSA!O1757=تحویلی!$E$1,تحویلی!$E$1&amp;COUNTIF(NOSA!$O$1:O1757,تحویلی!$E$1),"")),"")</f>
        <v/>
      </c>
      <c r="E1757" s="10" t="str">
        <f t="shared" si="114"/>
        <v>20659841</v>
      </c>
      <c r="F1757" s="10" t="str">
        <f>IFERROR(VLOOKUP(I1757,DATABASE!$N:$O,2,FALSE),"")</f>
        <v>گوشي اير پلاگ</v>
      </c>
      <c r="G1757" s="3" t="s">
        <v>2457</v>
      </c>
      <c r="H1757" s="4">
        <v>20659</v>
      </c>
      <c r="I1757" s="3" t="s">
        <v>1581</v>
      </c>
      <c r="J1757" s="3" t="s">
        <v>124</v>
      </c>
      <c r="K1757" s="5">
        <v>1</v>
      </c>
      <c r="L1757" s="3" t="s">
        <v>8</v>
      </c>
      <c r="M1757" s="3" t="s">
        <v>47</v>
      </c>
      <c r="N1757" s="3" t="s">
        <v>2686</v>
      </c>
      <c r="O1757" s="1">
        <v>841</v>
      </c>
      <c r="P1757" s="4">
        <v>0</v>
      </c>
      <c r="Q1757" s="10">
        <f t="shared" si="111"/>
        <v>841</v>
      </c>
    </row>
    <row r="1758" spans="2:17" ht="20.25" customHeight="1">
      <c r="B1758" s="10" t="str">
        <f t="shared" si="112"/>
        <v>دستكش ضد برش سبك739</v>
      </c>
      <c r="C1758" s="10" t="str">
        <f t="shared" si="113"/>
        <v>دستكش ضد برش سبك1402/06/01739</v>
      </c>
      <c r="D1758" s="10" t="str">
        <f>IFERROR(IF(تحویلی!$E$1="","",IF(NOSA!O1758=تحویلی!$E$1,تحویلی!$E$1&amp;COUNTIF(NOSA!$O$1:O1758,تحویلی!$E$1),"")),"")</f>
        <v/>
      </c>
      <c r="E1758" s="10" t="str">
        <f t="shared" si="114"/>
        <v>20661739</v>
      </c>
      <c r="F1758" s="10" t="str">
        <f>IFERROR(VLOOKUP(I1758,DATABASE!$N:$O,2,FALSE),"")</f>
        <v>دستكش ضد برش سبك</v>
      </c>
      <c r="G1758" s="3" t="s">
        <v>2457</v>
      </c>
      <c r="H1758" s="4">
        <v>20661</v>
      </c>
      <c r="I1758" s="3" t="s">
        <v>1442</v>
      </c>
      <c r="J1758" s="3" t="s">
        <v>22</v>
      </c>
      <c r="K1758" s="5">
        <v>2</v>
      </c>
      <c r="L1758" s="3" t="s">
        <v>3</v>
      </c>
      <c r="M1758" s="3" t="s">
        <v>2688</v>
      </c>
      <c r="N1758" s="3" t="s">
        <v>779</v>
      </c>
      <c r="O1758" s="1">
        <v>739</v>
      </c>
      <c r="P1758" s="4">
        <v>0</v>
      </c>
      <c r="Q1758" s="10">
        <f t="shared" si="111"/>
        <v>739</v>
      </c>
    </row>
    <row r="1759" spans="2:17" ht="20.25" customHeight="1">
      <c r="B1759" s="10" t="str">
        <f t="shared" si="112"/>
        <v>نقاب تيره محافظ صورت معمولي842</v>
      </c>
      <c r="C1759" s="10" t="str">
        <f t="shared" si="113"/>
        <v>نقاب تيره محافظ صورت معمولي1402/06/01842</v>
      </c>
      <c r="D1759" s="10" t="str">
        <f>IFERROR(IF(تحویلی!$E$1="","",IF(NOSA!O1759=تحویلی!$E$1,تحویلی!$E$1&amp;COUNTIF(NOSA!$O$1:O1759,تحویلی!$E$1),"")),"")</f>
        <v/>
      </c>
      <c r="E1759" s="10" t="str">
        <f t="shared" si="114"/>
        <v>20665842</v>
      </c>
      <c r="F1759" s="10" t="str">
        <f>IFERROR(VLOOKUP(I1759,DATABASE!$N:$O,2,FALSE),"")</f>
        <v>نقاب تيره محافظ صورت معمولي</v>
      </c>
      <c r="G1759" s="3" t="s">
        <v>2457</v>
      </c>
      <c r="H1759" s="4">
        <v>20665</v>
      </c>
      <c r="I1759" s="3" t="s">
        <v>1557</v>
      </c>
      <c r="J1759" s="3" t="s">
        <v>115</v>
      </c>
      <c r="K1759" s="5">
        <v>1</v>
      </c>
      <c r="L1759" s="3" t="s">
        <v>8</v>
      </c>
      <c r="M1759" s="3" t="s">
        <v>4</v>
      </c>
      <c r="N1759" s="3" t="s">
        <v>2685</v>
      </c>
      <c r="O1759" s="1">
        <v>842</v>
      </c>
      <c r="P1759" s="4">
        <v>0</v>
      </c>
      <c r="Q1759" s="10">
        <f t="shared" si="111"/>
        <v>842</v>
      </c>
    </row>
    <row r="1760" spans="2:17" ht="20.25" customHeight="1">
      <c r="B1760" s="10" t="str">
        <f t="shared" si="112"/>
        <v>رابط فنري نقاب كلاه ايمني842</v>
      </c>
      <c r="C1760" s="10" t="str">
        <f t="shared" si="113"/>
        <v>رابط فنري نقاب كلاه ايمني1402/06/01842</v>
      </c>
      <c r="D1760" s="10" t="str">
        <f>IFERROR(IF(تحویلی!$E$1="","",IF(NOSA!O1760=تحویلی!$E$1,تحویلی!$E$1&amp;COUNTIF(NOSA!$O$1:O1760,تحویلی!$E$1),"")),"")</f>
        <v/>
      </c>
      <c r="E1760" s="10" t="str">
        <f t="shared" si="114"/>
        <v>20665842</v>
      </c>
      <c r="F1760" s="10" t="str">
        <f>IFERROR(VLOOKUP(I1760,DATABASE!$N:$O,2,FALSE),"")</f>
        <v>رابط فنري نقاب كلاه ايمني</v>
      </c>
      <c r="G1760" s="3" t="s">
        <v>2457</v>
      </c>
      <c r="H1760" s="4">
        <v>20665</v>
      </c>
      <c r="I1760" s="3" t="s">
        <v>1454</v>
      </c>
      <c r="J1760" s="3" t="s">
        <v>135</v>
      </c>
      <c r="K1760" s="5">
        <v>1</v>
      </c>
      <c r="L1760" s="3" t="s">
        <v>8</v>
      </c>
      <c r="M1760" s="3" t="s">
        <v>4</v>
      </c>
      <c r="N1760" s="3" t="s">
        <v>2685</v>
      </c>
      <c r="O1760" s="1">
        <v>842</v>
      </c>
      <c r="P1760" s="4">
        <v>0</v>
      </c>
      <c r="Q1760" s="10">
        <f t="shared" si="111"/>
        <v>842</v>
      </c>
    </row>
    <row r="1761" spans="2:17" ht="20.25" customHeight="1">
      <c r="B1761" s="10" t="str">
        <f t="shared" si="112"/>
        <v>دستكش ساق بلند نسوز842</v>
      </c>
      <c r="C1761" s="10" t="str">
        <f t="shared" si="113"/>
        <v>دستكش ساق بلند نسوز1402/06/01842</v>
      </c>
      <c r="D1761" s="10" t="str">
        <f>IFERROR(IF(تحویلی!$E$1="","",IF(NOSA!O1761=تحویلی!$E$1,تحویلی!$E$1&amp;COUNTIF(NOSA!$O$1:O1761,تحویلی!$E$1),"")),"")</f>
        <v/>
      </c>
      <c r="E1761" s="10" t="str">
        <f t="shared" si="114"/>
        <v>20665842</v>
      </c>
      <c r="F1761" s="10" t="str">
        <f>IFERROR(VLOOKUP(I1761,DATABASE!$N:$O,2,FALSE),"")</f>
        <v>دستكش ساق بلند نسوز</v>
      </c>
      <c r="G1761" s="3" t="s">
        <v>2457</v>
      </c>
      <c r="H1761" s="4">
        <v>20665</v>
      </c>
      <c r="I1761" s="3" t="s">
        <v>1461</v>
      </c>
      <c r="J1761" s="3" t="s">
        <v>34</v>
      </c>
      <c r="K1761" s="5">
        <v>1</v>
      </c>
      <c r="L1761" s="3" t="s">
        <v>3</v>
      </c>
      <c r="M1761" s="3" t="s">
        <v>4</v>
      </c>
      <c r="N1761" s="3" t="s">
        <v>2685</v>
      </c>
      <c r="O1761" s="1">
        <v>842</v>
      </c>
      <c r="P1761" s="4">
        <v>0</v>
      </c>
      <c r="Q1761" s="10">
        <f t="shared" si="111"/>
        <v>842</v>
      </c>
    </row>
    <row r="1762" spans="2:17" ht="20.25" customHeight="1">
      <c r="B1762" s="10" t="str">
        <f t="shared" si="112"/>
        <v xml:space="preserve"> لباس كارشناسي مديران 772</v>
      </c>
      <c r="C1762" s="10" t="str">
        <f t="shared" si="113"/>
        <v xml:space="preserve"> لباس كارشناسي مديران 1402/06/01772</v>
      </c>
      <c r="D1762" s="10" t="str">
        <f>IFERROR(IF(تحویلی!$E$1="","",IF(NOSA!O1762=تحویلی!$E$1,تحویلی!$E$1&amp;COUNTIF(NOSA!$O$1:O1762,تحویلی!$E$1),"")),"")</f>
        <v/>
      </c>
      <c r="E1762" s="10" t="str">
        <f t="shared" si="114"/>
        <v>20667772</v>
      </c>
      <c r="F1762" s="10" t="str">
        <f>IFERROR(VLOOKUP(I1762,DATABASE!$N:$O,2,FALSE),"")</f>
        <v xml:space="preserve"> لباس كارشناسي مديران </v>
      </c>
      <c r="G1762" s="3" t="s">
        <v>2457</v>
      </c>
      <c r="H1762" s="4">
        <v>20667</v>
      </c>
      <c r="I1762" s="3" t="s">
        <v>1607</v>
      </c>
      <c r="J1762" s="3" t="s">
        <v>2687</v>
      </c>
      <c r="K1762" s="5">
        <v>1</v>
      </c>
      <c r="L1762" s="3" t="s">
        <v>8</v>
      </c>
      <c r="M1762" s="3" t="s">
        <v>43</v>
      </c>
      <c r="N1762" s="3" t="s">
        <v>1145</v>
      </c>
      <c r="O1762" s="1">
        <v>772</v>
      </c>
      <c r="P1762" s="4">
        <v>0</v>
      </c>
      <c r="Q1762" s="10">
        <f t="shared" si="111"/>
        <v>772</v>
      </c>
    </row>
    <row r="1763" spans="2:17" ht="20.25" customHeight="1">
      <c r="B1763" s="10" t="str">
        <f t="shared" si="112"/>
        <v>لباس كار ديرسوز(بلوز و شلوار)55</v>
      </c>
      <c r="C1763" s="10" t="str">
        <f t="shared" si="113"/>
        <v>لباس كار ديرسوز(بلوز و شلوار)1402/06/0155</v>
      </c>
      <c r="D1763" s="10" t="str">
        <f>IFERROR(IF(تحویلی!$E$1="","",IF(NOSA!O1763=تحویلی!$E$1,تحویلی!$E$1&amp;COUNTIF(NOSA!$O$1:O1763,تحویلی!$E$1),"")),"")</f>
        <v/>
      </c>
      <c r="E1763" s="10" t="str">
        <f t="shared" si="114"/>
        <v>2067855</v>
      </c>
      <c r="F1763" s="10" t="str">
        <f>IFERROR(VLOOKUP(I1763,DATABASE!$N:$O,2,FALSE),"")</f>
        <v>لباس كار ديرسوز(بلوز و شلوار)</v>
      </c>
      <c r="G1763" s="3" t="s">
        <v>2457</v>
      </c>
      <c r="H1763" s="4">
        <v>20678</v>
      </c>
      <c r="I1763" s="3" t="s">
        <v>1466</v>
      </c>
      <c r="J1763" s="3" t="s">
        <v>1623</v>
      </c>
      <c r="K1763" s="5">
        <v>1</v>
      </c>
      <c r="L1763" s="3" t="s">
        <v>28</v>
      </c>
      <c r="M1763" s="3" t="s">
        <v>19</v>
      </c>
      <c r="N1763" s="3" t="s">
        <v>116</v>
      </c>
      <c r="O1763" s="1">
        <v>55</v>
      </c>
      <c r="P1763" s="4">
        <v>1</v>
      </c>
      <c r="Q1763" s="10">
        <f t="shared" si="111"/>
        <v>55</v>
      </c>
    </row>
    <row r="1764" spans="2:17" ht="20.25" customHeight="1">
      <c r="B1764" s="10" t="str">
        <f t="shared" si="112"/>
        <v>دستكش ضد برش سبك460</v>
      </c>
      <c r="C1764" s="10" t="str">
        <f t="shared" si="113"/>
        <v>دستكش ضد برش سبك1402/06/01460</v>
      </c>
      <c r="D1764" s="10" t="str">
        <f>IFERROR(IF(تحویلی!$E$1="","",IF(NOSA!O1764=تحویلی!$E$1,تحویلی!$E$1&amp;COUNTIF(NOSA!$O$1:O1764,تحویلی!$E$1),"")),"")</f>
        <v/>
      </c>
      <c r="E1764" s="10" t="str">
        <f t="shared" si="114"/>
        <v>20683460</v>
      </c>
      <c r="F1764" s="10" t="str">
        <f>IFERROR(VLOOKUP(I1764,DATABASE!$N:$O,2,FALSE),"")</f>
        <v>دستكش ضد برش سبك</v>
      </c>
      <c r="G1764" s="3" t="s">
        <v>2457</v>
      </c>
      <c r="H1764" s="4">
        <v>20683</v>
      </c>
      <c r="I1764" s="3" t="s">
        <v>1442</v>
      </c>
      <c r="J1764" s="3" t="s">
        <v>22</v>
      </c>
      <c r="K1764" s="5">
        <v>1</v>
      </c>
      <c r="L1764" s="3" t="s">
        <v>3</v>
      </c>
      <c r="M1764" s="3" t="s">
        <v>215</v>
      </c>
      <c r="N1764" s="3" t="s">
        <v>140</v>
      </c>
      <c r="O1764" s="1">
        <v>460</v>
      </c>
      <c r="P1764" s="4">
        <v>0</v>
      </c>
      <c r="Q1764" s="10">
        <f t="shared" si="111"/>
        <v>460</v>
      </c>
    </row>
    <row r="1765" spans="2:17" ht="20.25" customHeight="1">
      <c r="B1765" s="10" t="str">
        <f t="shared" si="112"/>
        <v>دستكش ضد برش سبك580</v>
      </c>
      <c r="C1765" s="10" t="str">
        <f t="shared" si="113"/>
        <v>دستكش ضد برش سبك1402/06/01580</v>
      </c>
      <c r="D1765" s="10" t="str">
        <f>IFERROR(IF(تحویلی!$E$1="","",IF(NOSA!O1765=تحویلی!$E$1,تحویلی!$E$1&amp;COUNTIF(NOSA!$O$1:O1765,تحویلی!$E$1),"")),"")</f>
        <v/>
      </c>
      <c r="E1765" s="10" t="str">
        <f t="shared" si="114"/>
        <v>20685580</v>
      </c>
      <c r="F1765" s="10" t="str">
        <f>IFERROR(VLOOKUP(I1765,DATABASE!$N:$O,2,FALSE),"")</f>
        <v>دستكش ضد برش سبك</v>
      </c>
      <c r="G1765" s="3" t="s">
        <v>2457</v>
      </c>
      <c r="H1765" s="4">
        <v>20685</v>
      </c>
      <c r="I1765" s="3" t="s">
        <v>1442</v>
      </c>
      <c r="J1765" s="3" t="s">
        <v>22</v>
      </c>
      <c r="K1765" s="5">
        <v>1</v>
      </c>
      <c r="L1765" s="3" t="s">
        <v>3</v>
      </c>
      <c r="M1765" s="3" t="s">
        <v>215</v>
      </c>
      <c r="N1765" s="3" t="s">
        <v>132</v>
      </c>
      <c r="O1765" s="1">
        <v>580</v>
      </c>
      <c r="P1765" s="4">
        <v>0</v>
      </c>
      <c r="Q1765" s="10">
        <f t="shared" ref="Q1765:Q1828" si="115">VALUE(O1765)</f>
        <v>580</v>
      </c>
    </row>
    <row r="1766" spans="2:17" ht="20.25" customHeight="1">
      <c r="B1766" s="10" t="str">
        <f t="shared" si="112"/>
        <v>دستكش ضد برش سبك10029</v>
      </c>
      <c r="C1766" s="10" t="str">
        <f t="shared" si="113"/>
        <v>دستكش ضد برش سبك1402/06/0210029</v>
      </c>
      <c r="D1766" s="10" t="str">
        <f>IFERROR(IF(تحویلی!$E$1="","",IF(NOSA!O1766=تحویلی!$E$1,تحویلی!$E$1&amp;COUNTIF(NOSA!$O$1:O1766,تحویلی!$E$1),"")),"")</f>
        <v/>
      </c>
      <c r="E1766" s="10" t="str">
        <f t="shared" si="114"/>
        <v>2069110029</v>
      </c>
      <c r="F1766" s="10" t="str">
        <f>IFERROR(VLOOKUP(I1766,DATABASE!$N:$O,2,FALSE),"")</f>
        <v>دستكش ضد برش سبك</v>
      </c>
      <c r="G1766" s="3" t="s">
        <v>2458</v>
      </c>
      <c r="H1766" s="4">
        <v>20691</v>
      </c>
      <c r="I1766" s="3" t="s">
        <v>1442</v>
      </c>
      <c r="J1766" s="3" t="s">
        <v>22</v>
      </c>
      <c r="K1766" s="5">
        <v>1</v>
      </c>
      <c r="L1766" s="3" t="s">
        <v>3</v>
      </c>
      <c r="M1766" s="3" t="s">
        <v>9</v>
      </c>
      <c r="N1766" s="3" t="s">
        <v>1783</v>
      </c>
      <c r="O1766" s="1">
        <v>10029</v>
      </c>
      <c r="P1766" s="4">
        <v>0</v>
      </c>
      <c r="Q1766" s="10">
        <f t="shared" si="115"/>
        <v>10029</v>
      </c>
    </row>
    <row r="1767" spans="2:17" ht="20.25" customHeight="1">
      <c r="B1767" s="10" t="str">
        <f t="shared" si="112"/>
        <v>دستكش كف مواد سبك673</v>
      </c>
      <c r="C1767" s="10" t="str">
        <f t="shared" si="113"/>
        <v>دستكش كف مواد سبك1402/06/02673</v>
      </c>
      <c r="D1767" s="10" t="str">
        <f>IFERROR(IF(تحویلی!$E$1="","",IF(NOSA!O1767=تحویلی!$E$1,تحویلی!$E$1&amp;COUNTIF(NOSA!$O$1:O1767,تحویلی!$E$1),"")),"")</f>
        <v/>
      </c>
      <c r="E1767" s="10" t="str">
        <f t="shared" si="114"/>
        <v>20698673</v>
      </c>
      <c r="F1767" s="10" t="str">
        <f>IFERROR(VLOOKUP(I1767,DATABASE!$N:$O,2,FALSE),"")</f>
        <v>دستكش كف مواد سبك</v>
      </c>
      <c r="G1767" s="3" t="s">
        <v>2458</v>
      </c>
      <c r="H1767" s="4">
        <v>20698</v>
      </c>
      <c r="I1767" s="3" t="s">
        <v>1456</v>
      </c>
      <c r="J1767" s="3" t="s">
        <v>2</v>
      </c>
      <c r="K1767" s="5">
        <v>1</v>
      </c>
      <c r="L1767" s="3" t="s">
        <v>3</v>
      </c>
      <c r="M1767" s="3" t="s">
        <v>47</v>
      </c>
      <c r="N1767" s="3" t="s">
        <v>311</v>
      </c>
      <c r="O1767" s="1">
        <v>673</v>
      </c>
      <c r="P1767" s="4">
        <v>1</v>
      </c>
      <c r="Q1767" s="10">
        <f t="shared" si="115"/>
        <v>673</v>
      </c>
    </row>
    <row r="1768" spans="2:17" ht="20.25" customHeight="1">
      <c r="B1768" s="10" t="str">
        <f t="shared" si="112"/>
        <v>دستكش ضد برش سبك810</v>
      </c>
      <c r="C1768" s="10" t="str">
        <f t="shared" si="113"/>
        <v>دستكش ضد برش سبك1402/06/02810</v>
      </c>
      <c r="D1768" s="10" t="str">
        <f>IFERROR(IF(تحویلی!$E$1="","",IF(NOSA!O1768=تحویلی!$E$1,تحویلی!$E$1&amp;COUNTIF(NOSA!$O$1:O1768,تحویلی!$E$1),"")),"")</f>
        <v/>
      </c>
      <c r="E1768" s="10" t="str">
        <f t="shared" si="114"/>
        <v>20699810</v>
      </c>
      <c r="F1768" s="10" t="str">
        <f>IFERROR(VLOOKUP(I1768,DATABASE!$N:$O,2,FALSE),"")</f>
        <v>دستكش ضد برش سبك</v>
      </c>
      <c r="G1768" s="3" t="s">
        <v>2458</v>
      </c>
      <c r="H1768" s="4">
        <v>20699</v>
      </c>
      <c r="I1768" s="3" t="s">
        <v>1442</v>
      </c>
      <c r="J1768" s="3" t="s">
        <v>22</v>
      </c>
      <c r="K1768" s="5">
        <v>1</v>
      </c>
      <c r="L1768" s="3" t="s">
        <v>3</v>
      </c>
      <c r="M1768" s="3" t="s">
        <v>9</v>
      </c>
      <c r="N1768" s="3" t="s">
        <v>1592</v>
      </c>
      <c r="O1768" s="1">
        <v>810</v>
      </c>
      <c r="P1768" s="4">
        <v>1</v>
      </c>
      <c r="Q1768" s="10">
        <f t="shared" si="115"/>
        <v>810</v>
      </c>
    </row>
    <row r="1769" spans="2:17" ht="20.25" customHeight="1">
      <c r="B1769" s="10" t="str">
        <f t="shared" si="112"/>
        <v>دستكش كف مواد سبك254</v>
      </c>
      <c r="C1769" s="10" t="str">
        <f t="shared" si="113"/>
        <v>دستكش كف مواد سبك1402/06/02254</v>
      </c>
      <c r="D1769" s="10" t="str">
        <f>IFERROR(IF(تحویلی!$E$1="","",IF(NOSA!O1769=تحویلی!$E$1,تحویلی!$E$1&amp;COUNTIF(NOSA!$O$1:O1769,تحویلی!$E$1),"")),"")</f>
        <v/>
      </c>
      <c r="E1769" s="10" t="str">
        <f t="shared" si="114"/>
        <v>20709254</v>
      </c>
      <c r="F1769" s="10" t="str">
        <f>IFERROR(VLOOKUP(I1769,DATABASE!$N:$O,2,FALSE),"")</f>
        <v>دستكش كف مواد سبك</v>
      </c>
      <c r="G1769" s="93" t="s">
        <v>2458</v>
      </c>
      <c r="H1769" s="94">
        <v>20709</v>
      </c>
      <c r="I1769" s="93" t="s">
        <v>1456</v>
      </c>
      <c r="J1769" s="93" t="s">
        <v>2</v>
      </c>
      <c r="K1769" s="95">
        <v>1</v>
      </c>
      <c r="L1769" s="93" t="s">
        <v>3</v>
      </c>
      <c r="M1769" s="93" t="s">
        <v>47</v>
      </c>
      <c r="N1769" s="93" t="s">
        <v>279</v>
      </c>
      <c r="O1769" s="96">
        <v>254</v>
      </c>
      <c r="P1769" s="94">
        <v>0</v>
      </c>
      <c r="Q1769" s="10">
        <f t="shared" si="115"/>
        <v>254</v>
      </c>
    </row>
    <row r="1770" spans="2:17" ht="20.25" customHeight="1">
      <c r="B1770" s="10" t="str">
        <f t="shared" si="112"/>
        <v>لباس كار ديرسوز(بلوز و شلوار)52</v>
      </c>
      <c r="C1770" s="10" t="str">
        <f t="shared" si="113"/>
        <v>لباس كار ديرسوز(بلوز و شلوار)1402/06/0252</v>
      </c>
      <c r="D1770" s="10" t="str">
        <f>IFERROR(IF(تحویلی!$E$1="","",IF(NOSA!O1770=تحویلی!$E$1,تحویلی!$E$1&amp;COUNTIF(NOSA!$O$1:O1770,تحویلی!$E$1),"")),"")</f>
        <v/>
      </c>
      <c r="E1770" s="10" t="str">
        <f t="shared" si="114"/>
        <v>2071352</v>
      </c>
      <c r="F1770" s="10" t="str">
        <f>IFERROR(VLOOKUP(I1770,DATABASE!$N:$O,2,FALSE),"")</f>
        <v>لباس كار ديرسوز(بلوز و شلوار)</v>
      </c>
      <c r="G1770" s="93" t="s">
        <v>2458</v>
      </c>
      <c r="H1770" s="94">
        <v>20713</v>
      </c>
      <c r="I1770" s="93" t="s">
        <v>1619</v>
      </c>
      <c r="J1770" s="93" t="s">
        <v>1620</v>
      </c>
      <c r="K1770" s="95">
        <v>1</v>
      </c>
      <c r="L1770" s="93" t="s">
        <v>28</v>
      </c>
      <c r="M1770" s="93" t="s">
        <v>19</v>
      </c>
      <c r="N1770" s="93" t="s">
        <v>75</v>
      </c>
      <c r="O1770" s="96">
        <v>52</v>
      </c>
      <c r="P1770" s="94">
        <v>1</v>
      </c>
      <c r="Q1770" s="10">
        <f t="shared" si="115"/>
        <v>52</v>
      </c>
    </row>
    <row r="1771" spans="2:17" ht="20.25" customHeight="1">
      <c r="B1771" s="10" t="str">
        <f t="shared" si="112"/>
        <v>نقاب تيره محافظ صورت  canasafe52</v>
      </c>
      <c r="C1771" s="10" t="str">
        <f t="shared" si="113"/>
        <v>نقاب تيره محافظ صورت  canasafe1402/06/0252</v>
      </c>
      <c r="D1771" s="10" t="str">
        <f>IFERROR(IF(تحویلی!$E$1="","",IF(NOSA!O1771=تحویلی!$E$1,تحویلی!$E$1&amp;COUNTIF(NOSA!$O$1:O1771,تحویلی!$E$1),"")),"")</f>
        <v/>
      </c>
      <c r="E1771" s="10" t="str">
        <f t="shared" si="114"/>
        <v>2071352</v>
      </c>
      <c r="F1771" s="10" t="str">
        <f>IFERROR(VLOOKUP(I1771,DATABASE!$N:$O,2,FALSE),"")</f>
        <v>نقاب تيره محافظ صورت  canasafe</v>
      </c>
      <c r="G1771" s="93" t="s">
        <v>2458</v>
      </c>
      <c r="H1771" s="94">
        <v>20713</v>
      </c>
      <c r="I1771" s="93" t="s">
        <v>1487</v>
      </c>
      <c r="J1771" s="93" t="s">
        <v>1488</v>
      </c>
      <c r="K1771" s="95">
        <v>1</v>
      </c>
      <c r="L1771" s="93" t="s">
        <v>8</v>
      </c>
      <c r="M1771" s="93" t="s">
        <v>19</v>
      </c>
      <c r="N1771" s="93" t="s">
        <v>75</v>
      </c>
      <c r="O1771" s="96">
        <v>52</v>
      </c>
      <c r="P1771" s="94">
        <v>1</v>
      </c>
      <c r="Q1771" s="10">
        <f t="shared" si="115"/>
        <v>52</v>
      </c>
    </row>
    <row r="1772" spans="2:17" ht="20.25" customHeight="1">
      <c r="B1772" s="10" t="str">
        <f t="shared" si="112"/>
        <v>دستكش ضد برش سبك641</v>
      </c>
      <c r="C1772" s="10" t="str">
        <f t="shared" si="113"/>
        <v>دستكش ضد برش سبك1402/06/02641</v>
      </c>
      <c r="D1772" s="10" t="str">
        <f>IFERROR(IF(تحویلی!$E$1="","",IF(NOSA!O1772=تحویلی!$E$1,تحویلی!$E$1&amp;COUNTIF(NOSA!$O$1:O1772,تحویلی!$E$1),"")),"")</f>
        <v/>
      </c>
      <c r="E1772" s="10" t="str">
        <f t="shared" si="114"/>
        <v>20716641</v>
      </c>
      <c r="F1772" s="10" t="str">
        <f>IFERROR(VLOOKUP(I1772,DATABASE!$N:$O,2,FALSE),"")</f>
        <v>دستكش ضد برش سبك</v>
      </c>
      <c r="G1772" s="93" t="s">
        <v>2458</v>
      </c>
      <c r="H1772" s="94">
        <v>20716</v>
      </c>
      <c r="I1772" s="93" t="s">
        <v>1442</v>
      </c>
      <c r="J1772" s="93" t="s">
        <v>22</v>
      </c>
      <c r="K1772" s="95">
        <v>1</v>
      </c>
      <c r="L1772" s="93" t="s">
        <v>3</v>
      </c>
      <c r="M1772" s="93" t="s">
        <v>47</v>
      </c>
      <c r="N1772" s="93" t="s">
        <v>2689</v>
      </c>
      <c r="O1772" s="96">
        <v>641</v>
      </c>
      <c r="P1772" s="94">
        <v>0</v>
      </c>
      <c r="Q1772" s="10">
        <f t="shared" si="115"/>
        <v>641</v>
      </c>
    </row>
    <row r="1773" spans="2:17" ht="20.25" customHeight="1">
      <c r="B1773" s="10" t="str">
        <f t="shared" si="112"/>
        <v>دستكش ضد برش سبك706</v>
      </c>
      <c r="C1773" s="10" t="str">
        <f t="shared" si="113"/>
        <v>دستكش ضد برش سبك1402/06/02706</v>
      </c>
      <c r="D1773" s="10" t="str">
        <f>IFERROR(IF(تحویلی!$E$1="","",IF(NOSA!O1773=تحویلی!$E$1,تحویلی!$E$1&amp;COUNTIF(NOSA!$O$1:O1773,تحویلی!$E$1),"")),"")</f>
        <v/>
      </c>
      <c r="E1773" s="10" t="str">
        <f t="shared" si="114"/>
        <v>20716706</v>
      </c>
      <c r="F1773" s="10" t="str">
        <f>IFERROR(VLOOKUP(I1773,DATABASE!$N:$O,2,FALSE),"")</f>
        <v>دستكش ضد برش سبك</v>
      </c>
      <c r="G1773" s="93" t="s">
        <v>2458</v>
      </c>
      <c r="H1773" s="94">
        <v>20716</v>
      </c>
      <c r="I1773" s="93" t="s">
        <v>1442</v>
      </c>
      <c r="J1773" s="93" t="s">
        <v>22</v>
      </c>
      <c r="K1773" s="95">
        <v>1</v>
      </c>
      <c r="L1773" s="93" t="s">
        <v>3</v>
      </c>
      <c r="M1773" s="93" t="s">
        <v>40</v>
      </c>
      <c r="N1773" s="93" t="s">
        <v>907</v>
      </c>
      <c r="O1773" s="96">
        <v>706</v>
      </c>
      <c r="P1773" s="94">
        <v>0</v>
      </c>
      <c r="Q1773" s="10">
        <f t="shared" si="115"/>
        <v>706</v>
      </c>
    </row>
    <row r="1774" spans="2:17" ht="20.25" customHeight="1">
      <c r="B1774" s="10" t="str">
        <f t="shared" si="112"/>
        <v>دستكش ساق بلند نسوز130</v>
      </c>
      <c r="C1774" s="10" t="str">
        <f t="shared" si="113"/>
        <v>دستكش ساق بلند نسوز1402/06/02130</v>
      </c>
      <c r="D1774" s="10" t="str">
        <f>IFERROR(IF(تحویلی!$E$1="","",IF(NOSA!O1774=تحویلی!$E$1,تحویلی!$E$1&amp;COUNTIF(NOSA!$O$1:O1774,تحویلی!$E$1),"")),"")</f>
        <v/>
      </c>
      <c r="E1774" s="10" t="str">
        <f t="shared" si="114"/>
        <v>20717130</v>
      </c>
      <c r="F1774" s="10" t="str">
        <f>IFERROR(VLOOKUP(I1774,DATABASE!$N:$O,2,FALSE),"")</f>
        <v>دستكش ساق بلند نسوز</v>
      </c>
      <c r="G1774" s="93" t="s">
        <v>2458</v>
      </c>
      <c r="H1774" s="94">
        <v>20717</v>
      </c>
      <c r="I1774" s="93" t="s">
        <v>1461</v>
      </c>
      <c r="J1774" s="93" t="s">
        <v>34</v>
      </c>
      <c r="K1774" s="95">
        <v>1</v>
      </c>
      <c r="L1774" s="93" t="s">
        <v>3</v>
      </c>
      <c r="M1774" s="93" t="s">
        <v>19</v>
      </c>
      <c r="N1774" s="93" t="s">
        <v>253</v>
      </c>
      <c r="O1774" s="96">
        <v>130</v>
      </c>
      <c r="P1774" s="94">
        <v>1</v>
      </c>
      <c r="Q1774" s="10">
        <f t="shared" si="115"/>
        <v>130</v>
      </c>
    </row>
    <row r="1775" spans="2:17" ht="20.25" customHeight="1">
      <c r="B1775" s="10" t="str">
        <f t="shared" si="112"/>
        <v>عينك رويت مذاب584</v>
      </c>
      <c r="C1775" s="10" t="str">
        <f t="shared" si="113"/>
        <v>عينك رويت مذاب1402/06/03584</v>
      </c>
      <c r="D1775" s="10" t="str">
        <f>IFERROR(IF(تحویلی!$E$1="","",IF(NOSA!O1775=تحویلی!$E$1,تحویلی!$E$1&amp;COUNTIF(NOSA!$O$1:O1775,تحویلی!$E$1),"")),"")</f>
        <v/>
      </c>
      <c r="E1775" s="10" t="str">
        <f t="shared" si="114"/>
        <v>20721584</v>
      </c>
      <c r="F1775" s="10" t="str">
        <f>IFERROR(VLOOKUP(I1775,DATABASE!$N:$O,2,FALSE),"")</f>
        <v>عينك رويت مذاب</v>
      </c>
      <c r="G1775" s="93" t="s">
        <v>2459</v>
      </c>
      <c r="H1775" s="94">
        <v>20721</v>
      </c>
      <c r="I1775" s="93" t="s">
        <v>2323</v>
      </c>
      <c r="J1775" s="93" t="s">
        <v>2240</v>
      </c>
      <c r="K1775" s="95">
        <v>1</v>
      </c>
      <c r="L1775" s="93" t="s">
        <v>8</v>
      </c>
      <c r="M1775" s="93" t="s">
        <v>19</v>
      </c>
      <c r="N1775" s="93" t="s">
        <v>291</v>
      </c>
      <c r="O1775" s="96">
        <v>584</v>
      </c>
      <c r="P1775" s="94">
        <v>0</v>
      </c>
      <c r="Q1775" s="10">
        <f t="shared" si="115"/>
        <v>584</v>
      </c>
    </row>
    <row r="1776" spans="2:17" ht="20.25" customHeight="1">
      <c r="B1776" s="10" t="str">
        <f t="shared" si="112"/>
        <v>عينك رويت مذاب653</v>
      </c>
      <c r="C1776" s="10" t="str">
        <f t="shared" si="113"/>
        <v>عينك رويت مذاب1402/06/03653</v>
      </c>
      <c r="D1776" s="10" t="str">
        <f>IFERROR(IF(تحویلی!$E$1="","",IF(NOSA!O1776=تحویلی!$E$1,تحویلی!$E$1&amp;COUNTIF(NOSA!$O$1:O1776,تحویلی!$E$1),"")),"")</f>
        <v/>
      </c>
      <c r="E1776" s="10" t="str">
        <f t="shared" si="114"/>
        <v>20722653</v>
      </c>
      <c r="F1776" s="10" t="str">
        <f>IFERROR(VLOOKUP(I1776,DATABASE!$N:$O,2,FALSE),"")</f>
        <v>عينك رويت مذاب</v>
      </c>
      <c r="G1776" s="93" t="s">
        <v>2459</v>
      </c>
      <c r="H1776" s="94">
        <v>20722</v>
      </c>
      <c r="I1776" s="93" t="s">
        <v>2323</v>
      </c>
      <c r="J1776" s="93" t="s">
        <v>2240</v>
      </c>
      <c r="K1776" s="95">
        <v>1</v>
      </c>
      <c r="L1776" s="93" t="s">
        <v>8</v>
      </c>
      <c r="M1776" s="93" t="s">
        <v>19</v>
      </c>
      <c r="N1776" s="93" t="s">
        <v>106</v>
      </c>
      <c r="O1776" s="96">
        <v>653</v>
      </c>
      <c r="P1776" s="94">
        <v>0</v>
      </c>
      <c r="Q1776" s="10">
        <f t="shared" si="115"/>
        <v>653</v>
      </c>
    </row>
    <row r="1777" spans="2:17" ht="20.25" customHeight="1">
      <c r="B1777" s="10" t="str">
        <f t="shared" si="112"/>
        <v>چكمه ايمني نسوز285</v>
      </c>
      <c r="C1777" s="10" t="str">
        <f t="shared" si="113"/>
        <v>چكمه ايمني نسوز1402/06/03285</v>
      </c>
      <c r="D1777" s="10" t="str">
        <f>IFERROR(IF(تحویلی!$E$1="","",IF(NOSA!O1777=تحویلی!$E$1,تحویلی!$E$1&amp;COUNTIF(NOSA!$O$1:O1777,تحویلی!$E$1),"")),"")</f>
        <v/>
      </c>
      <c r="E1777" s="10" t="str">
        <f t="shared" si="114"/>
        <v>20724285</v>
      </c>
      <c r="F1777" s="10" t="str">
        <f>IFERROR(VLOOKUP(I1777,DATABASE!$N:$O,2,FALSE),"")</f>
        <v>چكمه ايمني نسوز</v>
      </c>
      <c r="G1777" s="3" t="s">
        <v>2459</v>
      </c>
      <c r="H1777" s="4">
        <v>20724</v>
      </c>
      <c r="I1777" s="3" t="s">
        <v>1749</v>
      </c>
      <c r="J1777" s="3" t="s">
        <v>1750</v>
      </c>
      <c r="K1777" s="5">
        <v>1</v>
      </c>
      <c r="L1777" s="3" t="s">
        <v>3</v>
      </c>
      <c r="M1777" s="3" t="s">
        <v>4</v>
      </c>
      <c r="N1777" s="3" t="s">
        <v>294</v>
      </c>
      <c r="O1777" s="1">
        <v>285</v>
      </c>
      <c r="P1777" s="4">
        <v>1</v>
      </c>
      <c r="Q1777" s="10">
        <f t="shared" si="115"/>
        <v>285</v>
      </c>
    </row>
    <row r="1778" spans="2:17" ht="20.25" customHeight="1">
      <c r="B1778" s="10" t="str">
        <f t="shared" si="112"/>
        <v>لباس كار نسوز(بلوز و شلوار)285</v>
      </c>
      <c r="C1778" s="10" t="str">
        <f t="shared" si="113"/>
        <v>لباس كار نسوز(بلوز و شلوار)1402/06/03285</v>
      </c>
      <c r="D1778" s="10" t="str">
        <f>IFERROR(IF(تحویلی!$E$1="","",IF(NOSA!O1778=تحویلی!$E$1,تحویلی!$E$1&amp;COUNTIF(NOSA!$O$1:O1778,تحویلی!$E$1),"")),"")</f>
        <v/>
      </c>
      <c r="E1778" s="10" t="str">
        <f t="shared" si="114"/>
        <v>20724285</v>
      </c>
      <c r="F1778" s="10" t="str">
        <f>IFERROR(VLOOKUP(I1778,DATABASE!$N:$O,2,FALSE),"")</f>
        <v>لباس كار نسوز(بلوز و شلوار)</v>
      </c>
      <c r="G1778" s="3" t="s">
        <v>2459</v>
      </c>
      <c r="H1778" s="4">
        <v>20724</v>
      </c>
      <c r="I1778" s="3" t="s">
        <v>1655</v>
      </c>
      <c r="J1778" s="3" t="s">
        <v>1656</v>
      </c>
      <c r="K1778" s="5">
        <v>1</v>
      </c>
      <c r="L1778" s="3" t="s">
        <v>28</v>
      </c>
      <c r="M1778" s="3" t="s">
        <v>4</v>
      </c>
      <c r="N1778" s="3" t="s">
        <v>294</v>
      </c>
      <c r="O1778" s="1">
        <v>285</v>
      </c>
      <c r="P1778" s="4">
        <v>1</v>
      </c>
      <c r="Q1778" s="10">
        <f t="shared" si="115"/>
        <v>285</v>
      </c>
    </row>
    <row r="1779" spans="2:17" ht="20.25" customHeight="1">
      <c r="B1779" s="10" t="str">
        <f t="shared" si="112"/>
        <v>دستكش ضد برش سبك731</v>
      </c>
      <c r="C1779" s="10" t="str">
        <f t="shared" si="113"/>
        <v>دستكش ضد برش سبك1402/06/03731</v>
      </c>
      <c r="D1779" s="10" t="str">
        <f>IFERROR(IF(تحویلی!$E$1="","",IF(NOSA!O1779=تحویلی!$E$1,تحویلی!$E$1&amp;COUNTIF(NOSA!$O$1:O1779,تحویلی!$E$1),"")),"")</f>
        <v/>
      </c>
      <c r="E1779" s="10" t="str">
        <f t="shared" si="114"/>
        <v>20733731</v>
      </c>
      <c r="F1779" s="10" t="str">
        <f>IFERROR(VLOOKUP(I1779,DATABASE!$N:$O,2,FALSE),"")</f>
        <v>دستكش ضد برش سبك</v>
      </c>
      <c r="G1779" s="3" t="s">
        <v>2459</v>
      </c>
      <c r="H1779" s="4">
        <v>20733</v>
      </c>
      <c r="I1779" s="3" t="s">
        <v>1442</v>
      </c>
      <c r="J1779" s="3" t="s">
        <v>22</v>
      </c>
      <c r="K1779" s="5">
        <v>1</v>
      </c>
      <c r="L1779" s="3" t="s">
        <v>3</v>
      </c>
      <c r="M1779" s="3" t="s">
        <v>354</v>
      </c>
      <c r="N1779" s="3" t="s">
        <v>1119</v>
      </c>
      <c r="O1779" s="1">
        <v>731</v>
      </c>
      <c r="P1779" s="4">
        <v>0</v>
      </c>
      <c r="Q1779" s="10">
        <f t="shared" si="115"/>
        <v>731</v>
      </c>
    </row>
    <row r="1780" spans="2:17" ht="20.25" customHeight="1">
      <c r="B1780" s="10" t="str">
        <f t="shared" si="112"/>
        <v>لباس كار ديرسوز(بلوز) 387</v>
      </c>
      <c r="C1780" s="10" t="str">
        <f t="shared" si="113"/>
        <v>لباس كار ديرسوز(بلوز) 1402/06/03387</v>
      </c>
      <c r="D1780" s="10" t="str">
        <f>IFERROR(IF(تحویلی!$E$1="","",IF(NOSA!O1780=تحویلی!$E$1,تحویلی!$E$1&amp;COUNTIF(NOSA!$O$1:O1780,تحویلی!$E$1),"")),"")</f>
        <v/>
      </c>
      <c r="E1780" s="10" t="str">
        <f t="shared" si="114"/>
        <v>20735387</v>
      </c>
      <c r="F1780" s="10" t="str">
        <f>IFERROR(VLOOKUP(I1780,DATABASE!$N:$O,2,FALSE),"")</f>
        <v xml:space="preserve">لباس كار ديرسوز(بلوز) </v>
      </c>
      <c r="G1780" s="3" t="s">
        <v>2459</v>
      </c>
      <c r="H1780" s="4">
        <v>20735</v>
      </c>
      <c r="I1780" s="3" t="s">
        <v>1703</v>
      </c>
      <c r="J1780" s="3" t="s">
        <v>1704</v>
      </c>
      <c r="K1780" s="5">
        <v>1</v>
      </c>
      <c r="L1780" s="3" t="s">
        <v>8</v>
      </c>
      <c r="M1780" s="3" t="s">
        <v>19</v>
      </c>
      <c r="N1780" s="3" t="s">
        <v>83</v>
      </c>
      <c r="O1780" s="1">
        <v>387</v>
      </c>
      <c r="P1780" s="4">
        <v>1</v>
      </c>
      <c r="Q1780" s="10">
        <f t="shared" si="115"/>
        <v>387</v>
      </c>
    </row>
    <row r="1781" spans="2:17" ht="20.25" customHeight="1">
      <c r="B1781" s="10" t="str">
        <f t="shared" si="112"/>
        <v>دستكش ضد برش سبك567</v>
      </c>
      <c r="C1781" s="10" t="str">
        <f t="shared" si="113"/>
        <v>دستكش ضد برش سبك1402/06/03567</v>
      </c>
      <c r="D1781" s="10" t="str">
        <f>IFERROR(IF(تحویلی!$E$1="","",IF(NOSA!O1781=تحویلی!$E$1,تحویلی!$E$1&amp;COUNTIF(NOSA!$O$1:O1781,تحویلی!$E$1),"")),"")</f>
        <v/>
      </c>
      <c r="E1781" s="10" t="str">
        <f t="shared" si="114"/>
        <v>20737567</v>
      </c>
      <c r="F1781" s="10" t="str">
        <f>IFERROR(VLOOKUP(I1781,DATABASE!$N:$O,2,FALSE),"")</f>
        <v>دستكش ضد برش سبك</v>
      </c>
      <c r="G1781" s="3" t="s">
        <v>2459</v>
      </c>
      <c r="H1781" s="4">
        <v>20737</v>
      </c>
      <c r="I1781" s="3" t="s">
        <v>1442</v>
      </c>
      <c r="J1781" s="3" t="s">
        <v>22</v>
      </c>
      <c r="K1781" s="5">
        <v>1</v>
      </c>
      <c r="L1781" s="3" t="s">
        <v>3</v>
      </c>
      <c r="M1781" s="3" t="s">
        <v>19</v>
      </c>
      <c r="N1781" s="3" t="s">
        <v>71</v>
      </c>
      <c r="O1781" s="1">
        <v>567</v>
      </c>
      <c r="P1781" s="4">
        <v>0</v>
      </c>
      <c r="Q1781" s="10">
        <f t="shared" si="115"/>
        <v>567</v>
      </c>
    </row>
    <row r="1782" spans="2:17" ht="20.25" customHeight="1">
      <c r="B1782" s="10" t="str">
        <f t="shared" si="112"/>
        <v>دستكش ضد برش سبك719</v>
      </c>
      <c r="C1782" s="10" t="str">
        <f t="shared" si="113"/>
        <v>دستكش ضد برش سبك1402/06/03719</v>
      </c>
      <c r="D1782" s="10" t="str">
        <f>IFERROR(IF(تحویلی!$E$1="","",IF(NOSA!O1782=تحویلی!$E$1,تحویلی!$E$1&amp;COUNTIF(NOSA!$O$1:O1782,تحویلی!$E$1),"")),"")</f>
        <v/>
      </c>
      <c r="E1782" s="10" t="str">
        <f t="shared" si="114"/>
        <v>20738719</v>
      </c>
      <c r="F1782" s="10" t="str">
        <f>IFERROR(VLOOKUP(I1782,DATABASE!$N:$O,2,FALSE),"")</f>
        <v>دستكش ضد برش سبك</v>
      </c>
      <c r="G1782" s="3" t="s">
        <v>2459</v>
      </c>
      <c r="H1782" s="4">
        <v>20738</v>
      </c>
      <c r="I1782" s="3" t="s">
        <v>1442</v>
      </c>
      <c r="J1782" s="3" t="s">
        <v>22</v>
      </c>
      <c r="K1782" s="5">
        <v>1</v>
      </c>
      <c r="L1782" s="3" t="s">
        <v>3</v>
      </c>
      <c r="M1782" s="3" t="s">
        <v>47</v>
      </c>
      <c r="N1782" s="3" t="s">
        <v>395</v>
      </c>
      <c r="O1782" s="1">
        <v>719</v>
      </c>
      <c r="P1782" s="4">
        <v>1</v>
      </c>
      <c r="Q1782" s="10">
        <f t="shared" si="115"/>
        <v>719</v>
      </c>
    </row>
    <row r="1783" spans="2:17" ht="20.25" customHeight="1">
      <c r="B1783" s="10" t="str">
        <f t="shared" si="112"/>
        <v>دستكش ضد برش سبك827</v>
      </c>
      <c r="C1783" s="10" t="str">
        <f t="shared" si="113"/>
        <v>دستكش ضد برش سبك1402/06/04827</v>
      </c>
      <c r="D1783" s="10" t="str">
        <f>IFERROR(IF(تحویلی!$E$1="","",IF(NOSA!O1783=تحویلی!$E$1,تحویلی!$E$1&amp;COUNTIF(NOSA!$O$1:O1783,تحویلی!$E$1),"")),"")</f>
        <v/>
      </c>
      <c r="E1783" s="10" t="str">
        <f t="shared" si="114"/>
        <v>20755827</v>
      </c>
      <c r="F1783" s="10" t="str">
        <f>IFERROR(VLOOKUP(I1783,DATABASE!$N:$O,2,FALSE),"")</f>
        <v>دستكش ضد برش سبك</v>
      </c>
      <c r="G1783" s="97" t="s">
        <v>2460</v>
      </c>
      <c r="H1783" s="98">
        <v>20755</v>
      </c>
      <c r="I1783" s="97" t="s">
        <v>1442</v>
      </c>
      <c r="J1783" s="97" t="s">
        <v>22</v>
      </c>
      <c r="K1783" s="99">
        <v>1</v>
      </c>
      <c r="L1783" s="97" t="s">
        <v>3</v>
      </c>
      <c r="M1783" s="97" t="s">
        <v>47</v>
      </c>
      <c r="N1783" s="97" t="s">
        <v>2653</v>
      </c>
      <c r="O1783" s="100">
        <v>827</v>
      </c>
      <c r="P1783" s="98">
        <v>0</v>
      </c>
      <c r="Q1783" s="10">
        <f t="shared" si="115"/>
        <v>827</v>
      </c>
    </row>
    <row r="1784" spans="2:17" ht="20.25" customHeight="1">
      <c r="B1784" s="10" t="str">
        <f t="shared" si="112"/>
        <v>لباس كارشناسي كارآموز و ميهمان844</v>
      </c>
      <c r="C1784" s="10" t="str">
        <f t="shared" si="113"/>
        <v>لباس كارشناسي كارآموز و ميهمان1402/06/04844</v>
      </c>
      <c r="D1784" s="10" t="str">
        <f>IFERROR(IF(تحویلی!$E$1="","",IF(NOSA!O1784=تحویلی!$E$1,تحویلی!$E$1&amp;COUNTIF(NOSA!$O$1:O1784,تحویلی!$E$1),"")),"")</f>
        <v/>
      </c>
      <c r="E1784" s="10" t="str">
        <f t="shared" si="114"/>
        <v>20756844</v>
      </c>
      <c r="F1784" s="10" t="str">
        <f>IFERROR(VLOOKUP(I1784,DATABASE!$N:$O,2,FALSE),"")</f>
        <v>لباس كارشناسي كارآموز و ميهمان</v>
      </c>
      <c r="G1784" s="97" t="s">
        <v>2460</v>
      </c>
      <c r="H1784" s="98">
        <v>20756</v>
      </c>
      <c r="I1784" s="97" t="s">
        <v>1668</v>
      </c>
      <c r="J1784" s="97" t="s">
        <v>1669</v>
      </c>
      <c r="K1784" s="99">
        <v>1</v>
      </c>
      <c r="L1784" s="97" t="s">
        <v>28</v>
      </c>
      <c r="M1784" s="97" t="s">
        <v>47</v>
      </c>
      <c r="N1784" s="97" t="s">
        <v>2690</v>
      </c>
      <c r="O1784" s="100">
        <v>844</v>
      </c>
      <c r="P1784" s="98">
        <v>0</v>
      </c>
      <c r="Q1784" s="10">
        <f t="shared" si="115"/>
        <v>844</v>
      </c>
    </row>
    <row r="1785" spans="2:17" ht="20.25" customHeight="1">
      <c r="B1785" s="10" t="str">
        <f t="shared" si="112"/>
        <v>كلاه ايمني844</v>
      </c>
      <c r="C1785" s="10" t="str">
        <f t="shared" si="113"/>
        <v>كلاه ايمني1402/06/04844</v>
      </c>
      <c r="D1785" s="10" t="str">
        <f>IFERROR(IF(تحویلی!$E$1="","",IF(NOSA!O1785=تحویلی!$E$1,تحویلی!$E$1&amp;COUNTIF(NOSA!$O$1:O1785,تحویلی!$E$1),"")),"")</f>
        <v/>
      </c>
      <c r="E1785" s="10" t="str">
        <f t="shared" si="114"/>
        <v>20756844</v>
      </c>
      <c r="F1785" s="10" t="str">
        <f>IFERROR(VLOOKUP(I1785,DATABASE!$N:$O,2,FALSE),"")</f>
        <v>كلاه ايمني</v>
      </c>
      <c r="G1785" s="97" t="s">
        <v>2460</v>
      </c>
      <c r="H1785" s="98">
        <v>20756</v>
      </c>
      <c r="I1785" s="97" t="s">
        <v>1476</v>
      </c>
      <c r="J1785" s="97" t="s">
        <v>1647</v>
      </c>
      <c r="K1785" s="99">
        <v>1</v>
      </c>
      <c r="L1785" s="97" t="s">
        <v>8</v>
      </c>
      <c r="M1785" s="97" t="s">
        <v>47</v>
      </c>
      <c r="N1785" s="97" t="s">
        <v>2690</v>
      </c>
      <c r="O1785" s="100">
        <v>844</v>
      </c>
      <c r="P1785" s="98">
        <v>0</v>
      </c>
      <c r="Q1785" s="10">
        <f t="shared" si="115"/>
        <v>844</v>
      </c>
    </row>
    <row r="1786" spans="2:17" ht="20.25" customHeight="1">
      <c r="B1786" s="10" t="str">
        <f t="shared" si="112"/>
        <v>كفش ايمني844</v>
      </c>
      <c r="C1786" s="10" t="str">
        <f t="shared" si="113"/>
        <v>كفش ايمني1402/06/04844</v>
      </c>
      <c r="D1786" s="10" t="str">
        <f>IFERROR(IF(تحویلی!$E$1="","",IF(NOSA!O1786=تحویلی!$E$1,تحویلی!$E$1&amp;COUNTIF(NOSA!$O$1:O1786,تحویلی!$E$1),"")),"")</f>
        <v/>
      </c>
      <c r="E1786" s="10" t="str">
        <f t="shared" si="114"/>
        <v>20756844</v>
      </c>
      <c r="F1786" s="10" t="str">
        <f>IFERROR(VLOOKUP(I1786,DATABASE!$N:$O,2,FALSE),"")</f>
        <v>كفش ايمني</v>
      </c>
      <c r="G1786" s="97" t="s">
        <v>2460</v>
      </c>
      <c r="H1786" s="98">
        <v>20756</v>
      </c>
      <c r="I1786" s="97" t="s">
        <v>1720</v>
      </c>
      <c r="J1786" s="97" t="s">
        <v>1721</v>
      </c>
      <c r="K1786" s="99">
        <v>1</v>
      </c>
      <c r="L1786" s="97" t="s">
        <v>3</v>
      </c>
      <c r="M1786" s="97" t="s">
        <v>47</v>
      </c>
      <c r="N1786" s="97" t="s">
        <v>2690</v>
      </c>
      <c r="O1786" s="100">
        <v>844</v>
      </c>
      <c r="P1786" s="98">
        <v>0</v>
      </c>
      <c r="Q1786" s="10">
        <f t="shared" si="115"/>
        <v>844</v>
      </c>
    </row>
    <row r="1787" spans="2:17" ht="20.25" customHeight="1">
      <c r="B1787" s="10" t="str">
        <f t="shared" si="112"/>
        <v>گوشي اير پلاگ844</v>
      </c>
      <c r="C1787" s="10" t="str">
        <f t="shared" si="113"/>
        <v>گوشي اير پلاگ1402/06/04844</v>
      </c>
      <c r="D1787" s="10" t="str">
        <f>IFERROR(IF(تحویلی!$E$1="","",IF(NOSA!O1787=تحویلی!$E$1,تحویلی!$E$1&amp;COUNTIF(NOSA!$O$1:O1787,تحویلی!$E$1),"")),"")</f>
        <v/>
      </c>
      <c r="E1787" s="10" t="str">
        <f t="shared" si="114"/>
        <v>20756844</v>
      </c>
      <c r="F1787" s="10" t="str">
        <f>IFERROR(VLOOKUP(I1787,DATABASE!$N:$O,2,FALSE),"")</f>
        <v>گوشي اير پلاگ</v>
      </c>
      <c r="G1787" s="97" t="s">
        <v>2460</v>
      </c>
      <c r="H1787" s="98">
        <v>20756</v>
      </c>
      <c r="I1787" s="97" t="s">
        <v>1581</v>
      </c>
      <c r="J1787" s="97" t="s">
        <v>124</v>
      </c>
      <c r="K1787" s="99">
        <v>1</v>
      </c>
      <c r="L1787" s="97" t="s">
        <v>8</v>
      </c>
      <c r="M1787" s="97" t="s">
        <v>47</v>
      </c>
      <c r="N1787" s="97" t="s">
        <v>2690</v>
      </c>
      <c r="O1787" s="100">
        <v>844</v>
      </c>
      <c r="P1787" s="98">
        <v>0</v>
      </c>
      <c r="Q1787" s="10">
        <f t="shared" si="115"/>
        <v>844</v>
      </c>
    </row>
    <row r="1788" spans="2:17" ht="20.25" customHeight="1">
      <c r="B1788" s="10" t="str">
        <f t="shared" si="112"/>
        <v>گوشي اير پلاگ673</v>
      </c>
      <c r="C1788" s="10" t="str">
        <f t="shared" si="113"/>
        <v>گوشي اير پلاگ1402/06/04673</v>
      </c>
      <c r="D1788" s="10" t="str">
        <f>IFERROR(IF(تحویلی!$E$1="","",IF(NOSA!O1788=تحویلی!$E$1,تحویلی!$E$1&amp;COUNTIF(NOSA!$O$1:O1788,تحویلی!$E$1),"")),"")</f>
        <v/>
      </c>
      <c r="E1788" s="10" t="str">
        <f t="shared" si="114"/>
        <v>20760673</v>
      </c>
      <c r="F1788" s="10" t="str">
        <f>IFERROR(VLOOKUP(I1788,DATABASE!$N:$O,2,FALSE),"")</f>
        <v>گوشي اير پلاگ</v>
      </c>
      <c r="G1788" s="97" t="s">
        <v>2460</v>
      </c>
      <c r="H1788" s="98">
        <v>20760</v>
      </c>
      <c r="I1788" s="97" t="s">
        <v>1581</v>
      </c>
      <c r="J1788" s="97" t="s">
        <v>124</v>
      </c>
      <c r="K1788" s="99">
        <v>1</v>
      </c>
      <c r="L1788" s="97" t="s">
        <v>8</v>
      </c>
      <c r="M1788" s="97" t="s">
        <v>47</v>
      </c>
      <c r="N1788" s="97" t="s">
        <v>311</v>
      </c>
      <c r="O1788" s="100">
        <v>673</v>
      </c>
      <c r="P1788" s="98">
        <v>0</v>
      </c>
      <c r="Q1788" s="10">
        <f t="shared" si="115"/>
        <v>673</v>
      </c>
    </row>
    <row r="1789" spans="2:17" ht="20.25" customHeight="1">
      <c r="B1789" s="10" t="str">
        <f t="shared" si="112"/>
        <v>دستكش ضد برش سبك822</v>
      </c>
      <c r="C1789" s="10" t="str">
        <f t="shared" si="113"/>
        <v>دستكش ضد برش سبك1402/06/04822</v>
      </c>
      <c r="D1789" s="10" t="str">
        <f>IFERROR(IF(تحویلی!$E$1="","",IF(NOSA!O1789=تحویلی!$E$1,تحویلی!$E$1&amp;COUNTIF(NOSA!$O$1:O1789,تحویلی!$E$1),"")),"")</f>
        <v/>
      </c>
      <c r="E1789" s="10" t="str">
        <f t="shared" si="114"/>
        <v>20767822</v>
      </c>
      <c r="F1789" s="10" t="str">
        <f>IFERROR(VLOOKUP(I1789,DATABASE!$N:$O,2,FALSE),"")</f>
        <v>دستكش ضد برش سبك</v>
      </c>
      <c r="G1789" s="97" t="s">
        <v>2460</v>
      </c>
      <c r="H1789" s="98">
        <v>20767</v>
      </c>
      <c r="I1789" s="97" t="s">
        <v>1442</v>
      </c>
      <c r="J1789" s="97" t="s">
        <v>22</v>
      </c>
      <c r="K1789" s="99">
        <v>1</v>
      </c>
      <c r="L1789" s="97" t="s">
        <v>3</v>
      </c>
      <c r="M1789" s="97" t="s">
        <v>47</v>
      </c>
      <c r="N1789" s="97" t="s">
        <v>1788</v>
      </c>
      <c r="O1789" s="100">
        <v>822</v>
      </c>
      <c r="P1789" s="98">
        <v>0</v>
      </c>
      <c r="Q1789" s="10">
        <f t="shared" si="115"/>
        <v>822</v>
      </c>
    </row>
    <row r="1790" spans="2:17" ht="20.25" customHeight="1">
      <c r="B1790" s="10" t="str">
        <f t="shared" si="112"/>
        <v>لباس كار معمولي- شلوار641</v>
      </c>
      <c r="C1790" s="10" t="str">
        <f t="shared" si="113"/>
        <v>لباس كار معمولي- شلوار1402/06/04641</v>
      </c>
      <c r="D1790" s="10" t="str">
        <f>IFERROR(IF(تحویلی!$E$1="","",IF(NOSA!O1790=تحویلی!$E$1,تحویلی!$E$1&amp;COUNTIF(NOSA!$O$1:O1790,تحویلی!$E$1),"")),"")</f>
        <v/>
      </c>
      <c r="E1790" s="10" t="str">
        <f t="shared" si="114"/>
        <v>20772641</v>
      </c>
      <c r="F1790" s="10" t="str">
        <f>IFERROR(VLOOKUP(I1790,DATABASE!$N:$O,2,FALSE),"")</f>
        <v>لباس كار معمولي- شلوار</v>
      </c>
      <c r="G1790" s="97" t="s">
        <v>2460</v>
      </c>
      <c r="H1790" s="98">
        <v>20772</v>
      </c>
      <c r="I1790" s="97" t="s">
        <v>2350</v>
      </c>
      <c r="J1790" s="97" t="s">
        <v>2691</v>
      </c>
      <c r="K1790" s="99">
        <v>1</v>
      </c>
      <c r="L1790" s="97" t="s">
        <v>8</v>
      </c>
      <c r="M1790" s="97" t="s">
        <v>47</v>
      </c>
      <c r="N1790" s="97" t="s">
        <v>154</v>
      </c>
      <c r="O1790" s="100">
        <v>641</v>
      </c>
      <c r="P1790" s="98">
        <v>0</v>
      </c>
      <c r="Q1790" s="10">
        <f t="shared" si="115"/>
        <v>641</v>
      </c>
    </row>
    <row r="1791" spans="2:17" ht="20.25" customHeight="1">
      <c r="B1791" s="10" t="str">
        <f t="shared" si="112"/>
        <v>دستكش ضد برش سبك10030</v>
      </c>
      <c r="C1791" s="10" t="str">
        <f t="shared" si="113"/>
        <v>دستكش ضد برش سبك1402/06/0410030</v>
      </c>
      <c r="D1791" s="10" t="str">
        <f>IFERROR(IF(تحویلی!$E$1="","",IF(NOSA!O1791=تحویلی!$E$1,تحویلی!$E$1&amp;COUNTIF(NOSA!$O$1:O1791,تحویلی!$E$1),"")),"")</f>
        <v/>
      </c>
      <c r="E1791" s="10" t="str">
        <f t="shared" si="114"/>
        <v>2078210030</v>
      </c>
      <c r="F1791" s="10" t="str">
        <f>IFERROR(VLOOKUP(I1791,DATABASE!$N:$O,2,FALSE),"")</f>
        <v>دستكش ضد برش سبك</v>
      </c>
      <c r="G1791" s="97" t="s">
        <v>2460</v>
      </c>
      <c r="H1791" s="98">
        <v>20782</v>
      </c>
      <c r="I1791" s="97" t="s">
        <v>1442</v>
      </c>
      <c r="J1791" s="97" t="s">
        <v>22</v>
      </c>
      <c r="K1791" s="99">
        <v>1</v>
      </c>
      <c r="L1791" s="97" t="s">
        <v>3</v>
      </c>
      <c r="M1791" s="97" t="s">
        <v>1089</v>
      </c>
      <c r="N1791" s="97" t="s">
        <v>1627</v>
      </c>
      <c r="O1791" s="100">
        <v>10030</v>
      </c>
      <c r="P1791" s="98">
        <v>1</v>
      </c>
      <c r="Q1791" s="10">
        <f t="shared" si="115"/>
        <v>10030</v>
      </c>
    </row>
    <row r="1792" spans="2:17" ht="20.25" customHeight="1">
      <c r="B1792" s="10" t="str">
        <f t="shared" si="112"/>
        <v>پوتين ايمني نسوز10029</v>
      </c>
      <c r="C1792" s="10" t="str">
        <f t="shared" si="113"/>
        <v>پوتين ايمني نسوز1402/06/0410029</v>
      </c>
      <c r="D1792" s="10" t="str">
        <f>IFERROR(IF(تحویلی!$E$1="","",IF(NOSA!O1792=تحویلی!$E$1,تحویلی!$E$1&amp;COUNTIF(NOSA!$O$1:O1792,تحویلی!$E$1),"")),"")</f>
        <v/>
      </c>
      <c r="E1792" s="10" t="str">
        <f t="shared" si="114"/>
        <v>2078310029</v>
      </c>
      <c r="F1792" s="10" t="str">
        <f>IFERROR(VLOOKUP(I1792,DATABASE!$N:$O,2,FALSE),"")</f>
        <v>پوتين ايمني نسوز</v>
      </c>
      <c r="G1792" s="97" t="s">
        <v>2460</v>
      </c>
      <c r="H1792" s="98">
        <v>20783</v>
      </c>
      <c r="I1792" s="97" t="s">
        <v>1648</v>
      </c>
      <c r="J1792" s="97" t="s">
        <v>1649</v>
      </c>
      <c r="K1792" s="99">
        <v>1</v>
      </c>
      <c r="L1792" s="97" t="s">
        <v>3</v>
      </c>
      <c r="M1792" s="97" t="s">
        <v>1089</v>
      </c>
      <c r="N1792" s="97" t="s">
        <v>1743</v>
      </c>
      <c r="O1792" s="100">
        <v>10029</v>
      </c>
      <c r="P1792" s="98">
        <v>0</v>
      </c>
      <c r="Q1792" s="10">
        <f t="shared" si="115"/>
        <v>10029</v>
      </c>
    </row>
    <row r="1793" spans="2:17" ht="20.25" customHeight="1">
      <c r="B1793" s="10" t="str">
        <f t="shared" si="112"/>
        <v>عينك رويت مذاب725</v>
      </c>
      <c r="C1793" s="10" t="str">
        <f t="shared" si="113"/>
        <v>عينك رويت مذاب1402/06/04725</v>
      </c>
      <c r="D1793" s="10" t="str">
        <f>IFERROR(IF(تحویلی!$E$1="","",IF(NOSA!O1793=تحویلی!$E$1,تحویلی!$E$1&amp;COUNTIF(NOSA!$O$1:O1793,تحویلی!$E$1),"")),"")</f>
        <v/>
      </c>
      <c r="E1793" s="10" t="str">
        <f t="shared" si="114"/>
        <v>20789725</v>
      </c>
      <c r="F1793" s="10" t="str">
        <f>IFERROR(VLOOKUP(I1793,DATABASE!$N:$O,2,FALSE),"")</f>
        <v>عينك رويت مذاب</v>
      </c>
      <c r="G1793" s="101" t="s">
        <v>2460</v>
      </c>
      <c r="H1793" s="102">
        <v>20789</v>
      </c>
      <c r="I1793" s="101" t="s">
        <v>2323</v>
      </c>
      <c r="J1793" s="101" t="s">
        <v>2240</v>
      </c>
      <c r="K1793" s="103">
        <v>1</v>
      </c>
      <c r="L1793" s="101" t="s">
        <v>8</v>
      </c>
      <c r="M1793" s="101" t="s">
        <v>19</v>
      </c>
      <c r="N1793" s="101" t="s">
        <v>596</v>
      </c>
      <c r="O1793" s="104">
        <v>725</v>
      </c>
      <c r="P1793" s="102">
        <v>0</v>
      </c>
      <c r="Q1793" s="10">
        <f t="shared" si="115"/>
        <v>725</v>
      </c>
    </row>
    <row r="1794" spans="2:17" ht="20.25" customHeight="1">
      <c r="B1794" s="10" t="str">
        <f t="shared" si="112"/>
        <v>دستكش ضد برش سبك70</v>
      </c>
      <c r="C1794" s="10" t="str">
        <f t="shared" si="113"/>
        <v>دستكش ضد برش سبك1402/06/0470</v>
      </c>
      <c r="D1794" s="10" t="str">
        <f>IFERROR(IF(تحویلی!$E$1="","",IF(NOSA!O1794=تحویلی!$E$1,تحویلی!$E$1&amp;COUNTIF(NOSA!$O$1:O1794,تحویلی!$E$1),"")),"")</f>
        <v/>
      </c>
      <c r="E1794" s="10" t="str">
        <f t="shared" si="114"/>
        <v>2079270</v>
      </c>
      <c r="F1794" s="10" t="str">
        <f>IFERROR(VLOOKUP(I1794,DATABASE!$N:$O,2,FALSE),"")</f>
        <v>دستكش ضد برش سبك</v>
      </c>
      <c r="G1794" s="101" t="s">
        <v>2460</v>
      </c>
      <c r="H1794" s="102">
        <v>20792</v>
      </c>
      <c r="I1794" s="101" t="s">
        <v>1442</v>
      </c>
      <c r="J1794" s="101" t="s">
        <v>22</v>
      </c>
      <c r="K1794" s="103">
        <v>1</v>
      </c>
      <c r="L1794" s="101" t="s">
        <v>3</v>
      </c>
      <c r="M1794" s="101" t="s">
        <v>9</v>
      </c>
      <c r="N1794" s="101" t="s">
        <v>688</v>
      </c>
      <c r="O1794" s="104">
        <v>70</v>
      </c>
      <c r="P1794" s="102">
        <v>1</v>
      </c>
      <c r="Q1794" s="10">
        <f t="shared" si="115"/>
        <v>70</v>
      </c>
    </row>
    <row r="1795" spans="2:17" ht="20.25" customHeight="1">
      <c r="B1795" s="10" t="str">
        <f t="shared" ref="B1795:B1858" si="116">F1795&amp;Q1795</f>
        <v>عينك تيره برشكاري599</v>
      </c>
      <c r="C1795" s="10" t="str">
        <f t="shared" ref="C1795:C1858" si="117">F1795&amp;G1795&amp;O1795</f>
        <v>عينك تيره برشكاري1402/06/04599</v>
      </c>
      <c r="D1795" s="10" t="str">
        <f>IFERROR(IF(تحویلی!$E$1="","",IF(NOSA!O1795=تحویلی!$E$1,تحویلی!$E$1&amp;COUNTIF(NOSA!$O$1:O1795,تحویلی!$E$1),"")),"")</f>
        <v/>
      </c>
      <c r="E1795" s="10" t="str">
        <f t="shared" ref="E1795:E1858" si="118">H1795&amp;O1795</f>
        <v>20795599</v>
      </c>
      <c r="F1795" s="10" t="str">
        <f>IFERROR(VLOOKUP(I1795,DATABASE!$N:$O,2,FALSE),"")</f>
        <v>عينك تيره برشكاري</v>
      </c>
      <c r="G1795" s="101" t="s">
        <v>2460</v>
      </c>
      <c r="H1795" s="102">
        <v>20795</v>
      </c>
      <c r="I1795" s="101" t="s">
        <v>1521</v>
      </c>
      <c r="J1795" s="101" t="s">
        <v>1522</v>
      </c>
      <c r="K1795" s="103">
        <v>1</v>
      </c>
      <c r="L1795" s="101" t="s">
        <v>8</v>
      </c>
      <c r="M1795" s="101" t="s">
        <v>1489</v>
      </c>
      <c r="N1795" s="101" t="s">
        <v>131</v>
      </c>
      <c r="O1795" s="104">
        <v>599</v>
      </c>
      <c r="P1795" s="102">
        <v>0</v>
      </c>
      <c r="Q1795" s="10">
        <f t="shared" si="115"/>
        <v>599</v>
      </c>
    </row>
    <row r="1796" spans="2:17" ht="20.25" customHeight="1">
      <c r="B1796" s="10" t="str">
        <f t="shared" si="116"/>
        <v>دستكش ضد برش سبك769</v>
      </c>
      <c r="C1796" s="10" t="str">
        <f t="shared" si="117"/>
        <v>دستكش ضد برش سبك1402/06/05769</v>
      </c>
      <c r="D1796" s="10" t="str">
        <f>IFERROR(IF(تحویلی!$E$1="","",IF(NOSA!O1796=تحویلی!$E$1,تحویلی!$E$1&amp;COUNTIF(NOSA!$O$1:O1796,تحویلی!$E$1),"")),"")</f>
        <v/>
      </c>
      <c r="E1796" s="10" t="str">
        <f t="shared" si="118"/>
        <v>20803769</v>
      </c>
      <c r="F1796" s="10" t="str">
        <f>IFERROR(VLOOKUP(I1796,DATABASE!$N:$O,2,FALSE),"")</f>
        <v>دستكش ضد برش سبك</v>
      </c>
      <c r="G1796" s="101" t="s">
        <v>2461</v>
      </c>
      <c r="H1796" s="102">
        <v>20803</v>
      </c>
      <c r="I1796" s="101" t="s">
        <v>1442</v>
      </c>
      <c r="J1796" s="101" t="s">
        <v>22</v>
      </c>
      <c r="K1796" s="103">
        <v>1</v>
      </c>
      <c r="L1796" s="101" t="s">
        <v>3</v>
      </c>
      <c r="M1796" s="101" t="s">
        <v>43</v>
      </c>
      <c r="N1796" s="101" t="s">
        <v>1102</v>
      </c>
      <c r="O1796" s="104">
        <v>769</v>
      </c>
      <c r="P1796" s="102">
        <v>1</v>
      </c>
      <c r="Q1796" s="10">
        <f t="shared" si="115"/>
        <v>769</v>
      </c>
    </row>
    <row r="1797" spans="2:17" ht="20.25" customHeight="1">
      <c r="B1797" s="10" t="str">
        <f t="shared" si="116"/>
        <v>عينك گاگل841</v>
      </c>
      <c r="C1797" s="10" t="str">
        <f t="shared" si="117"/>
        <v>عينك گاگل1402/06/05841</v>
      </c>
      <c r="D1797" s="10" t="str">
        <f>IFERROR(IF(تحویلی!$E$1="","",IF(NOSA!O1797=تحویلی!$E$1,تحویلی!$E$1&amp;COUNTIF(NOSA!$O$1:O1797,تحویلی!$E$1),"")),"")</f>
        <v/>
      </c>
      <c r="E1797" s="10" t="str">
        <f t="shared" si="118"/>
        <v>20804841</v>
      </c>
      <c r="F1797" s="10" t="str">
        <f>IFERROR(VLOOKUP(I1797,DATABASE!$N:$O,2,FALSE),"")</f>
        <v>عينك گاگل</v>
      </c>
      <c r="G1797" s="101" t="s">
        <v>2461</v>
      </c>
      <c r="H1797" s="102">
        <v>20804</v>
      </c>
      <c r="I1797" s="101" t="s">
        <v>1555</v>
      </c>
      <c r="J1797" s="101" t="s">
        <v>1556</v>
      </c>
      <c r="K1797" s="103">
        <v>1</v>
      </c>
      <c r="L1797" s="101" t="s">
        <v>8</v>
      </c>
      <c r="M1797" s="101" t="s">
        <v>47</v>
      </c>
      <c r="N1797" s="101" t="s">
        <v>2686</v>
      </c>
      <c r="O1797" s="104">
        <v>841</v>
      </c>
      <c r="P1797" s="102">
        <v>0</v>
      </c>
      <c r="Q1797" s="10">
        <f t="shared" si="115"/>
        <v>841</v>
      </c>
    </row>
    <row r="1798" spans="2:17" ht="20.25" customHeight="1">
      <c r="B1798" s="10" t="str">
        <f t="shared" si="116"/>
        <v>674</v>
      </c>
      <c r="C1798" s="10" t="str">
        <f t="shared" si="117"/>
        <v>1402/06/05674</v>
      </c>
      <c r="D1798" s="10" t="str">
        <f>IFERROR(IF(تحویلی!$E$1="","",IF(NOSA!O1798=تحویلی!$E$1,تحویلی!$E$1&amp;COUNTIF(NOSA!$O$1:O1798,تحویلی!$E$1),"")),"")</f>
        <v/>
      </c>
      <c r="E1798" s="10" t="str">
        <f t="shared" si="118"/>
        <v>20805674</v>
      </c>
      <c r="F1798" s="10" t="str">
        <f>IFERROR(VLOOKUP(I1798,DATABASE!$N:$O,2,FALSE),"")</f>
        <v/>
      </c>
      <c r="G1798" s="101" t="s">
        <v>2461</v>
      </c>
      <c r="H1798" s="102">
        <v>20805</v>
      </c>
      <c r="I1798" s="101" t="s">
        <v>2699</v>
      </c>
      <c r="J1798" s="101" t="s">
        <v>7</v>
      </c>
      <c r="K1798" s="103">
        <v>1</v>
      </c>
      <c r="L1798" s="101" t="s">
        <v>8</v>
      </c>
      <c r="M1798" s="101" t="s">
        <v>19</v>
      </c>
      <c r="N1798" s="101" t="s">
        <v>100</v>
      </c>
      <c r="O1798" s="104">
        <v>674</v>
      </c>
      <c r="P1798" s="102">
        <v>1</v>
      </c>
      <c r="Q1798" s="10">
        <f t="shared" si="115"/>
        <v>674</v>
      </c>
    </row>
    <row r="1799" spans="2:17" ht="20.25" customHeight="1">
      <c r="B1799" s="10" t="str">
        <f t="shared" si="116"/>
        <v>كلاه ايمني674</v>
      </c>
      <c r="C1799" s="10" t="str">
        <f t="shared" si="117"/>
        <v>كلاه ايمني1402/06/05674</v>
      </c>
      <c r="D1799" s="10" t="str">
        <f>IFERROR(IF(تحویلی!$E$1="","",IF(NOSA!O1799=تحویلی!$E$1,تحویلی!$E$1&amp;COUNTIF(NOSA!$O$1:O1799,تحویلی!$E$1),"")),"")</f>
        <v/>
      </c>
      <c r="E1799" s="10" t="str">
        <f t="shared" si="118"/>
        <v>20805674</v>
      </c>
      <c r="F1799" s="10" t="str">
        <f>IFERROR(VLOOKUP(I1799,DATABASE!$N:$O,2,FALSE),"")</f>
        <v>كلاه ايمني</v>
      </c>
      <c r="G1799" s="101" t="s">
        <v>2461</v>
      </c>
      <c r="H1799" s="102">
        <v>20805</v>
      </c>
      <c r="I1799" s="101" t="s">
        <v>1505</v>
      </c>
      <c r="J1799" s="101" t="s">
        <v>1628</v>
      </c>
      <c r="K1799" s="103">
        <v>1</v>
      </c>
      <c r="L1799" s="101" t="s">
        <v>8</v>
      </c>
      <c r="M1799" s="101" t="s">
        <v>19</v>
      </c>
      <c r="N1799" s="101" t="s">
        <v>100</v>
      </c>
      <c r="O1799" s="104">
        <v>674</v>
      </c>
      <c r="P1799" s="102">
        <v>1</v>
      </c>
      <c r="Q1799" s="10">
        <f t="shared" si="115"/>
        <v>674</v>
      </c>
    </row>
    <row r="1800" spans="2:17" ht="20.25" customHeight="1">
      <c r="B1800" s="10" t="str">
        <f t="shared" si="116"/>
        <v>دستكش ضد برش سبك739</v>
      </c>
      <c r="C1800" s="10" t="str">
        <f t="shared" si="117"/>
        <v>دستكش ضد برش سبك1402/06/05739</v>
      </c>
      <c r="D1800" s="10" t="str">
        <f>IFERROR(IF(تحویلی!$E$1="","",IF(NOSA!O1800=تحویلی!$E$1,تحویلی!$E$1&amp;COUNTIF(NOSA!$O$1:O1800,تحویلی!$E$1),"")),"")</f>
        <v/>
      </c>
      <c r="E1800" s="10" t="str">
        <f t="shared" si="118"/>
        <v>20806739</v>
      </c>
      <c r="F1800" s="10" t="str">
        <f>IFERROR(VLOOKUP(I1800,DATABASE!$N:$O,2,FALSE),"")</f>
        <v>دستكش ضد برش سبك</v>
      </c>
      <c r="G1800" s="101" t="s">
        <v>2461</v>
      </c>
      <c r="H1800" s="102">
        <v>20806</v>
      </c>
      <c r="I1800" s="101" t="s">
        <v>1442</v>
      </c>
      <c r="J1800" s="101" t="s">
        <v>22</v>
      </c>
      <c r="K1800" s="103">
        <v>1</v>
      </c>
      <c r="L1800" s="101" t="s">
        <v>3</v>
      </c>
      <c r="M1800" s="101" t="s">
        <v>47</v>
      </c>
      <c r="N1800" s="101" t="s">
        <v>779</v>
      </c>
      <c r="O1800" s="104">
        <v>739</v>
      </c>
      <c r="P1800" s="102">
        <v>1</v>
      </c>
      <c r="Q1800" s="10">
        <f t="shared" si="115"/>
        <v>739</v>
      </c>
    </row>
    <row r="1801" spans="2:17" ht="20.25" customHeight="1">
      <c r="B1801" s="10" t="str">
        <f t="shared" si="116"/>
        <v>كلاه ايمني718</v>
      </c>
      <c r="C1801" s="10" t="str">
        <f t="shared" si="117"/>
        <v>كلاه ايمني1402/06/05718</v>
      </c>
      <c r="D1801" s="10" t="str">
        <f>IFERROR(IF(تحویلی!$E$1="","",IF(NOSA!O1801=تحویلی!$E$1,تحویلی!$E$1&amp;COUNTIF(NOSA!$O$1:O1801,تحویلی!$E$1),"")),"")</f>
        <v/>
      </c>
      <c r="E1801" s="10" t="str">
        <f t="shared" si="118"/>
        <v>20811718</v>
      </c>
      <c r="F1801" s="10" t="str">
        <f>IFERROR(VLOOKUP(I1801,DATABASE!$N:$O,2,FALSE),"")</f>
        <v>كلاه ايمني</v>
      </c>
      <c r="G1801" s="101" t="s">
        <v>2461</v>
      </c>
      <c r="H1801" s="102">
        <v>20811</v>
      </c>
      <c r="I1801" s="101" t="s">
        <v>1505</v>
      </c>
      <c r="J1801" s="101" t="s">
        <v>1628</v>
      </c>
      <c r="K1801" s="103">
        <v>1</v>
      </c>
      <c r="L1801" s="101" t="s">
        <v>8</v>
      </c>
      <c r="M1801" s="101" t="s">
        <v>19</v>
      </c>
      <c r="N1801" s="101" t="s">
        <v>293</v>
      </c>
      <c r="O1801" s="104">
        <v>718</v>
      </c>
      <c r="P1801" s="102">
        <v>1</v>
      </c>
      <c r="Q1801" s="10">
        <f t="shared" si="115"/>
        <v>718</v>
      </c>
    </row>
    <row r="1802" spans="2:17" ht="20.25" customHeight="1">
      <c r="B1802" s="10" t="str">
        <f t="shared" si="116"/>
        <v>پيشبند نسوز چرمي718</v>
      </c>
      <c r="C1802" s="10" t="str">
        <f t="shared" si="117"/>
        <v>پيشبند نسوز چرمي1402/06/05718</v>
      </c>
      <c r="D1802" s="10" t="str">
        <f>IFERROR(IF(تحویلی!$E$1="","",IF(NOSA!O1802=تحویلی!$E$1,تحویلی!$E$1&amp;COUNTIF(NOSA!$O$1:O1802,تحویلی!$E$1),"")),"")</f>
        <v/>
      </c>
      <c r="E1802" s="10" t="str">
        <f t="shared" si="118"/>
        <v>20811718</v>
      </c>
      <c r="F1802" s="10" t="str">
        <f>IFERROR(VLOOKUP(I1802,DATABASE!$N:$O,2,FALSE),"")</f>
        <v>پيشبند نسوز چرمي</v>
      </c>
      <c r="G1802" s="101" t="s">
        <v>2461</v>
      </c>
      <c r="H1802" s="102">
        <v>20811</v>
      </c>
      <c r="I1802" s="101" t="s">
        <v>1459</v>
      </c>
      <c r="J1802" s="101" t="s">
        <v>15</v>
      </c>
      <c r="K1802" s="103">
        <v>1</v>
      </c>
      <c r="L1802" s="101" t="s">
        <v>8</v>
      </c>
      <c r="M1802" s="101" t="s">
        <v>19</v>
      </c>
      <c r="N1802" s="101" t="s">
        <v>293</v>
      </c>
      <c r="O1802" s="104">
        <v>718</v>
      </c>
      <c r="P1802" s="102">
        <v>1</v>
      </c>
      <c r="Q1802" s="10">
        <f t="shared" si="115"/>
        <v>718</v>
      </c>
    </row>
    <row r="1803" spans="2:17" ht="20.25" customHeight="1">
      <c r="B1803" s="10" t="str">
        <f t="shared" si="116"/>
        <v>718</v>
      </c>
      <c r="C1803" s="10" t="str">
        <f t="shared" si="117"/>
        <v>1402/06/05718</v>
      </c>
      <c r="D1803" s="10" t="str">
        <f>IFERROR(IF(تحویلی!$E$1="","",IF(NOSA!O1803=تحویلی!$E$1,تحویلی!$E$1&amp;COUNTIF(NOSA!$O$1:O1803,تحویلی!$E$1),"")),"")</f>
        <v/>
      </c>
      <c r="E1803" s="10" t="str">
        <f t="shared" si="118"/>
        <v>20811718</v>
      </c>
      <c r="F1803" s="10" t="str">
        <f>IFERROR(VLOOKUP(I1803,DATABASE!$N:$O,2,FALSE),"")</f>
        <v/>
      </c>
      <c r="G1803" s="101" t="s">
        <v>2461</v>
      </c>
      <c r="H1803" s="102">
        <v>20811</v>
      </c>
      <c r="I1803" s="101" t="s">
        <v>2699</v>
      </c>
      <c r="J1803" s="101" t="s">
        <v>7</v>
      </c>
      <c r="K1803" s="103">
        <v>1</v>
      </c>
      <c r="L1803" s="101" t="s">
        <v>8</v>
      </c>
      <c r="M1803" s="101" t="s">
        <v>19</v>
      </c>
      <c r="N1803" s="101" t="s">
        <v>293</v>
      </c>
      <c r="O1803" s="104">
        <v>718</v>
      </c>
      <c r="P1803" s="102">
        <v>0</v>
      </c>
      <c r="Q1803" s="10">
        <f t="shared" si="115"/>
        <v>718</v>
      </c>
    </row>
    <row r="1804" spans="2:17" ht="20.25" customHeight="1">
      <c r="B1804" s="10" t="str">
        <f t="shared" si="116"/>
        <v>دستكش ضد برش سبك608</v>
      </c>
      <c r="C1804" s="10" t="str">
        <f t="shared" si="117"/>
        <v>دستكش ضد برش سبك1402/06/05608</v>
      </c>
      <c r="D1804" s="10" t="str">
        <f>IFERROR(IF(تحویلی!$E$1="","",IF(NOSA!O1804=تحویلی!$E$1,تحویلی!$E$1&amp;COUNTIF(NOSA!$O$1:O1804,تحویلی!$E$1),"")),"")</f>
        <v/>
      </c>
      <c r="E1804" s="10" t="str">
        <f t="shared" si="118"/>
        <v>20816608</v>
      </c>
      <c r="F1804" s="10" t="str">
        <f>IFERROR(VLOOKUP(I1804,DATABASE!$N:$O,2,FALSE),"")</f>
        <v>دستكش ضد برش سبك</v>
      </c>
      <c r="G1804" s="101" t="s">
        <v>2461</v>
      </c>
      <c r="H1804" s="102">
        <v>20816</v>
      </c>
      <c r="I1804" s="101" t="s">
        <v>1442</v>
      </c>
      <c r="J1804" s="101" t="s">
        <v>22</v>
      </c>
      <c r="K1804" s="103">
        <v>1</v>
      </c>
      <c r="L1804" s="101" t="s">
        <v>3</v>
      </c>
      <c r="M1804" s="101" t="s">
        <v>102</v>
      </c>
      <c r="N1804" s="101" t="s">
        <v>64</v>
      </c>
      <c r="O1804" s="104">
        <v>608</v>
      </c>
      <c r="P1804" s="102">
        <v>1</v>
      </c>
      <c r="Q1804" s="10">
        <f t="shared" si="115"/>
        <v>608</v>
      </c>
    </row>
    <row r="1805" spans="2:17" ht="20.25" customHeight="1">
      <c r="B1805" s="10" t="str">
        <f t="shared" si="116"/>
        <v>834</v>
      </c>
      <c r="C1805" s="10" t="str">
        <f t="shared" si="117"/>
        <v>1402/06/05834</v>
      </c>
      <c r="D1805" s="10" t="str">
        <f>IFERROR(IF(تحویلی!$E$1="","",IF(NOSA!O1805=تحویلی!$E$1,تحویلی!$E$1&amp;COUNTIF(NOSA!$O$1:O1805,تحویلی!$E$1),"")),"")</f>
        <v/>
      </c>
      <c r="E1805" s="10" t="str">
        <f t="shared" si="118"/>
        <v>20822834</v>
      </c>
      <c r="F1805" s="10" t="str">
        <f>IFERROR(VLOOKUP(I1805,DATABASE!$N:$O,2,FALSE),"")</f>
        <v/>
      </c>
      <c r="G1805" s="101" t="s">
        <v>2461</v>
      </c>
      <c r="H1805" s="102">
        <v>20822</v>
      </c>
      <c r="I1805" s="101" t="s">
        <v>2699</v>
      </c>
      <c r="J1805" s="101" t="s">
        <v>7</v>
      </c>
      <c r="K1805" s="103">
        <v>1</v>
      </c>
      <c r="L1805" s="101" t="s">
        <v>8</v>
      </c>
      <c r="M1805" s="101" t="s">
        <v>19</v>
      </c>
      <c r="N1805" s="101" t="s">
        <v>2647</v>
      </c>
      <c r="O1805" s="104">
        <v>834</v>
      </c>
      <c r="P1805" s="102">
        <v>0</v>
      </c>
      <c r="Q1805" s="10">
        <f t="shared" si="115"/>
        <v>834</v>
      </c>
    </row>
    <row r="1806" spans="2:17" ht="20.25" customHeight="1">
      <c r="B1806" s="10" t="str">
        <f t="shared" si="116"/>
        <v>دستكش كف مواد سبك383</v>
      </c>
      <c r="C1806" s="10" t="str">
        <f t="shared" si="117"/>
        <v>دستكش كف مواد سبك1402/06/05383</v>
      </c>
      <c r="D1806" s="10" t="str">
        <f>IFERROR(IF(تحویلی!$E$1="","",IF(NOSA!O1806=تحویلی!$E$1,تحویلی!$E$1&amp;COUNTIF(NOSA!$O$1:O1806,تحویلی!$E$1),"")),"")</f>
        <v/>
      </c>
      <c r="E1806" s="10" t="str">
        <f t="shared" si="118"/>
        <v>20837383</v>
      </c>
      <c r="F1806" s="10" t="str">
        <f>IFERROR(VLOOKUP(I1806,DATABASE!$N:$O,2,FALSE),"")</f>
        <v>دستكش كف مواد سبك</v>
      </c>
      <c r="G1806" s="101" t="s">
        <v>2461</v>
      </c>
      <c r="H1806" s="102">
        <v>20837</v>
      </c>
      <c r="I1806" s="101" t="s">
        <v>1456</v>
      </c>
      <c r="J1806" s="101" t="s">
        <v>2</v>
      </c>
      <c r="K1806" s="103">
        <v>1</v>
      </c>
      <c r="L1806" s="101" t="s">
        <v>3</v>
      </c>
      <c r="M1806" s="101" t="s">
        <v>47</v>
      </c>
      <c r="N1806" s="101" t="s">
        <v>344</v>
      </c>
      <c r="O1806" s="104">
        <v>383</v>
      </c>
      <c r="P1806" s="102">
        <v>0</v>
      </c>
      <c r="Q1806" s="10">
        <f t="shared" si="115"/>
        <v>383</v>
      </c>
    </row>
    <row r="1807" spans="2:17" ht="20.25" customHeight="1">
      <c r="B1807" s="10" t="str">
        <f t="shared" si="116"/>
        <v>دستكش كف مواد سبك349</v>
      </c>
      <c r="C1807" s="10" t="str">
        <f t="shared" si="117"/>
        <v>دستكش كف مواد سبك1402/06/05349</v>
      </c>
      <c r="D1807" s="10" t="str">
        <f>IFERROR(IF(تحویلی!$E$1="","",IF(NOSA!O1807=تحویلی!$E$1,تحویلی!$E$1&amp;COUNTIF(NOSA!$O$1:O1807,تحویلی!$E$1),"")),"")</f>
        <v/>
      </c>
      <c r="E1807" s="10" t="str">
        <f t="shared" si="118"/>
        <v>20837349</v>
      </c>
      <c r="F1807" s="10" t="str">
        <f>IFERROR(VLOOKUP(I1807,DATABASE!$N:$O,2,FALSE),"")</f>
        <v>دستكش كف مواد سبك</v>
      </c>
      <c r="G1807" s="101" t="s">
        <v>2461</v>
      </c>
      <c r="H1807" s="102">
        <v>20837</v>
      </c>
      <c r="I1807" s="101" t="s">
        <v>1456</v>
      </c>
      <c r="J1807" s="101" t="s">
        <v>2</v>
      </c>
      <c r="K1807" s="103">
        <v>1</v>
      </c>
      <c r="L1807" s="101" t="s">
        <v>3</v>
      </c>
      <c r="M1807" s="101" t="s">
        <v>47</v>
      </c>
      <c r="N1807" s="101" t="s">
        <v>245</v>
      </c>
      <c r="O1807" s="104">
        <v>349</v>
      </c>
      <c r="P1807" s="102">
        <v>0</v>
      </c>
      <c r="Q1807" s="10">
        <f t="shared" si="115"/>
        <v>349</v>
      </c>
    </row>
    <row r="1808" spans="2:17" ht="20.25" customHeight="1">
      <c r="B1808" s="10" t="str">
        <f t="shared" si="116"/>
        <v>دستكش ضد برش سبك10027</v>
      </c>
      <c r="C1808" s="10" t="str">
        <f t="shared" si="117"/>
        <v>دستكش ضد برش سبك1402/06/0610027</v>
      </c>
      <c r="D1808" s="10" t="str">
        <f>IFERROR(IF(تحویلی!$E$1="","",IF(NOSA!O1808=تحویلی!$E$1,تحویلی!$E$1&amp;COUNTIF(NOSA!$O$1:O1808,تحویلی!$E$1),"")),"")</f>
        <v/>
      </c>
      <c r="E1808" s="10" t="str">
        <f t="shared" si="118"/>
        <v>2084210027</v>
      </c>
      <c r="F1808" s="10" t="str">
        <f>IFERROR(VLOOKUP(I1808,DATABASE!$N:$O,2,FALSE),"")</f>
        <v>دستكش ضد برش سبك</v>
      </c>
      <c r="G1808" s="101" t="s">
        <v>2462</v>
      </c>
      <c r="H1808" s="102">
        <v>20842</v>
      </c>
      <c r="I1808" s="101" t="s">
        <v>1442</v>
      </c>
      <c r="J1808" s="101" t="s">
        <v>22</v>
      </c>
      <c r="K1808" s="103">
        <v>1</v>
      </c>
      <c r="L1808" s="101" t="s">
        <v>3</v>
      </c>
      <c r="M1808" s="101" t="s">
        <v>9</v>
      </c>
      <c r="N1808" s="101" t="s">
        <v>1637</v>
      </c>
      <c r="O1808" s="104">
        <v>10027</v>
      </c>
      <c r="P1808" s="102">
        <v>1</v>
      </c>
      <c r="Q1808" s="10">
        <f t="shared" si="115"/>
        <v>10027</v>
      </c>
    </row>
    <row r="1809" spans="2:17" ht="20.25" customHeight="1">
      <c r="B1809" s="10" t="str">
        <f t="shared" si="116"/>
        <v>چكمه ايمني نسوز776</v>
      </c>
      <c r="C1809" s="10" t="str">
        <f t="shared" si="117"/>
        <v>چكمه ايمني نسوز1402/06/06776</v>
      </c>
      <c r="D1809" s="10" t="str">
        <f>IFERROR(IF(تحویلی!$E$1="","",IF(NOSA!O1809=تحویلی!$E$1,تحویلی!$E$1&amp;COUNTIF(NOSA!$O$1:O1809,تحویلی!$E$1),"")),"")</f>
        <v/>
      </c>
      <c r="E1809" s="10" t="str">
        <f t="shared" si="118"/>
        <v>20852776</v>
      </c>
      <c r="F1809" s="10" t="str">
        <f>IFERROR(VLOOKUP(I1809,DATABASE!$N:$O,2,FALSE),"")</f>
        <v>چكمه ايمني نسوز</v>
      </c>
      <c r="G1809" s="101" t="s">
        <v>2462</v>
      </c>
      <c r="H1809" s="102">
        <v>20852</v>
      </c>
      <c r="I1809" s="101" t="s">
        <v>1749</v>
      </c>
      <c r="J1809" s="101" t="s">
        <v>1750</v>
      </c>
      <c r="K1809" s="103">
        <v>1</v>
      </c>
      <c r="L1809" s="101" t="s">
        <v>3</v>
      </c>
      <c r="M1809" s="101" t="s">
        <v>4</v>
      </c>
      <c r="N1809" s="101" t="s">
        <v>1169</v>
      </c>
      <c r="O1809" s="104">
        <v>776</v>
      </c>
      <c r="P1809" s="102">
        <v>1</v>
      </c>
      <c r="Q1809" s="10">
        <f t="shared" si="115"/>
        <v>776</v>
      </c>
    </row>
    <row r="1810" spans="2:17" ht="20.25" customHeight="1">
      <c r="B1810" s="10" t="str">
        <f t="shared" si="116"/>
        <v>دستكش كف مواد سبك360</v>
      </c>
      <c r="C1810" s="10" t="str">
        <f t="shared" si="117"/>
        <v>دستكش كف مواد سبك1402/06/06360</v>
      </c>
      <c r="D1810" s="10" t="str">
        <f>IFERROR(IF(تحویلی!$E$1="","",IF(NOSA!O1810=تحویلی!$E$1,تحویلی!$E$1&amp;COUNTIF(NOSA!$O$1:O1810,تحویلی!$E$1),"")),"")</f>
        <v/>
      </c>
      <c r="E1810" s="10" t="str">
        <f t="shared" si="118"/>
        <v>20854360</v>
      </c>
      <c r="F1810" s="10" t="str">
        <f>IFERROR(VLOOKUP(I1810,DATABASE!$N:$O,2,FALSE),"")</f>
        <v>دستكش كف مواد سبك</v>
      </c>
      <c r="G1810" s="101" t="s">
        <v>2462</v>
      </c>
      <c r="H1810" s="102">
        <v>20854</v>
      </c>
      <c r="I1810" s="101" t="s">
        <v>1456</v>
      </c>
      <c r="J1810" s="101" t="s">
        <v>2</v>
      </c>
      <c r="K1810" s="103">
        <v>1</v>
      </c>
      <c r="L1810" s="101" t="s">
        <v>3</v>
      </c>
      <c r="M1810" s="101" t="s">
        <v>47</v>
      </c>
      <c r="N1810" s="101" t="s">
        <v>737</v>
      </c>
      <c r="O1810" s="104">
        <v>360</v>
      </c>
      <c r="P1810" s="102">
        <v>0</v>
      </c>
      <c r="Q1810" s="10">
        <f t="shared" si="115"/>
        <v>360</v>
      </c>
    </row>
    <row r="1811" spans="2:17" ht="20.25" customHeight="1">
      <c r="B1811" s="10" t="str">
        <f t="shared" si="116"/>
        <v>دستكش كف مواد سبك672</v>
      </c>
      <c r="C1811" s="10" t="str">
        <f t="shared" si="117"/>
        <v>دستكش كف مواد سبك1402/06/06672</v>
      </c>
      <c r="D1811" s="10" t="str">
        <f>IFERROR(IF(تحویلی!$E$1="","",IF(NOSA!O1811=تحویلی!$E$1,تحویلی!$E$1&amp;COUNTIF(NOSA!$O$1:O1811,تحویلی!$E$1),"")),"")</f>
        <v/>
      </c>
      <c r="E1811" s="10" t="str">
        <f t="shared" si="118"/>
        <v>20861672</v>
      </c>
      <c r="F1811" s="10" t="str">
        <f>IFERROR(VLOOKUP(I1811,DATABASE!$N:$O,2,FALSE),"")</f>
        <v>دستكش كف مواد سبك</v>
      </c>
      <c r="G1811" s="101" t="s">
        <v>2462</v>
      </c>
      <c r="H1811" s="102">
        <v>20861</v>
      </c>
      <c r="I1811" s="101" t="s">
        <v>1456</v>
      </c>
      <c r="J1811" s="101" t="s">
        <v>2</v>
      </c>
      <c r="K1811" s="103">
        <v>1</v>
      </c>
      <c r="L1811" s="101" t="s">
        <v>3</v>
      </c>
      <c r="M1811" s="101" t="s">
        <v>47</v>
      </c>
      <c r="N1811" s="101" t="s">
        <v>214</v>
      </c>
      <c r="O1811" s="104">
        <v>672</v>
      </c>
      <c r="P1811" s="102">
        <v>1</v>
      </c>
      <c r="Q1811" s="10">
        <f t="shared" si="115"/>
        <v>672</v>
      </c>
    </row>
    <row r="1812" spans="2:17" ht="20.25" customHeight="1">
      <c r="B1812" s="10" t="str">
        <f t="shared" si="116"/>
        <v>842</v>
      </c>
      <c r="C1812" s="10" t="str">
        <f t="shared" si="117"/>
        <v>1402/06/06842</v>
      </c>
      <c r="D1812" s="10" t="str">
        <f>IFERROR(IF(تحویلی!$E$1="","",IF(NOSA!O1812=تحویلی!$E$1,تحویلی!$E$1&amp;COUNTIF(NOSA!$O$1:O1812,تحویلی!$E$1),"")),"")</f>
        <v/>
      </c>
      <c r="E1812" s="10" t="str">
        <f t="shared" si="118"/>
        <v>20865842</v>
      </c>
      <c r="F1812" s="10" t="str">
        <f>IFERROR(VLOOKUP(I1812,DATABASE!$N:$O,2,FALSE),"")</f>
        <v/>
      </c>
      <c r="G1812" s="101" t="s">
        <v>2462</v>
      </c>
      <c r="H1812" s="102">
        <v>20865</v>
      </c>
      <c r="I1812" s="101" t="s">
        <v>2699</v>
      </c>
      <c r="J1812" s="101" t="s">
        <v>7</v>
      </c>
      <c r="K1812" s="103">
        <v>1</v>
      </c>
      <c r="L1812" s="101" t="s">
        <v>8</v>
      </c>
      <c r="M1812" s="101" t="s">
        <v>4</v>
      </c>
      <c r="N1812" s="101" t="s">
        <v>2685</v>
      </c>
      <c r="O1812" s="104">
        <v>842</v>
      </c>
      <c r="P1812" s="102">
        <v>0</v>
      </c>
      <c r="Q1812" s="10">
        <f t="shared" si="115"/>
        <v>842</v>
      </c>
    </row>
    <row r="1813" spans="2:17" ht="20.25" customHeight="1">
      <c r="B1813" s="10" t="str">
        <f t="shared" si="116"/>
        <v>پوتين ايمني نسوز163</v>
      </c>
      <c r="C1813" s="10" t="str">
        <f t="shared" si="117"/>
        <v>پوتين ايمني نسوز1402/06/06163</v>
      </c>
      <c r="D1813" s="10" t="str">
        <f>IFERROR(IF(تحویلی!$E$1="","",IF(NOSA!O1813=تحویلی!$E$1,تحویلی!$E$1&amp;COUNTIF(NOSA!$O$1:O1813,تحویلی!$E$1),"")),"")</f>
        <v/>
      </c>
      <c r="E1813" s="10" t="str">
        <f t="shared" si="118"/>
        <v>20866163</v>
      </c>
      <c r="F1813" s="10" t="str">
        <f>IFERROR(VLOOKUP(I1813,DATABASE!$N:$O,2,FALSE),"")</f>
        <v>پوتين ايمني نسوز</v>
      </c>
      <c r="G1813" s="101" t="s">
        <v>2462</v>
      </c>
      <c r="H1813" s="102">
        <v>20866</v>
      </c>
      <c r="I1813" s="101" t="s">
        <v>1528</v>
      </c>
      <c r="J1813" s="101" t="s">
        <v>1654</v>
      </c>
      <c r="K1813" s="103">
        <v>1</v>
      </c>
      <c r="L1813" s="101" t="s">
        <v>3</v>
      </c>
      <c r="M1813" s="101" t="s">
        <v>9</v>
      </c>
      <c r="N1813" s="101" t="s">
        <v>232</v>
      </c>
      <c r="O1813" s="104">
        <v>163</v>
      </c>
      <c r="P1813" s="102">
        <v>1</v>
      </c>
      <c r="Q1813" s="10">
        <f t="shared" si="115"/>
        <v>163</v>
      </c>
    </row>
    <row r="1814" spans="2:17" ht="20.25" customHeight="1">
      <c r="B1814" s="10" t="str">
        <f t="shared" si="116"/>
        <v>كفش ايمني عايق برق580</v>
      </c>
      <c r="C1814" s="10" t="str">
        <f t="shared" si="117"/>
        <v>كفش ايمني عايق برق1402/06/07580</v>
      </c>
      <c r="D1814" s="10" t="str">
        <f>IFERROR(IF(تحویلی!$E$1="","",IF(NOSA!O1814=تحویلی!$E$1,تحویلی!$E$1&amp;COUNTIF(NOSA!$O$1:O1814,تحویلی!$E$1),"")),"")</f>
        <v/>
      </c>
      <c r="E1814" s="10" t="str">
        <f t="shared" si="118"/>
        <v>20880580</v>
      </c>
      <c r="F1814" s="10" t="str">
        <f>IFERROR(VLOOKUP(I1814,DATABASE!$N:$O,2,FALSE),"")</f>
        <v>كفش ايمني عايق برق</v>
      </c>
      <c r="G1814" s="101" t="s">
        <v>2463</v>
      </c>
      <c r="H1814" s="102">
        <v>20880</v>
      </c>
      <c r="I1814" s="101" t="s">
        <v>1757</v>
      </c>
      <c r="J1814" s="101" t="s">
        <v>1758</v>
      </c>
      <c r="K1814" s="103">
        <v>1</v>
      </c>
      <c r="L1814" s="101" t="s">
        <v>3</v>
      </c>
      <c r="M1814" s="101" t="s">
        <v>47</v>
      </c>
      <c r="N1814" s="101" t="s">
        <v>132</v>
      </c>
      <c r="O1814" s="104">
        <v>580</v>
      </c>
      <c r="P1814" s="102">
        <v>1</v>
      </c>
      <c r="Q1814" s="10">
        <f t="shared" si="115"/>
        <v>580</v>
      </c>
    </row>
    <row r="1815" spans="2:17" ht="20.25" customHeight="1">
      <c r="B1815" s="10" t="str">
        <f t="shared" si="116"/>
        <v>دستكش استاد كار760</v>
      </c>
      <c r="C1815" s="10" t="str">
        <f t="shared" si="117"/>
        <v>دستكش استاد كار1402/06/07760</v>
      </c>
      <c r="D1815" s="10" t="str">
        <f>IFERROR(IF(تحویلی!$E$1="","",IF(NOSA!O1815=تحویلی!$E$1,تحویلی!$E$1&amp;COUNTIF(NOSA!$O$1:O1815,تحویلی!$E$1),"")),"")</f>
        <v/>
      </c>
      <c r="E1815" s="10" t="str">
        <f t="shared" si="118"/>
        <v>20894760</v>
      </c>
      <c r="F1815" s="10" t="str">
        <f>IFERROR(VLOOKUP(I1815,DATABASE!$N:$O,2,FALSE),"")</f>
        <v>دستكش استاد كار</v>
      </c>
      <c r="G1815" s="101" t="s">
        <v>2463</v>
      </c>
      <c r="H1815" s="102">
        <v>20894</v>
      </c>
      <c r="I1815" s="101" t="s">
        <v>1543</v>
      </c>
      <c r="J1815" s="101" t="s">
        <v>255</v>
      </c>
      <c r="K1815" s="103">
        <v>1</v>
      </c>
      <c r="L1815" s="101" t="s">
        <v>3</v>
      </c>
      <c r="M1815" s="101" t="s">
        <v>202</v>
      </c>
      <c r="N1815" s="101" t="s">
        <v>1003</v>
      </c>
      <c r="O1815" s="104">
        <v>760</v>
      </c>
      <c r="P1815" s="102">
        <v>0</v>
      </c>
      <c r="Q1815" s="10">
        <f t="shared" si="115"/>
        <v>760</v>
      </c>
    </row>
    <row r="1816" spans="2:17" ht="20.25" customHeight="1">
      <c r="B1816" s="10" t="str">
        <f t="shared" si="116"/>
        <v>لباس كار ديرسوز(بلوز و شلوار)580</v>
      </c>
      <c r="C1816" s="10" t="str">
        <f t="shared" si="117"/>
        <v>لباس كار ديرسوز(بلوز و شلوار)1402/06/07580</v>
      </c>
      <c r="D1816" s="10" t="str">
        <f>IFERROR(IF(تحویلی!$E$1="","",IF(NOSA!O1816=تحویلی!$E$1,تحویلی!$E$1&amp;COUNTIF(NOSA!$O$1:O1816,تحویلی!$E$1),"")),"")</f>
        <v/>
      </c>
      <c r="E1816" s="10" t="str">
        <f t="shared" si="118"/>
        <v>20895580</v>
      </c>
      <c r="F1816" s="10" t="str">
        <f>IFERROR(VLOOKUP(I1816,DATABASE!$N:$O,2,FALSE),"")</f>
        <v>لباس كار ديرسوز(بلوز و شلوار)</v>
      </c>
      <c r="G1816" s="101" t="s">
        <v>2463</v>
      </c>
      <c r="H1816" s="102">
        <v>20895</v>
      </c>
      <c r="I1816" s="101" t="s">
        <v>1629</v>
      </c>
      <c r="J1816" s="101" t="s">
        <v>1630</v>
      </c>
      <c r="K1816" s="103">
        <v>1</v>
      </c>
      <c r="L1816" s="101" t="s">
        <v>28</v>
      </c>
      <c r="M1816" s="101" t="s">
        <v>47</v>
      </c>
      <c r="N1816" s="101" t="s">
        <v>132</v>
      </c>
      <c r="O1816" s="104">
        <v>580</v>
      </c>
      <c r="P1816" s="102">
        <v>1</v>
      </c>
      <c r="Q1816" s="10">
        <f t="shared" si="115"/>
        <v>580</v>
      </c>
    </row>
    <row r="1817" spans="2:17" ht="20.25" customHeight="1">
      <c r="B1817" s="10" t="str">
        <f t="shared" si="116"/>
        <v>لباس كار ديرسوز(بلوز و شلوار)835</v>
      </c>
      <c r="C1817" s="10" t="str">
        <f t="shared" si="117"/>
        <v>لباس كار ديرسوز(بلوز و شلوار)1402/06/07835</v>
      </c>
      <c r="D1817" s="10" t="str">
        <f>IFERROR(IF(تحویلی!$E$1="","",IF(NOSA!O1817=تحویلی!$E$1,تحویلی!$E$1&amp;COUNTIF(NOSA!$O$1:O1817,تحویلی!$E$1),"")),"")</f>
        <v/>
      </c>
      <c r="E1817" s="10" t="str">
        <f t="shared" si="118"/>
        <v>20895835</v>
      </c>
      <c r="F1817" s="10" t="str">
        <f>IFERROR(VLOOKUP(I1817,DATABASE!$N:$O,2,FALSE),"")</f>
        <v>لباس كار ديرسوز(بلوز و شلوار)</v>
      </c>
      <c r="G1817" s="101" t="s">
        <v>2463</v>
      </c>
      <c r="H1817" s="102">
        <v>20895</v>
      </c>
      <c r="I1817" s="101" t="s">
        <v>1466</v>
      </c>
      <c r="J1817" s="101" t="s">
        <v>1623</v>
      </c>
      <c r="K1817" s="103">
        <v>1</v>
      </c>
      <c r="L1817" s="101" t="s">
        <v>28</v>
      </c>
      <c r="M1817" s="101" t="s">
        <v>47</v>
      </c>
      <c r="N1817" s="101" t="s">
        <v>2677</v>
      </c>
      <c r="O1817" s="104">
        <v>835</v>
      </c>
      <c r="P1817" s="102">
        <v>0</v>
      </c>
      <c r="Q1817" s="10">
        <f t="shared" si="115"/>
        <v>835</v>
      </c>
    </row>
    <row r="1818" spans="2:17" ht="20.25" customHeight="1">
      <c r="B1818" s="10" t="str">
        <f t="shared" si="116"/>
        <v>دستكش ضد برش سبك285</v>
      </c>
      <c r="C1818" s="10" t="str">
        <f t="shared" si="117"/>
        <v>دستكش ضد برش سبك1402/06/07285</v>
      </c>
      <c r="D1818" s="10" t="str">
        <f>IFERROR(IF(تحویلی!$E$1="","",IF(NOSA!O1818=تحویلی!$E$1,تحویلی!$E$1&amp;COUNTIF(NOSA!$O$1:O1818,تحویلی!$E$1),"")),"")</f>
        <v/>
      </c>
      <c r="E1818" s="10" t="str">
        <f t="shared" si="118"/>
        <v>20901285</v>
      </c>
      <c r="F1818" s="10" t="str">
        <f>IFERROR(VLOOKUP(I1818,DATABASE!$N:$O,2,FALSE),"")</f>
        <v>دستكش ضد برش سبك</v>
      </c>
      <c r="G1818" s="3" t="s">
        <v>2463</v>
      </c>
      <c r="H1818" s="4">
        <v>20901</v>
      </c>
      <c r="I1818" s="3" t="s">
        <v>1442</v>
      </c>
      <c r="J1818" s="3" t="s">
        <v>22</v>
      </c>
      <c r="K1818" s="5">
        <v>1</v>
      </c>
      <c r="L1818" s="3" t="s">
        <v>3</v>
      </c>
      <c r="M1818" s="3" t="s">
        <v>4</v>
      </c>
      <c r="N1818" s="3" t="s">
        <v>294</v>
      </c>
      <c r="O1818" s="1">
        <v>285</v>
      </c>
      <c r="P1818" s="4">
        <v>0</v>
      </c>
      <c r="Q1818" s="10">
        <f t="shared" si="115"/>
        <v>285</v>
      </c>
    </row>
    <row r="1819" spans="2:17" ht="20.25" customHeight="1">
      <c r="B1819" s="10" t="str">
        <f t="shared" si="116"/>
        <v>پوتين ايمني نسوز613</v>
      </c>
      <c r="C1819" s="10" t="str">
        <f t="shared" si="117"/>
        <v>پوتين ايمني نسوز1402/06/07613</v>
      </c>
      <c r="D1819" s="10" t="str">
        <f>IFERROR(IF(تحویلی!$E$1="","",IF(NOSA!O1819=تحویلی!$E$1,تحویلی!$E$1&amp;COUNTIF(NOSA!$O$1:O1819,تحویلی!$E$1),"")),"")</f>
        <v/>
      </c>
      <c r="E1819" s="10" t="str">
        <f t="shared" si="118"/>
        <v>20902613</v>
      </c>
      <c r="F1819" s="10" t="str">
        <f>IFERROR(VLOOKUP(I1819,DATABASE!$N:$O,2,FALSE),"")</f>
        <v>پوتين ايمني نسوز</v>
      </c>
      <c r="G1819" s="3" t="s">
        <v>2463</v>
      </c>
      <c r="H1819" s="4">
        <v>20902</v>
      </c>
      <c r="I1819" s="3" t="s">
        <v>1528</v>
      </c>
      <c r="J1819" s="3" t="s">
        <v>1654</v>
      </c>
      <c r="K1819" s="5">
        <v>1</v>
      </c>
      <c r="L1819" s="3" t="s">
        <v>3</v>
      </c>
      <c r="M1819" s="3" t="s">
        <v>266</v>
      </c>
      <c r="N1819" s="3" t="s">
        <v>20</v>
      </c>
      <c r="O1819" s="1">
        <v>613</v>
      </c>
      <c r="P1819" s="4">
        <v>0</v>
      </c>
      <c r="Q1819" s="10">
        <f t="shared" si="115"/>
        <v>613</v>
      </c>
    </row>
    <row r="1820" spans="2:17" ht="20.25" customHeight="1">
      <c r="B1820" s="10" t="str">
        <f t="shared" si="116"/>
        <v>كلاه ايمني613</v>
      </c>
      <c r="C1820" s="10" t="str">
        <f t="shared" si="117"/>
        <v>كلاه ايمني1402/06/07613</v>
      </c>
      <c r="D1820" s="10" t="str">
        <f>IFERROR(IF(تحویلی!$E$1="","",IF(NOSA!O1820=تحویلی!$E$1,تحویلی!$E$1&amp;COUNTIF(NOSA!$O$1:O1820,تحویلی!$E$1),"")),"")</f>
        <v/>
      </c>
      <c r="E1820" s="10" t="str">
        <f t="shared" si="118"/>
        <v>20902613</v>
      </c>
      <c r="F1820" s="10" t="str">
        <f>IFERROR(VLOOKUP(I1820,DATABASE!$N:$O,2,FALSE),"")</f>
        <v>كلاه ايمني</v>
      </c>
      <c r="G1820" s="3" t="s">
        <v>2463</v>
      </c>
      <c r="H1820" s="4">
        <v>20902</v>
      </c>
      <c r="I1820" s="3" t="s">
        <v>1505</v>
      </c>
      <c r="J1820" s="3" t="s">
        <v>1628</v>
      </c>
      <c r="K1820" s="5">
        <v>1</v>
      </c>
      <c r="L1820" s="3" t="s">
        <v>8</v>
      </c>
      <c r="M1820" s="3" t="s">
        <v>266</v>
      </c>
      <c r="N1820" s="3" t="s">
        <v>20</v>
      </c>
      <c r="O1820" s="1">
        <v>613</v>
      </c>
      <c r="P1820" s="4">
        <v>0</v>
      </c>
      <c r="Q1820" s="10">
        <f t="shared" si="115"/>
        <v>613</v>
      </c>
    </row>
    <row r="1821" spans="2:17" ht="20.25" customHeight="1">
      <c r="B1821" s="10" t="str">
        <f t="shared" si="116"/>
        <v>دستكش ساق بلند نسوز783</v>
      </c>
      <c r="C1821" s="10" t="str">
        <f t="shared" si="117"/>
        <v>دستكش ساق بلند نسوز1402/06/07783</v>
      </c>
      <c r="D1821" s="10" t="str">
        <f>IFERROR(IF(تحویلی!$E$1="","",IF(NOSA!O1821=تحویلی!$E$1,تحویلی!$E$1&amp;COUNTIF(NOSA!$O$1:O1821,تحویلی!$E$1),"")),"")</f>
        <v/>
      </c>
      <c r="E1821" s="10" t="str">
        <f t="shared" si="118"/>
        <v>20910783</v>
      </c>
      <c r="F1821" s="10" t="str">
        <f>IFERROR(VLOOKUP(I1821,DATABASE!$N:$O,2,FALSE),"")</f>
        <v>دستكش ساق بلند نسوز</v>
      </c>
      <c r="G1821" s="3" t="s">
        <v>2463</v>
      </c>
      <c r="H1821" s="4">
        <v>20910</v>
      </c>
      <c r="I1821" s="3" t="s">
        <v>1461</v>
      </c>
      <c r="J1821" s="3" t="s">
        <v>34</v>
      </c>
      <c r="K1821" s="5">
        <v>1</v>
      </c>
      <c r="L1821" s="3" t="s">
        <v>3</v>
      </c>
      <c r="M1821" s="3" t="s">
        <v>4</v>
      </c>
      <c r="N1821" s="3" t="s">
        <v>1219</v>
      </c>
      <c r="O1821" s="1">
        <v>783</v>
      </c>
      <c r="P1821" s="4">
        <v>1</v>
      </c>
      <c r="Q1821" s="10">
        <f t="shared" si="115"/>
        <v>783</v>
      </c>
    </row>
    <row r="1822" spans="2:17" ht="20.25" customHeight="1">
      <c r="B1822" s="10" t="str">
        <f t="shared" si="116"/>
        <v>دستكش ضد برش سبك835</v>
      </c>
      <c r="C1822" s="10" t="str">
        <f t="shared" si="117"/>
        <v>دستكش ضد برش سبك1402/06/08835</v>
      </c>
      <c r="D1822" s="10" t="str">
        <f>IFERROR(IF(تحویلی!$E$1="","",IF(NOSA!O1822=تحویلی!$E$1,تحویلی!$E$1&amp;COUNTIF(NOSA!$O$1:O1822,تحویلی!$E$1),"")),"")</f>
        <v/>
      </c>
      <c r="E1822" s="10" t="str">
        <f t="shared" si="118"/>
        <v>20917835</v>
      </c>
      <c r="F1822" s="10" t="str">
        <f>IFERROR(VLOOKUP(I1822,DATABASE!$N:$O,2,FALSE),"")</f>
        <v>دستكش ضد برش سبك</v>
      </c>
      <c r="G1822" s="3" t="s">
        <v>2464</v>
      </c>
      <c r="H1822" s="4">
        <v>20917</v>
      </c>
      <c r="I1822" s="3" t="s">
        <v>1442</v>
      </c>
      <c r="J1822" s="3" t="s">
        <v>22</v>
      </c>
      <c r="K1822" s="5">
        <v>1</v>
      </c>
      <c r="L1822" s="3" t="s">
        <v>3</v>
      </c>
      <c r="M1822" s="3" t="s">
        <v>47</v>
      </c>
      <c r="N1822" s="3" t="s">
        <v>2677</v>
      </c>
      <c r="O1822" s="1">
        <v>835</v>
      </c>
      <c r="P1822" s="4">
        <v>1</v>
      </c>
      <c r="Q1822" s="10">
        <f t="shared" si="115"/>
        <v>835</v>
      </c>
    </row>
    <row r="1823" spans="2:17" ht="20.25" customHeight="1">
      <c r="B1823" s="10" t="str">
        <f t="shared" si="116"/>
        <v>بند كفش156</v>
      </c>
      <c r="C1823" s="10" t="str">
        <f t="shared" si="117"/>
        <v>بند كفش1402/06/08156</v>
      </c>
      <c r="D1823" s="10" t="str">
        <f>IFERROR(IF(تحویلی!$E$1="","",IF(NOSA!O1823=تحویلی!$E$1,تحویلی!$E$1&amp;COUNTIF(NOSA!$O$1:O1823,تحویلی!$E$1),"")),"")</f>
        <v/>
      </c>
      <c r="E1823" s="10" t="str">
        <f t="shared" si="118"/>
        <v>20924156</v>
      </c>
      <c r="F1823" s="10" t="str">
        <f>IFERROR(VLOOKUP(I1823,DATABASE!$N:$O,2,FALSE),"")</f>
        <v>بند كفش</v>
      </c>
      <c r="G1823" s="3" t="s">
        <v>2464</v>
      </c>
      <c r="H1823" s="4">
        <v>20924</v>
      </c>
      <c r="I1823" s="3" t="s">
        <v>1462</v>
      </c>
      <c r="J1823" s="3" t="s">
        <v>450</v>
      </c>
      <c r="K1823" s="5">
        <v>1</v>
      </c>
      <c r="L1823" s="3" t="s">
        <v>3</v>
      </c>
      <c r="M1823" s="3" t="s">
        <v>4</v>
      </c>
      <c r="N1823" s="3" t="s">
        <v>29</v>
      </c>
      <c r="O1823" s="1">
        <v>156</v>
      </c>
      <c r="P1823" s="4">
        <v>0</v>
      </c>
      <c r="Q1823" s="10">
        <f t="shared" si="115"/>
        <v>156</v>
      </c>
    </row>
    <row r="1824" spans="2:17" ht="20.25" customHeight="1">
      <c r="B1824" s="10" t="str">
        <f t="shared" si="116"/>
        <v>عينك رويت مذاب694</v>
      </c>
      <c r="C1824" s="10" t="str">
        <f t="shared" si="117"/>
        <v>عينك رويت مذاب1402/06/08694</v>
      </c>
      <c r="D1824" s="10" t="str">
        <f>IFERROR(IF(تحویلی!$E$1="","",IF(NOSA!O1824=تحویلی!$E$1,تحویلی!$E$1&amp;COUNTIF(NOSA!$O$1:O1824,تحویلی!$E$1),"")),"")</f>
        <v/>
      </c>
      <c r="E1824" s="10" t="str">
        <f t="shared" si="118"/>
        <v>20925694</v>
      </c>
      <c r="F1824" s="10" t="str">
        <f>IFERROR(VLOOKUP(I1824,DATABASE!$N:$O,2,FALSE),"")</f>
        <v>عينك رويت مذاب</v>
      </c>
      <c r="G1824" s="3" t="s">
        <v>2464</v>
      </c>
      <c r="H1824" s="4">
        <v>20925</v>
      </c>
      <c r="I1824" s="3" t="s">
        <v>2323</v>
      </c>
      <c r="J1824" s="3" t="s">
        <v>2240</v>
      </c>
      <c r="K1824" s="5">
        <v>1</v>
      </c>
      <c r="L1824" s="3" t="s">
        <v>8</v>
      </c>
      <c r="M1824" s="3" t="s">
        <v>47</v>
      </c>
      <c r="N1824" s="3" t="s">
        <v>128</v>
      </c>
      <c r="O1824" s="1">
        <v>694</v>
      </c>
      <c r="P1824" s="4">
        <v>0</v>
      </c>
      <c r="Q1824" s="10">
        <f t="shared" si="115"/>
        <v>694</v>
      </c>
    </row>
    <row r="1825" spans="2:17" ht="20.25" customHeight="1">
      <c r="B1825" s="10" t="str">
        <f t="shared" si="116"/>
        <v>805</v>
      </c>
      <c r="C1825" s="10" t="str">
        <f t="shared" si="117"/>
        <v>1402/06/08805</v>
      </c>
      <c r="D1825" s="10" t="str">
        <f>IFERROR(IF(تحویلی!$E$1="","",IF(NOSA!O1825=تحویلی!$E$1,تحویلی!$E$1&amp;COUNTIF(NOSA!$O$1:O1825,تحویلی!$E$1),"")),"")</f>
        <v/>
      </c>
      <c r="E1825" s="10" t="str">
        <f t="shared" si="118"/>
        <v>20930805</v>
      </c>
      <c r="F1825" s="10" t="str">
        <f>IFERROR(VLOOKUP(I1825,DATABASE!$N:$O,2,FALSE),"")</f>
        <v/>
      </c>
      <c r="G1825" s="3" t="s">
        <v>2464</v>
      </c>
      <c r="H1825" s="4">
        <v>20930</v>
      </c>
      <c r="I1825" s="3" t="s">
        <v>2699</v>
      </c>
      <c r="J1825" s="3" t="s">
        <v>7</v>
      </c>
      <c r="K1825" s="5">
        <v>1</v>
      </c>
      <c r="L1825" s="3" t="s">
        <v>8</v>
      </c>
      <c r="M1825" s="3" t="s">
        <v>19</v>
      </c>
      <c r="N1825" s="3" t="s">
        <v>2700</v>
      </c>
      <c r="O1825" s="1">
        <v>805</v>
      </c>
      <c r="P1825" s="4">
        <v>0</v>
      </c>
      <c r="Q1825" s="10">
        <f t="shared" si="115"/>
        <v>805</v>
      </c>
    </row>
    <row r="1826" spans="2:17" ht="20.25" customHeight="1">
      <c r="B1826" s="10" t="str">
        <f t="shared" si="116"/>
        <v>چكمه ايمني نسوز130</v>
      </c>
      <c r="C1826" s="10" t="str">
        <f t="shared" si="117"/>
        <v>چكمه ايمني نسوز1402/06/08130</v>
      </c>
      <c r="D1826" s="10" t="str">
        <f>IFERROR(IF(تحویلی!$E$1="","",IF(NOSA!O1826=تحویلی!$E$1,تحویلی!$E$1&amp;COUNTIF(NOSA!$O$1:O1826,تحویلی!$E$1),"")),"")</f>
        <v/>
      </c>
      <c r="E1826" s="10" t="str">
        <f t="shared" si="118"/>
        <v>20938130</v>
      </c>
      <c r="F1826" s="10" t="str">
        <f>IFERROR(VLOOKUP(I1826,DATABASE!$N:$O,2,FALSE),"")</f>
        <v>چكمه ايمني نسوز</v>
      </c>
      <c r="G1826" s="3" t="s">
        <v>2464</v>
      </c>
      <c r="H1826" s="4">
        <v>20938</v>
      </c>
      <c r="I1826" s="3" t="s">
        <v>1658</v>
      </c>
      <c r="J1826" s="3" t="s">
        <v>1659</v>
      </c>
      <c r="K1826" s="5">
        <v>1</v>
      </c>
      <c r="L1826" s="3" t="s">
        <v>3</v>
      </c>
      <c r="M1826" s="3" t="s">
        <v>19</v>
      </c>
      <c r="N1826" s="3" t="s">
        <v>253</v>
      </c>
      <c r="O1826" s="1">
        <v>130</v>
      </c>
      <c r="P1826" s="4">
        <v>1</v>
      </c>
      <c r="Q1826" s="10">
        <f t="shared" si="115"/>
        <v>130</v>
      </c>
    </row>
    <row r="1827" spans="2:17" ht="20.25" customHeight="1">
      <c r="B1827" s="10" t="str">
        <f t="shared" si="116"/>
        <v>لباس كار ديرسوز(بلوز و شلوار)313</v>
      </c>
      <c r="C1827" s="10" t="str">
        <f t="shared" si="117"/>
        <v>لباس كار ديرسوز(بلوز و شلوار)1402/06/08313</v>
      </c>
      <c r="D1827" s="10" t="str">
        <f>IFERROR(IF(تحویلی!$E$1="","",IF(NOSA!O1827=تحویلی!$E$1,تحویلی!$E$1&amp;COUNTIF(NOSA!$O$1:O1827,تحویلی!$E$1),"")),"")</f>
        <v/>
      </c>
      <c r="E1827" s="10" t="str">
        <f t="shared" si="118"/>
        <v>20939313</v>
      </c>
      <c r="F1827" s="10" t="str">
        <f>IFERROR(VLOOKUP(I1827,DATABASE!$N:$O,2,FALSE),"")</f>
        <v>لباس كار ديرسوز(بلوز و شلوار)</v>
      </c>
      <c r="G1827" s="3" t="s">
        <v>2464</v>
      </c>
      <c r="H1827" s="4">
        <v>20939</v>
      </c>
      <c r="I1827" s="3" t="s">
        <v>1634</v>
      </c>
      <c r="J1827" s="3" t="s">
        <v>1635</v>
      </c>
      <c r="K1827" s="5">
        <v>1</v>
      </c>
      <c r="L1827" s="3" t="s">
        <v>28</v>
      </c>
      <c r="M1827" s="3" t="s">
        <v>9</v>
      </c>
      <c r="N1827" s="3" t="s">
        <v>125</v>
      </c>
      <c r="O1827" s="1">
        <v>313</v>
      </c>
      <c r="P1827" s="4">
        <v>1</v>
      </c>
      <c r="Q1827" s="10">
        <f t="shared" si="115"/>
        <v>313</v>
      </c>
    </row>
    <row r="1828" spans="2:17" ht="20.25" customHeight="1">
      <c r="B1828" s="10" t="str">
        <f t="shared" si="116"/>
        <v>دستكش ساق بلند نسوز313</v>
      </c>
      <c r="C1828" s="10" t="str">
        <f t="shared" si="117"/>
        <v>دستكش ساق بلند نسوز1402/06/08313</v>
      </c>
      <c r="D1828" s="10" t="str">
        <f>IFERROR(IF(تحویلی!$E$1="","",IF(NOSA!O1828=تحویلی!$E$1,تحویلی!$E$1&amp;COUNTIF(NOSA!$O$1:O1828,تحویلی!$E$1),"")),"")</f>
        <v/>
      </c>
      <c r="E1828" s="10" t="str">
        <f t="shared" si="118"/>
        <v>20939313</v>
      </c>
      <c r="F1828" s="10" t="str">
        <f>IFERROR(VLOOKUP(I1828,DATABASE!$N:$O,2,FALSE),"")</f>
        <v>دستكش ساق بلند نسوز</v>
      </c>
      <c r="G1828" s="3" t="s">
        <v>2464</v>
      </c>
      <c r="H1828" s="4">
        <v>20939</v>
      </c>
      <c r="I1828" s="3" t="s">
        <v>1461</v>
      </c>
      <c r="J1828" s="3" t="s">
        <v>34</v>
      </c>
      <c r="K1828" s="5">
        <v>1</v>
      </c>
      <c r="L1828" s="3" t="s">
        <v>3</v>
      </c>
      <c r="M1828" s="3" t="s">
        <v>9</v>
      </c>
      <c r="N1828" s="3" t="s">
        <v>125</v>
      </c>
      <c r="O1828" s="1">
        <v>313</v>
      </c>
      <c r="P1828" s="4">
        <v>1</v>
      </c>
      <c r="Q1828" s="10">
        <f t="shared" si="115"/>
        <v>313</v>
      </c>
    </row>
    <row r="1829" spans="2:17" ht="20.25" customHeight="1">
      <c r="B1829" s="10" t="str">
        <f t="shared" si="116"/>
        <v>دستكش ضد برش سبك313</v>
      </c>
      <c r="C1829" s="10" t="str">
        <f t="shared" si="117"/>
        <v>دستكش ضد برش سبك1402/06/08313</v>
      </c>
      <c r="D1829" s="10" t="str">
        <f>IFERROR(IF(تحویلی!$E$1="","",IF(NOSA!O1829=تحویلی!$E$1,تحویلی!$E$1&amp;COUNTIF(NOSA!$O$1:O1829,تحویلی!$E$1),"")),"")</f>
        <v/>
      </c>
      <c r="E1829" s="10" t="str">
        <f t="shared" si="118"/>
        <v>20939313</v>
      </c>
      <c r="F1829" s="10" t="str">
        <f>IFERROR(VLOOKUP(I1829,DATABASE!$N:$O,2,FALSE),"")</f>
        <v>دستكش ضد برش سبك</v>
      </c>
      <c r="G1829" s="3" t="s">
        <v>2464</v>
      </c>
      <c r="H1829" s="4">
        <v>20939</v>
      </c>
      <c r="I1829" s="3" t="s">
        <v>1442</v>
      </c>
      <c r="J1829" s="3" t="s">
        <v>22</v>
      </c>
      <c r="K1829" s="5">
        <v>1</v>
      </c>
      <c r="L1829" s="3" t="s">
        <v>3</v>
      </c>
      <c r="M1829" s="3" t="s">
        <v>9</v>
      </c>
      <c r="N1829" s="3" t="s">
        <v>125</v>
      </c>
      <c r="O1829" s="1">
        <v>313</v>
      </c>
      <c r="P1829" s="4">
        <v>1</v>
      </c>
      <c r="Q1829" s="10">
        <f t="shared" ref="Q1829:Q1892" si="119">VALUE(O1829)</f>
        <v>313</v>
      </c>
    </row>
    <row r="1830" spans="2:17" ht="20.25" customHeight="1">
      <c r="B1830" s="10" t="str">
        <f t="shared" si="116"/>
        <v>لباس كار ديرسوز(بلوز و شلوار)733</v>
      </c>
      <c r="C1830" s="10" t="str">
        <f t="shared" si="117"/>
        <v>لباس كار ديرسوز(بلوز و شلوار)1402/06/08733</v>
      </c>
      <c r="D1830" s="10" t="str">
        <f>IFERROR(IF(تحویلی!$E$1="","",IF(NOSA!O1830=تحویلی!$E$1,تحویلی!$E$1&amp;COUNTIF(NOSA!$O$1:O1830,تحویلی!$E$1),"")),"")</f>
        <v/>
      </c>
      <c r="E1830" s="10" t="str">
        <f t="shared" si="118"/>
        <v>20940733</v>
      </c>
      <c r="F1830" s="10" t="str">
        <f>IFERROR(VLOOKUP(I1830,DATABASE!$N:$O,2,FALSE),"")</f>
        <v>لباس كار ديرسوز(بلوز و شلوار)</v>
      </c>
      <c r="G1830" s="3" t="s">
        <v>2464</v>
      </c>
      <c r="H1830" s="4">
        <v>20940</v>
      </c>
      <c r="I1830" s="3" t="s">
        <v>1619</v>
      </c>
      <c r="J1830" s="3" t="s">
        <v>1620</v>
      </c>
      <c r="K1830" s="5">
        <v>1</v>
      </c>
      <c r="L1830" s="3" t="s">
        <v>28</v>
      </c>
      <c r="M1830" s="3" t="s">
        <v>47</v>
      </c>
      <c r="N1830" s="3" t="s">
        <v>628</v>
      </c>
      <c r="O1830" s="1">
        <v>733</v>
      </c>
      <c r="P1830" s="4">
        <v>1</v>
      </c>
      <c r="Q1830" s="10">
        <f t="shared" si="119"/>
        <v>733</v>
      </c>
    </row>
    <row r="1831" spans="2:17" ht="20.25" customHeight="1">
      <c r="B1831" s="10" t="str">
        <f t="shared" si="116"/>
        <v>عينك كهربايي (روكلاهي)698</v>
      </c>
      <c r="C1831" s="10" t="str">
        <f t="shared" si="117"/>
        <v>عينك كهربايي (روكلاهي)1402/06/08698</v>
      </c>
      <c r="D1831" s="10" t="str">
        <f>IFERROR(IF(تحویلی!$E$1="","",IF(NOSA!O1831=تحویلی!$E$1,تحویلی!$E$1&amp;COUNTIF(NOSA!$O$1:O1831,تحویلی!$E$1),"")),"")</f>
        <v/>
      </c>
      <c r="E1831" s="10" t="str">
        <f t="shared" si="118"/>
        <v>20941698</v>
      </c>
      <c r="F1831" s="10" t="str">
        <f>IFERROR(VLOOKUP(I1831,DATABASE!$N:$O,2,FALSE),"")</f>
        <v>عينك كهربايي (روكلاهي)</v>
      </c>
      <c r="G1831" s="3" t="s">
        <v>2464</v>
      </c>
      <c r="H1831" s="4">
        <v>20941</v>
      </c>
      <c r="I1831" s="3" t="s">
        <v>1560</v>
      </c>
      <c r="J1831" s="3" t="s">
        <v>1561</v>
      </c>
      <c r="K1831" s="5">
        <v>1</v>
      </c>
      <c r="L1831" s="3" t="s">
        <v>8</v>
      </c>
      <c r="M1831" s="3" t="s">
        <v>4</v>
      </c>
      <c r="N1831" s="3" t="s">
        <v>88</v>
      </c>
      <c r="O1831" s="1">
        <v>698</v>
      </c>
      <c r="P1831" s="4">
        <v>0</v>
      </c>
      <c r="Q1831" s="10">
        <f t="shared" si="119"/>
        <v>698</v>
      </c>
    </row>
    <row r="1832" spans="2:17" ht="20.25" customHeight="1">
      <c r="B1832" s="10" t="str">
        <f t="shared" si="116"/>
        <v>چكمه ايمني نسوز372</v>
      </c>
      <c r="C1832" s="10" t="str">
        <f t="shared" si="117"/>
        <v>چكمه ايمني نسوز1402/06/08372</v>
      </c>
      <c r="D1832" s="10" t="str">
        <f>IFERROR(IF(تحویلی!$E$1="","",IF(NOSA!O1832=تحویلی!$E$1,تحویلی!$E$1&amp;COUNTIF(NOSA!$O$1:O1832,تحویلی!$E$1),"")),"")</f>
        <v/>
      </c>
      <c r="E1832" s="10" t="str">
        <f t="shared" si="118"/>
        <v>20942372</v>
      </c>
      <c r="F1832" s="10" t="str">
        <f>IFERROR(VLOOKUP(I1832,DATABASE!$N:$O,2,FALSE),"")</f>
        <v>چكمه ايمني نسوز</v>
      </c>
      <c r="G1832" s="3" t="s">
        <v>2464</v>
      </c>
      <c r="H1832" s="4">
        <v>20942</v>
      </c>
      <c r="I1832" s="3" t="s">
        <v>1658</v>
      </c>
      <c r="J1832" s="3" t="s">
        <v>1659</v>
      </c>
      <c r="K1832" s="5">
        <v>1</v>
      </c>
      <c r="L1832" s="3" t="s">
        <v>3</v>
      </c>
      <c r="M1832" s="3" t="s">
        <v>19</v>
      </c>
      <c r="N1832" s="3" t="s">
        <v>272</v>
      </c>
      <c r="O1832" s="1">
        <v>372</v>
      </c>
      <c r="P1832" s="4">
        <v>1</v>
      </c>
      <c r="Q1832" s="10">
        <f t="shared" si="119"/>
        <v>372</v>
      </c>
    </row>
    <row r="1833" spans="2:17" ht="20.25" customHeight="1">
      <c r="B1833" s="10" t="str">
        <f t="shared" si="116"/>
        <v>دستكش كف مواد سبك840</v>
      </c>
      <c r="C1833" s="10" t="str">
        <f t="shared" si="117"/>
        <v>دستكش كف مواد سبك1402/06/09840</v>
      </c>
      <c r="D1833" s="10" t="str">
        <f>IFERROR(IF(تحویلی!$E$1="","",IF(NOSA!O1833=تحویلی!$E$1,تحویلی!$E$1&amp;COUNTIF(NOSA!$O$1:O1833,تحویلی!$E$1),"")),"")</f>
        <v/>
      </c>
      <c r="E1833" s="10" t="str">
        <f t="shared" si="118"/>
        <v>20947840</v>
      </c>
      <c r="F1833" s="10" t="str">
        <f>IFERROR(VLOOKUP(I1833,DATABASE!$N:$O,2,FALSE),"")</f>
        <v>دستكش كف مواد سبك</v>
      </c>
      <c r="G1833" s="3" t="s">
        <v>2465</v>
      </c>
      <c r="H1833" s="4">
        <v>20947</v>
      </c>
      <c r="I1833" s="3" t="s">
        <v>1456</v>
      </c>
      <c r="J1833" s="3" t="s">
        <v>2</v>
      </c>
      <c r="K1833" s="5">
        <v>1</v>
      </c>
      <c r="L1833" s="3" t="s">
        <v>3</v>
      </c>
      <c r="M1833" s="3" t="s">
        <v>47</v>
      </c>
      <c r="N1833" s="3" t="s">
        <v>2684</v>
      </c>
      <c r="O1833" s="1">
        <v>840</v>
      </c>
      <c r="P1833" s="4">
        <v>0</v>
      </c>
      <c r="Q1833" s="10">
        <f t="shared" si="119"/>
        <v>840</v>
      </c>
    </row>
    <row r="1834" spans="2:17" ht="20.25" customHeight="1">
      <c r="B1834" s="10" t="str">
        <f t="shared" si="116"/>
        <v>دستكش ساق بلند نسوز128</v>
      </c>
      <c r="C1834" s="10" t="str">
        <f t="shared" si="117"/>
        <v>دستكش ساق بلند نسوز1402/06/09128</v>
      </c>
      <c r="D1834" s="10" t="str">
        <f>IFERROR(IF(تحویلی!$E$1="","",IF(NOSA!O1834=تحویلی!$E$1,تحویلی!$E$1&amp;COUNTIF(NOSA!$O$1:O1834,تحویلی!$E$1),"")),"")</f>
        <v/>
      </c>
      <c r="E1834" s="10" t="str">
        <f t="shared" si="118"/>
        <v>20951128</v>
      </c>
      <c r="F1834" s="10" t="str">
        <f>IFERROR(VLOOKUP(I1834,DATABASE!$N:$O,2,FALSE),"")</f>
        <v>دستكش ساق بلند نسوز</v>
      </c>
      <c r="G1834" s="3" t="s">
        <v>2465</v>
      </c>
      <c r="H1834" s="4">
        <v>20951</v>
      </c>
      <c r="I1834" s="3" t="s">
        <v>1461</v>
      </c>
      <c r="J1834" s="3" t="s">
        <v>34</v>
      </c>
      <c r="K1834" s="5">
        <v>1</v>
      </c>
      <c r="L1834" s="3" t="s">
        <v>3</v>
      </c>
      <c r="M1834" s="3" t="s">
        <v>4</v>
      </c>
      <c r="N1834" s="3" t="s">
        <v>329</v>
      </c>
      <c r="O1834" s="1">
        <v>128</v>
      </c>
      <c r="P1834" s="4">
        <v>0</v>
      </c>
      <c r="Q1834" s="10">
        <f t="shared" si="119"/>
        <v>128</v>
      </c>
    </row>
    <row r="1835" spans="2:17" ht="20.25" customHeight="1">
      <c r="B1835" s="10" t="str">
        <f t="shared" si="116"/>
        <v>لباس كار ديرسوز(بلوز و شلوار)845</v>
      </c>
      <c r="C1835" s="10" t="str">
        <f t="shared" si="117"/>
        <v>لباس كار ديرسوز(بلوز و شلوار)1402/06/09845</v>
      </c>
      <c r="D1835" s="10" t="str">
        <f>IFERROR(IF(تحویلی!$E$1="","",IF(NOSA!O1835=تحویلی!$E$1,تحویلی!$E$1&amp;COUNTIF(NOSA!$O$1:O1835,تحویلی!$E$1),"")),"")</f>
        <v/>
      </c>
      <c r="E1835" s="10" t="str">
        <f t="shared" si="118"/>
        <v>20952845</v>
      </c>
      <c r="F1835" s="10" t="str">
        <f>IFERROR(VLOOKUP(I1835,DATABASE!$N:$O,2,FALSE),"")</f>
        <v>لباس كار ديرسوز(بلوز و شلوار)</v>
      </c>
      <c r="G1835" s="3" t="s">
        <v>2465</v>
      </c>
      <c r="H1835" s="4">
        <v>20952</v>
      </c>
      <c r="I1835" s="3" t="s">
        <v>1619</v>
      </c>
      <c r="J1835" s="3" t="s">
        <v>1620</v>
      </c>
      <c r="K1835" s="5">
        <v>1</v>
      </c>
      <c r="L1835" s="3" t="s">
        <v>28</v>
      </c>
      <c r="M1835" s="3" t="s">
        <v>47</v>
      </c>
      <c r="N1835" s="3" t="s">
        <v>2701</v>
      </c>
      <c r="O1835" s="1">
        <v>845</v>
      </c>
      <c r="P1835" s="4">
        <v>0</v>
      </c>
      <c r="Q1835" s="10">
        <f t="shared" si="119"/>
        <v>845</v>
      </c>
    </row>
    <row r="1836" spans="2:17" ht="20.25" customHeight="1">
      <c r="B1836" s="10" t="str">
        <f t="shared" si="116"/>
        <v>كلاه ايمني845</v>
      </c>
      <c r="C1836" s="10" t="str">
        <f t="shared" si="117"/>
        <v>كلاه ايمني1402/06/09845</v>
      </c>
      <c r="D1836" s="10" t="str">
        <f>IFERROR(IF(تحویلی!$E$1="","",IF(NOSA!O1836=تحویلی!$E$1,تحویلی!$E$1&amp;COUNTIF(NOSA!$O$1:O1836,تحویلی!$E$1),"")),"")</f>
        <v/>
      </c>
      <c r="E1836" s="10" t="str">
        <f t="shared" si="118"/>
        <v>20952845</v>
      </c>
      <c r="F1836" s="10" t="str">
        <f>IFERROR(VLOOKUP(I1836,DATABASE!$N:$O,2,FALSE),"")</f>
        <v>كلاه ايمني</v>
      </c>
      <c r="G1836" s="3" t="s">
        <v>2465</v>
      </c>
      <c r="H1836" s="4">
        <v>20952</v>
      </c>
      <c r="I1836" s="3" t="s">
        <v>1476</v>
      </c>
      <c r="J1836" s="3" t="s">
        <v>1647</v>
      </c>
      <c r="K1836" s="5">
        <v>1</v>
      </c>
      <c r="L1836" s="3" t="s">
        <v>8</v>
      </c>
      <c r="M1836" s="3" t="s">
        <v>47</v>
      </c>
      <c r="N1836" s="3" t="s">
        <v>2701</v>
      </c>
      <c r="O1836" s="1">
        <v>845</v>
      </c>
      <c r="P1836" s="4">
        <v>0</v>
      </c>
      <c r="Q1836" s="10">
        <f t="shared" si="119"/>
        <v>845</v>
      </c>
    </row>
    <row r="1837" spans="2:17" ht="20.25" customHeight="1">
      <c r="B1837" s="10" t="str">
        <f t="shared" si="116"/>
        <v>دستكش ضد برش سبك845</v>
      </c>
      <c r="C1837" s="10" t="str">
        <f t="shared" si="117"/>
        <v>دستكش ضد برش سبك1402/06/09845</v>
      </c>
      <c r="D1837" s="10" t="str">
        <f>IFERROR(IF(تحویلی!$E$1="","",IF(NOSA!O1837=تحویلی!$E$1,تحویلی!$E$1&amp;COUNTIF(NOSA!$O$1:O1837,تحویلی!$E$1),"")),"")</f>
        <v/>
      </c>
      <c r="E1837" s="10" t="str">
        <f t="shared" si="118"/>
        <v>20952845</v>
      </c>
      <c r="F1837" s="10" t="str">
        <f>IFERROR(VLOOKUP(I1837,DATABASE!$N:$O,2,FALSE),"")</f>
        <v>دستكش ضد برش سبك</v>
      </c>
      <c r="G1837" s="3" t="s">
        <v>2465</v>
      </c>
      <c r="H1837" s="4">
        <v>20952</v>
      </c>
      <c r="I1837" s="3" t="s">
        <v>1442</v>
      </c>
      <c r="J1837" s="3" t="s">
        <v>22</v>
      </c>
      <c r="K1837" s="5">
        <v>1</v>
      </c>
      <c r="L1837" s="3" t="s">
        <v>3</v>
      </c>
      <c r="M1837" s="3" t="s">
        <v>47</v>
      </c>
      <c r="N1837" s="3" t="s">
        <v>2701</v>
      </c>
      <c r="O1837" s="1">
        <v>845</v>
      </c>
      <c r="P1837" s="4">
        <v>0</v>
      </c>
      <c r="Q1837" s="10">
        <f t="shared" si="119"/>
        <v>845</v>
      </c>
    </row>
    <row r="1838" spans="2:17" ht="20.25" customHeight="1">
      <c r="B1838" s="10" t="str">
        <f t="shared" si="116"/>
        <v>كفش ايمني845</v>
      </c>
      <c r="C1838" s="10" t="str">
        <f t="shared" si="117"/>
        <v>كفش ايمني1402/06/09845</v>
      </c>
      <c r="D1838" s="10" t="str">
        <f>IFERROR(IF(تحویلی!$E$1="","",IF(NOSA!O1838=تحویلی!$E$1,تحویلی!$E$1&amp;COUNTIF(NOSA!$O$1:O1838,تحویلی!$E$1),"")),"")</f>
        <v/>
      </c>
      <c r="E1838" s="10" t="str">
        <f t="shared" si="118"/>
        <v>20952845</v>
      </c>
      <c r="F1838" s="10" t="str">
        <f>IFERROR(VLOOKUP(I1838,DATABASE!$N:$O,2,FALSE),"")</f>
        <v>كفش ايمني</v>
      </c>
      <c r="G1838" s="3" t="s">
        <v>2465</v>
      </c>
      <c r="H1838" s="4">
        <v>20952</v>
      </c>
      <c r="I1838" s="3" t="s">
        <v>1526</v>
      </c>
      <c r="J1838" s="3" t="s">
        <v>1729</v>
      </c>
      <c r="K1838" s="5">
        <v>1</v>
      </c>
      <c r="L1838" s="3" t="s">
        <v>3</v>
      </c>
      <c r="M1838" s="3" t="s">
        <v>47</v>
      </c>
      <c r="N1838" s="3" t="s">
        <v>2701</v>
      </c>
      <c r="O1838" s="1">
        <v>845</v>
      </c>
      <c r="P1838" s="4">
        <v>0</v>
      </c>
      <c r="Q1838" s="10">
        <f t="shared" si="119"/>
        <v>845</v>
      </c>
    </row>
    <row r="1839" spans="2:17" ht="20.25" customHeight="1">
      <c r="B1839" s="10" t="str">
        <f t="shared" si="116"/>
        <v>گوشي اير پلاگ845</v>
      </c>
      <c r="C1839" s="10" t="str">
        <f t="shared" si="117"/>
        <v>گوشي اير پلاگ1402/06/09845</v>
      </c>
      <c r="D1839" s="10" t="str">
        <f>IFERROR(IF(تحویلی!$E$1="","",IF(NOSA!O1839=تحویلی!$E$1,تحویلی!$E$1&amp;COUNTIF(NOSA!$O$1:O1839,تحویلی!$E$1),"")),"")</f>
        <v/>
      </c>
      <c r="E1839" s="10" t="str">
        <f t="shared" si="118"/>
        <v>20952845</v>
      </c>
      <c r="F1839" s="10" t="str">
        <f>IFERROR(VLOOKUP(I1839,DATABASE!$N:$O,2,FALSE),"")</f>
        <v>گوشي اير پلاگ</v>
      </c>
      <c r="G1839" s="3" t="s">
        <v>2465</v>
      </c>
      <c r="H1839" s="4">
        <v>20952</v>
      </c>
      <c r="I1839" s="3" t="s">
        <v>1581</v>
      </c>
      <c r="J1839" s="3" t="s">
        <v>124</v>
      </c>
      <c r="K1839" s="5">
        <v>1</v>
      </c>
      <c r="L1839" s="3" t="s">
        <v>8</v>
      </c>
      <c r="M1839" s="3" t="s">
        <v>47</v>
      </c>
      <c r="N1839" s="3" t="s">
        <v>2701</v>
      </c>
      <c r="O1839" s="1">
        <v>845</v>
      </c>
      <c r="P1839" s="4">
        <v>0</v>
      </c>
      <c r="Q1839" s="10">
        <f t="shared" si="119"/>
        <v>845</v>
      </c>
    </row>
    <row r="1840" spans="2:17" ht="20.25" customHeight="1">
      <c r="B1840" s="10" t="str">
        <f t="shared" si="116"/>
        <v>كمربند برزنتي نواري845</v>
      </c>
      <c r="C1840" s="10" t="str">
        <f t="shared" si="117"/>
        <v>كمربند برزنتي نواري1402/06/09845</v>
      </c>
      <c r="D1840" s="10" t="str">
        <f>IFERROR(IF(تحویلی!$E$1="","",IF(NOSA!O1840=تحویلی!$E$1,تحویلی!$E$1&amp;COUNTIF(NOSA!$O$1:O1840,تحویلی!$E$1),"")),"")</f>
        <v/>
      </c>
      <c r="E1840" s="10" t="str">
        <f t="shared" si="118"/>
        <v>20952845</v>
      </c>
      <c r="F1840" s="10" t="str">
        <f>IFERROR(VLOOKUP(I1840,DATABASE!$N:$O,2,FALSE),"")</f>
        <v>كمربند برزنتي نواري</v>
      </c>
      <c r="G1840" s="3" t="s">
        <v>2465</v>
      </c>
      <c r="H1840" s="4">
        <v>20952</v>
      </c>
      <c r="I1840" s="3" t="s">
        <v>1441</v>
      </c>
      <c r="J1840" s="3" t="s">
        <v>95</v>
      </c>
      <c r="K1840" s="5">
        <v>1</v>
      </c>
      <c r="L1840" s="3" t="s">
        <v>96</v>
      </c>
      <c r="M1840" s="3" t="s">
        <v>47</v>
      </c>
      <c r="N1840" s="3" t="s">
        <v>2701</v>
      </c>
      <c r="O1840" s="1">
        <v>845</v>
      </c>
      <c r="P1840" s="4">
        <v>0</v>
      </c>
      <c r="Q1840" s="10">
        <f t="shared" si="119"/>
        <v>845</v>
      </c>
    </row>
    <row r="1841" spans="2:17" ht="20.25" customHeight="1">
      <c r="B1841" s="10" t="str">
        <f t="shared" si="116"/>
        <v>نقاب تيره محافظ صورت  canasafe653</v>
      </c>
      <c r="C1841" s="10" t="str">
        <f t="shared" si="117"/>
        <v>نقاب تيره محافظ صورت  canasafe1402/06/09653</v>
      </c>
      <c r="D1841" s="10" t="str">
        <f>IFERROR(IF(تحویلی!$E$1="","",IF(NOSA!O1841=تحویلی!$E$1,تحویلی!$E$1&amp;COUNTIF(NOSA!$O$1:O1841,تحویلی!$E$1),"")),"")</f>
        <v/>
      </c>
      <c r="E1841" s="10" t="str">
        <f t="shared" si="118"/>
        <v>20953653</v>
      </c>
      <c r="F1841" s="10" t="str">
        <f>IFERROR(VLOOKUP(I1841,DATABASE!$N:$O,2,FALSE),"")</f>
        <v>نقاب تيره محافظ صورت  canasafe</v>
      </c>
      <c r="G1841" s="3" t="s">
        <v>2465</v>
      </c>
      <c r="H1841" s="4">
        <v>20953</v>
      </c>
      <c r="I1841" s="3" t="s">
        <v>1487</v>
      </c>
      <c r="J1841" s="3" t="s">
        <v>1488</v>
      </c>
      <c r="K1841" s="5">
        <v>1</v>
      </c>
      <c r="L1841" s="3" t="s">
        <v>8</v>
      </c>
      <c r="M1841" s="3" t="s">
        <v>19</v>
      </c>
      <c r="N1841" s="3" t="s">
        <v>106</v>
      </c>
      <c r="O1841" s="1">
        <v>653</v>
      </c>
      <c r="P1841" s="4">
        <v>1</v>
      </c>
      <c r="Q1841" s="10">
        <f t="shared" si="119"/>
        <v>653</v>
      </c>
    </row>
    <row r="1842" spans="2:17" ht="20.25" customHeight="1">
      <c r="B1842" s="10" t="str">
        <f t="shared" si="116"/>
        <v>رابط فنري نقاب كلاه ايمني653</v>
      </c>
      <c r="C1842" s="10" t="str">
        <f t="shared" si="117"/>
        <v>رابط فنري نقاب كلاه ايمني1402/06/09653</v>
      </c>
      <c r="D1842" s="10" t="str">
        <f>IFERROR(IF(تحویلی!$E$1="","",IF(NOSA!O1842=تحویلی!$E$1,تحویلی!$E$1&amp;COUNTIF(NOSA!$O$1:O1842,تحویلی!$E$1),"")),"")</f>
        <v/>
      </c>
      <c r="E1842" s="10" t="str">
        <f t="shared" si="118"/>
        <v>20953653</v>
      </c>
      <c r="F1842" s="10" t="str">
        <f>IFERROR(VLOOKUP(I1842,DATABASE!$N:$O,2,FALSE),"")</f>
        <v>رابط فنري نقاب كلاه ايمني</v>
      </c>
      <c r="G1842" s="3" t="s">
        <v>2465</v>
      </c>
      <c r="H1842" s="4">
        <v>20953</v>
      </c>
      <c r="I1842" s="3" t="s">
        <v>1454</v>
      </c>
      <c r="J1842" s="3" t="s">
        <v>135</v>
      </c>
      <c r="K1842" s="5">
        <v>1</v>
      </c>
      <c r="L1842" s="3" t="s">
        <v>8</v>
      </c>
      <c r="M1842" s="3" t="s">
        <v>19</v>
      </c>
      <c r="N1842" s="3" t="s">
        <v>106</v>
      </c>
      <c r="O1842" s="1">
        <v>653</v>
      </c>
      <c r="P1842" s="4">
        <v>1</v>
      </c>
      <c r="Q1842" s="10">
        <f t="shared" si="119"/>
        <v>653</v>
      </c>
    </row>
    <row r="1843" spans="2:17" ht="20.25" customHeight="1">
      <c r="B1843" s="10" t="str">
        <f t="shared" si="116"/>
        <v>دستكش ضد برش سبك751</v>
      </c>
      <c r="C1843" s="10" t="str">
        <f t="shared" si="117"/>
        <v>دستكش ضد برش سبك1402/06/09751</v>
      </c>
      <c r="D1843" s="10" t="str">
        <f>IFERROR(IF(تحویلی!$E$1="","",IF(NOSA!O1843=تحویلی!$E$1,تحویلی!$E$1&amp;COUNTIF(NOSA!$O$1:O1843,تحویلی!$E$1),"")),"")</f>
        <v/>
      </c>
      <c r="E1843" s="10" t="str">
        <f t="shared" si="118"/>
        <v>20958751</v>
      </c>
      <c r="F1843" s="10" t="str">
        <f>IFERROR(VLOOKUP(I1843,DATABASE!$N:$O,2,FALSE),"")</f>
        <v>دستكش ضد برش سبك</v>
      </c>
      <c r="G1843" s="3" t="s">
        <v>2465</v>
      </c>
      <c r="H1843" s="4">
        <v>20958</v>
      </c>
      <c r="I1843" s="3" t="s">
        <v>1442</v>
      </c>
      <c r="J1843" s="3" t="s">
        <v>22</v>
      </c>
      <c r="K1843" s="5">
        <v>1</v>
      </c>
      <c r="L1843" s="3" t="s">
        <v>3</v>
      </c>
      <c r="M1843" s="3" t="s">
        <v>9</v>
      </c>
      <c r="N1843" s="3" t="s">
        <v>901</v>
      </c>
      <c r="O1843" s="1">
        <v>751</v>
      </c>
      <c r="P1843" s="4">
        <v>1</v>
      </c>
      <c r="Q1843" s="10">
        <f t="shared" si="119"/>
        <v>751</v>
      </c>
    </row>
    <row r="1844" spans="2:17" ht="20.25" customHeight="1">
      <c r="B1844" s="10" t="str">
        <f t="shared" si="116"/>
        <v>دستكش ضد برش سبك10029</v>
      </c>
      <c r="C1844" s="10" t="str">
        <f t="shared" si="117"/>
        <v>دستكش ضد برش سبك1402/06/0910029</v>
      </c>
      <c r="D1844" s="10" t="str">
        <f>IFERROR(IF(تحویلی!$E$1="","",IF(NOSA!O1844=تحویلی!$E$1,تحویلی!$E$1&amp;COUNTIF(NOSA!$O$1:O1844,تحویلی!$E$1),"")),"")</f>
        <v/>
      </c>
      <c r="E1844" s="10" t="str">
        <f t="shared" si="118"/>
        <v>2096710029</v>
      </c>
      <c r="F1844" s="10" t="str">
        <f>IFERROR(VLOOKUP(I1844,DATABASE!$N:$O,2,FALSE),"")</f>
        <v>دستكش ضد برش سبك</v>
      </c>
      <c r="G1844" s="3" t="s">
        <v>2465</v>
      </c>
      <c r="H1844" s="4">
        <v>20967</v>
      </c>
      <c r="I1844" s="3" t="s">
        <v>1442</v>
      </c>
      <c r="J1844" s="3" t="s">
        <v>22</v>
      </c>
      <c r="K1844" s="5">
        <v>1</v>
      </c>
      <c r="L1844" s="3" t="s">
        <v>3</v>
      </c>
      <c r="M1844" s="3" t="s">
        <v>9</v>
      </c>
      <c r="N1844" s="3" t="s">
        <v>2702</v>
      </c>
      <c r="O1844" s="1">
        <v>10029</v>
      </c>
      <c r="P1844" s="4">
        <v>1</v>
      </c>
      <c r="Q1844" s="10">
        <f t="shared" si="119"/>
        <v>10029</v>
      </c>
    </row>
    <row r="1845" spans="2:17" ht="20.25" customHeight="1">
      <c r="B1845" s="10" t="str">
        <f t="shared" si="116"/>
        <v>دستكش كف مواد سبك790</v>
      </c>
      <c r="C1845" s="10" t="str">
        <f t="shared" si="117"/>
        <v>دستكش كف مواد سبك1402/06/09790</v>
      </c>
      <c r="D1845" s="10" t="str">
        <f>IFERROR(IF(تحویلی!$E$1="","",IF(NOSA!O1845=تحویلی!$E$1,تحویلی!$E$1&amp;COUNTIF(NOSA!$O$1:O1845,تحویلی!$E$1),"")),"")</f>
        <v/>
      </c>
      <c r="E1845" s="10" t="str">
        <f t="shared" si="118"/>
        <v>20970790</v>
      </c>
      <c r="F1845" s="10" t="str">
        <f>IFERROR(VLOOKUP(I1845,DATABASE!$N:$O,2,FALSE),"")</f>
        <v>دستكش كف مواد سبك</v>
      </c>
      <c r="G1845" s="3" t="s">
        <v>2465</v>
      </c>
      <c r="H1845" s="4">
        <v>20970</v>
      </c>
      <c r="I1845" s="3" t="s">
        <v>1456</v>
      </c>
      <c r="J1845" s="3" t="s">
        <v>2</v>
      </c>
      <c r="K1845" s="5">
        <v>1</v>
      </c>
      <c r="L1845" s="3" t="s">
        <v>3</v>
      </c>
      <c r="M1845" s="3" t="s">
        <v>47</v>
      </c>
      <c r="N1845" s="3" t="s">
        <v>1260</v>
      </c>
      <c r="O1845" s="1">
        <v>790</v>
      </c>
      <c r="P1845" s="4">
        <v>0</v>
      </c>
      <c r="Q1845" s="10">
        <f t="shared" si="119"/>
        <v>790</v>
      </c>
    </row>
    <row r="1846" spans="2:17" ht="20.25" customHeight="1">
      <c r="B1846" s="10" t="str">
        <f t="shared" si="116"/>
        <v>كفش ايمني عايق برق741</v>
      </c>
      <c r="C1846" s="10" t="str">
        <f t="shared" si="117"/>
        <v>كفش ايمني عايق برق1402/06/09741</v>
      </c>
      <c r="D1846" s="10" t="str">
        <f>IFERROR(IF(تحویلی!$E$1="","",IF(NOSA!O1846=تحویلی!$E$1,تحویلی!$E$1&amp;COUNTIF(NOSA!$O$1:O1846,تحویلی!$E$1),"")),"")</f>
        <v/>
      </c>
      <c r="E1846" s="10" t="str">
        <f t="shared" si="118"/>
        <v>20976741</v>
      </c>
      <c r="F1846" s="10" t="str">
        <f>IFERROR(VLOOKUP(I1846,DATABASE!$N:$O,2,FALSE),"")</f>
        <v>كفش ايمني عايق برق</v>
      </c>
      <c r="G1846" s="3" t="s">
        <v>2465</v>
      </c>
      <c r="H1846" s="4">
        <v>20976</v>
      </c>
      <c r="I1846" s="3" t="s">
        <v>1610</v>
      </c>
      <c r="J1846" s="3" t="s">
        <v>1689</v>
      </c>
      <c r="K1846" s="5">
        <v>1</v>
      </c>
      <c r="L1846" s="3" t="s">
        <v>3</v>
      </c>
      <c r="M1846" s="3" t="s">
        <v>102</v>
      </c>
      <c r="N1846" s="3" t="s">
        <v>764</v>
      </c>
      <c r="O1846" s="1">
        <v>741</v>
      </c>
      <c r="P1846" s="4">
        <v>1</v>
      </c>
      <c r="Q1846" s="10">
        <f t="shared" si="119"/>
        <v>741</v>
      </c>
    </row>
    <row r="1847" spans="2:17" ht="20.25" customHeight="1">
      <c r="B1847" s="10" t="str">
        <f t="shared" si="116"/>
        <v>لباس كار ديرسوز(بلوز و شلوار)31</v>
      </c>
      <c r="C1847" s="10" t="str">
        <f t="shared" si="117"/>
        <v>لباس كار ديرسوز(بلوز و شلوار)1402/06/1031</v>
      </c>
      <c r="D1847" s="10" t="str">
        <f>IFERROR(IF(تحویلی!$E$1="","",IF(NOSA!O1847=تحویلی!$E$1,تحویلی!$E$1&amp;COUNTIF(NOSA!$O$1:O1847,تحویلی!$E$1),"")),"")</f>
        <v/>
      </c>
      <c r="E1847" s="10" t="str">
        <f t="shared" si="118"/>
        <v>2098231</v>
      </c>
      <c r="F1847" s="10" t="str">
        <f>IFERROR(VLOOKUP(I1847,DATABASE!$N:$O,2,FALSE),"")</f>
        <v>لباس كار ديرسوز(بلوز و شلوار)</v>
      </c>
      <c r="G1847" s="3" t="s">
        <v>2466</v>
      </c>
      <c r="H1847" s="4">
        <v>20982</v>
      </c>
      <c r="I1847" s="3" t="s">
        <v>1634</v>
      </c>
      <c r="J1847" s="3" t="s">
        <v>1635</v>
      </c>
      <c r="K1847" s="5">
        <v>1</v>
      </c>
      <c r="L1847" s="3" t="s">
        <v>28</v>
      </c>
      <c r="M1847" s="3" t="s">
        <v>9</v>
      </c>
      <c r="N1847" s="3" t="s">
        <v>175</v>
      </c>
      <c r="O1847" s="1">
        <v>31</v>
      </c>
      <c r="P1847" s="4">
        <v>1</v>
      </c>
      <c r="Q1847" s="10">
        <f t="shared" si="119"/>
        <v>31</v>
      </c>
    </row>
    <row r="1848" spans="2:17" ht="20.25" customHeight="1">
      <c r="B1848" s="10" t="str">
        <f t="shared" si="116"/>
        <v>دستكش ساق بلند نسوز303</v>
      </c>
      <c r="C1848" s="10" t="str">
        <f t="shared" si="117"/>
        <v>دستكش ساق بلند نسوز1402/06/10303</v>
      </c>
      <c r="D1848" s="10" t="str">
        <f>IFERROR(IF(تحویلی!$E$1="","",IF(NOSA!O1848=تحویلی!$E$1,تحویلی!$E$1&amp;COUNTIF(NOSA!$O$1:O1848,تحویلی!$E$1),"")),"")</f>
        <v/>
      </c>
      <c r="E1848" s="10" t="str">
        <f t="shared" si="118"/>
        <v>20986303</v>
      </c>
      <c r="F1848" s="10" t="str">
        <f>IFERROR(VLOOKUP(I1848,DATABASE!$N:$O,2,FALSE),"")</f>
        <v>دستكش ساق بلند نسوز</v>
      </c>
      <c r="G1848" s="3" t="s">
        <v>2466</v>
      </c>
      <c r="H1848" s="4">
        <v>20986</v>
      </c>
      <c r="I1848" s="3" t="s">
        <v>1461</v>
      </c>
      <c r="J1848" s="3" t="s">
        <v>34</v>
      </c>
      <c r="K1848" s="5">
        <v>1</v>
      </c>
      <c r="L1848" s="3" t="s">
        <v>3</v>
      </c>
      <c r="M1848" s="3" t="s">
        <v>4</v>
      </c>
      <c r="N1848" s="3" t="s">
        <v>10</v>
      </c>
      <c r="O1848" s="1">
        <v>303</v>
      </c>
      <c r="P1848" s="4">
        <v>1</v>
      </c>
      <c r="Q1848" s="10">
        <f t="shared" si="119"/>
        <v>303</v>
      </c>
    </row>
    <row r="1849" spans="2:17" ht="20.25" customHeight="1">
      <c r="B1849" s="10" t="str">
        <f t="shared" si="116"/>
        <v>دستكش ضد برش سبك303</v>
      </c>
      <c r="C1849" s="10" t="str">
        <f t="shared" si="117"/>
        <v>دستكش ضد برش سبك1402/06/10303</v>
      </c>
      <c r="D1849" s="10" t="str">
        <f>IFERROR(IF(تحویلی!$E$1="","",IF(NOSA!O1849=تحویلی!$E$1,تحویلی!$E$1&amp;COUNTIF(NOSA!$O$1:O1849,تحویلی!$E$1),"")),"")</f>
        <v/>
      </c>
      <c r="E1849" s="10" t="str">
        <f t="shared" si="118"/>
        <v>20986303</v>
      </c>
      <c r="F1849" s="10" t="str">
        <f>IFERROR(VLOOKUP(I1849,DATABASE!$N:$O,2,FALSE),"")</f>
        <v>دستكش ضد برش سبك</v>
      </c>
      <c r="G1849" s="3" t="s">
        <v>2466</v>
      </c>
      <c r="H1849" s="4">
        <v>20986</v>
      </c>
      <c r="I1849" s="3" t="s">
        <v>1442</v>
      </c>
      <c r="J1849" s="3" t="s">
        <v>22</v>
      </c>
      <c r="K1849" s="5">
        <v>1</v>
      </c>
      <c r="L1849" s="3" t="s">
        <v>3</v>
      </c>
      <c r="M1849" s="3" t="s">
        <v>4</v>
      </c>
      <c r="N1849" s="3" t="s">
        <v>10</v>
      </c>
      <c r="O1849" s="1">
        <v>303</v>
      </c>
      <c r="P1849" s="4">
        <v>1</v>
      </c>
      <c r="Q1849" s="10">
        <f t="shared" si="119"/>
        <v>303</v>
      </c>
    </row>
    <row r="1850" spans="2:17" ht="20.25" customHeight="1">
      <c r="B1850" s="10" t="str">
        <f t="shared" si="116"/>
        <v>دستكش استاد كار303</v>
      </c>
      <c r="C1850" s="10" t="str">
        <f t="shared" si="117"/>
        <v>دستكش استاد كار1402/06/10303</v>
      </c>
      <c r="D1850" s="10" t="str">
        <f>IFERROR(IF(تحویلی!$E$1="","",IF(NOSA!O1850=تحویلی!$E$1,تحویلی!$E$1&amp;COUNTIF(NOSA!$O$1:O1850,تحویلی!$E$1),"")),"")</f>
        <v/>
      </c>
      <c r="E1850" s="10" t="str">
        <f t="shared" si="118"/>
        <v>20986303</v>
      </c>
      <c r="F1850" s="10" t="str">
        <f>IFERROR(VLOOKUP(I1850,DATABASE!$N:$O,2,FALSE),"")</f>
        <v>دستكش استاد كار</v>
      </c>
      <c r="G1850" s="3" t="s">
        <v>2466</v>
      </c>
      <c r="H1850" s="4">
        <v>20986</v>
      </c>
      <c r="I1850" s="3" t="s">
        <v>1543</v>
      </c>
      <c r="J1850" s="3" t="s">
        <v>255</v>
      </c>
      <c r="K1850" s="5">
        <v>1</v>
      </c>
      <c r="L1850" s="3" t="s">
        <v>3</v>
      </c>
      <c r="M1850" s="3" t="s">
        <v>4</v>
      </c>
      <c r="N1850" s="3" t="s">
        <v>10</v>
      </c>
      <c r="O1850" s="1">
        <v>303</v>
      </c>
      <c r="P1850" s="4">
        <v>0</v>
      </c>
      <c r="Q1850" s="10">
        <f t="shared" si="119"/>
        <v>303</v>
      </c>
    </row>
    <row r="1851" spans="2:17" ht="20.25" customHeight="1">
      <c r="B1851" s="10" t="str">
        <f t="shared" si="116"/>
        <v>دستكش استاد كار149</v>
      </c>
      <c r="C1851" s="10" t="str">
        <f t="shared" si="117"/>
        <v>دستكش استاد كار1402/06/10149</v>
      </c>
      <c r="D1851" s="10" t="str">
        <f>IFERROR(IF(تحویلی!$E$1="","",IF(NOSA!O1851=تحویلی!$E$1,تحویلی!$E$1&amp;COUNTIF(NOSA!$O$1:O1851,تحویلی!$E$1),"")),"")</f>
        <v/>
      </c>
      <c r="E1851" s="10" t="str">
        <f t="shared" si="118"/>
        <v>20990149</v>
      </c>
      <c r="F1851" s="10" t="str">
        <f>IFERROR(VLOOKUP(I1851,DATABASE!$N:$O,2,FALSE),"")</f>
        <v>دستكش استاد كار</v>
      </c>
      <c r="G1851" s="3" t="s">
        <v>2466</v>
      </c>
      <c r="H1851" s="4">
        <v>20990</v>
      </c>
      <c r="I1851" s="3" t="s">
        <v>1543</v>
      </c>
      <c r="J1851" s="3" t="s">
        <v>255</v>
      </c>
      <c r="K1851" s="5">
        <v>1</v>
      </c>
      <c r="L1851" s="3" t="s">
        <v>3</v>
      </c>
      <c r="M1851" s="3" t="s">
        <v>4</v>
      </c>
      <c r="N1851" s="3" t="s">
        <v>897</v>
      </c>
      <c r="O1851" s="1">
        <v>149</v>
      </c>
      <c r="P1851" s="4">
        <v>0</v>
      </c>
      <c r="Q1851" s="10">
        <f t="shared" si="119"/>
        <v>149</v>
      </c>
    </row>
    <row r="1852" spans="2:17" ht="20.25" customHeight="1">
      <c r="B1852" s="10" t="str">
        <f t="shared" si="116"/>
        <v>دستكش ضد برش سبك170</v>
      </c>
      <c r="C1852" s="10" t="str">
        <f t="shared" si="117"/>
        <v>دستكش ضد برش سبك1402/06/10170</v>
      </c>
      <c r="D1852" s="10" t="str">
        <f>IFERROR(IF(تحویلی!$E$1="","",IF(NOSA!O1852=تحویلی!$E$1,تحویلی!$E$1&amp;COUNTIF(NOSA!$O$1:O1852,تحویلی!$E$1),"")),"")</f>
        <v/>
      </c>
      <c r="E1852" s="10" t="str">
        <f t="shared" si="118"/>
        <v>20992170</v>
      </c>
      <c r="F1852" s="10" t="str">
        <f>IFERROR(VLOOKUP(I1852,DATABASE!$N:$O,2,FALSE),"")</f>
        <v>دستكش ضد برش سبك</v>
      </c>
      <c r="G1852" s="3" t="s">
        <v>2466</v>
      </c>
      <c r="H1852" s="4">
        <v>20992</v>
      </c>
      <c r="I1852" s="3" t="s">
        <v>1442</v>
      </c>
      <c r="J1852" s="3" t="s">
        <v>22</v>
      </c>
      <c r="K1852" s="5">
        <v>1</v>
      </c>
      <c r="L1852" s="3" t="s">
        <v>3</v>
      </c>
      <c r="M1852" s="3" t="s">
        <v>9</v>
      </c>
      <c r="N1852" s="3" t="s">
        <v>684</v>
      </c>
      <c r="O1852" s="1">
        <v>170</v>
      </c>
      <c r="P1852" s="4">
        <v>1</v>
      </c>
      <c r="Q1852" s="10">
        <f t="shared" si="119"/>
        <v>170</v>
      </c>
    </row>
    <row r="1853" spans="2:17" ht="20.25" customHeight="1">
      <c r="B1853" s="10" t="str">
        <f t="shared" si="116"/>
        <v>دستكش ساق بلند نسوز170</v>
      </c>
      <c r="C1853" s="10" t="str">
        <f t="shared" si="117"/>
        <v>دستكش ساق بلند نسوز1402/06/10170</v>
      </c>
      <c r="D1853" s="10" t="str">
        <f>IFERROR(IF(تحویلی!$E$1="","",IF(NOSA!O1853=تحویلی!$E$1,تحویلی!$E$1&amp;COUNTIF(NOSA!$O$1:O1853,تحویلی!$E$1),"")),"")</f>
        <v/>
      </c>
      <c r="E1853" s="10" t="str">
        <f t="shared" si="118"/>
        <v>20993170</v>
      </c>
      <c r="F1853" s="10" t="str">
        <f>IFERROR(VLOOKUP(I1853,DATABASE!$N:$O,2,FALSE),"")</f>
        <v>دستكش ساق بلند نسوز</v>
      </c>
      <c r="G1853" s="3" t="s">
        <v>2466</v>
      </c>
      <c r="H1853" s="4">
        <v>20993</v>
      </c>
      <c r="I1853" s="3" t="s">
        <v>1461</v>
      </c>
      <c r="J1853" s="3" t="s">
        <v>34</v>
      </c>
      <c r="K1853" s="5">
        <v>1</v>
      </c>
      <c r="L1853" s="3" t="s">
        <v>3</v>
      </c>
      <c r="M1853" s="3" t="s">
        <v>9</v>
      </c>
      <c r="N1853" s="3" t="s">
        <v>684</v>
      </c>
      <c r="O1853" s="1">
        <v>170</v>
      </c>
      <c r="P1853" s="4">
        <v>0</v>
      </c>
      <c r="Q1853" s="10">
        <f t="shared" si="119"/>
        <v>170</v>
      </c>
    </row>
    <row r="1854" spans="2:17" ht="20.25" customHeight="1">
      <c r="B1854" s="10" t="str">
        <f t="shared" si="116"/>
        <v>دستكش ضد برش سبك774</v>
      </c>
      <c r="C1854" s="10" t="str">
        <f t="shared" si="117"/>
        <v>دستكش ضد برش سبك1402/06/10774</v>
      </c>
      <c r="D1854" s="10" t="str">
        <f>IFERROR(IF(تحویلی!$E$1="","",IF(NOSA!O1854=تحویلی!$E$1,تحویلی!$E$1&amp;COUNTIF(NOSA!$O$1:O1854,تحویلی!$E$1),"")),"")</f>
        <v/>
      </c>
      <c r="E1854" s="10" t="str">
        <f t="shared" si="118"/>
        <v>20995774</v>
      </c>
      <c r="F1854" s="10" t="str">
        <f>IFERROR(VLOOKUP(I1854,DATABASE!$N:$O,2,FALSE),"")</f>
        <v>دستكش ضد برش سبك</v>
      </c>
      <c r="G1854" s="3" t="s">
        <v>2466</v>
      </c>
      <c r="H1854" s="4">
        <v>20995</v>
      </c>
      <c r="I1854" s="3" t="s">
        <v>1442</v>
      </c>
      <c r="J1854" s="3" t="s">
        <v>22</v>
      </c>
      <c r="K1854" s="5">
        <v>1</v>
      </c>
      <c r="L1854" s="3" t="s">
        <v>3</v>
      </c>
      <c r="M1854" s="3" t="s">
        <v>43</v>
      </c>
      <c r="N1854" s="3" t="s">
        <v>1154</v>
      </c>
      <c r="O1854" s="1">
        <v>774</v>
      </c>
      <c r="P1854" s="4">
        <v>0</v>
      </c>
      <c r="Q1854" s="10">
        <f t="shared" si="119"/>
        <v>774</v>
      </c>
    </row>
    <row r="1855" spans="2:17" ht="20.25" customHeight="1">
      <c r="B1855" s="10" t="str">
        <f t="shared" si="116"/>
        <v>دستكش ضد برش سبك221</v>
      </c>
      <c r="C1855" s="10" t="str">
        <f t="shared" si="117"/>
        <v>دستكش ضد برش سبك1402/06/10221</v>
      </c>
      <c r="D1855" s="10" t="str">
        <f>IFERROR(IF(تحویلی!$E$1="","",IF(NOSA!O1855=تحویلی!$E$1,تحویلی!$E$1&amp;COUNTIF(NOSA!$O$1:O1855,تحویلی!$E$1),"")),"")</f>
        <v/>
      </c>
      <c r="E1855" s="10" t="str">
        <f t="shared" si="118"/>
        <v>20996221</v>
      </c>
      <c r="F1855" s="10" t="str">
        <f>IFERROR(VLOOKUP(I1855,DATABASE!$N:$O,2,FALSE),"")</f>
        <v>دستكش ضد برش سبك</v>
      </c>
      <c r="G1855" s="105" t="s">
        <v>2466</v>
      </c>
      <c r="H1855" s="106">
        <v>20996</v>
      </c>
      <c r="I1855" s="105" t="s">
        <v>1442</v>
      </c>
      <c r="J1855" s="105" t="s">
        <v>22</v>
      </c>
      <c r="K1855" s="107">
        <v>1</v>
      </c>
      <c r="L1855" s="105" t="s">
        <v>3</v>
      </c>
      <c r="M1855" s="105" t="s">
        <v>9</v>
      </c>
      <c r="N1855" s="105" t="s">
        <v>2703</v>
      </c>
      <c r="O1855" s="108">
        <v>221</v>
      </c>
      <c r="P1855" s="106">
        <v>1</v>
      </c>
      <c r="Q1855" s="10">
        <f t="shared" si="119"/>
        <v>221</v>
      </c>
    </row>
    <row r="1856" spans="2:17" ht="20.25" customHeight="1">
      <c r="B1856" s="10" t="str">
        <f t="shared" si="116"/>
        <v>لباس كار ديرسوز(بلوز و شلوار)774</v>
      </c>
      <c r="C1856" s="10" t="str">
        <f t="shared" si="117"/>
        <v>لباس كار ديرسوز(بلوز و شلوار)1402/06/10774</v>
      </c>
      <c r="D1856" s="10" t="str">
        <f>IFERROR(IF(تحویلی!$E$1="","",IF(NOSA!O1856=تحویلی!$E$1,تحویلی!$E$1&amp;COUNTIF(NOSA!$O$1:O1856,تحویلی!$E$1),"")),"")</f>
        <v/>
      </c>
      <c r="E1856" s="10" t="str">
        <f t="shared" si="118"/>
        <v>21001774</v>
      </c>
      <c r="F1856" s="10" t="str">
        <f>IFERROR(VLOOKUP(I1856,DATABASE!$N:$O,2,FALSE),"")</f>
        <v>لباس كار ديرسوز(بلوز و شلوار)</v>
      </c>
      <c r="G1856" s="105" t="s">
        <v>2466</v>
      </c>
      <c r="H1856" s="106">
        <v>21001</v>
      </c>
      <c r="I1856" s="105" t="s">
        <v>1619</v>
      </c>
      <c r="J1856" s="105" t="s">
        <v>1620</v>
      </c>
      <c r="K1856" s="107">
        <v>1</v>
      </c>
      <c r="L1856" s="105" t="s">
        <v>28</v>
      </c>
      <c r="M1856" s="105" t="s">
        <v>43</v>
      </c>
      <c r="N1856" s="105" t="s">
        <v>1154</v>
      </c>
      <c r="O1856" s="108">
        <v>774</v>
      </c>
      <c r="P1856" s="106">
        <v>0</v>
      </c>
      <c r="Q1856" s="10">
        <f t="shared" si="119"/>
        <v>774</v>
      </c>
    </row>
    <row r="1857" spans="2:17" ht="20.25" customHeight="1">
      <c r="B1857" s="10" t="str">
        <f t="shared" si="116"/>
        <v>دستكش ضد برش سبك156</v>
      </c>
      <c r="C1857" s="10" t="str">
        <f t="shared" si="117"/>
        <v>دستكش ضد برش سبك1402/06/11156</v>
      </c>
      <c r="D1857" s="10" t="str">
        <f>IFERROR(IF(تحویلی!$E$1="","",IF(NOSA!O1857=تحویلی!$E$1,تحویلی!$E$1&amp;COUNTIF(NOSA!$O$1:O1857,تحویلی!$E$1),"")),"")</f>
        <v/>
      </c>
      <c r="E1857" s="10" t="str">
        <f t="shared" si="118"/>
        <v>21004156</v>
      </c>
      <c r="F1857" s="10" t="str">
        <f>IFERROR(VLOOKUP(I1857,DATABASE!$N:$O,2,FALSE),"")</f>
        <v>دستكش ضد برش سبك</v>
      </c>
      <c r="G1857" s="105" t="s">
        <v>2467</v>
      </c>
      <c r="H1857" s="106">
        <v>21004</v>
      </c>
      <c r="I1857" s="105" t="s">
        <v>1442</v>
      </c>
      <c r="J1857" s="105" t="s">
        <v>22</v>
      </c>
      <c r="K1857" s="107">
        <v>1</v>
      </c>
      <c r="L1857" s="105" t="s">
        <v>3</v>
      </c>
      <c r="M1857" s="105" t="s">
        <v>4</v>
      </c>
      <c r="N1857" s="105" t="s">
        <v>29</v>
      </c>
      <c r="O1857" s="108">
        <v>156</v>
      </c>
      <c r="P1857" s="106">
        <v>1</v>
      </c>
      <c r="Q1857" s="10">
        <f t="shared" si="119"/>
        <v>156</v>
      </c>
    </row>
    <row r="1858" spans="2:17" ht="20.25" customHeight="1">
      <c r="B1858" s="10" t="str">
        <f t="shared" si="116"/>
        <v>دستكش ضد برش سبك843</v>
      </c>
      <c r="C1858" s="10" t="str">
        <f t="shared" si="117"/>
        <v>دستكش ضد برش سبك1402/06/11843</v>
      </c>
      <c r="D1858" s="10" t="str">
        <f>IFERROR(IF(تحویلی!$E$1="","",IF(NOSA!O1858=تحویلی!$E$1,تحویلی!$E$1&amp;COUNTIF(NOSA!$O$1:O1858,تحویلی!$E$1),"")),"")</f>
        <v/>
      </c>
      <c r="E1858" s="10" t="str">
        <f t="shared" si="118"/>
        <v>21005843</v>
      </c>
      <c r="F1858" s="10" t="str">
        <f>IFERROR(VLOOKUP(I1858,DATABASE!$N:$O,2,FALSE),"")</f>
        <v>دستكش ضد برش سبك</v>
      </c>
      <c r="G1858" s="105" t="s">
        <v>2467</v>
      </c>
      <c r="H1858" s="106">
        <v>21005</v>
      </c>
      <c r="I1858" s="105" t="s">
        <v>1442</v>
      </c>
      <c r="J1858" s="105" t="s">
        <v>22</v>
      </c>
      <c r="K1858" s="107">
        <v>1</v>
      </c>
      <c r="L1858" s="105" t="s">
        <v>3</v>
      </c>
      <c r="M1858" s="105" t="s">
        <v>47</v>
      </c>
      <c r="N1858" s="105" t="s">
        <v>2682</v>
      </c>
      <c r="O1858" s="108">
        <v>843</v>
      </c>
      <c r="P1858" s="106">
        <v>1</v>
      </c>
      <c r="Q1858" s="10">
        <f t="shared" si="119"/>
        <v>843</v>
      </c>
    </row>
    <row r="1859" spans="2:17" ht="20.25" customHeight="1">
      <c r="B1859" s="10" t="str">
        <f t="shared" ref="B1859:B1922" si="120">F1859&amp;Q1859</f>
        <v>چكمه ايمني نسوز768</v>
      </c>
      <c r="C1859" s="10" t="str">
        <f t="shared" ref="C1859:C1922" si="121">F1859&amp;G1859&amp;O1859</f>
        <v>چكمه ايمني نسوز1402/06/11768</v>
      </c>
      <c r="D1859" s="10" t="str">
        <f>IFERROR(IF(تحویلی!$E$1="","",IF(NOSA!O1859=تحویلی!$E$1,تحویلی!$E$1&amp;COUNTIF(NOSA!$O$1:O1859,تحویلی!$E$1),"")),"")</f>
        <v/>
      </c>
      <c r="E1859" s="10" t="str">
        <f t="shared" ref="E1859:E1922" si="122">H1859&amp;O1859</f>
        <v>21007768</v>
      </c>
      <c r="F1859" s="10" t="str">
        <f>IFERROR(VLOOKUP(I1859,DATABASE!$N:$O,2,FALSE),"")</f>
        <v>چكمه ايمني نسوز</v>
      </c>
      <c r="G1859" s="105" t="s">
        <v>2467</v>
      </c>
      <c r="H1859" s="106">
        <v>21007</v>
      </c>
      <c r="I1859" s="105" t="s">
        <v>1658</v>
      </c>
      <c r="J1859" s="105" t="s">
        <v>1659</v>
      </c>
      <c r="K1859" s="107">
        <v>1</v>
      </c>
      <c r="L1859" s="105" t="s">
        <v>3</v>
      </c>
      <c r="M1859" s="105" t="s">
        <v>25</v>
      </c>
      <c r="N1859" s="105" t="s">
        <v>1099</v>
      </c>
      <c r="O1859" s="108">
        <v>768</v>
      </c>
      <c r="P1859" s="106">
        <v>1</v>
      </c>
      <c r="Q1859" s="10">
        <f t="shared" si="119"/>
        <v>768</v>
      </c>
    </row>
    <row r="1860" spans="2:17" ht="20.25" customHeight="1">
      <c r="B1860" s="10" t="str">
        <f t="shared" si="120"/>
        <v>پابند نسوز چرمي768</v>
      </c>
      <c r="C1860" s="10" t="str">
        <f t="shared" si="121"/>
        <v>پابند نسوز چرمي1402/06/11768</v>
      </c>
      <c r="D1860" s="10" t="str">
        <f>IFERROR(IF(تحویلی!$E$1="","",IF(NOSA!O1860=تحویلی!$E$1,تحویلی!$E$1&amp;COUNTIF(NOSA!$O$1:O1860,تحویلی!$E$1),"")),"")</f>
        <v/>
      </c>
      <c r="E1860" s="10" t="str">
        <f t="shared" si="122"/>
        <v>21007768</v>
      </c>
      <c r="F1860" s="10" t="str">
        <f>IFERROR(VLOOKUP(I1860,DATABASE!$N:$O,2,FALSE),"")</f>
        <v>پابند نسوز چرمي</v>
      </c>
      <c r="G1860" s="105" t="s">
        <v>2467</v>
      </c>
      <c r="H1860" s="106">
        <v>21007</v>
      </c>
      <c r="I1860" s="105" t="s">
        <v>1460</v>
      </c>
      <c r="J1860" s="105" t="s">
        <v>18</v>
      </c>
      <c r="K1860" s="107">
        <v>1</v>
      </c>
      <c r="L1860" s="105" t="s">
        <v>3</v>
      </c>
      <c r="M1860" s="105" t="s">
        <v>25</v>
      </c>
      <c r="N1860" s="105" t="s">
        <v>1099</v>
      </c>
      <c r="O1860" s="108">
        <v>768</v>
      </c>
      <c r="P1860" s="106">
        <v>1</v>
      </c>
      <c r="Q1860" s="10">
        <f t="shared" si="119"/>
        <v>768</v>
      </c>
    </row>
    <row r="1861" spans="2:17" ht="20.25" customHeight="1">
      <c r="B1861" s="10" t="str">
        <f t="shared" si="120"/>
        <v>دستكش ضد برش سبك277</v>
      </c>
      <c r="C1861" s="10" t="str">
        <f t="shared" si="121"/>
        <v>دستكش ضد برش سبك1402/06/11277</v>
      </c>
      <c r="D1861" s="10" t="str">
        <f>IFERROR(IF(تحویلی!$E$1="","",IF(NOSA!O1861=تحویلی!$E$1,تحویلی!$E$1&amp;COUNTIF(NOSA!$O$1:O1861,تحویلی!$E$1),"")),"")</f>
        <v/>
      </c>
      <c r="E1861" s="10" t="str">
        <f t="shared" si="122"/>
        <v>21012277</v>
      </c>
      <c r="F1861" s="10" t="str">
        <f>IFERROR(VLOOKUP(I1861,DATABASE!$N:$O,2,FALSE),"")</f>
        <v>دستكش ضد برش سبك</v>
      </c>
      <c r="G1861" s="105" t="s">
        <v>2467</v>
      </c>
      <c r="H1861" s="106">
        <v>21012</v>
      </c>
      <c r="I1861" s="105" t="s">
        <v>1442</v>
      </c>
      <c r="J1861" s="105" t="s">
        <v>22</v>
      </c>
      <c r="K1861" s="107">
        <v>1</v>
      </c>
      <c r="L1861" s="105" t="s">
        <v>3</v>
      </c>
      <c r="M1861" s="105" t="s">
        <v>47</v>
      </c>
      <c r="N1861" s="105" t="s">
        <v>79</v>
      </c>
      <c r="O1861" s="108">
        <v>277</v>
      </c>
      <c r="P1861" s="106">
        <v>0</v>
      </c>
      <c r="Q1861" s="10">
        <f t="shared" si="119"/>
        <v>277</v>
      </c>
    </row>
    <row r="1862" spans="2:17" ht="20.25" customHeight="1">
      <c r="B1862" s="10" t="str">
        <f t="shared" si="120"/>
        <v>دستكش ضد برش سبك841</v>
      </c>
      <c r="C1862" s="10" t="str">
        <f t="shared" si="121"/>
        <v>دستكش ضد برش سبك1402/06/11841</v>
      </c>
      <c r="D1862" s="10" t="str">
        <f>IFERROR(IF(تحویلی!$E$1="","",IF(NOSA!O1862=تحویلی!$E$1,تحویلی!$E$1&amp;COUNTIF(NOSA!$O$1:O1862,تحویلی!$E$1),"")),"")</f>
        <v/>
      </c>
      <c r="E1862" s="10" t="str">
        <f t="shared" si="122"/>
        <v>21012841</v>
      </c>
      <c r="F1862" s="10" t="str">
        <f>IFERROR(VLOOKUP(I1862,DATABASE!$N:$O,2,FALSE),"")</f>
        <v>دستكش ضد برش سبك</v>
      </c>
      <c r="G1862" s="105" t="s">
        <v>2467</v>
      </c>
      <c r="H1862" s="106">
        <v>21012</v>
      </c>
      <c r="I1862" s="105" t="s">
        <v>1442</v>
      </c>
      <c r="J1862" s="105" t="s">
        <v>22</v>
      </c>
      <c r="K1862" s="107">
        <v>1</v>
      </c>
      <c r="L1862" s="105" t="s">
        <v>3</v>
      </c>
      <c r="M1862" s="105" t="s">
        <v>47</v>
      </c>
      <c r="N1862" s="105" t="s">
        <v>2686</v>
      </c>
      <c r="O1862" s="108">
        <v>841</v>
      </c>
      <c r="P1862" s="106">
        <v>0</v>
      </c>
      <c r="Q1862" s="10">
        <f t="shared" si="119"/>
        <v>841</v>
      </c>
    </row>
    <row r="1863" spans="2:17" ht="20.25" customHeight="1">
      <c r="B1863" s="10" t="str">
        <f t="shared" si="120"/>
        <v>دستكش ضد برش سبك114</v>
      </c>
      <c r="C1863" s="10" t="str">
        <f t="shared" si="121"/>
        <v>دستكش ضد برش سبك1402/06/11114</v>
      </c>
      <c r="D1863" s="10" t="str">
        <f>IFERROR(IF(تحویلی!$E$1="","",IF(NOSA!O1863=تحویلی!$E$1,تحویلی!$E$1&amp;COUNTIF(NOSA!$O$1:O1863,تحویلی!$E$1),"")),"")</f>
        <v/>
      </c>
      <c r="E1863" s="10" t="str">
        <f t="shared" si="122"/>
        <v>21012114</v>
      </c>
      <c r="F1863" s="10" t="str">
        <f>IFERROR(VLOOKUP(I1863,DATABASE!$N:$O,2,FALSE),"")</f>
        <v>دستكش ضد برش سبك</v>
      </c>
      <c r="G1863" s="105" t="s">
        <v>2467</v>
      </c>
      <c r="H1863" s="106">
        <v>21012</v>
      </c>
      <c r="I1863" s="105" t="s">
        <v>1442</v>
      </c>
      <c r="J1863" s="105" t="s">
        <v>22</v>
      </c>
      <c r="K1863" s="107">
        <v>1</v>
      </c>
      <c r="L1863" s="105" t="s">
        <v>3</v>
      </c>
      <c r="M1863" s="105" t="s">
        <v>25</v>
      </c>
      <c r="N1863" s="105" t="s">
        <v>312</v>
      </c>
      <c r="O1863" s="108">
        <v>114</v>
      </c>
      <c r="P1863" s="106">
        <v>1</v>
      </c>
      <c r="Q1863" s="10">
        <f t="shared" si="119"/>
        <v>114</v>
      </c>
    </row>
    <row r="1864" spans="2:17" ht="20.25" customHeight="1">
      <c r="B1864" s="10" t="str">
        <f t="shared" si="120"/>
        <v>لباس كار ديرسوز(بلوز و شلوار)694</v>
      </c>
      <c r="C1864" s="10" t="str">
        <f t="shared" si="121"/>
        <v>لباس كار ديرسوز(بلوز و شلوار)1402/06/11694</v>
      </c>
      <c r="D1864" s="10" t="str">
        <f>IFERROR(IF(تحویلی!$E$1="","",IF(NOSA!O1864=تحویلی!$E$1,تحویلی!$E$1&amp;COUNTIF(NOSA!$O$1:O1864,تحویلی!$E$1),"")),"")</f>
        <v/>
      </c>
      <c r="E1864" s="10" t="str">
        <f t="shared" si="122"/>
        <v>21014694</v>
      </c>
      <c r="F1864" s="10" t="str">
        <f>IFERROR(VLOOKUP(I1864,DATABASE!$N:$O,2,FALSE),"")</f>
        <v>لباس كار ديرسوز(بلوز و شلوار)</v>
      </c>
      <c r="G1864" s="105" t="s">
        <v>2467</v>
      </c>
      <c r="H1864" s="106">
        <v>21014</v>
      </c>
      <c r="I1864" s="105" t="s">
        <v>1634</v>
      </c>
      <c r="J1864" s="105" t="s">
        <v>1635</v>
      </c>
      <c r="K1864" s="107">
        <v>1</v>
      </c>
      <c r="L1864" s="105" t="s">
        <v>28</v>
      </c>
      <c r="M1864" s="105" t="s">
        <v>47</v>
      </c>
      <c r="N1864" s="105" t="s">
        <v>128</v>
      </c>
      <c r="O1864" s="108">
        <v>694</v>
      </c>
      <c r="P1864" s="106">
        <v>0</v>
      </c>
      <c r="Q1864" s="10">
        <f t="shared" si="119"/>
        <v>694</v>
      </c>
    </row>
    <row r="1865" spans="2:17" ht="20.25" customHeight="1">
      <c r="B1865" s="10" t="str">
        <f t="shared" si="120"/>
        <v>كمربند برزنتي نواري694</v>
      </c>
      <c r="C1865" s="10" t="str">
        <f t="shared" si="121"/>
        <v>كمربند برزنتي نواري1402/06/11694</v>
      </c>
      <c r="D1865" s="10" t="str">
        <f>IFERROR(IF(تحویلی!$E$1="","",IF(NOSA!O1865=تحویلی!$E$1,تحویلی!$E$1&amp;COUNTIF(NOSA!$O$1:O1865,تحویلی!$E$1),"")),"")</f>
        <v/>
      </c>
      <c r="E1865" s="10" t="str">
        <f t="shared" si="122"/>
        <v>21014694</v>
      </c>
      <c r="F1865" s="10" t="str">
        <f>IFERROR(VLOOKUP(I1865,DATABASE!$N:$O,2,FALSE),"")</f>
        <v>كمربند برزنتي نواري</v>
      </c>
      <c r="G1865" s="105" t="s">
        <v>2467</v>
      </c>
      <c r="H1865" s="106">
        <v>21014</v>
      </c>
      <c r="I1865" s="105" t="s">
        <v>1441</v>
      </c>
      <c r="J1865" s="105" t="s">
        <v>95</v>
      </c>
      <c r="K1865" s="107">
        <v>1</v>
      </c>
      <c r="L1865" s="105" t="s">
        <v>96</v>
      </c>
      <c r="M1865" s="105" t="s">
        <v>47</v>
      </c>
      <c r="N1865" s="105" t="s">
        <v>128</v>
      </c>
      <c r="O1865" s="108">
        <v>694</v>
      </c>
      <c r="P1865" s="106">
        <v>0</v>
      </c>
      <c r="Q1865" s="10">
        <f t="shared" si="119"/>
        <v>694</v>
      </c>
    </row>
    <row r="1866" spans="2:17" ht="20.25" customHeight="1">
      <c r="B1866" s="10" t="str">
        <f t="shared" si="120"/>
        <v>دستكش ضد برش سبك837</v>
      </c>
      <c r="C1866" s="10" t="str">
        <f t="shared" si="121"/>
        <v>دستكش ضد برش سبك1402/06/11837</v>
      </c>
      <c r="D1866" s="10" t="str">
        <f>IFERROR(IF(تحویلی!$E$1="","",IF(NOSA!O1866=تحویلی!$E$1,تحویلی!$E$1&amp;COUNTIF(NOSA!$O$1:O1866,تحویلی!$E$1),"")),"")</f>
        <v/>
      </c>
      <c r="E1866" s="10" t="str">
        <f t="shared" si="122"/>
        <v>21031837</v>
      </c>
      <c r="F1866" s="10" t="str">
        <f>IFERROR(VLOOKUP(I1866,DATABASE!$N:$O,2,FALSE),"")</f>
        <v>دستكش ضد برش سبك</v>
      </c>
      <c r="G1866" s="3" t="s">
        <v>2467</v>
      </c>
      <c r="H1866" s="4">
        <v>21031</v>
      </c>
      <c r="I1866" s="3" t="s">
        <v>1442</v>
      </c>
      <c r="J1866" s="3" t="s">
        <v>22</v>
      </c>
      <c r="K1866" s="5">
        <v>1</v>
      </c>
      <c r="L1866" s="3" t="s">
        <v>3</v>
      </c>
      <c r="M1866" s="3" t="s">
        <v>40</v>
      </c>
      <c r="N1866" s="3" t="s">
        <v>2704</v>
      </c>
      <c r="O1866" s="1">
        <v>837</v>
      </c>
      <c r="P1866" s="4">
        <v>0</v>
      </c>
      <c r="Q1866" s="10">
        <f t="shared" si="119"/>
        <v>837</v>
      </c>
    </row>
    <row r="1867" spans="2:17" ht="20.25" customHeight="1">
      <c r="B1867" s="10" t="str">
        <f t="shared" si="120"/>
        <v>نقاب تيره محافظ صورت  canasafe145</v>
      </c>
      <c r="C1867" s="10" t="str">
        <f t="shared" si="121"/>
        <v>نقاب تيره محافظ صورت  canasafe1402/06/11145</v>
      </c>
      <c r="D1867" s="10" t="str">
        <f>IFERROR(IF(تحویلی!$E$1="","",IF(NOSA!O1867=تحویلی!$E$1,تحویلی!$E$1&amp;COUNTIF(NOSA!$O$1:O1867,تحویلی!$E$1),"")),"")</f>
        <v/>
      </c>
      <c r="E1867" s="10" t="str">
        <f t="shared" si="122"/>
        <v>21040145</v>
      </c>
      <c r="F1867" s="10" t="str">
        <f>IFERROR(VLOOKUP(I1867,DATABASE!$N:$O,2,FALSE),"")</f>
        <v>نقاب تيره محافظ صورت  canasafe</v>
      </c>
      <c r="G1867" s="3" t="s">
        <v>2467</v>
      </c>
      <c r="H1867" s="4">
        <v>21040</v>
      </c>
      <c r="I1867" s="3" t="s">
        <v>1487</v>
      </c>
      <c r="J1867" s="3" t="s">
        <v>1488</v>
      </c>
      <c r="K1867" s="5">
        <v>1</v>
      </c>
      <c r="L1867" s="3" t="s">
        <v>8</v>
      </c>
      <c r="M1867" s="3" t="s">
        <v>4</v>
      </c>
      <c r="N1867" s="3" t="s">
        <v>483</v>
      </c>
      <c r="O1867" s="1">
        <v>145</v>
      </c>
      <c r="P1867" s="4">
        <v>1</v>
      </c>
      <c r="Q1867" s="10">
        <f t="shared" si="119"/>
        <v>145</v>
      </c>
    </row>
    <row r="1868" spans="2:17" ht="20.25" customHeight="1">
      <c r="B1868" s="10" t="str">
        <f t="shared" si="120"/>
        <v>هدگير نقاب145</v>
      </c>
      <c r="C1868" s="10" t="str">
        <f t="shared" si="121"/>
        <v>هدگير نقاب1402/06/11145</v>
      </c>
      <c r="D1868" s="10" t="str">
        <f>IFERROR(IF(تحویلی!$E$1="","",IF(NOSA!O1868=تحویلی!$E$1,تحویلی!$E$1&amp;COUNTIF(NOSA!$O$1:O1868,تحویلی!$E$1),"")),"")</f>
        <v/>
      </c>
      <c r="E1868" s="10" t="str">
        <f t="shared" si="122"/>
        <v>21040145</v>
      </c>
      <c r="F1868" s="10" t="str">
        <f>IFERROR(VLOOKUP(I1868,DATABASE!$N:$O,2,FALSE),"")</f>
        <v>هدگير نقاب</v>
      </c>
      <c r="G1868" s="3" t="s">
        <v>2467</v>
      </c>
      <c r="H1868" s="4">
        <v>21040</v>
      </c>
      <c r="I1868" s="3" t="s">
        <v>1468</v>
      </c>
      <c r="J1868" s="3" t="s">
        <v>12</v>
      </c>
      <c r="K1868" s="5">
        <v>1</v>
      </c>
      <c r="L1868" s="3" t="s">
        <v>8</v>
      </c>
      <c r="M1868" s="3" t="s">
        <v>4</v>
      </c>
      <c r="N1868" s="3" t="s">
        <v>483</v>
      </c>
      <c r="O1868" s="1">
        <v>145</v>
      </c>
      <c r="P1868" s="4">
        <v>1</v>
      </c>
      <c r="Q1868" s="10">
        <f t="shared" si="119"/>
        <v>145</v>
      </c>
    </row>
    <row r="1869" spans="2:17" ht="20.25" customHeight="1">
      <c r="B1869" s="10" t="str">
        <f t="shared" si="120"/>
        <v>رابط فنري نقاب كلاه ايمني842</v>
      </c>
      <c r="C1869" s="10" t="str">
        <f t="shared" si="121"/>
        <v>رابط فنري نقاب كلاه ايمني1402/06/11842</v>
      </c>
      <c r="D1869" s="10" t="str">
        <f>IFERROR(IF(تحویلی!$E$1="","",IF(NOSA!O1869=تحویلی!$E$1,تحویلی!$E$1&amp;COUNTIF(NOSA!$O$1:O1869,تحویلی!$E$1),"")),"")</f>
        <v/>
      </c>
      <c r="E1869" s="10" t="str">
        <f t="shared" si="122"/>
        <v>21041842</v>
      </c>
      <c r="F1869" s="10" t="str">
        <f>IFERROR(VLOOKUP(I1869,DATABASE!$N:$O,2,FALSE),"")</f>
        <v>رابط فنري نقاب كلاه ايمني</v>
      </c>
      <c r="G1869" s="3" t="s">
        <v>2467</v>
      </c>
      <c r="H1869" s="4">
        <v>21041</v>
      </c>
      <c r="I1869" s="3" t="s">
        <v>1454</v>
      </c>
      <c r="J1869" s="3" t="s">
        <v>135</v>
      </c>
      <c r="K1869" s="5">
        <v>1</v>
      </c>
      <c r="L1869" s="3" t="s">
        <v>8</v>
      </c>
      <c r="M1869" s="3" t="s">
        <v>4</v>
      </c>
      <c r="N1869" s="3" t="s">
        <v>2685</v>
      </c>
      <c r="O1869" s="1">
        <v>842</v>
      </c>
      <c r="P1869" s="4">
        <v>1</v>
      </c>
      <c r="Q1869" s="10">
        <f t="shared" si="119"/>
        <v>842</v>
      </c>
    </row>
    <row r="1870" spans="2:17" ht="20.25" customHeight="1">
      <c r="B1870" s="10" t="str">
        <f t="shared" si="120"/>
        <v>دستكش استاد كار427</v>
      </c>
      <c r="C1870" s="10" t="str">
        <f t="shared" si="121"/>
        <v>دستكش استاد كار1402/06/11427</v>
      </c>
      <c r="D1870" s="10" t="str">
        <f>IFERROR(IF(تحویلی!$E$1="","",IF(NOSA!O1870=تحویلی!$E$1,تحویلی!$E$1&amp;COUNTIF(NOSA!$O$1:O1870,تحویلی!$E$1),"")),"")</f>
        <v/>
      </c>
      <c r="E1870" s="10" t="str">
        <f t="shared" si="122"/>
        <v>21042427</v>
      </c>
      <c r="F1870" s="10" t="str">
        <f>IFERROR(VLOOKUP(I1870,DATABASE!$N:$O,2,FALSE),"")</f>
        <v>دستكش استاد كار</v>
      </c>
      <c r="G1870" s="3" t="s">
        <v>2467</v>
      </c>
      <c r="H1870" s="4">
        <v>21042</v>
      </c>
      <c r="I1870" s="3" t="s">
        <v>1543</v>
      </c>
      <c r="J1870" s="3" t="s">
        <v>255</v>
      </c>
      <c r="K1870" s="5">
        <v>1</v>
      </c>
      <c r="L1870" s="3" t="s">
        <v>3</v>
      </c>
      <c r="M1870" s="3" t="s">
        <v>9</v>
      </c>
      <c r="N1870" s="3" t="s">
        <v>23</v>
      </c>
      <c r="O1870" s="1">
        <v>427</v>
      </c>
      <c r="P1870" s="4">
        <v>0</v>
      </c>
      <c r="Q1870" s="10">
        <f t="shared" si="119"/>
        <v>427</v>
      </c>
    </row>
    <row r="1871" spans="2:17" ht="20.25" customHeight="1">
      <c r="B1871" s="10" t="str">
        <f t="shared" si="120"/>
        <v>كفش ايمني719</v>
      </c>
      <c r="C1871" s="10" t="str">
        <f t="shared" si="121"/>
        <v>كفش ايمني1402/06/11719</v>
      </c>
      <c r="D1871" s="10" t="str">
        <f>IFERROR(IF(تحویلی!$E$1="","",IF(NOSA!O1871=تحویلی!$E$1,تحویلی!$E$1&amp;COUNTIF(NOSA!$O$1:O1871,تحویلی!$E$1),"")),"")</f>
        <v/>
      </c>
      <c r="E1871" s="10" t="str">
        <f t="shared" si="122"/>
        <v>21046719</v>
      </c>
      <c r="F1871" s="10" t="str">
        <f>IFERROR(VLOOKUP(I1871,DATABASE!$N:$O,2,FALSE),"")</f>
        <v>كفش ايمني</v>
      </c>
      <c r="G1871" s="3" t="s">
        <v>2467</v>
      </c>
      <c r="H1871" s="4">
        <v>21046</v>
      </c>
      <c r="I1871" s="3" t="s">
        <v>1539</v>
      </c>
      <c r="J1871" s="3" t="s">
        <v>1748</v>
      </c>
      <c r="K1871" s="5">
        <v>1</v>
      </c>
      <c r="L1871" s="3" t="s">
        <v>3</v>
      </c>
      <c r="M1871" s="3" t="s">
        <v>47</v>
      </c>
      <c r="N1871" s="3" t="s">
        <v>395</v>
      </c>
      <c r="O1871" s="1">
        <v>719</v>
      </c>
      <c r="P1871" s="4">
        <v>1</v>
      </c>
      <c r="Q1871" s="10">
        <f t="shared" si="119"/>
        <v>719</v>
      </c>
    </row>
    <row r="1872" spans="2:17" ht="20.25" customHeight="1">
      <c r="B1872" s="10" t="str">
        <f t="shared" si="120"/>
        <v>دستكش ضد برش سبك755</v>
      </c>
      <c r="C1872" s="10" t="str">
        <f t="shared" si="121"/>
        <v>دستكش ضد برش سبك1402/06/11755</v>
      </c>
      <c r="D1872" s="10" t="str">
        <f>IFERROR(IF(تحویلی!$E$1="","",IF(NOSA!O1872=تحویلی!$E$1,تحویلی!$E$1&amp;COUNTIF(NOSA!$O$1:O1872,تحویلی!$E$1),"")),"")</f>
        <v/>
      </c>
      <c r="E1872" s="10" t="str">
        <f t="shared" si="122"/>
        <v>21047755</v>
      </c>
      <c r="F1872" s="10" t="str">
        <f>IFERROR(VLOOKUP(I1872,DATABASE!$N:$O,2,FALSE),"")</f>
        <v>دستكش ضد برش سبك</v>
      </c>
      <c r="G1872" s="3" t="s">
        <v>2467</v>
      </c>
      <c r="H1872" s="4">
        <v>21047</v>
      </c>
      <c r="I1872" s="3" t="s">
        <v>1442</v>
      </c>
      <c r="J1872" s="3" t="s">
        <v>22</v>
      </c>
      <c r="K1872" s="5">
        <v>1</v>
      </c>
      <c r="L1872" s="3" t="s">
        <v>3</v>
      </c>
      <c r="M1872" s="3" t="s">
        <v>9</v>
      </c>
      <c r="N1872" s="3" t="s">
        <v>2705</v>
      </c>
      <c r="O1872" s="1">
        <v>755</v>
      </c>
      <c r="P1872" s="4">
        <v>1</v>
      </c>
      <c r="Q1872" s="10">
        <f t="shared" si="119"/>
        <v>755</v>
      </c>
    </row>
    <row r="1873" spans="2:17" ht="20.25" customHeight="1">
      <c r="B1873" s="10" t="str">
        <f t="shared" si="120"/>
        <v>دستكش ضد برش سبك784</v>
      </c>
      <c r="C1873" s="10" t="str">
        <f t="shared" si="121"/>
        <v>دستكش ضد برش سبك1402/06/12784</v>
      </c>
      <c r="D1873" s="10" t="str">
        <f>IFERROR(IF(تحویلی!$E$1="","",IF(NOSA!O1873=تحویلی!$E$1,تحویلی!$E$1&amp;COUNTIF(NOSA!$O$1:O1873,تحویلی!$E$1),"")),"")</f>
        <v/>
      </c>
      <c r="E1873" s="10" t="str">
        <f t="shared" si="122"/>
        <v>21055784</v>
      </c>
      <c r="F1873" s="10" t="str">
        <f>IFERROR(VLOOKUP(I1873,DATABASE!$N:$O,2,FALSE),"")</f>
        <v>دستكش ضد برش سبك</v>
      </c>
      <c r="G1873" s="3" t="s">
        <v>2468</v>
      </c>
      <c r="H1873" s="4">
        <v>21055</v>
      </c>
      <c r="I1873" s="3" t="s">
        <v>1442</v>
      </c>
      <c r="J1873" s="3" t="s">
        <v>22</v>
      </c>
      <c r="K1873" s="5">
        <v>1</v>
      </c>
      <c r="L1873" s="3" t="s">
        <v>3</v>
      </c>
      <c r="M1873" s="3" t="s">
        <v>40</v>
      </c>
      <c r="N1873" s="3" t="s">
        <v>1268</v>
      </c>
      <c r="O1873" s="1">
        <v>784</v>
      </c>
      <c r="P1873" s="4">
        <v>1</v>
      </c>
      <c r="Q1873" s="10">
        <f t="shared" si="119"/>
        <v>784</v>
      </c>
    </row>
    <row r="1874" spans="2:17" ht="20.25" customHeight="1">
      <c r="B1874" s="10" t="str">
        <f t="shared" si="120"/>
        <v>دستكش كف دوبل چرمي563</v>
      </c>
      <c r="C1874" s="10" t="str">
        <f t="shared" si="121"/>
        <v>دستكش كف دوبل چرمي1402/06/12563</v>
      </c>
      <c r="D1874" s="10" t="str">
        <f>IFERROR(IF(تحویلی!$E$1="","",IF(NOSA!O1874=تحویلی!$E$1,تحویلی!$E$1&amp;COUNTIF(NOSA!$O$1:O1874,تحویلی!$E$1),"")),"")</f>
        <v/>
      </c>
      <c r="E1874" s="10" t="str">
        <f t="shared" si="122"/>
        <v>21058563</v>
      </c>
      <c r="F1874" s="10" t="str">
        <f>IFERROR(VLOOKUP(I1874,DATABASE!$N:$O,2,FALSE),"")</f>
        <v>دستكش كف دوبل چرمي</v>
      </c>
      <c r="G1874" s="3" t="s">
        <v>2468</v>
      </c>
      <c r="H1874" s="4">
        <v>21058</v>
      </c>
      <c r="I1874" s="3" t="s">
        <v>1683</v>
      </c>
      <c r="J1874" s="3" t="s">
        <v>1684</v>
      </c>
      <c r="K1874" s="5">
        <v>1</v>
      </c>
      <c r="L1874" s="3" t="s">
        <v>3</v>
      </c>
      <c r="M1874" s="3" t="s">
        <v>25</v>
      </c>
      <c r="N1874" s="3" t="s">
        <v>196</v>
      </c>
      <c r="O1874" s="1">
        <v>563</v>
      </c>
      <c r="P1874" s="4">
        <v>0</v>
      </c>
      <c r="Q1874" s="10">
        <f t="shared" si="119"/>
        <v>563</v>
      </c>
    </row>
    <row r="1875" spans="2:17" ht="20.25" customHeight="1">
      <c r="B1875" s="10" t="str">
        <f t="shared" si="120"/>
        <v>گوشي اير پلاگ834</v>
      </c>
      <c r="C1875" s="10" t="str">
        <f t="shared" si="121"/>
        <v>گوشي اير پلاگ1402/06/12834</v>
      </c>
      <c r="D1875" s="10" t="str">
        <f>IFERROR(IF(تحویلی!$E$1="","",IF(NOSA!O1875=تحویلی!$E$1,تحویلی!$E$1&amp;COUNTIF(NOSA!$O$1:O1875,تحویلی!$E$1),"")),"")</f>
        <v/>
      </c>
      <c r="E1875" s="10" t="str">
        <f t="shared" si="122"/>
        <v>21059834</v>
      </c>
      <c r="F1875" s="10" t="str">
        <f>IFERROR(VLOOKUP(I1875,DATABASE!$N:$O,2,FALSE),"")</f>
        <v>گوشي اير پلاگ</v>
      </c>
      <c r="G1875" s="3" t="s">
        <v>2468</v>
      </c>
      <c r="H1875" s="4">
        <v>21059</v>
      </c>
      <c r="I1875" s="3" t="s">
        <v>1581</v>
      </c>
      <c r="J1875" s="3" t="s">
        <v>124</v>
      </c>
      <c r="K1875" s="5">
        <v>1</v>
      </c>
      <c r="L1875" s="3" t="s">
        <v>8</v>
      </c>
      <c r="M1875" s="3" t="s">
        <v>19</v>
      </c>
      <c r="N1875" s="3" t="s">
        <v>2647</v>
      </c>
      <c r="O1875" s="1">
        <v>834</v>
      </c>
      <c r="P1875" s="4">
        <v>0</v>
      </c>
      <c r="Q1875" s="10">
        <f t="shared" si="119"/>
        <v>834</v>
      </c>
    </row>
    <row r="1876" spans="2:17" ht="20.25" customHeight="1">
      <c r="B1876" s="10" t="str">
        <f t="shared" si="120"/>
        <v>دستكش ضد برش سبك834</v>
      </c>
      <c r="C1876" s="10" t="str">
        <f t="shared" si="121"/>
        <v>دستكش ضد برش سبك1402/06/12834</v>
      </c>
      <c r="D1876" s="10" t="str">
        <f>IFERROR(IF(تحویلی!$E$1="","",IF(NOSA!O1876=تحویلی!$E$1,تحویلی!$E$1&amp;COUNTIF(NOSA!$O$1:O1876,تحویلی!$E$1),"")),"")</f>
        <v/>
      </c>
      <c r="E1876" s="10" t="str">
        <f t="shared" si="122"/>
        <v>21059834</v>
      </c>
      <c r="F1876" s="10" t="str">
        <f>IFERROR(VLOOKUP(I1876,DATABASE!$N:$O,2,FALSE),"")</f>
        <v>دستكش ضد برش سبك</v>
      </c>
      <c r="G1876" s="3" t="s">
        <v>2468</v>
      </c>
      <c r="H1876" s="4">
        <v>21059</v>
      </c>
      <c r="I1876" s="3" t="s">
        <v>1442</v>
      </c>
      <c r="J1876" s="3" t="s">
        <v>22</v>
      </c>
      <c r="K1876" s="5">
        <v>1</v>
      </c>
      <c r="L1876" s="3" t="s">
        <v>3</v>
      </c>
      <c r="M1876" s="3" t="s">
        <v>19</v>
      </c>
      <c r="N1876" s="3" t="s">
        <v>2647</v>
      </c>
      <c r="O1876" s="1">
        <v>834</v>
      </c>
      <c r="P1876" s="4">
        <v>0</v>
      </c>
      <c r="Q1876" s="10">
        <f t="shared" si="119"/>
        <v>834</v>
      </c>
    </row>
    <row r="1877" spans="2:17" ht="20.25" customHeight="1">
      <c r="B1877" s="10" t="str">
        <f t="shared" si="120"/>
        <v>دستكش كف مواد سبك460</v>
      </c>
      <c r="C1877" s="10" t="str">
        <f t="shared" si="121"/>
        <v>دستكش كف مواد سبك1402/06/12460</v>
      </c>
      <c r="D1877" s="10" t="str">
        <f>IFERROR(IF(تحویلی!$E$1="","",IF(NOSA!O1877=تحویلی!$E$1,تحویلی!$E$1&amp;COUNTIF(NOSA!$O$1:O1877,تحویلی!$E$1),"")),"")</f>
        <v/>
      </c>
      <c r="E1877" s="10" t="str">
        <f t="shared" si="122"/>
        <v>21061460</v>
      </c>
      <c r="F1877" s="10" t="str">
        <f>IFERROR(VLOOKUP(I1877,DATABASE!$N:$O,2,FALSE),"")</f>
        <v>دستكش كف مواد سبك</v>
      </c>
      <c r="G1877" s="3" t="s">
        <v>2468</v>
      </c>
      <c r="H1877" s="4">
        <v>21061</v>
      </c>
      <c r="I1877" s="3" t="s">
        <v>1456</v>
      </c>
      <c r="J1877" s="3" t="s">
        <v>2</v>
      </c>
      <c r="K1877" s="5">
        <v>1</v>
      </c>
      <c r="L1877" s="3" t="s">
        <v>3</v>
      </c>
      <c r="M1877" s="3" t="s">
        <v>47</v>
      </c>
      <c r="N1877" s="3" t="s">
        <v>140</v>
      </c>
      <c r="O1877" s="1">
        <v>460</v>
      </c>
      <c r="P1877" s="4">
        <v>0</v>
      </c>
      <c r="Q1877" s="10">
        <f t="shared" si="119"/>
        <v>460</v>
      </c>
    </row>
    <row r="1878" spans="2:17" ht="20.25" customHeight="1">
      <c r="B1878" s="10" t="str">
        <f t="shared" si="120"/>
        <v>دستكش ضد برش سبك717</v>
      </c>
      <c r="C1878" s="10" t="str">
        <f t="shared" si="121"/>
        <v>دستكش ضد برش سبك1402/06/12717</v>
      </c>
      <c r="D1878" s="10" t="str">
        <f>IFERROR(IF(تحویلی!$E$1="","",IF(NOSA!O1878=تحویلی!$E$1,تحویلی!$E$1&amp;COUNTIF(NOSA!$O$1:O1878,تحویلی!$E$1),"")),"")</f>
        <v/>
      </c>
      <c r="E1878" s="10" t="str">
        <f t="shared" si="122"/>
        <v>21066717</v>
      </c>
      <c r="F1878" s="10" t="str">
        <f>IFERROR(VLOOKUP(I1878,DATABASE!$N:$O,2,FALSE),"")</f>
        <v>دستكش ضد برش سبك</v>
      </c>
      <c r="G1878" s="3" t="s">
        <v>2468</v>
      </c>
      <c r="H1878" s="4">
        <v>21066</v>
      </c>
      <c r="I1878" s="3" t="s">
        <v>1442</v>
      </c>
      <c r="J1878" s="3" t="s">
        <v>22</v>
      </c>
      <c r="K1878" s="5">
        <v>1</v>
      </c>
      <c r="L1878" s="3" t="s">
        <v>3</v>
      </c>
      <c r="M1878" s="3" t="s">
        <v>47</v>
      </c>
      <c r="N1878" s="3" t="s">
        <v>282</v>
      </c>
      <c r="O1878" s="1">
        <v>717</v>
      </c>
      <c r="P1878" s="4">
        <v>0</v>
      </c>
      <c r="Q1878" s="10">
        <f t="shared" si="119"/>
        <v>717</v>
      </c>
    </row>
    <row r="1879" spans="2:17" ht="20.25" customHeight="1">
      <c r="B1879" s="10" t="str">
        <f t="shared" si="120"/>
        <v>دستكش ضد برش سبك6</v>
      </c>
      <c r="C1879" s="10" t="str">
        <f t="shared" si="121"/>
        <v>دستكش ضد برش سبك1402/06/126</v>
      </c>
      <c r="D1879" s="10" t="str">
        <f>IFERROR(IF(تحویلی!$E$1="","",IF(NOSA!O1879=تحویلی!$E$1,تحویلی!$E$1&amp;COUNTIF(NOSA!$O$1:O1879,تحویلی!$E$1),"")),"")</f>
        <v/>
      </c>
      <c r="E1879" s="10" t="str">
        <f t="shared" si="122"/>
        <v>210676</v>
      </c>
      <c r="F1879" s="10" t="str">
        <f>IFERROR(VLOOKUP(I1879,DATABASE!$N:$O,2,FALSE),"")</f>
        <v>دستكش ضد برش سبك</v>
      </c>
      <c r="G1879" s="3" t="s">
        <v>2468</v>
      </c>
      <c r="H1879" s="4">
        <v>21067</v>
      </c>
      <c r="I1879" s="3" t="s">
        <v>1442</v>
      </c>
      <c r="J1879" s="3" t="s">
        <v>22</v>
      </c>
      <c r="K1879" s="5">
        <v>1</v>
      </c>
      <c r="L1879" s="3" t="s">
        <v>3</v>
      </c>
      <c r="M1879" s="3" t="s">
        <v>25</v>
      </c>
      <c r="N1879" s="3" t="s">
        <v>476</v>
      </c>
      <c r="O1879" s="1">
        <v>6</v>
      </c>
      <c r="P1879" s="4">
        <v>0</v>
      </c>
      <c r="Q1879" s="10">
        <f t="shared" si="119"/>
        <v>6</v>
      </c>
    </row>
    <row r="1880" spans="2:17" ht="20.25" customHeight="1">
      <c r="B1880" s="10" t="str">
        <f t="shared" si="120"/>
        <v>دستكش كف مواد سبك194</v>
      </c>
      <c r="C1880" s="10" t="str">
        <f t="shared" si="121"/>
        <v>دستكش كف مواد سبك1402/06/12194</v>
      </c>
      <c r="D1880" s="10" t="str">
        <f>IFERROR(IF(تحویلی!$E$1="","",IF(NOSA!O1880=تحویلی!$E$1,تحویلی!$E$1&amp;COUNTIF(NOSA!$O$1:O1880,تحویلی!$E$1),"")),"")</f>
        <v/>
      </c>
      <c r="E1880" s="10" t="str">
        <f t="shared" si="122"/>
        <v>21076194</v>
      </c>
      <c r="F1880" s="10" t="str">
        <f>IFERROR(VLOOKUP(I1880,DATABASE!$N:$O,2,FALSE),"")</f>
        <v>دستكش كف مواد سبك</v>
      </c>
      <c r="G1880" s="3" t="s">
        <v>2468</v>
      </c>
      <c r="H1880" s="4">
        <v>21076</v>
      </c>
      <c r="I1880" s="3" t="s">
        <v>1456</v>
      </c>
      <c r="J1880" s="3" t="s">
        <v>2</v>
      </c>
      <c r="K1880" s="5">
        <v>1</v>
      </c>
      <c r="L1880" s="3" t="s">
        <v>3</v>
      </c>
      <c r="M1880" s="3" t="s">
        <v>4</v>
      </c>
      <c r="N1880" s="3" t="s">
        <v>2706</v>
      </c>
      <c r="O1880" s="1">
        <v>194</v>
      </c>
      <c r="P1880" s="4">
        <v>1</v>
      </c>
      <c r="Q1880" s="10">
        <f t="shared" si="119"/>
        <v>194</v>
      </c>
    </row>
    <row r="1881" spans="2:17" ht="20.25" customHeight="1">
      <c r="B1881" s="10" t="str">
        <f t="shared" si="120"/>
        <v>هدگير نقاب824</v>
      </c>
      <c r="C1881" s="10" t="str">
        <f t="shared" si="121"/>
        <v>هدگير نقاب1402/06/12824</v>
      </c>
      <c r="D1881" s="10" t="str">
        <f>IFERROR(IF(تحویلی!$E$1="","",IF(NOSA!O1881=تحویلی!$E$1,تحویلی!$E$1&amp;COUNTIF(NOSA!$O$1:O1881,تحویلی!$E$1),"")),"")</f>
        <v/>
      </c>
      <c r="E1881" s="10" t="str">
        <f t="shared" si="122"/>
        <v>21080824</v>
      </c>
      <c r="F1881" s="10" t="str">
        <f>IFERROR(VLOOKUP(I1881,DATABASE!$N:$O,2,FALSE),"")</f>
        <v>هدگير نقاب</v>
      </c>
      <c r="G1881" s="3" t="s">
        <v>2468</v>
      </c>
      <c r="H1881" s="4">
        <v>21080</v>
      </c>
      <c r="I1881" s="3" t="s">
        <v>1468</v>
      </c>
      <c r="J1881" s="3" t="s">
        <v>12</v>
      </c>
      <c r="K1881" s="5">
        <v>1</v>
      </c>
      <c r="L1881" s="3" t="s">
        <v>8</v>
      </c>
      <c r="M1881" s="3" t="s">
        <v>4</v>
      </c>
      <c r="N1881" s="3" t="s">
        <v>2707</v>
      </c>
      <c r="O1881" s="1">
        <v>824</v>
      </c>
      <c r="P1881" s="4">
        <v>0</v>
      </c>
      <c r="Q1881" s="10">
        <f t="shared" si="119"/>
        <v>824</v>
      </c>
    </row>
    <row r="1882" spans="2:17" ht="20.25" customHeight="1">
      <c r="B1882" s="10" t="str">
        <f t="shared" si="120"/>
        <v>دستكش ضد برش سبك824</v>
      </c>
      <c r="C1882" s="10" t="str">
        <f t="shared" si="121"/>
        <v>دستكش ضد برش سبك1402/06/12824</v>
      </c>
      <c r="D1882" s="10" t="str">
        <f>IFERROR(IF(تحویلی!$E$1="","",IF(NOSA!O1882=تحویلی!$E$1,تحویلی!$E$1&amp;COUNTIF(NOSA!$O$1:O1882,تحویلی!$E$1),"")),"")</f>
        <v/>
      </c>
      <c r="E1882" s="10" t="str">
        <f t="shared" si="122"/>
        <v>21080824</v>
      </c>
      <c r="F1882" s="10" t="str">
        <f>IFERROR(VLOOKUP(I1882,DATABASE!$N:$O,2,FALSE),"")</f>
        <v>دستكش ضد برش سبك</v>
      </c>
      <c r="G1882" s="3" t="s">
        <v>2468</v>
      </c>
      <c r="H1882" s="4">
        <v>21080</v>
      </c>
      <c r="I1882" s="3" t="s">
        <v>1442</v>
      </c>
      <c r="J1882" s="3" t="s">
        <v>22</v>
      </c>
      <c r="K1882" s="5">
        <v>1</v>
      </c>
      <c r="L1882" s="3" t="s">
        <v>3</v>
      </c>
      <c r="M1882" s="3" t="s">
        <v>4</v>
      </c>
      <c r="N1882" s="3" t="s">
        <v>2707</v>
      </c>
      <c r="O1882" s="1">
        <v>824</v>
      </c>
      <c r="P1882" s="4">
        <v>0</v>
      </c>
      <c r="Q1882" s="10">
        <f t="shared" si="119"/>
        <v>824</v>
      </c>
    </row>
    <row r="1883" spans="2:17" ht="20.25" customHeight="1">
      <c r="B1883" s="10" t="str">
        <f t="shared" si="120"/>
        <v>دستكش ضد برش سبك163</v>
      </c>
      <c r="C1883" s="10" t="str">
        <f t="shared" si="121"/>
        <v>دستكش ضد برش سبك1402/06/12163</v>
      </c>
      <c r="D1883" s="10" t="str">
        <f>IFERROR(IF(تحویلی!$E$1="","",IF(NOSA!O1883=تحویلی!$E$1,تحویلی!$E$1&amp;COUNTIF(NOSA!$O$1:O1883,تحویلی!$E$1),"")),"")</f>
        <v/>
      </c>
      <c r="E1883" s="10" t="str">
        <f t="shared" si="122"/>
        <v>21087163</v>
      </c>
      <c r="F1883" s="10" t="str">
        <f>IFERROR(VLOOKUP(I1883,DATABASE!$N:$O,2,FALSE),"")</f>
        <v>دستكش ضد برش سبك</v>
      </c>
      <c r="G1883" s="3" t="s">
        <v>2468</v>
      </c>
      <c r="H1883" s="4">
        <v>21087</v>
      </c>
      <c r="I1883" s="3" t="s">
        <v>1442</v>
      </c>
      <c r="J1883" s="3" t="s">
        <v>22</v>
      </c>
      <c r="K1883" s="5">
        <v>1</v>
      </c>
      <c r="L1883" s="3" t="s">
        <v>3</v>
      </c>
      <c r="M1883" s="3" t="s">
        <v>9</v>
      </c>
      <c r="N1883" s="3" t="s">
        <v>324</v>
      </c>
      <c r="O1883" s="1">
        <v>163</v>
      </c>
      <c r="P1883" s="4">
        <v>1</v>
      </c>
      <c r="Q1883" s="10">
        <f t="shared" si="119"/>
        <v>163</v>
      </c>
    </row>
    <row r="1884" spans="2:17" ht="20.25" customHeight="1">
      <c r="B1884" s="10" t="str">
        <f t="shared" si="120"/>
        <v>دستكش ضد برش سبك723</v>
      </c>
      <c r="C1884" s="10" t="str">
        <f t="shared" si="121"/>
        <v>دستكش ضد برش سبك1402/06/12723</v>
      </c>
      <c r="D1884" s="10" t="str">
        <f>IFERROR(IF(تحویلی!$E$1="","",IF(NOSA!O1884=تحویلی!$E$1,تحویلی!$E$1&amp;COUNTIF(NOSA!$O$1:O1884,تحویلی!$E$1),"")),"")</f>
        <v/>
      </c>
      <c r="E1884" s="10" t="str">
        <f t="shared" si="122"/>
        <v>21091723</v>
      </c>
      <c r="F1884" s="10" t="str">
        <f>IFERROR(VLOOKUP(I1884,DATABASE!$N:$O,2,FALSE),"")</f>
        <v>دستكش ضد برش سبك</v>
      </c>
      <c r="G1884" s="3" t="s">
        <v>2468</v>
      </c>
      <c r="H1884" s="4">
        <v>21091</v>
      </c>
      <c r="I1884" s="3" t="s">
        <v>1442</v>
      </c>
      <c r="J1884" s="3" t="s">
        <v>22</v>
      </c>
      <c r="K1884" s="5">
        <v>1</v>
      </c>
      <c r="L1884" s="3" t="s">
        <v>3</v>
      </c>
      <c r="M1884" s="3" t="s">
        <v>9</v>
      </c>
      <c r="N1884" s="3" t="s">
        <v>1088</v>
      </c>
      <c r="O1884" s="1">
        <v>723</v>
      </c>
      <c r="P1884" s="4">
        <v>0</v>
      </c>
      <c r="Q1884" s="10">
        <f t="shared" si="119"/>
        <v>723</v>
      </c>
    </row>
    <row r="1885" spans="2:17" ht="20.25" customHeight="1">
      <c r="B1885" s="10" t="str">
        <f t="shared" si="120"/>
        <v>دستكش ضد برش سبك582</v>
      </c>
      <c r="C1885" s="10" t="str">
        <f t="shared" si="121"/>
        <v>دستكش ضد برش سبك1402/06/13582</v>
      </c>
      <c r="D1885" s="10" t="str">
        <f>IFERROR(IF(تحویلی!$E$1="","",IF(NOSA!O1885=تحویلی!$E$1,تحویلی!$E$1&amp;COUNTIF(NOSA!$O$1:O1885,تحویلی!$E$1),"")),"")</f>
        <v/>
      </c>
      <c r="E1885" s="10" t="str">
        <f t="shared" si="122"/>
        <v>21096582</v>
      </c>
      <c r="F1885" s="10" t="str">
        <f>IFERROR(VLOOKUP(I1885,DATABASE!$N:$O,2,FALSE),"")</f>
        <v>دستكش ضد برش سبك</v>
      </c>
      <c r="G1885" s="3" t="s">
        <v>2469</v>
      </c>
      <c r="H1885" s="4">
        <v>21096</v>
      </c>
      <c r="I1885" s="3" t="s">
        <v>1442</v>
      </c>
      <c r="J1885" s="3" t="s">
        <v>22</v>
      </c>
      <c r="K1885" s="5">
        <v>1</v>
      </c>
      <c r="L1885" s="3" t="s">
        <v>3</v>
      </c>
      <c r="M1885" s="3" t="s">
        <v>47</v>
      </c>
      <c r="N1885" s="3" t="s">
        <v>80</v>
      </c>
      <c r="O1885" s="1">
        <v>582</v>
      </c>
      <c r="P1885" s="4">
        <v>1</v>
      </c>
      <c r="Q1885" s="10">
        <f t="shared" si="119"/>
        <v>582</v>
      </c>
    </row>
    <row r="1886" spans="2:17" ht="20.25" customHeight="1">
      <c r="B1886" s="10" t="str">
        <f t="shared" si="120"/>
        <v>دستكش ضد برش سبك739</v>
      </c>
      <c r="C1886" s="10" t="str">
        <f t="shared" si="121"/>
        <v>دستكش ضد برش سبك1402/06/13739</v>
      </c>
      <c r="D1886" s="10" t="str">
        <f>IFERROR(IF(تحویلی!$E$1="","",IF(NOSA!O1886=تحویلی!$E$1,تحویلی!$E$1&amp;COUNTIF(NOSA!$O$1:O1886,تحویلی!$E$1),"")),"")</f>
        <v/>
      </c>
      <c r="E1886" s="10" t="str">
        <f t="shared" si="122"/>
        <v>21098739</v>
      </c>
      <c r="F1886" s="10" t="str">
        <f>IFERROR(VLOOKUP(I1886,DATABASE!$N:$O,2,FALSE),"")</f>
        <v>دستكش ضد برش سبك</v>
      </c>
      <c r="G1886" s="3" t="s">
        <v>2469</v>
      </c>
      <c r="H1886" s="4">
        <v>21098</v>
      </c>
      <c r="I1886" s="3" t="s">
        <v>1442</v>
      </c>
      <c r="J1886" s="3" t="s">
        <v>22</v>
      </c>
      <c r="K1886" s="5">
        <v>1</v>
      </c>
      <c r="L1886" s="3" t="s">
        <v>3</v>
      </c>
      <c r="M1886" s="3" t="s">
        <v>47</v>
      </c>
      <c r="N1886" s="3" t="s">
        <v>779</v>
      </c>
      <c r="O1886" s="1">
        <v>739</v>
      </c>
      <c r="P1886" s="4">
        <v>0</v>
      </c>
      <c r="Q1886" s="10">
        <f t="shared" si="119"/>
        <v>739</v>
      </c>
    </row>
    <row r="1887" spans="2:17" ht="20.25" customHeight="1">
      <c r="B1887" s="10" t="str">
        <f t="shared" si="120"/>
        <v>ماسك N95) FFP2 )741</v>
      </c>
      <c r="C1887" s="10" t="str">
        <f t="shared" si="121"/>
        <v>ماسك N95) FFP2 )1402/06/13741</v>
      </c>
      <c r="D1887" s="10" t="str">
        <f>IFERROR(IF(تحویلی!$E$1="","",IF(NOSA!O1887=تحویلی!$E$1,تحویلی!$E$1&amp;COUNTIF(NOSA!$O$1:O1887,تحویلی!$E$1),"")),"")</f>
        <v/>
      </c>
      <c r="E1887" s="10" t="str">
        <f t="shared" si="122"/>
        <v>21103741</v>
      </c>
      <c r="F1887" s="10" t="str">
        <f>IFERROR(VLOOKUP(I1887,DATABASE!$N:$O,2,FALSE),"")</f>
        <v>ماسك N95) FFP2 )</v>
      </c>
      <c r="G1887" s="3" t="s">
        <v>2469</v>
      </c>
      <c r="H1887" s="4">
        <v>21103</v>
      </c>
      <c r="I1887" s="3" t="s">
        <v>1469</v>
      </c>
      <c r="J1887" s="3" t="s">
        <v>256</v>
      </c>
      <c r="K1887" s="5">
        <v>360</v>
      </c>
      <c r="L1887" s="3" t="s">
        <v>8</v>
      </c>
      <c r="M1887" s="3" t="s">
        <v>63</v>
      </c>
      <c r="N1887" s="3" t="s">
        <v>764</v>
      </c>
      <c r="O1887" s="1">
        <v>741</v>
      </c>
      <c r="P1887" s="4">
        <v>0</v>
      </c>
      <c r="Q1887" s="10">
        <f t="shared" si="119"/>
        <v>741</v>
      </c>
    </row>
    <row r="1888" spans="2:17" ht="20.25" customHeight="1">
      <c r="B1888" s="10" t="str">
        <f t="shared" si="120"/>
        <v>دستكش كف مواد سبك733</v>
      </c>
      <c r="C1888" s="10" t="str">
        <f t="shared" si="121"/>
        <v>دستكش كف مواد سبك1402/06/13733</v>
      </c>
      <c r="D1888" s="10" t="str">
        <f>IFERROR(IF(تحویلی!$E$1="","",IF(NOSA!O1888=تحویلی!$E$1,تحویلی!$E$1&amp;COUNTIF(NOSA!$O$1:O1888,تحویلی!$E$1),"")),"")</f>
        <v/>
      </c>
      <c r="E1888" s="10" t="str">
        <f t="shared" si="122"/>
        <v>21111733</v>
      </c>
      <c r="F1888" s="10" t="str">
        <f>IFERROR(VLOOKUP(I1888,DATABASE!$N:$O,2,FALSE),"")</f>
        <v>دستكش كف مواد سبك</v>
      </c>
      <c r="G1888" s="3" t="s">
        <v>2469</v>
      </c>
      <c r="H1888" s="4">
        <v>21111</v>
      </c>
      <c r="I1888" s="3" t="s">
        <v>1456</v>
      </c>
      <c r="J1888" s="3" t="s">
        <v>2</v>
      </c>
      <c r="K1888" s="5">
        <v>1</v>
      </c>
      <c r="L1888" s="3" t="s">
        <v>3</v>
      </c>
      <c r="M1888" s="3" t="s">
        <v>47</v>
      </c>
      <c r="N1888" s="3" t="s">
        <v>733</v>
      </c>
      <c r="O1888" s="1">
        <v>733</v>
      </c>
      <c r="P1888" s="4">
        <v>0</v>
      </c>
      <c r="Q1888" s="10">
        <f t="shared" si="119"/>
        <v>733</v>
      </c>
    </row>
    <row r="1889" spans="2:17" ht="20.25" customHeight="1">
      <c r="B1889" s="10" t="str">
        <f t="shared" si="120"/>
        <v>دستكش استاد كار845</v>
      </c>
      <c r="C1889" s="10" t="str">
        <f t="shared" si="121"/>
        <v>دستكش استاد كار1402/06/13845</v>
      </c>
      <c r="D1889" s="10" t="str">
        <f>IFERROR(IF(تحویلی!$E$1="","",IF(NOSA!O1889=تحویلی!$E$1,تحویلی!$E$1&amp;COUNTIF(NOSA!$O$1:O1889,تحویلی!$E$1),"")),"")</f>
        <v/>
      </c>
      <c r="E1889" s="10" t="str">
        <f t="shared" si="122"/>
        <v>21117845</v>
      </c>
      <c r="F1889" s="10" t="str">
        <f>IFERROR(VLOOKUP(I1889,DATABASE!$N:$O,2,FALSE),"")</f>
        <v>دستكش استاد كار</v>
      </c>
      <c r="G1889" s="3" t="s">
        <v>2469</v>
      </c>
      <c r="H1889" s="4">
        <v>21117</v>
      </c>
      <c r="I1889" s="3" t="s">
        <v>1543</v>
      </c>
      <c r="J1889" s="3" t="s">
        <v>255</v>
      </c>
      <c r="K1889" s="5">
        <v>2</v>
      </c>
      <c r="L1889" s="3" t="s">
        <v>3</v>
      </c>
      <c r="M1889" s="3" t="s">
        <v>47</v>
      </c>
      <c r="N1889" s="3" t="s">
        <v>2701</v>
      </c>
      <c r="O1889" s="1">
        <v>845</v>
      </c>
      <c r="P1889" s="4">
        <v>0</v>
      </c>
      <c r="Q1889" s="10">
        <f t="shared" si="119"/>
        <v>845</v>
      </c>
    </row>
    <row r="1890" spans="2:17" ht="20.25" customHeight="1">
      <c r="B1890" s="10" t="str">
        <f t="shared" si="120"/>
        <v>دستكش ضد برش سبك845</v>
      </c>
      <c r="C1890" s="10" t="str">
        <f t="shared" si="121"/>
        <v>دستكش ضد برش سبك1402/06/13845</v>
      </c>
      <c r="D1890" s="10" t="str">
        <f>IFERROR(IF(تحویلی!$E$1="","",IF(NOSA!O1890=تحویلی!$E$1,تحویلی!$E$1&amp;COUNTIF(NOSA!$O$1:O1890,تحویلی!$E$1),"")),"")</f>
        <v/>
      </c>
      <c r="E1890" s="10" t="str">
        <f t="shared" si="122"/>
        <v>21117845</v>
      </c>
      <c r="F1890" s="10" t="str">
        <f>IFERROR(VLOOKUP(I1890,DATABASE!$N:$O,2,FALSE),"")</f>
        <v>دستكش ضد برش سبك</v>
      </c>
      <c r="G1890" s="3" t="s">
        <v>2469</v>
      </c>
      <c r="H1890" s="4">
        <v>21117</v>
      </c>
      <c r="I1890" s="3" t="s">
        <v>1442</v>
      </c>
      <c r="J1890" s="3" t="s">
        <v>22</v>
      </c>
      <c r="K1890" s="5">
        <v>1</v>
      </c>
      <c r="L1890" s="3" t="s">
        <v>3</v>
      </c>
      <c r="M1890" s="3" t="s">
        <v>47</v>
      </c>
      <c r="N1890" s="3" t="s">
        <v>2701</v>
      </c>
      <c r="O1890" s="1">
        <v>845</v>
      </c>
      <c r="P1890" s="4">
        <v>1</v>
      </c>
      <c r="Q1890" s="10">
        <f t="shared" si="119"/>
        <v>845</v>
      </c>
    </row>
    <row r="1891" spans="2:17" ht="20.25" customHeight="1">
      <c r="B1891" s="10" t="str">
        <f t="shared" si="120"/>
        <v>دستكش ضد برش سبك827</v>
      </c>
      <c r="C1891" s="10" t="str">
        <f t="shared" si="121"/>
        <v>دستكش ضد برش سبك1402/06/13827</v>
      </c>
      <c r="D1891" s="10" t="str">
        <f>IFERROR(IF(تحویلی!$E$1="","",IF(NOSA!O1891=تحویلی!$E$1,تحویلی!$E$1&amp;COUNTIF(NOSA!$O$1:O1891,تحویلی!$E$1),"")),"")</f>
        <v/>
      </c>
      <c r="E1891" s="10" t="str">
        <f t="shared" si="122"/>
        <v>21123827</v>
      </c>
      <c r="F1891" s="10" t="str">
        <f>IFERROR(VLOOKUP(I1891,DATABASE!$N:$O,2,FALSE),"")</f>
        <v>دستكش ضد برش سبك</v>
      </c>
      <c r="G1891" s="3" t="s">
        <v>2469</v>
      </c>
      <c r="H1891" s="4">
        <v>21123</v>
      </c>
      <c r="I1891" s="3" t="s">
        <v>1442</v>
      </c>
      <c r="J1891" s="3" t="s">
        <v>22</v>
      </c>
      <c r="K1891" s="5">
        <v>1</v>
      </c>
      <c r="L1891" s="3" t="s">
        <v>3</v>
      </c>
      <c r="M1891" s="3" t="s">
        <v>47</v>
      </c>
      <c r="N1891" s="3" t="s">
        <v>2653</v>
      </c>
      <c r="O1891" s="1">
        <v>827</v>
      </c>
      <c r="P1891" s="4">
        <v>1</v>
      </c>
      <c r="Q1891" s="10">
        <f t="shared" si="119"/>
        <v>827</v>
      </c>
    </row>
    <row r="1892" spans="2:17" ht="20.25" customHeight="1">
      <c r="B1892" s="10" t="str">
        <f t="shared" si="120"/>
        <v>فيلتر ماسك نيم صورت (3M) مدل 209110030</v>
      </c>
      <c r="C1892" s="10" t="str">
        <f t="shared" si="121"/>
        <v>فيلتر ماسك نيم صورت (3M) مدل 20911402/06/1310030</v>
      </c>
      <c r="D1892" s="10" t="str">
        <f>IFERROR(IF(تحویلی!$E$1="","",IF(NOSA!O1892=تحویلی!$E$1,تحویلی!$E$1&amp;COUNTIF(NOSA!$O$1:O1892,تحویلی!$E$1),"")),"")</f>
        <v/>
      </c>
      <c r="E1892" s="10" t="str">
        <f t="shared" si="122"/>
        <v>2112610030</v>
      </c>
      <c r="F1892" s="10" t="str">
        <f>IFERROR(VLOOKUP(I1892,DATABASE!$N:$O,2,FALSE),"")</f>
        <v>فيلتر ماسك نيم صورت (3M) مدل 2091</v>
      </c>
      <c r="G1892" s="3" t="s">
        <v>2469</v>
      </c>
      <c r="H1892" s="4">
        <v>21126</v>
      </c>
      <c r="I1892" s="3" t="s">
        <v>1475</v>
      </c>
      <c r="J1892" s="3" t="s">
        <v>53</v>
      </c>
      <c r="K1892" s="5">
        <v>1</v>
      </c>
      <c r="L1892" s="3" t="s">
        <v>8</v>
      </c>
      <c r="M1892" s="3" t="s">
        <v>9</v>
      </c>
      <c r="N1892" s="3" t="s">
        <v>1627</v>
      </c>
      <c r="O1892" s="1">
        <v>10030</v>
      </c>
      <c r="P1892" s="4">
        <v>1</v>
      </c>
      <c r="Q1892" s="10">
        <f t="shared" si="119"/>
        <v>10030</v>
      </c>
    </row>
    <row r="1893" spans="2:17" ht="20.25" customHeight="1">
      <c r="B1893" s="10" t="str">
        <f t="shared" si="120"/>
        <v>لباس كار ديرسوز(بلوز و شلوار)829</v>
      </c>
      <c r="C1893" s="10" t="str">
        <f t="shared" si="121"/>
        <v>لباس كار ديرسوز(بلوز و شلوار)1402/06/13829</v>
      </c>
      <c r="D1893" s="10" t="str">
        <f>IFERROR(IF(تحویلی!$E$1="","",IF(NOSA!O1893=تحویلی!$E$1,تحویلی!$E$1&amp;COUNTIF(NOSA!$O$1:O1893,تحویلی!$E$1),"")),"")</f>
        <v/>
      </c>
      <c r="E1893" s="10" t="str">
        <f t="shared" si="122"/>
        <v>21127829</v>
      </c>
      <c r="F1893" s="10" t="str">
        <f>IFERROR(VLOOKUP(I1893,DATABASE!$N:$O,2,FALSE),"")</f>
        <v>لباس كار ديرسوز(بلوز و شلوار)</v>
      </c>
      <c r="G1893" s="3" t="s">
        <v>2469</v>
      </c>
      <c r="H1893" s="4">
        <v>21127</v>
      </c>
      <c r="I1893" s="3" t="s">
        <v>1466</v>
      </c>
      <c r="J1893" s="3" t="s">
        <v>1623</v>
      </c>
      <c r="K1893" s="5">
        <v>1</v>
      </c>
      <c r="L1893" s="3" t="s">
        <v>28</v>
      </c>
      <c r="M1893" s="3" t="s">
        <v>4</v>
      </c>
      <c r="N1893" s="3" t="s">
        <v>129</v>
      </c>
      <c r="O1893" s="1">
        <v>829</v>
      </c>
      <c r="P1893" s="4">
        <v>0</v>
      </c>
      <c r="Q1893" s="10">
        <f t="shared" ref="Q1893:Q1956" si="123">VALUE(O1893)</f>
        <v>829</v>
      </c>
    </row>
    <row r="1894" spans="2:17" ht="20.25" customHeight="1">
      <c r="B1894" s="10" t="str">
        <f t="shared" si="120"/>
        <v>دستكش ضد برش سبك83</v>
      </c>
      <c r="C1894" s="10" t="str">
        <f t="shared" si="121"/>
        <v>دستكش ضد برش سبك1402/06/1383</v>
      </c>
      <c r="D1894" s="10" t="str">
        <f>IFERROR(IF(تحویلی!$E$1="","",IF(NOSA!O1894=تحویلی!$E$1,تحویلی!$E$1&amp;COUNTIF(NOSA!$O$1:O1894,تحویلی!$E$1),"")),"")</f>
        <v/>
      </c>
      <c r="E1894" s="10" t="str">
        <f t="shared" si="122"/>
        <v>2113183</v>
      </c>
      <c r="F1894" s="10" t="str">
        <f>IFERROR(VLOOKUP(I1894,DATABASE!$N:$O,2,FALSE),"")</f>
        <v>دستكش ضد برش سبك</v>
      </c>
      <c r="G1894" s="3" t="s">
        <v>2469</v>
      </c>
      <c r="H1894" s="4">
        <v>21131</v>
      </c>
      <c r="I1894" s="3" t="s">
        <v>1442</v>
      </c>
      <c r="J1894" s="3" t="s">
        <v>22</v>
      </c>
      <c r="K1894" s="5">
        <v>1</v>
      </c>
      <c r="L1894" s="3" t="s">
        <v>3</v>
      </c>
      <c r="M1894" s="3" t="s">
        <v>43</v>
      </c>
      <c r="N1894" s="3" t="s">
        <v>929</v>
      </c>
      <c r="O1894" s="1">
        <v>83</v>
      </c>
      <c r="P1894" s="4">
        <v>0</v>
      </c>
      <c r="Q1894" s="10">
        <f t="shared" si="123"/>
        <v>83</v>
      </c>
    </row>
    <row r="1895" spans="2:17" ht="20.25" customHeight="1">
      <c r="B1895" s="10" t="str">
        <f t="shared" si="120"/>
        <v>دستكش ضد برش سبك599</v>
      </c>
      <c r="C1895" s="10" t="str">
        <f t="shared" si="121"/>
        <v>دستكش ضد برش سبك1402/06/13599</v>
      </c>
      <c r="D1895" s="10" t="str">
        <f>IFERROR(IF(تحویلی!$E$1="","",IF(NOSA!O1895=تحویلی!$E$1,تحویلی!$E$1&amp;COUNTIF(NOSA!$O$1:O1895,تحویلی!$E$1),"")),"")</f>
        <v/>
      </c>
      <c r="E1895" s="10" t="str">
        <f t="shared" si="122"/>
        <v>21132599</v>
      </c>
      <c r="F1895" s="10" t="str">
        <f>IFERROR(VLOOKUP(I1895,DATABASE!$N:$O,2,FALSE),"")</f>
        <v>دستكش ضد برش سبك</v>
      </c>
      <c r="G1895" s="3" t="s">
        <v>2469</v>
      </c>
      <c r="H1895" s="4">
        <v>21132</v>
      </c>
      <c r="I1895" s="3" t="s">
        <v>1442</v>
      </c>
      <c r="J1895" s="3" t="s">
        <v>22</v>
      </c>
      <c r="K1895" s="5">
        <v>1</v>
      </c>
      <c r="L1895" s="3" t="s">
        <v>3</v>
      </c>
      <c r="M1895" s="3" t="s">
        <v>47</v>
      </c>
      <c r="N1895" s="3" t="s">
        <v>2708</v>
      </c>
      <c r="O1895" s="1">
        <v>599</v>
      </c>
      <c r="P1895" s="4">
        <v>0</v>
      </c>
      <c r="Q1895" s="10">
        <f t="shared" si="123"/>
        <v>599</v>
      </c>
    </row>
    <row r="1896" spans="2:17" ht="20.25" customHeight="1">
      <c r="B1896" s="10" t="str">
        <f t="shared" si="120"/>
        <v>عينك رويت مذاب717</v>
      </c>
      <c r="C1896" s="10" t="str">
        <f t="shared" si="121"/>
        <v>عينك رويت مذاب1402/06/14717</v>
      </c>
      <c r="D1896" s="10" t="str">
        <f>IFERROR(IF(تحویلی!$E$1="","",IF(NOSA!O1896=تحویلی!$E$1,تحویلی!$E$1&amp;COUNTIF(NOSA!$O$1:O1896,تحویلی!$E$1),"")),"")</f>
        <v/>
      </c>
      <c r="E1896" s="10" t="str">
        <f t="shared" si="122"/>
        <v>21142717</v>
      </c>
      <c r="F1896" s="10" t="str">
        <f>IFERROR(VLOOKUP(I1896,DATABASE!$N:$O,2,FALSE),"")</f>
        <v>عينك رويت مذاب</v>
      </c>
      <c r="G1896" s="3" t="s">
        <v>2470</v>
      </c>
      <c r="H1896" s="4">
        <v>21142</v>
      </c>
      <c r="I1896" s="3" t="s">
        <v>2323</v>
      </c>
      <c r="J1896" s="3" t="s">
        <v>2240</v>
      </c>
      <c r="K1896" s="5">
        <v>1</v>
      </c>
      <c r="L1896" s="3" t="s">
        <v>8</v>
      </c>
      <c r="M1896" s="3" t="s">
        <v>47</v>
      </c>
      <c r="N1896" s="3" t="s">
        <v>673</v>
      </c>
      <c r="O1896" s="1">
        <v>717</v>
      </c>
      <c r="P1896" s="4">
        <v>0</v>
      </c>
      <c r="Q1896" s="10">
        <f t="shared" si="123"/>
        <v>717</v>
      </c>
    </row>
    <row r="1897" spans="2:17" ht="20.25" customHeight="1">
      <c r="B1897" s="10" t="str">
        <f t="shared" si="120"/>
        <v>عينك گاگل827</v>
      </c>
      <c r="C1897" s="10" t="str">
        <f t="shared" si="121"/>
        <v>عينك گاگل1402/06/14827</v>
      </c>
      <c r="D1897" s="10" t="str">
        <f>IFERROR(IF(تحویلی!$E$1="","",IF(NOSA!O1897=تحویلی!$E$1,تحویلی!$E$1&amp;COUNTIF(NOSA!$O$1:O1897,تحویلی!$E$1),"")),"")</f>
        <v/>
      </c>
      <c r="E1897" s="10" t="str">
        <f t="shared" si="122"/>
        <v>21142827</v>
      </c>
      <c r="F1897" s="10" t="str">
        <f>IFERROR(VLOOKUP(I1897,DATABASE!$N:$O,2,FALSE),"")</f>
        <v>عينك گاگل</v>
      </c>
      <c r="G1897" s="3" t="s">
        <v>2470</v>
      </c>
      <c r="H1897" s="4">
        <v>21142</v>
      </c>
      <c r="I1897" s="3" t="s">
        <v>1555</v>
      </c>
      <c r="J1897" s="3" t="s">
        <v>1556</v>
      </c>
      <c r="K1897" s="5">
        <v>1</v>
      </c>
      <c r="L1897" s="3" t="s">
        <v>8</v>
      </c>
      <c r="M1897" s="3" t="s">
        <v>47</v>
      </c>
      <c r="N1897" s="3" t="s">
        <v>2653</v>
      </c>
      <c r="O1897" s="1">
        <v>827</v>
      </c>
      <c r="P1897" s="4">
        <v>0</v>
      </c>
      <c r="Q1897" s="10">
        <f t="shared" si="123"/>
        <v>827</v>
      </c>
    </row>
    <row r="1898" spans="2:17" ht="20.25" customHeight="1">
      <c r="B1898" s="10" t="str">
        <f t="shared" si="120"/>
        <v>690</v>
      </c>
      <c r="C1898" s="10" t="str">
        <f t="shared" si="121"/>
        <v>1402/06/14690</v>
      </c>
      <c r="D1898" s="10" t="str">
        <f>IFERROR(IF(تحویلی!$E$1="","",IF(NOSA!O1898=تحویلی!$E$1,تحویلی!$E$1&amp;COUNTIF(NOSA!$O$1:O1898,تحویلی!$E$1),"")),"")</f>
        <v/>
      </c>
      <c r="E1898" s="10" t="str">
        <f t="shared" si="122"/>
        <v>21155690</v>
      </c>
      <c r="F1898" s="10" t="str">
        <f>IFERROR(VLOOKUP(I1898,DATABASE!$N:$O,2,FALSE),"")</f>
        <v/>
      </c>
      <c r="G1898" s="3" t="s">
        <v>2470</v>
      </c>
      <c r="H1898" s="4">
        <v>21155</v>
      </c>
      <c r="I1898" s="3" t="s">
        <v>2699</v>
      </c>
      <c r="J1898" s="3" t="s">
        <v>7</v>
      </c>
      <c r="K1898" s="5">
        <v>1</v>
      </c>
      <c r="L1898" s="3" t="s">
        <v>8</v>
      </c>
      <c r="M1898" s="3" t="s">
        <v>4</v>
      </c>
      <c r="N1898" s="3" t="s">
        <v>333</v>
      </c>
      <c r="O1898" s="1">
        <v>690</v>
      </c>
      <c r="P1898" s="4">
        <v>0</v>
      </c>
      <c r="Q1898" s="10">
        <f t="shared" si="123"/>
        <v>690</v>
      </c>
    </row>
    <row r="1899" spans="2:17" ht="20.25" customHeight="1">
      <c r="B1899" s="10" t="str">
        <f t="shared" si="120"/>
        <v>لباس كار ديرسوز(بلوز و شلوار)673</v>
      </c>
      <c r="C1899" s="10" t="str">
        <f t="shared" si="121"/>
        <v>لباس كار ديرسوز(بلوز و شلوار)1402/06/14673</v>
      </c>
      <c r="D1899" s="10" t="str">
        <f>IFERROR(IF(تحویلی!$E$1="","",IF(NOSA!O1899=تحویلی!$E$1,تحویلی!$E$1&amp;COUNTIF(NOSA!$O$1:O1899,تحویلی!$E$1),"")),"")</f>
        <v/>
      </c>
      <c r="E1899" s="10" t="str">
        <f t="shared" si="122"/>
        <v>21175673</v>
      </c>
      <c r="F1899" s="10" t="str">
        <f>IFERROR(VLOOKUP(I1899,DATABASE!$N:$O,2,FALSE),"")</f>
        <v>لباس كار ديرسوز(بلوز و شلوار)</v>
      </c>
      <c r="G1899" s="3" t="s">
        <v>2470</v>
      </c>
      <c r="H1899" s="4">
        <v>21175</v>
      </c>
      <c r="I1899" s="3" t="s">
        <v>1634</v>
      </c>
      <c r="J1899" s="3" t="s">
        <v>1635</v>
      </c>
      <c r="K1899" s="5">
        <v>1</v>
      </c>
      <c r="L1899" s="3" t="s">
        <v>28</v>
      </c>
      <c r="M1899" s="3" t="s">
        <v>47</v>
      </c>
      <c r="N1899" s="3" t="s">
        <v>311</v>
      </c>
      <c r="O1899" s="1">
        <v>673</v>
      </c>
      <c r="P1899" s="4">
        <v>1</v>
      </c>
      <c r="Q1899" s="10">
        <f t="shared" si="123"/>
        <v>673</v>
      </c>
    </row>
    <row r="1900" spans="2:17" ht="20.25" customHeight="1">
      <c r="B1900" s="10" t="str">
        <f t="shared" si="120"/>
        <v>دستكش ضد برش سبك248</v>
      </c>
      <c r="C1900" s="10" t="str">
        <f t="shared" si="121"/>
        <v>دستكش ضد برش سبك1402/06/14248</v>
      </c>
      <c r="D1900" s="10" t="str">
        <f>IFERROR(IF(تحویلی!$E$1="","",IF(NOSA!O1900=تحویلی!$E$1,تحویلی!$E$1&amp;COUNTIF(NOSA!$O$1:O1900,تحویلی!$E$1),"")),"")</f>
        <v/>
      </c>
      <c r="E1900" s="10" t="str">
        <f t="shared" si="122"/>
        <v>21178248</v>
      </c>
      <c r="F1900" s="10" t="str">
        <f>IFERROR(VLOOKUP(I1900,DATABASE!$N:$O,2,FALSE),"")</f>
        <v>دستكش ضد برش سبك</v>
      </c>
      <c r="G1900" s="3" t="s">
        <v>2470</v>
      </c>
      <c r="H1900" s="4">
        <v>21178</v>
      </c>
      <c r="I1900" s="3" t="s">
        <v>1442</v>
      </c>
      <c r="J1900" s="3" t="s">
        <v>22</v>
      </c>
      <c r="K1900" s="5">
        <v>1</v>
      </c>
      <c r="L1900" s="3" t="s">
        <v>3</v>
      </c>
      <c r="M1900" s="3" t="s">
        <v>4</v>
      </c>
      <c r="N1900" s="3" t="s">
        <v>237</v>
      </c>
      <c r="O1900" s="1">
        <v>248</v>
      </c>
      <c r="P1900" s="4">
        <v>1</v>
      </c>
      <c r="Q1900" s="10">
        <f t="shared" si="123"/>
        <v>248</v>
      </c>
    </row>
    <row r="1901" spans="2:17" ht="20.25" customHeight="1">
      <c r="B1901" s="10" t="str">
        <f t="shared" si="120"/>
        <v>دستكش ضد برش سبك1</v>
      </c>
      <c r="C1901" s="10" t="str">
        <f t="shared" si="121"/>
        <v>دستكش ضد برش سبك1402/06/14238</v>
      </c>
      <c r="D1901" s="10" t="str">
        <f>IFERROR(IF(تحویلی!$E$1="","",IF(NOSA!O1901=تحویلی!$E$1,تحویلی!$E$1&amp;COUNTIF(NOSA!$O$1:O1901,تحویلی!$E$1),"")),"")</f>
        <v/>
      </c>
      <c r="E1901" s="10" t="str">
        <f t="shared" si="122"/>
        <v>21180238</v>
      </c>
      <c r="F1901" s="10" t="str">
        <f>IFERROR(VLOOKUP(I1901,DATABASE!$N:$O,2,FALSE),"")</f>
        <v>دستكش ضد برش سبك</v>
      </c>
      <c r="G1901" s="3" t="s">
        <v>2470</v>
      </c>
      <c r="H1901" s="4">
        <v>21180</v>
      </c>
      <c r="I1901" s="3" t="s">
        <v>1442</v>
      </c>
      <c r="J1901" s="3" t="s">
        <v>22</v>
      </c>
      <c r="K1901" s="5">
        <v>1</v>
      </c>
      <c r="L1901" s="3" t="s">
        <v>3</v>
      </c>
      <c r="M1901" s="3" t="s">
        <v>19</v>
      </c>
      <c r="N1901" s="3" t="s">
        <v>284</v>
      </c>
      <c r="O1901" s="1">
        <v>238</v>
      </c>
      <c r="P1901" s="4">
        <v>1</v>
      </c>
      <c r="Q1901" s="67">
        <v>1</v>
      </c>
    </row>
    <row r="1902" spans="2:17" ht="20.25" customHeight="1">
      <c r="B1902" s="10" t="str">
        <f t="shared" si="120"/>
        <v>1</v>
      </c>
      <c r="C1902" s="10" t="str">
        <f t="shared" si="121"/>
        <v>1402/06/1488</v>
      </c>
      <c r="D1902" s="10" t="str">
        <f>IFERROR(IF(تحویلی!$E$1="","",IF(NOSA!O1902=تحویلی!$E$1,تحویلی!$E$1&amp;COUNTIF(NOSA!$O$1:O1902,تحویلی!$E$1),"")),"")</f>
        <v/>
      </c>
      <c r="E1902" s="10" t="str">
        <f t="shared" si="122"/>
        <v>2118188</v>
      </c>
      <c r="F1902" s="10" t="str">
        <f>IFERROR(VLOOKUP(I1902,DATABASE!$N:$O,2,FALSE),"")</f>
        <v/>
      </c>
      <c r="G1902" s="3" t="s">
        <v>2470</v>
      </c>
      <c r="H1902" s="4">
        <v>21181</v>
      </c>
      <c r="I1902" s="3" t="s">
        <v>2699</v>
      </c>
      <c r="J1902" s="3" t="s">
        <v>7</v>
      </c>
      <c r="K1902" s="5">
        <v>1</v>
      </c>
      <c r="L1902" s="3" t="s">
        <v>8</v>
      </c>
      <c r="M1902" s="3" t="s">
        <v>19</v>
      </c>
      <c r="N1902" s="3" t="s">
        <v>306</v>
      </c>
      <c r="O1902" s="1">
        <v>88</v>
      </c>
      <c r="P1902" s="4">
        <v>1</v>
      </c>
      <c r="Q1902" s="67">
        <v>1</v>
      </c>
    </row>
    <row r="1903" spans="2:17" ht="20.25" customHeight="1">
      <c r="B1903" s="10" t="str">
        <f t="shared" si="120"/>
        <v>رابط فنري نقاب كلاه ايمني1</v>
      </c>
      <c r="C1903" s="10" t="str">
        <f t="shared" si="121"/>
        <v>رابط فنري نقاب كلاه ايمني1402/06/1488</v>
      </c>
      <c r="D1903" s="10" t="str">
        <f>IFERROR(IF(تحویلی!$E$1="","",IF(NOSA!O1903=تحویلی!$E$1,تحویلی!$E$1&amp;COUNTIF(NOSA!$O$1:O1903,تحویلی!$E$1),"")),"")</f>
        <v/>
      </c>
      <c r="E1903" s="10" t="str">
        <f t="shared" si="122"/>
        <v>2118188</v>
      </c>
      <c r="F1903" s="10" t="str">
        <f>IFERROR(VLOOKUP(I1903,DATABASE!$N:$O,2,FALSE),"")</f>
        <v>رابط فنري نقاب كلاه ايمني</v>
      </c>
      <c r="G1903" s="3" t="s">
        <v>2470</v>
      </c>
      <c r="H1903" s="4">
        <v>21181</v>
      </c>
      <c r="I1903" s="3" t="s">
        <v>1454</v>
      </c>
      <c r="J1903" s="3" t="s">
        <v>135</v>
      </c>
      <c r="K1903" s="5">
        <v>1</v>
      </c>
      <c r="L1903" s="3" t="s">
        <v>8</v>
      </c>
      <c r="M1903" s="3" t="s">
        <v>19</v>
      </c>
      <c r="N1903" s="3" t="s">
        <v>306</v>
      </c>
      <c r="O1903" s="1">
        <v>88</v>
      </c>
      <c r="P1903" s="4">
        <v>1</v>
      </c>
      <c r="Q1903" s="67">
        <v>1</v>
      </c>
    </row>
    <row r="1904" spans="2:17" ht="20.25" customHeight="1">
      <c r="B1904" s="10" t="str">
        <f t="shared" si="120"/>
        <v>دستكش ضد برش سبك0</v>
      </c>
      <c r="C1904" s="10" t="str">
        <f t="shared" si="121"/>
        <v>دستكش ضد برش سبك1402/06/14471</v>
      </c>
      <c r="D1904" s="10" t="str">
        <f>IFERROR(IF(تحویلی!$E$1="","",IF(NOSA!O1904=تحویلی!$E$1,تحویلی!$E$1&amp;COUNTIF(NOSA!$O$1:O1904,تحویلی!$E$1),"")),"")</f>
        <v/>
      </c>
      <c r="E1904" s="10" t="str">
        <f t="shared" si="122"/>
        <v>21182471</v>
      </c>
      <c r="F1904" s="10" t="str">
        <f>IFERROR(VLOOKUP(I1904,DATABASE!$N:$O,2,FALSE),"")</f>
        <v>دستكش ضد برش سبك</v>
      </c>
      <c r="G1904" s="3" t="s">
        <v>2470</v>
      </c>
      <c r="H1904" s="4">
        <v>21182</v>
      </c>
      <c r="I1904" s="3" t="s">
        <v>1442</v>
      </c>
      <c r="J1904" s="3" t="s">
        <v>22</v>
      </c>
      <c r="K1904" s="5">
        <v>1</v>
      </c>
      <c r="L1904" s="3" t="s">
        <v>3</v>
      </c>
      <c r="M1904" s="3" t="s">
        <v>43</v>
      </c>
      <c r="N1904" s="3" t="s">
        <v>97</v>
      </c>
      <c r="O1904" s="1">
        <v>471</v>
      </c>
      <c r="P1904" s="4">
        <v>0</v>
      </c>
      <c r="Q1904" s="67">
        <v>0</v>
      </c>
    </row>
    <row r="1905" spans="2:17" ht="20.25" customHeight="1">
      <c r="B1905" s="10" t="str">
        <f t="shared" si="120"/>
        <v>پوتين ايمني نسوز0</v>
      </c>
      <c r="C1905" s="10" t="str">
        <f t="shared" si="121"/>
        <v>پوتين ايمني نسوز1402/06/15751</v>
      </c>
      <c r="D1905" s="10" t="str">
        <f>IFERROR(IF(تحویلی!$E$1="","",IF(NOSA!O1905=تحویلی!$E$1,تحویلی!$E$1&amp;COUNTIF(NOSA!$O$1:O1905,تحویلی!$E$1),"")),"")</f>
        <v/>
      </c>
      <c r="E1905" s="10" t="str">
        <f t="shared" si="122"/>
        <v>21190751</v>
      </c>
      <c r="F1905" s="10" t="str">
        <f>IFERROR(VLOOKUP(I1905,DATABASE!$N:$O,2,FALSE),"")</f>
        <v>پوتين ايمني نسوز</v>
      </c>
      <c r="G1905" s="3" t="s">
        <v>2471</v>
      </c>
      <c r="H1905" s="4">
        <v>21190</v>
      </c>
      <c r="I1905" s="3" t="s">
        <v>1648</v>
      </c>
      <c r="J1905" s="3" t="s">
        <v>1649</v>
      </c>
      <c r="K1905" s="5">
        <v>1</v>
      </c>
      <c r="L1905" s="3" t="s">
        <v>3</v>
      </c>
      <c r="M1905" s="3" t="s">
        <v>9</v>
      </c>
      <c r="N1905" s="3" t="s">
        <v>2709</v>
      </c>
      <c r="O1905" s="1">
        <v>751</v>
      </c>
      <c r="P1905" s="4">
        <v>1</v>
      </c>
      <c r="Q1905" s="67">
        <v>0</v>
      </c>
    </row>
    <row r="1906" spans="2:17" ht="20.25" customHeight="1">
      <c r="B1906" s="10" t="str">
        <f t="shared" si="120"/>
        <v>فيلتر ماسك نيم صورت (3M) مدل 20910</v>
      </c>
      <c r="C1906" s="10" t="str">
        <f t="shared" si="121"/>
        <v>فيلتر ماسك نيم صورت (3M) مدل 20911402/06/15751</v>
      </c>
      <c r="D1906" s="10" t="str">
        <f>IFERROR(IF(تحویلی!$E$1="","",IF(NOSA!O1906=تحویلی!$E$1,تحویلی!$E$1&amp;COUNTIF(NOSA!$O$1:O1906,تحویلی!$E$1),"")),"")</f>
        <v/>
      </c>
      <c r="E1906" s="10" t="str">
        <f t="shared" si="122"/>
        <v>21190751</v>
      </c>
      <c r="F1906" s="10" t="str">
        <f>IFERROR(VLOOKUP(I1906,DATABASE!$N:$O,2,FALSE),"")</f>
        <v>فيلتر ماسك نيم صورت (3M) مدل 2091</v>
      </c>
      <c r="G1906" s="3" t="s">
        <v>2471</v>
      </c>
      <c r="H1906" s="4">
        <v>21190</v>
      </c>
      <c r="I1906" s="3" t="s">
        <v>1475</v>
      </c>
      <c r="J1906" s="3" t="s">
        <v>53</v>
      </c>
      <c r="K1906" s="5">
        <v>1</v>
      </c>
      <c r="L1906" s="3" t="s">
        <v>8</v>
      </c>
      <c r="M1906" s="3" t="s">
        <v>9</v>
      </c>
      <c r="N1906" s="3" t="s">
        <v>2709</v>
      </c>
      <c r="O1906" s="1">
        <v>751</v>
      </c>
      <c r="P1906" s="4">
        <v>1</v>
      </c>
      <c r="Q1906" s="67">
        <v>0</v>
      </c>
    </row>
    <row r="1907" spans="2:17" ht="20.25" customHeight="1">
      <c r="B1907" s="10" t="str">
        <f t="shared" si="120"/>
        <v>نقاب تيره محافظ صورت معمولي776</v>
      </c>
      <c r="C1907" s="10" t="str">
        <f t="shared" si="121"/>
        <v>نقاب تيره محافظ صورت معمولي1402/06/15776</v>
      </c>
      <c r="D1907" s="10" t="str">
        <f>IFERROR(IF(تحویلی!$E$1="","",IF(NOSA!O1907=تحویلی!$E$1,تحویلی!$E$1&amp;COUNTIF(NOSA!$O$1:O1907,تحویلی!$E$1),"")),"")</f>
        <v/>
      </c>
      <c r="E1907" s="10" t="str">
        <f t="shared" si="122"/>
        <v>21194776</v>
      </c>
      <c r="F1907" s="10" t="str">
        <f>IFERROR(VLOOKUP(I1907,DATABASE!$N:$O,2,FALSE),"")</f>
        <v>نقاب تيره محافظ صورت معمولي</v>
      </c>
      <c r="G1907" s="3" t="s">
        <v>2471</v>
      </c>
      <c r="H1907" s="4">
        <v>21194</v>
      </c>
      <c r="I1907" s="3" t="s">
        <v>1557</v>
      </c>
      <c r="J1907" s="3" t="s">
        <v>115</v>
      </c>
      <c r="K1907" s="5">
        <v>1</v>
      </c>
      <c r="L1907" s="3" t="s">
        <v>8</v>
      </c>
      <c r="M1907" s="3" t="s">
        <v>4</v>
      </c>
      <c r="N1907" s="3" t="s">
        <v>1169</v>
      </c>
      <c r="O1907" s="1">
        <v>776</v>
      </c>
      <c r="P1907" s="4">
        <v>1</v>
      </c>
      <c r="Q1907" s="10">
        <f t="shared" si="123"/>
        <v>776</v>
      </c>
    </row>
    <row r="1908" spans="2:17" ht="20.25" customHeight="1">
      <c r="B1908" s="10" t="str">
        <f t="shared" si="120"/>
        <v>هدگير نقاب776</v>
      </c>
      <c r="C1908" s="10" t="str">
        <f t="shared" si="121"/>
        <v>هدگير نقاب1402/06/15776</v>
      </c>
      <c r="D1908" s="10" t="str">
        <f>IFERROR(IF(تحویلی!$E$1="","",IF(NOSA!O1908=تحویلی!$E$1,تحویلی!$E$1&amp;COUNTIF(NOSA!$O$1:O1908,تحویلی!$E$1),"")),"")</f>
        <v/>
      </c>
      <c r="E1908" s="10" t="str">
        <f t="shared" si="122"/>
        <v>21194776</v>
      </c>
      <c r="F1908" s="10" t="str">
        <f>IFERROR(VLOOKUP(I1908,DATABASE!$N:$O,2,FALSE),"")</f>
        <v>هدگير نقاب</v>
      </c>
      <c r="G1908" s="3" t="s">
        <v>2471</v>
      </c>
      <c r="H1908" s="4">
        <v>21194</v>
      </c>
      <c r="I1908" s="3" t="s">
        <v>1468</v>
      </c>
      <c r="J1908" s="3" t="s">
        <v>12</v>
      </c>
      <c r="K1908" s="5">
        <v>1</v>
      </c>
      <c r="L1908" s="3" t="s">
        <v>8</v>
      </c>
      <c r="M1908" s="3" t="s">
        <v>4</v>
      </c>
      <c r="N1908" s="3" t="s">
        <v>2710</v>
      </c>
      <c r="O1908" s="1">
        <v>776</v>
      </c>
      <c r="P1908" s="4">
        <v>1</v>
      </c>
      <c r="Q1908" s="10">
        <f t="shared" si="123"/>
        <v>776</v>
      </c>
    </row>
    <row r="1909" spans="2:17" ht="20.25" customHeight="1">
      <c r="B1909" s="10" t="str">
        <f t="shared" si="120"/>
        <v>پيشبند نسوز آلومينيومي776</v>
      </c>
      <c r="C1909" s="10" t="str">
        <f t="shared" si="121"/>
        <v>پيشبند نسوز آلومينيومي1402/06/15776</v>
      </c>
      <c r="D1909" s="10" t="str">
        <f>IFERROR(IF(تحویلی!$E$1="","",IF(NOSA!O1909=تحویلی!$E$1,تحویلی!$E$1&amp;COUNTIF(NOSA!$O$1:O1909,تحویلی!$E$1),"")),"")</f>
        <v/>
      </c>
      <c r="E1909" s="10" t="str">
        <f t="shared" si="122"/>
        <v>21194776</v>
      </c>
      <c r="F1909" s="10" t="str">
        <f>IFERROR(VLOOKUP(I1909,DATABASE!$N:$O,2,FALSE),"")</f>
        <v>پيشبند نسوز آلومينيومي</v>
      </c>
      <c r="G1909" s="3" t="s">
        <v>2471</v>
      </c>
      <c r="H1909" s="4">
        <v>21194</v>
      </c>
      <c r="I1909" s="3" t="s">
        <v>1464</v>
      </c>
      <c r="J1909" s="3" t="s">
        <v>36</v>
      </c>
      <c r="K1909" s="5">
        <v>1</v>
      </c>
      <c r="L1909" s="3" t="s">
        <v>8</v>
      </c>
      <c r="M1909" s="3" t="s">
        <v>4</v>
      </c>
      <c r="N1909" s="3" t="s">
        <v>1169</v>
      </c>
      <c r="O1909" s="1">
        <v>776</v>
      </c>
      <c r="P1909" s="4">
        <v>1</v>
      </c>
      <c r="Q1909" s="10">
        <f t="shared" si="123"/>
        <v>776</v>
      </c>
    </row>
    <row r="1910" spans="2:17" ht="20.25" customHeight="1">
      <c r="B1910" s="10" t="str">
        <f t="shared" si="120"/>
        <v>819</v>
      </c>
      <c r="C1910" s="10" t="str">
        <f t="shared" si="121"/>
        <v>1402/06/15819</v>
      </c>
      <c r="D1910" s="10" t="str">
        <f>IFERROR(IF(تحویلی!$E$1="","",IF(NOSA!O1910=تحویلی!$E$1,تحویلی!$E$1&amp;COUNTIF(NOSA!$O$1:O1910,تحویلی!$E$1),"")),"")</f>
        <v/>
      </c>
      <c r="E1910" s="10" t="str">
        <f t="shared" si="122"/>
        <v>21196819</v>
      </c>
      <c r="F1910" s="10" t="str">
        <f>IFERROR(VLOOKUP(I1910,DATABASE!$N:$O,2,FALSE),"")</f>
        <v/>
      </c>
      <c r="G1910" s="3" t="s">
        <v>2471</v>
      </c>
      <c r="H1910" s="4">
        <v>21196</v>
      </c>
      <c r="I1910" s="3" t="s">
        <v>2699</v>
      </c>
      <c r="J1910" s="3" t="s">
        <v>7</v>
      </c>
      <c r="K1910" s="5">
        <v>1</v>
      </c>
      <c r="L1910" s="3" t="s">
        <v>8</v>
      </c>
      <c r="M1910" s="3" t="s">
        <v>4</v>
      </c>
      <c r="N1910" s="3" t="s">
        <v>1775</v>
      </c>
      <c r="O1910" s="1">
        <v>819</v>
      </c>
      <c r="P1910" s="4">
        <v>0</v>
      </c>
      <c r="Q1910" s="10">
        <f t="shared" si="123"/>
        <v>819</v>
      </c>
    </row>
    <row r="1911" spans="2:17" ht="20.25" customHeight="1">
      <c r="B1911" s="10" t="str">
        <f t="shared" si="120"/>
        <v>پابند نسوز چرمي819</v>
      </c>
      <c r="C1911" s="10" t="str">
        <f t="shared" si="121"/>
        <v>پابند نسوز چرمي1402/06/15819</v>
      </c>
      <c r="D1911" s="10" t="str">
        <f>IFERROR(IF(تحویلی!$E$1="","",IF(NOSA!O1911=تحویلی!$E$1,تحویلی!$E$1&amp;COUNTIF(NOSA!$O$1:O1911,تحویلی!$E$1),"")),"")</f>
        <v/>
      </c>
      <c r="E1911" s="10" t="str">
        <f t="shared" si="122"/>
        <v>21196819</v>
      </c>
      <c r="F1911" s="10" t="str">
        <f>IFERROR(VLOOKUP(I1911,DATABASE!$N:$O,2,FALSE),"")</f>
        <v>پابند نسوز چرمي</v>
      </c>
      <c r="G1911" s="3" t="s">
        <v>2471</v>
      </c>
      <c r="H1911" s="4">
        <v>21196</v>
      </c>
      <c r="I1911" s="3" t="s">
        <v>1460</v>
      </c>
      <c r="J1911" s="3" t="s">
        <v>18</v>
      </c>
      <c r="K1911" s="5">
        <v>1</v>
      </c>
      <c r="L1911" s="3" t="s">
        <v>3</v>
      </c>
      <c r="M1911" s="3" t="s">
        <v>4</v>
      </c>
      <c r="N1911" s="3" t="s">
        <v>1775</v>
      </c>
      <c r="O1911" s="1">
        <v>819</v>
      </c>
      <c r="P1911" s="4">
        <v>0</v>
      </c>
      <c r="Q1911" s="10">
        <f t="shared" si="123"/>
        <v>819</v>
      </c>
    </row>
    <row r="1912" spans="2:17" ht="20.25" customHeight="1">
      <c r="B1912" s="10" t="str">
        <f t="shared" si="120"/>
        <v>819</v>
      </c>
      <c r="C1912" s="10" t="str">
        <f t="shared" si="121"/>
        <v>1402/06/15819</v>
      </c>
      <c r="D1912" s="10" t="str">
        <f>IFERROR(IF(تحویلی!$E$1="","",IF(NOSA!O1912=تحویلی!$E$1,تحویلی!$E$1&amp;COUNTIF(NOSA!$O$1:O1912,تحویلی!$E$1),"")),"")</f>
        <v/>
      </c>
      <c r="E1912" s="10" t="str">
        <f t="shared" si="122"/>
        <v>21197819</v>
      </c>
      <c r="F1912" s="10" t="str">
        <f>IFERROR(VLOOKUP(I1912,DATABASE!$N:$O,2,FALSE),"")</f>
        <v/>
      </c>
      <c r="G1912" s="3" t="s">
        <v>2471</v>
      </c>
      <c r="H1912" s="4">
        <v>21197</v>
      </c>
      <c r="I1912" s="3" t="s">
        <v>2711</v>
      </c>
      <c r="J1912" s="3" t="s">
        <v>2712</v>
      </c>
      <c r="K1912" s="5">
        <v>1</v>
      </c>
      <c r="L1912" s="3" t="s">
        <v>8</v>
      </c>
      <c r="M1912" s="3" t="s">
        <v>4</v>
      </c>
      <c r="N1912" s="3" t="s">
        <v>1775</v>
      </c>
      <c r="O1912" s="1">
        <v>819</v>
      </c>
      <c r="P1912" s="4">
        <v>1</v>
      </c>
      <c r="Q1912" s="10">
        <f t="shared" si="123"/>
        <v>819</v>
      </c>
    </row>
    <row r="1913" spans="2:17" ht="20.25" customHeight="1">
      <c r="B1913" s="10" t="str">
        <f t="shared" si="120"/>
        <v>گوشي اير پلاگ769</v>
      </c>
      <c r="C1913" s="10" t="str">
        <f t="shared" si="121"/>
        <v>گوشي اير پلاگ1402/06/15769</v>
      </c>
      <c r="D1913" s="10" t="str">
        <f>IFERROR(IF(تحویلی!$E$1="","",IF(NOSA!O1913=تحویلی!$E$1,تحویلی!$E$1&amp;COUNTIF(NOSA!$O$1:O1913,تحویلی!$E$1),"")),"")</f>
        <v/>
      </c>
      <c r="E1913" s="10" t="str">
        <f t="shared" si="122"/>
        <v>22202769</v>
      </c>
      <c r="F1913" s="10" t="str">
        <f>IFERROR(VLOOKUP(I1913,DATABASE!$N:$O,2,FALSE),"")</f>
        <v>گوشي اير پلاگ</v>
      </c>
      <c r="G1913" s="3" t="s">
        <v>2471</v>
      </c>
      <c r="H1913" s="4">
        <v>22202</v>
      </c>
      <c r="I1913" s="3" t="s">
        <v>1581</v>
      </c>
      <c r="J1913" s="3" t="s">
        <v>124</v>
      </c>
      <c r="K1913" s="5">
        <v>1</v>
      </c>
      <c r="L1913" s="3" t="s">
        <v>8</v>
      </c>
      <c r="M1913" s="3" t="s">
        <v>43</v>
      </c>
      <c r="N1913" s="3" t="s">
        <v>1102</v>
      </c>
      <c r="O1913" s="1">
        <v>769</v>
      </c>
      <c r="P1913" s="4">
        <v>0</v>
      </c>
      <c r="Q1913" s="10">
        <f t="shared" si="123"/>
        <v>769</v>
      </c>
    </row>
    <row r="1914" spans="2:17" ht="20.25" customHeight="1">
      <c r="B1914" s="10" t="str">
        <f t="shared" si="120"/>
        <v>دستكش ضد برش سبك5</v>
      </c>
      <c r="C1914" s="10" t="str">
        <f t="shared" si="121"/>
        <v>دستكش ضد برش سبك1402/06/155</v>
      </c>
      <c r="D1914" s="10" t="str">
        <f>IFERROR(IF(تحویلی!$E$1="","",IF(NOSA!O1914=تحویلی!$E$1,تحویلی!$E$1&amp;COUNTIF(NOSA!$O$1:O1914,تحویلی!$E$1),"")),"")</f>
        <v/>
      </c>
      <c r="E1914" s="10" t="str">
        <f t="shared" si="122"/>
        <v>222035</v>
      </c>
      <c r="F1914" s="10" t="str">
        <f>IFERROR(VLOOKUP(I1914,DATABASE!$N:$O,2,FALSE),"")</f>
        <v>دستكش ضد برش سبك</v>
      </c>
      <c r="G1914" s="3" t="s">
        <v>2471</v>
      </c>
      <c r="H1914" s="4">
        <v>22203</v>
      </c>
      <c r="I1914" s="3" t="s">
        <v>1442</v>
      </c>
      <c r="J1914" s="3" t="s">
        <v>22</v>
      </c>
      <c r="K1914" s="5">
        <v>1</v>
      </c>
      <c r="L1914" s="3" t="s">
        <v>3</v>
      </c>
      <c r="M1914" s="3" t="s">
        <v>43</v>
      </c>
      <c r="N1914" s="3" t="s">
        <v>250</v>
      </c>
      <c r="O1914" s="1">
        <v>5</v>
      </c>
      <c r="P1914" s="4">
        <v>1</v>
      </c>
      <c r="Q1914" s="10">
        <f t="shared" si="123"/>
        <v>5</v>
      </c>
    </row>
    <row r="1915" spans="2:17" ht="20.25" customHeight="1">
      <c r="B1915" s="10" t="str">
        <f t="shared" si="120"/>
        <v>كفش ستادي635</v>
      </c>
      <c r="C1915" s="10" t="str">
        <f t="shared" si="121"/>
        <v>كفش ستادي1402/06/15635</v>
      </c>
      <c r="D1915" s="10" t="str">
        <f>IFERROR(IF(تحویلی!$E$1="","",IF(NOSA!O1915=تحویلی!$E$1,تحویلی!$E$1&amp;COUNTIF(NOSA!$O$1:O1915,تحویلی!$E$1),"")),"")</f>
        <v/>
      </c>
      <c r="E1915" s="10" t="str">
        <f t="shared" si="122"/>
        <v>21165635</v>
      </c>
      <c r="F1915" s="10" t="str">
        <f>IFERROR(VLOOKUP(I1915,DATABASE!$N:$O,2,FALSE),"")</f>
        <v>كفش ستادي</v>
      </c>
      <c r="G1915" s="3" t="s">
        <v>2471</v>
      </c>
      <c r="H1915" s="4">
        <v>21165</v>
      </c>
      <c r="I1915" s="3" t="s">
        <v>2344</v>
      </c>
      <c r="J1915" s="3" t="s">
        <v>207</v>
      </c>
      <c r="K1915" s="5">
        <v>1</v>
      </c>
      <c r="L1915" s="3" t="s">
        <v>3</v>
      </c>
      <c r="M1915" s="3" t="s">
        <v>202</v>
      </c>
      <c r="N1915" s="3" t="s">
        <v>480</v>
      </c>
      <c r="O1915" s="1">
        <v>635</v>
      </c>
      <c r="P1915" s="4">
        <v>0</v>
      </c>
      <c r="Q1915" s="10">
        <f t="shared" si="123"/>
        <v>635</v>
      </c>
    </row>
    <row r="1916" spans="2:17" ht="20.25" customHeight="1">
      <c r="B1916" s="10" t="str">
        <f t="shared" si="120"/>
        <v>كفش ستادي40</v>
      </c>
      <c r="C1916" s="10" t="str">
        <f t="shared" si="121"/>
        <v>كفش ستادي1402/06/1540</v>
      </c>
      <c r="D1916" s="10" t="str">
        <f>IFERROR(IF(تحویلی!$E$1="","",IF(NOSA!O1916=تحویلی!$E$1,تحویلی!$E$1&amp;COUNTIF(NOSA!$O$1:O1916,تحویلی!$E$1),"")),"")</f>
        <v/>
      </c>
      <c r="E1916" s="10" t="str">
        <f t="shared" si="122"/>
        <v>2220740</v>
      </c>
      <c r="F1916" s="10" t="str">
        <f>IFERROR(VLOOKUP(I1916,DATABASE!$N:$O,2,FALSE),"")</f>
        <v>كفش ستادي</v>
      </c>
      <c r="G1916" s="3" t="s">
        <v>2471</v>
      </c>
      <c r="H1916" s="4">
        <v>22207</v>
      </c>
      <c r="I1916" s="3" t="s">
        <v>2344</v>
      </c>
      <c r="J1916" s="3" t="s">
        <v>207</v>
      </c>
      <c r="K1916" s="5">
        <v>1</v>
      </c>
      <c r="L1916" s="3" t="s">
        <v>3</v>
      </c>
      <c r="M1916" s="3" t="s">
        <v>202</v>
      </c>
      <c r="N1916" s="3" t="s">
        <v>313</v>
      </c>
      <c r="O1916" s="1">
        <v>40</v>
      </c>
      <c r="P1916" s="4">
        <v>0</v>
      </c>
      <c r="Q1916" s="10">
        <f t="shared" si="123"/>
        <v>40</v>
      </c>
    </row>
    <row r="1917" spans="2:17" ht="20.25" customHeight="1">
      <c r="B1917" s="10" t="str">
        <f t="shared" si="120"/>
        <v>كفش ستادي153</v>
      </c>
      <c r="C1917" s="10" t="str">
        <f t="shared" si="121"/>
        <v>كفش ستادي1402/06/15153</v>
      </c>
      <c r="D1917" s="10" t="str">
        <f>IFERROR(IF(تحویلی!$E$1="","",IF(NOSA!O1917=تحویلی!$E$1,تحویلی!$E$1&amp;COUNTIF(NOSA!$O$1:O1917,تحویلی!$E$1),"")),"")</f>
        <v/>
      </c>
      <c r="E1917" s="10" t="str">
        <f t="shared" si="122"/>
        <v>22207153</v>
      </c>
      <c r="F1917" s="10" t="str">
        <f>IFERROR(VLOOKUP(I1917,DATABASE!$N:$O,2,FALSE),"")</f>
        <v>كفش ستادي</v>
      </c>
      <c r="G1917" s="3" t="s">
        <v>2471</v>
      </c>
      <c r="H1917" s="4">
        <v>22207</v>
      </c>
      <c r="I1917" s="3" t="s">
        <v>2344</v>
      </c>
      <c r="J1917" s="3" t="s">
        <v>207</v>
      </c>
      <c r="K1917" s="5">
        <v>1</v>
      </c>
      <c r="L1917" s="3" t="s">
        <v>3</v>
      </c>
      <c r="M1917" s="3" t="s">
        <v>202</v>
      </c>
      <c r="N1917" s="3" t="s">
        <v>1080</v>
      </c>
      <c r="O1917" s="1">
        <v>153</v>
      </c>
      <c r="P1917" s="4">
        <v>0</v>
      </c>
      <c r="Q1917" s="10">
        <f t="shared" si="123"/>
        <v>153</v>
      </c>
    </row>
    <row r="1918" spans="2:17" ht="20.25" customHeight="1">
      <c r="B1918" s="10" t="str">
        <f t="shared" si="120"/>
        <v>دستكش ضد برش سبك10029</v>
      </c>
      <c r="C1918" s="10" t="str">
        <f t="shared" si="121"/>
        <v>دستكش ضد برش سبك1402/06/1510029</v>
      </c>
      <c r="D1918" s="10" t="str">
        <f>IFERROR(IF(تحویلی!$E$1="","",IF(NOSA!O1918=تحویلی!$E$1,تحویلی!$E$1&amp;COUNTIF(NOSA!$O$1:O1918,تحویلی!$E$1),"")),"")</f>
        <v/>
      </c>
      <c r="E1918" s="10" t="str">
        <f t="shared" si="122"/>
        <v>2221010029</v>
      </c>
      <c r="F1918" s="10" t="str">
        <f>IFERROR(VLOOKUP(I1918,DATABASE!$N:$O,2,FALSE),"")</f>
        <v>دستكش ضد برش سبك</v>
      </c>
      <c r="G1918" s="3" t="s">
        <v>2471</v>
      </c>
      <c r="H1918" s="4">
        <v>22210</v>
      </c>
      <c r="I1918" s="3" t="s">
        <v>1442</v>
      </c>
      <c r="J1918" s="3" t="s">
        <v>22</v>
      </c>
      <c r="K1918" s="5">
        <v>1</v>
      </c>
      <c r="L1918" s="3" t="s">
        <v>3</v>
      </c>
      <c r="M1918" s="3" t="s">
        <v>9</v>
      </c>
      <c r="N1918" s="3" t="s">
        <v>1783</v>
      </c>
      <c r="O1918" s="1">
        <v>10029</v>
      </c>
      <c r="P1918" s="4">
        <v>0</v>
      </c>
      <c r="Q1918" s="10">
        <f t="shared" si="123"/>
        <v>10029</v>
      </c>
    </row>
    <row r="1919" spans="2:17" ht="20.25" customHeight="1">
      <c r="B1919" s="10" t="str">
        <f t="shared" si="120"/>
        <v>624</v>
      </c>
      <c r="C1919" s="10" t="str">
        <f t="shared" si="121"/>
        <v>1402/06/16624</v>
      </c>
      <c r="D1919" s="10" t="str">
        <f>IFERROR(IF(تحویلی!$E$1="","",IF(NOSA!O1919=تحویلی!$E$1,تحویلی!$E$1&amp;COUNTIF(NOSA!$O$1:O1919,تحویلی!$E$1),"")),"")</f>
        <v/>
      </c>
      <c r="E1919" s="10" t="str">
        <f t="shared" si="122"/>
        <v>22213624</v>
      </c>
      <c r="F1919" s="10" t="str">
        <f>IFERROR(VLOOKUP(I1919,DATABASE!$N:$O,2,FALSE),"")</f>
        <v/>
      </c>
      <c r="G1919" s="109" t="s">
        <v>2472</v>
      </c>
      <c r="H1919" s="110">
        <v>22213</v>
      </c>
      <c r="I1919" s="109" t="s">
        <v>2699</v>
      </c>
      <c r="J1919" s="109" t="s">
        <v>7</v>
      </c>
      <c r="K1919" s="111">
        <v>1</v>
      </c>
      <c r="L1919" s="109" t="s">
        <v>8</v>
      </c>
      <c r="M1919" s="109" t="s">
        <v>25</v>
      </c>
      <c r="N1919" s="109" t="s">
        <v>226</v>
      </c>
      <c r="O1919" s="112">
        <v>624</v>
      </c>
      <c r="P1919" s="110">
        <v>1</v>
      </c>
      <c r="Q1919" s="10">
        <f t="shared" si="123"/>
        <v>624</v>
      </c>
    </row>
    <row r="1920" spans="2:17" ht="20.25" customHeight="1">
      <c r="B1920" s="10" t="str">
        <f t="shared" si="120"/>
        <v>دستكش ساق بلند نسوز624</v>
      </c>
      <c r="C1920" s="10" t="str">
        <f t="shared" si="121"/>
        <v>دستكش ساق بلند نسوز1402/06/16624</v>
      </c>
      <c r="D1920" s="10" t="str">
        <f>IFERROR(IF(تحویلی!$E$1="","",IF(NOSA!O1920=تحویلی!$E$1,تحویلی!$E$1&amp;COUNTIF(NOSA!$O$1:O1920,تحویلی!$E$1),"")),"")</f>
        <v/>
      </c>
      <c r="E1920" s="10" t="str">
        <f t="shared" si="122"/>
        <v>22213624</v>
      </c>
      <c r="F1920" s="10" t="str">
        <f>IFERROR(VLOOKUP(I1920,DATABASE!$N:$O,2,FALSE),"")</f>
        <v>دستكش ساق بلند نسوز</v>
      </c>
      <c r="G1920" s="109" t="s">
        <v>2472</v>
      </c>
      <c r="H1920" s="110">
        <v>22213</v>
      </c>
      <c r="I1920" s="109" t="s">
        <v>1461</v>
      </c>
      <c r="J1920" s="109" t="s">
        <v>34</v>
      </c>
      <c r="K1920" s="111">
        <v>1</v>
      </c>
      <c r="L1920" s="109" t="s">
        <v>3</v>
      </c>
      <c r="M1920" s="109" t="s">
        <v>25</v>
      </c>
      <c r="N1920" s="109" t="s">
        <v>226</v>
      </c>
      <c r="O1920" s="112">
        <v>624</v>
      </c>
      <c r="P1920" s="110">
        <v>1</v>
      </c>
      <c r="Q1920" s="10">
        <f t="shared" si="123"/>
        <v>624</v>
      </c>
    </row>
    <row r="1921" spans="2:17" ht="20.25" customHeight="1">
      <c r="B1921" s="10" t="str">
        <f t="shared" si="120"/>
        <v>دستكش ضد برش سبك573</v>
      </c>
      <c r="C1921" s="10" t="str">
        <f t="shared" si="121"/>
        <v>دستكش ضد برش سبك1402/06/16573</v>
      </c>
      <c r="D1921" s="10" t="str">
        <f>IFERROR(IF(تحویلی!$E$1="","",IF(NOSA!O1921=تحویلی!$E$1,تحویلی!$E$1&amp;COUNTIF(NOSA!$O$1:O1921,تحویلی!$E$1),"")),"")</f>
        <v/>
      </c>
      <c r="E1921" s="10" t="str">
        <f t="shared" si="122"/>
        <v>22215573</v>
      </c>
      <c r="F1921" s="10" t="str">
        <f>IFERROR(VLOOKUP(I1921,DATABASE!$N:$O,2,FALSE),"")</f>
        <v>دستكش ضد برش سبك</v>
      </c>
      <c r="G1921" s="109" t="s">
        <v>2472</v>
      </c>
      <c r="H1921" s="110">
        <v>22215</v>
      </c>
      <c r="I1921" s="109" t="s">
        <v>1442</v>
      </c>
      <c r="J1921" s="109" t="s">
        <v>22</v>
      </c>
      <c r="K1921" s="111">
        <v>1</v>
      </c>
      <c r="L1921" s="109" t="s">
        <v>3</v>
      </c>
      <c r="M1921" s="109" t="s">
        <v>19</v>
      </c>
      <c r="N1921" s="109" t="s">
        <v>104</v>
      </c>
      <c r="O1921" s="112">
        <v>573</v>
      </c>
      <c r="P1921" s="110">
        <v>1</v>
      </c>
      <c r="Q1921" s="10">
        <f t="shared" si="123"/>
        <v>573</v>
      </c>
    </row>
    <row r="1922" spans="2:17" ht="20.25" customHeight="1">
      <c r="B1922" s="10" t="str">
        <f t="shared" si="120"/>
        <v>573</v>
      </c>
      <c r="C1922" s="10" t="str">
        <f t="shared" si="121"/>
        <v>1402/06/16573</v>
      </c>
      <c r="D1922" s="10" t="str">
        <f>IFERROR(IF(تحویلی!$E$1="","",IF(NOSA!O1922=تحویلی!$E$1,تحویلی!$E$1&amp;COUNTIF(NOSA!$O$1:O1922,تحویلی!$E$1),"")),"")</f>
        <v/>
      </c>
      <c r="E1922" s="10" t="str">
        <f t="shared" si="122"/>
        <v>22215573</v>
      </c>
      <c r="F1922" s="10" t="str">
        <f>IFERROR(VLOOKUP(I1922,DATABASE!$N:$O,2,FALSE),"")</f>
        <v/>
      </c>
      <c r="G1922" s="109" t="s">
        <v>2472</v>
      </c>
      <c r="H1922" s="110">
        <v>22215</v>
      </c>
      <c r="I1922" s="109" t="s">
        <v>2699</v>
      </c>
      <c r="J1922" s="109" t="s">
        <v>7</v>
      </c>
      <c r="K1922" s="111">
        <v>1</v>
      </c>
      <c r="L1922" s="109" t="s">
        <v>8</v>
      </c>
      <c r="M1922" s="109" t="s">
        <v>19</v>
      </c>
      <c r="N1922" s="109" t="s">
        <v>104</v>
      </c>
      <c r="O1922" s="112">
        <v>573</v>
      </c>
      <c r="P1922" s="110">
        <v>0</v>
      </c>
      <c r="Q1922" s="10">
        <f t="shared" si="123"/>
        <v>573</v>
      </c>
    </row>
    <row r="1923" spans="2:17" ht="20.25" customHeight="1">
      <c r="B1923" s="10" t="str">
        <f t="shared" ref="B1923:B1986" si="124">F1923&amp;Q1923</f>
        <v>دستكش استاد كار683</v>
      </c>
      <c r="C1923" s="10" t="str">
        <f t="shared" ref="C1923:C1986" si="125">F1923&amp;G1923&amp;O1923</f>
        <v>دستكش استاد كار1402/06/16683</v>
      </c>
      <c r="D1923" s="10" t="str">
        <f>IFERROR(IF(تحویلی!$E$1="","",IF(NOSA!O1923=تحویلی!$E$1,تحویلی!$E$1&amp;COUNTIF(NOSA!$O$1:O1923,تحویلی!$E$1),"")),"")</f>
        <v/>
      </c>
      <c r="E1923" s="10" t="str">
        <f t="shared" ref="E1923:E1986" si="126">H1923&amp;O1923</f>
        <v>22217683</v>
      </c>
      <c r="F1923" s="10" t="str">
        <f>IFERROR(VLOOKUP(I1923,DATABASE!$N:$O,2,FALSE),"")</f>
        <v>دستكش استاد كار</v>
      </c>
      <c r="G1923" s="109" t="s">
        <v>2472</v>
      </c>
      <c r="H1923" s="110">
        <v>22217</v>
      </c>
      <c r="I1923" s="109" t="s">
        <v>1543</v>
      </c>
      <c r="J1923" s="109" t="s">
        <v>255</v>
      </c>
      <c r="K1923" s="111">
        <v>1</v>
      </c>
      <c r="L1923" s="109" t="s">
        <v>3</v>
      </c>
      <c r="M1923" s="109" t="s">
        <v>1123</v>
      </c>
      <c r="N1923" s="109" t="s">
        <v>2713</v>
      </c>
      <c r="O1923" s="112">
        <v>683</v>
      </c>
      <c r="P1923" s="110">
        <v>0</v>
      </c>
      <c r="Q1923" s="10">
        <f t="shared" si="123"/>
        <v>683</v>
      </c>
    </row>
    <row r="1924" spans="2:17" ht="20.25" customHeight="1">
      <c r="B1924" s="10" t="str">
        <f t="shared" si="124"/>
        <v>دستكش كف مواد سبك683</v>
      </c>
      <c r="C1924" s="10" t="str">
        <f t="shared" si="125"/>
        <v>دستكش كف مواد سبك1402/06/16683</v>
      </c>
      <c r="D1924" s="10" t="str">
        <f>IFERROR(IF(تحویلی!$E$1="","",IF(NOSA!O1924=تحویلی!$E$1,تحویلی!$E$1&amp;COUNTIF(NOSA!$O$1:O1924,تحویلی!$E$1),"")),"")</f>
        <v/>
      </c>
      <c r="E1924" s="10" t="str">
        <f t="shared" si="126"/>
        <v>22217683</v>
      </c>
      <c r="F1924" s="10" t="str">
        <f>IFERROR(VLOOKUP(I1924,DATABASE!$N:$O,2,FALSE),"")</f>
        <v>دستكش كف مواد سبك</v>
      </c>
      <c r="G1924" s="109" t="s">
        <v>2472</v>
      </c>
      <c r="H1924" s="110">
        <v>22217</v>
      </c>
      <c r="I1924" s="109" t="s">
        <v>1456</v>
      </c>
      <c r="J1924" s="109" t="s">
        <v>2</v>
      </c>
      <c r="K1924" s="111">
        <v>1</v>
      </c>
      <c r="L1924" s="109" t="s">
        <v>3</v>
      </c>
      <c r="M1924" s="109" t="s">
        <v>1123</v>
      </c>
      <c r="N1924" s="109" t="s">
        <v>2713</v>
      </c>
      <c r="O1924" s="112">
        <v>683</v>
      </c>
      <c r="P1924" s="110">
        <v>0</v>
      </c>
      <c r="Q1924" s="10">
        <f t="shared" si="123"/>
        <v>683</v>
      </c>
    </row>
    <row r="1925" spans="2:17" ht="20.25" customHeight="1">
      <c r="B1925" s="10" t="str">
        <f t="shared" si="124"/>
        <v>دستكش ضد برش سبك580</v>
      </c>
      <c r="C1925" s="10" t="str">
        <f t="shared" si="125"/>
        <v>دستكش ضد برش سبك1402/06/16580</v>
      </c>
      <c r="D1925" s="10" t="str">
        <f>IFERROR(IF(تحویلی!$E$1="","",IF(NOSA!O1925=تحویلی!$E$1,تحویلی!$E$1&amp;COUNTIF(NOSA!$O$1:O1925,تحویلی!$E$1),"")),"")</f>
        <v/>
      </c>
      <c r="E1925" s="10" t="str">
        <f t="shared" si="126"/>
        <v>22219580</v>
      </c>
      <c r="F1925" s="10" t="str">
        <f>IFERROR(VLOOKUP(I1925,DATABASE!$N:$O,2,FALSE),"")</f>
        <v>دستكش ضد برش سبك</v>
      </c>
      <c r="G1925" s="109" t="s">
        <v>2472</v>
      </c>
      <c r="H1925" s="110">
        <v>22219</v>
      </c>
      <c r="I1925" s="109" t="s">
        <v>1442</v>
      </c>
      <c r="J1925" s="109" t="s">
        <v>22</v>
      </c>
      <c r="K1925" s="111">
        <v>1</v>
      </c>
      <c r="L1925" s="109" t="s">
        <v>3</v>
      </c>
      <c r="M1925" s="109" t="s">
        <v>47</v>
      </c>
      <c r="N1925" s="109" t="s">
        <v>132</v>
      </c>
      <c r="O1925" s="112">
        <v>580</v>
      </c>
      <c r="P1925" s="110">
        <v>0</v>
      </c>
      <c r="Q1925" s="10">
        <f t="shared" si="123"/>
        <v>580</v>
      </c>
    </row>
    <row r="1926" spans="2:17" ht="20.25" customHeight="1">
      <c r="B1926" s="10" t="str">
        <f t="shared" si="124"/>
        <v>كمربند برزنتي نواري313</v>
      </c>
      <c r="C1926" s="10" t="str">
        <f t="shared" si="125"/>
        <v>كمربند برزنتي نواري1402/06/16313</v>
      </c>
      <c r="D1926" s="10" t="str">
        <f>IFERROR(IF(تحویلی!$E$1="","",IF(NOSA!O1926=تحویلی!$E$1,تحویلی!$E$1&amp;COUNTIF(NOSA!$O$1:O1926,تحویلی!$E$1),"")),"")</f>
        <v/>
      </c>
      <c r="E1926" s="10" t="str">
        <f t="shared" si="126"/>
        <v>22226313</v>
      </c>
      <c r="F1926" s="10" t="str">
        <f>IFERROR(VLOOKUP(I1926,DATABASE!$N:$O,2,FALSE),"")</f>
        <v>كمربند برزنتي نواري</v>
      </c>
      <c r="G1926" s="109" t="s">
        <v>2472</v>
      </c>
      <c r="H1926" s="110">
        <v>22226</v>
      </c>
      <c r="I1926" s="109" t="s">
        <v>1441</v>
      </c>
      <c r="J1926" s="109" t="s">
        <v>95</v>
      </c>
      <c r="K1926" s="111">
        <v>1</v>
      </c>
      <c r="L1926" s="109" t="s">
        <v>96</v>
      </c>
      <c r="M1926" s="109" t="s">
        <v>9</v>
      </c>
      <c r="N1926" s="109" t="s">
        <v>125</v>
      </c>
      <c r="O1926" s="112">
        <v>313</v>
      </c>
      <c r="P1926" s="110">
        <v>1</v>
      </c>
      <c r="Q1926" s="10">
        <f t="shared" si="123"/>
        <v>313</v>
      </c>
    </row>
    <row r="1927" spans="2:17" ht="20.25" customHeight="1">
      <c r="B1927" s="10" t="str">
        <f t="shared" si="124"/>
        <v>شيشه مات ماسك جوشكاري717</v>
      </c>
      <c r="C1927" s="10" t="str">
        <f t="shared" si="125"/>
        <v>شيشه مات ماسك جوشكاري1402/06/16717</v>
      </c>
      <c r="D1927" s="10" t="str">
        <f>IFERROR(IF(تحویلی!$E$1="","",IF(NOSA!O1927=تحویلی!$E$1,تحویلی!$E$1&amp;COUNTIF(NOSA!$O$1:O1927,تحویلی!$E$1),"")),"")</f>
        <v/>
      </c>
      <c r="E1927" s="10" t="str">
        <f t="shared" si="126"/>
        <v>22227717</v>
      </c>
      <c r="F1927" s="10" t="str">
        <f>IFERROR(VLOOKUP(I1927,DATABASE!$N:$O,2,FALSE),"")</f>
        <v>شيشه مات ماسك جوشكاري</v>
      </c>
      <c r="G1927" s="109" t="s">
        <v>2472</v>
      </c>
      <c r="H1927" s="110">
        <v>22227</v>
      </c>
      <c r="I1927" s="109" t="s">
        <v>1507</v>
      </c>
      <c r="J1927" s="109" t="s">
        <v>113</v>
      </c>
      <c r="K1927" s="111">
        <v>2</v>
      </c>
      <c r="L1927" s="109" t="s">
        <v>8</v>
      </c>
      <c r="M1927" s="109" t="s">
        <v>1265</v>
      </c>
      <c r="N1927" s="109" t="s">
        <v>673</v>
      </c>
      <c r="O1927" s="112">
        <v>717</v>
      </c>
      <c r="P1927" s="110">
        <v>0</v>
      </c>
      <c r="Q1927" s="10">
        <f t="shared" si="123"/>
        <v>717</v>
      </c>
    </row>
    <row r="1928" spans="2:17" ht="20.25" customHeight="1">
      <c r="B1928" s="10" t="str">
        <f t="shared" si="124"/>
        <v>هدگير نقاب651</v>
      </c>
      <c r="C1928" s="10" t="str">
        <f t="shared" si="125"/>
        <v>هدگير نقاب1402/06/16651</v>
      </c>
      <c r="D1928" s="10" t="str">
        <f>IFERROR(IF(تحویلی!$E$1="","",IF(NOSA!O1928=تحویلی!$E$1,تحویلی!$E$1&amp;COUNTIF(NOSA!$O$1:O1928,تحویلی!$E$1),"")),"")</f>
        <v/>
      </c>
      <c r="E1928" s="10" t="str">
        <f t="shared" si="126"/>
        <v>22235651</v>
      </c>
      <c r="F1928" s="10" t="str">
        <f>IFERROR(VLOOKUP(I1928,DATABASE!$N:$O,2,FALSE),"")</f>
        <v>هدگير نقاب</v>
      </c>
      <c r="G1928" s="109" t="s">
        <v>2472</v>
      </c>
      <c r="H1928" s="110">
        <v>22235</v>
      </c>
      <c r="I1928" s="109" t="s">
        <v>1468</v>
      </c>
      <c r="J1928" s="109" t="s">
        <v>12</v>
      </c>
      <c r="K1928" s="111">
        <v>1</v>
      </c>
      <c r="L1928" s="109" t="s">
        <v>8</v>
      </c>
      <c r="M1928" s="109" t="s">
        <v>4</v>
      </c>
      <c r="N1928" s="109" t="s">
        <v>165</v>
      </c>
      <c r="O1928" s="112">
        <v>651</v>
      </c>
      <c r="P1928" s="110">
        <v>0</v>
      </c>
      <c r="Q1928" s="10">
        <f t="shared" si="123"/>
        <v>651</v>
      </c>
    </row>
    <row r="1929" spans="2:17" ht="20.25" customHeight="1">
      <c r="B1929" s="10" t="str">
        <f t="shared" si="124"/>
        <v>نقاب تيره محافظ صورت  canasafe651</v>
      </c>
      <c r="C1929" s="10" t="str">
        <f t="shared" si="125"/>
        <v>نقاب تيره محافظ صورت  canasafe1402/06/16651</v>
      </c>
      <c r="D1929" s="10" t="str">
        <f>IFERROR(IF(تحویلی!$E$1="","",IF(NOSA!O1929=تحویلی!$E$1,تحویلی!$E$1&amp;COUNTIF(NOSA!$O$1:O1929,تحویلی!$E$1),"")),"")</f>
        <v/>
      </c>
      <c r="E1929" s="10" t="str">
        <f t="shared" si="126"/>
        <v>22235651</v>
      </c>
      <c r="F1929" s="10" t="str">
        <f>IFERROR(VLOOKUP(I1929,DATABASE!$N:$O,2,FALSE),"")</f>
        <v>نقاب تيره محافظ صورت  canasafe</v>
      </c>
      <c r="G1929" s="109" t="s">
        <v>2472</v>
      </c>
      <c r="H1929" s="110">
        <v>22235</v>
      </c>
      <c r="I1929" s="109" t="s">
        <v>1487</v>
      </c>
      <c r="J1929" s="109" t="s">
        <v>1488</v>
      </c>
      <c r="K1929" s="111">
        <v>1</v>
      </c>
      <c r="L1929" s="109" t="s">
        <v>8</v>
      </c>
      <c r="M1929" s="109" t="s">
        <v>4</v>
      </c>
      <c r="N1929" s="109" t="s">
        <v>165</v>
      </c>
      <c r="O1929" s="112">
        <v>651</v>
      </c>
      <c r="P1929" s="110">
        <v>0</v>
      </c>
      <c r="Q1929" s="10">
        <f t="shared" si="123"/>
        <v>651</v>
      </c>
    </row>
    <row r="1930" spans="2:17" ht="20.25" customHeight="1">
      <c r="B1930" s="10" t="str">
        <f t="shared" si="124"/>
        <v>شيشه مات ماسك جوشكاري843</v>
      </c>
      <c r="C1930" s="10" t="str">
        <f t="shared" si="125"/>
        <v>شيشه مات ماسك جوشكاري1402/06/16843</v>
      </c>
      <c r="D1930" s="10" t="str">
        <f>IFERROR(IF(تحویلی!$E$1="","",IF(NOSA!O1930=تحویلی!$E$1,تحویلی!$E$1&amp;COUNTIF(NOSA!$O$1:O1930,تحویلی!$E$1),"")),"")</f>
        <v/>
      </c>
      <c r="E1930" s="10" t="str">
        <f t="shared" si="126"/>
        <v>22237843</v>
      </c>
      <c r="F1930" s="10" t="str">
        <f>IFERROR(VLOOKUP(I1930,DATABASE!$N:$O,2,FALSE),"")</f>
        <v>شيشه مات ماسك جوشكاري</v>
      </c>
      <c r="G1930" s="109" t="s">
        <v>2472</v>
      </c>
      <c r="H1930" s="110">
        <v>22237</v>
      </c>
      <c r="I1930" s="109" t="s">
        <v>1507</v>
      </c>
      <c r="J1930" s="109" t="s">
        <v>113</v>
      </c>
      <c r="K1930" s="111">
        <v>1</v>
      </c>
      <c r="L1930" s="109" t="s">
        <v>8</v>
      </c>
      <c r="M1930" s="109" t="s">
        <v>1265</v>
      </c>
      <c r="N1930" s="109" t="s">
        <v>2714</v>
      </c>
      <c r="O1930" s="112">
        <v>843</v>
      </c>
      <c r="P1930" s="110">
        <v>0</v>
      </c>
      <c r="Q1930" s="10">
        <f t="shared" si="123"/>
        <v>843</v>
      </c>
    </row>
    <row r="1931" spans="2:17" ht="20.25" customHeight="1">
      <c r="B1931" s="10" t="str">
        <f t="shared" si="124"/>
        <v>دستكش ساق بلند نسوز221</v>
      </c>
      <c r="C1931" s="10" t="str">
        <f t="shared" si="125"/>
        <v>دستكش ساق بلند نسوز1402/06/16221</v>
      </c>
      <c r="D1931" s="10" t="str">
        <f>IFERROR(IF(تحویلی!$E$1="","",IF(NOSA!O1931=تحویلی!$E$1,تحویلی!$E$1&amp;COUNTIF(NOSA!$O$1:O1931,تحویلی!$E$1),"")),"")</f>
        <v/>
      </c>
      <c r="E1931" s="10" t="str">
        <f t="shared" si="126"/>
        <v>22250221</v>
      </c>
      <c r="F1931" s="10" t="str">
        <f>IFERROR(VLOOKUP(I1931,DATABASE!$N:$O,2,FALSE),"")</f>
        <v>دستكش ساق بلند نسوز</v>
      </c>
      <c r="G1931" s="109" t="s">
        <v>2472</v>
      </c>
      <c r="H1931" s="110">
        <v>22250</v>
      </c>
      <c r="I1931" s="109" t="s">
        <v>1461</v>
      </c>
      <c r="J1931" s="109" t="s">
        <v>34</v>
      </c>
      <c r="K1931" s="111">
        <v>1</v>
      </c>
      <c r="L1931" s="109" t="s">
        <v>3</v>
      </c>
      <c r="M1931" s="109" t="s">
        <v>9</v>
      </c>
      <c r="N1931" s="109" t="s">
        <v>2703</v>
      </c>
      <c r="O1931" s="112">
        <v>221</v>
      </c>
      <c r="P1931" s="110">
        <v>1</v>
      </c>
      <c r="Q1931" s="10">
        <f t="shared" si="123"/>
        <v>221</v>
      </c>
    </row>
    <row r="1932" spans="2:17" ht="20.25" customHeight="1">
      <c r="B1932" s="10" t="str">
        <f t="shared" si="124"/>
        <v>لباس كار ديرسوز(بلوز و شلوار)10030</v>
      </c>
      <c r="C1932" s="10" t="str">
        <f t="shared" si="125"/>
        <v>لباس كار ديرسوز(بلوز و شلوار)1402/06/1710030</v>
      </c>
      <c r="D1932" s="10" t="str">
        <f>IFERROR(IF(تحویلی!$E$1="","",IF(NOSA!O1932=تحویلی!$E$1,تحویلی!$E$1&amp;COUNTIF(NOSA!$O$1:O1932,تحویلی!$E$1),"")),"")</f>
        <v/>
      </c>
      <c r="E1932" s="10" t="str">
        <f t="shared" si="126"/>
        <v>2226710030</v>
      </c>
      <c r="F1932" s="10" t="str">
        <f>IFERROR(VLOOKUP(I1932,DATABASE!$N:$O,2,FALSE),"")</f>
        <v>لباس كار ديرسوز(بلوز و شلوار)</v>
      </c>
      <c r="G1932" s="109" t="s">
        <v>2473</v>
      </c>
      <c r="H1932" s="110">
        <v>22267</v>
      </c>
      <c r="I1932" s="109" t="s">
        <v>1629</v>
      </c>
      <c r="J1932" s="109" t="s">
        <v>1630</v>
      </c>
      <c r="K1932" s="111">
        <v>1</v>
      </c>
      <c r="L1932" s="109" t="s">
        <v>28</v>
      </c>
      <c r="M1932" s="109" t="s">
        <v>9</v>
      </c>
      <c r="N1932" s="109" t="s">
        <v>2716</v>
      </c>
      <c r="O1932" s="112">
        <v>10030</v>
      </c>
      <c r="P1932" s="110">
        <v>1</v>
      </c>
      <c r="Q1932" s="10">
        <f t="shared" si="123"/>
        <v>10030</v>
      </c>
    </row>
    <row r="1933" spans="2:17" ht="20.25" customHeight="1">
      <c r="B1933" s="10" t="str">
        <f t="shared" si="124"/>
        <v>ماسك نيم صورت دو فيلتره (3M)10028</v>
      </c>
      <c r="C1933" s="10" t="str">
        <f t="shared" si="125"/>
        <v>ماسك نيم صورت دو فيلتره (3M)1402/06/1710028</v>
      </c>
      <c r="D1933" s="10" t="str">
        <f>IFERROR(IF(تحویلی!$E$1="","",IF(NOSA!O1933=تحویلی!$E$1,تحویلی!$E$1&amp;COUNTIF(NOSA!$O$1:O1933,تحویلی!$E$1),"")),"")</f>
        <v/>
      </c>
      <c r="E1933" s="10" t="str">
        <f t="shared" si="126"/>
        <v>2226810028</v>
      </c>
      <c r="F1933" s="10" t="str">
        <f>IFERROR(VLOOKUP(I1933,DATABASE!$N:$O,2,FALSE),"")</f>
        <v>ماسك نيم صورت دو فيلتره (3M)</v>
      </c>
      <c r="G1933" s="109" t="s">
        <v>2473</v>
      </c>
      <c r="H1933" s="110">
        <v>22268</v>
      </c>
      <c r="I1933" s="109" t="s">
        <v>1503</v>
      </c>
      <c r="J1933" s="109" t="s">
        <v>151</v>
      </c>
      <c r="K1933" s="111">
        <v>1</v>
      </c>
      <c r="L1933" s="109" t="s">
        <v>8</v>
      </c>
      <c r="M1933" s="109" t="s">
        <v>9</v>
      </c>
      <c r="N1933" s="109" t="s">
        <v>1638</v>
      </c>
      <c r="O1933" s="112">
        <v>10028</v>
      </c>
      <c r="P1933" s="110">
        <v>1</v>
      </c>
      <c r="Q1933" s="10">
        <f t="shared" si="123"/>
        <v>10028</v>
      </c>
    </row>
    <row r="1934" spans="2:17" ht="20.25" customHeight="1">
      <c r="B1934" s="10" t="str">
        <f t="shared" si="124"/>
        <v>فيلتر ماسك نيم صورت (3M) مدل 209110028</v>
      </c>
      <c r="C1934" s="10" t="str">
        <f t="shared" si="125"/>
        <v>فيلتر ماسك نيم صورت (3M) مدل 20911402/06/1710028</v>
      </c>
      <c r="D1934" s="10" t="str">
        <f>IFERROR(IF(تحویلی!$E$1="","",IF(NOSA!O1934=تحویلی!$E$1,تحویلی!$E$1&amp;COUNTIF(NOSA!$O$1:O1934,تحویلی!$E$1),"")),"")</f>
        <v/>
      </c>
      <c r="E1934" s="10" t="str">
        <f t="shared" si="126"/>
        <v>2226810028</v>
      </c>
      <c r="F1934" s="10" t="str">
        <f>IFERROR(VLOOKUP(I1934,DATABASE!$N:$O,2,FALSE),"")</f>
        <v>فيلتر ماسك نيم صورت (3M) مدل 2091</v>
      </c>
      <c r="G1934" s="109" t="s">
        <v>2473</v>
      </c>
      <c r="H1934" s="110">
        <v>22268</v>
      </c>
      <c r="I1934" s="109" t="s">
        <v>1475</v>
      </c>
      <c r="J1934" s="109" t="s">
        <v>53</v>
      </c>
      <c r="K1934" s="111">
        <v>1</v>
      </c>
      <c r="L1934" s="109" t="s">
        <v>8</v>
      </c>
      <c r="M1934" s="109" t="s">
        <v>9</v>
      </c>
      <c r="N1934" s="109" t="s">
        <v>1638</v>
      </c>
      <c r="O1934" s="112">
        <v>10028</v>
      </c>
      <c r="P1934" s="110">
        <v>1</v>
      </c>
      <c r="Q1934" s="10">
        <f t="shared" si="123"/>
        <v>10028</v>
      </c>
    </row>
    <row r="1935" spans="2:17" ht="20.25" customHeight="1">
      <c r="B1935" s="10" t="str">
        <f t="shared" si="124"/>
        <v>دستكش ضد برش سبك780</v>
      </c>
      <c r="C1935" s="10" t="str">
        <f t="shared" si="125"/>
        <v>دستكش ضد برش سبك1402/06/17780</v>
      </c>
      <c r="D1935" s="10" t="str">
        <f>IFERROR(IF(تحویلی!$E$1="","",IF(NOSA!O1935=تحویلی!$E$1,تحویلی!$E$1&amp;COUNTIF(NOSA!$O$1:O1935,تحویلی!$E$1),"")),"")</f>
        <v/>
      </c>
      <c r="E1935" s="10" t="str">
        <f t="shared" si="126"/>
        <v>22270780</v>
      </c>
      <c r="F1935" s="10" t="str">
        <f>IFERROR(VLOOKUP(I1935,DATABASE!$N:$O,2,FALSE),"")</f>
        <v>دستكش ضد برش سبك</v>
      </c>
      <c r="G1935" s="109" t="s">
        <v>2473</v>
      </c>
      <c r="H1935" s="110">
        <v>22270</v>
      </c>
      <c r="I1935" s="109" t="s">
        <v>1442</v>
      </c>
      <c r="J1935" s="109" t="s">
        <v>22</v>
      </c>
      <c r="K1935" s="111">
        <v>1</v>
      </c>
      <c r="L1935" s="109" t="s">
        <v>3</v>
      </c>
      <c r="M1935" s="109" t="s">
        <v>47</v>
      </c>
      <c r="N1935" s="109" t="s">
        <v>1253</v>
      </c>
      <c r="O1935" s="112">
        <v>780</v>
      </c>
      <c r="P1935" s="110">
        <v>1</v>
      </c>
      <c r="Q1935" s="10">
        <f t="shared" si="123"/>
        <v>780</v>
      </c>
    </row>
    <row r="1936" spans="2:17" ht="20.25" customHeight="1">
      <c r="B1936" s="10" t="str">
        <f t="shared" si="124"/>
        <v>دستكش ضد برش سبك706</v>
      </c>
      <c r="C1936" s="10" t="str">
        <f t="shared" si="125"/>
        <v>دستكش ضد برش سبك1402/06/17706</v>
      </c>
      <c r="D1936" s="10" t="str">
        <f>IFERROR(IF(تحویلی!$E$1="","",IF(NOSA!O1936=تحویلی!$E$1,تحویلی!$E$1&amp;COUNTIF(NOSA!$O$1:O1936,تحویلی!$E$1),"")),"")</f>
        <v/>
      </c>
      <c r="E1936" s="10" t="str">
        <f t="shared" si="126"/>
        <v>22270706</v>
      </c>
      <c r="F1936" s="10" t="str">
        <f>IFERROR(VLOOKUP(I1936,DATABASE!$N:$O,2,FALSE),"")</f>
        <v>دستكش ضد برش سبك</v>
      </c>
      <c r="G1936" s="109" t="s">
        <v>2473</v>
      </c>
      <c r="H1936" s="110">
        <v>22270</v>
      </c>
      <c r="I1936" s="109" t="s">
        <v>1442</v>
      </c>
      <c r="J1936" s="109" t="s">
        <v>22</v>
      </c>
      <c r="K1936" s="111">
        <v>1</v>
      </c>
      <c r="L1936" s="109" t="s">
        <v>3</v>
      </c>
      <c r="M1936" s="109" t="s">
        <v>40</v>
      </c>
      <c r="N1936" s="109" t="s">
        <v>907</v>
      </c>
      <c r="O1936" s="112">
        <v>706</v>
      </c>
      <c r="P1936" s="110">
        <v>1</v>
      </c>
      <c r="Q1936" s="10">
        <f t="shared" si="123"/>
        <v>706</v>
      </c>
    </row>
    <row r="1937" spans="2:17" ht="20.25" customHeight="1">
      <c r="B1937" s="10" t="str">
        <f t="shared" si="124"/>
        <v>دستكش ضد برش سبك460</v>
      </c>
      <c r="C1937" s="10" t="str">
        <f t="shared" si="125"/>
        <v>دستكش ضد برش سبك1402/06/18460</v>
      </c>
      <c r="D1937" s="10" t="str">
        <f>IFERROR(IF(تحویلی!$E$1="","",IF(NOSA!O1937=تحویلی!$E$1,تحویلی!$E$1&amp;COUNTIF(NOSA!$O$1:O1937,تحویلی!$E$1),"")),"")</f>
        <v/>
      </c>
      <c r="E1937" s="10" t="str">
        <f t="shared" si="126"/>
        <v>22281460</v>
      </c>
      <c r="F1937" s="10" t="str">
        <f>IFERROR(VLOOKUP(I1937,DATABASE!$N:$O,2,FALSE),"")</f>
        <v>دستكش ضد برش سبك</v>
      </c>
      <c r="G1937" s="109" t="s">
        <v>2474</v>
      </c>
      <c r="H1937" s="110">
        <v>22281</v>
      </c>
      <c r="I1937" s="109" t="s">
        <v>1442</v>
      </c>
      <c r="J1937" s="109" t="s">
        <v>22</v>
      </c>
      <c r="K1937" s="111">
        <v>1</v>
      </c>
      <c r="L1937" s="109" t="s">
        <v>3</v>
      </c>
      <c r="M1937" s="109" t="s">
        <v>47</v>
      </c>
      <c r="N1937" s="109" t="s">
        <v>140</v>
      </c>
      <c r="O1937" s="112">
        <v>460</v>
      </c>
      <c r="P1937" s="110">
        <v>0</v>
      </c>
      <c r="Q1937" s="10">
        <f t="shared" si="123"/>
        <v>460</v>
      </c>
    </row>
    <row r="1938" spans="2:17" ht="20.25" customHeight="1">
      <c r="B1938" s="10" t="str">
        <f t="shared" si="124"/>
        <v>دستكش ضد برش سبك840</v>
      </c>
      <c r="C1938" s="10" t="str">
        <f t="shared" si="125"/>
        <v>دستكش ضد برش سبك1402/06/18840</v>
      </c>
      <c r="D1938" s="10" t="str">
        <f>IFERROR(IF(تحویلی!$E$1="","",IF(NOSA!O1938=تحویلی!$E$1,تحویلی!$E$1&amp;COUNTIF(NOSA!$O$1:O1938,تحویلی!$E$1),"")),"")</f>
        <v/>
      </c>
      <c r="E1938" s="10" t="str">
        <f t="shared" si="126"/>
        <v>22285840</v>
      </c>
      <c r="F1938" s="10" t="str">
        <f>IFERROR(VLOOKUP(I1938,DATABASE!$N:$O,2,FALSE),"")</f>
        <v>دستكش ضد برش سبك</v>
      </c>
      <c r="G1938" s="109" t="s">
        <v>2474</v>
      </c>
      <c r="H1938" s="110">
        <v>22285</v>
      </c>
      <c r="I1938" s="109" t="s">
        <v>1442</v>
      </c>
      <c r="J1938" s="109" t="s">
        <v>22</v>
      </c>
      <c r="K1938" s="111">
        <v>1</v>
      </c>
      <c r="L1938" s="109" t="s">
        <v>3</v>
      </c>
      <c r="M1938" s="109" t="s">
        <v>47</v>
      </c>
      <c r="N1938" s="109" t="s">
        <v>2717</v>
      </c>
      <c r="O1938" s="112">
        <v>840</v>
      </c>
      <c r="P1938" s="110">
        <v>1</v>
      </c>
      <c r="Q1938" s="10">
        <f t="shared" si="123"/>
        <v>840</v>
      </c>
    </row>
    <row r="1939" spans="2:17" ht="20.25" customHeight="1">
      <c r="B1939" s="10" t="str">
        <f t="shared" si="124"/>
        <v>لباس كار ديرسوز(بلوز و شلوار)846</v>
      </c>
      <c r="C1939" s="10" t="str">
        <f t="shared" si="125"/>
        <v>لباس كار ديرسوز(بلوز و شلوار)1402/06/18846</v>
      </c>
      <c r="D1939" s="10" t="str">
        <f>IFERROR(IF(تحویلی!$E$1="","",IF(NOSA!O1939=تحویلی!$E$1,تحویلی!$E$1&amp;COUNTIF(NOSA!$O$1:O1939,تحویلی!$E$1),"")),"")</f>
        <v/>
      </c>
      <c r="E1939" s="10" t="str">
        <f t="shared" si="126"/>
        <v>22289846</v>
      </c>
      <c r="F1939" s="10" t="str">
        <f>IFERROR(VLOOKUP(I1939,DATABASE!$N:$O,2,FALSE),"")</f>
        <v>لباس كار ديرسوز(بلوز و شلوار)</v>
      </c>
      <c r="G1939" s="109" t="s">
        <v>2474</v>
      </c>
      <c r="H1939" s="110">
        <v>22289</v>
      </c>
      <c r="I1939" s="109" t="s">
        <v>1466</v>
      </c>
      <c r="J1939" s="109" t="s">
        <v>1623</v>
      </c>
      <c r="K1939" s="111">
        <v>1</v>
      </c>
      <c r="L1939" s="109" t="s">
        <v>28</v>
      </c>
      <c r="M1939" s="109" t="s">
        <v>4</v>
      </c>
      <c r="N1939" s="109" t="s">
        <v>2718</v>
      </c>
      <c r="O1939" s="112">
        <v>846</v>
      </c>
      <c r="P1939" s="110">
        <v>0</v>
      </c>
      <c r="Q1939" s="10">
        <f t="shared" si="123"/>
        <v>846</v>
      </c>
    </row>
    <row r="1940" spans="2:17" ht="20.25" customHeight="1">
      <c r="B1940" s="10" t="str">
        <f t="shared" si="124"/>
        <v>پوتين ايمني نسوز846</v>
      </c>
      <c r="C1940" s="10" t="str">
        <f t="shared" si="125"/>
        <v>پوتين ايمني نسوز1402/06/18846</v>
      </c>
      <c r="D1940" s="10" t="str">
        <f>IFERROR(IF(تحویلی!$E$1="","",IF(NOSA!O1940=تحویلی!$E$1,تحویلی!$E$1&amp;COUNTIF(NOSA!$O$1:O1940,تحویلی!$E$1),"")),"")</f>
        <v/>
      </c>
      <c r="E1940" s="10" t="str">
        <f t="shared" si="126"/>
        <v>22289846</v>
      </c>
      <c r="F1940" s="10" t="str">
        <f>IFERROR(VLOOKUP(I1940,DATABASE!$N:$O,2,FALSE),"")</f>
        <v>پوتين ايمني نسوز</v>
      </c>
      <c r="G1940" s="109" t="s">
        <v>2474</v>
      </c>
      <c r="H1940" s="110">
        <v>22289</v>
      </c>
      <c r="I1940" s="109" t="s">
        <v>1631</v>
      </c>
      <c r="J1940" s="109" t="s">
        <v>1632</v>
      </c>
      <c r="K1940" s="111">
        <v>1</v>
      </c>
      <c r="L1940" s="109" t="s">
        <v>3</v>
      </c>
      <c r="M1940" s="109" t="s">
        <v>4</v>
      </c>
      <c r="N1940" s="109" t="s">
        <v>2718</v>
      </c>
      <c r="O1940" s="112">
        <v>846</v>
      </c>
      <c r="P1940" s="110">
        <v>0</v>
      </c>
      <c r="Q1940" s="10">
        <f t="shared" si="123"/>
        <v>846</v>
      </c>
    </row>
    <row r="1941" spans="2:17" ht="20.25" customHeight="1">
      <c r="B1941" s="10" t="str">
        <f t="shared" si="124"/>
        <v>كلاه ايمني846</v>
      </c>
      <c r="C1941" s="10" t="str">
        <f t="shared" si="125"/>
        <v>كلاه ايمني1402/06/18846</v>
      </c>
      <c r="D1941" s="10" t="str">
        <f>IFERROR(IF(تحویلی!$E$1="","",IF(NOSA!O1941=تحویلی!$E$1,تحویلی!$E$1&amp;COUNTIF(NOSA!$O$1:O1941,تحویلی!$E$1),"")),"")</f>
        <v/>
      </c>
      <c r="E1941" s="10" t="str">
        <f t="shared" si="126"/>
        <v>22289846</v>
      </c>
      <c r="F1941" s="10" t="str">
        <f>IFERROR(VLOOKUP(I1941,DATABASE!$N:$O,2,FALSE),"")</f>
        <v>كلاه ايمني</v>
      </c>
      <c r="G1941" s="109" t="s">
        <v>2474</v>
      </c>
      <c r="H1941" s="110">
        <v>22289</v>
      </c>
      <c r="I1941" s="109" t="s">
        <v>1505</v>
      </c>
      <c r="J1941" s="109" t="s">
        <v>1628</v>
      </c>
      <c r="K1941" s="111">
        <v>1</v>
      </c>
      <c r="L1941" s="109" t="s">
        <v>8</v>
      </c>
      <c r="M1941" s="109" t="s">
        <v>4</v>
      </c>
      <c r="N1941" s="109" t="s">
        <v>2718</v>
      </c>
      <c r="O1941" s="112">
        <v>846</v>
      </c>
      <c r="P1941" s="110">
        <v>0</v>
      </c>
      <c r="Q1941" s="10">
        <f t="shared" si="123"/>
        <v>846</v>
      </c>
    </row>
    <row r="1942" spans="2:17" ht="20.25" customHeight="1">
      <c r="B1942" s="10" t="str">
        <f t="shared" si="124"/>
        <v>كمربند برزنتي نواري846</v>
      </c>
      <c r="C1942" s="10" t="str">
        <f t="shared" si="125"/>
        <v>كمربند برزنتي نواري1402/06/18846</v>
      </c>
      <c r="D1942" s="10" t="str">
        <f>IFERROR(IF(تحویلی!$E$1="","",IF(NOSA!O1942=تحویلی!$E$1,تحویلی!$E$1&amp;COUNTIF(NOSA!$O$1:O1942,تحویلی!$E$1),"")),"")</f>
        <v/>
      </c>
      <c r="E1942" s="10" t="str">
        <f t="shared" si="126"/>
        <v>22289846</v>
      </c>
      <c r="F1942" s="10" t="str">
        <f>IFERROR(VLOOKUP(I1942,DATABASE!$N:$O,2,FALSE),"")</f>
        <v>كمربند برزنتي نواري</v>
      </c>
      <c r="G1942" s="109" t="s">
        <v>2474</v>
      </c>
      <c r="H1942" s="110">
        <v>22289</v>
      </c>
      <c r="I1942" s="109" t="s">
        <v>1441</v>
      </c>
      <c r="J1942" s="109" t="s">
        <v>95</v>
      </c>
      <c r="K1942" s="111">
        <v>1</v>
      </c>
      <c r="L1942" s="109" t="s">
        <v>96</v>
      </c>
      <c r="M1942" s="109" t="s">
        <v>4</v>
      </c>
      <c r="N1942" s="109" t="s">
        <v>2718</v>
      </c>
      <c r="O1942" s="112">
        <v>846</v>
      </c>
      <c r="P1942" s="110">
        <v>0</v>
      </c>
      <c r="Q1942" s="10">
        <f t="shared" si="123"/>
        <v>846</v>
      </c>
    </row>
    <row r="1943" spans="2:17" ht="20.25" customHeight="1">
      <c r="B1943" s="10" t="str">
        <f t="shared" si="124"/>
        <v>دستكش ضد برش سبك846</v>
      </c>
      <c r="C1943" s="10" t="str">
        <f t="shared" si="125"/>
        <v>دستكش ضد برش سبك1402/06/18846</v>
      </c>
      <c r="D1943" s="10" t="str">
        <f>IFERROR(IF(تحویلی!$E$1="","",IF(NOSA!O1943=تحویلی!$E$1,تحویلی!$E$1&amp;COUNTIF(NOSA!$O$1:O1943,تحویلی!$E$1),"")),"")</f>
        <v/>
      </c>
      <c r="E1943" s="10" t="str">
        <f t="shared" si="126"/>
        <v>22289846</v>
      </c>
      <c r="F1943" s="10" t="str">
        <f>IFERROR(VLOOKUP(I1943,DATABASE!$N:$O,2,FALSE),"")</f>
        <v>دستكش ضد برش سبك</v>
      </c>
      <c r="G1943" s="109" t="s">
        <v>2474</v>
      </c>
      <c r="H1943" s="110">
        <v>22289</v>
      </c>
      <c r="I1943" s="109" t="s">
        <v>1442</v>
      </c>
      <c r="J1943" s="109" t="s">
        <v>22</v>
      </c>
      <c r="K1943" s="111">
        <v>1</v>
      </c>
      <c r="L1943" s="109" t="s">
        <v>3</v>
      </c>
      <c r="M1943" s="109" t="s">
        <v>4</v>
      </c>
      <c r="N1943" s="109" t="s">
        <v>2718</v>
      </c>
      <c r="O1943" s="112">
        <v>846</v>
      </c>
      <c r="P1943" s="110">
        <v>0</v>
      </c>
      <c r="Q1943" s="10">
        <f t="shared" si="123"/>
        <v>846</v>
      </c>
    </row>
    <row r="1944" spans="2:17" ht="20.25" customHeight="1">
      <c r="B1944" s="10" t="str">
        <f t="shared" si="124"/>
        <v>گوشي اير پلاگ846</v>
      </c>
      <c r="C1944" s="10" t="str">
        <f t="shared" si="125"/>
        <v>گوشي اير پلاگ1402/06/18846</v>
      </c>
      <c r="D1944" s="10" t="str">
        <f>IFERROR(IF(تحویلی!$E$1="","",IF(NOSA!O1944=تحویلی!$E$1,تحویلی!$E$1&amp;COUNTIF(NOSA!$O$1:O1944,تحویلی!$E$1),"")),"")</f>
        <v/>
      </c>
      <c r="E1944" s="10" t="str">
        <f t="shared" si="126"/>
        <v>22289846</v>
      </c>
      <c r="F1944" s="10" t="str">
        <f>IFERROR(VLOOKUP(I1944,DATABASE!$N:$O,2,FALSE),"")</f>
        <v>گوشي اير پلاگ</v>
      </c>
      <c r="G1944" s="113" t="s">
        <v>2474</v>
      </c>
      <c r="H1944" s="114">
        <v>22289</v>
      </c>
      <c r="I1944" s="113" t="s">
        <v>1581</v>
      </c>
      <c r="J1944" s="113" t="s">
        <v>124</v>
      </c>
      <c r="K1944" s="115">
        <v>1</v>
      </c>
      <c r="L1944" s="113" t="s">
        <v>8</v>
      </c>
      <c r="M1944" s="113" t="s">
        <v>4</v>
      </c>
      <c r="N1944" s="113" t="s">
        <v>2718</v>
      </c>
      <c r="O1944" s="116">
        <v>846</v>
      </c>
      <c r="P1944" s="114">
        <v>0</v>
      </c>
      <c r="Q1944" s="10">
        <f t="shared" si="123"/>
        <v>846</v>
      </c>
    </row>
    <row r="1945" spans="2:17" ht="20.25" customHeight="1">
      <c r="B1945" s="10" t="str">
        <f t="shared" si="124"/>
        <v>كلاه ايمني847</v>
      </c>
      <c r="C1945" s="10" t="str">
        <f t="shared" si="125"/>
        <v>كلاه ايمني1402/06/18847</v>
      </c>
      <c r="D1945" s="10" t="str">
        <f>IFERROR(IF(تحویلی!$E$1="","",IF(NOSA!O1945=تحویلی!$E$1,تحویلی!$E$1&amp;COUNTIF(NOSA!$O$1:O1945,تحویلی!$E$1),"")),"")</f>
        <v/>
      </c>
      <c r="E1945" s="10" t="str">
        <f t="shared" si="126"/>
        <v>22290847</v>
      </c>
      <c r="F1945" s="10" t="str">
        <f>IFERROR(VLOOKUP(I1945,DATABASE!$N:$O,2,FALSE),"")</f>
        <v>كلاه ايمني</v>
      </c>
      <c r="G1945" s="113" t="s">
        <v>2474</v>
      </c>
      <c r="H1945" s="114">
        <v>22290</v>
      </c>
      <c r="I1945" s="113" t="s">
        <v>1505</v>
      </c>
      <c r="J1945" s="113" t="s">
        <v>1628</v>
      </c>
      <c r="K1945" s="115">
        <v>1</v>
      </c>
      <c r="L1945" s="113" t="s">
        <v>8</v>
      </c>
      <c r="M1945" s="113" t="s">
        <v>4</v>
      </c>
      <c r="N1945" s="113" t="s">
        <v>2719</v>
      </c>
      <c r="O1945" s="116">
        <v>847</v>
      </c>
      <c r="P1945" s="114">
        <v>0</v>
      </c>
      <c r="Q1945" s="10">
        <f t="shared" si="123"/>
        <v>847</v>
      </c>
    </row>
    <row r="1946" spans="2:17" ht="20.25" customHeight="1">
      <c r="B1946" s="10" t="str">
        <f t="shared" si="124"/>
        <v>لباس كار نسوز(بلوز و شلوار)847</v>
      </c>
      <c r="C1946" s="10" t="str">
        <f t="shared" si="125"/>
        <v>لباس كار نسوز(بلوز و شلوار)1402/06/18847</v>
      </c>
      <c r="D1946" s="10" t="str">
        <f>IFERROR(IF(تحویلی!$E$1="","",IF(NOSA!O1946=تحویلی!$E$1,تحویلی!$E$1&amp;COUNTIF(NOSA!$O$1:O1946,تحویلی!$E$1),"")),"")</f>
        <v/>
      </c>
      <c r="E1946" s="10" t="str">
        <f t="shared" si="126"/>
        <v>22290847</v>
      </c>
      <c r="F1946" s="10" t="str">
        <f>IFERROR(VLOOKUP(I1946,DATABASE!$N:$O,2,FALSE),"")</f>
        <v>لباس كار نسوز(بلوز و شلوار)</v>
      </c>
      <c r="G1946" s="113" t="s">
        <v>2474</v>
      </c>
      <c r="H1946" s="114">
        <v>22290</v>
      </c>
      <c r="I1946" s="113" t="s">
        <v>1701</v>
      </c>
      <c r="J1946" s="113" t="s">
        <v>1702</v>
      </c>
      <c r="K1946" s="115">
        <v>1</v>
      </c>
      <c r="L1946" s="113" t="s">
        <v>28</v>
      </c>
      <c r="M1946" s="113" t="s">
        <v>4</v>
      </c>
      <c r="N1946" s="113" t="s">
        <v>2719</v>
      </c>
      <c r="O1946" s="116">
        <v>847</v>
      </c>
      <c r="P1946" s="114">
        <v>0</v>
      </c>
      <c r="Q1946" s="10">
        <f t="shared" si="123"/>
        <v>847</v>
      </c>
    </row>
    <row r="1947" spans="2:17" ht="20.25" customHeight="1">
      <c r="B1947" s="10" t="str">
        <f t="shared" si="124"/>
        <v>چكمه ايمني نسوز847</v>
      </c>
      <c r="C1947" s="10" t="str">
        <f t="shared" si="125"/>
        <v>چكمه ايمني نسوز1402/06/18847</v>
      </c>
      <c r="D1947" s="10" t="str">
        <f>IFERROR(IF(تحویلی!$E$1="","",IF(NOSA!O1947=تحویلی!$E$1,تحویلی!$E$1&amp;COUNTIF(NOSA!$O$1:O1947,تحویلی!$E$1),"")),"")</f>
        <v/>
      </c>
      <c r="E1947" s="10" t="str">
        <f t="shared" si="126"/>
        <v>22290847</v>
      </c>
      <c r="F1947" s="10" t="str">
        <f>IFERROR(VLOOKUP(I1947,DATABASE!$N:$O,2,FALSE),"")</f>
        <v>چكمه ايمني نسوز</v>
      </c>
      <c r="G1947" s="113" t="s">
        <v>2474</v>
      </c>
      <c r="H1947" s="114">
        <v>22290</v>
      </c>
      <c r="I1947" s="113" t="s">
        <v>1697</v>
      </c>
      <c r="J1947" s="113" t="s">
        <v>1698</v>
      </c>
      <c r="K1947" s="115">
        <v>1</v>
      </c>
      <c r="L1947" s="113" t="s">
        <v>3</v>
      </c>
      <c r="M1947" s="113" t="s">
        <v>4</v>
      </c>
      <c r="N1947" s="113" t="s">
        <v>2719</v>
      </c>
      <c r="O1947" s="116">
        <v>847</v>
      </c>
      <c r="P1947" s="114">
        <v>0</v>
      </c>
      <c r="Q1947" s="10">
        <f t="shared" si="123"/>
        <v>847</v>
      </c>
    </row>
    <row r="1948" spans="2:17" ht="20.25" customHeight="1">
      <c r="B1948" s="10" t="str">
        <f t="shared" si="124"/>
        <v>دستكش ضد برش سبك847</v>
      </c>
      <c r="C1948" s="10" t="str">
        <f t="shared" si="125"/>
        <v>دستكش ضد برش سبك1402/06/18847</v>
      </c>
      <c r="D1948" s="10" t="str">
        <f>IFERROR(IF(تحویلی!$E$1="","",IF(NOSA!O1948=تحویلی!$E$1,تحویلی!$E$1&amp;COUNTIF(NOSA!$O$1:O1948,تحویلی!$E$1),"")),"")</f>
        <v/>
      </c>
      <c r="E1948" s="10" t="str">
        <f t="shared" si="126"/>
        <v>22290847</v>
      </c>
      <c r="F1948" s="10" t="str">
        <f>IFERROR(VLOOKUP(I1948,DATABASE!$N:$O,2,FALSE),"")</f>
        <v>دستكش ضد برش سبك</v>
      </c>
      <c r="G1948" s="113" t="s">
        <v>2474</v>
      </c>
      <c r="H1948" s="114">
        <v>22290</v>
      </c>
      <c r="I1948" s="113" t="s">
        <v>1442</v>
      </c>
      <c r="J1948" s="113" t="s">
        <v>22</v>
      </c>
      <c r="K1948" s="115">
        <v>1</v>
      </c>
      <c r="L1948" s="113" t="s">
        <v>3</v>
      </c>
      <c r="M1948" s="113" t="s">
        <v>4</v>
      </c>
      <c r="N1948" s="113" t="s">
        <v>2719</v>
      </c>
      <c r="O1948" s="116">
        <v>847</v>
      </c>
      <c r="P1948" s="114">
        <v>0</v>
      </c>
      <c r="Q1948" s="10">
        <f t="shared" si="123"/>
        <v>847</v>
      </c>
    </row>
    <row r="1949" spans="2:17" ht="20.25" customHeight="1">
      <c r="B1949" s="10" t="str">
        <f t="shared" si="124"/>
        <v>دستكش ساق بلند نسوز847</v>
      </c>
      <c r="C1949" s="10" t="str">
        <f t="shared" si="125"/>
        <v>دستكش ساق بلند نسوز1402/06/18847</v>
      </c>
      <c r="D1949" s="10" t="str">
        <f>IFERROR(IF(تحویلی!$E$1="","",IF(NOSA!O1949=تحویلی!$E$1,تحویلی!$E$1&amp;COUNTIF(NOSA!$O$1:O1949,تحویلی!$E$1),"")),"")</f>
        <v/>
      </c>
      <c r="E1949" s="10" t="str">
        <f t="shared" si="126"/>
        <v>22290847</v>
      </c>
      <c r="F1949" s="10" t="str">
        <f>IFERROR(VLOOKUP(I1949,DATABASE!$N:$O,2,FALSE),"")</f>
        <v>دستكش ساق بلند نسوز</v>
      </c>
      <c r="G1949" s="113" t="s">
        <v>2474</v>
      </c>
      <c r="H1949" s="114">
        <v>22290</v>
      </c>
      <c r="I1949" s="113" t="s">
        <v>1461</v>
      </c>
      <c r="J1949" s="113" t="s">
        <v>34</v>
      </c>
      <c r="K1949" s="115">
        <v>1</v>
      </c>
      <c r="L1949" s="113" t="s">
        <v>3</v>
      </c>
      <c r="M1949" s="113" t="s">
        <v>4</v>
      </c>
      <c r="N1949" s="113" t="s">
        <v>2719</v>
      </c>
      <c r="O1949" s="116">
        <v>847</v>
      </c>
      <c r="P1949" s="114">
        <v>0</v>
      </c>
      <c r="Q1949" s="10">
        <f t="shared" si="123"/>
        <v>847</v>
      </c>
    </row>
    <row r="1950" spans="2:17" ht="20.25" customHeight="1">
      <c r="B1950" s="10" t="str">
        <f t="shared" si="124"/>
        <v>رابط فنري نقاب كلاه ايمني847</v>
      </c>
      <c r="C1950" s="10" t="str">
        <f t="shared" si="125"/>
        <v>رابط فنري نقاب كلاه ايمني1402/06/18847</v>
      </c>
      <c r="D1950" s="10" t="str">
        <f>IFERROR(IF(تحویلی!$E$1="","",IF(NOSA!O1950=تحویلی!$E$1,تحویلی!$E$1&amp;COUNTIF(NOSA!$O$1:O1950,تحویلی!$E$1),"")),"")</f>
        <v/>
      </c>
      <c r="E1950" s="10" t="str">
        <f t="shared" si="126"/>
        <v>22290847</v>
      </c>
      <c r="F1950" s="10" t="str">
        <f>IFERROR(VLOOKUP(I1950,DATABASE!$N:$O,2,FALSE),"")</f>
        <v>رابط فنري نقاب كلاه ايمني</v>
      </c>
      <c r="G1950" s="113" t="s">
        <v>2474</v>
      </c>
      <c r="H1950" s="114">
        <v>22290</v>
      </c>
      <c r="I1950" s="113" t="s">
        <v>1454</v>
      </c>
      <c r="J1950" s="113" t="s">
        <v>135</v>
      </c>
      <c r="K1950" s="115">
        <v>1</v>
      </c>
      <c r="L1950" s="113" t="s">
        <v>8</v>
      </c>
      <c r="M1950" s="113" t="s">
        <v>4</v>
      </c>
      <c r="N1950" s="113" t="s">
        <v>2719</v>
      </c>
      <c r="O1950" s="116">
        <v>847</v>
      </c>
      <c r="P1950" s="114">
        <v>0</v>
      </c>
      <c r="Q1950" s="10">
        <f t="shared" si="123"/>
        <v>847</v>
      </c>
    </row>
    <row r="1951" spans="2:17" ht="20.25" customHeight="1">
      <c r="B1951" s="10" t="str">
        <f t="shared" si="124"/>
        <v>لباس كار ديرسوز(بلوز و شلوار)49</v>
      </c>
      <c r="C1951" s="10" t="str">
        <f t="shared" si="125"/>
        <v>لباس كار ديرسوز(بلوز و شلوار)1402/06/1849</v>
      </c>
      <c r="D1951" s="10" t="str">
        <f>IFERROR(IF(تحویلی!$E$1="","",IF(NOSA!O1951=تحویلی!$E$1,تحویلی!$E$1&amp;COUNTIF(NOSA!$O$1:O1951,تحویلی!$E$1),"")),"")</f>
        <v/>
      </c>
      <c r="E1951" s="10" t="str">
        <f t="shared" si="126"/>
        <v>2229349</v>
      </c>
      <c r="F1951" s="10" t="str">
        <f>IFERROR(VLOOKUP(I1951,DATABASE!$N:$O,2,FALSE),"")</f>
        <v>لباس كار ديرسوز(بلوز و شلوار)</v>
      </c>
      <c r="G1951" s="113" t="s">
        <v>2474</v>
      </c>
      <c r="H1951" s="114">
        <v>22293</v>
      </c>
      <c r="I1951" s="113" t="s">
        <v>1619</v>
      </c>
      <c r="J1951" s="113" t="s">
        <v>1620</v>
      </c>
      <c r="K1951" s="115">
        <v>1</v>
      </c>
      <c r="L1951" s="113" t="s">
        <v>28</v>
      </c>
      <c r="M1951" s="113" t="s">
        <v>4</v>
      </c>
      <c r="N1951" s="113" t="s">
        <v>164</v>
      </c>
      <c r="O1951" s="116">
        <v>49</v>
      </c>
      <c r="P1951" s="114">
        <v>0</v>
      </c>
      <c r="Q1951" s="10">
        <f t="shared" si="123"/>
        <v>49</v>
      </c>
    </row>
    <row r="1952" spans="2:17" ht="20.25" customHeight="1">
      <c r="B1952" s="10" t="str">
        <f t="shared" si="124"/>
        <v>كفش ايمني عايق برق49</v>
      </c>
      <c r="C1952" s="10" t="str">
        <f t="shared" si="125"/>
        <v>كفش ايمني عايق برق1402/06/1849</v>
      </c>
      <c r="D1952" s="10" t="str">
        <f>IFERROR(IF(تحویلی!$E$1="","",IF(NOSA!O1952=تحویلی!$E$1,تحویلی!$E$1&amp;COUNTIF(NOSA!$O$1:O1952,تحویلی!$E$1),"")),"")</f>
        <v/>
      </c>
      <c r="E1952" s="10" t="str">
        <f t="shared" si="126"/>
        <v>2229349</v>
      </c>
      <c r="F1952" s="10" t="str">
        <f>IFERROR(VLOOKUP(I1952,DATABASE!$N:$O,2,FALSE),"")</f>
        <v>كفش ايمني عايق برق</v>
      </c>
      <c r="G1952" s="113" t="s">
        <v>2474</v>
      </c>
      <c r="H1952" s="114">
        <v>22293</v>
      </c>
      <c r="I1952" s="113" t="s">
        <v>1610</v>
      </c>
      <c r="J1952" s="113" t="s">
        <v>1689</v>
      </c>
      <c r="K1952" s="115">
        <v>1</v>
      </c>
      <c r="L1952" s="113" t="s">
        <v>3</v>
      </c>
      <c r="M1952" s="113" t="s">
        <v>4</v>
      </c>
      <c r="N1952" s="113" t="s">
        <v>164</v>
      </c>
      <c r="O1952" s="116">
        <v>49</v>
      </c>
      <c r="P1952" s="114">
        <v>0</v>
      </c>
      <c r="Q1952" s="10">
        <f t="shared" si="123"/>
        <v>49</v>
      </c>
    </row>
    <row r="1953" spans="2:17" ht="20.25" customHeight="1">
      <c r="B1953" s="10" t="str">
        <f t="shared" si="124"/>
        <v>عينك كهربايي (روكلاهي)49</v>
      </c>
      <c r="C1953" s="10" t="str">
        <f t="shared" si="125"/>
        <v>عينك كهربايي (روكلاهي)1402/06/1849</v>
      </c>
      <c r="D1953" s="10" t="str">
        <f>IFERROR(IF(تحویلی!$E$1="","",IF(NOSA!O1953=تحویلی!$E$1,تحویلی!$E$1&amp;COUNTIF(NOSA!$O$1:O1953,تحویلی!$E$1),"")),"")</f>
        <v/>
      </c>
      <c r="E1953" s="10" t="str">
        <f t="shared" si="126"/>
        <v>2229349</v>
      </c>
      <c r="F1953" s="10" t="str">
        <f>IFERROR(VLOOKUP(I1953,DATABASE!$N:$O,2,FALSE),"")</f>
        <v>عينك كهربايي (روكلاهي)</v>
      </c>
      <c r="G1953" s="113" t="s">
        <v>2474</v>
      </c>
      <c r="H1953" s="114">
        <v>22293</v>
      </c>
      <c r="I1953" s="113" t="s">
        <v>1560</v>
      </c>
      <c r="J1953" s="113" t="s">
        <v>1561</v>
      </c>
      <c r="K1953" s="115">
        <v>1</v>
      </c>
      <c r="L1953" s="113" t="s">
        <v>8</v>
      </c>
      <c r="M1953" s="113" t="s">
        <v>4</v>
      </c>
      <c r="N1953" s="113" t="s">
        <v>164</v>
      </c>
      <c r="O1953" s="116">
        <v>49</v>
      </c>
      <c r="P1953" s="114">
        <v>0</v>
      </c>
      <c r="Q1953" s="10">
        <f t="shared" si="123"/>
        <v>49</v>
      </c>
    </row>
    <row r="1954" spans="2:17" ht="20.25" customHeight="1">
      <c r="B1954" s="10" t="str">
        <f t="shared" si="124"/>
        <v>دستكش كف مواد سبك49</v>
      </c>
      <c r="C1954" s="10" t="str">
        <f t="shared" si="125"/>
        <v>دستكش كف مواد سبك1402/06/1849</v>
      </c>
      <c r="D1954" s="10" t="str">
        <f>IFERROR(IF(تحویلی!$E$1="","",IF(NOSA!O1954=تحویلی!$E$1,تحویلی!$E$1&amp;COUNTIF(NOSA!$O$1:O1954,تحویلی!$E$1),"")),"")</f>
        <v/>
      </c>
      <c r="E1954" s="10" t="str">
        <f t="shared" si="126"/>
        <v>2229349</v>
      </c>
      <c r="F1954" s="10" t="str">
        <f>IFERROR(VLOOKUP(I1954,DATABASE!$N:$O,2,FALSE),"")</f>
        <v>دستكش كف مواد سبك</v>
      </c>
      <c r="G1954" s="113" t="s">
        <v>2474</v>
      </c>
      <c r="H1954" s="114">
        <v>22293</v>
      </c>
      <c r="I1954" s="113" t="s">
        <v>1456</v>
      </c>
      <c r="J1954" s="113" t="s">
        <v>2</v>
      </c>
      <c r="K1954" s="115">
        <v>1</v>
      </c>
      <c r="L1954" s="113" t="s">
        <v>3</v>
      </c>
      <c r="M1954" s="113" t="s">
        <v>4</v>
      </c>
      <c r="N1954" s="113" t="s">
        <v>164</v>
      </c>
      <c r="O1954" s="116">
        <v>49</v>
      </c>
      <c r="P1954" s="114">
        <v>0</v>
      </c>
      <c r="Q1954" s="10">
        <f t="shared" si="123"/>
        <v>49</v>
      </c>
    </row>
    <row r="1955" spans="2:17" ht="20.25" customHeight="1">
      <c r="B1955" s="10" t="str">
        <f t="shared" si="124"/>
        <v>دستكش ضد برش سبك819</v>
      </c>
      <c r="C1955" s="10" t="str">
        <f t="shared" si="125"/>
        <v>دستكش ضد برش سبك1402/06/18819</v>
      </c>
      <c r="D1955" s="10" t="str">
        <f>IFERROR(IF(تحویلی!$E$1="","",IF(NOSA!O1955=تحویلی!$E$1,تحویلی!$E$1&amp;COUNTIF(NOSA!$O$1:O1955,تحویلی!$E$1),"")),"")</f>
        <v/>
      </c>
      <c r="E1955" s="10" t="str">
        <f t="shared" si="126"/>
        <v>22296819</v>
      </c>
      <c r="F1955" s="10" t="str">
        <f>IFERROR(VLOOKUP(I1955,DATABASE!$N:$O,2,FALSE),"")</f>
        <v>دستكش ضد برش سبك</v>
      </c>
      <c r="G1955" s="113" t="s">
        <v>2474</v>
      </c>
      <c r="H1955" s="114">
        <v>22296</v>
      </c>
      <c r="I1955" s="113" t="s">
        <v>1442</v>
      </c>
      <c r="J1955" s="113" t="s">
        <v>22</v>
      </c>
      <c r="K1955" s="115">
        <v>1</v>
      </c>
      <c r="L1955" s="113" t="s">
        <v>3</v>
      </c>
      <c r="M1955" s="113" t="s">
        <v>4</v>
      </c>
      <c r="N1955" s="113" t="s">
        <v>2679</v>
      </c>
      <c r="O1955" s="116">
        <v>819</v>
      </c>
      <c r="P1955" s="114">
        <v>1</v>
      </c>
      <c r="Q1955" s="10">
        <f t="shared" si="123"/>
        <v>819</v>
      </c>
    </row>
    <row r="1956" spans="2:17" ht="20.25" customHeight="1">
      <c r="B1956" s="10" t="str">
        <f t="shared" si="124"/>
        <v>كفش ايمني عايق برق475</v>
      </c>
      <c r="C1956" s="10" t="str">
        <f t="shared" si="125"/>
        <v>كفش ايمني عايق برق1402/06/18475</v>
      </c>
      <c r="D1956" s="10" t="str">
        <f>IFERROR(IF(تحویلی!$E$1="","",IF(NOSA!O1956=تحویلی!$E$1,تحویلی!$E$1&amp;COUNTIF(NOSA!$O$1:O1956,تحویلی!$E$1),"")),"")</f>
        <v/>
      </c>
      <c r="E1956" s="10" t="str">
        <f t="shared" si="126"/>
        <v>22300475</v>
      </c>
      <c r="F1956" s="10" t="str">
        <f>IFERROR(VLOOKUP(I1956,DATABASE!$N:$O,2,FALSE),"")</f>
        <v>كفش ايمني عايق برق</v>
      </c>
      <c r="G1956" s="113" t="s">
        <v>2474</v>
      </c>
      <c r="H1956" s="114">
        <v>22300</v>
      </c>
      <c r="I1956" s="113" t="s">
        <v>1757</v>
      </c>
      <c r="J1956" s="113" t="s">
        <v>1758</v>
      </c>
      <c r="K1956" s="115">
        <v>1</v>
      </c>
      <c r="L1956" s="113" t="s">
        <v>3</v>
      </c>
      <c r="M1956" s="113" t="s">
        <v>4</v>
      </c>
      <c r="N1956" s="113" t="s">
        <v>731</v>
      </c>
      <c r="O1956" s="116">
        <v>475</v>
      </c>
      <c r="P1956" s="114">
        <v>1</v>
      </c>
      <c r="Q1956" s="10">
        <f t="shared" si="123"/>
        <v>475</v>
      </c>
    </row>
    <row r="1957" spans="2:17" ht="20.25" customHeight="1">
      <c r="B1957" s="10" t="str">
        <f t="shared" si="124"/>
        <v>عينك كهربايي (روكلاهي)846</v>
      </c>
      <c r="C1957" s="10" t="str">
        <f t="shared" si="125"/>
        <v>عينك كهربايي (روكلاهي)1402/06/18846</v>
      </c>
      <c r="D1957" s="10" t="str">
        <f>IFERROR(IF(تحویلی!$E$1="","",IF(NOSA!O1957=تحویلی!$E$1,تحویلی!$E$1&amp;COUNTIF(NOSA!$O$1:O1957,تحویلی!$E$1),"")),"")</f>
        <v/>
      </c>
      <c r="E1957" s="10" t="str">
        <f t="shared" si="126"/>
        <v>22301846</v>
      </c>
      <c r="F1957" s="10" t="str">
        <f>IFERROR(VLOOKUP(I1957,DATABASE!$N:$O,2,FALSE),"")</f>
        <v>عينك كهربايي (روكلاهي)</v>
      </c>
      <c r="G1957" s="113" t="s">
        <v>2474</v>
      </c>
      <c r="H1957" s="114">
        <v>22301</v>
      </c>
      <c r="I1957" s="113" t="s">
        <v>1560</v>
      </c>
      <c r="J1957" s="113" t="s">
        <v>1561</v>
      </c>
      <c r="K1957" s="115">
        <v>1</v>
      </c>
      <c r="L1957" s="113" t="s">
        <v>8</v>
      </c>
      <c r="M1957" s="113" t="s">
        <v>4</v>
      </c>
      <c r="N1957" s="113" t="s">
        <v>2720</v>
      </c>
      <c r="O1957" s="116">
        <v>846</v>
      </c>
      <c r="P1957" s="114">
        <v>0</v>
      </c>
      <c r="Q1957" s="10">
        <f t="shared" ref="Q1957:Q2020" si="127">VALUE(O1957)</f>
        <v>846</v>
      </c>
    </row>
    <row r="1958" spans="2:17" ht="20.25" customHeight="1">
      <c r="B1958" s="10" t="str">
        <f t="shared" si="124"/>
        <v>كفش ايمني545</v>
      </c>
      <c r="C1958" s="10" t="str">
        <f t="shared" si="125"/>
        <v>كفش ايمني1402/06/18545</v>
      </c>
      <c r="D1958" s="10" t="str">
        <f>IFERROR(IF(تحویلی!$E$1="","",IF(NOSA!O1958=تحویلی!$E$1,تحویلی!$E$1&amp;COUNTIF(NOSA!$O$1:O1958,تحویلی!$E$1),"")),"")</f>
        <v/>
      </c>
      <c r="E1958" s="10" t="str">
        <f t="shared" si="126"/>
        <v>22303545</v>
      </c>
      <c r="F1958" s="10" t="str">
        <f>IFERROR(VLOOKUP(I1958,DATABASE!$N:$O,2,FALSE),"")</f>
        <v>كفش ايمني</v>
      </c>
      <c r="G1958" s="117" t="s">
        <v>2474</v>
      </c>
      <c r="H1958" s="118">
        <v>22303</v>
      </c>
      <c r="I1958" s="117" t="s">
        <v>1526</v>
      </c>
      <c r="J1958" s="117" t="s">
        <v>1729</v>
      </c>
      <c r="K1958" s="119">
        <v>1</v>
      </c>
      <c r="L1958" s="117" t="s">
        <v>3</v>
      </c>
      <c r="M1958" s="117" t="s">
        <v>4</v>
      </c>
      <c r="N1958" s="117" t="s">
        <v>109</v>
      </c>
      <c r="O1958" s="120">
        <v>545</v>
      </c>
      <c r="P1958" s="118">
        <v>0</v>
      </c>
      <c r="Q1958" s="10">
        <f t="shared" si="127"/>
        <v>545</v>
      </c>
    </row>
    <row r="1959" spans="2:17" ht="20.25" customHeight="1">
      <c r="B1959" s="10" t="str">
        <f t="shared" si="124"/>
        <v>دستكش ضد برش سبك545</v>
      </c>
      <c r="C1959" s="10" t="str">
        <f t="shared" si="125"/>
        <v>دستكش ضد برش سبك1402/06/18545</v>
      </c>
      <c r="D1959" s="10" t="str">
        <f>IFERROR(IF(تحویلی!$E$1="","",IF(NOSA!O1959=تحویلی!$E$1,تحویلی!$E$1&amp;COUNTIF(NOSA!$O$1:O1959,تحویلی!$E$1),"")),"")</f>
        <v/>
      </c>
      <c r="E1959" s="10" t="str">
        <f t="shared" si="126"/>
        <v>22303545</v>
      </c>
      <c r="F1959" s="10" t="str">
        <f>IFERROR(VLOOKUP(I1959,DATABASE!$N:$O,2,FALSE),"")</f>
        <v>دستكش ضد برش سبك</v>
      </c>
      <c r="G1959" s="117" t="s">
        <v>2474</v>
      </c>
      <c r="H1959" s="118">
        <v>22303</v>
      </c>
      <c r="I1959" s="117" t="s">
        <v>1442</v>
      </c>
      <c r="J1959" s="117" t="s">
        <v>22</v>
      </c>
      <c r="K1959" s="119">
        <v>1</v>
      </c>
      <c r="L1959" s="117" t="s">
        <v>3</v>
      </c>
      <c r="M1959" s="117" t="s">
        <v>4</v>
      </c>
      <c r="N1959" s="117" t="s">
        <v>927</v>
      </c>
      <c r="O1959" s="120">
        <v>545</v>
      </c>
      <c r="P1959" s="118">
        <v>1</v>
      </c>
      <c r="Q1959" s="10">
        <f t="shared" si="127"/>
        <v>545</v>
      </c>
    </row>
    <row r="1960" spans="2:17" ht="20.25" customHeight="1">
      <c r="B1960" s="10" t="str">
        <f t="shared" si="124"/>
        <v>دستكش ضد برش سبك402</v>
      </c>
      <c r="C1960" s="10" t="str">
        <f t="shared" si="125"/>
        <v>دستكش ضد برش سبك1402/06/18402</v>
      </c>
      <c r="D1960" s="10" t="str">
        <f>IFERROR(IF(تحویلی!$E$1="","",IF(NOSA!O1960=تحویلی!$E$1,تحویلی!$E$1&amp;COUNTIF(NOSA!$O$1:O1960,تحویلی!$E$1),"")),"")</f>
        <v/>
      </c>
      <c r="E1960" s="10" t="str">
        <f t="shared" si="126"/>
        <v>22303402</v>
      </c>
      <c r="F1960" s="10" t="str">
        <f>IFERROR(VLOOKUP(I1960,DATABASE!$N:$O,2,FALSE),"")</f>
        <v>دستكش ضد برش سبك</v>
      </c>
      <c r="G1960" s="117" t="s">
        <v>2474</v>
      </c>
      <c r="H1960" s="118">
        <v>22303</v>
      </c>
      <c r="I1960" s="117" t="s">
        <v>1442</v>
      </c>
      <c r="J1960" s="117" t="s">
        <v>22</v>
      </c>
      <c r="K1960" s="119">
        <v>1</v>
      </c>
      <c r="L1960" s="117" t="s">
        <v>3</v>
      </c>
      <c r="M1960" s="117" t="s">
        <v>4</v>
      </c>
      <c r="N1960" s="117" t="s">
        <v>68</v>
      </c>
      <c r="O1960" s="120">
        <v>402</v>
      </c>
      <c r="P1960" s="118">
        <v>1</v>
      </c>
      <c r="Q1960" s="10">
        <f t="shared" si="127"/>
        <v>402</v>
      </c>
    </row>
    <row r="1961" spans="2:17" ht="20.25" customHeight="1">
      <c r="B1961" s="10" t="str">
        <f t="shared" si="124"/>
        <v>نقاب تيره محافظ صورت معمولي847</v>
      </c>
      <c r="C1961" s="10" t="str">
        <f t="shared" si="125"/>
        <v>نقاب تيره محافظ صورت معمولي1402/06/18847</v>
      </c>
      <c r="D1961" s="10" t="str">
        <f>IFERROR(IF(تحویلی!$E$1="","",IF(NOSA!O1961=تحویلی!$E$1,تحویلی!$E$1&amp;COUNTIF(NOSA!$O$1:O1961,تحویلی!$E$1),"")),"")</f>
        <v/>
      </c>
      <c r="E1961" s="10" t="str">
        <f t="shared" si="126"/>
        <v>22304847</v>
      </c>
      <c r="F1961" s="10" t="str">
        <f>IFERROR(VLOOKUP(I1961,DATABASE!$N:$O,2,FALSE),"")</f>
        <v>نقاب تيره محافظ صورت معمولي</v>
      </c>
      <c r="G1961" s="117" t="s">
        <v>2474</v>
      </c>
      <c r="H1961" s="118">
        <v>22304</v>
      </c>
      <c r="I1961" s="117" t="s">
        <v>1557</v>
      </c>
      <c r="J1961" s="117" t="s">
        <v>115</v>
      </c>
      <c r="K1961" s="119">
        <v>1</v>
      </c>
      <c r="L1961" s="117" t="s">
        <v>8</v>
      </c>
      <c r="M1961" s="117" t="s">
        <v>4</v>
      </c>
      <c r="N1961" s="117" t="s">
        <v>2721</v>
      </c>
      <c r="O1961" s="120">
        <v>847</v>
      </c>
      <c r="P1961" s="118">
        <v>0</v>
      </c>
      <c r="Q1961" s="10">
        <f t="shared" si="127"/>
        <v>847</v>
      </c>
    </row>
    <row r="1962" spans="2:17" ht="20.25" customHeight="1">
      <c r="B1962" s="10" t="str">
        <f t="shared" si="124"/>
        <v>گوشي اير پلاگ847</v>
      </c>
      <c r="C1962" s="10" t="str">
        <f t="shared" si="125"/>
        <v>گوشي اير پلاگ1402/06/18847</v>
      </c>
      <c r="D1962" s="10" t="str">
        <f>IFERROR(IF(تحویلی!$E$1="","",IF(NOSA!O1962=تحویلی!$E$1,تحویلی!$E$1&amp;COUNTIF(NOSA!$O$1:O1962,تحویلی!$E$1),"")),"")</f>
        <v/>
      </c>
      <c r="E1962" s="10" t="str">
        <f t="shared" si="126"/>
        <v>22304847</v>
      </c>
      <c r="F1962" s="10" t="str">
        <f>IFERROR(VLOOKUP(I1962,DATABASE!$N:$O,2,FALSE),"")</f>
        <v>گوشي اير پلاگ</v>
      </c>
      <c r="G1962" s="117" t="s">
        <v>2474</v>
      </c>
      <c r="H1962" s="118">
        <v>22304</v>
      </c>
      <c r="I1962" s="117" t="s">
        <v>1581</v>
      </c>
      <c r="J1962" s="117" t="s">
        <v>124</v>
      </c>
      <c r="K1962" s="119">
        <v>1</v>
      </c>
      <c r="L1962" s="117" t="s">
        <v>8</v>
      </c>
      <c r="M1962" s="117" t="s">
        <v>4</v>
      </c>
      <c r="N1962" s="117" t="s">
        <v>2721</v>
      </c>
      <c r="O1962" s="120">
        <v>847</v>
      </c>
      <c r="P1962" s="118">
        <v>0</v>
      </c>
      <c r="Q1962" s="10">
        <f t="shared" si="127"/>
        <v>847</v>
      </c>
    </row>
    <row r="1963" spans="2:17" ht="20.25" customHeight="1">
      <c r="B1963" s="10" t="str">
        <f t="shared" si="124"/>
        <v>847</v>
      </c>
      <c r="C1963" s="10" t="str">
        <f t="shared" si="125"/>
        <v>1402/06/18847</v>
      </c>
      <c r="D1963" s="10" t="str">
        <f>IFERROR(IF(تحویلی!$E$1="","",IF(NOSA!O1963=تحویلی!$E$1,تحویلی!$E$1&amp;COUNTIF(NOSA!$O$1:O1963,تحویلی!$E$1),"")),"")</f>
        <v/>
      </c>
      <c r="E1963" s="10" t="str">
        <f t="shared" si="126"/>
        <v>22304847</v>
      </c>
      <c r="F1963" s="10" t="str">
        <f>IFERROR(VLOOKUP(I1963,DATABASE!$N:$O,2,FALSE),"")</f>
        <v/>
      </c>
      <c r="G1963" s="117" t="s">
        <v>2474</v>
      </c>
      <c r="H1963" s="118">
        <v>22304</v>
      </c>
      <c r="I1963" s="117" t="s">
        <v>2699</v>
      </c>
      <c r="J1963" s="117" t="s">
        <v>7</v>
      </c>
      <c r="K1963" s="119">
        <v>1</v>
      </c>
      <c r="L1963" s="117" t="s">
        <v>8</v>
      </c>
      <c r="M1963" s="117" t="s">
        <v>4</v>
      </c>
      <c r="N1963" s="117" t="s">
        <v>2721</v>
      </c>
      <c r="O1963" s="120">
        <v>847</v>
      </c>
      <c r="P1963" s="118">
        <v>0</v>
      </c>
      <c r="Q1963" s="10">
        <f t="shared" si="127"/>
        <v>847</v>
      </c>
    </row>
    <row r="1964" spans="2:17" ht="20.25" customHeight="1">
      <c r="B1964" s="10" t="str">
        <f t="shared" si="124"/>
        <v>پيشبند نسوز چرمي847</v>
      </c>
      <c r="C1964" s="10" t="str">
        <f t="shared" si="125"/>
        <v>پيشبند نسوز چرمي1402/06/18847</v>
      </c>
      <c r="D1964" s="10" t="str">
        <f>IFERROR(IF(تحویلی!$E$1="","",IF(NOSA!O1964=تحویلی!$E$1,تحویلی!$E$1&amp;COUNTIF(NOSA!$O$1:O1964,تحویلی!$E$1),"")),"")</f>
        <v/>
      </c>
      <c r="E1964" s="10" t="str">
        <f t="shared" si="126"/>
        <v>22304847</v>
      </c>
      <c r="F1964" s="10" t="str">
        <f>IFERROR(VLOOKUP(I1964,DATABASE!$N:$O,2,FALSE),"")</f>
        <v>پيشبند نسوز چرمي</v>
      </c>
      <c r="G1964" s="117" t="s">
        <v>2474</v>
      </c>
      <c r="H1964" s="118">
        <v>22304</v>
      </c>
      <c r="I1964" s="117" t="s">
        <v>1459</v>
      </c>
      <c r="J1964" s="117" t="s">
        <v>15</v>
      </c>
      <c r="K1964" s="119">
        <v>1</v>
      </c>
      <c r="L1964" s="117" t="s">
        <v>8</v>
      </c>
      <c r="M1964" s="117" t="s">
        <v>4</v>
      </c>
      <c r="N1964" s="117" t="s">
        <v>2722</v>
      </c>
      <c r="O1964" s="120">
        <v>847</v>
      </c>
      <c r="P1964" s="118">
        <v>0</v>
      </c>
      <c r="Q1964" s="10">
        <f t="shared" si="127"/>
        <v>847</v>
      </c>
    </row>
    <row r="1965" spans="2:17" ht="20.25" customHeight="1">
      <c r="B1965" s="10" t="str">
        <f t="shared" si="124"/>
        <v>كمربند برزنتي نواري847</v>
      </c>
      <c r="C1965" s="10" t="str">
        <f t="shared" si="125"/>
        <v>كمربند برزنتي نواري1402/06/18847</v>
      </c>
      <c r="D1965" s="10" t="str">
        <f>IFERROR(IF(تحویلی!$E$1="","",IF(NOSA!O1965=تحویلی!$E$1,تحویلی!$E$1&amp;COUNTIF(NOSA!$O$1:O1965,تحویلی!$E$1),"")),"")</f>
        <v/>
      </c>
      <c r="E1965" s="10" t="str">
        <f t="shared" si="126"/>
        <v>22304847</v>
      </c>
      <c r="F1965" s="10" t="str">
        <f>IFERROR(VLOOKUP(I1965,DATABASE!$N:$O,2,FALSE),"")</f>
        <v>كمربند برزنتي نواري</v>
      </c>
      <c r="G1965" s="121" t="s">
        <v>2474</v>
      </c>
      <c r="H1965" s="122">
        <v>22304</v>
      </c>
      <c r="I1965" s="121" t="s">
        <v>1441</v>
      </c>
      <c r="J1965" s="121" t="s">
        <v>95</v>
      </c>
      <c r="K1965" s="123">
        <v>1</v>
      </c>
      <c r="L1965" s="121" t="s">
        <v>96</v>
      </c>
      <c r="M1965" s="121" t="s">
        <v>4</v>
      </c>
      <c r="N1965" s="121" t="s">
        <v>2721</v>
      </c>
      <c r="O1965" s="124">
        <v>847</v>
      </c>
      <c r="P1965" s="122">
        <v>0</v>
      </c>
      <c r="Q1965" s="10">
        <f t="shared" si="127"/>
        <v>847</v>
      </c>
    </row>
    <row r="1966" spans="2:17" ht="20.25" customHeight="1">
      <c r="B1966" s="10" t="str">
        <f t="shared" si="124"/>
        <v>دستكش ضد برش سبك70</v>
      </c>
      <c r="C1966" s="10" t="str">
        <f t="shared" si="125"/>
        <v>دستكش ضد برش سبك1402/06/1870</v>
      </c>
      <c r="D1966" s="10" t="str">
        <f>IFERROR(IF(تحویلی!$E$1="","",IF(NOSA!O1966=تحویلی!$E$1,تحویلی!$E$1&amp;COUNTIF(NOSA!$O$1:O1966,تحویلی!$E$1),"")),"")</f>
        <v/>
      </c>
      <c r="E1966" s="10" t="str">
        <f t="shared" si="126"/>
        <v>2231070</v>
      </c>
      <c r="F1966" s="10" t="str">
        <f>IFERROR(VLOOKUP(I1966,DATABASE!$N:$O,2,FALSE),"")</f>
        <v>دستكش ضد برش سبك</v>
      </c>
      <c r="G1966" s="121" t="s">
        <v>2474</v>
      </c>
      <c r="H1966" s="122">
        <v>22310</v>
      </c>
      <c r="I1966" s="121" t="s">
        <v>1442</v>
      </c>
      <c r="J1966" s="121" t="s">
        <v>22</v>
      </c>
      <c r="K1966" s="123">
        <v>1</v>
      </c>
      <c r="L1966" s="121" t="s">
        <v>3</v>
      </c>
      <c r="M1966" s="121" t="s">
        <v>9</v>
      </c>
      <c r="N1966" s="121" t="s">
        <v>688</v>
      </c>
      <c r="O1966" s="124">
        <v>70</v>
      </c>
      <c r="P1966" s="122">
        <v>1</v>
      </c>
      <c r="Q1966" s="10">
        <f t="shared" si="127"/>
        <v>70</v>
      </c>
    </row>
    <row r="1967" spans="2:17" ht="20.25" customHeight="1">
      <c r="B1967" s="10" t="str">
        <f t="shared" si="124"/>
        <v>دستكش ضد برش سبك10027</v>
      </c>
      <c r="C1967" s="10" t="str">
        <f t="shared" si="125"/>
        <v>دستكش ضد برش سبك1402/06/1810027</v>
      </c>
      <c r="D1967" s="10" t="str">
        <f>IFERROR(IF(تحویلی!$E$1="","",IF(NOSA!O1967=تحویلی!$E$1,تحویلی!$E$1&amp;COUNTIF(NOSA!$O$1:O1967,تحویلی!$E$1),"")),"")</f>
        <v/>
      </c>
      <c r="E1967" s="10" t="str">
        <f t="shared" si="126"/>
        <v>2231510027</v>
      </c>
      <c r="F1967" s="10" t="str">
        <f>IFERROR(VLOOKUP(I1967,DATABASE!$N:$O,2,FALSE),"")</f>
        <v>دستكش ضد برش سبك</v>
      </c>
      <c r="G1967" s="121" t="s">
        <v>2474</v>
      </c>
      <c r="H1967" s="122">
        <v>22315</v>
      </c>
      <c r="I1967" s="121" t="s">
        <v>1442</v>
      </c>
      <c r="J1967" s="121" t="s">
        <v>22</v>
      </c>
      <c r="K1967" s="123">
        <v>1</v>
      </c>
      <c r="L1967" s="121" t="s">
        <v>3</v>
      </c>
      <c r="M1967" s="121" t="s">
        <v>9</v>
      </c>
      <c r="N1967" s="121" t="s">
        <v>1637</v>
      </c>
      <c r="O1967" s="124">
        <v>10027</v>
      </c>
      <c r="P1967" s="122">
        <v>1</v>
      </c>
      <c r="Q1967" s="10">
        <f t="shared" si="127"/>
        <v>10027</v>
      </c>
    </row>
    <row r="1968" spans="2:17" ht="20.25" customHeight="1">
      <c r="B1968" s="10" t="str">
        <f t="shared" si="124"/>
        <v>دستكش ضد برش سبك10028</v>
      </c>
      <c r="C1968" s="10" t="str">
        <f t="shared" si="125"/>
        <v>دستكش ضد برش سبك1402/06/1810028</v>
      </c>
      <c r="D1968" s="10" t="str">
        <f>IFERROR(IF(تحویلی!$E$1="","",IF(NOSA!O1968=تحویلی!$E$1,تحویلی!$E$1&amp;COUNTIF(NOSA!$O$1:O1968,تحویلی!$E$1),"")),"")</f>
        <v/>
      </c>
      <c r="E1968" s="10" t="str">
        <f t="shared" si="126"/>
        <v>2231510028</v>
      </c>
      <c r="F1968" s="10" t="str">
        <f>IFERROR(VLOOKUP(I1968,DATABASE!$N:$O,2,FALSE),"")</f>
        <v>دستكش ضد برش سبك</v>
      </c>
      <c r="G1968" s="121" t="s">
        <v>2474</v>
      </c>
      <c r="H1968" s="122">
        <v>22315</v>
      </c>
      <c r="I1968" s="121" t="s">
        <v>1442</v>
      </c>
      <c r="J1968" s="121" t="s">
        <v>22</v>
      </c>
      <c r="K1968" s="123">
        <v>1</v>
      </c>
      <c r="L1968" s="121" t="s">
        <v>3</v>
      </c>
      <c r="M1968" s="121" t="s">
        <v>9</v>
      </c>
      <c r="N1968" s="121" t="s">
        <v>1638</v>
      </c>
      <c r="O1968" s="124">
        <v>10028</v>
      </c>
      <c r="P1968" s="122">
        <v>1</v>
      </c>
      <c r="Q1968" s="10">
        <f t="shared" si="127"/>
        <v>10028</v>
      </c>
    </row>
    <row r="1969" spans="2:17" ht="20.25" customHeight="1">
      <c r="B1969" s="10" t="str">
        <f t="shared" si="124"/>
        <v>دستكش ضد برش سبك783</v>
      </c>
      <c r="C1969" s="10" t="str">
        <f t="shared" si="125"/>
        <v>دستكش ضد برش سبك1402/06/18783</v>
      </c>
      <c r="D1969" s="10" t="str">
        <f>IFERROR(IF(تحویلی!$E$1="","",IF(NOSA!O1969=تحویلی!$E$1,تحویلی!$E$1&amp;COUNTIF(NOSA!$O$1:O1969,تحویلی!$E$1),"")),"")</f>
        <v/>
      </c>
      <c r="E1969" s="10" t="str">
        <f t="shared" si="126"/>
        <v>22321783</v>
      </c>
      <c r="F1969" s="10" t="str">
        <f>IFERROR(VLOOKUP(I1969,DATABASE!$N:$O,2,FALSE),"")</f>
        <v>دستكش ضد برش سبك</v>
      </c>
      <c r="G1969" s="121" t="s">
        <v>2474</v>
      </c>
      <c r="H1969" s="122">
        <v>22321</v>
      </c>
      <c r="I1969" s="121" t="s">
        <v>1442</v>
      </c>
      <c r="J1969" s="121" t="s">
        <v>22</v>
      </c>
      <c r="K1969" s="123">
        <v>1</v>
      </c>
      <c r="L1969" s="121" t="s">
        <v>3</v>
      </c>
      <c r="M1969" s="121" t="s">
        <v>4</v>
      </c>
      <c r="N1969" s="121" t="s">
        <v>1219</v>
      </c>
      <c r="O1969" s="124">
        <v>783</v>
      </c>
      <c r="P1969" s="122">
        <v>0</v>
      </c>
      <c r="Q1969" s="10">
        <f t="shared" si="127"/>
        <v>783</v>
      </c>
    </row>
    <row r="1970" spans="2:17" ht="20.25" customHeight="1">
      <c r="B1970" s="10" t="str">
        <f t="shared" si="124"/>
        <v>دستكش ساق بلند نسوز755</v>
      </c>
      <c r="C1970" s="10" t="str">
        <f t="shared" si="125"/>
        <v>دستكش ساق بلند نسوز1402/06/18755</v>
      </c>
      <c r="D1970" s="10" t="str">
        <f>IFERROR(IF(تحویلی!$E$1="","",IF(NOSA!O1970=تحویلی!$E$1,تحویلی!$E$1&amp;COUNTIF(NOSA!$O$1:O1970,تحویلی!$E$1),"")),"")</f>
        <v/>
      </c>
      <c r="E1970" s="10" t="str">
        <f t="shared" si="126"/>
        <v>22329755</v>
      </c>
      <c r="F1970" s="10" t="str">
        <f>IFERROR(VLOOKUP(I1970,DATABASE!$N:$O,2,FALSE),"")</f>
        <v>دستكش ساق بلند نسوز</v>
      </c>
      <c r="G1970" s="121" t="s">
        <v>2474</v>
      </c>
      <c r="H1970" s="122">
        <v>22329</v>
      </c>
      <c r="I1970" s="121" t="s">
        <v>1461</v>
      </c>
      <c r="J1970" s="121" t="s">
        <v>34</v>
      </c>
      <c r="K1970" s="123">
        <v>1</v>
      </c>
      <c r="L1970" s="121" t="s">
        <v>3</v>
      </c>
      <c r="M1970" s="121" t="s">
        <v>9</v>
      </c>
      <c r="N1970" s="121" t="s">
        <v>2723</v>
      </c>
      <c r="O1970" s="124">
        <v>755</v>
      </c>
      <c r="P1970" s="122">
        <v>0</v>
      </c>
      <c r="Q1970" s="10">
        <f t="shared" si="127"/>
        <v>755</v>
      </c>
    </row>
    <row r="1971" spans="2:17" ht="20.25" customHeight="1">
      <c r="B1971" s="10" t="str">
        <f t="shared" si="124"/>
        <v>دستكش ضد برش سبك822</v>
      </c>
      <c r="C1971" s="10" t="str">
        <f t="shared" si="125"/>
        <v>دستكش ضد برش سبك1402/06/19822</v>
      </c>
      <c r="D1971" s="10" t="str">
        <f>IFERROR(IF(تحویلی!$E$1="","",IF(NOSA!O1971=تحویلی!$E$1,تحویلی!$E$1&amp;COUNTIF(NOSA!$O$1:O1971,تحویلی!$E$1),"")),"")</f>
        <v/>
      </c>
      <c r="E1971" s="10" t="str">
        <f t="shared" si="126"/>
        <v>22340822</v>
      </c>
      <c r="F1971" s="10" t="str">
        <f>IFERROR(VLOOKUP(I1971,DATABASE!$N:$O,2,FALSE),"")</f>
        <v>دستكش ضد برش سبك</v>
      </c>
      <c r="G1971" s="121" t="s">
        <v>2475</v>
      </c>
      <c r="H1971" s="122">
        <v>22340</v>
      </c>
      <c r="I1971" s="121" t="s">
        <v>1442</v>
      </c>
      <c r="J1971" s="121" t="s">
        <v>22</v>
      </c>
      <c r="K1971" s="123">
        <v>1</v>
      </c>
      <c r="L1971" s="121" t="s">
        <v>3</v>
      </c>
      <c r="M1971" s="121" t="s">
        <v>47</v>
      </c>
      <c r="N1971" s="121" t="s">
        <v>1788</v>
      </c>
      <c r="O1971" s="124">
        <v>822</v>
      </c>
      <c r="P1971" s="122">
        <v>0</v>
      </c>
      <c r="Q1971" s="10">
        <f t="shared" si="127"/>
        <v>822</v>
      </c>
    </row>
    <row r="1972" spans="2:17" ht="20.25" customHeight="1">
      <c r="B1972" s="10" t="str">
        <f t="shared" si="124"/>
        <v>دستكش ضد برش سبك641</v>
      </c>
      <c r="C1972" s="10" t="str">
        <f t="shared" si="125"/>
        <v>دستكش ضد برش سبك1402/06/19641</v>
      </c>
      <c r="D1972" s="10" t="str">
        <f>IFERROR(IF(تحویلی!$E$1="","",IF(NOSA!O1972=تحویلی!$E$1,تحویلی!$E$1&amp;COUNTIF(NOSA!$O$1:O1972,تحویلی!$E$1),"")),"")</f>
        <v/>
      </c>
      <c r="E1972" s="10" t="str">
        <f t="shared" si="126"/>
        <v>22346641</v>
      </c>
      <c r="F1972" s="10" t="str">
        <f>IFERROR(VLOOKUP(I1972,DATABASE!$N:$O,2,FALSE),"")</f>
        <v>دستكش ضد برش سبك</v>
      </c>
      <c r="G1972" s="121" t="s">
        <v>2475</v>
      </c>
      <c r="H1972" s="122">
        <v>22346</v>
      </c>
      <c r="I1972" s="121" t="s">
        <v>1442</v>
      </c>
      <c r="J1972" s="121" t="s">
        <v>22</v>
      </c>
      <c r="K1972" s="123">
        <v>1</v>
      </c>
      <c r="L1972" s="121" t="s">
        <v>3</v>
      </c>
      <c r="M1972" s="121" t="s">
        <v>47</v>
      </c>
      <c r="N1972" s="121" t="s">
        <v>154</v>
      </c>
      <c r="O1972" s="124">
        <v>641</v>
      </c>
      <c r="P1972" s="122">
        <v>0</v>
      </c>
      <c r="Q1972" s="10">
        <f t="shared" si="127"/>
        <v>641</v>
      </c>
    </row>
    <row r="1973" spans="2:17" ht="20.25" customHeight="1">
      <c r="B1973" s="10" t="str">
        <f t="shared" si="124"/>
        <v>لباس كار نسوز(بلوز و شلوار)121</v>
      </c>
      <c r="C1973" s="10" t="str">
        <f t="shared" si="125"/>
        <v>لباس كار نسوز(بلوز و شلوار)1402/06/19121</v>
      </c>
      <c r="D1973" s="10" t="str">
        <f>IFERROR(IF(تحویلی!$E$1="","",IF(NOSA!O1973=تحویلی!$E$1,تحویلی!$E$1&amp;COUNTIF(NOSA!$O$1:O1973,تحویلی!$E$1),"")),"")</f>
        <v/>
      </c>
      <c r="E1973" s="10" t="str">
        <f t="shared" si="126"/>
        <v>22358121</v>
      </c>
      <c r="F1973" s="10" t="str">
        <f>IFERROR(VLOOKUP(I1973,DATABASE!$N:$O,2,FALSE),"")</f>
        <v>لباس كار نسوز(بلوز و شلوار)</v>
      </c>
      <c r="G1973" s="121" t="s">
        <v>2475</v>
      </c>
      <c r="H1973" s="122">
        <v>22358</v>
      </c>
      <c r="I1973" s="121" t="s">
        <v>1740</v>
      </c>
      <c r="J1973" s="121" t="s">
        <v>1741</v>
      </c>
      <c r="K1973" s="123">
        <v>1</v>
      </c>
      <c r="L1973" s="121" t="s">
        <v>28</v>
      </c>
      <c r="M1973" s="121" t="s">
        <v>4</v>
      </c>
      <c r="N1973" s="121" t="s">
        <v>186</v>
      </c>
      <c r="O1973" s="124">
        <v>121</v>
      </c>
      <c r="P1973" s="122">
        <v>1</v>
      </c>
      <c r="Q1973" s="10">
        <f t="shared" si="127"/>
        <v>121</v>
      </c>
    </row>
    <row r="1974" spans="2:17" ht="20.25" customHeight="1">
      <c r="B1974" s="10" t="str">
        <f t="shared" si="124"/>
        <v>چكمه ايمني نسوز121</v>
      </c>
      <c r="C1974" s="10" t="str">
        <f t="shared" si="125"/>
        <v>چكمه ايمني نسوز1402/06/19121</v>
      </c>
      <c r="D1974" s="10" t="str">
        <f>IFERROR(IF(تحویلی!$E$1="","",IF(NOSA!O1974=تحویلی!$E$1,تحویلی!$E$1&amp;COUNTIF(NOSA!$O$1:O1974,تحویلی!$E$1),"")),"")</f>
        <v/>
      </c>
      <c r="E1974" s="10" t="str">
        <f t="shared" si="126"/>
        <v>22358121</v>
      </c>
      <c r="F1974" s="10" t="str">
        <f>IFERROR(VLOOKUP(I1974,DATABASE!$N:$O,2,FALSE),"")</f>
        <v>چكمه ايمني نسوز</v>
      </c>
      <c r="G1974" s="3" t="s">
        <v>2475</v>
      </c>
      <c r="H1974" s="4">
        <v>22358</v>
      </c>
      <c r="I1974" s="3" t="s">
        <v>1749</v>
      </c>
      <c r="J1974" s="3" t="s">
        <v>1750</v>
      </c>
      <c r="K1974" s="5">
        <v>1</v>
      </c>
      <c r="L1974" s="3" t="s">
        <v>3</v>
      </c>
      <c r="M1974" s="3" t="s">
        <v>4</v>
      </c>
      <c r="N1974" s="3" t="s">
        <v>186</v>
      </c>
      <c r="O1974" s="1">
        <v>121</v>
      </c>
      <c r="P1974" s="4">
        <v>1</v>
      </c>
      <c r="Q1974" s="10">
        <f t="shared" si="127"/>
        <v>121</v>
      </c>
    </row>
    <row r="1975" spans="2:17" ht="20.25" customHeight="1">
      <c r="B1975" s="10" t="str">
        <f t="shared" si="124"/>
        <v>121</v>
      </c>
      <c r="C1975" s="10" t="str">
        <f t="shared" si="125"/>
        <v>1402/06/19121</v>
      </c>
      <c r="D1975" s="10" t="str">
        <f>IFERROR(IF(تحویلی!$E$1="","",IF(NOSA!O1975=تحویلی!$E$1,تحویلی!$E$1&amp;COUNTIF(NOSA!$O$1:O1975,تحویلی!$E$1),"")),"")</f>
        <v/>
      </c>
      <c r="E1975" s="10" t="str">
        <f t="shared" si="126"/>
        <v>22358121</v>
      </c>
      <c r="F1975" s="10" t="str">
        <f>IFERROR(VLOOKUP(I1975,DATABASE!$N:$O,2,FALSE),"")</f>
        <v/>
      </c>
      <c r="G1975" s="3" t="s">
        <v>2475</v>
      </c>
      <c r="H1975" s="4">
        <v>22358</v>
      </c>
      <c r="I1975" s="3" t="s">
        <v>2699</v>
      </c>
      <c r="J1975" s="3" t="s">
        <v>7</v>
      </c>
      <c r="K1975" s="5">
        <v>1</v>
      </c>
      <c r="L1975" s="3" t="s">
        <v>8</v>
      </c>
      <c r="M1975" s="3" t="s">
        <v>4</v>
      </c>
      <c r="N1975" s="3" t="s">
        <v>186</v>
      </c>
      <c r="O1975" s="1">
        <v>121</v>
      </c>
      <c r="P1975" s="4">
        <v>1</v>
      </c>
      <c r="Q1975" s="10">
        <f t="shared" si="127"/>
        <v>121</v>
      </c>
    </row>
    <row r="1976" spans="2:17" ht="20.25" customHeight="1">
      <c r="B1976" s="10" t="str">
        <f t="shared" si="124"/>
        <v>دستكش ساق بلند نسوز121</v>
      </c>
      <c r="C1976" s="10" t="str">
        <f t="shared" si="125"/>
        <v>دستكش ساق بلند نسوز1402/06/19121</v>
      </c>
      <c r="D1976" s="10" t="str">
        <f>IFERROR(IF(تحویلی!$E$1="","",IF(NOSA!O1976=تحویلی!$E$1,تحویلی!$E$1&amp;COUNTIF(NOSA!$O$1:O1976,تحویلی!$E$1),"")),"")</f>
        <v/>
      </c>
      <c r="E1976" s="10" t="str">
        <f t="shared" si="126"/>
        <v>22358121</v>
      </c>
      <c r="F1976" s="10" t="str">
        <f>IFERROR(VLOOKUP(I1976,DATABASE!$N:$O,2,FALSE),"")</f>
        <v>دستكش ساق بلند نسوز</v>
      </c>
      <c r="G1976" s="3" t="s">
        <v>2475</v>
      </c>
      <c r="H1976" s="4">
        <v>22358</v>
      </c>
      <c r="I1976" s="3" t="s">
        <v>1461</v>
      </c>
      <c r="J1976" s="3" t="s">
        <v>34</v>
      </c>
      <c r="K1976" s="5">
        <v>1</v>
      </c>
      <c r="L1976" s="3" t="s">
        <v>3</v>
      </c>
      <c r="M1976" s="3" t="s">
        <v>4</v>
      </c>
      <c r="N1976" s="3" t="s">
        <v>186</v>
      </c>
      <c r="O1976" s="1">
        <v>121</v>
      </c>
      <c r="P1976" s="4">
        <v>1</v>
      </c>
      <c r="Q1976" s="10">
        <f t="shared" si="127"/>
        <v>121</v>
      </c>
    </row>
    <row r="1977" spans="2:17" ht="20.25" customHeight="1">
      <c r="B1977" s="10" t="str">
        <f t="shared" si="124"/>
        <v>دستكش ضد برش سبك121</v>
      </c>
      <c r="C1977" s="10" t="str">
        <f t="shared" si="125"/>
        <v>دستكش ضد برش سبك1402/06/19121</v>
      </c>
      <c r="D1977" s="10" t="str">
        <f>IFERROR(IF(تحویلی!$E$1="","",IF(NOSA!O1977=تحویلی!$E$1,تحویلی!$E$1&amp;COUNTIF(NOSA!$O$1:O1977,تحویلی!$E$1),"")),"")</f>
        <v/>
      </c>
      <c r="E1977" s="10" t="str">
        <f t="shared" si="126"/>
        <v>22358121</v>
      </c>
      <c r="F1977" s="10" t="str">
        <f>IFERROR(VLOOKUP(I1977,DATABASE!$N:$O,2,FALSE),"")</f>
        <v>دستكش ضد برش سبك</v>
      </c>
      <c r="G1977" s="3" t="s">
        <v>2475</v>
      </c>
      <c r="H1977" s="4">
        <v>22358</v>
      </c>
      <c r="I1977" s="3" t="s">
        <v>1442</v>
      </c>
      <c r="J1977" s="3" t="s">
        <v>22</v>
      </c>
      <c r="K1977" s="5">
        <v>1</v>
      </c>
      <c r="L1977" s="3" t="s">
        <v>3</v>
      </c>
      <c r="M1977" s="3" t="s">
        <v>4</v>
      </c>
      <c r="N1977" s="3" t="s">
        <v>186</v>
      </c>
      <c r="O1977" s="1">
        <v>121</v>
      </c>
      <c r="P1977" s="4">
        <v>1</v>
      </c>
      <c r="Q1977" s="10">
        <f t="shared" si="127"/>
        <v>121</v>
      </c>
    </row>
    <row r="1978" spans="2:17" ht="20.25" customHeight="1">
      <c r="B1978" s="10" t="str">
        <f t="shared" si="124"/>
        <v>هدگير نقاب259</v>
      </c>
      <c r="C1978" s="10" t="str">
        <f t="shared" si="125"/>
        <v>هدگير نقاب1402/06/19259</v>
      </c>
      <c r="D1978" s="10" t="str">
        <f>IFERROR(IF(تحویلی!$E$1="","",IF(NOSA!O1978=تحویلی!$E$1,تحویلی!$E$1&amp;COUNTIF(NOSA!$O$1:O1978,تحویلی!$E$1),"")),"")</f>
        <v/>
      </c>
      <c r="E1978" s="10" t="str">
        <f t="shared" si="126"/>
        <v>22367259</v>
      </c>
      <c r="F1978" s="10" t="str">
        <f>IFERROR(VLOOKUP(I1978,DATABASE!$N:$O,2,FALSE),"")</f>
        <v>هدگير نقاب</v>
      </c>
      <c r="G1978" s="3" t="s">
        <v>2475</v>
      </c>
      <c r="H1978" s="4">
        <v>22367</v>
      </c>
      <c r="I1978" s="3" t="s">
        <v>1468</v>
      </c>
      <c r="J1978" s="3" t="s">
        <v>12</v>
      </c>
      <c r="K1978" s="5">
        <v>1</v>
      </c>
      <c r="L1978" s="3" t="s">
        <v>8</v>
      </c>
      <c r="M1978" s="3" t="s">
        <v>4</v>
      </c>
      <c r="N1978" s="3" t="s">
        <v>13</v>
      </c>
      <c r="O1978" s="1">
        <v>259</v>
      </c>
      <c r="P1978" s="4">
        <v>1</v>
      </c>
      <c r="Q1978" s="10">
        <f t="shared" si="127"/>
        <v>259</v>
      </c>
    </row>
    <row r="1979" spans="2:17" ht="20.25" customHeight="1">
      <c r="B1979" s="10" t="str">
        <f t="shared" si="124"/>
        <v>كفش ايمني702</v>
      </c>
      <c r="C1979" s="10" t="str">
        <f t="shared" si="125"/>
        <v>كفش ايمني1402/06/19702</v>
      </c>
      <c r="D1979" s="10" t="str">
        <f>IFERROR(IF(تحویلی!$E$1="","",IF(NOSA!O1979=تحویلی!$E$1,تحویلی!$E$1&amp;COUNTIF(NOSA!$O$1:O1979,تحویلی!$E$1),"")),"")</f>
        <v/>
      </c>
      <c r="E1979" s="10" t="str">
        <f t="shared" si="126"/>
        <v>22372702</v>
      </c>
      <c r="F1979" s="10" t="str">
        <f>IFERROR(VLOOKUP(I1979,DATABASE!$N:$O,2,FALSE),"")</f>
        <v>كفش ايمني</v>
      </c>
      <c r="G1979" s="3" t="s">
        <v>2475</v>
      </c>
      <c r="H1979" s="4">
        <v>22372</v>
      </c>
      <c r="I1979" s="3" t="s">
        <v>1671</v>
      </c>
      <c r="J1979" s="3" t="s">
        <v>1672</v>
      </c>
      <c r="K1979" s="5">
        <v>1</v>
      </c>
      <c r="L1979" s="3" t="s">
        <v>3</v>
      </c>
      <c r="M1979" s="3" t="s">
        <v>40</v>
      </c>
      <c r="N1979" s="3" t="s">
        <v>170</v>
      </c>
      <c r="O1979" s="1">
        <v>702</v>
      </c>
      <c r="P1979" s="4">
        <v>0</v>
      </c>
      <c r="Q1979" s="10">
        <f t="shared" si="127"/>
        <v>702</v>
      </c>
    </row>
    <row r="1980" spans="2:17" ht="20.25" customHeight="1">
      <c r="B1980" s="10" t="str">
        <f t="shared" si="124"/>
        <v>لباس كار كارشناسي760</v>
      </c>
      <c r="C1980" s="10" t="str">
        <f t="shared" si="125"/>
        <v>لباس كار كارشناسي1402/06/19760</v>
      </c>
      <c r="D1980" s="10" t="str">
        <f>IFERROR(IF(تحویلی!$E$1="","",IF(NOSA!O1980=تحویلی!$E$1,تحویلی!$E$1&amp;COUNTIF(NOSA!$O$1:O1980,تحویلی!$E$1),"")),"")</f>
        <v/>
      </c>
      <c r="E1980" s="10" t="str">
        <f t="shared" si="126"/>
        <v>22373760</v>
      </c>
      <c r="F1980" s="10" t="str">
        <f>IFERROR(VLOOKUP(I1980,DATABASE!$N:$O,2,FALSE),"")</f>
        <v>لباس كار كارشناسي</v>
      </c>
      <c r="G1980" s="3" t="s">
        <v>2475</v>
      </c>
      <c r="H1980" s="4">
        <v>22373</v>
      </c>
      <c r="I1980" s="3" t="s">
        <v>1754</v>
      </c>
      <c r="J1980" s="3" t="s">
        <v>1755</v>
      </c>
      <c r="K1980" s="5">
        <v>1</v>
      </c>
      <c r="L1980" s="3" t="s">
        <v>28</v>
      </c>
      <c r="M1980" s="3" t="s">
        <v>202</v>
      </c>
      <c r="N1980" s="3" t="s">
        <v>1003</v>
      </c>
      <c r="O1980" s="1">
        <v>760</v>
      </c>
      <c r="P1980" s="4">
        <v>0</v>
      </c>
      <c r="Q1980" s="10">
        <f t="shared" si="127"/>
        <v>760</v>
      </c>
    </row>
    <row r="1981" spans="2:17" ht="20.25" customHeight="1">
      <c r="B1981" s="10" t="str">
        <f t="shared" si="124"/>
        <v>دستكش ضد برش سبك760</v>
      </c>
      <c r="C1981" s="10" t="str">
        <f t="shared" si="125"/>
        <v>دستكش ضد برش سبك1402/06/19760</v>
      </c>
      <c r="D1981" s="10" t="str">
        <f>IFERROR(IF(تحویلی!$E$1="","",IF(NOSA!O1981=تحویلی!$E$1,تحویلی!$E$1&amp;COUNTIF(NOSA!$O$1:O1981,تحویلی!$E$1),"")),"")</f>
        <v/>
      </c>
      <c r="E1981" s="10" t="str">
        <f t="shared" si="126"/>
        <v>22373760</v>
      </c>
      <c r="F1981" s="10" t="str">
        <f>IFERROR(VLOOKUP(I1981,DATABASE!$N:$O,2,FALSE),"")</f>
        <v>دستكش ضد برش سبك</v>
      </c>
      <c r="G1981" s="3" t="s">
        <v>2475</v>
      </c>
      <c r="H1981" s="4">
        <v>22373</v>
      </c>
      <c r="I1981" s="3" t="s">
        <v>1442</v>
      </c>
      <c r="J1981" s="3" t="s">
        <v>22</v>
      </c>
      <c r="K1981" s="5">
        <v>1</v>
      </c>
      <c r="L1981" s="3" t="s">
        <v>3</v>
      </c>
      <c r="M1981" s="3" t="s">
        <v>202</v>
      </c>
      <c r="N1981" s="3" t="s">
        <v>1003</v>
      </c>
      <c r="O1981" s="1">
        <v>760</v>
      </c>
      <c r="P1981" s="4">
        <v>0</v>
      </c>
      <c r="Q1981" s="10">
        <f t="shared" si="127"/>
        <v>760</v>
      </c>
    </row>
    <row r="1982" spans="2:17" ht="20.25" customHeight="1">
      <c r="B1982" s="10" t="str">
        <f t="shared" si="124"/>
        <v>شيشه مات ماسك جوشكاري719</v>
      </c>
      <c r="C1982" s="10" t="str">
        <f t="shared" si="125"/>
        <v>شيشه مات ماسك جوشكاري1402/06/20719</v>
      </c>
      <c r="D1982" s="10" t="str">
        <f>IFERROR(IF(تحویلی!$E$1="","",IF(NOSA!O1982=تحویلی!$E$1,تحویلی!$E$1&amp;COUNTIF(NOSA!$O$1:O1982,تحویلی!$E$1),"")),"")</f>
        <v/>
      </c>
      <c r="E1982" s="10" t="str">
        <f t="shared" si="126"/>
        <v>22383719</v>
      </c>
      <c r="F1982" s="10" t="str">
        <f>IFERROR(VLOOKUP(I1982,DATABASE!$N:$O,2,FALSE),"")</f>
        <v>شيشه مات ماسك جوشكاري</v>
      </c>
      <c r="G1982" s="3" t="s">
        <v>2476</v>
      </c>
      <c r="H1982" s="4">
        <v>22383</v>
      </c>
      <c r="I1982" s="3" t="s">
        <v>1507</v>
      </c>
      <c r="J1982" s="3" t="s">
        <v>113</v>
      </c>
      <c r="K1982" s="5">
        <v>2</v>
      </c>
      <c r="L1982" s="3" t="s">
        <v>8</v>
      </c>
      <c r="M1982" s="3" t="s">
        <v>215</v>
      </c>
      <c r="N1982" s="3" t="s">
        <v>395</v>
      </c>
      <c r="O1982" s="1">
        <v>719</v>
      </c>
      <c r="P1982" s="4">
        <v>0</v>
      </c>
      <c r="Q1982" s="10">
        <f t="shared" si="127"/>
        <v>719</v>
      </c>
    </row>
    <row r="1983" spans="2:17" ht="20.25" customHeight="1">
      <c r="B1983" s="10" t="str">
        <f t="shared" si="124"/>
        <v>شيشه ماسك جوشكاري ساده719</v>
      </c>
      <c r="C1983" s="10" t="str">
        <f t="shared" si="125"/>
        <v>شيشه ماسك جوشكاري ساده1402/06/20719</v>
      </c>
      <c r="D1983" s="10" t="str">
        <f>IFERROR(IF(تحویلی!$E$1="","",IF(NOSA!O1983=تحویلی!$E$1,تحویلی!$E$1&amp;COUNTIF(NOSA!$O$1:O1983,تحویلی!$E$1),"")),"")</f>
        <v/>
      </c>
      <c r="E1983" s="10" t="str">
        <f t="shared" si="126"/>
        <v>22383719</v>
      </c>
      <c r="F1983" s="10" t="str">
        <f>IFERROR(VLOOKUP(I1983,DATABASE!$N:$O,2,FALSE),"")</f>
        <v>شيشه ماسك جوشكاري ساده</v>
      </c>
      <c r="G1983" s="3" t="s">
        <v>2476</v>
      </c>
      <c r="H1983" s="4">
        <v>22383</v>
      </c>
      <c r="I1983" s="3" t="s">
        <v>1548</v>
      </c>
      <c r="J1983" s="3" t="s">
        <v>111</v>
      </c>
      <c r="K1983" s="5">
        <v>2</v>
      </c>
      <c r="L1983" s="3" t="s">
        <v>8</v>
      </c>
      <c r="M1983" s="3" t="s">
        <v>215</v>
      </c>
      <c r="N1983" s="3" t="s">
        <v>395</v>
      </c>
      <c r="O1983" s="1">
        <v>719</v>
      </c>
      <c r="P1983" s="4">
        <v>0</v>
      </c>
      <c r="Q1983" s="10">
        <f t="shared" si="127"/>
        <v>719</v>
      </c>
    </row>
    <row r="1984" spans="2:17" ht="20.25" customHeight="1">
      <c r="B1984" s="10" t="str">
        <f t="shared" si="124"/>
        <v>ماسك نيم صورت دو فيلتره (3M)739</v>
      </c>
      <c r="C1984" s="10" t="str">
        <f t="shared" si="125"/>
        <v>ماسك نيم صورت دو فيلتره (3M)1402/06/20739</v>
      </c>
      <c r="D1984" s="10" t="str">
        <f>IFERROR(IF(تحویلی!$E$1="","",IF(NOSA!O1984=تحویلی!$E$1,تحویلی!$E$1&amp;COUNTIF(NOSA!$O$1:O1984,تحویلی!$E$1),"")),"")</f>
        <v/>
      </c>
      <c r="E1984" s="10" t="str">
        <f t="shared" si="126"/>
        <v>22384739</v>
      </c>
      <c r="F1984" s="10" t="str">
        <f>IFERROR(VLOOKUP(I1984,DATABASE!$N:$O,2,FALSE),"")</f>
        <v>ماسك نيم صورت دو فيلتره (3M)</v>
      </c>
      <c r="G1984" s="3" t="s">
        <v>2476</v>
      </c>
      <c r="H1984" s="4">
        <v>22384</v>
      </c>
      <c r="I1984" s="3" t="s">
        <v>1503</v>
      </c>
      <c r="J1984" s="3" t="s">
        <v>151</v>
      </c>
      <c r="K1984" s="5">
        <v>1</v>
      </c>
      <c r="L1984" s="3" t="s">
        <v>8</v>
      </c>
      <c r="M1984" s="3" t="s">
        <v>47</v>
      </c>
      <c r="N1984" s="3" t="s">
        <v>1005</v>
      </c>
      <c r="O1984" s="1">
        <v>739</v>
      </c>
      <c r="P1984" s="4">
        <v>0</v>
      </c>
      <c r="Q1984" s="10">
        <f t="shared" si="127"/>
        <v>739</v>
      </c>
    </row>
    <row r="1985" spans="2:17" ht="20.25" customHeight="1">
      <c r="B1985" s="10" t="str">
        <f t="shared" si="124"/>
        <v>ماسك نيم صورت دو فيلتره (3M)841</v>
      </c>
      <c r="C1985" s="10" t="str">
        <f t="shared" si="125"/>
        <v>ماسك نيم صورت دو فيلتره (3M)1402/06/20841</v>
      </c>
      <c r="D1985" s="10" t="str">
        <f>IFERROR(IF(تحویلی!$E$1="","",IF(NOSA!O1985=تحویلی!$E$1,تحویلی!$E$1&amp;COUNTIF(NOSA!$O$1:O1985,تحویلی!$E$1),"")),"")</f>
        <v/>
      </c>
      <c r="E1985" s="10" t="str">
        <f t="shared" si="126"/>
        <v>22384841</v>
      </c>
      <c r="F1985" s="10" t="str">
        <f>IFERROR(VLOOKUP(I1985,DATABASE!$N:$O,2,FALSE),"")</f>
        <v>ماسك نيم صورت دو فيلتره (3M)</v>
      </c>
      <c r="G1985" s="3" t="s">
        <v>2476</v>
      </c>
      <c r="H1985" s="4">
        <v>22384</v>
      </c>
      <c r="I1985" s="3" t="s">
        <v>1503</v>
      </c>
      <c r="J1985" s="3" t="s">
        <v>151</v>
      </c>
      <c r="K1985" s="5">
        <v>1</v>
      </c>
      <c r="L1985" s="3" t="s">
        <v>8</v>
      </c>
      <c r="M1985" s="3" t="s">
        <v>47</v>
      </c>
      <c r="N1985" s="3" t="s">
        <v>2686</v>
      </c>
      <c r="O1985" s="1">
        <v>841</v>
      </c>
      <c r="P1985" s="4">
        <v>0</v>
      </c>
      <c r="Q1985" s="10">
        <f t="shared" si="127"/>
        <v>841</v>
      </c>
    </row>
    <row r="1986" spans="2:17" ht="20.25" customHeight="1">
      <c r="B1986" s="10" t="str">
        <f t="shared" si="124"/>
        <v>فيلتر ماسك نيم صورت (3M) مدل 2091841</v>
      </c>
      <c r="C1986" s="10" t="str">
        <f t="shared" si="125"/>
        <v>فيلتر ماسك نيم صورت (3M) مدل 20911402/06/20841</v>
      </c>
      <c r="D1986" s="10" t="str">
        <f>IFERROR(IF(تحویلی!$E$1="","",IF(NOSA!O1986=تحویلی!$E$1,تحویلی!$E$1&amp;COUNTIF(NOSA!$O$1:O1986,تحویلی!$E$1),"")),"")</f>
        <v/>
      </c>
      <c r="E1986" s="10" t="str">
        <f t="shared" si="126"/>
        <v>22384841</v>
      </c>
      <c r="F1986" s="10" t="str">
        <f>IFERROR(VLOOKUP(I1986,DATABASE!$N:$O,2,FALSE),"")</f>
        <v>فيلتر ماسك نيم صورت (3M) مدل 2091</v>
      </c>
      <c r="G1986" s="3" t="s">
        <v>2476</v>
      </c>
      <c r="H1986" s="4">
        <v>22384</v>
      </c>
      <c r="I1986" s="3" t="s">
        <v>1475</v>
      </c>
      <c r="J1986" s="3" t="s">
        <v>53</v>
      </c>
      <c r="K1986" s="5">
        <v>1</v>
      </c>
      <c r="L1986" s="3" t="s">
        <v>8</v>
      </c>
      <c r="M1986" s="3" t="s">
        <v>47</v>
      </c>
      <c r="N1986" s="3" t="s">
        <v>2686</v>
      </c>
      <c r="O1986" s="1">
        <v>841</v>
      </c>
      <c r="P1986" s="4">
        <v>0</v>
      </c>
      <c r="Q1986" s="10">
        <f t="shared" si="127"/>
        <v>841</v>
      </c>
    </row>
    <row r="1987" spans="2:17" ht="20.25" customHeight="1">
      <c r="B1987" s="10" t="str">
        <f t="shared" ref="B1987:B2050" si="128">F1987&amp;Q1987</f>
        <v>فيلتر ماسك نيم صورت (3M) مدل 2091739</v>
      </c>
      <c r="C1987" s="10" t="str">
        <f t="shared" ref="C1987:C2050" si="129">F1987&amp;G1987&amp;O1987</f>
        <v>فيلتر ماسك نيم صورت (3M) مدل 20911402/06/20739</v>
      </c>
      <c r="D1987" s="10" t="str">
        <f>IFERROR(IF(تحویلی!$E$1="","",IF(NOSA!O1987=تحویلی!$E$1,تحویلی!$E$1&amp;COUNTIF(NOSA!$O$1:O1987,تحویلی!$E$1),"")),"")</f>
        <v/>
      </c>
      <c r="E1987" s="10" t="str">
        <f t="shared" ref="E1987:E2050" si="130">H1987&amp;O1987</f>
        <v>22384739</v>
      </c>
      <c r="F1987" s="10" t="str">
        <f>IFERROR(VLOOKUP(I1987,DATABASE!$N:$O,2,FALSE),"")</f>
        <v>فيلتر ماسك نيم صورت (3M) مدل 2091</v>
      </c>
      <c r="G1987" s="3" t="s">
        <v>2476</v>
      </c>
      <c r="H1987" s="4">
        <v>22384</v>
      </c>
      <c r="I1987" s="3" t="s">
        <v>1475</v>
      </c>
      <c r="J1987" s="3" t="s">
        <v>53</v>
      </c>
      <c r="K1987" s="5">
        <v>1</v>
      </c>
      <c r="L1987" s="3" t="s">
        <v>8</v>
      </c>
      <c r="M1987" s="3" t="s">
        <v>47</v>
      </c>
      <c r="N1987" s="3" t="s">
        <v>1005</v>
      </c>
      <c r="O1987" s="1">
        <v>739</v>
      </c>
      <c r="P1987" s="4">
        <v>0</v>
      </c>
      <c r="Q1987" s="10">
        <f t="shared" si="127"/>
        <v>739</v>
      </c>
    </row>
    <row r="1988" spans="2:17" ht="20.25" customHeight="1">
      <c r="B1988" s="10" t="str">
        <f t="shared" si="128"/>
        <v>دستكش ضد برش سبك739</v>
      </c>
      <c r="C1988" s="10" t="str">
        <f t="shared" si="129"/>
        <v>دستكش ضد برش سبك1402/06/20739</v>
      </c>
      <c r="D1988" s="10" t="str">
        <f>IFERROR(IF(تحویلی!$E$1="","",IF(NOSA!O1988=تحویلی!$E$1,تحویلی!$E$1&amp;COUNTIF(NOSA!$O$1:O1988,تحویلی!$E$1),"")),"")</f>
        <v/>
      </c>
      <c r="E1988" s="10" t="str">
        <f t="shared" si="130"/>
        <v>22386739</v>
      </c>
      <c r="F1988" s="10" t="str">
        <f>IFERROR(VLOOKUP(I1988,DATABASE!$N:$O,2,FALSE),"")</f>
        <v>دستكش ضد برش سبك</v>
      </c>
      <c r="G1988" s="125" t="s">
        <v>2476</v>
      </c>
      <c r="H1988" s="126">
        <v>22386</v>
      </c>
      <c r="I1988" s="125" t="s">
        <v>1442</v>
      </c>
      <c r="J1988" s="125" t="s">
        <v>22</v>
      </c>
      <c r="K1988" s="127">
        <v>2</v>
      </c>
      <c r="L1988" s="125" t="s">
        <v>3</v>
      </c>
      <c r="M1988" s="125" t="s">
        <v>47</v>
      </c>
      <c r="N1988" s="125" t="s">
        <v>779</v>
      </c>
      <c r="O1988" s="128">
        <v>739</v>
      </c>
      <c r="P1988" s="126">
        <v>0</v>
      </c>
      <c r="Q1988" s="10">
        <f t="shared" si="127"/>
        <v>739</v>
      </c>
    </row>
    <row r="1989" spans="2:17" ht="20.25" customHeight="1">
      <c r="B1989" s="10" t="str">
        <f t="shared" si="128"/>
        <v>دستكش ضد برش سبك786</v>
      </c>
      <c r="C1989" s="10" t="str">
        <f t="shared" si="129"/>
        <v>دستكش ضد برش سبك1402/06/20786</v>
      </c>
      <c r="D1989" s="10" t="str">
        <f>IFERROR(IF(تحویلی!$E$1="","",IF(NOSA!O1989=تحویلی!$E$1,تحویلی!$E$1&amp;COUNTIF(NOSA!$O$1:O1989,تحویلی!$E$1),"")),"")</f>
        <v/>
      </c>
      <c r="E1989" s="10" t="str">
        <f t="shared" si="130"/>
        <v>22341786</v>
      </c>
      <c r="F1989" s="10" t="str">
        <f>IFERROR(VLOOKUP(I1989,DATABASE!$N:$O,2,FALSE),"")</f>
        <v>دستكش ضد برش سبك</v>
      </c>
      <c r="G1989" s="125" t="s">
        <v>2476</v>
      </c>
      <c r="H1989" s="126">
        <v>22341</v>
      </c>
      <c r="I1989" s="125" t="s">
        <v>1442</v>
      </c>
      <c r="J1989" s="125" t="s">
        <v>22</v>
      </c>
      <c r="K1989" s="127">
        <v>1</v>
      </c>
      <c r="L1989" s="125" t="s">
        <v>3</v>
      </c>
      <c r="M1989" s="125" t="s">
        <v>47</v>
      </c>
      <c r="N1989" s="125" t="s">
        <v>2724</v>
      </c>
      <c r="O1989" s="128">
        <v>786</v>
      </c>
      <c r="P1989" s="126">
        <v>0</v>
      </c>
      <c r="Q1989" s="10">
        <f t="shared" si="127"/>
        <v>786</v>
      </c>
    </row>
    <row r="1990" spans="2:17" ht="20.25" customHeight="1">
      <c r="B1990" s="10" t="str">
        <f t="shared" si="128"/>
        <v>دستكش ضد برش سبك769</v>
      </c>
      <c r="C1990" s="10" t="str">
        <f t="shared" si="129"/>
        <v>دستكش ضد برش سبك1402/06/20769</v>
      </c>
      <c r="D1990" s="10" t="str">
        <f>IFERROR(IF(تحویلی!$E$1="","",IF(NOSA!O1990=تحویلی!$E$1,تحویلی!$E$1&amp;COUNTIF(NOSA!$O$1:O1990,تحویلی!$E$1),"")),"")</f>
        <v/>
      </c>
      <c r="E1990" s="10" t="str">
        <f t="shared" si="130"/>
        <v>22344769</v>
      </c>
      <c r="F1990" s="10" t="str">
        <f>IFERROR(VLOOKUP(I1990,DATABASE!$N:$O,2,FALSE),"")</f>
        <v>دستكش ضد برش سبك</v>
      </c>
      <c r="G1990" s="125" t="s">
        <v>2476</v>
      </c>
      <c r="H1990" s="126">
        <v>22344</v>
      </c>
      <c r="I1990" s="125" t="s">
        <v>1442</v>
      </c>
      <c r="J1990" s="125" t="s">
        <v>22</v>
      </c>
      <c r="K1990" s="127">
        <v>1</v>
      </c>
      <c r="L1990" s="125" t="s">
        <v>3</v>
      </c>
      <c r="M1990" s="125" t="s">
        <v>43</v>
      </c>
      <c r="N1990" s="125" t="s">
        <v>2725</v>
      </c>
      <c r="O1990" s="128">
        <v>769</v>
      </c>
      <c r="P1990" s="126">
        <v>1</v>
      </c>
      <c r="Q1990" s="10">
        <f t="shared" si="127"/>
        <v>769</v>
      </c>
    </row>
    <row r="1991" spans="2:17" ht="20.25" customHeight="1">
      <c r="B1991" s="10" t="str">
        <f t="shared" si="128"/>
        <v>دستكش ضد برش سبك760</v>
      </c>
      <c r="C1991" s="10" t="str">
        <f t="shared" si="129"/>
        <v>دستكش ضد برش سبك1402/06/20760</v>
      </c>
      <c r="D1991" s="10" t="str">
        <f>IFERROR(IF(تحویلی!$E$1="","",IF(NOSA!O1991=تحویلی!$E$1,تحویلی!$E$1&amp;COUNTIF(NOSA!$O$1:O1991,تحویلی!$E$1),"")),"")</f>
        <v/>
      </c>
      <c r="E1991" s="10" t="str">
        <f t="shared" si="130"/>
        <v>22346760</v>
      </c>
      <c r="F1991" s="10" t="str">
        <f>IFERROR(VLOOKUP(I1991,DATABASE!$N:$O,2,FALSE),"")</f>
        <v>دستكش ضد برش سبك</v>
      </c>
      <c r="G1991" s="125" t="s">
        <v>2476</v>
      </c>
      <c r="H1991" s="126">
        <v>22346</v>
      </c>
      <c r="I1991" s="125" t="s">
        <v>1442</v>
      </c>
      <c r="J1991" s="125" t="s">
        <v>22</v>
      </c>
      <c r="K1991" s="127">
        <v>1</v>
      </c>
      <c r="L1991" s="125" t="s">
        <v>3</v>
      </c>
      <c r="M1991" s="125" t="s">
        <v>202</v>
      </c>
      <c r="N1991" s="125" t="s">
        <v>2726</v>
      </c>
      <c r="O1991" s="128">
        <v>760</v>
      </c>
      <c r="P1991" s="126">
        <v>0</v>
      </c>
      <c r="Q1991" s="10">
        <f t="shared" si="127"/>
        <v>760</v>
      </c>
    </row>
    <row r="1992" spans="2:17" ht="20.25" customHeight="1">
      <c r="B1992" s="10" t="str">
        <f t="shared" si="128"/>
        <v>دستكش ضد برش سبك719</v>
      </c>
      <c r="C1992" s="10" t="str">
        <f t="shared" si="129"/>
        <v>دستكش ضد برش سبك1402/06/20719</v>
      </c>
      <c r="D1992" s="10" t="str">
        <f>IFERROR(IF(تحویلی!$E$1="","",IF(NOSA!O1992=تحویلی!$E$1,تحویلی!$E$1&amp;COUNTIF(NOSA!$O$1:O1992,تحویلی!$E$1),"")),"")</f>
        <v/>
      </c>
      <c r="E1992" s="10" t="str">
        <f t="shared" si="130"/>
        <v>22354719</v>
      </c>
      <c r="F1992" s="10" t="str">
        <f>IFERROR(VLOOKUP(I1992,DATABASE!$N:$O,2,FALSE),"")</f>
        <v>دستكش ضد برش سبك</v>
      </c>
      <c r="G1992" s="125" t="s">
        <v>2476</v>
      </c>
      <c r="H1992" s="126">
        <v>22354</v>
      </c>
      <c r="I1992" s="125" t="s">
        <v>1442</v>
      </c>
      <c r="J1992" s="125" t="s">
        <v>22</v>
      </c>
      <c r="K1992" s="127">
        <v>1</v>
      </c>
      <c r="L1992" s="125" t="s">
        <v>3</v>
      </c>
      <c r="M1992" s="125" t="s">
        <v>47</v>
      </c>
      <c r="N1992" s="125" t="s">
        <v>395</v>
      </c>
      <c r="O1992" s="128">
        <v>719</v>
      </c>
      <c r="P1992" s="126">
        <v>0</v>
      </c>
      <c r="Q1992" s="10">
        <f t="shared" si="127"/>
        <v>719</v>
      </c>
    </row>
    <row r="1993" spans="2:17" ht="20.25" customHeight="1">
      <c r="B1993" s="10" t="str">
        <f t="shared" si="128"/>
        <v>دستكش استاد كار760</v>
      </c>
      <c r="C1993" s="10" t="str">
        <f t="shared" si="129"/>
        <v>دستكش استاد كار1402/06/20760</v>
      </c>
      <c r="D1993" s="10" t="str">
        <f>IFERROR(IF(تحویلی!$E$1="","",IF(NOSA!O1993=تحویلی!$E$1,تحویلی!$E$1&amp;COUNTIF(NOSA!$O$1:O1993,تحویلی!$E$1),"")),"")</f>
        <v/>
      </c>
      <c r="E1993" s="10" t="str">
        <f t="shared" si="130"/>
        <v>22359760</v>
      </c>
      <c r="F1993" s="10" t="str">
        <f>IFERROR(VLOOKUP(I1993,DATABASE!$N:$O,2,FALSE),"")</f>
        <v>دستكش استاد كار</v>
      </c>
      <c r="G1993" s="125" t="s">
        <v>2476</v>
      </c>
      <c r="H1993" s="126">
        <v>22359</v>
      </c>
      <c r="I1993" s="125" t="s">
        <v>1543</v>
      </c>
      <c r="J1993" s="125" t="s">
        <v>255</v>
      </c>
      <c r="K1993" s="127">
        <v>1</v>
      </c>
      <c r="L1993" s="125" t="s">
        <v>3</v>
      </c>
      <c r="M1993" s="125" t="s">
        <v>202</v>
      </c>
      <c r="N1993" s="125" t="s">
        <v>1086</v>
      </c>
      <c r="O1993" s="128">
        <v>760</v>
      </c>
      <c r="P1993" s="126">
        <v>0</v>
      </c>
      <c r="Q1993" s="10">
        <f t="shared" si="127"/>
        <v>760</v>
      </c>
    </row>
    <row r="1994" spans="2:17" ht="20.25" customHeight="1">
      <c r="B1994" s="10" t="str">
        <f t="shared" si="128"/>
        <v>دستكش ضد برش سبك427</v>
      </c>
      <c r="C1994" s="10" t="str">
        <f t="shared" si="129"/>
        <v>دستكش ضد برش سبك1402/06/20427</v>
      </c>
      <c r="D1994" s="10" t="str">
        <f>IFERROR(IF(تحویلی!$E$1="","",IF(NOSA!O1994=تحویلی!$E$1,تحویلی!$E$1&amp;COUNTIF(NOSA!$O$1:O1994,تحویلی!$E$1),"")),"")</f>
        <v/>
      </c>
      <c r="E1994" s="10" t="str">
        <f t="shared" si="130"/>
        <v>22365427</v>
      </c>
      <c r="F1994" s="10" t="str">
        <f>IFERROR(VLOOKUP(I1994,DATABASE!$N:$O,2,FALSE),"")</f>
        <v>دستكش ضد برش سبك</v>
      </c>
      <c r="G1994" s="125" t="s">
        <v>2476</v>
      </c>
      <c r="H1994" s="126">
        <v>22365</v>
      </c>
      <c r="I1994" s="125" t="s">
        <v>1442</v>
      </c>
      <c r="J1994" s="125" t="s">
        <v>22</v>
      </c>
      <c r="K1994" s="127">
        <v>1</v>
      </c>
      <c r="L1994" s="125" t="s">
        <v>3</v>
      </c>
      <c r="M1994" s="125" t="s">
        <v>9</v>
      </c>
      <c r="N1994" s="125" t="s">
        <v>2727</v>
      </c>
      <c r="O1994" s="128">
        <v>427</v>
      </c>
      <c r="P1994" s="126">
        <v>0</v>
      </c>
      <c r="Q1994" s="10">
        <f t="shared" si="127"/>
        <v>427</v>
      </c>
    </row>
    <row r="1995" spans="2:17" ht="20.25" customHeight="1">
      <c r="B1995" s="10" t="str">
        <f t="shared" si="128"/>
        <v>دستكش كف دوبل چرمي427</v>
      </c>
      <c r="C1995" s="10" t="str">
        <f t="shared" si="129"/>
        <v>دستكش كف دوبل چرمي1402/06/20427</v>
      </c>
      <c r="D1995" s="10" t="str">
        <f>IFERROR(IF(تحویلی!$E$1="","",IF(NOSA!O1995=تحویلی!$E$1,تحویلی!$E$1&amp;COUNTIF(NOSA!$O$1:O1995,تحویلی!$E$1),"")),"")</f>
        <v/>
      </c>
      <c r="E1995" s="10" t="str">
        <f t="shared" si="130"/>
        <v>22365427</v>
      </c>
      <c r="F1995" s="10" t="str">
        <f>IFERROR(VLOOKUP(I1995,DATABASE!$N:$O,2,FALSE),"")</f>
        <v>دستكش كف دوبل چرمي</v>
      </c>
      <c r="G1995" s="125" t="s">
        <v>2476</v>
      </c>
      <c r="H1995" s="126">
        <v>22365</v>
      </c>
      <c r="I1995" s="125" t="s">
        <v>1683</v>
      </c>
      <c r="J1995" s="125" t="s">
        <v>1684</v>
      </c>
      <c r="K1995" s="127">
        <v>1</v>
      </c>
      <c r="L1995" s="125" t="s">
        <v>3</v>
      </c>
      <c r="M1995" s="125" t="s">
        <v>9</v>
      </c>
      <c r="N1995" s="125" t="s">
        <v>2727</v>
      </c>
      <c r="O1995" s="128">
        <v>427</v>
      </c>
      <c r="P1995" s="126">
        <v>0</v>
      </c>
      <c r="Q1995" s="10">
        <f t="shared" si="127"/>
        <v>427</v>
      </c>
    </row>
    <row r="1996" spans="2:17" ht="20.25" customHeight="1">
      <c r="B1996" s="10" t="str">
        <f t="shared" si="128"/>
        <v>كفش ستادي748</v>
      </c>
      <c r="C1996" s="10" t="str">
        <f t="shared" si="129"/>
        <v>كفش ستادي1402/06/20748</v>
      </c>
      <c r="D1996" s="10" t="str">
        <f>IFERROR(IF(تحویلی!$E$1="","",IF(NOSA!O1996=تحویلی!$E$1,تحویلی!$E$1&amp;COUNTIF(NOSA!$O$1:O1996,تحویلی!$E$1),"")),"")</f>
        <v/>
      </c>
      <c r="E1996" s="10" t="str">
        <f t="shared" si="130"/>
        <v>22367748</v>
      </c>
      <c r="F1996" s="10" t="str">
        <f>IFERROR(VLOOKUP(I1996,DATABASE!$N:$O,2,FALSE),"")</f>
        <v>كفش ستادي</v>
      </c>
      <c r="G1996" s="125" t="s">
        <v>2476</v>
      </c>
      <c r="H1996" s="126">
        <v>22367</v>
      </c>
      <c r="I1996" s="125" t="s">
        <v>2344</v>
      </c>
      <c r="J1996" s="125" t="s">
        <v>207</v>
      </c>
      <c r="K1996" s="127">
        <v>1</v>
      </c>
      <c r="L1996" s="125" t="s">
        <v>3</v>
      </c>
      <c r="M1996" s="125" t="s">
        <v>1123</v>
      </c>
      <c r="N1996" s="125" t="s">
        <v>1065</v>
      </c>
      <c r="O1996" s="128">
        <v>748</v>
      </c>
      <c r="P1996" s="126">
        <v>0</v>
      </c>
      <c r="Q1996" s="10">
        <f t="shared" si="127"/>
        <v>748</v>
      </c>
    </row>
    <row r="1997" spans="2:17" ht="20.25" customHeight="1">
      <c r="B1997" s="10" t="str">
        <f t="shared" si="128"/>
        <v>عينك رويت مذاب248</v>
      </c>
      <c r="C1997" s="10" t="str">
        <f t="shared" si="129"/>
        <v>عينك رويت مذاب1402/06/20248</v>
      </c>
      <c r="D1997" s="10" t="str">
        <f>IFERROR(IF(تحویلی!$E$1="","",IF(NOSA!O1997=تحویلی!$E$1,تحویلی!$E$1&amp;COUNTIF(NOSA!$O$1:O1997,تحویلی!$E$1),"")),"")</f>
        <v/>
      </c>
      <c r="E1997" s="10" t="str">
        <f t="shared" si="130"/>
        <v>22373248</v>
      </c>
      <c r="F1997" s="10" t="str">
        <f>IFERROR(VLOOKUP(I1997,DATABASE!$N:$O,2,FALSE),"")</f>
        <v>عينك رويت مذاب</v>
      </c>
      <c r="G1997" s="125" t="s">
        <v>2476</v>
      </c>
      <c r="H1997" s="126">
        <v>22373</v>
      </c>
      <c r="I1997" s="125" t="s">
        <v>2323</v>
      </c>
      <c r="J1997" s="125" t="s">
        <v>2240</v>
      </c>
      <c r="K1997" s="127">
        <v>1</v>
      </c>
      <c r="L1997" s="125" t="s">
        <v>8</v>
      </c>
      <c r="M1997" s="125" t="s">
        <v>4</v>
      </c>
      <c r="N1997" s="125" t="s">
        <v>237</v>
      </c>
      <c r="O1997" s="128">
        <v>248</v>
      </c>
      <c r="P1997" s="126">
        <v>0</v>
      </c>
      <c r="Q1997" s="10">
        <f t="shared" si="127"/>
        <v>248</v>
      </c>
    </row>
    <row r="1998" spans="2:17" ht="20.25" customHeight="1">
      <c r="B1998" s="10" t="str">
        <f t="shared" si="128"/>
        <v>دستكش ساق بلند نسوز248</v>
      </c>
      <c r="C1998" s="10" t="str">
        <f t="shared" si="129"/>
        <v>دستكش ساق بلند نسوز1402/06/20248</v>
      </c>
      <c r="D1998" s="10" t="str">
        <f>IFERROR(IF(تحویلی!$E$1="","",IF(NOSA!O1998=تحویلی!$E$1,تحویلی!$E$1&amp;COUNTIF(NOSA!$O$1:O1998,تحویلی!$E$1),"")),"")</f>
        <v/>
      </c>
      <c r="E1998" s="10" t="str">
        <f t="shared" si="130"/>
        <v>22373248</v>
      </c>
      <c r="F1998" s="10" t="str">
        <f>IFERROR(VLOOKUP(I1998,DATABASE!$N:$O,2,FALSE),"")</f>
        <v>دستكش ساق بلند نسوز</v>
      </c>
      <c r="G1998" s="125" t="s">
        <v>2476</v>
      </c>
      <c r="H1998" s="126">
        <v>22373</v>
      </c>
      <c r="I1998" s="125" t="s">
        <v>1461</v>
      </c>
      <c r="J1998" s="125" t="s">
        <v>34</v>
      </c>
      <c r="K1998" s="127">
        <v>1</v>
      </c>
      <c r="L1998" s="125" t="s">
        <v>3</v>
      </c>
      <c r="M1998" s="125" t="s">
        <v>4</v>
      </c>
      <c r="N1998" s="125" t="s">
        <v>237</v>
      </c>
      <c r="O1998" s="128">
        <v>248</v>
      </c>
      <c r="P1998" s="126">
        <v>1</v>
      </c>
      <c r="Q1998" s="10">
        <f t="shared" si="127"/>
        <v>248</v>
      </c>
    </row>
    <row r="1999" spans="2:17" ht="20.25" customHeight="1">
      <c r="B1999" s="10" t="str">
        <f t="shared" si="128"/>
        <v>دستكش كف مواد سبك349</v>
      </c>
      <c r="C1999" s="10" t="str">
        <f t="shared" si="129"/>
        <v>دستكش كف مواد سبك1402/06/20349</v>
      </c>
      <c r="D1999" s="10" t="str">
        <f>IFERROR(IF(تحویلی!$E$1="","",IF(NOSA!O1999=تحویلی!$E$1,تحویلی!$E$1&amp;COUNTIF(NOSA!$O$1:O1999,تحویلی!$E$1),"")),"")</f>
        <v/>
      </c>
      <c r="E1999" s="10" t="str">
        <f t="shared" si="130"/>
        <v>22374349</v>
      </c>
      <c r="F1999" s="10" t="str">
        <f>IFERROR(VLOOKUP(I1999,DATABASE!$N:$O,2,FALSE),"")</f>
        <v>دستكش كف مواد سبك</v>
      </c>
      <c r="G1999" s="125" t="s">
        <v>2476</v>
      </c>
      <c r="H1999" s="126">
        <v>22374</v>
      </c>
      <c r="I1999" s="125" t="s">
        <v>1456</v>
      </c>
      <c r="J1999" s="125" t="s">
        <v>2</v>
      </c>
      <c r="K1999" s="127">
        <v>1</v>
      </c>
      <c r="L1999" s="125" t="s">
        <v>3</v>
      </c>
      <c r="M1999" s="125" t="s">
        <v>47</v>
      </c>
      <c r="N1999" s="125" t="s">
        <v>245</v>
      </c>
      <c r="O1999" s="128">
        <v>349</v>
      </c>
      <c r="P1999" s="126">
        <v>0</v>
      </c>
      <c r="Q1999" s="10">
        <f t="shared" si="127"/>
        <v>349</v>
      </c>
    </row>
    <row r="2000" spans="2:17" ht="20.25" customHeight="1">
      <c r="B2000" s="10" t="str">
        <f t="shared" si="128"/>
        <v>دستكش ضد برش سبك94</v>
      </c>
      <c r="C2000" s="10" t="str">
        <f t="shared" si="129"/>
        <v>دستكش ضد برش سبك1402/06/2094</v>
      </c>
      <c r="D2000" s="10" t="str">
        <f>IFERROR(IF(تحویلی!$E$1="","",IF(NOSA!O2000=تحویلی!$E$1,تحویلی!$E$1&amp;COUNTIF(NOSA!$O$1:O2000,تحویلی!$E$1),"")),"")</f>
        <v/>
      </c>
      <c r="E2000" s="10" t="str">
        <f t="shared" si="130"/>
        <v>2237794</v>
      </c>
      <c r="F2000" s="10" t="str">
        <f>IFERROR(VLOOKUP(I2000,DATABASE!$N:$O,2,FALSE),"")</f>
        <v>دستكش ضد برش سبك</v>
      </c>
      <c r="G2000" s="3" t="s">
        <v>2476</v>
      </c>
      <c r="H2000" s="4">
        <v>22377</v>
      </c>
      <c r="I2000" s="3" t="s">
        <v>1442</v>
      </c>
      <c r="J2000" s="3" t="s">
        <v>22</v>
      </c>
      <c r="K2000" s="5">
        <v>1</v>
      </c>
      <c r="L2000" s="3" t="s">
        <v>3</v>
      </c>
      <c r="M2000" s="3" t="s">
        <v>25</v>
      </c>
      <c r="N2000" s="3" t="s">
        <v>297</v>
      </c>
      <c r="O2000" s="1">
        <v>94</v>
      </c>
      <c r="P2000" s="4">
        <v>0</v>
      </c>
      <c r="Q2000" s="10">
        <f t="shared" si="127"/>
        <v>94</v>
      </c>
    </row>
    <row r="2001" spans="2:17" ht="20.25" customHeight="1">
      <c r="B2001" s="10" t="str">
        <f t="shared" si="128"/>
        <v>دستكش ضد برش سبك841</v>
      </c>
      <c r="C2001" s="10" t="str">
        <f t="shared" si="129"/>
        <v>دستكش ضد برش سبك1402/06/21841</v>
      </c>
      <c r="D2001" s="10" t="str">
        <f>IFERROR(IF(تحویلی!$E$1="","",IF(NOSA!O2001=تحویلی!$E$1,تحویلی!$E$1&amp;COUNTIF(NOSA!$O$1:O2001,تحویلی!$E$1),"")),"")</f>
        <v/>
      </c>
      <c r="E2001" s="10" t="str">
        <f t="shared" si="130"/>
        <v>22381841</v>
      </c>
      <c r="F2001" s="10" t="str">
        <f>IFERROR(VLOOKUP(I2001,DATABASE!$N:$O,2,FALSE),"")</f>
        <v>دستكش ضد برش سبك</v>
      </c>
      <c r="G2001" s="3" t="s">
        <v>2477</v>
      </c>
      <c r="H2001" s="4">
        <v>22381</v>
      </c>
      <c r="I2001" s="3" t="s">
        <v>1442</v>
      </c>
      <c r="J2001" s="3" t="s">
        <v>22</v>
      </c>
      <c r="K2001" s="5">
        <v>1</v>
      </c>
      <c r="L2001" s="3" t="s">
        <v>3</v>
      </c>
      <c r="M2001" s="3" t="s">
        <v>47</v>
      </c>
      <c r="N2001" s="3" t="s">
        <v>2686</v>
      </c>
      <c r="O2001" s="1">
        <v>841</v>
      </c>
      <c r="P2001" s="4">
        <v>0</v>
      </c>
      <c r="Q2001" s="10">
        <f t="shared" si="127"/>
        <v>841</v>
      </c>
    </row>
    <row r="2002" spans="2:17" ht="20.25" customHeight="1">
      <c r="B2002" s="10" t="str">
        <f t="shared" si="128"/>
        <v>دستكش ضد برش سبك751</v>
      </c>
      <c r="C2002" s="10" t="str">
        <f t="shared" si="129"/>
        <v>دستكش ضد برش سبك1402/06/21751</v>
      </c>
      <c r="D2002" s="10" t="str">
        <f>IFERROR(IF(تحویلی!$E$1="","",IF(NOSA!O2002=تحویلی!$E$1,تحویلی!$E$1&amp;COUNTIF(NOSA!$O$1:O2002,تحویلی!$E$1),"")),"")</f>
        <v/>
      </c>
      <c r="E2002" s="10" t="str">
        <f t="shared" si="130"/>
        <v>22384751</v>
      </c>
      <c r="F2002" s="10" t="str">
        <f>IFERROR(VLOOKUP(I2002,DATABASE!$N:$O,2,FALSE),"")</f>
        <v>دستكش ضد برش سبك</v>
      </c>
      <c r="G2002" s="3" t="s">
        <v>2477</v>
      </c>
      <c r="H2002" s="4">
        <v>22384</v>
      </c>
      <c r="I2002" s="3" t="s">
        <v>1442</v>
      </c>
      <c r="J2002" s="3" t="s">
        <v>22</v>
      </c>
      <c r="K2002" s="5">
        <v>1</v>
      </c>
      <c r="L2002" s="3" t="s">
        <v>3</v>
      </c>
      <c r="M2002" s="3" t="s">
        <v>9</v>
      </c>
      <c r="N2002" s="3" t="s">
        <v>901</v>
      </c>
      <c r="O2002" s="1">
        <v>751</v>
      </c>
      <c r="P2002" s="4">
        <v>1</v>
      </c>
      <c r="Q2002" s="10">
        <f t="shared" si="127"/>
        <v>751</v>
      </c>
    </row>
    <row r="2003" spans="2:17" ht="20.25" customHeight="1">
      <c r="B2003" s="10" t="str">
        <f t="shared" si="128"/>
        <v>دستكش ضد برش سبك221</v>
      </c>
      <c r="C2003" s="10" t="str">
        <f t="shared" si="129"/>
        <v>دستكش ضد برش سبك1402/06/21221</v>
      </c>
      <c r="D2003" s="10" t="str">
        <f>IFERROR(IF(تحویلی!$E$1="","",IF(NOSA!O2003=تحویلی!$E$1,تحویلی!$E$1&amp;COUNTIF(NOSA!$O$1:O2003,تحویلی!$E$1),"")),"")</f>
        <v/>
      </c>
      <c r="E2003" s="10" t="str">
        <f t="shared" si="130"/>
        <v>22384221</v>
      </c>
      <c r="F2003" s="10" t="str">
        <f>IFERROR(VLOOKUP(I2003,DATABASE!$N:$O,2,FALSE),"")</f>
        <v>دستكش ضد برش سبك</v>
      </c>
      <c r="G2003" s="3" t="s">
        <v>2477</v>
      </c>
      <c r="H2003" s="4">
        <v>22384</v>
      </c>
      <c r="I2003" s="3" t="s">
        <v>1442</v>
      </c>
      <c r="J2003" s="3" t="s">
        <v>22</v>
      </c>
      <c r="K2003" s="5">
        <v>1</v>
      </c>
      <c r="L2003" s="3" t="s">
        <v>3</v>
      </c>
      <c r="M2003" s="3" t="s">
        <v>9</v>
      </c>
      <c r="N2003" s="3" t="s">
        <v>325</v>
      </c>
      <c r="O2003" s="1">
        <v>221</v>
      </c>
      <c r="P2003" s="4">
        <v>0</v>
      </c>
      <c r="Q2003" s="10">
        <f t="shared" si="127"/>
        <v>221</v>
      </c>
    </row>
    <row r="2004" spans="2:17" ht="20.25" customHeight="1">
      <c r="B2004" s="10" t="str">
        <f t="shared" si="128"/>
        <v>دستكش ضد برش سبك717</v>
      </c>
      <c r="C2004" s="10" t="str">
        <f t="shared" si="129"/>
        <v>دستكش ضد برش سبك1402/06/21717</v>
      </c>
      <c r="D2004" s="10" t="str">
        <f>IFERROR(IF(تحویلی!$E$1="","",IF(NOSA!O2004=تحویلی!$E$1,تحویلی!$E$1&amp;COUNTIF(NOSA!$O$1:O2004,تحویلی!$E$1),"")),"")</f>
        <v/>
      </c>
      <c r="E2004" s="10" t="str">
        <f t="shared" si="130"/>
        <v>22385717</v>
      </c>
      <c r="F2004" s="10" t="str">
        <f>IFERROR(VLOOKUP(I2004,DATABASE!$N:$O,2,FALSE),"")</f>
        <v>دستكش ضد برش سبك</v>
      </c>
      <c r="G2004" s="3" t="s">
        <v>2477</v>
      </c>
      <c r="H2004" s="4">
        <v>22385</v>
      </c>
      <c r="I2004" s="3" t="s">
        <v>1442</v>
      </c>
      <c r="J2004" s="3" t="s">
        <v>22</v>
      </c>
      <c r="K2004" s="5">
        <v>1</v>
      </c>
      <c r="L2004" s="3" t="s">
        <v>3</v>
      </c>
      <c r="M2004" s="3" t="s">
        <v>47</v>
      </c>
      <c r="N2004" s="3" t="s">
        <v>2728</v>
      </c>
      <c r="O2004" s="1">
        <v>717</v>
      </c>
      <c r="P2004" s="4">
        <v>0</v>
      </c>
      <c r="Q2004" s="10">
        <f t="shared" si="127"/>
        <v>717</v>
      </c>
    </row>
    <row r="2005" spans="2:17" ht="20.25" customHeight="1">
      <c r="B2005" s="10" t="str">
        <f t="shared" si="128"/>
        <v>دستكش ضد برش سبك827</v>
      </c>
      <c r="C2005" s="10" t="str">
        <f t="shared" si="129"/>
        <v>دستكش ضد برش سبك1402/06/21827</v>
      </c>
      <c r="D2005" s="10" t="str">
        <f>IFERROR(IF(تحویلی!$E$1="","",IF(NOSA!O2005=تحویلی!$E$1,تحویلی!$E$1&amp;COUNTIF(NOSA!$O$1:O2005,تحویلی!$E$1),"")),"")</f>
        <v/>
      </c>
      <c r="E2005" s="10" t="str">
        <f t="shared" si="130"/>
        <v>22385827</v>
      </c>
      <c r="F2005" s="10" t="str">
        <f>IFERROR(VLOOKUP(I2005,DATABASE!$N:$O,2,FALSE),"")</f>
        <v>دستكش ضد برش سبك</v>
      </c>
      <c r="G2005" s="3" t="s">
        <v>2477</v>
      </c>
      <c r="H2005" s="4">
        <v>22385</v>
      </c>
      <c r="I2005" s="3" t="s">
        <v>1442</v>
      </c>
      <c r="J2005" s="3" t="s">
        <v>22</v>
      </c>
      <c r="K2005" s="5">
        <v>1</v>
      </c>
      <c r="L2005" s="3" t="s">
        <v>3</v>
      </c>
      <c r="M2005" s="3" t="s">
        <v>47</v>
      </c>
      <c r="N2005" s="3" t="s">
        <v>2729</v>
      </c>
      <c r="O2005" s="1">
        <v>827</v>
      </c>
      <c r="P2005" s="4">
        <v>0</v>
      </c>
      <c r="Q2005" s="10">
        <f t="shared" si="127"/>
        <v>827</v>
      </c>
    </row>
    <row r="2006" spans="2:17" ht="20.25" customHeight="1">
      <c r="B2006" s="10" t="str">
        <f t="shared" si="128"/>
        <v>كفش ستادي742</v>
      </c>
      <c r="C2006" s="10" t="str">
        <f t="shared" si="129"/>
        <v>كفش ستادي1402/06/21742</v>
      </c>
      <c r="D2006" s="10" t="str">
        <f>IFERROR(IF(تحویلی!$E$1="","",IF(NOSA!O2006=تحویلی!$E$1,تحویلی!$E$1&amp;COUNTIF(NOSA!$O$1:O2006,تحویلی!$E$1),"")),"")</f>
        <v/>
      </c>
      <c r="E2006" s="10" t="str">
        <f t="shared" si="130"/>
        <v>22389742</v>
      </c>
      <c r="F2006" s="10" t="str">
        <f>IFERROR(VLOOKUP(I2006,DATABASE!$N:$O,2,FALSE),"")</f>
        <v>كفش ستادي</v>
      </c>
      <c r="G2006" s="3" t="s">
        <v>2477</v>
      </c>
      <c r="H2006" s="4">
        <v>22389</v>
      </c>
      <c r="I2006" s="3" t="s">
        <v>2344</v>
      </c>
      <c r="J2006" s="3" t="s">
        <v>207</v>
      </c>
      <c r="K2006" s="5">
        <v>1</v>
      </c>
      <c r="L2006" s="3" t="s">
        <v>3</v>
      </c>
      <c r="M2006" s="3" t="s">
        <v>1123</v>
      </c>
      <c r="N2006" s="3" t="s">
        <v>2730</v>
      </c>
      <c r="O2006" s="1">
        <v>742</v>
      </c>
      <c r="P2006" s="4">
        <v>0</v>
      </c>
      <c r="Q2006" s="10">
        <f t="shared" si="127"/>
        <v>742</v>
      </c>
    </row>
    <row r="2007" spans="2:17" ht="20.25" customHeight="1">
      <c r="B2007" s="10" t="str">
        <f t="shared" si="128"/>
        <v>كفش ايمني44</v>
      </c>
      <c r="C2007" s="10" t="str">
        <f t="shared" si="129"/>
        <v>كفش ايمني1402/06/2144</v>
      </c>
      <c r="D2007" s="10" t="str">
        <f>IFERROR(IF(تحویلی!$E$1="","",IF(NOSA!O2007=تحویلی!$E$1,تحویلی!$E$1&amp;COUNTIF(NOSA!$O$1:O2007,تحویلی!$E$1),"")),"")</f>
        <v/>
      </c>
      <c r="E2007" s="10" t="str">
        <f t="shared" si="130"/>
        <v>2239044</v>
      </c>
      <c r="F2007" s="10" t="str">
        <f>IFERROR(VLOOKUP(I2007,DATABASE!$N:$O,2,FALSE),"")</f>
        <v>كفش ايمني</v>
      </c>
      <c r="G2007" s="3" t="s">
        <v>2477</v>
      </c>
      <c r="H2007" s="4">
        <v>22390</v>
      </c>
      <c r="I2007" s="3" t="s">
        <v>1539</v>
      </c>
      <c r="J2007" s="3" t="s">
        <v>1748</v>
      </c>
      <c r="K2007" s="5">
        <v>1</v>
      </c>
      <c r="L2007" s="3" t="s">
        <v>3</v>
      </c>
      <c r="M2007" s="3" t="s">
        <v>19</v>
      </c>
      <c r="N2007" s="3" t="s">
        <v>2731</v>
      </c>
      <c r="O2007" s="1">
        <v>44</v>
      </c>
      <c r="P2007" s="4">
        <v>0</v>
      </c>
      <c r="Q2007" s="10">
        <f t="shared" si="127"/>
        <v>44</v>
      </c>
    </row>
    <row r="2008" spans="2:17" ht="20.25" customHeight="1">
      <c r="B2008" s="10" t="str">
        <f t="shared" si="128"/>
        <v>725</v>
      </c>
      <c r="C2008" s="10" t="str">
        <f t="shared" si="129"/>
        <v>1402/06/21725</v>
      </c>
      <c r="D2008" s="10" t="str">
        <f>IFERROR(IF(تحویلی!$E$1="","",IF(NOSA!O2008=تحویلی!$E$1,تحویلی!$E$1&amp;COUNTIF(NOSA!$O$1:O2008,تحویلی!$E$1),"")),"")</f>
        <v/>
      </c>
      <c r="E2008" s="10" t="str">
        <f t="shared" si="130"/>
        <v>22397725</v>
      </c>
      <c r="F2008" s="10" t="str">
        <f>IFERROR(VLOOKUP(I2008,DATABASE!$N:$O,2,FALSE),"")</f>
        <v/>
      </c>
      <c r="G2008" s="3" t="s">
        <v>2477</v>
      </c>
      <c r="H2008" s="4">
        <v>22397</v>
      </c>
      <c r="I2008" s="3" t="s">
        <v>2699</v>
      </c>
      <c r="J2008" s="3" t="s">
        <v>7</v>
      </c>
      <c r="K2008" s="5">
        <v>1</v>
      </c>
      <c r="L2008" s="3" t="s">
        <v>8</v>
      </c>
      <c r="M2008" s="3" t="s">
        <v>19</v>
      </c>
      <c r="N2008" s="3" t="s">
        <v>982</v>
      </c>
      <c r="O2008" s="1">
        <v>725</v>
      </c>
      <c r="P2008" s="4">
        <v>0</v>
      </c>
      <c r="Q2008" s="10">
        <f t="shared" si="127"/>
        <v>725</v>
      </c>
    </row>
    <row r="2009" spans="2:17" ht="20.25" customHeight="1">
      <c r="B2009" s="10" t="str">
        <f t="shared" si="128"/>
        <v>دستكش ضد برش سبك580</v>
      </c>
      <c r="C2009" s="10" t="str">
        <f t="shared" si="129"/>
        <v>دستكش ضد برش سبك1402/06/21580</v>
      </c>
      <c r="D2009" s="10" t="str">
        <f>IFERROR(IF(تحویلی!$E$1="","",IF(NOSA!O2009=تحویلی!$E$1,تحویلی!$E$1&amp;COUNTIF(NOSA!$O$1:O2009,تحویلی!$E$1),"")),"")</f>
        <v/>
      </c>
      <c r="E2009" s="10" t="str">
        <f t="shared" si="130"/>
        <v>22398580</v>
      </c>
      <c r="F2009" s="10" t="str">
        <f>IFERROR(VLOOKUP(I2009,DATABASE!$N:$O,2,FALSE),"")</f>
        <v>دستكش ضد برش سبك</v>
      </c>
      <c r="G2009" s="3" t="s">
        <v>2477</v>
      </c>
      <c r="H2009" s="4">
        <v>22398</v>
      </c>
      <c r="I2009" s="3" t="s">
        <v>1442</v>
      </c>
      <c r="J2009" s="3" t="s">
        <v>22</v>
      </c>
      <c r="K2009" s="5">
        <v>1</v>
      </c>
      <c r="L2009" s="3" t="s">
        <v>3</v>
      </c>
      <c r="M2009" s="3" t="s">
        <v>47</v>
      </c>
      <c r="N2009" s="3" t="s">
        <v>1001</v>
      </c>
      <c r="O2009" s="1">
        <v>580</v>
      </c>
      <c r="P2009" s="4">
        <v>0</v>
      </c>
      <c r="Q2009" s="10">
        <f t="shared" si="127"/>
        <v>580</v>
      </c>
    </row>
    <row r="2010" spans="2:17" ht="20.25" customHeight="1">
      <c r="B2010" s="10" t="str">
        <f t="shared" si="128"/>
        <v>پابند نسوز چرمي829</v>
      </c>
      <c r="C2010" s="10" t="str">
        <f t="shared" si="129"/>
        <v>پابند نسوز چرمي1402/06/21829</v>
      </c>
      <c r="D2010" s="10" t="str">
        <f>IFERROR(IF(تحویلی!$E$1="","",IF(NOSA!O2010=تحویلی!$E$1,تحویلی!$E$1&amp;COUNTIF(NOSA!$O$1:O2010,تحویلی!$E$1),"")),"")</f>
        <v/>
      </c>
      <c r="E2010" s="10" t="str">
        <f t="shared" si="130"/>
        <v>22399829</v>
      </c>
      <c r="F2010" s="10" t="str">
        <f>IFERROR(VLOOKUP(I2010,DATABASE!$N:$O,2,FALSE),"")</f>
        <v>پابند نسوز چرمي</v>
      </c>
      <c r="G2010" s="3" t="s">
        <v>2477</v>
      </c>
      <c r="H2010" s="4">
        <v>22399</v>
      </c>
      <c r="I2010" s="3" t="s">
        <v>1460</v>
      </c>
      <c r="J2010" s="3" t="s">
        <v>18</v>
      </c>
      <c r="K2010" s="5">
        <v>1</v>
      </c>
      <c r="L2010" s="3" t="s">
        <v>3</v>
      </c>
      <c r="M2010" s="3" t="s">
        <v>4</v>
      </c>
      <c r="N2010" s="3" t="s">
        <v>2732</v>
      </c>
      <c r="O2010" s="1">
        <v>829</v>
      </c>
      <c r="P2010" s="4">
        <v>0</v>
      </c>
      <c r="Q2010" s="10">
        <f t="shared" si="127"/>
        <v>829</v>
      </c>
    </row>
    <row r="2011" spans="2:17" ht="20.25" customHeight="1">
      <c r="B2011" s="10" t="str">
        <f t="shared" si="128"/>
        <v>ماسك جوشكاري717</v>
      </c>
      <c r="C2011" s="10" t="str">
        <f t="shared" si="129"/>
        <v>ماسك جوشكاري1402/06/21717</v>
      </c>
      <c r="D2011" s="10" t="str">
        <f>IFERROR(IF(تحویلی!$E$1="","",IF(NOSA!O2011=تحویلی!$E$1,تحویلی!$E$1&amp;COUNTIF(NOSA!$O$1:O2011,تحویلی!$E$1),"")),"")</f>
        <v/>
      </c>
      <c r="E2011" s="10" t="str">
        <f t="shared" si="130"/>
        <v>22402717</v>
      </c>
      <c r="F2011" s="10" t="str">
        <f>IFERROR(VLOOKUP(I2011,DATABASE!$N:$O,2,FALSE),"")</f>
        <v>ماسك جوشكاري</v>
      </c>
      <c r="G2011" s="3" t="s">
        <v>2477</v>
      </c>
      <c r="H2011" s="4">
        <v>22402</v>
      </c>
      <c r="I2011" s="3" t="s">
        <v>1598</v>
      </c>
      <c r="J2011" s="3" t="s">
        <v>108</v>
      </c>
      <c r="K2011" s="5">
        <v>1</v>
      </c>
      <c r="L2011" s="3" t="s">
        <v>8</v>
      </c>
      <c r="M2011" s="3" t="s">
        <v>189</v>
      </c>
      <c r="N2011" s="3" t="s">
        <v>2728</v>
      </c>
      <c r="O2011" s="1">
        <v>717</v>
      </c>
      <c r="P2011" s="4">
        <v>0</v>
      </c>
      <c r="Q2011" s="10">
        <f t="shared" si="127"/>
        <v>717</v>
      </c>
    </row>
    <row r="2012" spans="2:17" ht="20.25" customHeight="1">
      <c r="B2012" s="10" t="str">
        <f t="shared" si="128"/>
        <v>شيشه مات ماسك جوشكاري717</v>
      </c>
      <c r="C2012" s="10" t="str">
        <f t="shared" si="129"/>
        <v>شيشه مات ماسك جوشكاري1402/06/21717</v>
      </c>
      <c r="D2012" s="10" t="str">
        <f>IFERROR(IF(تحویلی!$E$1="","",IF(NOSA!O2012=تحویلی!$E$1,تحویلی!$E$1&amp;COUNTIF(NOSA!$O$1:O2012,تحویلی!$E$1),"")),"")</f>
        <v/>
      </c>
      <c r="E2012" s="10" t="str">
        <f t="shared" si="130"/>
        <v>22402717</v>
      </c>
      <c r="F2012" s="10" t="str">
        <f>IFERROR(VLOOKUP(I2012,DATABASE!$N:$O,2,FALSE),"")</f>
        <v>شيشه مات ماسك جوشكاري</v>
      </c>
      <c r="G2012" s="3" t="s">
        <v>2477</v>
      </c>
      <c r="H2012" s="4">
        <v>22402</v>
      </c>
      <c r="I2012" s="3" t="s">
        <v>1507</v>
      </c>
      <c r="J2012" s="3" t="s">
        <v>113</v>
      </c>
      <c r="K2012" s="5">
        <v>2</v>
      </c>
      <c r="L2012" s="3" t="s">
        <v>8</v>
      </c>
      <c r="M2012" s="3" t="s">
        <v>189</v>
      </c>
      <c r="N2012" s="3" t="s">
        <v>2728</v>
      </c>
      <c r="O2012" s="1">
        <v>717</v>
      </c>
      <c r="P2012" s="4">
        <v>0</v>
      </c>
      <c r="Q2012" s="10">
        <f t="shared" si="127"/>
        <v>717</v>
      </c>
    </row>
    <row r="2013" spans="2:17" ht="20.25" customHeight="1">
      <c r="B2013" s="10" t="str">
        <f t="shared" si="128"/>
        <v>لباس كار يكبار مصرف580</v>
      </c>
      <c r="C2013" s="10" t="str">
        <f t="shared" si="129"/>
        <v>لباس كار يكبار مصرف1402/06/21580</v>
      </c>
      <c r="D2013" s="10" t="str">
        <f>IFERROR(IF(تحویلی!$E$1="","",IF(NOSA!O2013=تحویلی!$E$1,تحویلی!$E$1&amp;COUNTIF(NOSA!$O$1:O2013,تحویلی!$E$1),"")),"")</f>
        <v/>
      </c>
      <c r="E2013" s="10" t="str">
        <f t="shared" si="130"/>
        <v>22409580</v>
      </c>
      <c r="F2013" s="10" t="str">
        <f>IFERROR(VLOOKUP(I2013,DATABASE!$N:$O,2,FALSE),"")</f>
        <v>لباس كار يكبار مصرف</v>
      </c>
      <c r="G2013" s="3" t="s">
        <v>2477</v>
      </c>
      <c r="H2013" s="4">
        <v>22409</v>
      </c>
      <c r="I2013" s="3" t="s">
        <v>1691</v>
      </c>
      <c r="J2013" s="3" t="s">
        <v>956</v>
      </c>
      <c r="K2013" s="5">
        <v>1</v>
      </c>
      <c r="L2013" s="3" t="s">
        <v>28</v>
      </c>
      <c r="M2013" s="3" t="s">
        <v>47</v>
      </c>
      <c r="N2013" s="3" t="s">
        <v>1001</v>
      </c>
      <c r="O2013" s="1">
        <v>580</v>
      </c>
      <c r="P2013" s="4"/>
      <c r="Q2013" s="10">
        <f t="shared" si="127"/>
        <v>580</v>
      </c>
    </row>
    <row r="2014" spans="2:17" ht="20.25" customHeight="1">
      <c r="B2014" s="10" t="str">
        <f t="shared" si="128"/>
        <v>دستكش ساق بلند نسوز776</v>
      </c>
      <c r="C2014" s="10" t="str">
        <f t="shared" si="129"/>
        <v>دستكش ساق بلند نسوز1402/06/21776</v>
      </c>
      <c r="D2014" s="10" t="str">
        <f>IFERROR(IF(تحویلی!$E$1="","",IF(NOSA!O2014=تحویلی!$E$1,تحویلی!$E$1&amp;COUNTIF(NOSA!$O$1:O2014,تحویلی!$E$1),"")),"")</f>
        <v/>
      </c>
      <c r="E2014" s="10" t="str">
        <f t="shared" si="130"/>
        <v>22215776</v>
      </c>
      <c r="F2014" s="10" t="str">
        <f>IFERROR(VLOOKUP(I2014,DATABASE!$N:$O,2,FALSE),"")</f>
        <v>دستكش ساق بلند نسوز</v>
      </c>
      <c r="G2014" s="3" t="s">
        <v>2477</v>
      </c>
      <c r="H2014" s="4">
        <v>22215</v>
      </c>
      <c r="I2014" s="3" t="s">
        <v>1461</v>
      </c>
      <c r="J2014" s="3" t="s">
        <v>34</v>
      </c>
      <c r="K2014" s="5">
        <v>1</v>
      </c>
      <c r="L2014" s="3" t="s">
        <v>3</v>
      </c>
      <c r="M2014" s="3" t="s">
        <v>4</v>
      </c>
      <c r="N2014" s="3" t="s">
        <v>2710</v>
      </c>
      <c r="O2014" s="1">
        <v>776</v>
      </c>
      <c r="P2014" s="4">
        <v>0</v>
      </c>
      <c r="Q2014" s="10">
        <f t="shared" si="127"/>
        <v>776</v>
      </c>
    </row>
    <row r="2015" spans="2:17" ht="20.25" customHeight="1">
      <c r="B2015" s="10" t="str">
        <f t="shared" si="128"/>
        <v>ماسك نيم صورت دو فيلتره (3M)10029</v>
      </c>
      <c r="C2015" s="10" t="str">
        <f t="shared" si="129"/>
        <v>ماسك نيم صورت دو فيلتره (3M)1402/06/2110029</v>
      </c>
      <c r="D2015" s="10" t="str">
        <f>IFERROR(IF(تحویلی!$E$1="","",IF(NOSA!O2015=تحویلی!$E$1,تحویلی!$E$1&amp;COUNTIF(NOSA!$O$1:O2015,تحویلی!$E$1),"")),"")</f>
        <v/>
      </c>
      <c r="E2015" s="10" t="str">
        <f t="shared" si="130"/>
        <v>2221710029</v>
      </c>
      <c r="F2015" s="10" t="str">
        <f>IFERROR(VLOOKUP(I2015,DATABASE!$N:$O,2,FALSE),"")</f>
        <v>ماسك نيم صورت دو فيلتره (3M)</v>
      </c>
      <c r="G2015" s="3" t="s">
        <v>2477</v>
      </c>
      <c r="H2015" s="4">
        <v>22217</v>
      </c>
      <c r="I2015" s="3" t="s">
        <v>1503</v>
      </c>
      <c r="J2015" s="3" t="s">
        <v>151</v>
      </c>
      <c r="K2015" s="5">
        <v>1</v>
      </c>
      <c r="L2015" s="3" t="s">
        <v>8</v>
      </c>
      <c r="M2015" s="3" t="s">
        <v>9</v>
      </c>
      <c r="N2015" s="3" t="s">
        <v>2733</v>
      </c>
      <c r="O2015" s="1">
        <v>10029</v>
      </c>
      <c r="P2015" s="4">
        <v>0</v>
      </c>
      <c r="Q2015" s="10">
        <f t="shared" si="127"/>
        <v>10029</v>
      </c>
    </row>
    <row r="2016" spans="2:17" ht="20.25" customHeight="1">
      <c r="B2016" s="10" t="str">
        <f t="shared" si="128"/>
        <v>فيلتر ماسك نيم صورت (3M) مدل 209110029</v>
      </c>
      <c r="C2016" s="10" t="str">
        <f t="shared" si="129"/>
        <v>فيلتر ماسك نيم صورت (3M) مدل 20911402/06/2110029</v>
      </c>
      <c r="D2016" s="10" t="str">
        <f>IFERROR(IF(تحویلی!$E$1="","",IF(NOSA!O2016=تحویلی!$E$1,تحویلی!$E$1&amp;COUNTIF(NOSA!$O$1:O2016,تحویلی!$E$1),"")),"")</f>
        <v/>
      </c>
      <c r="E2016" s="10" t="str">
        <f t="shared" si="130"/>
        <v>2221710029</v>
      </c>
      <c r="F2016" s="10" t="str">
        <f>IFERROR(VLOOKUP(I2016,DATABASE!$N:$O,2,FALSE),"")</f>
        <v>فيلتر ماسك نيم صورت (3M) مدل 2091</v>
      </c>
      <c r="G2016" s="3" t="s">
        <v>2477</v>
      </c>
      <c r="H2016" s="4">
        <v>22217</v>
      </c>
      <c r="I2016" s="3" t="s">
        <v>1475</v>
      </c>
      <c r="J2016" s="3" t="s">
        <v>53</v>
      </c>
      <c r="K2016" s="5">
        <v>1</v>
      </c>
      <c r="L2016" s="3" t="s">
        <v>8</v>
      </c>
      <c r="M2016" s="3" t="s">
        <v>9</v>
      </c>
      <c r="N2016" s="3" t="s">
        <v>2734</v>
      </c>
      <c r="O2016" s="1">
        <v>10029</v>
      </c>
      <c r="P2016" s="4">
        <v>0</v>
      </c>
      <c r="Q2016" s="10">
        <f t="shared" si="127"/>
        <v>10029</v>
      </c>
    </row>
    <row r="2017" spans="2:17" ht="20.25" customHeight="1">
      <c r="B2017" s="10" t="str">
        <f t="shared" si="128"/>
        <v>رابط فنري نقاب كلاه ايمني805</v>
      </c>
      <c r="C2017" s="10" t="str">
        <f t="shared" si="129"/>
        <v>رابط فنري نقاب كلاه ايمني1402/06/21805</v>
      </c>
      <c r="D2017" s="10" t="str">
        <f>IFERROR(IF(تحویلی!$E$1="","",IF(NOSA!O2017=تحویلی!$E$1,تحویلی!$E$1&amp;COUNTIF(NOSA!$O$1:O2017,تحویلی!$E$1),"")),"")</f>
        <v/>
      </c>
      <c r="E2017" s="10" t="str">
        <f t="shared" si="130"/>
        <v>22225805</v>
      </c>
      <c r="F2017" s="10" t="str">
        <f>IFERROR(VLOOKUP(I2017,DATABASE!$N:$O,2,FALSE),"")</f>
        <v>رابط فنري نقاب كلاه ايمني</v>
      </c>
      <c r="G2017" s="3" t="s">
        <v>2477</v>
      </c>
      <c r="H2017" s="4">
        <v>22225</v>
      </c>
      <c r="I2017" s="3" t="s">
        <v>1454</v>
      </c>
      <c r="J2017" s="3" t="s">
        <v>135</v>
      </c>
      <c r="K2017" s="5">
        <v>1</v>
      </c>
      <c r="L2017" s="3" t="s">
        <v>8</v>
      </c>
      <c r="M2017" s="3" t="s">
        <v>19</v>
      </c>
      <c r="N2017" s="3" t="s">
        <v>1673</v>
      </c>
      <c r="O2017" s="1">
        <v>805</v>
      </c>
      <c r="P2017" s="4">
        <v>0</v>
      </c>
      <c r="Q2017" s="10">
        <f t="shared" si="127"/>
        <v>805</v>
      </c>
    </row>
    <row r="2018" spans="2:17" ht="20.25" customHeight="1">
      <c r="B2018" s="10" t="str">
        <f t="shared" si="128"/>
        <v>دستكش ضد برش سبك741</v>
      </c>
      <c r="C2018" s="10" t="str">
        <f t="shared" si="129"/>
        <v>دستكش ضد برش سبك1402/06/21741</v>
      </c>
      <c r="D2018" s="10" t="str">
        <f>IFERROR(IF(تحویلی!$E$1="","",IF(NOSA!O2018=تحویلی!$E$1,تحویلی!$E$1&amp;COUNTIF(NOSA!$O$1:O2018,تحویلی!$E$1),"")),"")</f>
        <v/>
      </c>
      <c r="E2018" s="10" t="str">
        <f t="shared" si="130"/>
        <v>22228741</v>
      </c>
      <c r="F2018" s="10" t="str">
        <f>IFERROR(VLOOKUP(I2018,DATABASE!$N:$O,2,FALSE),"")</f>
        <v>دستكش ضد برش سبك</v>
      </c>
      <c r="G2018" s="3" t="s">
        <v>2477</v>
      </c>
      <c r="H2018" s="4">
        <v>22228</v>
      </c>
      <c r="I2018" s="3" t="s">
        <v>1442</v>
      </c>
      <c r="J2018" s="3" t="s">
        <v>22</v>
      </c>
      <c r="K2018" s="5">
        <v>1</v>
      </c>
      <c r="L2018" s="3" t="s">
        <v>3</v>
      </c>
      <c r="M2018" s="3" t="s">
        <v>63</v>
      </c>
      <c r="N2018" s="3" t="s">
        <v>764</v>
      </c>
      <c r="O2018" s="1">
        <v>741</v>
      </c>
      <c r="P2018" s="4">
        <v>0</v>
      </c>
      <c r="Q2018" s="10">
        <f t="shared" si="127"/>
        <v>741</v>
      </c>
    </row>
    <row r="2019" spans="2:17" ht="20.25" customHeight="1">
      <c r="B2019" s="10" t="str">
        <f t="shared" si="128"/>
        <v>بند كفش149</v>
      </c>
      <c r="C2019" s="10" t="str">
        <f t="shared" si="129"/>
        <v>بند كفش1402/06/22149</v>
      </c>
      <c r="D2019" s="10" t="str">
        <f>IFERROR(IF(تحویلی!$E$1="","",IF(NOSA!O2019=تحویلی!$E$1,تحویلی!$E$1&amp;COUNTIF(NOSA!$O$1:O2019,تحویلی!$E$1),"")),"")</f>
        <v/>
      </c>
      <c r="E2019" s="10" t="str">
        <f t="shared" si="130"/>
        <v>22242149</v>
      </c>
      <c r="F2019" s="10" t="str">
        <f>IFERROR(VLOOKUP(I2019,DATABASE!$N:$O,2,FALSE),"")</f>
        <v>بند كفش</v>
      </c>
      <c r="G2019" s="3" t="s">
        <v>2478</v>
      </c>
      <c r="H2019" s="4">
        <v>22242</v>
      </c>
      <c r="I2019" s="3" t="s">
        <v>1462</v>
      </c>
      <c r="J2019" s="3" t="s">
        <v>450</v>
      </c>
      <c r="K2019" s="5">
        <v>1</v>
      </c>
      <c r="L2019" s="3" t="s">
        <v>3</v>
      </c>
      <c r="M2019" s="3" t="s">
        <v>4</v>
      </c>
      <c r="N2019" s="3" t="s">
        <v>897</v>
      </c>
      <c r="O2019" s="1">
        <v>149</v>
      </c>
      <c r="P2019" s="4">
        <v>0</v>
      </c>
      <c r="Q2019" s="10">
        <f t="shared" si="127"/>
        <v>149</v>
      </c>
    </row>
    <row r="2020" spans="2:17" ht="20.25" customHeight="1">
      <c r="B2020" s="10" t="str">
        <f t="shared" si="128"/>
        <v>پوتين ايمني نسوز789</v>
      </c>
      <c r="C2020" s="10" t="str">
        <f t="shared" si="129"/>
        <v>پوتين ايمني نسوز1402/06/22789</v>
      </c>
      <c r="D2020" s="10" t="str">
        <f>IFERROR(IF(تحویلی!$E$1="","",IF(NOSA!O2020=تحویلی!$E$1,تحویلی!$E$1&amp;COUNTIF(NOSA!$O$1:O2020,تحویلی!$E$1),"")),"")</f>
        <v/>
      </c>
      <c r="E2020" s="10" t="str">
        <f t="shared" si="130"/>
        <v>22243789</v>
      </c>
      <c r="F2020" s="10" t="str">
        <f>IFERROR(VLOOKUP(I2020,DATABASE!$N:$O,2,FALSE),"")</f>
        <v>پوتين ايمني نسوز</v>
      </c>
      <c r="G2020" s="3" t="s">
        <v>2478</v>
      </c>
      <c r="H2020" s="4">
        <v>22243</v>
      </c>
      <c r="I2020" s="3" t="s">
        <v>1648</v>
      </c>
      <c r="J2020" s="3" t="s">
        <v>1649</v>
      </c>
      <c r="K2020" s="5">
        <v>1</v>
      </c>
      <c r="L2020" s="3" t="s">
        <v>3</v>
      </c>
      <c r="M2020" s="3" t="s">
        <v>43</v>
      </c>
      <c r="N2020" s="3" t="s">
        <v>1261</v>
      </c>
      <c r="O2020" s="1">
        <v>789</v>
      </c>
      <c r="P2020" s="4">
        <v>1</v>
      </c>
      <c r="Q2020" s="10">
        <f t="shared" si="127"/>
        <v>789</v>
      </c>
    </row>
    <row r="2021" spans="2:17" ht="20.25" customHeight="1">
      <c r="B2021" s="10" t="str">
        <f t="shared" si="128"/>
        <v>دستكش ضد برش سبك791</v>
      </c>
      <c r="C2021" s="10" t="str">
        <f t="shared" si="129"/>
        <v>دستكش ضد برش سبك1402/06/22791</v>
      </c>
      <c r="D2021" s="10" t="str">
        <f>IFERROR(IF(تحویلی!$E$1="","",IF(NOSA!O2021=تحویلی!$E$1,تحویلی!$E$1&amp;COUNTIF(NOSA!$O$1:O2021,تحویلی!$E$1),"")),"")</f>
        <v/>
      </c>
      <c r="E2021" s="10" t="str">
        <f t="shared" si="130"/>
        <v>22245791</v>
      </c>
      <c r="F2021" s="10" t="str">
        <f>IFERROR(VLOOKUP(I2021,DATABASE!$N:$O,2,FALSE),"")</f>
        <v>دستكش ضد برش سبك</v>
      </c>
      <c r="G2021" s="3" t="s">
        <v>2478</v>
      </c>
      <c r="H2021" s="4">
        <v>22245</v>
      </c>
      <c r="I2021" s="3" t="s">
        <v>1442</v>
      </c>
      <c r="J2021" s="3" t="s">
        <v>22</v>
      </c>
      <c r="K2021" s="5">
        <v>2</v>
      </c>
      <c r="L2021" s="3" t="s">
        <v>3</v>
      </c>
      <c r="M2021" s="3" t="s">
        <v>9</v>
      </c>
      <c r="N2021" s="3" t="s">
        <v>1333</v>
      </c>
      <c r="O2021" s="1">
        <v>791</v>
      </c>
      <c r="P2021" s="4">
        <v>0</v>
      </c>
      <c r="Q2021" s="10">
        <f t="shared" ref="Q2021:Q2084" si="131">VALUE(O2021)</f>
        <v>791</v>
      </c>
    </row>
    <row r="2022" spans="2:17" ht="20.25" customHeight="1">
      <c r="B2022" s="10" t="str">
        <f t="shared" si="128"/>
        <v>130</v>
      </c>
      <c r="C2022" s="10" t="str">
        <f t="shared" si="129"/>
        <v>1402/06/22130</v>
      </c>
      <c r="D2022" s="10" t="str">
        <f>IFERROR(IF(تحویلی!$E$1="","",IF(NOSA!O2022=تحویلی!$E$1,تحویلی!$E$1&amp;COUNTIF(NOSA!$O$1:O2022,تحویلی!$E$1),"")),"")</f>
        <v/>
      </c>
      <c r="E2022" s="10" t="str">
        <f t="shared" si="130"/>
        <v>22254130</v>
      </c>
      <c r="F2022" s="10" t="str">
        <f>IFERROR(VLOOKUP(I2022,DATABASE!$N:$O,2,FALSE),"")</f>
        <v/>
      </c>
      <c r="G2022" s="3" t="s">
        <v>2478</v>
      </c>
      <c r="H2022" s="4">
        <v>22254</v>
      </c>
      <c r="I2022" s="3" t="s">
        <v>2664</v>
      </c>
      <c r="J2022" s="3" t="s">
        <v>2665</v>
      </c>
      <c r="K2022" s="5">
        <v>1</v>
      </c>
      <c r="L2022" s="3" t="s">
        <v>8</v>
      </c>
      <c r="M2022" s="3" t="s">
        <v>19</v>
      </c>
      <c r="N2022" s="3" t="s">
        <v>253</v>
      </c>
      <c r="O2022" s="1">
        <v>130</v>
      </c>
      <c r="P2022" s="4">
        <v>1</v>
      </c>
      <c r="Q2022" s="10">
        <f t="shared" si="131"/>
        <v>130</v>
      </c>
    </row>
    <row r="2023" spans="2:17" ht="20.25" customHeight="1">
      <c r="B2023" s="10" t="str">
        <f t="shared" si="128"/>
        <v>پوتين ايمني نسوز10027</v>
      </c>
      <c r="C2023" s="10" t="str">
        <f t="shared" si="129"/>
        <v>پوتين ايمني نسوز1402/06/2210027</v>
      </c>
      <c r="D2023" s="10" t="str">
        <f>IFERROR(IF(تحویلی!$E$1="","",IF(NOSA!O2023=تحویلی!$E$1,تحویلی!$E$1&amp;COUNTIF(NOSA!$O$1:O2023,تحویلی!$E$1),"")),"")</f>
        <v/>
      </c>
      <c r="E2023" s="10" t="str">
        <f t="shared" si="130"/>
        <v>2225510027</v>
      </c>
      <c r="F2023" s="10" t="str">
        <f>IFERROR(VLOOKUP(I2023,DATABASE!$N:$O,2,FALSE),"")</f>
        <v>پوتين ايمني نسوز</v>
      </c>
      <c r="G2023" s="3" t="s">
        <v>2478</v>
      </c>
      <c r="H2023" s="4">
        <v>22255</v>
      </c>
      <c r="I2023" s="3" t="s">
        <v>1472</v>
      </c>
      <c r="J2023" s="3" t="s">
        <v>1700</v>
      </c>
      <c r="K2023" s="5">
        <v>1</v>
      </c>
      <c r="L2023" s="3" t="s">
        <v>3</v>
      </c>
      <c r="M2023" s="3" t="s">
        <v>9</v>
      </c>
      <c r="N2023" s="3" t="s">
        <v>2735</v>
      </c>
      <c r="O2023" s="1">
        <v>10027</v>
      </c>
      <c r="P2023" s="4">
        <v>1</v>
      </c>
      <c r="Q2023" s="10">
        <f t="shared" si="131"/>
        <v>10027</v>
      </c>
    </row>
    <row r="2024" spans="2:17" ht="20.25" customHeight="1">
      <c r="B2024" s="10" t="str">
        <f t="shared" si="128"/>
        <v>لباس كار معمولي- شلوار836</v>
      </c>
      <c r="C2024" s="10" t="str">
        <f t="shared" si="129"/>
        <v>لباس كار معمولي- شلوار1402/06/22836</v>
      </c>
      <c r="D2024" s="10" t="str">
        <f>IFERROR(IF(تحویلی!$E$1="","",IF(NOSA!O2024=تحویلی!$E$1,تحویلی!$E$1&amp;COUNTIF(NOSA!$O$1:O2024,تحویلی!$E$1),"")),"")</f>
        <v/>
      </c>
      <c r="E2024" s="10" t="str">
        <f t="shared" si="130"/>
        <v>22256836</v>
      </c>
      <c r="F2024" s="10" t="str">
        <f>IFERROR(VLOOKUP(I2024,DATABASE!$N:$O,2,FALSE),"")</f>
        <v>لباس كار معمولي- شلوار</v>
      </c>
      <c r="G2024" s="3" t="s">
        <v>2478</v>
      </c>
      <c r="H2024" s="4">
        <v>22256</v>
      </c>
      <c r="I2024" s="3" t="s">
        <v>2350</v>
      </c>
      <c r="J2024" s="3" t="s">
        <v>2691</v>
      </c>
      <c r="K2024" s="5">
        <v>1</v>
      </c>
      <c r="L2024" s="3" t="s">
        <v>8</v>
      </c>
      <c r="M2024" s="3" t="s">
        <v>40</v>
      </c>
      <c r="N2024" s="3" t="s">
        <v>2678</v>
      </c>
      <c r="O2024" s="1">
        <v>836</v>
      </c>
      <c r="P2024" s="4">
        <v>1</v>
      </c>
      <c r="Q2024" s="10">
        <f t="shared" si="131"/>
        <v>836</v>
      </c>
    </row>
    <row r="2025" spans="2:17" ht="20.25" customHeight="1">
      <c r="B2025" s="10" t="str">
        <f t="shared" si="128"/>
        <v>نقاب روشن كلاه ايمني canasafe31</v>
      </c>
      <c r="C2025" s="10" t="str">
        <f t="shared" si="129"/>
        <v>نقاب روشن كلاه ايمني canasafe1402/06/2231</v>
      </c>
      <c r="D2025" s="10" t="str">
        <f>IFERROR(IF(تحویلی!$E$1="","",IF(NOSA!O2025=تحویلی!$E$1,تحویلی!$E$1&amp;COUNTIF(NOSA!$O$1:O2025,تحویلی!$E$1),"")),"")</f>
        <v/>
      </c>
      <c r="E2025" s="10" t="str">
        <f t="shared" si="130"/>
        <v>2226031</v>
      </c>
      <c r="F2025" s="10" t="str">
        <f>IFERROR(VLOOKUP(I2025,DATABASE!$N:$O,2,FALSE),"")</f>
        <v>نقاب روشن كلاه ايمني canasafe</v>
      </c>
      <c r="G2025" s="3" t="s">
        <v>2478</v>
      </c>
      <c r="H2025" s="4">
        <v>22260</v>
      </c>
      <c r="I2025" s="3" t="s">
        <v>1451</v>
      </c>
      <c r="J2025" s="3" t="s">
        <v>339</v>
      </c>
      <c r="K2025" s="5">
        <v>1</v>
      </c>
      <c r="L2025" s="3" t="s">
        <v>8</v>
      </c>
      <c r="M2025" s="3" t="s">
        <v>9</v>
      </c>
      <c r="N2025" s="3" t="s">
        <v>175</v>
      </c>
      <c r="O2025" s="1">
        <v>31</v>
      </c>
      <c r="P2025" s="4">
        <v>1</v>
      </c>
      <c r="Q2025" s="10">
        <f t="shared" si="131"/>
        <v>31</v>
      </c>
    </row>
    <row r="2026" spans="2:17" ht="20.25" customHeight="1">
      <c r="B2026" s="10" t="str">
        <f t="shared" si="128"/>
        <v>رابط فنري نقاب كلاه ايمني31</v>
      </c>
      <c r="C2026" s="10" t="str">
        <f t="shared" si="129"/>
        <v>رابط فنري نقاب كلاه ايمني1402/06/2231</v>
      </c>
      <c r="D2026" s="10" t="str">
        <f>IFERROR(IF(تحویلی!$E$1="","",IF(NOSA!O2026=تحویلی!$E$1,تحویلی!$E$1&amp;COUNTIF(NOSA!$O$1:O2026,تحویلی!$E$1),"")),"")</f>
        <v/>
      </c>
      <c r="E2026" s="10" t="str">
        <f t="shared" si="130"/>
        <v>2226031</v>
      </c>
      <c r="F2026" s="10" t="str">
        <f>IFERROR(VLOOKUP(I2026,DATABASE!$N:$O,2,FALSE),"")</f>
        <v>رابط فنري نقاب كلاه ايمني</v>
      </c>
      <c r="G2026" s="3" t="s">
        <v>2478</v>
      </c>
      <c r="H2026" s="4">
        <v>22260</v>
      </c>
      <c r="I2026" s="3" t="s">
        <v>1454</v>
      </c>
      <c r="J2026" s="3" t="s">
        <v>135</v>
      </c>
      <c r="K2026" s="5">
        <v>1</v>
      </c>
      <c r="L2026" s="3" t="s">
        <v>8</v>
      </c>
      <c r="M2026" s="3" t="s">
        <v>9</v>
      </c>
      <c r="N2026" s="3" t="s">
        <v>175</v>
      </c>
      <c r="O2026" s="1">
        <v>31</v>
      </c>
      <c r="P2026" s="4">
        <v>1</v>
      </c>
      <c r="Q2026" s="10">
        <f t="shared" si="131"/>
        <v>31</v>
      </c>
    </row>
    <row r="2027" spans="2:17" ht="20.25" customHeight="1">
      <c r="B2027" s="10" t="str">
        <f t="shared" si="128"/>
        <v>دستكش كف مواد سبك386</v>
      </c>
      <c r="C2027" s="10" t="str">
        <f t="shared" si="129"/>
        <v>دستكش كف مواد سبك1402/06/22386</v>
      </c>
      <c r="D2027" s="10" t="str">
        <f>IFERROR(IF(تحویلی!$E$1="","",IF(NOSA!O2027=تحویلی!$E$1,تحویلی!$E$1&amp;COUNTIF(NOSA!$O$1:O2027,تحویلی!$E$1),"")),"")</f>
        <v/>
      </c>
      <c r="E2027" s="10" t="str">
        <f t="shared" si="130"/>
        <v>22261386</v>
      </c>
      <c r="F2027" s="10" t="str">
        <f>IFERROR(VLOOKUP(I2027,DATABASE!$N:$O,2,FALSE),"")</f>
        <v>دستكش كف مواد سبك</v>
      </c>
      <c r="G2027" s="3" t="s">
        <v>2478</v>
      </c>
      <c r="H2027" s="4">
        <v>22261</v>
      </c>
      <c r="I2027" s="3" t="s">
        <v>1456</v>
      </c>
      <c r="J2027" s="3" t="s">
        <v>2</v>
      </c>
      <c r="K2027" s="5">
        <v>1</v>
      </c>
      <c r="L2027" s="3" t="s">
        <v>3</v>
      </c>
      <c r="M2027" s="3" t="s">
        <v>47</v>
      </c>
      <c r="N2027" s="3" t="s">
        <v>795</v>
      </c>
      <c r="O2027" s="1">
        <v>386</v>
      </c>
      <c r="P2027" s="4">
        <v>0</v>
      </c>
      <c r="Q2027" s="10">
        <f t="shared" si="131"/>
        <v>386</v>
      </c>
    </row>
    <row r="2028" spans="2:17" ht="20.25" customHeight="1">
      <c r="B2028" s="10" t="str">
        <f t="shared" si="128"/>
        <v>كمربند برزنتي نواري303</v>
      </c>
      <c r="C2028" s="10" t="str">
        <f t="shared" si="129"/>
        <v>كمربند برزنتي نواري1402/06/22303</v>
      </c>
      <c r="D2028" s="10" t="str">
        <f>IFERROR(IF(تحویلی!$E$1="","",IF(NOSA!O2028=تحویلی!$E$1,تحویلی!$E$1&amp;COUNTIF(NOSA!$O$1:O2028,تحویلی!$E$1),"")),"")</f>
        <v/>
      </c>
      <c r="E2028" s="10" t="str">
        <f t="shared" si="130"/>
        <v>22264303</v>
      </c>
      <c r="F2028" s="10" t="str">
        <f>IFERROR(VLOOKUP(I2028,DATABASE!$N:$O,2,FALSE),"")</f>
        <v>كمربند برزنتي نواري</v>
      </c>
      <c r="G2028" s="3" t="s">
        <v>2478</v>
      </c>
      <c r="H2028" s="4">
        <v>22264</v>
      </c>
      <c r="I2028" s="3" t="s">
        <v>1441</v>
      </c>
      <c r="J2028" s="3" t="s">
        <v>95</v>
      </c>
      <c r="K2028" s="5">
        <v>1</v>
      </c>
      <c r="L2028" s="3" t="s">
        <v>96</v>
      </c>
      <c r="M2028" s="3" t="s">
        <v>4</v>
      </c>
      <c r="N2028" s="3" t="s">
        <v>10</v>
      </c>
      <c r="O2028" s="1">
        <v>303</v>
      </c>
      <c r="P2028" s="4">
        <v>0</v>
      </c>
      <c r="Q2028" s="10">
        <f t="shared" si="131"/>
        <v>303</v>
      </c>
    </row>
    <row r="2029" spans="2:17" ht="20.25" customHeight="1">
      <c r="B2029" s="10" t="str">
        <f t="shared" si="128"/>
        <v>شيشه مات ماسك جوشكاري248</v>
      </c>
      <c r="C2029" s="10" t="str">
        <f t="shared" si="129"/>
        <v>شيشه مات ماسك جوشكاري1402/06/22248</v>
      </c>
      <c r="D2029" s="10" t="str">
        <f>IFERROR(IF(تحویلی!$E$1="","",IF(NOSA!O2029=تحویلی!$E$1,تحویلی!$E$1&amp;COUNTIF(NOSA!$O$1:O2029,تحویلی!$E$1),"")),"")</f>
        <v/>
      </c>
      <c r="E2029" s="10" t="str">
        <f t="shared" si="130"/>
        <v>22265248</v>
      </c>
      <c r="F2029" s="10" t="str">
        <f>IFERROR(VLOOKUP(I2029,DATABASE!$N:$O,2,FALSE),"")</f>
        <v>شيشه مات ماسك جوشكاري</v>
      </c>
      <c r="G2029" s="3" t="s">
        <v>2478</v>
      </c>
      <c r="H2029" s="4">
        <v>22265</v>
      </c>
      <c r="I2029" s="3" t="s">
        <v>1507</v>
      </c>
      <c r="J2029" s="3" t="s">
        <v>113</v>
      </c>
      <c r="K2029" s="5">
        <v>1</v>
      </c>
      <c r="L2029" s="3" t="s">
        <v>8</v>
      </c>
      <c r="M2029" s="3" t="s">
        <v>87</v>
      </c>
      <c r="N2029" s="3" t="s">
        <v>237</v>
      </c>
      <c r="O2029" s="1">
        <v>248</v>
      </c>
      <c r="P2029" s="4">
        <v>0</v>
      </c>
      <c r="Q2029" s="10">
        <f t="shared" si="131"/>
        <v>248</v>
      </c>
    </row>
    <row r="2030" spans="2:17" ht="20.25" customHeight="1">
      <c r="B2030" s="10" t="str">
        <f t="shared" si="128"/>
        <v>شيشه ماسك جوشكاري ساده248</v>
      </c>
      <c r="C2030" s="10" t="str">
        <f t="shared" si="129"/>
        <v>شيشه ماسك جوشكاري ساده1402/06/22248</v>
      </c>
      <c r="D2030" s="10" t="str">
        <f>IFERROR(IF(تحویلی!$E$1="","",IF(NOSA!O2030=تحویلی!$E$1,تحویلی!$E$1&amp;COUNTIF(NOSA!$O$1:O2030,تحویلی!$E$1),"")),"")</f>
        <v/>
      </c>
      <c r="E2030" s="10" t="str">
        <f t="shared" si="130"/>
        <v>22265248</v>
      </c>
      <c r="F2030" s="10" t="str">
        <f>IFERROR(VLOOKUP(I2030,DATABASE!$N:$O,2,FALSE),"")</f>
        <v>شيشه ماسك جوشكاري ساده</v>
      </c>
      <c r="G2030" s="3" t="s">
        <v>2478</v>
      </c>
      <c r="H2030" s="4">
        <v>22265</v>
      </c>
      <c r="I2030" s="3" t="s">
        <v>1548</v>
      </c>
      <c r="J2030" s="3" t="s">
        <v>111</v>
      </c>
      <c r="K2030" s="5">
        <v>1</v>
      </c>
      <c r="L2030" s="3" t="s">
        <v>8</v>
      </c>
      <c r="M2030" s="3" t="s">
        <v>87</v>
      </c>
      <c r="N2030" s="3" t="s">
        <v>237</v>
      </c>
      <c r="O2030" s="1">
        <v>248</v>
      </c>
      <c r="P2030" s="4">
        <v>0</v>
      </c>
      <c r="Q2030" s="10">
        <f t="shared" si="131"/>
        <v>248</v>
      </c>
    </row>
    <row r="2031" spans="2:17" ht="20.25" customHeight="1">
      <c r="B2031" s="10" t="str">
        <f t="shared" si="128"/>
        <v>دستكش ضد برش سبك277</v>
      </c>
      <c r="C2031" s="10" t="str">
        <f t="shared" si="129"/>
        <v>دستكش ضد برش سبك1402/06/23277</v>
      </c>
      <c r="D2031" s="10" t="str">
        <f>IFERROR(IF(تحویلی!$E$1="","",IF(NOSA!O2031=تحویلی!$E$1,تحویلی!$E$1&amp;COUNTIF(NOSA!$O$1:O2031,تحویلی!$E$1),"")),"")</f>
        <v/>
      </c>
      <c r="E2031" s="10" t="str">
        <f t="shared" si="130"/>
        <v>22315277</v>
      </c>
      <c r="F2031" s="10" t="str">
        <f>IFERROR(VLOOKUP(I2031,DATABASE!$N:$O,2,FALSE),"")</f>
        <v>دستكش ضد برش سبك</v>
      </c>
      <c r="G2031" s="3" t="s">
        <v>2479</v>
      </c>
      <c r="H2031" s="4">
        <v>22315</v>
      </c>
      <c r="I2031" s="3" t="s">
        <v>1442</v>
      </c>
      <c r="J2031" s="3" t="s">
        <v>22</v>
      </c>
      <c r="K2031" s="5">
        <v>1</v>
      </c>
      <c r="L2031" s="3" t="s">
        <v>3</v>
      </c>
      <c r="M2031" s="3" t="s">
        <v>47</v>
      </c>
      <c r="N2031" s="3" t="s">
        <v>79</v>
      </c>
      <c r="O2031" s="1">
        <v>277</v>
      </c>
      <c r="P2031" s="4">
        <v>0</v>
      </c>
      <c r="Q2031" s="10">
        <f t="shared" si="131"/>
        <v>277</v>
      </c>
    </row>
    <row r="2032" spans="2:17" ht="20.25" customHeight="1">
      <c r="B2032" s="10" t="str">
        <f t="shared" si="128"/>
        <v>چكمه ايمني نسوز773</v>
      </c>
      <c r="C2032" s="10" t="str">
        <f t="shared" si="129"/>
        <v>چكمه ايمني نسوز1402/06/23773</v>
      </c>
      <c r="D2032" s="10" t="str">
        <f>IFERROR(IF(تحویلی!$E$1="","",IF(NOSA!O2032=تحویلی!$E$1,تحویلی!$E$1&amp;COUNTIF(NOSA!$O$1:O2032,تحویلی!$E$1),"")),"")</f>
        <v/>
      </c>
      <c r="E2032" s="10" t="str">
        <f t="shared" si="130"/>
        <v>22326773</v>
      </c>
      <c r="F2032" s="10" t="str">
        <f>IFERROR(VLOOKUP(I2032,DATABASE!$N:$O,2,FALSE),"")</f>
        <v>چكمه ايمني نسوز</v>
      </c>
      <c r="G2032" s="129" t="s">
        <v>2479</v>
      </c>
      <c r="H2032" s="130">
        <v>22326</v>
      </c>
      <c r="I2032" s="129" t="s">
        <v>1697</v>
      </c>
      <c r="J2032" s="129" t="s">
        <v>1698</v>
      </c>
      <c r="K2032" s="131">
        <v>1</v>
      </c>
      <c r="L2032" s="129" t="s">
        <v>3</v>
      </c>
      <c r="M2032" s="129" t="s">
        <v>4</v>
      </c>
      <c r="N2032" s="129" t="s">
        <v>1148</v>
      </c>
      <c r="O2032" s="132">
        <v>773</v>
      </c>
      <c r="P2032" s="130">
        <v>1</v>
      </c>
      <c r="Q2032" s="10">
        <f t="shared" si="131"/>
        <v>773</v>
      </c>
    </row>
    <row r="2033" spans="2:17" ht="20.25" customHeight="1">
      <c r="B2033" s="10" t="str">
        <f t="shared" si="128"/>
        <v>دستكش ساق بلند نسوز773</v>
      </c>
      <c r="C2033" s="10" t="str">
        <f t="shared" si="129"/>
        <v>دستكش ساق بلند نسوز1402/06/23773</v>
      </c>
      <c r="D2033" s="10" t="str">
        <f>IFERROR(IF(تحویلی!$E$1="","",IF(NOSA!O2033=تحویلی!$E$1,تحویلی!$E$1&amp;COUNTIF(NOSA!$O$1:O2033,تحویلی!$E$1),"")),"")</f>
        <v/>
      </c>
      <c r="E2033" s="10" t="str">
        <f t="shared" si="130"/>
        <v>22326773</v>
      </c>
      <c r="F2033" s="10" t="str">
        <f>IFERROR(VLOOKUP(I2033,DATABASE!$N:$O,2,FALSE),"")</f>
        <v>دستكش ساق بلند نسوز</v>
      </c>
      <c r="G2033" s="129" t="s">
        <v>2479</v>
      </c>
      <c r="H2033" s="130">
        <v>22326</v>
      </c>
      <c r="I2033" s="129" t="s">
        <v>1461</v>
      </c>
      <c r="J2033" s="129" t="s">
        <v>34</v>
      </c>
      <c r="K2033" s="131">
        <v>1</v>
      </c>
      <c r="L2033" s="129" t="s">
        <v>3</v>
      </c>
      <c r="M2033" s="129" t="s">
        <v>4</v>
      </c>
      <c r="N2033" s="129" t="s">
        <v>1148</v>
      </c>
      <c r="O2033" s="132">
        <v>773</v>
      </c>
      <c r="P2033" s="130">
        <v>0</v>
      </c>
      <c r="Q2033" s="10">
        <f t="shared" si="131"/>
        <v>773</v>
      </c>
    </row>
    <row r="2034" spans="2:17" ht="20.25" customHeight="1">
      <c r="B2034" s="10" t="str">
        <f t="shared" si="128"/>
        <v>دستكش ضد برش سبك773</v>
      </c>
      <c r="C2034" s="10" t="str">
        <f t="shared" si="129"/>
        <v>دستكش ضد برش سبك1402/06/23773</v>
      </c>
      <c r="D2034" s="10" t="str">
        <f>IFERROR(IF(تحویلی!$E$1="","",IF(NOSA!O2034=تحویلی!$E$1,تحویلی!$E$1&amp;COUNTIF(NOSA!$O$1:O2034,تحویلی!$E$1),"")),"")</f>
        <v/>
      </c>
      <c r="E2034" s="10" t="str">
        <f t="shared" si="130"/>
        <v>22326773</v>
      </c>
      <c r="F2034" s="10" t="str">
        <f>IFERROR(VLOOKUP(I2034,DATABASE!$N:$O,2,FALSE),"")</f>
        <v>دستكش ضد برش سبك</v>
      </c>
      <c r="G2034" s="129" t="s">
        <v>2479</v>
      </c>
      <c r="H2034" s="130">
        <v>22326</v>
      </c>
      <c r="I2034" s="129" t="s">
        <v>1442</v>
      </c>
      <c r="J2034" s="129" t="s">
        <v>22</v>
      </c>
      <c r="K2034" s="131">
        <v>1</v>
      </c>
      <c r="L2034" s="129" t="s">
        <v>3</v>
      </c>
      <c r="M2034" s="129" t="s">
        <v>4</v>
      </c>
      <c r="N2034" s="129" t="s">
        <v>1148</v>
      </c>
      <c r="O2034" s="132">
        <v>773</v>
      </c>
      <c r="P2034" s="130">
        <v>0</v>
      </c>
      <c r="Q2034" s="10">
        <f t="shared" si="131"/>
        <v>773</v>
      </c>
    </row>
    <row r="2035" spans="2:17" ht="20.25" customHeight="1">
      <c r="B2035" s="10" t="str">
        <f t="shared" si="128"/>
        <v>دستكش استاد كار773</v>
      </c>
      <c r="C2035" s="10" t="str">
        <f t="shared" si="129"/>
        <v>دستكش استاد كار1402/06/23773</v>
      </c>
      <c r="D2035" s="10" t="str">
        <f>IFERROR(IF(تحویلی!$E$1="","",IF(NOSA!O2035=تحویلی!$E$1,تحویلی!$E$1&amp;COUNTIF(NOSA!$O$1:O2035,تحویلی!$E$1),"")),"")</f>
        <v/>
      </c>
      <c r="E2035" s="10" t="str">
        <f t="shared" si="130"/>
        <v>22326773</v>
      </c>
      <c r="F2035" s="10" t="str">
        <f>IFERROR(VLOOKUP(I2035,DATABASE!$N:$O,2,FALSE),"")</f>
        <v>دستكش استاد كار</v>
      </c>
      <c r="G2035" s="129" t="s">
        <v>2479</v>
      </c>
      <c r="H2035" s="130">
        <v>22326</v>
      </c>
      <c r="I2035" s="129" t="s">
        <v>1543</v>
      </c>
      <c r="J2035" s="129" t="s">
        <v>255</v>
      </c>
      <c r="K2035" s="131">
        <v>1</v>
      </c>
      <c r="L2035" s="129" t="s">
        <v>3</v>
      </c>
      <c r="M2035" s="129" t="s">
        <v>4</v>
      </c>
      <c r="N2035" s="129" t="s">
        <v>1148</v>
      </c>
      <c r="O2035" s="132">
        <v>773</v>
      </c>
      <c r="P2035" s="130">
        <v>0</v>
      </c>
      <c r="Q2035" s="10">
        <f t="shared" si="131"/>
        <v>773</v>
      </c>
    </row>
    <row r="2036" spans="2:17" ht="20.25" customHeight="1">
      <c r="B2036" s="10" t="str">
        <f t="shared" si="128"/>
        <v>عينك تيره برشكاري254</v>
      </c>
      <c r="C2036" s="10" t="str">
        <f t="shared" si="129"/>
        <v>عينك تيره برشكاري1402/06/23254</v>
      </c>
      <c r="D2036" s="10" t="str">
        <f>IFERROR(IF(تحویلی!$E$1="","",IF(NOSA!O2036=تحویلی!$E$1,تحویلی!$E$1&amp;COUNTIF(NOSA!$O$1:O2036,تحویلی!$E$1),"")),"")</f>
        <v/>
      </c>
      <c r="E2036" s="10" t="str">
        <f t="shared" si="130"/>
        <v>22327254</v>
      </c>
      <c r="F2036" s="10" t="str">
        <f>IFERROR(VLOOKUP(I2036,DATABASE!$N:$O,2,FALSE),"")</f>
        <v>عينك تيره برشكاري</v>
      </c>
      <c r="G2036" s="129" t="s">
        <v>2479</v>
      </c>
      <c r="H2036" s="130">
        <v>22327</v>
      </c>
      <c r="I2036" s="129" t="s">
        <v>1521</v>
      </c>
      <c r="J2036" s="129" t="s">
        <v>1522</v>
      </c>
      <c r="K2036" s="131">
        <v>1</v>
      </c>
      <c r="L2036" s="129" t="s">
        <v>8</v>
      </c>
      <c r="M2036" s="129" t="s">
        <v>47</v>
      </c>
      <c r="N2036" s="129" t="s">
        <v>279</v>
      </c>
      <c r="O2036" s="132">
        <v>254</v>
      </c>
      <c r="P2036" s="130">
        <v>0</v>
      </c>
      <c r="Q2036" s="10">
        <f t="shared" si="131"/>
        <v>254</v>
      </c>
    </row>
    <row r="2037" spans="2:17" ht="20.25" customHeight="1">
      <c r="B2037" s="10" t="str">
        <f t="shared" si="128"/>
        <v>دستكش ساق بلند نسوز259</v>
      </c>
      <c r="C2037" s="10" t="str">
        <f t="shared" si="129"/>
        <v>دستكش ساق بلند نسوز1402/06/23259</v>
      </c>
      <c r="D2037" s="10" t="str">
        <f>IFERROR(IF(تحویلی!$E$1="","",IF(NOSA!O2037=تحویلی!$E$1,تحویلی!$E$1&amp;COUNTIF(NOSA!$O$1:O2037,تحویلی!$E$1),"")),"")</f>
        <v/>
      </c>
      <c r="E2037" s="10" t="str">
        <f t="shared" si="130"/>
        <v>22329259</v>
      </c>
      <c r="F2037" s="10" t="str">
        <f>IFERROR(VLOOKUP(I2037,DATABASE!$N:$O,2,FALSE),"")</f>
        <v>دستكش ساق بلند نسوز</v>
      </c>
      <c r="G2037" s="129" t="s">
        <v>2479</v>
      </c>
      <c r="H2037" s="130">
        <v>22329</v>
      </c>
      <c r="I2037" s="129" t="s">
        <v>1461</v>
      </c>
      <c r="J2037" s="129" t="s">
        <v>34</v>
      </c>
      <c r="K2037" s="131">
        <v>1</v>
      </c>
      <c r="L2037" s="129" t="s">
        <v>3</v>
      </c>
      <c r="M2037" s="129" t="s">
        <v>4</v>
      </c>
      <c r="N2037" s="129" t="s">
        <v>13</v>
      </c>
      <c r="O2037" s="132">
        <v>259</v>
      </c>
      <c r="P2037" s="130">
        <v>1</v>
      </c>
      <c r="Q2037" s="10">
        <f t="shared" si="131"/>
        <v>259</v>
      </c>
    </row>
    <row r="2038" spans="2:17" ht="20.25" customHeight="1">
      <c r="B2038" s="10" t="str">
        <f t="shared" si="128"/>
        <v>دستكش ضد برش سبك259</v>
      </c>
      <c r="C2038" s="10" t="str">
        <f t="shared" si="129"/>
        <v>دستكش ضد برش سبك1402/06/23259</v>
      </c>
      <c r="D2038" s="10" t="str">
        <f>IFERROR(IF(تحویلی!$E$1="","",IF(NOSA!O2038=تحویلی!$E$1,تحویلی!$E$1&amp;COUNTIF(NOSA!$O$1:O2038,تحویلی!$E$1),"")),"")</f>
        <v/>
      </c>
      <c r="E2038" s="10" t="str">
        <f t="shared" si="130"/>
        <v>22329259</v>
      </c>
      <c r="F2038" s="10" t="str">
        <f>IFERROR(VLOOKUP(I2038,DATABASE!$N:$O,2,FALSE),"")</f>
        <v>دستكش ضد برش سبك</v>
      </c>
      <c r="G2038" s="129" t="s">
        <v>2479</v>
      </c>
      <c r="H2038" s="130">
        <v>22329</v>
      </c>
      <c r="I2038" s="129" t="s">
        <v>1442</v>
      </c>
      <c r="J2038" s="129" t="s">
        <v>22</v>
      </c>
      <c r="K2038" s="131">
        <v>1</v>
      </c>
      <c r="L2038" s="129" t="s">
        <v>3</v>
      </c>
      <c r="M2038" s="129" t="s">
        <v>4</v>
      </c>
      <c r="N2038" s="129" t="s">
        <v>13</v>
      </c>
      <c r="O2038" s="132">
        <v>259</v>
      </c>
      <c r="P2038" s="130">
        <v>1</v>
      </c>
      <c r="Q2038" s="10">
        <f t="shared" si="131"/>
        <v>259</v>
      </c>
    </row>
    <row r="2039" spans="2:17" ht="20.25" customHeight="1">
      <c r="B2039" s="10" t="str">
        <f t="shared" si="128"/>
        <v>دستكش كف مواد سبك731</v>
      </c>
      <c r="C2039" s="10" t="str">
        <f t="shared" si="129"/>
        <v>دستكش كف مواد سبك1402/06/24731</v>
      </c>
      <c r="D2039" s="10" t="str">
        <f>IFERROR(IF(تحویلی!$E$1="","",IF(NOSA!O2039=تحویلی!$E$1,تحویلی!$E$1&amp;COUNTIF(NOSA!$O$1:O2039,تحویلی!$E$1),"")),"")</f>
        <v/>
      </c>
      <c r="E2039" s="10" t="str">
        <f t="shared" si="130"/>
        <v>22332731</v>
      </c>
      <c r="F2039" s="10" t="str">
        <f>IFERROR(VLOOKUP(I2039,DATABASE!$N:$O,2,FALSE),"")</f>
        <v>دستكش كف مواد سبك</v>
      </c>
      <c r="G2039" s="129" t="s">
        <v>2480</v>
      </c>
      <c r="H2039" s="130">
        <v>22332</v>
      </c>
      <c r="I2039" s="129" t="s">
        <v>1456</v>
      </c>
      <c r="J2039" s="129" t="s">
        <v>2</v>
      </c>
      <c r="K2039" s="131">
        <v>1</v>
      </c>
      <c r="L2039" s="129" t="s">
        <v>3</v>
      </c>
      <c r="M2039" s="129" t="s">
        <v>47</v>
      </c>
      <c r="N2039" s="129" t="s">
        <v>635</v>
      </c>
      <c r="O2039" s="132">
        <v>731</v>
      </c>
      <c r="P2039" s="130">
        <v>1</v>
      </c>
      <c r="Q2039" s="10">
        <f t="shared" si="131"/>
        <v>731</v>
      </c>
    </row>
    <row r="2040" spans="2:17" ht="20.25" customHeight="1">
      <c r="B2040" s="10" t="str">
        <f t="shared" si="128"/>
        <v>843</v>
      </c>
      <c r="C2040" s="10" t="str">
        <f t="shared" si="129"/>
        <v>1402/06/24843</v>
      </c>
      <c r="D2040" s="10" t="str">
        <f>IFERROR(IF(تحویلی!$E$1="","",IF(NOSA!O2040=تحویلی!$E$1,تحویلی!$E$1&amp;COUNTIF(NOSA!$O$1:O2040,تحویلی!$E$1),"")),"")</f>
        <v/>
      </c>
      <c r="E2040" s="10" t="str">
        <f t="shared" si="130"/>
        <v>22342843</v>
      </c>
      <c r="F2040" s="10" t="str">
        <f>IFERROR(VLOOKUP(I2040,DATABASE!$N:$O,2,FALSE),"")</f>
        <v/>
      </c>
      <c r="G2040" s="129" t="s">
        <v>2480</v>
      </c>
      <c r="H2040" s="130">
        <v>22342</v>
      </c>
      <c r="I2040" s="129" t="s">
        <v>2711</v>
      </c>
      <c r="J2040" s="129" t="s">
        <v>2712</v>
      </c>
      <c r="K2040" s="131">
        <v>1</v>
      </c>
      <c r="L2040" s="129" t="s">
        <v>8</v>
      </c>
      <c r="M2040" s="129" t="s">
        <v>47</v>
      </c>
      <c r="N2040" s="129" t="s">
        <v>2714</v>
      </c>
      <c r="O2040" s="132">
        <v>843</v>
      </c>
      <c r="P2040" s="130">
        <v>1</v>
      </c>
      <c r="Q2040" s="10">
        <f t="shared" si="131"/>
        <v>843</v>
      </c>
    </row>
    <row r="2041" spans="2:17" ht="20.25" customHeight="1">
      <c r="B2041" s="10" t="str">
        <f t="shared" si="128"/>
        <v>لباس كار جين- شلوار843</v>
      </c>
      <c r="C2041" s="10" t="str">
        <f t="shared" si="129"/>
        <v>لباس كار جين- شلوار1402/06/24843</v>
      </c>
      <c r="D2041" s="10" t="str">
        <f>IFERROR(IF(تحویلی!$E$1="","",IF(NOSA!O2041=تحویلی!$E$1,تحویلی!$E$1&amp;COUNTIF(NOSA!$O$1:O2041,تحویلی!$E$1),"")),"")</f>
        <v/>
      </c>
      <c r="E2041" s="10" t="str">
        <f t="shared" si="130"/>
        <v>22342843</v>
      </c>
      <c r="F2041" s="10" t="str">
        <f>IFERROR(VLOOKUP(I2041,DATABASE!$N:$O,2,FALSE),"")</f>
        <v>لباس كار جين- شلوار</v>
      </c>
      <c r="G2041" s="129" t="s">
        <v>2480</v>
      </c>
      <c r="H2041" s="130">
        <v>22342</v>
      </c>
      <c r="I2041" s="129" t="s">
        <v>1515</v>
      </c>
      <c r="J2041" s="129" t="s">
        <v>2736</v>
      </c>
      <c r="K2041" s="131">
        <v>1</v>
      </c>
      <c r="L2041" s="129" t="s">
        <v>8</v>
      </c>
      <c r="M2041" s="129" t="s">
        <v>47</v>
      </c>
      <c r="N2041" s="129" t="s">
        <v>2714</v>
      </c>
      <c r="O2041" s="132">
        <v>843</v>
      </c>
      <c r="P2041" s="130">
        <v>1</v>
      </c>
      <c r="Q2041" s="10">
        <f t="shared" si="131"/>
        <v>843</v>
      </c>
    </row>
    <row r="2042" spans="2:17" ht="20.25" customHeight="1">
      <c r="B2042" s="10" t="str">
        <f t="shared" si="128"/>
        <v>دستكش كف مواد سبك102</v>
      </c>
      <c r="C2042" s="10" t="str">
        <f t="shared" si="129"/>
        <v>دستكش كف مواد سبك1402/06/24102</v>
      </c>
      <c r="D2042" s="10" t="str">
        <f>IFERROR(IF(تحویلی!$E$1="","",IF(NOSA!O2042=تحویلی!$E$1,تحویلی!$E$1&amp;COUNTIF(NOSA!$O$1:O2042,تحویلی!$E$1),"")),"")</f>
        <v/>
      </c>
      <c r="E2042" s="10" t="str">
        <f t="shared" si="130"/>
        <v>22346102</v>
      </c>
      <c r="F2042" s="10" t="str">
        <f>IFERROR(VLOOKUP(I2042,DATABASE!$N:$O,2,FALSE),"")</f>
        <v>دستكش كف مواد سبك</v>
      </c>
      <c r="G2042" s="129" t="s">
        <v>2480</v>
      </c>
      <c r="H2042" s="130">
        <v>22346</v>
      </c>
      <c r="I2042" s="129" t="s">
        <v>1456</v>
      </c>
      <c r="J2042" s="129" t="s">
        <v>2</v>
      </c>
      <c r="K2042" s="131">
        <v>1</v>
      </c>
      <c r="L2042" s="129" t="s">
        <v>3</v>
      </c>
      <c r="M2042" s="129" t="s">
        <v>4</v>
      </c>
      <c r="N2042" s="129" t="s">
        <v>5</v>
      </c>
      <c r="O2042" s="132">
        <v>102</v>
      </c>
      <c r="P2042" s="130">
        <v>0</v>
      </c>
      <c r="Q2042" s="10">
        <f t="shared" si="131"/>
        <v>102</v>
      </c>
    </row>
    <row r="2043" spans="2:17" ht="20.25" customHeight="1">
      <c r="B2043" s="10" t="str">
        <f t="shared" si="128"/>
        <v>پابند نسوز چرمي842</v>
      </c>
      <c r="C2043" s="10" t="str">
        <f t="shared" si="129"/>
        <v>پابند نسوز چرمي1402/06/25842</v>
      </c>
      <c r="D2043" s="10" t="str">
        <f>IFERROR(IF(تحویلی!$E$1="","",IF(NOSA!O2043=تحویلی!$E$1,تحویلی!$E$1&amp;COUNTIF(NOSA!$O$1:O2043,تحویلی!$E$1),"")),"")</f>
        <v/>
      </c>
      <c r="E2043" s="10" t="str">
        <f t="shared" si="130"/>
        <v>22354842</v>
      </c>
      <c r="F2043" s="10" t="str">
        <f>IFERROR(VLOOKUP(I2043,DATABASE!$N:$O,2,FALSE),"")</f>
        <v>پابند نسوز چرمي</v>
      </c>
      <c r="G2043" s="129" t="s">
        <v>2481</v>
      </c>
      <c r="H2043" s="130">
        <v>22354</v>
      </c>
      <c r="I2043" s="129" t="s">
        <v>1460</v>
      </c>
      <c r="J2043" s="129" t="s">
        <v>18</v>
      </c>
      <c r="K2043" s="131">
        <v>1</v>
      </c>
      <c r="L2043" s="129" t="s">
        <v>3</v>
      </c>
      <c r="M2043" s="129" t="s">
        <v>4</v>
      </c>
      <c r="N2043" s="129" t="s">
        <v>2685</v>
      </c>
      <c r="O2043" s="132">
        <v>842</v>
      </c>
      <c r="P2043" s="130">
        <v>0</v>
      </c>
      <c r="Q2043" s="10">
        <f t="shared" si="131"/>
        <v>842</v>
      </c>
    </row>
    <row r="2044" spans="2:17" ht="20.25" customHeight="1">
      <c r="B2044" s="10" t="str">
        <f t="shared" si="128"/>
        <v>دستكش ساق بلند نسوز401</v>
      </c>
      <c r="C2044" s="10" t="str">
        <f t="shared" si="129"/>
        <v>دستكش ساق بلند نسوز1402/06/25401</v>
      </c>
      <c r="D2044" s="10" t="str">
        <f>IFERROR(IF(تحویلی!$E$1="","",IF(NOSA!O2044=تحویلی!$E$1,تحویلی!$E$1&amp;COUNTIF(NOSA!$O$1:O2044,تحویلی!$E$1),"")),"")</f>
        <v/>
      </c>
      <c r="E2044" s="10" t="str">
        <f t="shared" si="130"/>
        <v>22356401</v>
      </c>
      <c r="F2044" s="10" t="str">
        <f>IFERROR(VLOOKUP(I2044,DATABASE!$N:$O,2,FALSE),"")</f>
        <v>دستكش ساق بلند نسوز</v>
      </c>
      <c r="G2044" s="129" t="s">
        <v>2481</v>
      </c>
      <c r="H2044" s="130">
        <v>22356</v>
      </c>
      <c r="I2044" s="129" t="s">
        <v>1461</v>
      </c>
      <c r="J2044" s="129" t="s">
        <v>34</v>
      </c>
      <c r="K2044" s="131">
        <v>1</v>
      </c>
      <c r="L2044" s="129" t="s">
        <v>3</v>
      </c>
      <c r="M2044" s="129" t="s">
        <v>19</v>
      </c>
      <c r="N2044" s="129" t="s">
        <v>424</v>
      </c>
      <c r="O2044" s="132">
        <v>401</v>
      </c>
      <c r="P2044" s="130">
        <v>0</v>
      </c>
      <c r="Q2044" s="10">
        <f t="shared" si="131"/>
        <v>401</v>
      </c>
    </row>
    <row r="2045" spans="2:17" ht="20.25" customHeight="1">
      <c r="B2045" s="10" t="str">
        <f t="shared" si="128"/>
        <v>لباس كار نسوز(بلوز و شلوار)401</v>
      </c>
      <c r="C2045" s="10" t="str">
        <f t="shared" si="129"/>
        <v>لباس كار نسوز(بلوز و شلوار)1402/06/25401</v>
      </c>
      <c r="D2045" s="10" t="str">
        <f>IFERROR(IF(تحویلی!$E$1="","",IF(NOSA!O2045=تحویلی!$E$1,تحویلی!$E$1&amp;COUNTIF(NOSA!$O$1:O2045,تحویلی!$E$1),"")),"")</f>
        <v/>
      </c>
      <c r="E2045" s="10" t="str">
        <f t="shared" si="130"/>
        <v>22356401</v>
      </c>
      <c r="F2045" s="10" t="str">
        <f>IFERROR(VLOOKUP(I2045,DATABASE!$N:$O,2,FALSE),"")</f>
        <v>لباس كار نسوز(بلوز و شلوار)</v>
      </c>
      <c r="G2045" s="129" t="s">
        <v>2481</v>
      </c>
      <c r="H2045" s="130">
        <v>22356</v>
      </c>
      <c r="I2045" s="129" t="s">
        <v>1663</v>
      </c>
      <c r="J2045" s="129" t="s">
        <v>1664</v>
      </c>
      <c r="K2045" s="131">
        <v>1</v>
      </c>
      <c r="L2045" s="129" t="s">
        <v>28</v>
      </c>
      <c r="M2045" s="129" t="s">
        <v>19</v>
      </c>
      <c r="N2045" s="129" t="s">
        <v>424</v>
      </c>
      <c r="O2045" s="132">
        <v>401</v>
      </c>
      <c r="P2045" s="130">
        <v>0</v>
      </c>
      <c r="Q2045" s="10">
        <f t="shared" si="131"/>
        <v>401</v>
      </c>
    </row>
    <row r="2046" spans="2:17" ht="20.25" customHeight="1">
      <c r="B2046" s="10" t="str">
        <f t="shared" si="128"/>
        <v>دستكش ضد برش سبك641</v>
      </c>
      <c r="C2046" s="10" t="str">
        <f t="shared" si="129"/>
        <v>دستكش ضد برش سبك1402/06/25641</v>
      </c>
      <c r="D2046" s="10" t="str">
        <f>IFERROR(IF(تحویلی!$E$1="","",IF(NOSA!O2046=تحویلی!$E$1,تحویلی!$E$1&amp;COUNTIF(NOSA!$O$1:O2046,تحویلی!$E$1),"")),"")</f>
        <v/>
      </c>
      <c r="E2046" s="10" t="str">
        <f t="shared" si="130"/>
        <v>22359641</v>
      </c>
      <c r="F2046" s="10" t="str">
        <f>IFERROR(VLOOKUP(I2046,DATABASE!$N:$O,2,FALSE),"")</f>
        <v>دستكش ضد برش سبك</v>
      </c>
      <c r="G2046" s="129" t="s">
        <v>2481</v>
      </c>
      <c r="H2046" s="130">
        <v>22359</v>
      </c>
      <c r="I2046" s="129" t="s">
        <v>1442</v>
      </c>
      <c r="J2046" s="129" t="s">
        <v>22</v>
      </c>
      <c r="K2046" s="131">
        <v>1</v>
      </c>
      <c r="L2046" s="129" t="s">
        <v>3</v>
      </c>
      <c r="M2046" s="129" t="s">
        <v>47</v>
      </c>
      <c r="N2046" s="129" t="s">
        <v>154</v>
      </c>
      <c r="O2046" s="132">
        <v>641</v>
      </c>
      <c r="P2046" s="130">
        <v>0</v>
      </c>
      <c r="Q2046" s="10">
        <f t="shared" si="131"/>
        <v>641</v>
      </c>
    </row>
    <row r="2047" spans="2:17" ht="20.25" customHeight="1">
      <c r="B2047" s="10" t="str">
        <f t="shared" si="128"/>
        <v>هدگير نقاب776</v>
      </c>
      <c r="C2047" s="10" t="str">
        <f t="shared" si="129"/>
        <v>هدگير نقاب1402/06/25776</v>
      </c>
      <c r="D2047" s="10" t="str">
        <f>IFERROR(IF(تحویلی!$E$1="","",IF(NOSA!O2047=تحویلی!$E$1,تحویلی!$E$1&amp;COUNTIF(NOSA!$O$1:O2047,تحویلی!$E$1),"")),"")</f>
        <v/>
      </c>
      <c r="E2047" s="10" t="str">
        <f t="shared" si="130"/>
        <v>22363776</v>
      </c>
      <c r="F2047" s="10" t="str">
        <f>IFERROR(VLOOKUP(I2047,DATABASE!$N:$O,2,FALSE),"")</f>
        <v>هدگير نقاب</v>
      </c>
      <c r="G2047" s="129" t="s">
        <v>2481</v>
      </c>
      <c r="H2047" s="130">
        <v>22363</v>
      </c>
      <c r="I2047" s="129" t="s">
        <v>1468</v>
      </c>
      <c r="J2047" s="129" t="s">
        <v>12</v>
      </c>
      <c r="K2047" s="131">
        <v>1</v>
      </c>
      <c r="L2047" s="129" t="s">
        <v>8</v>
      </c>
      <c r="M2047" s="129" t="s">
        <v>4</v>
      </c>
      <c r="N2047" s="129" t="s">
        <v>1169</v>
      </c>
      <c r="O2047" s="132">
        <v>776</v>
      </c>
      <c r="P2047" s="130">
        <v>1</v>
      </c>
      <c r="Q2047" s="10">
        <f t="shared" si="131"/>
        <v>776</v>
      </c>
    </row>
    <row r="2048" spans="2:17" ht="20.25" customHeight="1">
      <c r="B2048" s="10" t="str">
        <f t="shared" si="128"/>
        <v>584</v>
      </c>
      <c r="C2048" s="10" t="str">
        <f t="shared" si="129"/>
        <v>1402/06/25584</v>
      </c>
      <c r="D2048" s="10" t="str">
        <f>IFERROR(IF(تحویلی!$E$1="","",IF(NOSA!O2048=تحویلی!$E$1,تحویلی!$E$1&amp;COUNTIF(NOSA!$O$1:O2048,تحویلی!$E$1),"")),"")</f>
        <v/>
      </c>
      <c r="E2048" s="10" t="str">
        <f t="shared" si="130"/>
        <v>22340584</v>
      </c>
      <c r="F2048" s="10" t="str">
        <f>IFERROR(VLOOKUP(I2048,DATABASE!$N:$O,2,FALSE),"")</f>
        <v/>
      </c>
      <c r="G2048" s="129" t="s">
        <v>2481</v>
      </c>
      <c r="H2048" s="130">
        <v>22340</v>
      </c>
      <c r="I2048" s="129" t="s">
        <v>2699</v>
      </c>
      <c r="J2048" s="129" t="s">
        <v>7</v>
      </c>
      <c r="K2048" s="131">
        <v>1</v>
      </c>
      <c r="L2048" s="129" t="s">
        <v>8</v>
      </c>
      <c r="M2048" s="129" t="s">
        <v>19</v>
      </c>
      <c r="N2048" s="129" t="s">
        <v>2737</v>
      </c>
      <c r="O2048" s="132">
        <v>584</v>
      </c>
      <c r="P2048" s="130">
        <v>0</v>
      </c>
      <c r="Q2048" s="10">
        <f t="shared" si="131"/>
        <v>584</v>
      </c>
    </row>
    <row r="2049" spans="2:17" ht="20.25" customHeight="1">
      <c r="B2049" s="10" t="str">
        <f t="shared" si="128"/>
        <v>دستكش ساق بلند نسوز584</v>
      </c>
      <c r="C2049" s="10" t="str">
        <f t="shared" si="129"/>
        <v>دستكش ساق بلند نسوز1402/06/25584</v>
      </c>
      <c r="D2049" s="10" t="str">
        <f>IFERROR(IF(تحویلی!$E$1="","",IF(NOSA!O2049=تحویلی!$E$1,تحویلی!$E$1&amp;COUNTIF(NOSA!$O$1:O2049,تحویلی!$E$1),"")),"")</f>
        <v/>
      </c>
      <c r="E2049" s="10" t="str">
        <f t="shared" si="130"/>
        <v>22340584</v>
      </c>
      <c r="F2049" s="10" t="str">
        <f>IFERROR(VLOOKUP(I2049,DATABASE!$N:$O,2,FALSE),"")</f>
        <v>دستكش ساق بلند نسوز</v>
      </c>
      <c r="G2049" s="129" t="s">
        <v>2481</v>
      </c>
      <c r="H2049" s="130">
        <v>22340</v>
      </c>
      <c r="I2049" s="129" t="s">
        <v>1461</v>
      </c>
      <c r="J2049" s="129" t="s">
        <v>34</v>
      </c>
      <c r="K2049" s="131">
        <v>1</v>
      </c>
      <c r="L2049" s="129" t="s">
        <v>3</v>
      </c>
      <c r="M2049" s="129" t="s">
        <v>19</v>
      </c>
      <c r="N2049" s="129" t="s">
        <v>2737</v>
      </c>
      <c r="O2049" s="132">
        <v>584</v>
      </c>
      <c r="P2049" s="130">
        <v>0</v>
      </c>
      <c r="Q2049" s="10">
        <f t="shared" si="131"/>
        <v>584</v>
      </c>
    </row>
    <row r="2050" spans="2:17" ht="20.25" customHeight="1">
      <c r="B2050" s="10" t="str">
        <f t="shared" si="128"/>
        <v>دستكش ضد برش سبك739</v>
      </c>
      <c r="C2050" s="10" t="str">
        <f t="shared" si="129"/>
        <v>دستكش ضد برش سبك1402/06/26739</v>
      </c>
      <c r="D2050" s="10" t="str">
        <f>IFERROR(IF(تحویلی!$E$1="","",IF(NOSA!O2050=تحویلی!$E$1,تحویلی!$E$1&amp;COUNTIF(NOSA!$O$1:O2050,تحویلی!$E$1),"")),"")</f>
        <v/>
      </c>
      <c r="E2050" s="10" t="str">
        <f t="shared" si="130"/>
        <v>22348739</v>
      </c>
      <c r="F2050" s="10" t="str">
        <f>IFERROR(VLOOKUP(I2050,DATABASE!$N:$O,2,FALSE),"")</f>
        <v>دستكش ضد برش سبك</v>
      </c>
      <c r="G2050" s="129" t="s">
        <v>2482</v>
      </c>
      <c r="H2050" s="130">
        <v>22348</v>
      </c>
      <c r="I2050" s="129" t="s">
        <v>1442</v>
      </c>
      <c r="J2050" s="129" t="s">
        <v>22</v>
      </c>
      <c r="K2050" s="131">
        <v>1</v>
      </c>
      <c r="L2050" s="129" t="s">
        <v>3</v>
      </c>
      <c r="M2050" s="129" t="s">
        <v>47</v>
      </c>
      <c r="N2050" s="129" t="s">
        <v>779</v>
      </c>
      <c r="O2050" s="132">
        <v>739</v>
      </c>
      <c r="P2050" s="130">
        <v>1</v>
      </c>
      <c r="Q2050" s="10">
        <f t="shared" si="131"/>
        <v>739</v>
      </c>
    </row>
    <row r="2051" spans="2:17" ht="20.25" customHeight="1">
      <c r="B2051" s="10" t="str">
        <f t="shared" ref="B2051:B2114" si="132">F2051&amp;Q2051</f>
        <v>دستكش كف مواد سبك673</v>
      </c>
      <c r="C2051" s="10" t="str">
        <f t="shared" ref="C2051:C2114" si="133">F2051&amp;G2051&amp;O2051</f>
        <v>دستكش كف مواد سبك1402/06/26673</v>
      </c>
      <c r="D2051" s="10" t="str">
        <f>IFERROR(IF(تحویلی!$E$1="","",IF(NOSA!O2051=تحویلی!$E$1,تحویلی!$E$1&amp;COUNTIF(NOSA!$O$1:O2051,تحویلی!$E$1),"")),"")</f>
        <v/>
      </c>
      <c r="E2051" s="10" t="str">
        <f t="shared" ref="E2051:E2114" si="134">H2051&amp;O2051</f>
        <v>22359673</v>
      </c>
      <c r="F2051" s="10" t="str">
        <f>IFERROR(VLOOKUP(I2051,DATABASE!$N:$O,2,FALSE),"")</f>
        <v>دستكش كف مواد سبك</v>
      </c>
      <c r="G2051" s="129" t="s">
        <v>2482</v>
      </c>
      <c r="H2051" s="130">
        <v>22359</v>
      </c>
      <c r="I2051" s="129" t="s">
        <v>1456</v>
      </c>
      <c r="J2051" s="129" t="s">
        <v>2</v>
      </c>
      <c r="K2051" s="131">
        <v>1</v>
      </c>
      <c r="L2051" s="129" t="s">
        <v>3</v>
      </c>
      <c r="M2051" s="129" t="s">
        <v>47</v>
      </c>
      <c r="N2051" s="129" t="s">
        <v>311</v>
      </c>
      <c r="O2051" s="132">
        <v>673</v>
      </c>
      <c r="P2051" s="130">
        <v>1</v>
      </c>
      <c r="Q2051" s="10">
        <f t="shared" si="131"/>
        <v>673</v>
      </c>
    </row>
    <row r="2052" spans="2:17" ht="20.25" customHeight="1">
      <c r="B2052" s="10" t="str">
        <f t="shared" si="132"/>
        <v>دستكش ضد برش سبك769</v>
      </c>
      <c r="C2052" s="10" t="str">
        <f t="shared" si="133"/>
        <v>دستكش ضد برش سبك1402/06/26769</v>
      </c>
      <c r="D2052" s="10" t="str">
        <f>IFERROR(IF(تحویلی!$E$1="","",IF(NOSA!O2052=تحویلی!$E$1,تحویلی!$E$1&amp;COUNTIF(NOSA!$O$1:O2052,تحویلی!$E$1),"")),"")</f>
        <v/>
      </c>
      <c r="E2052" s="10" t="str">
        <f t="shared" si="134"/>
        <v>22362769</v>
      </c>
      <c r="F2052" s="10" t="str">
        <f>IFERROR(VLOOKUP(I2052,DATABASE!$N:$O,2,FALSE),"")</f>
        <v>دستكش ضد برش سبك</v>
      </c>
      <c r="G2052" s="3" t="s">
        <v>2482</v>
      </c>
      <c r="H2052" s="4">
        <v>22362</v>
      </c>
      <c r="I2052" s="3" t="s">
        <v>1442</v>
      </c>
      <c r="J2052" s="3" t="s">
        <v>22</v>
      </c>
      <c r="K2052" s="5">
        <v>1</v>
      </c>
      <c r="L2052" s="3" t="s">
        <v>3</v>
      </c>
      <c r="M2052" s="3" t="s">
        <v>43</v>
      </c>
      <c r="N2052" s="3" t="s">
        <v>1102</v>
      </c>
      <c r="O2052" s="1">
        <v>769</v>
      </c>
      <c r="P2052" s="4">
        <v>0</v>
      </c>
      <c r="Q2052" s="10">
        <f t="shared" si="131"/>
        <v>769</v>
      </c>
    </row>
    <row r="2053" spans="2:17" ht="20.25" customHeight="1">
      <c r="B2053" s="10" t="str">
        <f t="shared" si="132"/>
        <v>چكمه ايمني نسوز766</v>
      </c>
      <c r="C2053" s="10" t="str">
        <f t="shared" si="133"/>
        <v>چكمه ايمني نسوز1402/06/26766</v>
      </c>
      <c r="D2053" s="10" t="str">
        <f>IFERROR(IF(تحویلی!$E$1="","",IF(NOSA!O2053=تحویلی!$E$1,تحویلی!$E$1&amp;COUNTIF(NOSA!$O$1:O2053,تحویلی!$E$1),"")),"")</f>
        <v/>
      </c>
      <c r="E2053" s="10" t="str">
        <f t="shared" si="134"/>
        <v>22364766</v>
      </c>
      <c r="F2053" s="10" t="str">
        <f>IFERROR(VLOOKUP(I2053,DATABASE!$N:$O,2,FALSE),"")</f>
        <v>چكمه ايمني نسوز</v>
      </c>
      <c r="G2053" s="3" t="s">
        <v>2482</v>
      </c>
      <c r="H2053" s="4">
        <v>22364</v>
      </c>
      <c r="I2053" s="3" t="s">
        <v>1697</v>
      </c>
      <c r="J2053" s="3" t="s">
        <v>1698</v>
      </c>
      <c r="K2053" s="5">
        <v>1</v>
      </c>
      <c r="L2053" s="3" t="s">
        <v>3</v>
      </c>
      <c r="M2053" s="3" t="s">
        <v>4</v>
      </c>
      <c r="N2053" s="3" t="s">
        <v>1059</v>
      </c>
      <c r="O2053" s="1">
        <v>766</v>
      </c>
      <c r="P2053" s="4">
        <v>1</v>
      </c>
      <c r="Q2053" s="10">
        <f t="shared" si="131"/>
        <v>766</v>
      </c>
    </row>
    <row r="2054" spans="2:17" ht="20.25" customHeight="1">
      <c r="B2054" s="10" t="str">
        <f t="shared" si="132"/>
        <v>لباس كار نسوز(بلوز و شلوار)701</v>
      </c>
      <c r="C2054" s="10" t="str">
        <f t="shared" si="133"/>
        <v>لباس كار نسوز(بلوز و شلوار)1402/06/26701</v>
      </c>
      <c r="D2054" s="10" t="str">
        <f>IFERROR(IF(تحویلی!$E$1="","",IF(NOSA!O2054=تحویلی!$E$1,تحویلی!$E$1&amp;COUNTIF(NOSA!$O$1:O2054,تحویلی!$E$1),"")),"")</f>
        <v/>
      </c>
      <c r="E2054" s="10" t="str">
        <f t="shared" si="134"/>
        <v>22366701</v>
      </c>
      <c r="F2054" s="10" t="str">
        <f>IFERROR(VLOOKUP(I2054,DATABASE!$N:$O,2,FALSE),"")</f>
        <v>لباس كار نسوز(بلوز و شلوار)</v>
      </c>
      <c r="G2054" s="3" t="s">
        <v>2482</v>
      </c>
      <c r="H2054" s="4">
        <v>22366</v>
      </c>
      <c r="I2054" s="3" t="s">
        <v>1663</v>
      </c>
      <c r="J2054" s="3" t="s">
        <v>1664</v>
      </c>
      <c r="K2054" s="5">
        <v>1</v>
      </c>
      <c r="L2054" s="3" t="s">
        <v>28</v>
      </c>
      <c r="M2054" s="3" t="s">
        <v>4</v>
      </c>
      <c r="N2054" s="3" t="s">
        <v>26</v>
      </c>
      <c r="O2054" s="1">
        <v>701</v>
      </c>
      <c r="P2054" s="4">
        <v>1</v>
      </c>
      <c r="Q2054" s="10">
        <f t="shared" si="131"/>
        <v>701</v>
      </c>
    </row>
    <row r="2055" spans="2:17" ht="20.25" customHeight="1">
      <c r="B2055" s="10" t="str">
        <f t="shared" si="132"/>
        <v>چكمه ايمني نسوز701</v>
      </c>
      <c r="C2055" s="10" t="str">
        <f t="shared" si="133"/>
        <v>چكمه ايمني نسوز1402/06/26701</v>
      </c>
      <c r="D2055" s="10" t="str">
        <f>IFERROR(IF(تحویلی!$E$1="","",IF(NOSA!O2055=تحویلی!$E$1,تحویلی!$E$1&amp;COUNTIF(NOSA!$O$1:O2055,تحویلی!$E$1),"")),"")</f>
        <v/>
      </c>
      <c r="E2055" s="10" t="str">
        <f t="shared" si="134"/>
        <v>22366701</v>
      </c>
      <c r="F2055" s="10" t="str">
        <f>IFERROR(VLOOKUP(I2055,DATABASE!$N:$O,2,FALSE),"")</f>
        <v>چكمه ايمني نسوز</v>
      </c>
      <c r="G2055" s="3" t="s">
        <v>2482</v>
      </c>
      <c r="H2055" s="4">
        <v>22366</v>
      </c>
      <c r="I2055" s="3" t="s">
        <v>1697</v>
      </c>
      <c r="J2055" s="3" t="s">
        <v>1698</v>
      </c>
      <c r="K2055" s="5">
        <v>1</v>
      </c>
      <c r="L2055" s="3" t="s">
        <v>3</v>
      </c>
      <c r="M2055" s="3" t="s">
        <v>4</v>
      </c>
      <c r="N2055" s="3" t="s">
        <v>26</v>
      </c>
      <c r="O2055" s="1">
        <v>701</v>
      </c>
      <c r="P2055" s="4">
        <v>1</v>
      </c>
      <c r="Q2055" s="10">
        <f t="shared" si="131"/>
        <v>701</v>
      </c>
    </row>
    <row r="2056" spans="2:17" ht="20.25" customHeight="1">
      <c r="B2056" s="10" t="str">
        <f t="shared" si="132"/>
        <v>دستكش ساق بلند نسوز701</v>
      </c>
      <c r="C2056" s="10" t="str">
        <f t="shared" si="133"/>
        <v>دستكش ساق بلند نسوز1402/06/26701</v>
      </c>
      <c r="D2056" s="10" t="str">
        <f>IFERROR(IF(تحویلی!$E$1="","",IF(NOSA!O2056=تحویلی!$E$1,تحویلی!$E$1&amp;COUNTIF(NOSA!$O$1:O2056,تحویلی!$E$1),"")),"")</f>
        <v/>
      </c>
      <c r="E2056" s="10" t="str">
        <f t="shared" si="134"/>
        <v>22366701</v>
      </c>
      <c r="F2056" s="10" t="str">
        <f>IFERROR(VLOOKUP(I2056,DATABASE!$N:$O,2,FALSE),"")</f>
        <v>دستكش ساق بلند نسوز</v>
      </c>
      <c r="G2056" s="3" t="s">
        <v>2482</v>
      </c>
      <c r="H2056" s="4">
        <v>22366</v>
      </c>
      <c r="I2056" s="3" t="s">
        <v>1461</v>
      </c>
      <c r="J2056" s="3" t="s">
        <v>34</v>
      </c>
      <c r="K2056" s="5">
        <v>1</v>
      </c>
      <c r="L2056" s="3" t="s">
        <v>3</v>
      </c>
      <c r="M2056" s="3" t="s">
        <v>4</v>
      </c>
      <c r="N2056" s="3" t="s">
        <v>26</v>
      </c>
      <c r="O2056" s="1">
        <v>701</v>
      </c>
      <c r="P2056" s="4">
        <v>1</v>
      </c>
      <c r="Q2056" s="10">
        <f t="shared" si="131"/>
        <v>701</v>
      </c>
    </row>
    <row r="2057" spans="2:17" ht="20.25" customHeight="1">
      <c r="B2057" s="10" t="str">
        <f t="shared" si="132"/>
        <v>701</v>
      </c>
      <c r="C2057" s="10" t="str">
        <f t="shared" si="133"/>
        <v>1402/06/26701</v>
      </c>
      <c r="D2057" s="10" t="str">
        <f>IFERROR(IF(تحویلی!$E$1="","",IF(NOSA!O2057=تحویلی!$E$1,تحویلی!$E$1&amp;COUNTIF(NOSA!$O$1:O2057,تحویلی!$E$1),"")),"")</f>
        <v/>
      </c>
      <c r="E2057" s="10" t="str">
        <f t="shared" si="134"/>
        <v>22366701</v>
      </c>
      <c r="F2057" s="10" t="str">
        <f>IFERROR(VLOOKUP(I2057,DATABASE!$N:$O,2,FALSE),"")</f>
        <v/>
      </c>
      <c r="G2057" s="3" t="s">
        <v>2482</v>
      </c>
      <c r="H2057" s="4">
        <v>22366</v>
      </c>
      <c r="I2057" s="3" t="s">
        <v>2699</v>
      </c>
      <c r="J2057" s="3" t="s">
        <v>7</v>
      </c>
      <c r="K2057" s="5">
        <v>1</v>
      </c>
      <c r="L2057" s="3" t="s">
        <v>8</v>
      </c>
      <c r="M2057" s="3" t="s">
        <v>4</v>
      </c>
      <c r="N2057" s="3" t="s">
        <v>26</v>
      </c>
      <c r="O2057" s="1">
        <v>701</v>
      </c>
      <c r="P2057" s="4">
        <v>1</v>
      </c>
      <c r="Q2057" s="10">
        <f t="shared" si="131"/>
        <v>701</v>
      </c>
    </row>
    <row r="2058" spans="2:17" ht="20.25" customHeight="1">
      <c r="B2058" s="10" t="str">
        <f t="shared" si="132"/>
        <v>پيشبند نسوز چرمي701</v>
      </c>
      <c r="C2058" s="10" t="str">
        <f t="shared" si="133"/>
        <v>پيشبند نسوز چرمي1402/06/26701</v>
      </c>
      <c r="D2058" s="10" t="str">
        <f>IFERROR(IF(تحویلی!$E$1="","",IF(NOSA!O2058=تحویلی!$E$1,تحویلی!$E$1&amp;COUNTIF(NOSA!$O$1:O2058,تحویلی!$E$1),"")),"")</f>
        <v/>
      </c>
      <c r="E2058" s="10" t="str">
        <f t="shared" si="134"/>
        <v>22366701</v>
      </c>
      <c r="F2058" s="10" t="str">
        <f>IFERROR(VLOOKUP(I2058,DATABASE!$N:$O,2,FALSE),"")</f>
        <v>پيشبند نسوز چرمي</v>
      </c>
      <c r="G2058" s="3" t="s">
        <v>2482</v>
      </c>
      <c r="H2058" s="4">
        <v>22366</v>
      </c>
      <c r="I2058" s="3" t="s">
        <v>1459</v>
      </c>
      <c r="J2058" s="3" t="s">
        <v>15</v>
      </c>
      <c r="K2058" s="5">
        <v>1</v>
      </c>
      <c r="L2058" s="3" t="s">
        <v>8</v>
      </c>
      <c r="M2058" s="3" t="s">
        <v>4</v>
      </c>
      <c r="N2058" s="3" t="s">
        <v>26</v>
      </c>
      <c r="O2058" s="1">
        <v>701</v>
      </c>
      <c r="P2058" s="4">
        <v>1</v>
      </c>
      <c r="Q2058" s="10">
        <f t="shared" si="131"/>
        <v>701</v>
      </c>
    </row>
    <row r="2059" spans="2:17" ht="20.25" customHeight="1">
      <c r="B2059" s="10" t="str">
        <f t="shared" si="132"/>
        <v>دستكش ضد برش سبك313</v>
      </c>
      <c r="C2059" s="10" t="str">
        <f t="shared" si="133"/>
        <v>دستكش ضد برش سبك1402/06/26313</v>
      </c>
      <c r="D2059" s="10" t="str">
        <f>IFERROR(IF(تحویلی!$E$1="","",IF(NOSA!O2059=تحویلی!$E$1,تحویلی!$E$1&amp;COUNTIF(NOSA!$O$1:O2059,تحویلی!$E$1),"")),"")</f>
        <v/>
      </c>
      <c r="E2059" s="10" t="str">
        <f t="shared" si="134"/>
        <v>22369313</v>
      </c>
      <c r="F2059" s="10" t="str">
        <f>IFERROR(VLOOKUP(I2059,DATABASE!$N:$O,2,FALSE),"")</f>
        <v>دستكش ضد برش سبك</v>
      </c>
      <c r="G2059" s="3" t="s">
        <v>2482</v>
      </c>
      <c r="H2059" s="4">
        <v>22369</v>
      </c>
      <c r="I2059" s="3" t="s">
        <v>1442</v>
      </c>
      <c r="J2059" s="3" t="s">
        <v>22</v>
      </c>
      <c r="K2059" s="5">
        <v>1</v>
      </c>
      <c r="L2059" s="3" t="s">
        <v>3</v>
      </c>
      <c r="M2059" s="3" t="s">
        <v>9</v>
      </c>
      <c r="N2059" s="3" t="s">
        <v>125</v>
      </c>
      <c r="O2059" s="1">
        <v>313</v>
      </c>
      <c r="P2059" s="4">
        <v>0</v>
      </c>
      <c r="Q2059" s="10">
        <f t="shared" si="131"/>
        <v>313</v>
      </c>
    </row>
    <row r="2060" spans="2:17" ht="20.25" customHeight="1">
      <c r="B2060" s="10" t="str">
        <f t="shared" si="132"/>
        <v>دستكش ضد برش سبك651</v>
      </c>
      <c r="C2060" s="10" t="str">
        <f t="shared" si="133"/>
        <v>دستكش ضد برش سبك1402/06/26651</v>
      </c>
      <c r="D2060" s="10" t="str">
        <f>IFERROR(IF(تحویلی!$E$1="","",IF(NOSA!O2060=تحویلی!$E$1,تحویلی!$E$1&amp;COUNTIF(NOSA!$O$1:O2060,تحویلی!$E$1),"")),"")</f>
        <v/>
      </c>
      <c r="E2060" s="10" t="str">
        <f t="shared" si="134"/>
        <v>22375651</v>
      </c>
      <c r="F2060" s="10" t="str">
        <f>IFERROR(VLOOKUP(I2060,DATABASE!$N:$O,2,FALSE),"")</f>
        <v>دستكش ضد برش سبك</v>
      </c>
      <c r="G2060" s="3" t="s">
        <v>2482</v>
      </c>
      <c r="H2060" s="4">
        <v>22375</v>
      </c>
      <c r="I2060" s="3" t="s">
        <v>1442</v>
      </c>
      <c r="J2060" s="3" t="s">
        <v>22</v>
      </c>
      <c r="K2060" s="5">
        <v>1</v>
      </c>
      <c r="L2060" s="3" t="s">
        <v>3</v>
      </c>
      <c r="M2060" s="3" t="s">
        <v>4</v>
      </c>
      <c r="N2060" s="3" t="s">
        <v>2738</v>
      </c>
      <c r="O2060" s="1">
        <v>651</v>
      </c>
      <c r="P2060" s="4">
        <v>1</v>
      </c>
      <c r="Q2060" s="10">
        <f t="shared" si="131"/>
        <v>651</v>
      </c>
    </row>
    <row r="2061" spans="2:17" ht="20.25" customHeight="1">
      <c r="B2061" s="10" t="str">
        <f t="shared" si="132"/>
        <v>لباس كار نسوز(بلوز و شلوار)658</v>
      </c>
      <c r="C2061" s="10" t="str">
        <f t="shared" si="133"/>
        <v>لباس كار نسوز(بلوز و شلوار)1402/06/27658</v>
      </c>
      <c r="D2061" s="10" t="str">
        <f>IFERROR(IF(تحویلی!$E$1="","",IF(NOSA!O2061=تحویلی!$E$1,تحویلی!$E$1&amp;COUNTIF(NOSA!$O$1:O2061,تحویلی!$E$1),"")),"")</f>
        <v/>
      </c>
      <c r="E2061" s="10" t="str">
        <f t="shared" si="134"/>
        <v>22390658</v>
      </c>
      <c r="F2061" s="10" t="str">
        <f>IFERROR(VLOOKUP(I2061,DATABASE!$N:$O,2,FALSE),"")</f>
        <v>لباس كار نسوز(بلوز و شلوار)</v>
      </c>
      <c r="G2061" s="3" t="s">
        <v>2483</v>
      </c>
      <c r="H2061" s="4">
        <v>22390</v>
      </c>
      <c r="I2061" s="3" t="s">
        <v>1655</v>
      </c>
      <c r="J2061" s="3" t="s">
        <v>1656</v>
      </c>
      <c r="K2061" s="5">
        <v>1</v>
      </c>
      <c r="L2061" s="3" t="s">
        <v>28</v>
      </c>
      <c r="M2061" s="3" t="s">
        <v>19</v>
      </c>
      <c r="N2061" s="3" t="s">
        <v>182</v>
      </c>
      <c r="O2061" s="1">
        <v>658</v>
      </c>
      <c r="P2061" s="4">
        <v>1</v>
      </c>
      <c r="Q2061" s="10">
        <f t="shared" si="131"/>
        <v>658</v>
      </c>
    </row>
    <row r="2062" spans="2:17" ht="20.25" customHeight="1">
      <c r="B2062" s="10" t="str">
        <f t="shared" si="132"/>
        <v>چكمه ايمني نسوز658</v>
      </c>
      <c r="C2062" s="10" t="str">
        <f t="shared" si="133"/>
        <v>چكمه ايمني نسوز1402/06/27658</v>
      </c>
      <c r="D2062" s="10" t="str">
        <f>IFERROR(IF(تحویلی!$E$1="","",IF(NOSA!O2062=تحویلی!$E$1,تحویلی!$E$1&amp;COUNTIF(NOSA!$O$1:O2062,تحویلی!$E$1),"")),"")</f>
        <v/>
      </c>
      <c r="E2062" s="10" t="str">
        <f t="shared" si="134"/>
        <v>22390658</v>
      </c>
      <c r="F2062" s="10" t="str">
        <f>IFERROR(VLOOKUP(I2062,DATABASE!$N:$O,2,FALSE),"")</f>
        <v>چكمه ايمني نسوز</v>
      </c>
      <c r="G2062" s="3" t="s">
        <v>2483</v>
      </c>
      <c r="H2062" s="4">
        <v>22390</v>
      </c>
      <c r="I2062" s="3" t="s">
        <v>1666</v>
      </c>
      <c r="J2062" s="3" t="s">
        <v>1667</v>
      </c>
      <c r="K2062" s="5">
        <v>1</v>
      </c>
      <c r="L2062" s="3" t="s">
        <v>3</v>
      </c>
      <c r="M2062" s="3" t="s">
        <v>19</v>
      </c>
      <c r="N2062" s="3" t="s">
        <v>182</v>
      </c>
      <c r="O2062" s="1">
        <v>658</v>
      </c>
      <c r="P2062" s="4">
        <v>1</v>
      </c>
      <c r="Q2062" s="10">
        <f t="shared" si="131"/>
        <v>658</v>
      </c>
    </row>
    <row r="2063" spans="2:17" ht="20.25" customHeight="1">
      <c r="B2063" s="10" t="str">
        <f t="shared" si="132"/>
        <v>658</v>
      </c>
      <c r="C2063" s="10" t="str">
        <f t="shared" si="133"/>
        <v>1402/06/27658</v>
      </c>
      <c r="D2063" s="10" t="str">
        <f>IFERROR(IF(تحویلی!$E$1="","",IF(NOSA!O2063=تحویلی!$E$1,تحویلی!$E$1&amp;COUNTIF(NOSA!$O$1:O2063,تحویلی!$E$1),"")),"")</f>
        <v/>
      </c>
      <c r="E2063" s="10" t="str">
        <f t="shared" si="134"/>
        <v>22390658</v>
      </c>
      <c r="F2063" s="10" t="str">
        <f>IFERROR(VLOOKUP(I2063,DATABASE!$N:$O,2,FALSE),"")</f>
        <v/>
      </c>
      <c r="G2063" s="3" t="s">
        <v>2483</v>
      </c>
      <c r="H2063" s="4">
        <v>22390</v>
      </c>
      <c r="I2063" s="3" t="s">
        <v>2699</v>
      </c>
      <c r="J2063" s="3" t="s">
        <v>7</v>
      </c>
      <c r="K2063" s="5">
        <v>1</v>
      </c>
      <c r="L2063" s="3" t="s">
        <v>8</v>
      </c>
      <c r="M2063" s="3" t="s">
        <v>19</v>
      </c>
      <c r="N2063" s="3" t="s">
        <v>182</v>
      </c>
      <c r="O2063" s="1">
        <v>658</v>
      </c>
      <c r="P2063" s="4">
        <v>0</v>
      </c>
      <c r="Q2063" s="10">
        <f t="shared" si="131"/>
        <v>658</v>
      </c>
    </row>
    <row r="2064" spans="2:17" ht="20.25" customHeight="1">
      <c r="B2064" s="10" t="str">
        <f t="shared" si="132"/>
        <v>دستكش ساق بلند نسوز658</v>
      </c>
      <c r="C2064" s="10" t="str">
        <f t="shared" si="133"/>
        <v>دستكش ساق بلند نسوز1402/06/27658</v>
      </c>
      <c r="D2064" s="10" t="str">
        <f>IFERROR(IF(تحویلی!$E$1="","",IF(NOSA!O2064=تحویلی!$E$1,تحویلی!$E$1&amp;COUNTIF(NOSA!$O$1:O2064,تحویلی!$E$1),"")),"")</f>
        <v/>
      </c>
      <c r="E2064" s="10" t="str">
        <f t="shared" si="134"/>
        <v>22390658</v>
      </c>
      <c r="F2064" s="10" t="str">
        <f>IFERROR(VLOOKUP(I2064,DATABASE!$N:$O,2,FALSE),"")</f>
        <v>دستكش ساق بلند نسوز</v>
      </c>
      <c r="G2064" s="3" t="s">
        <v>2483</v>
      </c>
      <c r="H2064" s="4">
        <v>22390</v>
      </c>
      <c r="I2064" s="3" t="s">
        <v>1461</v>
      </c>
      <c r="J2064" s="3" t="s">
        <v>34</v>
      </c>
      <c r="K2064" s="5">
        <v>1</v>
      </c>
      <c r="L2064" s="3" t="s">
        <v>3</v>
      </c>
      <c r="M2064" s="3" t="s">
        <v>19</v>
      </c>
      <c r="N2064" s="3" t="s">
        <v>182</v>
      </c>
      <c r="O2064" s="1">
        <v>658</v>
      </c>
      <c r="P2064" s="4">
        <v>0</v>
      </c>
      <c r="Q2064" s="10">
        <f t="shared" si="131"/>
        <v>658</v>
      </c>
    </row>
    <row r="2065" spans="2:17" ht="20.25" customHeight="1">
      <c r="B2065" s="10" t="str">
        <f t="shared" si="132"/>
        <v>پيشبند نسوز چرمي658</v>
      </c>
      <c r="C2065" s="10" t="str">
        <f t="shared" si="133"/>
        <v>پيشبند نسوز چرمي1402/06/27658</v>
      </c>
      <c r="D2065" s="10" t="str">
        <f>IFERROR(IF(تحویلی!$E$1="","",IF(NOSA!O2065=تحویلی!$E$1,تحویلی!$E$1&amp;COUNTIF(NOSA!$O$1:O2065,تحویلی!$E$1),"")),"")</f>
        <v/>
      </c>
      <c r="E2065" s="10" t="str">
        <f t="shared" si="134"/>
        <v>22390658</v>
      </c>
      <c r="F2065" s="10" t="str">
        <f>IFERROR(VLOOKUP(I2065,DATABASE!$N:$O,2,FALSE),"")</f>
        <v>پيشبند نسوز چرمي</v>
      </c>
      <c r="G2065" s="3" t="s">
        <v>2483</v>
      </c>
      <c r="H2065" s="4">
        <v>22390</v>
      </c>
      <c r="I2065" s="3" t="s">
        <v>1459</v>
      </c>
      <c r="J2065" s="3" t="s">
        <v>15</v>
      </c>
      <c r="K2065" s="5">
        <v>1</v>
      </c>
      <c r="L2065" s="3" t="s">
        <v>8</v>
      </c>
      <c r="M2065" s="3" t="s">
        <v>19</v>
      </c>
      <c r="N2065" s="3" t="s">
        <v>182</v>
      </c>
      <c r="O2065" s="1">
        <v>658</v>
      </c>
      <c r="P2065" s="4">
        <v>0</v>
      </c>
      <c r="Q2065" s="10">
        <f t="shared" si="131"/>
        <v>658</v>
      </c>
    </row>
    <row r="2066" spans="2:17" ht="20.25" customHeight="1">
      <c r="B2066" s="10" t="str">
        <f t="shared" si="132"/>
        <v>چكمه ايمني نسوز725</v>
      </c>
      <c r="C2066" s="10" t="str">
        <f t="shared" si="133"/>
        <v>چكمه ايمني نسوز1402/06/27725</v>
      </c>
      <c r="D2066" s="10" t="str">
        <f>IFERROR(IF(تحویلی!$E$1="","",IF(NOSA!O2066=تحویلی!$E$1,تحویلی!$E$1&amp;COUNTIF(NOSA!$O$1:O2066,تحویلی!$E$1),"")),"")</f>
        <v/>
      </c>
      <c r="E2066" s="10" t="str">
        <f t="shared" si="134"/>
        <v>22391725</v>
      </c>
      <c r="F2066" s="10" t="str">
        <f>IFERROR(VLOOKUP(I2066,DATABASE!$N:$O,2,FALSE),"")</f>
        <v>چكمه ايمني نسوز</v>
      </c>
      <c r="G2066" s="3" t="s">
        <v>2483</v>
      </c>
      <c r="H2066" s="4">
        <v>22391</v>
      </c>
      <c r="I2066" s="3" t="s">
        <v>1749</v>
      </c>
      <c r="J2066" s="3" t="s">
        <v>1750</v>
      </c>
      <c r="K2066" s="5">
        <v>1</v>
      </c>
      <c r="L2066" s="3" t="s">
        <v>3</v>
      </c>
      <c r="M2066" s="3" t="s">
        <v>19</v>
      </c>
      <c r="N2066" s="3" t="s">
        <v>596</v>
      </c>
      <c r="O2066" s="1">
        <v>725</v>
      </c>
      <c r="P2066" s="4">
        <v>1</v>
      </c>
      <c r="Q2066" s="10">
        <f t="shared" si="131"/>
        <v>725</v>
      </c>
    </row>
    <row r="2067" spans="2:17" ht="20.25" customHeight="1">
      <c r="B2067" s="10" t="str">
        <f t="shared" si="132"/>
        <v>دستكش ساق بلند نسوز725</v>
      </c>
      <c r="C2067" s="10" t="str">
        <f t="shared" si="133"/>
        <v>دستكش ساق بلند نسوز1402/06/27725</v>
      </c>
      <c r="D2067" s="10" t="str">
        <f>IFERROR(IF(تحویلی!$E$1="","",IF(NOSA!O2067=تحویلی!$E$1,تحویلی!$E$1&amp;COUNTIF(NOSA!$O$1:O2067,تحویلی!$E$1),"")),"")</f>
        <v/>
      </c>
      <c r="E2067" s="10" t="str">
        <f t="shared" si="134"/>
        <v>22391725</v>
      </c>
      <c r="F2067" s="10" t="str">
        <f>IFERROR(VLOOKUP(I2067,DATABASE!$N:$O,2,FALSE),"")</f>
        <v>دستكش ساق بلند نسوز</v>
      </c>
      <c r="G2067" s="3" t="s">
        <v>2483</v>
      </c>
      <c r="H2067" s="4">
        <v>22391</v>
      </c>
      <c r="I2067" s="3" t="s">
        <v>1461</v>
      </c>
      <c r="J2067" s="3" t="s">
        <v>34</v>
      </c>
      <c r="K2067" s="5">
        <v>1</v>
      </c>
      <c r="L2067" s="3" t="s">
        <v>3</v>
      </c>
      <c r="M2067" s="3" t="s">
        <v>19</v>
      </c>
      <c r="N2067" s="3" t="s">
        <v>596</v>
      </c>
      <c r="O2067" s="1">
        <v>725</v>
      </c>
      <c r="P2067" s="4">
        <v>1</v>
      </c>
      <c r="Q2067" s="10">
        <f t="shared" si="131"/>
        <v>725</v>
      </c>
    </row>
    <row r="2068" spans="2:17" ht="20.25" customHeight="1">
      <c r="B2068" s="10" t="str">
        <f t="shared" si="132"/>
        <v>گوشي اير پلاگ834</v>
      </c>
      <c r="C2068" s="10" t="str">
        <f t="shared" si="133"/>
        <v>گوشي اير پلاگ1402/06/27834</v>
      </c>
      <c r="D2068" s="10" t="str">
        <f>IFERROR(IF(تحویلی!$E$1="","",IF(NOSA!O2068=تحویلی!$E$1,تحویلی!$E$1&amp;COUNTIF(NOSA!$O$1:O2068,تحویلی!$E$1),"")),"")</f>
        <v/>
      </c>
      <c r="E2068" s="10" t="str">
        <f t="shared" si="134"/>
        <v>22394834</v>
      </c>
      <c r="F2068" s="10" t="str">
        <f>IFERROR(VLOOKUP(I2068,DATABASE!$N:$O,2,FALSE),"")</f>
        <v>گوشي اير پلاگ</v>
      </c>
      <c r="G2068" s="3" t="s">
        <v>2483</v>
      </c>
      <c r="H2068" s="4">
        <v>22394</v>
      </c>
      <c r="I2068" s="3" t="s">
        <v>1581</v>
      </c>
      <c r="J2068" s="3" t="s">
        <v>124</v>
      </c>
      <c r="K2068" s="5">
        <v>1</v>
      </c>
      <c r="L2068" s="3" t="s">
        <v>8</v>
      </c>
      <c r="M2068" s="3" t="s">
        <v>19</v>
      </c>
      <c r="N2068" s="3" t="s">
        <v>2647</v>
      </c>
      <c r="O2068" s="1">
        <v>834</v>
      </c>
      <c r="P2068" s="4">
        <v>0</v>
      </c>
      <c r="Q2068" s="10">
        <f t="shared" si="131"/>
        <v>834</v>
      </c>
    </row>
    <row r="2069" spans="2:17" ht="20.25" customHeight="1">
      <c r="B2069" s="10" t="str">
        <f t="shared" si="132"/>
        <v>405</v>
      </c>
      <c r="C2069" s="10" t="str">
        <f t="shared" si="133"/>
        <v>1402/06/27405</v>
      </c>
      <c r="D2069" s="10" t="str">
        <f>IFERROR(IF(تحویلی!$E$1="","",IF(NOSA!O2069=تحویلی!$E$1,تحویلی!$E$1&amp;COUNTIF(NOSA!$O$1:O2069,تحویلی!$E$1),"")),"")</f>
        <v/>
      </c>
      <c r="E2069" s="10" t="str">
        <f t="shared" si="134"/>
        <v>22395405</v>
      </c>
      <c r="F2069" s="10" t="str">
        <f>IFERROR(VLOOKUP(I2069,DATABASE!$N:$O,2,FALSE),"")</f>
        <v/>
      </c>
      <c r="G2069" s="3" t="s">
        <v>2483</v>
      </c>
      <c r="H2069" s="4">
        <v>22395</v>
      </c>
      <c r="I2069" s="3" t="s">
        <v>2699</v>
      </c>
      <c r="J2069" s="3" t="s">
        <v>7</v>
      </c>
      <c r="K2069" s="5">
        <v>1</v>
      </c>
      <c r="L2069" s="3" t="s">
        <v>8</v>
      </c>
      <c r="M2069" s="3" t="s">
        <v>19</v>
      </c>
      <c r="N2069" s="3" t="s">
        <v>141</v>
      </c>
      <c r="O2069" s="1">
        <v>405</v>
      </c>
      <c r="P2069" s="4">
        <v>1</v>
      </c>
      <c r="Q2069" s="10">
        <f t="shared" si="131"/>
        <v>405</v>
      </c>
    </row>
    <row r="2070" spans="2:17" ht="20.25" customHeight="1">
      <c r="B2070" s="10" t="str">
        <f t="shared" si="132"/>
        <v>دستكش ضد برش سبك717</v>
      </c>
      <c r="C2070" s="10" t="str">
        <f t="shared" si="133"/>
        <v>دستكش ضد برش سبك1402/06/27717</v>
      </c>
      <c r="D2070" s="10" t="str">
        <f>IFERROR(IF(تحویلی!$E$1="","",IF(NOSA!O2070=تحویلی!$E$1,تحویلی!$E$1&amp;COUNTIF(NOSA!$O$1:O2070,تحویلی!$E$1),"")),"")</f>
        <v/>
      </c>
      <c r="E2070" s="10" t="str">
        <f t="shared" si="134"/>
        <v>22398717</v>
      </c>
      <c r="F2070" s="10" t="str">
        <f>IFERROR(VLOOKUP(I2070,DATABASE!$N:$O,2,FALSE),"")</f>
        <v>دستكش ضد برش سبك</v>
      </c>
      <c r="G2070" s="3" t="s">
        <v>2483</v>
      </c>
      <c r="H2070" s="4">
        <v>22398</v>
      </c>
      <c r="I2070" s="3" t="s">
        <v>1442</v>
      </c>
      <c r="J2070" s="3" t="s">
        <v>22</v>
      </c>
      <c r="K2070" s="5">
        <v>1</v>
      </c>
      <c r="L2070" s="3" t="s">
        <v>3</v>
      </c>
      <c r="M2070" s="3" t="s">
        <v>47</v>
      </c>
      <c r="N2070" s="3" t="s">
        <v>2741</v>
      </c>
      <c r="O2070" s="1">
        <v>717</v>
      </c>
      <c r="P2070" s="4">
        <v>1</v>
      </c>
      <c r="Q2070" s="10">
        <f t="shared" si="131"/>
        <v>717</v>
      </c>
    </row>
    <row r="2071" spans="2:17" ht="20.25" customHeight="1">
      <c r="B2071" s="10" t="str">
        <f t="shared" si="132"/>
        <v>دستكش ضد برش سبك582</v>
      </c>
      <c r="C2071" s="10" t="str">
        <f t="shared" si="133"/>
        <v>دستكش ضد برش سبك1402/06/27582</v>
      </c>
      <c r="D2071" s="10" t="str">
        <f>IFERROR(IF(تحویلی!$E$1="","",IF(NOSA!O2071=تحویلی!$E$1,تحویلی!$E$1&amp;COUNTIF(NOSA!$O$1:O2071,تحویلی!$E$1),"")),"")</f>
        <v/>
      </c>
      <c r="E2071" s="10" t="str">
        <f t="shared" si="134"/>
        <v>22401582</v>
      </c>
      <c r="F2071" s="10" t="str">
        <f>IFERROR(VLOOKUP(I2071,DATABASE!$N:$O,2,FALSE),"")</f>
        <v>دستكش ضد برش سبك</v>
      </c>
      <c r="G2071" s="3" t="s">
        <v>2483</v>
      </c>
      <c r="H2071" s="4">
        <v>22401</v>
      </c>
      <c r="I2071" s="3" t="s">
        <v>1442</v>
      </c>
      <c r="J2071" s="3" t="s">
        <v>22</v>
      </c>
      <c r="K2071" s="5">
        <v>1</v>
      </c>
      <c r="L2071" s="3" t="s">
        <v>3</v>
      </c>
      <c r="M2071" s="3" t="s">
        <v>47</v>
      </c>
      <c r="N2071" s="3" t="s">
        <v>80</v>
      </c>
      <c r="O2071" s="1">
        <v>582</v>
      </c>
      <c r="P2071" s="4">
        <v>1</v>
      </c>
      <c r="Q2071" s="10">
        <f t="shared" si="131"/>
        <v>582</v>
      </c>
    </row>
    <row r="2072" spans="2:17" ht="20.25" customHeight="1">
      <c r="B2072" s="10" t="str">
        <f t="shared" si="132"/>
        <v>عينك تيره برشكاري697</v>
      </c>
      <c r="C2072" s="10" t="str">
        <f t="shared" si="133"/>
        <v>عينك تيره برشكاري1402/06/27697</v>
      </c>
      <c r="D2072" s="10" t="str">
        <f>IFERROR(IF(تحویلی!$E$1="","",IF(NOSA!O2072=تحویلی!$E$1,تحویلی!$E$1&amp;COUNTIF(NOSA!$O$1:O2072,تحویلی!$E$1),"")),"")</f>
        <v/>
      </c>
      <c r="E2072" s="10" t="str">
        <f t="shared" si="134"/>
        <v>22408697</v>
      </c>
      <c r="F2072" s="10" t="str">
        <f>IFERROR(VLOOKUP(I2072,DATABASE!$N:$O,2,FALSE),"")</f>
        <v>عينك تيره برشكاري</v>
      </c>
      <c r="G2072" s="3" t="s">
        <v>2483</v>
      </c>
      <c r="H2072" s="4">
        <v>22408</v>
      </c>
      <c r="I2072" s="3" t="s">
        <v>1521</v>
      </c>
      <c r="J2072" s="3" t="s">
        <v>1522</v>
      </c>
      <c r="K2072" s="5">
        <v>1</v>
      </c>
      <c r="L2072" s="3" t="s">
        <v>8</v>
      </c>
      <c r="M2072" s="3" t="s">
        <v>25</v>
      </c>
      <c r="N2072" s="3" t="s">
        <v>145</v>
      </c>
      <c r="O2072" s="1">
        <v>697</v>
      </c>
      <c r="P2072" s="4">
        <v>0</v>
      </c>
      <c r="Q2072" s="10">
        <f t="shared" si="131"/>
        <v>697</v>
      </c>
    </row>
    <row r="2073" spans="2:17" ht="20.25" customHeight="1">
      <c r="B2073" s="10" t="str">
        <f t="shared" si="132"/>
        <v>751</v>
      </c>
      <c r="C2073" s="10" t="str">
        <f t="shared" si="133"/>
        <v>1402/06/27751</v>
      </c>
      <c r="D2073" s="10" t="str">
        <f>IFERROR(IF(تحویلی!$E$1="","",IF(NOSA!O2073=تحویلی!$E$1,تحویلی!$E$1&amp;COUNTIF(NOSA!$O$1:O2073,تحویلی!$E$1),"")),"")</f>
        <v/>
      </c>
      <c r="E2073" s="10" t="str">
        <f t="shared" si="134"/>
        <v>22409751</v>
      </c>
      <c r="F2073" s="10" t="str">
        <f>IFERROR(VLOOKUP(I2073,DATABASE!$N:$O,2,FALSE),"")</f>
        <v/>
      </c>
      <c r="G2073" s="3" t="s">
        <v>2483</v>
      </c>
      <c r="H2073" s="4">
        <v>22409</v>
      </c>
      <c r="I2073" s="3" t="s">
        <v>2699</v>
      </c>
      <c r="J2073" s="3" t="s">
        <v>7</v>
      </c>
      <c r="K2073" s="5">
        <v>1</v>
      </c>
      <c r="L2073" s="3" t="s">
        <v>8</v>
      </c>
      <c r="M2073" s="3" t="s">
        <v>9</v>
      </c>
      <c r="N2073" s="3" t="s">
        <v>901</v>
      </c>
      <c r="O2073" s="1">
        <v>751</v>
      </c>
      <c r="P2073" s="4">
        <v>1</v>
      </c>
      <c r="Q2073" s="10">
        <f t="shared" si="131"/>
        <v>751</v>
      </c>
    </row>
    <row r="2074" spans="2:17" ht="20.25" customHeight="1">
      <c r="B2074" s="10" t="str">
        <f t="shared" si="132"/>
        <v>شيشه مات ماسك جوشكاري599</v>
      </c>
      <c r="C2074" s="10" t="str">
        <f t="shared" si="133"/>
        <v>شيشه مات ماسك جوشكاري1402/06/27599</v>
      </c>
      <c r="D2074" s="10" t="str">
        <f>IFERROR(IF(تحویلی!$E$1="","",IF(NOSA!O2074=تحویلی!$E$1,تحویلی!$E$1&amp;COUNTIF(NOSA!$O$1:O2074,تحویلی!$E$1),"")),"")</f>
        <v/>
      </c>
      <c r="E2074" s="10" t="str">
        <f t="shared" si="134"/>
        <v>22410599</v>
      </c>
      <c r="F2074" s="10" t="str">
        <f>IFERROR(VLOOKUP(I2074,DATABASE!$N:$O,2,FALSE),"")</f>
        <v>شيشه مات ماسك جوشكاري</v>
      </c>
      <c r="G2074" s="3" t="s">
        <v>2483</v>
      </c>
      <c r="H2074" s="4">
        <v>22410</v>
      </c>
      <c r="I2074" s="3" t="s">
        <v>1507</v>
      </c>
      <c r="J2074" s="3" t="s">
        <v>113</v>
      </c>
      <c r="K2074" s="5">
        <v>1</v>
      </c>
      <c r="L2074" s="3" t="s">
        <v>8</v>
      </c>
      <c r="M2074" s="3" t="s">
        <v>215</v>
      </c>
      <c r="N2074" s="3" t="s">
        <v>1257</v>
      </c>
      <c r="O2074" s="1">
        <v>599</v>
      </c>
      <c r="P2074" s="4">
        <v>0</v>
      </c>
      <c r="Q2074" s="10">
        <f t="shared" si="131"/>
        <v>599</v>
      </c>
    </row>
    <row r="2075" spans="2:17" ht="20.25" customHeight="1">
      <c r="B2075" s="10" t="str">
        <f t="shared" si="132"/>
        <v>شيشه ماسك جوشكاري ساده599</v>
      </c>
      <c r="C2075" s="10" t="str">
        <f t="shared" si="133"/>
        <v>شيشه ماسك جوشكاري ساده1402/06/27599</v>
      </c>
      <c r="D2075" s="10" t="str">
        <f>IFERROR(IF(تحویلی!$E$1="","",IF(NOSA!O2075=تحویلی!$E$1,تحویلی!$E$1&amp;COUNTIF(NOSA!$O$1:O2075,تحویلی!$E$1),"")),"")</f>
        <v/>
      </c>
      <c r="E2075" s="10" t="str">
        <f t="shared" si="134"/>
        <v>22410599</v>
      </c>
      <c r="F2075" s="10" t="str">
        <f>IFERROR(VLOOKUP(I2075,DATABASE!$N:$O,2,FALSE),"")</f>
        <v>شيشه ماسك جوشكاري ساده</v>
      </c>
      <c r="G2075" s="3" t="s">
        <v>2483</v>
      </c>
      <c r="H2075" s="4">
        <v>22410</v>
      </c>
      <c r="I2075" s="3" t="s">
        <v>1548</v>
      </c>
      <c r="J2075" s="3" t="s">
        <v>111</v>
      </c>
      <c r="K2075" s="5">
        <v>1</v>
      </c>
      <c r="L2075" s="3" t="s">
        <v>8</v>
      </c>
      <c r="M2075" s="3" t="s">
        <v>215</v>
      </c>
      <c r="N2075" s="3" t="s">
        <v>1257</v>
      </c>
      <c r="O2075" s="1">
        <v>599</v>
      </c>
      <c r="P2075" s="4">
        <v>0</v>
      </c>
      <c r="Q2075" s="10">
        <f t="shared" si="131"/>
        <v>599</v>
      </c>
    </row>
    <row r="2076" spans="2:17" ht="20.25" customHeight="1">
      <c r="B2076" s="10" t="str">
        <f t="shared" si="132"/>
        <v>رابط فنري نقاب كلاه ايمني847</v>
      </c>
      <c r="C2076" s="10" t="str">
        <f t="shared" si="133"/>
        <v>رابط فنري نقاب كلاه ايمني1402/06/27847</v>
      </c>
      <c r="D2076" s="10" t="str">
        <f>IFERROR(IF(تحویلی!$E$1="","",IF(NOSA!O2076=تحویلی!$E$1,تحویلی!$E$1&amp;COUNTIF(NOSA!$O$1:O2076,تحویلی!$E$1),"")),"")</f>
        <v/>
      </c>
      <c r="E2076" s="10" t="str">
        <f t="shared" si="134"/>
        <v>22416847</v>
      </c>
      <c r="F2076" s="10" t="str">
        <f>IFERROR(VLOOKUP(I2076,DATABASE!$N:$O,2,FALSE),"")</f>
        <v>رابط فنري نقاب كلاه ايمني</v>
      </c>
      <c r="G2076" s="3" t="s">
        <v>2483</v>
      </c>
      <c r="H2076" s="4">
        <v>22416</v>
      </c>
      <c r="I2076" s="3" t="s">
        <v>1454</v>
      </c>
      <c r="J2076" s="3" t="s">
        <v>135</v>
      </c>
      <c r="K2076" s="5">
        <v>1</v>
      </c>
      <c r="L2076" s="3" t="s">
        <v>8</v>
      </c>
      <c r="M2076" s="3" t="s">
        <v>4</v>
      </c>
      <c r="N2076" s="3" t="s">
        <v>2721</v>
      </c>
      <c r="O2076" s="1">
        <v>847</v>
      </c>
      <c r="P2076" s="4">
        <v>0</v>
      </c>
      <c r="Q2076" s="10">
        <f t="shared" si="131"/>
        <v>847</v>
      </c>
    </row>
    <row r="2077" spans="2:17" ht="20.25" customHeight="1">
      <c r="B2077" s="10" t="str">
        <f t="shared" si="132"/>
        <v>نقاب تيره محافظ صورت  canasafe847</v>
      </c>
      <c r="C2077" s="10" t="str">
        <f t="shared" si="133"/>
        <v>نقاب تيره محافظ صورت  canasafe1402/06/27847</v>
      </c>
      <c r="D2077" s="10" t="str">
        <f>IFERROR(IF(تحویلی!$E$1="","",IF(NOSA!O2077=تحویلی!$E$1,تحویلی!$E$1&amp;COUNTIF(NOSA!$O$1:O2077,تحویلی!$E$1),"")),"")</f>
        <v/>
      </c>
      <c r="E2077" s="10" t="str">
        <f t="shared" si="134"/>
        <v>22416847</v>
      </c>
      <c r="F2077" s="10" t="str">
        <f>IFERROR(VLOOKUP(I2077,DATABASE!$N:$O,2,FALSE),"")</f>
        <v>نقاب تيره محافظ صورت  canasafe</v>
      </c>
      <c r="G2077" s="3" t="s">
        <v>2483</v>
      </c>
      <c r="H2077" s="4">
        <v>22416</v>
      </c>
      <c r="I2077" s="3" t="s">
        <v>1487</v>
      </c>
      <c r="J2077" s="3" t="s">
        <v>1488</v>
      </c>
      <c r="K2077" s="5">
        <v>1</v>
      </c>
      <c r="L2077" s="3" t="s">
        <v>8</v>
      </c>
      <c r="M2077" s="3" t="s">
        <v>4</v>
      </c>
      <c r="N2077" s="3" t="s">
        <v>2721</v>
      </c>
      <c r="O2077" s="1">
        <v>847</v>
      </c>
      <c r="P2077" s="4">
        <v>0</v>
      </c>
      <c r="Q2077" s="10">
        <f t="shared" si="131"/>
        <v>847</v>
      </c>
    </row>
    <row r="2078" spans="2:17" ht="20.25" customHeight="1">
      <c r="B2078" s="10" t="str">
        <f t="shared" si="132"/>
        <v>پوتين ايمني نسوز769</v>
      </c>
      <c r="C2078" s="10" t="str">
        <f t="shared" si="133"/>
        <v>پوتين ايمني نسوز1402/06/27769</v>
      </c>
      <c r="D2078" s="10" t="str">
        <f>IFERROR(IF(تحویلی!$E$1="","",IF(NOSA!O2078=تحویلی!$E$1,تحویلی!$E$1&amp;COUNTIF(NOSA!$O$1:O2078,تحویلی!$E$1),"")),"")</f>
        <v/>
      </c>
      <c r="E2078" s="10" t="str">
        <f t="shared" si="134"/>
        <v>22419769</v>
      </c>
      <c r="F2078" s="10" t="str">
        <f>IFERROR(VLOOKUP(I2078,DATABASE!$N:$O,2,FALSE),"")</f>
        <v>پوتين ايمني نسوز</v>
      </c>
      <c r="G2078" s="3" t="s">
        <v>2483</v>
      </c>
      <c r="H2078" s="4">
        <v>22419</v>
      </c>
      <c r="I2078" s="3" t="s">
        <v>1472</v>
      </c>
      <c r="J2078" s="3" t="s">
        <v>1700</v>
      </c>
      <c r="K2078" s="5">
        <v>1</v>
      </c>
      <c r="L2078" s="3" t="s">
        <v>3</v>
      </c>
      <c r="M2078" s="3" t="s">
        <v>43</v>
      </c>
      <c r="N2078" s="3" t="s">
        <v>1102</v>
      </c>
      <c r="O2078" s="1">
        <v>769</v>
      </c>
      <c r="P2078" s="4">
        <v>1</v>
      </c>
      <c r="Q2078" s="10">
        <f t="shared" si="131"/>
        <v>769</v>
      </c>
    </row>
    <row r="2079" spans="2:17" ht="20.25" customHeight="1">
      <c r="B2079" s="10" t="str">
        <f t="shared" si="132"/>
        <v>دستكش ساق بلند نسوز649</v>
      </c>
      <c r="C2079" s="10" t="str">
        <f t="shared" si="133"/>
        <v>دستكش ساق بلند نسوز1402/06/27649</v>
      </c>
      <c r="D2079" s="10" t="str">
        <f>IFERROR(IF(تحویلی!$E$1="","",IF(NOSA!O2079=تحویلی!$E$1,تحویلی!$E$1&amp;COUNTIF(NOSA!$O$1:O2079,تحویلی!$E$1),"")),"")</f>
        <v/>
      </c>
      <c r="E2079" s="10" t="str">
        <f t="shared" si="134"/>
        <v>22420649</v>
      </c>
      <c r="F2079" s="10" t="str">
        <f>IFERROR(VLOOKUP(I2079,DATABASE!$N:$O,2,FALSE),"")</f>
        <v>دستكش ساق بلند نسوز</v>
      </c>
      <c r="G2079" s="3" t="s">
        <v>2483</v>
      </c>
      <c r="H2079" s="4">
        <v>22420</v>
      </c>
      <c r="I2079" s="3" t="s">
        <v>1461</v>
      </c>
      <c r="J2079" s="3" t="s">
        <v>34</v>
      </c>
      <c r="K2079" s="5">
        <v>1</v>
      </c>
      <c r="L2079" s="3" t="s">
        <v>3</v>
      </c>
      <c r="M2079" s="3" t="s">
        <v>19</v>
      </c>
      <c r="N2079" s="3" t="s">
        <v>81</v>
      </c>
      <c r="O2079" s="1">
        <v>649</v>
      </c>
      <c r="P2079" s="4">
        <v>0</v>
      </c>
      <c r="Q2079" s="10">
        <f t="shared" si="131"/>
        <v>649</v>
      </c>
    </row>
    <row r="2080" spans="2:17" ht="20.25" customHeight="1">
      <c r="B2080" s="10" t="str">
        <f t="shared" si="132"/>
        <v>عينك رويت مذاب649</v>
      </c>
      <c r="C2080" s="10" t="str">
        <f t="shared" si="133"/>
        <v>عينك رويت مذاب1402/06/27649</v>
      </c>
      <c r="D2080" s="10" t="str">
        <f>IFERROR(IF(تحویلی!$E$1="","",IF(NOSA!O2080=تحویلی!$E$1,تحویلی!$E$1&amp;COUNTIF(NOSA!$O$1:O2080,تحویلی!$E$1),"")),"")</f>
        <v/>
      </c>
      <c r="E2080" s="10" t="str">
        <f t="shared" si="134"/>
        <v>22421649</v>
      </c>
      <c r="F2080" s="10" t="str">
        <f>IFERROR(VLOOKUP(I2080,DATABASE!$N:$O,2,FALSE),"")</f>
        <v>عينك رويت مذاب</v>
      </c>
      <c r="G2080" s="3" t="s">
        <v>2483</v>
      </c>
      <c r="H2080" s="4">
        <v>22421</v>
      </c>
      <c r="I2080" s="3" t="s">
        <v>2323</v>
      </c>
      <c r="J2080" s="3" t="s">
        <v>2240</v>
      </c>
      <c r="K2080" s="5">
        <v>1</v>
      </c>
      <c r="L2080" s="3" t="s">
        <v>8</v>
      </c>
      <c r="M2080" s="3" t="s">
        <v>19</v>
      </c>
      <c r="N2080" s="3" t="s">
        <v>81</v>
      </c>
      <c r="O2080" s="1">
        <v>649</v>
      </c>
      <c r="P2080" s="4">
        <v>0</v>
      </c>
      <c r="Q2080" s="10">
        <f t="shared" si="131"/>
        <v>649</v>
      </c>
    </row>
    <row r="2081" spans="2:17" ht="20.25" customHeight="1">
      <c r="B2081" s="10" t="str">
        <f t="shared" si="132"/>
        <v>بند كفش827</v>
      </c>
      <c r="C2081" s="10" t="str">
        <f t="shared" si="133"/>
        <v>بند كفش1402/06/28827</v>
      </c>
      <c r="D2081" s="10" t="str">
        <f>IFERROR(IF(تحویلی!$E$1="","",IF(NOSA!O2081=تحویلی!$E$1,تحویلی!$E$1&amp;COUNTIF(NOSA!$O$1:O2081,تحویلی!$E$1),"")),"")</f>
        <v/>
      </c>
      <c r="E2081" s="10" t="str">
        <f t="shared" si="134"/>
        <v>22429827</v>
      </c>
      <c r="F2081" s="10" t="str">
        <f>IFERROR(VLOOKUP(I2081,DATABASE!$N:$O,2,FALSE),"")</f>
        <v>بند كفش</v>
      </c>
      <c r="G2081" s="3" t="s">
        <v>2484</v>
      </c>
      <c r="H2081" s="4">
        <v>22429</v>
      </c>
      <c r="I2081" s="3" t="s">
        <v>1462</v>
      </c>
      <c r="J2081" s="3" t="s">
        <v>450</v>
      </c>
      <c r="K2081" s="5">
        <v>1</v>
      </c>
      <c r="L2081" s="3" t="s">
        <v>3</v>
      </c>
      <c r="M2081" s="3" t="s">
        <v>47</v>
      </c>
      <c r="N2081" s="3" t="s">
        <v>2653</v>
      </c>
      <c r="O2081" s="1">
        <v>827</v>
      </c>
      <c r="P2081" s="4">
        <v>0</v>
      </c>
      <c r="Q2081" s="10">
        <f t="shared" si="131"/>
        <v>827</v>
      </c>
    </row>
    <row r="2082" spans="2:17" ht="20.25" customHeight="1">
      <c r="B2082" s="10" t="str">
        <f t="shared" si="132"/>
        <v>پابند نسوز چرمي624</v>
      </c>
      <c r="C2082" s="10" t="str">
        <f t="shared" si="133"/>
        <v>پابند نسوز چرمي1402/06/28624</v>
      </c>
      <c r="D2082" s="10" t="str">
        <f>IFERROR(IF(تحویلی!$E$1="","",IF(NOSA!O2082=تحویلی!$E$1,تحویلی!$E$1&amp;COUNTIF(NOSA!$O$1:O2082,تحویلی!$E$1),"")),"")</f>
        <v/>
      </c>
      <c r="E2082" s="10" t="str">
        <f t="shared" si="134"/>
        <v>22431624</v>
      </c>
      <c r="F2082" s="10" t="str">
        <f>IFERROR(VLOOKUP(I2082,DATABASE!$N:$O,2,FALSE),"")</f>
        <v>پابند نسوز چرمي</v>
      </c>
      <c r="G2082" s="3" t="s">
        <v>2484</v>
      </c>
      <c r="H2082" s="4">
        <v>22431</v>
      </c>
      <c r="I2082" s="3" t="s">
        <v>1460</v>
      </c>
      <c r="J2082" s="3" t="s">
        <v>18</v>
      </c>
      <c r="K2082" s="5">
        <v>1</v>
      </c>
      <c r="L2082" s="3" t="s">
        <v>3</v>
      </c>
      <c r="M2082" s="3" t="s">
        <v>25</v>
      </c>
      <c r="N2082" s="3" t="s">
        <v>226</v>
      </c>
      <c r="O2082" s="1">
        <v>624</v>
      </c>
      <c r="P2082" s="4">
        <v>0</v>
      </c>
      <c r="Q2082" s="10">
        <f t="shared" si="131"/>
        <v>624</v>
      </c>
    </row>
    <row r="2083" spans="2:17" ht="20.25" customHeight="1">
      <c r="B2083" s="10" t="str">
        <f t="shared" si="132"/>
        <v>582</v>
      </c>
      <c r="C2083" s="10" t="str">
        <f t="shared" si="133"/>
        <v>1402/06/28582</v>
      </c>
      <c r="D2083" s="10" t="str">
        <f>IFERROR(IF(تحویلی!$E$1="","",IF(NOSA!O2083=تحویلی!$E$1,تحویلی!$E$1&amp;COUNTIF(NOSA!$O$1:O2083,تحویلی!$E$1),"")),"")</f>
        <v/>
      </c>
      <c r="E2083" s="10" t="str">
        <f t="shared" si="134"/>
        <v>22435582</v>
      </c>
      <c r="F2083" s="10" t="str">
        <f>IFERROR(VLOOKUP(I2083,DATABASE!$N:$O,2,FALSE),"")</f>
        <v/>
      </c>
      <c r="G2083" s="3" t="s">
        <v>2484</v>
      </c>
      <c r="H2083" s="4">
        <v>22435</v>
      </c>
      <c r="I2083" s="3" t="s">
        <v>2742</v>
      </c>
      <c r="J2083" s="3" t="s">
        <v>789</v>
      </c>
      <c r="K2083" s="5">
        <v>1</v>
      </c>
      <c r="L2083" s="3" t="s">
        <v>8</v>
      </c>
      <c r="M2083" s="3" t="s">
        <v>189</v>
      </c>
      <c r="N2083" s="3" t="s">
        <v>80</v>
      </c>
      <c r="O2083" s="1">
        <v>582</v>
      </c>
      <c r="P2083" s="4">
        <v>0</v>
      </c>
      <c r="Q2083" s="10">
        <f t="shared" si="131"/>
        <v>582</v>
      </c>
    </row>
    <row r="2084" spans="2:17" ht="20.25" customHeight="1">
      <c r="B2084" s="10" t="str">
        <f t="shared" si="132"/>
        <v>شيشه مات ماسك جوشكاري582</v>
      </c>
      <c r="C2084" s="10" t="str">
        <f t="shared" si="133"/>
        <v>شيشه مات ماسك جوشكاري1402/06/28582</v>
      </c>
      <c r="D2084" s="10" t="str">
        <f>IFERROR(IF(تحویلی!$E$1="","",IF(NOSA!O2084=تحویلی!$E$1,تحویلی!$E$1&amp;COUNTIF(NOSA!$O$1:O2084,تحویلی!$E$1),"")),"")</f>
        <v/>
      </c>
      <c r="E2084" s="10" t="str">
        <f t="shared" si="134"/>
        <v>22435582</v>
      </c>
      <c r="F2084" s="10" t="str">
        <f>IFERROR(VLOOKUP(I2084,DATABASE!$N:$O,2,FALSE),"")</f>
        <v>شيشه مات ماسك جوشكاري</v>
      </c>
      <c r="G2084" s="3" t="s">
        <v>2484</v>
      </c>
      <c r="H2084" s="4">
        <v>22435</v>
      </c>
      <c r="I2084" s="3" t="s">
        <v>1507</v>
      </c>
      <c r="J2084" s="3" t="s">
        <v>113</v>
      </c>
      <c r="K2084" s="5">
        <v>1</v>
      </c>
      <c r="L2084" s="3" t="s">
        <v>8</v>
      </c>
      <c r="M2084" s="3" t="s">
        <v>189</v>
      </c>
      <c r="N2084" s="3" t="s">
        <v>80</v>
      </c>
      <c r="O2084" s="1">
        <v>582</v>
      </c>
      <c r="P2084" s="4">
        <v>0</v>
      </c>
      <c r="Q2084" s="10">
        <f t="shared" si="131"/>
        <v>582</v>
      </c>
    </row>
    <row r="2085" spans="2:17" ht="20.25" customHeight="1">
      <c r="B2085" s="10" t="str">
        <f t="shared" si="132"/>
        <v>785</v>
      </c>
      <c r="C2085" s="10" t="str">
        <f t="shared" si="133"/>
        <v>1402/06/28785</v>
      </c>
      <c r="D2085" s="10" t="str">
        <f>IFERROR(IF(تحویلی!$E$1="","",IF(NOSA!O2085=تحویلی!$E$1,تحویلی!$E$1&amp;COUNTIF(NOSA!$O$1:O2085,تحویلی!$E$1),"")),"")</f>
        <v/>
      </c>
      <c r="E2085" s="10" t="str">
        <f t="shared" si="134"/>
        <v>22439785</v>
      </c>
      <c r="F2085" s="10" t="str">
        <f>IFERROR(VLOOKUP(I2085,DATABASE!$N:$O,2,FALSE),"")</f>
        <v/>
      </c>
      <c r="G2085" s="3" t="s">
        <v>2484</v>
      </c>
      <c r="H2085" s="4">
        <v>22439</v>
      </c>
      <c r="I2085" s="3" t="s">
        <v>2743</v>
      </c>
      <c r="J2085" s="3" t="s">
        <v>2744</v>
      </c>
      <c r="K2085" s="5">
        <v>1</v>
      </c>
      <c r="L2085" s="3" t="s">
        <v>3</v>
      </c>
      <c r="M2085" s="3" t="s">
        <v>19</v>
      </c>
      <c r="N2085" s="3" t="s">
        <v>2745</v>
      </c>
      <c r="O2085" s="1">
        <v>785</v>
      </c>
      <c r="P2085" s="4">
        <v>0</v>
      </c>
      <c r="Q2085" s="10">
        <f t="shared" ref="Q2085:Q2148" si="135">VALUE(O2085)</f>
        <v>785</v>
      </c>
    </row>
    <row r="2086" spans="2:17" ht="20.25" customHeight="1">
      <c r="B2086" s="10" t="str">
        <f t="shared" si="132"/>
        <v>آستين آلومينيومي624</v>
      </c>
      <c r="C2086" s="10" t="str">
        <f t="shared" si="133"/>
        <v>آستين آلومينيومي1402/06/28624</v>
      </c>
      <c r="D2086" s="10" t="str">
        <f>IFERROR(IF(تحویلی!$E$1="","",IF(NOSA!O2086=تحویلی!$E$1,تحویلی!$E$1&amp;COUNTIF(NOSA!$O$1:O2086,تحویلی!$E$1),"")),"")</f>
        <v/>
      </c>
      <c r="E2086" s="10" t="str">
        <f t="shared" si="134"/>
        <v>22446624</v>
      </c>
      <c r="F2086" s="10" t="str">
        <f>IFERROR(VLOOKUP(I2086,DATABASE!$N:$O,2,FALSE),"")</f>
        <v>آستين آلومينيومي</v>
      </c>
      <c r="G2086" s="3" t="s">
        <v>2484</v>
      </c>
      <c r="H2086" s="4">
        <v>22446</v>
      </c>
      <c r="I2086" s="3" t="s">
        <v>1508</v>
      </c>
      <c r="J2086" s="3" t="s">
        <v>38</v>
      </c>
      <c r="K2086" s="5">
        <v>1</v>
      </c>
      <c r="L2086" s="3" t="s">
        <v>3</v>
      </c>
      <c r="M2086" s="3" t="s">
        <v>25</v>
      </c>
      <c r="N2086" s="3" t="s">
        <v>226</v>
      </c>
      <c r="O2086" s="1">
        <v>624</v>
      </c>
      <c r="P2086" s="4">
        <v>0</v>
      </c>
      <c r="Q2086" s="10">
        <f t="shared" si="135"/>
        <v>624</v>
      </c>
    </row>
    <row r="2087" spans="2:17" ht="20.25" customHeight="1">
      <c r="B2087" s="10" t="str">
        <f t="shared" si="132"/>
        <v>لباس كار معمولي- بلوز و شلوار259</v>
      </c>
      <c r="C2087" s="10" t="str">
        <f t="shared" si="133"/>
        <v>لباس كار معمولي- بلوز و شلوار1402/06/28259</v>
      </c>
      <c r="D2087" s="10" t="str">
        <f>IFERROR(IF(تحویلی!$E$1="","",IF(NOSA!O2087=تحویلی!$E$1,تحویلی!$E$1&amp;COUNTIF(NOSA!$O$1:O2087,تحویلی!$E$1),"")),"")</f>
        <v/>
      </c>
      <c r="E2087" s="10" t="str">
        <f t="shared" si="134"/>
        <v>22447259</v>
      </c>
      <c r="F2087" s="10" t="str">
        <f>IFERROR(VLOOKUP(I2087,DATABASE!$N:$O,2,FALSE),"")</f>
        <v>لباس كار معمولي- بلوز و شلوار</v>
      </c>
      <c r="G2087" s="3" t="s">
        <v>2484</v>
      </c>
      <c r="H2087" s="4">
        <v>22447</v>
      </c>
      <c r="I2087" s="3" t="s">
        <v>1583</v>
      </c>
      <c r="J2087" s="3" t="s">
        <v>1624</v>
      </c>
      <c r="K2087" s="5">
        <v>1</v>
      </c>
      <c r="L2087" s="3" t="s">
        <v>28</v>
      </c>
      <c r="M2087" s="3" t="s">
        <v>4</v>
      </c>
      <c r="N2087" s="3" t="s">
        <v>13</v>
      </c>
      <c r="O2087" s="1">
        <v>259</v>
      </c>
      <c r="P2087" s="4">
        <v>0</v>
      </c>
      <c r="Q2087" s="10">
        <f t="shared" si="135"/>
        <v>259</v>
      </c>
    </row>
    <row r="2088" spans="2:17" ht="20.25" customHeight="1">
      <c r="B2088" s="10" t="str">
        <f t="shared" si="132"/>
        <v>كمربند برزنتي نواري789</v>
      </c>
      <c r="C2088" s="10" t="str">
        <f t="shared" si="133"/>
        <v>كمربند برزنتي نواري1402/06/28789</v>
      </c>
      <c r="D2088" s="10" t="str">
        <f>IFERROR(IF(تحویلی!$E$1="","",IF(NOSA!O2088=تحویلی!$E$1,تحویلی!$E$1&amp;COUNTIF(NOSA!$O$1:O2088,تحویلی!$E$1),"")),"")</f>
        <v/>
      </c>
      <c r="E2088" s="10" t="str">
        <f t="shared" si="134"/>
        <v>22450789</v>
      </c>
      <c r="F2088" s="10" t="str">
        <f>IFERROR(VLOOKUP(I2088,DATABASE!$N:$O,2,FALSE),"")</f>
        <v>كمربند برزنتي نواري</v>
      </c>
      <c r="G2088" s="3" t="s">
        <v>2484</v>
      </c>
      <c r="H2088" s="4">
        <v>22450</v>
      </c>
      <c r="I2088" s="3" t="s">
        <v>1441</v>
      </c>
      <c r="J2088" s="3" t="s">
        <v>95</v>
      </c>
      <c r="K2088" s="5">
        <v>1</v>
      </c>
      <c r="L2088" s="3" t="s">
        <v>96</v>
      </c>
      <c r="M2088" s="3" t="s">
        <v>43</v>
      </c>
      <c r="N2088" s="3" t="s">
        <v>1261</v>
      </c>
      <c r="O2088" s="1">
        <v>789</v>
      </c>
      <c r="P2088" s="4">
        <v>0</v>
      </c>
      <c r="Q2088" s="10">
        <f t="shared" si="135"/>
        <v>789</v>
      </c>
    </row>
    <row r="2089" spans="2:17" ht="20.25" customHeight="1">
      <c r="B2089" s="10" t="str">
        <f t="shared" si="132"/>
        <v>پابند نسوز آلومينيومي847</v>
      </c>
      <c r="C2089" s="10" t="str">
        <f t="shared" si="133"/>
        <v>پابند نسوز آلومينيومي1402/06/28847</v>
      </c>
      <c r="D2089" s="10" t="str">
        <f>IFERROR(IF(تحویلی!$E$1="","",IF(NOSA!O2089=تحویلی!$E$1,تحویلی!$E$1&amp;COUNTIF(NOSA!$O$1:O2089,تحویلی!$E$1),"")),"")</f>
        <v/>
      </c>
      <c r="E2089" s="10" t="str">
        <f t="shared" si="134"/>
        <v>22453847</v>
      </c>
      <c r="F2089" s="10" t="str">
        <f>IFERROR(VLOOKUP(I2089,DATABASE!$N:$O,2,FALSE),"")</f>
        <v>پابند نسوز آلومينيومي</v>
      </c>
      <c r="G2089" s="3" t="s">
        <v>2484</v>
      </c>
      <c r="H2089" s="4">
        <v>22453</v>
      </c>
      <c r="I2089" s="3" t="s">
        <v>2326</v>
      </c>
      <c r="J2089" s="3" t="s">
        <v>632</v>
      </c>
      <c r="K2089" s="5">
        <v>1</v>
      </c>
      <c r="L2089" s="3" t="s">
        <v>3</v>
      </c>
      <c r="M2089" s="3" t="s">
        <v>4</v>
      </c>
      <c r="N2089" s="3" t="s">
        <v>2746</v>
      </c>
      <c r="O2089" s="1">
        <v>847</v>
      </c>
      <c r="P2089" s="4">
        <v>0</v>
      </c>
      <c r="Q2089" s="10">
        <f t="shared" si="135"/>
        <v>847</v>
      </c>
    </row>
    <row r="2090" spans="2:17" ht="20.25" customHeight="1">
      <c r="B2090" s="10" t="str">
        <f t="shared" si="132"/>
        <v>دستكش استاد كار683</v>
      </c>
      <c r="C2090" s="10" t="str">
        <f t="shared" si="133"/>
        <v>دستكش استاد كار1402/06/29683</v>
      </c>
      <c r="D2090" s="10" t="str">
        <f>IFERROR(IF(تحویلی!$E$1="","",IF(NOSA!O2090=تحویلی!$E$1,تحویلی!$E$1&amp;COUNTIF(NOSA!$O$1:O2090,تحویلی!$E$1),"")),"")</f>
        <v/>
      </c>
      <c r="E2090" s="10" t="str">
        <f t="shared" si="134"/>
        <v>22459683</v>
      </c>
      <c r="F2090" s="10" t="str">
        <f>IFERROR(VLOOKUP(I2090,DATABASE!$N:$O,2,FALSE),"")</f>
        <v>دستكش استاد كار</v>
      </c>
      <c r="G2090" s="3" t="s">
        <v>2485</v>
      </c>
      <c r="H2090" s="4">
        <v>22459</v>
      </c>
      <c r="I2090" s="3" t="s">
        <v>1543</v>
      </c>
      <c r="J2090" s="3" t="s">
        <v>255</v>
      </c>
      <c r="K2090" s="5">
        <v>1</v>
      </c>
      <c r="L2090" s="3" t="s">
        <v>3</v>
      </c>
      <c r="M2090" s="3" t="s">
        <v>1123</v>
      </c>
      <c r="N2090" s="3" t="s">
        <v>1047</v>
      </c>
      <c r="O2090" s="1">
        <v>683</v>
      </c>
      <c r="P2090" s="4">
        <v>1</v>
      </c>
      <c r="Q2090" s="10">
        <f t="shared" si="135"/>
        <v>683</v>
      </c>
    </row>
    <row r="2091" spans="2:17" ht="20.25" customHeight="1">
      <c r="B2091" s="10" t="str">
        <f t="shared" si="132"/>
        <v>دستكش كف مواد سبك835</v>
      </c>
      <c r="C2091" s="10" t="str">
        <f t="shared" si="133"/>
        <v>دستكش كف مواد سبك1402/06/29835</v>
      </c>
      <c r="D2091" s="10" t="str">
        <f>IFERROR(IF(تحویلی!$E$1="","",IF(NOSA!O2091=تحویلی!$E$1,تحویلی!$E$1&amp;COUNTIF(NOSA!$O$1:O2091,تحویلی!$E$1),"")),"")</f>
        <v/>
      </c>
      <c r="E2091" s="10" t="str">
        <f t="shared" si="134"/>
        <v>22464835</v>
      </c>
      <c r="F2091" s="10" t="str">
        <f>IFERROR(VLOOKUP(I2091,DATABASE!$N:$O,2,FALSE),"")</f>
        <v>دستكش كف مواد سبك</v>
      </c>
      <c r="G2091" s="3" t="s">
        <v>2485</v>
      </c>
      <c r="H2091" s="4">
        <v>22464</v>
      </c>
      <c r="I2091" s="3" t="s">
        <v>1456</v>
      </c>
      <c r="J2091" s="3" t="s">
        <v>2</v>
      </c>
      <c r="K2091" s="5">
        <v>1</v>
      </c>
      <c r="L2091" s="3" t="s">
        <v>3</v>
      </c>
      <c r="M2091" s="3" t="s">
        <v>47</v>
      </c>
      <c r="N2091" s="3" t="s">
        <v>2677</v>
      </c>
      <c r="O2091" s="1">
        <v>835</v>
      </c>
      <c r="P2091" s="4">
        <v>1</v>
      </c>
      <c r="Q2091" s="10">
        <f t="shared" si="135"/>
        <v>835</v>
      </c>
    </row>
    <row r="2092" spans="2:17" ht="20.25" customHeight="1">
      <c r="B2092" s="10" t="str">
        <f t="shared" si="132"/>
        <v>دستكش كف مواد سبك694</v>
      </c>
      <c r="C2092" s="10" t="str">
        <f t="shared" si="133"/>
        <v>دستكش كف مواد سبك1402/06/29694</v>
      </c>
      <c r="D2092" s="10" t="str">
        <f>IFERROR(IF(تحویلی!$E$1="","",IF(NOSA!O2092=تحویلی!$E$1,تحویلی!$E$1&amp;COUNTIF(NOSA!$O$1:O2092,تحویلی!$E$1),"")),"")</f>
        <v/>
      </c>
      <c r="E2092" s="10" t="str">
        <f t="shared" si="134"/>
        <v>22465694</v>
      </c>
      <c r="F2092" s="10" t="str">
        <f>IFERROR(VLOOKUP(I2092,DATABASE!$N:$O,2,FALSE),"")</f>
        <v>دستكش كف مواد سبك</v>
      </c>
      <c r="G2092" s="3" t="s">
        <v>2485</v>
      </c>
      <c r="H2092" s="4">
        <v>22465</v>
      </c>
      <c r="I2092" s="3" t="s">
        <v>1456</v>
      </c>
      <c r="J2092" s="3" t="s">
        <v>2</v>
      </c>
      <c r="K2092" s="5">
        <v>1</v>
      </c>
      <c r="L2092" s="3" t="s">
        <v>3</v>
      </c>
      <c r="M2092" s="3" t="s">
        <v>47</v>
      </c>
      <c r="N2092" s="3" t="s">
        <v>128</v>
      </c>
      <c r="O2092" s="1">
        <v>694</v>
      </c>
      <c r="P2092" s="4">
        <v>1</v>
      </c>
      <c r="Q2092" s="10">
        <f t="shared" si="135"/>
        <v>694</v>
      </c>
    </row>
    <row r="2093" spans="2:17" ht="20.25" customHeight="1">
      <c r="B2093" s="10" t="str">
        <f t="shared" si="132"/>
        <v>دستكش استاد كار694</v>
      </c>
      <c r="C2093" s="10" t="str">
        <f t="shared" si="133"/>
        <v>دستكش استاد كار1402/06/29694</v>
      </c>
      <c r="D2093" s="10" t="str">
        <f>IFERROR(IF(تحویلی!$E$1="","",IF(NOSA!O2093=تحویلی!$E$1,تحویلی!$E$1&amp;COUNTIF(NOSA!$O$1:O2093,تحویلی!$E$1),"")),"")</f>
        <v/>
      </c>
      <c r="E2093" s="10" t="str">
        <f t="shared" si="134"/>
        <v>22472694</v>
      </c>
      <c r="F2093" s="10" t="str">
        <f>IFERROR(VLOOKUP(I2093,DATABASE!$N:$O,2,FALSE),"")</f>
        <v>دستكش استاد كار</v>
      </c>
      <c r="G2093" s="3" t="s">
        <v>2485</v>
      </c>
      <c r="H2093" s="4">
        <v>22472</v>
      </c>
      <c r="I2093" s="3" t="s">
        <v>1543</v>
      </c>
      <c r="J2093" s="3" t="s">
        <v>255</v>
      </c>
      <c r="K2093" s="5">
        <v>1</v>
      </c>
      <c r="L2093" s="3" t="s">
        <v>3</v>
      </c>
      <c r="M2093" s="3" t="s">
        <v>47</v>
      </c>
      <c r="N2093" s="3" t="s">
        <v>128</v>
      </c>
      <c r="O2093" s="1">
        <v>694</v>
      </c>
      <c r="P2093" s="4">
        <v>0</v>
      </c>
      <c r="Q2093" s="10">
        <f t="shared" si="135"/>
        <v>694</v>
      </c>
    </row>
    <row r="2094" spans="2:17" ht="20.25" customHeight="1">
      <c r="B2094" s="10" t="str">
        <f t="shared" si="132"/>
        <v>عينك كهربايي (روكلاهي)783</v>
      </c>
      <c r="C2094" s="10" t="str">
        <f t="shared" si="133"/>
        <v>عينك كهربايي (روكلاهي)1402/06/29783</v>
      </c>
      <c r="D2094" s="10" t="str">
        <f>IFERROR(IF(تحویلی!$E$1="","",IF(NOSA!O2094=تحویلی!$E$1,تحویلی!$E$1&amp;COUNTIF(NOSA!$O$1:O2094,تحویلی!$E$1),"")),"")</f>
        <v/>
      </c>
      <c r="E2094" s="10" t="str">
        <f t="shared" si="134"/>
        <v>22476783</v>
      </c>
      <c r="F2094" s="10" t="str">
        <f>IFERROR(VLOOKUP(I2094,DATABASE!$N:$O,2,FALSE),"")</f>
        <v>عينك كهربايي (روكلاهي)</v>
      </c>
      <c r="G2094" s="3" t="s">
        <v>2485</v>
      </c>
      <c r="H2094" s="4">
        <v>22476</v>
      </c>
      <c r="I2094" s="3" t="s">
        <v>1560</v>
      </c>
      <c r="J2094" s="3" t="s">
        <v>1561</v>
      </c>
      <c r="K2094" s="5">
        <v>1</v>
      </c>
      <c r="L2094" s="3" t="s">
        <v>8</v>
      </c>
      <c r="M2094" s="3" t="s">
        <v>4</v>
      </c>
      <c r="N2094" s="3" t="s">
        <v>1219</v>
      </c>
      <c r="O2094" s="1">
        <v>783</v>
      </c>
      <c r="P2094" s="4">
        <v>0</v>
      </c>
      <c r="Q2094" s="10">
        <f t="shared" si="135"/>
        <v>783</v>
      </c>
    </row>
    <row r="2095" spans="2:17" ht="20.25" customHeight="1">
      <c r="B2095" s="10" t="str">
        <f t="shared" si="132"/>
        <v>دستكش استاد كار760</v>
      </c>
      <c r="C2095" s="10" t="str">
        <f t="shared" si="133"/>
        <v>دستكش استاد كار1402/06/29760</v>
      </c>
      <c r="D2095" s="10" t="str">
        <f>IFERROR(IF(تحویلی!$E$1="","",IF(NOSA!O2095=تحویلی!$E$1,تحویلی!$E$1&amp;COUNTIF(NOSA!$O$1:O2095,تحویلی!$E$1),"")),"")</f>
        <v/>
      </c>
      <c r="E2095" s="10" t="str">
        <f t="shared" si="134"/>
        <v>22482760</v>
      </c>
      <c r="F2095" s="10" t="str">
        <f>IFERROR(VLOOKUP(I2095,DATABASE!$N:$O,2,FALSE),"")</f>
        <v>دستكش استاد كار</v>
      </c>
      <c r="G2095" s="3" t="s">
        <v>2485</v>
      </c>
      <c r="H2095" s="4">
        <v>22482</v>
      </c>
      <c r="I2095" s="3" t="s">
        <v>1543</v>
      </c>
      <c r="J2095" s="3" t="s">
        <v>255</v>
      </c>
      <c r="K2095" s="5">
        <v>1</v>
      </c>
      <c r="L2095" s="3" t="s">
        <v>3</v>
      </c>
      <c r="M2095" s="3" t="s">
        <v>202</v>
      </c>
      <c r="N2095" s="3" t="s">
        <v>1003</v>
      </c>
      <c r="O2095" s="1">
        <v>760</v>
      </c>
      <c r="P2095" s="4">
        <v>0</v>
      </c>
      <c r="Q2095" s="10">
        <f t="shared" si="135"/>
        <v>760</v>
      </c>
    </row>
    <row r="2096" spans="2:17" ht="20.25" customHeight="1">
      <c r="B2096" s="10" t="str">
        <f t="shared" si="132"/>
        <v>چكمه ضد آب259</v>
      </c>
      <c r="C2096" s="10" t="str">
        <f t="shared" si="133"/>
        <v>چكمه ضد آب1402/06/29259</v>
      </c>
      <c r="D2096" s="10" t="str">
        <f>IFERROR(IF(تحویلی!$E$1="","",IF(NOSA!O2096=تحویلی!$E$1,تحویلی!$E$1&amp;COUNTIF(NOSA!$O$1:O2096,تحویلی!$E$1),"")),"")</f>
        <v/>
      </c>
      <c r="E2096" s="10" t="str">
        <f t="shared" si="134"/>
        <v>22487259</v>
      </c>
      <c r="F2096" s="10" t="str">
        <f>IFERROR(VLOOKUP(I2096,DATABASE!$N:$O,2,FALSE),"")</f>
        <v>چكمه ضد آب</v>
      </c>
      <c r="G2096" s="3" t="s">
        <v>2485</v>
      </c>
      <c r="H2096" s="4">
        <v>22487</v>
      </c>
      <c r="I2096" s="3" t="s">
        <v>2376</v>
      </c>
      <c r="J2096" s="3" t="s">
        <v>2154</v>
      </c>
      <c r="K2096" s="5">
        <v>1</v>
      </c>
      <c r="L2096" s="3" t="s">
        <v>3</v>
      </c>
      <c r="M2096" s="3" t="s">
        <v>4</v>
      </c>
      <c r="N2096" s="3" t="s">
        <v>13</v>
      </c>
      <c r="O2096" s="1">
        <v>259</v>
      </c>
      <c r="P2096" s="4">
        <v>0</v>
      </c>
      <c r="Q2096" s="10">
        <f t="shared" si="135"/>
        <v>259</v>
      </c>
    </row>
    <row r="2097" spans="2:17" ht="20.25" customHeight="1">
      <c r="B2097" s="10" t="str">
        <f t="shared" si="132"/>
        <v>چكمه ضد آب121</v>
      </c>
      <c r="C2097" s="10" t="str">
        <f t="shared" si="133"/>
        <v>چكمه ضد آب1402/06/29121</v>
      </c>
      <c r="D2097" s="10" t="str">
        <f>IFERROR(IF(تحویلی!$E$1="","",IF(NOSA!O2097=تحویلی!$E$1,تحویلی!$E$1&amp;COUNTIF(NOSA!$O$1:O2097,تحویلی!$E$1),"")),"")</f>
        <v/>
      </c>
      <c r="E2097" s="10" t="str">
        <f t="shared" si="134"/>
        <v>22487121</v>
      </c>
      <c r="F2097" s="10" t="str">
        <f>IFERROR(VLOOKUP(I2097,DATABASE!$N:$O,2,FALSE),"")</f>
        <v>چكمه ضد آب</v>
      </c>
      <c r="G2097" s="3" t="s">
        <v>2485</v>
      </c>
      <c r="H2097" s="4">
        <v>22487</v>
      </c>
      <c r="I2097" s="3" t="s">
        <v>2376</v>
      </c>
      <c r="J2097" s="3" t="s">
        <v>2154</v>
      </c>
      <c r="K2097" s="5">
        <v>1</v>
      </c>
      <c r="L2097" s="3" t="s">
        <v>3</v>
      </c>
      <c r="M2097" s="3" t="s">
        <v>4</v>
      </c>
      <c r="N2097" s="3" t="s">
        <v>186</v>
      </c>
      <c r="O2097" s="1">
        <v>121</v>
      </c>
      <c r="P2097" s="4">
        <v>0</v>
      </c>
      <c r="Q2097" s="10">
        <f t="shared" si="135"/>
        <v>121</v>
      </c>
    </row>
    <row r="2098" spans="2:17" ht="20.25" customHeight="1">
      <c r="B2098" s="10" t="str">
        <f t="shared" si="132"/>
        <v>دستكش ضد برش سبك460</v>
      </c>
      <c r="C2098" s="10" t="str">
        <f t="shared" si="133"/>
        <v>دستكش ضد برش سبك1402/06/30460</v>
      </c>
      <c r="D2098" s="10" t="str">
        <f>IFERROR(IF(تحویلی!$E$1="","",IF(NOSA!O2098=تحویلی!$E$1,تحویلی!$E$1&amp;COUNTIF(NOSA!$O$1:O2098,تحویلی!$E$1),"")),"")</f>
        <v/>
      </c>
      <c r="E2098" s="10" t="str">
        <f t="shared" si="134"/>
        <v>22493460</v>
      </c>
      <c r="F2098" s="10" t="str">
        <f>IFERROR(VLOOKUP(I2098,DATABASE!$N:$O,2,FALSE),"")</f>
        <v>دستكش ضد برش سبك</v>
      </c>
      <c r="G2098" s="3" t="s">
        <v>2486</v>
      </c>
      <c r="H2098" s="4">
        <v>22493</v>
      </c>
      <c r="I2098" s="3" t="s">
        <v>1442</v>
      </c>
      <c r="J2098" s="3" t="s">
        <v>22</v>
      </c>
      <c r="K2098" s="5">
        <v>1</v>
      </c>
      <c r="L2098" s="3" t="s">
        <v>3</v>
      </c>
      <c r="M2098" s="3" t="s">
        <v>47</v>
      </c>
      <c r="N2098" s="3" t="s">
        <v>140</v>
      </c>
      <c r="O2098" s="1">
        <v>460</v>
      </c>
      <c r="P2098" s="4">
        <v>1</v>
      </c>
      <c r="Q2098" s="10">
        <f t="shared" si="135"/>
        <v>460</v>
      </c>
    </row>
    <row r="2099" spans="2:17" ht="20.25" customHeight="1">
      <c r="B2099" s="10" t="str">
        <f t="shared" si="132"/>
        <v>دستكش ضد برش سبك827</v>
      </c>
      <c r="C2099" s="10" t="str">
        <f t="shared" si="133"/>
        <v>دستكش ضد برش سبك1402/06/30827</v>
      </c>
      <c r="D2099" s="10" t="str">
        <f>IFERROR(IF(تحویلی!$E$1="","",IF(NOSA!O2099=تحویلی!$E$1,تحویلی!$E$1&amp;COUNTIF(NOSA!$O$1:O2099,تحویلی!$E$1),"")),"")</f>
        <v/>
      </c>
      <c r="E2099" s="10" t="str">
        <f t="shared" si="134"/>
        <v>22497827</v>
      </c>
      <c r="F2099" s="10" t="str">
        <f>IFERROR(VLOOKUP(I2099,DATABASE!$N:$O,2,FALSE),"")</f>
        <v>دستكش ضد برش سبك</v>
      </c>
      <c r="G2099" s="3" t="s">
        <v>2486</v>
      </c>
      <c r="H2099" s="4">
        <v>22497</v>
      </c>
      <c r="I2099" s="3" t="s">
        <v>1442</v>
      </c>
      <c r="J2099" s="3" t="s">
        <v>22</v>
      </c>
      <c r="K2099" s="5">
        <v>1</v>
      </c>
      <c r="L2099" s="3" t="s">
        <v>3</v>
      </c>
      <c r="M2099" s="3" t="s">
        <v>47</v>
      </c>
      <c r="N2099" s="3" t="s">
        <v>2729</v>
      </c>
      <c r="O2099" s="1">
        <v>827</v>
      </c>
      <c r="P2099" s="4">
        <v>1</v>
      </c>
      <c r="Q2099" s="10">
        <f t="shared" si="135"/>
        <v>827</v>
      </c>
    </row>
    <row r="2100" spans="2:17" ht="20.25" customHeight="1">
      <c r="B2100" s="10" t="str">
        <f t="shared" si="132"/>
        <v>پوتين ايمني نسوز774</v>
      </c>
      <c r="C2100" s="10" t="str">
        <f t="shared" si="133"/>
        <v>پوتين ايمني نسوز1402/06/30774</v>
      </c>
      <c r="D2100" s="10" t="str">
        <f>IFERROR(IF(تحویلی!$E$1="","",IF(NOSA!O2100=تحویلی!$E$1,تحویلی!$E$1&amp;COUNTIF(NOSA!$O$1:O2100,تحویلی!$E$1),"")),"")</f>
        <v/>
      </c>
      <c r="E2100" s="10" t="str">
        <f t="shared" si="134"/>
        <v>22503774</v>
      </c>
      <c r="F2100" s="10" t="str">
        <f>IFERROR(VLOOKUP(I2100,DATABASE!$N:$O,2,FALSE),"")</f>
        <v>پوتين ايمني نسوز</v>
      </c>
      <c r="G2100" s="3" t="s">
        <v>2486</v>
      </c>
      <c r="H2100" s="4">
        <v>22503</v>
      </c>
      <c r="I2100" s="3" t="s">
        <v>1528</v>
      </c>
      <c r="J2100" s="3" t="s">
        <v>1654</v>
      </c>
      <c r="K2100" s="5">
        <v>1</v>
      </c>
      <c r="L2100" s="3" t="s">
        <v>3</v>
      </c>
      <c r="M2100" s="3" t="s">
        <v>43</v>
      </c>
      <c r="N2100" s="3" t="s">
        <v>2747</v>
      </c>
      <c r="O2100" s="1">
        <v>774</v>
      </c>
      <c r="P2100" s="4">
        <v>1</v>
      </c>
      <c r="Q2100" s="10">
        <f t="shared" si="135"/>
        <v>774</v>
      </c>
    </row>
    <row r="2101" spans="2:17" ht="20.25" customHeight="1">
      <c r="B2101" s="10" t="str">
        <f t="shared" si="132"/>
        <v>لباس كار يكبار مصرف580</v>
      </c>
      <c r="C2101" s="10" t="str">
        <f t="shared" si="133"/>
        <v>لباس كار يكبار مصرف1402/06/30580</v>
      </c>
      <c r="D2101" s="10" t="str">
        <f>IFERROR(IF(تحویلی!$E$1="","",IF(NOSA!O2101=تحویلی!$E$1,تحویلی!$E$1&amp;COUNTIF(NOSA!$O$1:O2101,تحویلی!$E$1),"")),"")</f>
        <v/>
      </c>
      <c r="E2101" s="10" t="str">
        <f t="shared" si="134"/>
        <v>22516580</v>
      </c>
      <c r="F2101" s="10" t="str">
        <f>IFERROR(VLOOKUP(I2101,DATABASE!$N:$O,2,FALSE),"")</f>
        <v>لباس كار يكبار مصرف</v>
      </c>
      <c r="G2101" s="3" t="s">
        <v>2486</v>
      </c>
      <c r="H2101" s="4">
        <v>22516</v>
      </c>
      <c r="I2101" s="3" t="s">
        <v>1691</v>
      </c>
      <c r="J2101" s="3" t="s">
        <v>956</v>
      </c>
      <c r="K2101" s="5">
        <v>1</v>
      </c>
      <c r="L2101" s="3" t="s">
        <v>28</v>
      </c>
      <c r="M2101" s="3" t="s">
        <v>47</v>
      </c>
      <c r="N2101" s="3" t="s">
        <v>1001</v>
      </c>
      <c r="O2101" s="1">
        <v>580</v>
      </c>
      <c r="P2101" s="4">
        <v>0</v>
      </c>
      <c r="Q2101" s="10">
        <f t="shared" si="135"/>
        <v>580</v>
      </c>
    </row>
    <row r="2102" spans="2:17" ht="20.25" customHeight="1">
      <c r="B2102" s="10" t="str">
        <f t="shared" si="132"/>
        <v>لباس كار نسوز(بلوز و شلوار)776</v>
      </c>
      <c r="C2102" s="10" t="str">
        <f t="shared" si="133"/>
        <v>لباس كار نسوز(بلوز و شلوار)1402/06/30776</v>
      </c>
      <c r="D2102" s="10" t="str">
        <f>IFERROR(IF(تحویلی!$E$1="","",IF(NOSA!O2102=تحویلی!$E$1,تحویلی!$E$1&amp;COUNTIF(NOSA!$O$1:O2102,تحویلی!$E$1),"")),"")</f>
        <v/>
      </c>
      <c r="E2102" s="10" t="str">
        <f t="shared" si="134"/>
        <v>22518776</v>
      </c>
      <c r="F2102" s="10" t="str">
        <f>IFERROR(VLOOKUP(I2102,DATABASE!$N:$O,2,FALSE),"")</f>
        <v>لباس كار نسوز(بلوز و شلوار)</v>
      </c>
      <c r="G2102" s="3" t="s">
        <v>2486</v>
      </c>
      <c r="H2102" s="4">
        <v>22518</v>
      </c>
      <c r="I2102" s="3" t="s">
        <v>1751</v>
      </c>
      <c r="J2102" s="3" t="s">
        <v>1752</v>
      </c>
      <c r="K2102" s="5">
        <v>1</v>
      </c>
      <c r="L2102" s="3" t="s">
        <v>28</v>
      </c>
      <c r="M2102" s="3" t="s">
        <v>4</v>
      </c>
      <c r="N2102" s="3" t="s">
        <v>2710</v>
      </c>
      <c r="O2102" s="1">
        <v>776</v>
      </c>
      <c r="P2102" s="4">
        <v>1</v>
      </c>
      <c r="Q2102" s="10">
        <f t="shared" si="135"/>
        <v>776</v>
      </c>
    </row>
    <row r="2103" spans="2:17" ht="20.25" customHeight="1">
      <c r="B2103" s="10" t="str">
        <f t="shared" si="132"/>
        <v>كمربند برزنتي نواري776</v>
      </c>
      <c r="C2103" s="10" t="str">
        <f t="shared" si="133"/>
        <v>كمربند برزنتي نواري1402/06/30776</v>
      </c>
      <c r="D2103" s="10" t="str">
        <f>IFERROR(IF(تحویلی!$E$1="","",IF(NOSA!O2103=تحویلی!$E$1,تحویلی!$E$1&amp;COUNTIF(NOSA!$O$1:O2103,تحویلی!$E$1),"")),"")</f>
        <v/>
      </c>
      <c r="E2103" s="10" t="str">
        <f t="shared" si="134"/>
        <v>22518776</v>
      </c>
      <c r="F2103" s="10" t="str">
        <f>IFERROR(VLOOKUP(I2103,DATABASE!$N:$O,2,FALSE),"")</f>
        <v>كمربند برزنتي نواري</v>
      </c>
      <c r="G2103" s="3" t="s">
        <v>2486</v>
      </c>
      <c r="H2103" s="4">
        <v>22518</v>
      </c>
      <c r="I2103" s="3" t="s">
        <v>1441</v>
      </c>
      <c r="J2103" s="3" t="s">
        <v>95</v>
      </c>
      <c r="K2103" s="5">
        <v>1</v>
      </c>
      <c r="L2103" s="3" t="s">
        <v>96</v>
      </c>
      <c r="M2103" s="3" t="s">
        <v>4</v>
      </c>
      <c r="N2103" s="3" t="s">
        <v>2710</v>
      </c>
      <c r="O2103" s="1">
        <v>776</v>
      </c>
      <c r="P2103" s="4">
        <v>1</v>
      </c>
      <c r="Q2103" s="10">
        <f t="shared" si="135"/>
        <v>776</v>
      </c>
    </row>
    <row r="2104" spans="2:17" ht="20.25" customHeight="1">
      <c r="B2104" s="10" t="str">
        <f t="shared" si="132"/>
        <v>دستكش ساق بلند نسوز606</v>
      </c>
      <c r="C2104" s="10" t="str">
        <f t="shared" si="133"/>
        <v>دستكش ساق بلند نسوز1402/06/30606</v>
      </c>
      <c r="D2104" s="10" t="str">
        <f>IFERROR(IF(تحویلی!$E$1="","",IF(NOSA!O2104=تحویلی!$E$1,تحویلی!$E$1&amp;COUNTIF(NOSA!$O$1:O2104,تحویلی!$E$1),"")),"")</f>
        <v/>
      </c>
      <c r="E2104" s="10" t="str">
        <f t="shared" si="134"/>
        <v>22523606</v>
      </c>
      <c r="F2104" s="10" t="str">
        <f>IFERROR(VLOOKUP(I2104,DATABASE!$N:$O,2,FALSE),"")</f>
        <v>دستكش ساق بلند نسوز</v>
      </c>
      <c r="G2104" s="3" t="s">
        <v>2486</v>
      </c>
      <c r="H2104" s="4">
        <v>22523</v>
      </c>
      <c r="I2104" s="3" t="s">
        <v>1461</v>
      </c>
      <c r="J2104" s="3" t="s">
        <v>34</v>
      </c>
      <c r="K2104" s="5">
        <v>1</v>
      </c>
      <c r="L2104" s="3" t="s">
        <v>3</v>
      </c>
      <c r="M2104" s="3" t="s">
        <v>4</v>
      </c>
      <c r="N2104" s="3" t="s">
        <v>2748</v>
      </c>
      <c r="O2104" s="1">
        <v>606</v>
      </c>
      <c r="P2104" s="4">
        <v>1</v>
      </c>
      <c r="Q2104" s="10">
        <f t="shared" si="135"/>
        <v>606</v>
      </c>
    </row>
    <row r="2105" spans="2:17" ht="20.25" customHeight="1">
      <c r="B2105" s="10" t="str">
        <f t="shared" si="132"/>
        <v>دستكش ضد برش سبك606</v>
      </c>
      <c r="C2105" s="10" t="str">
        <f t="shared" si="133"/>
        <v>دستكش ضد برش سبك1402/06/30606</v>
      </c>
      <c r="D2105" s="10" t="str">
        <f>IFERROR(IF(تحویلی!$E$1="","",IF(NOSA!O2105=تحویلی!$E$1,تحویلی!$E$1&amp;COUNTIF(NOSA!$O$1:O2105,تحویلی!$E$1),"")),"")</f>
        <v/>
      </c>
      <c r="E2105" s="10" t="str">
        <f t="shared" si="134"/>
        <v>22523606</v>
      </c>
      <c r="F2105" s="10" t="str">
        <f>IFERROR(VLOOKUP(I2105,DATABASE!$N:$O,2,FALSE),"")</f>
        <v>دستكش ضد برش سبك</v>
      </c>
      <c r="G2105" s="3" t="s">
        <v>2486</v>
      </c>
      <c r="H2105" s="4">
        <v>22523</v>
      </c>
      <c r="I2105" s="3" t="s">
        <v>1442</v>
      </c>
      <c r="J2105" s="3" t="s">
        <v>22</v>
      </c>
      <c r="K2105" s="5">
        <v>1</v>
      </c>
      <c r="L2105" s="3" t="s">
        <v>3</v>
      </c>
      <c r="M2105" s="3" t="s">
        <v>4</v>
      </c>
      <c r="N2105" s="3" t="s">
        <v>2748</v>
      </c>
      <c r="O2105" s="1">
        <v>606</v>
      </c>
      <c r="P2105" s="4">
        <v>0</v>
      </c>
      <c r="Q2105" s="10">
        <f t="shared" si="135"/>
        <v>606</v>
      </c>
    </row>
    <row r="2106" spans="2:17" ht="20.25" customHeight="1">
      <c r="B2106" s="10" t="str">
        <f t="shared" si="132"/>
        <v>كفش ايمني عايق برق599</v>
      </c>
      <c r="C2106" s="10" t="str">
        <f t="shared" si="133"/>
        <v>كفش ايمني عايق برق1402/06/30599</v>
      </c>
      <c r="D2106" s="10" t="str">
        <f>IFERROR(IF(تحویلی!$E$1="","",IF(NOSA!O2106=تحویلی!$E$1,تحویلی!$E$1&amp;COUNTIF(NOSA!$O$1:O2106,تحویلی!$E$1),"")),"")</f>
        <v/>
      </c>
      <c r="E2106" s="10" t="str">
        <f t="shared" si="134"/>
        <v>22527599</v>
      </c>
      <c r="F2106" s="10" t="str">
        <f>IFERROR(VLOOKUP(I2106,DATABASE!$N:$O,2,FALSE),"")</f>
        <v>كفش ايمني عايق برق</v>
      </c>
      <c r="G2106" s="133" t="s">
        <v>2486</v>
      </c>
      <c r="H2106" s="134">
        <v>22527</v>
      </c>
      <c r="I2106" s="133" t="s">
        <v>1610</v>
      </c>
      <c r="J2106" s="133" t="s">
        <v>1689</v>
      </c>
      <c r="K2106" s="135">
        <v>1</v>
      </c>
      <c r="L2106" s="133" t="s">
        <v>3</v>
      </c>
      <c r="M2106" s="133" t="s">
        <v>47</v>
      </c>
      <c r="N2106" s="133" t="s">
        <v>2708</v>
      </c>
      <c r="O2106" s="136">
        <v>599</v>
      </c>
      <c r="P2106" s="134">
        <v>0</v>
      </c>
      <c r="Q2106" s="10">
        <f t="shared" si="135"/>
        <v>599</v>
      </c>
    </row>
    <row r="2107" spans="2:17" ht="20.25" customHeight="1">
      <c r="B2107" s="10" t="str">
        <f t="shared" si="132"/>
        <v>پوتين ايمني نسوز10028</v>
      </c>
      <c r="C2107" s="10" t="str">
        <f t="shared" si="133"/>
        <v>پوتين ايمني نسوز1402/06/3010028</v>
      </c>
      <c r="D2107" s="10" t="str">
        <f>IFERROR(IF(تحویلی!$E$1="","",IF(NOSA!O2107=تحویلی!$E$1,تحویلی!$E$1&amp;COUNTIF(NOSA!$O$1:O2107,تحویلی!$E$1),"")),"")</f>
        <v/>
      </c>
      <c r="E2107" s="10" t="str">
        <f t="shared" si="134"/>
        <v>2253110028</v>
      </c>
      <c r="F2107" s="10" t="str">
        <f>IFERROR(VLOOKUP(I2107,DATABASE!$N:$O,2,FALSE),"")</f>
        <v>پوتين ايمني نسوز</v>
      </c>
      <c r="G2107" s="133" t="s">
        <v>2486</v>
      </c>
      <c r="H2107" s="134">
        <v>22531</v>
      </c>
      <c r="I2107" s="133" t="s">
        <v>1510</v>
      </c>
      <c r="J2107" s="133" t="s">
        <v>1660</v>
      </c>
      <c r="K2107" s="135">
        <v>1</v>
      </c>
      <c r="L2107" s="133" t="s">
        <v>3</v>
      </c>
      <c r="M2107" s="133" t="s">
        <v>9</v>
      </c>
      <c r="N2107" s="133" t="s">
        <v>1722</v>
      </c>
      <c r="O2107" s="136">
        <v>10028</v>
      </c>
      <c r="P2107" s="134">
        <v>1</v>
      </c>
      <c r="Q2107" s="10">
        <f t="shared" si="135"/>
        <v>10028</v>
      </c>
    </row>
    <row r="2108" spans="2:17" ht="20.25" customHeight="1">
      <c r="B2108" s="10" t="str">
        <f t="shared" si="132"/>
        <v>دستكش ضد برش سبك10028</v>
      </c>
      <c r="C2108" s="10" t="str">
        <f t="shared" si="133"/>
        <v>دستكش ضد برش سبك1402/06/3010028</v>
      </c>
      <c r="D2108" s="10" t="str">
        <f>IFERROR(IF(تحویلی!$E$1="","",IF(NOSA!O2108=تحویلی!$E$1,تحویلی!$E$1&amp;COUNTIF(NOSA!$O$1:O2108,تحویلی!$E$1),"")),"")</f>
        <v/>
      </c>
      <c r="E2108" s="10" t="str">
        <f t="shared" si="134"/>
        <v>2253110028</v>
      </c>
      <c r="F2108" s="10" t="str">
        <f>IFERROR(VLOOKUP(I2108,DATABASE!$N:$O,2,FALSE),"")</f>
        <v>دستكش ضد برش سبك</v>
      </c>
      <c r="G2108" s="133" t="s">
        <v>2486</v>
      </c>
      <c r="H2108" s="134">
        <v>22531</v>
      </c>
      <c r="I2108" s="133" t="s">
        <v>1442</v>
      </c>
      <c r="J2108" s="133" t="s">
        <v>22</v>
      </c>
      <c r="K2108" s="135">
        <v>1</v>
      </c>
      <c r="L2108" s="133" t="s">
        <v>3</v>
      </c>
      <c r="M2108" s="133" t="s">
        <v>9</v>
      </c>
      <c r="N2108" s="133" t="s">
        <v>1722</v>
      </c>
      <c r="O2108" s="136">
        <v>10028</v>
      </c>
      <c r="P2108" s="134">
        <v>1</v>
      </c>
      <c r="Q2108" s="10">
        <f t="shared" si="135"/>
        <v>10028</v>
      </c>
    </row>
    <row r="2109" spans="2:17" ht="20.25" customHeight="1">
      <c r="B2109" s="10" t="str">
        <f t="shared" si="132"/>
        <v>دستكش كف مواد سبك790</v>
      </c>
      <c r="C2109" s="10" t="str">
        <f t="shared" si="133"/>
        <v>دستكش كف مواد سبك1402/06/30790</v>
      </c>
      <c r="D2109" s="10" t="str">
        <f>IFERROR(IF(تحویلی!$E$1="","",IF(NOSA!O2109=تحویلی!$E$1,تحویلی!$E$1&amp;COUNTIF(NOSA!$O$1:O2109,تحویلی!$E$1),"")),"")</f>
        <v/>
      </c>
      <c r="E2109" s="10" t="str">
        <f t="shared" si="134"/>
        <v>22535790</v>
      </c>
      <c r="F2109" s="10" t="str">
        <f>IFERROR(VLOOKUP(I2109,DATABASE!$N:$O,2,FALSE),"")</f>
        <v>دستكش كف مواد سبك</v>
      </c>
      <c r="G2109" s="133" t="s">
        <v>2486</v>
      </c>
      <c r="H2109" s="134">
        <v>22535</v>
      </c>
      <c r="I2109" s="133" t="s">
        <v>1456</v>
      </c>
      <c r="J2109" s="133" t="s">
        <v>2</v>
      </c>
      <c r="K2109" s="135">
        <v>1</v>
      </c>
      <c r="L2109" s="133" t="s">
        <v>3</v>
      </c>
      <c r="M2109" s="133" t="s">
        <v>47</v>
      </c>
      <c r="N2109" s="133" t="s">
        <v>1305</v>
      </c>
      <c r="O2109" s="136">
        <v>790</v>
      </c>
      <c r="P2109" s="134">
        <v>1</v>
      </c>
      <c r="Q2109" s="10">
        <f t="shared" si="135"/>
        <v>790</v>
      </c>
    </row>
    <row r="2110" spans="2:17" ht="20.25" customHeight="1">
      <c r="B2110" s="10" t="str">
        <f t="shared" si="132"/>
        <v>پوتين ايمني نسوز471</v>
      </c>
      <c r="C2110" s="10" t="str">
        <f t="shared" si="133"/>
        <v>پوتين ايمني نسوز1402/06/31471</v>
      </c>
      <c r="D2110" s="10" t="str">
        <f>IFERROR(IF(تحویلی!$E$1="","",IF(NOSA!O2110=تحویلی!$E$1,تحویلی!$E$1&amp;COUNTIF(NOSA!$O$1:O2110,تحویلی!$E$1),"")),"")</f>
        <v/>
      </c>
      <c r="E2110" s="10" t="str">
        <f t="shared" si="134"/>
        <v>22541471</v>
      </c>
      <c r="F2110" s="10" t="str">
        <f>IFERROR(VLOOKUP(I2110,DATABASE!$N:$O,2,FALSE),"")</f>
        <v>پوتين ايمني نسوز</v>
      </c>
      <c r="G2110" s="133" t="s">
        <v>2487</v>
      </c>
      <c r="H2110" s="134">
        <v>22541</v>
      </c>
      <c r="I2110" s="133" t="s">
        <v>1631</v>
      </c>
      <c r="J2110" s="133" t="s">
        <v>1632</v>
      </c>
      <c r="K2110" s="135">
        <v>1</v>
      </c>
      <c r="L2110" s="133" t="s">
        <v>3</v>
      </c>
      <c r="M2110" s="133" t="s">
        <v>43</v>
      </c>
      <c r="N2110" s="133" t="s">
        <v>97</v>
      </c>
      <c r="O2110" s="136">
        <v>471</v>
      </c>
      <c r="P2110" s="134">
        <v>1</v>
      </c>
      <c r="Q2110" s="10">
        <f t="shared" si="135"/>
        <v>471</v>
      </c>
    </row>
    <row r="2111" spans="2:17" ht="20.25" customHeight="1">
      <c r="B2111" s="10" t="str">
        <f t="shared" si="132"/>
        <v>130</v>
      </c>
      <c r="C2111" s="10" t="str">
        <f t="shared" si="133"/>
        <v>1402/06/31130</v>
      </c>
      <c r="D2111" s="10" t="str">
        <f>IFERROR(IF(تحویلی!$E$1="","",IF(NOSA!O2111=تحویلی!$E$1,تحویلی!$E$1&amp;COUNTIF(NOSA!$O$1:O2111,تحویلی!$E$1),"")),"")</f>
        <v/>
      </c>
      <c r="E2111" s="10" t="str">
        <f t="shared" si="134"/>
        <v>22542130</v>
      </c>
      <c r="F2111" s="10" t="str">
        <f>IFERROR(VLOOKUP(I2111,DATABASE!$N:$O,2,FALSE),"")</f>
        <v/>
      </c>
      <c r="G2111" s="133" t="s">
        <v>2487</v>
      </c>
      <c r="H2111" s="134">
        <v>22542</v>
      </c>
      <c r="I2111" s="133" t="s">
        <v>2699</v>
      </c>
      <c r="J2111" s="133" t="s">
        <v>7</v>
      </c>
      <c r="K2111" s="135">
        <v>1</v>
      </c>
      <c r="L2111" s="133" t="s">
        <v>8</v>
      </c>
      <c r="M2111" s="133" t="s">
        <v>19</v>
      </c>
      <c r="N2111" s="133" t="s">
        <v>253</v>
      </c>
      <c r="O2111" s="136">
        <v>130</v>
      </c>
      <c r="P2111" s="134">
        <v>1</v>
      </c>
      <c r="Q2111" s="10">
        <f t="shared" si="135"/>
        <v>130</v>
      </c>
    </row>
    <row r="2112" spans="2:17" ht="20.25" customHeight="1">
      <c r="B2112" s="10" t="str">
        <f t="shared" si="132"/>
        <v>دستكش ضد برش سبك31</v>
      </c>
      <c r="C2112" s="10" t="str">
        <f t="shared" si="133"/>
        <v>دستكش ضد برش سبك1402/06/3131</v>
      </c>
      <c r="D2112" s="10" t="str">
        <f>IFERROR(IF(تحویلی!$E$1="","",IF(NOSA!O2112=تحویلی!$E$1,تحویلی!$E$1&amp;COUNTIF(NOSA!$O$1:O2112,تحویلی!$E$1),"")),"")</f>
        <v/>
      </c>
      <c r="E2112" s="10" t="str">
        <f t="shared" si="134"/>
        <v>2254531</v>
      </c>
      <c r="F2112" s="10" t="str">
        <f>IFERROR(VLOOKUP(I2112,DATABASE!$N:$O,2,FALSE),"")</f>
        <v>دستكش ضد برش سبك</v>
      </c>
      <c r="G2112" s="133" t="s">
        <v>2487</v>
      </c>
      <c r="H2112" s="134">
        <v>22545</v>
      </c>
      <c r="I2112" s="133" t="s">
        <v>1442</v>
      </c>
      <c r="J2112" s="133" t="s">
        <v>22</v>
      </c>
      <c r="K2112" s="135">
        <v>1</v>
      </c>
      <c r="L2112" s="133" t="s">
        <v>3</v>
      </c>
      <c r="M2112" s="133" t="s">
        <v>9</v>
      </c>
      <c r="N2112" s="133" t="s">
        <v>175</v>
      </c>
      <c r="O2112" s="136">
        <v>31</v>
      </c>
      <c r="P2112" s="134">
        <v>1</v>
      </c>
      <c r="Q2112" s="10">
        <f t="shared" si="135"/>
        <v>31</v>
      </c>
    </row>
    <row r="2113" spans="2:17" ht="20.25" customHeight="1">
      <c r="B2113" s="10" t="str">
        <f t="shared" si="132"/>
        <v>نقاب تيره محافظ صورت معمولي606</v>
      </c>
      <c r="C2113" s="10" t="str">
        <f t="shared" si="133"/>
        <v>نقاب تيره محافظ صورت معمولي1402/06/31606</v>
      </c>
      <c r="D2113" s="10" t="str">
        <f>IFERROR(IF(تحویلی!$E$1="","",IF(NOSA!O2113=تحویلی!$E$1,تحویلی!$E$1&amp;COUNTIF(NOSA!$O$1:O2113,تحویلی!$E$1),"")),"")</f>
        <v/>
      </c>
      <c r="E2113" s="10" t="str">
        <f t="shared" si="134"/>
        <v>22549606</v>
      </c>
      <c r="F2113" s="10" t="str">
        <f>IFERROR(VLOOKUP(I2113,DATABASE!$N:$O,2,FALSE),"")</f>
        <v>نقاب تيره محافظ صورت معمولي</v>
      </c>
      <c r="G2113" s="133" t="s">
        <v>2487</v>
      </c>
      <c r="H2113" s="134">
        <v>22549</v>
      </c>
      <c r="I2113" s="133" t="s">
        <v>1557</v>
      </c>
      <c r="J2113" s="133" t="s">
        <v>115</v>
      </c>
      <c r="K2113" s="135">
        <v>1</v>
      </c>
      <c r="L2113" s="133" t="s">
        <v>8</v>
      </c>
      <c r="M2113" s="133" t="s">
        <v>4</v>
      </c>
      <c r="N2113" s="133" t="s">
        <v>2748</v>
      </c>
      <c r="O2113" s="136">
        <v>606</v>
      </c>
      <c r="P2113" s="134">
        <v>0</v>
      </c>
      <c r="Q2113" s="10">
        <f t="shared" si="135"/>
        <v>606</v>
      </c>
    </row>
    <row r="2114" spans="2:17" ht="20.25" customHeight="1">
      <c r="B2114" s="10" t="str">
        <f t="shared" si="132"/>
        <v>دستكش ضد برش سبك847</v>
      </c>
      <c r="C2114" s="10" t="str">
        <f t="shared" si="133"/>
        <v>دستكش ضد برش سبك1402/06/31847</v>
      </c>
      <c r="D2114" s="10" t="str">
        <f>IFERROR(IF(تحویلی!$E$1="","",IF(NOSA!O2114=تحویلی!$E$1,تحویلی!$E$1&amp;COUNTIF(NOSA!$O$1:O2114,تحویلی!$E$1),"")),"")</f>
        <v/>
      </c>
      <c r="E2114" s="10" t="str">
        <f t="shared" si="134"/>
        <v>22555847</v>
      </c>
      <c r="F2114" s="10" t="str">
        <f>IFERROR(VLOOKUP(I2114,DATABASE!$N:$O,2,FALSE),"")</f>
        <v>دستكش ضد برش سبك</v>
      </c>
      <c r="G2114" s="133" t="s">
        <v>2487</v>
      </c>
      <c r="H2114" s="134">
        <v>22555</v>
      </c>
      <c r="I2114" s="133" t="s">
        <v>1442</v>
      </c>
      <c r="J2114" s="133" t="s">
        <v>22</v>
      </c>
      <c r="K2114" s="135">
        <v>1</v>
      </c>
      <c r="L2114" s="133" t="s">
        <v>3</v>
      </c>
      <c r="M2114" s="133" t="s">
        <v>4</v>
      </c>
      <c r="N2114" s="133" t="s">
        <v>2722</v>
      </c>
      <c r="O2114" s="136">
        <v>847</v>
      </c>
      <c r="P2114" s="134">
        <v>0</v>
      </c>
      <c r="Q2114" s="10">
        <f t="shared" si="135"/>
        <v>847</v>
      </c>
    </row>
    <row r="2115" spans="2:17" ht="20.25" customHeight="1">
      <c r="B2115" s="10" t="str">
        <f t="shared" ref="B2115:B2177" si="136">F2115&amp;Q2115</f>
        <v>دستكش كف مواد سبك8</v>
      </c>
      <c r="C2115" s="10" t="str">
        <f t="shared" ref="C2115:C2177" si="137">F2115&amp;G2115&amp;O2115</f>
        <v>دستكش كف مواد سبك1402/06/318</v>
      </c>
      <c r="D2115" s="10" t="str">
        <f>IFERROR(IF(تحویلی!$E$1="","",IF(NOSA!O2115=تحویلی!$E$1,تحویلی!$E$1&amp;COUNTIF(NOSA!$O$1:O2115,تحویلی!$E$1),"")),"")</f>
        <v/>
      </c>
      <c r="E2115" s="10" t="str">
        <f t="shared" ref="E2115:E2177" si="138">H2115&amp;O2115</f>
        <v>225568</v>
      </c>
      <c r="F2115" s="10" t="str">
        <f>IFERROR(VLOOKUP(I2115,DATABASE!$N:$O,2,FALSE),"")</f>
        <v>دستكش كف مواد سبك</v>
      </c>
      <c r="G2115" s="133" t="s">
        <v>2487</v>
      </c>
      <c r="H2115" s="134">
        <v>22556</v>
      </c>
      <c r="I2115" s="133" t="s">
        <v>1456</v>
      </c>
      <c r="J2115" s="133" t="s">
        <v>2</v>
      </c>
      <c r="K2115" s="135">
        <v>1</v>
      </c>
      <c r="L2115" s="133" t="s">
        <v>3</v>
      </c>
      <c r="M2115" s="133" t="s">
        <v>47</v>
      </c>
      <c r="N2115" s="133" t="s">
        <v>710</v>
      </c>
      <c r="O2115" s="136">
        <v>8</v>
      </c>
      <c r="P2115" s="134">
        <v>0</v>
      </c>
      <c r="Q2115" s="10">
        <f t="shared" si="135"/>
        <v>8</v>
      </c>
    </row>
    <row r="2116" spans="2:17" ht="20.25" customHeight="1">
      <c r="B2116" s="10" t="str">
        <f t="shared" si="136"/>
        <v>دستكش ضد برش سبك163</v>
      </c>
      <c r="C2116" s="10" t="str">
        <f t="shared" si="137"/>
        <v>دستكش ضد برش سبك1402/07/01163</v>
      </c>
      <c r="D2116" s="10" t="str">
        <f>IFERROR(IF(تحویلی!$E$1="","",IF(NOSA!O2116=تحویلی!$E$1,تحویلی!$E$1&amp;COUNTIF(NOSA!$O$1:O2116,تحویلی!$E$1),"")),"")</f>
        <v/>
      </c>
      <c r="E2116" s="10" t="str">
        <f t="shared" si="138"/>
        <v>22567163</v>
      </c>
      <c r="F2116" s="10" t="str">
        <f>IFERROR(VLOOKUP(I2116,DATABASE!$N:$O,2,FALSE),"")</f>
        <v>دستكش ضد برش سبك</v>
      </c>
      <c r="G2116" s="133" t="s">
        <v>2488</v>
      </c>
      <c r="H2116" s="134">
        <v>22567</v>
      </c>
      <c r="I2116" s="133" t="s">
        <v>1442</v>
      </c>
      <c r="J2116" s="133" t="s">
        <v>22</v>
      </c>
      <c r="K2116" s="135">
        <v>1</v>
      </c>
      <c r="L2116" s="133" t="s">
        <v>3</v>
      </c>
      <c r="M2116" s="133" t="s">
        <v>9</v>
      </c>
      <c r="N2116" s="133" t="s">
        <v>324</v>
      </c>
      <c r="O2116" s="136">
        <v>163</v>
      </c>
      <c r="P2116" s="134">
        <v>0</v>
      </c>
      <c r="Q2116" s="10">
        <f t="shared" si="135"/>
        <v>163</v>
      </c>
    </row>
    <row r="2117" spans="2:17" ht="20.25" customHeight="1">
      <c r="B2117" s="10" t="str">
        <f t="shared" si="136"/>
        <v>دستكش ضد برش سبك841</v>
      </c>
      <c r="C2117" s="10" t="str">
        <f t="shared" si="137"/>
        <v>دستكش ضد برش سبك1402/07/01841</v>
      </c>
      <c r="D2117" s="10" t="str">
        <f>IFERROR(IF(تحویلی!$E$1="","",IF(NOSA!O2117=تحویلی!$E$1,تحویلی!$E$1&amp;COUNTIF(NOSA!$O$1:O2117,تحویلی!$E$1),"")),"")</f>
        <v/>
      </c>
      <c r="E2117" s="10" t="str">
        <f t="shared" si="138"/>
        <v>22572841</v>
      </c>
      <c r="F2117" s="10" t="str">
        <f>IFERROR(VLOOKUP(I2117,DATABASE!$N:$O,2,FALSE),"")</f>
        <v>دستكش ضد برش سبك</v>
      </c>
      <c r="G2117" s="133" t="s">
        <v>2488</v>
      </c>
      <c r="H2117" s="134">
        <v>22572</v>
      </c>
      <c r="I2117" s="133" t="s">
        <v>1442</v>
      </c>
      <c r="J2117" s="133" t="s">
        <v>22</v>
      </c>
      <c r="K2117" s="135">
        <v>1</v>
      </c>
      <c r="L2117" s="133" t="s">
        <v>3</v>
      </c>
      <c r="M2117" s="133" t="s">
        <v>47</v>
      </c>
      <c r="N2117" s="133" t="s">
        <v>2686</v>
      </c>
      <c r="O2117" s="136">
        <v>841</v>
      </c>
      <c r="P2117" s="134">
        <v>0</v>
      </c>
      <c r="Q2117" s="10">
        <f t="shared" si="135"/>
        <v>841</v>
      </c>
    </row>
    <row r="2118" spans="2:17" ht="20.25" customHeight="1">
      <c r="B2118" s="10" t="str">
        <f t="shared" si="136"/>
        <v>لباس كار ديرسوز(بلوز و شلوار)850</v>
      </c>
      <c r="C2118" s="10" t="str">
        <f t="shared" si="137"/>
        <v>لباس كار ديرسوز(بلوز و شلوار)1402/07/01850</v>
      </c>
      <c r="D2118" s="10" t="str">
        <f>IFERROR(IF(تحویلی!$E$1="","",IF(NOSA!O2118=تحویلی!$E$1,تحویلی!$E$1&amp;COUNTIF(NOSA!$O$1:O2118,تحویلی!$E$1),"")),"")</f>
        <v/>
      </c>
      <c r="E2118" s="10" t="str">
        <f t="shared" si="138"/>
        <v>22573850</v>
      </c>
      <c r="F2118" s="10" t="str">
        <f>IFERROR(VLOOKUP(I2118,DATABASE!$N:$O,2,FALSE),"")</f>
        <v>لباس كار ديرسوز(بلوز و شلوار)</v>
      </c>
      <c r="G2118" s="133" t="s">
        <v>2488</v>
      </c>
      <c r="H2118" s="134">
        <v>22573</v>
      </c>
      <c r="I2118" s="133" t="s">
        <v>1619</v>
      </c>
      <c r="J2118" s="133" t="s">
        <v>1620</v>
      </c>
      <c r="K2118" s="135">
        <v>1</v>
      </c>
      <c r="L2118" s="133" t="s">
        <v>28</v>
      </c>
      <c r="M2118" s="133" t="s">
        <v>47</v>
      </c>
      <c r="N2118" s="133" t="s">
        <v>2749</v>
      </c>
      <c r="O2118" s="136">
        <v>850</v>
      </c>
      <c r="P2118" s="134">
        <v>0</v>
      </c>
      <c r="Q2118" s="10">
        <f t="shared" si="135"/>
        <v>850</v>
      </c>
    </row>
    <row r="2119" spans="2:17" ht="20.25" customHeight="1">
      <c r="B2119" s="10" t="str">
        <f t="shared" si="136"/>
        <v>كلاه ايمني850</v>
      </c>
      <c r="C2119" s="10" t="str">
        <f t="shared" si="137"/>
        <v>كلاه ايمني1402/07/01850</v>
      </c>
      <c r="D2119" s="10" t="str">
        <f>IFERROR(IF(تحویلی!$E$1="","",IF(NOSA!O2119=تحویلی!$E$1,تحویلی!$E$1&amp;COUNTIF(NOSA!$O$1:O2119,تحویلی!$E$1),"")),"")</f>
        <v/>
      </c>
      <c r="E2119" s="10" t="str">
        <f t="shared" si="138"/>
        <v>22573850</v>
      </c>
      <c r="F2119" s="10" t="str">
        <f>IFERROR(VLOOKUP(I2119,DATABASE!$N:$O,2,FALSE),"")</f>
        <v>كلاه ايمني</v>
      </c>
      <c r="G2119" s="133" t="s">
        <v>2488</v>
      </c>
      <c r="H2119" s="134">
        <v>22573</v>
      </c>
      <c r="I2119" s="133" t="s">
        <v>1476</v>
      </c>
      <c r="J2119" s="133" t="s">
        <v>1647</v>
      </c>
      <c r="K2119" s="135">
        <v>1</v>
      </c>
      <c r="L2119" s="133" t="s">
        <v>8</v>
      </c>
      <c r="M2119" s="133" t="s">
        <v>47</v>
      </c>
      <c r="N2119" s="133" t="s">
        <v>2749</v>
      </c>
      <c r="O2119" s="136">
        <v>850</v>
      </c>
      <c r="P2119" s="134">
        <v>0</v>
      </c>
      <c r="Q2119" s="10">
        <f t="shared" si="135"/>
        <v>850</v>
      </c>
    </row>
    <row r="2120" spans="2:17" ht="20.25" customHeight="1">
      <c r="B2120" s="10" t="str">
        <f t="shared" si="136"/>
        <v>كمربند برزنتي نواري850</v>
      </c>
      <c r="C2120" s="10" t="str">
        <f t="shared" si="137"/>
        <v>كمربند برزنتي نواري1402/07/01850</v>
      </c>
      <c r="D2120" s="10" t="str">
        <f>IFERROR(IF(تحویلی!$E$1="","",IF(NOSA!O2120=تحویلی!$E$1,تحویلی!$E$1&amp;COUNTIF(NOSA!$O$1:O2120,تحویلی!$E$1),"")),"")</f>
        <v/>
      </c>
      <c r="E2120" s="10" t="str">
        <f t="shared" si="138"/>
        <v>22573850</v>
      </c>
      <c r="F2120" s="10" t="str">
        <f>IFERROR(VLOOKUP(I2120,DATABASE!$N:$O,2,FALSE),"")</f>
        <v>كمربند برزنتي نواري</v>
      </c>
      <c r="G2120" s="133" t="s">
        <v>2488</v>
      </c>
      <c r="H2120" s="134">
        <v>22573</v>
      </c>
      <c r="I2120" s="133" t="s">
        <v>1441</v>
      </c>
      <c r="J2120" s="133" t="s">
        <v>95</v>
      </c>
      <c r="K2120" s="135">
        <v>1</v>
      </c>
      <c r="L2120" s="133" t="s">
        <v>96</v>
      </c>
      <c r="M2120" s="133" t="s">
        <v>47</v>
      </c>
      <c r="N2120" s="133" t="s">
        <v>2749</v>
      </c>
      <c r="O2120" s="136">
        <v>850</v>
      </c>
      <c r="P2120" s="134">
        <v>0</v>
      </c>
      <c r="Q2120" s="10">
        <f t="shared" si="135"/>
        <v>850</v>
      </c>
    </row>
    <row r="2121" spans="2:17" ht="20.25" customHeight="1">
      <c r="B2121" s="10" t="str">
        <f t="shared" si="136"/>
        <v>كفش ايمني850</v>
      </c>
      <c r="C2121" s="10" t="str">
        <f t="shared" si="137"/>
        <v>كفش ايمني1402/07/01850</v>
      </c>
      <c r="D2121" s="10" t="str">
        <f>IFERROR(IF(تحویلی!$E$1="","",IF(NOSA!O2121=تحویلی!$E$1,تحویلی!$E$1&amp;COUNTIF(NOSA!$O$1:O2121,تحویلی!$E$1),"")),"")</f>
        <v/>
      </c>
      <c r="E2121" s="10" t="str">
        <f t="shared" si="138"/>
        <v>22573850</v>
      </c>
      <c r="F2121" s="10" t="str">
        <f>IFERROR(VLOOKUP(I2121,DATABASE!$N:$O,2,FALSE),"")</f>
        <v>كفش ايمني</v>
      </c>
      <c r="G2121" s="133" t="s">
        <v>2488</v>
      </c>
      <c r="H2121" s="134">
        <v>22573</v>
      </c>
      <c r="I2121" s="133" t="s">
        <v>1497</v>
      </c>
      <c r="J2121" s="133" t="s">
        <v>2683</v>
      </c>
      <c r="K2121" s="135">
        <v>1</v>
      </c>
      <c r="L2121" s="133" t="s">
        <v>3</v>
      </c>
      <c r="M2121" s="133" t="s">
        <v>47</v>
      </c>
      <c r="N2121" s="133" t="s">
        <v>2749</v>
      </c>
      <c r="O2121" s="136">
        <v>850</v>
      </c>
      <c r="P2121" s="134">
        <v>0</v>
      </c>
      <c r="Q2121" s="10">
        <f t="shared" si="135"/>
        <v>850</v>
      </c>
    </row>
    <row r="2122" spans="2:17" ht="20.25" customHeight="1">
      <c r="B2122" s="10" t="str">
        <f t="shared" si="136"/>
        <v>دستكش ضد برش سبك850</v>
      </c>
      <c r="C2122" s="10" t="str">
        <f t="shared" si="137"/>
        <v>دستكش ضد برش سبك1402/07/01850</v>
      </c>
      <c r="D2122" s="10" t="str">
        <f>IFERROR(IF(تحویلی!$E$1="","",IF(NOSA!O2122=تحویلی!$E$1,تحویلی!$E$1&amp;COUNTIF(NOSA!$O$1:O2122,تحویلی!$E$1),"")),"")</f>
        <v/>
      </c>
      <c r="E2122" s="10" t="str">
        <f t="shared" si="138"/>
        <v>22573850</v>
      </c>
      <c r="F2122" s="10" t="str">
        <f>IFERROR(VLOOKUP(I2122,DATABASE!$N:$O,2,FALSE),"")</f>
        <v>دستكش ضد برش سبك</v>
      </c>
      <c r="G2122" s="133" t="s">
        <v>2488</v>
      </c>
      <c r="H2122" s="134">
        <v>22573</v>
      </c>
      <c r="I2122" s="133" t="s">
        <v>1442</v>
      </c>
      <c r="J2122" s="133" t="s">
        <v>22</v>
      </c>
      <c r="K2122" s="135">
        <v>1</v>
      </c>
      <c r="L2122" s="133" t="s">
        <v>3</v>
      </c>
      <c r="M2122" s="133" t="s">
        <v>47</v>
      </c>
      <c r="N2122" s="133" t="s">
        <v>2749</v>
      </c>
      <c r="O2122" s="136">
        <v>850</v>
      </c>
      <c r="P2122" s="134">
        <v>0</v>
      </c>
      <c r="Q2122" s="10">
        <f t="shared" si="135"/>
        <v>850</v>
      </c>
    </row>
    <row r="2123" spans="2:17" ht="20.25" customHeight="1">
      <c r="B2123" s="10" t="str">
        <f t="shared" si="136"/>
        <v>گوشي اير پلاگ850</v>
      </c>
      <c r="C2123" s="10" t="str">
        <f t="shared" si="137"/>
        <v>گوشي اير پلاگ1402/07/01850</v>
      </c>
      <c r="D2123" s="10" t="str">
        <f>IFERROR(IF(تحویلی!$E$1="","",IF(NOSA!O2123=تحویلی!$E$1,تحویلی!$E$1&amp;COUNTIF(NOSA!$O$1:O2123,تحویلی!$E$1),"")),"")</f>
        <v/>
      </c>
      <c r="E2123" s="10" t="str">
        <f t="shared" si="138"/>
        <v>22573850</v>
      </c>
      <c r="F2123" s="10" t="str">
        <f>IFERROR(VLOOKUP(I2123,DATABASE!$N:$O,2,FALSE),"")</f>
        <v>گوشي اير پلاگ</v>
      </c>
      <c r="G2123" s="133" t="s">
        <v>2488</v>
      </c>
      <c r="H2123" s="134">
        <v>22573</v>
      </c>
      <c r="I2123" s="133" t="s">
        <v>1581</v>
      </c>
      <c r="J2123" s="133" t="s">
        <v>124</v>
      </c>
      <c r="K2123" s="135">
        <v>1</v>
      </c>
      <c r="L2123" s="133" t="s">
        <v>8</v>
      </c>
      <c r="M2123" s="133" t="s">
        <v>47</v>
      </c>
      <c r="N2123" s="133" t="s">
        <v>2749</v>
      </c>
      <c r="O2123" s="136">
        <v>850</v>
      </c>
      <c r="P2123" s="134">
        <v>0</v>
      </c>
      <c r="Q2123" s="10">
        <f t="shared" si="135"/>
        <v>850</v>
      </c>
    </row>
    <row r="2124" spans="2:17" ht="20.25" customHeight="1">
      <c r="B2124" s="10" t="str">
        <f t="shared" si="136"/>
        <v>لباس كار ديرسوز(بلوز و شلوار)848</v>
      </c>
      <c r="C2124" s="10" t="str">
        <f t="shared" si="137"/>
        <v>لباس كار ديرسوز(بلوز و شلوار)1402/07/01848</v>
      </c>
      <c r="D2124" s="10" t="str">
        <f>IFERROR(IF(تحویلی!$E$1="","",IF(NOSA!O2124=تحویلی!$E$1,تحویلی!$E$1&amp;COUNTIF(NOSA!$O$1:O2124,تحویلی!$E$1),"")),"")</f>
        <v/>
      </c>
      <c r="E2124" s="10" t="str">
        <f t="shared" si="138"/>
        <v>22574848</v>
      </c>
      <c r="F2124" s="10" t="str">
        <f>IFERROR(VLOOKUP(I2124,DATABASE!$N:$O,2,FALSE),"")</f>
        <v>لباس كار ديرسوز(بلوز و شلوار)</v>
      </c>
      <c r="G2124" s="133" t="s">
        <v>2488</v>
      </c>
      <c r="H2124" s="134">
        <v>22574</v>
      </c>
      <c r="I2124" s="133" t="s">
        <v>1466</v>
      </c>
      <c r="J2124" s="133" t="s">
        <v>1623</v>
      </c>
      <c r="K2124" s="135">
        <v>1</v>
      </c>
      <c r="L2124" s="133" t="s">
        <v>28</v>
      </c>
      <c r="M2124" s="133" t="s">
        <v>47</v>
      </c>
      <c r="N2124" s="133" t="s">
        <v>2750</v>
      </c>
      <c r="O2124" s="136">
        <v>848</v>
      </c>
      <c r="P2124" s="134">
        <v>0</v>
      </c>
      <c r="Q2124" s="10">
        <f t="shared" si="135"/>
        <v>848</v>
      </c>
    </row>
    <row r="2125" spans="2:17" ht="20.25" customHeight="1">
      <c r="B2125" s="10" t="str">
        <f t="shared" si="136"/>
        <v>كلاه ايمني848</v>
      </c>
      <c r="C2125" s="10" t="str">
        <f t="shared" si="137"/>
        <v>كلاه ايمني1402/07/01848</v>
      </c>
      <c r="D2125" s="10" t="str">
        <f>IFERROR(IF(تحویلی!$E$1="","",IF(NOSA!O2125=تحویلی!$E$1,تحویلی!$E$1&amp;COUNTIF(NOSA!$O$1:O2125,تحویلی!$E$1),"")),"")</f>
        <v/>
      </c>
      <c r="E2125" s="10" t="str">
        <f t="shared" si="138"/>
        <v>22574848</v>
      </c>
      <c r="F2125" s="10" t="str">
        <f>IFERROR(VLOOKUP(I2125,DATABASE!$N:$O,2,FALSE),"")</f>
        <v>كلاه ايمني</v>
      </c>
      <c r="G2125" s="133" t="s">
        <v>2488</v>
      </c>
      <c r="H2125" s="134">
        <v>22574</v>
      </c>
      <c r="I2125" s="133" t="s">
        <v>1476</v>
      </c>
      <c r="J2125" s="133" t="s">
        <v>1647</v>
      </c>
      <c r="K2125" s="135">
        <v>1</v>
      </c>
      <c r="L2125" s="133" t="s">
        <v>8</v>
      </c>
      <c r="M2125" s="133" t="s">
        <v>47</v>
      </c>
      <c r="N2125" s="133" t="s">
        <v>2750</v>
      </c>
      <c r="O2125" s="136">
        <v>848</v>
      </c>
      <c r="P2125" s="134">
        <v>0</v>
      </c>
      <c r="Q2125" s="10">
        <f t="shared" si="135"/>
        <v>848</v>
      </c>
    </row>
    <row r="2126" spans="2:17" ht="20.25" customHeight="1">
      <c r="B2126" s="10" t="str">
        <f t="shared" si="136"/>
        <v>كمربند برزنتي نواري848</v>
      </c>
      <c r="C2126" s="10" t="str">
        <f t="shared" si="137"/>
        <v>كمربند برزنتي نواري1402/07/01848</v>
      </c>
      <c r="D2126" s="10" t="str">
        <f>IFERROR(IF(تحویلی!$E$1="","",IF(NOSA!O2126=تحویلی!$E$1,تحویلی!$E$1&amp;COUNTIF(NOSA!$O$1:O2126,تحویلی!$E$1),"")),"")</f>
        <v/>
      </c>
      <c r="E2126" s="10" t="str">
        <f t="shared" si="138"/>
        <v>22574848</v>
      </c>
      <c r="F2126" s="10" t="str">
        <f>IFERROR(VLOOKUP(I2126,DATABASE!$N:$O,2,FALSE),"")</f>
        <v>كمربند برزنتي نواري</v>
      </c>
      <c r="G2126" s="133" t="s">
        <v>2488</v>
      </c>
      <c r="H2126" s="134">
        <v>22574</v>
      </c>
      <c r="I2126" s="133" t="s">
        <v>1441</v>
      </c>
      <c r="J2126" s="133" t="s">
        <v>95</v>
      </c>
      <c r="K2126" s="135">
        <v>1</v>
      </c>
      <c r="L2126" s="133" t="s">
        <v>96</v>
      </c>
      <c r="M2126" s="133" t="s">
        <v>47</v>
      </c>
      <c r="N2126" s="133" t="s">
        <v>2750</v>
      </c>
      <c r="O2126" s="136">
        <v>848</v>
      </c>
      <c r="P2126" s="134">
        <v>0</v>
      </c>
      <c r="Q2126" s="10">
        <f t="shared" si="135"/>
        <v>848</v>
      </c>
    </row>
    <row r="2127" spans="2:17" ht="20.25" customHeight="1">
      <c r="B2127" s="10" t="str">
        <f t="shared" si="136"/>
        <v>كفش ايمني848</v>
      </c>
      <c r="C2127" s="10" t="str">
        <f t="shared" si="137"/>
        <v>كفش ايمني1402/07/01848</v>
      </c>
      <c r="D2127" s="10" t="str">
        <f>IFERROR(IF(تحویلی!$E$1="","",IF(NOSA!O2127=تحویلی!$E$1,تحویلی!$E$1&amp;COUNTIF(NOSA!$O$1:O2127,تحویلی!$E$1),"")),"")</f>
        <v/>
      </c>
      <c r="E2127" s="10" t="str">
        <f t="shared" si="138"/>
        <v>22574848</v>
      </c>
      <c r="F2127" s="10" t="str">
        <f>IFERROR(VLOOKUP(I2127,DATABASE!$N:$O,2,FALSE),"")</f>
        <v>كفش ايمني</v>
      </c>
      <c r="G2127" s="133" t="s">
        <v>2488</v>
      </c>
      <c r="H2127" s="134">
        <v>22574</v>
      </c>
      <c r="I2127" s="133" t="s">
        <v>1671</v>
      </c>
      <c r="J2127" s="133" t="s">
        <v>1672</v>
      </c>
      <c r="K2127" s="135">
        <v>1</v>
      </c>
      <c r="L2127" s="133" t="s">
        <v>3</v>
      </c>
      <c r="M2127" s="133" t="s">
        <v>47</v>
      </c>
      <c r="N2127" s="133" t="s">
        <v>2750</v>
      </c>
      <c r="O2127" s="136">
        <v>848</v>
      </c>
      <c r="P2127" s="134">
        <v>0</v>
      </c>
      <c r="Q2127" s="10">
        <f t="shared" si="135"/>
        <v>848</v>
      </c>
    </row>
    <row r="2128" spans="2:17" ht="20.25" customHeight="1">
      <c r="B2128" s="10" t="str">
        <f t="shared" si="136"/>
        <v>دستكش ضد برش سبك848</v>
      </c>
      <c r="C2128" s="10" t="str">
        <f t="shared" si="137"/>
        <v>دستكش ضد برش سبك1402/07/01848</v>
      </c>
      <c r="D2128" s="10" t="str">
        <f>IFERROR(IF(تحویلی!$E$1="","",IF(NOSA!O2128=تحویلی!$E$1,تحویلی!$E$1&amp;COUNTIF(NOSA!$O$1:O2128,تحویلی!$E$1),"")),"")</f>
        <v/>
      </c>
      <c r="E2128" s="10" t="str">
        <f t="shared" si="138"/>
        <v>22574848</v>
      </c>
      <c r="F2128" s="10" t="str">
        <f>IFERROR(VLOOKUP(I2128,DATABASE!$N:$O,2,FALSE),"")</f>
        <v>دستكش ضد برش سبك</v>
      </c>
      <c r="G2128" s="133" t="s">
        <v>2488</v>
      </c>
      <c r="H2128" s="134">
        <v>22574</v>
      </c>
      <c r="I2128" s="133" t="s">
        <v>1442</v>
      </c>
      <c r="J2128" s="133" t="s">
        <v>22</v>
      </c>
      <c r="K2128" s="135">
        <v>1</v>
      </c>
      <c r="L2128" s="133" t="s">
        <v>3</v>
      </c>
      <c r="M2128" s="133" t="s">
        <v>47</v>
      </c>
      <c r="N2128" s="133" t="s">
        <v>2750</v>
      </c>
      <c r="O2128" s="136">
        <v>848</v>
      </c>
      <c r="P2128" s="134">
        <v>0</v>
      </c>
      <c r="Q2128" s="10">
        <f t="shared" si="135"/>
        <v>848</v>
      </c>
    </row>
    <row r="2129" spans="2:17" ht="20.25" customHeight="1">
      <c r="B2129" s="10" t="str">
        <f t="shared" si="136"/>
        <v>گوشي اير پلاگ848</v>
      </c>
      <c r="C2129" s="10" t="str">
        <f t="shared" si="137"/>
        <v>گوشي اير پلاگ1402/07/01848</v>
      </c>
      <c r="D2129" s="10" t="str">
        <f>IFERROR(IF(تحویلی!$E$1="","",IF(NOSA!O2129=تحویلی!$E$1,تحویلی!$E$1&amp;COUNTIF(NOSA!$O$1:O2129,تحویلی!$E$1),"")),"")</f>
        <v/>
      </c>
      <c r="E2129" s="10" t="str">
        <f t="shared" si="138"/>
        <v>22574848</v>
      </c>
      <c r="F2129" s="10" t="str">
        <f>IFERROR(VLOOKUP(I2129,DATABASE!$N:$O,2,FALSE),"")</f>
        <v>گوشي اير پلاگ</v>
      </c>
      <c r="G2129" s="133" t="s">
        <v>2488</v>
      </c>
      <c r="H2129" s="134">
        <v>22574</v>
      </c>
      <c r="I2129" s="133" t="s">
        <v>1581</v>
      </c>
      <c r="J2129" s="133" t="s">
        <v>124</v>
      </c>
      <c r="K2129" s="135">
        <v>1</v>
      </c>
      <c r="L2129" s="133" t="s">
        <v>8</v>
      </c>
      <c r="M2129" s="133" t="s">
        <v>47</v>
      </c>
      <c r="N2129" s="133" t="s">
        <v>2750</v>
      </c>
      <c r="O2129" s="136">
        <v>848</v>
      </c>
      <c r="P2129" s="134">
        <v>0</v>
      </c>
      <c r="Q2129" s="10">
        <f t="shared" si="135"/>
        <v>848</v>
      </c>
    </row>
    <row r="2130" spans="2:17" ht="20.25" customHeight="1">
      <c r="B2130" s="10" t="str">
        <f t="shared" si="136"/>
        <v>لباس كار ديرسوز(بلوز و شلوار)851</v>
      </c>
      <c r="C2130" s="10" t="str">
        <f t="shared" si="137"/>
        <v>لباس كار ديرسوز(بلوز و شلوار)1402/07/01851</v>
      </c>
      <c r="D2130" s="10" t="str">
        <f>IFERROR(IF(تحویلی!$E$1="","",IF(NOSA!O2130=تحویلی!$E$1,تحویلی!$E$1&amp;COUNTIF(NOSA!$O$1:O2130,تحویلی!$E$1),"")),"")</f>
        <v/>
      </c>
      <c r="E2130" s="10" t="str">
        <f t="shared" si="138"/>
        <v>22575851</v>
      </c>
      <c r="F2130" s="10" t="str">
        <f>IFERROR(VLOOKUP(I2130,DATABASE!$N:$O,2,FALSE),"")</f>
        <v>لباس كار ديرسوز(بلوز و شلوار)</v>
      </c>
      <c r="G2130" s="3" t="s">
        <v>2488</v>
      </c>
      <c r="H2130" s="4">
        <v>22575</v>
      </c>
      <c r="I2130" s="3" t="s">
        <v>1466</v>
      </c>
      <c r="J2130" s="3" t="s">
        <v>1623</v>
      </c>
      <c r="K2130" s="5">
        <v>1</v>
      </c>
      <c r="L2130" s="3" t="s">
        <v>28</v>
      </c>
      <c r="M2130" s="3" t="s">
        <v>47</v>
      </c>
      <c r="N2130" s="3" t="s">
        <v>2751</v>
      </c>
      <c r="O2130" s="1">
        <v>851</v>
      </c>
      <c r="P2130" s="4">
        <v>0</v>
      </c>
      <c r="Q2130" s="10">
        <f t="shared" si="135"/>
        <v>851</v>
      </c>
    </row>
    <row r="2131" spans="2:17" ht="20.25" customHeight="1">
      <c r="B2131" s="10" t="str">
        <f t="shared" si="136"/>
        <v>كلاه ايمني851</v>
      </c>
      <c r="C2131" s="10" t="str">
        <f t="shared" si="137"/>
        <v>كلاه ايمني1402/07/01851</v>
      </c>
      <c r="D2131" s="10" t="str">
        <f>IFERROR(IF(تحویلی!$E$1="","",IF(NOSA!O2131=تحویلی!$E$1,تحویلی!$E$1&amp;COUNTIF(NOSA!$O$1:O2131,تحویلی!$E$1),"")),"")</f>
        <v/>
      </c>
      <c r="E2131" s="10" t="str">
        <f t="shared" si="138"/>
        <v>22575851</v>
      </c>
      <c r="F2131" s="10" t="str">
        <f>IFERROR(VLOOKUP(I2131,DATABASE!$N:$O,2,FALSE),"")</f>
        <v>كلاه ايمني</v>
      </c>
      <c r="G2131" s="3" t="s">
        <v>2488</v>
      </c>
      <c r="H2131" s="4">
        <v>22575</v>
      </c>
      <c r="I2131" s="3" t="s">
        <v>1476</v>
      </c>
      <c r="J2131" s="3" t="s">
        <v>1647</v>
      </c>
      <c r="K2131" s="5">
        <v>1</v>
      </c>
      <c r="L2131" s="3" t="s">
        <v>8</v>
      </c>
      <c r="M2131" s="3" t="s">
        <v>47</v>
      </c>
      <c r="N2131" s="3" t="s">
        <v>2751</v>
      </c>
      <c r="O2131" s="1">
        <v>851</v>
      </c>
      <c r="P2131" s="4">
        <v>0</v>
      </c>
      <c r="Q2131" s="10">
        <f t="shared" si="135"/>
        <v>851</v>
      </c>
    </row>
    <row r="2132" spans="2:17" ht="20.25" customHeight="1">
      <c r="B2132" s="10" t="str">
        <f t="shared" si="136"/>
        <v>كمربند برزنتي نواري851</v>
      </c>
      <c r="C2132" s="10" t="str">
        <f t="shared" si="137"/>
        <v>كمربند برزنتي نواري1402/07/01851</v>
      </c>
      <c r="D2132" s="10" t="str">
        <f>IFERROR(IF(تحویلی!$E$1="","",IF(NOSA!O2132=تحویلی!$E$1,تحویلی!$E$1&amp;COUNTIF(NOSA!$O$1:O2132,تحویلی!$E$1),"")),"")</f>
        <v/>
      </c>
      <c r="E2132" s="10" t="str">
        <f t="shared" si="138"/>
        <v>22575851</v>
      </c>
      <c r="F2132" s="10" t="str">
        <f>IFERROR(VLOOKUP(I2132,DATABASE!$N:$O,2,FALSE),"")</f>
        <v>كمربند برزنتي نواري</v>
      </c>
      <c r="G2132" s="3" t="s">
        <v>2488</v>
      </c>
      <c r="H2132" s="4">
        <v>22575</v>
      </c>
      <c r="I2132" s="3" t="s">
        <v>1441</v>
      </c>
      <c r="J2132" s="3" t="s">
        <v>95</v>
      </c>
      <c r="K2132" s="5">
        <v>1</v>
      </c>
      <c r="L2132" s="3" t="s">
        <v>96</v>
      </c>
      <c r="M2132" s="3" t="s">
        <v>47</v>
      </c>
      <c r="N2132" s="3" t="s">
        <v>2751</v>
      </c>
      <c r="O2132" s="1">
        <v>851</v>
      </c>
      <c r="P2132" s="4">
        <v>0</v>
      </c>
      <c r="Q2132" s="10">
        <f t="shared" si="135"/>
        <v>851</v>
      </c>
    </row>
    <row r="2133" spans="2:17" ht="20.25" customHeight="1">
      <c r="B2133" s="10" t="str">
        <f t="shared" si="136"/>
        <v>كفش ايمني851</v>
      </c>
      <c r="C2133" s="10" t="str">
        <f t="shared" si="137"/>
        <v>كفش ايمني1402/07/01851</v>
      </c>
      <c r="D2133" s="10" t="str">
        <f>IFERROR(IF(تحویلی!$E$1="","",IF(NOSA!O2133=تحویلی!$E$1,تحویلی!$E$1&amp;COUNTIF(NOSA!$O$1:O2133,تحویلی!$E$1),"")),"")</f>
        <v/>
      </c>
      <c r="E2133" s="10" t="str">
        <f t="shared" si="138"/>
        <v>22575851</v>
      </c>
      <c r="F2133" s="10" t="str">
        <f>IFERROR(VLOOKUP(I2133,DATABASE!$N:$O,2,FALSE),"")</f>
        <v>كفش ايمني</v>
      </c>
      <c r="G2133" s="3" t="s">
        <v>2488</v>
      </c>
      <c r="H2133" s="4">
        <v>22575</v>
      </c>
      <c r="I2133" s="3" t="s">
        <v>1720</v>
      </c>
      <c r="J2133" s="3" t="s">
        <v>1721</v>
      </c>
      <c r="K2133" s="5">
        <v>1</v>
      </c>
      <c r="L2133" s="3" t="s">
        <v>3</v>
      </c>
      <c r="M2133" s="3" t="s">
        <v>47</v>
      </c>
      <c r="N2133" s="3" t="s">
        <v>2751</v>
      </c>
      <c r="O2133" s="1">
        <v>851</v>
      </c>
      <c r="P2133" s="4">
        <v>0</v>
      </c>
      <c r="Q2133" s="10">
        <f t="shared" si="135"/>
        <v>851</v>
      </c>
    </row>
    <row r="2134" spans="2:17" ht="20.25" customHeight="1">
      <c r="B2134" s="10" t="str">
        <f t="shared" si="136"/>
        <v>دستكش ضد برش سبك851</v>
      </c>
      <c r="C2134" s="10" t="str">
        <f t="shared" si="137"/>
        <v>دستكش ضد برش سبك1402/07/01851</v>
      </c>
      <c r="D2134" s="10" t="str">
        <f>IFERROR(IF(تحویلی!$E$1="","",IF(NOSA!O2134=تحویلی!$E$1,تحویلی!$E$1&amp;COUNTIF(NOSA!$O$1:O2134,تحویلی!$E$1),"")),"")</f>
        <v/>
      </c>
      <c r="E2134" s="10" t="str">
        <f t="shared" si="138"/>
        <v>22575851</v>
      </c>
      <c r="F2134" s="10" t="str">
        <f>IFERROR(VLOOKUP(I2134,DATABASE!$N:$O,2,FALSE),"")</f>
        <v>دستكش ضد برش سبك</v>
      </c>
      <c r="G2134" s="3" t="s">
        <v>2488</v>
      </c>
      <c r="H2134" s="4">
        <v>22575</v>
      </c>
      <c r="I2134" s="3" t="s">
        <v>1442</v>
      </c>
      <c r="J2134" s="3" t="s">
        <v>22</v>
      </c>
      <c r="K2134" s="5">
        <v>1</v>
      </c>
      <c r="L2134" s="3" t="s">
        <v>3</v>
      </c>
      <c r="M2134" s="3" t="s">
        <v>47</v>
      </c>
      <c r="N2134" s="3" t="s">
        <v>2751</v>
      </c>
      <c r="O2134" s="1">
        <v>851</v>
      </c>
      <c r="P2134" s="4">
        <v>0</v>
      </c>
      <c r="Q2134" s="10">
        <f t="shared" si="135"/>
        <v>851</v>
      </c>
    </row>
    <row r="2135" spans="2:17" ht="20.25" customHeight="1">
      <c r="B2135" s="10" t="str">
        <f t="shared" si="136"/>
        <v>گوشي اير پلاگ851</v>
      </c>
      <c r="C2135" s="10" t="str">
        <f t="shared" si="137"/>
        <v>گوشي اير پلاگ1402/07/01851</v>
      </c>
      <c r="D2135" s="10" t="str">
        <f>IFERROR(IF(تحویلی!$E$1="","",IF(NOSA!O2135=تحویلی!$E$1,تحویلی!$E$1&amp;COUNTIF(NOSA!$O$1:O2135,تحویلی!$E$1),"")),"")</f>
        <v/>
      </c>
      <c r="E2135" s="10" t="str">
        <f t="shared" si="138"/>
        <v>22575851</v>
      </c>
      <c r="F2135" s="10" t="str">
        <f>IFERROR(VLOOKUP(I2135,DATABASE!$N:$O,2,FALSE),"")</f>
        <v>گوشي اير پلاگ</v>
      </c>
      <c r="G2135" s="3" t="s">
        <v>2488</v>
      </c>
      <c r="H2135" s="4">
        <v>22575</v>
      </c>
      <c r="I2135" s="3" t="s">
        <v>1581</v>
      </c>
      <c r="J2135" s="3" t="s">
        <v>124</v>
      </c>
      <c r="K2135" s="5">
        <v>1</v>
      </c>
      <c r="L2135" s="3" t="s">
        <v>8</v>
      </c>
      <c r="M2135" s="3" t="s">
        <v>47</v>
      </c>
      <c r="N2135" s="3" t="s">
        <v>2751</v>
      </c>
      <c r="O2135" s="1">
        <v>851</v>
      </c>
      <c r="P2135" s="4">
        <v>0</v>
      </c>
      <c r="Q2135" s="10">
        <f t="shared" si="135"/>
        <v>851</v>
      </c>
    </row>
    <row r="2136" spans="2:17" ht="20.25" customHeight="1">
      <c r="B2136" s="10" t="str">
        <f t="shared" si="136"/>
        <v>چكمه ضد آب701</v>
      </c>
      <c r="C2136" s="10" t="str">
        <f t="shared" si="137"/>
        <v>چكمه ضد آب1402/07/01701</v>
      </c>
      <c r="D2136" s="10" t="str">
        <f>IFERROR(IF(تحویلی!$E$1="","",IF(NOSA!O2136=تحویلی!$E$1,تحویلی!$E$1&amp;COUNTIF(NOSA!$O$1:O2136,تحویلی!$E$1),"")),"")</f>
        <v/>
      </c>
      <c r="E2136" s="10" t="str">
        <f t="shared" si="138"/>
        <v>22577701</v>
      </c>
      <c r="F2136" s="10" t="str">
        <f>IFERROR(VLOOKUP(I2136,DATABASE!$N:$O,2,FALSE),"")</f>
        <v>چكمه ضد آب</v>
      </c>
      <c r="G2136" s="3" t="s">
        <v>2488</v>
      </c>
      <c r="H2136" s="4">
        <v>22577</v>
      </c>
      <c r="I2136" s="3" t="s">
        <v>2376</v>
      </c>
      <c r="J2136" s="3" t="s">
        <v>2154</v>
      </c>
      <c r="K2136" s="5">
        <v>1</v>
      </c>
      <c r="L2136" s="3" t="s">
        <v>3</v>
      </c>
      <c r="M2136" s="3" t="s">
        <v>4</v>
      </c>
      <c r="N2136" s="3" t="s">
        <v>26</v>
      </c>
      <c r="O2136" s="1">
        <v>701</v>
      </c>
      <c r="P2136" s="4">
        <v>0</v>
      </c>
      <c r="Q2136" s="10">
        <f t="shared" si="135"/>
        <v>701</v>
      </c>
    </row>
    <row r="2137" spans="2:17" ht="20.25" customHeight="1">
      <c r="B2137" s="10" t="str">
        <f t="shared" si="136"/>
        <v>لباس كار ديرسوز(بلوز) 10029</v>
      </c>
      <c r="C2137" s="10" t="str">
        <f t="shared" si="137"/>
        <v>لباس كار ديرسوز(بلوز) 1402/07/0110029</v>
      </c>
      <c r="D2137" s="10" t="str">
        <f>IFERROR(IF(تحویلی!$E$1="","",IF(NOSA!O2137=تحویلی!$E$1,تحویلی!$E$1&amp;COUNTIF(NOSA!$O$1:O2137,تحویلی!$E$1),"")),"")</f>
        <v/>
      </c>
      <c r="E2137" s="10" t="str">
        <f t="shared" si="138"/>
        <v>2258110029</v>
      </c>
      <c r="F2137" s="10" t="str">
        <f>IFERROR(VLOOKUP(I2137,DATABASE!$N:$O,2,FALSE),"")</f>
        <v xml:space="preserve">لباس كار ديرسوز(بلوز) </v>
      </c>
      <c r="G2137" s="3" t="s">
        <v>2488</v>
      </c>
      <c r="H2137" s="4">
        <v>22581</v>
      </c>
      <c r="I2137" s="3" t="s">
        <v>1703</v>
      </c>
      <c r="J2137" s="3" t="s">
        <v>1704</v>
      </c>
      <c r="K2137" s="5">
        <v>1</v>
      </c>
      <c r="L2137" s="3" t="s">
        <v>8</v>
      </c>
      <c r="M2137" s="3" t="s">
        <v>9</v>
      </c>
      <c r="N2137" s="3" t="s">
        <v>1633</v>
      </c>
      <c r="O2137" s="1">
        <v>10029</v>
      </c>
      <c r="P2137" s="4">
        <v>0</v>
      </c>
      <c r="Q2137" s="10">
        <f t="shared" si="135"/>
        <v>10029</v>
      </c>
    </row>
    <row r="2138" spans="2:17" ht="20.25" customHeight="1">
      <c r="B2138" s="10" t="str">
        <f t="shared" si="136"/>
        <v>10029</v>
      </c>
      <c r="C2138" s="10" t="str">
        <f t="shared" si="137"/>
        <v>1402/07/0110029</v>
      </c>
      <c r="D2138" s="10" t="str">
        <f>IFERROR(IF(تحویلی!$E$1="","",IF(NOSA!O2138=تحویلی!$E$1,تحویلی!$E$1&amp;COUNTIF(NOSA!$O$1:O2138,تحویلی!$E$1),"")),"")</f>
        <v/>
      </c>
      <c r="E2138" s="10" t="str">
        <f t="shared" si="138"/>
        <v>2258110029</v>
      </c>
      <c r="F2138" s="10" t="str">
        <f>IFERROR(VLOOKUP(I2138,DATABASE!$N:$O,2,FALSE),"")</f>
        <v/>
      </c>
      <c r="G2138" s="3" t="s">
        <v>2488</v>
      </c>
      <c r="H2138" s="4">
        <v>22581</v>
      </c>
      <c r="I2138" s="3" t="s">
        <v>2699</v>
      </c>
      <c r="J2138" s="3" t="s">
        <v>7</v>
      </c>
      <c r="K2138" s="5">
        <v>1</v>
      </c>
      <c r="L2138" s="3" t="s">
        <v>8</v>
      </c>
      <c r="M2138" s="3" t="s">
        <v>9</v>
      </c>
      <c r="N2138" s="3" t="s">
        <v>1633</v>
      </c>
      <c r="O2138" s="1">
        <v>10029</v>
      </c>
      <c r="P2138" s="4">
        <v>0</v>
      </c>
      <c r="Q2138" s="10">
        <f t="shared" si="135"/>
        <v>10029</v>
      </c>
    </row>
    <row r="2139" spans="2:17" ht="20.25" customHeight="1">
      <c r="B2139" s="10" t="str">
        <f t="shared" si="136"/>
        <v>كفش ايمني694</v>
      </c>
      <c r="C2139" s="10" t="str">
        <f t="shared" si="137"/>
        <v>كفش ايمني1402/07/01694</v>
      </c>
      <c r="D2139" s="10" t="str">
        <f>IFERROR(IF(تحویلی!$E$1="","",IF(NOSA!O2139=تحویلی!$E$1,تحویلی!$E$1&amp;COUNTIF(NOSA!$O$1:O2139,تحویلی!$E$1),"")),"")</f>
        <v/>
      </c>
      <c r="E2139" s="10" t="str">
        <f t="shared" si="138"/>
        <v>22587694</v>
      </c>
      <c r="F2139" s="10" t="str">
        <f>IFERROR(VLOOKUP(I2139,DATABASE!$N:$O,2,FALSE),"")</f>
        <v>كفش ايمني</v>
      </c>
      <c r="G2139" s="3" t="s">
        <v>2488</v>
      </c>
      <c r="H2139" s="4">
        <v>22587</v>
      </c>
      <c r="I2139" s="3" t="s">
        <v>1549</v>
      </c>
      <c r="J2139" s="3" t="s">
        <v>1708</v>
      </c>
      <c r="K2139" s="5">
        <v>1</v>
      </c>
      <c r="L2139" s="3" t="s">
        <v>3</v>
      </c>
      <c r="M2139" s="3" t="s">
        <v>47</v>
      </c>
      <c r="N2139" s="3" t="s">
        <v>128</v>
      </c>
      <c r="O2139" s="1">
        <v>694</v>
      </c>
      <c r="P2139" s="4">
        <v>1</v>
      </c>
      <c r="Q2139" s="10">
        <f t="shared" si="135"/>
        <v>694</v>
      </c>
    </row>
    <row r="2140" spans="2:17" ht="20.25" customHeight="1">
      <c r="B2140" s="10" t="str">
        <f t="shared" si="136"/>
        <v>لباس كار نسوز(بلوز و شلوار)415</v>
      </c>
      <c r="C2140" s="10" t="str">
        <f t="shared" si="137"/>
        <v>لباس كار نسوز(بلوز و شلوار)1402/07/01415</v>
      </c>
      <c r="D2140" s="10" t="str">
        <f>IFERROR(IF(تحویلی!$E$1="","",IF(NOSA!O2140=تحویلی!$E$1,تحویلی!$E$1&amp;COUNTIF(NOSA!$O$1:O2140,تحویلی!$E$1),"")),"")</f>
        <v/>
      </c>
      <c r="E2140" s="10" t="str">
        <f t="shared" si="138"/>
        <v>22589415</v>
      </c>
      <c r="F2140" s="10" t="str">
        <f>IFERROR(VLOOKUP(I2140,DATABASE!$N:$O,2,FALSE),"")</f>
        <v>لباس كار نسوز(بلوز و شلوار)</v>
      </c>
      <c r="G2140" s="3" t="s">
        <v>2488</v>
      </c>
      <c r="H2140" s="4">
        <v>22589</v>
      </c>
      <c r="I2140" s="3" t="s">
        <v>1740</v>
      </c>
      <c r="J2140" s="3" t="s">
        <v>1741</v>
      </c>
      <c r="K2140" s="5">
        <v>1</v>
      </c>
      <c r="L2140" s="3" t="s">
        <v>28</v>
      </c>
      <c r="M2140" s="3" t="s">
        <v>25</v>
      </c>
      <c r="N2140" s="3" t="s">
        <v>99</v>
      </c>
      <c r="O2140" s="1">
        <v>415</v>
      </c>
      <c r="P2140" s="4">
        <v>0</v>
      </c>
      <c r="Q2140" s="10">
        <f t="shared" si="135"/>
        <v>415</v>
      </c>
    </row>
    <row r="2141" spans="2:17" ht="20.25" customHeight="1">
      <c r="B2141" s="10" t="str">
        <f t="shared" si="136"/>
        <v>چكمه ايمني نسوز415</v>
      </c>
      <c r="C2141" s="10" t="str">
        <f t="shared" si="137"/>
        <v>چكمه ايمني نسوز1402/07/01415</v>
      </c>
      <c r="D2141" s="10" t="str">
        <f>IFERROR(IF(تحویلی!$E$1="","",IF(NOSA!O2141=تحویلی!$E$1,تحویلی!$E$1&amp;COUNTIF(NOSA!$O$1:O2141,تحویلی!$E$1),"")),"")</f>
        <v/>
      </c>
      <c r="E2141" s="10" t="str">
        <f t="shared" si="138"/>
        <v>22589415</v>
      </c>
      <c r="F2141" s="10" t="str">
        <f>IFERROR(VLOOKUP(I2141,DATABASE!$N:$O,2,FALSE),"")</f>
        <v>چكمه ايمني نسوز</v>
      </c>
      <c r="G2141" s="3" t="s">
        <v>2488</v>
      </c>
      <c r="H2141" s="4">
        <v>22589</v>
      </c>
      <c r="I2141" s="3" t="s">
        <v>1695</v>
      </c>
      <c r="J2141" s="3" t="s">
        <v>1696</v>
      </c>
      <c r="K2141" s="5">
        <v>1</v>
      </c>
      <c r="L2141" s="3" t="s">
        <v>3</v>
      </c>
      <c r="M2141" s="3" t="s">
        <v>25</v>
      </c>
      <c r="N2141" s="3" t="s">
        <v>99</v>
      </c>
      <c r="O2141" s="1">
        <v>415</v>
      </c>
      <c r="P2141" s="4">
        <v>0</v>
      </c>
      <c r="Q2141" s="10">
        <f t="shared" si="135"/>
        <v>415</v>
      </c>
    </row>
    <row r="2142" spans="2:17" ht="20.25" customHeight="1">
      <c r="B2142" s="10" t="str">
        <f t="shared" si="136"/>
        <v>دستكش ساق بلند نسوز415</v>
      </c>
      <c r="C2142" s="10" t="str">
        <f t="shared" si="137"/>
        <v>دستكش ساق بلند نسوز1402/07/01415</v>
      </c>
      <c r="D2142" s="10" t="str">
        <f>IFERROR(IF(تحویلی!$E$1="","",IF(NOSA!O2142=تحویلی!$E$1,تحویلی!$E$1&amp;COUNTIF(NOSA!$O$1:O2142,تحویلی!$E$1),"")),"")</f>
        <v/>
      </c>
      <c r="E2142" s="10" t="str">
        <f t="shared" si="138"/>
        <v>22589415</v>
      </c>
      <c r="F2142" s="10" t="str">
        <f>IFERROR(VLOOKUP(I2142,DATABASE!$N:$O,2,FALSE),"")</f>
        <v>دستكش ساق بلند نسوز</v>
      </c>
      <c r="G2142" s="3" t="s">
        <v>2488</v>
      </c>
      <c r="H2142" s="4">
        <v>22589</v>
      </c>
      <c r="I2142" s="3" t="s">
        <v>1461</v>
      </c>
      <c r="J2142" s="3" t="s">
        <v>34</v>
      </c>
      <c r="K2142" s="5">
        <v>1</v>
      </c>
      <c r="L2142" s="3" t="s">
        <v>3</v>
      </c>
      <c r="M2142" s="3" t="s">
        <v>25</v>
      </c>
      <c r="N2142" s="3" t="s">
        <v>99</v>
      </c>
      <c r="O2142" s="1">
        <v>415</v>
      </c>
      <c r="P2142" s="4">
        <v>0</v>
      </c>
      <c r="Q2142" s="10">
        <f t="shared" si="135"/>
        <v>415</v>
      </c>
    </row>
    <row r="2143" spans="2:17" ht="20.25" customHeight="1">
      <c r="B2143" s="10" t="str">
        <f t="shared" si="136"/>
        <v>پابند نسوز چرمي415</v>
      </c>
      <c r="C2143" s="10" t="str">
        <f t="shared" si="137"/>
        <v>پابند نسوز چرمي1402/07/01415</v>
      </c>
      <c r="D2143" s="10" t="str">
        <f>IFERROR(IF(تحویلی!$E$1="","",IF(NOSA!O2143=تحویلی!$E$1,تحویلی!$E$1&amp;COUNTIF(NOSA!$O$1:O2143,تحویلی!$E$1),"")),"")</f>
        <v/>
      </c>
      <c r="E2143" s="10" t="str">
        <f t="shared" si="138"/>
        <v>22589415</v>
      </c>
      <c r="F2143" s="10" t="str">
        <f>IFERROR(VLOOKUP(I2143,DATABASE!$N:$O,2,FALSE),"")</f>
        <v>پابند نسوز چرمي</v>
      </c>
      <c r="G2143" s="3" t="s">
        <v>2488</v>
      </c>
      <c r="H2143" s="4">
        <v>22589</v>
      </c>
      <c r="I2143" s="3" t="s">
        <v>1460</v>
      </c>
      <c r="J2143" s="3" t="s">
        <v>18</v>
      </c>
      <c r="K2143" s="5">
        <v>1</v>
      </c>
      <c r="L2143" s="3" t="s">
        <v>3</v>
      </c>
      <c r="M2143" s="3" t="s">
        <v>25</v>
      </c>
      <c r="N2143" s="3" t="s">
        <v>99</v>
      </c>
      <c r="O2143" s="1">
        <v>415</v>
      </c>
      <c r="P2143" s="4">
        <v>0</v>
      </c>
      <c r="Q2143" s="10">
        <f t="shared" si="135"/>
        <v>415</v>
      </c>
    </row>
    <row r="2144" spans="2:17" ht="20.25" customHeight="1">
      <c r="B2144" s="10" t="str">
        <f t="shared" si="136"/>
        <v>415</v>
      </c>
      <c r="C2144" s="10" t="str">
        <f t="shared" si="137"/>
        <v>1402/07/01415</v>
      </c>
      <c r="D2144" s="10" t="str">
        <f>IFERROR(IF(تحویلی!$E$1="","",IF(NOSA!O2144=تحویلی!$E$1,تحویلی!$E$1&amp;COUNTIF(NOSA!$O$1:O2144,تحویلی!$E$1),"")),"")</f>
        <v/>
      </c>
      <c r="E2144" s="10" t="str">
        <f t="shared" si="138"/>
        <v>22589415</v>
      </c>
      <c r="F2144" s="10" t="str">
        <f>IFERROR(VLOOKUP(I2144,DATABASE!$N:$O,2,FALSE),"")</f>
        <v/>
      </c>
      <c r="G2144" s="3" t="s">
        <v>2488</v>
      </c>
      <c r="H2144" s="4">
        <v>22589</v>
      </c>
      <c r="I2144" s="3" t="s">
        <v>2699</v>
      </c>
      <c r="J2144" s="3" t="s">
        <v>7</v>
      </c>
      <c r="K2144" s="5">
        <v>1</v>
      </c>
      <c r="L2144" s="3" t="s">
        <v>8</v>
      </c>
      <c r="M2144" s="3" t="s">
        <v>25</v>
      </c>
      <c r="N2144" s="3" t="s">
        <v>99</v>
      </c>
      <c r="O2144" s="1">
        <v>415</v>
      </c>
      <c r="P2144" s="4">
        <v>0</v>
      </c>
      <c r="Q2144" s="10">
        <f t="shared" si="135"/>
        <v>415</v>
      </c>
    </row>
    <row r="2145" spans="2:17" ht="20.25" customHeight="1">
      <c r="B2145" s="10" t="str">
        <f t="shared" si="136"/>
        <v>نقاب تيره محافظ صورت معمولي415</v>
      </c>
      <c r="C2145" s="10" t="str">
        <f t="shared" si="137"/>
        <v>نقاب تيره محافظ صورت معمولي1402/07/01415</v>
      </c>
      <c r="D2145" s="10" t="str">
        <f>IFERROR(IF(تحویلی!$E$1="","",IF(NOSA!O2145=تحویلی!$E$1,تحویلی!$E$1&amp;COUNTIF(NOSA!$O$1:O2145,تحویلی!$E$1),"")),"")</f>
        <v/>
      </c>
      <c r="E2145" s="10" t="str">
        <f t="shared" si="138"/>
        <v>22589415</v>
      </c>
      <c r="F2145" s="10" t="str">
        <f>IFERROR(VLOOKUP(I2145,DATABASE!$N:$O,2,FALSE),"")</f>
        <v>نقاب تيره محافظ صورت معمولي</v>
      </c>
      <c r="G2145" s="3" t="s">
        <v>2488</v>
      </c>
      <c r="H2145" s="4">
        <v>22589</v>
      </c>
      <c r="I2145" s="3" t="s">
        <v>1557</v>
      </c>
      <c r="J2145" s="3" t="s">
        <v>115</v>
      </c>
      <c r="K2145" s="5">
        <v>1</v>
      </c>
      <c r="L2145" s="3" t="s">
        <v>8</v>
      </c>
      <c r="M2145" s="3" t="s">
        <v>25</v>
      </c>
      <c r="N2145" s="3" t="s">
        <v>99</v>
      </c>
      <c r="O2145" s="1">
        <v>415</v>
      </c>
      <c r="P2145" s="4">
        <v>0</v>
      </c>
      <c r="Q2145" s="10">
        <f t="shared" si="135"/>
        <v>415</v>
      </c>
    </row>
    <row r="2146" spans="2:17" ht="20.25" customHeight="1">
      <c r="B2146" s="10" t="str">
        <f t="shared" si="136"/>
        <v>رابط فنري نقاب كلاه ايمني415</v>
      </c>
      <c r="C2146" s="10" t="str">
        <f t="shared" si="137"/>
        <v>رابط فنري نقاب كلاه ايمني1402/07/01415</v>
      </c>
      <c r="D2146" s="10" t="str">
        <f>IFERROR(IF(تحویلی!$E$1="","",IF(NOSA!O2146=تحویلی!$E$1,تحویلی!$E$1&amp;COUNTIF(NOSA!$O$1:O2146,تحویلی!$E$1),"")),"")</f>
        <v/>
      </c>
      <c r="E2146" s="10" t="str">
        <f t="shared" si="138"/>
        <v>22589415</v>
      </c>
      <c r="F2146" s="10" t="str">
        <f>IFERROR(VLOOKUP(I2146,DATABASE!$N:$O,2,FALSE),"")</f>
        <v>رابط فنري نقاب كلاه ايمني</v>
      </c>
      <c r="G2146" s="3" t="s">
        <v>2488</v>
      </c>
      <c r="H2146" s="4">
        <v>22589</v>
      </c>
      <c r="I2146" s="3" t="s">
        <v>1454</v>
      </c>
      <c r="J2146" s="3" t="s">
        <v>135</v>
      </c>
      <c r="K2146" s="5">
        <v>1</v>
      </c>
      <c r="L2146" s="3" t="s">
        <v>8</v>
      </c>
      <c r="M2146" s="3" t="s">
        <v>25</v>
      </c>
      <c r="N2146" s="3" t="s">
        <v>99</v>
      </c>
      <c r="O2146" s="1">
        <v>415</v>
      </c>
      <c r="P2146" s="4">
        <v>0</v>
      </c>
      <c r="Q2146" s="10">
        <f t="shared" si="135"/>
        <v>415</v>
      </c>
    </row>
    <row r="2147" spans="2:17" ht="20.25" customHeight="1">
      <c r="B2147" s="10" t="str">
        <f t="shared" si="136"/>
        <v>دستكش ضد برش سبك5</v>
      </c>
      <c r="C2147" s="10" t="str">
        <f t="shared" si="137"/>
        <v>دستكش ضد برش سبك1402/07/015</v>
      </c>
      <c r="D2147" s="10" t="str">
        <f>IFERROR(IF(تحویلی!$E$1="","",IF(NOSA!O2147=تحویلی!$E$1,تحویلی!$E$1&amp;COUNTIF(NOSA!$O$1:O2147,تحویلی!$E$1),"")),"")</f>
        <v/>
      </c>
      <c r="E2147" s="10" t="str">
        <f t="shared" si="138"/>
        <v>225905</v>
      </c>
      <c r="F2147" s="10" t="str">
        <f>IFERROR(VLOOKUP(I2147,DATABASE!$N:$O,2,FALSE),"")</f>
        <v>دستكش ضد برش سبك</v>
      </c>
      <c r="G2147" s="3" t="s">
        <v>2488</v>
      </c>
      <c r="H2147" s="4">
        <v>22590</v>
      </c>
      <c r="I2147" s="3" t="s">
        <v>1442</v>
      </c>
      <c r="J2147" s="3" t="s">
        <v>22</v>
      </c>
      <c r="K2147" s="5">
        <v>1</v>
      </c>
      <c r="L2147" s="3" t="s">
        <v>3</v>
      </c>
      <c r="M2147" s="3" t="s">
        <v>43</v>
      </c>
      <c r="N2147" s="3" t="s">
        <v>250</v>
      </c>
      <c r="O2147" s="1">
        <v>5</v>
      </c>
      <c r="P2147" s="4">
        <v>1</v>
      </c>
      <c r="Q2147" s="10">
        <f t="shared" si="135"/>
        <v>5</v>
      </c>
    </row>
    <row r="2148" spans="2:17" ht="20.25" customHeight="1">
      <c r="B2148" s="10" t="str">
        <f t="shared" si="136"/>
        <v>دستكش كف دوبل چرمي768</v>
      </c>
      <c r="C2148" s="10" t="str">
        <f t="shared" si="137"/>
        <v>دستكش كف دوبل چرمي1402/07/02768</v>
      </c>
      <c r="D2148" s="10" t="str">
        <f>IFERROR(IF(تحویلی!$E$1="","",IF(NOSA!O2148=تحویلی!$E$1,تحویلی!$E$1&amp;COUNTIF(NOSA!$O$1:O2148,تحویلی!$E$1),"")),"")</f>
        <v/>
      </c>
      <c r="E2148" s="10" t="str">
        <f t="shared" si="138"/>
        <v>22598768</v>
      </c>
      <c r="F2148" s="10" t="str">
        <f>IFERROR(VLOOKUP(I2148,DATABASE!$N:$O,2,FALSE),"")</f>
        <v>دستكش كف دوبل چرمي</v>
      </c>
      <c r="G2148" s="3" t="s">
        <v>2489</v>
      </c>
      <c r="H2148" s="4">
        <v>22598</v>
      </c>
      <c r="I2148" s="3" t="s">
        <v>1683</v>
      </c>
      <c r="J2148" s="3" t="s">
        <v>1684</v>
      </c>
      <c r="K2148" s="5">
        <v>1</v>
      </c>
      <c r="L2148" s="3" t="s">
        <v>3</v>
      </c>
      <c r="M2148" s="3" t="s">
        <v>133</v>
      </c>
      <c r="N2148" s="3" t="s">
        <v>2752</v>
      </c>
      <c r="O2148" s="1">
        <v>768</v>
      </c>
      <c r="P2148" s="4">
        <v>0</v>
      </c>
      <c r="Q2148" s="10">
        <f t="shared" si="135"/>
        <v>768</v>
      </c>
    </row>
    <row r="2149" spans="2:17" ht="20.25" customHeight="1">
      <c r="B2149" s="10" t="str">
        <f t="shared" si="136"/>
        <v>دستكش ضد برش سبك221</v>
      </c>
      <c r="C2149" s="10" t="str">
        <f t="shared" si="137"/>
        <v>دستكش ضد برش سبك1402/07/02221</v>
      </c>
      <c r="D2149" s="10" t="str">
        <f>IFERROR(IF(تحویلی!$E$1="","",IF(NOSA!O2149=تحویلی!$E$1,تحویلی!$E$1&amp;COUNTIF(NOSA!$O$1:O2149,تحویلی!$E$1),"")),"")</f>
        <v/>
      </c>
      <c r="E2149" s="10" t="str">
        <f t="shared" si="138"/>
        <v>22600221</v>
      </c>
      <c r="F2149" s="10" t="str">
        <f>IFERROR(VLOOKUP(I2149,DATABASE!$N:$O,2,FALSE),"")</f>
        <v>دستكش ضد برش سبك</v>
      </c>
      <c r="G2149" s="3" t="s">
        <v>2489</v>
      </c>
      <c r="H2149" s="4">
        <v>22600</v>
      </c>
      <c r="I2149" s="3" t="s">
        <v>1442</v>
      </c>
      <c r="J2149" s="3" t="s">
        <v>22</v>
      </c>
      <c r="K2149" s="5">
        <v>1</v>
      </c>
      <c r="L2149" s="3" t="s">
        <v>3</v>
      </c>
      <c r="M2149" s="3" t="s">
        <v>9</v>
      </c>
      <c r="N2149" s="3" t="s">
        <v>2703</v>
      </c>
      <c r="O2149" s="1">
        <v>221</v>
      </c>
      <c r="P2149" s="4">
        <v>0</v>
      </c>
      <c r="Q2149" s="10">
        <f t="shared" ref="Q2149:Q2211" si="139">VALUE(O2149)</f>
        <v>221</v>
      </c>
    </row>
    <row r="2150" spans="2:17" ht="20.25" customHeight="1">
      <c r="B2150" s="10" t="str">
        <f t="shared" si="136"/>
        <v>221</v>
      </c>
      <c r="C2150" s="10" t="str">
        <f t="shared" si="137"/>
        <v>1402/07/02221</v>
      </c>
      <c r="D2150" s="10" t="str">
        <f>IFERROR(IF(تحویلی!$E$1="","",IF(NOSA!O2150=تحویلی!$E$1,تحویلی!$E$1&amp;COUNTIF(NOSA!$O$1:O2150,تحویلی!$E$1),"")),"")</f>
        <v/>
      </c>
      <c r="E2150" s="10" t="str">
        <f t="shared" si="138"/>
        <v>22600221</v>
      </c>
      <c r="F2150" s="10" t="str">
        <f>IFERROR(VLOOKUP(I2150,DATABASE!$N:$O,2,FALSE),"")</f>
        <v/>
      </c>
      <c r="G2150" s="3" t="s">
        <v>2489</v>
      </c>
      <c r="H2150" s="4">
        <v>22600</v>
      </c>
      <c r="I2150" s="3" t="s">
        <v>2699</v>
      </c>
      <c r="J2150" s="3" t="s">
        <v>7</v>
      </c>
      <c r="K2150" s="5">
        <v>1</v>
      </c>
      <c r="L2150" s="3" t="s">
        <v>8</v>
      </c>
      <c r="M2150" s="3" t="s">
        <v>9</v>
      </c>
      <c r="N2150" s="3" t="s">
        <v>2703</v>
      </c>
      <c r="O2150" s="1">
        <v>221</v>
      </c>
      <c r="P2150" s="4">
        <v>0</v>
      </c>
      <c r="Q2150" s="10">
        <f t="shared" si="139"/>
        <v>221</v>
      </c>
    </row>
    <row r="2151" spans="2:17" ht="20.25" customHeight="1">
      <c r="B2151" s="10" t="str">
        <f t="shared" si="136"/>
        <v>دستكش ضد برش سبك751</v>
      </c>
      <c r="C2151" s="10" t="str">
        <f t="shared" si="137"/>
        <v>دستكش ضد برش سبك1402/07/02751</v>
      </c>
      <c r="D2151" s="10" t="str">
        <f>IFERROR(IF(تحویلی!$E$1="","",IF(NOSA!O2151=تحویلی!$E$1,تحویلی!$E$1&amp;COUNTIF(NOSA!$O$1:O2151,تحویلی!$E$1),"")),"")</f>
        <v/>
      </c>
      <c r="E2151" s="10" t="str">
        <f t="shared" si="138"/>
        <v>22601751</v>
      </c>
      <c r="F2151" s="10" t="str">
        <f>IFERROR(VLOOKUP(I2151,DATABASE!$N:$O,2,FALSE),"")</f>
        <v>دستكش ضد برش سبك</v>
      </c>
      <c r="G2151" s="3" t="s">
        <v>2489</v>
      </c>
      <c r="H2151" s="4">
        <v>22601</v>
      </c>
      <c r="I2151" s="3" t="s">
        <v>1442</v>
      </c>
      <c r="J2151" s="3" t="s">
        <v>22</v>
      </c>
      <c r="K2151" s="5">
        <v>1</v>
      </c>
      <c r="L2151" s="3" t="s">
        <v>3</v>
      </c>
      <c r="M2151" s="3" t="s">
        <v>9</v>
      </c>
      <c r="N2151" s="3" t="s">
        <v>2709</v>
      </c>
      <c r="O2151" s="1">
        <v>751</v>
      </c>
      <c r="P2151" s="4">
        <v>1</v>
      </c>
      <c r="Q2151" s="10">
        <f t="shared" si="139"/>
        <v>751</v>
      </c>
    </row>
    <row r="2152" spans="2:17" ht="20.25" customHeight="1">
      <c r="B2152" s="10" t="str">
        <f t="shared" si="136"/>
        <v>دستكش كف مواد سبك672</v>
      </c>
      <c r="C2152" s="10" t="str">
        <f t="shared" si="137"/>
        <v>دستكش كف مواد سبك1402/07/02672</v>
      </c>
      <c r="D2152" s="10" t="str">
        <f>IFERROR(IF(تحویلی!$E$1="","",IF(NOSA!O2152=تحویلی!$E$1,تحویلی!$E$1&amp;COUNTIF(NOSA!$O$1:O2152,تحویلی!$E$1),"")),"")</f>
        <v/>
      </c>
      <c r="E2152" s="10" t="str">
        <f t="shared" si="138"/>
        <v>22604672</v>
      </c>
      <c r="F2152" s="10" t="str">
        <f>IFERROR(VLOOKUP(I2152,DATABASE!$N:$O,2,FALSE),"")</f>
        <v>دستكش كف مواد سبك</v>
      </c>
      <c r="G2152" s="3" t="s">
        <v>2489</v>
      </c>
      <c r="H2152" s="4">
        <v>22604</v>
      </c>
      <c r="I2152" s="3" t="s">
        <v>1456</v>
      </c>
      <c r="J2152" s="3" t="s">
        <v>2</v>
      </c>
      <c r="K2152" s="5">
        <v>1</v>
      </c>
      <c r="L2152" s="3" t="s">
        <v>3</v>
      </c>
      <c r="M2152" s="3" t="s">
        <v>47</v>
      </c>
      <c r="N2152" s="3" t="s">
        <v>214</v>
      </c>
      <c r="O2152" s="1">
        <v>672</v>
      </c>
      <c r="P2152" s="4">
        <v>0</v>
      </c>
      <c r="Q2152" s="10">
        <f t="shared" si="139"/>
        <v>672</v>
      </c>
    </row>
    <row r="2153" spans="2:17" ht="20.25" customHeight="1">
      <c r="B2153" s="10" t="str">
        <f t="shared" si="136"/>
        <v>دستكش ضد برش سبك580</v>
      </c>
      <c r="C2153" s="10" t="str">
        <f t="shared" si="137"/>
        <v>دستكش ضد برش سبك1402/07/02580</v>
      </c>
      <c r="D2153" s="10" t="str">
        <f>IFERROR(IF(تحویلی!$E$1="","",IF(NOSA!O2153=تحویلی!$E$1,تحویلی!$E$1&amp;COUNTIF(NOSA!$O$1:O2153,تحویلی!$E$1),"")),"")</f>
        <v/>
      </c>
      <c r="E2153" s="10" t="str">
        <f t="shared" si="138"/>
        <v>22607580</v>
      </c>
      <c r="F2153" s="10" t="str">
        <f>IFERROR(VLOOKUP(I2153,DATABASE!$N:$O,2,FALSE),"")</f>
        <v>دستكش ضد برش سبك</v>
      </c>
      <c r="G2153" s="3" t="s">
        <v>2489</v>
      </c>
      <c r="H2153" s="4">
        <v>22607</v>
      </c>
      <c r="I2153" s="3" t="s">
        <v>1442</v>
      </c>
      <c r="J2153" s="3" t="s">
        <v>22</v>
      </c>
      <c r="K2153" s="5">
        <v>1</v>
      </c>
      <c r="L2153" s="3" t="s">
        <v>3</v>
      </c>
      <c r="M2153" s="3" t="s">
        <v>47</v>
      </c>
      <c r="N2153" s="3" t="s">
        <v>1001</v>
      </c>
      <c r="O2153" s="1">
        <v>580</v>
      </c>
      <c r="P2153" s="4">
        <v>0</v>
      </c>
      <c r="Q2153" s="10">
        <f t="shared" si="139"/>
        <v>580</v>
      </c>
    </row>
    <row r="2154" spans="2:17" ht="20.25" customHeight="1">
      <c r="B2154" s="10" t="str">
        <f t="shared" si="136"/>
        <v>لباس كار نسوز(بلوز و شلوار)45</v>
      </c>
      <c r="C2154" s="10" t="str">
        <f t="shared" si="137"/>
        <v>لباس كار نسوز(بلوز و شلوار)1402/07/0245</v>
      </c>
      <c r="D2154" s="10" t="str">
        <f>IFERROR(IF(تحویلی!$E$1="","",IF(NOSA!O2154=تحویلی!$E$1,تحویلی!$E$1&amp;COUNTIF(NOSA!$O$1:O2154,تحویلی!$E$1),"")),"")</f>
        <v/>
      </c>
      <c r="E2154" s="10" t="str">
        <f t="shared" si="138"/>
        <v>2261445</v>
      </c>
      <c r="F2154" s="10" t="str">
        <f>IFERROR(VLOOKUP(I2154,DATABASE!$N:$O,2,FALSE),"")</f>
        <v>لباس كار نسوز(بلوز و شلوار)</v>
      </c>
      <c r="G2154" s="3" t="s">
        <v>2489</v>
      </c>
      <c r="H2154" s="4">
        <v>22614</v>
      </c>
      <c r="I2154" s="3" t="s">
        <v>1701</v>
      </c>
      <c r="J2154" s="3" t="s">
        <v>1702</v>
      </c>
      <c r="K2154" s="5">
        <v>1</v>
      </c>
      <c r="L2154" s="3" t="s">
        <v>28</v>
      </c>
      <c r="M2154" s="3" t="s">
        <v>4</v>
      </c>
      <c r="N2154" s="3" t="s">
        <v>302</v>
      </c>
      <c r="O2154" s="1">
        <v>45</v>
      </c>
      <c r="P2154" s="4">
        <v>1</v>
      </c>
      <c r="Q2154" s="10">
        <f t="shared" si="139"/>
        <v>45</v>
      </c>
    </row>
    <row r="2155" spans="2:17" ht="20.25" customHeight="1">
      <c r="B2155" s="10" t="str">
        <f t="shared" si="136"/>
        <v>گوشي اير پلاگ784</v>
      </c>
      <c r="C2155" s="10" t="str">
        <f t="shared" si="137"/>
        <v>گوشي اير پلاگ1402/07/02784</v>
      </c>
      <c r="D2155" s="10" t="str">
        <f>IFERROR(IF(تحویلی!$E$1="","",IF(NOSA!O2155=تحویلی!$E$1,تحویلی!$E$1&amp;COUNTIF(NOSA!$O$1:O2155,تحویلی!$E$1),"")),"")</f>
        <v/>
      </c>
      <c r="E2155" s="10" t="str">
        <f t="shared" si="138"/>
        <v>22616784</v>
      </c>
      <c r="F2155" s="10" t="str">
        <f>IFERROR(VLOOKUP(I2155,DATABASE!$N:$O,2,FALSE),"")</f>
        <v>گوشي اير پلاگ</v>
      </c>
      <c r="G2155" s="3" t="s">
        <v>2489</v>
      </c>
      <c r="H2155" s="4">
        <v>22616</v>
      </c>
      <c r="I2155" s="3" t="s">
        <v>1581</v>
      </c>
      <c r="J2155" s="3" t="s">
        <v>124</v>
      </c>
      <c r="K2155" s="5">
        <v>1</v>
      </c>
      <c r="L2155" s="3" t="s">
        <v>8</v>
      </c>
      <c r="M2155" s="3" t="s">
        <v>40</v>
      </c>
      <c r="N2155" s="3" t="s">
        <v>1268</v>
      </c>
      <c r="O2155" s="1">
        <v>784</v>
      </c>
      <c r="P2155" s="4">
        <v>0</v>
      </c>
      <c r="Q2155" s="10">
        <f t="shared" si="139"/>
        <v>784</v>
      </c>
    </row>
    <row r="2156" spans="2:17" ht="20.25" customHeight="1">
      <c r="B2156" s="10" t="str">
        <f t="shared" si="136"/>
        <v>دستكش ضد برش سبك784</v>
      </c>
      <c r="C2156" s="10" t="str">
        <f t="shared" si="137"/>
        <v>دستكش ضد برش سبك1402/07/02784</v>
      </c>
      <c r="D2156" s="10" t="str">
        <f>IFERROR(IF(تحویلی!$E$1="","",IF(NOSA!O2156=تحویلی!$E$1,تحویلی!$E$1&amp;COUNTIF(NOSA!$O$1:O2156,تحویلی!$E$1),"")),"")</f>
        <v/>
      </c>
      <c r="E2156" s="10" t="str">
        <f t="shared" si="138"/>
        <v>22616784</v>
      </c>
      <c r="F2156" s="10" t="str">
        <f>IFERROR(VLOOKUP(I2156,DATABASE!$N:$O,2,FALSE),"")</f>
        <v>دستكش ضد برش سبك</v>
      </c>
      <c r="G2156" s="3" t="s">
        <v>2489</v>
      </c>
      <c r="H2156" s="4">
        <v>22616</v>
      </c>
      <c r="I2156" s="3" t="s">
        <v>1442</v>
      </c>
      <c r="J2156" s="3" t="s">
        <v>22</v>
      </c>
      <c r="K2156" s="5">
        <v>1</v>
      </c>
      <c r="L2156" s="3" t="s">
        <v>3</v>
      </c>
      <c r="M2156" s="3" t="s">
        <v>40</v>
      </c>
      <c r="N2156" s="3" t="s">
        <v>1268</v>
      </c>
      <c r="O2156" s="1">
        <v>784</v>
      </c>
      <c r="P2156" s="4">
        <v>0</v>
      </c>
      <c r="Q2156" s="10">
        <f t="shared" si="139"/>
        <v>784</v>
      </c>
    </row>
    <row r="2157" spans="2:17" ht="20.25" customHeight="1">
      <c r="B2157" s="10" t="str">
        <f t="shared" si="136"/>
        <v>لباس كار(بلوز و شلوار)280</v>
      </c>
      <c r="C2157" s="10" t="str">
        <f t="shared" si="137"/>
        <v>لباس كار(بلوز و شلوار)1402/07/03280</v>
      </c>
      <c r="D2157" s="10" t="str">
        <f>IFERROR(IF(تحویلی!$E$1="","",IF(NOSA!O2157=تحویلی!$E$1,تحویلی!$E$1&amp;COUNTIF(NOSA!$O$1:O2157,تحویلی!$E$1),"")),"")</f>
        <v/>
      </c>
      <c r="E2157" s="10" t="str">
        <f t="shared" si="138"/>
        <v>22622280</v>
      </c>
      <c r="F2157" s="10" t="str">
        <f>IFERROR(VLOOKUP(I2157,DATABASE!$N:$O,2,FALSE),"")</f>
        <v>لباس كار(بلوز و شلوار)</v>
      </c>
      <c r="G2157" s="3" t="s">
        <v>2490</v>
      </c>
      <c r="H2157" s="4">
        <v>22622</v>
      </c>
      <c r="I2157" s="3" t="s">
        <v>1724</v>
      </c>
      <c r="J2157" s="3" t="s">
        <v>1725</v>
      </c>
      <c r="K2157" s="5">
        <v>1</v>
      </c>
      <c r="L2157" s="3" t="s">
        <v>28</v>
      </c>
      <c r="M2157" s="3" t="s">
        <v>202</v>
      </c>
      <c r="N2157" s="3" t="s">
        <v>469</v>
      </c>
      <c r="O2157" s="1">
        <v>280</v>
      </c>
      <c r="P2157" s="4">
        <v>0</v>
      </c>
      <c r="Q2157" s="10">
        <f t="shared" si="139"/>
        <v>280</v>
      </c>
    </row>
    <row r="2158" spans="2:17" ht="20.25" customHeight="1">
      <c r="B2158" s="10" t="str">
        <f t="shared" si="136"/>
        <v>كمربند برزنتي نواري280</v>
      </c>
      <c r="C2158" s="10" t="str">
        <f t="shared" si="137"/>
        <v>كمربند برزنتي نواري1402/07/03280</v>
      </c>
      <c r="D2158" s="10" t="str">
        <f>IFERROR(IF(تحویلی!$E$1="","",IF(NOSA!O2158=تحویلی!$E$1,تحویلی!$E$1&amp;COUNTIF(NOSA!$O$1:O2158,تحویلی!$E$1),"")),"")</f>
        <v/>
      </c>
      <c r="E2158" s="10" t="str">
        <f t="shared" si="138"/>
        <v>22622280</v>
      </c>
      <c r="F2158" s="10" t="str">
        <f>IFERROR(VLOOKUP(I2158,DATABASE!$N:$O,2,FALSE),"")</f>
        <v>كمربند برزنتي نواري</v>
      </c>
      <c r="G2158" s="3" t="s">
        <v>2490</v>
      </c>
      <c r="H2158" s="4">
        <v>22622</v>
      </c>
      <c r="I2158" s="3" t="s">
        <v>1441</v>
      </c>
      <c r="J2158" s="3" t="s">
        <v>95</v>
      </c>
      <c r="K2158" s="5">
        <v>1</v>
      </c>
      <c r="L2158" s="3" t="s">
        <v>96</v>
      </c>
      <c r="M2158" s="3" t="s">
        <v>202</v>
      </c>
      <c r="N2158" s="3" t="s">
        <v>469</v>
      </c>
      <c r="O2158" s="1">
        <v>280</v>
      </c>
      <c r="P2158" s="4">
        <v>0</v>
      </c>
      <c r="Q2158" s="10">
        <f t="shared" si="139"/>
        <v>280</v>
      </c>
    </row>
    <row r="2159" spans="2:17" ht="20.25" customHeight="1">
      <c r="B2159" s="10" t="str">
        <f t="shared" si="136"/>
        <v>لباس كار(بلوز و شلوار)852</v>
      </c>
      <c r="C2159" s="10" t="str">
        <f t="shared" si="137"/>
        <v>لباس كار(بلوز و شلوار)1402/07/03852</v>
      </c>
      <c r="D2159" s="10" t="str">
        <f>IFERROR(IF(تحویلی!$E$1="","",IF(NOSA!O2159=تحویلی!$E$1,تحویلی!$E$1&amp;COUNTIF(NOSA!$O$1:O2159,تحویلی!$E$1),"")),"")</f>
        <v/>
      </c>
      <c r="E2159" s="10" t="str">
        <f t="shared" si="138"/>
        <v>22627852</v>
      </c>
      <c r="F2159" s="10" t="str">
        <f>IFERROR(VLOOKUP(I2159,DATABASE!$N:$O,2,FALSE),"")</f>
        <v>لباس كار(بلوز و شلوار)</v>
      </c>
      <c r="G2159" s="3" t="s">
        <v>2490</v>
      </c>
      <c r="H2159" s="4">
        <v>22627</v>
      </c>
      <c r="I2159" s="3" t="s">
        <v>1644</v>
      </c>
      <c r="J2159" s="3" t="s">
        <v>1645</v>
      </c>
      <c r="K2159" s="5">
        <v>1</v>
      </c>
      <c r="L2159" s="3" t="s">
        <v>28</v>
      </c>
      <c r="M2159" s="3" t="s">
        <v>25</v>
      </c>
      <c r="N2159" s="3" t="s">
        <v>2753</v>
      </c>
      <c r="O2159" s="1">
        <v>852</v>
      </c>
      <c r="P2159" s="4">
        <v>0</v>
      </c>
      <c r="Q2159" s="10">
        <f t="shared" si="139"/>
        <v>852</v>
      </c>
    </row>
    <row r="2160" spans="2:17" ht="20.25" customHeight="1">
      <c r="B2160" s="10" t="str">
        <f t="shared" si="136"/>
        <v>كفش ايمني852</v>
      </c>
      <c r="C2160" s="10" t="str">
        <f t="shared" si="137"/>
        <v>كفش ايمني1402/07/03852</v>
      </c>
      <c r="D2160" s="10" t="str">
        <f>IFERROR(IF(تحویلی!$E$1="","",IF(NOSA!O2160=تحویلی!$E$1,تحویلی!$E$1&amp;COUNTIF(NOSA!$O$1:O2160,تحویلی!$E$1),"")),"")</f>
        <v/>
      </c>
      <c r="E2160" s="10" t="str">
        <f t="shared" si="138"/>
        <v>22627852</v>
      </c>
      <c r="F2160" s="10" t="str">
        <f>IFERROR(VLOOKUP(I2160,DATABASE!$N:$O,2,FALSE),"")</f>
        <v>كفش ايمني</v>
      </c>
      <c r="G2160" s="3" t="s">
        <v>2490</v>
      </c>
      <c r="H2160" s="4">
        <v>22627</v>
      </c>
      <c r="I2160" s="3" t="s">
        <v>1720</v>
      </c>
      <c r="J2160" s="3" t="s">
        <v>1721</v>
      </c>
      <c r="K2160" s="5">
        <v>1</v>
      </c>
      <c r="L2160" s="3" t="s">
        <v>3</v>
      </c>
      <c r="M2160" s="3" t="s">
        <v>25</v>
      </c>
      <c r="N2160" s="3" t="s">
        <v>2753</v>
      </c>
      <c r="O2160" s="1">
        <v>852</v>
      </c>
      <c r="P2160" s="4">
        <v>0</v>
      </c>
      <c r="Q2160" s="10">
        <f t="shared" si="139"/>
        <v>852</v>
      </c>
    </row>
    <row r="2161" spans="2:17" ht="20.25" customHeight="1">
      <c r="B2161" s="10" t="str">
        <f t="shared" si="136"/>
        <v>كلاه ايمني852</v>
      </c>
      <c r="C2161" s="10" t="str">
        <f t="shared" si="137"/>
        <v>كلاه ايمني1402/07/03852</v>
      </c>
      <c r="D2161" s="10" t="str">
        <f>IFERROR(IF(تحویلی!$E$1="","",IF(NOSA!O2161=تحویلی!$E$1,تحویلی!$E$1&amp;COUNTIF(NOSA!$O$1:O2161,تحویلی!$E$1),"")),"")</f>
        <v/>
      </c>
      <c r="E2161" s="10" t="str">
        <f t="shared" si="138"/>
        <v>22627852</v>
      </c>
      <c r="F2161" s="10" t="str">
        <f>IFERROR(VLOOKUP(I2161,DATABASE!$N:$O,2,FALSE),"")</f>
        <v>كلاه ايمني</v>
      </c>
      <c r="G2161" s="3" t="s">
        <v>2490</v>
      </c>
      <c r="H2161" s="4">
        <v>22627</v>
      </c>
      <c r="I2161" s="3" t="s">
        <v>1532</v>
      </c>
      <c r="J2161" s="3" t="s">
        <v>2754</v>
      </c>
      <c r="K2161" s="5">
        <v>1</v>
      </c>
      <c r="L2161" s="3" t="s">
        <v>8</v>
      </c>
      <c r="M2161" s="3" t="s">
        <v>25</v>
      </c>
      <c r="N2161" s="3" t="s">
        <v>2753</v>
      </c>
      <c r="O2161" s="1">
        <v>852</v>
      </c>
      <c r="P2161" s="4">
        <v>0</v>
      </c>
      <c r="Q2161" s="10">
        <f t="shared" si="139"/>
        <v>852</v>
      </c>
    </row>
    <row r="2162" spans="2:17" ht="20.25" customHeight="1">
      <c r="B2162" s="10" t="str">
        <f t="shared" si="136"/>
        <v>دستكش كف دوبل چرمي852</v>
      </c>
      <c r="C2162" s="10" t="str">
        <f t="shared" si="137"/>
        <v>دستكش كف دوبل چرمي1402/07/03852</v>
      </c>
      <c r="D2162" s="10" t="str">
        <f>IFERROR(IF(تحویلی!$E$1="","",IF(NOSA!O2162=تحویلی!$E$1,تحویلی!$E$1&amp;COUNTIF(NOSA!$O$1:O2162,تحویلی!$E$1),"")),"")</f>
        <v/>
      </c>
      <c r="E2162" s="10" t="str">
        <f t="shared" si="138"/>
        <v>22627852</v>
      </c>
      <c r="F2162" s="10" t="str">
        <f>IFERROR(VLOOKUP(I2162,DATABASE!$N:$O,2,FALSE),"")</f>
        <v>دستكش كف دوبل چرمي</v>
      </c>
      <c r="G2162" s="3" t="s">
        <v>2490</v>
      </c>
      <c r="H2162" s="4">
        <v>22627</v>
      </c>
      <c r="I2162" s="3" t="s">
        <v>1683</v>
      </c>
      <c r="J2162" s="3" t="s">
        <v>1684</v>
      </c>
      <c r="K2162" s="5">
        <v>1</v>
      </c>
      <c r="L2162" s="3" t="s">
        <v>3</v>
      </c>
      <c r="M2162" s="3" t="s">
        <v>25</v>
      </c>
      <c r="N2162" s="3" t="s">
        <v>2753</v>
      </c>
      <c r="O2162" s="1">
        <v>852</v>
      </c>
      <c r="P2162" s="4">
        <v>0</v>
      </c>
      <c r="Q2162" s="10">
        <f t="shared" si="139"/>
        <v>852</v>
      </c>
    </row>
    <row r="2163" spans="2:17" ht="20.25" customHeight="1">
      <c r="B2163" s="10" t="str">
        <f t="shared" si="136"/>
        <v>دستكش ضد برش سبك852</v>
      </c>
      <c r="C2163" s="10" t="str">
        <f t="shared" si="137"/>
        <v>دستكش ضد برش سبك1402/07/03852</v>
      </c>
      <c r="D2163" s="10" t="str">
        <f>IFERROR(IF(تحویلی!$E$1="","",IF(NOSA!O2163=تحویلی!$E$1,تحویلی!$E$1&amp;COUNTIF(NOSA!$O$1:O2163,تحویلی!$E$1),"")),"")</f>
        <v/>
      </c>
      <c r="E2163" s="10" t="str">
        <f t="shared" si="138"/>
        <v>22627852</v>
      </c>
      <c r="F2163" s="10" t="str">
        <f>IFERROR(VLOOKUP(I2163,DATABASE!$N:$O,2,FALSE),"")</f>
        <v>دستكش ضد برش سبك</v>
      </c>
      <c r="G2163" s="137" t="s">
        <v>2490</v>
      </c>
      <c r="H2163" s="138">
        <v>22627</v>
      </c>
      <c r="I2163" s="137" t="s">
        <v>1442</v>
      </c>
      <c r="J2163" s="137" t="s">
        <v>22</v>
      </c>
      <c r="K2163" s="139">
        <v>1</v>
      </c>
      <c r="L2163" s="137" t="s">
        <v>3</v>
      </c>
      <c r="M2163" s="137" t="s">
        <v>25</v>
      </c>
      <c r="N2163" s="137" t="s">
        <v>2753</v>
      </c>
      <c r="O2163" s="140">
        <v>852</v>
      </c>
      <c r="P2163" s="138">
        <v>0</v>
      </c>
      <c r="Q2163" s="10">
        <f t="shared" si="139"/>
        <v>852</v>
      </c>
    </row>
    <row r="2164" spans="2:17" ht="20.25" customHeight="1">
      <c r="B2164" s="10" t="str">
        <f t="shared" si="136"/>
        <v>كمربند برزنتي نواري852</v>
      </c>
      <c r="C2164" s="10" t="str">
        <f t="shared" si="137"/>
        <v>كمربند برزنتي نواري1402/07/03852</v>
      </c>
      <c r="D2164" s="10" t="str">
        <f>IFERROR(IF(تحویلی!$E$1="","",IF(NOSA!O2164=تحویلی!$E$1,تحویلی!$E$1&amp;COUNTIF(NOSA!$O$1:O2164,تحویلی!$E$1),"")),"")</f>
        <v/>
      </c>
      <c r="E2164" s="10" t="str">
        <f t="shared" si="138"/>
        <v>22627852</v>
      </c>
      <c r="F2164" s="10" t="str">
        <f>IFERROR(VLOOKUP(I2164,DATABASE!$N:$O,2,FALSE),"")</f>
        <v>كمربند برزنتي نواري</v>
      </c>
      <c r="G2164" s="137" t="s">
        <v>2490</v>
      </c>
      <c r="H2164" s="138">
        <v>22627</v>
      </c>
      <c r="I2164" s="137" t="s">
        <v>1441</v>
      </c>
      <c r="J2164" s="137" t="s">
        <v>95</v>
      </c>
      <c r="K2164" s="139">
        <v>1</v>
      </c>
      <c r="L2164" s="137" t="s">
        <v>96</v>
      </c>
      <c r="M2164" s="137" t="s">
        <v>25</v>
      </c>
      <c r="N2164" s="137" t="s">
        <v>2753</v>
      </c>
      <c r="O2164" s="140">
        <v>852</v>
      </c>
      <c r="P2164" s="138">
        <v>0</v>
      </c>
      <c r="Q2164" s="10">
        <f t="shared" si="139"/>
        <v>852</v>
      </c>
    </row>
    <row r="2165" spans="2:17" ht="20.25" customHeight="1">
      <c r="B2165" s="10" t="str">
        <f t="shared" si="136"/>
        <v>ماسك جوشكاري827</v>
      </c>
      <c r="C2165" s="10" t="str">
        <f t="shared" si="137"/>
        <v>ماسك جوشكاري1402/07/03827</v>
      </c>
      <c r="D2165" s="10" t="str">
        <f>IFERROR(IF(تحویلی!$E$1="","",IF(NOSA!O2165=تحویلی!$E$1,تحویلی!$E$1&amp;COUNTIF(NOSA!$O$1:O2165,تحویلی!$E$1),"")),"")</f>
        <v/>
      </c>
      <c r="E2165" s="10" t="str">
        <f t="shared" si="138"/>
        <v>22637827</v>
      </c>
      <c r="F2165" s="10" t="str">
        <f>IFERROR(VLOOKUP(I2165,DATABASE!$N:$O,2,FALSE),"")</f>
        <v>ماسك جوشكاري</v>
      </c>
      <c r="G2165" s="137" t="s">
        <v>2490</v>
      </c>
      <c r="H2165" s="138">
        <v>22637</v>
      </c>
      <c r="I2165" s="137" t="s">
        <v>1598</v>
      </c>
      <c r="J2165" s="137" t="s">
        <v>108</v>
      </c>
      <c r="K2165" s="139">
        <v>1</v>
      </c>
      <c r="L2165" s="137" t="s">
        <v>8</v>
      </c>
      <c r="M2165" s="137" t="s">
        <v>189</v>
      </c>
      <c r="N2165" s="137" t="s">
        <v>2653</v>
      </c>
      <c r="O2165" s="140">
        <v>827</v>
      </c>
      <c r="P2165" s="138">
        <v>0</v>
      </c>
      <c r="Q2165" s="10">
        <f t="shared" si="139"/>
        <v>827</v>
      </c>
    </row>
    <row r="2166" spans="2:17" ht="20.25" customHeight="1">
      <c r="B2166" s="10" t="str">
        <f t="shared" si="136"/>
        <v>شيشه مات ماسك جوشكاري827</v>
      </c>
      <c r="C2166" s="10" t="str">
        <f t="shared" si="137"/>
        <v>شيشه مات ماسك جوشكاري1402/07/03827</v>
      </c>
      <c r="D2166" s="10" t="str">
        <f>IFERROR(IF(تحویلی!$E$1="","",IF(NOSA!O2166=تحویلی!$E$1,تحویلی!$E$1&amp;COUNTIF(NOSA!$O$1:O2166,تحویلی!$E$1),"")),"")</f>
        <v/>
      </c>
      <c r="E2166" s="10" t="str">
        <f t="shared" si="138"/>
        <v>22637827</v>
      </c>
      <c r="F2166" s="10" t="str">
        <f>IFERROR(VLOOKUP(I2166,DATABASE!$N:$O,2,FALSE),"")</f>
        <v>شيشه مات ماسك جوشكاري</v>
      </c>
      <c r="G2166" s="137" t="s">
        <v>2490</v>
      </c>
      <c r="H2166" s="138">
        <v>22637</v>
      </c>
      <c r="I2166" s="137" t="s">
        <v>1507</v>
      </c>
      <c r="J2166" s="137" t="s">
        <v>113</v>
      </c>
      <c r="K2166" s="139">
        <v>4</v>
      </c>
      <c r="L2166" s="137" t="s">
        <v>8</v>
      </c>
      <c r="M2166" s="137" t="s">
        <v>189</v>
      </c>
      <c r="N2166" s="137" t="s">
        <v>2653</v>
      </c>
      <c r="O2166" s="140">
        <v>827</v>
      </c>
      <c r="P2166" s="138">
        <v>0</v>
      </c>
      <c r="Q2166" s="10">
        <f t="shared" si="139"/>
        <v>827</v>
      </c>
    </row>
    <row r="2167" spans="2:17" ht="20.25" customHeight="1">
      <c r="B2167" s="10" t="str">
        <f t="shared" si="136"/>
        <v>شيشه ماسك جوشكاري ساده827</v>
      </c>
      <c r="C2167" s="10" t="str">
        <f t="shared" si="137"/>
        <v>شيشه ماسك جوشكاري ساده1402/07/03827</v>
      </c>
      <c r="D2167" s="10" t="str">
        <f>IFERROR(IF(تحویلی!$E$1="","",IF(NOSA!O2167=تحویلی!$E$1,تحویلی!$E$1&amp;COUNTIF(NOSA!$O$1:O2167,تحویلی!$E$1),"")),"")</f>
        <v/>
      </c>
      <c r="E2167" s="10" t="str">
        <f t="shared" si="138"/>
        <v>22637827</v>
      </c>
      <c r="F2167" s="10" t="str">
        <f>IFERROR(VLOOKUP(I2167,DATABASE!$N:$O,2,FALSE),"")</f>
        <v>شيشه ماسك جوشكاري ساده</v>
      </c>
      <c r="G2167" s="137" t="s">
        <v>2490</v>
      </c>
      <c r="H2167" s="138">
        <v>22637</v>
      </c>
      <c r="I2167" s="137" t="s">
        <v>1548</v>
      </c>
      <c r="J2167" s="137" t="s">
        <v>111</v>
      </c>
      <c r="K2167" s="139">
        <v>2</v>
      </c>
      <c r="L2167" s="137" t="s">
        <v>8</v>
      </c>
      <c r="M2167" s="137" t="s">
        <v>189</v>
      </c>
      <c r="N2167" s="137" t="s">
        <v>2653</v>
      </c>
      <c r="O2167" s="140">
        <v>827</v>
      </c>
      <c r="P2167" s="138">
        <v>0</v>
      </c>
      <c r="Q2167" s="10">
        <f t="shared" si="139"/>
        <v>827</v>
      </c>
    </row>
    <row r="2168" spans="2:17" ht="20.25" customHeight="1">
      <c r="B2168" s="10" t="str">
        <f t="shared" si="136"/>
        <v>دستكش لاتكس811</v>
      </c>
      <c r="C2168" s="10" t="str">
        <f t="shared" si="137"/>
        <v>دستكش لاتكس1402/07/03811</v>
      </c>
      <c r="D2168" s="10" t="str">
        <f>IFERROR(IF(تحویلی!$E$1="","",IF(NOSA!O2168=تحویلی!$E$1,تحویلی!$E$1&amp;COUNTIF(NOSA!$O$1:O2168,تحویلی!$E$1),"")),"")</f>
        <v/>
      </c>
      <c r="E2168" s="10" t="str">
        <f t="shared" si="138"/>
        <v>22640811</v>
      </c>
      <c r="F2168" s="10" t="str">
        <f>IFERROR(VLOOKUP(I2168,DATABASE!$N:$O,2,FALSE),"")</f>
        <v>دستكش لاتكس</v>
      </c>
      <c r="G2168" s="137" t="s">
        <v>2490</v>
      </c>
      <c r="H2168" s="138">
        <v>22640</v>
      </c>
      <c r="I2168" s="137" t="s">
        <v>2328</v>
      </c>
      <c r="J2168" s="137" t="s">
        <v>564</v>
      </c>
      <c r="K2168" s="139">
        <v>200</v>
      </c>
      <c r="L2168" s="137" t="s">
        <v>3</v>
      </c>
      <c r="M2168" s="137" t="s">
        <v>63</v>
      </c>
      <c r="N2168" s="137" t="s">
        <v>2654</v>
      </c>
      <c r="O2168" s="140">
        <v>811</v>
      </c>
      <c r="P2168" s="138">
        <v>0</v>
      </c>
      <c r="Q2168" s="10">
        <f t="shared" si="139"/>
        <v>811</v>
      </c>
    </row>
    <row r="2169" spans="2:17" ht="20.25" customHeight="1">
      <c r="B2169" s="10" t="str">
        <f t="shared" si="136"/>
        <v>كلاه ايمني711</v>
      </c>
      <c r="C2169" s="10" t="str">
        <f t="shared" si="137"/>
        <v>كلاه ايمني1402/07/03711</v>
      </c>
      <c r="D2169" s="10" t="str">
        <f>IFERROR(IF(تحویلی!$E$1="","",IF(NOSA!O2169=تحویلی!$E$1,تحویلی!$E$1&amp;COUNTIF(NOSA!$O$1:O2169,تحویلی!$E$1),"")),"")</f>
        <v/>
      </c>
      <c r="E2169" s="10" t="str">
        <f t="shared" si="138"/>
        <v>22648711</v>
      </c>
      <c r="F2169" s="10" t="str">
        <f>IFERROR(VLOOKUP(I2169,DATABASE!$N:$O,2,FALSE),"")</f>
        <v>كلاه ايمني</v>
      </c>
      <c r="G2169" s="137" t="s">
        <v>2490</v>
      </c>
      <c r="H2169" s="138">
        <v>22648</v>
      </c>
      <c r="I2169" s="137" t="s">
        <v>1505</v>
      </c>
      <c r="J2169" s="137" t="s">
        <v>1628</v>
      </c>
      <c r="K2169" s="139">
        <v>3</v>
      </c>
      <c r="L2169" s="137" t="s">
        <v>8</v>
      </c>
      <c r="M2169" s="137" t="s">
        <v>202</v>
      </c>
      <c r="N2169" s="137" t="s">
        <v>603</v>
      </c>
      <c r="O2169" s="140">
        <v>711</v>
      </c>
      <c r="P2169" s="138">
        <v>0</v>
      </c>
      <c r="Q2169" s="10">
        <f t="shared" si="139"/>
        <v>711</v>
      </c>
    </row>
    <row r="2170" spans="2:17" ht="20.25" customHeight="1">
      <c r="B2170" s="10" t="str">
        <f t="shared" si="136"/>
        <v>دستكش كف دوبل چرمي697</v>
      </c>
      <c r="C2170" s="10" t="str">
        <f t="shared" si="137"/>
        <v>دستكش كف دوبل چرمي1402/07/03697</v>
      </c>
      <c r="D2170" s="10" t="str">
        <f>IFERROR(IF(تحویلی!$E$1="","",IF(NOSA!O2170=تحویلی!$E$1,تحویلی!$E$1&amp;COUNTIF(NOSA!$O$1:O2170,تحویلی!$E$1),"")),"")</f>
        <v/>
      </c>
      <c r="E2170" s="10" t="str">
        <f t="shared" si="138"/>
        <v>22656697</v>
      </c>
      <c r="F2170" s="10" t="str">
        <f>IFERROR(VLOOKUP(I2170,DATABASE!$N:$O,2,FALSE),"")</f>
        <v>دستكش كف دوبل چرمي</v>
      </c>
      <c r="G2170" s="137" t="s">
        <v>2490</v>
      </c>
      <c r="H2170" s="138">
        <v>22656</v>
      </c>
      <c r="I2170" s="137" t="s">
        <v>1683</v>
      </c>
      <c r="J2170" s="137" t="s">
        <v>1684</v>
      </c>
      <c r="K2170" s="139">
        <v>1</v>
      </c>
      <c r="L2170" s="137" t="s">
        <v>3</v>
      </c>
      <c r="M2170" s="137" t="s">
        <v>25</v>
      </c>
      <c r="N2170" s="137" t="s">
        <v>145</v>
      </c>
      <c r="O2170" s="140">
        <v>697</v>
      </c>
      <c r="P2170" s="138">
        <v>0</v>
      </c>
      <c r="Q2170" s="10">
        <f t="shared" si="139"/>
        <v>697</v>
      </c>
    </row>
    <row r="2171" spans="2:17" ht="20.25" customHeight="1">
      <c r="B2171" s="10" t="str">
        <f t="shared" si="136"/>
        <v>نقاب تيره محافظ صورت معمولي718</v>
      </c>
      <c r="C2171" s="10" t="str">
        <f t="shared" si="137"/>
        <v>نقاب تيره محافظ صورت معمولي1402/07/04718</v>
      </c>
      <c r="D2171" s="10" t="str">
        <f>IFERROR(IF(تحویلی!$E$1="","",IF(NOSA!O2171=تحویلی!$E$1,تحویلی!$E$1&amp;COUNTIF(NOSA!$O$1:O2171,تحویلی!$E$1),"")),"")</f>
        <v/>
      </c>
      <c r="E2171" s="10" t="str">
        <f t="shared" si="138"/>
        <v>22665718</v>
      </c>
      <c r="F2171" s="10" t="str">
        <f>IFERROR(VLOOKUP(I2171,DATABASE!$N:$O,2,FALSE),"")</f>
        <v>نقاب تيره محافظ صورت معمولي</v>
      </c>
      <c r="G2171" s="137" t="s">
        <v>2491</v>
      </c>
      <c r="H2171" s="138">
        <v>22665</v>
      </c>
      <c r="I2171" s="137" t="s">
        <v>1557</v>
      </c>
      <c r="J2171" s="137" t="s">
        <v>115</v>
      </c>
      <c r="K2171" s="139">
        <v>1</v>
      </c>
      <c r="L2171" s="137" t="s">
        <v>8</v>
      </c>
      <c r="M2171" s="137" t="s">
        <v>4</v>
      </c>
      <c r="N2171" s="137" t="s">
        <v>2755</v>
      </c>
      <c r="O2171" s="140">
        <v>718</v>
      </c>
      <c r="P2171" s="138">
        <v>0</v>
      </c>
      <c r="Q2171" s="10">
        <f t="shared" si="139"/>
        <v>718</v>
      </c>
    </row>
    <row r="2172" spans="2:17" ht="20.25" customHeight="1">
      <c r="B2172" s="10" t="str">
        <f t="shared" si="136"/>
        <v>دستكش كف مواد سبك822</v>
      </c>
      <c r="C2172" s="10" t="str">
        <f t="shared" si="137"/>
        <v>دستكش كف مواد سبك1402/07/04822</v>
      </c>
      <c r="D2172" s="10" t="str">
        <f>IFERROR(IF(تحویلی!$E$1="","",IF(NOSA!O2172=تحویلی!$E$1,تحویلی!$E$1&amp;COUNTIF(NOSA!$O$1:O2172,تحویلی!$E$1),"")),"")</f>
        <v/>
      </c>
      <c r="E2172" s="10" t="str">
        <f t="shared" si="138"/>
        <v>22666822</v>
      </c>
      <c r="F2172" s="10" t="str">
        <f>IFERROR(VLOOKUP(I2172,DATABASE!$N:$O,2,FALSE),"")</f>
        <v>دستكش كف مواد سبك</v>
      </c>
      <c r="G2172" s="137" t="s">
        <v>2491</v>
      </c>
      <c r="H2172" s="138">
        <v>22666</v>
      </c>
      <c r="I2172" s="137" t="s">
        <v>1456</v>
      </c>
      <c r="J2172" s="137" t="s">
        <v>2</v>
      </c>
      <c r="K2172" s="139">
        <v>1</v>
      </c>
      <c r="L2172" s="137" t="s">
        <v>3</v>
      </c>
      <c r="M2172" s="137" t="s">
        <v>47</v>
      </c>
      <c r="N2172" s="137" t="s">
        <v>2756</v>
      </c>
      <c r="O2172" s="140">
        <v>822</v>
      </c>
      <c r="P2172" s="138">
        <v>0</v>
      </c>
      <c r="Q2172" s="10">
        <f t="shared" si="139"/>
        <v>822</v>
      </c>
    </row>
    <row r="2173" spans="2:17" ht="20.25" customHeight="1">
      <c r="B2173" s="10" t="str">
        <f t="shared" si="136"/>
        <v>دستكش ضد برش سبك649</v>
      </c>
      <c r="C2173" s="10" t="str">
        <f t="shared" si="137"/>
        <v>دستكش ضد برش سبك1402/07/04649</v>
      </c>
      <c r="D2173" s="10" t="str">
        <f>IFERROR(IF(تحویلی!$E$1="","",IF(NOSA!O2173=تحویلی!$E$1,تحویلی!$E$1&amp;COUNTIF(NOSA!$O$1:O2173,تحویلی!$E$1),"")),"")</f>
        <v/>
      </c>
      <c r="E2173" s="10" t="str">
        <f t="shared" si="138"/>
        <v>22668649</v>
      </c>
      <c r="F2173" s="10" t="str">
        <f>IFERROR(VLOOKUP(I2173,DATABASE!$N:$O,2,FALSE),"")</f>
        <v>دستكش ضد برش سبك</v>
      </c>
      <c r="G2173" s="137" t="s">
        <v>2491</v>
      </c>
      <c r="H2173" s="138">
        <v>22668</v>
      </c>
      <c r="I2173" s="137" t="s">
        <v>1442</v>
      </c>
      <c r="J2173" s="137" t="s">
        <v>22</v>
      </c>
      <c r="K2173" s="139">
        <v>1</v>
      </c>
      <c r="L2173" s="137" t="s">
        <v>3</v>
      </c>
      <c r="M2173" s="137" t="s">
        <v>19</v>
      </c>
      <c r="N2173" s="137" t="s">
        <v>1315</v>
      </c>
      <c r="O2173" s="140">
        <v>649</v>
      </c>
      <c r="P2173" s="138">
        <v>1</v>
      </c>
      <c r="Q2173" s="10">
        <f t="shared" si="139"/>
        <v>649</v>
      </c>
    </row>
    <row r="2174" spans="2:17" ht="20.25" customHeight="1">
      <c r="B2174" s="10" t="str">
        <f t="shared" si="136"/>
        <v>لباس كار ديرسوز(بلوز و شلوار)163</v>
      </c>
      <c r="C2174" s="10" t="str">
        <f t="shared" si="137"/>
        <v>لباس كار ديرسوز(بلوز و شلوار)1402/07/04163</v>
      </c>
      <c r="D2174" s="10" t="str">
        <f>IFERROR(IF(تحویلی!$E$1="","",IF(NOSA!O2174=تحویلی!$E$1,تحویلی!$E$1&amp;COUNTIF(NOSA!$O$1:O2174,تحویلی!$E$1),"")),"")</f>
        <v/>
      </c>
      <c r="E2174" s="10" t="str">
        <f t="shared" si="138"/>
        <v>22670163</v>
      </c>
      <c r="F2174" s="10" t="str">
        <f>IFERROR(VLOOKUP(I2174,DATABASE!$N:$O,2,FALSE),"")</f>
        <v>لباس كار ديرسوز(بلوز و شلوار)</v>
      </c>
      <c r="G2174" s="137" t="s">
        <v>2491</v>
      </c>
      <c r="H2174" s="138">
        <v>22670</v>
      </c>
      <c r="I2174" s="137" t="s">
        <v>1629</v>
      </c>
      <c r="J2174" s="137" t="s">
        <v>1630</v>
      </c>
      <c r="K2174" s="139">
        <v>1</v>
      </c>
      <c r="L2174" s="137" t="s">
        <v>28</v>
      </c>
      <c r="M2174" s="137" t="s">
        <v>9</v>
      </c>
      <c r="N2174" s="137" t="s">
        <v>2757</v>
      </c>
      <c r="O2174" s="140">
        <v>163</v>
      </c>
      <c r="P2174" s="138">
        <v>1</v>
      </c>
      <c r="Q2174" s="10">
        <f t="shared" si="139"/>
        <v>163</v>
      </c>
    </row>
    <row r="2175" spans="2:17" ht="20.25" customHeight="1">
      <c r="B2175" s="10" t="str">
        <f t="shared" si="136"/>
        <v>دستكش ضد برش سبك849</v>
      </c>
      <c r="C2175" s="10" t="str">
        <f t="shared" si="137"/>
        <v>دستكش ضد برش سبك1402/07/04849</v>
      </c>
      <c r="D2175" s="10" t="str">
        <f>IFERROR(IF(تحویلی!$E$1="","",IF(NOSA!O2175=تحویلی!$E$1,تحویلی!$E$1&amp;COUNTIF(NOSA!$O$1:O2175,تحویلی!$E$1),"")),"")</f>
        <v/>
      </c>
      <c r="E2175" s="10" t="str">
        <f t="shared" si="138"/>
        <v>22677849</v>
      </c>
      <c r="F2175" s="10" t="str">
        <f>IFERROR(VLOOKUP(I2175,DATABASE!$N:$O,2,FALSE),"")</f>
        <v>دستكش ضد برش سبك</v>
      </c>
      <c r="G2175" s="137" t="s">
        <v>2491</v>
      </c>
      <c r="H2175" s="138">
        <v>22677</v>
      </c>
      <c r="I2175" s="137" t="s">
        <v>1442</v>
      </c>
      <c r="J2175" s="137" t="s">
        <v>22</v>
      </c>
      <c r="K2175" s="139">
        <v>1</v>
      </c>
      <c r="L2175" s="137" t="s">
        <v>3</v>
      </c>
      <c r="M2175" s="137" t="s">
        <v>4</v>
      </c>
      <c r="N2175" s="137" t="s">
        <v>589</v>
      </c>
      <c r="O2175" s="140">
        <v>849</v>
      </c>
      <c r="P2175" s="138">
        <v>0</v>
      </c>
      <c r="Q2175" s="10">
        <f t="shared" si="139"/>
        <v>849</v>
      </c>
    </row>
    <row r="2176" spans="2:17" ht="20.25" customHeight="1">
      <c r="B2176" s="10" t="str">
        <f t="shared" si="136"/>
        <v>عينك كهربايي (روكلاهي)849</v>
      </c>
      <c r="C2176" s="10" t="str">
        <f t="shared" si="137"/>
        <v>عينك كهربايي (روكلاهي)1402/07/04849</v>
      </c>
      <c r="D2176" s="10" t="str">
        <f>IFERROR(IF(تحویلی!$E$1="","",IF(NOSA!O2176=تحویلی!$E$1,تحویلی!$E$1&amp;COUNTIF(NOSA!$O$1:O2176,تحویلی!$E$1),"")),"")</f>
        <v/>
      </c>
      <c r="E2176" s="10" t="str">
        <f t="shared" si="138"/>
        <v>22677849</v>
      </c>
      <c r="F2176" s="10" t="str">
        <f>IFERROR(VLOOKUP(I2176,DATABASE!$N:$O,2,FALSE),"")</f>
        <v>عينك كهربايي (روكلاهي)</v>
      </c>
      <c r="G2176" s="137" t="s">
        <v>2491</v>
      </c>
      <c r="H2176" s="138">
        <v>22677</v>
      </c>
      <c r="I2176" s="137" t="s">
        <v>1560</v>
      </c>
      <c r="J2176" s="137" t="s">
        <v>1561</v>
      </c>
      <c r="K2176" s="139">
        <v>1</v>
      </c>
      <c r="L2176" s="137" t="s">
        <v>8</v>
      </c>
      <c r="M2176" s="137" t="s">
        <v>4</v>
      </c>
      <c r="N2176" s="137" t="s">
        <v>589</v>
      </c>
      <c r="O2176" s="140">
        <v>849</v>
      </c>
      <c r="P2176" s="138">
        <v>0</v>
      </c>
      <c r="Q2176" s="10">
        <f t="shared" si="139"/>
        <v>849</v>
      </c>
    </row>
    <row r="2177" spans="2:17" ht="20.25" customHeight="1">
      <c r="B2177" s="10" t="str">
        <f t="shared" si="136"/>
        <v>كلاه ايمني849</v>
      </c>
      <c r="C2177" s="10" t="str">
        <f t="shared" si="137"/>
        <v>كلاه ايمني1402/07/04849</v>
      </c>
      <c r="D2177" s="10" t="str">
        <f>IFERROR(IF(تحویلی!$E$1="","",IF(NOSA!O2177=تحویلی!$E$1,تحویلی!$E$1&amp;COUNTIF(NOSA!$O$1:O2177,تحویلی!$E$1),"")),"")</f>
        <v/>
      </c>
      <c r="E2177" s="10" t="str">
        <f t="shared" si="138"/>
        <v>22677849</v>
      </c>
      <c r="F2177" s="10" t="str">
        <f>IFERROR(VLOOKUP(I2177,DATABASE!$N:$O,2,FALSE),"")</f>
        <v>كلاه ايمني</v>
      </c>
      <c r="G2177" s="3" t="s">
        <v>2491</v>
      </c>
      <c r="H2177" s="4">
        <v>22677</v>
      </c>
      <c r="I2177" s="3" t="s">
        <v>1505</v>
      </c>
      <c r="J2177" s="3" t="s">
        <v>1628</v>
      </c>
      <c r="K2177" s="5">
        <v>1</v>
      </c>
      <c r="L2177" s="3" t="s">
        <v>8</v>
      </c>
      <c r="M2177" s="3" t="s">
        <v>4</v>
      </c>
      <c r="N2177" s="3" t="s">
        <v>589</v>
      </c>
      <c r="O2177" s="1">
        <v>849</v>
      </c>
      <c r="P2177" s="4">
        <v>0</v>
      </c>
      <c r="Q2177" s="10">
        <f t="shared" si="139"/>
        <v>849</v>
      </c>
    </row>
    <row r="2178" spans="2:17" ht="20.25" customHeight="1">
      <c r="B2178" s="10" t="str">
        <f t="shared" ref="B2178:B2241" si="140">F2178&amp;Q2178</f>
        <v>گوشي اير پلاگ849</v>
      </c>
      <c r="C2178" s="10" t="str">
        <f t="shared" ref="C2178:C2241" si="141">F2178&amp;G2178&amp;O2178</f>
        <v>گوشي اير پلاگ1402/07/04849</v>
      </c>
      <c r="D2178" s="10" t="str">
        <f>IFERROR(IF(تحویلی!$E$1="","",IF(NOSA!O2178=تحویلی!$E$1,تحویلی!$E$1&amp;COUNTIF(NOSA!$O$1:O2178,تحویلی!$E$1),"")),"")</f>
        <v/>
      </c>
      <c r="E2178" s="10" t="str">
        <f t="shared" ref="E2178:E2241" si="142">H2178&amp;O2178</f>
        <v>22677849</v>
      </c>
      <c r="F2178" s="10" t="str">
        <f>IFERROR(VLOOKUP(I2178,DATABASE!$N:$O,2,FALSE),"")</f>
        <v>گوشي اير پلاگ</v>
      </c>
      <c r="G2178" s="3" t="s">
        <v>2491</v>
      </c>
      <c r="H2178" s="4">
        <v>22677</v>
      </c>
      <c r="I2178" s="3" t="s">
        <v>1581</v>
      </c>
      <c r="J2178" s="3" t="s">
        <v>124</v>
      </c>
      <c r="K2178" s="5">
        <v>1</v>
      </c>
      <c r="L2178" s="3" t="s">
        <v>8</v>
      </c>
      <c r="M2178" s="3" t="s">
        <v>4</v>
      </c>
      <c r="N2178" s="3" t="s">
        <v>589</v>
      </c>
      <c r="O2178" s="1">
        <v>849</v>
      </c>
      <c r="P2178" s="4">
        <v>0</v>
      </c>
      <c r="Q2178" s="10">
        <f t="shared" si="139"/>
        <v>849</v>
      </c>
    </row>
    <row r="2179" spans="2:17" ht="20.25" customHeight="1">
      <c r="B2179" s="10" t="str">
        <f t="shared" si="140"/>
        <v>لباس كار جين- شلوار849</v>
      </c>
      <c r="C2179" s="10" t="str">
        <f t="shared" si="141"/>
        <v>لباس كار جين- شلوار1402/07/04849</v>
      </c>
      <c r="D2179" s="10" t="str">
        <f>IFERROR(IF(تحویلی!$E$1="","",IF(NOSA!O2179=تحویلی!$E$1,تحویلی!$E$1&amp;COUNTIF(NOSA!$O$1:O2179,تحویلی!$E$1),"")),"")</f>
        <v/>
      </c>
      <c r="E2179" s="10" t="str">
        <f t="shared" si="142"/>
        <v>22677849</v>
      </c>
      <c r="F2179" s="10" t="str">
        <f>IFERROR(VLOOKUP(I2179,DATABASE!$N:$O,2,FALSE),"")</f>
        <v>لباس كار جين- شلوار</v>
      </c>
      <c r="G2179" s="3" t="s">
        <v>2491</v>
      </c>
      <c r="H2179" s="4">
        <v>22677</v>
      </c>
      <c r="I2179" s="3" t="s">
        <v>1515</v>
      </c>
      <c r="J2179" s="3" t="s">
        <v>2736</v>
      </c>
      <c r="K2179" s="5">
        <v>1</v>
      </c>
      <c r="L2179" s="3" t="s">
        <v>8</v>
      </c>
      <c r="M2179" s="3" t="s">
        <v>4</v>
      </c>
      <c r="N2179" s="3" t="s">
        <v>589</v>
      </c>
      <c r="O2179" s="1">
        <v>849</v>
      </c>
      <c r="P2179" s="4">
        <v>0</v>
      </c>
      <c r="Q2179" s="10">
        <f t="shared" si="139"/>
        <v>849</v>
      </c>
    </row>
    <row r="2180" spans="2:17" ht="20.25" customHeight="1">
      <c r="B2180" s="10" t="str">
        <f t="shared" si="140"/>
        <v>كمربند برزنتي نواري849</v>
      </c>
      <c r="C2180" s="10" t="str">
        <f t="shared" si="141"/>
        <v>كمربند برزنتي نواري1402/07/04849</v>
      </c>
      <c r="D2180" s="10" t="str">
        <f>IFERROR(IF(تحویلی!$E$1="","",IF(NOSA!O2180=تحویلی!$E$1,تحویلی!$E$1&amp;COUNTIF(NOSA!$O$1:O2180,تحویلی!$E$1),"")),"")</f>
        <v/>
      </c>
      <c r="E2180" s="10" t="str">
        <f t="shared" si="142"/>
        <v>22677849</v>
      </c>
      <c r="F2180" s="10" t="str">
        <f>IFERROR(VLOOKUP(I2180,DATABASE!$N:$O,2,FALSE),"")</f>
        <v>كمربند برزنتي نواري</v>
      </c>
      <c r="G2180" s="3" t="s">
        <v>2491</v>
      </c>
      <c r="H2180" s="4">
        <v>22677</v>
      </c>
      <c r="I2180" s="3" t="s">
        <v>1441</v>
      </c>
      <c r="J2180" s="3" t="s">
        <v>95</v>
      </c>
      <c r="K2180" s="5">
        <v>1</v>
      </c>
      <c r="L2180" s="3" t="s">
        <v>96</v>
      </c>
      <c r="M2180" s="3" t="s">
        <v>4</v>
      </c>
      <c r="N2180" s="3" t="s">
        <v>589</v>
      </c>
      <c r="O2180" s="1">
        <v>849</v>
      </c>
      <c r="P2180" s="4">
        <v>0</v>
      </c>
      <c r="Q2180" s="10">
        <f t="shared" si="139"/>
        <v>849</v>
      </c>
    </row>
    <row r="2181" spans="2:17" ht="20.25" customHeight="1">
      <c r="B2181" s="10" t="str">
        <f t="shared" si="140"/>
        <v>پوتين ايمني نسوز849</v>
      </c>
      <c r="C2181" s="10" t="str">
        <f t="shared" si="141"/>
        <v>پوتين ايمني نسوز1402/07/04849</v>
      </c>
      <c r="D2181" s="10" t="str">
        <f>IFERROR(IF(تحویلی!$E$1="","",IF(NOSA!O2181=تحویلی!$E$1,تحویلی!$E$1&amp;COUNTIF(NOSA!$O$1:O2181,تحویلی!$E$1),"")),"")</f>
        <v/>
      </c>
      <c r="E2181" s="10" t="str">
        <f t="shared" si="142"/>
        <v>22678849</v>
      </c>
      <c r="F2181" s="10" t="str">
        <f>IFERROR(VLOOKUP(I2181,DATABASE!$N:$O,2,FALSE),"")</f>
        <v>پوتين ايمني نسوز</v>
      </c>
      <c r="G2181" s="3" t="s">
        <v>2491</v>
      </c>
      <c r="H2181" s="4">
        <v>22678</v>
      </c>
      <c r="I2181" s="3" t="s">
        <v>1648</v>
      </c>
      <c r="J2181" s="3" t="s">
        <v>1649</v>
      </c>
      <c r="K2181" s="5">
        <v>1</v>
      </c>
      <c r="L2181" s="3" t="s">
        <v>3</v>
      </c>
      <c r="M2181" s="3" t="s">
        <v>4</v>
      </c>
      <c r="N2181" s="3" t="s">
        <v>589</v>
      </c>
      <c r="O2181" s="1">
        <v>849</v>
      </c>
      <c r="P2181" s="4">
        <v>0</v>
      </c>
      <c r="Q2181" s="10">
        <f t="shared" si="139"/>
        <v>849</v>
      </c>
    </row>
    <row r="2182" spans="2:17" ht="20.25" customHeight="1">
      <c r="B2182" s="10" t="str">
        <f t="shared" si="140"/>
        <v>849</v>
      </c>
      <c r="C2182" s="10" t="str">
        <f t="shared" si="141"/>
        <v>1402/07/04849</v>
      </c>
      <c r="D2182" s="10" t="str">
        <f>IFERROR(IF(تحویلی!$E$1="","",IF(NOSA!O2182=تحویلی!$E$1,تحویلی!$E$1&amp;COUNTIF(NOSA!$O$1:O2182,تحویلی!$E$1),"")),"")</f>
        <v/>
      </c>
      <c r="E2182" s="10" t="str">
        <f t="shared" si="142"/>
        <v>22678849</v>
      </c>
      <c r="F2182" s="10" t="str">
        <f>IFERROR(VLOOKUP(I2182,DATABASE!$N:$O,2,FALSE),"")</f>
        <v/>
      </c>
      <c r="G2182" s="3" t="s">
        <v>2491</v>
      </c>
      <c r="H2182" s="4">
        <v>22678</v>
      </c>
      <c r="I2182" s="3" t="s">
        <v>2758</v>
      </c>
      <c r="J2182" s="3" t="s">
        <v>2759</v>
      </c>
      <c r="K2182" s="5">
        <v>1</v>
      </c>
      <c r="L2182" s="3" t="s">
        <v>8</v>
      </c>
      <c r="M2182" s="3" t="s">
        <v>4</v>
      </c>
      <c r="N2182" s="3" t="s">
        <v>589</v>
      </c>
      <c r="O2182" s="1">
        <v>849</v>
      </c>
      <c r="P2182" s="4">
        <v>0</v>
      </c>
      <c r="Q2182" s="10">
        <f t="shared" si="139"/>
        <v>849</v>
      </c>
    </row>
    <row r="2183" spans="2:17" ht="20.25" customHeight="1">
      <c r="B2183" s="10" t="str">
        <f t="shared" si="140"/>
        <v>دستكش ضد برش سبك774</v>
      </c>
      <c r="C2183" s="10" t="str">
        <f t="shared" si="141"/>
        <v>دستكش ضد برش سبك1402/07/04774</v>
      </c>
      <c r="D2183" s="10" t="str">
        <f>IFERROR(IF(تحویلی!$E$1="","",IF(NOSA!O2183=تحویلی!$E$1,تحویلی!$E$1&amp;COUNTIF(NOSA!$O$1:O2183,تحویلی!$E$1),"")),"")</f>
        <v/>
      </c>
      <c r="E2183" s="10" t="str">
        <f t="shared" si="142"/>
        <v>22679774</v>
      </c>
      <c r="F2183" s="10" t="str">
        <f>IFERROR(VLOOKUP(I2183,DATABASE!$N:$O,2,FALSE),"")</f>
        <v>دستكش ضد برش سبك</v>
      </c>
      <c r="G2183" s="3" t="s">
        <v>2491</v>
      </c>
      <c r="H2183" s="4">
        <v>22679</v>
      </c>
      <c r="I2183" s="3" t="s">
        <v>1442</v>
      </c>
      <c r="J2183" s="3" t="s">
        <v>22</v>
      </c>
      <c r="K2183" s="5">
        <v>1</v>
      </c>
      <c r="L2183" s="3" t="s">
        <v>3</v>
      </c>
      <c r="M2183" s="3" t="s">
        <v>43</v>
      </c>
      <c r="N2183" s="3" t="s">
        <v>1154</v>
      </c>
      <c r="O2183" s="1">
        <v>774</v>
      </c>
      <c r="P2183" s="4">
        <v>0</v>
      </c>
      <c r="Q2183" s="10">
        <f t="shared" si="139"/>
        <v>774</v>
      </c>
    </row>
    <row r="2184" spans="2:17" ht="20.25" customHeight="1">
      <c r="B2184" s="10" t="str">
        <f t="shared" si="140"/>
        <v>دستكش لاتكس608</v>
      </c>
      <c r="C2184" s="10" t="str">
        <f t="shared" si="141"/>
        <v>دستكش لاتكس1402/07/04608</v>
      </c>
      <c r="D2184" s="10" t="str">
        <f>IFERROR(IF(تحویلی!$E$1="","",IF(NOSA!O2184=تحویلی!$E$1,تحویلی!$E$1&amp;COUNTIF(NOSA!$O$1:O2184,تحویلی!$E$1),"")),"")</f>
        <v/>
      </c>
      <c r="E2184" s="10" t="str">
        <f t="shared" si="142"/>
        <v>22689608</v>
      </c>
      <c r="F2184" s="10" t="str">
        <f>IFERROR(VLOOKUP(I2184,DATABASE!$N:$O,2,FALSE),"")</f>
        <v>دستكش لاتكس</v>
      </c>
      <c r="G2184" s="3" t="s">
        <v>2491</v>
      </c>
      <c r="H2184" s="4">
        <v>22689</v>
      </c>
      <c r="I2184" s="3" t="s">
        <v>2328</v>
      </c>
      <c r="J2184" s="3" t="s">
        <v>564</v>
      </c>
      <c r="K2184" s="5">
        <v>50</v>
      </c>
      <c r="L2184" s="3" t="s">
        <v>3</v>
      </c>
      <c r="M2184" s="3" t="s">
        <v>63</v>
      </c>
      <c r="N2184" s="3" t="s">
        <v>2760</v>
      </c>
      <c r="O2184" s="1">
        <v>608</v>
      </c>
      <c r="P2184" s="4">
        <v>0</v>
      </c>
      <c r="Q2184" s="10">
        <f t="shared" si="139"/>
        <v>608</v>
      </c>
    </row>
    <row r="2185" spans="2:17" ht="20.25" customHeight="1">
      <c r="B2185" s="10" t="str">
        <f t="shared" si="140"/>
        <v>لباس كار نسوز(بلوز و شلوار)766</v>
      </c>
      <c r="C2185" s="10" t="str">
        <f t="shared" si="141"/>
        <v>لباس كار نسوز(بلوز و شلوار)1402/07/04766</v>
      </c>
      <c r="D2185" s="10" t="str">
        <f>IFERROR(IF(تحویلی!$E$1="","",IF(NOSA!O2185=تحویلی!$E$1,تحویلی!$E$1&amp;COUNTIF(NOSA!$O$1:O2185,تحویلی!$E$1),"")),"")</f>
        <v/>
      </c>
      <c r="E2185" s="10" t="str">
        <f t="shared" si="142"/>
        <v>22696766</v>
      </c>
      <c r="F2185" s="10" t="str">
        <f>IFERROR(VLOOKUP(I2185,DATABASE!$N:$O,2,FALSE),"")</f>
        <v>لباس كار نسوز(بلوز و شلوار)</v>
      </c>
      <c r="G2185" s="3" t="s">
        <v>2491</v>
      </c>
      <c r="H2185" s="4">
        <v>22696</v>
      </c>
      <c r="I2185" s="3" t="s">
        <v>1655</v>
      </c>
      <c r="J2185" s="3" t="s">
        <v>1656</v>
      </c>
      <c r="K2185" s="5">
        <v>1</v>
      </c>
      <c r="L2185" s="3" t="s">
        <v>28</v>
      </c>
      <c r="M2185" s="3" t="s">
        <v>4</v>
      </c>
      <c r="N2185" s="3" t="s">
        <v>1059</v>
      </c>
      <c r="O2185" s="1">
        <v>766</v>
      </c>
      <c r="P2185" s="4">
        <v>1</v>
      </c>
      <c r="Q2185" s="10">
        <f t="shared" si="139"/>
        <v>766</v>
      </c>
    </row>
    <row r="2186" spans="2:17" ht="20.25" customHeight="1">
      <c r="B2186" s="10" t="str">
        <f t="shared" si="140"/>
        <v>دستكش ساق بلند نسوز766</v>
      </c>
      <c r="C2186" s="10" t="str">
        <f t="shared" si="141"/>
        <v>دستكش ساق بلند نسوز1402/07/04766</v>
      </c>
      <c r="D2186" s="10" t="str">
        <f>IFERROR(IF(تحویلی!$E$1="","",IF(NOSA!O2186=تحویلی!$E$1,تحویلی!$E$1&amp;COUNTIF(NOSA!$O$1:O2186,تحویلی!$E$1),"")),"")</f>
        <v/>
      </c>
      <c r="E2186" s="10" t="str">
        <f t="shared" si="142"/>
        <v>22696766</v>
      </c>
      <c r="F2186" s="10" t="str">
        <f>IFERROR(VLOOKUP(I2186,DATABASE!$N:$O,2,FALSE),"")</f>
        <v>دستكش ساق بلند نسوز</v>
      </c>
      <c r="G2186" s="3" t="s">
        <v>2491</v>
      </c>
      <c r="H2186" s="4">
        <v>22696</v>
      </c>
      <c r="I2186" s="3" t="s">
        <v>1461</v>
      </c>
      <c r="J2186" s="3" t="s">
        <v>34</v>
      </c>
      <c r="K2186" s="5">
        <v>1</v>
      </c>
      <c r="L2186" s="3" t="s">
        <v>3</v>
      </c>
      <c r="M2186" s="3" t="s">
        <v>4</v>
      </c>
      <c r="N2186" s="3" t="s">
        <v>1059</v>
      </c>
      <c r="O2186" s="1">
        <v>766</v>
      </c>
      <c r="P2186" s="4">
        <v>1</v>
      </c>
      <c r="Q2186" s="10">
        <f t="shared" si="139"/>
        <v>766</v>
      </c>
    </row>
    <row r="2187" spans="2:17" ht="20.25" customHeight="1">
      <c r="B2187" s="10" t="str">
        <f t="shared" si="140"/>
        <v>دستكش ضد برش سبك766</v>
      </c>
      <c r="C2187" s="10" t="str">
        <f t="shared" si="141"/>
        <v>دستكش ضد برش سبك1402/07/04766</v>
      </c>
      <c r="D2187" s="10" t="str">
        <f>IFERROR(IF(تحویلی!$E$1="","",IF(NOSA!O2187=تحویلی!$E$1,تحویلی!$E$1&amp;COUNTIF(NOSA!$O$1:O2187,تحویلی!$E$1),"")),"")</f>
        <v/>
      </c>
      <c r="E2187" s="10" t="str">
        <f t="shared" si="142"/>
        <v>22696766</v>
      </c>
      <c r="F2187" s="10" t="str">
        <f>IFERROR(VLOOKUP(I2187,DATABASE!$N:$O,2,FALSE),"")</f>
        <v>دستكش ضد برش سبك</v>
      </c>
      <c r="G2187" s="3" t="s">
        <v>2491</v>
      </c>
      <c r="H2187" s="4">
        <v>22696</v>
      </c>
      <c r="I2187" s="3" t="s">
        <v>1442</v>
      </c>
      <c r="J2187" s="3" t="s">
        <v>22</v>
      </c>
      <c r="K2187" s="5">
        <v>1</v>
      </c>
      <c r="L2187" s="3" t="s">
        <v>3</v>
      </c>
      <c r="M2187" s="3" t="s">
        <v>4</v>
      </c>
      <c r="N2187" s="3" t="s">
        <v>1059</v>
      </c>
      <c r="O2187" s="1">
        <v>766</v>
      </c>
      <c r="P2187" s="4">
        <v>1</v>
      </c>
      <c r="Q2187" s="10">
        <f t="shared" si="139"/>
        <v>766</v>
      </c>
    </row>
    <row r="2188" spans="2:17" ht="20.25" customHeight="1">
      <c r="B2188" s="10" t="str">
        <f t="shared" si="140"/>
        <v>766</v>
      </c>
      <c r="C2188" s="10" t="str">
        <f t="shared" si="141"/>
        <v>1402/07/04766</v>
      </c>
      <c r="D2188" s="10" t="str">
        <f>IFERROR(IF(تحویلی!$E$1="","",IF(NOSA!O2188=تحویلی!$E$1,تحویلی!$E$1&amp;COUNTIF(NOSA!$O$1:O2188,تحویلی!$E$1),"")),"")</f>
        <v/>
      </c>
      <c r="E2188" s="10" t="str">
        <f t="shared" si="142"/>
        <v>22696766</v>
      </c>
      <c r="F2188" s="10" t="str">
        <f>IFERROR(VLOOKUP(I2188,DATABASE!$N:$O,2,FALSE),"")</f>
        <v/>
      </c>
      <c r="G2188" s="3" t="s">
        <v>2491</v>
      </c>
      <c r="H2188" s="4">
        <v>22696</v>
      </c>
      <c r="I2188" s="3" t="s">
        <v>2699</v>
      </c>
      <c r="J2188" s="3" t="s">
        <v>7</v>
      </c>
      <c r="K2188" s="5">
        <v>1</v>
      </c>
      <c r="L2188" s="3" t="s">
        <v>8</v>
      </c>
      <c r="M2188" s="3" t="s">
        <v>4</v>
      </c>
      <c r="N2188" s="3" t="s">
        <v>1059</v>
      </c>
      <c r="O2188" s="1">
        <v>766</v>
      </c>
      <c r="P2188" s="4">
        <v>1</v>
      </c>
      <c r="Q2188" s="10">
        <f t="shared" si="139"/>
        <v>766</v>
      </c>
    </row>
    <row r="2189" spans="2:17" ht="20.25" customHeight="1">
      <c r="B2189" s="10" t="str">
        <f t="shared" si="140"/>
        <v>دستكش ضد برش سبك842</v>
      </c>
      <c r="C2189" s="10" t="str">
        <f t="shared" si="141"/>
        <v>دستكش ضد برش سبك1402/07/04842</v>
      </c>
      <c r="D2189" s="10" t="str">
        <f>IFERROR(IF(تحویلی!$E$1="","",IF(NOSA!O2189=تحویلی!$E$1,تحویلی!$E$1&amp;COUNTIF(NOSA!$O$1:O2189,تحویلی!$E$1),"")),"")</f>
        <v/>
      </c>
      <c r="E2189" s="10" t="str">
        <f t="shared" si="142"/>
        <v>22697842</v>
      </c>
      <c r="F2189" s="10" t="str">
        <f>IFERROR(VLOOKUP(I2189,DATABASE!$N:$O,2,FALSE),"")</f>
        <v>دستكش ضد برش سبك</v>
      </c>
      <c r="G2189" s="3" t="s">
        <v>2491</v>
      </c>
      <c r="H2189" s="4">
        <v>22697</v>
      </c>
      <c r="I2189" s="3" t="s">
        <v>1442</v>
      </c>
      <c r="J2189" s="3" t="s">
        <v>22</v>
      </c>
      <c r="K2189" s="5">
        <v>1</v>
      </c>
      <c r="L2189" s="3" t="s">
        <v>3</v>
      </c>
      <c r="M2189" s="3" t="s">
        <v>4</v>
      </c>
      <c r="N2189" s="3" t="s">
        <v>2685</v>
      </c>
      <c r="O2189" s="1">
        <v>842</v>
      </c>
      <c r="P2189" s="4">
        <v>0</v>
      </c>
      <c r="Q2189" s="10">
        <f t="shared" si="139"/>
        <v>842</v>
      </c>
    </row>
    <row r="2190" spans="2:17" ht="20.25" customHeight="1">
      <c r="B2190" s="10" t="str">
        <f t="shared" si="140"/>
        <v>عينك رويت مذاب690</v>
      </c>
      <c r="C2190" s="10" t="str">
        <f t="shared" si="141"/>
        <v>عينك رويت مذاب1402/07/04690</v>
      </c>
      <c r="D2190" s="10" t="str">
        <f>IFERROR(IF(تحویلی!$E$1="","",IF(NOSA!O2190=تحویلی!$E$1,تحویلی!$E$1&amp;COUNTIF(NOSA!$O$1:O2190,تحویلی!$E$1),"")),"")</f>
        <v/>
      </c>
      <c r="E2190" s="10" t="str">
        <f t="shared" si="142"/>
        <v>22707690</v>
      </c>
      <c r="F2190" s="10" t="str">
        <f>IFERROR(VLOOKUP(I2190,DATABASE!$N:$O,2,FALSE),"")</f>
        <v>عينك رويت مذاب</v>
      </c>
      <c r="G2190" s="3" t="s">
        <v>2491</v>
      </c>
      <c r="H2190" s="4">
        <v>22707</v>
      </c>
      <c r="I2190" s="3" t="s">
        <v>2323</v>
      </c>
      <c r="J2190" s="3" t="s">
        <v>2240</v>
      </c>
      <c r="K2190" s="5">
        <v>1</v>
      </c>
      <c r="L2190" s="3" t="s">
        <v>8</v>
      </c>
      <c r="M2190" s="3" t="s">
        <v>4</v>
      </c>
      <c r="N2190" s="3" t="s">
        <v>333</v>
      </c>
      <c r="O2190" s="1">
        <v>690</v>
      </c>
      <c r="P2190" s="4">
        <v>0</v>
      </c>
      <c r="Q2190" s="10">
        <f t="shared" si="139"/>
        <v>690</v>
      </c>
    </row>
    <row r="2191" spans="2:17" ht="20.25" customHeight="1">
      <c r="B2191" s="10" t="str">
        <f t="shared" si="140"/>
        <v>دستكش ضد برش سبك690</v>
      </c>
      <c r="C2191" s="10" t="str">
        <f t="shared" si="141"/>
        <v>دستكش ضد برش سبك1402/07/04690</v>
      </c>
      <c r="D2191" s="10" t="str">
        <f>IFERROR(IF(تحویلی!$E$1="","",IF(NOSA!O2191=تحویلی!$E$1,تحویلی!$E$1&amp;COUNTIF(NOSA!$O$1:O2191,تحویلی!$E$1),"")),"")</f>
        <v/>
      </c>
      <c r="E2191" s="10" t="str">
        <f t="shared" si="142"/>
        <v>22707690</v>
      </c>
      <c r="F2191" s="10" t="str">
        <f>IFERROR(VLOOKUP(I2191,DATABASE!$N:$O,2,FALSE),"")</f>
        <v>دستكش ضد برش سبك</v>
      </c>
      <c r="G2191" s="3" t="s">
        <v>2491</v>
      </c>
      <c r="H2191" s="4">
        <v>22707</v>
      </c>
      <c r="I2191" s="3" t="s">
        <v>1442</v>
      </c>
      <c r="J2191" s="3" t="s">
        <v>22</v>
      </c>
      <c r="K2191" s="5">
        <v>1</v>
      </c>
      <c r="L2191" s="3" t="s">
        <v>3</v>
      </c>
      <c r="M2191" s="3" t="s">
        <v>4</v>
      </c>
      <c r="N2191" s="3" t="s">
        <v>333</v>
      </c>
      <c r="O2191" s="1">
        <v>690</v>
      </c>
      <c r="P2191" s="4">
        <v>0</v>
      </c>
      <c r="Q2191" s="10">
        <f t="shared" si="139"/>
        <v>690</v>
      </c>
    </row>
    <row r="2192" spans="2:17" ht="20.25" customHeight="1">
      <c r="B2192" s="10" t="str">
        <f t="shared" si="140"/>
        <v>دستكش ضد برش سبك789</v>
      </c>
      <c r="C2192" s="10" t="str">
        <f t="shared" si="141"/>
        <v>دستكش ضد برش سبك1402/07/04789</v>
      </c>
      <c r="D2192" s="10" t="str">
        <f>IFERROR(IF(تحویلی!$E$1="","",IF(NOSA!O2192=تحویلی!$E$1,تحویلی!$E$1&amp;COUNTIF(NOSA!$O$1:O2192,تحویلی!$E$1),"")),"")</f>
        <v/>
      </c>
      <c r="E2192" s="10" t="str">
        <f t="shared" si="142"/>
        <v>22711789</v>
      </c>
      <c r="F2192" s="10" t="str">
        <f>IFERROR(VLOOKUP(I2192,DATABASE!$N:$O,2,FALSE),"")</f>
        <v>دستكش ضد برش سبك</v>
      </c>
      <c r="G2192" s="3" t="s">
        <v>2491</v>
      </c>
      <c r="H2192" s="4">
        <v>22711</v>
      </c>
      <c r="I2192" s="3" t="s">
        <v>1442</v>
      </c>
      <c r="J2192" s="3" t="s">
        <v>22</v>
      </c>
      <c r="K2192" s="5">
        <v>1</v>
      </c>
      <c r="L2192" s="3" t="s">
        <v>3</v>
      </c>
      <c r="M2192" s="3" t="s">
        <v>43</v>
      </c>
      <c r="N2192" s="3" t="s">
        <v>1261</v>
      </c>
      <c r="O2192" s="1">
        <v>789</v>
      </c>
      <c r="P2192" s="4">
        <v>1</v>
      </c>
      <c r="Q2192" s="10">
        <f t="shared" si="139"/>
        <v>789</v>
      </c>
    </row>
    <row r="2193" spans="2:17" ht="20.25" customHeight="1">
      <c r="B2193" s="10" t="str">
        <f t="shared" si="140"/>
        <v>لباس كار(بلوز و شلوار)697</v>
      </c>
      <c r="C2193" s="10" t="str">
        <f t="shared" si="141"/>
        <v>لباس كار(بلوز و شلوار)1402/07/05697</v>
      </c>
      <c r="D2193" s="10" t="str">
        <f>IFERROR(IF(تحویلی!$E$1="","",IF(NOSA!O2193=تحویلی!$E$1,تحویلی!$E$1&amp;COUNTIF(NOSA!$O$1:O2193,تحویلی!$E$1),"")),"")</f>
        <v/>
      </c>
      <c r="E2193" s="10" t="str">
        <f t="shared" si="142"/>
        <v>22276697</v>
      </c>
      <c r="F2193" s="10" t="str">
        <f>IFERROR(VLOOKUP(I2193,DATABASE!$N:$O,2,FALSE),"")</f>
        <v>لباس كار(بلوز و شلوار)</v>
      </c>
      <c r="G2193" s="3" t="s">
        <v>2492</v>
      </c>
      <c r="H2193" s="4">
        <v>22276</v>
      </c>
      <c r="I2193" s="3" t="s">
        <v>1644</v>
      </c>
      <c r="J2193" s="3" t="s">
        <v>1645</v>
      </c>
      <c r="K2193" s="5">
        <v>1</v>
      </c>
      <c r="L2193" s="3" t="s">
        <v>28</v>
      </c>
      <c r="M2193" s="3" t="s">
        <v>25</v>
      </c>
      <c r="N2193" s="3" t="s">
        <v>698</v>
      </c>
      <c r="O2193" s="1">
        <v>697</v>
      </c>
      <c r="P2193" s="4">
        <v>0</v>
      </c>
      <c r="Q2193" s="10">
        <f t="shared" si="139"/>
        <v>697</v>
      </c>
    </row>
    <row r="2194" spans="2:17" ht="20.25" customHeight="1">
      <c r="B2194" s="10" t="str">
        <f t="shared" si="140"/>
        <v>كلاه ايمني697</v>
      </c>
      <c r="C2194" s="10" t="str">
        <f t="shared" si="141"/>
        <v>كلاه ايمني1402/07/05697</v>
      </c>
      <c r="D2194" s="10" t="str">
        <f>IFERROR(IF(تحویلی!$E$1="","",IF(NOSA!O2194=تحویلی!$E$1,تحویلی!$E$1&amp;COUNTIF(NOSA!$O$1:O2194,تحویلی!$E$1),"")),"")</f>
        <v/>
      </c>
      <c r="E2194" s="10" t="str">
        <f t="shared" si="142"/>
        <v>22726697</v>
      </c>
      <c r="F2194" s="10" t="str">
        <f>IFERROR(VLOOKUP(I2194,DATABASE!$N:$O,2,FALSE),"")</f>
        <v>كلاه ايمني</v>
      </c>
      <c r="G2194" s="3" t="s">
        <v>2492</v>
      </c>
      <c r="H2194" s="4">
        <v>22726</v>
      </c>
      <c r="I2194" s="3" t="s">
        <v>1532</v>
      </c>
      <c r="J2194" s="3" t="s">
        <v>2754</v>
      </c>
      <c r="K2194" s="5">
        <v>1</v>
      </c>
      <c r="L2194" s="3" t="s">
        <v>8</v>
      </c>
      <c r="M2194" s="3" t="s">
        <v>25</v>
      </c>
      <c r="N2194" s="3" t="s">
        <v>698</v>
      </c>
      <c r="O2194" s="1">
        <v>697</v>
      </c>
      <c r="P2194" s="4">
        <v>0</v>
      </c>
      <c r="Q2194" s="10">
        <f t="shared" si="139"/>
        <v>697</v>
      </c>
    </row>
    <row r="2195" spans="2:17" ht="20.25" customHeight="1">
      <c r="B2195" s="10" t="str">
        <f t="shared" si="140"/>
        <v>كفش ايمني697</v>
      </c>
      <c r="C2195" s="10" t="str">
        <f t="shared" si="141"/>
        <v>كفش ايمني1402/07/05697</v>
      </c>
      <c r="D2195" s="10" t="str">
        <f>IFERROR(IF(تحویلی!$E$1="","",IF(NOSA!O2195=تحویلی!$E$1,تحویلی!$E$1&amp;COUNTIF(NOSA!$O$1:O2195,تحویلی!$E$1),"")),"")</f>
        <v/>
      </c>
      <c r="E2195" s="10" t="str">
        <f t="shared" si="142"/>
        <v>22726697</v>
      </c>
      <c r="F2195" s="10" t="str">
        <f>IFERROR(VLOOKUP(I2195,DATABASE!$N:$O,2,FALSE),"")</f>
        <v>كفش ايمني</v>
      </c>
      <c r="G2195" s="3" t="s">
        <v>2492</v>
      </c>
      <c r="H2195" s="4">
        <v>22726</v>
      </c>
      <c r="I2195" s="3" t="s">
        <v>1720</v>
      </c>
      <c r="J2195" s="3" t="s">
        <v>1721</v>
      </c>
      <c r="K2195" s="5">
        <v>1</v>
      </c>
      <c r="L2195" s="3" t="s">
        <v>3</v>
      </c>
      <c r="M2195" s="3" t="s">
        <v>25</v>
      </c>
      <c r="N2195" s="3" t="s">
        <v>698</v>
      </c>
      <c r="O2195" s="1">
        <v>697</v>
      </c>
      <c r="P2195" s="4">
        <v>0</v>
      </c>
      <c r="Q2195" s="10">
        <f t="shared" si="139"/>
        <v>697</v>
      </c>
    </row>
    <row r="2196" spans="2:17" ht="20.25" customHeight="1">
      <c r="B2196" s="10" t="str">
        <f t="shared" si="140"/>
        <v>10028</v>
      </c>
      <c r="C2196" s="10" t="str">
        <f t="shared" si="141"/>
        <v>1402/07/0510028</v>
      </c>
      <c r="D2196" s="10" t="str">
        <f>IFERROR(IF(تحویلی!$E$1="","",IF(NOSA!O2196=تحویلی!$E$1,تحویلی!$E$1&amp;COUNTIF(NOSA!$O$1:O2196,تحویلی!$E$1),"")),"")</f>
        <v/>
      </c>
      <c r="E2196" s="10" t="str">
        <f t="shared" si="142"/>
        <v>2273310028</v>
      </c>
      <c r="F2196" s="10" t="str">
        <f>IFERROR(VLOOKUP(I2196,DATABASE!$N:$O,2,FALSE),"")</f>
        <v/>
      </c>
      <c r="G2196" s="3" t="s">
        <v>2492</v>
      </c>
      <c r="H2196" s="4">
        <v>22733</v>
      </c>
      <c r="I2196" s="3" t="s">
        <v>2699</v>
      </c>
      <c r="J2196" s="3" t="s">
        <v>7</v>
      </c>
      <c r="K2196" s="5">
        <v>1</v>
      </c>
      <c r="L2196" s="3" t="s">
        <v>8</v>
      </c>
      <c r="M2196" s="3" t="s">
        <v>9</v>
      </c>
      <c r="N2196" s="3" t="s">
        <v>1722</v>
      </c>
      <c r="O2196" s="1">
        <v>10028</v>
      </c>
      <c r="P2196" s="4">
        <v>1</v>
      </c>
      <c r="Q2196" s="10">
        <f t="shared" si="139"/>
        <v>10028</v>
      </c>
    </row>
    <row r="2197" spans="2:17" ht="20.25" customHeight="1">
      <c r="B2197" s="10" t="str">
        <f t="shared" si="140"/>
        <v>دستكش ضد برش سبك5</v>
      </c>
      <c r="C2197" s="10" t="str">
        <f t="shared" si="141"/>
        <v>دستكش ضد برش سبك1402/07/055</v>
      </c>
      <c r="D2197" s="10" t="str">
        <f>IFERROR(IF(تحویلی!$E$1="","",IF(NOSA!O2197=تحویلی!$E$1,تحویلی!$E$1&amp;COUNTIF(NOSA!$O$1:O2197,تحویلی!$E$1),"")),"")</f>
        <v/>
      </c>
      <c r="E2197" s="10" t="str">
        <f t="shared" si="142"/>
        <v>227375</v>
      </c>
      <c r="F2197" s="10" t="str">
        <f>IFERROR(VLOOKUP(I2197,DATABASE!$N:$O,2,FALSE),"")</f>
        <v>دستكش ضد برش سبك</v>
      </c>
      <c r="G2197" s="3" t="s">
        <v>2492</v>
      </c>
      <c r="H2197" s="4">
        <v>22737</v>
      </c>
      <c r="I2197" s="3" t="s">
        <v>1442</v>
      </c>
      <c r="J2197" s="3" t="s">
        <v>22</v>
      </c>
      <c r="K2197" s="5">
        <v>1</v>
      </c>
      <c r="L2197" s="3" t="s">
        <v>3</v>
      </c>
      <c r="M2197" s="3" t="s">
        <v>43</v>
      </c>
      <c r="N2197" s="3" t="s">
        <v>250</v>
      </c>
      <c r="O2197" s="1">
        <v>5</v>
      </c>
      <c r="P2197" s="4">
        <v>0</v>
      </c>
      <c r="Q2197" s="10">
        <f t="shared" si="139"/>
        <v>5</v>
      </c>
    </row>
    <row r="2198" spans="2:17" ht="20.25" customHeight="1">
      <c r="B2198" s="10" t="str">
        <f t="shared" si="140"/>
        <v>دستكش ضد برش سبك641</v>
      </c>
      <c r="C2198" s="10" t="str">
        <f t="shared" si="141"/>
        <v>دستكش ضد برش سبك1402/07/06641</v>
      </c>
      <c r="D2198" s="10" t="str">
        <f>IFERROR(IF(تحویلی!$E$1="","",IF(NOSA!O2198=تحویلی!$E$1,تحویلی!$E$1&amp;COUNTIF(NOSA!$O$1:O2198,تحویلی!$E$1),"")),"")</f>
        <v/>
      </c>
      <c r="E2198" s="10" t="str">
        <f t="shared" si="142"/>
        <v>22744641</v>
      </c>
      <c r="F2198" s="10" t="str">
        <f>IFERROR(VLOOKUP(I2198,DATABASE!$N:$O,2,FALSE),"")</f>
        <v>دستكش ضد برش سبك</v>
      </c>
      <c r="G2198" s="3" t="s">
        <v>2493</v>
      </c>
      <c r="H2198" s="4">
        <v>22744</v>
      </c>
      <c r="I2198" s="3" t="s">
        <v>1442</v>
      </c>
      <c r="J2198" s="3" t="s">
        <v>22</v>
      </c>
      <c r="K2198" s="5">
        <v>1</v>
      </c>
      <c r="L2198" s="3" t="s">
        <v>3</v>
      </c>
      <c r="M2198" s="3" t="s">
        <v>47</v>
      </c>
      <c r="N2198" s="3" t="s">
        <v>154</v>
      </c>
      <c r="O2198" s="1">
        <v>641</v>
      </c>
      <c r="P2198" s="4">
        <v>0</v>
      </c>
      <c r="Q2198" s="10">
        <f t="shared" si="139"/>
        <v>641</v>
      </c>
    </row>
    <row r="2199" spans="2:17" ht="20.25" customHeight="1">
      <c r="B2199" s="10" t="str">
        <f t="shared" si="140"/>
        <v>دستكش ضد برش سبك155</v>
      </c>
      <c r="C2199" s="10" t="str">
        <f t="shared" si="141"/>
        <v>دستكش ضد برش سبك1402/07/06155</v>
      </c>
      <c r="D2199" s="10" t="str">
        <f>IFERROR(IF(تحویلی!$E$1="","",IF(NOSA!O2199=تحویلی!$E$1,تحویلی!$E$1&amp;COUNTIF(NOSA!$O$1:O2199,تحویلی!$E$1),"")),"")</f>
        <v/>
      </c>
      <c r="E2199" s="10" t="str">
        <f t="shared" si="142"/>
        <v>22748155</v>
      </c>
      <c r="F2199" s="10" t="str">
        <f>IFERROR(VLOOKUP(I2199,DATABASE!$N:$O,2,FALSE),"")</f>
        <v>دستكش ضد برش سبك</v>
      </c>
      <c r="G2199" s="3" t="s">
        <v>2493</v>
      </c>
      <c r="H2199" s="4">
        <v>22748</v>
      </c>
      <c r="I2199" s="3" t="s">
        <v>1442</v>
      </c>
      <c r="J2199" s="3" t="s">
        <v>22</v>
      </c>
      <c r="K2199" s="5">
        <v>1</v>
      </c>
      <c r="L2199" s="3" t="s">
        <v>3</v>
      </c>
      <c r="M2199" s="3" t="s">
        <v>4</v>
      </c>
      <c r="N2199" s="3" t="s">
        <v>77</v>
      </c>
      <c r="O2199" s="1">
        <v>155</v>
      </c>
      <c r="P2199" s="4">
        <v>0</v>
      </c>
      <c r="Q2199" s="10">
        <f t="shared" si="139"/>
        <v>155</v>
      </c>
    </row>
    <row r="2200" spans="2:17" ht="20.25" customHeight="1">
      <c r="B2200" s="10" t="str">
        <f t="shared" si="140"/>
        <v>لباس كار ديرسوز(بلوز) 10027</v>
      </c>
      <c r="C2200" s="10" t="str">
        <f t="shared" si="141"/>
        <v>لباس كار ديرسوز(بلوز) 1402/07/0610027</v>
      </c>
      <c r="D2200" s="10" t="str">
        <f>IFERROR(IF(تحویلی!$E$1="","",IF(NOSA!O2200=تحویلی!$E$1,تحویلی!$E$1&amp;COUNTIF(NOSA!$O$1:O2200,تحویلی!$E$1),"")),"")</f>
        <v/>
      </c>
      <c r="E2200" s="10" t="str">
        <f t="shared" si="142"/>
        <v>2275210027</v>
      </c>
      <c r="F2200" s="10" t="str">
        <f>IFERROR(VLOOKUP(I2200,DATABASE!$N:$O,2,FALSE),"")</f>
        <v xml:space="preserve">لباس كار ديرسوز(بلوز) </v>
      </c>
      <c r="G2200" s="3" t="s">
        <v>2493</v>
      </c>
      <c r="H2200" s="4">
        <v>22752</v>
      </c>
      <c r="I2200" s="3" t="s">
        <v>1703</v>
      </c>
      <c r="J2200" s="3" t="s">
        <v>1704</v>
      </c>
      <c r="K2200" s="5">
        <v>1</v>
      </c>
      <c r="L2200" s="3" t="s">
        <v>8</v>
      </c>
      <c r="M2200" s="3" t="s">
        <v>9</v>
      </c>
      <c r="N2200" s="3" t="s">
        <v>1637</v>
      </c>
      <c r="O2200" s="1">
        <v>10027</v>
      </c>
      <c r="P2200" s="4">
        <v>0</v>
      </c>
      <c r="Q2200" s="10">
        <f t="shared" si="139"/>
        <v>10027</v>
      </c>
    </row>
    <row r="2201" spans="2:17" ht="20.25" customHeight="1">
      <c r="B2201" s="10" t="str">
        <f t="shared" si="140"/>
        <v>عينك رويت مذاب573</v>
      </c>
      <c r="C2201" s="10" t="str">
        <f t="shared" si="141"/>
        <v>عينك رويت مذاب1402/07/06573</v>
      </c>
      <c r="D2201" s="10" t="str">
        <f>IFERROR(IF(تحویلی!$E$1="","",IF(NOSA!O2201=تحویلی!$E$1,تحویلی!$E$1&amp;COUNTIF(NOSA!$O$1:O2201,تحویلی!$E$1),"")),"")</f>
        <v/>
      </c>
      <c r="E2201" s="10" t="str">
        <f t="shared" si="142"/>
        <v>22753573</v>
      </c>
      <c r="F2201" s="10" t="str">
        <f>IFERROR(VLOOKUP(I2201,DATABASE!$N:$O,2,FALSE),"")</f>
        <v>عينك رويت مذاب</v>
      </c>
      <c r="G2201" s="3" t="s">
        <v>2493</v>
      </c>
      <c r="H2201" s="4">
        <v>22753</v>
      </c>
      <c r="I2201" s="3" t="s">
        <v>2323</v>
      </c>
      <c r="J2201" s="3" t="s">
        <v>2240</v>
      </c>
      <c r="K2201" s="5">
        <v>1</v>
      </c>
      <c r="L2201" s="3" t="s">
        <v>8</v>
      </c>
      <c r="M2201" s="3" t="s">
        <v>19</v>
      </c>
      <c r="N2201" s="3" t="s">
        <v>104</v>
      </c>
      <c r="O2201" s="1">
        <v>573</v>
      </c>
      <c r="P2201" s="4">
        <v>0</v>
      </c>
      <c r="Q2201" s="10">
        <f t="shared" si="139"/>
        <v>573</v>
      </c>
    </row>
    <row r="2202" spans="2:17" ht="20.25" customHeight="1">
      <c r="B2202" s="10" t="str">
        <f t="shared" si="140"/>
        <v>ماسك N95) FFP2 )741</v>
      </c>
      <c r="C2202" s="10" t="str">
        <f t="shared" si="141"/>
        <v>ماسك N95) FFP2 )1402/07/06741</v>
      </c>
      <c r="D2202" s="10" t="str">
        <f>IFERROR(IF(تحویلی!$E$1="","",IF(NOSA!O2202=تحویلی!$E$1,تحویلی!$E$1&amp;COUNTIF(NOSA!$O$1:O2202,تحویلی!$E$1),"")),"")</f>
        <v/>
      </c>
      <c r="E2202" s="10" t="str">
        <f t="shared" si="142"/>
        <v>22755741</v>
      </c>
      <c r="F2202" s="10" t="str">
        <f>IFERROR(VLOOKUP(I2202,DATABASE!$N:$O,2,FALSE),"")</f>
        <v>ماسك N95) FFP2 )</v>
      </c>
      <c r="G2202" s="3" t="s">
        <v>2493</v>
      </c>
      <c r="H2202" s="4">
        <v>22755</v>
      </c>
      <c r="I2202" s="3" t="s">
        <v>1469</v>
      </c>
      <c r="J2202" s="3" t="s">
        <v>256</v>
      </c>
      <c r="K2202" s="5">
        <v>120</v>
      </c>
      <c r="L2202" s="3" t="s">
        <v>8</v>
      </c>
      <c r="M2202" s="3" t="s">
        <v>102</v>
      </c>
      <c r="N2202" s="3" t="s">
        <v>764</v>
      </c>
      <c r="O2202" s="1">
        <v>741</v>
      </c>
      <c r="P2202" s="4">
        <v>0</v>
      </c>
      <c r="Q2202" s="10">
        <f t="shared" si="139"/>
        <v>741</v>
      </c>
    </row>
    <row r="2203" spans="2:17" ht="20.25" customHeight="1">
      <c r="B2203" s="10" t="str">
        <f t="shared" si="140"/>
        <v>دستكش ضد برش سبك845</v>
      </c>
      <c r="C2203" s="10" t="str">
        <f t="shared" si="141"/>
        <v>دستكش ضد برش سبك1402/07/06845</v>
      </c>
      <c r="D2203" s="10" t="str">
        <f>IFERROR(IF(تحویلی!$E$1="","",IF(NOSA!O2203=تحویلی!$E$1,تحویلی!$E$1&amp;COUNTIF(NOSA!$O$1:O2203,تحویلی!$E$1),"")),"")</f>
        <v/>
      </c>
      <c r="E2203" s="10" t="str">
        <f t="shared" si="142"/>
        <v>22760845</v>
      </c>
      <c r="F2203" s="10" t="str">
        <f>IFERROR(VLOOKUP(I2203,DATABASE!$N:$O,2,FALSE),"")</f>
        <v>دستكش ضد برش سبك</v>
      </c>
      <c r="G2203" s="3" t="s">
        <v>2493</v>
      </c>
      <c r="H2203" s="4">
        <v>22760</v>
      </c>
      <c r="I2203" s="3" t="s">
        <v>1442</v>
      </c>
      <c r="J2203" s="3" t="s">
        <v>22</v>
      </c>
      <c r="K2203" s="5">
        <v>1</v>
      </c>
      <c r="L2203" s="3" t="s">
        <v>3</v>
      </c>
      <c r="M2203" s="3" t="s">
        <v>47</v>
      </c>
      <c r="N2203" s="3" t="s">
        <v>2701</v>
      </c>
      <c r="O2203" s="1">
        <v>845</v>
      </c>
      <c r="P2203" s="4">
        <v>1</v>
      </c>
      <c r="Q2203" s="10">
        <f t="shared" si="139"/>
        <v>845</v>
      </c>
    </row>
    <row r="2204" spans="2:17" ht="20.25" customHeight="1">
      <c r="B2204" s="10" t="str">
        <f t="shared" si="140"/>
        <v>دستكش ضد اسيد و روغن851</v>
      </c>
      <c r="C2204" s="10" t="str">
        <f t="shared" si="141"/>
        <v>دستكش ضد اسيد و روغن1402/07/06851</v>
      </c>
      <c r="D2204" s="10" t="str">
        <f>IFERROR(IF(تحویلی!$E$1="","",IF(NOSA!O2204=تحویلی!$E$1,تحویلی!$E$1&amp;COUNTIF(NOSA!$O$1:O2204,تحویلی!$E$1),"")),"")</f>
        <v/>
      </c>
      <c r="E2204" s="10" t="str">
        <f t="shared" si="142"/>
        <v>22761851</v>
      </c>
      <c r="F2204" s="10" t="str">
        <f>IFERROR(VLOOKUP(I2204,DATABASE!$N:$O,2,FALSE),"")</f>
        <v>دستكش ضد اسيد و روغن</v>
      </c>
      <c r="G2204" s="3" t="s">
        <v>2493</v>
      </c>
      <c r="H2204" s="4">
        <v>22761</v>
      </c>
      <c r="I2204" s="3" t="s">
        <v>1693</v>
      </c>
      <c r="J2204" s="3" t="s">
        <v>507</v>
      </c>
      <c r="K2204" s="5">
        <v>1</v>
      </c>
      <c r="L2204" s="3" t="s">
        <v>3</v>
      </c>
      <c r="M2204" s="3" t="s">
        <v>47</v>
      </c>
      <c r="N2204" s="3" t="s">
        <v>2761</v>
      </c>
      <c r="O2204" s="1">
        <v>851</v>
      </c>
      <c r="P2204" s="4">
        <v>0</v>
      </c>
      <c r="Q2204" s="10">
        <f t="shared" si="139"/>
        <v>851</v>
      </c>
    </row>
    <row r="2205" spans="2:17" ht="20.25" customHeight="1">
      <c r="B2205" s="10" t="str">
        <f t="shared" si="140"/>
        <v>دستكش ضد برش سبك780</v>
      </c>
      <c r="C2205" s="10" t="str">
        <f t="shared" si="141"/>
        <v>دستكش ضد برش سبك1402/07/06780</v>
      </c>
      <c r="D2205" s="10" t="str">
        <f>IFERROR(IF(تحویلی!$E$1="","",IF(NOSA!O2205=تحویلی!$E$1,تحویلی!$E$1&amp;COUNTIF(NOSA!$O$1:O2205,تحویلی!$E$1),"")),"")</f>
        <v/>
      </c>
      <c r="E2205" s="10" t="str">
        <f t="shared" si="142"/>
        <v>22763780</v>
      </c>
      <c r="F2205" s="10" t="str">
        <f>IFERROR(VLOOKUP(I2205,DATABASE!$N:$O,2,FALSE),"")</f>
        <v>دستكش ضد برش سبك</v>
      </c>
      <c r="G2205" s="3" t="s">
        <v>2493</v>
      </c>
      <c r="H2205" s="4">
        <v>22763</v>
      </c>
      <c r="I2205" s="3" t="s">
        <v>1442</v>
      </c>
      <c r="J2205" s="3" t="s">
        <v>22</v>
      </c>
      <c r="K2205" s="5">
        <v>1</v>
      </c>
      <c r="L2205" s="3" t="s">
        <v>3</v>
      </c>
      <c r="M2205" s="3" t="s">
        <v>47</v>
      </c>
      <c r="N2205" s="3" t="s">
        <v>1253</v>
      </c>
      <c r="O2205" s="1">
        <v>780</v>
      </c>
      <c r="P2205" s="4">
        <v>1</v>
      </c>
      <c r="Q2205" s="10">
        <f t="shared" si="139"/>
        <v>780</v>
      </c>
    </row>
    <row r="2206" spans="2:17" ht="20.25" customHeight="1">
      <c r="B2206" s="10" t="str">
        <f t="shared" si="140"/>
        <v>دستكش كف مواد سبك780</v>
      </c>
      <c r="C2206" s="10" t="str">
        <f t="shared" si="141"/>
        <v>دستكش كف مواد سبك1402/07/06780</v>
      </c>
      <c r="D2206" s="10" t="str">
        <f>IFERROR(IF(تحویلی!$E$1="","",IF(NOSA!O2206=تحویلی!$E$1,تحویلی!$E$1&amp;COUNTIF(NOSA!$O$1:O2206,تحویلی!$E$1),"")),"")</f>
        <v/>
      </c>
      <c r="E2206" s="10" t="str">
        <f t="shared" si="142"/>
        <v>22763780</v>
      </c>
      <c r="F2206" s="10" t="str">
        <f>IFERROR(VLOOKUP(I2206,DATABASE!$N:$O,2,FALSE),"")</f>
        <v>دستكش كف مواد سبك</v>
      </c>
      <c r="G2206" s="3" t="s">
        <v>2493</v>
      </c>
      <c r="H2206" s="4">
        <v>22763</v>
      </c>
      <c r="I2206" s="3" t="s">
        <v>1456</v>
      </c>
      <c r="J2206" s="3" t="s">
        <v>2</v>
      </c>
      <c r="K2206" s="5">
        <v>1</v>
      </c>
      <c r="L2206" s="3" t="s">
        <v>3</v>
      </c>
      <c r="M2206" s="3" t="s">
        <v>47</v>
      </c>
      <c r="N2206" s="3" t="s">
        <v>1253</v>
      </c>
      <c r="O2206" s="1">
        <v>780</v>
      </c>
      <c r="P2206" s="4">
        <v>1</v>
      </c>
      <c r="Q2206" s="10">
        <f t="shared" si="139"/>
        <v>780</v>
      </c>
    </row>
    <row r="2207" spans="2:17" ht="20.25" customHeight="1">
      <c r="B2207" s="10" t="str">
        <f t="shared" si="140"/>
        <v>لباس كار كارشناسي234</v>
      </c>
      <c r="C2207" s="10" t="str">
        <f t="shared" si="141"/>
        <v>لباس كار كارشناسي1402/07/06234</v>
      </c>
      <c r="D2207" s="10" t="str">
        <f>IFERROR(IF(تحویلی!$E$1="","",IF(NOSA!O2207=تحویلی!$E$1,تحویلی!$E$1&amp;COUNTIF(NOSA!$O$1:O2207,تحویلی!$E$1),"")),"")</f>
        <v/>
      </c>
      <c r="E2207" s="10" t="str">
        <f t="shared" si="142"/>
        <v>22764234</v>
      </c>
      <c r="F2207" s="10" t="str">
        <f>IFERROR(VLOOKUP(I2207,DATABASE!$N:$O,2,FALSE),"")</f>
        <v>لباس كار كارشناسي</v>
      </c>
      <c r="G2207" s="3" t="s">
        <v>2493</v>
      </c>
      <c r="H2207" s="4">
        <v>22764</v>
      </c>
      <c r="I2207" s="3" t="s">
        <v>1754</v>
      </c>
      <c r="J2207" s="3" t="s">
        <v>1755</v>
      </c>
      <c r="K2207" s="5">
        <v>1</v>
      </c>
      <c r="L2207" s="3" t="s">
        <v>28</v>
      </c>
      <c r="M2207" s="3" t="s">
        <v>25</v>
      </c>
      <c r="N2207" s="3" t="s">
        <v>484</v>
      </c>
      <c r="O2207" s="1">
        <v>234</v>
      </c>
      <c r="P2207" s="4">
        <v>1</v>
      </c>
      <c r="Q2207" s="10">
        <f t="shared" si="139"/>
        <v>234</v>
      </c>
    </row>
    <row r="2208" spans="2:17" ht="20.25" customHeight="1">
      <c r="B2208" s="10" t="str">
        <f t="shared" si="140"/>
        <v>كفش ايمني234</v>
      </c>
      <c r="C2208" s="10" t="str">
        <f t="shared" si="141"/>
        <v>كفش ايمني1402/07/06234</v>
      </c>
      <c r="D2208" s="10" t="str">
        <f>IFERROR(IF(تحویلی!$E$1="","",IF(NOSA!O2208=تحویلی!$E$1,تحویلی!$E$1&amp;COUNTIF(NOSA!$O$1:O2208,تحویلی!$E$1),"")),"")</f>
        <v/>
      </c>
      <c r="E2208" s="10" t="str">
        <f t="shared" si="142"/>
        <v>22764234</v>
      </c>
      <c r="F2208" s="10" t="str">
        <f>IFERROR(VLOOKUP(I2208,DATABASE!$N:$O,2,FALSE),"")</f>
        <v>كفش ايمني</v>
      </c>
      <c r="G2208" s="141" t="s">
        <v>2493</v>
      </c>
      <c r="H2208" s="142">
        <v>22764</v>
      </c>
      <c r="I2208" s="141" t="s">
        <v>1549</v>
      </c>
      <c r="J2208" s="141" t="s">
        <v>1708</v>
      </c>
      <c r="K2208" s="143">
        <v>1</v>
      </c>
      <c r="L2208" s="141" t="s">
        <v>3</v>
      </c>
      <c r="M2208" s="141" t="s">
        <v>25</v>
      </c>
      <c r="N2208" s="141" t="s">
        <v>484</v>
      </c>
      <c r="O2208" s="144">
        <v>234</v>
      </c>
      <c r="P2208" s="142">
        <v>1</v>
      </c>
      <c r="Q2208" s="10">
        <f t="shared" si="139"/>
        <v>234</v>
      </c>
    </row>
    <row r="2209" spans="2:17" ht="20.25" customHeight="1">
      <c r="B2209" s="10" t="str">
        <f t="shared" si="140"/>
        <v>دستكش ضد برش سبك471</v>
      </c>
      <c r="C2209" s="10" t="str">
        <f t="shared" si="141"/>
        <v>دستكش ضد برش سبك1402/07/06471</v>
      </c>
      <c r="D2209" s="10" t="str">
        <f>IFERROR(IF(تحویلی!$E$1="","",IF(NOSA!O2209=تحویلی!$E$1,تحویلی!$E$1&amp;COUNTIF(NOSA!$O$1:O2209,تحویلی!$E$1),"")),"")</f>
        <v/>
      </c>
      <c r="E2209" s="10" t="str">
        <f t="shared" si="142"/>
        <v>22766471</v>
      </c>
      <c r="F2209" s="10" t="str">
        <f>IFERROR(VLOOKUP(I2209,DATABASE!$N:$O,2,FALSE),"")</f>
        <v>دستكش ضد برش سبك</v>
      </c>
      <c r="G2209" s="141" t="s">
        <v>2493</v>
      </c>
      <c r="H2209" s="142">
        <v>22766</v>
      </c>
      <c r="I2209" s="141" t="s">
        <v>1442</v>
      </c>
      <c r="J2209" s="141" t="s">
        <v>22</v>
      </c>
      <c r="K2209" s="143">
        <v>1</v>
      </c>
      <c r="L2209" s="141" t="s">
        <v>3</v>
      </c>
      <c r="M2209" s="141" t="s">
        <v>43</v>
      </c>
      <c r="N2209" s="141" t="s">
        <v>97</v>
      </c>
      <c r="O2209" s="144">
        <v>471</v>
      </c>
      <c r="P2209" s="142">
        <v>0</v>
      </c>
      <c r="Q2209" s="10">
        <f t="shared" si="139"/>
        <v>471</v>
      </c>
    </row>
    <row r="2210" spans="2:17" ht="20.25" customHeight="1">
      <c r="B2210" s="10" t="str">
        <f t="shared" si="140"/>
        <v>238</v>
      </c>
      <c r="C2210" s="10" t="str">
        <f t="shared" si="141"/>
        <v>1402/07/06238</v>
      </c>
      <c r="D2210" s="10" t="str">
        <f>IFERROR(IF(تحویلی!$E$1="","",IF(NOSA!O2210=تحویلی!$E$1,تحویلی!$E$1&amp;COUNTIF(NOSA!$O$1:O2210,تحویلی!$E$1),"")),"")</f>
        <v/>
      </c>
      <c r="E2210" s="10" t="str">
        <f t="shared" si="142"/>
        <v>22774238</v>
      </c>
      <c r="F2210" s="10" t="str">
        <f>IFERROR(VLOOKUP(I2210,DATABASE!$N:$O,2,FALSE),"")</f>
        <v/>
      </c>
      <c r="G2210" s="141" t="s">
        <v>2493</v>
      </c>
      <c r="H2210" s="142">
        <v>22774</v>
      </c>
      <c r="I2210" s="141" t="s">
        <v>2699</v>
      </c>
      <c r="J2210" s="141" t="s">
        <v>7</v>
      </c>
      <c r="K2210" s="143">
        <v>1</v>
      </c>
      <c r="L2210" s="141" t="s">
        <v>8</v>
      </c>
      <c r="M2210" s="141" t="s">
        <v>19</v>
      </c>
      <c r="N2210" s="141" t="s">
        <v>284</v>
      </c>
      <c r="O2210" s="144">
        <v>238</v>
      </c>
      <c r="P2210" s="142">
        <v>0</v>
      </c>
      <c r="Q2210" s="10">
        <f t="shared" si="139"/>
        <v>238</v>
      </c>
    </row>
    <row r="2211" spans="2:17" ht="20.25" customHeight="1">
      <c r="B2211" s="10" t="str">
        <f t="shared" si="140"/>
        <v>دستكش ضد برش سبك238</v>
      </c>
      <c r="C2211" s="10" t="str">
        <f t="shared" si="141"/>
        <v>دستكش ضد برش سبك1402/07/06238</v>
      </c>
      <c r="D2211" s="10" t="str">
        <f>IFERROR(IF(تحویلی!$E$1="","",IF(NOSA!O2211=تحویلی!$E$1,تحویلی!$E$1&amp;COUNTIF(NOSA!$O$1:O2211,تحویلی!$E$1),"")),"")</f>
        <v/>
      </c>
      <c r="E2211" s="10" t="str">
        <f t="shared" si="142"/>
        <v>22774238</v>
      </c>
      <c r="F2211" s="10" t="str">
        <f>IFERROR(VLOOKUP(I2211,DATABASE!$N:$O,2,FALSE),"")</f>
        <v>دستكش ضد برش سبك</v>
      </c>
      <c r="G2211" s="141" t="s">
        <v>2493</v>
      </c>
      <c r="H2211" s="142">
        <v>22774</v>
      </c>
      <c r="I2211" s="141" t="s">
        <v>1442</v>
      </c>
      <c r="J2211" s="141" t="s">
        <v>22</v>
      </c>
      <c r="K2211" s="143">
        <v>1</v>
      </c>
      <c r="L2211" s="141" t="s">
        <v>3</v>
      </c>
      <c r="M2211" s="141" t="s">
        <v>19</v>
      </c>
      <c r="N2211" s="141" t="s">
        <v>284</v>
      </c>
      <c r="O2211" s="144">
        <v>238</v>
      </c>
      <c r="P2211" s="142">
        <v>0</v>
      </c>
      <c r="Q2211" s="10">
        <f t="shared" si="139"/>
        <v>238</v>
      </c>
    </row>
    <row r="2212" spans="2:17" ht="20.25" customHeight="1">
      <c r="B2212" s="10" t="str">
        <f t="shared" si="140"/>
        <v>فيلتر ماسك نيم صورت (3M) مدل 209110030</v>
      </c>
      <c r="C2212" s="10" t="str">
        <f t="shared" si="141"/>
        <v>فيلتر ماسك نيم صورت (3M) مدل 20911402/07/0610030</v>
      </c>
      <c r="D2212" s="10" t="str">
        <f>IFERROR(IF(تحویلی!$E$1="","",IF(NOSA!O2212=تحویلی!$E$1,تحویلی!$E$1&amp;COUNTIF(NOSA!$O$1:O2212,تحویلی!$E$1),"")),"")</f>
        <v/>
      </c>
      <c r="E2212" s="10" t="str">
        <f t="shared" si="142"/>
        <v>2277510030</v>
      </c>
      <c r="F2212" s="10" t="str">
        <f>IFERROR(VLOOKUP(I2212,DATABASE!$N:$O,2,FALSE),"")</f>
        <v>فيلتر ماسك نيم صورت (3M) مدل 2091</v>
      </c>
      <c r="G2212" s="141" t="s">
        <v>2493</v>
      </c>
      <c r="H2212" s="142">
        <v>22775</v>
      </c>
      <c r="I2212" s="141" t="s">
        <v>1475</v>
      </c>
      <c r="J2212" s="141" t="s">
        <v>53</v>
      </c>
      <c r="K2212" s="143">
        <v>1</v>
      </c>
      <c r="L2212" s="141" t="s">
        <v>8</v>
      </c>
      <c r="M2212" s="141" t="s">
        <v>9</v>
      </c>
      <c r="N2212" s="141" t="s">
        <v>1627</v>
      </c>
      <c r="O2212" s="144">
        <v>10030</v>
      </c>
      <c r="P2212" s="142">
        <v>1</v>
      </c>
      <c r="Q2212" s="10">
        <f t="shared" ref="Q2212:Q2275" si="143">VALUE(O2212)</f>
        <v>10030</v>
      </c>
    </row>
    <row r="2213" spans="2:17" ht="20.25" customHeight="1">
      <c r="B2213" s="10" t="str">
        <f t="shared" si="140"/>
        <v>دستكش ضد برش سبك10030</v>
      </c>
      <c r="C2213" s="10" t="str">
        <f t="shared" si="141"/>
        <v>دستكش ضد برش سبك1402/07/0610030</v>
      </c>
      <c r="D2213" s="10" t="str">
        <f>IFERROR(IF(تحویلی!$E$1="","",IF(NOSA!O2213=تحویلی!$E$1,تحویلی!$E$1&amp;COUNTIF(NOSA!$O$1:O2213,تحویلی!$E$1),"")),"")</f>
        <v/>
      </c>
      <c r="E2213" s="10" t="str">
        <f t="shared" si="142"/>
        <v>2277510030</v>
      </c>
      <c r="F2213" s="10" t="str">
        <f>IFERROR(VLOOKUP(I2213,DATABASE!$N:$O,2,FALSE),"")</f>
        <v>دستكش ضد برش سبك</v>
      </c>
      <c r="G2213" s="3" t="s">
        <v>2493</v>
      </c>
      <c r="H2213" s="4">
        <v>22775</v>
      </c>
      <c r="I2213" s="3" t="s">
        <v>1442</v>
      </c>
      <c r="J2213" s="3" t="s">
        <v>22</v>
      </c>
      <c r="K2213" s="5">
        <v>1</v>
      </c>
      <c r="L2213" s="3" t="s">
        <v>3</v>
      </c>
      <c r="M2213" s="3" t="s">
        <v>9</v>
      </c>
      <c r="N2213" s="3" t="s">
        <v>1627</v>
      </c>
      <c r="O2213" s="1">
        <v>10030</v>
      </c>
      <c r="P2213" s="4">
        <v>1</v>
      </c>
      <c r="Q2213" s="10">
        <f t="shared" si="143"/>
        <v>10030</v>
      </c>
    </row>
    <row r="2214" spans="2:17" ht="20.25" customHeight="1">
      <c r="B2214" s="10" t="str">
        <f t="shared" si="140"/>
        <v>نقاب تيره محافظ صورت  canasafe658</v>
      </c>
      <c r="C2214" s="10" t="str">
        <f t="shared" si="141"/>
        <v>نقاب تيره محافظ صورت  canasafe1402/07/06658</v>
      </c>
      <c r="D2214" s="10" t="str">
        <f>IFERROR(IF(تحویلی!$E$1="","",IF(NOSA!O2214=تحویلی!$E$1,تحویلی!$E$1&amp;COUNTIF(NOSA!$O$1:O2214,تحویلی!$E$1),"")),"")</f>
        <v/>
      </c>
      <c r="E2214" s="10" t="str">
        <f t="shared" si="142"/>
        <v>22778658</v>
      </c>
      <c r="F2214" s="10" t="str">
        <f>IFERROR(VLOOKUP(I2214,DATABASE!$N:$O,2,FALSE),"")</f>
        <v>نقاب تيره محافظ صورت  canasafe</v>
      </c>
      <c r="G2214" s="3" t="s">
        <v>2493</v>
      </c>
      <c r="H2214" s="4">
        <v>22778</v>
      </c>
      <c r="I2214" s="3" t="s">
        <v>1487</v>
      </c>
      <c r="J2214" s="3" t="s">
        <v>1488</v>
      </c>
      <c r="K2214" s="5">
        <v>1</v>
      </c>
      <c r="L2214" s="3" t="s">
        <v>8</v>
      </c>
      <c r="M2214" s="3" t="s">
        <v>19</v>
      </c>
      <c r="N2214" s="3" t="s">
        <v>2762</v>
      </c>
      <c r="O2214" s="1">
        <v>658</v>
      </c>
      <c r="P2214" s="4">
        <v>1</v>
      </c>
      <c r="Q2214" s="10">
        <f t="shared" si="143"/>
        <v>658</v>
      </c>
    </row>
    <row r="2215" spans="2:17" ht="20.25" customHeight="1">
      <c r="B2215" s="10" t="str">
        <f t="shared" si="140"/>
        <v>دستكش ضد برش سبك658</v>
      </c>
      <c r="C2215" s="10" t="str">
        <f t="shared" si="141"/>
        <v>دستكش ضد برش سبك1402/07/06658</v>
      </c>
      <c r="D2215" s="10" t="str">
        <f>IFERROR(IF(تحویلی!$E$1="","",IF(NOSA!O2215=تحویلی!$E$1,تحویلی!$E$1&amp;COUNTIF(NOSA!$O$1:O2215,تحویلی!$E$1),"")),"")</f>
        <v/>
      </c>
      <c r="E2215" s="10" t="str">
        <f t="shared" si="142"/>
        <v>22778658</v>
      </c>
      <c r="F2215" s="10" t="str">
        <f>IFERROR(VLOOKUP(I2215,DATABASE!$N:$O,2,FALSE),"")</f>
        <v>دستكش ضد برش سبك</v>
      </c>
      <c r="G2215" s="3" t="s">
        <v>2493</v>
      </c>
      <c r="H2215" s="4">
        <v>22778</v>
      </c>
      <c r="I2215" s="3" t="s">
        <v>1442</v>
      </c>
      <c r="J2215" s="3" t="s">
        <v>22</v>
      </c>
      <c r="K2215" s="5">
        <v>1</v>
      </c>
      <c r="L2215" s="3" t="s">
        <v>3</v>
      </c>
      <c r="M2215" s="3" t="s">
        <v>19</v>
      </c>
      <c r="N2215" s="3" t="s">
        <v>2762</v>
      </c>
      <c r="O2215" s="1">
        <v>658</v>
      </c>
      <c r="P2215" s="4">
        <v>0</v>
      </c>
      <c r="Q2215" s="10">
        <f t="shared" si="143"/>
        <v>658</v>
      </c>
    </row>
    <row r="2216" spans="2:17" ht="20.25" customHeight="1">
      <c r="B2216" s="10" t="str">
        <f t="shared" si="140"/>
        <v>دستكش كف مواد سبك731</v>
      </c>
      <c r="C2216" s="10" t="str">
        <f t="shared" si="141"/>
        <v>دستكش كف مواد سبك1402/07/06731</v>
      </c>
      <c r="D2216" s="10" t="str">
        <f>IFERROR(IF(تحویلی!$E$1="","",IF(NOSA!O2216=تحویلی!$E$1,تحویلی!$E$1&amp;COUNTIF(NOSA!$O$1:O2216,تحویلی!$E$1),"")),"")</f>
        <v/>
      </c>
      <c r="E2216" s="10" t="str">
        <f t="shared" si="142"/>
        <v>22782731</v>
      </c>
      <c r="F2216" s="10" t="str">
        <f>IFERROR(VLOOKUP(I2216,DATABASE!$N:$O,2,FALSE),"")</f>
        <v>دستكش كف مواد سبك</v>
      </c>
      <c r="G2216" s="3" t="s">
        <v>2493</v>
      </c>
      <c r="H2216" s="4">
        <v>22782</v>
      </c>
      <c r="I2216" s="3" t="s">
        <v>1456</v>
      </c>
      <c r="J2216" s="3" t="s">
        <v>2</v>
      </c>
      <c r="K2216" s="5">
        <v>1</v>
      </c>
      <c r="L2216" s="3" t="s">
        <v>3</v>
      </c>
      <c r="M2216" s="3" t="s">
        <v>47</v>
      </c>
      <c r="N2216" s="3" t="s">
        <v>1119</v>
      </c>
      <c r="O2216" s="1">
        <v>731</v>
      </c>
      <c r="P2216" s="4">
        <v>1</v>
      </c>
      <c r="Q2216" s="10">
        <f t="shared" si="143"/>
        <v>731</v>
      </c>
    </row>
    <row r="2217" spans="2:17" ht="20.25" customHeight="1">
      <c r="B2217" s="10" t="str">
        <f t="shared" si="140"/>
        <v>دستكش ضد برش سبك70</v>
      </c>
      <c r="C2217" s="10" t="str">
        <f t="shared" si="141"/>
        <v>دستكش ضد برش سبك1402/07/0670</v>
      </c>
      <c r="D2217" s="10" t="str">
        <f>IFERROR(IF(تحویلی!$E$1="","",IF(NOSA!O2217=تحویلی!$E$1,تحویلی!$E$1&amp;COUNTIF(NOSA!$O$1:O2217,تحویلی!$E$1),"")),"")</f>
        <v/>
      </c>
      <c r="E2217" s="10" t="str">
        <f t="shared" si="142"/>
        <v>2278370</v>
      </c>
      <c r="F2217" s="10" t="str">
        <f>IFERROR(VLOOKUP(I2217,DATABASE!$N:$O,2,FALSE),"")</f>
        <v>دستكش ضد برش سبك</v>
      </c>
      <c r="G2217" s="3" t="s">
        <v>2493</v>
      </c>
      <c r="H2217" s="4">
        <v>22783</v>
      </c>
      <c r="I2217" s="3" t="s">
        <v>1442</v>
      </c>
      <c r="J2217" s="3" t="s">
        <v>22</v>
      </c>
      <c r="K2217" s="5">
        <v>1</v>
      </c>
      <c r="L2217" s="3" t="s">
        <v>3</v>
      </c>
      <c r="M2217" s="3" t="s">
        <v>9</v>
      </c>
      <c r="N2217" s="3" t="s">
        <v>2763</v>
      </c>
      <c r="O2217" s="1">
        <v>70</v>
      </c>
      <c r="P2217" s="4">
        <v>1</v>
      </c>
      <c r="Q2217" s="10">
        <f t="shared" si="143"/>
        <v>70</v>
      </c>
    </row>
    <row r="2218" spans="2:17" ht="20.25" customHeight="1">
      <c r="B2218" s="10" t="str">
        <f t="shared" si="140"/>
        <v>دستكش ضد برش سبك769</v>
      </c>
      <c r="C2218" s="10" t="str">
        <f t="shared" si="141"/>
        <v>دستكش ضد برش سبك1402/07/07769</v>
      </c>
      <c r="D2218" s="10" t="str">
        <f>IFERROR(IF(تحویلی!$E$1="","",IF(NOSA!O2218=تحویلی!$E$1,تحویلی!$E$1&amp;COUNTIF(NOSA!$O$1:O2218,تحویلی!$E$1),"")),"")</f>
        <v/>
      </c>
      <c r="E2218" s="10" t="str">
        <f t="shared" si="142"/>
        <v>22788769</v>
      </c>
      <c r="F2218" s="10" t="str">
        <f>IFERROR(VLOOKUP(I2218,DATABASE!$N:$O,2,FALSE),"")</f>
        <v>دستكش ضد برش سبك</v>
      </c>
      <c r="G2218" s="3" t="s">
        <v>2494</v>
      </c>
      <c r="H2218" s="4">
        <v>22788</v>
      </c>
      <c r="I2218" s="3" t="s">
        <v>1442</v>
      </c>
      <c r="J2218" s="3" t="s">
        <v>22</v>
      </c>
      <c r="K2218" s="5">
        <v>1</v>
      </c>
      <c r="L2218" s="3" t="s">
        <v>3</v>
      </c>
      <c r="M2218" s="3" t="s">
        <v>43</v>
      </c>
      <c r="N2218" s="3" t="s">
        <v>1102</v>
      </c>
      <c r="O2218" s="1">
        <v>769</v>
      </c>
      <c r="P2218" s="4">
        <v>0</v>
      </c>
      <c r="Q2218" s="10">
        <f t="shared" si="143"/>
        <v>769</v>
      </c>
    </row>
    <row r="2219" spans="2:17" ht="20.25" customHeight="1">
      <c r="B2219" s="10" t="str">
        <f t="shared" si="140"/>
        <v>دستكش كف مواد سبك673</v>
      </c>
      <c r="C2219" s="10" t="str">
        <f t="shared" si="141"/>
        <v>دستكش كف مواد سبك1402/07/07673</v>
      </c>
      <c r="D2219" s="10" t="str">
        <f>IFERROR(IF(تحویلی!$E$1="","",IF(NOSA!O2219=تحویلی!$E$1,تحویلی!$E$1&amp;COUNTIF(NOSA!$O$1:O2219,تحویلی!$E$1),"")),"")</f>
        <v/>
      </c>
      <c r="E2219" s="10" t="str">
        <f t="shared" si="142"/>
        <v>22789673</v>
      </c>
      <c r="F2219" s="10" t="str">
        <f>IFERROR(VLOOKUP(I2219,DATABASE!$N:$O,2,FALSE),"")</f>
        <v>دستكش كف مواد سبك</v>
      </c>
      <c r="G2219" s="3" t="s">
        <v>2494</v>
      </c>
      <c r="H2219" s="4">
        <v>22789</v>
      </c>
      <c r="I2219" s="3" t="s">
        <v>1456</v>
      </c>
      <c r="J2219" s="3" t="s">
        <v>2</v>
      </c>
      <c r="K2219" s="5">
        <v>1</v>
      </c>
      <c r="L2219" s="3" t="s">
        <v>3</v>
      </c>
      <c r="M2219" s="3" t="s">
        <v>47</v>
      </c>
      <c r="N2219" s="3" t="s">
        <v>311</v>
      </c>
      <c r="O2219" s="1">
        <v>673</v>
      </c>
      <c r="P2219" s="4">
        <v>0</v>
      </c>
      <c r="Q2219" s="10">
        <f t="shared" si="143"/>
        <v>673</v>
      </c>
    </row>
    <row r="2220" spans="2:17" ht="20.25" customHeight="1">
      <c r="B2220" s="10" t="str">
        <f t="shared" si="140"/>
        <v>دستكش ساق بلند نسوز86</v>
      </c>
      <c r="C2220" s="10" t="str">
        <f t="shared" si="141"/>
        <v>دستكش ساق بلند نسوز1402/07/0786</v>
      </c>
      <c r="D2220" s="10" t="str">
        <f>IFERROR(IF(تحویلی!$E$1="","",IF(NOSA!O2220=تحویلی!$E$1,تحویلی!$E$1&amp;COUNTIF(NOSA!$O$1:O2220,تحویلی!$E$1),"")),"")</f>
        <v/>
      </c>
      <c r="E2220" s="10" t="str">
        <f t="shared" si="142"/>
        <v>2279586</v>
      </c>
      <c r="F2220" s="10" t="str">
        <f>IFERROR(VLOOKUP(I2220,DATABASE!$N:$O,2,FALSE),"")</f>
        <v>دستكش ساق بلند نسوز</v>
      </c>
      <c r="G2220" s="3" t="s">
        <v>2494</v>
      </c>
      <c r="H2220" s="4">
        <v>22795</v>
      </c>
      <c r="I2220" s="3" t="s">
        <v>1461</v>
      </c>
      <c r="J2220" s="3" t="s">
        <v>34</v>
      </c>
      <c r="K2220" s="5">
        <v>1</v>
      </c>
      <c r="L2220" s="3" t="s">
        <v>3</v>
      </c>
      <c r="M2220" s="3" t="s">
        <v>4</v>
      </c>
      <c r="N2220" s="3" t="s">
        <v>105</v>
      </c>
      <c r="O2220" s="1">
        <v>86</v>
      </c>
      <c r="P2220" s="4">
        <v>0</v>
      </c>
      <c r="Q2220" s="10">
        <f t="shared" si="143"/>
        <v>86</v>
      </c>
    </row>
    <row r="2221" spans="2:17" ht="20.25" customHeight="1">
      <c r="B2221" s="10" t="str">
        <f t="shared" si="140"/>
        <v>گوشي اير پلاگ86</v>
      </c>
      <c r="C2221" s="10" t="str">
        <f t="shared" si="141"/>
        <v>گوشي اير پلاگ1402/07/0786</v>
      </c>
      <c r="D2221" s="10" t="str">
        <f>IFERROR(IF(تحویلی!$E$1="","",IF(NOSA!O2221=تحویلی!$E$1,تحویلی!$E$1&amp;COUNTIF(NOSA!$O$1:O2221,تحویلی!$E$1),"")),"")</f>
        <v/>
      </c>
      <c r="E2221" s="10" t="str">
        <f t="shared" si="142"/>
        <v>2279586</v>
      </c>
      <c r="F2221" s="10" t="str">
        <f>IFERROR(VLOOKUP(I2221,DATABASE!$N:$O,2,FALSE),"")</f>
        <v>گوشي اير پلاگ</v>
      </c>
      <c r="G2221" s="3" t="s">
        <v>2494</v>
      </c>
      <c r="H2221" s="4">
        <v>22795</v>
      </c>
      <c r="I2221" s="3" t="s">
        <v>1581</v>
      </c>
      <c r="J2221" s="3" t="s">
        <v>124</v>
      </c>
      <c r="K2221" s="5">
        <v>1</v>
      </c>
      <c r="L2221" s="3" t="s">
        <v>8</v>
      </c>
      <c r="M2221" s="3" t="s">
        <v>4</v>
      </c>
      <c r="N2221" s="3" t="s">
        <v>105</v>
      </c>
      <c r="O2221" s="1">
        <v>86</v>
      </c>
      <c r="P2221" s="4">
        <v>0</v>
      </c>
      <c r="Q2221" s="10">
        <f t="shared" si="143"/>
        <v>86</v>
      </c>
    </row>
    <row r="2222" spans="2:17" ht="20.25" customHeight="1">
      <c r="B2222" s="10" t="str">
        <f t="shared" si="140"/>
        <v>عينك رويت مذاب86</v>
      </c>
      <c r="C2222" s="10" t="str">
        <f t="shared" si="141"/>
        <v>عينك رويت مذاب1402/07/0786</v>
      </c>
      <c r="D2222" s="10" t="str">
        <f>IFERROR(IF(تحویلی!$E$1="","",IF(NOSA!O2222=تحویلی!$E$1,تحویلی!$E$1&amp;COUNTIF(NOSA!$O$1:O2222,تحویلی!$E$1),"")),"")</f>
        <v/>
      </c>
      <c r="E2222" s="10" t="str">
        <f t="shared" si="142"/>
        <v>2279586</v>
      </c>
      <c r="F2222" s="10" t="str">
        <f>IFERROR(VLOOKUP(I2222,DATABASE!$N:$O,2,FALSE),"")</f>
        <v>عينك رويت مذاب</v>
      </c>
      <c r="G2222" s="3" t="s">
        <v>2494</v>
      </c>
      <c r="H2222" s="4">
        <v>22795</v>
      </c>
      <c r="I2222" s="3" t="s">
        <v>2323</v>
      </c>
      <c r="J2222" s="3" t="s">
        <v>2240</v>
      </c>
      <c r="K2222" s="5">
        <v>1</v>
      </c>
      <c r="L2222" s="3" t="s">
        <v>8</v>
      </c>
      <c r="M2222" s="3" t="s">
        <v>4</v>
      </c>
      <c r="N2222" s="3" t="s">
        <v>105</v>
      </c>
      <c r="O2222" s="1">
        <v>86</v>
      </c>
      <c r="P2222" s="4">
        <v>0</v>
      </c>
      <c r="Q2222" s="10">
        <f t="shared" si="143"/>
        <v>86</v>
      </c>
    </row>
    <row r="2223" spans="2:17" ht="20.25" customHeight="1">
      <c r="B2223" s="10" t="str">
        <f t="shared" si="140"/>
        <v>عينك رويت مذاب259</v>
      </c>
      <c r="C2223" s="10" t="str">
        <f t="shared" si="141"/>
        <v>عينك رويت مذاب1402/07/07259</v>
      </c>
      <c r="D2223" s="10" t="str">
        <f>IFERROR(IF(تحویلی!$E$1="","",IF(NOSA!O2223=تحویلی!$E$1,تحویلی!$E$1&amp;COUNTIF(NOSA!$O$1:O2223,تحویلی!$E$1),"")),"")</f>
        <v/>
      </c>
      <c r="E2223" s="10" t="str">
        <f t="shared" si="142"/>
        <v>22798259</v>
      </c>
      <c r="F2223" s="10" t="str">
        <f>IFERROR(VLOOKUP(I2223,DATABASE!$N:$O,2,FALSE),"")</f>
        <v>عينك رويت مذاب</v>
      </c>
      <c r="G2223" s="3" t="s">
        <v>2494</v>
      </c>
      <c r="H2223" s="4">
        <v>22798</v>
      </c>
      <c r="I2223" s="3" t="s">
        <v>2323</v>
      </c>
      <c r="J2223" s="3" t="s">
        <v>2240</v>
      </c>
      <c r="K2223" s="5">
        <v>1</v>
      </c>
      <c r="L2223" s="3" t="s">
        <v>8</v>
      </c>
      <c r="M2223" s="3" t="s">
        <v>4</v>
      </c>
      <c r="N2223" s="3" t="s">
        <v>13</v>
      </c>
      <c r="O2223" s="1">
        <v>259</v>
      </c>
      <c r="P2223" s="4">
        <v>0</v>
      </c>
      <c r="Q2223" s="10">
        <f t="shared" si="143"/>
        <v>259</v>
      </c>
    </row>
    <row r="2224" spans="2:17" ht="20.25" customHeight="1">
      <c r="B2224" s="10" t="str">
        <f t="shared" si="140"/>
        <v>نقاب تيره محافظ صورت  canasafe248</v>
      </c>
      <c r="C2224" s="10" t="str">
        <f t="shared" si="141"/>
        <v>نقاب تيره محافظ صورت  canasafe1402/07/07248</v>
      </c>
      <c r="D2224" s="10" t="str">
        <f>IFERROR(IF(تحویلی!$E$1="","",IF(NOSA!O2224=تحویلی!$E$1,تحویلی!$E$1&amp;COUNTIF(NOSA!$O$1:O2224,تحویلی!$E$1),"")),"")</f>
        <v/>
      </c>
      <c r="E2224" s="10" t="str">
        <f t="shared" si="142"/>
        <v>22800248</v>
      </c>
      <c r="F2224" s="10" t="str">
        <f>IFERROR(VLOOKUP(I2224,DATABASE!$N:$O,2,FALSE),"")</f>
        <v>نقاب تيره محافظ صورت  canasafe</v>
      </c>
      <c r="G2224" s="3" t="s">
        <v>2494</v>
      </c>
      <c r="H2224" s="4">
        <v>22800</v>
      </c>
      <c r="I2224" s="3" t="s">
        <v>1487</v>
      </c>
      <c r="J2224" s="3" t="s">
        <v>1488</v>
      </c>
      <c r="K2224" s="5">
        <v>1</v>
      </c>
      <c r="L2224" s="3" t="s">
        <v>8</v>
      </c>
      <c r="M2224" s="3" t="s">
        <v>4</v>
      </c>
      <c r="N2224" s="3" t="s">
        <v>237</v>
      </c>
      <c r="O2224" s="1">
        <v>248</v>
      </c>
      <c r="P2224" s="4">
        <v>1</v>
      </c>
      <c r="Q2224" s="10">
        <f t="shared" si="143"/>
        <v>248</v>
      </c>
    </row>
    <row r="2225" spans="2:17" ht="20.25" customHeight="1">
      <c r="B2225" s="10" t="str">
        <f t="shared" si="140"/>
        <v>دستكش ضد برش سبك682</v>
      </c>
      <c r="C2225" s="10" t="str">
        <f t="shared" si="141"/>
        <v>دستكش ضد برش سبك1402/07/07682</v>
      </c>
      <c r="D2225" s="10" t="str">
        <f>IFERROR(IF(تحویلی!$E$1="","",IF(NOSA!O2225=تحویلی!$E$1,تحویلی!$E$1&amp;COUNTIF(NOSA!$O$1:O2225,تحویلی!$E$1),"")),"")</f>
        <v/>
      </c>
      <c r="E2225" s="10" t="str">
        <f t="shared" si="142"/>
        <v>22801682</v>
      </c>
      <c r="F2225" s="10" t="str">
        <f>IFERROR(VLOOKUP(I2225,DATABASE!$N:$O,2,FALSE),"")</f>
        <v>دستكش ضد برش سبك</v>
      </c>
      <c r="G2225" s="3" t="s">
        <v>2494</v>
      </c>
      <c r="H2225" s="4">
        <v>22801</v>
      </c>
      <c r="I2225" s="3" t="s">
        <v>1442</v>
      </c>
      <c r="J2225" s="3" t="s">
        <v>22</v>
      </c>
      <c r="K2225" s="5">
        <v>1</v>
      </c>
      <c r="L2225" s="3" t="s">
        <v>3</v>
      </c>
      <c r="M2225" s="3" t="s">
        <v>9</v>
      </c>
      <c r="N2225" s="3" t="s">
        <v>1317</v>
      </c>
      <c r="O2225" s="1">
        <v>682</v>
      </c>
      <c r="P2225" s="4">
        <v>1</v>
      </c>
      <c r="Q2225" s="10">
        <f t="shared" si="143"/>
        <v>682</v>
      </c>
    </row>
    <row r="2226" spans="2:17" ht="20.25" customHeight="1">
      <c r="B2226" s="10" t="str">
        <f t="shared" si="140"/>
        <v>دستكش ضد برش سبك755</v>
      </c>
      <c r="C2226" s="10" t="str">
        <f t="shared" si="141"/>
        <v>دستكش ضد برش سبك1402/07/07755</v>
      </c>
      <c r="D2226" s="10" t="str">
        <f>IFERROR(IF(تحویلی!$E$1="","",IF(NOSA!O2226=تحویلی!$E$1,تحویلی!$E$1&amp;COUNTIF(NOSA!$O$1:O2226,تحویلی!$E$1),"")),"")</f>
        <v/>
      </c>
      <c r="E2226" s="10" t="str">
        <f t="shared" si="142"/>
        <v>22801755</v>
      </c>
      <c r="F2226" s="10" t="str">
        <f>IFERROR(VLOOKUP(I2226,DATABASE!$N:$O,2,FALSE),"")</f>
        <v>دستكش ضد برش سبك</v>
      </c>
      <c r="G2226" s="3" t="s">
        <v>2494</v>
      </c>
      <c r="H2226" s="4">
        <v>22801</v>
      </c>
      <c r="I2226" s="3" t="s">
        <v>1442</v>
      </c>
      <c r="J2226" s="3" t="s">
        <v>22</v>
      </c>
      <c r="K2226" s="5">
        <v>1</v>
      </c>
      <c r="L2226" s="3" t="s">
        <v>3</v>
      </c>
      <c r="M2226" s="3" t="s">
        <v>9</v>
      </c>
      <c r="N2226" s="3" t="s">
        <v>974</v>
      </c>
      <c r="O2226" s="1">
        <v>755</v>
      </c>
      <c r="P2226" s="4">
        <v>1</v>
      </c>
      <c r="Q2226" s="10">
        <f t="shared" si="143"/>
        <v>755</v>
      </c>
    </row>
    <row r="2227" spans="2:17" ht="20.25" customHeight="1">
      <c r="B2227" s="10" t="str">
        <f t="shared" si="140"/>
        <v>682</v>
      </c>
      <c r="C2227" s="10" t="str">
        <f t="shared" si="141"/>
        <v>1402/07/07682</v>
      </c>
      <c r="D2227" s="10" t="str">
        <f>IFERROR(IF(تحویلی!$E$1="","",IF(NOSA!O2227=تحویلی!$E$1,تحویلی!$E$1&amp;COUNTIF(NOSA!$O$1:O2227,تحویلی!$E$1),"")),"")</f>
        <v/>
      </c>
      <c r="E2227" s="10" t="str">
        <f t="shared" si="142"/>
        <v>22801682</v>
      </c>
      <c r="F2227" s="10" t="str">
        <f>IFERROR(VLOOKUP(I2227,DATABASE!$N:$O,2,FALSE),"")</f>
        <v/>
      </c>
      <c r="G2227" s="3" t="s">
        <v>2494</v>
      </c>
      <c r="H2227" s="4">
        <v>22801</v>
      </c>
      <c r="I2227" s="3" t="s">
        <v>2699</v>
      </c>
      <c r="J2227" s="3" t="s">
        <v>7</v>
      </c>
      <c r="K2227" s="5">
        <v>1</v>
      </c>
      <c r="L2227" s="3" t="s">
        <v>8</v>
      </c>
      <c r="M2227" s="3" t="s">
        <v>9</v>
      </c>
      <c r="N2227" s="3" t="s">
        <v>1317</v>
      </c>
      <c r="O2227" s="1">
        <v>682</v>
      </c>
      <c r="P2227" s="4">
        <v>1</v>
      </c>
      <c r="Q2227" s="10">
        <f t="shared" si="143"/>
        <v>682</v>
      </c>
    </row>
    <row r="2228" spans="2:17" ht="20.25" customHeight="1">
      <c r="B2228" s="10" t="str">
        <f t="shared" si="140"/>
        <v>755</v>
      </c>
      <c r="C2228" s="10" t="str">
        <f t="shared" si="141"/>
        <v>1402/07/07755</v>
      </c>
      <c r="D2228" s="10" t="str">
        <f>IFERROR(IF(تحویلی!$E$1="","",IF(NOSA!O2228=تحویلی!$E$1,تحویلی!$E$1&amp;COUNTIF(NOSA!$O$1:O2228,تحویلی!$E$1),"")),"")</f>
        <v/>
      </c>
      <c r="E2228" s="10" t="str">
        <f t="shared" si="142"/>
        <v>22801755</v>
      </c>
      <c r="F2228" s="10" t="str">
        <f>IFERROR(VLOOKUP(I2228,DATABASE!$N:$O,2,FALSE),"")</f>
        <v/>
      </c>
      <c r="G2228" s="3" t="s">
        <v>2494</v>
      </c>
      <c r="H2228" s="4">
        <v>22801</v>
      </c>
      <c r="I2228" s="3" t="s">
        <v>2699</v>
      </c>
      <c r="J2228" s="3" t="s">
        <v>7</v>
      </c>
      <c r="K2228" s="5">
        <v>1</v>
      </c>
      <c r="L2228" s="3" t="s">
        <v>8</v>
      </c>
      <c r="M2228" s="3" t="s">
        <v>9</v>
      </c>
      <c r="N2228" s="3" t="s">
        <v>974</v>
      </c>
      <c r="O2228" s="1">
        <v>755</v>
      </c>
      <c r="P2228" s="4">
        <v>1</v>
      </c>
      <c r="Q2228" s="10">
        <f t="shared" si="143"/>
        <v>755</v>
      </c>
    </row>
    <row r="2229" spans="2:17" ht="20.25" customHeight="1">
      <c r="B2229" s="10" t="str">
        <f t="shared" si="140"/>
        <v>لباس كار نسوز(بلوز و شلوار)372</v>
      </c>
      <c r="C2229" s="10" t="str">
        <f t="shared" si="141"/>
        <v>لباس كار نسوز(بلوز و شلوار)1402/07/07372</v>
      </c>
      <c r="D2229" s="10" t="str">
        <f>IFERROR(IF(تحویلی!$E$1="","",IF(NOSA!O2229=تحویلی!$E$1,تحویلی!$E$1&amp;COUNTIF(NOSA!$O$1:O2229,تحویلی!$E$1),"")),"")</f>
        <v/>
      </c>
      <c r="E2229" s="10" t="str">
        <f t="shared" si="142"/>
        <v>22809372</v>
      </c>
      <c r="F2229" s="10" t="str">
        <f>IFERROR(VLOOKUP(I2229,DATABASE!$N:$O,2,FALSE),"")</f>
        <v>لباس كار نسوز(بلوز و شلوار)</v>
      </c>
      <c r="G2229" s="3" t="s">
        <v>2494</v>
      </c>
      <c r="H2229" s="4">
        <v>22809</v>
      </c>
      <c r="I2229" s="3" t="s">
        <v>1701</v>
      </c>
      <c r="J2229" s="3" t="s">
        <v>1702</v>
      </c>
      <c r="K2229" s="5">
        <v>1</v>
      </c>
      <c r="L2229" s="3" t="s">
        <v>28</v>
      </c>
      <c r="M2229" s="3" t="s">
        <v>19</v>
      </c>
      <c r="N2229" s="3" t="s">
        <v>272</v>
      </c>
      <c r="O2229" s="1">
        <v>372</v>
      </c>
      <c r="P2229" s="4">
        <v>1</v>
      </c>
      <c r="Q2229" s="10">
        <f t="shared" si="143"/>
        <v>372</v>
      </c>
    </row>
    <row r="2230" spans="2:17" ht="20.25" customHeight="1">
      <c r="B2230" s="10" t="str">
        <f t="shared" si="140"/>
        <v>نقاب تيره محافظ صورت  canasafe458</v>
      </c>
      <c r="C2230" s="10" t="str">
        <f t="shared" si="141"/>
        <v>نقاب تيره محافظ صورت  canasafe1402/07/08458</v>
      </c>
      <c r="D2230" s="10" t="str">
        <f>IFERROR(IF(تحویلی!$E$1="","",IF(NOSA!O2230=تحویلی!$E$1,تحویلی!$E$1&amp;COUNTIF(NOSA!$O$1:O2230,تحویلی!$E$1),"")),"")</f>
        <v/>
      </c>
      <c r="E2230" s="10" t="str">
        <f t="shared" si="142"/>
        <v>22812458</v>
      </c>
      <c r="F2230" s="10" t="str">
        <f>IFERROR(VLOOKUP(I2230,DATABASE!$N:$O,2,FALSE),"")</f>
        <v>نقاب تيره محافظ صورت  canasafe</v>
      </c>
      <c r="G2230" s="3" t="s">
        <v>2495</v>
      </c>
      <c r="H2230" s="4">
        <v>22812</v>
      </c>
      <c r="I2230" s="3" t="s">
        <v>1487</v>
      </c>
      <c r="J2230" s="3" t="s">
        <v>1488</v>
      </c>
      <c r="K2230" s="5">
        <v>1</v>
      </c>
      <c r="L2230" s="3" t="s">
        <v>8</v>
      </c>
      <c r="M2230" s="3" t="s">
        <v>4</v>
      </c>
      <c r="N2230" s="3" t="s">
        <v>2764</v>
      </c>
      <c r="O2230" s="1">
        <v>458</v>
      </c>
      <c r="P2230" s="4">
        <v>0</v>
      </c>
      <c r="Q2230" s="10">
        <f t="shared" si="143"/>
        <v>458</v>
      </c>
    </row>
    <row r="2231" spans="2:17" ht="20.25" customHeight="1">
      <c r="B2231" s="10" t="str">
        <f t="shared" si="140"/>
        <v>كلاه ايمني458</v>
      </c>
      <c r="C2231" s="10" t="str">
        <f t="shared" si="141"/>
        <v>كلاه ايمني1402/07/08458</v>
      </c>
      <c r="D2231" s="10" t="str">
        <f>IFERROR(IF(تحویلی!$E$1="","",IF(NOSA!O2231=تحویلی!$E$1,تحویلی!$E$1&amp;COUNTIF(NOSA!$O$1:O2231,تحویلی!$E$1),"")),"")</f>
        <v/>
      </c>
      <c r="E2231" s="10" t="str">
        <f t="shared" si="142"/>
        <v>22812458</v>
      </c>
      <c r="F2231" s="10" t="str">
        <f>IFERROR(VLOOKUP(I2231,DATABASE!$N:$O,2,FALSE),"")</f>
        <v>كلاه ايمني</v>
      </c>
      <c r="G2231" s="3" t="s">
        <v>2495</v>
      </c>
      <c r="H2231" s="4">
        <v>22812</v>
      </c>
      <c r="I2231" s="3" t="s">
        <v>1505</v>
      </c>
      <c r="J2231" s="3" t="s">
        <v>1628</v>
      </c>
      <c r="K2231" s="5">
        <v>1</v>
      </c>
      <c r="L2231" s="3" t="s">
        <v>8</v>
      </c>
      <c r="M2231" s="3" t="s">
        <v>4</v>
      </c>
      <c r="N2231" s="3" t="s">
        <v>2764</v>
      </c>
      <c r="O2231" s="1">
        <v>458</v>
      </c>
      <c r="P2231" s="4">
        <v>0</v>
      </c>
      <c r="Q2231" s="10">
        <f t="shared" si="143"/>
        <v>458</v>
      </c>
    </row>
    <row r="2232" spans="2:17" ht="20.25" customHeight="1">
      <c r="B2232" s="10" t="str">
        <f t="shared" si="140"/>
        <v>دستكش ضد برش سبك460</v>
      </c>
      <c r="C2232" s="10" t="str">
        <f t="shared" si="141"/>
        <v>دستكش ضد برش سبك1402/07/08460</v>
      </c>
      <c r="D2232" s="10" t="str">
        <f>IFERROR(IF(تحویلی!$E$1="","",IF(NOSA!O2232=تحویلی!$E$1,تحویلی!$E$1&amp;COUNTIF(NOSA!$O$1:O2232,تحویلی!$E$1),"")),"")</f>
        <v/>
      </c>
      <c r="E2232" s="10" t="str">
        <f t="shared" si="142"/>
        <v>22815460</v>
      </c>
      <c r="F2232" s="10" t="str">
        <f>IFERROR(VLOOKUP(I2232,DATABASE!$N:$O,2,FALSE),"")</f>
        <v>دستكش ضد برش سبك</v>
      </c>
      <c r="G2232" s="3" t="s">
        <v>2495</v>
      </c>
      <c r="H2232" s="4">
        <v>22815</v>
      </c>
      <c r="I2232" s="3" t="s">
        <v>1442</v>
      </c>
      <c r="J2232" s="3" t="s">
        <v>22</v>
      </c>
      <c r="K2232" s="5">
        <v>1</v>
      </c>
      <c r="L2232" s="3" t="s">
        <v>3</v>
      </c>
      <c r="M2232" s="3" t="s">
        <v>47</v>
      </c>
      <c r="N2232" s="3" t="s">
        <v>2765</v>
      </c>
      <c r="O2232" s="1">
        <v>460</v>
      </c>
      <c r="P2232" s="4">
        <v>0</v>
      </c>
      <c r="Q2232" s="10">
        <f t="shared" si="143"/>
        <v>460</v>
      </c>
    </row>
    <row r="2233" spans="2:17" ht="20.25" customHeight="1">
      <c r="B2233" s="10" t="str">
        <f t="shared" si="140"/>
        <v>دستكش ضد برش سبك128</v>
      </c>
      <c r="C2233" s="10" t="str">
        <f t="shared" si="141"/>
        <v>دستكش ضد برش سبك1402/07/08128</v>
      </c>
      <c r="D2233" s="10" t="str">
        <f>IFERROR(IF(تحویلی!$E$1="","",IF(NOSA!O2233=تحویلی!$E$1,تحویلی!$E$1&amp;COUNTIF(NOSA!$O$1:O2233,تحویلی!$E$1),"")),"")</f>
        <v/>
      </c>
      <c r="E2233" s="10" t="str">
        <f t="shared" si="142"/>
        <v>22824128</v>
      </c>
      <c r="F2233" s="10" t="str">
        <f>IFERROR(VLOOKUP(I2233,DATABASE!$N:$O,2,FALSE),"")</f>
        <v>دستكش ضد برش سبك</v>
      </c>
      <c r="G2233" s="3" t="s">
        <v>2495</v>
      </c>
      <c r="H2233" s="4">
        <v>22824</v>
      </c>
      <c r="I2233" s="3" t="s">
        <v>1442</v>
      </c>
      <c r="J2233" s="3" t="s">
        <v>22</v>
      </c>
      <c r="K2233" s="5">
        <v>1</v>
      </c>
      <c r="L2233" s="3" t="s">
        <v>3</v>
      </c>
      <c r="M2233" s="3" t="s">
        <v>4</v>
      </c>
      <c r="N2233" s="3" t="s">
        <v>2766</v>
      </c>
      <c r="O2233" s="1">
        <v>128</v>
      </c>
      <c r="P2233" s="4">
        <v>0</v>
      </c>
      <c r="Q2233" s="10">
        <f t="shared" si="143"/>
        <v>128</v>
      </c>
    </row>
    <row r="2234" spans="2:17" ht="20.25" customHeight="1">
      <c r="B2234" s="10" t="str">
        <f t="shared" si="140"/>
        <v>دستكش ضد برش سبك751</v>
      </c>
      <c r="C2234" s="10" t="str">
        <f t="shared" si="141"/>
        <v>دستكش ضد برش سبك1402/07/08751</v>
      </c>
      <c r="D2234" s="10" t="str">
        <f>IFERROR(IF(تحویلی!$E$1="","",IF(NOSA!O2234=تحویلی!$E$1,تحویلی!$E$1&amp;COUNTIF(NOSA!$O$1:O2234,تحویلی!$E$1),"")),"")</f>
        <v/>
      </c>
      <c r="E2234" s="10" t="str">
        <f t="shared" si="142"/>
        <v>22825751</v>
      </c>
      <c r="F2234" s="10" t="str">
        <f>IFERROR(VLOOKUP(I2234,DATABASE!$N:$O,2,FALSE),"")</f>
        <v>دستكش ضد برش سبك</v>
      </c>
      <c r="G2234" s="3" t="s">
        <v>2495</v>
      </c>
      <c r="H2234" s="4">
        <v>22825</v>
      </c>
      <c r="I2234" s="3" t="s">
        <v>1442</v>
      </c>
      <c r="J2234" s="3" t="s">
        <v>22</v>
      </c>
      <c r="K2234" s="5">
        <v>1</v>
      </c>
      <c r="L2234" s="3" t="s">
        <v>3</v>
      </c>
      <c r="M2234" s="3" t="s">
        <v>9</v>
      </c>
      <c r="N2234" s="3" t="s">
        <v>2709</v>
      </c>
      <c r="O2234" s="1">
        <v>751</v>
      </c>
      <c r="P2234" s="4">
        <v>0</v>
      </c>
      <c r="Q2234" s="10">
        <f t="shared" si="143"/>
        <v>751</v>
      </c>
    </row>
    <row r="2235" spans="2:17" ht="20.25" customHeight="1">
      <c r="B2235" s="10" t="str">
        <f t="shared" si="140"/>
        <v>چكمه ضد آب478</v>
      </c>
      <c r="C2235" s="10" t="str">
        <f t="shared" si="141"/>
        <v>چكمه ضد آب1402/07/08478</v>
      </c>
      <c r="D2235" s="10" t="str">
        <f>IFERROR(IF(تحویلی!$E$1="","",IF(NOSA!O2235=تحویلی!$E$1,تحویلی!$E$1&amp;COUNTIF(NOSA!$O$1:O2235,تحویلی!$E$1),"")),"")</f>
        <v/>
      </c>
      <c r="E2235" s="10" t="str">
        <f t="shared" si="142"/>
        <v>22826478</v>
      </c>
      <c r="F2235" s="10" t="str">
        <f>IFERROR(VLOOKUP(I2235,DATABASE!$N:$O,2,FALSE),"")</f>
        <v>چكمه ضد آب</v>
      </c>
      <c r="G2235" s="3" t="s">
        <v>2495</v>
      </c>
      <c r="H2235" s="4">
        <v>22826</v>
      </c>
      <c r="I2235" s="3" t="s">
        <v>2376</v>
      </c>
      <c r="J2235" s="3" t="s">
        <v>2154</v>
      </c>
      <c r="K2235" s="5">
        <v>1</v>
      </c>
      <c r="L2235" s="3" t="s">
        <v>3</v>
      </c>
      <c r="M2235" s="3" t="s">
        <v>133</v>
      </c>
      <c r="N2235" s="3" t="s">
        <v>2767</v>
      </c>
      <c r="O2235" s="1">
        <v>478</v>
      </c>
      <c r="P2235" s="4">
        <v>0</v>
      </c>
      <c r="Q2235" s="10">
        <f t="shared" si="143"/>
        <v>478</v>
      </c>
    </row>
    <row r="2236" spans="2:17" ht="20.25" customHeight="1">
      <c r="B2236" s="10" t="str">
        <f t="shared" si="140"/>
        <v>كفش ايمني عايق برق277</v>
      </c>
      <c r="C2236" s="10" t="str">
        <f t="shared" si="141"/>
        <v>كفش ايمني عايق برق1402/07/08277</v>
      </c>
      <c r="D2236" s="10" t="str">
        <f>IFERROR(IF(تحویلی!$E$1="","",IF(NOSA!O2236=تحویلی!$E$1,تحویلی!$E$1&amp;COUNTIF(NOSA!$O$1:O2236,تحویلی!$E$1),"")),"")</f>
        <v/>
      </c>
      <c r="E2236" s="10" t="str">
        <f t="shared" si="142"/>
        <v>22828277</v>
      </c>
      <c r="F2236" s="10" t="str">
        <f>IFERROR(VLOOKUP(I2236,DATABASE!$N:$O,2,FALSE),"")</f>
        <v>كفش ايمني عايق برق</v>
      </c>
      <c r="G2236" s="3" t="s">
        <v>2495</v>
      </c>
      <c r="H2236" s="4">
        <v>22828</v>
      </c>
      <c r="I2236" s="3" t="s">
        <v>1575</v>
      </c>
      <c r="J2236" s="3" t="s">
        <v>1717</v>
      </c>
      <c r="K2236" s="5">
        <v>1</v>
      </c>
      <c r="L2236" s="3" t="s">
        <v>3</v>
      </c>
      <c r="M2236" s="3" t="s">
        <v>266</v>
      </c>
      <c r="N2236" s="3" t="s">
        <v>525</v>
      </c>
      <c r="O2236" s="1">
        <v>277</v>
      </c>
      <c r="P2236" s="4">
        <v>0</v>
      </c>
      <c r="Q2236" s="10">
        <f t="shared" si="143"/>
        <v>277</v>
      </c>
    </row>
    <row r="2237" spans="2:17" ht="20.25" customHeight="1">
      <c r="B2237" s="10" t="str">
        <f t="shared" si="140"/>
        <v>دستكش ضد برش سبك848</v>
      </c>
      <c r="C2237" s="10" t="str">
        <f t="shared" si="141"/>
        <v>دستكش ضد برش سبك1402/07/08848</v>
      </c>
      <c r="D2237" s="10" t="str">
        <f>IFERROR(IF(تحویلی!$E$1="","",IF(NOSA!O2237=تحویلی!$E$1,تحویلی!$E$1&amp;COUNTIF(NOSA!$O$1:O2237,تحویلی!$E$1),"")),"")</f>
        <v/>
      </c>
      <c r="E2237" s="10" t="str">
        <f t="shared" si="142"/>
        <v>22837848</v>
      </c>
      <c r="F2237" s="10" t="str">
        <f>IFERROR(VLOOKUP(I2237,DATABASE!$N:$O,2,FALSE),"")</f>
        <v>دستكش ضد برش سبك</v>
      </c>
      <c r="G2237" s="3" t="s">
        <v>2495</v>
      </c>
      <c r="H2237" s="4">
        <v>22837</v>
      </c>
      <c r="I2237" s="3" t="s">
        <v>1442</v>
      </c>
      <c r="J2237" s="3" t="s">
        <v>22</v>
      </c>
      <c r="K2237" s="5">
        <v>1</v>
      </c>
      <c r="L2237" s="3" t="s">
        <v>3</v>
      </c>
      <c r="M2237" s="3" t="s">
        <v>189</v>
      </c>
      <c r="N2237" s="3" t="s">
        <v>2768</v>
      </c>
      <c r="O2237" s="1">
        <v>848</v>
      </c>
      <c r="P2237" s="4">
        <v>1</v>
      </c>
      <c r="Q2237" s="10">
        <f t="shared" si="143"/>
        <v>848</v>
      </c>
    </row>
    <row r="2238" spans="2:17" ht="20.25" customHeight="1">
      <c r="B2238" s="10" t="str">
        <f t="shared" si="140"/>
        <v>كمربند برزنتي نواري773</v>
      </c>
      <c r="C2238" s="10" t="str">
        <f t="shared" si="141"/>
        <v>كمربند برزنتي نواري1402/07/08773</v>
      </c>
      <c r="D2238" s="10" t="str">
        <f>IFERROR(IF(تحویلی!$E$1="","",IF(NOSA!O2238=تحویلی!$E$1,تحویلی!$E$1&amp;COUNTIF(NOSA!$O$1:O2238,تحویلی!$E$1),"")),"")</f>
        <v/>
      </c>
      <c r="E2238" s="10" t="str">
        <f t="shared" si="142"/>
        <v>22853773</v>
      </c>
      <c r="F2238" s="10" t="str">
        <f>IFERROR(VLOOKUP(I2238,DATABASE!$N:$O,2,FALSE),"")</f>
        <v>كمربند برزنتي نواري</v>
      </c>
      <c r="G2238" s="3" t="s">
        <v>2495</v>
      </c>
      <c r="H2238" s="4">
        <v>22853</v>
      </c>
      <c r="I2238" s="3" t="s">
        <v>1441</v>
      </c>
      <c r="J2238" s="3" t="s">
        <v>95</v>
      </c>
      <c r="K2238" s="5">
        <v>1</v>
      </c>
      <c r="L2238" s="3" t="s">
        <v>96</v>
      </c>
      <c r="M2238" s="3" t="s">
        <v>4</v>
      </c>
      <c r="N2238" s="3" t="s">
        <v>1148</v>
      </c>
      <c r="O2238" s="1">
        <v>773</v>
      </c>
      <c r="P2238" s="4">
        <v>0</v>
      </c>
      <c r="Q2238" s="10">
        <f t="shared" si="143"/>
        <v>773</v>
      </c>
    </row>
    <row r="2239" spans="2:17" ht="20.25" customHeight="1">
      <c r="B2239" s="10" t="str">
        <f t="shared" si="140"/>
        <v>لباس كار(بلوز و شلوار)552</v>
      </c>
      <c r="C2239" s="10" t="str">
        <f t="shared" si="141"/>
        <v>لباس كار(بلوز و شلوار)1402/07/08552</v>
      </c>
      <c r="D2239" s="10" t="str">
        <f>IFERROR(IF(تحویلی!$E$1="","",IF(NOSA!O2239=تحویلی!$E$1,تحویلی!$E$1&amp;COUNTIF(NOSA!$O$1:O2239,تحویلی!$E$1),"")),"")</f>
        <v>5523</v>
      </c>
      <c r="E2239" s="10" t="str">
        <f t="shared" si="142"/>
        <v>22855552</v>
      </c>
      <c r="F2239" s="10" t="str">
        <f>IFERROR(VLOOKUP(I2239,DATABASE!$N:$O,2,FALSE),"")</f>
        <v>لباس كار(بلوز و شلوار)</v>
      </c>
      <c r="G2239" s="3" t="s">
        <v>2495</v>
      </c>
      <c r="H2239" s="4">
        <v>22855</v>
      </c>
      <c r="I2239" s="3" t="s">
        <v>1566</v>
      </c>
      <c r="J2239" s="3" t="s">
        <v>2642</v>
      </c>
      <c r="K2239" s="5">
        <v>1</v>
      </c>
      <c r="L2239" s="3" t="s">
        <v>28</v>
      </c>
      <c r="M2239" s="3" t="s">
        <v>202</v>
      </c>
      <c r="N2239" s="3" t="s">
        <v>510</v>
      </c>
      <c r="O2239" s="1">
        <v>552</v>
      </c>
      <c r="P2239" s="4">
        <v>1</v>
      </c>
      <c r="Q2239" s="10">
        <f t="shared" si="143"/>
        <v>552</v>
      </c>
    </row>
    <row r="2240" spans="2:17" ht="20.25" customHeight="1">
      <c r="B2240" s="10" t="str">
        <f t="shared" si="140"/>
        <v>كفش ايمني552</v>
      </c>
      <c r="C2240" s="10" t="str">
        <f t="shared" si="141"/>
        <v>كفش ايمني1402/07/08552</v>
      </c>
      <c r="D2240" s="10" t="str">
        <f>IFERROR(IF(تحویلی!$E$1="","",IF(NOSA!O2240=تحویلی!$E$1,تحویلی!$E$1&amp;COUNTIF(NOSA!$O$1:O2240,تحویلی!$E$1),"")),"")</f>
        <v>5524</v>
      </c>
      <c r="E2240" s="10" t="str">
        <f t="shared" si="142"/>
        <v>22855552</v>
      </c>
      <c r="F2240" s="10" t="str">
        <f>IFERROR(VLOOKUP(I2240,DATABASE!$N:$O,2,FALSE),"")</f>
        <v>كفش ايمني</v>
      </c>
      <c r="G2240" s="3" t="s">
        <v>2495</v>
      </c>
      <c r="H2240" s="4">
        <v>22855</v>
      </c>
      <c r="I2240" s="3" t="s">
        <v>1720</v>
      </c>
      <c r="J2240" s="3" t="s">
        <v>1721</v>
      </c>
      <c r="K2240" s="5">
        <v>1</v>
      </c>
      <c r="L2240" s="3" t="s">
        <v>3</v>
      </c>
      <c r="M2240" s="3" t="s">
        <v>202</v>
      </c>
      <c r="N2240" s="3" t="s">
        <v>510</v>
      </c>
      <c r="O2240" s="1">
        <v>552</v>
      </c>
      <c r="P2240" s="4">
        <v>1</v>
      </c>
      <c r="Q2240" s="10">
        <f t="shared" si="143"/>
        <v>552</v>
      </c>
    </row>
    <row r="2241" spans="2:17" ht="20.25" customHeight="1">
      <c r="B2241" s="10" t="str">
        <f t="shared" si="140"/>
        <v>دستكش ضد برش سبك552</v>
      </c>
      <c r="C2241" s="10" t="str">
        <f t="shared" si="141"/>
        <v>دستكش ضد برش سبك1402/07/08552</v>
      </c>
      <c r="D2241" s="10" t="str">
        <f>IFERROR(IF(تحویلی!$E$1="","",IF(NOSA!O2241=تحویلی!$E$1,تحویلی!$E$1&amp;COUNTIF(NOSA!$O$1:O2241,تحویلی!$E$1),"")),"")</f>
        <v>5525</v>
      </c>
      <c r="E2241" s="10" t="str">
        <f t="shared" si="142"/>
        <v>22855552</v>
      </c>
      <c r="F2241" s="10" t="str">
        <f>IFERROR(VLOOKUP(I2241,DATABASE!$N:$O,2,FALSE),"")</f>
        <v>دستكش ضد برش سبك</v>
      </c>
      <c r="G2241" s="3" t="s">
        <v>2495</v>
      </c>
      <c r="H2241" s="4">
        <v>22855</v>
      </c>
      <c r="I2241" s="3" t="s">
        <v>1442</v>
      </c>
      <c r="J2241" s="3" t="s">
        <v>22</v>
      </c>
      <c r="K2241" s="5">
        <v>1</v>
      </c>
      <c r="L2241" s="3" t="s">
        <v>3</v>
      </c>
      <c r="M2241" s="3" t="s">
        <v>202</v>
      </c>
      <c r="N2241" s="3" t="s">
        <v>510</v>
      </c>
      <c r="O2241" s="1">
        <v>552</v>
      </c>
      <c r="P2241" s="4">
        <v>0</v>
      </c>
      <c r="Q2241" s="10">
        <f t="shared" si="143"/>
        <v>552</v>
      </c>
    </row>
    <row r="2242" spans="2:17" ht="20.25" customHeight="1">
      <c r="B2242" s="10" t="str">
        <f t="shared" ref="B2242:B2305" si="144">F2242&amp;Q2242</f>
        <v>لباس كار كارشناسي-مديران- بلوز و شلوار6</v>
      </c>
      <c r="C2242" s="10" t="str">
        <f t="shared" ref="C2242:C2305" si="145">F2242&amp;G2242&amp;O2242</f>
        <v>لباس كار كارشناسي-مديران- بلوز و شلوار1402/07/096</v>
      </c>
      <c r="D2242" s="10" t="str">
        <f>IFERROR(IF(تحویلی!$E$1="","",IF(NOSA!O2242=تحویلی!$E$1,تحویلی!$E$1&amp;COUNTIF(NOSA!$O$1:O2242,تحویلی!$E$1),"")),"")</f>
        <v/>
      </c>
      <c r="E2242" s="10" t="str">
        <f t="shared" ref="E2242:E2305" si="146">H2242&amp;O2242</f>
        <v>228576</v>
      </c>
      <c r="F2242" s="10" t="str">
        <f>IFERROR(VLOOKUP(I2242,DATABASE!$N:$O,2,FALSE),"")</f>
        <v>لباس كار كارشناسي-مديران- بلوز و شلوار</v>
      </c>
      <c r="G2242" s="3" t="s">
        <v>2496</v>
      </c>
      <c r="H2242" s="4">
        <v>22857</v>
      </c>
      <c r="I2242" s="3" t="s">
        <v>2373</v>
      </c>
      <c r="J2242" s="3" t="s">
        <v>2772</v>
      </c>
      <c r="K2242" s="5">
        <v>1</v>
      </c>
      <c r="L2242" s="3" t="s">
        <v>28</v>
      </c>
      <c r="M2242" s="3" t="s">
        <v>25</v>
      </c>
      <c r="N2242" s="3" t="s">
        <v>2773</v>
      </c>
      <c r="O2242" s="1">
        <v>6</v>
      </c>
      <c r="P2242" s="4">
        <v>0</v>
      </c>
      <c r="Q2242" s="10">
        <f t="shared" si="143"/>
        <v>6</v>
      </c>
    </row>
    <row r="2243" spans="2:17" ht="20.25" customHeight="1">
      <c r="B2243" s="10" t="str">
        <f t="shared" si="144"/>
        <v>كفش ايمني6</v>
      </c>
      <c r="C2243" s="10" t="str">
        <f t="shared" si="145"/>
        <v>كفش ايمني1402/07/096</v>
      </c>
      <c r="D2243" s="10" t="str">
        <f>IFERROR(IF(تحویلی!$E$1="","",IF(NOSA!O2243=تحویلی!$E$1,تحویلی!$E$1&amp;COUNTIF(NOSA!$O$1:O2243,تحویلی!$E$1),"")),"")</f>
        <v/>
      </c>
      <c r="E2243" s="10" t="str">
        <f t="shared" si="146"/>
        <v>228576</v>
      </c>
      <c r="F2243" s="10" t="str">
        <f>IFERROR(VLOOKUP(I2243,DATABASE!$N:$O,2,FALSE),"")</f>
        <v>كفش ايمني</v>
      </c>
      <c r="G2243" s="3" t="s">
        <v>2496</v>
      </c>
      <c r="H2243" s="4">
        <v>22857</v>
      </c>
      <c r="I2243" s="3" t="s">
        <v>1720</v>
      </c>
      <c r="J2243" s="3" t="s">
        <v>1721</v>
      </c>
      <c r="K2243" s="5">
        <v>1</v>
      </c>
      <c r="L2243" s="3" t="s">
        <v>3</v>
      </c>
      <c r="M2243" s="3" t="s">
        <v>25</v>
      </c>
      <c r="N2243" s="3" t="s">
        <v>2773</v>
      </c>
      <c r="O2243" s="1">
        <v>6</v>
      </c>
      <c r="P2243" s="4">
        <v>0</v>
      </c>
      <c r="Q2243" s="10">
        <f t="shared" si="143"/>
        <v>6</v>
      </c>
    </row>
    <row r="2244" spans="2:17" ht="20.25" customHeight="1">
      <c r="B2244" s="10" t="str">
        <f t="shared" si="144"/>
        <v>لباس كار(بلوز و شلوار)294</v>
      </c>
      <c r="C2244" s="10" t="str">
        <f t="shared" si="145"/>
        <v>لباس كار(بلوز و شلوار)1402/07/09294</v>
      </c>
      <c r="D2244" s="10" t="str">
        <f>IFERROR(IF(تحویلی!$E$1="","",IF(NOSA!O2244=تحویلی!$E$1,تحویلی!$E$1&amp;COUNTIF(NOSA!$O$1:O2244,تحویلی!$E$1),"")),"")</f>
        <v/>
      </c>
      <c r="E2244" s="10" t="str">
        <f t="shared" si="146"/>
        <v>22859294</v>
      </c>
      <c r="F2244" s="10" t="str">
        <f>IFERROR(VLOOKUP(I2244,DATABASE!$N:$O,2,FALSE),"")</f>
        <v>لباس كار(بلوز و شلوار)</v>
      </c>
      <c r="G2244" s="3" t="s">
        <v>2496</v>
      </c>
      <c r="H2244" s="4">
        <v>22859</v>
      </c>
      <c r="I2244" s="3" t="s">
        <v>1644</v>
      </c>
      <c r="J2244" s="3" t="s">
        <v>1645</v>
      </c>
      <c r="K2244" s="5">
        <v>1</v>
      </c>
      <c r="L2244" s="3" t="s">
        <v>28</v>
      </c>
      <c r="M2244" s="3" t="s">
        <v>25</v>
      </c>
      <c r="N2244" s="3" t="s">
        <v>203</v>
      </c>
      <c r="O2244" s="1">
        <v>294</v>
      </c>
      <c r="P2244" s="4">
        <v>0</v>
      </c>
      <c r="Q2244" s="10">
        <f t="shared" si="143"/>
        <v>294</v>
      </c>
    </row>
    <row r="2245" spans="2:17" ht="20.25" customHeight="1">
      <c r="B2245" s="10" t="str">
        <f t="shared" si="144"/>
        <v>كلاه ايمني309</v>
      </c>
      <c r="C2245" s="10" t="str">
        <f t="shared" si="145"/>
        <v>كلاه ايمني1402/07/09309</v>
      </c>
      <c r="D2245" s="10" t="str">
        <f>IFERROR(IF(تحویلی!$E$1="","",IF(NOSA!O2245=تحویلی!$E$1,تحویلی!$E$1&amp;COUNTIF(NOSA!$O$1:O2245,تحویلی!$E$1),"")),"")</f>
        <v/>
      </c>
      <c r="E2245" s="10" t="str">
        <f t="shared" si="146"/>
        <v>22860309</v>
      </c>
      <c r="F2245" s="10" t="str">
        <f>IFERROR(VLOOKUP(I2245,DATABASE!$N:$O,2,FALSE),"")</f>
        <v>كلاه ايمني</v>
      </c>
      <c r="G2245" s="3" t="s">
        <v>2496</v>
      </c>
      <c r="H2245" s="4">
        <v>22860</v>
      </c>
      <c r="I2245" s="3" t="s">
        <v>1505</v>
      </c>
      <c r="J2245" s="3" t="s">
        <v>1628</v>
      </c>
      <c r="K2245" s="5">
        <v>1</v>
      </c>
      <c r="L2245" s="3" t="s">
        <v>8</v>
      </c>
      <c r="M2245" s="3" t="s">
        <v>629</v>
      </c>
      <c r="N2245" s="3" t="s">
        <v>363</v>
      </c>
      <c r="O2245" s="1">
        <v>309</v>
      </c>
      <c r="P2245" s="4">
        <v>0</v>
      </c>
      <c r="Q2245" s="10">
        <f t="shared" si="143"/>
        <v>309</v>
      </c>
    </row>
    <row r="2246" spans="2:17" ht="20.25" customHeight="1">
      <c r="B2246" s="10" t="str">
        <f t="shared" si="144"/>
        <v>چكمه ايمني نسوز573</v>
      </c>
      <c r="C2246" s="10" t="str">
        <f t="shared" si="145"/>
        <v>چكمه ايمني نسوز1402/07/09573</v>
      </c>
      <c r="D2246" s="10" t="str">
        <f>IFERROR(IF(تحویلی!$E$1="","",IF(NOSA!O2246=تحویلی!$E$1,تحویلی!$E$1&amp;COUNTIF(NOSA!$O$1:O2246,تحویلی!$E$1),"")),"")</f>
        <v/>
      </c>
      <c r="E2246" s="10" t="str">
        <f t="shared" si="146"/>
        <v>22869573</v>
      </c>
      <c r="F2246" s="10" t="str">
        <f>IFERROR(VLOOKUP(I2246,DATABASE!$N:$O,2,FALSE),"")</f>
        <v>چكمه ايمني نسوز</v>
      </c>
      <c r="G2246" s="3" t="s">
        <v>2496</v>
      </c>
      <c r="H2246" s="4">
        <v>22869</v>
      </c>
      <c r="I2246" s="3" t="s">
        <v>1695</v>
      </c>
      <c r="J2246" s="3" t="s">
        <v>1696</v>
      </c>
      <c r="K2246" s="5">
        <v>1</v>
      </c>
      <c r="L2246" s="3" t="s">
        <v>3</v>
      </c>
      <c r="M2246" s="3" t="s">
        <v>19</v>
      </c>
      <c r="N2246" s="3" t="s">
        <v>104</v>
      </c>
      <c r="O2246" s="1">
        <v>573</v>
      </c>
      <c r="P2246" s="4">
        <v>1</v>
      </c>
      <c r="Q2246" s="10">
        <f t="shared" si="143"/>
        <v>573</v>
      </c>
    </row>
    <row r="2247" spans="2:17" ht="20.25" customHeight="1">
      <c r="B2247" s="10" t="str">
        <f t="shared" si="144"/>
        <v>پيشبند نسوز آلومينيومي259</v>
      </c>
      <c r="C2247" s="10" t="str">
        <f t="shared" si="145"/>
        <v>پيشبند نسوز آلومينيومي1402/07/09259</v>
      </c>
      <c r="D2247" s="10" t="str">
        <f>IFERROR(IF(تحویلی!$E$1="","",IF(NOSA!O2247=تحویلی!$E$1,تحویلی!$E$1&amp;COUNTIF(NOSA!$O$1:O2247,تحویلی!$E$1),"")),"")</f>
        <v/>
      </c>
      <c r="E2247" s="10" t="str">
        <f t="shared" si="146"/>
        <v>22870259</v>
      </c>
      <c r="F2247" s="10" t="str">
        <f>IFERROR(VLOOKUP(I2247,DATABASE!$N:$O,2,FALSE),"")</f>
        <v>پيشبند نسوز آلومينيومي</v>
      </c>
      <c r="G2247" s="3" t="s">
        <v>2496</v>
      </c>
      <c r="H2247" s="4">
        <v>22870</v>
      </c>
      <c r="I2247" s="3" t="s">
        <v>1464</v>
      </c>
      <c r="J2247" s="3" t="s">
        <v>36</v>
      </c>
      <c r="K2247" s="5">
        <v>1</v>
      </c>
      <c r="L2247" s="3" t="s">
        <v>8</v>
      </c>
      <c r="M2247" s="3" t="s">
        <v>4</v>
      </c>
      <c r="N2247" s="3" t="s">
        <v>13</v>
      </c>
      <c r="O2247" s="1">
        <v>259</v>
      </c>
      <c r="P2247" s="4">
        <v>1</v>
      </c>
      <c r="Q2247" s="10">
        <f t="shared" si="143"/>
        <v>259</v>
      </c>
    </row>
    <row r="2248" spans="2:17" ht="20.25" customHeight="1">
      <c r="B2248" s="10" t="str">
        <f t="shared" si="144"/>
        <v>دستكش كف مواد سبك733</v>
      </c>
      <c r="C2248" s="10" t="str">
        <f t="shared" si="145"/>
        <v>دستكش كف مواد سبك1402/07/09733</v>
      </c>
      <c r="D2248" s="10" t="str">
        <f>IFERROR(IF(تحویلی!$E$1="","",IF(NOSA!O2248=تحویلی!$E$1,تحویلی!$E$1&amp;COUNTIF(NOSA!$O$1:O2248,تحویلی!$E$1),"")),"")</f>
        <v/>
      </c>
      <c r="E2248" s="10" t="str">
        <f t="shared" si="146"/>
        <v>22871733</v>
      </c>
      <c r="F2248" s="10" t="str">
        <f>IFERROR(VLOOKUP(I2248,DATABASE!$N:$O,2,FALSE),"")</f>
        <v>دستكش كف مواد سبك</v>
      </c>
      <c r="G2248" s="3" t="s">
        <v>2496</v>
      </c>
      <c r="H2248" s="4">
        <v>22871</v>
      </c>
      <c r="I2248" s="3" t="s">
        <v>1456</v>
      </c>
      <c r="J2248" s="3" t="s">
        <v>2</v>
      </c>
      <c r="K2248" s="5">
        <v>1</v>
      </c>
      <c r="L2248" s="3" t="s">
        <v>3</v>
      </c>
      <c r="M2248" s="3" t="s">
        <v>47</v>
      </c>
      <c r="N2248" s="3" t="s">
        <v>733</v>
      </c>
      <c r="O2248" s="1">
        <v>733</v>
      </c>
      <c r="P2248" s="4">
        <v>1</v>
      </c>
      <c r="Q2248" s="10">
        <f t="shared" si="143"/>
        <v>733</v>
      </c>
    </row>
    <row r="2249" spans="2:17" ht="20.25" customHeight="1">
      <c r="B2249" s="10" t="str">
        <f t="shared" si="144"/>
        <v>دستكش استاد كار733</v>
      </c>
      <c r="C2249" s="10" t="str">
        <f t="shared" si="145"/>
        <v>دستكش استاد كار1402/07/09733</v>
      </c>
      <c r="D2249" s="10" t="str">
        <f>IFERROR(IF(تحویلی!$E$1="","",IF(NOSA!O2249=تحویلی!$E$1,تحویلی!$E$1&amp;COUNTIF(NOSA!$O$1:O2249,تحویلی!$E$1),"")),"")</f>
        <v/>
      </c>
      <c r="E2249" s="10" t="str">
        <f t="shared" si="146"/>
        <v>22871733</v>
      </c>
      <c r="F2249" s="10" t="str">
        <f>IFERROR(VLOOKUP(I2249,DATABASE!$N:$O,2,FALSE),"")</f>
        <v>دستكش استاد كار</v>
      </c>
      <c r="G2249" s="3" t="s">
        <v>2496</v>
      </c>
      <c r="H2249" s="4">
        <v>22871</v>
      </c>
      <c r="I2249" s="3" t="s">
        <v>1543</v>
      </c>
      <c r="J2249" s="3" t="s">
        <v>255</v>
      </c>
      <c r="K2249" s="5">
        <v>1</v>
      </c>
      <c r="L2249" s="3" t="s">
        <v>3</v>
      </c>
      <c r="M2249" s="3" t="s">
        <v>47</v>
      </c>
      <c r="N2249" s="3" t="s">
        <v>733</v>
      </c>
      <c r="O2249" s="1">
        <v>733</v>
      </c>
      <c r="P2249" s="4">
        <v>1</v>
      </c>
      <c r="Q2249" s="10">
        <f t="shared" si="143"/>
        <v>733</v>
      </c>
    </row>
    <row r="2250" spans="2:17" ht="20.25" customHeight="1">
      <c r="B2250" s="10" t="str">
        <f t="shared" si="144"/>
        <v>چكمه ايمني نسوز819</v>
      </c>
      <c r="C2250" s="10" t="str">
        <f t="shared" si="145"/>
        <v>چكمه ايمني نسوز1402/07/09819</v>
      </c>
      <c r="D2250" s="10" t="str">
        <f>IFERROR(IF(تحویلی!$E$1="","",IF(NOSA!O2250=تحویلی!$E$1,تحویلی!$E$1&amp;COUNTIF(NOSA!$O$1:O2250,تحویلی!$E$1),"")),"")</f>
        <v/>
      </c>
      <c r="E2250" s="10" t="str">
        <f t="shared" si="146"/>
        <v>22877819</v>
      </c>
      <c r="F2250" s="10" t="str">
        <f>IFERROR(VLOOKUP(I2250,DATABASE!$N:$O,2,FALSE),"")</f>
        <v>چكمه ايمني نسوز</v>
      </c>
      <c r="G2250" s="3" t="s">
        <v>2496</v>
      </c>
      <c r="H2250" s="4">
        <v>22877</v>
      </c>
      <c r="I2250" s="3" t="s">
        <v>1749</v>
      </c>
      <c r="J2250" s="3" t="s">
        <v>1750</v>
      </c>
      <c r="K2250" s="5">
        <v>1</v>
      </c>
      <c r="L2250" s="3" t="s">
        <v>3</v>
      </c>
      <c r="M2250" s="3" t="s">
        <v>4</v>
      </c>
      <c r="N2250" s="3" t="s">
        <v>1775</v>
      </c>
      <c r="O2250" s="1">
        <v>819</v>
      </c>
      <c r="P2250" s="4">
        <v>1</v>
      </c>
      <c r="Q2250" s="10">
        <f t="shared" si="143"/>
        <v>819</v>
      </c>
    </row>
    <row r="2251" spans="2:17" ht="20.25" customHeight="1">
      <c r="B2251" s="10" t="str">
        <f t="shared" si="144"/>
        <v>كفش ايمني646</v>
      </c>
      <c r="C2251" s="10" t="str">
        <f t="shared" si="145"/>
        <v>كفش ايمني1402/07/09646</v>
      </c>
      <c r="D2251" s="10" t="str">
        <f>IFERROR(IF(تحویلی!$E$1="","",IF(NOSA!O2251=تحویلی!$E$1,تحویلی!$E$1&amp;COUNTIF(NOSA!$O$1:O2251,تحویلی!$E$1),"")),"")</f>
        <v/>
      </c>
      <c r="E2251" s="10" t="str">
        <f t="shared" si="146"/>
        <v>22878646</v>
      </c>
      <c r="F2251" s="10" t="str">
        <f>IFERROR(VLOOKUP(I2251,DATABASE!$N:$O,2,FALSE),"")</f>
        <v>كفش ايمني</v>
      </c>
      <c r="G2251" s="3" t="s">
        <v>2496</v>
      </c>
      <c r="H2251" s="4">
        <v>22878</v>
      </c>
      <c r="I2251" s="3" t="s">
        <v>1671</v>
      </c>
      <c r="J2251" s="3" t="s">
        <v>1672</v>
      </c>
      <c r="K2251" s="5">
        <v>1</v>
      </c>
      <c r="L2251" s="3" t="s">
        <v>3</v>
      </c>
      <c r="M2251" s="3" t="s">
        <v>40</v>
      </c>
      <c r="N2251" s="3" t="s">
        <v>67</v>
      </c>
      <c r="O2251" s="1">
        <v>646</v>
      </c>
      <c r="P2251" s="4">
        <v>1</v>
      </c>
      <c r="Q2251" s="10">
        <f t="shared" si="143"/>
        <v>646</v>
      </c>
    </row>
    <row r="2252" spans="2:17" ht="20.25" customHeight="1">
      <c r="B2252" s="10" t="str">
        <f t="shared" si="144"/>
        <v>دستكش كف مواد سبك840</v>
      </c>
      <c r="C2252" s="10" t="str">
        <f t="shared" si="145"/>
        <v>دستكش كف مواد سبك1402/07/09840</v>
      </c>
      <c r="D2252" s="10" t="str">
        <f>IFERROR(IF(تحویلی!$E$1="","",IF(NOSA!O2252=تحویلی!$E$1,تحویلی!$E$1&amp;COUNTIF(NOSA!$O$1:O2252,تحویلی!$E$1),"")),"")</f>
        <v/>
      </c>
      <c r="E2252" s="10" t="str">
        <f t="shared" si="146"/>
        <v>22882840</v>
      </c>
      <c r="F2252" s="10" t="str">
        <f>IFERROR(VLOOKUP(I2252,DATABASE!$N:$O,2,FALSE),"")</f>
        <v>دستكش كف مواد سبك</v>
      </c>
      <c r="G2252" s="3" t="s">
        <v>2496</v>
      </c>
      <c r="H2252" s="4">
        <v>22882</v>
      </c>
      <c r="I2252" s="3" t="s">
        <v>1456</v>
      </c>
      <c r="J2252" s="3" t="s">
        <v>2</v>
      </c>
      <c r="K2252" s="5">
        <v>1</v>
      </c>
      <c r="L2252" s="3" t="s">
        <v>3</v>
      </c>
      <c r="M2252" s="3" t="s">
        <v>47</v>
      </c>
      <c r="N2252" s="3" t="s">
        <v>2774</v>
      </c>
      <c r="O2252" s="1">
        <v>840</v>
      </c>
      <c r="P2252" s="4">
        <v>1</v>
      </c>
      <c r="Q2252" s="10">
        <f t="shared" si="143"/>
        <v>840</v>
      </c>
    </row>
    <row r="2253" spans="2:17" ht="20.25" customHeight="1">
      <c r="B2253" s="10" t="str">
        <f t="shared" si="144"/>
        <v>شيشه مات ماسك جوشكاري259</v>
      </c>
      <c r="C2253" s="10" t="str">
        <f t="shared" si="145"/>
        <v>شيشه مات ماسك جوشكاري1402/07/09259</v>
      </c>
      <c r="D2253" s="10" t="str">
        <f>IFERROR(IF(تحویلی!$E$1="","",IF(NOSA!O2253=تحویلی!$E$1,تحویلی!$E$1&amp;COUNTIF(NOSA!$O$1:O2253,تحویلی!$E$1),"")),"")</f>
        <v/>
      </c>
      <c r="E2253" s="10" t="str">
        <f t="shared" si="146"/>
        <v>22886259</v>
      </c>
      <c r="F2253" s="10" t="str">
        <f>IFERROR(VLOOKUP(I2253,DATABASE!$N:$O,2,FALSE),"")</f>
        <v>شيشه مات ماسك جوشكاري</v>
      </c>
      <c r="G2253" s="3" t="s">
        <v>2496</v>
      </c>
      <c r="H2253" s="4">
        <v>22886</v>
      </c>
      <c r="I2253" s="3" t="s">
        <v>1507</v>
      </c>
      <c r="J2253" s="3" t="s">
        <v>113</v>
      </c>
      <c r="K2253" s="5">
        <v>1</v>
      </c>
      <c r="L2253" s="3" t="s">
        <v>8</v>
      </c>
      <c r="M2253" s="3" t="s">
        <v>1489</v>
      </c>
      <c r="N2253" s="3" t="s">
        <v>13</v>
      </c>
      <c r="O2253" s="1">
        <v>259</v>
      </c>
      <c r="P2253" s="4">
        <v>0</v>
      </c>
      <c r="Q2253" s="10">
        <f t="shared" si="143"/>
        <v>259</v>
      </c>
    </row>
    <row r="2254" spans="2:17" ht="20.25" customHeight="1">
      <c r="B2254" s="10" t="str">
        <f t="shared" si="144"/>
        <v>شيشه ماسك جوشكاري ساده259</v>
      </c>
      <c r="C2254" s="10" t="str">
        <f t="shared" si="145"/>
        <v>شيشه ماسك جوشكاري ساده1402/07/09259</v>
      </c>
      <c r="D2254" s="10" t="str">
        <f>IFERROR(IF(تحویلی!$E$1="","",IF(NOSA!O2254=تحویلی!$E$1,تحویلی!$E$1&amp;COUNTIF(NOSA!$O$1:O2254,تحویلی!$E$1),"")),"")</f>
        <v/>
      </c>
      <c r="E2254" s="10" t="str">
        <f t="shared" si="146"/>
        <v>22886259</v>
      </c>
      <c r="F2254" s="10" t="str">
        <f>IFERROR(VLOOKUP(I2254,DATABASE!$N:$O,2,FALSE),"")</f>
        <v>شيشه ماسك جوشكاري ساده</v>
      </c>
      <c r="G2254" s="3" t="s">
        <v>2496</v>
      </c>
      <c r="H2254" s="4">
        <v>22886</v>
      </c>
      <c r="I2254" s="3" t="s">
        <v>1548</v>
      </c>
      <c r="J2254" s="3" t="s">
        <v>111</v>
      </c>
      <c r="K2254" s="5">
        <v>1</v>
      </c>
      <c r="L2254" s="3" t="s">
        <v>8</v>
      </c>
      <c r="M2254" s="3" t="s">
        <v>1489</v>
      </c>
      <c r="N2254" s="3" t="s">
        <v>13</v>
      </c>
      <c r="O2254" s="1">
        <v>259</v>
      </c>
      <c r="P2254" s="4">
        <v>0</v>
      </c>
      <c r="Q2254" s="10">
        <f t="shared" si="143"/>
        <v>259</v>
      </c>
    </row>
    <row r="2255" spans="2:17" ht="20.25" customHeight="1">
      <c r="B2255" s="10" t="str">
        <f t="shared" si="144"/>
        <v>دستكش پلاستيكي يكبارمصرف683</v>
      </c>
      <c r="C2255" s="10" t="str">
        <f t="shared" si="145"/>
        <v>دستكش پلاستيكي يكبارمصرف1402/07/09683</v>
      </c>
      <c r="D2255" s="10" t="str">
        <f>IFERROR(IF(تحویلی!$E$1="","",IF(NOSA!O2255=تحویلی!$E$1,تحویلی!$E$1&amp;COUNTIF(NOSA!$O$1:O2255,تحویلی!$E$1),"")),"")</f>
        <v/>
      </c>
      <c r="E2255" s="10" t="str">
        <f t="shared" si="146"/>
        <v>22889683</v>
      </c>
      <c r="F2255" s="10" t="str">
        <f>IFERROR(VLOOKUP(I2255,DATABASE!$N:$O,2,FALSE),"")</f>
        <v>دستكش پلاستيكي يكبارمصرف</v>
      </c>
      <c r="G2255" s="3" t="s">
        <v>2496</v>
      </c>
      <c r="H2255" s="4">
        <v>22889</v>
      </c>
      <c r="I2255" s="3" t="s">
        <v>1732</v>
      </c>
      <c r="J2255" s="3" t="s">
        <v>840</v>
      </c>
      <c r="K2255" s="5">
        <v>45</v>
      </c>
      <c r="L2255" s="3" t="s">
        <v>659</v>
      </c>
      <c r="M2255" s="3" t="s">
        <v>629</v>
      </c>
      <c r="N2255" s="3" t="s">
        <v>2713</v>
      </c>
      <c r="O2255" s="1">
        <v>683</v>
      </c>
      <c r="P2255" s="4">
        <v>0</v>
      </c>
      <c r="Q2255" s="10">
        <f t="shared" si="143"/>
        <v>683</v>
      </c>
    </row>
    <row r="2256" spans="2:17" ht="20.25" customHeight="1">
      <c r="B2256" s="10" t="str">
        <f t="shared" si="144"/>
        <v>دستكش ضد برش سبك822</v>
      </c>
      <c r="C2256" s="10" t="str">
        <f t="shared" si="145"/>
        <v>دستكش ضد برش سبك1402/07/09822</v>
      </c>
      <c r="D2256" s="10" t="str">
        <f>IFERROR(IF(تحویلی!$E$1="","",IF(NOSA!O2256=تحویلی!$E$1,تحویلی!$E$1&amp;COUNTIF(NOSA!$O$1:O2256,تحویلی!$E$1),"")),"")</f>
        <v/>
      </c>
      <c r="E2256" s="10" t="str">
        <f t="shared" si="146"/>
        <v>22901822</v>
      </c>
      <c r="F2256" s="10" t="str">
        <f>IFERROR(VLOOKUP(I2256,DATABASE!$N:$O,2,FALSE),"")</f>
        <v>دستكش ضد برش سبك</v>
      </c>
      <c r="G2256" s="3" t="s">
        <v>2496</v>
      </c>
      <c r="H2256" s="4">
        <v>22901</v>
      </c>
      <c r="I2256" s="3" t="s">
        <v>1442</v>
      </c>
      <c r="J2256" s="3" t="s">
        <v>22</v>
      </c>
      <c r="K2256" s="5">
        <v>1</v>
      </c>
      <c r="L2256" s="3" t="s">
        <v>3</v>
      </c>
      <c r="M2256" s="3" t="s">
        <v>47</v>
      </c>
      <c r="N2256" s="3" t="s">
        <v>2775</v>
      </c>
      <c r="O2256" s="1">
        <v>822</v>
      </c>
      <c r="P2256" s="4">
        <v>0</v>
      </c>
      <c r="Q2256" s="10">
        <f t="shared" si="143"/>
        <v>822</v>
      </c>
    </row>
    <row r="2257" spans="2:17" ht="20.25" customHeight="1">
      <c r="B2257" s="10" t="str">
        <f t="shared" si="144"/>
        <v>دستكش ضد برش سبك841</v>
      </c>
      <c r="C2257" s="10" t="str">
        <f t="shared" si="145"/>
        <v>دستكش ضد برش سبك1402/07/10841</v>
      </c>
      <c r="D2257" s="10" t="str">
        <f>IFERROR(IF(تحویلی!$E$1="","",IF(NOSA!O2257=تحویلی!$E$1,تحویلی!$E$1&amp;COUNTIF(NOSA!$O$1:O2257,تحویلی!$E$1),"")),"")</f>
        <v/>
      </c>
      <c r="E2257" s="10" t="str">
        <f t="shared" si="146"/>
        <v>22905841</v>
      </c>
      <c r="F2257" s="10" t="str">
        <f>IFERROR(VLOOKUP(I2257,DATABASE!$N:$O,2,FALSE),"")</f>
        <v>دستكش ضد برش سبك</v>
      </c>
      <c r="G2257" s="3" t="s">
        <v>2497</v>
      </c>
      <c r="H2257" s="4">
        <v>22905</v>
      </c>
      <c r="I2257" s="3" t="s">
        <v>1442</v>
      </c>
      <c r="J2257" s="3" t="s">
        <v>22</v>
      </c>
      <c r="K2257" s="5">
        <v>1</v>
      </c>
      <c r="L2257" s="3" t="s">
        <v>3</v>
      </c>
      <c r="M2257" s="3" t="s">
        <v>47</v>
      </c>
      <c r="N2257" s="3" t="s">
        <v>2686</v>
      </c>
      <c r="O2257" s="1">
        <v>841</v>
      </c>
      <c r="P2257" s="4">
        <v>1</v>
      </c>
      <c r="Q2257" s="10">
        <f t="shared" si="143"/>
        <v>841</v>
      </c>
    </row>
    <row r="2258" spans="2:17" ht="20.25" customHeight="1">
      <c r="B2258" s="10" t="str">
        <f t="shared" si="144"/>
        <v>دستكش ضد برش سبك694</v>
      </c>
      <c r="C2258" s="10" t="str">
        <f t="shared" si="145"/>
        <v>دستكش ضد برش سبك1402/07/10694</v>
      </c>
      <c r="D2258" s="10" t="str">
        <f>IFERROR(IF(تحویلی!$E$1="","",IF(NOSA!O2258=تحویلی!$E$1,تحویلی!$E$1&amp;COUNTIF(NOSA!$O$1:O2258,تحویلی!$E$1),"")),"")</f>
        <v/>
      </c>
      <c r="E2258" s="10" t="str">
        <f t="shared" si="146"/>
        <v>22911694</v>
      </c>
      <c r="F2258" s="10" t="str">
        <f>IFERROR(VLOOKUP(I2258,DATABASE!$N:$O,2,FALSE),"")</f>
        <v>دستكش ضد برش سبك</v>
      </c>
      <c r="G2258" s="3" t="s">
        <v>2497</v>
      </c>
      <c r="H2258" s="4">
        <v>22911</v>
      </c>
      <c r="I2258" s="3" t="s">
        <v>1442</v>
      </c>
      <c r="J2258" s="3" t="s">
        <v>22</v>
      </c>
      <c r="K2258" s="5">
        <v>1</v>
      </c>
      <c r="L2258" s="3" t="s">
        <v>3</v>
      </c>
      <c r="M2258" s="3" t="s">
        <v>47</v>
      </c>
      <c r="N2258" s="3" t="s">
        <v>128</v>
      </c>
      <c r="O2258" s="1">
        <v>694</v>
      </c>
      <c r="P2258" s="4">
        <v>1</v>
      </c>
      <c r="Q2258" s="10">
        <f t="shared" si="143"/>
        <v>694</v>
      </c>
    </row>
    <row r="2259" spans="2:17" ht="20.25" customHeight="1">
      <c r="B2259" s="10" t="str">
        <f t="shared" si="144"/>
        <v>810</v>
      </c>
      <c r="C2259" s="10" t="str">
        <f t="shared" si="145"/>
        <v>1402/07/10810</v>
      </c>
      <c r="D2259" s="10" t="str">
        <f>IFERROR(IF(تحویلی!$E$1="","",IF(NOSA!O2259=تحویلی!$E$1,تحویلی!$E$1&amp;COUNTIF(NOSA!$O$1:O2259,تحویلی!$E$1),"")),"")</f>
        <v/>
      </c>
      <c r="E2259" s="10" t="str">
        <f t="shared" si="146"/>
        <v>22916810</v>
      </c>
      <c r="F2259" s="10" t="str">
        <f>IFERROR(VLOOKUP(I2259,DATABASE!$N:$O,2,FALSE),"")</f>
        <v/>
      </c>
      <c r="G2259" s="3" t="s">
        <v>2497</v>
      </c>
      <c r="H2259" s="4">
        <v>22916</v>
      </c>
      <c r="I2259" s="3" t="s">
        <v>2699</v>
      </c>
      <c r="J2259" s="3" t="s">
        <v>7</v>
      </c>
      <c r="K2259" s="5">
        <v>1</v>
      </c>
      <c r="L2259" s="3" t="s">
        <v>8</v>
      </c>
      <c r="M2259" s="3" t="s">
        <v>9</v>
      </c>
      <c r="N2259" s="3" t="s">
        <v>1592</v>
      </c>
      <c r="O2259" s="1">
        <v>810</v>
      </c>
      <c r="P2259" s="4">
        <v>1</v>
      </c>
      <c r="Q2259" s="10">
        <f t="shared" si="143"/>
        <v>810</v>
      </c>
    </row>
    <row r="2260" spans="2:17" ht="20.25" customHeight="1">
      <c r="B2260" s="10" t="str">
        <f t="shared" si="144"/>
        <v>دستكش ضد برش سبك810</v>
      </c>
      <c r="C2260" s="10" t="str">
        <f t="shared" si="145"/>
        <v>دستكش ضد برش سبك1402/07/10810</v>
      </c>
      <c r="D2260" s="10" t="str">
        <f>IFERROR(IF(تحویلی!$E$1="","",IF(NOSA!O2260=تحویلی!$E$1,تحویلی!$E$1&amp;COUNTIF(NOSA!$O$1:O2260,تحویلی!$E$1),"")),"")</f>
        <v/>
      </c>
      <c r="E2260" s="10" t="str">
        <f t="shared" si="146"/>
        <v>22916810</v>
      </c>
      <c r="F2260" s="10" t="str">
        <f>IFERROR(VLOOKUP(I2260,DATABASE!$N:$O,2,FALSE),"")</f>
        <v>دستكش ضد برش سبك</v>
      </c>
      <c r="G2260" s="3" t="s">
        <v>2497</v>
      </c>
      <c r="H2260" s="4">
        <v>22916</v>
      </c>
      <c r="I2260" s="3" t="s">
        <v>1442</v>
      </c>
      <c r="J2260" s="3" t="s">
        <v>22</v>
      </c>
      <c r="K2260" s="5">
        <v>1</v>
      </c>
      <c r="L2260" s="3" t="s">
        <v>3</v>
      </c>
      <c r="M2260" s="3" t="s">
        <v>9</v>
      </c>
      <c r="N2260" s="3" t="s">
        <v>1592</v>
      </c>
      <c r="O2260" s="1">
        <v>810</v>
      </c>
      <c r="P2260" s="4">
        <v>1</v>
      </c>
      <c r="Q2260" s="10">
        <f t="shared" si="143"/>
        <v>810</v>
      </c>
    </row>
    <row r="2261" spans="2:17" ht="20.25" customHeight="1">
      <c r="B2261" s="10" t="str">
        <f t="shared" si="144"/>
        <v>عينك كهربايي (روكلاهي)45</v>
      </c>
      <c r="C2261" s="10" t="str">
        <f t="shared" si="145"/>
        <v>عينك كهربايي (روكلاهي)1402/07/1045</v>
      </c>
      <c r="D2261" s="10" t="str">
        <f>IFERROR(IF(تحویلی!$E$1="","",IF(NOSA!O2261=تحویلی!$E$1,تحویلی!$E$1&amp;COUNTIF(NOSA!$O$1:O2261,تحویلی!$E$1),"")),"")</f>
        <v/>
      </c>
      <c r="E2261" s="10" t="str">
        <f t="shared" si="146"/>
        <v>2292345</v>
      </c>
      <c r="F2261" s="10" t="str">
        <f>IFERROR(VLOOKUP(I2261,DATABASE!$N:$O,2,FALSE),"")</f>
        <v>عينك كهربايي (روكلاهي)</v>
      </c>
      <c r="G2261" s="3" t="s">
        <v>2497</v>
      </c>
      <c r="H2261" s="4">
        <v>22923</v>
      </c>
      <c r="I2261" s="3" t="s">
        <v>1560</v>
      </c>
      <c r="J2261" s="3" t="s">
        <v>1561</v>
      </c>
      <c r="K2261" s="5">
        <v>1</v>
      </c>
      <c r="L2261" s="3" t="s">
        <v>8</v>
      </c>
      <c r="M2261" s="3" t="s">
        <v>4</v>
      </c>
      <c r="N2261" s="3" t="s">
        <v>302</v>
      </c>
      <c r="O2261" s="1">
        <v>45</v>
      </c>
      <c r="P2261" s="4">
        <v>1</v>
      </c>
      <c r="Q2261" s="10">
        <f t="shared" si="143"/>
        <v>45</v>
      </c>
    </row>
    <row r="2262" spans="2:17" ht="20.25" customHeight="1">
      <c r="B2262" s="10" t="str">
        <f t="shared" si="144"/>
        <v>لباس كار(بلوز و شلوار)853</v>
      </c>
      <c r="C2262" s="10" t="str">
        <f t="shared" si="145"/>
        <v>لباس كار(بلوز و شلوار)1402/07/10853</v>
      </c>
      <c r="D2262" s="10" t="str">
        <f>IFERROR(IF(تحویلی!$E$1="","",IF(NOSA!O2262=تحویلی!$E$1,تحویلی!$E$1&amp;COUNTIF(NOSA!$O$1:O2262,تحویلی!$E$1),"")),"")</f>
        <v/>
      </c>
      <c r="E2262" s="10" t="str">
        <f t="shared" si="146"/>
        <v>22927853</v>
      </c>
      <c r="F2262" s="10" t="str">
        <f>IFERROR(VLOOKUP(I2262,DATABASE!$N:$O,2,FALSE),"")</f>
        <v>لباس كار(بلوز و شلوار)</v>
      </c>
      <c r="G2262" s="3" t="s">
        <v>2497</v>
      </c>
      <c r="H2262" s="4">
        <v>22927</v>
      </c>
      <c r="I2262" s="3" t="s">
        <v>1724</v>
      </c>
      <c r="J2262" s="3" t="s">
        <v>1725</v>
      </c>
      <c r="K2262" s="5">
        <v>1</v>
      </c>
      <c r="L2262" s="3" t="s">
        <v>28</v>
      </c>
      <c r="M2262" s="3" t="s">
        <v>40</v>
      </c>
      <c r="N2262" s="3" t="s">
        <v>2777</v>
      </c>
      <c r="O2262" s="1">
        <v>853</v>
      </c>
      <c r="P2262" s="4">
        <v>0</v>
      </c>
      <c r="Q2262" s="10">
        <f t="shared" si="143"/>
        <v>853</v>
      </c>
    </row>
    <row r="2263" spans="2:17" ht="20.25" customHeight="1">
      <c r="B2263" s="10" t="str">
        <f t="shared" si="144"/>
        <v>پوتين ايمني نسوز853</v>
      </c>
      <c r="C2263" s="10" t="str">
        <f t="shared" si="145"/>
        <v>پوتين ايمني نسوز1402/07/10853</v>
      </c>
      <c r="D2263" s="10" t="str">
        <f>IFERROR(IF(تحویلی!$E$1="","",IF(NOSA!O2263=تحویلی!$E$1,تحویلی!$E$1&amp;COUNTIF(NOSA!$O$1:O2263,تحویلی!$E$1),"")),"")</f>
        <v/>
      </c>
      <c r="E2263" s="10" t="str">
        <f t="shared" si="146"/>
        <v>22927853</v>
      </c>
      <c r="F2263" s="10" t="str">
        <f>IFERROR(VLOOKUP(I2263,DATABASE!$N:$O,2,FALSE),"")</f>
        <v>پوتين ايمني نسوز</v>
      </c>
      <c r="G2263" s="3" t="s">
        <v>2497</v>
      </c>
      <c r="H2263" s="4">
        <v>22927</v>
      </c>
      <c r="I2263" s="3" t="s">
        <v>1648</v>
      </c>
      <c r="J2263" s="3" t="s">
        <v>1649</v>
      </c>
      <c r="K2263" s="5">
        <v>1</v>
      </c>
      <c r="L2263" s="3" t="s">
        <v>3</v>
      </c>
      <c r="M2263" s="3" t="s">
        <v>40</v>
      </c>
      <c r="N2263" s="3" t="s">
        <v>2777</v>
      </c>
      <c r="O2263" s="1">
        <v>853</v>
      </c>
      <c r="P2263" s="4">
        <v>0</v>
      </c>
      <c r="Q2263" s="10">
        <f t="shared" si="143"/>
        <v>853</v>
      </c>
    </row>
    <row r="2264" spans="2:17" ht="20.25" customHeight="1">
      <c r="B2264" s="10" t="str">
        <f t="shared" si="144"/>
        <v>كلاه ايمني853</v>
      </c>
      <c r="C2264" s="10" t="str">
        <f t="shared" si="145"/>
        <v>كلاه ايمني1402/07/10853</v>
      </c>
      <c r="D2264" s="10" t="str">
        <f>IFERROR(IF(تحویلی!$E$1="","",IF(NOSA!O2264=تحویلی!$E$1,تحویلی!$E$1&amp;COUNTIF(NOSA!$O$1:O2264,تحویلی!$E$1),"")),"")</f>
        <v/>
      </c>
      <c r="E2264" s="10" t="str">
        <f t="shared" si="146"/>
        <v>22927853</v>
      </c>
      <c r="F2264" s="10" t="str">
        <f>IFERROR(VLOOKUP(I2264,DATABASE!$N:$O,2,FALSE),"")</f>
        <v>كلاه ايمني</v>
      </c>
      <c r="G2264" s="3" t="s">
        <v>2497</v>
      </c>
      <c r="H2264" s="4">
        <v>22927</v>
      </c>
      <c r="I2264" s="3" t="s">
        <v>1476</v>
      </c>
      <c r="J2264" s="3" t="s">
        <v>1647</v>
      </c>
      <c r="K2264" s="5">
        <v>1</v>
      </c>
      <c r="L2264" s="3" t="s">
        <v>8</v>
      </c>
      <c r="M2264" s="3" t="s">
        <v>40</v>
      </c>
      <c r="N2264" s="3" t="s">
        <v>2777</v>
      </c>
      <c r="O2264" s="1">
        <v>853</v>
      </c>
      <c r="P2264" s="4">
        <v>0</v>
      </c>
      <c r="Q2264" s="10">
        <f t="shared" si="143"/>
        <v>853</v>
      </c>
    </row>
    <row r="2265" spans="2:17" ht="20.25" customHeight="1">
      <c r="B2265" s="10" t="str">
        <f t="shared" si="144"/>
        <v>گوشي اير پلاگ853</v>
      </c>
      <c r="C2265" s="10" t="str">
        <f t="shared" si="145"/>
        <v>گوشي اير پلاگ1402/07/10853</v>
      </c>
      <c r="D2265" s="10" t="str">
        <f>IFERROR(IF(تحویلی!$E$1="","",IF(NOSA!O2265=تحویلی!$E$1,تحویلی!$E$1&amp;COUNTIF(NOSA!$O$1:O2265,تحویلی!$E$1),"")),"")</f>
        <v/>
      </c>
      <c r="E2265" s="10" t="str">
        <f t="shared" si="146"/>
        <v>22927853</v>
      </c>
      <c r="F2265" s="10" t="str">
        <f>IFERROR(VLOOKUP(I2265,DATABASE!$N:$O,2,FALSE),"")</f>
        <v>گوشي اير پلاگ</v>
      </c>
      <c r="G2265" s="3" t="s">
        <v>2497</v>
      </c>
      <c r="H2265" s="4">
        <v>22927</v>
      </c>
      <c r="I2265" s="3" t="s">
        <v>1581</v>
      </c>
      <c r="J2265" s="3" t="s">
        <v>124</v>
      </c>
      <c r="K2265" s="5">
        <v>1</v>
      </c>
      <c r="L2265" s="3" t="s">
        <v>8</v>
      </c>
      <c r="M2265" s="3" t="s">
        <v>40</v>
      </c>
      <c r="N2265" s="3" t="s">
        <v>2777</v>
      </c>
      <c r="O2265" s="1">
        <v>853</v>
      </c>
      <c r="P2265" s="4">
        <v>0</v>
      </c>
      <c r="Q2265" s="10">
        <f t="shared" si="143"/>
        <v>853</v>
      </c>
    </row>
    <row r="2266" spans="2:17" ht="20.25" customHeight="1">
      <c r="B2266" s="10" t="str">
        <f t="shared" si="144"/>
        <v>دستكش ضد برش سبك853</v>
      </c>
      <c r="C2266" s="10" t="str">
        <f t="shared" si="145"/>
        <v>دستكش ضد برش سبك1402/07/10853</v>
      </c>
      <c r="D2266" s="10" t="str">
        <f>IFERROR(IF(تحویلی!$E$1="","",IF(NOSA!O2266=تحویلی!$E$1,تحویلی!$E$1&amp;COUNTIF(NOSA!$O$1:O2266,تحویلی!$E$1),"")),"")</f>
        <v/>
      </c>
      <c r="E2266" s="10" t="str">
        <f t="shared" si="146"/>
        <v>22927853</v>
      </c>
      <c r="F2266" s="10" t="str">
        <f>IFERROR(VLOOKUP(I2266,DATABASE!$N:$O,2,FALSE),"")</f>
        <v>دستكش ضد برش سبك</v>
      </c>
      <c r="G2266" s="3" t="s">
        <v>2497</v>
      </c>
      <c r="H2266" s="4">
        <v>22927</v>
      </c>
      <c r="I2266" s="3" t="s">
        <v>1442</v>
      </c>
      <c r="J2266" s="3" t="s">
        <v>22</v>
      </c>
      <c r="K2266" s="5">
        <v>1</v>
      </c>
      <c r="L2266" s="3" t="s">
        <v>3</v>
      </c>
      <c r="M2266" s="3" t="s">
        <v>40</v>
      </c>
      <c r="N2266" s="3" t="s">
        <v>2777</v>
      </c>
      <c r="O2266" s="1">
        <v>853</v>
      </c>
      <c r="P2266" s="4">
        <v>0</v>
      </c>
      <c r="Q2266" s="10">
        <f t="shared" si="143"/>
        <v>853</v>
      </c>
    </row>
    <row r="2267" spans="2:17" ht="20.25" customHeight="1">
      <c r="B2267" s="10" t="str">
        <f t="shared" si="144"/>
        <v>كمربند برزنتي نواري853</v>
      </c>
      <c r="C2267" s="10" t="str">
        <f t="shared" si="145"/>
        <v>كمربند برزنتي نواري1402/07/10853</v>
      </c>
      <c r="D2267" s="10" t="str">
        <f>IFERROR(IF(تحویلی!$E$1="","",IF(NOSA!O2267=تحویلی!$E$1,تحویلی!$E$1&amp;COUNTIF(NOSA!$O$1:O2267,تحویلی!$E$1),"")),"")</f>
        <v/>
      </c>
      <c r="E2267" s="10" t="str">
        <f t="shared" si="146"/>
        <v>22927853</v>
      </c>
      <c r="F2267" s="10" t="str">
        <f>IFERROR(VLOOKUP(I2267,DATABASE!$N:$O,2,FALSE),"")</f>
        <v>كمربند برزنتي نواري</v>
      </c>
      <c r="G2267" s="3" t="s">
        <v>2497</v>
      </c>
      <c r="H2267" s="4">
        <v>22927</v>
      </c>
      <c r="I2267" s="3" t="s">
        <v>1441</v>
      </c>
      <c r="J2267" s="3" t="s">
        <v>95</v>
      </c>
      <c r="K2267" s="5">
        <v>1</v>
      </c>
      <c r="L2267" s="3" t="s">
        <v>96</v>
      </c>
      <c r="M2267" s="3" t="s">
        <v>40</v>
      </c>
      <c r="N2267" s="3" t="s">
        <v>2777</v>
      </c>
      <c r="O2267" s="1">
        <v>853</v>
      </c>
      <c r="P2267" s="4">
        <v>0</v>
      </c>
      <c r="Q2267" s="10">
        <f t="shared" si="143"/>
        <v>853</v>
      </c>
    </row>
    <row r="2268" spans="2:17" ht="20.25" customHeight="1">
      <c r="B2268" s="10" t="str">
        <f t="shared" si="144"/>
        <v>دستكش ضد برش سبك851</v>
      </c>
      <c r="C2268" s="10" t="str">
        <f t="shared" si="145"/>
        <v>دستكش ضد برش سبك1402/07/10851</v>
      </c>
      <c r="D2268" s="10" t="str">
        <f>IFERROR(IF(تحویلی!$E$1="","",IF(NOSA!O2268=تحویلی!$E$1,تحویلی!$E$1&amp;COUNTIF(NOSA!$O$1:O2268,تحویلی!$E$1),"")),"")</f>
        <v/>
      </c>
      <c r="E2268" s="10" t="str">
        <f t="shared" si="146"/>
        <v>22928851</v>
      </c>
      <c r="F2268" s="10" t="str">
        <f>IFERROR(VLOOKUP(I2268,DATABASE!$N:$O,2,FALSE),"")</f>
        <v>دستكش ضد برش سبك</v>
      </c>
      <c r="G2268" s="3" t="s">
        <v>2497</v>
      </c>
      <c r="H2268" s="4">
        <v>22928</v>
      </c>
      <c r="I2268" s="3" t="s">
        <v>1442</v>
      </c>
      <c r="J2268" s="3" t="s">
        <v>22</v>
      </c>
      <c r="K2268" s="5">
        <v>1</v>
      </c>
      <c r="L2268" s="3" t="s">
        <v>3</v>
      </c>
      <c r="M2268" s="3" t="s">
        <v>47</v>
      </c>
      <c r="N2268" s="3" t="s">
        <v>2751</v>
      </c>
      <c r="O2268" s="1">
        <v>851</v>
      </c>
      <c r="P2268" s="4">
        <v>1</v>
      </c>
      <c r="Q2268" s="10">
        <f t="shared" si="143"/>
        <v>851</v>
      </c>
    </row>
    <row r="2269" spans="2:17" ht="20.25" customHeight="1">
      <c r="B2269" s="10" t="str">
        <f t="shared" si="144"/>
        <v>دستكش ضد برش سبك739</v>
      </c>
      <c r="C2269" s="10" t="str">
        <f t="shared" si="145"/>
        <v>دستكش ضد برش سبك1402/07/10739</v>
      </c>
      <c r="D2269" s="10" t="str">
        <f>IFERROR(IF(تحویلی!$E$1="","",IF(NOSA!O2269=تحویلی!$E$1,تحویلی!$E$1&amp;COUNTIF(NOSA!$O$1:O2269,تحویلی!$E$1),"")),"")</f>
        <v/>
      </c>
      <c r="E2269" s="10" t="str">
        <f t="shared" si="146"/>
        <v>22930739</v>
      </c>
      <c r="F2269" s="10" t="str">
        <f>IFERROR(VLOOKUP(I2269,DATABASE!$N:$O,2,FALSE),"")</f>
        <v>دستكش ضد برش سبك</v>
      </c>
      <c r="G2269" s="3" t="s">
        <v>2497</v>
      </c>
      <c r="H2269" s="4">
        <v>22930</v>
      </c>
      <c r="I2269" s="3" t="s">
        <v>1442</v>
      </c>
      <c r="J2269" s="3" t="s">
        <v>22</v>
      </c>
      <c r="K2269" s="5">
        <v>1</v>
      </c>
      <c r="L2269" s="3" t="s">
        <v>3</v>
      </c>
      <c r="M2269" s="3" t="s">
        <v>47</v>
      </c>
      <c r="N2269" s="3" t="s">
        <v>1005</v>
      </c>
      <c r="O2269" s="1">
        <v>739</v>
      </c>
      <c r="P2269" s="4">
        <v>1</v>
      </c>
      <c r="Q2269" s="10">
        <f t="shared" si="143"/>
        <v>739</v>
      </c>
    </row>
    <row r="2270" spans="2:17" ht="20.25" customHeight="1">
      <c r="B2270" s="10" t="str">
        <f t="shared" si="144"/>
        <v>دستكش ضد برش سبك719</v>
      </c>
      <c r="C2270" s="10" t="str">
        <f t="shared" si="145"/>
        <v>دستكش ضد برش سبك1402/07/10719</v>
      </c>
      <c r="D2270" s="10" t="str">
        <f>IFERROR(IF(تحویلی!$E$1="","",IF(NOSA!O2270=تحویلی!$E$1,تحویلی!$E$1&amp;COUNTIF(NOSA!$O$1:O2270,تحویلی!$E$1),"")),"")</f>
        <v/>
      </c>
      <c r="E2270" s="10" t="str">
        <f t="shared" si="146"/>
        <v>22931719</v>
      </c>
      <c r="F2270" s="10" t="str">
        <f>IFERROR(VLOOKUP(I2270,DATABASE!$N:$O,2,FALSE),"")</f>
        <v>دستكش ضد برش سبك</v>
      </c>
      <c r="G2270" s="3" t="s">
        <v>2497</v>
      </c>
      <c r="H2270" s="4">
        <v>22931</v>
      </c>
      <c r="I2270" s="3" t="s">
        <v>1442</v>
      </c>
      <c r="J2270" s="3" t="s">
        <v>22</v>
      </c>
      <c r="K2270" s="5">
        <v>1</v>
      </c>
      <c r="L2270" s="3" t="s">
        <v>3</v>
      </c>
      <c r="M2270" s="3" t="s">
        <v>47</v>
      </c>
      <c r="N2270" s="3" t="s">
        <v>395</v>
      </c>
      <c r="O2270" s="1">
        <v>719</v>
      </c>
      <c r="P2270" s="4">
        <v>1</v>
      </c>
      <c r="Q2270" s="10">
        <f t="shared" si="143"/>
        <v>719</v>
      </c>
    </row>
    <row r="2271" spans="2:17" ht="20.25" customHeight="1">
      <c r="B2271" s="10" t="str">
        <f t="shared" si="144"/>
        <v>كفش ايمني582</v>
      </c>
      <c r="C2271" s="10" t="str">
        <f t="shared" si="145"/>
        <v>كفش ايمني1402/07/10582</v>
      </c>
      <c r="D2271" s="10" t="str">
        <f>IFERROR(IF(تحویلی!$E$1="","",IF(NOSA!O2271=تحویلی!$E$1,تحویلی!$E$1&amp;COUNTIF(NOSA!$O$1:O2271,تحویلی!$E$1),"")),"")</f>
        <v/>
      </c>
      <c r="E2271" s="10" t="str">
        <f t="shared" si="146"/>
        <v>22939582</v>
      </c>
      <c r="F2271" s="10" t="str">
        <f>IFERROR(VLOOKUP(I2271,DATABASE!$N:$O,2,FALSE),"")</f>
        <v>كفش ايمني</v>
      </c>
      <c r="G2271" s="3" t="s">
        <v>2497</v>
      </c>
      <c r="H2271" s="4">
        <v>22939</v>
      </c>
      <c r="I2271" s="3" t="s">
        <v>1549</v>
      </c>
      <c r="J2271" s="3" t="s">
        <v>1708</v>
      </c>
      <c r="K2271" s="5">
        <v>1</v>
      </c>
      <c r="L2271" s="3" t="s">
        <v>3</v>
      </c>
      <c r="M2271" s="3" t="s">
        <v>47</v>
      </c>
      <c r="N2271" s="3" t="s">
        <v>80</v>
      </c>
      <c r="O2271" s="1">
        <v>582</v>
      </c>
      <c r="P2271" s="4">
        <v>1</v>
      </c>
      <c r="Q2271" s="10">
        <f t="shared" si="143"/>
        <v>582</v>
      </c>
    </row>
    <row r="2272" spans="2:17" ht="20.25" customHeight="1">
      <c r="B2272" s="10" t="str">
        <f t="shared" si="144"/>
        <v>دستكش ضد برش سبك170</v>
      </c>
      <c r="C2272" s="10" t="str">
        <f t="shared" si="145"/>
        <v>دستكش ضد برش سبك1402/07/10170</v>
      </c>
      <c r="D2272" s="10" t="str">
        <f>IFERROR(IF(تحویلی!$E$1="","",IF(NOSA!O2272=تحویلی!$E$1,تحویلی!$E$1&amp;COUNTIF(NOSA!$O$1:O2272,تحویلی!$E$1),"")),"")</f>
        <v/>
      </c>
      <c r="E2272" s="10" t="str">
        <f t="shared" si="146"/>
        <v>22943170</v>
      </c>
      <c r="F2272" s="10" t="str">
        <f>IFERROR(VLOOKUP(I2272,DATABASE!$N:$O,2,FALSE),"")</f>
        <v>دستكش ضد برش سبك</v>
      </c>
      <c r="G2272" s="3" t="s">
        <v>2497</v>
      </c>
      <c r="H2272" s="4">
        <v>22943</v>
      </c>
      <c r="I2272" s="3" t="s">
        <v>1442</v>
      </c>
      <c r="J2272" s="3" t="s">
        <v>22</v>
      </c>
      <c r="K2272" s="5">
        <v>1</v>
      </c>
      <c r="L2272" s="3" t="s">
        <v>3</v>
      </c>
      <c r="M2272" s="3" t="s">
        <v>9</v>
      </c>
      <c r="N2272" s="3" t="s">
        <v>85</v>
      </c>
      <c r="O2272" s="1">
        <v>170</v>
      </c>
      <c r="P2272" s="4">
        <v>1</v>
      </c>
      <c r="Q2272" s="10">
        <f t="shared" si="143"/>
        <v>170</v>
      </c>
    </row>
    <row r="2273" spans="2:17" ht="20.25" customHeight="1">
      <c r="B2273" s="10" t="str">
        <f t="shared" si="144"/>
        <v>دستكش ضد برش سبك706</v>
      </c>
      <c r="C2273" s="10" t="str">
        <f t="shared" si="145"/>
        <v>دستكش ضد برش سبك1402/07/10706</v>
      </c>
      <c r="D2273" s="10" t="str">
        <f>IFERROR(IF(تحویلی!$E$1="","",IF(NOSA!O2273=تحویلی!$E$1,تحویلی!$E$1&amp;COUNTIF(NOSA!$O$1:O2273,تحویلی!$E$1),"")),"")</f>
        <v/>
      </c>
      <c r="E2273" s="10" t="str">
        <f t="shared" si="146"/>
        <v>22944706</v>
      </c>
      <c r="F2273" s="10" t="str">
        <f>IFERROR(VLOOKUP(I2273,DATABASE!$N:$O,2,FALSE),"")</f>
        <v>دستكش ضد برش سبك</v>
      </c>
      <c r="G2273" s="3" t="s">
        <v>2497</v>
      </c>
      <c r="H2273" s="4">
        <v>22944</v>
      </c>
      <c r="I2273" s="3" t="s">
        <v>1442</v>
      </c>
      <c r="J2273" s="3" t="s">
        <v>22</v>
      </c>
      <c r="K2273" s="5">
        <v>1</v>
      </c>
      <c r="L2273" s="3" t="s">
        <v>3</v>
      </c>
      <c r="M2273" s="3" t="s">
        <v>40</v>
      </c>
      <c r="N2273" s="3" t="s">
        <v>907</v>
      </c>
      <c r="O2273" s="1">
        <v>706</v>
      </c>
      <c r="P2273" s="4">
        <v>1</v>
      </c>
      <c r="Q2273" s="10">
        <f t="shared" si="143"/>
        <v>706</v>
      </c>
    </row>
    <row r="2274" spans="2:17" ht="20.25" customHeight="1">
      <c r="B2274" s="10" t="str">
        <f t="shared" si="144"/>
        <v>دستكش ضد برش سبك702</v>
      </c>
      <c r="C2274" s="10" t="str">
        <f t="shared" si="145"/>
        <v>دستكش ضد برش سبك1402/07/10702</v>
      </c>
      <c r="D2274" s="10" t="str">
        <f>IFERROR(IF(تحویلی!$E$1="","",IF(NOSA!O2274=تحویلی!$E$1,تحویلی!$E$1&amp;COUNTIF(NOSA!$O$1:O2274,تحویلی!$E$1),"")),"")</f>
        <v/>
      </c>
      <c r="E2274" s="10" t="str">
        <f t="shared" si="146"/>
        <v>22944702</v>
      </c>
      <c r="F2274" s="10" t="str">
        <f>IFERROR(VLOOKUP(I2274,DATABASE!$N:$O,2,FALSE),"")</f>
        <v>دستكش ضد برش سبك</v>
      </c>
      <c r="G2274" s="3" t="s">
        <v>2497</v>
      </c>
      <c r="H2274" s="4">
        <v>22944</v>
      </c>
      <c r="I2274" s="3" t="s">
        <v>1442</v>
      </c>
      <c r="J2274" s="3" t="s">
        <v>22</v>
      </c>
      <c r="K2274" s="5">
        <v>1</v>
      </c>
      <c r="L2274" s="3" t="s">
        <v>3</v>
      </c>
      <c r="M2274" s="3" t="s">
        <v>40</v>
      </c>
      <c r="N2274" s="3" t="s">
        <v>170</v>
      </c>
      <c r="O2274" s="1">
        <v>702</v>
      </c>
      <c r="P2274" s="4">
        <v>1</v>
      </c>
      <c r="Q2274" s="10">
        <f t="shared" si="143"/>
        <v>702</v>
      </c>
    </row>
    <row r="2275" spans="2:17" ht="20.25" customHeight="1">
      <c r="B2275" s="10" t="str">
        <f t="shared" si="144"/>
        <v>دستكش ضد برش سبك820</v>
      </c>
      <c r="C2275" s="10" t="str">
        <f t="shared" si="145"/>
        <v>دستكش ضد برش سبك1402/07/10820</v>
      </c>
      <c r="D2275" s="10" t="str">
        <f>IFERROR(IF(تحویلی!$E$1="","",IF(NOSA!O2275=تحویلی!$E$1,تحویلی!$E$1&amp;COUNTIF(NOSA!$O$1:O2275,تحویلی!$E$1),"")),"")</f>
        <v/>
      </c>
      <c r="E2275" s="10" t="str">
        <f t="shared" si="146"/>
        <v>22944820</v>
      </c>
      <c r="F2275" s="10" t="str">
        <f>IFERROR(VLOOKUP(I2275,DATABASE!$N:$O,2,FALSE),"")</f>
        <v>دستكش ضد برش سبك</v>
      </c>
      <c r="G2275" s="3" t="s">
        <v>2497</v>
      </c>
      <c r="H2275" s="4">
        <v>22944</v>
      </c>
      <c r="I2275" s="3" t="s">
        <v>1442</v>
      </c>
      <c r="J2275" s="3" t="s">
        <v>22</v>
      </c>
      <c r="K2275" s="5">
        <v>1</v>
      </c>
      <c r="L2275" s="3" t="s">
        <v>3</v>
      </c>
      <c r="M2275" s="3" t="s">
        <v>40</v>
      </c>
      <c r="N2275" s="3" t="s">
        <v>1738</v>
      </c>
      <c r="O2275" s="1">
        <v>820</v>
      </c>
      <c r="P2275" s="4">
        <v>1</v>
      </c>
      <c r="Q2275" s="10">
        <f t="shared" si="143"/>
        <v>820</v>
      </c>
    </row>
    <row r="2276" spans="2:17" ht="20.25" customHeight="1">
      <c r="B2276" s="10" t="str">
        <f t="shared" si="144"/>
        <v>دستكش ضد برش سبك646</v>
      </c>
      <c r="C2276" s="10" t="str">
        <f t="shared" si="145"/>
        <v>دستكش ضد برش سبك1402/07/10646</v>
      </c>
      <c r="D2276" s="10" t="str">
        <f>IFERROR(IF(تحویلی!$E$1="","",IF(NOSA!O2276=تحویلی!$E$1,تحویلی!$E$1&amp;COUNTIF(NOSA!$O$1:O2276,تحویلی!$E$1),"")),"")</f>
        <v/>
      </c>
      <c r="E2276" s="10" t="str">
        <f t="shared" si="146"/>
        <v>22944646</v>
      </c>
      <c r="F2276" s="10" t="str">
        <f>IFERROR(VLOOKUP(I2276,DATABASE!$N:$O,2,FALSE),"")</f>
        <v>دستكش ضد برش سبك</v>
      </c>
      <c r="G2276" s="3" t="s">
        <v>2497</v>
      </c>
      <c r="H2276" s="4">
        <v>22944</v>
      </c>
      <c r="I2276" s="3" t="s">
        <v>1442</v>
      </c>
      <c r="J2276" s="3" t="s">
        <v>22</v>
      </c>
      <c r="K2276" s="5">
        <v>1</v>
      </c>
      <c r="L2276" s="3" t="s">
        <v>3</v>
      </c>
      <c r="M2276" s="3" t="s">
        <v>40</v>
      </c>
      <c r="N2276" s="3" t="s">
        <v>67</v>
      </c>
      <c r="O2276" s="1">
        <v>646</v>
      </c>
      <c r="P2276" s="4">
        <v>1</v>
      </c>
      <c r="Q2276" s="10">
        <f t="shared" ref="Q2276:Q2338" si="147">VALUE(O2276)</f>
        <v>646</v>
      </c>
    </row>
    <row r="2277" spans="2:17" ht="20.25" customHeight="1">
      <c r="B2277" s="10" t="str">
        <f t="shared" si="144"/>
        <v>دستكش ضد برش سبك286</v>
      </c>
      <c r="C2277" s="10" t="str">
        <f t="shared" si="145"/>
        <v>دستكش ضد برش سبك1402/07/10286</v>
      </c>
      <c r="D2277" s="10" t="str">
        <f>IFERROR(IF(تحویلی!$E$1="","",IF(NOSA!O2277=تحویلی!$E$1,تحویلی!$E$1&amp;COUNTIF(NOSA!$O$1:O2277,تحویلی!$E$1),"")),"")</f>
        <v/>
      </c>
      <c r="E2277" s="10" t="str">
        <f t="shared" si="146"/>
        <v>22944286</v>
      </c>
      <c r="F2277" s="10" t="str">
        <f>IFERROR(VLOOKUP(I2277,DATABASE!$N:$O,2,FALSE),"")</f>
        <v>دستكش ضد برش سبك</v>
      </c>
      <c r="G2277" s="3" t="s">
        <v>2497</v>
      </c>
      <c r="H2277" s="4">
        <v>22944</v>
      </c>
      <c r="I2277" s="3" t="s">
        <v>1442</v>
      </c>
      <c r="J2277" s="3" t="s">
        <v>22</v>
      </c>
      <c r="K2277" s="5">
        <v>1</v>
      </c>
      <c r="L2277" s="3" t="s">
        <v>3</v>
      </c>
      <c r="M2277" s="3" t="s">
        <v>40</v>
      </c>
      <c r="N2277" s="3" t="s">
        <v>804</v>
      </c>
      <c r="O2277" s="1">
        <v>286</v>
      </c>
      <c r="P2277" s="4">
        <v>1</v>
      </c>
      <c r="Q2277" s="10">
        <f t="shared" si="147"/>
        <v>286</v>
      </c>
    </row>
    <row r="2278" spans="2:17" ht="20.25" customHeight="1">
      <c r="B2278" s="10" t="str">
        <f t="shared" si="144"/>
        <v>دستكش كف مواد سبك460</v>
      </c>
      <c r="C2278" s="10" t="str">
        <f t="shared" si="145"/>
        <v>دستكش كف مواد سبك1402/07/11460</v>
      </c>
      <c r="D2278" s="10" t="str">
        <f>IFERROR(IF(تحویلی!$E$1="","",IF(NOSA!O2278=تحویلی!$E$1,تحویلی!$E$1&amp;COUNTIF(NOSA!$O$1:O2278,تحویلی!$E$1),"")),"")</f>
        <v/>
      </c>
      <c r="E2278" s="10" t="str">
        <f t="shared" si="146"/>
        <v>22947460</v>
      </c>
      <c r="F2278" s="10" t="str">
        <f>IFERROR(VLOOKUP(I2278,DATABASE!$N:$O,2,FALSE),"")</f>
        <v>دستكش كف مواد سبك</v>
      </c>
      <c r="G2278" s="3" t="s">
        <v>2498</v>
      </c>
      <c r="H2278" s="4">
        <v>22947</v>
      </c>
      <c r="I2278" s="3" t="s">
        <v>1456</v>
      </c>
      <c r="J2278" s="3" t="s">
        <v>2</v>
      </c>
      <c r="K2278" s="5">
        <v>1</v>
      </c>
      <c r="L2278" s="3" t="s">
        <v>3</v>
      </c>
      <c r="M2278" s="3" t="s">
        <v>47</v>
      </c>
      <c r="N2278" s="3" t="s">
        <v>2765</v>
      </c>
      <c r="O2278" s="1">
        <v>460</v>
      </c>
      <c r="P2278" s="4">
        <v>0</v>
      </c>
      <c r="Q2278" s="10">
        <f t="shared" si="147"/>
        <v>460</v>
      </c>
    </row>
    <row r="2279" spans="2:17" ht="20.25" customHeight="1">
      <c r="B2279" s="10" t="str">
        <f t="shared" si="144"/>
        <v>دستكش ضد برش سبك717</v>
      </c>
      <c r="C2279" s="10" t="str">
        <f t="shared" si="145"/>
        <v>دستكش ضد برش سبك1402/07/11717</v>
      </c>
      <c r="D2279" s="10" t="str">
        <f>IFERROR(IF(تحویلی!$E$1="","",IF(NOSA!O2279=تحویلی!$E$1,تحویلی!$E$1&amp;COUNTIF(NOSA!$O$1:O2279,تحویلی!$E$1),"")),"")</f>
        <v/>
      </c>
      <c r="E2279" s="10" t="str">
        <f t="shared" si="146"/>
        <v>22952717</v>
      </c>
      <c r="F2279" s="10" t="str">
        <f>IFERROR(VLOOKUP(I2279,DATABASE!$N:$O,2,FALSE),"")</f>
        <v>دستكش ضد برش سبك</v>
      </c>
      <c r="G2279" s="3" t="s">
        <v>2498</v>
      </c>
      <c r="H2279" s="4">
        <v>22952</v>
      </c>
      <c r="I2279" s="3" t="s">
        <v>1442</v>
      </c>
      <c r="J2279" s="3" t="s">
        <v>22</v>
      </c>
      <c r="K2279" s="5">
        <v>1</v>
      </c>
      <c r="L2279" s="3" t="s">
        <v>3</v>
      </c>
      <c r="M2279" s="3" t="s">
        <v>47</v>
      </c>
      <c r="N2279" s="3" t="s">
        <v>2728</v>
      </c>
      <c r="O2279" s="1">
        <v>717</v>
      </c>
      <c r="P2279" s="4">
        <v>0</v>
      </c>
      <c r="Q2279" s="10">
        <f t="shared" si="147"/>
        <v>717</v>
      </c>
    </row>
    <row r="2280" spans="2:17" ht="20.25" customHeight="1">
      <c r="B2280" s="10" t="str">
        <f t="shared" si="144"/>
        <v>لباس كار ديرسوز(بلوز و شلوار)719</v>
      </c>
      <c r="C2280" s="10" t="str">
        <f t="shared" si="145"/>
        <v>لباس كار ديرسوز(بلوز و شلوار)1402/07/11719</v>
      </c>
      <c r="D2280" s="10" t="str">
        <f>IFERROR(IF(تحویلی!$E$1="","",IF(NOSA!O2280=تحویلی!$E$1,تحویلی!$E$1&amp;COUNTIF(NOSA!$O$1:O2280,تحویلی!$E$1),"")),"")</f>
        <v/>
      </c>
      <c r="E2280" s="10" t="str">
        <f t="shared" si="146"/>
        <v>22968719</v>
      </c>
      <c r="F2280" s="10" t="str">
        <f>IFERROR(VLOOKUP(I2280,DATABASE!$N:$O,2,FALSE),"")</f>
        <v>لباس كار ديرسوز(بلوز و شلوار)</v>
      </c>
      <c r="G2280" s="3" t="s">
        <v>2498</v>
      </c>
      <c r="H2280" s="4">
        <v>22968</v>
      </c>
      <c r="I2280" s="3" t="s">
        <v>1478</v>
      </c>
      <c r="J2280" s="3" t="s">
        <v>1711</v>
      </c>
      <c r="K2280" s="5">
        <v>1</v>
      </c>
      <c r="L2280" s="3" t="s">
        <v>28</v>
      </c>
      <c r="M2280" s="3" t="s">
        <v>47</v>
      </c>
      <c r="N2280" s="3" t="s">
        <v>395</v>
      </c>
      <c r="O2280" s="1">
        <v>719</v>
      </c>
      <c r="P2280" s="4">
        <v>0</v>
      </c>
      <c r="Q2280" s="10">
        <f t="shared" si="147"/>
        <v>719</v>
      </c>
    </row>
    <row r="2281" spans="2:17" ht="20.25" customHeight="1">
      <c r="B2281" s="10" t="str">
        <f t="shared" si="144"/>
        <v>شيشه مات ماسك جوشكاري717</v>
      </c>
      <c r="C2281" s="10" t="str">
        <f t="shared" si="145"/>
        <v>شيشه مات ماسك جوشكاري1402/07/12717</v>
      </c>
      <c r="D2281" s="10" t="str">
        <f>IFERROR(IF(تحویلی!$E$1="","",IF(NOSA!O2281=تحویلی!$E$1,تحویلی!$E$1&amp;COUNTIF(NOSA!$O$1:O2281,تحویلی!$E$1),"")),"")</f>
        <v/>
      </c>
      <c r="E2281" s="10" t="str">
        <f t="shared" si="146"/>
        <v>22983717</v>
      </c>
      <c r="F2281" s="10" t="str">
        <f>IFERROR(VLOOKUP(I2281,DATABASE!$N:$O,2,FALSE),"")</f>
        <v>شيشه مات ماسك جوشكاري</v>
      </c>
      <c r="G2281" s="3" t="s">
        <v>2499</v>
      </c>
      <c r="H2281" s="4">
        <v>22983</v>
      </c>
      <c r="I2281" s="3" t="s">
        <v>1507</v>
      </c>
      <c r="J2281" s="3" t="s">
        <v>113</v>
      </c>
      <c r="K2281" s="5">
        <v>2</v>
      </c>
      <c r="L2281" s="3" t="s">
        <v>8</v>
      </c>
      <c r="M2281" s="3" t="s">
        <v>189</v>
      </c>
      <c r="N2281" s="3" t="s">
        <v>673</v>
      </c>
      <c r="O2281" s="1">
        <v>717</v>
      </c>
      <c r="P2281" s="4">
        <v>0</v>
      </c>
      <c r="Q2281" s="10">
        <f t="shared" si="147"/>
        <v>717</v>
      </c>
    </row>
    <row r="2282" spans="2:17" ht="20.25" customHeight="1">
      <c r="B2282" s="10" t="str">
        <f t="shared" si="144"/>
        <v>شيشه ماسك جوشكاري ساده717</v>
      </c>
      <c r="C2282" s="10" t="str">
        <f t="shared" si="145"/>
        <v>شيشه ماسك جوشكاري ساده1402/07/12717</v>
      </c>
      <c r="D2282" s="10" t="str">
        <f>IFERROR(IF(تحویلی!$E$1="","",IF(NOSA!O2282=تحویلی!$E$1,تحویلی!$E$1&amp;COUNTIF(NOSA!$O$1:O2282,تحویلی!$E$1),"")),"")</f>
        <v/>
      </c>
      <c r="E2282" s="10" t="str">
        <f t="shared" si="146"/>
        <v>22983717</v>
      </c>
      <c r="F2282" s="10" t="str">
        <f>IFERROR(VLOOKUP(I2282,DATABASE!$N:$O,2,FALSE),"")</f>
        <v>شيشه ماسك جوشكاري ساده</v>
      </c>
      <c r="G2282" s="3" t="s">
        <v>2499</v>
      </c>
      <c r="H2282" s="4">
        <v>22983</v>
      </c>
      <c r="I2282" s="3" t="s">
        <v>1548</v>
      </c>
      <c r="J2282" s="3" t="s">
        <v>111</v>
      </c>
      <c r="K2282" s="5">
        <v>1</v>
      </c>
      <c r="L2282" s="3" t="s">
        <v>8</v>
      </c>
      <c r="M2282" s="3" t="s">
        <v>189</v>
      </c>
      <c r="N2282" s="3" t="s">
        <v>673</v>
      </c>
      <c r="O2282" s="1">
        <v>717</v>
      </c>
      <c r="P2282" s="4">
        <v>0</v>
      </c>
      <c r="Q2282" s="10">
        <f t="shared" si="147"/>
        <v>717</v>
      </c>
    </row>
    <row r="2283" spans="2:17" ht="20.25" customHeight="1">
      <c r="B2283" s="10" t="str">
        <f t="shared" si="144"/>
        <v>دستكش ضد برش سبك0</v>
      </c>
      <c r="C2283" s="10" t="str">
        <f t="shared" si="145"/>
        <v>دستكش ضد برش سبك1402/07/120</v>
      </c>
      <c r="D2283" s="10" t="str">
        <f>IFERROR(IF(تحویلی!$E$1="","",IF(NOSA!O2283=تحویلی!$E$1,تحویلی!$E$1&amp;COUNTIF(NOSA!$O$1:O2283,تحویلی!$E$1),"")),"")</f>
        <v/>
      </c>
      <c r="E2283" s="10" t="str">
        <f t="shared" si="146"/>
        <v>229870</v>
      </c>
      <c r="F2283" s="10" t="str">
        <f>IFERROR(VLOOKUP(I2283,DATABASE!$N:$O,2,FALSE),"")</f>
        <v>دستكش ضد برش سبك</v>
      </c>
      <c r="G2283" s="3" t="s">
        <v>2499</v>
      </c>
      <c r="H2283" s="4">
        <v>22987</v>
      </c>
      <c r="I2283" s="3" t="s">
        <v>1442</v>
      </c>
      <c r="J2283" s="3" t="s">
        <v>22</v>
      </c>
      <c r="K2283" s="5">
        <v>2</v>
      </c>
      <c r="L2283" s="3" t="s">
        <v>3</v>
      </c>
      <c r="M2283" s="3" t="s">
        <v>9</v>
      </c>
      <c r="N2283" s="3" t="s">
        <v>1716</v>
      </c>
      <c r="O2283" s="1">
        <v>0</v>
      </c>
      <c r="P2283" s="4">
        <v>2</v>
      </c>
      <c r="Q2283" s="10">
        <f t="shared" si="147"/>
        <v>0</v>
      </c>
    </row>
    <row r="2284" spans="2:17" ht="20.25" customHeight="1">
      <c r="B2284" s="10" t="str">
        <f t="shared" si="144"/>
        <v>دستكش استاد كار845</v>
      </c>
      <c r="C2284" s="10" t="str">
        <f t="shared" si="145"/>
        <v>دستكش استاد كار1402/07/12845</v>
      </c>
      <c r="D2284" s="10" t="str">
        <f>IFERROR(IF(تحویلی!$E$1="","",IF(NOSA!O2284=تحویلی!$E$1,تحویلی!$E$1&amp;COUNTIF(NOSA!$O$1:O2284,تحویلی!$E$1),"")),"")</f>
        <v/>
      </c>
      <c r="E2284" s="10" t="str">
        <f t="shared" si="146"/>
        <v>22990845</v>
      </c>
      <c r="F2284" s="10" t="str">
        <f>IFERROR(VLOOKUP(I2284,DATABASE!$N:$O,2,FALSE),"")</f>
        <v>دستكش استاد كار</v>
      </c>
      <c r="G2284" s="3" t="s">
        <v>2499</v>
      </c>
      <c r="H2284" s="4">
        <v>22990</v>
      </c>
      <c r="I2284" s="3" t="s">
        <v>1543</v>
      </c>
      <c r="J2284" s="3" t="s">
        <v>255</v>
      </c>
      <c r="K2284" s="5">
        <v>1</v>
      </c>
      <c r="L2284" s="3" t="s">
        <v>3</v>
      </c>
      <c r="M2284" s="3" t="s">
        <v>47</v>
      </c>
      <c r="N2284" s="3" t="s">
        <v>2701</v>
      </c>
      <c r="O2284" s="1">
        <v>845</v>
      </c>
      <c r="P2284" s="4">
        <v>0</v>
      </c>
      <c r="Q2284" s="10">
        <f t="shared" si="147"/>
        <v>845</v>
      </c>
    </row>
    <row r="2285" spans="2:17" ht="20.25" customHeight="1">
      <c r="B2285" s="10" t="str">
        <f t="shared" si="144"/>
        <v>دستكش ضد برش سبك827</v>
      </c>
      <c r="C2285" s="10" t="str">
        <f t="shared" si="145"/>
        <v>دستكش ضد برش سبك1402/07/12827</v>
      </c>
      <c r="D2285" s="10" t="str">
        <f>IFERROR(IF(تحویلی!$E$1="","",IF(NOSA!O2285=تحویلی!$E$1,تحویلی!$E$1&amp;COUNTIF(NOSA!$O$1:O2285,تحویلی!$E$1),"")),"")</f>
        <v/>
      </c>
      <c r="E2285" s="10" t="str">
        <f t="shared" si="146"/>
        <v>22991827</v>
      </c>
      <c r="F2285" s="10" t="str">
        <f>IFERROR(VLOOKUP(I2285,DATABASE!$N:$O,2,FALSE),"")</f>
        <v>دستكش ضد برش سبك</v>
      </c>
      <c r="G2285" s="3" t="s">
        <v>2499</v>
      </c>
      <c r="H2285" s="4">
        <v>22991</v>
      </c>
      <c r="I2285" s="3" t="s">
        <v>1442</v>
      </c>
      <c r="J2285" s="3" t="s">
        <v>22</v>
      </c>
      <c r="K2285" s="5">
        <v>1</v>
      </c>
      <c r="L2285" s="3" t="s">
        <v>3</v>
      </c>
      <c r="M2285" s="3" t="s">
        <v>47</v>
      </c>
      <c r="N2285" s="3" t="s">
        <v>2778</v>
      </c>
      <c r="O2285" s="1">
        <v>827</v>
      </c>
      <c r="P2285" s="4">
        <v>1</v>
      </c>
      <c r="Q2285" s="10">
        <f t="shared" si="147"/>
        <v>827</v>
      </c>
    </row>
    <row r="2286" spans="2:17" ht="20.25" customHeight="1">
      <c r="B2286" s="10" t="str">
        <f t="shared" si="144"/>
        <v>دستكش ضد برش سبك303</v>
      </c>
      <c r="C2286" s="10" t="str">
        <f t="shared" si="145"/>
        <v>دستكش ضد برش سبك1402/07/12303</v>
      </c>
      <c r="D2286" s="10" t="str">
        <f>IFERROR(IF(تحویلی!$E$1="","",IF(NOSA!O2286=تحویلی!$E$1,تحویلی!$E$1&amp;COUNTIF(NOSA!$O$1:O2286,تحویلی!$E$1),"")),"")</f>
        <v/>
      </c>
      <c r="E2286" s="10" t="str">
        <f t="shared" si="146"/>
        <v>22992303</v>
      </c>
      <c r="F2286" s="10" t="str">
        <f>IFERROR(VLOOKUP(I2286,DATABASE!$N:$O,2,FALSE),"")</f>
        <v>دستكش ضد برش سبك</v>
      </c>
      <c r="G2286" s="3" t="s">
        <v>2499</v>
      </c>
      <c r="H2286" s="4">
        <v>22992</v>
      </c>
      <c r="I2286" s="3" t="s">
        <v>1442</v>
      </c>
      <c r="J2286" s="3" t="s">
        <v>22</v>
      </c>
      <c r="K2286" s="5">
        <v>1</v>
      </c>
      <c r="L2286" s="3" t="s">
        <v>3</v>
      </c>
      <c r="M2286" s="3" t="s">
        <v>4</v>
      </c>
      <c r="N2286" s="3" t="s">
        <v>10</v>
      </c>
      <c r="O2286" s="1">
        <v>303</v>
      </c>
      <c r="P2286" s="4">
        <v>1</v>
      </c>
      <c r="Q2286" s="10">
        <f t="shared" si="147"/>
        <v>303</v>
      </c>
    </row>
    <row r="2287" spans="2:17" ht="20.25" customHeight="1">
      <c r="B2287" s="10" t="str">
        <f t="shared" si="144"/>
        <v>دستكش ساق بلند نسوز303</v>
      </c>
      <c r="C2287" s="10" t="str">
        <f t="shared" si="145"/>
        <v>دستكش ساق بلند نسوز1402/07/12303</v>
      </c>
      <c r="D2287" s="10" t="str">
        <f>IFERROR(IF(تحویلی!$E$1="","",IF(NOSA!O2287=تحویلی!$E$1,تحویلی!$E$1&amp;COUNTIF(NOSA!$O$1:O2287,تحویلی!$E$1),"")),"")</f>
        <v/>
      </c>
      <c r="E2287" s="10" t="str">
        <f t="shared" si="146"/>
        <v>22992303</v>
      </c>
      <c r="F2287" s="10" t="str">
        <f>IFERROR(VLOOKUP(I2287,DATABASE!$N:$O,2,FALSE),"")</f>
        <v>دستكش ساق بلند نسوز</v>
      </c>
      <c r="G2287" s="3" t="s">
        <v>2499</v>
      </c>
      <c r="H2287" s="4">
        <v>22992</v>
      </c>
      <c r="I2287" s="3" t="s">
        <v>1461</v>
      </c>
      <c r="J2287" s="3" t="s">
        <v>34</v>
      </c>
      <c r="K2287" s="5">
        <v>1</v>
      </c>
      <c r="L2287" s="3" t="s">
        <v>3</v>
      </c>
      <c r="M2287" s="3" t="s">
        <v>4</v>
      </c>
      <c r="N2287" s="3" t="s">
        <v>10</v>
      </c>
      <c r="O2287" s="1">
        <v>303</v>
      </c>
      <c r="P2287" s="4">
        <v>1</v>
      </c>
      <c r="Q2287" s="10">
        <f t="shared" si="147"/>
        <v>303</v>
      </c>
    </row>
    <row r="2288" spans="2:17" ht="20.25" customHeight="1">
      <c r="B2288" s="10" t="str">
        <f t="shared" si="144"/>
        <v>دستكش استاد كار303</v>
      </c>
      <c r="C2288" s="10" t="str">
        <f t="shared" si="145"/>
        <v>دستكش استاد كار1402/07/12303</v>
      </c>
      <c r="D2288" s="10" t="str">
        <f>IFERROR(IF(تحویلی!$E$1="","",IF(NOSA!O2288=تحویلی!$E$1,تحویلی!$E$1&amp;COUNTIF(NOSA!$O$1:O2288,تحویلی!$E$1),"")),"")</f>
        <v/>
      </c>
      <c r="E2288" s="10" t="str">
        <f t="shared" si="146"/>
        <v>22992303</v>
      </c>
      <c r="F2288" s="10" t="str">
        <f>IFERROR(VLOOKUP(I2288,DATABASE!$N:$O,2,FALSE),"")</f>
        <v>دستكش استاد كار</v>
      </c>
      <c r="G2288" s="3" t="s">
        <v>2499</v>
      </c>
      <c r="H2288" s="4">
        <v>22992</v>
      </c>
      <c r="I2288" s="3" t="s">
        <v>1543</v>
      </c>
      <c r="J2288" s="3" t="s">
        <v>255</v>
      </c>
      <c r="K2288" s="5">
        <v>1</v>
      </c>
      <c r="L2288" s="3" t="s">
        <v>3</v>
      </c>
      <c r="M2288" s="3" t="s">
        <v>4</v>
      </c>
      <c r="N2288" s="3" t="s">
        <v>10</v>
      </c>
      <c r="O2288" s="1">
        <v>303</v>
      </c>
      <c r="P2288" s="4">
        <v>1</v>
      </c>
      <c r="Q2288" s="10">
        <f t="shared" si="147"/>
        <v>303</v>
      </c>
    </row>
    <row r="2289" spans="2:17" ht="20.25" customHeight="1">
      <c r="B2289" s="10" t="str">
        <f t="shared" si="144"/>
        <v>دستكش ضد برش سبك149</v>
      </c>
      <c r="C2289" s="10" t="str">
        <f t="shared" si="145"/>
        <v>دستكش ضد برش سبك1402/07/12149</v>
      </c>
      <c r="D2289" s="10" t="str">
        <f>IFERROR(IF(تحویلی!$E$1="","",IF(NOSA!O2289=تحویلی!$E$1,تحویلی!$E$1&amp;COUNTIF(NOSA!$O$1:O2289,تحویلی!$E$1),"")),"")</f>
        <v/>
      </c>
      <c r="E2289" s="10" t="str">
        <f t="shared" si="146"/>
        <v>22992149</v>
      </c>
      <c r="F2289" s="10" t="str">
        <f>IFERROR(VLOOKUP(I2289,DATABASE!$N:$O,2,FALSE),"")</f>
        <v>دستكش ضد برش سبك</v>
      </c>
      <c r="G2289" s="3" t="s">
        <v>2499</v>
      </c>
      <c r="H2289" s="4">
        <v>22992</v>
      </c>
      <c r="I2289" s="3" t="s">
        <v>1442</v>
      </c>
      <c r="J2289" s="3" t="s">
        <v>22</v>
      </c>
      <c r="K2289" s="5">
        <v>1</v>
      </c>
      <c r="L2289" s="3" t="s">
        <v>3</v>
      </c>
      <c r="M2289" s="3" t="s">
        <v>4</v>
      </c>
      <c r="N2289" s="3" t="s">
        <v>2779</v>
      </c>
      <c r="O2289" s="1">
        <v>149</v>
      </c>
      <c r="P2289" s="4">
        <v>1</v>
      </c>
      <c r="Q2289" s="10">
        <f t="shared" si="147"/>
        <v>149</v>
      </c>
    </row>
    <row r="2290" spans="2:17" ht="20.25" customHeight="1">
      <c r="B2290" s="10" t="str">
        <f t="shared" si="144"/>
        <v>دستكش ساق بلند نسوز149</v>
      </c>
      <c r="C2290" s="10" t="str">
        <f t="shared" si="145"/>
        <v>دستكش ساق بلند نسوز1402/07/12149</v>
      </c>
      <c r="D2290" s="10" t="str">
        <f>IFERROR(IF(تحویلی!$E$1="","",IF(NOSA!O2290=تحویلی!$E$1,تحویلی!$E$1&amp;COUNTIF(NOSA!$O$1:O2290,تحویلی!$E$1),"")),"")</f>
        <v/>
      </c>
      <c r="E2290" s="10" t="str">
        <f t="shared" si="146"/>
        <v>22992149</v>
      </c>
      <c r="F2290" s="10" t="str">
        <f>IFERROR(VLOOKUP(I2290,DATABASE!$N:$O,2,FALSE),"")</f>
        <v>دستكش ساق بلند نسوز</v>
      </c>
      <c r="G2290" s="3" t="s">
        <v>2499</v>
      </c>
      <c r="H2290" s="4">
        <v>22992</v>
      </c>
      <c r="I2290" s="3" t="s">
        <v>1461</v>
      </c>
      <c r="J2290" s="3" t="s">
        <v>34</v>
      </c>
      <c r="K2290" s="5">
        <v>1</v>
      </c>
      <c r="L2290" s="3" t="s">
        <v>3</v>
      </c>
      <c r="M2290" s="3" t="s">
        <v>4</v>
      </c>
      <c r="N2290" s="3" t="s">
        <v>2779</v>
      </c>
      <c r="O2290" s="1">
        <v>149</v>
      </c>
      <c r="P2290" s="4">
        <v>1</v>
      </c>
      <c r="Q2290" s="10">
        <f t="shared" si="147"/>
        <v>149</v>
      </c>
    </row>
    <row r="2291" spans="2:17" ht="20.25" customHeight="1">
      <c r="B2291" s="10" t="str">
        <f t="shared" si="144"/>
        <v>دستكش استاد كار149</v>
      </c>
      <c r="C2291" s="10" t="str">
        <f t="shared" si="145"/>
        <v>دستكش استاد كار1402/07/12149</v>
      </c>
      <c r="D2291" s="10" t="str">
        <f>IFERROR(IF(تحویلی!$E$1="","",IF(NOSA!O2291=تحویلی!$E$1,تحویلی!$E$1&amp;COUNTIF(NOSA!$O$1:O2291,تحویلی!$E$1),"")),"")</f>
        <v/>
      </c>
      <c r="E2291" s="10" t="str">
        <f t="shared" si="146"/>
        <v>22992149</v>
      </c>
      <c r="F2291" s="10" t="str">
        <f>IFERROR(VLOOKUP(I2291,DATABASE!$N:$O,2,FALSE),"")</f>
        <v>دستكش استاد كار</v>
      </c>
      <c r="G2291" s="3" t="s">
        <v>2499</v>
      </c>
      <c r="H2291" s="4">
        <v>22992</v>
      </c>
      <c r="I2291" s="3" t="s">
        <v>1543</v>
      </c>
      <c r="J2291" s="3" t="s">
        <v>255</v>
      </c>
      <c r="K2291" s="5">
        <v>1</v>
      </c>
      <c r="L2291" s="3" t="s">
        <v>3</v>
      </c>
      <c r="M2291" s="3" t="s">
        <v>4</v>
      </c>
      <c r="N2291" s="3" t="s">
        <v>2779</v>
      </c>
      <c r="O2291" s="1">
        <v>149</v>
      </c>
      <c r="P2291" s="4">
        <v>1</v>
      </c>
      <c r="Q2291" s="10">
        <f t="shared" si="147"/>
        <v>149</v>
      </c>
    </row>
    <row r="2292" spans="2:17" ht="20.25" customHeight="1">
      <c r="B2292" s="10" t="str">
        <f t="shared" si="144"/>
        <v>كفش ايمني360</v>
      </c>
      <c r="C2292" s="10" t="str">
        <f t="shared" si="145"/>
        <v>كفش ايمني1402/07/12360</v>
      </c>
      <c r="D2292" s="10" t="str">
        <f>IFERROR(IF(تحویلی!$E$1="","",IF(NOSA!O2292=تحویلی!$E$1,تحویلی!$E$1&amp;COUNTIF(NOSA!$O$1:O2292,تحویلی!$E$1),"")),"")</f>
        <v/>
      </c>
      <c r="E2292" s="10" t="str">
        <f t="shared" si="146"/>
        <v>22995360</v>
      </c>
      <c r="F2292" s="10" t="str">
        <f>IFERROR(VLOOKUP(I2292,DATABASE!$N:$O,2,FALSE),"")</f>
        <v>كفش ايمني</v>
      </c>
      <c r="G2292" s="3" t="s">
        <v>2499</v>
      </c>
      <c r="H2292" s="4">
        <v>22995</v>
      </c>
      <c r="I2292" s="3" t="s">
        <v>1526</v>
      </c>
      <c r="J2292" s="3" t="s">
        <v>1729</v>
      </c>
      <c r="K2292" s="5">
        <v>1</v>
      </c>
      <c r="L2292" s="3" t="s">
        <v>3</v>
      </c>
      <c r="M2292" s="3" t="s">
        <v>202</v>
      </c>
      <c r="N2292" s="3" t="s">
        <v>360</v>
      </c>
      <c r="O2292" s="1">
        <v>360</v>
      </c>
      <c r="P2292" s="4">
        <v>0</v>
      </c>
      <c r="Q2292" s="10">
        <f t="shared" si="147"/>
        <v>360</v>
      </c>
    </row>
    <row r="2293" spans="2:17" ht="20.25" customHeight="1">
      <c r="B2293" s="10" t="str">
        <f t="shared" si="144"/>
        <v>لباس كار ديرسوز(بلوز) 6</v>
      </c>
      <c r="C2293" s="10" t="str">
        <f t="shared" si="145"/>
        <v>لباس كار ديرسوز(بلوز) 1402/07/126</v>
      </c>
      <c r="D2293" s="10" t="str">
        <f>IFERROR(IF(تحویلی!$E$1="","",IF(NOSA!O2293=تحویلی!$E$1,تحویلی!$E$1&amp;COUNTIF(NOSA!$O$1:O2293,تحویلی!$E$1),"")),"")</f>
        <v/>
      </c>
      <c r="E2293" s="10" t="str">
        <f t="shared" si="146"/>
        <v>229976</v>
      </c>
      <c r="F2293" s="10" t="str">
        <f>IFERROR(VLOOKUP(I2293,DATABASE!$N:$O,2,FALSE),"")</f>
        <v xml:space="preserve">لباس كار ديرسوز(بلوز) </v>
      </c>
      <c r="G2293" s="3" t="s">
        <v>2499</v>
      </c>
      <c r="H2293" s="4">
        <v>22997</v>
      </c>
      <c r="I2293" s="3" t="s">
        <v>2316</v>
      </c>
      <c r="J2293" s="3" t="s">
        <v>2780</v>
      </c>
      <c r="K2293" s="5">
        <v>1</v>
      </c>
      <c r="L2293" s="3" t="s">
        <v>8</v>
      </c>
      <c r="M2293" s="3" t="s">
        <v>25</v>
      </c>
      <c r="N2293" s="3" t="s">
        <v>752</v>
      </c>
      <c r="O2293" s="1">
        <v>6</v>
      </c>
      <c r="P2293" s="4">
        <v>0</v>
      </c>
      <c r="Q2293" s="10">
        <f t="shared" si="147"/>
        <v>6</v>
      </c>
    </row>
    <row r="2294" spans="2:17" ht="20.25" customHeight="1">
      <c r="B2294" s="10" t="str">
        <f t="shared" si="144"/>
        <v>لباس كار كارشناسي233</v>
      </c>
      <c r="C2294" s="10" t="str">
        <f t="shared" si="145"/>
        <v>لباس كار كارشناسي1402/07/12233</v>
      </c>
      <c r="D2294" s="10" t="str">
        <f>IFERROR(IF(تحویلی!$E$1="","",IF(NOSA!O2294=تحویلی!$E$1,تحویلی!$E$1&amp;COUNTIF(NOSA!$O$1:O2294,تحویلی!$E$1),"")),"")</f>
        <v/>
      </c>
      <c r="E2294" s="10" t="str">
        <f t="shared" si="146"/>
        <v>23008233</v>
      </c>
      <c r="F2294" s="10" t="str">
        <f>IFERROR(VLOOKUP(I2294,DATABASE!$N:$O,2,FALSE),"")</f>
        <v>لباس كار كارشناسي</v>
      </c>
      <c r="G2294" s="3" t="s">
        <v>2499</v>
      </c>
      <c r="H2294" s="4">
        <v>23008</v>
      </c>
      <c r="I2294" s="3" t="s">
        <v>2347</v>
      </c>
      <c r="J2294" s="3" t="s">
        <v>2781</v>
      </c>
      <c r="K2294" s="5">
        <v>1</v>
      </c>
      <c r="L2294" s="3" t="s">
        <v>8</v>
      </c>
      <c r="M2294" s="3" t="s">
        <v>25</v>
      </c>
      <c r="N2294" s="3" t="s">
        <v>2782</v>
      </c>
      <c r="O2294" s="1">
        <v>233</v>
      </c>
      <c r="P2294" s="4">
        <v>0</v>
      </c>
      <c r="Q2294" s="10">
        <f t="shared" si="147"/>
        <v>233</v>
      </c>
    </row>
    <row r="2295" spans="2:17" ht="20.25" customHeight="1">
      <c r="B2295" s="10" t="str">
        <f t="shared" si="144"/>
        <v>دستكش ضد برش سبك83</v>
      </c>
      <c r="C2295" s="10" t="str">
        <f t="shared" si="145"/>
        <v>دستكش ضد برش سبك1402/07/1283</v>
      </c>
      <c r="D2295" s="10" t="str">
        <f>IFERROR(IF(تحویلی!$E$1="","",IF(NOSA!O2295=تحویلی!$E$1,تحویلی!$E$1&amp;COUNTIF(NOSA!$O$1:O2295,تحویلی!$E$1),"")),"")</f>
        <v/>
      </c>
      <c r="E2295" s="10" t="str">
        <f t="shared" si="146"/>
        <v>2300983</v>
      </c>
      <c r="F2295" s="10" t="str">
        <f>IFERROR(VLOOKUP(I2295,DATABASE!$N:$O,2,FALSE),"")</f>
        <v>دستكش ضد برش سبك</v>
      </c>
      <c r="G2295" s="3" t="s">
        <v>2499</v>
      </c>
      <c r="H2295" s="4">
        <v>23009</v>
      </c>
      <c r="I2295" s="3" t="s">
        <v>1442</v>
      </c>
      <c r="J2295" s="3" t="s">
        <v>22</v>
      </c>
      <c r="K2295" s="5">
        <v>1</v>
      </c>
      <c r="L2295" s="3" t="s">
        <v>3</v>
      </c>
      <c r="M2295" s="3" t="s">
        <v>1417</v>
      </c>
      <c r="N2295" s="3" t="s">
        <v>929</v>
      </c>
      <c r="O2295" s="1">
        <v>83</v>
      </c>
      <c r="P2295" s="4">
        <v>0</v>
      </c>
      <c r="Q2295" s="10">
        <f t="shared" si="147"/>
        <v>83</v>
      </c>
    </row>
    <row r="2296" spans="2:17" ht="20.25" customHeight="1">
      <c r="B2296" s="10" t="str">
        <f t="shared" si="144"/>
        <v>پوتين ايمني نسوز460</v>
      </c>
      <c r="C2296" s="10" t="str">
        <f t="shared" si="145"/>
        <v>پوتين ايمني نسوز1402/07/12460</v>
      </c>
      <c r="D2296" s="10" t="str">
        <f>IFERROR(IF(تحویلی!$E$1="","",IF(NOSA!O2296=تحویلی!$E$1,تحویلی!$E$1&amp;COUNTIF(NOSA!$O$1:O2296,تحویلی!$E$1),"")),"")</f>
        <v/>
      </c>
      <c r="E2296" s="10" t="str">
        <f t="shared" si="146"/>
        <v>23011460</v>
      </c>
      <c r="F2296" s="10" t="str">
        <f>IFERROR(VLOOKUP(I2296,DATABASE!$N:$O,2,FALSE),"")</f>
        <v>پوتين ايمني نسوز</v>
      </c>
      <c r="G2296" s="3" t="s">
        <v>2499</v>
      </c>
      <c r="H2296" s="4">
        <v>23011</v>
      </c>
      <c r="I2296" s="3" t="s">
        <v>1648</v>
      </c>
      <c r="J2296" s="3" t="s">
        <v>1649</v>
      </c>
      <c r="K2296" s="5">
        <v>1</v>
      </c>
      <c r="L2296" s="3" t="s">
        <v>3</v>
      </c>
      <c r="M2296" s="3" t="s">
        <v>215</v>
      </c>
      <c r="N2296" s="3" t="s">
        <v>2765</v>
      </c>
      <c r="O2296" s="1">
        <v>460</v>
      </c>
      <c r="P2296" s="4">
        <v>0</v>
      </c>
      <c r="Q2296" s="10">
        <f t="shared" si="147"/>
        <v>460</v>
      </c>
    </row>
    <row r="2297" spans="2:17" ht="20.25" customHeight="1">
      <c r="B2297" s="10" t="str">
        <f t="shared" si="144"/>
        <v>كفش ايمني عايق برق672</v>
      </c>
      <c r="C2297" s="10" t="str">
        <f t="shared" si="145"/>
        <v>كفش ايمني عايق برق1402/07/12672</v>
      </c>
      <c r="D2297" s="10" t="str">
        <f>IFERROR(IF(تحویلی!$E$1="","",IF(NOSA!O2297=تحویلی!$E$1,تحویلی!$E$1&amp;COUNTIF(NOSA!$O$1:O2297,تحویلی!$E$1),"")),"")</f>
        <v/>
      </c>
      <c r="E2297" s="10" t="str">
        <f t="shared" si="146"/>
        <v>23019672</v>
      </c>
      <c r="F2297" s="10" t="str">
        <f>IFERROR(VLOOKUP(I2297,DATABASE!$N:$O,2,FALSE),"")</f>
        <v>كفش ايمني عايق برق</v>
      </c>
      <c r="G2297" s="3" t="s">
        <v>2499</v>
      </c>
      <c r="H2297" s="4">
        <v>23019</v>
      </c>
      <c r="I2297" s="3" t="s">
        <v>1610</v>
      </c>
      <c r="J2297" s="3" t="s">
        <v>1689</v>
      </c>
      <c r="K2297" s="5">
        <v>1</v>
      </c>
      <c r="L2297" s="3" t="s">
        <v>3</v>
      </c>
      <c r="M2297" s="3" t="s">
        <v>47</v>
      </c>
      <c r="N2297" s="3" t="s">
        <v>214</v>
      </c>
      <c r="O2297" s="1">
        <v>672</v>
      </c>
      <c r="P2297" s="4">
        <v>0</v>
      </c>
      <c r="Q2297" s="10">
        <f t="shared" si="147"/>
        <v>672</v>
      </c>
    </row>
    <row r="2298" spans="2:17" ht="20.25" customHeight="1">
      <c r="B2298" s="10" t="str">
        <f t="shared" si="144"/>
        <v>824</v>
      </c>
      <c r="C2298" s="10" t="str">
        <f t="shared" si="145"/>
        <v>1402/07/13824</v>
      </c>
      <c r="D2298" s="10" t="str">
        <f>IFERROR(IF(تحویلی!$E$1="","",IF(NOSA!O2298=تحویلی!$E$1,تحویلی!$E$1&amp;COUNTIF(NOSA!$O$1:O2298,تحویلی!$E$1),"")),"")</f>
        <v/>
      </c>
      <c r="E2298" s="10" t="str">
        <f t="shared" si="146"/>
        <v>23023824</v>
      </c>
      <c r="F2298" s="10" t="str">
        <f>IFERROR(VLOOKUP(I2298,DATABASE!$N:$O,2,FALSE),"")</f>
        <v/>
      </c>
      <c r="G2298" s="3" t="s">
        <v>2500</v>
      </c>
      <c r="H2298" s="4">
        <v>23023</v>
      </c>
      <c r="I2298" s="3" t="s">
        <v>2624</v>
      </c>
      <c r="J2298" s="3" t="s">
        <v>466</v>
      </c>
      <c r="K2298" s="5">
        <v>1340</v>
      </c>
      <c r="L2298" s="3" t="s">
        <v>8</v>
      </c>
      <c r="M2298" s="3" t="s">
        <v>63</v>
      </c>
      <c r="N2298" s="3" t="s">
        <v>1790</v>
      </c>
      <c r="O2298" s="1">
        <v>824</v>
      </c>
      <c r="P2298" s="4">
        <v>0</v>
      </c>
      <c r="Q2298" s="10">
        <f t="shared" si="147"/>
        <v>824</v>
      </c>
    </row>
    <row r="2299" spans="2:17" ht="20.25" customHeight="1">
      <c r="B2299" s="10" t="str">
        <f t="shared" si="144"/>
        <v>ماسك N95) FFP2 )824</v>
      </c>
      <c r="C2299" s="10" t="str">
        <f t="shared" si="145"/>
        <v>ماسك N95) FFP2 )1402/07/13824</v>
      </c>
      <c r="D2299" s="10" t="str">
        <f>IFERROR(IF(تحویلی!$E$1="","",IF(NOSA!O2299=تحویلی!$E$1,تحویلی!$E$1&amp;COUNTIF(NOSA!$O$1:O2299,تحویلی!$E$1),"")),"")</f>
        <v/>
      </c>
      <c r="E2299" s="10" t="str">
        <f t="shared" si="146"/>
        <v>23023824</v>
      </c>
      <c r="F2299" s="10" t="str">
        <f>IFERROR(VLOOKUP(I2299,DATABASE!$N:$O,2,FALSE),"")</f>
        <v>ماسك N95) FFP2 )</v>
      </c>
      <c r="G2299" s="3" t="s">
        <v>2500</v>
      </c>
      <c r="H2299" s="4">
        <v>23023</v>
      </c>
      <c r="I2299" s="3" t="s">
        <v>1469</v>
      </c>
      <c r="J2299" s="3" t="s">
        <v>256</v>
      </c>
      <c r="K2299" s="5">
        <v>1450</v>
      </c>
      <c r="L2299" s="3" t="s">
        <v>8</v>
      </c>
      <c r="M2299" s="3" t="s">
        <v>63</v>
      </c>
      <c r="N2299" s="3" t="s">
        <v>1790</v>
      </c>
      <c r="O2299" s="1">
        <v>824</v>
      </c>
      <c r="P2299" s="4">
        <v>0</v>
      </c>
      <c r="Q2299" s="10">
        <f t="shared" si="147"/>
        <v>824</v>
      </c>
    </row>
    <row r="2300" spans="2:17" ht="20.25" customHeight="1">
      <c r="B2300" s="10" t="str">
        <f t="shared" si="144"/>
        <v>دستكش ضد برش سبك114</v>
      </c>
      <c r="C2300" s="10" t="str">
        <f t="shared" si="145"/>
        <v>دستكش ضد برش سبك1402/07/13114</v>
      </c>
      <c r="D2300" s="10" t="str">
        <f>IFERROR(IF(تحویلی!$E$1="","",IF(NOSA!O2300=تحویلی!$E$1,تحویلی!$E$1&amp;COUNTIF(NOSA!$O$1:O2300,تحویلی!$E$1),"")),"")</f>
        <v/>
      </c>
      <c r="E2300" s="10" t="str">
        <f t="shared" si="146"/>
        <v>23040114</v>
      </c>
      <c r="F2300" s="10" t="str">
        <f>IFERROR(VLOOKUP(I2300,DATABASE!$N:$O,2,FALSE),"")</f>
        <v>دستكش ضد برش سبك</v>
      </c>
      <c r="G2300" s="3" t="s">
        <v>2500</v>
      </c>
      <c r="H2300" s="4">
        <v>23040</v>
      </c>
      <c r="I2300" s="3" t="s">
        <v>1442</v>
      </c>
      <c r="J2300" s="3" t="s">
        <v>22</v>
      </c>
      <c r="K2300" s="5">
        <v>1</v>
      </c>
      <c r="L2300" s="3" t="s">
        <v>3</v>
      </c>
      <c r="M2300" s="3" t="s">
        <v>25</v>
      </c>
      <c r="N2300" s="3" t="s">
        <v>2783</v>
      </c>
      <c r="O2300" s="1">
        <v>114</v>
      </c>
      <c r="P2300" s="4">
        <v>0</v>
      </c>
      <c r="Q2300" s="10">
        <f t="shared" si="147"/>
        <v>114</v>
      </c>
    </row>
    <row r="2301" spans="2:17" ht="20.25" customHeight="1">
      <c r="B2301" s="10" t="str">
        <f t="shared" si="144"/>
        <v>دستكش كف مواد سبك741</v>
      </c>
      <c r="C2301" s="10" t="str">
        <f t="shared" si="145"/>
        <v>دستكش كف مواد سبك1402/07/13741</v>
      </c>
      <c r="D2301" s="10" t="str">
        <f>IFERROR(IF(تحویلی!$E$1="","",IF(NOSA!O2301=تحویلی!$E$1,تحویلی!$E$1&amp;COUNTIF(NOSA!$O$1:O2301,تحویلی!$E$1),"")),"")</f>
        <v/>
      </c>
      <c r="E2301" s="10" t="str">
        <f t="shared" si="146"/>
        <v>23044741</v>
      </c>
      <c r="F2301" s="10" t="str">
        <f>IFERROR(VLOOKUP(I2301,DATABASE!$N:$O,2,FALSE),"")</f>
        <v>دستكش كف مواد سبك</v>
      </c>
      <c r="G2301" s="3" t="s">
        <v>2500</v>
      </c>
      <c r="H2301" s="4">
        <v>23044</v>
      </c>
      <c r="I2301" s="3" t="s">
        <v>1456</v>
      </c>
      <c r="J2301" s="3" t="s">
        <v>2</v>
      </c>
      <c r="K2301" s="5">
        <v>1</v>
      </c>
      <c r="L2301" s="3" t="s">
        <v>3</v>
      </c>
      <c r="M2301" s="3" t="s">
        <v>102</v>
      </c>
      <c r="N2301" s="3" t="s">
        <v>764</v>
      </c>
      <c r="O2301" s="1">
        <v>741</v>
      </c>
      <c r="P2301" s="4">
        <v>0</v>
      </c>
      <c r="Q2301" s="10">
        <f t="shared" si="147"/>
        <v>741</v>
      </c>
    </row>
    <row r="2302" spans="2:17" ht="20.25" customHeight="1">
      <c r="B2302" s="10" t="str">
        <f t="shared" si="144"/>
        <v>پوتين ايمني نسوز313</v>
      </c>
      <c r="C2302" s="10" t="str">
        <f t="shared" si="145"/>
        <v>پوتين ايمني نسوز1402/07/13313</v>
      </c>
      <c r="D2302" s="10" t="str">
        <f>IFERROR(IF(تحویلی!$E$1="","",IF(NOSA!O2302=تحویلی!$E$1,تحویلی!$E$1&amp;COUNTIF(NOSA!$O$1:O2302,تحویلی!$E$1),"")),"")</f>
        <v/>
      </c>
      <c r="E2302" s="10" t="str">
        <f t="shared" si="146"/>
        <v>23045313</v>
      </c>
      <c r="F2302" s="10" t="str">
        <f>IFERROR(VLOOKUP(I2302,DATABASE!$N:$O,2,FALSE),"")</f>
        <v>پوتين ايمني نسوز</v>
      </c>
      <c r="G2302" s="3" t="s">
        <v>2500</v>
      </c>
      <c r="H2302" s="4">
        <v>23045</v>
      </c>
      <c r="I2302" s="3" t="s">
        <v>1510</v>
      </c>
      <c r="J2302" s="3" t="s">
        <v>1660</v>
      </c>
      <c r="K2302" s="5">
        <v>1</v>
      </c>
      <c r="L2302" s="3" t="s">
        <v>3</v>
      </c>
      <c r="M2302" s="3" t="s">
        <v>9</v>
      </c>
      <c r="N2302" s="3" t="s">
        <v>125</v>
      </c>
      <c r="O2302" s="1">
        <v>313</v>
      </c>
      <c r="P2302" s="4">
        <v>1</v>
      </c>
      <c r="Q2302" s="10">
        <f t="shared" si="147"/>
        <v>313</v>
      </c>
    </row>
    <row r="2303" spans="2:17" ht="20.25" customHeight="1">
      <c r="B2303" s="10" t="str">
        <f t="shared" si="144"/>
        <v>دستكش ضد برش سبك313</v>
      </c>
      <c r="C2303" s="10" t="str">
        <f t="shared" si="145"/>
        <v>دستكش ضد برش سبك1402/07/13313</v>
      </c>
      <c r="D2303" s="10" t="str">
        <f>IFERROR(IF(تحویلی!$E$1="","",IF(NOSA!O2303=تحویلی!$E$1,تحویلی!$E$1&amp;COUNTIF(NOSA!$O$1:O2303,تحویلی!$E$1),"")),"")</f>
        <v/>
      </c>
      <c r="E2303" s="10" t="str">
        <f t="shared" si="146"/>
        <v>23045313</v>
      </c>
      <c r="F2303" s="10" t="str">
        <f>IFERROR(VLOOKUP(I2303,DATABASE!$N:$O,2,FALSE),"")</f>
        <v>دستكش ضد برش سبك</v>
      </c>
      <c r="G2303" s="3" t="s">
        <v>2500</v>
      </c>
      <c r="H2303" s="4">
        <v>23045</v>
      </c>
      <c r="I2303" s="3" t="s">
        <v>1442</v>
      </c>
      <c r="J2303" s="3" t="s">
        <v>22</v>
      </c>
      <c r="K2303" s="5">
        <v>1</v>
      </c>
      <c r="L2303" s="3" t="s">
        <v>3</v>
      </c>
      <c r="M2303" s="3" t="s">
        <v>9</v>
      </c>
      <c r="N2303" s="3" t="s">
        <v>125</v>
      </c>
      <c r="O2303" s="1">
        <v>313</v>
      </c>
      <c r="P2303" s="4">
        <v>0</v>
      </c>
      <c r="Q2303" s="10">
        <f t="shared" si="147"/>
        <v>313</v>
      </c>
    </row>
    <row r="2304" spans="2:17" ht="20.25" customHeight="1">
      <c r="B2304" s="10" t="str">
        <f t="shared" si="144"/>
        <v>عينك رويت مذاب651</v>
      </c>
      <c r="C2304" s="10" t="str">
        <f t="shared" si="145"/>
        <v>عينك رويت مذاب1402/07/13651</v>
      </c>
      <c r="D2304" s="10" t="str">
        <f>IFERROR(IF(تحویلی!$E$1="","",IF(NOSA!O2304=تحویلی!$E$1,تحویلی!$E$1&amp;COUNTIF(NOSA!$O$1:O2304,تحویلی!$E$1),"")),"")</f>
        <v/>
      </c>
      <c r="E2304" s="10" t="str">
        <f t="shared" si="146"/>
        <v>23048651</v>
      </c>
      <c r="F2304" s="10" t="str">
        <f>IFERROR(VLOOKUP(I2304,DATABASE!$N:$O,2,FALSE),"")</f>
        <v>عينك رويت مذاب</v>
      </c>
      <c r="G2304" s="3" t="s">
        <v>2500</v>
      </c>
      <c r="H2304" s="4">
        <v>23048</v>
      </c>
      <c r="I2304" s="3" t="s">
        <v>2323</v>
      </c>
      <c r="J2304" s="3" t="s">
        <v>2240</v>
      </c>
      <c r="K2304" s="5">
        <v>1</v>
      </c>
      <c r="L2304" s="3" t="s">
        <v>8</v>
      </c>
      <c r="M2304" s="3" t="s">
        <v>4</v>
      </c>
      <c r="N2304" s="3" t="s">
        <v>165</v>
      </c>
      <c r="O2304" s="1">
        <v>651</v>
      </c>
      <c r="P2304" s="4">
        <v>0</v>
      </c>
      <c r="Q2304" s="10">
        <f t="shared" si="147"/>
        <v>651</v>
      </c>
    </row>
    <row r="2305" spans="2:17" ht="20.25" customHeight="1">
      <c r="B2305" s="10" t="str">
        <f t="shared" si="144"/>
        <v>دستكش ساق بلند نسوز88</v>
      </c>
      <c r="C2305" s="10" t="str">
        <f t="shared" si="145"/>
        <v>دستكش ساق بلند نسوز1402/07/1388</v>
      </c>
      <c r="D2305" s="10" t="str">
        <f>IFERROR(IF(تحویلی!$E$1="","",IF(NOSA!O2305=تحویلی!$E$1,تحویلی!$E$1&amp;COUNTIF(NOSA!$O$1:O2305,تحویلی!$E$1),"")),"")</f>
        <v/>
      </c>
      <c r="E2305" s="10" t="str">
        <f t="shared" si="146"/>
        <v>2304988</v>
      </c>
      <c r="F2305" s="10" t="str">
        <f>IFERROR(VLOOKUP(I2305,DATABASE!$N:$O,2,FALSE),"")</f>
        <v>دستكش ساق بلند نسوز</v>
      </c>
      <c r="G2305" s="3" t="s">
        <v>2500</v>
      </c>
      <c r="H2305" s="4">
        <v>23049</v>
      </c>
      <c r="I2305" s="3" t="s">
        <v>1461</v>
      </c>
      <c r="J2305" s="3" t="s">
        <v>34</v>
      </c>
      <c r="K2305" s="5">
        <v>1</v>
      </c>
      <c r="L2305" s="3" t="s">
        <v>3</v>
      </c>
      <c r="M2305" s="3" t="s">
        <v>19</v>
      </c>
      <c r="N2305" s="3" t="s">
        <v>306</v>
      </c>
      <c r="O2305" s="1">
        <v>88</v>
      </c>
      <c r="P2305" s="4">
        <v>1</v>
      </c>
      <c r="Q2305" s="10">
        <f t="shared" si="147"/>
        <v>88</v>
      </c>
    </row>
    <row r="2306" spans="2:17" ht="20.25" customHeight="1">
      <c r="B2306" s="10" t="str">
        <f t="shared" ref="B2306:B2367" si="148">F2306&amp;Q2306</f>
        <v>كفش ايمني عايق برق8</v>
      </c>
      <c r="C2306" s="10" t="str">
        <f t="shared" ref="C2306:C2367" si="149">F2306&amp;G2306&amp;O2306</f>
        <v>كفش ايمني عايق برق1402/07/148</v>
      </c>
      <c r="D2306" s="10" t="str">
        <f>IFERROR(IF(تحویلی!$E$1="","",IF(NOSA!O2306=تحویلی!$E$1,تحویلی!$E$1&amp;COUNTIF(NOSA!$O$1:O2306,تحویلی!$E$1),"")),"")</f>
        <v/>
      </c>
      <c r="E2306" s="10" t="str">
        <f t="shared" ref="E2306:E2367" si="150">H2306&amp;O2306</f>
        <v>230658</v>
      </c>
      <c r="F2306" s="10" t="str">
        <f>IFERROR(VLOOKUP(I2306,DATABASE!$N:$O,2,FALSE),"")</f>
        <v>كفش ايمني عايق برق</v>
      </c>
      <c r="G2306" s="3" t="s">
        <v>2501</v>
      </c>
      <c r="H2306" s="4">
        <v>23065</v>
      </c>
      <c r="I2306" s="3" t="s">
        <v>1575</v>
      </c>
      <c r="J2306" s="3" t="s">
        <v>1717</v>
      </c>
      <c r="K2306" s="5">
        <v>1</v>
      </c>
      <c r="L2306" s="3" t="s">
        <v>3</v>
      </c>
      <c r="M2306" s="3" t="s">
        <v>47</v>
      </c>
      <c r="N2306" s="3" t="s">
        <v>710</v>
      </c>
      <c r="O2306" s="1">
        <v>8</v>
      </c>
      <c r="P2306" s="4">
        <v>0</v>
      </c>
      <c r="Q2306" s="10">
        <f t="shared" si="147"/>
        <v>8</v>
      </c>
    </row>
    <row r="2307" spans="2:17" ht="20.25" customHeight="1">
      <c r="B2307" s="10" t="str">
        <f t="shared" si="148"/>
        <v>نقاب تيره محافظ صورت  canasafe69</v>
      </c>
      <c r="C2307" s="10" t="str">
        <f t="shared" si="149"/>
        <v>نقاب تيره محافظ صورت  canasafe1402/07/1469</v>
      </c>
      <c r="D2307" s="10" t="str">
        <f>IFERROR(IF(تحویلی!$E$1="","",IF(NOSA!O2307=تحویلی!$E$1,تحویلی!$E$1&amp;COUNTIF(NOSA!$O$1:O2307,تحویلی!$E$1),"")),"")</f>
        <v/>
      </c>
      <c r="E2307" s="10" t="str">
        <f t="shared" si="150"/>
        <v>2306669</v>
      </c>
      <c r="F2307" s="10" t="str">
        <f>IFERROR(VLOOKUP(I2307,DATABASE!$N:$O,2,FALSE),"")</f>
        <v>نقاب تيره محافظ صورت  canasafe</v>
      </c>
      <c r="G2307" s="3" t="s">
        <v>2501</v>
      </c>
      <c r="H2307" s="4">
        <v>23066</v>
      </c>
      <c r="I2307" s="3" t="s">
        <v>1487</v>
      </c>
      <c r="J2307" s="3" t="s">
        <v>1488</v>
      </c>
      <c r="K2307" s="5">
        <v>1</v>
      </c>
      <c r="L2307" s="3" t="s">
        <v>8</v>
      </c>
      <c r="M2307" s="3" t="s">
        <v>19</v>
      </c>
      <c r="N2307" s="3" t="s">
        <v>2784</v>
      </c>
      <c r="O2307" s="1">
        <v>69</v>
      </c>
      <c r="P2307" s="4">
        <v>0</v>
      </c>
      <c r="Q2307" s="10">
        <f t="shared" si="147"/>
        <v>69</v>
      </c>
    </row>
    <row r="2308" spans="2:17" ht="20.25" customHeight="1">
      <c r="B2308" s="10" t="str">
        <f t="shared" si="148"/>
        <v>رابط فنري نقاب كلاه ايمني69</v>
      </c>
      <c r="C2308" s="10" t="str">
        <f t="shared" si="149"/>
        <v>رابط فنري نقاب كلاه ايمني1402/07/1469</v>
      </c>
      <c r="D2308" s="10" t="str">
        <f>IFERROR(IF(تحویلی!$E$1="","",IF(NOSA!O2308=تحویلی!$E$1,تحویلی!$E$1&amp;COUNTIF(NOSA!$O$1:O2308,تحویلی!$E$1),"")),"")</f>
        <v/>
      </c>
      <c r="E2308" s="10" t="str">
        <f t="shared" si="150"/>
        <v>2306669</v>
      </c>
      <c r="F2308" s="10" t="str">
        <f>IFERROR(VLOOKUP(I2308,DATABASE!$N:$O,2,FALSE),"")</f>
        <v>رابط فنري نقاب كلاه ايمني</v>
      </c>
      <c r="G2308" s="3" t="s">
        <v>2501</v>
      </c>
      <c r="H2308" s="4">
        <v>23066</v>
      </c>
      <c r="I2308" s="3" t="s">
        <v>1454</v>
      </c>
      <c r="J2308" s="3" t="s">
        <v>135</v>
      </c>
      <c r="K2308" s="5">
        <v>1</v>
      </c>
      <c r="L2308" s="3" t="s">
        <v>8</v>
      </c>
      <c r="M2308" s="3" t="s">
        <v>19</v>
      </c>
      <c r="N2308" s="3" t="s">
        <v>2784</v>
      </c>
      <c r="O2308" s="1">
        <v>69</v>
      </c>
      <c r="P2308" s="4">
        <v>0</v>
      </c>
      <c r="Q2308" s="10">
        <f t="shared" si="147"/>
        <v>69</v>
      </c>
    </row>
    <row r="2309" spans="2:17" ht="20.25" customHeight="1">
      <c r="B2309" s="10" t="str">
        <f t="shared" si="148"/>
        <v>دستكش ضد برش سبك69</v>
      </c>
      <c r="C2309" s="10" t="str">
        <f t="shared" si="149"/>
        <v>دستكش ضد برش سبك1402/07/1469</v>
      </c>
      <c r="D2309" s="10" t="str">
        <f>IFERROR(IF(تحویلی!$E$1="","",IF(NOSA!O2309=تحویلی!$E$1,تحویلی!$E$1&amp;COUNTIF(NOSA!$O$1:O2309,تحویلی!$E$1),"")),"")</f>
        <v/>
      </c>
      <c r="E2309" s="10" t="str">
        <f t="shared" si="150"/>
        <v>2306669</v>
      </c>
      <c r="F2309" s="10" t="str">
        <f>IFERROR(VLOOKUP(I2309,DATABASE!$N:$O,2,FALSE),"")</f>
        <v>دستكش ضد برش سبك</v>
      </c>
      <c r="G2309" s="3" t="s">
        <v>2501</v>
      </c>
      <c r="H2309" s="4">
        <v>23066</v>
      </c>
      <c r="I2309" s="3" t="s">
        <v>1442</v>
      </c>
      <c r="J2309" s="3" t="s">
        <v>22</v>
      </c>
      <c r="K2309" s="5">
        <v>1</v>
      </c>
      <c r="L2309" s="3" t="s">
        <v>3</v>
      </c>
      <c r="M2309" s="3" t="s">
        <v>19</v>
      </c>
      <c r="N2309" s="3" t="s">
        <v>2784</v>
      </c>
      <c r="O2309" s="1">
        <v>69</v>
      </c>
      <c r="P2309" s="4">
        <v>0</v>
      </c>
      <c r="Q2309" s="10">
        <f t="shared" si="147"/>
        <v>69</v>
      </c>
    </row>
    <row r="2310" spans="2:17" ht="20.25" customHeight="1">
      <c r="B2310" s="10" t="str">
        <f t="shared" si="148"/>
        <v>دستكش ساق بلند نسوز69</v>
      </c>
      <c r="C2310" s="10" t="str">
        <f t="shared" si="149"/>
        <v>دستكش ساق بلند نسوز1402/07/1469</v>
      </c>
      <c r="D2310" s="10" t="str">
        <f>IFERROR(IF(تحویلی!$E$1="","",IF(NOSA!O2310=تحویلی!$E$1,تحویلی!$E$1&amp;COUNTIF(NOSA!$O$1:O2310,تحویلی!$E$1),"")),"")</f>
        <v/>
      </c>
      <c r="E2310" s="10" t="str">
        <f t="shared" si="150"/>
        <v>2306669</v>
      </c>
      <c r="F2310" s="10" t="str">
        <f>IFERROR(VLOOKUP(I2310,DATABASE!$N:$O,2,FALSE),"")</f>
        <v>دستكش ساق بلند نسوز</v>
      </c>
      <c r="G2310" s="3" t="s">
        <v>2501</v>
      </c>
      <c r="H2310" s="4">
        <v>23066</v>
      </c>
      <c r="I2310" s="3" t="s">
        <v>1461</v>
      </c>
      <c r="J2310" s="3" t="s">
        <v>34</v>
      </c>
      <c r="K2310" s="5">
        <v>1</v>
      </c>
      <c r="L2310" s="3" t="s">
        <v>3</v>
      </c>
      <c r="M2310" s="3" t="s">
        <v>19</v>
      </c>
      <c r="N2310" s="3" t="s">
        <v>2784</v>
      </c>
      <c r="O2310" s="1">
        <v>69</v>
      </c>
      <c r="P2310" s="4">
        <v>0</v>
      </c>
      <c r="Q2310" s="10">
        <f t="shared" si="147"/>
        <v>69</v>
      </c>
    </row>
    <row r="2311" spans="2:17" ht="20.25" customHeight="1">
      <c r="B2311" s="10" t="str">
        <f t="shared" si="148"/>
        <v>دستكش كف مواد سبك835</v>
      </c>
      <c r="C2311" s="10" t="str">
        <f t="shared" si="149"/>
        <v>دستكش كف مواد سبك1402/07/14835</v>
      </c>
      <c r="D2311" s="10" t="str">
        <f>IFERROR(IF(تحویلی!$E$1="","",IF(NOSA!O2311=تحویلی!$E$1,تحویلی!$E$1&amp;COUNTIF(NOSA!$O$1:O2311,تحویلی!$E$1),"")),"")</f>
        <v/>
      </c>
      <c r="E2311" s="10" t="str">
        <f t="shared" si="150"/>
        <v>23069835</v>
      </c>
      <c r="F2311" s="10" t="str">
        <f>IFERROR(VLOOKUP(I2311,DATABASE!$N:$O,2,FALSE),"")</f>
        <v>دستكش كف مواد سبك</v>
      </c>
      <c r="G2311" s="3" t="s">
        <v>2501</v>
      </c>
      <c r="H2311" s="4">
        <v>23069</v>
      </c>
      <c r="I2311" s="3" t="s">
        <v>1456</v>
      </c>
      <c r="J2311" s="3" t="s">
        <v>2</v>
      </c>
      <c r="K2311" s="5">
        <v>1</v>
      </c>
      <c r="L2311" s="3" t="s">
        <v>3</v>
      </c>
      <c r="M2311" s="3" t="s">
        <v>47</v>
      </c>
      <c r="N2311" s="3" t="s">
        <v>2677</v>
      </c>
      <c r="O2311" s="1">
        <v>835</v>
      </c>
      <c r="P2311" s="4">
        <v>0</v>
      </c>
      <c r="Q2311" s="10">
        <f t="shared" si="147"/>
        <v>835</v>
      </c>
    </row>
    <row r="2312" spans="2:17" ht="20.25" customHeight="1">
      <c r="B2312" s="10" t="str">
        <f t="shared" si="148"/>
        <v>گوشي اير پلاگ599</v>
      </c>
      <c r="C2312" s="10" t="str">
        <f t="shared" si="149"/>
        <v>گوشي اير پلاگ1402/07/14599</v>
      </c>
      <c r="D2312" s="10" t="str">
        <f>IFERROR(IF(تحویلی!$E$1="","",IF(NOSA!O2312=تحویلی!$E$1,تحویلی!$E$1&amp;COUNTIF(NOSA!$O$1:O2312,تحویلی!$E$1),"")),"")</f>
        <v/>
      </c>
      <c r="E2312" s="10" t="str">
        <f t="shared" si="150"/>
        <v>23070599</v>
      </c>
      <c r="F2312" s="10" t="str">
        <f>IFERROR(VLOOKUP(I2312,DATABASE!$N:$O,2,FALSE),"")</f>
        <v>گوشي اير پلاگ</v>
      </c>
      <c r="G2312" s="3" t="s">
        <v>2501</v>
      </c>
      <c r="H2312" s="4">
        <v>23070</v>
      </c>
      <c r="I2312" s="3" t="s">
        <v>1581</v>
      </c>
      <c r="J2312" s="3" t="s">
        <v>124</v>
      </c>
      <c r="K2312" s="5">
        <v>1</v>
      </c>
      <c r="L2312" s="3" t="s">
        <v>8</v>
      </c>
      <c r="M2312" s="3" t="s">
        <v>47</v>
      </c>
      <c r="N2312" s="3" t="s">
        <v>82</v>
      </c>
      <c r="O2312" s="1">
        <v>599</v>
      </c>
      <c r="P2312" s="4">
        <v>0</v>
      </c>
      <c r="Q2312" s="10">
        <f t="shared" si="147"/>
        <v>599</v>
      </c>
    </row>
    <row r="2313" spans="2:17" ht="20.25" customHeight="1">
      <c r="B2313" s="10" t="str">
        <f t="shared" si="148"/>
        <v>847</v>
      </c>
      <c r="C2313" s="10" t="str">
        <f t="shared" si="149"/>
        <v>1402/07/14847</v>
      </c>
      <c r="D2313" s="10" t="str">
        <f>IFERROR(IF(تحویلی!$E$1="","",IF(NOSA!O2313=تحویلی!$E$1,تحویلی!$E$1&amp;COUNTIF(NOSA!$O$1:O2313,تحویلی!$E$1),"")),"")</f>
        <v/>
      </c>
      <c r="E2313" s="10" t="str">
        <f t="shared" si="150"/>
        <v>23073847</v>
      </c>
      <c r="F2313" s="10" t="str">
        <f>IFERROR(VLOOKUP(I2313,DATABASE!$N:$O,2,FALSE),"")</f>
        <v/>
      </c>
      <c r="G2313" s="3" t="s">
        <v>2501</v>
      </c>
      <c r="H2313" s="4">
        <v>23073</v>
      </c>
      <c r="I2313" s="3" t="s">
        <v>2785</v>
      </c>
      <c r="J2313" s="3" t="s">
        <v>2786</v>
      </c>
      <c r="K2313" s="5">
        <v>1</v>
      </c>
      <c r="L2313" s="3" t="s">
        <v>8</v>
      </c>
      <c r="M2313" s="3" t="s">
        <v>25</v>
      </c>
      <c r="N2313" s="3" t="s">
        <v>2719</v>
      </c>
      <c r="O2313" s="1">
        <v>847</v>
      </c>
      <c r="P2313" s="4">
        <v>0</v>
      </c>
      <c r="Q2313" s="10">
        <f t="shared" si="147"/>
        <v>847</v>
      </c>
    </row>
    <row r="2314" spans="2:17" ht="20.25" customHeight="1">
      <c r="B2314" s="10" t="str">
        <f t="shared" si="148"/>
        <v>376</v>
      </c>
      <c r="C2314" s="10" t="str">
        <f t="shared" si="149"/>
        <v>1402/07/15376</v>
      </c>
      <c r="D2314" s="10" t="str">
        <f>IFERROR(IF(تحویلی!$E$1="","",IF(NOSA!O2314=تحویلی!$E$1,تحویلی!$E$1&amp;COUNTIF(NOSA!$O$1:O2314,تحویلی!$E$1),"")),"")</f>
        <v/>
      </c>
      <c r="E2314" s="10" t="str">
        <f t="shared" si="150"/>
        <v>23077376</v>
      </c>
      <c r="F2314" s="10" t="str">
        <f>IFERROR(VLOOKUP(I2314,DATABASE!$N:$O,2,FALSE),"")</f>
        <v/>
      </c>
      <c r="G2314" s="3" t="s">
        <v>2502</v>
      </c>
      <c r="H2314" s="4">
        <v>23077</v>
      </c>
      <c r="I2314" s="3" t="s">
        <v>2787</v>
      </c>
      <c r="J2314" s="3" t="s">
        <v>2788</v>
      </c>
      <c r="K2314" s="5">
        <v>1</v>
      </c>
      <c r="L2314" s="3" t="s">
        <v>28</v>
      </c>
      <c r="M2314" s="3" t="s">
        <v>1417</v>
      </c>
      <c r="N2314" s="3" t="s">
        <v>817</v>
      </c>
      <c r="O2314" s="1">
        <v>376</v>
      </c>
      <c r="P2314" s="4">
        <v>0</v>
      </c>
      <c r="Q2314" s="10">
        <f t="shared" si="147"/>
        <v>376</v>
      </c>
    </row>
    <row r="2315" spans="2:17" ht="20.25" customHeight="1">
      <c r="B2315" s="10" t="str">
        <f t="shared" si="148"/>
        <v>دستكش ضد برش سبك639</v>
      </c>
      <c r="C2315" s="10" t="str">
        <f t="shared" si="149"/>
        <v>دستكش ضد برش سبك1402/07/15639</v>
      </c>
      <c r="D2315" s="10" t="str">
        <f>IFERROR(IF(تحویلی!$E$1="","",IF(NOSA!O2315=تحویلی!$E$1,تحویلی!$E$1&amp;COUNTIF(NOSA!$O$1:O2315,تحویلی!$E$1),"")),"")</f>
        <v/>
      </c>
      <c r="E2315" s="10" t="str">
        <f t="shared" si="150"/>
        <v>23082639</v>
      </c>
      <c r="F2315" s="10" t="str">
        <f>IFERROR(VLOOKUP(I2315,DATABASE!$N:$O,2,FALSE),"")</f>
        <v>دستكش ضد برش سبك</v>
      </c>
      <c r="G2315" s="3" t="s">
        <v>2502</v>
      </c>
      <c r="H2315" s="4">
        <v>23082</v>
      </c>
      <c r="I2315" s="3" t="s">
        <v>1442</v>
      </c>
      <c r="J2315" s="3" t="s">
        <v>22</v>
      </c>
      <c r="K2315" s="5">
        <v>1</v>
      </c>
      <c r="L2315" s="3" t="s">
        <v>3</v>
      </c>
      <c r="M2315" s="3" t="s">
        <v>9</v>
      </c>
      <c r="N2315" s="3" t="s">
        <v>351</v>
      </c>
      <c r="O2315" s="1">
        <v>639</v>
      </c>
      <c r="P2315" s="4">
        <v>0</v>
      </c>
      <c r="Q2315" s="10">
        <f t="shared" si="147"/>
        <v>639</v>
      </c>
    </row>
    <row r="2316" spans="2:17" ht="20.25" customHeight="1">
      <c r="B2316" s="10" t="str">
        <f t="shared" si="148"/>
        <v>دستكش كف دوبل چرمي852</v>
      </c>
      <c r="C2316" s="10" t="str">
        <f t="shared" si="149"/>
        <v>دستكش كف دوبل چرمي1402/07/15852</v>
      </c>
      <c r="D2316" s="10" t="str">
        <f>IFERROR(IF(تحویلی!$E$1="","",IF(NOSA!O2316=تحویلی!$E$1,تحویلی!$E$1&amp;COUNTIF(NOSA!$O$1:O2316,تحویلی!$E$1),"")),"")</f>
        <v/>
      </c>
      <c r="E2316" s="10" t="str">
        <f t="shared" si="150"/>
        <v>23084852</v>
      </c>
      <c r="F2316" s="10" t="str">
        <f>IFERROR(VLOOKUP(I2316,DATABASE!$N:$O,2,FALSE),"")</f>
        <v>دستكش كف دوبل چرمي</v>
      </c>
      <c r="G2316" s="3" t="s">
        <v>2502</v>
      </c>
      <c r="H2316" s="4">
        <v>23084</v>
      </c>
      <c r="I2316" s="3" t="s">
        <v>1683</v>
      </c>
      <c r="J2316" s="3" t="s">
        <v>1684</v>
      </c>
      <c r="K2316" s="5">
        <v>1</v>
      </c>
      <c r="L2316" s="3" t="s">
        <v>3</v>
      </c>
      <c r="M2316" s="3" t="s">
        <v>25</v>
      </c>
      <c r="N2316" s="3" t="s">
        <v>2753</v>
      </c>
      <c r="O2316" s="1">
        <v>852</v>
      </c>
      <c r="P2316" s="4">
        <v>1</v>
      </c>
      <c r="Q2316" s="10">
        <f t="shared" si="147"/>
        <v>852</v>
      </c>
    </row>
    <row r="2317" spans="2:17" ht="20.25" customHeight="1">
      <c r="B2317" s="10" t="str">
        <f t="shared" si="148"/>
        <v>دستكش لاتكس739</v>
      </c>
      <c r="C2317" s="10" t="str">
        <f t="shared" si="149"/>
        <v>دستكش لاتكس1402/07/15739</v>
      </c>
      <c r="D2317" s="10" t="str">
        <f>IFERROR(IF(تحویلی!$E$1="","",IF(NOSA!O2317=تحویلی!$E$1,تحویلی!$E$1&amp;COUNTIF(NOSA!$O$1:O2317,تحویلی!$E$1),"")),"")</f>
        <v/>
      </c>
      <c r="E2317" s="10" t="str">
        <f t="shared" si="150"/>
        <v>23088739</v>
      </c>
      <c r="F2317" s="10" t="str">
        <f>IFERROR(VLOOKUP(I2317,DATABASE!$N:$O,2,FALSE),"")</f>
        <v>دستكش لاتكس</v>
      </c>
      <c r="G2317" s="3" t="s">
        <v>2502</v>
      </c>
      <c r="H2317" s="4">
        <v>23088</v>
      </c>
      <c r="I2317" s="3" t="s">
        <v>2328</v>
      </c>
      <c r="J2317" s="3" t="s">
        <v>564</v>
      </c>
      <c r="K2317" s="5">
        <v>100</v>
      </c>
      <c r="L2317" s="3" t="s">
        <v>3</v>
      </c>
      <c r="M2317" s="3" t="s">
        <v>2688</v>
      </c>
      <c r="N2317" s="3" t="s">
        <v>779</v>
      </c>
      <c r="O2317" s="1">
        <v>739</v>
      </c>
      <c r="P2317" s="4">
        <v>0</v>
      </c>
      <c r="Q2317" s="10">
        <f t="shared" si="147"/>
        <v>739</v>
      </c>
    </row>
    <row r="2318" spans="2:17" ht="20.25" customHeight="1">
      <c r="B2318" s="10" t="str">
        <f t="shared" si="148"/>
        <v>دستكش ضد برش سبك641</v>
      </c>
      <c r="C2318" s="10" t="str">
        <f t="shared" si="149"/>
        <v>دستكش ضد برش سبك1402/07/15641</v>
      </c>
      <c r="D2318" s="10" t="str">
        <f>IFERROR(IF(تحویلی!$E$1="","",IF(NOSA!O2318=تحویلی!$E$1,تحویلی!$E$1&amp;COUNTIF(NOSA!$O$1:O2318,تحویلی!$E$1),"")),"")</f>
        <v/>
      </c>
      <c r="E2318" s="10" t="str">
        <f t="shared" si="150"/>
        <v>23092641</v>
      </c>
      <c r="F2318" s="10" t="str">
        <f>IFERROR(VLOOKUP(I2318,DATABASE!$N:$O,2,FALSE),"")</f>
        <v>دستكش ضد برش سبك</v>
      </c>
      <c r="G2318" s="3" t="s">
        <v>2502</v>
      </c>
      <c r="H2318" s="4">
        <v>23092</v>
      </c>
      <c r="I2318" s="3" t="s">
        <v>1442</v>
      </c>
      <c r="J2318" s="3" t="s">
        <v>22</v>
      </c>
      <c r="K2318" s="5">
        <v>1</v>
      </c>
      <c r="L2318" s="3" t="s">
        <v>3</v>
      </c>
      <c r="M2318" s="3" t="s">
        <v>47</v>
      </c>
      <c r="N2318" s="3" t="s">
        <v>154</v>
      </c>
      <c r="O2318" s="1">
        <v>641</v>
      </c>
      <c r="P2318" s="4">
        <v>0</v>
      </c>
      <c r="Q2318" s="10">
        <f t="shared" si="147"/>
        <v>641</v>
      </c>
    </row>
    <row r="2319" spans="2:17" ht="20.25" customHeight="1">
      <c r="B2319" s="10" t="str">
        <f t="shared" si="148"/>
        <v>لباس كار ديرسوز(بلوز و شلوار)739</v>
      </c>
      <c r="C2319" s="10" t="str">
        <f t="shared" si="149"/>
        <v>لباس كار ديرسوز(بلوز و شلوار)1402/07/15739</v>
      </c>
      <c r="D2319" s="10" t="str">
        <f>IFERROR(IF(تحویلی!$E$1="","",IF(NOSA!O2319=تحویلی!$E$1,تحویلی!$E$1&amp;COUNTIF(NOSA!$O$1:O2319,تحویلی!$E$1),"")),"")</f>
        <v/>
      </c>
      <c r="E2319" s="10" t="str">
        <f t="shared" si="150"/>
        <v>23093739</v>
      </c>
      <c r="F2319" s="10" t="str">
        <f>IFERROR(VLOOKUP(I2319,DATABASE!$N:$O,2,FALSE),"")</f>
        <v>لباس كار ديرسوز(بلوز و شلوار)</v>
      </c>
      <c r="G2319" s="3" t="s">
        <v>2502</v>
      </c>
      <c r="H2319" s="4">
        <v>23093</v>
      </c>
      <c r="I2319" s="3" t="s">
        <v>1478</v>
      </c>
      <c r="J2319" s="3" t="s">
        <v>1711</v>
      </c>
      <c r="K2319" s="5">
        <v>1</v>
      </c>
      <c r="L2319" s="3" t="s">
        <v>28</v>
      </c>
      <c r="M2319" s="3" t="s">
        <v>47</v>
      </c>
      <c r="N2319" s="3" t="s">
        <v>779</v>
      </c>
      <c r="O2319" s="1">
        <v>739</v>
      </c>
      <c r="P2319" s="4">
        <v>0</v>
      </c>
      <c r="Q2319" s="10">
        <f t="shared" si="147"/>
        <v>739</v>
      </c>
    </row>
    <row r="2320" spans="2:17" ht="20.25" customHeight="1">
      <c r="B2320" s="10" t="str">
        <f t="shared" si="148"/>
        <v>دستكش ضد برش سبك360</v>
      </c>
      <c r="C2320" s="10" t="str">
        <f t="shared" si="149"/>
        <v>دستكش ضد برش سبك1402/07/15360</v>
      </c>
      <c r="D2320" s="10" t="str">
        <f>IFERROR(IF(تحویلی!$E$1="","",IF(NOSA!O2320=تحویلی!$E$1,تحویلی!$E$1&amp;COUNTIF(NOSA!$O$1:O2320,تحویلی!$E$1),"")),"")</f>
        <v/>
      </c>
      <c r="E2320" s="10" t="str">
        <f t="shared" si="150"/>
        <v>23094360</v>
      </c>
      <c r="F2320" s="10" t="str">
        <f>IFERROR(VLOOKUP(I2320,DATABASE!$N:$O,2,FALSE),"")</f>
        <v>دستكش ضد برش سبك</v>
      </c>
      <c r="G2320" s="3" t="s">
        <v>2502</v>
      </c>
      <c r="H2320" s="4">
        <v>23094</v>
      </c>
      <c r="I2320" s="3" t="s">
        <v>1442</v>
      </c>
      <c r="J2320" s="3" t="s">
        <v>22</v>
      </c>
      <c r="K2320" s="5">
        <v>1</v>
      </c>
      <c r="L2320" s="3" t="s">
        <v>3</v>
      </c>
      <c r="M2320" s="3" t="s">
        <v>202</v>
      </c>
      <c r="N2320" s="3" t="s">
        <v>360</v>
      </c>
      <c r="O2320" s="1">
        <v>360</v>
      </c>
      <c r="P2320" s="4">
        <v>0</v>
      </c>
      <c r="Q2320" s="10">
        <f t="shared" si="147"/>
        <v>360</v>
      </c>
    </row>
    <row r="2321" spans="2:17" ht="20.25" customHeight="1">
      <c r="B2321" s="10" t="str">
        <f t="shared" si="148"/>
        <v>دستكش ضد برش سبك66</v>
      </c>
      <c r="C2321" s="10" t="str">
        <f t="shared" si="149"/>
        <v>دستكش ضد برش سبك1402/07/1566</v>
      </c>
      <c r="D2321" s="10" t="str">
        <f>IFERROR(IF(تحویلی!$E$1="","",IF(NOSA!O2321=تحویلی!$E$1,تحویلی!$E$1&amp;COUNTIF(NOSA!$O$1:O2321,تحویلی!$E$1),"")),"")</f>
        <v/>
      </c>
      <c r="E2321" s="10" t="str">
        <f t="shared" si="150"/>
        <v>2309566</v>
      </c>
      <c r="F2321" s="10" t="str">
        <f>IFERROR(VLOOKUP(I2321,DATABASE!$N:$O,2,FALSE),"")</f>
        <v>دستكش ضد برش سبك</v>
      </c>
      <c r="G2321" s="3" t="s">
        <v>2502</v>
      </c>
      <c r="H2321" s="4">
        <v>23095</v>
      </c>
      <c r="I2321" s="3" t="s">
        <v>1442</v>
      </c>
      <c r="J2321" s="3" t="s">
        <v>22</v>
      </c>
      <c r="K2321" s="5">
        <v>1</v>
      </c>
      <c r="L2321" s="3" t="s">
        <v>3</v>
      </c>
      <c r="M2321" s="3" t="s">
        <v>40</v>
      </c>
      <c r="N2321" s="3" t="s">
        <v>469</v>
      </c>
      <c r="O2321" s="1">
        <v>66</v>
      </c>
      <c r="P2321" s="4">
        <v>0</v>
      </c>
      <c r="Q2321" s="10">
        <f t="shared" si="147"/>
        <v>66</v>
      </c>
    </row>
    <row r="2322" spans="2:17" ht="20.25" customHeight="1">
      <c r="B2322" s="10" t="str">
        <f t="shared" si="148"/>
        <v>دستكش ضد برش سبك709</v>
      </c>
      <c r="C2322" s="10" t="str">
        <f t="shared" si="149"/>
        <v>دستكش ضد برش سبك1402/07/15709</v>
      </c>
      <c r="D2322" s="10" t="str">
        <f>IFERROR(IF(تحویلی!$E$1="","",IF(NOSA!O2322=تحویلی!$E$1,تحویلی!$E$1&amp;COUNTIF(NOSA!$O$1:O2322,تحویلی!$E$1),"")),"")</f>
        <v/>
      </c>
      <c r="E2322" s="10" t="str">
        <f t="shared" si="150"/>
        <v>23095709</v>
      </c>
      <c r="F2322" s="10" t="str">
        <f>IFERROR(VLOOKUP(I2322,DATABASE!$N:$O,2,FALSE),"")</f>
        <v>دستكش ضد برش سبك</v>
      </c>
      <c r="G2322" s="3" t="s">
        <v>2502</v>
      </c>
      <c r="H2322" s="4">
        <v>23095</v>
      </c>
      <c r="I2322" s="3" t="s">
        <v>1442</v>
      </c>
      <c r="J2322" s="3" t="s">
        <v>22</v>
      </c>
      <c r="K2322" s="5">
        <v>1</v>
      </c>
      <c r="L2322" s="3" t="s">
        <v>3</v>
      </c>
      <c r="M2322" s="3" t="s">
        <v>40</v>
      </c>
      <c r="N2322" s="3" t="s">
        <v>93</v>
      </c>
      <c r="O2322" s="1">
        <v>709</v>
      </c>
      <c r="P2322" s="4">
        <v>0</v>
      </c>
      <c r="Q2322" s="10">
        <f t="shared" si="147"/>
        <v>709</v>
      </c>
    </row>
    <row r="2323" spans="2:17" ht="20.25" customHeight="1">
      <c r="B2323" s="10" t="str">
        <f t="shared" si="148"/>
        <v>دستكش ضد برش سبك784</v>
      </c>
      <c r="C2323" s="10" t="str">
        <f t="shared" si="149"/>
        <v>دستكش ضد برش سبك1402/07/15784</v>
      </c>
      <c r="D2323" s="10" t="str">
        <f>IFERROR(IF(تحویلی!$E$1="","",IF(NOSA!O2323=تحویلی!$E$1,تحویلی!$E$1&amp;COUNTIF(NOSA!$O$1:O2323,تحویلی!$E$1),"")),"")</f>
        <v/>
      </c>
      <c r="E2323" s="10" t="str">
        <f t="shared" si="150"/>
        <v>23095784</v>
      </c>
      <c r="F2323" s="10" t="str">
        <f>IFERROR(VLOOKUP(I2323,DATABASE!$N:$O,2,FALSE),"")</f>
        <v>دستكش ضد برش سبك</v>
      </c>
      <c r="G2323" s="3" t="s">
        <v>2502</v>
      </c>
      <c r="H2323" s="4">
        <v>23095</v>
      </c>
      <c r="I2323" s="3" t="s">
        <v>1442</v>
      </c>
      <c r="J2323" s="3" t="s">
        <v>22</v>
      </c>
      <c r="K2323" s="5">
        <v>1</v>
      </c>
      <c r="L2323" s="3" t="s">
        <v>3</v>
      </c>
      <c r="M2323" s="3" t="s">
        <v>40</v>
      </c>
      <c r="N2323" s="3" t="s">
        <v>1268</v>
      </c>
      <c r="O2323" s="1">
        <v>784</v>
      </c>
      <c r="P2323" s="4">
        <v>0</v>
      </c>
      <c r="Q2323" s="10">
        <f t="shared" si="147"/>
        <v>784</v>
      </c>
    </row>
    <row r="2324" spans="2:17" ht="20.25" customHeight="1">
      <c r="B2324" s="10" t="str">
        <f t="shared" si="148"/>
        <v>دستكش ضد برش سبك836</v>
      </c>
      <c r="C2324" s="10" t="str">
        <f t="shared" si="149"/>
        <v>دستكش ضد برش سبك1402/07/15836</v>
      </c>
      <c r="D2324" s="10" t="str">
        <f>IFERROR(IF(تحویلی!$E$1="","",IF(NOSA!O2324=تحویلی!$E$1,تحویلی!$E$1&amp;COUNTIF(NOSA!$O$1:O2324,تحویلی!$E$1),"")),"")</f>
        <v/>
      </c>
      <c r="E2324" s="10" t="str">
        <f t="shared" si="150"/>
        <v>23095836</v>
      </c>
      <c r="F2324" s="10" t="str">
        <f>IFERROR(VLOOKUP(I2324,DATABASE!$N:$O,2,FALSE),"")</f>
        <v>دستكش ضد برش سبك</v>
      </c>
      <c r="G2324" s="3" t="s">
        <v>2502</v>
      </c>
      <c r="H2324" s="4">
        <v>23095</v>
      </c>
      <c r="I2324" s="3" t="s">
        <v>1442</v>
      </c>
      <c r="J2324" s="3" t="s">
        <v>22</v>
      </c>
      <c r="K2324" s="5">
        <v>1</v>
      </c>
      <c r="L2324" s="3" t="s">
        <v>3</v>
      </c>
      <c r="M2324" s="3" t="s">
        <v>40</v>
      </c>
      <c r="N2324" s="3" t="s">
        <v>2678</v>
      </c>
      <c r="O2324" s="1">
        <v>836</v>
      </c>
      <c r="P2324" s="4">
        <v>0</v>
      </c>
      <c r="Q2324" s="10">
        <f t="shared" si="147"/>
        <v>836</v>
      </c>
    </row>
    <row r="2325" spans="2:17" ht="20.25" customHeight="1">
      <c r="B2325" s="10" t="str">
        <f t="shared" si="148"/>
        <v>دستكش ضد برش سبك837</v>
      </c>
      <c r="C2325" s="10" t="str">
        <f t="shared" si="149"/>
        <v>دستكش ضد برش سبك1402/07/15837</v>
      </c>
      <c r="D2325" s="10" t="str">
        <f>IFERROR(IF(تحویلی!$E$1="","",IF(NOSA!O2325=تحویلی!$E$1,تحویلی!$E$1&amp;COUNTIF(NOSA!$O$1:O2325,تحویلی!$E$1),"")),"")</f>
        <v/>
      </c>
      <c r="E2325" s="10" t="str">
        <f t="shared" si="150"/>
        <v>23095837</v>
      </c>
      <c r="F2325" s="10" t="str">
        <f>IFERROR(VLOOKUP(I2325,DATABASE!$N:$O,2,FALSE),"")</f>
        <v>دستكش ضد برش سبك</v>
      </c>
      <c r="G2325" s="3" t="s">
        <v>2502</v>
      </c>
      <c r="H2325" s="4">
        <v>23095</v>
      </c>
      <c r="I2325" s="3" t="s">
        <v>1442</v>
      </c>
      <c r="J2325" s="3" t="s">
        <v>22</v>
      </c>
      <c r="K2325" s="5">
        <v>1</v>
      </c>
      <c r="L2325" s="3" t="s">
        <v>3</v>
      </c>
      <c r="M2325" s="3" t="s">
        <v>40</v>
      </c>
      <c r="N2325" s="3" t="s">
        <v>2704</v>
      </c>
      <c r="O2325" s="1">
        <v>837</v>
      </c>
      <c r="P2325" s="4">
        <v>0</v>
      </c>
      <c r="Q2325" s="10">
        <f t="shared" si="147"/>
        <v>837</v>
      </c>
    </row>
    <row r="2326" spans="2:17" ht="20.25" customHeight="1">
      <c r="B2326" s="10" t="str">
        <f t="shared" si="148"/>
        <v>دستكش ضد برش سبك838</v>
      </c>
      <c r="C2326" s="10" t="str">
        <f t="shared" si="149"/>
        <v>دستكش ضد برش سبك1402/07/15838</v>
      </c>
      <c r="D2326" s="10" t="str">
        <f>IFERROR(IF(تحویلی!$E$1="","",IF(NOSA!O2326=تحویلی!$E$1,تحویلی!$E$1&amp;COUNTIF(NOSA!$O$1:O2326,تحویلی!$E$1),"")),"")</f>
        <v/>
      </c>
      <c r="E2326" s="10" t="str">
        <f t="shared" si="150"/>
        <v>23095838</v>
      </c>
      <c r="F2326" s="10" t="str">
        <f>IFERROR(VLOOKUP(I2326,DATABASE!$N:$O,2,FALSE),"")</f>
        <v>دستكش ضد برش سبك</v>
      </c>
      <c r="G2326" s="3" t="s">
        <v>2502</v>
      </c>
      <c r="H2326" s="4">
        <v>23095</v>
      </c>
      <c r="I2326" s="3" t="s">
        <v>1442</v>
      </c>
      <c r="J2326" s="3" t="s">
        <v>22</v>
      </c>
      <c r="K2326" s="5">
        <v>1</v>
      </c>
      <c r="L2326" s="3" t="s">
        <v>3</v>
      </c>
      <c r="M2326" s="3" t="s">
        <v>40</v>
      </c>
      <c r="N2326" s="3" t="s">
        <v>2662</v>
      </c>
      <c r="O2326" s="1">
        <v>838</v>
      </c>
      <c r="P2326" s="4">
        <v>0</v>
      </c>
      <c r="Q2326" s="10">
        <f t="shared" si="147"/>
        <v>838</v>
      </c>
    </row>
    <row r="2327" spans="2:17" ht="20.25" customHeight="1">
      <c r="B2327" s="10" t="str">
        <f t="shared" si="148"/>
        <v>دستكش ضد برش سبك820</v>
      </c>
      <c r="C2327" s="10" t="str">
        <f t="shared" si="149"/>
        <v>دستكش ضد برش سبك1402/07/15820</v>
      </c>
      <c r="D2327" s="10" t="str">
        <f>IFERROR(IF(تحویلی!$E$1="","",IF(NOSA!O2327=تحویلی!$E$1,تحویلی!$E$1&amp;COUNTIF(NOSA!$O$1:O2327,تحویلی!$E$1),"")),"")</f>
        <v/>
      </c>
      <c r="E2327" s="10" t="str">
        <f t="shared" si="150"/>
        <v>23095820</v>
      </c>
      <c r="F2327" s="10" t="str">
        <f>IFERROR(VLOOKUP(I2327,DATABASE!$N:$O,2,FALSE),"")</f>
        <v>دستكش ضد برش سبك</v>
      </c>
      <c r="G2327" s="3" t="s">
        <v>2502</v>
      </c>
      <c r="H2327" s="4">
        <v>23095</v>
      </c>
      <c r="I2327" s="3" t="s">
        <v>1442</v>
      </c>
      <c r="J2327" s="3" t="s">
        <v>22</v>
      </c>
      <c r="K2327" s="5">
        <v>3</v>
      </c>
      <c r="L2327" s="3" t="s">
        <v>3</v>
      </c>
      <c r="M2327" s="3" t="s">
        <v>40</v>
      </c>
      <c r="N2327" s="3" t="s">
        <v>1738</v>
      </c>
      <c r="O2327" s="1">
        <v>820</v>
      </c>
      <c r="P2327" s="4">
        <v>0</v>
      </c>
      <c r="Q2327" s="10">
        <f t="shared" si="147"/>
        <v>820</v>
      </c>
    </row>
    <row r="2328" spans="2:17" ht="20.25" customHeight="1">
      <c r="B2328" s="10" t="str">
        <f t="shared" si="148"/>
        <v>كلاه ايمني651</v>
      </c>
      <c r="C2328" s="10" t="str">
        <f t="shared" si="149"/>
        <v>كلاه ايمني1402/07/15651</v>
      </c>
      <c r="D2328" s="10" t="str">
        <f>IFERROR(IF(تحویلی!$E$1="","",IF(NOSA!O2328=تحویلی!$E$1,تحویلی!$E$1&amp;COUNTIF(NOSA!$O$1:O2328,تحویلی!$E$1),"")),"")</f>
        <v/>
      </c>
      <c r="E2328" s="10" t="str">
        <f t="shared" si="150"/>
        <v>23099651</v>
      </c>
      <c r="F2328" s="10" t="str">
        <f>IFERROR(VLOOKUP(I2328,DATABASE!$N:$O,2,FALSE),"")</f>
        <v>كلاه ايمني</v>
      </c>
      <c r="G2328" s="3" t="s">
        <v>2502</v>
      </c>
      <c r="H2328" s="4">
        <v>23099</v>
      </c>
      <c r="I2328" s="3" t="s">
        <v>1505</v>
      </c>
      <c r="J2328" s="3" t="s">
        <v>1628</v>
      </c>
      <c r="K2328" s="5">
        <v>1</v>
      </c>
      <c r="L2328" s="3" t="s">
        <v>8</v>
      </c>
      <c r="M2328" s="3" t="s">
        <v>4</v>
      </c>
      <c r="N2328" s="3" t="s">
        <v>165</v>
      </c>
      <c r="O2328" s="1">
        <v>651</v>
      </c>
      <c r="P2328" s="4">
        <v>1</v>
      </c>
      <c r="Q2328" s="10">
        <f t="shared" si="147"/>
        <v>651</v>
      </c>
    </row>
    <row r="2329" spans="2:17" ht="20.25" customHeight="1">
      <c r="B2329" s="10" t="str">
        <f t="shared" si="148"/>
        <v>كفش ستادي29</v>
      </c>
      <c r="C2329" s="10" t="str">
        <f t="shared" si="149"/>
        <v>كفش ستادي1402/07/1529</v>
      </c>
      <c r="D2329" s="10" t="str">
        <f>IFERROR(IF(تحویلی!$E$1="","",IF(NOSA!O2329=تحویلی!$E$1,تحویلی!$E$1&amp;COUNTIF(NOSA!$O$1:O2329,تحویلی!$E$1),"")),"")</f>
        <v/>
      </c>
      <c r="E2329" s="10" t="str">
        <f t="shared" si="150"/>
        <v>2310129</v>
      </c>
      <c r="F2329" s="10" t="str">
        <f>IFERROR(VLOOKUP(I2329,DATABASE!$N:$O,2,FALSE),"")</f>
        <v>كفش ستادي</v>
      </c>
      <c r="G2329" s="3" t="s">
        <v>2502</v>
      </c>
      <c r="H2329" s="4">
        <v>23101</v>
      </c>
      <c r="I2329" s="3" t="s">
        <v>2344</v>
      </c>
      <c r="J2329" s="3" t="s">
        <v>207</v>
      </c>
      <c r="K2329" s="5">
        <v>1</v>
      </c>
      <c r="L2329" s="3" t="s">
        <v>3</v>
      </c>
      <c r="M2329" s="3" t="s">
        <v>202</v>
      </c>
      <c r="N2329" s="3" t="s">
        <v>418</v>
      </c>
      <c r="O2329" s="1">
        <v>29</v>
      </c>
      <c r="P2329" s="4">
        <v>0</v>
      </c>
      <c r="Q2329" s="10">
        <f t="shared" si="147"/>
        <v>29</v>
      </c>
    </row>
    <row r="2330" spans="2:17" ht="20.25" customHeight="1">
      <c r="B2330" s="10" t="str">
        <f t="shared" si="148"/>
        <v>دستكش ساق بلند نسوز458</v>
      </c>
      <c r="C2330" s="10" t="str">
        <f t="shared" si="149"/>
        <v>دستكش ساق بلند نسوز1402/07/15458</v>
      </c>
      <c r="D2330" s="10" t="str">
        <f>IFERROR(IF(تحویلی!$E$1="","",IF(NOSA!O2330=تحویلی!$E$1,تحویلی!$E$1&amp;COUNTIF(NOSA!$O$1:O2330,تحویلی!$E$1),"")),"")</f>
        <v/>
      </c>
      <c r="E2330" s="10" t="str">
        <f t="shared" si="150"/>
        <v>23103458</v>
      </c>
      <c r="F2330" s="10" t="str">
        <f>IFERROR(VLOOKUP(I2330,DATABASE!$N:$O,2,FALSE),"")</f>
        <v>دستكش ساق بلند نسوز</v>
      </c>
      <c r="G2330" s="3" t="s">
        <v>2502</v>
      </c>
      <c r="H2330" s="4">
        <v>23103</v>
      </c>
      <c r="I2330" s="3" t="s">
        <v>1461</v>
      </c>
      <c r="J2330" s="3" t="s">
        <v>34</v>
      </c>
      <c r="K2330" s="5">
        <v>1</v>
      </c>
      <c r="L2330" s="3" t="s">
        <v>3</v>
      </c>
      <c r="M2330" s="3" t="s">
        <v>4</v>
      </c>
      <c r="N2330" s="3" t="s">
        <v>2764</v>
      </c>
      <c r="O2330" s="1">
        <v>458</v>
      </c>
      <c r="P2330" s="4">
        <v>0</v>
      </c>
      <c r="Q2330" s="10">
        <f t="shared" si="147"/>
        <v>458</v>
      </c>
    </row>
    <row r="2331" spans="2:17" ht="20.25" customHeight="1">
      <c r="B2331" s="10" t="str">
        <f t="shared" si="148"/>
        <v>دستكش ضد برش سبك458</v>
      </c>
      <c r="C2331" s="10" t="str">
        <f t="shared" si="149"/>
        <v>دستكش ضد برش سبك1402/07/15458</v>
      </c>
      <c r="D2331" s="10" t="str">
        <f>IFERROR(IF(تحویلی!$E$1="","",IF(NOSA!O2331=تحویلی!$E$1,تحویلی!$E$1&amp;COUNTIF(NOSA!$O$1:O2331,تحویلی!$E$1),"")),"")</f>
        <v/>
      </c>
      <c r="E2331" s="10" t="str">
        <f t="shared" si="150"/>
        <v>23103458</v>
      </c>
      <c r="F2331" s="10" t="str">
        <f>IFERROR(VLOOKUP(I2331,DATABASE!$N:$O,2,FALSE),"")</f>
        <v>دستكش ضد برش سبك</v>
      </c>
      <c r="G2331" s="3" t="s">
        <v>2502</v>
      </c>
      <c r="H2331" s="4">
        <v>23103</v>
      </c>
      <c r="I2331" s="3" t="s">
        <v>1442</v>
      </c>
      <c r="J2331" s="3" t="s">
        <v>22</v>
      </c>
      <c r="K2331" s="5">
        <v>1</v>
      </c>
      <c r="L2331" s="3" t="s">
        <v>3</v>
      </c>
      <c r="M2331" s="3" t="s">
        <v>4</v>
      </c>
      <c r="N2331" s="3" t="s">
        <v>2764</v>
      </c>
      <c r="O2331" s="1">
        <v>458</v>
      </c>
      <c r="P2331" s="4">
        <v>0</v>
      </c>
      <c r="Q2331" s="10">
        <f t="shared" si="147"/>
        <v>458</v>
      </c>
    </row>
    <row r="2332" spans="2:17" ht="20.25" customHeight="1">
      <c r="B2332" s="10" t="str">
        <f t="shared" si="148"/>
        <v>پوتين ايمني نسوز248</v>
      </c>
      <c r="C2332" s="10" t="str">
        <f t="shared" si="149"/>
        <v>پوتين ايمني نسوز1402/07/15248</v>
      </c>
      <c r="D2332" s="10" t="str">
        <f>IFERROR(IF(تحویلی!$E$1="","",IF(NOSA!O2332=تحویلی!$E$1,تحویلی!$E$1&amp;COUNTIF(NOSA!$O$1:O2332,تحویلی!$E$1),"")),"")</f>
        <v/>
      </c>
      <c r="E2332" s="10" t="str">
        <f t="shared" si="150"/>
        <v>23106248</v>
      </c>
      <c r="F2332" s="10" t="str">
        <f>IFERROR(VLOOKUP(I2332,DATABASE!$N:$O,2,FALSE),"")</f>
        <v>پوتين ايمني نسوز</v>
      </c>
      <c r="G2332" s="3" t="s">
        <v>2502</v>
      </c>
      <c r="H2332" s="4">
        <v>23106</v>
      </c>
      <c r="I2332" s="3" t="s">
        <v>1631</v>
      </c>
      <c r="J2332" s="3" t="s">
        <v>1632</v>
      </c>
      <c r="K2332" s="5">
        <v>1</v>
      </c>
      <c r="L2332" s="3" t="s">
        <v>3</v>
      </c>
      <c r="M2332" s="3" t="s">
        <v>4</v>
      </c>
      <c r="N2332" s="3" t="s">
        <v>2789</v>
      </c>
      <c r="O2332" s="1">
        <v>248</v>
      </c>
      <c r="P2332" s="4">
        <v>1</v>
      </c>
      <c r="Q2332" s="10">
        <f t="shared" si="147"/>
        <v>248</v>
      </c>
    </row>
    <row r="2333" spans="2:17" ht="20.25" customHeight="1">
      <c r="B2333" s="10" t="str">
        <f t="shared" si="148"/>
        <v>لباس كار نسوز(بلوز و شلوار)248</v>
      </c>
      <c r="C2333" s="10" t="str">
        <f t="shared" si="149"/>
        <v>لباس كار نسوز(بلوز و شلوار)1402/07/15248</v>
      </c>
      <c r="D2333" s="10" t="str">
        <f>IFERROR(IF(تحویلی!$E$1="","",IF(NOSA!O2333=تحویلی!$E$1,تحویلی!$E$1&amp;COUNTIF(NOSA!$O$1:O2333,تحویلی!$E$1),"")),"")</f>
        <v/>
      </c>
      <c r="E2333" s="10" t="str">
        <f t="shared" si="150"/>
        <v>23106248</v>
      </c>
      <c r="F2333" s="10" t="str">
        <f>IFERROR(VLOOKUP(I2333,DATABASE!$N:$O,2,FALSE),"")</f>
        <v>لباس كار نسوز(بلوز و شلوار)</v>
      </c>
      <c r="G2333" s="3" t="s">
        <v>2502</v>
      </c>
      <c r="H2333" s="4">
        <v>23106</v>
      </c>
      <c r="I2333" s="3" t="s">
        <v>1701</v>
      </c>
      <c r="J2333" s="3" t="s">
        <v>1702</v>
      </c>
      <c r="K2333" s="5">
        <v>1</v>
      </c>
      <c r="L2333" s="3" t="s">
        <v>28</v>
      </c>
      <c r="M2333" s="3" t="s">
        <v>4</v>
      </c>
      <c r="N2333" s="3" t="s">
        <v>2789</v>
      </c>
      <c r="O2333" s="1">
        <v>248</v>
      </c>
      <c r="P2333" s="4">
        <v>0</v>
      </c>
      <c r="Q2333" s="10">
        <f t="shared" si="147"/>
        <v>248</v>
      </c>
    </row>
    <row r="2334" spans="2:17" ht="20.25" customHeight="1">
      <c r="B2334" s="10" t="str">
        <f t="shared" si="148"/>
        <v>پوتين ايمني نسوز723</v>
      </c>
      <c r="C2334" s="10" t="str">
        <f t="shared" si="149"/>
        <v>پوتين ايمني نسوز1402/07/16723</v>
      </c>
      <c r="D2334" s="10" t="str">
        <f>IFERROR(IF(تحویلی!$E$1="","",IF(NOSA!O2334=تحویلی!$E$1,تحویلی!$E$1&amp;COUNTIF(NOSA!$O$1:O2334,تحویلی!$E$1),"")),"")</f>
        <v/>
      </c>
      <c r="E2334" s="10" t="str">
        <f t="shared" si="150"/>
        <v>23114723</v>
      </c>
      <c r="F2334" s="10" t="str">
        <f>IFERROR(VLOOKUP(I2334,DATABASE!$N:$O,2,FALSE),"")</f>
        <v>پوتين ايمني نسوز</v>
      </c>
      <c r="G2334" s="3" t="s">
        <v>2503</v>
      </c>
      <c r="H2334" s="4">
        <v>23114</v>
      </c>
      <c r="I2334" s="3" t="s">
        <v>1528</v>
      </c>
      <c r="J2334" s="3" t="s">
        <v>1654</v>
      </c>
      <c r="K2334" s="5">
        <v>1</v>
      </c>
      <c r="L2334" s="3" t="s">
        <v>3</v>
      </c>
      <c r="M2334" s="3" t="s">
        <v>9</v>
      </c>
      <c r="N2334" s="3" t="s">
        <v>1088</v>
      </c>
      <c r="O2334" s="1">
        <v>723</v>
      </c>
      <c r="P2334" s="4">
        <v>1</v>
      </c>
      <c r="Q2334" s="10">
        <f t="shared" si="147"/>
        <v>723</v>
      </c>
    </row>
    <row r="2335" spans="2:17" ht="20.25" customHeight="1">
      <c r="B2335" s="10" t="str">
        <f t="shared" si="148"/>
        <v>فيلتر ماسك نيم صورت (3M) مدل 2091723</v>
      </c>
      <c r="C2335" s="10" t="str">
        <f t="shared" si="149"/>
        <v>فيلتر ماسك نيم صورت (3M) مدل 20911402/07/16723</v>
      </c>
      <c r="D2335" s="10" t="str">
        <f>IFERROR(IF(تحویلی!$E$1="","",IF(NOSA!O2335=تحویلی!$E$1,تحویلی!$E$1&amp;COUNTIF(NOSA!$O$1:O2335,تحویلی!$E$1),"")),"")</f>
        <v/>
      </c>
      <c r="E2335" s="10" t="str">
        <f t="shared" si="150"/>
        <v>23114723</v>
      </c>
      <c r="F2335" s="10" t="str">
        <f>IFERROR(VLOOKUP(I2335,DATABASE!$N:$O,2,FALSE),"")</f>
        <v>فيلتر ماسك نيم صورت (3M) مدل 2091</v>
      </c>
      <c r="G2335" s="3" t="s">
        <v>2503</v>
      </c>
      <c r="H2335" s="4">
        <v>23114</v>
      </c>
      <c r="I2335" s="3" t="s">
        <v>1475</v>
      </c>
      <c r="J2335" s="3" t="s">
        <v>53</v>
      </c>
      <c r="K2335" s="5">
        <v>1</v>
      </c>
      <c r="L2335" s="3" t="s">
        <v>8</v>
      </c>
      <c r="M2335" s="3" t="s">
        <v>9</v>
      </c>
      <c r="N2335" s="3" t="s">
        <v>1088</v>
      </c>
      <c r="O2335" s="1">
        <v>723</v>
      </c>
      <c r="P2335" s="4">
        <v>1</v>
      </c>
      <c r="Q2335" s="10">
        <f t="shared" si="147"/>
        <v>723</v>
      </c>
    </row>
    <row r="2336" spans="2:17" ht="20.25" customHeight="1">
      <c r="B2336" s="10" t="str">
        <f t="shared" si="148"/>
        <v>دستكش ضد برش سبك723</v>
      </c>
      <c r="C2336" s="10" t="str">
        <f t="shared" si="149"/>
        <v>دستكش ضد برش سبك1402/07/16723</v>
      </c>
      <c r="D2336" s="10" t="str">
        <f>IFERROR(IF(تحویلی!$E$1="","",IF(NOSA!O2336=تحویلی!$E$1,تحویلی!$E$1&amp;COUNTIF(NOSA!$O$1:O2336,تحویلی!$E$1),"")),"")</f>
        <v/>
      </c>
      <c r="E2336" s="10" t="str">
        <f t="shared" si="150"/>
        <v>23114723</v>
      </c>
      <c r="F2336" s="10" t="str">
        <f>IFERROR(VLOOKUP(I2336,DATABASE!$N:$O,2,FALSE),"")</f>
        <v>دستكش ضد برش سبك</v>
      </c>
      <c r="G2336" s="3" t="s">
        <v>2503</v>
      </c>
      <c r="H2336" s="4">
        <v>23114</v>
      </c>
      <c r="I2336" s="3" t="s">
        <v>1442</v>
      </c>
      <c r="J2336" s="3" t="s">
        <v>22</v>
      </c>
      <c r="K2336" s="5">
        <v>1</v>
      </c>
      <c r="L2336" s="3" t="s">
        <v>3</v>
      </c>
      <c r="M2336" s="3" t="s">
        <v>9</v>
      </c>
      <c r="N2336" s="3" t="s">
        <v>1088</v>
      </c>
      <c r="O2336" s="1">
        <v>723</v>
      </c>
      <c r="P2336" s="4">
        <v>1</v>
      </c>
      <c r="Q2336" s="10">
        <f t="shared" si="147"/>
        <v>723</v>
      </c>
    </row>
    <row r="2337" spans="2:17" ht="20.25" customHeight="1">
      <c r="B2337" s="10" t="str">
        <f t="shared" si="148"/>
        <v>دستكش ضد برش سبك850</v>
      </c>
      <c r="C2337" s="10" t="str">
        <f t="shared" si="149"/>
        <v>دستكش ضد برش سبك1402/07/16850</v>
      </c>
      <c r="D2337" s="10" t="str">
        <f>IFERROR(IF(تحویلی!$E$1="","",IF(NOSA!O2337=تحویلی!$E$1,تحویلی!$E$1&amp;COUNTIF(NOSA!$O$1:O2337,تحویلی!$E$1),"")),"")</f>
        <v/>
      </c>
      <c r="E2337" s="10" t="str">
        <f t="shared" si="150"/>
        <v>23115850</v>
      </c>
      <c r="F2337" s="10" t="str">
        <f>IFERROR(VLOOKUP(I2337,DATABASE!$N:$O,2,FALSE),"")</f>
        <v>دستكش ضد برش سبك</v>
      </c>
      <c r="G2337" s="3" t="s">
        <v>2503</v>
      </c>
      <c r="H2337" s="4">
        <v>23115</v>
      </c>
      <c r="I2337" s="3" t="s">
        <v>1442</v>
      </c>
      <c r="J2337" s="3" t="s">
        <v>22</v>
      </c>
      <c r="K2337" s="5">
        <v>1</v>
      </c>
      <c r="L2337" s="3" t="s">
        <v>3</v>
      </c>
      <c r="M2337" s="3" t="s">
        <v>47</v>
      </c>
      <c r="N2337" s="3" t="s">
        <v>2749</v>
      </c>
      <c r="O2337" s="1">
        <v>850</v>
      </c>
      <c r="P2337" s="4">
        <v>0</v>
      </c>
      <c r="Q2337" s="10">
        <f t="shared" si="147"/>
        <v>850</v>
      </c>
    </row>
    <row r="2338" spans="2:17" ht="20.25" customHeight="1">
      <c r="B2338" s="10" t="str">
        <f t="shared" si="148"/>
        <v>لباس كار ديرسوز(بلوز) 579</v>
      </c>
      <c r="C2338" s="10" t="str">
        <f t="shared" si="149"/>
        <v>لباس كار ديرسوز(بلوز) 1402/07/16579</v>
      </c>
      <c r="D2338" s="10" t="str">
        <f>IFERROR(IF(تحویلی!$E$1="","",IF(NOSA!O2338=تحویلی!$E$1,تحویلی!$E$1&amp;COUNTIF(NOSA!$O$1:O2338,تحویلی!$E$1),"")),"")</f>
        <v/>
      </c>
      <c r="E2338" s="10" t="str">
        <f t="shared" si="150"/>
        <v>23122579</v>
      </c>
      <c r="F2338" s="10" t="str">
        <f>IFERROR(VLOOKUP(I2338,DATABASE!$N:$O,2,FALSE),"")</f>
        <v xml:space="preserve">لباس كار ديرسوز(بلوز) </v>
      </c>
      <c r="G2338" s="3" t="s">
        <v>2503</v>
      </c>
      <c r="H2338" s="4">
        <v>23122</v>
      </c>
      <c r="I2338" s="3" t="s">
        <v>1703</v>
      </c>
      <c r="J2338" s="3" t="s">
        <v>1704</v>
      </c>
      <c r="K2338" s="5">
        <v>1</v>
      </c>
      <c r="L2338" s="3" t="s">
        <v>8</v>
      </c>
      <c r="M2338" s="3" t="s">
        <v>19</v>
      </c>
      <c r="N2338" s="3" t="s">
        <v>179</v>
      </c>
      <c r="O2338" s="1">
        <v>579</v>
      </c>
      <c r="P2338" s="4">
        <v>1</v>
      </c>
      <c r="Q2338" s="10">
        <f t="shared" si="147"/>
        <v>579</v>
      </c>
    </row>
    <row r="2339" spans="2:17" ht="20.25" customHeight="1">
      <c r="B2339" s="10" t="str">
        <f t="shared" si="148"/>
        <v>چكمه ايمني نسوز579</v>
      </c>
      <c r="C2339" s="10" t="str">
        <f t="shared" si="149"/>
        <v>چكمه ايمني نسوز1402/07/16579</v>
      </c>
      <c r="D2339" s="10" t="str">
        <f>IFERROR(IF(تحویلی!$E$1="","",IF(NOSA!O2339=تحویلی!$E$1,تحویلی!$E$1&amp;COUNTIF(NOSA!$O$1:O2339,تحویلی!$E$1),"")),"")</f>
        <v/>
      </c>
      <c r="E2339" s="10" t="str">
        <f t="shared" si="150"/>
        <v>23122579</v>
      </c>
      <c r="F2339" s="10" t="str">
        <f>IFERROR(VLOOKUP(I2339,DATABASE!$N:$O,2,FALSE),"")</f>
        <v>چكمه ايمني نسوز</v>
      </c>
      <c r="G2339" s="3" t="s">
        <v>2503</v>
      </c>
      <c r="H2339" s="4">
        <v>23122</v>
      </c>
      <c r="I2339" s="3" t="s">
        <v>1749</v>
      </c>
      <c r="J2339" s="3" t="s">
        <v>1750</v>
      </c>
      <c r="K2339" s="5">
        <v>1</v>
      </c>
      <c r="L2339" s="3" t="s">
        <v>3</v>
      </c>
      <c r="M2339" s="3" t="s">
        <v>19</v>
      </c>
      <c r="N2339" s="3" t="s">
        <v>179</v>
      </c>
      <c r="O2339" s="1">
        <v>579</v>
      </c>
      <c r="P2339" s="4">
        <v>1</v>
      </c>
      <c r="Q2339" s="10">
        <f t="shared" ref="Q2339:Q2401" si="151">VALUE(O2339)</f>
        <v>579</v>
      </c>
    </row>
    <row r="2340" spans="2:17" ht="20.25" customHeight="1">
      <c r="B2340" s="10" t="str">
        <f t="shared" si="148"/>
        <v>لباس كار يكبار مصرف579</v>
      </c>
      <c r="C2340" s="10" t="str">
        <f t="shared" si="149"/>
        <v>لباس كار يكبار مصرف1402/07/16579</v>
      </c>
      <c r="D2340" s="10" t="str">
        <f>IFERROR(IF(تحویلی!$E$1="","",IF(NOSA!O2340=تحویلی!$E$1,تحویلی!$E$1&amp;COUNTIF(NOSA!$O$1:O2340,تحویلی!$E$1),"")),"")</f>
        <v/>
      </c>
      <c r="E2340" s="10" t="str">
        <f t="shared" si="150"/>
        <v>23122579</v>
      </c>
      <c r="F2340" s="10" t="str">
        <f>IFERROR(VLOOKUP(I2340,DATABASE!$N:$O,2,FALSE),"")</f>
        <v>لباس كار يكبار مصرف</v>
      </c>
      <c r="G2340" s="3" t="s">
        <v>2503</v>
      </c>
      <c r="H2340" s="4">
        <v>23122</v>
      </c>
      <c r="I2340" s="3" t="s">
        <v>2319</v>
      </c>
      <c r="J2340" s="3" t="s">
        <v>2790</v>
      </c>
      <c r="K2340" s="5">
        <v>1</v>
      </c>
      <c r="L2340" s="3" t="s">
        <v>8</v>
      </c>
      <c r="M2340" s="3" t="s">
        <v>19</v>
      </c>
      <c r="N2340" s="3" t="s">
        <v>179</v>
      </c>
      <c r="O2340" s="1">
        <v>579</v>
      </c>
      <c r="P2340" s="4">
        <v>1</v>
      </c>
      <c r="Q2340" s="10">
        <f t="shared" si="151"/>
        <v>579</v>
      </c>
    </row>
    <row r="2341" spans="2:17" ht="20.25" customHeight="1">
      <c r="B2341" s="10" t="str">
        <f t="shared" si="148"/>
        <v>لباس كار ديرسوز(بلوز و شلوار)841</v>
      </c>
      <c r="C2341" s="10" t="str">
        <f t="shared" si="149"/>
        <v>لباس كار ديرسوز(بلوز و شلوار)1402/07/16841</v>
      </c>
      <c r="D2341" s="10" t="str">
        <f>IFERROR(IF(تحویلی!$E$1="","",IF(NOSA!O2341=تحویلی!$E$1,تحویلی!$E$1&amp;COUNTIF(NOSA!$O$1:O2341,تحویلی!$E$1),"")),"")</f>
        <v/>
      </c>
      <c r="E2341" s="10" t="str">
        <f t="shared" si="150"/>
        <v>23123841</v>
      </c>
      <c r="F2341" s="10" t="str">
        <f>IFERROR(VLOOKUP(I2341,DATABASE!$N:$O,2,FALSE),"")</f>
        <v>لباس كار ديرسوز(بلوز و شلوار)</v>
      </c>
      <c r="G2341" s="3" t="s">
        <v>2503</v>
      </c>
      <c r="H2341" s="4">
        <v>23123</v>
      </c>
      <c r="I2341" s="3" t="s">
        <v>1466</v>
      </c>
      <c r="J2341" s="3" t="s">
        <v>1623</v>
      </c>
      <c r="K2341" s="5">
        <v>1</v>
      </c>
      <c r="L2341" s="3" t="s">
        <v>28</v>
      </c>
      <c r="M2341" s="3" t="s">
        <v>47</v>
      </c>
      <c r="N2341" s="3" t="s">
        <v>2686</v>
      </c>
      <c r="O2341" s="1">
        <v>841</v>
      </c>
      <c r="P2341" s="4">
        <v>0</v>
      </c>
      <c r="Q2341" s="10">
        <f t="shared" si="151"/>
        <v>841</v>
      </c>
    </row>
    <row r="2342" spans="2:17" ht="20.25" customHeight="1">
      <c r="B2342" s="10" t="str">
        <f t="shared" si="148"/>
        <v>دستكش ضد برش سبك841</v>
      </c>
      <c r="C2342" s="10" t="str">
        <f t="shared" si="149"/>
        <v>دستكش ضد برش سبك1402/07/16841</v>
      </c>
      <c r="D2342" s="10" t="str">
        <f>IFERROR(IF(تحویلی!$E$1="","",IF(NOSA!O2342=تحویلی!$E$1,تحویلی!$E$1&amp;COUNTIF(NOSA!$O$1:O2342,تحویلی!$E$1),"")),"")</f>
        <v/>
      </c>
      <c r="E2342" s="10" t="str">
        <f t="shared" si="150"/>
        <v>23123841</v>
      </c>
      <c r="F2342" s="10" t="str">
        <f>IFERROR(VLOOKUP(I2342,DATABASE!$N:$O,2,FALSE),"")</f>
        <v>دستكش ضد برش سبك</v>
      </c>
      <c r="G2342" s="3" t="s">
        <v>2503</v>
      </c>
      <c r="H2342" s="4">
        <v>23123</v>
      </c>
      <c r="I2342" s="3" t="s">
        <v>1442</v>
      </c>
      <c r="J2342" s="3" t="s">
        <v>22</v>
      </c>
      <c r="K2342" s="5">
        <v>1</v>
      </c>
      <c r="L2342" s="3" t="s">
        <v>3</v>
      </c>
      <c r="M2342" s="3" t="s">
        <v>47</v>
      </c>
      <c r="N2342" s="3" t="s">
        <v>2686</v>
      </c>
      <c r="O2342" s="1">
        <v>841</v>
      </c>
      <c r="P2342" s="4">
        <v>0</v>
      </c>
      <c r="Q2342" s="10">
        <f t="shared" si="151"/>
        <v>841</v>
      </c>
    </row>
    <row r="2343" spans="2:17" ht="20.25" customHeight="1">
      <c r="B2343" s="10" t="str">
        <f t="shared" si="148"/>
        <v>كلاه ايمني791</v>
      </c>
      <c r="C2343" s="10" t="str">
        <f t="shared" si="149"/>
        <v>كلاه ايمني1402/07/16791</v>
      </c>
      <c r="D2343" s="10" t="str">
        <f>IFERROR(IF(تحویلی!$E$1="","",IF(NOSA!O2343=تحویلی!$E$1,تحویلی!$E$1&amp;COUNTIF(NOSA!$O$1:O2343,تحویلی!$E$1),"")),"")</f>
        <v/>
      </c>
      <c r="E2343" s="10" t="str">
        <f t="shared" si="150"/>
        <v>23124791</v>
      </c>
      <c r="F2343" s="10" t="str">
        <f>IFERROR(VLOOKUP(I2343,DATABASE!$N:$O,2,FALSE),"")</f>
        <v>كلاه ايمني</v>
      </c>
      <c r="G2343" s="3" t="s">
        <v>2503</v>
      </c>
      <c r="H2343" s="4">
        <v>23124</v>
      </c>
      <c r="I2343" s="3" t="s">
        <v>1505</v>
      </c>
      <c r="J2343" s="3" t="s">
        <v>1628</v>
      </c>
      <c r="K2343" s="5">
        <v>1</v>
      </c>
      <c r="L2343" s="3" t="s">
        <v>8</v>
      </c>
      <c r="M2343" s="3" t="s">
        <v>9</v>
      </c>
      <c r="N2343" s="3" t="s">
        <v>1333</v>
      </c>
      <c r="O2343" s="1">
        <v>791</v>
      </c>
      <c r="P2343" s="4">
        <v>0</v>
      </c>
      <c r="Q2343" s="10">
        <f t="shared" si="151"/>
        <v>791</v>
      </c>
    </row>
    <row r="2344" spans="2:17" ht="20.25" customHeight="1">
      <c r="B2344" s="10" t="str">
        <f t="shared" si="148"/>
        <v>عينك كهربايي (روكلاهي)773</v>
      </c>
      <c r="C2344" s="10" t="str">
        <f t="shared" si="149"/>
        <v>عينك كهربايي (روكلاهي)1402/07/16773</v>
      </c>
      <c r="D2344" s="10" t="str">
        <f>IFERROR(IF(تحویلی!$E$1="","",IF(NOSA!O2344=تحویلی!$E$1,تحویلی!$E$1&amp;COUNTIF(NOSA!$O$1:O2344,تحویلی!$E$1),"")),"")</f>
        <v/>
      </c>
      <c r="E2344" s="10" t="str">
        <f t="shared" si="150"/>
        <v>23125773</v>
      </c>
      <c r="F2344" s="10" t="str">
        <f>IFERROR(VLOOKUP(I2344,DATABASE!$N:$O,2,FALSE),"")</f>
        <v>عينك كهربايي (روكلاهي)</v>
      </c>
      <c r="G2344" s="3" t="s">
        <v>2503</v>
      </c>
      <c r="H2344" s="4">
        <v>23125</v>
      </c>
      <c r="I2344" s="3" t="s">
        <v>1560</v>
      </c>
      <c r="J2344" s="3" t="s">
        <v>1561</v>
      </c>
      <c r="K2344" s="5">
        <v>1</v>
      </c>
      <c r="L2344" s="3" t="s">
        <v>8</v>
      </c>
      <c r="M2344" s="3" t="s">
        <v>4</v>
      </c>
      <c r="N2344" s="3" t="s">
        <v>1148</v>
      </c>
      <c r="O2344" s="1">
        <v>773</v>
      </c>
      <c r="P2344" s="4">
        <v>0</v>
      </c>
      <c r="Q2344" s="10">
        <f t="shared" si="151"/>
        <v>773</v>
      </c>
    </row>
    <row r="2345" spans="2:17" ht="20.25" customHeight="1">
      <c r="B2345" s="10" t="str">
        <f t="shared" si="148"/>
        <v>دستكش ضد برش سبك10028</v>
      </c>
      <c r="C2345" s="10" t="str">
        <f t="shared" si="149"/>
        <v>دستكش ضد برش سبك1402/07/1610028</v>
      </c>
      <c r="D2345" s="10" t="str">
        <f>IFERROR(IF(تحویلی!$E$1="","",IF(NOSA!O2345=تحویلی!$E$1,تحویلی!$E$1&amp;COUNTIF(NOSA!$O$1:O2345,تحویلی!$E$1),"")),"")</f>
        <v/>
      </c>
      <c r="E2345" s="10" t="str">
        <f t="shared" si="150"/>
        <v>2312810028</v>
      </c>
      <c r="F2345" s="10" t="str">
        <f>IFERROR(VLOOKUP(I2345,DATABASE!$N:$O,2,FALSE),"")</f>
        <v>دستكش ضد برش سبك</v>
      </c>
      <c r="G2345" s="3" t="s">
        <v>2503</v>
      </c>
      <c r="H2345" s="4">
        <v>23128</v>
      </c>
      <c r="I2345" s="3" t="s">
        <v>1442</v>
      </c>
      <c r="J2345" s="3" t="s">
        <v>22</v>
      </c>
      <c r="K2345" s="5">
        <v>1</v>
      </c>
      <c r="L2345" s="3" t="s">
        <v>3</v>
      </c>
      <c r="M2345" s="3" t="s">
        <v>9</v>
      </c>
      <c r="N2345" s="3" t="s">
        <v>1722</v>
      </c>
      <c r="O2345" s="1">
        <v>10028</v>
      </c>
      <c r="P2345" s="4">
        <v>1</v>
      </c>
      <c r="Q2345" s="10">
        <f t="shared" si="151"/>
        <v>10028</v>
      </c>
    </row>
    <row r="2346" spans="2:17" ht="20.25" customHeight="1">
      <c r="B2346" s="10" t="str">
        <f t="shared" si="148"/>
        <v>دستكش ضد برش سبك94</v>
      </c>
      <c r="C2346" s="10" t="str">
        <f t="shared" si="149"/>
        <v>دستكش ضد برش سبك1402/07/1694</v>
      </c>
      <c r="D2346" s="10" t="str">
        <f>IFERROR(IF(تحویلی!$E$1="","",IF(NOSA!O2346=تحویلی!$E$1,تحویلی!$E$1&amp;COUNTIF(NOSA!$O$1:O2346,تحویلی!$E$1),"")),"")</f>
        <v/>
      </c>
      <c r="E2346" s="10" t="str">
        <f t="shared" si="150"/>
        <v>2314294</v>
      </c>
      <c r="F2346" s="10" t="str">
        <f>IFERROR(VLOOKUP(I2346,DATABASE!$N:$O,2,FALSE),"")</f>
        <v>دستكش ضد برش سبك</v>
      </c>
      <c r="G2346" s="3" t="s">
        <v>2503</v>
      </c>
      <c r="H2346" s="4">
        <v>23142</v>
      </c>
      <c r="I2346" s="3" t="s">
        <v>1442</v>
      </c>
      <c r="J2346" s="3" t="s">
        <v>22</v>
      </c>
      <c r="K2346" s="5">
        <v>1</v>
      </c>
      <c r="L2346" s="3" t="s">
        <v>3</v>
      </c>
      <c r="M2346" s="3" t="s">
        <v>25</v>
      </c>
      <c r="N2346" s="3" t="s">
        <v>297</v>
      </c>
      <c r="O2346" s="1">
        <v>94</v>
      </c>
      <c r="P2346" s="4">
        <v>0</v>
      </c>
      <c r="Q2346" s="10">
        <f t="shared" si="151"/>
        <v>94</v>
      </c>
    </row>
    <row r="2347" spans="2:17" ht="20.25" customHeight="1">
      <c r="B2347" s="10" t="str">
        <f t="shared" si="148"/>
        <v>دستكش كف مواد سبك383</v>
      </c>
      <c r="C2347" s="10" t="str">
        <f t="shared" si="149"/>
        <v>دستكش كف مواد سبك1402/07/16383</v>
      </c>
      <c r="D2347" s="10" t="str">
        <f>IFERROR(IF(تحویلی!$E$1="","",IF(NOSA!O2347=تحویلی!$E$1,تحویلی!$E$1&amp;COUNTIF(NOSA!$O$1:O2347,تحویلی!$E$1),"")),"")</f>
        <v/>
      </c>
      <c r="E2347" s="10" t="str">
        <f t="shared" si="150"/>
        <v>23143383</v>
      </c>
      <c r="F2347" s="10" t="str">
        <f>IFERROR(VLOOKUP(I2347,DATABASE!$N:$O,2,FALSE),"")</f>
        <v>دستكش كف مواد سبك</v>
      </c>
      <c r="G2347" s="3" t="s">
        <v>2503</v>
      </c>
      <c r="H2347" s="4">
        <v>23143</v>
      </c>
      <c r="I2347" s="3" t="s">
        <v>1456</v>
      </c>
      <c r="J2347" s="3" t="s">
        <v>2</v>
      </c>
      <c r="K2347" s="5">
        <v>1</v>
      </c>
      <c r="L2347" s="3" t="s">
        <v>3</v>
      </c>
      <c r="M2347" s="3" t="s">
        <v>47</v>
      </c>
      <c r="N2347" s="3" t="s">
        <v>344</v>
      </c>
      <c r="O2347" s="1">
        <v>383</v>
      </c>
      <c r="P2347" s="4">
        <v>0</v>
      </c>
      <c r="Q2347" s="10">
        <f t="shared" si="151"/>
        <v>383</v>
      </c>
    </row>
    <row r="2348" spans="2:17" ht="20.25" customHeight="1">
      <c r="B2348" s="10" t="str">
        <f t="shared" si="148"/>
        <v>دستكش ضد برش سبك845</v>
      </c>
      <c r="C2348" s="10" t="str">
        <f t="shared" si="149"/>
        <v>دستكش ضد برش سبك1402/07/17845</v>
      </c>
      <c r="D2348" s="10" t="str">
        <f>IFERROR(IF(تحویلی!$E$1="","",IF(NOSA!O2348=تحویلی!$E$1,تحویلی!$E$1&amp;COUNTIF(NOSA!$O$1:O2348,تحویلی!$E$1),"")),"")</f>
        <v/>
      </c>
      <c r="E2348" s="10" t="str">
        <f t="shared" si="150"/>
        <v>23146845</v>
      </c>
      <c r="F2348" s="10" t="str">
        <f>IFERROR(VLOOKUP(I2348,DATABASE!$N:$O,2,FALSE),"")</f>
        <v>دستكش ضد برش سبك</v>
      </c>
      <c r="G2348" s="145" t="s">
        <v>2504</v>
      </c>
      <c r="H2348" s="146">
        <v>23146</v>
      </c>
      <c r="I2348" s="145" t="s">
        <v>1442</v>
      </c>
      <c r="J2348" s="145" t="s">
        <v>22</v>
      </c>
      <c r="K2348" s="147">
        <v>1</v>
      </c>
      <c r="L2348" s="145" t="s">
        <v>3</v>
      </c>
      <c r="M2348" s="145" t="s">
        <v>47</v>
      </c>
      <c r="N2348" s="145" t="s">
        <v>2701</v>
      </c>
      <c r="O2348" s="148">
        <v>845</v>
      </c>
      <c r="P2348" s="146">
        <v>0</v>
      </c>
      <c r="Q2348" s="10">
        <f t="shared" si="151"/>
        <v>845</v>
      </c>
    </row>
    <row r="2349" spans="2:17" ht="20.25" customHeight="1">
      <c r="B2349" s="10" t="str">
        <f t="shared" si="148"/>
        <v>دستكش ضد برش سبك784</v>
      </c>
      <c r="C2349" s="10" t="str">
        <f t="shared" si="149"/>
        <v>دستكش ضد برش سبك1402/07/17784</v>
      </c>
      <c r="D2349" s="10" t="str">
        <f>IFERROR(IF(تحویلی!$E$1="","",IF(NOSA!O2349=تحویلی!$E$1,تحویلی!$E$1&amp;COUNTIF(NOSA!$O$1:O2349,تحویلی!$E$1),"")),"")</f>
        <v/>
      </c>
      <c r="E2349" s="10" t="str">
        <f t="shared" si="150"/>
        <v>23148784</v>
      </c>
      <c r="F2349" s="10" t="str">
        <f>IFERROR(VLOOKUP(I2349,DATABASE!$N:$O,2,FALSE),"")</f>
        <v>دستكش ضد برش سبك</v>
      </c>
      <c r="G2349" s="145" t="s">
        <v>2504</v>
      </c>
      <c r="H2349" s="146">
        <v>23148</v>
      </c>
      <c r="I2349" s="145" t="s">
        <v>1442</v>
      </c>
      <c r="J2349" s="145" t="s">
        <v>22</v>
      </c>
      <c r="K2349" s="147">
        <v>1</v>
      </c>
      <c r="L2349" s="145" t="s">
        <v>3</v>
      </c>
      <c r="M2349" s="145" t="s">
        <v>40</v>
      </c>
      <c r="N2349" s="145" t="s">
        <v>1268</v>
      </c>
      <c r="O2349" s="148">
        <v>784</v>
      </c>
      <c r="P2349" s="146">
        <v>1</v>
      </c>
      <c r="Q2349" s="10">
        <f t="shared" si="151"/>
        <v>784</v>
      </c>
    </row>
    <row r="2350" spans="2:17" ht="20.25" customHeight="1">
      <c r="B2350" s="10" t="str">
        <f t="shared" si="148"/>
        <v>رابط فنري نقاب كلاه ايمني768</v>
      </c>
      <c r="C2350" s="10" t="str">
        <f t="shared" si="149"/>
        <v>رابط فنري نقاب كلاه ايمني1402/07/17768</v>
      </c>
      <c r="D2350" s="10" t="str">
        <f>IFERROR(IF(تحویلی!$E$1="","",IF(NOSA!O2350=تحویلی!$E$1,تحویلی!$E$1&amp;COUNTIF(NOSA!$O$1:O2350,تحویلی!$E$1),"")),"")</f>
        <v/>
      </c>
      <c r="E2350" s="10" t="str">
        <f t="shared" si="150"/>
        <v>23151768</v>
      </c>
      <c r="F2350" s="10" t="str">
        <f>IFERROR(VLOOKUP(I2350,DATABASE!$N:$O,2,FALSE),"")</f>
        <v>رابط فنري نقاب كلاه ايمني</v>
      </c>
      <c r="G2350" s="145" t="s">
        <v>2504</v>
      </c>
      <c r="H2350" s="146">
        <v>23151</v>
      </c>
      <c r="I2350" s="145" t="s">
        <v>1454</v>
      </c>
      <c r="J2350" s="145" t="s">
        <v>135</v>
      </c>
      <c r="K2350" s="147">
        <v>1</v>
      </c>
      <c r="L2350" s="145" t="s">
        <v>8</v>
      </c>
      <c r="M2350" s="145" t="s">
        <v>25</v>
      </c>
      <c r="N2350" s="145" t="s">
        <v>1263</v>
      </c>
      <c r="O2350" s="148">
        <v>768</v>
      </c>
      <c r="P2350" s="146">
        <v>1</v>
      </c>
      <c r="Q2350" s="10">
        <f t="shared" si="151"/>
        <v>768</v>
      </c>
    </row>
    <row r="2351" spans="2:17" ht="20.25" customHeight="1">
      <c r="B2351" s="10" t="str">
        <f t="shared" si="148"/>
        <v>پابند نسوز چرمي768</v>
      </c>
      <c r="C2351" s="10" t="str">
        <f t="shared" si="149"/>
        <v>پابند نسوز چرمي1402/07/17768</v>
      </c>
      <c r="D2351" s="10" t="str">
        <f>IFERROR(IF(تحویلی!$E$1="","",IF(NOSA!O2351=تحویلی!$E$1,تحویلی!$E$1&amp;COUNTIF(NOSA!$O$1:O2351,تحویلی!$E$1),"")),"")</f>
        <v/>
      </c>
      <c r="E2351" s="10" t="str">
        <f t="shared" si="150"/>
        <v>23151768</v>
      </c>
      <c r="F2351" s="10" t="str">
        <f>IFERROR(VLOOKUP(I2351,DATABASE!$N:$O,2,FALSE),"")</f>
        <v>پابند نسوز چرمي</v>
      </c>
      <c r="G2351" s="145" t="s">
        <v>2504</v>
      </c>
      <c r="H2351" s="146">
        <v>23151</v>
      </c>
      <c r="I2351" s="145" t="s">
        <v>1460</v>
      </c>
      <c r="J2351" s="145" t="s">
        <v>18</v>
      </c>
      <c r="K2351" s="147">
        <v>1</v>
      </c>
      <c r="L2351" s="145" t="s">
        <v>3</v>
      </c>
      <c r="M2351" s="145" t="s">
        <v>25</v>
      </c>
      <c r="N2351" s="145" t="s">
        <v>1263</v>
      </c>
      <c r="O2351" s="148">
        <v>768</v>
      </c>
      <c r="P2351" s="146">
        <v>0</v>
      </c>
      <c r="Q2351" s="10">
        <f t="shared" si="151"/>
        <v>768</v>
      </c>
    </row>
    <row r="2352" spans="2:17" ht="20.25" customHeight="1">
      <c r="B2352" s="10" t="str">
        <f t="shared" si="148"/>
        <v>دستكش ساق بلند نسوز768</v>
      </c>
      <c r="C2352" s="10" t="str">
        <f t="shared" si="149"/>
        <v>دستكش ساق بلند نسوز1402/07/17768</v>
      </c>
      <c r="D2352" s="10" t="str">
        <f>IFERROR(IF(تحویلی!$E$1="","",IF(NOSA!O2352=تحویلی!$E$1,تحویلی!$E$1&amp;COUNTIF(NOSA!$O$1:O2352,تحویلی!$E$1),"")),"")</f>
        <v/>
      </c>
      <c r="E2352" s="10" t="str">
        <f t="shared" si="150"/>
        <v>23151768</v>
      </c>
      <c r="F2352" s="10" t="str">
        <f>IFERROR(VLOOKUP(I2352,DATABASE!$N:$O,2,FALSE),"")</f>
        <v>دستكش ساق بلند نسوز</v>
      </c>
      <c r="G2352" s="145" t="s">
        <v>2504</v>
      </c>
      <c r="H2352" s="146">
        <v>23151</v>
      </c>
      <c r="I2352" s="145" t="s">
        <v>1461</v>
      </c>
      <c r="J2352" s="145" t="s">
        <v>34</v>
      </c>
      <c r="K2352" s="147">
        <v>1</v>
      </c>
      <c r="L2352" s="145" t="s">
        <v>3</v>
      </c>
      <c r="M2352" s="145" t="s">
        <v>25</v>
      </c>
      <c r="N2352" s="145" t="s">
        <v>1263</v>
      </c>
      <c r="O2352" s="148">
        <v>768</v>
      </c>
      <c r="P2352" s="146">
        <v>0</v>
      </c>
      <c r="Q2352" s="10">
        <f t="shared" si="151"/>
        <v>768</v>
      </c>
    </row>
    <row r="2353" spans="2:17" ht="20.25" customHeight="1">
      <c r="B2353" s="10" t="str">
        <f t="shared" si="148"/>
        <v>نقاب تيره محافظ صورت معمولي768</v>
      </c>
      <c r="C2353" s="10" t="str">
        <f t="shared" si="149"/>
        <v>نقاب تيره محافظ صورت معمولي1402/07/17768</v>
      </c>
      <c r="D2353" s="10" t="str">
        <f>IFERROR(IF(تحویلی!$E$1="","",IF(NOSA!O2353=تحویلی!$E$1,تحویلی!$E$1&amp;COUNTIF(NOSA!$O$1:O2353,تحویلی!$E$1),"")),"")</f>
        <v/>
      </c>
      <c r="E2353" s="10" t="str">
        <f t="shared" si="150"/>
        <v>23151768</v>
      </c>
      <c r="F2353" s="10" t="str">
        <f>IFERROR(VLOOKUP(I2353,DATABASE!$N:$O,2,FALSE),"")</f>
        <v>نقاب تيره محافظ صورت معمولي</v>
      </c>
      <c r="G2353" s="145" t="s">
        <v>2504</v>
      </c>
      <c r="H2353" s="146">
        <v>23151</v>
      </c>
      <c r="I2353" s="145" t="s">
        <v>1557</v>
      </c>
      <c r="J2353" s="145" t="s">
        <v>115</v>
      </c>
      <c r="K2353" s="147">
        <v>1</v>
      </c>
      <c r="L2353" s="145" t="s">
        <v>8</v>
      </c>
      <c r="M2353" s="145" t="s">
        <v>25</v>
      </c>
      <c r="N2353" s="145" t="s">
        <v>1263</v>
      </c>
      <c r="O2353" s="148">
        <v>768</v>
      </c>
      <c r="P2353" s="146">
        <v>1</v>
      </c>
      <c r="Q2353" s="10">
        <f t="shared" si="151"/>
        <v>768</v>
      </c>
    </row>
    <row r="2354" spans="2:17" ht="20.25" customHeight="1">
      <c r="B2354" s="10" t="str">
        <f t="shared" si="148"/>
        <v>دستكش ضد برش سبك580</v>
      </c>
      <c r="C2354" s="10" t="str">
        <f t="shared" si="149"/>
        <v>دستكش ضد برش سبك1402/07/17580</v>
      </c>
      <c r="D2354" s="10" t="str">
        <f>IFERROR(IF(تحویلی!$E$1="","",IF(NOSA!O2354=تحویلی!$E$1,تحویلی!$E$1&amp;COUNTIF(NOSA!$O$1:O2354,تحویلی!$E$1),"")),"")</f>
        <v/>
      </c>
      <c r="E2354" s="10" t="str">
        <f t="shared" si="150"/>
        <v>23155580</v>
      </c>
      <c r="F2354" s="10" t="str">
        <f>IFERROR(VLOOKUP(I2354,DATABASE!$N:$O,2,FALSE),"")</f>
        <v>دستكش ضد برش سبك</v>
      </c>
      <c r="G2354" s="145" t="s">
        <v>2504</v>
      </c>
      <c r="H2354" s="146">
        <v>23155</v>
      </c>
      <c r="I2354" s="145" t="s">
        <v>1442</v>
      </c>
      <c r="J2354" s="145" t="s">
        <v>22</v>
      </c>
      <c r="K2354" s="147">
        <v>1</v>
      </c>
      <c r="L2354" s="145" t="s">
        <v>3</v>
      </c>
      <c r="M2354" s="145" t="s">
        <v>47</v>
      </c>
      <c r="N2354" s="145" t="s">
        <v>132</v>
      </c>
      <c r="O2354" s="148">
        <v>580</v>
      </c>
      <c r="P2354" s="146">
        <v>0</v>
      </c>
      <c r="Q2354" s="10">
        <f t="shared" si="151"/>
        <v>580</v>
      </c>
    </row>
    <row r="2355" spans="2:17" ht="20.25" customHeight="1">
      <c r="B2355" s="10" t="str">
        <f t="shared" si="148"/>
        <v>دستكش ساق بلند نسوز163</v>
      </c>
      <c r="C2355" s="10" t="str">
        <f t="shared" si="149"/>
        <v>دستكش ساق بلند نسوز1402/07/17163</v>
      </c>
      <c r="D2355" s="10" t="str">
        <f>IFERROR(IF(تحویلی!$E$1="","",IF(NOSA!O2355=تحویلی!$E$1,تحویلی!$E$1&amp;COUNTIF(NOSA!$O$1:O2355,تحویلی!$E$1),"")),"")</f>
        <v/>
      </c>
      <c r="E2355" s="10" t="str">
        <f t="shared" si="150"/>
        <v>23186163</v>
      </c>
      <c r="F2355" s="10" t="str">
        <f>IFERROR(VLOOKUP(I2355,DATABASE!$N:$O,2,FALSE),"")</f>
        <v>دستكش ساق بلند نسوز</v>
      </c>
      <c r="G2355" s="145" t="s">
        <v>2504</v>
      </c>
      <c r="H2355" s="146">
        <v>23186</v>
      </c>
      <c r="I2355" s="145" t="s">
        <v>1461</v>
      </c>
      <c r="J2355" s="145" t="s">
        <v>34</v>
      </c>
      <c r="K2355" s="147">
        <v>1</v>
      </c>
      <c r="L2355" s="145" t="s">
        <v>3</v>
      </c>
      <c r="M2355" s="145" t="s">
        <v>9</v>
      </c>
      <c r="N2355" s="145" t="s">
        <v>324</v>
      </c>
      <c r="O2355" s="148">
        <v>163</v>
      </c>
      <c r="P2355" s="146">
        <v>0</v>
      </c>
      <c r="Q2355" s="10">
        <f t="shared" si="151"/>
        <v>163</v>
      </c>
    </row>
    <row r="2356" spans="2:17" ht="20.25" customHeight="1">
      <c r="B2356" s="10" t="str">
        <f t="shared" si="148"/>
        <v>دستكش لاتكس608</v>
      </c>
      <c r="C2356" s="10" t="str">
        <f t="shared" si="149"/>
        <v>دستكش لاتكس1402/07/17608</v>
      </c>
      <c r="D2356" s="10" t="str">
        <f>IFERROR(IF(تحویلی!$E$1="","",IF(NOSA!O2356=تحویلی!$E$1,تحویلی!$E$1&amp;COUNTIF(NOSA!$O$1:O2356,تحویلی!$E$1),"")),"")</f>
        <v/>
      </c>
      <c r="E2356" s="10" t="str">
        <f t="shared" si="150"/>
        <v>23189608</v>
      </c>
      <c r="F2356" s="10" t="str">
        <f>IFERROR(VLOOKUP(I2356,DATABASE!$N:$O,2,FALSE),"")</f>
        <v>دستكش لاتكس</v>
      </c>
      <c r="G2356" s="145" t="s">
        <v>2504</v>
      </c>
      <c r="H2356" s="146">
        <v>23189</v>
      </c>
      <c r="I2356" s="145" t="s">
        <v>2328</v>
      </c>
      <c r="J2356" s="145" t="s">
        <v>564</v>
      </c>
      <c r="K2356" s="147">
        <v>100</v>
      </c>
      <c r="L2356" s="145" t="s">
        <v>3</v>
      </c>
      <c r="M2356" s="145" t="s">
        <v>63</v>
      </c>
      <c r="N2356" s="145" t="s">
        <v>64</v>
      </c>
      <c r="O2356" s="148">
        <v>608</v>
      </c>
      <c r="P2356" s="146">
        <v>0</v>
      </c>
      <c r="Q2356" s="10">
        <f t="shared" si="151"/>
        <v>608</v>
      </c>
    </row>
    <row r="2357" spans="2:17" ht="20.25" customHeight="1">
      <c r="B2357" s="10" t="str">
        <f t="shared" si="148"/>
        <v>دستكش ضد برش سبك163</v>
      </c>
      <c r="C2357" s="10" t="str">
        <f t="shared" si="149"/>
        <v>دستكش ضد برش سبك1402/07/17163</v>
      </c>
      <c r="D2357" s="10" t="str">
        <f>IFERROR(IF(تحویلی!$E$1="","",IF(NOSA!O2357=تحویلی!$E$1,تحویلی!$E$1&amp;COUNTIF(NOSA!$O$1:O2357,تحویلی!$E$1),"")),"")</f>
        <v/>
      </c>
      <c r="E2357" s="10" t="str">
        <f t="shared" si="150"/>
        <v>23190163</v>
      </c>
      <c r="F2357" s="10" t="str">
        <f>IFERROR(VLOOKUP(I2357,DATABASE!$N:$O,2,FALSE),"")</f>
        <v>دستكش ضد برش سبك</v>
      </c>
      <c r="G2357" s="145" t="s">
        <v>2504</v>
      </c>
      <c r="H2357" s="146">
        <v>23190</v>
      </c>
      <c r="I2357" s="145" t="s">
        <v>1442</v>
      </c>
      <c r="J2357" s="145" t="s">
        <v>22</v>
      </c>
      <c r="K2357" s="147">
        <v>1</v>
      </c>
      <c r="L2357" s="145" t="s">
        <v>3</v>
      </c>
      <c r="M2357" s="145" t="s">
        <v>9</v>
      </c>
      <c r="N2357" s="145" t="s">
        <v>324</v>
      </c>
      <c r="O2357" s="148">
        <v>163</v>
      </c>
      <c r="P2357" s="146">
        <v>0</v>
      </c>
      <c r="Q2357" s="10">
        <f t="shared" si="151"/>
        <v>163</v>
      </c>
    </row>
    <row r="2358" spans="2:17" ht="20.25" customHeight="1">
      <c r="B2358" s="10" t="str">
        <f t="shared" si="148"/>
        <v>دستكش كف مواد سبك731</v>
      </c>
      <c r="C2358" s="10" t="str">
        <f t="shared" si="149"/>
        <v>دستكش كف مواد سبك1402/07/18731</v>
      </c>
      <c r="D2358" s="10" t="str">
        <f>IFERROR(IF(تحویلی!$E$1="","",IF(NOSA!O2358=تحویلی!$E$1,تحویلی!$E$1&amp;COUNTIF(NOSA!$O$1:O2358,تحویلی!$E$1),"")),"")</f>
        <v/>
      </c>
      <c r="E2358" s="10" t="str">
        <f t="shared" si="150"/>
        <v>23192731</v>
      </c>
      <c r="F2358" s="10" t="str">
        <f>IFERROR(VLOOKUP(I2358,DATABASE!$N:$O,2,FALSE),"")</f>
        <v>دستكش كف مواد سبك</v>
      </c>
      <c r="G2358" s="145" t="s">
        <v>2505</v>
      </c>
      <c r="H2358" s="146">
        <v>23192</v>
      </c>
      <c r="I2358" s="145" t="s">
        <v>1456</v>
      </c>
      <c r="J2358" s="145" t="s">
        <v>2</v>
      </c>
      <c r="K2358" s="147">
        <v>1</v>
      </c>
      <c r="L2358" s="145" t="s">
        <v>3</v>
      </c>
      <c r="M2358" s="145" t="s">
        <v>47</v>
      </c>
      <c r="N2358" s="145" t="s">
        <v>635</v>
      </c>
      <c r="O2358" s="148">
        <v>731</v>
      </c>
      <c r="P2358" s="146">
        <v>0</v>
      </c>
      <c r="Q2358" s="10">
        <f t="shared" si="151"/>
        <v>731</v>
      </c>
    </row>
    <row r="2359" spans="2:17" ht="20.25" customHeight="1">
      <c r="B2359" s="10" t="str">
        <f t="shared" si="148"/>
        <v>دستكش ضد برش سبك827</v>
      </c>
      <c r="C2359" s="10" t="str">
        <f t="shared" si="149"/>
        <v>دستكش ضد برش سبك1402/07/18827</v>
      </c>
      <c r="D2359" s="10" t="str">
        <f>IFERROR(IF(تحویلی!$E$1="","",IF(NOSA!O2359=تحویلی!$E$1,تحویلی!$E$1&amp;COUNTIF(NOSA!$O$1:O2359,تحویلی!$E$1),"")),"")</f>
        <v/>
      </c>
      <c r="E2359" s="10" t="str">
        <f t="shared" si="150"/>
        <v>23193827</v>
      </c>
      <c r="F2359" s="10" t="str">
        <f>IFERROR(VLOOKUP(I2359,DATABASE!$N:$O,2,FALSE),"")</f>
        <v>دستكش ضد برش سبك</v>
      </c>
      <c r="G2359" s="145" t="s">
        <v>2505</v>
      </c>
      <c r="H2359" s="146">
        <v>23193</v>
      </c>
      <c r="I2359" s="145" t="s">
        <v>1442</v>
      </c>
      <c r="J2359" s="145" t="s">
        <v>22</v>
      </c>
      <c r="K2359" s="147">
        <v>1</v>
      </c>
      <c r="L2359" s="145" t="s">
        <v>3</v>
      </c>
      <c r="M2359" s="145" t="s">
        <v>47</v>
      </c>
      <c r="N2359" s="145" t="s">
        <v>2653</v>
      </c>
      <c r="O2359" s="148">
        <v>827</v>
      </c>
      <c r="P2359" s="146">
        <v>1</v>
      </c>
      <c r="Q2359" s="10">
        <f t="shared" si="151"/>
        <v>827</v>
      </c>
    </row>
    <row r="2360" spans="2:17" ht="20.25" customHeight="1">
      <c r="B2360" s="10" t="str">
        <f t="shared" si="148"/>
        <v>كلاه ايمني552</v>
      </c>
      <c r="C2360" s="10" t="str">
        <f t="shared" si="149"/>
        <v>كلاه ايمني1402/07/18552</v>
      </c>
      <c r="D2360" s="10" t="str">
        <f>IFERROR(IF(تحویلی!$E$1="","",IF(NOSA!O2360=تحویلی!$E$1,تحویلی!$E$1&amp;COUNTIF(NOSA!$O$1:O2360,تحویلی!$E$1),"")),"")</f>
        <v>5526</v>
      </c>
      <c r="E2360" s="10" t="str">
        <f t="shared" si="150"/>
        <v>23196552</v>
      </c>
      <c r="F2360" s="10" t="str">
        <f>IFERROR(VLOOKUP(I2360,DATABASE!$N:$O,2,FALSE),"")</f>
        <v>كلاه ايمني</v>
      </c>
      <c r="G2360" s="3" t="s">
        <v>2505</v>
      </c>
      <c r="H2360" s="4">
        <v>23196</v>
      </c>
      <c r="I2360" s="3" t="s">
        <v>1532</v>
      </c>
      <c r="J2360" s="3" t="s">
        <v>2754</v>
      </c>
      <c r="K2360" s="5">
        <v>1</v>
      </c>
      <c r="L2360" s="3" t="s">
        <v>8</v>
      </c>
      <c r="M2360" s="3" t="s">
        <v>25</v>
      </c>
      <c r="N2360" s="3" t="s">
        <v>510</v>
      </c>
      <c r="O2360" s="1">
        <v>552</v>
      </c>
      <c r="P2360" s="4">
        <v>0</v>
      </c>
      <c r="Q2360" s="10">
        <f t="shared" si="151"/>
        <v>552</v>
      </c>
    </row>
    <row r="2361" spans="2:17" ht="20.25" customHeight="1">
      <c r="B2361" s="10" t="str">
        <f t="shared" si="148"/>
        <v>دستكش كف دوبل چرمي552</v>
      </c>
      <c r="C2361" s="10" t="str">
        <f t="shared" si="149"/>
        <v>دستكش كف دوبل چرمي1402/07/18552</v>
      </c>
      <c r="D2361" s="10" t="str">
        <f>IFERROR(IF(تحویلی!$E$1="","",IF(NOSA!O2361=تحویلی!$E$1,تحویلی!$E$1&amp;COUNTIF(NOSA!$O$1:O2361,تحویلی!$E$1),"")),"")</f>
        <v>5527</v>
      </c>
      <c r="E2361" s="10" t="str">
        <f t="shared" si="150"/>
        <v>23196552</v>
      </c>
      <c r="F2361" s="10" t="str">
        <f>IFERROR(VLOOKUP(I2361,DATABASE!$N:$O,2,FALSE),"")</f>
        <v>دستكش كف دوبل چرمي</v>
      </c>
      <c r="G2361" s="3" t="s">
        <v>2505</v>
      </c>
      <c r="H2361" s="4">
        <v>23196</v>
      </c>
      <c r="I2361" s="3" t="s">
        <v>1683</v>
      </c>
      <c r="J2361" s="3" t="s">
        <v>1684</v>
      </c>
      <c r="K2361" s="5">
        <v>1</v>
      </c>
      <c r="L2361" s="3" t="s">
        <v>3</v>
      </c>
      <c r="M2361" s="3" t="s">
        <v>25</v>
      </c>
      <c r="N2361" s="3" t="s">
        <v>510</v>
      </c>
      <c r="O2361" s="1">
        <v>552</v>
      </c>
      <c r="P2361" s="4">
        <v>0</v>
      </c>
      <c r="Q2361" s="10">
        <f t="shared" si="151"/>
        <v>552</v>
      </c>
    </row>
    <row r="2362" spans="2:17" ht="20.25" customHeight="1">
      <c r="B2362" s="10" t="str">
        <f t="shared" si="148"/>
        <v>گوشي اير پلاگ552</v>
      </c>
      <c r="C2362" s="10" t="str">
        <f t="shared" si="149"/>
        <v>گوشي اير پلاگ1402/07/18552</v>
      </c>
      <c r="D2362" s="10" t="str">
        <f>IFERROR(IF(تحویلی!$E$1="","",IF(NOSA!O2362=تحویلی!$E$1,تحویلی!$E$1&amp;COUNTIF(NOSA!$O$1:O2362,تحویلی!$E$1),"")),"")</f>
        <v>5528</v>
      </c>
      <c r="E2362" s="10" t="str">
        <f t="shared" si="150"/>
        <v>23196552</v>
      </c>
      <c r="F2362" s="10" t="str">
        <f>IFERROR(VLOOKUP(I2362,DATABASE!$N:$O,2,FALSE),"")</f>
        <v>گوشي اير پلاگ</v>
      </c>
      <c r="G2362" s="3" t="s">
        <v>2505</v>
      </c>
      <c r="H2362" s="4">
        <v>23196</v>
      </c>
      <c r="I2362" s="3" t="s">
        <v>1581</v>
      </c>
      <c r="J2362" s="3" t="s">
        <v>124</v>
      </c>
      <c r="K2362" s="5">
        <v>1</v>
      </c>
      <c r="L2362" s="3" t="s">
        <v>8</v>
      </c>
      <c r="M2362" s="3" t="s">
        <v>25</v>
      </c>
      <c r="N2362" s="3" t="s">
        <v>510</v>
      </c>
      <c r="O2362" s="1">
        <v>552</v>
      </c>
      <c r="P2362" s="4">
        <v>0</v>
      </c>
      <c r="Q2362" s="10">
        <f t="shared" si="151"/>
        <v>552</v>
      </c>
    </row>
    <row r="2363" spans="2:17" ht="20.25" customHeight="1">
      <c r="B2363" s="10" t="str">
        <f t="shared" si="148"/>
        <v xml:space="preserve"> لباس كارشناسي مديران 383</v>
      </c>
      <c r="C2363" s="10" t="str">
        <f t="shared" si="149"/>
        <v xml:space="preserve"> لباس كارشناسي مديران 1402/07/18383</v>
      </c>
      <c r="D2363" s="10" t="str">
        <f>IFERROR(IF(تحویلی!$E$1="","",IF(NOSA!O2363=تحویلی!$E$1,تحویلی!$E$1&amp;COUNTIF(NOSA!$O$1:O2363,تحویلی!$E$1),"")),"")</f>
        <v/>
      </c>
      <c r="E2363" s="10" t="str">
        <f t="shared" si="150"/>
        <v>23197383</v>
      </c>
      <c r="F2363" s="10" t="str">
        <f>IFERROR(VLOOKUP(I2363,DATABASE!$N:$O,2,FALSE),"")</f>
        <v xml:space="preserve"> لباس كارشناسي مديران </v>
      </c>
      <c r="G2363" s="3" t="s">
        <v>2505</v>
      </c>
      <c r="H2363" s="4">
        <v>23197</v>
      </c>
      <c r="I2363" s="3" t="s">
        <v>1677</v>
      </c>
      <c r="J2363" s="3" t="s">
        <v>1678</v>
      </c>
      <c r="K2363" s="5">
        <v>1</v>
      </c>
      <c r="L2363" s="3" t="s">
        <v>8</v>
      </c>
      <c r="M2363" s="3" t="s">
        <v>47</v>
      </c>
      <c r="N2363" s="3" t="s">
        <v>2791</v>
      </c>
      <c r="O2363" s="1">
        <v>383</v>
      </c>
      <c r="P2363" s="4">
        <v>0</v>
      </c>
      <c r="Q2363" s="10">
        <f t="shared" si="151"/>
        <v>383</v>
      </c>
    </row>
    <row r="2364" spans="2:17" ht="20.25" customHeight="1">
      <c r="B2364" s="10" t="str">
        <f t="shared" si="148"/>
        <v>لباس كار ديرسوز(بلوز و شلوار)855</v>
      </c>
      <c r="C2364" s="10" t="str">
        <f t="shared" si="149"/>
        <v>لباس كار ديرسوز(بلوز و شلوار)1402/07/18855</v>
      </c>
      <c r="D2364" s="10" t="str">
        <f>IFERROR(IF(تحویلی!$E$1="","",IF(NOSA!O2364=تحویلی!$E$1,تحویلی!$E$1&amp;COUNTIF(NOSA!$O$1:O2364,تحویلی!$E$1),"")),"")</f>
        <v/>
      </c>
      <c r="E2364" s="10" t="str">
        <f t="shared" si="150"/>
        <v>23199855</v>
      </c>
      <c r="F2364" s="10" t="str">
        <f>IFERROR(VLOOKUP(I2364,DATABASE!$N:$O,2,FALSE),"")</f>
        <v>لباس كار ديرسوز(بلوز و شلوار)</v>
      </c>
      <c r="G2364" s="3" t="s">
        <v>2505</v>
      </c>
      <c r="H2364" s="4">
        <v>23199</v>
      </c>
      <c r="I2364" s="3" t="s">
        <v>1466</v>
      </c>
      <c r="J2364" s="3" t="s">
        <v>1623</v>
      </c>
      <c r="K2364" s="5">
        <v>1</v>
      </c>
      <c r="L2364" s="3" t="s">
        <v>28</v>
      </c>
      <c r="M2364" s="3" t="s">
        <v>47</v>
      </c>
      <c r="N2364" s="3" t="s">
        <v>2792</v>
      </c>
      <c r="O2364" s="1">
        <v>855</v>
      </c>
      <c r="P2364" s="4">
        <v>0</v>
      </c>
      <c r="Q2364" s="10">
        <f t="shared" si="151"/>
        <v>855</v>
      </c>
    </row>
    <row r="2365" spans="2:17" ht="20.25" customHeight="1">
      <c r="B2365" s="10" t="str">
        <f t="shared" si="148"/>
        <v>كفش ايمني855</v>
      </c>
      <c r="C2365" s="10" t="str">
        <f t="shared" si="149"/>
        <v>كفش ايمني1402/07/18855</v>
      </c>
      <c r="D2365" s="10" t="str">
        <f>IFERROR(IF(تحویلی!$E$1="","",IF(NOSA!O2365=تحویلی!$E$1,تحویلی!$E$1&amp;COUNTIF(NOSA!$O$1:O2365,تحویلی!$E$1),"")),"")</f>
        <v/>
      </c>
      <c r="E2365" s="10" t="str">
        <f t="shared" si="150"/>
        <v>23199855</v>
      </c>
      <c r="F2365" s="10" t="str">
        <f>IFERROR(VLOOKUP(I2365,DATABASE!$N:$O,2,FALSE),"")</f>
        <v>كفش ايمني</v>
      </c>
      <c r="G2365" s="3" t="s">
        <v>2505</v>
      </c>
      <c r="H2365" s="4">
        <v>23199</v>
      </c>
      <c r="I2365" s="3" t="s">
        <v>1671</v>
      </c>
      <c r="J2365" s="3" t="s">
        <v>1672</v>
      </c>
      <c r="K2365" s="5">
        <v>1</v>
      </c>
      <c r="L2365" s="3" t="s">
        <v>3</v>
      </c>
      <c r="M2365" s="3" t="s">
        <v>47</v>
      </c>
      <c r="N2365" s="3" t="s">
        <v>2792</v>
      </c>
      <c r="O2365" s="1">
        <v>855</v>
      </c>
      <c r="P2365" s="4">
        <v>0</v>
      </c>
      <c r="Q2365" s="10">
        <f t="shared" si="151"/>
        <v>855</v>
      </c>
    </row>
    <row r="2366" spans="2:17" ht="20.25" customHeight="1">
      <c r="B2366" s="10" t="str">
        <f t="shared" si="148"/>
        <v>دستكش ضد برش سبك855</v>
      </c>
      <c r="C2366" s="10" t="str">
        <f t="shared" si="149"/>
        <v>دستكش ضد برش سبك1402/07/18855</v>
      </c>
      <c r="D2366" s="10" t="str">
        <f>IFERROR(IF(تحویلی!$E$1="","",IF(NOSA!O2366=تحویلی!$E$1,تحویلی!$E$1&amp;COUNTIF(NOSA!$O$1:O2366,تحویلی!$E$1),"")),"")</f>
        <v/>
      </c>
      <c r="E2366" s="10" t="str">
        <f t="shared" si="150"/>
        <v>23199855</v>
      </c>
      <c r="F2366" s="10" t="str">
        <f>IFERROR(VLOOKUP(I2366,DATABASE!$N:$O,2,FALSE),"")</f>
        <v>دستكش ضد برش سبك</v>
      </c>
      <c r="G2366" s="3" t="s">
        <v>2505</v>
      </c>
      <c r="H2366" s="4">
        <v>23199</v>
      </c>
      <c r="I2366" s="3" t="s">
        <v>1442</v>
      </c>
      <c r="J2366" s="3" t="s">
        <v>22</v>
      </c>
      <c r="K2366" s="5">
        <v>1</v>
      </c>
      <c r="L2366" s="3" t="s">
        <v>3</v>
      </c>
      <c r="M2366" s="3" t="s">
        <v>47</v>
      </c>
      <c r="N2366" s="3" t="s">
        <v>2792</v>
      </c>
      <c r="O2366" s="1">
        <v>855</v>
      </c>
      <c r="P2366" s="4">
        <v>0</v>
      </c>
      <c r="Q2366" s="10">
        <f t="shared" si="151"/>
        <v>855</v>
      </c>
    </row>
    <row r="2367" spans="2:17" ht="20.25" customHeight="1">
      <c r="B2367" s="10" t="str">
        <f t="shared" si="148"/>
        <v>كلاه ايمني855</v>
      </c>
      <c r="C2367" s="10" t="str">
        <f t="shared" si="149"/>
        <v>كلاه ايمني1402/07/18855</v>
      </c>
      <c r="D2367" s="10" t="str">
        <f>IFERROR(IF(تحویلی!$E$1="","",IF(NOSA!O2367=تحویلی!$E$1,تحویلی!$E$1&amp;COUNTIF(NOSA!$O$1:O2367,تحویلی!$E$1),"")),"")</f>
        <v/>
      </c>
      <c r="E2367" s="10" t="str">
        <f t="shared" si="150"/>
        <v>23199855</v>
      </c>
      <c r="F2367" s="10" t="str">
        <f>IFERROR(VLOOKUP(I2367,DATABASE!$N:$O,2,FALSE),"")</f>
        <v>كلاه ايمني</v>
      </c>
      <c r="G2367" s="3" t="s">
        <v>2505</v>
      </c>
      <c r="H2367" s="4">
        <v>23199</v>
      </c>
      <c r="I2367" s="3" t="s">
        <v>1476</v>
      </c>
      <c r="J2367" s="3" t="s">
        <v>1647</v>
      </c>
      <c r="K2367" s="5">
        <v>1</v>
      </c>
      <c r="L2367" s="3" t="s">
        <v>8</v>
      </c>
      <c r="M2367" s="3" t="s">
        <v>47</v>
      </c>
      <c r="N2367" s="3" t="s">
        <v>2792</v>
      </c>
      <c r="O2367" s="1">
        <v>855</v>
      </c>
      <c r="P2367" s="4">
        <v>0</v>
      </c>
      <c r="Q2367" s="10">
        <f t="shared" si="151"/>
        <v>855</v>
      </c>
    </row>
    <row r="2368" spans="2:17" ht="20.25" customHeight="1">
      <c r="B2368" s="10" t="str">
        <f t="shared" ref="B2368:B2431" si="152">F2368&amp;Q2368</f>
        <v>گوشي اير پلاگ855</v>
      </c>
      <c r="C2368" s="10" t="str">
        <f t="shared" ref="C2368:C2431" si="153">F2368&amp;G2368&amp;O2368</f>
        <v>گوشي اير پلاگ1402/07/18855</v>
      </c>
      <c r="D2368" s="10" t="str">
        <f>IFERROR(IF(تحویلی!$E$1="","",IF(NOSA!O2368=تحویلی!$E$1,تحویلی!$E$1&amp;COUNTIF(NOSA!$O$1:O2368,تحویلی!$E$1),"")),"")</f>
        <v/>
      </c>
      <c r="E2368" s="10" t="str">
        <f t="shared" ref="E2368:E2431" si="154">H2368&amp;O2368</f>
        <v>23199855</v>
      </c>
      <c r="F2368" s="10" t="str">
        <f>IFERROR(VLOOKUP(I2368,DATABASE!$N:$O,2,FALSE),"")</f>
        <v>گوشي اير پلاگ</v>
      </c>
      <c r="G2368" s="3" t="s">
        <v>2505</v>
      </c>
      <c r="H2368" s="4">
        <v>23199</v>
      </c>
      <c r="I2368" s="3" t="s">
        <v>1581</v>
      </c>
      <c r="J2368" s="3" t="s">
        <v>124</v>
      </c>
      <c r="K2368" s="5">
        <v>1</v>
      </c>
      <c r="L2368" s="3" t="s">
        <v>8</v>
      </c>
      <c r="M2368" s="3" t="s">
        <v>47</v>
      </c>
      <c r="N2368" s="3" t="s">
        <v>2792</v>
      </c>
      <c r="O2368" s="1">
        <v>855</v>
      </c>
      <c r="P2368" s="4">
        <v>0</v>
      </c>
      <c r="Q2368" s="10">
        <f t="shared" si="151"/>
        <v>855</v>
      </c>
    </row>
    <row r="2369" spans="2:17" ht="20.25" customHeight="1">
      <c r="B2369" s="10" t="str">
        <f t="shared" si="152"/>
        <v>كمربند برزنتي نواري855</v>
      </c>
      <c r="C2369" s="10" t="str">
        <f t="shared" si="153"/>
        <v>كمربند برزنتي نواري1402/07/18855</v>
      </c>
      <c r="D2369" s="10" t="str">
        <f>IFERROR(IF(تحویلی!$E$1="","",IF(NOSA!O2369=تحویلی!$E$1,تحویلی!$E$1&amp;COUNTIF(NOSA!$O$1:O2369,تحویلی!$E$1),"")),"")</f>
        <v/>
      </c>
      <c r="E2369" s="10" t="str">
        <f t="shared" si="154"/>
        <v>23199855</v>
      </c>
      <c r="F2369" s="10" t="str">
        <f>IFERROR(VLOOKUP(I2369,DATABASE!$N:$O,2,FALSE),"")</f>
        <v>كمربند برزنتي نواري</v>
      </c>
      <c r="G2369" s="3" t="s">
        <v>2505</v>
      </c>
      <c r="H2369" s="4">
        <v>23199</v>
      </c>
      <c r="I2369" s="3" t="s">
        <v>1441</v>
      </c>
      <c r="J2369" s="3" t="s">
        <v>95</v>
      </c>
      <c r="K2369" s="5">
        <v>1</v>
      </c>
      <c r="L2369" s="3" t="s">
        <v>96</v>
      </c>
      <c r="M2369" s="3" t="s">
        <v>47</v>
      </c>
      <c r="N2369" s="3" t="s">
        <v>2792</v>
      </c>
      <c r="O2369" s="1">
        <v>855</v>
      </c>
      <c r="P2369" s="4">
        <v>0</v>
      </c>
      <c r="Q2369" s="10">
        <f t="shared" si="151"/>
        <v>855</v>
      </c>
    </row>
    <row r="2370" spans="2:17" ht="20.25" customHeight="1">
      <c r="B2370" s="10" t="str">
        <f t="shared" si="152"/>
        <v>لباس كار ديرسوز(بلوز و شلوار)856</v>
      </c>
      <c r="C2370" s="10" t="str">
        <f t="shared" si="153"/>
        <v>لباس كار ديرسوز(بلوز و شلوار)1402/07/18856</v>
      </c>
      <c r="D2370" s="10" t="str">
        <f>IFERROR(IF(تحویلی!$E$1="","",IF(NOSA!O2370=تحویلی!$E$1,تحویلی!$E$1&amp;COUNTIF(NOSA!$O$1:O2370,تحویلی!$E$1),"")),"")</f>
        <v/>
      </c>
      <c r="E2370" s="10" t="str">
        <f t="shared" si="154"/>
        <v>23202856</v>
      </c>
      <c r="F2370" s="10" t="str">
        <f>IFERROR(VLOOKUP(I2370,DATABASE!$N:$O,2,FALSE),"")</f>
        <v>لباس كار ديرسوز(بلوز و شلوار)</v>
      </c>
      <c r="G2370" s="3" t="s">
        <v>2505</v>
      </c>
      <c r="H2370" s="4">
        <v>23202</v>
      </c>
      <c r="I2370" s="3" t="s">
        <v>1466</v>
      </c>
      <c r="J2370" s="3" t="s">
        <v>1623</v>
      </c>
      <c r="K2370" s="5">
        <v>1</v>
      </c>
      <c r="L2370" s="3" t="s">
        <v>28</v>
      </c>
      <c r="M2370" s="3" t="s">
        <v>47</v>
      </c>
      <c r="N2370" s="3" t="s">
        <v>2793</v>
      </c>
      <c r="O2370" s="1">
        <v>856</v>
      </c>
      <c r="P2370" s="4">
        <v>0</v>
      </c>
      <c r="Q2370" s="10">
        <f t="shared" si="151"/>
        <v>856</v>
      </c>
    </row>
    <row r="2371" spans="2:17" ht="20.25" customHeight="1">
      <c r="B2371" s="10" t="str">
        <f t="shared" si="152"/>
        <v>كفش ايمني856</v>
      </c>
      <c r="C2371" s="10" t="str">
        <f t="shared" si="153"/>
        <v>كفش ايمني1402/07/18856</v>
      </c>
      <c r="D2371" s="10" t="str">
        <f>IFERROR(IF(تحویلی!$E$1="","",IF(NOSA!O2371=تحویلی!$E$1,تحویلی!$E$1&amp;COUNTIF(NOSA!$O$1:O2371,تحویلی!$E$1),"")),"")</f>
        <v/>
      </c>
      <c r="E2371" s="10" t="str">
        <f t="shared" si="154"/>
        <v>23202856</v>
      </c>
      <c r="F2371" s="10" t="str">
        <f>IFERROR(VLOOKUP(I2371,DATABASE!$N:$O,2,FALSE),"")</f>
        <v>كفش ايمني</v>
      </c>
      <c r="G2371" s="3" t="s">
        <v>2505</v>
      </c>
      <c r="H2371" s="4">
        <v>23202</v>
      </c>
      <c r="I2371" s="3" t="s">
        <v>1720</v>
      </c>
      <c r="J2371" s="3" t="s">
        <v>1721</v>
      </c>
      <c r="K2371" s="5">
        <v>1</v>
      </c>
      <c r="L2371" s="3" t="s">
        <v>3</v>
      </c>
      <c r="M2371" s="3" t="s">
        <v>47</v>
      </c>
      <c r="N2371" s="3" t="s">
        <v>2793</v>
      </c>
      <c r="O2371" s="1">
        <v>856</v>
      </c>
      <c r="P2371" s="4">
        <v>0</v>
      </c>
      <c r="Q2371" s="10">
        <f t="shared" si="151"/>
        <v>856</v>
      </c>
    </row>
    <row r="2372" spans="2:17" ht="20.25" customHeight="1">
      <c r="B2372" s="10" t="str">
        <f t="shared" si="152"/>
        <v>دستكش ضد برش سبك856</v>
      </c>
      <c r="C2372" s="10" t="str">
        <f t="shared" si="153"/>
        <v>دستكش ضد برش سبك1402/07/18856</v>
      </c>
      <c r="D2372" s="10" t="str">
        <f>IFERROR(IF(تحویلی!$E$1="","",IF(NOSA!O2372=تحویلی!$E$1,تحویلی!$E$1&amp;COUNTIF(NOSA!$O$1:O2372,تحویلی!$E$1),"")),"")</f>
        <v/>
      </c>
      <c r="E2372" s="10" t="str">
        <f t="shared" si="154"/>
        <v>23202856</v>
      </c>
      <c r="F2372" s="10" t="str">
        <f>IFERROR(VLOOKUP(I2372,DATABASE!$N:$O,2,FALSE),"")</f>
        <v>دستكش ضد برش سبك</v>
      </c>
      <c r="G2372" s="3" t="s">
        <v>2505</v>
      </c>
      <c r="H2372" s="4">
        <v>23202</v>
      </c>
      <c r="I2372" s="3" t="s">
        <v>1442</v>
      </c>
      <c r="J2372" s="3" t="s">
        <v>22</v>
      </c>
      <c r="K2372" s="5">
        <v>1</v>
      </c>
      <c r="L2372" s="3" t="s">
        <v>3</v>
      </c>
      <c r="M2372" s="3" t="s">
        <v>47</v>
      </c>
      <c r="N2372" s="3" t="s">
        <v>2793</v>
      </c>
      <c r="O2372" s="1">
        <v>856</v>
      </c>
      <c r="P2372" s="4">
        <v>0</v>
      </c>
      <c r="Q2372" s="10">
        <f t="shared" si="151"/>
        <v>856</v>
      </c>
    </row>
    <row r="2373" spans="2:17" ht="20.25" customHeight="1">
      <c r="B2373" s="10" t="str">
        <f t="shared" si="152"/>
        <v>كمربند برزنتي نواري856</v>
      </c>
      <c r="C2373" s="10" t="str">
        <f t="shared" si="153"/>
        <v>كمربند برزنتي نواري1402/07/18856</v>
      </c>
      <c r="D2373" s="10" t="str">
        <f>IFERROR(IF(تحویلی!$E$1="","",IF(NOSA!O2373=تحویلی!$E$1,تحویلی!$E$1&amp;COUNTIF(NOSA!$O$1:O2373,تحویلی!$E$1),"")),"")</f>
        <v/>
      </c>
      <c r="E2373" s="10" t="str">
        <f t="shared" si="154"/>
        <v>23202856</v>
      </c>
      <c r="F2373" s="10" t="str">
        <f>IFERROR(VLOOKUP(I2373,DATABASE!$N:$O,2,FALSE),"")</f>
        <v>كمربند برزنتي نواري</v>
      </c>
      <c r="G2373" s="3" t="s">
        <v>2505</v>
      </c>
      <c r="H2373" s="4">
        <v>23202</v>
      </c>
      <c r="I2373" s="3" t="s">
        <v>1441</v>
      </c>
      <c r="J2373" s="3" t="s">
        <v>95</v>
      </c>
      <c r="K2373" s="5">
        <v>1</v>
      </c>
      <c r="L2373" s="3" t="s">
        <v>96</v>
      </c>
      <c r="M2373" s="3" t="s">
        <v>47</v>
      </c>
      <c r="N2373" s="3" t="s">
        <v>2793</v>
      </c>
      <c r="O2373" s="1">
        <v>856</v>
      </c>
      <c r="P2373" s="4">
        <v>0</v>
      </c>
      <c r="Q2373" s="10">
        <f t="shared" si="151"/>
        <v>856</v>
      </c>
    </row>
    <row r="2374" spans="2:17" ht="20.25" customHeight="1">
      <c r="B2374" s="10" t="str">
        <f t="shared" si="152"/>
        <v>كلاه ايمني856</v>
      </c>
      <c r="C2374" s="10" t="str">
        <f t="shared" si="153"/>
        <v>كلاه ايمني1402/07/18856</v>
      </c>
      <c r="D2374" s="10" t="str">
        <f>IFERROR(IF(تحویلی!$E$1="","",IF(NOSA!O2374=تحویلی!$E$1,تحویلی!$E$1&amp;COUNTIF(NOSA!$O$1:O2374,تحویلی!$E$1),"")),"")</f>
        <v/>
      </c>
      <c r="E2374" s="10" t="str">
        <f t="shared" si="154"/>
        <v>23202856</v>
      </c>
      <c r="F2374" s="10" t="str">
        <f>IFERROR(VLOOKUP(I2374,DATABASE!$N:$O,2,FALSE),"")</f>
        <v>كلاه ايمني</v>
      </c>
      <c r="G2374" s="3" t="s">
        <v>2505</v>
      </c>
      <c r="H2374" s="4">
        <v>23202</v>
      </c>
      <c r="I2374" s="3" t="s">
        <v>1476</v>
      </c>
      <c r="J2374" s="3" t="s">
        <v>1647</v>
      </c>
      <c r="K2374" s="5">
        <v>1</v>
      </c>
      <c r="L2374" s="3" t="s">
        <v>8</v>
      </c>
      <c r="M2374" s="3" t="s">
        <v>47</v>
      </c>
      <c r="N2374" s="3" t="s">
        <v>2793</v>
      </c>
      <c r="O2374" s="1">
        <v>856</v>
      </c>
      <c r="P2374" s="4">
        <v>0</v>
      </c>
      <c r="Q2374" s="10">
        <f t="shared" si="151"/>
        <v>856</v>
      </c>
    </row>
    <row r="2375" spans="2:17" ht="20.25" customHeight="1">
      <c r="B2375" s="10" t="str">
        <f t="shared" si="152"/>
        <v>گوشي اير پلاگ856</v>
      </c>
      <c r="C2375" s="10" t="str">
        <f t="shared" si="153"/>
        <v>گوشي اير پلاگ1402/07/18856</v>
      </c>
      <c r="D2375" s="10" t="str">
        <f>IFERROR(IF(تحویلی!$E$1="","",IF(NOSA!O2375=تحویلی!$E$1,تحویلی!$E$1&amp;COUNTIF(NOSA!$O$1:O2375,تحویلی!$E$1),"")),"")</f>
        <v/>
      </c>
      <c r="E2375" s="10" t="str">
        <f t="shared" si="154"/>
        <v>23202856</v>
      </c>
      <c r="F2375" s="10" t="str">
        <f>IFERROR(VLOOKUP(I2375,DATABASE!$N:$O,2,FALSE),"")</f>
        <v>گوشي اير پلاگ</v>
      </c>
      <c r="G2375" s="3" t="s">
        <v>2505</v>
      </c>
      <c r="H2375" s="4">
        <v>23202</v>
      </c>
      <c r="I2375" s="3" t="s">
        <v>1581</v>
      </c>
      <c r="J2375" s="3" t="s">
        <v>124</v>
      </c>
      <c r="K2375" s="5">
        <v>1</v>
      </c>
      <c r="L2375" s="3" t="s">
        <v>8</v>
      </c>
      <c r="M2375" s="3" t="s">
        <v>47</v>
      </c>
      <c r="N2375" s="3" t="s">
        <v>2793</v>
      </c>
      <c r="O2375" s="1">
        <v>856</v>
      </c>
      <c r="P2375" s="4">
        <v>0</v>
      </c>
      <c r="Q2375" s="10">
        <f t="shared" si="151"/>
        <v>856</v>
      </c>
    </row>
    <row r="2376" spans="2:17" ht="20.25" customHeight="1">
      <c r="B2376" s="10" t="str">
        <f t="shared" si="152"/>
        <v>كمربند برزنتي نواري820</v>
      </c>
      <c r="C2376" s="10" t="str">
        <f t="shared" si="153"/>
        <v>كمربند برزنتي نواري1402/07/18820</v>
      </c>
      <c r="D2376" s="10" t="str">
        <f>IFERROR(IF(تحویلی!$E$1="","",IF(NOSA!O2376=تحویلی!$E$1,تحویلی!$E$1&amp;COUNTIF(NOSA!$O$1:O2376,تحویلی!$E$1),"")),"")</f>
        <v/>
      </c>
      <c r="E2376" s="10" t="str">
        <f t="shared" si="154"/>
        <v>23208820</v>
      </c>
      <c r="F2376" s="10" t="str">
        <f>IFERROR(VLOOKUP(I2376,DATABASE!$N:$O,2,FALSE),"")</f>
        <v>كمربند برزنتي نواري</v>
      </c>
      <c r="G2376" s="3" t="s">
        <v>2505</v>
      </c>
      <c r="H2376" s="4">
        <v>23208</v>
      </c>
      <c r="I2376" s="3" t="s">
        <v>1441</v>
      </c>
      <c r="J2376" s="3" t="s">
        <v>95</v>
      </c>
      <c r="K2376" s="5">
        <v>1</v>
      </c>
      <c r="L2376" s="3" t="s">
        <v>96</v>
      </c>
      <c r="M2376" s="3" t="s">
        <v>40</v>
      </c>
      <c r="N2376" s="3" t="s">
        <v>2794</v>
      </c>
      <c r="O2376" s="1">
        <v>820</v>
      </c>
      <c r="P2376" s="4">
        <v>0</v>
      </c>
      <c r="Q2376" s="10">
        <f t="shared" si="151"/>
        <v>820</v>
      </c>
    </row>
    <row r="2377" spans="2:17" ht="20.25" customHeight="1">
      <c r="B2377" s="10" t="str">
        <f t="shared" si="152"/>
        <v>كفش ايمني عايق برق731</v>
      </c>
      <c r="C2377" s="10" t="str">
        <f t="shared" si="153"/>
        <v>كفش ايمني عايق برق1402/07/18731</v>
      </c>
      <c r="D2377" s="10" t="str">
        <f>IFERROR(IF(تحویلی!$E$1="","",IF(NOSA!O2377=تحویلی!$E$1,تحویلی!$E$1&amp;COUNTIF(NOSA!$O$1:O2377,تحویلی!$E$1),"")),"")</f>
        <v/>
      </c>
      <c r="E2377" s="10" t="str">
        <f t="shared" si="154"/>
        <v>23213731</v>
      </c>
      <c r="F2377" s="10" t="str">
        <f>IFERROR(VLOOKUP(I2377,DATABASE!$N:$O,2,FALSE),"")</f>
        <v>كفش ايمني عايق برق</v>
      </c>
      <c r="G2377" s="3" t="s">
        <v>2505</v>
      </c>
      <c r="H2377" s="4">
        <v>23213</v>
      </c>
      <c r="I2377" s="3" t="s">
        <v>1575</v>
      </c>
      <c r="J2377" s="3" t="s">
        <v>1717</v>
      </c>
      <c r="K2377" s="5">
        <v>1</v>
      </c>
      <c r="L2377" s="3" t="s">
        <v>3</v>
      </c>
      <c r="M2377" s="3" t="s">
        <v>47</v>
      </c>
      <c r="N2377" s="3" t="s">
        <v>635</v>
      </c>
      <c r="O2377" s="1">
        <v>731</v>
      </c>
      <c r="P2377" s="4">
        <v>1</v>
      </c>
      <c r="Q2377" s="10">
        <f t="shared" si="151"/>
        <v>731</v>
      </c>
    </row>
    <row r="2378" spans="2:17" ht="20.25" customHeight="1">
      <c r="B2378" s="10" t="str">
        <f t="shared" si="152"/>
        <v>دستكش ضد برش سبك70</v>
      </c>
      <c r="C2378" s="10" t="str">
        <f t="shared" si="153"/>
        <v>دستكش ضد برش سبك1402/07/1870</v>
      </c>
      <c r="D2378" s="10" t="str">
        <f>IFERROR(IF(تحویلی!$E$1="","",IF(NOSA!O2378=تحویلی!$E$1,تحویلی!$E$1&amp;COUNTIF(NOSA!$O$1:O2378,تحویلی!$E$1),"")),"")</f>
        <v/>
      </c>
      <c r="E2378" s="10" t="str">
        <f t="shared" si="154"/>
        <v>2321470</v>
      </c>
      <c r="F2378" s="10" t="str">
        <f>IFERROR(VLOOKUP(I2378,DATABASE!$N:$O,2,FALSE),"")</f>
        <v>دستكش ضد برش سبك</v>
      </c>
      <c r="G2378" s="3" t="s">
        <v>2505</v>
      </c>
      <c r="H2378" s="4">
        <v>23214</v>
      </c>
      <c r="I2378" s="3" t="s">
        <v>1442</v>
      </c>
      <c r="J2378" s="3" t="s">
        <v>22</v>
      </c>
      <c r="K2378" s="5">
        <v>1</v>
      </c>
      <c r="L2378" s="3" t="s">
        <v>3</v>
      </c>
      <c r="M2378" s="3" t="s">
        <v>9</v>
      </c>
      <c r="N2378" s="3" t="s">
        <v>2763</v>
      </c>
      <c r="O2378" s="1">
        <v>70</v>
      </c>
      <c r="P2378" s="4">
        <v>1</v>
      </c>
      <c r="Q2378" s="10">
        <f t="shared" si="151"/>
        <v>70</v>
      </c>
    </row>
    <row r="2379" spans="2:17" ht="20.25" customHeight="1">
      <c r="B2379" s="10" t="str">
        <f t="shared" si="152"/>
        <v>دستكش ضد برش سبك718</v>
      </c>
      <c r="C2379" s="10" t="str">
        <f t="shared" si="153"/>
        <v>دستكش ضد برش سبك1402/07/19718</v>
      </c>
      <c r="D2379" s="10" t="str">
        <f>IFERROR(IF(تحویلی!$E$1="","",IF(NOSA!O2379=تحویلی!$E$1,تحویلی!$E$1&amp;COUNTIF(NOSA!$O$1:O2379,تحویلی!$E$1),"")),"")</f>
        <v/>
      </c>
      <c r="E2379" s="10" t="str">
        <f t="shared" si="154"/>
        <v>23224718</v>
      </c>
      <c r="F2379" s="10" t="str">
        <f>IFERROR(VLOOKUP(I2379,DATABASE!$N:$O,2,FALSE),"")</f>
        <v>دستكش ضد برش سبك</v>
      </c>
      <c r="G2379" s="3" t="s">
        <v>2506</v>
      </c>
      <c r="H2379" s="4">
        <v>23224</v>
      </c>
      <c r="I2379" s="3" t="s">
        <v>1442</v>
      </c>
      <c r="J2379" s="3" t="s">
        <v>22</v>
      </c>
      <c r="K2379" s="5">
        <v>1</v>
      </c>
      <c r="L2379" s="3" t="s">
        <v>3</v>
      </c>
      <c r="M2379" s="3" t="s">
        <v>1355</v>
      </c>
      <c r="N2379" s="3" t="s">
        <v>293</v>
      </c>
      <c r="O2379" s="1">
        <v>718</v>
      </c>
      <c r="P2379" s="4">
        <v>0</v>
      </c>
      <c r="Q2379" s="10">
        <f t="shared" si="151"/>
        <v>718</v>
      </c>
    </row>
    <row r="2380" spans="2:17" ht="20.25" customHeight="1">
      <c r="B2380" s="10" t="str">
        <f t="shared" si="152"/>
        <v>دستكش كف مواد سبك848</v>
      </c>
      <c r="C2380" s="10" t="str">
        <f t="shared" si="153"/>
        <v>دستكش كف مواد سبك1402/07/19848</v>
      </c>
      <c r="D2380" s="10" t="str">
        <f>IFERROR(IF(تحویلی!$E$1="","",IF(NOSA!O2380=تحویلی!$E$1,تحویلی!$E$1&amp;COUNTIF(NOSA!$O$1:O2380,تحویلی!$E$1),"")),"")</f>
        <v/>
      </c>
      <c r="E2380" s="10" t="str">
        <f t="shared" si="154"/>
        <v>23225848</v>
      </c>
      <c r="F2380" s="10" t="str">
        <f>IFERROR(VLOOKUP(I2380,DATABASE!$N:$O,2,FALSE),"")</f>
        <v>دستكش كف مواد سبك</v>
      </c>
      <c r="G2380" s="3" t="s">
        <v>2506</v>
      </c>
      <c r="H2380" s="4">
        <v>23225</v>
      </c>
      <c r="I2380" s="3" t="s">
        <v>1456</v>
      </c>
      <c r="J2380" s="3" t="s">
        <v>2</v>
      </c>
      <c r="K2380" s="5">
        <v>1</v>
      </c>
      <c r="L2380" s="3" t="s">
        <v>3</v>
      </c>
      <c r="M2380" s="3" t="s">
        <v>47</v>
      </c>
      <c r="N2380" s="3" t="s">
        <v>2750</v>
      </c>
      <c r="O2380" s="1">
        <v>848</v>
      </c>
      <c r="P2380" s="4">
        <v>1</v>
      </c>
      <c r="Q2380" s="10">
        <f t="shared" si="151"/>
        <v>848</v>
      </c>
    </row>
    <row r="2381" spans="2:17" ht="20.25" customHeight="1">
      <c r="B2381" s="10" t="str">
        <f t="shared" si="152"/>
        <v>دستكش كف مواد سبك694</v>
      </c>
      <c r="C2381" s="10" t="str">
        <f t="shared" si="153"/>
        <v>دستكش كف مواد سبك1402/07/19694</v>
      </c>
      <c r="D2381" s="10" t="str">
        <f>IFERROR(IF(تحویلی!$E$1="","",IF(NOSA!O2381=تحویلی!$E$1,تحویلی!$E$1&amp;COUNTIF(NOSA!$O$1:O2381,تحویلی!$E$1),"")),"")</f>
        <v/>
      </c>
      <c r="E2381" s="10" t="str">
        <f t="shared" si="154"/>
        <v>23232694</v>
      </c>
      <c r="F2381" s="10" t="str">
        <f>IFERROR(VLOOKUP(I2381,DATABASE!$N:$O,2,FALSE),"")</f>
        <v>دستكش كف مواد سبك</v>
      </c>
      <c r="G2381" s="3" t="s">
        <v>2506</v>
      </c>
      <c r="H2381" s="4">
        <v>23232</v>
      </c>
      <c r="I2381" s="3" t="s">
        <v>1456</v>
      </c>
      <c r="J2381" s="3" t="s">
        <v>2</v>
      </c>
      <c r="K2381" s="5">
        <v>1</v>
      </c>
      <c r="L2381" s="3" t="s">
        <v>3</v>
      </c>
      <c r="M2381" s="3" t="s">
        <v>47</v>
      </c>
      <c r="N2381" s="3" t="s">
        <v>128</v>
      </c>
      <c r="O2381" s="1">
        <v>694</v>
      </c>
      <c r="P2381" s="4">
        <v>0</v>
      </c>
      <c r="Q2381" s="10">
        <f t="shared" si="151"/>
        <v>694</v>
      </c>
    </row>
    <row r="2382" spans="2:17" ht="20.25" customHeight="1">
      <c r="B2382" s="10" t="str">
        <f t="shared" si="152"/>
        <v>پوتين ايمني نسوز83</v>
      </c>
      <c r="C2382" s="10" t="str">
        <f t="shared" si="153"/>
        <v>پوتين ايمني نسوز1402/07/1983</v>
      </c>
      <c r="D2382" s="10" t="str">
        <f>IFERROR(IF(تحویلی!$E$1="","",IF(NOSA!O2382=تحویلی!$E$1,تحویلی!$E$1&amp;COUNTIF(NOSA!$O$1:O2382,تحویلی!$E$1),"")),"")</f>
        <v/>
      </c>
      <c r="E2382" s="10" t="str">
        <f t="shared" si="154"/>
        <v>2323783</v>
      </c>
      <c r="F2382" s="10" t="str">
        <f>IFERROR(VLOOKUP(I2382,DATABASE!$N:$O,2,FALSE),"")</f>
        <v>پوتين ايمني نسوز</v>
      </c>
      <c r="G2382" s="3" t="s">
        <v>2506</v>
      </c>
      <c r="H2382" s="4">
        <v>23237</v>
      </c>
      <c r="I2382" s="3" t="s">
        <v>1499</v>
      </c>
      <c r="J2382" s="3" t="s">
        <v>1636</v>
      </c>
      <c r="K2382" s="5">
        <v>1</v>
      </c>
      <c r="L2382" s="3" t="s">
        <v>3</v>
      </c>
      <c r="M2382" s="3" t="s">
        <v>43</v>
      </c>
      <c r="N2382" s="3" t="s">
        <v>44</v>
      </c>
      <c r="O2382" s="1">
        <v>83</v>
      </c>
      <c r="P2382" s="4">
        <v>1</v>
      </c>
      <c r="Q2382" s="10">
        <f t="shared" si="151"/>
        <v>83</v>
      </c>
    </row>
    <row r="2383" spans="2:17" ht="20.25" customHeight="1">
      <c r="B2383" s="10" t="str">
        <f t="shared" si="152"/>
        <v>دستكش ساق بلند نسوز573</v>
      </c>
      <c r="C2383" s="10" t="str">
        <f t="shared" si="153"/>
        <v>دستكش ساق بلند نسوز1402/07/19573</v>
      </c>
      <c r="D2383" s="10" t="str">
        <f>IFERROR(IF(تحویلی!$E$1="","",IF(NOSA!O2383=تحویلی!$E$1,تحویلی!$E$1&amp;COUNTIF(NOSA!$O$1:O2383,تحویلی!$E$1),"")),"")</f>
        <v/>
      </c>
      <c r="E2383" s="10" t="str">
        <f t="shared" si="154"/>
        <v>23248573</v>
      </c>
      <c r="F2383" s="10" t="str">
        <f>IFERROR(VLOOKUP(I2383,DATABASE!$N:$O,2,FALSE),"")</f>
        <v>دستكش ساق بلند نسوز</v>
      </c>
      <c r="G2383" s="3" t="s">
        <v>2506</v>
      </c>
      <c r="H2383" s="4">
        <v>23248</v>
      </c>
      <c r="I2383" s="3" t="s">
        <v>1461</v>
      </c>
      <c r="J2383" s="3" t="s">
        <v>34</v>
      </c>
      <c r="K2383" s="5">
        <v>1</v>
      </c>
      <c r="L2383" s="3" t="s">
        <v>3</v>
      </c>
      <c r="M2383" s="3" t="s">
        <v>19</v>
      </c>
      <c r="N2383" s="3" t="s">
        <v>104</v>
      </c>
      <c r="O2383" s="1">
        <v>573</v>
      </c>
      <c r="P2383" s="4">
        <v>1</v>
      </c>
      <c r="Q2383" s="10">
        <f t="shared" si="151"/>
        <v>573</v>
      </c>
    </row>
    <row r="2384" spans="2:17" ht="20.25" customHeight="1">
      <c r="B2384" s="10" t="str">
        <f t="shared" si="152"/>
        <v>كمربند برزنتي نواري573</v>
      </c>
      <c r="C2384" s="10" t="str">
        <f t="shared" si="153"/>
        <v>كمربند برزنتي نواري1402/07/19573</v>
      </c>
      <c r="D2384" s="10" t="str">
        <f>IFERROR(IF(تحویلی!$E$1="","",IF(NOSA!O2384=تحویلی!$E$1,تحویلی!$E$1&amp;COUNTIF(NOSA!$O$1:O2384,تحویلی!$E$1),"")),"")</f>
        <v/>
      </c>
      <c r="E2384" s="10" t="str">
        <f t="shared" si="154"/>
        <v>23248573</v>
      </c>
      <c r="F2384" s="10" t="str">
        <f>IFERROR(VLOOKUP(I2384,DATABASE!$N:$O,2,FALSE),"")</f>
        <v>كمربند برزنتي نواري</v>
      </c>
      <c r="G2384" s="3" t="s">
        <v>2506</v>
      </c>
      <c r="H2384" s="4">
        <v>23248</v>
      </c>
      <c r="I2384" s="3" t="s">
        <v>1441</v>
      </c>
      <c r="J2384" s="3" t="s">
        <v>95</v>
      </c>
      <c r="K2384" s="5">
        <v>1</v>
      </c>
      <c r="L2384" s="3" t="s">
        <v>96</v>
      </c>
      <c r="M2384" s="3" t="s">
        <v>19</v>
      </c>
      <c r="N2384" s="3" t="s">
        <v>104</v>
      </c>
      <c r="O2384" s="1">
        <v>573</v>
      </c>
      <c r="P2384" s="4">
        <v>0</v>
      </c>
      <c r="Q2384" s="10">
        <f t="shared" si="151"/>
        <v>573</v>
      </c>
    </row>
    <row r="2385" spans="2:17" ht="20.25" customHeight="1">
      <c r="B2385" s="10" t="str">
        <f t="shared" si="152"/>
        <v>دستكش ساق بلند نسوز697</v>
      </c>
      <c r="C2385" s="10" t="str">
        <f t="shared" si="153"/>
        <v>دستكش ساق بلند نسوز1402/07/19697</v>
      </c>
      <c r="D2385" s="10" t="str">
        <f>IFERROR(IF(تحویلی!$E$1="","",IF(NOSA!O2385=تحویلی!$E$1,تحویلی!$E$1&amp;COUNTIF(NOSA!$O$1:O2385,تحویلی!$E$1),"")),"")</f>
        <v/>
      </c>
      <c r="E2385" s="10" t="str">
        <f t="shared" si="154"/>
        <v>23250697</v>
      </c>
      <c r="F2385" s="10" t="str">
        <f>IFERROR(VLOOKUP(I2385,DATABASE!$N:$O,2,FALSE),"")</f>
        <v>دستكش ساق بلند نسوز</v>
      </c>
      <c r="G2385" s="149" t="s">
        <v>2506</v>
      </c>
      <c r="H2385" s="150">
        <v>23250</v>
      </c>
      <c r="I2385" s="149" t="s">
        <v>1461</v>
      </c>
      <c r="J2385" s="149" t="s">
        <v>34</v>
      </c>
      <c r="K2385" s="151">
        <v>1</v>
      </c>
      <c r="L2385" s="149" t="s">
        <v>3</v>
      </c>
      <c r="M2385" s="149" t="s">
        <v>25</v>
      </c>
      <c r="N2385" s="149" t="s">
        <v>145</v>
      </c>
      <c r="O2385" s="152">
        <v>697</v>
      </c>
      <c r="P2385" s="150">
        <v>1</v>
      </c>
      <c r="Q2385" s="10">
        <f t="shared" si="151"/>
        <v>697</v>
      </c>
    </row>
    <row r="2386" spans="2:17" ht="20.25" customHeight="1">
      <c r="B2386" s="10" t="str">
        <f t="shared" si="152"/>
        <v>كمربند برزنتي نواري83</v>
      </c>
      <c r="C2386" s="10" t="str">
        <f t="shared" si="153"/>
        <v>كمربند برزنتي نواري1402/07/2083</v>
      </c>
      <c r="D2386" s="10" t="str">
        <f>IFERROR(IF(تحویلی!$E$1="","",IF(NOSA!O2386=تحویلی!$E$1,تحویلی!$E$1&amp;COUNTIF(NOSA!$O$1:O2386,تحویلی!$E$1),"")),"")</f>
        <v/>
      </c>
      <c r="E2386" s="10" t="str">
        <f t="shared" si="154"/>
        <v>2325583</v>
      </c>
      <c r="F2386" s="10" t="str">
        <f>IFERROR(VLOOKUP(I2386,DATABASE!$N:$O,2,FALSE),"")</f>
        <v>كمربند برزنتي نواري</v>
      </c>
      <c r="G2386" s="149" t="s">
        <v>2507</v>
      </c>
      <c r="H2386" s="150">
        <v>23255</v>
      </c>
      <c r="I2386" s="149" t="s">
        <v>1441</v>
      </c>
      <c r="J2386" s="149" t="s">
        <v>95</v>
      </c>
      <c r="K2386" s="151">
        <v>1</v>
      </c>
      <c r="L2386" s="149" t="s">
        <v>96</v>
      </c>
      <c r="M2386" s="149" t="s">
        <v>43</v>
      </c>
      <c r="N2386" s="149" t="s">
        <v>2795</v>
      </c>
      <c r="O2386" s="152">
        <v>83</v>
      </c>
      <c r="P2386" s="150">
        <v>0</v>
      </c>
      <c r="Q2386" s="10">
        <f t="shared" si="151"/>
        <v>83</v>
      </c>
    </row>
    <row r="2387" spans="2:17" ht="20.25" customHeight="1">
      <c r="B2387" s="10" t="str">
        <f t="shared" si="152"/>
        <v>لباس كار ديرسوز(بلوز و شلوار)827</v>
      </c>
      <c r="C2387" s="10" t="str">
        <f t="shared" si="153"/>
        <v>لباس كار ديرسوز(بلوز و شلوار)1402/07/20827</v>
      </c>
      <c r="D2387" s="10" t="str">
        <f>IFERROR(IF(تحویلی!$E$1="","",IF(NOSA!O2387=تحویلی!$E$1,تحویلی!$E$1&amp;COUNTIF(NOSA!$O$1:O2387,تحویلی!$E$1),"")),"")</f>
        <v/>
      </c>
      <c r="E2387" s="10" t="str">
        <f t="shared" si="154"/>
        <v>23258827</v>
      </c>
      <c r="F2387" s="10" t="str">
        <f>IFERROR(VLOOKUP(I2387,DATABASE!$N:$O,2,FALSE),"")</f>
        <v>لباس كار ديرسوز(بلوز و شلوار)</v>
      </c>
      <c r="G2387" s="149" t="s">
        <v>2507</v>
      </c>
      <c r="H2387" s="150">
        <v>23258</v>
      </c>
      <c r="I2387" s="149" t="s">
        <v>1619</v>
      </c>
      <c r="J2387" s="149" t="s">
        <v>1620</v>
      </c>
      <c r="K2387" s="151">
        <v>1</v>
      </c>
      <c r="L2387" s="149" t="s">
        <v>28</v>
      </c>
      <c r="M2387" s="149" t="s">
        <v>47</v>
      </c>
      <c r="N2387" s="149" t="s">
        <v>2653</v>
      </c>
      <c r="O2387" s="152">
        <v>827</v>
      </c>
      <c r="P2387" s="150">
        <v>0</v>
      </c>
      <c r="Q2387" s="10">
        <f t="shared" si="151"/>
        <v>827</v>
      </c>
    </row>
    <row r="2388" spans="2:17" ht="20.25" customHeight="1">
      <c r="B2388" s="10" t="str">
        <f t="shared" si="152"/>
        <v>كلاه ايمني608</v>
      </c>
      <c r="C2388" s="10" t="str">
        <f t="shared" si="153"/>
        <v>كلاه ايمني1402/07/20608</v>
      </c>
      <c r="D2388" s="10" t="str">
        <f>IFERROR(IF(تحویلی!$E$1="","",IF(NOSA!O2388=تحویلی!$E$1,تحویلی!$E$1&amp;COUNTIF(NOSA!$O$1:O2388,تحویلی!$E$1),"")),"")</f>
        <v/>
      </c>
      <c r="E2388" s="10" t="str">
        <f t="shared" si="154"/>
        <v>23274608</v>
      </c>
      <c r="F2388" s="10" t="str">
        <f>IFERROR(VLOOKUP(I2388,DATABASE!$N:$O,2,FALSE),"")</f>
        <v>كلاه ايمني</v>
      </c>
      <c r="G2388" s="3" t="s">
        <v>2507</v>
      </c>
      <c r="H2388" s="4">
        <v>23274</v>
      </c>
      <c r="I2388" s="3" t="s">
        <v>1505</v>
      </c>
      <c r="J2388" s="3" t="s">
        <v>1628</v>
      </c>
      <c r="K2388" s="5">
        <v>1</v>
      </c>
      <c r="L2388" s="3" t="s">
        <v>8</v>
      </c>
      <c r="M2388" s="3" t="s">
        <v>63</v>
      </c>
      <c r="N2388" s="3" t="s">
        <v>2796</v>
      </c>
      <c r="O2388" s="3">
        <v>608</v>
      </c>
      <c r="P2388" s="4">
        <v>1</v>
      </c>
      <c r="Q2388" s="10">
        <f t="shared" si="151"/>
        <v>608</v>
      </c>
    </row>
    <row r="2389" spans="2:17" ht="20.25" customHeight="1">
      <c r="B2389" s="10" t="str">
        <f t="shared" si="152"/>
        <v>دستكش ساق بلند نسوز829</v>
      </c>
      <c r="C2389" s="10" t="str">
        <f t="shared" si="153"/>
        <v>دستكش ساق بلند نسوز1402/07/20829</v>
      </c>
      <c r="D2389" s="10" t="str">
        <f>IFERROR(IF(تحویلی!$E$1="","",IF(NOSA!O2389=تحویلی!$E$1,تحویلی!$E$1&amp;COUNTIF(NOSA!$O$1:O2389,تحویلی!$E$1),"")),"")</f>
        <v/>
      </c>
      <c r="E2389" s="10" t="str">
        <f t="shared" si="154"/>
        <v>23281829</v>
      </c>
      <c r="F2389" s="10" t="str">
        <f>IFERROR(VLOOKUP(I2389,DATABASE!$N:$O,2,FALSE),"")</f>
        <v>دستكش ساق بلند نسوز</v>
      </c>
      <c r="G2389" s="3" t="s">
        <v>2507</v>
      </c>
      <c r="H2389" s="4">
        <v>23281</v>
      </c>
      <c r="I2389" s="3" t="s">
        <v>1461</v>
      </c>
      <c r="J2389" s="3" t="s">
        <v>34</v>
      </c>
      <c r="K2389" s="5">
        <v>1</v>
      </c>
      <c r="L2389" s="3" t="s">
        <v>3</v>
      </c>
      <c r="M2389" s="3" t="s">
        <v>4</v>
      </c>
      <c r="N2389" s="3" t="s">
        <v>2797</v>
      </c>
      <c r="O2389" s="3">
        <v>829</v>
      </c>
      <c r="P2389" s="4">
        <v>0</v>
      </c>
      <c r="Q2389" s="10">
        <f t="shared" si="151"/>
        <v>829</v>
      </c>
    </row>
    <row r="2390" spans="2:17" ht="20.25" customHeight="1">
      <c r="B2390" s="10" t="str">
        <f t="shared" si="152"/>
        <v>نقاب روشن محافظ صورت معمولي829</v>
      </c>
      <c r="C2390" s="10" t="str">
        <f t="shared" si="153"/>
        <v>نقاب روشن محافظ صورت معمولي1402/07/20829</v>
      </c>
      <c r="D2390" s="10" t="str">
        <f>IFERROR(IF(تحویلی!$E$1="","",IF(NOSA!O2390=تحویلی!$E$1,تحویلی!$E$1&amp;COUNTIF(NOSA!$O$1:O2390,تحویلی!$E$1),"")),"")</f>
        <v/>
      </c>
      <c r="E2390" s="10" t="str">
        <f t="shared" si="154"/>
        <v>23281829</v>
      </c>
      <c r="F2390" s="10" t="str">
        <f>IFERROR(VLOOKUP(I2390,DATABASE!$N:$O,2,FALSE),"")</f>
        <v>نقاب روشن محافظ صورت معمولي</v>
      </c>
      <c r="G2390" s="3" t="s">
        <v>2507</v>
      </c>
      <c r="H2390" s="4">
        <v>23281</v>
      </c>
      <c r="I2390" s="3" t="s">
        <v>1733</v>
      </c>
      <c r="J2390" s="3" t="s">
        <v>627</v>
      </c>
      <c r="K2390" s="5">
        <v>1</v>
      </c>
      <c r="L2390" s="3" t="s">
        <v>8</v>
      </c>
      <c r="M2390" s="3" t="s">
        <v>4</v>
      </c>
      <c r="N2390" s="3" t="s">
        <v>2797</v>
      </c>
      <c r="O2390" s="3">
        <v>829</v>
      </c>
      <c r="P2390" s="4">
        <v>0</v>
      </c>
      <c r="Q2390" s="10">
        <f t="shared" si="151"/>
        <v>829</v>
      </c>
    </row>
    <row r="2391" spans="2:17" ht="20.25" customHeight="1">
      <c r="B2391" s="10" t="str">
        <f t="shared" si="152"/>
        <v>لباس كار ديرسوز(بلوز و شلوار)50</v>
      </c>
      <c r="C2391" s="10" t="str">
        <f t="shared" si="153"/>
        <v>لباس كار ديرسوز(بلوز و شلوار)1402/07/2050</v>
      </c>
      <c r="D2391" s="10" t="str">
        <f>IFERROR(IF(تحویلی!$E$1="","",IF(NOSA!O2391=تحویلی!$E$1,تحویلی!$E$1&amp;COUNTIF(NOSA!$O$1:O2391,تحویلی!$E$1),"")),"")</f>
        <v/>
      </c>
      <c r="E2391" s="10" t="str">
        <f t="shared" si="154"/>
        <v>2328250</v>
      </c>
      <c r="F2391" s="10" t="str">
        <f>IFERROR(VLOOKUP(I2391,DATABASE!$N:$O,2,FALSE),"")</f>
        <v>لباس كار ديرسوز(بلوز و شلوار)</v>
      </c>
      <c r="G2391" s="3" t="s">
        <v>2507</v>
      </c>
      <c r="H2391" s="4">
        <v>23282</v>
      </c>
      <c r="I2391" s="3" t="s">
        <v>1466</v>
      </c>
      <c r="J2391" s="3" t="s">
        <v>1623</v>
      </c>
      <c r="K2391" s="5">
        <v>1</v>
      </c>
      <c r="L2391" s="3" t="s">
        <v>28</v>
      </c>
      <c r="M2391" s="3" t="s">
        <v>4</v>
      </c>
      <c r="N2391" s="3" t="s">
        <v>2798</v>
      </c>
      <c r="O2391" s="3">
        <v>50</v>
      </c>
      <c r="P2391" s="4">
        <v>0</v>
      </c>
      <c r="Q2391" s="10">
        <f t="shared" si="151"/>
        <v>50</v>
      </c>
    </row>
    <row r="2392" spans="2:17" ht="20.25" customHeight="1">
      <c r="B2392" s="10" t="str">
        <f t="shared" si="152"/>
        <v>دستكش كف مواد سبك5</v>
      </c>
      <c r="C2392" s="10" t="str">
        <f t="shared" si="153"/>
        <v>دستكش كف مواد سبك1402/07/205</v>
      </c>
      <c r="D2392" s="10" t="str">
        <f>IFERROR(IF(تحویلی!$E$1="","",IF(NOSA!O2392=تحویلی!$E$1,تحویلی!$E$1&amp;COUNTIF(NOSA!$O$1:O2392,تحویلی!$E$1),"")),"")</f>
        <v/>
      </c>
      <c r="E2392" s="10" t="str">
        <f t="shared" si="154"/>
        <v>232845</v>
      </c>
      <c r="F2392" s="10" t="str">
        <f>IFERROR(VLOOKUP(I2392,DATABASE!$N:$O,2,FALSE),"")</f>
        <v>دستكش كف مواد سبك</v>
      </c>
      <c r="G2392" s="3" t="s">
        <v>2507</v>
      </c>
      <c r="H2392" s="4">
        <v>23284</v>
      </c>
      <c r="I2392" s="3" t="s">
        <v>1456</v>
      </c>
      <c r="J2392" s="3" t="s">
        <v>2</v>
      </c>
      <c r="K2392" s="5">
        <v>1</v>
      </c>
      <c r="L2392" s="3" t="s">
        <v>3</v>
      </c>
      <c r="M2392" s="3" t="s">
        <v>43</v>
      </c>
      <c r="N2392" s="3" t="s">
        <v>250</v>
      </c>
      <c r="O2392" s="3">
        <v>5</v>
      </c>
      <c r="P2392" s="4">
        <v>1</v>
      </c>
      <c r="Q2392" s="10">
        <f t="shared" si="151"/>
        <v>5</v>
      </c>
    </row>
    <row r="2393" spans="2:17" ht="20.25" customHeight="1">
      <c r="B2393" s="10" t="str">
        <f t="shared" si="152"/>
        <v>لباس كار ديرسوز(بلوز و شلوار)58</v>
      </c>
      <c r="C2393" s="10" t="str">
        <f t="shared" si="153"/>
        <v>لباس كار ديرسوز(بلوز و شلوار)1402/07/2058</v>
      </c>
      <c r="D2393" s="10" t="str">
        <f>IFERROR(IF(تحویلی!$E$1="","",IF(NOSA!O2393=تحویلی!$E$1,تحویلی!$E$1&amp;COUNTIF(NOSA!$O$1:O2393,تحویلی!$E$1),"")),"")</f>
        <v/>
      </c>
      <c r="E2393" s="10" t="str">
        <f t="shared" si="154"/>
        <v>2328958</v>
      </c>
      <c r="F2393" s="10" t="str">
        <f>IFERROR(VLOOKUP(I2393,DATABASE!$N:$O,2,FALSE),"")</f>
        <v>لباس كار ديرسوز(بلوز و شلوار)</v>
      </c>
      <c r="G2393" s="3" t="s">
        <v>2507</v>
      </c>
      <c r="H2393" s="4">
        <v>23289</v>
      </c>
      <c r="I2393" s="3" t="s">
        <v>1466</v>
      </c>
      <c r="J2393" s="3" t="s">
        <v>1623</v>
      </c>
      <c r="K2393" s="5">
        <v>1</v>
      </c>
      <c r="L2393" s="3" t="s">
        <v>28</v>
      </c>
      <c r="M2393" s="3" t="s">
        <v>19</v>
      </c>
      <c r="N2393" s="3" t="s">
        <v>748</v>
      </c>
      <c r="O2393" s="3">
        <v>58</v>
      </c>
      <c r="P2393" s="4">
        <v>1</v>
      </c>
      <c r="Q2393" s="10">
        <f t="shared" si="151"/>
        <v>58</v>
      </c>
    </row>
    <row r="2394" spans="2:17" ht="20.25" customHeight="1">
      <c r="B2394" s="10" t="str">
        <f t="shared" si="152"/>
        <v>دستكش كف دوبل چرمي563</v>
      </c>
      <c r="C2394" s="10" t="str">
        <f t="shared" si="153"/>
        <v>دستكش كف دوبل چرمي1402/07/21563</v>
      </c>
      <c r="D2394" s="10" t="str">
        <f>IFERROR(IF(تحویلی!$E$1="","",IF(NOSA!O2394=تحویلی!$E$1,تحویلی!$E$1&amp;COUNTIF(NOSA!$O$1:O2394,تحویلی!$E$1),"")),"")</f>
        <v/>
      </c>
      <c r="E2394" s="10" t="str">
        <f t="shared" si="154"/>
        <v>23293563</v>
      </c>
      <c r="F2394" s="10" t="str">
        <f>IFERROR(VLOOKUP(I2394,DATABASE!$N:$O,2,FALSE),"")</f>
        <v>دستكش كف دوبل چرمي</v>
      </c>
      <c r="G2394" s="3" t="s">
        <v>2508</v>
      </c>
      <c r="H2394" s="4">
        <v>23293</v>
      </c>
      <c r="I2394" s="3" t="s">
        <v>1683</v>
      </c>
      <c r="J2394" s="3" t="s">
        <v>1684</v>
      </c>
      <c r="K2394" s="5">
        <v>1</v>
      </c>
      <c r="L2394" s="3" t="s">
        <v>3</v>
      </c>
      <c r="M2394" s="3" t="s">
        <v>25</v>
      </c>
      <c r="N2394" s="3" t="s">
        <v>196</v>
      </c>
      <c r="O2394" s="3">
        <v>563</v>
      </c>
      <c r="P2394" s="4">
        <v>1</v>
      </c>
      <c r="Q2394" s="10">
        <f t="shared" si="151"/>
        <v>563</v>
      </c>
    </row>
    <row r="2395" spans="2:17" ht="20.25" customHeight="1">
      <c r="B2395" s="10" t="str">
        <f t="shared" si="152"/>
        <v>دستكش كف مواد سبك31</v>
      </c>
      <c r="C2395" s="10" t="str">
        <f t="shared" si="153"/>
        <v>دستكش كف مواد سبك1402/07/2131</v>
      </c>
      <c r="D2395" s="10" t="str">
        <f>IFERROR(IF(تحویلی!$E$1="","",IF(NOSA!O2395=تحویلی!$E$1,تحویلی!$E$1&amp;COUNTIF(NOSA!$O$1:O2395,تحویلی!$E$1),"")),"")</f>
        <v/>
      </c>
      <c r="E2395" s="10" t="str">
        <f t="shared" si="154"/>
        <v>2329331</v>
      </c>
      <c r="F2395" s="10" t="str">
        <f>IFERROR(VLOOKUP(I2395,DATABASE!$N:$O,2,FALSE),"")</f>
        <v>دستكش كف مواد سبك</v>
      </c>
      <c r="G2395" s="3" t="s">
        <v>2508</v>
      </c>
      <c r="H2395" s="4">
        <v>23293</v>
      </c>
      <c r="I2395" s="3" t="s">
        <v>1456</v>
      </c>
      <c r="J2395" s="3" t="s">
        <v>2</v>
      </c>
      <c r="K2395" s="5">
        <v>1</v>
      </c>
      <c r="L2395" s="3" t="s">
        <v>3</v>
      </c>
      <c r="M2395" s="3" t="s">
        <v>9</v>
      </c>
      <c r="N2395" s="3" t="s">
        <v>175</v>
      </c>
      <c r="O2395" s="3">
        <v>31</v>
      </c>
      <c r="P2395" s="4">
        <v>1</v>
      </c>
      <c r="Q2395" s="10">
        <f t="shared" si="151"/>
        <v>31</v>
      </c>
    </row>
    <row r="2396" spans="2:17" ht="20.25" customHeight="1">
      <c r="B2396" s="10" t="str">
        <f t="shared" si="152"/>
        <v>دستكش استاد كار835</v>
      </c>
      <c r="C2396" s="10" t="str">
        <f t="shared" si="153"/>
        <v>دستكش استاد كار1402/07/21835</v>
      </c>
      <c r="D2396" s="10" t="str">
        <f>IFERROR(IF(تحویلی!$E$1="","",IF(NOSA!O2396=تحویلی!$E$1,تحویلی!$E$1&amp;COUNTIF(NOSA!$O$1:O2396,تحویلی!$E$1),"")),"")</f>
        <v/>
      </c>
      <c r="E2396" s="10" t="str">
        <f t="shared" si="154"/>
        <v>23300835</v>
      </c>
      <c r="F2396" s="10" t="str">
        <f>IFERROR(VLOOKUP(I2396,DATABASE!$N:$O,2,FALSE),"")</f>
        <v>دستكش استاد كار</v>
      </c>
      <c r="G2396" s="3" t="s">
        <v>2508</v>
      </c>
      <c r="H2396" s="4">
        <v>23300</v>
      </c>
      <c r="I2396" s="3" t="s">
        <v>1543</v>
      </c>
      <c r="J2396" s="3" t="s">
        <v>255</v>
      </c>
      <c r="K2396" s="5">
        <v>1</v>
      </c>
      <c r="L2396" s="3" t="s">
        <v>3</v>
      </c>
      <c r="M2396" s="3" t="s">
        <v>47</v>
      </c>
      <c r="N2396" s="3" t="s">
        <v>2677</v>
      </c>
      <c r="O2396" s="3">
        <v>835</v>
      </c>
      <c r="P2396" s="4">
        <v>0</v>
      </c>
      <c r="Q2396" s="10">
        <f t="shared" si="151"/>
        <v>835</v>
      </c>
    </row>
    <row r="2397" spans="2:17" ht="20.25" customHeight="1">
      <c r="B2397" s="10" t="str">
        <f t="shared" si="152"/>
        <v>دستكش كف مواد سبك835</v>
      </c>
      <c r="C2397" s="10" t="str">
        <f t="shared" si="153"/>
        <v>دستكش كف مواد سبك1402/07/21835</v>
      </c>
      <c r="D2397" s="10" t="str">
        <f>IFERROR(IF(تحویلی!$E$1="","",IF(NOSA!O2397=تحویلی!$E$1,تحویلی!$E$1&amp;COUNTIF(NOSA!$O$1:O2397,تحویلی!$E$1),"")),"")</f>
        <v/>
      </c>
      <c r="E2397" s="10" t="str">
        <f t="shared" si="154"/>
        <v>23300835</v>
      </c>
      <c r="F2397" s="10" t="str">
        <f>IFERROR(VLOOKUP(I2397,DATABASE!$N:$O,2,FALSE),"")</f>
        <v>دستكش كف مواد سبك</v>
      </c>
      <c r="G2397" s="3" t="s">
        <v>2508</v>
      </c>
      <c r="H2397" s="4">
        <v>23300</v>
      </c>
      <c r="I2397" s="3" t="s">
        <v>1456</v>
      </c>
      <c r="J2397" s="3" t="s">
        <v>2</v>
      </c>
      <c r="K2397" s="5">
        <v>1</v>
      </c>
      <c r="L2397" s="3" t="s">
        <v>3</v>
      </c>
      <c r="M2397" s="3" t="s">
        <v>47</v>
      </c>
      <c r="N2397" s="3" t="s">
        <v>2677</v>
      </c>
      <c r="O2397" s="3">
        <v>835</v>
      </c>
      <c r="P2397" s="4">
        <v>1</v>
      </c>
      <c r="Q2397" s="10">
        <f t="shared" si="151"/>
        <v>835</v>
      </c>
    </row>
    <row r="2398" spans="2:17" ht="20.25" customHeight="1">
      <c r="B2398" s="10" t="str">
        <f t="shared" si="152"/>
        <v>لباس كار ديرسوز(بلوز و شلوار)10029</v>
      </c>
      <c r="C2398" s="10" t="str">
        <f t="shared" si="153"/>
        <v>لباس كار ديرسوز(بلوز و شلوار)1402/07/2110029</v>
      </c>
      <c r="D2398" s="10" t="str">
        <f>IFERROR(IF(تحویلی!$E$1="","",IF(NOSA!O2398=تحویلی!$E$1,تحویلی!$E$1&amp;COUNTIF(NOSA!$O$1:O2398,تحویلی!$E$1),"")),"")</f>
        <v/>
      </c>
      <c r="E2398" s="10" t="str">
        <f t="shared" si="154"/>
        <v>2330310029</v>
      </c>
      <c r="F2398" s="10" t="str">
        <f>IFERROR(VLOOKUP(I2398,DATABASE!$N:$O,2,FALSE),"")</f>
        <v>لباس كار ديرسوز(بلوز و شلوار)</v>
      </c>
      <c r="G2398" s="3" t="s">
        <v>2508</v>
      </c>
      <c r="H2398" s="4">
        <v>23303</v>
      </c>
      <c r="I2398" s="3" t="s">
        <v>1619</v>
      </c>
      <c r="J2398" s="3" t="s">
        <v>1620</v>
      </c>
      <c r="K2398" s="5">
        <v>1</v>
      </c>
      <c r="L2398" s="3" t="s">
        <v>28</v>
      </c>
      <c r="M2398" s="3" t="s">
        <v>9</v>
      </c>
      <c r="N2398" s="3" t="s">
        <v>1633</v>
      </c>
      <c r="O2398" s="3">
        <v>10029</v>
      </c>
      <c r="P2398" s="4">
        <v>0</v>
      </c>
      <c r="Q2398" s="10">
        <f t="shared" si="151"/>
        <v>10029</v>
      </c>
    </row>
    <row r="2399" spans="2:17" ht="20.25" customHeight="1">
      <c r="B2399" s="10" t="str">
        <f t="shared" si="152"/>
        <v>دستكش كف مواد سبك10029</v>
      </c>
      <c r="C2399" s="10" t="str">
        <f t="shared" si="153"/>
        <v>دستكش كف مواد سبك1402/07/2110029</v>
      </c>
      <c r="D2399" s="10" t="str">
        <f>IFERROR(IF(تحویلی!$E$1="","",IF(NOSA!O2399=تحویلی!$E$1,تحویلی!$E$1&amp;COUNTIF(NOSA!$O$1:O2399,تحویلی!$E$1),"")),"")</f>
        <v/>
      </c>
      <c r="E2399" s="10" t="str">
        <f t="shared" si="154"/>
        <v>2330310029</v>
      </c>
      <c r="F2399" s="10" t="str">
        <f>IFERROR(VLOOKUP(I2399,DATABASE!$N:$O,2,FALSE),"")</f>
        <v>دستكش كف مواد سبك</v>
      </c>
      <c r="G2399" s="3" t="s">
        <v>2508</v>
      </c>
      <c r="H2399" s="4">
        <v>23303</v>
      </c>
      <c r="I2399" s="3" t="s">
        <v>1456</v>
      </c>
      <c r="J2399" s="3" t="s">
        <v>2</v>
      </c>
      <c r="K2399" s="5">
        <v>1</v>
      </c>
      <c r="L2399" s="3" t="s">
        <v>3</v>
      </c>
      <c r="M2399" s="3" t="s">
        <v>9</v>
      </c>
      <c r="N2399" s="3" t="s">
        <v>1633</v>
      </c>
      <c r="O2399" s="3">
        <v>10029</v>
      </c>
      <c r="P2399" s="4">
        <v>1</v>
      </c>
      <c r="Q2399" s="10">
        <f t="shared" si="151"/>
        <v>10029</v>
      </c>
    </row>
    <row r="2400" spans="2:17" ht="20.25" customHeight="1">
      <c r="B2400" s="10" t="str">
        <f t="shared" si="152"/>
        <v>لباس كار ديرسوز(بلوز) 202</v>
      </c>
      <c r="C2400" s="10" t="str">
        <f t="shared" si="153"/>
        <v>لباس كار ديرسوز(بلوز) 1402/07/22202</v>
      </c>
      <c r="D2400" s="10" t="str">
        <f>IFERROR(IF(تحویلی!$E$1="","",IF(NOSA!O2400=تحویلی!$E$1,تحویلی!$E$1&amp;COUNTIF(NOSA!$O$1:O2400,تحویلی!$E$1),"")),"")</f>
        <v/>
      </c>
      <c r="E2400" s="10" t="str">
        <f t="shared" si="154"/>
        <v>23315202</v>
      </c>
      <c r="F2400" s="10" t="str">
        <f>IFERROR(VLOOKUP(I2400,DATABASE!$N:$O,2,FALSE),"")</f>
        <v xml:space="preserve">لباس كار ديرسوز(بلوز) </v>
      </c>
      <c r="G2400" s="3" t="s">
        <v>2509</v>
      </c>
      <c r="H2400" s="4">
        <v>23315</v>
      </c>
      <c r="I2400" s="3" t="s">
        <v>2316</v>
      </c>
      <c r="J2400" s="3" t="s">
        <v>2780</v>
      </c>
      <c r="K2400" s="5">
        <v>1</v>
      </c>
      <c r="L2400" s="3" t="s">
        <v>8</v>
      </c>
      <c r="M2400" s="3" t="s">
        <v>19</v>
      </c>
      <c r="N2400" s="3" t="s">
        <v>41</v>
      </c>
      <c r="O2400" s="3">
        <v>202</v>
      </c>
      <c r="P2400" s="4">
        <v>0</v>
      </c>
      <c r="Q2400" s="10">
        <f t="shared" si="151"/>
        <v>202</v>
      </c>
    </row>
    <row r="2401" spans="2:17" ht="20.25" customHeight="1">
      <c r="B2401" s="10" t="str">
        <f t="shared" si="152"/>
        <v>826</v>
      </c>
      <c r="C2401" s="10" t="str">
        <f t="shared" si="153"/>
        <v>1402/07/22826</v>
      </c>
      <c r="D2401" s="10" t="str">
        <f>IFERROR(IF(تحویلی!$E$1="","",IF(NOSA!O2401=تحویلی!$E$1,تحویلی!$E$1&amp;COUNTIF(NOSA!$O$1:O2401,تحویلی!$E$1),"")),"")</f>
        <v/>
      </c>
      <c r="E2401" s="10" t="str">
        <f t="shared" si="154"/>
        <v>23321826</v>
      </c>
      <c r="F2401" s="10" t="str">
        <f>IFERROR(VLOOKUP(I2401,DATABASE!$N:$O,2,FALSE),"")</f>
        <v/>
      </c>
      <c r="G2401" s="3" t="s">
        <v>2509</v>
      </c>
      <c r="H2401" s="4">
        <v>23321</v>
      </c>
      <c r="I2401" s="3" t="s">
        <v>2699</v>
      </c>
      <c r="J2401" s="3" t="s">
        <v>7</v>
      </c>
      <c r="K2401" s="5">
        <v>1</v>
      </c>
      <c r="L2401" s="3" t="s">
        <v>8</v>
      </c>
      <c r="M2401" s="3" t="s">
        <v>4</v>
      </c>
      <c r="N2401" s="3" t="s">
        <v>2626</v>
      </c>
      <c r="O2401" s="3">
        <v>826</v>
      </c>
      <c r="P2401" s="4">
        <v>0</v>
      </c>
      <c r="Q2401" s="10">
        <f t="shared" si="151"/>
        <v>826</v>
      </c>
    </row>
    <row r="2402" spans="2:17" ht="20.25" customHeight="1">
      <c r="B2402" s="10" t="str">
        <f t="shared" si="152"/>
        <v>كلاه ايمني826</v>
      </c>
      <c r="C2402" s="10" t="str">
        <f t="shared" si="153"/>
        <v>كلاه ايمني1402/07/22826</v>
      </c>
      <c r="D2402" s="10" t="str">
        <f>IFERROR(IF(تحویلی!$E$1="","",IF(NOSA!O2402=تحویلی!$E$1,تحویلی!$E$1&amp;COUNTIF(NOSA!$O$1:O2402,تحویلی!$E$1),"")),"")</f>
        <v/>
      </c>
      <c r="E2402" s="10" t="str">
        <f t="shared" si="154"/>
        <v>23321826</v>
      </c>
      <c r="F2402" s="10" t="str">
        <f>IFERROR(VLOOKUP(I2402,DATABASE!$N:$O,2,FALSE),"")</f>
        <v>كلاه ايمني</v>
      </c>
      <c r="G2402" s="3" t="s">
        <v>2509</v>
      </c>
      <c r="H2402" s="4">
        <v>23321</v>
      </c>
      <c r="I2402" s="3" t="s">
        <v>1505</v>
      </c>
      <c r="J2402" s="3" t="s">
        <v>1628</v>
      </c>
      <c r="K2402" s="5">
        <v>1</v>
      </c>
      <c r="L2402" s="3" t="s">
        <v>8</v>
      </c>
      <c r="M2402" s="3" t="s">
        <v>4</v>
      </c>
      <c r="N2402" s="3" t="s">
        <v>2626</v>
      </c>
      <c r="O2402" s="3">
        <v>826</v>
      </c>
      <c r="P2402" s="4">
        <v>0</v>
      </c>
      <c r="Q2402" s="10">
        <f t="shared" ref="Q2402:Q2465" si="155">VALUE(O2402)</f>
        <v>826</v>
      </c>
    </row>
    <row r="2403" spans="2:17" ht="20.25" customHeight="1">
      <c r="B2403" s="10" t="str">
        <f t="shared" si="152"/>
        <v>رابط فنري نقاب كلاه ايمني826</v>
      </c>
      <c r="C2403" s="10" t="str">
        <f t="shared" si="153"/>
        <v>رابط فنري نقاب كلاه ايمني1402/07/22826</v>
      </c>
      <c r="D2403" s="10" t="str">
        <f>IFERROR(IF(تحویلی!$E$1="","",IF(NOSA!O2403=تحویلی!$E$1,تحویلی!$E$1&amp;COUNTIF(NOSA!$O$1:O2403,تحویلی!$E$1),"")),"")</f>
        <v/>
      </c>
      <c r="E2403" s="10" t="str">
        <f t="shared" si="154"/>
        <v>23321826</v>
      </c>
      <c r="F2403" s="10" t="str">
        <f>IFERROR(VLOOKUP(I2403,DATABASE!$N:$O,2,FALSE),"")</f>
        <v>رابط فنري نقاب كلاه ايمني</v>
      </c>
      <c r="G2403" s="3" t="s">
        <v>2509</v>
      </c>
      <c r="H2403" s="4">
        <v>23321</v>
      </c>
      <c r="I2403" s="3" t="s">
        <v>1454</v>
      </c>
      <c r="J2403" s="3" t="s">
        <v>135</v>
      </c>
      <c r="K2403" s="5">
        <v>1</v>
      </c>
      <c r="L2403" s="3" t="s">
        <v>8</v>
      </c>
      <c r="M2403" s="3" t="s">
        <v>4</v>
      </c>
      <c r="N2403" s="3" t="s">
        <v>2626</v>
      </c>
      <c r="O2403" s="3">
        <v>826</v>
      </c>
      <c r="P2403" s="4">
        <v>0</v>
      </c>
      <c r="Q2403" s="10">
        <f t="shared" si="155"/>
        <v>826</v>
      </c>
    </row>
    <row r="2404" spans="2:17" ht="20.25" customHeight="1">
      <c r="B2404" s="10" t="str">
        <f t="shared" si="152"/>
        <v>نقاب تيره محافظ صورت معمولي826</v>
      </c>
      <c r="C2404" s="10" t="str">
        <f t="shared" si="153"/>
        <v>نقاب تيره محافظ صورت معمولي1402/07/22826</v>
      </c>
      <c r="D2404" s="10" t="str">
        <f>IFERROR(IF(تحویلی!$E$1="","",IF(NOSA!O2404=تحویلی!$E$1,تحویلی!$E$1&amp;COUNTIF(NOSA!$O$1:O2404,تحویلی!$E$1),"")),"")</f>
        <v/>
      </c>
      <c r="E2404" s="10" t="str">
        <f t="shared" si="154"/>
        <v>23321826</v>
      </c>
      <c r="F2404" s="10" t="str">
        <f>IFERROR(VLOOKUP(I2404,DATABASE!$N:$O,2,FALSE),"")</f>
        <v>نقاب تيره محافظ صورت معمولي</v>
      </c>
      <c r="G2404" s="3" t="s">
        <v>2509</v>
      </c>
      <c r="H2404" s="4">
        <v>23321</v>
      </c>
      <c r="I2404" s="3" t="s">
        <v>1557</v>
      </c>
      <c r="J2404" s="3" t="s">
        <v>115</v>
      </c>
      <c r="K2404" s="5">
        <v>1</v>
      </c>
      <c r="L2404" s="3" t="s">
        <v>8</v>
      </c>
      <c r="M2404" s="3" t="s">
        <v>4</v>
      </c>
      <c r="N2404" s="3" t="s">
        <v>2626</v>
      </c>
      <c r="O2404" s="3">
        <v>826</v>
      </c>
      <c r="P2404" s="4">
        <v>0</v>
      </c>
      <c r="Q2404" s="10">
        <f t="shared" si="155"/>
        <v>826</v>
      </c>
    </row>
    <row r="2405" spans="2:17" ht="20.25" customHeight="1">
      <c r="B2405" s="10" t="str">
        <f t="shared" si="152"/>
        <v>دستكش كف مواد سبك760</v>
      </c>
      <c r="C2405" s="10" t="str">
        <f t="shared" si="153"/>
        <v>دستكش كف مواد سبك1402/07/22760</v>
      </c>
      <c r="D2405" s="10" t="str">
        <f>IFERROR(IF(تحویلی!$E$1="","",IF(NOSA!O2405=تحویلی!$E$1,تحویلی!$E$1&amp;COUNTIF(NOSA!$O$1:O2405,تحویلی!$E$1),"")),"")</f>
        <v/>
      </c>
      <c r="E2405" s="10" t="str">
        <f t="shared" si="154"/>
        <v>23331760</v>
      </c>
      <c r="F2405" s="10" t="str">
        <f>IFERROR(VLOOKUP(I2405,DATABASE!$N:$O,2,FALSE),"")</f>
        <v>دستكش كف مواد سبك</v>
      </c>
      <c r="G2405" s="3" t="s">
        <v>2509</v>
      </c>
      <c r="H2405" s="4">
        <v>23331</v>
      </c>
      <c r="I2405" s="3" t="s">
        <v>1456</v>
      </c>
      <c r="J2405" s="3" t="s">
        <v>2</v>
      </c>
      <c r="K2405" s="5">
        <v>1</v>
      </c>
      <c r="L2405" s="3" t="s">
        <v>3</v>
      </c>
      <c r="M2405" s="3" t="s">
        <v>1123</v>
      </c>
      <c r="N2405" s="3" t="s">
        <v>2799</v>
      </c>
      <c r="O2405" s="3">
        <v>760</v>
      </c>
      <c r="P2405" s="4">
        <v>0</v>
      </c>
      <c r="Q2405" s="10">
        <f t="shared" si="155"/>
        <v>760</v>
      </c>
    </row>
    <row r="2406" spans="2:17" ht="20.25" customHeight="1">
      <c r="B2406" s="10" t="str">
        <f t="shared" si="152"/>
        <v>پوتين ايمني نسوز638</v>
      </c>
      <c r="C2406" s="10" t="str">
        <f t="shared" si="153"/>
        <v>پوتين ايمني نسوز1402/07/22638</v>
      </c>
      <c r="D2406" s="10" t="str">
        <f>IFERROR(IF(تحویلی!$E$1="","",IF(NOSA!O2406=تحویلی!$E$1,تحویلی!$E$1&amp;COUNTIF(NOSA!$O$1:O2406,تحویلی!$E$1),"")),"")</f>
        <v/>
      </c>
      <c r="E2406" s="10" t="str">
        <f t="shared" si="154"/>
        <v>23338638</v>
      </c>
      <c r="F2406" s="10" t="str">
        <f>IFERROR(VLOOKUP(I2406,DATABASE!$N:$O,2,FALSE),"")</f>
        <v>پوتين ايمني نسوز</v>
      </c>
      <c r="G2406" s="3" t="s">
        <v>2509</v>
      </c>
      <c r="H2406" s="4">
        <v>23338</v>
      </c>
      <c r="I2406" s="3" t="s">
        <v>1528</v>
      </c>
      <c r="J2406" s="3" t="s">
        <v>1654</v>
      </c>
      <c r="K2406" s="5">
        <v>1</v>
      </c>
      <c r="L2406" s="3" t="s">
        <v>3</v>
      </c>
      <c r="M2406" s="3" t="s">
        <v>43</v>
      </c>
      <c r="N2406" s="3" t="s">
        <v>2800</v>
      </c>
      <c r="O2406" s="3">
        <v>638</v>
      </c>
      <c r="P2406" s="4">
        <v>1</v>
      </c>
      <c r="Q2406" s="10">
        <f t="shared" si="155"/>
        <v>638</v>
      </c>
    </row>
    <row r="2407" spans="2:17" ht="20.25" customHeight="1">
      <c r="B2407" s="10" t="str">
        <f t="shared" si="152"/>
        <v>694</v>
      </c>
      <c r="C2407" s="10" t="str">
        <f t="shared" si="153"/>
        <v>1402/07/22694</v>
      </c>
      <c r="D2407" s="10" t="str">
        <f>IFERROR(IF(تحویلی!$E$1="","",IF(NOSA!O2407=تحویلی!$E$1,تحویلی!$E$1&amp;COUNTIF(NOSA!$O$1:O2407,تحویلی!$E$1),"")),"")</f>
        <v/>
      </c>
      <c r="E2407" s="10" t="str">
        <f t="shared" si="154"/>
        <v>23344694</v>
      </c>
      <c r="F2407" s="10" t="str">
        <f>IFERROR(VLOOKUP(I2407,DATABASE!$N:$O,2,FALSE),"")</f>
        <v/>
      </c>
      <c r="G2407" s="3" t="s">
        <v>2509</v>
      </c>
      <c r="H2407" s="4">
        <v>23344</v>
      </c>
      <c r="I2407" s="3" t="s">
        <v>2758</v>
      </c>
      <c r="J2407" s="3" t="s">
        <v>2759</v>
      </c>
      <c r="K2407" s="5">
        <v>1</v>
      </c>
      <c r="L2407" s="3" t="s">
        <v>8</v>
      </c>
      <c r="M2407" s="3" t="s">
        <v>47</v>
      </c>
      <c r="N2407" s="3" t="s">
        <v>128</v>
      </c>
      <c r="O2407" s="3">
        <v>694</v>
      </c>
      <c r="P2407" s="4">
        <v>1</v>
      </c>
      <c r="Q2407" s="10">
        <f t="shared" si="155"/>
        <v>694</v>
      </c>
    </row>
    <row r="2408" spans="2:17" ht="20.25" customHeight="1">
      <c r="B2408" s="10" t="str">
        <f t="shared" si="152"/>
        <v>لباس كار جين- شلوار694</v>
      </c>
      <c r="C2408" s="10" t="str">
        <f t="shared" si="153"/>
        <v>لباس كار جين- شلوار1402/07/22694</v>
      </c>
      <c r="D2408" s="10" t="str">
        <f>IFERROR(IF(تحویلی!$E$1="","",IF(NOSA!O2408=تحویلی!$E$1,تحویلی!$E$1&amp;COUNTIF(NOSA!$O$1:O2408,تحویلی!$E$1),"")),"")</f>
        <v/>
      </c>
      <c r="E2408" s="10" t="str">
        <f t="shared" si="154"/>
        <v>23344694</v>
      </c>
      <c r="F2408" s="10" t="str">
        <f>IFERROR(VLOOKUP(I2408,DATABASE!$N:$O,2,FALSE),"")</f>
        <v>لباس كار جين- شلوار</v>
      </c>
      <c r="G2408" s="3" t="s">
        <v>2509</v>
      </c>
      <c r="H2408" s="4">
        <v>23344</v>
      </c>
      <c r="I2408" s="3" t="s">
        <v>1515</v>
      </c>
      <c r="J2408" s="3" t="s">
        <v>2736</v>
      </c>
      <c r="K2408" s="5">
        <v>1</v>
      </c>
      <c r="L2408" s="3" t="s">
        <v>8</v>
      </c>
      <c r="M2408" s="3" t="s">
        <v>47</v>
      </c>
      <c r="N2408" s="3" t="s">
        <v>128</v>
      </c>
      <c r="O2408" s="3">
        <v>694</v>
      </c>
      <c r="P2408" s="4">
        <v>1</v>
      </c>
      <c r="Q2408" s="10">
        <f t="shared" si="155"/>
        <v>694</v>
      </c>
    </row>
    <row r="2409" spans="2:17" ht="20.25" customHeight="1">
      <c r="B2409" s="10" t="str">
        <f t="shared" si="152"/>
        <v>گوشي اير پلاگ826</v>
      </c>
      <c r="C2409" s="10" t="str">
        <f t="shared" si="153"/>
        <v>گوشي اير پلاگ1402/07/23826</v>
      </c>
      <c r="D2409" s="10" t="str">
        <f>IFERROR(IF(تحویلی!$E$1="","",IF(NOSA!O2409=تحویلی!$E$1,تحویلی!$E$1&amp;COUNTIF(NOSA!$O$1:O2409,تحویلی!$E$1),"")),"")</f>
        <v/>
      </c>
      <c r="E2409" s="10" t="str">
        <f t="shared" si="154"/>
        <v>23356826</v>
      </c>
      <c r="F2409" s="10" t="str">
        <f>IFERROR(VLOOKUP(I2409,DATABASE!$N:$O,2,FALSE),"")</f>
        <v>گوشي اير پلاگ</v>
      </c>
      <c r="G2409" s="3" t="s">
        <v>2510</v>
      </c>
      <c r="H2409" s="4">
        <v>23356</v>
      </c>
      <c r="I2409" s="3" t="s">
        <v>1581</v>
      </c>
      <c r="J2409" s="3" t="s">
        <v>124</v>
      </c>
      <c r="K2409" s="5">
        <v>1</v>
      </c>
      <c r="L2409" s="3" t="s">
        <v>8</v>
      </c>
      <c r="M2409" s="3" t="s">
        <v>4</v>
      </c>
      <c r="N2409" s="3" t="s">
        <v>2801</v>
      </c>
      <c r="O2409" s="3">
        <v>826</v>
      </c>
      <c r="P2409" s="4">
        <v>0</v>
      </c>
      <c r="Q2409" s="10">
        <f t="shared" si="155"/>
        <v>826</v>
      </c>
    </row>
    <row r="2410" spans="2:17" ht="20.25" customHeight="1">
      <c r="B2410" s="10" t="str">
        <f t="shared" si="152"/>
        <v>دستكش ضد برش سبك221</v>
      </c>
      <c r="C2410" s="10" t="str">
        <f t="shared" si="153"/>
        <v>دستكش ضد برش سبك1402/07/23221</v>
      </c>
      <c r="D2410" s="10" t="str">
        <f>IFERROR(IF(تحویلی!$E$1="","",IF(NOSA!O2410=تحویلی!$E$1,تحویلی!$E$1&amp;COUNTIF(NOSA!$O$1:O2410,تحویلی!$E$1),"")),"")</f>
        <v/>
      </c>
      <c r="E2410" s="10" t="str">
        <f t="shared" si="154"/>
        <v>23362221</v>
      </c>
      <c r="F2410" s="10" t="str">
        <f>IFERROR(VLOOKUP(I2410,DATABASE!$N:$O,2,FALSE),"")</f>
        <v>دستكش ضد برش سبك</v>
      </c>
      <c r="G2410" s="3" t="s">
        <v>2510</v>
      </c>
      <c r="H2410" s="4">
        <v>23362</v>
      </c>
      <c r="I2410" s="3" t="s">
        <v>1442</v>
      </c>
      <c r="J2410" s="3" t="s">
        <v>22</v>
      </c>
      <c r="K2410" s="5">
        <v>1</v>
      </c>
      <c r="L2410" s="3" t="s">
        <v>3</v>
      </c>
      <c r="M2410" s="3" t="s">
        <v>9</v>
      </c>
      <c r="N2410" s="3" t="s">
        <v>2703</v>
      </c>
      <c r="O2410" s="3">
        <v>221</v>
      </c>
      <c r="P2410" s="4">
        <v>0</v>
      </c>
      <c r="Q2410" s="10">
        <f t="shared" si="155"/>
        <v>221</v>
      </c>
    </row>
    <row r="2411" spans="2:17" ht="20.25" customHeight="1">
      <c r="B2411" s="10" t="str">
        <f t="shared" si="152"/>
        <v>لباس كار نسوز(بلوز و شلوار)653</v>
      </c>
      <c r="C2411" s="10" t="str">
        <f t="shared" si="153"/>
        <v>لباس كار نسوز(بلوز و شلوار)1402/07/23653</v>
      </c>
      <c r="D2411" s="10" t="str">
        <f>IFERROR(IF(تحویلی!$E$1="","",IF(NOSA!O2411=تحویلی!$E$1,تحویلی!$E$1&amp;COUNTIF(NOSA!$O$1:O2411,تحویلی!$E$1),"")),"")</f>
        <v/>
      </c>
      <c r="E2411" s="10" t="str">
        <f t="shared" si="154"/>
        <v>23365653</v>
      </c>
      <c r="F2411" s="10" t="str">
        <f>IFERROR(VLOOKUP(I2411,DATABASE!$N:$O,2,FALSE),"")</f>
        <v>لباس كار نسوز(بلوز و شلوار)</v>
      </c>
      <c r="G2411" s="3" t="s">
        <v>2510</v>
      </c>
      <c r="H2411" s="4">
        <v>23365</v>
      </c>
      <c r="I2411" s="3" t="s">
        <v>1655</v>
      </c>
      <c r="J2411" s="3" t="s">
        <v>1656</v>
      </c>
      <c r="K2411" s="5">
        <v>1</v>
      </c>
      <c r="L2411" s="3" t="s">
        <v>28</v>
      </c>
      <c r="M2411" s="3" t="s">
        <v>19</v>
      </c>
      <c r="N2411" s="3" t="s">
        <v>2802</v>
      </c>
      <c r="O2411" s="3">
        <v>653</v>
      </c>
      <c r="P2411" s="4">
        <v>0</v>
      </c>
      <c r="Q2411" s="10">
        <f t="shared" si="155"/>
        <v>653</v>
      </c>
    </row>
    <row r="2412" spans="2:17" ht="20.25" customHeight="1">
      <c r="B2412" s="10" t="str">
        <f t="shared" si="152"/>
        <v>دستكش ضد برش سبك829</v>
      </c>
      <c r="C2412" s="10" t="str">
        <f t="shared" si="153"/>
        <v>دستكش ضد برش سبك1402/07/23829</v>
      </c>
      <c r="D2412" s="10" t="str">
        <f>IFERROR(IF(تحویلی!$E$1="","",IF(NOSA!O2412=تحویلی!$E$1,تحویلی!$E$1&amp;COUNTIF(NOSA!$O$1:O2412,تحویلی!$E$1),"")),"")</f>
        <v/>
      </c>
      <c r="E2412" s="10" t="str">
        <f t="shared" si="154"/>
        <v>23368829</v>
      </c>
      <c r="F2412" s="10" t="str">
        <f>IFERROR(VLOOKUP(I2412,DATABASE!$N:$O,2,FALSE),"")</f>
        <v>دستكش ضد برش سبك</v>
      </c>
      <c r="G2412" s="3" t="s">
        <v>2510</v>
      </c>
      <c r="H2412" s="4">
        <v>23368</v>
      </c>
      <c r="I2412" s="3" t="s">
        <v>1442</v>
      </c>
      <c r="J2412" s="3" t="s">
        <v>22</v>
      </c>
      <c r="K2412" s="5">
        <v>1</v>
      </c>
      <c r="L2412" s="3" t="s">
        <v>3</v>
      </c>
      <c r="M2412" s="3" t="s">
        <v>4</v>
      </c>
      <c r="N2412" s="3" t="s">
        <v>2797</v>
      </c>
      <c r="O2412" s="3">
        <v>829</v>
      </c>
      <c r="P2412" s="4">
        <v>0</v>
      </c>
      <c r="Q2412" s="10">
        <f t="shared" si="155"/>
        <v>829</v>
      </c>
    </row>
    <row r="2413" spans="2:17" ht="20.25" customHeight="1">
      <c r="B2413" s="10" t="str">
        <f t="shared" si="152"/>
        <v>دستكش كف مواد سبك599</v>
      </c>
      <c r="C2413" s="10" t="str">
        <f t="shared" si="153"/>
        <v>دستكش كف مواد سبك1402/07/23599</v>
      </c>
      <c r="D2413" s="10" t="str">
        <f>IFERROR(IF(تحویلی!$E$1="","",IF(NOSA!O2413=تحویلی!$E$1,تحویلی!$E$1&amp;COUNTIF(NOSA!$O$1:O2413,تحویلی!$E$1),"")),"")</f>
        <v/>
      </c>
      <c r="E2413" s="10" t="str">
        <f t="shared" si="154"/>
        <v>23369599</v>
      </c>
      <c r="F2413" s="10" t="str">
        <f>IFERROR(VLOOKUP(I2413,DATABASE!$N:$O,2,FALSE),"")</f>
        <v>دستكش كف مواد سبك</v>
      </c>
      <c r="G2413" s="3" t="s">
        <v>2510</v>
      </c>
      <c r="H2413" s="4">
        <v>23369</v>
      </c>
      <c r="I2413" s="3" t="s">
        <v>1456</v>
      </c>
      <c r="J2413" s="3" t="s">
        <v>2</v>
      </c>
      <c r="K2413" s="5">
        <v>1</v>
      </c>
      <c r="L2413" s="3" t="s">
        <v>3</v>
      </c>
      <c r="M2413" s="3" t="s">
        <v>47</v>
      </c>
      <c r="N2413" s="3" t="s">
        <v>1257</v>
      </c>
      <c r="O2413" s="3">
        <v>599</v>
      </c>
      <c r="P2413" s="4">
        <v>0</v>
      </c>
      <c r="Q2413" s="10">
        <f t="shared" si="155"/>
        <v>599</v>
      </c>
    </row>
    <row r="2414" spans="2:17" ht="20.25" customHeight="1">
      <c r="B2414" s="10" t="str">
        <f t="shared" si="152"/>
        <v>دستكش ضد برش سبك850</v>
      </c>
      <c r="C2414" s="10" t="str">
        <f t="shared" si="153"/>
        <v>دستكش ضد برش سبك1402/07/23850</v>
      </c>
      <c r="D2414" s="10" t="str">
        <f>IFERROR(IF(تحویلی!$E$1="","",IF(NOSA!O2414=تحویلی!$E$1,تحویلی!$E$1&amp;COUNTIF(NOSA!$O$1:O2414,تحویلی!$E$1),"")),"")</f>
        <v/>
      </c>
      <c r="E2414" s="10" t="str">
        <f t="shared" si="154"/>
        <v>23371850</v>
      </c>
      <c r="F2414" s="10" t="str">
        <f>IFERROR(VLOOKUP(I2414,DATABASE!$N:$O,2,FALSE),"")</f>
        <v>دستكش ضد برش سبك</v>
      </c>
      <c r="G2414" s="3" t="s">
        <v>2510</v>
      </c>
      <c r="H2414" s="4">
        <v>23371</v>
      </c>
      <c r="I2414" s="3" t="s">
        <v>1442</v>
      </c>
      <c r="J2414" s="3" t="s">
        <v>22</v>
      </c>
      <c r="K2414" s="5">
        <v>1</v>
      </c>
      <c r="L2414" s="3" t="s">
        <v>3</v>
      </c>
      <c r="M2414" s="3" t="s">
        <v>47</v>
      </c>
      <c r="N2414" s="3" t="s">
        <v>2803</v>
      </c>
      <c r="O2414" s="3">
        <v>850</v>
      </c>
      <c r="P2414" s="4">
        <v>0</v>
      </c>
      <c r="Q2414" s="10">
        <f t="shared" si="155"/>
        <v>850</v>
      </c>
    </row>
    <row r="2415" spans="2:17" ht="20.25" customHeight="1">
      <c r="B2415" s="10" t="str">
        <f t="shared" si="152"/>
        <v>دستكش ضد برش سبك851</v>
      </c>
      <c r="C2415" s="10" t="str">
        <f t="shared" si="153"/>
        <v>دستكش ضد برش سبك1402/07/23851</v>
      </c>
      <c r="D2415" s="10" t="str">
        <f>IFERROR(IF(تحویلی!$E$1="","",IF(NOSA!O2415=تحویلی!$E$1,تحویلی!$E$1&amp;COUNTIF(NOSA!$O$1:O2415,تحویلی!$E$1),"")),"")</f>
        <v/>
      </c>
      <c r="E2415" s="10" t="str">
        <f t="shared" si="154"/>
        <v>23372851</v>
      </c>
      <c r="F2415" s="10" t="str">
        <f>IFERROR(VLOOKUP(I2415,DATABASE!$N:$O,2,FALSE),"")</f>
        <v>دستكش ضد برش سبك</v>
      </c>
      <c r="G2415" s="3" t="s">
        <v>2510</v>
      </c>
      <c r="H2415" s="4">
        <v>23372</v>
      </c>
      <c r="I2415" s="3" t="s">
        <v>1442</v>
      </c>
      <c r="J2415" s="3" t="s">
        <v>22</v>
      </c>
      <c r="K2415" s="5">
        <v>1</v>
      </c>
      <c r="L2415" s="3" t="s">
        <v>3</v>
      </c>
      <c r="M2415" s="3" t="s">
        <v>47</v>
      </c>
      <c r="N2415" s="3" t="s">
        <v>2804</v>
      </c>
      <c r="O2415" s="3">
        <v>851</v>
      </c>
      <c r="P2415" s="4">
        <v>1</v>
      </c>
      <c r="Q2415" s="10">
        <f t="shared" si="155"/>
        <v>851</v>
      </c>
    </row>
    <row r="2416" spans="2:17" ht="20.25" customHeight="1">
      <c r="B2416" s="10" t="str">
        <f t="shared" si="152"/>
        <v>چكمه ايمني نسوز829</v>
      </c>
      <c r="C2416" s="10" t="str">
        <f t="shared" si="153"/>
        <v>چكمه ايمني نسوز1402/07/23829</v>
      </c>
      <c r="D2416" s="10" t="str">
        <f>IFERROR(IF(تحویلی!$E$1="","",IF(NOSA!O2416=تحویلی!$E$1,تحویلی!$E$1&amp;COUNTIF(NOSA!$O$1:O2416,تحویلی!$E$1),"")),"")</f>
        <v/>
      </c>
      <c r="E2416" s="10" t="str">
        <f t="shared" si="154"/>
        <v>23375829</v>
      </c>
      <c r="F2416" s="10" t="str">
        <f>IFERROR(VLOOKUP(I2416,DATABASE!$N:$O,2,FALSE),"")</f>
        <v>چكمه ايمني نسوز</v>
      </c>
      <c r="G2416" s="3" t="s">
        <v>2510</v>
      </c>
      <c r="H2416" s="4">
        <v>23375</v>
      </c>
      <c r="I2416" s="3" t="s">
        <v>1697</v>
      </c>
      <c r="J2416" s="3" t="s">
        <v>1698</v>
      </c>
      <c r="K2416" s="5">
        <v>1</v>
      </c>
      <c r="L2416" s="3" t="s">
        <v>3</v>
      </c>
      <c r="M2416" s="3" t="s">
        <v>4</v>
      </c>
      <c r="N2416" s="3" t="s">
        <v>2805</v>
      </c>
      <c r="O2416" s="3">
        <v>829</v>
      </c>
      <c r="P2416" s="4">
        <v>0</v>
      </c>
      <c r="Q2416" s="10">
        <f t="shared" si="155"/>
        <v>829</v>
      </c>
    </row>
    <row r="2417" spans="2:17" ht="20.25" customHeight="1">
      <c r="B2417" s="10" t="str">
        <f t="shared" si="152"/>
        <v>دستكش ضد برش سبك759</v>
      </c>
      <c r="C2417" s="10" t="str">
        <f t="shared" si="153"/>
        <v>دستكش ضد برش سبك1402/07/23759</v>
      </c>
      <c r="D2417" s="10" t="str">
        <f>IFERROR(IF(تحویلی!$E$1="","",IF(NOSA!O2417=تحویلی!$E$1,تحویلی!$E$1&amp;COUNTIF(NOSA!$O$1:O2417,تحویلی!$E$1),"")),"")</f>
        <v/>
      </c>
      <c r="E2417" s="10" t="str">
        <f t="shared" si="154"/>
        <v>22378759</v>
      </c>
      <c r="F2417" s="10" t="str">
        <f>IFERROR(VLOOKUP(I2417,DATABASE!$N:$O,2,FALSE),"")</f>
        <v>دستكش ضد برش سبك</v>
      </c>
      <c r="G2417" s="3" t="s">
        <v>2510</v>
      </c>
      <c r="H2417" s="4">
        <v>22378</v>
      </c>
      <c r="I2417" s="3" t="s">
        <v>1442</v>
      </c>
      <c r="J2417" s="3" t="s">
        <v>22</v>
      </c>
      <c r="K2417" s="5">
        <v>1</v>
      </c>
      <c r="L2417" s="3" t="s">
        <v>3</v>
      </c>
      <c r="M2417" s="3" t="s">
        <v>9</v>
      </c>
      <c r="N2417" s="3" t="s">
        <v>2709</v>
      </c>
      <c r="O2417" s="3">
        <v>759</v>
      </c>
      <c r="P2417" s="4">
        <v>1</v>
      </c>
      <c r="Q2417" s="10">
        <f t="shared" si="155"/>
        <v>759</v>
      </c>
    </row>
    <row r="2418" spans="2:17" ht="20.25" customHeight="1">
      <c r="B2418" s="10" t="str">
        <f t="shared" si="152"/>
        <v>لباس كار ديرسوز(بلوز و شلوار)70</v>
      </c>
      <c r="C2418" s="10" t="str">
        <f t="shared" si="153"/>
        <v>لباس كار ديرسوز(بلوز و شلوار)1402/07/2370</v>
      </c>
      <c r="D2418" s="10" t="str">
        <f>IFERROR(IF(تحویلی!$E$1="","",IF(NOSA!O2418=تحویلی!$E$1,تحویلی!$E$1&amp;COUNTIF(NOSA!$O$1:O2418,تحویلی!$E$1),"")),"")</f>
        <v/>
      </c>
      <c r="E2418" s="10" t="str">
        <f t="shared" si="154"/>
        <v>2338370</v>
      </c>
      <c r="F2418" s="10" t="str">
        <f>IFERROR(VLOOKUP(I2418,DATABASE!$N:$O,2,FALSE),"")</f>
        <v>لباس كار ديرسوز(بلوز و شلوار)</v>
      </c>
      <c r="G2418" s="3" t="s">
        <v>2510</v>
      </c>
      <c r="H2418" s="4">
        <v>23383</v>
      </c>
      <c r="I2418" s="3" t="s">
        <v>1629</v>
      </c>
      <c r="J2418" s="3" t="s">
        <v>1630</v>
      </c>
      <c r="K2418" s="5">
        <v>1</v>
      </c>
      <c r="L2418" s="3" t="s">
        <v>28</v>
      </c>
      <c r="M2418" s="3" t="s">
        <v>9</v>
      </c>
      <c r="N2418" s="3" t="s">
        <v>2763</v>
      </c>
      <c r="O2418" s="3">
        <v>70</v>
      </c>
      <c r="P2418" s="4">
        <v>1</v>
      </c>
      <c r="Q2418" s="10">
        <f t="shared" si="155"/>
        <v>70</v>
      </c>
    </row>
    <row r="2419" spans="2:17" ht="20.25" customHeight="1">
      <c r="B2419" s="10" t="str">
        <f t="shared" si="152"/>
        <v>دستكش ضد برش سبك460</v>
      </c>
      <c r="C2419" s="10" t="str">
        <f t="shared" si="153"/>
        <v>دستكش ضد برش سبك1402/07/23460</v>
      </c>
      <c r="D2419" s="10" t="str">
        <f>IFERROR(IF(تحویلی!$E$1="","",IF(NOSA!O2419=تحویلی!$E$1,تحویلی!$E$1&amp;COUNTIF(NOSA!$O$1:O2419,تحویلی!$E$1),"")),"")</f>
        <v/>
      </c>
      <c r="E2419" s="10" t="str">
        <f t="shared" si="154"/>
        <v>23384460</v>
      </c>
      <c r="F2419" s="10" t="str">
        <f>IFERROR(VLOOKUP(I2419,DATABASE!$N:$O,2,FALSE),"")</f>
        <v>دستكش ضد برش سبك</v>
      </c>
      <c r="G2419" s="3" t="s">
        <v>2510</v>
      </c>
      <c r="H2419" s="4">
        <v>23384</v>
      </c>
      <c r="I2419" s="3" t="s">
        <v>1442</v>
      </c>
      <c r="J2419" s="3" t="s">
        <v>22</v>
      </c>
      <c r="K2419" s="5">
        <v>1</v>
      </c>
      <c r="L2419" s="3" t="s">
        <v>3</v>
      </c>
      <c r="M2419" s="3" t="s">
        <v>47</v>
      </c>
      <c r="N2419" s="3" t="s">
        <v>2765</v>
      </c>
      <c r="O2419" s="3">
        <v>460</v>
      </c>
      <c r="P2419" s="4">
        <v>1</v>
      </c>
      <c r="Q2419" s="10">
        <f t="shared" si="155"/>
        <v>460</v>
      </c>
    </row>
    <row r="2420" spans="2:17" ht="20.25" customHeight="1">
      <c r="B2420" s="10" t="str">
        <f t="shared" si="152"/>
        <v>دستكش ساق بلند نسوز128</v>
      </c>
      <c r="C2420" s="10" t="str">
        <f t="shared" si="153"/>
        <v>دستكش ساق بلند نسوز1402/07/23128</v>
      </c>
      <c r="D2420" s="10" t="str">
        <f>IFERROR(IF(تحویلی!$E$1="","",IF(NOSA!O2420=تحویلی!$E$1,تحویلی!$E$1&amp;COUNTIF(NOSA!$O$1:O2420,تحویلی!$E$1),"")),"")</f>
        <v/>
      </c>
      <c r="E2420" s="10" t="str">
        <f t="shared" si="154"/>
        <v>23389128</v>
      </c>
      <c r="F2420" s="10" t="str">
        <f>IFERROR(VLOOKUP(I2420,DATABASE!$N:$O,2,FALSE),"")</f>
        <v>دستكش ساق بلند نسوز</v>
      </c>
      <c r="G2420" s="3" t="s">
        <v>2510</v>
      </c>
      <c r="H2420" s="4">
        <v>23389</v>
      </c>
      <c r="I2420" s="3" t="s">
        <v>1461</v>
      </c>
      <c r="J2420" s="3" t="s">
        <v>34</v>
      </c>
      <c r="K2420" s="5">
        <v>1</v>
      </c>
      <c r="L2420" s="3" t="s">
        <v>3</v>
      </c>
      <c r="M2420" s="3" t="s">
        <v>4</v>
      </c>
      <c r="N2420" s="3" t="s">
        <v>2806</v>
      </c>
      <c r="O2420" s="3">
        <v>128</v>
      </c>
      <c r="P2420" s="4">
        <v>0</v>
      </c>
      <c r="Q2420" s="10">
        <f t="shared" si="155"/>
        <v>128</v>
      </c>
    </row>
    <row r="2421" spans="2:17" ht="20.25" customHeight="1">
      <c r="B2421" s="10" t="str">
        <f t="shared" si="152"/>
        <v>لباس كار ديرسوز(بلوز) 751</v>
      </c>
      <c r="C2421" s="10" t="str">
        <f t="shared" si="153"/>
        <v>لباس كار ديرسوز(بلوز) 1402/07/23751</v>
      </c>
      <c r="D2421" s="10" t="str">
        <f>IFERROR(IF(تحویلی!$E$1="","",IF(NOSA!O2421=تحویلی!$E$1,تحویلی!$E$1&amp;COUNTIF(NOSA!$O$1:O2421,تحویلی!$E$1),"")),"")</f>
        <v/>
      </c>
      <c r="E2421" s="10" t="str">
        <f t="shared" si="154"/>
        <v>23390751</v>
      </c>
      <c r="F2421" s="10" t="str">
        <f>IFERROR(VLOOKUP(I2421,DATABASE!$N:$O,2,FALSE),"")</f>
        <v xml:space="preserve">لباس كار ديرسوز(بلوز) </v>
      </c>
      <c r="G2421" s="3" t="s">
        <v>2510</v>
      </c>
      <c r="H2421" s="4">
        <v>23390</v>
      </c>
      <c r="I2421" s="3" t="s">
        <v>2315</v>
      </c>
      <c r="J2421" s="3" t="s">
        <v>2667</v>
      </c>
      <c r="K2421" s="5">
        <v>1</v>
      </c>
      <c r="L2421" s="3" t="s">
        <v>8</v>
      </c>
      <c r="M2421" s="3" t="s">
        <v>9</v>
      </c>
      <c r="N2421" s="3" t="s">
        <v>2709</v>
      </c>
      <c r="O2421" s="3">
        <v>751</v>
      </c>
      <c r="P2421" s="4">
        <v>0</v>
      </c>
      <c r="Q2421" s="10">
        <f t="shared" si="155"/>
        <v>751</v>
      </c>
    </row>
    <row r="2422" spans="2:17" ht="20.25" customHeight="1">
      <c r="B2422" s="10" t="str">
        <f t="shared" si="152"/>
        <v>لباس كار ديرسوز(بلوز و شلوار)83</v>
      </c>
      <c r="C2422" s="10" t="str">
        <f t="shared" si="153"/>
        <v>لباس كار ديرسوز(بلوز و شلوار)1402/07/2383</v>
      </c>
      <c r="D2422" s="10" t="str">
        <f>IFERROR(IF(تحویلی!$E$1="","",IF(NOSA!O2422=تحویلی!$E$1,تحویلی!$E$1&amp;COUNTIF(NOSA!$O$1:O2422,تحویلی!$E$1),"")),"")</f>
        <v/>
      </c>
      <c r="E2422" s="10" t="str">
        <f t="shared" si="154"/>
        <v>2339283</v>
      </c>
      <c r="F2422" s="10" t="str">
        <f>IFERROR(VLOOKUP(I2422,DATABASE!$N:$O,2,FALSE),"")</f>
        <v>لباس كار ديرسوز(بلوز و شلوار)</v>
      </c>
      <c r="G2422" s="3" t="s">
        <v>2510</v>
      </c>
      <c r="H2422" s="4">
        <v>23392</v>
      </c>
      <c r="I2422" s="3" t="s">
        <v>1634</v>
      </c>
      <c r="J2422" s="3" t="s">
        <v>1635</v>
      </c>
      <c r="K2422" s="5">
        <v>1</v>
      </c>
      <c r="L2422" s="3" t="s">
        <v>28</v>
      </c>
      <c r="M2422" s="3" t="s">
        <v>43</v>
      </c>
      <c r="N2422" s="3" t="s">
        <v>929</v>
      </c>
      <c r="O2422" s="3">
        <v>83</v>
      </c>
      <c r="P2422" s="4">
        <v>0</v>
      </c>
      <c r="Q2422" s="10">
        <f t="shared" si="155"/>
        <v>83</v>
      </c>
    </row>
    <row r="2423" spans="2:17" ht="20.25" customHeight="1">
      <c r="B2423" s="10" t="str">
        <f t="shared" si="152"/>
        <v>عينك رويت مذاب849</v>
      </c>
      <c r="C2423" s="10" t="str">
        <f t="shared" si="153"/>
        <v>عينك رويت مذاب1402/07/23849</v>
      </c>
      <c r="D2423" s="10" t="str">
        <f>IFERROR(IF(تحویلی!$E$1="","",IF(NOSA!O2423=تحویلی!$E$1,تحویلی!$E$1&amp;COUNTIF(NOSA!$O$1:O2423,تحویلی!$E$1),"")),"")</f>
        <v/>
      </c>
      <c r="E2423" s="10" t="str">
        <f t="shared" si="154"/>
        <v>23393849</v>
      </c>
      <c r="F2423" s="10" t="str">
        <f>IFERROR(VLOOKUP(I2423,DATABASE!$N:$O,2,FALSE),"")</f>
        <v>عينك رويت مذاب</v>
      </c>
      <c r="G2423" s="3" t="s">
        <v>2510</v>
      </c>
      <c r="H2423" s="4">
        <v>23393</v>
      </c>
      <c r="I2423" s="3" t="s">
        <v>2323</v>
      </c>
      <c r="J2423" s="3" t="s">
        <v>2240</v>
      </c>
      <c r="K2423" s="5">
        <v>1</v>
      </c>
      <c r="L2423" s="3" t="s">
        <v>8</v>
      </c>
      <c r="M2423" s="3" t="s">
        <v>4</v>
      </c>
      <c r="N2423" s="3" t="s">
        <v>589</v>
      </c>
      <c r="O2423" s="3">
        <v>849</v>
      </c>
      <c r="P2423" s="4">
        <v>0</v>
      </c>
      <c r="Q2423" s="10">
        <f t="shared" si="155"/>
        <v>849</v>
      </c>
    </row>
    <row r="2424" spans="2:17" ht="20.25" customHeight="1">
      <c r="B2424" s="10" t="str">
        <f t="shared" si="152"/>
        <v>بند داخل كلاه ايمني849</v>
      </c>
      <c r="C2424" s="10" t="str">
        <f t="shared" si="153"/>
        <v>بند داخل كلاه ايمني1402/07/23849</v>
      </c>
      <c r="D2424" s="10" t="str">
        <f>IFERROR(IF(تحویلی!$E$1="","",IF(NOSA!O2424=تحویلی!$E$1,تحویلی!$E$1&amp;COUNTIF(NOSA!$O$1:O2424,تحویلی!$E$1),"")),"")</f>
        <v/>
      </c>
      <c r="E2424" s="10" t="str">
        <f t="shared" si="154"/>
        <v>23393849</v>
      </c>
      <c r="F2424" s="10" t="str">
        <f>IFERROR(VLOOKUP(I2424,DATABASE!$N:$O,2,FALSE),"")</f>
        <v>بند داخل كلاه ايمني</v>
      </c>
      <c r="G2424" s="3" t="s">
        <v>2510</v>
      </c>
      <c r="H2424" s="4">
        <v>23393</v>
      </c>
      <c r="I2424" s="3" t="s">
        <v>2343</v>
      </c>
      <c r="J2424" s="3" t="s">
        <v>229</v>
      </c>
      <c r="K2424" s="5">
        <v>1</v>
      </c>
      <c r="L2424" s="3" t="s">
        <v>8</v>
      </c>
      <c r="M2424" s="3" t="s">
        <v>4</v>
      </c>
      <c r="N2424" s="3" t="s">
        <v>589</v>
      </c>
      <c r="O2424" s="3">
        <v>849</v>
      </c>
      <c r="P2424" s="4">
        <v>0</v>
      </c>
      <c r="Q2424" s="10">
        <f t="shared" si="155"/>
        <v>849</v>
      </c>
    </row>
    <row r="2425" spans="2:17" ht="20.25" customHeight="1">
      <c r="B2425" s="10" t="str">
        <f t="shared" si="152"/>
        <v>23</v>
      </c>
      <c r="C2425" s="10" t="str">
        <f t="shared" si="153"/>
        <v>1402/07/2423</v>
      </c>
      <c r="D2425" s="10" t="str">
        <f>IFERROR(IF(تحویلی!$E$1="","",IF(NOSA!O2425=تحویلی!$E$1,تحویلی!$E$1&amp;COUNTIF(NOSA!$O$1:O2425,تحویلی!$E$1),"")),"")</f>
        <v/>
      </c>
      <c r="E2425" s="10" t="str">
        <f t="shared" si="154"/>
        <v>2340623</v>
      </c>
      <c r="F2425" s="10" t="str">
        <f>IFERROR(VLOOKUP(I2425,DATABASE!$N:$O,2,FALSE),"")</f>
        <v/>
      </c>
      <c r="G2425" s="3" t="s">
        <v>2511</v>
      </c>
      <c r="H2425" s="4">
        <v>23406</v>
      </c>
      <c r="I2425" s="3" t="s">
        <v>2807</v>
      </c>
      <c r="J2425" s="3" t="s">
        <v>2209</v>
      </c>
      <c r="K2425" s="5">
        <v>1</v>
      </c>
      <c r="L2425" s="3" t="s">
        <v>8</v>
      </c>
      <c r="M2425" s="3" t="s">
        <v>707</v>
      </c>
      <c r="N2425" s="3" t="s">
        <v>2808</v>
      </c>
      <c r="O2425" s="3">
        <v>23</v>
      </c>
      <c r="P2425" s="4">
        <v>0</v>
      </c>
      <c r="Q2425" s="10">
        <f t="shared" si="155"/>
        <v>23</v>
      </c>
    </row>
    <row r="2426" spans="2:17" ht="20.25" customHeight="1">
      <c r="B2426" s="10" t="str">
        <f t="shared" si="152"/>
        <v>196</v>
      </c>
      <c r="C2426" s="10" t="str">
        <f t="shared" si="153"/>
        <v>1402/07/24196</v>
      </c>
      <c r="D2426" s="10" t="str">
        <f>IFERROR(IF(تحویلی!$E$1="","",IF(NOSA!O2426=تحویلی!$E$1,تحویلی!$E$1&amp;COUNTIF(NOSA!$O$1:O2426,تحویلی!$E$1),"")),"")</f>
        <v/>
      </c>
      <c r="E2426" s="10" t="str">
        <f t="shared" si="154"/>
        <v>23406196</v>
      </c>
      <c r="F2426" s="10" t="str">
        <f>IFERROR(VLOOKUP(I2426,DATABASE!$N:$O,2,FALSE),"")</f>
        <v/>
      </c>
      <c r="G2426" s="3" t="s">
        <v>2511</v>
      </c>
      <c r="H2426" s="4">
        <v>23406</v>
      </c>
      <c r="I2426" s="3" t="s">
        <v>2807</v>
      </c>
      <c r="J2426" s="3" t="s">
        <v>2209</v>
      </c>
      <c r="K2426" s="5">
        <v>1</v>
      </c>
      <c r="L2426" s="3" t="s">
        <v>8</v>
      </c>
      <c r="M2426" s="3" t="s">
        <v>629</v>
      </c>
      <c r="N2426" s="3" t="s">
        <v>2809</v>
      </c>
      <c r="O2426" s="3">
        <v>196</v>
      </c>
      <c r="P2426" s="4">
        <v>0</v>
      </c>
      <c r="Q2426" s="10">
        <f t="shared" si="155"/>
        <v>196</v>
      </c>
    </row>
    <row r="2427" spans="2:17" ht="20.25" customHeight="1">
      <c r="B2427" s="10" t="str">
        <f t="shared" si="152"/>
        <v>113</v>
      </c>
      <c r="C2427" s="10" t="str">
        <f t="shared" si="153"/>
        <v>1402/07/24113</v>
      </c>
      <c r="D2427" s="10" t="str">
        <f>IFERROR(IF(تحویلی!$E$1="","",IF(NOSA!O2427=تحویلی!$E$1,تحویلی!$E$1&amp;COUNTIF(NOSA!$O$1:O2427,تحویلی!$E$1),"")),"")</f>
        <v/>
      </c>
      <c r="E2427" s="10" t="str">
        <f t="shared" si="154"/>
        <v>23406113</v>
      </c>
      <c r="F2427" s="10" t="str">
        <f>IFERROR(VLOOKUP(I2427,DATABASE!$N:$O,2,FALSE),"")</f>
        <v/>
      </c>
      <c r="G2427" s="3" t="s">
        <v>2511</v>
      </c>
      <c r="H2427" s="4">
        <v>23406</v>
      </c>
      <c r="I2427" s="3" t="s">
        <v>2807</v>
      </c>
      <c r="J2427" s="3" t="s">
        <v>2209</v>
      </c>
      <c r="K2427" s="5">
        <v>1</v>
      </c>
      <c r="L2427" s="3" t="s">
        <v>8</v>
      </c>
      <c r="M2427" s="3" t="s">
        <v>2646</v>
      </c>
      <c r="N2427" s="3" t="s">
        <v>2810</v>
      </c>
      <c r="O2427" s="3">
        <v>113</v>
      </c>
      <c r="P2427" s="4">
        <v>0</v>
      </c>
      <c r="Q2427" s="10">
        <f t="shared" si="155"/>
        <v>113</v>
      </c>
    </row>
    <row r="2428" spans="2:17" ht="20.25" customHeight="1">
      <c r="B2428" s="10" t="str">
        <f t="shared" si="152"/>
        <v>455</v>
      </c>
      <c r="C2428" s="10" t="str">
        <f t="shared" si="153"/>
        <v>1402/07/24455</v>
      </c>
      <c r="D2428" s="10" t="str">
        <f>IFERROR(IF(تحویلی!$E$1="","",IF(NOSA!O2428=تحویلی!$E$1,تحویلی!$E$1&amp;COUNTIF(NOSA!$O$1:O2428,تحویلی!$E$1),"")),"")</f>
        <v/>
      </c>
      <c r="E2428" s="10" t="str">
        <f t="shared" si="154"/>
        <v>23406455</v>
      </c>
      <c r="F2428" s="10" t="str">
        <f>IFERROR(VLOOKUP(I2428,DATABASE!$N:$O,2,FALSE),"")</f>
        <v/>
      </c>
      <c r="G2428" s="3" t="s">
        <v>2511</v>
      </c>
      <c r="H2428" s="4">
        <v>23406</v>
      </c>
      <c r="I2428" s="3" t="s">
        <v>2807</v>
      </c>
      <c r="J2428" s="3" t="s">
        <v>2209</v>
      </c>
      <c r="K2428" s="5">
        <v>1</v>
      </c>
      <c r="L2428" s="3" t="s">
        <v>8</v>
      </c>
      <c r="M2428" s="3" t="s">
        <v>629</v>
      </c>
      <c r="N2428" s="3" t="s">
        <v>1338</v>
      </c>
      <c r="O2428" s="3">
        <v>455</v>
      </c>
      <c r="P2428" s="4">
        <v>0</v>
      </c>
      <c r="Q2428" s="10">
        <f t="shared" si="155"/>
        <v>455</v>
      </c>
    </row>
    <row r="2429" spans="2:17" ht="20.25" customHeight="1">
      <c r="B2429" s="10" t="str">
        <f t="shared" si="152"/>
        <v>دستكش ضد برش سبك739</v>
      </c>
      <c r="C2429" s="10" t="str">
        <f t="shared" si="153"/>
        <v>دستكش ضد برش سبك1402/07/24739</v>
      </c>
      <c r="D2429" s="10" t="str">
        <f>IFERROR(IF(تحویلی!$E$1="","",IF(NOSA!O2429=تحویلی!$E$1,تحویلی!$E$1&amp;COUNTIF(NOSA!$O$1:O2429,تحویلی!$E$1),"")),"")</f>
        <v/>
      </c>
      <c r="E2429" s="10" t="str">
        <f t="shared" si="154"/>
        <v>23413739</v>
      </c>
      <c r="F2429" s="10" t="str">
        <f>IFERROR(VLOOKUP(I2429,DATABASE!$N:$O,2,FALSE),"")</f>
        <v>دستكش ضد برش سبك</v>
      </c>
      <c r="G2429" s="3" t="s">
        <v>2511</v>
      </c>
      <c r="H2429" s="4">
        <v>23413</v>
      </c>
      <c r="I2429" s="3" t="s">
        <v>1442</v>
      </c>
      <c r="J2429" s="3" t="s">
        <v>22</v>
      </c>
      <c r="K2429" s="5">
        <v>1</v>
      </c>
      <c r="L2429" s="3" t="s">
        <v>3</v>
      </c>
      <c r="M2429" s="3" t="s">
        <v>47</v>
      </c>
      <c r="N2429" s="3" t="s">
        <v>779</v>
      </c>
      <c r="O2429" s="3">
        <v>739</v>
      </c>
      <c r="P2429" s="4">
        <v>1</v>
      </c>
      <c r="Q2429" s="10">
        <f t="shared" si="155"/>
        <v>739</v>
      </c>
    </row>
    <row r="2430" spans="2:17" ht="20.25" customHeight="1">
      <c r="B2430" s="10" t="str">
        <f t="shared" si="152"/>
        <v>چكمه ايمني نسوز540</v>
      </c>
      <c r="C2430" s="10" t="str">
        <f t="shared" si="153"/>
        <v>چكمه ايمني نسوز1402/07/24540</v>
      </c>
      <c r="D2430" s="10" t="str">
        <f>IFERROR(IF(تحویلی!$E$1="","",IF(NOSA!O2430=تحویلی!$E$1,تحویلی!$E$1&amp;COUNTIF(NOSA!$O$1:O2430,تحویلی!$E$1),"")),"")</f>
        <v/>
      </c>
      <c r="E2430" s="10" t="str">
        <f t="shared" si="154"/>
        <v>23417540</v>
      </c>
      <c r="F2430" s="10" t="str">
        <f>IFERROR(VLOOKUP(I2430,DATABASE!$N:$O,2,FALSE),"")</f>
        <v>چكمه ايمني نسوز</v>
      </c>
      <c r="G2430" s="3" t="s">
        <v>2511</v>
      </c>
      <c r="H2430" s="4">
        <v>23417</v>
      </c>
      <c r="I2430" s="3" t="s">
        <v>1666</v>
      </c>
      <c r="J2430" s="3" t="s">
        <v>1667</v>
      </c>
      <c r="K2430" s="5">
        <v>1</v>
      </c>
      <c r="L2430" s="3" t="s">
        <v>3</v>
      </c>
      <c r="M2430" s="3" t="s">
        <v>19</v>
      </c>
      <c r="N2430" s="3" t="s">
        <v>565</v>
      </c>
      <c r="O2430" s="3">
        <v>540</v>
      </c>
      <c r="P2430" s="4">
        <v>1</v>
      </c>
      <c r="Q2430" s="10">
        <f t="shared" si="155"/>
        <v>540</v>
      </c>
    </row>
    <row r="2431" spans="2:17" ht="20.25" customHeight="1">
      <c r="B2431" s="10" t="str">
        <f t="shared" si="152"/>
        <v>دستكش ضد برش سبك717</v>
      </c>
      <c r="C2431" s="10" t="str">
        <f t="shared" si="153"/>
        <v>دستكش ضد برش سبك1402/07/24717</v>
      </c>
      <c r="D2431" s="10" t="str">
        <f>IFERROR(IF(تحویلی!$E$1="","",IF(NOSA!O2431=تحویلی!$E$1,تحویلی!$E$1&amp;COUNTIF(NOSA!$O$1:O2431,تحویلی!$E$1),"")),"")</f>
        <v/>
      </c>
      <c r="E2431" s="10" t="str">
        <f t="shared" si="154"/>
        <v>23425717</v>
      </c>
      <c r="F2431" s="10" t="str">
        <f>IFERROR(VLOOKUP(I2431,DATABASE!$N:$O,2,FALSE),"")</f>
        <v>دستكش ضد برش سبك</v>
      </c>
      <c r="G2431" s="3" t="s">
        <v>2511</v>
      </c>
      <c r="H2431" s="4">
        <v>23425</v>
      </c>
      <c r="I2431" s="3" t="s">
        <v>1442</v>
      </c>
      <c r="J2431" s="3" t="s">
        <v>22</v>
      </c>
      <c r="K2431" s="5">
        <v>1</v>
      </c>
      <c r="L2431" s="3" t="s">
        <v>3</v>
      </c>
      <c r="M2431" s="3" t="s">
        <v>47</v>
      </c>
      <c r="N2431" s="3" t="s">
        <v>822</v>
      </c>
      <c r="O2431" s="3">
        <v>717</v>
      </c>
      <c r="P2431" s="4">
        <v>0</v>
      </c>
      <c r="Q2431" s="10">
        <f t="shared" si="155"/>
        <v>717</v>
      </c>
    </row>
    <row r="2432" spans="2:17" ht="20.25" customHeight="1">
      <c r="B2432" s="10" t="str">
        <f t="shared" ref="B2432:B2495" si="156">F2432&amp;Q2432</f>
        <v xml:space="preserve"> لباس كار (بلوز) 784</v>
      </c>
      <c r="C2432" s="10" t="str">
        <f t="shared" ref="C2432:C2495" si="157">F2432&amp;G2432&amp;O2432</f>
        <v xml:space="preserve"> لباس كار (بلوز) 1402/07/24784</v>
      </c>
      <c r="D2432" s="10" t="str">
        <f>IFERROR(IF(تحویلی!$E$1="","",IF(NOSA!O2432=تحویلی!$E$1,تحویلی!$E$1&amp;COUNTIF(NOSA!$O$1:O2432,تحویلی!$E$1),"")),"")</f>
        <v/>
      </c>
      <c r="E2432" s="10" t="str">
        <f t="shared" ref="E2432:E2495" si="158">H2432&amp;O2432</f>
        <v>23431784</v>
      </c>
      <c r="F2432" s="10" t="str">
        <f>IFERROR(VLOOKUP(I2432,DATABASE!$N:$O,2,FALSE),"")</f>
        <v xml:space="preserve"> لباس كار (بلوز) </v>
      </c>
      <c r="G2432" s="3" t="s">
        <v>2511</v>
      </c>
      <c r="H2432" s="4">
        <v>23431</v>
      </c>
      <c r="I2432" s="3" t="s">
        <v>2310</v>
      </c>
      <c r="J2432" s="3" t="s">
        <v>2811</v>
      </c>
      <c r="K2432" s="5">
        <v>1</v>
      </c>
      <c r="L2432" s="3" t="s">
        <v>8</v>
      </c>
      <c r="M2432" s="3" t="s">
        <v>40</v>
      </c>
      <c r="N2432" s="3" t="s">
        <v>2812</v>
      </c>
      <c r="O2432" s="3">
        <v>784</v>
      </c>
      <c r="P2432" s="4">
        <v>0</v>
      </c>
      <c r="Q2432" s="10">
        <f t="shared" si="155"/>
        <v>784</v>
      </c>
    </row>
    <row r="2433" spans="2:17" ht="20.25" customHeight="1">
      <c r="B2433" s="10" t="str">
        <f t="shared" si="156"/>
        <v xml:space="preserve"> لباس كارشناسي مديران 784</v>
      </c>
      <c r="C2433" s="10" t="str">
        <f t="shared" si="157"/>
        <v xml:space="preserve"> لباس كارشناسي مديران 1402/07/24784</v>
      </c>
      <c r="D2433" s="10" t="str">
        <f>IFERROR(IF(تحویلی!$E$1="","",IF(NOSA!O2433=تحویلی!$E$1,تحویلی!$E$1&amp;COUNTIF(NOSA!$O$1:O2433,تحویلی!$E$1),"")),"")</f>
        <v/>
      </c>
      <c r="E2433" s="10" t="str">
        <f t="shared" si="158"/>
        <v>23431784</v>
      </c>
      <c r="F2433" s="10" t="str">
        <f>IFERROR(VLOOKUP(I2433,DATABASE!$N:$O,2,FALSE),"")</f>
        <v xml:space="preserve"> لباس كارشناسي مديران </v>
      </c>
      <c r="G2433" s="3" t="s">
        <v>2511</v>
      </c>
      <c r="H2433" s="4">
        <v>23431</v>
      </c>
      <c r="I2433" s="3" t="s">
        <v>1607</v>
      </c>
      <c r="J2433" s="3" t="s">
        <v>2687</v>
      </c>
      <c r="K2433" s="5">
        <v>1</v>
      </c>
      <c r="L2433" s="3" t="s">
        <v>8</v>
      </c>
      <c r="M2433" s="3" t="s">
        <v>40</v>
      </c>
      <c r="N2433" s="3" t="s">
        <v>2812</v>
      </c>
      <c r="O2433" s="3">
        <v>784</v>
      </c>
      <c r="P2433" s="4">
        <v>0</v>
      </c>
      <c r="Q2433" s="10">
        <f t="shared" si="155"/>
        <v>784</v>
      </c>
    </row>
    <row r="2434" spans="2:17" ht="20.25" customHeight="1">
      <c r="B2434" s="10" t="str">
        <f t="shared" si="156"/>
        <v>پوتين ايمني نسوز10030</v>
      </c>
      <c r="C2434" s="10" t="str">
        <f t="shared" si="157"/>
        <v>پوتين ايمني نسوز1402/07/2410030</v>
      </c>
      <c r="D2434" s="10" t="str">
        <f>IFERROR(IF(تحویلی!$E$1="","",IF(NOSA!O2434=تحویلی!$E$1,تحویلی!$E$1&amp;COUNTIF(NOSA!$O$1:O2434,تحویلی!$E$1),"")),"")</f>
        <v/>
      </c>
      <c r="E2434" s="10" t="str">
        <f t="shared" si="158"/>
        <v>2343610030</v>
      </c>
      <c r="F2434" s="10" t="str">
        <f>IFERROR(VLOOKUP(I2434,DATABASE!$N:$O,2,FALSE),"")</f>
        <v>پوتين ايمني نسوز</v>
      </c>
      <c r="G2434" s="3" t="s">
        <v>2511</v>
      </c>
      <c r="H2434" s="4">
        <v>23436</v>
      </c>
      <c r="I2434" s="3" t="s">
        <v>1631</v>
      </c>
      <c r="J2434" s="3" t="s">
        <v>1632</v>
      </c>
      <c r="K2434" s="5">
        <v>1</v>
      </c>
      <c r="L2434" s="3" t="s">
        <v>3</v>
      </c>
      <c r="M2434" s="3" t="s">
        <v>9</v>
      </c>
      <c r="N2434" s="3" t="s">
        <v>1627</v>
      </c>
      <c r="O2434" s="3">
        <v>10030</v>
      </c>
      <c r="P2434" s="4">
        <v>0</v>
      </c>
      <c r="Q2434" s="10">
        <f t="shared" si="155"/>
        <v>10030</v>
      </c>
    </row>
    <row r="2435" spans="2:17" ht="20.25" customHeight="1">
      <c r="B2435" s="10" t="str">
        <f t="shared" si="156"/>
        <v>بند كفش827</v>
      </c>
      <c r="C2435" s="10" t="str">
        <f t="shared" si="157"/>
        <v>بند كفش1402/07/25827</v>
      </c>
      <c r="D2435" s="10" t="str">
        <f>IFERROR(IF(تحویلی!$E$1="","",IF(NOSA!O2435=تحویلی!$E$1,تحویلی!$E$1&amp;COUNTIF(NOSA!$O$1:O2435,تحویلی!$E$1),"")),"")</f>
        <v/>
      </c>
      <c r="E2435" s="10" t="str">
        <f t="shared" si="158"/>
        <v>23444827</v>
      </c>
      <c r="F2435" s="10" t="str">
        <f>IFERROR(VLOOKUP(I2435,DATABASE!$N:$O,2,FALSE),"")</f>
        <v>بند كفش</v>
      </c>
      <c r="G2435" s="3" t="s">
        <v>2512</v>
      </c>
      <c r="H2435" s="4">
        <v>23444</v>
      </c>
      <c r="I2435" s="3" t="s">
        <v>1462</v>
      </c>
      <c r="J2435" s="3" t="s">
        <v>450</v>
      </c>
      <c r="K2435" s="5">
        <v>1</v>
      </c>
      <c r="L2435" s="3" t="s">
        <v>3</v>
      </c>
      <c r="M2435" s="3" t="s">
        <v>47</v>
      </c>
      <c r="N2435" s="3" t="s">
        <v>2653</v>
      </c>
      <c r="O2435" s="3">
        <v>827</v>
      </c>
      <c r="P2435" s="4">
        <v>0</v>
      </c>
      <c r="Q2435" s="10">
        <f t="shared" si="155"/>
        <v>827</v>
      </c>
    </row>
    <row r="2436" spans="2:17" ht="20.25" customHeight="1">
      <c r="B2436" s="10" t="str">
        <f t="shared" si="156"/>
        <v>دستكش ضد برش سبك294</v>
      </c>
      <c r="C2436" s="10" t="str">
        <f t="shared" si="157"/>
        <v>دستكش ضد برش سبك1402/07/25294</v>
      </c>
      <c r="D2436" s="10" t="str">
        <f>IFERROR(IF(تحویلی!$E$1="","",IF(NOSA!O2436=تحویلی!$E$1,تحویلی!$E$1&amp;COUNTIF(NOSA!$O$1:O2436,تحویلی!$E$1),"")),"")</f>
        <v/>
      </c>
      <c r="E2436" s="10" t="str">
        <f t="shared" si="158"/>
        <v>23448294</v>
      </c>
      <c r="F2436" s="10" t="str">
        <f>IFERROR(VLOOKUP(I2436,DATABASE!$N:$O,2,FALSE),"")</f>
        <v>دستكش ضد برش سبك</v>
      </c>
      <c r="G2436" s="3" t="s">
        <v>2512</v>
      </c>
      <c r="H2436" s="4">
        <v>23448</v>
      </c>
      <c r="I2436" s="3" t="s">
        <v>1442</v>
      </c>
      <c r="J2436" s="3" t="s">
        <v>22</v>
      </c>
      <c r="K2436" s="5">
        <v>1</v>
      </c>
      <c r="L2436" s="3" t="s">
        <v>3</v>
      </c>
      <c r="M2436" s="3" t="s">
        <v>25</v>
      </c>
      <c r="N2436" s="3" t="s">
        <v>203</v>
      </c>
      <c r="O2436" s="3">
        <v>294</v>
      </c>
      <c r="P2436" s="4">
        <v>0</v>
      </c>
      <c r="Q2436" s="10">
        <f t="shared" si="155"/>
        <v>294</v>
      </c>
    </row>
    <row r="2437" spans="2:17" ht="20.25" customHeight="1">
      <c r="B2437" s="10" t="str">
        <f t="shared" si="156"/>
        <v>دستكش ضد برش سبك719</v>
      </c>
      <c r="C2437" s="10" t="str">
        <f t="shared" si="157"/>
        <v>دستكش ضد برش سبك1402/07/25719</v>
      </c>
      <c r="D2437" s="10" t="str">
        <f>IFERROR(IF(تحویلی!$E$1="","",IF(NOSA!O2437=تحویلی!$E$1,تحویلی!$E$1&amp;COUNTIF(NOSA!$O$1:O2437,تحویلی!$E$1),"")),"")</f>
        <v/>
      </c>
      <c r="E2437" s="10" t="str">
        <f t="shared" si="158"/>
        <v>23451719</v>
      </c>
      <c r="F2437" s="10" t="str">
        <f>IFERROR(VLOOKUP(I2437,DATABASE!$N:$O,2,FALSE),"")</f>
        <v>دستكش ضد برش سبك</v>
      </c>
      <c r="G2437" s="3" t="s">
        <v>2512</v>
      </c>
      <c r="H2437" s="4">
        <v>23451</v>
      </c>
      <c r="I2437" s="3" t="s">
        <v>1442</v>
      </c>
      <c r="J2437" s="3" t="s">
        <v>22</v>
      </c>
      <c r="K2437" s="5">
        <v>1</v>
      </c>
      <c r="L2437" s="3" t="s">
        <v>3</v>
      </c>
      <c r="M2437" s="3" t="s">
        <v>47</v>
      </c>
      <c r="N2437" s="3" t="s">
        <v>395</v>
      </c>
      <c r="O2437" s="3">
        <v>719</v>
      </c>
      <c r="P2437" s="4">
        <v>1</v>
      </c>
      <c r="Q2437" s="10">
        <f t="shared" si="155"/>
        <v>719</v>
      </c>
    </row>
    <row r="2438" spans="2:17" ht="20.25" customHeight="1">
      <c r="B2438" s="10" t="str">
        <f t="shared" si="156"/>
        <v>كلاه ايمني277</v>
      </c>
      <c r="C2438" s="10" t="str">
        <f t="shared" si="157"/>
        <v>كلاه ايمني1402/07/25277</v>
      </c>
      <c r="D2438" s="10" t="str">
        <f>IFERROR(IF(تحویلی!$E$1="","",IF(NOSA!O2438=تحویلی!$E$1,تحویلی!$E$1&amp;COUNTIF(NOSA!$O$1:O2438,تحویلی!$E$1),"")),"")</f>
        <v/>
      </c>
      <c r="E2438" s="10" t="str">
        <f t="shared" si="158"/>
        <v>23456277</v>
      </c>
      <c r="F2438" s="10" t="str">
        <f>IFERROR(VLOOKUP(I2438,DATABASE!$N:$O,2,FALSE),"")</f>
        <v>كلاه ايمني</v>
      </c>
      <c r="G2438" s="3" t="s">
        <v>2512</v>
      </c>
      <c r="H2438" s="4">
        <v>23456</v>
      </c>
      <c r="I2438" s="3" t="s">
        <v>1476</v>
      </c>
      <c r="J2438" s="3" t="s">
        <v>1647</v>
      </c>
      <c r="K2438" s="5">
        <v>1</v>
      </c>
      <c r="L2438" s="3" t="s">
        <v>8</v>
      </c>
      <c r="M2438" s="3" t="s">
        <v>47</v>
      </c>
      <c r="N2438" s="3" t="s">
        <v>79</v>
      </c>
      <c r="O2438" s="3">
        <v>277</v>
      </c>
      <c r="P2438" s="4">
        <v>0</v>
      </c>
      <c r="Q2438" s="10">
        <f t="shared" si="155"/>
        <v>277</v>
      </c>
    </row>
    <row r="2439" spans="2:17" ht="20.25" customHeight="1">
      <c r="B2439" s="10" t="str">
        <f t="shared" si="156"/>
        <v>دستكش ضد برش سبك259</v>
      </c>
      <c r="C2439" s="10" t="str">
        <f t="shared" si="157"/>
        <v>دستكش ضد برش سبك1402/07/25259</v>
      </c>
      <c r="D2439" s="10" t="str">
        <f>IFERROR(IF(تحویلی!$E$1="","",IF(NOSA!O2439=تحویلی!$E$1,تحویلی!$E$1&amp;COUNTIF(NOSA!$O$1:O2439,تحویلی!$E$1),"")),"")</f>
        <v/>
      </c>
      <c r="E2439" s="10" t="str">
        <f t="shared" si="158"/>
        <v>23457259</v>
      </c>
      <c r="F2439" s="10" t="str">
        <f>IFERROR(VLOOKUP(I2439,DATABASE!$N:$O,2,FALSE),"")</f>
        <v>دستكش ضد برش سبك</v>
      </c>
      <c r="G2439" s="3" t="s">
        <v>2512</v>
      </c>
      <c r="H2439" s="4">
        <v>23457</v>
      </c>
      <c r="I2439" s="3" t="s">
        <v>1442</v>
      </c>
      <c r="J2439" s="3" t="s">
        <v>22</v>
      </c>
      <c r="K2439" s="5">
        <v>1</v>
      </c>
      <c r="L2439" s="3" t="s">
        <v>3</v>
      </c>
      <c r="M2439" s="3" t="s">
        <v>4</v>
      </c>
      <c r="N2439" s="3" t="s">
        <v>13</v>
      </c>
      <c r="O2439" s="3">
        <v>259</v>
      </c>
      <c r="P2439" s="4">
        <v>0</v>
      </c>
      <c r="Q2439" s="10">
        <f t="shared" si="155"/>
        <v>259</v>
      </c>
    </row>
    <row r="2440" spans="2:17" ht="20.25" customHeight="1">
      <c r="B2440" s="10" t="str">
        <f t="shared" si="156"/>
        <v>دستكش ضد برش سبك649</v>
      </c>
      <c r="C2440" s="10" t="str">
        <f t="shared" si="157"/>
        <v>دستكش ضد برش سبك1402/07/25649</v>
      </c>
      <c r="D2440" s="10" t="str">
        <f>IFERROR(IF(تحویلی!$E$1="","",IF(NOSA!O2440=تحویلی!$E$1,تحویلی!$E$1&amp;COUNTIF(NOSA!$O$1:O2440,تحویلی!$E$1),"")),"")</f>
        <v/>
      </c>
      <c r="E2440" s="10" t="str">
        <f t="shared" si="158"/>
        <v>23472649</v>
      </c>
      <c r="F2440" s="10" t="str">
        <f>IFERROR(VLOOKUP(I2440,DATABASE!$N:$O,2,FALSE),"")</f>
        <v>دستكش ضد برش سبك</v>
      </c>
      <c r="G2440" s="3" t="s">
        <v>2512</v>
      </c>
      <c r="H2440" s="4">
        <v>23472</v>
      </c>
      <c r="I2440" s="3" t="s">
        <v>1442</v>
      </c>
      <c r="J2440" s="3" t="s">
        <v>22</v>
      </c>
      <c r="K2440" s="5">
        <v>1</v>
      </c>
      <c r="L2440" s="3" t="s">
        <v>3</v>
      </c>
      <c r="M2440" s="3" t="s">
        <v>19</v>
      </c>
      <c r="N2440" s="3" t="s">
        <v>81</v>
      </c>
      <c r="O2440" s="3">
        <v>649</v>
      </c>
      <c r="P2440" s="4">
        <v>0</v>
      </c>
      <c r="Q2440" s="10">
        <f t="shared" si="155"/>
        <v>649</v>
      </c>
    </row>
    <row r="2441" spans="2:17" ht="20.25" customHeight="1">
      <c r="B2441" s="10" t="str">
        <f t="shared" si="156"/>
        <v>دستكش كف مواد سبك673</v>
      </c>
      <c r="C2441" s="10" t="str">
        <f t="shared" si="157"/>
        <v>دستكش كف مواد سبك1402/07/25673</v>
      </c>
      <c r="D2441" s="10" t="str">
        <f>IFERROR(IF(تحویلی!$E$1="","",IF(NOSA!O2441=تحویلی!$E$1,تحویلی!$E$1&amp;COUNTIF(NOSA!$O$1:O2441,تحویلی!$E$1),"")),"")</f>
        <v/>
      </c>
      <c r="E2441" s="10" t="str">
        <f t="shared" si="158"/>
        <v>23486673</v>
      </c>
      <c r="F2441" s="10" t="str">
        <f>IFERROR(VLOOKUP(I2441,DATABASE!$N:$O,2,FALSE),"")</f>
        <v>دستكش كف مواد سبك</v>
      </c>
      <c r="G2441" s="3" t="s">
        <v>2512</v>
      </c>
      <c r="H2441" s="4">
        <v>23486</v>
      </c>
      <c r="I2441" s="3" t="s">
        <v>1456</v>
      </c>
      <c r="J2441" s="3" t="s">
        <v>2</v>
      </c>
      <c r="K2441" s="5">
        <v>1</v>
      </c>
      <c r="L2441" s="3" t="s">
        <v>3</v>
      </c>
      <c r="M2441" s="3" t="s">
        <v>47</v>
      </c>
      <c r="N2441" s="3" t="s">
        <v>311</v>
      </c>
      <c r="O2441" s="3">
        <v>673</v>
      </c>
      <c r="P2441" s="4">
        <v>1</v>
      </c>
      <c r="Q2441" s="10">
        <f t="shared" si="155"/>
        <v>673</v>
      </c>
    </row>
    <row r="2442" spans="2:17" ht="20.25" customHeight="1">
      <c r="B2442" s="10" t="str">
        <f t="shared" si="156"/>
        <v>دستكش ضد برش سبك706</v>
      </c>
      <c r="C2442" s="10" t="str">
        <f t="shared" si="157"/>
        <v>دستكش ضد برش سبك1402/07/25706</v>
      </c>
      <c r="D2442" s="10" t="str">
        <f>IFERROR(IF(تحویلی!$E$1="","",IF(NOSA!O2442=تحویلی!$E$1,تحویلی!$E$1&amp;COUNTIF(NOSA!$O$1:O2442,تحویلی!$E$1),"")),"")</f>
        <v/>
      </c>
      <c r="E2442" s="10" t="str">
        <f t="shared" si="158"/>
        <v>23495706</v>
      </c>
      <c r="F2442" s="10" t="str">
        <f>IFERROR(VLOOKUP(I2442,DATABASE!$N:$O,2,FALSE),"")</f>
        <v>دستكش ضد برش سبك</v>
      </c>
      <c r="G2442" s="3" t="s">
        <v>2512</v>
      </c>
      <c r="H2442" s="4">
        <v>23495</v>
      </c>
      <c r="I2442" s="3" t="s">
        <v>1442</v>
      </c>
      <c r="J2442" s="3" t="s">
        <v>22</v>
      </c>
      <c r="K2442" s="5">
        <v>1</v>
      </c>
      <c r="L2442" s="3" t="s">
        <v>3</v>
      </c>
      <c r="M2442" s="3" t="s">
        <v>40</v>
      </c>
      <c r="N2442" s="3" t="s">
        <v>177</v>
      </c>
      <c r="O2442" s="3">
        <v>706</v>
      </c>
      <c r="P2442" s="4">
        <v>1</v>
      </c>
      <c r="Q2442" s="10">
        <f t="shared" si="155"/>
        <v>706</v>
      </c>
    </row>
    <row r="2443" spans="2:17" ht="20.25" customHeight="1">
      <c r="B2443" s="10" t="str">
        <f t="shared" si="156"/>
        <v>دستكش ضد برش سبك841</v>
      </c>
      <c r="C2443" s="10" t="str">
        <f t="shared" si="157"/>
        <v>دستكش ضد برش سبك1402/07/26841</v>
      </c>
      <c r="D2443" s="10" t="str">
        <f>IFERROR(IF(تحویلی!$E$1="","",IF(NOSA!O2443=تحویلی!$E$1,تحویلی!$E$1&amp;COUNTIF(NOSA!$O$1:O2443,تحویلی!$E$1),"")),"")</f>
        <v/>
      </c>
      <c r="E2443" s="10" t="str">
        <f t="shared" si="158"/>
        <v>23510841</v>
      </c>
      <c r="F2443" s="10" t="str">
        <f>IFERROR(VLOOKUP(I2443,DATABASE!$N:$O,2,FALSE),"")</f>
        <v>دستكش ضد برش سبك</v>
      </c>
      <c r="G2443" s="3" t="s">
        <v>2513</v>
      </c>
      <c r="H2443" s="4">
        <v>23510</v>
      </c>
      <c r="I2443" s="3" t="s">
        <v>1442</v>
      </c>
      <c r="J2443" s="3" t="s">
        <v>22</v>
      </c>
      <c r="K2443" s="5">
        <v>1</v>
      </c>
      <c r="L2443" s="3" t="s">
        <v>3</v>
      </c>
      <c r="M2443" s="3" t="s">
        <v>47</v>
      </c>
      <c r="N2443" s="3" t="s">
        <v>2813</v>
      </c>
      <c r="O2443" s="3">
        <v>841</v>
      </c>
      <c r="P2443" s="4">
        <v>0</v>
      </c>
      <c r="Q2443" s="10">
        <f t="shared" si="155"/>
        <v>841</v>
      </c>
    </row>
    <row r="2444" spans="2:17" ht="20.25" customHeight="1">
      <c r="B2444" s="10" t="str">
        <f t="shared" si="156"/>
        <v>دستكش كف مواد سبك672</v>
      </c>
      <c r="C2444" s="10" t="str">
        <f t="shared" si="157"/>
        <v>دستكش كف مواد سبك1402/07/26672</v>
      </c>
      <c r="D2444" s="10" t="str">
        <f>IFERROR(IF(تحویلی!$E$1="","",IF(NOSA!O2444=تحویلی!$E$1,تحویلی!$E$1&amp;COUNTIF(NOSA!$O$1:O2444,تحویلی!$E$1),"")),"")</f>
        <v/>
      </c>
      <c r="E2444" s="10" t="str">
        <f t="shared" si="158"/>
        <v>23511672</v>
      </c>
      <c r="F2444" s="10" t="str">
        <f>IFERROR(VLOOKUP(I2444,DATABASE!$N:$O,2,FALSE),"")</f>
        <v>دستكش كف مواد سبك</v>
      </c>
      <c r="G2444" s="3" t="s">
        <v>2513</v>
      </c>
      <c r="H2444" s="4">
        <v>23511</v>
      </c>
      <c r="I2444" s="3" t="s">
        <v>1456</v>
      </c>
      <c r="J2444" s="3" t="s">
        <v>2</v>
      </c>
      <c r="K2444" s="5">
        <v>1</v>
      </c>
      <c r="L2444" s="3" t="s">
        <v>3</v>
      </c>
      <c r="M2444" s="3" t="s">
        <v>47</v>
      </c>
      <c r="N2444" s="3" t="s">
        <v>2814</v>
      </c>
      <c r="O2444" s="3">
        <v>672</v>
      </c>
      <c r="P2444" s="4">
        <v>1</v>
      </c>
      <c r="Q2444" s="10">
        <f t="shared" si="155"/>
        <v>672</v>
      </c>
    </row>
    <row r="2445" spans="2:17" ht="20.25" customHeight="1">
      <c r="B2445" s="10" t="str">
        <f t="shared" si="156"/>
        <v>دستكش كف مواد سبك855</v>
      </c>
      <c r="C2445" s="10" t="str">
        <f t="shared" si="157"/>
        <v>دستكش كف مواد سبك1402/07/26855</v>
      </c>
      <c r="D2445" s="10" t="str">
        <f>IFERROR(IF(تحویلی!$E$1="","",IF(NOSA!O2445=تحویلی!$E$1,تحویلی!$E$1&amp;COUNTIF(NOSA!$O$1:O2445,تحویلی!$E$1),"")),"")</f>
        <v/>
      </c>
      <c r="E2445" s="10" t="str">
        <f t="shared" si="158"/>
        <v>23513855</v>
      </c>
      <c r="F2445" s="10" t="str">
        <f>IFERROR(VLOOKUP(I2445,DATABASE!$N:$O,2,FALSE),"")</f>
        <v>دستكش كف مواد سبك</v>
      </c>
      <c r="G2445" s="3" t="s">
        <v>2513</v>
      </c>
      <c r="H2445" s="4">
        <v>23513</v>
      </c>
      <c r="I2445" s="3" t="s">
        <v>1456</v>
      </c>
      <c r="J2445" s="3" t="s">
        <v>2</v>
      </c>
      <c r="K2445" s="5">
        <v>1</v>
      </c>
      <c r="L2445" s="3" t="s">
        <v>3</v>
      </c>
      <c r="M2445" s="3" t="s">
        <v>47</v>
      </c>
      <c r="N2445" s="3" t="s">
        <v>2815</v>
      </c>
      <c r="O2445" s="3">
        <v>855</v>
      </c>
      <c r="P2445" s="4">
        <v>0</v>
      </c>
      <c r="Q2445" s="10">
        <f t="shared" si="155"/>
        <v>855</v>
      </c>
    </row>
    <row r="2446" spans="2:17" ht="20.25" customHeight="1">
      <c r="B2446" s="10" t="str">
        <f t="shared" si="156"/>
        <v>دستكش كف مواد سبك856</v>
      </c>
      <c r="C2446" s="10" t="str">
        <f t="shared" si="157"/>
        <v>دستكش كف مواد سبك1402/07/26856</v>
      </c>
      <c r="D2446" s="10" t="str">
        <f>IFERROR(IF(تحویلی!$E$1="","",IF(NOSA!O2446=تحویلی!$E$1,تحویلی!$E$1&amp;COUNTIF(NOSA!$O$1:O2446,تحویلی!$E$1),"")),"")</f>
        <v/>
      </c>
      <c r="E2446" s="10" t="str">
        <f t="shared" si="158"/>
        <v>23513856</v>
      </c>
      <c r="F2446" s="10" t="str">
        <f>IFERROR(VLOOKUP(I2446,DATABASE!$N:$O,2,FALSE),"")</f>
        <v>دستكش كف مواد سبك</v>
      </c>
      <c r="G2446" s="3" t="s">
        <v>2513</v>
      </c>
      <c r="H2446" s="4">
        <v>23513</v>
      </c>
      <c r="I2446" s="3" t="s">
        <v>1456</v>
      </c>
      <c r="J2446" s="3" t="s">
        <v>2</v>
      </c>
      <c r="K2446" s="5">
        <v>1</v>
      </c>
      <c r="L2446" s="3" t="s">
        <v>3</v>
      </c>
      <c r="M2446" s="3" t="s">
        <v>47</v>
      </c>
      <c r="N2446" s="3" t="s">
        <v>2816</v>
      </c>
      <c r="O2446" s="3">
        <v>856</v>
      </c>
      <c r="P2446" s="4">
        <v>0</v>
      </c>
      <c r="Q2446" s="10">
        <f t="shared" si="155"/>
        <v>856</v>
      </c>
    </row>
    <row r="2447" spans="2:17" ht="20.25" customHeight="1">
      <c r="B2447" s="10" t="str">
        <f t="shared" si="156"/>
        <v>دستكش كف مواد سبك850</v>
      </c>
      <c r="C2447" s="10" t="str">
        <f t="shared" si="157"/>
        <v>دستكش كف مواد سبك1402/07/26850</v>
      </c>
      <c r="D2447" s="10" t="str">
        <f>IFERROR(IF(تحویلی!$E$1="","",IF(NOSA!O2447=تحویلی!$E$1,تحویلی!$E$1&amp;COUNTIF(NOSA!$O$1:O2447,تحویلی!$E$1),"")),"")</f>
        <v/>
      </c>
      <c r="E2447" s="10" t="str">
        <f t="shared" si="158"/>
        <v>23513850</v>
      </c>
      <c r="F2447" s="10" t="str">
        <f>IFERROR(VLOOKUP(I2447,DATABASE!$N:$O,2,FALSE),"")</f>
        <v>دستكش كف مواد سبك</v>
      </c>
      <c r="G2447" s="3" t="s">
        <v>2513</v>
      </c>
      <c r="H2447" s="4">
        <v>23513</v>
      </c>
      <c r="I2447" s="3" t="s">
        <v>1456</v>
      </c>
      <c r="J2447" s="3" t="s">
        <v>2</v>
      </c>
      <c r="K2447" s="5">
        <v>1</v>
      </c>
      <c r="L2447" s="3" t="s">
        <v>3</v>
      </c>
      <c r="M2447" s="3" t="s">
        <v>47</v>
      </c>
      <c r="N2447" s="3" t="s">
        <v>2817</v>
      </c>
      <c r="O2447" s="3">
        <v>850</v>
      </c>
      <c r="P2447" s="4">
        <v>0</v>
      </c>
      <c r="Q2447" s="10">
        <f t="shared" si="155"/>
        <v>850</v>
      </c>
    </row>
    <row r="2448" spans="2:17" ht="20.25" customHeight="1">
      <c r="B2448" s="10" t="str">
        <f t="shared" si="156"/>
        <v>دستكش ضد برش سبك606</v>
      </c>
      <c r="C2448" s="10" t="str">
        <f t="shared" si="157"/>
        <v>دستكش ضد برش سبك1402/07/26606</v>
      </c>
      <c r="D2448" s="10" t="str">
        <f>IFERROR(IF(تحویلی!$E$1="","",IF(NOSA!O2448=تحویلی!$E$1,تحویلی!$E$1&amp;COUNTIF(NOSA!$O$1:O2448,تحویلی!$E$1),"")),"")</f>
        <v/>
      </c>
      <c r="E2448" s="10" t="str">
        <f t="shared" si="158"/>
        <v>23523606</v>
      </c>
      <c r="F2448" s="10" t="str">
        <f>IFERROR(VLOOKUP(I2448,DATABASE!$N:$O,2,FALSE),"")</f>
        <v>دستكش ضد برش سبك</v>
      </c>
      <c r="G2448" s="3" t="s">
        <v>2513</v>
      </c>
      <c r="H2448" s="4">
        <v>23523</v>
      </c>
      <c r="I2448" s="3" t="s">
        <v>1442</v>
      </c>
      <c r="J2448" s="3" t="s">
        <v>22</v>
      </c>
      <c r="K2448" s="5">
        <v>1</v>
      </c>
      <c r="L2448" s="3" t="s">
        <v>3</v>
      </c>
      <c r="M2448" s="3" t="s">
        <v>4</v>
      </c>
      <c r="N2448" s="3" t="s">
        <v>233</v>
      </c>
      <c r="O2448" s="3">
        <v>606</v>
      </c>
      <c r="P2448" s="4">
        <v>0</v>
      </c>
      <c r="Q2448" s="10">
        <f t="shared" si="155"/>
        <v>606</v>
      </c>
    </row>
    <row r="2449" spans="2:17" ht="20.25" customHeight="1">
      <c r="B2449" s="10" t="str">
        <f t="shared" si="156"/>
        <v>دستكش ضد برش سبك810</v>
      </c>
      <c r="C2449" s="10" t="str">
        <f t="shared" si="157"/>
        <v>دستكش ضد برش سبك1402/07/26810</v>
      </c>
      <c r="D2449" s="10" t="str">
        <f>IFERROR(IF(تحویلی!$E$1="","",IF(NOSA!O2449=تحویلی!$E$1,تحویلی!$E$1&amp;COUNTIF(NOSA!$O$1:O2449,تحویلی!$E$1),"")),"")</f>
        <v/>
      </c>
      <c r="E2449" s="10" t="str">
        <f t="shared" si="158"/>
        <v>23523810</v>
      </c>
      <c r="F2449" s="10" t="str">
        <f>IFERROR(VLOOKUP(I2449,DATABASE!$N:$O,2,FALSE),"")</f>
        <v>دستكش ضد برش سبك</v>
      </c>
      <c r="G2449" s="3" t="s">
        <v>2513</v>
      </c>
      <c r="H2449" s="4">
        <v>23523</v>
      </c>
      <c r="I2449" s="3" t="s">
        <v>1442</v>
      </c>
      <c r="J2449" s="3" t="s">
        <v>22</v>
      </c>
      <c r="K2449" s="5">
        <v>1</v>
      </c>
      <c r="L2449" s="3" t="s">
        <v>3</v>
      </c>
      <c r="M2449" s="3" t="s">
        <v>9</v>
      </c>
      <c r="N2449" s="3" t="s">
        <v>1592</v>
      </c>
      <c r="O2449" s="3">
        <v>810</v>
      </c>
      <c r="P2449" s="4">
        <v>0</v>
      </c>
      <c r="Q2449" s="10">
        <f t="shared" si="155"/>
        <v>810</v>
      </c>
    </row>
    <row r="2450" spans="2:17" ht="20.25" customHeight="1">
      <c r="B2450" s="10" t="str">
        <f t="shared" si="156"/>
        <v>دستكش ضد برش سبك31</v>
      </c>
      <c r="C2450" s="10" t="str">
        <f t="shared" si="157"/>
        <v>دستكش ضد برش سبك1402/07/2731</v>
      </c>
      <c r="D2450" s="10" t="str">
        <f>IFERROR(IF(تحویلی!$E$1="","",IF(NOSA!O2450=تحویلی!$E$1,تحویلی!$E$1&amp;COUNTIF(NOSA!$O$1:O2450,تحویلی!$E$1),"")),"")</f>
        <v/>
      </c>
      <c r="E2450" s="10" t="str">
        <f t="shared" si="158"/>
        <v>2352931</v>
      </c>
      <c r="F2450" s="10" t="str">
        <f>IFERROR(VLOOKUP(I2450,DATABASE!$N:$O,2,FALSE),"")</f>
        <v>دستكش ضد برش سبك</v>
      </c>
      <c r="G2450" s="3" t="s">
        <v>2514</v>
      </c>
      <c r="H2450" s="4">
        <v>23529</v>
      </c>
      <c r="I2450" s="3" t="s">
        <v>1442</v>
      </c>
      <c r="J2450" s="3" t="s">
        <v>22</v>
      </c>
      <c r="K2450" s="5">
        <v>1</v>
      </c>
      <c r="L2450" s="3" t="s">
        <v>3</v>
      </c>
      <c r="M2450" s="3" t="s">
        <v>9</v>
      </c>
      <c r="N2450" s="3" t="s">
        <v>383</v>
      </c>
      <c r="O2450" s="3">
        <v>31</v>
      </c>
      <c r="P2450" s="4">
        <v>1</v>
      </c>
      <c r="Q2450" s="10">
        <f t="shared" si="155"/>
        <v>31</v>
      </c>
    </row>
    <row r="2451" spans="2:17" ht="20.25" customHeight="1">
      <c r="B2451" s="10" t="str">
        <f t="shared" si="156"/>
        <v>بند كفش582</v>
      </c>
      <c r="C2451" s="10" t="str">
        <f t="shared" si="157"/>
        <v>بند كفش1402/07/27582</v>
      </c>
      <c r="D2451" s="10" t="str">
        <f>IFERROR(IF(تحویلی!$E$1="","",IF(NOSA!O2451=تحویلی!$E$1,تحویلی!$E$1&amp;COUNTIF(NOSA!$O$1:O2451,تحویلی!$E$1),"")),"")</f>
        <v/>
      </c>
      <c r="E2451" s="10" t="str">
        <f t="shared" si="158"/>
        <v>23532582</v>
      </c>
      <c r="F2451" s="10" t="str">
        <f>IFERROR(VLOOKUP(I2451,DATABASE!$N:$O,2,FALSE),"")</f>
        <v>بند كفش</v>
      </c>
      <c r="G2451" s="3" t="s">
        <v>2514</v>
      </c>
      <c r="H2451" s="4">
        <v>23532</v>
      </c>
      <c r="I2451" s="3" t="s">
        <v>1462</v>
      </c>
      <c r="J2451" s="3" t="s">
        <v>450</v>
      </c>
      <c r="K2451" s="5">
        <v>1</v>
      </c>
      <c r="L2451" s="3" t="s">
        <v>3</v>
      </c>
      <c r="M2451" s="3" t="s">
        <v>47</v>
      </c>
      <c r="N2451" s="3" t="s">
        <v>80</v>
      </c>
      <c r="O2451" s="3">
        <v>582</v>
      </c>
      <c r="P2451" s="4">
        <v>0</v>
      </c>
      <c r="Q2451" s="10">
        <f t="shared" si="155"/>
        <v>582</v>
      </c>
    </row>
    <row r="2452" spans="2:17" ht="20.25" customHeight="1">
      <c r="B2452" s="10" t="str">
        <f t="shared" si="156"/>
        <v>دستكش ضد برش سبك837</v>
      </c>
      <c r="C2452" s="10" t="str">
        <f t="shared" si="157"/>
        <v>دستكش ضد برش سبك1402/07/27837</v>
      </c>
      <c r="D2452" s="10" t="str">
        <f>IFERROR(IF(تحویلی!$E$1="","",IF(NOSA!O2452=تحویلی!$E$1,تحویلی!$E$1&amp;COUNTIF(NOSA!$O$1:O2452,تحویلی!$E$1),"")),"")</f>
        <v/>
      </c>
      <c r="E2452" s="10" t="str">
        <f t="shared" si="158"/>
        <v>23543837</v>
      </c>
      <c r="F2452" s="10" t="str">
        <f>IFERROR(VLOOKUP(I2452,DATABASE!$N:$O,2,FALSE),"")</f>
        <v>دستكش ضد برش سبك</v>
      </c>
      <c r="G2452" s="3" t="s">
        <v>2514</v>
      </c>
      <c r="H2452" s="4">
        <v>23543</v>
      </c>
      <c r="I2452" s="3" t="s">
        <v>1442</v>
      </c>
      <c r="J2452" s="3" t="s">
        <v>22</v>
      </c>
      <c r="K2452" s="5">
        <v>1</v>
      </c>
      <c r="L2452" s="3" t="s">
        <v>3</v>
      </c>
      <c r="M2452" s="3" t="s">
        <v>47</v>
      </c>
      <c r="N2452" s="3" t="s">
        <v>2818</v>
      </c>
      <c r="O2452" s="3">
        <v>837</v>
      </c>
      <c r="P2452" s="4">
        <v>0</v>
      </c>
      <c r="Q2452" s="10">
        <f t="shared" si="155"/>
        <v>837</v>
      </c>
    </row>
    <row r="2453" spans="2:17" ht="20.25" customHeight="1">
      <c r="B2453" s="10" t="str">
        <f t="shared" si="156"/>
        <v>دستكش ضد برش سبك848</v>
      </c>
      <c r="C2453" s="10" t="str">
        <f t="shared" si="157"/>
        <v>دستكش ضد برش سبك1402/07/27848</v>
      </c>
      <c r="D2453" s="10" t="str">
        <f>IFERROR(IF(تحویلی!$E$1="","",IF(NOSA!O2453=تحویلی!$E$1,تحویلی!$E$1&amp;COUNTIF(NOSA!$O$1:O2453,تحویلی!$E$1),"")),"")</f>
        <v/>
      </c>
      <c r="E2453" s="10" t="str">
        <f t="shared" si="158"/>
        <v>23545848</v>
      </c>
      <c r="F2453" s="10" t="str">
        <f>IFERROR(VLOOKUP(I2453,DATABASE!$N:$O,2,FALSE),"")</f>
        <v>دستكش ضد برش سبك</v>
      </c>
      <c r="G2453" s="3" t="s">
        <v>2514</v>
      </c>
      <c r="H2453" s="4">
        <v>23545</v>
      </c>
      <c r="I2453" s="3" t="s">
        <v>1442</v>
      </c>
      <c r="J2453" s="3" t="s">
        <v>22</v>
      </c>
      <c r="K2453" s="5">
        <v>1</v>
      </c>
      <c r="L2453" s="3" t="s">
        <v>3</v>
      </c>
      <c r="M2453" s="3" t="s">
        <v>47</v>
      </c>
      <c r="N2453" s="3" t="s">
        <v>2750</v>
      </c>
      <c r="O2453" s="3">
        <v>848</v>
      </c>
      <c r="P2453" s="4">
        <v>0</v>
      </c>
      <c r="Q2453" s="10">
        <f t="shared" si="155"/>
        <v>848</v>
      </c>
    </row>
    <row r="2454" spans="2:17" ht="20.25" customHeight="1">
      <c r="B2454" s="10" t="str">
        <f t="shared" si="156"/>
        <v>لباس كار ديرسوز(بلوز و شلوار)840</v>
      </c>
      <c r="C2454" s="10" t="str">
        <f t="shared" si="157"/>
        <v>لباس كار ديرسوز(بلوز و شلوار)1402/07/27840</v>
      </c>
      <c r="D2454" s="10" t="str">
        <f>IFERROR(IF(تحویلی!$E$1="","",IF(NOSA!O2454=تحویلی!$E$1,تحویلی!$E$1&amp;COUNTIF(NOSA!$O$1:O2454,تحویلی!$E$1),"")),"")</f>
        <v/>
      </c>
      <c r="E2454" s="10" t="str">
        <f t="shared" si="158"/>
        <v>23552840</v>
      </c>
      <c r="F2454" s="10" t="str">
        <f>IFERROR(VLOOKUP(I2454,DATABASE!$N:$O,2,FALSE),"")</f>
        <v>لباس كار ديرسوز(بلوز و شلوار)</v>
      </c>
      <c r="G2454" s="3" t="s">
        <v>2514</v>
      </c>
      <c r="H2454" s="4">
        <v>23552</v>
      </c>
      <c r="I2454" s="3" t="s">
        <v>1629</v>
      </c>
      <c r="J2454" s="3" t="s">
        <v>1630</v>
      </c>
      <c r="K2454" s="5">
        <v>1</v>
      </c>
      <c r="L2454" s="3" t="s">
        <v>28</v>
      </c>
      <c r="M2454" s="3" t="s">
        <v>47</v>
      </c>
      <c r="N2454" s="3" t="s">
        <v>2774</v>
      </c>
      <c r="O2454" s="3">
        <v>840</v>
      </c>
      <c r="P2454" s="4">
        <v>0</v>
      </c>
      <c r="Q2454" s="10">
        <f t="shared" si="155"/>
        <v>840</v>
      </c>
    </row>
    <row r="2455" spans="2:17" ht="20.25" customHeight="1">
      <c r="B2455" s="10" t="str">
        <f t="shared" si="156"/>
        <v>دستكش ضد برش سبك853</v>
      </c>
      <c r="C2455" s="10" t="str">
        <f t="shared" si="157"/>
        <v>دستكش ضد برش سبك1402/07/27853</v>
      </c>
      <c r="D2455" s="10" t="str">
        <f>IFERROR(IF(تحویلی!$E$1="","",IF(NOSA!O2455=تحویلی!$E$1,تحویلی!$E$1&amp;COUNTIF(NOSA!$O$1:O2455,تحویلی!$E$1),"")),"")</f>
        <v/>
      </c>
      <c r="E2455" s="10" t="str">
        <f t="shared" si="158"/>
        <v>23553853</v>
      </c>
      <c r="F2455" s="10" t="str">
        <f>IFERROR(VLOOKUP(I2455,DATABASE!$N:$O,2,FALSE),"")</f>
        <v>دستكش ضد برش سبك</v>
      </c>
      <c r="G2455" s="3" t="s">
        <v>2514</v>
      </c>
      <c r="H2455" s="4">
        <v>23553</v>
      </c>
      <c r="I2455" s="3" t="s">
        <v>1442</v>
      </c>
      <c r="J2455" s="3" t="s">
        <v>22</v>
      </c>
      <c r="K2455" s="5">
        <v>1</v>
      </c>
      <c r="L2455" s="3" t="s">
        <v>3</v>
      </c>
      <c r="M2455" s="3" t="s">
        <v>40</v>
      </c>
      <c r="N2455" s="3" t="s">
        <v>2819</v>
      </c>
      <c r="O2455" s="3">
        <v>853</v>
      </c>
      <c r="P2455" s="4">
        <v>0</v>
      </c>
      <c r="Q2455" s="10">
        <f t="shared" si="155"/>
        <v>853</v>
      </c>
    </row>
    <row r="2456" spans="2:17" ht="20.25" customHeight="1">
      <c r="B2456" s="10" t="str">
        <f t="shared" si="156"/>
        <v>كفش ايمني478</v>
      </c>
      <c r="C2456" s="10" t="str">
        <f t="shared" si="157"/>
        <v>كفش ايمني1402/07/27478</v>
      </c>
      <c r="D2456" s="10" t="str">
        <f>IFERROR(IF(تحویلی!$E$1="","",IF(NOSA!O2456=تحویلی!$E$1,تحویلی!$E$1&amp;COUNTIF(NOSA!$O$1:O2456,تحویلی!$E$1),"")),"")</f>
        <v/>
      </c>
      <c r="E2456" s="10" t="str">
        <f t="shared" si="158"/>
        <v>23564478</v>
      </c>
      <c r="F2456" s="10" t="str">
        <f>IFERROR(VLOOKUP(I2456,DATABASE!$N:$O,2,FALSE),"")</f>
        <v>كفش ايمني</v>
      </c>
      <c r="G2456" s="3" t="s">
        <v>2514</v>
      </c>
      <c r="H2456" s="4">
        <v>23564</v>
      </c>
      <c r="I2456" s="3" t="s">
        <v>1497</v>
      </c>
      <c r="J2456" s="3" t="s">
        <v>2683</v>
      </c>
      <c r="K2456" s="5">
        <v>1</v>
      </c>
      <c r="L2456" s="3" t="s">
        <v>3</v>
      </c>
      <c r="M2456" s="3" t="s">
        <v>25</v>
      </c>
      <c r="N2456" s="3" t="s">
        <v>2767</v>
      </c>
      <c r="O2456" s="3">
        <v>478</v>
      </c>
      <c r="P2456" s="4">
        <v>0</v>
      </c>
      <c r="Q2456" s="10">
        <f t="shared" si="155"/>
        <v>478</v>
      </c>
    </row>
    <row r="2457" spans="2:17" ht="20.25" customHeight="1">
      <c r="B2457" s="10" t="str">
        <f t="shared" si="156"/>
        <v>دستكش كف دوبل چرمي756</v>
      </c>
      <c r="C2457" s="10" t="str">
        <f t="shared" si="157"/>
        <v>دستكش كف دوبل چرمي1402/07/28756</v>
      </c>
      <c r="D2457" s="10" t="str">
        <f>IFERROR(IF(تحویلی!$E$1="","",IF(NOSA!O2457=تحویلی!$E$1,تحویلی!$E$1&amp;COUNTIF(NOSA!$O$1:O2457,تحویلی!$E$1),"")),"")</f>
        <v/>
      </c>
      <c r="E2457" s="10" t="str">
        <f t="shared" si="158"/>
        <v>23576756</v>
      </c>
      <c r="F2457" s="10" t="str">
        <f>IFERROR(VLOOKUP(I2457,DATABASE!$N:$O,2,FALSE),"")</f>
        <v>دستكش كف دوبل چرمي</v>
      </c>
      <c r="G2457" s="3" t="s">
        <v>2515</v>
      </c>
      <c r="H2457" s="4">
        <v>23576</v>
      </c>
      <c r="I2457" s="3" t="s">
        <v>1683</v>
      </c>
      <c r="J2457" s="3" t="s">
        <v>1684</v>
      </c>
      <c r="K2457" s="5">
        <v>1</v>
      </c>
      <c r="L2457" s="3" t="s">
        <v>3</v>
      </c>
      <c r="M2457" s="3" t="s">
        <v>25</v>
      </c>
      <c r="N2457" s="3" t="s">
        <v>939</v>
      </c>
      <c r="O2457" s="3">
        <v>756</v>
      </c>
      <c r="P2457" s="4">
        <v>1</v>
      </c>
      <c r="Q2457" s="10">
        <f t="shared" si="155"/>
        <v>756</v>
      </c>
    </row>
    <row r="2458" spans="2:17" ht="20.25" customHeight="1">
      <c r="B2458" s="10" t="str">
        <f t="shared" si="156"/>
        <v>624</v>
      </c>
      <c r="C2458" s="10" t="str">
        <f t="shared" si="157"/>
        <v>1402/07/28624</v>
      </c>
      <c r="D2458" s="10" t="str">
        <f>IFERROR(IF(تحویلی!$E$1="","",IF(NOSA!O2458=تحویلی!$E$1,تحویلی!$E$1&amp;COUNTIF(NOSA!$O$1:O2458,تحویلی!$E$1),"")),"")</f>
        <v/>
      </c>
      <c r="E2458" s="10" t="str">
        <f t="shared" si="158"/>
        <v>23578624</v>
      </c>
      <c r="F2458" s="10" t="str">
        <f>IFERROR(VLOOKUP(I2458,DATABASE!$N:$O,2,FALSE),"")</f>
        <v/>
      </c>
      <c r="G2458" s="3" t="s">
        <v>2515</v>
      </c>
      <c r="H2458" s="4">
        <v>23578</v>
      </c>
      <c r="I2458" s="3" t="s">
        <v>2785</v>
      </c>
      <c r="J2458" s="3" t="s">
        <v>2786</v>
      </c>
      <c r="K2458" s="5">
        <v>1</v>
      </c>
      <c r="L2458" s="3" t="s">
        <v>8</v>
      </c>
      <c r="M2458" s="3" t="s">
        <v>25</v>
      </c>
      <c r="N2458" s="3" t="s">
        <v>226</v>
      </c>
      <c r="O2458" s="3">
        <v>624</v>
      </c>
      <c r="P2458" s="4">
        <v>1</v>
      </c>
      <c r="Q2458" s="10">
        <f t="shared" si="155"/>
        <v>624</v>
      </c>
    </row>
    <row r="2459" spans="2:17" ht="20.25" customHeight="1">
      <c r="B2459" s="10" t="str">
        <f t="shared" si="156"/>
        <v>دستكش ساق بلند نسوز624</v>
      </c>
      <c r="C2459" s="10" t="str">
        <f t="shared" si="157"/>
        <v>دستكش ساق بلند نسوز1402/07/28624</v>
      </c>
      <c r="D2459" s="10" t="str">
        <f>IFERROR(IF(تحویلی!$E$1="","",IF(NOSA!O2459=تحویلی!$E$1,تحویلی!$E$1&amp;COUNTIF(NOSA!$O$1:O2459,تحویلی!$E$1),"")),"")</f>
        <v/>
      </c>
      <c r="E2459" s="10" t="str">
        <f t="shared" si="158"/>
        <v>23578624</v>
      </c>
      <c r="F2459" s="10" t="str">
        <f>IFERROR(VLOOKUP(I2459,DATABASE!$N:$O,2,FALSE),"")</f>
        <v>دستكش ساق بلند نسوز</v>
      </c>
      <c r="G2459" s="3" t="s">
        <v>2515</v>
      </c>
      <c r="H2459" s="4">
        <v>23578</v>
      </c>
      <c r="I2459" s="3" t="s">
        <v>1461</v>
      </c>
      <c r="J2459" s="3" t="s">
        <v>34</v>
      </c>
      <c r="K2459" s="5">
        <v>1</v>
      </c>
      <c r="L2459" s="3" t="s">
        <v>3</v>
      </c>
      <c r="M2459" s="3" t="s">
        <v>25</v>
      </c>
      <c r="N2459" s="3" t="s">
        <v>226</v>
      </c>
      <c r="O2459" s="3">
        <v>624</v>
      </c>
      <c r="P2459" s="4">
        <v>1</v>
      </c>
      <c r="Q2459" s="10">
        <f t="shared" si="155"/>
        <v>624</v>
      </c>
    </row>
    <row r="2460" spans="2:17" ht="20.25" customHeight="1">
      <c r="B2460" s="10" t="str">
        <f t="shared" si="156"/>
        <v>دستكش ضد برش سبك845</v>
      </c>
      <c r="C2460" s="10" t="str">
        <f t="shared" si="157"/>
        <v>دستكش ضد برش سبك1402/07/28845</v>
      </c>
      <c r="D2460" s="10" t="str">
        <f>IFERROR(IF(تحویلی!$E$1="","",IF(NOSA!O2460=تحویلی!$E$1,تحویلی!$E$1&amp;COUNTIF(NOSA!$O$1:O2460,تحویلی!$E$1),"")),"")</f>
        <v/>
      </c>
      <c r="E2460" s="10" t="str">
        <f t="shared" si="158"/>
        <v>23585845</v>
      </c>
      <c r="F2460" s="10" t="str">
        <f>IFERROR(VLOOKUP(I2460,DATABASE!$N:$O,2,FALSE),"")</f>
        <v>دستكش ضد برش سبك</v>
      </c>
      <c r="G2460" s="3" t="s">
        <v>2515</v>
      </c>
      <c r="H2460" s="4">
        <v>23585</v>
      </c>
      <c r="I2460" s="3" t="s">
        <v>1442</v>
      </c>
      <c r="J2460" s="3" t="s">
        <v>22</v>
      </c>
      <c r="K2460" s="5">
        <v>1</v>
      </c>
      <c r="L2460" s="3" t="s">
        <v>3</v>
      </c>
      <c r="M2460" s="3" t="s">
        <v>47</v>
      </c>
      <c r="N2460" s="3" t="s">
        <v>2701</v>
      </c>
      <c r="O2460" s="3">
        <v>845</v>
      </c>
      <c r="P2460" s="4">
        <v>1</v>
      </c>
      <c r="Q2460" s="10">
        <f t="shared" si="155"/>
        <v>845</v>
      </c>
    </row>
    <row r="2461" spans="2:17" ht="20.25" customHeight="1">
      <c r="B2461" s="10" t="str">
        <f t="shared" si="156"/>
        <v>دستكش استاد كار733</v>
      </c>
      <c r="C2461" s="10" t="str">
        <f t="shared" si="157"/>
        <v>دستكش استاد كار1402/07/28733</v>
      </c>
      <c r="D2461" s="10" t="str">
        <f>IFERROR(IF(تحویلی!$E$1="","",IF(NOSA!O2461=تحویلی!$E$1,تحویلی!$E$1&amp;COUNTIF(NOSA!$O$1:O2461,تحویلی!$E$1),"")),"")</f>
        <v/>
      </c>
      <c r="E2461" s="10" t="str">
        <f t="shared" si="158"/>
        <v>23585733</v>
      </c>
      <c r="F2461" s="10" t="str">
        <f>IFERROR(VLOOKUP(I2461,DATABASE!$N:$O,2,FALSE),"")</f>
        <v>دستكش استاد كار</v>
      </c>
      <c r="G2461" s="3" t="s">
        <v>2515</v>
      </c>
      <c r="H2461" s="4">
        <v>23585</v>
      </c>
      <c r="I2461" s="3" t="s">
        <v>1543</v>
      </c>
      <c r="J2461" s="3" t="s">
        <v>255</v>
      </c>
      <c r="K2461" s="5">
        <v>1</v>
      </c>
      <c r="L2461" s="3" t="s">
        <v>3</v>
      </c>
      <c r="M2461" s="3" t="s">
        <v>47</v>
      </c>
      <c r="N2461" s="3" t="s">
        <v>628</v>
      </c>
      <c r="O2461" s="3">
        <v>733</v>
      </c>
      <c r="P2461" s="4">
        <v>0</v>
      </c>
      <c r="Q2461" s="10">
        <f t="shared" si="155"/>
        <v>733</v>
      </c>
    </row>
    <row r="2462" spans="2:17" ht="20.25" customHeight="1">
      <c r="B2462" s="10" t="str">
        <f t="shared" si="156"/>
        <v>لباس كار نسوز(بلوز و شلوار)458</v>
      </c>
      <c r="C2462" s="10" t="str">
        <f t="shared" si="157"/>
        <v>لباس كار نسوز(بلوز و شلوار)1402/07/29458</v>
      </c>
      <c r="D2462" s="10" t="str">
        <f>IFERROR(IF(تحویلی!$E$1="","",IF(NOSA!O2462=تحویلی!$E$1,تحویلی!$E$1&amp;COUNTIF(NOSA!$O$1:O2462,تحویلی!$E$1),"")),"")</f>
        <v/>
      </c>
      <c r="E2462" s="10" t="str">
        <f t="shared" si="158"/>
        <v>23591458</v>
      </c>
      <c r="F2462" s="10" t="str">
        <f>IFERROR(VLOOKUP(I2462,DATABASE!$N:$O,2,FALSE),"")</f>
        <v>لباس كار نسوز(بلوز و شلوار)</v>
      </c>
      <c r="G2462" s="3" t="s">
        <v>2516</v>
      </c>
      <c r="H2462" s="4">
        <v>23591</v>
      </c>
      <c r="I2462" s="3" t="s">
        <v>1740</v>
      </c>
      <c r="J2462" s="3" t="s">
        <v>1741</v>
      </c>
      <c r="K2462" s="5">
        <v>1</v>
      </c>
      <c r="L2462" s="3" t="s">
        <v>28</v>
      </c>
      <c r="M2462" s="3" t="s">
        <v>4</v>
      </c>
      <c r="N2462" s="3" t="s">
        <v>2764</v>
      </c>
      <c r="O2462" s="3">
        <v>458</v>
      </c>
      <c r="P2462" s="4">
        <v>0</v>
      </c>
      <c r="Q2462" s="10">
        <f t="shared" si="155"/>
        <v>458</v>
      </c>
    </row>
    <row r="2463" spans="2:17" ht="20.25" customHeight="1">
      <c r="B2463" s="10" t="str">
        <f t="shared" si="156"/>
        <v>دستكش ضد برش سبك10029</v>
      </c>
      <c r="C2463" s="10" t="str">
        <f t="shared" si="157"/>
        <v>دستكش ضد برش سبك1402/07/2910029</v>
      </c>
      <c r="D2463" s="10" t="str">
        <f>IFERROR(IF(تحویلی!$E$1="","",IF(NOSA!O2463=تحویلی!$E$1,تحویلی!$E$1&amp;COUNTIF(NOSA!$O$1:O2463,تحویلی!$E$1),"")),"")</f>
        <v/>
      </c>
      <c r="E2463" s="10" t="str">
        <f t="shared" si="158"/>
        <v>2359510029</v>
      </c>
      <c r="F2463" s="10" t="str">
        <f>IFERROR(VLOOKUP(I2463,DATABASE!$N:$O,2,FALSE),"")</f>
        <v>دستكش ضد برش سبك</v>
      </c>
      <c r="G2463" s="3" t="s">
        <v>2516</v>
      </c>
      <c r="H2463" s="4">
        <v>23595</v>
      </c>
      <c r="I2463" s="3" t="s">
        <v>1442</v>
      </c>
      <c r="J2463" s="3" t="s">
        <v>22</v>
      </c>
      <c r="K2463" s="5">
        <v>1</v>
      </c>
      <c r="L2463" s="3" t="s">
        <v>3</v>
      </c>
      <c r="M2463" s="3" t="s">
        <v>9</v>
      </c>
      <c r="N2463" s="3" t="s">
        <v>2820</v>
      </c>
      <c r="O2463" s="3">
        <v>10029</v>
      </c>
      <c r="P2463" s="4">
        <v>0</v>
      </c>
      <c r="Q2463" s="10">
        <f t="shared" si="155"/>
        <v>10029</v>
      </c>
    </row>
    <row r="2464" spans="2:17" ht="20.25" customHeight="1">
      <c r="B2464" s="10" t="str">
        <f t="shared" si="156"/>
        <v>دستكش كف مواد سبك835</v>
      </c>
      <c r="C2464" s="10" t="str">
        <f t="shared" si="157"/>
        <v>دستكش كف مواد سبك1402/07/29835</v>
      </c>
      <c r="D2464" s="10" t="str">
        <f>IFERROR(IF(تحویلی!$E$1="","",IF(NOSA!O2464=تحویلی!$E$1,تحویلی!$E$1&amp;COUNTIF(NOSA!$O$1:O2464,تحویلی!$E$1),"")),"")</f>
        <v/>
      </c>
      <c r="E2464" s="10" t="str">
        <f t="shared" si="158"/>
        <v>23603835</v>
      </c>
      <c r="F2464" s="10" t="str">
        <f>IFERROR(VLOOKUP(I2464,DATABASE!$N:$O,2,FALSE),"")</f>
        <v>دستكش كف مواد سبك</v>
      </c>
      <c r="G2464" s="3" t="s">
        <v>2516</v>
      </c>
      <c r="H2464" s="4">
        <v>23603</v>
      </c>
      <c r="I2464" s="3" t="s">
        <v>1456</v>
      </c>
      <c r="J2464" s="3" t="s">
        <v>2</v>
      </c>
      <c r="K2464" s="5">
        <v>1</v>
      </c>
      <c r="L2464" s="3" t="s">
        <v>3</v>
      </c>
      <c r="M2464" s="3" t="s">
        <v>47</v>
      </c>
      <c r="N2464" s="3" t="s">
        <v>2821</v>
      </c>
      <c r="O2464" s="3">
        <v>835</v>
      </c>
      <c r="P2464" s="4">
        <v>0</v>
      </c>
      <c r="Q2464" s="10">
        <f t="shared" si="155"/>
        <v>835</v>
      </c>
    </row>
    <row r="2465" spans="2:17" ht="20.25" customHeight="1">
      <c r="B2465" s="10" t="str">
        <f t="shared" si="156"/>
        <v>لباس كار نسوز(بلوز و شلوار)128</v>
      </c>
      <c r="C2465" s="10" t="str">
        <f t="shared" si="157"/>
        <v>لباس كار نسوز(بلوز و شلوار)1402/07/29128</v>
      </c>
      <c r="D2465" s="10" t="str">
        <f>IFERROR(IF(تحویلی!$E$1="","",IF(NOSA!O2465=تحویلی!$E$1,تحویلی!$E$1&amp;COUNTIF(NOSA!$O$1:O2465,تحویلی!$E$1),"")),"")</f>
        <v/>
      </c>
      <c r="E2465" s="10" t="str">
        <f t="shared" si="158"/>
        <v>23605128</v>
      </c>
      <c r="F2465" s="10" t="str">
        <f>IFERROR(VLOOKUP(I2465,DATABASE!$N:$O,2,FALSE),"")</f>
        <v>لباس كار نسوز(بلوز و شلوار)</v>
      </c>
      <c r="G2465" s="3" t="s">
        <v>2516</v>
      </c>
      <c r="H2465" s="4">
        <v>23605</v>
      </c>
      <c r="I2465" s="3" t="s">
        <v>1766</v>
      </c>
      <c r="J2465" s="3" t="s">
        <v>1767</v>
      </c>
      <c r="K2465" s="5">
        <v>1</v>
      </c>
      <c r="L2465" s="3" t="s">
        <v>28</v>
      </c>
      <c r="M2465" s="3" t="s">
        <v>4</v>
      </c>
      <c r="N2465" s="3" t="s">
        <v>2766</v>
      </c>
      <c r="O2465" s="3">
        <v>128</v>
      </c>
      <c r="P2465" s="4">
        <v>0</v>
      </c>
      <c r="Q2465" s="10">
        <f t="shared" si="155"/>
        <v>128</v>
      </c>
    </row>
    <row r="2466" spans="2:17" ht="20.25" customHeight="1">
      <c r="B2466" s="10" t="str">
        <f t="shared" si="156"/>
        <v>لباس كار ديرسوز(بلوز و شلوار)83</v>
      </c>
      <c r="C2466" s="10" t="str">
        <f t="shared" si="157"/>
        <v>لباس كار ديرسوز(بلوز و شلوار)1402/07/2983</v>
      </c>
      <c r="D2466" s="10" t="str">
        <f>IFERROR(IF(تحویلی!$E$1="","",IF(NOSA!O2466=تحویلی!$E$1,تحویلی!$E$1&amp;COUNTIF(NOSA!$O$1:O2466,تحویلی!$E$1),"")),"")</f>
        <v/>
      </c>
      <c r="E2466" s="10" t="str">
        <f t="shared" si="158"/>
        <v>2360783</v>
      </c>
      <c r="F2466" s="10" t="str">
        <f>IFERROR(VLOOKUP(I2466,DATABASE!$N:$O,2,FALSE),"")</f>
        <v>لباس كار ديرسوز(بلوز و شلوار)</v>
      </c>
      <c r="G2466" s="3" t="s">
        <v>2516</v>
      </c>
      <c r="H2466" s="4">
        <v>23607</v>
      </c>
      <c r="I2466" s="3" t="s">
        <v>1629</v>
      </c>
      <c r="J2466" s="3" t="s">
        <v>1630</v>
      </c>
      <c r="K2466" s="5">
        <v>1</v>
      </c>
      <c r="L2466" s="3" t="s">
        <v>28</v>
      </c>
      <c r="M2466" s="3" t="s">
        <v>43</v>
      </c>
      <c r="N2466" s="3" t="s">
        <v>929</v>
      </c>
      <c r="O2466" s="3">
        <v>83</v>
      </c>
      <c r="P2466" s="4">
        <v>0</v>
      </c>
      <c r="Q2466" s="10">
        <f t="shared" ref="Q2466:Q2529" si="159">VALUE(O2466)</f>
        <v>83</v>
      </c>
    </row>
    <row r="2467" spans="2:17" ht="20.25" customHeight="1">
      <c r="B2467" s="10" t="str">
        <f t="shared" si="156"/>
        <v>بند كفش822</v>
      </c>
      <c r="C2467" s="10" t="str">
        <f t="shared" si="157"/>
        <v>بند كفش1402/07/29822</v>
      </c>
      <c r="D2467" s="10" t="str">
        <f>IFERROR(IF(تحویلی!$E$1="","",IF(NOSA!O2467=تحویلی!$E$1,تحویلی!$E$1&amp;COUNTIF(NOSA!$O$1:O2467,تحویلی!$E$1),"")),"")</f>
        <v/>
      </c>
      <c r="E2467" s="10" t="str">
        <f t="shared" si="158"/>
        <v>23621822</v>
      </c>
      <c r="F2467" s="10" t="str">
        <f>IFERROR(VLOOKUP(I2467,DATABASE!$N:$O,2,FALSE),"")</f>
        <v>بند كفش</v>
      </c>
      <c r="G2467" s="3" t="s">
        <v>2516</v>
      </c>
      <c r="H2467" s="4">
        <v>23621</v>
      </c>
      <c r="I2467" s="3" t="s">
        <v>1462</v>
      </c>
      <c r="J2467" s="3" t="s">
        <v>450</v>
      </c>
      <c r="K2467" s="5">
        <v>1</v>
      </c>
      <c r="L2467" s="3" t="s">
        <v>3</v>
      </c>
      <c r="M2467" s="3" t="s">
        <v>47</v>
      </c>
      <c r="N2467" s="3" t="s">
        <v>2775</v>
      </c>
      <c r="O2467" s="3">
        <v>822</v>
      </c>
      <c r="P2467" s="4">
        <v>0</v>
      </c>
      <c r="Q2467" s="10">
        <f t="shared" si="159"/>
        <v>822</v>
      </c>
    </row>
    <row r="2468" spans="2:17" ht="20.25" customHeight="1">
      <c r="B2468" s="10" t="str">
        <f t="shared" si="156"/>
        <v>پوتين ايمني نسوز769</v>
      </c>
      <c r="C2468" s="10" t="str">
        <f t="shared" si="157"/>
        <v>پوتين ايمني نسوز1402/07/29769</v>
      </c>
      <c r="D2468" s="10" t="str">
        <f>IFERROR(IF(تحویلی!$E$1="","",IF(NOSA!O2468=تحویلی!$E$1,تحویلی!$E$1&amp;COUNTIF(NOSA!$O$1:O2468,تحویلی!$E$1),"")),"")</f>
        <v/>
      </c>
      <c r="E2468" s="10" t="str">
        <f t="shared" si="158"/>
        <v>23623769</v>
      </c>
      <c r="F2468" s="10" t="str">
        <f>IFERROR(VLOOKUP(I2468,DATABASE!$N:$O,2,FALSE),"")</f>
        <v>پوتين ايمني نسوز</v>
      </c>
      <c r="G2468" s="3" t="s">
        <v>2516</v>
      </c>
      <c r="H2468" s="4">
        <v>23623</v>
      </c>
      <c r="I2468" s="3" t="s">
        <v>1472</v>
      </c>
      <c r="J2468" s="3" t="s">
        <v>1700</v>
      </c>
      <c r="K2468" s="5">
        <v>1</v>
      </c>
      <c r="L2468" s="3" t="s">
        <v>3</v>
      </c>
      <c r="M2468" s="3" t="s">
        <v>43</v>
      </c>
      <c r="N2468" s="3" t="s">
        <v>1102</v>
      </c>
      <c r="O2468" s="3">
        <v>769</v>
      </c>
      <c r="P2468" s="4">
        <v>1</v>
      </c>
      <c r="Q2468" s="10">
        <f t="shared" si="159"/>
        <v>769</v>
      </c>
    </row>
    <row r="2469" spans="2:17" ht="20.25" customHeight="1">
      <c r="B2469" s="10" t="str">
        <f t="shared" si="156"/>
        <v>نقاب تيره محافظ صورت  canasafe567</v>
      </c>
      <c r="C2469" s="10" t="str">
        <f t="shared" si="157"/>
        <v>نقاب تيره محافظ صورت  canasafe1402/07/29567</v>
      </c>
      <c r="D2469" s="10" t="str">
        <f>IFERROR(IF(تحویلی!$E$1="","",IF(NOSA!O2469=تحویلی!$E$1,تحویلی!$E$1&amp;COUNTIF(NOSA!$O$1:O2469,تحویلی!$E$1),"")),"")</f>
        <v/>
      </c>
      <c r="E2469" s="10" t="str">
        <f t="shared" si="158"/>
        <v>23626567</v>
      </c>
      <c r="F2469" s="10" t="str">
        <f>IFERROR(VLOOKUP(I2469,DATABASE!$N:$O,2,FALSE),"")</f>
        <v>نقاب تيره محافظ صورت  canasafe</v>
      </c>
      <c r="G2469" s="3" t="s">
        <v>2516</v>
      </c>
      <c r="H2469" s="4">
        <v>23626</v>
      </c>
      <c r="I2469" s="3" t="s">
        <v>1487</v>
      </c>
      <c r="J2469" s="3" t="s">
        <v>1488</v>
      </c>
      <c r="K2469" s="5">
        <v>1</v>
      </c>
      <c r="L2469" s="3" t="s">
        <v>8</v>
      </c>
      <c r="M2469" s="3" t="s">
        <v>1355</v>
      </c>
      <c r="N2469" s="3" t="s">
        <v>71</v>
      </c>
      <c r="O2469" s="3">
        <v>567</v>
      </c>
      <c r="P2469" s="4">
        <v>1</v>
      </c>
      <c r="Q2469" s="10">
        <f t="shared" si="159"/>
        <v>567</v>
      </c>
    </row>
    <row r="2470" spans="2:17" ht="20.25" customHeight="1">
      <c r="B2470" s="10" t="str">
        <f t="shared" si="156"/>
        <v>567</v>
      </c>
      <c r="C2470" s="10" t="str">
        <f t="shared" si="157"/>
        <v>1402/07/29567</v>
      </c>
      <c r="D2470" s="10" t="str">
        <f>IFERROR(IF(تحویلی!$E$1="","",IF(NOSA!O2470=تحویلی!$E$1,تحویلی!$E$1&amp;COUNTIF(NOSA!$O$1:O2470,تحویلی!$E$1),"")),"")</f>
        <v/>
      </c>
      <c r="E2470" s="10" t="str">
        <f t="shared" si="158"/>
        <v>23626567</v>
      </c>
      <c r="F2470" s="10" t="str">
        <f>IFERROR(VLOOKUP(I2470,DATABASE!$N:$O,2,FALSE),"")</f>
        <v/>
      </c>
      <c r="G2470" s="3" t="s">
        <v>2516</v>
      </c>
      <c r="H2470" s="4">
        <v>23626</v>
      </c>
      <c r="I2470" s="3" t="s">
        <v>2699</v>
      </c>
      <c r="J2470" s="3" t="s">
        <v>7</v>
      </c>
      <c r="K2470" s="5">
        <v>1</v>
      </c>
      <c r="L2470" s="3" t="s">
        <v>8</v>
      </c>
      <c r="M2470" s="3" t="s">
        <v>1355</v>
      </c>
      <c r="N2470" s="3" t="s">
        <v>71</v>
      </c>
      <c r="O2470" s="3">
        <v>567</v>
      </c>
      <c r="P2470" s="4">
        <v>1</v>
      </c>
      <c r="Q2470" s="10">
        <f t="shared" si="159"/>
        <v>567</v>
      </c>
    </row>
    <row r="2471" spans="2:17" ht="20.25" customHeight="1">
      <c r="B2471" s="10" t="str">
        <f t="shared" si="156"/>
        <v>دستكش ضد برش سبك843</v>
      </c>
      <c r="C2471" s="10" t="str">
        <f t="shared" si="157"/>
        <v>دستكش ضد برش سبك1402/07/29843</v>
      </c>
      <c r="D2471" s="10" t="str">
        <f>IFERROR(IF(تحویلی!$E$1="","",IF(NOSA!O2471=تحویلی!$E$1,تحویلی!$E$1&amp;COUNTIF(NOSA!$O$1:O2471,تحویلی!$E$1),"")),"")</f>
        <v/>
      </c>
      <c r="E2471" s="10" t="str">
        <f t="shared" si="158"/>
        <v>23627843</v>
      </c>
      <c r="F2471" s="10" t="str">
        <f>IFERROR(VLOOKUP(I2471,DATABASE!$N:$O,2,FALSE),"")</f>
        <v>دستكش ضد برش سبك</v>
      </c>
      <c r="G2471" s="3" t="s">
        <v>2516</v>
      </c>
      <c r="H2471" s="4">
        <v>23627</v>
      </c>
      <c r="I2471" s="3" t="s">
        <v>1442</v>
      </c>
      <c r="J2471" s="3" t="s">
        <v>22</v>
      </c>
      <c r="K2471" s="5">
        <v>1</v>
      </c>
      <c r="L2471" s="3" t="s">
        <v>3</v>
      </c>
      <c r="M2471" s="3" t="s">
        <v>47</v>
      </c>
      <c r="N2471" s="3" t="s">
        <v>2714</v>
      </c>
      <c r="O2471" s="3">
        <v>843</v>
      </c>
      <c r="P2471" s="4">
        <v>0</v>
      </c>
      <c r="Q2471" s="10">
        <f t="shared" si="159"/>
        <v>843</v>
      </c>
    </row>
    <row r="2472" spans="2:17" ht="20.25" customHeight="1">
      <c r="B2472" s="10" t="str">
        <f t="shared" si="156"/>
        <v>عينك رويت مذاب58</v>
      </c>
      <c r="C2472" s="10" t="str">
        <f t="shared" si="157"/>
        <v>عينك رويت مذاب1402/07/2958</v>
      </c>
      <c r="D2472" s="10" t="str">
        <f>IFERROR(IF(تحویلی!$E$1="","",IF(NOSA!O2472=تحویلی!$E$1,تحویلی!$E$1&amp;COUNTIF(NOSA!$O$1:O2472,تحویلی!$E$1),"")),"")</f>
        <v/>
      </c>
      <c r="E2472" s="10" t="str">
        <f t="shared" si="158"/>
        <v>2363058</v>
      </c>
      <c r="F2472" s="10" t="str">
        <f>IFERROR(VLOOKUP(I2472,DATABASE!$N:$O,2,FALSE),"")</f>
        <v>عينك رويت مذاب</v>
      </c>
      <c r="G2472" s="3" t="s">
        <v>2516</v>
      </c>
      <c r="H2472" s="4">
        <v>23630</v>
      </c>
      <c r="I2472" s="3" t="s">
        <v>2323</v>
      </c>
      <c r="J2472" s="3" t="s">
        <v>2240</v>
      </c>
      <c r="K2472" s="5">
        <v>1</v>
      </c>
      <c r="L2472" s="3" t="s">
        <v>8</v>
      </c>
      <c r="M2472" s="3" t="s">
        <v>1355</v>
      </c>
      <c r="N2472" s="3" t="s">
        <v>748</v>
      </c>
      <c r="O2472" s="3">
        <v>58</v>
      </c>
      <c r="P2472" s="4">
        <v>0</v>
      </c>
      <c r="Q2472" s="10">
        <f t="shared" si="159"/>
        <v>58</v>
      </c>
    </row>
    <row r="2473" spans="2:17" ht="20.25" customHeight="1">
      <c r="B2473" s="10" t="str">
        <f t="shared" si="156"/>
        <v>عينك رويت مذاب834</v>
      </c>
      <c r="C2473" s="10" t="str">
        <f t="shared" si="157"/>
        <v>عينك رويت مذاب1402/07/29834</v>
      </c>
      <c r="D2473" s="10" t="str">
        <f>IFERROR(IF(تحویلی!$E$1="","",IF(NOSA!O2473=تحویلی!$E$1,تحویلی!$E$1&amp;COUNTIF(NOSA!$O$1:O2473,تحویلی!$E$1),"")),"")</f>
        <v/>
      </c>
      <c r="E2473" s="10" t="str">
        <f t="shared" si="158"/>
        <v>23630834</v>
      </c>
      <c r="F2473" s="10" t="str">
        <f>IFERROR(VLOOKUP(I2473,DATABASE!$N:$O,2,FALSE),"")</f>
        <v>عينك رويت مذاب</v>
      </c>
      <c r="G2473" s="3" t="s">
        <v>2516</v>
      </c>
      <c r="H2473" s="4">
        <v>23630</v>
      </c>
      <c r="I2473" s="3" t="s">
        <v>2323</v>
      </c>
      <c r="J2473" s="3" t="s">
        <v>2240</v>
      </c>
      <c r="K2473" s="5">
        <v>1</v>
      </c>
      <c r="L2473" s="3" t="s">
        <v>8</v>
      </c>
      <c r="M2473" s="3" t="s">
        <v>1355</v>
      </c>
      <c r="N2473" s="3" t="s">
        <v>2680</v>
      </c>
      <c r="O2473" s="3">
        <v>834</v>
      </c>
      <c r="P2473" s="4">
        <v>0</v>
      </c>
      <c r="Q2473" s="10">
        <f t="shared" si="159"/>
        <v>834</v>
      </c>
    </row>
    <row r="2474" spans="2:17" ht="20.25" customHeight="1">
      <c r="B2474" s="10" t="str">
        <f t="shared" si="156"/>
        <v>لباس كار ديرسوز(بلوز و شلوار)155</v>
      </c>
      <c r="C2474" s="10" t="str">
        <f t="shared" si="157"/>
        <v>لباس كار ديرسوز(بلوز و شلوار)1402/07/30155</v>
      </c>
      <c r="D2474" s="10" t="str">
        <f>IFERROR(IF(تحویلی!$E$1="","",IF(NOSA!O2474=تحویلی!$E$1,تحویلی!$E$1&amp;COUNTIF(NOSA!$O$1:O2474,تحویلی!$E$1),"")),"")</f>
        <v/>
      </c>
      <c r="E2474" s="10" t="str">
        <f t="shared" si="158"/>
        <v>23648155</v>
      </c>
      <c r="F2474" s="10" t="str">
        <f>IFERROR(VLOOKUP(I2474,DATABASE!$N:$O,2,FALSE),"")</f>
        <v>لباس كار ديرسوز(بلوز و شلوار)</v>
      </c>
      <c r="G2474" s="3" t="s">
        <v>2517</v>
      </c>
      <c r="H2474" s="4">
        <v>23648</v>
      </c>
      <c r="I2474" s="3" t="s">
        <v>1634</v>
      </c>
      <c r="J2474" s="3" t="s">
        <v>1635</v>
      </c>
      <c r="K2474" s="5">
        <v>1</v>
      </c>
      <c r="L2474" s="3" t="s">
        <v>28</v>
      </c>
      <c r="M2474" s="3" t="s">
        <v>4</v>
      </c>
      <c r="N2474" s="3" t="s">
        <v>77</v>
      </c>
      <c r="O2474" s="3">
        <v>155</v>
      </c>
      <c r="P2474" s="4">
        <v>1</v>
      </c>
      <c r="Q2474" s="10">
        <f t="shared" si="159"/>
        <v>155</v>
      </c>
    </row>
    <row r="2475" spans="2:17" ht="20.25" customHeight="1">
      <c r="B2475" s="10" t="str">
        <f t="shared" si="156"/>
        <v>لباس كار ديرسوز(بلوز و شلوار)44</v>
      </c>
      <c r="C2475" s="10" t="str">
        <f t="shared" si="157"/>
        <v>لباس كار ديرسوز(بلوز و شلوار)1402/07/3044</v>
      </c>
      <c r="D2475" s="10" t="str">
        <f>IFERROR(IF(تحویلی!$E$1="","",IF(NOSA!O2475=تحویلی!$E$1,تحویلی!$E$1&amp;COUNTIF(NOSA!$O$1:O2475,تحویلی!$E$1),"")),"")</f>
        <v/>
      </c>
      <c r="E2475" s="10" t="str">
        <f t="shared" si="158"/>
        <v>2364844</v>
      </c>
      <c r="F2475" s="10" t="str">
        <f>IFERROR(VLOOKUP(I2475,DATABASE!$N:$O,2,FALSE),"")</f>
        <v>لباس كار ديرسوز(بلوز و شلوار)</v>
      </c>
      <c r="G2475" s="3" t="s">
        <v>2517</v>
      </c>
      <c r="H2475" s="4">
        <v>23648</v>
      </c>
      <c r="I2475" s="3" t="s">
        <v>1629</v>
      </c>
      <c r="J2475" s="3" t="s">
        <v>1630</v>
      </c>
      <c r="K2475" s="5">
        <v>1</v>
      </c>
      <c r="L2475" s="3" t="s">
        <v>28</v>
      </c>
      <c r="M2475" s="3" t="s">
        <v>19</v>
      </c>
      <c r="N2475" s="3" t="s">
        <v>117</v>
      </c>
      <c r="O2475" s="3">
        <v>44</v>
      </c>
      <c r="P2475" s="4">
        <v>1</v>
      </c>
      <c r="Q2475" s="10">
        <f t="shared" si="159"/>
        <v>44</v>
      </c>
    </row>
    <row r="2476" spans="2:17" ht="20.25" customHeight="1">
      <c r="B2476" s="10" t="str">
        <f t="shared" si="156"/>
        <v>دستكش ضد برش سبك836</v>
      </c>
      <c r="C2476" s="10" t="str">
        <f t="shared" si="157"/>
        <v>دستكش ضد برش سبك1402/07/30836</v>
      </c>
      <c r="D2476" s="10" t="str">
        <f>IFERROR(IF(تحویلی!$E$1="","",IF(NOSA!O2476=تحویلی!$E$1,تحویلی!$E$1&amp;COUNTIF(NOSA!$O$1:O2476,تحویلی!$E$1),"")),"")</f>
        <v/>
      </c>
      <c r="E2476" s="10" t="str">
        <f t="shared" si="158"/>
        <v>23648836</v>
      </c>
      <c r="F2476" s="10" t="str">
        <f>IFERROR(VLOOKUP(I2476,DATABASE!$N:$O,2,FALSE),"")</f>
        <v>دستكش ضد برش سبك</v>
      </c>
      <c r="G2476" s="3" t="s">
        <v>2517</v>
      </c>
      <c r="H2476" s="4">
        <v>23648</v>
      </c>
      <c r="I2476" s="3" t="s">
        <v>1442</v>
      </c>
      <c r="J2476" s="3" t="s">
        <v>22</v>
      </c>
      <c r="K2476" s="5">
        <v>1</v>
      </c>
      <c r="L2476" s="3" t="s">
        <v>3</v>
      </c>
      <c r="M2476" s="3" t="s">
        <v>40</v>
      </c>
      <c r="N2476" s="3" t="s">
        <v>2678</v>
      </c>
      <c r="O2476" s="3">
        <v>836</v>
      </c>
      <c r="P2476" s="4">
        <v>1</v>
      </c>
      <c r="Q2476" s="10">
        <f t="shared" si="159"/>
        <v>836</v>
      </c>
    </row>
    <row r="2477" spans="2:17" ht="20.25" customHeight="1">
      <c r="B2477" s="10" t="str">
        <f t="shared" si="156"/>
        <v>دستكش كف مواد سبك733</v>
      </c>
      <c r="C2477" s="10" t="str">
        <f t="shared" si="157"/>
        <v>دستكش كف مواد سبك1402/07/30733</v>
      </c>
      <c r="D2477" s="10" t="str">
        <f>IFERROR(IF(تحویلی!$E$1="","",IF(NOSA!O2477=تحویلی!$E$1,تحویلی!$E$1&amp;COUNTIF(NOSA!$O$1:O2477,تحویلی!$E$1),"")),"")</f>
        <v/>
      </c>
      <c r="E2477" s="10" t="str">
        <f t="shared" si="158"/>
        <v>23651733</v>
      </c>
      <c r="F2477" s="10" t="str">
        <f>IFERROR(VLOOKUP(I2477,DATABASE!$N:$O,2,FALSE),"")</f>
        <v>دستكش كف مواد سبك</v>
      </c>
      <c r="G2477" s="3" t="s">
        <v>2517</v>
      </c>
      <c r="H2477" s="4">
        <v>23651</v>
      </c>
      <c r="I2477" s="3" t="s">
        <v>1456</v>
      </c>
      <c r="J2477" s="3" t="s">
        <v>2</v>
      </c>
      <c r="K2477" s="5">
        <v>1</v>
      </c>
      <c r="L2477" s="3" t="s">
        <v>3</v>
      </c>
      <c r="M2477" s="3" t="s">
        <v>47</v>
      </c>
      <c r="N2477" s="3" t="s">
        <v>628</v>
      </c>
      <c r="O2477" s="3">
        <v>733</v>
      </c>
      <c r="P2477" s="4">
        <v>1</v>
      </c>
      <c r="Q2477" s="10">
        <f t="shared" si="159"/>
        <v>733</v>
      </c>
    </row>
    <row r="2478" spans="2:17" ht="20.25" customHeight="1">
      <c r="B2478" s="10" t="str">
        <f t="shared" si="156"/>
        <v>دستكش ضد برش سبك471</v>
      </c>
      <c r="C2478" s="10" t="str">
        <f t="shared" si="157"/>
        <v>دستكش ضد برش سبك1402/07/30471</v>
      </c>
      <c r="D2478" s="10" t="str">
        <f>IFERROR(IF(تحویلی!$E$1="","",IF(NOSA!O2478=تحویلی!$E$1,تحویلی!$E$1&amp;COUNTIF(NOSA!$O$1:O2478,تحویلی!$E$1),"")),"")</f>
        <v/>
      </c>
      <c r="E2478" s="10" t="str">
        <f t="shared" si="158"/>
        <v>23654471</v>
      </c>
      <c r="F2478" s="10" t="str">
        <f>IFERROR(VLOOKUP(I2478,DATABASE!$N:$O,2,FALSE),"")</f>
        <v>دستكش ضد برش سبك</v>
      </c>
      <c r="G2478" s="3" t="s">
        <v>2517</v>
      </c>
      <c r="H2478" s="4">
        <v>23654</v>
      </c>
      <c r="I2478" s="3" t="s">
        <v>1442</v>
      </c>
      <c r="J2478" s="3" t="s">
        <v>22</v>
      </c>
      <c r="K2478" s="5">
        <v>1</v>
      </c>
      <c r="L2478" s="3" t="s">
        <v>3</v>
      </c>
      <c r="M2478" s="3" t="s">
        <v>43</v>
      </c>
      <c r="N2478" s="3" t="s">
        <v>97</v>
      </c>
      <c r="O2478" s="3">
        <v>471</v>
      </c>
      <c r="P2478" s="4">
        <v>0</v>
      </c>
      <c r="Q2478" s="10">
        <f t="shared" si="159"/>
        <v>471</v>
      </c>
    </row>
    <row r="2479" spans="2:17" ht="20.25" customHeight="1">
      <c r="B2479" s="10" t="str">
        <f t="shared" si="156"/>
        <v>دستكش ساق بلند نسوز31</v>
      </c>
      <c r="C2479" s="10" t="str">
        <f t="shared" si="157"/>
        <v>دستكش ساق بلند نسوز1402/07/3031</v>
      </c>
      <c r="D2479" s="10" t="str">
        <f>IFERROR(IF(تحویلی!$E$1="","",IF(NOSA!O2479=تحویلی!$E$1,تحویلی!$E$1&amp;COUNTIF(NOSA!$O$1:O2479,تحویلی!$E$1),"")),"")</f>
        <v/>
      </c>
      <c r="E2479" s="10" t="str">
        <f t="shared" si="158"/>
        <v>2365531</v>
      </c>
      <c r="F2479" s="10" t="str">
        <f>IFERROR(VLOOKUP(I2479,DATABASE!$N:$O,2,FALSE),"")</f>
        <v>دستكش ساق بلند نسوز</v>
      </c>
      <c r="G2479" s="3" t="s">
        <v>2517</v>
      </c>
      <c r="H2479" s="4">
        <v>23655</v>
      </c>
      <c r="I2479" s="3" t="s">
        <v>1461</v>
      </c>
      <c r="J2479" s="3" t="s">
        <v>34</v>
      </c>
      <c r="K2479" s="5">
        <v>1</v>
      </c>
      <c r="L2479" s="3" t="s">
        <v>3</v>
      </c>
      <c r="M2479" s="3" t="s">
        <v>1089</v>
      </c>
      <c r="N2479" s="3" t="s">
        <v>2822</v>
      </c>
      <c r="O2479" s="3">
        <v>31</v>
      </c>
      <c r="P2479" s="4">
        <v>1</v>
      </c>
      <c r="Q2479" s="10">
        <f t="shared" si="159"/>
        <v>31</v>
      </c>
    </row>
    <row r="2480" spans="2:17" ht="20.25" customHeight="1">
      <c r="B2480" s="10" t="str">
        <f t="shared" si="156"/>
        <v>كفش ايمني عايق برق31</v>
      </c>
      <c r="C2480" s="10" t="str">
        <f t="shared" si="157"/>
        <v>كفش ايمني عايق برق1402/07/3031</v>
      </c>
      <c r="D2480" s="10" t="str">
        <f>IFERROR(IF(تحویلی!$E$1="","",IF(NOSA!O2480=تحویلی!$E$1,تحویلی!$E$1&amp;COUNTIF(NOSA!$O$1:O2480,تحویلی!$E$1),"")),"")</f>
        <v/>
      </c>
      <c r="E2480" s="10" t="str">
        <f t="shared" si="158"/>
        <v>2365531</v>
      </c>
      <c r="F2480" s="10" t="str">
        <f>IFERROR(VLOOKUP(I2480,DATABASE!$N:$O,2,FALSE),"")</f>
        <v>كفش ايمني عايق برق</v>
      </c>
      <c r="G2480" s="3" t="s">
        <v>2517</v>
      </c>
      <c r="H2480" s="4">
        <v>23655</v>
      </c>
      <c r="I2480" s="3" t="s">
        <v>1713</v>
      </c>
      <c r="J2480" s="3" t="s">
        <v>1714</v>
      </c>
      <c r="K2480" s="5">
        <v>1</v>
      </c>
      <c r="L2480" s="3" t="s">
        <v>3</v>
      </c>
      <c r="M2480" s="3" t="s">
        <v>1089</v>
      </c>
      <c r="N2480" s="3" t="s">
        <v>2822</v>
      </c>
      <c r="O2480" s="3">
        <v>31</v>
      </c>
      <c r="P2480" s="4">
        <v>1</v>
      </c>
      <c r="Q2480" s="10">
        <f t="shared" si="159"/>
        <v>31</v>
      </c>
    </row>
    <row r="2481" spans="2:17" ht="20.25" customHeight="1">
      <c r="B2481" s="10" t="str">
        <f t="shared" si="156"/>
        <v>دستكش ضد برش سبك641</v>
      </c>
      <c r="C2481" s="10" t="str">
        <f t="shared" si="157"/>
        <v>دستكش ضد برش سبك1402/07/30641</v>
      </c>
      <c r="D2481" s="10" t="str">
        <f>IFERROR(IF(تحویلی!$E$1="","",IF(NOSA!O2481=تحویلی!$E$1,تحویلی!$E$1&amp;COUNTIF(NOSA!$O$1:O2481,تحویلی!$E$1),"")),"")</f>
        <v/>
      </c>
      <c r="E2481" s="10" t="str">
        <f t="shared" si="158"/>
        <v>23657641</v>
      </c>
      <c r="F2481" s="10" t="str">
        <f>IFERROR(VLOOKUP(I2481,DATABASE!$N:$O,2,FALSE),"")</f>
        <v>دستكش ضد برش سبك</v>
      </c>
      <c r="G2481" s="3" t="s">
        <v>2517</v>
      </c>
      <c r="H2481" s="4">
        <v>23657</v>
      </c>
      <c r="I2481" s="3" t="s">
        <v>1442</v>
      </c>
      <c r="J2481" s="3" t="s">
        <v>22</v>
      </c>
      <c r="K2481" s="5">
        <v>1</v>
      </c>
      <c r="L2481" s="3" t="s">
        <v>3</v>
      </c>
      <c r="M2481" s="3" t="s">
        <v>47</v>
      </c>
      <c r="N2481" s="3" t="s">
        <v>2823</v>
      </c>
      <c r="O2481" s="3">
        <v>641</v>
      </c>
      <c r="P2481" s="4">
        <v>0</v>
      </c>
      <c r="Q2481" s="10">
        <f t="shared" si="159"/>
        <v>641</v>
      </c>
    </row>
    <row r="2482" spans="2:17" ht="20.25" customHeight="1">
      <c r="B2482" s="10" t="str">
        <f t="shared" si="156"/>
        <v>كلاه ايمني405</v>
      </c>
      <c r="C2482" s="10" t="str">
        <f t="shared" si="157"/>
        <v>كلاه ايمني1402/07/30405</v>
      </c>
      <c r="D2482" s="10" t="str">
        <f>IFERROR(IF(تحویلی!$E$1="","",IF(NOSA!O2482=تحویلی!$E$1,تحویلی!$E$1&amp;COUNTIF(NOSA!$O$1:O2482,تحویلی!$E$1),"")),"")</f>
        <v/>
      </c>
      <c r="E2482" s="10" t="str">
        <f t="shared" si="158"/>
        <v>23666405</v>
      </c>
      <c r="F2482" s="10" t="str">
        <f>IFERROR(VLOOKUP(I2482,DATABASE!$N:$O,2,FALSE),"")</f>
        <v>كلاه ايمني</v>
      </c>
      <c r="G2482" s="3" t="s">
        <v>2517</v>
      </c>
      <c r="H2482" s="4">
        <v>23666</v>
      </c>
      <c r="I2482" s="3" t="s">
        <v>1505</v>
      </c>
      <c r="J2482" s="3" t="s">
        <v>1628</v>
      </c>
      <c r="K2482" s="5">
        <v>1</v>
      </c>
      <c r="L2482" s="3" t="s">
        <v>8</v>
      </c>
      <c r="M2482" s="3" t="s">
        <v>19</v>
      </c>
      <c r="N2482" s="3" t="s">
        <v>686</v>
      </c>
      <c r="O2482" s="3">
        <v>405</v>
      </c>
      <c r="P2482" s="4">
        <v>1</v>
      </c>
      <c r="Q2482" s="10">
        <f t="shared" si="159"/>
        <v>405</v>
      </c>
    </row>
    <row r="2483" spans="2:17" ht="20.25" customHeight="1">
      <c r="B2483" s="10" t="str">
        <f t="shared" si="156"/>
        <v>نقاب تيره محافظ صورت معمولي405</v>
      </c>
      <c r="C2483" s="10" t="str">
        <f t="shared" si="157"/>
        <v>نقاب تيره محافظ صورت معمولي1402/07/30405</v>
      </c>
      <c r="D2483" s="10" t="str">
        <f>IFERROR(IF(تحویلی!$E$1="","",IF(NOSA!O2483=تحویلی!$E$1,تحویلی!$E$1&amp;COUNTIF(NOSA!$O$1:O2483,تحویلی!$E$1),"")),"")</f>
        <v/>
      </c>
      <c r="E2483" s="10" t="str">
        <f t="shared" si="158"/>
        <v>23666405</v>
      </c>
      <c r="F2483" s="10" t="str">
        <f>IFERROR(VLOOKUP(I2483,DATABASE!$N:$O,2,FALSE),"")</f>
        <v>نقاب تيره محافظ صورت معمولي</v>
      </c>
      <c r="G2483" s="3" t="s">
        <v>2517</v>
      </c>
      <c r="H2483" s="4">
        <v>23666</v>
      </c>
      <c r="I2483" s="3" t="s">
        <v>1557</v>
      </c>
      <c r="J2483" s="3" t="s">
        <v>115</v>
      </c>
      <c r="K2483" s="5">
        <v>1</v>
      </c>
      <c r="L2483" s="3" t="s">
        <v>8</v>
      </c>
      <c r="M2483" s="3" t="s">
        <v>19</v>
      </c>
      <c r="N2483" s="3" t="s">
        <v>686</v>
      </c>
      <c r="O2483" s="3">
        <v>405</v>
      </c>
      <c r="P2483" s="4">
        <v>1</v>
      </c>
      <c r="Q2483" s="10">
        <f t="shared" si="159"/>
        <v>405</v>
      </c>
    </row>
    <row r="2484" spans="2:17" ht="20.25" customHeight="1">
      <c r="B2484" s="10" t="str">
        <f t="shared" si="156"/>
        <v>رابط فنري نقاب كلاه ايمني405</v>
      </c>
      <c r="C2484" s="10" t="str">
        <f t="shared" si="157"/>
        <v>رابط فنري نقاب كلاه ايمني1402/07/30405</v>
      </c>
      <c r="D2484" s="10" t="str">
        <f>IFERROR(IF(تحویلی!$E$1="","",IF(NOSA!O2484=تحویلی!$E$1,تحویلی!$E$1&amp;COUNTIF(NOSA!$O$1:O2484,تحویلی!$E$1),"")),"")</f>
        <v/>
      </c>
      <c r="E2484" s="10" t="str">
        <f t="shared" si="158"/>
        <v>23666405</v>
      </c>
      <c r="F2484" s="10" t="str">
        <f>IFERROR(VLOOKUP(I2484,DATABASE!$N:$O,2,FALSE),"")</f>
        <v>رابط فنري نقاب كلاه ايمني</v>
      </c>
      <c r="G2484" s="3" t="s">
        <v>2517</v>
      </c>
      <c r="H2484" s="4">
        <v>23666</v>
      </c>
      <c r="I2484" s="3" t="s">
        <v>1454</v>
      </c>
      <c r="J2484" s="3" t="s">
        <v>135</v>
      </c>
      <c r="K2484" s="5">
        <v>1</v>
      </c>
      <c r="L2484" s="3" t="s">
        <v>8</v>
      </c>
      <c r="M2484" s="3" t="s">
        <v>19</v>
      </c>
      <c r="N2484" s="3" t="s">
        <v>686</v>
      </c>
      <c r="O2484" s="3">
        <v>405</v>
      </c>
      <c r="P2484" s="4">
        <v>1</v>
      </c>
      <c r="Q2484" s="10">
        <f t="shared" si="159"/>
        <v>405</v>
      </c>
    </row>
    <row r="2485" spans="2:17" ht="20.25" customHeight="1">
      <c r="B2485" s="10" t="str">
        <f t="shared" si="156"/>
        <v>دستكش ضد برش سبك822</v>
      </c>
      <c r="C2485" s="10" t="str">
        <f t="shared" si="157"/>
        <v>دستكش ضد برش سبك1402/07/30822</v>
      </c>
      <c r="D2485" s="10" t="str">
        <f>IFERROR(IF(تحویلی!$E$1="","",IF(NOSA!O2485=تحویلی!$E$1,تحویلی!$E$1&amp;COUNTIF(NOSA!$O$1:O2485,تحویلی!$E$1),"")),"")</f>
        <v/>
      </c>
      <c r="E2485" s="10" t="str">
        <f t="shared" si="158"/>
        <v>23668822</v>
      </c>
      <c r="F2485" s="10" t="str">
        <f>IFERROR(VLOOKUP(I2485,DATABASE!$N:$O,2,FALSE),"")</f>
        <v>دستكش ضد برش سبك</v>
      </c>
      <c r="G2485" s="3" t="s">
        <v>2517</v>
      </c>
      <c r="H2485" s="4">
        <v>23668</v>
      </c>
      <c r="I2485" s="3" t="s">
        <v>1442</v>
      </c>
      <c r="J2485" s="3" t="s">
        <v>22</v>
      </c>
      <c r="K2485" s="5">
        <v>1</v>
      </c>
      <c r="L2485" s="3" t="s">
        <v>3</v>
      </c>
      <c r="M2485" s="3" t="s">
        <v>47</v>
      </c>
      <c r="N2485" s="3" t="s">
        <v>2775</v>
      </c>
      <c r="O2485" s="3">
        <v>822</v>
      </c>
      <c r="P2485" s="4">
        <v>1</v>
      </c>
      <c r="Q2485" s="10">
        <f t="shared" si="159"/>
        <v>822</v>
      </c>
    </row>
    <row r="2486" spans="2:17" ht="20.25" customHeight="1">
      <c r="B2486" s="10" t="str">
        <f t="shared" si="156"/>
        <v>دستكش ضد برش سبك774</v>
      </c>
      <c r="C2486" s="10" t="str">
        <f t="shared" si="157"/>
        <v>دستكش ضد برش سبك1402/07/30774</v>
      </c>
      <c r="D2486" s="10" t="str">
        <f>IFERROR(IF(تحویلی!$E$1="","",IF(NOSA!O2486=تحویلی!$E$1,تحویلی!$E$1&amp;COUNTIF(NOSA!$O$1:O2486,تحویلی!$E$1),"")),"")</f>
        <v/>
      </c>
      <c r="E2486" s="10" t="str">
        <f t="shared" si="158"/>
        <v>23669774</v>
      </c>
      <c r="F2486" s="10" t="str">
        <f>IFERROR(VLOOKUP(I2486,DATABASE!$N:$O,2,FALSE),"")</f>
        <v>دستكش ضد برش سبك</v>
      </c>
      <c r="G2486" s="3" t="s">
        <v>2517</v>
      </c>
      <c r="H2486" s="4">
        <v>23669</v>
      </c>
      <c r="I2486" s="3" t="s">
        <v>1442</v>
      </c>
      <c r="J2486" s="3" t="s">
        <v>22</v>
      </c>
      <c r="K2486" s="5">
        <v>1</v>
      </c>
      <c r="L2486" s="3" t="s">
        <v>3</v>
      </c>
      <c r="M2486" s="3" t="s">
        <v>43</v>
      </c>
      <c r="N2486" s="3" t="s">
        <v>2747</v>
      </c>
      <c r="O2486" s="3">
        <v>774</v>
      </c>
      <c r="P2486" s="4">
        <v>0</v>
      </c>
      <c r="Q2486" s="10">
        <f t="shared" si="159"/>
        <v>774</v>
      </c>
    </row>
    <row r="2487" spans="2:17" ht="20.25" customHeight="1">
      <c r="B2487" s="10" t="str">
        <f t="shared" si="156"/>
        <v>دستكش ضد برش سبك70</v>
      </c>
      <c r="C2487" s="10" t="str">
        <f t="shared" si="157"/>
        <v>دستكش ضد برش سبك1402/07/3070</v>
      </c>
      <c r="D2487" s="10" t="str">
        <f>IFERROR(IF(تحویلی!$E$1="","",IF(NOSA!O2487=تحویلی!$E$1,تحویلی!$E$1&amp;COUNTIF(NOSA!$O$1:O2487,تحویلی!$E$1),"")),"")</f>
        <v/>
      </c>
      <c r="E2487" s="10" t="str">
        <f t="shared" si="158"/>
        <v>2367670</v>
      </c>
      <c r="F2487" s="10" t="str">
        <f>IFERROR(VLOOKUP(I2487,DATABASE!$N:$O,2,FALSE),"")</f>
        <v>دستكش ضد برش سبك</v>
      </c>
      <c r="G2487" s="3" t="s">
        <v>2517</v>
      </c>
      <c r="H2487" s="4">
        <v>23676</v>
      </c>
      <c r="I2487" s="3" t="s">
        <v>1442</v>
      </c>
      <c r="J2487" s="3" t="s">
        <v>22</v>
      </c>
      <c r="K2487" s="5">
        <v>1</v>
      </c>
      <c r="L2487" s="3" t="s">
        <v>3</v>
      </c>
      <c r="M2487" s="3" t="s">
        <v>9</v>
      </c>
      <c r="N2487" s="3" t="s">
        <v>2763</v>
      </c>
      <c r="O2487" s="3">
        <v>70</v>
      </c>
      <c r="P2487" s="4">
        <v>1</v>
      </c>
      <c r="Q2487" s="10">
        <f t="shared" si="159"/>
        <v>70</v>
      </c>
    </row>
    <row r="2488" spans="2:17" ht="20.25" customHeight="1">
      <c r="B2488" s="10" t="str">
        <f t="shared" si="156"/>
        <v>پوتين ايمني نسوز70</v>
      </c>
      <c r="C2488" s="10" t="str">
        <f t="shared" si="157"/>
        <v>پوتين ايمني نسوز1402/07/3070</v>
      </c>
      <c r="D2488" s="10" t="str">
        <f>IFERROR(IF(تحویلی!$E$1="","",IF(NOSA!O2488=تحویلی!$E$1,تحویلی!$E$1&amp;COUNTIF(NOSA!$O$1:O2488,تحویلی!$E$1),"")),"")</f>
        <v/>
      </c>
      <c r="E2488" s="10" t="str">
        <f t="shared" si="158"/>
        <v>2367670</v>
      </c>
      <c r="F2488" s="10" t="str">
        <f>IFERROR(VLOOKUP(I2488,DATABASE!$N:$O,2,FALSE),"")</f>
        <v>پوتين ايمني نسوز</v>
      </c>
      <c r="G2488" s="3" t="s">
        <v>2517</v>
      </c>
      <c r="H2488" s="4">
        <v>23676</v>
      </c>
      <c r="I2488" s="3" t="s">
        <v>1631</v>
      </c>
      <c r="J2488" s="3" t="s">
        <v>1632</v>
      </c>
      <c r="K2488" s="5">
        <v>1</v>
      </c>
      <c r="L2488" s="3" t="s">
        <v>3</v>
      </c>
      <c r="M2488" s="3" t="s">
        <v>9</v>
      </c>
      <c r="N2488" s="3" t="s">
        <v>2763</v>
      </c>
      <c r="O2488" s="3">
        <v>70</v>
      </c>
      <c r="P2488" s="4">
        <v>1</v>
      </c>
      <c r="Q2488" s="10">
        <f t="shared" si="159"/>
        <v>70</v>
      </c>
    </row>
    <row r="2489" spans="2:17" ht="20.25" customHeight="1">
      <c r="B2489" s="10" t="str">
        <f t="shared" si="156"/>
        <v>چكمه ايمني نسوز843</v>
      </c>
      <c r="C2489" s="10" t="str">
        <f t="shared" si="157"/>
        <v>چكمه ايمني نسوز1402/08/01843</v>
      </c>
      <c r="D2489" s="10" t="str">
        <f>IFERROR(IF(تحویلی!$E$1="","",IF(NOSA!O2489=تحویلی!$E$1,تحویلی!$E$1&amp;COUNTIF(NOSA!$O$1:O2489,تحویلی!$E$1),"")),"")</f>
        <v/>
      </c>
      <c r="E2489" s="10" t="str">
        <f t="shared" si="158"/>
        <v>23683843</v>
      </c>
      <c r="F2489" s="10" t="str">
        <f>IFERROR(VLOOKUP(I2489,DATABASE!$N:$O,2,FALSE),"")</f>
        <v>چكمه ايمني نسوز</v>
      </c>
      <c r="G2489" s="3" t="s">
        <v>2518</v>
      </c>
      <c r="H2489" s="4">
        <v>23683</v>
      </c>
      <c r="I2489" s="3" t="s">
        <v>1749</v>
      </c>
      <c r="J2489" s="3" t="s">
        <v>1750</v>
      </c>
      <c r="K2489" s="5">
        <v>1</v>
      </c>
      <c r="L2489" s="3" t="s">
        <v>3</v>
      </c>
      <c r="M2489" s="3" t="s">
        <v>19</v>
      </c>
      <c r="N2489" s="3" t="s">
        <v>2680</v>
      </c>
      <c r="O2489" s="3">
        <v>843</v>
      </c>
      <c r="P2489" s="4">
        <v>0</v>
      </c>
      <c r="Q2489" s="10">
        <f t="shared" si="159"/>
        <v>843</v>
      </c>
    </row>
    <row r="2490" spans="2:17" ht="20.25" customHeight="1">
      <c r="B2490" s="10" t="str">
        <f t="shared" si="156"/>
        <v>دستكش كف دوبل چرمي427</v>
      </c>
      <c r="C2490" s="10" t="str">
        <f t="shared" si="157"/>
        <v>دستكش كف دوبل چرمي1402/08/01427</v>
      </c>
      <c r="D2490" s="10" t="str">
        <f>IFERROR(IF(تحویلی!$E$1="","",IF(NOSA!O2490=تحویلی!$E$1,تحویلی!$E$1&amp;COUNTIF(NOSA!$O$1:O2490,تحویلی!$E$1),"")),"")</f>
        <v/>
      </c>
      <c r="E2490" s="10" t="str">
        <f t="shared" si="158"/>
        <v>23686427</v>
      </c>
      <c r="F2490" s="10" t="str">
        <f>IFERROR(VLOOKUP(I2490,DATABASE!$N:$O,2,FALSE),"")</f>
        <v>دستكش كف دوبل چرمي</v>
      </c>
      <c r="G2490" s="3" t="s">
        <v>2518</v>
      </c>
      <c r="H2490" s="4">
        <v>23686</v>
      </c>
      <c r="I2490" s="3" t="s">
        <v>1683</v>
      </c>
      <c r="J2490" s="3" t="s">
        <v>1684</v>
      </c>
      <c r="K2490" s="5">
        <v>1</v>
      </c>
      <c r="L2490" s="3" t="s">
        <v>3</v>
      </c>
      <c r="M2490" s="3" t="s">
        <v>9</v>
      </c>
      <c r="N2490" s="3" t="s">
        <v>23</v>
      </c>
      <c r="O2490" s="3">
        <v>427</v>
      </c>
      <c r="P2490" s="4">
        <v>1</v>
      </c>
      <c r="Q2490" s="10">
        <f t="shared" si="159"/>
        <v>427</v>
      </c>
    </row>
    <row r="2491" spans="2:17" ht="20.25" customHeight="1">
      <c r="B2491" s="10" t="str">
        <f t="shared" si="156"/>
        <v>دستكش كف مواد سبك855</v>
      </c>
      <c r="C2491" s="10" t="str">
        <f t="shared" si="157"/>
        <v>دستكش كف مواد سبك1402/08/01855</v>
      </c>
      <c r="D2491" s="10" t="str">
        <f>IFERROR(IF(تحویلی!$E$1="","",IF(NOSA!O2491=تحویلی!$E$1,تحویلی!$E$1&amp;COUNTIF(NOSA!$O$1:O2491,تحویلی!$E$1),"")),"")</f>
        <v/>
      </c>
      <c r="E2491" s="10" t="str">
        <f t="shared" si="158"/>
        <v>23690855</v>
      </c>
      <c r="F2491" s="10" t="str">
        <f>IFERROR(VLOOKUP(I2491,DATABASE!$N:$O,2,FALSE),"")</f>
        <v>دستكش كف مواد سبك</v>
      </c>
      <c r="G2491" s="3" t="s">
        <v>2518</v>
      </c>
      <c r="H2491" s="4">
        <v>23690</v>
      </c>
      <c r="I2491" s="3" t="s">
        <v>1456</v>
      </c>
      <c r="J2491" s="3" t="s">
        <v>2</v>
      </c>
      <c r="K2491" s="5">
        <v>1</v>
      </c>
      <c r="L2491" s="3" t="s">
        <v>3</v>
      </c>
      <c r="M2491" s="3" t="s">
        <v>47</v>
      </c>
      <c r="N2491" s="3" t="s">
        <v>2824</v>
      </c>
      <c r="O2491" s="3">
        <v>855</v>
      </c>
      <c r="P2491" s="4">
        <v>1</v>
      </c>
      <c r="Q2491" s="10">
        <f t="shared" si="159"/>
        <v>855</v>
      </c>
    </row>
    <row r="2492" spans="2:17" ht="20.25" customHeight="1">
      <c r="B2492" s="10" t="str">
        <f t="shared" si="156"/>
        <v>دستكش كف مواد سبك856</v>
      </c>
      <c r="C2492" s="10" t="str">
        <f t="shared" si="157"/>
        <v>دستكش كف مواد سبك1402/08/01856</v>
      </c>
      <c r="D2492" s="10" t="str">
        <f>IFERROR(IF(تحویلی!$E$1="","",IF(NOSA!O2492=تحویلی!$E$1,تحویلی!$E$1&amp;COUNTIF(NOSA!$O$1:O2492,تحویلی!$E$1),"")),"")</f>
        <v/>
      </c>
      <c r="E2492" s="10" t="str">
        <f t="shared" si="158"/>
        <v>23690856</v>
      </c>
      <c r="F2492" s="10" t="str">
        <f>IFERROR(VLOOKUP(I2492,DATABASE!$N:$O,2,FALSE),"")</f>
        <v>دستكش كف مواد سبك</v>
      </c>
      <c r="G2492" s="3" t="s">
        <v>2518</v>
      </c>
      <c r="H2492" s="4">
        <v>23690</v>
      </c>
      <c r="I2492" s="3" t="s">
        <v>1456</v>
      </c>
      <c r="J2492" s="3" t="s">
        <v>2</v>
      </c>
      <c r="K2492" s="5">
        <v>1</v>
      </c>
      <c r="L2492" s="3" t="s">
        <v>3</v>
      </c>
      <c r="M2492" s="3" t="s">
        <v>47</v>
      </c>
      <c r="N2492" s="3" t="s">
        <v>2793</v>
      </c>
      <c r="O2492" s="3">
        <v>856</v>
      </c>
      <c r="P2492" s="4">
        <v>1</v>
      </c>
      <c r="Q2492" s="10">
        <f t="shared" si="159"/>
        <v>856</v>
      </c>
    </row>
    <row r="2493" spans="2:17" ht="20.25" customHeight="1">
      <c r="B2493" s="10" t="str">
        <f t="shared" si="156"/>
        <v>دستكش كف مواد سبك850</v>
      </c>
      <c r="C2493" s="10" t="str">
        <f t="shared" si="157"/>
        <v>دستكش كف مواد سبك1402/08/01850</v>
      </c>
      <c r="D2493" s="10" t="str">
        <f>IFERROR(IF(تحویلی!$E$1="","",IF(NOSA!O2493=تحویلی!$E$1,تحویلی!$E$1&amp;COUNTIF(NOSA!$O$1:O2493,تحویلی!$E$1),"")),"")</f>
        <v/>
      </c>
      <c r="E2493" s="10" t="str">
        <f t="shared" si="158"/>
        <v>23690850</v>
      </c>
      <c r="F2493" s="10" t="str">
        <f>IFERROR(VLOOKUP(I2493,DATABASE!$N:$O,2,FALSE),"")</f>
        <v>دستكش كف مواد سبك</v>
      </c>
      <c r="G2493" s="3" t="s">
        <v>2518</v>
      </c>
      <c r="H2493" s="4">
        <v>23690</v>
      </c>
      <c r="I2493" s="3" t="s">
        <v>1456</v>
      </c>
      <c r="J2493" s="3" t="s">
        <v>2</v>
      </c>
      <c r="K2493" s="5">
        <v>1</v>
      </c>
      <c r="L2493" s="3" t="s">
        <v>3</v>
      </c>
      <c r="M2493" s="3" t="s">
        <v>47</v>
      </c>
      <c r="N2493" s="3" t="s">
        <v>2749</v>
      </c>
      <c r="O2493" s="3">
        <v>850</v>
      </c>
      <c r="P2493" s="4">
        <v>1</v>
      </c>
      <c r="Q2493" s="10">
        <f t="shared" si="159"/>
        <v>850</v>
      </c>
    </row>
    <row r="2494" spans="2:17" ht="20.25" customHeight="1">
      <c r="B2494" s="10" t="str">
        <f t="shared" si="156"/>
        <v>پيشبند نسوز آلومينيومي86</v>
      </c>
      <c r="C2494" s="10" t="str">
        <f t="shared" si="157"/>
        <v>پيشبند نسوز آلومينيومي1402/08/0186</v>
      </c>
      <c r="D2494" s="10" t="str">
        <f>IFERROR(IF(تحویلی!$E$1="","",IF(NOSA!O2494=تحویلی!$E$1,تحویلی!$E$1&amp;COUNTIF(NOSA!$O$1:O2494,تحویلی!$E$1),"")),"")</f>
        <v/>
      </c>
      <c r="E2494" s="10" t="str">
        <f t="shared" si="158"/>
        <v>2369186</v>
      </c>
      <c r="F2494" s="10" t="str">
        <f>IFERROR(VLOOKUP(I2494,DATABASE!$N:$O,2,FALSE),"")</f>
        <v>پيشبند نسوز آلومينيومي</v>
      </c>
      <c r="G2494" s="3" t="s">
        <v>2518</v>
      </c>
      <c r="H2494" s="4">
        <v>23691</v>
      </c>
      <c r="I2494" s="3" t="s">
        <v>1464</v>
      </c>
      <c r="J2494" s="3" t="s">
        <v>36</v>
      </c>
      <c r="K2494" s="5">
        <v>1</v>
      </c>
      <c r="L2494" s="3" t="s">
        <v>8</v>
      </c>
      <c r="M2494" s="3" t="s">
        <v>87</v>
      </c>
      <c r="N2494" s="3" t="s">
        <v>105</v>
      </c>
      <c r="O2494" s="3">
        <v>86</v>
      </c>
      <c r="P2494" s="4">
        <v>1</v>
      </c>
      <c r="Q2494" s="10">
        <f t="shared" si="159"/>
        <v>86</v>
      </c>
    </row>
    <row r="2495" spans="2:17" ht="20.25" customHeight="1">
      <c r="B2495" s="10" t="str">
        <f t="shared" si="156"/>
        <v>نقاب تيره محافظ صورت معمولي86</v>
      </c>
      <c r="C2495" s="10" t="str">
        <f t="shared" si="157"/>
        <v>نقاب تيره محافظ صورت معمولي1402/08/0186</v>
      </c>
      <c r="D2495" s="10" t="str">
        <f>IFERROR(IF(تحویلی!$E$1="","",IF(NOSA!O2495=تحویلی!$E$1,تحویلی!$E$1&amp;COUNTIF(NOSA!$O$1:O2495,تحویلی!$E$1),"")),"")</f>
        <v/>
      </c>
      <c r="E2495" s="10" t="str">
        <f t="shared" si="158"/>
        <v>2369186</v>
      </c>
      <c r="F2495" s="10" t="str">
        <f>IFERROR(VLOOKUP(I2495,DATABASE!$N:$O,2,FALSE),"")</f>
        <v>نقاب تيره محافظ صورت معمولي</v>
      </c>
      <c r="G2495" s="3" t="s">
        <v>2518</v>
      </c>
      <c r="H2495" s="4">
        <v>23691</v>
      </c>
      <c r="I2495" s="3" t="s">
        <v>1557</v>
      </c>
      <c r="J2495" s="3" t="s">
        <v>115</v>
      </c>
      <c r="K2495" s="5">
        <v>1</v>
      </c>
      <c r="L2495" s="3" t="s">
        <v>8</v>
      </c>
      <c r="M2495" s="3" t="s">
        <v>87</v>
      </c>
      <c r="N2495" s="3" t="s">
        <v>105</v>
      </c>
      <c r="O2495" s="3">
        <v>86</v>
      </c>
      <c r="P2495" s="4">
        <v>1</v>
      </c>
      <c r="Q2495" s="10">
        <f t="shared" si="159"/>
        <v>86</v>
      </c>
    </row>
    <row r="2496" spans="2:17" ht="20.25" customHeight="1">
      <c r="B2496" s="10" t="str">
        <f t="shared" ref="B2496:B2559" si="160">F2496&amp;Q2496</f>
        <v>هدگير نقاب86</v>
      </c>
      <c r="C2496" s="10" t="str">
        <f t="shared" ref="C2496:C2559" si="161">F2496&amp;G2496&amp;O2496</f>
        <v>هدگير نقاب1402/08/0186</v>
      </c>
      <c r="D2496" s="10" t="str">
        <f>IFERROR(IF(تحویلی!$E$1="","",IF(NOSA!O2496=تحویلی!$E$1,تحویلی!$E$1&amp;COUNTIF(NOSA!$O$1:O2496,تحویلی!$E$1),"")),"")</f>
        <v/>
      </c>
      <c r="E2496" s="10" t="str">
        <f t="shared" ref="E2496:E2559" si="162">H2496&amp;O2496</f>
        <v>2369186</v>
      </c>
      <c r="F2496" s="10" t="str">
        <f>IFERROR(VLOOKUP(I2496,DATABASE!$N:$O,2,FALSE),"")</f>
        <v>هدگير نقاب</v>
      </c>
      <c r="G2496" s="3" t="s">
        <v>2518</v>
      </c>
      <c r="H2496" s="4">
        <v>23691</v>
      </c>
      <c r="I2496" s="3" t="s">
        <v>1468</v>
      </c>
      <c r="J2496" s="3" t="s">
        <v>12</v>
      </c>
      <c r="K2496" s="5">
        <v>1</v>
      </c>
      <c r="L2496" s="3" t="s">
        <v>8</v>
      </c>
      <c r="M2496" s="3" t="s">
        <v>87</v>
      </c>
      <c r="N2496" s="3" t="s">
        <v>105</v>
      </c>
      <c r="O2496" s="3">
        <v>86</v>
      </c>
      <c r="P2496" s="4">
        <v>1</v>
      </c>
      <c r="Q2496" s="10">
        <f t="shared" si="159"/>
        <v>86</v>
      </c>
    </row>
    <row r="2497" spans="2:17" ht="20.25" customHeight="1">
      <c r="B2497" s="10" t="str">
        <f t="shared" si="160"/>
        <v>86</v>
      </c>
      <c r="C2497" s="10" t="str">
        <f t="shared" si="161"/>
        <v>1402/08/0186</v>
      </c>
      <c r="D2497" s="10" t="str">
        <f>IFERROR(IF(تحویلی!$E$1="","",IF(NOSA!O2497=تحویلی!$E$1,تحویلی!$E$1&amp;COUNTIF(NOSA!$O$1:O2497,تحویلی!$E$1),"")),"")</f>
        <v/>
      </c>
      <c r="E2497" s="10" t="str">
        <f t="shared" si="162"/>
        <v>2369186</v>
      </c>
      <c r="F2497" s="10" t="str">
        <f>IFERROR(VLOOKUP(I2497,DATABASE!$N:$O,2,FALSE),"")</f>
        <v/>
      </c>
      <c r="G2497" s="3" t="s">
        <v>2518</v>
      </c>
      <c r="H2497" s="4">
        <v>23691</v>
      </c>
      <c r="I2497" s="3" t="s">
        <v>2699</v>
      </c>
      <c r="J2497" s="3" t="s">
        <v>7</v>
      </c>
      <c r="K2497" s="5">
        <v>1</v>
      </c>
      <c r="L2497" s="3" t="s">
        <v>8</v>
      </c>
      <c r="M2497" s="3" t="s">
        <v>87</v>
      </c>
      <c r="N2497" s="3" t="s">
        <v>105</v>
      </c>
      <c r="O2497" s="3">
        <v>86</v>
      </c>
      <c r="P2497" s="4">
        <v>1</v>
      </c>
      <c r="Q2497" s="10">
        <f t="shared" si="159"/>
        <v>86</v>
      </c>
    </row>
    <row r="2498" spans="2:17" ht="20.25" customHeight="1">
      <c r="B2498" s="10" t="str">
        <f t="shared" si="160"/>
        <v>كفش ايمني عايق برق419</v>
      </c>
      <c r="C2498" s="10" t="str">
        <f t="shared" si="161"/>
        <v>كفش ايمني عايق برق1402/08/01419</v>
      </c>
      <c r="D2498" s="10" t="str">
        <f>IFERROR(IF(تحویلی!$E$1="","",IF(NOSA!O2498=تحویلی!$E$1,تحویلی!$E$1&amp;COUNTIF(NOSA!$O$1:O2498,تحویلی!$E$1),"")),"")</f>
        <v/>
      </c>
      <c r="E2498" s="10" t="str">
        <f t="shared" si="162"/>
        <v>23702419</v>
      </c>
      <c r="F2498" s="10" t="str">
        <f>IFERROR(VLOOKUP(I2498,DATABASE!$N:$O,2,FALSE),"")</f>
        <v>كفش ايمني عايق برق</v>
      </c>
      <c r="G2498" s="3" t="s">
        <v>2518</v>
      </c>
      <c r="H2498" s="4">
        <v>23702</v>
      </c>
      <c r="I2498" s="3" t="s">
        <v>1575</v>
      </c>
      <c r="J2498" s="3" t="s">
        <v>1717</v>
      </c>
      <c r="K2498" s="5">
        <v>1</v>
      </c>
      <c r="L2498" s="3" t="s">
        <v>3</v>
      </c>
      <c r="M2498" s="3" t="s">
        <v>43</v>
      </c>
      <c r="N2498" s="3" t="s">
        <v>251</v>
      </c>
      <c r="O2498" s="3">
        <v>419</v>
      </c>
      <c r="P2498" s="4">
        <v>0</v>
      </c>
      <c r="Q2498" s="10">
        <f t="shared" si="159"/>
        <v>419</v>
      </c>
    </row>
    <row r="2499" spans="2:17" ht="20.25" customHeight="1">
      <c r="B2499" s="10" t="str">
        <f t="shared" si="160"/>
        <v>لباس كار ديرسوز(شلوار) 419</v>
      </c>
      <c r="C2499" s="10" t="str">
        <f t="shared" si="161"/>
        <v>لباس كار ديرسوز(شلوار) 1402/08/01419</v>
      </c>
      <c r="D2499" s="10" t="str">
        <f>IFERROR(IF(تحویلی!$E$1="","",IF(NOSA!O2499=تحویلی!$E$1,تحویلی!$E$1&amp;COUNTIF(NOSA!$O$1:O2499,تحویلی!$E$1),"")),"")</f>
        <v/>
      </c>
      <c r="E2499" s="10" t="str">
        <f t="shared" si="162"/>
        <v>23702419</v>
      </c>
      <c r="F2499" s="10" t="str">
        <f>IFERROR(VLOOKUP(I2499,DATABASE!$N:$O,2,FALSE),"")</f>
        <v xml:space="preserve">لباس كار ديرسوز(شلوار) </v>
      </c>
      <c r="G2499" s="3" t="s">
        <v>2518</v>
      </c>
      <c r="H2499" s="4">
        <v>23702</v>
      </c>
      <c r="I2499" s="3" t="s">
        <v>2317</v>
      </c>
      <c r="J2499" s="3" t="s">
        <v>2825</v>
      </c>
      <c r="K2499" s="5">
        <v>1</v>
      </c>
      <c r="L2499" s="3" t="s">
        <v>8</v>
      </c>
      <c r="M2499" s="3" t="s">
        <v>43</v>
      </c>
      <c r="N2499" s="3" t="s">
        <v>251</v>
      </c>
      <c r="O2499" s="3">
        <v>419</v>
      </c>
      <c r="P2499" s="4">
        <v>0</v>
      </c>
      <c r="Q2499" s="10">
        <f t="shared" si="159"/>
        <v>419</v>
      </c>
    </row>
    <row r="2500" spans="2:17" ht="20.25" customHeight="1">
      <c r="B2500" s="10" t="str">
        <f t="shared" si="160"/>
        <v>گوشي اير پلاگ419</v>
      </c>
      <c r="C2500" s="10" t="str">
        <f t="shared" si="161"/>
        <v>گوشي اير پلاگ1402/08/01419</v>
      </c>
      <c r="D2500" s="10" t="str">
        <f>IFERROR(IF(تحویلی!$E$1="","",IF(NOSA!O2500=تحویلی!$E$1,تحویلی!$E$1&amp;COUNTIF(NOSA!$O$1:O2500,تحویلی!$E$1),"")),"")</f>
        <v/>
      </c>
      <c r="E2500" s="10" t="str">
        <f t="shared" si="162"/>
        <v>23702419</v>
      </c>
      <c r="F2500" s="10" t="str">
        <f>IFERROR(VLOOKUP(I2500,DATABASE!$N:$O,2,FALSE),"")</f>
        <v>گوشي اير پلاگ</v>
      </c>
      <c r="G2500" s="3" t="s">
        <v>2518</v>
      </c>
      <c r="H2500" s="4">
        <v>23702</v>
      </c>
      <c r="I2500" s="3" t="s">
        <v>1581</v>
      </c>
      <c r="J2500" s="3" t="s">
        <v>124</v>
      </c>
      <c r="K2500" s="5">
        <v>1</v>
      </c>
      <c r="L2500" s="3" t="s">
        <v>8</v>
      </c>
      <c r="M2500" s="3" t="s">
        <v>43</v>
      </c>
      <c r="N2500" s="3" t="s">
        <v>251</v>
      </c>
      <c r="O2500" s="3">
        <v>419</v>
      </c>
      <c r="P2500" s="4">
        <v>0</v>
      </c>
      <c r="Q2500" s="10">
        <f t="shared" si="159"/>
        <v>419</v>
      </c>
    </row>
    <row r="2501" spans="2:17" ht="20.25" customHeight="1">
      <c r="B2501" s="10" t="str">
        <f t="shared" si="160"/>
        <v>لباس كار ديرسوز(بلوز و شلوار)791</v>
      </c>
      <c r="C2501" s="10" t="str">
        <f t="shared" si="161"/>
        <v>لباس كار ديرسوز(بلوز و شلوار)1402/08/01791</v>
      </c>
      <c r="D2501" s="10" t="str">
        <f>IFERROR(IF(تحویلی!$E$1="","",IF(NOSA!O2501=تحویلی!$E$1,تحویلی!$E$1&amp;COUNTIF(NOSA!$O$1:O2501,تحویلی!$E$1),"")),"")</f>
        <v/>
      </c>
      <c r="E2501" s="10" t="str">
        <f t="shared" si="162"/>
        <v>23706791</v>
      </c>
      <c r="F2501" s="10" t="str">
        <f>IFERROR(VLOOKUP(I2501,DATABASE!$N:$O,2,FALSE),"")</f>
        <v>لباس كار ديرسوز(بلوز و شلوار)</v>
      </c>
      <c r="G2501" s="3" t="s">
        <v>2518</v>
      </c>
      <c r="H2501" s="4">
        <v>23706</v>
      </c>
      <c r="I2501" s="3" t="s">
        <v>1629</v>
      </c>
      <c r="J2501" s="3" t="s">
        <v>1630</v>
      </c>
      <c r="K2501" s="5">
        <v>1</v>
      </c>
      <c r="L2501" s="3" t="s">
        <v>28</v>
      </c>
      <c r="M2501" s="3" t="s">
        <v>9</v>
      </c>
      <c r="N2501" s="3" t="s">
        <v>1333</v>
      </c>
      <c r="O2501" s="3">
        <v>791</v>
      </c>
      <c r="P2501" s="4">
        <v>0</v>
      </c>
      <c r="Q2501" s="10">
        <f t="shared" si="159"/>
        <v>791</v>
      </c>
    </row>
    <row r="2502" spans="2:17" ht="20.25" customHeight="1">
      <c r="B2502" s="10" t="str">
        <f t="shared" si="160"/>
        <v>لباس كار ديرسوز(بلوز و شلوار)94</v>
      </c>
      <c r="C2502" s="10" t="str">
        <f t="shared" si="161"/>
        <v>لباس كار ديرسوز(بلوز و شلوار)1402/08/0194</v>
      </c>
      <c r="D2502" s="10" t="str">
        <f>IFERROR(IF(تحویلی!$E$1="","",IF(NOSA!O2502=تحویلی!$E$1,تحویلی!$E$1&amp;COUNTIF(NOSA!$O$1:O2502,تحویلی!$E$1),"")),"")</f>
        <v/>
      </c>
      <c r="E2502" s="10" t="str">
        <f t="shared" si="162"/>
        <v>2371594</v>
      </c>
      <c r="F2502" s="10" t="str">
        <f>IFERROR(VLOOKUP(I2502,DATABASE!$N:$O,2,FALSE),"")</f>
        <v>لباس كار ديرسوز(بلوز و شلوار)</v>
      </c>
      <c r="G2502" s="3" t="s">
        <v>2518</v>
      </c>
      <c r="H2502" s="4">
        <v>23715</v>
      </c>
      <c r="I2502" s="3" t="s">
        <v>1629</v>
      </c>
      <c r="J2502" s="3" t="s">
        <v>1630</v>
      </c>
      <c r="K2502" s="5">
        <v>1</v>
      </c>
      <c r="L2502" s="3" t="s">
        <v>28</v>
      </c>
      <c r="M2502" s="3" t="s">
        <v>25</v>
      </c>
      <c r="N2502" s="3" t="s">
        <v>297</v>
      </c>
      <c r="O2502" s="3">
        <v>94</v>
      </c>
      <c r="P2502" s="4">
        <v>0</v>
      </c>
      <c r="Q2502" s="10">
        <f t="shared" si="159"/>
        <v>94</v>
      </c>
    </row>
    <row r="2503" spans="2:17" ht="20.25" customHeight="1">
      <c r="B2503" s="10" t="str">
        <f t="shared" si="160"/>
        <v>دستكش ضد برش سبك755</v>
      </c>
      <c r="C2503" s="10" t="str">
        <f t="shared" si="161"/>
        <v>دستكش ضد برش سبك1402/08/01755</v>
      </c>
      <c r="D2503" s="10" t="str">
        <f>IFERROR(IF(تحویلی!$E$1="","",IF(NOSA!O2503=تحویلی!$E$1,تحویلی!$E$1&amp;COUNTIF(NOSA!$O$1:O2503,تحویلی!$E$1),"")),"")</f>
        <v/>
      </c>
      <c r="E2503" s="10" t="str">
        <f t="shared" si="162"/>
        <v>23716755</v>
      </c>
      <c r="F2503" s="10" t="str">
        <f>IFERROR(VLOOKUP(I2503,DATABASE!$N:$O,2,FALSE),"")</f>
        <v>دستكش ضد برش سبك</v>
      </c>
      <c r="G2503" s="3" t="s">
        <v>2518</v>
      </c>
      <c r="H2503" s="4">
        <v>23716</v>
      </c>
      <c r="I2503" s="3" t="s">
        <v>1442</v>
      </c>
      <c r="J2503" s="3" t="s">
        <v>22</v>
      </c>
      <c r="K2503" s="5">
        <v>1</v>
      </c>
      <c r="L2503" s="3" t="s">
        <v>3</v>
      </c>
      <c r="M2503" s="3" t="s">
        <v>9</v>
      </c>
      <c r="N2503" s="3" t="s">
        <v>974</v>
      </c>
      <c r="O2503" s="3">
        <v>755</v>
      </c>
      <c r="P2503" s="4">
        <v>1</v>
      </c>
      <c r="Q2503" s="10">
        <f t="shared" si="159"/>
        <v>755</v>
      </c>
    </row>
    <row r="2504" spans="2:17" ht="20.25" customHeight="1">
      <c r="B2504" s="10" t="str">
        <f t="shared" si="160"/>
        <v>لباس زير زمستاني- بلوز و شلوار852</v>
      </c>
      <c r="C2504" s="10" t="str">
        <f t="shared" si="161"/>
        <v>لباس زير زمستاني- بلوز و شلوار1402/08/01852</v>
      </c>
      <c r="D2504" s="10" t="str">
        <f>IFERROR(IF(تحویلی!$E$1="","",IF(NOSA!O2504=تحویلی!$E$1,تحویلی!$E$1&amp;COUNTIF(NOSA!$O$1:O2504,تحویلی!$E$1),"")),"")</f>
        <v/>
      </c>
      <c r="E2504" s="10" t="str">
        <f t="shared" si="162"/>
        <v>23717852</v>
      </c>
      <c r="F2504" s="10" t="str">
        <f>IFERROR(VLOOKUP(I2504,DATABASE!$N:$O,2,FALSE),"")</f>
        <v>لباس زير زمستاني- بلوز و شلوار</v>
      </c>
      <c r="G2504" s="3" t="s">
        <v>2518</v>
      </c>
      <c r="H2504" s="4">
        <v>23717</v>
      </c>
      <c r="I2504" s="3" t="s">
        <v>2361</v>
      </c>
      <c r="J2504" s="3" t="s">
        <v>2826</v>
      </c>
      <c r="K2504" s="5">
        <v>1</v>
      </c>
      <c r="L2504" s="3" t="s">
        <v>28</v>
      </c>
      <c r="M2504" s="3" t="s">
        <v>25</v>
      </c>
      <c r="N2504" s="3" t="s">
        <v>2753</v>
      </c>
      <c r="O2504" s="3">
        <v>852</v>
      </c>
      <c r="P2504" s="4">
        <v>0</v>
      </c>
      <c r="Q2504" s="10">
        <f t="shared" si="159"/>
        <v>852</v>
      </c>
    </row>
    <row r="2505" spans="2:17" ht="20.25" customHeight="1">
      <c r="B2505" s="10" t="str">
        <f t="shared" si="160"/>
        <v>دستكش ضد برش سبك277</v>
      </c>
      <c r="C2505" s="10" t="str">
        <f t="shared" si="161"/>
        <v>دستكش ضد برش سبك1402/08/02277</v>
      </c>
      <c r="D2505" s="10" t="str">
        <f>IFERROR(IF(تحویلی!$E$1="","",IF(NOSA!O2505=تحویلی!$E$1,تحویلی!$E$1&amp;COUNTIF(NOSA!$O$1:O2505,تحویلی!$E$1),"")),"")</f>
        <v/>
      </c>
      <c r="E2505" s="10" t="str">
        <f t="shared" si="162"/>
        <v>23721277</v>
      </c>
      <c r="F2505" s="10" t="str">
        <f>IFERROR(VLOOKUP(I2505,DATABASE!$N:$O,2,FALSE),"")</f>
        <v>دستكش ضد برش سبك</v>
      </c>
      <c r="G2505" s="3" t="s">
        <v>2519</v>
      </c>
      <c r="H2505" s="4">
        <v>23721</v>
      </c>
      <c r="I2505" s="3" t="s">
        <v>1442</v>
      </c>
      <c r="J2505" s="3" t="s">
        <v>22</v>
      </c>
      <c r="K2505" s="5">
        <v>1</v>
      </c>
      <c r="L2505" s="3" t="s">
        <v>3</v>
      </c>
      <c r="M2505" s="3" t="s">
        <v>47</v>
      </c>
      <c r="N2505" s="3" t="s">
        <v>79</v>
      </c>
      <c r="O2505" s="3">
        <v>277</v>
      </c>
      <c r="P2505" s="4">
        <v>0</v>
      </c>
      <c r="Q2505" s="10">
        <f t="shared" si="159"/>
        <v>277</v>
      </c>
    </row>
    <row r="2506" spans="2:17" ht="20.25" customHeight="1">
      <c r="B2506" s="10" t="str">
        <f t="shared" si="160"/>
        <v>دستكش ضد برش سبك580</v>
      </c>
      <c r="C2506" s="10" t="str">
        <f t="shared" si="161"/>
        <v>دستكش ضد برش سبك1402/08/02580</v>
      </c>
      <c r="D2506" s="10" t="str">
        <f>IFERROR(IF(تحویلی!$E$1="","",IF(NOSA!O2506=تحویلی!$E$1,تحویلی!$E$1&amp;COUNTIF(NOSA!$O$1:O2506,تحویلی!$E$1),"")),"")</f>
        <v/>
      </c>
      <c r="E2506" s="10" t="str">
        <f t="shared" si="162"/>
        <v>23722580</v>
      </c>
      <c r="F2506" s="10" t="str">
        <f>IFERROR(VLOOKUP(I2506,DATABASE!$N:$O,2,FALSE),"")</f>
        <v>دستكش ضد برش سبك</v>
      </c>
      <c r="G2506" s="3" t="s">
        <v>2519</v>
      </c>
      <c r="H2506" s="4">
        <v>23722</v>
      </c>
      <c r="I2506" s="3" t="s">
        <v>1442</v>
      </c>
      <c r="J2506" s="3" t="s">
        <v>22</v>
      </c>
      <c r="K2506" s="5">
        <v>1</v>
      </c>
      <c r="L2506" s="3" t="s">
        <v>3</v>
      </c>
      <c r="M2506" s="3" t="s">
        <v>47</v>
      </c>
      <c r="N2506" s="3" t="s">
        <v>1001</v>
      </c>
      <c r="O2506" s="3">
        <v>580</v>
      </c>
      <c r="P2506" s="4">
        <v>1</v>
      </c>
      <c r="Q2506" s="10">
        <f t="shared" si="159"/>
        <v>580</v>
      </c>
    </row>
    <row r="2507" spans="2:17" ht="20.25" customHeight="1">
      <c r="B2507" s="10" t="str">
        <f t="shared" si="160"/>
        <v>كفش ايمني عايق برق266</v>
      </c>
      <c r="C2507" s="10" t="str">
        <f t="shared" si="161"/>
        <v>كفش ايمني عايق برق1402/08/02266</v>
      </c>
      <c r="D2507" s="10" t="str">
        <f>IFERROR(IF(تحویلی!$E$1="","",IF(NOSA!O2507=تحویلی!$E$1,تحویلی!$E$1&amp;COUNTIF(NOSA!$O$1:O2507,تحویلی!$E$1),"")),"")</f>
        <v/>
      </c>
      <c r="E2507" s="10" t="str">
        <f t="shared" si="162"/>
        <v>23723266</v>
      </c>
      <c r="F2507" s="10" t="str">
        <f>IFERROR(VLOOKUP(I2507,DATABASE!$N:$O,2,FALSE),"")</f>
        <v>كفش ايمني عايق برق</v>
      </c>
      <c r="G2507" s="3" t="s">
        <v>2519</v>
      </c>
      <c r="H2507" s="4">
        <v>23723</v>
      </c>
      <c r="I2507" s="3" t="s">
        <v>1610</v>
      </c>
      <c r="J2507" s="3" t="s">
        <v>1689</v>
      </c>
      <c r="K2507" s="5">
        <v>1</v>
      </c>
      <c r="L2507" s="3" t="s">
        <v>3</v>
      </c>
      <c r="M2507" s="3" t="s">
        <v>47</v>
      </c>
      <c r="N2507" s="3" t="s">
        <v>1106</v>
      </c>
      <c r="O2507" s="3">
        <v>266</v>
      </c>
      <c r="P2507" s="4">
        <v>0</v>
      </c>
      <c r="Q2507" s="10">
        <f t="shared" si="159"/>
        <v>266</v>
      </c>
    </row>
    <row r="2508" spans="2:17" ht="20.25" customHeight="1">
      <c r="B2508" s="10" t="str">
        <f t="shared" si="160"/>
        <v>دستكش ضد برش سبك835</v>
      </c>
      <c r="C2508" s="10" t="str">
        <f t="shared" si="161"/>
        <v>دستكش ضد برش سبك1402/08/02835</v>
      </c>
      <c r="D2508" s="10" t="str">
        <f>IFERROR(IF(تحویلی!$E$1="","",IF(NOSA!O2508=تحویلی!$E$1,تحویلی!$E$1&amp;COUNTIF(NOSA!$O$1:O2508,تحویلی!$E$1),"")),"")</f>
        <v/>
      </c>
      <c r="E2508" s="10" t="str">
        <f t="shared" si="162"/>
        <v>23726835</v>
      </c>
      <c r="F2508" s="10" t="str">
        <f>IFERROR(VLOOKUP(I2508,DATABASE!$N:$O,2,FALSE),"")</f>
        <v>دستكش ضد برش سبك</v>
      </c>
      <c r="G2508" s="3" t="s">
        <v>2519</v>
      </c>
      <c r="H2508" s="4">
        <v>23726</v>
      </c>
      <c r="I2508" s="3" t="s">
        <v>1442</v>
      </c>
      <c r="J2508" s="3" t="s">
        <v>22</v>
      </c>
      <c r="K2508" s="5">
        <v>1</v>
      </c>
      <c r="L2508" s="3" t="s">
        <v>3</v>
      </c>
      <c r="M2508" s="3" t="s">
        <v>47</v>
      </c>
      <c r="N2508" s="3" t="s">
        <v>2677</v>
      </c>
      <c r="O2508" s="3">
        <v>835</v>
      </c>
      <c r="P2508" s="4">
        <v>0</v>
      </c>
      <c r="Q2508" s="10">
        <f t="shared" si="159"/>
        <v>835</v>
      </c>
    </row>
    <row r="2509" spans="2:17" ht="20.25" customHeight="1">
      <c r="B2509" s="10" t="str">
        <f t="shared" si="160"/>
        <v>كلاه ايمني44</v>
      </c>
      <c r="C2509" s="10" t="str">
        <f t="shared" si="161"/>
        <v>كلاه ايمني1402/08/0244</v>
      </c>
      <c r="D2509" s="10" t="str">
        <f>IFERROR(IF(تحویلی!$E$1="","",IF(NOSA!O2509=تحویلی!$E$1,تحویلی!$E$1&amp;COUNTIF(NOSA!$O$1:O2509,تحویلی!$E$1),"")),"")</f>
        <v/>
      </c>
      <c r="E2509" s="10" t="str">
        <f t="shared" si="162"/>
        <v>2373144</v>
      </c>
      <c r="F2509" s="10" t="str">
        <f>IFERROR(VLOOKUP(I2509,DATABASE!$N:$O,2,FALSE),"")</f>
        <v>كلاه ايمني</v>
      </c>
      <c r="G2509" s="3" t="s">
        <v>2519</v>
      </c>
      <c r="H2509" s="4">
        <v>23731</v>
      </c>
      <c r="I2509" s="3" t="s">
        <v>1505</v>
      </c>
      <c r="J2509" s="3" t="s">
        <v>1628</v>
      </c>
      <c r="K2509" s="5">
        <v>1</v>
      </c>
      <c r="L2509" s="3" t="s">
        <v>8</v>
      </c>
      <c r="M2509" s="3" t="s">
        <v>19</v>
      </c>
      <c r="N2509" s="3" t="s">
        <v>2827</v>
      </c>
      <c r="O2509" s="3">
        <v>44</v>
      </c>
      <c r="P2509" s="4">
        <v>1</v>
      </c>
      <c r="Q2509" s="10">
        <f t="shared" si="159"/>
        <v>44</v>
      </c>
    </row>
    <row r="2510" spans="2:17" ht="20.25" customHeight="1">
      <c r="B2510" s="10" t="str">
        <f t="shared" si="160"/>
        <v>دستكش ضد برش سبك751</v>
      </c>
      <c r="C2510" s="10" t="str">
        <f t="shared" si="161"/>
        <v>دستكش ضد برش سبك1402/08/02751</v>
      </c>
      <c r="D2510" s="10" t="str">
        <f>IFERROR(IF(تحویلی!$E$1="","",IF(NOSA!O2510=تحویلی!$E$1,تحویلی!$E$1&amp;COUNTIF(NOSA!$O$1:O2510,تحویلی!$E$1),"")),"")</f>
        <v/>
      </c>
      <c r="E2510" s="10" t="str">
        <f t="shared" si="162"/>
        <v>23732751</v>
      </c>
      <c r="F2510" s="10" t="str">
        <f>IFERROR(VLOOKUP(I2510,DATABASE!$N:$O,2,FALSE),"")</f>
        <v>دستكش ضد برش سبك</v>
      </c>
      <c r="G2510" s="3" t="s">
        <v>2519</v>
      </c>
      <c r="H2510" s="4">
        <v>23732</v>
      </c>
      <c r="I2510" s="3" t="s">
        <v>1442</v>
      </c>
      <c r="J2510" s="3" t="s">
        <v>22</v>
      </c>
      <c r="K2510" s="5">
        <v>1</v>
      </c>
      <c r="L2510" s="3" t="s">
        <v>3</v>
      </c>
      <c r="M2510" s="3" t="s">
        <v>9</v>
      </c>
      <c r="N2510" s="3" t="s">
        <v>2709</v>
      </c>
      <c r="O2510" s="3">
        <v>751</v>
      </c>
      <c r="P2510" s="4">
        <v>1</v>
      </c>
      <c r="Q2510" s="10">
        <f t="shared" si="159"/>
        <v>751</v>
      </c>
    </row>
    <row r="2511" spans="2:17" ht="20.25" customHeight="1">
      <c r="B2511" s="10" t="str">
        <f t="shared" si="160"/>
        <v>پوتين ايمني نسوز69</v>
      </c>
      <c r="C2511" s="10" t="str">
        <f t="shared" si="161"/>
        <v>پوتين ايمني نسوز1402/08/0269</v>
      </c>
      <c r="D2511" s="10" t="str">
        <f>IFERROR(IF(تحویلی!$E$1="","",IF(NOSA!O2511=تحویلی!$E$1,تحویلی!$E$1&amp;COUNTIF(NOSA!$O$1:O2511,تحویلی!$E$1),"")),"")</f>
        <v/>
      </c>
      <c r="E2511" s="10" t="str">
        <f t="shared" si="162"/>
        <v>2373969</v>
      </c>
      <c r="F2511" s="10" t="str">
        <f>IFERROR(VLOOKUP(I2511,DATABASE!$N:$O,2,FALSE),"")</f>
        <v>پوتين ايمني نسوز</v>
      </c>
      <c r="G2511" s="3" t="s">
        <v>2519</v>
      </c>
      <c r="H2511" s="4">
        <v>23739</v>
      </c>
      <c r="I2511" s="3" t="s">
        <v>1528</v>
      </c>
      <c r="J2511" s="3" t="s">
        <v>1654</v>
      </c>
      <c r="K2511" s="5">
        <v>1</v>
      </c>
      <c r="L2511" s="3" t="s">
        <v>3</v>
      </c>
      <c r="M2511" s="3" t="s">
        <v>19</v>
      </c>
      <c r="N2511" s="3" t="s">
        <v>2784</v>
      </c>
      <c r="O2511" s="3">
        <v>69</v>
      </c>
      <c r="P2511" s="4">
        <v>0</v>
      </c>
      <c r="Q2511" s="10">
        <f t="shared" si="159"/>
        <v>69</v>
      </c>
    </row>
    <row r="2512" spans="2:17" ht="20.25" customHeight="1">
      <c r="B2512" s="10" t="str">
        <f t="shared" si="160"/>
        <v>دستكش ضد برش سبك460</v>
      </c>
      <c r="C2512" s="10" t="str">
        <f t="shared" si="161"/>
        <v>دستكش ضد برش سبك1402/08/02460</v>
      </c>
      <c r="D2512" s="10" t="str">
        <f>IFERROR(IF(تحویلی!$E$1="","",IF(NOSA!O2512=تحویلی!$E$1,تحویلی!$E$1&amp;COUNTIF(NOSA!$O$1:O2512,تحویلی!$E$1),"")),"")</f>
        <v/>
      </c>
      <c r="E2512" s="10" t="str">
        <f t="shared" si="162"/>
        <v>23742460</v>
      </c>
      <c r="F2512" s="10" t="str">
        <f>IFERROR(VLOOKUP(I2512,DATABASE!$N:$O,2,FALSE),"")</f>
        <v>دستكش ضد برش سبك</v>
      </c>
      <c r="G2512" s="3" t="s">
        <v>2519</v>
      </c>
      <c r="H2512" s="4">
        <v>23742</v>
      </c>
      <c r="I2512" s="3" t="s">
        <v>1442</v>
      </c>
      <c r="J2512" s="3" t="s">
        <v>22</v>
      </c>
      <c r="K2512" s="5">
        <v>1</v>
      </c>
      <c r="L2512" s="3" t="s">
        <v>3</v>
      </c>
      <c r="M2512" s="3" t="s">
        <v>47</v>
      </c>
      <c r="N2512" s="3" t="s">
        <v>2765</v>
      </c>
      <c r="O2512" s="3">
        <v>460</v>
      </c>
      <c r="P2512" s="4">
        <v>0</v>
      </c>
      <c r="Q2512" s="10">
        <f t="shared" si="159"/>
        <v>460</v>
      </c>
    </row>
    <row r="2513" spans="2:17" ht="20.25" customHeight="1">
      <c r="B2513" s="10" t="str">
        <f t="shared" si="160"/>
        <v>دستكش ضد برش سبك10027</v>
      </c>
      <c r="C2513" s="10" t="str">
        <f t="shared" si="161"/>
        <v>دستكش ضد برش سبك1402/08/0210027</v>
      </c>
      <c r="D2513" s="10" t="str">
        <f>IFERROR(IF(تحویلی!$E$1="","",IF(NOSA!O2513=تحویلی!$E$1,تحویلی!$E$1&amp;COUNTIF(NOSA!$O$1:O2513,تحویلی!$E$1),"")),"")</f>
        <v/>
      </c>
      <c r="E2513" s="10" t="str">
        <f t="shared" si="162"/>
        <v>2374510027</v>
      </c>
      <c r="F2513" s="10" t="str">
        <f>IFERROR(VLOOKUP(I2513,DATABASE!$N:$O,2,FALSE),"")</f>
        <v>دستكش ضد برش سبك</v>
      </c>
      <c r="G2513" s="3" t="s">
        <v>2519</v>
      </c>
      <c r="H2513" s="4">
        <v>23745</v>
      </c>
      <c r="I2513" s="3" t="s">
        <v>1442</v>
      </c>
      <c r="J2513" s="3" t="s">
        <v>22</v>
      </c>
      <c r="K2513" s="5">
        <v>1</v>
      </c>
      <c r="L2513" s="3" t="s">
        <v>3</v>
      </c>
      <c r="M2513" s="3" t="s">
        <v>9</v>
      </c>
      <c r="N2513" s="3" t="s">
        <v>2828</v>
      </c>
      <c r="O2513" s="3">
        <v>10027</v>
      </c>
      <c r="P2513" s="4">
        <v>1</v>
      </c>
      <c r="Q2513" s="10">
        <f t="shared" si="159"/>
        <v>10027</v>
      </c>
    </row>
    <row r="2514" spans="2:17" ht="20.25" customHeight="1">
      <c r="B2514" s="10" t="str">
        <f t="shared" si="160"/>
        <v>دستكش ضد برش سبك10028</v>
      </c>
      <c r="C2514" s="10" t="str">
        <f t="shared" si="161"/>
        <v>دستكش ضد برش سبك1402/08/0210028</v>
      </c>
      <c r="D2514" s="10" t="str">
        <f>IFERROR(IF(تحویلی!$E$1="","",IF(NOSA!O2514=تحویلی!$E$1,تحویلی!$E$1&amp;COUNTIF(NOSA!$O$1:O2514,تحویلی!$E$1),"")),"")</f>
        <v/>
      </c>
      <c r="E2514" s="10" t="str">
        <f t="shared" si="162"/>
        <v>2374510028</v>
      </c>
      <c r="F2514" s="10" t="str">
        <f>IFERROR(VLOOKUP(I2514,DATABASE!$N:$O,2,FALSE),"")</f>
        <v>دستكش ضد برش سبك</v>
      </c>
      <c r="G2514" s="3" t="s">
        <v>2519</v>
      </c>
      <c r="H2514" s="4">
        <v>23745</v>
      </c>
      <c r="I2514" s="3" t="s">
        <v>1442</v>
      </c>
      <c r="J2514" s="3" t="s">
        <v>22</v>
      </c>
      <c r="K2514" s="5">
        <v>1</v>
      </c>
      <c r="L2514" s="3" t="s">
        <v>3</v>
      </c>
      <c r="M2514" s="3" t="s">
        <v>9</v>
      </c>
      <c r="N2514" s="3" t="s">
        <v>2702</v>
      </c>
      <c r="O2514" s="3">
        <v>10028</v>
      </c>
      <c r="P2514" s="4">
        <v>1</v>
      </c>
      <c r="Q2514" s="10">
        <f t="shared" si="159"/>
        <v>10028</v>
      </c>
    </row>
    <row r="2515" spans="2:17" ht="20.25" customHeight="1">
      <c r="B2515" s="10" t="str">
        <f t="shared" si="160"/>
        <v>چكمه ايمني نسوز718</v>
      </c>
      <c r="C2515" s="10" t="str">
        <f t="shared" si="161"/>
        <v>چكمه ايمني نسوز1402/08/02718</v>
      </c>
      <c r="D2515" s="10" t="str">
        <f>IFERROR(IF(تحویلی!$E$1="","",IF(NOSA!O2515=تحویلی!$E$1,تحویلی!$E$1&amp;COUNTIF(NOSA!$O$1:O2515,تحویلی!$E$1),"")),"")</f>
        <v/>
      </c>
      <c r="E2515" s="10" t="str">
        <f t="shared" si="162"/>
        <v>23746718</v>
      </c>
      <c r="F2515" s="10" t="str">
        <f>IFERROR(VLOOKUP(I2515,DATABASE!$N:$O,2,FALSE),"")</f>
        <v>چكمه ايمني نسوز</v>
      </c>
      <c r="G2515" s="3" t="s">
        <v>2519</v>
      </c>
      <c r="H2515" s="4">
        <v>23746</v>
      </c>
      <c r="I2515" s="3" t="s">
        <v>1658</v>
      </c>
      <c r="J2515" s="3" t="s">
        <v>1659</v>
      </c>
      <c r="K2515" s="5">
        <v>1</v>
      </c>
      <c r="L2515" s="3" t="s">
        <v>3</v>
      </c>
      <c r="M2515" s="3" t="s">
        <v>19</v>
      </c>
      <c r="N2515" s="3" t="s">
        <v>293</v>
      </c>
      <c r="O2515" s="3">
        <v>718</v>
      </c>
      <c r="P2515" s="4">
        <v>1</v>
      </c>
      <c r="Q2515" s="10">
        <f t="shared" si="159"/>
        <v>718</v>
      </c>
    </row>
    <row r="2516" spans="2:17" ht="20.25" customHeight="1">
      <c r="B2516" s="10" t="str">
        <f t="shared" si="160"/>
        <v>دستكش ضد برش سبك694</v>
      </c>
      <c r="C2516" s="10" t="str">
        <f t="shared" si="161"/>
        <v>دستكش ضد برش سبك1402/08/02694</v>
      </c>
      <c r="D2516" s="10" t="str">
        <f>IFERROR(IF(تحویلی!$E$1="","",IF(NOSA!O2516=تحویلی!$E$1,تحویلی!$E$1&amp;COUNTIF(NOSA!$O$1:O2516,تحویلی!$E$1),"")),"")</f>
        <v/>
      </c>
      <c r="E2516" s="10" t="str">
        <f t="shared" si="162"/>
        <v>23748694</v>
      </c>
      <c r="F2516" s="10" t="str">
        <f>IFERROR(VLOOKUP(I2516,DATABASE!$N:$O,2,FALSE),"")</f>
        <v>دستكش ضد برش سبك</v>
      </c>
      <c r="G2516" s="3" t="s">
        <v>2519</v>
      </c>
      <c r="H2516" s="4">
        <v>23748</v>
      </c>
      <c r="I2516" s="3" t="s">
        <v>1442</v>
      </c>
      <c r="J2516" s="3" t="s">
        <v>22</v>
      </c>
      <c r="K2516" s="5">
        <v>1</v>
      </c>
      <c r="L2516" s="3" t="s">
        <v>3</v>
      </c>
      <c r="M2516" s="3" t="s">
        <v>47</v>
      </c>
      <c r="N2516" s="3" t="s">
        <v>128</v>
      </c>
      <c r="O2516" s="3">
        <v>694</v>
      </c>
      <c r="P2516" s="4">
        <v>1</v>
      </c>
      <c r="Q2516" s="10">
        <f t="shared" si="159"/>
        <v>694</v>
      </c>
    </row>
    <row r="2517" spans="2:17" ht="20.25" customHeight="1">
      <c r="B2517" s="10" t="str">
        <f t="shared" si="160"/>
        <v>نقاب تيره محافظ صورت  canasafe718</v>
      </c>
      <c r="C2517" s="10" t="str">
        <f t="shared" si="161"/>
        <v>نقاب تيره محافظ صورت  canasafe1402/08/02718</v>
      </c>
      <c r="D2517" s="10" t="str">
        <f>IFERROR(IF(تحویلی!$E$1="","",IF(NOSA!O2517=تحویلی!$E$1,تحویلی!$E$1&amp;COUNTIF(NOSA!$O$1:O2517,تحویلی!$E$1),"")),"")</f>
        <v/>
      </c>
      <c r="E2517" s="10" t="str">
        <f t="shared" si="162"/>
        <v>23750718</v>
      </c>
      <c r="F2517" s="10" t="str">
        <f>IFERROR(VLOOKUP(I2517,DATABASE!$N:$O,2,FALSE),"")</f>
        <v>نقاب تيره محافظ صورت  canasafe</v>
      </c>
      <c r="G2517" s="3" t="s">
        <v>2519</v>
      </c>
      <c r="H2517" s="4">
        <v>23750</v>
      </c>
      <c r="I2517" s="3" t="s">
        <v>1487</v>
      </c>
      <c r="J2517" s="3" t="s">
        <v>1488</v>
      </c>
      <c r="K2517" s="5">
        <v>1</v>
      </c>
      <c r="L2517" s="3" t="s">
        <v>8</v>
      </c>
      <c r="M2517" s="3" t="s">
        <v>19</v>
      </c>
      <c r="N2517" s="3" t="s">
        <v>293</v>
      </c>
      <c r="O2517" s="3">
        <v>718</v>
      </c>
      <c r="P2517" s="4">
        <v>1</v>
      </c>
      <c r="Q2517" s="10">
        <f t="shared" si="159"/>
        <v>718</v>
      </c>
    </row>
    <row r="2518" spans="2:17" ht="20.25" customHeight="1">
      <c r="B2518" s="10" t="str">
        <f t="shared" si="160"/>
        <v>پيشبند نسوز چرمي718</v>
      </c>
      <c r="C2518" s="10" t="str">
        <f t="shared" si="161"/>
        <v>پيشبند نسوز چرمي1402/08/02718</v>
      </c>
      <c r="D2518" s="10" t="str">
        <f>IFERROR(IF(تحویلی!$E$1="","",IF(NOSA!O2518=تحویلی!$E$1,تحویلی!$E$1&amp;COUNTIF(NOSA!$O$1:O2518,تحویلی!$E$1),"")),"")</f>
        <v/>
      </c>
      <c r="E2518" s="10" t="str">
        <f t="shared" si="162"/>
        <v>23750718</v>
      </c>
      <c r="F2518" s="10" t="str">
        <f>IFERROR(VLOOKUP(I2518,DATABASE!$N:$O,2,FALSE),"")</f>
        <v>پيشبند نسوز چرمي</v>
      </c>
      <c r="G2518" s="3" t="s">
        <v>2519</v>
      </c>
      <c r="H2518" s="4">
        <v>23750</v>
      </c>
      <c r="I2518" s="3" t="s">
        <v>1459</v>
      </c>
      <c r="J2518" s="3" t="s">
        <v>15</v>
      </c>
      <c r="K2518" s="5">
        <v>1</v>
      </c>
      <c r="L2518" s="3" t="s">
        <v>8</v>
      </c>
      <c r="M2518" s="3" t="s">
        <v>19</v>
      </c>
      <c r="N2518" s="3" t="s">
        <v>293</v>
      </c>
      <c r="O2518" s="3">
        <v>718</v>
      </c>
      <c r="P2518" s="4">
        <v>1</v>
      </c>
      <c r="Q2518" s="10">
        <f t="shared" si="159"/>
        <v>718</v>
      </c>
    </row>
    <row r="2519" spans="2:17" ht="20.25" customHeight="1">
      <c r="B2519" s="10" t="str">
        <f t="shared" si="160"/>
        <v>دستكش ضد برش سبك718</v>
      </c>
      <c r="C2519" s="10" t="str">
        <f t="shared" si="161"/>
        <v>دستكش ضد برش سبك1402/08/02718</v>
      </c>
      <c r="D2519" s="10" t="str">
        <f>IFERROR(IF(تحویلی!$E$1="","",IF(NOSA!O2519=تحویلی!$E$1,تحویلی!$E$1&amp;COUNTIF(NOSA!$O$1:O2519,تحویلی!$E$1),"")),"")</f>
        <v/>
      </c>
      <c r="E2519" s="10" t="str">
        <f t="shared" si="162"/>
        <v>23750718</v>
      </c>
      <c r="F2519" s="10" t="str">
        <f>IFERROR(VLOOKUP(I2519,DATABASE!$N:$O,2,FALSE),"")</f>
        <v>دستكش ضد برش سبك</v>
      </c>
      <c r="G2519" s="3" t="s">
        <v>2519</v>
      </c>
      <c r="H2519" s="4">
        <v>23750</v>
      </c>
      <c r="I2519" s="3" t="s">
        <v>1442</v>
      </c>
      <c r="J2519" s="3" t="s">
        <v>22</v>
      </c>
      <c r="K2519" s="5">
        <v>1</v>
      </c>
      <c r="L2519" s="3" t="s">
        <v>3</v>
      </c>
      <c r="M2519" s="3" t="s">
        <v>19</v>
      </c>
      <c r="N2519" s="3" t="s">
        <v>293</v>
      </c>
      <c r="O2519" s="3">
        <v>718</v>
      </c>
      <c r="P2519" s="4">
        <v>1</v>
      </c>
      <c r="Q2519" s="10">
        <f t="shared" si="159"/>
        <v>718</v>
      </c>
    </row>
    <row r="2520" spans="2:17" ht="20.25" customHeight="1">
      <c r="B2520" s="10" t="str">
        <f t="shared" si="160"/>
        <v>دستكش ضد برش سبك254</v>
      </c>
      <c r="C2520" s="10" t="str">
        <f t="shared" si="161"/>
        <v>دستكش ضد برش سبك1402/08/02254</v>
      </c>
      <c r="D2520" s="10" t="str">
        <f>IFERROR(IF(تحویلی!$E$1="","",IF(NOSA!O2520=تحویلی!$E$1,تحویلی!$E$1&amp;COUNTIF(NOSA!$O$1:O2520,تحویلی!$E$1),"")),"")</f>
        <v/>
      </c>
      <c r="E2520" s="10" t="str">
        <f t="shared" si="162"/>
        <v>23753254</v>
      </c>
      <c r="F2520" s="10" t="str">
        <f>IFERROR(VLOOKUP(I2520,DATABASE!$N:$O,2,FALSE),"")</f>
        <v>دستكش ضد برش سبك</v>
      </c>
      <c r="G2520" s="3" t="s">
        <v>2519</v>
      </c>
      <c r="H2520" s="4">
        <v>23753</v>
      </c>
      <c r="I2520" s="3" t="s">
        <v>1442</v>
      </c>
      <c r="J2520" s="3" t="s">
        <v>22</v>
      </c>
      <c r="K2520" s="5">
        <v>1</v>
      </c>
      <c r="L2520" s="3" t="s">
        <v>3</v>
      </c>
      <c r="M2520" s="3" t="s">
        <v>47</v>
      </c>
      <c r="N2520" s="3" t="s">
        <v>279</v>
      </c>
      <c r="O2520" s="3">
        <v>254</v>
      </c>
      <c r="P2520" s="4">
        <v>0</v>
      </c>
      <c r="Q2520" s="10">
        <f t="shared" si="159"/>
        <v>254</v>
      </c>
    </row>
    <row r="2521" spans="2:17" ht="20.25" customHeight="1">
      <c r="B2521" s="10" t="str">
        <f t="shared" si="160"/>
        <v>لباس كار ديرسوز(بلوز) 31</v>
      </c>
      <c r="C2521" s="10" t="str">
        <f t="shared" si="161"/>
        <v>لباس كار ديرسوز(بلوز) 1402/08/0331</v>
      </c>
      <c r="D2521" s="10" t="str">
        <f>IFERROR(IF(تحویلی!$E$1="","",IF(NOSA!O2521=تحویلی!$E$1,تحویلی!$E$1&amp;COUNTIF(NOSA!$O$1:O2521,تحویلی!$E$1),"")),"")</f>
        <v/>
      </c>
      <c r="E2521" s="10" t="str">
        <f t="shared" si="162"/>
        <v>2375631</v>
      </c>
      <c r="F2521" s="10" t="str">
        <f>IFERROR(VLOOKUP(I2521,DATABASE!$N:$O,2,FALSE),"")</f>
        <v xml:space="preserve">لباس كار ديرسوز(بلوز) </v>
      </c>
      <c r="G2521" s="3" t="s">
        <v>2520</v>
      </c>
      <c r="H2521" s="4">
        <v>23756</v>
      </c>
      <c r="I2521" s="3" t="s">
        <v>2315</v>
      </c>
      <c r="J2521" s="3" t="s">
        <v>2667</v>
      </c>
      <c r="K2521" s="5">
        <v>1</v>
      </c>
      <c r="L2521" s="3" t="s">
        <v>8</v>
      </c>
      <c r="M2521" s="3" t="s">
        <v>9</v>
      </c>
      <c r="N2521" s="3" t="s">
        <v>175</v>
      </c>
      <c r="O2521" s="3">
        <v>31</v>
      </c>
      <c r="P2521" s="4">
        <v>0</v>
      </c>
      <c r="Q2521" s="10">
        <f t="shared" si="159"/>
        <v>31</v>
      </c>
    </row>
    <row r="2522" spans="2:17" ht="20.25" customHeight="1">
      <c r="B2522" s="10" t="str">
        <f t="shared" si="160"/>
        <v>لباس زير زمستاني- بلوز و شلوار563</v>
      </c>
      <c r="C2522" s="10" t="str">
        <f t="shared" si="161"/>
        <v>لباس زير زمستاني- بلوز و شلوار1402/08/03563</v>
      </c>
      <c r="D2522" s="10" t="str">
        <f>IFERROR(IF(تحویلی!$E$1="","",IF(NOSA!O2522=تحویلی!$E$1,تحویلی!$E$1&amp;COUNTIF(NOSA!$O$1:O2522,تحویلی!$E$1),"")),"")</f>
        <v/>
      </c>
      <c r="E2522" s="10" t="str">
        <f t="shared" si="162"/>
        <v>23758563</v>
      </c>
      <c r="F2522" s="10" t="str">
        <f>IFERROR(VLOOKUP(I2522,DATABASE!$N:$O,2,FALSE),"")</f>
        <v>لباس زير زمستاني- بلوز و شلوار</v>
      </c>
      <c r="G2522" s="3" t="s">
        <v>2520</v>
      </c>
      <c r="H2522" s="4">
        <v>23758</v>
      </c>
      <c r="I2522" s="3" t="s">
        <v>2361</v>
      </c>
      <c r="J2522" s="3" t="s">
        <v>2826</v>
      </c>
      <c r="K2522" s="5">
        <v>1</v>
      </c>
      <c r="L2522" s="3" t="s">
        <v>28</v>
      </c>
      <c r="M2522" s="3" t="s">
        <v>25</v>
      </c>
      <c r="N2522" s="3" t="s">
        <v>196</v>
      </c>
      <c r="O2522" s="3">
        <v>563</v>
      </c>
      <c r="P2522" s="4">
        <v>0</v>
      </c>
      <c r="Q2522" s="10">
        <f t="shared" si="159"/>
        <v>563</v>
      </c>
    </row>
    <row r="2523" spans="2:17" ht="20.25" customHeight="1">
      <c r="B2523" s="10" t="str">
        <f t="shared" si="160"/>
        <v>لباس كار يكبار مصرف10028</v>
      </c>
      <c r="C2523" s="10" t="str">
        <f t="shared" si="161"/>
        <v>لباس كار يكبار مصرف1402/08/0310028</v>
      </c>
      <c r="D2523" s="10" t="str">
        <f>IFERROR(IF(تحویلی!$E$1="","",IF(NOSA!O2523=تحویلی!$E$1,تحویلی!$E$1&amp;COUNTIF(NOSA!$O$1:O2523,تحویلی!$E$1),"")),"")</f>
        <v/>
      </c>
      <c r="E2523" s="10" t="str">
        <f t="shared" si="162"/>
        <v>2377110028</v>
      </c>
      <c r="F2523" s="10" t="str">
        <f>IFERROR(VLOOKUP(I2523,DATABASE!$N:$O,2,FALSE),"")</f>
        <v>لباس كار يكبار مصرف</v>
      </c>
      <c r="G2523" s="3" t="s">
        <v>2520</v>
      </c>
      <c r="H2523" s="4">
        <v>23771</v>
      </c>
      <c r="I2523" s="3" t="s">
        <v>2319</v>
      </c>
      <c r="J2523" s="3" t="s">
        <v>2790</v>
      </c>
      <c r="K2523" s="5">
        <v>1</v>
      </c>
      <c r="L2523" s="3" t="s">
        <v>8</v>
      </c>
      <c r="M2523" s="3" t="s">
        <v>9</v>
      </c>
      <c r="N2523" s="3" t="s">
        <v>1638</v>
      </c>
      <c r="O2523" s="3">
        <v>10028</v>
      </c>
      <c r="P2523" s="4">
        <v>0</v>
      </c>
      <c r="Q2523" s="10">
        <f t="shared" si="159"/>
        <v>10028</v>
      </c>
    </row>
    <row r="2524" spans="2:17" ht="20.25" customHeight="1">
      <c r="B2524" s="10" t="str">
        <f t="shared" si="160"/>
        <v>لباس كار ديرسوز(بلوز) 10028</v>
      </c>
      <c r="C2524" s="10" t="str">
        <f t="shared" si="161"/>
        <v>لباس كار ديرسوز(بلوز) 1402/08/0310028</v>
      </c>
      <c r="D2524" s="10" t="str">
        <f>IFERROR(IF(تحویلی!$E$1="","",IF(NOSA!O2524=تحویلی!$E$1,تحویلی!$E$1&amp;COUNTIF(NOSA!$O$1:O2524,تحویلی!$E$1),"")),"")</f>
        <v/>
      </c>
      <c r="E2524" s="10" t="str">
        <f t="shared" si="162"/>
        <v>2377110028</v>
      </c>
      <c r="F2524" s="10" t="str">
        <f>IFERROR(VLOOKUP(I2524,DATABASE!$N:$O,2,FALSE),"")</f>
        <v xml:space="preserve">لباس كار ديرسوز(بلوز) </v>
      </c>
      <c r="G2524" s="3" t="s">
        <v>2520</v>
      </c>
      <c r="H2524" s="4">
        <v>23771</v>
      </c>
      <c r="I2524" s="3" t="s">
        <v>2315</v>
      </c>
      <c r="J2524" s="3" t="s">
        <v>2667</v>
      </c>
      <c r="K2524" s="5">
        <v>1</v>
      </c>
      <c r="L2524" s="3" t="s">
        <v>8</v>
      </c>
      <c r="M2524" s="3" t="s">
        <v>9</v>
      </c>
      <c r="N2524" s="3" t="s">
        <v>1638</v>
      </c>
      <c r="O2524" s="3">
        <v>10028</v>
      </c>
      <c r="P2524" s="4">
        <v>0</v>
      </c>
      <c r="Q2524" s="10">
        <f t="shared" si="159"/>
        <v>10028</v>
      </c>
    </row>
    <row r="2525" spans="2:17" ht="20.25" customHeight="1">
      <c r="B2525" s="10" t="str">
        <f t="shared" si="160"/>
        <v>دستكش كف مواد سبك460</v>
      </c>
      <c r="C2525" s="10" t="str">
        <f t="shared" si="161"/>
        <v>دستكش كف مواد سبك1402/08/03460</v>
      </c>
      <c r="D2525" s="10" t="str">
        <f>IFERROR(IF(تحویلی!$E$1="","",IF(NOSA!O2525=تحویلی!$E$1,تحویلی!$E$1&amp;COUNTIF(NOSA!$O$1:O2525,تحویلی!$E$1),"")),"")</f>
        <v/>
      </c>
      <c r="E2525" s="10" t="str">
        <f t="shared" si="162"/>
        <v>23798460</v>
      </c>
      <c r="F2525" s="10" t="str">
        <f>IFERROR(VLOOKUP(I2525,DATABASE!$N:$O,2,FALSE),"")</f>
        <v>دستكش كف مواد سبك</v>
      </c>
      <c r="G2525" s="3" t="s">
        <v>2520</v>
      </c>
      <c r="H2525" s="4">
        <v>23798</v>
      </c>
      <c r="I2525" s="3" t="s">
        <v>1456</v>
      </c>
      <c r="J2525" s="3" t="s">
        <v>2</v>
      </c>
      <c r="K2525" s="5">
        <v>1</v>
      </c>
      <c r="L2525" s="3" t="s">
        <v>3</v>
      </c>
      <c r="M2525" s="3" t="s">
        <v>47</v>
      </c>
      <c r="N2525" s="3" t="s">
        <v>2765</v>
      </c>
      <c r="O2525" s="3">
        <v>460</v>
      </c>
      <c r="P2525" s="4">
        <v>0</v>
      </c>
      <c r="Q2525" s="10">
        <f t="shared" si="159"/>
        <v>460</v>
      </c>
    </row>
    <row r="2526" spans="2:17" ht="20.25" customHeight="1">
      <c r="B2526" s="10" t="str">
        <f t="shared" si="160"/>
        <v>711</v>
      </c>
      <c r="C2526" s="10" t="str">
        <f t="shared" si="161"/>
        <v>1402/08/04711</v>
      </c>
      <c r="D2526" s="10" t="str">
        <f>IFERROR(IF(تحویلی!$E$1="","",IF(NOSA!O2526=تحویلی!$E$1,تحویلی!$E$1&amp;COUNTIF(NOSA!$O$1:O2526,تحویلی!$E$1),"")),"")</f>
        <v/>
      </c>
      <c r="E2526" s="10" t="str">
        <f t="shared" si="162"/>
        <v>23806711</v>
      </c>
      <c r="F2526" s="10" t="str">
        <f>IFERROR(VLOOKUP(I2526,DATABASE!$N:$O,2,FALSE),"")</f>
        <v/>
      </c>
      <c r="G2526" s="3" t="s">
        <v>2521</v>
      </c>
      <c r="H2526" s="4">
        <v>23806</v>
      </c>
      <c r="I2526" s="3" t="s">
        <v>2829</v>
      </c>
      <c r="J2526" s="3" t="s">
        <v>2830</v>
      </c>
      <c r="K2526" s="5">
        <v>1</v>
      </c>
      <c r="L2526" s="3" t="s">
        <v>8</v>
      </c>
      <c r="M2526" s="3" t="s">
        <v>202</v>
      </c>
      <c r="N2526" s="3" t="s">
        <v>603</v>
      </c>
      <c r="O2526" s="3">
        <v>711</v>
      </c>
      <c r="P2526" s="4">
        <v>0</v>
      </c>
      <c r="Q2526" s="10">
        <f t="shared" si="159"/>
        <v>711</v>
      </c>
    </row>
    <row r="2527" spans="2:17" ht="20.25" customHeight="1">
      <c r="B2527" s="10" t="str">
        <f t="shared" si="160"/>
        <v>646</v>
      </c>
      <c r="C2527" s="10" t="str">
        <f t="shared" si="161"/>
        <v>1402/08/04646</v>
      </c>
      <c r="D2527" s="10" t="str">
        <f>IFERROR(IF(تحویلی!$E$1="","",IF(NOSA!O2527=تحویلی!$E$1,تحویلی!$E$1&amp;COUNTIF(NOSA!$O$1:O2527,تحویلی!$E$1),"")),"")</f>
        <v/>
      </c>
      <c r="E2527" s="10" t="str">
        <f t="shared" si="162"/>
        <v>23807646</v>
      </c>
      <c r="F2527" s="10" t="str">
        <f>IFERROR(VLOOKUP(I2527,DATABASE!$N:$O,2,FALSE),"")</f>
        <v/>
      </c>
      <c r="G2527" s="3" t="s">
        <v>2521</v>
      </c>
      <c r="H2527" s="4">
        <v>23807</v>
      </c>
      <c r="I2527" s="3" t="s">
        <v>2829</v>
      </c>
      <c r="J2527" s="3" t="s">
        <v>2830</v>
      </c>
      <c r="K2527" s="5">
        <v>1</v>
      </c>
      <c r="L2527" s="3" t="s">
        <v>8</v>
      </c>
      <c r="M2527" s="3" t="s">
        <v>40</v>
      </c>
      <c r="N2527" s="3" t="s">
        <v>67</v>
      </c>
      <c r="O2527" s="3">
        <v>646</v>
      </c>
      <c r="P2527" s="4">
        <v>0</v>
      </c>
      <c r="Q2527" s="10">
        <f t="shared" si="159"/>
        <v>646</v>
      </c>
    </row>
    <row r="2528" spans="2:17" ht="20.25" customHeight="1">
      <c r="B2528" s="10" t="str">
        <f t="shared" si="160"/>
        <v>لباس كار ديرسوز(شلوار) 646</v>
      </c>
      <c r="C2528" s="10" t="str">
        <f t="shared" si="161"/>
        <v>لباس كار ديرسوز(شلوار) 1402/08/04646</v>
      </c>
      <c r="D2528" s="10" t="str">
        <f>IFERROR(IF(تحویلی!$E$1="","",IF(NOSA!O2528=تحویلی!$E$1,تحویلی!$E$1&amp;COUNTIF(NOSA!$O$1:O2528,تحویلی!$E$1),"")),"")</f>
        <v/>
      </c>
      <c r="E2528" s="10" t="str">
        <f t="shared" si="162"/>
        <v>23807646</v>
      </c>
      <c r="F2528" s="10" t="str">
        <f>IFERROR(VLOOKUP(I2528,DATABASE!$N:$O,2,FALSE),"")</f>
        <v xml:space="preserve">لباس كار ديرسوز(شلوار) </v>
      </c>
      <c r="G2528" s="3" t="s">
        <v>2521</v>
      </c>
      <c r="H2528" s="4">
        <v>23807</v>
      </c>
      <c r="I2528" s="3" t="s">
        <v>2318</v>
      </c>
      <c r="J2528" s="3" t="s">
        <v>2831</v>
      </c>
      <c r="K2528" s="5">
        <v>1</v>
      </c>
      <c r="L2528" s="3" t="s">
        <v>8</v>
      </c>
      <c r="M2528" s="3" t="s">
        <v>40</v>
      </c>
      <c r="N2528" s="3" t="s">
        <v>67</v>
      </c>
      <c r="O2528" s="3">
        <v>646</v>
      </c>
      <c r="P2528" s="4">
        <v>0</v>
      </c>
      <c r="Q2528" s="10">
        <f t="shared" si="159"/>
        <v>646</v>
      </c>
    </row>
    <row r="2529" spans="2:17" ht="20.25" customHeight="1">
      <c r="B2529" s="10" t="str">
        <f t="shared" si="160"/>
        <v>لباس كار نسوز- بلو649</v>
      </c>
      <c r="C2529" s="10" t="str">
        <f t="shared" si="161"/>
        <v>لباس كار نسوز- بلو1402/08/04649</v>
      </c>
      <c r="D2529" s="10" t="str">
        <f>IFERROR(IF(تحویلی!$E$1="","",IF(NOSA!O2529=تحویلی!$E$1,تحویلی!$E$1&amp;COUNTIF(NOSA!$O$1:O2529,تحویلی!$E$1),"")),"")</f>
        <v/>
      </c>
      <c r="E2529" s="10" t="str">
        <f t="shared" si="162"/>
        <v>23811649</v>
      </c>
      <c r="F2529" s="10" t="str">
        <f>IFERROR(VLOOKUP(I2529,DATABASE!$N:$O,2,FALSE),"")</f>
        <v>لباس كار نسوز- بلو</v>
      </c>
      <c r="G2529" s="3" t="s">
        <v>2521</v>
      </c>
      <c r="H2529" s="4">
        <v>23811</v>
      </c>
      <c r="I2529" s="3" t="s">
        <v>1641</v>
      </c>
      <c r="J2529" s="3" t="s">
        <v>1642</v>
      </c>
      <c r="K2529" s="5">
        <v>1</v>
      </c>
      <c r="L2529" s="3" t="s">
        <v>8</v>
      </c>
      <c r="M2529" s="3" t="s">
        <v>19</v>
      </c>
      <c r="N2529" s="3" t="s">
        <v>81</v>
      </c>
      <c r="O2529" s="3">
        <v>649</v>
      </c>
      <c r="P2529" s="4">
        <v>1</v>
      </c>
      <c r="Q2529" s="10">
        <f t="shared" si="159"/>
        <v>649</v>
      </c>
    </row>
    <row r="2530" spans="2:17" ht="20.25" customHeight="1">
      <c r="B2530" s="10" t="str">
        <f t="shared" si="160"/>
        <v>لباس كار نسوز(بلوز و شلوار)86</v>
      </c>
      <c r="C2530" s="10" t="str">
        <f t="shared" si="161"/>
        <v>لباس كار نسوز(بلوز و شلوار)1402/08/0486</v>
      </c>
      <c r="D2530" s="10" t="str">
        <f>IFERROR(IF(تحویلی!$E$1="","",IF(NOSA!O2530=تحویلی!$E$1,تحویلی!$E$1&amp;COUNTIF(NOSA!$O$1:O2530,تحویلی!$E$1),"")),"")</f>
        <v/>
      </c>
      <c r="E2530" s="10" t="str">
        <f t="shared" si="162"/>
        <v>2381386</v>
      </c>
      <c r="F2530" s="10" t="str">
        <f>IFERROR(VLOOKUP(I2530,DATABASE!$N:$O,2,FALSE),"")</f>
        <v>لباس كار نسوز(بلوز و شلوار)</v>
      </c>
      <c r="G2530" s="3" t="s">
        <v>2521</v>
      </c>
      <c r="H2530" s="4">
        <v>23813</v>
      </c>
      <c r="I2530" s="3" t="s">
        <v>1766</v>
      </c>
      <c r="J2530" s="3" t="s">
        <v>1767</v>
      </c>
      <c r="K2530" s="5">
        <v>1</v>
      </c>
      <c r="L2530" s="3" t="s">
        <v>28</v>
      </c>
      <c r="M2530" s="3" t="s">
        <v>4</v>
      </c>
      <c r="N2530" s="3" t="s">
        <v>105</v>
      </c>
      <c r="O2530" s="3">
        <v>86</v>
      </c>
      <c r="P2530" s="4">
        <v>1</v>
      </c>
      <c r="Q2530" s="10">
        <f t="shared" ref="Q2530:Q2593" si="163">VALUE(O2530)</f>
        <v>86</v>
      </c>
    </row>
    <row r="2531" spans="2:17" ht="20.25" customHeight="1">
      <c r="B2531" s="10" t="str">
        <f t="shared" si="160"/>
        <v>گوشي اير پلاگ674</v>
      </c>
      <c r="C2531" s="10" t="str">
        <f t="shared" si="161"/>
        <v>گوشي اير پلاگ1402/08/04674</v>
      </c>
      <c r="D2531" s="10" t="str">
        <f>IFERROR(IF(تحویلی!$E$1="","",IF(NOSA!O2531=تحویلی!$E$1,تحویلی!$E$1&amp;COUNTIF(NOSA!$O$1:O2531,تحویلی!$E$1),"")),"")</f>
        <v/>
      </c>
      <c r="E2531" s="10" t="str">
        <f t="shared" si="162"/>
        <v>23831674</v>
      </c>
      <c r="F2531" s="10" t="str">
        <f>IFERROR(VLOOKUP(I2531,DATABASE!$N:$O,2,FALSE),"")</f>
        <v>گوشي اير پلاگ</v>
      </c>
      <c r="G2531" s="3" t="s">
        <v>2521</v>
      </c>
      <c r="H2531" s="4">
        <v>23831</v>
      </c>
      <c r="I2531" s="3" t="s">
        <v>1581</v>
      </c>
      <c r="J2531" s="3" t="s">
        <v>124</v>
      </c>
      <c r="K2531" s="5">
        <v>1</v>
      </c>
      <c r="L2531" s="3" t="s">
        <v>8</v>
      </c>
      <c r="M2531" s="3" t="s">
        <v>19</v>
      </c>
      <c r="N2531" s="3" t="s">
        <v>2832</v>
      </c>
      <c r="O2531" s="3">
        <v>674</v>
      </c>
      <c r="P2531" s="4">
        <v>0</v>
      </c>
      <c r="Q2531" s="10">
        <f t="shared" si="163"/>
        <v>674</v>
      </c>
    </row>
    <row r="2532" spans="2:17" ht="20.25" customHeight="1">
      <c r="B2532" s="10" t="str">
        <f t="shared" si="160"/>
        <v>دستكش ضد برش سبك827</v>
      </c>
      <c r="C2532" s="10" t="str">
        <f t="shared" si="161"/>
        <v>دستكش ضد برش سبك1402/08/04827</v>
      </c>
      <c r="D2532" s="10" t="str">
        <f>IFERROR(IF(تحویلی!$E$1="","",IF(NOSA!O2532=تحویلی!$E$1,تحویلی!$E$1&amp;COUNTIF(NOSA!$O$1:O2532,تحویلی!$E$1),"")),"")</f>
        <v/>
      </c>
      <c r="E2532" s="10" t="str">
        <f t="shared" si="162"/>
        <v>23832827</v>
      </c>
      <c r="F2532" s="10" t="str">
        <f>IFERROR(VLOOKUP(I2532,DATABASE!$N:$O,2,FALSE),"")</f>
        <v>دستكش ضد برش سبك</v>
      </c>
      <c r="G2532" s="3" t="s">
        <v>2521</v>
      </c>
      <c r="H2532" s="4">
        <v>23832</v>
      </c>
      <c r="I2532" s="3" t="s">
        <v>1442</v>
      </c>
      <c r="J2532" s="3" t="s">
        <v>22</v>
      </c>
      <c r="K2532" s="5">
        <v>1</v>
      </c>
      <c r="L2532" s="3" t="s">
        <v>3</v>
      </c>
      <c r="M2532" s="3" t="s">
        <v>47</v>
      </c>
      <c r="N2532" s="3" t="s">
        <v>2653</v>
      </c>
      <c r="O2532" s="3">
        <v>827</v>
      </c>
      <c r="P2532" s="4">
        <v>1</v>
      </c>
      <c r="Q2532" s="10">
        <f t="shared" si="163"/>
        <v>827</v>
      </c>
    </row>
    <row r="2533" spans="2:17" ht="20.25" customHeight="1">
      <c r="B2533" s="10" t="str">
        <f t="shared" si="160"/>
        <v>لباس كار نسوز(بلوز و شلوار)690</v>
      </c>
      <c r="C2533" s="10" t="str">
        <f t="shared" si="161"/>
        <v>لباس كار نسوز(بلوز و شلوار)1402/08/04690</v>
      </c>
      <c r="D2533" s="10" t="str">
        <f>IFERROR(IF(تحویلی!$E$1="","",IF(NOSA!O2533=تحویلی!$E$1,تحویلی!$E$1&amp;COUNTIF(NOSA!$O$1:O2533,تحویلی!$E$1),"")),"")</f>
        <v/>
      </c>
      <c r="E2533" s="10" t="str">
        <f t="shared" si="162"/>
        <v>23837690</v>
      </c>
      <c r="F2533" s="10" t="str">
        <f>IFERROR(VLOOKUP(I2533,DATABASE!$N:$O,2,FALSE),"")</f>
        <v>لباس كار نسوز(بلوز و شلوار)</v>
      </c>
      <c r="G2533" s="3" t="s">
        <v>2521</v>
      </c>
      <c r="H2533" s="4">
        <v>23837</v>
      </c>
      <c r="I2533" s="3" t="s">
        <v>1701</v>
      </c>
      <c r="J2533" s="3" t="s">
        <v>1702</v>
      </c>
      <c r="K2533" s="5">
        <v>1</v>
      </c>
      <c r="L2533" s="3" t="s">
        <v>28</v>
      </c>
      <c r="M2533" s="3" t="s">
        <v>4</v>
      </c>
      <c r="N2533" s="3" t="s">
        <v>333</v>
      </c>
      <c r="O2533" s="3">
        <v>690</v>
      </c>
      <c r="P2533" s="4">
        <v>1</v>
      </c>
      <c r="Q2533" s="10">
        <f t="shared" si="163"/>
        <v>690</v>
      </c>
    </row>
    <row r="2534" spans="2:17" ht="20.25" customHeight="1">
      <c r="B2534" s="10" t="str">
        <f t="shared" si="160"/>
        <v>آستين آلومينيومي259</v>
      </c>
      <c r="C2534" s="10" t="str">
        <f t="shared" si="161"/>
        <v>آستين آلومينيومي1402/08/04259</v>
      </c>
      <c r="D2534" s="10" t="str">
        <f>IFERROR(IF(تحویلی!$E$1="","",IF(NOSA!O2534=تحویلی!$E$1,تحویلی!$E$1&amp;COUNTIF(NOSA!$O$1:O2534,تحویلی!$E$1),"")),"")</f>
        <v/>
      </c>
      <c r="E2534" s="10" t="str">
        <f t="shared" si="162"/>
        <v>23839259</v>
      </c>
      <c r="F2534" s="10" t="str">
        <f>IFERROR(VLOOKUP(I2534,DATABASE!$N:$O,2,FALSE),"")</f>
        <v>آستين آلومينيومي</v>
      </c>
      <c r="G2534" s="3" t="s">
        <v>2521</v>
      </c>
      <c r="H2534" s="4">
        <v>23839</v>
      </c>
      <c r="I2534" s="3" t="s">
        <v>1508</v>
      </c>
      <c r="J2534" s="3" t="s">
        <v>38</v>
      </c>
      <c r="K2534" s="5">
        <v>1</v>
      </c>
      <c r="L2534" s="3" t="s">
        <v>3</v>
      </c>
      <c r="M2534" s="3" t="s">
        <v>4</v>
      </c>
      <c r="N2534" s="3" t="s">
        <v>13</v>
      </c>
      <c r="O2534" s="3">
        <v>259</v>
      </c>
      <c r="P2534" s="4">
        <v>0</v>
      </c>
      <c r="Q2534" s="10">
        <f t="shared" si="163"/>
        <v>259</v>
      </c>
    </row>
    <row r="2535" spans="2:17" ht="20.25" customHeight="1">
      <c r="B2535" s="10" t="str">
        <f t="shared" si="160"/>
        <v>دستكش كف مواد سبك731</v>
      </c>
      <c r="C2535" s="10" t="str">
        <f t="shared" si="161"/>
        <v>دستكش كف مواد سبك1402/08/04731</v>
      </c>
      <c r="D2535" s="10" t="str">
        <f>IFERROR(IF(تحویلی!$E$1="","",IF(NOSA!O2535=تحویلی!$E$1,تحویلی!$E$1&amp;COUNTIF(NOSA!$O$1:O2535,تحویلی!$E$1),"")),"")</f>
        <v/>
      </c>
      <c r="E2535" s="10" t="str">
        <f t="shared" si="162"/>
        <v>23846731</v>
      </c>
      <c r="F2535" s="10" t="str">
        <f>IFERROR(VLOOKUP(I2535,DATABASE!$N:$O,2,FALSE),"")</f>
        <v>دستكش كف مواد سبك</v>
      </c>
      <c r="G2535" s="3" t="s">
        <v>2521</v>
      </c>
      <c r="H2535" s="4">
        <v>23846</v>
      </c>
      <c r="I2535" s="3" t="s">
        <v>1456</v>
      </c>
      <c r="J2535" s="3" t="s">
        <v>2</v>
      </c>
      <c r="K2535" s="5">
        <v>1</v>
      </c>
      <c r="L2535" s="3" t="s">
        <v>3</v>
      </c>
      <c r="M2535" s="3" t="s">
        <v>47</v>
      </c>
      <c r="N2535" s="3" t="s">
        <v>635</v>
      </c>
      <c r="O2535" s="3">
        <v>731</v>
      </c>
      <c r="P2535" s="4">
        <v>0</v>
      </c>
      <c r="Q2535" s="10">
        <f t="shared" si="163"/>
        <v>731</v>
      </c>
    </row>
    <row r="2536" spans="2:17" ht="20.25" customHeight="1">
      <c r="B2536" s="10" t="str">
        <f t="shared" si="160"/>
        <v>لباس كار ديرسوز(بلوز و شلوار)641</v>
      </c>
      <c r="C2536" s="10" t="str">
        <f t="shared" si="161"/>
        <v>لباس كار ديرسوز(بلوز و شلوار)1402/08/04641</v>
      </c>
      <c r="D2536" s="10" t="str">
        <f>IFERROR(IF(تحویلی!$E$1="","",IF(NOSA!O2536=تحویلی!$E$1,تحویلی!$E$1&amp;COUNTIF(NOSA!$O$1:O2536,تحویلی!$E$1),"")),"")</f>
        <v/>
      </c>
      <c r="E2536" s="10" t="str">
        <f t="shared" si="162"/>
        <v>23849641</v>
      </c>
      <c r="F2536" s="10" t="str">
        <f>IFERROR(VLOOKUP(I2536,DATABASE!$N:$O,2,FALSE),"")</f>
        <v>لباس كار ديرسوز(بلوز و شلوار)</v>
      </c>
      <c r="G2536" s="3" t="s">
        <v>2521</v>
      </c>
      <c r="H2536" s="4">
        <v>23849</v>
      </c>
      <c r="I2536" s="3" t="s">
        <v>1629</v>
      </c>
      <c r="J2536" s="3" t="s">
        <v>1630</v>
      </c>
      <c r="K2536" s="5">
        <v>1</v>
      </c>
      <c r="L2536" s="3" t="s">
        <v>28</v>
      </c>
      <c r="M2536" s="3" t="s">
        <v>47</v>
      </c>
      <c r="N2536" s="3" t="s">
        <v>154</v>
      </c>
      <c r="O2536" s="3">
        <v>641</v>
      </c>
      <c r="P2536" s="4">
        <v>0</v>
      </c>
      <c r="Q2536" s="10">
        <f t="shared" si="163"/>
        <v>641</v>
      </c>
    </row>
    <row r="2537" spans="2:17" ht="20.25" customHeight="1">
      <c r="B2537" s="10" t="str">
        <f t="shared" si="160"/>
        <v>دستكش ضد برش سبك83</v>
      </c>
      <c r="C2537" s="10" t="str">
        <f t="shared" si="161"/>
        <v>دستكش ضد برش سبك1402/08/0583</v>
      </c>
      <c r="D2537" s="10" t="str">
        <f>IFERROR(IF(تحویلی!$E$1="","",IF(NOSA!O2537=تحویلی!$E$1,تحویلی!$E$1&amp;COUNTIF(NOSA!$O$1:O2537,تحویلی!$E$1),"")),"")</f>
        <v/>
      </c>
      <c r="E2537" s="10" t="str">
        <f t="shared" si="162"/>
        <v>2385583</v>
      </c>
      <c r="F2537" s="10" t="str">
        <f>IFERROR(VLOOKUP(I2537,DATABASE!$N:$O,2,FALSE),"")</f>
        <v>دستكش ضد برش سبك</v>
      </c>
      <c r="G2537" s="3" t="s">
        <v>2522</v>
      </c>
      <c r="H2537" s="4">
        <v>23855</v>
      </c>
      <c r="I2537" s="3" t="s">
        <v>1442</v>
      </c>
      <c r="J2537" s="3" t="s">
        <v>22</v>
      </c>
      <c r="K2537" s="5">
        <v>1</v>
      </c>
      <c r="L2537" s="3" t="s">
        <v>3</v>
      </c>
      <c r="M2537" s="3" t="s">
        <v>43</v>
      </c>
      <c r="N2537" s="3" t="s">
        <v>929</v>
      </c>
      <c r="O2537" s="3">
        <v>83</v>
      </c>
      <c r="P2537" s="4">
        <v>0</v>
      </c>
      <c r="Q2537" s="10">
        <f t="shared" si="163"/>
        <v>83</v>
      </c>
    </row>
    <row r="2538" spans="2:17" ht="20.25" customHeight="1">
      <c r="B2538" s="10" t="str">
        <f t="shared" si="160"/>
        <v>دستكش ضد برش سبك221</v>
      </c>
      <c r="C2538" s="10" t="str">
        <f t="shared" si="161"/>
        <v>دستكش ضد برش سبك1402/08/05221</v>
      </c>
      <c r="D2538" s="10" t="str">
        <f>IFERROR(IF(تحویلی!$E$1="","",IF(NOSA!O2538=تحویلی!$E$1,تحویلی!$E$1&amp;COUNTIF(NOSA!$O$1:O2538,تحویلی!$E$1),"")),"")</f>
        <v/>
      </c>
      <c r="E2538" s="10" t="str">
        <f t="shared" si="162"/>
        <v>23857221</v>
      </c>
      <c r="F2538" s="10" t="str">
        <f>IFERROR(VLOOKUP(I2538,DATABASE!$N:$O,2,FALSE),"")</f>
        <v>دستكش ضد برش سبك</v>
      </c>
      <c r="G2538" s="3" t="s">
        <v>2522</v>
      </c>
      <c r="H2538" s="4">
        <v>23857</v>
      </c>
      <c r="I2538" s="3" t="s">
        <v>1442</v>
      </c>
      <c r="J2538" s="3" t="s">
        <v>22</v>
      </c>
      <c r="K2538" s="5">
        <v>1</v>
      </c>
      <c r="L2538" s="3" t="s">
        <v>3</v>
      </c>
      <c r="M2538" s="3" t="s">
        <v>9</v>
      </c>
      <c r="N2538" s="3" t="s">
        <v>2703</v>
      </c>
      <c r="O2538" s="3">
        <v>221</v>
      </c>
      <c r="P2538" s="4">
        <v>0</v>
      </c>
      <c r="Q2538" s="10">
        <f t="shared" si="163"/>
        <v>221</v>
      </c>
    </row>
    <row r="2539" spans="2:17" ht="20.25" customHeight="1">
      <c r="B2539" s="10" t="str">
        <f t="shared" si="160"/>
        <v>دستكش كف مواد سبك540</v>
      </c>
      <c r="C2539" s="10" t="str">
        <f t="shared" si="161"/>
        <v>دستكش كف مواد سبك1402/08/05540</v>
      </c>
      <c r="D2539" s="10" t="str">
        <f>IFERROR(IF(تحویلی!$E$1="","",IF(NOSA!O2539=تحویلی!$E$1,تحویلی!$E$1&amp;COUNTIF(NOSA!$O$1:O2539,تحویلی!$E$1),"")),"")</f>
        <v/>
      </c>
      <c r="E2539" s="10" t="str">
        <f t="shared" si="162"/>
        <v>23859540</v>
      </c>
      <c r="F2539" s="10" t="str">
        <f>IFERROR(VLOOKUP(I2539,DATABASE!$N:$O,2,FALSE),"")</f>
        <v>دستكش كف مواد سبك</v>
      </c>
      <c r="G2539" s="3" t="s">
        <v>2522</v>
      </c>
      <c r="H2539" s="4">
        <v>23859</v>
      </c>
      <c r="I2539" s="3" t="s">
        <v>1456</v>
      </c>
      <c r="J2539" s="3" t="s">
        <v>2</v>
      </c>
      <c r="K2539" s="5">
        <v>1</v>
      </c>
      <c r="L2539" s="3" t="s">
        <v>3</v>
      </c>
      <c r="M2539" s="3" t="s">
        <v>19</v>
      </c>
      <c r="N2539" s="3" t="s">
        <v>2833</v>
      </c>
      <c r="O2539" s="3">
        <v>540</v>
      </c>
      <c r="P2539" s="4">
        <v>0</v>
      </c>
      <c r="Q2539" s="10">
        <f t="shared" si="163"/>
        <v>540</v>
      </c>
    </row>
    <row r="2540" spans="2:17" ht="20.25" customHeight="1">
      <c r="B2540" s="10" t="str">
        <f t="shared" si="160"/>
        <v>دستكش ساق بلند نسوز540</v>
      </c>
      <c r="C2540" s="10" t="str">
        <f t="shared" si="161"/>
        <v>دستكش ساق بلند نسوز1402/08/05540</v>
      </c>
      <c r="D2540" s="10" t="str">
        <f>IFERROR(IF(تحویلی!$E$1="","",IF(NOSA!O2540=تحویلی!$E$1,تحویلی!$E$1&amp;COUNTIF(NOSA!$O$1:O2540,تحویلی!$E$1),"")),"")</f>
        <v/>
      </c>
      <c r="E2540" s="10" t="str">
        <f t="shared" si="162"/>
        <v>23859540</v>
      </c>
      <c r="F2540" s="10" t="str">
        <f>IFERROR(VLOOKUP(I2540,DATABASE!$N:$O,2,FALSE),"")</f>
        <v>دستكش ساق بلند نسوز</v>
      </c>
      <c r="G2540" s="3" t="s">
        <v>2522</v>
      </c>
      <c r="H2540" s="4">
        <v>23859</v>
      </c>
      <c r="I2540" s="3" t="s">
        <v>1461</v>
      </c>
      <c r="J2540" s="3" t="s">
        <v>34</v>
      </c>
      <c r="K2540" s="5">
        <v>1</v>
      </c>
      <c r="L2540" s="3" t="s">
        <v>3</v>
      </c>
      <c r="M2540" s="3" t="s">
        <v>19</v>
      </c>
      <c r="N2540" s="3" t="s">
        <v>2833</v>
      </c>
      <c r="O2540" s="3">
        <v>540</v>
      </c>
      <c r="P2540" s="4">
        <v>0</v>
      </c>
      <c r="Q2540" s="10">
        <f t="shared" si="163"/>
        <v>540</v>
      </c>
    </row>
    <row r="2541" spans="2:17" ht="20.25" customHeight="1">
      <c r="B2541" s="10" t="str">
        <f t="shared" si="160"/>
        <v>دستكش ساق بلند نسوز402</v>
      </c>
      <c r="C2541" s="10" t="str">
        <f t="shared" si="161"/>
        <v>دستكش ساق بلند نسوز1402/08/05402</v>
      </c>
      <c r="D2541" s="10" t="str">
        <f>IFERROR(IF(تحویلی!$E$1="","",IF(NOSA!O2541=تحویلی!$E$1,تحویلی!$E$1&amp;COUNTIF(NOSA!$O$1:O2541,تحویلی!$E$1),"")),"")</f>
        <v/>
      </c>
      <c r="E2541" s="10" t="str">
        <f t="shared" si="162"/>
        <v>23860402</v>
      </c>
      <c r="F2541" s="10" t="str">
        <f>IFERROR(VLOOKUP(I2541,DATABASE!$N:$O,2,FALSE),"")</f>
        <v>دستكش ساق بلند نسوز</v>
      </c>
      <c r="G2541" s="154" t="s">
        <v>2522</v>
      </c>
      <c r="H2541" s="155">
        <v>23860</v>
      </c>
      <c r="I2541" s="154" t="s">
        <v>1461</v>
      </c>
      <c r="J2541" s="154" t="s">
        <v>34</v>
      </c>
      <c r="K2541" s="156">
        <v>1</v>
      </c>
      <c r="L2541" s="154" t="s">
        <v>3</v>
      </c>
      <c r="M2541" s="154" t="s">
        <v>4</v>
      </c>
      <c r="N2541" s="154" t="s">
        <v>2834</v>
      </c>
      <c r="O2541" s="153">
        <v>402</v>
      </c>
      <c r="P2541" s="155">
        <v>0</v>
      </c>
      <c r="Q2541" s="10">
        <f t="shared" si="163"/>
        <v>402</v>
      </c>
    </row>
    <row r="2542" spans="2:17" ht="20.25" customHeight="1">
      <c r="B2542" s="10" t="str">
        <f t="shared" si="160"/>
        <v>دستكش ضد برش سبك402</v>
      </c>
      <c r="C2542" s="10" t="str">
        <f t="shared" si="161"/>
        <v>دستكش ضد برش سبك1402/08/05402</v>
      </c>
      <c r="D2542" s="10" t="str">
        <f>IFERROR(IF(تحویلی!$E$1="","",IF(NOSA!O2542=تحویلی!$E$1,تحویلی!$E$1&amp;COUNTIF(NOSA!$O$1:O2542,تحویلی!$E$1),"")),"")</f>
        <v/>
      </c>
      <c r="E2542" s="10" t="str">
        <f t="shared" si="162"/>
        <v>23860402</v>
      </c>
      <c r="F2542" s="10" t="str">
        <f>IFERROR(VLOOKUP(I2542,DATABASE!$N:$O,2,FALSE),"")</f>
        <v>دستكش ضد برش سبك</v>
      </c>
      <c r="G2542" s="154" t="s">
        <v>2522</v>
      </c>
      <c r="H2542" s="155">
        <v>23860</v>
      </c>
      <c r="I2542" s="154" t="s">
        <v>1442</v>
      </c>
      <c r="J2542" s="154" t="s">
        <v>22</v>
      </c>
      <c r="K2542" s="156">
        <v>1</v>
      </c>
      <c r="L2542" s="154" t="s">
        <v>3</v>
      </c>
      <c r="M2542" s="154" t="s">
        <v>4</v>
      </c>
      <c r="N2542" s="154" t="s">
        <v>2834</v>
      </c>
      <c r="O2542" s="153">
        <v>402</v>
      </c>
      <c r="P2542" s="155">
        <v>0</v>
      </c>
      <c r="Q2542" s="10">
        <f t="shared" si="163"/>
        <v>402</v>
      </c>
    </row>
    <row r="2543" spans="2:17" ht="20.25" customHeight="1">
      <c r="B2543" s="10" t="str">
        <f t="shared" si="160"/>
        <v>پيشبند نسوز چرمي584</v>
      </c>
      <c r="C2543" s="10" t="str">
        <f t="shared" si="161"/>
        <v>پيشبند نسوز چرمي1402/08/05584</v>
      </c>
      <c r="D2543" s="10" t="str">
        <f>IFERROR(IF(تحویلی!$E$1="","",IF(NOSA!O2543=تحویلی!$E$1,تحویلی!$E$1&amp;COUNTIF(NOSA!$O$1:O2543,تحویلی!$E$1),"")),"")</f>
        <v/>
      </c>
      <c r="E2543" s="10" t="str">
        <f t="shared" si="162"/>
        <v>23870584</v>
      </c>
      <c r="F2543" s="10" t="str">
        <f>IFERROR(VLOOKUP(I2543,DATABASE!$N:$O,2,FALSE),"")</f>
        <v>پيشبند نسوز چرمي</v>
      </c>
      <c r="G2543" s="154" t="s">
        <v>2522</v>
      </c>
      <c r="H2543" s="155">
        <v>23870</v>
      </c>
      <c r="I2543" s="154" t="s">
        <v>1459</v>
      </c>
      <c r="J2543" s="154" t="s">
        <v>15</v>
      </c>
      <c r="K2543" s="156">
        <v>1</v>
      </c>
      <c r="L2543" s="154" t="s">
        <v>8</v>
      </c>
      <c r="M2543" s="154" t="s">
        <v>19</v>
      </c>
      <c r="N2543" s="154" t="s">
        <v>2737</v>
      </c>
      <c r="O2543" s="153">
        <v>584</v>
      </c>
      <c r="P2543" s="155">
        <v>0</v>
      </c>
      <c r="Q2543" s="10">
        <f t="shared" si="163"/>
        <v>584</v>
      </c>
    </row>
    <row r="2544" spans="2:17" ht="20.25" customHeight="1">
      <c r="B2544" s="10" t="str">
        <f t="shared" si="160"/>
        <v>دستكش ساق بلند نسوز584</v>
      </c>
      <c r="C2544" s="10" t="str">
        <f t="shared" si="161"/>
        <v>دستكش ساق بلند نسوز1402/08/05584</v>
      </c>
      <c r="D2544" s="10" t="str">
        <f>IFERROR(IF(تحویلی!$E$1="","",IF(NOSA!O2544=تحویلی!$E$1,تحویلی!$E$1&amp;COUNTIF(NOSA!$O$1:O2544,تحویلی!$E$1),"")),"")</f>
        <v/>
      </c>
      <c r="E2544" s="10" t="str">
        <f t="shared" si="162"/>
        <v>23870584</v>
      </c>
      <c r="F2544" s="10" t="str">
        <f>IFERROR(VLOOKUP(I2544,DATABASE!$N:$O,2,FALSE),"")</f>
        <v>دستكش ساق بلند نسوز</v>
      </c>
      <c r="G2544" s="154" t="s">
        <v>2522</v>
      </c>
      <c r="H2544" s="155">
        <v>23870</v>
      </c>
      <c r="I2544" s="154" t="s">
        <v>1461</v>
      </c>
      <c r="J2544" s="154" t="s">
        <v>34</v>
      </c>
      <c r="K2544" s="156">
        <v>1</v>
      </c>
      <c r="L2544" s="154" t="s">
        <v>3</v>
      </c>
      <c r="M2544" s="154" t="s">
        <v>19</v>
      </c>
      <c r="N2544" s="154" t="s">
        <v>2737</v>
      </c>
      <c r="O2544" s="153">
        <v>584</v>
      </c>
      <c r="P2544" s="155">
        <v>0</v>
      </c>
      <c r="Q2544" s="10">
        <f t="shared" si="163"/>
        <v>584</v>
      </c>
    </row>
    <row r="2545" spans="2:17" ht="20.25" customHeight="1">
      <c r="B2545" s="10" t="str">
        <f t="shared" si="160"/>
        <v>584</v>
      </c>
      <c r="C2545" s="10" t="str">
        <f t="shared" si="161"/>
        <v>1402/08/05584</v>
      </c>
      <c r="D2545" s="10" t="str">
        <f>IFERROR(IF(تحویلی!$E$1="","",IF(NOSA!O2545=تحویلی!$E$1,تحویلی!$E$1&amp;COUNTIF(NOSA!$O$1:O2545,تحویلی!$E$1),"")),"")</f>
        <v/>
      </c>
      <c r="E2545" s="10" t="str">
        <f t="shared" si="162"/>
        <v>23870584</v>
      </c>
      <c r="F2545" s="10" t="str">
        <f>IFERROR(VLOOKUP(I2545,DATABASE!$N:$O,2,FALSE),"")</f>
        <v/>
      </c>
      <c r="G2545" s="154" t="s">
        <v>2522</v>
      </c>
      <c r="H2545" s="155">
        <v>23870</v>
      </c>
      <c r="I2545" s="154" t="s">
        <v>2699</v>
      </c>
      <c r="J2545" s="154" t="s">
        <v>7</v>
      </c>
      <c r="K2545" s="156">
        <v>1</v>
      </c>
      <c r="L2545" s="154" t="s">
        <v>8</v>
      </c>
      <c r="M2545" s="154" t="s">
        <v>19</v>
      </c>
      <c r="N2545" s="154" t="s">
        <v>2737</v>
      </c>
      <c r="O2545" s="153">
        <v>584</v>
      </c>
      <c r="P2545" s="155">
        <v>0</v>
      </c>
      <c r="Q2545" s="10">
        <f t="shared" si="163"/>
        <v>584</v>
      </c>
    </row>
    <row r="2546" spans="2:17" ht="20.25" customHeight="1">
      <c r="B2546" s="10" t="str">
        <f t="shared" si="160"/>
        <v>نقاب تيره محافظ صورت  canasafe584</v>
      </c>
      <c r="C2546" s="10" t="str">
        <f t="shared" si="161"/>
        <v>نقاب تيره محافظ صورت  canasafe1402/08/05584</v>
      </c>
      <c r="D2546" s="10" t="str">
        <f>IFERROR(IF(تحویلی!$E$1="","",IF(NOSA!O2546=تحویلی!$E$1,تحویلی!$E$1&amp;COUNTIF(NOSA!$O$1:O2546,تحویلی!$E$1),"")),"")</f>
        <v/>
      </c>
      <c r="E2546" s="10" t="str">
        <f t="shared" si="162"/>
        <v>23870584</v>
      </c>
      <c r="F2546" s="10" t="str">
        <f>IFERROR(VLOOKUP(I2546,DATABASE!$N:$O,2,FALSE),"")</f>
        <v>نقاب تيره محافظ صورت  canasafe</v>
      </c>
      <c r="G2546" s="154" t="s">
        <v>2522</v>
      </c>
      <c r="H2546" s="155">
        <v>23870</v>
      </c>
      <c r="I2546" s="154" t="s">
        <v>1487</v>
      </c>
      <c r="J2546" s="154" t="s">
        <v>1488</v>
      </c>
      <c r="K2546" s="156">
        <v>1</v>
      </c>
      <c r="L2546" s="154" t="s">
        <v>8</v>
      </c>
      <c r="M2546" s="154" t="s">
        <v>19</v>
      </c>
      <c r="N2546" s="154" t="s">
        <v>2737</v>
      </c>
      <c r="O2546" s="153">
        <v>584</v>
      </c>
      <c r="P2546" s="155">
        <v>0</v>
      </c>
      <c r="Q2546" s="10">
        <f t="shared" si="163"/>
        <v>584</v>
      </c>
    </row>
    <row r="2547" spans="2:17" ht="20.25" customHeight="1">
      <c r="B2547" s="10" t="str">
        <f t="shared" si="160"/>
        <v>چكمه ايمني نسوز584</v>
      </c>
      <c r="C2547" s="10" t="str">
        <f t="shared" si="161"/>
        <v>چكمه ايمني نسوز1402/08/05584</v>
      </c>
      <c r="D2547" s="10" t="str">
        <f>IFERROR(IF(تحویلی!$E$1="","",IF(NOSA!O2547=تحویلی!$E$1,تحویلی!$E$1&amp;COUNTIF(NOSA!$O$1:O2547,تحویلی!$E$1),"")),"")</f>
        <v/>
      </c>
      <c r="E2547" s="10" t="str">
        <f t="shared" si="162"/>
        <v>23870584</v>
      </c>
      <c r="F2547" s="10" t="str">
        <f>IFERROR(VLOOKUP(I2547,DATABASE!$N:$O,2,FALSE),"")</f>
        <v>چكمه ايمني نسوز</v>
      </c>
      <c r="G2547" s="154" t="s">
        <v>2522</v>
      </c>
      <c r="H2547" s="155">
        <v>23870</v>
      </c>
      <c r="I2547" s="154" t="s">
        <v>1749</v>
      </c>
      <c r="J2547" s="154" t="s">
        <v>1750</v>
      </c>
      <c r="K2547" s="156">
        <v>1</v>
      </c>
      <c r="L2547" s="154" t="s">
        <v>3</v>
      </c>
      <c r="M2547" s="154" t="s">
        <v>19</v>
      </c>
      <c r="N2547" s="154" t="s">
        <v>2737</v>
      </c>
      <c r="O2547" s="153">
        <v>584</v>
      </c>
      <c r="P2547" s="155">
        <v>0</v>
      </c>
      <c r="Q2547" s="10">
        <f t="shared" si="163"/>
        <v>584</v>
      </c>
    </row>
    <row r="2548" spans="2:17" ht="20.25" customHeight="1">
      <c r="B2548" s="10" t="str">
        <f t="shared" si="160"/>
        <v>دستكش ضد برش سبك10030</v>
      </c>
      <c r="C2548" s="10" t="str">
        <f t="shared" si="161"/>
        <v>دستكش ضد برش سبك1402/08/0510030</v>
      </c>
      <c r="D2548" s="10" t="str">
        <f>IFERROR(IF(تحویلی!$E$1="","",IF(NOSA!O2548=تحویلی!$E$1,تحویلی!$E$1&amp;COUNTIF(NOSA!$O$1:O2548,تحویلی!$E$1),"")),"")</f>
        <v/>
      </c>
      <c r="E2548" s="10" t="str">
        <f t="shared" si="162"/>
        <v>2387410030</v>
      </c>
      <c r="F2548" s="10" t="str">
        <f>IFERROR(VLOOKUP(I2548,DATABASE!$N:$O,2,FALSE),"")</f>
        <v>دستكش ضد برش سبك</v>
      </c>
      <c r="G2548" s="154" t="s">
        <v>2522</v>
      </c>
      <c r="H2548" s="155">
        <v>23874</v>
      </c>
      <c r="I2548" s="154" t="s">
        <v>1442</v>
      </c>
      <c r="J2548" s="154" t="s">
        <v>22</v>
      </c>
      <c r="K2548" s="156">
        <v>1</v>
      </c>
      <c r="L2548" s="154" t="s">
        <v>3</v>
      </c>
      <c r="M2548" s="154" t="s">
        <v>1089</v>
      </c>
      <c r="N2548" s="154" t="s">
        <v>1756</v>
      </c>
      <c r="O2548" s="153">
        <v>10030</v>
      </c>
      <c r="P2548" s="155">
        <v>1</v>
      </c>
      <c r="Q2548" s="10">
        <f t="shared" si="163"/>
        <v>10030</v>
      </c>
    </row>
    <row r="2549" spans="2:17" ht="20.25" customHeight="1">
      <c r="B2549" s="10" t="str">
        <f t="shared" si="160"/>
        <v>10030</v>
      </c>
      <c r="C2549" s="10" t="str">
        <f t="shared" si="161"/>
        <v>1402/08/0510030</v>
      </c>
      <c r="D2549" s="10" t="str">
        <f>IFERROR(IF(تحویلی!$E$1="","",IF(NOSA!O2549=تحویلی!$E$1,تحویلی!$E$1&amp;COUNTIF(NOSA!$O$1:O2549,تحویلی!$E$1),"")),"")</f>
        <v/>
      </c>
      <c r="E2549" s="10" t="str">
        <f t="shared" si="162"/>
        <v>2387410030</v>
      </c>
      <c r="F2549" s="10" t="str">
        <f>IFERROR(VLOOKUP(I2549,DATABASE!$N:$O,2,FALSE),"")</f>
        <v/>
      </c>
      <c r="G2549" s="154" t="s">
        <v>2522</v>
      </c>
      <c r="H2549" s="155">
        <v>23874</v>
      </c>
      <c r="I2549" s="154" t="s">
        <v>2699</v>
      </c>
      <c r="J2549" s="154" t="s">
        <v>7</v>
      </c>
      <c r="K2549" s="156">
        <v>1</v>
      </c>
      <c r="L2549" s="154" t="s">
        <v>8</v>
      </c>
      <c r="M2549" s="154" t="s">
        <v>1089</v>
      </c>
      <c r="N2549" s="154" t="s">
        <v>1756</v>
      </c>
      <c r="O2549" s="153">
        <v>10030</v>
      </c>
      <c r="P2549" s="155">
        <v>1</v>
      </c>
      <c r="Q2549" s="10">
        <f t="shared" si="163"/>
        <v>10030</v>
      </c>
    </row>
    <row r="2550" spans="2:17" ht="20.25" customHeight="1">
      <c r="B2550" s="10" t="str">
        <f t="shared" si="160"/>
        <v>نقاب تيره محافظ صورت  canasafe718</v>
      </c>
      <c r="C2550" s="10" t="str">
        <f t="shared" si="161"/>
        <v>نقاب تيره محافظ صورت  canasafe1402/08/05718</v>
      </c>
      <c r="D2550" s="10" t="str">
        <f>IFERROR(IF(تحویلی!$E$1="","",IF(NOSA!O2550=تحویلی!$E$1,تحویلی!$E$1&amp;COUNTIF(NOSA!$O$1:O2550,تحویلی!$E$1),"")),"")</f>
        <v/>
      </c>
      <c r="E2550" s="10" t="str">
        <f t="shared" si="162"/>
        <v>23877718</v>
      </c>
      <c r="F2550" s="10" t="str">
        <f>IFERROR(VLOOKUP(I2550,DATABASE!$N:$O,2,FALSE),"")</f>
        <v>نقاب تيره محافظ صورت  canasafe</v>
      </c>
      <c r="G2550" s="154" t="s">
        <v>2522</v>
      </c>
      <c r="H2550" s="155">
        <v>23877</v>
      </c>
      <c r="I2550" s="154" t="s">
        <v>1487</v>
      </c>
      <c r="J2550" s="154" t="s">
        <v>1488</v>
      </c>
      <c r="K2550" s="156">
        <v>1</v>
      </c>
      <c r="L2550" s="154" t="s">
        <v>8</v>
      </c>
      <c r="M2550" s="154" t="s">
        <v>19</v>
      </c>
      <c r="N2550" s="154" t="s">
        <v>293</v>
      </c>
      <c r="O2550" s="153">
        <v>718</v>
      </c>
      <c r="P2550" s="155">
        <v>1</v>
      </c>
      <c r="Q2550" s="10">
        <f t="shared" si="163"/>
        <v>718</v>
      </c>
    </row>
    <row r="2551" spans="2:17" ht="20.25" customHeight="1">
      <c r="B2551" s="10" t="str">
        <f t="shared" si="160"/>
        <v>دستكش ضد برش سبك842</v>
      </c>
      <c r="C2551" s="10" t="str">
        <f t="shared" si="161"/>
        <v>دستكش ضد برش سبك1402/08/05842</v>
      </c>
      <c r="D2551" s="10" t="str">
        <f>IFERROR(IF(تحویلی!$E$1="","",IF(NOSA!O2551=تحویلی!$E$1,تحویلی!$E$1&amp;COUNTIF(NOSA!$O$1:O2551,تحویلی!$E$1),"")),"")</f>
        <v/>
      </c>
      <c r="E2551" s="10" t="str">
        <f t="shared" si="162"/>
        <v>23881842</v>
      </c>
      <c r="F2551" s="10" t="str">
        <f>IFERROR(VLOOKUP(I2551,DATABASE!$N:$O,2,FALSE),"")</f>
        <v>دستكش ضد برش سبك</v>
      </c>
      <c r="G2551" s="154" t="s">
        <v>2522</v>
      </c>
      <c r="H2551" s="155">
        <v>23881</v>
      </c>
      <c r="I2551" s="154" t="s">
        <v>1442</v>
      </c>
      <c r="J2551" s="154" t="s">
        <v>22</v>
      </c>
      <c r="K2551" s="156">
        <v>1</v>
      </c>
      <c r="L2551" s="154" t="s">
        <v>3</v>
      </c>
      <c r="M2551" s="154" t="s">
        <v>4</v>
      </c>
      <c r="N2551" s="154" t="s">
        <v>2685</v>
      </c>
      <c r="O2551" s="153">
        <v>842</v>
      </c>
      <c r="P2551" s="155">
        <v>1</v>
      </c>
      <c r="Q2551" s="10">
        <f t="shared" si="163"/>
        <v>842</v>
      </c>
    </row>
    <row r="2552" spans="2:17" ht="20.25" customHeight="1">
      <c r="B2552" s="10" t="str">
        <f t="shared" si="160"/>
        <v>كمربند برزنتي نواري155</v>
      </c>
      <c r="C2552" s="10" t="str">
        <f t="shared" si="161"/>
        <v>كمربند برزنتي نواري1402/08/06155</v>
      </c>
      <c r="D2552" s="10" t="str">
        <f>IFERROR(IF(تحویلی!$E$1="","",IF(NOSA!O2552=تحویلی!$E$1,تحویلی!$E$1&amp;COUNTIF(NOSA!$O$1:O2552,تحویلی!$E$1),"")),"")</f>
        <v/>
      </c>
      <c r="E2552" s="10" t="str">
        <f t="shared" si="162"/>
        <v>23883155</v>
      </c>
      <c r="F2552" s="10" t="str">
        <f>IFERROR(VLOOKUP(I2552,DATABASE!$N:$O,2,FALSE),"")</f>
        <v>كمربند برزنتي نواري</v>
      </c>
      <c r="G2552" s="154" t="s">
        <v>2523</v>
      </c>
      <c r="H2552" s="155">
        <v>23883</v>
      </c>
      <c r="I2552" s="154" t="s">
        <v>1441</v>
      </c>
      <c r="J2552" s="154" t="s">
        <v>95</v>
      </c>
      <c r="K2552" s="156">
        <v>1</v>
      </c>
      <c r="L2552" s="154" t="s">
        <v>96</v>
      </c>
      <c r="M2552" s="154" t="s">
        <v>4</v>
      </c>
      <c r="N2552" s="154" t="s">
        <v>77</v>
      </c>
      <c r="O2552" s="153">
        <v>155</v>
      </c>
      <c r="P2552" s="155">
        <v>0</v>
      </c>
      <c r="Q2552" s="10">
        <f t="shared" si="163"/>
        <v>155</v>
      </c>
    </row>
    <row r="2553" spans="2:17" ht="20.25" customHeight="1">
      <c r="B2553" s="10" t="str">
        <f t="shared" si="160"/>
        <v>دستكش ضد برش سبك582</v>
      </c>
      <c r="C2553" s="10" t="str">
        <f t="shared" si="161"/>
        <v>دستكش ضد برش سبك1402/08/06582</v>
      </c>
      <c r="D2553" s="10" t="str">
        <f>IFERROR(IF(تحویلی!$E$1="","",IF(NOSA!O2553=تحویلی!$E$1,تحویلی!$E$1&amp;COUNTIF(NOSA!$O$1:O2553,تحویلی!$E$1),"")),"")</f>
        <v/>
      </c>
      <c r="E2553" s="10" t="str">
        <f t="shared" si="162"/>
        <v>23888582</v>
      </c>
      <c r="F2553" s="10" t="str">
        <f>IFERROR(VLOOKUP(I2553,DATABASE!$N:$O,2,FALSE),"")</f>
        <v>دستكش ضد برش سبك</v>
      </c>
      <c r="G2553" s="154" t="s">
        <v>2523</v>
      </c>
      <c r="H2553" s="155">
        <v>23888</v>
      </c>
      <c r="I2553" s="154" t="s">
        <v>1442</v>
      </c>
      <c r="J2553" s="154" t="s">
        <v>22</v>
      </c>
      <c r="K2553" s="156">
        <v>1</v>
      </c>
      <c r="L2553" s="154" t="s">
        <v>3</v>
      </c>
      <c r="M2553" s="154" t="s">
        <v>47</v>
      </c>
      <c r="N2553" s="154" t="s">
        <v>80</v>
      </c>
      <c r="O2553" s="153">
        <v>582</v>
      </c>
      <c r="P2553" s="155">
        <v>1</v>
      </c>
      <c r="Q2553" s="10">
        <f t="shared" si="163"/>
        <v>582</v>
      </c>
    </row>
    <row r="2554" spans="2:17" ht="20.25" customHeight="1">
      <c r="B2554" s="10" t="str">
        <f t="shared" si="160"/>
        <v>دستكش ضد برش سبك717</v>
      </c>
      <c r="C2554" s="10" t="str">
        <f t="shared" si="161"/>
        <v>دستكش ضد برش سبك1402/08/06717</v>
      </c>
      <c r="D2554" s="10" t="str">
        <f>IFERROR(IF(تحویلی!$E$1="","",IF(NOSA!O2554=تحویلی!$E$1,تحویلی!$E$1&amp;COUNTIF(NOSA!$O$1:O2554,تحویلی!$E$1),"")),"")</f>
        <v/>
      </c>
      <c r="E2554" s="10" t="str">
        <f t="shared" si="162"/>
        <v>23888717</v>
      </c>
      <c r="F2554" s="10" t="str">
        <f>IFERROR(VLOOKUP(I2554,DATABASE!$N:$O,2,FALSE),"")</f>
        <v>دستكش ضد برش سبك</v>
      </c>
      <c r="G2554" s="154" t="s">
        <v>2523</v>
      </c>
      <c r="H2554" s="155">
        <v>23888</v>
      </c>
      <c r="I2554" s="154" t="s">
        <v>1442</v>
      </c>
      <c r="J2554" s="154" t="s">
        <v>22</v>
      </c>
      <c r="K2554" s="156">
        <v>1</v>
      </c>
      <c r="L2554" s="154" t="s">
        <v>3</v>
      </c>
      <c r="M2554" s="154" t="s">
        <v>47</v>
      </c>
      <c r="N2554" s="154" t="s">
        <v>822</v>
      </c>
      <c r="O2554" s="153">
        <v>717</v>
      </c>
      <c r="P2554" s="155">
        <v>1</v>
      </c>
      <c r="Q2554" s="10">
        <f t="shared" si="163"/>
        <v>717</v>
      </c>
    </row>
    <row r="2555" spans="2:17" ht="20.25" customHeight="1">
      <c r="B2555" s="10" t="str">
        <f t="shared" si="160"/>
        <v>دستكش استاد كار277</v>
      </c>
      <c r="C2555" s="10" t="str">
        <f t="shared" si="161"/>
        <v>دستكش استاد كار1402/08/06277</v>
      </c>
      <c r="D2555" s="10" t="str">
        <f>IFERROR(IF(تحویلی!$E$1="","",IF(NOSA!O2555=تحویلی!$E$1,تحویلی!$E$1&amp;COUNTIF(NOSA!$O$1:O2555,تحویلی!$E$1),"")),"")</f>
        <v/>
      </c>
      <c r="E2555" s="10" t="str">
        <f t="shared" si="162"/>
        <v>23894277</v>
      </c>
      <c r="F2555" s="10" t="str">
        <f>IFERROR(VLOOKUP(I2555,DATABASE!$N:$O,2,FALSE),"")</f>
        <v>دستكش استاد كار</v>
      </c>
      <c r="G2555" s="154" t="s">
        <v>2523</v>
      </c>
      <c r="H2555" s="155">
        <v>23894</v>
      </c>
      <c r="I2555" s="154" t="s">
        <v>1543</v>
      </c>
      <c r="J2555" s="154" t="s">
        <v>255</v>
      </c>
      <c r="K2555" s="156">
        <v>1</v>
      </c>
      <c r="L2555" s="154" t="s">
        <v>3</v>
      </c>
      <c r="M2555" s="154" t="s">
        <v>47</v>
      </c>
      <c r="N2555" s="154" t="s">
        <v>79</v>
      </c>
      <c r="O2555" s="153">
        <v>277</v>
      </c>
      <c r="P2555" s="155">
        <v>0</v>
      </c>
      <c r="Q2555" s="10">
        <f t="shared" si="163"/>
        <v>277</v>
      </c>
    </row>
    <row r="2556" spans="2:17" ht="20.25" customHeight="1">
      <c r="B2556" s="10" t="str">
        <f t="shared" si="160"/>
        <v>دستكش كف مواد سبك386</v>
      </c>
      <c r="C2556" s="10" t="str">
        <f t="shared" si="161"/>
        <v>دستكش كف مواد سبك1402/08/06386</v>
      </c>
      <c r="D2556" s="10" t="str">
        <f>IFERROR(IF(تحویلی!$E$1="","",IF(NOSA!O2556=تحویلی!$E$1,تحویلی!$E$1&amp;COUNTIF(NOSA!$O$1:O2556,تحویلی!$E$1),"")),"")</f>
        <v/>
      </c>
      <c r="E2556" s="10" t="str">
        <f t="shared" si="162"/>
        <v>23900386</v>
      </c>
      <c r="F2556" s="10" t="str">
        <f>IFERROR(VLOOKUP(I2556,DATABASE!$N:$O,2,FALSE),"")</f>
        <v>دستكش كف مواد سبك</v>
      </c>
      <c r="G2556" s="154" t="s">
        <v>2523</v>
      </c>
      <c r="H2556" s="155">
        <v>23900</v>
      </c>
      <c r="I2556" s="154" t="s">
        <v>1456</v>
      </c>
      <c r="J2556" s="154" t="s">
        <v>2</v>
      </c>
      <c r="K2556" s="156">
        <v>1</v>
      </c>
      <c r="L2556" s="154" t="s">
        <v>3</v>
      </c>
      <c r="M2556" s="154" t="s">
        <v>47</v>
      </c>
      <c r="N2556" s="154" t="s">
        <v>795</v>
      </c>
      <c r="O2556" s="153">
        <v>386</v>
      </c>
      <c r="P2556" s="155">
        <v>0</v>
      </c>
      <c r="Q2556" s="10">
        <f t="shared" si="163"/>
        <v>386</v>
      </c>
    </row>
    <row r="2557" spans="2:17" ht="20.25" customHeight="1">
      <c r="B2557" s="10" t="str">
        <f t="shared" si="160"/>
        <v>گوشي ايرماف837</v>
      </c>
      <c r="C2557" s="10" t="str">
        <f t="shared" si="161"/>
        <v>گوشي ايرماف1402/08/06837</v>
      </c>
      <c r="D2557" s="10" t="str">
        <f>IFERROR(IF(تحویلی!$E$1="","",IF(NOSA!O2557=تحویلی!$E$1,تحویلی!$E$1&amp;COUNTIF(NOSA!$O$1:O2557,تحویلی!$E$1),"")),"")</f>
        <v/>
      </c>
      <c r="E2557" s="10" t="str">
        <f t="shared" si="162"/>
        <v>23901837</v>
      </c>
      <c r="F2557" s="10" t="str">
        <f>IFERROR(VLOOKUP(I2557,DATABASE!$N:$O,2,FALSE),"")</f>
        <v>گوشي ايرماف</v>
      </c>
      <c r="G2557" s="154" t="s">
        <v>2523</v>
      </c>
      <c r="H2557" s="155">
        <v>23901</v>
      </c>
      <c r="I2557" s="154" t="s">
        <v>1449</v>
      </c>
      <c r="J2557" s="154" t="s">
        <v>138</v>
      </c>
      <c r="K2557" s="156">
        <v>1</v>
      </c>
      <c r="L2557" s="154" t="s">
        <v>8</v>
      </c>
      <c r="M2557" s="154" t="s">
        <v>40</v>
      </c>
      <c r="N2557" s="154" t="s">
        <v>2704</v>
      </c>
      <c r="O2557" s="153">
        <v>837</v>
      </c>
      <c r="P2557" s="155">
        <v>0</v>
      </c>
      <c r="Q2557" s="10">
        <f t="shared" si="163"/>
        <v>837</v>
      </c>
    </row>
    <row r="2558" spans="2:17" ht="20.25" customHeight="1">
      <c r="B2558" s="10" t="str">
        <f t="shared" si="160"/>
        <v>دستكش ضد برش سبك841</v>
      </c>
      <c r="C2558" s="10" t="str">
        <f t="shared" si="161"/>
        <v>دستكش ضد برش سبك1402/08/06841</v>
      </c>
      <c r="D2558" s="10" t="str">
        <f>IFERROR(IF(تحویلی!$E$1="","",IF(NOSA!O2558=تحویلی!$E$1,تحویلی!$E$1&amp;COUNTIF(NOSA!$O$1:O2558,تحویلی!$E$1),"")),"")</f>
        <v/>
      </c>
      <c r="E2558" s="10" t="str">
        <f t="shared" si="162"/>
        <v>23904841</v>
      </c>
      <c r="F2558" s="10" t="str">
        <f>IFERROR(VLOOKUP(I2558,DATABASE!$N:$O,2,FALSE),"")</f>
        <v>دستكش ضد برش سبك</v>
      </c>
      <c r="G2558" s="154" t="s">
        <v>2523</v>
      </c>
      <c r="H2558" s="155">
        <v>23904</v>
      </c>
      <c r="I2558" s="154" t="s">
        <v>1442</v>
      </c>
      <c r="J2558" s="154" t="s">
        <v>22</v>
      </c>
      <c r="K2558" s="156">
        <v>1</v>
      </c>
      <c r="L2558" s="154" t="s">
        <v>3</v>
      </c>
      <c r="M2558" s="154" t="s">
        <v>47</v>
      </c>
      <c r="N2558" s="154" t="s">
        <v>2686</v>
      </c>
      <c r="O2558" s="153">
        <v>841</v>
      </c>
      <c r="P2558" s="155">
        <v>1</v>
      </c>
      <c r="Q2558" s="10">
        <f t="shared" si="163"/>
        <v>841</v>
      </c>
    </row>
    <row r="2559" spans="2:17" ht="20.25" customHeight="1">
      <c r="B2559" s="10" t="str">
        <f t="shared" si="160"/>
        <v xml:space="preserve"> لباس كارشناسي مديران 852</v>
      </c>
      <c r="C2559" s="10" t="str">
        <f t="shared" si="161"/>
        <v xml:space="preserve"> لباس كارشناسي مديران 1402/08/06852</v>
      </c>
      <c r="D2559" s="10" t="str">
        <f>IFERROR(IF(تحویلی!$E$1="","",IF(NOSA!O2559=تحویلی!$E$1,تحویلی!$E$1&amp;COUNTIF(NOSA!$O$1:O2559,تحویلی!$E$1),"")),"")</f>
        <v/>
      </c>
      <c r="E2559" s="10" t="str">
        <f t="shared" si="162"/>
        <v>23912852</v>
      </c>
      <c r="F2559" s="10" t="str">
        <f>IFERROR(VLOOKUP(I2559,DATABASE!$N:$O,2,FALSE),"")</f>
        <v xml:space="preserve"> لباس كارشناسي مديران </v>
      </c>
      <c r="G2559" s="154" t="s">
        <v>2523</v>
      </c>
      <c r="H2559" s="155">
        <v>23912</v>
      </c>
      <c r="I2559" s="154" t="s">
        <v>1607</v>
      </c>
      <c r="J2559" s="154" t="s">
        <v>2687</v>
      </c>
      <c r="K2559" s="156">
        <v>1</v>
      </c>
      <c r="L2559" s="154" t="s">
        <v>8</v>
      </c>
      <c r="M2559" s="154" t="s">
        <v>25</v>
      </c>
      <c r="N2559" s="154" t="s">
        <v>2753</v>
      </c>
      <c r="O2559" s="153">
        <v>852</v>
      </c>
      <c r="P2559" s="155">
        <v>0</v>
      </c>
      <c r="Q2559" s="10">
        <f t="shared" si="163"/>
        <v>852</v>
      </c>
    </row>
    <row r="2560" spans="2:17" ht="20.25" customHeight="1">
      <c r="B2560" s="10" t="str">
        <f t="shared" ref="B2560:B2623" si="164">F2560&amp;Q2560</f>
        <v>لباس زير زمستاني- بلوز و شلوار280</v>
      </c>
      <c r="C2560" s="10" t="str">
        <f t="shared" ref="C2560:C2623" si="165">F2560&amp;G2560&amp;O2560</f>
        <v>لباس زير زمستاني- بلوز و شلوار1402/08/06280</v>
      </c>
      <c r="D2560" s="10" t="str">
        <f>IFERROR(IF(تحویلی!$E$1="","",IF(NOSA!O2560=تحویلی!$E$1,تحویلی!$E$1&amp;COUNTIF(NOSA!$O$1:O2560,تحویلی!$E$1),"")),"")</f>
        <v/>
      </c>
      <c r="E2560" s="10" t="str">
        <f t="shared" ref="E2560:E2623" si="166">H2560&amp;O2560</f>
        <v>23918280</v>
      </c>
      <c r="F2560" s="10" t="str">
        <f>IFERROR(VLOOKUP(I2560,DATABASE!$N:$O,2,FALSE),"")</f>
        <v>لباس زير زمستاني- بلوز و شلوار</v>
      </c>
      <c r="G2560" s="154" t="s">
        <v>2523</v>
      </c>
      <c r="H2560" s="155">
        <v>23918</v>
      </c>
      <c r="I2560" s="154" t="s">
        <v>2361</v>
      </c>
      <c r="J2560" s="154" t="s">
        <v>2826</v>
      </c>
      <c r="K2560" s="156">
        <v>1</v>
      </c>
      <c r="L2560" s="154" t="s">
        <v>28</v>
      </c>
      <c r="M2560" s="154" t="s">
        <v>202</v>
      </c>
      <c r="N2560" s="154" t="s">
        <v>469</v>
      </c>
      <c r="O2560" s="153">
        <v>280</v>
      </c>
      <c r="P2560" s="155">
        <v>0</v>
      </c>
      <c r="Q2560" s="10">
        <f t="shared" si="163"/>
        <v>280</v>
      </c>
    </row>
    <row r="2561" spans="2:17" ht="20.25" customHeight="1">
      <c r="B2561" s="10" t="str">
        <f t="shared" si="164"/>
        <v>دستكش ضد برش سبك70</v>
      </c>
      <c r="C2561" s="10" t="str">
        <f t="shared" si="165"/>
        <v>دستكش ضد برش سبك1402/08/0670</v>
      </c>
      <c r="D2561" s="10" t="str">
        <f>IFERROR(IF(تحویلی!$E$1="","",IF(NOSA!O2561=تحویلی!$E$1,تحویلی!$E$1&amp;COUNTIF(NOSA!$O$1:O2561,تحویلی!$E$1),"")),"")</f>
        <v/>
      </c>
      <c r="E2561" s="10" t="str">
        <f t="shared" si="166"/>
        <v>2392170</v>
      </c>
      <c r="F2561" s="10" t="str">
        <f>IFERROR(VLOOKUP(I2561,DATABASE!$N:$O,2,FALSE),"")</f>
        <v>دستكش ضد برش سبك</v>
      </c>
      <c r="G2561" s="154" t="s">
        <v>2523</v>
      </c>
      <c r="H2561" s="155">
        <v>23921</v>
      </c>
      <c r="I2561" s="154" t="s">
        <v>1442</v>
      </c>
      <c r="J2561" s="154" t="s">
        <v>22</v>
      </c>
      <c r="K2561" s="156">
        <v>1</v>
      </c>
      <c r="L2561" s="154" t="s">
        <v>3</v>
      </c>
      <c r="M2561" s="154" t="s">
        <v>1089</v>
      </c>
      <c r="N2561" s="154" t="s">
        <v>2763</v>
      </c>
      <c r="O2561" s="153">
        <v>70</v>
      </c>
      <c r="P2561" s="155">
        <v>0</v>
      </c>
      <c r="Q2561" s="10">
        <f t="shared" si="163"/>
        <v>70</v>
      </c>
    </row>
    <row r="2562" spans="2:17" ht="20.25" customHeight="1">
      <c r="B2562" s="10" t="str">
        <f t="shared" si="164"/>
        <v>لباس كار نسوز- بلو584</v>
      </c>
      <c r="C2562" s="10" t="str">
        <f t="shared" si="165"/>
        <v>لباس كار نسوز- بلو1402/08/06584</v>
      </c>
      <c r="D2562" s="10" t="str">
        <f>IFERROR(IF(تحویلی!$E$1="","",IF(NOSA!O2562=تحویلی!$E$1,تحویلی!$E$1&amp;COUNTIF(NOSA!$O$1:O2562,تحویلی!$E$1),"")),"")</f>
        <v/>
      </c>
      <c r="E2562" s="10" t="str">
        <f t="shared" si="166"/>
        <v>23922584</v>
      </c>
      <c r="F2562" s="10" t="str">
        <f>IFERROR(VLOOKUP(I2562,DATABASE!$N:$O,2,FALSE),"")</f>
        <v>لباس كار نسوز- بلو</v>
      </c>
      <c r="G2562" s="154" t="s">
        <v>2523</v>
      </c>
      <c r="H2562" s="155">
        <v>23922</v>
      </c>
      <c r="I2562" s="154" t="s">
        <v>1770</v>
      </c>
      <c r="J2562" s="154" t="s">
        <v>1771</v>
      </c>
      <c r="K2562" s="156">
        <v>1</v>
      </c>
      <c r="L2562" s="154" t="s">
        <v>8</v>
      </c>
      <c r="M2562" s="154" t="s">
        <v>19</v>
      </c>
      <c r="N2562" s="154" t="s">
        <v>2737</v>
      </c>
      <c r="O2562" s="153">
        <v>584</v>
      </c>
      <c r="P2562" s="155">
        <v>1</v>
      </c>
      <c r="Q2562" s="10">
        <f t="shared" si="163"/>
        <v>584</v>
      </c>
    </row>
    <row r="2563" spans="2:17" ht="20.25" customHeight="1">
      <c r="B2563" s="10" t="str">
        <f t="shared" si="164"/>
        <v>584</v>
      </c>
      <c r="C2563" s="10" t="str">
        <f t="shared" si="165"/>
        <v>1402/08/06584</v>
      </c>
      <c r="D2563" s="10" t="str">
        <f>IFERROR(IF(تحویلی!$E$1="","",IF(NOSA!O2563=تحویلی!$E$1,تحویلی!$E$1&amp;COUNTIF(NOSA!$O$1:O2563,تحویلی!$E$1),"")),"")</f>
        <v/>
      </c>
      <c r="E2563" s="10" t="str">
        <f t="shared" si="166"/>
        <v>23922584</v>
      </c>
      <c r="F2563" s="10" t="str">
        <f>IFERROR(VLOOKUP(I2563,DATABASE!$N:$O,2,FALSE),"")</f>
        <v/>
      </c>
      <c r="G2563" s="154" t="s">
        <v>2523</v>
      </c>
      <c r="H2563" s="155">
        <v>23922</v>
      </c>
      <c r="I2563" s="154" t="s">
        <v>2664</v>
      </c>
      <c r="J2563" s="154" t="s">
        <v>2665</v>
      </c>
      <c r="K2563" s="156">
        <v>1</v>
      </c>
      <c r="L2563" s="154" t="s">
        <v>8</v>
      </c>
      <c r="M2563" s="154" t="s">
        <v>19</v>
      </c>
      <c r="N2563" s="154" t="s">
        <v>2737</v>
      </c>
      <c r="O2563" s="153">
        <v>584</v>
      </c>
      <c r="P2563" s="155">
        <v>1</v>
      </c>
      <c r="Q2563" s="10">
        <f t="shared" si="163"/>
        <v>584</v>
      </c>
    </row>
    <row r="2564" spans="2:17" ht="20.25" customHeight="1">
      <c r="B2564" s="10" t="str">
        <f t="shared" si="164"/>
        <v>لباس زير زمستاني- بلوز و شلوار601</v>
      </c>
      <c r="C2564" s="10" t="str">
        <f t="shared" si="165"/>
        <v>لباس زير زمستاني- بلوز و شلوار1402/08/07601</v>
      </c>
      <c r="D2564" s="10" t="str">
        <f>IFERROR(IF(تحویلی!$E$1="","",IF(NOSA!O2564=تحویلی!$E$1,تحویلی!$E$1&amp;COUNTIF(NOSA!$O$1:O2564,تحویلی!$E$1),"")),"")</f>
        <v/>
      </c>
      <c r="E2564" s="10" t="str">
        <f t="shared" si="166"/>
        <v>23943601</v>
      </c>
      <c r="F2564" s="10" t="str">
        <f>IFERROR(VLOOKUP(I2564,DATABASE!$N:$O,2,FALSE),"")</f>
        <v>لباس زير زمستاني- بلوز و شلوار</v>
      </c>
      <c r="G2564" s="154" t="s">
        <v>2524</v>
      </c>
      <c r="H2564" s="155">
        <v>23943</v>
      </c>
      <c r="I2564" s="154" t="s">
        <v>2361</v>
      </c>
      <c r="J2564" s="154" t="s">
        <v>2826</v>
      </c>
      <c r="K2564" s="156">
        <v>1</v>
      </c>
      <c r="L2564" s="154" t="s">
        <v>28</v>
      </c>
      <c r="M2564" s="154" t="s">
        <v>19</v>
      </c>
      <c r="N2564" s="154" t="s">
        <v>1111</v>
      </c>
      <c r="O2564" s="153">
        <v>601</v>
      </c>
      <c r="P2564" s="155">
        <v>0</v>
      </c>
      <c r="Q2564" s="10">
        <f t="shared" si="163"/>
        <v>601</v>
      </c>
    </row>
    <row r="2565" spans="2:17" ht="20.25" customHeight="1">
      <c r="B2565" s="10" t="str">
        <f t="shared" si="164"/>
        <v>دستكش ضد برش سبك769</v>
      </c>
      <c r="C2565" s="10" t="str">
        <f t="shared" si="165"/>
        <v>دستكش ضد برش سبك1402/08/07769</v>
      </c>
      <c r="D2565" s="10" t="str">
        <f>IFERROR(IF(تحویلی!$E$1="","",IF(NOSA!O2565=تحویلی!$E$1,تحویلی!$E$1&amp;COUNTIF(NOSA!$O$1:O2565,تحویلی!$E$1),"")),"")</f>
        <v/>
      </c>
      <c r="E2565" s="10" t="str">
        <f t="shared" si="166"/>
        <v>23944769</v>
      </c>
      <c r="F2565" s="10" t="str">
        <f>IFERROR(VLOOKUP(I2565,DATABASE!$N:$O,2,FALSE),"")</f>
        <v>دستكش ضد برش سبك</v>
      </c>
      <c r="G2565" s="154" t="s">
        <v>2524</v>
      </c>
      <c r="H2565" s="155">
        <v>23944</v>
      </c>
      <c r="I2565" s="154" t="s">
        <v>1442</v>
      </c>
      <c r="J2565" s="154" t="s">
        <v>22</v>
      </c>
      <c r="K2565" s="156">
        <v>1</v>
      </c>
      <c r="L2565" s="154" t="s">
        <v>3</v>
      </c>
      <c r="M2565" s="154" t="s">
        <v>43</v>
      </c>
      <c r="N2565" s="154" t="s">
        <v>1102</v>
      </c>
      <c r="O2565" s="153">
        <v>769</v>
      </c>
      <c r="P2565" s="155">
        <v>1</v>
      </c>
      <c r="Q2565" s="10">
        <f t="shared" si="163"/>
        <v>769</v>
      </c>
    </row>
    <row r="2566" spans="2:17" ht="20.25" customHeight="1">
      <c r="B2566" s="10" t="str">
        <f t="shared" si="164"/>
        <v>5</v>
      </c>
      <c r="C2566" s="10" t="str">
        <f t="shared" si="165"/>
        <v>1402/08/075</v>
      </c>
      <c r="D2566" s="10" t="str">
        <f>IFERROR(IF(تحویلی!$E$1="","",IF(NOSA!O2566=تحویلی!$E$1,تحویلی!$E$1&amp;COUNTIF(NOSA!$O$1:O2566,تحویلی!$E$1),"")),"")</f>
        <v/>
      </c>
      <c r="E2566" s="10" t="str">
        <f t="shared" si="166"/>
        <v>239455</v>
      </c>
      <c r="F2566" s="10" t="str">
        <f>IFERROR(VLOOKUP(I2566,DATABASE!$N:$O,2,FALSE),"")</f>
        <v/>
      </c>
      <c r="G2566" s="154" t="s">
        <v>2524</v>
      </c>
      <c r="H2566" s="155">
        <v>23945</v>
      </c>
      <c r="I2566" s="154" t="s">
        <v>2829</v>
      </c>
      <c r="J2566" s="154" t="s">
        <v>2830</v>
      </c>
      <c r="K2566" s="156">
        <v>1</v>
      </c>
      <c r="L2566" s="154" t="s">
        <v>8</v>
      </c>
      <c r="M2566" s="154" t="s">
        <v>43</v>
      </c>
      <c r="N2566" s="154" t="s">
        <v>250</v>
      </c>
      <c r="O2566" s="153">
        <v>5</v>
      </c>
      <c r="P2566" s="155">
        <v>0</v>
      </c>
      <c r="Q2566" s="10">
        <f t="shared" si="163"/>
        <v>5</v>
      </c>
    </row>
    <row r="2567" spans="2:17" ht="20.25" customHeight="1">
      <c r="B2567" s="10" t="str">
        <f t="shared" si="164"/>
        <v>لباس كار ديرسوز(شلوار) 5</v>
      </c>
      <c r="C2567" s="10" t="str">
        <f t="shared" si="165"/>
        <v>لباس كار ديرسوز(شلوار) 1402/08/075</v>
      </c>
      <c r="D2567" s="10" t="str">
        <f>IFERROR(IF(تحویلی!$E$1="","",IF(NOSA!O2567=تحویلی!$E$1,تحویلی!$E$1&amp;COUNTIF(NOSA!$O$1:O2567,تحویلی!$E$1),"")),"")</f>
        <v/>
      </c>
      <c r="E2567" s="10" t="str">
        <f t="shared" si="166"/>
        <v>239455</v>
      </c>
      <c r="F2567" s="10" t="str">
        <f>IFERROR(VLOOKUP(I2567,DATABASE!$N:$O,2,FALSE),"")</f>
        <v xml:space="preserve">لباس كار ديرسوز(شلوار) </v>
      </c>
      <c r="G2567" s="154" t="s">
        <v>2524</v>
      </c>
      <c r="H2567" s="155">
        <v>23945</v>
      </c>
      <c r="I2567" s="154" t="s">
        <v>2318</v>
      </c>
      <c r="J2567" s="154" t="s">
        <v>2831</v>
      </c>
      <c r="K2567" s="156">
        <v>1</v>
      </c>
      <c r="L2567" s="154" t="s">
        <v>8</v>
      </c>
      <c r="M2567" s="154" t="s">
        <v>43</v>
      </c>
      <c r="N2567" s="154" t="s">
        <v>250</v>
      </c>
      <c r="O2567" s="153">
        <v>5</v>
      </c>
      <c r="P2567" s="155">
        <v>0</v>
      </c>
      <c r="Q2567" s="10">
        <f t="shared" si="163"/>
        <v>5</v>
      </c>
    </row>
    <row r="2568" spans="2:17" ht="20.25" customHeight="1">
      <c r="B2568" s="10" t="str">
        <f t="shared" si="164"/>
        <v>دستكش ضد برش سبك5</v>
      </c>
      <c r="C2568" s="10" t="str">
        <f t="shared" si="165"/>
        <v>دستكش ضد برش سبك1402/08/075</v>
      </c>
      <c r="D2568" s="10" t="str">
        <f>IFERROR(IF(تحویلی!$E$1="","",IF(NOSA!O2568=تحویلی!$E$1,تحویلی!$E$1&amp;COUNTIF(NOSA!$O$1:O2568,تحویلی!$E$1),"")),"")</f>
        <v/>
      </c>
      <c r="E2568" s="10" t="str">
        <f t="shared" si="166"/>
        <v>239455</v>
      </c>
      <c r="F2568" s="10" t="str">
        <f>IFERROR(VLOOKUP(I2568,DATABASE!$N:$O,2,FALSE),"")</f>
        <v>دستكش ضد برش سبك</v>
      </c>
      <c r="G2568" s="154" t="s">
        <v>2524</v>
      </c>
      <c r="H2568" s="155">
        <v>23945</v>
      </c>
      <c r="I2568" s="154" t="s">
        <v>1442</v>
      </c>
      <c r="J2568" s="154" t="s">
        <v>22</v>
      </c>
      <c r="K2568" s="156">
        <v>1</v>
      </c>
      <c r="L2568" s="154" t="s">
        <v>3</v>
      </c>
      <c r="M2568" s="154" t="s">
        <v>43</v>
      </c>
      <c r="N2568" s="154" t="s">
        <v>250</v>
      </c>
      <c r="O2568" s="153">
        <v>5</v>
      </c>
      <c r="P2568" s="155">
        <v>0</v>
      </c>
      <c r="Q2568" s="10">
        <f t="shared" si="163"/>
        <v>5</v>
      </c>
    </row>
    <row r="2569" spans="2:17" ht="20.25" customHeight="1">
      <c r="B2569" s="10" t="str">
        <f t="shared" si="164"/>
        <v>لباس كار نسوز(بلوز و شلوار)783</v>
      </c>
      <c r="C2569" s="10" t="str">
        <f t="shared" si="165"/>
        <v>لباس كار نسوز(بلوز و شلوار)1402/08/07783</v>
      </c>
      <c r="D2569" s="10" t="str">
        <f>IFERROR(IF(تحویلی!$E$1="","",IF(NOSA!O2569=تحویلی!$E$1,تحویلی!$E$1&amp;COUNTIF(NOSA!$O$1:O2569,تحویلی!$E$1),"")),"")</f>
        <v/>
      </c>
      <c r="E2569" s="10" t="str">
        <f t="shared" si="166"/>
        <v>23948783</v>
      </c>
      <c r="F2569" s="10" t="str">
        <f>IFERROR(VLOOKUP(I2569,DATABASE!$N:$O,2,FALSE),"")</f>
        <v>لباس كار نسوز(بلوز و شلوار)</v>
      </c>
      <c r="G2569" s="154" t="s">
        <v>2524</v>
      </c>
      <c r="H2569" s="155">
        <v>23948</v>
      </c>
      <c r="I2569" s="154" t="s">
        <v>1655</v>
      </c>
      <c r="J2569" s="154" t="s">
        <v>1656</v>
      </c>
      <c r="K2569" s="156">
        <v>1</v>
      </c>
      <c r="L2569" s="154" t="s">
        <v>28</v>
      </c>
      <c r="M2569" s="154" t="s">
        <v>4</v>
      </c>
      <c r="N2569" s="154" t="s">
        <v>1219</v>
      </c>
      <c r="O2569" s="153">
        <v>783</v>
      </c>
      <c r="P2569" s="155">
        <v>1</v>
      </c>
      <c r="Q2569" s="10">
        <f t="shared" si="163"/>
        <v>783</v>
      </c>
    </row>
    <row r="2570" spans="2:17" ht="20.25" customHeight="1">
      <c r="B2570" s="10" t="str">
        <f t="shared" si="164"/>
        <v>دستكش كف مواد سبك12</v>
      </c>
      <c r="C2570" s="10" t="str">
        <f t="shared" si="165"/>
        <v>دستكش كف مواد سبك1402/08/0712</v>
      </c>
      <c r="D2570" s="10" t="str">
        <f>IFERROR(IF(تحویلی!$E$1="","",IF(NOSA!O2570=تحویلی!$E$1,تحویلی!$E$1&amp;COUNTIF(NOSA!$O$1:O2570,تحویلی!$E$1),"")),"")</f>
        <v/>
      </c>
      <c r="E2570" s="10" t="str">
        <f t="shared" si="166"/>
        <v>2395112</v>
      </c>
      <c r="F2570" s="10" t="str">
        <f>IFERROR(VLOOKUP(I2570,DATABASE!$N:$O,2,FALSE),"")</f>
        <v>دستكش كف مواد سبك</v>
      </c>
      <c r="G2570" s="154" t="s">
        <v>2524</v>
      </c>
      <c r="H2570" s="155">
        <v>23951</v>
      </c>
      <c r="I2570" s="154" t="s">
        <v>1456</v>
      </c>
      <c r="J2570" s="154" t="s">
        <v>2</v>
      </c>
      <c r="K2570" s="156">
        <v>1</v>
      </c>
      <c r="L2570" s="154" t="s">
        <v>3</v>
      </c>
      <c r="M2570" s="154" t="s">
        <v>202</v>
      </c>
      <c r="N2570" s="154" t="s">
        <v>2835</v>
      </c>
      <c r="O2570" s="153">
        <v>12</v>
      </c>
      <c r="P2570" s="155">
        <v>0</v>
      </c>
      <c r="Q2570" s="10">
        <f t="shared" si="163"/>
        <v>12</v>
      </c>
    </row>
    <row r="2571" spans="2:17" ht="20.25" customHeight="1">
      <c r="B2571" s="10" t="str">
        <f t="shared" si="164"/>
        <v>كمربند برزنتي نواري114</v>
      </c>
      <c r="C2571" s="10" t="str">
        <f t="shared" si="165"/>
        <v>كمربند برزنتي نواري1402/08/07114</v>
      </c>
      <c r="D2571" s="10" t="str">
        <f>IFERROR(IF(تحویلی!$E$1="","",IF(NOSA!O2571=تحویلی!$E$1,تحویلی!$E$1&amp;COUNTIF(NOSA!$O$1:O2571,تحویلی!$E$1),"")),"")</f>
        <v/>
      </c>
      <c r="E2571" s="10" t="str">
        <f t="shared" si="166"/>
        <v>23955114</v>
      </c>
      <c r="F2571" s="10" t="str">
        <f>IFERROR(VLOOKUP(I2571,DATABASE!$N:$O,2,FALSE),"")</f>
        <v>كمربند برزنتي نواري</v>
      </c>
      <c r="G2571" s="154" t="s">
        <v>2524</v>
      </c>
      <c r="H2571" s="155">
        <v>23955</v>
      </c>
      <c r="I2571" s="154" t="s">
        <v>1441</v>
      </c>
      <c r="J2571" s="154" t="s">
        <v>95</v>
      </c>
      <c r="K2571" s="156">
        <v>1</v>
      </c>
      <c r="L2571" s="154" t="s">
        <v>96</v>
      </c>
      <c r="M2571" s="154" t="s">
        <v>25</v>
      </c>
      <c r="N2571" s="154" t="s">
        <v>312</v>
      </c>
      <c r="O2571" s="153">
        <v>114</v>
      </c>
      <c r="P2571" s="155">
        <v>0</v>
      </c>
      <c r="Q2571" s="10">
        <f t="shared" si="163"/>
        <v>114</v>
      </c>
    </row>
    <row r="2572" spans="2:17" ht="20.25" customHeight="1">
      <c r="B2572" s="10" t="str">
        <f t="shared" si="164"/>
        <v>آستين آلومينيومي86</v>
      </c>
      <c r="C2572" s="10" t="str">
        <f t="shared" si="165"/>
        <v>آستين آلومينيومي1402/08/0786</v>
      </c>
      <c r="D2572" s="10" t="str">
        <f>IFERROR(IF(تحویلی!$E$1="","",IF(NOSA!O2572=تحویلی!$E$1,تحویلی!$E$1&amp;COUNTIF(NOSA!$O$1:O2572,تحویلی!$E$1),"")),"")</f>
        <v/>
      </c>
      <c r="E2572" s="10" t="str">
        <f t="shared" si="166"/>
        <v>2395686</v>
      </c>
      <c r="F2572" s="10" t="str">
        <f>IFERROR(VLOOKUP(I2572,DATABASE!$N:$O,2,FALSE),"")</f>
        <v>آستين آلومينيومي</v>
      </c>
      <c r="G2572" s="154" t="s">
        <v>2524</v>
      </c>
      <c r="H2572" s="155">
        <v>23956</v>
      </c>
      <c r="I2572" s="154" t="s">
        <v>1508</v>
      </c>
      <c r="J2572" s="154" t="s">
        <v>38</v>
      </c>
      <c r="K2572" s="156">
        <v>1</v>
      </c>
      <c r="L2572" s="154" t="s">
        <v>3</v>
      </c>
      <c r="M2572" s="154" t="s">
        <v>4</v>
      </c>
      <c r="N2572" s="154" t="s">
        <v>105</v>
      </c>
      <c r="O2572" s="153">
        <v>86</v>
      </c>
      <c r="P2572" s="155">
        <v>0</v>
      </c>
      <c r="Q2572" s="10">
        <f t="shared" si="163"/>
        <v>86</v>
      </c>
    </row>
    <row r="2573" spans="2:17" ht="20.25" customHeight="1">
      <c r="B2573" s="10" t="str">
        <f t="shared" si="164"/>
        <v>دستكش ضد برش سبك86</v>
      </c>
      <c r="C2573" s="10" t="str">
        <f t="shared" si="165"/>
        <v>دستكش ضد برش سبك1402/08/0786</v>
      </c>
      <c r="D2573" s="10" t="str">
        <f>IFERROR(IF(تحویلی!$E$1="","",IF(NOSA!O2573=تحویلی!$E$1,تحویلی!$E$1&amp;COUNTIF(NOSA!$O$1:O2573,تحویلی!$E$1),"")),"")</f>
        <v/>
      </c>
      <c r="E2573" s="10" t="str">
        <f t="shared" si="166"/>
        <v>2395686</v>
      </c>
      <c r="F2573" s="10" t="str">
        <f>IFERROR(VLOOKUP(I2573,DATABASE!$N:$O,2,FALSE),"")</f>
        <v>دستكش ضد برش سبك</v>
      </c>
      <c r="G2573" s="154" t="s">
        <v>2524</v>
      </c>
      <c r="H2573" s="155">
        <v>23956</v>
      </c>
      <c r="I2573" s="154" t="s">
        <v>1442</v>
      </c>
      <c r="J2573" s="154" t="s">
        <v>22</v>
      </c>
      <c r="K2573" s="156">
        <v>1</v>
      </c>
      <c r="L2573" s="154" t="s">
        <v>3</v>
      </c>
      <c r="M2573" s="154" t="s">
        <v>4</v>
      </c>
      <c r="N2573" s="154" t="s">
        <v>105</v>
      </c>
      <c r="O2573" s="153">
        <v>86</v>
      </c>
      <c r="P2573" s="155">
        <v>0</v>
      </c>
      <c r="Q2573" s="10">
        <f t="shared" si="163"/>
        <v>86</v>
      </c>
    </row>
    <row r="2574" spans="2:17" ht="20.25" customHeight="1">
      <c r="B2574" s="10" t="str">
        <f t="shared" si="164"/>
        <v>لباس كار ديرسوز(بلوز و شلوار)12</v>
      </c>
      <c r="C2574" s="10" t="str">
        <f t="shared" si="165"/>
        <v>لباس كار ديرسوز(بلوز و شلوار)1402/08/0712</v>
      </c>
      <c r="D2574" s="10" t="str">
        <f>IFERROR(IF(تحویلی!$E$1="","",IF(NOSA!O2574=تحویلی!$E$1,تحویلی!$E$1&amp;COUNTIF(NOSA!$O$1:O2574,تحویلی!$E$1),"")),"")</f>
        <v/>
      </c>
      <c r="E2574" s="10" t="str">
        <f t="shared" si="166"/>
        <v>2395812</v>
      </c>
      <c r="F2574" s="10" t="str">
        <f>IFERROR(VLOOKUP(I2574,DATABASE!$N:$O,2,FALSE),"")</f>
        <v>لباس كار ديرسوز(بلوز و شلوار)</v>
      </c>
      <c r="G2574" s="154" t="s">
        <v>2524</v>
      </c>
      <c r="H2574" s="155">
        <v>23958</v>
      </c>
      <c r="I2574" s="154" t="s">
        <v>1619</v>
      </c>
      <c r="J2574" s="154" t="s">
        <v>1620</v>
      </c>
      <c r="K2574" s="156">
        <v>1</v>
      </c>
      <c r="L2574" s="154" t="s">
        <v>28</v>
      </c>
      <c r="M2574" s="154" t="s">
        <v>202</v>
      </c>
      <c r="N2574" s="154" t="s">
        <v>2835</v>
      </c>
      <c r="O2574" s="153">
        <v>12</v>
      </c>
      <c r="P2574" s="155">
        <v>0</v>
      </c>
      <c r="Q2574" s="10">
        <f t="shared" si="163"/>
        <v>12</v>
      </c>
    </row>
    <row r="2575" spans="2:17" ht="20.25" customHeight="1">
      <c r="B2575" s="10" t="str">
        <f t="shared" si="164"/>
        <v>دستكش ضد برش سبك755</v>
      </c>
      <c r="C2575" s="10" t="str">
        <f t="shared" si="165"/>
        <v>دستكش ضد برش سبك1402/08/07755</v>
      </c>
      <c r="D2575" s="10" t="str">
        <f>IFERROR(IF(تحویلی!$E$1="","",IF(NOSA!O2575=تحویلی!$E$1,تحویلی!$E$1&amp;COUNTIF(NOSA!$O$1:O2575,تحویلی!$E$1),"")),"")</f>
        <v/>
      </c>
      <c r="E2575" s="10" t="str">
        <f t="shared" si="166"/>
        <v>23961755</v>
      </c>
      <c r="F2575" s="10" t="str">
        <f>IFERROR(VLOOKUP(I2575,DATABASE!$N:$O,2,FALSE),"")</f>
        <v>دستكش ضد برش سبك</v>
      </c>
      <c r="G2575" s="154" t="s">
        <v>2524</v>
      </c>
      <c r="H2575" s="155">
        <v>23961</v>
      </c>
      <c r="I2575" s="154" t="s">
        <v>1442</v>
      </c>
      <c r="J2575" s="154" t="s">
        <v>22</v>
      </c>
      <c r="K2575" s="156">
        <v>1</v>
      </c>
      <c r="L2575" s="154" t="s">
        <v>3</v>
      </c>
      <c r="M2575" s="154" t="s">
        <v>9</v>
      </c>
      <c r="N2575" s="154" t="s">
        <v>974</v>
      </c>
      <c r="O2575" s="153">
        <v>755</v>
      </c>
      <c r="P2575" s="155">
        <v>0</v>
      </c>
      <c r="Q2575" s="10">
        <f t="shared" si="163"/>
        <v>755</v>
      </c>
    </row>
    <row r="2576" spans="2:17" ht="20.25" customHeight="1">
      <c r="B2576" s="10" t="str">
        <f t="shared" si="164"/>
        <v>لباس كار نسوز(بلوز و شلوار)130</v>
      </c>
      <c r="C2576" s="10" t="str">
        <f t="shared" si="165"/>
        <v>لباس كار نسوز(بلوز و شلوار)1402/08/07130</v>
      </c>
      <c r="D2576" s="10" t="str">
        <f>IFERROR(IF(تحویلی!$E$1="","",IF(NOSA!O2576=تحویلی!$E$1,تحویلی!$E$1&amp;COUNTIF(NOSA!$O$1:O2576,تحویلی!$E$1),"")),"")</f>
        <v/>
      </c>
      <c r="E2576" s="10" t="str">
        <f t="shared" si="166"/>
        <v>23963130</v>
      </c>
      <c r="F2576" s="10" t="str">
        <f>IFERROR(VLOOKUP(I2576,DATABASE!$N:$O,2,FALSE),"")</f>
        <v>لباس كار نسوز(بلوز و شلوار)</v>
      </c>
      <c r="G2576" s="154" t="s">
        <v>2524</v>
      </c>
      <c r="H2576" s="155">
        <v>23963</v>
      </c>
      <c r="I2576" s="154" t="s">
        <v>1655</v>
      </c>
      <c r="J2576" s="154" t="s">
        <v>1656</v>
      </c>
      <c r="K2576" s="156">
        <v>1</v>
      </c>
      <c r="L2576" s="154" t="s">
        <v>28</v>
      </c>
      <c r="M2576" s="154" t="s">
        <v>19</v>
      </c>
      <c r="N2576" s="154" t="s">
        <v>253</v>
      </c>
      <c r="O2576" s="153">
        <v>130</v>
      </c>
      <c r="P2576" s="155">
        <v>1</v>
      </c>
      <c r="Q2576" s="10">
        <f t="shared" si="163"/>
        <v>130</v>
      </c>
    </row>
    <row r="2577" spans="2:17" ht="20.25" customHeight="1">
      <c r="B2577" s="10" t="str">
        <f t="shared" si="164"/>
        <v>لباس كار يكبار مصرف194</v>
      </c>
      <c r="C2577" s="10" t="str">
        <f t="shared" si="165"/>
        <v>لباس كار يكبار مصرف1402/08/08194</v>
      </c>
      <c r="D2577" s="10" t="str">
        <f>IFERROR(IF(تحویلی!$E$1="","",IF(NOSA!O2577=تحویلی!$E$1,تحویلی!$E$1&amp;COUNTIF(NOSA!$O$1:O2577,تحویلی!$E$1),"")),"")</f>
        <v/>
      </c>
      <c r="E2577" s="10" t="str">
        <f t="shared" si="166"/>
        <v>23975194</v>
      </c>
      <c r="F2577" s="10" t="str">
        <f>IFERROR(VLOOKUP(I2577,DATABASE!$N:$O,2,FALSE),"")</f>
        <v>لباس كار يكبار مصرف</v>
      </c>
      <c r="G2577" s="154" t="s">
        <v>2525</v>
      </c>
      <c r="H2577" s="155">
        <v>23975</v>
      </c>
      <c r="I2577" s="154" t="s">
        <v>2319</v>
      </c>
      <c r="J2577" s="154" t="s">
        <v>2790</v>
      </c>
      <c r="K2577" s="156">
        <v>1</v>
      </c>
      <c r="L2577" s="154" t="s">
        <v>8</v>
      </c>
      <c r="M2577" s="154" t="s">
        <v>19</v>
      </c>
      <c r="N2577" s="154" t="s">
        <v>2840</v>
      </c>
      <c r="O2577" s="153">
        <v>194</v>
      </c>
      <c r="P2577" s="155">
        <v>0</v>
      </c>
      <c r="Q2577" s="10">
        <f t="shared" si="163"/>
        <v>194</v>
      </c>
    </row>
    <row r="2578" spans="2:17" ht="20.25" customHeight="1">
      <c r="B2578" s="10" t="str">
        <f t="shared" si="164"/>
        <v>دستكش استاد كار458</v>
      </c>
      <c r="C2578" s="10" t="str">
        <f t="shared" si="165"/>
        <v>دستكش استاد كار1402/08/08458</v>
      </c>
      <c r="D2578" s="10" t="str">
        <f>IFERROR(IF(تحویلی!$E$1="","",IF(NOSA!O2578=تحویلی!$E$1,تحویلی!$E$1&amp;COUNTIF(NOSA!$O$1:O2578,تحویلی!$E$1),"")),"")</f>
        <v/>
      </c>
      <c r="E2578" s="10" t="str">
        <f t="shared" si="166"/>
        <v>23983458</v>
      </c>
      <c r="F2578" s="10" t="str">
        <f>IFERROR(VLOOKUP(I2578,DATABASE!$N:$O,2,FALSE),"")</f>
        <v>دستكش استاد كار</v>
      </c>
      <c r="G2578" s="154" t="s">
        <v>2525</v>
      </c>
      <c r="H2578" s="155">
        <v>23983</v>
      </c>
      <c r="I2578" s="154" t="s">
        <v>1543</v>
      </c>
      <c r="J2578" s="154" t="s">
        <v>255</v>
      </c>
      <c r="K2578" s="156">
        <v>1</v>
      </c>
      <c r="L2578" s="154" t="s">
        <v>3</v>
      </c>
      <c r="M2578" s="154" t="s">
        <v>4</v>
      </c>
      <c r="N2578" s="154" t="s">
        <v>2764</v>
      </c>
      <c r="O2578" s="153">
        <v>458</v>
      </c>
      <c r="P2578" s="155">
        <v>0</v>
      </c>
      <c r="Q2578" s="10">
        <f t="shared" si="163"/>
        <v>458</v>
      </c>
    </row>
    <row r="2579" spans="2:17" ht="20.25" customHeight="1">
      <c r="B2579" s="10" t="str">
        <f t="shared" si="164"/>
        <v>دستكش استاد كار606</v>
      </c>
      <c r="C2579" s="10" t="str">
        <f t="shared" si="165"/>
        <v>دستكش استاد كار1402/08/08606</v>
      </c>
      <c r="D2579" s="10" t="str">
        <f>IFERROR(IF(تحویلی!$E$1="","",IF(NOSA!O2579=تحویلی!$E$1,تحویلی!$E$1&amp;COUNTIF(NOSA!$O$1:O2579,تحویلی!$E$1),"")),"")</f>
        <v/>
      </c>
      <c r="E2579" s="10" t="str">
        <f t="shared" si="166"/>
        <v>23983606</v>
      </c>
      <c r="F2579" s="10" t="str">
        <f>IFERROR(VLOOKUP(I2579,DATABASE!$N:$O,2,FALSE),"")</f>
        <v>دستكش استاد كار</v>
      </c>
      <c r="G2579" s="154" t="s">
        <v>2525</v>
      </c>
      <c r="H2579" s="155">
        <v>23983</v>
      </c>
      <c r="I2579" s="154" t="s">
        <v>1543</v>
      </c>
      <c r="J2579" s="154" t="s">
        <v>255</v>
      </c>
      <c r="K2579" s="156">
        <v>1</v>
      </c>
      <c r="L2579" s="154" t="s">
        <v>3</v>
      </c>
      <c r="M2579" s="154" t="s">
        <v>4</v>
      </c>
      <c r="N2579" s="154" t="s">
        <v>2748</v>
      </c>
      <c r="O2579" s="153">
        <v>606</v>
      </c>
      <c r="P2579" s="155">
        <v>0</v>
      </c>
      <c r="Q2579" s="10">
        <f t="shared" si="163"/>
        <v>606</v>
      </c>
    </row>
    <row r="2580" spans="2:17" ht="20.25" customHeight="1">
      <c r="B2580" s="10" t="str">
        <f t="shared" si="164"/>
        <v>لباس كار ديرسوز(بلوز) 673</v>
      </c>
      <c r="C2580" s="10" t="str">
        <f t="shared" si="165"/>
        <v>لباس كار ديرسوز(بلوز) 1402/08/08673</v>
      </c>
      <c r="D2580" s="10" t="str">
        <f>IFERROR(IF(تحویلی!$E$1="","",IF(NOSA!O2580=تحویلی!$E$1,تحویلی!$E$1&amp;COUNTIF(NOSA!$O$1:O2580,تحویلی!$E$1),"")),"")</f>
        <v/>
      </c>
      <c r="E2580" s="10" t="str">
        <f t="shared" si="166"/>
        <v>23993673</v>
      </c>
      <c r="F2580" s="10" t="str">
        <f>IFERROR(VLOOKUP(I2580,DATABASE!$N:$O,2,FALSE),"")</f>
        <v xml:space="preserve">لباس كار ديرسوز(بلوز) </v>
      </c>
      <c r="G2580" s="3" t="s">
        <v>2525</v>
      </c>
      <c r="H2580" s="4">
        <v>23993</v>
      </c>
      <c r="I2580" s="3" t="s">
        <v>2316</v>
      </c>
      <c r="J2580" s="3" t="s">
        <v>2780</v>
      </c>
      <c r="K2580" s="5">
        <v>1</v>
      </c>
      <c r="L2580" s="3" t="s">
        <v>8</v>
      </c>
      <c r="M2580" s="3" t="s">
        <v>47</v>
      </c>
      <c r="N2580" s="3" t="s">
        <v>311</v>
      </c>
      <c r="O2580" s="1">
        <v>673</v>
      </c>
      <c r="P2580" s="4">
        <v>0</v>
      </c>
      <c r="Q2580" s="10">
        <f t="shared" si="163"/>
        <v>673</v>
      </c>
    </row>
    <row r="2581" spans="2:17" ht="20.25" customHeight="1">
      <c r="B2581" s="10" t="str">
        <f t="shared" si="164"/>
        <v>كلاه ايمني834</v>
      </c>
      <c r="C2581" s="10" t="str">
        <f t="shared" si="165"/>
        <v>كلاه ايمني1402/08/08834</v>
      </c>
      <c r="D2581" s="10" t="str">
        <f>IFERROR(IF(تحویلی!$E$1="","",IF(NOSA!O2581=تحویلی!$E$1,تحویلی!$E$1&amp;COUNTIF(NOSA!$O$1:O2581,تحویلی!$E$1),"")),"")</f>
        <v/>
      </c>
      <c r="E2581" s="10" t="str">
        <f t="shared" si="166"/>
        <v>23996834</v>
      </c>
      <c r="F2581" s="10" t="str">
        <f>IFERROR(VLOOKUP(I2581,DATABASE!$N:$O,2,FALSE),"")</f>
        <v>كلاه ايمني</v>
      </c>
      <c r="G2581" s="3" t="s">
        <v>2525</v>
      </c>
      <c r="H2581" s="4">
        <v>23996</v>
      </c>
      <c r="I2581" s="3" t="s">
        <v>1505</v>
      </c>
      <c r="J2581" s="3" t="s">
        <v>1628</v>
      </c>
      <c r="K2581" s="5">
        <v>1</v>
      </c>
      <c r="L2581" s="3" t="s">
        <v>8</v>
      </c>
      <c r="M2581" s="3" t="s">
        <v>19</v>
      </c>
      <c r="N2581" s="3" t="s">
        <v>2680</v>
      </c>
      <c r="O2581" s="1">
        <v>834</v>
      </c>
      <c r="P2581" s="4">
        <v>1</v>
      </c>
      <c r="Q2581" s="10">
        <f t="shared" si="163"/>
        <v>834</v>
      </c>
    </row>
    <row r="2582" spans="2:17" ht="20.25" customHeight="1">
      <c r="B2582" s="10" t="str">
        <f t="shared" si="164"/>
        <v>رابط فنري نقاب كلاه ايمني834</v>
      </c>
      <c r="C2582" s="10" t="str">
        <f t="shared" si="165"/>
        <v>رابط فنري نقاب كلاه ايمني1402/08/08834</v>
      </c>
      <c r="D2582" s="10" t="str">
        <f>IFERROR(IF(تحویلی!$E$1="","",IF(NOSA!O2582=تحویلی!$E$1,تحویلی!$E$1&amp;COUNTIF(NOSA!$O$1:O2582,تحویلی!$E$1),"")),"")</f>
        <v/>
      </c>
      <c r="E2582" s="10" t="str">
        <f t="shared" si="166"/>
        <v>23996834</v>
      </c>
      <c r="F2582" s="10" t="str">
        <f>IFERROR(VLOOKUP(I2582,DATABASE!$N:$O,2,FALSE),"")</f>
        <v>رابط فنري نقاب كلاه ايمني</v>
      </c>
      <c r="G2582" s="3" t="s">
        <v>2525</v>
      </c>
      <c r="H2582" s="4">
        <v>23996</v>
      </c>
      <c r="I2582" s="3" t="s">
        <v>1454</v>
      </c>
      <c r="J2582" s="3" t="s">
        <v>135</v>
      </c>
      <c r="K2582" s="5">
        <v>1</v>
      </c>
      <c r="L2582" s="3" t="s">
        <v>8</v>
      </c>
      <c r="M2582" s="3" t="s">
        <v>19</v>
      </c>
      <c r="N2582" s="3" t="s">
        <v>2680</v>
      </c>
      <c r="O2582" s="1">
        <v>834</v>
      </c>
      <c r="P2582" s="4">
        <v>1</v>
      </c>
      <c r="Q2582" s="10">
        <f t="shared" si="163"/>
        <v>834</v>
      </c>
    </row>
    <row r="2583" spans="2:17" ht="20.25" customHeight="1">
      <c r="B2583" s="10" t="str">
        <f t="shared" si="164"/>
        <v>نقاب تيره محافظ صورت معمولي259</v>
      </c>
      <c r="C2583" s="10" t="str">
        <f t="shared" si="165"/>
        <v>نقاب تيره محافظ صورت معمولي1402/08/08259</v>
      </c>
      <c r="D2583" s="10" t="str">
        <f>IFERROR(IF(تحویلی!$E$1="","",IF(NOSA!O2583=تحویلی!$E$1,تحویلی!$E$1&amp;COUNTIF(NOSA!$O$1:O2583,تحویلی!$E$1),"")),"")</f>
        <v/>
      </c>
      <c r="E2583" s="10" t="str">
        <f t="shared" si="166"/>
        <v>23999259</v>
      </c>
      <c r="F2583" s="10" t="str">
        <f>IFERROR(VLOOKUP(I2583,DATABASE!$N:$O,2,FALSE),"")</f>
        <v>نقاب تيره محافظ صورت معمولي</v>
      </c>
      <c r="G2583" s="3" t="s">
        <v>2525</v>
      </c>
      <c r="H2583" s="4">
        <v>23999</v>
      </c>
      <c r="I2583" s="3" t="s">
        <v>1557</v>
      </c>
      <c r="J2583" s="3" t="s">
        <v>115</v>
      </c>
      <c r="K2583" s="5">
        <v>1</v>
      </c>
      <c r="L2583" s="3" t="s">
        <v>8</v>
      </c>
      <c r="M2583" s="3" t="s">
        <v>4</v>
      </c>
      <c r="N2583" s="3" t="s">
        <v>13</v>
      </c>
      <c r="O2583" s="1">
        <v>259</v>
      </c>
      <c r="P2583" s="4">
        <v>0</v>
      </c>
      <c r="Q2583" s="10">
        <f t="shared" si="163"/>
        <v>259</v>
      </c>
    </row>
    <row r="2584" spans="2:17" ht="20.25" customHeight="1">
      <c r="B2584" s="10" t="str">
        <f t="shared" si="164"/>
        <v>259</v>
      </c>
      <c r="C2584" s="10" t="str">
        <f t="shared" si="165"/>
        <v>1402/08/08259</v>
      </c>
      <c r="D2584" s="10" t="str">
        <f>IFERROR(IF(تحویلی!$E$1="","",IF(NOSA!O2584=تحویلی!$E$1,تحویلی!$E$1&amp;COUNTIF(NOSA!$O$1:O2584,تحویلی!$E$1),"")),"")</f>
        <v/>
      </c>
      <c r="E2584" s="10" t="str">
        <f t="shared" si="166"/>
        <v>23999259</v>
      </c>
      <c r="F2584" s="10" t="str">
        <f>IFERROR(VLOOKUP(I2584,DATABASE!$N:$O,2,FALSE),"")</f>
        <v/>
      </c>
      <c r="G2584" s="3" t="s">
        <v>2525</v>
      </c>
      <c r="H2584" s="4">
        <v>23999</v>
      </c>
      <c r="I2584" s="3" t="s">
        <v>2699</v>
      </c>
      <c r="J2584" s="3" t="s">
        <v>7</v>
      </c>
      <c r="K2584" s="5">
        <v>1</v>
      </c>
      <c r="L2584" s="3" t="s">
        <v>8</v>
      </c>
      <c r="M2584" s="3" t="s">
        <v>4</v>
      </c>
      <c r="N2584" s="3" t="s">
        <v>13</v>
      </c>
      <c r="O2584" s="1">
        <v>259</v>
      </c>
      <c r="P2584" s="4">
        <v>0</v>
      </c>
      <c r="Q2584" s="10">
        <f t="shared" si="163"/>
        <v>259</v>
      </c>
    </row>
    <row r="2585" spans="2:17" ht="20.25" customHeight="1">
      <c r="B2585" s="10" t="str">
        <f t="shared" si="164"/>
        <v>ماسك بهداشتي يكبار مصرف741</v>
      </c>
      <c r="C2585" s="10" t="str">
        <f t="shared" si="165"/>
        <v>ماسك بهداشتي يكبار مصرف1402/08/08741</v>
      </c>
      <c r="D2585" s="10" t="str">
        <f>IFERROR(IF(تحویلی!$E$1="","",IF(NOSA!O2585=تحویلی!$E$1,تحویلی!$E$1&amp;COUNTIF(NOSA!$O$1:O2585,تحویلی!$E$1),"")),"")</f>
        <v/>
      </c>
      <c r="E2585" s="10" t="str">
        <f t="shared" si="166"/>
        <v>24002741</v>
      </c>
      <c r="F2585" s="10" t="str">
        <f>IFERROR(VLOOKUP(I2585,DATABASE!$N:$O,2,FALSE),"")</f>
        <v>ماسك بهداشتي يكبار مصرف</v>
      </c>
      <c r="G2585" s="3" t="s">
        <v>2525</v>
      </c>
      <c r="H2585" s="4">
        <v>24002</v>
      </c>
      <c r="I2585" s="3" t="s">
        <v>1761</v>
      </c>
      <c r="J2585" s="3" t="s">
        <v>62</v>
      </c>
      <c r="K2585" s="5">
        <v>300</v>
      </c>
      <c r="L2585" s="3" t="s">
        <v>8</v>
      </c>
      <c r="M2585" s="3" t="s">
        <v>63</v>
      </c>
      <c r="N2585" s="3" t="s">
        <v>764</v>
      </c>
      <c r="O2585" s="1">
        <v>741</v>
      </c>
      <c r="P2585" s="4">
        <v>0</v>
      </c>
      <c r="Q2585" s="10">
        <f t="shared" si="163"/>
        <v>741</v>
      </c>
    </row>
    <row r="2586" spans="2:17" ht="20.25" customHeight="1">
      <c r="B2586" s="10" t="str">
        <f t="shared" si="164"/>
        <v>دستكش ساق بلند نسوز248</v>
      </c>
      <c r="C2586" s="10" t="str">
        <f t="shared" si="165"/>
        <v>دستكش ساق بلند نسوز1402/08/09248</v>
      </c>
      <c r="D2586" s="10" t="str">
        <f>IFERROR(IF(تحویلی!$E$1="","",IF(NOSA!O2586=تحویلی!$E$1,تحویلی!$E$1&amp;COUNTIF(NOSA!$O$1:O2586,تحویلی!$E$1),"")),"")</f>
        <v/>
      </c>
      <c r="E2586" s="10" t="str">
        <f t="shared" si="166"/>
        <v>24006248</v>
      </c>
      <c r="F2586" s="10" t="str">
        <f>IFERROR(VLOOKUP(I2586,DATABASE!$N:$O,2,FALSE),"")</f>
        <v>دستكش ساق بلند نسوز</v>
      </c>
      <c r="G2586" s="3" t="s">
        <v>2526</v>
      </c>
      <c r="H2586" s="4">
        <v>24006</v>
      </c>
      <c r="I2586" s="3" t="s">
        <v>1461</v>
      </c>
      <c r="J2586" s="3" t="s">
        <v>34</v>
      </c>
      <c r="K2586" s="5">
        <v>1</v>
      </c>
      <c r="L2586" s="3" t="s">
        <v>3</v>
      </c>
      <c r="M2586" s="3" t="s">
        <v>4</v>
      </c>
      <c r="N2586" s="3" t="s">
        <v>237</v>
      </c>
      <c r="O2586" s="1">
        <v>248</v>
      </c>
      <c r="P2586" s="4">
        <v>1</v>
      </c>
      <c r="Q2586" s="10">
        <f t="shared" si="163"/>
        <v>248</v>
      </c>
    </row>
    <row r="2587" spans="2:17" ht="20.25" customHeight="1">
      <c r="B2587" s="10" t="str">
        <f t="shared" si="164"/>
        <v>دستكش ضد برش سبك248</v>
      </c>
      <c r="C2587" s="10" t="str">
        <f t="shared" si="165"/>
        <v>دستكش ضد برش سبك1402/08/09248</v>
      </c>
      <c r="D2587" s="10" t="str">
        <f>IFERROR(IF(تحویلی!$E$1="","",IF(NOSA!O2587=تحویلی!$E$1,تحویلی!$E$1&amp;COUNTIF(NOSA!$O$1:O2587,تحویلی!$E$1),"")),"")</f>
        <v/>
      </c>
      <c r="E2587" s="10" t="str">
        <f t="shared" si="166"/>
        <v>24006248</v>
      </c>
      <c r="F2587" s="10" t="str">
        <f>IFERROR(VLOOKUP(I2587,DATABASE!$N:$O,2,FALSE),"")</f>
        <v>دستكش ضد برش سبك</v>
      </c>
      <c r="G2587" s="3" t="s">
        <v>2526</v>
      </c>
      <c r="H2587" s="4">
        <v>24006</v>
      </c>
      <c r="I2587" s="3" t="s">
        <v>1442</v>
      </c>
      <c r="J2587" s="3" t="s">
        <v>22</v>
      </c>
      <c r="K2587" s="5">
        <v>1</v>
      </c>
      <c r="L2587" s="3" t="s">
        <v>3</v>
      </c>
      <c r="M2587" s="3" t="s">
        <v>4</v>
      </c>
      <c r="N2587" s="3" t="s">
        <v>237</v>
      </c>
      <c r="O2587" s="1">
        <v>248</v>
      </c>
      <c r="P2587" s="4">
        <v>1</v>
      </c>
      <c r="Q2587" s="10">
        <f t="shared" si="163"/>
        <v>248</v>
      </c>
    </row>
    <row r="2588" spans="2:17" ht="20.25" customHeight="1">
      <c r="B2588" s="10" t="str">
        <f t="shared" si="164"/>
        <v>دستكش ضد برش سبك848</v>
      </c>
      <c r="C2588" s="10" t="str">
        <f t="shared" si="165"/>
        <v>دستكش ضد برش سبك1402/08/09848</v>
      </c>
      <c r="D2588" s="10" t="str">
        <f>IFERROR(IF(تحویلی!$E$1="","",IF(NOSA!O2588=تحویلی!$E$1,تحویلی!$E$1&amp;COUNTIF(NOSA!$O$1:O2588,تحویلی!$E$1),"")),"")</f>
        <v/>
      </c>
      <c r="E2588" s="10" t="str">
        <f t="shared" si="166"/>
        <v>24013848</v>
      </c>
      <c r="F2588" s="10" t="str">
        <f>IFERROR(VLOOKUP(I2588,DATABASE!$N:$O,2,FALSE),"")</f>
        <v>دستكش ضد برش سبك</v>
      </c>
      <c r="G2588" s="3" t="s">
        <v>2526</v>
      </c>
      <c r="H2588" s="4">
        <v>24013</v>
      </c>
      <c r="I2588" s="3" t="s">
        <v>1442</v>
      </c>
      <c r="J2588" s="3" t="s">
        <v>22</v>
      </c>
      <c r="K2588" s="5">
        <v>1</v>
      </c>
      <c r="L2588" s="3" t="s">
        <v>3</v>
      </c>
      <c r="M2588" s="3" t="s">
        <v>47</v>
      </c>
      <c r="N2588" s="3" t="s">
        <v>2750</v>
      </c>
      <c r="O2588" s="1">
        <v>848</v>
      </c>
      <c r="P2588" s="4">
        <v>0</v>
      </c>
      <c r="Q2588" s="10">
        <f t="shared" si="163"/>
        <v>848</v>
      </c>
    </row>
    <row r="2589" spans="2:17" ht="20.25" customHeight="1">
      <c r="B2589" s="10" t="str">
        <f t="shared" si="164"/>
        <v>لباس كار ديرسوز(بلوز و شلوار)789</v>
      </c>
      <c r="C2589" s="10" t="str">
        <f t="shared" si="165"/>
        <v>لباس كار ديرسوز(بلوز و شلوار)1402/08/09789</v>
      </c>
      <c r="D2589" s="10" t="str">
        <f>IFERROR(IF(تحویلی!$E$1="","",IF(NOSA!O2589=تحویلی!$E$1,تحویلی!$E$1&amp;COUNTIF(NOSA!$O$1:O2589,تحویلی!$E$1),"")),"")</f>
        <v/>
      </c>
      <c r="E2589" s="10" t="str">
        <f t="shared" si="166"/>
        <v>24014789</v>
      </c>
      <c r="F2589" s="10" t="str">
        <f>IFERROR(VLOOKUP(I2589,DATABASE!$N:$O,2,FALSE),"")</f>
        <v>لباس كار ديرسوز(بلوز و شلوار)</v>
      </c>
      <c r="G2589" s="3" t="s">
        <v>2526</v>
      </c>
      <c r="H2589" s="4">
        <v>24014</v>
      </c>
      <c r="I2589" s="3" t="s">
        <v>1619</v>
      </c>
      <c r="J2589" s="3" t="s">
        <v>1620</v>
      </c>
      <c r="K2589" s="5">
        <v>1</v>
      </c>
      <c r="L2589" s="3" t="s">
        <v>28</v>
      </c>
      <c r="M2589" s="3" t="s">
        <v>43</v>
      </c>
      <c r="N2589" s="3" t="s">
        <v>1261</v>
      </c>
      <c r="O2589" s="1">
        <v>789</v>
      </c>
      <c r="P2589" s="4">
        <v>0</v>
      </c>
      <c r="Q2589" s="10">
        <f t="shared" si="163"/>
        <v>789</v>
      </c>
    </row>
    <row r="2590" spans="2:17" ht="20.25" customHeight="1">
      <c r="B2590" s="10" t="str">
        <f t="shared" si="164"/>
        <v>پوتين ايمني نسوز789</v>
      </c>
      <c r="C2590" s="10" t="str">
        <f t="shared" si="165"/>
        <v>پوتين ايمني نسوز1402/08/09789</v>
      </c>
      <c r="D2590" s="10" t="str">
        <f>IFERROR(IF(تحویلی!$E$1="","",IF(NOSA!O2590=تحویلی!$E$1,تحویلی!$E$1&amp;COUNTIF(NOSA!$O$1:O2590,تحویلی!$E$1),"")),"")</f>
        <v/>
      </c>
      <c r="E2590" s="10" t="str">
        <f t="shared" si="166"/>
        <v>24014789</v>
      </c>
      <c r="F2590" s="10" t="str">
        <f>IFERROR(VLOOKUP(I2590,DATABASE!$N:$O,2,FALSE),"")</f>
        <v>پوتين ايمني نسوز</v>
      </c>
      <c r="G2590" s="3" t="s">
        <v>2526</v>
      </c>
      <c r="H2590" s="4">
        <v>24014</v>
      </c>
      <c r="I2590" s="3" t="s">
        <v>1648</v>
      </c>
      <c r="J2590" s="3" t="s">
        <v>1649</v>
      </c>
      <c r="K2590" s="5">
        <v>1</v>
      </c>
      <c r="L2590" s="3" t="s">
        <v>3</v>
      </c>
      <c r="M2590" s="3" t="s">
        <v>43</v>
      </c>
      <c r="N2590" s="3" t="s">
        <v>1261</v>
      </c>
      <c r="O2590" s="1">
        <v>789</v>
      </c>
      <c r="P2590" s="4">
        <v>0</v>
      </c>
      <c r="Q2590" s="10">
        <f t="shared" si="163"/>
        <v>789</v>
      </c>
    </row>
    <row r="2591" spans="2:17" ht="20.25" customHeight="1">
      <c r="B2591" s="10" t="str">
        <f t="shared" si="164"/>
        <v>كفش ايمني786</v>
      </c>
      <c r="C2591" s="10" t="str">
        <f t="shared" si="165"/>
        <v>كفش ايمني1402/08/09786</v>
      </c>
      <c r="D2591" s="10" t="str">
        <f>IFERROR(IF(تحویلی!$E$1="","",IF(NOSA!O2591=تحویلی!$E$1,تحویلی!$E$1&amp;COUNTIF(NOSA!$O$1:O2591,تحویلی!$E$1),"")),"")</f>
        <v/>
      </c>
      <c r="E2591" s="10" t="str">
        <f t="shared" si="166"/>
        <v>24016786</v>
      </c>
      <c r="F2591" s="10" t="str">
        <f>IFERROR(VLOOKUP(I2591,DATABASE!$N:$O,2,FALSE),"")</f>
        <v>كفش ايمني</v>
      </c>
      <c r="G2591" s="3" t="s">
        <v>2526</v>
      </c>
      <c r="H2591" s="4">
        <v>24016</v>
      </c>
      <c r="I2591" s="3" t="s">
        <v>1539</v>
      </c>
      <c r="J2591" s="3" t="s">
        <v>1748</v>
      </c>
      <c r="K2591" s="5">
        <v>1</v>
      </c>
      <c r="L2591" s="3" t="s">
        <v>3</v>
      </c>
      <c r="M2591" s="3" t="s">
        <v>47</v>
      </c>
      <c r="N2591" s="3" t="s">
        <v>1238</v>
      </c>
      <c r="O2591" s="1">
        <v>786</v>
      </c>
      <c r="P2591" s="4">
        <v>0</v>
      </c>
      <c r="Q2591" s="10">
        <f t="shared" si="163"/>
        <v>786</v>
      </c>
    </row>
    <row r="2592" spans="2:17" ht="20.25" customHeight="1">
      <c r="B2592" s="10" t="str">
        <f t="shared" si="164"/>
        <v>لباس زير زمستاني- بلوز و شلوار552</v>
      </c>
      <c r="C2592" s="10" t="str">
        <f t="shared" si="165"/>
        <v>لباس زير زمستاني- بلوز و شلوار1402/08/09552</v>
      </c>
      <c r="D2592" s="10" t="str">
        <f>IFERROR(IF(تحویلی!$E$1="","",IF(NOSA!O2592=تحویلی!$E$1,تحویلی!$E$1&amp;COUNTIF(NOSA!$O$1:O2592,تحویلی!$E$1),"")),"")</f>
        <v>5529</v>
      </c>
      <c r="E2592" s="10" t="str">
        <f t="shared" si="166"/>
        <v>24018552</v>
      </c>
      <c r="F2592" s="10" t="str">
        <f>IFERROR(VLOOKUP(I2592,DATABASE!$N:$O,2,FALSE),"")</f>
        <v>لباس زير زمستاني- بلوز و شلوار</v>
      </c>
      <c r="G2592" s="3" t="s">
        <v>2526</v>
      </c>
      <c r="H2592" s="4">
        <v>24018</v>
      </c>
      <c r="I2592" s="3" t="s">
        <v>2361</v>
      </c>
      <c r="J2592" s="3" t="s">
        <v>2826</v>
      </c>
      <c r="K2592" s="5">
        <v>1</v>
      </c>
      <c r="L2592" s="3" t="s">
        <v>28</v>
      </c>
      <c r="M2592" s="3" t="s">
        <v>25</v>
      </c>
      <c r="N2592" s="3" t="s">
        <v>510</v>
      </c>
      <c r="O2592" s="1">
        <v>552</v>
      </c>
      <c r="P2592" s="4">
        <v>0</v>
      </c>
      <c r="Q2592" s="10">
        <f t="shared" si="163"/>
        <v>552</v>
      </c>
    </row>
    <row r="2593" spans="2:17" ht="20.25" customHeight="1">
      <c r="B2593" s="10" t="str">
        <f t="shared" si="164"/>
        <v>دستكش ضد برش سبك739</v>
      </c>
      <c r="C2593" s="10" t="str">
        <f t="shared" si="165"/>
        <v>دستكش ضد برش سبك1402/08/09739</v>
      </c>
      <c r="D2593" s="10" t="str">
        <f>IFERROR(IF(تحویلی!$E$1="","",IF(NOSA!O2593=تحویلی!$E$1,تحویلی!$E$1&amp;COUNTIF(NOSA!$O$1:O2593,تحویلی!$E$1),"")),"")</f>
        <v/>
      </c>
      <c r="E2593" s="10" t="str">
        <f t="shared" si="166"/>
        <v>24021739</v>
      </c>
      <c r="F2593" s="10" t="str">
        <f>IFERROR(VLOOKUP(I2593,DATABASE!$N:$O,2,FALSE),"")</f>
        <v>دستكش ضد برش سبك</v>
      </c>
      <c r="G2593" s="3" t="s">
        <v>2526</v>
      </c>
      <c r="H2593" s="4">
        <v>24021</v>
      </c>
      <c r="I2593" s="3" t="s">
        <v>1442</v>
      </c>
      <c r="J2593" s="3" t="s">
        <v>22</v>
      </c>
      <c r="K2593" s="5">
        <v>1</v>
      </c>
      <c r="L2593" s="3" t="s">
        <v>3</v>
      </c>
      <c r="M2593" s="3" t="s">
        <v>47</v>
      </c>
      <c r="N2593" s="3" t="s">
        <v>779</v>
      </c>
      <c r="O2593" s="1">
        <v>739</v>
      </c>
      <c r="P2593" s="4">
        <v>0</v>
      </c>
      <c r="Q2593" s="10">
        <f t="shared" si="163"/>
        <v>739</v>
      </c>
    </row>
    <row r="2594" spans="2:17" ht="20.25" customHeight="1">
      <c r="B2594" s="10" t="str">
        <f t="shared" si="164"/>
        <v>لباس كار نسوز(بلوز و شلوار)285</v>
      </c>
      <c r="C2594" s="10" t="str">
        <f t="shared" si="165"/>
        <v>لباس كار نسوز(بلوز و شلوار)1402/08/09285</v>
      </c>
      <c r="D2594" s="10" t="str">
        <f>IFERROR(IF(تحویلی!$E$1="","",IF(NOSA!O2594=تحویلی!$E$1,تحویلی!$E$1&amp;COUNTIF(NOSA!$O$1:O2594,تحویلی!$E$1),"")),"")</f>
        <v/>
      </c>
      <c r="E2594" s="10" t="str">
        <f t="shared" si="166"/>
        <v>24024285</v>
      </c>
      <c r="F2594" s="10" t="str">
        <f>IFERROR(VLOOKUP(I2594,DATABASE!$N:$O,2,FALSE),"")</f>
        <v>لباس كار نسوز(بلوز و شلوار)</v>
      </c>
      <c r="G2594" s="3" t="s">
        <v>2526</v>
      </c>
      <c r="H2594" s="4">
        <v>24024</v>
      </c>
      <c r="I2594" s="3" t="s">
        <v>1655</v>
      </c>
      <c r="J2594" s="3" t="s">
        <v>1656</v>
      </c>
      <c r="K2594" s="5">
        <v>1</v>
      </c>
      <c r="L2594" s="3" t="s">
        <v>28</v>
      </c>
      <c r="M2594" s="3" t="s">
        <v>4</v>
      </c>
      <c r="N2594" s="3" t="s">
        <v>294</v>
      </c>
      <c r="O2594" s="1">
        <v>285</v>
      </c>
      <c r="P2594" s="4">
        <v>0</v>
      </c>
      <c r="Q2594" s="10">
        <f t="shared" ref="Q2594:Q2657" si="167">VALUE(O2594)</f>
        <v>285</v>
      </c>
    </row>
    <row r="2595" spans="2:17" ht="20.25" customHeight="1">
      <c r="B2595" s="10" t="str">
        <f t="shared" si="164"/>
        <v>لباس كار ديرسوز(بلوز و شلوار)731</v>
      </c>
      <c r="C2595" s="10" t="str">
        <f t="shared" si="165"/>
        <v>لباس كار ديرسوز(بلوز و شلوار)1402/08/09731</v>
      </c>
      <c r="D2595" s="10" t="str">
        <f>IFERROR(IF(تحویلی!$E$1="","",IF(NOSA!O2595=تحویلی!$E$1,تحویلی!$E$1&amp;COUNTIF(NOSA!$O$1:O2595,تحویلی!$E$1),"")),"")</f>
        <v/>
      </c>
      <c r="E2595" s="10" t="str">
        <f t="shared" si="166"/>
        <v>24028731</v>
      </c>
      <c r="F2595" s="10" t="str">
        <f>IFERROR(VLOOKUP(I2595,DATABASE!$N:$O,2,FALSE),"")</f>
        <v>لباس كار ديرسوز(بلوز و شلوار)</v>
      </c>
      <c r="G2595" s="3" t="s">
        <v>2526</v>
      </c>
      <c r="H2595" s="4">
        <v>24028</v>
      </c>
      <c r="I2595" s="3" t="s">
        <v>1619</v>
      </c>
      <c r="J2595" s="3" t="s">
        <v>1620</v>
      </c>
      <c r="K2595" s="5">
        <v>1</v>
      </c>
      <c r="L2595" s="3" t="s">
        <v>28</v>
      </c>
      <c r="M2595" s="3" t="s">
        <v>47</v>
      </c>
      <c r="N2595" s="3" t="s">
        <v>635</v>
      </c>
      <c r="O2595" s="1">
        <v>731</v>
      </c>
      <c r="P2595" s="4">
        <v>1</v>
      </c>
      <c r="Q2595" s="10">
        <f t="shared" si="167"/>
        <v>731</v>
      </c>
    </row>
    <row r="2596" spans="2:17" ht="20.25" customHeight="1">
      <c r="B2596" s="10" t="str">
        <f t="shared" si="164"/>
        <v>دستكش ضد برش سبك852</v>
      </c>
      <c r="C2596" s="10" t="str">
        <f t="shared" si="165"/>
        <v>دستكش ضد برش سبك1402/08/09852</v>
      </c>
      <c r="D2596" s="10" t="str">
        <f>IFERROR(IF(تحویلی!$E$1="","",IF(NOSA!O2596=تحویلی!$E$1,تحویلی!$E$1&amp;COUNTIF(NOSA!$O$1:O2596,تحویلی!$E$1),"")),"")</f>
        <v/>
      </c>
      <c r="E2596" s="10" t="str">
        <f t="shared" si="166"/>
        <v>24029852</v>
      </c>
      <c r="F2596" s="10" t="str">
        <f>IFERROR(VLOOKUP(I2596,DATABASE!$N:$O,2,FALSE),"")</f>
        <v>دستكش ضد برش سبك</v>
      </c>
      <c r="G2596" s="3" t="s">
        <v>2526</v>
      </c>
      <c r="H2596" s="4">
        <v>24029</v>
      </c>
      <c r="I2596" s="3" t="s">
        <v>1442</v>
      </c>
      <c r="J2596" s="3" t="s">
        <v>22</v>
      </c>
      <c r="K2596" s="5">
        <v>1</v>
      </c>
      <c r="L2596" s="3" t="s">
        <v>3</v>
      </c>
      <c r="M2596" s="3" t="s">
        <v>25</v>
      </c>
      <c r="N2596" s="3" t="s">
        <v>2753</v>
      </c>
      <c r="O2596" s="1">
        <v>852</v>
      </c>
      <c r="P2596" s="4">
        <v>1</v>
      </c>
      <c r="Q2596" s="10">
        <f t="shared" si="167"/>
        <v>852</v>
      </c>
    </row>
    <row r="2597" spans="2:17" ht="20.25" customHeight="1">
      <c r="B2597" s="10" t="str">
        <f t="shared" si="164"/>
        <v>دستكش ساق بلند نسوز725</v>
      </c>
      <c r="C2597" s="10" t="str">
        <f t="shared" si="165"/>
        <v>دستكش ساق بلند نسوز1402/08/09725</v>
      </c>
      <c r="D2597" s="10" t="str">
        <f>IFERROR(IF(تحویلی!$E$1="","",IF(NOSA!O2597=تحویلی!$E$1,تحویلی!$E$1&amp;COUNTIF(NOSA!$O$1:O2597,تحویلی!$E$1),"")),"")</f>
        <v/>
      </c>
      <c r="E2597" s="10" t="str">
        <f t="shared" si="166"/>
        <v>24040725</v>
      </c>
      <c r="F2597" s="10" t="str">
        <f>IFERROR(VLOOKUP(I2597,DATABASE!$N:$O,2,FALSE),"")</f>
        <v>دستكش ساق بلند نسوز</v>
      </c>
      <c r="G2597" s="3" t="s">
        <v>2526</v>
      </c>
      <c r="H2597" s="4">
        <v>24040</v>
      </c>
      <c r="I2597" s="3" t="s">
        <v>1461</v>
      </c>
      <c r="J2597" s="3" t="s">
        <v>34</v>
      </c>
      <c r="K2597" s="5">
        <v>1</v>
      </c>
      <c r="L2597" s="3" t="s">
        <v>3</v>
      </c>
      <c r="M2597" s="3" t="s">
        <v>19</v>
      </c>
      <c r="N2597" s="3" t="s">
        <v>596</v>
      </c>
      <c r="O2597" s="1">
        <v>725</v>
      </c>
      <c r="P2597" s="4">
        <v>0</v>
      </c>
      <c r="Q2597" s="10">
        <f t="shared" si="167"/>
        <v>725</v>
      </c>
    </row>
    <row r="2598" spans="2:17" ht="20.25" customHeight="1">
      <c r="B2598" s="10" t="str">
        <f t="shared" si="164"/>
        <v>بند كفش50</v>
      </c>
      <c r="C2598" s="10" t="str">
        <f t="shared" si="165"/>
        <v>بند كفش1402/08/0950</v>
      </c>
      <c r="D2598" s="10" t="str">
        <f>IFERROR(IF(تحویلی!$E$1="","",IF(NOSA!O2598=تحویلی!$E$1,تحویلی!$E$1&amp;COUNTIF(NOSA!$O$1:O2598,تحویلی!$E$1),"")),"")</f>
        <v/>
      </c>
      <c r="E2598" s="10" t="str">
        <f t="shared" si="166"/>
        <v>2404150</v>
      </c>
      <c r="F2598" s="10" t="str">
        <f>IFERROR(VLOOKUP(I2598,DATABASE!$N:$O,2,FALSE),"")</f>
        <v>بند كفش</v>
      </c>
      <c r="G2598" s="3" t="s">
        <v>2526</v>
      </c>
      <c r="H2598" s="4">
        <v>24041</v>
      </c>
      <c r="I2598" s="3" t="s">
        <v>1462</v>
      </c>
      <c r="J2598" s="3" t="s">
        <v>450</v>
      </c>
      <c r="K2598" s="5">
        <v>1</v>
      </c>
      <c r="L2598" s="3" t="s">
        <v>3</v>
      </c>
      <c r="M2598" s="3" t="s">
        <v>4</v>
      </c>
      <c r="N2598" s="3" t="s">
        <v>243</v>
      </c>
      <c r="O2598" s="1">
        <v>50</v>
      </c>
      <c r="P2598" s="4">
        <v>0</v>
      </c>
      <c r="Q2598" s="10">
        <f t="shared" si="167"/>
        <v>50</v>
      </c>
    </row>
    <row r="2599" spans="2:17" ht="20.25" customHeight="1">
      <c r="B2599" s="10" t="str">
        <f t="shared" si="164"/>
        <v>لباس كار(بلوز و شلوار)857</v>
      </c>
      <c r="C2599" s="10" t="str">
        <f t="shared" si="165"/>
        <v>لباس كار(بلوز و شلوار)1402/08/10857</v>
      </c>
      <c r="D2599" s="10" t="str">
        <f>IFERROR(IF(تحویلی!$E$1="","",IF(NOSA!O2599=تحویلی!$E$1,تحویلی!$E$1&amp;COUNTIF(NOSA!$O$1:O2599,تحویلی!$E$1),"")),"")</f>
        <v/>
      </c>
      <c r="E2599" s="10" t="str">
        <f t="shared" si="166"/>
        <v>24045857</v>
      </c>
      <c r="F2599" s="10" t="str">
        <f>IFERROR(VLOOKUP(I2599,DATABASE!$N:$O,2,FALSE),"")</f>
        <v>لباس كار(بلوز و شلوار)</v>
      </c>
      <c r="G2599" s="3" t="s">
        <v>2527</v>
      </c>
      <c r="H2599" s="4">
        <v>24045</v>
      </c>
      <c r="I2599" s="3" t="s">
        <v>1644</v>
      </c>
      <c r="J2599" s="3" t="s">
        <v>1645</v>
      </c>
      <c r="K2599" s="5">
        <v>1</v>
      </c>
      <c r="L2599" s="3" t="s">
        <v>28</v>
      </c>
      <c r="M2599" s="3" t="s">
        <v>66</v>
      </c>
      <c r="N2599" s="3" t="s">
        <v>2841</v>
      </c>
      <c r="O2599" s="1">
        <v>857</v>
      </c>
      <c r="P2599" s="4">
        <v>0</v>
      </c>
      <c r="Q2599" s="10">
        <f t="shared" si="167"/>
        <v>857</v>
      </c>
    </row>
    <row r="2600" spans="2:17" ht="20.25" customHeight="1">
      <c r="B2600" s="10" t="str">
        <f t="shared" si="164"/>
        <v>كفش ايمني857</v>
      </c>
      <c r="C2600" s="10" t="str">
        <f t="shared" si="165"/>
        <v>كفش ايمني1402/08/10857</v>
      </c>
      <c r="D2600" s="10" t="str">
        <f>IFERROR(IF(تحویلی!$E$1="","",IF(NOSA!O2600=تحویلی!$E$1,تحویلی!$E$1&amp;COUNTIF(NOSA!$O$1:O2600,تحویلی!$E$1),"")),"")</f>
        <v/>
      </c>
      <c r="E2600" s="10" t="str">
        <f t="shared" si="166"/>
        <v>24045857</v>
      </c>
      <c r="F2600" s="10" t="str">
        <f>IFERROR(VLOOKUP(I2600,DATABASE!$N:$O,2,FALSE),"")</f>
        <v>كفش ايمني</v>
      </c>
      <c r="G2600" s="3" t="s">
        <v>2527</v>
      </c>
      <c r="H2600" s="4">
        <v>24045</v>
      </c>
      <c r="I2600" s="3" t="s">
        <v>1720</v>
      </c>
      <c r="J2600" s="3" t="s">
        <v>1721</v>
      </c>
      <c r="K2600" s="5">
        <v>1</v>
      </c>
      <c r="L2600" s="3" t="s">
        <v>3</v>
      </c>
      <c r="M2600" s="3" t="s">
        <v>66</v>
      </c>
      <c r="N2600" s="3" t="s">
        <v>2841</v>
      </c>
      <c r="O2600" s="1">
        <v>857</v>
      </c>
      <c r="P2600" s="4">
        <v>0</v>
      </c>
      <c r="Q2600" s="10">
        <f t="shared" si="167"/>
        <v>857</v>
      </c>
    </row>
    <row r="2601" spans="2:17" ht="20.25" customHeight="1">
      <c r="B2601" s="10" t="str">
        <f t="shared" si="164"/>
        <v>كمربند برزنتي نواري857</v>
      </c>
      <c r="C2601" s="10" t="str">
        <f t="shared" si="165"/>
        <v>كمربند برزنتي نواري1402/08/10857</v>
      </c>
      <c r="D2601" s="10" t="str">
        <f>IFERROR(IF(تحویلی!$E$1="","",IF(NOSA!O2601=تحویلی!$E$1,تحویلی!$E$1&amp;COUNTIF(NOSA!$O$1:O2601,تحویلی!$E$1),"")),"")</f>
        <v/>
      </c>
      <c r="E2601" s="10" t="str">
        <f t="shared" si="166"/>
        <v>24045857</v>
      </c>
      <c r="F2601" s="10" t="str">
        <f>IFERROR(VLOOKUP(I2601,DATABASE!$N:$O,2,FALSE),"")</f>
        <v>كمربند برزنتي نواري</v>
      </c>
      <c r="G2601" s="3" t="s">
        <v>2527</v>
      </c>
      <c r="H2601" s="4">
        <v>24045</v>
      </c>
      <c r="I2601" s="3" t="s">
        <v>1441</v>
      </c>
      <c r="J2601" s="3" t="s">
        <v>95</v>
      </c>
      <c r="K2601" s="5">
        <v>1</v>
      </c>
      <c r="L2601" s="3" t="s">
        <v>96</v>
      </c>
      <c r="M2601" s="3" t="s">
        <v>66</v>
      </c>
      <c r="N2601" s="3" t="s">
        <v>2841</v>
      </c>
      <c r="O2601" s="1">
        <v>857</v>
      </c>
      <c r="P2601" s="4">
        <v>0</v>
      </c>
      <c r="Q2601" s="10">
        <f t="shared" si="167"/>
        <v>857</v>
      </c>
    </row>
    <row r="2602" spans="2:17" ht="20.25" customHeight="1">
      <c r="B2602" s="10" t="str">
        <f t="shared" si="164"/>
        <v>دستكش ضد برش سبك857</v>
      </c>
      <c r="C2602" s="10" t="str">
        <f t="shared" si="165"/>
        <v>دستكش ضد برش سبك1402/08/10857</v>
      </c>
      <c r="D2602" s="10" t="str">
        <f>IFERROR(IF(تحویلی!$E$1="","",IF(NOSA!O2602=تحویلی!$E$1,تحویلی!$E$1&amp;COUNTIF(NOSA!$O$1:O2602,تحویلی!$E$1),"")),"")</f>
        <v/>
      </c>
      <c r="E2602" s="10" t="str">
        <f t="shared" si="166"/>
        <v>24045857</v>
      </c>
      <c r="F2602" s="10" t="str">
        <f>IFERROR(VLOOKUP(I2602,DATABASE!$N:$O,2,FALSE),"")</f>
        <v>دستكش ضد برش سبك</v>
      </c>
      <c r="G2602" s="3" t="s">
        <v>2527</v>
      </c>
      <c r="H2602" s="4">
        <v>24045</v>
      </c>
      <c r="I2602" s="3" t="s">
        <v>1442</v>
      </c>
      <c r="J2602" s="3" t="s">
        <v>22</v>
      </c>
      <c r="K2602" s="5">
        <v>1</v>
      </c>
      <c r="L2602" s="3" t="s">
        <v>3</v>
      </c>
      <c r="M2602" s="3" t="s">
        <v>66</v>
      </c>
      <c r="N2602" s="3" t="s">
        <v>2841</v>
      </c>
      <c r="O2602" s="1">
        <v>857</v>
      </c>
      <c r="P2602" s="4">
        <v>0</v>
      </c>
      <c r="Q2602" s="10">
        <f t="shared" si="167"/>
        <v>857</v>
      </c>
    </row>
    <row r="2603" spans="2:17" ht="20.25" customHeight="1">
      <c r="B2603" s="10" t="str">
        <f t="shared" si="164"/>
        <v>دستكش ضد برش سبك360</v>
      </c>
      <c r="C2603" s="10" t="str">
        <f t="shared" si="165"/>
        <v>دستكش ضد برش سبك1402/08/10360</v>
      </c>
      <c r="D2603" s="10" t="str">
        <f>IFERROR(IF(تحویلی!$E$1="","",IF(NOSA!O2603=تحویلی!$E$1,تحویلی!$E$1&amp;COUNTIF(NOSA!$O$1:O2603,تحویلی!$E$1),"")),"")</f>
        <v/>
      </c>
      <c r="E2603" s="10" t="str">
        <f t="shared" si="166"/>
        <v>24048360</v>
      </c>
      <c r="F2603" s="10" t="str">
        <f>IFERROR(VLOOKUP(I2603,DATABASE!$N:$O,2,FALSE),"")</f>
        <v>دستكش ضد برش سبك</v>
      </c>
      <c r="G2603" s="3" t="s">
        <v>2527</v>
      </c>
      <c r="H2603" s="4">
        <v>24048</v>
      </c>
      <c r="I2603" s="3" t="s">
        <v>1442</v>
      </c>
      <c r="J2603" s="3" t="s">
        <v>22</v>
      </c>
      <c r="K2603" s="5">
        <v>1</v>
      </c>
      <c r="L2603" s="3" t="s">
        <v>3</v>
      </c>
      <c r="M2603" s="3" t="s">
        <v>202</v>
      </c>
      <c r="N2603" s="3" t="s">
        <v>2842</v>
      </c>
      <c r="O2603" s="1">
        <v>360</v>
      </c>
      <c r="P2603" s="4">
        <v>0</v>
      </c>
      <c r="Q2603" s="10">
        <f t="shared" si="167"/>
        <v>360</v>
      </c>
    </row>
    <row r="2604" spans="2:17" ht="20.25" customHeight="1">
      <c r="B2604" s="10" t="str">
        <f t="shared" si="164"/>
        <v>دستكش ضد برش سبك723</v>
      </c>
      <c r="C2604" s="10" t="str">
        <f t="shared" si="165"/>
        <v>دستكش ضد برش سبك1402/08/10723</v>
      </c>
      <c r="D2604" s="10" t="str">
        <f>IFERROR(IF(تحویلی!$E$1="","",IF(NOSA!O2604=تحویلی!$E$1,تحویلی!$E$1&amp;COUNTIF(NOSA!$O$1:O2604,تحویلی!$E$1),"")),"")</f>
        <v/>
      </c>
      <c r="E2604" s="10" t="str">
        <f t="shared" si="166"/>
        <v>24050723</v>
      </c>
      <c r="F2604" s="10" t="str">
        <f>IFERROR(VLOOKUP(I2604,DATABASE!$N:$O,2,FALSE),"")</f>
        <v>دستكش ضد برش سبك</v>
      </c>
      <c r="G2604" s="3" t="s">
        <v>2527</v>
      </c>
      <c r="H2604" s="4">
        <v>24050</v>
      </c>
      <c r="I2604" s="3" t="s">
        <v>1442</v>
      </c>
      <c r="J2604" s="3" t="s">
        <v>22</v>
      </c>
      <c r="K2604" s="5">
        <v>1</v>
      </c>
      <c r="L2604" s="3" t="s">
        <v>3</v>
      </c>
      <c r="M2604" s="3" t="s">
        <v>9</v>
      </c>
      <c r="N2604" s="3" t="s">
        <v>1088</v>
      </c>
      <c r="O2604" s="1">
        <v>723</v>
      </c>
      <c r="P2604" s="4">
        <v>1</v>
      </c>
      <c r="Q2604" s="10">
        <f t="shared" si="167"/>
        <v>723</v>
      </c>
    </row>
    <row r="2605" spans="2:17" ht="20.25" customHeight="1">
      <c r="B2605" s="10" t="str">
        <f t="shared" si="164"/>
        <v>280</v>
      </c>
      <c r="C2605" s="10" t="str">
        <f t="shared" si="165"/>
        <v>1402/08/10280</v>
      </c>
      <c r="D2605" s="10" t="str">
        <f>IFERROR(IF(تحویلی!$E$1="","",IF(NOSA!O2605=تحویلی!$E$1,تحویلی!$E$1&amp;COUNTIF(NOSA!$O$1:O2605,تحویلی!$E$1),"")),"")</f>
        <v/>
      </c>
      <c r="E2605" s="10" t="str">
        <f t="shared" si="166"/>
        <v>24054280</v>
      </c>
      <c r="F2605" s="10" t="str">
        <f>IFERROR(VLOOKUP(I2605,DATABASE!$N:$O,2,FALSE),"")</f>
        <v/>
      </c>
      <c r="G2605" s="3" t="s">
        <v>2527</v>
      </c>
      <c r="H2605" s="4">
        <v>24054</v>
      </c>
      <c r="I2605" s="3" t="s">
        <v>2843</v>
      </c>
      <c r="J2605" s="3" t="s">
        <v>2844</v>
      </c>
      <c r="K2605" s="5">
        <v>1</v>
      </c>
      <c r="L2605" s="3" t="s">
        <v>8</v>
      </c>
      <c r="M2605" s="3" t="s">
        <v>629</v>
      </c>
      <c r="N2605" s="3" t="s">
        <v>41</v>
      </c>
      <c r="O2605" s="1">
        <v>280</v>
      </c>
      <c r="P2605" s="4">
        <v>0</v>
      </c>
      <c r="Q2605" s="10">
        <f t="shared" si="167"/>
        <v>280</v>
      </c>
    </row>
    <row r="2606" spans="2:17" ht="20.25" customHeight="1">
      <c r="B2606" s="10" t="str">
        <f t="shared" si="164"/>
        <v>پوتين ايمني نسوز10029</v>
      </c>
      <c r="C2606" s="10" t="str">
        <f t="shared" si="165"/>
        <v>پوتين ايمني نسوز1402/08/1010029</v>
      </c>
      <c r="D2606" s="10" t="str">
        <f>IFERROR(IF(تحویلی!$E$1="","",IF(NOSA!O2606=تحویلی!$E$1,تحویلی!$E$1&amp;COUNTIF(NOSA!$O$1:O2606,تحویلی!$E$1),"")),"")</f>
        <v/>
      </c>
      <c r="E2606" s="10" t="str">
        <f t="shared" si="166"/>
        <v>2405810029</v>
      </c>
      <c r="F2606" s="10" t="str">
        <f>IFERROR(VLOOKUP(I2606,DATABASE!$N:$O,2,FALSE),"")</f>
        <v>پوتين ايمني نسوز</v>
      </c>
      <c r="G2606" s="3" t="s">
        <v>2527</v>
      </c>
      <c r="H2606" s="4">
        <v>24058</v>
      </c>
      <c r="I2606" s="3" t="s">
        <v>1510</v>
      </c>
      <c r="J2606" s="3" t="s">
        <v>1660</v>
      </c>
      <c r="K2606" s="5">
        <v>1</v>
      </c>
      <c r="L2606" s="3" t="s">
        <v>3</v>
      </c>
      <c r="M2606" s="3" t="s">
        <v>9</v>
      </c>
      <c r="N2606" s="3" t="s">
        <v>1633</v>
      </c>
      <c r="O2606" s="1">
        <v>10029</v>
      </c>
      <c r="P2606" s="4">
        <v>0</v>
      </c>
      <c r="Q2606" s="10">
        <f t="shared" si="167"/>
        <v>10029</v>
      </c>
    </row>
    <row r="2607" spans="2:17" ht="20.25" customHeight="1">
      <c r="B2607" s="10" t="str">
        <f t="shared" si="164"/>
        <v>چكمه ايمني نسوز86</v>
      </c>
      <c r="C2607" s="10" t="str">
        <f t="shared" si="165"/>
        <v>چكمه ايمني نسوز1402/08/1086</v>
      </c>
      <c r="D2607" s="10" t="str">
        <f>IFERROR(IF(تحویلی!$E$1="","",IF(NOSA!O2607=تحویلی!$E$1,تحویلی!$E$1&amp;COUNTIF(NOSA!$O$1:O2607,تحویلی!$E$1),"")),"")</f>
        <v/>
      </c>
      <c r="E2607" s="10" t="str">
        <f t="shared" si="166"/>
        <v>2407186</v>
      </c>
      <c r="F2607" s="10" t="str">
        <f>IFERROR(VLOOKUP(I2607,DATABASE!$N:$O,2,FALSE),"")</f>
        <v>چكمه ايمني نسوز</v>
      </c>
      <c r="G2607" s="3" t="s">
        <v>2527</v>
      </c>
      <c r="H2607" s="4">
        <v>24071</v>
      </c>
      <c r="I2607" s="3" t="s">
        <v>1666</v>
      </c>
      <c r="J2607" s="3" t="s">
        <v>1667</v>
      </c>
      <c r="K2607" s="5">
        <v>1</v>
      </c>
      <c r="L2607" s="3" t="s">
        <v>3</v>
      </c>
      <c r="M2607" s="3" t="s">
        <v>4</v>
      </c>
      <c r="N2607" s="3" t="s">
        <v>105</v>
      </c>
      <c r="O2607" s="1">
        <v>86</v>
      </c>
      <c r="P2607" s="4">
        <v>0</v>
      </c>
      <c r="Q2607" s="10">
        <f t="shared" si="167"/>
        <v>86</v>
      </c>
    </row>
    <row r="2608" spans="2:17" ht="20.25" customHeight="1">
      <c r="B2608" s="10" t="str">
        <f t="shared" si="164"/>
        <v>پابند نسوز چرمي86</v>
      </c>
      <c r="C2608" s="10" t="str">
        <f t="shared" si="165"/>
        <v>پابند نسوز چرمي1402/08/1086</v>
      </c>
      <c r="D2608" s="10" t="str">
        <f>IFERROR(IF(تحویلی!$E$1="","",IF(NOSA!O2608=تحویلی!$E$1,تحویلی!$E$1&amp;COUNTIF(NOSA!$O$1:O2608,تحویلی!$E$1),"")),"")</f>
        <v/>
      </c>
      <c r="E2608" s="10" t="str">
        <f t="shared" si="166"/>
        <v>2407186</v>
      </c>
      <c r="F2608" s="10" t="str">
        <f>IFERROR(VLOOKUP(I2608,DATABASE!$N:$O,2,FALSE),"")</f>
        <v>پابند نسوز چرمي</v>
      </c>
      <c r="G2608" s="3" t="s">
        <v>2527</v>
      </c>
      <c r="H2608" s="4">
        <v>24071</v>
      </c>
      <c r="I2608" s="3" t="s">
        <v>1460</v>
      </c>
      <c r="J2608" s="3" t="s">
        <v>18</v>
      </c>
      <c r="K2608" s="5">
        <v>1</v>
      </c>
      <c r="L2608" s="3" t="s">
        <v>3</v>
      </c>
      <c r="M2608" s="3" t="s">
        <v>4</v>
      </c>
      <c r="N2608" s="3" t="s">
        <v>105</v>
      </c>
      <c r="O2608" s="1">
        <v>86</v>
      </c>
      <c r="P2608" s="4">
        <v>0</v>
      </c>
      <c r="Q2608" s="10">
        <f t="shared" si="167"/>
        <v>86</v>
      </c>
    </row>
    <row r="2609" spans="2:17" ht="20.25" customHeight="1">
      <c r="B2609" s="10" t="str">
        <f t="shared" si="164"/>
        <v>پوتين ايمني نسوز706</v>
      </c>
      <c r="C2609" s="10" t="str">
        <f t="shared" si="165"/>
        <v>پوتين ايمني نسوز1402/08/10706</v>
      </c>
      <c r="D2609" s="10" t="str">
        <f>IFERROR(IF(تحویلی!$E$1="","",IF(NOSA!O2609=تحویلی!$E$1,تحویلی!$E$1&amp;COUNTIF(NOSA!$O$1:O2609,تحویلی!$E$1),"")),"")</f>
        <v/>
      </c>
      <c r="E2609" s="10" t="str">
        <f t="shared" si="166"/>
        <v>24087706</v>
      </c>
      <c r="F2609" s="10" t="str">
        <f>IFERROR(VLOOKUP(I2609,DATABASE!$N:$O,2,FALSE),"")</f>
        <v>پوتين ايمني نسوز</v>
      </c>
      <c r="G2609" s="3" t="s">
        <v>2527</v>
      </c>
      <c r="H2609" s="4">
        <v>24087</v>
      </c>
      <c r="I2609" s="3" t="s">
        <v>1631</v>
      </c>
      <c r="J2609" s="3" t="s">
        <v>1632</v>
      </c>
      <c r="K2609" s="5">
        <v>1</v>
      </c>
      <c r="L2609" s="3" t="s">
        <v>3</v>
      </c>
      <c r="M2609" s="3" t="s">
        <v>40</v>
      </c>
      <c r="N2609" s="3" t="s">
        <v>177</v>
      </c>
      <c r="O2609" s="3">
        <v>706</v>
      </c>
      <c r="P2609" s="4">
        <v>1</v>
      </c>
      <c r="Q2609" s="10">
        <f t="shared" si="167"/>
        <v>706</v>
      </c>
    </row>
    <row r="2610" spans="2:17" ht="20.25" customHeight="1">
      <c r="B2610" s="10" t="str">
        <f t="shared" si="164"/>
        <v>لباس كار ديرسوز(بلوز و شلوار)706</v>
      </c>
      <c r="C2610" s="10" t="str">
        <f t="shared" si="165"/>
        <v>لباس كار ديرسوز(بلوز و شلوار)1402/08/10706</v>
      </c>
      <c r="D2610" s="10" t="str">
        <f>IFERROR(IF(تحویلی!$E$1="","",IF(NOSA!O2610=تحویلی!$E$1,تحویلی!$E$1&amp;COUNTIF(NOSA!$O$1:O2610,تحویلی!$E$1),"")),"")</f>
        <v/>
      </c>
      <c r="E2610" s="10" t="str">
        <f t="shared" si="166"/>
        <v>24087706</v>
      </c>
      <c r="F2610" s="10" t="str">
        <f>IFERROR(VLOOKUP(I2610,DATABASE!$N:$O,2,FALSE),"")</f>
        <v>لباس كار ديرسوز(بلوز و شلوار)</v>
      </c>
      <c r="G2610" s="3" t="s">
        <v>2527</v>
      </c>
      <c r="H2610" s="4">
        <v>24087</v>
      </c>
      <c r="I2610" s="3" t="s">
        <v>1619</v>
      </c>
      <c r="J2610" s="3" t="s">
        <v>1620</v>
      </c>
      <c r="K2610" s="5">
        <v>1</v>
      </c>
      <c r="L2610" s="3" t="s">
        <v>28</v>
      </c>
      <c r="M2610" s="3" t="s">
        <v>40</v>
      </c>
      <c r="N2610" s="3" t="s">
        <v>177</v>
      </c>
      <c r="O2610" s="1">
        <v>706</v>
      </c>
      <c r="P2610" s="4">
        <v>0</v>
      </c>
      <c r="Q2610" s="10">
        <f t="shared" si="167"/>
        <v>706</v>
      </c>
    </row>
    <row r="2611" spans="2:17" ht="20.25" customHeight="1">
      <c r="B2611" s="10" t="str">
        <f t="shared" si="164"/>
        <v>لباس كار نسوز(بلوز و شلوار)651</v>
      </c>
      <c r="C2611" s="10" t="str">
        <f t="shared" si="165"/>
        <v>لباس كار نسوز(بلوز و شلوار)1402/08/10651</v>
      </c>
      <c r="D2611" s="10" t="str">
        <f>IFERROR(IF(تحویلی!$E$1="","",IF(NOSA!O2611=تحویلی!$E$1,تحویلی!$E$1&amp;COUNTIF(NOSA!$O$1:O2611,تحویلی!$E$1),"")),"")</f>
        <v/>
      </c>
      <c r="E2611" s="10" t="str">
        <f t="shared" si="166"/>
        <v>24088651</v>
      </c>
      <c r="F2611" s="10" t="str">
        <f>IFERROR(VLOOKUP(I2611,DATABASE!$N:$O,2,FALSE),"")</f>
        <v>لباس كار نسوز(بلوز و شلوار)</v>
      </c>
      <c r="G2611" s="3" t="s">
        <v>2527</v>
      </c>
      <c r="H2611" s="4">
        <v>24088</v>
      </c>
      <c r="I2611" s="3" t="s">
        <v>1655</v>
      </c>
      <c r="J2611" s="3" t="s">
        <v>1656</v>
      </c>
      <c r="K2611" s="5">
        <v>1</v>
      </c>
      <c r="L2611" s="3" t="s">
        <v>28</v>
      </c>
      <c r="M2611" s="3" t="s">
        <v>4</v>
      </c>
      <c r="N2611" s="3" t="s">
        <v>165</v>
      </c>
      <c r="O2611" s="1">
        <v>651</v>
      </c>
      <c r="P2611" s="4">
        <v>1</v>
      </c>
      <c r="Q2611" s="10">
        <f t="shared" si="167"/>
        <v>651</v>
      </c>
    </row>
    <row r="2612" spans="2:17" ht="20.25" customHeight="1">
      <c r="B2612" s="10" t="str">
        <f t="shared" si="164"/>
        <v>نقاب تيره محافظ صورت معمولي819</v>
      </c>
      <c r="C2612" s="10" t="str">
        <f t="shared" si="165"/>
        <v>نقاب تيره محافظ صورت معمولي1402/08/10819</v>
      </c>
      <c r="D2612" s="10" t="str">
        <f>IFERROR(IF(تحویلی!$E$1="","",IF(NOSA!O2612=تحویلی!$E$1,تحویلی!$E$1&amp;COUNTIF(NOSA!$O$1:O2612,تحویلی!$E$1),"")),"")</f>
        <v/>
      </c>
      <c r="E2612" s="10" t="str">
        <f t="shared" si="166"/>
        <v>24090819</v>
      </c>
      <c r="F2612" s="10" t="str">
        <f>IFERROR(VLOOKUP(I2612,DATABASE!$N:$O,2,FALSE),"")</f>
        <v>نقاب تيره محافظ صورت معمولي</v>
      </c>
      <c r="G2612" s="3" t="s">
        <v>2527</v>
      </c>
      <c r="H2612" s="4">
        <v>24090</v>
      </c>
      <c r="I2612" s="3" t="s">
        <v>1557</v>
      </c>
      <c r="J2612" s="3" t="s">
        <v>115</v>
      </c>
      <c r="K2612" s="5">
        <v>1</v>
      </c>
      <c r="L2612" s="3" t="s">
        <v>8</v>
      </c>
      <c r="M2612" s="3" t="s">
        <v>4</v>
      </c>
      <c r="N2612" s="3" t="s">
        <v>1775</v>
      </c>
      <c r="O2612" s="1">
        <v>819</v>
      </c>
      <c r="P2612" s="4">
        <v>1</v>
      </c>
      <c r="Q2612" s="10">
        <f t="shared" si="167"/>
        <v>819</v>
      </c>
    </row>
    <row r="2613" spans="2:17" ht="20.25" customHeight="1">
      <c r="B2613" s="10" t="str">
        <f t="shared" si="164"/>
        <v>پيشبند نسوز چرمي819</v>
      </c>
      <c r="C2613" s="10" t="str">
        <f t="shared" si="165"/>
        <v>پيشبند نسوز چرمي1402/08/10819</v>
      </c>
      <c r="D2613" s="10" t="str">
        <f>IFERROR(IF(تحویلی!$E$1="","",IF(NOSA!O2613=تحویلی!$E$1,تحویلی!$E$1&amp;COUNTIF(NOSA!$O$1:O2613,تحویلی!$E$1),"")),"")</f>
        <v/>
      </c>
      <c r="E2613" s="10" t="str">
        <f t="shared" si="166"/>
        <v>24090819</v>
      </c>
      <c r="F2613" s="10" t="str">
        <f>IFERROR(VLOOKUP(I2613,DATABASE!$N:$O,2,FALSE),"")</f>
        <v>پيشبند نسوز چرمي</v>
      </c>
      <c r="G2613" s="3" t="s">
        <v>2527</v>
      </c>
      <c r="H2613" s="4">
        <v>24090</v>
      </c>
      <c r="I2613" s="3" t="s">
        <v>1459</v>
      </c>
      <c r="J2613" s="3" t="s">
        <v>15</v>
      </c>
      <c r="K2613" s="5">
        <v>1</v>
      </c>
      <c r="L2613" s="3" t="s">
        <v>8</v>
      </c>
      <c r="M2613" s="3" t="s">
        <v>4</v>
      </c>
      <c r="N2613" s="3" t="s">
        <v>1775</v>
      </c>
      <c r="O2613" s="1">
        <v>819</v>
      </c>
      <c r="P2613" s="4">
        <v>1</v>
      </c>
      <c r="Q2613" s="10">
        <f t="shared" si="167"/>
        <v>819</v>
      </c>
    </row>
    <row r="2614" spans="2:17" ht="20.25" customHeight="1">
      <c r="B2614" s="10" t="str">
        <f t="shared" si="164"/>
        <v>دستكش ضد برش سبك819</v>
      </c>
      <c r="C2614" s="10" t="str">
        <f t="shared" si="165"/>
        <v>دستكش ضد برش سبك1402/08/10819</v>
      </c>
      <c r="D2614" s="10" t="str">
        <f>IFERROR(IF(تحویلی!$E$1="","",IF(NOSA!O2614=تحویلی!$E$1,تحویلی!$E$1&amp;COUNTIF(NOSA!$O$1:O2614,تحویلی!$E$1),"")),"")</f>
        <v/>
      </c>
      <c r="E2614" s="10" t="str">
        <f t="shared" si="166"/>
        <v>24090819</v>
      </c>
      <c r="F2614" s="10" t="str">
        <f>IFERROR(VLOOKUP(I2614,DATABASE!$N:$O,2,FALSE),"")</f>
        <v>دستكش ضد برش سبك</v>
      </c>
      <c r="G2614" s="3" t="s">
        <v>2527</v>
      </c>
      <c r="H2614" s="4">
        <v>24090</v>
      </c>
      <c r="I2614" s="3" t="s">
        <v>1442</v>
      </c>
      <c r="J2614" s="3" t="s">
        <v>22</v>
      </c>
      <c r="K2614" s="5">
        <v>1</v>
      </c>
      <c r="L2614" s="3" t="s">
        <v>3</v>
      </c>
      <c r="M2614" s="3" t="s">
        <v>4</v>
      </c>
      <c r="N2614" s="3" t="s">
        <v>1775</v>
      </c>
      <c r="O2614" s="1">
        <v>819</v>
      </c>
      <c r="P2614" s="4">
        <v>1</v>
      </c>
      <c r="Q2614" s="10">
        <f t="shared" si="167"/>
        <v>819</v>
      </c>
    </row>
    <row r="2615" spans="2:17" ht="20.25" customHeight="1">
      <c r="B2615" s="10" t="str">
        <f t="shared" si="164"/>
        <v>رابط فنري نقاب كلاه ايمني819</v>
      </c>
      <c r="C2615" s="10" t="str">
        <f t="shared" si="165"/>
        <v>رابط فنري نقاب كلاه ايمني1402/08/10819</v>
      </c>
      <c r="D2615" s="10" t="str">
        <f>IFERROR(IF(تحویلی!$E$1="","",IF(NOSA!O2615=تحویلی!$E$1,تحویلی!$E$1&amp;COUNTIF(NOSA!$O$1:O2615,تحویلی!$E$1),"")),"")</f>
        <v/>
      </c>
      <c r="E2615" s="10" t="str">
        <f t="shared" si="166"/>
        <v>24090819</v>
      </c>
      <c r="F2615" s="10" t="str">
        <f>IFERROR(VLOOKUP(I2615,DATABASE!$N:$O,2,FALSE),"")</f>
        <v>رابط فنري نقاب كلاه ايمني</v>
      </c>
      <c r="G2615" s="3" t="s">
        <v>2527</v>
      </c>
      <c r="H2615" s="4">
        <v>24090</v>
      </c>
      <c r="I2615" s="3" t="s">
        <v>1454</v>
      </c>
      <c r="J2615" s="3" t="s">
        <v>135</v>
      </c>
      <c r="K2615" s="5">
        <v>1</v>
      </c>
      <c r="L2615" s="3" t="s">
        <v>8</v>
      </c>
      <c r="M2615" s="3" t="s">
        <v>4</v>
      </c>
      <c r="N2615" s="3" t="s">
        <v>1775</v>
      </c>
      <c r="O2615" s="1">
        <v>819</v>
      </c>
      <c r="P2615" s="4">
        <v>1</v>
      </c>
      <c r="Q2615" s="10">
        <f t="shared" si="167"/>
        <v>819</v>
      </c>
    </row>
    <row r="2616" spans="2:17" ht="20.25" customHeight="1">
      <c r="B2616" s="10" t="str">
        <f t="shared" si="164"/>
        <v>دستكش ضد برش سبك845</v>
      </c>
      <c r="C2616" s="10" t="str">
        <f t="shared" si="165"/>
        <v>دستكش ضد برش سبك1402/08/10845</v>
      </c>
      <c r="D2616" s="10" t="str">
        <f>IFERROR(IF(تحویلی!$E$1="","",IF(NOSA!O2616=تحویلی!$E$1,تحویلی!$E$1&amp;COUNTIF(NOSA!$O$1:O2616,تحویلی!$E$1),"")),"")</f>
        <v/>
      </c>
      <c r="E2616" s="10" t="str">
        <f t="shared" si="166"/>
        <v>24096845</v>
      </c>
      <c r="F2616" s="10" t="str">
        <f>IFERROR(VLOOKUP(I2616,DATABASE!$N:$O,2,FALSE),"")</f>
        <v>دستكش ضد برش سبك</v>
      </c>
      <c r="G2616" s="3" t="s">
        <v>2527</v>
      </c>
      <c r="H2616" s="4">
        <v>24096</v>
      </c>
      <c r="I2616" s="3" t="s">
        <v>1442</v>
      </c>
      <c r="J2616" s="3" t="s">
        <v>22</v>
      </c>
      <c r="K2616" s="5">
        <v>1</v>
      </c>
      <c r="L2616" s="3" t="s">
        <v>3</v>
      </c>
      <c r="M2616" s="3" t="s">
        <v>47</v>
      </c>
      <c r="N2616" s="3" t="s">
        <v>2701</v>
      </c>
      <c r="O2616" s="1">
        <v>845</v>
      </c>
      <c r="P2616" s="4">
        <v>0</v>
      </c>
      <c r="Q2616" s="10">
        <f t="shared" si="167"/>
        <v>845</v>
      </c>
    </row>
    <row r="2617" spans="2:17" ht="20.25" customHeight="1">
      <c r="B2617" s="10" t="str">
        <f t="shared" si="164"/>
        <v>بند كفش847</v>
      </c>
      <c r="C2617" s="10" t="str">
        <f t="shared" si="165"/>
        <v>بند كفش1402/08/11847</v>
      </c>
      <c r="D2617" s="10" t="str">
        <f>IFERROR(IF(تحویلی!$E$1="","",IF(NOSA!O2617=تحویلی!$E$1,تحویلی!$E$1&amp;COUNTIF(NOSA!$O$1:O2617,تحویلی!$E$1),"")),"")</f>
        <v/>
      </c>
      <c r="E2617" s="10" t="str">
        <f t="shared" si="166"/>
        <v>24102847</v>
      </c>
      <c r="F2617" s="10" t="str">
        <f>IFERROR(VLOOKUP(I2617,DATABASE!$N:$O,2,FALSE),"")</f>
        <v>بند كفش</v>
      </c>
      <c r="G2617" s="3" t="s">
        <v>2528</v>
      </c>
      <c r="H2617" s="4">
        <v>24102</v>
      </c>
      <c r="I2617" s="3" t="s">
        <v>1462</v>
      </c>
      <c r="J2617" s="3" t="s">
        <v>450</v>
      </c>
      <c r="K2617" s="5">
        <v>1</v>
      </c>
      <c r="L2617" s="3" t="s">
        <v>3</v>
      </c>
      <c r="M2617" s="3" t="s">
        <v>47</v>
      </c>
      <c r="N2617" s="3" t="s">
        <v>2845</v>
      </c>
      <c r="O2617" s="1">
        <v>847</v>
      </c>
      <c r="P2617" s="4">
        <v>0</v>
      </c>
      <c r="Q2617" s="10">
        <f t="shared" si="167"/>
        <v>847</v>
      </c>
    </row>
    <row r="2618" spans="2:17" ht="20.25" customHeight="1">
      <c r="B2618" s="10" t="str">
        <f t="shared" si="164"/>
        <v>چكمه ايمني نسوز606</v>
      </c>
      <c r="C2618" s="10" t="str">
        <f t="shared" si="165"/>
        <v>چكمه ايمني نسوز1402/08/11606</v>
      </c>
      <c r="D2618" s="10" t="str">
        <f>IFERROR(IF(تحویلی!$E$1="","",IF(NOSA!O2618=تحویلی!$E$1,تحویلی!$E$1&amp;COUNTIF(NOSA!$O$1:O2618,تحویلی!$E$1),"")),"")</f>
        <v/>
      </c>
      <c r="E2618" s="10" t="str">
        <f t="shared" si="166"/>
        <v>24109606</v>
      </c>
      <c r="F2618" s="10" t="str">
        <f>IFERROR(VLOOKUP(I2618,DATABASE!$N:$O,2,FALSE),"")</f>
        <v>چكمه ايمني نسوز</v>
      </c>
      <c r="G2618" s="3" t="s">
        <v>2528</v>
      </c>
      <c r="H2618" s="4">
        <v>24109</v>
      </c>
      <c r="I2618" s="3" t="s">
        <v>1749</v>
      </c>
      <c r="J2618" s="3" t="s">
        <v>1750</v>
      </c>
      <c r="K2618" s="5">
        <v>1</v>
      </c>
      <c r="L2618" s="3" t="s">
        <v>3</v>
      </c>
      <c r="M2618" s="3" t="s">
        <v>19</v>
      </c>
      <c r="N2618" s="3" t="s">
        <v>2748</v>
      </c>
      <c r="O2618" s="1">
        <v>606</v>
      </c>
      <c r="P2618" s="4">
        <v>1</v>
      </c>
      <c r="Q2618" s="10">
        <f t="shared" si="167"/>
        <v>606</v>
      </c>
    </row>
    <row r="2619" spans="2:17" ht="20.25" customHeight="1">
      <c r="B2619" s="10" t="str">
        <f t="shared" si="164"/>
        <v>دستكش ضد برش سبك580</v>
      </c>
      <c r="C2619" s="10" t="str">
        <f t="shared" si="165"/>
        <v>دستكش ضد برش سبك1402/08/11580</v>
      </c>
      <c r="D2619" s="10" t="str">
        <f>IFERROR(IF(تحویلی!$E$1="","",IF(NOSA!O2619=تحویلی!$E$1,تحویلی!$E$1&amp;COUNTIF(NOSA!$O$1:O2619,تحویلی!$E$1),"")),"")</f>
        <v/>
      </c>
      <c r="E2619" s="10" t="str">
        <f t="shared" si="166"/>
        <v>24112580</v>
      </c>
      <c r="F2619" s="10" t="str">
        <f>IFERROR(VLOOKUP(I2619,DATABASE!$N:$O,2,FALSE),"")</f>
        <v>دستكش ضد برش سبك</v>
      </c>
      <c r="G2619" s="3" t="s">
        <v>2528</v>
      </c>
      <c r="H2619" s="4">
        <v>24112</v>
      </c>
      <c r="I2619" s="3" t="s">
        <v>1442</v>
      </c>
      <c r="J2619" s="3" t="s">
        <v>22</v>
      </c>
      <c r="K2619" s="5">
        <v>1</v>
      </c>
      <c r="L2619" s="3" t="s">
        <v>3</v>
      </c>
      <c r="M2619" s="3" t="s">
        <v>47</v>
      </c>
      <c r="N2619" s="3" t="s">
        <v>1001</v>
      </c>
      <c r="O2619" s="1">
        <v>580</v>
      </c>
      <c r="P2619" s="4">
        <v>0</v>
      </c>
      <c r="Q2619" s="10">
        <f t="shared" si="167"/>
        <v>580</v>
      </c>
    </row>
    <row r="2620" spans="2:17" ht="20.25" customHeight="1">
      <c r="B2620" s="10" t="str">
        <f t="shared" si="164"/>
        <v>دستكش ساق بلند نسوز847</v>
      </c>
      <c r="C2620" s="10" t="str">
        <f t="shared" si="165"/>
        <v>دستكش ساق بلند نسوز1402/08/11847</v>
      </c>
      <c r="D2620" s="10" t="str">
        <f>IFERROR(IF(تحویلی!$E$1="","",IF(NOSA!O2620=تحویلی!$E$1,تحویلی!$E$1&amp;COUNTIF(NOSA!$O$1:O2620,تحویلی!$E$1),"")),"")</f>
        <v/>
      </c>
      <c r="E2620" s="10" t="str">
        <f t="shared" si="166"/>
        <v>24114847</v>
      </c>
      <c r="F2620" s="10" t="str">
        <f>IFERROR(VLOOKUP(I2620,DATABASE!$N:$O,2,FALSE),"")</f>
        <v>دستكش ساق بلند نسوز</v>
      </c>
      <c r="G2620" s="3" t="s">
        <v>2528</v>
      </c>
      <c r="H2620" s="4">
        <v>24114</v>
      </c>
      <c r="I2620" s="3" t="s">
        <v>1461</v>
      </c>
      <c r="J2620" s="3" t="s">
        <v>34</v>
      </c>
      <c r="K2620" s="5">
        <v>1</v>
      </c>
      <c r="L2620" s="3" t="s">
        <v>3</v>
      </c>
      <c r="M2620" s="3" t="s">
        <v>4</v>
      </c>
      <c r="N2620" s="3" t="s">
        <v>2746</v>
      </c>
      <c r="O2620" s="1">
        <v>847</v>
      </c>
      <c r="P2620" s="4">
        <v>0</v>
      </c>
      <c r="Q2620" s="10">
        <f t="shared" si="167"/>
        <v>847</v>
      </c>
    </row>
    <row r="2621" spans="2:17" ht="20.25" customHeight="1">
      <c r="B2621" s="10" t="str">
        <f t="shared" si="164"/>
        <v>دستكش ضد برش سبك847</v>
      </c>
      <c r="C2621" s="10" t="str">
        <f t="shared" si="165"/>
        <v>دستكش ضد برش سبك1402/08/11847</v>
      </c>
      <c r="D2621" s="10" t="str">
        <f>IFERROR(IF(تحویلی!$E$1="","",IF(NOSA!O2621=تحویلی!$E$1,تحویلی!$E$1&amp;COUNTIF(NOSA!$O$1:O2621,تحویلی!$E$1),"")),"")</f>
        <v/>
      </c>
      <c r="E2621" s="10" t="str">
        <f t="shared" si="166"/>
        <v>24114847</v>
      </c>
      <c r="F2621" s="10" t="str">
        <f>IFERROR(VLOOKUP(I2621,DATABASE!$N:$O,2,FALSE),"")</f>
        <v>دستكش ضد برش سبك</v>
      </c>
      <c r="G2621" s="3" t="s">
        <v>2528</v>
      </c>
      <c r="H2621" s="4">
        <v>24114</v>
      </c>
      <c r="I2621" s="3" t="s">
        <v>1442</v>
      </c>
      <c r="J2621" s="3" t="s">
        <v>22</v>
      </c>
      <c r="K2621" s="5">
        <v>1</v>
      </c>
      <c r="L2621" s="3" t="s">
        <v>3</v>
      </c>
      <c r="M2621" s="3" t="s">
        <v>4</v>
      </c>
      <c r="N2621" s="3" t="s">
        <v>2746</v>
      </c>
      <c r="O2621" s="1">
        <v>847</v>
      </c>
      <c r="P2621" s="4">
        <v>0</v>
      </c>
      <c r="Q2621" s="10">
        <f t="shared" si="167"/>
        <v>847</v>
      </c>
    </row>
    <row r="2622" spans="2:17" ht="20.25" customHeight="1">
      <c r="B2622" s="10" t="str">
        <f t="shared" si="164"/>
        <v>رابط فنري نقاب كلاه ايمني829</v>
      </c>
      <c r="C2622" s="10" t="str">
        <f t="shared" si="165"/>
        <v>رابط فنري نقاب كلاه ايمني1402/08/11829</v>
      </c>
      <c r="D2622" s="10" t="str">
        <f>IFERROR(IF(تحویلی!$E$1="","",IF(NOSA!O2622=تحویلی!$E$1,تحویلی!$E$1&amp;COUNTIF(NOSA!$O$1:O2622,تحویلی!$E$1),"")),"")</f>
        <v/>
      </c>
      <c r="E2622" s="10" t="str">
        <f t="shared" si="166"/>
        <v>24118829</v>
      </c>
      <c r="F2622" s="10" t="str">
        <f>IFERROR(VLOOKUP(I2622,DATABASE!$N:$O,2,FALSE),"")</f>
        <v>رابط فنري نقاب كلاه ايمني</v>
      </c>
      <c r="G2622" s="3" t="s">
        <v>2528</v>
      </c>
      <c r="H2622" s="4">
        <v>24118</v>
      </c>
      <c r="I2622" s="3" t="s">
        <v>1454</v>
      </c>
      <c r="J2622" s="3" t="s">
        <v>135</v>
      </c>
      <c r="K2622" s="5">
        <v>1</v>
      </c>
      <c r="L2622" s="3" t="s">
        <v>8</v>
      </c>
      <c r="M2622" s="3" t="s">
        <v>4</v>
      </c>
      <c r="N2622" s="3" t="s">
        <v>2846</v>
      </c>
      <c r="O2622" s="1">
        <v>829</v>
      </c>
      <c r="P2622" s="4">
        <v>0</v>
      </c>
      <c r="Q2622" s="10">
        <f t="shared" si="167"/>
        <v>829</v>
      </c>
    </row>
    <row r="2623" spans="2:17" ht="20.25" customHeight="1">
      <c r="B2623" s="10" t="str">
        <f t="shared" si="164"/>
        <v>دستكش ساق بلند نسوز606</v>
      </c>
      <c r="C2623" s="10" t="str">
        <f t="shared" si="165"/>
        <v>دستكش ساق بلند نسوز1402/08/11606</v>
      </c>
      <c r="D2623" s="10" t="str">
        <f>IFERROR(IF(تحویلی!$E$1="","",IF(NOSA!O2623=تحویلی!$E$1,تحویلی!$E$1&amp;COUNTIF(NOSA!$O$1:O2623,تحویلی!$E$1),"")),"")</f>
        <v/>
      </c>
      <c r="E2623" s="10" t="str">
        <f t="shared" si="166"/>
        <v>24119606</v>
      </c>
      <c r="F2623" s="10" t="str">
        <f>IFERROR(VLOOKUP(I2623,DATABASE!$N:$O,2,FALSE),"")</f>
        <v>دستكش ساق بلند نسوز</v>
      </c>
      <c r="G2623" s="3" t="s">
        <v>2528</v>
      </c>
      <c r="H2623" s="4">
        <v>24119</v>
      </c>
      <c r="I2623" s="3" t="s">
        <v>1461</v>
      </c>
      <c r="J2623" s="3" t="s">
        <v>34</v>
      </c>
      <c r="K2623" s="5">
        <v>1</v>
      </c>
      <c r="L2623" s="3" t="s">
        <v>3</v>
      </c>
      <c r="M2623" s="3" t="s">
        <v>19</v>
      </c>
      <c r="N2623" s="3" t="s">
        <v>2748</v>
      </c>
      <c r="O2623" s="1">
        <v>606</v>
      </c>
      <c r="P2623" s="4">
        <v>1</v>
      </c>
      <c r="Q2623" s="10">
        <f t="shared" si="167"/>
        <v>606</v>
      </c>
    </row>
    <row r="2624" spans="2:17" ht="20.25" customHeight="1">
      <c r="B2624" s="10" t="str">
        <f t="shared" ref="B2624:B2687" si="168">F2624&amp;Q2624</f>
        <v>دستكش ساق بلند نسوز606</v>
      </c>
      <c r="C2624" s="10" t="str">
        <f t="shared" ref="C2624:C2687" si="169">F2624&amp;G2624&amp;O2624</f>
        <v>دستكش ساق بلند نسوز1402/08/11606</v>
      </c>
      <c r="D2624" s="10" t="str">
        <f>IFERROR(IF(تحویلی!$E$1="","",IF(NOSA!O2624=تحویلی!$E$1,تحویلی!$E$1&amp;COUNTIF(NOSA!$O$1:O2624,تحویلی!$E$1),"")),"")</f>
        <v/>
      </c>
      <c r="E2624" s="10" t="str">
        <f t="shared" ref="E2624:E2687" si="170">H2624&amp;O2624</f>
        <v>24119606</v>
      </c>
      <c r="F2624" s="10" t="str">
        <f>IFERROR(VLOOKUP(I2624,DATABASE!$N:$O,2,FALSE),"")</f>
        <v>دستكش ساق بلند نسوز</v>
      </c>
      <c r="G2624" s="154" t="s">
        <v>2528</v>
      </c>
      <c r="H2624" s="155">
        <v>24119</v>
      </c>
      <c r="I2624" s="154" t="s">
        <v>1461</v>
      </c>
      <c r="J2624" s="154" t="s">
        <v>34</v>
      </c>
      <c r="K2624" s="156">
        <v>1</v>
      </c>
      <c r="L2624" s="154" t="s">
        <v>3</v>
      </c>
      <c r="M2624" s="154" t="s">
        <v>19</v>
      </c>
      <c r="N2624" s="154" t="s">
        <v>2764</v>
      </c>
      <c r="O2624" s="153">
        <v>606</v>
      </c>
      <c r="P2624" s="155">
        <v>1</v>
      </c>
      <c r="Q2624" s="10">
        <f t="shared" si="167"/>
        <v>606</v>
      </c>
    </row>
    <row r="2625" spans="2:17" ht="20.25" customHeight="1">
      <c r="B2625" s="10" t="str">
        <f t="shared" si="168"/>
        <v>كفش ايمني294</v>
      </c>
      <c r="C2625" s="10" t="str">
        <f t="shared" si="169"/>
        <v>كفش ايمني1402/08/11294</v>
      </c>
      <c r="D2625" s="10" t="str">
        <f>IFERROR(IF(تحویلی!$E$1="","",IF(NOSA!O2625=تحویلی!$E$1,تحویلی!$E$1&amp;COUNTIF(NOSA!$O$1:O2625,تحویلی!$E$1),"")),"")</f>
        <v/>
      </c>
      <c r="E2625" s="10" t="str">
        <f t="shared" si="170"/>
        <v>24120294</v>
      </c>
      <c r="F2625" s="10" t="str">
        <f>IFERROR(VLOOKUP(I2625,DATABASE!$N:$O,2,FALSE),"")</f>
        <v>كفش ايمني</v>
      </c>
      <c r="G2625" s="154" t="s">
        <v>2528</v>
      </c>
      <c r="H2625" s="155">
        <v>24120</v>
      </c>
      <c r="I2625" s="154" t="s">
        <v>1720</v>
      </c>
      <c r="J2625" s="154" t="s">
        <v>1721</v>
      </c>
      <c r="K2625" s="156">
        <v>1</v>
      </c>
      <c r="L2625" s="154" t="s">
        <v>3</v>
      </c>
      <c r="M2625" s="154" t="s">
        <v>25</v>
      </c>
      <c r="N2625" s="154" t="s">
        <v>734</v>
      </c>
      <c r="O2625" s="153">
        <v>294</v>
      </c>
      <c r="P2625" s="155">
        <v>0</v>
      </c>
      <c r="Q2625" s="10">
        <f t="shared" si="167"/>
        <v>294</v>
      </c>
    </row>
    <row r="2626" spans="2:17" ht="20.25" customHeight="1">
      <c r="B2626" s="10" t="str">
        <f t="shared" si="168"/>
        <v>لباس كار ديرسوز(بلوز) 851</v>
      </c>
      <c r="C2626" s="10" t="str">
        <f t="shared" si="169"/>
        <v>لباس كار ديرسوز(بلوز) 1402/08/11851</v>
      </c>
      <c r="D2626" s="10" t="str">
        <f>IFERROR(IF(تحویلی!$E$1="","",IF(NOSA!O2626=تحویلی!$E$1,تحویلی!$E$1&amp;COUNTIF(NOSA!$O$1:O2626,تحویلی!$E$1),"")),"")</f>
        <v/>
      </c>
      <c r="E2626" s="10" t="str">
        <f t="shared" si="170"/>
        <v>24121851</v>
      </c>
      <c r="F2626" s="10" t="str">
        <f>IFERROR(VLOOKUP(I2626,DATABASE!$N:$O,2,FALSE),"")</f>
        <v xml:space="preserve">لباس كار ديرسوز(بلوز) </v>
      </c>
      <c r="G2626" s="154" t="s">
        <v>2528</v>
      </c>
      <c r="H2626" s="155">
        <v>24121</v>
      </c>
      <c r="I2626" s="154" t="s">
        <v>2316</v>
      </c>
      <c r="J2626" s="154" t="s">
        <v>2780</v>
      </c>
      <c r="K2626" s="156">
        <v>1</v>
      </c>
      <c r="L2626" s="154" t="s">
        <v>8</v>
      </c>
      <c r="M2626" s="154" t="s">
        <v>47</v>
      </c>
      <c r="N2626" s="154" t="s">
        <v>2847</v>
      </c>
      <c r="O2626" s="153">
        <v>851</v>
      </c>
      <c r="P2626" s="155">
        <v>0</v>
      </c>
      <c r="Q2626" s="10">
        <f t="shared" si="167"/>
        <v>851</v>
      </c>
    </row>
    <row r="2627" spans="2:17" ht="20.25" customHeight="1">
      <c r="B2627" s="10" t="str">
        <f t="shared" si="168"/>
        <v>دستكش ضد برش سبك851</v>
      </c>
      <c r="C2627" s="10" t="str">
        <f t="shared" si="169"/>
        <v>دستكش ضد برش سبك1402/08/11851</v>
      </c>
      <c r="D2627" s="10" t="str">
        <f>IFERROR(IF(تحویلی!$E$1="","",IF(NOSA!O2627=تحویلی!$E$1,تحویلی!$E$1&amp;COUNTIF(NOSA!$O$1:O2627,تحویلی!$E$1),"")),"")</f>
        <v/>
      </c>
      <c r="E2627" s="10" t="str">
        <f t="shared" si="170"/>
        <v>24121851</v>
      </c>
      <c r="F2627" s="10" t="str">
        <f>IFERROR(VLOOKUP(I2627,DATABASE!$N:$O,2,FALSE),"")</f>
        <v>دستكش ضد برش سبك</v>
      </c>
      <c r="G2627" s="154" t="s">
        <v>2528</v>
      </c>
      <c r="H2627" s="155">
        <v>24121</v>
      </c>
      <c r="I2627" s="154" t="s">
        <v>1442</v>
      </c>
      <c r="J2627" s="154" t="s">
        <v>22</v>
      </c>
      <c r="K2627" s="156">
        <v>1</v>
      </c>
      <c r="L2627" s="154" t="s">
        <v>3</v>
      </c>
      <c r="M2627" s="154" t="s">
        <v>47</v>
      </c>
      <c r="N2627" s="154" t="s">
        <v>2847</v>
      </c>
      <c r="O2627" s="153">
        <v>851</v>
      </c>
      <c r="P2627" s="155">
        <v>0</v>
      </c>
      <c r="Q2627" s="10">
        <f t="shared" si="167"/>
        <v>851</v>
      </c>
    </row>
    <row r="2628" spans="2:17" ht="20.25" customHeight="1">
      <c r="B2628" s="10" t="str">
        <f t="shared" si="168"/>
        <v>كفش ايمني575</v>
      </c>
      <c r="C2628" s="10" t="str">
        <f t="shared" si="169"/>
        <v>كفش ايمني1402/08/11575</v>
      </c>
      <c r="D2628" s="10" t="str">
        <f>IFERROR(IF(تحویلی!$E$1="","",IF(NOSA!O2628=تحویلی!$E$1,تحویلی!$E$1&amp;COUNTIF(NOSA!$O$1:O2628,تحویلی!$E$1),"")),"")</f>
        <v/>
      </c>
      <c r="E2628" s="10" t="str">
        <f t="shared" si="170"/>
        <v>24125575</v>
      </c>
      <c r="F2628" s="10" t="str">
        <f>IFERROR(VLOOKUP(I2628,DATABASE!$N:$O,2,FALSE),"")</f>
        <v>كفش ايمني</v>
      </c>
      <c r="G2628" s="154" t="s">
        <v>2528</v>
      </c>
      <c r="H2628" s="155">
        <v>24125</v>
      </c>
      <c r="I2628" s="154" t="s">
        <v>1720</v>
      </c>
      <c r="J2628" s="154" t="s">
        <v>1721</v>
      </c>
      <c r="K2628" s="156">
        <v>1</v>
      </c>
      <c r="L2628" s="154" t="s">
        <v>3</v>
      </c>
      <c r="M2628" s="154" t="s">
        <v>19</v>
      </c>
      <c r="N2628" s="154" t="s">
        <v>365</v>
      </c>
      <c r="O2628" s="153">
        <v>575</v>
      </c>
      <c r="P2628" s="155">
        <v>0</v>
      </c>
      <c r="Q2628" s="10">
        <f t="shared" si="167"/>
        <v>575</v>
      </c>
    </row>
    <row r="2629" spans="2:17" ht="20.25" customHeight="1">
      <c r="B2629" s="10" t="str">
        <f t="shared" si="168"/>
        <v xml:space="preserve"> لباس كار (بلوز) 575</v>
      </c>
      <c r="C2629" s="10" t="str">
        <f t="shared" si="169"/>
        <v xml:space="preserve"> لباس كار (بلوز) 1402/08/11575</v>
      </c>
      <c r="D2629" s="10" t="str">
        <f>IFERROR(IF(تحویلی!$E$1="","",IF(NOSA!O2629=تحویلی!$E$1,تحویلی!$E$1&amp;COUNTIF(NOSA!$O$1:O2629,تحویلی!$E$1),"")),"")</f>
        <v/>
      </c>
      <c r="E2629" s="10" t="str">
        <f t="shared" si="170"/>
        <v>24125575</v>
      </c>
      <c r="F2629" s="10" t="str">
        <f>IFERROR(VLOOKUP(I2629,DATABASE!$N:$O,2,FALSE),"")</f>
        <v xml:space="preserve"> لباس كار (بلوز) </v>
      </c>
      <c r="G2629" s="154" t="s">
        <v>2528</v>
      </c>
      <c r="H2629" s="155">
        <v>24125</v>
      </c>
      <c r="I2629" s="154" t="s">
        <v>2310</v>
      </c>
      <c r="J2629" s="154" t="s">
        <v>2811</v>
      </c>
      <c r="K2629" s="156">
        <v>1</v>
      </c>
      <c r="L2629" s="154" t="s">
        <v>8</v>
      </c>
      <c r="M2629" s="154" t="s">
        <v>19</v>
      </c>
      <c r="N2629" s="154" t="s">
        <v>365</v>
      </c>
      <c r="O2629" s="153">
        <v>575</v>
      </c>
      <c r="P2629" s="155">
        <v>0</v>
      </c>
      <c r="Q2629" s="10">
        <f t="shared" si="167"/>
        <v>575</v>
      </c>
    </row>
    <row r="2630" spans="2:17" ht="20.25" customHeight="1">
      <c r="B2630" s="10" t="str">
        <f t="shared" si="168"/>
        <v>كفش ايمني694</v>
      </c>
      <c r="C2630" s="10" t="str">
        <f t="shared" si="169"/>
        <v>كفش ايمني1402/08/11694</v>
      </c>
      <c r="D2630" s="10" t="str">
        <f>IFERROR(IF(تحویلی!$E$1="","",IF(NOSA!O2630=تحویلی!$E$1,تحویلی!$E$1&amp;COUNTIF(NOSA!$O$1:O2630,تحویلی!$E$1),"")),"")</f>
        <v/>
      </c>
      <c r="E2630" s="10" t="str">
        <f t="shared" si="170"/>
        <v>24127694</v>
      </c>
      <c r="F2630" s="10" t="str">
        <f>IFERROR(VLOOKUP(I2630,DATABASE!$N:$O,2,FALSE),"")</f>
        <v>كفش ايمني</v>
      </c>
      <c r="G2630" s="154" t="s">
        <v>2528</v>
      </c>
      <c r="H2630" s="155">
        <v>24127</v>
      </c>
      <c r="I2630" s="154" t="s">
        <v>1549</v>
      </c>
      <c r="J2630" s="154" t="s">
        <v>1708</v>
      </c>
      <c r="K2630" s="156">
        <v>1</v>
      </c>
      <c r="L2630" s="154" t="s">
        <v>3</v>
      </c>
      <c r="M2630" s="154" t="s">
        <v>47</v>
      </c>
      <c r="N2630" s="154" t="s">
        <v>128</v>
      </c>
      <c r="O2630" s="153">
        <v>694</v>
      </c>
      <c r="P2630" s="155">
        <v>1</v>
      </c>
      <c r="Q2630" s="10">
        <f t="shared" si="167"/>
        <v>694</v>
      </c>
    </row>
    <row r="2631" spans="2:17" ht="20.25" customHeight="1">
      <c r="B2631" s="10" t="str">
        <f t="shared" si="168"/>
        <v>چكمه ايمني نسوز82</v>
      </c>
      <c r="C2631" s="10" t="str">
        <f t="shared" si="169"/>
        <v>چكمه ايمني نسوز1402/08/1182</v>
      </c>
      <c r="D2631" s="10" t="str">
        <f>IFERROR(IF(تحویلی!$E$1="","",IF(NOSA!O2631=تحویلی!$E$1,تحویلی!$E$1&amp;COUNTIF(NOSA!$O$1:O2631,تحویلی!$E$1),"")),"")</f>
        <v/>
      </c>
      <c r="E2631" s="10" t="str">
        <f t="shared" si="170"/>
        <v>2412882</v>
      </c>
      <c r="F2631" s="10" t="str">
        <f>IFERROR(VLOOKUP(I2631,DATABASE!$N:$O,2,FALSE),"")</f>
        <v>چكمه ايمني نسوز</v>
      </c>
      <c r="G2631" s="154" t="s">
        <v>2528</v>
      </c>
      <c r="H2631" s="155">
        <v>24128</v>
      </c>
      <c r="I2631" s="154" t="s">
        <v>1749</v>
      </c>
      <c r="J2631" s="154" t="s">
        <v>1750</v>
      </c>
      <c r="K2631" s="156">
        <v>1</v>
      </c>
      <c r="L2631" s="154" t="s">
        <v>3</v>
      </c>
      <c r="M2631" s="154" t="s">
        <v>4</v>
      </c>
      <c r="N2631" s="154" t="s">
        <v>84</v>
      </c>
      <c r="O2631" s="153">
        <v>82</v>
      </c>
      <c r="P2631" s="155">
        <v>1</v>
      </c>
      <c r="Q2631" s="10">
        <f t="shared" si="167"/>
        <v>82</v>
      </c>
    </row>
    <row r="2632" spans="2:17" ht="20.25" customHeight="1">
      <c r="B2632" s="10" t="str">
        <f t="shared" si="168"/>
        <v>دستكش ضد برش سبك82</v>
      </c>
      <c r="C2632" s="10" t="str">
        <f t="shared" si="169"/>
        <v>دستكش ضد برش سبك1402/08/1182</v>
      </c>
      <c r="D2632" s="10" t="str">
        <f>IFERROR(IF(تحویلی!$E$1="","",IF(NOSA!O2632=تحویلی!$E$1,تحویلی!$E$1&amp;COUNTIF(NOSA!$O$1:O2632,تحویلی!$E$1),"")),"")</f>
        <v/>
      </c>
      <c r="E2632" s="10" t="str">
        <f t="shared" si="170"/>
        <v>2412882</v>
      </c>
      <c r="F2632" s="10" t="str">
        <f>IFERROR(VLOOKUP(I2632,DATABASE!$N:$O,2,FALSE),"")</f>
        <v>دستكش ضد برش سبك</v>
      </c>
      <c r="G2632" s="154" t="s">
        <v>2528</v>
      </c>
      <c r="H2632" s="155">
        <v>24128</v>
      </c>
      <c r="I2632" s="154" t="s">
        <v>1442</v>
      </c>
      <c r="J2632" s="154" t="s">
        <v>22</v>
      </c>
      <c r="K2632" s="156">
        <v>1</v>
      </c>
      <c r="L2632" s="154" t="s">
        <v>3</v>
      </c>
      <c r="M2632" s="154" t="s">
        <v>4</v>
      </c>
      <c r="N2632" s="154" t="s">
        <v>84</v>
      </c>
      <c r="O2632" s="153">
        <v>82</v>
      </c>
      <c r="P2632" s="155">
        <v>1</v>
      </c>
      <c r="Q2632" s="10">
        <f t="shared" si="167"/>
        <v>82</v>
      </c>
    </row>
    <row r="2633" spans="2:17" ht="20.25" customHeight="1">
      <c r="B2633" s="10" t="str">
        <f t="shared" si="168"/>
        <v>لباس كار ديرسوز(بلوز و شلوار)488</v>
      </c>
      <c r="C2633" s="10" t="str">
        <f t="shared" si="169"/>
        <v>لباس كار ديرسوز(بلوز و شلوار)1402/08/12488</v>
      </c>
      <c r="D2633" s="10" t="str">
        <f>IFERROR(IF(تحویلی!$E$1="","",IF(NOSA!O2633=تحویلی!$E$1,تحویلی!$E$1&amp;COUNTIF(NOSA!$O$1:O2633,تحویلی!$E$1),"")),"")</f>
        <v/>
      </c>
      <c r="E2633" s="10" t="str">
        <f t="shared" si="170"/>
        <v>24142488</v>
      </c>
      <c r="F2633" s="10" t="str">
        <f>IFERROR(VLOOKUP(I2633,DATABASE!$N:$O,2,FALSE),"")</f>
        <v>لباس كار ديرسوز(بلوز و شلوار)</v>
      </c>
      <c r="G2633" s="154" t="s">
        <v>2529</v>
      </c>
      <c r="H2633" s="155">
        <v>24142</v>
      </c>
      <c r="I2633" s="154" t="s">
        <v>1619</v>
      </c>
      <c r="J2633" s="154" t="s">
        <v>1620</v>
      </c>
      <c r="K2633" s="156">
        <v>1</v>
      </c>
      <c r="L2633" s="154" t="s">
        <v>28</v>
      </c>
      <c r="M2633" s="154" t="s">
        <v>4</v>
      </c>
      <c r="N2633" s="154" t="s">
        <v>352</v>
      </c>
      <c r="O2633" s="153">
        <v>488</v>
      </c>
      <c r="P2633" s="155">
        <v>0</v>
      </c>
      <c r="Q2633" s="10">
        <f t="shared" si="167"/>
        <v>488</v>
      </c>
    </row>
    <row r="2634" spans="2:17" ht="20.25" customHeight="1">
      <c r="B2634" s="10" t="str">
        <f t="shared" si="168"/>
        <v>شيشه مات ماسك جوشكاري166</v>
      </c>
      <c r="C2634" s="10" t="str">
        <f t="shared" si="169"/>
        <v>شيشه مات ماسك جوشكاري1402/08/12166</v>
      </c>
      <c r="D2634" s="10" t="str">
        <f>IFERROR(IF(تحویلی!$E$1="","",IF(NOSA!O2634=تحویلی!$E$1,تحویلی!$E$1&amp;COUNTIF(NOSA!$O$1:O2634,تحویلی!$E$1),"")),"")</f>
        <v/>
      </c>
      <c r="E2634" s="10" t="str">
        <f t="shared" si="170"/>
        <v>24143166</v>
      </c>
      <c r="F2634" s="10" t="str">
        <f>IFERROR(VLOOKUP(I2634,DATABASE!$N:$O,2,FALSE),"")</f>
        <v>شيشه مات ماسك جوشكاري</v>
      </c>
      <c r="G2634" s="154" t="s">
        <v>2529</v>
      </c>
      <c r="H2634" s="155">
        <v>24143</v>
      </c>
      <c r="I2634" s="154" t="s">
        <v>1507</v>
      </c>
      <c r="J2634" s="154" t="s">
        <v>113</v>
      </c>
      <c r="K2634" s="156">
        <v>1</v>
      </c>
      <c r="L2634" s="154" t="s">
        <v>8</v>
      </c>
      <c r="M2634" s="154" t="s">
        <v>133</v>
      </c>
      <c r="N2634" s="154" t="s">
        <v>261</v>
      </c>
      <c r="O2634" s="153">
        <v>166</v>
      </c>
      <c r="P2634" s="155">
        <v>0</v>
      </c>
      <c r="Q2634" s="10">
        <f t="shared" si="167"/>
        <v>166</v>
      </c>
    </row>
    <row r="2635" spans="2:17" ht="20.25" customHeight="1">
      <c r="B2635" s="10" t="str">
        <f t="shared" si="168"/>
        <v>شيشه ماسك جوشكاري ساده166</v>
      </c>
      <c r="C2635" s="10" t="str">
        <f t="shared" si="169"/>
        <v>شيشه ماسك جوشكاري ساده1402/08/12166</v>
      </c>
      <c r="D2635" s="10" t="str">
        <f>IFERROR(IF(تحویلی!$E$1="","",IF(NOSA!O2635=تحویلی!$E$1,تحویلی!$E$1&amp;COUNTIF(NOSA!$O$1:O2635,تحویلی!$E$1),"")),"")</f>
        <v/>
      </c>
      <c r="E2635" s="10" t="str">
        <f t="shared" si="170"/>
        <v>24143166</v>
      </c>
      <c r="F2635" s="10" t="str">
        <f>IFERROR(VLOOKUP(I2635,DATABASE!$N:$O,2,FALSE),"")</f>
        <v>شيشه ماسك جوشكاري ساده</v>
      </c>
      <c r="G2635" s="154" t="s">
        <v>2529</v>
      </c>
      <c r="H2635" s="155">
        <v>24143</v>
      </c>
      <c r="I2635" s="154" t="s">
        <v>1548</v>
      </c>
      <c r="J2635" s="154" t="s">
        <v>111</v>
      </c>
      <c r="K2635" s="156">
        <v>1</v>
      </c>
      <c r="L2635" s="154" t="s">
        <v>8</v>
      </c>
      <c r="M2635" s="154" t="s">
        <v>133</v>
      </c>
      <c r="N2635" s="154" t="s">
        <v>261</v>
      </c>
      <c r="O2635" s="153">
        <v>166</v>
      </c>
      <c r="P2635" s="155">
        <v>0</v>
      </c>
      <c r="Q2635" s="10">
        <f t="shared" si="167"/>
        <v>166</v>
      </c>
    </row>
    <row r="2636" spans="2:17" ht="20.25" customHeight="1">
      <c r="B2636" s="10" t="str">
        <f t="shared" si="168"/>
        <v>لباس زير زمستاني- بلوز و شلوار706</v>
      </c>
      <c r="C2636" s="10" t="str">
        <f t="shared" si="169"/>
        <v>لباس زير زمستاني- بلوز و شلوار1402/08/12706</v>
      </c>
      <c r="D2636" s="10" t="str">
        <f>IFERROR(IF(تحویلی!$E$1="","",IF(NOSA!O2636=تحویلی!$E$1,تحویلی!$E$1&amp;COUNTIF(NOSA!$O$1:O2636,تحویلی!$E$1),"")),"")</f>
        <v/>
      </c>
      <c r="E2636" s="10" t="str">
        <f t="shared" si="170"/>
        <v>24146706</v>
      </c>
      <c r="F2636" s="10" t="str">
        <f>IFERROR(VLOOKUP(I2636,DATABASE!$N:$O,2,FALSE),"")</f>
        <v>لباس زير زمستاني- بلوز و شلوار</v>
      </c>
      <c r="G2636" s="154" t="s">
        <v>2529</v>
      </c>
      <c r="H2636" s="155">
        <v>24146</v>
      </c>
      <c r="I2636" s="154" t="s">
        <v>2361</v>
      </c>
      <c r="J2636" s="154" t="s">
        <v>2826</v>
      </c>
      <c r="K2636" s="156">
        <v>1</v>
      </c>
      <c r="L2636" s="154" t="s">
        <v>28</v>
      </c>
      <c r="M2636" s="154" t="s">
        <v>40</v>
      </c>
      <c r="N2636" s="154" t="s">
        <v>177</v>
      </c>
      <c r="O2636" s="153">
        <v>706</v>
      </c>
      <c r="P2636" s="155">
        <v>0</v>
      </c>
      <c r="Q2636" s="10">
        <f t="shared" si="167"/>
        <v>706</v>
      </c>
    </row>
    <row r="2637" spans="2:17" ht="20.25" customHeight="1">
      <c r="B2637" s="10" t="str">
        <f t="shared" si="168"/>
        <v>دستكش ضد برش سبك149</v>
      </c>
      <c r="C2637" s="10" t="str">
        <f t="shared" si="169"/>
        <v>دستكش ضد برش سبك1402/08/12149</v>
      </c>
      <c r="D2637" s="10" t="str">
        <f>IFERROR(IF(تحویلی!$E$1="","",IF(NOSA!O2637=تحویلی!$E$1,تحویلی!$E$1&amp;COUNTIF(NOSA!$O$1:O2637,تحویلی!$E$1),"")),"")</f>
        <v/>
      </c>
      <c r="E2637" s="10" t="str">
        <f t="shared" si="170"/>
        <v>24147149</v>
      </c>
      <c r="F2637" s="10" t="str">
        <f>IFERROR(VLOOKUP(I2637,DATABASE!$N:$O,2,FALSE),"")</f>
        <v>دستكش ضد برش سبك</v>
      </c>
      <c r="G2637" s="154" t="s">
        <v>2529</v>
      </c>
      <c r="H2637" s="155">
        <v>24147</v>
      </c>
      <c r="I2637" s="154" t="s">
        <v>1442</v>
      </c>
      <c r="J2637" s="154" t="s">
        <v>22</v>
      </c>
      <c r="K2637" s="156">
        <v>1</v>
      </c>
      <c r="L2637" s="154" t="s">
        <v>3</v>
      </c>
      <c r="M2637" s="154" t="s">
        <v>4</v>
      </c>
      <c r="N2637" s="154" t="s">
        <v>897</v>
      </c>
      <c r="O2637" s="153">
        <v>149</v>
      </c>
      <c r="P2637" s="155">
        <v>0</v>
      </c>
      <c r="Q2637" s="10">
        <f t="shared" si="167"/>
        <v>149</v>
      </c>
    </row>
    <row r="2638" spans="2:17" ht="20.25" customHeight="1">
      <c r="B2638" s="10" t="str">
        <f t="shared" si="168"/>
        <v>دستكش ساق بلند نسوز776</v>
      </c>
      <c r="C2638" s="10" t="str">
        <f t="shared" si="169"/>
        <v>دستكش ساق بلند نسوز1402/08/12776</v>
      </c>
      <c r="D2638" s="10" t="str">
        <f>IFERROR(IF(تحویلی!$E$1="","",IF(NOSA!O2638=تحویلی!$E$1,تحویلی!$E$1&amp;COUNTIF(NOSA!$O$1:O2638,تحویلی!$E$1),"")),"")</f>
        <v/>
      </c>
      <c r="E2638" s="10" t="str">
        <f t="shared" si="170"/>
        <v>24148776</v>
      </c>
      <c r="F2638" s="10" t="str">
        <f>IFERROR(VLOOKUP(I2638,DATABASE!$N:$O,2,FALSE),"")</f>
        <v>دستكش ساق بلند نسوز</v>
      </c>
      <c r="G2638" s="154" t="s">
        <v>2529</v>
      </c>
      <c r="H2638" s="155">
        <v>24148</v>
      </c>
      <c r="I2638" s="154" t="s">
        <v>1461</v>
      </c>
      <c r="J2638" s="154" t="s">
        <v>34</v>
      </c>
      <c r="K2638" s="156">
        <v>1</v>
      </c>
      <c r="L2638" s="154" t="s">
        <v>3</v>
      </c>
      <c r="M2638" s="154" t="s">
        <v>4</v>
      </c>
      <c r="N2638" s="154" t="s">
        <v>2710</v>
      </c>
      <c r="O2638" s="153">
        <v>776</v>
      </c>
      <c r="P2638" s="155">
        <v>1</v>
      </c>
      <c r="Q2638" s="10">
        <f t="shared" si="167"/>
        <v>776</v>
      </c>
    </row>
    <row r="2639" spans="2:17" ht="20.25" customHeight="1">
      <c r="B2639" s="10" t="str">
        <f t="shared" si="168"/>
        <v>دستكش كف مواد سبك155</v>
      </c>
      <c r="C2639" s="10" t="str">
        <f t="shared" si="169"/>
        <v>دستكش كف مواد سبك1402/08/13155</v>
      </c>
      <c r="D2639" s="10" t="str">
        <f>IFERROR(IF(تحویلی!$E$1="","",IF(NOSA!O2639=تحویلی!$E$1,تحویلی!$E$1&amp;COUNTIF(NOSA!$O$1:O2639,تحویلی!$E$1),"")),"")</f>
        <v/>
      </c>
      <c r="E2639" s="10" t="str">
        <f t="shared" si="170"/>
        <v>24174155</v>
      </c>
      <c r="F2639" s="10" t="str">
        <f>IFERROR(VLOOKUP(I2639,DATABASE!$N:$O,2,FALSE),"")</f>
        <v>دستكش كف مواد سبك</v>
      </c>
      <c r="G2639" s="154" t="s">
        <v>2530</v>
      </c>
      <c r="H2639" s="155">
        <v>24174</v>
      </c>
      <c r="I2639" s="154" t="s">
        <v>1456</v>
      </c>
      <c r="J2639" s="154" t="s">
        <v>2</v>
      </c>
      <c r="K2639" s="156">
        <v>1</v>
      </c>
      <c r="L2639" s="154" t="s">
        <v>3</v>
      </c>
      <c r="M2639" s="154" t="s">
        <v>1489</v>
      </c>
      <c r="N2639" s="154" t="s">
        <v>77</v>
      </c>
      <c r="O2639" s="153">
        <v>155</v>
      </c>
      <c r="P2639" s="155">
        <v>0</v>
      </c>
      <c r="Q2639" s="10">
        <f t="shared" si="167"/>
        <v>155</v>
      </c>
    </row>
    <row r="2640" spans="2:17" ht="20.25" customHeight="1">
      <c r="B2640" s="10" t="str">
        <f t="shared" si="168"/>
        <v>دستكش ضد برش سبك773</v>
      </c>
      <c r="C2640" s="10" t="str">
        <f t="shared" si="169"/>
        <v>دستكش ضد برش سبك1402/08/13773</v>
      </c>
      <c r="D2640" s="10" t="str">
        <f>IFERROR(IF(تحویلی!$E$1="","",IF(NOSA!O2640=تحویلی!$E$1,تحویلی!$E$1&amp;COUNTIF(NOSA!$O$1:O2640,تحویلی!$E$1),"")),"")</f>
        <v/>
      </c>
      <c r="E2640" s="10" t="str">
        <f t="shared" si="170"/>
        <v>24188773</v>
      </c>
      <c r="F2640" s="10" t="str">
        <f>IFERROR(VLOOKUP(I2640,DATABASE!$N:$O,2,FALSE),"")</f>
        <v>دستكش ضد برش سبك</v>
      </c>
      <c r="G2640" s="154" t="s">
        <v>2530</v>
      </c>
      <c r="H2640" s="155">
        <v>24188</v>
      </c>
      <c r="I2640" s="154" t="s">
        <v>1442</v>
      </c>
      <c r="J2640" s="154" t="s">
        <v>22</v>
      </c>
      <c r="K2640" s="156">
        <v>1</v>
      </c>
      <c r="L2640" s="154" t="s">
        <v>3</v>
      </c>
      <c r="M2640" s="154" t="s">
        <v>4</v>
      </c>
      <c r="N2640" s="154" t="s">
        <v>1148</v>
      </c>
      <c r="O2640" s="153">
        <v>773</v>
      </c>
      <c r="P2640" s="155">
        <v>0</v>
      </c>
      <c r="Q2640" s="10">
        <f t="shared" si="167"/>
        <v>773</v>
      </c>
    </row>
    <row r="2641" spans="2:17" ht="20.25" customHeight="1">
      <c r="B2641" s="10" t="str">
        <f t="shared" si="168"/>
        <v>لباس كار نسوز(بلوز و شلوار)10030</v>
      </c>
      <c r="C2641" s="10" t="str">
        <f t="shared" si="169"/>
        <v>لباس كار نسوز(بلوز و شلوار)1402/08/1310030</v>
      </c>
      <c r="D2641" s="10" t="str">
        <f>IFERROR(IF(تحویلی!$E$1="","",IF(NOSA!O2641=تحویلی!$E$1,تحویلی!$E$1&amp;COUNTIF(NOSA!$O$1:O2641,تحویلی!$E$1),"")),"")</f>
        <v/>
      </c>
      <c r="E2641" s="10" t="str">
        <f t="shared" si="170"/>
        <v>2419110030</v>
      </c>
      <c r="F2641" s="10" t="str">
        <f>IFERROR(VLOOKUP(I2641,DATABASE!$N:$O,2,FALSE),"")</f>
        <v>لباس كار نسوز(بلوز و شلوار)</v>
      </c>
      <c r="G2641" s="154" t="s">
        <v>2530</v>
      </c>
      <c r="H2641" s="155">
        <v>24191</v>
      </c>
      <c r="I2641" s="154" t="s">
        <v>1663</v>
      </c>
      <c r="J2641" s="154" t="s">
        <v>1664</v>
      </c>
      <c r="K2641" s="156">
        <v>1</v>
      </c>
      <c r="L2641" s="154" t="s">
        <v>28</v>
      </c>
      <c r="M2641" s="154" t="s">
        <v>9</v>
      </c>
      <c r="N2641" s="154" t="s">
        <v>2848</v>
      </c>
      <c r="O2641" s="153">
        <v>10030</v>
      </c>
      <c r="P2641" s="155">
        <v>0</v>
      </c>
      <c r="Q2641" s="10">
        <f t="shared" si="167"/>
        <v>10030</v>
      </c>
    </row>
    <row r="2642" spans="2:17" ht="20.25" customHeight="1">
      <c r="B2642" s="10" t="str">
        <f t="shared" si="168"/>
        <v>لباس كار نسوز(بلوز و شلوار)810</v>
      </c>
      <c r="C2642" s="10" t="str">
        <f t="shared" si="169"/>
        <v>لباس كار نسوز(بلوز و شلوار)1402/08/13810</v>
      </c>
      <c r="D2642" s="10" t="str">
        <f>IFERROR(IF(تحویلی!$E$1="","",IF(NOSA!O2642=تحویلی!$E$1,تحویلی!$E$1&amp;COUNTIF(NOSA!$O$1:O2642,تحویلی!$E$1),"")),"")</f>
        <v/>
      </c>
      <c r="E2642" s="10" t="str">
        <f t="shared" si="170"/>
        <v>24192810</v>
      </c>
      <c r="F2642" s="10" t="str">
        <f>IFERROR(VLOOKUP(I2642,DATABASE!$N:$O,2,FALSE),"")</f>
        <v>لباس كار نسوز(بلوز و شلوار)</v>
      </c>
      <c r="G2642" s="154" t="s">
        <v>2530</v>
      </c>
      <c r="H2642" s="155">
        <v>24192</v>
      </c>
      <c r="I2642" s="154" t="s">
        <v>1701</v>
      </c>
      <c r="J2642" s="154" t="s">
        <v>1702</v>
      </c>
      <c r="K2642" s="156">
        <v>1</v>
      </c>
      <c r="L2642" s="154" t="s">
        <v>28</v>
      </c>
      <c r="M2642" s="154" t="s">
        <v>9</v>
      </c>
      <c r="N2642" s="154" t="s">
        <v>1592</v>
      </c>
      <c r="O2642" s="153">
        <v>810</v>
      </c>
      <c r="P2642" s="155">
        <v>0</v>
      </c>
      <c r="Q2642" s="10">
        <f t="shared" si="167"/>
        <v>810</v>
      </c>
    </row>
    <row r="2643" spans="2:17" ht="20.25" customHeight="1">
      <c r="B2643" s="10" t="str">
        <f t="shared" si="168"/>
        <v>كلاه ايمني810</v>
      </c>
      <c r="C2643" s="10" t="str">
        <f t="shared" si="169"/>
        <v>كلاه ايمني1402/08/13810</v>
      </c>
      <c r="D2643" s="10" t="str">
        <f>IFERROR(IF(تحویلی!$E$1="","",IF(NOSA!O2643=تحویلی!$E$1,تحویلی!$E$1&amp;COUNTIF(NOSA!$O$1:O2643,تحویلی!$E$1),"")),"")</f>
        <v/>
      </c>
      <c r="E2643" s="10" t="str">
        <f t="shared" si="170"/>
        <v>24192810</v>
      </c>
      <c r="F2643" s="10" t="str">
        <f>IFERROR(VLOOKUP(I2643,DATABASE!$N:$O,2,FALSE),"")</f>
        <v>كلاه ايمني</v>
      </c>
      <c r="G2643" s="154" t="s">
        <v>2530</v>
      </c>
      <c r="H2643" s="155">
        <v>24192</v>
      </c>
      <c r="I2643" s="154" t="s">
        <v>1505</v>
      </c>
      <c r="J2643" s="154" t="s">
        <v>1628</v>
      </c>
      <c r="K2643" s="156">
        <v>1</v>
      </c>
      <c r="L2643" s="154" t="s">
        <v>8</v>
      </c>
      <c r="M2643" s="154" t="s">
        <v>9</v>
      </c>
      <c r="N2643" s="154" t="s">
        <v>1592</v>
      </c>
      <c r="O2643" s="153">
        <v>810</v>
      </c>
      <c r="P2643" s="155">
        <v>0</v>
      </c>
      <c r="Q2643" s="10">
        <f t="shared" si="167"/>
        <v>810</v>
      </c>
    </row>
    <row r="2644" spans="2:17" ht="20.25" customHeight="1">
      <c r="B2644" s="10" t="str">
        <f t="shared" si="168"/>
        <v>دستكش كف مواد سبك733</v>
      </c>
      <c r="C2644" s="10" t="str">
        <f t="shared" si="169"/>
        <v>دستكش كف مواد سبك1402/08/13733</v>
      </c>
      <c r="D2644" s="10" t="str">
        <f>IFERROR(IF(تحویلی!$E$1="","",IF(NOSA!O2644=تحویلی!$E$1,تحویلی!$E$1&amp;COUNTIF(NOSA!$O$1:O2644,تحویلی!$E$1),"")),"")</f>
        <v/>
      </c>
      <c r="E2644" s="10" t="str">
        <f t="shared" si="170"/>
        <v>24203733</v>
      </c>
      <c r="F2644" s="10" t="str">
        <f>IFERROR(VLOOKUP(I2644,DATABASE!$N:$O,2,FALSE),"")</f>
        <v>دستكش كف مواد سبك</v>
      </c>
      <c r="G2644" s="154" t="s">
        <v>2530</v>
      </c>
      <c r="H2644" s="155">
        <v>24203</v>
      </c>
      <c r="I2644" s="154" t="s">
        <v>1456</v>
      </c>
      <c r="J2644" s="154" t="s">
        <v>2</v>
      </c>
      <c r="K2644" s="156">
        <v>1</v>
      </c>
      <c r="L2644" s="154" t="s">
        <v>3</v>
      </c>
      <c r="M2644" s="154" t="s">
        <v>47</v>
      </c>
      <c r="N2644" s="154" t="s">
        <v>628</v>
      </c>
      <c r="O2644" s="153">
        <v>733</v>
      </c>
      <c r="P2644" s="155">
        <v>0</v>
      </c>
      <c r="Q2644" s="10">
        <f t="shared" si="167"/>
        <v>733</v>
      </c>
    </row>
    <row r="2645" spans="2:17" ht="20.25" customHeight="1">
      <c r="B2645" s="10" t="str">
        <f t="shared" si="168"/>
        <v>دستكش ضد برش سبك294</v>
      </c>
      <c r="C2645" s="10" t="str">
        <f t="shared" si="169"/>
        <v>دستكش ضد برش سبك1402/08/14294</v>
      </c>
      <c r="D2645" s="10" t="str">
        <f>IFERROR(IF(تحویلی!$E$1="","",IF(NOSA!O2645=تحویلی!$E$1,تحویلی!$E$1&amp;COUNTIF(NOSA!$O$1:O2645,تحویلی!$E$1),"")),"")</f>
        <v/>
      </c>
      <c r="E2645" s="10" t="str">
        <f t="shared" si="170"/>
        <v>24213294</v>
      </c>
      <c r="F2645" s="10" t="str">
        <f>IFERROR(VLOOKUP(I2645,DATABASE!$N:$O,2,FALSE),"")</f>
        <v>دستكش ضد برش سبك</v>
      </c>
      <c r="G2645" s="3" t="s">
        <v>2531</v>
      </c>
      <c r="H2645" s="4">
        <v>24213</v>
      </c>
      <c r="I2645" s="3" t="s">
        <v>1442</v>
      </c>
      <c r="J2645" s="3" t="s">
        <v>22</v>
      </c>
      <c r="K2645" s="5">
        <v>1</v>
      </c>
      <c r="L2645" s="3" t="s">
        <v>3</v>
      </c>
      <c r="M2645" s="3" t="s">
        <v>25</v>
      </c>
      <c r="N2645" s="3" t="s">
        <v>734</v>
      </c>
      <c r="O2645" s="1">
        <v>294</v>
      </c>
      <c r="P2645" s="4">
        <v>0</v>
      </c>
      <c r="Q2645" s="10">
        <f t="shared" si="167"/>
        <v>294</v>
      </c>
    </row>
    <row r="2646" spans="2:17" ht="20.25" customHeight="1">
      <c r="B2646" s="10" t="str">
        <f t="shared" si="168"/>
        <v>لباس زير زمستاني- بلوز و شلوار839</v>
      </c>
      <c r="C2646" s="10" t="str">
        <f t="shared" si="169"/>
        <v>لباس زير زمستاني- بلوز و شلوار1402/08/14839</v>
      </c>
      <c r="D2646" s="10" t="str">
        <f>IFERROR(IF(تحویلی!$E$1="","",IF(NOSA!O2646=تحویلی!$E$1,تحویلی!$E$1&amp;COUNTIF(NOSA!$O$1:O2646,تحویلی!$E$1),"")),"")</f>
        <v/>
      </c>
      <c r="E2646" s="10" t="str">
        <f t="shared" si="170"/>
        <v>24214839</v>
      </c>
      <c r="F2646" s="10" t="str">
        <f>IFERROR(VLOOKUP(I2646,DATABASE!$N:$O,2,FALSE),"")</f>
        <v>لباس زير زمستاني- بلوز و شلوار</v>
      </c>
      <c r="G2646" s="3" t="s">
        <v>2531</v>
      </c>
      <c r="H2646" s="4">
        <v>24214</v>
      </c>
      <c r="I2646" s="3" t="s">
        <v>2361</v>
      </c>
      <c r="J2646" s="3" t="s">
        <v>2826</v>
      </c>
      <c r="K2646" s="5">
        <v>1</v>
      </c>
      <c r="L2646" s="3" t="s">
        <v>28</v>
      </c>
      <c r="M2646" s="3" t="s">
        <v>202</v>
      </c>
      <c r="N2646" s="3" t="s">
        <v>2849</v>
      </c>
      <c r="O2646" s="1">
        <v>839</v>
      </c>
      <c r="P2646" s="4">
        <v>0</v>
      </c>
      <c r="Q2646" s="10">
        <f t="shared" si="167"/>
        <v>839</v>
      </c>
    </row>
    <row r="2647" spans="2:17" ht="20.25" customHeight="1">
      <c r="B2647" s="10" t="str">
        <f t="shared" si="168"/>
        <v>دستكش ضد برش سبك751</v>
      </c>
      <c r="C2647" s="10" t="str">
        <f t="shared" si="169"/>
        <v>دستكش ضد برش سبك1402/08/14751</v>
      </c>
      <c r="D2647" s="10" t="str">
        <f>IFERROR(IF(تحویلی!$E$1="","",IF(NOSA!O2647=تحویلی!$E$1,تحویلی!$E$1&amp;COUNTIF(NOSA!$O$1:O2647,تحویلی!$E$1),"")),"")</f>
        <v/>
      </c>
      <c r="E2647" s="10" t="str">
        <f t="shared" si="170"/>
        <v>24218751</v>
      </c>
      <c r="F2647" s="10" t="str">
        <f>IFERROR(VLOOKUP(I2647,DATABASE!$N:$O,2,FALSE),"")</f>
        <v>دستكش ضد برش سبك</v>
      </c>
      <c r="G2647" s="3" t="s">
        <v>2531</v>
      </c>
      <c r="H2647" s="4">
        <v>24218</v>
      </c>
      <c r="I2647" s="3" t="s">
        <v>1442</v>
      </c>
      <c r="J2647" s="3" t="s">
        <v>22</v>
      </c>
      <c r="K2647" s="5">
        <v>1</v>
      </c>
      <c r="L2647" s="3" t="s">
        <v>3</v>
      </c>
      <c r="M2647" s="3" t="s">
        <v>9</v>
      </c>
      <c r="N2647" s="3" t="s">
        <v>2709</v>
      </c>
      <c r="O2647" s="1">
        <v>751</v>
      </c>
      <c r="P2647" s="4">
        <v>0</v>
      </c>
      <c r="Q2647" s="10">
        <f t="shared" si="167"/>
        <v>751</v>
      </c>
    </row>
    <row r="2648" spans="2:17" ht="20.25" customHeight="1">
      <c r="B2648" s="10" t="str">
        <f t="shared" si="168"/>
        <v>دستكش ضد برش سبك70</v>
      </c>
      <c r="C2648" s="10" t="str">
        <f t="shared" si="169"/>
        <v>دستكش ضد برش سبك1402/08/1470</v>
      </c>
      <c r="D2648" s="10" t="str">
        <f>IFERROR(IF(تحویلی!$E$1="","",IF(NOSA!O2648=تحویلی!$E$1,تحویلی!$E$1&amp;COUNTIF(NOSA!$O$1:O2648,تحویلی!$E$1),"")),"")</f>
        <v/>
      </c>
      <c r="E2648" s="10" t="str">
        <f t="shared" si="170"/>
        <v>2421970</v>
      </c>
      <c r="F2648" s="10" t="str">
        <f>IFERROR(VLOOKUP(I2648,DATABASE!$N:$O,2,FALSE),"")</f>
        <v>دستكش ضد برش سبك</v>
      </c>
      <c r="G2648" s="3" t="s">
        <v>2531</v>
      </c>
      <c r="H2648" s="4">
        <v>24219</v>
      </c>
      <c r="I2648" s="3" t="s">
        <v>1442</v>
      </c>
      <c r="J2648" s="3" t="s">
        <v>22</v>
      </c>
      <c r="K2648" s="5">
        <v>1</v>
      </c>
      <c r="L2648" s="3" t="s">
        <v>3</v>
      </c>
      <c r="M2648" s="3" t="s">
        <v>9</v>
      </c>
      <c r="N2648" s="3" t="s">
        <v>2763</v>
      </c>
      <c r="O2648" s="1">
        <v>70</v>
      </c>
      <c r="P2648" s="4">
        <v>1</v>
      </c>
      <c r="Q2648" s="10">
        <f t="shared" si="167"/>
        <v>70</v>
      </c>
    </row>
    <row r="2649" spans="2:17" ht="20.25" customHeight="1">
      <c r="B2649" s="10" t="str">
        <f t="shared" si="168"/>
        <v>70</v>
      </c>
      <c r="C2649" s="10" t="str">
        <f t="shared" si="169"/>
        <v>1402/08/1470</v>
      </c>
      <c r="D2649" s="10" t="str">
        <f>IFERROR(IF(تحویلی!$E$1="","",IF(NOSA!O2649=تحویلی!$E$1,تحویلی!$E$1&amp;COUNTIF(NOSA!$O$1:O2649,تحویلی!$E$1),"")),"")</f>
        <v/>
      </c>
      <c r="E2649" s="10" t="str">
        <f t="shared" si="170"/>
        <v>2421970</v>
      </c>
      <c r="F2649" s="10" t="str">
        <f>IFERROR(VLOOKUP(I2649,DATABASE!$N:$O,2,FALSE),"")</f>
        <v/>
      </c>
      <c r="G2649" s="3" t="s">
        <v>2531</v>
      </c>
      <c r="H2649" s="4">
        <v>24219</v>
      </c>
      <c r="I2649" s="3" t="s">
        <v>2699</v>
      </c>
      <c r="J2649" s="3" t="s">
        <v>7</v>
      </c>
      <c r="K2649" s="5">
        <v>1</v>
      </c>
      <c r="L2649" s="3" t="s">
        <v>8</v>
      </c>
      <c r="M2649" s="3" t="s">
        <v>9</v>
      </c>
      <c r="N2649" s="3" t="s">
        <v>2763</v>
      </c>
      <c r="O2649" s="1">
        <v>70</v>
      </c>
      <c r="P2649" s="4">
        <v>1</v>
      </c>
      <c r="Q2649" s="10">
        <f t="shared" si="167"/>
        <v>70</v>
      </c>
    </row>
    <row r="2650" spans="2:17" ht="20.25" customHeight="1">
      <c r="B2650" s="10" t="str">
        <f t="shared" si="168"/>
        <v>ماسك نيم صورت دو فيلتره (3M)856</v>
      </c>
      <c r="C2650" s="10" t="str">
        <f t="shared" si="169"/>
        <v>ماسك نيم صورت دو فيلتره (3M)1402/08/14856</v>
      </c>
      <c r="D2650" s="10" t="str">
        <f>IFERROR(IF(تحویلی!$E$1="","",IF(NOSA!O2650=تحویلی!$E$1,تحویلی!$E$1&amp;COUNTIF(NOSA!$O$1:O2650,تحویلی!$E$1),"")),"")</f>
        <v/>
      </c>
      <c r="E2650" s="10" t="str">
        <f t="shared" si="170"/>
        <v>24221856</v>
      </c>
      <c r="F2650" s="10" t="str">
        <f>IFERROR(VLOOKUP(I2650,DATABASE!$N:$O,2,FALSE),"")</f>
        <v>ماسك نيم صورت دو فيلتره (3M)</v>
      </c>
      <c r="G2650" s="3" t="s">
        <v>2531</v>
      </c>
      <c r="H2650" s="4">
        <v>24221</v>
      </c>
      <c r="I2650" s="3" t="s">
        <v>1503</v>
      </c>
      <c r="J2650" s="3" t="s">
        <v>151</v>
      </c>
      <c r="K2650" s="5">
        <v>1</v>
      </c>
      <c r="L2650" s="3" t="s">
        <v>8</v>
      </c>
      <c r="M2650" s="3" t="s">
        <v>47</v>
      </c>
      <c r="N2650" s="3" t="s">
        <v>2816</v>
      </c>
      <c r="O2650" s="1">
        <v>856</v>
      </c>
      <c r="P2650" s="4">
        <v>0</v>
      </c>
      <c r="Q2650" s="10">
        <f t="shared" si="167"/>
        <v>856</v>
      </c>
    </row>
    <row r="2651" spans="2:17" ht="20.25" customHeight="1">
      <c r="B2651" s="10" t="str">
        <f t="shared" si="168"/>
        <v>دستكش كف مواد سبك856</v>
      </c>
      <c r="C2651" s="10" t="str">
        <f t="shared" si="169"/>
        <v>دستكش كف مواد سبك1402/08/14856</v>
      </c>
      <c r="D2651" s="10" t="str">
        <f>IFERROR(IF(تحویلی!$E$1="","",IF(NOSA!O2651=تحویلی!$E$1,تحویلی!$E$1&amp;COUNTIF(NOSA!$O$1:O2651,تحویلی!$E$1),"")),"")</f>
        <v/>
      </c>
      <c r="E2651" s="10" t="str">
        <f t="shared" si="170"/>
        <v>24221856</v>
      </c>
      <c r="F2651" s="10" t="str">
        <f>IFERROR(VLOOKUP(I2651,DATABASE!$N:$O,2,FALSE),"")</f>
        <v>دستكش كف مواد سبك</v>
      </c>
      <c r="G2651" s="3" t="s">
        <v>2531</v>
      </c>
      <c r="H2651" s="4">
        <v>24221</v>
      </c>
      <c r="I2651" s="3" t="s">
        <v>1456</v>
      </c>
      <c r="J2651" s="3" t="s">
        <v>2</v>
      </c>
      <c r="K2651" s="5">
        <v>1</v>
      </c>
      <c r="L2651" s="3" t="s">
        <v>3</v>
      </c>
      <c r="M2651" s="3" t="s">
        <v>47</v>
      </c>
      <c r="N2651" s="3" t="s">
        <v>2816</v>
      </c>
      <c r="O2651" s="1">
        <v>856</v>
      </c>
      <c r="P2651" s="4">
        <v>0</v>
      </c>
      <c r="Q2651" s="10">
        <f t="shared" si="167"/>
        <v>856</v>
      </c>
    </row>
    <row r="2652" spans="2:17" ht="20.25" customHeight="1">
      <c r="B2652" s="10" t="str">
        <f t="shared" si="168"/>
        <v>فيلتر ماسك نيم صورت (3M)856</v>
      </c>
      <c r="C2652" s="10" t="str">
        <f t="shared" si="169"/>
        <v>فيلتر ماسك نيم صورت (3M)1402/08/14856</v>
      </c>
      <c r="D2652" s="10" t="str">
        <f>IFERROR(IF(تحویلی!$E$1="","",IF(NOSA!O2652=تحویلی!$E$1,تحویلی!$E$1&amp;COUNTIF(NOSA!$O$1:O2652,تحویلی!$E$1),"")),"")</f>
        <v/>
      </c>
      <c r="E2652" s="10" t="str">
        <f t="shared" si="170"/>
        <v>24221856</v>
      </c>
      <c r="F2652" s="10" t="str">
        <f>IFERROR(VLOOKUP(I2652,DATABASE!$N:$O,2,FALSE),"")</f>
        <v>فيلتر ماسك نيم صورت (3M)</v>
      </c>
      <c r="G2652" s="3" t="s">
        <v>2531</v>
      </c>
      <c r="H2652" s="4">
        <v>24221</v>
      </c>
      <c r="I2652" s="3" t="s">
        <v>2337</v>
      </c>
      <c r="J2652" s="3" t="s">
        <v>55</v>
      </c>
      <c r="K2652" s="5">
        <v>1</v>
      </c>
      <c r="L2652" s="3" t="s">
        <v>8</v>
      </c>
      <c r="M2652" s="3" t="s">
        <v>47</v>
      </c>
      <c r="N2652" s="3" t="s">
        <v>2816</v>
      </c>
      <c r="O2652" s="1">
        <v>856</v>
      </c>
      <c r="P2652" s="4">
        <v>0</v>
      </c>
      <c r="Q2652" s="10">
        <f t="shared" si="167"/>
        <v>856</v>
      </c>
    </row>
    <row r="2653" spans="2:17" ht="20.25" customHeight="1">
      <c r="B2653" s="10" t="str">
        <f t="shared" si="168"/>
        <v>ماسك نيم صورت دو فيلتره (3M)855</v>
      </c>
      <c r="C2653" s="10" t="str">
        <f t="shared" si="169"/>
        <v>ماسك نيم صورت دو فيلتره (3M)1402/08/14855</v>
      </c>
      <c r="D2653" s="10" t="str">
        <f>IFERROR(IF(تحویلی!$E$1="","",IF(NOSA!O2653=تحویلی!$E$1,تحویلی!$E$1&amp;COUNTIF(NOSA!$O$1:O2653,تحویلی!$E$1),"")),"")</f>
        <v/>
      </c>
      <c r="E2653" s="10" t="str">
        <f t="shared" si="170"/>
        <v>24222855</v>
      </c>
      <c r="F2653" s="10" t="str">
        <f>IFERROR(VLOOKUP(I2653,DATABASE!$N:$O,2,FALSE),"")</f>
        <v>ماسك نيم صورت دو فيلتره (3M)</v>
      </c>
      <c r="G2653" s="3" t="s">
        <v>2531</v>
      </c>
      <c r="H2653" s="4">
        <v>24222</v>
      </c>
      <c r="I2653" s="3" t="s">
        <v>1503</v>
      </c>
      <c r="J2653" s="3" t="s">
        <v>151</v>
      </c>
      <c r="K2653" s="5">
        <v>1</v>
      </c>
      <c r="L2653" s="3" t="s">
        <v>8</v>
      </c>
      <c r="M2653" s="3" t="s">
        <v>47</v>
      </c>
      <c r="N2653" s="3" t="s">
        <v>2850</v>
      </c>
      <c r="O2653" s="1">
        <v>855</v>
      </c>
      <c r="P2653" s="4">
        <v>0</v>
      </c>
      <c r="Q2653" s="10">
        <f t="shared" si="167"/>
        <v>855</v>
      </c>
    </row>
    <row r="2654" spans="2:17" ht="20.25" customHeight="1">
      <c r="B2654" s="10" t="str">
        <f t="shared" si="168"/>
        <v>دستكش كف مواد سبك855</v>
      </c>
      <c r="C2654" s="10" t="str">
        <f t="shared" si="169"/>
        <v>دستكش كف مواد سبك1402/08/14855</v>
      </c>
      <c r="D2654" s="10" t="str">
        <f>IFERROR(IF(تحویلی!$E$1="","",IF(NOSA!O2654=تحویلی!$E$1,تحویلی!$E$1&amp;COUNTIF(NOSA!$O$1:O2654,تحویلی!$E$1),"")),"")</f>
        <v/>
      </c>
      <c r="E2654" s="10" t="str">
        <f t="shared" si="170"/>
        <v>24222855</v>
      </c>
      <c r="F2654" s="10" t="str">
        <f>IFERROR(VLOOKUP(I2654,DATABASE!$N:$O,2,FALSE),"")</f>
        <v>دستكش كف مواد سبك</v>
      </c>
      <c r="G2654" s="3" t="s">
        <v>2531</v>
      </c>
      <c r="H2654" s="4">
        <v>24222</v>
      </c>
      <c r="I2654" s="3" t="s">
        <v>1456</v>
      </c>
      <c r="J2654" s="3" t="s">
        <v>2</v>
      </c>
      <c r="K2654" s="5">
        <v>1</v>
      </c>
      <c r="L2654" s="3" t="s">
        <v>3</v>
      </c>
      <c r="M2654" s="3" t="s">
        <v>47</v>
      </c>
      <c r="N2654" s="3" t="s">
        <v>2850</v>
      </c>
      <c r="O2654" s="1">
        <v>855</v>
      </c>
      <c r="P2654" s="4">
        <v>0</v>
      </c>
      <c r="Q2654" s="10">
        <f t="shared" si="167"/>
        <v>855</v>
      </c>
    </row>
    <row r="2655" spans="2:17" ht="20.25" customHeight="1">
      <c r="B2655" s="10" t="str">
        <f t="shared" si="168"/>
        <v>فيلتر ماسك نيم صورت (3M)855</v>
      </c>
      <c r="C2655" s="10" t="str">
        <f t="shared" si="169"/>
        <v>فيلتر ماسك نيم صورت (3M)1402/08/14855</v>
      </c>
      <c r="D2655" s="10" t="str">
        <f>IFERROR(IF(تحویلی!$E$1="","",IF(NOSA!O2655=تحویلی!$E$1,تحویلی!$E$1&amp;COUNTIF(NOSA!$O$1:O2655,تحویلی!$E$1),"")),"")</f>
        <v/>
      </c>
      <c r="E2655" s="10" t="str">
        <f t="shared" si="170"/>
        <v>24222855</v>
      </c>
      <c r="F2655" s="10" t="str">
        <f>IFERROR(VLOOKUP(I2655,DATABASE!$N:$O,2,FALSE),"")</f>
        <v>فيلتر ماسك نيم صورت (3M)</v>
      </c>
      <c r="G2655" s="3" t="s">
        <v>2531</v>
      </c>
      <c r="H2655" s="4">
        <v>24222</v>
      </c>
      <c r="I2655" s="3" t="s">
        <v>2337</v>
      </c>
      <c r="J2655" s="3" t="s">
        <v>55</v>
      </c>
      <c r="K2655" s="5">
        <v>1</v>
      </c>
      <c r="L2655" s="3" t="s">
        <v>8</v>
      </c>
      <c r="M2655" s="3" t="s">
        <v>47</v>
      </c>
      <c r="N2655" s="3" t="s">
        <v>2850</v>
      </c>
      <c r="O2655" s="1">
        <v>855</v>
      </c>
      <c r="P2655" s="4">
        <v>0</v>
      </c>
      <c r="Q2655" s="10">
        <f t="shared" si="167"/>
        <v>855</v>
      </c>
    </row>
    <row r="2656" spans="2:17" ht="20.25" customHeight="1">
      <c r="B2656" s="10" t="str">
        <f t="shared" si="168"/>
        <v>بند كفش827</v>
      </c>
      <c r="C2656" s="10" t="str">
        <f t="shared" si="169"/>
        <v>بند كفش1402/08/14827</v>
      </c>
      <c r="D2656" s="10" t="str">
        <f>IFERROR(IF(تحویلی!$E$1="","",IF(NOSA!O2656=تحویلی!$E$1,تحویلی!$E$1&amp;COUNTIF(NOSA!$O$1:O2656,تحویلی!$E$1),"")),"")</f>
        <v/>
      </c>
      <c r="E2656" s="10" t="str">
        <f t="shared" si="170"/>
        <v>24228827</v>
      </c>
      <c r="F2656" s="10" t="str">
        <f>IFERROR(VLOOKUP(I2656,DATABASE!$N:$O,2,FALSE),"")</f>
        <v>بند كفش</v>
      </c>
      <c r="G2656" s="3" t="s">
        <v>2531</v>
      </c>
      <c r="H2656" s="4">
        <v>24228</v>
      </c>
      <c r="I2656" s="3" t="s">
        <v>1462</v>
      </c>
      <c r="J2656" s="3" t="s">
        <v>450</v>
      </c>
      <c r="K2656" s="5">
        <v>1</v>
      </c>
      <c r="L2656" s="3" t="s">
        <v>3</v>
      </c>
      <c r="M2656" s="3" t="s">
        <v>47</v>
      </c>
      <c r="N2656" s="3" t="s">
        <v>2653</v>
      </c>
      <c r="O2656" s="1">
        <v>827</v>
      </c>
      <c r="P2656" s="4">
        <v>0</v>
      </c>
      <c r="Q2656" s="10">
        <f t="shared" si="167"/>
        <v>827</v>
      </c>
    </row>
    <row r="2657" spans="2:17" ht="20.25" customHeight="1">
      <c r="B2657" s="10" t="str">
        <f t="shared" si="168"/>
        <v>شلوار فرم انتظامات0</v>
      </c>
      <c r="C2657" s="10" t="str">
        <f t="shared" si="169"/>
        <v>شلوار فرم انتظامات1402/08/140</v>
      </c>
      <c r="D2657" s="10" t="str">
        <f>IFERROR(IF(تحویلی!$E$1="","",IF(NOSA!O2657=تحویلی!$E$1,تحویلی!$E$1&amp;COUNTIF(NOSA!$O$1:O2657,تحویلی!$E$1),"")),"")</f>
        <v/>
      </c>
      <c r="E2657" s="10" t="str">
        <f t="shared" si="170"/>
        <v>242300</v>
      </c>
      <c r="F2657" s="10" t="str">
        <f>IFERROR(VLOOKUP(I2657,DATABASE!$N:$O,2,FALSE),"")</f>
        <v>شلوار فرم انتظامات</v>
      </c>
      <c r="G2657" s="3" t="s">
        <v>2531</v>
      </c>
      <c r="H2657" s="4">
        <v>24230</v>
      </c>
      <c r="I2657" s="3" t="s">
        <v>2298</v>
      </c>
      <c r="J2657" s="3" t="s">
        <v>2851</v>
      </c>
      <c r="K2657" s="5">
        <v>1</v>
      </c>
      <c r="L2657" s="3" t="s">
        <v>8</v>
      </c>
      <c r="M2657" s="3" t="s">
        <v>202</v>
      </c>
      <c r="N2657" s="3" t="s">
        <v>2852</v>
      </c>
      <c r="O2657" s="1">
        <v>0</v>
      </c>
      <c r="P2657" s="4">
        <v>0</v>
      </c>
      <c r="Q2657" s="10">
        <f t="shared" si="167"/>
        <v>0</v>
      </c>
    </row>
    <row r="2658" spans="2:17" ht="20.25" customHeight="1">
      <c r="B2658" s="10" t="str">
        <f t="shared" si="168"/>
        <v>كلاه ايمني0</v>
      </c>
      <c r="C2658" s="10" t="str">
        <f t="shared" si="169"/>
        <v>كلاه ايمني1402/08/140</v>
      </c>
      <c r="D2658" s="10" t="str">
        <f>IFERROR(IF(تحویلی!$E$1="","",IF(NOSA!O2658=تحویلی!$E$1,تحویلی!$E$1&amp;COUNTIF(NOSA!$O$1:O2658,تحویلی!$E$1),"")),"")</f>
        <v/>
      </c>
      <c r="E2658" s="10" t="str">
        <f t="shared" si="170"/>
        <v>242300</v>
      </c>
      <c r="F2658" s="10" t="str">
        <f>IFERROR(VLOOKUP(I2658,DATABASE!$N:$O,2,FALSE),"")</f>
        <v>كلاه ايمني</v>
      </c>
      <c r="G2658" s="3" t="s">
        <v>2531</v>
      </c>
      <c r="H2658" s="4">
        <v>24230</v>
      </c>
      <c r="I2658" s="3" t="s">
        <v>1505</v>
      </c>
      <c r="J2658" s="3" t="s">
        <v>1628</v>
      </c>
      <c r="K2658" s="5">
        <v>1</v>
      </c>
      <c r="L2658" s="3" t="s">
        <v>8</v>
      </c>
      <c r="M2658" s="3" t="s">
        <v>202</v>
      </c>
      <c r="N2658" s="3" t="s">
        <v>2852</v>
      </c>
      <c r="O2658" s="1">
        <v>0</v>
      </c>
      <c r="P2658" s="4">
        <v>0</v>
      </c>
      <c r="Q2658" s="10">
        <f t="shared" ref="Q2658:Q2716" si="171">VALUE(O2658)</f>
        <v>0</v>
      </c>
    </row>
    <row r="2659" spans="2:17" ht="20.25" customHeight="1">
      <c r="B2659" s="10" t="str">
        <f t="shared" si="168"/>
        <v>كفش ايمني0</v>
      </c>
      <c r="C2659" s="10" t="str">
        <f t="shared" si="169"/>
        <v>كفش ايمني1402/08/140</v>
      </c>
      <c r="D2659" s="10" t="str">
        <f>IFERROR(IF(تحویلی!$E$1="","",IF(NOSA!O2659=تحویلی!$E$1,تحویلی!$E$1&amp;COUNTIF(NOSA!$O$1:O2659,تحویلی!$E$1),"")),"")</f>
        <v/>
      </c>
      <c r="E2659" s="10" t="str">
        <f t="shared" si="170"/>
        <v>242300</v>
      </c>
      <c r="F2659" s="10" t="str">
        <f>IFERROR(VLOOKUP(I2659,DATABASE!$N:$O,2,FALSE),"")</f>
        <v>كفش ايمني</v>
      </c>
      <c r="G2659" s="3" t="s">
        <v>2531</v>
      </c>
      <c r="H2659" s="4">
        <v>24230</v>
      </c>
      <c r="I2659" s="3" t="s">
        <v>1549</v>
      </c>
      <c r="J2659" s="3" t="s">
        <v>1708</v>
      </c>
      <c r="K2659" s="5">
        <v>1</v>
      </c>
      <c r="L2659" s="3" t="s">
        <v>3</v>
      </c>
      <c r="M2659" s="3" t="s">
        <v>202</v>
      </c>
      <c r="N2659" s="3" t="s">
        <v>2852</v>
      </c>
      <c r="O2659" s="1">
        <v>0</v>
      </c>
      <c r="P2659" s="4">
        <v>0</v>
      </c>
      <c r="Q2659" s="10">
        <f t="shared" si="171"/>
        <v>0</v>
      </c>
    </row>
    <row r="2660" spans="2:17" ht="20.25" customHeight="1">
      <c r="B2660" s="10" t="str">
        <f t="shared" si="168"/>
        <v>دستكش ضد برش سبك227</v>
      </c>
      <c r="C2660" s="10" t="str">
        <f t="shared" si="169"/>
        <v>دستكش ضد برش سبك1402/08/14227</v>
      </c>
      <c r="D2660" s="10" t="str">
        <f>IFERROR(IF(تحویلی!$E$1="","",IF(NOSA!O2660=تحویلی!$E$1,تحویلی!$E$1&amp;COUNTIF(NOSA!$O$1:O2660,تحویلی!$E$1),"")),"")</f>
        <v/>
      </c>
      <c r="E2660" s="10" t="str">
        <f t="shared" si="170"/>
        <v>24231227</v>
      </c>
      <c r="F2660" s="10" t="str">
        <f>IFERROR(VLOOKUP(I2660,DATABASE!$N:$O,2,FALSE),"")</f>
        <v>دستكش ضد برش سبك</v>
      </c>
      <c r="G2660" s="3" t="s">
        <v>2531</v>
      </c>
      <c r="H2660" s="4">
        <v>24231</v>
      </c>
      <c r="I2660" s="3" t="s">
        <v>1442</v>
      </c>
      <c r="J2660" s="3" t="s">
        <v>22</v>
      </c>
      <c r="K2660" s="5">
        <v>1</v>
      </c>
      <c r="L2660" s="3" t="s">
        <v>3</v>
      </c>
      <c r="M2660" s="3" t="s">
        <v>47</v>
      </c>
      <c r="N2660" s="3" t="s">
        <v>79</v>
      </c>
      <c r="O2660" s="1">
        <v>227</v>
      </c>
      <c r="P2660" s="4">
        <v>0</v>
      </c>
      <c r="Q2660" s="10">
        <f t="shared" si="171"/>
        <v>227</v>
      </c>
    </row>
    <row r="2661" spans="2:17" ht="20.25" customHeight="1">
      <c r="B2661" s="10" t="str">
        <f t="shared" si="168"/>
        <v>دستكش ضد برش سبك545</v>
      </c>
      <c r="C2661" s="10" t="str">
        <f t="shared" si="169"/>
        <v>دستكش ضد برش سبك1402/08/14545</v>
      </c>
      <c r="D2661" s="10" t="str">
        <f>IFERROR(IF(تحویلی!$E$1="","",IF(NOSA!O2661=تحویلی!$E$1,تحویلی!$E$1&amp;COUNTIF(NOSA!$O$1:O2661,تحویلی!$E$1),"")),"")</f>
        <v/>
      </c>
      <c r="E2661" s="10" t="str">
        <f t="shared" si="170"/>
        <v>24235545</v>
      </c>
      <c r="F2661" s="10" t="str">
        <f>IFERROR(VLOOKUP(I2661,DATABASE!$N:$O,2,FALSE),"")</f>
        <v>دستكش ضد برش سبك</v>
      </c>
      <c r="G2661" s="3" t="s">
        <v>2531</v>
      </c>
      <c r="H2661" s="4">
        <v>24235</v>
      </c>
      <c r="I2661" s="3" t="s">
        <v>1442</v>
      </c>
      <c r="J2661" s="3" t="s">
        <v>22</v>
      </c>
      <c r="K2661" s="5">
        <v>1</v>
      </c>
      <c r="L2661" s="3" t="s">
        <v>3</v>
      </c>
      <c r="M2661" s="3" t="s">
        <v>19</v>
      </c>
      <c r="N2661" s="3" t="s">
        <v>109</v>
      </c>
      <c r="O2661" s="1">
        <v>545</v>
      </c>
      <c r="P2661" s="4">
        <v>1</v>
      </c>
      <c r="Q2661" s="10">
        <f t="shared" si="171"/>
        <v>545</v>
      </c>
    </row>
    <row r="2662" spans="2:17" ht="20.25" customHeight="1">
      <c r="B2662" s="10" t="str">
        <f t="shared" si="168"/>
        <v>دستكش ضد برش سبك822</v>
      </c>
      <c r="C2662" s="10" t="str">
        <f t="shared" si="169"/>
        <v>دستكش ضد برش سبك1402/08/14822</v>
      </c>
      <c r="D2662" s="10" t="str">
        <f>IFERROR(IF(تحویلی!$E$1="","",IF(NOSA!O2662=تحویلی!$E$1,تحویلی!$E$1&amp;COUNTIF(NOSA!$O$1:O2662,تحویلی!$E$1),"")),"")</f>
        <v/>
      </c>
      <c r="E2662" s="10" t="str">
        <f t="shared" si="170"/>
        <v>24236822</v>
      </c>
      <c r="F2662" s="10" t="str">
        <f>IFERROR(VLOOKUP(I2662,DATABASE!$N:$O,2,FALSE),"")</f>
        <v>دستكش ضد برش سبك</v>
      </c>
      <c r="G2662" s="3" t="s">
        <v>2531</v>
      </c>
      <c r="H2662" s="4">
        <v>24236</v>
      </c>
      <c r="I2662" s="3" t="s">
        <v>1442</v>
      </c>
      <c r="J2662" s="3" t="s">
        <v>22</v>
      </c>
      <c r="K2662" s="5">
        <v>1</v>
      </c>
      <c r="L2662" s="3" t="s">
        <v>3</v>
      </c>
      <c r="M2662" s="3" t="s">
        <v>47</v>
      </c>
      <c r="N2662" s="3" t="s">
        <v>2775</v>
      </c>
      <c r="O2662" s="1">
        <v>822</v>
      </c>
      <c r="P2662" s="4">
        <v>0</v>
      </c>
      <c r="Q2662" s="10">
        <f t="shared" si="171"/>
        <v>822</v>
      </c>
    </row>
    <row r="2663" spans="2:17" ht="20.25" customHeight="1">
      <c r="B2663" s="10" t="str">
        <f t="shared" si="168"/>
        <v>دستكش ضد برش سبك694</v>
      </c>
      <c r="C2663" s="10" t="str">
        <f t="shared" si="169"/>
        <v>دستكش ضد برش سبك1402/08/14694</v>
      </c>
      <c r="D2663" s="10" t="str">
        <f>IFERROR(IF(تحویلی!$E$1="","",IF(NOSA!O2663=تحویلی!$E$1,تحویلی!$E$1&amp;COUNTIF(NOSA!$O$1:O2663,تحویلی!$E$1),"")),"")</f>
        <v/>
      </c>
      <c r="E2663" s="10" t="str">
        <f t="shared" si="170"/>
        <v>24244694</v>
      </c>
      <c r="F2663" s="10" t="str">
        <f>IFERROR(VLOOKUP(I2663,DATABASE!$N:$O,2,FALSE),"")</f>
        <v>دستكش ضد برش سبك</v>
      </c>
      <c r="G2663" s="3" t="s">
        <v>2531</v>
      </c>
      <c r="H2663" s="4">
        <v>24244</v>
      </c>
      <c r="I2663" s="3" t="s">
        <v>1442</v>
      </c>
      <c r="J2663" s="3" t="s">
        <v>22</v>
      </c>
      <c r="K2663" s="5">
        <v>1</v>
      </c>
      <c r="L2663" s="3" t="s">
        <v>3</v>
      </c>
      <c r="M2663" s="3" t="s">
        <v>47</v>
      </c>
      <c r="N2663" s="3" t="s">
        <v>128</v>
      </c>
      <c r="O2663" s="1">
        <v>694</v>
      </c>
      <c r="P2663" s="4">
        <v>0</v>
      </c>
      <c r="Q2663" s="10">
        <f t="shared" si="171"/>
        <v>694</v>
      </c>
    </row>
    <row r="2664" spans="2:17" ht="20.25" customHeight="1">
      <c r="B2664" s="10" t="str">
        <f t="shared" si="168"/>
        <v>لباس زير زمستاني- بلوز و شلوار843</v>
      </c>
      <c r="C2664" s="10" t="str">
        <f t="shared" si="169"/>
        <v>لباس زير زمستاني- بلوز و شلوار1402/08/14843</v>
      </c>
      <c r="D2664" s="10" t="str">
        <f>IFERROR(IF(تحویلی!$E$1="","",IF(NOSA!O2664=تحویلی!$E$1,تحویلی!$E$1&amp;COUNTIF(NOSA!$O$1:O2664,تحویلی!$E$1),"")),"")</f>
        <v/>
      </c>
      <c r="E2664" s="10" t="str">
        <f t="shared" si="170"/>
        <v>24246843</v>
      </c>
      <c r="F2664" s="10" t="str">
        <f>IFERROR(VLOOKUP(I2664,DATABASE!$N:$O,2,FALSE),"")</f>
        <v>لباس زير زمستاني- بلوز و شلوار</v>
      </c>
      <c r="G2664" s="3" t="s">
        <v>2531</v>
      </c>
      <c r="H2664" s="4">
        <v>24246</v>
      </c>
      <c r="I2664" s="3" t="s">
        <v>2361</v>
      </c>
      <c r="J2664" s="3" t="s">
        <v>2826</v>
      </c>
      <c r="K2664" s="5">
        <v>1</v>
      </c>
      <c r="L2664" s="3" t="s">
        <v>28</v>
      </c>
      <c r="M2664" s="3" t="s">
        <v>47</v>
      </c>
      <c r="N2664" s="3" t="s">
        <v>2714</v>
      </c>
      <c r="O2664" s="1">
        <v>843</v>
      </c>
      <c r="P2664" s="4">
        <v>0</v>
      </c>
      <c r="Q2664" s="10">
        <f t="shared" si="171"/>
        <v>843</v>
      </c>
    </row>
    <row r="2665" spans="2:17" ht="20.25" customHeight="1">
      <c r="B2665" s="10" t="str">
        <f t="shared" si="168"/>
        <v>دستكش ساق بلند نسوز718</v>
      </c>
      <c r="C2665" s="10" t="str">
        <f t="shared" si="169"/>
        <v>دستكش ساق بلند نسوز1402/08/14718</v>
      </c>
      <c r="D2665" s="10" t="str">
        <f>IFERROR(IF(تحویلی!$E$1="","",IF(NOSA!O2665=تحویلی!$E$1,تحویلی!$E$1&amp;COUNTIF(NOSA!$O$1:O2665,تحویلی!$E$1),"")),"")</f>
        <v/>
      </c>
      <c r="E2665" s="10" t="str">
        <f t="shared" si="170"/>
        <v>24248718</v>
      </c>
      <c r="F2665" s="10" t="str">
        <f>IFERROR(VLOOKUP(I2665,DATABASE!$N:$O,2,FALSE),"")</f>
        <v>دستكش ساق بلند نسوز</v>
      </c>
      <c r="G2665" s="3" t="s">
        <v>2531</v>
      </c>
      <c r="H2665" s="4">
        <v>24248</v>
      </c>
      <c r="I2665" s="3" t="s">
        <v>1461</v>
      </c>
      <c r="J2665" s="3" t="s">
        <v>34</v>
      </c>
      <c r="K2665" s="5">
        <v>1</v>
      </c>
      <c r="L2665" s="3" t="s">
        <v>3</v>
      </c>
      <c r="M2665" s="3" t="s">
        <v>19</v>
      </c>
      <c r="N2665" s="3" t="s">
        <v>293</v>
      </c>
      <c r="O2665" s="1">
        <v>718</v>
      </c>
      <c r="P2665" s="4">
        <v>1</v>
      </c>
      <c r="Q2665" s="10">
        <f t="shared" si="171"/>
        <v>718</v>
      </c>
    </row>
    <row r="2666" spans="2:17" ht="20.25" customHeight="1">
      <c r="B2666" s="10" t="str">
        <f t="shared" si="168"/>
        <v>دستكش ضد برش سبك843</v>
      </c>
      <c r="C2666" s="10" t="str">
        <f t="shared" si="169"/>
        <v>دستكش ضد برش سبك1402/08/14843</v>
      </c>
      <c r="D2666" s="10" t="str">
        <f>IFERROR(IF(تحویلی!$E$1="","",IF(NOSA!O2666=تحویلی!$E$1,تحویلی!$E$1&amp;COUNTIF(NOSA!$O$1:O2666,تحویلی!$E$1),"")),"")</f>
        <v/>
      </c>
      <c r="E2666" s="10" t="str">
        <f t="shared" si="170"/>
        <v>24251843</v>
      </c>
      <c r="F2666" s="10" t="str">
        <f>IFERROR(VLOOKUP(I2666,DATABASE!$N:$O,2,FALSE),"")</f>
        <v>دستكش ضد برش سبك</v>
      </c>
      <c r="G2666" s="3" t="s">
        <v>2531</v>
      </c>
      <c r="H2666" s="4">
        <v>24251</v>
      </c>
      <c r="I2666" s="3" t="s">
        <v>1442</v>
      </c>
      <c r="J2666" s="3" t="s">
        <v>22</v>
      </c>
      <c r="K2666" s="5">
        <v>1</v>
      </c>
      <c r="L2666" s="3" t="s">
        <v>3</v>
      </c>
      <c r="M2666" s="3" t="s">
        <v>47</v>
      </c>
      <c r="N2666" s="3" t="s">
        <v>2714</v>
      </c>
      <c r="O2666" s="1">
        <v>843</v>
      </c>
      <c r="P2666" s="4">
        <v>1</v>
      </c>
      <c r="Q2666" s="10">
        <f t="shared" si="171"/>
        <v>843</v>
      </c>
    </row>
    <row r="2667" spans="2:17" ht="20.25" customHeight="1">
      <c r="B2667" s="10" t="str">
        <f t="shared" si="168"/>
        <v>دستكش كف مواد سبك840</v>
      </c>
      <c r="C2667" s="10" t="str">
        <f t="shared" si="169"/>
        <v>دستكش كف مواد سبك1402/08/14840</v>
      </c>
      <c r="D2667" s="10" t="str">
        <f>IFERROR(IF(تحویلی!$E$1="","",IF(NOSA!O2667=تحویلی!$E$1,تحویلی!$E$1&amp;COUNTIF(NOSA!$O$1:O2667,تحویلی!$E$1),"")),"")</f>
        <v/>
      </c>
      <c r="E2667" s="10" t="str">
        <f t="shared" si="170"/>
        <v>24252840</v>
      </c>
      <c r="F2667" s="10" t="str">
        <f>IFERROR(VLOOKUP(I2667,DATABASE!$N:$O,2,FALSE),"")</f>
        <v>دستكش كف مواد سبك</v>
      </c>
      <c r="G2667" s="3" t="s">
        <v>2531</v>
      </c>
      <c r="H2667" s="4">
        <v>24252</v>
      </c>
      <c r="I2667" s="3" t="s">
        <v>1456</v>
      </c>
      <c r="J2667" s="3" t="s">
        <v>2</v>
      </c>
      <c r="K2667" s="5">
        <v>1</v>
      </c>
      <c r="L2667" s="3" t="s">
        <v>3</v>
      </c>
      <c r="M2667" s="3" t="s">
        <v>4</v>
      </c>
      <c r="N2667" s="3" t="s">
        <v>2774</v>
      </c>
      <c r="O2667" s="1">
        <v>840</v>
      </c>
      <c r="P2667" s="4">
        <v>1</v>
      </c>
      <c r="Q2667" s="10">
        <f t="shared" si="171"/>
        <v>840</v>
      </c>
    </row>
    <row r="2668" spans="2:17" ht="20.25" customHeight="1">
      <c r="B2668" s="10" t="str">
        <f t="shared" si="168"/>
        <v>لباس زير زمستاني- بلوز و شلوار773</v>
      </c>
      <c r="C2668" s="10" t="str">
        <f t="shared" si="169"/>
        <v>لباس زير زمستاني- بلوز و شلوار1402/08/14773</v>
      </c>
      <c r="D2668" s="10" t="str">
        <f>IFERROR(IF(تحویلی!$E$1="","",IF(NOSA!O2668=تحویلی!$E$1,تحویلی!$E$1&amp;COUNTIF(NOSA!$O$1:O2668,تحویلی!$E$1),"")),"")</f>
        <v/>
      </c>
      <c r="E2668" s="10" t="str">
        <f t="shared" si="170"/>
        <v>24253773</v>
      </c>
      <c r="F2668" s="10" t="str">
        <f>IFERROR(VLOOKUP(I2668,DATABASE!$N:$O,2,FALSE),"")</f>
        <v>لباس زير زمستاني- بلوز و شلوار</v>
      </c>
      <c r="G2668" s="3" t="s">
        <v>2531</v>
      </c>
      <c r="H2668" s="4">
        <v>24253</v>
      </c>
      <c r="I2668" s="3" t="s">
        <v>2361</v>
      </c>
      <c r="J2668" s="3" t="s">
        <v>2826</v>
      </c>
      <c r="K2668" s="5">
        <v>1</v>
      </c>
      <c r="L2668" s="3" t="s">
        <v>28</v>
      </c>
      <c r="M2668" s="3" t="s">
        <v>202</v>
      </c>
      <c r="N2668" s="3" t="s">
        <v>754</v>
      </c>
      <c r="O2668" s="1">
        <v>773</v>
      </c>
      <c r="P2668" s="4">
        <v>0</v>
      </c>
      <c r="Q2668" s="10">
        <f t="shared" si="171"/>
        <v>773</v>
      </c>
    </row>
    <row r="2669" spans="2:17" ht="20.25" customHeight="1">
      <c r="B2669" s="10" t="str">
        <f t="shared" si="168"/>
        <v>دستكش ساق بلند نسوز834</v>
      </c>
      <c r="C2669" s="10" t="str">
        <f t="shared" si="169"/>
        <v>دستكش ساق بلند نسوز1402/08/14834</v>
      </c>
      <c r="D2669" s="10" t="str">
        <f>IFERROR(IF(تحویلی!$E$1="","",IF(NOSA!O2669=تحویلی!$E$1,تحویلی!$E$1&amp;COUNTIF(NOSA!$O$1:O2669,تحویلی!$E$1),"")),"")</f>
        <v/>
      </c>
      <c r="E2669" s="10" t="str">
        <f t="shared" si="170"/>
        <v>24254834</v>
      </c>
      <c r="F2669" s="10" t="str">
        <f>IFERROR(VLOOKUP(I2669,DATABASE!$N:$O,2,FALSE),"")</f>
        <v>دستكش ساق بلند نسوز</v>
      </c>
      <c r="G2669" s="3" t="s">
        <v>2531</v>
      </c>
      <c r="H2669" s="4">
        <v>24254</v>
      </c>
      <c r="I2669" s="3" t="s">
        <v>1461</v>
      </c>
      <c r="J2669" s="3" t="s">
        <v>34</v>
      </c>
      <c r="K2669" s="5">
        <v>1</v>
      </c>
      <c r="L2669" s="3" t="s">
        <v>3</v>
      </c>
      <c r="M2669" s="3" t="s">
        <v>19</v>
      </c>
      <c r="N2669" s="3" t="s">
        <v>2680</v>
      </c>
      <c r="O2669" s="1">
        <v>834</v>
      </c>
      <c r="P2669" s="4">
        <v>1</v>
      </c>
      <c r="Q2669" s="10">
        <f t="shared" si="171"/>
        <v>834</v>
      </c>
    </row>
    <row r="2670" spans="2:17" ht="20.25" customHeight="1">
      <c r="B2670" s="10" t="str">
        <f t="shared" si="168"/>
        <v>لباس كار نسوز- بلو567</v>
      </c>
      <c r="C2670" s="10" t="str">
        <f t="shared" si="169"/>
        <v>لباس كار نسوز- بلو1402/08/14567</v>
      </c>
      <c r="D2670" s="10" t="str">
        <f>IFERROR(IF(تحویلی!$E$1="","",IF(NOSA!O2670=تحویلی!$E$1,تحویلی!$E$1&amp;COUNTIF(NOSA!$O$1:O2670,تحویلی!$E$1),"")),"")</f>
        <v/>
      </c>
      <c r="E2670" s="10" t="str">
        <f t="shared" si="170"/>
        <v>24256567</v>
      </c>
      <c r="F2670" s="10" t="str">
        <f>IFERROR(VLOOKUP(I2670,DATABASE!$N:$O,2,FALSE),"")</f>
        <v>لباس كار نسوز- بلو</v>
      </c>
      <c r="G2670" s="3" t="s">
        <v>2531</v>
      </c>
      <c r="H2670" s="4">
        <v>24256</v>
      </c>
      <c r="I2670" s="3" t="s">
        <v>2359</v>
      </c>
      <c r="J2670" s="3" t="s">
        <v>2853</v>
      </c>
      <c r="K2670" s="5">
        <v>1</v>
      </c>
      <c r="L2670" s="3" t="s">
        <v>8</v>
      </c>
      <c r="M2670" s="3" t="s">
        <v>19</v>
      </c>
      <c r="N2670" s="3" t="s">
        <v>71</v>
      </c>
      <c r="O2670" s="1">
        <v>567</v>
      </c>
      <c r="P2670" s="4">
        <v>0</v>
      </c>
      <c r="Q2670" s="10">
        <f t="shared" si="171"/>
        <v>567</v>
      </c>
    </row>
    <row r="2671" spans="2:17" ht="20.25" customHeight="1">
      <c r="B2671" s="10" t="str">
        <f t="shared" si="168"/>
        <v>567</v>
      </c>
      <c r="C2671" s="10" t="str">
        <f t="shared" si="169"/>
        <v>1402/08/14567</v>
      </c>
      <c r="D2671" s="10" t="str">
        <f>IFERROR(IF(تحویلی!$E$1="","",IF(NOSA!O2671=تحویلی!$E$1,تحویلی!$E$1&amp;COUNTIF(NOSA!$O$1:O2671,تحویلی!$E$1),"")),"")</f>
        <v/>
      </c>
      <c r="E2671" s="10" t="str">
        <f t="shared" si="170"/>
        <v>24256567</v>
      </c>
      <c r="F2671" s="10" t="str">
        <f>IFERROR(VLOOKUP(I2671,DATABASE!$N:$O,2,FALSE),"")</f>
        <v/>
      </c>
      <c r="G2671" s="3" t="s">
        <v>2531</v>
      </c>
      <c r="H2671" s="4">
        <v>24256</v>
      </c>
      <c r="I2671" s="3" t="s">
        <v>2785</v>
      </c>
      <c r="J2671" s="3" t="s">
        <v>2786</v>
      </c>
      <c r="K2671" s="5">
        <v>1</v>
      </c>
      <c r="L2671" s="3" t="s">
        <v>8</v>
      </c>
      <c r="M2671" s="3" t="s">
        <v>19</v>
      </c>
      <c r="N2671" s="3" t="s">
        <v>71</v>
      </c>
      <c r="O2671" s="1">
        <v>567</v>
      </c>
      <c r="P2671" s="4">
        <v>0</v>
      </c>
      <c r="Q2671" s="10">
        <f t="shared" si="171"/>
        <v>567</v>
      </c>
    </row>
    <row r="2672" spans="2:17" ht="20.25" customHeight="1">
      <c r="B2672" s="10" t="str">
        <f t="shared" si="168"/>
        <v>163</v>
      </c>
      <c r="C2672" s="10" t="str">
        <f t="shared" si="169"/>
        <v>1402/08/14163</v>
      </c>
      <c r="D2672" s="10" t="str">
        <f>IFERROR(IF(تحویلی!$E$1="","",IF(NOSA!O2672=تحویلی!$E$1,تحویلی!$E$1&amp;COUNTIF(NOSA!$O$1:O2672,تحویلی!$E$1),"")),"")</f>
        <v/>
      </c>
      <c r="E2672" s="10" t="str">
        <f t="shared" si="170"/>
        <v>24257163</v>
      </c>
      <c r="F2672" s="10" t="str">
        <f>IFERROR(VLOOKUP(I2672,DATABASE!$N:$O,2,FALSE),"")</f>
        <v/>
      </c>
      <c r="G2672" s="3" t="s">
        <v>2531</v>
      </c>
      <c r="H2672" s="4">
        <v>24257</v>
      </c>
      <c r="I2672" s="3" t="s">
        <v>2699</v>
      </c>
      <c r="J2672" s="3" t="s">
        <v>7</v>
      </c>
      <c r="K2672" s="5">
        <v>1</v>
      </c>
      <c r="L2672" s="3" t="s">
        <v>8</v>
      </c>
      <c r="M2672" s="3" t="s">
        <v>9</v>
      </c>
      <c r="N2672" s="3" t="s">
        <v>324</v>
      </c>
      <c r="O2672" s="1">
        <v>163</v>
      </c>
      <c r="P2672" s="4">
        <v>1</v>
      </c>
      <c r="Q2672" s="10">
        <f t="shared" si="171"/>
        <v>163</v>
      </c>
    </row>
    <row r="2673" spans="2:17" ht="20.25" customHeight="1">
      <c r="B2673" s="10" t="str">
        <f t="shared" si="168"/>
        <v>دستكش ضد برش سبك783</v>
      </c>
      <c r="C2673" s="10" t="str">
        <f t="shared" si="169"/>
        <v>دستكش ضد برش سبك1402/08/14783</v>
      </c>
      <c r="D2673" s="10" t="str">
        <f>IFERROR(IF(تحویلی!$E$1="","",IF(NOSA!O2673=تحویلی!$E$1,تحویلی!$E$1&amp;COUNTIF(NOSA!$O$1:O2673,تحویلی!$E$1),"")),"")</f>
        <v/>
      </c>
      <c r="E2673" s="10" t="str">
        <f t="shared" si="170"/>
        <v>24261783</v>
      </c>
      <c r="F2673" s="10" t="str">
        <f>IFERROR(VLOOKUP(I2673,DATABASE!$N:$O,2,FALSE),"")</f>
        <v>دستكش ضد برش سبك</v>
      </c>
      <c r="G2673" s="3" t="s">
        <v>2531</v>
      </c>
      <c r="H2673" s="4">
        <v>24261</v>
      </c>
      <c r="I2673" s="3" t="s">
        <v>1442</v>
      </c>
      <c r="J2673" s="3" t="s">
        <v>22</v>
      </c>
      <c r="K2673" s="5">
        <v>1</v>
      </c>
      <c r="L2673" s="3" t="s">
        <v>3</v>
      </c>
      <c r="M2673" s="3" t="s">
        <v>4</v>
      </c>
      <c r="N2673" s="3" t="s">
        <v>1219</v>
      </c>
      <c r="O2673" s="1">
        <v>783</v>
      </c>
      <c r="P2673" s="4">
        <v>1</v>
      </c>
      <c r="Q2673" s="10">
        <f t="shared" si="171"/>
        <v>783</v>
      </c>
    </row>
    <row r="2674" spans="2:17" ht="20.25" customHeight="1">
      <c r="B2674" s="10" t="str">
        <f t="shared" si="168"/>
        <v>دستكش ساق بلند نسوز651</v>
      </c>
      <c r="C2674" s="10" t="str">
        <f t="shared" si="169"/>
        <v>دستكش ساق بلند نسوز1402/08/15651</v>
      </c>
      <c r="D2674" s="10" t="str">
        <f>IFERROR(IF(تحویلی!$E$1="","",IF(NOSA!O2674=تحویلی!$E$1,تحویلی!$E$1&amp;COUNTIF(NOSA!$O$1:O2674,تحویلی!$E$1),"")),"")</f>
        <v/>
      </c>
      <c r="E2674" s="10" t="str">
        <f t="shared" si="170"/>
        <v>24263651</v>
      </c>
      <c r="F2674" s="10" t="str">
        <f>IFERROR(VLOOKUP(I2674,DATABASE!$N:$O,2,FALSE),"")</f>
        <v>دستكش ساق بلند نسوز</v>
      </c>
      <c r="G2674" s="3" t="s">
        <v>2532</v>
      </c>
      <c r="H2674" s="4">
        <v>24263</v>
      </c>
      <c r="I2674" s="3" t="s">
        <v>1461</v>
      </c>
      <c r="J2674" s="3" t="s">
        <v>34</v>
      </c>
      <c r="K2674" s="5">
        <v>1</v>
      </c>
      <c r="L2674" s="3" t="s">
        <v>3</v>
      </c>
      <c r="M2674" s="3" t="s">
        <v>4</v>
      </c>
      <c r="N2674" s="3" t="s">
        <v>165</v>
      </c>
      <c r="O2674" s="1">
        <v>651</v>
      </c>
      <c r="P2674" s="4">
        <v>1</v>
      </c>
      <c r="Q2674" s="10">
        <f t="shared" si="171"/>
        <v>651</v>
      </c>
    </row>
    <row r="2675" spans="2:17" ht="20.25" customHeight="1">
      <c r="B2675" s="10" t="str">
        <f t="shared" si="168"/>
        <v>دستكش ساق بلند نسوز248</v>
      </c>
      <c r="C2675" s="10" t="str">
        <f t="shared" si="169"/>
        <v>دستكش ساق بلند نسوز1402/08/15248</v>
      </c>
      <c r="D2675" s="10" t="str">
        <f>IFERROR(IF(تحویلی!$E$1="","",IF(NOSA!O2675=تحویلی!$E$1,تحویلی!$E$1&amp;COUNTIF(NOSA!$O$1:O2675,تحویلی!$E$1),"")),"")</f>
        <v/>
      </c>
      <c r="E2675" s="10" t="str">
        <f t="shared" si="170"/>
        <v>24264248</v>
      </c>
      <c r="F2675" s="10" t="str">
        <f>IFERROR(VLOOKUP(I2675,DATABASE!$N:$O,2,FALSE),"")</f>
        <v>دستكش ساق بلند نسوز</v>
      </c>
      <c r="G2675" s="3" t="s">
        <v>2532</v>
      </c>
      <c r="H2675" s="4">
        <v>24264</v>
      </c>
      <c r="I2675" s="3" t="s">
        <v>1461</v>
      </c>
      <c r="J2675" s="3" t="s">
        <v>34</v>
      </c>
      <c r="K2675" s="5">
        <v>1</v>
      </c>
      <c r="L2675" s="3" t="s">
        <v>3</v>
      </c>
      <c r="M2675" s="3" t="s">
        <v>4</v>
      </c>
      <c r="N2675" s="3" t="s">
        <v>237</v>
      </c>
      <c r="O2675" s="1">
        <v>248</v>
      </c>
      <c r="P2675" s="4">
        <v>1</v>
      </c>
      <c r="Q2675" s="10">
        <f t="shared" si="171"/>
        <v>248</v>
      </c>
    </row>
    <row r="2676" spans="2:17" ht="20.25" customHeight="1">
      <c r="B2676" s="10" t="str">
        <f t="shared" si="168"/>
        <v>دستكش ساق بلند نسوز149</v>
      </c>
      <c r="C2676" s="10" t="str">
        <f t="shared" si="169"/>
        <v>دستكش ساق بلند نسوز1402/08/15149</v>
      </c>
      <c r="D2676" s="10" t="str">
        <f>IFERROR(IF(تحویلی!$E$1="","",IF(NOSA!O2676=تحویلی!$E$1,تحویلی!$E$1&amp;COUNTIF(NOSA!$O$1:O2676,تحویلی!$E$1),"")),"")</f>
        <v/>
      </c>
      <c r="E2676" s="10" t="str">
        <f t="shared" si="170"/>
        <v>24264149</v>
      </c>
      <c r="F2676" s="10" t="str">
        <f>IFERROR(VLOOKUP(I2676,DATABASE!$N:$O,2,FALSE),"")</f>
        <v>دستكش ساق بلند نسوز</v>
      </c>
      <c r="G2676" s="3" t="s">
        <v>2532</v>
      </c>
      <c r="H2676" s="4">
        <v>24264</v>
      </c>
      <c r="I2676" s="3" t="s">
        <v>1461</v>
      </c>
      <c r="J2676" s="3" t="s">
        <v>34</v>
      </c>
      <c r="K2676" s="5">
        <v>1</v>
      </c>
      <c r="L2676" s="3" t="s">
        <v>3</v>
      </c>
      <c r="M2676" s="3" t="s">
        <v>4</v>
      </c>
      <c r="N2676" s="3" t="s">
        <v>897</v>
      </c>
      <c r="O2676" s="1">
        <v>149</v>
      </c>
      <c r="P2676" s="4">
        <v>1</v>
      </c>
      <c r="Q2676" s="10">
        <f t="shared" si="171"/>
        <v>149</v>
      </c>
    </row>
    <row r="2677" spans="2:17" ht="20.25" customHeight="1">
      <c r="B2677" s="10" t="str">
        <f t="shared" si="168"/>
        <v>بند كفش149</v>
      </c>
      <c r="C2677" s="10" t="str">
        <f t="shared" si="169"/>
        <v>بند كفش1402/08/15149</v>
      </c>
      <c r="D2677" s="10" t="str">
        <f>IFERROR(IF(تحویلی!$E$1="","",IF(NOSA!O2677=تحویلی!$E$1,تحویلی!$E$1&amp;COUNTIF(NOSA!$O$1:O2677,تحویلی!$E$1),"")),"")</f>
        <v/>
      </c>
      <c r="E2677" s="10" t="str">
        <f t="shared" si="170"/>
        <v>24264149</v>
      </c>
      <c r="F2677" s="10" t="str">
        <f>IFERROR(VLOOKUP(I2677,DATABASE!$N:$O,2,FALSE),"")</f>
        <v>بند كفش</v>
      </c>
      <c r="G2677" s="154" t="s">
        <v>2532</v>
      </c>
      <c r="H2677" s="155">
        <v>24264</v>
      </c>
      <c r="I2677" s="154" t="s">
        <v>1462</v>
      </c>
      <c r="J2677" s="154" t="s">
        <v>450</v>
      </c>
      <c r="K2677" s="156">
        <v>1</v>
      </c>
      <c r="L2677" s="154" t="s">
        <v>3</v>
      </c>
      <c r="M2677" s="154" t="s">
        <v>4</v>
      </c>
      <c r="N2677" s="154" t="s">
        <v>897</v>
      </c>
      <c r="O2677" s="153">
        <v>149</v>
      </c>
      <c r="P2677" s="155">
        <v>0</v>
      </c>
      <c r="Q2677" s="10">
        <f t="shared" si="171"/>
        <v>149</v>
      </c>
    </row>
    <row r="2678" spans="2:17" ht="20.25" customHeight="1">
      <c r="B2678" s="10" t="str">
        <f t="shared" si="168"/>
        <v>لباس زير زمستاني- بلوز و شلوار840</v>
      </c>
      <c r="C2678" s="10" t="str">
        <f t="shared" si="169"/>
        <v>لباس زير زمستاني- بلوز و شلوار1402/08/15840</v>
      </c>
      <c r="D2678" s="10" t="str">
        <f>IFERROR(IF(تحویلی!$E$1="","",IF(NOSA!O2678=تحویلی!$E$1,تحویلی!$E$1&amp;COUNTIF(NOSA!$O$1:O2678,تحویلی!$E$1),"")),"")</f>
        <v/>
      </c>
      <c r="E2678" s="10" t="str">
        <f t="shared" si="170"/>
        <v>24266840</v>
      </c>
      <c r="F2678" s="10" t="str">
        <f>IFERROR(VLOOKUP(I2678,DATABASE!$N:$O,2,FALSE),"")</f>
        <v>لباس زير زمستاني- بلوز و شلوار</v>
      </c>
      <c r="G2678" s="154" t="s">
        <v>2532</v>
      </c>
      <c r="H2678" s="155">
        <v>24266</v>
      </c>
      <c r="I2678" s="154" t="s">
        <v>2361</v>
      </c>
      <c r="J2678" s="154" t="s">
        <v>2826</v>
      </c>
      <c r="K2678" s="156">
        <v>1</v>
      </c>
      <c r="L2678" s="154" t="s">
        <v>28</v>
      </c>
      <c r="M2678" s="154" t="s">
        <v>47</v>
      </c>
      <c r="N2678" s="154" t="s">
        <v>2684</v>
      </c>
      <c r="O2678" s="153">
        <v>840</v>
      </c>
      <c r="P2678" s="155">
        <v>0</v>
      </c>
      <c r="Q2678" s="10">
        <f t="shared" si="171"/>
        <v>840</v>
      </c>
    </row>
    <row r="2679" spans="2:17" ht="20.25" customHeight="1">
      <c r="B2679" s="10" t="str">
        <f t="shared" si="168"/>
        <v>لباس كار ديرسوز(بلوز و شلوار)856</v>
      </c>
      <c r="C2679" s="10" t="str">
        <f t="shared" si="169"/>
        <v>لباس كار ديرسوز(بلوز و شلوار)1402/08/15856</v>
      </c>
      <c r="D2679" s="10" t="str">
        <f>IFERROR(IF(تحویلی!$E$1="","",IF(NOSA!O2679=تحویلی!$E$1,تحویلی!$E$1&amp;COUNTIF(NOSA!$O$1:O2679,تحویلی!$E$1),"")),"")</f>
        <v/>
      </c>
      <c r="E2679" s="10" t="str">
        <f t="shared" si="170"/>
        <v>24269856</v>
      </c>
      <c r="F2679" s="10" t="str">
        <f>IFERROR(VLOOKUP(I2679,DATABASE!$N:$O,2,FALSE),"")</f>
        <v>لباس كار ديرسوز(بلوز و شلوار)</v>
      </c>
      <c r="G2679" s="154" t="s">
        <v>2532</v>
      </c>
      <c r="H2679" s="155">
        <v>24269</v>
      </c>
      <c r="I2679" s="154" t="s">
        <v>1619</v>
      </c>
      <c r="J2679" s="154" t="s">
        <v>1620</v>
      </c>
      <c r="K2679" s="156">
        <v>1</v>
      </c>
      <c r="L2679" s="154" t="s">
        <v>28</v>
      </c>
      <c r="M2679" s="154" t="s">
        <v>47</v>
      </c>
      <c r="N2679" s="154" t="s">
        <v>2793</v>
      </c>
      <c r="O2679" s="153">
        <v>856</v>
      </c>
      <c r="P2679" s="155">
        <v>0</v>
      </c>
      <c r="Q2679" s="10">
        <f t="shared" si="171"/>
        <v>856</v>
      </c>
    </row>
    <row r="2680" spans="2:17" ht="20.25" customHeight="1">
      <c r="B2680" s="10" t="str">
        <f t="shared" si="168"/>
        <v>نقاب تيره محافظ صورت معمولي494</v>
      </c>
      <c r="C2680" s="10" t="str">
        <f t="shared" si="169"/>
        <v>نقاب تيره محافظ صورت معمولي1402/08/15494</v>
      </c>
      <c r="D2680" s="10" t="str">
        <f>IFERROR(IF(تحویلی!$E$1="","",IF(NOSA!O2680=تحویلی!$E$1,تحویلی!$E$1&amp;COUNTIF(NOSA!$O$1:O2680,تحویلی!$E$1),"")),"")</f>
        <v/>
      </c>
      <c r="E2680" s="10" t="str">
        <f t="shared" si="170"/>
        <v>24270494</v>
      </c>
      <c r="F2680" s="10" t="str">
        <f>IFERROR(VLOOKUP(I2680,DATABASE!$N:$O,2,FALSE),"")</f>
        <v>نقاب تيره محافظ صورت معمولي</v>
      </c>
      <c r="G2680" s="154" t="s">
        <v>2532</v>
      </c>
      <c r="H2680" s="155">
        <v>24270</v>
      </c>
      <c r="I2680" s="154" t="s">
        <v>1557</v>
      </c>
      <c r="J2680" s="154" t="s">
        <v>115</v>
      </c>
      <c r="K2680" s="156">
        <v>1</v>
      </c>
      <c r="L2680" s="154" t="s">
        <v>8</v>
      </c>
      <c r="M2680" s="154" t="s">
        <v>19</v>
      </c>
      <c r="N2680" s="154" t="s">
        <v>227</v>
      </c>
      <c r="O2680" s="153">
        <v>494</v>
      </c>
      <c r="P2680" s="155">
        <v>1</v>
      </c>
      <c r="Q2680" s="10">
        <f t="shared" si="171"/>
        <v>494</v>
      </c>
    </row>
    <row r="2681" spans="2:17" ht="20.25" customHeight="1">
      <c r="B2681" s="10" t="str">
        <f t="shared" si="168"/>
        <v>لباس كار ديرسوز(بلوز و شلوار)755</v>
      </c>
      <c r="C2681" s="10" t="str">
        <f t="shared" si="169"/>
        <v>لباس كار ديرسوز(بلوز و شلوار)1402/08/15755</v>
      </c>
      <c r="D2681" s="10" t="str">
        <f>IFERROR(IF(تحویلی!$E$1="","",IF(NOSA!O2681=تحویلی!$E$1,تحویلی!$E$1&amp;COUNTIF(NOSA!$O$1:O2681,تحویلی!$E$1),"")),"")</f>
        <v/>
      </c>
      <c r="E2681" s="10" t="str">
        <f t="shared" si="170"/>
        <v>24275755</v>
      </c>
      <c r="F2681" s="10" t="str">
        <f>IFERROR(VLOOKUP(I2681,DATABASE!$N:$O,2,FALSE),"")</f>
        <v>لباس كار ديرسوز(بلوز و شلوار)</v>
      </c>
      <c r="G2681" s="154" t="s">
        <v>2532</v>
      </c>
      <c r="H2681" s="155">
        <v>24275</v>
      </c>
      <c r="I2681" s="154" t="s">
        <v>1629</v>
      </c>
      <c r="J2681" s="154" t="s">
        <v>1630</v>
      </c>
      <c r="K2681" s="156">
        <v>1</v>
      </c>
      <c r="L2681" s="154" t="s">
        <v>28</v>
      </c>
      <c r="M2681" s="154" t="s">
        <v>9</v>
      </c>
      <c r="N2681" s="154" t="s">
        <v>974</v>
      </c>
      <c r="O2681" s="153">
        <v>755</v>
      </c>
      <c r="P2681" s="155">
        <v>0</v>
      </c>
      <c r="Q2681" s="10">
        <f t="shared" si="171"/>
        <v>755</v>
      </c>
    </row>
    <row r="2682" spans="2:17" ht="20.25" customHeight="1">
      <c r="B2682" s="10" t="str">
        <f t="shared" si="168"/>
        <v>لباس زير زمستاني- بلوز و شلوار698</v>
      </c>
      <c r="C2682" s="10" t="str">
        <f t="shared" si="169"/>
        <v>لباس زير زمستاني- بلوز و شلوار1402/08/15698</v>
      </c>
      <c r="D2682" s="10" t="str">
        <f>IFERROR(IF(تحویلی!$E$1="","",IF(NOSA!O2682=تحویلی!$E$1,تحویلی!$E$1&amp;COUNTIF(NOSA!$O$1:O2682,تحویلی!$E$1),"")),"")</f>
        <v/>
      </c>
      <c r="E2682" s="10" t="str">
        <f t="shared" si="170"/>
        <v>24284698</v>
      </c>
      <c r="F2682" s="10" t="str">
        <f>IFERROR(VLOOKUP(I2682,DATABASE!$N:$O,2,FALSE),"")</f>
        <v>لباس زير زمستاني- بلوز و شلوار</v>
      </c>
      <c r="G2682" s="154" t="s">
        <v>2532</v>
      </c>
      <c r="H2682" s="155">
        <v>24284</v>
      </c>
      <c r="I2682" s="154" t="s">
        <v>2361</v>
      </c>
      <c r="J2682" s="154" t="s">
        <v>2826</v>
      </c>
      <c r="K2682" s="156">
        <v>1</v>
      </c>
      <c r="L2682" s="154" t="s">
        <v>28</v>
      </c>
      <c r="M2682" s="154" t="s">
        <v>4</v>
      </c>
      <c r="N2682" s="154" t="s">
        <v>88</v>
      </c>
      <c r="O2682" s="153">
        <v>698</v>
      </c>
      <c r="P2682" s="155">
        <v>0</v>
      </c>
      <c r="Q2682" s="10">
        <f t="shared" si="171"/>
        <v>698</v>
      </c>
    </row>
    <row r="2683" spans="2:17" ht="20.25" customHeight="1">
      <c r="B2683" s="10" t="str">
        <f t="shared" si="168"/>
        <v>لباس كار ديرسوز(بلوز) 582</v>
      </c>
      <c r="C2683" s="10" t="str">
        <f t="shared" si="169"/>
        <v>لباس كار ديرسوز(بلوز) 1402/08/15582</v>
      </c>
      <c r="D2683" s="10" t="str">
        <f>IFERROR(IF(تحویلی!$E$1="","",IF(NOSA!O2683=تحویلی!$E$1,تحویلی!$E$1&amp;COUNTIF(NOSA!$O$1:O2683,تحویلی!$E$1),"")),"")</f>
        <v/>
      </c>
      <c r="E2683" s="10" t="str">
        <f t="shared" si="170"/>
        <v>24290582</v>
      </c>
      <c r="F2683" s="10" t="str">
        <f>IFERROR(VLOOKUP(I2683,DATABASE!$N:$O,2,FALSE),"")</f>
        <v xml:space="preserve">لباس كار ديرسوز(بلوز) </v>
      </c>
      <c r="G2683" s="154" t="s">
        <v>2532</v>
      </c>
      <c r="H2683" s="155">
        <v>24290</v>
      </c>
      <c r="I2683" s="154" t="s">
        <v>1703</v>
      </c>
      <c r="J2683" s="154" t="s">
        <v>1704</v>
      </c>
      <c r="K2683" s="156">
        <v>1</v>
      </c>
      <c r="L2683" s="154" t="s">
        <v>8</v>
      </c>
      <c r="M2683" s="154" t="s">
        <v>47</v>
      </c>
      <c r="N2683" s="154" t="s">
        <v>2854</v>
      </c>
      <c r="O2683" s="153">
        <v>582</v>
      </c>
      <c r="P2683" s="155">
        <v>0</v>
      </c>
      <c r="Q2683" s="10">
        <f t="shared" si="171"/>
        <v>582</v>
      </c>
    </row>
    <row r="2684" spans="2:17" ht="20.25" customHeight="1">
      <c r="B2684" s="10" t="str">
        <f t="shared" si="168"/>
        <v>دستكش كف مواد سبك731</v>
      </c>
      <c r="C2684" s="10" t="str">
        <f t="shared" si="169"/>
        <v>دستكش كف مواد سبك1402/08/15731</v>
      </c>
      <c r="D2684" s="10" t="str">
        <f>IFERROR(IF(تحویلی!$E$1="","",IF(NOSA!O2684=تحویلی!$E$1,تحویلی!$E$1&amp;COUNTIF(NOSA!$O$1:O2684,تحویلی!$E$1),"")),"")</f>
        <v/>
      </c>
      <c r="E2684" s="10" t="str">
        <f t="shared" si="170"/>
        <v>24293731</v>
      </c>
      <c r="F2684" s="10" t="str">
        <f>IFERROR(VLOOKUP(I2684,DATABASE!$N:$O,2,FALSE),"")</f>
        <v>دستكش كف مواد سبك</v>
      </c>
      <c r="G2684" s="154" t="s">
        <v>2532</v>
      </c>
      <c r="H2684" s="155">
        <v>24293</v>
      </c>
      <c r="I2684" s="154" t="s">
        <v>1456</v>
      </c>
      <c r="J2684" s="154" t="s">
        <v>2</v>
      </c>
      <c r="K2684" s="156">
        <v>1</v>
      </c>
      <c r="L2684" s="154" t="s">
        <v>3</v>
      </c>
      <c r="M2684" s="154" t="s">
        <v>47</v>
      </c>
      <c r="N2684" s="154" t="s">
        <v>2855</v>
      </c>
      <c r="O2684" s="153">
        <v>731</v>
      </c>
      <c r="P2684" s="155">
        <v>0</v>
      </c>
      <c r="Q2684" s="10">
        <f t="shared" si="171"/>
        <v>731</v>
      </c>
    </row>
    <row r="2685" spans="2:17" ht="20.25" customHeight="1">
      <c r="B2685" s="10" t="str">
        <f t="shared" si="168"/>
        <v>لباس كار(بلوز و شلوار)706</v>
      </c>
      <c r="C2685" s="10" t="str">
        <f t="shared" si="169"/>
        <v>لباس كار(بلوز و شلوار)1402/08/15706</v>
      </c>
      <c r="D2685" s="10" t="str">
        <f>IFERROR(IF(تحویلی!$E$1="","",IF(NOSA!O2685=تحویلی!$E$1,تحویلی!$E$1&amp;COUNTIF(NOSA!$O$1:O2685,تحویلی!$E$1),"")),"")</f>
        <v/>
      </c>
      <c r="E2685" s="10" t="str">
        <f t="shared" si="170"/>
        <v>24298706</v>
      </c>
      <c r="F2685" s="10" t="str">
        <f>IFERROR(VLOOKUP(I2685,DATABASE!$N:$O,2,FALSE),"")</f>
        <v>لباس كار(بلوز و شلوار)</v>
      </c>
      <c r="G2685" s="154" t="s">
        <v>2532</v>
      </c>
      <c r="H2685" s="155">
        <v>24298</v>
      </c>
      <c r="I2685" s="154" t="s">
        <v>1644</v>
      </c>
      <c r="J2685" s="154" t="s">
        <v>1645</v>
      </c>
      <c r="K2685" s="156">
        <v>1</v>
      </c>
      <c r="L2685" s="154" t="s">
        <v>28</v>
      </c>
      <c r="M2685" s="154" t="s">
        <v>40</v>
      </c>
      <c r="N2685" s="154" t="s">
        <v>177</v>
      </c>
      <c r="O2685" s="153">
        <v>706</v>
      </c>
      <c r="P2685" s="155">
        <v>1</v>
      </c>
      <c r="Q2685" s="10">
        <f t="shared" si="171"/>
        <v>706</v>
      </c>
    </row>
    <row r="2686" spans="2:17" ht="20.25" customHeight="1">
      <c r="B2686" s="10" t="str">
        <f t="shared" si="168"/>
        <v>ماسك بهداشتي يكبار مصرف608</v>
      </c>
      <c r="C2686" s="10" t="str">
        <f t="shared" si="169"/>
        <v>ماسك بهداشتي يكبار مصرف1402/08/15608</v>
      </c>
      <c r="D2686" s="10" t="str">
        <f>IFERROR(IF(تحویلی!$E$1="","",IF(NOSA!O2686=تحویلی!$E$1,تحویلی!$E$1&amp;COUNTIF(NOSA!$O$1:O2686,تحویلی!$E$1),"")),"")</f>
        <v/>
      </c>
      <c r="E2686" s="10" t="str">
        <f t="shared" si="170"/>
        <v>24301608</v>
      </c>
      <c r="F2686" s="10" t="str">
        <f>IFERROR(VLOOKUP(I2686,DATABASE!$N:$O,2,FALSE),"")</f>
        <v>ماسك بهداشتي يكبار مصرف</v>
      </c>
      <c r="G2686" s="154" t="s">
        <v>2532</v>
      </c>
      <c r="H2686" s="155">
        <v>24301</v>
      </c>
      <c r="I2686" s="154" t="s">
        <v>1761</v>
      </c>
      <c r="J2686" s="154" t="s">
        <v>62</v>
      </c>
      <c r="K2686" s="156">
        <v>1350</v>
      </c>
      <c r="L2686" s="154" t="s">
        <v>8</v>
      </c>
      <c r="M2686" s="154" t="s">
        <v>63</v>
      </c>
      <c r="N2686" s="154" t="s">
        <v>187</v>
      </c>
      <c r="O2686" s="153">
        <v>608</v>
      </c>
      <c r="P2686" s="155">
        <v>0</v>
      </c>
      <c r="Q2686" s="10">
        <f t="shared" si="171"/>
        <v>608</v>
      </c>
    </row>
    <row r="2687" spans="2:17" ht="20.25" customHeight="1">
      <c r="B2687" s="10" t="str">
        <f t="shared" si="168"/>
        <v>دستكش ضد برش سبك10030</v>
      </c>
      <c r="C2687" s="10" t="str">
        <f t="shared" si="169"/>
        <v>دستكش ضد برش سبك1402/08/1510030</v>
      </c>
      <c r="D2687" s="10" t="str">
        <f>IFERROR(IF(تحویلی!$E$1="","",IF(NOSA!O2687=تحویلی!$E$1,تحویلی!$E$1&amp;COUNTIF(NOSA!$O$1:O2687,تحویلی!$E$1),"")),"")</f>
        <v/>
      </c>
      <c r="E2687" s="10" t="str">
        <f t="shared" si="170"/>
        <v>2430210030</v>
      </c>
      <c r="F2687" s="10" t="str">
        <f>IFERROR(VLOOKUP(I2687,DATABASE!$N:$O,2,FALSE),"")</f>
        <v>دستكش ضد برش سبك</v>
      </c>
      <c r="G2687" s="3" t="s">
        <v>2532</v>
      </c>
      <c r="H2687" s="4">
        <v>24302</v>
      </c>
      <c r="I2687" s="3" t="s">
        <v>1442</v>
      </c>
      <c r="J2687" s="3" t="s">
        <v>22</v>
      </c>
      <c r="K2687" s="5">
        <v>1</v>
      </c>
      <c r="L2687" s="3" t="s">
        <v>3</v>
      </c>
      <c r="M2687" s="3" t="s">
        <v>9</v>
      </c>
      <c r="N2687" s="3" t="s">
        <v>2856</v>
      </c>
      <c r="O2687" s="1">
        <v>10030</v>
      </c>
      <c r="P2687" s="4">
        <v>0</v>
      </c>
      <c r="Q2687" s="10">
        <f t="shared" si="171"/>
        <v>10030</v>
      </c>
    </row>
    <row r="2688" spans="2:17" ht="20.25" customHeight="1">
      <c r="B2688" s="10" t="str">
        <f t="shared" ref="B2688:B2751" si="172">F2688&amp;Q2688</f>
        <v>دستكش كف مواد سبك387</v>
      </c>
      <c r="C2688" s="10" t="str">
        <f t="shared" ref="C2688:C2751" si="173">F2688&amp;G2688&amp;O2688</f>
        <v>دستكش كف مواد سبك1402/08/15387</v>
      </c>
      <c r="D2688" s="10" t="str">
        <f>IFERROR(IF(تحویلی!$E$1="","",IF(NOSA!O2688=تحویلی!$E$1,تحویلی!$E$1&amp;COUNTIF(NOSA!$O$1:O2688,تحویلی!$E$1),"")),"")</f>
        <v/>
      </c>
      <c r="E2688" s="10" t="str">
        <f t="shared" ref="E2688:E2751" si="174">H2688&amp;O2688</f>
        <v>24303387</v>
      </c>
      <c r="F2688" s="10" t="str">
        <f>IFERROR(VLOOKUP(I2688,DATABASE!$N:$O,2,FALSE),"")</f>
        <v>دستكش كف مواد سبك</v>
      </c>
      <c r="G2688" s="3" t="s">
        <v>2532</v>
      </c>
      <c r="H2688" s="4">
        <v>24303</v>
      </c>
      <c r="I2688" s="3" t="s">
        <v>1456</v>
      </c>
      <c r="J2688" s="3" t="s">
        <v>2</v>
      </c>
      <c r="K2688" s="5">
        <v>1</v>
      </c>
      <c r="L2688" s="3" t="s">
        <v>3</v>
      </c>
      <c r="M2688" s="3" t="s">
        <v>19</v>
      </c>
      <c r="N2688" s="3" t="s">
        <v>2857</v>
      </c>
      <c r="O2688" s="1">
        <v>387</v>
      </c>
      <c r="P2688" s="4">
        <v>0</v>
      </c>
      <c r="Q2688" s="10">
        <f t="shared" si="171"/>
        <v>387</v>
      </c>
    </row>
    <row r="2689" spans="2:17" ht="20.25" customHeight="1">
      <c r="B2689" s="10" t="str">
        <f t="shared" si="172"/>
        <v>دستكش ضد برش سبك170</v>
      </c>
      <c r="C2689" s="10" t="str">
        <f t="shared" si="173"/>
        <v>دستكش ضد برش سبك1402/08/15170</v>
      </c>
      <c r="D2689" s="10" t="str">
        <f>IFERROR(IF(تحویلی!$E$1="","",IF(NOSA!O2689=تحویلی!$E$1,تحویلی!$E$1&amp;COUNTIF(NOSA!$O$1:O2689,تحویلی!$E$1),"")),"")</f>
        <v/>
      </c>
      <c r="E2689" s="10" t="str">
        <f t="shared" si="174"/>
        <v>24304170</v>
      </c>
      <c r="F2689" s="10" t="str">
        <f>IFERROR(VLOOKUP(I2689,DATABASE!$N:$O,2,FALSE),"")</f>
        <v>دستكش ضد برش سبك</v>
      </c>
      <c r="G2689" s="3" t="s">
        <v>2532</v>
      </c>
      <c r="H2689" s="4">
        <v>24304</v>
      </c>
      <c r="I2689" s="3" t="s">
        <v>1442</v>
      </c>
      <c r="J2689" s="3" t="s">
        <v>22</v>
      </c>
      <c r="K2689" s="5">
        <v>1</v>
      </c>
      <c r="L2689" s="3" t="s">
        <v>3</v>
      </c>
      <c r="M2689" s="3" t="s">
        <v>9</v>
      </c>
      <c r="N2689" s="3" t="s">
        <v>2858</v>
      </c>
      <c r="O2689" s="1">
        <v>170</v>
      </c>
      <c r="P2689" s="4">
        <v>1</v>
      </c>
      <c r="Q2689" s="10">
        <f t="shared" si="171"/>
        <v>170</v>
      </c>
    </row>
    <row r="2690" spans="2:17" ht="20.25" customHeight="1">
      <c r="B2690" s="10" t="str">
        <f t="shared" si="172"/>
        <v>لباس كار ديرسوز(بلوز و شلوار)170</v>
      </c>
      <c r="C2690" s="10" t="str">
        <f t="shared" si="173"/>
        <v>لباس كار ديرسوز(بلوز و شلوار)1402/08/15170</v>
      </c>
      <c r="D2690" s="10" t="str">
        <f>IFERROR(IF(تحویلی!$E$1="","",IF(NOSA!O2690=تحویلی!$E$1,تحویلی!$E$1&amp;COUNTIF(NOSA!$O$1:O2690,تحویلی!$E$1),"")),"")</f>
        <v/>
      </c>
      <c r="E2690" s="10" t="str">
        <f t="shared" si="174"/>
        <v>24304170</v>
      </c>
      <c r="F2690" s="10" t="str">
        <f>IFERROR(VLOOKUP(I2690,DATABASE!$N:$O,2,FALSE),"")</f>
        <v>لباس كار ديرسوز(بلوز و شلوار)</v>
      </c>
      <c r="G2690" s="3" t="s">
        <v>2532</v>
      </c>
      <c r="H2690" s="4">
        <v>24304</v>
      </c>
      <c r="I2690" s="3" t="s">
        <v>1466</v>
      </c>
      <c r="J2690" s="3" t="s">
        <v>1623</v>
      </c>
      <c r="K2690" s="5">
        <v>1</v>
      </c>
      <c r="L2690" s="3" t="s">
        <v>28</v>
      </c>
      <c r="M2690" s="3" t="s">
        <v>9</v>
      </c>
      <c r="N2690" s="3" t="s">
        <v>2858</v>
      </c>
      <c r="O2690" s="1">
        <v>170</v>
      </c>
      <c r="P2690" s="4">
        <v>0</v>
      </c>
      <c r="Q2690" s="10">
        <f t="shared" si="171"/>
        <v>170</v>
      </c>
    </row>
    <row r="2691" spans="2:17" ht="20.25" customHeight="1">
      <c r="B2691" s="10" t="str">
        <f t="shared" si="172"/>
        <v>دستكش كف مواد سبك460</v>
      </c>
      <c r="C2691" s="10" t="str">
        <f t="shared" si="173"/>
        <v>دستكش كف مواد سبك1402/08/15460</v>
      </c>
      <c r="D2691" s="10" t="str">
        <f>IFERROR(IF(تحویلی!$E$1="","",IF(NOSA!O2691=تحویلی!$E$1,تحویلی!$E$1&amp;COUNTIF(NOSA!$O$1:O2691,تحویلی!$E$1),"")),"")</f>
        <v/>
      </c>
      <c r="E2691" s="10" t="str">
        <f t="shared" si="174"/>
        <v>24309460</v>
      </c>
      <c r="F2691" s="10" t="str">
        <f>IFERROR(VLOOKUP(I2691,DATABASE!$N:$O,2,FALSE),"")</f>
        <v>دستكش كف مواد سبك</v>
      </c>
      <c r="G2691" s="3" t="s">
        <v>2532</v>
      </c>
      <c r="H2691" s="4">
        <v>24309</v>
      </c>
      <c r="I2691" s="3" t="s">
        <v>1456</v>
      </c>
      <c r="J2691" s="3" t="s">
        <v>2</v>
      </c>
      <c r="K2691" s="5">
        <v>1</v>
      </c>
      <c r="L2691" s="3" t="s">
        <v>3</v>
      </c>
      <c r="M2691" s="3" t="s">
        <v>47</v>
      </c>
      <c r="N2691" s="3" t="s">
        <v>2765</v>
      </c>
      <c r="O2691" s="1">
        <v>460</v>
      </c>
      <c r="P2691" s="4">
        <v>0</v>
      </c>
      <c r="Q2691" s="10">
        <f t="shared" si="171"/>
        <v>460</v>
      </c>
    </row>
    <row r="2692" spans="2:17" ht="20.25" customHeight="1">
      <c r="B2692" s="10" t="str">
        <f t="shared" si="172"/>
        <v>لباس كار نسوز(بلوز و شلوار)768</v>
      </c>
      <c r="C2692" s="10" t="str">
        <f t="shared" si="173"/>
        <v>لباس كار نسوز(بلوز و شلوار)1402/08/15768</v>
      </c>
      <c r="D2692" s="10" t="str">
        <f>IFERROR(IF(تحویلی!$E$1="","",IF(NOSA!O2692=تحویلی!$E$1,تحویلی!$E$1&amp;COUNTIF(NOSA!$O$1:O2692,تحویلی!$E$1),"")),"")</f>
        <v/>
      </c>
      <c r="E2692" s="10" t="str">
        <f t="shared" si="174"/>
        <v>24310768</v>
      </c>
      <c r="F2692" s="10" t="str">
        <f>IFERROR(VLOOKUP(I2692,DATABASE!$N:$O,2,FALSE),"")</f>
        <v>لباس كار نسوز(بلوز و شلوار)</v>
      </c>
      <c r="G2692" s="3" t="s">
        <v>2532</v>
      </c>
      <c r="H2692" s="4">
        <v>24310</v>
      </c>
      <c r="I2692" s="3" t="s">
        <v>1751</v>
      </c>
      <c r="J2692" s="3" t="s">
        <v>1752</v>
      </c>
      <c r="K2692" s="5">
        <v>1</v>
      </c>
      <c r="L2692" s="3" t="s">
        <v>28</v>
      </c>
      <c r="M2692" s="3" t="s">
        <v>25</v>
      </c>
      <c r="N2692" s="3" t="s">
        <v>2859</v>
      </c>
      <c r="O2692" s="1">
        <v>768</v>
      </c>
      <c r="P2692" s="4">
        <v>0</v>
      </c>
      <c r="Q2692" s="10">
        <f t="shared" si="171"/>
        <v>768</v>
      </c>
    </row>
    <row r="2693" spans="2:17" ht="20.25" customHeight="1">
      <c r="B2693" s="10" t="str">
        <f t="shared" si="172"/>
        <v>دستكش ضد برش سبك791</v>
      </c>
      <c r="C2693" s="10" t="str">
        <f t="shared" si="173"/>
        <v>دستكش ضد برش سبك1402/08/16791</v>
      </c>
      <c r="D2693" s="10" t="str">
        <f>IFERROR(IF(تحویلی!$E$1="","",IF(NOSA!O2693=تحویلی!$E$1,تحویلی!$E$1&amp;COUNTIF(NOSA!$O$1:O2693,تحویلی!$E$1),"")),"")</f>
        <v/>
      </c>
      <c r="E2693" s="10" t="str">
        <f t="shared" si="174"/>
        <v>24323791</v>
      </c>
      <c r="F2693" s="10" t="str">
        <f>IFERROR(VLOOKUP(I2693,DATABASE!$N:$O,2,FALSE),"")</f>
        <v>دستكش ضد برش سبك</v>
      </c>
      <c r="G2693" s="3" t="s">
        <v>2533</v>
      </c>
      <c r="H2693" s="4">
        <v>24323</v>
      </c>
      <c r="I2693" s="3" t="s">
        <v>1442</v>
      </c>
      <c r="J2693" s="3" t="s">
        <v>22</v>
      </c>
      <c r="K2693" s="5">
        <v>1</v>
      </c>
      <c r="L2693" s="3" t="s">
        <v>3</v>
      </c>
      <c r="M2693" s="3" t="s">
        <v>2860</v>
      </c>
      <c r="N2693" s="3" t="s">
        <v>2861</v>
      </c>
      <c r="O2693" s="1">
        <v>791</v>
      </c>
      <c r="P2693" s="4">
        <v>0</v>
      </c>
      <c r="Q2693" s="10">
        <f t="shared" si="171"/>
        <v>791</v>
      </c>
    </row>
    <row r="2694" spans="2:17" ht="20.25" customHeight="1">
      <c r="B2694" s="10" t="str">
        <f t="shared" si="172"/>
        <v>دستكش كف مواد سبك386</v>
      </c>
      <c r="C2694" s="10" t="str">
        <f t="shared" si="173"/>
        <v>دستكش كف مواد سبك1402/08/16386</v>
      </c>
      <c r="D2694" s="10" t="str">
        <f>IFERROR(IF(تحویلی!$E$1="","",IF(NOSA!O2694=تحویلی!$E$1,تحویلی!$E$1&amp;COUNTIF(NOSA!$O$1:O2694,تحویلی!$E$1),"")),"")</f>
        <v/>
      </c>
      <c r="E2694" s="10" t="str">
        <f t="shared" si="174"/>
        <v>24324386</v>
      </c>
      <c r="F2694" s="10" t="str">
        <f>IFERROR(VLOOKUP(I2694,DATABASE!$N:$O,2,FALSE),"")</f>
        <v>دستكش كف مواد سبك</v>
      </c>
      <c r="G2694" s="3" t="s">
        <v>2533</v>
      </c>
      <c r="H2694" s="4">
        <v>24324</v>
      </c>
      <c r="I2694" s="3" t="s">
        <v>1456</v>
      </c>
      <c r="J2694" s="3" t="s">
        <v>2</v>
      </c>
      <c r="K2694" s="5">
        <v>2</v>
      </c>
      <c r="L2694" s="3" t="s">
        <v>3</v>
      </c>
      <c r="M2694" s="3" t="s">
        <v>1489</v>
      </c>
      <c r="N2694" s="3" t="s">
        <v>235</v>
      </c>
      <c r="O2694" s="1">
        <v>386</v>
      </c>
      <c r="P2694" s="4">
        <v>0</v>
      </c>
      <c r="Q2694" s="10">
        <f t="shared" si="171"/>
        <v>386</v>
      </c>
    </row>
    <row r="2695" spans="2:17" ht="20.25" customHeight="1">
      <c r="B2695" s="10" t="str">
        <f t="shared" si="172"/>
        <v>دستكش ضد برش سبك719</v>
      </c>
      <c r="C2695" s="10" t="str">
        <f t="shared" si="173"/>
        <v>دستكش ضد برش سبك1402/08/16719</v>
      </c>
      <c r="D2695" s="10" t="str">
        <f>IFERROR(IF(تحویلی!$E$1="","",IF(NOSA!O2695=تحویلی!$E$1,تحویلی!$E$1&amp;COUNTIF(NOSA!$O$1:O2695,تحویلی!$E$1),"")),"")</f>
        <v/>
      </c>
      <c r="E2695" s="10" t="str">
        <f t="shared" si="174"/>
        <v>24330719</v>
      </c>
      <c r="F2695" s="10" t="str">
        <f>IFERROR(VLOOKUP(I2695,DATABASE!$N:$O,2,FALSE),"")</f>
        <v>دستكش ضد برش سبك</v>
      </c>
      <c r="G2695" s="3" t="s">
        <v>2533</v>
      </c>
      <c r="H2695" s="4">
        <v>24330</v>
      </c>
      <c r="I2695" s="3" t="s">
        <v>1442</v>
      </c>
      <c r="J2695" s="3" t="s">
        <v>22</v>
      </c>
      <c r="K2695" s="5">
        <v>1</v>
      </c>
      <c r="L2695" s="3" t="s">
        <v>3</v>
      </c>
      <c r="M2695" s="3" t="s">
        <v>47</v>
      </c>
      <c r="N2695" s="3" t="s">
        <v>2862</v>
      </c>
      <c r="O2695" s="1">
        <v>719</v>
      </c>
      <c r="P2695" s="4">
        <v>0</v>
      </c>
      <c r="Q2695" s="10">
        <f t="shared" si="171"/>
        <v>719</v>
      </c>
    </row>
    <row r="2696" spans="2:17" ht="20.25" customHeight="1">
      <c r="B2696" s="10" t="str">
        <f t="shared" si="172"/>
        <v>دستكش ضد برش سبك606</v>
      </c>
      <c r="C2696" s="10" t="str">
        <f t="shared" si="173"/>
        <v>دستكش ضد برش سبك1402/08/16606</v>
      </c>
      <c r="D2696" s="10" t="str">
        <f>IFERROR(IF(تحویلی!$E$1="","",IF(NOSA!O2696=تحویلی!$E$1,تحویلی!$E$1&amp;COUNTIF(NOSA!$O$1:O2696,تحویلی!$E$1),"")),"")</f>
        <v/>
      </c>
      <c r="E2696" s="10" t="str">
        <f t="shared" si="174"/>
        <v>24345606</v>
      </c>
      <c r="F2696" s="10" t="str">
        <f>IFERROR(VLOOKUP(I2696,DATABASE!$N:$O,2,FALSE),"")</f>
        <v>دستكش ضد برش سبك</v>
      </c>
      <c r="G2696" s="3" t="s">
        <v>2533</v>
      </c>
      <c r="H2696" s="4">
        <v>24345</v>
      </c>
      <c r="I2696" s="3" t="s">
        <v>1442</v>
      </c>
      <c r="J2696" s="3" t="s">
        <v>22</v>
      </c>
      <c r="K2696" s="5">
        <v>1</v>
      </c>
      <c r="L2696" s="3" t="s">
        <v>3</v>
      </c>
      <c r="M2696" s="3" t="s">
        <v>19</v>
      </c>
      <c r="N2696" s="3" t="s">
        <v>2748</v>
      </c>
      <c r="O2696" s="1">
        <v>606</v>
      </c>
      <c r="P2696" s="4">
        <v>0</v>
      </c>
      <c r="Q2696" s="10">
        <f t="shared" si="171"/>
        <v>606</v>
      </c>
    </row>
    <row r="2697" spans="2:17" ht="20.25" customHeight="1">
      <c r="B2697" s="10" t="str">
        <f t="shared" si="172"/>
        <v>دستكش ضد برش سبك841</v>
      </c>
      <c r="C2697" s="10" t="str">
        <f t="shared" si="173"/>
        <v>دستكش ضد برش سبك1402/08/17841</v>
      </c>
      <c r="D2697" s="10" t="str">
        <f>IFERROR(IF(تحویلی!$E$1="","",IF(NOSA!O2697=تحویلی!$E$1,تحویلی!$E$1&amp;COUNTIF(NOSA!$O$1:O2697,تحویلی!$E$1),"")),"")</f>
        <v/>
      </c>
      <c r="E2697" s="10" t="str">
        <f t="shared" si="174"/>
        <v>24351841</v>
      </c>
      <c r="F2697" s="10" t="str">
        <f>IFERROR(VLOOKUP(I2697,DATABASE!$N:$O,2,FALSE),"")</f>
        <v>دستكش ضد برش سبك</v>
      </c>
      <c r="G2697" s="3" t="s">
        <v>2534</v>
      </c>
      <c r="H2697" s="4">
        <v>24351</v>
      </c>
      <c r="I2697" s="3" t="s">
        <v>1442</v>
      </c>
      <c r="J2697" s="3" t="s">
        <v>22</v>
      </c>
      <c r="K2697" s="5">
        <v>1</v>
      </c>
      <c r="L2697" s="3" t="s">
        <v>3</v>
      </c>
      <c r="M2697" s="3" t="s">
        <v>47</v>
      </c>
      <c r="N2697" s="3" t="s">
        <v>2686</v>
      </c>
      <c r="O2697" s="1">
        <v>841</v>
      </c>
      <c r="P2697" s="4">
        <v>0</v>
      </c>
      <c r="Q2697" s="10">
        <f t="shared" si="171"/>
        <v>841</v>
      </c>
    </row>
    <row r="2698" spans="2:17" ht="20.25" customHeight="1">
      <c r="B2698" s="10" t="str">
        <f t="shared" si="172"/>
        <v>دستكش ضد برش سبك717</v>
      </c>
      <c r="C2698" s="10" t="str">
        <f t="shared" si="173"/>
        <v>دستكش ضد برش سبك1402/08/17717</v>
      </c>
      <c r="D2698" s="10" t="str">
        <f>IFERROR(IF(تحویلی!$E$1="","",IF(NOSA!O2698=تحویلی!$E$1,تحویلی!$E$1&amp;COUNTIF(NOSA!$O$1:O2698,تحویلی!$E$1),"")),"")</f>
        <v/>
      </c>
      <c r="E2698" s="10" t="str">
        <f t="shared" si="174"/>
        <v>24351717</v>
      </c>
      <c r="F2698" s="10" t="str">
        <f>IFERROR(VLOOKUP(I2698,DATABASE!$N:$O,2,FALSE),"")</f>
        <v>دستكش ضد برش سبك</v>
      </c>
      <c r="G2698" s="3" t="s">
        <v>2534</v>
      </c>
      <c r="H2698" s="4">
        <v>24351</v>
      </c>
      <c r="I2698" s="3" t="s">
        <v>1442</v>
      </c>
      <c r="J2698" s="3" t="s">
        <v>22</v>
      </c>
      <c r="K2698" s="5">
        <v>1</v>
      </c>
      <c r="L2698" s="3" t="s">
        <v>3</v>
      </c>
      <c r="M2698" s="3" t="s">
        <v>47</v>
      </c>
      <c r="N2698" s="3" t="s">
        <v>822</v>
      </c>
      <c r="O2698" s="1">
        <v>717</v>
      </c>
      <c r="P2698" s="4">
        <v>0</v>
      </c>
      <c r="Q2698" s="10">
        <f t="shared" si="171"/>
        <v>717</v>
      </c>
    </row>
    <row r="2699" spans="2:17" ht="20.25" customHeight="1">
      <c r="B2699" s="10" t="str">
        <f t="shared" si="172"/>
        <v>لباس زير زمستاني- بلوز و شلوار739</v>
      </c>
      <c r="C2699" s="10" t="str">
        <f t="shared" si="173"/>
        <v>لباس زير زمستاني- بلوز و شلوار1402/08/17739</v>
      </c>
      <c r="D2699" s="10" t="str">
        <f>IFERROR(IF(تحویلی!$E$1="","",IF(NOSA!O2699=تحویلی!$E$1,تحویلی!$E$1&amp;COUNTIF(NOSA!$O$1:O2699,تحویلی!$E$1),"")),"")</f>
        <v/>
      </c>
      <c r="E2699" s="10" t="str">
        <f t="shared" si="174"/>
        <v>24352739</v>
      </c>
      <c r="F2699" s="10" t="str">
        <f>IFERROR(VLOOKUP(I2699,DATABASE!$N:$O,2,FALSE),"")</f>
        <v>لباس زير زمستاني- بلوز و شلوار</v>
      </c>
      <c r="G2699" s="3" t="s">
        <v>2534</v>
      </c>
      <c r="H2699" s="4">
        <v>24352</v>
      </c>
      <c r="I2699" s="3" t="s">
        <v>2361</v>
      </c>
      <c r="J2699" s="3" t="s">
        <v>2826</v>
      </c>
      <c r="K2699" s="5">
        <v>1</v>
      </c>
      <c r="L2699" s="3" t="s">
        <v>28</v>
      </c>
      <c r="M2699" s="3" t="s">
        <v>47</v>
      </c>
      <c r="N2699" s="3" t="s">
        <v>779</v>
      </c>
      <c r="O2699" s="1">
        <v>739</v>
      </c>
      <c r="P2699" s="4">
        <v>0</v>
      </c>
      <c r="Q2699" s="10">
        <f t="shared" si="171"/>
        <v>739</v>
      </c>
    </row>
    <row r="2700" spans="2:17" ht="20.25" customHeight="1">
      <c r="B2700" s="10" t="str">
        <f t="shared" si="172"/>
        <v>لباس زير زمستاني- بلوز و شلوار841</v>
      </c>
      <c r="C2700" s="10" t="str">
        <f t="shared" si="173"/>
        <v>لباس زير زمستاني- بلوز و شلوار1402/08/17841</v>
      </c>
      <c r="D2700" s="10" t="str">
        <f>IFERROR(IF(تحویلی!$E$1="","",IF(NOSA!O2700=تحویلی!$E$1,تحویلی!$E$1&amp;COUNTIF(NOSA!$O$1:O2700,تحویلی!$E$1),"")),"")</f>
        <v/>
      </c>
      <c r="E2700" s="10" t="str">
        <f t="shared" si="174"/>
        <v>24352841</v>
      </c>
      <c r="F2700" s="10" t="str">
        <f>IFERROR(VLOOKUP(I2700,DATABASE!$N:$O,2,FALSE),"")</f>
        <v>لباس زير زمستاني- بلوز و شلوار</v>
      </c>
      <c r="G2700" s="3" t="s">
        <v>2534</v>
      </c>
      <c r="H2700" s="4">
        <v>24352</v>
      </c>
      <c r="I2700" s="3" t="s">
        <v>2361</v>
      </c>
      <c r="J2700" s="3" t="s">
        <v>2826</v>
      </c>
      <c r="K2700" s="5">
        <v>1</v>
      </c>
      <c r="L2700" s="3" t="s">
        <v>28</v>
      </c>
      <c r="M2700" s="3" t="s">
        <v>47</v>
      </c>
      <c r="N2700" s="3" t="s">
        <v>2686</v>
      </c>
      <c r="O2700" s="1">
        <v>841</v>
      </c>
      <c r="P2700" s="4">
        <v>0</v>
      </c>
      <c r="Q2700" s="10">
        <f t="shared" si="171"/>
        <v>841</v>
      </c>
    </row>
    <row r="2701" spans="2:17" ht="20.25" customHeight="1">
      <c r="B2701" s="10" t="str">
        <f t="shared" si="172"/>
        <v>چكمه ضد آب128</v>
      </c>
      <c r="C2701" s="10" t="str">
        <f t="shared" si="173"/>
        <v>چكمه ضد آب1402/08/17128</v>
      </c>
      <c r="D2701" s="10" t="str">
        <f>IFERROR(IF(تحویلی!$E$1="","",IF(NOSA!O2701=تحویلی!$E$1,تحویلی!$E$1&amp;COUNTIF(NOSA!$O$1:O2701,تحویلی!$E$1),"")),"")</f>
        <v/>
      </c>
      <c r="E2701" s="10" t="str">
        <f t="shared" si="174"/>
        <v>24357128</v>
      </c>
      <c r="F2701" s="10" t="str">
        <f>IFERROR(VLOOKUP(I2701,DATABASE!$N:$O,2,FALSE),"")</f>
        <v>چكمه ضد آب</v>
      </c>
      <c r="G2701" s="3" t="s">
        <v>2534</v>
      </c>
      <c r="H2701" s="4">
        <v>24357</v>
      </c>
      <c r="I2701" s="3" t="s">
        <v>2376</v>
      </c>
      <c r="J2701" s="3" t="s">
        <v>2154</v>
      </c>
      <c r="K2701" s="5">
        <v>1</v>
      </c>
      <c r="L2701" s="3" t="s">
        <v>3</v>
      </c>
      <c r="M2701" s="3" t="s">
        <v>4</v>
      </c>
      <c r="N2701" s="3" t="s">
        <v>329</v>
      </c>
      <c r="O2701" s="1">
        <v>128</v>
      </c>
      <c r="P2701" s="4">
        <v>0</v>
      </c>
      <c r="Q2701" s="10">
        <f t="shared" si="171"/>
        <v>128</v>
      </c>
    </row>
    <row r="2702" spans="2:17" ht="20.25" customHeight="1">
      <c r="B2702" s="10" t="str">
        <f t="shared" si="172"/>
        <v>دستكش ضد برش سبك791</v>
      </c>
      <c r="C2702" s="10" t="str">
        <f t="shared" si="173"/>
        <v>دستكش ضد برش سبك1402/08/17791</v>
      </c>
      <c r="D2702" s="10" t="str">
        <f>IFERROR(IF(تحویلی!$E$1="","",IF(NOSA!O2702=تحویلی!$E$1,تحویلی!$E$1&amp;COUNTIF(NOSA!$O$1:O2702,تحویلی!$E$1),"")),"")</f>
        <v/>
      </c>
      <c r="E2702" s="10" t="str">
        <f t="shared" si="174"/>
        <v>24360791</v>
      </c>
      <c r="F2702" s="10" t="str">
        <f>IFERROR(VLOOKUP(I2702,DATABASE!$N:$O,2,FALSE),"")</f>
        <v>دستكش ضد برش سبك</v>
      </c>
      <c r="G2702" s="3" t="s">
        <v>2534</v>
      </c>
      <c r="H2702" s="4">
        <v>24360</v>
      </c>
      <c r="I2702" s="3" t="s">
        <v>1442</v>
      </c>
      <c r="J2702" s="3" t="s">
        <v>22</v>
      </c>
      <c r="K2702" s="5">
        <v>1</v>
      </c>
      <c r="L2702" s="3" t="s">
        <v>3</v>
      </c>
      <c r="M2702" s="3" t="s">
        <v>9</v>
      </c>
      <c r="N2702" s="3" t="s">
        <v>2861</v>
      </c>
      <c r="O2702" s="1">
        <v>791</v>
      </c>
      <c r="P2702" s="4">
        <v>0</v>
      </c>
      <c r="Q2702" s="10">
        <f t="shared" si="171"/>
        <v>791</v>
      </c>
    </row>
    <row r="2703" spans="2:17" ht="20.25" customHeight="1">
      <c r="B2703" s="10" t="str">
        <f t="shared" si="172"/>
        <v>دستكش ضد برش سبك739</v>
      </c>
      <c r="C2703" s="10" t="str">
        <f t="shared" si="173"/>
        <v>دستكش ضد برش سبك1402/08/17739</v>
      </c>
      <c r="D2703" s="10" t="str">
        <f>IFERROR(IF(تحویلی!$E$1="","",IF(NOSA!O2703=تحویلی!$E$1,تحویلی!$E$1&amp;COUNTIF(NOSA!$O$1:O2703,تحویلی!$E$1),"")),"")</f>
        <v/>
      </c>
      <c r="E2703" s="10" t="str">
        <f t="shared" si="174"/>
        <v>24363739</v>
      </c>
      <c r="F2703" s="10" t="str">
        <f>IFERROR(VLOOKUP(I2703,DATABASE!$N:$O,2,FALSE),"")</f>
        <v>دستكش ضد برش سبك</v>
      </c>
      <c r="G2703" s="3" t="s">
        <v>2534</v>
      </c>
      <c r="H2703" s="4">
        <v>24363</v>
      </c>
      <c r="I2703" s="3" t="s">
        <v>1442</v>
      </c>
      <c r="J2703" s="3" t="s">
        <v>22</v>
      </c>
      <c r="K2703" s="5">
        <v>1</v>
      </c>
      <c r="L2703" s="3" t="s">
        <v>3</v>
      </c>
      <c r="M2703" s="3" t="s">
        <v>47</v>
      </c>
      <c r="N2703" s="3" t="s">
        <v>779</v>
      </c>
      <c r="O2703" s="1">
        <v>739</v>
      </c>
      <c r="P2703" s="4">
        <v>0</v>
      </c>
      <c r="Q2703" s="10">
        <f t="shared" si="171"/>
        <v>739</v>
      </c>
    </row>
    <row r="2704" spans="2:17" ht="20.25" customHeight="1">
      <c r="B2704" s="10" t="str">
        <f t="shared" si="172"/>
        <v>شلوار فرم انتظامات741</v>
      </c>
      <c r="C2704" s="10" t="str">
        <f t="shared" si="173"/>
        <v>شلوار فرم انتظامات1402/08/17741</v>
      </c>
      <c r="D2704" s="10" t="str">
        <f>IFERROR(IF(تحویلی!$E$1="","",IF(NOSA!O2704=تحویلی!$E$1,تحویلی!$E$1&amp;COUNTIF(NOSA!$O$1:O2704,تحویلی!$E$1),"")),"")</f>
        <v/>
      </c>
      <c r="E2704" s="10" t="str">
        <f t="shared" si="174"/>
        <v>24364741</v>
      </c>
      <c r="F2704" s="10" t="str">
        <f>IFERROR(VLOOKUP(I2704,DATABASE!$N:$O,2,FALSE),"")</f>
        <v>شلوار فرم انتظامات</v>
      </c>
      <c r="G2704" s="3" t="s">
        <v>2534</v>
      </c>
      <c r="H2704" s="4">
        <v>24364</v>
      </c>
      <c r="I2704" s="3" t="s">
        <v>2298</v>
      </c>
      <c r="J2704" s="3" t="s">
        <v>2851</v>
      </c>
      <c r="K2704" s="5">
        <v>1</v>
      </c>
      <c r="L2704" s="3" t="s">
        <v>8</v>
      </c>
      <c r="M2704" s="3" t="s">
        <v>102</v>
      </c>
      <c r="N2704" s="3" t="s">
        <v>764</v>
      </c>
      <c r="O2704" s="1">
        <v>741</v>
      </c>
      <c r="P2704" s="4">
        <v>1</v>
      </c>
      <c r="Q2704" s="10">
        <f t="shared" si="171"/>
        <v>741</v>
      </c>
    </row>
    <row r="2705" spans="2:17" ht="20.25" customHeight="1">
      <c r="B2705" s="10" t="str">
        <f t="shared" si="172"/>
        <v>لباس كار سفيد آشپزخانه839</v>
      </c>
      <c r="C2705" s="10" t="str">
        <f t="shared" si="173"/>
        <v>لباس كار سفيد آشپزخانه1402/08/17839</v>
      </c>
      <c r="D2705" s="10" t="str">
        <f>IFERROR(IF(تحویلی!$E$1="","",IF(NOSA!O2705=تحویلی!$E$1,تحویلی!$E$1&amp;COUNTIF(NOSA!$O$1:O2705,تحویلی!$E$1),"")),"")</f>
        <v/>
      </c>
      <c r="E2705" s="10" t="str">
        <f t="shared" si="174"/>
        <v>24370839</v>
      </c>
      <c r="F2705" s="10" t="str">
        <f>IFERROR(VLOOKUP(I2705,DATABASE!$N:$O,2,FALSE),"")</f>
        <v>لباس كار سفيد آشپزخانه</v>
      </c>
      <c r="G2705" s="3" t="s">
        <v>2534</v>
      </c>
      <c r="H2705" s="4">
        <v>24370</v>
      </c>
      <c r="I2705" s="3" t="s">
        <v>2370</v>
      </c>
      <c r="J2705" s="3" t="s">
        <v>2201</v>
      </c>
      <c r="K2705" s="5">
        <v>4</v>
      </c>
      <c r="L2705" s="3" t="s">
        <v>28</v>
      </c>
      <c r="M2705" s="3" t="s">
        <v>359</v>
      </c>
      <c r="N2705" s="3" t="s">
        <v>2863</v>
      </c>
      <c r="O2705" s="1">
        <v>839</v>
      </c>
      <c r="P2705" s="4">
        <v>0</v>
      </c>
      <c r="Q2705" s="10">
        <f t="shared" si="171"/>
        <v>839</v>
      </c>
    </row>
    <row r="2706" spans="2:17" ht="20.25" customHeight="1">
      <c r="B2706" s="10" t="str">
        <f t="shared" si="172"/>
        <v>چكمه ايمني نسوز739</v>
      </c>
      <c r="C2706" s="10" t="str">
        <f t="shared" si="173"/>
        <v>چكمه ايمني نسوز1402/08/17739</v>
      </c>
      <c r="D2706" s="10" t="str">
        <f>IFERROR(IF(تحویلی!$E$1="","",IF(NOSA!O2706=تحویلی!$E$1,تحویلی!$E$1&amp;COUNTIF(NOSA!$O$1:O2706,تحویلی!$E$1),"")),"")</f>
        <v/>
      </c>
      <c r="E2706" s="10" t="str">
        <f t="shared" si="174"/>
        <v>24375739</v>
      </c>
      <c r="F2706" s="10" t="str">
        <f>IFERROR(VLOOKUP(I2706,DATABASE!$N:$O,2,FALSE),"")</f>
        <v>چكمه ايمني نسوز</v>
      </c>
      <c r="G2706" s="3" t="s">
        <v>2534</v>
      </c>
      <c r="H2706" s="4">
        <v>24375</v>
      </c>
      <c r="I2706" s="3" t="s">
        <v>1697</v>
      </c>
      <c r="J2706" s="3" t="s">
        <v>1698</v>
      </c>
      <c r="K2706" s="5">
        <v>1</v>
      </c>
      <c r="L2706" s="3" t="s">
        <v>3</v>
      </c>
      <c r="M2706" s="3" t="s">
        <v>47</v>
      </c>
      <c r="N2706" s="3" t="s">
        <v>779</v>
      </c>
      <c r="O2706" s="1">
        <v>739</v>
      </c>
      <c r="P2706" s="4">
        <v>1</v>
      </c>
      <c r="Q2706" s="10">
        <f t="shared" si="171"/>
        <v>739</v>
      </c>
    </row>
    <row r="2707" spans="2:17" ht="20.25" customHeight="1">
      <c r="B2707" s="10" t="str">
        <f t="shared" si="172"/>
        <v>لباس كار نسوز(بلوز و شلوار)405</v>
      </c>
      <c r="C2707" s="10" t="str">
        <f t="shared" si="173"/>
        <v>لباس كار نسوز(بلوز و شلوار)1402/08/17405</v>
      </c>
      <c r="D2707" s="10" t="str">
        <f>IFERROR(IF(تحویلی!$E$1="","",IF(NOSA!O2707=تحویلی!$E$1,تحویلی!$E$1&amp;COUNTIF(NOSA!$O$1:O2707,تحویلی!$E$1),"")),"")</f>
        <v/>
      </c>
      <c r="E2707" s="10" t="str">
        <f t="shared" si="174"/>
        <v>24376405</v>
      </c>
      <c r="F2707" s="10" t="str">
        <f>IFERROR(VLOOKUP(I2707,DATABASE!$N:$O,2,FALSE),"")</f>
        <v>لباس كار نسوز(بلوز و شلوار)</v>
      </c>
      <c r="G2707" s="3" t="s">
        <v>2534</v>
      </c>
      <c r="H2707" s="4">
        <v>24376</v>
      </c>
      <c r="I2707" s="3" t="s">
        <v>1740</v>
      </c>
      <c r="J2707" s="3" t="s">
        <v>1741</v>
      </c>
      <c r="K2707" s="5">
        <v>1</v>
      </c>
      <c r="L2707" s="3" t="s">
        <v>28</v>
      </c>
      <c r="M2707" s="3" t="s">
        <v>19</v>
      </c>
      <c r="N2707" s="3" t="s">
        <v>172</v>
      </c>
      <c r="O2707" s="1">
        <v>405</v>
      </c>
      <c r="P2707" s="4">
        <v>1</v>
      </c>
      <c r="Q2707" s="10">
        <f t="shared" si="171"/>
        <v>405</v>
      </c>
    </row>
    <row r="2708" spans="2:17" ht="20.25" customHeight="1">
      <c r="B2708" s="10" t="str">
        <f t="shared" si="172"/>
        <v>لباس كار ديرسوز(بلوز و شلوار)723</v>
      </c>
      <c r="C2708" s="10" t="str">
        <f t="shared" si="173"/>
        <v>لباس كار ديرسوز(بلوز و شلوار)1402/08/17723</v>
      </c>
      <c r="D2708" s="10" t="str">
        <f>IFERROR(IF(تحویلی!$E$1="","",IF(NOSA!O2708=تحویلی!$E$1,تحویلی!$E$1&amp;COUNTIF(NOSA!$O$1:O2708,تحویلی!$E$1),"")),"")</f>
        <v/>
      </c>
      <c r="E2708" s="10" t="str">
        <f t="shared" si="174"/>
        <v>24385723</v>
      </c>
      <c r="F2708" s="10" t="str">
        <f>IFERROR(VLOOKUP(I2708,DATABASE!$N:$O,2,FALSE),"")</f>
        <v>لباس كار ديرسوز(بلوز و شلوار)</v>
      </c>
      <c r="G2708" s="3" t="s">
        <v>2534</v>
      </c>
      <c r="H2708" s="4">
        <v>24385</v>
      </c>
      <c r="I2708" s="3" t="s">
        <v>1619</v>
      </c>
      <c r="J2708" s="3" t="s">
        <v>1620</v>
      </c>
      <c r="K2708" s="5">
        <v>1</v>
      </c>
      <c r="L2708" s="3" t="s">
        <v>28</v>
      </c>
      <c r="M2708" s="3" t="s">
        <v>9</v>
      </c>
      <c r="N2708" s="3" t="s">
        <v>2864</v>
      </c>
      <c r="O2708" s="1">
        <v>723</v>
      </c>
      <c r="P2708" s="4">
        <v>0</v>
      </c>
      <c r="Q2708" s="10">
        <f t="shared" si="171"/>
        <v>723</v>
      </c>
    </row>
    <row r="2709" spans="2:17" ht="20.25" customHeight="1">
      <c r="B2709" s="10" t="str">
        <f t="shared" si="172"/>
        <v>723</v>
      </c>
      <c r="C2709" s="10" t="str">
        <f t="shared" si="173"/>
        <v>1402/08/17723</v>
      </c>
      <c r="D2709" s="10" t="str">
        <f>IFERROR(IF(تحویلی!$E$1="","",IF(NOSA!O2709=تحویلی!$E$1,تحویلی!$E$1&amp;COUNTIF(NOSA!$O$1:O2709,تحویلی!$E$1),"")),"")</f>
        <v/>
      </c>
      <c r="E2709" s="10" t="str">
        <f t="shared" si="174"/>
        <v>24385723</v>
      </c>
      <c r="F2709" s="10" t="str">
        <f>IFERROR(VLOOKUP(I2709,DATABASE!$N:$O,2,FALSE),"")</f>
        <v/>
      </c>
      <c r="G2709" s="3" t="s">
        <v>2534</v>
      </c>
      <c r="H2709" s="4">
        <v>24385</v>
      </c>
      <c r="I2709" s="3" t="s">
        <v>2699</v>
      </c>
      <c r="J2709" s="3" t="s">
        <v>7</v>
      </c>
      <c r="K2709" s="5">
        <v>1</v>
      </c>
      <c r="L2709" s="3" t="s">
        <v>8</v>
      </c>
      <c r="M2709" s="3" t="s">
        <v>9</v>
      </c>
      <c r="N2709" s="3" t="s">
        <v>2864</v>
      </c>
      <c r="O2709" s="1">
        <v>723</v>
      </c>
      <c r="P2709" s="4">
        <v>0</v>
      </c>
      <c r="Q2709" s="10">
        <f t="shared" si="171"/>
        <v>723</v>
      </c>
    </row>
    <row r="2710" spans="2:17" ht="20.25" customHeight="1">
      <c r="B2710" s="10" t="str">
        <f t="shared" si="172"/>
        <v>دستكش ضد برش سبك723</v>
      </c>
      <c r="C2710" s="10" t="str">
        <f t="shared" si="173"/>
        <v>دستكش ضد برش سبك1402/08/17723</v>
      </c>
      <c r="D2710" s="10" t="str">
        <f>IFERROR(IF(تحویلی!$E$1="","",IF(NOSA!O2710=تحویلی!$E$1,تحویلی!$E$1&amp;COUNTIF(NOSA!$O$1:O2710,تحویلی!$E$1),"")),"")</f>
        <v/>
      </c>
      <c r="E2710" s="10" t="str">
        <f t="shared" si="174"/>
        <v>24385723</v>
      </c>
      <c r="F2710" s="10" t="str">
        <f>IFERROR(VLOOKUP(I2710,DATABASE!$N:$O,2,FALSE),"")</f>
        <v>دستكش ضد برش سبك</v>
      </c>
      <c r="G2710" s="154" t="s">
        <v>2534</v>
      </c>
      <c r="H2710" s="155">
        <v>24385</v>
      </c>
      <c r="I2710" s="154" t="s">
        <v>1442</v>
      </c>
      <c r="J2710" s="154" t="s">
        <v>22</v>
      </c>
      <c r="K2710" s="156">
        <v>1</v>
      </c>
      <c r="L2710" s="154" t="s">
        <v>3</v>
      </c>
      <c r="M2710" s="154" t="s">
        <v>9</v>
      </c>
      <c r="N2710" s="154" t="s">
        <v>2864</v>
      </c>
      <c r="O2710" s="153">
        <v>723</v>
      </c>
      <c r="P2710" s="155">
        <v>0</v>
      </c>
      <c r="Q2710" s="10">
        <f t="shared" si="171"/>
        <v>723</v>
      </c>
    </row>
    <row r="2711" spans="2:17" ht="20.25" customHeight="1">
      <c r="B2711" s="10" t="str">
        <f t="shared" si="172"/>
        <v>دستكش ضد برش سبك427</v>
      </c>
      <c r="C2711" s="10" t="str">
        <f t="shared" si="173"/>
        <v>دستكش ضد برش سبك1402/08/17427</v>
      </c>
      <c r="D2711" s="10" t="str">
        <f>IFERROR(IF(تحویلی!$E$1="","",IF(NOSA!O2711=تحویلی!$E$1,تحویلی!$E$1&amp;COUNTIF(NOSA!$O$1:O2711,تحویلی!$E$1),"")),"")</f>
        <v/>
      </c>
      <c r="E2711" s="10" t="str">
        <f t="shared" si="174"/>
        <v>24386427</v>
      </c>
      <c r="F2711" s="10" t="str">
        <f>IFERROR(VLOOKUP(I2711,DATABASE!$N:$O,2,FALSE),"")</f>
        <v>دستكش ضد برش سبك</v>
      </c>
      <c r="G2711" s="154" t="s">
        <v>2534</v>
      </c>
      <c r="H2711" s="155">
        <v>24386</v>
      </c>
      <c r="I2711" s="154" t="s">
        <v>1442</v>
      </c>
      <c r="J2711" s="154" t="s">
        <v>22</v>
      </c>
      <c r="K2711" s="156">
        <v>1</v>
      </c>
      <c r="L2711" s="154" t="s">
        <v>3</v>
      </c>
      <c r="M2711" s="154" t="s">
        <v>9</v>
      </c>
      <c r="N2711" s="154" t="s">
        <v>2865</v>
      </c>
      <c r="O2711" s="153">
        <v>427</v>
      </c>
      <c r="P2711" s="155">
        <v>0</v>
      </c>
      <c r="Q2711" s="10">
        <f t="shared" si="171"/>
        <v>427</v>
      </c>
    </row>
    <row r="2712" spans="2:17" ht="20.25" customHeight="1">
      <c r="B2712" s="10" t="str">
        <f t="shared" si="172"/>
        <v>عينك كهربايي (روكلاهي)475</v>
      </c>
      <c r="C2712" s="10" t="str">
        <f t="shared" si="173"/>
        <v>عينك كهربايي (روكلاهي)1402/08/17475</v>
      </c>
      <c r="D2712" s="10" t="str">
        <f>IFERROR(IF(تحویلی!$E$1="","",IF(NOSA!O2712=تحویلی!$E$1,تحویلی!$E$1&amp;COUNTIF(NOSA!$O$1:O2712,تحویلی!$E$1),"")),"")</f>
        <v/>
      </c>
      <c r="E2712" s="10" t="str">
        <f t="shared" si="174"/>
        <v>24387475</v>
      </c>
      <c r="F2712" s="10" t="str">
        <f>IFERROR(VLOOKUP(I2712,DATABASE!$N:$O,2,FALSE),"")</f>
        <v>عينك كهربايي (روكلاهي)</v>
      </c>
      <c r="G2712" s="154" t="s">
        <v>2534</v>
      </c>
      <c r="H2712" s="155">
        <v>24387</v>
      </c>
      <c r="I2712" s="154" t="s">
        <v>1560</v>
      </c>
      <c r="J2712" s="154" t="s">
        <v>1561</v>
      </c>
      <c r="K2712" s="156">
        <v>1</v>
      </c>
      <c r="L2712" s="154" t="s">
        <v>8</v>
      </c>
      <c r="M2712" s="154" t="s">
        <v>19</v>
      </c>
      <c r="N2712" s="154" t="s">
        <v>2866</v>
      </c>
      <c r="O2712" s="153">
        <v>475</v>
      </c>
      <c r="P2712" s="155">
        <v>0</v>
      </c>
      <c r="Q2712" s="10">
        <f t="shared" si="171"/>
        <v>475</v>
      </c>
    </row>
    <row r="2713" spans="2:17" ht="20.25" customHeight="1">
      <c r="B2713" s="10" t="str">
        <f t="shared" si="172"/>
        <v>دستكش ضد برش سبك475</v>
      </c>
      <c r="C2713" s="10" t="str">
        <f t="shared" si="173"/>
        <v>دستكش ضد برش سبك1402/08/17475</v>
      </c>
      <c r="D2713" s="10" t="str">
        <f>IFERROR(IF(تحویلی!$E$1="","",IF(NOSA!O2713=تحویلی!$E$1,تحویلی!$E$1&amp;COUNTIF(NOSA!$O$1:O2713,تحویلی!$E$1),"")),"")</f>
        <v/>
      </c>
      <c r="E2713" s="10" t="str">
        <f t="shared" si="174"/>
        <v>24387475</v>
      </c>
      <c r="F2713" s="10" t="str">
        <f>IFERROR(VLOOKUP(I2713,DATABASE!$N:$O,2,FALSE),"")</f>
        <v>دستكش ضد برش سبك</v>
      </c>
      <c r="G2713" s="154" t="s">
        <v>2534</v>
      </c>
      <c r="H2713" s="155">
        <v>24387</v>
      </c>
      <c r="I2713" s="154" t="s">
        <v>1442</v>
      </c>
      <c r="J2713" s="154" t="s">
        <v>22</v>
      </c>
      <c r="K2713" s="156">
        <v>1</v>
      </c>
      <c r="L2713" s="154" t="s">
        <v>3</v>
      </c>
      <c r="M2713" s="154" t="s">
        <v>19</v>
      </c>
      <c r="N2713" s="154" t="s">
        <v>2866</v>
      </c>
      <c r="O2713" s="153">
        <v>475</v>
      </c>
      <c r="P2713" s="155">
        <v>0</v>
      </c>
      <c r="Q2713" s="10">
        <f t="shared" si="171"/>
        <v>475</v>
      </c>
    </row>
    <row r="2714" spans="2:17" ht="20.25" customHeight="1">
      <c r="B2714" s="10" t="str">
        <f t="shared" si="172"/>
        <v>دستكش ساق بلند نسوز303</v>
      </c>
      <c r="C2714" s="10" t="str">
        <f t="shared" si="173"/>
        <v>دستكش ساق بلند نسوز1402/08/17303</v>
      </c>
      <c r="D2714" s="10" t="str">
        <f>IFERROR(IF(تحویلی!$E$1="","",IF(NOSA!O2714=تحویلی!$E$1,تحویلی!$E$1&amp;COUNTIF(NOSA!$O$1:O2714,تحویلی!$E$1),"")),"")</f>
        <v/>
      </c>
      <c r="E2714" s="10" t="str">
        <f t="shared" si="174"/>
        <v>24388303</v>
      </c>
      <c r="F2714" s="10" t="str">
        <f>IFERROR(VLOOKUP(I2714,DATABASE!$N:$O,2,FALSE),"")</f>
        <v>دستكش ساق بلند نسوز</v>
      </c>
      <c r="G2714" s="154" t="s">
        <v>2534</v>
      </c>
      <c r="H2714" s="155">
        <v>24388</v>
      </c>
      <c r="I2714" s="154" t="s">
        <v>1461</v>
      </c>
      <c r="J2714" s="154" t="s">
        <v>34</v>
      </c>
      <c r="K2714" s="156">
        <v>1</v>
      </c>
      <c r="L2714" s="154" t="s">
        <v>3</v>
      </c>
      <c r="M2714" s="154" t="s">
        <v>19</v>
      </c>
      <c r="N2714" s="154" t="s">
        <v>10</v>
      </c>
      <c r="O2714" s="153">
        <v>303</v>
      </c>
      <c r="P2714" s="155">
        <v>0</v>
      </c>
      <c r="Q2714" s="10">
        <f t="shared" si="171"/>
        <v>303</v>
      </c>
    </row>
    <row r="2715" spans="2:17" ht="20.25" customHeight="1">
      <c r="B2715" s="10" t="str">
        <f t="shared" si="172"/>
        <v>دستكش ضد برش سبك303</v>
      </c>
      <c r="C2715" s="10" t="str">
        <f t="shared" si="173"/>
        <v>دستكش ضد برش سبك1402/08/17303</v>
      </c>
      <c r="D2715" s="10" t="str">
        <f>IFERROR(IF(تحویلی!$E$1="","",IF(NOSA!O2715=تحویلی!$E$1,تحویلی!$E$1&amp;COUNTIF(NOSA!$O$1:O2715,تحویلی!$E$1),"")),"")</f>
        <v/>
      </c>
      <c r="E2715" s="10" t="str">
        <f t="shared" si="174"/>
        <v>24388303</v>
      </c>
      <c r="F2715" s="10" t="str">
        <f>IFERROR(VLOOKUP(I2715,DATABASE!$N:$O,2,FALSE),"")</f>
        <v>دستكش ضد برش سبك</v>
      </c>
      <c r="G2715" s="154" t="s">
        <v>2534</v>
      </c>
      <c r="H2715" s="155">
        <v>24388</v>
      </c>
      <c r="I2715" s="154" t="s">
        <v>1442</v>
      </c>
      <c r="J2715" s="154" t="s">
        <v>22</v>
      </c>
      <c r="K2715" s="156">
        <v>1</v>
      </c>
      <c r="L2715" s="154" t="s">
        <v>3</v>
      </c>
      <c r="M2715" s="154" t="s">
        <v>19</v>
      </c>
      <c r="N2715" s="154" t="s">
        <v>10</v>
      </c>
      <c r="O2715" s="153">
        <v>303</v>
      </c>
      <c r="P2715" s="155">
        <v>0</v>
      </c>
      <c r="Q2715" s="10">
        <f t="shared" si="171"/>
        <v>303</v>
      </c>
    </row>
    <row r="2716" spans="2:17" ht="20.25" customHeight="1">
      <c r="B2716" s="10" t="str">
        <f t="shared" si="172"/>
        <v>دستكش استاد كار303</v>
      </c>
      <c r="C2716" s="10" t="str">
        <f t="shared" si="173"/>
        <v>دستكش استاد كار1402/08/17303</v>
      </c>
      <c r="D2716" s="10" t="str">
        <f>IFERROR(IF(تحویلی!$E$1="","",IF(NOSA!O2716=تحویلی!$E$1,تحویلی!$E$1&amp;COUNTIF(NOSA!$O$1:O2716,تحویلی!$E$1),"")),"")</f>
        <v/>
      </c>
      <c r="E2716" s="10" t="str">
        <f t="shared" si="174"/>
        <v>24388303</v>
      </c>
      <c r="F2716" s="10" t="str">
        <f>IFERROR(VLOOKUP(I2716,DATABASE!$N:$O,2,FALSE),"")</f>
        <v>دستكش استاد كار</v>
      </c>
      <c r="G2716" s="154" t="s">
        <v>2534</v>
      </c>
      <c r="H2716" s="155">
        <v>24388</v>
      </c>
      <c r="I2716" s="154" t="s">
        <v>1543</v>
      </c>
      <c r="J2716" s="154" t="s">
        <v>255</v>
      </c>
      <c r="K2716" s="156">
        <v>1</v>
      </c>
      <c r="L2716" s="154" t="s">
        <v>3</v>
      </c>
      <c r="M2716" s="154" t="s">
        <v>19</v>
      </c>
      <c r="N2716" s="154" t="s">
        <v>10</v>
      </c>
      <c r="O2716" s="153">
        <v>303</v>
      </c>
      <c r="P2716" s="155">
        <v>0</v>
      </c>
      <c r="Q2716" s="10">
        <f t="shared" si="171"/>
        <v>303</v>
      </c>
    </row>
    <row r="2717" spans="2:17" ht="20.25" customHeight="1">
      <c r="B2717" s="10" t="str">
        <f t="shared" si="172"/>
        <v>دستكش ضد برش سبك1</v>
      </c>
      <c r="C2717" s="10" t="str">
        <f t="shared" si="173"/>
        <v>دستكش ضد برش سبك1402/08/17849</v>
      </c>
      <c r="D2717" s="10" t="str">
        <f>IFERROR(IF(تحویلی!$E$1="","",IF(NOSA!O2717=تحویلی!$E$1,تحویلی!$E$1&amp;COUNTIF(NOSA!$O$1:O2717,تحویلی!$E$1),"")),"")</f>
        <v/>
      </c>
      <c r="E2717" s="10" t="str">
        <f t="shared" si="174"/>
        <v>24389849</v>
      </c>
      <c r="F2717" s="10" t="str">
        <f>IFERROR(VLOOKUP(I2717,DATABASE!$N:$O,2,FALSE),"")</f>
        <v>دستكش ضد برش سبك</v>
      </c>
      <c r="G2717" s="154" t="s">
        <v>2534</v>
      </c>
      <c r="H2717" s="155">
        <v>24389</v>
      </c>
      <c r="I2717" s="154" t="s">
        <v>1442</v>
      </c>
      <c r="J2717" s="154" t="s">
        <v>22</v>
      </c>
      <c r="K2717" s="156">
        <v>1</v>
      </c>
      <c r="L2717" s="154" t="s">
        <v>3</v>
      </c>
      <c r="M2717" s="154" t="s">
        <v>19</v>
      </c>
      <c r="N2717" s="154" t="s">
        <v>2867</v>
      </c>
      <c r="O2717" s="153">
        <v>849</v>
      </c>
      <c r="P2717" s="155">
        <v>0</v>
      </c>
      <c r="Q2717" s="4">
        <v>1</v>
      </c>
    </row>
    <row r="2718" spans="2:17" ht="20.25" customHeight="1">
      <c r="B2718" s="10" t="str">
        <f t="shared" si="172"/>
        <v>لباس زير زمستاني- بلوز و شلوار1</v>
      </c>
      <c r="C2718" s="10" t="str">
        <f t="shared" si="173"/>
        <v>لباس زير زمستاني- بلوز و شلوار1402/08/17849</v>
      </c>
      <c r="D2718" s="10" t="str">
        <f>IFERROR(IF(تحویلی!$E$1="","",IF(NOSA!O2718=تحویلی!$E$1,تحویلی!$E$1&amp;COUNTIF(NOSA!$O$1:O2718,تحویلی!$E$1),"")),"")</f>
        <v/>
      </c>
      <c r="E2718" s="10" t="str">
        <f t="shared" si="174"/>
        <v>24397849</v>
      </c>
      <c r="F2718" s="10" t="str">
        <f>IFERROR(VLOOKUP(I2718,DATABASE!$N:$O,2,FALSE),"")</f>
        <v>لباس زير زمستاني- بلوز و شلوار</v>
      </c>
      <c r="G2718" s="154" t="s">
        <v>2534</v>
      </c>
      <c r="H2718" s="155">
        <v>24397</v>
      </c>
      <c r="I2718" s="154" t="s">
        <v>2361</v>
      </c>
      <c r="J2718" s="154" t="s">
        <v>2826</v>
      </c>
      <c r="K2718" s="156">
        <v>1</v>
      </c>
      <c r="L2718" s="154" t="s">
        <v>28</v>
      </c>
      <c r="M2718" s="154" t="s">
        <v>19</v>
      </c>
      <c r="N2718" s="154" t="s">
        <v>2867</v>
      </c>
      <c r="O2718" s="153">
        <v>849</v>
      </c>
      <c r="P2718" s="155">
        <v>0</v>
      </c>
      <c r="Q2718" s="4">
        <v>1</v>
      </c>
    </row>
    <row r="2719" spans="2:17" ht="20.25" customHeight="1">
      <c r="B2719" s="10" t="str">
        <f t="shared" si="172"/>
        <v>لباس زير زمستاني- بلوز و شلوار1</v>
      </c>
      <c r="C2719" s="10" t="str">
        <f t="shared" si="173"/>
        <v>لباس زير زمستاني- بلوز و شلوار1402/08/17427</v>
      </c>
      <c r="D2719" s="10" t="str">
        <f>IFERROR(IF(تحویلی!$E$1="","",IF(NOSA!O2719=تحویلی!$E$1,تحویلی!$E$1&amp;COUNTIF(NOSA!$O$1:O2719,تحویلی!$E$1),"")),"")</f>
        <v/>
      </c>
      <c r="E2719" s="10" t="str">
        <f t="shared" si="174"/>
        <v>24398427</v>
      </c>
      <c r="F2719" s="10" t="str">
        <f>IFERROR(VLOOKUP(I2719,DATABASE!$N:$O,2,FALSE),"")</f>
        <v>لباس زير زمستاني- بلوز و شلوار</v>
      </c>
      <c r="G2719" s="154" t="s">
        <v>2534</v>
      </c>
      <c r="H2719" s="155">
        <v>24398</v>
      </c>
      <c r="I2719" s="154" t="s">
        <v>2361</v>
      </c>
      <c r="J2719" s="154" t="s">
        <v>2826</v>
      </c>
      <c r="K2719" s="156">
        <v>1</v>
      </c>
      <c r="L2719" s="154" t="s">
        <v>28</v>
      </c>
      <c r="M2719" s="154" t="s">
        <v>9</v>
      </c>
      <c r="N2719" s="154" t="s">
        <v>2865</v>
      </c>
      <c r="O2719" s="153">
        <v>427</v>
      </c>
      <c r="P2719" s="155">
        <v>0</v>
      </c>
      <c r="Q2719" s="4">
        <v>1</v>
      </c>
    </row>
    <row r="2720" spans="2:17" ht="20.25" customHeight="1">
      <c r="B2720" s="10" t="str">
        <f t="shared" si="172"/>
        <v>بند كفش1</v>
      </c>
      <c r="C2720" s="10" t="str">
        <f t="shared" si="173"/>
        <v>بند كفش1402/08/18839</v>
      </c>
      <c r="D2720" s="10" t="str">
        <f>IFERROR(IF(تحویلی!$E$1="","",IF(NOSA!O2720=تحویلی!$E$1,تحویلی!$E$1&amp;COUNTIF(NOSA!$O$1:O2720,تحویلی!$E$1),"")),"")</f>
        <v/>
      </c>
      <c r="E2720" s="10" t="str">
        <f t="shared" si="174"/>
        <v>24405839</v>
      </c>
      <c r="F2720" s="10" t="str">
        <f>IFERROR(VLOOKUP(I2720,DATABASE!$N:$O,2,FALSE),"")</f>
        <v>بند كفش</v>
      </c>
      <c r="G2720" s="154" t="s">
        <v>2535</v>
      </c>
      <c r="H2720" s="155">
        <v>24405</v>
      </c>
      <c r="I2720" s="154" t="s">
        <v>1462</v>
      </c>
      <c r="J2720" s="154" t="s">
        <v>450</v>
      </c>
      <c r="K2720" s="156">
        <v>1</v>
      </c>
      <c r="L2720" s="154" t="s">
        <v>3</v>
      </c>
      <c r="M2720" s="154" t="s">
        <v>202</v>
      </c>
      <c r="N2720" s="154" t="s">
        <v>2863</v>
      </c>
      <c r="O2720" s="153">
        <v>839</v>
      </c>
      <c r="P2720" s="155">
        <v>0</v>
      </c>
      <c r="Q2720" s="4">
        <v>1</v>
      </c>
    </row>
    <row r="2721" spans="2:17" ht="20.25" customHeight="1">
      <c r="B2721" s="10" t="str">
        <f t="shared" si="172"/>
        <v>دستكش كف دوبل چرمي0</v>
      </c>
      <c r="C2721" s="10" t="str">
        <f t="shared" si="173"/>
        <v>دستكش كف دوبل چرمي1402/08/18563</v>
      </c>
      <c r="D2721" s="10" t="str">
        <f>IFERROR(IF(تحویلی!$E$1="","",IF(NOSA!O2721=تحویلی!$E$1,تحویلی!$E$1&amp;COUNTIF(NOSA!$O$1:O2721,تحویلی!$E$1),"")),"")</f>
        <v/>
      </c>
      <c r="E2721" s="10" t="str">
        <f t="shared" si="174"/>
        <v>24406563</v>
      </c>
      <c r="F2721" s="10" t="str">
        <f>IFERROR(VLOOKUP(I2721,DATABASE!$N:$O,2,FALSE),"")</f>
        <v>دستكش كف دوبل چرمي</v>
      </c>
      <c r="G2721" s="3" t="s">
        <v>2535</v>
      </c>
      <c r="H2721" s="4">
        <v>24406</v>
      </c>
      <c r="I2721" s="3" t="s">
        <v>1683</v>
      </c>
      <c r="J2721" s="3" t="s">
        <v>1684</v>
      </c>
      <c r="K2721" s="5">
        <v>1</v>
      </c>
      <c r="L2721" s="3" t="s">
        <v>3</v>
      </c>
      <c r="M2721" s="3" t="s">
        <v>25</v>
      </c>
      <c r="N2721" s="3" t="s">
        <v>196</v>
      </c>
      <c r="O2721" s="1">
        <v>563</v>
      </c>
      <c r="P2721" s="4">
        <v>0</v>
      </c>
      <c r="Q2721" s="4">
        <v>0</v>
      </c>
    </row>
    <row r="2722" spans="2:17" ht="20.25" customHeight="1">
      <c r="B2722" s="10" t="str">
        <f t="shared" si="172"/>
        <v>دستكش ضد برش سبك0</v>
      </c>
      <c r="C2722" s="10" t="str">
        <f t="shared" si="173"/>
        <v>دستكش ضد برش سبك1402/08/18706</v>
      </c>
      <c r="D2722" s="10" t="str">
        <f>IFERROR(IF(تحویلی!$E$1="","",IF(NOSA!O2722=تحویلی!$E$1,تحویلی!$E$1&amp;COUNTIF(NOSA!$O$1:O2722,تحویلی!$E$1),"")),"")</f>
        <v/>
      </c>
      <c r="E2722" s="10" t="str">
        <f t="shared" si="174"/>
        <v>24431706</v>
      </c>
      <c r="F2722" s="10" t="str">
        <f>IFERROR(VLOOKUP(I2722,DATABASE!$N:$O,2,FALSE),"")</f>
        <v>دستكش ضد برش سبك</v>
      </c>
      <c r="G2722" s="3" t="s">
        <v>2535</v>
      </c>
      <c r="H2722" s="4">
        <v>24431</v>
      </c>
      <c r="I2722" s="3" t="s">
        <v>1442</v>
      </c>
      <c r="J2722" s="3" t="s">
        <v>22</v>
      </c>
      <c r="K2722" s="5">
        <v>1</v>
      </c>
      <c r="L2722" s="3" t="s">
        <v>3</v>
      </c>
      <c r="M2722" s="3" t="s">
        <v>40</v>
      </c>
      <c r="N2722" s="3" t="s">
        <v>177</v>
      </c>
      <c r="O2722" s="1">
        <v>706</v>
      </c>
      <c r="P2722" s="4">
        <v>1</v>
      </c>
      <c r="Q2722" s="4">
        <v>0</v>
      </c>
    </row>
    <row r="2723" spans="2:17" ht="20.25" customHeight="1">
      <c r="B2723" s="10" t="str">
        <f t="shared" si="172"/>
        <v>دستكش ضد برش سبك0</v>
      </c>
      <c r="C2723" s="10" t="str">
        <f t="shared" si="173"/>
        <v>دستكش ضد برش سبك1402/08/18641</v>
      </c>
      <c r="D2723" s="10" t="str">
        <f>IFERROR(IF(تحویلی!$E$1="","",IF(NOSA!O2723=تحویلی!$E$1,تحویلی!$E$1&amp;COUNTIF(NOSA!$O$1:O2723,تحویلی!$E$1),"")),"")</f>
        <v/>
      </c>
      <c r="E2723" s="10" t="str">
        <f t="shared" si="174"/>
        <v>24431641</v>
      </c>
      <c r="F2723" s="10" t="str">
        <f>IFERROR(VLOOKUP(I2723,DATABASE!$N:$O,2,FALSE),"")</f>
        <v>دستكش ضد برش سبك</v>
      </c>
      <c r="G2723" s="3" t="s">
        <v>2535</v>
      </c>
      <c r="H2723" s="4">
        <v>24431</v>
      </c>
      <c r="I2723" s="3" t="s">
        <v>1442</v>
      </c>
      <c r="J2723" s="3" t="s">
        <v>22</v>
      </c>
      <c r="K2723" s="5">
        <v>1</v>
      </c>
      <c r="L2723" s="3" t="s">
        <v>3</v>
      </c>
      <c r="M2723" s="3" t="s">
        <v>47</v>
      </c>
      <c r="N2723" s="3" t="s">
        <v>154</v>
      </c>
      <c r="O2723" s="1">
        <v>641</v>
      </c>
      <c r="P2723" s="4">
        <v>0</v>
      </c>
      <c r="Q2723" s="4">
        <v>0</v>
      </c>
    </row>
    <row r="2724" spans="2:17" ht="20.25" customHeight="1">
      <c r="B2724" s="10" t="str">
        <f t="shared" si="172"/>
        <v>لباس كار كارشناسي0</v>
      </c>
      <c r="C2724" s="10" t="str">
        <f t="shared" si="173"/>
        <v>لباس كار كارشناسي1402/08/18760</v>
      </c>
      <c r="D2724" s="10" t="str">
        <f>IFERROR(IF(تحویلی!$E$1="","",IF(NOSA!O2724=تحویلی!$E$1,تحویلی!$E$1&amp;COUNTIF(NOSA!$O$1:O2724,تحویلی!$E$1),"")),"")</f>
        <v/>
      </c>
      <c r="E2724" s="10" t="str">
        <f t="shared" si="174"/>
        <v>24437760</v>
      </c>
      <c r="F2724" s="10" t="str">
        <f>IFERROR(VLOOKUP(I2724,DATABASE!$N:$O,2,FALSE),"")</f>
        <v>لباس كار كارشناسي</v>
      </c>
      <c r="G2724" s="3" t="s">
        <v>2535</v>
      </c>
      <c r="H2724" s="4">
        <v>24437</v>
      </c>
      <c r="I2724" s="3" t="s">
        <v>1754</v>
      </c>
      <c r="J2724" s="3" t="s">
        <v>1755</v>
      </c>
      <c r="K2724" s="5">
        <v>1</v>
      </c>
      <c r="L2724" s="3" t="s">
        <v>28</v>
      </c>
      <c r="M2724" s="3" t="s">
        <v>202</v>
      </c>
      <c r="N2724" s="3" t="s">
        <v>1003</v>
      </c>
      <c r="O2724" s="1">
        <v>760</v>
      </c>
      <c r="P2724" s="4">
        <v>0</v>
      </c>
      <c r="Q2724" s="4">
        <v>0</v>
      </c>
    </row>
    <row r="2725" spans="2:17" ht="20.25" customHeight="1">
      <c r="B2725" s="10" t="str">
        <f t="shared" si="172"/>
        <v>كفش ايمني0</v>
      </c>
      <c r="C2725" s="10" t="str">
        <f t="shared" si="173"/>
        <v>كفش ايمني1402/08/18760</v>
      </c>
      <c r="D2725" s="10" t="str">
        <f>IFERROR(IF(تحویلی!$E$1="","",IF(NOSA!O2725=تحویلی!$E$1,تحویلی!$E$1&amp;COUNTIF(NOSA!$O$1:O2725,تحویلی!$E$1),"")),"")</f>
        <v/>
      </c>
      <c r="E2725" s="10" t="str">
        <f t="shared" si="174"/>
        <v>24437760</v>
      </c>
      <c r="F2725" s="10" t="str">
        <f>IFERROR(VLOOKUP(I2725,DATABASE!$N:$O,2,FALSE),"")</f>
        <v>كفش ايمني</v>
      </c>
      <c r="G2725" s="3" t="s">
        <v>2535</v>
      </c>
      <c r="H2725" s="4">
        <v>24437</v>
      </c>
      <c r="I2725" s="3" t="s">
        <v>1526</v>
      </c>
      <c r="J2725" s="3" t="s">
        <v>1729</v>
      </c>
      <c r="K2725" s="5">
        <v>1</v>
      </c>
      <c r="L2725" s="3" t="s">
        <v>3</v>
      </c>
      <c r="M2725" s="3" t="s">
        <v>202</v>
      </c>
      <c r="N2725" s="3" t="s">
        <v>1003</v>
      </c>
      <c r="O2725" s="1">
        <v>760</v>
      </c>
      <c r="P2725" s="4">
        <v>0</v>
      </c>
      <c r="Q2725" s="4">
        <v>0</v>
      </c>
    </row>
    <row r="2726" spans="2:17" ht="20.25" customHeight="1">
      <c r="B2726" s="10" t="str">
        <f t="shared" si="172"/>
        <v>0</v>
      </c>
      <c r="C2726" s="10" t="str">
        <f t="shared" si="173"/>
        <v>1402/08/18624</v>
      </c>
      <c r="D2726" s="10" t="str">
        <f>IFERROR(IF(تحویلی!$E$1="","",IF(NOSA!O2726=تحویلی!$E$1,تحویلی!$E$1&amp;COUNTIF(NOSA!$O$1:O2726,تحویلی!$E$1),"")),"")</f>
        <v/>
      </c>
      <c r="E2726" s="10" t="str">
        <f t="shared" si="174"/>
        <v>24444624</v>
      </c>
      <c r="F2726" s="10" t="str">
        <f>IFERROR(VLOOKUP(I2726,DATABASE!$N:$O,2,FALSE),"")</f>
        <v/>
      </c>
      <c r="G2726" s="3" t="s">
        <v>2535</v>
      </c>
      <c r="H2726" s="4">
        <v>24444</v>
      </c>
      <c r="I2726" s="3" t="s">
        <v>2699</v>
      </c>
      <c r="J2726" s="3" t="s">
        <v>7</v>
      </c>
      <c r="K2726" s="5">
        <v>1</v>
      </c>
      <c r="L2726" s="3" t="s">
        <v>8</v>
      </c>
      <c r="M2726" s="3" t="s">
        <v>25</v>
      </c>
      <c r="N2726" s="3" t="s">
        <v>2868</v>
      </c>
      <c r="O2726" s="1">
        <v>624</v>
      </c>
      <c r="P2726" s="4">
        <v>0</v>
      </c>
      <c r="Q2726" s="4">
        <v>0</v>
      </c>
    </row>
    <row r="2727" spans="2:17" ht="20.25" customHeight="1">
      <c r="B2727" s="10" t="str">
        <f t="shared" si="172"/>
        <v>دستكش كف مواد سبك1</v>
      </c>
      <c r="C2727" s="10" t="str">
        <f t="shared" si="173"/>
        <v>دستكش كف مواد سبك1402/08/18599</v>
      </c>
      <c r="D2727" s="10" t="str">
        <f>IFERROR(IF(تحویلی!$E$1="","",IF(NOSA!O2727=تحویلی!$E$1,تحویلی!$E$1&amp;COUNTIF(NOSA!$O$1:O2727,تحویلی!$E$1),"")),"")</f>
        <v/>
      </c>
      <c r="E2727" s="10" t="str">
        <f t="shared" si="174"/>
        <v>24446599</v>
      </c>
      <c r="F2727" s="10" t="str">
        <f>IFERROR(VLOOKUP(I2727,DATABASE!$N:$O,2,FALSE),"")</f>
        <v>دستكش كف مواد سبك</v>
      </c>
      <c r="G2727" s="3" t="s">
        <v>2535</v>
      </c>
      <c r="H2727" s="4">
        <v>24446</v>
      </c>
      <c r="I2727" s="3" t="s">
        <v>1456</v>
      </c>
      <c r="J2727" s="3" t="s">
        <v>2</v>
      </c>
      <c r="K2727" s="5">
        <v>1</v>
      </c>
      <c r="L2727" s="3" t="s">
        <v>3</v>
      </c>
      <c r="M2727" s="3" t="s">
        <v>47</v>
      </c>
      <c r="N2727" s="3" t="s">
        <v>2708</v>
      </c>
      <c r="O2727" s="1">
        <v>599</v>
      </c>
      <c r="P2727" s="4">
        <v>0</v>
      </c>
      <c r="Q2727" s="4">
        <v>1</v>
      </c>
    </row>
    <row r="2728" spans="2:17" ht="20.25" customHeight="1">
      <c r="B2728" s="10" t="str">
        <f t="shared" si="172"/>
        <v>دستكش كف مواد سبك0</v>
      </c>
      <c r="C2728" s="10" t="str">
        <f t="shared" si="173"/>
        <v>دستكش كف مواد سبك1402/08/18460</v>
      </c>
      <c r="D2728" s="10" t="str">
        <f>IFERROR(IF(تحویلی!$E$1="","",IF(NOSA!O2728=تحویلی!$E$1,تحویلی!$E$1&amp;COUNTIF(NOSA!$O$1:O2728,تحویلی!$E$1),"")),"")</f>
        <v/>
      </c>
      <c r="E2728" s="10" t="str">
        <f t="shared" si="174"/>
        <v>24446460</v>
      </c>
      <c r="F2728" s="10" t="str">
        <f>IFERROR(VLOOKUP(I2728,DATABASE!$N:$O,2,FALSE),"")</f>
        <v>دستكش كف مواد سبك</v>
      </c>
      <c r="G2728" s="3" t="s">
        <v>2535</v>
      </c>
      <c r="H2728" s="4">
        <v>24446</v>
      </c>
      <c r="I2728" s="3" t="s">
        <v>1456</v>
      </c>
      <c r="J2728" s="3" t="s">
        <v>2</v>
      </c>
      <c r="K2728" s="5">
        <v>1</v>
      </c>
      <c r="L2728" s="3" t="s">
        <v>3</v>
      </c>
      <c r="M2728" s="3" t="s">
        <v>47</v>
      </c>
      <c r="N2728" s="3" t="s">
        <v>2765</v>
      </c>
      <c r="O2728" s="1">
        <v>460</v>
      </c>
      <c r="P2728" s="4">
        <v>0</v>
      </c>
      <c r="Q2728" s="4">
        <v>0</v>
      </c>
    </row>
    <row r="2729" spans="2:17" ht="20.25" customHeight="1">
      <c r="B2729" s="10" t="str">
        <f t="shared" si="172"/>
        <v>لباس زير زمستاني- بلوز و شلوار1</v>
      </c>
      <c r="C2729" s="10" t="str">
        <f t="shared" si="173"/>
        <v>لباس زير زمستاني- بلوز و شلوار1402/08/18545</v>
      </c>
      <c r="D2729" s="10" t="str">
        <f>IFERROR(IF(تحویلی!$E$1="","",IF(NOSA!O2729=تحویلی!$E$1,تحویلی!$E$1&amp;COUNTIF(NOSA!$O$1:O2729,تحویلی!$E$1),"")),"")</f>
        <v/>
      </c>
      <c r="E2729" s="10" t="str">
        <f t="shared" si="174"/>
        <v>24451545</v>
      </c>
      <c r="F2729" s="10" t="str">
        <f>IFERROR(VLOOKUP(I2729,DATABASE!$N:$O,2,FALSE),"")</f>
        <v>لباس زير زمستاني- بلوز و شلوار</v>
      </c>
      <c r="G2729" s="3" t="s">
        <v>2535</v>
      </c>
      <c r="H2729" s="4">
        <v>24451</v>
      </c>
      <c r="I2729" s="3" t="s">
        <v>2361</v>
      </c>
      <c r="J2729" s="3" t="s">
        <v>2826</v>
      </c>
      <c r="K2729" s="5">
        <v>1</v>
      </c>
      <c r="L2729" s="3" t="s">
        <v>28</v>
      </c>
      <c r="M2729" s="3" t="s">
        <v>19</v>
      </c>
      <c r="N2729" s="3" t="s">
        <v>927</v>
      </c>
      <c r="O2729" s="1">
        <v>545</v>
      </c>
      <c r="P2729" s="4">
        <v>0</v>
      </c>
      <c r="Q2729" s="4">
        <v>1</v>
      </c>
    </row>
    <row r="2730" spans="2:17" ht="20.25" customHeight="1">
      <c r="B2730" s="10" t="str">
        <f t="shared" si="172"/>
        <v>دستكش كف مواد سبك0</v>
      </c>
      <c r="C2730" s="10" t="str">
        <f t="shared" si="173"/>
        <v>دستكش كف مواد سبك1402/08/19254</v>
      </c>
      <c r="D2730" s="10" t="str">
        <f>IFERROR(IF(تحویلی!$E$1="","",IF(NOSA!O2730=تحویلی!$E$1,تحویلی!$E$1&amp;COUNTIF(NOSA!$O$1:O2730,تحویلی!$E$1),"")),"")</f>
        <v/>
      </c>
      <c r="E2730" s="10" t="str">
        <f t="shared" si="174"/>
        <v>24454254</v>
      </c>
      <c r="F2730" s="10" t="str">
        <f>IFERROR(VLOOKUP(I2730,DATABASE!$N:$O,2,FALSE),"")</f>
        <v>دستكش كف مواد سبك</v>
      </c>
      <c r="G2730" s="3" t="s">
        <v>2536</v>
      </c>
      <c r="H2730" s="4">
        <v>24454</v>
      </c>
      <c r="I2730" s="3" t="s">
        <v>1456</v>
      </c>
      <c r="J2730" s="3" t="s">
        <v>2</v>
      </c>
      <c r="K2730" s="5">
        <v>1</v>
      </c>
      <c r="L2730" s="3" t="s">
        <v>3</v>
      </c>
      <c r="M2730" s="3" t="s">
        <v>47</v>
      </c>
      <c r="N2730" s="3" t="s">
        <v>279</v>
      </c>
      <c r="O2730" s="1">
        <v>254</v>
      </c>
      <c r="P2730" s="4">
        <v>0</v>
      </c>
      <c r="Q2730" s="4">
        <v>0</v>
      </c>
    </row>
    <row r="2731" spans="2:17" ht="20.25" customHeight="1">
      <c r="B2731" s="10" t="str">
        <f t="shared" si="172"/>
        <v>دستكش كف مواد سبك0</v>
      </c>
      <c r="C2731" s="10" t="str">
        <f t="shared" si="173"/>
        <v>دستكش كف مواد سبك1402/08/19673</v>
      </c>
      <c r="D2731" s="10" t="str">
        <f>IFERROR(IF(تحویلی!$E$1="","",IF(NOSA!O2731=تحویلی!$E$1,تحویلی!$E$1&amp;COUNTIF(NOSA!$O$1:O2731,تحویلی!$E$1),"")),"")</f>
        <v/>
      </c>
      <c r="E2731" s="10" t="str">
        <f t="shared" si="174"/>
        <v>24456673</v>
      </c>
      <c r="F2731" s="10" t="str">
        <f>IFERROR(VLOOKUP(I2731,DATABASE!$N:$O,2,FALSE),"")</f>
        <v>دستكش كف مواد سبك</v>
      </c>
      <c r="G2731" s="3" t="s">
        <v>2536</v>
      </c>
      <c r="H2731" s="4">
        <v>24456</v>
      </c>
      <c r="I2731" s="3" t="s">
        <v>1456</v>
      </c>
      <c r="J2731" s="3" t="s">
        <v>2</v>
      </c>
      <c r="K2731" s="5">
        <v>1</v>
      </c>
      <c r="L2731" s="3" t="s">
        <v>3</v>
      </c>
      <c r="M2731" s="3" t="s">
        <v>47</v>
      </c>
      <c r="N2731" s="3" t="s">
        <v>311</v>
      </c>
      <c r="O2731" s="1">
        <v>673</v>
      </c>
      <c r="P2731" s="4">
        <v>0</v>
      </c>
      <c r="Q2731" s="4">
        <v>0</v>
      </c>
    </row>
    <row r="2732" spans="2:17" ht="20.25" customHeight="1">
      <c r="B2732" s="10" t="str">
        <f t="shared" si="172"/>
        <v>لباس كار نسوز- بلو0</v>
      </c>
      <c r="C2732" s="10" t="str">
        <f t="shared" si="173"/>
        <v>لباس كار نسوز- بلو1402/08/19718</v>
      </c>
      <c r="D2732" s="10" t="str">
        <f>IFERROR(IF(تحویلی!$E$1="","",IF(NOSA!O2732=تحویلی!$E$1,تحویلی!$E$1&amp;COUNTIF(NOSA!$O$1:O2732,تحویلی!$E$1),"")),"")</f>
        <v/>
      </c>
      <c r="E2732" s="10" t="str">
        <f t="shared" si="174"/>
        <v>24458718</v>
      </c>
      <c r="F2732" s="10" t="str">
        <f>IFERROR(VLOOKUP(I2732,DATABASE!$N:$O,2,FALSE),"")</f>
        <v>لباس كار نسوز- بلو</v>
      </c>
      <c r="G2732" s="3" t="s">
        <v>2536</v>
      </c>
      <c r="H2732" s="4">
        <v>24458</v>
      </c>
      <c r="I2732" s="3" t="s">
        <v>1641</v>
      </c>
      <c r="J2732" s="3" t="s">
        <v>1642</v>
      </c>
      <c r="K2732" s="5">
        <v>1</v>
      </c>
      <c r="L2732" s="3" t="s">
        <v>8</v>
      </c>
      <c r="M2732" s="3" t="s">
        <v>19</v>
      </c>
      <c r="N2732" s="3" t="s">
        <v>293</v>
      </c>
      <c r="O2732" s="1">
        <v>718</v>
      </c>
      <c r="P2732" s="4">
        <v>1</v>
      </c>
      <c r="Q2732" s="4">
        <v>0</v>
      </c>
    </row>
    <row r="2733" spans="2:17" ht="20.25" customHeight="1">
      <c r="B2733" s="10" t="str">
        <f t="shared" si="172"/>
        <v>0</v>
      </c>
      <c r="C2733" s="10" t="str">
        <f t="shared" si="173"/>
        <v>1402/08/19718</v>
      </c>
      <c r="D2733" s="10" t="str">
        <f>IFERROR(IF(تحویلی!$E$1="","",IF(NOSA!O2733=تحویلی!$E$1,تحویلی!$E$1&amp;COUNTIF(NOSA!$O$1:O2733,تحویلی!$E$1),"")),"")</f>
        <v/>
      </c>
      <c r="E2733" s="10" t="str">
        <f t="shared" si="174"/>
        <v>24458718</v>
      </c>
      <c r="F2733" s="10" t="str">
        <f>IFERROR(VLOOKUP(I2733,DATABASE!$N:$O,2,FALSE),"")</f>
        <v/>
      </c>
      <c r="G2733" s="3" t="s">
        <v>2536</v>
      </c>
      <c r="H2733" s="4">
        <v>24458</v>
      </c>
      <c r="I2733" s="3" t="s">
        <v>2664</v>
      </c>
      <c r="J2733" s="3" t="s">
        <v>2665</v>
      </c>
      <c r="K2733" s="5">
        <v>1</v>
      </c>
      <c r="L2733" s="3" t="s">
        <v>8</v>
      </c>
      <c r="M2733" s="3" t="s">
        <v>19</v>
      </c>
      <c r="N2733" s="3" t="s">
        <v>293</v>
      </c>
      <c r="O2733" s="1">
        <v>718</v>
      </c>
      <c r="P2733" s="4">
        <v>0</v>
      </c>
      <c r="Q2733" s="4">
        <v>0</v>
      </c>
    </row>
    <row r="2734" spans="2:17" ht="20.25" customHeight="1">
      <c r="B2734" s="10" t="str">
        <f t="shared" si="172"/>
        <v>كاپشن كارگري0</v>
      </c>
      <c r="C2734" s="10" t="str">
        <f t="shared" si="173"/>
        <v>كاپشن كارگري1402/08/19843</v>
      </c>
      <c r="D2734" s="10" t="str">
        <f>IFERROR(IF(تحویلی!$E$1="","",IF(NOSA!O2734=تحویلی!$E$1,تحویلی!$E$1&amp;COUNTIF(NOSA!$O$1:O2734,تحویلی!$E$1),"")),"")</f>
        <v/>
      </c>
      <c r="E2734" s="10" t="str">
        <f t="shared" si="174"/>
        <v>24463843</v>
      </c>
      <c r="F2734" s="10" t="str">
        <f>IFERROR(VLOOKUP(I2734,DATABASE!$N:$O,2,FALSE),"")</f>
        <v>كاپشن كارگري</v>
      </c>
      <c r="G2734" s="3" t="s">
        <v>2536</v>
      </c>
      <c r="H2734" s="4">
        <v>24463</v>
      </c>
      <c r="I2734" s="3" t="s">
        <v>2341</v>
      </c>
      <c r="J2734" s="3" t="s">
        <v>794</v>
      </c>
      <c r="K2734" s="5">
        <v>1</v>
      </c>
      <c r="L2734" s="3" t="s">
        <v>8</v>
      </c>
      <c r="M2734" s="3" t="s">
        <v>47</v>
      </c>
      <c r="N2734" s="3" t="s">
        <v>2682</v>
      </c>
      <c r="O2734" s="1">
        <v>843</v>
      </c>
      <c r="P2734" s="4">
        <v>0</v>
      </c>
      <c r="Q2734" s="4">
        <v>0</v>
      </c>
    </row>
    <row r="2735" spans="2:17" ht="20.25" customHeight="1">
      <c r="B2735" s="10" t="str">
        <f t="shared" si="172"/>
        <v>لباس كار نسوز- بلو834</v>
      </c>
      <c r="C2735" s="10" t="str">
        <f t="shared" si="173"/>
        <v>لباس كار نسوز- بلو1402/08/19834</v>
      </c>
      <c r="D2735" s="10" t="str">
        <f>IFERROR(IF(تحویلی!$E$1="","",IF(NOSA!O2735=تحویلی!$E$1,تحویلی!$E$1&amp;COUNTIF(NOSA!$O$1:O2735,تحویلی!$E$1),"")),"")</f>
        <v/>
      </c>
      <c r="E2735" s="10" t="str">
        <f t="shared" si="174"/>
        <v>24464834</v>
      </c>
      <c r="F2735" s="10" t="str">
        <f>IFERROR(VLOOKUP(I2735,DATABASE!$N:$O,2,FALSE),"")</f>
        <v>لباس كار نسوز- بلو</v>
      </c>
      <c r="G2735" s="3" t="s">
        <v>2536</v>
      </c>
      <c r="H2735" s="4">
        <v>24464</v>
      </c>
      <c r="I2735" s="3" t="s">
        <v>1641</v>
      </c>
      <c r="J2735" s="3" t="s">
        <v>1642</v>
      </c>
      <c r="K2735" s="5">
        <v>1</v>
      </c>
      <c r="L2735" s="3" t="s">
        <v>8</v>
      </c>
      <c r="M2735" s="3" t="s">
        <v>19</v>
      </c>
      <c r="N2735" s="3" t="s">
        <v>2647</v>
      </c>
      <c r="O2735" s="1">
        <v>834</v>
      </c>
      <c r="P2735" s="4">
        <v>1</v>
      </c>
      <c r="Q2735" s="10">
        <f t="shared" ref="Q2735:Q2783" si="175">VALUE(O2735)</f>
        <v>834</v>
      </c>
    </row>
    <row r="2736" spans="2:17" ht="20.25" customHeight="1">
      <c r="B2736" s="10" t="str">
        <f t="shared" si="172"/>
        <v>834</v>
      </c>
      <c r="C2736" s="10" t="str">
        <f t="shared" si="173"/>
        <v>1402/08/19834</v>
      </c>
      <c r="D2736" s="10" t="str">
        <f>IFERROR(IF(تحویلی!$E$1="","",IF(NOSA!O2736=تحویلی!$E$1,تحویلی!$E$1&amp;COUNTIF(NOSA!$O$1:O2736,تحویلی!$E$1),"")),"")</f>
        <v/>
      </c>
      <c r="E2736" s="10" t="str">
        <f t="shared" si="174"/>
        <v>24464834</v>
      </c>
      <c r="F2736" s="10" t="str">
        <f>IFERROR(VLOOKUP(I2736,DATABASE!$N:$O,2,FALSE),"")</f>
        <v/>
      </c>
      <c r="G2736" s="3" t="s">
        <v>2536</v>
      </c>
      <c r="H2736" s="4">
        <v>24464</v>
      </c>
      <c r="I2736" s="3" t="s">
        <v>2675</v>
      </c>
      <c r="J2736" s="3" t="s">
        <v>2676</v>
      </c>
      <c r="K2736" s="5">
        <v>1</v>
      </c>
      <c r="L2736" s="3" t="s">
        <v>8</v>
      </c>
      <c r="M2736" s="3" t="s">
        <v>19</v>
      </c>
      <c r="N2736" s="3" t="s">
        <v>2647</v>
      </c>
      <c r="O2736" s="1">
        <v>834</v>
      </c>
      <c r="P2736" s="4">
        <v>1</v>
      </c>
      <c r="Q2736" s="10">
        <f t="shared" si="175"/>
        <v>834</v>
      </c>
    </row>
    <row r="2737" spans="2:17" ht="20.25" customHeight="1">
      <c r="B2737" s="10" t="str">
        <f t="shared" si="172"/>
        <v>دستكش ضد برش سبك31</v>
      </c>
      <c r="C2737" s="10" t="str">
        <f t="shared" si="173"/>
        <v>دستكش ضد برش سبك1402/08/1931</v>
      </c>
      <c r="D2737" s="10" t="str">
        <f>IFERROR(IF(تحویلی!$E$1="","",IF(NOSA!O2737=تحویلی!$E$1,تحویلی!$E$1&amp;COUNTIF(NOSA!$O$1:O2737,تحویلی!$E$1),"")),"")</f>
        <v/>
      </c>
      <c r="E2737" s="10" t="str">
        <f t="shared" si="174"/>
        <v>2447131</v>
      </c>
      <c r="F2737" s="10" t="str">
        <f>IFERROR(VLOOKUP(I2737,DATABASE!$N:$O,2,FALSE),"")</f>
        <v>دستكش ضد برش سبك</v>
      </c>
      <c r="G2737" s="3" t="s">
        <v>2536</v>
      </c>
      <c r="H2737" s="4">
        <v>24471</v>
      </c>
      <c r="I2737" s="3" t="s">
        <v>1442</v>
      </c>
      <c r="J2737" s="3" t="s">
        <v>22</v>
      </c>
      <c r="K2737" s="5">
        <v>1</v>
      </c>
      <c r="L2737" s="3" t="s">
        <v>3</v>
      </c>
      <c r="M2737" s="3" t="s">
        <v>9</v>
      </c>
      <c r="N2737" s="3" t="s">
        <v>717</v>
      </c>
      <c r="O2737" s="1">
        <v>31</v>
      </c>
      <c r="P2737" s="4">
        <v>0</v>
      </c>
      <c r="Q2737" s="10">
        <f t="shared" si="175"/>
        <v>31</v>
      </c>
    </row>
    <row r="2738" spans="2:17" ht="20.25" customHeight="1">
      <c r="B2738" s="10" t="str">
        <f t="shared" si="172"/>
        <v>دستكش ضد برش سبك573</v>
      </c>
      <c r="C2738" s="10" t="str">
        <f t="shared" si="173"/>
        <v>دستكش ضد برش سبك1402/08/19573</v>
      </c>
      <c r="D2738" s="10" t="str">
        <f>IFERROR(IF(تحویلی!$E$1="","",IF(NOSA!O2738=تحویلی!$E$1,تحویلی!$E$1&amp;COUNTIF(NOSA!$O$1:O2738,تحویلی!$E$1),"")),"")</f>
        <v/>
      </c>
      <c r="E2738" s="10" t="str">
        <f t="shared" si="174"/>
        <v>24472573</v>
      </c>
      <c r="F2738" s="10" t="str">
        <f>IFERROR(VLOOKUP(I2738,DATABASE!$N:$O,2,FALSE),"")</f>
        <v>دستكش ضد برش سبك</v>
      </c>
      <c r="G2738" s="3" t="s">
        <v>2536</v>
      </c>
      <c r="H2738" s="4">
        <v>24472</v>
      </c>
      <c r="I2738" s="3" t="s">
        <v>1442</v>
      </c>
      <c r="J2738" s="3" t="s">
        <v>22</v>
      </c>
      <c r="K2738" s="5">
        <v>1</v>
      </c>
      <c r="L2738" s="3" t="s">
        <v>3</v>
      </c>
      <c r="M2738" s="3" t="s">
        <v>19</v>
      </c>
      <c r="N2738" s="3" t="s">
        <v>2869</v>
      </c>
      <c r="O2738" s="1">
        <v>573</v>
      </c>
      <c r="P2738" s="4">
        <v>0</v>
      </c>
      <c r="Q2738" s="10">
        <f t="shared" si="175"/>
        <v>573</v>
      </c>
    </row>
    <row r="2739" spans="2:17" ht="20.25" customHeight="1">
      <c r="B2739" s="10" t="str">
        <f t="shared" si="172"/>
        <v>دستكش كف مواد سبك383</v>
      </c>
      <c r="C2739" s="10" t="str">
        <f t="shared" si="173"/>
        <v>دستكش كف مواد سبك1402/08/19383</v>
      </c>
      <c r="D2739" s="10" t="str">
        <f>IFERROR(IF(تحویلی!$E$1="","",IF(NOSA!O2739=تحویلی!$E$1,تحویلی!$E$1&amp;COUNTIF(NOSA!$O$1:O2739,تحویلی!$E$1),"")),"")</f>
        <v/>
      </c>
      <c r="E2739" s="10" t="str">
        <f t="shared" si="174"/>
        <v>24476383</v>
      </c>
      <c r="F2739" s="10" t="str">
        <f>IFERROR(VLOOKUP(I2739,DATABASE!$N:$O,2,FALSE),"")</f>
        <v>دستكش كف مواد سبك</v>
      </c>
      <c r="G2739" s="3" t="s">
        <v>2536</v>
      </c>
      <c r="H2739" s="4">
        <v>24476</v>
      </c>
      <c r="I2739" s="3" t="s">
        <v>1456</v>
      </c>
      <c r="J2739" s="3" t="s">
        <v>2</v>
      </c>
      <c r="K2739" s="5">
        <v>1</v>
      </c>
      <c r="L2739" s="3" t="s">
        <v>3</v>
      </c>
      <c r="M2739" s="3" t="s">
        <v>354</v>
      </c>
      <c r="N2739" s="3" t="s">
        <v>2870</v>
      </c>
      <c r="O2739" s="1">
        <v>383</v>
      </c>
      <c r="P2739" s="4">
        <v>0</v>
      </c>
      <c r="Q2739" s="10">
        <f t="shared" si="175"/>
        <v>383</v>
      </c>
    </row>
    <row r="2740" spans="2:17" ht="20.25" customHeight="1">
      <c r="B2740" s="10" t="str">
        <f t="shared" si="172"/>
        <v>دستكش ضد برش سبك277</v>
      </c>
      <c r="C2740" s="10" t="str">
        <f t="shared" si="173"/>
        <v>دستكش ضد برش سبك1402/08/20277</v>
      </c>
      <c r="D2740" s="10" t="str">
        <f>IFERROR(IF(تحویلی!$E$1="","",IF(NOSA!O2740=تحویلی!$E$1,تحویلی!$E$1&amp;COUNTIF(NOSA!$O$1:O2740,تحویلی!$E$1),"")),"")</f>
        <v/>
      </c>
      <c r="E2740" s="10" t="str">
        <f t="shared" si="174"/>
        <v>24488277</v>
      </c>
      <c r="F2740" s="10" t="str">
        <f>IFERROR(VLOOKUP(I2740,DATABASE!$N:$O,2,FALSE),"")</f>
        <v>دستكش ضد برش سبك</v>
      </c>
      <c r="G2740" s="3" t="s">
        <v>2537</v>
      </c>
      <c r="H2740" s="4">
        <v>24488</v>
      </c>
      <c r="I2740" s="3" t="s">
        <v>1442</v>
      </c>
      <c r="J2740" s="3" t="s">
        <v>22</v>
      </c>
      <c r="K2740" s="5">
        <v>1</v>
      </c>
      <c r="L2740" s="3" t="s">
        <v>3</v>
      </c>
      <c r="M2740" s="3" t="s">
        <v>25</v>
      </c>
      <c r="N2740" s="3" t="s">
        <v>79</v>
      </c>
      <c r="O2740" s="1">
        <v>277</v>
      </c>
      <c r="P2740" s="4">
        <v>0</v>
      </c>
      <c r="Q2740" s="10">
        <f t="shared" si="175"/>
        <v>277</v>
      </c>
    </row>
    <row r="2741" spans="2:17" ht="20.25" customHeight="1">
      <c r="B2741" s="10" t="str">
        <f t="shared" si="172"/>
        <v>دستكش ضد برش سبك234</v>
      </c>
      <c r="C2741" s="10" t="str">
        <f t="shared" si="173"/>
        <v>دستكش ضد برش سبك1402/08/20234</v>
      </c>
      <c r="D2741" s="10" t="str">
        <f>IFERROR(IF(تحویلی!$E$1="","",IF(NOSA!O2741=تحویلی!$E$1,تحویلی!$E$1&amp;COUNTIF(NOSA!$O$1:O2741,تحویلی!$E$1),"")),"")</f>
        <v/>
      </c>
      <c r="E2741" s="10" t="str">
        <f t="shared" si="174"/>
        <v>24488234</v>
      </c>
      <c r="F2741" s="10" t="str">
        <f>IFERROR(VLOOKUP(I2741,DATABASE!$N:$O,2,FALSE),"")</f>
        <v>دستكش ضد برش سبك</v>
      </c>
      <c r="G2741" s="3" t="s">
        <v>2537</v>
      </c>
      <c r="H2741" s="4">
        <v>24488</v>
      </c>
      <c r="I2741" s="3" t="s">
        <v>1442</v>
      </c>
      <c r="J2741" s="3" t="s">
        <v>22</v>
      </c>
      <c r="K2741" s="5">
        <v>1</v>
      </c>
      <c r="L2741" s="3" t="s">
        <v>3</v>
      </c>
      <c r="M2741" s="3" t="s">
        <v>25</v>
      </c>
      <c r="N2741" s="3" t="s">
        <v>484</v>
      </c>
      <c r="O2741" s="1">
        <v>234</v>
      </c>
      <c r="P2741" s="4">
        <v>0</v>
      </c>
      <c r="Q2741" s="10">
        <f t="shared" si="175"/>
        <v>234</v>
      </c>
    </row>
    <row r="2742" spans="2:17" ht="20.25" customHeight="1">
      <c r="B2742" s="10" t="str">
        <f t="shared" si="172"/>
        <v>دستكش ضد برش سبك166</v>
      </c>
      <c r="C2742" s="10" t="str">
        <f t="shared" si="173"/>
        <v>دستكش ضد برش سبك1402/08/20166</v>
      </c>
      <c r="D2742" s="10" t="str">
        <f>IFERROR(IF(تحویلی!$E$1="","",IF(NOSA!O2742=تحویلی!$E$1,تحویلی!$E$1&amp;COUNTIF(NOSA!$O$1:O2742,تحویلی!$E$1),"")),"")</f>
        <v/>
      </c>
      <c r="E2742" s="10" t="str">
        <f t="shared" si="174"/>
        <v>24488166</v>
      </c>
      <c r="F2742" s="10" t="str">
        <f>IFERROR(VLOOKUP(I2742,DATABASE!$N:$O,2,FALSE),"")</f>
        <v>دستكش ضد برش سبك</v>
      </c>
      <c r="G2742" s="3" t="s">
        <v>2537</v>
      </c>
      <c r="H2742" s="4">
        <v>24488</v>
      </c>
      <c r="I2742" s="3" t="s">
        <v>1442</v>
      </c>
      <c r="J2742" s="3" t="s">
        <v>22</v>
      </c>
      <c r="K2742" s="5">
        <v>1</v>
      </c>
      <c r="L2742" s="3" t="s">
        <v>3</v>
      </c>
      <c r="M2742" s="3" t="s">
        <v>25</v>
      </c>
      <c r="N2742" s="3" t="s">
        <v>2871</v>
      </c>
      <c r="O2742" s="1">
        <v>166</v>
      </c>
      <c r="P2742" s="4">
        <v>0</v>
      </c>
      <c r="Q2742" s="10">
        <f t="shared" si="175"/>
        <v>166</v>
      </c>
    </row>
    <row r="2743" spans="2:17" ht="20.25" customHeight="1">
      <c r="B2743" s="10" t="str">
        <f t="shared" si="172"/>
        <v>دستكش كف مواد سبك856</v>
      </c>
      <c r="C2743" s="10" t="str">
        <f t="shared" si="173"/>
        <v>دستكش كف مواد سبك1402/08/20856</v>
      </c>
      <c r="D2743" s="10" t="str">
        <f>IFERROR(IF(تحویلی!$E$1="","",IF(NOSA!O2743=تحویلی!$E$1,تحویلی!$E$1&amp;COUNTIF(NOSA!$O$1:O2743,تحویلی!$E$1),"")),"")</f>
        <v/>
      </c>
      <c r="E2743" s="10" t="str">
        <f t="shared" si="174"/>
        <v>24490856</v>
      </c>
      <c r="F2743" s="10" t="str">
        <f>IFERROR(VLOOKUP(I2743,DATABASE!$N:$O,2,FALSE),"")</f>
        <v>دستكش كف مواد سبك</v>
      </c>
      <c r="G2743" s="3" t="s">
        <v>2537</v>
      </c>
      <c r="H2743" s="4">
        <v>24490</v>
      </c>
      <c r="I2743" s="3" t="s">
        <v>1456</v>
      </c>
      <c r="J2743" s="3" t="s">
        <v>2</v>
      </c>
      <c r="K2743" s="5">
        <v>1</v>
      </c>
      <c r="L2743" s="3" t="s">
        <v>3</v>
      </c>
      <c r="M2743" s="3" t="s">
        <v>47</v>
      </c>
      <c r="N2743" s="3" t="s">
        <v>2793</v>
      </c>
      <c r="O2743" s="1">
        <v>856</v>
      </c>
      <c r="P2743" s="4">
        <v>0</v>
      </c>
      <c r="Q2743" s="10">
        <f t="shared" si="175"/>
        <v>856</v>
      </c>
    </row>
    <row r="2744" spans="2:17" ht="20.25" customHeight="1">
      <c r="B2744" s="10" t="str">
        <f t="shared" si="172"/>
        <v>دستكش كف مواد سبك855</v>
      </c>
      <c r="C2744" s="10" t="str">
        <f t="shared" si="173"/>
        <v>دستكش كف مواد سبك1402/08/20855</v>
      </c>
      <c r="D2744" s="10" t="str">
        <f>IFERROR(IF(تحویلی!$E$1="","",IF(NOSA!O2744=تحویلی!$E$1,تحویلی!$E$1&amp;COUNTIF(NOSA!$O$1:O2744,تحویلی!$E$1),"")),"")</f>
        <v/>
      </c>
      <c r="E2744" s="10" t="str">
        <f t="shared" si="174"/>
        <v>24490855</v>
      </c>
      <c r="F2744" s="10" t="str">
        <f>IFERROR(VLOOKUP(I2744,DATABASE!$N:$O,2,FALSE),"")</f>
        <v>دستكش كف مواد سبك</v>
      </c>
      <c r="G2744" s="3" t="s">
        <v>2537</v>
      </c>
      <c r="H2744" s="4">
        <v>24490</v>
      </c>
      <c r="I2744" s="3" t="s">
        <v>1456</v>
      </c>
      <c r="J2744" s="3" t="s">
        <v>2</v>
      </c>
      <c r="K2744" s="5">
        <v>1</v>
      </c>
      <c r="L2744" s="3" t="s">
        <v>3</v>
      </c>
      <c r="M2744" s="3" t="s">
        <v>47</v>
      </c>
      <c r="N2744" s="3" t="s">
        <v>2792</v>
      </c>
      <c r="O2744" s="1">
        <v>855</v>
      </c>
      <c r="P2744" s="4">
        <v>0</v>
      </c>
      <c r="Q2744" s="10">
        <f t="shared" si="175"/>
        <v>855</v>
      </c>
    </row>
    <row r="2745" spans="2:17" ht="20.25" customHeight="1">
      <c r="B2745" s="10" t="str">
        <f t="shared" si="172"/>
        <v>دستكش كف مواد سبك386</v>
      </c>
      <c r="C2745" s="10" t="str">
        <f t="shared" si="173"/>
        <v>دستكش كف مواد سبك1402/08/20386</v>
      </c>
      <c r="D2745" s="10" t="str">
        <f>IFERROR(IF(تحویلی!$E$1="","",IF(NOSA!O2745=تحویلی!$E$1,تحویلی!$E$1&amp;COUNTIF(NOSA!$O$1:O2745,تحویلی!$E$1),"")),"")</f>
        <v/>
      </c>
      <c r="E2745" s="10" t="str">
        <f t="shared" si="174"/>
        <v>24492386</v>
      </c>
      <c r="F2745" s="10" t="str">
        <f>IFERROR(VLOOKUP(I2745,DATABASE!$N:$O,2,FALSE),"")</f>
        <v>دستكش كف مواد سبك</v>
      </c>
      <c r="G2745" s="3" t="s">
        <v>2537</v>
      </c>
      <c r="H2745" s="4">
        <v>24492</v>
      </c>
      <c r="I2745" s="3" t="s">
        <v>1456</v>
      </c>
      <c r="J2745" s="3" t="s">
        <v>2</v>
      </c>
      <c r="K2745" s="5">
        <v>1</v>
      </c>
      <c r="L2745" s="3" t="s">
        <v>3</v>
      </c>
      <c r="M2745" s="3" t="s">
        <v>47</v>
      </c>
      <c r="N2745" s="3" t="s">
        <v>795</v>
      </c>
      <c r="O2745" s="1">
        <v>386</v>
      </c>
      <c r="P2745" s="4">
        <v>0</v>
      </c>
      <c r="Q2745" s="10">
        <f t="shared" si="175"/>
        <v>386</v>
      </c>
    </row>
    <row r="2746" spans="2:17" ht="20.25" customHeight="1">
      <c r="B2746" s="10" t="str">
        <f t="shared" si="172"/>
        <v>دستكش كف مواد سبك383</v>
      </c>
      <c r="C2746" s="10" t="str">
        <f t="shared" si="173"/>
        <v>دستكش كف مواد سبك1402/08/20383</v>
      </c>
      <c r="D2746" s="10" t="str">
        <f>IFERROR(IF(تحویلی!$E$1="","",IF(NOSA!O2746=تحویلی!$E$1,تحویلی!$E$1&amp;COUNTIF(NOSA!$O$1:O2746,تحویلی!$E$1),"")),"")</f>
        <v/>
      </c>
      <c r="E2746" s="10" t="str">
        <f t="shared" si="174"/>
        <v>24497383</v>
      </c>
      <c r="F2746" s="10" t="str">
        <f>IFERROR(VLOOKUP(I2746,DATABASE!$N:$O,2,FALSE),"")</f>
        <v>دستكش كف مواد سبك</v>
      </c>
      <c r="G2746" s="3" t="s">
        <v>2537</v>
      </c>
      <c r="H2746" s="4">
        <v>24497</v>
      </c>
      <c r="I2746" s="3" t="s">
        <v>1456</v>
      </c>
      <c r="J2746" s="3" t="s">
        <v>2</v>
      </c>
      <c r="K2746" s="5">
        <v>1</v>
      </c>
      <c r="L2746" s="3" t="s">
        <v>3</v>
      </c>
      <c r="M2746" s="3" t="s">
        <v>47</v>
      </c>
      <c r="N2746" s="3" t="s">
        <v>344</v>
      </c>
      <c r="O2746" s="1">
        <v>383</v>
      </c>
      <c r="P2746" s="4">
        <v>0</v>
      </c>
      <c r="Q2746" s="10">
        <f t="shared" si="175"/>
        <v>383</v>
      </c>
    </row>
    <row r="2747" spans="2:17" ht="20.25" customHeight="1">
      <c r="B2747" s="10" t="str">
        <f t="shared" si="172"/>
        <v>كفش ايمني233</v>
      </c>
      <c r="C2747" s="10" t="str">
        <f t="shared" si="173"/>
        <v>كفش ايمني1402/08/20233</v>
      </c>
      <c r="D2747" s="10" t="str">
        <f>IFERROR(IF(تحویلی!$E$1="","",IF(NOSA!O2747=تحویلی!$E$1,تحویلی!$E$1&amp;COUNTIF(NOSA!$O$1:O2747,تحویلی!$E$1),"")),"")</f>
        <v/>
      </c>
      <c r="E2747" s="10" t="str">
        <f t="shared" si="174"/>
        <v>24498233</v>
      </c>
      <c r="F2747" s="10" t="str">
        <f>IFERROR(VLOOKUP(I2747,DATABASE!$N:$O,2,FALSE),"")</f>
        <v>كفش ايمني</v>
      </c>
      <c r="G2747" s="3" t="s">
        <v>2537</v>
      </c>
      <c r="H2747" s="4">
        <v>24498</v>
      </c>
      <c r="I2747" s="3" t="s">
        <v>1539</v>
      </c>
      <c r="J2747" s="3" t="s">
        <v>1748</v>
      </c>
      <c r="K2747" s="5">
        <v>1</v>
      </c>
      <c r="L2747" s="3" t="s">
        <v>3</v>
      </c>
      <c r="M2747" s="3" t="s">
        <v>25</v>
      </c>
      <c r="N2747" s="3" t="s">
        <v>192</v>
      </c>
      <c r="O2747" s="1">
        <v>233</v>
      </c>
      <c r="P2747" s="4">
        <v>1</v>
      </c>
      <c r="Q2747" s="10">
        <f t="shared" si="175"/>
        <v>233</v>
      </c>
    </row>
    <row r="2748" spans="2:17" ht="20.25" customHeight="1">
      <c r="B2748" s="10" t="str">
        <f t="shared" si="172"/>
        <v>دستكش ضد برش سبك580</v>
      </c>
      <c r="C2748" s="10" t="str">
        <f t="shared" si="173"/>
        <v>دستكش ضد برش سبك1402/08/20580</v>
      </c>
      <c r="D2748" s="10" t="str">
        <f>IFERROR(IF(تحویلی!$E$1="","",IF(NOSA!O2748=تحویلی!$E$1,تحویلی!$E$1&amp;COUNTIF(NOSA!$O$1:O2748,تحویلی!$E$1),"")),"")</f>
        <v/>
      </c>
      <c r="E2748" s="10" t="str">
        <f t="shared" si="174"/>
        <v>24499580</v>
      </c>
      <c r="F2748" s="10" t="str">
        <f>IFERROR(VLOOKUP(I2748,DATABASE!$N:$O,2,FALSE),"")</f>
        <v>دستكش ضد برش سبك</v>
      </c>
      <c r="G2748" s="154" t="s">
        <v>2537</v>
      </c>
      <c r="H2748" s="155">
        <v>24499</v>
      </c>
      <c r="I2748" s="154" t="s">
        <v>1442</v>
      </c>
      <c r="J2748" s="154" t="s">
        <v>22</v>
      </c>
      <c r="K2748" s="156">
        <v>1</v>
      </c>
      <c r="L2748" s="154" t="s">
        <v>3</v>
      </c>
      <c r="M2748" s="154" t="s">
        <v>47</v>
      </c>
      <c r="N2748" s="154" t="s">
        <v>132</v>
      </c>
      <c r="O2748" s="153">
        <v>580</v>
      </c>
      <c r="P2748" s="155">
        <v>0</v>
      </c>
      <c r="Q2748" s="10">
        <f t="shared" si="175"/>
        <v>580</v>
      </c>
    </row>
    <row r="2749" spans="2:17" ht="20.25" customHeight="1">
      <c r="B2749" s="10" t="str">
        <f t="shared" si="172"/>
        <v>دستكش استاد كار402</v>
      </c>
      <c r="C2749" s="10" t="str">
        <f t="shared" si="173"/>
        <v>دستكش استاد كار1402/08/20402</v>
      </c>
      <c r="D2749" s="10" t="str">
        <f>IFERROR(IF(تحویلی!$E$1="","",IF(NOSA!O2749=تحویلی!$E$1,تحویلی!$E$1&amp;COUNTIF(NOSA!$O$1:O2749,تحویلی!$E$1),"")),"")</f>
        <v/>
      </c>
      <c r="E2749" s="10" t="str">
        <f t="shared" si="174"/>
        <v>24500402</v>
      </c>
      <c r="F2749" s="10" t="str">
        <f>IFERROR(VLOOKUP(I2749,DATABASE!$N:$O,2,FALSE),"")</f>
        <v>دستكش استاد كار</v>
      </c>
      <c r="G2749" s="154" t="s">
        <v>2537</v>
      </c>
      <c r="H2749" s="155">
        <v>24500</v>
      </c>
      <c r="I2749" s="154" t="s">
        <v>1543</v>
      </c>
      <c r="J2749" s="154" t="s">
        <v>255</v>
      </c>
      <c r="K2749" s="156">
        <v>1</v>
      </c>
      <c r="L2749" s="154" t="s">
        <v>3</v>
      </c>
      <c r="M2749" s="154" t="s">
        <v>4</v>
      </c>
      <c r="N2749" s="154" t="s">
        <v>68</v>
      </c>
      <c r="O2749" s="153">
        <v>402</v>
      </c>
      <c r="P2749" s="155">
        <v>0</v>
      </c>
      <c r="Q2749" s="10">
        <f t="shared" si="175"/>
        <v>402</v>
      </c>
    </row>
    <row r="2750" spans="2:17" ht="20.25" customHeight="1">
      <c r="B2750" s="10" t="str">
        <f t="shared" si="172"/>
        <v>دستكش ضد برش سبك776</v>
      </c>
      <c r="C2750" s="10" t="str">
        <f t="shared" si="173"/>
        <v>دستكش ضد برش سبك1402/08/20776</v>
      </c>
      <c r="D2750" s="10" t="str">
        <f>IFERROR(IF(تحویلی!$E$1="","",IF(NOSA!O2750=تحویلی!$E$1,تحویلی!$E$1&amp;COUNTIF(NOSA!$O$1:O2750,تحویلی!$E$1),"")),"")</f>
        <v/>
      </c>
      <c r="E2750" s="10" t="str">
        <f t="shared" si="174"/>
        <v>24500776</v>
      </c>
      <c r="F2750" s="10" t="str">
        <f>IFERROR(VLOOKUP(I2750,DATABASE!$N:$O,2,FALSE),"")</f>
        <v>دستكش ضد برش سبك</v>
      </c>
      <c r="G2750" s="154" t="s">
        <v>2537</v>
      </c>
      <c r="H2750" s="155">
        <v>24500</v>
      </c>
      <c r="I2750" s="154" t="s">
        <v>1442</v>
      </c>
      <c r="J2750" s="154" t="s">
        <v>22</v>
      </c>
      <c r="K2750" s="156">
        <v>1</v>
      </c>
      <c r="L2750" s="154" t="s">
        <v>3</v>
      </c>
      <c r="M2750" s="154" t="s">
        <v>4</v>
      </c>
      <c r="N2750" s="154" t="s">
        <v>1169</v>
      </c>
      <c r="O2750" s="153">
        <v>776</v>
      </c>
      <c r="P2750" s="155">
        <v>0</v>
      </c>
      <c r="Q2750" s="10">
        <f t="shared" si="175"/>
        <v>776</v>
      </c>
    </row>
    <row r="2751" spans="2:17" ht="20.25" customHeight="1">
      <c r="B2751" s="10" t="str">
        <f t="shared" si="172"/>
        <v>دستكش ضد برش سبك784</v>
      </c>
      <c r="C2751" s="10" t="str">
        <f t="shared" si="173"/>
        <v>دستكش ضد برش سبك1402/08/20784</v>
      </c>
      <c r="D2751" s="10" t="str">
        <f>IFERROR(IF(تحویلی!$E$1="","",IF(NOSA!O2751=تحویلی!$E$1,تحویلی!$E$1&amp;COUNTIF(NOSA!$O$1:O2751,تحویلی!$E$1),"")),"")</f>
        <v/>
      </c>
      <c r="E2751" s="10" t="str">
        <f t="shared" si="174"/>
        <v>24501784</v>
      </c>
      <c r="F2751" s="10" t="str">
        <f>IFERROR(VLOOKUP(I2751,DATABASE!$N:$O,2,FALSE),"")</f>
        <v>دستكش ضد برش سبك</v>
      </c>
      <c r="G2751" s="154" t="s">
        <v>2537</v>
      </c>
      <c r="H2751" s="155">
        <v>24501</v>
      </c>
      <c r="I2751" s="154" t="s">
        <v>1442</v>
      </c>
      <c r="J2751" s="154" t="s">
        <v>22</v>
      </c>
      <c r="K2751" s="156">
        <v>1</v>
      </c>
      <c r="L2751" s="154" t="s">
        <v>3</v>
      </c>
      <c r="M2751" s="154" t="s">
        <v>40</v>
      </c>
      <c r="N2751" s="154" t="s">
        <v>1268</v>
      </c>
      <c r="O2751" s="153">
        <v>784</v>
      </c>
      <c r="P2751" s="155">
        <v>1</v>
      </c>
      <c r="Q2751" s="10">
        <f t="shared" si="175"/>
        <v>784</v>
      </c>
    </row>
    <row r="2752" spans="2:17" ht="20.25" customHeight="1">
      <c r="B2752" s="10" t="str">
        <f t="shared" ref="B2752:B2813" si="176">F2752&amp;Q2752</f>
        <v>دستكش ضد برش سبك653</v>
      </c>
      <c r="C2752" s="10" t="str">
        <f t="shared" ref="C2752:C2813" si="177">F2752&amp;G2752&amp;O2752</f>
        <v>دستكش ضد برش سبك1402/08/20653</v>
      </c>
      <c r="D2752" s="10" t="str">
        <f>IFERROR(IF(تحویلی!$E$1="","",IF(NOSA!O2752=تحویلی!$E$1,تحویلی!$E$1&amp;COUNTIF(NOSA!$O$1:O2752,تحویلی!$E$1),"")),"")</f>
        <v/>
      </c>
      <c r="E2752" s="10" t="str">
        <f t="shared" ref="E2752:E2813" si="178">H2752&amp;O2752</f>
        <v>24501653</v>
      </c>
      <c r="F2752" s="10" t="str">
        <f>IFERROR(VLOOKUP(I2752,DATABASE!$N:$O,2,FALSE),"")</f>
        <v>دستكش ضد برش سبك</v>
      </c>
      <c r="G2752" s="154" t="s">
        <v>2537</v>
      </c>
      <c r="H2752" s="155">
        <v>24501</v>
      </c>
      <c r="I2752" s="154" t="s">
        <v>1442</v>
      </c>
      <c r="J2752" s="154" t="s">
        <v>22</v>
      </c>
      <c r="K2752" s="156">
        <v>1</v>
      </c>
      <c r="L2752" s="154" t="s">
        <v>3</v>
      </c>
      <c r="M2752" s="154" t="s">
        <v>19</v>
      </c>
      <c r="N2752" s="154" t="s">
        <v>106</v>
      </c>
      <c r="O2752" s="153">
        <v>653</v>
      </c>
      <c r="P2752" s="155">
        <v>0</v>
      </c>
      <c r="Q2752" s="10">
        <f t="shared" si="175"/>
        <v>653</v>
      </c>
    </row>
    <row r="2753" spans="2:17" ht="20.25" customHeight="1">
      <c r="B2753" s="10" t="str">
        <f t="shared" si="176"/>
        <v>لباس بادگير40</v>
      </c>
      <c r="C2753" s="10" t="str">
        <f t="shared" si="177"/>
        <v>لباس بادگير1402/08/2040</v>
      </c>
      <c r="D2753" s="10" t="str">
        <f>IFERROR(IF(تحویلی!$E$1="","",IF(NOSA!O2753=تحویلی!$E$1,تحویلی!$E$1&amp;COUNTIF(NOSA!$O$1:O2753,تحویلی!$E$1),"")),"")</f>
        <v/>
      </c>
      <c r="E2753" s="10" t="str">
        <f t="shared" si="178"/>
        <v>2450540</v>
      </c>
      <c r="F2753" s="10" t="str">
        <f>IFERROR(VLOOKUP(I2753,DATABASE!$N:$O,2,FALSE),"")</f>
        <v>لباس بادگير</v>
      </c>
      <c r="G2753" s="154" t="s">
        <v>2537</v>
      </c>
      <c r="H2753" s="155">
        <v>24505</v>
      </c>
      <c r="I2753" s="154" t="s">
        <v>2369</v>
      </c>
      <c r="J2753" s="154" t="s">
        <v>2205</v>
      </c>
      <c r="K2753" s="156">
        <v>2</v>
      </c>
      <c r="L2753" s="154" t="s">
        <v>28</v>
      </c>
      <c r="M2753" s="154" t="s">
        <v>202</v>
      </c>
      <c r="N2753" s="154" t="s">
        <v>313</v>
      </c>
      <c r="O2753" s="153">
        <v>40</v>
      </c>
      <c r="P2753" s="155">
        <v>0</v>
      </c>
      <c r="Q2753" s="10">
        <f t="shared" si="175"/>
        <v>40</v>
      </c>
    </row>
    <row r="2754" spans="2:17" ht="20.25" customHeight="1">
      <c r="B2754" s="10" t="str">
        <f t="shared" si="176"/>
        <v>دستكش كف مواد سبك733</v>
      </c>
      <c r="C2754" s="10" t="str">
        <f t="shared" si="177"/>
        <v>دستكش كف مواد سبك1402/08/20733</v>
      </c>
      <c r="D2754" s="10" t="str">
        <f>IFERROR(IF(تحویلی!$E$1="","",IF(NOSA!O2754=تحویلی!$E$1,تحویلی!$E$1&amp;COUNTIF(NOSA!$O$1:O2754,تحویلی!$E$1),"")),"")</f>
        <v/>
      </c>
      <c r="E2754" s="10" t="str">
        <f t="shared" si="178"/>
        <v>24516733</v>
      </c>
      <c r="F2754" s="10" t="str">
        <f>IFERROR(VLOOKUP(I2754,DATABASE!$N:$O,2,FALSE),"")</f>
        <v>دستكش كف مواد سبك</v>
      </c>
      <c r="G2754" s="154" t="s">
        <v>2537</v>
      </c>
      <c r="H2754" s="155">
        <v>24516</v>
      </c>
      <c r="I2754" s="154" t="s">
        <v>1456</v>
      </c>
      <c r="J2754" s="154" t="s">
        <v>2</v>
      </c>
      <c r="K2754" s="156">
        <v>1</v>
      </c>
      <c r="L2754" s="154" t="s">
        <v>3</v>
      </c>
      <c r="M2754" s="154" t="s">
        <v>47</v>
      </c>
      <c r="N2754" s="154" t="s">
        <v>628</v>
      </c>
      <c r="O2754" s="153">
        <v>733</v>
      </c>
      <c r="P2754" s="155">
        <v>1</v>
      </c>
      <c r="Q2754" s="10">
        <f t="shared" si="175"/>
        <v>733</v>
      </c>
    </row>
    <row r="2755" spans="2:17" ht="20.25" customHeight="1">
      <c r="B2755" s="10" t="str">
        <f t="shared" si="176"/>
        <v>كفش ستادي630</v>
      </c>
      <c r="C2755" s="10" t="str">
        <f t="shared" si="177"/>
        <v>كفش ستادي1402/08/20630</v>
      </c>
      <c r="D2755" s="10" t="str">
        <f>IFERROR(IF(تحویلی!$E$1="","",IF(NOSA!O2755=تحویلی!$E$1,تحویلی!$E$1&amp;COUNTIF(NOSA!$O$1:O2755,تحویلی!$E$1),"")),"")</f>
        <v/>
      </c>
      <c r="E2755" s="10" t="str">
        <f t="shared" si="178"/>
        <v>24525630</v>
      </c>
      <c r="F2755" s="10" t="str">
        <f>IFERROR(VLOOKUP(I2755,DATABASE!$N:$O,2,FALSE),"")</f>
        <v>كفش ستادي</v>
      </c>
      <c r="G2755" s="154" t="s">
        <v>2537</v>
      </c>
      <c r="H2755" s="155">
        <v>24525</v>
      </c>
      <c r="I2755" s="154" t="s">
        <v>2344</v>
      </c>
      <c r="J2755" s="154" t="s">
        <v>207</v>
      </c>
      <c r="K2755" s="156">
        <v>1</v>
      </c>
      <c r="L2755" s="154" t="s">
        <v>3</v>
      </c>
      <c r="M2755" s="154" t="s">
        <v>202</v>
      </c>
      <c r="N2755" s="154" t="s">
        <v>660</v>
      </c>
      <c r="O2755" s="153">
        <v>630</v>
      </c>
      <c r="P2755" s="155">
        <v>0</v>
      </c>
      <c r="Q2755" s="10">
        <f t="shared" si="175"/>
        <v>630</v>
      </c>
    </row>
    <row r="2756" spans="2:17" ht="20.25" customHeight="1">
      <c r="B2756" s="10" t="str">
        <f t="shared" si="176"/>
        <v>لباس زير زمستاني- بلوز و شلوار783</v>
      </c>
      <c r="C2756" s="10" t="str">
        <f t="shared" si="177"/>
        <v>لباس زير زمستاني- بلوز و شلوار1402/08/20783</v>
      </c>
      <c r="D2756" s="10" t="str">
        <f>IFERROR(IF(تحویلی!$E$1="","",IF(NOSA!O2756=تحویلی!$E$1,تحویلی!$E$1&amp;COUNTIF(NOSA!$O$1:O2756,تحویلی!$E$1),"")),"")</f>
        <v/>
      </c>
      <c r="E2756" s="10" t="str">
        <f t="shared" si="178"/>
        <v>24528783</v>
      </c>
      <c r="F2756" s="10" t="str">
        <f>IFERROR(VLOOKUP(I2756,DATABASE!$N:$O,2,FALSE),"")</f>
        <v>لباس زير زمستاني- بلوز و شلوار</v>
      </c>
      <c r="G2756" s="154" t="s">
        <v>2537</v>
      </c>
      <c r="H2756" s="155">
        <v>24528</v>
      </c>
      <c r="I2756" s="154" t="s">
        <v>2361</v>
      </c>
      <c r="J2756" s="154" t="s">
        <v>2826</v>
      </c>
      <c r="K2756" s="156">
        <v>1</v>
      </c>
      <c r="L2756" s="154" t="s">
        <v>28</v>
      </c>
      <c r="M2756" s="154" t="s">
        <v>4</v>
      </c>
      <c r="N2756" s="154" t="s">
        <v>1219</v>
      </c>
      <c r="O2756" s="153">
        <v>783</v>
      </c>
      <c r="P2756" s="155">
        <v>0</v>
      </c>
      <c r="Q2756" s="10">
        <f t="shared" si="175"/>
        <v>783</v>
      </c>
    </row>
    <row r="2757" spans="2:17" ht="20.25" customHeight="1">
      <c r="B2757" s="10" t="str">
        <f t="shared" si="176"/>
        <v>دستكش ضد برش سبك163</v>
      </c>
      <c r="C2757" s="10" t="str">
        <f t="shared" si="177"/>
        <v>دستكش ضد برش سبك1402/08/20163</v>
      </c>
      <c r="D2757" s="10" t="str">
        <f>IFERROR(IF(تحویلی!$E$1="","",IF(NOSA!O2757=تحویلی!$E$1,تحویلی!$E$1&amp;COUNTIF(NOSA!$O$1:O2757,تحویلی!$E$1),"")),"")</f>
        <v/>
      </c>
      <c r="E2757" s="10" t="str">
        <f t="shared" si="178"/>
        <v>24529163</v>
      </c>
      <c r="F2757" s="10" t="str">
        <f>IFERROR(VLOOKUP(I2757,DATABASE!$N:$O,2,FALSE),"")</f>
        <v>دستكش ضد برش سبك</v>
      </c>
      <c r="G2757" s="154" t="s">
        <v>2537</v>
      </c>
      <c r="H2757" s="155">
        <v>24529</v>
      </c>
      <c r="I2757" s="154" t="s">
        <v>1442</v>
      </c>
      <c r="J2757" s="154" t="s">
        <v>22</v>
      </c>
      <c r="K2757" s="156">
        <v>1</v>
      </c>
      <c r="L2757" s="154" t="s">
        <v>3</v>
      </c>
      <c r="M2757" s="154" t="s">
        <v>9</v>
      </c>
      <c r="N2757" s="154" t="s">
        <v>324</v>
      </c>
      <c r="O2757" s="153">
        <v>163</v>
      </c>
      <c r="P2757" s="155">
        <v>0</v>
      </c>
      <c r="Q2757" s="10">
        <f t="shared" si="175"/>
        <v>163</v>
      </c>
    </row>
    <row r="2758" spans="2:17" ht="20.25" customHeight="1">
      <c r="B2758" s="10" t="str">
        <f t="shared" si="176"/>
        <v>دستكش ضد برش سبك810</v>
      </c>
      <c r="C2758" s="10" t="str">
        <f t="shared" si="177"/>
        <v>دستكش ضد برش سبك1402/08/20810</v>
      </c>
      <c r="D2758" s="10" t="str">
        <f>IFERROR(IF(تحویلی!$E$1="","",IF(NOSA!O2758=تحویلی!$E$1,تحویلی!$E$1&amp;COUNTIF(NOSA!$O$1:O2758,تحویلی!$E$1),"")),"")</f>
        <v/>
      </c>
      <c r="E2758" s="10" t="str">
        <f t="shared" si="178"/>
        <v>24529810</v>
      </c>
      <c r="F2758" s="10" t="str">
        <f>IFERROR(VLOOKUP(I2758,DATABASE!$N:$O,2,FALSE),"")</f>
        <v>دستكش ضد برش سبك</v>
      </c>
      <c r="G2758" s="154" t="s">
        <v>2537</v>
      </c>
      <c r="H2758" s="155">
        <v>24529</v>
      </c>
      <c r="I2758" s="154" t="s">
        <v>1442</v>
      </c>
      <c r="J2758" s="154" t="s">
        <v>22</v>
      </c>
      <c r="K2758" s="156">
        <v>1</v>
      </c>
      <c r="L2758" s="154" t="s">
        <v>3</v>
      </c>
      <c r="M2758" s="154" t="s">
        <v>9</v>
      </c>
      <c r="N2758" s="154" t="s">
        <v>2872</v>
      </c>
      <c r="O2758" s="153">
        <v>810</v>
      </c>
      <c r="P2758" s="155">
        <v>0</v>
      </c>
      <c r="Q2758" s="10">
        <f t="shared" si="175"/>
        <v>810</v>
      </c>
    </row>
    <row r="2759" spans="2:17" ht="20.25" customHeight="1">
      <c r="B2759" s="10" t="str">
        <f t="shared" si="176"/>
        <v>لباس كار يكبار مصرف719</v>
      </c>
      <c r="C2759" s="10" t="str">
        <f t="shared" si="177"/>
        <v>لباس كار يكبار مصرف1402/08/20719</v>
      </c>
      <c r="D2759" s="10" t="str">
        <f>IFERROR(IF(تحویلی!$E$1="","",IF(NOSA!O2759=تحویلی!$E$1,تحویلی!$E$1&amp;COUNTIF(NOSA!$O$1:O2759,تحویلی!$E$1),"")),"")</f>
        <v/>
      </c>
      <c r="E2759" s="10" t="str">
        <f t="shared" si="178"/>
        <v>24532719</v>
      </c>
      <c r="F2759" s="10" t="str">
        <f>IFERROR(VLOOKUP(I2759,DATABASE!$N:$O,2,FALSE),"")</f>
        <v>لباس كار يكبار مصرف</v>
      </c>
      <c r="G2759" s="154" t="s">
        <v>2537</v>
      </c>
      <c r="H2759" s="155">
        <v>24532</v>
      </c>
      <c r="I2759" s="154" t="s">
        <v>1691</v>
      </c>
      <c r="J2759" s="154" t="s">
        <v>956</v>
      </c>
      <c r="K2759" s="156">
        <v>1</v>
      </c>
      <c r="L2759" s="154" t="s">
        <v>28</v>
      </c>
      <c r="M2759" s="154" t="s">
        <v>215</v>
      </c>
      <c r="N2759" s="154" t="s">
        <v>886</v>
      </c>
      <c r="O2759" s="153">
        <v>719</v>
      </c>
      <c r="P2759" s="155">
        <v>0</v>
      </c>
      <c r="Q2759" s="10">
        <f t="shared" si="175"/>
        <v>719</v>
      </c>
    </row>
    <row r="2760" spans="2:17" ht="20.25" customHeight="1">
      <c r="B2760" s="10" t="str">
        <f t="shared" si="176"/>
        <v>دستكش ضد برش سبك835</v>
      </c>
      <c r="C2760" s="10" t="str">
        <f t="shared" si="177"/>
        <v>دستكش ضد برش سبك1402/08/21835</v>
      </c>
      <c r="D2760" s="10" t="str">
        <f>IFERROR(IF(تحویلی!$E$1="","",IF(NOSA!O2760=تحویلی!$E$1,تحویلی!$E$1&amp;COUNTIF(NOSA!$O$1:O2760,تحویلی!$E$1),"")),"")</f>
        <v/>
      </c>
      <c r="E2760" s="10" t="str">
        <f t="shared" si="178"/>
        <v>24536835</v>
      </c>
      <c r="F2760" s="10" t="str">
        <f>IFERROR(VLOOKUP(I2760,DATABASE!$N:$O,2,FALSE),"")</f>
        <v>دستكش ضد برش سبك</v>
      </c>
      <c r="G2760" s="154" t="s">
        <v>2538</v>
      </c>
      <c r="H2760" s="155">
        <v>24536</v>
      </c>
      <c r="I2760" s="154" t="s">
        <v>1442</v>
      </c>
      <c r="J2760" s="154" t="s">
        <v>22</v>
      </c>
      <c r="K2760" s="156">
        <v>1</v>
      </c>
      <c r="L2760" s="154" t="s">
        <v>3</v>
      </c>
      <c r="M2760" s="154" t="s">
        <v>47</v>
      </c>
      <c r="N2760" s="154" t="s">
        <v>2677</v>
      </c>
      <c r="O2760" s="153">
        <v>835</v>
      </c>
      <c r="P2760" s="155">
        <v>0</v>
      </c>
      <c r="Q2760" s="10">
        <f t="shared" si="175"/>
        <v>835</v>
      </c>
    </row>
    <row r="2761" spans="2:17" ht="20.25" customHeight="1">
      <c r="B2761" s="10" t="str">
        <f t="shared" si="176"/>
        <v>دستكش كف دوبل چرمي852</v>
      </c>
      <c r="C2761" s="10" t="str">
        <f t="shared" si="177"/>
        <v>دستكش كف دوبل چرمي1402/08/21852</v>
      </c>
      <c r="D2761" s="10" t="str">
        <f>IFERROR(IF(تحویلی!$E$1="","",IF(NOSA!O2761=تحویلی!$E$1,تحویلی!$E$1&amp;COUNTIF(NOSA!$O$1:O2761,تحویلی!$E$1),"")),"")</f>
        <v/>
      </c>
      <c r="E2761" s="10" t="str">
        <f t="shared" si="178"/>
        <v>24537852</v>
      </c>
      <c r="F2761" s="10" t="str">
        <f>IFERROR(VLOOKUP(I2761,DATABASE!$N:$O,2,FALSE),"")</f>
        <v>دستكش كف دوبل چرمي</v>
      </c>
      <c r="G2761" s="3" t="s">
        <v>2538</v>
      </c>
      <c r="H2761" s="4">
        <v>24537</v>
      </c>
      <c r="I2761" s="3" t="s">
        <v>1683</v>
      </c>
      <c r="J2761" s="3" t="s">
        <v>1684</v>
      </c>
      <c r="K2761" s="5">
        <v>1</v>
      </c>
      <c r="L2761" s="3" t="s">
        <v>3</v>
      </c>
      <c r="M2761" s="3" t="s">
        <v>25</v>
      </c>
      <c r="N2761" s="3" t="s">
        <v>2753</v>
      </c>
      <c r="O2761" s="1">
        <v>852</v>
      </c>
      <c r="P2761" s="4">
        <v>1</v>
      </c>
      <c r="Q2761" s="10">
        <f t="shared" si="175"/>
        <v>852</v>
      </c>
    </row>
    <row r="2762" spans="2:17" ht="20.25" customHeight="1">
      <c r="B2762" s="10" t="str">
        <f t="shared" si="176"/>
        <v>كفش ايمني عايق برق791</v>
      </c>
      <c r="C2762" s="10" t="str">
        <f t="shared" si="177"/>
        <v>كفش ايمني عايق برق1402/08/21791</v>
      </c>
      <c r="D2762" s="10" t="str">
        <f>IFERROR(IF(تحویلی!$E$1="","",IF(NOSA!O2762=تحویلی!$E$1,تحویلی!$E$1&amp;COUNTIF(NOSA!$O$1:O2762,تحویلی!$E$1),"")),"")</f>
        <v/>
      </c>
      <c r="E2762" s="10" t="str">
        <f t="shared" si="178"/>
        <v>24544791</v>
      </c>
      <c r="F2762" s="10" t="str">
        <f>IFERROR(VLOOKUP(I2762,DATABASE!$N:$O,2,FALSE),"")</f>
        <v>كفش ايمني عايق برق</v>
      </c>
      <c r="G2762" s="3" t="s">
        <v>2538</v>
      </c>
      <c r="H2762" s="4">
        <v>24544</v>
      </c>
      <c r="I2762" s="3" t="s">
        <v>1610</v>
      </c>
      <c r="J2762" s="3" t="s">
        <v>1689</v>
      </c>
      <c r="K2762" s="5">
        <v>1</v>
      </c>
      <c r="L2762" s="3" t="s">
        <v>3</v>
      </c>
      <c r="M2762" s="3" t="s">
        <v>9</v>
      </c>
      <c r="N2762" s="3" t="s">
        <v>1333</v>
      </c>
      <c r="O2762" s="1">
        <v>791</v>
      </c>
      <c r="P2762" s="4">
        <v>1</v>
      </c>
      <c r="Q2762" s="10">
        <f t="shared" si="175"/>
        <v>791</v>
      </c>
    </row>
    <row r="2763" spans="2:17" ht="20.25" customHeight="1">
      <c r="B2763" s="10" t="str">
        <f t="shared" si="176"/>
        <v>ماسك كلاه دار جوشكاري742</v>
      </c>
      <c r="C2763" s="10" t="str">
        <f t="shared" si="177"/>
        <v>ماسك كلاه دار جوشكاري1402/08/21742</v>
      </c>
      <c r="D2763" s="10" t="str">
        <f>IFERROR(IF(تحویلی!$E$1="","",IF(NOSA!O2763=تحویلی!$E$1,تحویلی!$E$1&amp;COUNTIF(NOSA!$O$1:O2763,تحویلی!$E$1),"")),"")</f>
        <v/>
      </c>
      <c r="E2763" s="10" t="str">
        <f t="shared" si="178"/>
        <v>24547742</v>
      </c>
      <c r="F2763" s="10" t="str">
        <f>IFERROR(VLOOKUP(I2763,DATABASE!$N:$O,2,FALSE),"")</f>
        <v>ماسك كلاه دار جوشكاري</v>
      </c>
      <c r="G2763" s="3" t="s">
        <v>2538</v>
      </c>
      <c r="H2763" s="4">
        <v>24547</v>
      </c>
      <c r="I2763" s="3" t="s">
        <v>2342</v>
      </c>
      <c r="J2763" s="3" t="s">
        <v>2873</v>
      </c>
      <c r="K2763" s="5">
        <v>1</v>
      </c>
      <c r="L2763" s="3" t="s">
        <v>3</v>
      </c>
      <c r="M2763" s="3" t="s">
        <v>2874</v>
      </c>
      <c r="N2763" s="3" t="s">
        <v>855</v>
      </c>
      <c r="O2763" s="1">
        <v>742</v>
      </c>
      <c r="P2763" s="4">
        <v>0</v>
      </c>
      <c r="Q2763" s="10">
        <f t="shared" si="175"/>
        <v>742</v>
      </c>
    </row>
    <row r="2764" spans="2:17" ht="20.25" customHeight="1">
      <c r="B2764" s="10" t="str">
        <f t="shared" si="176"/>
        <v>دستكش ضد برش سبك121</v>
      </c>
      <c r="C2764" s="10" t="str">
        <f t="shared" si="177"/>
        <v>دستكش ضد برش سبك1402/08/21121</v>
      </c>
      <c r="D2764" s="10" t="str">
        <f>IFERROR(IF(تحویلی!$E$1="","",IF(NOSA!O2764=تحویلی!$E$1,تحویلی!$E$1&amp;COUNTIF(NOSA!$O$1:O2764,تحویلی!$E$1),"")),"")</f>
        <v/>
      </c>
      <c r="E2764" s="10" t="str">
        <f t="shared" si="178"/>
        <v>24549121</v>
      </c>
      <c r="F2764" s="10" t="str">
        <f>IFERROR(VLOOKUP(I2764,DATABASE!$N:$O,2,FALSE),"")</f>
        <v>دستكش ضد برش سبك</v>
      </c>
      <c r="G2764" s="3" t="s">
        <v>2538</v>
      </c>
      <c r="H2764" s="4">
        <v>24549</v>
      </c>
      <c r="I2764" s="3" t="s">
        <v>1442</v>
      </c>
      <c r="J2764" s="3" t="s">
        <v>22</v>
      </c>
      <c r="K2764" s="5">
        <v>1</v>
      </c>
      <c r="L2764" s="3" t="s">
        <v>3</v>
      </c>
      <c r="M2764" s="3" t="s">
        <v>4</v>
      </c>
      <c r="N2764" s="3" t="s">
        <v>186</v>
      </c>
      <c r="O2764" s="1">
        <v>121</v>
      </c>
      <c r="P2764" s="4">
        <v>1</v>
      </c>
      <c r="Q2764" s="10">
        <f t="shared" si="175"/>
        <v>121</v>
      </c>
    </row>
    <row r="2765" spans="2:17" ht="20.25" customHeight="1">
      <c r="B2765" s="10" t="str">
        <f t="shared" si="176"/>
        <v>دستكش ساق بلند نسوز121</v>
      </c>
      <c r="C2765" s="10" t="str">
        <f t="shared" si="177"/>
        <v>دستكش ساق بلند نسوز1402/08/21121</v>
      </c>
      <c r="D2765" s="10" t="str">
        <f>IFERROR(IF(تحویلی!$E$1="","",IF(NOSA!O2765=تحویلی!$E$1,تحویلی!$E$1&amp;COUNTIF(NOSA!$O$1:O2765,تحویلی!$E$1),"")),"")</f>
        <v/>
      </c>
      <c r="E2765" s="10" t="str">
        <f t="shared" si="178"/>
        <v>24549121</v>
      </c>
      <c r="F2765" s="10" t="str">
        <f>IFERROR(VLOOKUP(I2765,DATABASE!$N:$O,2,FALSE),"")</f>
        <v>دستكش ساق بلند نسوز</v>
      </c>
      <c r="G2765" s="3" t="s">
        <v>2538</v>
      </c>
      <c r="H2765" s="4">
        <v>24549</v>
      </c>
      <c r="I2765" s="3" t="s">
        <v>1461</v>
      </c>
      <c r="J2765" s="3" t="s">
        <v>34</v>
      </c>
      <c r="K2765" s="5">
        <v>1</v>
      </c>
      <c r="L2765" s="3" t="s">
        <v>3</v>
      </c>
      <c r="M2765" s="3" t="s">
        <v>4</v>
      </c>
      <c r="N2765" s="3" t="s">
        <v>186</v>
      </c>
      <c r="O2765" s="1">
        <v>121</v>
      </c>
      <c r="P2765" s="4">
        <v>1</v>
      </c>
      <c r="Q2765" s="10">
        <f t="shared" si="175"/>
        <v>121</v>
      </c>
    </row>
    <row r="2766" spans="2:17" ht="20.25" customHeight="1">
      <c r="B2766" s="10" t="str">
        <f t="shared" si="176"/>
        <v>دستكش ساق بلند نسوز259</v>
      </c>
      <c r="C2766" s="10" t="str">
        <f t="shared" si="177"/>
        <v>دستكش ساق بلند نسوز1402/08/21259</v>
      </c>
      <c r="D2766" s="10" t="str">
        <f>IFERROR(IF(تحویلی!$E$1="","",IF(NOSA!O2766=تحویلی!$E$1,تحویلی!$E$1&amp;COUNTIF(NOSA!$O$1:O2766,تحویلی!$E$1),"")),"")</f>
        <v/>
      </c>
      <c r="E2766" s="10" t="str">
        <f t="shared" si="178"/>
        <v>24549259</v>
      </c>
      <c r="F2766" s="10" t="str">
        <f>IFERROR(VLOOKUP(I2766,DATABASE!$N:$O,2,FALSE),"")</f>
        <v>دستكش ساق بلند نسوز</v>
      </c>
      <c r="G2766" s="3" t="s">
        <v>2538</v>
      </c>
      <c r="H2766" s="4">
        <v>24549</v>
      </c>
      <c r="I2766" s="3" t="s">
        <v>1461</v>
      </c>
      <c r="J2766" s="3" t="s">
        <v>34</v>
      </c>
      <c r="K2766" s="5">
        <v>1</v>
      </c>
      <c r="L2766" s="3" t="s">
        <v>3</v>
      </c>
      <c r="M2766" s="3" t="s">
        <v>4</v>
      </c>
      <c r="N2766" s="3" t="s">
        <v>13</v>
      </c>
      <c r="O2766" s="1">
        <v>259</v>
      </c>
      <c r="P2766" s="4">
        <v>1</v>
      </c>
      <c r="Q2766" s="10">
        <f t="shared" si="175"/>
        <v>259</v>
      </c>
    </row>
    <row r="2767" spans="2:17" ht="20.25" customHeight="1">
      <c r="B2767" s="10" t="str">
        <f t="shared" si="176"/>
        <v>دستكش ضد برش سبك259</v>
      </c>
      <c r="C2767" s="10" t="str">
        <f t="shared" si="177"/>
        <v>دستكش ضد برش سبك1402/08/21259</v>
      </c>
      <c r="D2767" s="10" t="str">
        <f>IFERROR(IF(تحویلی!$E$1="","",IF(NOSA!O2767=تحویلی!$E$1,تحویلی!$E$1&amp;COUNTIF(NOSA!$O$1:O2767,تحویلی!$E$1),"")),"")</f>
        <v/>
      </c>
      <c r="E2767" s="10" t="str">
        <f t="shared" si="178"/>
        <v>24549259</v>
      </c>
      <c r="F2767" s="10" t="str">
        <f>IFERROR(VLOOKUP(I2767,DATABASE!$N:$O,2,FALSE),"")</f>
        <v>دستكش ضد برش سبك</v>
      </c>
      <c r="G2767" s="3" t="s">
        <v>2538</v>
      </c>
      <c r="H2767" s="4">
        <v>24549</v>
      </c>
      <c r="I2767" s="3" t="s">
        <v>1442</v>
      </c>
      <c r="J2767" s="3" t="s">
        <v>22</v>
      </c>
      <c r="K2767" s="5">
        <v>1</v>
      </c>
      <c r="L2767" s="3" t="s">
        <v>3</v>
      </c>
      <c r="M2767" s="3" t="s">
        <v>4</v>
      </c>
      <c r="N2767" s="3" t="s">
        <v>13</v>
      </c>
      <c r="O2767" s="1">
        <v>259</v>
      </c>
      <c r="P2767" s="4">
        <v>1</v>
      </c>
      <c r="Q2767" s="10">
        <f t="shared" si="175"/>
        <v>259</v>
      </c>
    </row>
    <row r="2768" spans="2:17" ht="20.25" customHeight="1">
      <c r="B2768" s="10" t="str">
        <f t="shared" si="176"/>
        <v>لباس زير زمستاني- بلوز و شلوار55</v>
      </c>
      <c r="C2768" s="10" t="str">
        <f t="shared" si="177"/>
        <v>لباس زير زمستاني- بلوز و شلوار1402/08/2155</v>
      </c>
      <c r="D2768" s="10" t="str">
        <f>IFERROR(IF(تحویلی!$E$1="","",IF(NOSA!O2768=تحویلی!$E$1,تحویلی!$E$1&amp;COUNTIF(NOSA!$O$1:O2768,تحویلی!$E$1),"")),"")</f>
        <v/>
      </c>
      <c r="E2768" s="10" t="str">
        <f t="shared" si="178"/>
        <v>2455755</v>
      </c>
      <c r="F2768" s="10" t="str">
        <f>IFERROR(VLOOKUP(I2768,DATABASE!$N:$O,2,FALSE),"")</f>
        <v>لباس زير زمستاني- بلوز و شلوار</v>
      </c>
      <c r="G2768" s="3" t="s">
        <v>2538</v>
      </c>
      <c r="H2768" s="4">
        <v>24557</v>
      </c>
      <c r="I2768" s="3" t="s">
        <v>2361</v>
      </c>
      <c r="J2768" s="3" t="s">
        <v>2826</v>
      </c>
      <c r="K2768" s="5">
        <v>1</v>
      </c>
      <c r="L2768" s="3" t="s">
        <v>28</v>
      </c>
      <c r="M2768" s="3" t="s">
        <v>19</v>
      </c>
      <c r="N2768" s="3" t="s">
        <v>116</v>
      </c>
      <c r="O2768" s="1">
        <v>55</v>
      </c>
      <c r="P2768" s="4">
        <v>0</v>
      </c>
      <c r="Q2768" s="10">
        <f t="shared" si="175"/>
        <v>55</v>
      </c>
    </row>
    <row r="2769" spans="2:17" ht="20.25" customHeight="1">
      <c r="B2769" s="10" t="str">
        <f t="shared" si="176"/>
        <v>دستكش ضد برش سبك83</v>
      </c>
      <c r="C2769" s="10" t="str">
        <f t="shared" si="177"/>
        <v>دستكش ضد برش سبك1402/08/2183</v>
      </c>
      <c r="D2769" s="10" t="str">
        <f>IFERROR(IF(تحویلی!$E$1="","",IF(NOSA!O2769=تحویلی!$E$1,تحویلی!$E$1&amp;COUNTIF(NOSA!$O$1:O2769,تحویلی!$E$1),"")),"")</f>
        <v/>
      </c>
      <c r="E2769" s="10" t="str">
        <f t="shared" si="178"/>
        <v>2455883</v>
      </c>
      <c r="F2769" s="10" t="str">
        <f>IFERROR(VLOOKUP(I2769,DATABASE!$N:$O,2,FALSE),"")</f>
        <v>دستكش ضد برش سبك</v>
      </c>
      <c r="G2769" s="3" t="s">
        <v>2538</v>
      </c>
      <c r="H2769" s="4">
        <v>24558</v>
      </c>
      <c r="I2769" s="3" t="s">
        <v>1442</v>
      </c>
      <c r="J2769" s="3" t="s">
        <v>22</v>
      </c>
      <c r="K2769" s="5">
        <v>1</v>
      </c>
      <c r="L2769" s="3" t="s">
        <v>3</v>
      </c>
      <c r="M2769" s="3" t="s">
        <v>43</v>
      </c>
      <c r="N2769" s="3" t="s">
        <v>929</v>
      </c>
      <c r="O2769" s="1">
        <v>83</v>
      </c>
      <c r="P2769" s="4">
        <v>0</v>
      </c>
      <c r="Q2769" s="10">
        <f t="shared" si="175"/>
        <v>83</v>
      </c>
    </row>
    <row r="2770" spans="2:17" ht="20.25" customHeight="1">
      <c r="B2770" s="10" t="str">
        <f t="shared" si="176"/>
        <v>لباس كار ديرسوز(شلوار) 829</v>
      </c>
      <c r="C2770" s="10" t="str">
        <f t="shared" si="177"/>
        <v>لباس كار ديرسوز(شلوار) 1402/08/21829</v>
      </c>
      <c r="D2770" s="10" t="str">
        <f>IFERROR(IF(تحویلی!$E$1="","",IF(NOSA!O2770=تحویلی!$E$1,تحویلی!$E$1&amp;COUNTIF(NOSA!$O$1:O2770,تحویلی!$E$1),"")),"")</f>
        <v/>
      </c>
      <c r="E2770" s="10" t="str">
        <f t="shared" si="178"/>
        <v>24563829</v>
      </c>
      <c r="F2770" s="10" t="str">
        <f>IFERROR(VLOOKUP(I2770,DATABASE!$N:$O,2,FALSE),"")</f>
        <v xml:space="preserve">لباس كار ديرسوز(شلوار) </v>
      </c>
      <c r="G2770" s="3" t="s">
        <v>2538</v>
      </c>
      <c r="H2770" s="4">
        <v>24563</v>
      </c>
      <c r="I2770" s="3" t="s">
        <v>2317</v>
      </c>
      <c r="J2770" s="3" t="s">
        <v>2825</v>
      </c>
      <c r="K2770" s="5">
        <v>1</v>
      </c>
      <c r="L2770" s="3" t="s">
        <v>8</v>
      </c>
      <c r="M2770" s="3" t="s">
        <v>9</v>
      </c>
      <c r="N2770" s="3" t="s">
        <v>2797</v>
      </c>
      <c r="O2770" s="1">
        <v>829</v>
      </c>
      <c r="P2770" s="4">
        <v>0</v>
      </c>
      <c r="Q2770" s="10">
        <f t="shared" si="175"/>
        <v>829</v>
      </c>
    </row>
    <row r="2771" spans="2:17" ht="20.25" customHeight="1">
      <c r="B2771" s="10" t="str">
        <f t="shared" si="176"/>
        <v>لباس زير زمستاني- بلوز و شلوار649</v>
      </c>
      <c r="C2771" s="10" t="str">
        <f t="shared" si="177"/>
        <v>لباس زير زمستاني- بلوز و شلوار1402/08/22649</v>
      </c>
      <c r="D2771" s="10" t="str">
        <f>IFERROR(IF(تحویلی!$E$1="","",IF(NOSA!O2771=تحویلی!$E$1,تحویلی!$E$1&amp;COUNTIF(NOSA!$O$1:O2771,تحویلی!$E$1),"")),"")</f>
        <v/>
      </c>
      <c r="E2771" s="10" t="str">
        <f t="shared" si="178"/>
        <v>24578649</v>
      </c>
      <c r="F2771" s="10" t="str">
        <f>IFERROR(VLOOKUP(I2771,DATABASE!$N:$O,2,FALSE),"")</f>
        <v>لباس زير زمستاني- بلوز و شلوار</v>
      </c>
      <c r="G2771" s="3" t="s">
        <v>2539</v>
      </c>
      <c r="H2771" s="4">
        <v>24578</v>
      </c>
      <c r="I2771" s="3" t="s">
        <v>2361</v>
      </c>
      <c r="J2771" s="3" t="s">
        <v>2826</v>
      </c>
      <c r="K2771" s="5">
        <v>1</v>
      </c>
      <c r="L2771" s="3" t="s">
        <v>28</v>
      </c>
      <c r="M2771" s="3" t="s">
        <v>19</v>
      </c>
      <c r="N2771" s="3" t="s">
        <v>127</v>
      </c>
      <c r="O2771" s="1">
        <v>649</v>
      </c>
      <c r="P2771" s="4">
        <v>0</v>
      </c>
      <c r="Q2771" s="10">
        <f t="shared" si="175"/>
        <v>649</v>
      </c>
    </row>
    <row r="2772" spans="2:17" ht="20.25" customHeight="1">
      <c r="B2772" s="10" t="str">
        <f t="shared" si="176"/>
        <v>لباس زير زمستاني- بلوز و شلوار579</v>
      </c>
      <c r="C2772" s="10" t="str">
        <f t="shared" si="177"/>
        <v>لباس زير زمستاني- بلوز و شلوار1402/08/22579</v>
      </c>
      <c r="D2772" s="10" t="str">
        <f>IFERROR(IF(تحویلی!$E$1="","",IF(NOSA!O2772=تحویلی!$E$1,تحویلی!$E$1&amp;COUNTIF(NOSA!$O$1:O2772,تحویلی!$E$1),"")),"")</f>
        <v/>
      </c>
      <c r="E2772" s="10" t="str">
        <f t="shared" si="178"/>
        <v>24578579</v>
      </c>
      <c r="F2772" s="10" t="str">
        <f>IFERROR(VLOOKUP(I2772,DATABASE!$N:$O,2,FALSE),"")</f>
        <v>لباس زير زمستاني- بلوز و شلوار</v>
      </c>
      <c r="G2772" s="3" t="s">
        <v>2539</v>
      </c>
      <c r="H2772" s="4">
        <v>24578</v>
      </c>
      <c r="I2772" s="3" t="s">
        <v>2361</v>
      </c>
      <c r="J2772" s="3" t="s">
        <v>2826</v>
      </c>
      <c r="K2772" s="5">
        <v>1</v>
      </c>
      <c r="L2772" s="3" t="s">
        <v>28</v>
      </c>
      <c r="M2772" s="3" t="s">
        <v>19</v>
      </c>
      <c r="N2772" s="3" t="s">
        <v>179</v>
      </c>
      <c r="O2772" s="1">
        <v>579</v>
      </c>
      <c r="P2772" s="4">
        <v>0</v>
      </c>
      <c r="Q2772" s="10">
        <f t="shared" si="175"/>
        <v>579</v>
      </c>
    </row>
    <row r="2773" spans="2:17" ht="20.25" customHeight="1">
      <c r="B2773" s="10" t="str">
        <f t="shared" si="176"/>
        <v>نقاب تيره محافظ صورت معمولي783</v>
      </c>
      <c r="C2773" s="10" t="str">
        <f t="shared" si="177"/>
        <v>نقاب تيره محافظ صورت معمولي1402/08/22783</v>
      </c>
      <c r="D2773" s="10" t="str">
        <f>IFERROR(IF(تحویلی!$E$1="","",IF(NOSA!O2773=تحویلی!$E$1,تحویلی!$E$1&amp;COUNTIF(NOSA!$O$1:O2773,تحویلی!$E$1),"")),"")</f>
        <v/>
      </c>
      <c r="E2773" s="10" t="str">
        <f t="shared" si="178"/>
        <v>24594783</v>
      </c>
      <c r="F2773" s="10" t="str">
        <f>IFERROR(VLOOKUP(I2773,DATABASE!$N:$O,2,FALSE),"")</f>
        <v>نقاب تيره محافظ صورت معمولي</v>
      </c>
      <c r="G2773" s="3" t="s">
        <v>2539</v>
      </c>
      <c r="H2773" s="4">
        <v>24594</v>
      </c>
      <c r="I2773" s="3" t="s">
        <v>1557</v>
      </c>
      <c r="J2773" s="3" t="s">
        <v>115</v>
      </c>
      <c r="K2773" s="5">
        <v>1</v>
      </c>
      <c r="L2773" s="3" t="s">
        <v>8</v>
      </c>
      <c r="M2773" s="3" t="s">
        <v>4</v>
      </c>
      <c r="N2773" s="3" t="s">
        <v>1219</v>
      </c>
      <c r="O2773" s="1">
        <v>783</v>
      </c>
      <c r="P2773" s="4">
        <v>0</v>
      </c>
      <c r="Q2773" s="10">
        <f t="shared" si="175"/>
        <v>783</v>
      </c>
    </row>
    <row r="2774" spans="2:17" ht="20.25" customHeight="1">
      <c r="B2774" s="10" t="str">
        <f t="shared" si="176"/>
        <v>رابط فنري نقاب كلاه ايمني783</v>
      </c>
      <c r="C2774" s="10" t="str">
        <f t="shared" si="177"/>
        <v>رابط فنري نقاب كلاه ايمني1402/08/22783</v>
      </c>
      <c r="D2774" s="10" t="str">
        <f>IFERROR(IF(تحویلی!$E$1="","",IF(NOSA!O2774=تحویلی!$E$1,تحویلی!$E$1&amp;COUNTIF(NOSA!$O$1:O2774,تحویلی!$E$1),"")),"")</f>
        <v/>
      </c>
      <c r="E2774" s="10" t="str">
        <f t="shared" si="178"/>
        <v>24594783</v>
      </c>
      <c r="F2774" s="10" t="str">
        <f>IFERROR(VLOOKUP(I2774,DATABASE!$N:$O,2,FALSE),"")</f>
        <v>رابط فنري نقاب كلاه ايمني</v>
      </c>
      <c r="G2774" s="3" t="s">
        <v>2539</v>
      </c>
      <c r="H2774" s="4">
        <v>24594</v>
      </c>
      <c r="I2774" s="3" t="s">
        <v>1454</v>
      </c>
      <c r="J2774" s="3" t="s">
        <v>135</v>
      </c>
      <c r="K2774" s="5">
        <v>1</v>
      </c>
      <c r="L2774" s="3" t="s">
        <v>8</v>
      </c>
      <c r="M2774" s="3" t="s">
        <v>4</v>
      </c>
      <c r="N2774" s="3" t="s">
        <v>1219</v>
      </c>
      <c r="O2774" s="1">
        <v>783</v>
      </c>
      <c r="P2774" s="4">
        <v>0</v>
      </c>
      <c r="Q2774" s="10">
        <f t="shared" si="175"/>
        <v>783</v>
      </c>
    </row>
    <row r="2775" spans="2:17" ht="20.25" customHeight="1">
      <c r="B2775" s="10" t="str">
        <f t="shared" si="176"/>
        <v>فيلتر ماسك نيم صورت (3M)10029</v>
      </c>
      <c r="C2775" s="10" t="str">
        <f t="shared" si="177"/>
        <v>فيلتر ماسك نيم صورت (3M)1402/08/2210029</v>
      </c>
      <c r="D2775" s="10" t="str">
        <f>IFERROR(IF(تحویلی!$E$1="","",IF(NOSA!O2775=تحویلی!$E$1,تحویلی!$E$1&amp;COUNTIF(NOSA!$O$1:O2775,تحویلی!$E$1),"")),"")</f>
        <v/>
      </c>
      <c r="E2775" s="10" t="str">
        <f t="shared" si="178"/>
        <v>2460310029</v>
      </c>
      <c r="F2775" s="10" t="str">
        <f>IFERROR(VLOOKUP(I2775,DATABASE!$N:$O,2,FALSE),"")</f>
        <v>فيلتر ماسك نيم صورت (3M)</v>
      </c>
      <c r="G2775" s="3" t="s">
        <v>2539</v>
      </c>
      <c r="H2775" s="4">
        <v>24603</v>
      </c>
      <c r="I2775" s="3" t="s">
        <v>2337</v>
      </c>
      <c r="J2775" s="3" t="s">
        <v>55</v>
      </c>
      <c r="K2775" s="5">
        <v>1</v>
      </c>
      <c r="L2775" s="3" t="s">
        <v>8</v>
      </c>
      <c r="M2775" s="3" t="s">
        <v>9</v>
      </c>
      <c r="N2775" s="3" t="s">
        <v>1783</v>
      </c>
      <c r="O2775" s="1">
        <v>10029</v>
      </c>
      <c r="P2775" s="4">
        <v>0</v>
      </c>
      <c r="Q2775" s="10">
        <f t="shared" si="175"/>
        <v>10029</v>
      </c>
    </row>
    <row r="2776" spans="2:17" ht="20.25" customHeight="1">
      <c r="B2776" s="10" t="str">
        <f t="shared" si="176"/>
        <v>دستكش ضد برش سبك10029</v>
      </c>
      <c r="C2776" s="10" t="str">
        <f t="shared" si="177"/>
        <v>دستكش ضد برش سبك1402/08/2210029</v>
      </c>
      <c r="D2776" s="10" t="str">
        <f>IFERROR(IF(تحویلی!$E$1="","",IF(NOSA!O2776=تحویلی!$E$1,تحویلی!$E$1&amp;COUNTIF(NOSA!$O$1:O2776,تحویلی!$E$1),"")),"")</f>
        <v/>
      </c>
      <c r="E2776" s="10" t="str">
        <f t="shared" si="178"/>
        <v>2460310029</v>
      </c>
      <c r="F2776" s="10" t="str">
        <f>IFERROR(VLOOKUP(I2776,DATABASE!$N:$O,2,FALSE),"")</f>
        <v>دستكش ضد برش سبك</v>
      </c>
      <c r="G2776" s="3" t="s">
        <v>2539</v>
      </c>
      <c r="H2776" s="4">
        <v>24603</v>
      </c>
      <c r="I2776" s="3" t="s">
        <v>1442</v>
      </c>
      <c r="J2776" s="3" t="s">
        <v>22</v>
      </c>
      <c r="K2776" s="5">
        <v>1</v>
      </c>
      <c r="L2776" s="3" t="s">
        <v>3</v>
      </c>
      <c r="M2776" s="3" t="s">
        <v>9</v>
      </c>
      <c r="N2776" s="3" t="s">
        <v>1783</v>
      </c>
      <c r="O2776" s="1">
        <v>10029</v>
      </c>
      <c r="P2776" s="4">
        <v>0</v>
      </c>
      <c r="Q2776" s="10">
        <f t="shared" si="175"/>
        <v>10029</v>
      </c>
    </row>
    <row r="2777" spans="2:17" ht="20.25" customHeight="1">
      <c r="B2777" s="10" t="str">
        <f t="shared" si="176"/>
        <v>كاور فيلتر ماسك10029</v>
      </c>
      <c r="C2777" s="10" t="str">
        <f t="shared" si="177"/>
        <v>كاور فيلتر ماسك1402/08/2210029</v>
      </c>
      <c r="D2777" s="10" t="str">
        <f>IFERROR(IF(تحویلی!$E$1="","",IF(NOSA!O2777=تحویلی!$E$1,تحویلی!$E$1&amp;COUNTIF(NOSA!$O$1:O2777,تحویلی!$E$1),"")),"")</f>
        <v/>
      </c>
      <c r="E2777" s="10" t="str">
        <f t="shared" si="178"/>
        <v>2460310029</v>
      </c>
      <c r="F2777" s="10" t="str">
        <f>IFERROR(VLOOKUP(I2777,DATABASE!$N:$O,2,FALSE),"")</f>
        <v>كاور فيلتر ماسك</v>
      </c>
      <c r="G2777" s="3" t="s">
        <v>2539</v>
      </c>
      <c r="H2777" s="4">
        <v>24603</v>
      </c>
      <c r="I2777" s="3" t="s">
        <v>2336</v>
      </c>
      <c r="J2777" s="3" t="s">
        <v>60</v>
      </c>
      <c r="K2777" s="5">
        <v>2</v>
      </c>
      <c r="L2777" s="3" t="s">
        <v>8</v>
      </c>
      <c r="M2777" s="3" t="s">
        <v>9</v>
      </c>
      <c r="N2777" s="3" t="s">
        <v>1783</v>
      </c>
      <c r="O2777" s="1">
        <v>10029</v>
      </c>
      <c r="P2777" s="4">
        <v>0</v>
      </c>
      <c r="Q2777" s="10">
        <f t="shared" si="175"/>
        <v>10029</v>
      </c>
    </row>
    <row r="2778" spans="2:17" ht="20.25" customHeight="1">
      <c r="B2778" s="10" t="str">
        <f t="shared" si="176"/>
        <v>لباس زير زمستاني- بلوز و شلوار769</v>
      </c>
      <c r="C2778" s="10" t="str">
        <f t="shared" si="177"/>
        <v>لباس زير زمستاني- بلوز و شلوار1402/08/22769</v>
      </c>
      <c r="D2778" s="10" t="str">
        <f>IFERROR(IF(تحویلی!$E$1="","",IF(NOSA!O2778=تحویلی!$E$1,تحویلی!$E$1&amp;COUNTIF(NOSA!$O$1:O2778,تحویلی!$E$1),"")),"")</f>
        <v/>
      </c>
      <c r="E2778" s="10" t="str">
        <f t="shared" si="178"/>
        <v>24608769</v>
      </c>
      <c r="F2778" s="10" t="str">
        <f>IFERROR(VLOOKUP(I2778,DATABASE!$N:$O,2,FALSE),"")</f>
        <v>لباس زير زمستاني- بلوز و شلوار</v>
      </c>
      <c r="G2778" s="3" t="s">
        <v>2539</v>
      </c>
      <c r="H2778" s="4">
        <v>24608</v>
      </c>
      <c r="I2778" s="3" t="s">
        <v>2361</v>
      </c>
      <c r="J2778" s="3" t="s">
        <v>2826</v>
      </c>
      <c r="K2778" s="5">
        <v>1</v>
      </c>
      <c r="L2778" s="3" t="s">
        <v>28</v>
      </c>
      <c r="M2778" s="3" t="s">
        <v>43</v>
      </c>
      <c r="N2778" s="3" t="s">
        <v>1102</v>
      </c>
      <c r="O2778" s="1">
        <v>769</v>
      </c>
      <c r="P2778" s="4">
        <v>0</v>
      </c>
      <c r="Q2778" s="10">
        <f t="shared" si="175"/>
        <v>769</v>
      </c>
    </row>
    <row r="2779" spans="2:17" ht="20.25" customHeight="1">
      <c r="B2779" s="10" t="str">
        <f t="shared" si="176"/>
        <v>دستكش ضد برش سبك843</v>
      </c>
      <c r="C2779" s="10" t="str">
        <f t="shared" si="177"/>
        <v>دستكش ضد برش سبك1402/08/22843</v>
      </c>
      <c r="D2779" s="10" t="str">
        <f>IFERROR(IF(تحویلی!$E$1="","",IF(NOSA!O2779=تحویلی!$E$1,تحویلی!$E$1&amp;COUNTIF(NOSA!$O$1:O2779,تحویلی!$E$1),"")),"")</f>
        <v/>
      </c>
      <c r="E2779" s="10" t="str">
        <f t="shared" si="178"/>
        <v>24610843</v>
      </c>
      <c r="F2779" s="10" t="str">
        <f>IFERROR(VLOOKUP(I2779,DATABASE!$N:$O,2,FALSE),"")</f>
        <v>دستكش ضد برش سبك</v>
      </c>
      <c r="G2779" s="3" t="s">
        <v>2539</v>
      </c>
      <c r="H2779" s="4">
        <v>24610</v>
      </c>
      <c r="I2779" s="3" t="s">
        <v>1442</v>
      </c>
      <c r="J2779" s="3" t="s">
        <v>22</v>
      </c>
      <c r="K2779" s="5">
        <v>1</v>
      </c>
      <c r="L2779" s="3" t="s">
        <v>3</v>
      </c>
      <c r="M2779" s="3" t="s">
        <v>47</v>
      </c>
      <c r="N2779" s="3" t="s">
        <v>2682</v>
      </c>
      <c r="O2779" s="1">
        <v>843</v>
      </c>
      <c r="P2779" s="4">
        <v>1</v>
      </c>
      <c r="Q2779" s="10">
        <f t="shared" si="175"/>
        <v>843</v>
      </c>
    </row>
    <row r="2780" spans="2:17" ht="20.25" customHeight="1">
      <c r="B2780" s="10" t="str">
        <f t="shared" si="176"/>
        <v>آستين آلومينيومي624</v>
      </c>
      <c r="C2780" s="10" t="str">
        <f t="shared" si="177"/>
        <v>آستين آلومينيومي1402/08/22624</v>
      </c>
      <c r="D2780" s="10" t="str">
        <f>IFERROR(IF(تحویلی!$E$1="","",IF(NOSA!O2780=تحویلی!$E$1,تحویلی!$E$1&amp;COUNTIF(NOSA!$O$1:O2780,تحویلی!$E$1),"")),"")</f>
        <v/>
      </c>
      <c r="E2780" s="10" t="str">
        <f t="shared" si="178"/>
        <v>24615624</v>
      </c>
      <c r="F2780" s="10" t="str">
        <f>IFERROR(VLOOKUP(I2780,DATABASE!$N:$O,2,FALSE),"")</f>
        <v>آستين آلومينيومي</v>
      </c>
      <c r="G2780" s="3" t="s">
        <v>2539</v>
      </c>
      <c r="H2780" s="4">
        <v>24615</v>
      </c>
      <c r="I2780" s="3" t="s">
        <v>1508</v>
      </c>
      <c r="J2780" s="3" t="s">
        <v>38</v>
      </c>
      <c r="K2780" s="5">
        <v>1</v>
      </c>
      <c r="L2780" s="3" t="s">
        <v>3</v>
      </c>
      <c r="M2780" s="3" t="s">
        <v>133</v>
      </c>
      <c r="N2780" s="3" t="s">
        <v>2868</v>
      </c>
      <c r="O2780" s="1">
        <v>624</v>
      </c>
      <c r="P2780" s="4">
        <v>0</v>
      </c>
      <c r="Q2780" s="10">
        <f t="shared" si="175"/>
        <v>624</v>
      </c>
    </row>
    <row r="2781" spans="2:17" ht="20.25" customHeight="1">
      <c r="B2781" s="10" t="str">
        <f t="shared" si="176"/>
        <v>651</v>
      </c>
      <c r="C2781" s="10" t="str">
        <f t="shared" si="177"/>
        <v>1402/08/22651</v>
      </c>
      <c r="D2781" s="10" t="str">
        <f>IFERROR(IF(تحویلی!$E$1="","",IF(NOSA!O2781=تحویلی!$E$1,تحویلی!$E$1&amp;COUNTIF(NOSA!$O$1:O2781,تحویلی!$E$1),"")),"")</f>
        <v/>
      </c>
      <c r="E2781" s="10" t="str">
        <f t="shared" si="178"/>
        <v>24618651</v>
      </c>
      <c r="F2781" s="10" t="str">
        <f>IFERROR(VLOOKUP(I2781,DATABASE!$N:$O,2,FALSE),"")</f>
        <v/>
      </c>
      <c r="G2781" s="3" t="s">
        <v>2539</v>
      </c>
      <c r="H2781" s="4">
        <v>24618</v>
      </c>
      <c r="I2781" s="3" t="s">
        <v>2699</v>
      </c>
      <c r="J2781" s="3" t="s">
        <v>7</v>
      </c>
      <c r="K2781" s="5">
        <v>1</v>
      </c>
      <c r="L2781" s="3" t="s">
        <v>8</v>
      </c>
      <c r="M2781" s="3" t="s">
        <v>4</v>
      </c>
      <c r="N2781" s="3" t="s">
        <v>2738</v>
      </c>
      <c r="O2781" s="1">
        <v>651</v>
      </c>
      <c r="P2781" s="4">
        <v>0</v>
      </c>
      <c r="Q2781" s="10">
        <f t="shared" si="175"/>
        <v>651</v>
      </c>
    </row>
    <row r="2782" spans="2:17" ht="20.25" customHeight="1">
      <c r="B2782" s="10" t="str">
        <f t="shared" si="176"/>
        <v>چكمه ايمني نسوز651</v>
      </c>
      <c r="C2782" s="10" t="str">
        <f t="shared" si="177"/>
        <v>چكمه ايمني نسوز1402/08/22651</v>
      </c>
      <c r="D2782" s="10" t="str">
        <f>IFERROR(IF(تحویلی!$E$1="","",IF(NOSA!O2782=تحویلی!$E$1,تحویلی!$E$1&amp;COUNTIF(NOSA!$O$1:O2782,تحویلی!$E$1),"")),"")</f>
        <v/>
      </c>
      <c r="E2782" s="10" t="str">
        <f t="shared" si="178"/>
        <v>24618651</v>
      </c>
      <c r="F2782" s="10" t="str">
        <f>IFERROR(VLOOKUP(I2782,DATABASE!$N:$O,2,FALSE),"")</f>
        <v>چكمه ايمني نسوز</v>
      </c>
      <c r="G2782" s="3" t="s">
        <v>2539</v>
      </c>
      <c r="H2782" s="4">
        <v>24618</v>
      </c>
      <c r="I2782" s="3" t="s">
        <v>1697</v>
      </c>
      <c r="J2782" s="3" t="s">
        <v>1698</v>
      </c>
      <c r="K2782" s="5">
        <v>1</v>
      </c>
      <c r="L2782" s="3" t="s">
        <v>3</v>
      </c>
      <c r="M2782" s="3" t="s">
        <v>4</v>
      </c>
      <c r="N2782" s="3" t="s">
        <v>2738</v>
      </c>
      <c r="O2782" s="1">
        <v>651</v>
      </c>
      <c r="P2782" s="4">
        <v>0</v>
      </c>
      <c r="Q2782" s="10">
        <f t="shared" si="175"/>
        <v>651</v>
      </c>
    </row>
    <row r="2783" spans="2:17" ht="20.25" customHeight="1">
      <c r="B2783" s="10" t="str">
        <f t="shared" si="176"/>
        <v>دستكش ضد برش سبك471</v>
      </c>
      <c r="C2783" s="10" t="str">
        <f t="shared" si="177"/>
        <v>دستكش ضد برش سبك1402/08/22471</v>
      </c>
      <c r="D2783" s="10" t="str">
        <f>IFERROR(IF(تحویلی!$E$1="","",IF(NOSA!O2783=تحویلی!$E$1,تحویلی!$E$1&amp;COUNTIF(NOSA!$O$1:O2783,تحویلی!$E$1),"")),"")</f>
        <v/>
      </c>
      <c r="E2783" s="10" t="str">
        <f t="shared" si="178"/>
        <v>24624471</v>
      </c>
      <c r="F2783" s="10" t="str">
        <f>IFERROR(VLOOKUP(I2783,DATABASE!$N:$O,2,FALSE),"")</f>
        <v>دستكش ضد برش سبك</v>
      </c>
      <c r="G2783" s="3" t="s">
        <v>2539</v>
      </c>
      <c r="H2783" s="4">
        <v>24624</v>
      </c>
      <c r="I2783" s="3" t="s">
        <v>1442</v>
      </c>
      <c r="J2783" s="3" t="s">
        <v>22</v>
      </c>
      <c r="K2783" s="5">
        <v>1</v>
      </c>
      <c r="L2783" s="3" t="s">
        <v>3</v>
      </c>
      <c r="M2783" s="3" t="s">
        <v>43</v>
      </c>
      <c r="N2783" s="3" t="s">
        <v>274</v>
      </c>
      <c r="O2783" s="1">
        <v>471</v>
      </c>
      <c r="P2783" s="4">
        <v>0</v>
      </c>
      <c r="Q2783" s="10">
        <f t="shared" si="175"/>
        <v>471</v>
      </c>
    </row>
    <row r="2784" spans="2:17" ht="20.25" customHeight="1">
      <c r="B2784" s="10" t="str">
        <f t="shared" si="176"/>
        <v>دستكش ضد برش سبك827</v>
      </c>
      <c r="C2784" s="10" t="str">
        <f t="shared" si="177"/>
        <v>دستكش ضد برش سبك1402/08/23827</v>
      </c>
      <c r="D2784" s="10" t="str">
        <f>IFERROR(IF(تحویلی!$E$1="","",IF(NOSA!O2784=تحویلی!$E$1,تحویلی!$E$1&amp;COUNTIF(NOSA!$O$1:O2784,تحویلی!$E$1),"")),"")</f>
        <v/>
      </c>
      <c r="E2784" s="10" t="str">
        <f t="shared" si="178"/>
        <v>24633827</v>
      </c>
      <c r="F2784" s="10" t="str">
        <f>IFERROR(VLOOKUP(I2784,DATABASE!$N:$O,2,FALSE),"")</f>
        <v>دستكش ضد برش سبك</v>
      </c>
      <c r="G2784" s="154" t="s">
        <v>2540</v>
      </c>
      <c r="H2784" s="155">
        <v>24633</v>
      </c>
      <c r="I2784" s="154" t="s">
        <v>1442</v>
      </c>
      <c r="J2784" s="154" t="s">
        <v>22</v>
      </c>
      <c r="K2784" s="156">
        <v>1</v>
      </c>
      <c r="L2784" s="154" t="s">
        <v>3</v>
      </c>
      <c r="M2784" s="154" t="s">
        <v>47</v>
      </c>
      <c r="N2784" s="154" t="s">
        <v>2653</v>
      </c>
      <c r="O2784" s="153">
        <v>827</v>
      </c>
      <c r="P2784" s="155">
        <v>1</v>
      </c>
      <c r="Q2784" s="10">
        <f t="shared" ref="Q2784:Q2847" si="179">VALUE(O2784)</f>
        <v>827</v>
      </c>
    </row>
    <row r="2785" spans="2:17" ht="20.25" customHeight="1">
      <c r="B2785" s="10" t="str">
        <f t="shared" si="176"/>
        <v>كلاه ايمني194</v>
      </c>
      <c r="C2785" s="10" t="str">
        <f t="shared" si="177"/>
        <v>كلاه ايمني1402/08/23194</v>
      </c>
      <c r="D2785" s="10" t="str">
        <f>IFERROR(IF(تحویلی!$E$1="","",IF(NOSA!O2785=تحویلی!$E$1,تحویلی!$E$1&amp;COUNTIF(NOSA!$O$1:O2785,تحویلی!$E$1),"")),"")</f>
        <v/>
      </c>
      <c r="E2785" s="10" t="str">
        <f t="shared" si="178"/>
        <v>24634194</v>
      </c>
      <c r="F2785" s="10" t="str">
        <f>IFERROR(VLOOKUP(I2785,DATABASE!$N:$O,2,FALSE),"")</f>
        <v>كلاه ايمني</v>
      </c>
      <c r="G2785" s="154" t="s">
        <v>2540</v>
      </c>
      <c r="H2785" s="155">
        <v>24634</v>
      </c>
      <c r="I2785" s="154" t="s">
        <v>1505</v>
      </c>
      <c r="J2785" s="154" t="s">
        <v>1628</v>
      </c>
      <c r="K2785" s="156">
        <v>1</v>
      </c>
      <c r="L2785" s="154" t="s">
        <v>8</v>
      </c>
      <c r="M2785" s="154" t="s">
        <v>4</v>
      </c>
      <c r="N2785" s="154" t="s">
        <v>378</v>
      </c>
      <c r="O2785" s="153">
        <v>194</v>
      </c>
      <c r="P2785" s="155">
        <v>1</v>
      </c>
      <c r="Q2785" s="10">
        <f t="shared" si="179"/>
        <v>194</v>
      </c>
    </row>
    <row r="2786" spans="2:17" ht="20.25" customHeight="1">
      <c r="B2786" s="10" t="str">
        <f t="shared" si="176"/>
        <v>لباس زير زمستاني- بلوز و شلوار10</v>
      </c>
      <c r="C2786" s="10" t="str">
        <f t="shared" si="177"/>
        <v>لباس زير زمستاني- بلوز و شلوار1402/08/2310</v>
      </c>
      <c r="D2786" s="10" t="str">
        <f>IFERROR(IF(تحویلی!$E$1="","",IF(NOSA!O2786=تحویلی!$E$1,تحویلی!$E$1&amp;COUNTIF(NOSA!$O$1:O2786,تحویلی!$E$1),"")),"")</f>
        <v/>
      </c>
      <c r="E2786" s="10" t="str">
        <f t="shared" si="178"/>
        <v>2463810</v>
      </c>
      <c r="F2786" s="10" t="str">
        <f>IFERROR(VLOOKUP(I2786,DATABASE!$N:$O,2,FALSE),"")</f>
        <v>لباس زير زمستاني- بلوز و شلوار</v>
      </c>
      <c r="G2786" s="154" t="s">
        <v>2540</v>
      </c>
      <c r="H2786" s="155">
        <v>24638</v>
      </c>
      <c r="I2786" s="154" t="s">
        <v>2361</v>
      </c>
      <c r="J2786" s="154" t="s">
        <v>2826</v>
      </c>
      <c r="K2786" s="156">
        <v>1</v>
      </c>
      <c r="L2786" s="154" t="s">
        <v>28</v>
      </c>
      <c r="M2786" s="154" t="s">
        <v>266</v>
      </c>
      <c r="N2786" s="154" t="s">
        <v>278</v>
      </c>
      <c r="O2786" s="153">
        <v>10</v>
      </c>
      <c r="P2786" s="155">
        <v>0</v>
      </c>
      <c r="Q2786" s="10">
        <f t="shared" si="179"/>
        <v>10</v>
      </c>
    </row>
    <row r="2787" spans="2:17" ht="20.25" customHeight="1">
      <c r="B2787" s="10" t="e">
        <f t="shared" si="176"/>
        <v>#VALUE!</v>
      </c>
      <c r="C2787" s="10" t="str">
        <f t="shared" si="177"/>
        <v>لباس زير زمستاني- بلوز و شلوار1402/08/23</v>
      </c>
      <c r="D2787" s="10" t="str">
        <f>IFERROR(IF(تحویلی!$E$1="","",IF(NOSA!O2787=تحویلی!$E$1,تحویلی!$E$1&amp;COUNTIF(NOSA!$O$1:O2787,تحویلی!$E$1),"")),"")</f>
        <v/>
      </c>
      <c r="E2787" s="10" t="str">
        <f t="shared" si="178"/>
        <v>24646</v>
      </c>
      <c r="F2787" s="10" t="str">
        <f>IFERROR(VLOOKUP(I2787,DATABASE!$N:$O,2,FALSE),"")</f>
        <v>لباس زير زمستاني- بلوز و شلوار</v>
      </c>
      <c r="G2787" s="154" t="s">
        <v>2540</v>
      </c>
      <c r="H2787" s="155">
        <v>24646</v>
      </c>
      <c r="I2787" s="154" t="s">
        <v>2361</v>
      </c>
      <c r="J2787" s="154" t="s">
        <v>2826</v>
      </c>
      <c r="K2787" s="156">
        <v>1</v>
      </c>
      <c r="L2787" s="154" t="s">
        <v>28</v>
      </c>
      <c r="M2787" s="154" t="s">
        <v>9</v>
      </c>
      <c r="N2787" s="154" t="s">
        <v>2875</v>
      </c>
      <c r="O2787" s="153" t="s">
        <v>2629</v>
      </c>
      <c r="P2787" s="155">
        <v>0</v>
      </c>
      <c r="Q2787" s="10" t="e">
        <f t="shared" si="179"/>
        <v>#VALUE!</v>
      </c>
    </row>
    <row r="2788" spans="2:17" ht="20.25" customHeight="1">
      <c r="B2788" s="10" t="e">
        <f t="shared" si="176"/>
        <v>#VALUE!</v>
      </c>
      <c r="C2788" s="10" t="str">
        <f t="shared" si="177"/>
        <v>لباس زير زمستاني- بلوز و شلوار1402/08/23</v>
      </c>
      <c r="D2788" s="10" t="str">
        <f>IFERROR(IF(تحویلی!$E$1="","",IF(NOSA!O2788=تحویلی!$E$1,تحویلی!$E$1&amp;COUNTIF(NOSA!$O$1:O2788,تحویلی!$E$1),"")),"")</f>
        <v/>
      </c>
      <c r="E2788" s="10" t="str">
        <f t="shared" si="178"/>
        <v>24646</v>
      </c>
      <c r="F2788" s="10" t="str">
        <f>IFERROR(VLOOKUP(I2788,DATABASE!$N:$O,2,FALSE),"")</f>
        <v>لباس زير زمستاني- بلوز و شلوار</v>
      </c>
      <c r="G2788" s="154" t="s">
        <v>2540</v>
      </c>
      <c r="H2788" s="155">
        <v>24646</v>
      </c>
      <c r="I2788" s="154" t="s">
        <v>2361</v>
      </c>
      <c r="J2788" s="154" t="s">
        <v>2826</v>
      </c>
      <c r="K2788" s="156">
        <v>1</v>
      </c>
      <c r="L2788" s="154" t="s">
        <v>28</v>
      </c>
      <c r="M2788" s="154" t="s">
        <v>9</v>
      </c>
      <c r="N2788" s="154" t="s">
        <v>2876</v>
      </c>
      <c r="O2788" s="153" t="s">
        <v>2629</v>
      </c>
      <c r="P2788" s="155">
        <v>0</v>
      </c>
      <c r="Q2788" s="10" t="e">
        <f t="shared" si="179"/>
        <v>#VALUE!</v>
      </c>
    </row>
    <row r="2789" spans="2:17" ht="20.25" customHeight="1">
      <c r="B2789" s="10" t="e">
        <f t="shared" si="176"/>
        <v>#VALUE!</v>
      </c>
      <c r="C2789" s="10" t="str">
        <f t="shared" si="177"/>
        <v>لباس زير زمستاني- بلوز و شلوار1402/08/23</v>
      </c>
      <c r="D2789" s="10" t="str">
        <f>IFERROR(IF(تحویلی!$E$1="","",IF(NOSA!O2789=تحویلی!$E$1,تحویلی!$E$1&amp;COUNTIF(NOSA!$O$1:O2789,تحویلی!$E$1),"")),"")</f>
        <v/>
      </c>
      <c r="E2789" s="10" t="str">
        <f t="shared" si="178"/>
        <v>24646</v>
      </c>
      <c r="F2789" s="10" t="str">
        <f>IFERROR(VLOOKUP(I2789,DATABASE!$N:$O,2,FALSE),"")</f>
        <v>لباس زير زمستاني- بلوز و شلوار</v>
      </c>
      <c r="G2789" s="154" t="s">
        <v>2540</v>
      </c>
      <c r="H2789" s="155">
        <v>24646</v>
      </c>
      <c r="I2789" s="154" t="s">
        <v>2361</v>
      </c>
      <c r="J2789" s="154" t="s">
        <v>2826</v>
      </c>
      <c r="K2789" s="156">
        <v>1</v>
      </c>
      <c r="L2789" s="154" t="s">
        <v>28</v>
      </c>
      <c r="M2789" s="154" t="s">
        <v>9</v>
      </c>
      <c r="N2789" s="154" t="s">
        <v>2877</v>
      </c>
      <c r="O2789" s="153" t="s">
        <v>2629</v>
      </c>
      <c r="P2789" s="155">
        <v>0</v>
      </c>
      <c r="Q2789" s="10" t="e">
        <f t="shared" si="179"/>
        <v>#VALUE!</v>
      </c>
    </row>
    <row r="2790" spans="2:17" ht="20.25" customHeight="1">
      <c r="B2790" s="10" t="e">
        <f t="shared" si="176"/>
        <v>#VALUE!</v>
      </c>
      <c r="C2790" s="10" t="str">
        <f t="shared" si="177"/>
        <v>لباس زير زمستاني- بلوز و شلوار1402/08/23</v>
      </c>
      <c r="D2790" s="10" t="str">
        <f>IFERROR(IF(تحویلی!$E$1="","",IF(NOSA!O2790=تحویلی!$E$1,تحویلی!$E$1&amp;COUNTIF(NOSA!$O$1:O2790,تحویلی!$E$1),"")),"")</f>
        <v/>
      </c>
      <c r="E2790" s="10" t="str">
        <f t="shared" si="178"/>
        <v>24646</v>
      </c>
      <c r="F2790" s="10" t="str">
        <f>IFERROR(VLOOKUP(I2790,DATABASE!$N:$O,2,FALSE),"")</f>
        <v>لباس زير زمستاني- بلوز و شلوار</v>
      </c>
      <c r="G2790" s="154" t="s">
        <v>2540</v>
      </c>
      <c r="H2790" s="155">
        <v>24646</v>
      </c>
      <c r="I2790" s="154" t="s">
        <v>2361</v>
      </c>
      <c r="J2790" s="154" t="s">
        <v>2826</v>
      </c>
      <c r="K2790" s="156">
        <v>1</v>
      </c>
      <c r="L2790" s="154" t="s">
        <v>28</v>
      </c>
      <c r="M2790" s="154" t="s">
        <v>9</v>
      </c>
      <c r="N2790" s="154" t="s">
        <v>2702</v>
      </c>
      <c r="O2790" s="153" t="s">
        <v>2629</v>
      </c>
      <c r="P2790" s="155">
        <v>0</v>
      </c>
      <c r="Q2790" s="10" t="e">
        <f t="shared" si="179"/>
        <v>#VALUE!</v>
      </c>
    </row>
    <row r="2791" spans="2:17" ht="20.25" customHeight="1">
      <c r="B2791" s="10" t="str">
        <f t="shared" si="176"/>
        <v>لباس زير زمستاني- بلوز و شلوار817</v>
      </c>
      <c r="C2791" s="10" t="str">
        <f t="shared" si="177"/>
        <v>لباس زير زمستاني- بلوز و شلوار1402/08/23817</v>
      </c>
      <c r="D2791" s="10" t="str">
        <f>IFERROR(IF(تحویلی!$E$1="","",IF(NOSA!O2791=تحویلی!$E$1,تحویلی!$E$1&amp;COUNTIF(NOSA!$O$1:O2791,تحویلی!$E$1),"")),"")</f>
        <v/>
      </c>
      <c r="E2791" s="10" t="str">
        <f t="shared" si="178"/>
        <v>24647817</v>
      </c>
      <c r="F2791" s="10" t="str">
        <f>IFERROR(VLOOKUP(I2791,DATABASE!$N:$O,2,FALSE),"")</f>
        <v>لباس زير زمستاني- بلوز و شلوار</v>
      </c>
      <c r="G2791" s="154" t="s">
        <v>2540</v>
      </c>
      <c r="H2791" s="155">
        <v>24647</v>
      </c>
      <c r="I2791" s="154" t="s">
        <v>2361</v>
      </c>
      <c r="J2791" s="154" t="s">
        <v>2826</v>
      </c>
      <c r="K2791" s="156">
        <v>1</v>
      </c>
      <c r="L2791" s="154" t="s">
        <v>28</v>
      </c>
      <c r="M2791" s="154" t="s">
        <v>2878</v>
      </c>
      <c r="N2791" s="154" t="s">
        <v>1670</v>
      </c>
      <c r="O2791" s="153">
        <v>817</v>
      </c>
      <c r="P2791" s="155">
        <v>0</v>
      </c>
      <c r="Q2791" s="10">
        <f t="shared" si="179"/>
        <v>817</v>
      </c>
    </row>
    <row r="2792" spans="2:17" ht="20.25" customHeight="1">
      <c r="B2792" s="10" t="str">
        <f t="shared" si="176"/>
        <v>بند داخل كلاه ايمني768</v>
      </c>
      <c r="C2792" s="10" t="str">
        <f t="shared" si="177"/>
        <v>بند داخل كلاه ايمني1402/08/23768</v>
      </c>
      <c r="D2792" s="10" t="str">
        <f>IFERROR(IF(تحویلی!$E$1="","",IF(NOSA!O2792=تحویلی!$E$1,تحویلی!$E$1&amp;COUNTIF(NOSA!$O$1:O2792,تحویلی!$E$1),"")),"")</f>
        <v/>
      </c>
      <c r="E2792" s="10" t="str">
        <f t="shared" si="178"/>
        <v>24671768</v>
      </c>
      <c r="F2792" s="10" t="str">
        <f>IFERROR(VLOOKUP(I2792,DATABASE!$N:$O,2,FALSE),"")</f>
        <v>بند داخل كلاه ايمني</v>
      </c>
      <c r="G2792" s="154" t="s">
        <v>2540</v>
      </c>
      <c r="H2792" s="155">
        <v>24671</v>
      </c>
      <c r="I2792" s="154" t="s">
        <v>2343</v>
      </c>
      <c r="J2792" s="154" t="s">
        <v>229</v>
      </c>
      <c r="K2792" s="156">
        <v>1</v>
      </c>
      <c r="L2792" s="154" t="s">
        <v>8</v>
      </c>
      <c r="M2792" s="154" t="s">
        <v>25</v>
      </c>
      <c r="N2792" s="154" t="s">
        <v>1263</v>
      </c>
      <c r="O2792" s="153">
        <v>768</v>
      </c>
      <c r="P2792" s="155">
        <v>0</v>
      </c>
      <c r="Q2792" s="10">
        <f t="shared" si="179"/>
        <v>768</v>
      </c>
    </row>
    <row r="2793" spans="2:17" ht="20.25" customHeight="1">
      <c r="B2793" s="10" t="str">
        <f t="shared" si="176"/>
        <v>عينك رويت مذاب83</v>
      </c>
      <c r="C2793" s="10" t="str">
        <f t="shared" si="177"/>
        <v>عينك رويت مذاب1402/08/2383</v>
      </c>
      <c r="D2793" s="10" t="str">
        <f>IFERROR(IF(تحویلی!$E$1="","",IF(NOSA!O2793=تحویلی!$E$1,تحویلی!$E$1&amp;COUNTIF(NOSA!$O$1:O2793,تحویلی!$E$1),"")),"")</f>
        <v/>
      </c>
      <c r="E2793" s="10" t="str">
        <f t="shared" si="178"/>
        <v>2467383</v>
      </c>
      <c r="F2793" s="10" t="str">
        <f>IFERROR(VLOOKUP(I2793,DATABASE!$N:$O,2,FALSE),"")</f>
        <v>عينك رويت مذاب</v>
      </c>
      <c r="G2793" s="154" t="s">
        <v>2540</v>
      </c>
      <c r="H2793" s="155">
        <v>24673</v>
      </c>
      <c r="I2793" s="154" t="s">
        <v>2323</v>
      </c>
      <c r="J2793" s="154" t="s">
        <v>2240</v>
      </c>
      <c r="K2793" s="156">
        <v>1</v>
      </c>
      <c r="L2793" s="154" t="s">
        <v>8</v>
      </c>
      <c r="M2793" s="154" t="s">
        <v>43</v>
      </c>
      <c r="N2793" s="154" t="s">
        <v>246</v>
      </c>
      <c r="O2793" s="153">
        <v>83</v>
      </c>
      <c r="P2793" s="155">
        <v>0</v>
      </c>
      <c r="Q2793" s="10">
        <f t="shared" si="179"/>
        <v>83</v>
      </c>
    </row>
    <row r="2794" spans="2:17" ht="20.25" customHeight="1">
      <c r="B2794" s="10" t="str">
        <f t="shared" si="176"/>
        <v>دستكش ضد برش سبك694</v>
      </c>
      <c r="C2794" s="10" t="str">
        <f t="shared" si="177"/>
        <v>دستكش ضد برش سبك1402/08/23694</v>
      </c>
      <c r="D2794" s="10" t="str">
        <f>IFERROR(IF(تحویلی!$E$1="","",IF(NOSA!O2794=تحویلی!$E$1,تحویلی!$E$1&amp;COUNTIF(NOSA!$O$1:O2794,تحویلی!$E$1),"")),"")</f>
        <v/>
      </c>
      <c r="E2794" s="10" t="str">
        <f t="shared" si="178"/>
        <v>24680694</v>
      </c>
      <c r="F2794" s="10" t="str">
        <f>IFERROR(VLOOKUP(I2794,DATABASE!$N:$O,2,FALSE),"")</f>
        <v>دستكش ضد برش سبك</v>
      </c>
      <c r="G2794" s="3" t="s">
        <v>2540</v>
      </c>
      <c r="H2794" s="4">
        <v>24680</v>
      </c>
      <c r="I2794" s="3" t="s">
        <v>1442</v>
      </c>
      <c r="J2794" s="3" t="s">
        <v>22</v>
      </c>
      <c r="K2794" s="5">
        <v>1</v>
      </c>
      <c r="L2794" s="3" t="s">
        <v>3</v>
      </c>
      <c r="M2794" s="3" t="s">
        <v>47</v>
      </c>
      <c r="N2794" s="3" t="s">
        <v>2879</v>
      </c>
      <c r="O2794" s="1">
        <v>694</v>
      </c>
      <c r="P2794" s="4">
        <v>0</v>
      </c>
      <c r="Q2794" s="10">
        <f t="shared" si="179"/>
        <v>694</v>
      </c>
    </row>
    <row r="2795" spans="2:17" ht="20.25" customHeight="1">
      <c r="B2795" s="10" t="str">
        <f t="shared" si="176"/>
        <v>دستكش ساق بلند نسوز783</v>
      </c>
      <c r="C2795" s="10" t="str">
        <f t="shared" si="177"/>
        <v>دستكش ساق بلند نسوز1402/08/23783</v>
      </c>
      <c r="D2795" s="10" t="str">
        <f>IFERROR(IF(تحویلی!$E$1="","",IF(NOSA!O2795=تحویلی!$E$1,تحویلی!$E$1&amp;COUNTIF(NOSA!$O$1:O2795,تحویلی!$E$1),"")),"")</f>
        <v/>
      </c>
      <c r="E2795" s="10" t="str">
        <f t="shared" si="178"/>
        <v>24681783</v>
      </c>
      <c r="F2795" s="10" t="str">
        <f>IFERROR(VLOOKUP(I2795,DATABASE!$N:$O,2,FALSE),"")</f>
        <v>دستكش ساق بلند نسوز</v>
      </c>
      <c r="G2795" s="3" t="s">
        <v>2540</v>
      </c>
      <c r="H2795" s="4">
        <v>24681</v>
      </c>
      <c r="I2795" s="3" t="s">
        <v>1461</v>
      </c>
      <c r="J2795" s="3" t="s">
        <v>34</v>
      </c>
      <c r="K2795" s="5">
        <v>1</v>
      </c>
      <c r="L2795" s="3" t="s">
        <v>3</v>
      </c>
      <c r="M2795" s="3" t="s">
        <v>19</v>
      </c>
      <c r="N2795" s="3" t="s">
        <v>2880</v>
      </c>
      <c r="O2795" s="1">
        <v>783</v>
      </c>
      <c r="P2795" s="4">
        <v>0</v>
      </c>
      <c r="Q2795" s="10">
        <f t="shared" si="179"/>
        <v>783</v>
      </c>
    </row>
    <row r="2796" spans="2:17" ht="20.25" customHeight="1">
      <c r="B2796" s="10" t="str">
        <f t="shared" si="176"/>
        <v>لباس زير زمستاني- بلوز و شلوار835</v>
      </c>
      <c r="C2796" s="10" t="str">
        <f t="shared" si="177"/>
        <v>لباس زير زمستاني- بلوز و شلوار1402/08/23835</v>
      </c>
      <c r="D2796" s="10" t="str">
        <f>IFERROR(IF(تحویلی!$E$1="","",IF(NOSA!O2796=تحویلی!$E$1,تحویلی!$E$1&amp;COUNTIF(NOSA!$O$1:O2796,تحویلی!$E$1),"")),"")</f>
        <v/>
      </c>
      <c r="E2796" s="10" t="str">
        <f t="shared" si="178"/>
        <v>24683835</v>
      </c>
      <c r="F2796" s="10" t="str">
        <f>IFERROR(VLOOKUP(I2796,DATABASE!$N:$O,2,FALSE),"")</f>
        <v>لباس زير زمستاني- بلوز و شلوار</v>
      </c>
      <c r="G2796" s="3" t="s">
        <v>2540</v>
      </c>
      <c r="H2796" s="4">
        <v>24683</v>
      </c>
      <c r="I2796" s="3" t="s">
        <v>2361</v>
      </c>
      <c r="J2796" s="3" t="s">
        <v>2826</v>
      </c>
      <c r="K2796" s="5">
        <v>1</v>
      </c>
      <c r="L2796" s="3" t="s">
        <v>28</v>
      </c>
      <c r="M2796" s="3" t="s">
        <v>47</v>
      </c>
      <c r="N2796" s="3" t="s">
        <v>2821</v>
      </c>
      <c r="O2796" s="1">
        <v>835</v>
      </c>
      <c r="P2796" s="4">
        <v>0</v>
      </c>
      <c r="Q2796" s="10">
        <f t="shared" si="179"/>
        <v>835</v>
      </c>
    </row>
    <row r="2797" spans="2:17" ht="20.25" customHeight="1">
      <c r="B2797" s="10" t="str">
        <f t="shared" si="176"/>
        <v>دستكش ساق بلند نسوز811</v>
      </c>
      <c r="C2797" s="10" t="str">
        <f t="shared" si="177"/>
        <v>دستكش ساق بلند نسوز1402/08/23811</v>
      </c>
      <c r="D2797" s="10" t="str">
        <f>IFERROR(IF(تحویلی!$E$1="","",IF(NOSA!O2797=تحویلی!$E$1,تحویلی!$E$1&amp;COUNTIF(NOSA!$O$1:O2797,تحویلی!$E$1),"")),"")</f>
        <v/>
      </c>
      <c r="E2797" s="10" t="str">
        <f t="shared" si="178"/>
        <v>24687811</v>
      </c>
      <c r="F2797" s="10" t="str">
        <f>IFERROR(VLOOKUP(I2797,DATABASE!$N:$O,2,FALSE),"")</f>
        <v>دستكش ساق بلند نسوز</v>
      </c>
      <c r="G2797" s="3" t="s">
        <v>2540</v>
      </c>
      <c r="H2797" s="4">
        <v>24687</v>
      </c>
      <c r="I2797" s="3" t="s">
        <v>1461</v>
      </c>
      <c r="J2797" s="3" t="s">
        <v>34</v>
      </c>
      <c r="K2797" s="5">
        <v>10</v>
      </c>
      <c r="L2797" s="3" t="s">
        <v>3</v>
      </c>
      <c r="M2797" s="3" t="s">
        <v>102</v>
      </c>
      <c r="N2797" s="3" t="s">
        <v>2881</v>
      </c>
      <c r="O2797" s="1">
        <v>811</v>
      </c>
      <c r="P2797" s="4">
        <v>0</v>
      </c>
      <c r="Q2797" s="10">
        <f t="shared" si="179"/>
        <v>811</v>
      </c>
    </row>
    <row r="2798" spans="2:17" ht="20.25" customHeight="1">
      <c r="B2798" s="10" t="str">
        <f t="shared" si="176"/>
        <v>دستكش كف دوبل چرمي811</v>
      </c>
      <c r="C2798" s="10" t="str">
        <f t="shared" si="177"/>
        <v>دستكش كف دوبل چرمي1402/08/23811</v>
      </c>
      <c r="D2798" s="10" t="str">
        <f>IFERROR(IF(تحویلی!$E$1="","",IF(NOSA!O2798=تحویلی!$E$1,تحویلی!$E$1&amp;COUNTIF(NOSA!$O$1:O2798,تحویلی!$E$1),"")),"")</f>
        <v/>
      </c>
      <c r="E2798" s="10" t="str">
        <f t="shared" si="178"/>
        <v>24687811</v>
      </c>
      <c r="F2798" s="10" t="str">
        <f>IFERROR(VLOOKUP(I2798,DATABASE!$N:$O,2,FALSE),"")</f>
        <v>دستكش كف دوبل چرمي</v>
      </c>
      <c r="G2798" s="3" t="s">
        <v>2540</v>
      </c>
      <c r="H2798" s="4">
        <v>24687</v>
      </c>
      <c r="I2798" s="3" t="s">
        <v>1683</v>
      </c>
      <c r="J2798" s="3" t="s">
        <v>1684</v>
      </c>
      <c r="K2798" s="5">
        <v>10</v>
      </c>
      <c r="L2798" s="3" t="s">
        <v>3</v>
      </c>
      <c r="M2798" s="3" t="s">
        <v>102</v>
      </c>
      <c r="N2798" s="3" t="s">
        <v>2881</v>
      </c>
      <c r="O2798" s="1">
        <v>811</v>
      </c>
      <c r="P2798" s="4">
        <v>0</v>
      </c>
      <c r="Q2798" s="10">
        <f t="shared" si="179"/>
        <v>811</v>
      </c>
    </row>
    <row r="2799" spans="2:17" ht="20.25" customHeight="1">
      <c r="B2799" s="10" t="str">
        <f t="shared" si="176"/>
        <v>دستكش ضد برش سبك811</v>
      </c>
      <c r="C2799" s="10" t="str">
        <f t="shared" si="177"/>
        <v>دستكش ضد برش سبك1402/08/23811</v>
      </c>
      <c r="D2799" s="10" t="str">
        <f>IFERROR(IF(تحویلی!$E$1="","",IF(NOSA!O2799=تحویلی!$E$1,تحویلی!$E$1&amp;COUNTIF(NOSA!$O$1:O2799,تحویلی!$E$1),"")),"")</f>
        <v/>
      </c>
      <c r="E2799" s="10" t="str">
        <f t="shared" si="178"/>
        <v>24687811</v>
      </c>
      <c r="F2799" s="10" t="str">
        <f>IFERROR(VLOOKUP(I2799,DATABASE!$N:$O,2,FALSE),"")</f>
        <v>دستكش ضد برش سبك</v>
      </c>
      <c r="G2799" s="3" t="s">
        <v>2540</v>
      </c>
      <c r="H2799" s="4">
        <v>24687</v>
      </c>
      <c r="I2799" s="3" t="s">
        <v>1442</v>
      </c>
      <c r="J2799" s="3" t="s">
        <v>22</v>
      </c>
      <c r="K2799" s="5">
        <v>10</v>
      </c>
      <c r="L2799" s="3" t="s">
        <v>3</v>
      </c>
      <c r="M2799" s="3" t="s">
        <v>102</v>
      </c>
      <c r="N2799" s="3" t="s">
        <v>2881</v>
      </c>
      <c r="O2799" s="1">
        <v>811</v>
      </c>
      <c r="P2799" s="4">
        <v>0</v>
      </c>
      <c r="Q2799" s="10">
        <f t="shared" si="179"/>
        <v>811</v>
      </c>
    </row>
    <row r="2800" spans="2:17" ht="20.25" customHeight="1">
      <c r="B2800" s="10" t="str">
        <f t="shared" si="176"/>
        <v>دستكش كف مواد سبك811</v>
      </c>
      <c r="C2800" s="10" t="str">
        <f t="shared" si="177"/>
        <v>دستكش كف مواد سبك1402/08/23811</v>
      </c>
      <c r="D2800" s="10" t="str">
        <f>IFERROR(IF(تحویلی!$E$1="","",IF(NOSA!O2800=تحویلی!$E$1,تحویلی!$E$1&amp;COUNTIF(NOSA!$O$1:O2800,تحویلی!$E$1),"")),"")</f>
        <v/>
      </c>
      <c r="E2800" s="10" t="str">
        <f t="shared" si="178"/>
        <v>24687811</v>
      </c>
      <c r="F2800" s="10" t="str">
        <f>IFERROR(VLOOKUP(I2800,DATABASE!$N:$O,2,FALSE),"")</f>
        <v>دستكش كف مواد سبك</v>
      </c>
      <c r="G2800" s="3" t="s">
        <v>2540</v>
      </c>
      <c r="H2800" s="4">
        <v>24687</v>
      </c>
      <c r="I2800" s="3" t="s">
        <v>1456</v>
      </c>
      <c r="J2800" s="3" t="s">
        <v>2</v>
      </c>
      <c r="K2800" s="5">
        <v>10</v>
      </c>
      <c r="L2800" s="3" t="s">
        <v>3</v>
      </c>
      <c r="M2800" s="3" t="s">
        <v>102</v>
      </c>
      <c r="N2800" s="3" t="s">
        <v>2881</v>
      </c>
      <c r="O2800" s="1">
        <v>811</v>
      </c>
      <c r="P2800" s="4">
        <v>0</v>
      </c>
      <c r="Q2800" s="10">
        <f t="shared" si="179"/>
        <v>811</v>
      </c>
    </row>
    <row r="2801" spans="2:17" ht="20.25" customHeight="1">
      <c r="B2801" s="10" t="str">
        <f t="shared" si="176"/>
        <v>نقاب تيره محافظ صورت معمولي811</v>
      </c>
      <c r="C2801" s="10" t="str">
        <f t="shared" si="177"/>
        <v>نقاب تيره محافظ صورت معمولي1402/08/23811</v>
      </c>
      <c r="D2801" s="10" t="str">
        <f>IFERROR(IF(تحویلی!$E$1="","",IF(NOSA!O2801=تحویلی!$E$1,تحویلی!$E$1&amp;COUNTIF(NOSA!$O$1:O2801,تحویلی!$E$1),"")),"")</f>
        <v/>
      </c>
      <c r="E2801" s="10" t="str">
        <f t="shared" si="178"/>
        <v>24687811</v>
      </c>
      <c r="F2801" s="10" t="str">
        <f>IFERROR(VLOOKUP(I2801,DATABASE!$N:$O,2,FALSE),"")</f>
        <v>نقاب تيره محافظ صورت معمولي</v>
      </c>
      <c r="G2801" s="3" t="s">
        <v>2540</v>
      </c>
      <c r="H2801" s="4">
        <v>24687</v>
      </c>
      <c r="I2801" s="3" t="s">
        <v>1557</v>
      </c>
      <c r="J2801" s="3" t="s">
        <v>115</v>
      </c>
      <c r="K2801" s="5">
        <v>1</v>
      </c>
      <c r="L2801" s="3" t="s">
        <v>8</v>
      </c>
      <c r="M2801" s="3" t="s">
        <v>102</v>
      </c>
      <c r="N2801" s="3" t="s">
        <v>2881</v>
      </c>
      <c r="O2801" s="1">
        <v>811</v>
      </c>
      <c r="P2801" s="4">
        <v>0</v>
      </c>
      <c r="Q2801" s="10">
        <f t="shared" si="179"/>
        <v>811</v>
      </c>
    </row>
    <row r="2802" spans="2:17" ht="20.25" customHeight="1">
      <c r="B2802" s="10" t="str">
        <f t="shared" si="176"/>
        <v>نقاب روشن محافظ صورت811</v>
      </c>
      <c r="C2802" s="10" t="str">
        <f t="shared" si="177"/>
        <v>نقاب روشن محافظ صورت1402/08/23811</v>
      </c>
      <c r="D2802" s="10" t="str">
        <f>IFERROR(IF(تحویلی!$E$1="","",IF(NOSA!O2802=تحویلی!$E$1,تحویلی!$E$1&amp;COUNTIF(NOSA!$O$1:O2802,تحویلی!$E$1),"")),"")</f>
        <v/>
      </c>
      <c r="E2802" s="10" t="str">
        <f t="shared" si="178"/>
        <v>24688811</v>
      </c>
      <c r="F2802" s="10" t="str">
        <f>IFERROR(VLOOKUP(I2802,DATABASE!$N:$O,2,FALSE),"")</f>
        <v>نقاب روشن محافظ صورت</v>
      </c>
      <c r="G2802" s="3" t="s">
        <v>2540</v>
      </c>
      <c r="H2802" s="4">
        <v>24688</v>
      </c>
      <c r="I2802" s="3" t="s">
        <v>2331</v>
      </c>
      <c r="J2802" s="3" t="s">
        <v>2332</v>
      </c>
      <c r="K2802" s="5">
        <v>1</v>
      </c>
      <c r="L2802" s="3" t="s">
        <v>8</v>
      </c>
      <c r="M2802" s="3" t="s">
        <v>102</v>
      </c>
      <c r="N2802" s="3" t="s">
        <v>2881</v>
      </c>
      <c r="O2802" s="1">
        <v>811</v>
      </c>
      <c r="P2802" s="4">
        <v>0</v>
      </c>
      <c r="Q2802" s="10">
        <f t="shared" si="179"/>
        <v>811</v>
      </c>
    </row>
    <row r="2803" spans="2:17" ht="20.25" customHeight="1">
      <c r="B2803" s="10" t="str">
        <f t="shared" si="176"/>
        <v>هدگير نقاب811</v>
      </c>
      <c r="C2803" s="10" t="str">
        <f t="shared" si="177"/>
        <v>هدگير نقاب1402/08/23811</v>
      </c>
      <c r="D2803" s="10" t="str">
        <f>IFERROR(IF(تحویلی!$E$1="","",IF(NOSA!O2803=تحویلی!$E$1,تحویلی!$E$1&amp;COUNTIF(NOSA!$O$1:O2803,تحویلی!$E$1),"")),"")</f>
        <v/>
      </c>
      <c r="E2803" s="10" t="str">
        <f t="shared" si="178"/>
        <v>24688811</v>
      </c>
      <c r="F2803" s="10" t="str">
        <f>IFERROR(VLOOKUP(I2803,DATABASE!$N:$O,2,FALSE),"")</f>
        <v>هدگير نقاب</v>
      </c>
      <c r="G2803" s="3" t="s">
        <v>2540</v>
      </c>
      <c r="H2803" s="4">
        <v>24688</v>
      </c>
      <c r="I2803" s="3" t="s">
        <v>1468</v>
      </c>
      <c r="J2803" s="3" t="s">
        <v>12</v>
      </c>
      <c r="K2803" s="5">
        <v>1</v>
      </c>
      <c r="L2803" s="3" t="s">
        <v>8</v>
      </c>
      <c r="M2803" s="3" t="s">
        <v>102</v>
      </c>
      <c r="N2803" s="3" t="s">
        <v>2881</v>
      </c>
      <c r="O2803" s="1">
        <v>811</v>
      </c>
      <c r="P2803" s="4">
        <v>0</v>
      </c>
      <c r="Q2803" s="10">
        <f t="shared" si="179"/>
        <v>811</v>
      </c>
    </row>
    <row r="2804" spans="2:17" ht="20.25" customHeight="1">
      <c r="B2804" s="10" t="str">
        <f t="shared" si="176"/>
        <v>دستكش ضد برش سبك820</v>
      </c>
      <c r="C2804" s="10" t="str">
        <f t="shared" si="177"/>
        <v>دستكش ضد برش سبك1402/08/28820</v>
      </c>
      <c r="D2804" s="10" t="str">
        <f>IFERROR(IF(تحویلی!$E$1="","",IF(NOSA!O2804=تحویلی!$E$1,تحویلی!$E$1&amp;COUNTIF(NOSA!$O$1:O2804,تحویلی!$E$1),"")),"")</f>
        <v/>
      </c>
      <c r="E2804" s="10" t="str">
        <f t="shared" si="178"/>
        <v>24735820</v>
      </c>
      <c r="F2804" s="10" t="str">
        <f>IFERROR(VLOOKUP(I2804,DATABASE!$N:$O,2,FALSE),"")</f>
        <v>دستكش ضد برش سبك</v>
      </c>
      <c r="G2804" s="3" t="s">
        <v>2545</v>
      </c>
      <c r="H2804" s="4">
        <v>24735</v>
      </c>
      <c r="I2804" s="3" t="s">
        <v>1442</v>
      </c>
      <c r="J2804" s="3" t="s">
        <v>22</v>
      </c>
      <c r="K2804" s="5">
        <v>2</v>
      </c>
      <c r="L2804" s="3" t="s">
        <v>3</v>
      </c>
      <c r="M2804" s="3" t="s">
        <v>40</v>
      </c>
      <c r="N2804" s="3" t="s">
        <v>2882</v>
      </c>
      <c r="O2804" s="1">
        <v>820</v>
      </c>
      <c r="P2804" s="4">
        <v>0</v>
      </c>
      <c r="Q2804" s="10">
        <f t="shared" si="179"/>
        <v>820</v>
      </c>
    </row>
    <row r="2805" spans="2:17" ht="20.25" customHeight="1">
      <c r="B2805" s="10" t="str">
        <f t="shared" si="176"/>
        <v>كمربند برزنتي نواري820</v>
      </c>
      <c r="C2805" s="10" t="str">
        <f t="shared" si="177"/>
        <v>كمربند برزنتي نواري1402/08/28820</v>
      </c>
      <c r="D2805" s="10" t="str">
        <f>IFERROR(IF(تحویلی!$E$1="","",IF(NOSA!O2805=تحویلی!$E$1,تحویلی!$E$1&amp;COUNTIF(NOSA!$O$1:O2805,تحویلی!$E$1),"")),"")</f>
        <v/>
      </c>
      <c r="E2805" s="10" t="str">
        <f t="shared" si="178"/>
        <v>24735820</v>
      </c>
      <c r="F2805" s="10" t="str">
        <f>IFERROR(VLOOKUP(I2805,DATABASE!$N:$O,2,FALSE),"")</f>
        <v>كمربند برزنتي نواري</v>
      </c>
      <c r="G2805" s="3" t="s">
        <v>2545</v>
      </c>
      <c r="H2805" s="4">
        <v>24735</v>
      </c>
      <c r="I2805" s="3" t="s">
        <v>1441</v>
      </c>
      <c r="J2805" s="3" t="s">
        <v>95</v>
      </c>
      <c r="K2805" s="5">
        <v>2</v>
      </c>
      <c r="L2805" s="3" t="s">
        <v>96</v>
      </c>
      <c r="M2805" s="3" t="s">
        <v>40</v>
      </c>
      <c r="N2805" s="3" t="s">
        <v>2882</v>
      </c>
      <c r="O2805" s="1">
        <v>820</v>
      </c>
      <c r="P2805" s="4">
        <v>0</v>
      </c>
      <c r="Q2805" s="10">
        <f t="shared" si="179"/>
        <v>820</v>
      </c>
    </row>
    <row r="2806" spans="2:17" ht="20.25" customHeight="1">
      <c r="B2806" s="10" t="str">
        <f t="shared" si="176"/>
        <v>دستكش ضد برش سبك582</v>
      </c>
      <c r="C2806" s="10" t="str">
        <f t="shared" si="177"/>
        <v>دستكش ضد برش سبك1402/08/28582</v>
      </c>
      <c r="D2806" s="10" t="str">
        <f>IFERROR(IF(تحویلی!$E$1="","",IF(NOSA!O2806=تحویلی!$E$1,تحویلی!$E$1&amp;COUNTIF(NOSA!$O$1:O2806,تحویلی!$E$1),"")),"")</f>
        <v/>
      </c>
      <c r="E2806" s="10" t="str">
        <f t="shared" si="178"/>
        <v>24738582</v>
      </c>
      <c r="F2806" s="10" t="str">
        <f>IFERROR(VLOOKUP(I2806,DATABASE!$N:$O,2,FALSE),"")</f>
        <v>دستكش ضد برش سبك</v>
      </c>
      <c r="G2806" s="3" t="s">
        <v>2545</v>
      </c>
      <c r="H2806" s="4">
        <v>24738</v>
      </c>
      <c r="I2806" s="3" t="s">
        <v>1442</v>
      </c>
      <c r="J2806" s="3" t="s">
        <v>22</v>
      </c>
      <c r="K2806" s="5">
        <v>1</v>
      </c>
      <c r="L2806" s="3" t="s">
        <v>3</v>
      </c>
      <c r="M2806" s="3" t="s">
        <v>47</v>
      </c>
      <c r="N2806" s="3" t="s">
        <v>1157</v>
      </c>
      <c r="O2806" s="1">
        <v>582</v>
      </c>
      <c r="P2806" s="4">
        <v>0</v>
      </c>
      <c r="Q2806" s="10">
        <f t="shared" si="179"/>
        <v>582</v>
      </c>
    </row>
    <row r="2807" spans="2:17" ht="20.25" customHeight="1">
      <c r="B2807" s="10" t="str">
        <f t="shared" si="176"/>
        <v>نقاب تيره محافظ صورت معمولي58</v>
      </c>
      <c r="C2807" s="10" t="str">
        <f t="shared" si="177"/>
        <v>نقاب تيره محافظ صورت معمولي1402/08/2858</v>
      </c>
      <c r="D2807" s="10" t="str">
        <f>IFERROR(IF(تحویلی!$E$1="","",IF(NOSA!O2807=تحویلی!$E$1,تحویلی!$E$1&amp;COUNTIF(NOSA!$O$1:O2807,تحویلی!$E$1),"")),"")</f>
        <v/>
      </c>
      <c r="E2807" s="10" t="str">
        <f t="shared" si="178"/>
        <v>2475158</v>
      </c>
      <c r="F2807" s="10" t="str">
        <f>IFERROR(VLOOKUP(I2807,DATABASE!$N:$O,2,FALSE),"")</f>
        <v>نقاب تيره محافظ صورت معمولي</v>
      </c>
      <c r="G2807" s="3" t="s">
        <v>2545</v>
      </c>
      <c r="H2807" s="4">
        <v>24751</v>
      </c>
      <c r="I2807" s="3" t="s">
        <v>1557</v>
      </c>
      <c r="J2807" s="3" t="s">
        <v>115</v>
      </c>
      <c r="K2807" s="5">
        <v>1</v>
      </c>
      <c r="L2807" s="3" t="s">
        <v>8</v>
      </c>
      <c r="M2807" s="3" t="s">
        <v>19</v>
      </c>
      <c r="N2807" s="3" t="s">
        <v>2883</v>
      </c>
      <c r="O2807" s="1">
        <v>58</v>
      </c>
      <c r="P2807" s="4">
        <v>0</v>
      </c>
      <c r="Q2807" s="10">
        <f t="shared" si="179"/>
        <v>58</v>
      </c>
    </row>
    <row r="2808" spans="2:17" ht="20.25" customHeight="1">
      <c r="B2808" s="10" t="str">
        <f t="shared" si="176"/>
        <v>كفش ايمني756</v>
      </c>
      <c r="C2808" s="10" t="str">
        <f t="shared" si="177"/>
        <v>كفش ايمني1402/08/28756</v>
      </c>
      <c r="D2808" s="10" t="str">
        <f>IFERROR(IF(تحویلی!$E$1="","",IF(NOSA!O2808=تحویلی!$E$1,تحویلی!$E$1&amp;COUNTIF(NOSA!$O$1:O2808,تحویلی!$E$1),"")),"")</f>
        <v/>
      </c>
      <c r="E2808" s="10" t="str">
        <f t="shared" si="178"/>
        <v>24756756</v>
      </c>
      <c r="F2808" s="10" t="str">
        <f>IFERROR(VLOOKUP(I2808,DATABASE!$N:$O,2,FALSE),"")</f>
        <v>كفش ايمني</v>
      </c>
      <c r="G2808" s="3" t="s">
        <v>2545</v>
      </c>
      <c r="H2808" s="4">
        <v>24756</v>
      </c>
      <c r="I2808" s="3" t="s">
        <v>1720</v>
      </c>
      <c r="J2808" s="3" t="s">
        <v>1721</v>
      </c>
      <c r="K2808" s="5">
        <v>1</v>
      </c>
      <c r="L2808" s="3" t="s">
        <v>3</v>
      </c>
      <c r="M2808" s="3" t="s">
        <v>25</v>
      </c>
      <c r="N2808" s="3" t="s">
        <v>939</v>
      </c>
      <c r="O2808" s="1">
        <v>756</v>
      </c>
      <c r="P2808" s="4">
        <v>0</v>
      </c>
      <c r="Q2808" s="10">
        <f t="shared" si="179"/>
        <v>756</v>
      </c>
    </row>
    <row r="2809" spans="2:17" ht="20.25" customHeight="1">
      <c r="B2809" s="10" t="str">
        <f t="shared" si="176"/>
        <v>رابط فنري نقاب كلاه ايمني834</v>
      </c>
      <c r="C2809" s="10" t="str">
        <f t="shared" si="177"/>
        <v>رابط فنري نقاب كلاه ايمني1402/08/28834</v>
      </c>
      <c r="D2809" s="10" t="str">
        <f>IFERROR(IF(تحویلی!$E$1="","",IF(NOSA!O2809=تحویلی!$E$1,تحویلی!$E$1&amp;COUNTIF(NOSA!$O$1:O2809,تحویلی!$E$1),"")),"")</f>
        <v/>
      </c>
      <c r="E2809" s="10" t="str">
        <f t="shared" si="178"/>
        <v>24763834</v>
      </c>
      <c r="F2809" s="10" t="str">
        <f>IFERROR(VLOOKUP(I2809,DATABASE!$N:$O,2,FALSE),"")</f>
        <v>رابط فنري نقاب كلاه ايمني</v>
      </c>
      <c r="G2809" s="3" t="s">
        <v>2545</v>
      </c>
      <c r="H2809" s="4">
        <v>24763</v>
      </c>
      <c r="I2809" s="3" t="s">
        <v>1454</v>
      </c>
      <c r="J2809" s="3" t="s">
        <v>135</v>
      </c>
      <c r="K2809" s="5">
        <v>1</v>
      </c>
      <c r="L2809" s="3" t="s">
        <v>8</v>
      </c>
      <c r="M2809" s="3" t="s">
        <v>19</v>
      </c>
      <c r="N2809" s="3" t="s">
        <v>2647</v>
      </c>
      <c r="O2809" s="1">
        <v>834</v>
      </c>
      <c r="P2809" s="4">
        <v>1</v>
      </c>
      <c r="Q2809" s="10">
        <f t="shared" si="179"/>
        <v>834</v>
      </c>
    </row>
    <row r="2810" spans="2:17" ht="20.25" customHeight="1">
      <c r="B2810" s="10" t="str">
        <f t="shared" si="176"/>
        <v>دستكش ساق بلند نسوز86</v>
      </c>
      <c r="C2810" s="10" t="str">
        <f t="shared" si="177"/>
        <v>دستكش ساق بلند نسوز1402/08/2886</v>
      </c>
      <c r="D2810" s="10" t="str">
        <f>IFERROR(IF(تحویلی!$E$1="","",IF(NOSA!O2810=تحویلی!$E$1,تحویلی!$E$1&amp;COUNTIF(NOSA!$O$1:O2810,تحویلی!$E$1),"")),"")</f>
        <v/>
      </c>
      <c r="E2810" s="10" t="str">
        <f t="shared" si="178"/>
        <v>2476586</v>
      </c>
      <c r="F2810" s="10" t="str">
        <f>IFERROR(VLOOKUP(I2810,DATABASE!$N:$O,2,FALSE),"")</f>
        <v>دستكش ساق بلند نسوز</v>
      </c>
      <c r="G2810" s="3" t="s">
        <v>2545</v>
      </c>
      <c r="H2810" s="4">
        <v>24765</v>
      </c>
      <c r="I2810" s="3" t="s">
        <v>1461</v>
      </c>
      <c r="J2810" s="3" t="s">
        <v>34</v>
      </c>
      <c r="K2810" s="5">
        <v>1</v>
      </c>
      <c r="L2810" s="3" t="s">
        <v>3</v>
      </c>
      <c r="M2810" s="3" t="s">
        <v>4</v>
      </c>
      <c r="N2810" s="3" t="s">
        <v>105</v>
      </c>
      <c r="O2810" s="1">
        <v>86</v>
      </c>
      <c r="P2810" s="4">
        <v>1</v>
      </c>
      <c r="Q2810" s="10">
        <f t="shared" si="179"/>
        <v>86</v>
      </c>
    </row>
    <row r="2811" spans="2:17" ht="20.25" customHeight="1">
      <c r="B2811" s="10" t="str">
        <f t="shared" si="176"/>
        <v>دستكش ضد برش سبك706</v>
      </c>
      <c r="C2811" s="10" t="str">
        <f t="shared" si="177"/>
        <v>دستكش ضد برش سبك1402/08/28706</v>
      </c>
      <c r="D2811" s="10" t="str">
        <f>IFERROR(IF(تحویلی!$E$1="","",IF(NOSA!O2811=تحویلی!$E$1,تحویلی!$E$1&amp;COUNTIF(NOSA!$O$1:O2811,تحویلی!$E$1),"")),"")</f>
        <v/>
      </c>
      <c r="E2811" s="10" t="str">
        <f t="shared" si="178"/>
        <v>24766706</v>
      </c>
      <c r="F2811" s="10" t="str">
        <f>IFERROR(VLOOKUP(I2811,DATABASE!$N:$O,2,FALSE),"")</f>
        <v>دستكش ضد برش سبك</v>
      </c>
      <c r="G2811" s="3" t="s">
        <v>2545</v>
      </c>
      <c r="H2811" s="4">
        <v>24766</v>
      </c>
      <c r="I2811" s="3" t="s">
        <v>1442</v>
      </c>
      <c r="J2811" s="3" t="s">
        <v>22</v>
      </c>
      <c r="K2811" s="5">
        <v>1</v>
      </c>
      <c r="L2811" s="3" t="s">
        <v>3</v>
      </c>
      <c r="M2811" s="3" t="s">
        <v>4</v>
      </c>
      <c r="N2811" s="3" t="s">
        <v>1344</v>
      </c>
      <c r="O2811" s="1">
        <v>706</v>
      </c>
      <c r="P2811" s="4">
        <v>1</v>
      </c>
      <c r="Q2811" s="10">
        <f t="shared" si="179"/>
        <v>706</v>
      </c>
    </row>
    <row r="2812" spans="2:17" ht="20.25" customHeight="1">
      <c r="B2812" s="10" t="str">
        <f t="shared" si="176"/>
        <v>دستكش كف مواد سبك731</v>
      </c>
      <c r="C2812" s="10" t="str">
        <f t="shared" si="177"/>
        <v>دستكش كف مواد سبك1402/08/28731</v>
      </c>
      <c r="D2812" s="10" t="str">
        <f>IFERROR(IF(تحویلی!$E$1="","",IF(NOSA!O2812=تحویلی!$E$1,تحویلی!$E$1&amp;COUNTIF(NOSA!$O$1:O2812,تحویلی!$E$1),"")),"")</f>
        <v/>
      </c>
      <c r="E2812" s="10" t="str">
        <f t="shared" si="178"/>
        <v>24776731</v>
      </c>
      <c r="F2812" s="10" t="str">
        <f>IFERROR(VLOOKUP(I2812,DATABASE!$N:$O,2,FALSE),"")</f>
        <v>دستكش كف مواد سبك</v>
      </c>
      <c r="G2812" s="3" t="s">
        <v>2545</v>
      </c>
      <c r="H2812" s="4">
        <v>24776</v>
      </c>
      <c r="I2812" s="3" t="s">
        <v>1456</v>
      </c>
      <c r="J2812" s="3" t="s">
        <v>2</v>
      </c>
      <c r="K2812" s="5">
        <v>1</v>
      </c>
      <c r="L2812" s="3" t="s">
        <v>3</v>
      </c>
      <c r="M2812" s="3" t="s">
        <v>47</v>
      </c>
      <c r="N2812" s="3" t="s">
        <v>1119</v>
      </c>
      <c r="O2812" s="1">
        <v>731</v>
      </c>
      <c r="P2812" s="4">
        <v>0</v>
      </c>
      <c r="Q2812" s="10">
        <f t="shared" si="179"/>
        <v>731</v>
      </c>
    </row>
    <row r="2813" spans="2:17" ht="20.25" customHeight="1">
      <c r="B2813" s="10" t="str">
        <f t="shared" si="176"/>
        <v>دستكش كف مواد سبك383</v>
      </c>
      <c r="C2813" s="10" t="str">
        <f t="shared" si="177"/>
        <v>دستكش كف مواد سبك1402/08/28383</v>
      </c>
      <c r="D2813" s="10" t="str">
        <f>IFERROR(IF(تحویلی!$E$1="","",IF(NOSA!O2813=تحویلی!$E$1,تحویلی!$E$1&amp;COUNTIF(NOSA!$O$1:O2813,تحویلی!$E$1),"")),"")</f>
        <v/>
      </c>
      <c r="E2813" s="10" t="str">
        <f t="shared" si="178"/>
        <v>24779383</v>
      </c>
      <c r="F2813" s="10" t="str">
        <f>IFERROR(VLOOKUP(I2813,DATABASE!$N:$O,2,FALSE),"")</f>
        <v>دستكش كف مواد سبك</v>
      </c>
      <c r="G2813" s="3" t="s">
        <v>2545</v>
      </c>
      <c r="H2813" s="4">
        <v>24779</v>
      </c>
      <c r="I2813" s="3" t="s">
        <v>1456</v>
      </c>
      <c r="J2813" s="3" t="s">
        <v>2</v>
      </c>
      <c r="K2813" s="5">
        <v>1</v>
      </c>
      <c r="L2813" s="3" t="s">
        <v>3</v>
      </c>
      <c r="M2813" s="3" t="s">
        <v>47</v>
      </c>
      <c r="N2813" s="3" t="s">
        <v>2884</v>
      </c>
      <c r="O2813" s="1">
        <v>383</v>
      </c>
      <c r="P2813" s="4">
        <v>0</v>
      </c>
      <c r="Q2813" s="10">
        <f t="shared" si="179"/>
        <v>383</v>
      </c>
    </row>
    <row r="2814" spans="2:17" ht="20.25" customHeight="1">
      <c r="B2814" s="10" t="str">
        <f t="shared" ref="B2814:B2877" si="180">F2814&amp;Q2814</f>
        <v>دستكش ضد برش سبك733</v>
      </c>
      <c r="C2814" s="10" t="str">
        <f t="shared" ref="C2814:C2877" si="181">F2814&amp;G2814&amp;O2814</f>
        <v>دستكش ضد برش سبك1402/08/28733</v>
      </c>
      <c r="D2814" s="10" t="str">
        <f>IFERROR(IF(تحویلی!$E$1="","",IF(NOSA!O2814=تحویلی!$E$1,تحویلی!$E$1&amp;COUNTIF(NOSA!$O$1:O2814,تحویلی!$E$1),"")),"")</f>
        <v/>
      </c>
      <c r="E2814" s="10" t="str">
        <f t="shared" ref="E2814:E2877" si="182">H2814&amp;O2814</f>
        <v>24779733</v>
      </c>
      <c r="F2814" s="10" t="str">
        <f>IFERROR(VLOOKUP(I2814,DATABASE!$N:$O,2,FALSE),"")</f>
        <v>دستكش ضد برش سبك</v>
      </c>
      <c r="G2814" s="3" t="s">
        <v>2545</v>
      </c>
      <c r="H2814" s="4">
        <v>24779</v>
      </c>
      <c r="I2814" s="3" t="s">
        <v>1442</v>
      </c>
      <c r="J2814" s="3" t="s">
        <v>22</v>
      </c>
      <c r="K2814" s="5">
        <v>1</v>
      </c>
      <c r="L2814" s="3" t="s">
        <v>3</v>
      </c>
      <c r="M2814" s="3" t="s">
        <v>47</v>
      </c>
      <c r="N2814" s="3" t="s">
        <v>704</v>
      </c>
      <c r="O2814" s="1">
        <v>733</v>
      </c>
      <c r="P2814" s="4">
        <v>0</v>
      </c>
      <c r="Q2814" s="10">
        <f t="shared" si="179"/>
        <v>733</v>
      </c>
    </row>
    <row r="2815" spans="2:17" ht="20.25" customHeight="1">
      <c r="B2815" s="10" t="str">
        <f t="shared" si="180"/>
        <v>لباس كار نسوز(بلوز و شلوار)88</v>
      </c>
      <c r="C2815" s="10" t="str">
        <f t="shared" si="181"/>
        <v>لباس كار نسوز(بلوز و شلوار)1402/08/2888</v>
      </c>
      <c r="D2815" s="10" t="str">
        <f>IFERROR(IF(تحویلی!$E$1="","",IF(NOSA!O2815=تحویلی!$E$1,تحویلی!$E$1&amp;COUNTIF(NOSA!$O$1:O2815,تحویلی!$E$1),"")),"")</f>
        <v/>
      </c>
      <c r="E2815" s="10" t="str">
        <f t="shared" si="182"/>
        <v>2478188</v>
      </c>
      <c r="F2815" s="10" t="str">
        <f>IFERROR(VLOOKUP(I2815,DATABASE!$N:$O,2,FALSE),"")</f>
        <v>لباس كار نسوز(بلوز و شلوار)</v>
      </c>
      <c r="G2815" s="3" t="s">
        <v>2545</v>
      </c>
      <c r="H2815" s="4">
        <v>24781</v>
      </c>
      <c r="I2815" s="3" t="s">
        <v>1751</v>
      </c>
      <c r="J2815" s="3" t="s">
        <v>1752</v>
      </c>
      <c r="K2815" s="5">
        <v>1</v>
      </c>
      <c r="L2815" s="3" t="s">
        <v>28</v>
      </c>
      <c r="M2815" s="3" t="s">
        <v>19</v>
      </c>
      <c r="N2815" s="3" t="s">
        <v>1271</v>
      </c>
      <c r="O2815" s="1">
        <v>88</v>
      </c>
      <c r="P2815" s="4">
        <v>1</v>
      </c>
      <c r="Q2815" s="10">
        <f t="shared" si="179"/>
        <v>88</v>
      </c>
    </row>
    <row r="2816" spans="2:17" ht="20.25" customHeight="1">
      <c r="B2816" s="10" t="str">
        <f t="shared" si="180"/>
        <v>چكمه ايمني نسوز88</v>
      </c>
      <c r="C2816" s="10" t="str">
        <f t="shared" si="181"/>
        <v>چكمه ايمني نسوز1402/08/2888</v>
      </c>
      <c r="D2816" s="10" t="str">
        <f>IFERROR(IF(تحویلی!$E$1="","",IF(NOSA!O2816=تحویلی!$E$1,تحویلی!$E$1&amp;COUNTIF(NOSA!$O$1:O2816,تحویلی!$E$1),"")),"")</f>
        <v/>
      </c>
      <c r="E2816" s="10" t="str">
        <f t="shared" si="182"/>
        <v>2478188</v>
      </c>
      <c r="F2816" s="10" t="str">
        <f>IFERROR(VLOOKUP(I2816,DATABASE!$N:$O,2,FALSE),"")</f>
        <v>چكمه ايمني نسوز</v>
      </c>
      <c r="G2816" s="3" t="s">
        <v>2545</v>
      </c>
      <c r="H2816" s="4">
        <v>24781</v>
      </c>
      <c r="I2816" s="3" t="s">
        <v>1666</v>
      </c>
      <c r="J2816" s="3" t="s">
        <v>1667</v>
      </c>
      <c r="K2816" s="5">
        <v>1</v>
      </c>
      <c r="L2816" s="3" t="s">
        <v>3</v>
      </c>
      <c r="M2816" s="3" t="s">
        <v>19</v>
      </c>
      <c r="N2816" s="3" t="s">
        <v>1271</v>
      </c>
      <c r="O2816" s="1">
        <v>88</v>
      </c>
      <c r="P2816" s="4">
        <v>1</v>
      </c>
      <c r="Q2816" s="10">
        <f t="shared" si="179"/>
        <v>88</v>
      </c>
    </row>
    <row r="2817" spans="2:17" ht="20.25" customHeight="1">
      <c r="B2817" s="10" t="str">
        <f t="shared" si="180"/>
        <v>دستكش ضد برش سبك70</v>
      </c>
      <c r="C2817" s="10" t="str">
        <f t="shared" si="181"/>
        <v>دستكش ضد برش سبك1402/08/2970</v>
      </c>
      <c r="D2817" s="10" t="str">
        <f>IFERROR(IF(تحویلی!$E$1="","",IF(NOSA!O2817=تحویلی!$E$1,تحویلی!$E$1&amp;COUNTIF(NOSA!$O$1:O2817,تحویلی!$E$1),"")),"")</f>
        <v/>
      </c>
      <c r="E2817" s="10" t="str">
        <f t="shared" si="182"/>
        <v>2479070</v>
      </c>
      <c r="F2817" s="10" t="str">
        <f>IFERROR(VLOOKUP(I2817,DATABASE!$N:$O,2,FALSE),"")</f>
        <v>دستكش ضد برش سبك</v>
      </c>
      <c r="G2817" s="3" t="s">
        <v>2546</v>
      </c>
      <c r="H2817" s="4">
        <v>24790</v>
      </c>
      <c r="I2817" s="3" t="s">
        <v>1442</v>
      </c>
      <c r="J2817" s="3" t="s">
        <v>22</v>
      </c>
      <c r="K2817" s="5">
        <v>1</v>
      </c>
      <c r="L2817" s="3" t="s">
        <v>3</v>
      </c>
      <c r="M2817" s="3" t="s">
        <v>9</v>
      </c>
      <c r="N2817" s="3" t="s">
        <v>688</v>
      </c>
      <c r="O2817" s="1">
        <v>70</v>
      </c>
      <c r="P2817" s="4">
        <v>0</v>
      </c>
      <c r="Q2817" s="10">
        <f t="shared" si="179"/>
        <v>70</v>
      </c>
    </row>
    <row r="2818" spans="2:17" ht="20.25" customHeight="1">
      <c r="B2818" s="10" t="str">
        <f t="shared" si="180"/>
        <v>عينك گاگل419</v>
      </c>
      <c r="C2818" s="10" t="str">
        <f t="shared" si="181"/>
        <v>عينك گاگل1402/08/29419</v>
      </c>
      <c r="D2818" s="10" t="str">
        <f>IFERROR(IF(تحویلی!$E$1="","",IF(NOSA!O2818=تحویلی!$E$1,تحویلی!$E$1&amp;COUNTIF(NOSA!$O$1:O2818,تحویلی!$E$1),"")),"")</f>
        <v/>
      </c>
      <c r="E2818" s="10" t="str">
        <f t="shared" si="182"/>
        <v>24791419</v>
      </c>
      <c r="F2818" s="10" t="str">
        <f>IFERROR(VLOOKUP(I2818,DATABASE!$N:$O,2,FALSE),"")</f>
        <v>عينك گاگل</v>
      </c>
      <c r="G2818" s="3" t="s">
        <v>2546</v>
      </c>
      <c r="H2818" s="4">
        <v>24791</v>
      </c>
      <c r="I2818" s="3" t="s">
        <v>1555</v>
      </c>
      <c r="J2818" s="3" t="s">
        <v>1556</v>
      </c>
      <c r="K2818" s="5">
        <v>1</v>
      </c>
      <c r="L2818" s="3" t="s">
        <v>8</v>
      </c>
      <c r="M2818" s="3" t="s">
        <v>43</v>
      </c>
      <c r="N2818" s="3" t="s">
        <v>251</v>
      </c>
      <c r="O2818" s="1">
        <v>419</v>
      </c>
      <c r="P2818" s="4">
        <v>0</v>
      </c>
      <c r="Q2818" s="10">
        <f t="shared" si="179"/>
        <v>419</v>
      </c>
    </row>
    <row r="2819" spans="2:17" ht="20.25" customHeight="1">
      <c r="B2819" s="10" t="str">
        <f t="shared" si="180"/>
        <v>عينك گاگل638</v>
      </c>
      <c r="C2819" s="10" t="str">
        <f t="shared" si="181"/>
        <v>عينك گاگل1402/08/29638</v>
      </c>
      <c r="D2819" s="10" t="str">
        <f>IFERROR(IF(تحویلی!$E$1="","",IF(NOSA!O2819=تحویلی!$E$1,تحویلی!$E$1&amp;COUNTIF(NOSA!$O$1:O2819,تحویلی!$E$1),"")),"")</f>
        <v/>
      </c>
      <c r="E2819" s="10" t="str">
        <f t="shared" si="182"/>
        <v>24791638</v>
      </c>
      <c r="F2819" s="10" t="str">
        <f>IFERROR(VLOOKUP(I2819,DATABASE!$N:$O,2,FALSE),"")</f>
        <v>عينك گاگل</v>
      </c>
      <c r="G2819" s="154" t="s">
        <v>2546</v>
      </c>
      <c r="H2819" s="155">
        <v>24791</v>
      </c>
      <c r="I2819" s="154" t="s">
        <v>1555</v>
      </c>
      <c r="J2819" s="154" t="s">
        <v>1556</v>
      </c>
      <c r="K2819" s="156">
        <v>1</v>
      </c>
      <c r="L2819" s="154" t="s">
        <v>8</v>
      </c>
      <c r="M2819" s="154" t="s">
        <v>43</v>
      </c>
      <c r="N2819" s="154" t="s">
        <v>676</v>
      </c>
      <c r="O2819" s="153">
        <v>638</v>
      </c>
      <c r="P2819" s="155">
        <v>0</v>
      </c>
      <c r="Q2819" s="10">
        <f t="shared" si="179"/>
        <v>638</v>
      </c>
    </row>
    <row r="2820" spans="2:17" ht="20.25" customHeight="1">
      <c r="B2820" s="10" t="str">
        <f t="shared" si="180"/>
        <v>دستكش كف مواد سبك460</v>
      </c>
      <c r="C2820" s="10" t="str">
        <f t="shared" si="181"/>
        <v>دستكش كف مواد سبك1402/08/29460</v>
      </c>
      <c r="D2820" s="10" t="str">
        <f>IFERROR(IF(تحویلی!$E$1="","",IF(NOSA!O2820=تحویلی!$E$1,تحویلی!$E$1&amp;COUNTIF(NOSA!$O$1:O2820,تحویلی!$E$1),"")),"")</f>
        <v/>
      </c>
      <c r="E2820" s="10" t="str">
        <f t="shared" si="182"/>
        <v>24796460</v>
      </c>
      <c r="F2820" s="10" t="str">
        <f>IFERROR(VLOOKUP(I2820,DATABASE!$N:$O,2,FALSE),"")</f>
        <v>دستكش كف مواد سبك</v>
      </c>
      <c r="G2820" s="154" t="s">
        <v>2546</v>
      </c>
      <c r="H2820" s="155">
        <v>24796</v>
      </c>
      <c r="I2820" s="154" t="s">
        <v>1456</v>
      </c>
      <c r="J2820" s="154" t="s">
        <v>2</v>
      </c>
      <c r="K2820" s="156">
        <v>1</v>
      </c>
      <c r="L2820" s="154" t="s">
        <v>3</v>
      </c>
      <c r="M2820" s="154" t="s">
        <v>47</v>
      </c>
      <c r="N2820" s="154" t="s">
        <v>140</v>
      </c>
      <c r="O2820" s="153">
        <v>460</v>
      </c>
      <c r="P2820" s="155">
        <v>0</v>
      </c>
      <c r="Q2820" s="10">
        <f t="shared" si="179"/>
        <v>460</v>
      </c>
    </row>
    <row r="2821" spans="2:17" ht="20.25" customHeight="1">
      <c r="B2821" s="10" t="str">
        <f t="shared" si="180"/>
        <v>پوتين ايمني نسوز221</v>
      </c>
      <c r="C2821" s="10" t="str">
        <f t="shared" si="181"/>
        <v>پوتين ايمني نسوز1402/08/29221</v>
      </c>
      <c r="D2821" s="10" t="str">
        <f>IFERROR(IF(تحویلی!$E$1="","",IF(NOSA!O2821=تحویلی!$E$1,تحویلی!$E$1&amp;COUNTIF(NOSA!$O$1:O2821,تحویلی!$E$1),"")),"")</f>
        <v/>
      </c>
      <c r="E2821" s="10" t="str">
        <f t="shared" si="182"/>
        <v>24806221</v>
      </c>
      <c r="F2821" s="10" t="str">
        <f>IFERROR(VLOOKUP(I2821,DATABASE!$N:$O,2,FALSE),"")</f>
        <v>پوتين ايمني نسوز</v>
      </c>
      <c r="G2821" s="154" t="s">
        <v>2546</v>
      </c>
      <c r="H2821" s="155">
        <v>24806</v>
      </c>
      <c r="I2821" s="154" t="s">
        <v>1648</v>
      </c>
      <c r="J2821" s="154" t="s">
        <v>1649</v>
      </c>
      <c r="K2821" s="156">
        <v>1</v>
      </c>
      <c r="L2821" s="154" t="s">
        <v>3</v>
      </c>
      <c r="M2821" s="154" t="s">
        <v>9</v>
      </c>
      <c r="N2821" s="154" t="s">
        <v>325</v>
      </c>
      <c r="O2821" s="153">
        <v>221</v>
      </c>
      <c r="P2821" s="155">
        <v>0</v>
      </c>
      <c r="Q2821" s="10">
        <f t="shared" si="179"/>
        <v>221</v>
      </c>
    </row>
    <row r="2822" spans="2:17" ht="20.25" customHeight="1">
      <c r="B2822" s="10" t="str">
        <f t="shared" si="180"/>
        <v>دستكش ضد برش سبك221</v>
      </c>
      <c r="C2822" s="10" t="str">
        <f t="shared" si="181"/>
        <v>دستكش ضد برش سبك1402/08/29221</v>
      </c>
      <c r="D2822" s="10" t="str">
        <f>IFERROR(IF(تحویلی!$E$1="","",IF(NOSA!O2822=تحویلی!$E$1,تحویلی!$E$1&amp;COUNTIF(NOSA!$O$1:O2822,تحویلی!$E$1),"")),"")</f>
        <v/>
      </c>
      <c r="E2822" s="10" t="str">
        <f t="shared" si="182"/>
        <v>24806221</v>
      </c>
      <c r="F2822" s="10" t="str">
        <f>IFERROR(VLOOKUP(I2822,DATABASE!$N:$O,2,FALSE),"")</f>
        <v>دستكش ضد برش سبك</v>
      </c>
      <c r="G2822" s="154" t="s">
        <v>2546</v>
      </c>
      <c r="H2822" s="155">
        <v>24806</v>
      </c>
      <c r="I2822" s="154" t="s">
        <v>1442</v>
      </c>
      <c r="J2822" s="154" t="s">
        <v>22</v>
      </c>
      <c r="K2822" s="156">
        <v>1</v>
      </c>
      <c r="L2822" s="154" t="s">
        <v>3</v>
      </c>
      <c r="M2822" s="154" t="s">
        <v>9</v>
      </c>
      <c r="N2822" s="154" t="s">
        <v>325</v>
      </c>
      <c r="O2822" s="153">
        <v>221</v>
      </c>
      <c r="P2822" s="155">
        <v>0</v>
      </c>
      <c r="Q2822" s="10">
        <f t="shared" si="179"/>
        <v>221</v>
      </c>
    </row>
    <row r="2823" spans="2:17" ht="20.25" customHeight="1">
      <c r="B2823" s="10" t="str">
        <f t="shared" si="180"/>
        <v>رابط فنري نقاب كلاه ايمني649</v>
      </c>
      <c r="C2823" s="10" t="str">
        <f t="shared" si="181"/>
        <v>رابط فنري نقاب كلاه ايمني1402/08/29649</v>
      </c>
      <c r="D2823" s="10" t="str">
        <f>IFERROR(IF(تحویلی!$E$1="","",IF(NOSA!O2823=تحویلی!$E$1,تحویلی!$E$1&amp;COUNTIF(NOSA!$O$1:O2823,تحویلی!$E$1),"")),"")</f>
        <v/>
      </c>
      <c r="E2823" s="10" t="str">
        <f t="shared" si="182"/>
        <v>24814649</v>
      </c>
      <c r="F2823" s="10" t="str">
        <f>IFERROR(VLOOKUP(I2823,DATABASE!$N:$O,2,FALSE),"")</f>
        <v>رابط فنري نقاب كلاه ايمني</v>
      </c>
      <c r="G2823" s="154" t="s">
        <v>2546</v>
      </c>
      <c r="H2823" s="155">
        <v>24814</v>
      </c>
      <c r="I2823" s="154" t="s">
        <v>1454</v>
      </c>
      <c r="J2823" s="154" t="s">
        <v>135</v>
      </c>
      <c r="K2823" s="156">
        <v>1</v>
      </c>
      <c r="L2823" s="154" t="s">
        <v>8</v>
      </c>
      <c r="M2823" s="154" t="s">
        <v>19</v>
      </c>
      <c r="N2823" s="154" t="s">
        <v>2885</v>
      </c>
      <c r="O2823" s="153">
        <v>649</v>
      </c>
      <c r="P2823" s="155">
        <v>0</v>
      </c>
      <c r="Q2823" s="10">
        <f t="shared" si="179"/>
        <v>649</v>
      </c>
    </row>
    <row r="2824" spans="2:17" ht="20.25" customHeight="1">
      <c r="B2824" s="10" t="str">
        <f t="shared" si="180"/>
        <v>گوشي اير پلاگ163</v>
      </c>
      <c r="C2824" s="10" t="str">
        <f t="shared" si="181"/>
        <v>گوشي اير پلاگ1402/08/29163</v>
      </c>
      <c r="D2824" s="10" t="str">
        <f>IFERROR(IF(تحویلی!$E$1="","",IF(NOSA!O2824=تحویلی!$E$1,تحویلی!$E$1&amp;COUNTIF(NOSA!$O$1:O2824,تحویلی!$E$1),"")),"")</f>
        <v/>
      </c>
      <c r="E2824" s="10" t="str">
        <f t="shared" si="182"/>
        <v>24815163</v>
      </c>
      <c r="F2824" s="10" t="str">
        <f>IFERROR(VLOOKUP(I2824,DATABASE!$N:$O,2,FALSE),"")</f>
        <v>گوشي اير پلاگ</v>
      </c>
      <c r="G2824" s="154" t="s">
        <v>2546</v>
      </c>
      <c r="H2824" s="155">
        <v>24815</v>
      </c>
      <c r="I2824" s="154" t="s">
        <v>1581</v>
      </c>
      <c r="J2824" s="154" t="s">
        <v>124</v>
      </c>
      <c r="K2824" s="156">
        <v>1</v>
      </c>
      <c r="L2824" s="154" t="s">
        <v>8</v>
      </c>
      <c r="M2824" s="154" t="s">
        <v>9</v>
      </c>
      <c r="N2824" s="154" t="s">
        <v>324</v>
      </c>
      <c r="O2824" s="153">
        <v>163</v>
      </c>
      <c r="P2824" s="155">
        <v>0</v>
      </c>
      <c r="Q2824" s="10">
        <f t="shared" si="179"/>
        <v>163</v>
      </c>
    </row>
    <row r="2825" spans="2:17" ht="20.25" customHeight="1">
      <c r="B2825" s="10" t="str">
        <f t="shared" si="180"/>
        <v>دستكش ضد برش سبك755</v>
      </c>
      <c r="C2825" s="10" t="str">
        <f t="shared" si="181"/>
        <v>دستكش ضد برش سبك1402/08/30755</v>
      </c>
      <c r="D2825" s="10" t="str">
        <f>IFERROR(IF(تحویلی!$E$1="","",IF(NOSA!O2825=تحویلی!$E$1,تحویلی!$E$1&amp;COUNTIF(NOSA!$O$1:O2825,تحویلی!$E$1),"")),"")</f>
        <v/>
      </c>
      <c r="E2825" s="10" t="str">
        <f t="shared" si="182"/>
        <v>24819755</v>
      </c>
      <c r="F2825" s="10" t="str">
        <f>IFERROR(VLOOKUP(I2825,DATABASE!$N:$O,2,FALSE),"")</f>
        <v>دستكش ضد برش سبك</v>
      </c>
      <c r="G2825" s="154" t="s">
        <v>2547</v>
      </c>
      <c r="H2825" s="155">
        <v>24819</v>
      </c>
      <c r="I2825" s="154" t="s">
        <v>1442</v>
      </c>
      <c r="J2825" s="154" t="s">
        <v>22</v>
      </c>
      <c r="K2825" s="156">
        <v>1</v>
      </c>
      <c r="L2825" s="154" t="s">
        <v>3</v>
      </c>
      <c r="M2825" s="154" t="s">
        <v>9</v>
      </c>
      <c r="N2825" s="154" t="s">
        <v>974</v>
      </c>
      <c r="O2825" s="153">
        <v>755</v>
      </c>
      <c r="P2825" s="155">
        <v>1</v>
      </c>
      <c r="Q2825" s="10">
        <f t="shared" si="179"/>
        <v>755</v>
      </c>
    </row>
    <row r="2826" spans="2:17" ht="20.25" customHeight="1">
      <c r="B2826" s="10" t="str">
        <f t="shared" si="180"/>
        <v>شيشه مات ماسك جوشكاري717</v>
      </c>
      <c r="C2826" s="10" t="str">
        <f t="shared" si="181"/>
        <v>شيشه مات ماسك جوشكاري1402/08/30717</v>
      </c>
      <c r="D2826" s="10" t="str">
        <f>IFERROR(IF(تحویلی!$E$1="","",IF(NOSA!O2826=تحویلی!$E$1,تحویلی!$E$1&amp;COUNTIF(NOSA!$O$1:O2826,تحویلی!$E$1),"")),"")</f>
        <v/>
      </c>
      <c r="E2826" s="10" t="str">
        <f t="shared" si="182"/>
        <v>24820717</v>
      </c>
      <c r="F2826" s="10" t="str">
        <f>IFERROR(VLOOKUP(I2826,DATABASE!$N:$O,2,FALSE),"")</f>
        <v>شيشه مات ماسك جوشكاري</v>
      </c>
      <c r="G2826" s="154" t="s">
        <v>2547</v>
      </c>
      <c r="H2826" s="155">
        <v>24820</v>
      </c>
      <c r="I2826" s="154" t="s">
        <v>1507</v>
      </c>
      <c r="J2826" s="154" t="s">
        <v>113</v>
      </c>
      <c r="K2826" s="156">
        <v>2</v>
      </c>
      <c r="L2826" s="154" t="s">
        <v>8</v>
      </c>
      <c r="M2826" s="154" t="s">
        <v>47</v>
      </c>
      <c r="N2826" s="154" t="s">
        <v>1213</v>
      </c>
      <c r="O2826" s="153">
        <v>717</v>
      </c>
      <c r="P2826" s="155">
        <v>0</v>
      </c>
      <c r="Q2826" s="10">
        <f t="shared" si="179"/>
        <v>717</v>
      </c>
    </row>
    <row r="2827" spans="2:17" ht="20.25" customHeight="1">
      <c r="B2827" s="10" t="str">
        <f t="shared" si="180"/>
        <v>دستكش ضد برش سبك841</v>
      </c>
      <c r="C2827" s="10" t="str">
        <f t="shared" si="181"/>
        <v>دستكش ضد برش سبك1402/08/30841</v>
      </c>
      <c r="D2827" s="10" t="str">
        <f>IFERROR(IF(تحویلی!$E$1="","",IF(NOSA!O2827=تحویلی!$E$1,تحویلی!$E$1&amp;COUNTIF(NOSA!$O$1:O2827,تحویلی!$E$1),"")),"")</f>
        <v/>
      </c>
      <c r="E2827" s="10" t="str">
        <f t="shared" si="182"/>
        <v>24822841</v>
      </c>
      <c r="F2827" s="10" t="str">
        <f>IFERROR(VLOOKUP(I2827,DATABASE!$N:$O,2,FALSE),"")</f>
        <v>دستكش ضد برش سبك</v>
      </c>
      <c r="G2827" s="154" t="s">
        <v>2547</v>
      </c>
      <c r="H2827" s="155">
        <v>24822</v>
      </c>
      <c r="I2827" s="154" t="s">
        <v>1442</v>
      </c>
      <c r="J2827" s="154" t="s">
        <v>22</v>
      </c>
      <c r="K2827" s="156">
        <v>1</v>
      </c>
      <c r="L2827" s="154" t="s">
        <v>3</v>
      </c>
      <c r="M2827" s="154" t="s">
        <v>47</v>
      </c>
      <c r="N2827" s="154" t="s">
        <v>2686</v>
      </c>
      <c r="O2827" s="153">
        <v>841</v>
      </c>
      <c r="P2827" s="155">
        <v>0</v>
      </c>
      <c r="Q2827" s="10">
        <f t="shared" si="179"/>
        <v>841</v>
      </c>
    </row>
    <row r="2828" spans="2:17" ht="20.25" customHeight="1">
      <c r="B2828" s="10" t="str">
        <f t="shared" si="180"/>
        <v>لباس كار ديرسوز(بلوز و شلوار)383</v>
      </c>
      <c r="C2828" s="10" t="str">
        <f t="shared" si="181"/>
        <v>لباس كار ديرسوز(بلوز و شلوار)1402/08/30383</v>
      </c>
      <c r="D2828" s="10" t="str">
        <f>IFERROR(IF(تحویلی!$E$1="","",IF(NOSA!O2828=تحویلی!$E$1,تحویلی!$E$1&amp;COUNTIF(NOSA!$O$1:O2828,تحویلی!$E$1),"")),"")</f>
        <v/>
      </c>
      <c r="E2828" s="10" t="str">
        <f t="shared" si="182"/>
        <v>24823383</v>
      </c>
      <c r="F2828" s="10" t="str">
        <f>IFERROR(VLOOKUP(I2828,DATABASE!$N:$O,2,FALSE),"")</f>
        <v>لباس كار ديرسوز(بلوز و شلوار)</v>
      </c>
      <c r="G2828" s="154" t="s">
        <v>2547</v>
      </c>
      <c r="H2828" s="155">
        <v>24823</v>
      </c>
      <c r="I2828" s="154" t="s">
        <v>1619</v>
      </c>
      <c r="J2828" s="154" t="s">
        <v>1620</v>
      </c>
      <c r="K2828" s="156">
        <v>1</v>
      </c>
      <c r="L2828" s="154" t="s">
        <v>28</v>
      </c>
      <c r="M2828" s="154" t="s">
        <v>47</v>
      </c>
      <c r="N2828" s="154" t="s">
        <v>701</v>
      </c>
      <c r="O2828" s="153">
        <v>383</v>
      </c>
      <c r="P2828" s="155">
        <v>0</v>
      </c>
      <c r="Q2828" s="10">
        <f t="shared" si="179"/>
        <v>383</v>
      </c>
    </row>
    <row r="2829" spans="2:17" ht="20.25" customHeight="1">
      <c r="B2829" s="10" t="str">
        <f t="shared" si="180"/>
        <v>دستكش كف مواد سبك733</v>
      </c>
      <c r="C2829" s="10" t="str">
        <f t="shared" si="181"/>
        <v>دستكش كف مواد سبك1402/08/30733</v>
      </c>
      <c r="D2829" s="10" t="str">
        <f>IFERROR(IF(تحویلی!$E$1="","",IF(NOSA!O2829=تحویلی!$E$1,تحویلی!$E$1&amp;COUNTIF(NOSA!$O$1:O2829,تحویلی!$E$1),"")),"")</f>
        <v/>
      </c>
      <c r="E2829" s="10" t="str">
        <f t="shared" si="182"/>
        <v>24833733</v>
      </c>
      <c r="F2829" s="10" t="str">
        <f>IFERROR(VLOOKUP(I2829,DATABASE!$N:$O,2,FALSE),"")</f>
        <v>دستكش كف مواد سبك</v>
      </c>
      <c r="G2829" s="154" t="s">
        <v>2547</v>
      </c>
      <c r="H2829" s="155">
        <v>24833</v>
      </c>
      <c r="I2829" s="154" t="s">
        <v>1456</v>
      </c>
      <c r="J2829" s="154" t="s">
        <v>2</v>
      </c>
      <c r="K2829" s="156">
        <v>1</v>
      </c>
      <c r="L2829" s="154" t="s">
        <v>3</v>
      </c>
      <c r="M2829" s="154" t="s">
        <v>87</v>
      </c>
      <c r="N2829" s="154" t="s">
        <v>704</v>
      </c>
      <c r="O2829" s="153">
        <v>733</v>
      </c>
      <c r="P2829" s="155">
        <v>0</v>
      </c>
      <c r="Q2829" s="10">
        <f t="shared" si="179"/>
        <v>733</v>
      </c>
    </row>
    <row r="2830" spans="2:17" ht="20.25" customHeight="1">
      <c r="B2830" s="10" t="str">
        <f t="shared" si="180"/>
        <v>لباس زير زمستاني- بلوز و شلوار303</v>
      </c>
      <c r="C2830" s="10" t="str">
        <f t="shared" si="181"/>
        <v>لباس زير زمستاني- بلوز و شلوار1402/08/30303</v>
      </c>
      <c r="D2830" s="10" t="str">
        <f>IFERROR(IF(تحویلی!$E$1="","",IF(NOSA!O2830=تحویلی!$E$1,تحویلی!$E$1&amp;COUNTIF(NOSA!$O$1:O2830,تحویلی!$E$1),"")),"")</f>
        <v/>
      </c>
      <c r="E2830" s="10" t="str">
        <f t="shared" si="182"/>
        <v>24834303</v>
      </c>
      <c r="F2830" s="10" t="str">
        <f>IFERROR(VLOOKUP(I2830,DATABASE!$N:$O,2,FALSE),"")</f>
        <v>لباس زير زمستاني- بلوز و شلوار</v>
      </c>
      <c r="G2830" s="154" t="s">
        <v>2547</v>
      </c>
      <c r="H2830" s="155">
        <v>24834</v>
      </c>
      <c r="I2830" s="154" t="s">
        <v>2361</v>
      </c>
      <c r="J2830" s="154" t="s">
        <v>2826</v>
      </c>
      <c r="K2830" s="156">
        <v>1</v>
      </c>
      <c r="L2830" s="154" t="s">
        <v>28</v>
      </c>
      <c r="M2830" s="154" t="s">
        <v>4</v>
      </c>
      <c r="N2830" s="154" t="s">
        <v>1069</v>
      </c>
      <c r="O2830" s="153">
        <v>303</v>
      </c>
      <c r="P2830" s="155">
        <v>0</v>
      </c>
      <c r="Q2830" s="10">
        <f t="shared" si="179"/>
        <v>303</v>
      </c>
    </row>
    <row r="2831" spans="2:17" ht="20.25" customHeight="1">
      <c r="B2831" s="10" t="str">
        <f t="shared" si="180"/>
        <v>لباس زير زمستاني- بلوز و شلوار155</v>
      </c>
      <c r="C2831" s="10" t="str">
        <f t="shared" si="181"/>
        <v>لباس زير زمستاني- بلوز و شلوار1402/08/30155</v>
      </c>
      <c r="D2831" s="10" t="str">
        <f>IFERROR(IF(تحویلی!$E$1="","",IF(NOSA!O2831=تحویلی!$E$1,تحویلی!$E$1&amp;COUNTIF(NOSA!$O$1:O2831,تحویلی!$E$1),"")),"")</f>
        <v/>
      </c>
      <c r="E2831" s="10" t="str">
        <f t="shared" si="182"/>
        <v>24853155</v>
      </c>
      <c r="F2831" s="10" t="str">
        <f>IFERROR(VLOOKUP(I2831,DATABASE!$N:$O,2,FALSE),"")</f>
        <v>لباس زير زمستاني- بلوز و شلوار</v>
      </c>
      <c r="G2831" s="154" t="s">
        <v>2547</v>
      </c>
      <c r="H2831" s="155">
        <v>24853</v>
      </c>
      <c r="I2831" s="154" t="s">
        <v>2361</v>
      </c>
      <c r="J2831" s="154" t="s">
        <v>2826</v>
      </c>
      <c r="K2831" s="156">
        <v>1</v>
      </c>
      <c r="L2831" s="154" t="s">
        <v>28</v>
      </c>
      <c r="M2831" s="154" t="s">
        <v>4</v>
      </c>
      <c r="N2831" s="154" t="s">
        <v>2886</v>
      </c>
      <c r="O2831" s="153">
        <v>155</v>
      </c>
      <c r="P2831" s="155">
        <v>0</v>
      </c>
      <c r="Q2831" s="10">
        <f t="shared" si="179"/>
        <v>155</v>
      </c>
    </row>
    <row r="2832" spans="2:17" ht="20.25" customHeight="1">
      <c r="B2832" s="10" t="str">
        <f t="shared" si="180"/>
        <v>دستكش ضد برش سبك774</v>
      </c>
      <c r="C2832" s="10" t="str">
        <f t="shared" si="181"/>
        <v>دستكش ضد برش سبك1402/08/30774</v>
      </c>
      <c r="D2832" s="10" t="str">
        <f>IFERROR(IF(تحویلی!$E$1="","",IF(NOSA!O2832=تحویلی!$E$1,تحویلی!$E$1&amp;COUNTIF(NOSA!$O$1:O2832,تحویلی!$E$1),"")),"")</f>
        <v/>
      </c>
      <c r="E2832" s="10" t="str">
        <f t="shared" si="182"/>
        <v>24855774</v>
      </c>
      <c r="F2832" s="10" t="str">
        <f>IFERROR(VLOOKUP(I2832,DATABASE!$N:$O,2,FALSE),"")</f>
        <v>دستكش ضد برش سبك</v>
      </c>
      <c r="G2832" s="154" t="s">
        <v>2547</v>
      </c>
      <c r="H2832" s="155">
        <v>24855</v>
      </c>
      <c r="I2832" s="154" t="s">
        <v>1442</v>
      </c>
      <c r="J2832" s="154" t="s">
        <v>22</v>
      </c>
      <c r="K2832" s="156">
        <v>1</v>
      </c>
      <c r="L2832" s="154" t="s">
        <v>3</v>
      </c>
      <c r="M2832" s="154" t="s">
        <v>43</v>
      </c>
      <c r="N2832" s="154" t="s">
        <v>2747</v>
      </c>
      <c r="O2832" s="153">
        <v>774</v>
      </c>
      <c r="P2832" s="155">
        <v>0</v>
      </c>
      <c r="Q2832" s="10">
        <f t="shared" si="179"/>
        <v>774</v>
      </c>
    </row>
    <row r="2833" spans="2:17" ht="20.25" customHeight="1">
      <c r="B2833" s="10" t="str">
        <f t="shared" si="180"/>
        <v>دستكش ضد برش سبك822</v>
      </c>
      <c r="C2833" s="10" t="str">
        <f t="shared" si="181"/>
        <v>دستكش ضد برش سبك1402/08/30822</v>
      </c>
      <c r="D2833" s="10" t="str">
        <f>IFERROR(IF(تحویلی!$E$1="","",IF(NOSA!O2833=تحویلی!$E$1,تحویلی!$E$1&amp;COUNTIF(NOSA!$O$1:O2833,تحویلی!$E$1),"")),"")</f>
        <v/>
      </c>
      <c r="E2833" s="10" t="str">
        <f t="shared" si="182"/>
        <v>24858822</v>
      </c>
      <c r="F2833" s="10" t="str">
        <f>IFERROR(VLOOKUP(I2833,DATABASE!$N:$O,2,FALSE),"")</f>
        <v>دستكش ضد برش سبك</v>
      </c>
      <c r="G2833" s="154" t="s">
        <v>2547</v>
      </c>
      <c r="H2833" s="155">
        <v>24858</v>
      </c>
      <c r="I2833" s="154" t="s">
        <v>1442</v>
      </c>
      <c r="J2833" s="154" t="s">
        <v>22</v>
      </c>
      <c r="K2833" s="156">
        <v>1</v>
      </c>
      <c r="L2833" s="154" t="s">
        <v>3</v>
      </c>
      <c r="M2833" s="154" t="s">
        <v>47</v>
      </c>
      <c r="N2833" s="154" t="s">
        <v>2775</v>
      </c>
      <c r="O2833" s="153">
        <v>822</v>
      </c>
      <c r="P2833" s="155">
        <v>1</v>
      </c>
      <c r="Q2833" s="10">
        <f t="shared" si="179"/>
        <v>822</v>
      </c>
    </row>
    <row r="2834" spans="2:17" ht="20.25" customHeight="1">
      <c r="B2834" s="10" t="str">
        <f t="shared" si="180"/>
        <v>دستكش ضد برش سبك820</v>
      </c>
      <c r="C2834" s="10" t="str">
        <f t="shared" si="181"/>
        <v>دستكش ضد برش سبك1402/09/01820</v>
      </c>
      <c r="D2834" s="10" t="str">
        <f>IFERROR(IF(تحویلی!$E$1="","",IF(NOSA!O2834=تحویلی!$E$1,تحویلی!$E$1&amp;COUNTIF(NOSA!$O$1:O2834,تحویلی!$E$1),"")),"")</f>
        <v/>
      </c>
      <c r="E2834" s="10" t="str">
        <f t="shared" si="182"/>
        <v>24862820</v>
      </c>
      <c r="F2834" s="10" t="str">
        <f>IFERROR(VLOOKUP(I2834,DATABASE!$N:$O,2,FALSE),"")</f>
        <v>دستكش ضد برش سبك</v>
      </c>
      <c r="G2834" s="3" t="s">
        <v>2887</v>
      </c>
      <c r="H2834" s="4">
        <v>24862</v>
      </c>
      <c r="I2834" s="3" t="s">
        <v>1442</v>
      </c>
      <c r="J2834" s="3" t="s">
        <v>22</v>
      </c>
      <c r="K2834" s="5">
        <v>1</v>
      </c>
      <c r="L2834" s="3" t="s">
        <v>3</v>
      </c>
      <c r="M2834" s="3" t="s">
        <v>66</v>
      </c>
      <c r="N2834" s="3" t="s">
        <v>1738</v>
      </c>
      <c r="O2834" s="1">
        <v>820</v>
      </c>
      <c r="P2834" s="4">
        <v>0</v>
      </c>
      <c r="Q2834" s="10">
        <f t="shared" si="179"/>
        <v>820</v>
      </c>
    </row>
    <row r="2835" spans="2:17" ht="20.25" customHeight="1">
      <c r="B2835" s="10" t="str">
        <f t="shared" si="180"/>
        <v>دستكش ضد برش سبك769</v>
      </c>
      <c r="C2835" s="10" t="str">
        <f t="shared" si="181"/>
        <v>دستكش ضد برش سبك1402/09/01769</v>
      </c>
      <c r="D2835" s="10" t="str">
        <f>IFERROR(IF(تحویلی!$E$1="","",IF(NOSA!O2835=تحویلی!$E$1,تحویلی!$E$1&amp;COUNTIF(NOSA!$O$1:O2835,تحویلی!$E$1),"")),"")</f>
        <v/>
      </c>
      <c r="E2835" s="10" t="str">
        <f t="shared" si="182"/>
        <v>24863769</v>
      </c>
      <c r="F2835" s="10" t="str">
        <f>IFERROR(VLOOKUP(I2835,DATABASE!$N:$O,2,FALSE),"")</f>
        <v>دستكش ضد برش سبك</v>
      </c>
      <c r="G2835" s="3" t="s">
        <v>2887</v>
      </c>
      <c r="H2835" s="4">
        <v>24863</v>
      </c>
      <c r="I2835" s="3" t="s">
        <v>1442</v>
      </c>
      <c r="J2835" s="3" t="s">
        <v>22</v>
      </c>
      <c r="K2835" s="5">
        <v>1</v>
      </c>
      <c r="L2835" s="3" t="s">
        <v>3</v>
      </c>
      <c r="M2835" s="3" t="s">
        <v>43</v>
      </c>
      <c r="N2835" s="3" t="s">
        <v>2888</v>
      </c>
      <c r="O2835" s="1">
        <v>769</v>
      </c>
      <c r="P2835" s="4">
        <v>0</v>
      </c>
      <c r="Q2835" s="10">
        <f t="shared" si="179"/>
        <v>769</v>
      </c>
    </row>
    <row r="2836" spans="2:17" ht="20.25" customHeight="1">
      <c r="B2836" s="10" t="str">
        <f t="shared" si="180"/>
        <v>دستكش ضد برش سبك848</v>
      </c>
      <c r="C2836" s="10" t="str">
        <f t="shared" si="181"/>
        <v>دستكش ضد برش سبك1402/09/01848</v>
      </c>
      <c r="D2836" s="10" t="str">
        <f>IFERROR(IF(تحویلی!$E$1="","",IF(NOSA!O2836=تحویلی!$E$1,تحویلی!$E$1&amp;COUNTIF(NOSA!$O$1:O2836,تحویلی!$E$1),"")),"")</f>
        <v/>
      </c>
      <c r="E2836" s="10" t="str">
        <f t="shared" si="182"/>
        <v>24865848</v>
      </c>
      <c r="F2836" s="10" t="str">
        <f>IFERROR(VLOOKUP(I2836,DATABASE!$N:$O,2,FALSE),"")</f>
        <v>دستكش ضد برش سبك</v>
      </c>
      <c r="G2836" s="3" t="s">
        <v>2887</v>
      </c>
      <c r="H2836" s="4">
        <v>24865</v>
      </c>
      <c r="I2836" s="3" t="s">
        <v>1442</v>
      </c>
      <c r="J2836" s="3" t="s">
        <v>22</v>
      </c>
      <c r="K2836" s="5">
        <v>1</v>
      </c>
      <c r="L2836" s="3" t="s">
        <v>3</v>
      </c>
      <c r="M2836" s="3" t="s">
        <v>47</v>
      </c>
      <c r="N2836" s="3" t="s">
        <v>2889</v>
      </c>
      <c r="O2836" s="1">
        <v>848</v>
      </c>
      <c r="P2836" s="4">
        <v>0</v>
      </c>
      <c r="Q2836" s="10">
        <f t="shared" si="179"/>
        <v>848</v>
      </c>
    </row>
    <row r="2837" spans="2:17" ht="20.25" customHeight="1">
      <c r="B2837" s="10" t="str">
        <f t="shared" si="180"/>
        <v>كفش ايمني عايق برق475</v>
      </c>
      <c r="C2837" s="10" t="str">
        <f t="shared" si="181"/>
        <v>كفش ايمني عايق برق1402/09/01475</v>
      </c>
      <c r="D2837" s="10" t="str">
        <f>IFERROR(IF(تحویلی!$E$1="","",IF(NOSA!O2837=تحویلی!$E$1,تحویلی!$E$1&amp;COUNTIF(NOSA!$O$1:O2837,تحویلی!$E$1),"")),"")</f>
        <v/>
      </c>
      <c r="E2837" s="10" t="str">
        <f t="shared" si="182"/>
        <v>24866475</v>
      </c>
      <c r="F2837" s="10" t="str">
        <f>IFERROR(VLOOKUP(I2837,DATABASE!$N:$O,2,FALSE),"")</f>
        <v>كفش ايمني عايق برق</v>
      </c>
      <c r="G2837" s="3" t="s">
        <v>2887</v>
      </c>
      <c r="H2837" s="4">
        <v>24866</v>
      </c>
      <c r="I2837" s="3" t="s">
        <v>1757</v>
      </c>
      <c r="J2837" s="3" t="s">
        <v>1758</v>
      </c>
      <c r="K2837" s="5">
        <v>1</v>
      </c>
      <c r="L2837" s="3" t="s">
        <v>3</v>
      </c>
      <c r="M2837" s="3" t="s">
        <v>4</v>
      </c>
      <c r="N2837" s="3" t="s">
        <v>2866</v>
      </c>
      <c r="O2837" s="1">
        <v>475</v>
      </c>
      <c r="P2837" s="4">
        <v>1</v>
      </c>
      <c r="Q2837" s="10">
        <f t="shared" si="179"/>
        <v>475</v>
      </c>
    </row>
    <row r="2838" spans="2:17" ht="20.25" customHeight="1">
      <c r="B2838" s="10" t="str">
        <f t="shared" si="180"/>
        <v>دستكش ضد برش سبك739</v>
      </c>
      <c r="C2838" s="10" t="str">
        <f t="shared" si="181"/>
        <v>دستكش ضد برش سبك1402/09/01739</v>
      </c>
      <c r="D2838" s="10" t="str">
        <f>IFERROR(IF(تحویلی!$E$1="","",IF(NOSA!O2838=تحویلی!$E$1,تحویلی!$E$1&amp;COUNTIF(NOSA!$O$1:O2838,تحویلی!$E$1),"")),"")</f>
        <v/>
      </c>
      <c r="E2838" s="10" t="str">
        <f t="shared" si="182"/>
        <v>24867739</v>
      </c>
      <c r="F2838" s="10" t="str">
        <f>IFERROR(VLOOKUP(I2838,DATABASE!$N:$O,2,FALSE),"")</f>
        <v>دستكش ضد برش سبك</v>
      </c>
      <c r="G2838" s="3" t="s">
        <v>2887</v>
      </c>
      <c r="H2838" s="4">
        <v>24867</v>
      </c>
      <c r="I2838" s="3" t="s">
        <v>1442</v>
      </c>
      <c r="J2838" s="3" t="s">
        <v>22</v>
      </c>
      <c r="K2838" s="5">
        <v>1</v>
      </c>
      <c r="L2838" s="3" t="s">
        <v>3</v>
      </c>
      <c r="M2838" s="3" t="s">
        <v>47</v>
      </c>
      <c r="N2838" s="3" t="s">
        <v>2890</v>
      </c>
      <c r="O2838" s="1">
        <v>739</v>
      </c>
      <c r="P2838" s="4">
        <v>0</v>
      </c>
      <c r="Q2838" s="10">
        <f t="shared" si="179"/>
        <v>739</v>
      </c>
    </row>
    <row r="2839" spans="2:17" ht="20.25" customHeight="1">
      <c r="B2839" s="10" t="str">
        <f t="shared" si="180"/>
        <v>لباس كار ديرسوز(بلوز و شلوار)861</v>
      </c>
      <c r="C2839" s="10" t="str">
        <f t="shared" si="181"/>
        <v>لباس كار ديرسوز(بلوز و شلوار)1402/09/01861</v>
      </c>
      <c r="D2839" s="10" t="str">
        <f>IFERROR(IF(تحویلی!$E$1="","",IF(NOSA!O2839=تحویلی!$E$1,تحویلی!$E$1&amp;COUNTIF(NOSA!$O$1:O2839,تحویلی!$E$1),"")),"")</f>
        <v/>
      </c>
      <c r="E2839" s="10" t="str">
        <f t="shared" si="182"/>
        <v>24868861</v>
      </c>
      <c r="F2839" s="10" t="str">
        <f>IFERROR(VLOOKUP(I2839,DATABASE!$N:$O,2,FALSE),"")</f>
        <v>لباس كار ديرسوز(بلوز و شلوار)</v>
      </c>
      <c r="G2839" s="3" t="s">
        <v>2887</v>
      </c>
      <c r="H2839" s="4">
        <v>24868</v>
      </c>
      <c r="I2839" s="3" t="s">
        <v>1619</v>
      </c>
      <c r="J2839" s="3" t="s">
        <v>1620</v>
      </c>
      <c r="K2839" s="5">
        <v>1</v>
      </c>
      <c r="L2839" s="3" t="s">
        <v>28</v>
      </c>
      <c r="M2839" s="3" t="s">
        <v>47</v>
      </c>
      <c r="N2839" s="3" t="s">
        <v>2891</v>
      </c>
      <c r="O2839" s="1">
        <v>861</v>
      </c>
      <c r="P2839" s="4">
        <v>0</v>
      </c>
      <c r="Q2839" s="10">
        <f t="shared" si="179"/>
        <v>861</v>
      </c>
    </row>
    <row r="2840" spans="2:17" ht="20.25" customHeight="1">
      <c r="B2840" s="10" t="str">
        <f t="shared" si="180"/>
        <v>كفش ايمني عايق برق861</v>
      </c>
      <c r="C2840" s="10" t="str">
        <f t="shared" si="181"/>
        <v>كفش ايمني عايق برق1402/09/01861</v>
      </c>
      <c r="D2840" s="10" t="str">
        <f>IFERROR(IF(تحویلی!$E$1="","",IF(NOSA!O2840=تحویلی!$E$1,تحویلی!$E$1&amp;COUNTIF(NOSA!$O$1:O2840,تحویلی!$E$1),"")),"")</f>
        <v/>
      </c>
      <c r="E2840" s="10" t="str">
        <f t="shared" si="182"/>
        <v>24868861</v>
      </c>
      <c r="F2840" s="10" t="str">
        <f>IFERROR(VLOOKUP(I2840,DATABASE!$N:$O,2,FALSE),"")</f>
        <v>كفش ايمني عايق برق</v>
      </c>
      <c r="G2840" s="3" t="s">
        <v>2887</v>
      </c>
      <c r="H2840" s="4">
        <v>24868</v>
      </c>
      <c r="I2840" s="3" t="s">
        <v>1757</v>
      </c>
      <c r="J2840" s="3" t="s">
        <v>1758</v>
      </c>
      <c r="K2840" s="5">
        <v>1</v>
      </c>
      <c r="L2840" s="3" t="s">
        <v>3</v>
      </c>
      <c r="M2840" s="3" t="s">
        <v>47</v>
      </c>
      <c r="N2840" s="3" t="s">
        <v>2891</v>
      </c>
      <c r="O2840" s="1">
        <v>861</v>
      </c>
      <c r="P2840" s="4">
        <v>0</v>
      </c>
      <c r="Q2840" s="10">
        <f t="shared" si="179"/>
        <v>861</v>
      </c>
    </row>
    <row r="2841" spans="2:17" ht="20.25" customHeight="1">
      <c r="B2841" s="10" t="str">
        <f t="shared" si="180"/>
        <v>كمربند برزنتي نواري861</v>
      </c>
      <c r="C2841" s="10" t="str">
        <f t="shared" si="181"/>
        <v>كمربند برزنتي نواري1402/09/01861</v>
      </c>
      <c r="D2841" s="10" t="str">
        <f>IFERROR(IF(تحویلی!$E$1="","",IF(NOSA!O2841=تحویلی!$E$1,تحویلی!$E$1&amp;COUNTIF(NOSA!$O$1:O2841,تحویلی!$E$1),"")),"")</f>
        <v/>
      </c>
      <c r="E2841" s="10" t="str">
        <f t="shared" si="182"/>
        <v>24868861</v>
      </c>
      <c r="F2841" s="10" t="str">
        <f>IFERROR(VLOOKUP(I2841,DATABASE!$N:$O,2,FALSE),"")</f>
        <v>كمربند برزنتي نواري</v>
      </c>
      <c r="G2841" s="3" t="s">
        <v>2887</v>
      </c>
      <c r="H2841" s="4">
        <v>24868</v>
      </c>
      <c r="I2841" s="3" t="s">
        <v>1441</v>
      </c>
      <c r="J2841" s="3" t="s">
        <v>95</v>
      </c>
      <c r="K2841" s="5">
        <v>1</v>
      </c>
      <c r="L2841" s="3" t="s">
        <v>96</v>
      </c>
      <c r="M2841" s="3" t="s">
        <v>47</v>
      </c>
      <c r="N2841" s="3" t="s">
        <v>2891</v>
      </c>
      <c r="O2841" s="1">
        <v>861</v>
      </c>
      <c r="P2841" s="4">
        <v>0</v>
      </c>
      <c r="Q2841" s="10">
        <f t="shared" si="179"/>
        <v>861</v>
      </c>
    </row>
    <row r="2842" spans="2:17" ht="20.25" customHeight="1">
      <c r="B2842" s="10" t="str">
        <f t="shared" si="180"/>
        <v>كلاه ايمني861</v>
      </c>
      <c r="C2842" s="10" t="str">
        <f t="shared" si="181"/>
        <v>كلاه ايمني1402/09/01861</v>
      </c>
      <c r="D2842" s="10" t="str">
        <f>IFERROR(IF(تحویلی!$E$1="","",IF(NOSA!O2842=تحویلی!$E$1,تحویلی!$E$1&amp;COUNTIF(NOSA!$O$1:O2842,تحویلی!$E$1),"")),"")</f>
        <v/>
      </c>
      <c r="E2842" s="10" t="str">
        <f t="shared" si="182"/>
        <v>24868861</v>
      </c>
      <c r="F2842" s="10" t="str">
        <f>IFERROR(VLOOKUP(I2842,DATABASE!$N:$O,2,FALSE),"")</f>
        <v>كلاه ايمني</v>
      </c>
      <c r="G2842" s="3" t="s">
        <v>2887</v>
      </c>
      <c r="H2842" s="4">
        <v>24868</v>
      </c>
      <c r="I2842" s="3" t="s">
        <v>1476</v>
      </c>
      <c r="J2842" s="3" t="s">
        <v>1647</v>
      </c>
      <c r="K2842" s="5">
        <v>1</v>
      </c>
      <c r="L2842" s="3" t="s">
        <v>8</v>
      </c>
      <c r="M2842" s="3" t="s">
        <v>47</v>
      </c>
      <c r="N2842" s="3" t="s">
        <v>2891</v>
      </c>
      <c r="O2842" s="1">
        <v>861</v>
      </c>
      <c r="P2842" s="4">
        <v>0</v>
      </c>
      <c r="Q2842" s="10">
        <f t="shared" si="179"/>
        <v>861</v>
      </c>
    </row>
    <row r="2843" spans="2:17" ht="20.25" customHeight="1">
      <c r="B2843" s="10" t="str">
        <f t="shared" si="180"/>
        <v>دستكش كف مواد سبك861</v>
      </c>
      <c r="C2843" s="10" t="str">
        <f t="shared" si="181"/>
        <v>دستكش كف مواد سبك1402/09/01861</v>
      </c>
      <c r="D2843" s="10" t="str">
        <f>IFERROR(IF(تحویلی!$E$1="","",IF(NOSA!O2843=تحویلی!$E$1,تحویلی!$E$1&amp;COUNTIF(NOSA!$O$1:O2843,تحویلی!$E$1),"")),"")</f>
        <v/>
      </c>
      <c r="E2843" s="10" t="str">
        <f t="shared" si="182"/>
        <v>24868861</v>
      </c>
      <c r="F2843" s="10" t="str">
        <f>IFERROR(VLOOKUP(I2843,DATABASE!$N:$O,2,FALSE),"")</f>
        <v>دستكش كف مواد سبك</v>
      </c>
      <c r="G2843" s="3" t="s">
        <v>2887</v>
      </c>
      <c r="H2843" s="4">
        <v>24868</v>
      </c>
      <c r="I2843" s="3" t="s">
        <v>1456</v>
      </c>
      <c r="J2843" s="3" t="s">
        <v>2</v>
      </c>
      <c r="K2843" s="5">
        <v>1</v>
      </c>
      <c r="L2843" s="3" t="s">
        <v>3</v>
      </c>
      <c r="M2843" s="3" t="s">
        <v>47</v>
      </c>
      <c r="N2843" s="3" t="s">
        <v>2891</v>
      </c>
      <c r="O2843" s="1">
        <v>861</v>
      </c>
      <c r="P2843" s="4">
        <v>0</v>
      </c>
      <c r="Q2843" s="10">
        <f t="shared" si="179"/>
        <v>861</v>
      </c>
    </row>
    <row r="2844" spans="2:17" ht="20.25" customHeight="1">
      <c r="B2844" s="10" t="str">
        <f t="shared" si="180"/>
        <v>گوشي اير پلاگ861</v>
      </c>
      <c r="C2844" s="10" t="str">
        <f t="shared" si="181"/>
        <v>گوشي اير پلاگ1402/09/01861</v>
      </c>
      <c r="D2844" s="10" t="str">
        <f>IFERROR(IF(تحویلی!$E$1="","",IF(NOSA!O2844=تحویلی!$E$1,تحویلی!$E$1&amp;COUNTIF(NOSA!$O$1:O2844,تحویلی!$E$1),"")),"")</f>
        <v/>
      </c>
      <c r="E2844" s="10" t="str">
        <f t="shared" si="182"/>
        <v>24868861</v>
      </c>
      <c r="F2844" s="10" t="str">
        <f>IFERROR(VLOOKUP(I2844,DATABASE!$N:$O,2,FALSE),"")</f>
        <v>گوشي اير پلاگ</v>
      </c>
      <c r="G2844" s="3" t="s">
        <v>2887</v>
      </c>
      <c r="H2844" s="4">
        <v>24868</v>
      </c>
      <c r="I2844" s="3" t="s">
        <v>1581</v>
      </c>
      <c r="J2844" s="3" t="s">
        <v>124</v>
      </c>
      <c r="K2844" s="5">
        <v>1</v>
      </c>
      <c r="L2844" s="3" t="s">
        <v>8</v>
      </c>
      <c r="M2844" s="3" t="s">
        <v>47</v>
      </c>
      <c r="N2844" s="3" t="s">
        <v>2891</v>
      </c>
      <c r="O2844" s="1">
        <v>861</v>
      </c>
      <c r="P2844" s="4">
        <v>0</v>
      </c>
      <c r="Q2844" s="10">
        <f t="shared" si="179"/>
        <v>861</v>
      </c>
    </row>
    <row r="2845" spans="2:17" ht="20.25" customHeight="1">
      <c r="B2845" s="10" t="str">
        <f t="shared" si="180"/>
        <v>لباس كار ديرسوز(بلوز و شلوار)862</v>
      </c>
      <c r="C2845" s="10" t="str">
        <f t="shared" si="181"/>
        <v>لباس كار ديرسوز(بلوز و شلوار)1402/09/01862</v>
      </c>
      <c r="D2845" s="10" t="str">
        <f>IFERROR(IF(تحویلی!$E$1="","",IF(NOSA!O2845=تحویلی!$E$1,تحویلی!$E$1&amp;COUNTIF(NOSA!$O$1:O2845,تحویلی!$E$1),"")),"")</f>
        <v/>
      </c>
      <c r="E2845" s="10" t="str">
        <f t="shared" si="182"/>
        <v>24869862</v>
      </c>
      <c r="F2845" s="10" t="str">
        <f>IFERROR(VLOOKUP(I2845,DATABASE!$N:$O,2,FALSE),"")</f>
        <v>لباس كار ديرسوز(بلوز و شلوار)</v>
      </c>
      <c r="G2845" s="3" t="s">
        <v>2887</v>
      </c>
      <c r="H2845" s="4">
        <v>24869</v>
      </c>
      <c r="I2845" s="3" t="s">
        <v>1466</v>
      </c>
      <c r="J2845" s="3" t="s">
        <v>1623</v>
      </c>
      <c r="K2845" s="5">
        <v>1</v>
      </c>
      <c r="L2845" s="3" t="s">
        <v>28</v>
      </c>
      <c r="M2845" s="3" t="s">
        <v>47</v>
      </c>
      <c r="N2845" s="3" t="s">
        <v>2892</v>
      </c>
      <c r="O2845" s="1">
        <v>862</v>
      </c>
      <c r="P2845" s="4">
        <v>0</v>
      </c>
      <c r="Q2845" s="10">
        <f t="shared" si="179"/>
        <v>862</v>
      </c>
    </row>
    <row r="2846" spans="2:17" ht="20.25" customHeight="1">
      <c r="B2846" s="10" t="str">
        <f t="shared" si="180"/>
        <v>كفش ايمني862</v>
      </c>
      <c r="C2846" s="10" t="str">
        <f t="shared" si="181"/>
        <v>كفش ايمني1402/09/01862</v>
      </c>
      <c r="D2846" s="10" t="str">
        <f>IFERROR(IF(تحویلی!$E$1="","",IF(NOSA!O2846=تحویلی!$E$1,تحویلی!$E$1&amp;COUNTIF(NOSA!$O$1:O2846,تحویلی!$E$1),"")),"")</f>
        <v/>
      </c>
      <c r="E2846" s="10" t="str">
        <f t="shared" si="182"/>
        <v>24869862</v>
      </c>
      <c r="F2846" s="10" t="str">
        <f>IFERROR(VLOOKUP(I2846,DATABASE!$N:$O,2,FALSE),"")</f>
        <v>كفش ايمني</v>
      </c>
      <c r="G2846" s="3" t="s">
        <v>2887</v>
      </c>
      <c r="H2846" s="4">
        <v>24869</v>
      </c>
      <c r="I2846" s="3" t="s">
        <v>1539</v>
      </c>
      <c r="J2846" s="3" t="s">
        <v>1748</v>
      </c>
      <c r="K2846" s="5">
        <v>1</v>
      </c>
      <c r="L2846" s="3" t="s">
        <v>3</v>
      </c>
      <c r="M2846" s="3" t="s">
        <v>47</v>
      </c>
      <c r="N2846" s="3" t="s">
        <v>2892</v>
      </c>
      <c r="O2846" s="1">
        <v>862</v>
      </c>
      <c r="P2846" s="4">
        <v>0</v>
      </c>
      <c r="Q2846" s="10">
        <f t="shared" si="179"/>
        <v>862</v>
      </c>
    </row>
    <row r="2847" spans="2:17" ht="20.25" customHeight="1">
      <c r="B2847" s="10" t="str">
        <f t="shared" si="180"/>
        <v>كمربند برزنتي نواري862</v>
      </c>
      <c r="C2847" s="10" t="str">
        <f t="shared" si="181"/>
        <v>كمربند برزنتي نواري1402/09/01862</v>
      </c>
      <c r="D2847" s="10" t="str">
        <f>IFERROR(IF(تحویلی!$E$1="","",IF(NOSA!O2847=تحویلی!$E$1,تحویلی!$E$1&amp;COUNTIF(NOSA!$O$1:O2847,تحویلی!$E$1),"")),"")</f>
        <v/>
      </c>
      <c r="E2847" s="10" t="str">
        <f t="shared" si="182"/>
        <v>24869862</v>
      </c>
      <c r="F2847" s="10" t="str">
        <f>IFERROR(VLOOKUP(I2847,DATABASE!$N:$O,2,FALSE),"")</f>
        <v>كمربند برزنتي نواري</v>
      </c>
      <c r="G2847" s="3" t="s">
        <v>2887</v>
      </c>
      <c r="H2847" s="4">
        <v>24869</v>
      </c>
      <c r="I2847" s="3" t="s">
        <v>1441</v>
      </c>
      <c r="J2847" s="3" t="s">
        <v>95</v>
      </c>
      <c r="K2847" s="5">
        <v>1</v>
      </c>
      <c r="L2847" s="3" t="s">
        <v>96</v>
      </c>
      <c r="M2847" s="3" t="s">
        <v>47</v>
      </c>
      <c r="N2847" s="3" t="s">
        <v>2892</v>
      </c>
      <c r="O2847" s="1">
        <v>862</v>
      </c>
      <c r="P2847" s="4">
        <v>0</v>
      </c>
      <c r="Q2847" s="10">
        <f t="shared" si="179"/>
        <v>862</v>
      </c>
    </row>
    <row r="2848" spans="2:17" ht="20.25" customHeight="1">
      <c r="B2848" s="10" t="str">
        <f t="shared" si="180"/>
        <v>كلاه ايمني862</v>
      </c>
      <c r="C2848" s="10" t="str">
        <f t="shared" si="181"/>
        <v>كلاه ايمني1402/09/01862</v>
      </c>
      <c r="D2848" s="10" t="str">
        <f>IFERROR(IF(تحویلی!$E$1="","",IF(NOSA!O2848=تحویلی!$E$1,تحویلی!$E$1&amp;COUNTIF(NOSA!$O$1:O2848,تحویلی!$E$1),"")),"")</f>
        <v/>
      </c>
      <c r="E2848" s="10" t="str">
        <f t="shared" si="182"/>
        <v>24869862</v>
      </c>
      <c r="F2848" s="10" t="str">
        <f>IFERROR(VLOOKUP(I2848,DATABASE!$N:$O,2,FALSE),"")</f>
        <v>كلاه ايمني</v>
      </c>
      <c r="G2848" s="3" t="s">
        <v>2887</v>
      </c>
      <c r="H2848" s="4">
        <v>24869</v>
      </c>
      <c r="I2848" s="3" t="s">
        <v>1476</v>
      </c>
      <c r="J2848" s="3" t="s">
        <v>1647</v>
      </c>
      <c r="K2848" s="5">
        <v>1</v>
      </c>
      <c r="L2848" s="3" t="s">
        <v>8</v>
      </c>
      <c r="M2848" s="3" t="s">
        <v>47</v>
      </c>
      <c r="N2848" s="3" t="s">
        <v>2892</v>
      </c>
      <c r="O2848" s="1">
        <v>862</v>
      </c>
      <c r="P2848" s="4">
        <v>0</v>
      </c>
      <c r="Q2848" s="10">
        <f t="shared" ref="Q2848:Q2911" si="183">VALUE(O2848)</f>
        <v>862</v>
      </c>
    </row>
    <row r="2849" spans="2:17" ht="20.25" customHeight="1">
      <c r="B2849" s="10" t="str">
        <f t="shared" si="180"/>
        <v>دستكش ضد برش سبك862</v>
      </c>
      <c r="C2849" s="10" t="str">
        <f t="shared" si="181"/>
        <v>دستكش ضد برش سبك1402/09/01862</v>
      </c>
      <c r="D2849" s="10" t="str">
        <f>IFERROR(IF(تحویلی!$E$1="","",IF(NOSA!O2849=تحویلی!$E$1,تحویلی!$E$1&amp;COUNTIF(NOSA!$O$1:O2849,تحویلی!$E$1),"")),"")</f>
        <v/>
      </c>
      <c r="E2849" s="10" t="str">
        <f t="shared" si="182"/>
        <v>24869862</v>
      </c>
      <c r="F2849" s="10" t="str">
        <f>IFERROR(VLOOKUP(I2849,DATABASE!$N:$O,2,FALSE),"")</f>
        <v>دستكش ضد برش سبك</v>
      </c>
      <c r="G2849" s="3" t="s">
        <v>2887</v>
      </c>
      <c r="H2849" s="4">
        <v>24869</v>
      </c>
      <c r="I2849" s="3" t="s">
        <v>1442</v>
      </c>
      <c r="J2849" s="3" t="s">
        <v>22</v>
      </c>
      <c r="K2849" s="5">
        <v>1</v>
      </c>
      <c r="L2849" s="3" t="s">
        <v>3</v>
      </c>
      <c r="M2849" s="3" t="s">
        <v>47</v>
      </c>
      <c r="N2849" s="3" t="s">
        <v>2892</v>
      </c>
      <c r="O2849" s="1">
        <v>862</v>
      </c>
      <c r="P2849" s="4">
        <v>0</v>
      </c>
      <c r="Q2849" s="10">
        <f t="shared" si="183"/>
        <v>862</v>
      </c>
    </row>
    <row r="2850" spans="2:17" ht="20.25" customHeight="1">
      <c r="B2850" s="10" t="str">
        <f t="shared" si="180"/>
        <v>گوشي اير پلاگ862</v>
      </c>
      <c r="C2850" s="10" t="str">
        <f t="shared" si="181"/>
        <v>گوشي اير پلاگ1402/09/01862</v>
      </c>
      <c r="D2850" s="10" t="str">
        <f>IFERROR(IF(تحویلی!$E$1="","",IF(NOSA!O2850=تحویلی!$E$1,تحویلی!$E$1&amp;COUNTIF(NOSA!$O$1:O2850,تحویلی!$E$1),"")),"")</f>
        <v/>
      </c>
      <c r="E2850" s="10" t="str">
        <f t="shared" si="182"/>
        <v>24869862</v>
      </c>
      <c r="F2850" s="10" t="str">
        <f>IFERROR(VLOOKUP(I2850,DATABASE!$N:$O,2,FALSE),"")</f>
        <v>گوشي اير پلاگ</v>
      </c>
      <c r="G2850" s="3" t="s">
        <v>2887</v>
      </c>
      <c r="H2850" s="4">
        <v>24869</v>
      </c>
      <c r="I2850" s="3" t="s">
        <v>1581</v>
      </c>
      <c r="J2850" s="3" t="s">
        <v>124</v>
      </c>
      <c r="K2850" s="5">
        <v>1</v>
      </c>
      <c r="L2850" s="3" t="s">
        <v>8</v>
      </c>
      <c r="M2850" s="3" t="s">
        <v>47</v>
      </c>
      <c r="N2850" s="3" t="s">
        <v>2892</v>
      </c>
      <c r="O2850" s="1">
        <v>862</v>
      </c>
      <c r="P2850" s="4">
        <v>0</v>
      </c>
      <c r="Q2850" s="10">
        <f t="shared" si="183"/>
        <v>862</v>
      </c>
    </row>
    <row r="2851" spans="2:17" ht="20.25" customHeight="1">
      <c r="B2851" s="10" t="str">
        <f t="shared" si="180"/>
        <v>لباس كار ديرسوز(بلوز و شلوار)860</v>
      </c>
      <c r="C2851" s="10" t="str">
        <f t="shared" si="181"/>
        <v>لباس كار ديرسوز(بلوز و شلوار)1402/09/01860</v>
      </c>
      <c r="D2851" s="10" t="str">
        <f>IFERROR(IF(تحویلی!$E$1="","",IF(NOSA!O2851=تحویلی!$E$1,تحویلی!$E$1&amp;COUNTIF(NOSA!$O$1:O2851,تحویلی!$E$1),"")),"")</f>
        <v/>
      </c>
      <c r="E2851" s="10" t="str">
        <f t="shared" si="182"/>
        <v>24870860</v>
      </c>
      <c r="F2851" s="10" t="str">
        <f>IFERROR(VLOOKUP(I2851,DATABASE!$N:$O,2,FALSE),"")</f>
        <v>لباس كار ديرسوز(بلوز و شلوار)</v>
      </c>
      <c r="G2851" s="3" t="s">
        <v>2887</v>
      </c>
      <c r="H2851" s="4">
        <v>24870</v>
      </c>
      <c r="I2851" s="3" t="s">
        <v>1619</v>
      </c>
      <c r="J2851" s="3" t="s">
        <v>1620</v>
      </c>
      <c r="K2851" s="5">
        <v>1</v>
      </c>
      <c r="L2851" s="3" t="s">
        <v>28</v>
      </c>
      <c r="M2851" s="3" t="s">
        <v>47</v>
      </c>
      <c r="N2851" s="3" t="s">
        <v>2893</v>
      </c>
      <c r="O2851" s="1">
        <v>860</v>
      </c>
      <c r="P2851" s="4">
        <v>0</v>
      </c>
      <c r="Q2851" s="10">
        <f t="shared" si="183"/>
        <v>860</v>
      </c>
    </row>
    <row r="2852" spans="2:17" ht="20.25" customHeight="1">
      <c r="B2852" s="10" t="str">
        <f t="shared" si="180"/>
        <v>كفش ايمني عايق برق860</v>
      </c>
      <c r="C2852" s="10" t="str">
        <f t="shared" si="181"/>
        <v>كفش ايمني عايق برق1402/09/01860</v>
      </c>
      <c r="D2852" s="10" t="str">
        <f>IFERROR(IF(تحویلی!$E$1="","",IF(NOSA!O2852=تحویلی!$E$1,تحویلی!$E$1&amp;COUNTIF(NOSA!$O$1:O2852,تحویلی!$E$1),"")),"")</f>
        <v/>
      </c>
      <c r="E2852" s="10" t="str">
        <f t="shared" si="182"/>
        <v>24870860</v>
      </c>
      <c r="F2852" s="10" t="str">
        <f>IFERROR(VLOOKUP(I2852,DATABASE!$N:$O,2,FALSE),"")</f>
        <v>كفش ايمني عايق برق</v>
      </c>
      <c r="G2852" s="3" t="s">
        <v>2887</v>
      </c>
      <c r="H2852" s="4">
        <v>24870</v>
      </c>
      <c r="I2852" s="3" t="s">
        <v>1610</v>
      </c>
      <c r="J2852" s="3" t="s">
        <v>1689</v>
      </c>
      <c r="K2852" s="5">
        <v>1</v>
      </c>
      <c r="L2852" s="3" t="s">
        <v>3</v>
      </c>
      <c r="M2852" s="3" t="s">
        <v>47</v>
      </c>
      <c r="N2852" s="3" t="s">
        <v>2893</v>
      </c>
      <c r="O2852" s="1">
        <v>860</v>
      </c>
      <c r="P2852" s="4">
        <v>0</v>
      </c>
      <c r="Q2852" s="10">
        <f t="shared" si="183"/>
        <v>860</v>
      </c>
    </row>
    <row r="2853" spans="2:17" ht="20.25" customHeight="1">
      <c r="B2853" s="10" t="str">
        <f t="shared" si="180"/>
        <v>كمربند برزنتي نواري860</v>
      </c>
      <c r="C2853" s="10" t="str">
        <f t="shared" si="181"/>
        <v>كمربند برزنتي نواري1402/09/01860</v>
      </c>
      <c r="D2853" s="10" t="str">
        <f>IFERROR(IF(تحویلی!$E$1="","",IF(NOSA!O2853=تحویلی!$E$1,تحویلی!$E$1&amp;COUNTIF(NOSA!$O$1:O2853,تحویلی!$E$1),"")),"")</f>
        <v/>
      </c>
      <c r="E2853" s="10" t="str">
        <f t="shared" si="182"/>
        <v>24870860</v>
      </c>
      <c r="F2853" s="10" t="str">
        <f>IFERROR(VLOOKUP(I2853,DATABASE!$N:$O,2,FALSE),"")</f>
        <v>كمربند برزنتي نواري</v>
      </c>
      <c r="G2853" s="3" t="s">
        <v>2887</v>
      </c>
      <c r="H2853" s="4">
        <v>24870</v>
      </c>
      <c r="I2853" s="3" t="s">
        <v>1441</v>
      </c>
      <c r="J2853" s="3" t="s">
        <v>95</v>
      </c>
      <c r="K2853" s="5">
        <v>1</v>
      </c>
      <c r="L2853" s="3" t="s">
        <v>96</v>
      </c>
      <c r="M2853" s="3" t="s">
        <v>47</v>
      </c>
      <c r="N2853" s="3" t="s">
        <v>2893</v>
      </c>
      <c r="O2853" s="1">
        <v>860</v>
      </c>
      <c r="P2853" s="4">
        <v>0</v>
      </c>
      <c r="Q2853" s="10">
        <f t="shared" si="183"/>
        <v>860</v>
      </c>
    </row>
    <row r="2854" spans="2:17" ht="20.25" customHeight="1">
      <c r="B2854" s="10" t="str">
        <f t="shared" si="180"/>
        <v>كلاه ايمني860</v>
      </c>
      <c r="C2854" s="10" t="str">
        <f t="shared" si="181"/>
        <v>كلاه ايمني1402/09/01860</v>
      </c>
      <c r="D2854" s="10" t="str">
        <f>IFERROR(IF(تحویلی!$E$1="","",IF(NOSA!O2854=تحویلی!$E$1,تحویلی!$E$1&amp;COUNTIF(NOSA!$O$1:O2854,تحویلی!$E$1),"")),"")</f>
        <v/>
      </c>
      <c r="E2854" s="10" t="str">
        <f t="shared" si="182"/>
        <v>24870860</v>
      </c>
      <c r="F2854" s="10" t="str">
        <f>IFERROR(VLOOKUP(I2854,DATABASE!$N:$O,2,FALSE),"")</f>
        <v>كلاه ايمني</v>
      </c>
      <c r="G2854" s="3" t="s">
        <v>2887</v>
      </c>
      <c r="H2854" s="4">
        <v>24870</v>
      </c>
      <c r="I2854" s="3" t="s">
        <v>1476</v>
      </c>
      <c r="J2854" s="3" t="s">
        <v>1647</v>
      </c>
      <c r="K2854" s="5">
        <v>1</v>
      </c>
      <c r="L2854" s="3" t="s">
        <v>8</v>
      </c>
      <c r="M2854" s="3" t="s">
        <v>47</v>
      </c>
      <c r="N2854" s="3" t="s">
        <v>2893</v>
      </c>
      <c r="O2854" s="1">
        <v>860</v>
      </c>
      <c r="P2854" s="4">
        <v>0</v>
      </c>
      <c r="Q2854" s="10">
        <f t="shared" si="183"/>
        <v>860</v>
      </c>
    </row>
    <row r="2855" spans="2:17" ht="20.25" customHeight="1">
      <c r="B2855" s="10" t="str">
        <f t="shared" si="180"/>
        <v>دستكش كف مواد سبك860</v>
      </c>
      <c r="C2855" s="10" t="str">
        <f t="shared" si="181"/>
        <v>دستكش كف مواد سبك1402/09/01860</v>
      </c>
      <c r="D2855" s="10" t="str">
        <f>IFERROR(IF(تحویلی!$E$1="","",IF(NOSA!O2855=تحویلی!$E$1,تحویلی!$E$1&amp;COUNTIF(NOSA!$O$1:O2855,تحویلی!$E$1),"")),"")</f>
        <v/>
      </c>
      <c r="E2855" s="10" t="str">
        <f t="shared" si="182"/>
        <v>24870860</v>
      </c>
      <c r="F2855" s="10" t="str">
        <f>IFERROR(VLOOKUP(I2855,DATABASE!$N:$O,2,FALSE),"")</f>
        <v>دستكش كف مواد سبك</v>
      </c>
      <c r="G2855" s="154" t="s">
        <v>2887</v>
      </c>
      <c r="H2855" s="155">
        <v>24870</v>
      </c>
      <c r="I2855" s="154" t="s">
        <v>1456</v>
      </c>
      <c r="J2855" s="154" t="s">
        <v>2</v>
      </c>
      <c r="K2855" s="156">
        <v>1</v>
      </c>
      <c r="L2855" s="154" t="s">
        <v>3</v>
      </c>
      <c r="M2855" s="154" t="s">
        <v>47</v>
      </c>
      <c r="N2855" s="154" t="s">
        <v>2893</v>
      </c>
      <c r="O2855" s="153">
        <v>860</v>
      </c>
      <c r="P2855" s="155">
        <v>0</v>
      </c>
      <c r="Q2855" s="10">
        <f t="shared" si="183"/>
        <v>860</v>
      </c>
    </row>
    <row r="2856" spans="2:17" ht="20.25" customHeight="1">
      <c r="B2856" s="10" t="str">
        <f t="shared" si="180"/>
        <v>گوشي اير پلاگ860</v>
      </c>
      <c r="C2856" s="10" t="str">
        <f t="shared" si="181"/>
        <v>گوشي اير پلاگ1402/09/01860</v>
      </c>
      <c r="D2856" s="10" t="str">
        <f>IFERROR(IF(تحویلی!$E$1="","",IF(NOSA!O2856=تحویلی!$E$1,تحویلی!$E$1&amp;COUNTIF(NOSA!$O$1:O2856,تحویلی!$E$1),"")),"")</f>
        <v/>
      </c>
      <c r="E2856" s="10" t="str">
        <f t="shared" si="182"/>
        <v>24870860</v>
      </c>
      <c r="F2856" s="10" t="str">
        <f>IFERROR(VLOOKUP(I2856,DATABASE!$N:$O,2,FALSE),"")</f>
        <v>گوشي اير پلاگ</v>
      </c>
      <c r="G2856" s="154" t="s">
        <v>2887</v>
      </c>
      <c r="H2856" s="155">
        <v>24870</v>
      </c>
      <c r="I2856" s="154" t="s">
        <v>1581</v>
      </c>
      <c r="J2856" s="154" t="s">
        <v>124</v>
      </c>
      <c r="K2856" s="156">
        <v>1</v>
      </c>
      <c r="L2856" s="154" t="s">
        <v>8</v>
      </c>
      <c r="M2856" s="154" t="s">
        <v>47</v>
      </c>
      <c r="N2856" s="154" t="s">
        <v>2893</v>
      </c>
      <c r="O2856" s="153">
        <v>860</v>
      </c>
      <c r="P2856" s="155">
        <v>0</v>
      </c>
      <c r="Q2856" s="10">
        <f t="shared" si="183"/>
        <v>860</v>
      </c>
    </row>
    <row r="2857" spans="2:17" ht="20.25" customHeight="1">
      <c r="B2857" s="10" t="str">
        <f t="shared" si="180"/>
        <v>كمربند برزنتي نواري840</v>
      </c>
      <c r="C2857" s="10" t="str">
        <f t="shared" si="181"/>
        <v>كمربند برزنتي نواري1402/09/01840</v>
      </c>
      <c r="D2857" s="10" t="str">
        <f>IFERROR(IF(تحویلی!$E$1="","",IF(NOSA!O2857=تحویلی!$E$1,تحویلی!$E$1&amp;COUNTIF(NOSA!$O$1:O2857,تحویلی!$E$1),"")),"")</f>
        <v/>
      </c>
      <c r="E2857" s="10" t="str">
        <f t="shared" si="182"/>
        <v>24873840</v>
      </c>
      <c r="F2857" s="10" t="str">
        <f>IFERROR(VLOOKUP(I2857,DATABASE!$N:$O,2,FALSE),"")</f>
        <v>كمربند برزنتي نواري</v>
      </c>
      <c r="G2857" s="154" t="s">
        <v>2887</v>
      </c>
      <c r="H2857" s="155">
        <v>24873</v>
      </c>
      <c r="I2857" s="154" t="s">
        <v>1441</v>
      </c>
      <c r="J2857" s="154" t="s">
        <v>95</v>
      </c>
      <c r="K2857" s="156">
        <v>1</v>
      </c>
      <c r="L2857" s="154" t="s">
        <v>96</v>
      </c>
      <c r="M2857" s="154" t="s">
        <v>47</v>
      </c>
      <c r="N2857" s="154" t="s">
        <v>2774</v>
      </c>
      <c r="O2857" s="153">
        <v>840</v>
      </c>
      <c r="P2857" s="155">
        <v>0</v>
      </c>
      <c r="Q2857" s="10">
        <f t="shared" si="183"/>
        <v>840</v>
      </c>
    </row>
    <row r="2858" spans="2:17" ht="20.25" customHeight="1">
      <c r="B2858" s="10" t="str">
        <f t="shared" si="180"/>
        <v>دستكش ضد برش سبك836</v>
      </c>
      <c r="C2858" s="10" t="str">
        <f t="shared" si="181"/>
        <v>دستكش ضد برش سبك1402/09/01836</v>
      </c>
      <c r="D2858" s="10" t="str">
        <f>IFERROR(IF(تحویلی!$E$1="","",IF(NOSA!O2858=تحویلی!$E$1,تحویلی!$E$1&amp;COUNTIF(NOSA!$O$1:O2858,تحویلی!$E$1),"")),"")</f>
        <v/>
      </c>
      <c r="E2858" s="10" t="str">
        <f t="shared" si="182"/>
        <v>24873836</v>
      </c>
      <c r="F2858" s="10" t="str">
        <f>IFERROR(VLOOKUP(I2858,DATABASE!$N:$O,2,FALSE),"")</f>
        <v>دستكش ضد برش سبك</v>
      </c>
      <c r="G2858" s="154" t="s">
        <v>2887</v>
      </c>
      <c r="H2858" s="155">
        <v>24873</v>
      </c>
      <c r="I2858" s="154" t="s">
        <v>1442</v>
      </c>
      <c r="J2858" s="154" t="s">
        <v>22</v>
      </c>
      <c r="K2858" s="156">
        <v>1</v>
      </c>
      <c r="L2858" s="154" t="s">
        <v>3</v>
      </c>
      <c r="M2858" s="154" t="s">
        <v>47</v>
      </c>
      <c r="N2858" s="154" t="s">
        <v>2894</v>
      </c>
      <c r="O2858" s="153">
        <v>836</v>
      </c>
      <c r="P2858" s="155">
        <v>0</v>
      </c>
      <c r="Q2858" s="10">
        <f t="shared" si="183"/>
        <v>836</v>
      </c>
    </row>
    <row r="2859" spans="2:17" ht="20.25" customHeight="1">
      <c r="B2859" s="10" t="str">
        <f t="shared" si="180"/>
        <v>دستكش ضد برش سبك717</v>
      </c>
      <c r="C2859" s="10" t="str">
        <f t="shared" si="181"/>
        <v>دستكش ضد برش سبك1402/09/01717</v>
      </c>
      <c r="D2859" s="10" t="str">
        <f>IFERROR(IF(تحویلی!$E$1="","",IF(NOSA!O2859=تحویلی!$E$1,تحویلی!$E$1&amp;COUNTIF(NOSA!$O$1:O2859,تحویلی!$E$1),"")),"")</f>
        <v/>
      </c>
      <c r="E2859" s="10" t="str">
        <f t="shared" si="182"/>
        <v>24877717</v>
      </c>
      <c r="F2859" s="10" t="str">
        <f>IFERROR(VLOOKUP(I2859,DATABASE!$N:$O,2,FALSE),"")</f>
        <v>دستكش ضد برش سبك</v>
      </c>
      <c r="G2859" s="154" t="s">
        <v>2887</v>
      </c>
      <c r="H2859" s="155">
        <v>24877</v>
      </c>
      <c r="I2859" s="154" t="s">
        <v>1442</v>
      </c>
      <c r="J2859" s="154" t="s">
        <v>22</v>
      </c>
      <c r="K2859" s="156">
        <v>1</v>
      </c>
      <c r="L2859" s="154" t="s">
        <v>3</v>
      </c>
      <c r="M2859" s="154" t="s">
        <v>47</v>
      </c>
      <c r="N2859" s="154" t="s">
        <v>1213</v>
      </c>
      <c r="O2859" s="153">
        <v>717</v>
      </c>
      <c r="P2859" s="155">
        <v>0</v>
      </c>
      <c r="Q2859" s="10">
        <f t="shared" si="183"/>
        <v>717</v>
      </c>
    </row>
    <row r="2860" spans="2:17" ht="20.25" customHeight="1">
      <c r="B2860" s="10" t="str">
        <f t="shared" si="180"/>
        <v>دستكش ضد برش سبك835</v>
      </c>
      <c r="C2860" s="10" t="str">
        <f t="shared" si="181"/>
        <v>دستكش ضد برش سبك1402/09/01835</v>
      </c>
      <c r="D2860" s="10" t="str">
        <f>IFERROR(IF(تحویلی!$E$1="","",IF(NOSA!O2860=تحویلی!$E$1,تحویلی!$E$1&amp;COUNTIF(NOSA!$O$1:O2860,تحویلی!$E$1),"")),"")</f>
        <v/>
      </c>
      <c r="E2860" s="10" t="str">
        <f t="shared" si="182"/>
        <v>24878835</v>
      </c>
      <c r="F2860" s="10" t="str">
        <f>IFERROR(VLOOKUP(I2860,DATABASE!$N:$O,2,FALSE),"")</f>
        <v>دستكش ضد برش سبك</v>
      </c>
      <c r="G2860" s="154" t="s">
        <v>2887</v>
      </c>
      <c r="H2860" s="155">
        <v>24878</v>
      </c>
      <c r="I2860" s="154" t="s">
        <v>1442</v>
      </c>
      <c r="J2860" s="154" t="s">
        <v>22</v>
      </c>
      <c r="K2860" s="156">
        <v>1</v>
      </c>
      <c r="L2860" s="154" t="s">
        <v>3</v>
      </c>
      <c r="M2860" s="154" t="s">
        <v>47</v>
      </c>
      <c r="N2860" s="154" t="s">
        <v>2821</v>
      </c>
      <c r="O2860" s="153">
        <v>835</v>
      </c>
      <c r="P2860" s="155">
        <v>0</v>
      </c>
      <c r="Q2860" s="10">
        <f t="shared" si="183"/>
        <v>835</v>
      </c>
    </row>
    <row r="2861" spans="2:17" ht="20.25" customHeight="1">
      <c r="B2861" s="10" t="str">
        <f t="shared" si="180"/>
        <v>لباس كار كارشناسي-مديران- بلوز و شلوار859</v>
      </c>
      <c r="C2861" s="10" t="str">
        <f t="shared" si="181"/>
        <v>لباس كار كارشناسي-مديران- بلوز و شلوار1402/09/01859</v>
      </c>
      <c r="D2861" s="10" t="str">
        <f>IFERROR(IF(تحویلی!$E$1="","",IF(NOSA!O2861=تحویلی!$E$1,تحویلی!$E$1&amp;COUNTIF(NOSA!$O$1:O2861,تحویلی!$E$1),"")),"")</f>
        <v/>
      </c>
      <c r="E2861" s="10" t="str">
        <f t="shared" si="182"/>
        <v>24884859</v>
      </c>
      <c r="F2861" s="10" t="str">
        <f>IFERROR(VLOOKUP(I2861,DATABASE!$N:$O,2,FALSE),"")</f>
        <v>لباس كار كارشناسي-مديران- بلوز و شلوار</v>
      </c>
      <c r="G2861" s="3" t="s">
        <v>2887</v>
      </c>
      <c r="H2861" s="4">
        <v>24884</v>
      </c>
      <c r="I2861" s="3" t="s">
        <v>2373</v>
      </c>
      <c r="J2861" s="3" t="s">
        <v>2772</v>
      </c>
      <c r="K2861" s="5">
        <v>1</v>
      </c>
      <c r="L2861" s="3" t="s">
        <v>28</v>
      </c>
      <c r="M2861" s="3" t="s">
        <v>102</v>
      </c>
      <c r="N2861" s="3" t="s">
        <v>796</v>
      </c>
      <c r="O2861" s="1">
        <v>859</v>
      </c>
      <c r="P2861" s="4">
        <v>0</v>
      </c>
      <c r="Q2861" s="10">
        <f t="shared" si="183"/>
        <v>859</v>
      </c>
    </row>
    <row r="2862" spans="2:17" ht="20.25" customHeight="1">
      <c r="B2862" s="10" t="str">
        <f t="shared" si="180"/>
        <v>كفش ايمني عايق برق859</v>
      </c>
      <c r="C2862" s="10" t="str">
        <f t="shared" si="181"/>
        <v>كفش ايمني عايق برق1402/09/01859</v>
      </c>
      <c r="D2862" s="10" t="str">
        <f>IFERROR(IF(تحویلی!$E$1="","",IF(NOSA!O2862=تحویلی!$E$1,تحویلی!$E$1&amp;COUNTIF(NOSA!$O$1:O2862,تحویلی!$E$1),"")),"")</f>
        <v/>
      </c>
      <c r="E2862" s="10" t="str">
        <f t="shared" si="182"/>
        <v>24884859</v>
      </c>
      <c r="F2862" s="10" t="str">
        <f>IFERROR(VLOOKUP(I2862,DATABASE!$N:$O,2,FALSE),"")</f>
        <v>كفش ايمني عايق برق</v>
      </c>
      <c r="G2862" s="3" t="s">
        <v>2887</v>
      </c>
      <c r="H2862" s="4">
        <v>24884</v>
      </c>
      <c r="I2862" s="3" t="s">
        <v>1589</v>
      </c>
      <c r="J2862" s="3" t="s">
        <v>1651</v>
      </c>
      <c r="K2862" s="5">
        <v>1</v>
      </c>
      <c r="L2862" s="3" t="s">
        <v>3</v>
      </c>
      <c r="M2862" s="3" t="s">
        <v>102</v>
      </c>
      <c r="N2862" s="3" t="s">
        <v>796</v>
      </c>
      <c r="O2862" s="1">
        <v>859</v>
      </c>
      <c r="P2862" s="4">
        <v>0</v>
      </c>
      <c r="Q2862" s="10">
        <f t="shared" si="183"/>
        <v>859</v>
      </c>
    </row>
    <row r="2863" spans="2:17" ht="20.25" customHeight="1">
      <c r="B2863" s="10" t="str">
        <f t="shared" si="180"/>
        <v>كلاه ايمني859</v>
      </c>
      <c r="C2863" s="10" t="str">
        <f t="shared" si="181"/>
        <v>كلاه ايمني1402/09/01859</v>
      </c>
      <c r="D2863" s="10" t="str">
        <f>IFERROR(IF(تحویلی!$E$1="","",IF(NOSA!O2863=تحویلی!$E$1,تحویلی!$E$1&amp;COUNTIF(NOSA!$O$1:O2863,تحویلی!$E$1),"")),"")</f>
        <v/>
      </c>
      <c r="E2863" s="10" t="str">
        <f t="shared" si="182"/>
        <v>24884859</v>
      </c>
      <c r="F2863" s="10" t="str">
        <f>IFERROR(VLOOKUP(I2863,DATABASE!$N:$O,2,FALSE),"")</f>
        <v>كلاه ايمني</v>
      </c>
      <c r="G2863" s="3" t="s">
        <v>2887</v>
      </c>
      <c r="H2863" s="4">
        <v>24884</v>
      </c>
      <c r="I2863" s="3" t="s">
        <v>1612</v>
      </c>
      <c r="J2863" s="3" t="s">
        <v>1791</v>
      </c>
      <c r="K2863" s="5">
        <v>1</v>
      </c>
      <c r="L2863" s="3" t="s">
        <v>8</v>
      </c>
      <c r="M2863" s="3" t="s">
        <v>102</v>
      </c>
      <c r="N2863" s="3" t="s">
        <v>796</v>
      </c>
      <c r="O2863" s="1">
        <v>859</v>
      </c>
      <c r="P2863" s="4">
        <v>0</v>
      </c>
      <c r="Q2863" s="10">
        <f t="shared" si="183"/>
        <v>859</v>
      </c>
    </row>
    <row r="2864" spans="2:17" ht="20.25" customHeight="1">
      <c r="B2864" s="10" t="str">
        <f t="shared" si="180"/>
        <v>دستكش ضد برش سبك638</v>
      </c>
      <c r="C2864" s="10" t="str">
        <f t="shared" si="181"/>
        <v>دستكش ضد برش سبك1402/09/01638</v>
      </c>
      <c r="D2864" s="10" t="str">
        <f>IFERROR(IF(تحویلی!$E$1="","",IF(NOSA!O2864=تحویلی!$E$1,تحویلی!$E$1&amp;COUNTIF(NOSA!$O$1:O2864,تحویلی!$E$1),"")),"")</f>
        <v/>
      </c>
      <c r="E2864" s="10" t="str">
        <f t="shared" si="182"/>
        <v>24886638</v>
      </c>
      <c r="F2864" s="10" t="str">
        <f>IFERROR(VLOOKUP(I2864,DATABASE!$N:$O,2,FALSE),"")</f>
        <v>دستكش ضد برش سبك</v>
      </c>
      <c r="G2864" s="3" t="s">
        <v>2887</v>
      </c>
      <c r="H2864" s="4">
        <v>24886</v>
      </c>
      <c r="I2864" s="3" t="s">
        <v>1442</v>
      </c>
      <c r="J2864" s="3" t="s">
        <v>22</v>
      </c>
      <c r="K2864" s="5">
        <v>1</v>
      </c>
      <c r="L2864" s="3" t="s">
        <v>3</v>
      </c>
      <c r="M2864" s="3" t="s">
        <v>43</v>
      </c>
      <c r="N2864" s="3" t="s">
        <v>2895</v>
      </c>
      <c r="O2864" s="1">
        <v>638</v>
      </c>
      <c r="P2864" s="4">
        <v>0</v>
      </c>
      <c r="Q2864" s="10">
        <f t="shared" si="183"/>
        <v>638</v>
      </c>
    </row>
    <row r="2865" spans="2:17" ht="20.25" customHeight="1">
      <c r="B2865" s="10" t="str">
        <f t="shared" si="180"/>
        <v>دستكش لاتكس820</v>
      </c>
      <c r="C2865" s="10" t="str">
        <f t="shared" si="181"/>
        <v>دستكش لاتكس1402/09/01820</v>
      </c>
      <c r="D2865" s="10" t="str">
        <f>IFERROR(IF(تحویلی!$E$1="","",IF(NOSA!O2865=تحویلی!$E$1,تحویلی!$E$1&amp;COUNTIF(NOSA!$O$1:O2865,تحویلی!$E$1),"")),"")</f>
        <v/>
      </c>
      <c r="E2865" s="10" t="str">
        <f t="shared" si="182"/>
        <v>24894820</v>
      </c>
      <c r="F2865" s="10" t="str">
        <f>IFERROR(VLOOKUP(I2865,DATABASE!$N:$O,2,FALSE),"")</f>
        <v>دستكش لاتكس</v>
      </c>
      <c r="G2865" s="3" t="s">
        <v>2887</v>
      </c>
      <c r="H2865" s="4">
        <v>24894</v>
      </c>
      <c r="I2865" s="3" t="s">
        <v>2328</v>
      </c>
      <c r="J2865" s="3" t="s">
        <v>564</v>
      </c>
      <c r="K2865" s="5">
        <v>100</v>
      </c>
      <c r="L2865" s="3" t="s">
        <v>3</v>
      </c>
      <c r="M2865" s="3" t="s">
        <v>66</v>
      </c>
      <c r="N2865" s="3" t="s">
        <v>1738</v>
      </c>
      <c r="O2865" s="1">
        <v>820</v>
      </c>
      <c r="P2865" s="4">
        <v>0</v>
      </c>
      <c r="Q2865" s="10">
        <f t="shared" si="183"/>
        <v>820</v>
      </c>
    </row>
    <row r="2866" spans="2:17" ht="20.25" customHeight="1">
      <c r="B2866" s="10" t="str">
        <f t="shared" si="180"/>
        <v>لباس زير زمستاني- بلوز و شلوار848</v>
      </c>
      <c r="C2866" s="10" t="str">
        <f t="shared" si="181"/>
        <v>لباس زير زمستاني- بلوز و شلوار1402/09/01848</v>
      </c>
      <c r="D2866" s="10" t="str">
        <f>IFERROR(IF(تحویلی!$E$1="","",IF(NOSA!O2866=تحویلی!$E$1,تحویلی!$E$1&amp;COUNTIF(NOSA!$O$1:O2866,تحویلی!$E$1),"")),"")</f>
        <v/>
      </c>
      <c r="E2866" s="10" t="str">
        <f t="shared" si="182"/>
        <v>24897848</v>
      </c>
      <c r="F2866" s="10" t="str">
        <f>IFERROR(VLOOKUP(I2866,DATABASE!$N:$O,2,FALSE),"")</f>
        <v>لباس زير زمستاني- بلوز و شلوار</v>
      </c>
      <c r="G2866" s="3" t="s">
        <v>2887</v>
      </c>
      <c r="H2866" s="4">
        <v>24897</v>
      </c>
      <c r="I2866" s="3" t="s">
        <v>2361</v>
      </c>
      <c r="J2866" s="3" t="s">
        <v>2826</v>
      </c>
      <c r="K2866" s="5">
        <v>1</v>
      </c>
      <c r="L2866" s="3" t="s">
        <v>28</v>
      </c>
      <c r="M2866" s="3" t="s">
        <v>47</v>
      </c>
      <c r="N2866" s="3" t="s">
        <v>2750</v>
      </c>
      <c r="O2866" s="1">
        <v>848</v>
      </c>
      <c r="P2866" s="4">
        <v>0</v>
      </c>
      <c r="Q2866" s="10">
        <f t="shared" si="183"/>
        <v>848</v>
      </c>
    </row>
    <row r="2867" spans="2:17" ht="20.25" customHeight="1">
      <c r="B2867" s="10" t="str">
        <f t="shared" si="180"/>
        <v>لباس زير زمستاني- بلوز و شلوار848</v>
      </c>
      <c r="C2867" s="10" t="str">
        <f t="shared" si="181"/>
        <v>لباس زير زمستاني- بلوز و شلوار1402/09/01848</v>
      </c>
      <c r="D2867" s="10" t="str">
        <f>IFERROR(IF(تحویلی!$E$1="","",IF(NOSA!O2867=تحویلی!$E$1,تحویلی!$E$1&amp;COUNTIF(NOSA!$O$1:O2867,تحویلی!$E$1),"")),"")</f>
        <v/>
      </c>
      <c r="E2867" s="10" t="str">
        <f t="shared" si="182"/>
        <v>24897848</v>
      </c>
      <c r="F2867" s="10" t="str">
        <f>IFERROR(VLOOKUP(I2867,DATABASE!$N:$O,2,FALSE),"")</f>
        <v>لباس زير زمستاني- بلوز و شلوار</v>
      </c>
      <c r="G2867" s="3" t="s">
        <v>2887</v>
      </c>
      <c r="H2867" s="4">
        <v>24897</v>
      </c>
      <c r="I2867" s="3" t="s">
        <v>2361</v>
      </c>
      <c r="J2867" s="3" t="s">
        <v>2826</v>
      </c>
      <c r="K2867" s="5">
        <v>1</v>
      </c>
      <c r="L2867" s="3" t="s">
        <v>28</v>
      </c>
      <c r="M2867" s="3" t="s">
        <v>47</v>
      </c>
      <c r="N2867" s="3" t="s">
        <v>1213</v>
      </c>
      <c r="O2867" s="1">
        <v>848</v>
      </c>
      <c r="P2867" s="4">
        <v>0</v>
      </c>
      <c r="Q2867" s="10">
        <f t="shared" si="183"/>
        <v>848</v>
      </c>
    </row>
    <row r="2868" spans="2:17" ht="20.25" customHeight="1">
      <c r="B2868" s="10" t="str">
        <f t="shared" si="180"/>
        <v>لباس زير زمستاني- بلوز و شلوار582</v>
      </c>
      <c r="C2868" s="10" t="str">
        <f t="shared" si="181"/>
        <v>لباس زير زمستاني- بلوز و شلوار1402/09/01582</v>
      </c>
      <c r="D2868" s="10" t="str">
        <f>IFERROR(IF(تحویلی!$E$1="","",IF(NOSA!O2868=تحویلی!$E$1,تحویلی!$E$1&amp;COUNTIF(NOSA!$O$1:O2868,تحویلی!$E$1),"")),"")</f>
        <v/>
      </c>
      <c r="E2868" s="10" t="str">
        <f t="shared" si="182"/>
        <v>24897582</v>
      </c>
      <c r="F2868" s="10" t="str">
        <f>IFERROR(VLOOKUP(I2868,DATABASE!$N:$O,2,FALSE),"")</f>
        <v>لباس زير زمستاني- بلوز و شلوار</v>
      </c>
      <c r="G2868" s="3" t="s">
        <v>2887</v>
      </c>
      <c r="H2868" s="4">
        <v>24897</v>
      </c>
      <c r="I2868" s="3" t="s">
        <v>2361</v>
      </c>
      <c r="J2868" s="3" t="s">
        <v>2826</v>
      </c>
      <c r="K2868" s="5">
        <v>1</v>
      </c>
      <c r="L2868" s="3" t="s">
        <v>28</v>
      </c>
      <c r="M2868" s="3" t="s">
        <v>47</v>
      </c>
      <c r="N2868" s="3" t="s">
        <v>1157</v>
      </c>
      <c r="O2868" s="1">
        <v>582</v>
      </c>
      <c r="P2868" s="4">
        <v>0</v>
      </c>
      <c r="Q2868" s="10">
        <f t="shared" si="183"/>
        <v>582</v>
      </c>
    </row>
    <row r="2869" spans="2:17" ht="20.25" customHeight="1">
      <c r="B2869" s="10" t="str">
        <f t="shared" si="180"/>
        <v>لباس زير زمستاني- بلوز و شلوار827</v>
      </c>
      <c r="C2869" s="10" t="str">
        <f t="shared" si="181"/>
        <v>لباس زير زمستاني- بلوز و شلوار1402/09/01827</v>
      </c>
      <c r="D2869" s="10" t="str">
        <f>IFERROR(IF(تحویلی!$E$1="","",IF(NOSA!O2869=تحویلی!$E$1,تحویلی!$E$1&amp;COUNTIF(NOSA!$O$1:O2869,تحویلی!$E$1),"")),"")</f>
        <v/>
      </c>
      <c r="E2869" s="10" t="str">
        <f t="shared" si="182"/>
        <v>24900827</v>
      </c>
      <c r="F2869" s="10" t="str">
        <f>IFERROR(VLOOKUP(I2869,DATABASE!$N:$O,2,FALSE),"")</f>
        <v>لباس زير زمستاني- بلوز و شلوار</v>
      </c>
      <c r="G2869" s="154" t="s">
        <v>2887</v>
      </c>
      <c r="H2869" s="155">
        <v>24900</v>
      </c>
      <c r="I2869" s="154" t="s">
        <v>2361</v>
      </c>
      <c r="J2869" s="154" t="s">
        <v>2826</v>
      </c>
      <c r="K2869" s="156">
        <v>1</v>
      </c>
      <c r="L2869" s="154" t="s">
        <v>28</v>
      </c>
      <c r="M2869" s="154" t="s">
        <v>47</v>
      </c>
      <c r="N2869" s="154" t="s">
        <v>2729</v>
      </c>
      <c r="O2869" s="153">
        <v>827</v>
      </c>
      <c r="P2869" s="155">
        <v>0</v>
      </c>
      <c r="Q2869" s="10">
        <f t="shared" si="183"/>
        <v>827</v>
      </c>
    </row>
    <row r="2870" spans="2:17" ht="20.25" customHeight="1">
      <c r="B2870" s="10" t="str">
        <f t="shared" si="180"/>
        <v>كاپشن كارگري827</v>
      </c>
      <c r="C2870" s="10" t="str">
        <f t="shared" si="181"/>
        <v>كاپشن كارگري1402/09/01827</v>
      </c>
      <c r="D2870" s="10" t="str">
        <f>IFERROR(IF(تحویلی!$E$1="","",IF(NOSA!O2870=تحویلی!$E$1,تحویلی!$E$1&amp;COUNTIF(NOSA!$O$1:O2870,تحویلی!$E$1),"")),"")</f>
        <v/>
      </c>
      <c r="E2870" s="10" t="str">
        <f t="shared" si="182"/>
        <v>24904827</v>
      </c>
      <c r="F2870" s="10" t="str">
        <f>IFERROR(VLOOKUP(I2870,DATABASE!$N:$O,2,FALSE),"")</f>
        <v>كاپشن كارگري</v>
      </c>
      <c r="G2870" s="3" t="s">
        <v>2887</v>
      </c>
      <c r="H2870" s="4">
        <v>24904</v>
      </c>
      <c r="I2870" s="3" t="s">
        <v>2341</v>
      </c>
      <c r="J2870" s="3" t="s">
        <v>794</v>
      </c>
      <c r="K2870" s="5">
        <v>1</v>
      </c>
      <c r="L2870" s="3" t="s">
        <v>8</v>
      </c>
      <c r="M2870" s="3" t="s">
        <v>47</v>
      </c>
      <c r="N2870" s="3" t="s">
        <v>2729</v>
      </c>
      <c r="O2870" s="1">
        <v>827</v>
      </c>
      <c r="P2870" s="4">
        <v>0</v>
      </c>
      <c r="Q2870" s="10">
        <f t="shared" si="183"/>
        <v>827</v>
      </c>
    </row>
    <row r="2871" spans="2:17" ht="20.25" customHeight="1">
      <c r="B2871" s="10" t="str">
        <f t="shared" si="180"/>
        <v>دستكش ضد برش سبك10029</v>
      </c>
      <c r="C2871" s="10" t="str">
        <f t="shared" si="181"/>
        <v>دستكش ضد برش سبك1402/09/0110029</v>
      </c>
      <c r="D2871" s="10" t="str">
        <f>IFERROR(IF(تحویلی!$E$1="","",IF(NOSA!O2871=تحویلی!$E$1,تحویلی!$E$1&amp;COUNTIF(NOSA!$O$1:O2871,تحویلی!$E$1),"")),"")</f>
        <v/>
      </c>
      <c r="E2871" s="10" t="str">
        <f t="shared" si="182"/>
        <v>2491510029</v>
      </c>
      <c r="F2871" s="10" t="str">
        <f>IFERROR(VLOOKUP(I2871,DATABASE!$N:$O,2,FALSE),"")</f>
        <v>دستكش ضد برش سبك</v>
      </c>
      <c r="G2871" s="3" t="s">
        <v>2887</v>
      </c>
      <c r="H2871" s="4">
        <v>24915</v>
      </c>
      <c r="I2871" s="3" t="s">
        <v>1442</v>
      </c>
      <c r="J2871" s="3" t="s">
        <v>22</v>
      </c>
      <c r="K2871" s="5">
        <v>1</v>
      </c>
      <c r="L2871" s="3" t="s">
        <v>3</v>
      </c>
      <c r="M2871" s="3" t="s">
        <v>9</v>
      </c>
      <c r="N2871" s="3" t="s">
        <v>2896</v>
      </c>
      <c r="O2871" s="1">
        <v>10029</v>
      </c>
      <c r="P2871" s="4">
        <v>0</v>
      </c>
      <c r="Q2871" s="10">
        <f t="shared" si="183"/>
        <v>10029</v>
      </c>
    </row>
    <row r="2872" spans="2:17" ht="20.25" customHeight="1">
      <c r="B2872" s="10" t="str">
        <f t="shared" si="180"/>
        <v>دستكش ضد برش سبك10028</v>
      </c>
      <c r="C2872" s="10" t="str">
        <f t="shared" si="181"/>
        <v>دستكش ضد برش سبك1402/09/0110028</v>
      </c>
      <c r="D2872" s="10" t="str">
        <f>IFERROR(IF(تحویلی!$E$1="","",IF(NOSA!O2872=تحویلی!$E$1,تحویلی!$E$1&amp;COUNTIF(NOSA!$O$1:O2872,تحویلی!$E$1),"")),"")</f>
        <v/>
      </c>
      <c r="E2872" s="10" t="str">
        <f t="shared" si="182"/>
        <v>2491510028</v>
      </c>
      <c r="F2872" s="10" t="str">
        <f>IFERROR(VLOOKUP(I2872,DATABASE!$N:$O,2,FALSE),"")</f>
        <v>دستكش ضد برش سبك</v>
      </c>
      <c r="G2872" s="3" t="s">
        <v>2887</v>
      </c>
      <c r="H2872" s="4">
        <v>24915</v>
      </c>
      <c r="I2872" s="3" t="s">
        <v>1442</v>
      </c>
      <c r="J2872" s="3" t="s">
        <v>22</v>
      </c>
      <c r="K2872" s="5">
        <v>1</v>
      </c>
      <c r="L2872" s="3" t="s">
        <v>3</v>
      </c>
      <c r="M2872" s="3" t="s">
        <v>9</v>
      </c>
      <c r="N2872" s="3" t="s">
        <v>1722</v>
      </c>
      <c r="O2872" s="1">
        <v>10028</v>
      </c>
      <c r="P2872" s="4">
        <v>0</v>
      </c>
      <c r="Q2872" s="10">
        <f t="shared" si="183"/>
        <v>10028</v>
      </c>
    </row>
    <row r="2873" spans="2:17" ht="20.25" customHeight="1">
      <c r="B2873" s="10" t="str">
        <f t="shared" si="180"/>
        <v>دستكش ضد برش سبك853</v>
      </c>
      <c r="C2873" s="10" t="str">
        <f t="shared" si="181"/>
        <v>دستكش ضد برش سبك1402/09/01853</v>
      </c>
      <c r="D2873" s="10" t="str">
        <f>IFERROR(IF(تحویلی!$E$1="","",IF(NOSA!O2873=تحویلی!$E$1,تحویلی!$E$1&amp;COUNTIF(NOSA!$O$1:O2873,تحویلی!$E$1),"")),"")</f>
        <v/>
      </c>
      <c r="E2873" s="10" t="str">
        <f t="shared" si="182"/>
        <v>24918853</v>
      </c>
      <c r="F2873" s="10" t="str">
        <f>IFERROR(VLOOKUP(I2873,DATABASE!$N:$O,2,FALSE),"")</f>
        <v>دستكش ضد برش سبك</v>
      </c>
      <c r="G2873" s="3" t="s">
        <v>2887</v>
      </c>
      <c r="H2873" s="4">
        <v>24918</v>
      </c>
      <c r="I2873" s="3" t="s">
        <v>1442</v>
      </c>
      <c r="J2873" s="3" t="s">
        <v>22</v>
      </c>
      <c r="K2873" s="5">
        <v>1</v>
      </c>
      <c r="L2873" s="3" t="s">
        <v>3</v>
      </c>
      <c r="M2873" s="3" t="s">
        <v>40</v>
      </c>
      <c r="N2873" s="3" t="s">
        <v>2897</v>
      </c>
      <c r="O2873" s="1">
        <v>853</v>
      </c>
      <c r="P2873" s="4">
        <v>1</v>
      </c>
      <c r="Q2873" s="10">
        <f t="shared" si="183"/>
        <v>853</v>
      </c>
    </row>
    <row r="2874" spans="2:17" ht="20.25" customHeight="1">
      <c r="B2874" s="10" t="str">
        <f t="shared" si="180"/>
        <v>گوشي اير پلاگ733</v>
      </c>
      <c r="C2874" s="10" t="str">
        <f t="shared" si="181"/>
        <v>گوشي اير پلاگ1402/09/01733</v>
      </c>
      <c r="D2874" s="10" t="str">
        <f>IFERROR(IF(تحویلی!$E$1="","",IF(NOSA!O2874=تحویلی!$E$1,تحویلی!$E$1&amp;COUNTIF(NOSA!$O$1:O2874,تحویلی!$E$1),"")),"")</f>
        <v/>
      </c>
      <c r="E2874" s="10" t="str">
        <f t="shared" si="182"/>
        <v>24920733</v>
      </c>
      <c r="F2874" s="10" t="str">
        <f>IFERROR(VLOOKUP(I2874,DATABASE!$N:$O,2,FALSE),"")</f>
        <v>گوشي اير پلاگ</v>
      </c>
      <c r="G2874" s="3" t="s">
        <v>2887</v>
      </c>
      <c r="H2874" s="4">
        <v>24920</v>
      </c>
      <c r="I2874" s="3" t="s">
        <v>1581</v>
      </c>
      <c r="J2874" s="3" t="s">
        <v>124</v>
      </c>
      <c r="K2874" s="5">
        <v>1</v>
      </c>
      <c r="L2874" s="3" t="s">
        <v>8</v>
      </c>
      <c r="M2874" s="3" t="s">
        <v>47</v>
      </c>
      <c r="N2874" s="3" t="s">
        <v>2898</v>
      </c>
      <c r="O2874" s="1">
        <v>733</v>
      </c>
      <c r="P2874" s="4">
        <v>0</v>
      </c>
      <c r="Q2874" s="10">
        <f t="shared" si="183"/>
        <v>733</v>
      </c>
    </row>
    <row r="2875" spans="2:17" ht="20.25" customHeight="1">
      <c r="B2875" s="10" t="str">
        <f t="shared" si="180"/>
        <v>نقاب تيره محافظ صورت معمولي651</v>
      </c>
      <c r="C2875" s="10" t="str">
        <f t="shared" si="181"/>
        <v>نقاب تيره محافظ صورت معمولي1402/09/01651</v>
      </c>
      <c r="D2875" s="10" t="str">
        <f>IFERROR(IF(تحویلی!$E$1="","",IF(NOSA!O2875=تحویلی!$E$1,تحویلی!$E$1&amp;COUNTIF(NOSA!$O$1:O2875,تحویلی!$E$1),"")),"")</f>
        <v/>
      </c>
      <c r="E2875" s="10" t="str">
        <f t="shared" si="182"/>
        <v>24922651</v>
      </c>
      <c r="F2875" s="10" t="str">
        <f>IFERROR(VLOOKUP(I2875,DATABASE!$N:$O,2,FALSE),"")</f>
        <v>نقاب تيره محافظ صورت معمولي</v>
      </c>
      <c r="G2875" s="3" t="s">
        <v>2887</v>
      </c>
      <c r="H2875" s="4">
        <v>24922</v>
      </c>
      <c r="I2875" s="3" t="s">
        <v>1557</v>
      </c>
      <c r="J2875" s="3" t="s">
        <v>115</v>
      </c>
      <c r="K2875" s="5">
        <v>1</v>
      </c>
      <c r="L2875" s="3" t="s">
        <v>8</v>
      </c>
      <c r="M2875" s="3" t="s">
        <v>4</v>
      </c>
      <c r="N2875" s="3" t="s">
        <v>2738</v>
      </c>
      <c r="O2875" s="1">
        <v>651</v>
      </c>
      <c r="P2875" s="4">
        <v>1</v>
      </c>
      <c r="Q2875" s="10">
        <f t="shared" si="183"/>
        <v>651</v>
      </c>
    </row>
    <row r="2876" spans="2:17" ht="20.25" customHeight="1">
      <c r="B2876" s="10" t="str">
        <f t="shared" si="180"/>
        <v>دستكش ضد برش سبك651</v>
      </c>
      <c r="C2876" s="10" t="str">
        <f t="shared" si="181"/>
        <v>دستكش ضد برش سبك1402/09/01651</v>
      </c>
      <c r="D2876" s="10" t="str">
        <f>IFERROR(IF(تحویلی!$E$1="","",IF(NOSA!O2876=تحویلی!$E$1,تحویلی!$E$1&amp;COUNTIF(NOSA!$O$1:O2876,تحویلی!$E$1),"")),"")</f>
        <v/>
      </c>
      <c r="E2876" s="10" t="str">
        <f t="shared" si="182"/>
        <v>24922651</v>
      </c>
      <c r="F2876" s="10" t="str">
        <f>IFERROR(VLOOKUP(I2876,DATABASE!$N:$O,2,FALSE),"")</f>
        <v>دستكش ضد برش سبك</v>
      </c>
      <c r="G2876" s="3" t="s">
        <v>2887</v>
      </c>
      <c r="H2876" s="4">
        <v>24922</v>
      </c>
      <c r="I2876" s="3" t="s">
        <v>1442</v>
      </c>
      <c r="J2876" s="3" t="s">
        <v>22</v>
      </c>
      <c r="K2876" s="5">
        <v>1</v>
      </c>
      <c r="L2876" s="3" t="s">
        <v>3</v>
      </c>
      <c r="M2876" s="3" t="s">
        <v>4</v>
      </c>
      <c r="N2876" s="3" t="s">
        <v>2738</v>
      </c>
      <c r="O2876" s="1">
        <v>651</v>
      </c>
      <c r="P2876" s="4">
        <v>1</v>
      </c>
      <c r="Q2876" s="10">
        <f t="shared" si="183"/>
        <v>651</v>
      </c>
    </row>
    <row r="2877" spans="2:17" ht="20.25" customHeight="1">
      <c r="B2877" s="10" t="str">
        <f t="shared" si="180"/>
        <v>دستكش ضد برش سبك401</v>
      </c>
      <c r="C2877" s="10" t="str">
        <f t="shared" si="181"/>
        <v>دستكش ضد برش سبك1402/09/01401</v>
      </c>
      <c r="D2877" s="10" t="str">
        <f>IFERROR(IF(تحویلی!$E$1="","",IF(NOSA!O2877=تحویلی!$E$1,تحویلی!$E$1&amp;COUNTIF(NOSA!$O$1:O2877,تحویلی!$E$1),"")),"")</f>
        <v/>
      </c>
      <c r="E2877" s="10" t="str">
        <f t="shared" si="182"/>
        <v>24924401</v>
      </c>
      <c r="F2877" s="10" t="str">
        <f>IFERROR(VLOOKUP(I2877,DATABASE!$N:$O,2,FALSE),"")</f>
        <v>دستكش ضد برش سبك</v>
      </c>
      <c r="G2877" s="3" t="s">
        <v>2887</v>
      </c>
      <c r="H2877" s="4">
        <v>24924</v>
      </c>
      <c r="I2877" s="3" t="s">
        <v>1442</v>
      </c>
      <c r="J2877" s="3" t="s">
        <v>22</v>
      </c>
      <c r="K2877" s="5">
        <v>1</v>
      </c>
      <c r="L2877" s="3" t="s">
        <v>3</v>
      </c>
      <c r="M2877" s="3" t="s">
        <v>19</v>
      </c>
      <c r="N2877" s="3" t="s">
        <v>1096</v>
      </c>
      <c r="O2877" s="1">
        <v>401</v>
      </c>
      <c r="P2877" s="4">
        <v>0</v>
      </c>
      <c r="Q2877" s="10">
        <f t="shared" si="183"/>
        <v>401</v>
      </c>
    </row>
    <row r="2878" spans="2:17" ht="20.25" customHeight="1">
      <c r="B2878" s="10" t="str">
        <f t="shared" ref="B2878:B2941" si="184">F2878&amp;Q2878</f>
        <v>دستكش كف مواد سبك839</v>
      </c>
      <c r="C2878" s="10" t="str">
        <f t="shared" ref="C2878:C2941" si="185">F2878&amp;G2878&amp;O2878</f>
        <v>دستكش كف مواد سبك1402/09/01839</v>
      </c>
      <c r="D2878" s="10" t="str">
        <f>IFERROR(IF(تحویلی!$E$1="","",IF(NOSA!O2878=تحویلی!$E$1,تحویلی!$E$1&amp;COUNTIF(NOSA!$O$1:O2878,تحویلی!$E$1),"")),"")</f>
        <v/>
      </c>
      <c r="E2878" s="10" t="str">
        <f t="shared" ref="E2878:E2941" si="186">H2878&amp;O2878</f>
        <v>24926839</v>
      </c>
      <c r="F2878" s="10" t="str">
        <f>IFERROR(VLOOKUP(I2878,DATABASE!$N:$O,2,FALSE),"")</f>
        <v>دستكش كف مواد سبك</v>
      </c>
      <c r="G2878" s="3" t="s">
        <v>2887</v>
      </c>
      <c r="H2878" s="4">
        <v>24926</v>
      </c>
      <c r="I2878" s="3" t="s">
        <v>1456</v>
      </c>
      <c r="J2878" s="3" t="s">
        <v>2</v>
      </c>
      <c r="K2878" s="5">
        <v>1</v>
      </c>
      <c r="L2878" s="3" t="s">
        <v>3</v>
      </c>
      <c r="M2878" s="3" t="s">
        <v>1123</v>
      </c>
      <c r="N2878" s="3" t="s">
        <v>2672</v>
      </c>
      <c r="O2878" s="1">
        <v>839</v>
      </c>
      <c r="P2878" s="4">
        <v>0</v>
      </c>
      <c r="Q2878" s="10">
        <f t="shared" si="183"/>
        <v>839</v>
      </c>
    </row>
    <row r="2879" spans="2:17" ht="20.25" customHeight="1">
      <c r="B2879" s="10" t="str">
        <f t="shared" si="184"/>
        <v>لباس كار ديرسوز(شلوار) 848</v>
      </c>
      <c r="C2879" s="10" t="str">
        <f t="shared" si="185"/>
        <v>لباس كار ديرسوز(شلوار) 1402/09/02848</v>
      </c>
      <c r="D2879" s="10" t="str">
        <f>IFERROR(IF(تحویلی!$E$1="","",IF(NOSA!O2879=تحویلی!$E$1,تحویلی!$E$1&amp;COUNTIF(NOSA!$O$1:O2879,تحویلی!$E$1),"")),"")</f>
        <v/>
      </c>
      <c r="E2879" s="10" t="str">
        <f t="shared" si="186"/>
        <v>24934848</v>
      </c>
      <c r="F2879" s="10" t="str">
        <f>IFERROR(VLOOKUP(I2879,DATABASE!$N:$O,2,FALSE),"")</f>
        <v xml:space="preserve">لباس كار ديرسوز(شلوار) </v>
      </c>
      <c r="G2879" s="3" t="s">
        <v>2899</v>
      </c>
      <c r="H2879" s="4">
        <v>24934</v>
      </c>
      <c r="I2879" s="3" t="s">
        <v>2317</v>
      </c>
      <c r="J2879" s="3" t="s">
        <v>2825</v>
      </c>
      <c r="K2879" s="5">
        <v>1</v>
      </c>
      <c r="L2879" s="3" t="s">
        <v>8</v>
      </c>
      <c r="M2879" s="3" t="s">
        <v>47</v>
      </c>
      <c r="N2879" s="3" t="s">
        <v>2889</v>
      </c>
      <c r="O2879" s="1">
        <v>848</v>
      </c>
      <c r="P2879" s="4">
        <v>0</v>
      </c>
      <c r="Q2879" s="10">
        <f t="shared" si="183"/>
        <v>848</v>
      </c>
    </row>
    <row r="2880" spans="2:17" ht="20.25" customHeight="1">
      <c r="B2880" s="10" t="str">
        <f t="shared" si="184"/>
        <v>دستكش ضد برش سبك50</v>
      </c>
      <c r="C2880" s="10" t="str">
        <f t="shared" si="185"/>
        <v>دستكش ضد برش سبك1402/09/0250</v>
      </c>
      <c r="D2880" s="10" t="str">
        <f>IFERROR(IF(تحویلی!$E$1="","",IF(NOSA!O2880=تحویلی!$E$1,تحویلی!$E$1&amp;COUNTIF(NOSA!$O$1:O2880,تحویلی!$E$1),"")),"")</f>
        <v/>
      </c>
      <c r="E2880" s="10" t="str">
        <f t="shared" si="186"/>
        <v>2494250</v>
      </c>
      <c r="F2880" s="10" t="str">
        <f>IFERROR(VLOOKUP(I2880,DATABASE!$N:$O,2,FALSE),"")</f>
        <v>دستكش ضد برش سبك</v>
      </c>
      <c r="G2880" s="3" t="s">
        <v>2899</v>
      </c>
      <c r="H2880" s="4">
        <v>24942</v>
      </c>
      <c r="I2880" s="3" t="s">
        <v>1442</v>
      </c>
      <c r="J2880" s="3" t="s">
        <v>22</v>
      </c>
      <c r="K2880" s="5">
        <v>1</v>
      </c>
      <c r="L2880" s="3" t="s">
        <v>3</v>
      </c>
      <c r="M2880" s="3" t="s">
        <v>4</v>
      </c>
      <c r="N2880" s="3" t="s">
        <v>243</v>
      </c>
      <c r="O2880" s="1">
        <v>50</v>
      </c>
      <c r="P2880" s="4">
        <v>0</v>
      </c>
      <c r="Q2880" s="10">
        <f t="shared" si="183"/>
        <v>50</v>
      </c>
    </row>
    <row r="2881" spans="2:17" ht="20.25" customHeight="1">
      <c r="B2881" s="10" t="str">
        <f t="shared" si="184"/>
        <v>رابط فنري نقاب كلاه ايمني725</v>
      </c>
      <c r="C2881" s="10" t="str">
        <f t="shared" si="185"/>
        <v>رابط فنري نقاب كلاه ايمني1402/09/02725</v>
      </c>
      <c r="D2881" s="10" t="str">
        <f>IFERROR(IF(تحویلی!$E$1="","",IF(NOSA!O2881=تحویلی!$E$1,تحویلی!$E$1&amp;COUNTIF(NOSA!$O$1:O2881,تحویلی!$E$1),"")),"")</f>
        <v/>
      </c>
      <c r="E2881" s="10" t="str">
        <f t="shared" si="186"/>
        <v>24945725</v>
      </c>
      <c r="F2881" s="10" t="str">
        <f>IFERROR(VLOOKUP(I2881,DATABASE!$N:$O,2,FALSE),"")</f>
        <v>رابط فنري نقاب كلاه ايمني</v>
      </c>
      <c r="G2881" s="3" t="s">
        <v>2899</v>
      </c>
      <c r="H2881" s="4">
        <v>24945</v>
      </c>
      <c r="I2881" s="3" t="s">
        <v>1454</v>
      </c>
      <c r="J2881" s="3" t="s">
        <v>135</v>
      </c>
      <c r="K2881" s="5">
        <v>1</v>
      </c>
      <c r="L2881" s="3" t="s">
        <v>8</v>
      </c>
      <c r="M2881" s="3" t="s">
        <v>19</v>
      </c>
      <c r="N2881" s="3" t="s">
        <v>982</v>
      </c>
      <c r="O2881" s="1">
        <v>725</v>
      </c>
      <c r="P2881" s="4">
        <v>1</v>
      </c>
      <c r="Q2881" s="10">
        <f t="shared" si="183"/>
        <v>725</v>
      </c>
    </row>
    <row r="2882" spans="2:17" ht="20.25" customHeight="1">
      <c r="B2882" s="10" t="str">
        <f t="shared" si="184"/>
        <v>نقاب تيره محافظ صورت معمولي725</v>
      </c>
      <c r="C2882" s="10" t="str">
        <f t="shared" si="185"/>
        <v>نقاب تيره محافظ صورت معمولي1402/09/02725</v>
      </c>
      <c r="D2882" s="10" t="str">
        <f>IFERROR(IF(تحویلی!$E$1="","",IF(NOSA!O2882=تحویلی!$E$1,تحویلی!$E$1&amp;COUNTIF(NOSA!$O$1:O2882,تحویلی!$E$1),"")),"")</f>
        <v/>
      </c>
      <c r="E2882" s="10" t="str">
        <f t="shared" si="186"/>
        <v>24945725</v>
      </c>
      <c r="F2882" s="10" t="str">
        <f>IFERROR(VLOOKUP(I2882,DATABASE!$N:$O,2,FALSE),"")</f>
        <v>نقاب تيره محافظ صورت معمولي</v>
      </c>
      <c r="G2882" s="3" t="s">
        <v>2899</v>
      </c>
      <c r="H2882" s="4">
        <v>24945</v>
      </c>
      <c r="I2882" s="3" t="s">
        <v>1557</v>
      </c>
      <c r="J2882" s="3" t="s">
        <v>115</v>
      </c>
      <c r="K2882" s="5">
        <v>1</v>
      </c>
      <c r="L2882" s="3" t="s">
        <v>8</v>
      </c>
      <c r="M2882" s="3" t="s">
        <v>19</v>
      </c>
      <c r="N2882" s="3" t="s">
        <v>982</v>
      </c>
      <c r="O2882" s="1">
        <v>725</v>
      </c>
      <c r="P2882" s="4">
        <v>1</v>
      </c>
      <c r="Q2882" s="10">
        <f t="shared" si="183"/>
        <v>725</v>
      </c>
    </row>
    <row r="2883" spans="2:17" ht="20.25" customHeight="1">
      <c r="B2883" s="10" t="str">
        <f t="shared" si="184"/>
        <v>لباس كار ديرسوز(بلوز و شلوار)836</v>
      </c>
      <c r="C2883" s="10" t="str">
        <f t="shared" si="185"/>
        <v>لباس كار ديرسوز(بلوز و شلوار)1402/09/02836</v>
      </c>
      <c r="D2883" s="10" t="str">
        <f>IFERROR(IF(تحویلی!$E$1="","",IF(NOSA!O2883=تحویلی!$E$1,تحویلی!$E$1&amp;COUNTIF(NOSA!$O$1:O2883,تحویلی!$E$1),"")),"")</f>
        <v/>
      </c>
      <c r="E2883" s="10" t="str">
        <f t="shared" si="186"/>
        <v>24947836</v>
      </c>
      <c r="F2883" s="10" t="str">
        <f>IFERROR(VLOOKUP(I2883,DATABASE!$N:$O,2,FALSE),"")</f>
        <v>لباس كار ديرسوز(بلوز و شلوار)</v>
      </c>
      <c r="G2883" s="3" t="s">
        <v>2899</v>
      </c>
      <c r="H2883" s="4">
        <v>24947</v>
      </c>
      <c r="I2883" s="3" t="s">
        <v>1619</v>
      </c>
      <c r="J2883" s="3" t="s">
        <v>1620</v>
      </c>
      <c r="K2883" s="5">
        <v>1</v>
      </c>
      <c r="L2883" s="3" t="s">
        <v>28</v>
      </c>
      <c r="M2883" s="3" t="s">
        <v>40</v>
      </c>
      <c r="N2883" s="3" t="s">
        <v>2894</v>
      </c>
      <c r="O2883" s="1">
        <v>836</v>
      </c>
      <c r="P2883" s="4">
        <v>0</v>
      </c>
      <c r="Q2883" s="10">
        <f t="shared" si="183"/>
        <v>836</v>
      </c>
    </row>
    <row r="2884" spans="2:17" ht="20.25" customHeight="1">
      <c r="B2884" s="10" t="str">
        <f t="shared" si="184"/>
        <v>لباس كار يكبار مصرف751</v>
      </c>
      <c r="C2884" s="10" t="str">
        <f t="shared" si="185"/>
        <v>لباس كار يكبار مصرف1402/09/02751</v>
      </c>
      <c r="D2884" s="10" t="str">
        <f>IFERROR(IF(تحویلی!$E$1="","",IF(NOSA!O2884=تحویلی!$E$1,تحویلی!$E$1&amp;COUNTIF(NOSA!$O$1:O2884,تحویلی!$E$1),"")),"")</f>
        <v/>
      </c>
      <c r="E2884" s="10" t="str">
        <f t="shared" si="186"/>
        <v>24949751</v>
      </c>
      <c r="F2884" s="10" t="str">
        <f>IFERROR(VLOOKUP(I2884,DATABASE!$N:$O,2,FALSE),"")</f>
        <v>لباس كار يكبار مصرف</v>
      </c>
      <c r="G2884" s="3" t="s">
        <v>2899</v>
      </c>
      <c r="H2884" s="4">
        <v>24949</v>
      </c>
      <c r="I2884" s="3" t="s">
        <v>2319</v>
      </c>
      <c r="J2884" s="3" t="s">
        <v>2790</v>
      </c>
      <c r="K2884" s="5">
        <v>1</v>
      </c>
      <c r="L2884" s="3" t="s">
        <v>8</v>
      </c>
      <c r="M2884" s="3" t="s">
        <v>9</v>
      </c>
      <c r="N2884" s="3" t="s">
        <v>2709</v>
      </c>
      <c r="O2884" s="1">
        <v>751</v>
      </c>
      <c r="P2884" s="4">
        <v>0</v>
      </c>
      <c r="Q2884" s="10">
        <f t="shared" si="183"/>
        <v>751</v>
      </c>
    </row>
    <row r="2885" spans="2:17" ht="20.25" customHeight="1">
      <c r="B2885" s="10" t="str">
        <f t="shared" si="184"/>
        <v>فرم انتظامات- بلوز40</v>
      </c>
      <c r="C2885" s="10" t="str">
        <f t="shared" si="185"/>
        <v>فرم انتظامات- بلوز1402/09/0240</v>
      </c>
      <c r="D2885" s="10" t="str">
        <f>IFERROR(IF(تحویلی!$E$1="","",IF(NOSA!O2885=تحویلی!$E$1,تحویلی!$E$1&amp;COUNTIF(NOSA!$O$1:O2885,تحویلی!$E$1),"")),"")</f>
        <v/>
      </c>
      <c r="E2885" s="10" t="str">
        <f t="shared" si="186"/>
        <v>2496040</v>
      </c>
      <c r="F2885" s="10" t="str">
        <f>IFERROR(VLOOKUP(I2885,DATABASE!$N:$O,2,FALSE),"")</f>
        <v>فرم انتظامات- بلوز</v>
      </c>
      <c r="G2885" s="3" t="s">
        <v>2899</v>
      </c>
      <c r="H2885" s="4">
        <v>24960</v>
      </c>
      <c r="I2885" s="3" t="s">
        <v>2365</v>
      </c>
      <c r="J2885" s="3" t="s">
        <v>2366</v>
      </c>
      <c r="K2885" s="5">
        <v>2</v>
      </c>
      <c r="L2885" s="3" t="s">
        <v>8</v>
      </c>
      <c r="M2885" s="3" t="s">
        <v>2874</v>
      </c>
      <c r="N2885" s="3" t="s">
        <v>2901</v>
      </c>
      <c r="O2885" s="1">
        <v>40</v>
      </c>
      <c r="P2885" s="4">
        <v>0</v>
      </c>
      <c r="Q2885" s="10">
        <f t="shared" si="183"/>
        <v>40</v>
      </c>
    </row>
    <row r="2886" spans="2:17" ht="20.25" customHeight="1">
      <c r="B2886" s="10" t="str">
        <f t="shared" si="184"/>
        <v>دستكش كف مواد سبك791</v>
      </c>
      <c r="C2886" s="10" t="str">
        <f t="shared" si="185"/>
        <v>دستكش كف مواد سبك1402/09/02791</v>
      </c>
      <c r="D2886" s="10" t="str">
        <f>IFERROR(IF(تحویلی!$E$1="","",IF(NOSA!O2886=تحویلی!$E$1,تحویلی!$E$1&amp;COUNTIF(NOSA!$O$1:O2886,تحویلی!$E$1),"")),"")</f>
        <v/>
      </c>
      <c r="E2886" s="10" t="str">
        <f t="shared" si="186"/>
        <v>24962791</v>
      </c>
      <c r="F2886" s="10" t="str">
        <f>IFERROR(VLOOKUP(I2886,DATABASE!$N:$O,2,FALSE),"")</f>
        <v>دستكش كف مواد سبك</v>
      </c>
      <c r="G2886" s="3" t="s">
        <v>2899</v>
      </c>
      <c r="H2886" s="4">
        <v>24962</v>
      </c>
      <c r="I2886" s="3" t="s">
        <v>1456</v>
      </c>
      <c r="J2886" s="3" t="s">
        <v>2</v>
      </c>
      <c r="K2886" s="5">
        <v>1</v>
      </c>
      <c r="L2886" s="3" t="s">
        <v>3</v>
      </c>
      <c r="M2886" s="3" t="s">
        <v>2900</v>
      </c>
      <c r="N2886" s="3" t="s">
        <v>2902</v>
      </c>
      <c r="O2886" s="1">
        <v>791</v>
      </c>
      <c r="P2886" s="4">
        <v>0</v>
      </c>
      <c r="Q2886" s="10">
        <f t="shared" si="183"/>
        <v>791</v>
      </c>
    </row>
    <row r="2887" spans="2:17" ht="20.25" customHeight="1">
      <c r="B2887" s="10" t="str">
        <f t="shared" si="184"/>
        <v>بند كفش673</v>
      </c>
      <c r="C2887" s="10" t="str">
        <f t="shared" si="185"/>
        <v>بند كفش1402/09/02673</v>
      </c>
      <c r="D2887" s="10" t="str">
        <f>IFERROR(IF(تحویلی!$E$1="","",IF(NOSA!O2887=تحویلی!$E$1,تحویلی!$E$1&amp;COUNTIF(NOSA!$O$1:O2887,تحویلی!$E$1),"")),"")</f>
        <v/>
      </c>
      <c r="E2887" s="10" t="str">
        <f t="shared" si="186"/>
        <v>24969673</v>
      </c>
      <c r="F2887" s="10" t="str">
        <f>IFERROR(VLOOKUP(I2887,DATABASE!$N:$O,2,FALSE),"")</f>
        <v>بند كفش</v>
      </c>
      <c r="G2887" s="154" t="s">
        <v>2899</v>
      </c>
      <c r="H2887" s="155">
        <v>24969</v>
      </c>
      <c r="I2887" s="154" t="s">
        <v>1462</v>
      </c>
      <c r="J2887" s="154" t="s">
        <v>450</v>
      </c>
      <c r="K2887" s="156">
        <v>1</v>
      </c>
      <c r="L2887" s="154" t="s">
        <v>3</v>
      </c>
      <c r="M2887" s="154" t="s">
        <v>47</v>
      </c>
      <c r="N2887" s="154" t="s">
        <v>1324</v>
      </c>
      <c r="O2887" s="153">
        <v>673</v>
      </c>
      <c r="P2887" s="155">
        <v>0</v>
      </c>
      <c r="Q2887" s="10">
        <f t="shared" si="183"/>
        <v>673</v>
      </c>
    </row>
    <row r="2888" spans="2:17" ht="20.25" customHeight="1">
      <c r="B2888" s="10" t="str">
        <f t="shared" si="184"/>
        <v>دستكش ضد برش سبك45</v>
      </c>
      <c r="C2888" s="10" t="str">
        <f t="shared" si="185"/>
        <v>دستكش ضد برش سبك1402/09/0245</v>
      </c>
      <c r="D2888" s="10" t="str">
        <f>IFERROR(IF(تحویلی!$E$1="","",IF(NOSA!O2888=تحویلی!$E$1,تحویلی!$E$1&amp;COUNTIF(NOSA!$O$1:O2888,تحویلی!$E$1),"")),"")</f>
        <v/>
      </c>
      <c r="E2888" s="10" t="str">
        <f t="shared" si="186"/>
        <v>2497245</v>
      </c>
      <c r="F2888" s="10" t="str">
        <f>IFERROR(VLOOKUP(I2888,DATABASE!$N:$O,2,FALSE),"")</f>
        <v>دستكش ضد برش سبك</v>
      </c>
      <c r="G2888" s="154" t="s">
        <v>2899</v>
      </c>
      <c r="H2888" s="155">
        <v>24972</v>
      </c>
      <c r="I2888" s="154" t="s">
        <v>1442</v>
      </c>
      <c r="J2888" s="154" t="s">
        <v>22</v>
      </c>
      <c r="K2888" s="156">
        <v>1</v>
      </c>
      <c r="L2888" s="154" t="s">
        <v>3</v>
      </c>
      <c r="M2888" s="154" t="s">
        <v>4</v>
      </c>
      <c r="N2888" s="154" t="s">
        <v>2668</v>
      </c>
      <c r="O2888" s="153">
        <v>45</v>
      </c>
      <c r="P2888" s="155">
        <v>0</v>
      </c>
      <c r="Q2888" s="10">
        <f t="shared" si="183"/>
        <v>45</v>
      </c>
    </row>
    <row r="2889" spans="2:17" ht="20.25" customHeight="1">
      <c r="B2889" s="10" t="str">
        <f t="shared" si="184"/>
        <v>دستكش ضد برش سبك66</v>
      </c>
      <c r="C2889" s="10" t="str">
        <f t="shared" si="185"/>
        <v>دستكش ضد برش سبك1402/09/0266</v>
      </c>
      <c r="D2889" s="10" t="str">
        <f>IFERROR(IF(تحویلی!$E$1="","",IF(NOSA!O2889=تحویلی!$E$1,تحویلی!$E$1&amp;COUNTIF(NOSA!$O$1:O2889,تحویلی!$E$1),"")),"")</f>
        <v/>
      </c>
      <c r="E2889" s="10" t="str">
        <f t="shared" si="186"/>
        <v>2497766</v>
      </c>
      <c r="F2889" s="10" t="str">
        <f>IFERROR(VLOOKUP(I2889,DATABASE!$N:$O,2,FALSE),"")</f>
        <v>دستكش ضد برش سبك</v>
      </c>
      <c r="G2889" s="154" t="s">
        <v>2899</v>
      </c>
      <c r="H2889" s="155">
        <v>24977</v>
      </c>
      <c r="I2889" s="154" t="s">
        <v>1442</v>
      </c>
      <c r="J2889" s="154" t="s">
        <v>22</v>
      </c>
      <c r="K2889" s="156">
        <v>1</v>
      </c>
      <c r="L2889" s="154" t="s">
        <v>3</v>
      </c>
      <c r="M2889" s="154" t="s">
        <v>40</v>
      </c>
      <c r="N2889" s="154" t="s">
        <v>2903</v>
      </c>
      <c r="O2889" s="153">
        <v>66</v>
      </c>
      <c r="P2889" s="155">
        <v>0</v>
      </c>
      <c r="Q2889" s="10">
        <f t="shared" si="183"/>
        <v>66</v>
      </c>
    </row>
    <row r="2890" spans="2:17" ht="20.25" customHeight="1">
      <c r="B2890" s="10" t="str">
        <f t="shared" si="184"/>
        <v>لباس زير زمستاني- بلوز و شلوار488</v>
      </c>
      <c r="C2890" s="10" t="str">
        <f t="shared" si="185"/>
        <v>لباس زير زمستاني- بلوز و شلوار1402/09/03488</v>
      </c>
      <c r="D2890" s="10" t="str">
        <f>IFERROR(IF(تحویلی!$E$1="","",IF(NOSA!O2890=تحویلی!$E$1,تحویلی!$E$1&amp;COUNTIF(NOSA!$O$1:O2890,تحویلی!$E$1),"")),"")</f>
        <v/>
      </c>
      <c r="E2890" s="10" t="str">
        <f t="shared" si="186"/>
        <v>24982488</v>
      </c>
      <c r="F2890" s="10" t="str">
        <f>IFERROR(VLOOKUP(I2890,DATABASE!$N:$O,2,FALSE),"")</f>
        <v>لباس زير زمستاني- بلوز و شلوار</v>
      </c>
      <c r="G2890" s="154" t="s">
        <v>2904</v>
      </c>
      <c r="H2890" s="155">
        <v>24982</v>
      </c>
      <c r="I2890" s="154" t="s">
        <v>2361</v>
      </c>
      <c r="J2890" s="154" t="s">
        <v>2826</v>
      </c>
      <c r="K2890" s="156">
        <v>1</v>
      </c>
      <c r="L2890" s="154" t="s">
        <v>28</v>
      </c>
      <c r="M2890" s="154" t="s">
        <v>4</v>
      </c>
      <c r="N2890" s="154" t="s">
        <v>352</v>
      </c>
      <c r="O2890" s="153">
        <v>488</v>
      </c>
      <c r="P2890" s="155">
        <v>0</v>
      </c>
      <c r="Q2890" s="10">
        <f t="shared" si="183"/>
        <v>488</v>
      </c>
    </row>
    <row r="2891" spans="2:17" ht="20.25" customHeight="1">
      <c r="B2891" s="10" t="str">
        <f t="shared" si="184"/>
        <v>شيشه مات ماسك جوشكاري780</v>
      </c>
      <c r="C2891" s="10" t="str">
        <f t="shared" si="185"/>
        <v>شيشه مات ماسك جوشكاري1402/09/03780</v>
      </c>
      <c r="D2891" s="10" t="str">
        <f>IFERROR(IF(تحویلی!$E$1="","",IF(NOSA!O2891=تحویلی!$E$1,تحویلی!$E$1&amp;COUNTIF(NOSA!$O$1:O2891,تحویلی!$E$1),"")),"")</f>
        <v/>
      </c>
      <c r="E2891" s="10" t="str">
        <f t="shared" si="186"/>
        <v>24985780</v>
      </c>
      <c r="F2891" s="10" t="str">
        <f>IFERROR(VLOOKUP(I2891,DATABASE!$N:$O,2,FALSE),"")</f>
        <v>شيشه مات ماسك جوشكاري</v>
      </c>
      <c r="G2891" s="154" t="s">
        <v>2904</v>
      </c>
      <c r="H2891" s="155">
        <v>24985</v>
      </c>
      <c r="I2891" s="154" t="s">
        <v>1507</v>
      </c>
      <c r="J2891" s="154" t="s">
        <v>113</v>
      </c>
      <c r="K2891" s="156">
        <v>1</v>
      </c>
      <c r="L2891" s="154" t="s">
        <v>8</v>
      </c>
      <c r="M2891" s="154" t="s">
        <v>215</v>
      </c>
      <c r="N2891" s="154" t="s">
        <v>2905</v>
      </c>
      <c r="O2891" s="153">
        <v>780</v>
      </c>
      <c r="P2891" s="155">
        <v>0</v>
      </c>
      <c r="Q2891" s="10">
        <f t="shared" si="183"/>
        <v>780</v>
      </c>
    </row>
    <row r="2892" spans="2:17" ht="20.25" customHeight="1">
      <c r="B2892" s="10" t="str">
        <f t="shared" si="184"/>
        <v>دستكش ضد برش سبك641</v>
      </c>
      <c r="C2892" s="10" t="str">
        <f t="shared" si="185"/>
        <v>دستكش ضد برش سبك1402/09/03641</v>
      </c>
      <c r="D2892" s="10" t="str">
        <f>IFERROR(IF(تحویلی!$E$1="","",IF(NOSA!O2892=تحویلی!$E$1,تحویلی!$E$1&amp;COUNTIF(NOSA!$O$1:O2892,تحویلی!$E$1),"")),"")</f>
        <v/>
      </c>
      <c r="E2892" s="10" t="str">
        <f t="shared" si="186"/>
        <v>24988641</v>
      </c>
      <c r="F2892" s="10" t="str">
        <f>IFERROR(VLOOKUP(I2892,DATABASE!$N:$O,2,FALSE),"")</f>
        <v>دستكش ضد برش سبك</v>
      </c>
      <c r="G2892" s="154" t="s">
        <v>2904</v>
      </c>
      <c r="H2892" s="155">
        <v>24988</v>
      </c>
      <c r="I2892" s="154" t="s">
        <v>1442</v>
      </c>
      <c r="J2892" s="154" t="s">
        <v>22</v>
      </c>
      <c r="K2892" s="156">
        <v>1</v>
      </c>
      <c r="L2892" s="154" t="s">
        <v>3</v>
      </c>
      <c r="M2892" s="154" t="s">
        <v>47</v>
      </c>
      <c r="N2892" s="154" t="s">
        <v>2689</v>
      </c>
      <c r="O2892" s="153">
        <v>641</v>
      </c>
      <c r="P2892" s="155">
        <v>0</v>
      </c>
      <c r="Q2892" s="10">
        <f t="shared" si="183"/>
        <v>641</v>
      </c>
    </row>
    <row r="2893" spans="2:17" ht="20.25" customHeight="1">
      <c r="B2893" s="10" t="str">
        <f t="shared" si="184"/>
        <v>دستكش ضد برش سبك845</v>
      </c>
      <c r="C2893" s="10" t="str">
        <f t="shared" si="185"/>
        <v>دستكش ضد برش سبك1402/09/03845</v>
      </c>
      <c r="D2893" s="10" t="str">
        <f>IFERROR(IF(تحویلی!$E$1="","",IF(NOSA!O2893=تحویلی!$E$1,تحویلی!$E$1&amp;COUNTIF(NOSA!$O$1:O2893,تحویلی!$E$1),"")),"")</f>
        <v/>
      </c>
      <c r="E2893" s="10" t="str">
        <f t="shared" si="186"/>
        <v>24988845</v>
      </c>
      <c r="F2893" s="10" t="str">
        <f>IFERROR(VLOOKUP(I2893,DATABASE!$N:$O,2,FALSE),"")</f>
        <v>دستكش ضد برش سبك</v>
      </c>
      <c r="G2893" s="154" t="s">
        <v>2904</v>
      </c>
      <c r="H2893" s="155">
        <v>24988</v>
      </c>
      <c r="I2893" s="154" t="s">
        <v>1442</v>
      </c>
      <c r="J2893" s="154" t="s">
        <v>22</v>
      </c>
      <c r="K2893" s="156">
        <v>1</v>
      </c>
      <c r="L2893" s="154" t="s">
        <v>3</v>
      </c>
      <c r="M2893" s="154" t="s">
        <v>47</v>
      </c>
      <c r="N2893" s="154" t="s">
        <v>2701</v>
      </c>
      <c r="O2893" s="153">
        <v>845</v>
      </c>
      <c r="P2893" s="155">
        <v>0</v>
      </c>
      <c r="Q2893" s="10">
        <f t="shared" si="183"/>
        <v>845</v>
      </c>
    </row>
    <row r="2894" spans="2:17" ht="20.25" customHeight="1">
      <c r="B2894" s="10" t="str">
        <f t="shared" si="184"/>
        <v>دستكش ضد برش سبك13</v>
      </c>
      <c r="C2894" s="10" t="str">
        <f t="shared" si="185"/>
        <v>دستكش ضد برش سبك1402/09/0313</v>
      </c>
      <c r="D2894" s="10" t="str">
        <f>IFERROR(IF(تحویلی!$E$1="","",IF(NOSA!O2894=تحویلی!$E$1,تحویلی!$E$1&amp;COUNTIF(NOSA!$O$1:O2894,تحویلی!$E$1),"")),"")</f>
        <v/>
      </c>
      <c r="E2894" s="10" t="str">
        <f t="shared" si="186"/>
        <v>2498913</v>
      </c>
      <c r="F2894" s="10" t="str">
        <f>IFERROR(VLOOKUP(I2894,DATABASE!$N:$O,2,FALSE),"")</f>
        <v>دستكش ضد برش سبك</v>
      </c>
      <c r="G2894" s="154" t="s">
        <v>2904</v>
      </c>
      <c r="H2894" s="155">
        <v>24989</v>
      </c>
      <c r="I2894" s="154" t="s">
        <v>1442</v>
      </c>
      <c r="J2894" s="154" t="s">
        <v>22</v>
      </c>
      <c r="K2894" s="156">
        <v>1</v>
      </c>
      <c r="L2894" s="154" t="s">
        <v>3</v>
      </c>
      <c r="M2894" s="154" t="s">
        <v>9</v>
      </c>
      <c r="N2894" s="154" t="s">
        <v>175</v>
      </c>
      <c r="O2894" s="153">
        <v>13</v>
      </c>
      <c r="P2894" s="155">
        <v>1</v>
      </c>
      <c r="Q2894" s="10">
        <f t="shared" si="183"/>
        <v>13</v>
      </c>
    </row>
    <row r="2895" spans="2:17" ht="20.25" customHeight="1">
      <c r="B2895" s="10" t="str">
        <f t="shared" si="184"/>
        <v>پوتين ايمني نسوز10028</v>
      </c>
      <c r="C2895" s="10" t="str">
        <f t="shared" si="185"/>
        <v>پوتين ايمني نسوز1402/09/0310028</v>
      </c>
      <c r="D2895" s="10" t="str">
        <f>IFERROR(IF(تحویلی!$E$1="","",IF(NOSA!O2895=تحویلی!$E$1,تحویلی!$E$1&amp;COUNTIF(NOSA!$O$1:O2895,تحویلی!$E$1),"")),"")</f>
        <v/>
      </c>
      <c r="E2895" s="10" t="str">
        <f t="shared" si="186"/>
        <v>2499010028</v>
      </c>
      <c r="F2895" s="10" t="str">
        <f>IFERROR(VLOOKUP(I2895,DATABASE!$N:$O,2,FALSE),"")</f>
        <v>پوتين ايمني نسوز</v>
      </c>
      <c r="G2895" s="154" t="s">
        <v>2904</v>
      </c>
      <c r="H2895" s="155">
        <v>24990</v>
      </c>
      <c r="I2895" s="154" t="s">
        <v>1510</v>
      </c>
      <c r="J2895" s="154" t="s">
        <v>1660</v>
      </c>
      <c r="K2895" s="156">
        <v>1</v>
      </c>
      <c r="L2895" s="154" t="s">
        <v>3</v>
      </c>
      <c r="M2895" s="154" t="s">
        <v>9</v>
      </c>
      <c r="N2895" s="154" t="s">
        <v>1638</v>
      </c>
      <c r="O2895" s="153">
        <v>10028</v>
      </c>
      <c r="P2895" s="155">
        <v>0</v>
      </c>
      <c r="Q2895" s="10">
        <f t="shared" si="183"/>
        <v>10028</v>
      </c>
    </row>
    <row r="2896" spans="2:17" ht="20.25" customHeight="1">
      <c r="B2896" s="10" t="str">
        <f t="shared" si="184"/>
        <v>لباس زير زمستاني- بلوز و شلوار401</v>
      </c>
      <c r="C2896" s="10" t="str">
        <f t="shared" si="185"/>
        <v>لباس زير زمستاني- بلوز و شلوار1402/09/03401</v>
      </c>
      <c r="D2896" s="10" t="str">
        <f>IFERROR(IF(تحویلی!$E$1="","",IF(NOSA!O2896=تحویلی!$E$1,تحویلی!$E$1&amp;COUNTIF(NOSA!$O$1:O2896,تحویلی!$E$1),"")),"")</f>
        <v/>
      </c>
      <c r="E2896" s="10" t="str">
        <f t="shared" si="186"/>
        <v>24991401</v>
      </c>
      <c r="F2896" s="10" t="str">
        <f>IFERROR(VLOOKUP(I2896,DATABASE!$N:$O,2,FALSE),"")</f>
        <v>لباس زير زمستاني- بلوز و شلوار</v>
      </c>
      <c r="G2896" s="154" t="s">
        <v>2904</v>
      </c>
      <c r="H2896" s="155">
        <v>24991</v>
      </c>
      <c r="I2896" s="154" t="s">
        <v>2361</v>
      </c>
      <c r="J2896" s="154" t="s">
        <v>2826</v>
      </c>
      <c r="K2896" s="156">
        <v>1</v>
      </c>
      <c r="L2896" s="154" t="s">
        <v>28</v>
      </c>
      <c r="M2896" s="154" t="s">
        <v>19</v>
      </c>
      <c r="N2896" s="154" t="s">
        <v>424</v>
      </c>
      <c r="O2896" s="153">
        <v>401</v>
      </c>
      <c r="P2896" s="155">
        <v>0</v>
      </c>
      <c r="Q2896" s="10">
        <f t="shared" si="183"/>
        <v>401</v>
      </c>
    </row>
    <row r="2897" spans="2:17" ht="20.25" customHeight="1">
      <c r="B2897" s="10" t="str">
        <f t="shared" si="184"/>
        <v>شيشه مات ماسك جوشكاري845</v>
      </c>
      <c r="C2897" s="10" t="str">
        <f t="shared" si="185"/>
        <v>شيشه مات ماسك جوشكاري1402/09/03845</v>
      </c>
      <c r="D2897" s="10" t="str">
        <f>IFERROR(IF(تحویلی!$E$1="","",IF(NOSA!O2897=تحویلی!$E$1,تحویلی!$E$1&amp;COUNTIF(NOSA!$O$1:O2897,تحویلی!$E$1),"")),"")</f>
        <v/>
      </c>
      <c r="E2897" s="10" t="str">
        <f t="shared" si="186"/>
        <v>24992845</v>
      </c>
      <c r="F2897" s="10" t="str">
        <f>IFERROR(VLOOKUP(I2897,DATABASE!$N:$O,2,FALSE),"")</f>
        <v>شيشه مات ماسك جوشكاري</v>
      </c>
      <c r="G2897" s="154" t="s">
        <v>2904</v>
      </c>
      <c r="H2897" s="155">
        <v>24992</v>
      </c>
      <c r="I2897" s="154" t="s">
        <v>1507</v>
      </c>
      <c r="J2897" s="154" t="s">
        <v>113</v>
      </c>
      <c r="K2897" s="156">
        <v>1</v>
      </c>
      <c r="L2897" s="154" t="s">
        <v>8</v>
      </c>
      <c r="M2897" s="154" t="s">
        <v>215</v>
      </c>
      <c r="N2897" s="154" t="s">
        <v>2701</v>
      </c>
      <c r="O2897" s="153">
        <v>845</v>
      </c>
      <c r="P2897" s="155">
        <v>0</v>
      </c>
      <c r="Q2897" s="10">
        <f t="shared" si="183"/>
        <v>845</v>
      </c>
    </row>
    <row r="2898" spans="2:17" ht="20.25" customHeight="1">
      <c r="B2898" s="10" t="str">
        <f t="shared" si="184"/>
        <v>عينك كهربايي (روكلاهي)606</v>
      </c>
      <c r="C2898" s="10" t="str">
        <f t="shared" si="185"/>
        <v>عينك كهربايي (روكلاهي)1402/09/03606</v>
      </c>
      <c r="D2898" s="10" t="str">
        <f>IFERROR(IF(تحویلی!$E$1="","",IF(NOSA!O2898=تحویلی!$E$1,تحویلی!$E$1&amp;COUNTIF(NOSA!$O$1:O2898,تحویلی!$E$1),"")),"")</f>
        <v/>
      </c>
      <c r="E2898" s="10" t="str">
        <f t="shared" si="186"/>
        <v>24994606</v>
      </c>
      <c r="F2898" s="10" t="str">
        <f>IFERROR(VLOOKUP(I2898,DATABASE!$N:$O,2,FALSE),"")</f>
        <v>عينك كهربايي (روكلاهي)</v>
      </c>
      <c r="G2898" s="154" t="s">
        <v>2904</v>
      </c>
      <c r="H2898" s="155">
        <v>24994</v>
      </c>
      <c r="I2898" s="154" t="s">
        <v>1560</v>
      </c>
      <c r="J2898" s="154" t="s">
        <v>1561</v>
      </c>
      <c r="K2898" s="156">
        <v>1</v>
      </c>
      <c r="L2898" s="154" t="s">
        <v>8</v>
      </c>
      <c r="M2898" s="154" t="s">
        <v>19</v>
      </c>
      <c r="N2898" s="154" t="s">
        <v>2748</v>
      </c>
      <c r="O2898" s="153">
        <v>606</v>
      </c>
      <c r="P2898" s="155">
        <v>0</v>
      </c>
      <c r="Q2898" s="10">
        <f t="shared" si="183"/>
        <v>606</v>
      </c>
    </row>
    <row r="2899" spans="2:17" ht="20.25" customHeight="1">
      <c r="B2899" s="10" t="str">
        <f t="shared" si="184"/>
        <v>لباس زير زمستاني- بلوز و شلوار128</v>
      </c>
      <c r="C2899" s="10" t="str">
        <f t="shared" si="185"/>
        <v>لباس زير زمستاني- بلوز و شلوار1402/09/03128</v>
      </c>
      <c r="D2899" s="10" t="str">
        <f>IFERROR(IF(تحویلی!$E$1="","",IF(NOSA!O2899=تحویلی!$E$1,تحویلی!$E$1&amp;COUNTIF(NOSA!$O$1:O2899,تحویلی!$E$1),"")),"")</f>
        <v/>
      </c>
      <c r="E2899" s="10" t="str">
        <f t="shared" si="186"/>
        <v>25000128</v>
      </c>
      <c r="F2899" s="10" t="str">
        <f>IFERROR(VLOOKUP(I2899,DATABASE!$N:$O,2,FALSE),"")</f>
        <v>لباس زير زمستاني- بلوز و شلوار</v>
      </c>
      <c r="G2899" s="154" t="s">
        <v>2904</v>
      </c>
      <c r="H2899" s="155">
        <v>25000</v>
      </c>
      <c r="I2899" s="154" t="s">
        <v>2361</v>
      </c>
      <c r="J2899" s="154" t="s">
        <v>2826</v>
      </c>
      <c r="K2899" s="156">
        <v>1</v>
      </c>
      <c r="L2899" s="154" t="s">
        <v>28</v>
      </c>
      <c r="M2899" s="154" t="s">
        <v>4</v>
      </c>
      <c r="N2899" s="154" t="s">
        <v>2766</v>
      </c>
      <c r="O2899" s="153">
        <v>128</v>
      </c>
      <c r="P2899" s="155">
        <v>0</v>
      </c>
      <c r="Q2899" s="10">
        <f t="shared" si="183"/>
        <v>128</v>
      </c>
    </row>
    <row r="2900" spans="2:17" ht="20.25" customHeight="1">
      <c r="B2900" s="10" t="str">
        <f t="shared" si="184"/>
        <v>دستكش كف مواد سبك88</v>
      </c>
      <c r="C2900" s="10" t="str">
        <f t="shared" si="185"/>
        <v>دستكش كف مواد سبك1402/09/0388</v>
      </c>
      <c r="D2900" s="10" t="str">
        <f>IFERROR(IF(تحویلی!$E$1="","",IF(NOSA!O2900=تحویلی!$E$1,تحویلی!$E$1&amp;COUNTIF(NOSA!$O$1:O2900,تحویلی!$E$1),"")),"")</f>
        <v/>
      </c>
      <c r="E2900" s="10" t="str">
        <f t="shared" si="186"/>
        <v>2500188</v>
      </c>
      <c r="F2900" s="10" t="str">
        <f>IFERROR(VLOOKUP(I2900,DATABASE!$N:$O,2,FALSE),"")</f>
        <v>دستكش كف مواد سبك</v>
      </c>
      <c r="G2900" s="3" t="s">
        <v>2904</v>
      </c>
      <c r="H2900" s="4">
        <v>25001</v>
      </c>
      <c r="I2900" s="3" t="s">
        <v>1456</v>
      </c>
      <c r="J2900" s="3" t="s">
        <v>2</v>
      </c>
      <c r="K2900" s="5">
        <v>1</v>
      </c>
      <c r="L2900" s="3" t="s">
        <v>3</v>
      </c>
      <c r="M2900" s="3" t="s">
        <v>47</v>
      </c>
      <c r="N2900" s="3" t="s">
        <v>710</v>
      </c>
      <c r="O2900" s="1">
        <v>88</v>
      </c>
      <c r="P2900" s="4">
        <v>0</v>
      </c>
      <c r="Q2900" s="10">
        <f t="shared" si="183"/>
        <v>88</v>
      </c>
    </row>
    <row r="2901" spans="2:17" ht="20.25" customHeight="1">
      <c r="B2901" s="10" t="str">
        <f t="shared" si="184"/>
        <v>دستكش ضد برش سبك386</v>
      </c>
      <c r="C2901" s="10" t="str">
        <f t="shared" si="185"/>
        <v>دستكش ضد برش سبك1402/09/03386</v>
      </c>
      <c r="D2901" s="10" t="str">
        <f>IFERROR(IF(تحویلی!$E$1="","",IF(NOSA!O2901=تحویلی!$E$1,تحویلی!$E$1&amp;COUNTIF(NOSA!$O$1:O2901,تحویلی!$E$1),"")),"")</f>
        <v/>
      </c>
      <c r="E2901" s="10" t="str">
        <f t="shared" si="186"/>
        <v>25001386</v>
      </c>
      <c r="F2901" s="10" t="str">
        <f>IFERROR(VLOOKUP(I2901,DATABASE!$N:$O,2,FALSE),"")</f>
        <v>دستكش ضد برش سبك</v>
      </c>
      <c r="G2901" s="3" t="s">
        <v>2904</v>
      </c>
      <c r="H2901" s="4">
        <v>25001</v>
      </c>
      <c r="I2901" s="3" t="s">
        <v>1442</v>
      </c>
      <c r="J2901" s="3" t="s">
        <v>22</v>
      </c>
      <c r="K2901" s="5">
        <v>1</v>
      </c>
      <c r="L2901" s="3" t="s">
        <v>3</v>
      </c>
      <c r="M2901" s="3" t="s">
        <v>47</v>
      </c>
      <c r="N2901" s="3" t="s">
        <v>2906</v>
      </c>
      <c r="O2901" s="1">
        <v>386</v>
      </c>
      <c r="P2901" s="4">
        <v>0</v>
      </c>
      <c r="Q2901" s="10">
        <f t="shared" si="183"/>
        <v>386</v>
      </c>
    </row>
    <row r="2902" spans="2:17" ht="20.25" customHeight="1">
      <c r="B2902" s="10" t="str">
        <f t="shared" si="184"/>
        <v>دستكش ضد برش سبك810</v>
      </c>
      <c r="C2902" s="10" t="str">
        <f t="shared" si="185"/>
        <v>دستكش ضد برش سبك1402/09/04810</v>
      </c>
      <c r="D2902" s="10" t="str">
        <f>IFERROR(IF(تحویلی!$E$1="","",IF(NOSA!O2902=تحویلی!$E$1,تحویلی!$E$1&amp;COUNTIF(NOSA!$O$1:O2902,تحویلی!$E$1),"")),"")</f>
        <v/>
      </c>
      <c r="E2902" s="10" t="str">
        <f t="shared" si="186"/>
        <v>25008810</v>
      </c>
      <c r="F2902" s="10" t="str">
        <f>IFERROR(VLOOKUP(I2902,DATABASE!$N:$O,2,FALSE),"")</f>
        <v>دستكش ضد برش سبك</v>
      </c>
      <c r="G2902" s="3" t="s">
        <v>2907</v>
      </c>
      <c r="H2902" s="4">
        <v>25008</v>
      </c>
      <c r="I2902" s="3" t="s">
        <v>1442</v>
      </c>
      <c r="J2902" s="3" t="s">
        <v>22</v>
      </c>
      <c r="K2902" s="5">
        <v>1</v>
      </c>
      <c r="L2902" s="3" t="s">
        <v>3</v>
      </c>
      <c r="M2902" s="3" t="s">
        <v>9</v>
      </c>
      <c r="N2902" s="3" t="s">
        <v>3193</v>
      </c>
      <c r="O2902" s="1">
        <v>810</v>
      </c>
      <c r="P2902" s="4">
        <v>0</v>
      </c>
      <c r="Q2902" s="10">
        <f t="shared" si="183"/>
        <v>810</v>
      </c>
    </row>
    <row r="2903" spans="2:17" ht="20.25" customHeight="1">
      <c r="B2903" s="10" t="str">
        <f t="shared" si="184"/>
        <v>لباس كار نسوز(بلوز و شلوار)82</v>
      </c>
      <c r="C2903" s="10" t="str">
        <f t="shared" si="185"/>
        <v>لباس كار نسوز(بلوز و شلوار)1402/09/0482</v>
      </c>
      <c r="D2903" s="10" t="str">
        <f>IFERROR(IF(تحویلی!$E$1="","",IF(NOSA!O2903=تحویلی!$E$1,تحویلی!$E$1&amp;COUNTIF(NOSA!$O$1:O2903,تحویلی!$E$1),"")),"")</f>
        <v/>
      </c>
      <c r="E2903" s="10" t="str">
        <f t="shared" si="186"/>
        <v>2501482</v>
      </c>
      <c r="F2903" s="10" t="str">
        <f>IFERROR(VLOOKUP(I2903,DATABASE!$N:$O,2,FALSE),"")</f>
        <v>لباس كار نسوز(بلوز و شلوار)</v>
      </c>
      <c r="G2903" s="3" t="s">
        <v>2907</v>
      </c>
      <c r="H2903" s="4">
        <v>25014</v>
      </c>
      <c r="I2903" s="3" t="s">
        <v>1701</v>
      </c>
      <c r="J2903" s="3" t="s">
        <v>1702</v>
      </c>
      <c r="K2903" s="5">
        <v>1</v>
      </c>
      <c r="L2903" s="3" t="s">
        <v>28</v>
      </c>
      <c r="M2903" s="3" t="s">
        <v>1489</v>
      </c>
      <c r="N2903" s="3" t="s">
        <v>84</v>
      </c>
      <c r="O2903" s="1">
        <v>82</v>
      </c>
      <c r="P2903" s="4">
        <v>1</v>
      </c>
      <c r="Q2903" s="10">
        <f t="shared" si="183"/>
        <v>82</v>
      </c>
    </row>
    <row r="2904" spans="2:17" ht="20.25" customHeight="1">
      <c r="B2904" s="10" t="str">
        <f t="shared" si="184"/>
        <v>فرم انتظامات- بلوز29</v>
      </c>
      <c r="C2904" s="10" t="str">
        <f t="shared" si="185"/>
        <v>فرم انتظامات- بلوز1402/09/0429</v>
      </c>
      <c r="D2904" s="10" t="str">
        <f>IFERROR(IF(تحویلی!$E$1="","",IF(NOSA!O2904=تحویلی!$E$1,تحویلی!$E$1&amp;COUNTIF(NOSA!$O$1:O2904,تحویلی!$E$1),"")),"")</f>
        <v/>
      </c>
      <c r="E2904" s="10" t="str">
        <f t="shared" si="186"/>
        <v>2501929</v>
      </c>
      <c r="F2904" s="10" t="str">
        <f>IFERROR(VLOOKUP(I2904,DATABASE!$N:$O,2,FALSE),"")</f>
        <v>فرم انتظامات- بلوز</v>
      </c>
      <c r="G2904" s="3" t="s">
        <v>2907</v>
      </c>
      <c r="H2904" s="4">
        <v>25019</v>
      </c>
      <c r="I2904" s="3" t="s">
        <v>2365</v>
      </c>
      <c r="J2904" s="3" t="s">
        <v>2366</v>
      </c>
      <c r="K2904" s="5">
        <v>2</v>
      </c>
      <c r="L2904" s="3" t="s">
        <v>8</v>
      </c>
      <c r="M2904" s="3" t="s">
        <v>202</v>
      </c>
      <c r="N2904" s="3" t="s">
        <v>418</v>
      </c>
      <c r="O2904" s="1">
        <v>29</v>
      </c>
      <c r="P2904" s="4">
        <v>0</v>
      </c>
      <c r="Q2904" s="10">
        <f t="shared" si="183"/>
        <v>29</v>
      </c>
    </row>
    <row r="2905" spans="2:17" ht="20.25" customHeight="1">
      <c r="B2905" s="10" t="str">
        <f t="shared" si="184"/>
        <v>فرم انتظامات- بلوز854</v>
      </c>
      <c r="C2905" s="10" t="str">
        <f t="shared" si="185"/>
        <v>فرم انتظامات- بلوز1402/09/04854</v>
      </c>
      <c r="D2905" s="10" t="str">
        <f>IFERROR(IF(تحویلی!$E$1="","",IF(NOSA!O2905=تحویلی!$E$1,تحویلی!$E$1&amp;COUNTIF(NOSA!$O$1:O2905,تحویلی!$E$1),"")),"")</f>
        <v/>
      </c>
      <c r="E2905" s="10" t="str">
        <f t="shared" si="186"/>
        <v>25019854</v>
      </c>
      <c r="F2905" s="10" t="str">
        <f>IFERROR(VLOOKUP(I2905,DATABASE!$N:$O,2,FALSE),"")</f>
        <v>فرم انتظامات- بلوز</v>
      </c>
      <c r="G2905" s="3" t="s">
        <v>2907</v>
      </c>
      <c r="H2905" s="4">
        <v>25019</v>
      </c>
      <c r="I2905" s="3" t="s">
        <v>2365</v>
      </c>
      <c r="J2905" s="3" t="s">
        <v>2366</v>
      </c>
      <c r="K2905" s="5">
        <v>2</v>
      </c>
      <c r="L2905" s="3" t="s">
        <v>8</v>
      </c>
      <c r="M2905" s="3" t="s">
        <v>202</v>
      </c>
      <c r="N2905" s="3" t="s">
        <v>3194</v>
      </c>
      <c r="O2905" s="1">
        <v>854</v>
      </c>
      <c r="P2905" s="4">
        <v>0</v>
      </c>
      <c r="Q2905" s="10">
        <f t="shared" si="183"/>
        <v>854</v>
      </c>
    </row>
    <row r="2906" spans="2:17" ht="20.25" customHeight="1">
      <c r="B2906" s="10" t="str">
        <f t="shared" si="184"/>
        <v>گوشي اير پلاگ202</v>
      </c>
      <c r="C2906" s="10" t="str">
        <f t="shared" si="185"/>
        <v>گوشي اير پلاگ1402/09/04202</v>
      </c>
      <c r="D2906" s="10" t="str">
        <f>IFERROR(IF(تحویلی!$E$1="","",IF(NOSA!O2906=تحویلی!$E$1,تحویلی!$E$1&amp;COUNTIF(NOSA!$O$1:O2906,تحویلی!$E$1),"")),"")</f>
        <v/>
      </c>
      <c r="E2906" s="10" t="str">
        <f t="shared" si="186"/>
        <v>25024202</v>
      </c>
      <c r="F2906" s="10" t="str">
        <f>IFERROR(VLOOKUP(I2906,DATABASE!$N:$O,2,FALSE),"")</f>
        <v>گوشي اير پلاگ</v>
      </c>
      <c r="G2906" s="3" t="s">
        <v>2907</v>
      </c>
      <c r="H2906" s="4">
        <v>25024</v>
      </c>
      <c r="I2906" s="3" t="s">
        <v>1581</v>
      </c>
      <c r="J2906" s="3" t="s">
        <v>124</v>
      </c>
      <c r="K2906" s="5">
        <v>3</v>
      </c>
      <c r="L2906" s="3" t="s">
        <v>8</v>
      </c>
      <c r="M2906" s="3" t="s">
        <v>19</v>
      </c>
      <c r="N2906" s="3" t="s">
        <v>469</v>
      </c>
      <c r="O2906" s="1">
        <v>202</v>
      </c>
      <c r="P2906" s="4">
        <v>0</v>
      </c>
      <c r="Q2906" s="10">
        <f t="shared" si="183"/>
        <v>202</v>
      </c>
    </row>
    <row r="2907" spans="2:17" ht="20.25" customHeight="1">
      <c r="B2907" s="10" t="str">
        <f t="shared" si="184"/>
        <v>بند كفش848</v>
      </c>
      <c r="C2907" s="10" t="str">
        <f t="shared" si="185"/>
        <v>بند كفش1402/09/04848</v>
      </c>
      <c r="D2907" s="10" t="str">
        <f>IFERROR(IF(تحویلی!$E$1="","",IF(NOSA!O2907=تحویلی!$E$1,تحویلی!$E$1&amp;COUNTIF(NOSA!$O$1:O2907,تحویلی!$E$1),"")),"")</f>
        <v/>
      </c>
      <c r="E2907" s="10" t="str">
        <f t="shared" si="186"/>
        <v>25027848</v>
      </c>
      <c r="F2907" s="10" t="str">
        <f>IFERROR(VLOOKUP(I2907,DATABASE!$N:$O,2,FALSE),"")</f>
        <v>بند كفش</v>
      </c>
      <c r="G2907" s="3" t="s">
        <v>2907</v>
      </c>
      <c r="H2907" s="4">
        <v>25027</v>
      </c>
      <c r="I2907" s="3" t="s">
        <v>1462</v>
      </c>
      <c r="J2907" s="3" t="s">
        <v>450</v>
      </c>
      <c r="K2907" s="5">
        <v>1</v>
      </c>
      <c r="L2907" s="3" t="s">
        <v>3</v>
      </c>
      <c r="M2907" s="3" t="s">
        <v>47</v>
      </c>
      <c r="N2907" s="3" t="s">
        <v>2750</v>
      </c>
      <c r="O2907" s="1">
        <v>848</v>
      </c>
      <c r="P2907" s="4">
        <v>0</v>
      </c>
      <c r="Q2907" s="10">
        <f t="shared" si="183"/>
        <v>848</v>
      </c>
    </row>
    <row r="2908" spans="2:17" ht="20.25" customHeight="1">
      <c r="B2908" s="10" t="str">
        <f t="shared" si="184"/>
        <v>دستكش استاد كار862</v>
      </c>
      <c r="C2908" s="10" t="str">
        <f t="shared" si="185"/>
        <v>دستكش استاد كار1402/09/04862</v>
      </c>
      <c r="D2908" s="10" t="str">
        <f>IFERROR(IF(تحویلی!$E$1="","",IF(NOSA!O2908=تحویلی!$E$1,تحویلی!$E$1&amp;COUNTIF(NOSA!$O$1:O2908,تحویلی!$E$1),"")),"")</f>
        <v/>
      </c>
      <c r="E2908" s="10" t="str">
        <f t="shared" si="186"/>
        <v>25030862</v>
      </c>
      <c r="F2908" s="10" t="str">
        <f>IFERROR(VLOOKUP(I2908,DATABASE!$N:$O,2,FALSE),"")</f>
        <v>دستكش استاد كار</v>
      </c>
      <c r="G2908" s="3" t="s">
        <v>2907</v>
      </c>
      <c r="H2908" s="4">
        <v>25030</v>
      </c>
      <c r="I2908" s="3" t="s">
        <v>1543</v>
      </c>
      <c r="J2908" s="3" t="s">
        <v>255</v>
      </c>
      <c r="K2908" s="5">
        <v>1</v>
      </c>
      <c r="L2908" s="3" t="s">
        <v>3</v>
      </c>
      <c r="M2908" s="3" t="s">
        <v>87</v>
      </c>
      <c r="N2908" s="3" t="s">
        <v>2892</v>
      </c>
      <c r="O2908" s="1">
        <v>862</v>
      </c>
      <c r="P2908" s="4">
        <v>0</v>
      </c>
      <c r="Q2908" s="10">
        <f t="shared" si="183"/>
        <v>862</v>
      </c>
    </row>
    <row r="2909" spans="2:17" ht="20.25" customHeight="1">
      <c r="B2909" s="10" t="str">
        <f t="shared" si="184"/>
        <v>گوشي اير پلاگ673</v>
      </c>
      <c r="C2909" s="10" t="str">
        <f t="shared" si="185"/>
        <v>گوشي اير پلاگ1402/09/04673</v>
      </c>
      <c r="D2909" s="10" t="str">
        <f>IFERROR(IF(تحویلی!$E$1="","",IF(NOSA!O2909=تحویلی!$E$1,تحویلی!$E$1&amp;COUNTIF(NOSA!$O$1:O2909,تحویلی!$E$1),"")),"")</f>
        <v/>
      </c>
      <c r="E2909" s="10" t="str">
        <f t="shared" si="186"/>
        <v>25040673</v>
      </c>
      <c r="F2909" s="10" t="str">
        <f>IFERROR(VLOOKUP(I2909,DATABASE!$N:$O,2,FALSE),"")</f>
        <v>گوشي اير پلاگ</v>
      </c>
      <c r="G2909" s="3" t="s">
        <v>2907</v>
      </c>
      <c r="H2909" s="4">
        <v>25040</v>
      </c>
      <c r="I2909" s="3" t="s">
        <v>1581</v>
      </c>
      <c r="J2909" s="3" t="s">
        <v>124</v>
      </c>
      <c r="K2909" s="5">
        <v>1</v>
      </c>
      <c r="L2909" s="3" t="s">
        <v>8</v>
      </c>
      <c r="M2909" s="3" t="s">
        <v>47</v>
      </c>
      <c r="N2909" s="3" t="s">
        <v>311</v>
      </c>
      <c r="O2909" s="1">
        <v>673</v>
      </c>
      <c r="P2909" s="4">
        <v>1</v>
      </c>
      <c r="Q2909" s="10">
        <f t="shared" si="183"/>
        <v>673</v>
      </c>
    </row>
    <row r="2910" spans="2:17" ht="20.25" customHeight="1">
      <c r="B2910" s="10" t="str">
        <f t="shared" si="184"/>
        <v>گوشي اير پلاگ859</v>
      </c>
      <c r="C2910" s="10" t="str">
        <f t="shared" si="185"/>
        <v>گوشي اير پلاگ1402/09/04859</v>
      </c>
      <c r="D2910" s="10" t="str">
        <f>IFERROR(IF(تحویلی!$E$1="","",IF(NOSA!O2910=تحویلی!$E$1,تحویلی!$E$1&amp;COUNTIF(NOSA!$O$1:O2910,تحویلی!$E$1),"")),"")</f>
        <v/>
      </c>
      <c r="E2910" s="10" t="str">
        <f t="shared" si="186"/>
        <v>25041859</v>
      </c>
      <c r="F2910" s="10" t="str">
        <f>IFERROR(VLOOKUP(I2910,DATABASE!$N:$O,2,FALSE),"")</f>
        <v>گوشي اير پلاگ</v>
      </c>
      <c r="G2910" s="3" t="s">
        <v>2907</v>
      </c>
      <c r="H2910" s="4">
        <v>25041</v>
      </c>
      <c r="I2910" s="3" t="s">
        <v>1581</v>
      </c>
      <c r="J2910" s="3" t="s">
        <v>124</v>
      </c>
      <c r="K2910" s="5">
        <v>1</v>
      </c>
      <c r="L2910" s="3" t="s">
        <v>8</v>
      </c>
      <c r="M2910" s="3" t="s">
        <v>102</v>
      </c>
      <c r="N2910" s="3" t="s">
        <v>163</v>
      </c>
      <c r="O2910" s="1">
        <v>859</v>
      </c>
      <c r="P2910" s="4">
        <v>0</v>
      </c>
      <c r="Q2910" s="10">
        <f t="shared" si="183"/>
        <v>859</v>
      </c>
    </row>
    <row r="2911" spans="2:17" ht="20.25" customHeight="1">
      <c r="B2911" s="10" t="str">
        <f t="shared" si="184"/>
        <v>دستكش ضد برش سبك723</v>
      </c>
      <c r="C2911" s="10" t="str">
        <f t="shared" si="185"/>
        <v>دستكش ضد برش سبك1402/09/04723</v>
      </c>
      <c r="D2911" s="10" t="str">
        <f>IFERROR(IF(تحویلی!$E$1="","",IF(NOSA!O2911=تحویلی!$E$1,تحویلی!$E$1&amp;COUNTIF(NOSA!$O$1:O2911,تحویلی!$E$1),"")),"")</f>
        <v/>
      </c>
      <c r="E2911" s="10" t="str">
        <f t="shared" si="186"/>
        <v>25045723</v>
      </c>
      <c r="F2911" s="10" t="str">
        <f>IFERROR(VLOOKUP(I2911,DATABASE!$N:$O,2,FALSE),"")</f>
        <v>دستكش ضد برش سبك</v>
      </c>
      <c r="G2911" s="3" t="s">
        <v>2907</v>
      </c>
      <c r="H2911" s="4">
        <v>25045</v>
      </c>
      <c r="I2911" s="3" t="s">
        <v>1442</v>
      </c>
      <c r="J2911" s="3" t="s">
        <v>22</v>
      </c>
      <c r="K2911" s="5">
        <v>1</v>
      </c>
      <c r="L2911" s="3" t="s">
        <v>3</v>
      </c>
      <c r="M2911" s="3" t="s">
        <v>9</v>
      </c>
      <c r="N2911" s="3" t="s">
        <v>3195</v>
      </c>
      <c r="O2911" s="1">
        <v>723</v>
      </c>
      <c r="P2911" s="4">
        <v>0</v>
      </c>
      <c r="Q2911" s="10">
        <f t="shared" si="183"/>
        <v>723</v>
      </c>
    </row>
    <row r="2912" spans="2:17" ht="20.25" customHeight="1">
      <c r="B2912" s="10" t="str">
        <f t="shared" si="184"/>
        <v>دستكش ضد برش سبك94</v>
      </c>
      <c r="C2912" s="10" t="str">
        <f t="shared" si="185"/>
        <v>دستكش ضد برش سبك1402/09/0494</v>
      </c>
      <c r="D2912" s="10" t="str">
        <f>IFERROR(IF(تحویلی!$E$1="","",IF(NOSA!O2912=تحویلی!$E$1,تحویلی!$E$1&amp;COUNTIF(NOSA!$O$1:O2912,تحویلی!$E$1),"")),"")</f>
        <v/>
      </c>
      <c r="E2912" s="10" t="str">
        <f t="shared" si="186"/>
        <v>2505294</v>
      </c>
      <c r="F2912" s="10" t="str">
        <f>IFERROR(VLOOKUP(I2912,DATABASE!$N:$O,2,FALSE),"")</f>
        <v>دستكش ضد برش سبك</v>
      </c>
      <c r="G2912" s="3" t="s">
        <v>2907</v>
      </c>
      <c r="H2912" s="4">
        <v>25052</v>
      </c>
      <c r="I2912" s="3" t="s">
        <v>1442</v>
      </c>
      <c r="J2912" s="3" t="s">
        <v>22</v>
      </c>
      <c r="K2912" s="5">
        <v>1</v>
      </c>
      <c r="L2912" s="3" t="s">
        <v>3</v>
      </c>
      <c r="M2912" s="3" t="s">
        <v>133</v>
      </c>
      <c r="N2912" s="3" t="s">
        <v>297</v>
      </c>
      <c r="O2912" s="1">
        <v>94</v>
      </c>
      <c r="P2912" s="4">
        <v>0</v>
      </c>
      <c r="Q2912" s="10">
        <f t="shared" ref="Q2912:Q2975" si="187">VALUE(O2912)</f>
        <v>94</v>
      </c>
    </row>
    <row r="2913" spans="2:17" ht="20.25" customHeight="1">
      <c r="B2913" s="10" t="str">
        <f t="shared" si="184"/>
        <v>لباس زير زمستاني- بلوز و شلوار847</v>
      </c>
      <c r="C2913" s="10" t="str">
        <f t="shared" si="185"/>
        <v>لباس زير زمستاني- بلوز و شلوار1402/09/04847</v>
      </c>
      <c r="D2913" s="10" t="str">
        <f>IFERROR(IF(تحویلی!$E$1="","",IF(NOSA!O2913=تحویلی!$E$1,تحویلی!$E$1&amp;COUNTIF(NOSA!$O$1:O2913,تحویلی!$E$1),"")),"")</f>
        <v/>
      </c>
      <c r="E2913" s="10" t="str">
        <f t="shared" si="186"/>
        <v>25063847</v>
      </c>
      <c r="F2913" s="10" t="str">
        <f>IFERROR(VLOOKUP(I2913,DATABASE!$N:$O,2,FALSE),"")</f>
        <v>لباس زير زمستاني- بلوز و شلوار</v>
      </c>
      <c r="G2913" s="3" t="s">
        <v>2907</v>
      </c>
      <c r="H2913" s="4">
        <v>25063</v>
      </c>
      <c r="I2913" s="3" t="s">
        <v>2361</v>
      </c>
      <c r="J2913" s="3" t="s">
        <v>2826</v>
      </c>
      <c r="K2913" s="5">
        <v>1</v>
      </c>
      <c r="L2913" s="3" t="s">
        <v>28</v>
      </c>
      <c r="M2913" s="3" t="s">
        <v>4</v>
      </c>
      <c r="N2913" s="3" t="s">
        <v>2721</v>
      </c>
      <c r="O2913" s="1">
        <v>847</v>
      </c>
      <c r="P2913" s="4">
        <v>0</v>
      </c>
      <c r="Q2913" s="10">
        <f t="shared" si="187"/>
        <v>847</v>
      </c>
    </row>
    <row r="2914" spans="2:17" ht="20.25" customHeight="1">
      <c r="B2914" s="10" t="str">
        <f t="shared" si="184"/>
        <v>فرم انتظامات- بلوز635</v>
      </c>
      <c r="C2914" s="10" t="str">
        <f t="shared" si="185"/>
        <v>فرم انتظامات- بلوز1402/09/05635</v>
      </c>
      <c r="D2914" s="10" t="str">
        <f>IFERROR(IF(تحویلی!$E$1="","",IF(NOSA!O2914=تحویلی!$E$1,تحویلی!$E$1&amp;COUNTIF(NOSA!$O$1:O2914,تحویلی!$E$1),"")),"")</f>
        <v/>
      </c>
      <c r="E2914" s="10" t="str">
        <f t="shared" si="186"/>
        <v>25072635</v>
      </c>
      <c r="F2914" s="10" t="str">
        <f>IFERROR(VLOOKUP(I2914,DATABASE!$N:$O,2,FALSE),"")</f>
        <v>فرم انتظامات- بلوز</v>
      </c>
      <c r="G2914" s="3" t="s">
        <v>2908</v>
      </c>
      <c r="H2914" s="4">
        <v>25072</v>
      </c>
      <c r="I2914" s="3" t="s">
        <v>2365</v>
      </c>
      <c r="J2914" s="3" t="s">
        <v>2366</v>
      </c>
      <c r="K2914" s="5">
        <v>2</v>
      </c>
      <c r="L2914" s="3" t="s">
        <v>8</v>
      </c>
      <c r="M2914" s="3" t="s">
        <v>202</v>
      </c>
      <c r="N2914" s="3" t="s">
        <v>3197</v>
      </c>
      <c r="O2914" s="1">
        <v>635</v>
      </c>
      <c r="P2914" s="4">
        <v>0</v>
      </c>
      <c r="Q2914" s="10">
        <f t="shared" si="187"/>
        <v>635</v>
      </c>
    </row>
    <row r="2915" spans="2:17" ht="20.25" customHeight="1">
      <c r="B2915" s="10" t="str">
        <f t="shared" si="184"/>
        <v>دستكش كف مواد سبك784</v>
      </c>
      <c r="C2915" s="10" t="str">
        <f t="shared" si="185"/>
        <v>دستكش كف مواد سبك1402/09/05784</v>
      </c>
      <c r="D2915" s="10" t="str">
        <f>IFERROR(IF(تحویلی!$E$1="","",IF(NOSA!O2915=تحویلی!$E$1,تحویلی!$E$1&amp;COUNTIF(NOSA!$O$1:O2915,تحویلی!$E$1),"")),"")</f>
        <v/>
      </c>
      <c r="E2915" s="10" t="str">
        <f t="shared" si="186"/>
        <v>25075784</v>
      </c>
      <c r="F2915" s="10" t="str">
        <f>IFERROR(VLOOKUP(I2915,DATABASE!$N:$O,2,FALSE),"")</f>
        <v>دستكش كف مواد سبك</v>
      </c>
      <c r="G2915" s="3" t="s">
        <v>2908</v>
      </c>
      <c r="H2915" s="4">
        <v>25075</v>
      </c>
      <c r="I2915" s="3" t="s">
        <v>1456</v>
      </c>
      <c r="J2915" s="3" t="s">
        <v>2</v>
      </c>
      <c r="K2915" s="5">
        <v>1</v>
      </c>
      <c r="L2915" s="3" t="s">
        <v>3</v>
      </c>
      <c r="M2915" s="3" t="s">
        <v>40</v>
      </c>
      <c r="N2915" s="3" t="s">
        <v>2812</v>
      </c>
      <c r="O2915" s="1">
        <v>784</v>
      </c>
      <c r="P2915" s="4">
        <v>0</v>
      </c>
      <c r="Q2915" s="10">
        <f t="shared" si="187"/>
        <v>784</v>
      </c>
    </row>
    <row r="2916" spans="2:17" ht="20.25" customHeight="1">
      <c r="B2916" s="10" t="str">
        <f t="shared" si="184"/>
        <v>دستكش ضد برش سبك580</v>
      </c>
      <c r="C2916" s="10" t="str">
        <f t="shared" si="185"/>
        <v>دستكش ضد برش سبك1402/09/05580</v>
      </c>
      <c r="D2916" s="10" t="str">
        <f>IFERROR(IF(تحویلی!$E$1="","",IF(NOSA!O2916=تحویلی!$E$1,تحویلی!$E$1&amp;COUNTIF(NOSA!$O$1:O2916,تحویلی!$E$1),"")),"")</f>
        <v/>
      </c>
      <c r="E2916" s="10" t="str">
        <f t="shared" si="186"/>
        <v>25083580</v>
      </c>
      <c r="F2916" s="10" t="str">
        <f>IFERROR(VLOOKUP(I2916,DATABASE!$N:$O,2,FALSE),"")</f>
        <v>دستكش ضد برش سبك</v>
      </c>
      <c r="G2916" s="3" t="s">
        <v>2908</v>
      </c>
      <c r="H2916" s="4">
        <v>25083</v>
      </c>
      <c r="I2916" s="3" t="s">
        <v>1442</v>
      </c>
      <c r="J2916" s="3" t="s">
        <v>22</v>
      </c>
      <c r="K2916" s="5">
        <v>1</v>
      </c>
      <c r="L2916" s="3" t="s">
        <v>3</v>
      </c>
      <c r="M2916" s="3" t="s">
        <v>47</v>
      </c>
      <c r="N2916" s="3" t="s">
        <v>1001</v>
      </c>
      <c r="O2916" s="1">
        <v>580</v>
      </c>
      <c r="P2916" s="4">
        <v>0</v>
      </c>
      <c r="Q2916" s="10">
        <f t="shared" si="187"/>
        <v>580</v>
      </c>
    </row>
    <row r="2917" spans="2:17" ht="20.25" customHeight="1">
      <c r="B2917" s="10" t="str">
        <f t="shared" si="184"/>
        <v>پوتين ايمني نسوز774</v>
      </c>
      <c r="C2917" s="10" t="str">
        <f t="shared" si="185"/>
        <v>پوتين ايمني نسوز1402/09/05774</v>
      </c>
      <c r="D2917" s="10" t="str">
        <f>IFERROR(IF(تحویلی!$E$1="","",IF(NOSA!O2917=تحویلی!$E$1,تحویلی!$E$1&amp;COUNTIF(NOSA!$O$1:O2917,تحویلی!$E$1),"")),"")</f>
        <v/>
      </c>
      <c r="E2917" s="10" t="str">
        <f t="shared" si="186"/>
        <v>25087774</v>
      </c>
      <c r="F2917" s="10" t="str">
        <f>IFERROR(VLOOKUP(I2917,DATABASE!$N:$O,2,FALSE),"")</f>
        <v>پوتين ايمني نسوز</v>
      </c>
      <c r="G2917" s="3" t="s">
        <v>2908</v>
      </c>
      <c r="H2917" s="4">
        <v>25087</v>
      </c>
      <c r="I2917" s="3" t="s">
        <v>1648</v>
      </c>
      <c r="J2917" s="3" t="s">
        <v>1649</v>
      </c>
      <c r="K2917" s="5">
        <v>1</v>
      </c>
      <c r="L2917" s="3" t="s">
        <v>3</v>
      </c>
      <c r="M2917" s="3" t="s">
        <v>43</v>
      </c>
      <c r="N2917" s="3" t="s">
        <v>2747</v>
      </c>
      <c r="O2917" s="1">
        <v>774</v>
      </c>
      <c r="P2917" s="4">
        <v>0</v>
      </c>
      <c r="Q2917" s="10">
        <f t="shared" si="187"/>
        <v>774</v>
      </c>
    </row>
    <row r="2918" spans="2:17" ht="20.25" customHeight="1">
      <c r="B2918" s="10" t="str">
        <f t="shared" si="184"/>
        <v>دستكش كف مواد سبك155</v>
      </c>
      <c r="C2918" s="10" t="str">
        <f t="shared" si="185"/>
        <v>دستكش كف مواد سبك1402/09/05155</v>
      </c>
      <c r="D2918" s="10" t="str">
        <f>IFERROR(IF(تحویلی!$E$1="","",IF(NOSA!O2918=تحویلی!$E$1,تحویلی!$E$1&amp;COUNTIF(NOSA!$O$1:O2918,تحویلی!$E$1),"")),"")</f>
        <v/>
      </c>
      <c r="E2918" s="10" t="str">
        <f t="shared" si="186"/>
        <v>25089155</v>
      </c>
      <c r="F2918" s="10" t="str">
        <f>IFERROR(VLOOKUP(I2918,DATABASE!$N:$O,2,FALSE),"")</f>
        <v>دستكش كف مواد سبك</v>
      </c>
      <c r="G2918" s="3" t="s">
        <v>2908</v>
      </c>
      <c r="H2918" s="4">
        <v>25089</v>
      </c>
      <c r="I2918" s="3" t="s">
        <v>1456</v>
      </c>
      <c r="J2918" s="3" t="s">
        <v>2</v>
      </c>
      <c r="K2918" s="5">
        <v>1</v>
      </c>
      <c r="L2918" s="3" t="s">
        <v>3</v>
      </c>
      <c r="M2918" s="3" t="s">
        <v>19</v>
      </c>
      <c r="N2918" s="3" t="s">
        <v>3198</v>
      </c>
      <c r="O2918" s="1">
        <v>155</v>
      </c>
      <c r="P2918" s="4">
        <v>0</v>
      </c>
      <c r="Q2918" s="10">
        <f t="shared" si="187"/>
        <v>155</v>
      </c>
    </row>
    <row r="2919" spans="2:17" ht="20.25" customHeight="1">
      <c r="B2919" s="10" t="str">
        <f t="shared" si="184"/>
        <v>دستكش كف مواد سبك8</v>
      </c>
      <c r="C2919" s="10" t="str">
        <f t="shared" si="185"/>
        <v>دستكش كف مواد سبك1402/09/058</v>
      </c>
      <c r="D2919" s="10" t="str">
        <f>IFERROR(IF(تحویلی!$E$1="","",IF(NOSA!O2919=تحویلی!$E$1,تحویلی!$E$1&amp;COUNTIF(NOSA!$O$1:O2919,تحویلی!$E$1),"")),"")</f>
        <v/>
      </c>
      <c r="E2919" s="10" t="str">
        <f t="shared" si="186"/>
        <v>251018</v>
      </c>
      <c r="F2919" s="10" t="str">
        <f>IFERROR(VLOOKUP(I2919,DATABASE!$N:$O,2,FALSE),"")</f>
        <v>دستكش كف مواد سبك</v>
      </c>
      <c r="G2919" s="3" t="s">
        <v>2908</v>
      </c>
      <c r="H2919" s="4">
        <v>25101</v>
      </c>
      <c r="I2919" s="3" t="s">
        <v>1456</v>
      </c>
      <c r="J2919" s="3" t="s">
        <v>2</v>
      </c>
      <c r="K2919" s="5">
        <v>1</v>
      </c>
      <c r="L2919" s="3" t="s">
        <v>3</v>
      </c>
      <c r="M2919" s="3" t="s">
        <v>215</v>
      </c>
      <c r="N2919" s="3" t="s">
        <v>710</v>
      </c>
      <c r="O2919" s="1">
        <v>8</v>
      </c>
      <c r="P2919" s="4">
        <v>0</v>
      </c>
      <c r="Q2919" s="10">
        <f t="shared" si="187"/>
        <v>8</v>
      </c>
    </row>
    <row r="2920" spans="2:17" ht="20.25" customHeight="1">
      <c r="B2920" s="10" t="str">
        <f t="shared" si="184"/>
        <v>فرم انتظامات- بلوز748</v>
      </c>
      <c r="C2920" s="10" t="str">
        <f t="shared" si="185"/>
        <v>فرم انتظامات- بلوز1402/09/05748</v>
      </c>
      <c r="D2920" s="10" t="str">
        <f>IFERROR(IF(تحویلی!$E$1="","",IF(NOSA!O2920=تحویلی!$E$1,تحویلی!$E$1&amp;COUNTIF(NOSA!$O$1:O2920,تحویلی!$E$1),"")),"")</f>
        <v/>
      </c>
      <c r="E2920" s="10" t="str">
        <f t="shared" si="186"/>
        <v>25104748</v>
      </c>
      <c r="F2920" s="10" t="str">
        <f>IFERROR(VLOOKUP(I2920,DATABASE!$N:$O,2,FALSE),"")</f>
        <v>فرم انتظامات- بلوز</v>
      </c>
      <c r="G2920" s="3" t="s">
        <v>2908</v>
      </c>
      <c r="H2920" s="4">
        <v>25104</v>
      </c>
      <c r="I2920" s="3" t="s">
        <v>2365</v>
      </c>
      <c r="J2920" s="3" t="s">
        <v>2366</v>
      </c>
      <c r="K2920" s="5">
        <v>2</v>
      </c>
      <c r="L2920" s="3" t="s">
        <v>8</v>
      </c>
      <c r="M2920" s="3" t="s">
        <v>202</v>
      </c>
      <c r="N2920" s="3" t="s">
        <v>3199</v>
      </c>
      <c r="O2920" s="1">
        <v>748</v>
      </c>
      <c r="P2920" s="4">
        <v>0</v>
      </c>
      <c r="Q2920" s="10">
        <f t="shared" si="187"/>
        <v>748</v>
      </c>
    </row>
    <row r="2921" spans="2:17" ht="20.25" customHeight="1">
      <c r="B2921" s="10" t="str">
        <f t="shared" si="184"/>
        <v>لباس زير زمستاني- بلوز و شلوار639</v>
      </c>
      <c r="C2921" s="10" t="str">
        <f t="shared" si="185"/>
        <v>لباس زير زمستاني- بلوز و شلوار1402/09/05639</v>
      </c>
      <c r="D2921" s="10" t="str">
        <f>IFERROR(IF(تحویلی!$E$1="","",IF(NOSA!O2921=تحویلی!$E$1,تحویلی!$E$1&amp;COUNTIF(NOSA!$O$1:O2921,تحویلی!$E$1),"")),"")</f>
        <v/>
      </c>
      <c r="E2921" s="10" t="str">
        <f t="shared" si="186"/>
        <v>25108639</v>
      </c>
      <c r="F2921" s="10" t="str">
        <f>IFERROR(VLOOKUP(I2921,DATABASE!$N:$O,2,FALSE),"")</f>
        <v>لباس زير زمستاني- بلوز و شلوار</v>
      </c>
      <c r="G2921" s="3" t="s">
        <v>2908</v>
      </c>
      <c r="H2921" s="4">
        <v>25108</v>
      </c>
      <c r="I2921" s="3" t="s">
        <v>2361</v>
      </c>
      <c r="J2921" s="3" t="s">
        <v>2826</v>
      </c>
      <c r="K2921" s="5">
        <v>1</v>
      </c>
      <c r="L2921" s="3" t="s">
        <v>28</v>
      </c>
      <c r="M2921" s="3" t="s">
        <v>9</v>
      </c>
      <c r="N2921" s="3" t="s">
        <v>3200</v>
      </c>
      <c r="O2921" s="1">
        <v>639</v>
      </c>
      <c r="P2921" s="4">
        <v>0</v>
      </c>
      <c r="Q2921" s="10">
        <f t="shared" si="187"/>
        <v>639</v>
      </c>
    </row>
    <row r="2922" spans="2:17" ht="20.25" customHeight="1">
      <c r="B2922" s="10" t="str">
        <f t="shared" si="184"/>
        <v>82</v>
      </c>
      <c r="C2922" s="10" t="str">
        <f t="shared" si="185"/>
        <v>1402/09/0582</v>
      </c>
      <c r="D2922" s="10" t="str">
        <f>IFERROR(IF(تحویلی!$E$1="","",IF(NOSA!O2922=تحویلی!$E$1,تحویلی!$E$1&amp;COUNTIF(NOSA!$O$1:O2922,تحویلی!$E$1),"")),"")</f>
        <v/>
      </c>
      <c r="E2922" s="10" t="str">
        <f t="shared" si="186"/>
        <v>2511282</v>
      </c>
      <c r="F2922" s="10" t="str">
        <f>IFERROR(VLOOKUP(I2922,DATABASE!$N:$O,2,FALSE),"")</f>
        <v/>
      </c>
      <c r="G2922" s="3" t="s">
        <v>2908</v>
      </c>
      <c r="H2922" s="4">
        <v>25112</v>
      </c>
      <c r="I2922" s="3" t="s">
        <v>2699</v>
      </c>
      <c r="J2922" s="3" t="s">
        <v>7</v>
      </c>
      <c r="K2922" s="5">
        <v>1</v>
      </c>
      <c r="L2922" s="3" t="s">
        <v>8</v>
      </c>
      <c r="M2922" s="3" t="s">
        <v>4</v>
      </c>
      <c r="N2922" s="3" t="s">
        <v>84</v>
      </c>
      <c r="O2922" s="1">
        <v>82</v>
      </c>
      <c r="P2922" s="4">
        <v>0</v>
      </c>
      <c r="Q2922" s="10">
        <f t="shared" si="187"/>
        <v>82</v>
      </c>
    </row>
    <row r="2923" spans="2:17" ht="20.25" customHeight="1">
      <c r="B2923" s="10" t="str">
        <f t="shared" si="184"/>
        <v>پيشبند نسوز چرمي82</v>
      </c>
      <c r="C2923" s="10" t="str">
        <f t="shared" si="185"/>
        <v>پيشبند نسوز چرمي1402/09/0582</v>
      </c>
      <c r="D2923" s="10" t="str">
        <f>IFERROR(IF(تحویلی!$E$1="","",IF(NOSA!O2923=تحویلی!$E$1,تحویلی!$E$1&amp;COUNTIF(NOSA!$O$1:O2923,تحویلی!$E$1),"")),"")</f>
        <v/>
      </c>
      <c r="E2923" s="10" t="str">
        <f t="shared" si="186"/>
        <v>2511282</v>
      </c>
      <c r="F2923" s="10" t="str">
        <f>IFERROR(VLOOKUP(I2923,DATABASE!$N:$O,2,FALSE),"")</f>
        <v>پيشبند نسوز چرمي</v>
      </c>
      <c r="G2923" s="3" t="s">
        <v>2908</v>
      </c>
      <c r="H2923" s="4">
        <v>25112</v>
      </c>
      <c r="I2923" s="3" t="s">
        <v>1459</v>
      </c>
      <c r="J2923" s="3" t="s">
        <v>15</v>
      </c>
      <c r="K2923" s="5">
        <v>1</v>
      </c>
      <c r="L2923" s="3" t="s">
        <v>8</v>
      </c>
      <c r="M2923" s="3" t="s">
        <v>4</v>
      </c>
      <c r="N2923" s="3" t="s">
        <v>84</v>
      </c>
      <c r="O2923" s="1">
        <v>82</v>
      </c>
      <c r="P2923" s="4">
        <v>0</v>
      </c>
      <c r="Q2923" s="10">
        <f t="shared" si="187"/>
        <v>82</v>
      </c>
    </row>
    <row r="2924" spans="2:17" ht="20.25" customHeight="1">
      <c r="B2924" s="10" t="str">
        <f t="shared" si="184"/>
        <v>لباس كار معمولي- بلوز و شلوار563</v>
      </c>
      <c r="C2924" s="10" t="str">
        <f t="shared" si="185"/>
        <v>لباس كار معمولي- بلوز و شلوار1402/09/06563</v>
      </c>
      <c r="D2924" s="10" t="str">
        <f>IFERROR(IF(تحویلی!$E$1="","",IF(NOSA!O2924=تحویلی!$E$1,تحویلی!$E$1&amp;COUNTIF(NOSA!$O$1:O2924,تحویلی!$E$1),"")),"")</f>
        <v/>
      </c>
      <c r="E2924" s="10" t="str">
        <f t="shared" si="186"/>
        <v>25121563</v>
      </c>
      <c r="F2924" s="10" t="str">
        <f>IFERROR(VLOOKUP(I2924,DATABASE!$N:$O,2,FALSE),"")</f>
        <v>لباس كار معمولي- بلوز و شلوار</v>
      </c>
      <c r="G2924" s="3" t="s">
        <v>2909</v>
      </c>
      <c r="H2924" s="4">
        <v>25121</v>
      </c>
      <c r="I2924" s="3" t="s">
        <v>1705</v>
      </c>
      <c r="J2924" s="3" t="s">
        <v>1706</v>
      </c>
      <c r="K2924" s="5">
        <v>1</v>
      </c>
      <c r="L2924" s="3" t="s">
        <v>28</v>
      </c>
      <c r="M2924" s="3" t="s">
        <v>25</v>
      </c>
      <c r="N2924" s="3" t="s">
        <v>196</v>
      </c>
      <c r="O2924" s="1">
        <v>563</v>
      </c>
      <c r="P2924" s="4">
        <v>1</v>
      </c>
      <c r="Q2924" s="10">
        <f t="shared" si="187"/>
        <v>563</v>
      </c>
    </row>
    <row r="2925" spans="2:17" ht="20.25" customHeight="1">
      <c r="B2925" s="10" t="str">
        <f t="shared" si="184"/>
        <v>كفش ايمني563</v>
      </c>
      <c r="C2925" s="10" t="str">
        <f t="shared" si="185"/>
        <v>كفش ايمني1402/09/06563</v>
      </c>
      <c r="D2925" s="10" t="str">
        <f>IFERROR(IF(تحویلی!$E$1="","",IF(NOSA!O2925=تحویلی!$E$1,تحویلی!$E$1&amp;COUNTIF(NOSA!$O$1:O2925,تحویلی!$E$1),"")),"")</f>
        <v/>
      </c>
      <c r="E2925" s="10" t="str">
        <f t="shared" si="186"/>
        <v>25121563</v>
      </c>
      <c r="F2925" s="10" t="str">
        <f>IFERROR(VLOOKUP(I2925,DATABASE!$N:$O,2,FALSE),"")</f>
        <v>كفش ايمني</v>
      </c>
      <c r="G2925" s="3" t="s">
        <v>2909</v>
      </c>
      <c r="H2925" s="4">
        <v>25121</v>
      </c>
      <c r="I2925" s="3" t="s">
        <v>1671</v>
      </c>
      <c r="J2925" s="3" t="s">
        <v>1672</v>
      </c>
      <c r="K2925" s="5">
        <v>1</v>
      </c>
      <c r="L2925" s="3" t="s">
        <v>3</v>
      </c>
      <c r="M2925" s="3" t="s">
        <v>25</v>
      </c>
      <c r="N2925" s="3" t="s">
        <v>196</v>
      </c>
      <c r="O2925" s="1">
        <v>563</v>
      </c>
      <c r="P2925" s="4">
        <v>1</v>
      </c>
      <c r="Q2925" s="10">
        <f t="shared" si="187"/>
        <v>563</v>
      </c>
    </row>
    <row r="2926" spans="2:17" ht="20.25" customHeight="1">
      <c r="B2926" s="10" t="str">
        <f t="shared" si="184"/>
        <v>دستكش كف دوبل چرمي563</v>
      </c>
      <c r="C2926" s="10" t="str">
        <f t="shared" si="185"/>
        <v>دستكش كف دوبل چرمي1402/09/06563</v>
      </c>
      <c r="D2926" s="10" t="str">
        <f>IFERROR(IF(تحویلی!$E$1="","",IF(NOSA!O2926=تحویلی!$E$1,تحویلی!$E$1&amp;COUNTIF(NOSA!$O$1:O2926,تحویلی!$E$1),"")),"")</f>
        <v/>
      </c>
      <c r="E2926" s="10" t="str">
        <f t="shared" si="186"/>
        <v>25121563</v>
      </c>
      <c r="F2926" s="10" t="str">
        <f>IFERROR(VLOOKUP(I2926,DATABASE!$N:$O,2,FALSE),"")</f>
        <v>دستكش كف دوبل چرمي</v>
      </c>
      <c r="G2926" s="3" t="s">
        <v>2909</v>
      </c>
      <c r="H2926" s="4">
        <v>25121</v>
      </c>
      <c r="I2926" s="3" t="s">
        <v>1683</v>
      </c>
      <c r="J2926" s="3" t="s">
        <v>1684</v>
      </c>
      <c r="K2926" s="5">
        <v>1</v>
      </c>
      <c r="L2926" s="3" t="s">
        <v>3</v>
      </c>
      <c r="M2926" s="3" t="s">
        <v>25</v>
      </c>
      <c r="N2926" s="3" t="s">
        <v>196</v>
      </c>
      <c r="O2926" s="1">
        <v>563</v>
      </c>
      <c r="P2926" s="4">
        <v>1</v>
      </c>
      <c r="Q2926" s="10">
        <f t="shared" si="187"/>
        <v>563</v>
      </c>
    </row>
    <row r="2927" spans="2:17" ht="20.25" customHeight="1">
      <c r="B2927" s="10" t="str">
        <f t="shared" si="184"/>
        <v>دستكش كف مواد سبك733</v>
      </c>
      <c r="C2927" s="10" t="str">
        <f t="shared" si="185"/>
        <v>دستكش كف مواد سبك1402/09/06733</v>
      </c>
      <c r="D2927" s="10" t="str">
        <f>IFERROR(IF(تحویلی!$E$1="","",IF(NOSA!O2927=تحویلی!$E$1,تحویلی!$E$1&amp;COUNTIF(NOSA!$O$1:O2927,تحویلی!$E$1),"")),"")</f>
        <v/>
      </c>
      <c r="E2927" s="10" t="str">
        <f t="shared" si="186"/>
        <v>25137733</v>
      </c>
      <c r="F2927" s="10" t="str">
        <f>IFERROR(VLOOKUP(I2927,DATABASE!$N:$O,2,FALSE),"")</f>
        <v>دستكش كف مواد سبك</v>
      </c>
      <c r="G2927" s="3" t="s">
        <v>2909</v>
      </c>
      <c r="H2927" s="4">
        <v>25137</v>
      </c>
      <c r="I2927" s="3" t="s">
        <v>1456</v>
      </c>
      <c r="J2927" s="3" t="s">
        <v>2</v>
      </c>
      <c r="K2927" s="5">
        <v>1</v>
      </c>
      <c r="L2927" s="3" t="s">
        <v>3</v>
      </c>
      <c r="M2927" s="3" t="s">
        <v>47</v>
      </c>
      <c r="N2927" s="3" t="s">
        <v>628</v>
      </c>
      <c r="O2927" s="1">
        <v>733</v>
      </c>
      <c r="P2927" s="4">
        <v>1</v>
      </c>
      <c r="Q2927" s="10">
        <f t="shared" si="187"/>
        <v>733</v>
      </c>
    </row>
    <row r="2928" spans="2:17" ht="20.25" customHeight="1">
      <c r="B2928" s="10" t="str">
        <f t="shared" si="184"/>
        <v>لباس زير زمستاني- بلوز و شلوار494</v>
      </c>
      <c r="C2928" s="10" t="str">
        <f t="shared" si="185"/>
        <v>لباس زير زمستاني- بلوز و شلوار1402/09/06494</v>
      </c>
      <c r="D2928" s="10" t="str">
        <f>IFERROR(IF(تحویلی!$E$1="","",IF(NOSA!O2928=تحویلی!$E$1,تحویلی!$E$1&amp;COUNTIF(NOSA!$O$1:O2928,تحویلی!$E$1),"")),"")</f>
        <v/>
      </c>
      <c r="E2928" s="10" t="str">
        <f t="shared" si="186"/>
        <v>25143494</v>
      </c>
      <c r="F2928" s="10" t="str">
        <f>IFERROR(VLOOKUP(I2928,DATABASE!$N:$O,2,FALSE),"")</f>
        <v>لباس زير زمستاني- بلوز و شلوار</v>
      </c>
      <c r="G2928" s="3" t="s">
        <v>2909</v>
      </c>
      <c r="H2928" s="4">
        <v>25143</v>
      </c>
      <c r="I2928" s="3" t="s">
        <v>2361</v>
      </c>
      <c r="J2928" s="3" t="s">
        <v>2826</v>
      </c>
      <c r="K2928" s="5">
        <v>1</v>
      </c>
      <c r="L2928" s="3" t="s">
        <v>28</v>
      </c>
      <c r="M2928" s="3" t="s">
        <v>19</v>
      </c>
      <c r="N2928" s="3" t="s">
        <v>227</v>
      </c>
      <c r="O2928" s="1">
        <v>494</v>
      </c>
      <c r="P2928" s="4">
        <v>0</v>
      </c>
      <c r="Q2928" s="10">
        <f t="shared" si="187"/>
        <v>494</v>
      </c>
    </row>
    <row r="2929" spans="2:17" ht="20.25" customHeight="1">
      <c r="B2929" s="10" t="str">
        <f t="shared" si="184"/>
        <v>لباس كار ديرسوز(بلوز و شلوار)835</v>
      </c>
      <c r="C2929" s="10" t="str">
        <f t="shared" si="185"/>
        <v>لباس كار ديرسوز(بلوز و شلوار)1402/09/06835</v>
      </c>
      <c r="D2929" s="10" t="str">
        <f>IFERROR(IF(تحویلی!$E$1="","",IF(NOSA!O2929=تحویلی!$E$1,تحویلی!$E$1&amp;COUNTIF(NOSA!$O$1:O2929,تحویلی!$E$1),"")),"")</f>
        <v/>
      </c>
      <c r="E2929" s="10" t="str">
        <f t="shared" si="186"/>
        <v>25145835</v>
      </c>
      <c r="F2929" s="10" t="str">
        <f>IFERROR(VLOOKUP(I2929,DATABASE!$N:$O,2,FALSE),"")</f>
        <v>لباس كار ديرسوز(بلوز و شلوار)</v>
      </c>
      <c r="G2929" s="3" t="s">
        <v>2909</v>
      </c>
      <c r="H2929" s="4">
        <v>25145</v>
      </c>
      <c r="I2929" s="3" t="s">
        <v>1466</v>
      </c>
      <c r="J2929" s="3" t="s">
        <v>1623</v>
      </c>
      <c r="K2929" s="5">
        <v>1</v>
      </c>
      <c r="L2929" s="3" t="s">
        <v>28</v>
      </c>
      <c r="M2929" s="3" t="s">
        <v>47</v>
      </c>
      <c r="N2929" s="3" t="s">
        <v>2677</v>
      </c>
      <c r="O2929" s="1">
        <v>835</v>
      </c>
      <c r="P2929" s="4">
        <v>0</v>
      </c>
      <c r="Q2929" s="10">
        <f t="shared" si="187"/>
        <v>835</v>
      </c>
    </row>
    <row r="2930" spans="2:17" ht="20.25" customHeight="1">
      <c r="B2930" s="10" t="str">
        <f t="shared" si="184"/>
        <v>لباس زير زمستاني- بلوز و شلوار837</v>
      </c>
      <c r="C2930" s="10" t="str">
        <f t="shared" si="185"/>
        <v>لباس زير زمستاني- بلوز و شلوار1402/09/06837</v>
      </c>
      <c r="D2930" s="10" t="str">
        <f>IFERROR(IF(تحویلی!$E$1="","",IF(NOSA!O2930=تحویلی!$E$1,تحویلی!$E$1&amp;COUNTIF(NOSA!$O$1:O2930,تحویلی!$E$1),"")),"")</f>
        <v/>
      </c>
      <c r="E2930" s="10" t="str">
        <f t="shared" si="186"/>
        <v>25146837</v>
      </c>
      <c r="F2930" s="10" t="str">
        <f>IFERROR(VLOOKUP(I2930,DATABASE!$N:$O,2,FALSE),"")</f>
        <v>لباس زير زمستاني- بلوز و شلوار</v>
      </c>
      <c r="G2930" s="3" t="s">
        <v>2909</v>
      </c>
      <c r="H2930" s="4">
        <v>25146</v>
      </c>
      <c r="I2930" s="3" t="s">
        <v>2361</v>
      </c>
      <c r="J2930" s="3" t="s">
        <v>2826</v>
      </c>
      <c r="K2930" s="5">
        <v>1</v>
      </c>
      <c r="L2930" s="3" t="s">
        <v>28</v>
      </c>
      <c r="M2930" s="3" t="s">
        <v>40</v>
      </c>
      <c r="N2930" s="3" t="s">
        <v>2704</v>
      </c>
      <c r="O2930" s="1">
        <v>837</v>
      </c>
      <c r="P2930" s="4">
        <v>0</v>
      </c>
      <c r="Q2930" s="10">
        <f t="shared" si="187"/>
        <v>837</v>
      </c>
    </row>
    <row r="2931" spans="2:17" ht="20.25" customHeight="1">
      <c r="B2931" s="10" t="str">
        <f t="shared" si="184"/>
        <v>لباس زير زمستاني- بلوز و شلوار819</v>
      </c>
      <c r="C2931" s="10" t="str">
        <f t="shared" si="185"/>
        <v>لباس زير زمستاني- بلوز و شلوار1402/09/06819</v>
      </c>
      <c r="D2931" s="10" t="str">
        <f>IFERROR(IF(تحویلی!$E$1="","",IF(NOSA!O2931=تحویلی!$E$1,تحویلی!$E$1&amp;COUNTIF(NOSA!$O$1:O2931,تحویلی!$E$1),"")),"")</f>
        <v/>
      </c>
      <c r="E2931" s="10" t="str">
        <f t="shared" si="186"/>
        <v>25148819</v>
      </c>
      <c r="F2931" s="10" t="str">
        <f>IFERROR(VLOOKUP(I2931,DATABASE!$N:$O,2,FALSE),"")</f>
        <v>لباس زير زمستاني- بلوز و شلوار</v>
      </c>
      <c r="G2931" s="3" t="s">
        <v>2909</v>
      </c>
      <c r="H2931" s="4">
        <v>25148</v>
      </c>
      <c r="I2931" s="3" t="s">
        <v>2361</v>
      </c>
      <c r="J2931" s="3" t="s">
        <v>2826</v>
      </c>
      <c r="K2931" s="5">
        <v>1</v>
      </c>
      <c r="L2931" s="3" t="s">
        <v>28</v>
      </c>
      <c r="M2931" s="3" t="s">
        <v>4</v>
      </c>
      <c r="N2931" s="3" t="s">
        <v>1775</v>
      </c>
      <c r="O2931" s="1">
        <v>819</v>
      </c>
      <c r="P2931" s="4">
        <v>0</v>
      </c>
      <c r="Q2931" s="10">
        <f t="shared" si="187"/>
        <v>819</v>
      </c>
    </row>
    <row r="2932" spans="2:17" ht="20.25" customHeight="1">
      <c r="B2932" s="10" t="str">
        <f t="shared" si="184"/>
        <v>دستكش ضد برش سبك313</v>
      </c>
      <c r="C2932" s="10" t="str">
        <f t="shared" si="185"/>
        <v>دستكش ضد برش سبك1402/09/06313</v>
      </c>
      <c r="D2932" s="10" t="str">
        <f>IFERROR(IF(تحویلی!$E$1="","",IF(NOSA!O2932=تحویلی!$E$1,تحویلی!$E$1&amp;COUNTIF(NOSA!$O$1:O2932,تحویلی!$E$1),"")),"")</f>
        <v/>
      </c>
      <c r="E2932" s="10" t="str">
        <f t="shared" si="186"/>
        <v>25153313</v>
      </c>
      <c r="F2932" s="10" t="str">
        <f>IFERROR(VLOOKUP(I2932,DATABASE!$N:$O,2,FALSE),"")</f>
        <v>دستكش ضد برش سبك</v>
      </c>
      <c r="G2932" s="3" t="s">
        <v>2909</v>
      </c>
      <c r="H2932" s="4">
        <v>25153</v>
      </c>
      <c r="I2932" s="3" t="s">
        <v>1442</v>
      </c>
      <c r="J2932" s="3" t="s">
        <v>22</v>
      </c>
      <c r="K2932" s="5">
        <v>1</v>
      </c>
      <c r="L2932" s="3" t="s">
        <v>3</v>
      </c>
      <c r="M2932" s="3" t="s">
        <v>9</v>
      </c>
      <c r="N2932" s="3" t="s">
        <v>125</v>
      </c>
      <c r="O2932" s="1">
        <v>313</v>
      </c>
      <c r="P2932" s="4">
        <v>0</v>
      </c>
      <c r="Q2932" s="10">
        <f t="shared" si="187"/>
        <v>313</v>
      </c>
    </row>
    <row r="2933" spans="2:17" ht="20.25" customHeight="1">
      <c r="B2933" s="10" t="str">
        <f t="shared" si="184"/>
        <v>كفش ايمني641</v>
      </c>
      <c r="C2933" s="10" t="str">
        <f t="shared" si="185"/>
        <v>كفش ايمني1402/09/06641</v>
      </c>
      <c r="D2933" s="10" t="str">
        <f>IFERROR(IF(تحویلی!$E$1="","",IF(NOSA!O2933=تحویلی!$E$1,تحویلی!$E$1&amp;COUNTIF(NOSA!$O$1:O2933,تحویلی!$E$1),"")),"")</f>
        <v/>
      </c>
      <c r="E2933" s="10" t="str">
        <f t="shared" si="186"/>
        <v>25155641</v>
      </c>
      <c r="F2933" s="10" t="str">
        <f>IFERROR(VLOOKUP(I2933,DATABASE!$N:$O,2,FALSE),"")</f>
        <v>كفش ايمني</v>
      </c>
      <c r="G2933" s="3" t="s">
        <v>2909</v>
      </c>
      <c r="H2933" s="4">
        <v>25155</v>
      </c>
      <c r="I2933" s="3" t="s">
        <v>1720</v>
      </c>
      <c r="J2933" s="3" t="s">
        <v>1721</v>
      </c>
      <c r="K2933" s="5">
        <v>1</v>
      </c>
      <c r="L2933" s="3" t="s">
        <v>3</v>
      </c>
      <c r="M2933" s="3" t="s">
        <v>47</v>
      </c>
      <c r="N2933" s="3" t="s">
        <v>154</v>
      </c>
      <c r="O2933" s="1">
        <v>641</v>
      </c>
      <c r="P2933" s="4">
        <v>0</v>
      </c>
      <c r="Q2933" s="10">
        <f t="shared" si="187"/>
        <v>641</v>
      </c>
    </row>
    <row r="2934" spans="2:17" ht="20.25" customHeight="1">
      <c r="B2934" s="10" t="str">
        <f t="shared" si="184"/>
        <v>دستكش ضد برش سبك751</v>
      </c>
      <c r="C2934" s="10" t="str">
        <f t="shared" si="185"/>
        <v>دستكش ضد برش سبك1402/09/06751</v>
      </c>
      <c r="D2934" s="10" t="str">
        <f>IFERROR(IF(تحویلی!$E$1="","",IF(NOSA!O2934=تحویلی!$E$1,تحویلی!$E$1&amp;COUNTIF(NOSA!$O$1:O2934,تحویلی!$E$1),"")),"")</f>
        <v/>
      </c>
      <c r="E2934" s="10" t="str">
        <f t="shared" si="186"/>
        <v>25156751</v>
      </c>
      <c r="F2934" s="10" t="str">
        <f>IFERROR(VLOOKUP(I2934,DATABASE!$N:$O,2,FALSE),"")</f>
        <v>دستكش ضد برش سبك</v>
      </c>
      <c r="G2934" s="3" t="s">
        <v>2909</v>
      </c>
      <c r="H2934" s="4">
        <v>25156</v>
      </c>
      <c r="I2934" s="3" t="s">
        <v>1442</v>
      </c>
      <c r="J2934" s="3" t="s">
        <v>22</v>
      </c>
      <c r="K2934" s="5">
        <v>1</v>
      </c>
      <c r="L2934" s="3" t="s">
        <v>3</v>
      </c>
      <c r="M2934" s="3" t="s">
        <v>9</v>
      </c>
      <c r="N2934" s="3" t="s">
        <v>3201</v>
      </c>
      <c r="O2934" s="1">
        <v>751</v>
      </c>
      <c r="P2934" s="4">
        <v>1</v>
      </c>
      <c r="Q2934" s="10">
        <f t="shared" si="187"/>
        <v>751</v>
      </c>
    </row>
    <row r="2935" spans="2:17" ht="20.25" customHeight="1">
      <c r="B2935" s="10" t="str">
        <f t="shared" si="184"/>
        <v>لباس كار ديرسوز(بلوز و شلوار)672</v>
      </c>
      <c r="C2935" s="10" t="str">
        <f t="shared" si="185"/>
        <v>لباس كار ديرسوز(بلوز و شلوار)1402/09/06672</v>
      </c>
      <c r="D2935" s="10" t="str">
        <f>IFERROR(IF(تحویلی!$E$1="","",IF(NOSA!O2935=تحویلی!$E$1,تحویلی!$E$1&amp;COUNTIF(NOSA!$O$1:O2935,تحویلی!$E$1),"")),"")</f>
        <v/>
      </c>
      <c r="E2935" s="10" t="str">
        <f t="shared" si="186"/>
        <v>25160672</v>
      </c>
      <c r="F2935" s="10" t="str">
        <f>IFERROR(VLOOKUP(I2935,DATABASE!$N:$O,2,FALSE),"")</f>
        <v>لباس كار ديرسوز(بلوز و شلوار)</v>
      </c>
      <c r="G2935" s="3" t="s">
        <v>2909</v>
      </c>
      <c r="H2935" s="4">
        <v>25160</v>
      </c>
      <c r="I2935" s="3" t="s">
        <v>1619</v>
      </c>
      <c r="J2935" s="3" t="s">
        <v>1620</v>
      </c>
      <c r="K2935" s="5">
        <v>1</v>
      </c>
      <c r="L2935" s="3" t="s">
        <v>28</v>
      </c>
      <c r="M2935" s="3" t="s">
        <v>47</v>
      </c>
      <c r="N2935" s="3" t="s">
        <v>2814</v>
      </c>
      <c r="O2935" s="1">
        <v>672</v>
      </c>
      <c r="P2935" s="4">
        <v>0</v>
      </c>
      <c r="Q2935" s="10">
        <f t="shared" si="187"/>
        <v>672</v>
      </c>
    </row>
    <row r="2936" spans="2:17" ht="20.25" customHeight="1">
      <c r="B2936" s="10" t="str">
        <f t="shared" si="184"/>
        <v>پيشبند نسوز آلومينيومي776</v>
      </c>
      <c r="C2936" s="10" t="str">
        <f t="shared" si="185"/>
        <v>پيشبند نسوز آلومينيومي1402/09/06776</v>
      </c>
      <c r="D2936" s="10" t="str">
        <f>IFERROR(IF(تحویلی!$E$1="","",IF(NOSA!O2936=تحویلی!$E$1,تحویلی!$E$1&amp;COUNTIF(NOSA!$O$1:O2936,تحویلی!$E$1),"")),"")</f>
        <v/>
      </c>
      <c r="E2936" s="10" t="str">
        <f t="shared" si="186"/>
        <v>25161776</v>
      </c>
      <c r="F2936" s="10" t="str">
        <f>IFERROR(VLOOKUP(I2936,DATABASE!$N:$O,2,FALSE),"")</f>
        <v>پيشبند نسوز آلومينيومي</v>
      </c>
      <c r="G2936" s="3" t="s">
        <v>2909</v>
      </c>
      <c r="H2936" s="4">
        <v>25161</v>
      </c>
      <c r="I2936" s="3" t="s">
        <v>1464</v>
      </c>
      <c r="J2936" s="3" t="s">
        <v>36</v>
      </c>
      <c r="K2936" s="5">
        <v>1</v>
      </c>
      <c r="L2936" s="3" t="s">
        <v>8</v>
      </c>
      <c r="M2936" s="3" t="s">
        <v>4</v>
      </c>
      <c r="N2936" s="3" t="s">
        <v>2710</v>
      </c>
      <c r="O2936" s="1">
        <v>776</v>
      </c>
      <c r="P2936" s="4">
        <v>1</v>
      </c>
      <c r="Q2936" s="10">
        <f t="shared" si="187"/>
        <v>776</v>
      </c>
    </row>
    <row r="2937" spans="2:17" ht="20.25" customHeight="1">
      <c r="B2937" s="10" t="str">
        <f t="shared" si="184"/>
        <v>لباس زير زمستاني- بلوز و شلوار822</v>
      </c>
      <c r="C2937" s="10" t="str">
        <f t="shared" si="185"/>
        <v>لباس زير زمستاني- بلوز و شلوار1402/09/06822</v>
      </c>
      <c r="D2937" s="10" t="str">
        <f>IFERROR(IF(تحویلی!$E$1="","",IF(NOSA!O2937=تحویلی!$E$1,تحویلی!$E$1&amp;COUNTIF(NOSA!$O$1:O2937,تحویلی!$E$1),"")),"")</f>
        <v/>
      </c>
      <c r="E2937" s="10" t="str">
        <f t="shared" si="186"/>
        <v>25162822</v>
      </c>
      <c r="F2937" s="10" t="str">
        <f>IFERROR(VLOOKUP(I2937,DATABASE!$N:$O,2,FALSE),"")</f>
        <v>لباس زير زمستاني- بلوز و شلوار</v>
      </c>
      <c r="G2937" s="154" t="s">
        <v>2909</v>
      </c>
      <c r="H2937" s="155">
        <v>25162</v>
      </c>
      <c r="I2937" s="154" t="s">
        <v>2361</v>
      </c>
      <c r="J2937" s="154" t="s">
        <v>2826</v>
      </c>
      <c r="K2937" s="156">
        <v>1</v>
      </c>
      <c r="L2937" s="154" t="s">
        <v>28</v>
      </c>
      <c r="M2937" s="154" t="s">
        <v>47</v>
      </c>
      <c r="N2937" s="154" t="s">
        <v>2775</v>
      </c>
      <c r="O2937" s="153">
        <v>822</v>
      </c>
      <c r="P2937" s="155">
        <v>0</v>
      </c>
      <c r="Q2937" s="10">
        <f t="shared" si="187"/>
        <v>822</v>
      </c>
    </row>
    <row r="2938" spans="2:17" ht="20.25" customHeight="1">
      <c r="B2938" s="10" t="str">
        <f t="shared" si="184"/>
        <v>دستكش كف مواد سبك460</v>
      </c>
      <c r="C2938" s="10" t="str">
        <f t="shared" si="185"/>
        <v>دستكش كف مواد سبك1402/09/06460</v>
      </c>
      <c r="D2938" s="10" t="str">
        <f>IFERROR(IF(تحویلی!$E$1="","",IF(NOSA!O2938=تحویلی!$E$1,تحویلی!$E$1&amp;COUNTIF(NOSA!$O$1:O2938,تحویلی!$E$1),"")),"")</f>
        <v/>
      </c>
      <c r="E2938" s="10" t="str">
        <f t="shared" si="186"/>
        <v>25163460</v>
      </c>
      <c r="F2938" s="10" t="str">
        <f>IFERROR(VLOOKUP(I2938,DATABASE!$N:$O,2,FALSE),"")</f>
        <v>دستكش كف مواد سبك</v>
      </c>
      <c r="G2938" s="154" t="s">
        <v>2909</v>
      </c>
      <c r="H2938" s="155">
        <v>25163</v>
      </c>
      <c r="I2938" s="154" t="s">
        <v>1456</v>
      </c>
      <c r="J2938" s="154" t="s">
        <v>2</v>
      </c>
      <c r="K2938" s="156">
        <v>1</v>
      </c>
      <c r="L2938" s="154" t="s">
        <v>3</v>
      </c>
      <c r="M2938" s="154" t="s">
        <v>47</v>
      </c>
      <c r="N2938" s="154" t="s">
        <v>2765</v>
      </c>
      <c r="O2938" s="153">
        <v>460</v>
      </c>
      <c r="P2938" s="155">
        <v>0</v>
      </c>
      <c r="Q2938" s="10">
        <f t="shared" si="187"/>
        <v>460</v>
      </c>
    </row>
    <row r="2939" spans="2:17" ht="20.25" customHeight="1">
      <c r="B2939" s="10" t="str">
        <f t="shared" si="184"/>
        <v>لباس كار ديرسوز(شلوار) 460</v>
      </c>
      <c r="C2939" s="10" t="str">
        <f t="shared" si="185"/>
        <v>لباس كار ديرسوز(شلوار) 1402/09/06460</v>
      </c>
      <c r="D2939" s="10" t="str">
        <f>IFERROR(IF(تحویلی!$E$1="","",IF(NOSA!O2939=تحویلی!$E$1,تحویلی!$E$1&amp;COUNTIF(NOSA!$O$1:O2939,تحویلی!$E$1),"")),"")</f>
        <v/>
      </c>
      <c r="E2939" s="10" t="str">
        <f t="shared" si="186"/>
        <v>25163460</v>
      </c>
      <c r="F2939" s="10" t="str">
        <f>IFERROR(VLOOKUP(I2939,DATABASE!$N:$O,2,FALSE),"")</f>
        <v xml:space="preserve">لباس كار ديرسوز(شلوار) </v>
      </c>
      <c r="G2939" s="154" t="s">
        <v>2909</v>
      </c>
      <c r="H2939" s="155">
        <v>25163</v>
      </c>
      <c r="I2939" s="154" t="s">
        <v>2317</v>
      </c>
      <c r="J2939" s="154" t="s">
        <v>2825</v>
      </c>
      <c r="K2939" s="156">
        <v>1</v>
      </c>
      <c r="L2939" s="154" t="s">
        <v>8</v>
      </c>
      <c r="M2939" s="154" t="s">
        <v>47</v>
      </c>
      <c r="N2939" s="154" t="s">
        <v>2765</v>
      </c>
      <c r="O2939" s="153">
        <v>460</v>
      </c>
      <c r="P2939" s="155">
        <v>0</v>
      </c>
      <c r="Q2939" s="10">
        <f t="shared" si="187"/>
        <v>460</v>
      </c>
    </row>
    <row r="2940" spans="2:17" ht="20.25" customHeight="1">
      <c r="B2940" s="10" t="str">
        <f t="shared" si="184"/>
        <v>460</v>
      </c>
      <c r="C2940" s="10" t="str">
        <f t="shared" si="185"/>
        <v>1402/09/06460</v>
      </c>
      <c r="D2940" s="10" t="str">
        <f>IFERROR(IF(تحویلی!$E$1="","",IF(NOSA!O2940=تحویلی!$E$1,تحویلی!$E$1&amp;COUNTIF(NOSA!$O$1:O2940,تحویلی!$E$1),"")),"")</f>
        <v/>
      </c>
      <c r="E2940" s="10" t="str">
        <f t="shared" si="186"/>
        <v>25163460</v>
      </c>
      <c r="F2940" s="10" t="str">
        <f>IFERROR(VLOOKUP(I2940,DATABASE!$N:$O,2,FALSE),"")</f>
        <v/>
      </c>
      <c r="G2940" s="154" t="s">
        <v>2909</v>
      </c>
      <c r="H2940" s="155">
        <v>25163</v>
      </c>
      <c r="I2940" s="154" t="s">
        <v>2829</v>
      </c>
      <c r="J2940" s="154" t="s">
        <v>2830</v>
      </c>
      <c r="K2940" s="156">
        <v>1</v>
      </c>
      <c r="L2940" s="154" t="s">
        <v>8</v>
      </c>
      <c r="M2940" s="154" t="s">
        <v>47</v>
      </c>
      <c r="N2940" s="154" t="s">
        <v>2765</v>
      </c>
      <c r="O2940" s="153">
        <v>460</v>
      </c>
      <c r="P2940" s="155">
        <v>0</v>
      </c>
      <c r="Q2940" s="10">
        <f t="shared" si="187"/>
        <v>460</v>
      </c>
    </row>
    <row r="2941" spans="2:17" ht="20.25" customHeight="1">
      <c r="B2941" s="10" t="str">
        <f t="shared" si="184"/>
        <v>لباس كار(بلوز و شلوار)697</v>
      </c>
      <c r="C2941" s="10" t="str">
        <f t="shared" si="185"/>
        <v>لباس كار(بلوز و شلوار)1402/09/06697</v>
      </c>
      <c r="D2941" s="10" t="str">
        <f>IFERROR(IF(تحویلی!$E$1="","",IF(NOSA!O2941=تحویلی!$E$1,تحویلی!$E$1&amp;COUNTIF(NOSA!$O$1:O2941,تحویلی!$E$1),"")),"")</f>
        <v/>
      </c>
      <c r="E2941" s="10" t="str">
        <f t="shared" si="186"/>
        <v>25164697</v>
      </c>
      <c r="F2941" s="10" t="str">
        <f>IFERROR(VLOOKUP(I2941,DATABASE!$N:$O,2,FALSE),"")</f>
        <v>لباس كار(بلوز و شلوار)</v>
      </c>
      <c r="G2941" s="154" t="s">
        <v>2909</v>
      </c>
      <c r="H2941" s="155">
        <v>25164</v>
      </c>
      <c r="I2941" s="154" t="s">
        <v>1644</v>
      </c>
      <c r="J2941" s="154" t="s">
        <v>1645</v>
      </c>
      <c r="K2941" s="156">
        <v>1</v>
      </c>
      <c r="L2941" s="154" t="s">
        <v>28</v>
      </c>
      <c r="M2941" s="154" t="s">
        <v>25</v>
      </c>
      <c r="N2941" s="154" t="s">
        <v>698</v>
      </c>
      <c r="O2941" s="153">
        <v>697</v>
      </c>
      <c r="P2941" s="155">
        <v>0</v>
      </c>
      <c r="Q2941" s="10">
        <f t="shared" si="187"/>
        <v>697</v>
      </c>
    </row>
    <row r="2942" spans="2:17" ht="20.25" customHeight="1">
      <c r="B2942" s="10" t="str">
        <f t="shared" ref="B2942:B3005" si="188">F2942&amp;Q2942</f>
        <v>690</v>
      </c>
      <c r="C2942" s="10" t="str">
        <f t="shared" ref="C2942:C3005" si="189">F2942&amp;G2942&amp;O2942</f>
        <v>1402/09/07690</v>
      </c>
      <c r="D2942" s="10" t="str">
        <f>IFERROR(IF(تحویلی!$E$1="","",IF(NOSA!O2942=تحویلی!$E$1,تحویلی!$E$1&amp;COUNTIF(NOSA!$O$1:O2942,تحویلی!$E$1),"")),"")</f>
        <v/>
      </c>
      <c r="E2942" s="10" t="str">
        <f t="shared" ref="E2942:E3005" si="190">H2942&amp;O2942</f>
        <v>25186690</v>
      </c>
      <c r="F2942" s="10" t="str">
        <f>IFERROR(VLOOKUP(I2942,DATABASE!$N:$O,2,FALSE),"")</f>
        <v/>
      </c>
      <c r="G2942" s="154" t="s">
        <v>2910</v>
      </c>
      <c r="H2942" s="155">
        <v>25186</v>
      </c>
      <c r="I2942" s="154" t="s">
        <v>2699</v>
      </c>
      <c r="J2942" s="154" t="s">
        <v>7</v>
      </c>
      <c r="K2942" s="156">
        <v>1</v>
      </c>
      <c r="L2942" s="154" t="s">
        <v>8</v>
      </c>
      <c r="M2942" s="154" t="s">
        <v>4</v>
      </c>
      <c r="N2942" s="154" t="s">
        <v>3202</v>
      </c>
      <c r="O2942" s="153">
        <v>690</v>
      </c>
      <c r="P2942" s="155">
        <v>0</v>
      </c>
      <c r="Q2942" s="10">
        <f t="shared" si="187"/>
        <v>690</v>
      </c>
    </row>
    <row r="2943" spans="2:17" ht="20.25" customHeight="1">
      <c r="B2943" s="10" t="str">
        <f t="shared" si="188"/>
        <v>دستكش ضد برش سبك690</v>
      </c>
      <c r="C2943" s="10" t="str">
        <f t="shared" si="189"/>
        <v>دستكش ضد برش سبك1402/09/07690</v>
      </c>
      <c r="D2943" s="10" t="str">
        <f>IFERROR(IF(تحویلی!$E$1="","",IF(NOSA!O2943=تحویلی!$E$1,تحویلی!$E$1&amp;COUNTIF(NOSA!$O$1:O2943,تحویلی!$E$1),"")),"")</f>
        <v/>
      </c>
      <c r="E2943" s="10" t="str">
        <f t="shared" si="190"/>
        <v>25186690</v>
      </c>
      <c r="F2943" s="10" t="str">
        <f>IFERROR(VLOOKUP(I2943,DATABASE!$N:$O,2,FALSE),"")</f>
        <v>دستكش ضد برش سبك</v>
      </c>
      <c r="G2943" s="154" t="s">
        <v>2910</v>
      </c>
      <c r="H2943" s="155">
        <v>25186</v>
      </c>
      <c r="I2943" s="154" t="s">
        <v>1442</v>
      </c>
      <c r="J2943" s="154" t="s">
        <v>22</v>
      </c>
      <c r="K2943" s="156">
        <v>1</v>
      </c>
      <c r="L2943" s="154" t="s">
        <v>3</v>
      </c>
      <c r="M2943" s="154" t="s">
        <v>4</v>
      </c>
      <c r="N2943" s="154" t="s">
        <v>3202</v>
      </c>
      <c r="O2943" s="153">
        <v>690</v>
      </c>
      <c r="P2943" s="155">
        <v>0</v>
      </c>
      <c r="Q2943" s="10">
        <f t="shared" si="187"/>
        <v>690</v>
      </c>
    </row>
    <row r="2944" spans="2:17" ht="20.25" customHeight="1">
      <c r="B2944" s="10" t="str">
        <f t="shared" si="188"/>
        <v>دستكش ساق بلند نسوز690</v>
      </c>
      <c r="C2944" s="10" t="str">
        <f t="shared" si="189"/>
        <v>دستكش ساق بلند نسوز1402/09/07690</v>
      </c>
      <c r="D2944" s="10" t="str">
        <f>IFERROR(IF(تحویلی!$E$1="","",IF(NOSA!O2944=تحویلی!$E$1,تحویلی!$E$1&amp;COUNTIF(NOSA!$O$1:O2944,تحویلی!$E$1),"")),"")</f>
        <v/>
      </c>
      <c r="E2944" s="10" t="str">
        <f t="shared" si="190"/>
        <v>25186690</v>
      </c>
      <c r="F2944" s="10" t="str">
        <f>IFERROR(VLOOKUP(I2944,DATABASE!$N:$O,2,FALSE),"")</f>
        <v>دستكش ساق بلند نسوز</v>
      </c>
      <c r="G2944" s="154" t="s">
        <v>2910</v>
      </c>
      <c r="H2944" s="155">
        <v>25186</v>
      </c>
      <c r="I2944" s="154" t="s">
        <v>1461</v>
      </c>
      <c r="J2944" s="154" t="s">
        <v>34</v>
      </c>
      <c r="K2944" s="156">
        <v>1</v>
      </c>
      <c r="L2944" s="154" t="s">
        <v>3</v>
      </c>
      <c r="M2944" s="154" t="s">
        <v>4</v>
      </c>
      <c r="N2944" s="154" t="s">
        <v>3202</v>
      </c>
      <c r="O2944" s="153">
        <v>690</v>
      </c>
      <c r="P2944" s="155">
        <v>0</v>
      </c>
      <c r="Q2944" s="10">
        <f t="shared" si="187"/>
        <v>690</v>
      </c>
    </row>
    <row r="2945" spans="2:17" ht="20.25" customHeight="1">
      <c r="B2945" s="10" t="str">
        <f t="shared" si="188"/>
        <v>پيشبند نسوز چرمي690</v>
      </c>
      <c r="C2945" s="10" t="str">
        <f t="shared" si="189"/>
        <v>پيشبند نسوز چرمي1402/09/07690</v>
      </c>
      <c r="D2945" s="10" t="str">
        <f>IFERROR(IF(تحویلی!$E$1="","",IF(NOSA!O2945=تحویلی!$E$1,تحویلی!$E$1&amp;COUNTIF(NOSA!$O$1:O2945,تحویلی!$E$1),"")),"")</f>
        <v/>
      </c>
      <c r="E2945" s="10" t="str">
        <f t="shared" si="190"/>
        <v>25186690</v>
      </c>
      <c r="F2945" s="10" t="str">
        <f>IFERROR(VLOOKUP(I2945,DATABASE!$N:$O,2,FALSE),"")</f>
        <v>پيشبند نسوز چرمي</v>
      </c>
      <c r="G2945" s="154" t="s">
        <v>2910</v>
      </c>
      <c r="H2945" s="155">
        <v>25186</v>
      </c>
      <c r="I2945" s="154" t="s">
        <v>1459</v>
      </c>
      <c r="J2945" s="154" t="s">
        <v>15</v>
      </c>
      <c r="K2945" s="156">
        <v>1</v>
      </c>
      <c r="L2945" s="154" t="s">
        <v>8</v>
      </c>
      <c r="M2945" s="154" t="s">
        <v>4</v>
      </c>
      <c r="N2945" s="154" t="s">
        <v>3202</v>
      </c>
      <c r="O2945" s="153">
        <v>690</v>
      </c>
      <c r="P2945" s="155">
        <v>0</v>
      </c>
      <c r="Q2945" s="10">
        <f t="shared" si="187"/>
        <v>690</v>
      </c>
    </row>
    <row r="2946" spans="2:17" ht="20.25" customHeight="1">
      <c r="B2946" s="10" t="str">
        <f t="shared" si="188"/>
        <v>دستكش كف دوبل چرمي427</v>
      </c>
      <c r="C2946" s="10" t="str">
        <f t="shared" si="189"/>
        <v>دستكش كف دوبل چرمي1402/09/07427</v>
      </c>
      <c r="D2946" s="10" t="str">
        <f>IFERROR(IF(تحویلی!$E$1="","",IF(NOSA!O2946=تحویلی!$E$1,تحویلی!$E$1&amp;COUNTIF(NOSA!$O$1:O2946,تحویلی!$E$1),"")),"")</f>
        <v/>
      </c>
      <c r="E2946" s="10" t="str">
        <f t="shared" si="190"/>
        <v>25188427</v>
      </c>
      <c r="F2946" s="10" t="str">
        <f>IFERROR(VLOOKUP(I2946,DATABASE!$N:$O,2,FALSE),"")</f>
        <v>دستكش كف دوبل چرمي</v>
      </c>
      <c r="G2946" s="154" t="s">
        <v>2910</v>
      </c>
      <c r="H2946" s="155">
        <v>25188</v>
      </c>
      <c r="I2946" s="154" t="s">
        <v>1683</v>
      </c>
      <c r="J2946" s="154" t="s">
        <v>1684</v>
      </c>
      <c r="K2946" s="156">
        <v>1</v>
      </c>
      <c r="L2946" s="154" t="s">
        <v>3</v>
      </c>
      <c r="M2946" s="154" t="s">
        <v>9</v>
      </c>
      <c r="N2946" s="154" t="s">
        <v>3203</v>
      </c>
      <c r="O2946" s="153">
        <v>427</v>
      </c>
      <c r="P2946" s="155">
        <v>0</v>
      </c>
      <c r="Q2946" s="10">
        <f t="shared" si="187"/>
        <v>427</v>
      </c>
    </row>
    <row r="2947" spans="2:17" ht="20.25" customHeight="1">
      <c r="B2947" s="10" t="str">
        <f t="shared" si="188"/>
        <v>فرم انتظامات- بلوز153</v>
      </c>
      <c r="C2947" s="10" t="str">
        <f t="shared" si="189"/>
        <v>فرم انتظامات- بلوز1402/09/07153</v>
      </c>
      <c r="D2947" s="10" t="str">
        <f>IFERROR(IF(تحویلی!$E$1="","",IF(NOSA!O2947=تحویلی!$E$1,تحویلی!$E$1&amp;COUNTIF(NOSA!$O$1:O2947,تحویلی!$E$1),"")),"")</f>
        <v/>
      </c>
      <c r="E2947" s="10" t="str">
        <f t="shared" si="190"/>
        <v>25191153</v>
      </c>
      <c r="F2947" s="10" t="str">
        <f>IFERROR(VLOOKUP(I2947,DATABASE!$N:$O,2,FALSE),"")</f>
        <v>فرم انتظامات- بلوز</v>
      </c>
      <c r="G2947" s="154" t="s">
        <v>2910</v>
      </c>
      <c r="H2947" s="155">
        <v>25191</v>
      </c>
      <c r="I2947" s="154" t="s">
        <v>2365</v>
      </c>
      <c r="J2947" s="154" t="s">
        <v>2366</v>
      </c>
      <c r="K2947" s="156">
        <v>2</v>
      </c>
      <c r="L2947" s="154" t="s">
        <v>8</v>
      </c>
      <c r="M2947" s="154" t="s">
        <v>202</v>
      </c>
      <c r="N2947" s="154" t="s">
        <v>3204</v>
      </c>
      <c r="O2947" s="153">
        <v>153</v>
      </c>
      <c r="P2947" s="155">
        <v>0</v>
      </c>
      <c r="Q2947" s="10">
        <f t="shared" si="187"/>
        <v>153</v>
      </c>
    </row>
    <row r="2948" spans="2:17" ht="20.25" customHeight="1">
      <c r="B2948" s="10" t="str">
        <f t="shared" si="188"/>
        <v>فرم انتظامات- بلوز742</v>
      </c>
      <c r="C2948" s="10" t="str">
        <f t="shared" si="189"/>
        <v>فرم انتظامات- بلوز1402/09/07742</v>
      </c>
      <c r="D2948" s="10" t="str">
        <f>IFERROR(IF(تحویلی!$E$1="","",IF(NOSA!O2948=تحویلی!$E$1,تحویلی!$E$1&amp;COUNTIF(NOSA!$O$1:O2948,تحویلی!$E$1),"")),"")</f>
        <v/>
      </c>
      <c r="E2948" s="10" t="str">
        <f t="shared" si="190"/>
        <v>25192742</v>
      </c>
      <c r="F2948" s="10" t="str">
        <f>IFERROR(VLOOKUP(I2948,DATABASE!$N:$O,2,FALSE),"")</f>
        <v>فرم انتظامات- بلوز</v>
      </c>
      <c r="G2948" s="154" t="s">
        <v>2910</v>
      </c>
      <c r="H2948" s="155">
        <v>25192</v>
      </c>
      <c r="I2948" s="154" t="s">
        <v>2365</v>
      </c>
      <c r="J2948" s="154" t="s">
        <v>2366</v>
      </c>
      <c r="K2948" s="156">
        <v>2</v>
      </c>
      <c r="L2948" s="154" t="s">
        <v>8</v>
      </c>
      <c r="M2948" s="154" t="s">
        <v>202</v>
      </c>
      <c r="N2948" s="154" t="s">
        <v>3205</v>
      </c>
      <c r="O2948" s="153">
        <v>742</v>
      </c>
      <c r="P2948" s="155">
        <v>0</v>
      </c>
      <c r="Q2948" s="10">
        <f t="shared" si="187"/>
        <v>742</v>
      </c>
    </row>
    <row r="2949" spans="2:17" ht="20.25" customHeight="1">
      <c r="B2949" s="10" t="str">
        <f t="shared" si="188"/>
        <v>پيشبند نسوز چرمي842</v>
      </c>
      <c r="C2949" s="10" t="str">
        <f t="shared" si="189"/>
        <v>پيشبند نسوز چرمي1402/09/07842</v>
      </c>
      <c r="D2949" s="10" t="str">
        <f>IFERROR(IF(تحویلی!$E$1="","",IF(NOSA!O2949=تحویلی!$E$1,تحویلی!$E$1&amp;COUNTIF(NOSA!$O$1:O2949,تحویلی!$E$1),"")),"")</f>
        <v/>
      </c>
      <c r="E2949" s="10" t="str">
        <f t="shared" si="190"/>
        <v>25194842</v>
      </c>
      <c r="F2949" s="10" t="str">
        <f>IFERROR(VLOOKUP(I2949,DATABASE!$N:$O,2,FALSE),"")</f>
        <v>پيشبند نسوز چرمي</v>
      </c>
      <c r="G2949" s="154" t="s">
        <v>2910</v>
      </c>
      <c r="H2949" s="155">
        <v>25194</v>
      </c>
      <c r="I2949" s="154" t="s">
        <v>1459</v>
      </c>
      <c r="J2949" s="154" t="s">
        <v>15</v>
      </c>
      <c r="K2949" s="156">
        <v>1</v>
      </c>
      <c r="L2949" s="154" t="s">
        <v>8</v>
      </c>
      <c r="M2949" s="154" t="s">
        <v>4</v>
      </c>
      <c r="N2949" s="154" t="s">
        <v>3206</v>
      </c>
      <c r="O2949" s="153">
        <v>842</v>
      </c>
      <c r="P2949" s="155">
        <v>0</v>
      </c>
      <c r="Q2949" s="10">
        <f t="shared" si="187"/>
        <v>842</v>
      </c>
    </row>
    <row r="2950" spans="2:17" ht="20.25" customHeight="1">
      <c r="B2950" s="10" t="str">
        <f t="shared" si="188"/>
        <v>آستين آلومينيومي624</v>
      </c>
      <c r="C2950" s="10" t="str">
        <f t="shared" si="189"/>
        <v>آستين آلومينيومي1402/09/07624</v>
      </c>
      <c r="D2950" s="10" t="str">
        <f>IFERROR(IF(تحویلی!$E$1="","",IF(NOSA!O2950=تحویلی!$E$1,تحویلی!$E$1&amp;COUNTIF(NOSA!$O$1:O2950,تحویلی!$E$1),"")),"")</f>
        <v/>
      </c>
      <c r="E2950" s="10" t="str">
        <f t="shared" si="190"/>
        <v>25196624</v>
      </c>
      <c r="F2950" s="10" t="str">
        <f>IFERROR(VLOOKUP(I2950,DATABASE!$N:$O,2,FALSE),"")</f>
        <v>آستين آلومينيومي</v>
      </c>
      <c r="G2950" s="154" t="s">
        <v>2910</v>
      </c>
      <c r="H2950" s="155">
        <v>25196</v>
      </c>
      <c r="I2950" s="154" t="s">
        <v>1508</v>
      </c>
      <c r="J2950" s="154" t="s">
        <v>38</v>
      </c>
      <c r="K2950" s="156">
        <v>1</v>
      </c>
      <c r="L2950" s="154" t="s">
        <v>3</v>
      </c>
      <c r="M2950" s="154" t="s">
        <v>25</v>
      </c>
      <c r="N2950" s="154" t="s">
        <v>2868</v>
      </c>
      <c r="O2950" s="153">
        <v>624</v>
      </c>
      <c r="P2950" s="155">
        <v>0</v>
      </c>
      <c r="Q2950" s="10">
        <f t="shared" si="187"/>
        <v>624</v>
      </c>
    </row>
    <row r="2951" spans="2:17" ht="20.25" customHeight="1">
      <c r="B2951" s="10" t="str">
        <f t="shared" si="188"/>
        <v>دستكش ساق بلند نسوز624</v>
      </c>
      <c r="C2951" s="10" t="str">
        <f t="shared" si="189"/>
        <v>دستكش ساق بلند نسوز1402/09/07624</v>
      </c>
      <c r="D2951" s="10" t="str">
        <f>IFERROR(IF(تحویلی!$E$1="","",IF(NOSA!O2951=تحویلی!$E$1,تحویلی!$E$1&amp;COUNTIF(NOSA!$O$1:O2951,تحویلی!$E$1),"")),"")</f>
        <v/>
      </c>
      <c r="E2951" s="10" t="str">
        <f t="shared" si="190"/>
        <v>25196624</v>
      </c>
      <c r="F2951" s="10" t="str">
        <f>IFERROR(VLOOKUP(I2951,DATABASE!$N:$O,2,FALSE),"")</f>
        <v>دستكش ساق بلند نسوز</v>
      </c>
      <c r="G2951" s="154" t="s">
        <v>2910</v>
      </c>
      <c r="H2951" s="155">
        <v>25196</v>
      </c>
      <c r="I2951" s="154" t="s">
        <v>1461</v>
      </c>
      <c r="J2951" s="154" t="s">
        <v>34</v>
      </c>
      <c r="K2951" s="156">
        <v>1</v>
      </c>
      <c r="L2951" s="154" t="s">
        <v>3</v>
      </c>
      <c r="M2951" s="154" t="s">
        <v>25</v>
      </c>
      <c r="N2951" s="154" t="s">
        <v>2868</v>
      </c>
      <c r="O2951" s="153">
        <v>624</v>
      </c>
      <c r="P2951" s="155">
        <v>0</v>
      </c>
      <c r="Q2951" s="10">
        <f t="shared" si="187"/>
        <v>624</v>
      </c>
    </row>
    <row r="2952" spans="2:17" ht="20.25" customHeight="1">
      <c r="B2952" s="10" t="str">
        <f t="shared" si="188"/>
        <v>دستكش ضد برش سبك624</v>
      </c>
      <c r="C2952" s="10" t="str">
        <f t="shared" si="189"/>
        <v>دستكش ضد برش سبك1402/09/07624</v>
      </c>
      <c r="D2952" s="10" t="str">
        <f>IFERROR(IF(تحویلی!$E$1="","",IF(NOSA!O2952=تحویلی!$E$1,تحویلی!$E$1&amp;COUNTIF(NOSA!$O$1:O2952,تحویلی!$E$1),"")),"")</f>
        <v/>
      </c>
      <c r="E2952" s="10" t="str">
        <f t="shared" si="190"/>
        <v>25197624</v>
      </c>
      <c r="F2952" s="10" t="str">
        <f>IFERROR(VLOOKUP(I2952,DATABASE!$N:$O,2,FALSE),"")</f>
        <v>دستكش ضد برش سبك</v>
      </c>
      <c r="G2952" s="154" t="s">
        <v>2910</v>
      </c>
      <c r="H2952" s="155">
        <v>25197</v>
      </c>
      <c r="I2952" s="154" t="s">
        <v>1442</v>
      </c>
      <c r="J2952" s="154" t="s">
        <v>22</v>
      </c>
      <c r="K2952" s="156">
        <v>1</v>
      </c>
      <c r="L2952" s="154" t="s">
        <v>3</v>
      </c>
      <c r="M2952" s="154" t="s">
        <v>25</v>
      </c>
      <c r="N2952" s="154" t="s">
        <v>2868</v>
      </c>
      <c r="O2952" s="153">
        <v>624</v>
      </c>
      <c r="P2952" s="155">
        <v>0</v>
      </c>
      <c r="Q2952" s="10">
        <f t="shared" si="187"/>
        <v>624</v>
      </c>
    </row>
    <row r="2953" spans="2:17" ht="20.25" customHeight="1">
      <c r="B2953" s="10" t="str">
        <f t="shared" si="188"/>
        <v>كمربند برزنتي نواري419</v>
      </c>
      <c r="C2953" s="10" t="str">
        <f t="shared" si="189"/>
        <v>كمربند برزنتي نواري1402/09/07419</v>
      </c>
      <c r="D2953" s="10" t="str">
        <f>IFERROR(IF(تحویلی!$E$1="","",IF(NOSA!O2953=تحویلی!$E$1,تحویلی!$E$1&amp;COUNTIF(NOSA!$O$1:O2953,تحویلی!$E$1),"")),"")</f>
        <v/>
      </c>
      <c r="E2953" s="10" t="str">
        <f t="shared" si="190"/>
        <v>25204419</v>
      </c>
      <c r="F2953" s="10" t="str">
        <f>IFERROR(VLOOKUP(I2953,DATABASE!$N:$O,2,FALSE),"")</f>
        <v>كمربند برزنتي نواري</v>
      </c>
      <c r="G2953" s="154" t="s">
        <v>2910</v>
      </c>
      <c r="H2953" s="155">
        <v>25204</v>
      </c>
      <c r="I2953" s="154" t="s">
        <v>1441</v>
      </c>
      <c r="J2953" s="154" t="s">
        <v>95</v>
      </c>
      <c r="K2953" s="156">
        <v>1</v>
      </c>
      <c r="L2953" s="154" t="s">
        <v>96</v>
      </c>
      <c r="M2953" s="154" t="s">
        <v>43</v>
      </c>
      <c r="N2953" s="154" t="s">
        <v>51</v>
      </c>
      <c r="O2953" s="153">
        <v>419</v>
      </c>
      <c r="P2953" s="155">
        <v>0</v>
      </c>
      <c r="Q2953" s="10">
        <f t="shared" si="187"/>
        <v>419</v>
      </c>
    </row>
    <row r="2954" spans="2:17" ht="20.25" customHeight="1">
      <c r="B2954" s="10" t="str">
        <f t="shared" si="188"/>
        <v>لباس زير زمستاني- بلوز و شلوار419</v>
      </c>
      <c r="C2954" s="10" t="str">
        <f t="shared" si="189"/>
        <v>لباس زير زمستاني- بلوز و شلوار1402/09/07419</v>
      </c>
      <c r="D2954" s="10" t="str">
        <f>IFERROR(IF(تحویلی!$E$1="","",IF(NOSA!O2954=تحویلی!$E$1,تحویلی!$E$1&amp;COUNTIF(NOSA!$O$1:O2954,تحویلی!$E$1),"")),"")</f>
        <v/>
      </c>
      <c r="E2954" s="10" t="str">
        <f t="shared" si="190"/>
        <v>25204419</v>
      </c>
      <c r="F2954" s="10" t="str">
        <f>IFERROR(VLOOKUP(I2954,DATABASE!$N:$O,2,FALSE),"")</f>
        <v>لباس زير زمستاني- بلوز و شلوار</v>
      </c>
      <c r="G2954" s="154" t="s">
        <v>2910</v>
      </c>
      <c r="H2954" s="155">
        <v>25204</v>
      </c>
      <c r="I2954" s="154" t="s">
        <v>2361</v>
      </c>
      <c r="J2954" s="154" t="s">
        <v>2826</v>
      </c>
      <c r="K2954" s="156">
        <v>1</v>
      </c>
      <c r="L2954" s="154" t="s">
        <v>28</v>
      </c>
      <c r="M2954" s="154" t="s">
        <v>43</v>
      </c>
      <c r="N2954" s="154" t="s">
        <v>51</v>
      </c>
      <c r="O2954" s="153">
        <v>419</v>
      </c>
      <c r="P2954" s="155">
        <v>0</v>
      </c>
      <c r="Q2954" s="10">
        <f t="shared" si="187"/>
        <v>419</v>
      </c>
    </row>
    <row r="2955" spans="2:17" ht="20.25" customHeight="1">
      <c r="B2955" s="10" t="str">
        <f t="shared" si="188"/>
        <v>55</v>
      </c>
      <c r="C2955" s="10" t="str">
        <f t="shared" si="189"/>
        <v>1402/09/0755</v>
      </c>
      <c r="D2955" s="10" t="str">
        <f>IFERROR(IF(تحویلی!$E$1="","",IF(NOSA!O2955=تحویلی!$E$1,تحویلی!$E$1&amp;COUNTIF(NOSA!$O$1:O2955,تحویلی!$E$1),"")),"")</f>
        <v/>
      </c>
      <c r="E2955" s="10" t="str">
        <f t="shared" si="190"/>
        <v>2521955</v>
      </c>
      <c r="F2955" s="10" t="str">
        <f>IFERROR(VLOOKUP(I2955,DATABASE!$N:$O,2,FALSE),"")</f>
        <v/>
      </c>
      <c r="G2955" s="154" t="s">
        <v>2910</v>
      </c>
      <c r="H2955" s="155">
        <v>25219</v>
      </c>
      <c r="I2955" s="154" t="s">
        <v>2699</v>
      </c>
      <c r="J2955" s="154" t="s">
        <v>7</v>
      </c>
      <c r="K2955" s="156">
        <v>1</v>
      </c>
      <c r="L2955" s="154" t="s">
        <v>8</v>
      </c>
      <c r="M2955" s="154" t="s">
        <v>19</v>
      </c>
      <c r="N2955" s="154" t="s">
        <v>116</v>
      </c>
      <c r="O2955" s="153">
        <v>55</v>
      </c>
      <c r="P2955" s="155">
        <v>0</v>
      </c>
      <c r="Q2955" s="10">
        <f t="shared" si="187"/>
        <v>55</v>
      </c>
    </row>
    <row r="2956" spans="2:17" ht="20.25" customHeight="1">
      <c r="B2956" s="10" t="str">
        <f t="shared" si="188"/>
        <v>كفش ايمني488</v>
      </c>
      <c r="C2956" s="10" t="str">
        <f t="shared" si="189"/>
        <v>كفش ايمني1402/09/07488</v>
      </c>
      <c r="D2956" s="10" t="str">
        <f>IFERROR(IF(تحویلی!$E$1="","",IF(NOSA!O2956=تحویلی!$E$1,تحویلی!$E$1&amp;COUNTIF(NOSA!$O$1:O2956,تحویلی!$E$1),"")),"")</f>
        <v/>
      </c>
      <c r="E2956" s="10" t="str">
        <f t="shared" si="190"/>
        <v>25221488</v>
      </c>
      <c r="F2956" s="10" t="str">
        <f>IFERROR(VLOOKUP(I2956,DATABASE!$N:$O,2,FALSE),"")</f>
        <v>كفش ايمني</v>
      </c>
      <c r="G2956" s="154" t="s">
        <v>2910</v>
      </c>
      <c r="H2956" s="155">
        <v>25221</v>
      </c>
      <c r="I2956" s="154" t="s">
        <v>1526</v>
      </c>
      <c r="J2956" s="154" t="s">
        <v>1729</v>
      </c>
      <c r="K2956" s="156">
        <v>1</v>
      </c>
      <c r="L2956" s="154" t="s">
        <v>3</v>
      </c>
      <c r="M2956" s="154" t="s">
        <v>4</v>
      </c>
      <c r="N2956" s="154" t="s">
        <v>352</v>
      </c>
      <c r="O2956" s="153">
        <v>488</v>
      </c>
      <c r="P2956" s="155">
        <v>1</v>
      </c>
      <c r="Q2956" s="10">
        <f t="shared" si="187"/>
        <v>488</v>
      </c>
    </row>
    <row r="2957" spans="2:17" ht="20.25" customHeight="1">
      <c r="B2957" s="10" t="str">
        <f t="shared" si="188"/>
        <v>دستكش استاد كار733</v>
      </c>
      <c r="C2957" s="10" t="str">
        <f t="shared" si="189"/>
        <v>دستكش استاد كار1402/09/07733</v>
      </c>
      <c r="D2957" s="10" t="str">
        <f>IFERROR(IF(تحویلی!$E$1="","",IF(NOSA!O2957=تحویلی!$E$1,تحویلی!$E$1&amp;COUNTIF(NOSA!$O$1:O2957,تحویلی!$E$1),"")),"")</f>
        <v/>
      </c>
      <c r="E2957" s="10" t="str">
        <f t="shared" si="190"/>
        <v>25222733</v>
      </c>
      <c r="F2957" s="10" t="str">
        <f>IFERROR(VLOOKUP(I2957,DATABASE!$N:$O,2,FALSE),"")</f>
        <v>دستكش استاد كار</v>
      </c>
      <c r="G2957" s="154" t="s">
        <v>2910</v>
      </c>
      <c r="H2957" s="155">
        <v>25222</v>
      </c>
      <c r="I2957" s="154" t="s">
        <v>1543</v>
      </c>
      <c r="J2957" s="154" t="s">
        <v>255</v>
      </c>
      <c r="K2957" s="156">
        <v>1</v>
      </c>
      <c r="L2957" s="154" t="s">
        <v>3</v>
      </c>
      <c r="M2957" s="154" t="s">
        <v>47</v>
      </c>
      <c r="N2957" s="154" t="s">
        <v>628</v>
      </c>
      <c r="O2957" s="153">
        <v>733</v>
      </c>
      <c r="P2957" s="155">
        <v>0</v>
      </c>
      <c r="Q2957" s="10">
        <f t="shared" si="187"/>
        <v>733</v>
      </c>
    </row>
    <row r="2958" spans="2:17" ht="20.25" customHeight="1">
      <c r="B2958" s="10" t="str">
        <f t="shared" si="188"/>
        <v>دستكش استاد كار731</v>
      </c>
      <c r="C2958" s="10" t="str">
        <f t="shared" si="189"/>
        <v>دستكش استاد كار1402/09/07731</v>
      </c>
      <c r="D2958" s="10" t="str">
        <f>IFERROR(IF(تحویلی!$E$1="","",IF(NOSA!O2958=تحویلی!$E$1,تحویلی!$E$1&amp;COUNTIF(NOSA!$O$1:O2958,تحویلی!$E$1),"")),"")</f>
        <v/>
      </c>
      <c r="E2958" s="10" t="str">
        <f t="shared" si="190"/>
        <v>25222731</v>
      </c>
      <c r="F2958" s="10" t="str">
        <f>IFERROR(VLOOKUP(I2958,DATABASE!$N:$O,2,FALSE),"")</f>
        <v>دستكش استاد كار</v>
      </c>
      <c r="G2958" s="3" t="s">
        <v>2910</v>
      </c>
      <c r="H2958" s="4">
        <v>25222</v>
      </c>
      <c r="I2958" s="3" t="s">
        <v>1543</v>
      </c>
      <c r="J2958" s="3" t="s">
        <v>255</v>
      </c>
      <c r="K2958" s="5">
        <v>1</v>
      </c>
      <c r="L2958" s="3" t="s">
        <v>3</v>
      </c>
      <c r="M2958" s="3" t="s">
        <v>47</v>
      </c>
      <c r="N2958" s="3" t="s">
        <v>635</v>
      </c>
      <c r="O2958" s="1">
        <v>731</v>
      </c>
      <c r="P2958" s="4">
        <v>0</v>
      </c>
      <c r="Q2958" s="10">
        <f t="shared" si="187"/>
        <v>731</v>
      </c>
    </row>
    <row r="2959" spans="2:17" ht="20.25" customHeight="1">
      <c r="B2959" s="10" t="str">
        <f t="shared" si="188"/>
        <v>دستكش ضد برش سبك83</v>
      </c>
      <c r="C2959" s="10" t="str">
        <f t="shared" si="189"/>
        <v>دستكش ضد برش سبك1402/09/0883</v>
      </c>
      <c r="D2959" s="10" t="str">
        <f>IFERROR(IF(تحویلی!$E$1="","",IF(NOSA!O2959=تحویلی!$E$1,تحویلی!$E$1&amp;COUNTIF(NOSA!$O$1:O2959,تحویلی!$E$1),"")),"")</f>
        <v/>
      </c>
      <c r="E2959" s="10" t="str">
        <f t="shared" si="190"/>
        <v>2523583</v>
      </c>
      <c r="F2959" s="10" t="str">
        <f>IFERROR(VLOOKUP(I2959,DATABASE!$N:$O,2,FALSE),"")</f>
        <v>دستكش ضد برش سبك</v>
      </c>
      <c r="G2959" s="3" t="s">
        <v>2911</v>
      </c>
      <c r="H2959" s="4">
        <v>25235</v>
      </c>
      <c r="I2959" s="3" t="s">
        <v>1442</v>
      </c>
      <c r="J2959" s="3" t="s">
        <v>22</v>
      </c>
      <c r="K2959" s="5">
        <v>1</v>
      </c>
      <c r="L2959" s="3" t="s">
        <v>3</v>
      </c>
      <c r="M2959" s="3" t="s">
        <v>43</v>
      </c>
      <c r="N2959" s="3" t="s">
        <v>929</v>
      </c>
      <c r="O2959" s="1">
        <v>83</v>
      </c>
      <c r="P2959" s="4">
        <v>0</v>
      </c>
      <c r="Q2959" s="10">
        <f t="shared" si="187"/>
        <v>83</v>
      </c>
    </row>
    <row r="2960" spans="2:17" ht="20.25" customHeight="1">
      <c r="B2960" s="10" t="str">
        <f t="shared" si="188"/>
        <v>819</v>
      </c>
      <c r="C2960" s="10" t="str">
        <f t="shared" si="189"/>
        <v>1402/09/08819</v>
      </c>
      <c r="D2960" s="10" t="str">
        <f>IFERROR(IF(تحویلی!$E$1="","",IF(NOSA!O2960=تحویلی!$E$1,تحویلی!$E$1&amp;COUNTIF(NOSA!$O$1:O2960,تحویلی!$E$1),"")),"")</f>
        <v/>
      </c>
      <c r="E2960" s="10" t="str">
        <f t="shared" si="190"/>
        <v>25236819</v>
      </c>
      <c r="F2960" s="10" t="str">
        <f>IFERROR(VLOOKUP(I2960,DATABASE!$N:$O,2,FALSE),"")</f>
        <v/>
      </c>
      <c r="G2960" s="3" t="s">
        <v>2911</v>
      </c>
      <c r="H2960" s="4">
        <v>25236</v>
      </c>
      <c r="I2960" s="3" t="s">
        <v>2664</v>
      </c>
      <c r="J2960" s="3" t="s">
        <v>2665</v>
      </c>
      <c r="K2960" s="5">
        <v>1</v>
      </c>
      <c r="L2960" s="3" t="s">
        <v>8</v>
      </c>
      <c r="M2960" s="3" t="s">
        <v>4</v>
      </c>
      <c r="N2960" s="3" t="s">
        <v>1775</v>
      </c>
      <c r="O2960" s="1">
        <v>819</v>
      </c>
      <c r="P2960" s="4">
        <v>0</v>
      </c>
      <c r="Q2960" s="10">
        <f t="shared" si="187"/>
        <v>819</v>
      </c>
    </row>
    <row r="2961" spans="2:17" ht="20.25" customHeight="1">
      <c r="B2961" s="10" t="str">
        <f t="shared" si="188"/>
        <v>لباس زير زمستاني- بلوز و شلوار638</v>
      </c>
      <c r="C2961" s="10" t="str">
        <f t="shared" si="189"/>
        <v>لباس زير زمستاني- بلوز و شلوار1402/09/08638</v>
      </c>
      <c r="D2961" s="10" t="str">
        <f>IFERROR(IF(تحویلی!$E$1="","",IF(NOSA!O2961=تحویلی!$E$1,تحویلی!$E$1&amp;COUNTIF(NOSA!$O$1:O2961,تحویلی!$E$1),"")),"")</f>
        <v/>
      </c>
      <c r="E2961" s="10" t="str">
        <f t="shared" si="190"/>
        <v>25239638</v>
      </c>
      <c r="F2961" s="10" t="str">
        <f>IFERROR(VLOOKUP(I2961,DATABASE!$N:$O,2,FALSE),"")</f>
        <v>لباس زير زمستاني- بلوز و شلوار</v>
      </c>
      <c r="G2961" s="3" t="s">
        <v>2911</v>
      </c>
      <c r="H2961" s="4">
        <v>25239</v>
      </c>
      <c r="I2961" s="3" t="s">
        <v>2361</v>
      </c>
      <c r="J2961" s="3" t="s">
        <v>2826</v>
      </c>
      <c r="K2961" s="5">
        <v>1</v>
      </c>
      <c r="L2961" s="3" t="s">
        <v>28</v>
      </c>
      <c r="M2961" s="3" t="s">
        <v>43</v>
      </c>
      <c r="N2961" s="3" t="s">
        <v>3207</v>
      </c>
      <c r="O2961" s="1">
        <v>638</v>
      </c>
      <c r="P2961" s="4">
        <v>0</v>
      </c>
      <c r="Q2961" s="10">
        <f t="shared" si="187"/>
        <v>638</v>
      </c>
    </row>
    <row r="2962" spans="2:17" ht="20.25" customHeight="1">
      <c r="B2962" s="10" t="str">
        <f t="shared" si="188"/>
        <v>لباس كار معمولي- بلوز و شلوار360</v>
      </c>
      <c r="C2962" s="10" t="str">
        <f t="shared" si="189"/>
        <v>لباس كار معمولي- بلوز و شلوار1402/09/08360</v>
      </c>
      <c r="D2962" s="10" t="str">
        <f>IFERROR(IF(تحویلی!$E$1="","",IF(NOSA!O2962=تحویلی!$E$1,تحویلی!$E$1&amp;COUNTIF(NOSA!$O$1:O2962,تحویلی!$E$1),"")),"")</f>
        <v/>
      </c>
      <c r="E2962" s="10" t="str">
        <f t="shared" si="190"/>
        <v>25241360</v>
      </c>
      <c r="F2962" s="10" t="str">
        <f>IFERROR(VLOOKUP(I2962,DATABASE!$N:$O,2,FALSE),"")</f>
        <v>لباس كار معمولي- بلوز و شلوار</v>
      </c>
      <c r="G2962" s="3" t="s">
        <v>2911</v>
      </c>
      <c r="H2962" s="4">
        <v>25241</v>
      </c>
      <c r="I2962" s="3" t="s">
        <v>1705</v>
      </c>
      <c r="J2962" s="3" t="s">
        <v>1706</v>
      </c>
      <c r="K2962" s="5">
        <v>1</v>
      </c>
      <c r="L2962" s="3" t="s">
        <v>28</v>
      </c>
      <c r="M2962" s="3" t="s">
        <v>1123</v>
      </c>
      <c r="N2962" s="3" t="s">
        <v>3208</v>
      </c>
      <c r="O2962" s="1">
        <v>360</v>
      </c>
      <c r="P2962" s="4">
        <v>0</v>
      </c>
      <c r="Q2962" s="10">
        <f t="shared" si="187"/>
        <v>360</v>
      </c>
    </row>
    <row r="2963" spans="2:17" ht="20.25" customHeight="1">
      <c r="B2963" s="10" t="str">
        <f t="shared" si="188"/>
        <v>دستكش ضد برش سبك70</v>
      </c>
      <c r="C2963" s="10" t="str">
        <f t="shared" si="189"/>
        <v>دستكش ضد برش سبك1402/09/0870</v>
      </c>
      <c r="D2963" s="10" t="str">
        <f>IFERROR(IF(تحویلی!$E$1="","",IF(NOSA!O2963=تحویلی!$E$1,تحویلی!$E$1&amp;COUNTIF(NOSA!$O$1:O2963,تحویلی!$E$1),"")),"")</f>
        <v/>
      </c>
      <c r="E2963" s="10" t="str">
        <f t="shared" si="190"/>
        <v>2524370</v>
      </c>
      <c r="F2963" s="10" t="str">
        <f>IFERROR(VLOOKUP(I2963,DATABASE!$N:$O,2,FALSE),"")</f>
        <v>دستكش ضد برش سبك</v>
      </c>
      <c r="G2963" s="3" t="s">
        <v>2911</v>
      </c>
      <c r="H2963" s="4">
        <v>25243</v>
      </c>
      <c r="I2963" s="3" t="s">
        <v>1442</v>
      </c>
      <c r="J2963" s="3" t="s">
        <v>22</v>
      </c>
      <c r="K2963" s="5">
        <v>1</v>
      </c>
      <c r="L2963" s="3" t="s">
        <v>3</v>
      </c>
      <c r="M2963" s="3" t="s">
        <v>9</v>
      </c>
      <c r="N2963" s="3" t="s">
        <v>2763</v>
      </c>
      <c r="O2963" s="1">
        <v>70</v>
      </c>
      <c r="P2963" s="4">
        <v>0</v>
      </c>
      <c r="Q2963" s="10">
        <f t="shared" si="187"/>
        <v>70</v>
      </c>
    </row>
    <row r="2964" spans="2:17" ht="20.25" customHeight="1">
      <c r="B2964" s="10" t="str">
        <f t="shared" si="188"/>
        <v>لباس كار كارشناسي-مديران- بلوز و شلوار453</v>
      </c>
      <c r="C2964" s="10" t="str">
        <f t="shared" si="189"/>
        <v>لباس كار كارشناسي-مديران- بلوز و شلوار1402/09/08453</v>
      </c>
      <c r="D2964" s="10" t="str">
        <f>IFERROR(IF(تحویلی!$E$1="","",IF(NOSA!O2964=تحویلی!$E$1,تحویلی!$E$1&amp;COUNTIF(NOSA!$O$1:O2964,تحویلی!$E$1),"")),"")</f>
        <v/>
      </c>
      <c r="E2964" s="10" t="str">
        <f t="shared" si="190"/>
        <v>25245453</v>
      </c>
      <c r="F2964" s="10" t="str">
        <f>IFERROR(VLOOKUP(I2964,DATABASE!$N:$O,2,FALSE),"")</f>
        <v>لباس كار كارشناسي-مديران- بلوز و شلوار</v>
      </c>
      <c r="G2964" s="3" t="s">
        <v>2911</v>
      </c>
      <c r="H2964" s="4">
        <v>25245</v>
      </c>
      <c r="I2964" s="3" t="s">
        <v>2373</v>
      </c>
      <c r="J2964" s="3" t="s">
        <v>2772</v>
      </c>
      <c r="K2964" s="5">
        <v>1</v>
      </c>
      <c r="L2964" s="3" t="s">
        <v>28</v>
      </c>
      <c r="M2964" s="3" t="s">
        <v>266</v>
      </c>
      <c r="N2964" s="3" t="s">
        <v>3209</v>
      </c>
      <c r="O2964" s="1">
        <v>453</v>
      </c>
      <c r="P2964" s="4">
        <v>0</v>
      </c>
      <c r="Q2964" s="10">
        <f t="shared" si="187"/>
        <v>453</v>
      </c>
    </row>
    <row r="2965" spans="2:17" ht="20.25" customHeight="1">
      <c r="B2965" s="10" t="str">
        <f t="shared" si="188"/>
        <v>دستكش ضد برش سبك835</v>
      </c>
      <c r="C2965" s="10" t="str">
        <f t="shared" si="189"/>
        <v>دستكش ضد برش سبك1402/09/08835</v>
      </c>
      <c r="D2965" s="10" t="str">
        <f>IFERROR(IF(تحویلی!$E$1="","",IF(NOSA!O2965=تحویلی!$E$1,تحویلی!$E$1&amp;COUNTIF(NOSA!$O$1:O2965,تحویلی!$E$1),"")),"")</f>
        <v/>
      </c>
      <c r="E2965" s="10" t="str">
        <f t="shared" si="190"/>
        <v>25253835</v>
      </c>
      <c r="F2965" s="10" t="str">
        <f>IFERROR(VLOOKUP(I2965,DATABASE!$N:$O,2,FALSE),"")</f>
        <v>دستكش ضد برش سبك</v>
      </c>
      <c r="G2965" s="3" t="s">
        <v>2911</v>
      </c>
      <c r="H2965" s="4">
        <v>25253</v>
      </c>
      <c r="I2965" s="3" t="s">
        <v>1442</v>
      </c>
      <c r="J2965" s="3" t="s">
        <v>22</v>
      </c>
      <c r="K2965" s="5">
        <v>1</v>
      </c>
      <c r="L2965" s="3" t="s">
        <v>3</v>
      </c>
      <c r="M2965" s="3" t="s">
        <v>47</v>
      </c>
      <c r="N2965" s="3" t="s">
        <v>2821</v>
      </c>
      <c r="O2965" s="1">
        <v>835</v>
      </c>
      <c r="P2965" s="4">
        <v>0</v>
      </c>
      <c r="Q2965" s="10">
        <f t="shared" si="187"/>
        <v>835</v>
      </c>
    </row>
    <row r="2966" spans="2:17" ht="20.25" customHeight="1">
      <c r="B2966" s="10" t="str">
        <f t="shared" si="188"/>
        <v>لباس كار ديرسوز(شلوار) 820</v>
      </c>
      <c r="C2966" s="10" t="str">
        <f t="shared" si="189"/>
        <v>لباس كار ديرسوز(شلوار) 1402/09/08820</v>
      </c>
      <c r="D2966" s="10" t="str">
        <f>IFERROR(IF(تحویلی!$E$1="","",IF(NOSA!O2966=تحویلی!$E$1,تحویلی!$E$1&amp;COUNTIF(NOSA!$O$1:O2966,تحویلی!$E$1),"")),"")</f>
        <v/>
      </c>
      <c r="E2966" s="10" t="str">
        <f t="shared" si="190"/>
        <v>25254820</v>
      </c>
      <c r="F2966" s="10" t="str">
        <f>IFERROR(VLOOKUP(I2966,DATABASE!$N:$O,2,FALSE),"")</f>
        <v xml:space="preserve">لباس كار ديرسوز(شلوار) </v>
      </c>
      <c r="G2966" s="3" t="s">
        <v>2911</v>
      </c>
      <c r="H2966" s="4">
        <v>25254</v>
      </c>
      <c r="I2966" s="3" t="s">
        <v>2317</v>
      </c>
      <c r="J2966" s="3" t="s">
        <v>2825</v>
      </c>
      <c r="K2966" s="5">
        <v>1</v>
      </c>
      <c r="L2966" s="3" t="s">
        <v>8</v>
      </c>
      <c r="M2966" s="3" t="s">
        <v>40</v>
      </c>
      <c r="N2966" s="3" t="s">
        <v>2882</v>
      </c>
      <c r="O2966" s="1">
        <v>820</v>
      </c>
      <c r="P2966" s="4">
        <v>0</v>
      </c>
      <c r="Q2966" s="10">
        <f t="shared" si="187"/>
        <v>820</v>
      </c>
    </row>
    <row r="2967" spans="2:17" ht="20.25" customHeight="1">
      <c r="B2967" s="10" t="str">
        <f t="shared" si="188"/>
        <v>لباس كار جين- بلوز820</v>
      </c>
      <c r="C2967" s="10" t="str">
        <f t="shared" si="189"/>
        <v>لباس كار جين- بلوز1402/09/08820</v>
      </c>
      <c r="D2967" s="10" t="str">
        <f>IFERROR(IF(تحویلی!$E$1="","",IF(NOSA!O2967=تحویلی!$E$1,تحویلی!$E$1&amp;COUNTIF(NOSA!$O$1:O2967,تحویلی!$E$1),"")),"")</f>
        <v/>
      </c>
      <c r="E2967" s="10" t="str">
        <f t="shared" si="190"/>
        <v>25254820</v>
      </c>
      <c r="F2967" s="10" t="str">
        <f>IFERROR(VLOOKUP(I2967,DATABASE!$N:$O,2,FALSE),"")</f>
        <v>لباس كار جين- بلوز</v>
      </c>
      <c r="G2967" s="3" t="s">
        <v>2911</v>
      </c>
      <c r="H2967" s="4">
        <v>25254</v>
      </c>
      <c r="I2967" s="3" t="s">
        <v>2355</v>
      </c>
      <c r="J2967" s="3" t="s">
        <v>3210</v>
      </c>
      <c r="K2967" s="5">
        <v>1</v>
      </c>
      <c r="L2967" s="3" t="s">
        <v>8</v>
      </c>
      <c r="M2967" s="3" t="s">
        <v>40</v>
      </c>
      <c r="N2967" s="3" t="s">
        <v>2882</v>
      </c>
      <c r="O2967" s="1">
        <v>820</v>
      </c>
      <c r="P2967" s="4">
        <v>0</v>
      </c>
      <c r="Q2967" s="10">
        <f t="shared" si="187"/>
        <v>820</v>
      </c>
    </row>
    <row r="2968" spans="2:17" ht="20.25" customHeight="1">
      <c r="B2968" s="10" t="str">
        <f t="shared" si="188"/>
        <v>لباس زير زمستاني- بلوز و شلوار829</v>
      </c>
      <c r="C2968" s="10" t="str">
        <f t="shared" si="189"/>
        <v>لباس زير زمستاني- بلوز و شلوار1402/09/08829</v>
      </c>
      <c r="D2968" s="10" t="str">
        <f>IFERROR(IF(تحویلی!$E$1="","",IF(NOSA!O2968=تحویلی!$E$1,تحویلی!$E$1&amp;COUNTIF(NOSA!$O$1:O2968,تحویلی!$E$1),"")),"")</f>
        <v/>
      </c>
      <c r="E2968" s="10" t="str">
        <f t="shared" si="190"/>
        <v>25257829</v>
      </c>
      <c r="F2968" s="10" t="str">
        <f>IFERROR(VLOOKUP(I2968,DATABASE!$N:$O,2,FALSE),"")</f>
        <v>لباس زير زمستاني- بلوز و شلوار</v>
      </c>
      <c r="G2968" s="3" t="s">
        <v>2911</v>
      </c>
      <c r="H2968" s="4">
        <v>25257</v>
      </c>
      <c r="I2968" s="3" t="s">
        <v>2361</v>
      </c>
      <c r="J2968" s="3" t="s">
        <v>2826</v>
      </c>
      <c r="K2968" s="5">
        <v>1</v>
      </c>
      <c r="L2968" s="3" t="s">
        <v>28</v>
      </c>
      <c r="M2968" s="3" t="s">
        <v>4</v>
      </c>
      <c r="N2968" s="3" t="s">
        <v>2797</v>
      </c>
      <c r="O2968" s="1">
        <v>829</v>
      </c>
      <c r="P2968" s="4">
        <v>0</v>
      </c>
      <c r="Q2968" s="10">
        <f t="shared" si="187"/>
        <v>829</v>
      </c>
    </row>
    <row r="2969" spans="2:17" ht="20.25" customHeight="1">
      <c r="B2969" s="10" t="str">
        <f t="shared" si="188"/>
        <v>لباس زير زمستاني- بلوز و شلوار741</v>
      </c>
      <c r="C2969" s="10" t="str">
        <f t="shared" si="189"/>
        <v>لباس زير زمستاني- بلوز و شلوار1402/09/08741</v>
      </c>
      <c r="D2969" s="10" t="str">
        <f>IFERROR(IF(تحویلی!$E$1="","",IF(NOSA!O2969=تحویلی!$E$1,تحویلی!$E$1&amp;COUNTIF(NOSA!$O$1:O2969,تحویلی!$E$1),"")),"")</f>
        <v/>
      </c>
      <c r="E2969" s="10" t="str">
        <f t="shared" si="190"/>
        <v>25262741</v>
      </c>
      <c r="F2969" s="10" t="str">
        <f>IFERROR(VLOOKUP(I2969,DATABASE!$N:$O,2,FALSE),"")</f>
        <v>لباس زير زمستاني- بلوز و شلوار</v>
      </c>
      <c r="G2969" s="3" t="s">
        <v>2911</v>
      </c>
      <c r="H2969" s="4">
        <v>25262</v>
      </c>
      <c r="I2969" s="3" t="s">
        <v>2361</v>
      </c>
      <c r="J2969" s="3" t="s">
        <v>2826</v>
      </c>
      <c r="K2969" s="5">
        <v>1</v>
      </c>
      <c r="L2969" s="3" t="s">
        <v>28</v>
      </c>
      <c r="M2969" s="3" t="s">
        <v>102</v>
      </c>
      <c r="N2969" s="3" t="s">
        <v>3211</v>
      </c>
      <c r="O2969" s="1">
        <v>741</v>
      </c>
      <c r="P2969" s="4">
        <v>0</v>
      </c>
      <c r="Q2969" s="10">
        <f t="shared" si="187"/>
        <v>741</v>
      </c>
    </row>
    <row r="2970" spans="2:17" ht="20.25" customHeight="1">
      <c r="B2970" s="10" t="str">
        <f t="shared" si="188"/>
        <v>دستكش ضد برش سبك741</v>
      </c>
      <c r="C2970" s="10" t="str">
        <f t="shared" si="189"/>
        <v>دستكش ضد برش سبك1402/09/08741</v>
      </c>
      <c r="D2970" s="10" t="str">
        <f>IFERROR(IF(تحویلی!$E$1="","",IF(NOSA!O2970=تحویلی!$E$1,تحویلی!$E$1&amp;COUNTIF(NOSA!$O$1:O2970,تحویلی!$E$1),"")),"")</f>
        <v/>
      </c>
      <c r="E2970" s="10" t="str">
        <f t="shared" si="190"/>
        <v>25262741</v>
      </c>
      <c r="F2970" s="10" t="str">
        <f>IFERROR(VLOOKUP(I2970,DATABASE!$N:$O,2,FALSE),"")</f>
        <v>دستكش ضد برش سبك</v>
      </c>
      <c r="G2970" s="3" t="s">
        <v>2911</v>
      </c>
      <c r="H2970" s="4">
        <v>25262</v>
      </c>
      <c r="I2970" s="3" t="s">
        <v>1442</v>
      </c>
      <c r="J2970" s="3" t="s">
        <v>22</v>
      </c>
      <c r="K2970" s="5">
        <v>1</v>
      </c>
      <c r="L2970" s="3" t="s">
        <v>3</v>
      </c>
      <c r="M2970" s="3" t="s">
        <v>102</v>
      </c>
      <c r="N2970" s="3" t="s">
        <v>3211</v>
      </c>
      <c r="O2970" s="1">
        <v>741</v>
      </c>
      <c r="P2970" s="4">
        <v>0</v>
      </c>
      <c r="Q2970" s="10">
        <f t="shared" si="187"/>
        <v>741</v>
      </c>
    </row>
    <row r="2971" spans="2:17" ht="20.25" customHeight="1">
      <c r="B2971" s="10" t="str">
        <f t="shared" si="188"/>
        <v>دستكش لاتكس608</v>
      </c>
      <c r="C2971" s="10" t="str">
        <f t="shared" si="189"/>
        <v>دستكش لاتكس1402/09/09608</v>
      </c>
      <c r="D2971" s="10" t="str">
        <f>IFERROR(IF(تحویلی!$E$1="","",IF(NOSA!O2971=تحویلی!$E$1,تحویلی!$E$1&amp;COUNTIF(NOSA!$O$1:O2971,تحویلی!$E$1),"")),"")</f>
        <v/>
      </c>
      <c r="E2971" s="10" t="str">
        <f t="shared" si="190"/>
        <v>25282608</v>
      </c>
      <c r="F2971" s="10" t="str">
        <f>IFERROR(VLOOKUP(I2971,DATABASE!$N:$O,2,FALSE),"")</f>
        <v>دستكش لاتكس</v>
      </c>
      <c r="G2971" s="3" t="s">
        <v>2912</v>
      </c>
      <c r="H2971" s="4">
        <v>25282</v>
      </c>
      <c r="I2971" s="3" t="s">
        <v>2328</v>
      </c>
      <c r="J2971" s="3" t="s">
        <v>564</v>
      </c>
      <c r="K2971" s="5">
        <v>100</v>
      </c>
      <c r="L2971" s="3" t="s">
        <v>3</v>
      </c>
      <c r="M2971" s="3" t="s">
        <v>63</v>
      </c>
      <c r="N2971" s="3" t="s">
        <v>187</v>
      </c>
      <c r="O2971" s="1">
        <v>608</v>
      </c>
      <c r="P2971" s="4">
        <v>0</v>
      </c>
      <c r="Q2971" s="10">
        <f t="shared" si="187"/>
        <v>608</v>
      </c>
    </row>
    <row r="2972" spans="2:17" ht="20.25" customHeight="1">
      <c r="B2972" s="10" t="str">
        <f t="shared" si="188"/>
        <v>لباس كار كارشناسي-مديران- بلوز و شلوار799</v>
      </c>
      <c r="C2972" s="10" t="str">
        <f t="shared" si="189"/>
        <v>لباس كار كارشناسي-مديران- بلوز و شلوار1402/09/09799</v>
      </c>
      <c r="D2972" s="10" t="str">
        <f>IFERROR(IF(تحویلی!$E$1="","",IF(NOSA!O2972=تحویلی!$E$1,تحویلی!$E$1&amp;COUNTIF(NOSA!$O$1:O2972,تحویلی!$E$1),"")),"")</f>
        <v/>
      </c>
      <c r="E2972" s="10" t="str">
        <f t="shared" si="190"/>
        <v>25288799</v>
      </c>
      <c r="F2972" s="10" t="str">
        <f>IFERROR(VLOOKUP(I2972,DATABASE!$N:$O,2,FALSE),"")</f>
        <v>لباس كار كارشناسي-مديران- بلوز و شلوار</v>
      </c>
      <c r="G2972" s="3" t="s">
        <v>2912</v>
      </c>
      <c r="H2972" s="4">
        <v>25288</v>
      </c>
      <c r="I2972" s="3" t="s">
        <v>2373</v>
      </c>
      <c r="J2972" s="3" t="s">
        <v>2772</v>
      </c>
      <c r="K2972" s="5">
        <v>1</v>
      </c>
      <c r="L2972" s="3" t="s">
        <v>28</v>
      </c>
      <c r="M2972" s="3" t="s">
        <v>3212</v>
      </c>
      <c r="N2972" s="3" t="s">
        <v>3213</v>
      </c>
      <c r="O2972" s="1">
        <v>799</v>
      </c>
      <c r="P2972" s="4">
        <v>0</v>
      </c>
      <c r="Q2972" s="10">
        <f t="shared" si="187"/>
        <v>799</v>
      </c>
    </row>
    <row r="2973" spans="2:17" ht="20.25" customHeight="1">
      <c r="B2973" s="10" t="str">
        <f t="shared" si="188"/>
        <v>بند كفش608</v>
      </c>
      <c r="C2973" s="10" t="str">
        <f t="shared" si="189"/>
        <v>بند كفش1402/09/09608</v>
      </c>
      <c r="D2973" s="10" t="str">
        <f>IFERROR(IF(تحویلی!$E$1="","",IF(NOSA!O2973=تحویلی!$E$1,تحویلی!$E$1&amp;COUNTIF(NOSA!$O$1:O2973,تحویلی!$E$1),"")),"")</f>
        <v/>
      </c>
      <c r="E2973" s="10" t="str">
        <f t="shared" si="190"/>
        <v>25298608</v>
      </c>
      <c r="F2973" s="10" t="str">
        <f>IFERROR(VLOOKUP(I2973,DATABASE!$N:$O,2,FALSE),"")</f>
        <v>بند كفش</v>
      </c>
      <c r="G2973" s="3" t="s">
        <v>2912</v>
      </c>
      <c r="H2973" s="4">
        <v>25298</v>
      </c>
      <c r="I2973" s="3" t="s">
        <v>1462</v>
      </c>
      <c r="J2973" s="3" t="s">
        <v>450</v>
      </c>
      <c r="K2973" s="5">
        <v>1</v>
      </c>
      <c r="L2973" s="3" t="s">
        <v>3</v>
      </c>
      <c r="M2973" s="3" t="s">
        <v>102</v>
      </c>
      <c r="N2973" s="3" t="s">
        <v>187</v>
      </c>
      <c r="O2973" s="1">
        <v>608</v>
      </c>
      <c r="P2973" s="4">
        <v>0</v>
      </c>
      <c r="Q2973" s="10">
        <f t="shared" si="187"/>
        <v>608</v>
      </c>
    </row>
    <row r="2974" spans="2:17" ht="20.25" customHeight="1">
      <c r="B2974" s="10" t="str">
        <f t="shared" si="188"/>
        <v>766</v>
      </c>
      <c r="C2974" s="10" t="str">
        <f t="shared" si="189"/>
        <v>1402/09/09766</v>
      </c>
      <c r="D2974" s="10" t="str">
        <f>IFERROR(IF(تحویلی!$E$1="","",IF(NOSA!O2974=تحویلی!$E$1,تحویلی!$E$1&amp;COUNTIF(NOSA!$O$1:O2974,تحویلی!$E$1),"")),"")</f>
        <v/>
      </c>
      <c r="E2974" s="10" t="str">
        <f t="shared" si="190"/>
        <v>25302766</v>
      </c>
      <c r="F2974" s="10" t="str">
        <f>IFERROR(VLOOKUP(I2974,DATABASE!$N:$O,2,FALSE),"")</f>
        <v/>
      </c>
      <c r="G2974" s="3" t="s">
        <v>2912</v>
      </c>
      <c r="H2974" s="4">
        <v>25302</v>
      </c>
      <c r="I2974" s="3" t="s">
        <v>2699</v>
      </c>
      <c r="J2974" s="3" t="s">
        <v>7</v>
      </c>
      <c r="K2974" s="5">
        <v>1</v>
      </c>
      <c r="L2974" s="3" t="s">
        <v>8</v>
      </c>
      <c r="M2974" s="3" t="s">
        <v>4</v>
      </c>
      <c r="N2974" s="3" t="s">
        <v>1059</v>
      </c>
      <c r="O2974" s="1">
        <v>766</v>
      </c>
      <c r="P2974" s="4">
        <v>1</v>
      </c>
      <c r="Q2974" s="10">
        <f t="shared" si="187"/>
        <v>766</v>
      </c>
    </row>
    <row r="2975" spans="2:17" ht="20.25" customHeight="1">
      <c r="B2975" s="10" t="str">
        <f t="shared" si="188"/>
        <v>دستكش ضد برش سبك5</v>
      </c>
      <c r="C2975" s="10" t="str">
        <f t="shared" si="189"/>
        <v>دستكش ضد برش سبك1402/09/095</v>
      </c>
      <c r="D2975" s="10" t="str">
        <f>IFERROR(IF(تحویلی!$E$1="","",IF(NOSA!O2975=تحویلی!$E$1,تحویلی!$E$1&amp;COUNTIF(NOSA!$O$1:O2975,تحویلی!$E$1),"")),"")</f>
        <v/>
      </c>
      <c r="E2975" s="10" t="str">
        <f t="shared" si="190"/>
        <v>253205</v>
      </c>
      <c r="F2975" s="10" t="str">
        <f>IFERROR(VLOOKUP(I2975,DATABASE!$N:$O,2,FALSE),"")</f>
        <v>دستكش ضد برش سبك</v>
      </c>
      <c r="G2975" s="3" t="s">
        <v>2912</v>
      </c>
      <c r="H2975" s="4">
        <v>25320</v>
      </c>
      <c r="I2975" s="3" t="s">
        <v>1442</v>
      </c>
      <c r="J2975" s="3" t="s">
        <v>22</v>
      </c>
      <c r="K2975" s="5">
        <v>1</v>
      </c>
      <c r="L2975" s="3" t="s">
        <v>3</v>
      </c>
      <c r="M2975" s="3" t="s">
        <v>43</v>
      </c>
      <c r="N2975" s="3" t="s">
        <v>3214</v>
      </c>
      <c r="O2975" s="1">
        <v>5</v>
      </c>
      <c r="P2975" s="4">
        <v>1</v>
      </c>
      <c r="Q2975" s="10">
        <f t="shared" si="187"/>
        <v>5</v>
      </c>
    </row>
    <row r="2976" spans="2:17" ht="20.25" customHeight="1">
      <c r="B2976" s="10" t="str">
        <f t="shared" si="188"/>
        <v>لباس زير زمستاني- بلوز و شلوار599</v>
      </c>
      <c r="C2976" s="10" t="str">
        <f t="shared" si="189"/>
        <v>لباس زير زمستاني- بلوز و شلوار1402/09/09599</v>
      </c>
      <c r="D2976" s="10" t="str">
        <f>IFERROR(IF(تحویلی!$E$1="","",IF(NOSA!O2976=تحویلی!$E$1,تحویلی!$E$1&amp;COUNTIF(NOSA!$O$1:O2976,تحویلی!$E$1),"")),"")</f>
        <v/>
      </c>
      <c r="E2976" s="10" t="str">
        <f t="shared" si="190"/>
        <v>25322599</v>
      </c>
      <c r="F2976" s="10" t="str">
        <f>IFERROR(VLOOKUP(I2976,DATABASE!$N:$O,2,FALSE),"")</f>
        <v>لباس زير زمستاني- بلوز و شلوار</v>
      </c>
      <c r="G2976" s="3" t="s">
        <v>2912</v>
      </c>
      <c r="H2976" s="4">
        <v>25322</v>
      </c>
      <c r="I2976" s="3" t="s">
        <v>2361</v>
      </c>
      <c r="J2976" s="3" t="s">
        <v>2826</v>
      </c>
      <c r="K2976" s="5">
        <v>1</v>
      </c>
      <c r="L2976" s="3" t="s">
        <v>28</v>
      </c>
      <c r="M2976" s="3" t="s">
        <v>47</v>
      </c>
      <c r="N2976" s="3" t="s">
        <v>2708</v>
      </c>
      <c r="O2976" s="1">
        <v>599</v>
      </c>
      <c r="P2976" s="4">
        <v>0</v>
      </c>
      <c r="Q2976" s="10">
        <f t="shared" ref="Q2976:Q3039" si="191">VALUE(O2976)</f>
        <v>599</v>
      </c>
    </row>
    <row r="2977" spans="2:17" ht="20.25" customHeight="1">
      <c r="B2977" s="10" t="str">
        <f t="shared" si="188"/>
        <v>دستكش ضد برش سبك163</v>
      </c>
      <c r="C2977" s="10" t="str">
        <f t="shared" si="189"/>
        <v>دستكش ضد برش سبك1402/09/10163</v>
      </c>
      <c r="D2977" s="10" t="str">
        <f>IFERROR(IF(تحویلی!$E$1="","",IF(NOSA!O2977=تحویلی!$E$1,تحویلی!$E$1&amp;COUNTIF(NOSA!$O$1:O2977,تحویلی!$E$1),"")),"")</f>
        <v/>
      </c>
      <c r="E2977" s="10" t="str">
        <f t="shared" si="190"/>
        <v>25336163</v>
      </c>
      <c r="F2977" s="10" t="str">
        <f>IFERROR(VLOOKUP(I2977,DATABASE!$N:$O,2,FALSE),"")</f>
        <v>دستكش ضد برش سبك</v>
      </c>
      <c r="G2977" s="3" t="s">
        <v>2913</v>
      </c>
      <c r="H2977" s="4">
        <v>25336</v>
      </c>
      <c r="I2977" s="3" t="s">
        <v>1442</v>
      </c>
      <c r="J2977" s="3" t="s">
        <v>22</v>
      </c>
      <c r="K2977" s="5">
        <v>1</v>
      </c>
      <c r="L2977" s="3" t="s">
        <v>3</v>
      </c>
      <c r="M2977" s="3" t="s">
        <v>9</v>
      </c>
      <c r="N2977" s="3" t="s">
        <v>171</v>
      </c>
      <c r="O2977" s="1">
        <v>163</v>
      </c>
      <c r="P2977" s="4">
        <v>0</v>
      </c>
      <c r="Q2977" s="10">
        <f t="shared" si="191"/>
        <v>163</v>
      </c>
    </row>
    <row r="2978" spans="2:17" ht="20.25" customHeight="1">
      <c r="B2978" s="10" t="str">
        <f t="shared" si="188"/>
        <v>دستكش ضد برش سبك849</v>
      </c>
      <c r="C2978" s="10" t="str">
        <f t="shared" si="189"/>
        <v>دستكش ضد برش سبك1402/09/10849</v>
      </c>
      <c r="D2978" s="10" t="str">
        <f>IFERROR(IF(تحویلی!$E$1="","",IF(NOSA!O2978=تحویلی!$E$1,تحویلی!$E$1&amp;COUNTIF(NOSA!$O$1:O2978,تحویلی!$E$1),"")),"")</f>
        <v/>
      </c>
      <c r="E2978" s="10" t="str">
        <f t="shared" si="190"/>
        <v>25339849</v>
      </c>
      <c r="F2978" s="10" t="str">
        <f>IFERROR(VLOOKUP(I2978,DATABASE!$N:$O,2,FALSE),"")</f>
        <v>دستكش ضد برش سبك</v>
      </c>
      <c r="G2978" s="3" t="s">
        <v>2913</v>
      </c>
      <c r="H2978" s="4">
        <v>25339</v>
      </c>
      <c r="I2978" s="3" t="s">
        <v>1442</v>
      </c>
      <c r="J2978" s="3" t="s">
        <v>22</v>
      </c>
      <c r="K2978" s="5">
        <v>1</v>
      </c>
      <c r="L2978" s="3" t="s">
        <v>3</v>
      </c>
      <c r="M2978" s="3" t="s">
        <v>1186</v>
      </c>
      <c r="N2978" s="3" t="s">
        <v>968</v>
      </c>
      <c r="O2978" s="1">
        <v>849</v>
      </c>
      <c r="P2978" s="4">
        <v>0</v>
      </c>
      <c r="Q2978" s="10">
        <f t="shared" si="191"/>
        <v>849</v>
      </c>
    </row>
    <row r="2979" spans="2:17" ht="20.25" customHeight="1">
      <c r="B2979" s="10" t="str">
        <f t="shared" si="188"/>
        <v>دستكش ضد برش سبك475</v>
      </c>
      <c r="C2979" s="10" t="str">
        <f t="shared" si="189"/>
        <v>دستكش ضد برش سبك1402/09/10475</v>
      </c>
      <c r="D2979" s="10" t="str">
        <f>IFERROR(IF(تحویلی!$E$1="","",IF(NOSA!O2979=تحویلی!$E$1,تحویلی!$E$1&amp;COUNTIF(NOSA!$O$1:O2979,تحویلی!$E$1),"")),"")</f>
        <v/>
      </c>
      <c r="E2979" s="10" t="str">
        <f t="shared" si="190"/>
        <v>25340475</v>
      </c>
      <c r="F2979" s="10" t="str">
        <f>IFERROR(VLOOKUP(I2979,DATABASE!$N:$O,2,FALSE),"")</f>
        <v>دستكش ضد برش سبك</v>
      </c>
      <c r="G2979" s="3" t="s">
        <v>2913</v>
      </c>
      <c r="H2979" s="4">
        <v>25340</v>
      </c>
      <c r="I2979" s="3" t="s">
        <v>1442</v>
      </c>
      <c r="J2979" s="3" t="s">
        <v>22</v>
      </c>
      <c r="K2979" s="5">
        <v>1</v>
      </c>
      <c r="L2979" s="3" t="s">
        <v>3</v>
      </c>
      <c r="M2979" s="3" t="s">
        <v>1186</v>
      </c>
      <c r="N2979" s="3" t="s">
        <v>2866</v>
      </c>
      <c r="O2979" s="1">
        <v>475</v>
      </c>
      <c r="P2979" s="4">
        <v>0</v>
      </c>
      <c r="Q2979" s="10">
        <f t="shared" si="191"/>
        <v>475</v>
      </c>
    </row>
    <row r="2980" spans="2:17" ht="20.25" customHeight="1">
      <c r="B2980" s="10" t="str">
        <f t="shared" si="188"/>
        <v>لباس كار ديرسوز(بلوز و شلوار)202</v>
      </c>
      <c r="C2980" s="10" t="str">
        <f t="shared" si="189"/>
        <v>لباس كار ديرسوز(بلوز و شلوار)1402/09/10202</v>
      </c>
      <c r="D2980" s="10" t="str">
        <f>IFERROR(IF(تحویلی!$E$1="","",IF(NOSA!O2980=تحویلی!$E$1,تحویلی!$E$1&amp;COUNTIF(NOSA!$O$1:O2980,تحویلی!$E$1),"")),"")</f>
        <v/>
      </c>
      <c r="E2980" s="10" t="str">
        <f t="shared" si="190"/>
        <v>25343202</v>
      </c>
      <c r="F2980" s="10" t="str">
        <f>IFERROR(VLOOKUP(I2980,DATABASE!$N:$O,2,FALSE),"")</f>
        <v>لباس كار ديرسوز(بلوز و شلوار)</v>
      </c>
      <c r="G2980" s="3" t="s">
        <v>2913</v>
      </c>
      <c r="H2980" s="4">
        <v>25343</v>
      </c>
      <c r="I2980" s="3" t="s">
        <v>1619</v>
      </c>
      <c r="J2980" s="3" t="s">
        <v>1620</v>
      </c>
      <c r="K2980" s="5">
        <v>1</v>
      </c>
      <c r="L2980" s="3" t="s">
        <v>28</v>
      </c>
      <c r="M2980" s="3" t="s">
        <v>19</v>
      </c>
      <c r="N2980" s="3" t="s">
        <v>469</v>
      </c>
      <c r="O2980" s="1">
        <v>202</v>
      </c>
      <c r="P2980" s="4">
        <v>0</v>
      </c>
      <c r="Q2980" s="10">
        <f t="shared" si="191"/>
        <v>202</v>
      </c>
    </row>
    <row r="2981" spans="2:17" ht="20.25" customHeight="1">
      <c r="B2981" s="10" t="str">
        <f t="shared" si="188"/>
        <v>پوتين ايمني نسوز202</v>
      </c>
      <c r="C2981" s="10" t="str">
        <f t="shared" si="189"/>
        <v>پوتين ايمني نسوز1402/09/10202</v>
      </c>
      <c r="D2981" s="10" t="str">
        <f>IFERROR(IF(تحویلی!$E$1="","",IF(NOSA!O2981=تحویلی!$E$1,تحویلی!$E$1&amp;COUNTIF(NOSA!$O$1:O2981,تحویلی!$E$1),"")),"")</f>
        <v/>
      </c>
      <c r="E2981" s="10" t="str">
        <f t="shared" si="190"/>
        <v>25343202</v>
      </c>
      <c r="F2981" s="10" t="str">
        <f>IFERROR(VLOOKUP(I2981,DATABASE!$N:$O,2,FALSE),"")</f>
        <v>پوتين ايمني نسوز</v>
      </c>
      <c r="G2981" s="3" t="s">
        <v>2913</v>
      </c>
      <c r="H2981" s="4">
        <v>25343</v>
      </c>
      <c r="I2981" s="3" t="s">
        <v>1472</v>
      </c>
      <c r="J2981" s="3" t="s">
        <v>1700</v>
      </c>
      <c r="K2981" s="5">
        <v>1</v>
      </c>
      <c r="L2981" s="3" t="s">
        <v>3</v>
      </c>
      <c r="M2981" s="3" t="s">
        <v>19</v>
      </c>
      <c r="N2981" s="3" t="s">
        <v>469</v>
      </c>
      <c r="O2981" s="1">
        <v>202</v>
      </c>
      <c r="P2981" s="4">
        <v>0</v>
      </c>
      <c r="Q2981" s="10">
        <f t="shared" si="191"/>
        <v>202</v>
      </c>
    </row>
    <row r="2982" spans="2:17" ht="20.25" customHeight="1">
      <c r="B2982" s="10" t="str">
        <f t="shared" si="188"/>
        <v>پوتين ايمني نسوز552</v>
      </c>
      <c r="C2982" s="10" t="str">
        <f t="shared" si="189"/>
        <v>پوتين ايمني نسوز1402/09/10552</v>
      </c>
      <c r="D2982" s="10" t="str">
        <f>IFERROR(IF(تحویلی!$E$1="","",IF(NOSA!O2982=تحویلی!$E$1,تحویلی!$E$1&amp;COUNTIF(NOSA!$O$1:O2982,تحویلی!$E$1),"")),"")</f>
        <v>55210</v>
      </c>
      <c r="E2982" s="10" t="str">
        <f t="shared" si="190"/>
        <v>25350552</v>
      </c>
      <c r="F2982" s="10" t="str">
        <f>IFERROR(VLOOKUP(I2982,DATABASE!$N:$O,2,FALSE),"")</f>
        <v>پوتين ايمني نسوز</v>
      </c>
      <c r="G2982" s="3" t="s">
        <v>2913</v>
      </c>
      <c r="H2982" s="4">
        <v>25350</v>
      </c>
      <c r="I2982" s="3" t="s">
        <v>1528</v>
      </c>
      <c r="J2982" s="3" t="s">
        <v>1654</v>
      </c>
      <c r="K2982" s="5">
        <v>1</v>
      </c>
      <c r="L2982" s="3" t="s">
        <v>3</v>
      </c>
      <c r="M2982" s="3" t="s">
        <v>25</v>
      </c>
      <c r="N2982" s="3" t="s">
        <v>1419</v>
      </c>
      <c r="O2982" s="1">
        <v>552</v>
      </c>
      <c r="P2982" s="4">
        <v>0</v>
      </c>
      <c r="Q2982" s="10">
        <f t="shared" si="191"/>
        <v>552</v>
      </c>
    </row>
    <row r="2983" spans="2:17" ht="20.25" customHeight="1">
      <c r="B2983" s="10" t="str">
        <f t="shared" si="188"/>
        <v>پيشبند نسوز چرمي238</v>
      </c>
      <c r="C2983" s="10" t="str">
        <f t="shared" si="189"/>
        <v>پيشبند نسوز چرمي1402/09/10238</v>
      </c>
      <c r="D2983" s="10" t="str">
        <f>IFERROR(IF(تحویلی!$E$1="","",IF(NOSA!O2983=تحویلی!$E$1,تحویلی!$E$1&amp;COUNTIF(NOSA!$O$1:O2983,تحویلی!$E$1),"")),"")</f>
        <v/>
      </c>
      <c r="E2983" s="10" t="str">
        <f t="shared" si="190"/>
        <v>25353238</v>
      </c>
      <c r="F2983" s="10" t="str">
        <f>IFERROR(VLOOKUP(I2983,DATABASE!$N:$O,2,FALSE),"")</f>
        <v>پيشبند نسوز چرمي</v>
      </c>
      <c r="G2983" s="3" t="s">
        <v>2913</v>
      </c>
      <c r="H2983" s="4">
        <v>25353</v>
      </c>
      <c r="I2983" s="3" t="s">
        <v>1459</v>
      </c>
      <c r="J2983" s="3" t="s">
        <v>15</v>
      </c>
      <c r="K2983" s="5">
        <v>1</v>
      </c>
      <c r="L2983" s="3" t="s">
        <v>8</v>
      </c>
      <c r="M2983" s="3" t="s">
        <v>19</v>
      </c>
      <c r="N2983" s="3" t="s">
        <v>281</v>
      </c>
      <c r="O2983" s="1">
        <v>238</v>
      </c>
      <c r="P2983" s="4">
        <v>1</v>
      </c>
      <c r="Q2983" s="10">
        <f t="shared" si="191"/>
        <v>238</v>
      </c>
    </row>
    <row r="2984" spans="2:17" ht="20.25" customHeight="1">
      <c r="B2984" s="10" t="str">
        <f t="shared" si="188"/>
        <v>دستكش ضد برش سبك845</v>
      </c>
      <c r="C2984" s="10" t="str">
        <f t="shared" si="189"/>
        <v>دستكش ضد برش سبك1402/09/10845</v>
      </c>
      <c r="D2984" s="10" t="str">
        <f>IFERROR(IF(تحویلی!$E$1="","",IF(NOSA!O2984=تحویلی!$E$1,تحویلی!$E$1&amp;COUNTIF(NOSA!$O$1:O2984,تحویلی!$E$1),"")),"")</f>
        <v/>
      </c>
      <c r="E2984" s="10" t="str">
        <f t="shared" si="190"/>
        <v>25360845</v>
      </c>
      <c r="F2984" s="10" t="str">
        <f>IFERROR(VLOOKUP(I2984,DATABASE!$N:$O,2,FALSE),"")</f>
        <v>دستكش ضد برش سبك</v>
      </c>
      <c r="G2984" s="3" t="s">
        <v>2913</v>
      </c>
      <c r="H2984" s="4">
        <v>25360</v>
      </c>
      <c r="I2984" s="3" t="s">
        <v>1442</v>
      </c>
      <c r="J2984" s="3" t="s">
        <v>22</v>
      </c>
      <c r="K2984" s="5">
        <v>1</v>
      </c>
      <c r="L2984" s="3" t="s">
        <v>3</v>
      </c>
      <c r="M2984" s="3" t="s">
        <v>47</v>
      </c>
      <c r="N2984" s="3" t="s">
        <v>2701</v>
      </c>
      <c r="O2984" s="1">
        <v>845</v>
      </c>
      <c r="P2984" s="4">
        <v>1</v>
      </c>
      <c r="Q2984" s="10">
        <f t="shared" si="191"/>
        <v>845</v>
      </c>
    </row>
    <row r="2985" spans="2:17" ht="20.25" customHeight="1">
      <c r="B2985" s="10" t="str">
        <f t="shared" si="188"/>
        <v>دستكش ضد برش سبك819</v>
      </c>
      <c r="C2985" s="10" t="str">
        <f t="shared" si="189"/>
        <v>دستكش ضد برش سبك1402/09/11819</v>
      </c>
      <c r="D2985" s="10" t="str">
        <f>IFERROR(IF(تحویلی!$E$1="","",IF(NOSA!O2985=تحویلی!$E$1,تحویلی!$E$1&amp;COUNTIF(NOSA!$O$1:O2985,تحویلی!$E$1),"")),"")</f>
        <v/>
      </c>
      <c r="E2985" s="10" t="str">
        <f t="shared" si="190"/>
        <v>25364819</v>
      </c>
      <c r="F2985" s="10" t="str">
        <f>IFERROR(VLOOKUP(I2985,DATABASE!$N:$O,2,FALSE),"")</f>
        <v>دستكش ضد برش سبك</v>
      </c>
      <c r="G2985" s="3" t="s">
        <v>2914</v>
      </c>
      <c r="H2985" s="4">
        <v>25364</v>
      </c>
      <c r="I2985" s="3" t="s">
        <v>1442</v>
      </c>
      <c r="J2985" s="3" t="s">
        <v>22</v>
      </c>
      <c r="K2985" s="5">
        <v>1</v>
      </c>
      <c r="L2985" s="3" t="s">
        <v>3</v>
      </c>
      <c r="M2985" s="3" t="s">
        <v>19</v>
      </c>
      <c r="N2985" s="3" t="s">
        <v>2679</v>
      </c>
      <c r="O2985" s="1">
        <v>819</v>
      </c>
      <c r="P2985" s="4">
        <v>0</v>
      </c>
      <c r="Q2985" s="10">
        <f t="shared" si="191"/>
        <v>819</v>
      </c>
    </row>
    <row r="2986" spans="2:17" ht="20.25" customHeight="1">
      <c r="B2986" s="10" t="str">
        <f t="shared" si="188"/>
        <v>دستكش ضد برش سبك717</v>
      </c>
      <c r="C2986" s="10" t="str">
        <f t="shared" si="189"/>
        <v>دستكش ضد برش سبك1402/09/11717</v>
      </c>
      <c r="D2986" s="10" t="str">
        <f>IFERROR(IF(تحویلی!$E$1="","",IF(NOSA!O2986=تحویلی!$E$1,تحویلی!$E$1&amp;COUNTIF(NOSA!$O$1:O2986,تحویلی!$E$1),"")),"")</f>
        <v/>
      </c>
      <c r="E2986" s="10" t="str">
        <f t="shared" si="190"/>
        <v>25366717</v>
      </c>
      <c r="F2986" s="10" t="str">
        <f>IFERROR(VLOOKUP(I2986,DATABASE!$N:$O,2,FALSE),"")</f>
        <v>دستكش ضد برش سبك</v>
      </c>
      <c r="G2986" s="3" t="s">
        <v>2914</v>
      </c>
      <c r="H2986" s="4">
        <v>25366</v>
      </c>
      <c r="I2986" s="3" t="s">
        <v>1442</v>
      </c>
      <c r="J2986" s="3" t="s">
        <v>22</v>
      </c>
      <c r="K2986" s="5">
        <v>1</v>
      </c>
      <c r="L2986" s="3" t="s">
        <v>3</v>
      </c>
      <c r="M2986" s="3" t="s">
        <v>47</v>
      </c>
      <c r="N2986" s="3" t="s">
        <v>2728</v>
      </c>
      <c r="O2986" s="1">
        <v>717</v>
      </c>
      <c r="P2986" s="4">
        <v>0</v>
      </c>
      <c r="Q2986" s="10">
        <f t="shared" si="191"/>
        <v>717</v>
      </c>
    </row>
    <row r="2987" spans="2:17" ht="20.25" customHeight="1">
      <c r="B2987" s="10" t="str">
        <f t="shared" si="188"/>
        <v>دستكش ضد برش سبك458</v>
      </c>
      <c r="C2987" s="10" t="str">
        <f t="shared" si="189"/>
        <v>دستكش ضد برش سبك1402/09/11458</v>
      </c>
      <c r="D2987" s="10" t="str">
        <f>IFERROR(IF(تحویلی!$E$1="","",IF(NOSA!O2987=تحویلی!$E$1,تحویلی!$E$1&amp;COUNTIF(NOSA!$O$1:O2987,تحویلی!$E$1),"")),"")</f>
        <v/>
      </c>
      <c r="E2987" s="10" t="str">
        <f t="shared" si="190"/>
        <v>25371458</v>
      </c>
      <c r="F2987" s="10" t="str">
        <f>IFERROR(VLOOKUP(I2987,DATABASE!$N:$O,2,FALSE),"")</f>
        <v>دستكش ضد برش سبك</v>
      </c>
      <c r="G2987" s="3" t="s">
        <v>2914</v>
      </c>
      <c r="H2987" s="4">
        <v>25371</v>
      </c>
      <c r="I2987" s="3" t="s">
        <v>1442</v>
      </c>
      <c r="J2987" s="3" t="s">
        <v>22</v>
      </c>
      <c r="K2987" s="5">
        <v>1</v>
      </c>
      <c r="L2987" s="3" t="s">
        <v>3</v>
      </c>
      <c r="M2987" s="3" t="s">
        <v>19</v>
      </c>
      <c r="N2987" s="3" t="s">
        <v>2764</v>
      </c>
      <c r="O2987" s="1">
        <v>458</v>
      </c>
      <c r="P2987" s="4">
        <v>1</v>
      </c>
      <c r="Q2987" s="10">
        <f t="shared" si="191"/>
        <v>458</v>
      </c>
    </row>
    <row r="2988" spans="2:17" ht="20.25" customHeight="1">
      <c r="B2988" s="10" t="str">
        <f t="shared" si="188"/>
        <v>دستكش ساق بلند نسوز458</v>
      </c>
      <c r="C2988" s="10" t="str">
        <f t="shared" si="189"/>
        <v>دستكش ساق بلند نسوز1402/09/11458</v>
      </c>
      <c r="D2988" s="10" t="str">
        <f>IFERROR(IF(تحویلی!$E$1="","",IF(NOSA!O2988=تحویلی!$E$1,تحویلی!$E$1&amp;COUNTIF(NOSA!$O$1:O2988,تحویلی!$E$1),"")),"")</f>
        <v/>
      </c>
      <c r="E2988" s="10" t="str">
        <f t="shared" si="190"/>
        <v>25371458</v>
      </c>
      <c r="F2988" s="10" t="str">
        <f>IFERROR(VLOOKUP(I2988,DATABASE!$N:$O,2,FALSE),"")</f>
        <v>دستكش ساق بلند نسوز</v>
      </c>
      <c r="G2988" s="3" t="s">
        <v>2914</v>
      </c>
      <c r="H2988" s="4">
        <v>25371</v>
      </c>
      <c r="I2988" s="3" t="s">
        <v>1461</v>
      </c>
      <c r="J2988" s="3" t="s">
        <v>34</v>
      </c>
      <c r="K2988" s="5">
        <v>1</v>
      </c>
      <c r="L2988" s="3" t="s">
        <v>3</v>
      </c>
      <c r="M2988" s="3" t="s">
        <v>19</v>
      </c>
      <c r="N2988" s="3" t="s">
        <v>2764</v>
      </c>
      <c r="O2988" s="1">
        <v>458</v>
      </c>
      <c r="P2988" s="4">
        <v>1</v>
      </c>
      <c r="Q2988" s="10">
        <f t="shared" si="191"/>
        <v>458</v>
      </c>
    </row>
    <row r="2989" spans="2:17" ht="20.25" customHeight="1">
      <c r="B2989" s="10" t="str">
        <f t="shared" si="188"/>
        <v>لباس كار معمولي- بلوز و شلوار864</v>
      </c>
      <c r="C2989" s="10" t="str">
        <f t="shared" si="189"/>
        <v>لباس كار معمولي- بلوز و شلوار1402/09/11864</v>
      </c>
      <c r="D2989" s="10" t="str">
        <f>IFERROR(IF(تحویلی!$E$1="","",IF(NOSA!O2989=تحویلی!$E$1,تحویلی!$E$1&amp;COUNTIF(NOSA!$O$1:O2989,تحویلی!$E$1),"")),"")</f>
        <v/>
      </c>
      <c r="E2989" s="10" t="str">
        <f t="shared" si="190"/>
        <v>25376864</v>
      </c>
      <c r="F2989" s="10" t="str">
        <f>IFERROR(VLOOKUP(I2989,DATABASE!$N:$O,2,FALSE),"")</f>
        <v>لباس كار معمولي- بلوز و شلوار</v>
      </c>
      <c r="G2989" s="3" t="s">
        <v>2914</v>
      </c>
      <c r="H2989" s="4">
        <v>25376</v>
      </c>
      <c r="I2989" s="3" t="s">
        <v>1705</v>
      </c>
      <c r="J2989" s="3" t="s">
        <v>1706</v>
      </c>
      <c r="K2989" s="5">
        <v>1</v>
      </c>
      <c r="L2989" s="3" t="s">
        <v>28</v>
      </c>
      <c r="M2989" s="3" t="s">
        <v>47</v>
      </c>
      <c r="N2989" s="3" t="s">
        <v>3215</v>
      </c>
      <c r="O2989" s="1">
        <v>864</v>
      </c>
      <c r="P2989" s="4">
        <v>0</v>
      </c>
      <c r="Q2989" s="10">
        <f t="shared" si="191"/>
        <v>864</v>
      </c>
    </row>
    <row r="2990" spans="2:17" ht="20.25" customHeight="1">
      <c r="B2990" s="10" t="str">
        <f t="shared" si="188"/>
        <v>كفش ايمني864</v>
      </c>
      <c r="C2990" s="10" t="str">
        <f t="shared" si="189"/>
        <v>كفش ايمني1402/09/11864</v>
      </c>
      <c r="D2990" s="10" t="str">
        <f>IFERROR(IF(تحویلی!$E$1="","",IF(NOSA!O2990=تحویلی!$E$1,تحویلی!$E$1&amp;COUNTIF(NOSA!$O$1:O2990,تحویلی!$E$1),"")),"")</f>
        <v/>
      </c>
      <c r="E2990" s="10" t="str">
        <f t="shared" si="190"/>
        <v>25376864</v>
      </c>
      <c r="F2990" s="10" t="str">
        <f>IFERROR(VLOOKUP(I2990,DATABASE!$N:$O,2,FALSE),"")</f>
        <v>كفش ايمني</v>
      </c>
      <c r="G2990" s="3" t="s">
        <v>2914</v>
      </c>
      <c r="H2990" s="4">
        <v>25376</v>
      </c>
      <c r="I2990" s="3" t="s">
        <v>1526</v>
      </c>
      <c r="J2990" s="3" t="s">
        <v>1729</v>
      </c>
      <c r="K2990" s="5">
        <v>1</v>
      </c>
      <c r="L2990" s="3" t="s">
        <v>3</v>
      </c>
      <c r="M2990" s="3" t="s">
        <v>47</v>
      </c>
      <c r="N2990" s="3" t="s">
        <v>3215</v>
      </c>
      <c r="O2990" s="1">
        <v>864</v>
      </c>
      <c r="P2990" s="4">
        <v>0</v>
      </c>
      <c r="Q2990" s="10">
        <f t="shared" si="191"/>
        <v>864</v>
      </c>
    </row>
    <row r="2991" spans="2:17" ht="20.25" customHeight="1">
      <c r="B2991" s="10" t="str">
        <f t="shared" si="188"/>
        <v>كلاه ايمني864</v>
      </c>
      <c r="C2991" s="10" t="str">
        <f t="shared" si="189"/>
        <v>كلاه ايمني1402/09/11864</v>
      </c>
      <c r="D2991" s="10" t="str">
        <f>IFERROR(IF(تحویلی!$E$1="","",IF(NOSA!O2991=تحویلی!$E$1,تحویلی!$E$1&amp;COUNTIF(NOSA!$O$1:O2991,تحویلی!$E$1),"")),"")</f>
        <v/>
      </c>
      <c r="E2991" s="10" t="str">
        <f t="shared" si="190"/>
        <v>25376864</v>
      </c>
      <c r="F2991" s="10" t="str">
        <f>IFERROR(VLOOKUP(I2991,DATABASE!$N:$O,2,FALSE),"")</f>
        <v>كلاه ايمني</v>
      </c>
      <c r="G2991" s="3" t="s">
        <v>2914</v>
      </c>
      <c r="H2991" s="4">
        <v>25376</v>
      </c>
      <c r="I2991" s="3" t="s">
        <v>1476</v>
      </c>
      <c r="J2991" s="3" t="s">
        <v>1647</v>
      </c>
      <c r="K2991" s="5">
        <v>1</v>
      </c>
      <c r="L2991" s="3" t="s">
        <v>8</v>
      </c>
      <c r="M2991" s="3" t="s">
        <v>47</v>
      </c>
      <c r="N2991" s="3" t="s">
        <v>3215</v>
      </c>
      <c r="O2991" s="1">
        <v>864</v>
      </c>
      <c r="P2991" s="4">
        <v>0</v>
      </c>
      <c r="Q2991" s="10">
        <f t="shared" si="191"/>
        <v>864</v>
      </c>
    </row>
    <row r="2992" spans="2:17" ht="20.25" customHeight="1">
      <c r="B2992" s="10" t="str">
        <f t="shared" si="188"/>
        <v>دستكش ضد برش سبك864</v>
      </c>
      <c r="C2992" s="10" t="str">
        <f t="shared" si="189"/>
        <v>دستكش ضد برش سبك1402/09/11864</v>
      </c>
      <c r="D2992" s="10" t="str">
        <f>IFERROR(IF(تحویلی!$E$1="","",IF(NOSA!O2992=تحویلی!$E$1,تحویلی!$E$1&amp;COUNTIF(NOSA!$O$1:O2992,تحویلی!$E$1),"")),"")</f>
        <v/>
      </c>
      <c r="E2992" s="10" t="str">
        <f t="shared" si="190"/>
        <v>25376864</v>
      </c>
      <c r="F2992" s="10" t="str">
        <f>IFERROR(VLOOKUP(I2992,DATABASE!$N:$O,2,FALSE),"")</f>
        <v>دستكش ضد برش سبك</v>
      </c>
      <c r="G2992" s="3" t="s">
        <v>2914</v>
      </c>
      <c r="H2992" s="4">
        <v>25376</v>
      </c>
      <c r="I2992" s="3" t="s">
        <v>1442</v>
      </c>
      <c r="J2992" s="3" t="s">
        <v>22</v>
      </c>
      <c r="K2992" s="5">
        <v>1</v>
      </c>
      <c r="L2992" s="3" t="s">
        <v>3</v>
      </c>
      <c r="M2992" s="3" t="s">
        <v>47</v>
      </c>
      <c r="N2992" s="3" t="s">
        <v>3215</v>
      </c>
      <c r="O2992" s="1">
        <v>864</v>
      </c>
      <c r="P2992" s="4">
        <v>0</v>
      </c>
      <c r="Q2992" s="10">
        <f t="shared" si="191"/>
        <v>864</v>
      </c>
    </row>
    <row r="2993" spans="2:17" ht="20.25" customHeight="1">
      <c r="B2993" s="10" t="str">
        <f t="shared" si="188"/>
        <v>گوشي اير پلاگ864</v>
      </c>
      <c r="C2993" s="10" t="str">
        <f t="shared" si="189"/>
        <v>گوشي اير پلاگ1402/09/11864</v>
      </c>
      <c r="D2993" s="10" t="str">
        <f>IFERROR(IF(تحویلی!$E$1="","",IF(NOSA!O2993=تحویلی!$E$1,تحویلی!$E$1&amp;COUNTIF(NOSA!$O$1:O2993,تحویلی!$E$1),"")),"")</f>
        <v/>
      </c>
      <c r="E2993" s="10" t="str">
        <f t="shared" si="190"/>
        <v>25376864</v>
      </c>
      <c r="F2993" s="10" t="str">
        <f>IFERROR(VLOOKUP(I2993,DATABASE!$N:$O,2,FALSE),"")</f>
        <v>گوشي اير پلاگ</v>
      </c>
      <c r="G2993" s="3" t="s">
        <v>2914</v>
      </c>
      <c r="H2993" s="4">
        <v>25376</v>
      </c>
      <c r="I2993" s="3" t="s">
        <v>1581</v>
      </c>
      <c r="J2993" s="3" t="s">
        <v>124</v>
      </c>
      <c r="K2993" s="5">
        <v>1</v>
      </c>
      <c r="L2993" s="3" t="s">
        <v>8</v>
      </c>
      <c r="M2993" s="3" t="s">
        <v>47</v>
      </c>
      <c r="N2993" s="3" t="s">
        <v>3215</v>
      </c>
      <c r="O2993" s="1">
        <v>864</v>
      </c>
      <c r="P2993" s="4">
        <v>0</v>
      </c>
      <c r="Q2993" s="10">
        <f t="shared" si="191"/>
        <v>864</v>
      </c>
    </row>
    <row r="2994" spans="2:17" ht="20.25" customHeight="1">
      <c r="B2994" s="10" t="str">
        <f t="shared" si="188"/>
        <v>لباس كار نسوز(بلوز و شلوار)847</v>
      </c>
      <c r="C2994" s="10" t="str">
        <f t="shared" si="189"/>
        <v>لباس كار نسوز(بلوز و شلوار)1402/09/11847</v>
      </c>
      <c r="D2994" s="10" t="str">
        <f>IFERROR(IF(تحویلی!$E$1="","",IF(NOSA!O2994=تحویلی!$E$1,تحویلی!$E$1&amp;COUNTIF(NOSA!$O$1:O2994,تحویلی!$E$1),"")),"")</f>
        <v/>
      </c>
      <c r="E2994" s="10" t="str">
        <f t="shared" si="190"/>
        <v>25380847</v>
      </c>
      <c r="F2994" s="10" t="str">
        <f>IFERROR(VLOOKUP(I2994,DATABASE!$N:$O,2,FALSE),"")</f>
        <v>لباس كار نسوز(بلوز و شلوار)</v>
      </c>
      <c r="G2994" s="3" t="s">
        <v>2914</v>
      </c>
      <c r="H2994" s="4">
        <v>25380</v>
      </c>
      <c r="I2994" s="3" t="s">
        <v>1701</v>
      </c>
      <c r="J2994" s="3" t="s">
        <v>1702</v>
      </c>
      <c r="K2994" s="5">
        <v>1</v>
      </c>
      <c r="L2994" s="3" t="s">
        <v>28</v>
      </c>
      <c r="M2994" s="3" t="s">
        <v>4</v>
      </c>
      <c r="N2994" s="3" t="s">
        <v>2746</v>
      </c>
      <c r="O2994" s="1">
        <v>847</v>
      </c>
      <c r="P2994" s="4">
        <v>0</v>
      </c>
      <c r="Q2994" s="10">
        <f t="shared" si="191"/>
        <v>847</v>
      </c>
    </row>
    <row r="2995" spans="2:17" ht="20.25" customHeight="1">
      <c r="B2995" s="10" t="str">
        <f t="shared" si="188"/>
        <v>چكمه ايمني نسوز847</v>
      </c>
      <c r="C2995" s="10" t="str">
        <f t="shared" si="189"/>
        <v>چكمه ايمني نسوز1402/09/11847</v>
      </c>
      <c r="D2995" s="10" t="str">
        <f>IFERROR(IF(تحویلی!$E$1="","",IF(NOSA!O2995=تحویلی!$E$1,تحویلی!$E$1&amp;COUNTIF(NOSA!$O$1:O2995,تحویلی!$E$1),"")),"")</f>
        <v/>
      </c>
      <c r="E2995" s="10" t="str">
        <f t="shared" si="190"/>
        <v>25380847</v>
      </c>
      <c r="F2995" s="10" t="str">
        <f>IFERROR(VLOOKUP(I2995,DATABASE!$N:$O,2,FALSE),"")</f>
        <v>چكمه ايمني نسوز</v>
      </c>
      <c r="G2995" s="3" t="s">
        <v>2914</v>
      </c>
      <c r="H2995" s="4">
        <v>25380</v>
      </c>
      <c r="I2995" s="3" t="s">
        <v>1697</v>
      </c>
      <c r="J2995" s="3" t="s">
        <v>1698</v>
      </c>
      <c r="K2995" s="5">
        <v>1</v>
      </c>
      <c r="L2995" s="3" t="s">
        <v>3</v>
      </c>
      <c r="M2995" s="3" t="s">
        <v>4</v>
      </c>
      <c r="N2995" s="3" t="s">
        <v>2746</v>
      </c>
      <c r="O2995" s="1">
        <v>847</v>
      </c>
      <c r="P2995" s="4">
        <v>0</v>
      </c>
      <c r="Q2995" s="10">
        <f t="shared" si="191"/>
        <v>847</v>
      </c>
    </row>
    <row r="2996" spans="2:17" ht="20.25" customHeight="1">
      <c r="B2996" s="10" t="str">
        <f t="shared" si="188"/>
        <v>لباس كار كارشناسي-مديران- بلوز و شلوار0</v>
      </c>
      <c r="C2996" s="10" t="str">
        <f t="shared" si="189"/>
        <v>لباس كار كارشناسي-مديران- بلوز و شلوار1402/09/110</v>
      </c>
      <c r="D2996" s="10" t="str">
        <f>IFERROR(IF(تحویلی!$E$1="","",IF(NOSA!O2996=تحویلی!$E$1,تحویلی!$E$1&amp;COUNTIF(NOSA!$O$1:O2996,تحویلی!$E$1),"")),"")</f>
        <v/>
      </c>
      <c r="E2996" s="10" t="str">
        <f t="shared" si="190"/>
        <v>253820</v>
      </c>
      <c r="F2996" s="10" t="str">
        <f>IFERROR(VLOOKUP(I2996,DATABASE!$N:$O,2,FALSE),"")</f>
        <v>لباس كار كارشناسي-مديران- بلوز و شلوار</v>
      </c>
      <c r="G2996" s="3" t="s">
        <v>2914</v>
      </c>
      <c r="H2996" s="4">
        <v>25382</v>
      </c>
      <c r="I2996" s="3" t="s">
        <v>1780</v>
      </c>
      <c r="J2996" s="3" t="s">
        <v>1781</v>
      </c>
      <c r="K2996" s="5">
        <v>1</v>
      </c>
      <c r="L2996" s="3" t="s">
        <v>28</v>
      </c>
      <c r="M2996" s="3" t="s">
        <v>202</v>
      </c>
      <c r="N2996" s="3" t="s">
        <v>3216</v>
      </c>
      <c r="O2996" s="1">
        <v>0</v>
      </c>
      <c r="P2996" s="4">
        <v>0</v>
      </c>
      <c r="Q2996" s="10">
        <f t="shared" si="191"/>
        <v>0</v>
      </c>
    </row>
    <row r="2997" spans="2:17" ht="20.25" customHeight="1">
      <c r="B2997" s="10" t="str">
        <f t="shared" si="188"/>
        <v>شيشه مات ماسك جوشكاري717</v>
      </c>
      <c r="C2997" s="10" t="str">
        <f t="shared" si="189"/>
        <v>شيشه مات ماسك جوشكاري1402/09/11717</v>
      </c>
      <c r="D2997" s="10" t="str">
        <f>IFERROR(IF(تحویلی!$E$1="","",IF(NOSA!O2997=تحویلی!$E$1,تحویلی!$E$1&amp;COUNTIF(NOSA!$O$1:O2997,تحویلی!$E$1),"")),"")</f>
        <v/>
      </c>
      <c r="E2997" s="10" t="str">
        <f t="shared" si="190"/>
        <v>25383717</v>
      </c>
      <c r="F2997" s="10" t="str">
        <f>IFERROR(VLOOKUP(I2997,DATABASE!$N:$O,2,FALSE),"")</f>
        <v>شيشه مات ماسك جوشكاري</v>
      </c>
      <c r="G2997" s="3" t="s">
        <v>2914</v>
      </c>
      <c r="H2997" s="4">
        <v>25383</v>
      </c>
      <c r="I2997" s="3" t="s">
        <v>1507</v>
      </c>
      <c r="J2997" s="3" t="s">
        <v>113</v>
      </c>
      <c r="K2997" s="5">
        <v>1</v>
      </c>
      <c r="L2997" s="3" t="s">
        <v>8</v>
      </c>
      <c r="M2997" s="3" t="s">
        <v>189</v>
      </c>
      <c r="N2997" s="3" t="s">
        <v>2728</v>
      </c>
      <c r="O2997" s="1">
        <v>717</v>
      </c>
      <c r="P2997" s="4">
        <v>0</v>
      </c>
      <c r="Q2997" s="10">
        <f t="shared" si="191"/>
        <v>717</v>
      </c>
    </row>
    <row r="2998" spans="2:17" ht="20.25" customHeight="1">
      <c r="B2998" s="10" t="str">
        <f t="shared" si="188"/>
        <v>دستكش ضد برش سبك822</v>
      </c>
      <c r="C2998" s="10" t="str">
        <f t="shared" si="189"/>
        <v>دستكش ضد برش سبك1402/09/11822</v>
      </c>
      <c r="D2998" s="10" t="str">
        <f>IFERROR(IF(تحویلی!$E$1="","",IF(NOSA!O2998=تحویلی!$E$1,تحویلی!$E$1&amp;COUNTIF(NOSA!$O$1:O2998,تحویلی!$E$1),"")),"")</f>
        <v/>
      </c>
      <c r="E2998" s="10" t="str">
        <f t="shared" si="190"/>
        <v>25386822</v>
      </c>
      <c r="F2998" s="10" t="str">
        <f>IFERROR(VLOOKUP(I2998,DATABASE!$N:$O,2,FALSE),"")</f>
        <v>دستكش ضد برش سبك</v>
      </c>
      <c r="G2998" s="3" t="s">
        <v>2914</v>
      </c>
      <c r="H2998" s="4">
        <v>25386</v>
      </c>
      <c r="I2998" s="3" t="s">
        <v>1442</v>
      </c>
      <c r="J2998" s="3" t="s">
        <v>22</v>
      </c>
      <c r="K2998" s="5">
        <v>1</v>
      </c>
      <c r="L2998" s="3" t="s">
        <v>3</v>
      </c>
      <c r="M2998" s="3" t="s">
        <v>47</v>
      </c>
      <c r="N2998" s="3" t="s">
        <v>2775</v>
      </c>
      <c r="O2998" s="1">
        <v>822</v>
      </c>
      <c r="P2998" s="4">
        <v>0</v>
      </c>
      <c r="Q2998" s="10">
        <f t="shared" si="191"/>
        <v>822</v>
      </c>
    </row>
    <row r="2999" spans="2:17" ht="20.25" customHeight="1">
      <c r="B2999" s="10" t="str">
        <f t="shared" si="188"/>
        <v>دستكش كف مواد سبك672</v>
      </c>
      <c r="C2999" s="10" t="str">
        <f t="shared" si="189"/>
        <v>دستكش كف مواد سبك1402/09/11672</v>
      </c>
      <c r="D2999" s="10" t="str">
        <f>IFERROR(IF(تحویلی!$E$1="","",IF(NOSA!O2999=تحویلی!$E$1,تحویلی!$E$1&amp;COUNTIF(NOSA!$O$1:O2999,تحویلی!$E$1),"")),"")</f>
        <v/>
      </c>
      <c r="E2999" s="10" t="str">
        <f t="shared" si="190"/>
        <v>25387672</v>
      </c>
      <c r="F2999" s="10" t="str">
        <f>IFERROR(VLOOKUP(I2999,DATABASE!$N:$O,2,FALSE),"")</f>
        <v>دستكش كف مواد سبك</v>
      </c>
      <c r="G2999" s="3" t="s">
        <v>2914</v>
      </c>
      <c r="H2999" s="4">
        <v>25387</v>
      </c>
      <c r="I2999" s="3" t="s">
        <v>1456</v>
      </c>
      <c r="J2999" s="3" t="s">
        <v>2</v>
      </c>
      <c r="K2999" s="5">
        <v>1</v>
      </c>
      <c r="L2999" s="3" t="s">
        <v>3</v>
      </c>
      <c r="M2999" s="3" t="s">
        <v>47</v>
      </c>
      <c r="N2999" s="3" t="s">
        <v>2814</v>
      </c>
      <c r="O2999" s="1">
        <v>672</v>
      </c>
      <c r="P2999" s="4">
        <v>1</v>
      </c>
      <c r="Q2999" s="10">
        <f t="shared" si="191"/>
        <v>672</v>
      </c>
    </row>
    <row r="3000" spans="2:17" ht="20.25" customHeight="1">
      <c r="B3000" s="10" t="str">
        <f t="shared" si="188"/>
        <v>دستكش ضد برش سبك739</v>
      </c>
      <c r="C3000" s="10" t="str">
        <f t="shared" si="189"/>
        <v>دستكش ضد برش سبك1402/09/12739</v>
      </c>
      <c r="D3000" s="10" t="str">
        <f>IFERROR(IF(تحویلی!$E$1="","",IF(NOSA!O3000=تحویلی!$E$1,تحویلی!$E$1&amp;COUNTIF(NOSA!$O$1:O3000,تحویلی!$E$1),"")),"")</f>
        <v/>
      </c>
      <c r="E3000" s="10" t="str">
        <f t="shared" si="190"/>
        <v>25399739</v>
      </c>
      <c r="F3000" s="10" t="str">
        <f>IFERROR(VLOOKUP(I3000,DATABASE!$N:$O,2,FALSE),"")</f>
        <v>دستكش ضد برش سبك</v>
      </c>
      <c r="G3000" s="3" t="s">
        <v>2915</v>
      </c>
      <c r="H3000" s="4">
        <v>25399</v>
      </c>
      <c r="I3000" s="3" t="s">
        <v>1442</v>
      </c>
      <c r="J3000" s="3" t="s">
        <v>22</v>
      </c>
      <c r="K3000" s="5">
        <v>1</v>
      </c>
      <c r="L3000" s="3" t="s">
        <v>3</v>
      </c>
      <c r="M3000" s="3" t="s">
        <v>47</v>
      </c>
      <c r="N3000" s="3" t="s">
        <v>1005</v>
      </c>
      <c r="O3000" s="1">
        <v>739</v>
      </c>
      <c r="P3000" s="4">
        <v>0</v>
      </c>
      <c r="Q3000" s="10">
        <f t="shared" si="191"/>
        <v>739</v>
      </c>
    </row>
    <row r="3001" spans="2:17" ht="20.25" customHeight="1">
      <c r="B3001" s="10" t="str">
        <f t="shared" si="188"/>
        <v>دستكش ضد برش سبك780</v>
      </c>
      <c r="C3001" s="10" t="str">
        <f t="shared" si="189"/>
        <v>دستكش ضد برش سبك1402/09/12780</v>
      </c>
      <c r="D3001" s="10" t="str">
        <f>IFERROR(IF(تحویلی!$E$1="","",IF(NOSA!O3001=تحویلی!$E$1,تحویلی!$E$1&amp;COUNTIF(NOSA!$O$1:O3001,تحویلی!$E$1),"")),"")</f>
        <v/>
      </c>
      <c r="E3001" s="10" t="str">
        <f t="shared" si="190"/>
        <v>25401780</v>
      </c>
      <c r="F3001" s="10" t="str">
        <f>IFERROR(VLOOKUP(I3001,DATABASE!$N:$O,2,FALSE),"")</f>
        <v>دستكش ضد برش سبك</v>
      </c>
      <c r="G3001" s="3" t="s">
        <v>2915</v>
      </c>
      <c r="H3001" s="4">
        <v>25401</v>
      </c>
      <c r="I3001" s="3" t="s">
        <v>1442</v>
      </c>
      <c r="J3001" s="3" t="s">
        <v>22</v>
      </c>
      <c r="K3001" s="5">
        <v>1</v>
      </c>
      <c r="L3001" s="3" t="s">
        <v>3</v>
      </c>
      <c r="M3001" s="3" t="s">
        <v>47</v>
      </c>
      <c r="N3001" s="3" t="s">
        <v>1253</v>
      </c>
      <c r="O3001" s="1">
        <v>780</v>
      </c>
      <c r="P3001" s="4">
        <v>0</v>
      </c>
      <c r="Q3001" s="10">
        <f t="shared" si="191"/>
        <v>780</v>
      </c>
    </row>
    <row r="3002" spans="2:17" ht="20.25" customHeight="1">
      <c r="B3002" s="10" t="str">
        <f t="shared" si="188"/>
        <v>گوشي اير پلاگ780</v>
      </c>
      <c r="C3002" s="10" t="str">
        <f t="shared" si="189"/>
        <v>گوشي اير پلاگ1402/09/12780</v>
      </c>
      <c r="D3002" s="10" t="str">
        <f>IFERROR(IF(تحویلی!$E$1="","",IF(NOSA!O3002=تحویلی!$E$1,تحویلی!$E$1&amp;COUNTIF(NOSA!$O$1:O3002,تحویلی!$E$1),"")),"")</f>
        <v/>
      </c>
      <c r="E3002" s="10" t="str">
        <f t="shared" si="190"/>
        <v>25401780</v>
      </c>
      <c r="F3002" s="10" t="str">
        <f>IFERROR(VLOOKUP(I3002,DATABASE!$N:$O,2,FALSE),"")</f>
        <v>گوشي اير پلاگ</v>
      </c>
      <c r="G3002" s="3" t="s">
        <v>2915</v>
      </c>
      <c r="H3002" s="4">
        <v>25401</v>
      </c>
      <c r="I3002" s="3" t="s">
        <v>1581</v>
      </c>
      <c r="J3002" s="3" t="s">
        <v>124</v>
      </c>
      <c r="K3002" s="5">
        <v>1</v>
      </c>
      <c r="L3002" s="3" t="s">
        <v>8</v>
      </c>
      <c r="M3002" s="3" t="s">
        <v>47</v>
      </c>
      <c r="N3002" s="3" t="s">
        <v>1253</v>
      </c>
      <c r="O3002" s="1">
        <v>780</v>
      </c>
      <c r="P3002" s="4">
        <v>0</v>
      </c>
      <c r="Q3002" s="10">
        <f t="shared" si="191"/>
        <v>780</v>
      </c>
    </row>
    <row r="3003" spans="2:17" ht="20.25" customHeight="1">
      <c r="B3003" s="10" t="str">
        <f t="shared" si="188"/>
        <v>نقاب تيره محافظ صورت معمولي248</v>
      </c>
      <c r="C3003" s="10" t="str">
        <f t="shared" si="189"/>
        <v>نقاب تيره محافظ صورت معمولي1402/09/12248</v>
      </c>
      <c r="D3003" s="10" t="str">
        <f>IFERROR(IF(تحویلی!$E$1="","",IF(NOSA!O3003=تحویلی!$E$1,تحویلی!$E$1&amp;COUNTIF(NOSA!$O$1:O3003,تحویلی!$E$1),"")),"")</f>
        <v/>
      </c>
      <c r="E3003" s="10" t="str">
        <f t="shared" si="190"/>
        <v>25409248</v>
      </c>
      <c r="F3003" s="10" t="str">
        <f>IFERROR(VLOOKUP(I3003,DATABASE!$N:$O,2,FALSE),"")</f>
        <v>نقاب تيره محافظ صورت معمولي</v>
      </c>
      <c r="G3003" s="3" t="s">
        <v>2915</v>
      </c>
      <c r="H3003" s="4">
        <v>25409</v>
      </c>
      <c r="I3003" s="3" t="s">
        <v>1557</v>
      </c>
      <c r="J3003" s="3" t="s">
        <v>115</v>
      </c>
      <c r="K3003" s="5">
        <v>1</v>
      </c>
      <c r="L3003" s="3" t="s">
        <v>8</v>
      </c>
      <c r="M3003" s="3" t="s">
        <v>4</v>
      </c>
      <c r="N3003" s="3" t="s">
        <v>237</v>
      </c>
      <c r="O3003" s="1">
        <v>248</v>
      </c>
      <c r="P3003" s="4">
        <v>1</v>
      </c>
      <c r="Q3003" s="10">
        <f t="shared" si="191"/>
        <v>248</v>
      </c>
    </row>
    <row r="3004" spans="2:17" ht="20.25" customHeight="1">
      <c r="B3004" s="10" t="str">
        <f t="shared" si="188"/>
        <v>هدگير نقاب248</v>
      </c>
      <c r="C3004" s="10" t="str">
        <f t="shared" si="189"/>
        <v>هدگير نقاب1402/09/12248</v>
      </c>
      <c r="D3004" s="10" t="str">
        <f>IFERROR(IF(تحویلی!$E$1="","",IF(NOSA!O3004=تحویلی!$E$1,تحویلی!$E$1&amp;COUNTIF(NOSA!$O$1:O3004,تحویلی!$E$1),"")),"")</f>
        <v/>
      </c>
      <c r="E3004" s="10" t="str">
        <f t="shared" si="190"/>
        <v>25409248</v>
      </c>
      <c r="F3004" s="10" t="str">
        <f>IFERROR(VLOOKUP(I3004,DATABASE!$N:$O,2,FALSE),"")</f>
        <v>هدگير نقاب</v>
      </c>
      <c r="G3004" s="3" t="s">
        <v>2915</v>
      </c>
      <c r="H3004" s="4">
        <v>25409</v>
      </c>
      <c r="I3004" s="3" t="s">
        <v>1468</v>
      </c>
      <c r="J3004" s="3" t="s">
        <v>12</v>
      </c>
      <c r="K3004" s="5">
        <v>1</v>
      </c>
      <c r="L3004" s="3" t="s">
        <v>8</v>
      </c>
      <c r="M3004" s="3" t="s">
        <v>4</v>
      </c>
      <c r="N3004" s="3" t="s">
        <v>237</v>
      </c>
      <c r="O3004" s="1">
        <v>248</v>
      </c>
      <c r="P3004" s="4">
        <v>1</v>
      </c>
      <c r="Q3004" s="10">
        <f t="shared" si="191"/>
        <v>248</v>
      </c>
    </row>
    <row r="3005" spans="2:17" ht="20.25" customHeight="1">
      <c r="B3005" s="10" t="str">
        <f t="shared" si="188"/>
        <v>دستكش كف مواد سبك856</v>
      </c>
      <c r="C3005" s="10" t="str">
        <f t="shared" si="189"/>
        <v>دستكش كف مواد سبك1402/09/12856</v>
      </c>
      <c r="D3005" s="10" t="str">
        <f>IFERROR(IF(تحویلی!$E$1="","",IF(NOSA!O3005=تحویلی!$E$1,تحویلی!$E$1&amp;COUNTIF(NOSA!$O$1:O3005,تحویلی!$E$1),"")),"")</f>
        <v/>
      </c>
      <c r="E3005" s="10" t="str">
        <f t="shared" si="190"/>
        <v>25410856</v>
      </c>
      <c r="F3005" s="10" t="str">
        <f>IFERROR(VLOOKUP(I3005,DATABASE!$N:$O,2,FALSE),"")</f>
        <v>دستكش كف مواد سبك</v>
      </c>
      <c r="G3005" s="154" t="s">
        <v>2915</v>
      </c>
      <c r="H3005" s="155">
        <v>25410</v>
      </c>
      <c r="I3005" s="154" t="s">
        <v>1456</v>
      </c>
      <c r="J3005" s="154" t="s">
        <v>2</v>
      </c>
      <c r="K3005" s="156">
        <v>1</v>
      </c>
      <c r="L3005" s="154" t="s">
        <v>3</v>
      </c>
      <c r="M3005" s="154" t="s">
        <v>47</v>
      </c>
      <c r="N3005" s="154" t="s">
        <v>2793</v>
      </c>
      <c r="O3005" s="153">
        <v>856</v>
      </c>
      <c r="P3005" s="155">
        <v>0</v>
      </c>
      <c r="Q3005" s="10">
        <f t="shared" si="191"/>
        <v>856</v>
      </c>
    </row>
    <row r="3006" spans="2:17" ht="20.25" customHeight="1">
      <c r="B3006" s="10" t="str">
        <f t="shared" ref="B3006:B3069" si="192">F3006&amp;Q3006</f>
        <v>دستكش كف مواد سبك855</v>
      </c>
      <c r="C3006" s="10" t="str">
        <f t="shared" ref="C3006:C3069" si="193">F3006&amp;G3006&amp;O3006</f>
        <v>دستكش كف مواد سبك1402/09/12855</v>
      </c>
      <c r="D3006" s="10" t="str">
        <f>IFERROR(IF(تحویلی!$E$1="","",IF(NOSA!O3006=تحویلی!$E$1,تحویلی!$E$1&amp;COUNTIF(NOSA!$O$1:O3006,تحویلی!$E$1),"")),"")</f>
        <v/>
      </c>
      <c r="E3006" s="10" t="str">
        <f t="shared" ref="E3006:E3069" si="194">H3006&amp;O3006</f>
        <v>25410855</v>
      </c>
      <c r="F3006" s="10" t="str">
        <f>IFERROR(VLOOKUP(I3006,DATABASE!$N:$O,2,FALSE),"")</f>
        <v>دستكش كف مواد سبك</v>
      </c>
      <c r="G3006" s="154" t="s">
        <v>2915</v>
      </c>
      <c r="H3006" s="155">
        <v>25410</v>
      </c>
      <c r="I3006" s="154" t="s">
        <v>1456</v>
      </c>
      <c r="J3006" s="154" t="s">
        <v>2</v>
      </c>
      <c r="K3006" s="156">
        <v>1</v>
      </c>
      <c r="L3006" s="154" t="s">
        <v>3</v>
      </c>
      <c r="M3006" s="154" t="s">
        <v>47</v>
      </c>
      <c r="N3006" s="154" t="s">
        <v>2815</v>
      </c>
      <c r="O3006" s="153">
        <v>855</v>
      </c>
      <c r="P3006" s="155">
        <v>0</v>
      </c>
      <c r="Q3006" s="10">
        <f t="shared" si="191"/>
        <v>855</v>
      </c>
    </row>
    <row r="3007" spans="2:17" ht="20.25" customHeight="1">
      <c r="B3007" s="10" t="str">
        <f t="shared" si="192"/>
        <v>نقاب تيره محافظ صورت معمولي766</v>
      </c>
      <c r="C3007" s="10" t="str">
        <f t="shared" si="193"/>
        <v>نقاب تيره محافظ صورت معمولي1402/09/12766</v>
      </c>
      <c r="D3007" s="10" t="str">
        <f>IFERROR(IF(تحویلی!$E$1="","",IF(NOSA!O3007=تحویلی!$E$1,تحویلی!$E$1&amp;COUNTIF(NOSA!$O$1:O3007,تحویلی!$E$1),"")),"")</f>
        <v/>
      </c>
      <c r="E3007" s="10" t="str">
        <f t="shared" si="194"/>
        <v>25412766</v>
      </c>
      <c r="F3007" s="10" t="str">
        <f>IFERROR(VLOOKUP(I3007,DATABASE!$N:$O,2,FALSE),"")</f>
        <v>نقاب تيره محافظ صورت معمولي</v>
      </c>
      <c r="G3007" s="154" t="s">
        <v>2915</v>
      </c>
      <c r="H3007" s="155">
        <v>25412</v>
      </c>
      <c r="I3007" s="154" t="s">
        <v>1557</v>
      </c>
      <c r="J3007" s="154" t="s">
        <v>115</v>
      </c>
      <c r="K3007" s="156">
        <v>1</v>
      </c>
      <c r="L3007" s="154" t="s">
        <v>8</v>
      </c>
      <c r="M3007" s="154" t="s">
        <v>4</v>
      </c>
      <c r="N3007" s="154" t="s">
        <v>1059</v>
      </c>
      <c r="O3007" s="153">
        <v>766</v>
      </c>
      <c r="P3007" s="155">
        <v>1</v>
      </c>
      <c r="Q3007" s="10">
        <f t="shared" si="191"/>
        <v>766</v>
      </c>
    </row>
    <row r="3008" spans="2:17" ht="20.25" customHeight="1">
      <c r="B3008" s="10" t="str">
        <f t="shared" si="192"/>
        <v>دستكش ضد برش سبك766</v>
      </c>
      <c r="C3008" s="10" t="str">
        <f t="shared" si="193"/>
        <v>دستكش ضد برش سبك1402/09/12766</v>
      </c>
      <c r="D3008" s="10" t="str">
        <f>IFERROR(IF(تحویلی!$E$1="","",IF(NOSA!O3008=تحویلی!$E$1,تحویلی!$E$1&amp;COUNTIF(NOSA!$O$1:O3008,تحویلی!$E$1),"")),"")</f>
        <v/>
      </c>
      <c r="E3008" s="10" t="str">
        <f t="shared" si="194"/>
        <v>25412766</v>
      </c>
      <c r="F3008" s="10" t="str">
        <f>IFERROR(VLOOKUP(I3008,DATABASE!$N:$O,2,FALSE),"")</f>
        <v>دستكش ضد برش سبك</v>
      </c>
      <c r="G3008" s="154" t="s">
        <v>2915</v>
      </c>
      <c r="H3008" s="155">
        <v>25412</v>
      </c>
      <c r="I3008" s="154" t="s">
        <v>1442</v>
      </c>
      <c r="J3008" s="154" t="s">
        <v>22</v>
      </c>
      <c r="K3008" s="156">
        <v>1</v>
      </c>
      <c r="L3008" s="154" t="s">
        <v>3</v>
      </c>
      <c r="M3008" s="154" t="s">
        <v>4</v>
      </c>
      <c r="N3008" s="154" t="s">
        <v>1059</v>
      </c>
      <c r="O3008" s="153">
        <v>766</v>
      </c>
      <c r="P3008" s="155">
        <v>0</v>
      </c>
      <c r="Q3008" s="10">
        <f t="shared" si="191"/>
        <v>766</v>
      </c>
    </row>
    <row r="3009" spans="2:17" ht="20.25" customHeight="1">
      <c r="B3009" s="10" t="str">
        <f t="shared" si="192"/>
        <v>دستكش استاد كار861</v>
      </c>
      <c r="C3009" s="10" t="str">
        <f t="shared" si="193"/>
        <v>دستكش استاد كار1402/09/12861</v>
      </c>
      <c r="D3009" s="10" t="str">
        <f>IFERROR(IF(تحویلی!$E$1="","",IF(NOSA!O3009=تحویلی!$E$1,تحویلی!$E$1&amp;COUNTIF(NOSA!$O$1:O3009,تحویلی!$E$1),"")),"")</f>
        <v/>
      </c>
      <c r="E3009" s="10" t="str">
        <f t="shared" si="194"/>
        <v>25419861</v>
      </c>
      <c r="F3009" s="10" t="str">
        <f>IFERROR(VLOOKUP(I3009,DATABASE!$N:$O,2,FALSE),"")</f>
        <v>دستكش استاد كار</v>
      </c>
      <c r="G3009" s="154" t="s">
        <v>2915</v>
      </c>
      <c r="H3009" s="155">
        <v>25419</v>
      </c>
      <c r="I3009" s="154" t="s">
        <v>1543</v>
      </c>
      <c r="J3009" s="154" t="s">
        <v>255</v>
      </c>
      <c r="K3009" s="156">
        <v>1</v>
      </c>
      <c r="L3009" s="154" t="s">
        <v>3</v>
      </c>
      <c r="M3009" s="154" t="s">
        <v>47</v>
      </c>
      <c r="N3009" s="154" t="s">
        <v>3217</v>
      </c>
      <c r="O3009" s="153">
        <v>861</v>
      </c>
      <c r="P3009" s="155">
        <v>0</v>
      </c>
      <c r="Q3009" s="10">
        <f t="shared" si="191"/>
        <v>861</v>
      </c>
    </row>
    <row r="3010" spans="2:17" ht="20.25" customHeight="1">
      <c r="B3010" s="10" t="str">
        <f t="shared" si="192"/>
        <v>دستكش كف مواد سبك733</v>
      </c>
      <c r="C3010" s="10" t="str">
        <f t="shared" si="193"/>
        <v>دستكش كف مواد سبك1402/09/12733</v>
      </c>
      <c r="D3010" s="10" t="str">
        <f>IFERROR(IF(تحویلی!$E$1="","",IF(NOSA!O3010=تحویلی!$E$1,تحویلی!$E$1&amp;COUNTIF(NOSA!$O$1:O3010,تحویلی!$E$1),"")),"")</f>
        <v/>
      </c>
      <c r="E3010" s="10" t="str">
        <f t="shared" si="194"/>
        <v>25427733</v>
      </c>
      <c r="F3010" s="10" t="str">
        <f>IFERROR(VLOOKUP(I3010,DATABASE!$N:$O,2,FALSE),"")</f>
        <v>دستكش كف مواد سبك</v>
      </c>
      <c r="G3010" s="154" t="s">
        <v>2915</v>
      </c>
      <c r="H3010" s="155">
        <v>25427</v>
      </c>
      <c r="I3010" s="154" t="s">
        <v>1456</v>
      </c>
      <c r="J3010" s="154" t="s">
        <v>2</v>
      </c>
      <c r="K3010" s="156">
        <v>1</v>
      </c>
      <c r="L3010" s="154" t="s">
        <v>3</v>
      </c>
      <c r="M3010" s="154" t="s">
        <v>47</v>
      </c>
      <c r="N3010" s="154" t="s">
        <v>628</v>
      </c>
      <c r="O3010" s="153">
        <v>733</v>
      </c>
      <c r="P3010" s="155">
        <v>1</v>
      </c>
      <c r="Q3010" s="10">
        <f t="shared" si="191"/>
        <v>733</v>
      </c>
    </row>
    <row r="3011" spans="2:17" ht="20.25" customHeight="1">
      <c r="B3011" s="10" t="str">
        <f t="shared" si="192"/>
        <v>دستكش ضد برش سبك471</v>
      </c>
      <c r="C3011" s="10" t="str">
        <f t="shared" si="193"/>
        <v>دستكش ضد برش سبك1402/09/12471</v>
      </c>
      <c r="D3011" s="10" t="str">
        <f>IFERROR(IF(تحویلی!$E$1="","",IF(NOSA!O3011=تحویلی!$E$1,تحویلی!$E$1&amp;COUNTIF(NOSA!$O$1:O3011,تحویلی!$E$1),"")),"")</f>
        <v/>
      </c>
      <c r="E3011" s="10" t="str">
        <f t="shared" si="194"/>
        <v>25429471</v>
      </c>
      <c r="F3011" s="10" t="str">
        <f>IFERROR(VLOOKUP(I3011,DATABASE!$N:$O,2,FALSE),"")</f>
        <v>دستكش ضد برش سبك</v>
      </c>
      <c r="G3011" s="154" t="s">
        <v>2915</v>
      </c>
      <c r="H3011" s="155">
        <v>25429</v>
      </c>
      <c r="I3011" s="154" t="s">
        <v>1442</v>
      </c>
      <c r="J3011" s="154" t="s">
        <v>22</v>
      </c>
      <c r="K3011" s="156">
        <v>1</v>
      </c>
      <c r="L3011" s="154" t="s">
        <v>3</v>
      </c>
      <c r="M3011" s="154" t="s">
        <v>43</v>
      </c>
      <c r="N3011" s="154" t="s">
        <v>97</v>
      </c>
      <c r="O3011" s="153">
        <v>471</v>
      </c>
      <c r="P3011" s="155">
        <v>0</v>
      </c>
      <c r="Q3011" s="10">
        <f t="shared" si="191"/>
        <v>471</v>
      </c>
    </row>
    <row r="3012" spans="2:17" ht="20.25" customHeight="1">
      <c r="B3012" s="10" t="str">
        <f t="shared" si="192"/>
        <v>دستكش كف مواد سبك540</v>
      </c>
      <c r="C3012" s="10" t="str">
        <f t="shared" si="193"/>
        <v>دستكش كف مواد سبك1402/09/12540</v>
      </c>
      <c r="D3012" s="10" t="str">
        <f>IFERROR(IF(تحویلی!$E$1="","",IF(NOSA!O3012=تحویلی!$E$1,تحویلی!$E$1&amp;COUNTIF(NOSA!$O$1:O3012,تحویلی!$E$1),"")),"")</f>
        <v/>
      </c>
      <c r="E3012" s="10" t="str">
        <f t="shared" si="194"/>
        <v>25433540</v>
      </c>
      <c r="F3012" s="10" t="str">
        <f>IFERROR(VLOOKUP(I3012,DATABASE!$N:$O,2,FALSE),"")</f>
        <v>دستكش كف مواد سبك</v>
      </c>
      <c r="G3012" s="154" t="s">
        <v>2915</v>
      </c>
      <c r="H3012" s="155">
        <v>25433</v>
      </c>
      <c r="I3012" s="154" t="s">
        <v>1456</v>
      </c>
      <c r="J3012" s="154" t="s">
        <v>2</v>
      </c>
      <c r="K3012" s="156">
        <v>1</v>
      </c>
      <c r="L3012" s="154" t="s">
        <v>3</v>
      </c>
      <c r="M3012" s="154" t="s">
        <v>19</v>
      </c>
      <c r="N3012" s="154" t="s">
        <v>2833</v>
      </c>
      <c r="O3012" s="153">
        <v>540</v>
      </c>
      <c r="P3012" s="155">
        <v>0</v>
      </c>
      <c r="Q3012" s="10">
        <f t="shared" si="191"/>
        <v>540</v>
      </c>
    </row>
    <row r="3013" spans="2:17" ht="20.25" customHeight="1">
      <c r="B3013" s="10" t="str">
        <f t="shared" si="192"/>
        <v>دستكش ضد برش سبك69</v>
      </c>
      <c r="C3013" s="10" t="str">
        <f t="shared" si="193"/>
        <v>دستكش ضد برش سبك1402/09/1269</v>
      </c>
      <c r="D3013" s="10" t="str">
        <f>IFERROR(IF(تحویلی!$E$1="","",IF(NOSA!O3013=تحویلی!$E$1,تحویلی!$E$1&amp;COUNTIF(NOSA!$O$1:O3013,تحویلی!$E$1),"")),"")</f>
        <v/>
      </c>
      <c r="E3013" s="10" t="str">
        <f t="shared" si="194"/>
        <v>2543669</v>
      </c>
      <c r="F3013" s="10" t="str">
        <f>IFERROR(VLOOKUP(I3013,DATABASE!$N:$O,2,FALSE),"")</f>
        <v>دستكش ضد برش سبك</v>
      </c>
      <c r="G3013" s="154" t="s">
        <v>2915</v>
      </c>
      <c r="H3013" s="155">
        <v>25436</v>
      </c>
      <c r="I3013" s="154" t="s">
        <v>1442</v>
      </c>
      <c r="J3013" s="154" t="s">
        <v>22</v>
      </c>
      <c r="K3013" s="156">
        <v>1</v>
      </c>
      <c r="L3013" s="154" t="s">
        <v>3</v>
      </c>
      <c r="M3013" s="154" t="s">
        <v>19</v>
      </c>
      <c r="N3013" s="154" t="s">
        <v>2784</v>
      </c>
      <c r="O3013" s="153">
        <v>69</v>
      </c>
      <c r="P3013" s="155">
        <v>0</v>
      </c>
      <c r="Q3013" s="10">
        <f t="shared" si="191"/>
        <v>69</v>
      </c>
    </row>
    <row r="3014" spans="2:17" ht="20.25" customHeight="1">
      <c r="B3014" s="10" t="str">
        <f t="shared" si="192"/>
        <v>دستكش ضد برش سبك706</v>
      </c>
      <c r="C3014" s="10" t="str">
        <f t="shared" si="193"/>
        <v>دستكش ضد برش سبك1402/09/13706</v>
      </c>
      <c r="D3014" s="10" t="str">
        <f>IFERROR(IF(تحویلی!$E$1="","",IF(NOSA!O3014=تحویلی!$E$1,تحویلی!$E$1&amp;COUNTIF(NOSA!$O$1:O3014,تحویلی!$E$1),"")),"")</f>
        <v/>
      </c>
      <c r="E3014" s="10" t="str">
        <f t="shared" si="194"/>
        <v>25453706</v>
      </c>
      <c r="F3014" s="10" t="str">
        <f>IFERROR(VLOOKUP(I3014,DATABASE!$N:$O,2,FALSE),"")</f>
        <v>دستكش ضد برش سبك</v>
      </c>
      <c r="G3014" s="154" t="s">
        <v>2916</v>
      </c>
      <c r="H3014" s="155">
        <v>25453</v>
      </c>
      <c r="I3014" s="154" t="s">
        <v>1442</v>
      </c>
      <c r="J3014" s="154" t="s">
        <v>22</v>
      </c>
      <c r="K3014" s="156">
        <v>1</v>
      </c>
      <c r="L3014" s="154" t="s">
        <v>3</v>
      </c>
      <c r="M3014" s="154" t="s">
        <v>40</v>
      </c>
      <c r="N3014" s="154" t="s">
        <v>1344</v>
      </c>
      <c r="O3014" s="153">
        <v>706</v>
      </c>
      <c r="P3014" s="155">
        <v>0</v>
      </c>
      <c r="Q3014" s="10">
        <f t="shared" si="191"/>
        <v>706</v>
      </c>
    </row>
    <row r="3015" spans="2:17" ht="20.25" customHeight="1">
      <c r="B3015" s="10" t="str">
        <f t="shared" si="192"/>
        <v>دستكش ضد برش سبك694</v>
      </c>
      <c r="C3015" s="10" t="str">
        <f t="shared" si="193"/>
        <v>دستكش ضد برش سبك1402/09/13694</v>
      </c>
      <c r="D3015" s="10" t="str">
        <f>IFERROR(IF(تحویلی!$E$1="","",IF(NOSA!O3015=تحویلی!$E$1,تحویلی!$E$1&amp;COUNTIF(NOSA!$O$1:O3015,تحویلی!$E$1),"")),"")</f>
        <v/>
      </c>
      <c r="E3015" s="10" t="str">
        <f t="shared" si="194"/>
        <v>25454694</v>
      </c>
      <c r="F3015" s="10" t="str">
        <f>IFERROR(VLOOKUP(I3015,DATABASE!$N:$O,2,FALSE),"")</f>
        <v>دستكش ضد برش سبك</v>
      </c>
      <c r="G3015" s="3" t="s">
        <v>2916</v>
      </c>
      <c r="H3015" s="4">
        <v>25454</v>
      </c>
      <c r="I3015" s="3" t="s">
        <v>1442</v>
      </c>
      <c r="J3015" s="3" t="s">
        <v>22</v>
      </c>
      <c r="K3015" s="5">
        <v>1</v>
      </c>
      <c r="L3015" s="3" t="s">
        <v>3</v>
      </c>
      <c r="M3015" s="3" t="s">
        <v>47</v>
      </c>
      <c r="N3015" s="3" t="s">
        <v>128</v>
      </c>
      <c r="O3015" s="1">
        <v>694</v>
      </c>
      <c r="P3015" s="4">
        <v>0</v>
      </c>
      <c r="Q3015" s="10">
        <f t="shared" si="191"/>
        <v>694</v>
      </c>
    </row>
    <row r="3016" spans="2:17" ht="20.25" customHeight="1">
      <c r="B3016" s="10" t="str">
        <f t="shared" si="192"/>
        <v>دستكش ضد برش سبك842</v>
      </c>
      <c r="C3016" s="10" t="str">
        <f t="shared" si="193"/>
        <v>دستكش ضد برش سبك1402/09/13842</v>
      </c>
      <c r="D3016" s="10" t="str">
        <f>IFERROR(IF(تحویلی!$E$1="","",IF(NOSA!O3016=تحویلی!$E$1,تحویلی!$E$1&amp;COUNTIF(NOSA!$O$1:O3016,تحویلی!$E$1),"")),"")</f>
        <v/>
      </c>
      <c r="E3016" s="10" t="str">
        <f t="shared" si="194"/>
        <v>25455842</v>
      </c>
      <c r="F3016" s="10" t="str">
        <f>IFERROR(VLOOKUP(I3016,DATABASE!$N:$O,2,FALSE),"")</f>
        <v>دستكش ضد برش سبك</v>
      </c>
      <c r="G3016" s="3" t="s">
        <v>2916</v>
      </c>
      <c r="H3016" s="4">
        <v>25455</v>
      </c>
      <c r="I3016" s="3" t="s">
        <v>1442</v>
      </c>
      <c r="J3016" s="3" t="s">
        <v>22</v>
      </c>
      <c r="K3016" s="5">
        <v>1</v>
      </c>
      <c r="L3016" s="3" t="s">
        <v>3</v>
      </c>
      <c r="M3016" s="3" t="s">
        <v>4</v>
      </c>
      <c r="N3016" s="3" t="s">
        <v>3206</v>
      </c>
      <c r="O3016" s="1">
        <v>842</v>
      </c>
      <c r="P3016" s="4">
        <v>0</v>
      </c>
      <c r="Q3016" s="10">
        <f t="shared" si="191"/>
        <v>842</v>
      </c>
    </row>
    <row r="3017" spans="2:17" ht="20.25" customHeight="1">
      <c r="B3017" s="10" t="str">
        <f t="shared" si="192"/>
        <v>دستكش ساق بلند نسوز842</v>
      </c>
      <c r="C3017" s="10" t="str">
        <f t="shared" si="193"/>
        <v>دستكش ساق بلند نسوز1402/09/13842</v>
      </c>
      <c r="D3017" s="10" t="str">
        <f>IFERROR(IF(تحویلی!$E$1="","",IF(NOSA!O3017=تحویلی!$E$1,تحویلی!$E$1&amp;COUNTIF(NOSA!$O$1:O3017,تحویلی!$E$1),"")),"")</f>
        <v/>
      </c>
      <c r="E3017" s="10" t="str">
        <f t="shared" si="194"/>
        <v>25455842</v>
      </c>
      <c r="F3017" s="10" t="str">
        <f>IFERROR(VLOOKUP(I3017,DATABASE!$N:$O,2,FALSE),"")</f>
        <v>دستكش ساق بلند نسوز</v>
      </c>
      <c r="G3017" s="3" t="s">
        <v>2916</v>
      </c>
      <c r="H3017" s="4">
        <v>25455</v>
      </c>
      <c r="I3017" s="3" t="s">
        <v>1461</v>
      </c>
      <c r="J3017" s="3" t="s">
        <v>34</v>
      </c>
      <c r="K3017" s="5">
        <v>1</v>
      </c>
      <c r="L3017" s="3" t="s">
        <v>3</v>
      </c>
      <c r="M3017" s="3" t="s">
        <v>4</v>
      </c>
      <c r="N3017" s="3" t="s">
        <v>3206</v>
      </c>
      <c r="O3017" s="1">
        <v>842</v>
      </c>
      <c r="P3017" s="4">
        <v>0</v>
      </c>
      <c r="Q3017" s="10">
        <f t="shared" si="191"/>
        <v>842</v>
      </c>
    </row>
    <row r="3018" spans="2:17" ht="20.25" customHeight="1">
      <c r="B3018" s="10" t="str">
        <f t="shared" si="192"/>
        <v>نقاب تيره محافظ صورت معمولي202</v>
      </c>
      <c r="C3018" s="10" t="str">
        <f t="shared" si="193"/>
        <v>نقاب تيره محافظ صورت معمولي1402/09/13202</v>
      </c>
      <c r="D3018" s="10" t="str">
        <f>IFERROR(IF(تحویلی!$E$1="","",IF(NOSA!O3018=تحویلی!$E$1,تحویلی!$E$1&amp;COUNTIF(NOSA!$O$1:O3018,تحویلی!$E$1),"")),"")</f>
        <v/>
      </c>
      <c r="E3018" s="10" t="str">
        <f t="shared" si="194"/>
        <v>25461202</v>
      </c>
      <c r="F3018" s="10" t="str">
        <f>IFERROR(VLOOKUP(I3018,DATABASE!$N:$O,2,FALSE),"")</f>
        <v>نقاب تيره محافظ صورت معمولي</v>
      </c>
      <c r="G3018" s="3" t="s">
        <v>2916</v>
      </c>
      <c r="H3018" s="4">
        <v>25461</v>
      </c>
      <c r="I3018" s="3" t="s">
        <v>1557</v>
      </c>
      <c r="J3018" s="3" t="s">
        <v>115</v>
      </c>
      <c r="K3018" s="5">
        <v>1</v>
      </c>
      <c r="L3018" s="3" t="s">
        <v>8</v>
      </c>
      <c r="M3018" s="3" t="s">
        <v>19</v>
      </c>
      <c r="N3018" s="3" t="s">
        <v>469</v>
      </c>
      <c r="O3018" s="1">
        <v>202</v>
      </c>
      <c r="P3018" s="4">
        <v>0</v>
      </c>
      <c r="Q3018" s="10">
        <f t="shared" si="191"/>
        <v>202</v>
      </c>
    </row>
    <row r="3019" spans="2:17" ht="20.25" customHeight="1">
      <c r="B3019" s="10" t="str">
        <f t="shared" si="192"/>
        <v>رابط فنري نقاب كلاه ايمني202</v>
      </c>
      <c r="C3019" s="10" t="str">
        <f t="shared" si="193"/>
        <v>رابط فنري نقاب كلاه ايمني1402/09/13202</v>
      </c>
      <c r="D3019" s="10" t="str">
        <f>IFERROR(IF(تحویلی!$E$1="","",IF(NOSA!O3019=تحویلی!$E$1,تحویلی!$E$1&amp;COUNTIF(NOSA!$O$1:O3019,تحویلی!$E$1),"")),"")</f>
        <v/>
      </c>
      <c r="E3019" s="10" t="str">
        <f t="shared" si="194"/>
        <v>25461202</v>
      </c>
      <c r="F3019" s="10" t="str">
        <f>IFERROR(VLOOKUP(I3019,DATABASE!$N:$O,2,FALSE),"")</f>
        <v>رابط فنري نقاب كلاه ايمني</v>
      </c>
      <c r="G3019" s="3" t="s">
        <v>2916</v>
      </c>
      <c r="H3019" s="4">
        <v>25461</v>
      </c>
      <c r="I3019" s="3" t="s">
        <v>1454</v>
      </c>
      <c r="J3019" s="3" t="s">
        <v>135</v>
      </c>
      <c r="K3019" s="5">
        <v>1</v>
      </c>
      <c r="L3019" s="3" t="s">
        <v>8</v>
      </c>
      <c r="M3019" s="3" t="s">
        <v>19</v>
      </c>
      <c r="N3019" s="3" t="s">
        <v>469</v>
      </c>
      <c r="O3019" s="1">
        <v>202</v>
      </c>
      <c r="P3019" s="4">
        <v>0</v>
      </c>
      <c r="Q3019" s="10">
        <f t="shared" si="191"/>
        <v>202</v>
      </c>
    </row>
    <row r="3020" spans="2:17" ht="20.25" customHeight="1">
      <c r="B3020" s="10" t="str">
        <f t="shared" si="192"/>
        <v>دستكش استاد كار791</v>
      </c>
      <c r="C3020" s="10" t="str">
        <f t="shared" si="193"/>
        <v>دستكش استاد كار1402/09/13791</v>
      </c>
      <c r="D3020" s="10" t="str">
        <f>IFERROR(IF(تحویلی!$E$1="","",IF(NOSA!O3020=تحویلی!$E$1,تحویلی!$E$1&amp;COUNTIF(NOSA!$O$1:O3020,تحویلی!$E$1),"")),"")</f>
        <v/>
      </c>
      <c r="E3020" s="10" t="str">
        <f t="shared" si="194"/>
        <v>25469791</v>
      </c>
      <c r="F3020" s="10" t="str">
        <f>IFERROR(VLOOKUP(I3020,DATABASE!$N:$O,2,FALSE),"")</f>
        <v>دستكش استاد كار</v>
      </c>
      <c r="G3020" s="3" t="s">
        <v>2916</v>
      </c>
      <c r="H3020" s="4">
        <v>25469</v>
      </c>
      <c r="I3020" s="3" t="s">
        <v>1543</v>
      </c>
      <c r="J3020" s="3" t="s">
        <v>255</v>
      </c>
      <c r="K3020" s="5">
        <v>1</v>
      </c>
      <c r="L3020" s="3" t="s">
        <v>3</v>
      </c>
      <c r="M3020" s="3" t="s">
        <v>1489</v>
      </c>
      <c r="N3020" s="3" t="s">
        <v>2902</v>
      </c>
      <c r="O3020" s="1">
        <v>791</v>
      </c>
      <c r="P3020" s="4">
        <v>0</v>
      </c>
      <c r="Q3020" s="10">
        <f t="shared" si="191"/>
        <v>791</v>
      </c>
    </row>
    <row r="3021" spans="2:17" ht="20.25" customHeight="1">
      <c r="B3021" s="10" t="str">
        <f t="shared" si="192"/>
        <v>دستكش ضد برش سبك851</v>
      </c>
      <c r="C3021" s="10" t="str">
        <f t="shared" si="193"/>
        <v>دستكش ضد برش سبك1402/09/13851</v>
      </c>
      <c r="D3021" s="10" t="str">
        <f>IFERROR(IF(تحویلی!$E$1="","",IF(NOSA!O3021=تحویلی!$E$1,تحویلی!$E$1&amp;COUNTIF(NOSA!$O$1:O3021,تحویلی!$E$1),"")),"")</f>
        <v/>
      </c>
      <c r="E3021" s="10" t="str">
        <f t="shared" si="194"/>
        <v>25471851</v>
      </c>
      <c r="F3021" s="10" t="str">
        <f>IFERROR(VLOOKUP(I3021,DATABASE!$N:$O,2,FALSE),"")</f>
        <v>دستكش ضد برش سبك</v>
      </c>
      <c r="G3021" s="3" t="s">
        <v>2916</v>
      </c>
      <c r="H3021" s="4">
        <v>25471</v>
      </c>
      <c r="I3021" s="3" t="s">
        <v>1442</v>
      </c>
      <c r="J3021" s="3" t="s">
        <v>22</v>
      </c>
      <c r="K3021" s="5">
        <v>1</v>
      </c>
      <c r="L3021" s="3" t="s">
        <v>3</v>
      </c>
      <c r="M3021" s="3" t="s">
        <v>47</v>
      </c>
      <c r="N3021" s="3" t="s">
        <v>2847</v>
      </c>
      <c r="O3021" s="1">
        <v>851</v>
      </c>
      <c r="P3021" s="4">
        <v>0</v>
      </c>
      <c r="Q3021" s="10">
        <f t="shared" si="191"/>
        <v>851</v>
      </c>
    </row>
    <row r="3022" spans="2:17" ht="20.25" customHeight="1">
      <c r="B3022" s="10" t="str">
        <f t="shared" si="192"/>
        <v>دستكش ضد برش سبك827</v>
      </c>
      <c r="C3022" s="10" t="str">
        <f t="shared" si="193"/>
        <v>دستكش ضد برش سبك1402/09/13827</v>
      </c>
      <c r="D3022" s="10" t="str">
        <f>IFERROR(IF(تحویلی!$E$1="","",IF(NOSA!O3022=تحویلی!$E$1,تحویلی!$E$1&amp;COUNTIF(NOSA!$O$1:O3022,تحویلی!$E$1),"")),"")</f>
        <v/>
      </c>
      <c r="E3022" s="10" t="str">
        <f t="shared" si="194"/>
        <v>25478827</v>
      </c>
      <c r="F3022" s="10" t="str">
        <f>IFERROR(VLOOKUP(I3022,DATABASE!$N:$O,2,FALSE),"")</f>
        <v>دستكش ضد برش سبك</v>
      </c>
      <c r="G3022" s="3" t="s">
        <v>2916</v>
      </c>
      <c r="H3022" s="4">
        <v>25478</v>
      </c>
      <c r="I3022" s="3" t="s">
        <v>1442</v>
      </c>
      <c r="J3022" s="3" t="s">
        <v>22</v>
      </c>
      <c r="K3022" s="5">
        <v>1</v>
      </c>
      <c r="L3022" s="3" t="s">
        <v>3</v>
      </c>
      <c r="M3022" s="3" t="s">
        <v>47</v>
      </c>
      <c r="N3022" s="3" t="s">
        <v>2653</v>
      </c>
      <c r="O3022" s="1">
        <v>827</v>
      </c>
      <c r="P3022" s="4">
        <v>0</v>
      </c>
      <c r="Q3022" s="10">
        <f t="shared" si="191"/>
        <v>827</v>
      </c>
    </row>
    <row r="3023" spans="2:17" ht="20.25" customHeight="1">
      <c r="B3023" s="10" t="str">
        <f t="shared" si="192"/>
        <v>624</v>
      </c>
      <c r="C3023" s="10" t="str">
        <f t="shared" si="193"/>
        <v>1402/09/13624</v>
      </c>
      <c r="D3023" s="10" t="str">
        <f>IFERROR(IF(تحویلی!$E$1="","",IF(NOSA!O3023=تحویلی!$E$1,تحویلی!$E$1&amp;COUNTIF(NOSA!$O$1:O3023,تحویلی!$E$1),"")),"")</f>
        <v/>
      </c>
      <c r="E3023" s="10" t="str">
        <f t="shared" si="194"/>
        <v>25484624</v>
      </c>
      <c r="F3023" s="10" t="str">
        <f>IFERROR(VLOOKUP(I3023,DATABASE!$N:$O,2,FALSE),"")</f>
        <v/>
      </c>
      <c r="G3023" s="3" t="s">
        <v>2916</v>
      </c>
      <c r="H3023" s="4">
        <v>25484</v>
      </c>
      <c r="I3023" s="3" t="s">
        <v>2785</v>
      </c>
      <c r="J3023" s="3" t="s">
        <v>2786</v>
      </c>
      <c r="K3023" s="5">
        <v>1</v>
      </c>
      <c r="L3023" s="3" t="s">
        <v>8</v>
      </c>
      <c r="M3023" s="3" t="s">
        <v>25</v>
      </c>
      <c r="N3023" s="3" t="s">
        <v>226</v>
      </c>
      <c r="O3023" s="1">
        <v>624</v>
      </c>
      <c r="P3023" s="4">
        <v>0</v>
      </c>
      <c r="Q3023" s="10">
        <f t="shared" si="191"/>
        <v>624</v>
      </c>
    </row>
    <row r="3024" spans="2:17" ht="20.25" customHeight="1">
      <c r="B3024" s="10" t="str">
        <f t="shared" si="192"/>
        <v>پيشبند نسوز چرمي624</v>
      </c>
      <c r="C3024" s="10" t="str">
        <f t="shared" si="193"/>
        <v>پيشبند نسوز چرمي1402/09/13624</v>
      </c>
      <c r="D3024" s="10" t="str">
        <f>IFERROR(IF(تحویلی!$E$1="","",IF(NOSA!O3024=تحویلی!$E$1,تحویلی!$E$1&amp;COUNTIF(NOSA!$O$1:O3024,تحویلی!$E$1),"")),"")</f>
        <v/>
      </c>
      <c r="E3024" s="10" t="str">
        <f t="shared" si="194"/>
        <v>25484624</v>
      </c>
      <c r="F3024" s="10" t="str">
        <f>IFERROR(VLOOKUP(I3024,DATABASE!$N:$O,2,FALSE),"")</f>
        <v>پيشبند نسوز چرمي</v>
      </c>
      <c r="G3024" s="3" t="s">
        <v>2916</v>
      </c>
      <c r="H3024" s="4">
        <v>25484</v>
      </c>
      <c r="I3024" s="3" t="s">
        <v>1459</v>
      </c>
      <c r="J3024" s="3" t="s">
        <v>15</v>
      </c>
      <c r="K3024" s="5">
        <v>1</v>
      </c>
      <c r="L3024" s="3" t="s">
        <v>8</v>
      </c>
      <c r="M3024" s="3" t="s">
        <v>25</v>
      </c>
      <c r="N3024" s="3" t="s">
        <v>226</v>
      </c>
      <c r="O3024" s="1">
        <v>624</v>
      </c>
      <c r="P3024" s="4">
        <v>0</v>
      </c>
      <c r="Q3024" s="10">
        <f t="shared" si="191"/>
        <v>624</v>
      </c>
    </row>
    <row r="3025" spans="2:17" ht="20.25" customHeight="1">
      <c r="B3025" s="10" t="str">
        <f t="shared" si="192"/>
        <v>لباس زير زمستاني- بلوز و شلوار845</v>
      </c>
      <c r="C3025" s="10" t="str">
        <f t="shared" si="193"/>
        <v>لباس زير زمستاني- بلوز و شلوار1402/09/13845</v>
      </c>
      <c r="D3025" s="10" t="str">
        <f>IFERROR(IF(تحویلی!$E$1="","",IF(NOSA!O3025=تحویلی!$E$1,تحویلی!$E$1&amp;COUNTIF(NOSA!$O$1:O3025,تحویلی!$E$1),"")),"")</f>
        <v/>
      </c>
      <c r="E3025" s="10" t="str">
        <f t="shared" si="194"/>
        <v>25495845</v>
      </c>
      <c r="F3025" s="10" t="str">
        <f>IFERROR(VLOOKUP(I3025,DATABASE!$N:$O,2,FALSE),"")</f>
        <v>لباس زير زمستاني- بلوز و شلوار</v>
      </c>
      <c r="G3025" s="3" t="s">
        <v>2916</v>
      </c>
      <c r="H3025" s="4">
        <v>25495</v>
      </c>
      <c r="I3025" s="3" t="s">
        <v>2361</v>
      </c>
      <c r="J3025" s="3" t="s">
        <v>2826</v>
      </c>
      <c r="K3025" s="5">
        <v>1</v>
      </c>
      <c r="L3025" s="3" t="s">
        <v>28</v>
      </c>
      <c r="M3025" s="3" t="s">
        <v>47</v>
      </c>
      <c r="N3025" s="3" t="s">
        <v>2701</v>
      </c>
      <c r="O3025" s="1">
        <v>845</v>
      </c>
      <c r="P3025" s="4">
        <v>0</v>
      </c>
      <c r="Q3025" s="10">
        <f t="shared" si="191"/>
        <v>845</v>
      </c>
    </row>
    <row r="3026" spans="2:17" ht="20.25" customHeight="1">
      <c r="B3026" s="10" t="str">
        <f t="shared" si="192"/>
        <v>لباس زير زمستاني- بلوز و شلوار731</v>
      </c>
      <c r="C3026" s="10" t="str">
        <f t="shared" si="193"/>
        <v>لباس زير زمستاني- بلوز و شلوار1402/09/13731</v>
      </c>
      <c r="D3026" s="10" t="str">
        <f>IFERROR(IF(تحویلی!$E$1="","",IF(NOSA!O3026=تحویلی!$E$1,تحویلی!$E$1&amp;COUNTIF(NOSA!$O$1:O3026,تحویلی!$E$1),"")),"")</f>
        <v/>
      </c>
      <c r="E3026" s="10" t="str">
        <f t="shared" si="194"/>
        <v>25497731</v>
      </c>
      <c r="F3026" s="10" t="str">
        <f>IFERROR(VLOOKUP(I3026,DATABASE!$N:$O,2,FALSE),"")</f>
        <v>لباس زير زمستاني- بلوز و شلوار</v>
      </c>
      <c r="G3026" s="3" t="s">
        <v>2916</v>
      </c>
      <c r="H3026" s="4">
        <v>25497</v>
      </c>
      <c r="I3026" s="3" t="s">
        <v>2361</v>
      </c>
      <c r="J3026" s="3" t="s">
        <v>2826</v>
      </c>
      <c r="K3026" s="5">
        <v>1</v>
      </c>
      <c r="L3026" s="3" t="s">
        <v>28</v>
      </c>
      <c r="M3026" s="3" t="s">
        <v>47</v>
      </c>
      <c r="N3026" s="3" t="s">
        <v>635</v>
      </c>
      <c r="O3026" s="1">
        <v>731</v>
      </c>
      <c r="P3026" s="4">
        <v>0</v>
      </c>
      <c r="Q3026" s="10">
        <f t="shared" si="191"/>
        <v>731</v>
      </c>
    </row>
    <row r="3027" spans="2:17" ht="20.25" customHeight="1">
      <c r="B3027" s="10" t="str">
        <f t="shared" si="192"/>
        <v>دستكش ضد برش سبك580</v>
      </c>
      <c r="C3027" s="10" t="str">
        <f t="shared" si="193"/>
        <v>دستكش ضد برش سبك1402/09/14580</v>
      </c>
      <c r="D3027" s="10" t="str">
        <f>IFERROR(IF(تحویلی!$E$1="","",IF(NOSA!O3027=تحویلی!$E$1,تحویلی!$E$1&amp;COUNTIF(NOSA!$O$1:O3027,تحویلی!$E$1),"")),"")</f>
        <v/>
      </c>
      <c r="E3027" s="10" t="str">
        <f t="shared" si="194"/>
        <v>25503580</v>
      </c>
      <c r="F3027" s="10" t="str">
        <f>IFERROR(VLOOKUP(I3027,DATABASE!$N:$O,2,FALSE),"")</f>
        <v>دستكش ضد برش سبك</v>
      </c>
      <c r="G3027" s="3" t="s">
        <v>2917</v>
      </c>
      <c r="H3027" s="4">
        <v>25503</v>
      </c>
      <c r="I3027" s="3" t="s">
        <v>1442</v>
      </c>
      <c r="J3027" s="3" t="s">
        <v>22</v>
      </c>
      <c r="K3027" s="5">
        <v>1</v>
      </c>
      <c r="L3027" s="3" t="s">
        <v>3</v>
      </c>
      <c r="M3027" s="3" t="s">
        <v>47</v>
      </c>
      <c r="N3027" s="3" t="s">
        <v>1001</v>
      </c>
      <c r="O3027" s="1">
        <v>580</v>
      </c>
      <c r="P3027" s="4">
        <v>0</v>
      </c>
      <c r="Q3027" s="10">
        <f t="shared" si="191"/>
        <v>580</v>
      </c>
    </row>
    <row r="3028" spans="2:17" ht="20.25" customHeight="1">
      <c r="B3028" s="10" t="str">
        <f t="shared" si="192"/>
        <v>دستكش كف دوبل چرمي545</v>
      </c>
      <c r="C3028" s="10" t="str">
        <f t="shared" si="193"/>
        <v>دستكش كف دوبل چرمي1402/09/14545</v>
      </c>
      <c r="D3028" s="10" t="str">
        <f>IFERROR(IF(تحویلی!$E$1="","",IF(NOSA!O3028=تحویلی!$E$1,تحویلی!$E$1&amp;COUNTIF(NOSA!$O$1:O3028,تحویلی!$E$1),"")),"")</f>
        <v/>
      </c>
      <c r="E3028" s="10" t="str">
        <f t="shared" si="194"/>
        <v>25504545</v>
      </c>
      <c r="F3028" s="10" t="str">
        <f>IFERROR(VLOOKUP(I3028,DATABASE!$N:$O,2,FALSE),"")</f>
        <v>دستكش كف دوبل چرمي</v>
      </c>
      <c r="G3028" s="3" t="s">
        <v>2917</v>
      </c>
      <c r="H3028" s="4">
        <v>25504</v>
      </c>
      <c r="I3028" s="3" t="s">
        <v>1683</v>
      </c>
      <c r="J3028" s="3" t="s">
        <v>1684</v>
      </c>
      <c r="K3028" s="5">
        <v>1</v>
      </c>
      <c r="L3028" s="3" t="s">
        <v>3</v>
      </c>
      <c r="M3028" s="3" t="s">
        <v>4</v>
      </c>
      <c r="N3028" s="3" t="s">
        <v>927</v>
      </c>
      <c r="O3028" s="1">
        <v>545</v>
      </c>
      <c r="P3028" s="4">
        <v>0</v>
      </c>
      <c r="Q3028" s="10">
        <f t="shared" si="191"/>
        <v>545</v>
      </c>
    </row>
    <row r="3029" spans="2:17" ht="20.25" customHeight="1">
      <c r="B3029" s="10" t="str">
        <f t="shared" si="192"/>
        <v>دستكش ضد برش سبك835</v>
      </c>
      <c r="C3029" s="10" t="str">
        <f t="shared" si="193"/>
        <v>دستكش ضد برش سبك1402/09/14835</v>
      </c>
      <c r="D3029" s="10" t="str">
        <f>IFERROR(IF(تحویلی!$E$1="","",IF(NOSA!O3029=تحویلی!$E$1,تحویلی!$E$1&amp;COUNTIF(NOSA!$O$1:O3029,تحویلی!$E$1),"")),"")</f>
        <v/>
      </c>
      <c r="E3029" s="10" t="str">
        <f t="shared" si="194"/>
        <v>25506835</v>
      </c>
      <c r="F3029" s="10" t="str">
        <f>IFERROR(VLOOKUP(I3029,DATABASE!$N:$O,2,FALSE),"")</f>
        <v>دستكش ضد برش سبك</v>
      </c>
      <c r="G3029" s="3" t="s">
        <v>2917</v>
      </c>
      <c r="H3029" s="4">
        <v>25506</v>
      </c>
      <c r="I3029" s="3" t="s">
        <v>1442</v>
      </c>
      <c r="J3029" s="3" t="s">
        <v>22</v>
      </c>
      <c r="K3029" s="5">
        <v>1</v>
      </c>
      <c r="L3029" s="3" t="s">
        <v>3</v>
      </c>
      <c r="M3029" s="3" t="s">
        <v>47</v>
      </c>
      <c r="N3029" s="3" t="s">
        <v>2821</v>
      </c>
      <c r="O3029" s="1">
        <v>835</v>
      </c>
      <c r="P3029" s="4">
        <v>0</v>
      </c>
      <c r="Q3029" s="10">
        <f t="shared" si="191"/>
        <v>835</v>
      </c>
    </row>
    <row r="3030" spans="2:17" ht="20.25" customHeight="1">
      <c r="B3030" s="10" t="str">
        <f t="shared" si="192"/>
        <v>لباس كار نسوز(بلوز و شلوار)606</v>
      </c>
      <c r="C3030" s="10" t="str">
        <f t="shared" si="193"/>
        <v>لباس كار نسوز(بلوز و شلوار)1402/09/14606</v>
      </c>
      <c r="D3030" s="10" t="str">
        <f>IFERROR(IF(تحویلی!$E$1="","",IF(NOSA!O3030=تحویلی!$E$1,تحویلی!$E$1&amp;COUNTIF(NOSA!$O$1:O3030,تحویلی!$E$1),"")),"")</f>
        <v/>
      </c>
      <c r="E3030" s="10" t="str">
        <f t="shared" si="194"/>
        <v>25515606</v>
      </c>
      <c r="F3030" s="10" t="str">
        <f>IFERROR(VLOOKUP(I3030,DATABASE!$N:$O,2,FALSE),"")</f>
        <v>لباس كار نسوز(بلوز و شلوار)</v>
      </c>
      <c r="G3030" s="3" t="s">
        <v>2917</v>
      </c>
      <c r="H3030" s="4">
        <v>25515</v>
      </c>
      <c r="I3030" s="3" t="s">
        <v>1655</v>
      </c>
      <c r="J3030" s="3" t="s">
        <v>1656</v>
      </c>
      <c r="K3030" s="5">
        <v>1</v>
      </c>
      <c r="L3030" s="3" t="s">
        <v>28</v>
      </c>
      <c r="M3030" s="3" t="s">
        <v>19</v>
      </c>
      <c r="N3030" s="3" t="s">
        <v>2748</v>
      </c>
      <c r="O3030" s="1">
        <v>606</v>
      </c>
      <c r="P3030" s="4">
        <v>0</v>
      </c>
      <c r="Q3030" s="10">
        <f t="shared" si="191"/>
        <v>606</v>
      </c>
    </row>
    <row r="3031" spans="2:17" ht="20.25" customHeight="1">
      <c r="B3031" s="10" t="str">
        <f t="shared" si="192"/>
        <v>دستكش ساق بلند نسوز606</v>
      </c>
      <c r="C3031" s="10" t="str">
        <f t="shared" si="193"/>
        <v>دستكش ساق بلند نسوز1402/09/14606</v>
      </c>
      <c r="D3031" s="10" t="str">
        <f>IFERROR(IF(تحویلی!$E$1="","",IF(NOSA!O3031=تحویلی!$E$1,تحویلی!$E$1&amp;COUNTIF(NOSA!$O$1:O3031,تحویلی!$E$1),"")),"")</f>
        <v/>
      </c>
      <c r="E3031" s="10" t="str">
        <f t="shared" si="194"/>
        <v>25515606</v>
      </c>
      <c r="F3031" s="10" t="str">
        <f>IFERROR(VLOOKUP(I3031,DATABASE!$N:$O,2,FALSE),"")</f>
        <v>دستكش ساق بلند نسوز</v>
      </c>
      <c r="G3031" s="3" t="s">
        <v>2917</v>
      </c>
      <c r="H3031" s="4">
        <v>25515</v>
      </c>
      <c r="I3031" s="3" t="s">
        <v>1461</v>
      </c>
      <c r="J3031" s="3" t="s">
        <v>34</v>
      </c>
      <c r="K3031" s="5">
        <v>1</v>
      </c>
      <c r="L3031" s="3" t="s">
        <v>3</v>
      </c>
      <c r="M3031" s="3" t="s">
        <v>19</v>
      </c>
      <c r="N3031" s="3" t="s">
        <v>2748</v>
      </c>
      <c r="O3031" s="1">
        <v>606</v>
      </c>
      <c r="P3031" s="4">
        <v>0</v>
      </c>
      <c r="Q3031" s="10">
        <f t="shared" si="191"/>
        <v>606</v>
      </c>
    </row>
    <row r="3032" spans="2:17" ht="20.25" customHeight="1">
      <c r="B3032" s="10" t="str">
        <f t="shared" si="192"/>
        <v>دستكش ضد برش سبك606</v>
      </c>
      <c r="C3032" s="10" t="str">
        <f t="shared" si="193"/>
        <v>دستكش ضد برش سبك1402/09/14606</v>
      </c>
      <c r="D3032" s="10" t="str">
        <f>IFERROR(IF(تحویلی!$E$1="","",IF(NOSA!O3032=تحویلی!$E$1,تحویلی!$E$1&amp;COUNTIF(NOSA!$O$1:O3032,تحویلی!$E$1),"")),"")</f>
        <v/>
      </c>
      <c r="E3032" s="10" t="str">
        <f t="shared" si="194"/>
        <v>25515606</v>
      </c>
      <c r="F3032" s="10" t="str">
        <f>IFERROR(VLOOKUP(I3032,DATABASE!$N:$O,2,FALSE),"")</f>
        <v>دستكش ضد برش سبك</v>
      </c>
      <c r="G3032" s="3" t="s">
        <v>2917</v>
      </c>
      <c r="H3032" s="4">
        <v>25515</v>
      </c>
      <c r="I3032" s="3" t="s">
        <v>1442</v>
      </c>
      <c r="J3032" s="3" t="s">
        <v>22</v>
      </c>
      <c r="K3032" s="5">
        <v>1</v>
      </c>
      <c r="L3032" s="3" t="s">
        <v>3</v>
      </c>
      <c r="M3032" s="3" t="s">
        <v>19</v>
      </c>
      <c r="N3032" s="3" t="s">
        <v>2748</v>
      </c>
      <c r="O3032" s="1">
        <v>606</v>
      </c>
      <c r="P3032" s="4">
        <v>0</v>
      </c>
      <c r="Q3032" s="10">
        <f t="shared" si="191"/>
        <v>606</v>
      </c>
    </row>
    <row r="3033" spans="2:17" ht="20.25" customHeight="1">
      <c r="B3033" s="10" t="str">
        <f t="shared" si="192"/>
        <v>دستكش ضد برش سبك170</v>
      </c>
      <c r="C3033" s="10" t="str">
        <f t="shared" si="193"/>
        <v>دستكش ضد برش سبك1402/09/14170</v>
      </c>
      <c r="D3033" s="10" t="str">
        <f>IFERROR(IF(تحویلی!$E$1="","",IF(NOSA!O3033=تحویلی!$E$1,تحویلی!$E$1&amp;COUNTIF(NOSA!$O$1:O3033,تحویلی!$E$1),"")),"")</f>
        <v/>
      </c>
      <c r="E3033" s="10" t="str">
        <f t="shared" si="194"/>
        <v>25517170</v>
      </c>
      <c r="F3033" s="10" t="str">
        <f>IFERROR(VLOOKUP(I3033,DATABASE!$N:$O,2,FALSE),"")</f>
        <v>دستكش ضد برش سبك</v>
      </c>
      <c r="G3033" s="3" t="s">
        <v>2917</v>
      </c>
      <c r="H3033" s="4">
        <v>25517</v>
      </c>
      <c r="I3033" s="3" t="s">
        <v>1442</v>
      </c>
      <c r="J3033" s="3" t="s">
        <v>22</v>
      </c>
      <c r="K3033" s="5">
        <v>1</v>
      </c>
      <c r="L3033" s="3" t="s">
        <v>3</v>
      </c>
      <c r="M3033" s="3" t="s">
        <v>9</v>
      </c>
      <c r="N3033" s="3" t="s">
        <v>2858</v>
      </c>
      <c r="O3033" s="1">
        <v>170</v>
      </c>
      <c r="P3033" s="4">
        <v>0</v>
      </c>
      <c r="Q3033" s="10">
        <f t="shared" si="191"/>
        <v>170</v>
      </c>
    </row>
    <row r="3034" spans="2:17" ht="20.25" customHeight="1">
      <c r="B3034" s="10" t="str">
        <f t="shared" si="192"/>
        <v>لباس كار ديرسوز(بلوز) 630</v>
      </c>
      <c r="C3034" s="10" t="str">
        <f t="shared" si="193"/>
        <v>لباس كار ديرسوز(بلوز) 1402/09/14630</v>
      </c>
      <c r="D3034" s="10" t="str">
        <f>IFERROR(IF(تحویلی!$E$1="","",IF(NOSA!O3034=تحویلی!$E$1,تحویلی!$E$1&amp;COUNTIF(NOSA!$O$1:O3034,تحویلی!$E$1),"")),"")</f>
        <v/>
      </c>
      <c r="E3034" s="10" t="str">
        <f t="shared" si="194"/>
        <v>25519630</v>
      </c>
      <c r="F3034" s="10" t="str">
        <f>IFERROR(VLOOKUP(I3034,DATABASE!$N:$O,2,FALSE),"")</f>
        <v xml:space="preserve">لباس كار ديرسوز(بلوز) </v>
      </c>
      <c r="G3034" s="3" t="s">
        <v>2917</v>
      </c>
      <c r="H3034" s="4">
        <v>25519</v>
      </c>
      <c r="I3034" s="3" t="s">
        <v>2315</v>
      </c>
      <c r="J3034" s="3" t="s">
        <v>2667</v>
      </c>
      <c r="K3034" s="5">
        <v>1</v>
      </c>
      <c r="L3034" s="3" t="s">
        <v>8</v>
      </c>
      <c r="M3034" s="3" t="s">
        <v>202</v>
      </c>
      <c r="N3034" s="3" t="s">
        <v>3219</v>
      </c>
      <c r="O3034" s="1">
        <v>630</v>
      </c>
      <c r="P3034" s="4">
        <v>0</v>
      </c>
      <c r="Q3034" s="10">
        <f t="shared" si="191"/>
        <v>630</v>
      </c>
    </row>
    <row r="3035" spans="2:17" ht="20.25" customHeight="1">
      <c r="B3035" s="10" t="str">
        <f t="shared" si="192"/>
        <v>لباس كار معمولي- بلوز و شلوار735</v>
      </c>
      <c r="C3035" s="10" t="str">
        <f t="shared" si="193"/>
        <v>لباس كار معمولي- بلوز و شلوار1402/09/14735</v>
      </c>
      <c r="D3035" s="10" t="str">
        <f>IFERROR(IF(تحویلی!$E$1="","",IF(NOSA!O3035=تحویلی!$E$1,تحویلی!$E$1&amp;COUNTIF(NOSA!$O$1:O3035,تحویلی!$E$1),"")),"")</f>
        <v/>
      </c>
      <c r="E3035" s="10" t="str">
        <f t="shared" si="194"/>
        <v>25524735</v>
      </c>
      <c r="F3035" s="10" t="str">
        <f>IFERROR(VLOOKUP(I3035,DATABASE!$N:$O,2,FALSE),"")</f>
        <v>لباس كار معمولي- بلوز و شلوار</v>
      </c>
      <c r="G3035" s="3" t="s">
        <v>2917</v>
      </c>
      <c r="H3035" s="4">
        <v>25524</v>
      </c>
      <c r="I3035" s="3" t="s">
        <v>1705</v>
      </c>
      <c r="J3035" s="3" t="s">
        <v>1706</v>
      </c>
      <c r="K3035" s="5">
        <v>1</v>
      </c>
      <c r="L3035" s="3" t="s">
        <v>28</v>
      </c>
      <c r="M3035" s="3" t="s">
        <v>202</v>
      </c>
      <c r="N3035" s="3" t="s">
        <v>3220</v>
      </c>
      <c r="O3035" s="1">
        <v>735</v>
      </c>
      <c r="P3035" s="4">
        <v>0</v>
      </c>
      <c r="Q3035" s="10">
        <f t="shared" si="191"/>
        <v>735</v>
      </c>
    </row>
    <row r="3036" spans="2:17" ht="20.25" customHeight="1">
      <c r="B3036" s="10" t="str">
        <f t="shared" si="192"/>
        <v>فيلتر ماسك نيم صورت (3M) مدل 2091751</v>
      </c>
      <c r="C3036" s="10" t="str">
        <f t="shared" si="193"/>
        <v>فيلتر ماسك نيم صورت (3M) مدل 20911402/09/14751</v>
      </c>
      <c r="D3036" s="10" t="str">
        <f>IFERROR(IF(تحویلی!$E$1="","",IF(NOSA!O3036=تحویلی!$E$1,تحویلی!$E$1&amp;COUNTIF(NOSA!$O$1:O3036,تحویلی!$E$1),"")),"")</f>
        <v/>
      </c>
      <c r="E3036" s="10" t="str">
        <f t="shared" si="194"/>
        <v>25533751</v>
      </c>
      <c r="F3036" s="10" t="str">
        <f>IFERROR(VLOOKUP(I3036,DATABASE!$N:$O,2,FALSE),"")</f>
        <v>فيلتر ماسك نيم صورت (3M) مدل 2091</v>
      </c>
      <c r="G3036" s="3" t="s">
        <v>2917</v>
      </c>
      <c r="H3036" s="4">
        <v>25533</v>
      </c>
      <c r="I3036" s="3" t="s">
        <v>1475</v>
      </c>
      <c r="J3036" s="3" t="s">
        <v>53</v>
      </c>
      <c r="K3036" s="5">
        <v>1</v>
      </c>
      <c r="L3036" s="3" t="s">
        <v>8</v>
      </c>
      <c r="M3036" s="3" t="s">
        <v>9</v>
      </c>
      <c r="N3036" s="3" t="s">
        <v>2709</v>
      </c>
      <c r="O3036" s="1">
        <v>751</v>
      </c>
      <c r="P3036" s="4">
        <v>0</v>
      </c>
      <c r="Q3036" s="10">
        <f t="shared" si="191"/>
        <v>751</v>
      </c>
    </row>
    <row r="3037" spans="2:17" ht="20.25" customHeight="1">
      <c r="B3037" s="10" t="str">
        <f t="shared" si="192"/>
        <v>لباس زير زمستاني- بلوز و شلوار709</v>
      </c>
      <c r="C3037" s="10" t="str">
        <f t="shared" si="193"/>
        <v>لباس زير زمستاني- بلوز و شلوار1402/09/14709</v>
      </c>
      <c r="D3037" s="10" t="str">
        <f>IFERROR(IF(تحویلی!$E$1="","",IF(NOSA!O3037=تحویلی!$E$1,تحویلی!$E$1&amp;COUNTIF(NOSA!$O$1:O3037,تحویلی!$E$1),"")),"")</f>
        <v/>
      </c>
      <c r="E3037" s="10" t="str">
        <f t="shared" si="194"/>
        <v>25538709</v>
      </c>
      <c r="F3037" s="10" t="str">
        <f>IFERROR(VLOOKUP(I3037,DATABASE!$N:$O,2,FALSE),"")</f>
        <v>لباس زير زمستاني- بلوز و شلوار</v>
      </c>
      <c r="G3037" s="3" t="s">
        <v>2917</v>
      </c>
      <c r="H3037" s="4">
        <v>25538</v>
      </c>
      <c r="I3037" s="3" t="s">
        <v>2361</v>
      </c>
      <c r="J3037" s="3" t="s">
        <v>2826</v>
      </c>
      <c r="K3037" s="5">
        <v>1</v>
      </c>
      <c r="L3037" s="3" t="s">
        <v>28</v>
      </c>
      <c r="M3037" s="3" t="s">
        <v>40</v>
      </c>
      <c r="N3037" s="3" t="s">
        <v>3221</v>
      </c>
      <c r="O3037" s="1">
        <v>709</v>
      </c>
      <c r="P3037" s="4">
        <v>0</v>
      </c>
      <c r="Q3037" s="10">
        <f t="shared" si="191"/>
        <v>709</v>
      </c>
    </row>
    <row r="3038" spans="2:17" ht="20.25" customHeight="1">
      <c r="B3038" s="10" t="str">
        <f t="shared" si="192"/>
        <v>دستكش كف مواد سبك860</v>
      </c>
      <c r="C3038" s="10" t="str">
        <f t="shared" si="193"/>
        <v>دستكش كف مواد سبك1402/09/15860</v>
      </c>
      <c r="D3038" s="10" t="str">
        <f>IFERROR(IF(تحویلی!$E$1="","",IF(NOSA!O3038=تحویلی!$E$1,تحویلی!$E$1&amp;COUNTIF(NOSA!$O$1:O3038,تحویلی!$E$1),"")),"")</f>
        <v/>
      </c>
      <c r="E3038" s="10" t="str">
        <f t="shared" si="194"/>
        <v>25549860</v>
      </c>
      <c r="F3038" s="10" t="str">
        <f>IFERROR(VLOOKUP(I3038,DATABASE!$N:$O,2,FALSE),"")</f>
        <v>دستكش كف مواد سبك</v>
      </c>
      <c r="G3038" s="3" t="s">
        <v>2918</v>
      </c>
      <c r="H3038" s="4">
        <v>25549</v>
      </c>
      <c r="I3038" s="3" t="s">
        <v>1456</v>
      </c>
      <c r="J3038" s="3" t="s">
        <v>2</v>
      </c>
      <c r="K3038" s="5">
        <v>1</v>
      </c>
      <c r="L3038" s="3" t="s">
        <v>3</v>
      </c>
      <c r="M3038" s="3" t="s">
        <v>47</v>
      </c>
      <c r="N3038" s="3" t="s">
        <v>3222</v>
      </c>
      <c r="O3038" s="1">
        <v>860</v>
      </c>
      <c r="P3038" s="4">
        <v>0</v>
      </c>
      <c r="Q3038" s="10">
        <f t="shared" si="191"/>
        <v>860</v>
      </c>
    </row>
    <row r="3039" spans="2:17" ht="20.25" customHeight="1">
      <c r="B3039" s="10" t="str">
        <f t="shared" si="192"/>
        <v>بند كفش837</v>
      </c>
      <c r="C3039" s="10" t="str">
        <f t="shared" si="193"/>
        <v>بند كفش1402/09/15837</v>
      </c>
      <c r="D3039" s="10" t="str">
        <f>IFERROR(IF(تحویلی!$E$1="","",IF(NOSA!O3039=تحویلی!$E$1,تحویلی!$E$1&amp;COUNTIF(NOSA!$O$1:O3039,تحویلی!$E$1),"")),"")</f>
        <v/>
      </c>
      <c r="E3039" s="10" t="str">
        <f t="shared" si="194"/>
        <v>25550837</v>
      </c>
      <c r="F3039" s="10" t="str">
        <f>IFERROR(VLOOKUP(I3039,DATABASE!$N:$O,2,FALSE),"")</f>
        <v>بند كفش</v>
      </c>
      <c r="G3039" s="3" t="s">
        <v>2918</v>
      </c>
      <c r="H3039" s="4">
        <v>25550</v>
      </c>
      <c r="I3039" s="3" t="s">
        <v>1462</v>
      </c>
      <c r="J3039" s="3" t="s">
        <v>450</v>
      </c>
      <c r="K3039" s="5">
        <v>1</v>
      </c>
      <c r="L3039" s="3" t="s">
        <v>3</v>
      </c>
      <c r="M3039" s="3" t="s">
        <v>40</v>
      </c>
      <c r="N3039" s="3" t="s">
        <v>2704</v>
      </c>
      <c r="O3039" s="1">
        <v>837</v>
      </c>
      <c r="P3039" s="4">
        <v>0</v>
      </c>
      <c r="Q3039" s="10">
        <f t="shared" si="191"/>
        <v>837</v>
      </c>
    </row>
    <row r="3040" spans="2:17" ht="20.25" customHeight="1">
      <c r="B3040" s="10" t="str">
        <f t="shared" si="192"/>
        <v>فرم انتظامات- شلوار29</v>
      </c>
      <c r="C3040" s="10" t="str">
        <f t="shared" si="193"/>
        <v>فرم انتظامات- شلوار1402/09/1529</v>
      </c>
      <c r="D3040" s="10" t="str">
        <f>IFERROR(IF(تحویلی!$E$1="","",IF(NOSA!O3040=تحویلی!$E$1,تحویلی!$E$1&amp;COUNTIF(NOSA!$O$1:O3040,تحویلی!$E$1),"")),"")</f>
        <v/>
      </c>
      <c r="E3040" s="10" t="str">
        <f t="shared" si="194"/>
        <v>2555129</v>
      </c>
      <c r="F3040" s="10" t="str">
        <f>IFERROR(VLOOKUP(I3040,DATABASE!$N:$O,2,FALSE),"")</f>
        <v>فرم انتظامات- شلوار</v>
      </c>
      <c r="G3040" s="3" t="s">
        <v>2918</v>
      </c>
      <c r="H3040" s="4">
        <v>25551</v>
      </c>
      <c r="I3040" s="3" t="s">
        <v>2363</v>
      </c>
      <c r="J3040" s="3" t="s">
        <v>2364</v>
      </c>
      <c r="K3040" s="5">
        <v>2</v>
      </c>
      <c r="L3040" s="3" t="s">
        <v>8</v>
      </c>
      <c r="M3040" s="3" t="s">
        <v>202</v>
      </c>
      <c r="N3040" s="3" t="s">
        <v>418</v>
      </c>
      <c r="O3040" s="1">
        <v>29</v>
      </c>
      <c r="P3040" s="4">
        <v>0</v>
      </c>
      <c r="Q3040" s="10">
        <f t="shared" ref="Q3040:Q3103" si="195">VALUE(O3040)</f>
        <v>29</v>
      </c>
    </row>
    <row r="3041" spans="2:17" ht="20.25" customHeight="1">
      <c r="B3041" s="10" t="str">
        <f t="shared" si="192"/>
        <v>فرم انتظامات- شلوار854</v>
      </c>
      <c r="C3041" s="10" t="str">
        <f t="shared" si="193"/>
        <v>فرم انتظامات- شلوار1402/09/15854</v>
      </c>
      <c r="D3041" s="10" t="str">
        <f>IFERROR(IF(تحویلی!$E$1="","",IF(NOSA!O3041=تحویلی!$E$1,تحویلی!$E$1&amp;COUNTIF(NOSA!$O$1:O3041,تحویلی!$E$1),"")),"")</f>
        <v/>
      </c>
      <c r="E3041" s="10" t="str">
        <f t="shared" si="194"/>
        <v>25551854</v>
      </c>
      <c r="F3041" s="10" t="str">
        <f>IFERROR(VLOOKUP(I3041,DATABASE!$N:$O,2,FALSE),"")</f>
        <v>فرم انتظامات- شلوار</v>
      </c>
      <c r="G3041" s="3" t="s">
        <v>2918</v>
      </c>
      <c r="H3041" s="4">
        <v>25551</v>
      </c>
      <c r="I3041" s="3" t="s">
        <v>2363</v>
      </c>
      <c r="J3041" s="3" t="s">
        <v>2364</v>
      </c>
      <c r="K3041" s="5">
        <v>2</v>
      </c>
      <c r="L3041" s="3" t="s">
        <v>8</v>
      </c>
      <c r="M3041" s="3" t="s">
        <v>202</v>
      </c>
      <c r="N3041" s="3" t="s">
        <v>3194</v>
      </c>
      <c r="O3041" s="1">
        <v>854</v>
      </c>
      <c r="P3041" s="4">
        <v>0</v>
      </c>
      <c r="Q3041" s="10">
        <f t="shared" si="195"/>
        <v>854</v>
      </c>
    </row>
    <row r="3042" spans="2:17" ht="20.25" customHeight="1">
      <c r="B3042" s="10" t="str">
        <f t="shared" si="192"/>
        <v>فرم انتظامات- شلوار40</v>
      </c>
      <c r="C3042" s="10" t="str">
        <f t="shared" si="193"/>
        <v>فرم انتظامات- شلوار1402/09/1540</v>
      </c>
      <c r="D3042" s="10" t="str">
        <f>IFERROR(IF(تحویلی!$E$1="","",IF(NOSA!O3042=تحویلی!$E$1,تحویلی!$E$1&amp;COUNTIF(NOSA!$O$1:O3042,تحویلی!$E$1),"")),"")</f>
        <v/>
      </c>
      <c r="E3042" s="10" t="str">
        <f t="shared" si="194"/>
        <v>2555140</v>
      </c>
      <c r="F3042" s="10" t="str">
        <f>IFERROR(VLOOKUP(I3042,DATABASE!$N:$O,2,FALSE),"")</f>
        <v>فرم انتظامات- شلوار</v>
      </c>
      <c r="G3042" s="3" t="s">
        <v>2918</v>
      </c>
      <c r="H3042" s="4">
        <v>25551</v>
      </c>
      <c r="I3042" s="3" t="s">
        <v>2363</v>
      </c>
      <c r="J3042" s="3" t="s">
        <v>2364</v>
      </c>
      <c r="K3042" s="5">
        <v>2</v>
      </c>
      <c r="L3042" s="3" t="s">
        <v>8</v>
      </c>
      <c r="M3042" s="3" t="s">
        <v>202</v>
      </c>
      <c r="N3042" s="3" t="s">
        <v>313</v>
      </c>
      <c r="O3042" s="1">
        <v>40</v>
      </c>
      <c r="P3042" s="4">
        <v>0</v>
      </c>
      <c r="Q3042" s="10">
        <f t="shared" si="195"/>
        <v>40</v>
      </c>
    </row>
    <row r="3043" spans="2:17" ht="20.25" customHeight="1">
      <c r="B3043" s="10" t="str">
        <f t="shared" si="192"/>
        <v>فرم انتظامات- شلوار153</v>
      </c>
      <c r="C3043" s="10" t="str">
        <f t="shared" si="193"/>
        <v>فرم انتظامات- شلوار1402/09/15153</v>
      </c>
      <c r="D3043" s="10" t="str">
        <f>IFERROR(IF(تحویلی!$E$1="","",IF(NOSA!O3043=تحویلی!$E$1,تحویلی!$E$1&amp;COUNTIF(NOSA!$O$1:O3043,تحویلی!$E$1),"")),"")</f>
        <v/>
      </c>
      <c r="E3043" s="10" t="str">
        <f t="shared" si="194"/>
        <v>25551153</v>
      </c>
      <c r="F3043" s="10" t="str">
        <f>IFERROR(VLOOKUP(I3043,DATABASE!$N:$O,2,FALSE),"")</f>
        <v>فرم انتظامات- شلوار</v>
      </c>
      <c r="G3043" s="3" t="s">
        <v>2918</v>
      </c>
      <c r="H3043" s="4">
        <v>25551</v>
      </c>
      <c r="I3043" s="3" t="s">
        <v>2363</v>
      </c>
      <c r="J3043" s="3" t="s">
        <v>2364</v>
      </c>
      <c r="K3043" s="5">
        <v>2</v>
      </c>
      <c r="L3043" s="3" t="s">
        <v>8</v>
      </c>
      <c r="M3043" s="3" t="s">
        <v>202</v>
      </c>
      <c r="N3043" s="3" t="s">
        <v>1080</v>
      </c>
      <c r="O3043" s="1">
        <v>153</v>
      </c>
      <c r="P3043" s="4">
        <v>0</v>
      </c>
      <c r="Q3043" s="10">
        <f t="shared" si="195"/>
        <v>153</v>
      </c>
    </row>
    <row r="3044" spans="2:17" ht="20.25" customHeight="1">
      <c r="B3044" s="10" t="str">
        <f t="shared" si="192"/>
        <v>فرم انتظامات- شلوار635</v>
      </c>
      <c r="C3044" s="10" t="str">
        <f t="shared" si="193"/>
        <v>فرم انتظامات- شلوار1402/09/15635</v>
      </c>
      <c r="D3044" s="10" t="str">
        <f>IFERROR(IF(تحویلی!$E$1="","",IF(NOSA!O3044=تحویلی!$E$1,تحویلی!$E$1&amp;COUNTIF(NOSA!$O$1:O3044,تحویلی!$E$1),"")),"")</f>
        <v/>
      </c>
      <c r="E3044" s="10" t="str">
        <f t="shared" si="194"/>
        <v>25551635</v>
      </c>
      <c r="F3044" s="10" t="str">
        <f>IFERROR(VLOOKUP(I3044,DATABASE!$N:$O,2,FALSE),"")</f>
        <v>فرم انتظامات- شلوار</v>
      </c>
      <c r="G3044" s="3" t="s">
        <v>2918</v>
      </c>
      <c r="H3044" s="4">
        <v>25551</v>
      </c>
      <c r="I3044" s="3" t="s">
        <v>2363</v>
      </c>
      <c r="J3044" s="3" t="s">
        <v>2364</v>
      </c>
      <c r="K3044" s="5">
        <v>2</v>
      </c>
      <c r="L3044" s="3" t="s">
        <v>8</v>
      </c>
      <c r="M3044" s="3" t="s">
        <v>202</v>
      </c>
      <c r="N3044" s="3" t="s">
        <v>480</v>
      </c>
      <c r="O3044" s="1">
        <v>635</v>
      </c>
      <c r="P3044" s="4">
        <v>0</v>
      </c>
      <c r="Q3044" s="10">
        <f t="shared" si="195"/>
        <v>635</v>
      </c>
    </row>
    <row r="3045" spans="2:17" ht="20.25" customHeight="1">
      <c r="B3045" s="10" t="str">
        <f t="shared" si="192"/>
        <v>فرم انتظامات- شلوار742</v>
      </c>
      <c r="C3045" s="10" t="str">
        <f t="shared" si="193"/>
        <v>فرم انتظامات- شلوار1402/09/15742</v>
      </c>
      <c r="D3045" s="10" t="str">
        <f>IFERROR(IF(تحویلی!$E$1="","",IF(NOSA!O3045=تحویلی!$E$1,تحویلی!$E$1&amp;COUNTIF(NOSA!$O$1:O3045,تحویلی!$E$1),"")),"")</f>
        <v/>
      </c>
      <c r="E3045" s="10" t="str">
        <f t="shared" si="194"/>
        <v>25551742</v>
      </c>
      <c r="F3045" s="10" t="str">
        <f>IFERROR(VLOOKUP(I3045,DATABASE!$N:$O,2,FALSE),"")</f>
        <v>فرم انتظامات- شلوار</v>
      </c>
      <c r="G3045" s="154" t="s">
        <v>2918</v>
      </c>
      <c r="H3045" s="155">
        <v>25551</v>
      </c>
      <c r="I3045" s="154" t="s">
        <v>2363</v>
      </c>
      <c r="J3045" s="154" t="s">
        <v>2364</v>
      </c>
      <c r="K3045" s="156">
        <v>2</v>
      </c>
      <c r="L3045" s="154" t="s">
        <v>8</v>
      </c>
      <c r="M3045" s="154" t="s">
        <v>202</v>
      </c>
      <c r="N3045" s="154" t="s">
        <v>855</v>
      </c>
      <c r="O3045" s="153">
        <v>742</v>
      </c>
      <c r="P3045" s="155">
        <v>0</v>
      </c>
      <c r="Q3045" s="10">
        <f t="shared" si="195"/>
        <v>742</v>
      </c>
    </row>
    <row r="3046" spans="2:17" ht="20.25" customHeight="1">
      <c r="B3046" s="10" t="str">
        <f t="shared" si="192"/>
        <v>فرم انتظامات- شلوار748</v>
      </c>
      <c r="C3046" s="10" t="str">
        <f t="shared" si="193"/>
        <v>فرم انتظامات- شلوار1402/09/15748</v>
      </c>
      <c r="D3046" s="10" t="str">
        <f>IFERROR(IF(تحویلی!$E$1="","",IF(NOSA!O3046=تحویلی!$E$1,تحویلی!$E$1&amp;COUNTIF(NOSA!$O$1:O3046,تحویلی!$E$1),"")),"")</f>
        <v/>
      </c>
      <c r="E3046" s="10" t="str">
        <f t="shared" si="194"/>
        <v>25551748</v>
      </c>
      <c r="F3046" s="10" t="str">
        <f>IFERROR(VLOOKUP(I3046,DATABASE!$N:$O,2,FALSE),"")</f>
        <v>فرم انتظامات- شلوار</v>
      </c>
      <c r="G3046" s="154" t="s">
        <v>2918</v>
      </c>
      <c r="H3046" s="155">
        <v>25551</v>
      </c>
      <c r="I3046" s="154" t="s">
        <v>2363</v>
      </c>
      <c r="J3046" s="154" t="s">
        <v>2364</v>
      </c>
      <c r="K3046" s="156">
        <v>2</v>
      </c>
      <c r="L3046" s="154" t="s">
        <v>8</v>
      </c>
      <c r="M3046" s="154" t="s">
        <v>202</v>
      </c>
      <c r="N3046" s="154" t="s">
        <v>1065</v>
      </c>
      <c r="O3046" s="153">
        <v>748</v>
      </c>
      <c r="P3046" s="155">
        <v>0</v>
      </c>
      <c r="Q3046" s="10">
        <f t="shared" si="195"/>
        <v>748</v>
      </c>
    </row>
    <row r="3047" spans="2:17" ht="20.25" customHeight="1">
      <c r="B3047" s="10" t="str">
        <f t="shared" si="192"/>
        <v>دستكش ضد برش سبك10029</v>
      </c>
      <c r="C3047" s="10" t="str">
        <f t="shared" si="193"/>
        <v>دستكش ضد برش سبك1402/09/1510029</v>
      </c>
      <c r="D3047" s="10" t="str">
        <f>IFERROR(IF(تحویلی!$E$1="","",IF(NOSA!O3047=تحویلی!$E$1,تحویلی!$E$1&amp;COUNTIF(NOSA!$O$1:O3047,تحویلی!$E$1),"")),"")</f>
        <v/>
      </c>
      <c r="E3047" s="10" t="str">
        <f t="shared" si="194"/>
        <v>2555910029</v>
      </c>
      <c r="F3047" s="10" t="str">
        <f>IFERROR(VLOOKUP(I3047,DATABASE!$N:$O,2,FALSE),"")</f>
        <v>دستكش ضد برش سبك</v>
      </c>
      <c r="G3047" s="154" t="s">
        <v>2918</v>
      </c>
      <c r="H3047" s="155">
        <v>25559</v>
      </c>
      <c r="I3047" s="154" t="s">
        <v>1442</v>
      </c>
      <c r="J3047" s="154" t="s">
        <v>22</v>
      </c>
      <c r="K3047" s="156">
        <v>1</v>
      </c>
      <c r="L3047" s="154" t="s">
        <v>3</v>
      </c>
      <c r="M3047" s="154" t="s">
        <v>9</v>
      </c>
      <c r="N3047" s="154" t="s">
        <v>1783</v>
      </c>
      <c r="O3047" s="153">
        <v>10029</v>
      </c>
      <c r="P3047" s="155">
        <v>1</v>
      </c>
      <c r="Q3047" s="10">
        <f t="shared" si="195"/>
        <v>10029</v>
      </c>
    </row>
    <row r="3048" spans="2:17" ht="20.25" customHeight="1">
      <c r="B3048" s="10" t="str">
        <f t="shared" si="192"/>
        <v>دستكش ضد برش سبك10030</v>
      </c>
      <c r="C3048" s="10" t="str">
        <f t="shared" si="193"/>
        <v>دستكش ضد برش سبك1402/09/1510030</v>
      </c>
      <c r="D3048" s="10" t="str">
        <f>IFERROR(IF(تحویلی!$E$1="","",IF(NOSA!O3048=تحویلی!$E$1,تحویلی!$E$1&amp;COUNTIF(NOSA!$O$1:O3048,تحویلی!$E$1),"")),"")</f>
        <v/>
      </c>
      <c r="E3048" s="10" t="str">
        <f t="shared" si="194"/>
        <v>2555910030</v>
      </c>
      <c r="F3048" s="10" t="str">
        <f>IFERROR(VLOOKUP(I3048,DATABASE!$N:$O,2,FALSE),"")</f>
        <v>دستكش ضد برش سبك</v>
      </c>
      <c r="G3048" s="154" t="s">
        <v>2918</v>
      </c>
      <c r="H3048" s="155">
        <v>25559</v>
      </c>
      <c r="I3048" s="154" t="s">
        <v>1442</v>
      </c>
      <c r="J3048" s="154" t="s">
        <v>22</v>
      </c>
      <c r="K3048" s="156">
        <v>1</v>
      </c>
      <c r="L3048" s="154" t="s">
        <v>3</v>
      </c>
      <c r="M3048" s="154" t="s">
        <v>9</v>
      </c>
      <c r="N3048" s="154" t="s">
        <v>1627</v>
      </c>
      <c r="O3048" s="153">
        <v>10030</v>
      </c>
      <c r="P3048" s="155">
        <v>1</v>
      </c>
      <c r="Q3048" s="10">
        <f t="shared" si="195"/>
        <v>10030</v>
      </c>
    </row>
    <row r="3049" spans="2:17" ht="20.25" customHeight="1">
      <c r="B3049" s="10" t="str">
        <f t="shared" si="192"/>
        <v>شيشه مات ماسك جوشكاري259</v>
      </c>
      <c r="C3049" s="10" t="str">
        <f t="shared" si="193"/>
        <v>شيشه مات ماسك جوشكاري1402/09/15259</v>
      </c>
      <c r="D3049" s="10" t="str">
        <f>IFERROR(IF(تحویلی!$E$1="","",IF(NOSA!O3049=تحویلی!$E$1,تحویلی!$E$1&amp;COUNTIF(NOSA!$O$1:O3049,تحویلی!$E$1),"")),"")</f>
        <v/>
      </c>
      <c r="E3049" s="10" t="str">
        <f t="shared" si="194"/>
        <v>25569259</v>
      </c>
      <c r="F3049" s="10" t="str">
        <f>IFERROR(VLOOKUP(I3049,DATABASE!$N:$O,2,FALSE),"")</f>
        <v>شيشه مات ماسك جوشكاري</v>
      </c>
      <c r="G3049" s="154" t="s">
        <v>2918</v>
      </c>
      <c r="H3049" s="155">
        <v>25569</v>
      </c>
      <c r="I3049" s="154" t="s">
        <v>1507</v>
      </c>
      <c r="J3049" s="154" t="s">
        <v>113</v>
      </c>
      <c r="K3049" s="156">
        <v>1</v>
      </c>
      <c r="L3049" s="154" t="s">
        <v>8</v>
      </c>
      <c r="M3049" s="154" t="s">
        <v>87</v>
      </c>
      <c r="N3049" s="154" t="s">
        <v>13</v>
      </c>
      <c r="O3049" s="153">
        <v>259</v>
      </c>
      <c r="P3049" s="155">
        <v>0</v>
      </c>
      <c r="Q3049" s="10">
        <f t="shared" si="195"/>
        <v>259</v>
      </c>
    </row>
    <row r="3050" spans="2:17" ht="20.25" customHeight="1">
      <c r="B3050" s="10" t="str">
        <f t="shared" si="192"/>
        <v>كاپشن كارگري791</v>
      </c>
      <c r="C3050" s="10" t="str">
        <f t="shared" si="193"/>
        <v>كاپشن كارگري1402/09/15791</v>
      </c>
      <c r="D3050" s="10" t="str">
        <f>IFERROR(IF(تحویلی!$E$1="","",IF(NOSA!O3050=تحویلی!$E$1,تحویلی!$E$1&amp;COUNTIF(NOSA!$O$1:O3050,تحویلی!$E$1),"")),"")</f>
        <v/>
      </c>
      <c r="E3050" s="10" t="str">
        <f t="shared" si="194"/>
        <v>25575791</v>
      </c>
      <c r="F3050" s="10" t="str">
        <f>IFERROR(VLOOKUP(I3050,DATABASE!$N:$O,2,FALSE),"")</f>
        <v>كاپشن كارگري</v>
      </c>
      <c r="G3050" s="3" t="s">
        <v>2918</v>
      </c>
      <c r="H3050" s="4">
        <v>25575</v>
      </c>
      <c r="I3050" s="3" t="s">
        <v>2341</v>
      </c>
      <c r="J3050" s="3" t="s">
        <v>794</v>
      </c>
      <c r="K3050" s="5">
        <v>4</v>
      </c>
      <c r="L3050" s="3" t="s">
        <v>8</v>
      </c>
      <c r="M3050" s="3" t="s">
        <v>9</v>
      </c>
      <c r="N3050" s="3" t="s">
        <v>1333</v>
      </c>
      <c r="O3050" s="1">
        <v>791</v>
      </c>
      <c r="P3050" s="4">
        <v>0</v>
      </c>
      <c r="Q3050" s="10">
        <f t="shared" si="195"/>
        <v>791</v>
      </c>
    </row>
    <row r="3051" spans="2:17" ht="20.25" customHeight="1">
      <c r="B3051" s="10" t="str">
        <f t="shared" si="192"/>
        <v>دستكش ضد برش سبك862</v>
      </c>
      <c r="C3051" s="10" t="str">
        <f t="shared" si="193"/>
        <v>دستكش ضد برش سبك1402/09/15862</v>
      </c>
      <c r="D3051" s="10" t="str">
        <f>IFERROR(IF(تحویلی!$E$1="","",IF(NOSA!O3051=تحویلی!$E$1,تحویلی!$E$1&amp;COUNTIF(NOSA!$O$1:O3051,تحویلی!$E$1),"")),"")</f>
        <v/>
      </c>
      <c r="E3051" s="10" t="str">
        <f t="shared" si="194"/>
        <v>25577862</v>
      </c>
      <c r="F3051" s="10" t="str">
        <f>IFERROR(VLOOKUP(I3051,DATABASE!$N:$O,2,FALSE),"")</f>
        <v>دستكش ضد برش سبك</v>
      </c>
      <c r="G3051" s="3" t="s">
        <v>2918</v>
      </c>
      <c r="H3051" s="4">
        <v>25577</v>
      </c>
      <c r="I3051" s="3" t="s">
        <v>1442</v>
      </c>
      <c r="J3051" s="3" t="s">
        <v>22</v>
      </c>
      <c r="K3051" s="5">
        <v>1</v>
      </c>
      <c r="L3051" s="3" t="s">
        <v>3</v>
      </c>
      <c r="M3051" s="3" t="s">
        <v>47</v>
      </c>
      <c r="N3051" s="3" t="s">
        <v>3223</v>
      </c>
      <c r="O3051" s="1">
        <v>862</v>
      </c>
      <c r="P3051" s="4">
        <v>0</v>
      </c>
      <c r="Q3051" s="10">
        <f t="shared" si="195"/>
        <v>862</v>
      </c>
    </row>
    <row r="3052" spans="2:17" ht="20.25" customHeight="1">
      <c r="B3052" s="10" t="str">
        <f t="shared" si="192"/>
        <v>لباس كار ديرسوز(بلوز و شلوار)471</v>
      </c>
      <c r="C3052" s="10" t="str">
        <f t="shared" si="193"/>
        <v>لباس كار ديرسوز(بلوز و شلوار)1402/09/15471</v>
      </c>
      <c r="D3052" s="10" t="str">
        <f>IFERROR(IF(تحویلی!$E$1="","",IF(NOSA!O3052=تحویلی!$E$1,تحویلی!$E$1&amp;COUNTIF(NOSA!$O$1:O3052,تحویلی!$E$1),"")),"")</f>
        <v/>
      </c>
      <c r="E3052" s="10" t="str">
        <f t="shared" si="194"/>
        <v>25579471</v>
      </c>
      <c r="F3052" s="10" t="str">
        <f>IFERROR(VLOOKUP(I3052,DATABASE!$N:$O,2,FALSE),"")</f>
        <v>لباس كار ديرسوز(بلوز و شلوار)</v>
      </c>
      <c r="G3052" s="3" t="s">
        <v>2918</v>
      </c>
      <c r="H3052" s="4">
        <v>25579</v>
      </c>
      <c r="I3052" s="3" t="s">
        <v>1629</v>
      </c>
      <c r="J3052" s="3" t="s">
        <v>1630</v>
      </c>
      <c r="K3052" s="5">
        <v>1</v>
      </c>
      <c r="L3052" s="3" t="s">
        <v>28</v>
      </c>
      <c r="M3052" s="3" t="s">
        <v>43</v>
      </c>
      <c r="N3052" s="3" t="s">
        <v>97</v>
      </c>
      <c r="O3052" s="1">
        <v>471</v>
      </c>
      <c r="P3052" s="4">
        <v>0</v>
      </c>
      <c r="Q3052" s="10">
        <f t="shared" si="195"/>
        <v>471</v>
      </c>
    </row>
    <row r="3053" spans="2:17" ht="20.25" customHeight="1">
      <c r="B3053" s="10" t="str">
        <f t="shared" si="192"/>
        <v>دستكش ضد برش سبك755</v>
      </c>
      <c r="C3053" s="10" t="str">
        <f t="shared" si="193"/>
        <v>دستكش ضد برش سبك1402/09/15755</v>
      </c>
      <c r="D3053" s="10" t="str">
        <f>IFERROR(IF(تحویلی!$E$1="","",IF(NOSA!O3053=تحویلی!$E$1,تحویلی!$E$1&amp;COUNTIF(NOSA!$O$1:O3053,تحویلی!$E$1),"")),"")</f>
        <v/>
      </c>
      <c r="E3053" s="10" t="str">
        <f t="shared" si="194"/>
        <v>25581755</v>
      </c>
      <c r="F3053" s="10" t="str">
        <f>IFERROR(VLOOKUP(I3053,DATABASE!$N:$O,2,FALSE),"")</f>
        <v>دستكش ضد برش سبك</v>
      </c>
      <c r="G3053" s="3" t="s">
        <v>2918</v>
      </c>
      <c r="H3053" s="4">
        <v>25581</v>
      </c>
      <c r="I3053" s="3" t="s">
        <v>1442</v>
      </c>
      <c r="J3053" s="3" t="s">
        <v>22</v>
      </c>
      <c r="K3053" s="5">
        <v>1</v>
      </c>
      <c r="L3053" s="3" t="s">
        <v>3</v>
      </c>
      <c r="M3053" s="3" t="s">
        <v>9</v>
      </c>
      <c r="N3053" s="3" t="s">
        <v>974</v>
      </c>
      <c r="O3053" s="1">
        <v>755</v>
      </c>
      <c r="P3053" s="4">
        <v>0</v>
      </c>
      <c r="Q3053" s="10">
        <f t="shared" si="195"/>
        <v>755</v>
      </c>
    </row>
    <row r="3054" spans="2:17" ht="20.25" customHeight="1">
      <c r="B3054" s="10" t="str">
        <f t="shared" si="192"/>
        <v>پيشبند نسوز آلومينيومي259</v>
      </c>
      <c r="C3054" s="10" t="str">
        <f t="shared" si="193"/>
        <v>پيشبند نسوز آلومينيومي1402/09/15259</v>
      </c>
      <c r="D3054" s="10" t="str">
        <f>IFERROR(IF(تحویلی!$E$1="","",IF(NOSA!O3054=تحویلی!$E$1,تحویلی!$E$1&amp;COUNTIF(NOSA!$O$1:O3054,تحویلی!$E$1),"")),"")</f>
        <v/>
      </c>
      <c r="E3054" s="10" t="str">
        <f t="shared" si="194"/>
        <v>25582259</v>
      </c>
      <c r="F3054" s="10" t="str">
        <f>IFERROR(VLOOKUP(I3054,DATABASE!$N:$O,2,FALSE),"")</f>
        <v>پيشبند نسوز آلومينيومي</v>
      </c>
      <c r="G3054" s="3" t="s">
        <v>2918</v>
      </c>
      <c r="H3054" s="4">
        <v>25582</v>
      </c>
      <c r="I3054" s="3" t="s">
        <v>1464</v>
      </c>
      <c r="J3054" s="3" t="s">
        <v>36</v>
      </c>
      <c r="K3054" s="5">
        <v>1</v>
      </c>
      <c r="L3054" s="3" t="s">
        <v>8</v>
      </c>
      <c r="M3054" s="3" t="s">
        <v>4</v>
      </c>
      <c r="N3054" s="3" t="s">
        <v>13</v>
      </c>
      <c r="O3054" s="1">
        <v>259</v>
      </c>
      <c r="P3054" s="4">
        <v>1</v>
      </c>
      <c r="Q3054" s="10">
        <f t="shared" si="195"/>
        <v>259</v>
      </c>
    </row>
    <row r="3055" spans="2:17" ht="20.25" customHeight="1">
      <c r="B3055" s="10" t="str">
        <f t="shared" si="192"/>
        <v>چكمه ايمني نسوز259</v>
      </c>
      <c r="C3055" s="10" t="str">
        <f t="shared" si="193"/>
        <v>چكمه ايمني نسوز1402/09/15259</v>
      </c>
      <c r="D3055" s="10" t="str">
        <f>IFERROR(IF(تحویلی!$E$1="","",IF(NOSA!O3055=تحویلی!$E$1,تحویلی!$E$1&amp;COUNTIF(NOSA!$O$1:O3055,تحویلی!$E$1),"")),"")</f>
        <v/>
      </c>
      <c r="E3055" s="10" t="str">
        <f t="shared" si="194"/>
        <v>25582259</v>
      </c>
      <c r="F3055" s="10" t="str">
        <f>IFERROR(VLOOKUP(I3055,DATABASE!$N:$O,2,FALSE),"")</f>
        <v>چكمه ايمني نسوز</v>
      </c>
      <c r="G3055" s="3" t="s">
        <v>2918</v>
      </c>
      <c r="H3055" s="4">
        <v>25582</v>
      </c>
      <c r="I3055" s="3" t="s">
        <v>1697</v>
      </c>
      <c r="J3055" s="3" t="s">
        <v>1698</v>
      </c>
      <c r="K3055" s="5">
        <v>1</v>
      </c>
      <c r="L3055" s="3" t="s">
        <v>3</v>
      </c>
      <c r="M3055" s="3" t="s">
        <v>4</v>
      </c>
      <c r="N3055" s="3" t="s">
        <v>13</v>
      </c>
      <c r="O3055" s="1">
        <v>259</v>
      </c>
      <c r="P3055" s="4">
        <v>0</v>
      </c>
      <c r="Q3055" s="10">
        <f t="shared" si="195"/>
        <v>259</v>
      </c>
    </row>
    <row r="3056" spans="2:17" ht="20.25" customHeight="1">
      <c r="B3056" s="10" t="str">
        <f t="shared" si="192"/>
        <v>لباس كار(بلوز و شلوار)313</v>
      </c>
      <c r="C3056" s="10" t="str">
        <f t="shared" si="193"/>
        <v>لباس كار(بلوز و شلوار)1402/09/15313</v>
      </c>
      <c r="D3056" s="10" t="str">
        <f>IFERROR(IF(تحویلی!$E$1="","",IF(NOSA!O3056=تحویلی!$E$1,تحویلی!$E$1&amp;COUNTIF(NOSA!$O$1:O3056,تحویلی!$E$1),"")),"")</f>
        <v/>
      </c>
      <c r="E3056" s="10" t="str">
        <f t="shared" si="194"/>
        <v>25583313</v>
      </c>
      <c r="F3056" s="10" t="str">
        <f>IFERROR(VLOOKUP(I3056,DATABASE!$N:$O,2,FALSE),"")</f>
        <v>لباس كار(بلوز و شلوار)</v>
      </c>
      <c r="G3056" s="3" t="s">
        <v>2918</v>
      </c>
      <c r="H3056" s="4">
        <v>25583</v>
      </c>
      <c r="I3056" s="3" t="s">
        <v>1566</v>
      </c>
      <c r="J3056" s="3" t="s">
        <v>2642</v>
      </c>
      <c r="K3056" s="5">
        <v>1</v>
      </c>
      <c r="L3056" s="3" t="s">
        <v>28</v>
      </c>
      <c r="M3056" s="3" t="s">
        <v>9</v>
      </c>
      <c r="N3056" s="3" t="s">
        <v>125</v>
      </c>
      <c r="O3056" s="1">
        <v>313</v>
      </c>
      <c r="P3056" s="4">
        <v>0</v>
      </c>
      <c r="Q3056" s="10">
        <f t="shared" si="195"/>
        <v>313</v>
      </c>
    </row>
    <row r="3057" spans="2:17" ht="20.25" customHeight="1">
      <c r="B3057" s="10" t="str">
        <f t="shared" si="192"/>
        <v>دستكش ضد برش سبك221</v>
      </c>
      <c r="C3057" s="10" t="str">
        <f t="shared" si="193"/>
        <v>دستكش ضد برش سبك1402/09/15221</v>
      </c>
      <c r="D3057" s="10" t="str">
        <f>IFERROR(IF(تحویلی!$E$1="","",IF(NOSA!O3057=تحویلی!$E$1,تحویلی!$E$1&amp;COUNTIF(NOSA!$O$1:O3057,تحویلی!$E$1),"")),"")</f>
        <v/>
      </c>
      <c r="E3057" s="10" t="str">
        <f t="shared" si="194"/>
        <v>25589221</v>
      </c>
      <c r="F3057" s="10" t="str">
        <f>IFERROR(VLOOKUP(I3057,DATABASE!$N:$O,2,FALSE),"")</f>
        <v>دستكش ضد برش سبك</v>
      </c>
      <c r="G3057" s="3" t="s">
        <v>2918</v>
      </c>
      <c r="H3057" s="4">
        <v>25589</v>
      </c>
      <c r="I3057" s="3" t="s">
        <v>1442</v>
      </c>
      <c r="J3057" s="3" t="s">
        <v>22</v>
      </c>
      <c r="K3057" s="5">
        <v>1</v>
      </c>
      <c r="L3057" s="3" t="s">
        <v>3</v>
      </c>
      <c r="M3057" s="3" t="s">
        <v>9</v>
      </c>
      <c r="N3057" s="3" t="s">
        <v>2703</v>
      </c>
      <c r="O3057" s="1">
        <v>221</v>
      </c>
      <c r="P3057" s="4">
        <v>0</v>
      </c>
      <c r="Q3057" s="10">
        <f t="shared" si="195"/>
        <v>221</v>
      </c>
    </row>
    <row r="3058" spans="2:17" ht="20.25" customHeight="1">
      <c r="B3058" s="10" t="str">
        <f t="shared" si="192"/>
        <v>فيلتر ماسك نيم صورت (3M) مدل 2091221</v>
      </c>
      <c r="C3058" s="10" t="str">
        <f t="shared" si="193"/>
        <v>فيلتر ماسك نيم صورت (3M) مدل 20911402/09/15221</v>
      </c>
      <c r="D3058" s="10" t="str">
        <f>IFERROR(IF(تحویلی!$E$1="","",IF(NOSA!O3058=تحویلی!$E$1,تحویلی!$E$1&amp;COUNTIF(NOSA!$O$1:O3058,تحویلی!$E$1),"")),"")</f>
        <v/>
      </c>
      <c r="E3058" s="10" t="str">
        <f t="shared" si="194"/>
        <v>25589221</v>
      </c>
      <c r="F3058" s="10" t="str">
        <f>IFERROR(VLOOKUP(I3058,DATABASE!$N:$O,2,FALSE),"")</f>
        <v>فيلتر ماسك نيم صورت (3M) مدل 2091</v>
      </c>
      <c r="G3058" s="3" t="s">
        <v>2918</v>
      </c>
      <c r="H3058" s="4">
        <v>25589</v>
      </c>
      <c r="I3058" s="3" t="s">
        <v>1475</v>
      </c>
      <c r="J3058" s="3" t="s">
        <v>53</v>
      </c>
      <c r="K3058" s="5">
        <v>1</v>
      </c>
      <c r="L3058" s="3" t="s">
        <v>8</v>
      </c>
      <c r="M3058" s="3" t="s">
        <v>9</v>
      </c>
      <c r="N3058" s="3" t="s">
        <v>2703</v>
      </c>
      <c r="O3058" s="1">
        <v>221</v>
      </c>
      <c r="P3058" s="4">
        <v>0</v>
      </c>
      <c r="Q3058" s="10">
        <f t="shared" si="195"/>
        <v>221</v>
      </c>
    </row>
    <row r="3059" spans="2:17" ht="20.25" customHeight="1">
      <c r="B3059" s="10" t="str">
        <f t="shared" si="192"/>
        <v>دستكش كف مواد سبك460</v>
      </c>
      <c r="C3059" s="10" t="str">
        <f t="shared" si="193"/>
        <v>دستكش كف مواد سبك1402/09/15460</v>
      </c>
      <c r="D3059" s="10" t="str">
        <f>IFERROR(IF(تحویلی!$E$1="","",IF(NOSA!O3059=تحویلی!$E$1,تحویلی!$E$1&amp;COUNTIF(NOSA!$O$1:O3059,تحویلی!$E$1),"")),"")</f>
        <v/>
      </c>
      <c r="E3059" s="10" t="str">
        <f t="shared" si="194"/>
        <v>25592460</v>
      </c>
      <c r="F3059" s="10" t="str">
        <f>IFERROR(VLOOKUP(I3059,DATABASE!$N:$O,2,FALSE),"")</f>
        <v>دستكش كف مواد سبك</v>
      </c>
      <c r="G3059" s="3" t="s">
        <v>2918</v>
      </c>
      <c r="H3059" s="4">
        <v>25592</v>
      </c>
      <c r="I3059" s="3" t="s">
        <v>1456</v>
      </c>
      <c r="J3059" s="3" t="s">
        <v>2</v>
      </c>
      <c r="K3059" s="5">
        <v>1</v>
      </c>
      <c r="L3059" s="3" t="s">
        <v>3</v>
      </c>
      <c r="M3059" s="3" t="s">
        <v>47</v>
      </c>
      <c r="N3059" s="3" t="s">
        <v>2765</v>
      </c>
      <c r="O3059" s="1">
        <v>460</v>
      </c>
      <c r="P3059" s="4">
        <v>0</v>
      </c>
      <c r="Q3059" s="10">
        <f t="shared" si="195"/>
        <v>460</v>
      </c>
    </row>
    <row r="3060" spans="2:17" ht="20.25" customHeight="1">
      <c r="B3060" s="10" t="str">
        <f t="shared" si="192"/>
        <v>كفش ايمني عايق برق266</v>
      </c>
      <c r="C3060" s="10" t="str">
        <f t="shared" si="193"/>
        <v>كفش ايمني عايق برق1402/09/16266</v>
      </c>
      <c r="D3060" s="10" t="str">
        <f>IFERROR(IF(تحویلی!$E$1="","",IF(NOSA!O3060=تحویلی!$E$1,تحویلی!$E$1&amp;COUNTIF(NOSA!$O$1:O3060,تحویلی!$E$1),"")),"")</f>
        <v/>
      </c>
      <c r="E3060" s="10" t="str">
        <f t="shared" si="194"/>
        <v>25596266</v>
      </c>
      <c r="F3060" s="10" t="str">
        <f>IFERROR(VLOOKUP(I3060,DATABASE!$N:$O,2,FALSE),"")</f>
        <v>كفش ايمني عايق برق</v>
      </c>
      <c r="G3060" s="3" t="s">
        <v>2919</v>
      </c>
      <c r="H3060" s="4">
        <v>25596</v>
      </c>
      <c r="I3060" s="3" t="s">
        <v>1610</v>
      </c>
      <c r="J3060" s="3" t="s">
        <v>1689</v>
      </c>
      <c r="K3060" s="5">
        <v>1</v>
      </c>
      <c r="L3060" s="3" t="s">
        <v>3</v>
      </c>
      <c r="M3060" s="3" t="s">
        <v>47</v>
      </c>
      <c r="N3060" s="3" t="s">
        <v>3224</v>
      </c>
      <c r="O3060" s="1">
        <v>266</v>
      </c>
      <c r="P3060" s="4">
        <v>0</v>
      </c>
      <c r="Q3060" s="10">
        <f t="shared" si="195"/>
        <v>266</v>
      </c>
    </row>
    <row r="3061" spans="2:17" ht="20.25" customHeight="1">
      <c r="B3061" s="10" t="str">
        <f t="shared" si="192"/>
        <v>دستكش استاد كار783</v>
      </c>
      <c r="C3061" s="10" t="str">
        <f t="shared" si="193"/>
        <v>دستكش استاد كار1402/09/16783</v>
      </c>
      <c r="D3061" s="10" t="str">
        <f>IFERROR(IF(تحویلی!$E$1="","",IF(NOSA!O3061=تحویلی!$E$1,تحویلی!$E$1&amp;COUNTIF(NOSA!$O$1:O3061,تحویلی!$E$1),"")),"")</f>
        <v/>
      </c>
      <c r="E3061" s="10" t="str">
        <f t="shared" si="194"/>
        <v>25598783</v>
      </c>
      <c r="F3061" s="10" t="str">
        <f>IFERROR(VLOOKUP(I3061,DATABASE!$N:$O,2,FALSE),"")</f>
        <v>دستكش استاد كار</v>
      </c>
      <c r="G3061" s="3" t="s">
        <v>2919</v>
      </c>
      <c r="H3061" s="4">
        <v>25598</v>
      </c>
      <c r="I3061" s="3" t="s">
        <v>1543</v>
      </c>
      <c r="J3061" s="3" t="s">
        <v>255</v>
      </c>
      <c r="K3061" s="5">
        <v>1</v>
      </c>
      <c r="L3061" s="3" t="s">
        <v>3</v>
      </c>
      <c r="M3061" s="3" t="s">
        <v>4</v>
      </c>
      <c r="N3061" s="3" t="s">
        <v>1219</v>
      </c>
      <c r="O3061" s="1">
        <v>783</v>
      </c>
      <c r="P3061" s="4">
        <v>0</v>
      </c>
      <c r="Q3061" s="10">
        <f t="shared" si="195"/>
        <v>783</v>
      </c>
    </row>
    <row r="3062" spans="2:17" ht="20.25" customHeight="1">
      <c r="B3062" s="10" t="str">
        <f t="shared" si="192"/>
        <v>دستكش ضد برش سبك360</v>
      </c>
      <c r="C3062" s="10" t="str">
        <f t="shared" si="193"/>
        <v>دستكش ضد برش سبك1402/09/16360</v>
      </c>
      <c r="D3062" s="10" t="str">
        <f>IFERROR(IF(تحویلی!$E$1="","",IF(NOSA!O3062=تحویلی!$E$1,تحویلی!$E$1&amp;COUNTIF(NOSA!$O$1:O3062,تحویلی!$E$1),"")),"")</f>
        <v/>
      </c>
      <c r="E3062" s="10" t="str">
        <f t="shared" si="194"/>
        <v>25605360</v>
      </c>
      <c r="F3062" s="10" t="str">
        <f>IFERROR(VLOOKUP(I3062,DATABASE!$N:$O,2,FALSE),"")</f>
        <v>دستكش ضد برش سبك</v>
      </c>
      <c r="G3062" s="3" t="s">
        <v>2919</v>
      </c>
      <c r="H3062" s="4">
        <v>25605</v>
      </c>
      <c r="I3062" s="3" t="s">
        <v>1442</v>
      </c>
      <c r="J3062" s="3" t="s">
        <v>22</v>
      </c>
      <c r="K3062" s="5">
        <v>1</v>
      </c>
      <c r="L3062" s="3" t="s">
        <v>3</v>
      </c>
      <c r="M3062" s="3" t="s">
        <v>202</v>
      </c>
      <c r="N3062" s="3" t="s">
        <v>3225</v>
      </c>
      <c r="O3062" s="1">
        <v>360</v>
      </c>
      <c r="P3062" s="4">
        <v>0</v>
      </c>
      <c r="Q3062" s="10">
        <f t="shared" si="195"/>
        <v>360</v>
      </c>
    </row>
    <row r="3063" spans="2:17" ht="20.25" customHeight="1">
      <c r="B3063" s="10" t="str">
        <f t="shared" si="192"/>
        <v>كلاه ايمني791</v>
      </c>
      <c r="C3063" s="10" t="str">
        <f t="shared" si="193"/>
        <v>كلاه ايمني1402/09/16791</v>
      </c>
      <c r="D3063" s="10" t="str">
        <f>IFERROR(IF(تحویلی!$E$1="","",IF(NOSA!O3063=تحویلی!$E$1,تحویلی!$E$1&amp;COUNTIF(NOSA!$O$1:O3063,تحویلی!$E$1),"")),"")</f>
        <v/>
      </c>
      <c r="E3063" s="10" t="str">
        <f t="shared" si="194"/>
        <v>25612791</v>
      </c>
      <c r="F3063" s="10" t="str">
        <f>IFERROR(VLOOKUP(I3063,DATABASE!$N:$O,2,FALSE),"")</f>
        <v>كلاه ايمني</v>
      </c>
      <c r="G3063" s="3" t="s">
        <v>2919</v>
      </c>
      <c r="H3063" s="4">
        <v>25612</v>
      </c>
      <c r="I3063" s="3" t="s">
        <v>1505</v>
      </c>
      <c r="J3063" s="3" t="s">
        <v>1628</v>
      </c>
      <c r="K3063" s="5">
        <v>1</v>
      </c>
      <c r="L3063" s="3" t="s">
        <v>8</v>
      </c>
      <c r="M3063" s="3" t="s">
        <v>9</v>
      </c>
      <c r="N3063" s="3" t="s">
        <v>2902</v>
      </c>
      <c r="O3063" s="1">
        <v>791</v>
      </c>
      <c r="P3063" s="4">
        <v>0</v>
      </c>
      <c r="Q3063" s="10">
        <f t="shared" si="195"/>
        <v>791</v>
      </c>
    </row>
    <row r="3064" spans="2:17" ht="20.25" customHeight="1">
      <c r="B3064" s="10" t="str">
        <f t="shared" si="192"/>
        <v>چكمه ايمني نسوز783</v>
      </c>
      <c r="C3064" s="10" t="str">
        <f t="shared" si="193"/>
        <v>چكمه ايمني نسوز1402/09/16783</v>
      </c>
      <c r="D3064" s="10" t="str">
        <f>IFERROR(IF(تحویلی!$E$1="","",IF(NOSA!O3064=تحویلی!$E$1,تحویلی!$E$1&amp;COUNTIF(NOSA!$O$1:O3064,تحویلی!$E$1),"")),"")</f>
        <v/>
      </c>
      <c r="E3064" s="10" t="str">
        <f t="shared" si="194"/>
        <v>25613783</v>
      </c>
      <c r="F3064" s="10" t="str">
        <f>IFERROR(VLOOKUP(I3064,DATABASE!$N:$O,2,FALSE),"")</f>
        <v>چكمه ايمني نسوز</v>
      </c>
      <c r="G3064" s="3" t="s">
        <v>2919</v>
      </c>
      <c r="H3064" s="4">
        <v>25613</v>
      </c>
      <c r="I3064" s="3" t="s">
        <v>1784</v>
      </c>
      <c r="J3064" s="3" t="s">
        <v>1785</v>
      </c>
      <c r="K3064" s="5">
        <v>1</v>
      </c>
      <c r="L3064" s="3" t="s">
        <v>3</v>
      </c>
      <c r="M3064" s="3" t="s">
        <v>4</v>
      </c>
      <c r="N3064" s="3" t="s">
        <v>1219</v>
      </c>
      <c r="O3064" s="1">
        <v>783</v>
      </c>
      <c r="P3064" s="4">
        <v>0</v>
      </c>
      <c r="Q3064" s="10">
        <f t="shared" si="195"/>
        <v>783</v>
      </c>
    </row>
    <row r="3065" spans="2:17" ht="20.25" customHeight="1">
      <c r="B3065" s="10" t="str">
        <f t="shared" si="192"/>
        <v>دستكش ساق بلند نسوز773</v>
      </c>
      <c r="C3065" s="10" t="str">
        <f t="shared" si="193"/>
        <v>دستكش ساق بلند نسوز1402/09/16773</v>
      </c>
      <c r="D3065" s="10" t="str">
        <f>IFERROR(IF(تحویلی!$E$1="","",IF(NOSA!O3065=تحویلی!$E$1,تحویلی!$E$1&amp;COUNTIF(NOSA!$O$1:O3065,تحویلی!$E$1),"")),"")</f>
        <v/>
      </c>
      <c r="E3065" s="10" t="str">
        <f t="shared" si="194"/>
        <v>25615773</v>
      </c>
      <c r="F3065" s="10" t="str">
        <f>IFERROR(VLOOKUP(I3065,DATABASE!$N:$O,2,FALSE),"")</f>
        <v>دستكش ساق بلند نسوز</v>
      </c>
      <c r="G3065" s="3" t="s">
        <v>2919</v>
      </c>
      <c r="H3065" s="4">
        <v>25615</v>
      </c>
      <c r="I3065" s="3" t="s">
        <v>1461</v>
      </c>
      <c r="J3065" s="3" t="s">
        <v>34</v>
      </c>
      <c r="K3065" s="5">
        <v>1</v>
      </c>
      <c r="L3065" s="3" t="s">
        <v>3</v>
      </c>
      <c r="M3065" s="3" t="s">
        <v>4</v>
      </c>
      <c r="N3065" s="3" t="s">
        <v>1709</v>
      </c>
      <c r="O3065" s="1">
        <v>773</v>
      </c>
      <c r="P3065" s="4">
        <v>0</v>
      </c>
      <c r="Q3065" s="10">
        <f t="shared" si="195"/>
        <v>773</v>
      </c>
    </row>
    <row r="3066" spans="2:17" ht="20.25" customHeight="1">
      <c r="B3066" s="10" t="str">
        <f t="shared" si="192"/>
        <v>دستكش ضد برش سبك773</v>
      </c>
      <c r="C3066" s="10" t="str">
        <f t="shared" si="193"/>
        <v>دستكش ضد برش سبك1402/09/16773</v>
      </c>
      <c r="D3066" s="10" t="str">
        <f>IFERROR(IF(تحویلی!$E$1="","",IF(NOSA!O3066=تحویلی!$E$1,تحویلی!$E$1&amp;COUNTIF(NOSA!$O$1:O3066,تحویلی!$E$1),"")),"")</f>
        <v/>
      </c>
      <c r="E3066" s="10" t="str">
        <f t="shared" si="194"/>
        <v>25615773</v>
      </c>
      <c r="F3066" s="10" t="str">
        <f>IFERROR(VLOOKUP(I3066,DATABASE!$N:$O,2,FALSE),"")</f>
        <v>دستكش ضد برش سبك</v>
      </c>
      <c r="G3066" s="3" t="s">
        <v>2919</v>
      </c>
      <c r="H3066" s="4">
        <v>25615</v>
      </c>
      <c r="I3066" s="3" t="s">
        <v>1442</v>
      </c>
      <c r="J3066" s="3" t="s">
        <v>22</v>
      </c>
      <c r="K3066" s="5">
        <v>1</v>
      </c>
      <c r="L3066" s="3" t="s">
        <v>3</v>
      </c>
      <c r="M3066" s="3" t="s">
        <v>4</v>
      </c>
      <c r="N3066" s="3" t="s">
        <v>1709</v>
      </c>
      <c r="O3066" s="1">
        <v>773</v>
      </c>
      <c r="P3066" s="4">
        <v>0</v>
      </c>
      <c r="Q3066" s="10">
        <f t="shared" si="195"/>
        <v>773</v>
      </c>
    </row>
    <row r="3067" spans="2:17" ht="20.25" customHeight="1">
      <c r="B3067" s="10" t="str">
        <f t="shared" si="192"/>
        <v>بند كفش766</v>
      </c>
      <c r="C3067" s="10" t="str">
        <f t="shared" si="193"/>
        <v>بند كفش1402/09/16766</v>
      </c>
      <c r="D3067" s="10" t="str">
        <f>IFERROR(IF(تحویلی!$E$1="","",IF(NOSA!O3067=تحویلی!$E$1,تحویلی!$E$1&amp;COUNTIF(NOSA!$O$1:O3067,تحویلی!$E$1),"")),"")</f>
        <v/>
      </c>
      <c r="E3067" s="10" t="str">
        <f t="shared" si="194"/>
        <v>25626766</v>
      </c>
      <c r="F3067" s="10" t="str">
        <f>IFERROR(VLOOKUP(I3067,DATABASE!$N:$O,2,FALSE),"")</f>
        <v>بند كفش</v>
      </c>
      <c r="G3067" s="3" t="s">
        <v>2919</v>
      </c>
      <c r="H3067" s="4">
        <v>25626</v>
      </c>
      <c r="I3067" s="3" t="s">
        <v>1462</v>
      </c>
      <c r="J3067" s="3" t="s">
        <v>450</v>
      </c>
      <c r="K3067" s="5">
        <v>1</v>
      </c>
      <c r="L3067" s="3" t="s">
        <v>3</v>
      </c>
      <c r="M3067" s="3" t="s">
        <v>4</v>
      </c>
      <c r="N3067" s="3" t="s">
        <v>1059</v>
      </c>
      <c r="O3067" s="1">
        <v>766</v>
      </c>
      <c r="P3067" s="4">
        <v>0</v>
      </c>
      <c r="Q3067" s="10">
        <f t="shared" si="195"/>
        <v>766</v>
      </c>
    </row>
    <row r="3068" spans="2:17" ht="20.25" customHeight="1">
      <c r="B3068" s="10" t="str">
        <f t="shared" si="192"/>
        <v>دستكش كف مواد سبك387</v>
      </c>
      <c r="C3068" s="10" t="str">
        <f t="shared" si="193"/>
        <v>دستكش كف مواد سبك1402/09/17387</v>
      </c>
      <c r="D3068" s="10" t="str">
        <f>IFERROR(IF(تحویلی!$E$1="","",IF(NOSA!O3068=تحویلی!$E$1,تحویلی!$E$1&amp;COUNTIF(NOSA!$O$1:O3068,تحویلی!$E$1),"")),"")</f>
        <v/>
      </c>
      <c r="E3068" s="10" t="str">
        <f t="shared" si="194"/>
        <v>25636387</v>
      </c>
      <c r="F3068" s="10" t="str">
        <f>IFERROR(VLOOKUP(I3068,DATABASE!$N:$O,2,FALSE),"")</f>
        <v>دستكش كف مواد سبك</v>
      </c>
      <c r="G3068" s="3" t="s">
        <v>2920</v>
      </c>
      <c r="H3068" s="4">
        <v>25636</v>
      </c>
      <c r="I3068" s="3" t="s">
        <v>1456</v>
      </c>
      <c r="J3068" s="3" t="s">
        <v>2</v>
      </c>
      <c r="K3068" s="5">
        <v>1</v>
      </c>
      <c r="L3068" s="3" t="s">
        <v>3</v>
      </c>
      <c r="M3068" s="3" t="s">
        <v>19</v>
      </c>
      <c r="N3068" s="3" t="s">
        <v>2857</v>
      </c>
      <c r="O3068" s="1">
        <v>387</v>
      </c>
      <c r="P3068" s="4">
        <v>0</v>
      </c>
      <c r="Q3068" s="10">
        <f t="shared" si="195"/>
        <v>387</v>
      </c>
    </row>
    <row r="3069" spans="2:17" ht="20.25" customHeight="1">
      <c r="B3069" s="10" t="str">
        <f t="shared" si="192"/>
        <v>221</v>
      </c>
      <c r="C3069" s="10" t="str">
        <f t="shared" si="193"/>
        <v>1402/09/17221</v>
      </c>
      <c r="D3069" s="10" t="str">
        <f>IFERROR(IF(تحویلی!$E$1="","",IF(NOSA!O3069=تحویلی!$E$1,تحویلی!$E$1&amp;COUNTIF(NOSA!$O$1:O3069,تحویلی!$E$1),"")),"")</f>
        <v/>
      </c>
      <c r="E3069" s="10" t="str">
        <f t="shared" si="194"/>
        <v>25644221</v>
      </c>
      <c r="F3069" s="10" t="str">
        <f>IFERROR(VLOOKUP(I3069,DATABASE!$N:$O,2,FALSE),"")</f>
        <v/>
      </c>
      <c r="G3069" s="3" t="s">
        <v>2920</v>
      </c>
      <c r="H3069" s="4">
        <v>25644</v>
      </c>
      <c r="I3069" s="3" t="s">
        <v>2699</v>
      </c>
      <c r="J3069" s="3" t="s">
        <v>7</v>
      </c>
      <c r="K3069" s="5">
        <v>1</v>
      </c>
      <c r="L3069" s="3" t="s">
        <v>8</v>
      </c>
      <c r="M3069" s="3" t="s">
        <v>9</v>
      </c>
      <c r="N3069" s="3" t="s">
        <v>2703</v>
      </c>
      <c r="O3069" s="1">
        <v>221</v>
      </c>
      <c r="P3069" s="4">
        <v>1</v>
      </c>
      <c r="Q3069" s="10">
        <f t="shared" si="195"/>
        <v>221</v>
      </c>
    </row>
    <row r="3070" spans="2:17" ht="20.25" customHeight="1">
      <c r="B3070" s="10" t="str">
        <f t="shared" ref="B3070:B3133" si="196">F3070&amp;Q3070</f>
        <v>دستكش ضد برش سبك10027</v>
      </c>
      <c r="C3070" s="10" t="str">
        <f t="shared" ref="C3070:C3133" si="197">F3070&amp;G3070&amp;O3070</f>
        <v>دستكش ضد برش سبك1402/09/1710027</v>
      </c>
      <c r="D3070" s="10" t="str">
        <f>IFERROR(IF(تحویلی!$E$1="","",IF(NOSA!O3070=تحویلی!$E$1,تحویلی!$E$1&amp;COUNTIF(NOSA!$O$1:O3070,تحویلی!$E$1),"")),"")</f>
        <v/>
      </c>
      <c r="E3070" s="10" t="str">
        <f t="shared" ref="E3070:E3133" si="198">H3070&amp;O3070</f>
        <v>2564410027</v>
      </c>
      <c r="F3070" s="10" t="str">
        <f>IFERROR(VLOOKUP(I3070,DATABASE!$N:$O,2,FALSE),"")</f>
        <v>دستكش ضد برش سبك</v>
      </c>
      <c r="G3070" s="154" t="s">
        <v>2920</v>
      </c>
      <c r="H3070" s="155">
        <v>25644</v>
      </c>
      <c r="I3070" s="154" t="s">
        <v>1442</v>
      </c>
      <c r="J3070" s="154" t="s">
        <v>22</v>
      </c>
      <c r="K3070" s="156">
        <v>1</v>
      </c>
      <c r="L3070" s="154" t="s">
        <v>3</v>
      </c>
      <c r="M3070" s="154" t="s">
        <v>9</v>
      </c>
      <c r="N3070" s="154" t="s">
        <v>3227</v>
      </c>
      <c r="O3070" s="153">
        <v>10027</v>
      </c>
      <c r="P3070" s="155">
        <v>1</v>
      </c>
      <c r="Q3070" s="10">
        <f t="shared" si="195"/>
        <v>10027</v>
      </c>
    </row>
    <row r="3071" spans="2:17" ht="20.25" customHeight="1">
      <c r="B3071" s="10" t="str">
        <f t="shared" si="196"/>
        <v>دستكش ضد برش سبك128</v>
      </c>
      <c r="C3071" s="10" t="str">
        <f t="shared" si="197"/>
        <v>دستكش ضد برش سبك1402/09/17128</v>
      </c>
      <c r="D3071" s="10" t="str">
        <f>IFERROR(IF(تحویلی!$E$1="","",IF(NOSA!O3071=تحویلی!$E$1,تحویلی!$E$1&amp;COUNTIF(NOSA!$O$1:O3071,تحویلی!$E$1),"")),"")</f>
        <v/>
      </c>
      <c r="E3071" s="10" t="str">
        <f t="shared" si="198"/>
        <v>25645128</v>
      </c>
      <c r="F3071" s="10" t="str">
        <f>IFERROR(VLOOKUP(I3071,DATABASE!$N:$O,2,FALSE),"")</f>
        <v>دستكش ضد برش سبك</v>
      </c>
      <c r="G3071" s="154" t="s">
        <v>2920</v>
      </c>
      <c r="H3071" s="155">
        <v>25645</v>
      </c>
      <c r="I3071" s="154" t="s">
        <v>1442</v>
      </c>
      <c r="J3071" s="154" t="s">
        <v>22</v>
      </c>
      <c r="K3071" s="156">
        <v>1</v>
      </c>
      <c r="L3071" s="154" t="s">
        <v>3</v>
      </c>
      <c r="M3071" s="154" t="s">
        <v>4</v>
      </c>
      <c r="N3071" s="154" t="s">
        <v>2766</v>
      </c>
      <c r="O3071" s="153">
        <v>128</v>
      </c>
      <c r="P3071" s="155">
        <v>1</v>
      </c>
      <c r="Q3071" s="10">
        <f t="shared" si="195"/>
        <v>128</v>
      </c>
    </row>
    <row r="3072" spans="2:17" ht="20.25" customHeight="1">
      <c r="B3072" s="10" t="str">
        <f t="shared" si="196"/>
        <v>پيشبند نسوز آلومينيومي128</v>
      </c>
      <c r="C3072" s="10" t="str">
        <f t="shared" si="197"/>
        <v>پيشبند نسوز آلومينيومي1402/09/17128</v>
      </c>
      <c r="D3072" s="10" t="str">
        <f>IFERROR(IF(تحویلی!$E$1="","",IF(NOSA!O3072=تحویلی!$E$1,تحویلی!$E$1&amp;COUNTIF(NOSA!$O$1:O3072,تحویلی!$E$1),"")),"")</f>
        <v/>
      </c>
      <c r="E3072" s="10" t="str">
        <f t="shared" si="198"/>
        <v>25645128</v>
      </c>
      <c r="F3072" s="10" t="str">
        <f>IFERROR(VLOOKUP(I3072,DATABASE!$N:$O,2,FALSE),"")</f>
        <v>پيشبند نسوز آلومينيومي</v>
      </c>
      <c r="G3072" s="154" t="s">
        <v>2920</v>
      </c>
      <c r="H3072" s="155">
        <v>25645</v>
      </c>
      <c r="I3072" s="154" t="s">
        <v>1464</v>
      </c>
      <c r="J3072" s="154" t="s">
        <v>36</v>
      </c>
      <c r="K3072" s="156">
        <v>1</v>
      </c>
      <c r="L3072" s="154" t="s">
        <v>8</v>
      </c>
      <c r="M3072" s="154" t="s">
        <v>4</v>
      </c>
      <c r="N3072" s="154" t="s">
        <v>2766</v>
      </c>
      <c r="O3072" s="153">
        <v>128</v>
      </c>
      <c r="P3072" s="155">
        <v>1</v>
      </c>
      <c r="Q3072" s="10">
        <f t="shared" si="195"/>
        <v>128</v>
      </c>
    </row>
    <row r="3073" spans="2:17" ht="20.25" customHeight="1">
      <c r="B3073" s="10" t="str">
        <f t="shared" si="196"/>
        <v>ماسك نيم صورت دو فيلتره (3M)70</v>
      </c>
      <c r="C3073" s="10" t="str">
        <f t="shared" si="197"/>
        <v>ماسك نيم صورت دو فيلتره (3M)1402/09/1770</v>
      </c>
      <c r="D3073" s="10" t="str">
        <f>IFERROR(IF(تحویلی!$E$1="","",IF(NOSA!O3073=تحویلی!$E$1,تحویلی!$E$1&amp;COUNTIF(NOSA!$O$1:O3073,تحویلی!$E$1),"")),"")</f>
        <v/>
      </c>
      <c r="E3073" s="10" t="str">
        <f t="shared" si="198"/>
        <v>2564670</v>
      </c>
      <c r="F3073" s="10" t="str">
        <f>IFERROR(VLOOKUP(I3073,DATABASE!$N:$O,2,FALSE),"")</f>
        <v>ماسك نيم صورت دو فيلتره (3M)</v>
      </c>
      <c r="G3073" s="154" t="s">
        <v>2920</v>
      </c>
      <c r="H3073" s="155">
        <v>25646</v>
      </c>
      <c r="I3073" s="154" t="s">
        <v>1503</v>
      </c>
      <c r="J3073" s="154" t="s">
        <v>151</v>
      </c>
      <c r="K3073" s="156">
        <v>1</v>
      </c>
      <c r="L3073" s="154" t="s">
        <v>8</v>
      </c>
      <c r="M3073" s="154" t="s">
        <v>9</v>
      </c>
      <c r="N3073" s="154" t="s">
        <v>2763</v>
      </c>
      <c r="O3073" s="153">
        <v>70</v>
      </c>
      <c r="P3073" s="155">
        <v>1</v>
      </c>
      <c r="Q3073" s="10">
        <f t="shared" si="195"/>
        <v>70</v>
      </c>
    </row>
    <row r="3074" spans="2:17" ht="20.25" customHeight="1">
      <c r="B3074" s="10" t="str">
        <f t="shared" si="196"/>
        <v>فيلتر ماسك نيم صورت (3M) مدل 209170</v>
      </c>
      <c r="C3074" s="10" t="str">
        <f t="shared" si="197"/>
        <v>فيلتر ماسك نيم صورت (3M) مدل 20911402/09/1770</v>
      </c>
      <c r="D3074" s="10" t="str">
        <f>IFERROR(IF(تحویلی!$E$1="","",IF(NOSA!O3074=تحویلی!$E$1,تحویلی!$E$1&amp;COUNTIF(NOSA!$O$1:O3074,تحویلی!$E$1),"")),"")</f>
        <v/>
      </c>
      <c r="E3074" s="10" t="str">
        <f t="shared" si="198"/>
        <v>2564670</v>
      </c>
      <c r="F3074" s="10" t="str">
        <f>IFERROR(VLOOKUP(I3074,DATABASE!$N:$O,2,FALSE),"")</f>
        <v>فيلتر ماسك نيم صورت (3M) مدل 2091</v>
      </c>
      <c r="G3074" s="154" t="s">
        <v>2920</v>
      </c>
      <c r="H3074" s="155">
        <v>25646</v>
      </c>
      <c r="I3074" s="154" t="s">
        <v>1475</v>
      </c>
      <c r="J3074" s="154" t="s">
        <v>53</v>
      </c>
      <c r="K3074" s="156">
        <v>1</v>
      </c>
      <c r="L3074" s="154" t="s">
        <v>8</v>
      </c>
      <c r="M3074" s="154" t="s">
        <v>9</v>
      </c>
      <c r="N3074" s="154" t="s">
        <v>2763</v>
      </c>
      <c r="O3074" s="153">
        <v>70</v>
      </c>
      <c r="P3074" s="155">
        <v>1</v>
      </c>
      <c r="Q3074" s="10">
        <f t="shared" si="195"/>
        <v>70</v>
      </c>
    </row>
    <row r="3075" spans="2:17" ht="20.25" customHeight="1">
      <c r="B3075" s="10" t="str">
        <f t="shared" si="196"/>
        <v>دستكش ضد برش سبك70</v>
      </c>
      <c r="C3075" s="10" t="str">
        <f t="shared" si="197"/>
        <v>دستكش ضد برش سبك1402/09/1770</v>
      </c>
      <c r="D3075" s="10" t="str">
        <f>IFERROR(IF(تحویلی!$E$1="","",IF(NOSA!O3075=تحویلی!$E$1,تحویلی!$E$1&amp;COUNTIF(NOSA!$O$1:O3075,تحویلی!$E$1),"")),"")</f>
        <v/>
      </c>
      <c r="E3075" s="10" t="str">
        <f t="shared" si="198"/>
        <v>2564670</v>
      </c>
      <c r="F3075" s="10" t="str">
        <f>IFERROR(VLOOKUP(I3075,DATABASE!$N:$O,2,FALSE),"")</f>
        <v>دستكش ضد برش سبك</v>
      </c>
      <c r="G3075" s="154" t="s">
        <v>2920</v>
      </c>
      <c r="H3075" s="155">
        <v>25646</v>
      </c>
      <c r="I3075" s="154" t="s">
        <v>1442</v>
      </c>
      <c r="J3075" s="154" t="s">
        <v>22</v>
      </c>
      <c r="K3075" s="156">
        <v>1</v>
      </c>
      <c r="L3075" s="154" t="s">
        <v>3</v>
      </c>
      <c r="M3075" s="154" t="s">
        <v>9</v>
      </c>
      <c r="N3075" s="154" t="s">
        <v>2763</v>
      </c>
      <c r="O3075" s="153">
        <v>70</v>
      </c>
      <c r="P3075" s="155">
        <v>1</v>
      </c>
      <c r="Q3075" s="10">
        <f t="shared" si="195"/>
        <v>70</v>
      </c>
    </row>
    <row r="3076" spans="2:17" ht="20.25" customHeight="1">
      <c r="B3076" s="10" t="str">
        <f t="shared" si="196"/>
        <v>لباس زير زمستاني- بلوز و شلوار233</v>
      </c>
      <c r="C3076" s="10" t="str">
        <f t="shared" si="197"/>
        <v>لباس زير زمستاني- بلوز و شلوار1402/09/17233</v>
      </c>
      <c r="D3076" s="10" t="str">
        <f>IFERROR(IF(تحویلی!$E$1="","",IF(NOSA!O3076=تحویلی!$E$1,تحویلی!$E$1&amp;COUNTIF(NOSA!$O$1:O3076,تحویلی!$E$1),"")),"")</f>
        <v/>
      </c>
      <c r="E3076" s="10" t="str">
        <f t="shared" si="198"/>
        <v>25653233</v>
      </c>
      <c r="F3076" s="10" t="str">
        <f>IFERROR(VLOOKUP(I3076,DATABASE!$N:$O,2,FALSE),"")</f>
        <v>لباس زير زمستاني- بلوز و شلوار</v>
      </c>
      <c r="G3076" s="154" t="s">
        <v>2920</v>
      </c>
      <c r="H3076" s="155">
        <v>25653</v>
      </c>
      <c r="I3076" s="154" t="s">
        <v>2361</v>
      </c>
      <c r="J3076" s="154" t="s">
        <v>2826</v>
      </c>
      <c r="K3076" s="156">
        <v>1</v>
      </c>
      <c r="L3076" s="154" t="s">
        <v>28</v>
      </c>
      <c r="M3076" s="154" t="s">
        <v>25</v>
      </c>
      <c r="N3076" s="154" t="s">
        <v>2782</v>
      </c>
      <c r="O3076" s="153">
        <v>233</v>
      </c>
      <c r="P3076" s="155">
        <v>0</v>
      </c>
      <c r="Q3076" s="10">
        <f t="shared" si="195"/>
        <v>233</v>
      </c>
    </row>
    <row r="3077" spans="2:17" ht="20.25" customHeight="1">
      <c r="B3077" s="10" t="str">
        <f t="shared" si="196"/>
        <v>چكمه ايمني نسوز238</v>
      </c>
      <c r="C3077" s="10" t="str">
        <f t="shared" si="197"/>
        <v>چكمه ايمني نسوز1402/09/18238</v>
      </c>
      <c r="D3077" s="10" t="str">
        <f>IFERROR(IF(تحویلی!$E$1="","",IF(NOSA!O3077=تحویلی!$E$1,تحویلی!$E$1&amp;COUNTIF(NOSA!$O$1:O3077,تحویلی!$E$1),"")),"")</f>
        <v/>
      </c>
      <c r="E3077" s="10" t="str">
        <f t="shared" si="198"/>
        <v>25676238</v>
      </c>
      <c r="F3077" s="10" t="str">
        <f>IFERROR(VLOOKUP(I3077,DATABASE!$N:$O,2,FALSE),"")</f>
        <v>چكمه ايمني نسوز</v>
      </c>
      <c r="G3077" s="154" t="s">
        <v>2921</v>
      </c>
      <c r="H3077" s="155">
        <v>25676</v>
      </c>
      <c r="I3077" s="154" t="s">
        <v>1749</v>
      </c>
      <c r="J3077" s="154" t="s">
        <v>1750</v>
      </c>
      <c r="K3077" s="156">
        <v>1</v>
      </c>
      <c r="L3077" s="154" t="s">
        <v>3</v>
      </c>
      <c r="M3077" s="154" t="s">
        <v>19</v>
      </c>
      <c r="N3077" s="154" t="s">
        <v>281</v>
      </c>
      <c r="O3077" s="153">
        <v>238</v>
      </c>
      <c r="P3077" s="155">
        <v>1</v>
      </c>
      <c r="Q3077" s="10">
        <f t="shared" si="195"/>
        <v>238</v>
      </c>
    </row>
    <row r="3078" spans="2:17" ht="20.25" customHeight="1">
      <c r="B3078" s="10" t="str">
        <f t="shared" si="196"/>
        <v>238</v>
      </c>
      <c r="C3078" s="10" t="str">
        <f t="shared" si="197"/>
        <v>1402/09/18238</v>
      </c>
      <c r="D3078" s="10" t="str">
        <f>IFERROR(IF(تحویلی!$E$1="","",IF(NOSA!O3078=تحویلی!$E$1,تحویلی!$E$1&amp;COUNTIF(NOSA!$O$1:O3078,تحویلی!$E$1),"")),"")</f>
        <v/>
      </c>
      <c r="E3078" s="10" t="str">
        <f t="shared" si="198"/>
        <v>25676238</v>
      </c>
      <c r="F3078" s="10" t="str">
        <f>IFERROR(VLOOKUP(I3078,DATABASE!$N:$O,2,FALSE),"")</f>
        <v/>
      </c>
      <c r="G3078" s="154" t="s">
        <v>2921</v>
      </c>
      <c r="H3078" s="155">
        <v>25676</v>
      </c>
      <c r="I3078" s="154" t="s">
        <v>2664</v>
      </c>
      <c r="J3078" s="154" t="s">
        <v>2665</v>
      </c>
      <c r="K3078" s="156">
        <v>1</v>
      </c>
      <c r="L3078" s="154" t="s">
        <v>8</v>
      </c>
      <c r="M3078" s="154" t="s">
        <v>19</v>
      </c>
      <c r="N3078" s="154" t="s">
        <v>281</v>
      </c>
      <c r="O3078" s="153">
        <v>238</v>
      </c>
      <c r="P3078" s="155">
        <v>0</v>
      </c>
      <c r="Q3078" s="10">
        <f t="shared" si="195"/>
        <v>238</v>
      </c>
    </row>
    <row r="3079" spans="2:17" ht="20.25" customHeight="1">
      <c r="B3079" s="10" t="str">
        <f t="shared" si="196"/>
        <v>دستكش ضد برش سبك841</v>
      </c>
      <c r="C3079" s="10" t="str">
        <f t="shared" si="197"/>
        <v>دستكش ضد برش سبك1402/09/18841</v>
      </c>
      <c r="D3079" s="10" t="str">
        <f>IFERROR(IF(تحویلی!$E$1="","",IF(NOSA!O3079=تحویلی!$E$1,تحویلی!$E$1&amp;COUNTIF(NOSA!$O$1:O3079,تحویلی!$E$1),"")),"")</f>
        <v/>
      </c>
      <c r="E3079" s="10" t="str">
        <f t="shared" si="198"/>
        <v>25677841</v>
      </c>
      <c r="F3079" s="10" t="str">
        <f>IFERROR(VLOOKUP(I3079,DATABASE!$N:$O,2,FALSE),"")</f>
        <v>دستكش ضد برش سبك</v>
      </c>
      <c r="G3079" s="154" t="s">
        <v>2921</v>
      </c>
      <c r="H3079" s="155">
        <v>25677</v>
      </c>
      <c r="I3079" s="154" t="s">
        <v>1442</v>
      </c>
      <c r="J3079" s="154" t="s">
        <v>22</v>
      </c>
      <c r="K3079" s="156">
        <v>1</v>
      </c>
      <c r="L3079" s="154" t="s">
        <v>3</v>
      </c>
      <c r="M3079" s="154" t="s">
        <v>47</v>
      </c>
      <c r="N3079" s="154" t="s">
        <v>2686</v>
      </c>
      <c r="O3079" s="153">
        <v>841</v>
      </c>
      <c r="P3079" s="155">
        <v>0</v>
      </c>
      <c r="Q3079" s="10">
        <f t="shared" si="195"/>
        <v>841</v>
      </c>
    </row>
    <row r="3080" spans="2:17" ht="20.25" customHeight="1">
      <c r="B3080" s="10" t="str">
        <f t="shared" si="196"/>
        <v>دستكش كف مواد سبك731</v>
      </c>
      <c r="C3080" s="10" t="str">
        <f t="shared" si="197"/>
        <v>دستكش كف مواد سبك1402/09/18731</v>
      </c>
      <c r="D3080" s="10" t="str">
        <f>IFERROR(IF(تحویلی!$E$1="","",IF(NOSA!O3080=تحویلی!$E$1,تحویلی!$E$1&amp;COUNTIF(NOSA!$O$1:O3080,تحویلی!$E$1),"")),"")</f>
        <v/>
      </c>
      <c r="E3080" s="10" t="str">
        <f t="shared" si="198"/>
        <v>25678731</v>
      </c>
      <c r="F3080" s="10" t="str">
        <f>IFERROR(VLOOKUP(I3080,DATABASE!$N:$O,2,FALSE),"")</f>
        <v>دستكش كف مواد سبك</v>
      </c>
      <c r="G3080" s="154" t="s">
        <v>2921</v>
      </c>
      <c r="H3080" s="155">
        <v>25678</v>
      </c>
      <c r="I3080" s="154" t="s">
        <v>1456</v>
      </c>
      <c r="J3080" s="154" t="s">
        <v>2</v>
      </c>
      <c r="K3080" s="156">
        <v>1</v>
      </c>
      <c r="L3080" s="154" t="s">
        <v>3</v>
      </c>
      <c r="M3080" s="154" t="s">
        <v>47</v>
      </c>
      <c r="N3080" s="154" t="s">
        <v>635</v>
      </c>
      <c r="O3080" s="153">
        <v>731</v>
      </c>
      <c r="P3080" s="155">
        <v>0</v>
      </c>
      <c r="Q3080" s="10">
        <f t="shared" si="195"/>
        <v>731</v>
      </c>
    </row>
    <row r="3081" spans="2:17" ht="20.25" customHeight="1">
      <c r="B3081" s="10" t="str">
        <f t="shared" si="196"/>
        <v>دستكش ضد برش سبك742</v>
      </c>
      <c r="C3081" s="10" t="str">
        <f t="shared" si="197"/>
        <v>دستكش ضد برش سبك1402/09/18742</v>
      </c>
      <c r="D3081" s="10" t="str">
        <f>IFERROR(IF(تحویلی!$E$1="","",IF(NOSA!O3081=تحویلی!$E$1,تحویلی!$E$1&amp;COUNTIF(NOSA!$O$1:O3081,تحویلی!$E$1),"")),"")</f>
        <v/>
      </c>
      <c r="E3081" s="10" t="str">
        <f t="shared" si="198"/>
        <v>25679742</v>
      </c>
      <c r="F3081" s="10" t="str">
        <f>IFERROR(VLOOKUP(I3081,DATABASE!$N:$O,2,FALSE),"")</f>
        <v>دستكش ضد برش سبك</v>
      </c>
      <c r="G3081" s="154" t="s">
        <v>2921</v>
      </c>
      <c r="H3081" s="155">
        <v>25679</v>
      </c>
      <c r="I3081" s="154" t="s">
        <v>1442</v>
      </c>
      <c r="J3081" s="154" t="s">
        <v>22</v>
      </c>
      <c r="K3081" s="156">
        <v>1</v>
      </c>
      <c r="L3081" s="154" t="s">
        <v>3</v>
      </c>
      <c r="M3081" s="154" t="s">
        <v>202</v>
      </c>
      <c r="N3081" s="154" t="s">
        <v>855</v>
      </c>
      <c r="O3081" s="153">
        <v>742</v>
      </c>
      <c r="P3081" s="155">
        <v>0</v>
      </c>
      <c r="Q3081" s="10">
        <f t="shared" si="195"/>
        <v>742</v>
      </c>
    </row>
    <row r="3082" spans="2:17" ht="20.25" customHeight="1">
      <c r="B3082" s="10" t="str">
        <f t="shared" si="196"/>
        <v>ماسك بهداشتي يكبار مصرف741</v>
      </c>
      <c r="C3082" s="10" t="str">
        <f t="shared" si="197"/>
        <v>ماسك بهداشتي يكبار مصرف1402/09/18741</v>
      </c>
      <c r="D3082" s="10" t="str">
        <f>IFERROR(IF(تحویلی!$E$1="","",IF(NOSA!O3082=تحویلی!$E$1,تحویلی!$E$1&amp;COUNTIF(NOSA!$O$1:O3082,تحویلی!$E$1),"")),"")</f>
        <v/>
      </c>
      <c r="E3082" s="10" t="str">
        <f t="shared" si="198"/>
        <v>25684741</v>
      </c>
      <c r="F3082" s="10" t="str">
        <f>IFERROR(VLOOKUP(I3082,DATABASE!$N:$O,2,FALSE),"")</f>
        <v>ماسك بهداشتي يكبار مصرف</v>
      </c>
      <c r="G3082" s="154" t="s">
        <v>2921</v>
      </c>
      <c r="H3082" s="155">
        <v>25684</v>
      </c>
      <c r="I3082" s="154" t="s">
        <v>1761</v>
      </c>
      <c r="J3082" s="154" t="s">
        <v>62</v>
      </c>
      <c r="K3082" s="156">
        <v>300</v>
      </c>
      <c r="L3082" s="154" t="s">
        <v>8</v>
      </c>
      <c r="M3082" s="154" t="s">
        <v>63</v>
      </c>
      <c r="N3082" s="154" t="s">
        <v>764</v>
      </c>
      <c r="O3082" s="153">
        <v>741</v>
      </c>
      <c r="P3082" s="155">
        <v>0</v>
      </c>
      <c r="Q3082" s="10">
        <f t="shared" si="195"/>
        <v>741</v>
      </c>
    </row>
    <row r="3083" spans="2:17" ht="20.25" customHeight="1">
      <c r="B3083" s="10" t="str">
        <f t="shared" si="196"/>
        <v>لباس كار ديرسوز(بلوز و شلوار)10027</v>
      </c>
      <c r="C3083" s="10" t="str">
        <f t="shared" si="197"/>
        <v>لباس كار ديرسوز(بلوز و شلوار)1402/09/1810027</v>
      </c>
      <c r="D3083" s="10" t="str">
        <f>IFERROR(IF(تحویلی!$E$1="","",IF(NOSA!O3083=تحویلی!$E$1,تحویلی!$E$1&amp;COUNTIF(NOSA!$O$1:O3083,تحویلی!$E$1),"")),"")</f>
        <v/>
      </c>
      <c r="E3083" s="10" t="str">
        <f t="shared" si="198"/>
        <v>2569810027</v>
      </c>
      <c r="F3083" s="10" t="str">
        <f>IFERROR(VLOOKUP(I3083,DATABASE!$N:$O,2,FALSE),"")</f>
        <v>لباس كار ديرسوز(بلوز و شلوار)</v>
      </c>
      <c r="G3083" s="154" t="s">
        <v>2921</v>
      </c>
      <c r="H3083" s="155">
        <v>25698</v>
      </c>
      <c r="I3083" s="154" t="s">
        <v>1619</v>
      </c>
      <c r="J3083" s="154" t="s">
        <v>1620</v>
      </c>
      <c r="K3083" s="156">
        <v>1</v>
      </c>
      <c r="L3083" s="154" t="s">
        <v>28</v>
      </c>
      <c r="M3083" s="154" t="s">
        <v>9</v>
      </c>
      <c r="N3083" s="154" t="s">
        <v>1637</v>
      </c>
      <c r="O3083" s="153">
        <v>10027</v>
      </c>
      <c r="P3083" s="155">
        <v>0</v>
      </c>
      <c r="Q3083" s="10">
        <f t="shared" si="195"/>
        <v>10027</v>
      </c>
    </row>
    <row r="3084" spans="2:17" ht="20.25" customHeight="1">
      <c r="B3084" s="10" t="str">
        <f t="shared" si="196"/>
        <v>لباس كار ديرسوز(بلوز و شلوار)10030</v>
      </c>
      <c r="C3084" s="10" t="str">
        <f t="shared" si="197"/>
        <v>لباس كار ديرسوز(بلوز و شلوار)1402/09/1810030</v>
      </c>
      <c r="D3084" s="10" t="str">
        <f>IFERROR(IF(تحویلی!$E$1="","",IF(NOSA!O3084=تحویلی!$E$1,تحویلی!$E$1&amp;COUNTIF(NOSA!$O$1:O3084,تحویلی!$E$1),"")),"")</f>
        <v/>
      </c>
      <c r="E3084" s="10" t="str">
        <f t="shared" si="198"/>
        <v>2569810030</v>
      </c>
      <c r="F3084" s="10" t="str">
        <f>IFERROR(VLOOKUP(I3084,DATABASE!$N:$O,2,FALSE),"")</f>
        <v>لباس كار ديرسوز(بلوز و شلوار)</v>
      </c>
      <c r="G3084" s="154" t="s">
        <v>2921</v>
      </c>
      <c r="H3084" s="155">
        <v>25698</v>
      </c>
      <c r="I3084" s="154" t="s">
        <v>1629</v>
      </c>
      <c r="J3084" s="154" t="s">
        <v>1630</v>
      </c>
      <c r="K3084" s="156">
        <v>1</v>
      </c>
      <c r="L3084" s="154" t="s">
        <v>28</v>
      </c>
      <c r="M3084" s="154" t="s">
        <v>9</v>
      </c>
      <c r="N3084" s="154" t="s">
        <v>1627</v>
      </c>
      <c r="O3084" s="153">
        <v>10030</v>
      </c>
      <c r="P3084" s="155">
        <v>0</v>
      </c>
      <c r="Q3084" s="10">
        <f t="shared" si="195"/>
        <v>10030</v>
      </c>
    </row>
    <row r="3085" spans="2:17" ht="20.25" customHeight="1">
      <c r="B3085" s="10" t="str">
        <f t="shared" si="196"/>
        <v>ماسك نيم صورت دو فيلتره (3M)10028</v>
      </c>
      <c r="C3085" s="10" t="str">
        <f t="shared" si="197"/>
        <v>ماسك نيم صورت دو فيلتره (3M)1402/09/1810028</v>
      </c>
      <c r="D3085" s="10" t="str">
        <f>IFERROR(IF(تحویلی!$E$1="","",IF(NOSA!O3085=تحویلی!$E$1,تحویلی!$E$1&amp;COUNTIF(NOSA!$O$1:O3085,تحویلی!$E$1),"")),"")</f>
        <v/>
      </c>
      <c r="E3085" s="10" t="str">
        <f t="shared" si="198"/>
        <v>2570010028</v>
      </c>
      <c r="F3085" s="10" t="str">
        <f>IFERROR(VLOOKUP(I3085,DATABASE!$N:$O,2,FALSE),"")</f>
        <v>ماسك نيم صورت دو فيلتره (3M)</v>
      </c>
      <c r="G3085" s="3" t="s">
        <v>2921</v>
      </c>
      <c r="H3085" s="4">
        <v>25700</v>
      </c>
      <c r="I3085" s="3" t="s">
        <v>1503</v>
      </c>
      <c r="J3085" s="3" t="s">
        <v>151</v>
      </c>
      <c r="K3085" s="5">
        <v>1</v>
      </c>
      <c r="L3085" s="3" t="s">
        <v>8</v>
      </c>
      <c r="M3085" s="3" t="s">
        <v>9</v>
      </c>
      <c r="N3085" s="3" t="s">
        <v>3226</v>
      </c>
      <c r="O3085" s="1">
        <v>10028</v>
      </c>
      <c r="P3085" s="4">
        <v>1</v>
      </c>
      <c r="Q3085" s="10">
        <f t="shared" si="195"/>
        <v>10028</v>
      </c>
    </row>
    <row r="3086" spans="2:17" ht="20.25" customHeight="1">
      <c r="B3086" s="10" t="str">
        <f t="shared" si="196"/>
        <v>فيلتر ماسك نيم صورت (3M) مدل 209110028</v>
      </c>
      <c r="C3086" s="10" t="str">
        <f t="shared" si="197"/>
        <v>فيلتر ماسك نيم صورت (3M) مدل 20911402/09/1810028</v>
      </c>
      <c r="D3086" s="10" t="str">
        <f>IFERROR(IF(تحویلی!$E$1="","",IF(NOSA!O3086=تحویلی!$E$1,تحویلی!$E$1&amp;COUNTIF(NOSA!$O$1:O3086,تحویلی!$E$1),"")),"")</f>
        <v/>
      </c>
      <c r="E3086" s="10" t="str">
        <f t="shared" si="198"/>
        <v>2570010028</v>
      </c>
      <c r="F3086" s="10" t="str">
        <f>IFERROR(VLOOKUP(I3086,DATABASE!$N:$O,2,FALSE),"")</f>
        <v>فيلتر ماسك نيم صورت (3M) مدل 2091</v>
      </c>
      <c r="G3086" s="3" t="s">
        <v>2921</v>
      </c>
      <c r="H3086" s="4">
        <v>25700</v>
      </c>
      <c r="I3086" s="3" t="s">
        <v>1475</v>
      </c>
      <c r="J3086" s="3" t="s">
        <v>53</v>
      </c>
      <c r="K3086" s="5">
        <v>1</v>
      </c>
      <c r="L3086" s="3" t="s">
        <v>8</v>
      </c>
      <c r="M3086" s="3" t="s">
        <v>9</v>
      </c>
      <c r="N3086" s="3" t="s">
        <v>3226</v>
      </c>
      <c r="O3086" s="1">
        <v>10028</v>
      </c>
      <c r="P3086" s="4">
        <v>0</v>
      </c>
      <c r="Q3086" s="10">
        <f t="shared" si="195"/>
        <v>10028</v>
      </c>
    </row>
    <row r="3087" spans="2:17" ht="20.25" customHeight="1">
      <c r="B3087" s="10" t="str">
        <f t="shared" si="196"/>
        <v>فيلتر ماسك نيم صورت (3M) مدل 209110029</v>
      </c>
      <c r="C3087" s="10" t="str">
        <f t="shared" si="197"/>
        <v>فيلتر ماسك نيم صورت (3M) مدل 20911402/09/1810029</v>
      </c>
      <c r="D3087" s="10" t="str">
        <f>IFERROR(IF(تحویلی!$E$1="","",IF(NOSA!O3087=تحویلی!$E$1,تحویلی!$E$1&amp;COUNTIF(NOSA!$O$1:O3087,تحویلی!$E$1),"")),"")</f>
        <v/>
      </c>
      <c r="E3087" s="10" t="str">
        <f t="shared" si="198"/>
        <v>2570110029</v>
      </c>
      <c r="F3087" s="10" t="str">
        <f>IFERROR(VLOOKUP(I3087,DATABASE!$N:$O,2,FALSE),"")</f>
        <v>فيلتر ماسك نيم صورت (3M) مدل 2091</v>
      </c>
      <c r="G3087" s="3" t="s">
        <v>2921</v>
      </c>
      <c r="H3087" s="4">
        <v>25701</v>
      </c>
      <c r="I3087" s="3" t="s">
        <v>1475</v>
      </c>
      <c r="J3087" s="3" t="s">
        <v>53</v>
      </c>
      <c r="K3087" s="5">
        <v>1</v>
      </c>
      <c r="L3087" s="3" t="s">
        <v>8</v>
      </c>
      <c r="M3087" s="3" t="s">
        <v>9</v>
      </c>
      <c r="N3087" s="3" t="s">
        <v>2896</v>
      </c>
      <c r="O3087" s="1">
        <v>10029</v>
      </c>
      <c r="P3087" s="4">
        <v>0</v>
      </c>
      <c r="Q3087" s="10">
        <f t="shared" si="195"/>
        <v>10029</v>
      </c>
    </row>
    <row r="3088" spans="2:17" ht="20.25" customHeight="1">
      <c r="B3088" s="10" t="str">
        <f t="shared" si="196"/>
        <v>10029</v>
      </c>
      <c r="C3088" s="10" t="str">
        <f t="shared" si="197"/>
        <v>1402/09/1810029</v>
      </c>
      <c r="D3088" s="10" t="str">
        <f>IFERROR(IF(تحویلی!$E$1="","",IF(NOSA!O3088=تحویلی!$E$1,تحویلی!$E$1&amp;COUNTIF(NOSA!$O$1:O3088,تحویلی!$E$1),"")),"")</f>
        <v/>
      </c>
      <c r="E3088" s="10" t="str">
        <f t="shared" si="198"/>
        <v>2570110029</v>
      </c>
      <c r="F3088" s="10" t="str">
        <f>IFERROR(VLOOKUP(I3088,DATABASE!$N:$O,2,FALSE),"")</f>
        <v/>
      </c>
      <c r="G3088" s="3" t="s">
        <v>2921</v>
      </c>
      <c r="H3088" s="4">
        <v>25701</v>
      </c>
      <c r="I3088" s="3" t="s">
        <v>2699</v>
      </c>
      <c r="J3088" s="3" t="s">
        <v>7</v>
      </c>
      <c r="K3088" s="5">
        <v>1</v>
      </c>
      <c r="L3088" s="3" t="s">
        <v>8</v>
      </c>
      <c r="M3088" s="3" t="s">
        <v>9</v>
      </c>
      <c r="N3088" s="3" t="s">
        <v>2896</v>
      </c>
      <c r="O3088" s="1">
        <v>10029</v>
      </c>
      <c r="P3088" s="4">
        <v>0</v>
      </c>
      <c r="Q3088" s="10">
        <f t="shared" si="195"/>
        <v>10029</v>
      </c>
    </row>
    <row r="3089" spans="2:17" ht="20.25" customHeight="1">
      <c r="B3089" s="10" t="str">
        <f t="shared" si="196"/>
        <v>كلاه ايمني10029</v>
      </c>
      <c r="C3089" s="10" t="str">
        <f t="shared" si="197"/>
        <v>كلاه ايمني1402/09/1810029</v>
      </c>
      <c r="D3089" s="10" t="str">
        <f>IFERROR(IF(تحویلی!$E$1="","",IF(NOSA!O3089=تحویلی!$E$1,تحویلی!$E$1&amp;COUNTIF(NOSA!$O$1:O3089,تحویلی!$E$1),"")),"")</f>
        <v/>
      </c>
      <c r="E3089" s="10" t="str">
        <f t="shared" si="198"/>
        <v>2570110029</v>
      </c>
      <c r="F3089" s="10" t="str">
        <f>IFERROR(VLOOKUP(I3089,DATABASE!$N:$O,2,FALSE),"")</f>
        <v>كلاه ايمني</v>
      </c>
      <c r="G3089" s="3" t="s">
        <v>2921</v>
      </c>
      <c r="H3089" s="4">
        <v>25701</v>
      </c>
      <c r="I3089" s="3" t="s">
        <v>1505</v>
      </c>
      <c r="J3089" s="3" t="s">
        <v>1628</v>
      </c>
      <c r="K3089" s="5">
        <v>1</v>
      </c>
      <c r="L3089" s="3" t="s">
        <v>8</v>
      </c>
      <c r="M3089" s="3" t="s">
        <v>9</v>
      </c>
      <c r="N3089" s="3" t="s">
        <v>2896</v>
      </c>
      <c r="O3089" s="1">
        <v>10029</v>
      </c>
      <c r="P3089" s="4">
        <v>0</v>
      </c>
      <c r="Q3089" s="10">
        <f t="shared" si="195"/>
        <v>10029</v>
      </c>
    </row>
    <row r="3090" spans="2:17" ht="20.25" customHeight="1">
      <c r="B3090" s="10" t="str">
        <f t="shared" si="196"/>
        <v>دستكش ضد برش سبك599</v>
      </c>
      <c r="C3090" s="10" t="str">
        <f t="shared" si="197"/>
        <v>دستكش ضد برش سبك1402/09/18599</v>
      </c>
      <c r="D3090" s="10" t="str">
        <f>IFERROR(IF(تحویلی!$E$1="","",IF(NOSA!O3090=تحویلی!$E$1,تحویلی!$E$1&amp;COUNTIF(NOSA!$O$1:O3090,تحویلی!$E$1),"")),"")</f>
        <v/>
      </c>
      <c r="E3090" s="10" t="str">
        <f t="shared" si="198"/>
        <v>25705599</v>
      </c>
      <c r="F3090" s="10" t="str">
        <f>IFERROR(VLOOKUP(I3090,DATABASE!$N:$O,2,FALSE),"")</f>
        <v>دستكش ضد برش سبك</v>
      </c>
      <c r="G3090" s="3" t="s">
        <v>2921</v>
      </c>
      <c r="H3090" s="4">
        <v>25705</v>
      </c>
      <c r="I3090" s="3" t="s">
        <v>1442</v>
      </c>
      <c r="J3090" s="3" t="s">
        <v>22</v>
      </c>
      <c r="K3090" s="5">
        <v>1</v>
      </c>
      <c r="L3090" s="3" t="s">
        <v>3</v>
      </c>
      <c r="M3090" s="3" t="s">
        <v>47</v>
      </c>
      <c r="N3090" s="3" t="s">
        <v>2708</v>
      </c>
      <c r="O3090" s="1">
        <v>599</v>
      </c>
      <c r="P3090" s="4">
        <v>0</v>
      </c>
      <c r="Q3090" s="10">
        <f t="shared" si="195"/>
        <v>599</v>
      </c>
    </row>
    <row r="3091" spans="2:17" ht="20.25" customHeight="1">
      <c r="B3091" s="10" t="str">
        <f t="shared" si="196"/>
        <v>دستكش ساق بلند نسوز829</v>
      </c>
      <c r="C3091" s="10" t="str">
        <f t="shared" si="197"/>
        <v>دستكش ساق بلند نسوز1402/09/18829</v>
      </c>
      <c r="D3091" s="10" t="str">
        <f>IFERROR(IF(تحویلی!$E$1="","",IF(NOSA!O3091=تحویلی!$E$1,تحویلی!$E$1&amp;COUNTIF(NOSA!$O$1:O3091,تحویلی!$E$1),"")),"")</f>
        <v/>
      </c>
      <c r="E3091" s="10" t="str">
        <f t="shared" si="198"/>
        <v>25706829</v>
      </c>
      <c r="F3091" s="10" t="str">
        <f>IFERROR(VLOOKUP(I3091,DATABASE!$N:$O,2,FALSE),"")</f>
        <v>دستكش ساق بلند نسوز</v>
      </c>
      <c r="G3091" s="3" t="s">
        <v>2921</v>
      </c>
      <c r="H3091" s="4">
        <v>25706</v>
      </c>
      <c r="I3091" s="3" t="s">
        <v>1461</v>
      </c>
      <c r="J3091" s="3" t="s">
        <v>34</v>
      </c>
      <c r="K3091" s="5">
        <v>1</v>
      </c>
      <c r="L3091" s="3" t="s">
        <v>3</v>
      </c>
      <c r="M3091" s="3" t="s">
        <v>4</v>
      </c>
      <c r="N3091" s="3" t="s">
        <v>2797</v>
      </c>
      <c r="O3091" s="1">
        <v>829</v>
      </c>
      <c r="P3091" s="4">
        <v>0</v>
      </c>
      <c r="Q3091" s="10">
        <f t="shared" si="195"/>
        <v>829</v>
      </c>
    </row>
    <row r="3092" spans="2:17" ht="20.25" customHeight="1">
      <c r="B3092" s="10" t="str">
        <f t="shared" si="196"/>
        <v>دستكش ضد برش سبك829</v>
      </c>
      <c r="C3092" s="10" t="str">
        <f t="shared" si="197"/>
        <v>دستكش ضد برش سبك1402/09/18829</v>
      </c>
      <c r="D3092" s="10" t="str">
        <f>IFERROR(IF(تحویلی!$E$1="","",IF(NOSA!O3092=تحویلی!$E$1,تحویلی!$E$1&amp;COUNTIF(NOSA!$O$1:O3092,تحویلی!$E$1),"")),"")</f>
        <v/>
      </c>
      <c r="E3092" s="10" t="str">
        <f t="shared" si="198"/>
        <v>25706829</v>
      </c>
      <c r="F3092" s="10" t="str">
        <f>IFERROR(VLOOKUP(I3092,DATABASE!$N:$O,2,FALSE),"")</f>
        <v>دستكش ضد برش سبك</v>
      </c>
      <c r="G3092" s="3" t="s">
        <v>2921</v>
      </c>
      <c r="H3092" s="4">
        <v>25706</v>
      </c>
      <c r="I3092" s="3" t="s">
        <v>1442</v>
      </c>
      <c r="J3092" s="3" t="s">
        <v>22</v>
      </c>
      <c r="K3092" s="5">
        <v>1</v>
      </c>
      <c r="L3092" s="3" t="s">
        <v>3</v>
      </c>
      <c r="M3092" s="3" t="s">
        <v>4</v>
      </c>
      <c r="N3092" s="3" t="s">
        <v>2797</v>
      </c>
      <c r="O3092" s="1">
        <v>829</v>
      </c>
      <c r="P3092" s="4">
        <v>0</v>
      </c>
      <c r="Q3092" s="10">
        <f t="shared" si="195"/>
        <v>829</v>
      </c>
    </row>
    <row r="3093" spans="2:17" ht="20.25" customHeight="1">
      <c r="B3093" s="10" t="str">
        <f t="shared" si="196"/>
        <v>پيشبند نسوز چرمي829</v>
      </c>
      <c r="C3093" s="10" t="str">
        <f t="shared" si="197"/>
        <v>پيشبند نسوز چرمي1402/09/18829</v>
      </c>
      <c r="D3093" s="10" t="str">
        <f>IFERROR(IF(تحویلی!$E$1="","",IF(NOSA!O3093=تحویلی!$E$1,تحویلی!$E$1&amp;COUNTIF(NOSA!$O$1:O3093,تحویلی!$E$1),"")),"")</f>
        <v/>
      </c>
      <c r="E3093" s="10" t="str">
        <f t="shared" si="198"/>
        <v>25706829</v>
      </c>
      <c r="F3093" s="10" t="str">
        <f>IFERROR(VLOOKUP(I3093,DATABASE!$N:$O,2,FALSE),"")</f>
        <v>پيشبند نسوز چرمي</v>
      </c>
      <c r="G3093" s="3" t="s">
        <v>2921</v>
      </c>
      <c r="H3093" s="4">
        <v>25706</v>
      </c>
      <c r="I3093" s="3" t="s">
        <v>1459</v>
      </c>
      <c r="J3093" s="3" t="s">
        <v>15</v>
      </c>
      <c r="K3093" s="5">
        <v>1</v>
      </c>
      <c r="L3093" s="3" t="s">
        <v>8</v>
      </c>
      <c r="M3093" s="3" t="s">
        <v>4</v>
      </c>
      <c r="N3093" s="3" t="s">
        <v>2797</v>
      </c>
      <c r="O3093" s="1">
        <v>829</v>
      </c>
      <c r="P3093" s="4">
        <v>0</v>
      </c>
      <c r="Q3093" s="10">
        <f t="shared" si="195"/>
        <v>829</v>
      </c>
    </row>
    <row r="3094" spans="2:17" ht="20.25" customHeight="1">
      <c r="B3094" s="10" t="str">
        <f t="shared" si="196"/>
        <v>گوشي اير پلاگ769</v>
      </c>
      <c r="C3094" s="10" t="str">
        <f t="shared" si="197"/>
        <v>گوشي اير پلاگ1402/09/19769</v>
      </c>
      <c r="D3094" s="10" t="str">
        <f>IFERROR(IF(تحویلی!$E$1="","",IF(NOSA!O3094=تحویلی!$E$1,تحویلی!$E$1&amp;COUNTIF(NOSA!$O$1:O3094,تحویلی!$E$1),"")),"")</f>
        <v/>
      </c>
      <c r="E3094" s="10" t="str">
        <f t="shared" si="198"/>
        <v>25711769</v>
      </c>
      <c r="F3094" s="10" t="str">
        <f>IFERROR(VLOOKUP(I3094,DATABASE!$N:$O,2,FALSE),"")</f>
        <v>گوشي اير پلاگ</v>
      </c>
      <c r="G3094" s="3" t="s">
        <v>2922</v>
      </c>
      <c r="H3094" s="4">
        <v>25711</v>
      </c>
      <c r="I3094" s="3" t="s">
        <v>1581</v>
      </c>
      <c r="J3094" s="3" t="s">
        <v>124</v>
      </c>
      <c r="K3094" s="5">
        <v>1</v>
      </c>
      <c r="L3094" s="3" t="s">
        <v>8</v>
      </c>
      <c r="M3094" s="3" t="s">
        <v>43</v>
      </c>
      <c r="N3094" s="3" t="s">
        <v>2888</v>
      </c>
      <c r="O3094" s="1">
        <v>769</v>
      </c>
      <c r="P3094" s="4">
        <v>0</v>
      </c>
      <c r="Q3094" s="10">
        <f t="shared" si="195"/>
        <v>769</v>
      </c>
    </row>
    <row r="3095" spans="2:17" ht="20.25" customHeight="1">
      <c r="B3095" s="10" t="str">
        <f t="shared" si="196"/>
        <v>دستكش ضد برش سبك843</v>
      </c>
      <c r="C3095" s="10" t="str">
        <f t="shared" si="197"/>
        <v>دستكش ضد برش سبك1402/09/19843</v>
      </c>
      <c r="D3095" s="10" t="str">
        <f>IFERROR(IF(تحویلی!$E$1="","",IF(NOSA!O3095=تحویلی!$E$1,تحویلی!$E$1&amp;COUNTIF(NOSA!$O$1:O3095,تحویلی!$E$1),"")),"")</f>
        <v/>
      </c>
      <c r="E3095" s="10" t="str">
        <f t="shared" si="198"/>
        <v>25715843</v>
      </c>
      <c r="F3095" s="10" t="str">
        <f>IFERROR(VLOOKUP(I3095,DATABASE!$N:$O,2,FALSE),"")</f>
        <v>دستكش ضد برش سبك</v>
      </c>
      <c r="G3095" s="3" t="s">
        <v>2922</v>
      </c>
      <c r="H3095" s="4">
        <v>25715</v>
      </c>
      <c r="I3095" s="3" t="s">
        <v>1442</v>
      </c>
      <c r="J3095" s="3" t="s">
        <v>22</v>
      </c>
      <c r="K3095" s="5">
        <v>1</v>
      </c>
      <c r="L3095" s="3" t="s">
        <v>3</v>
      </c>
      <c r="M3095" s="3" t="s">
        <v>47</v>
      </c>
      <c r="N3095" s="3" t="s">
        <v>3228</v>
      </c>
      <c r="O3095" s="1">
        <v>843</v>
      </c>
      <c r="P3095" s="4">
        <v>0</v>
      </c>
      <c r="Q3095" s="10">
        <f t="shared" si="195"/>
        <v>843</v>
      </c>
    </row>
    <row r="3096" spans="2:17" ht="20.25" customHeight="1">
      <c r="B3096" s="10" t="str">
        <f t="shared" si="196"/>
        <v>دستكش ساق بلند نسوز674</v>
      </c>
      <c r="C3096" s="10" t="str">
        <f t="shared" si="197"/>
        <v>دستكش ساق بلند نسوز1402/09/19674</v>
      </c>
      <c r="D3096" s="10" t="str">
        <f>IFERROR(IF(تحویلی!$E$1="","",IF(NOSA!O3096=تحویلی!$E$1,تحویلی!$E$1&amp;COUNTIF(NOSA!$O$1:O3096,تحویلی!$E$1),"")),"")</f>
        <v/>
      </c>
      <c r="E3096" s="10" t="str">
        <f t="shared" si="198"/>
        <v>25717674</v>
      </c>
      <c r="F3096" s="10" t="str">
        <f>IFERROR(VLOOKUP(I3096,DATABASE!$N:$O,2,FALSE),"")</f>
        <v>دستكش ساق بلند نسوز</v>
      </c>
      <c r="G3096" s="3" t="s">
        <v>2922</v>
      </c>
      <c r="H3096" s="4">
        <v>25717</v>
      </c>
      <c r="I3096" s="3" t="s">
        <v>1461</v>
      </c>
      <c r="J3096" s="3" t="s">
        <v>34</v>
      </c>
      <c r="K3096" s="5">
        <v>1</v>
      </c>
      <c r="L3096" s="3" t="s">
        <v>3</v>
      </c>
      <c r="M3096" s="3" t="s">
        <v>19</v>
      </c>
      <c r="N3096" s="3" t="s">
        <v>3229</v>
      </c>
      <c r="O3096" s="1">
        <v>674</v>
      </c>
      <c r="P3096" s="4">
        <v>0</v>
      </c>
      <c r="Q3096" s="10">
        <f t="shared" si="195"/>
        <v>674</v>
      </c>
    </row>
    <row r="3097" spans="2:17" ht="20.25" customHeight="1">
      <c r="B3097" s="10" t="str">
        <f t="shared" si="196"/>
        <v>نقاب تيره محافظ صورت معمولي674</v>
      </c>
      <c r="C3097" s="10" t="str">
        <f t="shared" si="197"/>
        <v>نقاب تيره محافظ صورت معمولي1402/09/19674</v>
      </c>
      <c r="D3097" s="10" t="str">
        <f>IFERROR(IF(تحویلی!$E$1="","",IF(NOSA!O3097=تحویلی!$E$1,تحویلی!$E$1&amp;COUNTIF(NOSA!$O$1:O3097,تحویلی!$E$1),"")),"")</f>
        <v/>
      </c>
      <c r="E3097" s="10" t="str">
        <f t="shared" si="198"/>
        <v>25717674</v>
      </c>
      <c r="F3097" s="10" t="str">
        <f>IFERROR(VLOOKUP(I3097,DATABASE!$N:$O,2,FALSE),"")</f>
        <v>نقاب تيره محافظ صورت معمولي</v>
      </c>
      <c r="G3097" s="3" t="s">
        <v>2922</v>
      </c>
      <c r="H3097" s="4">
        <v>25717</v>
      </c>
      <c r="I3097" s="3" t="s">
        <v>1557</v>
      </c>
      <c r="J3097" s="3" t="s">
        <v>115</v>
      </c>
      <c r="K3097" s="5">
        <v>1</v>
      </c>
      <c r="L3097" s="3" t="s">
        <v>8</v>
      </c>
      <c r="M3097" s="3" t="s">
        <v>19</v>
      </c>
      <c r="N3097" s="3" t="s">
        <v>3229</v>
      </c>
      <c r="O3097" s="1">
        <v>674</v>
      </c>
      <c r="P3097" s="4">
        <v>0</v>
      </c>
      <c r="Q3097" s="10">
        <f t="shared" si="195"/>
        <v>674</v>
      </c>
    </row>
    <row r="3098" spans="2:17" ht="20.25" customHeight="1">
      <c r="B3098" s="10" t="str">
        <f t="shared" si="196"/>
        <v>چكمه ايمني نسوز45</v>
      </c>
      <c r="C3098" s="10" t="str">
        <f t="shared" si="197"/>
        <v>چكمه ايمني نسوز1402/09/1945</v>
      </c>
      <c r="D3098" s="10" t="str">
        <f>IFERROR(IF(تحویلی!$E$1="","",IF(NOSA!O3098=تحویلی!$E$1,تحویلی!$E$1&amp;COUNTIF(NOSA!$O$1:O3098,تحویلی!$E$1),"")),"")</f>
        <v/>
      </c>
      <c r="E3098" s="10" t="str">
        <f t="shared" si="198"/>
        <v>2571945</v>
      </c>
      <c r="F3098" s="10" t="str">
        <f>IFERROR(VLOOKUP(I3098,DATABASE!$N:$O,2,FALSE),"")</f>
        <v>چكمه ايمني نسوز</v>
      </c>
      <c r="G3098" s="3" t="s">
        <v>2922</v>
      </c>
      <c r="H3098" s="4">
        <v>25719</v>
      </c>
      <c r="I3098" s="3" t="s">
        <v>1658</v>
      </c>
      <c r="J3098" s="3" t="s">
        <v>1659</v>
      </c>
      <c r="K3098" s="5">
        <v>1</v>
      </c>
      <c r="L3098" s="3" t="s">
        <v>3</v>
      </c>
      <c r="M3098" s="3" t="s">
        <v>4</v>
      </c>
      <c r="N3098" s="3" t="s">
        <v>2668</v>
      </c>
      <c r="O3098" s="1">
        <v>45</v>
      </c>
      <c r="P3098" s="4">
        <v>0</v>
      </c>
      <c r="Q3098" s="10">
        <f t="shared" si="195"/>
        <v>45</v>
      </c>
    </row>
    <row r="3099" spans="2:17" ht="20.25" customHeight="1">
      <c r="B3099" s="10" t="str">
        <f t="shared" si="196"/>
        <v>دستكش ضد اسيد و روغن294</v>
      </c>
      <c r="C3099" s="10" t="str">
        <f t="shared" si="197"/>
        <v>دستكش ضد اسيد و روغن1402/09/19294</v>
      </c>
      <c r="D3099" s="10" t="str">
        <f>IFERROR(IF(تحویلی!$E$1="","",IF(NOSA!O3099=تحویلی!$E$1,تحویلی!$E$1&amp;COUNTIF(NOSA!$O$1:O3099,تحویلی!$E$1),"")),"")</f>
        <v/>
      </c>
      <c r="E3099" s="10" t="str">
        <f t="shared" si="198"/>
        <v>25723294</v>
      </c>
      <c r="F3099" s="10" t="str">
        <f>IFERROR(VLOOKUP(I3099,DATABASE!$N:$O,2,FALSE),"")</f>
        <v>دستكش ضد اسيد و روغن</v>
      </c>
      <c r="G3099" s="3" t="s">
        <v>2922</v>
      </c>
      <c r="H3099" s="4">
        <v>25723</v>
      </c>
      <c r="I3099" s="3" t="s">
        <v>1693</v>
      </c>
      <c r="J3099" s="3" t="s">
        <v>507</v>
      </c>
      <c r="K3099" s="5">
        <v>1</v>
      </c>
      <c r="L3099" s="3" t="s">
        <v>3</v>
      </c>
      <c r="M3099" s="3" t="s">
        <v>25</v>
      </c>
      <c r="N3099" s="3" t="s">
        <v>203</v>
      </c>
      <c r="O3099" s="1">
        <v>294</v>
      </c>
      <c r="P3099" s="4">
        <v>0</v>
      </c>
      <c r="Q3099" s="10">
        <f t="shared" si="195"/>
        <v>294</v>
      </c>
    </row>
    <row r="3100" spans="2:17" ht="20.25" customHeight="1">
      <c r="B3100" s="10" t="str">
        <f t="shared" si="196"/>
        <v>لباس كار ديرسوز(بلوز و شلوار)866</v>
      </c>
      <c r="C3100" s="10" t="str">
        <f t="shared" si="197"/>
        <v>لباس كار ديرسوز(بلوز و شلوار)1402/09/19866</v>
      </c>
      <c r="D3100" s="10" t="str">
        <f>IFERROR(IF(تحویلی!$E$1="","",IF(NOSA!O3100=تحویلی!$E$1,تحویلی!$E$1&amp;COUNTIF(NOSA!$O$1:O3100,تحویلی!$E$1),"")),"")</f>
        <v/>
      </c>
      <c r="E3100" s="10" t="str">
        <f t="shared" si="198"/>
        <v>25725866</v>
      </c>
      <c r="F3100" s="10" t="str">
        <f>IFERROR(VLOOKUP(I3100,DATABASE!$N:$O,2,FALSE),"")</f>
        <v>لباس كار ديرسوز(بلوز و شلوار)</v>
      </c>
      <c r="G3100" s="3" t="s">
        <v>2922</v>
      </c>
      <c r="H3100" s="4">
        <v>25725</v>
      </c>
      <c r="I3100" s="3" t="s">
        <v>1466</v>
      </c>
      <c r="J3100" s="3" t="s">
        <v>1623</v>
      </c>
      <c r="K3100" s="5">
        <v>1</v>
      </c>
      <c r="L3100" s="3" t="s">
        <v>28</v>
      </c>
      <c r="M3100" s="3" t="s">
        <v>47</v>
      </c>
      <c r="N3100" s="3" t="s">
        <v>3230</v>
      </c>
      <c r="O3100" s="1">
        <v>866</v>
      </c>
      <c r="P3100" s="4">
        <v>0</v>
      </c>
      <c r="Q3100" s="10">
        <f t="shared" si="195"/>
        <v>866</v>
      </c>
    </row>
    <row r="3101" spans="2:17" ht="20.25" customHeight="1">
      <c r="B3101" s="10" t="str">
        <f t="shared" si="196"/>
        <v>كفش ايمني866</v>
      </c>
      <c r="C3101" s="10" t="str">
        <f t="shared" si="197"/>
        <v>كفش ايمني1402/09/19866</v>
      </c>
      <c r="D3101" s="10" t="str">
        <f>IFERROR(IF(تحویلی!$E$1="","",IF(NOSA!O3101=تحویلی!$E$1,تحویلی!$E$1&amp;COUNTIF(NOSA!$O$1:O3101,تحویلی!$E$1),"")),"")</f>
        <v/>
      </c>
      <c r="E3101" s="10" t="str">
        <f t="shared" si="198"/>
        <v>25725866</v>
      </c>
      <c r="F3101" s="10" t="str">
        <f>IFERROR(VLOOKUP(I3101,DATABASE!$N:$O,2,FALSE),"")</f>
        <v>كفش ايمني</v>
      </c>
      <c r="G3101" s="3" t="s">
        <v>2922</v>
      </c>
      <c r="H3101" s="4">
        <v>25725</v>
      </c>
      <c r="I3101" s="3" t="s">
        <v>1720</v>
      </c>
      <c r="J3101" s="3" t="s">
        <v>1721</v>
      </c>
      <c r="K3101" s="5">
        <v>1</v>
      </c>
      <c r="L3101" s="3" t="s">
        <v>3</v>
      </c>
      <c r="M3101" s="3" t="s">
        <v>47</v>
      </c>
      <c r="N3101" s="3" t="s">
        <v>3230</v>
      </c>
      <c r="O3101" s="1">
        <v>866</v>
      </c>
      <c r="P3101" s="4">
        <v>0</v>
      </c>
      <c r="Q3101" s="10">
        <f t="shared" si="195"/>
        <v>866</v>
      </c>
    </row>
    <row r="3102" spans="2:17" ht="20.25" customHeight="1">
      <c r="B3102" s="10" t="str">
        <f t="shared" si="196"/>
        <v>دستكش ضد برش سبك866</v>
      </c>
      <c r="C3102" s="10" t="str">
        <f t="shared" si="197"/>
        <v>دستكش ضد برش سبك1402/09/19866</v>
      </c>
      <c r="D3102" s="10" t="str">
        <f>IFERROR(IF(تحویلی!$E$1="","",IF(NOSA!O3102=تحویلی!$E$1,تحویلی!$E$1&amp;COUNTIF(NOSA!$O$1:O3102,تحویلی!$E$1),"")),"")</f>
        <v/>
      </c>
      <c r="E3102" s="10" t="str">
        <f t="shared" si="198"/>
        <v>25725866</v>
      </c>
      <c r="F3102" s="10" t="str">
        <f>IFERROR(VLOOKUP(I3102,DATABASE!$N:$O,2,FALSE),"")</f>
        <v>دستكش ضد برش سبك</v>
      </c>
      <c r="G3102" s="3" t="s">
        <v>2922</v>
      </c>
      <c r="H3102" s="4">
        <v>25725</v>
      </c>
      <c r="I3102" s="3" t="s">
        <v>1442</v>
      </c>
      <c r="J3102" s="3" t="s">
        <v>22</v>
      </c>
      <c r="K3102" s="5">
        <v>1</v>
      </c>
      <c r="L3102" s="3" t="s">
        <v>3</v>
      </c>
      <c r="M3102" s="3" t="s">
        <v>47</v>
      </c>
      <c r="N3102" s="3" t="s">
        <v>3230</v>
      </c>
      <c r="O3102" s="1">
        <v>866</v>
      </c>
      <c r="P3102" s="4">
        <v>0</v>
      </c>
      <c r="Q3102" s="10">
        <f t="shared" si="195"/>
        <v>866</v>
      </c>
    </row>
    <row r="3103" spans="2:17" ht="20.25" customHeight="1">
      <c r="B3103" s="10" t="str">
        <f t="shared" si="196"/>
        <v>گوشي اير پلاگ866</v>
      </c>
      <c r="C3103" s="10" t="str">
        <f t="shared" si="197"/>
        <v>گوشي اير پلاگ1402/09/19866</v>
      </c>
      <c r="D3103" s="10" t="str">
        <f>IFERROR(IF(تحویلی!$E$1="","",IF(NOSA!O3103=تحویلی!$E$1,تحویلی!$E$1&amp;COUNTIF(NOSA!$O$1:O3103,تحویلی!$E$1),"")),"")</f>
        <v/>
      </c>
      <c r="E3103" s="10" t="str">
        <f t="shared" si="198"/>
        <v>25725866</v>
      </c>
      <c r="F3103" s="10" t="str">
        <f>IFERROR(VLOOKUP(I3103,DATABASE!$N:$O,2,FALSE),"")</f>
        <v>گوشي اير پلاگ</v>
      </c>
      <c r="G3103" s="3" t="s">
        <v>2922</v>
      </c>
      <c r="H3103" s="4">
        <v>25725</v>
      </c>
      <c r="I3103" s="3" t="s">
        <v>1581</v>
      </c>
      <c r="J3103" s="3" t="s">
        <v>124</v>
      </c>
      <c r="K3103" s="5">
        <v>1</v>
      </c>
      <c r="L3103" s="3" t="s">
        <v>8</v>
      </c>
      <c r="M3103" s="3" t="s">
        <v>47</v>
      </c>
      <c r="N3103" s="3" t="s">
        <v>3230</v>
      </c>
      <c r="O3103" s="1">
        <v>866</v>
      </c>
      <c r="P3103" s="4">
        <v>0</v>
      </c>
      <c r="Q3103" s="10">
        <f t="shared" si="195"/>
        <v>866</v>
      </c>
    </row>
    <row r="3104" spans="2:17" ht="20.25" customHeight="1">
      <c r="B3104" s="10" t="str">
        <f t="shared" si="196"/>
        <v>كلاه ايمني866</v>
      </c>
      <c r="C3104" s="10" t="str">
        <f t="shared" si="197"/>
        <v>كلاه ايمني1402/09/19866</v>
      </c>
      <c r="D3104" s="10" t="str">
        <f>IFERROR(IF(تحویلی!$E$1="","",IF(NOSA!O3104=تحویلی!$E$1,تحویلی!$E$1&amp;COUNTIF(NOSA!$O$1:O3104,تحویلی!$E$1),"")),"")</f>
        <v/>
      </c>
      <c r="E3104" s="10" t="str">
        <f t="shared" si="198"/>
        <v>25725866</v>
      </c>
      <c r="F3104" s="10" t="str">
        <f>IFERROR(VLOOKUP(I3104,DATABASE!$N:$O,2,FALSE),"")</f>
        <v>كلاه ايمني</v>
      </c>
      <c r="G3104" s="3" t="s">
        <v>2922</v>
      </c>
      <c r="H3104" s="4">
        <v>25725</v>
      </c>
      <c r="I3104" s="3" t="s">
        <v>1476</v>
      </c>
      <c r="J3104" s="3" t="s">
        <v>1647</v>
      </c>
      <c r="K3104" s="5">
        <v>1</v>
      </c>
      <c r="L3104" s="3" t="s">
        <v>8</v>
      </c>
      <c r="M3104" s="3" t="s">
        <v>47</v>
      </c>
      <c r="N3104" s="3" t="s">
        <v>3230</v>
      </c>
      <c r="O3104" s="1">
        <v>866</v>
      </c>
      <c r="P3104" s="4">
        <v>0</v>
      </c>
      <c r="Q3104" s="10">
        <f t="shared" ref="Q3104:Q3167" si="199">VALUE(O3104)</f>
        <v>866</v>
      </c>
    </row>
    <row r="3105" spans="2:17" ht="20.25" customHeight="1">
      <c r="B3105" s="10" t="str">
        <f t="shared" si="196"/>
        <v>كمربند برزنتي نواري866</v>
      </c>
      <c r="C3105" s="10" t="str">
        <f t="shared" si="197"/>
        <v>كمربند برزنتي نواري1402/09/19866</v>
      </c>
      <c r="D3105" s="10" t="str">
        <f>IFERROR(IF(تحویلی!$E$1="","",IF(NOSA!O3105=تحویلی!$E$1,تحویلی!$E$1&amp;COUNTIF(NOSA!$O$1:O3105,تحویلی!$E$1),"")),"")</f>
        <v/>
      </c>
      <c r="E3105" s="10" t="str">
        <f t="shared" si="198"/>
        <v>25725866</v>
      </c>
      <c r="F3105" s="10" t="str">
        <f>IFERROR(VLOOKUP(I3105,DATABASE!$N:$O,2,FALSE),"")</f>
        <v>كمربند برزنتي نواري</v>
      </c>
      <c r="G3105" s="3" t="s">
        <v>2922</v>
      </c>
      <c r="H3105" s="4">
        <v>25725</v>
      </c>
      <c r="I3105" s="3" t="s">
        <v>1441</v>
      </c>
      <c r="J3105" s="3" t="s">
        <v>95</v>
      </c>
      <c r="K3105" s="5">
        <v>1</v>
      </c>
      <c r="L3105" s="3" t="s">
        <v>96</v>
      </c>
      <c r="M3105" s="3" t="s">
        <v>47</v>
      </c>
      <c r="N3105" s="3" t="s">
        <v>3230</v>
      </c>
      <c r="O3105" s="1">
        <v>866</v>
      </c>
      <c r="P3105" s="4">
        <v>0</v>
      </c>
      <c r="Q3105" s="10">
        <f t="shared" si="199"/>
        <v>866</v>
      </c>
    </row>
    <row r="3106" spans="2:17" ht="20.25" customHeight="1">
      <c r="B3106" s="10" t="str">
        <f t="shared" si="196"/>
        <v>دستكش ضد برش سبك10027</v>
      </c>
      <c r="C3106" s="10" t="str">
        <f t="shared" si="197"/>
        <v>دستكش ضد برش سبك1402/09/1910027</v>
      </c>
      <c r="D3106" s="10" t="str">
        <f>IFERROR(IF(تحویلی!$E$1="","",IF(NOSA!O3106=تحویلی!$E$1,تحویلی!$E$1&amp;COUNTIF(NOSA!$O$1:O3106,تحویلی!$E$1),"")),"")</f>
        <v/>
      </c>
      <c r="E3106" s="10" t="str">
        <f t="shared" si="198"/>
        <v>2572710027</v>
      </c>
      <c r="F3106" s="10" t="str">
        <f>IFERROR(VLOOKUP(I3106,DATABASE!$N:$O,2,FALSE),"")</f>
        <v>دستكش ضد برش سبك</v>
      </c>
      <c r="G3106" s="3" t="s">
        <v>2922</v>
      </c>
      <c r="H3106" s="4">
        <v>25727</v>
      </c>
      <c r="I3106" s="3" t="s">
        <v>1442</v>
      </c>
      <c r="J3106" s="3" t="s">
        <v>22</v>
      </c>
      <c r="K3106" s="5">
        <v>1</v>
      </c>
      <c r="L3106" s="3" t="s">
        <v>3</v>
      </c>
      <c r="M3106" s="3" t="s">
        <v>1089</v>
      </c>
      <c r="N3106" s="3" t="s">
        <v>1637</v>
      </c>
      <c r="O3106" s="1">
        <v>10027</v>
      </c>
      <c r="P3106" s="4">
        <v>0</v>
      </c>
      <c r="Q3106" s="10">
        <f t="shared" si="199"/>
        <v>10027</v>
      </c>
    </row>
    <row r="3107" spans="2:17" ht="20.25" customHeight="1">
      <c r="B3107" s="10" t="str">
        <f t="shared" si="196"/>
        <v xml:space="preserve"> لباس كارشناسي مديران 769</v>
      </c>
      <c r="C3107" s="10" t="str">
        <f t="shared" si="197"/>
        <v xml:space="preserve"> لباس كارشناسي مديران 1402/09/19769</v>
      </c>
      <c r="D3107" s="10" t="str">
        <f>IFERROR(IF(تحویلی!$E$1="","",IF(NOSA!O3107=تحویلی!$E$1,تحویلی!$E$1&amp;COUNTIF(NOSA!$O$1:O3107,تحویلی!$E$1),"")),"")</f>
        <v/>
      </c>
      <c r="E3107" s="10" t="str">
        <f t="shared" si="198"/>
        <v>25728769</v>
      </c>
      <c r="F3107" s="10" t="str">
        <f>IFERROR(VLOOKUP(I3107,DATABASE!$N:$O,2,FALSE),"")</f>
        <v xml:space="preserve"> لباس كارشناسي مديران </v>
      </c>
      <c r="G3107" s="3" t="s">
        <v>2922</v>
      </c>
      <c r="H3107" s="4">
        <v>25728</v>
      </c>
      <c r="I3107" s="3" t="s">
        <v>1607</v>
      </c>
      <c r="J3107" s="3" t="s">
        <v>2687</v>
      </c>
      <c r="K3107" s="5">
        <v>1</v>
      </c>
      <c r="L3107" s="3" t="s">
        <v>8</v>
      </c>
      <c r="M3107" s="3" t="s">
        <v>43</v>
      </c>
      <c r="N3107" s="3" t="s">
        <v>2888</v>
      </c>
      <c r="O3107" s="1">
        <v>769</v>
      </c>
      <c r="P3107" s="4">
        <v>0</v>
      </c>
      <c r="Q3107" s="10">
        <f t="shared" si="199"/>
        <v>769</v>
      </c>
    </row>
    <row r="3108" spans="2:17" ht="20.25" customHeight="1">
      <c r="B3108" s="10" t="str">
        <f t="shared" si="196"/>
        <v>كمربند برزنتي نواري769</v>
      </c>
      <c r="C3108" s="10" t="str">
        <f t="shared" si="197"/>
        <v>كمربند برزنتي نواري1402/09/19769</v>
      </c>
      <c r="D3108" s="10" t="str">
        <f>IFERROR(IF(تحویلی!$E$1="","",IF(NOSA!O3108=تحویلی!$E$1,تحویلی!$E$1&amp;COUNTIF(NOSA!$O$1:O3108,تحویلی!$E$1),"")),"")</f>
        <v/>
      </c>
      <c r="E3108" s="10" t="str">
        <f t="shared" si="198"/>
        <v>25728769</v>
      </c>
      <c r="F3108" s="10" t="str">
        <f>IFERROR(VLOOKUP(I3108,DATABASE!$N:$O,2,FALSE),"")</f>
        <v>كمربند برزنتي نواري</v>
      </c>
      <c r="G3108" s="3" t="s">
        <v>2922</v>
      </c>
      <c r="H3108" s="4">
        <v>25728</v>
      </c>
      <c r="I3108" s="3" t="s">
        <v>1441</v>
      </c>
      <c r="J3108" s="3" t="s">
        <v>95</v>
      </c>
      <c r="K3108" s="5">
        <v>1</v>
      </c>
      <c r="L3108" s="3" t="s">
        <v>96</v>
      </c>
      <c r="M3108" s="3" t="s">
        <v>43</v>
      </c>
      <c r="N3108" s="3" t="s">
        <v>2888</v>
      </c>
      <c r="O3108" s="1">
        <v>769</v>
      </c>
      <c r="P3108" s="4">
        <v>0</v>
      </c>
      <c r="Q3108" s="10">
        <f t="shared" si="199"/>
        <v>769</v>
      </c>
    </row>
    <row r="3109" spans="2:17" ht="20.25" customHeight="1">
      <c r="B3109" s="10" t="str">
        <f t="shared" si="196"/>
        <v>دستكش كف مواد سبك840</v>
      </c>
      <c r="C3109" s="10" t="str">
        <f t="shared" si="197"/>
        <v>دستكش كف مواد سبك1402/09/19840</v>
      </c>
      <c r="D3109" s="10" t="str">
        <f>IFERROR(IF(تحویلی!$E$1="","",IF(NOSA!O3109=تحویلی!$E$1,تحویلی!$E$1&amp;COUNTIF(NOSA!$O$1:O3109,تحویلی!$E$1),"")),"")</f>
        <v/>
      </c>
      <c r="E3109" s="10" t="str">
        <f t="shared" si="198"/>
        <v>25729840</v>
      </c>
      <c r="F3109" s="10" t="str">
        <f>IFERROR(VLOOKUP(I3109,DATABASE!$N:$O,2,FALSE),"")</f>
        <v>دستكش كف مواد سبك</v>
      </c>
      <c r="G3109" s="154" t="s">
        <v>2922</v>
      </c>
      <c r="H3109" s="155">
        <v>25729</v>
      </c>
      <c r="I3109" s="154" t="s">
        <v>1456</v>
      </c>
      <c r="J3109" s="154" t="s">
        <v>2</v>
      </c>
      <c r="K3109" s="156">
        <v>1</v>
      </c>
      <c r="L3109" s="154" t="s">
        <v>3</v>
      </c>
      <c r="M3109" s="154" t="s">
        <v>47</v>
      </c>
      <c r="N3109" s="154" t="s">
        <v>2684</v>
      </c>
      <c r="O3109" s="153">
        <v>840</v>
      </c>
      <c r="P3109" s="155">
        <v>0</v>
      </c>
      <c r="Q3109" s="10">
        <f t="shared" si="199"/>
        <v>840</v>
      </c>
    </row>
    <row r="3110" spans="2:17" ht="20.25" customHeight="1">
      <c r="B3110" s="10" t="str">
        <f t="shared" si="196"/>
        <v>لباس كار ديرسوز(بلوز و شلوار)10029</v>
      </c>
      <c r="C3110" s="10" t="str">
        <f t="shared" si="197"/>
        <v>لباس كار ديرسوز(بلوز و شلوار)1402/09/1910029</v>
      </c>
      <c r="D3110" s="10" t="str">
        <f>IFERROR(IF(تحویلی!$E$1="","",IF(NOSA!O3110=تحویلی!$E$1,تحویلی!$E$1&amp;COUNTIF(NOSA!$O$1:O3110,تحویلی!$E$1),"")),"")</f>
        <v/>
      </c>
      <c r="E3110" s="10" t="str">
        <f t="shared" si="198"/>
        <v>2573310029</v>
      </c>
      <c r="F3110" s="10" t="str">
        <f>IFERROR(VLOOKUP(I3110,DATABASE!$N:$O,2,FALSE),"")</f>
        <v>لباس كار ديرسوز(بلوز و شلوار)</v>
      </c>
      <c r="G3110" s="154" t="s">
        <v>2922</v>
      </c>
      <c r="H3110" s="155">
        <v>25733</v>
      </c>
      <c r="I3110" s="154" t="s">
        <v>1619</v>
      </c>
      <c r="J3110" s="154" t="s">
        <v>1620</v>
      </c>
      <c r="K3110" s="156">
        <v>1</v>
      </c>
      <c r="L3110" s="154" t="s">
        <v>28</v>
      </c>
      <c r="M3110" s="154" t="s">
        <v>9</v>
      </c>
      <c r="N3110" s="154" t="s">
        <v>3231</v>
      </c>
      <c r="O3110" s="153">
        <v>10029</v>
      </c>
      <c r="P3110" s="155">
        <v>0</v>
      </c>
      <c r="Q3110" s="10">
        <f t="shared" si="199"/>
        <v>10029</v>
      </c>
    </row>
    <row r="3111" spans="2:17" ht="20.25" customHeight="1">
      <c r="B3111" s="10" t="str">
        <f t="shared" si="196"/>
        <v>لباس كار ديرسوز(بلوز و شلوار)10028</v>
      </c>
      <c r="C3111" s="10" t="str">
        <f t="shared" si="197"/>
        <v>لباس كار ديرسوز(بلوز و شلوار)1402/09/1910028</v>
      </c>
      <c r="D3111" s="10" t="str">
        <f>IFERROR(IF(تحویلی!$E$1="","",IF(NOSA!O3111=تحویلی!$E$1,تحویلی!$E$1&amp;COUNTIF(NOSA!$O$1:O3111,تحویلی!$E$1),"")),"")</f>
        <v/>
      </c>
      <c r="E3111" s="10" t="str">
        <f t="shared" si="198"/>
        <v>2573310028</v>
      </c>
      <c r="F3111" s="10" t="str">
        <f>IFERROR(VLOOKUP(I3111,DATABASE!$N:$O,2,FALSE),"")</f>
        <v>لباس كار ديرسوز(بلوز و شلوار)</v>
      </c>
      <c r="G3111" s="154" t="s">
        <v>2922</v>
      </c>
      <c r="H3111" s="155">
        <v>25733</v>
      </c>
      <c r="I3111" s="154" t="s">
        <v>1619</v>
      </c>
      <c r="J3111" s="154" t="s">
        <v>1620</v>
      </c>
      <c r="K3111" s="156">
        <v>1</v>
      </c>
      <c r="L3111" s="154" t="s">
        <v>28</v>
      </c>
      <c r="M3111" s="154" t="s">
        <v>9</v>
      </c>
      <c r="N3111" s="154" t="s">
        <v>3232</v>
      </c>
      <c r="O3111" s="153">
        <v>10028</v>
      </c>
      <c r="P3111" s="155">
        <v>0</v>
      </c>
      <c r="Q3111" s="10">
        <f t="shared" si="199"/>
        <v>10028</v>
      </c>
    </row>
    <row r="3112" spans="2:17" ht="20.25" customHeight="1">
      <c r="B3112" s="10" t="str">
        <f t="shared" si="196"/>
        <v>بند كفش717</v>
      </c>
      <c r="C3112" s="10" t="str">
        <f t="shared" si="197"/>
        <v>بند كفش1402/09/19717</v>
      </c>
      <c r="D3112" s="10" t="str">
        <f>IFERROR(IF(تحویلی!$E$1="","",IF(NOSA!O3112=تحویلی!$E$1,تحویلی!$E$1&amp;COUNTIF(NOSA!$O$1:O3112,تحویلی!$E$1),"")),"")</f>
        <v/>
      </c>
      <c r="E3112" s="10" t="str">
        <f t="shared" si="198"/>
        <v>25740717</v>
      </c>
      <c r="F3112" s="10" t="str">
        <f>IFERROR(VLOOKUP(I3112,DATABASE!$N:$O,2,FALSE),"")</f>
        <v>بند كفش</v>
      </c>
      <c r="G3112" s="154" t="s">
        <v>2922</v>
      </c>
      <c r="H3112" s="155">
        <v>25740</v>
      </c>
      <c r="I3112" s="154" t="s">
        <v>1462</v>
      </c>
      <c r="J3112" s="154" t="s">
        <v>450</v>
      </c>
      <c r="K3112" s="156">
        <v>1</v>
      </c>
      <c r="L3112" s="154" t="s">
        <v>3</v>
      </c>
      <c r="M3112" s="154" t="s">
        <v>47</v>
      </c>
      <c r="N3112" s="154" t="s">
        <v>282</v>
      </c>
      <c r="O3112" s="153">
        <v>717</v>
      </c>
      <c r="P3112" s="155">
        <v>0</v>
      </c>
      <c r="Q3112" s="10">
        <f t="shared" si="199"/>
        <v>717</v>
      </c>
    </row>
    <row r="3113" spans="2:17" ht="20.25" customHeight="1">
      <c r="B3113" s="10" t="str">
        <f t="shared" si="196"/>
        <v>گوشي اير پلاگ641</v>
      </c>
      <c r="C3113" s="10" t="str">
        <f t="shared" si="197"/>
        <v>گوشي اير پلاگ1402/09/19641</v>
      </c>
      <c r="D3113" s="10" t="str">
        <f>IFERROR(IF(تحویلی!$E$1="","",IF(NOSA!O3113=تحویلی!$E$1,تحویلی!$E$1&amp;COUNTIF(NOSA!$O$1:O3113,تحویلی!$E$1),"")),"")</f>
        <v/>
      </c>
      <c r="E3113" s="10" t="str">
        <f t="shared" si="198"/>
        <v>25742641</v>
      </c>
      <c r="F3113" s="10" t="str">
        <f>IFERROR(VLOOKUP(I3113,DATABASE!$N:$O,2,FALSE),"")</f>
        <v>گوشي اير پلاگ</v>
      </c>
      <c r="G3113" s="154" t="s">
        <v>2922</v>
      </c>
      <c r="H3113" s="155">
        <v>25742</v>
      </c>
      <c r="I3113" s="154" t="s">
        <v>1581</v>
      </c>
      <c r="J3113" s="154" t="s">
        <v>124</v>
      </c>
      <c r="K3113" s="156">
        <v>1</v>
      </c>
      <c r="L3113" s="154" t="s">
        <v>8</v>
      </c>
      <c r="M3113" s="154" t="s">
        <v>47</v>
      </c>
      <c r="N3113" s="154" t="s">
        <v>154</v>
      </c>
      <c r="O3113" s="153">
        <v>641</v>
      </c>
      <c r="P3113" s="155">
        <v>0</v>
      </c>
      <c r="Q3113" s="10">
        <f t="shared" si="199"/>
        <v>641</v>
      </c>
    </row>
    <row r="3114" spans="2:17" ht="20.25" customHeight="1">
      <c r="B3114" s="10" t="str">
        <f t="shared" si="196"/>
        <v>دستكش كف مواد سبك698</v>
      </c>
      <c r="C3114" s="10" t="str">
        <f t="shared" si="197"/>
        <v>دستكش كف مواد سبك1402/09/19698</v>
      </c>
      <c r="D3114" s="10" t="str">
        <f>IFERROR(IF(تحویلی!$E$1="","",IF(NOSA!O3114=تحویلی!$E$1,تحویلی!$E$1&amp;COUNTIF(NOSA!$O$1:O3114,تحویلی!$E$1),"")),"")</f>
        <v/>
      </c>
      <c r="E3114" s="10" t="str">
        <f t="shared" si="198"/>
        <v>25744698</v>
      </c>
      <c r="F3114" s="10" t="str">
        <f>IFERROR(VLOOKUP(I3114,DATABASE!$N:$O,2,FALSE),"")</f>
        <v>دستكش كف مواد سبك</v>
      </c>
      <c r="G3114" s="154" t="s">
        <v>2922</v>
      </c>
      <c r="H3114" s="155">
        <v>25744</v>
      </c>
      <c r="I3114" s="154" t="s">
        <v>1456</v>
      </c>
      <c r="J3114" s="154" t="s">
        <v>2</v>
      </c>
      <c r="K3114" s="156">
        <v>1</v>
      </c>
      <c r="L3114" s="154" t="s">
        <v>3</v>
      </c>
      <c r="M3114" s="154" t="s">
        <v>4</v>
      </c>
      <c r="N3114" s="154" t="s">
        <v>88</v>
      </c>
      <c r="O3114" s="153">
        <v>698</v>
      </c>
      <c r="P3114" s="155">
        <v>0</v>
      </c>
      <c r="Q3114" s="10">
        <f t="shared" si="199"/>
        <v>698</v>
      </c>
    </row>
    <row r="3115" spans="2:17" ht="20.25" customHeight="1">
      <c r="B3115" s="10" t="str">
        <f t="shared" si="196"/>
        <v>دستكش ضد برش سبك31</v>
      </c>
      <c r="C3115" s="10" t="str">
        <f t="shared" si="197"/>
        <v>دستكش ضد برش سبك1402/09/1931</v>
      </c>
      <c r="D3115" s="10" t="str">
        <f>IFERROR(IF(تحویلی!$E$1="","",IF(NOSA!O3115=تحویلی!$E$1,تحویلی!$E$1&amp;COUNTIF(NOSA!$O$1:O3115,تحویلی!$E$1),"")),"")</f>
        <v/>
      </c>
      <c r="E3115" s="10" t="str">
        <f t="shared" si="198"/>
        <v>2574631</v>
      </c>
      <c r="F3115" s="10" t="str">
        <f>IFERROR(VLOOKUP(I3115,DATABASE!$N:$O,2,FALSE),"")</f>
        <v>دستكش ضد برش سبك</v>
      </c>
      <c r="G3115" s="154" t="s">
        <v>2922</v>
      </c>
      <c r="H3115" s="155">
        <v>25746</v>
      </c>
      <c r="I3115" s="154" t="s">
        <v>1442</v>
      </c>
      <c r="J3115" s="154" t="s">
        <v>22</v>
      </c>
      <c r="K3115" s="156">
        <v>1</v>
      </c>
      <c r="L3115" s="154" t="s">
        <v>3</v>
      </c>
      <c r="M3115" s="154" t="s">
        <v>9</v>
      </c>
      <c r="N3115" s="154" t="s">
        <v>175</v>
      </c>
      <c r="O3115" s="153">
        <v>31</v>
      </c>
      <c r="P3115" s="155">
        <v>1</v>
      </c>
      <c r="Q3115" s="10">
        <f t="shared" si="199"/>
        <v>31</v>
      </c>
    </row>
    <row r="3116" spans="2:17" ht="20.25" customHeight="1">
      <c r="B3116" s="10" t="str">
        <f t="shared" si="196"/>
        <v>بند كفش50</v>
      </c>
      <c r="C3116" s="10" t="str">
        <f t="shared" si="197"/>
        <v>بند كفش1402/09/2050</v>
      </c>
      <c r="D3116" s="10" t="str">
        <f>IFERROR(IF(تحویلی!$E$1="","",IF(NOSA!O3116=تحویلی!$E$1,تحویلی!$E$1&amp;COUNTIF(NOSA!$O$1:O3116,تحویلی!$E$1),"")),"")</f>
        <v/>
      </c>
      <c r="E3116" s="10" t="str">
        <f t="shared" si="198"/>
        <v>2575250</v>
      </c>
      <c r="F3116" s="10" t="str">
        <f>IFERROR(VLOOKUP(I3116,DATABASE!$N:$O,2,FALSE),"")</f>
        <v>بند كفش</v>
      </c>
      <c r="G3116" s="154" t="s">
        <v>2923</v>
      </c>
      <c r="H3116" s="155">
        <v>25752</v>
      </c>
      <c r="I3116" s="154" t="s">
        <v>1462</v>
      </c>
      <c r="J3116" s="154" t="s">
        <v>450</v>
      </c>
      <c r="K3116" s="156">
        <v>1</v>
      </c>
      <c r="L3116" s="154" t="s">
        <v>3</v>
      </c>
      <c r="M3116" s="154" t="s">
        <v>19</v>
      </c>
      <c r="N3116" s="154" t="s">
        <v>2798</v>
      </c>
      <c r="O3116" s="153">
        <v>50</v>
      </c>
      <c r="P3116" s="155">
        <v>0</v>
      </c>
      <c r="Q3116" s="10">
        <f t="shared" si="199"/>
        <v>50</v>
      </c>
    </row>
    <row r="3117" spans="2:17" ht="20.25" customHeight="1">
      <c r="B3117" s="10" t="str">
        <f t="shared" si="196"/>
        <v>دستكش ضد برش سبك739</v>
      </c>
      <c r="C3117" s="10" t="str">
        <f t="shared" si="197"/>
        <v>دستكش ضد برش سبك1402/09/20739</v>
      </c>
      <c r="D3117" s="10" t="str">
        <f>IFERROR(IF(تحویلی!$E$1="","",IF(NOSA!O3117=تحویلی!$E$1,تحویلی!$E$1&amp;COUNTIF(NOSA!$O$1:O3117,تحویلی!$E$1),"")),"")</f>
        <v/>
      </c>
      <c r="E3117" s="10" t="str">
        <f t="shared" si="198"/>
        <v>25754739</v>
      </c>
      <c r="F3117" s="10" t="str">
        <f>IFERROR(VLOOKUP(I3117,DATABASE!$N:$O,2,FALSE),"")</f>
        <v>دستكش ضد برش سبك</v>
      </c>
      <c r="G3117" s="154" t="s">
        <v>2923</v>
      </c>
      <c r="H3117" s="155">
        <v>25754</v>
      </c>
      <c r="I3117" s="154" t="s">
        <v>1442</v>
      </c>
      <c r="J3117" s="154" t="s">
        <v>22</v>
      </c>
      <c r="K3117" s="156">
        <v>1</v>
      </c>
      <c r="L3117" s="154" t="s">
        <v>3</v>
      </c>
      <c r="M3117" s="154" t="s">
        <v>202</v>
      </c>
      <c r="N3117" s="154" t="s">
        <v>2890</v>
      </c>
      <c r="O3117" s="153">
        <v>739</v>
      </c>
      <c r="P3117" s="155">
        <v>0</v>
      </c>
      <c r="Q3117" s="10">
        <f t="shared" si="199"/>
        <v>739</v>
      </c>
    </row>
    <row r="3118" spans="2:17" ht="20.25" customHeight="1">
      <c r="B3118" s="10" t="str">
        <f t="shared" si="196"/>
        <v>دستكش كف مواد سبك861</v>
      </c>
      <c r="C3118" s="10" t="str">
        <f t="shared" si="197"/>
        <v>دستكش كف مواد سبك1402/09/20861</v>
      </c>
      <c r="D3118" s="10" t="str">
        <f>IFERROR(IF(تحویلی!$E$1="","",IF(NOSA!O3118=تحویلی!$E$1,تحویلی!$E$1&amp;COUNTIF(NOSA!$O$1:O3118,تحویلی!$E$1),"")),"")</f>
        <v/>
      </c>
      <c r="E3118" s="10" t="str">
        <f t="shared" si="198"/>
        <v>25755861</v>
      </c>
      <c r="F3118" s="10" t="str">
        <f>IFERROR(VLOOKUP(I3118,DATABASE!$N:$O,2,FALSE),"")</f>
        <v>دستكش كف مواد سبك</v>
      </c>
      <c r="G3118" s="3" t="s">
        <v>2923</v>
      </c>
      <c r="H3118" s="4">
        <v>25755</v>
      </c>
      <c r="I3118" s="3" t="s">
        <v>1456</v>
      </c>
      <c r="J3118" s="3" t="s">
        <v>2</v>
      </c>
      <c r="K3118" s="5">
        <v>1</v>
      </c>
      <c r="L3118" s="3" t="s">
        <v>3</v>
      </c>
      <c r="M3118" s="3" t="s">
        <v>47</v>
      </c>
      <c r="N3118" s="3" t="s">
        <v>3233</v>
      </c>
      <c r="O3118" s="1">
        <v>861</v>
      </c>
      <c r="P3118" s="4">
        <v>0</v>
      </c>
      <c r="Q3118" s="10">
        <f t="shared" si="199"/>
        <v>861</v>
      </c>
    </row>
    <row r="3119" spans="2:17" ht="20.25" customHeight="1">
      <c r="B3119" s="10" t="str">
        <f t="shared" si="196"/>
        <v>دستكش استاد كار606</v>
      </c>
      <c r="C3119" s="10" t="str">
        <f t="shared" si="197"/>
        <v>دستكش استاد كار1402/09/20606</v>
      </c>
      <c r="D3119" s="10" t="str">
        <f>IFERROR(IF(تحویلی!$E$1="","",IF(NOSA!O3119=تحویلی!$E$1,تحویلی!$E$1&amp;COUNTIF(NOSA!$O$1:O3119,تحویلی!$E$1),"")),"")</f>
        <v/>
      </c>
      <c r="E3119" s="10" t="str">
        <f t="shared" si="198"/>
        <v>25756606</v>
      </c>
      <c r="F3119" s="10" t="str">
        <f>IFERROR(VLOOKUP(I3119,DATABASE!$N:$O,2,FALSE),"")</f>
        <v>دستكش استاد كار</v>
      </c>
      <c r="G3119" s="3" t="s">
        <v>2923</v>
      </c>
      <c r="H3119" s="4">
        <v>25756</v>
      </c>
      <c r="I3119" s="3" t="s">
        <v>1543</v>
      </c>
      <c r="J3119" s="3" t="s">
        <v>255</v>
      </c>
      <c r="K3119" s="5">
        <v>1</v>
      </c>
      <c r="L3119" s="3" t="s">
        <v>3</v>
      </c>
      <c r="M3119" s="3" t="s">
        <v>4</v>
      </c>
      <c r="N3119" s="3" t="s">
        <v>2748</v>
      </c>
      <c r="O3119" s="1">
        <v>606</v>
      </c>
      <c r="P3119" s="4">
        <v>0</v>
      </c>
      <c r="Q3119" s="10">
        <f t="shared" si="199"/>
        <v>606</v>
      </c>
    </row>
    <row r="3120" spans="2:17" ht="20.25" customHeight="1">
      <c r="B3120" s="10" t="str">
        <f t="shared" si="196"/>
        <v>دستكش ضد برش سبك784</v>
      </c>
      <c r="C3120" s="10" t="str">
        <f t="shared" si="197"/>
        <v>دستكش ضد برش سبك1402/09/20784</v>
      </c>
      <c r="D3120" s="10" t="str">
        <f>IFERROR(IF(تحویلی!$E$1="","",IF(NOSA!O3120=تحویلی!$E$1,تحویلی!$E$1&amp;COUNTIF(NOSA!$O$1:O3120,تحویلی!$E$1),"")),"")</f>
        <v/>
      </c>
      <c r="E3120" s="10" t="str">
        <f t="shared" si="198"/>
        <v>25766784</v>
      </c>
      <c r="F3120" s="10" t="str">
        <f>IFERROR(VLOOKUP(I3120,DATABASE!$N:$O,2,FALSE),"")</f>
        <v>دستكش ضد برش سبك</v>
      </c>
      <c r="G3120" s="3" t="s">
        <v>2923</v>
      </c>
      <c r="H3120" s="4">
        <v>25766</v>
      </c>
      <c r="I3120" s="3" t="s">
        <v>1442</v>
      </c>
      <c r="J3120" s="3" t="s">
        <v>22</v>
      </c>
      <c r="K3120" s="5">
        <v>1</v>
      </c>
      <c r="L3120" s="3" t="s">
        <v>3</v>
      </c>
      <c r="M3120" s="3" t="s">
        <v>40</v>
      </c>
      <c r="N3120" s="3" t="s">
        <v>2812</v>
      </c>
      <c r="O3120" s="1">
        <v>784</v>
      </c>
      <c r="P3120" s="4">
        <v>0</v>
      </c>
      <c r="Q3120" s="10">
        <f t="shared" si="199"/>
        <v>784</v>
      </c>
    </row>
    <row r="3121" spans="2:17" ht="20.25" customHeight="1">
      <c r="B3121" s="10" t="str">
        <f t="shared" si="196"/>
        <v>دستكش پلاستيكي يكبارمصرف839</v>
      </c>
      <c r="C3121" s="10" t="str">
        <f t="shared" si="197"/>
        <v>دستكش پلاستيكي يكبارمصرف1402/09/20839</v>
      </c>
      <c r="D3121" s="10" t="str">
        <f>IFERROR(IF(تحویلی!$E$1="","",IF(NOSA!O3121=تحویلی!$E$1,تحویلی!$E$1&amp;COUNTIF(NOSA!$O$1:O3121,تحویلی!$E$1),"")),"")</f>
        <v/>
      </c>
      <c r="E3121" s="10" t="str">
        <f t="shared" si="198"/>
        <v>25775839</v>
      </c>
      <c r="F3121" s="10" t="str">
        <f>IFERROR(VLOOKUP(I3121,DATABASE!$N:$O,2,FALSE),"")</f>
        <v>دستكش پلاستيكي يكبارمصرف</v>
      </c>
      <c r="G3121" s="3" t="s">
        <v>2923</v>
      </c>
      <c r="H3121" s="4">
        <v>25775</v>
      </c>
      <c r="I3121" s="3" t="s">
        <v>1732</v>
      </c>
      <c r="J3121" s="3" t="s">
        <v>840</v>
      </c>
      <c r="K3121" s="5">
        <v>20</v>
      </c>
      <c r="L3121" s="3" t="s">
        <v>659</v>
      </c>
      <c r="M3121" s="3" t="s">
        <v>1123</v>
      </c>
      <c r="N3121" s="3" t="s">
        <v>3234</v>
      </c>
      <c r="O3121" s="1">
        <v>839</v>
      </c>
      <c r="P3121" s="4">
        <v>0</v>
      </c>
      <c r="Q3121" s="10">
        <f t="shared" si="199"/>
        <v>839</v>
      </c>
    </row>
    <row r="3122" spans="2:17" ht="20.25" customHeight="1">
      <c r="B3122" s="10" t="str">
        <f t="shared" si="196"/>
        <v>لباس كار(بلوز و شلوار)867</v>
      </c>
      <c r="C3122" s="10" t="str">
        <f t="shared" si="197"/>
        <v>لباس كار(بلوز و شلوار)1402/09/20867</v>
      </c>
      <c r="D3122" s="10" t="str">
        <f>IFERROR(IF(تحویلی!$E$1="","",IF(NOSA!O3122=تحویلی!$E$1,تحویلی!$E$1&amp;COUNTIF(NOSA!$O$1:O3122,تحویلی!$E$1),"")),"")</f>
        <v/>
      </c>
      <c r="E3122" s="10" t="str">
        <f t="shared" si="198"/>
        <v>25780867</v>
      </c>
      <c r="F3122" s="10" t="str">
        <f>IFERROR(VLOOKUP(I3122,DATABASE!$N:$O,2,FALSE),"")</f>
        <v>لباس كار(بلوز و شلوار)</v>
      </c>
      <c r="G3122" s="3" t="s">
        <v>2923</v>
      </c>
      <c r="H3122" s="4">
        <v>25780</v>
      </c>
      <c r="I3122" s="3" t="s">
        <v>1724</v>
      </c>
      <c r="J3122" s="3" t="s">
        <v>1725</v>
      </c>
      <c r="K3122" s="5">
        <v>1</v>
      </c>
      <c r="L3122" s="3" t="s">
        <v>28</v>
      </c>
      <c r="M3122" s="3" t="s">
        <v>25</v>
      </c>
      <c r="N3122" s="3" t="s">
        <v>3235</v>
      </c>
      <c r="O3122" s="1">
        <v>867</v>
      </c>
      <c r="P3122" s="4">
        <v>0</v>
      </c>
      <c r="Q3122" s="10">
        <f t="shared" si="199"/>
        <v>867</v>
      </c>
    </row>
    <row r="3123" spans="2:17" ht="20.25" customHeight="1">
      <c r="B3123" s="10" t="str">
        <f t="shared" si="196"/>
        <v>كفش ايمني867</v>
      </c>
      <c r="C3123" s="10" t="str">
        <f t="shared" si="197"/>
        <v>كفش ايمني1402/09/20867</v>
      </c>
      <c r="D3123" s="10" t="str">
        <f>IFERROR(IF(تحویلی!$E$1="","",IF(NOSA!O3123=تحویلی!$E$1,تحویلی!$E$1&amp;COUNTIF(NOSA!$O$1:O3123,تحویلی!$E$1),"")),"")</f>
        <v/>
      </c>
      <c r="E3123" s="10" t="str">
        <f t="shared" si="198"/>
        <v>25780867</v>
      </c>
      <c r="F3123" s="10" t="str">
        <f>IFERROR(VLOOKUP(I3123,DATABASE!$N:$O,2,FALSE),"")</f>
        <v>كفش ايمني</v>
      </c>
      <c r="G3123" s="3" t="s">
        <v>2923</v>
      </c>
      <c r="H3123" s="4">
        <v>25780</v>
      </c>
      <c r="I3123" s="3" t="s">
        <v>1720</v>
      </c>
      <c r="J3123" s="3" t="s">
        <v>1721</v>
      </c>
      <c r="K3123" s="5">
        <v>1</v>
      </c>
      <c r="L3123" s="3" t="s">
        <v>3</v>
      </c>
      <c r="M3123" s="3" t="s">
        <v>25</v>
      </c>
      <c r="N3123" s="3" t="s">
        <v>3235</v>
      </c>
      <c r="O3123" s="1">
        <v>867</v>
      </c>
      <c r="P3123" s="4">
        <v>0</v>
      </c>
      <c r="Q3123" s="10">
        <f t="shared" si="199"/>
        <v>867</v>
      </c>
    </row>
    <row r="3124" spans="2:17" ht="20.25" customHeight="1">
      <c r="B3124" s="10" t="str">
        <f t="shared" si="196"/>
        <v>دستكش ضد برش سبك867</v>
      </c>
      <c r="C3124" s="10" t="str">
        <f t="shared" si="197"/>
        <v>دستكش ضد برش سبك1402/09/20867</v>
      </c>
      <c r="D3124" s="10" t="str">
        <f>IFERROR(IF(تحویلی!$E$1="","",IF(NOSA!O3124=تحویلی!$E$1,تحویلی!$E$1&amp;COUNTIF(NOSA!$O$1:O3124,تحویلی!$E$1),"")),"")</f>
        <v/>
      </c>
      <c r="E3124" s="10" t="str">
        <f t="shared" si="198"/>
        <v>25780867</v>
      </c>
      <c r="F3124" s="10" t="str">
        <f>IFERROR(VLOOKUP(I3124,DATABASE!$N:$O,2,FALSE),"")</f>
        <v>دستكش ضد برش سبك</v>
      </c>
      <c r="G3124" s="3" t="s">
        <v>2923</v>
      </c>
      <c r="H3124" s="4">
        <v>25780</v>
      </c>
      <c r="I3124" s="3" t="s">
        <v>1442</v>
      </c>
      <c r="J3124" s="3" t="s">
        <v>22</v>
      </c>
      <c r="K3124" s="5">
        <v>1</v>
      </c>
      <c r="L3124" s="3" t="s">
        <v>3</v>
      </c>
      <c r="M3124" s="3" t="s">
        <v>25</v>
      </c>
      <c r="N3124" s="3" t="s">
        <v>3235</v>
      </c>
      <c r="O3124" s="1">
        <v>867</v>
      </c>
      <c r="P3124" s="4">
        <v>0</v>
      </c>
      <c r="Q3124" s="10">
        <f t="shared" si="199"/>
        <v>867</v>
      </c>
    </row>
    <row r="3125" spans="2:17" ht="20.25" customHeight="1">
      <c r="B3125" s="10" t="str">
        <f t="shared" si="196"/>
        <v>كمربند برزنتي نواري867</v>
      </c>
      <c r="C3125" s="10" t="str">
        <f t="shared" si="197"/>
        <v>كمربند برزنتي نواري1402/09/20867</v>
      </c>
      <c r="D3125" s="10" t="str">
        <f>IFERROR(IF(تحویلی!$E$1="","",IF(NOSA!O3125=تحویلی!$E$1,تحویلی!$E$1&amp;COUNTIF(NOSA!$O$1:O3125,تحویلی!$E$1),"")),"")</f>
        <v/>
      </c>
      <c r="E3125" s="10" t="str">
        <f t="shared" si="198"/>
        <v>25780867</v>
      </c>
      <c r="F3125" s="10" t="str">
        <f>IFERROR(VLOOKUP(I3125,DATABASE!$N:$O,2,FALSE),"")</f>
        <v>كمربند برزنتي نواري</v>
      </c>
      <c r="G3125" s="3" t="s">
        <v>2923</v>
      </c>
      <c r="H3125" s="4">
        <v>25780</v>
      </c>
      <c r="I3125" s="3" t="s">
        <v>1441</v>
      </c>
      <c r="J3125" s="3" t="s">
        <v>95</v>
      </c>
      <c r="K3125" s="5">
        <v>1</v>
      </c>
      <c r="L3125" s="3" t="s">
        <v>96</v>
      </c>
      <c r="M3125" s="3" t="s">
        <v>25</v>
      </c>
      <c r="N3125" s="3" t="s">
        <v>3235</v>
      </c>
      <c r="O3125" s="1">
        <v>867</v>
      </c>
      <c r="P3125" s="4">
        <v>0</v>
      </c>
      <c r="Q3125" s="10">
        <f t="shared" si="199"/>
        <v>867</v>
      </c>
    </row>
    <row r="3126" spans="2:17" ht="20.25" customHeight="1">
      <c r="B3126" s="10" t="str">
        <f t="shared" si="196"/>
        <v>گوشي اير پلاگ867</v>
      </c>
      <c r="C3126" s="10" t="str">
        <f t="shared" si="197"/>
        <v>گوشي اير پلاگ1402/09/20867</v>
      </c>
      <c r="D3126" s="10" t="str">
        <f>IFERROR(IF(تحویلی!$E$1="","",IF(NOSA!O3126=تحویلی!$E$1,تحویلی!$E$1&amp;COUNTIF(NOSA!$O$1:O3126,تحویلی!$E$1),"")),"")</f>
        <v/>
      </c>
      <c r="E3126" s="10" t="str">
        <f t="shared" si="198"/>
        <v>25780867</v>
      </c>
      <c r="F3126" s="10" t="str">
        <f>IFERROR(VLOOKUP(I3126,DATABASE!$N:$O,2,FALSE),"")</f>
        <v>گوشي اير پلاگ</v>
      </c>
      <c r="G3126" s="3" t="s">
        <v>2923</v>
      </c>
      <c r="H3126" s="4">
        <v>25780</v>
      </c>
      <c r="I3126" s="3" t="s">
        <v>1581</v>
      </c>
      <c r="J3126" s="3" t="s">
        <v>124</v>
      </c>
      <c r="K3126" s="5">
        <v>1</v>
      </c>
      <c r="L3126" s="3" t="s">
        <v>8</v>
      </c>
      <c r="M3126" s="3" t="s">
        <v>25</v>
      </c>
      <c r="N3126" s="3" t="s">
        <v>3235</v>
      </c>
      <c r="O3126" s="1">
        <v>867</v>
      </c>
      <c r="P3126" s="4">
        <v>0</v>
      </c>
      <c r="Q3126" s="10">
        <f t="shared" si="199"/>
        <v>867</v>
      </c>
    </row>
    <row r="3127" spans="2:17" ht="20.25" customHeight="1">
      <c r="B3127" s="10" t="str">
        <f t="shared" si="196"/>
        <v>كلاه ايمني867</v>
      </c>
      <c r="C3127" s="10" t="str">
        <f t="shared" si="197"/>
        <v>كلاه ايمني1402/09/20867</v>
      </c>
      <c r="D3127" s="10" t="str">
        <f>IFERROR(IF(تحویلی!$E$1="","",IF(NOSA!O3127=تحویلی!$E$1,تحویلی!$E$1&amp;COUNTIF(NOSA!$O$1:O3127,تحویلی!$E$1),"")),"")</f>
        <v/>
      </c>
      <c r="E3127" s="10" t="str">
        <f t="shared" si="198"/>
        <v>25780867</v>
      </c>
      <c r="F3127" s="10" t="str">
        <f>IFERROR(VLOOKUP(I3127,DATABASE!$N:$O,2,FALSE),"")</f>
        <v>كلاه ايمني</v>
      </c>
      <c r="G3127" s="3" t="s">
        <v>2923</v>
      </c>
      <c r="H3127" s="4">
        <v>25780</v>
      </c>
      <c r="I3127" s="3" t="s">
        <v>1532</v>
      </c>
      <c r="J3127" s="3" t="s">
        <v>2754</v>
      </c>
      <c r="K3127" s="5">
        <v>1</v>
      </c>
      <c r="L3127" s="3" t="s">
        <v>8</v>
      </c>
      <c r="M3127" s="3" t="s">
        <v>25</v>
      </c>
      <c r="N3127" s="3" t="s">
        <v>3235</v>
      </c>
      <c r="O3127" s="1">
        <v>867</v>
      </c>
      <c r="P3127" s="4">
        <v>0</v>
      </c>
      <c r="Q3127" s="10">
        <f t="shared" si="199"/>
        <v>867</v>
      </c>
    </row>
    <row r="3128" spans="2:17" ht="20.25" customHeight="1">
      <c r="B3128" s="10" t="str">
        <f t="shared" si="196"/>
        <v>دستكش كف دوبل چرمي867</v>
      </c>
      <c r="C3128" s="10" t="str">
        <f t="shared" si="197"/>
        <v>دستكش كف دوبل چرمي1402/09/20867</v>
      </c>
      <c r="D3128" s="10" t="str">
        <f>IFERROR(IF(تحویلی!$E$1="","",IF(NOSA!O3128=تحویلی!$E$1,تحویلی!$E$1&amp;COUNTIF(NOSA!$O$1:O3128,تحویلی!$E$1),"")),"")</f>
        <v/>
      </c>
      <c r="E3128" s="10" t="str">
        <f t="shared" si="198"/>
        <v>25780867</v>
      </c>
      <c r="F3128" s="10" t="str">
        <f>IFERROR(VLOOKUP(I3128,DATABASE!$N:$O,2,FALSE),"")</f>
        <v>دستكش كف دوبل چرمي</v>
      </c>
      <c r="G3128" s="3" t="s">
        <v>2923</v>
      </c>
      <c r="H3128" s="4">
        <v>25780</v>
      </c>
      <c r="I3128" s="3" t="s">
        <v>1683</v>
      </c>
      <c r="J3128" s="3" t="s">
        <v>1684</v>
      </c>
      <c r="K3128" s="5">
        <v>1</v>
      </c>
      <c r="L3128" s="3" t="s">
        <v>3</v>
      </c>
      <c r="M3128" s="3" t="s">
        <v>25</v>
      </c>
      <c r="N3128" s="3" t="s">
        <v>3235</v>
      </c>
      <c r="O3128" s="1">
        <v>867</v>
      </c>
      <c r="P3128" s="4">
        <v>0</v>
      </c>
      <c r="Q3128" s="10">
        <f t="shared" si="199"/>
        <v>867</v>
      </c>
    </row>
    <row r="3129" spans="2:17" ht="20.25" customHeight="1">
      <c r="B3129" s="10" t="str">
        <f t="shared" si="196"/>
        <v>لباس كار(بلوز و شلوار)865</v>
      </c>
      <c r="C3129" s="10" t="str">
        <f t="shared" si="197"/>
        <v>لباس كار(بلوز و شلوار)1402/09/20865</v>
      </c>
      <c r="D3129" s="10" t="str">
        <f>IFERROR(IF(تحویلی!$E$1="","",IF(NOSA!O3129=تحویلی!$E$1,تحویلی!$E$1&amp;COUNTIF(NOSA!$O$1:O3129,تحویلی!$E$1),"")),"")</f>
        <v/>
      </c>
      <c r="E3129" s="10" t="str">
        <f t="shared" si="198"/>
        <v>25781865</v>
      </c>
      <c r="F3129" s="10" t="str">
        <f>IFERROR(VLOOKUP(I3129,DATABASE!$N:$O,2,FALSE),"")</f>
        <v>لباس كار(بلوز و شلوار)</v>
      </c>
      <c r="G3129" s="3" t="s">
        <v>2923</v>
      </c>
      <c r="H3129" s="4">
        <v>25781</v>
      </c>
      <c r="I3129" s="3" t="s">
        <v>1724</v>
      </c>
      <c r="J3129" s="3" t="s">
        <v>1725</v>
      </c>
      <c r="K3129" s="5">
        <v>1</v>
      </c>
      <c r="L3129" s="3" t="s">
        <v>28</v>
      </c>
      <c r="M3129" s="3" t="s">
        <v>47</v>
      </c>
      <c r="N3129" s="3" t="s">
        <v>3236</v>
      </c>
      <c r="O3129" s="1">
        <v>865</v>
      </c>
      <c r="P3129" s="4">
        <v>0</v>
      </c>
      <c r="Q3129" s="10">
        <f t="shared" si="199"/>
        <v>865</v>
      </c>
    </row>
    <row r="3130" spans="2:17" ht="20.25" customHeight="1">
      <c r="B3130" s="10" t="str">
        <f t="shared" si="196"/>
        <v>كفش ايمني عايق برق865</v>
      </c>
      <c r="C3130" s="10" t="str">
        <f t="shared" si="197"/>
        <v>كفش ايمني عايق برق1402/09/20865</v>
      </c>
      <c r="D3130" s="10" t="str">
        <f>IFERROR(IF(تحویلی!$E$1="","",IF(NOSA!O3130=تحویلی!$E$1,تحویلی!$E$1&amp;COUNTIF(NOSA!$O$1:O3130,تحویلی!$E$1),"")),"")</f>
        <v/>
      </c>
      <c r="E3130" s="10" t="str">
        <f t="shared" si="198"/>
        <v>25781865</v>
      </c>
      <c r="F3130" s="10" t="str">
        <f>IFERROR(VLOOKUP(I3130,DATABASE!$N:$O,2,FALSE),"")</f>
        <v>كفش ايمني عايق برق</v>
      </c>
      <c r="G3130" s="3" t="s">
        <v>2923</v>
      </c>
      <c r="H3130" s="4">
        <v>25781</v>
      </c>
      <c r="I3130" s="3" t="s">
        <v>1610</v>
      </c>
      <c r="J3130" s="3" t="s">
        <v>1689</v>
      </c>
      <c r="K3130" s="5">
        <v>1</v>
      </c>
      <c r="L3130" s="3" t="s">
        <v>3</v>
      </c>
      <c r="M3130" s="3" t="s">
        <v>47</v>
      </c>
      <c r="N3130" s="3" t="s">
        <v>3236</v>
      </c>
      <c r="O3130" s="1">
        <v>865</v>
      </c>
      <c r="P3130" s="4">
        <v>0</v>
      </c>
      <c r="Q3130" s="10">
        <f t="shared" si="199"/>
        <v>865</v>
      </c>
    </row>
    <row r="3131" spans="2:17" ht="20.25" customHeight="1">
      <c r="B3131" s="10" t="str">
        <f t="shared" si="196"/>
        <v>كلاه ايمني865</v>
      </c>
      <c r="C3131" s="10" t="str">
        <f t="shared" si="197"/>
        <v>كلاه ايمني1402/09/20865</v>
      </c>
      <c r="D3131" s="10" t="str">
        <f>IFERROR(IF(تحویلی!$E$1="","",IF(NOSA!O3131=تحویلی!$E$1,تحویلی!$E$1&amp;COUNTIF(NOSA!$O$1:O3131,تحویلی!$E$1),"")),"")</f>
        <v/>
      </c>
      <c r="E3131" s="10" t="str">
        <f t="shared" si="198"/>
        <v>25781865</v>
      </c>
      <c r="F3131" s="10" t="str">
        <f>IFERROR(VLOOKUP(I3131,DATABASE!$N:$O,2,FALSE),"")</f>
        <v>كلاه ايمني</v>
      </c>
      <c r="G3131" s="3" t="s">
        <v>2923</v>
      </c>
      <c r="H3131" s="4">
        <v>25781</v>
      </c>
      <c r="I3131" s="3" t="s">
        <v>1476</v>
      </c>
      <c r="J3131" s="3" t="s">
        <v>1647</v>
      </c>
      <c r="K3131" s="5">
        <v>1</v>
      </c>
      <c r="L3131" s="3" t="s">
        <v>8</v>
      </c>
      <c r="M3131" s="3" t="s">
        <v>47</v>
      </c>
      <c r="N3131" s="3" t="s">
        <v>3236</v>
      </c>
      <c r="O3131" s="1">
        <v>865</v>
      </c>
      <c r="P3131" s="4">
        <v>0</v>
      </c>
      <c r="Q3131" s="10">
        <f t="shared" si="199"/>
        <v>865</v>
      </c>
    </row>
    <row r="3132" spans="2:17" ht="20.25" customHeight="1">
      <c r="B3132" s="10" t="str">
        <f t="shared" si="196"/>
        <v>دستكش كف مواد سبك865</v>
      </c>
      <c r="C3132" s="10" t="str">
        <f t="shared" si="197"/>
        <v>دستكش كف مواد سبك1402/09/20865</v>
      </c>
      <c r="D3132" s="10" t="str">
        <f>IFERROR(IF(تحویلی!$E$1="","",IF(NOSA!O3132=تحویلی!$E$1,تحویلی!$E$1&amp;COUNTIF(NOSA!$O$1:O3132,تحویلی!$E$1),"")),"")</f>
        <v/>
      </c>
      <c r="E3132" s="10" t="str">
        <f t="shared" si="198"/>
        <v>25781865</v>
      </c>
      <c r="F3132" s="10" t="str">
        <f>IFERROR(VLOOKUP(I3132,DATABASE!$N:$O,2,FALSE),"")</f>
        <v>دستكش كف مواد سبك</v>
      </c>
      <c r="G3132" s="3" t="s">
        <v>2923</v>
      </c>
      <c r="H3132" s="4">
        <v>25781</v>
      </c>
      <c r="I3132" s="3" t="s">
        <v>1456</v>
      </c>
      <c r="J3132" s="3" t="s">
        <v>2</v>
      </c>
      <c r="K3132" s="5">
        <v>1</v>
      </c>
      <c r="L3132" s="3" t="s">
        <v>3</v>
      </c>
      <c r="M3132" s="3" t="s">
        <v>47</v>
      </c>
      <c r="N3132" s="3" t="s">
        <v>3236</v>
      </c>
      <c r="O3132" s="1">
        <v>865</v>
      </c>
      <c r="P3132" s="4">
        <v>0</v>
      </c>
      <c r="Q3132" s="10">
        <f t="shared" si="199"/>
        <v>865</v>
      </c>
    </row>
    <row r="3133" spans="2:17" ht="20.25" customHeight="1">
      <c r="B3133" s="10" t="str">
        <f t="shared" si="196"/>
        <v>گوشي اير پلاگ865</v>
      </c>
      <c r="C3133" s="10" t="str">
        <f t="shared" si="197"/>
        <v>گوشي اير پلاگ1402/09/20865</v>
      </c>
      <c r="D3133" s="10" t="str">
        <f>IFERROR(IF(تحویلی!$E$1="","",IF(NOSA!O3133=تحویلی!$E$1,تحویلی!$E$1&amp;COUNTIF(NOSA!$O$1:O3133,تحویلی!$E$1),"")),"")</f>
        <v/>
      </c>
      <c r="E3133" s="10" t="str">
        <f t="shared" si="198"/>
        <v>25781865</v>
      </c>
      <c r="F3133" s="10" t="str">
        <f>IFERROR(VLOOKUP(I3133,DATABASE!$N:$O,2,FALSE),"")</f>
        <v>گوشي اير پلاگ</v>
      </c>
      <c r="G3133" s="154" t="s">
        <v>2923</v>
      </c>
      <c r="H3133" s="155">
        <v>25781</v>
      </c>
      <c r="I3133" s="154" t="s">
        <v>1581</v>
      </c>
      <c r="J3133" s="154" t="s">
        <v>124</v>
      </c>
      <c r="K3133" s="156">
        <v>1</v>
      </c>
      <c r="L3133" s="154" t="s">
        <v>8</v>
      </c>
      <c r="M3133" s="154" t="s">
        <v>47</v>
      </c>
      <c r="N3133" s="154" t="s">
        <v>3236</v>
      </c>
      <c r="O3133" s="153">
        <v>865</v>
      </c>
      <c r="P3133" s="155">
        <v>0</v>
      </c>
      <c r="Q3133" s="10">
        <f t="shared" si="199"/>
        <v>865</v>
      </c>
    </row>
    <row r="3134" spans="2:17" ht="20.25" customHeight="1">
      <c r="B3134" s="10" t="str">
        <f t="shared" ref="B3134:B3197" si="200">F3134&amp;Q3134</f>
        <v>كمربند برزنتي نواري865</v>
      </c>
      <c r="C3134" s="10" t="str">
        <f t="shared" ref="C3134:C3197" si="201">F3134&amp;G3134&amp;O3134</f>
        <v>كمربند برزنتي نواري1402/09/20865</v>
      </c>
      <c r="D3134" s="10" t="str">
        <f>IFERROR(IF(تحویلی!$E$1="","",IF(NOSA!O3134=تحویلی!$E$1,تحویلی!$E$1&amp;COUNTIF(NOSA!$O$1:O3134,تحویلی!$E$1),"")),"")</f>
        <v/>
      </c>
      <c r="E3134" s="10" t="str">
        <f t="shared" ref="E3134:E3197" si="202">H3134&amp;O3134</f>
        <v>25781865</v>
      </c>
      <c r="F3134" s="10" t="str">
        <f>IFERROR(VLOOKUP(I3134,DATABASE!$N:$O,2,FALSE),"")</f>
        <v>كمربند برزنتي نواري</v>
      </c>
      <c r="G3134" s="154" t="s">
        <v>2923</v>
      </c>
      <c r="H3134" s="155">
        <v>25781</v>
      </c>
      <c r="I3134" s="154" t="s">
        <v>1441</v>
      </c>
      <c r="J3134" s="154" t="s">
        <v>95</v>
      </c>
      <c r="K3134" s="156">
        <v>1</v>
      </c>
      <c r="L3134" s="154" t="s">
        <v>96</v>
      </c>
      <c r="M3134" s="154" t="s">
        <v>47</v>
      </c>
      <c r="N3134" s="154" t="s">
        <v>3236</v>
      </c>
      <c r="O3134" s="153">
        <v>865</v>
      </c>
      <c r="P3134" s="155">
        <v>0</v>
      </c>
      <c r="Q3134" s="10">
        <f t="shared" si="199"/>
        <v>865</v>
      </c>
    </row>
    <row r="3135" spans="2:17" ht="20.25" customHeight="1">
      <c r="B3135" s="10" t="str">
        <f t="shared" si="200"/>
        <v>لباس كار ديرسوز(بلوز) 599</v>
      </c>
      <c r="C3135" s="10" t="str">
        <f t="shared" si="201"/>
        <v>لباس كار ديرسوز(بلوز) 1402/09/20599</v>
      </c>
      <c r="D3135" s="10" t="str">
        <f>IFERROR(IF(تحویلی!$E$1="","",IF(NOSA!O3135=تحویلی!$E$1,تحویلی!$E$1&amp;COUNTIF(NOSA!$O$1:O3135,تحویلی!$E$1),"")),"")</f>
        <v/>
      </c>
      <c r="E3135" s="10" t="str">
        <f t="shared" si="202"/>
        <v>25796599</v>
      </c>
      <c r="F3135" s="10" t="str">
        <f>IFERROR(VLOOKUP(I3135,DATABASE!$N:$O,2,FALSE),"")</f>
        <v xml:space="preserve">لباس كار ديرسوز(بلوز) </v>
      </c>
      <c r="G3135" s="154" t="s">
        <v>2923</v>
      </c>
      <c r="H3135" s="155">
        <v>25796</v>
      </c>
      <c r="I3135" s="154" t="s">
        <v>2315</v>
      </c>
      <c r="J3135" s="154" t="s">
        <v>2667</v>
      </c>
      <c r="K3135" s="156">
        <v>1</v>
      </c>
      <c r="L3135" s="154" t="s">
        <v>8</v>
      </c>
      <c r="M3135" s="154" t="s">
        <v>47</v>
      </c>
      <c r="N3135" s="154" t="s">
        <v>2708</v>
      </c>
      <c r="O3135" s="153">
        <v>599</v>
      </c>
      <c r="P3135" s="155">
        <v>0</v>
      </c>
      <c r="Q3135" s="10">
        <f t="shared" si="199"/>
        <v>599</v>
      </c>
    </row>
    <row r="3136" spans="2:17" ht="20.25" customHeight="1">
      <c r="B3136" s="10" t="str">
        <f t="shared" si="200"/>
        <v xml:space="preserve"> لباس كار (بلوز) 599</v>
      </c>
      <c r="C3136" s="10" t="str">
        <f t="shared" si="201"/>
        <v xml:space="preserve"> لباس كار (بلوز) 1402/09/20599</v>
      </c>
      <c r="D3136" s="10" t="str">
        <f>IFERROR(IF(تحویلی!$E$1="","",IF(NOSA!O3136=تحویلی!$E$1,تحویلی!$E$1&amp;COUNTIF(NOSA!$O$1:O3136,تحویلی!$E$1),"")),"")</f>
        <v/>
      </c>
      <c r="E3136" s="10" t="str">
        <f t="shared" si="202"/>
        <v>25796599</v>
      </c>
      <c r="F3136" s="10" t="str">
        <f>IFERROR(VLOOKUP(I3136,DATABASE!$N:$O,2,FALSE),"")</f>
        <v xml:space="preserve"> لباس كار (بلوز) </v>
      </c>
      <c r="G3136" s="154" t="s">
        <v>2923</v>
      </c>
      <c r="H3136" s="155">
        <v>25796</v>
      </c>
      <c r="I3136" s="154" t="s">
        <v>1675</v>
      </c>
      <c r="J3136" s="154" t="s">
        <v>1676</v>
      </c>
      <c r="K3136" s="156">
        <v>1</v>
      </c>
      <c r="L3136" s="154" t="s">
        <v>8</v>
      </c>
      <c r="M3136" s="154" t="s">
        <v>47</v>
      </c>
      <c r="N3136" s="154" t="s">
        <v>2708</v>
      </c>
      <c r="O3136" s="153">
        <v>599</v>
      </c>
      <c r="P3136" s="155">
        <v>0</v>
      </c>
      <c r="Q3136" s="10">
        <f t="shared" si="199"/>
        <v>599</v>
      </c>
    </row>
    <row r="3137" spans="2:17" ht="20.25" customHeight="1">
      <c r="B3137" s="10" t="str">
        <f t="shared" si="200"/>
        <v>دستكش ضد برش سبك769</v>
      </c>
      <c r="C3137" s="10" t="str">
        <f t="shared" si="201"/>
        <v>دستكش ضد برش سبك1402/09/20769</v>
      </c>
      <c r="D3137" s="10" t="str">
        <f>IFERROR(IF(تحویلی!$E$1="","",IF(NOSA!O3137=تحویلی!$E$1,تحویلی!$E$1&amp;COUNTIF(NOSA!$O$1:O3137,تحویلی!$E$1),"")),"")</f>
        <v/>
      </c>
      <c r="E3137" s="10" t="str">
        <f t="shared" si="202"/>
        <v>25798769</v>
      </c>
      <c r="F3137" s="10" t="str">
        <f>IFERROR(VLOOKUP(I3137,DATABASE!$N:$O,2,FALSE),"")</f>
        <v>دستكش ضد برش سبك</v>
      </c>
      <c r="G3137" s="3" t="s">
        <v>2923</v>
      </c>
      <c r="H3137" s="4">
        <v>25798</v>
      </c>
      <c r="I3137" s="3" t="s">
        <v>1442</v>
      </c>
      <c r="J3137" s="3" t="s">
        <v>22</v>
      </c>
      <c r="K3137" s="5">
        <v>1</v>
      </c>
      <c r="L3137" s="3" t="s">
        <v>3</v>
      </c>
      <c r="M3137" s="3" t="s">
        <v>43</v>
      </c>
      <c r="N3137" s="3" t="s">
        <v>1102</v>
      </c>
      <c r="O3137" s="1">
        <v>769</v>
      </c>
      <c r="P3137" s="4">
        <v>0</v>
      </c>
      <c r="Q3137" s="10">
        <f t="shared" si="199"/>
        <v>769</v>
      </c>
    </row>
    <row r="3138" spans="2:17" ht="20.25" customHeight="1">
      <c r="B3138" s="10" t="str">
        <f t="shared" si="200"/>
        <v>دستكش كف مواد سبك719</v>
      </c>
      <c r="C3138" s="10" t="str">
        <f t="shared" si="201"/>
        <v>دستكش كف مواد سبك1402/09/20719</v>
      </c>
      <c r="D3138" s="10" t="str">
        <f>IFERROR(IF(تحویلی!$E$1="","",IF(NOSA!O3138=تحویلی!$E$1,تحویلی!$E$1&amp;COUNTIF(NOSA!$O$1:O3138,تحویلی!$E$1),"")),"")</f>
        <v/>
      </c>
      <c r="E3138" s="10" t="str">
        <f t="shared" si="202"/>
        <v>25800719</v>
      </c>
      <c r="F3138" s="10" t="str">
        <f>IFERROR(VLOOKUP(I3138,DATABASE!$N:$O,2,FALSE),"")</f>
        <v>دستكش كف مواد سبك</v>
      </c>
      <c r="G3138" s="3" t="s">
        <v>2923</v>
      </c>
      <c r="H3138" s="4">
        <v>25800</v>
      </c>
      <c r="I3138" s="3" t="s">
        <v>1456</v>
      </c>
      <c r="J3138" s="3" t="s">
        <v>2</v>
      </c>
      <c r="K3138" s="5">
        <v>1</v>
      </c>
      <c r="L3138" s="3" t="s">
        <v>3</v>
      </c>
      <c r="M3138" s="3" t="s">
        <v>47</v>
      </c>
      <c r="N3138" s="3" t="s">
        <v>395</v>
      </c>
      <c r="O3138" s="1">
        <v>719</v>
      </c>
      <c r="P3138" s="4">
        <v>0</v>
      </c>
      <c r="Q3138" s="10">
        <f t="shared" si="199"/>
        <v>719</v>
      </c>
    </row>
    <row r="3139" spans="2:17" ht="20.25" customHeight="1">
      <c r="B3139" s="10" t="str">
        <f t="shared" si="200"/>
        <v>دستكش ضد برش سبك694</v>
      </c>
      <c r="C3139" s="10" t="str">
        <f t="shared" si="201"/>
        <v>دستكش ضد برش سبك1402/09/20694</v>
      </c>
      <c r="D3139" s="10" t="str">
        <f>IFERROR(IF(تحویلی!$E$1="","",IF(NOSA!O3139=تحویلی!$E$1,تحویلی!$E$1&amp;COUNTIF(NOSA!$O$1:O3139,تحویلی!$E$1),"")),"")</f>
        <v/>
      </c>
      <c r="E3139" s="10" t="str">
        <f t="shared" si="202"/>
        <v>25801694</v>
      </c>
      <c r="F3139" s="10" t="str">
        <f>IFERROR(VLOOKUP(I3139,DATABASE!$N:$O,2,FALSE),"")</f>
        <v>دستكش ضد برش سبك</v>
      </c>
      <c r="G3139" s="3" t="s">
        <v>2923</v>
      </c>
      <c r="H3139" s="4">
        <v>25801</v>
      </c>
      <c r="I3139" s="3" t="s">
        <v>1442</v>
      </c>
      <c r="J3139" s="3" t="s">
        <v>22</v>
      </c>
      <c r="K3139" s="5">
        <v>1</v>
      </c>
      <c r="L3139" s="3" t="s">
        <v>3</v>
      </c>
      <c r="M3139" s="3" t="s">
        <v>47</v>
      </c>
      <c r="N3139" s="3" t="s">
        <v>128</v>
      </c>
      <c r="O3139" s="1">
        <v>694</v>
      </c>
      <c r="P3139" s="4">
        <v>0</v>
      </c>
      <c r="Q3139" s="10">
        <f t="shared" si="199"/>
        <v>694</v>
      </c>
    </row>
    <row r="3140" spans="2:17" ht="20.25" customHeight="1">
      <c r="B3140" s="10" t="str">
        <f t="shared" si="200"/>
        <v>دستكش ضد برش سبك848</v>
      </c>
      <c r="C3140" s="10" t="str">
        <f t="shared" si="201"/>
        <v>دستكش ضد برش سبك1402/09/21848</v>
      </c>
      <c r="D3140" s="10" t="str">
        <f>IFERROR(IF(تحویلی!$E$1="","",IF(NOSA!O3140=تحویلی!$E$1,تحویلی!$E$1&amp;COUNTIF(NOSA!$O$1:O3140,تحویلی!$E$1),"")),"")</f>
        <v/>
      </c>
      <c r="E3140" s="10" t="str">
        <f t="shared" si="202"/>
        <v>25815848</v>
      </c>
      <c r="F3140" s="10" t="str">
        <f>IFERROR(VLOOKUP(I3140,DATABASE!$N:$O,2,FALSE),"")</f>
        <v>دستكش ضد برش سبك</v>
      </c>
      <c r="G3140" s="3" t="s">
        <v>2924</v>
      </c>
      <c r="H3140" s="4">
        <v>25815</v>
      </c>
      <c r="I3140" s="3" t="s">
        <v>1442</v>
      </c>
      <c r="J3140" s="3" t="s">
        <v>22</v>
      </c>
      <c r="K3140" s="5">
        <v>1</v>
      </c>
      <c r="L3140" s="3" t="s">
        <v>3</v>
      </c>
      <c r="M3140" s="3" t="s">
        <v>47</v>
      </c>
      <c r="N3140" s="3" t="s">
        <v>2750</v>
      </c>
      <c r="O3140" s="1">
        <v>848</v>
      </c>
      <c r="P3140" s="4">
        <v>1</v>
      </c>
      <c r="Q3140" s="10">
        <f t="shared" si="199"/>
        <v>848</v>
      </c>
    </row>
    <row r="3141" spans="2:17" ht="20.25" customHeight="1">
      <c r="B3141" s="10" t="str">
        <f t="shared" si="200"/>
        <v>دستكش ضد برش سبك641</v>
      </c>
      <c r="C3141" s="10" t="str">
        <f t="shared" si="201"/>
        <v>دستكش ضد برش سبك1402/09/21641</v>
      </c>
      <c r="D3141" s="10" t="str">
        <f>IFERROR(IF(تحویلی!$E$1="","",IF(NOSA!O3141=تحویلی!$E$1,تحویلی!$E$1&amp;COUNTIF(NOSA!$O$1:O3141,تحویلی!$E$1),"")),"")</f>
        <v/>
      </c>
      <c r="E3141" s="10" t="str">
        <f t="shared" si="202"/>
        <v>25820641</v>
      </c>
      <c r="F3141" s="10" t="str">
        <f>IFERROR(VLOOKUP(I3141,DATABASE!$N:$O,2,FALSE),"")</f>
        <v>دستكش ضد برش سبك</v>
      </c>
      <c r="G3141" s="3" t="s">
        <v>2924</v>
      </c>
      <c r="H3141" s="4">
        <v>25820</v>
      </c>
      <c r="I3141" s="3" t="s">
        <v>1442</v>
      </c>
      <c r="J3141" s="3" t="s">
        <v>22</v>
      </c>
      <c r="K3141" s="5">
        <v>1</v>
      </c>
      <c r="L3141" s="3" t="s">
        <v>3</v>
      </c>
      <c r="M3141" s="3" t="s">
        <v>47</v>
      </c>
      <c r="N3141" s="3" t="s">
        <v>154</v>
      </c>
      <c r="O3141" s="1">
        <v>641</v>
      </c>
      <c r="P3141" s="4">
        <v>0</v>
      </c>
      <c r="Q3141" s="10">
        <f t="shared" si="199"/>
        <v>641</v>
      </c>
    </row>
    <row r="3142" spans="2:17" ht="20.25" customHeight="1">
      <c r="B3142" s="10" t="str">
        <f t="shared" si="200"/>
        <v>لباس كار ديرسوز(بلوز و شلوار)639</v>
      </c>
      <c r="C3142" s="10" t="str">
        <f t="shared" si="201"/>
        <v>لباس كار ديرسوز(بلوز و شلوار)1402/09/21639</v>
      </c>
      <c r="D3142" s="10" t="str">
        <f>IFERROR(IF(تحویلی!$E$1="","",IF(NOSA!O3142=تحویلی!$E$1,تحویلی!$E$1&amp;COUNTIF(NOSA!$O$1:O3142,تحویلی!$E$1),"")),"")</f>
        <v/>
      </c>
      <c r="E3142" s="10" t="str">
        <f t="shared" si="202"/>
        <v>25824639</v>
      </c>
      <c r="F3142" s="10" t="str">
        <f>IFERROR(VLOOKUP(I3142,DATABASE!$N:$O,2,FALSE),"")</f>
        <v>لباس كار ديرسوز(بلوز و شلوار)</v>
      </c>
      <c r="G3142" s="3" t="s">
        <v>2924</v>
      </c>
      <c r="H3142" s="4">
        <v>25824</v>
      </c>
      <c r="I3142" s="3" t="s">
        <v>1629</v>
      </c>
      <c r="J3142" s="3" t="s">
        <v>1630</v>
      </c>
      <c r="K3142" s="5">
        <v>1</v>
      </c>
      <c r="L3142" s="3" t="s">
        <v>28</v>
      </c>
      <c r="M3142" s="3" t="s">
        <v>9</v>
      </c>
      <c r="N3142" s="3" t="s">
        <v>351</v>
      </c>
      <c r="O3142" s="1">
        <v>639</v>
      </c>
      <c r="P3142" s="4">
        <v>0</v>
      </c>
      <c r="Q3142" s="10">
        <f t="shared" si="199"/>
        <v>639</v>
      </c>
    </row>
    <row r="3143" spans="2:17" ht="20.25" customHeight="1">
      <c r="B3143" s="10" t="str">
        <f t="shared" si="200"/>
        <v>دستكش ضد برش سبك221</v>
      </c>
      <c r="C3143" s="10" t="str">
        <f t="shared" si="201"/>
        <v>دستكش ضد برش سبك1402/09/21221</v>
      </c>
      <c r="D3143" s="10" t="str">
        <f>IFERROR(IF(تحویلی!$E$1="","",IF(NOSA!O3143=تحویلی!$E$1,تحویلی!$E$1&amp;COUNTIF(NOSA!$O$1:O3143,تحویلی!$E$1),"")),"")</f>
        <v/>
      </c>
      <c r="E3143" s="10" t="str">
        <f t="shared" si="202"/>
        <v>25845221</v>
      </c>
      <c r="F3143" s="10" t="str">
        <f>IFERROR(VLOOKUP(I3143,DATABASE!$N:$O,2,FALSE),"")</f>
        <v>دستكش ضد برش سبك</v>
      </c>
      <c r="G3143" s="3" t="s">
        <v>2924</v>
      </c>
      <c r="H3143" s="4">
        <v>25845</v>
      </c>
      <c r="I3143" s="3" t="s">
        <v>1442</v>
      </c>
      <c r="J3143" s="3" t="s">
        <v>22</v>
      </c>
      <c r="K3143" s="5">
        <v>1</v>
      </c>
      <c r="L3143" s="3" t="s">
        <v>3</v>
      </c>
      <c r="M3143" s="3" t="s">
        <v>9</v>
      </c>
      <c r="N3143" s="3" t="s">
        <v>2703</v>
      </c>
      <c r="O3143" s="1">
        <v>221</v>
      </c>
      <c r="P3143" s="4">
        <v>1</v>
      </c>
      <c r="Q3143" s="10">
        <f t="shared" si="199"/>
        <v>221</v>
      </c>
    </row>
    <row r="3144" spans="2:17" ht="20.25" customHeight="1">
      <c r="B3144" s="10" t="str">
        <f t="shared" si="200"/>
        <v>لباس كار ديرسوز(بلوز و شلوار)221</v>
      </c>
      <c r="C3144" s="10" t="str">
        <f t="shared" si="201"/>
        <v>لباس كار ديرسوز(بلوز و شلوار)1402/09/21221</v>
      </c>
      <c r="D3144" s="10" t="str">
        <f>IFERROR(IF(تحویلی!$E$1="","",IF(NOSA!O3144=تحویلی!$E$1,تحویلی!$E$1&amp;COUNTIF(NOSA!$O$1:O3144,تحویلی!$E$1),"")),"")</f>
        <v/>
      </c>
      <c r="E3144" s="10" t="str">
        <f t="shared" si="202"/>
        <v>25845221</v>
      </c>
      <c r="F3144" s="10" t="str">
        <f>IFERROR(VLOOKUP(I3144,DATABASE!$N:$O,2,FALSE),"")</f>
        <v>لباس كار ديرسوز(بلوز و شلوار)</v>
      </c>
      <c r="G3144" s="3" t="s">
        <v>2924</v>
      </c>
      <c r="H3144" s="4">
        <v>25845</v>
      </c>
      <c r="I3144" s="3" t="s">
        <v>1619</v>
      </c>
      <c r="J3144" s="3" t="s">
        <v>1620</v>
      </c>
      <c r="K3144" s="5">
        <v>1</v>
      </c>
      <c r="L3144" s="3" t="s">
        <v>28</v>
      </c>
      <c r="M3144" s="3" t="s">
        <v>9</v>
      </c>
      <c r="N3144" s="3" t="s">
        <v>2703</v>
      </c>
      <c r="O3144" s="1">
        <v>221</v>
      </c>
      <c r="P3144" s="4">
        <v>1</v>
      </c>
      <c r="Q3144" s="10">
        <f t="shared" si="199"/>
        <v>221</v>
      </c>
    </row>
    <row r="3145" spans="2:17" ht="20.25" customHeight="1">
      <c r="B3145" s="10" t="str">
        <f t="shared" si="200"/>
        <v>دستكش ضد برش سبك725</v>
      </c>
      <c r="C3145" s="10" t="str">
        <f t="shared" si="201"/>
        <v>دستكش ضد برش سبك1402/09/21725</v>
      </c>
      <c r="D3145" s="10" t="str">
        <f>IFERROR(IF(تحویلی!$E$1="","",IF(NOSA!O3145=تحویلی!$E$1,تحویلی!$E$1&amp;COUNTIF(NOSA!$O$1:O3145,تحویلی!$E$1),"")),"")</f>
        <v/>
      </c>
      <c r="E3145" s="10" t="str">
        <f t="shared" si="202"/>
        <v>25847725</v>
      </c>
      <c r="F3145" s="10" t="str">
        <f>IFERROR(VLOOKUP(I3145,DATABASE!$N:$O,2,FALSE),"")</f>
        <v>دستكش ضد برش سبك</v>
      </c>
      <c r="G3145" s="3" t="s">
        <v>2924</v>
      </c>
      <c r="H3145" s="4">
        <v>25847</v>
      </c>
      <c r="I3145" s="3" t="s">
        <v>1442</v>
      </c>
      <c r="J3145" s="3" t="s">
        <v>22</v>
      </c>
      <c r="K3145" s="5">
        <v>1</v>
      </c>
      <c r="L3145" s="3" t="s">
        <v>3</v>
      </c>
      <c r="M3145" s="3" t="s">
        <v>19</v>
      </c>
      <c r="N3145" s="3" t="s">
        <v>982</v>
      </c>
      <c r="O3145" s="1">
        <v>725</v>
      </c>
      <c r="P3145" s="4">
        <v>0</v>
      </c>
      <c r="Q3145" s="10">
        <f t="shared" si="199"/>
        <v>725</v>
      </c>
    </row>
    <row r="3146" spans="2:17" ht="20.25" customHeight="1">
      <c r="B3146" s="10" t="str">
        <f t="shared" si="200"/>
        <v>دستكش كف مواد سبك49</v>
      </c>
      <c r="C3146" s="10" t="str">
        <f t="shared" si="201"/>
        <v>دستكش كف مواد سبك1402/09/2249</v>
      </c>
      <c r="D3146" s="10" t="str">
        <f>IFERROR(IF(تحویلی!$E$1="","",IF(NOSA!O3146=تحویلی!$E$1,تحویلی!$E$1&amp;COUNTIF(NOSA!$O$1:O3146,تحویلی!$E$1),"")),"")</f>
        <v/>
      </c>
      <c r="E3146" s="10" t="str">
        <f t="shared" si="202"/>
        <v>2585449</v>
      </c>
      <c r="F3146" s="10" t="str">
        <f>IFERROR(VLOOKUP(I3146,DATABASE!$N:$O,2,FALSE),"")</f>
        <v>دستكش كف مواد سبك</v>
      </c>
      <c r="G3146" s="3" t="s">
        <v>2925</v>
      </c>
      <c r="H3146" s="4">
        <v>25854</v>
      </c>
      <c r="I3146" s="3" t="s">
        <v>1456</v>
      </c>
      <c r="J3146" s="3" t="s">
        <v>2</v>
      </c>
      <c r="K3146" s="5">
        <v>1</v>
      </c>
      <c r="L3146" s="3" t="s">
        <v>3</v>
      </c>
      <c r="M3146" s="3" t="s">
        <v>4</v>
      </c>
      <c r="N3146" s="3" t="s">
        <v>164</v>
      </c>
      <c r="O3146" s="1">
        <v>49</v>
      </c>
      <c r="P3146" s="4">
        <v>0</v>
      </c>
      <c r="Q3146" s="10">
        <f t="shared" si="199"/>
        <v>49</v>
      </c>
    </row>
    <row r="3147" spans="2:17" ht="20.25" customHeight="1">
      <c r="B3147" s="10" t="str">
        <f t="shared" si="200"/>
        <v>لباس زير زمستاني- بلوز و شلوار824</v>
      </c>
      <c r="C3147" s="10" t="str">
        <f t="shared" si="201"/>
        <v>لباس زير زمستاني- بلوز و شلوار1402/09/22824</v>
      </c>
      <c r="D3147" s="10" t="str">
        <f>IFERROR(IF(تحویلی!$E$1="","",IF(NOSA!O3147=تحویلی!$E$1,تحویلی!$E$1&amp;COUNTIF(NOSA!$O$1:O3147,تحویلی!$E$1),"")),"")</f>
        <v/>
      </c>
      <c r="E3147" s="10" t="str">
        <f t="shared" si="202"/>
        <v>25861824</v>
      </c>
      <c r="F3147" s="10" t="str">
        <f>IFERROR(VLOOKUP(I3147,DATABASE!$N:$O,2,FALSE),"")</f>
        <v>لباس زير زمستاني- بلوز و شلوار</v>
      </c>
      <c r="G3147" s="3" t="s">
        <v>2925</v>
      </c>
      <c r="H3147" s="4">
        <v>25861</v>
      </c>
      <c r="I3147" s="3" t="s">
        <v>2361</v>
      </c>
      <c r="J3147" s="3" t="s">
        <v>2826</v>
      </c>
      <c r="K3147" s="5">
        <v>1</v>
      </c>
      <c r="L3147" s="3" t="s">
        <v>28</v>
      </c>
      <c r="M3147" s="3" t="s">
        <v>102</v>
      </c>
      <c r="N3147" s="3" t="s">
        <v>1790</v>
      </c>
      <c r="O3147" s="1">
        <v>824</v>
      </c>
      <c r="P3147" s="4">
        <v>0</v>
      </c>
      <c r="Q3147" s="10">
        <f>VALUE(O3147)</f>
        <v>824</v>
      </c>
    </row>
    <row r="3148" spans="2:17" ht="20.25" customHeight="1">
      <c r="B3148" s="10" t="str">
        <f t="shared" si="200"/>
        <v>پوتين ايمني نسوز769</v>
      </c>
      <c r="C3148" s="10" t="str">
        <f t="shared" si="201"/>
        <v>پوتين ايمني نسوز1402/09/22769</v>
      </c>
      <c r="D3148" s="10" t="str">
        <f>IFERROR(IF(تحویلی!$E$1="","",IF(NOSA!O3148=تحویلی!$E$1,تحویلی!$E$1&amp;COUNTIF(NOSA!$O$1:O3148,تحویلی!$E$1),"")),"")</f>
        <v/>
      </c>
      <c r="E3148" s="10" t="str">
        <f t="shared" si="202"/>
        <v>25862769</v>
      </c>
      <c r="F3148" s="10" t="str">
        <f>IFERROR(VLOOKUP(I3148,DATABASE!$N:$O,2,FALSE),"")</f>
        <v>پوتين ايمني نسوز</v>
      </c>
      <c r="G3148" s="3" t="s">
        <v>2925</v>
      </c>
      <c r="H3148" s="4">
        <v>25862</v>
      </c>
      <c r="I3148" s="3" t="s">
        <v>1472</v>
      </c>
      <c r="J3148" s="3" t="s">
        <v>1700</v>
      </c>
      <c r="K3148" s="5">
        <v>1</v>
      </c>
      <c r="L3148" s="3" t="s">
        <v>3</v>
      </c>
      <c r="M3148" s="3" t="s">
        <v>43</v>
      </c>
      <c r="N3148" s="3" t="s">
        <v>1102</v>
      </c>
      <c r="O3148" s="1">
        <v>769</v>
      </c>
      <c r="P3148" s="4">
        <v>1</v>
      </c>
      <c r="Q3148" s="10">
        <f t="shared" si="199"/>
        <v>769</v>
      </c>
    </row>
    <row r="3149" spans="2:17" ht="20.25" customHeight="1">
      <c r="B3149" s="10" t="str">
        <f t="shared" si="200"/>
        <v>دستكش ضد برش سبك851</v>
      </c>
      <c r="C3149" s="10" t="str">
        <f t="shared" si="201"/>
        <v>دستكش ضد برش سبك1402/09/22851</v>
      </c>
      <c r="D3149" s="10" t="str">
        <f>IFERROR(IF(تحویلی!$E$1="","",IF(NOSA!O3149=تحویلی!$E$1,تحویلی!$E$1&amp;COUNTIF(NOSA!$O$1:O3149,تحویلی!$E$1),"")),"")</f>
        <v/>
      </c>
      <c r="E3149" s="10" t="str">
        <f t="shared" si="202"/>
        <v>25865851</v>
      </c>
      <c r="F3149" s="10" t="str">
        <f>IFERROR(VLOOKUP(I3149,DATABASE!$N:$O,2,FALSE),"")</f>
        <v>دستكش ضد برش سبك</v>
      </c>
      <c r="G3149" s="3" t="s">
        <v>2925</v>
      </c>
      <c r="H3149" s="4">
        <v>25865</v>
      </c>
      <c r="I3149" s="3" t="s">
        <v>1442</v>
      </c>
      <c r="J3149" s="3" t="s">
        <v>22</v>
      </c>
      <c r="K3149" s="5">
        <v>1</v>
      </c>
      <c r="L3149" s="3" t="s">
        <v>3</v>
      </c>
      <c r="M3149" s="3" t="s">
        <v>47</v>
      </c>
      <c r="N3149" s="3" t="s">
        <v>2761</v>
      </c>
      <c r="O3149" s="1">
        <v>851</v>
      </c>
      <c r="P3149" s="4">
        <v>0</v>
      </c>
      <c r="Q3149" s="10">
        <f t="shared" si="199"/>
        <v>851</v>
      </c>
    </row>
    <row r="3150" spans="2:17" ht="20.25" customHeight="1">
      <c r="B3150" s="10" t="str">
        <f t="shared" si="200"/>
        <v>عينك كهربايي (روكلاهي)783</v>
      </c>
      <c r="C3150" s="10" t="str">
        <f t="shared" si="201"/>
        <v>عينك كهربايي (روكلاهي)1402/09/22783</v>
      </c>
      <c r="D3150" s="10" t="str">
        <f>IFERROR(IF(تحویلی!$E$1="","",IF(NOSA!O3150=تحویلی!$E$1,تحویلی!$E$1&amp;COUNTIF(NOSA!$O$1:O3150,تحویلی!$E$1),"")),"")</f>
        <v/>
      </c>
      <c r="E3150" s="10" t="str">
        <f t="shared" si="202"/>
        <v>25877783</v>
      </c>
      <c r="F3150" s="10" t="str">
        <f>IFERROR(VLOOKUP(I3150,DATABASE!$N:$O,2,FALSE),"")</f>
        <v>عينك كهربايي (روكلاهي)</v>
      </c>
      <c r="G3150" s="3" t="s">
        <v>2925</v>
      </c>
      <c r="H3150" s="4">
        <v>25877</v>
      </c>
      <c r="I3150" s="3" t="s">
        <v>1560</v>
      </c>
      <c r="J3150" s="3" t="s">
        <v>1561</v>
      </c>
      <c r="K3150" s="5">
        <v>1</v>
      </c>
      <c r="L3150" s="3" t="s">
        <v>8</v>
      </c>
      <c r="M3150" s="3" t="s">
        <v>4</v>
      </c>
      <c r="N3150" s="3" t="s">
        <v>1219</v>
      </c>
      <c r="O3150" s="1">
        <v>783</v>
      </c>
      <c r="P3150" s="4">
        <v>0</v>
      </c>
      <c r="Q3150" s="10">
        <f>VALUE(O3150)</f>
        <v>783</v>
      </c>
    </row>
    <row r="3151" spans="2:17" ht="20.25" customHeight="1">
      <c r="B3151" s="10" t="str">
        <f t="shared" si="200"/>
        <v>لباس كار نسوز(بلوز و شلوار)10029</v>
      </c>
      <c r="C3151" s="10" t="str">
        <f t="shared" si="201"/>
        <v>لباس كار نسوز(بلوز و شلوار)1402/09/2210029</v>
      </c>
      <c r="D3151" s="10" t="str">
        <f>IFERROR(IF(تحویلی!$E$1="","",IF(NOSA!O3151=تحویلی!$E$1,تحویلی!$E$1&amp;COUNTIF(NOSA!$O$1:O3151,تحویلی!$E$1),"")),"")</f>
        <v/>
      </c>
      <c r="E3151" s="10" t="str">
        <f t="shared" si="202"/>
        <v>2588410029</v>
      </c>
      <c r="F3151" s="10" t="str">
        <f>IFERROR(VLOOKUP(I3151,DATABASE!$N:$O,2,FALSE),"")</f>
        <v>لباس كار نسوز(بلوز و شلوار)</v>
      </c>
      <c r="G3151" s="3" t="s">
        <v>2925</v>
      </c>
      <c r="H3151" s="4">
        <v>25884</v>
      </c>
      <c r="I3151" s="3" t="s">
        <v>1655</v>
      </c>
      <c r="J3151" s="3" t="s">
        <v>1656</v>
      </c>
      <c r="K3151" s="5">
        <v>1</v>
      </c>
      <c r="L3151" s="3" t="s">
        <v>28</v>
      </c>
      <c r="M3151" s="3" t="s">
        <v>9</v>
      </c>
      <c r="N3151" s="3" t="s">
        <v>1743</v>
      </c>
      <c r="O3151" s="1">
        <v>10029</v>
      </c>
      <c r="P3151" s="4">
        <v>0</v>
      </c>
      <c r="Q3151" s="10">
        <f t="shared" si="199"/>
        <v>10029</v>
      </c>
    </row>
    <row r="3152" spans="2:17" ht="20.25" customHeight="1">
      <c r="B3152" s="10" t="str">
        <f t="shared" si="200"/>
        <v>دستكش ساق بلند نسوز494</v>
      </c>
      <c r="C3152" s="10" t="str">
        <f t="shared" si="201"/>
        <v>دستكش ساق بلند نسوز1402/09/22494</v>
      </c>
      <c r="D3152" s="10" t="str">
        <f>IFERROR(IF(تحویلی!$E$1="","",IF(NOSA!O3152=تحویلی!$E$1,تحویلی!$E$1&amp;COUNTIF(NOSA!$O$1:O3152,تحویلی!$E$1),"")),"")</f>
        <v/>
      </c>
      <c r="E3152" s="10" t="str">
        <f t="shared" si="202"/>
        <v>25891494</v>
      </c>
      <c r="F3152" s="10" t="str">
        <f>IFERROR(VLOOKUP(I3152,DATABASE!$N:$O,2,FALSE),"")</f>
        <v>دستكش ساق بلند نسوز</v>
      </c>
      <c r="G3152" s="3" t="s">
        <v>2925</v>
      </c>
      <c r="H3152" s="4">
        <v>25891</v>
      </c>
      <c r="I3152" s="3" t="s">
        <v>1461</v>
      </c>
      <c r="J3152" s="3" t="s">
        <v>34</v>
      </c>
      <c r="K3152" s="5">
        <v>1</v>
      </c>
      <c r="L3152" s="3" t="s">
        <v>3</v>
      </c>
      <c r="M3152" s="3" t="s">
        <v>19</v>
      </c>
      <c r="N3152" s="3" t="s">
        <v>227</v>
      </c>
      <c r="O3152" s="1">
        <v>494</v>
      </c>
      <c r="P3152" s="4">
        <v>0</v>
      </c>
      <c r="Q3152" s="10">
        <f t="shared" si="199"/>
        <v>494</v>
      </c>
    </row>
    <row r="3153" spans="2:17" ht="20.25" customHeight="1">
      <c r="B3153" s="10" t="str">
        <f t="shared" si="200"/>
        <v>دستكش ضد برش سبك717</v>
      </c>
      <c r="C3153" s="10" t="str">
        <f t="shared" si="201"/>
        <v>دستكش ضد برش سبك1402/09/24717</v>
      </c>
      <c r="D3153" s="10" t="str">
        <f>IFERROR(IF(تحویلی!$E$1="","",IF(NOSA!O3153=تحویلی!$E$1,تحویلی!$E$1&amp;COUNTIF(NOSA!$O$1:O3153,تحویلی!$E$1),"")),"")</f>
        <v/>
      </c>
      <c r="E3153" s="10" t="str">
        <f t="shared" si="202"/>
        <v>25903717</v>
      </c>
      <c r="F3153" s="10" t="str">
        <f>IFERROR(VLOOKUP(I3153,DATABASE!$N:$O,2,FALSE),"")</f>
        <v>دستكش ضد برش سبك</v>
      </c>
      <c r="G3153" s="3" t="s">
        <v>2927</v>
      </c>
      <c r="H3153" s="4">
        <v>25903</v>
      </c>
      <c r="I3153" s="3" t="s">
        <v>1442</v>
      </c>
      <c r="J3153" s="3" t="s">
        <v>22</v>
      </c>
      <c r="K3153" s="5">
        <v>1</v>
      </c>
      <c r="L3153" s="3" t="s">
        <v>3</v>
      </c>
      <c r="M3153" s="3" t="s">
        <v>47</v>
      </c>
      <c r="N3153" s="3" t="s">
        <v>1213</v>
      </c>
      <c r="O3153" s="1">
        <v>717</v>
      </c>
      <c r="P3153" s="4">
        <v>1</v>
      </c>
      <c r="Q3153" s="10">
        <f t="shared" si="199"/>
        <v>717</v>
      </c>
    </row>
    <row r="3154" spans="2:17" ht="20.25" customHeight="1">
      <c r="B3154" s="10" t="str">
        <f t="shared" si="200"/>
        <v>دستكش كف مواد سبك835</v>
      </c>
      <c r="C3154" s="10" t="str">
        <f t="shared" si="201"/>
        <v>دستكش كف مواد سبك1402/09/24835</v>
      </c>
      <c r="D3154" s="10" t="str">
        <f>IFERROR(IF(تحویلی!$E$1="","",IF(NOSA!O3154=تحویلی!$E$1,تحویلی!$E$1&amp;COUNTIF(NOSA!$O$1:O3154,تحویلی!$E$1),"")),"")</f>
        <v/>
      </c>
      <c r="E3154" s="10" t="str">
        <f t="shared" si="202"/>
        <v>25905835</v>
      </c>
      <c r="F3154" s="10" t="str">
        <f>IFERROR(VLOOKUP(I3154,DATABASE!$N:$O,2,FALSE),"")</f>
        <v>دستكش كف مواد سبك</v>
      </c>
      <c r="G3154" s="3" t="s">
        <v>2927</v>
      </c>
      <c r="H3154" s="4">
        <v>25905</v>
      </c>
      <c r="I3154" s="3" t="s">
        <v>1456</v>
      </c>
      <c r="J3154" s="3" t="s">
        <v>2</v>
      </c>
      <c r="K3154" s="5">
        <v>1</v>
      </c>
      <c r="L3154" s="3" t="s">
        <v>3</v>
      </c>
      <c r="M3154" s="3" t="s">
        <v>47</v>
      </c>
      <c r="N3154" s="3" t="s">
        <v>2821</v>
      </c>
      <c r="O3154" s="1">
        <v>835</v>
      </c>
      <c r="P3154" s="4">
        <v>0</v>
      </c>
      <c r="Q3154" s="10">
        <f t="shared" si="199"/>
        <v>835</v>
      </c>
    </row>
    <row r="3155" spans="2:17" ht="20.25" customHeight="1">
      <c r="B3155" s="10" t="str">
        <f t="shared" si="200"/>
        <v>لباس كار(بلوز و شلوار)839</v>
      </c>
      <c r="C3155" s="10" t="str">
        <f t="shared" si="201"/>
        <v>لباس كار(بلوز و شلوار)1402/09/24839</v>
      </c>
      <c r="D3155" s="10" t="str">
        <f>IFERROR(IF(تحویلی!$E$1="","",IF(NOSA!O3155=تحویلی!$E$1,تحویلی!$E$1&amp;COUNTIF(NOSA!$O$1:O3155,تحویلی!$E$1),"")),"")</f>
        <v/>
      </c>
      <c r="E3155" s="10" t="str">
        <f t="shared" si="202"/>
        <v>25908839</v>
      </c>
      <c r="F3155" s="10" t="str">
        <f>IFERROR(VLOOKUP(I3155,DATABASE!$N:$O,2,FALSE),"")</f>
        <v>لباس كار(بلوز و شلوار)</v>
      </c>
      <c r="G3155" s="3" t="s">
        <v>2927</v>
      </c>
      <c r="H3155" s="4">
        <v>25908</v>
      </c>
      <c r="I3155" s="3" t="s">
        <v>1566</v>
      </c>
      <c r="J3155" s="3" t="s">
        <v>2642</v>
      </c>
      <c r="K3155" s="5">
        <v>1</v>
      </c>
      <c r="L3155" s="3" t="s">
        <v>28</v>
      </c>
      <c r="M3155" s="3" t="s">
        <v>202</v>
      </c>
      <c r="N3155" s="3" t="s">
        <v>3234</v>
      </c>
      <c r="O3155" s="1">
        <v>839</v>
      </c>
      <c r="P3155" s="4">
        <v>0</v>
      </c>
      <c r="Q3155" s="10">
        <f t="shared" si="199"/>
        <v>839</v>
      </c>
    </row>
    <row r="3156" spans="2:17" ht="20.25" customHeight="1">
      <c r="B3156" s="10" t="str">
        <f t="shared" si="200"/>
        <v>دستكش ضد برش سبك856</v>
      </c>
      <c r="C3156" s="10" t="str">
        <f t="shared" si="201"/>
        <v>دستكش ضد برش سبك1402/09/24856</v>
      </c>
      <c r="D3156" s="10" t="str">
        <f>IFERROR(IF(تحویلی!$E$1="","",IF(NOSA!O3156=تحویلی!$E$1,تحویلی!$E$1&amp;COUNTIF(NOSA!$O$1:O3156,تحویلی!$E$1),"")),"")</f>
        <v/>
      </c>
      <c r="E3156" s="10" t="str">
        <f t="shared" si="202"/>
        <v>25913856</v>
      </c>
      <c r="F3156" s="10" t="str">
        <f>IFERROR(VLOOKUP(I3156,DATABASE!$N:$O,2,FALSE),"")</f>
        <v>دستكش ضد برش سبك</v>
      </c>
      <c r="G3156" s="154" t="s">
        <v>2927</v>
      </c>
      <c r="H3156" s="155">
        <v>25913</v>
      </c>
      <c r="I3156" s="154" t="s">
        <v>1442</v>
      </c>
      <c r="J3156" s="154" t="s">
        <v>22</v>
      </c>
      <c r="K3156" s="156">
        <v>2</v>
      </c>
      <c r="L3156" s="154" t="s">
        <v>3</v>
      </c>
      <c r="M3156" s="154" t="s">
        <v>47</v>
      </c>
      <c r="N3156" s="154" t="s">
        <v>2816</v>
      </c>
      <c r="O3156" s="153">
        <v>856</v>
      </c>
      <c r="P3156" s="155">
        <v>0</v>
      </c>
      <c r="Q3156" s="10">
        <f t="shared" si="199"/>
        <v>856</v>
      </c>
    </row>
    <row r="3157" spans="2:17" ht="20.25" customHeight="1">
      <c r="B3157" s="10" t="str">
        <f t="shared" si="200"/>
        <v>لباس كار(بلوز و شلوار)221</v>
      </c>
      <c r="C3157" s="10" t="str">
        <f t="shared" si="201"/>
        <v>لباس كار(بلوز و شلوار)1402/09/24221</v>
      </c>
      <c r="D3157" s="10" t="str">
        <f>IFERROR(IF(تحویلی!$E$1="","",IF(NOSA!O3157=تحویلی!$E$1,تحویلی!$E$1&amp;COUNTIF(NOSA!$O$1:O3157,تحویلی!$E$1),"")),"")</f>
        <v/>
      </c>
      <c r="E3157" s="10" t="str">
        <f t="shared" si="202"/>
        <v>25914221</v>
      </c>
      <c r="F3157" s="10" t="str">
        <f>IFERROR(VLOOKUP(I3157,DATABASE!$N:$O,2,FALSE),"")</f>
        <v>لباس كار(بلوز و شلوار)</v>
      </c>
      <c r="G3157" s="154" t="s">
        <v>2927</v>
      </c>
      <c r="H3157" s="155">
        <v>25914</v>
      </c>
      <c r="I3157" s="154" t="s">
        <v>1724</v>
      </c>
      <c r="J3157" s="154" t="s">
        <v>1725</v>
      </c>
      <c r="K3157" s="156">
        <v>1</v>
      </c>
      <c r="L3157" s="154" t="s">
        <v>28</v>
      </c>
      <c r="M3157" s="154" t="s">
        <v>9</v>
      </c>
      <c r="N3157" s="154" t="s">
        <v>2703</v>
      </c>
      <c r="O3157" s="153">
        <v>221</v>
      </c>
      <c r="P3157" s="155">
        <v>0</v>
      </c>
      <c r="Q3157" s="10">
        <f t="shared" si="199"/>
        <v>221</v>
      </c>
    </row>
    <row r="3158" spans="2:17" ht="20.25" customHeight="1">
      <c r="B3158" s="10" t="str">
        <f t="shared" si="200"/>
        <v>دستكش ضد ارتعاش كپسولي10027</v>
      </c>
      <c r="C3158" s="10" t="str">
        <f t="shared" si="201"/>
        <v>دستكش ضد ارتعاش كپسولي1402/09/2410027</v>
      </c>
      <c r="D3158" s="10" t="str">
        <f>IFERROR(IF(تحویلی!$E$1="","",IF(NOSA!O3158=تحویلی!$E$1,تحویلی!$E$1&amp;COUNTIF(NOSA!$O$1:O3158,تحویلی!$E$1),"")),"")</f>
        <v/>
      </c>
      <c r="E3158" s="10" t="str">
        <f t="shared" si="202"/>
        <v>2592210027</v>
      </c>
      <c r="F3158" s="10" t="str">
        <f>IFERROR(VLOOKUP(I3158,DATABASE!$N:$O,2,FALSE),"")</f>
        <v>دستكش ضد ارتعاش كپسولي</v>
      </c>
      <c r="G3158" s="154" t="s">
        <v>2927</v>
      </c>
      <c r="H3158" s="155">
        <v>25922</v>
      </c>
      <c r="I3158" s="154" t="s">
        <v>2330</v>
      </c>
      <c r="J3158" s="154" t="s">
        <v>276</v>
      </c>
      <c r="K3158" s="156">
        <v>1</v>
      </c>
      <c r="L3158" s="154" t="s">
        <v>3</v>
      </c>
      <c r="M3158" s="154" t="s">
        <v>9</v>
      </c>
      <c r="N3158" s="154" t="s">
        <v>2820</v>
      </c>
      <c r="O3158" s="153">
        <v>10027</v>
      </c>
      <c r="P3158" s="155">
        <v>0</v>
      </c>
      <c r="Q3158" s="10">
        <f t="shared" si="199"/>
        <v>10027</v>
      </c>
    </row>
    <row r="3159" spans="2:17" ht="20.25" customHeight="1">
      <c r="B3159" s="10" t="str">
        <f t="shared" si="200"/>
        <v>لباس كار جين- شلوار10027</v>
      </c>
      <c r="C3159" s="10" t="str">
        <f t="shared" si="201"/>
        <v>لباس كار جين- شلوار1402/09/2410027</v>
      </c>
      <c r="D3159" s="10" t="str">
        <f>IFERROR(IF(تحویلی!$E$1="","",IF(NOSA!O3159=تحویلی!$E$1,تحویلی!$E$1&amp;COUNTIF(NOSA!$O$1:O3159,تحویلی!$E$1),"")),"")</f>
        <v/>
      </c>
      <c r="E3159" s="10" t="str">
        <f t="shared" si="202"/>
        <v>2592210027</v>
      </c>
      <c r="F3159" s="10" t="str">
        <f>IFERROR(VLOOKUP(I3159,DATABASE!$N:$O,2,FALSE),"")</f>
        <v>لباس كار جين- شلوار</v>
      </c>
      <c r="G3159" s="154" t="s">
        <v>2927</v>
      </c>
      <c r="H3159" s="155">
        <v>25922</v>
      </c>
      <c r="I3159" s="154" t="s">
        <v>1515</v>
      </c>
      <c r="J3159" s="154" t="s">
        <v>2736</v>
      </c>
      <c r="K3159" s="156">
        <v>1</v>
      </c>
      <c r="L3159" s="154" t="s">
        <v>8</v>
      </c>
      <c r="M3159" s="154" t="s">
        <v>9</v>
      </c>
      <c r="N3159" s="154" t="s">
        <v>2820</v>
      </c>
      <c r="O3159" s="153">
        <v>10027</v>
      </c>
      <c r="P3159" s="155">
        <v>0</v>
      </c>
      <c r="Q3159" s="10">
        <f t="shared" si="199"/>
        <v>10027</v>
      </c>
    </row>
    <row r="3160" spans="2:17" ht="20.25" customHeight="1">
      <c r="B3160" s="10" t="str">
        <f t="shared" si="200"/>
        <v>لباس كار يكبار مصرف10027</v>
      </c>
      <c r="C3160" s="10" t="str">
        <f t="shared" si="201"/>
        <v>لباس كار يكبار مصرف1402/09/2410027</v>
      </c>
      <c r="D3160" s="10" t="str">
        <f>IFERROR(IF(تحویلی!$E$1="","",IF(NOSA!O3160=تحویلی!$E$1,تحویلی!$E$1&amp;COUNTIF(NOSA!$O$1:O3160,تحویلی!$E$1),"")),"")</f>
        <v/>
      </c>
      <c r="E3160" s="10" t="str">
        <f t="shared" si="202"/>
        <v>2592210027</v>
      </c>
      <c r="F3160" s="10" t="str">
        <f>IFERROR(VLOOKUP(I3160,DATABASE!$N:$O,2,FALSE),"")</f>
        <v>لباس كار يكبار مصرف</v>
      </c>
      <c r="G3160" s="154" t="s">
        <v>2927</v>
      </c>
      <c r="H3160" s="155">
        <v>25922</v>
      </c>
      <c r="I3160" s="154" t="s">
        <v>2319</v>
      </c>
      <c r="J3160" s="154" t="s">
        <v>2790</v>
      </c>
      <c r="K3160" s="156">
        <v>1</v>
      </c>
      <c r="L3160" s="154" t="s">
        <v>8</v>
      </c>
      <c r="M3160" s="154" t="s">
        <v>9</v>
      </c>
      <c r="N3160" s="154" t="s">
        <v>2820</v>
      </c>
      <c r="O3160" s="153">
        <v>10027</v>
      </c>
      <c r="P3160" s="155">
        <v>0</v>
      </c>
      <c r="Q3160" s="10">
        <f t="shared" si="199"/>
        <v>10027</v>
      </c>
    </row>
    <row r="3161" spans="2:17" ht="20.25" customHeight="1">
      <c r="B3161" s="10" t="str">
        <f t="shared" si="200"/>
        <v>دستكش ضد برش سبك839</v>
      </c>
      <c r="C3161" s="10" t="str">
        <f t="shared" si="201"/>
        <v>دستكش ضد برش سبك1402/09/24839</v>
      </c>
      <c r="D3161" s="10" t="str">
        <f>IFERROR(IF(تحویلی!$E$1="","",IF(NOSA!O3161=تحویلی!$E$1,تحویلی!$E$1&amp;COUNTIF(NOSA!$O$1:O3161,تحویلی!$E$1),"")),"")</f>
        <v/>
      </c>
      <c r="E3161" s="10" t="str">
        <f t="shared" si="202"/>
        <v>25931839</v>
      </c>
      <c r="F3161" s="10" t="str">
        <f>IFERROR(VLOOKUP(I3161,DATABASE!$N:$O,2,FALSE),"")</f>
        <v>دستكش ضد برش سبك</v>
      </c>
      <c r="G3161" s="154" t="s">
        <v>2927</v>
      </c>
      <c r="H3161" s="155">
        <v>25931</v>
      </c>
      <c r="I3161" s="154" t="s">
        <v>1442</v>
      </c>
      <c r="J3161" s="154" t="s">
        <v>22</v>
      </c>
      <c r="K3161" s="156">
        <v>1</v>
      </c>
      <c r="L3161" s="154" t="s">
        <v>3</v>
      </c>
      <c r="M3161" s="154" t="s">
        <v>202</v>
      </c>
      <c r="N3161" s="154" t="s">
        <v>3234</v>
      </c>
      <c r="O3161" s="153">
        <v>839</v>
      </c>
      <c r="P3161" s="155">
        <v>0</v>
      </c>
      <c r="Q3161" s="10">
        <f t="shared" si="199"/>
        <v>839</v>
      </c>
    </row>
    <row r="3162" spans="2:17" ht="20.25" customHeight="1">
      <c r="B3162" s="10" t="str">
        <f t="shared" si="200"/>
        <v>چكمه ايمني نسوز653</v>
      </c>
      <c r="C3162" s="10" t="str">
        <f t="shared" si="201"/>
        <v>چكمه ايمني نسوز1402/09/24653</v>
      </c>
      <c r="D3162" s="10" t="str">
        <f>IFERROR(IF(تحویلی!$E$1="","",IF(NOSA!O3162=تحویلی!$E$1,تحویلی!$E$1&amp;COUNTIF(NOSA!$O$1:O3162,تحویلی!$E$1),"")),"")</f>
        <v/>
      </c>
      <c r="E3162" s="10" t="str">
        <f t="shared" si="202"/>
        <v>25932653</v>
      </c>
      <c r="F3162" s="10" t="str">
        <f>IFERROR(VLOOKUP(I3162,DATABASE!$N:$O,2,FALSE),"")</f>
        <v>چكمه ايمني نسوز</v>
      </c>
      <c r="G3162" s="154" t="s">
        <v>2927</v>
      </c>
      <c r="H3162" s="155">
        <v>25932</v>
      </c>
      <c r="I3162" s="154" t="s">
        <v>1658</v>
      </c>
      <c r="J3162" s="154" t="s">
        <v>1659</v>
      </c>
      <c r="K3162" s="156">
        <v>1</v>
      </c>
      <c r="L3162" s="154" t="s">
        <v>3</v>
      </c>
      <c r="M3162" s="154" t="s">
        <v>19</v>
      </c>
      <c r="N3162" s="154" t="s">
        <v>2802</v>
      </c>
      <c r="O3162" s="153">
        <v>653</v>
      </c>
      <c r="P3162" s="155">
        <v>1</v>
      </c>
      <c r="Q3162" s="10">
        <f t="shared" si="199"/>
        <v>653</v>
      </c>
    </row>
    <row r="3163" spans="2:17" ht="20.25" customHeight="1">
      <c r="B3163" s="10" t="str">
        <f t="shared" si="200"/>
        <v>لباس كار ديرسوز(بلوز) 653</v>
      </c>
      <c r="C3163" s="10" t="str">
        <f t="shared" si="201"/>
        <v>لباس كار ديرسوز(بلوز) 1402/09/24653</v>
      </c>
      <c r="D3163" s="10" t="str">
        <f>IFERROR(IF(تحویلی!$E$1="","",IF(NOSA!O3163=تحویلی!$E$1,تحویلی!$E$1&amp;COUNTIF(NOSA!$O$1:O3163,تحویلی!$E$1),"")),"")</f>
        <v/>
      </c>
      <c r="E3163" s="10" t="str">
        <f t="shared" si="202"/>
        <v>25932653</v>
      </c>
      <c r="F3163" s="10" t="str">
        <f>IFERROR(VLOOKUP(I3163,DATABASE!$N:$O,2,FALSE),"")</f>
        <v xml:space="preserve">لباس كار ديرسوز(بلوز) </v>
      </c>
      <c r="G3163" s="154" t="s">
        <v>2927</v>
      </c>
      <c r="H3163" s="155">
        <v>25932</v>
      </c>
      <c r="I3163" s="154" t="s">
        <v>2315</v>
      </c>
      <c r="J3163" s="154" t="s">
        <v>2667</v>
      </c>
      <c r="K3163" s="156">
        <v>1</v>
      </c>
      <c r="L3163" s="154" t="s">
        <v>8</v>
      </c>
      <c r="M3163" s="154" t="s">
        <v>19</v>
      </c>
      <c r="N3163" s="154" t="s">
        <v>2802</v>
      </c>
      <c r="O3163" s="153">
        <v>653</v>
      </c>
      <c r="P3163" s="155">
        <v>1</v>
      </c>
      <c r="Q3163" s="10">
        <f t="shared" si="199"/>
        <v>653</v>
      </c>
    </row>
    <row r="3164" spans="2:17" ht="20.25" customHeight="1">
      <c r="B3164" s="10" t="str">
        <f t="shared" si="200"/>
        <v>دستكش ساق بلند نسوز834</v>
      </c>
      <c r="C3164" s="10" t="str">
        <f t="shared" si="201"/>
        <v>دستكش ساق بلند نسوز1402/09/24834</v>
      </c>
      <c r="D3164" s="10" t="str">
        <f>IFERROR(IF(تحویلی!$E$1="","",IF(NOSA!O3164=تحویلی!$E$1,تحویلی!$E$1&amp;COUNTIF(NOSA!$O$1:O3164,تحویلی!$E$1),"")),"")</f>
        <v/>
      </c>
      <c r="E3164" s="10" t="str">
        <f t="shared" si="202"/>
        <v>25939834</v>
      </c>
      <c r="F3164" s="10" t="str">
        <f>IFERROR(VLOOKUP(I3164,DATABASE!$N:$O,2,FALSE),"")</f>
        <v>دستكش ساق بلند نسوز</v>
      </c>
      <c r="G3164" s="154" t="s">
        <v>2927</v>
      </c>
      <c r="H3164" s="155">
        <v>25939</v>
      </c>
      <c r="I3164" s="154" t="s">
        <v>1461</v>
      </c>
      <c r="J3164" s="154" t="s">
        <v>34</v>
      </c>
      <c r="K3164" s="156">
        <v>1</v>
      </c>
      <c r="L3164" s="154" t="s">
        <v>3</v>
      </c>
      <c r="M3164" s="154" t="s">
        <v>1355</v>
      </c>
      <c r="N3164" s="154" t="s">
        <v>2647</v>
      </c>
      <c r="O3164" s="153">
        <v>834</v>
      </c>
      <c r="P3164" s="155">
        <v>0</v>
      </c>
      <c r="Q3164" s="10">
        <f t="shared" si="199"/>
        <v>834</v>
      </c>
    </row>
    <row r="3165" spans="2:17" ht="20.25" customHeight="1">
      <c r="B3165" s="10" t="str">
        <f t="shared" si="200"/>
        <v>834</v>
      </c>
      <c r="C3165" s="10" t="str">
        <f t="shared" si="201"/>
        <v>1402/09/24834</v>
      </c>
      <c r="D3165" s="10" t="str">
        <f>IFERROR(IF(تحویلی!$E$1="","",IF(NOSA!O3165=تحویلی!$E$1,تحویلی!$E$1&amp;COUNTIF(NOSA!$O$1:O3165,تحویلی!$E$1),"")),"")</f>
        <v/>
      </c>
      <c r="E3165" s="10" t="str">
        <f t="shared" si="202"/>
        <v>25939834</v>
      </c>
      <c r="F3165" s="10" t="str">
        <f>IFERROR(VLOOKUP(I3165,DATABASE!$N:$O,2,FALSE),"")</f>
        <v/>
      </c>
      <c r="G3165" s="154" t="s">
        <v>2927</v>
      </c>
      <c r="H3165" s="155">
        <v>25939</v>
      </c>
      <c r="I3165" s="154" t="s">
        <v>2699</v>
      </c>
      <c r="J3165" s="154" t="s">
        <v>7</v>
      </c>
      <c r="K3165" s="156">
        <v>1</v>
      </c>
      <c r="L3165" s="154" t="s">
        <v>8</v>
      </c>
      <c r="M3165" s="154" t="s">
        <v>1355</v>
      </c>
      <c r="N3165" s="154" t="s">
        <v>2647</v>
      </c>
      <c r="O3165" s="153">
        <v>834</v>
      </c>
      <c r="P3165" s="155">
        <v>0</v>
      </c>
      <c r="Q3165" s="10">
        <f t="shared" si="199"/>
        <v>834</v>
      </c>
    </row>
    <row r="3166" spans="2:17" ht="20.25" customHeight="1">
      <c r="B3166" s="10" t="str">
        <f t="shared" si="200"/>
        <v>دستكش ضد برش سبك10030</v>
      </c>
      <c r="C3166" s="10" t="str">
        <f t="shared" si="201"/>
        <v>دستكش ضد برش سبك1402/09/2410030</v>
      </c>
      <c r="D3166" s="10" t="str">
        <f>IFERROR(IF(تحویلی!$E$1="","",IF(NOSA!O3166=تحویلی!$E$1,تحویلی!$E$1&amp;COUNTIF(NOSA!$O$1:O3166,تحویلی!$E$1),"")),"")</f>
        <v/>
      </c>
      <c r="E3166" s="10" t="str">
        <f t="shared" si="202"/>
        <v>2595410030</v>
      </c>
      <c r="F3166" s="10" t="str">
        <f>IFERROR(VLOOKUP(I3166,DATABASE!$N:$O,2,FALSE),"")</f>
        <v>دستكش ضد برش سبك</v>
      </c>
      <c r="G3166" s="154" t="s">
        <v>2927</v>
      </c>
      <c r="H3166" s="155">
        <v>25954</v>
      </c>
      <c r="I3166" s="154" t="s">
        <v>1442</v>
      </c>
      <c r="J3166" s="154" t="s">
        <v>22</v>
      </c>
      <c r="K3166" s="156">
        <v>1</v>
      </c>
      <c r="L3166" s="154" t="s">
        <v>3</v>
      </c>
      <c r="M3166" s="154" t="s">
        <v>19</v>
      </c>
      <c r="N3166" s="154" t="s">
        <v>1627</v>
      </c>
      <c r="O3166" s="153">
        <v>10030</v>
      </c>
      <c r="P3166" s="155">
        <v>0</v>
      </c>
      <c r="Q3166" s="10">
        <f t="shared" si="199"/>
        <v>10030</v>
      </c>
    </row>
    <row r="3167" spans="2:17" ht="20.25" customHeight="1">
      <c r="B3167" s="10" t="str">
        <f t="shared" si="200"/>
        <v>دستكش ضد برش سبك658</v>
      </c>
      <c r="C3167" s="10" t="str">
        <f t="shared" si="201"/>
        <v>دستكش ضد برش سبك1402/09/24658</v>
      </c>
      <c r="D3167" s="10" t="str">
        <f>IFERROR(IF(تحویلی!$E$1="","",IF(NOSA!O3167=تحویلی!$E$1,تحویلی!$E$1&amp;COUNTIF(NOSA!$O$1:O3167,تحویلی!$E$1),"")),"")</f>
        <v/>
      </c>
      <c r="E3167" s="10" t="str">
        <f t="shared" si="202"/>
        <v>25956658</v>
      </c>
      <c r="F3167" s="10" t="str">
        <f>IFERROR(VLOOKUP(I3167,DATABASE!$N:$O,2,FALSE),"")</f>
        <v>دستكش ضد برش سبك</v>
      </c>
      <c r="G3167" s="3" t="s">
        <v>2927</v>
      </c>
      <c r="H3167" s="4">
        <v>25956</v>
      </c>
      <c r="I3167" s="3" t="s">
        <v>1442</v>
      </c>
      <c r="J3167" s="3" t="s">
        <v>22</v>
      </c>
      <c r="K3167" s="5">
        <v>1</v>
      </c>
      <c r="L3167" s="3" t="s">
        <v>3</v>
      </c>
      <c r="M3167" s="3" t="s">
        <v>19</v>
      </c>
      <c r="N3167" s="3" t="s">
        <v>2762</v>
      </c>
      <c r="O3167" s="1">
        <v>658</v>
      </c>
      <c r="P3167" s="4">
        <v>0</v>
      </c>
      <c r="Q3167" s="10">
        <f t="shared" si="199"/>
        <v>658</v>
      </c>
    </row>
    <row r="3168" spans="2:17" ht="20.25" customHeight="1">
      <c r="B3168" s="10" t="str">
        <f t="shared" si="200"/>
        <v>دستكش كف دوبل چرمي170</v>
      </c>
      <c r="C3168" s="10" t="str">
        <f t="shared" si="201"/>
        <v>دستكش كف دوبل چرمي1402/09/24170</v>
      </c>
      <c r="D3168" s="10" t="str">
        <f>IFERROR(IF(تحویلی!$E$1="","",IF(NOSA!O3168=تحویلی!$E$1,تحویلی!$E$1&amp;COUNTIF(NOSA!$O$1:O3168,تحویلی!$E$1),"")),"")</f>
        <v/>
      </c>
      <c r="E3168" s="10" t="str">
        <f t="shared" si="202"/>
        <v>25961170</v>
      </c>
      <c r="F3168" s="10" t="str">
        <f>IFERROR(VLOOKUP(I3168,DATABASE!$N:$O,2,FALSE),"")</f>
        <v>دستكش كف دوبل چرمي</v>
      </c>
      <c r="G3168" s="3" t="s">
        <v>2927</v>
      </c>
      <c r="H3168" s="4">
        <v>25961</v>
      </c>
      <c r="I3168" s="3" t="s">
        <v>1683</v>
      </c>
      <c r="J3168" s="3" t="s">
        <v>1684</v>
      </c>
      <c r="K3168" s="5">
        <v>1</v>
      </c>
      <c r="L3168" s="3" t="s">
        <v>3</v>
      </c>
      <c r="M3168" s="3" t="s">
        <v>4</v>
      </c>
      <c r="N3168" s="3" t="s">
        <v>3241</v>
      </c>
      <c r="O3168" s="1">
        <v>170</v>
      </c>
      <c r="P3168" s="4">
        <v>0</v>
      </c>
      <c r="Q3168" s="10">
        <f t="shared" ref="Q3168:Q3230" si="203">VALUE(O3168)</f>
        <v>170</v>
      </c>
    </row>
    <row r="3169" spans="2:17" ht="20.25" customHeight="1">
      <c r="B3169" s="10" t="str">
        <f t="shared" si="200"/>
        <v>كلاه ايمني658</v>
      </c>
      <c r="C3169" s="10" t="str">
        <f t="shared" si="201"/>
        <v>كلاه ايمني1402/09/24658</v>
      </c>
      <c r="D3169" s="10" t="str">
        <f>IFERROR(IF(تحویلی!$E$1="","",IF(NOSA!O3169=تحویلی!$E$1,تحویلی!$E$1&amp;COUNTIF(NOSA!$O$1:O3169,تحویلی!$E$1),"")),"")</f>
        <v/>
      </c>
      <c r="E3169" s="10" t="str">
        <f t="shared" si="202"/>
        <v>25964658</v>
      </c>
      <c r="F3169" s="10" t="str">
        <f>IFERROR(VLOOKUP(I3169,DATABASE!$N:$O,2,FALSE),"")</f>
        <v>كلاه ايمني</v>
      </c>
      <c r="G3169" s="3" t="s">
        <v>2927</v>
      </c>
      <c r="H3169" s="4">
        <v>25964</v>
      </c>
      <c r="I3169" s="3" t="s">
        <v>1505</v>
      </c>
      <c r="J3169" s="3" t="s">
        <v>1628</v>
      </c>
      <c r="K3169" s="5">
        <v>1</v>
      </c>
      <c r="L3169" s="3" t="s">
        <v>8</v>
      </c>
      <c r="M3169" s="3" t="s">
        <v>19</v>
      </c>
      <c r="N3169" s="3" t="s">
        <v>2762</v>
      </c>
      <c r="O3169" s="1">
        <v>658</v>
      </c>
      <c r="P3169" s="4">
        <v>0</v>
      </c>
      <c r="Q3169" s="10">
        <f t="shared" si="203"/>
        <v>658</v>
      </c>
    </row>
    <row r="3170" spans="2:17" ht="20.25" customHeight="1">
      <c r="B3170" s="10" t="str">
        <f t="shared" si="200"/>
        <v>نقاب تيره محافظ صورت معمولي658</v>
      </c>
      <c r="C3170" s="10" t="str">
        <f t="shared" si="201"/>
        <v>نقاب تيره محافظ صورت معمولي1402/09/24658</v>
      </c>
      <c r="D3170" s="10" t="str">
        <f>IFERROR(IF(تحویلی!$E$1="","",IF(NOSA!O3170=تحویلی!$E$1,تحویلی!$E$1&amp;COUNTIF(NOSA!$O$1:O3170,تحویلی!$E$1),"")),"")</f>
        <v/>
      </c>
      <c r="E3170" s="10" t="str">
        <f t="shared" si="202"/>
        <v>25964658</v>
      </c>
      <c r="F3170" s="10" t="str">
        <f>IFERROR(VLOOKUP(I3170,DATABASE!$N:$O,2,FALSE),"")</f>
        <v>نقاب تيره محافظ صورت معمولي</v>
      </c>
      <c r="G3170" s="3" t="s">
        <v>2927</v>
      </c>
      <c r="H3170" s="4">
        <v>25964</v>
      </c>
      <c r="I3170" s="3" t="s">
        <v>1557</v>
      </c>
      <c r="J3170" s="3" t="s">
        <v>115</v>
      </c>
      <c r="K3170" s="5">
        <v>1</v>
      </c>
      <c r="L3170" s="3" t="s">
        <v>8</v>
      </c>
      <c r="M3170" s="3" t="s">
        <v>19</v>
      </c>
      <c r="N3170" s="3" t="s">
        <v>2762</v>
      </c>
      <c r="O3170" s="1">
        <v>658</v>
      </c>
      <c r="P3170" s="4">
        <v>0</v>
      </c>
      <c r="Q3170" s="10">
        <f t="shared" si="203"/>
        <v>658</v>
      </c>
    </row>
    <row r="3171" spans="2:17" ht="20.25" customHeight="1">
      <c r="B3171" s="10" t="str">
        <f t="shared" si="200"/>
        <v>رابط فنري نقاب كلاه ايمني658</v>
      </c>
      <c r="C3171" s="10" t="str">
        <f t="shared" si="201"/>
        <v>رابط فنري نقاب كلاه ايمني1402/09/24658</v>
      </c>
      <c r="D3171" s="10" t="str">
        <f>IFERROR(IF(تحویلی!$E$1="","",IF(NOSA!O3171=تحویلی!$E$1,تحویلی!$E$1&amp;COUNTIF(NOSA!$O$1:O3171,تحویلی!$E$1),"")),"")</f>
        <v/>
      </c>
      <c r="E3171" s="10" t="str">
        <f t="shared" si="202"/>
        <v>25964658</v>
      </c>
      <c r="F3171" s="10" t="str">
        <f>IFERROR(VLOOKUP(I3171,DATABASE!$N:$O,2,FALSE),"")</f>
        <v>رابط فنري نقاب كلاه ايمني</v>
      </c>
      <c r="G3171" s="3" t="s">
        <v>2927</v>
      </c>
      <c r="H3171" s="4">
        <v>25964</v>
      </c>
      <c r="I3171" s="3" t="s">
        <v>1454</v>
      </c>
      <c r="J3171" s="3" t="s">
        <v>135</v>
      </c>
      <c r="K3171" s="5">
        <v>1</v>
      </c>
      <c r="L3171" s="3" t="s">
        <v>8</v>
      </c>
      <c r="M3171" s="3" t="s">
        <v>19</v>
      </c>
      <c r="N3171" s="3" t="s">
        <v>2762</v>
      </c>
      <c r="O3171" s="1">
        <v>658</v>
      </c>
      <c r="P3171" s="4">
        <v>0</v>
      </c>
      <c r="Q3171" s="10">
        <f t="shared" si="203"/>
        <v>658</v>
      </c>
    </row>
    <row r="3172" spans="2:17" ht="20.25" customHeight="1">
      <c r="B3172" s="10" t="str">
        <f t="shared" si="200"/>
        <v>دستكش ساق بلند نسوز624</v>
      </c>
      <c r="C3172" s="10" t="str">
        <f t="shared" si="201"/>
        <v>دستكش ساق بلند نسوز1402/09/25624</v>
      </c>
      <c r="D3172" s="10" t="str">
        <f>IFERROR(IF(تحویلی!$E$1="","",IF(NOSA!O3172=تحویلی!$E$1,تحویلی!$E$1&amp;COUNTIF(NOSA!$O$1:O3172,تحویلی!$E$1),"")),"")</f>
        <v/>
      </c>
      <c r="E3172" s="10" t="str">
        <f t="shared" si="202"/>
        <v>25965624</v>
      </c>
      <c r="F3172" s="10" t="str">
        <f>IFERROR(VLOOKUP(I3172,DATABASE!$N:$O,2,FALSE),"")</f>
        <v>دستكش ساق بلند نسوز</v>
      </c>
      <c r="G3172" s="3" t="s">
        <v>2928</v>
      </c>
      <c r="H3172" s="4">
        <v>25965</v>
      </c>
      <c r="I3172" s="3" t="s">
        <v>1461</v>
      </c>
      <c r="J3172" s="3" t="s">
        <v>34</v>
      </c>
      <c r="K3172" s="5">
        <v>1</v>
      </c>
      <c r="L3172" s="3" t="s">
        <v>3</v>
      </c>
      <c r="M3172" s="3" t="s">
        <v>25</v>
      </c>
      <c r="N3172" s="3" t="s">
        <v>2868</v>
      </c>
      <c r="O3172" s="1">
        <v>624</v>
      </c>
      <c r="P3172" s="4">
        <v>1</v>
      </c>
      <c r="Q3172" s="10">
        <f t="shared" si="203"/>
        <v>624</v>
      </c>
    </row>
    <row r="3173" spans="2:17" ht="20.25" customHeight="1">
      <c r="B3173" s="10" t="str">
        <f t="shared" si="200"/>
        <v>چكمه ايمني نسوز624</v>
      </c>
      <c r="C3173" s="10" t="str">
        <f t="shared" si="201"/>
        <v>چكمه ايمني نسوز1402/09/25624</v>
      </c>
      <c r="D3173" s="10" t="str">
        <f>IFERROR(IF(تحویلی!$E$1="","",IF(NOSA!O3173=تحویلی!$E$1,تحویلی!$E$1&amp;COUNTIF(NOSA!$O$1:O3173,تحویلی!$E$1),"")),"")</f>
        <v/>
      </c>
      <c r="E3173" s="10" t="str">
        <f t="shared" si="202"/>
        <v>25965624</v>
      </c>
      <c r="F3173" s="10" t="str">
        <f>IFERROR(VLOOKUP(I3173,DATABASE!$N:$O,2,FALSE),"")</f>
        <v>چكمه ايمني نسوز</v>
      </c>
      <c r="G3173" s="3" t="s">
        <v>2928</v>
      </c>
      <c r="H3173" s="4">
        <v>25965</v>
      </c>
      <c r="I3173" s="3" t="s">
        <v>1666</v>
      </c>
      <c r="J3173" s="3" t="s">
        <v>1667</v>
      </c>
      <c r="K3173" s="5">
        <v>1</v>
      </c>
      <c r="L3173" s="3" t="s">
        <v>3</v>
      </c>
      <c r="M3173" s="3" t="s">
        <v>25</v>
      </c>
      <c r="N3173" s="3" t="s">
        <v>2868</v>
      </c>
      <c r="O3173" s="1">
        <v>624</v>
      </c>
      <c r="P3173" s="4">
        <v>1</v>
      </c>
      <c r="Q3173" s="10">
        <f t="shared" si="203"/>
        <v>624</v>
      </c>
    </row>
    <row r="3174" spans="2:17" ht="20.25" customHeight="1">
      <c r="B3174" s="10" t="str">
        <f t="shared" si="200"/>
        <v>لباس زير زمستاني- بلوز و شلوار254</v>
      </c>
      <c r="C3174" s="10" t="str">
        <f t="shared" si="201"/>
        <v>لباس زير زمستاني- بلوز و شلوار1402/09/25254</v>
      </c>
      <c r="D3174" s="10" t="str">
        <f>IFERROR(IF(تحویلی!$E$1="","",IF(NOSA!O3174=تحویلی!$E$1,تحویلی!$E$1&amp;COUNTIF(NOSA!$O$1:O3174,تحویلی!$E$1),"")),"")</f>
        <v/>
      </c>
      <c r="E3174" s="10" t="str">
        <f t="shared" si="202"/>
        <v>25972254</v>
      </c>
      <c r="F3174" s="10" t="str">
        <f>IFERROR(VLOOKUP(I3174,DATABASE!$N:$O,2,FALSE),"")</f>
        <v>لباس زير زمستاني- بلوز و شلوار</v>
      </c>
      <c r="G3174" s="3" t="s">
        <v>2928</v>
      </c>
      <c r="H3174" s="4">
        <v>25972</v>
      </c>
      <c r="I3174" s="3" t="s">
        <v>2361</v>
      </c>
      <c r="J3174" s="3" t="s">
        <v>2826</v>
      </c>
      <c r="K3174" s="5">
        <v>1</v>
      </c>
      <c r="L3174" s="3" t="s">
        <v>28</v>
      </c>
      <c r="M3174" s="3" t="s">
        <v>47</v>
      </c>
      <c r="N3174" s="3" t="s">
        <v>718</v>
      </c>
      <c r="O3174" s="1">
        <v>254</v>
      </c>
      <c r="P3174" s="4">
        <v>0</v>
      </c>
      <c r="Q3174" s="10">
        <f t="shared" si="203"/>
        <v>254</v>
      </c>
    </row>
    <row r="3175" spans="2:17" ht="20.25" customHeight="1">
      <c r="B3175" s="10" t="str">
        <f t="shared" si="200"/>
        <v>ماسك نيم صورت دو فيلتره (3M)10027</v>
      </c>
      <c r="C3175" s="10" t="str">
        <f t="shared" si="201"/>
        <v>ماسك نيم صورت دو فيلتره (3M)1402/09/2510027</v>
      </c>
      <c r="D3175" s="10" t="str">
        <f>IFERROR(IF(تحویلی!$E$1="","",IF(NOSA!O3175=تحویلی!$E$1,تحویلی!$E$1&amp;COUNTIF(NOSA!$O$1:O3175,تحویلی!$E$1),"")),"")</f>
        <v/>
      </c>
      <c r="E3175" s="10" t="str">
        <f t="shared" si="202"/>
        <v>2599110027</v>
      </c>
      <c r="F3175" s="10" t="str">
        <f>IFERROR(VLOOKUP(I3175,DATABASE!$N:$O,2,FALSE),"")</f>
        <v>ماسك نيم صورت دو فيلتره (3M)</v>
      </c>
      <c r="G3175" s="3" t="s">
        <v>2928</v>
      </c>
      <c r="H3175" s="4">
        <v>25991</v>
      </c>
      <c r="I3175" s="3" t="s">
        <v>1503</v>
      </c>
      <c r="J3175" s="3" t="s">
        <v>151</v>
      </c>
      <c r="K3175" s="5">
        <v>1</v>
      </c>
      <c r="L3175" s="3" t="s">
        <v>8</v>
      </c>
      <c r="M3175" s="3" t="s">
        <v>9</v>
      </c>
      <c r="N3175" s="3" t="s">
        <v>3242</v>
      </c>
      <c r="O3175" s="1">
        <v>10027</v>
      </c>
      <c r="P3175" s="4">
        <v>1</v>
      </c>
      <c r="Q3175" s="10">
        <f t="shared" si="203"/>
        <v>10027</v>
      </c>
    </row>
    <row r="3176" spans="2:17" ht="20.25" customHeight="1">
      <c r="B3176" s="10" t="str">
        <f t="shared" si="200"/>
        <v>773</v>
      </c>
      <c r="C3176" s="10" t="str">
        <f t="shared" si="201"/>
        <v>1402/09/25773</v>
      </c>
      <c r="D3176" s="10" t="str">
        <f>IFERROR(IF(تحویلی!$E$1="","",IF(NOSA!O3176=تحویلی!$E$1,تحویلی!$E$1&amp;COUNTIF(NOSA!$O$1:O3176,تحویلی!$E$1),"")),"")</f>
        <v/>
      </c>
      <c r="E3176" s="10" t="str">
        <f t="shared" si="202"/>
        <v>25995773</v>
      </c>
      <c r="F3176" s="10" t="str">
        <f>IFERROR(VLOOKUP(I3176,DATABASE!$N:$O,2,FALSE),"")</f>
        <v/>
      </c>
      <c r="G3176" s="3" t="s">
        <v>2928</v>
      </c>
      <c r="H3176" s="4">
        <v>25995</v>
      </c>
      <c r="I3176" s="3" t="s">
        <v>2675</v>
      </c>
      <c r="J3176" s="3" t="s">
        <v>2676</v>
      </c>
      <c r="K3176" s="5">
        <v>1</v>
      </c>
      <c r="L3176" s="3" t="s">
        <v>8</v>
      </c>
      <c r="M3176" s="3" t="s">
        <v>4</v>
      </c>
      <c r="N3176" s="3" t="s">
        <v>1709</v>
      </c>
      <c r="O3176" s="1">
        <v>773</v>
      </c>
      <c r="P3176" s="4">
        <v>0</v>
      </c>
      <c r="Q3176" s="10">
        <f t="shared" si="203"/>
        <v>773</v>
      </c>
    </row>
    <row r="3177" spans="2:17" ht="20.25" customHeight="1">
      <c r="B3177" s="10" t="str">
        <f t="shared" si="200"/>
        <v>گوشي اير پلاگ860</v>
      </c>
      <c r="C3177" s="10" t="str">
        <f t="shared" si="201"/>
        <v>گوشي اير پلاگ1402/09/25860</v>
      </c>
      <c r="D3177" s="10" t="str">
        <f>IFERROR(IF(تحویلی!$E$1="","",IF(NOSA!O3177=تحویلی!$E$1,تحویلی!$E$1&amp;COUNTIF(NOSA!$O$1:O3177,تحویلی!$E$1),"")),"")</f>
        <v/>
      </c>
      <c r="E3177" s="10" t="str">
        <f t="shared" si="202"/>
        <v>25997860</v>
      </c>
      <c r="F3177" s="10" t="str">
        <f>IFERROR(VLOOKUP(I3177,DATABASE!$N:$O,2,FALSE),"")</f>
        <v>گوشي اير پلاگ</v>
      </c>
      <c r="G3177" s="3" t="s">
        <v>2928</v>
      </c>
      <c r="H3177" s="4">
        <v>25997</v>
      </c>
      <c r="I3177" s="3" t="s">
        <v>1581</v>
      </c>
      <c r="J3177" s="3" t="s">
        <v>124</v>
      </c>
      <c r="K3177" s="5">
        <v>1</v>
      </c>
      <c r="L3177" s="3" t="s">
        <v>8</v>
      </c>
      <c r="M3177" s="3" t="s">
        <v>47</v>
      </c>
      <c r="N3177" s="3" t="s">
        <v>3243</v>
      </c>
      <c r="O3177" s="1">
        <v>860</v>
      </c>
      <c r="P3177" s="4">
        <v>0</v>
      </c>
      <c r="Q3177" s="10">
        <f t="shared" si="203"/>
        <v>860</v>
      </c>
    </row>
    <row r="3178" spans="2:17" ht="20.25" customHeight="1">
      <c r="B3178" s="10" t="str">
        <f t="shared" si="200"/>
        <v>چكمه ايمني نسوز567</v>
      </c>
      <c r="C3178" s="10" t="str">
        <f t="shared" si="201"/>
        <v>چكمه ايمني نسوز1402/09/25567</v>
      </c>
      <c r="D3178" s="10" t="str">
        <f>IFERROR(IF(تحویلی!$E$1="","",IF(NOSA!O3178=تحویلی!$E$1,تحویلی!$E$1&amp;COUNTIF(NOSA!$O$1:O3178,تحویلی!$E$1),"")),"")</f>
        <v/>
      </c>
      <c r="E3178" s="10" t="str">
        <f t="shared" si="202"/>
        <v>25999567</v>
      </c>
      <c r="F3178" s="10" t="str">
        <f>IFERROR(VLOOKUP(I3178,DATABASE!$N:$O,2,FALSE),"")</f>
        <v>چكمه ايمني نسوز</v>
      </c>
      <c r="G3178" s="3" t="s">
        <v>2928</v>
      </c>
      <c r="H3178" s="4">
        <v>25999</v>
      </c>
      <c r="I3178" s="3" t="s">
        <v>1658</v>
      </c>
      <c r="J3178" s="3" t="s">
        <v>1659</v>
      </c>
      <c r="K3178" s="5">
        <v>1</v>
      </c>
      <c r="L3178" s="3" t="s">
        <v>3</v>
      </c>
      <c r="M3178" s="3" t="s">
        <v>19</v>
      </c>
      <c r="N3178" s="3" t="s">
        <v>1274</v>
      </c>
      <c r="O3178" s="1">
        <v>567</v>
      </c>
      <c r="P3178" s="4">
        <v>0</v>
      </c>
      <c r="Q3178" s="10">
        <f t="shared" si="203"/>
        <v>567</v>
      </c>
    </row>
    <row r="3179" spans="2:17" ht="20.25" customHeight="1">
      <c r="B3179" s="10" t="str">
        <f t="shared" si="200"/>
        <v>دستكش استاد كار313</v>
      </c>
      <c r="C3179" s="10" t="str">
        <f t="shared" si="201"/>
        <v>دستكش استاد كار1402/09/25313</v>
      </c>
      <c r="D3179" s="10" t="str">
        <f>IFERROR(IF(تحویلی!$E$1="","",IF(NOSA!O3179=تحویلی!$E$1,تحویلی!$E$1&amp;COUNTIF(NOSA!$O$1:O3179,تحویلی!$E$1),"")),"")</f>
        <v/>
      </c>
      <c r="E3179" s="10" t="str">
        <f t="shared" si="202"/>
        <v>26002313</v>
      </c>
      <c r="F3179" s="10" t="str">
        <f>IFERROR(VLOOKUP(I3179,DATABASE!$N:$O,2,FALSE),"")</f>
        <v>دستكش استاد كار</v>
      </c>
      <c r="G3179" s="3" t="s">
        <v>2928</v>
      </c>
      <c r="H3179" s="4">
        <v>26002</v>
      </c>
      <c r="I3179" s="3" t="s">
        <v>1543</v>
      </c>
      <c r="J3179" s="3" t="s">
        <v>255</v>
      </c>
      <c r="K3179" s="5">
        <v>1</v>
      </c>
      <c r="L3179" s="3" t="s">
        <v>3</v>
      </c>
      <c r="M3179" s="3" t="s">
        <v>9</v>
      </c>
      <c r="N3179" s="3" t="s">
        <v>1073</v>
      </c>
      <c r="O3179" s="1">
        <v>313</v>
      </c>
      <c r="P3179" s="4">
        <v>0</v>
      </c>
      <c r="Q3179" s="10">
        <f t="shared" si="203"/>
        <v>313</v>
      </c>
    </row>
    <row r="3180" spans="2:17" ht="20.25" customHeight="1">
      <c r="B3180" s="10" t="str">
        <f t="shared" si="200"/>
        <v>دستكش كف مواد سبك733</v>
      </c>
      <c r="C3180" s="10" t="str">
        <f t="shared" si="201"/>
        <v>دستكش كف مواد سبك1402/09/25733</v>
      </c>
      <c r="D3180" s="10" t="str">
        <f>IFERROR(IF(تحویلی!$E$1="","",IF(NOSA!O3180=تحویلی!$E$1,تحویلی!$E$1&amp;COUNTIF(NOSA!$O$1:O3180,تحویلی!$E$1),"")),"")</f>
        <v/>
      </c>
      <c r="E3180" s="10" t="str">
        <f t="shared" si="202"/>
        <v>26003733</v>
      </c>
      <c r="F3180" s="10" t="str">
        <f>IFERROR(VLOOKUP(I3180,DATABASE!$N:$O,2,FALSE),"")</f>
        <v>دستكش كف مواد سبك</v>
      </c>
      <c r="G3180" s="3" t="s">
        <v>2928</v>
      </c>
      <c r="H3180" s="4">
        <v>26003</v>
      </c>
      <c r="I3180" s="3" t="s">
        <v>1456</v>
      </c>
      <c r="J3180" s="3" t="s">
        <v>2</v>
      </c>
      <c r="K3180" s="5">
        <v>1</v>
      </c>
      <c r="L3180" s="3" t="s">
        <v>3</v>
      </c>
      <c r="M3180" s="3" t="s">
        <v>47</v>
      </c>
      <c r="N3180" s="3" t="s">
        <v>2898</v>
      </c>
      <c r="O3180" s="1">
        <v>733</v>
      </c>
      <c r="P3180" s="4">
        <v>0</v>
      </c>
      <c r="Q3180" s="10">
        <f t="shared" si="203"/>
        <v>733</v>
      </c>
    </row>
    <row r="3181" spans="2:17" ht="20.25" customHeight="1">
      <c r="B3181" s="10" t="str">
        <f t="shared" si="200"/>
        <v>دستكش ضد برش سبك751</v>
      </c>
      <c r="C3181" s="10" t="str">
        <f t="shared" si="201"/>
        <v>دستكش ضد برش سبك1402/09/26751</v>
      </c>
      <c r="D3181" s="10" t="str">
        <f>IFERROR(IF(تحویلی!$E$1="","",IF(NOSA!O3181=تحویلی!$E$1,تحویلی!$E$1&amp;COUNTIF(NOSA!$O$1:O3181,تحویلی!$E$1),"")),"")</f>
        <v/>
      </c>
      <c r="E3181" s="10" t="str">
        <f t="shared" si="202"/>
        <v>26007751</v>
      </c>
      <c r="F3181" s="10" t="str">
        <f>IFERROR(VLOOKUP(I3181,DATABASE!$N:$O,2,FALSE),"")</f>
        <v>دستكش ضد برش سبك</v>
      </c>
      <c r="G3181" s="3" t="s">
        <v>2929</v>
      </c>
      <c r="H3181" s="4">
        <v>26007</v>
      </c>
      <c r="I3181" s="3" t="s">
        <v>1442</v>
      </c>
      <c r="J3181" s="3" t="s">
        <v>22</v>
      </c>
      <c r="K3181" s="5">
        <v>1</v>
      </c>
      <c r="L3181" s="3" t="s">
        <v>3</v>
      </c>
      <c r="M3181" s="3" t="s">
        <v>9</v>
      </c>
      <c r="N3181" s="3" t="s">
        <v>2709</v>
      </c>
      <c r="O3181" s="1">
        <v>751</v>
      </c>
      <c r="P3181" s="4">
        <v>1</v>
      </c>
      <c r="Q3181" s="10">
        <f t="shared" si="203"/>
        <v>751</v>
      </c>
    </row>
    <row r="3182" spans="2:17" ht="20.25" customHeight="1">
      <c r="B3182" s="10" t="str">
        <f t="shared" si="200"/>
        <v>دستكش كف مواد سبك460</v>
      </c>
      <c r="C3182" s="10" t="str">
        <f t="shared" si="201"/>
        <v>دستكش كف مواد سبك1402/09/26460</v>
      </c>
      <c r="D3182" s="10" t="str">
        <f>IFERROR(IF(تحویلی!$E$1="","",IF(NOSA!O3182=تحویلی!$E$1,تحویلی!$E$1&amp;COUNTIF(NOSA!$O$1:O3182,تحویلی!$E$1),"")),"")</f>
        <v/>
      </c>
      <c r="E3182" s="10" t="str">
        <f t="shared" si="202"/>
        <v>26008460</v>
      </c>
      <c r="F3182" s="10" t="str">
        <f>IFERROR(VLOOKUP(I3182,DATABASE!$N:$O,2,FALSE),"")</f>
        <v>دستكش كف مواد سبك</v>
      </c>
      <c r="G3182" s="3" t="s">
        <v>2929</v>
      </c>
      <c r="H3182" s="4">
        <v>26008</v>
      </c>
      <c r="I3182" s="3" t="s">
        <v>1456</v>
      </c>
      <c r="J3182" s="3" t="s">
        <v>2</v>
      </c>
      <c r="K3182" s="5">
        <v>1</v>
      </c>
      <c r="L3182" s="3" t="s">
        <v>3</v>
      </c>
      <c r="M3182" s="3" t="s">
        <v>47</v>
      </c>
      <c r="N3182" s="3" t="s">
        <v>2765</v>
      </c>
      <c r="O3182" s="1">
        <v>460</v>
      </c>
      <c r="P3182" s="4">
        <v>1</v>
      </c>
      <c r="Q3182" s="10">
        <f t="shared" si="203"/>
        <v>460</v>
      </c>
    </row>
    <row r="3183" spans="2:17" ht="20.25" customHeight="1">
      <c r="B3183" s="10" t="str">
        <f t="shared" si="200"/>
        <v>دستكش كف مواد سبك599</v>
      </c>
      <c r="C3183" s="10" t="str">
        <f t="shared" si="201"/>
        <v>دستكش كف مواد سبك1402/09/26599</v>
      </c>
      <c r="D3183" s="10" t="str">
        <f>IFERROR(IF(تحویلی!$E$1="","",IF(NOSA!O3183=تحویلی!$E$1,تحویلی!$E$1&amp;COUNTIF(NOSA!$O$1:O3183,تحویلی!$E$1),"")),"")</f>
        <v/>
      </c>
      <c r="E3183" s="10" t="str">
        <f t="shared" si="202"/>
        <v>26008599</v>
      </c>
      <c r="F3183" s="10" t="str">
        <f>IFERROR(VLOOKUP(I3183,DATABASE!$N:$O,2,FALSE),"")</f>
        <v>دستكش كف مواد سبك</v>
      </c>
      <c r="G3183" s="3" t="s">
        <v>2929</v>
      </c>
      <c r="H3183" s="4">
        <v>26008</v>
      </c>
      <c r="I3183" s="3" t="s">
        <v>1456</v>
      </c>
      <c r="J3183" s="3" t="s">
        <v>2</v>
      </c>
      <c r="K3183" s="5">
        <v>1</v>
      </c>
      <c r="L3183" s="3" t="s">
        <v>3</v>
      </c>
      <c r="M3183" s="3" t="s">
        <v>47</v>
      </c>
      <c r="N3183" s="3" t="s">
        <v>2708</v>
      </c>
      <c r="O3183" s="1">
        <v>599</v>
      </c>
      <c r="P3183" s="4">
        <v>1</v>
      </c>
      <c r="Q3183" s="10">
        <f t="shared" si="203"/>
        <v>599</v>
      </c>
    </row>
    <row r="3184" spans="2:17" ht="20.25" customHeight="1">
      <c r="B3184" s="10" t="str">
        <f t="shared" si="200"/>
        <v>دستكش ضد برش سبك70</v>
      </c>
      <c r="C3184" s="10" t="str">
        <f t="shared" si="201"/>
        <v>دستكش ضد برش سبك1402/09/2670</v>
      </c>
      <c r="D3184" s="10" t="str">
        <f>IFERROR(IF(تحویلی!$E$1="","",IF(NOSA!O3184=تحویلی!$E$1,تحویلی!$E$1&amp;COUNTIF(NOSA!$O$1:O3184,تحویلی!$E$1),"")),"")</f>
        <v/>
      </c>
      <c r="E3184" s="10" t="str">
        <f t="shared" si="202"/>
        <v>2600970</v>
      </c>
      <c r="F3184" s="10" t="str">
        <f>IFERROR(VLOOKUP(I3184,DATABASE!$N:$O,2,FALSE),"")</f>
        <v>دستكش ضد برش سبك</v>
      </c>
      <c r="G3184" s="3" t="s">
        <v>2929</v>
      </c>
      <c r="H3184" s="4">
        <v>26009</v>
      </c>
      <c r="I3184" s="3" t="s">
        <v>1442</v>
      </c>
      <c r="J3184" s="3" t="s">
        <v>22</v>
      </c>
      <c r="K3184" s="5">
        <v>1</v>
      </c>
      <c r="L3184" s="3" t="s">
        <v>3</v>
      </c>
      <c r="M3184" s="3" t="s">
        <v>9</v>
      </c>
      <c r="N3184" s="3" t="s">
        <v>2763</v>
      </c>
      <c r="O3184" s="1">
        <v>70</v>
      </c>
      <c r="P3184" s="4">
        <v>1</v>
      </c>
      <c r="Q3184" s="10">
        <f t="shared" si="203"/>
        <v>70</v>
      </c>
    </row>
    <row r="3185" spans="2:17" ht="20.25" customHeight="1">
      <c r="B3185" s="10" t="str">
        <f t="shared" si="200"/>
        <v>لباس زير زمستاني- بلوز و شلوار580</v>
      </c>
      <c r="C3185" s="10" t="str">
        <f t="shared" si="201"/>
        <v>لباس زير زمستاني- بلوز و شلوار1402/09/26580</v>
      </c>
      <c r="D3185" s="10" t="str">
        <f>IFERROR(IF(تحویلی!$E$1="","",IF(NOSA!O3185=تحویلی!$E$1,تحویلی!$E$1&amp;COUNTIF(NOSA!$O$1:O3185,تحویلی!$E$1),"")),"")</f>
        <v/>
      </c>
      <c r="E3185" s="10" t="str">
        <f t="shared" si="202"/>
        <v>26013580</v>
      </c>
      <c r="F3185" s="10" t="str">
        <f>IFERROR(VLOOKUP(I3185,DATABASE!$N:$O,2,FALSE),"")</f>
        <v>لباس زير زمستاني- بلوز و شلوار</v>
      </c>
      <c r="G3185" s="3" t="s">
        <v>2929</v>
      </c>
      <c r="H3185" s="4">
        <v>26013</v>
      </c>
      <c r="I3185" s="3" t="s">
        <v>2361</v>
      </c>
      <c r="J3185" s="3" t="s">
        <v>2826</v>
      </c>
      <c r="K3185" s="5">
        <v>1</v>
      </c>
      <c r="L3185" s="3" t="s">
        <v>28</v>
      </c>
      <c r="M3185" s="3" t="s">
        <v>47</v>
      </c>
      <c r="N3185" s="3" t="s">
        <v>1001</v>
      </c>
      <c r="O3185" s="1">
        <v>580</v>
      </c>
      <c r="P3185" s="4">
        <v>0</v>
      </c>
      <c r="Q3185" s="10">
        <f t="shared" si="203"/>
        <v>580</v>
      </c>
    </row>
    <row r="3186" spans="2:17" ht="20.25" customHeight="1">
      <c r="B3186" s="10" t="str">
        <f t="shared" si="200"/>
        <v>دستكش ضد برش سبك822</v>
      </c>
      <c r="C3186" s="10" t="str">
        <f t="shared" si="201"/>
        <v>دستكش ضد برش سبك1402/09/26822</v>
      </c>
      <c r="D3186" s="10" t="str">
        <f>IFERROR(IF(تحویلی!$E$1="","",IF(NOSA!O3186=تحویلی!$E$1,تحویلی!$E$1&amp;COUNTIF(NOSA!$O$1:O3186,تحویلی!$E$1),"")),"")</f>
        <v/>
      </c>
      <c r="E3186" s="10" t="str">
        <f t="shared" si="202"/>
        <v>26025822</v>
      </c>
      <c r="F3186" s="10" t="str">
        <f>IFERROR(VLOOKUP(I3186,DATABASE!$N:$O,2,FALSE),"")</f>
        <v>دستكش ضد برش سبك</v>
      </c>
      <c r="G3186" s="3" t="s">
        <v>2929</v>
      </c>
      <c r="H3186" s="4">
        <v>26025</v>
      </c>
      <c r="I3186" s="3" t="s">
        <v>1442</v>
      </c>
      <c r="J3186" s="3" t="s">
        <v>22</v>
      </c>
      <c r="K3186" s="5">
        <v>1</v>
      </c>
      <c r="L3186" s="3" t="s">
        <v>3</v>
      </c>
      <c r="M3186" s="3" t="s">
        <v>47</v>
      </c>
      <c r="N3186" s="3" t="s">
        <v>2775</v>
      </c>
      <c r="O3186" s="1">
        <v>822</v>
      </c>
      <c r="P3186" s="4">
        <v>1</v>
      </c>
      <c r="Q3186" s="10">
        <f t="shared" si="203"/>
        <v>822</v>
      </c>
    </row>
    <row r="3187" spans="2:17" ht="20.25" customHeight="1">
      <c r="B3187" s="10" t="str">
        <f t="shared" si="200"/>
        <v>لباس كار ديرسوز(بلوز و شلوار)208</v>
      </c>
      <c r="C3187" s="10" t="str">
        <f t="shared" si="201"/>
        <v>لباس كار ديرسوز(بلوز و شلوار)1402/09/26208</v>
      </c>
      <c r="D3187" s="10" t="str">
        <f>IFERROR(IF(تحویلی!$E$1="","",IF(NOSA!O3187=تحویلی!$E$1,تحویلی!$E$1&amp;COUNTIF(NOSA!$O$1:O3187,تحویلی!$E$1),"")),"")</f>
        <v/>
      </c>
      <c r="E3187" s="10" t="str">
        <f t="shared" si="202"/>
        <v>26030208</v>
      </c>
      <c r="F3187" s="10" t="str">
        <f>IFERROR(VLOOKUP(I3187,DATABASE!$N:$O,2,FALSE),"")</f>
        <v>لباس كار ديرسوز(بلوز و شلوار)</v>
      </c>
      <c r="G3187" s="3" t="s">
        <v>2929</v>
      </c>
      <c r="H3187" s="4">
        <v>26030</v>
      </c>
      <c r="I3187" s="3" t="s">
        <v>1629</v>
      </c>
      <c r="J3187" s="3" t="s">
        <v>1630</v>
      </c>
      <c r="K3187" s="5">
        <v>1</v>
      </c>
      <c r="L3187" s="3" t="s">
        <v>28</v>
      </c>
      <c r="M3187" s="3" t="s">
        <v>19</v>
      </c>
      <c r="N3187" s="3" t="s">
        <v>1131</v>
      </c>
      <c r="O3187" s="1">
        <v>208</v>
      </c>
      <c r="P3187" s="4">
        <v>0</v>
      </c>
      <c r="Q3187" s="10">
        <f t="shared" si="203"/>
        <v>208</v>
      </c>
    </row>
    <row r="3188" spans="2:17" ht="20.25" customHeight="1">
      <c r="B3188" s="10" t="str">
        <f t="shared" si="200"/>
        <v>چكمه ايمني نسوز208</v>
      </c>
      <c r="C3188" s="10" t="str">
        <f t="shared" si="201"/>
        <v>چكمه ايمني نسوز1402/09/26208</v>
      </c>
      <c r="D3188" s="10" t="str">
        <f>IFERROR(IF(تحویلی!$E$1="","",IF(NOSA!O3188=تحویلی!$E$1,تحویلی!$E$1&amp;COUNTIF(NOSA!$O$1:O3188,تحویلی!$E$1),"")),"")</f>
        <v/>
      </c>
      <c r="E3188" s="10" t="str">
        <f t="shared" si="202"/>
        <v>26030208</v>
      </c>
      <c r="F3188" s="10" t="str">
        <f>IFERROR(VLOOKUP(I3188,DATABASE!$N:$O,2,FALSE),"")</f>
        <v>چكمه ايمني نسوز</v>
      </c>
      <c r="G3188" s="154" t="s">
        <v>2929</v>
      </c>
      <c r="H3188" s="155">
        <v>26030</v>
      </c>
      <c r="I3188" s="154" t="s">
        <v>1749</v>
      </c>
      <c r="J3188" s="154" t="s">
        <v>1750</v>
      </c>
      <c r="K3188" s="156">
        <v>1</v>
      </c>
      <c r="L3188" s="154" t="s">
        <v>3</v>
      </c>
      <c r="M3188" s="154" t="s">
        <v>19</v>
      </c>
      <c r="N3188" s="154" t="s">
        <v>1131</v>
      </c>
      <c r="O3188" s="153">
        <v>208</v>
      </c>
      <c r="P3188" s="155">
        <v>0</v>
      </c>
      <c r="Q3188" s="10">
        <f t="shared" si="203"/>
        <v>208</v>
      </c>
    </row>
    <row r="3189" spans="2:17" ht="20.25" customHeight="1">
      <c r="B3189" s="10" t="str">
        <f t="shared" si="200"/>
        <v>ماسك بهداشتي يكبار مصرف741</v>
      </c>
      <c r="C3189" s="10" t="str">
        <f t="shared" si="201"/>
        <v>ماسك بهداشتي يكبار مصرف1402/09/26741</v>
      </c>
      <c r="D3189" s="10" t="str">
        <f>IFERROR(IF(تحویلی!$E$1="","",IF(NOSA!O3189=تحویلی!$E$1,تحویلی!$E$1&amp;COUNTIF(NOSA!$O$1:O3189,تحویلی!$E$1),"")),"")</f>
        <v/>
      </c>
      <c r="E3189" s="10" t="str">
        <f t="shared" si="202"/>
        <v>26034741</v>
      </c>
      <c r="F3189" s="10" t="str">
        <f>IFERROR(VLOOKUP(I3189,DATABASE!$N:$O,2,FALSE),"")</f>
        <v>ماسك بهداشتي يكبار مصرف</v>
      </c>
      <c r="G3189" s="154" t="s">
        <v>2929</v>
      </c>
      <c r="H3189" s="155">
        <v>26034</v>
      </c>
      <c r="I3189" s="154" t="s">
        <v>1761</v>
      </c>
      <c r="J3189" s="154" t="s">
        <v>62</v>
      </c>
      <c r="K3189" s="156">
        <v>450</v>
      </c>
      <c r="L3189" s="154" t="s">
        <v>8</v>
      </c>
      <c r="M3189" s="154" t="s">
        <v>63</v>
      </c>
      <c r="N3189" s="154" t="s">
        <v>764</v>
      </c>
      <c r="O3189" s="153">
        <v>741</v>
      </c>
      <c r="P3189" s="155">
        <v>0</v>
      </c>
      <c r="Q3189" s="10">
        <f t="shared" si="203"/>
        <v>741</v>
      </c>
    </row>
    <row r="3190" spans="2:17" ht="20.25" customHeight="1">
      <c r="B3190" s="10" t="str">
        <f t="shared" si="200"/>
        <v>دستكش ضد برش سبك10028</v>
      </c>
      <c r="C3190" s="10" t="str">
        <f t="shared" si="201"/>
        <v>دستكش ضد برش سبك1402/09/2610028</v>
      </c>
      <c r="D3190" s="10" t="str">
        <f>IFERROR(IF(تحویلی!$E$1="","",IF(NOSA!O3190=تحویلی!$E$1,تحویلی!$E$1&amp;COUNTIF(NOSA!$O$1:O3190,تحویلی!$E$1),"")),"")</f>
        <v/>
      </c>
      <c r="E3190" s="10" t="str">
        <f t="shared" si="202"/>
        <v>2603510028</v>
      </c>
      <c r="F3190" s="10" t="str">
        <f>IFERROR(VLOOKUP(I3190,DATABASE!$N:$O,2,FALSE),"")</f>
        <v>دستكش ضد برش سبك</v>
      </c>
      <c r="G3190" s="154" t="s">
        <v>2929</v>
      </c>
      <c r="H3190" s="155">
        <v>26035</v>
      </c>
      <c r="I3190" s="154" t="s">
        <v>1442</v>
      </c>
      <c r="J3190" s="154" t="s">
        <v>22</v>
      </c>
      <c r="K3190" s="156">
        <v>1</v>
      </c>
      <c r="L3190" s="154" t="s">
        <v>3</v>
      </c>
      <c r="M3190" s="154" t="s">
        <v>9</v>
      </c>
      <c r="N3190" s="154" t="s">
        <v>1638</v>
      </c>
      <c r="O3190" s="153">
        <v>10028</v>
      </c>
      <c r="P3190" s="155">
        <v>0</v>
      </c>
      <c r="Q3190" s="10">
        <f t="shared" si="203"/>
        <v>10028</v>
      </c>
    </row>
    <row r="3191" spans="2:17" ht="20.25" customHeight="1">
      <c r="B3191" s="10" t="str">
        <f t="shared" si="200"/>
        <v>دستكش ضد برش سبك845</v>
      </c>
      <c r="C3191" s="10" t="str">
        <f t="shared" si="201"/>
        <v>دستكش ضد برش سبك1402/09/27845</v>
      </c>
      <c r="D3191" s="10" t="str">
        <f>IFERROR(IF(تحویلی!$E$1="","",IF(NOSA!O3191=تحویلی!$E$1,تحویلی!$E$1&amp;COUNTIF(NOSA!$O$1:O3191,تحویلی!$E$1),"")),"")</f>
        <v/>
      </c>
      <c r="E3191" s="10" t="str">
        <f t="shared" si="202"/>
        <v>26037845</v>
      </c>
      <c r="F3191" s="10" t="str">
        <f>IFERROR(VLOOKUP(I3191,DATABASE!$N:$O,2,FALSE),"")</f>
        <v>دستكش ضد برش سبك</v>
      </c>
      <c r="G3191" s="154" t="s">
        <v>2930</v>
      </c>
      <c r="H3191" s="155">
        <v>26037</v>
      </c>
      <c r="I3191" s="154" t="s">
        <v>1442</v>
      </c>
      <c r="J3191" s="154" t="s">
        <v>22</v>
      </c>
      <c r="K3191" s="156">
        <v>1</v>
      </c>
      <c r="L3191" s="154" t="s">
        <v>3</v>
      </c>
      <c r="M3191" s="154" t="s">
        <v>47</v>
      </c>
      <c r="N3191" s="154" t="s">
        <v>3244</v>
      </c>
      <c r="O3191" s="153">
        <v>845</v>
      </c>
      <c r="P3191" s="155">
        <v>1</v>
      </c>
      <c r="Q3191" s="10">
        <f t="shared" si="203"/>
        <v>845</v>
      </c>
    </row>
    <row r="3192" spans="2:17" ht="20.25" customHeight="1">
      <c r="B3192" s="10" t="str">
        <f t="shared" si="200"/>
        <v>دستكش ضد برش سبك383</v>
      </c>
      <c r="C3192" s="10" t="str">
        <f t="shared" si="201"/>
        <v>دستكش ضد برش سبك1402/09/27383</v>
      </c>
      <c r="D3192" s="10" t="str">
        <f>IFERROR(IF(تحویلی!$E$1="","",IF(NOSA!O3192=تحویلی!$E$1,تحویلی!$E$1&amp;COUNTIF(NOSA!$O$1:O3192,تحویلی!$E$1),"")),"")</f>
        <v/>
      </c>
      <c r="E3192" s="10" t="str">
        <f t="shared" si="202"/>
        <v>26051383</v>
      </c>
      <c r="F3192" s="10" t="str">
        <f>IFERROR(VLOOKUP(I3192,DATABASE!$N:$O,2,FALSE),"")</f>
        <v>دستكش ضد برش سبك</v>
      </c>
      <c r="G3192" s="154" t="s">
        <v>2930</v>
      </c>
      <c r="H3192" s="155">
        <v>26051</v>
      </c>
      <c r="I3192" s="154" t="s">
        <v>1442</v>
      </c>
      <c r="J3192" s="154" t="s">
        <v>22</v>
      </c>
      <c r="K3192" s="156">
        <v>1</v>
      </c>
      <c r="L3192" s="154" t="s">
        <v>3</v>
      </c>
      <c r="M3192" s="154" t="s">
        <v>47</v>
      </c>
      <c r="N3192" s="154" t="s">
        <v>2884</v>
      </c>
      <c r="O3192" s="153">
        <v>383</v>
      </c>
      <c r="P3192" s="155">
        <v>0</v>
      </c>
      <c r="Q3192" s="10">
        <f t="shared" si="203"/>
        <v>383</v>
      </c>
    </row>
    <row r="3193" spans="2:17" ht="20.25" customHeight="1">
      <c r="B3193" s="10" t="str">
        <f t="shared" si="200"/>
        <v>لباس زير زمستاني- بلوز و شلوار867</v>
      </c>
      <c r="C3193" s="10" t="str">
        <f t="shared" si="201"/>
        <v>لباس زير زمستاني- بلوز و شلوار1402/09/27867</v>
      </c>
      <c r="D3193" s="10" t="str">
        <f>IFERROR(IF(تحویلی!$E$1="","",IF(NOSA!O3193=تحویلی!$E$1,تحویلی!$E$1&amp;COUNTIF(NOSA!$O$1:O3193,تحویلی!$E$1),"")),"")</f>
        <v/>
      </c>
      <c r="E3193" s="10" t="str">
        <f t="shared" si="202"/>
        <v>26052867</v>
      </c>
      <c r="F3193" s="10" t="str">
        <f>IFERROR(VLOOKUP(I3193,DATABASE!$N:$O,2,FALSE),"")</f>
        <v>لباس زير زمستاني- بلوز و شلوار</v>
      </c>
      <c r="G3193" s="154" t="s">
        <v>2930</v>
      </c>
      <c r="H3193" s="155">
        <v>26052</v>
      </c>
      <c r="I3193" s="154" t="s">
        <v>2361</v>
      </c>
      <c r="J3193" s="154" t="s">
        <v>2826</v>
      </c>
      <c r="K3193" s="156">
        <v>1</v>
      </c>
      <c r="L3193" s="154" t="s">
        <v>28</v>
      </c>
      <c r="M3193" s="154" t="s">
        <v>25</v>
      </c>
      <c r="N3193" s="154" t="s">
        <v>3235</v>
      </c>
      <c r="O3193" s="153">
        <v>867</v>
      </c>
      <c r="P3193" s="155">
        <v>0</v>
      </c>
      <c r="Q3193" s="10">
        <f t="shared" si="203"/>
        <v>867</v>
      </c>
    </row>
    <row r="3194" spans="2:17" ht="20.25" customHeight="1">
      <c r="B3194" s="10" t="str">
        <f t="shared" si="200"/>
        <v>دستكش ضد برش سبك827</v>
      </c>
      <c r="C3194" s="10" t="str">
        <f t="shared" si="201"/>
        <v>دستكش ضد برش سبك1402/09/27827</v>
      </c>
      <c r="D3194" s="10" t="str">
        <f>IFERROR(IF(تحویلی!$E$1="","",IF(NOSA!O3194=تحویلی!$E$1,تحویلی!$E$1&amp;COUNTIF(NOSA!$O$1:O3194,تحویلی!$E$1),"")),"")</f>
        <v/>
      </c>
      <c r="E3194" s="10" t="str">
        <f t="shared" si="202"/>
        <v>26054827</v>
      </c>
      <c r="F3194" s="10" t="str">
        <f>IFERROR(VLOOKUP(I3194,DATABASE!$N:$O,2,FALSE),"")</f>
        <v>دستكش ضد برش سبك</v>
      </c>
      <c r="G3194" s="154" t="s">
        <v>2930</v>
      </c>
      <c r="H3194" s="155">
        <v>26054</v>
      </c>
      <c r="I3194" s="154" t="s">
        <v>1442</v>
      </c>
      <c r="J3194" s="154" t="s">
        <v>22</v>
      </c>
      <c r="K3194" s="156">
        <v>1</v>
      </c>
      <c r="L3194" s="154" t="s">
        <v>3</v>
      </c>
      <c r="M3194" s="154" t="s">
        <v>47</v>
      </c>
      <c r="N3194" s="154" t="s">
        <v>2729</v>
      </c>
      <c r="O3194" s="153">
        <v>827</v>
      </c>
      <c r="P3194" s="155">
        <v>1</v>
      </c>
      <c r="Q3194" s="10">
        <f t="shared" si="203"/>
        <v>827</v>
      </c>
    </row>
    <row r="3195" spans="2:17" ht="20.25" customHeight="1">
      <c r="B3195" s="10" t="str">
        <f t="shared" si="200"/>
        <v>دستكش ضد برش سبك837</v>
      </c>
      <c r="C3195" s="10" t="str">
        <f t="shared" si="201"/>
        <v>دستكش ضد برش سبك1402/09/28837</v>
      </c>
      <c r="D3195" s="10" t="str">
        <f>IFERROR(IF(تحویلی!$E$1="","",IF(NOSA!O3195=تحویلی!$E$1,تحویلی!$E$1&amp;COUNTIF(NOSA!$O$1:O3195,تحویلی!$E$1),"")),"")</f>
        <v/>
      </c>
      <c r="E3195" s="10" t="str">
        <f t="shared" si="202"/>
        <v>26077837</v>
      </c>
      <c r="F3195" s="10" t="str">
        <f>IFERROR(VLOOKUP(I3195,DATABASE!$N:$O,2,FALSE),"")</f>
        <v>دستكش ضد برش سبك</v>
      </c>
      <c r="G3195" s="3" t="s">
        <v>2931</v>
      </c>
      <c r="H3195" s="4">
        <v>26077</v>
      </c>
      <c r="I3195" s="3" t="s">
        <v>1442</v>
      </c>
      <c r="J3195" s="3" t="s">
        <v>22</v>
      </c>
      <c r="K3195" s="5">
        <v>1</v>
      </c>
      <c r="L3195" s="3" t="s">
        <v>3</v>
      </c>
      <c r="M3195" s="3" t="s">
        <v>40</v>
      </c>
      <c r="N3195" s="3" t="s">
        <v>3245</v>
      </c>
      <c r="O3195" s="1">
        <v>837</v>
      </c>
      <c r="P3195" s="4">
        <v>0</v>
      </c>
      <c r="Q3195" s="10">
        <f t="shared" si="203"/>
        <v>837</v>
      </c>
    </row>
    <row r="3196" spans="2:17" ht="20.25" customHeight="1">
      <c r="B3196" s="10" t="str">
        <f t="shared" si="200"/>
        <v>دستكش كف مواد سبك860</v>
      </c>
      <c r="C3196" s="10" t="str">
        <f t="shared" si="201"/>
        <v>دستكش كف مواد سبك1402/09/28860</v>
      </c>
      <c r="D3196" s="10" t="str">
        <f>IFERROR(IF(تحویلی!$E$1="","",IF(NOSA!O3196=تحویلی!$E$1,تحویلی!$E$1&amp;COUNTIF(NOSA!$O$1:O3196,تحویلی!$E$1),"")),"")</f>
        <v/>
      </c>
      <c r="E3196" s="10" t="str">
        <f t="shared" si="202"/>
        <v>26078860</v>
      </c>
      <c r="F3196" s="10" t="str">
        <f>IFERROR(VLOOKUP(I3196,DATABASE!$N:$O,2,FALSE),"")</f>
        <v>دستكش كف مواد سبك</v>
      </c>
      <c r="G3196" s="3" t="s">
        <v>2931</v>
      </c>
      <c r="H3196" s="4">
        <v>26078</v>
      </c>
      <c r="I3196" s="3" t="s">
        <v>1456</v>
      </c>
      <c r="J3196" s="3" t="s">
        <v>2</v>
      </c>
      <c r="K3196" s="5">
        <v>1</v>
      </c>
      <c r="L3196" s="3" t="s">
        <v>3</v>
      </c>
      <c r="M3196" s="3" t="s">
        <v>47</v>
      </c>
      <c r="N3196" s="3" t="s">
        <v>3243</v>
      </c>
      <c r="O3196" s="1">
        <v>860</v>
      </c>
      <c r="P3196" s="4">
        <v>0</v>
      </c>
      <c r="Q3196" s="10">
        <f t="shared" si="203"/>
        <v>860</v>
      </c>
    </row>
    <row r="3197" spans="2:17" ht="20.25" customHeight="1">
      <c r="B3197" s="10" t="str">
        <f t="shared" si="200"/>
        <v>لباس زير زمستاني- بلوز و شلوار859</v>
      </c>
      <c r="C3197" s="10" t="str">
        <f t="shared" si="201"/>
        <v>لباس زير زمستاني- بلوز و شلوار1402/09/28859</v>
      </c>
      <c r="D3197" s="10" t="str">
        <f>IFERROR(IF(تحویلی!$E$1="","",IF(NOSA!O3197=تحویلی!$E$1,تحویلی!$E$1&amp;COUNTIF(NOSA!$O$1:O3197,تحویلی!$E$1),"")),"")</f>
        <v/>
      </c>
      <c r="E3197" s="10" t="str">
        <f t="shared" si="202"/>
        <v>26086859</v>
      </c>
      <c r="F3197" s="10" t="str">
        <f>IFERROR(VLOOKUP(I3197,DATABASE!$N:$O,2,FALSE),"")</f>
        <v>لباس زير زمستاني- بلوز و شلوار</v>
      </c>
      <c r="G3197" s="3" t="s">
        <v>2931</v>
      </c>
      <c r="H3197" s="4">
        <v>26086</v>
      </c>
      <c r="I3197" s="3" t="s">
        <v>2361</v>
      </c>
      <c r="J3197" s="3" t="s">
        <v>2826</v>
      </c>
      <c r="K3197" s="5">
        <v>1</v>
      </c>
      <c r="L3197" s="3" t="s">
        <v>28</v>
      </c>
      <c r="M3197" s="3" t="s">
        <v>102</v>
      </c>
      <c r="N3197" s="3" t="s">
        <v>796</v>
      </c>
      <c r="O3197" s="1">
        <v>859</v>
      </c>
      <c r="P3197" s="4">
        <v>0</v>
      </c>
      <c r="Q3197" s="10">
        <f t="shared" si="203"/>
        <v>859</v>
      </c>
    </row>
    <row r="3198" spans="2:17" ht="20.25" customHeight="1">
      <c r="B3198" s="10" t="str">
        <f t="shared" ref="B3198:B3260" si="204">F3198&amp;Q3198</f>
        <v>لباس كار ديرسوز(بلوز) 608</v>
      </c>
      <c r="C3198" s="10" t="str">
        <f t="shared" ref="C3198:C3260" si="205">F3198&amp;G3198&amp;O3198</f>
        <v>لباس كار ديرسوز(بلوز) 1402/09/28608</v>
      </c>
      <c r="D3198" s="10" t="str">
        <f>IFERROR(IF(تحویلی!$E$1="","",IF(NOSA!O3198=تحویلی!$E$1,تحویلی!$E$1&amp;COUNTIF(NOSA!$O$1:O3198,تحویلی!$E$1),"")),"")</f>
        <v/>
      </c>
      <c r="E3198" s="10" t="str">
        <f t="shared" ref="E3198:E3260" si="206">H3198&amp;O3198</f>
        <v>26087608</v>
      </c>
      <c r="F3198" s="10" t="str">
        <f>IFERROR(VLOOKUP(I3198,DATABASE!$N:$O,2,FALSE),"")</f>
        <v xml:space="preserve">لباس كار ديرسوز(بلوز) </v>
      </c>
      <c r="G3198" s="3" t="s">
        <v>2931</v>
      </c>
      <c r="H3198" s="4">
        <v>26087</v>
      </c>
      <c r="I3198" s="3" t="s">
        <v>2316</v>
      </c>
      <c r="J3198" s="3" t="s">
        <v>2780</v>
      </c>
      <c r="K3198" s="5">
        <v>1</v>
      </c>
      <c r="L3198" s="3" t="s">
        <v>8</v>
      </c>
      <c r="M3198" s="3" t="s">
        <v>102</v>
      </c>
      <c r="N3198" s="3" t="s">
        <v>3246</v>
      </c>
      <c r="O3198" s="1">
        <v>608</v>
      </c>
      <c r="P3198" s="4">
        <v>0</v>
      </c>
      <c r="Q3198" s="10">
        <f t="shared" si="203"/>
        <v>608</v>
      </c>
    </row>
    <row r="3199" spans="2:17" ht="20.25" customHeight="1">
      <c r="B3199" s="10" t="str">
        <f t="shared" si="204"/>
        <v>لباس كار يكبار مصرف608</v>
      </c>
      <c r="C3199" s="10" t="str">
        <f t="shared" si="205"/>
        <v>لباس كار يكبار مصرف1402/09/28608</v>
      </c>
      <c r="D3199" s="10" t="str">
        <f>IFERROR(IF(تحویلی!$E$1="","",IF(NOSA!O3199=تحویلی!$E$1,تحویلی!$E$1&amp;COUNTIF(NOSA!$O$1:O3199,تحویلی!$E$1),"")),"")</f>
        <v/>
      </c>
      <c r="E3199" s="10" t="str">
        <f t="shared" si="206"/>
        <v>26087608</v>
      </c>
      <c r="F3199" s="10" t="str">
        <f>IFERROR(VLOOKUP(I3199,DATABASE!$N:$O,2,FALSE),"")</f>
        <v>لباس كار يكبار مصرف</v>
      </c>
      <c r="G3199" s="3" t="s">
        <v>2931</v>
      </c>
      <c r="H3199" s="4">
        <v>26087</v>
      </c>
      <c r="I3199" s="3" t="s">
        <v>2319</v>
      </c>
      <c r="J3199" s="3" t="s">
        <v>2790</v>
      </c>
      <c r="K3199" s="5">
        <v>1</v>
      </c>
      <c r="L3199" s="3" t="s">
        <v>8</v>
      </c>
      <c r="M3199" s="3" t="s">
        <v>102</v>
      </c>
      <c r="N3199" s="3" t="s">
        <v>3246</v>
      </c>
      <c r="O3199" s="1">
        <v>608</v>
      </c>
      <c r="P3199" s="4">
        <v>0</v>
      </c>
      <c r="Q3199" s="10">
        <f t="shared" si="203"/>
        <v>608</v>
      </c>
    </row>
    <row r="3200" spans="2:17" ht="20.25" customHeight="1">
      <c r="B3200" s="10" t="str">
        <f t="shared" si="204"/>
        <v>دستكش كف مواد سبك208</v>
      </c>
      <c r="C3200" s="10" t="str">
        <f t="shared" si="205"/>
        <v>دستكش كف مواد سبك1402/09/28208</v>
      </c>
      <c r="D3200" s="10" t="str">
        <f>IFERROR(IF(تحویلی!$E$1="","",IF(NOSA!O3200=تحویلی!$E$1,تحویلی!$E$1&amp;COUNTIF(NOSA!$O$1:O3200,تحویلی!$E$1),"")),"")</f>
        <v/>
      </c>
      <c r="E3200" s="10" t="str">
        <f t="shared" si="206"/>
        <v>26090208</v>
      </c>
      <c r="F3200" s="10" t="str">
        <f>IFERROR(VLOOKUP(I3200,DATABASE!$N:$O,2,FALSE),"")</f>
        <v>دستكش كف مواد سبك</v>
      </c>
      <c r="G3200" s="3" t="s">
        <v>2931</v>
      </c>
      <c r="H3200" s="4">
        <v>26090</v>
      </c>
      <c r="I3200" s="3" t="s">
        <v>1456</v>
      </c>
      <c r="J3200" s="3" t="s">
        <v>2</v>
      </c>
      <c r="K3200" s="5">
        <v>1</v>
      </c>
      <c r="L3200" s="3" t="s">
        <v>3</v>
      </c>
      <c r="M3200" s="3" t="s">
        <v>202</v>
      </c>
      <c r="N3200" s="3" t="s">
        <v>2903</v>
      </c>
      <c r="O3200" s="1">
        <v>208</v>
      </c>
      <c r="P3200" s="4">
        <v>0</v>
      </c>
      <c r="Q3200" s="10">
        <f t="shared" si="203"/>
        <v>208</v>
      </c>
    </row>
    <row r="3201" spans="2:17" ht="20.25" customHeight="1">
      <c r="B3201" s="10" t="str">
        <f t="shared" si="204"/>
        <v>دستكش كف مواد سبك683</v>
      </c>
      <c r="C3201" s="10" t="str">
        <f t="shared" si="205"/>
        <v>دستكش كف مواد سبك1402/09/28683</v>
      </c>
      <c r="D3201" s="10" t="str">
        <f>IFERROR(IF(تحویلی!$E$1="","",IF(NOSA!O3201=تحویلی!$E$1,تحویلی!$E$1&amp;COUNTIF(NOSA!$O$1:O3201,تحویلی!$E$1),"")),"")</f>
        <v/>
      </c>
      <c r="E3201" s="10" t="str">
        <f t="shared" si="206"/>
        <v>26090683</v>
      </c>
      <c r="F3201" s="10" t="str">
        <f>IFERROR(VLOOKUP(I3201,DATABASE!$N:$O,2,FALSE),"")</f>
        <v>دستكش كف مواد سبك</v>
      </c>
      <c r="G3201" s="3" t="s">
        <v>2931</v>
      </c>
      <c r="H3201" s="4">
        <v>26090</v>
      </c>
      <c r="I3201" s="3" t="s">
        <v>1456</v>
      </c>
      <c r="J3201" s="3" t="s">
        <v>2</v>
      </c>
      <c r="K3201" s="5">
        <v>2</v>
      </c>
      <c r="L3201" s="3" t="s">
        <v>3</v>
      </c>
      <c r="M3201" s="3" t="s">
        <v>202</v>
      </c>
      <c r="N3201" s="3" t="s">
        <v>3247</v>
      </c>
      <c r="O3201" s="1">
        <v>683</v>
      </c>
      <c r="P3201" s="4">
        <v>0</v>
      </c>
      <c r="Q3201" s="10">
        <f t="shared" si="203"/>
        <v>683</v>
      </c>
    </row>
    <row r="3202" spans="2:17" ht="20.25" customHeight="1">
      <c r="B3202" s="10" t="str">
        <f t="shared" si="204"/>
        <v>دستكش ضد برش سبك739</v>
      </c>
      <c r="C3202" s="10" t="str">
        <f t="shared" si="205"/>
        <v>دستكش ضد برش سبك1402/09/29739</v>
      </c>
      <c r="D3202" s="10" t="str">
        <f>IFERROR(IF(تحویلی!$E$1="","",IF(NOSA!O3202=تحویلی!$E$1,تحویلی!$E$1&amp;COUNTIF(NOSA!$O$1:O3202,تحویلی!$E$1),"")),"")</f>
        <v/>
      </c>
      <c r="E3202" s="10" t="str">
        <f t="shared" si="206"/>
        <v>26127739</v>
      </c>
      <c r="F3202" s="10" t="str">
        <f>IFERROR(VLOOKUP(I3202,DATABASE!$N:$O,2,FALSE),"")</f>
        <v>دستكش ضد برش سبك</v>
      </c>
      <c r="G3202" s="3" t="s">
        <v>2932</v>
      </c>
      <c r="H3202" s="4">
        <v>26127</v>
      </c>
      <c r="I3202" s="3" t="s">
        <v>1442</v>
      </c>
      <c r="J3202" s="3" t="s">
        <v>22</v>
      </c>
      <c r="K3202" s="5">
        <v>1</v>
      </c>
      <c r="L3202" s="3" t="s">
        <v>3</v>
      </c>
      <c r="M3202" s="3" t="s">
        <v>1489</v>
      </c>
      <c r="N3202" s="3" t="s">
        <v>2890</v>
      </c>
      <c r="O3202" s="1">
        <v>739</v>
      </c>
      <c r="P3202" s="4">
        <v>1</v>
      </c>
      <c r="Q3202" s="10">
        <f t="shared" si="203"/>
        <v>739</v>
      </c>
    </row>
    <row r="3203" spans="2:17" ht="20.25" customHeight="1">
      <c r="B3203" s="10" t="str">
        <f t="shared" si="204"/>
        <v>نقاب تيره محافظ صورت معمولي776</v>
      </c>
      <c r="C3203" s="10" t="str">
        <f t="shared" si="205"/>
        <v>نقاب تيره محافظ صورت معمولي1402/09/29776</v>
      </c>
      <c r="D3203" s="10" t="str">
        <f>IFERROR(IF(تحویلی!$E$1="","",IF(NOSA!O3203=تحویلی!$E$1,تحویلی!$E$1&amp;COUNTIF(NOSA!$O$1:O3203,تحویلی!$E$1),"")),"")</f>
        <v/>
      </c>
      <c r="E3203" s="10" t="str">
        <f t="shared" si="206"/>
        <v>26129776</v>
      </c>
      <c r="F3203" s="10" t="str">
        <f>IFERROR(VLOOKUP(I3203,DATABASE!$N:$O,2,FALSE),"")</f>
        <v>نقاب تيره محافظ صورت معمولي</v>
      </c>
      <c r="G3203" s="3" t="s">
        <v>2932</v>
      </c>
      <c r="H3203" s="4">
        <v>26129</v>
      </c>
      <c r="I3203" s="3" t="s">
        <v>1557</v>
      </c>
      <c r="J3203" s="3" t="s">
        <v>115</v>
      </c>
      <c r="K3203" s="5">
        <v>1</v>
      </c>
      <c r="L3203" s="3" t="s">
        <v>8</v>
      </c>
      <c r="M3203" s="3" t="s">
        <v>4</v>
      </c>
      <c r="N3203" s="3" t="s">
        <v>2710</v>
      </c>
      <c r="O3203" s="1">
        <v>776</v>
      </c>
      <c r="P3203" s="4">
        <v>1</v>
      </c>
      <c r="Q3203" s="10">
        <f t="shared" si="203"/>
        <v>776</v>
      </c>
    </row>
    <row r="3204" spans="2:17" ht="20.25" customHeight="1">
      <c r="B3204" s="10" t="str">
        <f t="shared" si="204"/>
        <v>هدگير نقاب776</v>
      </c>
      <c r="C3204" s="10" t="str">
        <f t="shared" si="205"/>
        <v>هدگير نقاب1402/09/29776</v>
      </c>
      <c r="D3204" s="10" t="str">
        <f>IFERROR(IF(تحویلی!$E$1="","",IF(NOSA!O3204=تحویلی!$E$1,تحویلی!$E$1&amp;COUNTIF(NOSA!$O$1:O3204,تحویلی!$E$1),"")),"")</f>
        <v/>
      </c>
      <c r="E3204" s="10" t="str">
        <f t="shared" si="206"/>
        <v>26129776</v>
      </c>
      <c r="F3204" s="10" t="str">
        <f>IFERROR(VLOOKUP(I3204,DATABASE!$N:$O,2,FALSE),"")</f>
        <v>هدگير نقاب</v>
      </c>
      <c r="G3204" s="3" t="s">
        <v>2932</v>
      </c>
      <c r="H3204" s="4">
        <v>26129</v>
      </c>
      <c r="I3204" s="3" t="s">
        <v>1468</v>
      </c>
      <c r="J3204" s="3" t="s">
        <v>12</v>
      </c>
      <c r="K3204" s="5">
        <v>1</v>
      </c>
      <c r="L3204" s="3" t="s">
        <v>8</v>
      </c>
      <c r="M3204" s="3" t="s">
        <v>4</v>
      </c>
      <c r="N3204" s="3" t="s">
        <v>2710</v>
      </c>
      <c r="O3204" s="1">
        <v>776</v>
      </c>
      <c r="P3204" s="4">
        <v>1</v>
      </c>
      <c r="Q3204" s="10">
        <f t="shared" si="203"/>
        <v>776</v>
      </c>
    </row>
    <row r="3205" spans="2:17" ht="20.25" customHeight="1">
      <c r="B3205" s="10" t="str">
        <f t="shared" si="204"/>
        <v>آستين آلومينيومي624</v>
      </c>
      <c r="C3205" s="10" t="str">
        <f t="shared" si="205"/>
        <v>آستين آلومينيومي1402/09/29624</v>
      </c>
      <c r="D3205" s="10" t="str">
        <f>IFERROR(IF(تحویلی!$E$1="","",IF(NOSA!O3205=تحویلی!$E$1,تحویلی!$E$1&amp;COUNTIF(NOSA!$O$1:O3205,تحویلی!$E$1),"")),"")</f>
        <v/>
      </c>
      <c r="E3205" s="10" t="str">
        <f t="shared" si="206"/>
        <v>26131624</v>
      </c>
      <c r="F3205" s="10" t="str">
        <f>IFERROR(VLOOKUP(I3205,DATABASE!$N:$O,2,FALSE),"")</f>
        <v>آستين آلومينيومي</v>
      </c>
      <c r="G3205" s="3" t="s">
        <v>2932</v>
      </c>
      <c r="H3205" s="4">
        <v>26131</v>
      </c>
      <c r="I3205" s="3" t="s">
        <v>1508</v>
      </c>
      <c r="J3205" s="3" t="s">
        <v>38</v>
      </c>
      <c r="K3205" s="5">
        <v>1</v>
      </c>
      <c r="L3205" s="3" t="s">
        <v>3</v>
      </c>
      <c r="M3205" s="3" t="s">
        <v>25</v>
      </c>
      <c r="N3205" s="3" t="s">
        <v>2868</v>
      </c>
      <c r="O3205" s="1">
        <v>624</v>
      </c>
      <c r="P3205" s="4">
        <v>1</v>
      </c>
      <c r="Q3205" s="10">
        <f t="shared" si="203"/>
        <v>624</v>
      </c>
    </row>
    <row r="3206" spans="2:17" ht="20.25" customHeight="1">
      <c r="B3206" s="10" t="str">
        <f t="shared" si="204"/>
        <v>لباس زير زمستاني- بلوز و شلوار624</v>
      </c>
      <c r="C3206" s="10" t="str">
        <f t="shared" si="205"/>
        <v>لباس زير زمستاني- بلوز و شلوار1402/09/29624</v>
      </c>
      <c r="D3206" s="10" t="str">
        <f>IFERROR(IF(تحویلی!$E$1="","",IF(NOSA!O3206=تحویلی!$E$1,تحویلی!$E$1&amp;COUNTIF(NOSA!$O$1:O3206,تحویلی!$E$1),"")),"")</f>
        <v/>
      </c>
      <c r="E3206" s="10" t="str">
        <f t="shared" si="206"/>
        <v>26131624</v>
      </c>
      <c r="F3206" s="10" t="str">
        <f>IFERROR(VLOOKUP(I3206,DATABASE!$N:$O,2,FALSE),"")</f>
        <v>لباس زير زمستاني- بلوز و شلوار</v>
      </c>
      <c r="G3206" s="3" t="s">
        <v>2932</v>
      </c>
      <c r="H3206" s="4">
        <v>26131</v>
      </c>
      <c r="I3206" s="3" t="s">
        <v>2361</v>
      </c>
      <c r="J3206" s="3" t="s">
        <v>2826</v>
      </c>
      <c r="K3206" s="5">
        <v>1</v>
      </c>
      <c r="L3206" s="3" t="s">
        <v>28</v>
      </c>
      <c r="M3206" s="3" t="s">
        <v>25</v>
      </c>
      <c r="N3206" s="3" t="s">
        <v>2868</v>
      </c>
      <c r="O3206" s="1">
        <v>624</v>
      </c>
      <c r="P3206" s="4">
        <v>0</v>
      </c>
      <c r="Q3206" s="10">
        <f t="shared" si="203"/>
        <v>624</v>
      </c>
    </row>
    <row r="3207" spans="2:17" ht="20.25" customHeight="1">
      <c r="B3207" s="10" t="str">
        <f t="shared" si="204"/>
        <v>كفش ايمني194</v>
      </c>
      <c r="C3207" s="10" t="str">
        <f t="shared" si="205"/>
        <v>كفش ايمني1402/09/29194</v>
      </c>
      <c r="D3207" s="10" t="str">
        <f>IFERROR(IF(تحویلی!$E$1="","",IF(NOSA!O3207=تحویلی!$E$1,تحویلی!$E$1&amp;COUNTIF(NOSA!$O$1:O3207,تحویلی!$E$1),"")),"")</f>
        <v/>
      </c>
      <c r="E3207" s="10" t="str">
        <f t="shared" si="206"/>
        <v>26135194</v>
      </c>
      <c r="F3207" s="10" t="str">
        <f>IFERROR(VLOOKUP(I3207,DATABASE!$N:$O,2,FALSE),"")</f>
        <v>كفش ايمني</v>
      </c>
      <c r="G3207" s="3" t="s">
        <v>2932</v>
      </c>
      <c r="H3207" s="4">
        <v>26135</v>
      </c>
      <c r="I3207" s="3" t="s">
        <v>1497</v>
      </c>
      <c r="J3207" s="3" t="s">
        <v>2683</v>
      </c>
      <c r="K3207" s="5">
        <v>1</v>
      </c>
      <c r="L3207" s="3" t="s">
        <v>3</v>
      </c>
      <c r="M3207" s="3" t="s">
        <v>19</v>
      </c>
      <c r="N3207" s="3" t="s">
        <v>859</v>
      </c>
      <c r="O3207" s="1">
        <v>194</v>
      </c>
      <c r="P3207" s="4">
        <v>1</v>
      </c>
      <c r="Q3207" s="10">
        <f t="shared" si="203"/>
        <v>194</v>
      </c>
    </row>
    <row r="3208" spans="2:17" ht="20.25" customHeight="1">
      <c r="B3208" s="10" t="str">
        <f t="shared" si="204"/>
        <v>دستكش ساق بلند نسوز128</v>
      </c>
      <c r="C3208" s="10" t="str">
        <f t="shared" si="205"/>
        <v>دستكش ساق بلند نسوز1402/09/29128</v>
      </c>
      <c r="D3208" s="10" t="str">
        <f>IFERROR(IF(تحویلی!$E$1="","",IF(NOSA!O3208=تحویلی!$E$1,تحویلی!$E$1&amp;COUNTIF(NOSA!$O$1:O3208,تحویلی!$E$1),"")),"")</f>
        <v/>
      </c>
      <c r="E3208" s="10" t="str">
        <f t="shared" si="206"/>
        <v>26142128</v>
      </c>
      <c r="F3208" s="10" t="str">
        <f>IFERROR(VLOOKUP(I3208,DATABASE!$N:$O,2,FALSE),"")</f>
        <v>دستكش ساق بلند نسوز</v>
      </c>
      <c r="G3208" s="3" t="s">
        <v>2932</v>
      </c>
      <c r="H3208" s="4">
        <v>26142</v>
      </c>
      <c r="I3208" s="3" t="s">
        <v>1461</v>
      </c>
      <c r="J3208" s="3" t="s">
        <v>34</v>
      </c>
      <c r="K3208" s="5">
        <v>1</v>
      </c>
      <c r="L3208" s="3" t="s">
        <v>3</v>
      </c>
      <c r="M3208" s="3" t="s">
        <v>4</v>
      </c>
      <c r="N3208" s="3" t="s">
        <v>3248</v>
      </c>
      <c r="O3208" s="1">
        <v>128</v>
      </c>
      <c r="P3208" s="4">
        <v>1</v>
      </c>
      <c r="Q3208" s="10">
        <f t="shared" si="203"/>
        <v>128</v>
      </c>
    </row>
    <row r="3209" spans="2:17" ht="20.25" customHeight="1">
      <c r="B3209" s="10" t="str">
        <f t="shared" si="204"/>
        <v>دستكش ضد برش سبك427</v>
      </c>
      <c r="C3209" s="10" t="str">
        <f t="shared" si="205"/>
        <v>دستكش ضد برش سبك1402/09/29427</v>
      </c>
      <c r="D3209" s="10" t="str">
        <f>IFERROR(IF(تحویلی!$E$1="","",IF(NOSA!O3209=تحویلی!$E$1,تحویلی!$E$1&amp;COUNTIF(NOSA!$O$1:O3209,تحویلی!$E$1),"")),"")</f>
        <v/>
      </c>
      <c r="E3209" s="10" t="str">
        <f t="shared" si="206"/>
        <v>26158427</v>
      </c>
      <c r="F3209" s="10" t="str">
        <f>IFERROR(VLOOKUP(I3209,DATABASE!$N:$O,2,FALSE),"")</f>
        <v>دستكش ضد برش سبك</v>
      </c>
      <c r="G3209" s="3" t="s">
        <v>2932</v>
      </c>
      <c r="H3209" s="4">
        <v>26158</v>
      </c>
      <c r="I3209" s="3" t="s">
        <v>1442</v>
      </c>
      <c r="J3209" s="3" t="s">
        <v>22</v>
      </c>
      <c r="K3209" s="5">
        <v>1</v>
      </c>
      <c r="L3209" s="3" t="s">
        <v>3</v>
      </c>
      <c r="M3209" s="3" t="s">
        <v>9</v>
      </c>
      <c r="N3209" s="3" t="s">
        <v>3203</v>
      </c>
      <c r="O3209" s="1">
        <v>427</v>
      </c>
      <c r="P3209" s="4">
        <v>0</v>
      </c>
      <c r="Q3209" s="10">
        <f t="shared" si="203"/>
        <v>427</v>
      </c>
    </row>
    <row r="3210" spans="2:17" ht="20.25" customHeight="1">
      <c r="B3210" s="10" t="str">
        <f t="shared" si="204"/>
        <v>دستكش ضد برش سبك843</v>
      </c>
      <c r="C3210" s="10" t="str">
        <f t="shared" si="205"/>
        <v>دستكش ضد برش سبك1402/09/29843</v>
      </c>
      <c r="D3210" s="10" t="str">
        <f>IFERROR(IF(تحویلی!$E$1="","",IF(NOSA!O3210=تحویلی!$E$1,تحویلی!$E$1&amp;COUNTIF(NOSA!$O$1:O3210,تحویلی!$E$1),"")),"")</f>
        <v/>
      </c>
      <c r="E3210" s="10" t="str">
        <f t="shared" si="206"/>
        <v>26165843</v>
      </c>
      <c r="F3210" s="10" t="str">
        <f>IFERROR(VLOOKUP(I3210,DATABASE!$N:$O,2,FALSE),"")</f>
        <v>دستكش ضد برش سبك</v>
      </c>
      <c r="G3210" s="3" t="s">
        <v>2932</v>
      </c>
      <c r="H3210" s="4">
        <v>26165</v>
      </c>
      <c r="I3210" s="3" t="s">
        <v>1442</v>
      </c>
      <c r="J3210" s="3" t="s">
        <v>22</v>
      </c>
      <c r="K3210" s="5">
        <v>1</v>
      </c>
      <c r="L3210" s="3" t="s">
        <v>3</v>
      </c>
      <c r="M3210" s="3" t="s">
        <v>47</v>
      </c>
      <c r="N3210" s="3" t="s">
        <v>3228</v>
      </c>
      <c r="O3210" s="1">
        <v>843</v>
      </c>
      <c r="P3210" s="4">
        <v>0</v>
      </c>
      <c r="Q3210" s="10">
        <f t="shared" si="203"/>
        <v>843</v>
      </c>
    </row>
    <row r="3211" spans="2:17" ht="20.25" customHeight="1">
      <c r="B3211" s="10" t="str">
        <f t="shared" si="204"/>
        <v>دستكش ضد برش سبك694</v>
      </c>
      <c r="C3211" s="10" t="str">
        <f t="shared" si="205"/>
        <v>دستكش ضد برش سبك1402/09/29694</v>
      </c>
      <c r="D3211" s="10" t="str">
        <f>IFERROR(IF(تحویلی!$E$1="","",IF(NOSA!O3211=تحویلی!$E$1,تحویلی!$E$1&amp;COUNTIF(NOSA!$O$1:O3211,تحویلی!$E$1),"")),"")</f>
        <v/>
      </c>
      <c r="E3211" s="10" t="str">
        <f t="shared" si="206"/>
        <v>26166694</v>
      </c>
      <c r="F3211" s="10" t="str">
        <f>IFERROR(VLOOKUP(I3211,DATABASE!$N:$O,2,FALSE),"")</f>
        <v>دستكش ضد برش سبك</v>
      </c>
      <c r="G3211" s="3" t="s">
        <v>2932</v>
      </c>
      <c r="H3211" s="4">
        <v>26166</v>
      </c>
      <c r="I3211" s="3" t="s">
        <v>1442</v>
      </c>
      <c r="J3211" s="3" t="s">
        <v>22</v>
      </c>
      <c r="K3211" s="5">
        <v>1</v>
      </c>
      <c r="L3211" s="3" t="s">
        <v>3</v>
      </c>
      <c r="M3211" s="3" t="s">
        <v>47</v>
      </c>
      <c r="N3211" s="3" t="s">
        <v>128</v>
      </c>
      <c r="O3211" s="1">
        <v>694</v>
      </c>
      <c r="P3211" s="4">
        <v>0</v>
      </c>
      <c r="Q3211" s="10">
        <f t="shared" si="203"/>
        <v>694</v>
      </c>
    </row>
    <row r="3212" spans="2:17" ht="20.25" customHeight="1">
      <c r="B3212" s="10" t="str">
        <f t="shared" si="204"/>
        <v>كفش ايمني827</v>
      </c>
      <c r="C3212" s="10" t="str">
        <f t="shared" si="205"/>
        <v>كفش ايمني1402/09/30827</v>
      </c>
      <c r="D3212" s="10" t="str">
        <f>IFERROR(IF(تحویلی!$E$1="","",IF(NOSA!O3212=تحویلی!$E$1,تحویلی!$E$1&amp;COUNTIF(NOSA!$O$1:O3212,تحویلی!$E$1),"")),"")</f>
        <v/>
      </c>
      <c r="E3212" s="10" t="str">
        <f t="shared" si="206"/>
        <v>26167827</v>
      </c>
      <c r="F3212" s="10" t="str">
        <f>IFERROR(VLOOKUP(I3212,DATABASE!$N:$O,2,FALSE),"")</f>
        <v>كفش ايمني</v>
      </c>
      <c r="G3212" s="3" t="s">
        <v>2933</v>
      </c>
      <c r="H3212" s="4">
        <v>26167</v>
      </c>
      <c r="I3212" s="3" t="s">
        <v>1526</v>
      </c>
      <c r="J3212" s="3" t="s">
        <v>1729</v>
      </c>
      <c r="K3212" s="5">
        <v>1</v>
      </c>
      <c r="L3212" s="3" t="s">
        <v>3</v>
      </c>
      <c r="M3212" s="3" t="s">
        <v>47</v>
      </c>
      <c r="N3212" s="3" t="s">
        <v>2653</v>
      </c>
      <c r="O3212" s="1">
        <v>827</v>
      </c>
      <c r="P3212" s="4">
        <v>1</v>
      </c>
      <c r="Q3212" s="10">
        <f t="shared" si="203"/>
        <v>827</v>
      </c>
    </row>
    <row r="3213" spans="2:17" ht="20.25" customHeight="1">
      <c r="B3213" s="10" t="str">
        <f t="shared" si="204"/>
        <v>دستكش ضد برش سبك853</v>
      </c>
      <c r="C3213" s="10" t="str">
        <f t="shared" si="205"/>
        <v>دستكش ضد برش سبك1402/09/30853</v>
      </c>
      <c r="D3213" s="10" t="str">
        <f>IFERROR(IF(تحویلی!$E$1="","",IF(NOSA!O3213=تحویلی!$E$1,تحویلی!$E$1&amp;COUNTIF(NOSA!$O$1:O3213,تحویلی!$E$1),"")),"")</f>
        <v/>
      </c>
      <c r="E3213" s="10" t="str">
        <f t="shared" si="206"/>
        <v>26174853</v>
      </c>
      <c r="F3213" s="10" t="str">
        <f>IFERROR(VLOOKUP(I3213,DATABASE!$N:$O,2,FALSE),"")</f>
        <v>دستكش ضد برش سبك</v>
      </c>
      <c r="G3213" s="3" t="s">
        <v>2933</v>
      </c>
      <c r="H3213" s="4">
        <v>26174</v>
      </c>
      <c r="I3213" s="3" t="s">
        <v>1442</v>
      </c>
      <c r="J3213" s="3" t="s">
        <v>22</v>
      </c>
      <c r="K3213" s="5">
        <v>1</v>
      </c>
      <c r="L3213" s="3" t="s">
        <v>3</v>
      </c>
      <c r="M3213" s="3" t="s">
        <v>40</v>
      </c>
      <c r="N3213" s="3" t="s">
        <v>3249</v>
      </c>
      <c r="O3213" s="1">
        <v>853</v>
      </c>
      <c r="P3213" s="4">
        <v>0</v>
      </c>
      <c r="Q3213" s="10">
        <f t="shared" si="203"/>
        <v>853</v>
      </c>
    </row>
    <row r="3214" spans="2:17" ht="20.25" customHeight="1">
      <c r="B3214" s="10" t="str">
        <f t="shared" si="204"/>
        <v>لباس كار جين- بلوز859</v>
      </c>
      <c r="C3214" s="10" t="str">
        <f t="shared" si="205"/>
        <v>لباس كار جين- بلوز1402/09/30859</v>
      </c>
      <c r="D3214" s="10" t="str">
        <f>IFERROR(IF(تحویلی!$E$1="","",IF(NOSA!O3214=تحویلی!$E$1,تحویلی!$E$1&amp;COUNTIF(NOSA!$O$1:O3214,تحویلی!$E$1),"")),"")</f>
        <v/>
      </c>
      <c r="E3214" s="10" t="str">
        <f t="shared" si="206"/>
        <v>26190859</v>
      </c>
      <c r="F3214" s="10" t="str">
        <f>IFERROR(VLOOKUP(I3214,DATABASE!$N:$O,2,FALSE),"")</f>
        <v>لباس كار جين- بلوز</v>
      </c>
      <c r="G3214" s="3" t="s">
        <v>2933</v>
      </c>
      <c r="H3214" s="4">
        <v>26190</v>
      </c>
      <c r="I3214" s="3" t="s">
        <v>2355</v>
      </c>
      <c r="J3214" s="3" t="s">
        <v>3210</v>
      </c>
      <c r="K3214" s="5">
        <v>1</v>
      </c>
      <c r="L3214" s="3" t="s">
        <v>8</v>
      </c>
      <c r="M3214" s="3" t="s">
        <v>102</v>
      </c>
      <c r="N3214" s="3" t="s">
        <v>163</v>
      </c>
      <c r="O3214" s="1">
        <v>859</v>
      </c>
      <c r="P3214" s="4">
        <v>0</v>
      </c>
      <c r="Q3214" s="10">
        <f t="shared" si="203"/>
        <v>859</v>
      </c>
    </row>
    <row r="3215" spans="2:17" ht="20.25" customHeight="1">
      <c r="B3215" s="10" t="str">
        <f t="shared" si="204"/>
        <v>دستكش ضد برش سبك460</v>
      </c>
      <c r="C3215" s="10" t="str">
        <f t="shared" si="205"/>
        <v>دستكش ضد برش سبك1402/09/30460</v>
      </c>
      <c r="D3215" s="10" t="str">
        <f>IFERROR(IF(تحویلی!$E$1="","",IF(NOSA!O3215=تحویلی!$E$1,تحویلی!$E$1&amp;COUNTIF(NOSA!$O$1:O3215,تحویلی!$E$1),"")),"")</f>
        <v/>
      </c>
      <c r="E3215" s="10" t="str">
        <f t="shared" si="206"/>
        <v>26210460</v>
      </c>
      <c r="F3215" s="10" t="str">
        <f>IFERROR(VLOOKUP(I3215,DATABASE!$N:$O,2,FALSE),"")</f>
        <v>دستكش ضد برش سبك</v>
      </c>
      <c r="G3215" s="154" t="s">
        <v>2933</v>
      </c>
      <c r="H3215" s="155">
        <v>26210</v>
      </c>
      <c r="I3215" s="154" t="s">
        <v>1442</v>
      </c>
      <c r="J3215" s="154" t="s">
        <v>22</v>
      </c>
      <c r="K3215" s="156">
        <v>1</v>
      </c>
      <c r="L3215" s="154" t="s">
        <v>3</v>
      </c>
      <c r="M3215" s="154" t="s">
        <v>47</v>
      </c>
      <c r="N3215" s="154" t="s">
        <v>2765</v>
      </c>
      <c r="O3215" s="153">
        <v>460</v>
      </c>
      <c r="P3215" s="155">
        <v>1</v>
      </c>
      <c r="Q3215" s="10">
        <f t="shared" si="203"/>
        <v>460</v>
      </c>
    </row>
    <row r="3216" spans="2:17" ht="20.25" customHeight="1">
      <c r="B3216" s="10" t="str">
        <f t="shared" si="204"/>
        <v>چكمه ايمني نسوز387</v>
      </c>
      <c r="C3216" s="10" t="str">
        <f t="shared" si="205"/>
        <v>چكمه ايمني نسوز1402/09/30387</v>
      </c>
      <c r="D3216" s="10" t="str">
        <f>IFERROR(IF(تحویلی!$E$1="","",IF(NOSA!O3216=تحویلی!$E$1,تحویلی!$E$1&amp;COUNTIF(NOSA!$O$1:O3216,تحویلی!$E$1),"")),"")</f>
        <v/>
      </c>
      <c r="E3216" s="10" t="str">
        <f t="shared" si="206"/>
        <v>26211387</v>
      </c>
      <c r="F3216" s="10" t="str">
        <f>IFERROR(VLOOKUP(I3216,DATABASE!$N:$O,2,FALSE),"")</f>
        <v>چكمه ايمني نسوز</v>
      </c>
      <c r="G3216" s="154" t="s">
        <v>2933</v>
      </c>
      <c r="H3216" s="155">
        <v>26211</v>
      </c>
      <c r="I3216" s="154" t="s">
        <v>1749</v>
      </c>
      <c r="J3216" s="154" t="s">
        <v>1750</v>
      </c>
      <c r="K3216" s="156">
        <v>1</v>
      </c>
      <c r="L3216" s="154" t="s">
        <v>3</v>
      </c>
      <c r="M3216" s="154" t="s">
        <v>19</v>
      </c>
      <c r="N3216" s="154" t="s">
        <v>2857</v>
      </c>
      <c r="O3216" s="153">
        <v>387</v>
      </c>
      <c r="P3216" s="155">
        <v>1</v>
      </c>
      <c r="Q3216" s="10">
        <f t="shared" si="203"/>
        <v>387</v>
      </c>
    </row>
    <row r="3217" spans="2:17" ht="20.25" customHeight="1">
      <c r="B3217" s="10" t="str">
        <f t="shared" si="204"/>
        <v>لباس زير زمستاني- بلوز و شلوار387</v>
      </c>
      <c r="C3217" s="10" t="str">
        <f t="shared" si="205"/>
        <v>لباس زير زمستاني- بلوز و شلوار1402/09/30387</v>
      </c>
      <c r="D3217" s="10" t="str">
        <f>IFERROR(IF(تحویلی!$E$1="","",IF(NOSA!O3217=تحویلی!$E$1,تحویلی!$E$1&amp;COUNTIF(NOSA!$O$1:O3217,تحویلی!$E$1),"")),"")</f>
        <v/>
      </c>
      <c r="E3217" s="10" t="str">
        <f t="shared" si="206"/>
        <v>26211387</v>
      </c>
      <c r="F3217" s="10" t="str">
        <f>IFERROR(VLOOKUP(I3217,DATABASE!$N:$O,2,FALSE),"")</f>
        <v>لباس زير زمستاني- بلوز و شلوار</v>
      </c>
      <c r="G3217" s="154" t="s">
        <v>2933</v>
      </c>
      <c r="H3217" s="155">
        <v>26211</v>
      </c>
      <c r="I3217" s="154" t="s">
        <v>2361</v>
      </c>
      <c r="J3217" s="154" t="s">
        <v>2826</v>
      </c>
      <c r="K3217" s="156">
        <v>1</v>
      </c>
      <c r="L3217" s="154" t="s">
        <v>28</v>
      </c>
      <c r="M3217" s="154" t="s">
        <v>19</v>
      </c>
      <c r="N3217" s="154" t="s">
        <v>2857</v>
      </c>
      <c r="O3217" s="153">
        <v>387</v>
      </c>
      <c r="P3217" s="155">
        <v>0</v>
      </c>
      <c r="Q3217" s="10">
        <f t="shared" si="203"/>
        <v>387</v>
      </c>
    </row>
    <row r="3218" spans="2:17" ht="20.25" customHeight="1">
      <c r="B3218" s="10" t="str">
        <f t="shared" si="204"/>
        <v>دستكش ضد برش سبك83</v>
      </c>
      <c r="C3218" s="10" t="str">
        <f t="shared" si="205"/>
        <v>دستكش ضد برش سبك1402/10/0183</v>
      </c>
      <c r="D3218" s="10" t="str">
        <f>IFERROR(IF(تحویلی!$E$1="","",IF(NOSA!O3218=تحویلی!$E$1,تحویلی!$E$1&amp;COUNTIF(NOSA!$O$1:O3218,تحویلی!$E$1),"")),"")</f>
        <v/>
      </c>
      <c r="E3218" s="10" t="str">
        <f t="shared" si="206"/>
        <v>2621783</v>
      </c>
      <c r="F3218" s="10" t="str">
        <f>IFERROR(VLOOKUP(I3218,DATABASE!$N:$O,2,FALSE),"")</f>
        <v>دستكش ضد برش سبك</v>
      </c>
      <c r="G3218" s="154" t="s">
        <v>2934</v>
      </c>
      <c r="H3218" s="155">
        <v>26217</v>
      </c>
      <c r="I3218" s="154" t="s">
        <v>1442</v>
      </c>
      <c r="J3218" s="154" t="s">
        <v>22</v>
      </c>
      <c r="K3218" s="156">
        <v>1</v>
      </c>
      <c r="L3218" s="154" t="s">
        <v>3</v>
      </c>
      <c r="M3218" s="154" t="s">
        <v>43</v>
      </c>
      <c r="N3218" s="154" t="s">
        <v>246</v>
      </c>
      <c r="O3218" s="153">
        <v>83</v>
      </c>
      <c r="P3218" s="155">
        <v>1</v>
      </c>
      <c r="Q3218" s="10">
        <f t="shared" si="203"/>
        <v>83</v>
      </c>
    </row>
    <row r="3219" spans="2:17" ht="20.25" customHeight="1">
      <c r="B3219" s="10" t="str">
        <f t="shared" si="204"/>
        <v>لباس كار ديرسوز(بلوز و شلوار)649</v>
      </c>
      <c r="C3219" s="10" t="str">
        <f t="shared" si="205"/>
        <v>لباس كار ديرسوز(بلوز و شلوار)1402/10/01649</v>
      </c>
      <c r="D3219" s="10" t="str">
        <f>IFERROR(IF(تحویلی!$E$1="","",IF(NOSA!O3219=تحویلی!$E$1,تحویلی!$E$1&amp;COUNTIF(NOSA!$O$1:O3219,تحویلی!$E$1),"")),"")</f>
        <v/>
      </c>
      <c r="E3219" s="10" t="str">
        <f t="shared" si="206"/>
        <v>26220649</v>
      </c>
      <c r="F3219" s="10" t="str">
        <f>IFERROR(VLOOKUP(I3219,DATABASE!$N:$O,2,FALSE),"")</f>
        <v>لباس كار ديرسوز(بلوز و شلوار)</v>
      </c>
      <c r="G3219" s="154" t="s">
        <v>2934</v>
      </c>
      <c r="H3219" s="155">
        <v>26220</v>
      </c>
      <c r="I3219" s="154" t="s">
        <v>1629</v>
      </c>
      <c r="J3219" s="154" t="s">
        <v>1630</v>
      </c>
      <c r="K3219" s="156">
        <v>1</v>
      </c>
      <c r="L3219" s="154" t="s">
        <v>28</v>
      </c>
      <c r="M3219" s="154" t="s">
        <v>19</v>
      </c>
      <c r="N3219" s="154" t="s">
        <v>127</v>
      </c>
      <c r="O3219" s="153">
        <v>649</v>
      </c>
      <c r="P3219" s="155">
        <v>1</v>
      </c>
      <c r="Q3219" s="10">
        <f t="shared" si="203"/>
        <v>649</v>
      </c>
    </row>
    <row r="3220" spans="2:17" ht="20.25" customHeight="1">
      <c r="B3220" s="10" t="str">
        <f t="shared" si="204"/>
        <v>چكمه ايمني نسوز649</v>
      </c>
      <c r="C3220" s="10" t="str">
        <f t="shared" si="205"/>
        <v>چكمه ايمني نسوز1402/10/01649</v>
      </c>
      <c r="D3220" s="10" t="str">
        <f>IFERROR(IF(تحویلی!$E$1="","",IF(NOSA!O3220=تحویلی!$E$1,تحویلی!$E$1&amp;COUNTIF(NOSA!$O$1:O3220,تحویلی!$E$1),"")),"")</f>
        <v/>
      </c>
      <c r="E3220" s="10" t="str">
        <f t="shared" si="206"/>
        <v>26220649</v>
      </c>
      <c r="F3220" s="10" t="str">
        <f>IFERROR(VLOOKUP(I3220,DATABASE!$N:$O,2,FALSE),"")</f>
        <v>چكمه ايمني نسوز</v>
      </c>
      <c r="G3220" s="154" t="s">
        <v>2934</v>
      </c>
      <c r="H3220" s="155">
        <v>26220</v>
      </c>
      <c r="I3220" s="154" t="s">
        <v>1666</v>
      </c>
      <c r="J3220" s="154" t="s">
        <v>1667</v>
      </c>
      <c r="K3220" s="156">
        <v>1</v>
      </c>
      <c r="L3220" s="154" t="s">
        <v>3</v>
      </c>
      <c r="M3220" s="154" t="s">
        <v>19</v>
      </c>
      <c r="N3220" s="154" t="s">
        <v>127</v>
      </c>
      <c r="O3220" s="153">
        <v>649</v>
      </c>
      <c r="P3220" s="155">
        <v>1</v>
      </c>
      <c r="Q3220" s="10">
        <f t="shared" si="203"/>
        <v>649</v>
      </c>
    </row>
    <row r="3221" spans="2:17" ht="20.25" customHeight="1">
      <c r="B3221" s="10" t="str">
        <f t="shared" si="204"/>
        <v>649</v>
      </c>
      <c r="C3221" s="10" t="str">
        <f t="shared" si="205"/>
        <v>1402/10/01649</v>
      </c>
      <c r="D3221" s="10" t="str">
        <f>IFERROR(IF(تحویلی!$E$1="","",IF(NOSA!O3221=تحویلی!$E$1,تحویلی!$E$1&amp;COUNTIF(NOSA!$O$1:O3221,تحویلی!$E$1),"")),"")</f>
        <v/>
      </c>
      <c r="E3221" s="10" t="str">
        <f t="shared" si="206"/>
        <v>26220649</v>
      </c>
      <c r="F3221" s="10" t="str">
        <f>IFERROR(VLOOKUP(I3221,DATABASE!$N:$O,2,FALSE),"")</f>
        <v/>
      </c>
      <c r="G3221" s="154" t="s">
        <v>2934</v>
      </c>
      <c r="H3221" s="155">
        <v>26220</v>
      </c>
      <c r="I3221" s="154" t="s">
        <v>2699</v>
      </c>
      <c r="J3221" s="154" t="s">
        <v>7</v>
      </c>
      <c r="K3221" s="156">
        <v>1</v>
      </c>
      <c r="L3221" s="154" t="s">
        <v>8</v>
      </c>
      <c r="M3221" s="154" t="s">
        <v>19</v>
      </c>
      <c r="N3221" s="154" t="s">
        <v>127</v>
      </c>
      <c r="O3221" s="153">
        <v>649</v>
      </c>
      <c r="P3221" s="155">
        <v>1</v>
      </c>
      <c r="Q3221" s="10">
        <f t="shared" si="203"/>
        <v>649</v>
      </c>
    </row>
    <row r="3222" spans="2:17" ht="20.25" customHeight="1">
      <c r="B3222" s="10" t="str">
        <f t="shared" si="204"/>
        <v>كمربند برزنتي نواري649</v>
      </c>
      <c r="C3222" s="10" t="str">
        <f t="shared" si="205"/>
        <v>كمربند برزنتي نواري1402/10/01649</v>
      </c>
      <c r="D3222" s="10" t="str">
        <f>IFERROR(IF(تحویلی!$E$1="","",IF(NOSA!O3222=تحویلی!$E$1,تحویلی!$E$1&amp;COUNTIF(NOSA!$O$1:O3222,تحویلی!$E$1),"")),"")</f>
        <v/>
      </c>
      <c r="E3222" s="10" t="str">
        <f t="shared" si="206"/>
        <v>26220649</v>
      </c>
      <c r="F3222" s="10" t="str">
        <f>IFERROR(VLOOKUP(I3222,DATABASE!$N:$O,2,FALSE),"")</f>
        <v>كمربند برزنتي نواري</v>
      </c>
      <c r="G3222" s="154" t="s">
        <v>2934</v>
      </c>
      <c r="H3222" s="155">
        <v>26220</v>
      </c>
      <c r="I3222" s="154" t="s">
        <v>1441</v>
      </c>
      <c r="J3222" s="154" t="s">
        <v>95</v>
      </c>
      <c r="K3222" s="156">
        <v>1</v>
      </c>
      <c r="L3222" s="154" t="s">
        <v>96</v>
      </c>
      <c r="M3222" s="154" t="s">
        <v>19</v>
      </c>
      <c r="N3222" s="154" t="s">
        <v>127</v>
      </c>
      <c r="O3222" s="153">
        <v>649</v>
      </c>
      <c r="P3222" s="155">
        <v>1</v>
      </c>
      <c r="Q3222" s="10">
        <f t="shared" si="203"/>
        <v>649</v>
      </c>
    </row>
    <row r="3223" spans="2:17" ht="20.25" customHeight="1">
      <c r="B3223" s="10" t="str">
        <f t="shared" si="204"/>
        <v>دستكش ساق بلند نسوز649</v>
      </c>
      <c r="C3223" s="10" t="str">
        <f t="shared" si="205"/>
        <v>دستكش ساق بلند نسوز1402/10/01649</v>
      </c>
      <c r="D3223" s="10" t="str">
        <f>IFERROR(IF(تحویلی!$E$1="","",IF(NOSA!O3223=تحویلی!$E$1,تحویلی!$E$1&amp;COUNTIF(NOSA!$O$1:O3223,تحویلی!$E$1),"")),"")</f>
        <v/>
      </c>
      <c r="E3223" s="10" t="str">
        <f t="shared" si="206"/>
        <v>26220649</v>
      </c>
      <c r="F3223" s="10" t="str">
        <f>IFERROR(VLOOKUP(I3223,DATABASE!$N:$O,2,FALSE),"")</f>
        <v>دستكش ساق بلند نسوز</v>
      </c>
      <c r="G3223" s="154" t="s">
        <v>2934</v>
      </c>
      <c r="H3223" s="155">
        <v>26220</v>
      </c>
      <c r="I3223" s="154" t="s">
        <v>1461</v>
      </c>
      <c r="J3223" s="154" t="s">
        <v>34</v>
      </c>
      <c r="K3223" s="156">
        <v>1</v>
      </c>
      <c r="L3223" s="154" t="s">
        <v>3</v>
      </c>
      <c r="M3223" s="154" t="s">
        <v>19</v>
      </c>
      <c r="N3223" s="154" t="s">
        <v>127</v>
      </c>
      <c r="O3223" s="153">
        <v>649</v>
      </c>
      <c r="P3223" s="155">
        <v>1</v>
      </c>
      <c r="Q3223" s="10">
        <f t="shared" si="203"/>
        <v>649</v>
      </c>
    </row>
    <row r="3224" spans="2:17" ht="20.25" customHeight="1">
      <c r="B3224" s="10" t="str">
        <f t="shared" si="204"/>
        <v>پيشبند نسوز چرمي649</v>
      </c>
      <c r="C3224" s="10" t="str">
        <f t="shared" si="205"/>
        <v>پيشبند نسوز چرمي1402/10/01649</v>
      </c>
      <c r="D3224" s="10" t="str">
        <f>IFERROR(IF(تحویلی!$E$1="","",IF(NOSA!O3224=تحویلی!$E$1,تحویلی!$E$1&amp;COUNTIF(NOSA!$O$1:O3224,تحویلی!$E$1),"")),"")</f>
        <v/>
      </c>
      <c r="E3224" s="10" t="str">
        <f t="shared" si="206"/>
        <v>26220649</v>
      </c>
      <c r="F3224" s="10" t="str">
        <f>IFERROR(VLOOKUP(I3224,DATABASE!$N:$O,2,FALSE),"")</f>
        <v>پيشبند نسوز چرمي</v>
      </c>
      <c r="G3224" s="154" t="s">
        <v>2934</v>
      </c>
      <c r="H3224" s="155">
        <v>26220</v>
      </c>
      <c r="I3224" s="154" t="s">
        <v>1459</v>
      </c>
      <c r="J3224" s="154" t="s">
        <v>15</v>
      </c>
      <c r="K3224" s="156">
        <v>1</v>
      </c>
      <c r="L3224" s="154" t="s">
        <v>8</v>
      </c>
      <c r="M3224" s="154" t="s">
        <v>19</v>
      </c>
      <c r="N3224" s="154" t="s">
        <v>127</v>
      </c>
      <c r="O3224" s="153">
        <v>649</v>
      </c>
      <c r="P3224" s="155">
        <v>1</v>
      </c>
      <c r="Q3224" s="10">
        <f t="shared" si="203"/>
        <v>649</v>
      </c>
    </row>
    <row r="3225" spans="2:17" ht="20.25" customHeight="1">
      <c r="B3225" s="10" t="str">
        <f t="shared" si="204"/>
        <v>دستكش ضد برش سبك475</v>
      </c>
      <c r="C3225" s="10" t="str">
        <f t="shared" si="205"/>
        <v>دستكش ضد برش سبك1402/10/01475</v>
      </c>
      <c r="D3225" s="10" t="str">
        <f>IFERROR(IF(تحویلی!$E$1="","",IF(NOSA!O3225=تحویلی!$E$1,تحویلی!$E$1&amp;COUNTIF(NOSA!$O$1:O3225,تحویلی!$E$1),"")),"")</f>
        <v/>
      </c>
      <c r="E3225" s="10" t="str">
        <f t="shared" si="206"/>
        <v>26224475</v>
      </c>
      <c r="F3225" s="10" t="str">
        <f>IFERROR(VLOOKUP(I3225,DATABASE!$N:$O,2,FALSE),"")</f>
        <v>دستكش ضد برش سبك</v>
      </c>
      <c r="G3225" s="154" t="s">
        <v>2934</v>
      </c>
      <c r="H3225" s="155">
        <v>26224</v>
      </c>
      <c r="I3225" s="154" t="s">
        <v>1442</v>
      </c>
      <c r="J3225" s="154" t="s">
        <v>22</v>
      </c>
      <c r="K3225" s="156">
        <v>1</v>
      </c>
      <c r="L3225" s="154" t="s">
        <v>3</v>
      </c>
      <c r="M3225" s="154" t="s">
        <v>1186</v>
      </c>
      <c r="N3225" s="154" t="s">
        <v>731</v>
      </c>
      <c r="O3225" s="153">
        <v>475</v>
      </c>
      <c r="P3225" s="155">
        <v>0</v>
      </c>
      <c r="Q3225" s="10">
        <f t="shared" si="203"/>
        <v>475</v>
      </c>
    </row>
    <row r="3226" spans="2:17" ht="20.25" customHeight="1">
      <c r="B3226" s="10" t="str">
        <f t="shared" si="204"/>
        <v>دستكش كف مواد سبك731</v>
      </c>
      <c r="C3226" s="10" t="str">
        <f t="shared" si="205"/>
        <v>دستكش كف مواد سبك1402/10/01731</v>
      </c>
      <c r="D3226" s="10" t="str">
        <f>IFERROR(IF(تحویلی!$E$1="","",IF(NOSA!O3226=تحویلی!$E$1,تحویلی!$E$1&amp;COUNTIF(NOSA!$O$1:O3226,تحویلی!$E$1),"")),"")</f>
        <v/>
      </c>
      <c r="E3226" s="10" t="str">
        <f t="shared" si="206"/>
        <v>26228731</v>
      </c>
      <c r="F3226" s="10" t="str">
        <f>IFERROR(VLOOKUP(I3226,DATABASE!$N:$O,2,FALSE),"")</f>
        <v>دستكش كف مواد سبك</v>
      </c>
      <c r="G3226" s="154" t="s">
        <v>2934</v>
      </c>
      <c r="H3226" s="155">
        <v>26228</v>
      </c>
      <c r="I3226" s="154" t="s">
        <v>1456</v>
      </c>
      <c r="J3226" s="154" t="s">
        <v>2</v>
      </c>
      <c r="K3226" s="156">
        <v>1</v>
      </c>
      <c r="L3226" s="154" t="s">
        <v>3</v>
      </c>
      <c r="M3226" s="154" t="s">
        <v>47</v>
      </c>
      <c r="N3226" s="154" t="s">
        <v>1119</v>
      </c>
      <c r="O3226" s="153">
        <v>731</v>
      </c>
      <c r="P3226" s="155">
        <v>1</v>
      </c>
      <c r="Q3226" s="10">
        <f t="shared" si="203"/>
        <v>731</v>
      </c>
    </row>
    <row r="3227" spans="2:17" ht="20.25" customHeight="1">
      <c r="B3227" s="10" t="str">
        <f t="shared" si="204"/>
        <v>دستكش ضد برش سبك471</v>
      </c>
      <c r="C3227" s="10" t="str">
        <f t="shared" si="205"/>
        <v>دستكش ضد برش سبك1402/10/01471</v>
      </c>
      <c r="D3227" s="10" t="str">
        <f>IFERROR(IF(تحویلی!$E$1="","",IF(NOSA!O3227=تحویلی!$E$1,تحویلی!$E$1&amp;COUNTIF(NOSA!$O$1:O3227,تحویلی!$E$1),"")),"")</f>
        <v/>
      </c>
      <c r="E3227" s="10" t="str">
        <f t="shared" si="206"/>
        <v>26231471</v>
      </c>
      <c r="F3227" s="10" t="str">
        <f>IFERROR(VLOOKUP(I3227,DATABASE!$N:$O,2,FALSE),"")</f>
        <v>دستكش ضد برش سبك</v>
      </c>
      <c r="G3227" s="154" t="s">
        <v>2934</v>
      </c>
      <c r="H3227" s="155">
        <v>26231</v>
      </c>
      <c r="I3227" s="154" t="s">
        <v>1442</v>
      </c>
      <c r="J3227" s="154" t="s">
        <v>22</v>
      </c>
      <c r="K3227" s="156">
        <v>1</v>
      </c>
      <c r="L3227" s="154" t="s">
        <v>3</v>
      </c>
      <c r="M3227" s="154" t="s">
        <v>43</v>
      </c>
      <c r="N3227" s="154" t="s">
        <v>274</v>
      </c>
      <c r="O3227" s="153">
        <v>471</v>
      </c>
      <c r="P3227" s="155">
        <v>1</v>
      </c>
      <c r="Q3227" s="10">
        <f t="shared" si="203"/>
        <v>471</v>
      </c>
    </row>
    <row r="3228" spans="2:17" ht="20.25" customHeight="1">
      <c r="B3228" s="10" t="str">
        <f t="shared" si="204"/>
        <v>دستكش ضد برش سبك706</v>
      </c>
      <c r="C3228" s="10" t="str">
        <f t="shared" si="205"/>
        <v>دستكش ضد برش سبك1402/10/02706</v>
      </c>
      <c r="D3228" s="10" t="str">
        <f>IFERROR(IF(تحویلی!$E$1="","",IF(NOSA!O3228=تحویلی!$E$1,تحویلی!$E$1&amp;COUNTIF(NOSA!$O$1:O3228,تحویلی!$E$1),"")),"")</f>
        <v/>
      </c>
      <c r="E3228" s="10" t="str">
        <f t="shared" si="206"/>
        <v>26234706</v>
      </c>
      <c r="F3228" s="10" t="str">
        <f>IFERROR(VLOOKUP(I3228,DATABASE!$N:$O,2,FALSE),"")</f>
        <v>دستكش ضد برش سبك</v>
      </c>
      <c r="G3228" s="3" t="s">
        <v>2935</v>
      </c>
      <c r="H3228" s="4">
        <v>26234</v>
      </c>
      <c r="I3228" s="3" t="s">
        <v>1442</v>
      </c>
      <c r="J3228" s="3" t="s">
        <v>22</v>
      </c>
      <c r="K3228" s="5">
        <v>1</v>
      </c>
      <c r="L3228" s="3" t="s">
        <v>3</v>
      </c>
      <c r="M3228" s="3" t="s">
        <v>40</v>
      </c>
      <c r="N3228" s="3" t="s">
        <v>1344</v>
      </c>
      <c r="O3228" s="1">
        <v>706</v>
      </c>
      <c r="P3228" s="4">
        <v>1</v>
      </c>
      <c r="Q3228" s="10">
        <f t="shared" si="203"/>
        <v>706</v>
      </c>
    </row>
    <row r="3229" spans="2:17" ht="20.25" customHeight="1">
      <c r="B3229" s="10" t="str">
        <f t="shared" si="204"/>
        <v>دستكش كف مواد سبك8</v>
      </c>
      <c r="C3229" s="10" t="str">
        <f t="shared" si="205"/>
        <v>دستكش كف مواد سبك1402/10/028</v>
      </c>
      <c r="D3229" s="10" t="str">
        <f>IFERROR(IF(تحویلی!$E$1="","",IF(NOSA!O3229=تحویلی!$E$1,تحویلی!$E$1&amp;COUNTIF(NOSA!$O$1:O3229,تحویلی!$E$1),"")),"")</f>
        <v/>
      </c>
      <c r="E3229" s="10" t="str">
        <f t="shared" si="206"/>
        <v>262398</v>
      </c>
      <c r="F3229" s="10" t="str">
        <f>IFERROR(VLOOKUP(I3229,DATABASE!$N:$O,2,FALSE),"")</f>
        <v>دستكش كف مواد سبك</v>
      </c>
      <c r="G3229" s="3" t="s">
        <v>2935</v>
      </c>
      <c r="H3229" s="4">
        <v>26239</v>
      </c>
      <c r="I3229" s="3" t="s">
        <v>1456</v>
      </c>
      <c r="J3229" s="3" t="s">
        <v>2</v>
      </c>
      <c r="K3229" s="5">
        <v>1</v>
      </c>
      <c r="L3229" s="3" t="s">
        <v>3</v>
      </c>
      <c r="M3229" s="3" t="s">
        <v>47</v>
      </c>
      <c r="N3229" s="3" t="s">
        <v>144</v>
      </c>
      <c r="O3229" s="1">
        <v>8</v>
      </c>
      <c r="P3229" s="4">
        <v>0</v>
      </c>
      <c r="Q3229" s="10">
        <f t="shared" si="203"/>
        <v>8</v>
      </c>
    </row>
    <row r="3230" spans="2:17" ht="20.25" customHeight="1">
      <c r="B3230" s="10" t="str">
        <f t="shared" si="204"/>
        <v>شيشه مات ماسك جوشكاري717</v>
      </c>
      <c r="C3230" s="10" t="str">
        <f t="shared" si="205"/>
        <v>شيشه مات ماسك جوشكاري1402/10/02717</v>
      </c>
      <c r="D3230" s="10" t="str">
        <f>IFERROR(IF(تحویلی!$E$1="","",IF(NOSA!O3230=تحویلی!$E$1,تحویلی!$E$1&amp;COUNTIF(NOSA!$O$1:O3230,تحویلی!$E$1),"")),"")</f>
        <v/>
      </c>
      <c r="E3230" s="10" t="str">
        <f t="shared" si="206"/>
        <v>26241717</v>
      </c>
      <c r="F3230" s="10" t="str">
        <f>IFERROR(VLOOKUP(I3230,DATABASE!$N:$O,2,FALSE),"")</f>
        <v>شيشه مات ماسك جوشكاري</v>
      </c>
      <c r="G3230" s="3" t="s">
        <v>2935</v>
      </c>
      <c r="H3230" s="4">
        <v>26241</v>
      </c>
      <c r="I3230" s="3" t="s">
        <v>1507</v>
      </c>
      <c r="J3230" s="3" t="s">
        <v>113</v>
      </c>
      <c r="K3230" s="5">
        <v>2</v>
      </c>
      <c r="L3230" s="3" t="s">
        <v>8</v>
      </c>
      <c r="M3230" s="3" t="s">
        <v>189</v>
      </c>
      <c r="N3230" s="3" t="s">
        <v>282</v>
      </c>
      <c r="O3230" s="1">
        <v>717</v>
      </c>
      <c r="P3230" s="4">
        <v>0</v>
      </c>
      <c r="Q3230" s="10">
        <f t="shared" si="203"/>
        <v>717</v>
      </c>
    </row>
    <row r="3231" spans="2:17" ht="20.25" customHeight="1">
      <c r="B3231" s="10" t="str">
        <f t="shared" si="204"/>
        <v>شيشه ماسك جوشكاري ساده717</v>
      </c>
      <c r="C3231" s="10" t="str">
        <f t="shared" si="205"/>
        <v>شيشه ماسك جوشكاري ساده1402/10/02717</v>
      </c>
      <c r="D3231" s="10" t="str">
        <f>IFERROR(IF(تحویلی!$E$1="","",IF(NOSA!O3231=تحویلی!$E$1,تحویلی!$E$1&amp;COUNTIF(NOSA!$O$1:O3231,تحویلی!$E$1),"")),"")</f>
        <v/>
      </c>
      <c r="E3231" s="10" t="str">
        <f t="shared" si="206"/>
        <v>26241717</v>
      </c>
      <c r="F3231" s="10" t="str">
        <f>IFERROR(VLOOKUP(I3231,DATABASE!$N:$O,2,FALSE),"")</f>
        <v>شيشه ماسك جوشكاري ساده</v>
      </c>
      <c r="G3231" s="3" t="s">
        <v>2935</v>
      </c>
      <c r="H3231" s="4">
        <v>26241</v>
      </c>
      <c r="I3231" s="3" t="s">
        <v>1548</v>
      </c>
      <c r="J3231" s="3" t="s">
        <v>111</v>
      </c>
      <c r="K3231" s="5">
        <v>2</v>
      </c>
      <c r="L3231" s="3" t="s">
        <v>8</v>
      </c>
      <c r="M3231" s="3" t="s">
        <v>189</v>
      </c>
      <c r="N3231" s="3" t="s">
        <v>282</v>
      </c>
      <c r="O3231" s="1">
        <v>717</v>
      </c>
      <c r="P3231" s="4">
        <v>0</v>
      </c>
      <c r="Q3231" s="10">
        <f t="shared" ref="Q3231:Q3294" si="207">VALUE(O3231)</f>
        <v>717</v>
      </c>
    </row>
    <row r="3232" spans="2:17" ht="20.25" customHeight="1">
      <c r="B3232" s="10" t="str">
        <f t="shared" si="204"/>
        <v>چكمه ايمني نسوز402</v>
      </c>
      <c r="C3232" s="10" t="str">
        <f t="shared" si="205"/>
        <v>چكمه ايمني نسوز1402/10/02402</v>
      </c>
      <c r="D3232" s="10" t="str">
        <f>IFERROR(IF(تحویلی!$E$1="","",IF(NOSA!O3232=تحویلی!$E$1,تحویلی!$E$1&amp;COUNTIF(NOSA!$O$1:O3232,تحویلی!$E$1),"")),"")</f>
        <v/>
      </c>
      <c r="E3232" s="10" t="str">
        <f t="shared" si="206"/>
        <v>26247402</v>
      </c>
      <c r="F3232" s="10" t="str">
        <f>IFERROR(VLOOKUP(I3232,DATABASE!$N:$O,2,FALSE),"")</f>
        <v>چكمه ايمني نسوز</v>
      </c>
      <c r="G3232" s="3" t="s">
        <v>2935</v>
      </c>
      <c r="H3232" s="4">
        <v>26247</v>
      </c>
      <c r="I3232" s="3" t="s">
        <v>1658</v>
      </c>
      <c r="J3232" s="3" t="s">
        <v>1659</v>
      </c>
      <c r="K3232" s="5">
        <v>1</v>
      </c>
      <c r="L3232" s="3" t="s">
        <v>3</v>
      </c>
      <c r="M3232" s="3" t="s">
        <v>4</v>
      </c>
      <c r="N3232" s="3" t="s">
        <v>68</v>
      </c>
      <c r="O3232" s="1">
        <v>402</v>
      </c>
      <c r="P3232" s="4">
        <v>0</v>
      </c>
      <c r="Q3232" s="10">
        <f t="shared" si="207"/>
        <v>402</v>
      </c>
    </row>
    <row r="3233" spans="2:17" ht="20.25" customHeight="1">
      <c r="B3233" s="10" t="str">
        <f t="shared" si="204"/>
        <v>دستكش استاد كار545</v>
      </c>
      <c r="C3233" s="10" t="str">
        <f t="shared" si="205"/>
        <v>دستكش استاد كار1402/10/02545</v>
      </c>
      <c r="D3233" s="10" t="str">
        <f>IFERROR(IF(تحویلی!$E$1="","",IF(NOSA!O3233=تحویلی!$E$1,تحویلی!$E$1&amp;COUNTIF(NOSA!$O$1:O3233,تحویلی!$E$1),"")),"")</f>
        <v/>
      </c>
      <c r="E3233" s="10" t="str">
        <f t="shared" si="206"/>
        <v>26250545</v>
      </c>
      <c r="F3233" s="10" t="str">
        <f>IFERROR(VLOOKUP(I3233,DATABASE!$N:$O,2,FALSE),"")</f>
        <v>دستكش استاد كار</v>
      </c>
      <c r="G3233" s="3" t="s">
        <v>2935</v>
      </c>
      <c r="H3233" s="4">
        <v>26250</v>
      </c>
      <c r="I3233" s="3" t="s">
        <v>1543</v>
      </c>
      <c r="J3233" s="3" t="s">
        <v>255</v>
      </c>
      <c r="K3233" s="5">
        <v>1</v>
      </c>
      <c r="L3233" s="3" t="s">
        <v>3</v>
      </c>
      <c r="M3233" s="3" t="s">
        <v>19</v>
      </c>
      <c r="N3233" s="3" t="s">
        <v>927</v>
      </c>
      <c r="O3233" s="1">
        <v>545</v>
      </c>
      <c r="P3233" s="4">
        <v>0</v>
      </c>
      <c r="Q3233" s="10">
        <f t="shared" si="207"/>
        <v>545</v>
      </c>
    </row>
    <row r="3234" spans="2:17" ht="20.25" customHeight="1">
      <c r="B3234" s="10" t="str">
        <f t="shared" si="204"/>
        <v>دستكش ضد برش سبك66</v>
      </c>
      <c r="C3234" s="10" t="str">
        <f t="shared" si="205"/>
        <v>دستكش ضد برش سبك1402/10/0266</v>
      </c>
      <c r="D3234" s="10" t="str">
        <f>IFERROR(IF(تحویلی!$E$1="","",IF(NOSA!O3234=تحویلی!$E$1,تحویلی!$E$1&amp;COUNTIF(NOSA!$O$1:O3234,تحویلی!$E$1),"")),"")</f>
        <v/>
      </c>
      <c r="E3234" s="10" t="str">
        <f t="shared" si="206"/>
        <v>2627266</v>
      </c>
      <c r="F3234" s="10" t="str">
        <f>IFERROR(VLOOKUP(I3234,DATABASE!$N:$O,2,FALSE),"")</f>
        <v>دستكش ضد برش سبك</v>
      </c>
      <c r="G3234" s="3" t="s">
        <v>2935</v>
      </c>
      <c r="H3234" s="4">
        <v>26272</v>
      </c>
      <c r="I3234" s="3" t="s">
        <v>1442</v>
      </c>
      <c r="J3234" s="3" t="s">
        <v>22</v>
      </c>
      <c r="K3234" s="5">
        <v>1</v>
      </c>
      <c r="L3234" s="3" t="s">
        <v>3</v>
      </c>
      <c r="M3234" s="3" t="s">
        <v>40</v>
      </c>
      <c r="N3234" s="3" t="s">
        <v>41</v>
      </c>
      <c r="O3234" s="1">
        <v>66</v>
      </c>
      <c r="P3234" s="4">
        <v>1</v>
      </c>
      <c r="Q3234" s="10">
        <f t="shared" si="207"/>
        <v>66</v>
      </c>
    </row>
    <row r="3235" spans="2:17" ht="20.25" customHeight="1">
      <c r="B3235" s="10" t="str">
        <f t="shared" si="204"/>
        <v>كلاه ايمني868</v>
      </c>
      <c r="C3235" s="10" t="str">
        <f t="shared" si="205"/>
        <v>كلاه ايمني1402/10/03868</v>
      </c>
      <c r="D3235" s="10" t="str">
        <f>IFERROR(IF(تحویلی!$E$1="","",IF(NOSA!O3235=تحویلی!$E$1,تحویلی!$E$1&amp;COUNTIF(NOSA!$O$1:O3235,تحویلی!$E$1),"")),"")</f>
        <v/>
      </c>
      <c r="E3235" s="10" t="str">
        <f t="shared" si="206"/>
        <v>26284868</v>
      </c>
      <c r="F3235" s="10" t="str">
        <f>IFERROR(VLOOKUP(I3235,DATABASE!$N:$O,2,FALSE),"")</f>
        <v>كلاه ايمني</v>
      </c>
      <c r="G3235" s="3" t="s">
        <v>2936</v>
      </c>
      <c r="H3235" s="4">
        <v>26284</v>
      </c>
      <c r="I3235" s="3" t="s">
        <v>1476</v>
      </c>
      <c r="J3235" s="3" t="s">
        <v>1647</v>
      </c>
      <c r="K3235" s="5">
        <v>1</v>
      </c>
      <c r="L3235" s="3" t="s">
        <v>8</v>
      </c>
      <c r="M3235" s="3" t="s">
        <v>47</v>
      </c>
      <c r="N3235" s="3" t="s">
        <v>3251</v>
      </c>
      <c r="O3235" s="1">
        <v>868</v>
      </c>
      <c r="P3235" s="4">
        <v>0</v>
      </c>
      <c r="Q3235" s="10">
        <f t="shared" si="207"/>
        <v>868</v>
      </c>
    </row>
    <row r="3236" spans="2:17" ht="20.25" customHeight="1">
      <c r="B3236" s="10" t="str">
        <f t="shared" si="204"/>
        <v>دستكش كف مواد سبك868</v>
      </c>
      <c r="C3236" s="10" t="str">
        <f t="shared" si="205"/>
        <v>دستكش كف مواد سبك1402/10/03868</v>
      </c>
      <c r="D3236" s="10" t="str">
        <f>IFERROR(IF(تحویلی!$E$1="","",IF(NOSA!O3236=تحویلی!$E$1,تحویلی!$E$1&amp;COUNTIF(NOSA!$O$1:O3236,تحویلی!$E$1),"")),"")</f>
        <v/>
      </c>
      <c r="E3236" s="10" t="str">
        <f t="shared" si="206"/>
        <v>26284868</v>
      </c>
      <c r="F3236" s="10" t="str">
        <f>IFERROR(VLOOKUP(I3236,DATABASE!$N:$O,2,FALSE),"")</f>
        <v>دستكش كف مواد سبك</v>
      </c>
      <c r="G3236" s="3" t="s">
        <v>2936</v>
      </c>
      <c r="H3236" s="4">
        <v>26284</v>
      </c>
      <c r="I3236" s="3" t="s">
        <v>1456</v>
      </c>
      <c r="J3236" s="3" t="s">
        <v>2</v>
      </c>
      <c r="K3236" s="5">
        <v>1</v>
      </c>
      <c r="L3236" s="3" t="s">
        <v>3</v>
      </c>
      <c r="M3236" s="3" t="s">
        <v>47</v>
      </c>
      <c r="N3236" s="3" t="s">
        <v>3251</v>
      </c>
      <c r="O3236" s="1">
        <v>868</v>
      </c>
      <c r="P3236" s="4">
        <v>0</v>
      </c>
      <c r="Q3236" s="10">
        <f t="shared" si="207"/>
        <v>868</v>
      </c>
    </row>
    <row r="3237" spans="2:17" ht="20.25" customHeight="1">
      <c r="B3237" s="10" t="str">
        <f t="shared" si="204"/>
        <v>گوشي اير پلاگ868</v>
      </c>
      <c r="C3237" s="10" t="str">
        <f t="shared" si="205"/>
        <v>گوشي اير پلاگ1402/10/03868</v>
      </c>
      <c r="D3237" s="10" t="str">
        <f>IFERROR(IF(تحویلی!$E$1="","",IF(NOSA!O3237=تحویلی!$E$1,تحویلی!$E$1&amp;COUNTIF(NOSA!$O$1:O3237,تحویلی!$E$1),"")),"")</f>
        <v/>
      </c>
      <c r="E3237" s="10" t="str">
        <f t="shared" si="206"/>
        <v>26284868</v>
      </c>
      <c r="F3237" s="10" t="str">
        <f>IFERROR(VLOOKUP(I3237,DATABASE!$N:$O,2,FALSE),"")</f>
        <v>گوشي اير پلاگ</v>
      </c>
      <c r="G3237" s="3" t="s">
        <v>2936</v>
      </c>
      <c r="H3237" s="4">
        <v>26284</v>
      </c>
      <c r="I3237" s="3" t="s">
        <v>1581</v>
      </c>
      <c r="J3237" s="3" t="s">
        <v>124</v>
      </c>
      <c r="K3237" s="5">
        <v>1</v>
      </c>
      <c r="L3237" s="3" t="s">
        <v>8</v>
      </c>
      <c r="M3237" s="3" t="s">
        <v>47</v>
      </c>
      <c r="N3237" s="3" t="s">
        <v>3251</v>
      </c>
      <c r="O3237" s="1">
        <v>868</v>
      </c>
      <c r="P3237" s="4">
        <v>0</v>
      </c>
      <c r="Q3237" s="10">
        <f t="shared" si="207"/>
        <v>868</v>
      </c>
    </row>
    <row r="3238" spans="2:17" ht="20.25" customHeight="1">
      <c r="B3238" s="10" t="str">
        <f t="shared" si="204"/>
        <v>كفش ايمني868</v>
      </c>
      <c r="C3238" s="10" t="str">
        <f t="shared" si="205"/>
        <v>كفش ايمني1402/10/03868</v>
      </c>
      <c r="D3238" s="10" t="str">
        <f>IFERROR(IF(تحویلی!$E$1="","",IF(NOSA!O3238=تحویلی!$E$1,تحویلی!$E$1&amp;COUNTIF(NOSA!$O$1:O3238,تحویلی!$E$1),"")),"")</f>
        <v/>
      </c>
      <c r="E3238" s="10" t="str">
        <f t="shared" si="206"/>
        <v>26284868</v>
      </c>
      <c r="F3238" s="10" t="str">
        <f>IFERROR(VLOOKUP(I3238,DATABASE!$N:$O,2,FALSE),"")</f>
        <v>كفش ايمني</v>
      </c>
      <c r="G3238" s="3" t="s">
        <v>2936</v>
      </c>
      <c r="H3238" s="4">
        <v>26284</v>
      </c>
      <c r="I3238" s="3" t="s">
        <v>1497</v>
      </c>
      <c r="J3238" s="3" t="s">
        <v>2683</v>
      </c>
      <c r="K3238" s="5">
        <v>1</v>
      </c>
      <c r="L3238" s="3" t="s">
        <v>3</v>
      </c>
      <c r="M3238" s="3" t="s">
        <v>47</v>
      </c>
      <c r="N3238" s="3" t="s">
        <v>3251</v>
      </c>
      <c r="O3238" s="1">
        <v>868</v>
      </c>
      <c r="P3238" s="4">
        <v>0</v>
      </c>
      <c r="Q3238" s="10">
        <f t="shared" si="207"/>
        <v>868</v>
      </c>
    </row>
    <row r="3239" spans="2:17" ht="20.25" customHeight="1">
      <c r="B3239" s="10" t="str">
        <f t="shared" si="204"/>
        <v>بند كفش868</v>
      </c>
      <c r="C3239" s="10" t="str">
        <f t="shared" si="205"/>
        <v>بند كفش1402/10/03868</v>
      </c>
      <c r="D3239" s="10" t="str">
        <f>IFERROR(IF(تحویلی!$E$1="","",IF(NOSA!O3239=تحویلی!$E$1,تحویلی!$E$1&amp;COUNTIF(NOSA!$O$1:O3239,تحویلی!$E$1),"")),"")</f>
        <v/>
      </c>
      <c r="E3239" s="10" t="str">
        <f t="shared" si="206"/>
        <v>26284868</v>
      </c>
      <c r="F3239" s="10" t="str">
        <f>IFERROR(VLOOKUP(I3239,DATABASE!$N:$O,2,FALSE),"")</f>
        <v>بند كفش</v>
      </c>
      <c r="G3239" s="3" t="s">
        <v>2936</v>
      </c>
      <c r="H3239" s="4">
        <v>26284</v>
      </c>
      <c r="I3239" s="3" t="s">
        <v>1462</v>
      </c>
      <c r="J3239" s="3" t="s">
        <v>450</v>
      </c>
      <c r="K3239" s="5">
        <v>1</v>
      </c>
      <c r="L3239" s="3" t="s">
        <v>3</v>
      </c>
      <c r="M3239" s="3" t="s">
        <v>47</v>
      </c>
      <c r="N3239" s="3" t="s">
        <v>3251</v>
      </c>
      <c r="O3239" s="1">
        <v>868</v>
      </c>
      <c r="P3239" s="4">
        <v>0</v>
      </c>
      <c r="Q3239" s="10">
        <f t="shared" si="207"/>
        <v>868</v>
      </c>
    </row>
    <row r="3240" spans="2:17" ht="20.25" customHeight="1">
      <c r="B3240" s="10" t="str">
        <f t="shared" si="204"/>
        <v>دستكش ضد برش سبك641</v>
      </c>
      <c r="C3240" s="10" t="str">
        <f t="shared" si="205"/>
        <v>دستكش ضد برش سبك1402/10/03641</v>
      </c>
      <c r="D3240" s="10" t="str">
        <f>IFERROR(IF(تحویلی!$E$1="","",IF(NOSA!O3240=تحویلی!$E$1,تحویلی!$E$1&amp;COUNTIF(NOSA!$O$1:O3240,تحویلی!$E$1),"")),"")</f>
        <v/>
      </c>
      <c r="E3240" s="10" t="str">
        <f t="shared" si="206"/>
        <v>26285641</v>
      </c>
      <c r="F3240" s="10" t="str">
        <f>IFERROR(VLOOKUP(I3240,DATABASE!$N:$O,2,FALSE),"")</f>
        <v>دستكش ضد برش سبك</v>
      </c>
      <c r="G3240" s="3" t="s">
        <v>2936</v>
      </c>
      <c r="H3240" s="4">
        <v>26285</v>
      </c>
      <c r="I3240" s="3" t="s">
        <v>1442</v>
      </c>
      <c r="J3240" s="3" t="s">
        <v>22</v>
      </c>
      <c r="K3240" s="5">
        <v>1</v>
      </c>
      <c r="L3240" s="3" t="s">
        <v>3</v>
      </c>
      <c r="M3240" s="3" t="s">
        <v>47</v>
      </c>
      <c r="N3240" s="3" t="s">
        <v>2689</v>
      </c>
      <c r="O3240" s="1">
        <v>641</v>
      </c>
      <c r="P3240" s="4">
        <v>0</v>
      </c>
      <c r="Q3240" s="10">
        <f t="shared" si="207"/>
        <v>641</v>
      </c>
    </row>
    <row r="3241" spans="2:17" ht="20.25" customHeight="1">
      <c r="B3241" s="10" t="str">
        <f t="shared" si="204"/>
        <v>كمربند برزنتي نواري641</v>
      </c>
      <c r="C3241" s="10" t="str">
        <f t="shared" si="205"/>
        <v>كمربند برزنتي نواري1402/10/03641</v>
      </c>
      <c r="D3241" s="10" t="str">
        <f>IFERROR(IF(تحویلی!$E$1="","",IF(NOSA!O3241=تحویلی!$E$1,تحویلی!$E$1&amp;COUNTIF(NOSA!$O$1:O3241,تحویلی!$E$1),"")),"")</f>
        <v/>
      </c>
      <c r="E3241" s="10" t="str">
        <f t="shared" si="206"/>
        <v>26289641</v>
      </c>
      <c r="F3241" s="10" t="str">
        <f>IFERROR(VLOOKUP(I3241,DATABASE!$N:$O,2,FALSE),"")</f>
        <v>كمربند برزنتي نواري</v>
      </c>
      <c r="G3241" s="3" t="s">
        <v>2936</v>
      </c>
      <c r="H3241" s="4">
        <v>26289</v>
      </c>
      <c r="I3241" s="3" t="s">
        <v>1441</v>
      </c>
      <c r="J3241" s="3" t="s">
        <v>95</v>
      </c>
      <c r="K3241" s="5">
        <v>1</v>
      </c>
      <c r="L3241" s="3" t="s">
        <v>96</v>
      </c>
      <c r="M3241" s="3" t="s">
        <v>47</v>
      </c>
      <c r="N3241" s="3" t="s">
        <v>2689</v>
      </c>
      <c r="O3241" s="1">
        <v>641</v>
      </c>
      <c r="P3241" s="4">
        <v>0</v>
      </c>
      <c r="Q3241" s="10">
        <f t="shared" si="207"/>
        <v>641</v>
      </c>
    </row>
    <row r="3242" spans="2:17" ht="20.25" customHeight="1">
      <c r="B3242" s="10" t="str">
        <f t="shared" si="204"/>
        <v>لباس كار ديرسوز(بلوز) 31</v>
      </c>
      <c r="C3242" s="10" t="str">
        <f t="shared" si="205"/>
        <v>لباس كار ديرسوز(بلوز) 1402/10/0331</v>
      </c>
      <c r="D3242" s="10" t="str">
        <f>IFERROR(IF(تحویلی!$E$1="","",IF(NOSA!O3242=تحویلی!$E$1,تحویلی!$E$1&amp;COUNTIF(NOSA!$O$1:O3242,تحویلی!$E$1),"")),"")</f>
        <v/>
      </c>
      <c r="E3242" s="10" t="str">
        <f t="shared" si="206"/>
        <v>2629631</v>
      </c>
      <c r="F3242" s="10" t="str">
        <f>IFERROR(VLOOKUP(I3242,DATABASE!$N:$O,2,FALSE),"")</f>
        <v xml:space="preserve">لباس كار ديرسوز(بلوز) </v>
      </c>
      <c r="G3242" s="3" t="s">
        <v>2936</v>
      </c>
      <c r="H3242" s="4">
        <v>26296</v>
      </c>
      <c r="I3242" s="3" t="s">
        <v>1703</v>
      </c>
      <c r="J3242" s="3" t="s">
        <v>1704</v>
      </c>
      <c r="K3242" s="5">
        <v>1</v>
      </c>
      <c r="L3242" s="3" t="s">
        <v>8</v>
      </c>
      <c r="M3242" s="3" t="s">
        <v>9</v>
      </c>
      <c r="N3242" s="3" t="s">
        <v>175</v>
      </c>
      <c r="O3242" s="1">
        <v>31</v>
      </c>
      <c r="P3242" s="4">
        <v>0</v>
      </c>
      <c r="Q3242" s="10">
        <f t="shared" si="207"/>
        <v>31</v>
      </c>
    </row>
    <row r="3243" spans="2:17" ht="20.25" customHeight="1">
      <c r="B3243" s="10" t="str">
        <f t="shared" si="204"/>
        <v>لباس كار يكبار مصرف31</v>
      </c>
      <c r="C3243" s="10" t="str">
        <f t="shared" si="205"/>
        <v>لباس كار يكبار مصرف1402/10/0331</v>
      </c>
      <c r="D3243" s="10" t="str">
        <f>IFERROR(IF(تحویلی!$E$1="","",IF(NOSA!O3243=تحویلی!$E$1,تحویلی!$E$1&amp;COUNTIF(NOSA!$O$1:O3243,تحویلی!$E$1),"")),"")</f>
        <v/>
      </c>
      <c r="E3243" s="10" t="str">
        <f t="shared" si="206"/>
        <v>2629631</v>
      </c>
      <c r="F3243" s="10" t="str">
        <f>IFERROR(VLOOKUP(I3243,DATABASE!$N:$O,2,FALSE),"")</f>
        <v>لباس كار يكبار مصرف</v>
      </c>
      <c r="G3243" s="3" t="s">
        <v>2936</v>
      </c>
      <c r="H3243" s="4">
        <v>26296</v>
      </c>
      <c r="I3243" s="3" t="s">
        <v>2319</v>
      </c>
      <c r="J3243" s="3" t="s">
        <v>2790</v>
      </c>
      <c r="K3243" s="5">
        <v>1</v>
      </c>
      <c r="L3243" s="3" t="s">
        <v>8</v>
      </c>
      <c r="M3243" s="3" t="s">
        <v>9</v>
      </c>
      <c r="N3243" s="3" t="s">
        <v>175</v>
      </c>
      <c r="O3243" s="1">
        <v>31</v>
      </c>
      <c r="P3243" s="4">
        <v>0</v>
      </c>
      <c r="Q3243" s="10">
        <f t="shared" si="207"/>
        <v>31</v>
      </c>
    </row>
    <row r="3244" spans="2:17" ht="20.25" customHeight="1">
      <c r="B3244" s="10" t="str">
        <f t="shared" si="204"/>
        <v>كلاه ايمني31</v>
      </c>
      <c r="C3244" s="10" t="str">
        <f t="shared" si="205"/>
        <v>كلاه ايمني1402/10/0331</v>
      </c>
      <c r="D3244" s="10" t="str">
        <f>IFERROR(IF(تحویلی!$E$1="","",IF(NOSA!O3244=تحویلی!$E$1,تحویلی!$E$1&amp;COUNTIF(NOSA!$O$1:O3244,تحویلی!$E$1),"")),"")</f>
        <v/>
      </c>
      <c r="E3244" s="10" t="str">
        <f t="shared" si="206"/>
        <v>2629631</v>
      </c>
      <c r="F3244" s="10" t="str">
        <f>IFERROR(VLOOKUP(I3244,DATABASE!$N:$O,2,FALSE),"")</f>
        <v>كلاه ايمني</v>
      </c>
      <c r="G3244" s="3" t="s">
        <v>2936</v>
      </c>
      <c r="H3244" s="4">
        <v>26296</v>
      </c>
      <c r="I3244" s="3" t="s">
        <v>1505</v>
      </c>
      <c r="J3244" s="3" t="s">
        <v>1628</v>
      </c>
      <c r="K3244" s="5">
        <v>1</v>
      </c>
      <c r="L3244" s="3" t="s">
        <v>8</v>
      </c>
      <c r="M3244" s="3" t="s">
        <v>9</v>
      </c>
      <c r="N3244" s="3" t="s">
        <v>175</v>
      </c>
      <c r="O3244" s="1">
        <v>31</v>
      </c>
      <c r="P3244" s="4">
        <v>0</v>
      </c>
      <c r="Q3244" s="10">
        <f t="shared" si="207"/>
        <v>31</v>
      </c>
    </row>
    <row r="3245" spans="2:17" ht="20.25" customHeight="1">
      <c r="B3245" s="10" t="str">
        <f t="shared" si="204"/>
        <v>لباس كار يكبار مصرف682</v>
      </c>
      <c r="C3245" s="10" t="str">
        <f t="shared" si="205"/>
        <v>لباس كار يكبار مصرف1402/10/03682</v>
      </c>
      <c r="D3245" s="10" t="str">
        <f>IFERROR(IF(تحویلی!$E$1="","",IF(NOSA!O3245=تحویلی!$E$1,تحویلی!$E$1&amp;COUNTIF(NOSA!$O$1:O3245,تحویلی!$E$1),"")),"")</f>
        <v/>
      </c>
      <c r="E3245" s="10" t="str">
        <f t="shared" si="206"/>
        <v>26304682</v>
      </c>
      <c r="F3245" s="10" t="str">
        <f>IFERROR(VLOOKUP(I3245,DATABASE!$N:$O,2,FALSE),"")</f>
        <v>لباس كار يكبار مصرف</v>
      </c>
      <c r="G3245" s="3" t="s">
        <v>2936</v>
      </c>
      <c r="H3245" s="4">
        <v>26304</v>
      </c>
      <c r="I3245" s="3" t="s">
        <v>2319</v>
      </c>
      <c r="J3245" s="3" t="s">
        <v>2790</v>
      </c>
      <c r="K3245" s="5">
        <v>1</v>
      </c>
      <c r="L3245" s="3" t="s">
        <v>8</v>
      </c>
      <c r="M3245" s="3" t="s">
        <v>25</v>
      </c>
      <c r="N3245" s="3" t="s">
        <v>3252</v>
      </c>
      <c r="O3245" s="1">
        <v>682</v>
      </c>
      <c r="P3245" s="4">
        <v>0</v>
      </c>
      <c r="Q3245" s="10">
        <f t="shared" si="207"/>
        <v>682</v>
      </c>
    </row>
    <row r="3246" spans="2:17" ht="20.25" customHeight="1">
      <c r="B3246" s="10" t="str">
        <f t="shared" si="204"/>
        <v>لباس كار ديرسوز(بلوز) 682</v>
      </c>
      <c r="C3246" s="10" t="str">
        <f t="shared" si="205"/>
        <v>لباس كار ديرسوز(بلوز) 1402/10/03682</v>
      </c>
      <c r="D3246" s="10" t="str">
        <f>IFERROR(IF(تحویلی!$E$1="","",IF(NOSA!O3246=تحویلی!$E$1,تحویلی!$E$1&amp;COUNTIF(NOSA!$O$1:O3246,تحویلی!$E$1),"")),"")</f>
        <v/>
      </c>
      <c r="E3246" s="10" t="str">
        <f t="shared" si="206"/>
        <v>26304682</v>
      </c>
      <c r="F3246" s="10" t="str">
        <f>IFERROR(VLOOKUP(I3246,DATABASE!$N:$O,2,FALSE),"")</f>
        <v xml:space="preserve">لباس كار ديرسوز(بلوز) </v>
      </c>
      <c r="G3246" s="3" t="s">
        <v>2936</v>
      </c>
      <c r="H3246" s="4">
        <v>26304</v>
      </c>
      <c r="I3246" s="3" t="s">
        <v>2315</v>
      </c>
      <c r="J3246" s="3" t="s">
        <v>2667</v>
      </c>
      <c r="K3246" s="5">
        <v>1</v>
      </c>
      <c r="L3246" s="3" t="s">
        <v>8</v>
      </c>
      <c r="M3246" s="3" t="s">
        <v>25</v>
      </c>
      <c r="N3246" s="3" t="s">
        <v>3252</v>
      </c>
      <c r="O3246" s="1">
        <v>682</v>
      </c>
      <c r="P3246" s="4">
        <v>0</v>
      </c>
      <c r="Q3246" s="10">
        <f t="shared" si="207"/>
        <v>682</v>
      </c>
    </row>
    <row r="3247" spans="2:17" ht="20.25" customHeight="1">
      <c r="B3247" s="10" t="str">
        <f t="shared" si="204"/>
        <v>لباس كار ديرسوز(بلوز) 313</v>
      </c>
      <c r="C3247" s="10" t="str">
        <f t="shared" si="205"/>
        <v>لباس كار ديرسوز(بلوز) 1402/10/03313</v>
      </c>
      <c r="D3247" s="10" t="str">
        <f>IFERROR(IF(تحویلی!$E$1="","",IF(NOSA!O3247=تحویلی!$E$1,تحویلی!$E$1&amp;COUNTIF(NOSA!$O$1:O3247,تحویلی!$E$1),"")),"")</f>
        <v/>
      </c>
      <c r="E3247" s="10" t="str">
        <f t="shared" si="206"/>
        <v>26309313</v>
      </c>
      <c r="F3247" s="10" t="str">
        <f>IFERROR(VLOOKUP(I3247,DATABASE!$N:$O,2,FALSE),"")</f>
        <v xml:space="preserve">لباس كار ديرسوز(بلوز) </v>
      </c>
      <c r="G3247" s="3" t="s">
        <v>2936</v>
      </c>
      <c r="H3247" s="4">
        <v>26309</v>
      </c>
      <c r="I3247" s="3" t="s">
        <v>1703</v>
      </c>
      <c r="J3247" s="3" t="s">
        <v>1704</v>
      </c>
      <c r="K3247" s="5">
        <v>1</v>
      </c>
      <c r="L3247" s="3" t="s">
        <v>8</v>
      </c>
      <c r="M3247" s="3" t="s">
        <v>9</v>
      </c>
      <c r="N3247" s="3" t="s">
        <v>125</v>
      </c>
      <c r="O3247" s="1">
        <v>313</v>
      </c>
      <c r="P3247" s="4">
        <v>0</v>
      </c>
      <c r="Q3247" s="10">
        <f t="shared" si="207"/>
        <v>313</v>
      </c>
    </row>
    <row r="3248" spans="2:17" ht="20.25" customHeight="1">
      <c r="B3248" s="10" t="str">
        <f t="shared" si="204"/>
        <v>لباس زير زمستاني- بلوز و شلوار52</v>
      </c>
      <c r="C3248" s="10" t="str">
        <f t="shared" si="205"/>
        <v>لباس زير زمستاني- بلوز و شلوار1402/10/0352</v>
      </c>
      <c r="D3248" s="10" t="str">
        <f>IFERROR(IF(تحویلی!$E$1="","",IF(NOSA!O3248=تحویلی!$E$1,تحویلی!$E$1&amp;COUNTIF(NOSA!$O$1:O3248,تحویلی!$E$1),"")),"")</f>
        <v/>
      </c>
      <c r="E3248" s="10" t="str">
        <f t="shared" si="206"/>
        <v>2631252</v>
      </c>
      <c r="F3248" s="10" t="str">
        <f>IFERROR(VLOOKUP(I3248,DATABASE!$N:$O,2,FALSE),"")</f>
        <v>لباس زير زمستاني- بلوز و شلوار</v>
      </c>
      <c r="G3248" s="3" t="s">
        <v>2936</v>
      </c>
      <c r="H3248" s="4">
        <v>26312</v>
      </c>
      <c r="I3248" s="3" t="s">
        <v>2361</v>
      </c>
      <c r="J3248" s="3" t="s">
        <v>2826</v>
      </c>
      <c r="K3248" s="5">
        <v>1</v>
      </c>
      <c r="L3248" s="3" t="s">
        <v>28</v>
      </c>
      <c r="M3248" s="3" t="s">
        <v>19</v>
      </c>
      <c r="N3248" s="3" t="s">
        <v>75</v>
      </c>
      <c r="O3248" s="1">
        <v>52</v>
      </c>
      <c r="P3248" s="4">
        <v>0</v>
      </c>
      <c r="Q3248" s="10">
        <f t="shared" si="207"/>
        <v>52</v>
      </c>
    </row>
    <row r="3249" spans="2:17" ht="20.25" customHeight="1">
      <c r="B3249" s="10" t="str">
        <f t="shared" si="204"/>
        <v>دستكش ساق بلند نسوز768</v>
      </c>
      <c r="C3249" s="10" t="str">
        <f t="shared" si="205"/>
        <v>دستكش ساق بلند نسوز1402/10/03768</v>
      </c>
      <c r="D3249" s="10" t="str">
        <f>IFERROR(IF(تحویلی!$E$1="","",IF(NOSA!O3249=تحویلی!$E$1,تحویلی!$E$1&amp;COUNTIF(NOSA!$O$1:O3249,تحویلی!$E$1),"")),"")</f>
        <v/>
      </c>
      <c r="E3249" s="10" t="str">
        <f t="shared" si="206"/>
        <v>26315768</v>
      </c>
      <c r="F3249" s="10" t="str">
        <f>IFERROR(VLOOKUP(I3249,DATABASE!$N:$O,2,FALSE),"")</f>
        <v>دستكش ساق بلند نسوز</v>
      </c>
      <c r="G3249" s="3" t="s">
        <v>2936</v>
      </c>
      <c r="H3249" s="4">
        <v>26315</v>
      </c>
      <c r="I3249" s="3" t="s">
        <v>1461</v>
      </c>
      <c r="J3249" s="3" t="s">
        <v>34</v>
      </c>
      <c r="K3249" s="5">
        <v>1</v>
      </c>
      <c r="L3249" s="3" t="s">
        <v>3</v>
      </c>
      <c r="M3249" s="3" t="s">
        <v>25</v>
      </c>
      <c r="N3249" s="3" t="s">
        <v>2752</v>
      </c>
      <c r="O3249" s="1">
        <v>768</v>
      </c>
      <c r="P3249" s="4">
        <v>1</v>
      </c>
      <c r="Q3249" s="10">
        <f t="shared" si="207"/>
        <v>768</v>
      </c>
    </row>
    <row r="3250" spans="2:17" ht="20.25" customHeight="1">
      <c r="B3250" s="10" t="str">
        <f t="shared" si="204"/>
        <v>كمربند برزنتي نواري768</v>
      </c>
      <c r="C3250" s="10" t="str">
        <f t="shared" si="205"/>
        <v>كمربند برزنتي نواري1402/10/03768</v>
      </c>
      <c r="D3250" s="10" t="str">
        <f>IFERROR(IF(تحویلی!$E$1="","",IF(NOSA!O3250=تحویلی!$E$1,تحویلی!$E$1&amp;COUNTIF(NOSA!$O$1:O3250,تحویلی!$E$1),"")),"")</f>
        <v/>
      </c>
      <c r="E3250" s="10" t="str">
        <f t="shared" si="206"/>
        <v>26315768</v>
      </c>
      <c r="F3250" s="10" t="str">
        <f>IFERROR(VLOOKUP(I3250,DATABASE!$N:$O,2,FALSE),"")</f>
        <v>كمربند برزنتي نواري</v>
      </c>
      <c r="G3250" s="3" t="s">
        <v>2936</v>
      </c>
      <c r="H3250" s="4">
        <v>26315</v>
      </c>
      <c r="I3250" s="3" t="s">
        <v>1441</v>
      </c>
      <c r="J3250" s="3" t="s">
        <v>95</v>
      </c>
      <c r="K3250" s="5">
        <v>1</v>
      </c>
      <c r="L3250" s="3" t="s">
        <v>96</v>
      </c>
      <c r="M3250" s="3" t="s">
        <v>25</v>
      </c>
      <c r="N3250" s="3" t="s">
        <v>2752</v>
      </c>
      <c r="O3250" s="1">
        <v>768</v>
      </c>
      <c r="P3250" s="4">
        <v>0</v>
      </c>
      <c r="Q3250" s="10">
        <f t="shared" si="207"/>
        <v>768</v>
      </c>
    </row>
    <row r="3251" spans="2:17" ht="20.25" customHeight="1">
      <c r="B3251" s="10" t="str">
        <f t="shared" si="204"/>
        <v>دستكش ضد برش سبك5</v>
      </c>
      <c r="C3251" s="10" t="str">
        <f t="shared" si="205"/>
        <v>دستكش ضد برش سبك1402/10/035</v>
      </c>
      <c r="D3251" s="10" t="str">
        <f>IFERROR(IF(تحویلی!$E$1="","",IF(NOSA!O3251=تحویلی!$E$1,تحویلی!$E$1&amp;COUNTIF(NOSA!$O$1:O3251,تحویلی!$E$1),"")),"")</f>
        <v/>
      </c>
      <c r="E3251" s="10" t="str">
        <f t="shared" si="206"/>
        <v>263175</v>
      </c>
      <c r="F3251" s="10" t="str">
        <f>IFERROR(VLOOKUP(I3251,DATABASE!$N:$O,2,FALSE),"")</f>
        <v>دستكش ضد برش سبك</v>
      </c>
      <c r="G3251" s="3" t="s">
        <v>2936</v>
      </c>
      <c r="H3251" s="4">
        <v>26317</v>
      </c>
      <c r="I3251" s="3" t="s">
        <v>1442</v>
      </c>
      <c r="J3251" s="3" t="s">
        <v>22</v>
      </c>
      <c r="K3251" s="5">
        <v>1</v>
      </c>
      <c r="L3251" s="3" t="s">
        <v>3</v>
      </c>
      <c r="M3251" s="3" t="s">
        <v>43</v>
      </c>
      <c r="N3251" s="3" t="s">
        <v>3214</v>
      </c>
      <c r="O3251" s="1">
        <v>5</v>
      </c>
      <c r="P3251" s="4">
        <v>1</v>
      </c>
      <c r="Q3251" s="10">
        <f t="shared" si="207"/>
        <v>5</v>
      </c>
    </row>
    <row r="3252" spans="2:17" ht="20.25" customHeight="1">
      <c r="B3252" s="10" t="str">
        <f t="shared" si="204"/>
        <v>دستكش ضد برش سبك221</v>
      </c>
      <c r="C3252" s="10" t="str">
        <f t="shared" si="205"/>
        <v>دستكش ضد برش سبك1402/10/03221</v>
      </c>
      <c r="D3252" s="10" t="str">
        <f>IFERROR(IF(تحویلی!$E$1="","",IF(NOSA!O3252=تحویلی!$E$1,تحویلی!$E$1&amp;COUNTIF(NOSA!$O$1:O3252,تحویلی!$E$1),"")),"")</f>
        <v/>
      </c>
      <c r="E3252" s="10" t="str">
        <f t="shared" si="206"/>
        <v>26319221</v>
      </c>
      <c r="F3252" s="10" t="str">
        <f>IFERROR(VLOOKUP(I3252,DATABASE!$N:$O,2,FALSE),"")</f>
        <v>دستكش ضد برش سبك</v>
      </c>
      <c r="G3252" s="3" t="s">
        <v>2936</v>
      </c>
      <c r="H3252" s="4">
        <v>26319</v>
      </c>
      <c r="I3252" s="3" t="s">
        <v>1442</v>
      </c>
      <c r="J3252" s="3" t="s">
        <v>22</v>
      </c>
      <c r="K3252" s="5">
        <v>1</v>
      </c>
      <c r="L3252" s="3" t="s">
        <v>3</v>
      </c>
      <c r="M3252" s="3" t="s">
        <v>9</v>
      </c>
      <c r="N3252" s="3" t="s">
        <v>2703</v>
      </c>
      <c r="O3252" s="1">
        <v>221</v>
      </c>
      <c r="P3252" s="4">
        <v>1</v>
      </c>
      <c r="Q3252" s="10">
        <f t="shared" si="207"/>
        <v>221</v>
      </c>
    </row>
    <row r="3253" spans="2:17" ht="20.25" customHeight="1">
      <c r="B3253" s="10" t="str">
        <f t="shared" si="204"/>
        <v>دستكش كف مواد سبك673</v>
      </c>
      <c r="C3253" s="10" t="str">
        <f t="shared" si="205"/>
        <v>دستكش كف مواد سبك1402/10/03673</v>
      </c>
      <c r="D3253" s="10" t="str">
        <f>IFERROR(IF(تحویلی!$E$1="","",IF(NOSA!O3253=تحویلی!$E$1,تحویلی!$E$1&amp;COUNTIF(NOSA!$O$1:O3253,تحویلی!$E$1),"")),"")</f>
        <v/>
      </c>
      <c r="E3253" s="10" t="str">
        <f t="shared" si="206"/>
        <v>26323673</v>
      </c>
      <c r="F3253" s="10" t="str">
        <f>IFERROR(VLOOKUP(I3253,DATABASE!$N:$O,2,FALSE),"")</f>
        <v>دستكش كف مواد سبك</v>
      </c>
      <c r="G3253" s="154" t="s">
        <v>2936</v>
      </c>
      <c r="H3253" s="155">
        <v>26323</v>
      </c>
      <c r="I3253" s="154" t="s">
        <v>1456</v>
      </c>
      <c r="J3253" s="154" t="s">
        <v>2</v>
      </c>
      <c r="K3253" s="156">
        <v>1</v>
      </c>
      <c r="L3253" s="154" t="s">
        <v>3</v>
      </c>
      <c r="M3253" s="154" t="s">
        <v>47</v>
      </c>
      <c r="N3253" s="154" t="s">
        <v>311</v>
      </c>
      <c r="O3253" s="153">
        <v>673</v>
      </c>
      <c r="P3253" s="155">
        <v>1</v>
      </c>
      <c r="Q3253" s="10">
        <f t="shared" si="207"/>
        <v>673</v>
      </c>
    </row>
    <row r="3254" spans="2:17" ht="20.25" customHeight="1">
      <c r="B3254" s="10" t="str">
        <f t="shared" si="204"/>
        <v>دستكش ضد برش سبك10027</v>
      </c>
      <c r="C3254" s="10" t="str">
        <f t="shared" si="205"/>
        <v>دستكش ضد برش سبك1402/10/0310027</v>
      </c>
      <c r="D3254" s="10" t="str">
        <f>IFERROR(IF(تحویلی!$E$1="","",IF(NOSA!O3254=تحویلی!$E$1,تحویلی!$E$1&amp;COUNTIF(NOSA!$O$1:O3254,تحویلی!$E$1),"")),"")</f>
        <v/>
      </c>
      <c r="E3254" s="10" t="str">
        <f t="shared" si="206"/>
        <v>2632410027</v>
      </c>
      <c r="F3254" s="10" t="str">
        <f>IFERROR(VLOOKUP(I3254,DATABASE!$N:$O,2,FALSE),"")</f>
        <v>دستكش ضد برش سبك</v>
      </c>
      <c r="G3254" s="154" t="s">
        <v>2936</v>
      </c>
      <c r="H3254" s="155">
        <v>26324</v>
      </c>
      <c r="I3254" s="154" t="s">
        <v>1442</v>
      </c>
      <c r="J3254" s="154" t="s">
        <v>22</v>
      </c>
      <c r="K3254" s="156">
        <v>1</v>
      </c>
      <c r="L3254" s="154" t="s">
        <v>3</v>
      </c>
      <c r="M3254" s="154" t="s">
        <v>9</v>
      </c>
      <c r="N3254" s="154" t="s">
        <v>3253</v>
      </c>
      <c r="O3254" s="153">
        <v>10027</v>
      </c>
      <c r="P3254" s="155">
        <v>0</v>
      </c>
      <c r="Q3254" s="10">
        <f t="shared" si="207"/>
        <v>10027</v>
      </c>
    </row>
    <row r="3255" spans="2:17" ht="20.25" customHeight="1">
      <c r="B3255" s="10" t="str">
        <f t="shared" si="204"/>
        <v>دستكش ضد برش سبك10030</v>
      </c>
      <c r="C3255" s="10" t="str">
        <f t="shared" si="205"/>
        <v>دستكش ضد برش سبك1402/10/0310030</v>
      </c>
      <c r="D3255" s="10" t="str">
        <f>IFERROR(IF(تحویلی!$E$1="","",IF(NOSA!O3255=تحویلی!$E$1,تحویلی!$E$1&amp;COUNTIF(NOSA!$O$1:O3255,تحویلی!$E$1),"")),"")</f>
        <v/>
      </c>
      <c r="E3255" s="10" t="str">
        <f t="shared" si="206"/>
        <v>2632410030</v>
      </c>
      <c r="F3255" s="10" t="str">
        <f>IFERROR(VLOOKUP(I3255,DATABASE!$N:$O,2,FALSE),"")</f>
        <v>دستكش ضد برش سبك</v>
      </c>
      <c r="G3255" s="154" t="s">
        <v>2936</v>
      </c>
      <c r="H3255" s="155">
        <v>26324</v>
      </c>
      <c r="I3255" s="154" t="s">
        <v>1442</v>
      </c>
      <c r="J3255" s="154" t="s">
        <v>22</v>
      </c>
      <c r="K3255" s="156">
        <v>1</v>
      </c>
      <c r="L3255" s="154" t="s">
        <v>3</v>
      </c>
      <c r="M3255" s="154" t="s">
        <v>9</v>
      </c>
      <c r="N3255" s="154" t="s">
        <v>1627</v>
      </c>
      <c r="O3255" s="153">
        <v>10030</v>
      </c>
      <c r="P3255" s="155">
        <v>0</v>
      </c>
      <c r="Q3255" s="10">
        <f t="shared" si="207"/>
        <v>10030</v>
      </c>
    </row>
    <row r="3256" spans="2:17" ht="20.25" customHeight="1">
      <c r="B3256" s="10" t="str">
        <f t="shared" si="204"/>
        <v>شيشه مات ماسك جوشكاري460</v>
      </c>
      <c r="C3256" s="10" t="str">
        <f t="shared" si="205"/>
        <v>شيشه مات ماسك جوشكاري1402/10/03460</v>
      </c>
      <c r="D3256" s="10" t="str">
        <f>IFERROR(IF(تحویلی!$E$1="","",IF(NOSA!O3256=تحویلی!$E$1,تحویلی!$E$1&amp;COUNTIF(NOSA!$O$1:O3256,تحویلی!$E$1),"")),"")</f>
        <v/>
      </c>
      <c r="E3256" s="10" t="str">
        <f t="shared" si="206"/>
        <v>26325460</v>
      </c>
      <c r="F3256" s="10" t="str">
        <f>IFERROR(VLOOKUP(I3256,DATABASE!$N:$O,2,FALSE),"")</f>
        <v>شيشه مات ماسك جوشكاري</v>
      </c>
      <c r="G3256" s="154" t="s">
        <v>2936</v>
      </c>
      <c r="H3256" s="155">
        <v>26325</v>
      </c>
      <c r="I3256" s="154" t="s">
        <v>1507</v>
      </c>
      <c r="J3256" s="154" t="s">
        <v>113</v>
      </c>
      <c r="K3256" s="156">
        <v>1</v>
      </c>
      <c r="L3256" s="154" t="s">
        <v>8</v>
      </c>
      <c r="M3256" s="154" t="s">
        <v>47</v>
      </c>
      <c r="N3256" s="154" t="s">
        <v>2765</v>
      </c>
      <c r="O3256" s="153">
        <v>460</v>
      </c>
      <c r="P3256" s="155">
        <v>0</v>
      </c>
      <c r="Q3256" s="10">
        <f t="shared" si="207"/>
        <v>460</v>
      </c>
    </row>
    <row r="3257" spans="2:17" ht="20.25" customHeight="1">
      <c r="B3257" s="10" t="str">
        <f t="shared" si="204"/>
        <v>شيشه ماسك جوشكاري ساده460</v>
      </c>
      <c r="C3257" s="10" t="str">
        <f t="shared" si="205"/>
        <v>شيشه ماسك جوشكاري ساده1402/10/03460</v>
      </c>
      <c r="D3257" s="10" t="str">
        <f>IFERROR(IF(تحویلی!$E$1="","",IF(NOSA!O3257=تحویلی!$E$1,تحویلی!$E$1&amp;COUNTIF(NOSA!$O$1:O3257,تحویلی!$E$1),"")),"")</f>
        <v/>
      </c>
      <c r="E3257" s="10" t="str">
        <f t="shared" si="206"/>
        <v>26325460</v>
      </c>
      <c r="F3257" s="10" t="str">
        <f>IFERROR(VLOOKUP(I3257,DATABASE!$N:$O,2,FALSE),"")</f>
        <v>شيشه ماسك جوشكاري ساده</v>
      </c>
      <c r="G3257" s="154" t="s">
        <v>2936</v>
      </c>
      <c r="H3257" s="155">
        <v>26325</v>
      </c>
      <c r="I3257" s="154" t="s">
        <v>1548</v>
      </c>
      <c r="J3257" s="154" t="s">
        <v>111</v>
      </c>
      <c r="K3257" s="156">
        <v>1</v>
      </c>
      <c r="L3257" s="154" t="s">
        <v>8</v>
      </c>
      <c r="M3257" s="154" t="s">
        <v>47</v>
      </c>
      <c r="N3257" s="154" t="s">
        <v>2765</v>
      </c>
      <c r="O3257" s="153">
        <v>460</v>
      </c>
      <c r="P3257" s="155">
        <v>0</v>
      </c>
      <c r="Q3257" s="10">
        <f t="shared" si="207"/>
        <v>460</v>
      </c>
    </row>
    <row r="3258" spans="2:17" ht="20.25" customHeight="1">
      <c r="B3258" s="10" t="str">
        <f t="shared" si="204"/>
        <v>دستكش ضد برش سبك855</v>
      </c>
      <c r="C3258" s="10" t="str">
        <f t="shared" si="205"/>
        <v>دستكش ضد برش سبك1402/10/04855</v>
      </c>
      <c r="D3258" s="10" t="str">
        <f>IFERROR(IF(تحویلی!$E$1="","",IF(NOSA!O3258=تحویلی!$E$1,تحویلی!$E$1&amp;COUNTIF(NOSA!$O$1:O3258,تحویلی!$E$1),"")),"")</f>
        <v/>
      </c>
      <c r="E3258" s="10" t="str">
        <f t="shared" si="206"/>
        <v>26336855</v>
      </c>
      <c r="F3258" s="10" t="str">
        <f>IFERROR(VLOOKUP(I3258,DATABASE!$N:$O,2,FALSE),"")</f>
        <v>دستكش ضد برش سبك</v>
      </c>
      <c r="G3258" s="154" t="s">
        <v>2937</v>
      </c>
      <c r="H3258" s="155">
        <v>26336</v>
      </c>
      <c r="I3258" s="154" t="s">
        <v>1442</v>
      </c>
      <c r="J3258" s="154" t="s">
        <v>22</v>
      </c>
      <c r="K3258" s="156">
        <v>1</v>
      </c>
      <c r="L3258" s="154" t="s">
        <v>3</v>
      </c>
      <c r="M3258" s="154" t="s">
        <v>47</v>
      </c>
      <c r="N3258" s="154" t="s">
        <v>2792</v>
      </c>
      <c r="O3258" s="153">
        <v>855</v>
      </c>
      <c r="P3258" s="155">
        <v>0</v>
      </c>
      <c r="Q3258" s="10">
        <f t="shared" si="207"/>
        <v>855</v>
      </c>
    </row>
    <row r="3259" spans="2:17" ht="20.25" customHeight="1">
      <c r="B3259" s="10" t="str">
        <f t="shared" si="204"/>
        <v>كمربند برزنتي نواري849</v>
      </c>
      <c r="C3259" s="10" t="str">
        <f t="shared" si="205"/>
        <v>كمربند برزنتي نواري1402/10/04849</v>
      </c>
      <c r="D3259" s="10" t="str">
        <f>IFERROR(IF(تحویلی!$E$1="","",IF(NOSA!O3259=تحویلی!$E$1,تحویلی!$E$1&amp;COUNTIF(NOSA!$O$1:O3259,تحویلی!$E$1),"")),"")</f>
        <v/>
      </c>
      <c r="E3259" s="10" t="str">
        <f t="shared" si="206"/>
        <v>26344849</v>
      </c>
      <c r="F3259" s="10" t="str">
        <f>IFERROR(VLOOKUP(I3259,DATABASE!$N:$O,2,FALSE),"")</f>
        <v>كمربند برزنتي نواري</v>
      </c>
      <c r="G3259" s="154" t="s">
        <v>2937</v>
      </c>
      <c r="H3259" s="155">
        <v>26344</v>
      </c>
      <c r="I3259" s="154" t="s">
        <v>1441</v>
      </c>
      <c r="J3259" s="154" t="s">
        <v>95</v>
      </c>
      <c r="K3259" s="156">
        <v>1</v>
      </c>
      <c r="L3259" s="154" t="s">
        <v>96</v>
      </c>
      <c r="M3259" s="154" t="s">
        <v>19</v>
      </c>
      <c r="N3259" s="154" t="s">
        <v>968</v>
      </c>
      <c r="O3259" s="153">
        <v>849</v>
      </c>
      <c r="P3259" s="155">
        <v>0</v>
      </c>
      <c r="Q3259" s="10">
        <f t="shared" si="207"/>
        <v>849</v>
      </c>
    </row>
    <row r="3260" spans="2:17" ht="20.25" customHeight="1">
      <c r="B3260" s="10" t="str">
        <f t="shared" si="204"/>
        <v>لباس كار ديرسوز(شلوار) 773</v>
      </c>
      <c r="C3260" s="10" t="str">
        <f t="shared" si="205"/>
        <v>لباس كار ديرسوز(شلوار) 1402/10/04773</v>
      </c>
      <c r="D3260" s="10" t="str">
        <f>IFERROR(IF(تحویلی!$E$1="","",IF(NOSA!O3260=تحویلی!$E$1,تحویلی!$E$1&amp;COUNTIF(NOSA!$O$1:O3260,تحویلی!$E$1),"")),"")</f>
        <v/>
      </c>
      <c r="E3260" s="10" t="str">
        <f t="shared" si="206"/>
        <v>26348773</v>
      </c>
      <c r="F3260" s="10" t="str">
        <f>IFERROR(VLOOKUP(I3260,DATABASE!$N:$O,2,FALSE),"")</f>
        <v xml:space="preserve">لباس كار ديرسوز(شلوار) </v>
      </c>
      <c r="G3260" s="154" t="s">
        <v>2937</v>
      </c>
      <c r="H3260" s="155">
        <v>26348</v>
      </c>
      <c r="I3260" s="154" t="s">
        <v>2317</v>
      </c>
      <c r="J3260" s="154" t="s">
        <v>2825</v>
      </c>
      <c r="K3260" s="156">
        <v>1</v>
      </c>
      <c r="L3260" s="154" t="s">
        <v>8</v>
      </c>
      <c r="M3260" s="154" t="s">
        <v>43</v>
      </c>
      <c r="N3260" s="154" t="s">
        <v>3254</v>
      </c>
      <c r="O3260" s="153">
        <v>773</v>
      </c>
      <c r="P3260" s="155">
        <v>0</v>
      </c>
      <c r="Q3260" s="10">
        <f t="shared" si="207"/>
        <v>773</v>
      </c>
    </row>
    <row r="3261" spans="2:17" ht="20.25" customHeight="1">
      <c r="B3261" s="10" t="str">
        <f t="shared" ref="B3261:B3324" si="208">F3261&amp;Q3261</f>
        <v>دستكش ضد برش سبك458</v>
      </c>
      <c r="C3261" s="10" t="str">
        <f t="shared" ref="C3261:C3324" si="209">F3261&amp;G3261&amp;O3261</f>
        <v>دستكش ضد برش سبك1402/10/04458</v>
      </c>
      <c r="D3261" s="10" t="str">
        <f>IFERROR(IF(تحویلی!$E$1="","",IF(NOSA!O3261=تحویلی!$E$1,تحویلی!$E$1&amp;COUNTIF(NOSA!$O$1:O3261,تحویلی!$E$1),"")),"")</f>
        <v/>
      </c>
      <c r="E3261" s="10" t="str">
        <f t="shared" ref="E3261:E3324" si="210">H3261&amp;O3261</f>
        <v>26356458</v>
      </c>
      <c r="F3261" s="10" t="str">
        <f>IFERROR(VLOOKUP(I3261,DATABASE!$N:$O,2,FALSE),"")</f>
        <v>دستكش ضد برش سبك</v>
      </c>
      <c r="G3261" s="154" t="s">
        <v>2937</v>
      </c>
      <c r="H3261" s="155">
        <v>26356</v>
      </c>
      <c r="I3261" s="154" t="s">
        <v>1442</v>
      </c>
      <c r="J3261" s="154" t="s">
        <v>22</v>
      </c>
      <c r="K3261" s="156">
        <v>1</v>
      </c>
      <c r="L3261" s="154" t="s">
        <v>3</v>
      </c>
      <c r="M3261" s="154" t="s">
        <v>4</v>
      </c>
      <c r="N3261" s="154" t="s">
        <v>1017</v>
      </c>
      <c r="O3261" s="153">
        <v>458</v>
      </c>
      <c r="P3261" s="155">
        <v>0</v>
      </c>
      <c r="Q3261" s="10">
        <f t="shared" si="207"/>
        <v>458</v>
      </c>
    </row>
    <row r="3262" spans="2:17" ht="20.25" customHeight="1">
      <c r="B3262" s="10" t="str">
        <f t="shared" si="208"/>
        <v>لباس كار(بلوز و شلوار)756</v>
      </c>
      <c r="C3262" s="10" t="str">
        <f t="shared" si="209"/>
        <v>لباس كار(بلوز و شلوار)1402/10/04756</v>
      </c>
      <c r="D3262" s="10" t="str">
        <f>IFERROR(IF(تحویلی!$E$1="","",IF(NOSA!O3262=تحویلی!$E$1,تحویلی!$E$1&amp;COUNTIF(NOSA!$O$1:O3262,تحویلی!$E$1),"")),"")</f>
        <v/>
      </c>
      <c r="E3262" s="10" t="str">
        <f t="shared" si="210"/>
        <v>26357756</v>
      </c>
      <c r="F3262" s="10" t="str">
        <f>IFERROR(VLOOKUP(I3262,DATABASE!$N:$O,2,FALSE),"")</f>
        <v>لباس كار(بلوز و شلوار)</v>
      </c>
      <c r="G3262" s="154" t="s">
        <v>2937</v>
      </c>
      <c r="H3262" s="155">
        <v>26357</v>
      </c>
      <c r="I3262" s="154" t="s">
        <v>1724</v>
      </c>
      <c r="J3262" s="154" t="s">
        <v>1725</v>
      </c>
      <c r="K3262" s="156">
        <v>1</v>
      </c>
      <c r="L3262" s="154" t="s">
        <v>28</v>
      </c>
      <c r="M3262" s="154" t="s">
        <v>25</v>
      </c>
      <c r="N3262" s="154" t="s">
        <v>939</v>
      </c>
      <c r="O3262" s="153">
        <v>756</v>
      </c>
      <c r="P3262" s="155">
        <v>0</v>
      </c>
      <c r="Q3262" s="10">
        <f t="shared" si="207"/>
        <v>756</v>
      </c>
    </row>
    <row r="3263" spans="2:17" ht="20.25" customHeight="1">
      <c r="B3263" s="10" t="str">
        <f t="shared" si="208"/>
        <v>دستكش ضد برش سبك248</v>
      </c>
      <c r="C3263" s="10" t="str">
        <f t="shared" si="209"/>
        <v>دستكش ضد برش سبك1402/10/04248</v>
      </c>
      <c r="D3263" s="10" t="str">
        <f>IFERROR(IF(تحویلی!$E$1="","",IF(NOSA!O3263=تحویلی!$E$1,تحویلی!$E$1&amp;COUNTIF(NOSA!$O$1:O3263,تحویلی!$E$1),"")),"")</f>
        <v/>
      </c>
      <c r="E3263" s="10" t="str">
        <f t="shared" si="210"/>
        <v>26366248</v>
      </c>
      <c r="F3263" s="10" t="str">
        <f>IFERROR(VLOOKUP(I3263,DATABASE!$N:$O,2,FALSE),"")</f>
        <v>دستكش ضد برش سبك</v>
      </c>
      <c r="G3263" s="154" t="s">
        <v>2937</v>
      </c>
      <c r="H3263" s="155">
        <v>26366</v>
      </c>
      <c r="I3263" s="154" t="s">
        <v>1442</v>
      </c>
      <c r="J3263" s="154" t="s">
        <v>22</v>
      </c>
      <c r="K3263" s="156">
        <v>1</v>
      </c>
      <c r="L3263" s="154" t="s">
        <v>3</v>
      </c>
      <c r="M3263" s="154" t="s">
        <v>4</v>
      </c>
      <c r="N3263" s="154" t="s">
        <v>237</v>
      </c>
      <c r="O3263" s="153">
        <v>248</v>
      </c>
      <c r="P3263" s="155">
        <v>1</v>
      </c>
      <c r="Q3263" s="10">
        <f t="shared" si="207"/>
        <v>248</v>
      </c>
    </row>
    <row r="3264" spans="2:17" ht="20.25" customHeight="1">
      <c r="B3264" s="10" t="str">
        <f t="shared" si="208"/>
        <v>دستكش استاد كار641</v>
      </c>
      <c r="C3264" s="10" t="str">
        <f t="shared" si="209"/>
        <v>دستكش استاد كار1402/10/04641</v>
      </c>
      <c r="D3264" s="10" t="str">
        <f>IFERROR(IF(تحویلی!$E$1="","",IF(NOSA!O3264=تحویلی!$E$1,تحویلی!$E$1&amp;COUNTIF(NOSA!$O$1:O3264,تحویلی!$E$1),"")),"")</f>
        <v/>
      </c>
      <c r="E3264" s="10" t="str">
        <f t="shared" si="210"/>
        <v>26367641</v>
      </c>
      <c r="F3264" s="10" t="str">
        <f>IFERROR(VLOOKUP(I3264,DATABASE!$N:$O,2,FALSE),"")</f>
        <v>دستكش استاد كار</v>
      </c>
      <c r="G3264" s="154" t="s">
        <v>2937</v>
      </c>
      <c r="H3264" s="155">
        <v>26367</v>
      </c>
      <c r="I3264" s="154" t="s">
        <v>1543</v>
      </c>
      <c r="J3264" s="154" t="s">
        <v>255</v>
      </c>
      <c r="K3264" s="156">
        <v>1</v>
      </c>
      <c r="L3264" s="154" t="s">
        <v>3</v>
      </c>
      <c r="M3264" s="154" t="s">
        <v>47</v>
      </c>
      <c r="N3264" s="154" t="s">
        <v>154</v>
      </c>
      <c r="O3264" s="153">
        <v>641</v>
      </c>
      <c r="P3264" s="155">
        <v>0</v>
      </c>
      <c r="Q3264" s="10">
        <f t="shared" si="207"/>
        <v>641</v>
      </c>
    </row>
    <row r="3265" spans="2:17" ht="20.25" customHeight="1">
      <c r="B3265" s="10" t="str">
        <f t="shared" si="208"/>
        <v>دستكش استاد كار780</v>
      </c>
      <c r="C3265" s="10" t="str">
        <f t="shared" si="209"/>
        <v>دستكش استاد كار1402/10/04780</v>
      </c>
      <c r="D3265" s="10" t="str">
        <f>IFERROR(IF(تحویلی!$E$1="","",IF(NOSA!O3265=تحویلی!$E$1,تحویلی!$E$1&amp;COUNTIF(NOSA!$O$1:O3265,تحویلی!$E$1),"")),"")</f>
        <v/>
      </c>
      <c r="E3265" s="10" t="str">
        <f t="shared" si="210"/>
        <v>26368780</v>
      </c>
      <c r="F3265" s="10" t="str">
        <f>IFERROR(VLOOKUP(I3265,DATABASE!$N:$O,2,FALSE),"")</f>
        <v>دستكش استاد كار</v>
      </c>
      <c r="G3265" s="3" t="s">
        <v>2937</v>
      </c>
      <c r="H3265" s="4">
        <v>26368</v>
      </c>
      <c r="I3265" s="3" t="s">
        <v>1543</v>
      </c>
      <c r="J3265" s="3" t="s">
        <v>255</v>
      </c>
      <c r="K3265" s="5">
        <v>1</v>
      </c>
      <c r="L3265" s="3" t="s">
        <v>3</v>
      </c>
      <c r="M3265" s="3" t="s">
        <v>47</v>
      </c>
      <c r="N3265" s="3" t="s">
        <v>1253</v>
      </c>
      <c r="O3265" s="1">
        <v>780</v>
      </c>
      <c r="P3265" s="4">
        <v>0</v>
      </c>
      <c r="Q3265" s="10">
        <f t="shared" si="207"/>
        <v>780</v>
      </c>
    </row>
    <row r="3266" spans="2:17" ht="20.25" customHeight="1">
      <c r="B3266" s="10" t="str">
        <f t="shared" si="208"/>
        <v>دستكش ضد برش سبك780</v>
      </c>
      <c r="C3266" s="10" t="str">
        <f t="shared" si="209"/>
        <v>دستكش ضد برش سبك1402/10/04780</v>
      </c>
      <c r="D3266" s="10" t="str">
        <f>IFERROR(IF(تحویلی!$E$1="","",IF(NOSA!O3266=تحویلی!$E$1,تحویلی!$E$1&amp;COUNTIF(NOSA!$O$1:O3266,تحویلی!$E$1),"")),"")</f>
        <v/>
      </c>
      <c r="E3266" s="10" t="str">
        <f t="shared" si="210"/>
        <v>26368780</v>
      </c>
      <c r="F3266" s="10" t="str">
        <f>IFERROR(VLOOKUP(I3266,DATABASE!$N:$O,2,FALSE),"")</f>
        <v>دستكش ضد برش سبك</v>
      </c>
      <c r="G3266" s="3" t="s">
        <v>2937</v>
      </c>
      <c r="H3266" s="4">
        <v>26368</v>
      </c>
      <c r="I3266" s="3" t="s">
        <v>1442</v>
      </c>
      <c r="J3266" s="3" t="s">
        <v>22</v>
      </c>
      <c r="K3266" s="5">
        <v>1</v>
      </c>
      <c r="L3266" s="3" t="s">
        <v>3</v>
      </c>
      <c r="M3266" s="3" t="s">
        <v>47</v>
      </c>
      <c r="N3266" s="3" t="s">
        <v>1253</v>
      </c>
      <c r="O3266" s="1">
        <v>780</v>
      </c>
      <c r="P3266" s="4">
        <v>0</v>
      </c>
      <c r="Q3266" s="10">
        <f t="shared" si="207"/>
        <v>780</v>
      </c>
    </row>
    <row r="3267" spans="2:17" ht="20.25" customHeight="1">
      <c r="B3267" s="10" t="str">
        <f t="shared" si="208"/>
        <v>كفش ايمني عايق برق733</v>
      </c>
      <c r="C3267" s="10" t="str">
        <f t="shared" si="209"/>
        <v>كفش ايمني عايق برق1402/10/04733</v>
      </c>
      <c r="D3267" s="10" t="str">
        <f>IFERROR(IF(تحویلی!$E$1="","",IF(NOSA!O3267=تحویلی!$E$1,تحویلی!$E$1&amp;COUNTIF(NOSA!$O$1:O3267,تحویلی!$E$1),"")),"")</f>
        <v/>
      </c>
      <c r="E3267" s="10" t="str">
        <f t="shared" si="210"/>
        <v>26371733</v>
      </c>
      <c r="F3267" s="10" t="str">
        <f>IFERROR(VLOOKUP(I3267,DATABASE!$N:$O,2,FALSE),"")</f>
        <v>كفش ايمني عايق برق</v>
      </c>
      <c r="G3267" s="3" t="s">
        <v>2937</v>
      </c>
      <c r="H3267" s="4">
        <v>26371</v>
      </c>
      <c r="I3267" s="3" t="s">
        <v>1589</v>
      </c>
      <c r="J3267" s="3" t="s">
        <v>1651</v>
      </c>
      <c r="K3267" s="5">
        <v>1</v>
      </c>
      <c r="L3267" s="3" t="s">
        <v>3</v>
      </c>
      <c r="M3267" s="3" t="s">
        <v>47</v>
      </c>
      <c r="N3267" s="3" t="s">
        <v>628</v>
      </c>
      <c r="O3267" s="1">
        <v>733</v>
      </c>
      <c r="P3267" s="4">
        <v>1</v>
      </c>
      <c r="Q3267" s="10">
        <f t="shared" si="207"/>
        <v>733</v>
      </c>
    </row>
    <row r="3268" spans="2:17" ht="20.25" customHeight="1">
      <c r="B3268" s="10" t="str">
        <f t="shared" si="208"/>
        <v>دستكش ضد برش سبك866</v>
      </c>
      <c r="C3268" s="10" t="str">
        <f t="shared" si="209"/>
        <v>دستكش ضد برش سبك1402/10/05866</v>
      </c>
      <c r="D3268" s="10" t="str">
        <f>IFERROR(IF(تحویلی!$E$1="","",IF(NOSA!O3268=تحویلی!$E$1,تحویلی!$E$1&amp;COUNTIF(NOSA!$O$1:O3268,تحویلی!$E$1),"")),"")</f>
        <v/>
      </c>
      <c r="E3268" s="10" t="str">
        <f t="shared" si="210"/>
        <v>26376866</v>
      </c>
      <c r="F3268" s="10" t="str">
        <f>IFERROR(VLOOKUP(I3268,DATABASE!$N:$O,2,FALSE),"")</f>
        <v>دستكش ضد برش سبك</v>
      </c>
      <c r="G3268" s="3" t="s">
        <v>2938</v>
      </c>
      <c r="H3268" s="4">
        <v>26376</v>
      </c>
      <c r="I3268" s="3" t="s">
        <v>1442</v>
      </c>
      <c r="J3268" s="3" t="s">
        <v>22</v>
      </c>
      <c r="K3268" s="5">
        <v>1</v>
      </c>
      <c r="L3268" s="3" t="s">
        <v>3</v>
      </c>
      <c r="M3268" s="3" t="s">
        <v>47</v>
      </c>
      <c r="N3268" s="3" t="s">
        <v>3230</v>
      </c>
      <c r="O3268" s="1">
        <v>866</v>
      </c>
      <c r="P3268" s="4">
        <v>1</v>
      </c>
      <c r="Q3268" s="10">
        <f t="shared" si="207"/>
        <v>866</v>
      </c>
    </row>
    <row r="3269" spans="2:17" ht="20.25" customHeight="1">
      <c r="B3269" s="10" t="str">
        <f t="shared" si="208"/>
        <v>دستكش كف مواد سبك861</v>
      </c>
      <c r="C3269" s="10" t="str">
        <f t="shared" si="209"/>
        <v>دستكش كف مواد سبك1402/10/05861</v>
      </c>
      <c r="D3269" s="10" t="str">
        <f>IFERROR(IF(تحویلی!$E$1="","",IF(NOSA!O3269=تحویلی!$E$1,تحویلی!$E$1&amp;COUNTIF(NOSA!$O$1:O3269,تحویلی!$E$1),"")),"")</f>
        <v/>
      </c>
      <c r="E3269" s="10" t="str">
        <f t="shared" si="210"/>
        <v>26378861</v>
      </c>
      <c r="F3269" s="10" t="str">
        <f>IFERROR(VLOOKUP(I3269,DATABASE!$N:$O,2,FALSE),"")</f>
        <v>دستكش كف مواد سبك</v>
      </c>
      <c r="G3269" s="3" t="s">
        <v>2938</v>
      </c>
      <c r="H3269" s="4">
        <v>26378</v>
      </c>
      <c r="I3269" s="3" t="s">
        <v>1456</v>
      </c>
      <c r="J3269" s="3" t="s">
        <v>2</v>
      </c>
      <c r="K3269" s="5">
        <v>1</v>
      </c>
      <c r="L3269" s="3" t="s">
        <v>3</v>
      </c>
      <c r="M3269" s="3" t="s">
        <v>47</v>
      </c>
      <c r="N3269" s="3" t="s">
        <v>3233</v>
      </c>
      <c r="O3269" s="1">
        <v>861</v>
      </c>
      <c r="P3269" s="4">
        <v>0</v>
      </c>
      <c r="Q3269" s="10">
        <f t="shared" si="207"/>
        <v>861</v>
      </c>
    </row>
    <row r="3270" spans="2:17" ht="20.25" customHeight="1">
      <c r="B3270" s="10" t="str">
        <f t="shared" si="208"/>
        <v>دستكش ضد برش سبك827</v>
      </c>
      <c r="C3270" s="10" t="str">
        <f t="shared" si="209"/>
        <v>دستكش ضد برش سبك1402/10/05827</v>
      </c>
      <c r="D3270" s="10" t="str">
        <f>IFERROR(IF(تحویلی!$E$1="","",IF(NOSA!O3270=تحویلی!$E$1,تحویلی!$E$1&amp;COUNTIF(NOSA!$O$1:O3270,تحویلی!$E$1),"")),"")</f>
        <v/>
      </c>
      <c r="E3270" s="10" t="str">
        <f t="shared" si="210"/>
        <v>26381827</v>
      </c>
      <c r="F3270" s="10" t="str">
        <f>IFERROR(VLOOKUP(I3270,DATABASE!$N:$O,2,FALSE),"")</f>
        <v>دستكش ضد برش سبك</v>
      </c>
      <c r="G3270" s="3" t="s">
        <v>2938</v>
      </c>
      <c r="H3270" s="4">
        <v>26381</v>
      </c>
      <c r="I3270" s="3" t="s">
        <v>1442</v>
      </c>
      <c r="J3270" s="3" t="s">
        <v>22</v>
      </c>
      <c r="K3270" s="5">
        <v>1</v>
      </c>
      <c r="L3270" s="3" t="s">
        <v>3</v>
      </c>
      <c r="M3270" s="3" t="s">
        <v>47</v>
      </c>
      <c r="N3270" s="3" t="s">
        <v>2729</v>
      </c>
      <c r="O3270" s="1">
        <v>827</v>
      </c>
      <c r="P3270" s="4">
        <v>1</v>
      </c>
      <c r="Q3270" s="10">
        <f t="shared" si="207"/>
        <v>827</v>
      </c>
    </row>
    <row r="3271" spans="2:17" ht="20.25" customHeight="1">
      <c r="B3271" s="10" t="str">
        <f t="shared" si="208"/>
        <v>لباس كار ديرسوز(بلوز) 580</v>
      </c>
      <c r="C3271" s="10" t="str">
        <f t="shared" si="209"/>
        <v>لباس كار ديرسوز(بلوز) 1402/10/05580</v>
      </c>
      <c r="D3271" s="10" t="str">
        <f>IFERROR(IF(تحویلی!$E$1="","",IF(NOSA!O3271=تحویلی!$E$1,تحویلی!$E$1&amp;COUNTIF(NOSA!$O$1:O3271,تحویلی!$E$1),"")),"")</f>
        <v/>
      </c>
      <c r="E3271" s="10" t="str">
        <f t="shared" si="210"/>
        <v>26384580</v>
      </c>
      <c r="F3271" s="10" t="str">
        <f>IFERROR(VLOOKUP(I3271,DATABASE!$N:$O,2,FALSE),"")</f>
        <v xml:space="preserve">لباس كار ديرسوز(بلوز) </v>
      </c>
      <c r="G3271" s="3" t="s">
        <v>2938</v>
      </c>
      <c r="H3271" s="4">
        <v>26384</v>
      </c>
      <c r="I3271" s="3" t="s">
        <v>2316</v>
      </c>
      <c r="J3271" s="3" t="s">
        <v>2780</v>
      </c>
      <c r="K3271" s="5">
        <v>1</v>
      </c>
      <c r="L3271" s="3" t="s">
        <v>8</v>
      </c>
      <c r="M3271" s="3" t="s">
        <v>47</v>
      </c>
      <c r="N3271" s="3" t="s">
        <v>1001</v>
      </c>
      <c r="O3271" s="1">
        <v>580</v>
      </c>
      <c r="P3271" s="4">
        <v>0</v>
      </c>
      <c r="Q3271" s="10">
        <f t="shared" si="207"/>
        <v>580</v>
      </c>
    </row>
    <row r="3272" spans="2:17" ht="20.25" customHeight="1">
      <c r="B3272" s="10" t="str">
        <f t="shared" si="208"/>
        <v>كفش ايمني عايق برق580</v>
      </c>
      <c r="C3272" s="10" t="str">
        <f t="shared" si="209"/>
        <v>كفش ايمني عايق برق1402/10/05580</v>
      </c>
      <c r="D3272" s="10" t="str">
        <f>IFERROR(IF(تحویلی!$E$1="","",IF(NOSA!O3272=تحویلی!$E$1,تحویلی!$E$1&amp;COUNTIF(NOSA!$O$1:O3272,تحویلی!$E$1),"")),"")</f>
        <v/>
      </c>
      <c r="E3272" s="10" t="str">
        <f t="shared" si="210"/>
        <v>26384580</v>
      </c>
      <c r="F3272" s="10" t="str">
        <f>IFERROR(VLOOKUP(I3272,DATABASE!$N:$O,2,FALSE),"")</f>
        <v>كفش ايمني عايق برق</v>
      </c>
      <c r="G3272" s="3" t="s">
        <v>2938</v>
      </c>
      <c r="H3272" s="4">
        <v>26384</v>
      </c>
      <c r="I3272" s="3" t="s">
        <v>1757</v>
      </c>
      <c r="J3272" s="3" t="s">
        <v>1758</v>
      </c>
      <c r="K3272" s="5">
        <v>1</v>
      </c>
      <c r="L3272" s="3" t="s">
        <v>3</v>
      </c>
      <c r="M3272" s="3" t="s">
        <v>47</v>
      </c>
      <c r="N3272" s="3" t="s">
        <v>1001</v>
      </c>
      <c r="O3272" s="1">
        <v>580</v>
      </c>
      <c r="P3272" s="4">
        <v>0</v>
      </c>
      <c r="Q3272" s="10">
        <f t="shared" si="207"/>
        <v>580</v>
      </c>
    </row>
    <row r="3273" spans="2:17" ht="20.25" customHeight="1">
      <c r="B3273" s="10" t="str">
        <f t="shared" si="208"/>
        <v>دستكش ضد برش سبك847</v>
      </c>
      <c r="C3273" s="10" t="str">
        <f t="shared" si="209"/>
        <v>دستكش ضد برش سبك1402/10/05847</v>
      </c>
      <c r="D3273" s="10" t="str">
        <f>IFERROR(IF(تحویلی!$E$1="","",IF(NOSA!O3273=تحویلی!$E$1,تحویلی!$E$1&amp;COUNTIF(NOSA!$O$1:O3273,تحویلی!$E$1),"")),"")</f>
        <v/>
      </c>
      <c r="E3273" s="10" t="str">
        <f t="shared" si="210"/>
        <v>26391847</v>
      </c>
      <c r="F3273" s="10" t="str">
        <f>IFERROR(VLOOKUP(I3273,DATABASE!$N:$O,2,FALSE),"")</f>
        <v>دستكش ضد برش سبك</v>
      </c>
      <c r="G3273" s="3" t="s">
        <v>2938</v>
      </c>
      <c r="H3273" s="4">
        <v>26391</v>
      </c>
      <c r="I3273" s="3" t="s">
        <v>1442</v>
      </c>
      <c r="J3273" s="3" t="s">
        <v>22</v>
      </c>
      <c r="K3273" s="5">
        <v>1</v>
      </c>
      <c r="L3273" s="3" t="s">
        <v>3</v>
      </c>
      <c r="M3273" s="3" t="s">
        <v>4</v>
      </c>
      <c r="N3273" s="3" t="s">
        <v>2722</v>
      </c>
      <c r="O3273" s="1">
        <v>847</v>
      </c>
      <c r="P3273" s="4">
        <v>1</v>
      </c>
      <c r="Q3273" s="10">
        <f t="shared" si="207"/>
        <v>847</v>
      </c>
    </row>
    <row r="3274" spans="2:17" ht="20.25" customHeight="1">
      <c r="B3274" s="10" t="str">
        <f t="shared" si="208"/>
        <v>پوتين ايمني نسوز717</v>
      </c>
      <c r="C3274" s="10" t="str">
        <f t="shared" si="209"/>
        <v>پوتين ايمني نسوز1402/10/05717</v>
      </c>
      <c r="D3274" s="10" t="str">
        <f>IFERROR(IF(تحویلی!$E$1="","",IF(NOSA!O3274=تحویلی!$E$1,تحویلی!$E$1&amp;COUNTIF(NOSA!$O$1:O3274,تحویلی!$E$1),"")),"")</f>
        <v/>
      </c>
      <c r="E3274" s="10" t="str">
        <f t="shared" si="210"/>
        <v>26398717</v>
      </c>
      <c r="F3274" s="10" t="str">
        <f>IFERROR(VLOOKUP(I3274,DATABASE!$N:$O,2,FALSE),"")</f>
        <v>پوتين ايمني نسوز</v>
      </c>
      <c r="G3274" s="3" t="s">
        <v>2938</v>
      </c>
      <c r="H3274" s="4">
        <v>26398</v>
      </c>
      <c r="I3274" s="3" t="s">
        <v>1648</v>
      </c>
      <c r="J3274" s="3" t="s">
        <v>1649</v>
      </c>
      <c r="K3274" s="5">
        <v>1</v>
      </c>
      <c r="L3274" s="3" t="s">
        <v>3</v>
      </c>
      <c r="M3274" s="3" t="s">
        <v>47</v>
      </c>
      <c r="N3274" s="3" t="s">
        <v>2728</v>
      </c>
      <c r="O3274" s="1">
        <v>717</v>
      </c>
      <c r="P3274" s="4">
        <v>1</v>
      </c>
      <c r="Q3274" s="10">
        <f t="shared" si="207"/>
        <v>717</v>
      </c>
    </row>
    <row r="3275" spans="2:17" ht="20.25" customHeight="1">
      <c r="B3275" s="10" t="str">
        <f t="shared" si="208"/>
        <v>دستكش ضد برش سبك848</v>
      </c>
      <c r="C3275" s="10" t="str">
        <f t="shared" si="209"/>
        <v>دستكش ضد برش سبك1402/10/05848</v>
      </c>
      <c r="D3275" s="10" t="str">
        <f>IFERROR(IF(تحویلی!$E$1="","",IF(NOSA!O3275=تحویلی!$E$1,تحویلی!$E$1&amp;COUNTIF(NOSA!$O$1:O3275,تحویلی!$E$1),"")),"")</f>
        <v/>
      </c>
      <c r="E3275" s="10" t="str">
        <f t="shared" si="210"/>
        <v>26404848</v>
      </c>
      <c r="F3275" s="10" t="str">
        <f>IFERROR(VLOOKUP(I3275,DATABASE!$N:$O,2,FALSE),"")</f>
        <v>دستكش ضد برش سبك</v>
      </c>
      <c r="G3275" s="3" t="s">
        <v>2938</v>
      </c>
      <c r="H3275" s="4">
        <v>26404</v>
      </c>
      <c r="I3275" s="3" t="s">
        <v>1442</v>
      </c>
      <c r="J3275" s="3" t="s">
        <v>22</v>
      </c>
      <c r="K3275" s="5">
        <v>1</v>
      </c>
      <c r="L3275" s="3" t="s">
        <v>3</v>
      </c>
      <c r="M3275" s="3" t="s">
        <v>47</v>
      </c>
      <c r="N3275" s="3" t="s">
        <v>2845</v>
      </c>
      <c r="O3275" s="1">
        <v>848</v>
      </c>
      <c r="P3275" s="4">
        <v>1</v>
      </c>
      <c r="Q3275" s="10">
        <f t="shared" si="207"/>
        <v>848</v>
      </c>
    </row>
    <row r="3276" spans="2:17" ht="20.25" customHeight="1">
      <c r="B3276" s="10" t="str">
        <f t="shared" si="208"/>
        <v>دستكش كف مواد سبك709</v>
      </c>
      <c r="C3276" s="10" t="str">
        <f t="shared" si="209"/>
        <v>دستكش كف مواد سبك1402/10/05709</v>
      </c>
      <c r="D3276" s="10" t="str">
        <f>IFERROR(IF(تحویلی!$E$1="","",IF(NOSA!O3276=تحویلی!$E$1,تحویلی!$E$1&amp;COUNTIF(NOSA!$O$1:O3276,تحویلی!$E$1),"")),"")</f>
        <v/>
      </c>
      <c r="E3276" s="10" t="str">
        <f t="shared" si="210"/>
        <v>26408709</v>
      </c>
      <c r="F3276" s="10" t="str">
        <f>IFERROR(VLOOKUP(I3276,DATABASE!$N:$O,2,FALSE),"")</f>
        <v>دستكش كف مواد سبك</v>
      </c>
      <c r="G3276" s="3" t="s">
        <v>2938</v>
      </c>
      <c r="H3276" s="4">
        <v>26408</v>
      </c>
      <c r="I3276" s="3" t="s">
        <v>1456</v>
      </c>
      <c r="J3276" s="3" t="s">
        <v>2</v>
      </c>
      <c r="K3276" s="5">
        <v>1</v>
      </c>
      <c r="L3276" s="3" t="s">
        <v>3</v>
      </c>
      <c r="M3276" s="3" t="s">
        <v>40</v>
      </c>
      <c r="N3276" s="3" t="s">
        <v>3221</v>
      </c>
      <c r="O3276" s="1">
        <v>709</v>
      </c>
      <c r="P3276" s="4">
        <v>1</v>
      </c>
      <c r="Q3276" s="10">
        <f t="shared" si="207"/>
        <v>709</v>
      </c>
    </row>
    <row r="3277" spans="2:17" ht="20.25" customHeight="1">
      <c r="B3277" s="10" t="str">
        <f t="shared" si="208"/>
        <v>دستكش ضد برش سبك842</v>
      </c>
      <c r="C3277" s="10" t="str">
        <f t="shared" si="209"/>
        <v>دستكش ضد برش سبك1402/10/05842</v>
      </c>
      <c r="D3277" s="10" t="str">
        <f>IFERROR(IF(تحویلی!$E$1="","",IF(NOSA!O3277=تحویلی!$E$1,تحویلی!$E$1&amp;COUNTIF(NOSA!$O$1:O3277,تحویلی!$E$1),"")),"")</f>
        <v/>
      </c>
      <c r="E3277" s="10" t="str">
        <f t="shared" si="210"/>
        <v>26410842</v>
      </c>
      <c r="F3277" s="10" t="str">
        <f>IFERROR(VLOOKUP(I3277,DATABASE!$N:$O,2,FALSE),"")</f>
        <v>دستكش ضد برش سبك</v>
      </c>
      <c r="G3277" s="3" t="s">
        <v>2938</v>
      </c>
      <c r="H3277" s="4">
        <v>26410</v>
      </c>
      <c r="I3277" s="3" t="s">
        <v>1442</v>
      </c>
      <c r="J3277" s="3" t="s">
        <v>22</v>
      </c>
      <c r="K3277" s="5">
        <v>1</v>
      </c>
      <c r="L3277" s="3" t="s">
        <v>3</v>
      </c>
      <c r="M3277" s="3" t="s">
        <v>4</v>
      </c>
      <c r="N3277" s="3" t="s">
        <v>3206</v>
      </c>
      <c r="O3277" s="1">
        <v>842</v>
      </c>
      <c r="P3277" s="4">
        <v>1</v>
      </c>
      <c r="Q3277" s="10">
        <f t="shared" si="207"/>
        <v>842</v>
      </c>
    </row>
    <row r="3278" spans="2:17" ht="20.25" customHeight="1">
      <c r="B3278" s="10" t="str">
        <f t="shared" si="208"/>
        <v>دستكش ضد برش سبك719</v>
      </c>
      <c r="C3278" s="10" t="str">
        <f t="shared" si="209"/>
        <v>دستكش ضد برش سبك1402/10/05719</v>
      </c>
      <c r="D3278" s="10" t="str">
        <f>IFERROR(IF(تحویلی!$E$1="","",IF(NOSA!O3278=تحویلی!$E$1,تحویلی!$E$1&amp;COUNTIF(NOSA!$O$1:O3278,تحویلی!$E$1),"")),"")</f>
        <v/>
      </c>
      <c r="E3278" s="10" t="str">
        <f t="shared" si="210"/>
        <v>26417719</v>
      </c>
      <c r="F3278" s="10" t="str">
        <f>IFERROR(VLOOKUP(I3278,DATABASE!$N:$O,2,FALSE),"")</f>
        <v>دستكش ضد برش سبك</v>
      </c>
      <c r="G3278" s="3" t="s">
        <v>2938</v>
      </c>
      <c r="H3278" s="4">
        <v>26417</v>
      </c>
      <c r="I3278" s="3" t="s">
        <v>1442</v>
      </c>
      <c r="J3278" s="3" t="s">
        <v>22</v>
      </c>
      <c r="K3278" s="5">
        <v>1</v>
      </c>
      <c r="L3278" s="3" t="s">
        <v>3</v>
      </c>
      <c r="M3278" s="3" t="s">
        <v>47</v>
      </c>
      <c r="N3278" s="3" t="s">
        <v>395</v>
      </c>
      <c r="O3278" s="1">
        <v>719</v>
      </c>
      <c r="P3278" s="4">
        <v>1</v>
      </c>
      <c r="Q3278" s="10">
        <f t="shared" si="207"/>
        <v>719</v>
      </c>
    </row>
    <row r="3279" spans="2:17" ht="20.25" customHeight="1">
      <c r="B3279" s="10" t="str">
        <f t="shared" si="208"/>
        <v>دستكش ضد برش سبك254</v>
      </c>
      <c r="C3279" s="10" t="str">
        <f t="shared" si="209"/>
        <v>دستكش ضد برش سبك1402/10/05254</v>
      </c>
      <c r="D3279" s="10" t="str">
        <f>IFERROR(IF(تحویلی!$E$1="","",IF(NOSA!O3279=تحویلی!$E$1,تحویلی!$E$1&amp;COUNTIF(NOSA!$O$1:O3279,تحویلی!$E$1),"")),"")</f>
        <v/>
      </c>
      <c r="E3279" s="10" t="str">
        <f t="shared" si="210"/>
        <v>26420254</v>
      </c>
      <c r="F3279" s="10" t="str">
        <f>IFERROR(VLOOKUP(I3279,DATABASE!$N:$O,2,FALSE),"")</f>
        <v>دستكش ضد برش سبك</v>
      </c>
      <c r="G3279" s="3" t="s">
        <v>2938</v>
      </c>
      <c r="H3279" s="4">
        <v>26420</v>
      </c>
      <c r="I3279" s="3" t="s">
        <v>1442</v>
      </c>
      <c r="J3279" s="3" t="s">
        <v>22</v>
      </c>
      <c r="K3279" s="5">
        <v>1</v>
      </c>
      <c r="L3279" s="3" t="s">
        <v>3</v>
      </c>
      <c r="M3279" s="3" t="s">
        <v>47</v>
      </c>
      <c r="N3279" s="3" t="s">
        <v>718</v>
      </c>
      <c r="O3279" s="1">
        <v>254</v>
      </c>
      <c r="P3279" s="4">
        <v>0</v>
      </c>
      <c r="Q3279" s="10">
        <f t="shared" si="207"/>
        <v>254</v>
      </c>
    </row>
    <row r="3280" spans="2:17" ht="20.25" customHeight="1">
      <c r="B3280" s="10" t="str">
        <f t="shared" si="208"/>
        <v>دستكش ضد برش سبك835</v>
      </c>
      <c r="C3280" s="10" t="str">
        <f t="shared" si="209"/>
        <v>دستكش ضد برش سبك1402/10/06835</v>
      </c>
      <c r="D3280" s="10" t="str">
        <f>IFERROR(IF(تحویلی!$E$1="","",IF(NOSA!O3280=تحویلی!$E$1,تحویلی!$E$1&amp;COUNTIF(NOSA!$O$1:O3280,تحویلی!$E$1),"")),"")</f>
        <v/>
      </c>
      <c r="E3280" s="10" t="str">
        <f t="shared" si="210"/>
        <v>26426835</v>
      </c>
      <c r="F3280" s="10" t="str">
        <f>IFERROR(VLOOKUP(I3280,DATABASE!$N:$O,2,FALSE),"")</f>
        <v>دستكش ضد برش سبك</v>
      </c>
      <c r="G3280" s="3" t="s">
        <v>2939</v>
      </c>
      <c r="H3280" s="4">
        <v>26426</v>
      </c>
      <c r="I3280" s="3" t="s">
        <v>1442</v>
      </c>
      <c r="J3280" s="3" t="s">
        <v>22</v>
      </c>
      <c r="K3280" s="5">
        <v>1</v>
      </c>
      <c r="L3280" s="3" t="s">
        <v>3</v>
      </c>
      <c r="M3280" s="3" t="s">
        <v>47</v>
      </c>
      <c r="N3280" s="3" t="s">
        <v>2677</v>
      </c>
      <c r="O3280" s="1">
        <v>835</v>
      </c>
      <c r="P3280" s="4">
        <v>0</v>
      </c>
      <c r="Q3280" s="10">
        <f t="shared" si="207"/>
        <v>835</v>
      </c>
    </row>
    <row r="3281" spans="2:17" ht="20.25" customHeight="1">
      <c r="B3281" s="10" t="str">
        <f t="shared" si="208"/>
        <v>دستكش كف دوبل چرمي852</v>
      </c>
      <c r="C3281" s="10" t="str">
        <f t="shared" si="209"/>
        <v>دستكش كف دوبل چرمي1402/10/06852</v>
      </c>
      <c r="D3281" s="10" t="str">
        <f>IFERROR(IF(تحویلی!$E$1="","",IF(NOSA!O3281=تحویلی!$E$1,تحویلی!$E$1&amp;COUNTIF(NOSA!$O$1:O3281,تحویلی!$E$1),"")),"")</f>
        <v/>
      </c>
      <c r="E3281" s="10" t="str">
        <f t="shared" si="210"/>
        <v>26430852</v>
      </c>
      <c r="F3281" s="10" t="str">
        <f>IFERROR(VLOOKUP(I3281,DATABASE!$N:$O,2,FALSE),"")</f>
        <v>دستكش كف دوبل چرمي</v>
      </c>
      <c r="G3281" s="3" t="s">
        <v>2939</v>
      </c>
      <c r="H3281" s="4">
        <v>26430</v>
      </c>
      <c r="I3281" s="3" t="s">
        <v>1683</v>
      </c>
      <c r="J3281" s="3" t="s">
        <v>1684</v>
      </c>
      <c r="K3281" s="5">
        <v>1</v>
      </c>
      <c r="L3281" s="3" t="s">
        <v>3</v>
      </c>
      <c r="M3281" s="3" t="s">
        <v>25</v>
      </c>
      <c r="N3281" s="3" t="s">
        <v>2753</v>
      </c>
      <c r="O3281" s="1">
        <v>852</v>
      </c>
      <c r="P3281" s="4">
        <v>1</v>
      </c>
      <c r="Q3281" s="10">
        <f t="shared" si="207"/>
        <v>852</v>
      </c>
    </row>
    <row r="3282" spans="2:17" ht="20.25" customHeight="1">
      <c r="B3282" s="10" t="str">
        <f t="shared" si="208"/>
        <v>دستكش ضد برش سبك862</v>
      </c>
      <c r="C3282" s="10" t="str">
        <f t="shared" si="209"/>
        <v>دستكش ضد برش سبك1402/10/06862</v>
      </c>
      <c r="D3282" s="10" t="str">
        <f>IFERROR(IF(تحویلی!$E$1="","",IF(NOSA!O3282=تحویلی!$E$1,تحویلی!$E$1&amp;COUNTIF(NOSA!$O$1:O3282,تحویلی!$E$1),"")),"")</f>
        <v/>
      </c>
      <c r="E3282" s="10" t="str">
        <f t="shared" si="210"/>
        <v>26432862</v>
      </c>
      <c r="F3282" s="10" t="str">
        <f>IFERROR(VLOOKUP(I3282,DATABASE!$N:$O,2,FALSE),"")</f>
        <v>دستكش ضد برش سبك</v>
      </c>
      <c r="G3282" s="3" t="s">
        <v>2939</v>
      </c>
      <c r="H3282" s="4">
        <v>26432</v>
      </c>
      <c r="I3282" s="3" t="s">
        <v>1442</v>
      </c>
      <c r="J3282" s="3" t="s">
        <v>22</v>
      </c>
      <c r="K3282" s="5">
        <v>1</v>
      </c>
      <c r="L3282" s="3" t="s">
        <v>3</v>
      </c>
      <c r="M3282" s="3" t="s">
        <v>47</v>
      </c>
      <c r="N3282" s="3" t="s">
        <v>3255</v>
      </c>
      <c r="O3282" s="1">
        <v>862</v>
      </c>
      <c r="P3282" s="4">
        <v>0</v>
      </c>
      <c r="Q3282" s="10">
        <f t="shared" si="207"/>
        <v>862</v>
      </c>
    </row>
    <row r="3283" spans="2:17" ht="20.25" customHeight="1">
      <c r="B3283" s="10" t="str">
        <f t="shared" si="208"/>
        <v>دستكش ضد برش سبك31</v>
      </c>
      <c r="C3283" s="10" t="str">
        <f t="shared" si="209"/>
        <v>دستكش ضد برش سبك1402/10/0631</v>
      </c>
      <c r="D3283" s="10" t="str">
        <f>IFERROR(IF(تحویلی!$E$1="","",IF(NOSA!O3283=تحویلی!$E$1,تحویلی!$E$1&amp;COUNTIF(NOSA!$O$1:O3283,تحویلی!$E$1),"")),"")</f>
        <v/>
      </c>
      <c r="E3283" s="10" t="str">
        <f t="shared" si="210"/>
        <v>2643431</v>
      </c>
      <c r="F3283" s="10" t="str">
        <f>IFERROR(VLOOKUP(I3283,DATABASE!$N:$O,2,FALSE),"")</f>
        <v>دستكش ضد برش سبك</v>
      </c>
      <c r="G3283" s="3" t="s">
        <v>2939</v>
      </c>
      <c r="H3283" s="4">
        <v>26434</v>
      </c>
      <c r="I3283" s="3" t="s">
        <v>1442</v>
      </c>
      <c r="J3283" s="3" t="s">
        <v>22</v>
      </c>
      <c r="K3283" s="5">
        <v>1</v>
      </c>
      <c r="L3283" s="3" t="s">
        <v>3</v>
      </c>
      <c r="M3283" s="3" t="s">
        <v>9</v>
      </c>
      <c r="N3283" s="3" t="s">
        <v>175</v>
      </c>
      <c r="O3283" s="1">
        <v>31</v>
      </c>
      <c r="P3283" s="4">
        <v>0</v>
      </c>
      <c r="Q3283" s="10">
        <f t="shared" si="207"/>
        <v>31</v>
      </c>
    </row>
    <row r="3284" spans="2:17" ht="20.25" customHeight="1">
      <c r="B3284" s="10" t="str">
        <f t="shared" si="208"/>
        <v>دستكش ضد برش سبك383</v>
      </c>
      <c r="C3284" s="10" t="str">
        <f t="shared" si="209"/>
        <v>دستكش ضد برش سبك1402/10/06383</v>
      </c>
      <c r="D3284" s="10" t="str">
        <f>IFERROR(IF(تحویلی!$E$1="","",IF(NOSA!O3284=تحویلی!$E$1,تحویلی!$E$1&amp;COUNTIF(NOSA!$O$1:O3284,تحویلی!$E$1),"")),"")</f>
        <v/>
      </c>
      <c r="E3284" s="10" t="str">
        <f t="shared" si="210"/>
        <v>26436383</v>
      </c>
      <c r="F3284" s="10" t="str">
        <f>IFERROR(VLOOKUP(I3284,DATABASE!$N:$O,2,FALSE),"")</f>
        <v>دستكش ضد برش سبك</v>
      </c>
      <c r="G3284" s="3" t="s">
        <v>2939</v>
      </c>
      <c r="H3284" s="4">
        <v>26436</v>
      </c>
      <c r="I3284" s="3" t="s">
        <v>1442</v>
      </c>
      <c r="J3284" s="3" t="s">
        <v>22</v>
      </c>
      <c r="K3284" s="5">
        <v>1</v>
      </c>
      <c r="L3284" s="3" t="s">
        <v>3</v>
      </c>
      <c r="M3284" s="3" t="s">
        <v>47</v>
      </c>
      <c r="N3284" s="3" t="s">
        <v>344</v>
      </c>
      <c r="O3284" s="1">
        <v>383</v>
      </c>
      <c r="P3284" s="4">
        <v>0</v>
      </c>
      <c r="Q3284" s="10">
        <f t="shared" si="207"/>
        <v>383</v>
      </c>
    </row>
    <row r="3285" spans="2:17" ht="20.25" customHeight="1">
      <c r="B3285" s="10" t="str">
        <f t="shared" si="208"/>
        <v>دستكش كف دوبل چرمي867</v>
      </c>
      <c r="C3285" s="10" t="str">
        <f t="shared" si="209"/>
        <v>دستكش كف دوبل چرمي1402/10/06867</v>
      </c>
      <c r="D3285" s="10" t="str">
        <f>IFERROR(IF(تحویلی!$E$1="","",IF(NOSA!O3285=تحویلی!$E$1,تحویلی!$E$1&amp;COUNTIF(NOSA!$O$1:O3285,تحویلی!$E$1),"")),"")</f>
        <v/>
      </c>
      <c r="E3285" s="10" t="str">
        <f t="shared" si="210"/>
        <v>26439867</v>
      </c>
      <c r="F3285" s="10" t="str">
        <f>IFERROR(VLOOKUP(I3285,DATABASE!$N:$O,2,FALSE),"")</f>
        <v>دستكش كف دوبل چرمي</v>
      </c>
      <c r="G3285" s="3" t="s">
        <v>2939</v>
      </c>
      <c r="H3285" s="4">
        <v>26439</v>
      </c>
      <c r="I3285" s="3" t="s">
        <v>1683</v>
      </c>
      <c r="J3285" s="3" t="s">
        <v>1684</v>
      </c>
      <c r="K3285" s="5">
        <v>1</v>
      </c>
      <c r="L3285" s="3" t="s">
        <v>3</v>
      </c>
      <c r="M3285" s="3" t="s">
        <v>25</v>
      </c>
      <c r="N3285" s="3" t="s">
        <v>3256</v>
      </c>
      <c r="O3285" s="1">
        <v>867</v>
      </c>
      <c r="P3285" s="4">
        <v>1</v>
      </c>
      <c r="Q3285" s="10">
        <f t="shared" si="207"/>
        <v>867</v>
      </c>
    </row>
    <row r="3286" spans="2:17" ht="20.25" customHeight="1">
      <c r="B3286" s="10" t="str">
        <f t="shared" si="208"/>
        <v>دستكش ضد برش سبك717</v>
      </c>
      <c r="C3286" s="10" t="str">
        <f t="shared" si="209"/>
        <v>دستكش ضد برش سبك1402/10/06717</v>
      </c>
      <c r="D3286" s="10" t="str">
        <f>IFERROR(IF(تحویلی!$E$1="","",IF(NOSA!O3286=تحویلی!$E$1,تحویلی!$E$1&amp;COUNTIF(NOSA!$O$1:O3286,تحویلی!$E$1),"")),"")</f>
        <v/>
      </c>
      <c r="E3286" s="10" t="str">
        <f t="shared" si="210"/>
        <v>26444717</v>
      </c>
      <c r="F3286" s="10" t="str">
        <f>IFERROR(VLOOKUP(I3286,DATABASE!$N:$O,2,FALSE),"")</f>
        <v>دستكش ضد برش سبك</v>
      </c>
      <c r="G3286" s="3" t="s">
        <v>2939</v>
      </c>
      <c r="H3286" s="4">
        <v>26444</v>
      </c>
      <c r="I3286" s="3" t="s">
        <v>1442</v>
      </c>
      <c r="J3286" s="3" t="s">
        <v>22</v>
      </c>
      <c r="K3286" s="5">
        <v>1</v>
      </c>
      <c r="L3286" s="3" t="s">
        <v>3</v>
      </c>
      <c r="M3286" s="3" t="s">
        <v>47</v>
      </c>
      <c r="N3286" s="3" t="s">
        <v>822</v>
      </c>
      <c r="O3286" s="1">
        <v>717</v>
      </c>
      <c r="P3286" s="4">
        <v>1</v>
      </c>
      <c r="Q3286" s="10">
        <f t="shared" si="207"/>
        <v>717</v>
      </c>
    </row>
    <row r="3287" spans="2:17" ht="20.25" customHeight="1">
      <c r="B3287" s="10" t="str">
        <f t="shared" si="208"/>
        <v>دستكش ساق بلند نسوز776</v>
      </c>
      <c r="C3287" s="10" t="str">
        <f t="shared" si="209"/>
        <v>دستكش ساق بلند نسوز1402/10/06776</v>
      </c>
      <c r="D3287" s="10" t="str">
        <f>IFERROR(IF(تحویلی!$E$1="","",IF(NOSA!O3287=تحویلی!$E$1,تحویلی!$E$1&amp;COUNTIF(NOSA!$O$1:O3287,تحویلی!$E$1),"")),"")</f>
        <v/>
      </c>
      <c r="E3287" s="10" t="str">
        <f t="shared" si="210"/>
        <v>26452776</v>
      </c>
      <c r="F3287" s="10" t="str">
        <f>IFERROR(VLOOKUP(I3287,DATABASE!$N:$O,2,FALSE),"")</f>
        <v>دستكش ساق بلند نسوز</v>
      </c>
      <c r="G3287" s="154" t="s">
        <v>2939</v>
      </c>
      <c r="H3287" s="155">
        <v>26452</v>
      </c>
      <c r="I3287" s="154" t="s">
        <v>1461</v>
      </c>
      <c r="J3287" s="154" t="s">
        <v>34</v>
      </c>
      <c r="K3287" s="156">
        <v>1</v>
      </c>
      <c r="L3287" s="154" t="s">
        <v>3</v>
      </c>
      <c r="M3287" s="154" t="s">
        <v>4</v>
      </c>
      <c r="N3287" s="154" t="s">
        <v>2710</v>
      </c>
      <c r="O3287" s="153">
        <v>776</v>
      </c>
      <c r="P3287" s="155">
        <v>1</v>
      </c>
      <c r="Q3287" s="10">
        <f t="shared" si="207"/>
        <v>776</v>
      </c>
    </row>
    <row r="3288" spans="2:17" ht="20.25" customHeight="1">
      <c r="B3288" s="10" t="str">
        <f t="shared" si="208"/>
        <v>دستكش استاد كار221</v>
      </c>
      <c r="C3288" s="10" t="str">
        <f t="shared" si="209"/>
        <v>دستكش استاد كار1402/10/06221</v>
      </c>
      <c r="D3288" s="10" t="str">
        <f>IFERROR(IF(تحویلی!$E$1="","",IF(NOSA!O3288=تحویلی!$E$1,تحویلی!$E$1&amp;COUNTIF(NOSA!$O$1:O3288,تحویلی!$E$1),"")),"")</f>
        <v/>
      </c>
      <c r="E3288" s="10" t="str">
        <f t="shared" si="210"/>
        <v>26454221</v>
      </c>
      <c r="F3288" s="10" t="str">
        <f>IFERROR(VLOOKUP(I3288,DATABASE!$N:$O,2,FALSE),"")</f>
        <v>دستكش استاد كار</v>
      </c>
      <c r="G3288" s="154" t="s">
        <v>2939</v>
      </c>
      <c r="H3288" s="155">
        <v>26454</v>
      </c>
      <c r="I3288" s="154" t="s">
        <v>1543</v>
      </c>
      <c r="J3288" s="154" t="s">
        <v>255</v>
      </c>
      <c r="K3288" s="156">
        <v>1</v>
      </c>
      <c r="L3288" s="154" t="s">
        <v>3</v>
      </c>
      <c r="M3288" s="154" t="s">
        <v>9</v>
      </c>
      <c r="N3288" s="154" t="s">
        <v>2703</v>
      </c>
      <c r="O3288" s="153">
        <v>221</v>
      </c>
      <c r="P3288" s="155">
        <v>0</v>
      </c>
      <c r="Q3288" s="10">
        <f t="shared" si="207"/>
        <v>221</v>
      </c>
    </row>
    <row r="3289" spans="2:17" ht="20.25" customHeight="1">
      <c r="B3289" s="10" t="str">
        <f t="shared" si="208"/>
        <v>دستكش ضد برش سبك606</v>
      </c>
      <c r="C3289" s="10" t="str">
        <f t="shared" si="209"/>
        <v>دستكش ضد برش سبك1402/10/06606</v>
      </c>
      <c r="D3289" s="10" t="str">
        <f>IFERROR(IF(تحویلی!$E$1="","",IF(NOSA!O3289=تحویلی!$E$1,تحویلی!$E$1&amp;COUNTIF(NOSA!$O$1:O3289,تحویلی!$E$1),"")),"")</f>
        <v/>
      </c>
      <c r="E3289" s="10" t="str">
        <f t="shared" si="210"/>
        <v>26458606</v>
      </c>
      <c r="F3289" s="10" t="str">
        <f>IFERROR(VLOOKUP(I3289,DATABASE!$N:$O,2,FALSE),"")</f>
        <v>دستكش ضد برش سبك</v>
      </c>
      <c r="G3289" s="154" t="s">
        <v>2939</v>
      </c>
      <c r="H3289" s="155">
        <v>26458</v>
      </c>
      <c r="I3289" s="154" t="s">
        <v>1442</v>
      </c>
      <c r="J3289" s="154" t="s">
        <v>22</v>
      </c>
      <c r="K3289" s="156">
        <v>1</v>
      </c>
      <c r="L3289" s="154" t="s">
        <v>3</v>
      </c>
      <c r="M3289" s="154" t="s">
        <v>4</v>
      </c>
      <c r="N3289" s="154" t="s">
        <v>2748</v>
      </c>
      <c r="O3289" s="153">
        <v>606</v>
      </c>
      <c r="P3289" s="155">
        <v>1</v>
      </c>
      <c r="Q3289" s="10">
        <f t="shared" si="207"/>
        <v>606</v>
      </c>
    </row>
    <row r="3290" spans="2:17" ht="20.25" customHeight="1">
      <c r="B3290" s="10" t="str">
        <f t="shared" si="208"/>
        <v>دستكش كف دوبل چرمي697</v>
      </c>
      <c r="C3290" s="10" t="str">
        <f t="shared" si="209"/>
        <v>دستكش كف دوبل چرمي1402/10/06697</v>
      </c>
      <c r="D3290" s="10" t="str">
        <f>IFERROR(IF(تحویلی!$E$1="","",IF(NOSA!O3290=تحویلی!$E$1,تحویلی!$E$1&amp;COUNTIF(NOSA!$O$1:O3290,تحویلی!$E$1),"")),"")</f>
        <v/>
      </c>
      <c r="E3290" s="10" t="str">
        <f t="shared" si="210"/>
        <v>26459697</v>
      </c>
      <c r="F3290" s="10" t="str">
        <f>IFERROR(VLOOKUP(I3290,DATABASE!$N:$O,2,FALSE),"")</f>
        <v>دستكش كف دوبل چرمي</v>
      </c>
      <c r="G3290" s="154" t="s">
        <v>2939</v>
      </c>
      <c r="H3290" s="155">
        <v>26459</v>
      </c>
      <c r="I3290" s="154" t="s">
        <v>1683</v>
      </c>
      <c r="J3290" s="154" t="s">
        <v>1684</v>
      </c>
      <c r="K3290" s="156">
        <v>1</v>
      </c>
      <c r="L3290" s="154" t="s">
        <v>3</v>
      </c>
      <c r="M3290" s="154" t="s">
        <v>25</v>
      </c>
      <c r="N3290" s="154" t="s">
        <v>698</v>
      </c>
      <c r="O3290" s="153">
        <v>697</v>
      </c>
      <c r="P3290" s="155">
        <v>1</v>
      </c>
      <c r="Q3290" s="10">
        <f t="shared" si="207"/>
        <v>697</v>
      </c>
    </row>
    <row r="3291" spans="2:17" ht="20.25" customHeight="1">
      <c r="B3291" s="10" t="str">
        <f t="shared" si="208"/>
        <v>كفش ايمني عايق برق822</v>
      </c>
      <c r="C3291" s="10" t="str">
        <f t="shared" si="209"/>
        <v>كفش ايمني عايق برق1402/10/06822</v>
      </c>
      <c r="D3291" s="10" t="str">
        <f>IFERROR(IF(تحویلی!$E$1="","",IF(NOSA!O3291=تحویلی!$E$1,تحویلی!$E$1&amp;COUNTIF(NOSA!$O$1:O3291,تحویلی!$E$1),"")),"")</f>
        <v/>
      </c>
      <c r="E3291" s="10" t="str">
        <f t="shared" si="210"/>
        <v>26460822</v>
      </c>
      <c r="F3291" s="10" t="str">
        <f>IFERROR(VLOOKUP(I3291,DATABASE!$N:$O,2,FALSE),"")</f>
        <v>كفش ايمني عايق برق</v>
      </c>
      <c r="G3291" s="154" t="s">
        <v>2939</v>
      </c>
      <c r="H3291" s="155">
        <v>26460</v>
      </c>
      <c r="I3291" s="154" t="s">
        <v>1610</v>
      </c>
      <c r="J3291" s="154" t="s">
        <v>1689</v>
      </c>
      <c r="K3291" s="156">
        <v>1</v>
      </c>
      <c r="L3291" s="154" t="s">
        <v>3</v>
      </c>
      <c r="M3291" s="154" t="s">
        <v>47</v>
      </c>
      <c r="N3291" s="154" t="s">
        <v>2775</v>
      </c>
      <c r="O3291" s="153">
        <v>822</v>
      </c>
      <c r="P3291" s="155">
        <v>1</v>
      </c>
      <c r="Q3291" s="10">
        <f t="shared" si="207"/>
        <v>822</v>
      </c>
    </row>
    <row r="3292" spans="2:17" ht="20.25" customHeight="1">
      <c r="B3292" s="10" t="str">
        <f t="shared" si="208"/>
        <v>دستكش كف مواد سبك599</v>
      </c>
      <c r="C3292" s="10" t="str">
        <f t="shared" si="209"/>
        <v>دستكش كف مواد سبك1402/10/06599</v>
      </c>
      <c r="D3292" s="10" t="str">
        <f>IFERROR(IF(تحویلی!$E$1="","",IF(NOSA!O3292=تحویلی!$E$1,تحویلی!$E$1&amp;COUNTIF(NOSA!$O$1:O3292,تحویلی!$E$1),"")),"")</f>
        <v/>
      </c>
      <c r="E3292" s="10" t="str">
        <f t="shared" si="210"/>
        <v>26462599</v>
      </c>
      <c r="F3292" s="10" t="str">
        <f>IFERROR(VLOOKUP(I3292,DATABASE!$N:$O,2,FALSE),"")</f>
        <v>دستكش كف مواد سبك</v>
      </c>
      <c r="G3292" s="154" t="s">
        <v>2939</v>
      </c>
      <c r="H3292" s="155">
        <v>26462</v>
      </c>
      <c r="I3292" s="154" t="s">
        <v>1456</v>
      </c>
      <c r="J3292" s="154" t="s">
        <v>2</v>
      </c>
      <c r="K3292" s="156">
        <v>1</v>
      </c>
      <c r="L3292" s="154" t="s">
        <v>3</v>
      </c>
      <c r="M3292" s="154" t="s">
        <v>47</v>
      </c>
      <c r="N3292" s="154" t="s">
        <v>1013</v>
      </c>
      <c r="O3292" s="153">
        <v>599</v>
      </c>
      <c r="P3292" s="155">
        <v>1</v>
      </c>
      <c r="Q3292" s="10">
        <f t="shared" si="207"/>
        <v>599</v>
      </c>
    </row>
    <row r="3293" spans="2:17" ht="20.25" customHeight="1">
      <c r="B3293" s="10" t="str">
        <f t="shared" si="208"/>
        <v>دستكش ضد برش سبك866</v>
      </c>
      <c r="C3293" s="10" t="str">
        <f t="shared" si="209"/>
        <v>دستكش ضد برش سبك1402/10/07866</v>
      </c>
      <c r="D3293" s="10" t="str">
        <f>IFERROR(IF(تحویلی!$E$1="","",IF(NOSA!O3293=تحویلی!$E$1,تحویلی!$E$1&amp;COUNTIF(NOSA!$O$1:O3293,تحویلی!$E$1),"")),"")</f>
        <v/>
      </c>
      <c r="E3293" s="10" t="str">
        <f t="shared" si="210"/>
        <v>26467866</v>
      </c>
      <c r="F3293" s="10" t="str">
        <f>IFERROR(VLOOKUP(I3293,DATABASE!$N:$O,2,FALSE),"")</f>
        <v>دستكش ضد برش سبك</v>
      </c>
      <c r="G3293" s="154" t="s">
        <v>2940</v>
      </c>
      <c r="H3293" s="155">
        <v>26467</v>
      </c>
      <c r="I3293" s="154" t="s">
        <v>1442</v>
      </c>
      <c r="J3293" s="154" t="s">
        <v>22</v>
      </c>
      <c r="K3293" s="156">
        <v>1</v>
      </c>
      <c r="L3293" s="154" t="s">
        <v>3</v>
      </c>
      <c r="M3293" s="154" t="s">
        <v>47</v>
      </c>
      <c r="N3293" s="154" t="s">
        <v>3230</v>
      </c>
      <c r="O3293" s="153">
        <v>866</v>
      </c>
      <c r="P3293" s="155">
        <v>0</v>
      </c>
      <c r="Q3293" s="10">
        <f t="shared" si="207"/>
        <v>866</v>
      </c>
    </row>
    <row r="3294" spans="2:17" ht="20.25" customHeight="1">
      <c r="B3294" s="10" t="str">
        <f t="shared" si="208"/>
        <v>دستكش ضد برش سبك717</v>
      </c>
      <c r="C3294" s="10" t="str">
        <f t="shared" si="209"/>
        <v>دستكش ضد برش سبك1402/10/07717</v>
      </c>
      <c r="D3294" s="10" t="str">
        <f>IFERROR(IF(تحویلی!$E$1="","",IF(NOSA!O3294=تحویلی!$E$1,تحویلی!$E$1&amp;COUNTIF(NOSA!$O$1:O3294,تحویلی!$E$1),"")),"")</f>
        <v/>
      </c>
      <c r="E3294" s="10" t="str">
        <f t="shared" si="210"/>
        <v>26469717</v>
      </c>
      <c r="F3294" s="10" t="str">
        <f>IFERROR(VLOOKUP(I3294,DATABASE!$N:$O,2,FALSE),"")</f>
        <v>دستكش ضد برش سبك</v>
      </c>
      <c r="G3294" s="154" t="s">
        <v>2940</v>
      </c>
      <c r="H3294" s="155">
        <v>26469</v>
      </c>
      <c r="I3294" s="154" t="s">
        <v>1442</v>
      </c>
      <c r="J3294" s="154" t="s">
        <v>22</v>
      </c>
      <c r="K3294" s="156">
        <v>1</v>
      </c>
      <c r="L3294" s="154" t="s">
        <v>3</v>
      </c>
      <c r="M3294" s="154" t="s">
        <v>47</v>
      </c>
      <c r="N3294" s="154" t="s">
        <v>1213</v>
      </c>
      <c r="O3294" s="153">
        <v>717</v>
      </c>
      <c r="P3294" s="155">
        <v>0</v>
      </c>
      <c r="Q3294" s="10">
        <f t="shared" si="207"/>
        <v>717</v>
      </c>
    </row>
    <row r="3295" spans="2:17" ht="20.25" customHeight="1">
      <c r="B3295" s="10" t="str">
        <f t="shared" si="208"/>
        <v>لباس كار ديرسوز(شلوار) 294</v>
      </c>
      <c r="C3295" s="10" t="str">
        <f t="shared" si="209"/>
        <v>لباس كار ديرسوز(شلوار) 1402/10/07294</v>
      </c>
      <c r="D3295" s="10" t="str">
        <f>IFERROR(IF(تحویلی!$E$1="","",IF(NOSA!O3295=تحویلی!$E$1,تحویلی!$E$1&amp;COUNTIF(NOSA!$O$1:O3295,تحویلی!$E$1),"")),"")</f>
        <v/>
      </c>
      <c r="E3295" s="10" t="str">
        <f t="shared" si="210"/>
        <v>26470294</v>
      </c>
      <c r="F3295" s="10" t="str">
        <f>IFERROR(VLOOKUP(I3295,DATABASE!$N:$O,2,FALSE),"")</f>
        <v xml:space="preserve">لباس كار ديرسوز(شلوار) </v>
      </c>
      <c r="G3295" s="154" t="s">
        <v>2940</v>
      </c>
      <c r="H3295" s="155">
        <v>26470</v>
      </c>
      <c r="I3295" s="154" t="s">
        <v>2317</v>
      </c>
      <c r="J3295" s="154" t="s">
        <v>2825</v>
      </c>
      <c r="K3295" s="156">
        <v>1</v>
      </c>
      <c r="L3295" s="154" t="s">
        <v>8</v>
      </c>
      <c r="M3295" s="154" t="s">
        <v>25</v>
      </c>
      <c r="N3295" s="154" t="s">
        <v>734</v>
      </c>
      <c r="O3295" s="153">
        <v>294</v>
      </c>
      <c r="P3295" s="155">
        <v>0</v>
      </c>
      <c r="Q3295" s="10">
        <f t="shared" ref="Q3295:Q3358" si="211">VALUE(O3295)</f>
        <v>294</v>
      </c>
    </row>
    <row r="3296" spans="2:17" ht="20.25" customHeight="1">
      <c r="B3296" s="10" t="str">
        <f t="shared" si="208"/>
        <v>دستكش ضد برش سبك755</v>
      </c>
      <c r="C3296" s="10" t="str">
        <f t="shared" si="209"/>
        <v>دستكش ضد برش سبك1402/10/07755</v>
      </c>
      <c r="D3296" s="10" t="str">
        <f>IFERROR(IF(تحویلی!$E$1="","",IF(NOSA!O3296=تحویلی!$E$1,تحویلی!$E$1&amp;COUNTIF(NOSA!$O$1:O3296,تحویلی!$E$1),"")),"")</f>
        <v/>
      </c>
      <c r="E3296" s="10" t="str">
        <f t="shared" si="210"/>
        <v>26503755</v>
      </c>
      <c r="F3296" s="10" t="str">
        <f>IFERROR(VLOOKUP(I3296,DATABASE!$N:$O,2,FALSE),"")</f>
        <v>دستكش ضد برش سبك</v>
      </c>
      <c r="G3296" s="154" t="s">
        <v>2940</v>
      </c>
      <c r="H3296" s="155">
        <v>26503</v>
      </c>
      <c r="I3296" s="154" t="s">
        <v>1442</v>
      </c>
      <c r="J3296" s="154" t="s">
        <v>22</v>
      </c>
      <c r="K3296" s="156">
        <v>1</v>
      </c>
      <c r="L3296" s="154" t="s">
        <v>3</v>
      </c>
      <c r="M3296" s="154" t="s">
        <v>9</v>
      </c>
      <c r="N3296" s="154" t="s">
        <v>974</v>
      </c>
      <c r="O3296" s="153">
        <v>755</v>
      </c>
      <c r="P3296" s="155">
        <v>0</v>
      </c>
      <c r="Q3296" s="10">
        <f t="shared" si="211"/>
        <v>755</v>
      </c>
    </row>
    <row r="3297" spans="2:17" ht="20.25" customHeight="1">
      <c r="B3297" s="10" t="str">
        <f t="shared" si="208"/>
        <v>دستكش ضد برش سبك70</v>
      </c>
      <c r="C3297" s="10" t="str">
        <f t="shared" si="209"/>
        <v>دستكش ضد برش سبك1402/10/0870</v>
      </c>
      <c r="D3297" s="10" t="str">
        <f>IFERROR(IF(تحویلی!$E$1="","",IF(NOSA!O3297=تحویلی!$E$1,تحویلی!$E$1&amp;COUNTIF(NOSA!$O$1:O3297,تحویلی!$E$1),"")),"")</f>
        <v/>
      </c>
      <c r="E3297" s="10" t="str">
        <f t="shared" si="210"/>
        <v>2651070</v>
      </c>
      <c r="F3297" s="10" t="str">
        <f>IFERROR(VLOOKUP(I3297,DATABASE!$N:$O,2,FALSE),"")</f>
        <v>دستكش ضد برش سبك</v>
      </c>
      <c r="G3297" s="3" t="s">
        <v>2941</v>
      </c>
      <c r="H3297" s="4">
        <v>26510</v>
      </c>
      <c r="I3297" s="3" t="s">
        <v>1442</v>
      </c>
      <c r="J3297" s="3" t="s">
        <v>22</v>
      </c>
      <c r="K3297" s="5">
        <v>1</v>
      </c>
      <c r="L3297" s="3" t="s">
        <v>3</v>
      </c>
      <c r="M3297" s="3" t="s">
        <v>9</v>
      </c>
      <c r="N3297" s="3" t="s">
        <v>2763</v>
      </c>
      <c r="O3297" s="1">
        <v>70</v>
      </c>
      <c r="P3297" s="4">
        <v>1</v>
      </c>
      <c r="Q3297" s="10">
        <f t="shared" si="211"/>
        <v>70</v>
      </c>
    </row>
    <row r="3298" spans="2:17" ht="20.25" customHeight="1">
      <c r="B3298" s="10" t="str">
        <f t="shared" si="208"/>
        <v>دستكش ضد برش سبك751</v>
      </c>
      <c r="C3298" s="10" t="str">
        <f t="shared" si="209"/>
        <v>دستكش ضد برش سبك1402/10/08751</v>
      </c>
      <c r="D3298" s="10" t="str">
        <f>IFERROR(IF(تحویلی!$E$1="","",IF(NOSA!O3298=تحویلی!$E$1,تحویلی!$E$1&amp;COUNTIF(NOSA!$O$1:O3298,تحویلی!$E$1),"")),"")</f>
        <v/>
      </c>
      <c r="E3298" s="10" t="str">
        <f t="shared" si="210"/>
        <v>26511751</v>
      </c>
      <c r="F3298" s="10" t="str">
        <f>IFERROR(VLOOKUP(I3298,DATABASE!$N:$O,2,FALSE),"")</f>
        <v>دستكش ضد برش سبك</v>
      </c>
      <c r="G3298" s="3" t="s">
        <v>2941</v>
      </c>
      <c r="H3298" s="4">
        <v>26511</v>
      </c>
      <c r="I3298" s="3" t="s">
        <v>1442</v>
      </c>
      <c r="J3298" s="3" t="s">
        <v>22</v>
      </c>
      <c r="K3298" s="5">
        <v>1</v>
      </c>
      <c r="L3298" s="3" t="s">
        <v>3</v>
      </c>
      <c r="M3298" s="3" t="s">
        <v>9</v>
      </c>
      <c r="N3298" s="3" t="s">
        <v>2709</v>
      </c>
      <c r="O3298" s="1">
        <v>751</v>
      </c>
      <c r="P3298" s="4">
        <v>1</v>
      </c>
      <c r="Q3298" s="10">
        <f t="shared" si="211"/>
        <v>751</v>
      </c>
    </row>
    <row r="3299" spans="2:17" ht="20.25" customHeight="1">
      <c r="B3299" s="10" t="str">
        <f t="shared" si="208"/>
        <v>بند كفش840</v>
      </c>
      <c r="C3299" s="10" t="str">
        <f t="shared" si="209"/>
        <v>بند كفش1402/10/08840</v>
      </c>
      <c r="D3299" s="10" t="str">
        <f>IFERROR(IF(تحویلی!$E$1="","",IF(NOSA!O3299=تحویلی!$E$1,تحویلی!$E$1&amp;COUNTIF(NOSA!$O$1:O3299,تحویلی!$E$1),"")),"")</f>
        <v/>
      </c>
      <c r="E3299" s="10" t="str">
        <f t="shared" si="210"/>
        <v>26517840</v>
      </c>
      <c r="F3299" s="10" t="str">
        <f>IFERROR(VLOOKUP(I3299,DATABASE!$N:$O,2,FALSE),"")</f>
        <v>بند كفش</v>
      </c>
      <c r="G3299" s="3" t="s">
        <v>2941</v>
      </c>
      <c r="H3299" s="4">
        <v>26517</v>
      </c>
      <c r="I3299" s="3" t="s">
        <v>1462</v>
      </c>
      <c r="J3299" s="3" t="s">
        <v>450</v>
      </c>
      <c r="K3299" s="5">
        <v>1</v>
      </c>
      <c r="L3299" s="3" t="s">
        <v>3</v>
      </c>
      <c r="M3299" s="3" t="s">
        <v>47</v>
      </c>
      <c r="N3299" s="3" t="s">
        <v>2684</v>
      </c>
      <c r="O3299" s="1">
        <v>840</v>
      </c>
      <c r="P3299" s="4">
        <v>0</v>
      </c>
      <c r="Q3299" s="10">
        <f t="shared" si="211"/>
        <v>840</v>
      </c>
    </row>
    <row r="3300" spans="2:17" ht="20.25" customHeight="1">
      <c r="B3300" s="10" t="str">
        <f t="shared" si="208"/>
        <v>دستكش ضد برش سبك723</v>
      </c>
      <c r="C3300" s="10" t="str">
        <f t="shared" si="209"/>
        <v>دستكش ضد برش سبك1402/10/08723</v>
      </c>
      <c r="D3300" s="10" t="str">
        <f>IFERROR(IF(تحویلی!$E$1="","",IF(NOSA!O3300=تحویلی!$E$1,تحویلی!$E$1&amp;COUNTIF(NOSA!$O$1:O3300,تحویلی!$E$1),"")),"")</f>
        <v/>
      </c>
      <c r="E3300" s="10" t="str">
        <f t="shared" si="210"/>
        <v>26519723</v>
      </c>
      <c r="F3300" s="10" t="str">
        <f>IFERROR(VLOOKUP(I3300,DATABASE!$N:$O,2,FALSE),"")</f>
        <v>دستكش ضد برش سبك</v>
      </c>
      <c r="G3300" s="3" t="s">
        <v>2941</v>
      </c>
      <c r="H3300" s="4">
        <v>26519</v>
      </c>
      <c r="I3300" s="3" t="s">
        <v>1442</v>
      </c>
      <c r="J3300" s="3" t="s">
        <v>22</v>
      </c>
      <c r="K3300" s="5">
        <v>1</v>
      </c>
      <c r="L3300" s="3" t="s">
        <v>3</v>
      </c>
      <c r="M3300" s="3" t="s">
        <v>9</v>
      </c>
      <c r="N3300" s="3" t="s">
        <v>1037</v>
      </c>
      <c r="O3300" s="1">
        <v>723</v>
      </c>
      <c r="P3300" s="4">
        <v>0</v>
      </c>
      <c r="Q3300" s="10">
        <f t="shared" si="211"/>
        <v>723</v>
      </c>
    </row>
    <row r="3301" spans="2:17" ht="20.25" customHeight="1">
      <c r="B3301" s="10" t="str">
        <f t="shared" si="208"/>
        <v>دستكش ضد برش سبك769</v>
      </c>
      <c r="C3301" s="10" t="str">
        <f t="shared" si="209"/>
        <v>دستكش ضد برش سبك1402/10/08769</v>
      </c>
      <c r="D3301" s="10" t="str">
        <f>IFERROR(IF(تحویلی!$E$1="","",IF(NOSA!O3301=تحویلی!$E$1,تحویلی!$E$1&amp;COUNTIF(NOSA!$O$1:O3301,تحویلی!$E$1),"")),"")</f>
        <v/>
      </c>
      <c r="E3301" s="10" t="str">
        <f t="shared" si="210"/>
        <v>26520769</v>
      </c>
      <c r="F3301" s="10" t="str">
        <f>IFERROR(VLOOKUP(I3301,DATABASE!$N:$O,2,FALSE),"")</f>
        <v>دستكش ضد برش سبك</v>
      </c>
      <c r="G3301" s="3" t="s">
        <v>2941</v>
      </c>
      <c r="H3301" s="4">
        <v>26520</v>
      </c>
      <c r="I3301" s="3" t="s">
        <v>1442</v>
      </c>
      <c r="J3301" s="3" t="s">
        <v>22</v>
      </c>
      <c r="K3301" s="5">
        <v>1</v>
      </c>
      <c r="L3301" s="3" t="s">
        <v>3</v>
      </c>
      <c r="M3301" s="3" t="s">
        <v>43</v>
      </c>
      <c r="N3301" s="3" t="s">
        <v>1102</v>
      </c>
      <c r="O3301" s="1">
        <v>769</v>
      </c>
      <c r="P3301" s="4">
        <v>1</v>
      </c>
      <c r="Q3301" s="10">
        <f t="shared" si="211"/>
        <v>769</v>
      </c>
    </row>
    <row r="3302" spans="2:17" ht="20.25" customHeight="1">
      <c r="B3302" s="10" t="str">
        <f t="shared" si="208"/>
        <v>نقاب تيره محافظ صورت معمولي690</v>
      </c>
      <c r="C3302" s="10" t="str">
        <f t="shared" si="209"/>
        <v>نقاب تيره محافظ صورت معمولي1402/10/08690</v>
      </c>
      <c r="D3302" s="10" t="str">
        <f>IFERROR(IF(تحویلی!$E$1="","",IF(NOSA!O3302=تحویلی!$E$1,تحویلی!$E$1&amp;COUNTIF(NOSA!$O$1:O3302,تحویلی!$E$1),"")),"")</f>
        <v/>
      </c>
      <c r="E3302" s="10" t="str">
        <f t="shared" si="210"/>
        <v>26521690</v>
      </c>
      <c r="F3302" s="10" t="str">
        <f>IFERROR(VLOOKUP(I3302,DATABASE!$N:$O,2,FALSE),"")</f>
        <v>نقاب تيره محافظ صورت معمولي</v>
      </c>
      <c r="G3302" s="3" t="s">
        <v>2941</v>
      </c>
      <c r="H3302" s="4">
        <v>26521</v>
      </c>
      <c r="I3302" s="3" t="s">
        <v>1557</v>
      </c>
      <c r="J3302" s="3" t="s">
        <v>115</v>
      </c>
      <c r="K3302" s="5">
        <v>1</v>
      </c>
      <c r="L3302" s="3" t="s">
        <v>8</v>
      </c>
      <c r="M3302" s="3" t="s">
        <v>4</v>
      </c>
      <c r="N3302" s="3" t="s">
        <v>174</v>
      </c>
      <c r="O3302" s="1">
        <v>690</v>
      </c>
      <c r="P3302" s="4">
        <v>1</v>
      </c>
      <c r="Q3302" s="10">
        <f t="shared" si="211"/>
        <v>690</v>
      </c>
    </row>
    <row r="3303" spans="2:17" ht="20.25" customHeight="1">
      <c r="B3303" s="10" t="str">
        <f t="shared" si="208"/>
        <v>دستكش ضد برش سبك841</v>
      </c>
      <c r="C3303" s="10" t="str">
        <f t="shared" si="209"/>
        <v>دستكش ضد برش سبك1402/10/09841</v>
      </c>
      <c r="D3303" s="10" t="str">
        <f>IFERROR(IF(تحویلی!$E$1="","",IF(NOSA!O3303=تحویلی!$E$1,تحویلی!$E$1&amp;COUNTIF(NOSA!$O$1:O3303,تحویلی!$E$1),"")),"")</f>
        <v/>
      </c>
      <c r="E3303" s="10" t="str">
        <f t="shared" si="210"/>
        <v>26527841</v>
      </c>
      <c r="F3303" s="10" t="str">
        <f>IFERROR(VLOOKUP(I3303,DATABASE!$N:$O,2,FALSE),"")</f>
        <v>دستكش ضد برش سبك</v>
      </c>
      <c r="G3303" s="3" t="s">
        <v>2942</v>
      </c>
      <c r="H3303" s="4">
        <v>26527</v>
      </c>
      <c r="I3303" s="3" t="s">
        <v>1442</v>
      </c>
      <c r="J3303" s="3" t="s">
        <v>22</v>
      </c>
      <c r="K3303" s="5">
        <v>1</v>
      </c>
      <c r="L3303" s="3" t="s">
        <v>3</v>
      </c>
      <c r="M3303" s="3" t="s">
        <v>47</v>
      </c>
      <c r="N3303" s="3" t="s">
        <v>2686</v>
      </c>
      <c r="O3303" s="1">
        <v>841</v>
      </c>
      <c r="P3303" s="4">
        <v>0</v>
      </c>
      <c r="Q3303" s="10">
        <f t="shared" si="211"/>
        <v>841</v>
      </c>
    </row>
    <row r="3304" spans="2:17" ht="20.25" customHeight="1">
      <c r="B3304" s="10" t="str">
        <f t="shared" si="208"/>
        <v>دستكش ساق بلند نسوز573</v>
      </c>
      <c r="C3304" s="10" t="str">
        <f t="shared" si="209"/>
        <v>دستكش ساق بلند نسوز1402/10/09573</v>
      </c>
      <c r="D3304" s="10" t="str">
        <f>IFERROR(IF(تحویلی!$E$1="","",IF(NOSA!O3304=تحویلی!$E$1,تحویلی!$E$1&amp;COUNTIF(NOSA!$O$1:O3304,تحویلی!$E$1),"")),"")</f>
        <v/>
      </c>
      <c r="E3304" s="10" t="str">
        <f t="shared" si="210"/>
        <v>26529573</v>
      </c>
      <c r="F3304" s="10" t="str">
        <f>IFERROR(VLOOKUP(I3304,DATABASE!$N:$O,2,FALSE),"")</f>
        <v>دستكش ساق بلند نسوز</v>
      </c>
      <c r="G3304" s="3" t="s">
        <v>2942</v>
      </c>
      <c r="H3304" s="4">
        <v>26529</v>
      </c>
      <c r="I3304" s="3" t="s">
        <v>1461</v>
      </c>
      <c r="J3304" s="3" t="s">
        <v>34</v>
      </c>
      <c r="K3304" s="5">
        <v>1</v>
      </c>
      <c r="L3304" s="3" t="s">
        <v>3</v>
      </c>
      <c r="M3304" s="3" t="s">
        <v>19</v>
      </c>
      <c r="N3304" s="3" t="s">
        <v>104</v>
      </c>
      <c r="O3304" s="1">
        <v>573</v>
      </c>
      <c r="P3304" s="4">
        <v>1</v>
      </c>
      <c r="Q3304" s="10">
        <f t="shared" si="211"/>
        <v>573</v>
      </c>
    </row>
    <row r="3305" spans="2:17" ht="20.25" customHeight="1">
      <c r="B3305" s="10" t="str">
        <f t="shared" si="208"/>
        <v>دستكش ضد برش سبك848</v>
      </c>
      <c r="C3305" s="10" t="str">
        <f t="shared" si="209"/>
        <v>دستكش ضد برش سبك1402/10/09848</v>
      </c>
      <c r="D3305" s="10" t="str">
        <f>IFERROR(IF(تحویلی!$E$1="","",IF(NOSA!O3305=تحویلی!$E$1,تحویلی!$E$1&amp;COUNTIF(NOSA!$O$1:O3305,تحویلی!$E$1),"")),"")</f>
        <v/>
      </c>
      <c r="E3305" s="10" t="str">
        <f t="shared" si="210"/>
        <v>26531848</v>
      </c>
      <c r="F3305" s="10" t="str">
        <f>IFERROR(VLOOKUP(I3305,DATABASE!$N:$O,2,FALSE),"")</f>
        <v>دستكش ضد برش سبك</v>
      </c>
      <c r="G3305" s="3" t="s">
        <v>2942</v>
      </c>
      <c r="H3305" s="4">
        <v>26531</v>
      </c>
      <c r="I3305" s="3" t="s">
        <v>1442</v>
      </c>
      <c r="J3305" s="3" t="s">
        <v>22</v>
      </c>
      <c r="K3305" s="5">
        <v>1</v>
      </c>
      <c r="L3305" s="3" t="s">
        <v>3</v>
      </c>
      <c r="M3305" s="3" t="s">
        <v>47</v>
      </c>
      <c r="N3305" s="3" t="s">
        <v>2750</v>
      </c>
      <c r="O3305" s="1">
        <v>848</v>
      </c>
      <c r="P3305" s="4">
        <v>0</v>
      </c>
      <c r="Q3305" s="10">
        <f t="shared" si="211"/>
        <v>848</v>
      </c>
    </row>
    <row r="3306" spans="2:17" ht="20.25" customHeight="1">
      <c r="B3306" s="10" t="str">
        <f t="shared" si="208"/>
        <v>لباس كار ديرسوز(بلوز و شلوار)848</v>
      </c>
      <c r="C3306" s="10" t="str">
        <f t="shared" si="209"/>
        <v>لباس كار ديرسوز(بلوز و شلوار)1402/10/09848</v>
      </c>
      <c r="D3306" s="10" t="str">
        <f>IFERROR(IF(تحویلی!$E$1="","",IF(NOSA!O3306=تحویلی!$E$1,تحویلی!$E$1&amp;COUNTIF(NOSA!$O$1:O3306,تحویلی!$E$1),"")),"")</f>
        <v/>
      </c>
      <c r="E3306" s="10" t="str">
        <f t="shared" si="210"/>
        <v>26531848</v>
      </c>
      <c r="F3306" s="10" t="str">
        <f>IFERROR(VLOOKUP(I3306,DATABASE!$N:$O,2,FALSE),"")</f>
        <v>لباس كار ديرسوز(بلوز و شلوار)</v>
      </c>
      <c r="G3306" s="3" t="s">
        <v>2942</v>
      </c>
      <c r="H3306" s="4">
        <v>26531</v>
      </c>
      <c r="I3306" s="3" t="s">
        <v>1466</v>
      </c>
      <c r="J3306" s="3" t="s">
        <v>1623</v>
      </c>
      <c r="K3306" s="5">
        <v>1</v>
      </c>
      <c r="L3306" s="3" t="s">
        <v>28</v>
      </c>
      <c r="M3306" s="3" t="s">
        <v>47</v>
      </c>
      <c r="N3306" s="3" t="s">
        <v>2750</v>
      </c>
      <c r="O3306" s="1">
        <v>848</v>
      </c>
      <c r="P3306" s="4">
        <v>0</v>
      </c>
      <c r="Q3306" s="10">
        <f t="shared" si="211"/>
        <v>848</v>
      </c>
    </row>
    <row r="3307" spans="2:17" ht="20.25" customHeight="1">
      <c r="B3307" s="10" t="str">
        <f t="shared" si="208"/>
        <v>دستكش ساق بلند نسوز31</v>
      </c>
      <c r="C3307" s="10" t="str">
        <f t="shared" si="209"/>
        <v>دستكش ساق بلند نسوز1402/10/0931</v>
      </c>
      <c r="D3307" s="10" t="str">
        <f>IFERROR(IF(تحویلی!$E$1="","",IF(NOSA!O3307=تحویلی!$E$1,تحویلی!$E$1&amp;COUNTIF(NOSA!$O$1:O3307,تحویلی!$E$1),"")),"")</f>
        <v/>
      </c>
      <c r="E3307" s="10" t="str">
        <f t="shared" si="210"/>
        <v>2653231</v>
      </c>
      <c r="F3307" s="10" t="str">
        <f>IFERROR(VLOOKUP(I3307,DATABASE!$N:$O,2,FALSE),"")</f>
        <v>دستكش ساق بلند نسوز</v>
      </c>
      <c r="G3307" s="3" t="s">
        <v>2942</v>
      </c>
      <c r="H3307" s="4">
        <v>26532</v>
      </c>
      <c r="I3307" s="3" t="s">
        <v>1461</v>
      </c>
      <c r="J3307" s="3" t="s">
        <v>34</v>
      </c>
      <c r="K3307" s="5">
        <v>1</v>
      </c>
      <c r="L3307" s="3" t="s">
        <v>3</v>
      </c>
      <c r="M3307" s="3" t="s">
        <v>9</v>
      </c>
      <c r="N3307" s="3" t="s">
        <v>175</v>
      </c>
      <c r="O3307" s="1">
        <v>31</v>
      </c>
      <c r="P3307" s="4">
        <v>1</v>
      </c>
      <c r="Q3307" s="10">
        <f t="shared" si="211"/>
        <v>31</v>
      </c>
    </row>
    <row r="3308" spans="2:17" ht="20.25" customHeight="1">
      <c r="B3308" s="10" t="str">
        <f t="shared" si="208"/>
        <v>دستكش ضد برش سبك760</v>
      </c>
      <c r="C3308" s="10" t="str">
        <f t="shared" si="209"/>
        <v>دستكش ضد برش سبك1402/10/09760</v>
      </c>
      <c r="D3308" s="10" t="str">
        <f>IFERROR(IF(تحویلی!$E$1="","",IF(NOSA!O3308=تحویلی!$E$1,تحویلی!$E$1&amp;COUNTIF(NOSA!$O$1:O3308,تحویلی!$E$1),"")),"")</f>
        <v/>
      </c>
      <c r="E3308" s="10" t="str">
        <f t="shared" si="210"/>
        <v>26536760</v>
      </c>
      <c r="F3308" s="10" t="str">
        <f>IFERROR(VLOOKUP(I3308,DATABASE!$N:$O,2,FALSE),"")</f>
        <v>دستكش ضد برش سبك</v>
      </c>
      <c r="G3308" s="3" t="s">
        <v>2942</v>
      </c>
      <c r="H3308" s="4">
        <v>26536</v>
      </c>
      <c r="I3308" s="3" t="s">
        <v>1442</v>
      </c>
      <c r="J3308" s="3" t="s">
        <v>22</v>
      </c>
      <c r="K3308" s="5">
        <v>1</v>
      </c>
      <c r="L3308" s="3" t="s">
        <v>3</v>
      </c>
      <c r="M3308" s="3" t="s">
        <v>202</v>
      </c>
      <c r="N3308" s="3" t="s">
        <v>1003</v>
      </c>
      <c r="O3308" s="1">
        <v>760</v>
      </c>
      <c r="P3308" s="4">
        <v>0</v>
      </c>
      <c r="Q3308" s="10">
        <f t="shared" si="211"/>
        <v>760</v>
      </c>
    </row>
    <row r="3309" spans="2:17" ht="20.25" customHeight="1">
      <c r="B3309" s="10" t="str">
        <f t="shared" si="208"/>
        <v>كاپشن كارگري835</v>
      </c>
      <c r="C3309" s="10" t="str">
        <f t="shared" si="209"/>
        <v>كاپشن كارگري1402/10/09835</v>
      </c>
      <c r="D3309" s="10" t="str">
        <f>IFERROR(IF(تحویلی!$E$1="","",IF(NOSA!O3309=تحویلی!$E$1,تحویلی!$E$1&amp;COUNTIF(NOSA!$O$1:O3309,تحویلی!$E$1),"")),"")</f>
        <v/>
      </c>
      <c r="E3309" s="10" t="str">
        <f t="shared" si="210"/>
        <v>26541835</v>
      </c>
      <c r="F3309" s="10" t="str">
        <f>IFERROR(VLOOKUP(I3309,DATABASE!$N:$O,2,FALSE),"")</f>
        <v>كاپشن كارگري</v>
      </c>
      <c r="G3309" s="3" t="s">
        <v>2942</v>
      </c>
      <c r="H3309" s="4">
        <v>26541</v>
      </c>
      <c r="I3309" s="3" t="s">
        <v>2341</v>
      </c>
      <c r="J3309" s="3" t="s">
        <v>794</v>
      </c>
      <c r="K3309" s="5">
        <v>1</v>
      </c>
      <c r="L3309" s="3" t="s">
        <v>8</v>
      </c>
      <c r="M3309" s="3" t="s">
        <v>47</v>
      </c>
      <c r="N3309" s="3" t="s">
        <v>2677</v>
      </c>
      <c r="O3309" s="1">
        <v>835</v>
      </c>
      <c r="P3309" s="4">
        <v>0</v>
      </c>
      <c r="Q3309" s="10">
        <f t="shared" si="211"/>
        <v>835</v>
      </c>
    </row>
    <row r="3310" spans="2:17" ht="20.25" customHeight="1">
      <c r="B3310" s="10" t="str">
        <f t="shared" si="208"/>
        <v>كاپشن كارگري841</v>
      </c>
      <c r="C3310" s="10" t="str">
        <f t="shared" si="209"/>
        <v>كاپشن كارگري1402/10/09841</v>
      </c>
      <c r="D3310" s="10" t="str">
        <f>IFERROR(IF(تحویلی!$E$1="","",IF(NOSA!O3310=تحویلی!$E$1,تحویلی!$E$1&amp;COUNTIF(NOSA!$O$1:O3310,تحویلی!$E$1),"")),"")</f>
        <v/>
      </c>
      <c r="E3310" s="10" t="str">
        <f t="shared" si="210"/>
        <v>26544841</v>
      </c>
      <c r="F3310" s="10" t="str">
        <f>IFERROR(VLOOKUP(I3310,DATABASE!$N:$O,2,FALSE),"")</f>
        <v>كاپشن كارگري</v>
      </c>
      <c r="G3310" s="3" t="s">
        <v>2942</v>
      </c>
      <c r="H3310" s="4">
        <v>26544</v>
      </c>
      <c r="I3310" s="3" t="s">
        <v>2341</v>
      </c>
      <c r="J3310" s="3" t="s">
        <v>794</v>
      </c>
      <c r="K3310" s="5">
        <v>1</v>
      </c>
      <c r="L3310" s="3" t="s">
        <v>8</v>
      </c>
      <c r="M3310" s="3" t="s">
        <v>47</v>
      </c>
      <c r="N3310" s="3" t="s">
        <v>2686</v>
      </c>
      <c r="O3310" s="1">
        <v>841</v>
      </c>
      <c r="P3310" s="4">
        <v>0</v>
      </c>
      <c r="Q3310" s="10">
        <f t="shared" si="211"/>
        <v>841</v>
      </c>
    </row>
    <row r="3311" spans="2:17" ht="20.25" customHeight="1">
      <c r="B3311" s="10" t="str">
        <f t="shared" si="208"/>
        <v>كاپشن كارگري845</v>
      </c>
      <c r="C3311" s="10" t="str">
        <f t="shared" si="209"/>
        <v>كاپشن كارگري1402/10/09845</v>
      </c>
      <c r="D3311" s="10" t="str">
        <f>IFERROR(IF(تحویلی!$E$1="","",IF(NOSA!O3311=تحویلی!$E$1,تحویلی!$E$1&amp;COUNTIF(NOSA!$O$1:O3311,تحویلی!$E$1),"")),"")</f>
        <v/>
      </c>
      <c r="E3311" s="10" t="str">
        <f t="shared" si="210"/>
        <v>26547845</v>
      </c>
      <c r="F3311" s="10" t="str">
        <f>IFERROR(VLOOKUP(I3311,DATABASE!$N:$O,2,FALSE),"")</f>
        <v>كاپشن كارگري</v>
      </c>
      <c r="G3311" s="3" t="s">
        <v>2942</v>
      </c>
      <c r="H3311" s="4">
        <v>26547</v>
      </c>
      <c r="I3311" s="3" t="s">
        <v>2341</v>
      </c>
      <c r="J3311" s="3" t="s">
        <v>794</v>
      </c>
      <c r="K3311" s="5">
        <v>1</v>
      </c>
      <c r="L3311" s="3" t="s">
        <v>8</v>
      </c>
      <c r="M3311" s="3" t="s">
        <v>47</v>
      </c>
      <c r="N3311" s="3" t="s">
        <v>2701</v>
      </c>
      <c r="O3311" s="1">
        <v>845</v>
      </c>
      <c r="P3311" s="4">
        <v>0</v>
      </c>
      <c r="Q3311" s="10">
        <f t="shared" si="211"/>
        <v>845</v>
      </c>
    </row>
    <row r="3312" spans="2:17" ht="20.25" customHeight="1">
      <c r="B3312" s="10" t="str">
        <f t="shared" si="208"/>
        <v>كاپشن كارگري860</v>
      </c>
      <c r="C3312" s="10" t="str">
        <f t="shared" si="209"/>
        <v>كاپشن كارگري1402/10/09860</v>
      </c>
      <c r="D3312" s="10" t="str">
        <f>IFERROR(IF(تحویلی!$E$1="","",IF(NOSA!O3312=تحویلی!$E$1,تحویلی!$E$1&amp;COUNTIF(NOSA!$O$1:O3312,تحویلی!$E$1),"")),"")</f>
        <v/>
      </c>
      <c r="E3312" s="10" t="str">
        <f t="shared" si="210"/>
        <v>26551860</v>
      </c>
      <c r="F3312" s="10" t="str">
        <f>IFERROR(VLOOKUP(I3312,DATABASE!$N:$O,2,FALSE),"")</f>
        <v>كاپشن كارگري</v>
      </c>
      <c r="G3312" s="3" t="s">
        <v>2942</v>
      </c>
      <c r="H3312" s="4">
        <v>26551</v>
      </c>
      <c r="I3312" s="3" t="s">
        <v>2341</v>
      </c>
      <c r="J3312" s="3" t="s">
        <v>794</v>
      </c>
      <c r="K3312" s="5">
        <v>1</v>
      </c>
      <c r="L3312" s="3" t="s">
        <v>8</v>
      </c>
      <c r="M3312" s="3" t="s">
        <v>47</v>
      </c>
      <c r="N3312" s="3" t="s">
        <v>3222</v>
      </c>
      <c r="O3312" s="1">
        <v>860</v>
      </c>
      <c r="P3312" s="4">
        <v>0</v>
      </c>
      <c r="Q3312" s="10">
        <f t="shared" si="211"/>
        <v>860</v>
      </c>
    </row>
    <row r="3313" spans="2:17" ht="20.25" customHeight="1">
      <c r="B3313" s="10" t="str">
        <f t="shared" si="208"/>
        <v>كلاه ايمني10028</v>
      </c>
      <c r="C3313" s="10" t="str">
        <f t="shared" si="209"/>
        <v>كلاه ايمني1402/10/0910028</v>
      </c>
      <c r="D3313" s="10" t="str">
        <f>IFERROR(IF(تحویلی!$E$1="","",IF(NOSA!O3313=تحویلی!$E$1,تحویلی!$E$1&amp;COUNTIF(NOSA!$O$1:O3313,تحویلی!$E$1),"")),"")</f>
        <v/>
      </c>
      <c r="E3313" s="10" t="str">
        <f t="shared" si="210"/>
        <v>2655410028</v>
      </c>
      <c r="F3313" s="10" t="str">
        <f>IFERROR(VLOOKUP(I3313,DATABASE!$N:$O,2,FALSE),"")</f>
        <v>كلاه ايمني</v>
      </c>
      <c r="G3313" s="3" t="s">
        <v>2942</v>
      </c>
      <c r="H3313" s="4">
        <v>26554</v>
      </c>
      <c r="I3313" s="3" t="s">
        <v>1505</v>
      </c>
      <c r="J3313" s="3" t="s">
        <v>1628</v>
      </c>
      <c r="K3313" s="5">
        <v>1</v>
      </c>
      <c r="L3313" s="3" t="s">
        <v>8</v>
      </c>
      <c r="M3313" s="3" t="s">
        <v>9</v>
      </c>
      <c r="N3313" s="3" t="s">
        <v>1638</v>
      </c>
      <c r="O3313" s="1">
        <v>10028</v>
      </c>
      <c r="P3313" s="4">
        <v>0</v>
      </c>
      <c r="Q3313" s="10">
        <f t="shared" si="211"/>
        <v>10028</v>
      </c>
    </row>
    <row r="3314" spans="2:17" ht="20.25" customHeight="1">
      <c r="B3314" s="10" t="str">
        <f t="shared" si="208"/>
        <v>كاپشن كارگري866</v>
      </c>
      <c r="C3314" s="10" t="str">
        <f t="shared" si="209"/>
        <v>كاپشن كارگري1402/10/09866</v>
      </c>
      <c r="D3314" s="10" t="str">
        <f>IFERROR(IF(تحویلی!$E$1="","",IF(NOSA!O3314=تحویلی!$E$1,تحویلی!$E$1&amp;COUNTIF(NOSA!$O$1:O3314,تحویلی!$E$1),"")),"")</f>
        <v/>
      </c>
      <c r="E3314" s="10" t="str">
        <f t="shared" si="210"/>
        <v>26556866</v>
      </c>
      <c r="F3314" s="10" t="str">
        <f>IFERROR(VLOOKUP(I3314,DATABASE!$N:$O,2,FALSE),"")</f>
        <v>كاپشن كارگري</v>
      </c>
      <c r="G3314" s="3" t="s">
        <v>2942</v>
      </c>
      <c r="H3314" s="4">
        <v>26556</v>
      </c>
      <c r="I3314" s="3" t="s">
        <v>2341</v>
      </c>
      <c r="J3314" s="3" t="s">
        <v>794</v>
      </c>
      <c r="K3314" s="5">
        <v>1</v>
      </c>
      <c r="L3314" s="3" t="s">
        <v>8</v>
      </c>
      <c r="M3314" s="3" t="s">
        <v>47</v>
      </c>
      <c r="N3314" s="3" t="s">
        <v>1322</v>
      </c>
      <c r="O3314" s="1">
        <v>866</v>
      </c>
      <c r="P3314" s="4">
        <v>0</v>
      </c>
      <c r="Q3314" s="10">
        <f t="shared" si="211"/>
        <v>866</v>
      </c>
    </row>
    <row r="3315" spans="2:17" ht="20.25" customHeight="1">
      <c r="B3315" s="10" t="str">
        <f t="shared" si="208"/>
        <v>لباس زير زمستاني- بلوز و شلوار866</v>
      </c>
      <c r="C3315" s="10" t="str">
        <f t="shared" si="209"/>
        <v>لباس زير زمستاني- بلوز و شلوار1402/10/09866</v>
      </c>
      <c r="D3315" s="10" t="str">
        <f>IFERROR(IF(تحویلی!$E$1="","",IF(NOSA!O3315=تحویلی!$E$1,تحویلی!$E$1&amp;COUNTIF(NOSA!$O$1:O3315,تحویلی!$E$1),"")),"")</f>
        <v/>
      </c>
      <c r="E3315" s="10" t="str">
        <f t="shared" si="210"/>
        <v>26556866</v>
      </c>
      <c r="F3315" s="10" t="str">
        <f>IFERROR(VLOOKUP(I3315,DATABASE!$N:$O,2,FALSE),"")</f>
        <v>لباس زير زمستاني- بلوز و شلوار</v>
      </c>
      <c r="G3315" s="154" t="s">
        <v>2942</v>
      </c>
      <c r="H3315" s="155">
        <v>26556</v>
      </c>
      <c r="I3315" s="154" t="s">
        <v>2361</v>
      </c>
      <c r="J3315" s="154" t="s">
        <v>2826</v>
      </c>
      <c r="K3315" s="156">
        <v>1</v>
      </c>
      <c r="L3315" s="154" t="s">
        <v>28</v>
      </c>
      <c r="M3315" s="154" t="s">
        <v>47</v>
      </c>
      <c r="N3315" s="154" t="s">
        <v>1322</v>
      </c>
      <c r="O3315" s="153">
        <v>866</v>
      </c>
      <c r="P3315" s="155">
        <v>0</v>
      </c>
      <c r="Q3315" s="10">
        <f t="shared" si="211"/>
        <v>866</v>
      </c>
    </row>
    <row r="3316" spans="2:17" ht="20.25" customHeight="1">
      <c r="B3316" s="10" t="str">
        <f t="shared" si="208"/>
        <v>لباس زير زمستاني- بلوز و شلوار702</v>
      </c>
      <c r="C3316" s="10" t="str">
        <f t="shared" si="209"/>
        <v>لباس زير زمستاني- بلوز و شلوار1402/10/09702</v>
      </c>
      <c r="D3316" s="10" t="str">
        <f>IFERROR(IF(تحویلی!$E$1="","",IF(NOSA!O3316=تحویلی!$E$1,تحویلی!$E$1&amp;COUNTIF(NOSA!$O$1:O3316,تحویلی!$E$1),"")),"")</f>
        <v/>
      </c>
      <c r="E3316" s="10" t="str">
        <f t="shared" si="210"/>
        <v>26557702</v>
      </c>
      <c r="F3316" s="10" t="str">
        <f>IFERROR(VLOOKUP(I3316,DATABASE!$N:$O,2,FALSE),"")</f>
        <v>لباس زير زمستاني- بلوز و شلوار</v>
      </c>
      <c r="G3316" s="154" t="s">
        <v>2942</v>
      </c>
      <c r="H3316" s="155">
        <v>26557</v>
      </c>
      <c r="I3316" s="154" t="s">
        <v>2361</v>
      </c>
      <c r="J3316" s="154" t="s">
        <v>2826</v>
      </c>
      <c r="K3316" s="156">
        <v>1</v>
      </c>
      <c r="L3316" s="154" t="s">
        <v>28</v>
      </c>
      <c r="M3316" s="154" t="s">
        <v>40</v>
      </c>
      <c r="N3316" s="154" t="s">
        <v>170</v>
      </c>
      <c r="O3316" s="153">
        <v>702</v>
      </c>
      <c r="P3316" s="155">
        <v>0</v>
      </c>
      <c r="Q3316" s="10">
        <f t="shared" si="211"/>
        <v>702</v>
      </c>
    </row>
    <row r="3317" spans="2:17" ht="20.25" customHeight="1">
      <c r="B3317" s="10" t="str">
        <f t="shared" si="208"/>
        <v>كاپشن كارگري847</v>
      </c>
      <c r="C3317" s="10" t="str">
        <f t="shared" si="209"/>
        <v>كاپشن كارگري1402/10/09847</v>
      </c>
      <c r="D3317" s="10" t="str">
        <f>IFERROR(IF(تحویلی!$E$1="","",IF(NOSA!O3317=تحویلی!$E$1,تحویلی!$E$1&amp;COUNTIF(NOSA!$O$1:O3317,تحویلی!$E$1),"")),"")</f>
        <v/>
      </c>
      <c r="E3317" s="10" t="str">
        <f t="shared" si="210"/>
        <v>26558847</v>
      </c>
      <c r="F3317" s="10" t="str">
        <f>IFERROR(VLOOKUP(I3317,DATABASE!$N:$O,2,FALSE),"")</f>
        <v>كاپشن كارگري</v>
      </c>
      <c r="G3317" s="154" t="s">
        <v>2942</v>
      </c>
      <c r="H3317" s="155">
        <v>26558</v>
      </c>
      <c r="I3317" s="154" t="s">
        <v>2341</v>
      </c>
      <c r="J3317" s="154" t="s">
        <v>794</v>
      </c>
      <c r="K3317" s="156">
        <v>1</v>
      </c>
      <c r="L3317" s="154" t="s">
        <v>8</v>
      </c>
      <c r="M3317" s="154" t="s">
        <v>47</v>
      </c>
      <c r="N3317" s="154" t="s">
        <v>2750</v>
      </c>
      <c r="O3317" s="153">
        <v>847</v>
      </c>
      <c r="P3317" s="155">
        <v>0</v>
      </c>
      <c r="Q3317" s="10">
        <f t="shared" si="211"/>
        <v>847</v>
      </c>
    </row>
    <row r="3318" spans="2:17" ht="20.25" customHeight="1">
      <c r="B3318" s="10" t="str">
        <f t="shared" si="208"/>
        <v>كاپشن كارگري836</v>
      </c>
      <c r="C3318" s="10" t="str">
        <f t="shared" si="209"/>
        <v>كاپشن كارگري1402/10/09836</v>
      </c>
      <c r="D3318" s="10" t="str">
        <f>IFERROR(IF(تحویلی!$E$1="","",IF(NOSA!O3318=تحویلی!$E$1,تحویلی!$E$1&amp;COUNTIF(NOSA!$O$1:O3318,تحویلی!$E$1),"")),"")</f>
        <v/>
      </c>
      <c r="E3318" s="10" t="str">
        <f t="shared" si="210"/>
        <v>26559836</v>
      </c>
      <c r="F3318" s="10" t="str">
        <f>IFERROR(VLOOKUP(I3318,DATABASE!$N:$O,2,FALSE),"")</f>
        <v>كاپشن كارگري</v>
      </c>
      <c r="G3318" s="154" t="s">
        <v>2942</v>
      </c>
      <c r="H3318" s="155">
        <v>26559</v>
      </c>
      <c r="I3318" s="154" t="s">
        <v>2341</v>
      </c>
      <c r="J3318" s="154" t="s">
        <v>794</v>
      </c>
      <c r="K3318" s="156">
        <v>1</v>
      </c>
      <c r="L3318" s="154" t="s">
        <v>8</v>
      </c>
      <c r="M3318" s="154" t="s">
        <v>40</v>
      </c>
      <c r="N3318" s="154" t="s">
        <v>2678</v>
      </c>
      <c r="O3318" s="153">
        <v>836</v>
      </c>
      <c r="P3318" s="155">
        <v>0</v>
      </c>
      <c r="Q3318" s="10">
        <f t="shared" si="211"/>
        <v>836</v>
      </c>
    </row>
    <row r="3319" spans="2:17" ht="20.25" customHeight="1">
      <c r="B3319" s="10" t="str">
        <f t="shared" si="208"/>
        <v>كاپشن كارگري861</v>
      </c>
      <c r="C3319" s="10" t="str">
        <f t="shared" si="209"/>
        <v>كاپشن كارگري1402/10/09861</v>
      </c>
      <c r="D3319" s="10" t="str">
        <f>IFERROR(IF(تحویلی!$E$1="","",IF(NOSA!O3319=تحویلی!$E$1,تحویلی!$E$1&amp;COUNTIF(NOSA!$O$1:O3319,تحویلی!$E$1),"")),"")</f>
        <v/>
      </c>
      <c r="E3319" s="10" t="str">
        <f t="shared" si="210"/>
        <v>26560861</v>
      </c>
      <c r="F3319" s="10" t="str">
        <f>IFERROR(VLOOKUP(I3319,DATABASE!$N:$O,2,FALSE),"")</f>
        <v>كاپشن كارگري</v>
      </c>
      <c r="G3319" s="154" t="s">
        <v>2942</v>
      </c>
      <c r="H3319" s="155">
        <v>26560</v>
      </c>
      <c r="I3319" s="154" t="s">
        <v>2341</v>
      </c>
      <c r="J3319" s="154" t="s">
        <v>794</v>
      </c>
      <c r="K3319" s="156">
        <v>1</v>
      </c>
      <c r="L3319" s="154" t="s">
        <v>8</v>
      </c>
      <c r="M3319" s="154" t="s">
        <v>47</v>
      </c>
      <c r="N3319" s="154" t="s">
        <v>3217</v>
      </c>
      <c r="O3319" s="153">
        <v>861</v>
      </c>
      <c r="P3319" s="155">
        <v>0</v>
      </c>
      <c r="Q3319" s="10">
        <f t="shared" si="211"/>
        <v>861</v>
      </c>
    </row>
    <row r="3320" spans="2:17" ht="20.25" customHeight="1">
      <c r="B3320" s="10" t="str">
        <f t="shared" si="208"/>
        <v>كاپشن كارگري862</v>
      </c>
      <c r="C3320" s="10" t="str">
        <f t="shared" si="209"/>
        <v>كاپشن كارگري1402/10/09862</v>
      </c>
      <c r="D3320" s="10" t="str">
        <f>IFERROR(IF(تحویلی!$E$1="","",IF(NOSA!O3320=تحویلی!$E$1,تحویلی!$E$1&amp;COUNTIF(NOSA!$O$1:O3320,تحویلی!$E$1),"")),"")</f>
        <v/>
      </c>
      <c r="E3320" s="10" t="str">
        <f t="shared" si="210"/>
        <v>26561862</v>
      </c>
      <c r="F3320" s="10" t="str">
        <f>IFERROR(VLOOKUP(I3320,DATABASE!$N:$O,2,FALSE),"")</f>
        <v>كاپشن كارگري</v>
      </c>
      <c r="G3320" s="154" t="s">
        <v>2942</v>
      </c>
      <c r="H3320" s="155">
        <v>26561</v>
      </c>
      <c r="I3320" s="154" t="s">
        <v>2341</v>
      </c>
      <c r="J3320" s="154" t="s">
        <v>794</v>
      </c>
      <c r="K3320" s="156">
        <v>1</v>
      </c>
      <c r="L3320" s="154" t="s">
        <v>8</v>
      </c>
      <c r="M3320" s="154" t="s">
        <v>47</v>
      </c>
      <c r="N3320" s="154" t="s">
        <v>3223</v>
      </c>
      <c r="O3320" s="153">
        <v>862</v>
      </c>
      <c r="P3320" s="155">
        <v>0</v>
      </c>
      <c r="Q3320" s="10">
        <f t="shared" si="211"/>
        <v>862</v>
      </c>
    </row>
    <row r="3321" spans="2:17" ht="20.25" customHeight="1">
      <c r="B3321" s="10" t="str">
        <f t="shared" si="208"/>
        <v>كاپشن كارگري820</v>
      </c>
      <c r="C3321" s="10" t="str">
        <f t="shared" si="209"/>
        <v>كاپشن كارگري1402/10/09820</v>
      </c>
      <c r="D3321" s="10" t="str">
        <f>IFERROR(IF(تحویلی!$E$1="","",IF(NOSA!O3321=تحویلی!$E$1,تحویلی!$E$1&amp;COUNTIF(NOSA!$O$1:O3321,تحویلی!$E$1),"")),"")</f>
        <v/>
      </c>
      <c r="E3321" s="10" t="str">
        <f t="shared" si="210"/>
        <v>26562820</v>
      </c>
      <c r="F3321" s="10" t="str">
        <f>IFERROR(VLOOKUP(I3321,DATABASE!$N:$O,2,FALSE),"")</f>
        <v>كاپشن كارگري</v>
      </c>
      <c r="G3321" s="154" t="s">
        <v>2942</v>
      </c>
      <c r="H3321" s="155">
        <v>26562</v>
      </c>
      <c r="I3321" s="154" t="s">
        <v>2341</v>
      </c>
      <c r="J3321" s="154" t="s">
        <v>794</v>
      </c>
      <c r="K3321" s="156">
        <v>1</v>
      </c>
      <c r="L3321" s="154" t="s">
        <v>8</v>
      </c>
      <c r="M3321" s="154" t="s">
        <v>40</v>
      </c>
      <c r="N3321" s="154" t="s">
        <v>1738</v>
      </c>
      <c r="O3321" s="153">
        <v>820</v>
      </c>
      <c r="P3321" s="155">
        <v>0</v>
      </c>
      <c r="Q3321" s="10">
        <f t="shared" si="211"/>
        <v>820</v>
      </c>
    </row>
    <row r="3322" spans="2:17" ht="20.25" customHeight="1">
      <c r="B3322" s="10" t="str">
        <f t="shared" si="208"/>
        <v>كاپشن كارگري31</v>
      </c>
      <c r="C3322" s="10" t="str">
        <f t="shared" si="209"/>
        <v>كاپشن كارگري1402/10/0931</v>
      </c>
      <c r="D3322" s="10" t="str">
        <f>IFERROR(IF(تحویلی!$E$1="","",IF(NOSA!O3322=تحویلی!$E$1,تحویلی!$E$1&amp;COUNTIF(NOSA!$O$1:O3322,تحویلی!$E$1),"")),"")</f>
        <v/>
      </c>
      <c r="E3322" s="10" t="str">
        <f t="shared" si="210"/>
        <v>2656431</v>
      </c>
      <c r="F3322" s="10" t="str">
        <f>IFERROR(VLOOKUP(I3322,DATABASE!$N:$O,2,FALSE),"")</f>
        <v>كاپشن كارگري</v>
      </c>
      <c r="G3322" s="154" t="s">
        <v>2942</v>
      </c>
      <c r="H3322" s="155">
        <v>26564</v>
      </c>
      <c r="I3322" s="154" t="s">
        <v>2341</v>
      </c>
      <c r="J3322" s="154" t="s">
        <v>794</v>
      </c>
      <c r="K3322" s="156">
        <v>1</v>
      </c>
      <c r="L3322" s="154" t="s">
        <v>8</v>
      </c>
      <c r="M3322" s="154" t="s">
        <v>9</v>
      </c>
      <c r="N3322" s="154" t="s">
        <v>175</v>
      </c>
      <c r="O3322" s="153">
        <v>31</v>
      </c>
      <c r="P3322" s="155">
        <v>0</v>
      </c>
      <c r="Q3322" s="10">
        <f t="shared" si="211"/>
        <v>31</v>
      </c>
    </row>
    <row r="3323" spans="2:17" ht="20.25" customHeight="1">
      <c r="B3323" s="10" t="str">
        <f t="shared" si="208"/>
        <v>دستكش ضد برش سبك845</v>
      </c>
      <c r="C3323" s="10" t="str">
        <f t="shared" si="209"/>
        <v>دستكش ضد برش سبك1402/10/09845</v>
      </c>
      <c r="D3323" s="10" t="str">
        <f>IFERROR(IF(تحویلی!$E$1="","",IF(NOSA!O3323=تحویلی!$E$1,تحویلی!$E$1&amp;COUNTIF(NOSA!$O$1:O3323,تحویلی!$E$1),"")),"")</f>
        <v/>
      </c>
      <c r="E3323" s="10" t="str">
        <f t="shared" si="210"/>
        <v>26566845</v>
      </c>
      <c r="F3323" s="10" t="str">
        <f>IFERROR(VLOOKUP(I3323,DATABASE!$N:$O,2,FALSE),"")</f>
        <v>دستكش ضد برش سبك</v>
      </c>
      <c r="G3323" s="3" t="s">
        <v>2942</v>
      </c>
      <c r="H3323" s="4">
        <v>26566</v>
      </c>
      <c r="I3323" s="3" t="s">
        <v>1442</v>
      </c>
      <c r="J3323" s="3" t="s">
        <v>22</v>
      </c>
      <c r="K3323" s="5">
        <v>1</v>
      </c>
      <c r="L3323" s="3" t="s">
        <v>3</v>
      </c>
      <c r="M3323" s="3" t="s">
        <v>47</v>
      </c>
      <c r="N3323" s="3" t="s">
        <v>2701</v>
      </c>
      <c r="O3323" s="1">
        <v>845</v>
      </c>
      <c r="P3323" s="4">
        <v>1</v>
      </c>
      <c r="Q3323" s="10">
        <f t="shared" si="211"/>
        <v>845</v>
      </c>
    </row>
    <row r="3324" spans="2:17" ht="20.25" customHeight="1">
      <c r="B3324" s="10" t="str">
        <f t="shared" si="208"/>
        <v>كاپشن كارگري769</v>
      </c>
      <c r="C3324" s="10" t="str">
        <f t="shared" si="209"/>
        <v>كاپشن كارگري1402/10/09769</v>
      </c>
      <c r="D3324" s="10" t="str">
        <f>IFERROR(IF(تحویلی!$E$1="","",IF(NOSA!O3324=تحویلی!$E$1,تحویلی!$E$1&amp;COUNTIF(NOSA!$O$1:O3324,تحویلی!$E$1),"")),"")</f>
        <v/>
      </c>
      <c r="E3324" s="10" t="str">
        <f t="shared" si="210"/>
        <v>26571769</v>
      </c>
      <c r="F3324" s="10" t="str">
        <f>IFERROR(VLOOKUP(I3324,DATABASE!$N:$O,2,FALSE),"")</f>
        <v>كاپشن كارگري</v>
      </c>
      <c r="G3324" s="3" t="s">
        <v>2942</v>
      </c>
      <c r="H3324" s="4">
        <v>26571</v>
      </c>
      <c r="I3324" s="3" t="s">
        <v>2341</v>
      </c>
      <c r="J3324" s="3" t="s">
        <v>794</v>
      </c>
      <c r="K3324" s="5">
        <v>1</v>
      </c>
      <c r="L3324" s="3" t="s">
        <v>8</v>
      </c>
      <c r="M3324" s="3" t="s">
        <v>43</v>
      </c>
      <c r="N3324" s="3" t="s">
        <v>2888</v>
      </c>
      <c r="O3324" s="1">
        <v>769</v>
      </c>
      <c r="P3324" s="4">
        <v>0</v>
      </c>
      <c r="Q3324" s="10">
        <f t="shared" si="211"/>
        <v>769</v>
      </c>
    </row>
    <row r="3325" spans="2:17" ht="20.25" customHeight="1">
      <c r="B3325" s="10" t="str">
        <f t="shared" ref="B3325:B3388" si="212">F3325&amp;Q3325</f>
        <v>كاپشن كارگري824</v>
      </c>
      <c r="C3325" s="10" t="str">
        <f t="shared" ref="C3325:C3388" si="213">F3325&amp;G3325&amp;O3325</f>
        <v>كاپشن كارگري1402/10/09824</v>
      </c>
      <c r="D3325" s="10" t="str">
        <f>IFERROR(IF(تحویلی!$E$1="","",IF(NOSA!O3325=تحویلی!$E$1,تحویلی!$E$1&amp;COUNTIF(NOSA!$O$1:O3325,تحویلی!$E$1),"")),"")</f>
        <v/>
      </c>
      <c r="E3325" s="10" t="str">
        <f t="shared" ref="E3325:E3388" si="214">H3325&amp;O3325</f>
        <v>26572824</v>
      </c>
      <c r="F3325" s="10" t="str">
        <f>IFERROR(VLOOKUP(I3325,DATABASE!$N:$O,2,FALSE),"")</f>
        <v>كاپشن كارگري</v>
      </c>
      <c r="G3325" s="3" t="s">
        <v>2942</v>
      </c>
      <c r="H3325" s="4">
        <v>26572</v>
      </c>
      <c r="I3325" s="3" t="s">
        <v>2341</v>
      </c>
      <c r="J3325" s="3" t="s">
        <v>794</v>
      </c>
      <c r="K3325" s="5">
        <v>1</v>
      </c>
      <c r="L3325" s="3" t="s">
        <v>8</v>
      </c>
      <c r="M3325" s="3" t="s">
        <v>102</v>
      </c>
      <c r="N3325" s="3" t="s">
        <v>3257</v>
      </c>
      <c r="O3325" s="1">
        <v>824</v>
      </c>
      <c r="P3325" s="4">
        <v>0</v>
      </c>
      <c r="Q3325" s="10">
        <f t="shared" si="211"/>
        <v>824</v>
      </c>
    </row>
    <row r="3326" spans="2:17" ht="20.25" customHeight="1">
      <c r="B3326" s="10" t="str">
        <f t="shared" si="212"/>
        <v>پوتين ايمني نسوز751</v>
      </c>
      <c r="C3326" s="10" t="str">
        <f t="shared" si="213"/>
        <v>پوتين ايمني نسوز1402/10/09751</v>
      </c>
      <c r="D3326" s="10" t="str">
        <f>IFERROR(IF(تحویلی!$E$1="","",IF(NOSA!O3326=تحویلی!$E$1,تحویلی!$E$1&amp;COUNTIF(NOSA!$O$1:O3326,تحویلی!$E$1),"")),"")</f>
        <v/>
      </c>
      <c r="E3326" s="10" t="str">
        <f t="shared" si="214"/>
        <v>26573751</v>
      </c>
      <c r="F3326" s="10" t="str">
        <f>IFERROR(VLOOKUP(I3326,DATABASE!$N:$O,2,FALSE),"")</f>
        <v>پوتين ايمني نسوز</v>
      </c>
      <c r="G3326" s="3" t="s">
        <v>2942</v>
      </c>
      <c r="H3326" s="4">
        <v>26573</v>
      </c>
      <c r="I3326" s="3" t="s">
        <v>1648</v>
      </c>
      <c r="J3326" s="3" t="s">
        <v>1649</v>
      </c>
      <c r="K3326" s="5">
        <v>1</v>
      </c>
      <c r="L3326" s="3" t="s">
        <v>3</v>
      </c>
      <c r="M3326" s="3" t="s">
        <v>9</v>
      </c>
      <c r="N3326" s="3" t="s">
        <v>2709</v>
      </c>
      <c r="O3326" s="1">
        <v>751</v>
      </c>
      <c r="P3326" s="4">
        <v>1</v>
      </c>
      <c r="Q3326" s="10">
        <f t="shared" si="211"/>
        <v>751</v>
      </c>
    </row>
    <row r="3327" spans="2:17" ht="20.25" customHeight="1">
      <c r="B3327" s="10" t="str">
        <f t="shared" si="212"/>
        <v>كاپشن كارگري170</v>
      </c>
      <c r="C3327" s="10" t="str">
        <f t="shared" si="213"/>
        <v>كاپشن كارگري1402/10/09170</v>
      </c>
      <c r="D3327" s="10" t="str">
        <f>IFERROR(IF(تحویلی!$E$1="","",IF(NOSA!O3327=تحویلی!$E$1,تحویلی!$E$1&amp;COUNTIF(NOSA!$O$1:O3327,تحویلی!$E$1),"")),"")</f>
        <v/>
      </c>
      <c r="E3327" s="10" t="str">
        <f t="shared" si="214"/>
        <v>26576170</v>
      </c>
      <c r="F3327" s="10" t="str">
        <f>IFERROR(VLOOKUP(I3327,DATABASE!$N:$O,2,FALSE),"")</f>
        <v>كاپشن كارگري</v>
      </c>
      <c r="G3327" s="3" t="s">
        <v>2942</v>
      </c>
      <c r="H3327" s="4">
        <v>26576</v>
      </c>
      <c r="I3327" s="3" t="s">
        <v>2341</v>
      </c>
      <c r="J3327" s="3" t="s">
        <v>794</v>
      </c>
      <c r="K3327" s="5">
        <v>1</v>
      </c>
      <c r="L3327" s="3" t="s">
        <v>8</v>
      </c>
      <c r="M3327" s="3" t="s">
        <v>9</v>
      </c>
      <c r="N3327" s="3" t="s">
        <v>2858</v>
      </c>
      <c r="O3327" s="1">
        <v>170</v>
      </c>
      <c r="P3327" s="4">
        <v>0</v>
      </c>
      <c r="Q3327" s="10">
        <f t="shared" si="211"/>
        <v>170</v>
      </c>
    </row>
    <row r="3328" spans="2:17" ht="20.25" customHeight="1">
      <c r="B3328" s="10" t="str">
        <f t="shared" si="212"/>
        <v>كاپشن كارگري822</v>
      </c>
      <c r="C3328" s="10" t="str">
        <f t="shared" si="213"/>
        <v>كاپشن كارگري1402/10/09822</v>
      </c>
      <c r="D3328" s="10" t="str">
        <f>IFERROR(IF(تحویلی!$E$1="","",IF(NOSA!O3328=تحویلی!$E$1,تحویلی!$E$1&amp;COUNTIF(NOSA!$O$1:O3328,تحویلی!$E$1),"")),"")</f>
        <v/>
      </c>
      <c r="E3328" s="10" t="str">
        <f t="shared" si="214"/>
        <v>26578822</v>
      </c>
      <c r="F3328" s="10" t="str">
        <f>IFERROR(VLOOKUP(I3328,DATABASE!$N:$O,2,FALSE),"")</f>
        <v>كاپشن كارگري</v>
      </c>
      <c r="G3328" s="3" t="s">
        <v>2942</v>
      </c>
      <c r="H3328" s="4">
        <v>26578</v>
      </c>
      <c r="I3328" s="3" t="s">
        <v>2341</v>
      </c>
      <c r="J3328" s="3" t="s">
        <v>794</v>
      </c>
      <c r="K3328" s="5">
        <v>1</v>
      </c>
      <c r="L3328" s="3" t="s">
        <v>8</v>
      </c>
      <c r="M3328" s="3" t="s">
        <v>47</v>
      </c>
      <c r="N3328" s="3" t="s">
        <v>2775</v>
      </c>
      <c r="O3328" s="1">
        <v>822</v>
      </c>
      <c r="P3328" s="4">
        <v>0</v>
      </c>
      <c r="Q3328" s="10">
        <f t="shared" si="211"/>
        <v>822</v>
      </c>
    </row>
    <row r="3329" spans="2:17" ht="20.25" customHeight="1">
      <c r="B3329" s="10" t="str">
        <f t="shared" si="212"/>
        <v>كاپشن كارگري838</v>
      </c>
      <c r="C3329" s="10" t="str">
        <f t="shared" si="213"/>
        <v>كاپشن كارگري1402/10/09838</v>
      </c>
      <c r="D3329" s="10" t="str">
        <f>IFERROR(IF(تحویلی!$E$1="","",IF(NOSA!O3329=تحویلی!$E$1,تحویلی!$E$1&amp;COUNTIF(NOSA!$O$1:O3329,تحویلی!$E$1),"")),"")</f>
        <v/>
      </c>
      <c r="E3329" s="10" t="str">
        <f t="shared" si="214"/>
        <v>26581838</v>
      </c>
      <c r="F3329" s="10" t="str">
        <f>IFERROR(VLOOKUP(I3329,DATABASE!$N:$O,2,FALSE),"")</f>
        <v>كاپشن كارگري</v>
      </c>
      <c r="G3329" s="3" t="s">
        <v>2942</v>
      </c>
      <c r="H3329" s="4">
        <v>26581</v>
      </c>
      <c r="I3329" s="3" t="s">
        <v>2341</v>
      </c>
      <c r="J3329" s="3" t="s">
        <v>794</v>
      </c>
      <c r="K3329" s="5">
        <v>1</v>
      </c>
      <c r="L3329" s="3" t="s">
        <v>8</v>
      </c>
      <c r="M3329" s="3" t="s">
        <v>40</v>
      </c>
      <c r="N3329" s="3" t="s">
        <v>3258</v>
      </c>
      <c r="O3329" s="1">
        <v>838</v>
      </c>
      <c r="P3329" s="4">
        <v>0</v>
      </c>
      <c r="Q3329" s="10">
        <f t="shared" si="211"/>
        <v>838</v>
      </c>
    </row>
    <row r="3330" spans="2:17" ht="20.25" customHeight="1">
      <c r="B3330" s="10" t="str">
        <f t="shared" si="212"/>
        <v>كاپشن كارگري427</v>
      </c>
      <c r="C3330" s="10" t="str">
        <f t="shared" si="213"/>
        <v>كاپشن كارگري1402/10/10427</v>
      </c>
      <c r="D3330" s="10" t="str">
        <f>IFERROR(IF(تحویلی!$E$1="","",IF(NOSA!O3330=تحویلی!$E$1,تحویلی!$E$1&amp;COUNTIF(NOSA!$O$1:O3330,تحویلی!$E$1),"")),"")</f>
        <v/>
      </c>
      <c r="E3330" s="10" t="str">
        <f t="shared" si="214"/>
        <v>26584427</v>
      </c>
      <c r="F3330" s="10" t="str">
        <f>IFERROR(VLOOKUP(I3330,DATABASE!$N:$O,2,FALSE),"")</f>
        <v>كاپشن كارگري</v>
      </c>
      <c r="G3330" s="3" t="s">
        <v>2943</v>
      </c>
      <c r="H3330" s="4">
        <v>26584</v>
      </c>
      <c r="I3330" s="3" t="s">
        <v>2341</v>
      </c>
      <c r="J3330" s="3" t="s">
        <v>794</v>
      </c>
      <c r="K3330" s="5">
        <v>1</v>
      </c>
      <c r="L3330" s="3" t="s">
        <v>8</v>
      </c>
      <c r="M3330" s="3" t="s">
        <v>9</v>
      </c>
      <c r="N3330" s="3" t="s">
        <v>3203</v>
      </c>
      <c r="O3330" s="1">
        <v>427</v>
      </c>
      <c r="P3330" s="4">
        <v>0</v>
      </c>
      <c r="Q3330" s="10">
        <f t="shared" si="211"/>
        <v>427</v>
      </c>
    </row>
    <row r="3331" spans="2:17" ht="20.25" customHeight="1">
      <c r="B3331" s="10" t="str">
        <f t="shared" si="212"/>
        <v>دستكش ضد برش سبك848</v>
      </c>
      <c r="C3331" s="10" t="str">
        <f t="shared" si="213"/>
        <v>دستكش ضد برش سبك1402/10/10848</v>
      </c>
      <c r="D3331" s="10" t="str">
        <f>IFERROR(IF(تحویلی!$E$1="","",IF(NOSA!O3331=تحویلی!$E$1,تحویلی!$E$1&amp;COUNTIF(NOSA!$O$1:O3331,تحویلی!$E$1),"")),"")</f>
        <v/>
      </c>
      <c r="E3331" s="10" t="str">
        <f t="shared" si="214"/>
        <v>26585848</v>
      </c>
      <c r="F3331" s="10" t="str">
        <f>IFERROR(VLOOKUP(I3331,DATABASE!$N:$O,2,FALSE),"")</f>
        <v>دستكش ضد برش سبك</v>
      </c>
      <c r="G3331" s="3" t="s">
        <v>2943</v>
      </c>
      <c r="H3331" s="4">
        <v>26585</v>
      </c>
      <c r="I3331" s="3" t="s">
        <v>1442</v>
      </c>
      <c r="J3331" s="3" t="s">
        <v>22</v>
      </c>
      <c r="K3331" s="5">
        <v>1</v>
      </c>
      <c r="L3331" s="3" t="s">
        <v>3</v>
      </c>
      <c r="M3331" s="3" t="s">
        <v>47</v>
      </c>
      <c r="N3331" s="3" t="s">
        <v>2750</v>
      </c>
      <c r="O3331" s="1">
        <v>848</v>
      </c>
      <c r="P3331" s="4">
        <v>0</v>
      </c>
      <c r="Q3331" s="10">
        <f t="shared" si="211"/>
        <v>848</v>
      </c>
    </row>
    <row r="3332" spans="2:17" ht="20.25" customHeight="1">
      <c r="B3332" s="10" t="str">
        <f t="shared" si="212"/>
        <v>دستكش ضد برش سبك694</v>
      </c>
      <c r="C3332" s="10" t="str">
        <f t="shared" si="213"/>
        <v>دستكش ضد برش سبك1402/10/10694</v>
      </c>
      <c r="D3332" s="10" t="str">
        <f>IFERROR(IF(تحویلی!$E$1="","",IF(NOSA!O3332=تحویلی!$E$1,تحویلی!$E$1&amp;COUNTIF(NOSA!$O$1:O3332,تحویلی!$E$1),"")),"")</f>
        <v/>
      </c>
      <c r="E3332" s="10" t="str">
        <f t="shared" si="214"/>
        <v>26587694</v>
      </c>
      <c r="F3332" s="10" t="str">
        <f>IFERROR(VLOOKUP(I3332,DATABASE!$N:$O,2,FALSE),"")</f>
        <v>دستكش ضد برش سبك</v>
      </c>
      <c r="G3332" s="3" t="s">
        <v>2943</v>
      </c>
      <c r="H3332" s="4">
        <v>26587</v>
      </c>
      <c r="I3332" s="3" t="s">
        <v>1442</v>
      </c>
      <c r="J3332" s="3" t="s">
        <v>22</v>
      </c>
      <c r="K3332" s="5">
        <v>1</v>
      </c>
      <c r="L3332" s="3" t="s">
        <v>3</v>
      </c>
      <c r="M3332" s="3" t="s">
        <v>47</v>
      </c>
      <c r="N3332" s="3" t="s">
        <v>2879</v>
      </c>
      <c r="O3332" s="1">
        <v>694</v>
      </c>
      <c r="P3332" s="4">
        <v>0</v>
      </c>
      <c r="Q3332" s="10">
        <f t="shared" si="211"/>
        <v>694</v>
      </c>
    </row>
    <row r="3333" spans="2:17" ht="20.25" customHeight="1">
      <c r="B3333" s="10" t="str">
        <f t="shared" si="212"/>
        <v>دستكش ضد برش سبك799</v>
      </c>
      <c r="C3333" s="10" t="str">
        <f t="shared" si="213"/>
        <v>دستكش ضد برش سبك1402/10/10799</v>
      </c>
      <c r="D3333" s="10" t="str">
        <f>IFERROR(IF(تحویلی!$E$1="","",IF(NOSA!O3333=تحویلی!$E$1,تحویلی!$E$1&amp;COUNTIF(NOSA!$O$1:O3333,تحویلی!$E$1),"")),"")</f>
        <v/>
      </c>
      <c r="E3333" s="10" t="str">
        <f t="shared" si="214"/>
        <v>26588799</v>
      </c>
      <c r="F3333" s="10" t="str">
        <f>IFERROR(VLOOKUP(I3333,DATABASE!$N:$O,2,FALSE),"")</f>
        <v>دستكش ضد برش سبك</v>
      </c>
      <c r="G3333" s="3" t="s">
        <v>2943</v>
      </c>
      <c r="H3333" s="4">
        <v>26588</v>
      </c>
      <c r="I3333" s="3" t="s">
        <v>1442</v>
      </c>
      <c r="J3333" s="3" t="s">
        <v>22</v>
      </c>
      <c r="K3333" s="5">
        <v>1</v>
      </c>
      <c r="L3333" s="3" t="s">
        <v>3</v>
      </c>
      <c r="M3333" s="3" t="s">
        <v>202</v>
      </c>
      <c r="N3333" s="3" t="s">
        <v>3259</v>
      </c>
      <c r="O3333" s="1">
        <v>799</v>
      </c>
      <c r="P3333" s="4">
        <v>0</v>
      </c>
      <c r="Q3333" s="10">
        <f t="shared" si="211"/>
        <v>799</v>
      </c>
    </row>
    <row r="3334" spans="2:17" ht="20.25" customHeight="1">
      <c r="B3334" s="10" t="str">
        <f t="shared" si="212"/>
        <v>گوشي اير پلاگ799</v>
      </c>
      <c r="C3334" s="10" t="str">
        <f t="shared" si="213"/>
        <v>گوشي اير پلاگ1402/10/10799</v>
      </c>
      <c r="D3334" s="10" t="str">
        <f>IFERROR(IF(تحویلی!$E$1="","",IF(NOSA!O3334=تحویلی!$E$1,تحویلی!$E$1&amp;COUNTIF(NOSA!$O$1:O3334,تحویلی!$E$1),"")),"")</f>
        <v/>
      </c>
      <c r="E3334" s="10" t="str">
        <f t="shared" si="214"/>
        <v>26588799</v>
      </c>
      <c r="F3334" s="10" t="str">
        <f>IFERROR(VLOOKUP(I3334,DATABASE!$N:$O,2,FALSE),"")</f>
        <v>گوشي اير پلاگ</v>
      </c>
      <c r="G3334" s="3" t="s">
        <v>2943</v>
      </c>
      <c r="H3334" s="4">
        <v>26588</v>
      </c>
      <c r="I3334" s="3" t="s">
        <v>1581</v>
      </c>
      <c r="J3334" s="3" t="s">
        <v>124</v>
      </c>
      <c r="K3334" s="5">
        <v>1</v>
      </c>
      <c r="L3334" s="3" t="s">
        <v>8</v>
      </c>
      <c r="M3334" s="3" t="s">
        <v>202</v>
      </c>
      <c r="N3334" s="3" t="s">
        <v>3259</v>
      </c>
      <c r="O3334" s="1">
        <v>799</v>
      </c>
      <c r="P3334" s="4">
        <v>0</v>
      </c>
      <c r="Q3334" s="10">
        <f t="shared" si="211"/>
        <v>799</v>
      </c>
    </row>
    <row r="3335" spans="2:17" ht="20.25" customHeight="1">
      <c r="B3335" s="10" t="str">
        <f t="shared" si="212"/>
        <v>كاپشن كارگري855</v>
      </c>
      <c r="C3335" s="10" t="str">
        <f t="shared" si="213"/>
        <v>كاپشن كارگري1402/10/10855</v>
      </c>
      <c r="D3335" s="10" t="str">
        <f>IFERROR(IF(تحویلی!$E$1="","",IF(NOSA!O3335=تحویلی!$E$1,تحویلی!$E$1&amp;COUNTIF(NOSA!$O$1:O3335,تحویلی!$E$1),"")),"")</f>
        <v/>
      </c>
      <c r="E3335" s="10" t="str">
        <f t="shared" si="214"/>
        <v>26590855</v>
      </c>
      <c r="F3335" s="10" t="str">
        <f>IFERROR(VLOOKUP(I3335,DATABASE!$N:$O,2,FALSE),"")</f>
        <v>كاپشن كارگري</v>
      </c>
      <c r="G3335" s="3" t="s">
        <v>2943</v>
      </c>
      <c r="H3335" s="4">
        <v>26590</v>
      </c>
      <c r="I3335" s="3" t="s">
        <v>2341</v>
      </c>
      <c r="J3335" s="3" t="s">
        <v>794</v>
      </c>
      <c r="K3335" s="5">
        <v>1</v>
      </c>
      <c r="L3335" s="3" t="s">
        <v>8</v>
      </c>
      <c r="M3335" s="3" t="s">
        <v>47</v>
      </c>
      <c r="N3335" s="3" t="s">
        <v>2850</v>
      </c>
      <c r="O3335" s="1">
        <v>855</v>
      </c>
      <c r="P3335" s="4">
        <v>0</v>
      </c>
      <c r="Q3335" s="10">
        <f t="shared" si="211"/>
        <v>855</v>
      </c>
    </row>
    <row r="3336" spans="2:17" ht="20.25" customHeight="1">
      <c r="B3336" s="10" t="str">
        <f t="shared" si="212"/>
        <v>855</v>
      </c>
      <c r="C3336" s="10" t="str">
        <f t="shared" si="213"/>
        <v>1402/10/10855</v>
      </c>
      <c r="D3336" s="10" t="str">
        <f>IFERROR(IF(تحویلی!$E$1="","",IF(NOSA!O3336=تحویلی!$E$1,تحویلی!$E$1&amp;COUNTIF(NOSA!$O$1:O3336,تحویلی!$E$1),"")),"")</f>
        <v/>
      </c>
      <c r="E3336" s="10" t="str">
        <f t="shared" si="214"/>
        <v>26590855</v>
      </c>
      <c r="F3336" s="10" t="str">
        <f>IFERROR(VLOOKUP(I3336,DATABASE!$N:$O,2,FALSE),"")</f>
        <v/>
      </c>
      <c r="G3336" s="3" t="s">
        <v>2943</v>
      </c>
      <c r="H3336" s="4">
        <v>26590</v>
      </c>
      <c r="I3336" s="3" t="s">
        <v>2829</v>
      </c>
      <c r="J3336" s="3" t="s">
        <v>2830</v>
      </c>
      <c r="K3336" s="5">
        <v>1</v>
      </c>
      <c r="L3336" s="3" t="s">
        <v>8</v>
      </c>
      <c r="M3336" s="3" t="s">
        <v>47</v>
      </c>
      <c r="N3336" s="3" t="s">
        <v>2850</v>
      </c>
      <c r="O3336" s="1">
        <v>855</v>
      </c>
      <c r="P3336" s="4">
        <v>0</v>
      </c>
      <c r="Q3336" s="10">
        <f t="shared" si="211"/>
        <v>855</v>
      </c>
    </row>
    <row r="3337" spans="2:17" ht="20.25" customHeight="1">
      <c r="B3337" s="10" t="str">
        <f t="shared" si="212"/>
        <v>لباس كار ديرسوز(شلوار) 855</v>
      </c>
      <c r="C3337" s="10" t="str">
        <f t="shared" si="213"/>
        <v>لباس كار ديرسوز(شلوار) 1402/10/10855</v>
      </c>
      <c r="D3337" s="10" t="str">
        <f>IFERROR(IF(تحویلی!$E$1="","",IF(NOSA!O3337=تحویلی!$E$1,تحویلی!$E$1&amp;COUNTIF(NOSA!$O$1:O3337,تحویلی!$E$1),"")),"")</f>
        <v/>
      </c>
      <c r="E3337" s="10" t="str">
        <f t="shared" si="214"/>
        <v>26590855</v>
      </c>
      <c r="F3337" s="10" t="str">
        <f>IFERROR(VLOOKUP(I3337,DATABASE!$N:$O,2,FALSE),"")</f>
        <v xml:space="preserve">لباس كار ديرسوز(شلوار) </v>
      </c>
      <c r="G3337" s="3" t="s">
        <v>2943</v>
      </c>
      <c r="H3337" s="4">
        <v>26590</v>
      </c>
      <c r="I3337" s="3" t="s">
        <v>2317</v>
      </c>
      <c r="J3337" s="3" t="s">
        <v>2825</v>
      </c>
      <c r="K3337" s="5">
        <v>1</v>
      </c>
      <c r="L3337" s="3" t="s">
        <v>8</v>
      </c>
      <c r="M3337" s="3" t="s">
        <v>47</v>
      </c>
      <c r="N3337" s="3" t="s">
        <v>2850</v>
      </c>
      <c r="O3337" s="1">
        <v>855</v>
      </c>
      <c r="P3337" s="4">
        <v>0</v>
      </c>
      <c r="Q3337" s="10">
        <f t="shared" si="211"/>
        <v>855</v>
      </c>
    </row>
    <row r="3338" spans="2:17" ht="20.25" customHeight="1">
      <c r="B3338" s="10" t="str">
        <f t="shared" si="212"/>
        <v>كاپشن كارگري840</v>
      </c>
      <c r="C3338" s="10" t="str">
        <f t="shared" si="213"/>
        <v>كاپشن كارگري1402/10/10840</v>
      </c>
      <c r="D3338" s="10" t="str">
        <f>IFERROR(IF(تحویلی!$E$1="","",IF(NOSA!O3338=تحویلی!$E$1,تحویلی!$E$1&amp;COUNTIF(NOSA!$O$1:O3338,تحویلی!$E$1),"")),"")</f>
        <v/>
      </c>
      <c r="E3338" s="10" t="str">
        <f t="shared" si="214"/>
        <v>26591840</v>
      </c>
      <c r="F3338" s="10" t="str">
        <f>IFERROR(VLOOKUP(I3338,DATABASE!$N:$O,2,FALSE),"")</f>
        <v>كاپشن كارگري</v>
      </c>
      <c r="G3338" s="3" t="s">
        <v>2943</v>
      </c>
      <c r="H3338" s="4">
        <v>26591</v>
      </c>
      <c r="I3338" s="3" t="s">
        <v>2341</v>
      </c>
      <c r="J3338" s="3" t="s">
        <v>794</v>
      </c>
      <c r="K3338" s="5">
        <v>1</v>
      </c>
      <c r="L3338" s="3" t="s">
        <v>8</v>
      </c>
      <c r="M3338" s="3" t="s">
        <v>47</v>
      </c>
      <c r="N3338" s="3" t="s">
        <v>3260</v>
      </c>
      <c r="O3338" s="1">
        <v>840</v>
      </c>
      <c r="P3338" s="4">
        <v>0</v>
      </c>
      <c r="Q3338" s="10">
        <f t="shared" si="211"/>
        <v>840</v>
      </c>
    </row>
    <row r="3339" spans="2:17" ht="20.25" customHeight="1">
      <c r="B3339" s="10" t="str">
        <f t="shared" si="212"/>
        <v>لباس كار ديرسوز(بلوز و شلوار)254</v>
      </c>
      <c r="C3339" s="10" t="str">
        <f t="shared" si="213"/>
        <v>لباس كار ديرسوز(بلوز و شلوار)1402/10/10254</v>
      </c>
      <c r="D3339" s="10" t="str">
        <f>IFERROR(IF(تحویلی!$E$1="","",IF(NOSA!O3339=تحویلی!$E$1,تحویلی!$E$1&amp;COUNTIF(NOSA!$O$1:O3339,تحویلی!$E$1),"")),"")</f>
        <v/>
      </c>
      <c r="E3339" s="10" t="str">
        <f t="shared" si="214"/>
        <v>26592254</v>
      </c>
      <c r="F3339" s="10" t="str">
        <f>IFERROR(VLOOKUP(I3339,DATABASE!$N:$O,2,FALSE),"")</f>
        <v>لباس كار ديرسوز(بلوز و شلوار)</v>
      </c>
      <c r="G3339" s="3" t="s">
        <v>2943</v>
      </c>
      <c r="H3339" s="4">
        <v>26592</v>
      </c>
      <c r="I3339" s="3" t="s">
        <v>1629</v>
      </c>
      <c r="J3339" s="3" t="s">
        <v>1630</v>
      </c>
      <c r="K3339" s="5">
        <v>1</v>
      </c>
      <c r="L3339" s="3" t="s">
        <v>28</v>
      </c>
      <c r="M3339" s="3" t="s">
        <v>47</v>
      </c>
      <c r="N3339" s="3" t="s">
        <v>718</v>
      </c>
      <c r="O3339" s="1">
        <v>254</v>
      </c>
      <c r="P3339" s="4">
        <v>0</v>
      </c>
      <c r="Q3339" s="10">
        <f t="shared" si="211"/>
        <v>254</v>
      </c>
    </row>
    <row r="3340" spans="2:17" ht="20.25" customHeight="1">
      <c r="B3340" s="10" t="str">
        <f t="shared" si="212"/>
        <v>كاپشن كارگري683</v>
      </c>
      <c r="C3340" s="10" t="str">
        <f t="shared" si="213"/>
        <v>كاپشن كارگري1402/10/10683</v>
      </c>
      <c r="D3340" s="10" t="str">
        <f>IFERROR(IF(تحویلی!$E$1="","",IF(NOSA!O3340=تحویلی!$E$1,تحویلی!$E$1&amp;COUNTIF(NOSA!$O$1:O3340,تحویلی!$E$1),"")),"")</f>
        <v/>
      </c>
      <c r="E3340" s="10" t="str">
        <f t="shared" si="214"/>
        <v>26596683</v>
      </c>
      <c r="F3340" s="10" t="str">
        <f>IFERROR(VLOOKUP(I3340,DATABASE!$N:$O,2,FALSE),"")</f>
        <v>كاپشن كارگري</v>
      </c>
      <c r="G3340" s="3" t="s">
        <v>2943</v>
      </c>
      <c r="H3340" s="4">
        <v>26596</v>
      </c>
      <c r="I3340" s="3" t="s">
        <v>2341</v>
      </c>
      <c r="J3340" s="3" t="s">
        <v>794</v>
      </c>
      <c r="K3340" s="5">
        <v>1</v>
      </c>
      <c r="L3340" s="3" t="s">
        <v>8</v>
      </c>
      <c r="M3340" s="3" t="s">
        <v>202</v>
      </c>
      <c r="N3340" s="3" t="s">
        <v>3247</v>
      </c>
      <c r="O3340" s="1">
        <v>683</v>
      </c>
      <c r="P3340" s="4">
        <v>0</v>
      </c>
      <c r="Q3340" s="10">
        <f t="shared" si="211"/>
        <v>683</v>
      </c>
    </row>
    <row r="3341" spans="2:17" ht="20.25" customHeight="1">
      <c r="B3341" s="10" t="str">
        <f t="shared" si="212"/>
        <v>كاپشن كارگري795</v>
      </c>
      <c r="C3341" s="10" t="str">
        <f t="shared" si="213"/>
        <v>كاپشن كارگري1402/10/10795</v>
      </c>
      <c r="D3341" s="10" t="str">
        <f>IFERROR(IF(تحویلی!$E$1="","",IF(NOSA!O3341=تحویلی!$E$1,تحویلی!$E$1&amp;COUNTIF(NOSA!$O$1:O3341,تحویلی!$E$1),"")),"")</f>
        <v/>
      </c>
      <c r="E3341" s="10" t="str">
        <f t="shared" si="214"/>
        <v>26597795</v>
      </c>
      <c r="F3341" s="10" t="str">
        <f>IFERROR(VLOOKUP(I3341,DATABASE!$N:$O,2,FALSE),"")</f>
        <v>كاپشن كارگري</v>
      </c>
      <c r="G3341" s="3" t="s">
        <v>2943</v>
      </c>
      <c r="H3341" s="4">
        <v>26597</v>
      </c>
      <c r="I3341" s="3" t="s">
        <v>2341</v>
      </c>
      <c r="J3341" s="3" t="s">
        <v>794</v>
      </c>
      <c r="K3341" s="5">
        <v>1</v>
      </c>
      <c r="L3341" s="3" t="s">
        <v>8</v>
      </c>
      <c r="M3341" s="3" t="s">
        <v>202</v>
      </c>
      <c r="N3341" s="3" t="s">
        <v>3261</v>
      </c>
      <c r="O3341" s="1">
        <v>795</v>
      </c>
      <c r="P3341" s="4">
        <v>0</v>
      </c>
      <c r="Q3341" s="10">
        <f t="shared" si="211"/>
        <v>795</v>
      </c>
    </row>
    <row r="3342" spans="2:17" ht="20.25" customHeight="1">
      <c r="B3342" s="10" t="str">
        <f t="shared" si="212"/>
        <v>كاپشن كارگري856</v>
      </c>
      <c r="C3342" s="10" t="str">
        <f t="shared" si="213"/>
        <v>كاپشن كارگري1402/10/10856</v>
      </c>
      <c r="D3342" s="10" t="str">
        <f>IFERROR(IF(تحویلی!$E$1="","",IF(NOSA!O3342=تحویلی!$E$1,تحویلی!$E$1&amp;COUNTIF(NOSA!$O$1:O3342,تحویلی!$E$1),"")),"")</f>
        <v/>
      </c>
      <c r="E3342" s="10" t="str">
        <f t="shared" si="214"/>
        <v>26599856</v>
      </c>
      <c r="F3342" s="10" t="str">
        <f>IFERROR(VLOOKUP(I3342,DATABASE!$N:$O,2,FALSE),"")</f>
        <v>كاپشن كارگري</v>
      </c>
      <c r="G3342" s="3" t="s">
        <v>2943</v>
      </c>
      <c r="H3342" s="4">
        <v>26599</v>
      </c>
      <c r="I3342" s="3" t="s">
        <v>2341</v>
      </c>
      <c r="J3342" s="3" t="s">
        <v>794</v>
      </c>
      <c r="K3342" s="5">
        <v>1</v>
      </c>
      <c r="L3342" s="3" t="s">
        <v>8</v>
      </c>
      <c r="M3342" s="3" t="s">
        <v>47</v>
      </c>
      <c r="N3342" s="3" t="s">
        <v>2816</v>
      </c>
      <c r="O3342" s="1">
        <v>856</v>
      </c>
      <c r="P3342" s="4">
        <v>0</v>
      </c>
      <c r="Q3342" s="10">
        <f t="shared" si="211"/>
        <v>856</v>
      </c>
    </row>
    <row r="3343" spans="2:17" ht="20.25" customHeight="1">
      <c r="B3343" s="10" t="str">
        <f t="shared" si="212"/>
        <v>پوتين ايمني نسوز683</v>
      </c>
      <c r="C3343" s="10" t="str">
        <f t="shared" si="213"/>
        <v>پوتين ايمني نسوز1402/10/10683</v>
      </c>
      <c r="D3343" s="10" t="str">
        <f>IFERROR(IF(تحویلی!$E$1="","",IF(NOSA!O3343=تحویلی!$E$1,تحویلی!$E$1&amp;COUNTIF(NOSA!$O$1:O3343,تحویلی!$E$1),"")),"")</f>
        <v/>
      </c>
      <c r="E3343" s="10" t="str">
        <f t="shared" si="214"/>
        <v>26603683</v>
      </c>
      <c r="F3343" s="10" t="str">
        <f>IFERROR(VLOOKUP(I3343,DATABASE!$N:$O,2,FALSE),"")</f>
        <v>پوتين ايمني نسوز</v>
      </c>
      <c r="G3343" s="3" t="s">
        <v>2943</v>
      </c>
      <c r="H3343" s="4">
        <v>26603</v>
      </c>
      <c r="I3343" s="3" t="s">
        <v>1472</v>
      </c>
      <c r="J3343" s="3" t="s">
        <v>1700</v>
      </c>
      <c r="K3343" s="5">
        <v>1</v>
      </c>
      <c r="L3343" s="3" t="s">
        <v>3</v>
      </c>
      <c r="M3343" s="3" t="s">
        <v>202</v>
      </c>
      <c r="N3343" s="3" t="s">
        <v>3247</v>
      </c>
      <c r="O3343" s="1">
        <v>683</v>
      </c>
      <c r="P3343" s="4">
        <v>0</v>
      </c>
      <c r="Q3343" s="10">
        <f t="shared" si="211"/>
        <v>683</v>
      </c>
    </row>
    <row r="3344" spans="2:17" ht="20.25" customHeight="1">
      <c r="B3344" s="10" t="str">
        <f t="shared" si="212"/>
        <v>دستكش ضد برش سبك739</v>
      </c>
      <c r="C3344" s="10" t="str">
        <f t="shared" si="213"/>
        <v>دستكش ضد برش سبك1402/10/10739</v>
      </c>
      <c r="D3344" s="10" t="str">
        <f>IFERROR(IF(تحویلی!$E$1="","",IF(NOSA!O3344=تحویلی!$E$1,تحویلی!$E$1&amp;COUNTIF(NOSA!$O$1:O3344,تحویلی!$E$1),"")),"")</f>
        <v/>
      </c>
      <c r="E3344" s="10" t="str">
        <f t="shared" si="214"/>
        <v>26609739</v>
      </c>
      <c r="F3344" s="10" t="str">
        <f>IFERROR(VLOOKUP(I3344,DATABASE!$N:$O,2,FALSE),"")</f>
        <v>دستكش ضد برش سبك</v>
      </c>
      <c r="G3344" s="3" t="s">
        <v>2943</v>
      </c>
      <c r="H3344" s="4">
        <v>26609</v>
      </c>
      <c r="I3344" s="3" t="s">
        <v>1442</v>
      </c>
      <c r="J3344" s="3" t="s">
        <v>22</v>
      </c>
      <c r="K3344" s="5">
        <v>1</v>
      </c>
      <c r="L3344" s="3" t="s">
        <v>3</v>
      </c>
      <c r="M3344" s="3" t="s">
        <v>47</v>
      </c>
      <c r="N3344" s="3" t="s">
        <v>779</v>
      </c>
      <c r="O3344" s="1">
        <v>739</v>
      </c>
      <c r="P3344" s="4">
        <v>0</v>
      </c>
      <c r="Q3344" s="10">
        <f t="shared" si="211"/>
        <v>739</v>
      </c>
    </row>
    <row r="3345" spans="2:17" ht="20.25" customHeight="1">
      <c r="B3345" s="10" t="str">
        <f t="shared" si="212"/>
        <v>دستكش ضد برش سبك82</v>
      </c>
      <c r="C3345" s="10" t="str">
        <f t="shared" si="213"/>
        <v>دستكش ضد برش سبك1402/10/1082</v>
      </c>
      <c r="D3345" s="10" t="str">
        <f>IFERROR(IF(تحویلی!$E$1="","",IF(NOSA!O3345=تحویلی!$E$1,تحویلی!$E$1&amp;COUNTIF(NOSA!$O$1:O3345,تحویلی!$E$1),"")),"")</f>
        <v/>
      </c>
      <c r="E3345" s="10" t="str">
        <f t="shared" si="214"/>
        <v>2661882</v>
      </c>
      <c r="F3345" s="10" t="str">
        <f>IFERROR(VLOOKUP(I3345,DATABASE!$N:$O,2,FALSE),"")</f>
        <v>دستكش ضد برش سبك</v>
      </c>
      <c r="G3345" s="3" t="s">
        <v>2943</v>
      </c>
      <c r="H3345" s="4">
        <v>26618</v>
      </c>
      <c r="I3345" s="3" t="s">
        <v>1442</v>
      </c>
      <c r="J3345" s="3" t="s">
        <v>22</v>
      </c>
      <c r="K3345" s="5">
        <v>1</v>
      </c>
      <c r="L3345" s="3" t="s">
        <v>3</v>
      </c>
      <c r="M3345" s="3" t="s">
        <v>4</v>
      </c>
      <c r="N3345" s="3" t="s">
        <v>84</v>
      </c>
      <c r="O3345" s="1">
        <v>82</v>
      </c>
      <c r="P3345" s="4">
        <v>0</v>
      </c>
      <c r="Q3345" s="10">
        <f t="shared" si="211"/>
        <v>82</v>
      </c>
    </row>
    <row r="3346" spans="2:17" ht="20.25" customHeight="1">
      <c r="B3346" s="10" t="str">
        <f t="shared" si="212"/>
        <v>چكمه ايمني نسوز601</v>
      </c>
      <c r="C3346" s="10" t="str">
        <f t="shared" si="213"/>
        <v>چكمه ايمني نسوز1402/10/10601</v>
      </c>
      <c r="D3346" s="10" t="str">
        <f>IFERROR(IF(تحویلی!$E$1="","",IF(NOSA!O3346=تحویلی!$E$1,تحویلی!$E$1&amp;COUNTIF(NOSA!$O$1:O3346,تحویلی!$E$1),"")),"")</f>
        <v/>
      </c>
      <c r="E3346" s="10" t="str">
        <f t="shared" si="214"/>
        <v>26619601</v>
      </c>
      <c r="F3346" s="10" t="str">
        <f>IFERROR(VLOOKUP(I3346,DATABASE!$N:$O,2,FALSE),"")</f>
        <v>چكمه ايمني نسوز</v>
      </c>
      <c r="G3346" s="154" t="s">
        <v>2943</v>
      </c>
      <c r="H3346" s="155">
        <v>26619</v>
      </c>
      <c r="I3346" s="154" t="s">
        <v>1666</v>
      </c>
      <c r="J3346" s="154" t="s">
        <v>1667</v>
      </c>
      <c r="K3346" s="156">
        <v>1</v>
      </c>
      <c r="L3346" s="154" t="s">
        <v>3</v>
      </c>
      <c r="M3346" s="154" t="s">
        <v>19</v>
      </c>
      <c r="N3346" s="154" t="s">
        <v>558</v>
      </c>
      <c r="O3346" s="153">
        <v>601</v>
      </c>
      <c r="P3346" s="155">
        <v>0</v>
      </c>
      <c r="Q3346" s="10">
        <f t="shared" si="211"/>
        <v>601</v>
      </c>
    </row>
    <row r="3347" spans="2:17" ht="20.25" customHeight="1">
      <c r="B3347" s="10" t="str">
        <f t="shared" si="212"/>
        <v>كاپشن كارگري837</v>
      </c>
      <c r="C3347" s="10" t="str">
        <f t="shared" si="213"/>
        <v>كاپشن كارگري1402/10/10837</v>
      </c>
      <c r="D3347" s="10" t="str">
        <f>IFERROR(IF(تحویلی!$E$1="","",IF(NOSA!O3347=تحویلی!$E$1,تحویلی!$E$1&amp;COUNTIF(NOSA!$O$1:O3347,تحویلی!$E$1),"")),"")</f>
        <v/>
      </c>
      <c r="E3347" s="10" t="str">
        <f t="shared" si="214"/>
        <v>26620837</v>
      </c>
      <c r="F3347" s="10" t="str">
        <f>IFERROR(VLOOKUP(I3347,DATABASE!$N:$O,2,FALSE),"")</f>
        <v>كاپشن كارگري</v>
      </c>
      <c r="G3347" s="154" t="s">
        <v>2943</v>
      </c>
      <c r="H3347" s="155">
        <v>26620</v>
      </c>
      <c r="I3347" s="154" t="s">
        <v>2341</v>
      </c>
      <c r="J3347" s="154" t="s">
        <v>794</v>
      </c>
      <c r="K3347" s="156">
        <v>1</v>
      </c>
      <c r="L3347" s="154" t="s">
        <v>8</v>
      </c>
      <c r="M3347" s="154" t="s">
        <v>40</v>
      </c>
      <c r="N3347" s="154" t="s">
        <v>3245</v>
      </c>
      <c r="O3347" s="153">
        <v>837</v>
      </c>
      <c r="P3347" s="155">
        <v>0</v>
      </c>
      <c r="Q3347" s="10">
        <f t="shared" si="211"/>
        <v>837</v>
      </c>
    </row>
    <row r="3348" spans="2:17" ht="20.25" customHeight="1">
      <c r="B3348" s="10" t="str">
        <f t="shared" si="212"/>
        <v>فيلتر ماسك نيم صورت (3M) مدل 209110027</v>
      </c>
      <c r="C3348" s="10" t="str">
        <f t="shared" si="213"/>
        <v>فيلتر ماسك نيم صورت (3M) مدل 20911402/10/1010027</v>
      </c>
      <c r="D3348" s="10" t="str">
        <f>IFERROR(IF(تحویلی!$E$1="","",IF(NOSA!O3348=تحویلی!$E$1,تحویلی!$E$1&amp;COUNTIF(NOSA!$O$1:O3348,تحویلی!$E$1),"")),"")</f>
        <v/>
      </c>
      <c r="E3348" s="10" t="str">
        <f t="shared" si="214"/>
        <v>2662210027</v>
      </c>
      <c r="F3348" s="10" t="str">
        <f>IFERROR(VLOOKUP(I3348,DATABASE!$N:$O,2,FALSE),"")</f>
        <v>فيلتر ماسك نيم صورت (3M) مدل 2091</v>
      </c>
      <c r="G3348" s="154" t="s">
        <v>2943</v>
      </c>
      <c r="H3348" s="155">
        <v>26622</v>
      </c>
      <c r="I3348" s="154" t="s">
        <v>1475</v>
      </c>
      <c r="J3348" s="154" t="s">
        <v>53</v>
      </c>
      <c r="K3348" s="156">
        <v>1</v>
      </c>
      <c r="L3348" s="154" t="s">
        <v>8</v>
      </c>
      <c r="M3348" s="154" t="s">
        <v>9</v>
      </c>
      <c r="N3348" s="154" t="s">
        <v>1637</v>
      </c>
      <c r="O3348" s="153">
        <v>10027</v>
      </c>
      <c r="P3348" s="155">
        <v>0</v>
      </c>
      <c r="Q3348" s="10">
        <f t="shared" si="211"/>
        <v>10027</v>
      </c>
    </row>
    <row r="3349" spans="2:17" ht="20.25" customHeight="1">
      <c r="B3349" s="10" t="str">
        <f t="shared" si="212"/>
        <v>دستكش ضد برش سبك10029</v>
      </c>
      <c r="C3349" s="10" t="str">
        <f t="shared" si="213"/>
        <v>دستكش ضد برش سبك1402/10/1010029</v>
      </c>
      <c r="D3349" s="10" t="str">
        <f>IFERROR(IF(تحویلی!$E$1="","",IF(NOSA!O3349=تحویلی!$E$1,تحویلی!$E$1&amp;COUNTIF(NOSA!$O$1:O3349,تحویلی!$E$1),"")),"")</f>
        <v/>
      </c>
      <c r="E3349" s="10" t="str">
        <f t="shared" si="214"/>
        <v>2662210029</v>
      </c>
      <c r="F3349" s="10" t="str">
        <f>IFERROR(VLOOKUP(I3349,DATABASE!$N:$O,2,FALSE),"")</f>
        <v>دستكش ضد برش سبك</v>
      </c>
      <c r="G3349" s="154" t="s">
        <v>2943</v>
      </c>
      <c r="H3349" s="155">
        <v>26622</v>
      </c>
      <c r="I3349" s="154" t="s">
        <v>1442</v>
      </c>
      <c r="J3349" s="154" t="s">
        <v>22</v>
      </c>
      <c r="K3349" s="156">
        <v>1</v>
      </c>
      <c r="L3349" s="154" t="s">
        <v>3</v>
      </c>
      <c r="M3349" s="154" t="s">
        <v>9</v>
      </c>
      <c r="N3349" s="154" t="s">
        <v>2663</v>
      </c>
      <c r="O3349" s="153">
        <v>10029</v>
      </c>
      <c r="P3349" s="155">
        <v>0</v>
      </c>
      <c r="Q3349" s="10">
        <f t="shared" si="211"/>
        <v>10029</v>
      </c>
    </row>
    <row r="3350" spans="2:17" ht="20.25" customHeight="1">
      <c r="B3350" s="10" t="str">
        <f t="shared" si="212"/>
        <v>دستكش ضد برش سبك10030</v>
      </c>
      <c r="C3350" s="10" t="str">
        <f t="shared" si="213"/>
        <v>دستكش ضد برش سبك1402/10/1010030</v>
      </c>
      <c r="D3350" s="10" t="str">
        <f>IFERROR(IF(تحویلی!$E$1="","",IF(NOSA!O3350=تحویلی!$E$1,تحویلی!$E$1&amp;COUNTIF(NOSA!$O$1:O3350,تحویلی!$E$1),"")),"")</f>
        <v/>
      </c>
      <c r="E3350" s="10" t="str">
        <f t="shared" si="214"/>
        <v>2662210030</v>
      </c>
      <c r="F3350" s="10" t="str">
        <f>IFERROR(VLOOKUP(I3350,DATABASE!$N:$O,2,FALSE),"")</f>
        <v>دستكش ضد برش سبك</v>
      </c>
      <c r="G3350" s="154" t="s">
        <v>2943</v>
      </c>
      <c r="H3350" s="155">
        <v>26622</v>
      </c>
      <c r="I3350" s="154" t="s">
        <v>1442</v>
      </c>
      <c r="J3350" s="154" t="s">
        <v>22</v>
      </c>
      <c r="K3350" s="156">
        <v>1</v>
      </c>
      <c r="L3350" s="154" t="s">
        <v>3</v>
      </c>
      <c r="M3350" s="154" t="s">
        <v>9</v>
      </c>
      <c r="N3350" s="154" t="s">
        <v>1627</v>
      </c>
      <c r="O3350" s="153">
        <v>10030</v>
      </c>
      <c r="P3350" s="155">
        <v>0</v>
      </c>
      <c r="Q3350" s="10">
        <f t="shared" si="211"/>
        <v>10030</v>
      </c>
    </row>
    <row r="3351" spans="2:17" ht="20.25" customHeight="1">
      <c r="B3351" s="10" t="str">
        <f t="shared" si="212"/>
        <v>دستكش ضد برش سبك851</v>
      </c>
      <c r="C3351" s="10" t="str">
        <f t="shared" si="213"/>
        <v>دستكش ضد برش سبك1402/10/10851</v>
      </c>
      <c r="D3351" s="10" t="str">
        <f>IFERROR(IF(تحویلی!$E$1="","",IF(NOSA!O3351=تحویلی!$E$1,تحویلی!$E$1&amp;COUNTIF(NOSA!$O$1:O3351,تحویلی!$E$1),"")),"")</f>
        <v/>
      </c>
      <c r="E3351" s="10" t="str">
        <f t="shared" si="214"/>
        <v>26624851</v>
      </c>
      <c r="F3351" s="10" t="str">
        <f>IFERROR(VLOOKUP(I3351,DATABASE!$N:$O,2,FALSE),"")</f>
        <v>دستكش ضد برش سبك</v>
      </c>
      <c r="G3351" s="154" t="s">
        <v>2943</v>
      </c>
      <c r="H3351" s="155">
        <v>26624</v>
      </c>
      <c r="I3351" s="154" t="s">
        <v>1442</v>
      </c>
      <c r="J3351" s="154" t="s">
        <v>22</v>
      </c>
      <c r="K3351" s="156">
        <v>1</v>
      </c>
      <c r="L3351" s="154" t="s">
        <v>3</v>
      </c>
      <c r="M3351" s="154" t="s">
        <v>47</v>
      </c>
      <c r="N3351" s="154" t="s">
        <v>2761</v>
      </c>
      <c r="O3351" s="153">
        <v>851</v>
      </c>
      <c r="P3351" s="155">
        <v>1</v>
      </c>
      <c r="Q3351" s="10">
        <f t="shared" si="211"/>
        <v>851</v>
      </c>
    </row>
    <row r="3352" spans="2:17" ht="20.25" customHeight="1">
      <c r="B3352" s="10" t="str">
        <f t="shared" si="212"/>
        <v>دستكش ضد برش سبك582</v>
      </c>
      <c r="C3352" s="10" t="str">
        <f t="shared" si="213"/>
        <v>دستكش ضد برش سبك1402/10/10582</v>
      </c>
      <c r="D3352" s="10" t="str">
        <f>IFERROR(IF(تحویلی!$E$1="","",IF(NOSA!O3352=تحویلی!$E$1,تحویلی!$E$1&amp;COUNTIF(NOSA!$O$1:O3352,تحویلی!$E$1),"")),"")</f>
        <v/>
      </c>
      <c r="E3352" s="10" t="str">
        <f t="shared" si="214"/>
        <v>26625582</v>
      </c>
      <c r="F3352" s="10" t="str">
        <f>IFERROR(VLOOKUP(I3352,DATABASE!$N:$O,2,FALSE),"")</f>
        <v>دستكش ضد برش سبك</v>
      </c>
      <c r="G3352" s="154" t="s">
        <v>2943</v>
      </c>
      <c r="H3352" s="155">
        <v>26625</v>
      </c>
      <c r="I3352" s="154" t="s">
        <v>1442</v>
      </c>
      <c r="J3352" s="154" t="s">
        <v>22</v>
      </c>
      <c r="K3352" s="156">
        <v>1</v>
      </c>
      <c r="L3352" s="154" t="s">
        <v>3</v>
      </c>
      <c r="M3352" s="154" t="s">
        <v>47</v>
      </c>
      <c r="N3352" s="154" t="s">
        <v>80</v>
      </c>
      <c r="O3352" s="153">
        <v>582</v>
      </c>
      <c r="P3352" s="155">
        <v>1</v>
      </c>
      <c r="Q3352" s="10">
        <f t="shared" si="211"/>
        <v>582</v>
      </c>
    </row>
    <row r="3353" spans="2:17" ht="20.25" customHeight="1">
      <c r="B3353" s="10" t="str">
        <f t="shared" si="212"/>
        <v>چكمه ايمني نسوز819</v>
      </c>
      <c r="C3353" s="10" t="str">
        <f t="shared" si="213"/>
        <v>چكمه ايمني نسوز1402/10/10819</v>
      </c>
      <c r="D3353" s="10" t="str">
        <f>IFERROR(IF(تحویلی!$E$1="","",IF(NOSA!O3353=تحویلی!$E$1,تحویلی!$E$1&amp;COUNTIF(NOSA!$O$1:O3353,تحویلی!$E$1),"")),"")</f>
        <v/>
      </c>
      <c r="E3353" s="10" t="str">
        <f t="shared" si="214"/>
        <v>26674819</v>
      </c>
      <c r="F3353" s="10" t="str">
        <f>IFERROR(VLOOKUP(I3353,DATABASE!$N:$O,2,FALSE),"")</f>
        <v>چكمه ايمني نسوز</v>
      </c>
      <c r="G3353" s="154" t="s">
        <v>2943</v>
      </c>
      <c r="H3353" s="155">
        <v>26674</v>
      </c>
      <c r="I3353" s="154" t="s">
        <v>1749</v>
      </c>
      <c r="J3353" s="154" t="s">
        <v>1750</v>
      </c>
      <c r="K3353" s="156">
        <v>1</v>
      </c>
      <c r="L3353" s="154" t="s">
        <v>3</v>
      </c>
      <c r="M3353" s="154" t="s">
        <v>19</v>
      </c>
      <c r="N3353" s="154" t="s">
        <v>3265</v>
      </c>
      <c r="O3353" s="153">
        <v>819</v>
      </c>
      <c r="P3353" s="155">
        <v>0</v>
      </c>
      <c r="Q3353" s="10">
        <f t="shared" si="211"/>
        <v>819</v>
      </c>
    </row>
    <row r="3354" spans="2:17" ht="20.25" customHeight="1">
      <c r="B3354" s="10" t="str">
        <f t="shared" si="212"/>
        <v>دستكش ضد برش سبك641</v>
      </c>
      <c r="C3354" s="10" t="str">
        <f t="shared" si="213"/>
        <v>دستكش ضد برش سبك1402/10/10641</v>
      </c>
      <c r="D3354" s="10" t="str">
        <f>IFERROR(IF(تحویلی!$E$1="","",IF(NOSA!O3354=تحویلی!$E$1,تحویلی!$E$1&amp;COUNTIF(NOSA!$O$1:O3354,تحویلی!$E$1),"")),"")</f>
        <v/>
      </c>
      <c r="E3354" s="10" t="str">
        <f t="shared" si="214"/>
        <v>26637641</v>
      </c>
      <c r="F3354" s="10" t="str">
        <f>IFERROR(VLOOKUP(I3354,DATABASE!$N:$O,2,FALSE),"")</f>
        <v>دستكش ضد برش سبك</v>
      </c>
      <c r="G3354" s="154" t="s">
        <v>2943</v>
      </c>
      <c r="H3354" s="155">
        <v>26637</v>
      </c>
      <c r="I3354" s="154" t="s">
        <v>1442</v>
      </c>
      <c r="J3354" s="154" t="s">
        <v>22</v>
      </c>
      <c r="K3354" s="156">
        <v>1</v>
      </c>
      <c r="L3354" s="154" t="s">
        <v>3</v>
      </c>
      <c r="M3354" s="154" t="s">
        <v>47</v>
      </c>
      <c r="N3354" s="154" t="s">
        <v>154</v>
      </c>
      <c r="O3354" s="153">
        <v>641</v>
      </c>
      <c r="P3354" s="155">
        <v>0</v>
      </c>
      <c r="Q3354" s="10">
        <f t="shared" si="211"/>
        <v>641</v>
      </c>
    </row>
    <row r="3355" spans="2:17" ht="20.25" customHeight="1">
      <c r="B3355" s="10" t="str">
        <f t="shared" si="212"/>
        <v>گوشي اير پلاگ573</v>
      </c>
      <c r="C3355" s="10" t="str">
        <f t="shared" si="213"/>
        <v>گوشي اير پلاگ1402/10/10573</v>
      </c>
      <c r="D3355" s="10" t="str">
        <f>IFERROR(IF(تحویلی!$E$1="","",IF(NOSA!O3355=تحویلی!$E$1,تحویلی!$E$1&amp;COUNTIF(NOSA!$O$1:O3355,تحویلی!$E$1),"")),"")</f>
        <v/>
      </c>
      <c r="E3355" s="10" t="str">
        <f t="shared" si="214"/>
        <v>26638573</v>
      </c>
      <c r="F3355" s="10" t="str">
        <f>IFERROR(VLOOKUP(I3355,DATABASE!$N:$O,2,FALSE),"")</f>
        <v>گوشي اير پلاگ</v>
      </c>
      <c r="G3355" s="154" t="s">
        <v>2943</v>
      </c>
      <c r="H3355" s="155">
        <v>26638</v>
      </c>
      <c r="I3355" s="154" t="s">
        <v>1581</v>
      </c>
      <c r="J3355" s="154" t="s">
        <v>124</v>
      </c>
      <c r="K3355" s="156">
        <v>1</v>
      </c>
      <c r="L3355" s="154" t="s">
        <v>8</v>
      </c>
      <c r="M3355" s="154" t="s">
        <v>19</v>
      </c>
      <c r="N3355" s="154" t="s">
        <v>104</v>
      </c>
      <c r="O3355" s="153">
        <v>573</v>
      </c>
      <c r="P3355" s="155">
        <v>0</v>
      </c>
      <c r="Q3355" s="10">
        <f t="shared" si="211"/>
        <v>573</v>
      </c>
    </row>
    <row r="3356" spans="2:17" ht="20.25" customHeight="1">
      <c r="B3356" s="10" t="str">
        <f t="shared" si="212"/>
        <v>دستكش ضد برش سبك789</v>
      </c>
      <c r="C3356" s="10" t="str">
        <f t="shared" si="213"/>
        <v>دستكش ضد برش سبك1402/10/11789</v>
      </c>
      <c r="D3356" s="10" t="str">
        <f>IFERROR(IF(تحویلی!$E$1="","",IF(NOSA!O3356=تحویلی!$E$1,تحویلی!$E$1&amp;COUNTIF(NOSA!$O$1:O3356,تحویلی!$E$1),"")),"")</f>
        <v/>
      </c>
      <c r="E3356" s="10" t="str">
        <f t="shared" si="214"/>
        <v>26644789</v>
      </c>
      <c r="F3356" s="10" t="str">
        <f>IFERROR(VLOOKUP(I3356,DATABASE!$N:$O,2,FALSE),"")</f>
        <v>دستكش ضد برش سبك</v>
      </c>
      <c r="G3356" s="154" t="s">
        <v>2944</v>
      </c>
      <c r="H3356" s="155">
        <v>26644</v>
      </c>
      <c r="I3356" s="154" t="s">
        <v>1442</v>
      </c>
      <c r="J3356" s="154" t="s">
        <v>22</v>
      </c>
      <c r="K3356" s="156">
        <v>1</v>
      </c>
      <c r="L3356" s="154" t="s">
        <v>3</v>
      </c>
      <c r="M3356" s="154" t="s">
        <v>43</v>
      </c>
      <c r="N3356" s="154" t="s">
        <v>1261</v>
      </c>
      <c r="O3356" s="153">
        <v>789</v>
      </c>
      <c r="P3356" s="155">
        <v>1</v>
      </c>
      <c r="Q3356" s="10">
        <f t="shared" si="211"/>
        <v>789</v>
      </c>
    </row>
    <row r="3357" spans="2:17" ht="20.25" customHeight="1">
      <c r="B3357" s="10" t="str">
        <f t="shared" si="212"/>
        <v>كاپشن كارگري6</v>
      </c>
      <c r="C3357" s="10" t="str">
        <f t="shared" si="213"/>
        <v>كاپشن كارگري1402/10/116</v>
      </c>
      <c r="D3357" s="10" t="str">
        <f>IFERROR(IF(تحویلی!$E$1="","",IF(NOSA!O3357=تحویلی!$E$1,تحویلی!$E$1&amp;COUNTIF(NOSA!$O$1:O3357,تحویلی!$E$1),"")),"")</f>
        <v/>
      </c>
      <c r="E3357" s="10" t="str">
        <f t="shared" si="214"/>
        <v>266486</v>
      </c>
      <c r="F3357" s="10" t="str">
        <f>IFERROR(VLOOKUP(I3357,DATABASE!$N:$O,2,FALSE),"")</f>
        <v>كاپشن كارگري</v>
      </c>
      <c r="G3357" s="154" t="s">
        <v>2944</v>
      </c>
      <c r="H3357" s="155">
        <v>26648</v>
      </c>
      <c r="I3357" s="154" t="s">
        <v>2341</v>
      </c>
      <c r="J3357" s="154" t="s">
        <v>794</v>
      </c>
      <c r="K3357" s="156">
        <v>1</v>
      </c>
      <c r="L3357" s="154" t="s">
        <v>8</v>
      </c>
      <c r="M3357" s="154" t="s">
        <v>3262</v>
      </c>
      <c r="N3357" s="154" t="s">
        <v>3263</v>
      </c>
      <c r="O3357" s="153">
        <v>6</v>
      </c>
      <c r="P3357" s="155">
        <v>0</v>
      </c>
      <c r="Q3357" s="10">
        <f t="shared" si="211"/>
        <v>6</v>
      </c>
    </row>
    <row r="3358" spans="2:17" ht="20.25" customHeight="1">
      <c r="B3358" s="10" t="str">
        <f t="shared" si="212"/>
        <v>دستكش ضد برش سبك717</v>
      </c>
      <c r="C3358" s="10" t="str">
        <f t="shared" si="213"/>
        <v>دستكش ضد برش سبك1402/10/11717</v>
      </c>
      <c r="D3358" s="10" t="str">
        <f>IFERROR(IF(تحویلی!$E$1="","",IF(NOSA!O3358=تحویلی!$E$1,تحویلی!$E$1&amp;COUNTIF(NOSA!$O$1:O3358,تحویلی!$E$1),"")),"")</f>
        <v/>
      </c>
      <c r="E3358" s="10" t="str">
        <f t="shared" si="214"/>
        <v>26650717</v>
      </c>
      <c r="F3358" s="10" t="str">
        <f>IFERROR(VLOOKUP(I3358,DATABASE!$N:$O,2,FALSE),"")</f>
        <v>دستكش ضد برش سبك</v>
      </c>
      <c r="G3358" s="154" t="s">
        <v>2944</v>
      </c>
      <c r="H3358" s="155">
        <v>26650</v>
      </c>
      <c r="I3358" s="154" t="s">
        <v>1442</v>
      </c>
      <c r="J3358" s="154" t="s">
        <v>22</v>
      </c>
      <c r="K3358" s="156">
        <v>1</v>
      </c>
      <c r="L3358" s="154" t="s">
        <v>3</v>
      </c>
      <c r="M3358" s="154" t="s">
        <v>47</v>
      </c>
      <c r="N3358" s="154" t="s">
        <v>822</v>
      </c>
      <c r="O3358" s="153">
        <v>717</v>
      </c>
      <c r="P3358" s="155">
        <v>0</v>
      </c>
      <c r="Q3358" s="10">
        <f t="shared" si="211"/>
        <v>717</v>
      </c>
    </row>
    <row r="3359" spans="2:17" ht="20.25" customHeight="1">
      <c r="B3359" s="10" t="str">
        <f t="shared" si="212"/>
        <v>دستكش ضد برش سبك848</v>
      </c>
      <c r="C3359" s="10" t="str">
        <f t="shared" si="213"/>
        <v>دستكش ضد برش سبك1402/10/11848</v>
      </c>
      <c r="D3359" s="10" t="str">
        <f>IFERROR(IF(تحویلی!$E$1="","",IF(NOSA!O3359=تحویلی!$E$1,تحویلی!$E$1&amp;COUNTIF(NOSA!$O$1:O3359,تحویلی!$E$1),"")),"")</f>
        <v/>
      </c>
      <c r="E3359" s="10" t="str">
        <f t="shared" si="214"/>
        <v>26650848</v>
      </c>
      <c r="F3359" s="10" t="str">
        <f>IFERROR(VLOOKUP(I3359,DATABASE!$N:$O,2,FALSE),"")</f>
        <v>دستكش ضد برش سبك</v>
      </c>
      <c r="G3359" s="154" t="s">
        <v>2944</v>
      </c>
      <c r="H3359" s="155">
        <v>26650</v>
      </c>
      <c r="I3359" s="154" t="s">
        <v>1442</v>
      </c>
      <c r="J3359" s="154" t="s">
        <v>22</v>
      </c>
      <c r="K3359" s="156">
        <v>1</v>
      </c>
      <c r="L3359" s="154" t="s">
        <v>3</v>
      </c>
      <c r="M3359" s="154" t="s">
        <v>47</v>
      </c>
      <c r="N3359" s="154" t="s">
        <v>2750</v>
      </c>
      <c r="O3359" s="153">
        <v>848</v>
      </c>
      <c r="P3359" s="155">
        <v>0</v>
      </c>
      <c r="Q3359" s="10">
        <f t="shared" ref="Q3359:Q3422" si="215">VALUE(O3359)</f>
        <v>848</v>
      </c>
    </row>
    <row r="3360" spans="2:17" ht="20.25" customHeight="1">
      <c r="B3360" s="10" t="str">
        <f t="shared" si="212"/>
        <v>دستكش ضد برش سبك866</v>
      </c>
      <c r="C3360" s="10" t="str">
        <f t="shared" si="213"/>
        <v>دستكش ضد برش سبك1402/10/11866</v>
      </c>
      <c r="D3360" s="10" t="str">
        <f>IFERROR(IF(تحویلی!$E$1="","",IF(NOSA!O3360=تحویلی!$E$1,تحویلی!$E$1&amp;COUNTIF(NOSA!$O$1:O3360,تحویلی!$E$1),"")),"")</f>
        <v/>
      </c>
      <c r="E3360" s="10" t="str">
        <f t="shared" si="214"/>
        <v>26650866</v>
      </c>
      <c r="F3360" s="10" t="str">
        <f>IFERROR(VLOOKUP(I3360,DATABASE!$N:$O,2,FALSE),"")</f>
        <v>دستكش ضد برش سبك</v>
      </c>
      <c r="G3360" s="154" t="s">
        <v>2944</v>
      </c>
      <c r="H3360" s="155">
        <v>26650</v>
      </c>
      <c r="I3360" s="154" t="s">
        <v>1442</v>
      </c>
      <c r="J3360" s="154" t="s">
        <v>22</v>
      </c>
      <c r="K3360" s="156">
        <v>1</v>
      </c>
      <c r="L3360" s="154" t="s">
        <v>3</v>
      </c>
      <c r="M3360" s="154" t="s">
        <v>47</v>
      </c>
      <c r="N3360" s="154" t="s">
        <v>77</v>
      </c>
      <c r="O3360" s="153">
        <v>866</v>
      </c>
      <c r="P3360" s="155">
        <v>0</v>
      </c>
      <c r="Q3360" s="10">
        <f t="shared" si="215"/>
        <v>866</v>
      </c>
    </row>
    <row r="3361" spans="2:17" ht="20.25" customHeight="1">
      <c r="B3361" s="10" t="str">
        <f t="shared" si="212"/>
        <v>دستكش ضد برش سبك259</v>
      </c>
      <c r="C3361" s="10" t="str">
        <f t="shared" si="213"/>
        <v>دستكش ضد برش سبك1402/10/11259</v>
      </c>
      <c r="D3361" s="10" t="str">
        <f>IFERROR(IF(تحویلی!$E$1="","",IF(NOSA!O3361=تحویلی!$E$1,تحویلی!$E$1&amp;COUNTIF(NOSA!$O$1:O3361,تحویلی!$E$1),"")),"")</f>
        <v/>
      </c>
      <c r="E3361" s="10" t="str">
        <f t="shared" si="214"/>
        <v>26655259</v>
      </c>
      <c r="F3361" s="10" t="str">
        <f>IFERROR(VLOOKUP(I3361,DATABASE!$N:$O,2,FALSE),"")</f>
        <v>دستكش ضد برش سبك</v>
      </c>
      <c r="G3361" s="3" t="s">
        <v>2944</v>
      </c>
      <c r="H3361" s="4">
        <v>26655</v>
      </c>
      <c r="I3361" s="3" t="s">
        <v>1442</v>
      </c>
      <c r="J3361" s="3" t="s">
        <v>22</v>
      </c>
      <c r="K3361" s="5">
        <v>1</v>
      </c>
      <c r="L3361" s="3" t="s">
        <v>3</v>
      </c>
      <c r="M3361" s="3" t="s">
        <v>4</v>
      </c>
      <c r="N3361" s="3" t="s">
        <v>13</v>
      </c>
      <c r="O3361" s="1">
        <v>259</v>
      </c>
      <c r="P3361" s="4">
        <v>1</v>
      </c>
      <c r="Q3361" s="10">
        <f t="shared" si="215"/>
        <v>259</v>
      </c>
    </row>
    <row r="3362" spans="2:17" ht="20.25" customHeight="1">
      <c r="B3362" s="10" t="str">
        <f t="shared" si="212"/>
        <v>عينك سنگ زني بغل توري582</v>
      </c>
      <c r="C3362" s="10" t="str">
        <f t="shared" si="213"/>
        <v>عينك سنگ زني بغل توري1402/10/11582</v>
      </c>
      <c r="D3362" s="10" t="str">
        <f>IFERROR(IF(تحویلی!$E$1="","",IF(NOSA!O3362=تحویلی!$E$1,تحویلی!$E$1&amp;COUNTIF(NOSA!$O$1:O3362,تحویلی!$E$1),"")),"")</f>
        <v/>
      </c>
      <c r="E3362" s="10" t="str">
        <f t="shared" si="214"/>
        <v>26659582</v>
      </c>
      <c r="F3362" s="10" t="str">
        <f>IFERROR(VLOOKUP(I3362,DATABASE!$N:$O,2,FALSE),"")</f>
        <v>عينك سنگ زني بغل توري</v>
      </c>
      <c r="G3362" s="3" t="s">
        <v>2944</v>
      </c>
      <c r="H3362" s="4">
        <v>26659</v>
      </c>
      <c r="I3362" s="3" t="s">
        <v>1519</v>
      </c>
      <c r="J3362" s="3" t="s">
        <v>1520</v>
      </c>
      <c r="K3362" s="5">
        <v>1</v>
      </c>
      <c r="L3362" s="3" t="s">
        <v>8</v>
      </c>
      <c r="M3362" s="3" t="s">
        <v>47</v>
      </c>
      <c r="N3362" s="3" t="s">
        <v>1157</v>
      </c>
      <c r="O3362" s="1">
        <v>582</v>
      </c>
      <c r="P3362" s="4">
        <v>0</v>
      </c>
      <c r="Q3362" s="10">
        <f t="shared" si="215"/>
        <v>582</v>
      </c>
    </row>
    <row r="3363" spans="2:17" ht="20.25" customHeight="1">
      <c r="B3363" s="10" t="str">
        <f t="shared" si="212"/>
        <v>پوتين ايمني نسوز70</v>
      </c>
      <c r="C3363" s="10" t="str">
        <f t="shared" si="213"/>
        <v>پوتين ايمني نسوز1402/10/1170</v>
      </c>
      <c r="D3363" s="10" t="str">
        <f>IFERROR(IF(تحویلی!$E$1="","",IF(NOSA!O3363=تحویلی!$E$1,تحویلی!$E$1&amp;COUNTIF(NOSA!$O$1:O3363,تحویلی!$E$1),"")),"")</f>
        <v/>
      </c>
      <c r="E3363" s="10" t="str">
        <f t="shared" si="214"/>
        <v>2666470</v>
      </c>
      <c r="F3363" s="10" t="str">
        <f>IFERROR(VLOOKUP(I3363,DATABASE!$N:$O,2,FALSE),"")</f>
        <v>پوتين ايمني نسوز</v>
      </c>
      <c r="G3363" s="3" t="s">
        <v>2944</v>
      </c>
      <c r="H3363" s="4">
        <v>26664</v>
      </c>
      <c r="I3363" s="3" t="s">
        <v>1631</v>
      </c>
      <c r="J3363" s="3" t="s">
        <v>1632</v>
      </c>
      <c r="K3363" s="5">
        <v>1</v>
      </c>
      <c r="L3363" s="3" t="s">
        <v>3</v>
      </c>
      <c r="M3363" s="3" t="s">
        <v>9</v>
      </c>
      <c r="N3363" s="3" t="s">
        <v>2763</v>
      </c>
      <c r="O3363" s="1">
        <v>70</v>
      </c>
      <c r="P3363" s="4">
        <v>1</v>
      </c>
      <c r="Q3363" s="10">
        <f t="shared" si="215"/>
        <v>70</v>
      </c>
    </row>
    <row r="3364" spans="2:17" ht="20.25" customHeight="1">
      <c r="B3364" s="10" t="str">
        <f t="shared" si="212"/>
        <v>پوتين ايمني نسوز10030</v>
      </c>
      <c r="C3364" s="10" t="str">
        <f t="shared" si="213"/>
        <v>پوتين ايمني نسوز1402/10/1110030</v>
      </c>
      <c r="D3364" s="10" t="str">
        <f>IFERROR(IF(تحویلی!$E$1="","",IF(NOSA!O3364=تحویلی!$E$1,تحویلی!$E$1&amp;COUNTIF(NOSA!$O$1:O3364,تحویلی!$E$1),"")),"")</f>
        <v/>
      </c>
      <c r="E3364" s="10" t="str">
        <f t="shared" si="214"/>
        <v>2666710030</v>
      </c>
      <c r="F3364" s="10" t="str">
        <f>IFERROR(VLOOKUP(I3364,DATABASE!$N:$O,2,FALSE),"")</f>
        <v>پوتين ايمني نسوز</v>
      </c>
      <c r="G3364" s="3" t="s">
        <v>2944</v>
      </c>
      <c r="H3364" s="4">
        <v>26667</v>
      </c>
      <c r="I3364" s="3" t="s">
        <v>1631</v>
      </c>
      <c r="J3364" s="3" t="s">
        <v>1632</v>
      </c>
      <c r="K3364" s="5">
        <v>1</v>
      </c>
      <c r="L3364" s="3" t="s">
        <v>3</v>
      </c>
      <c r="M3364" s="3" t="s">
        <v>9</v>
      </c>
      <c r="N3364" s="3" t="s">
        <v>3264</v>
      </c>
      <c r="O3364" s="1">
        <v>10030</v>
      </c>
      <c r="P3364" s="4">
        <v>0</v>
      </c>
      <c r="Q3364" s="10">
        <f t="shared" si="215"/>
        <v>10030</v>
      </c>
    </row>
    <row r="3365" spans="2:17" ht="20.25" customHeight="1">
      <c r="B3365" s="10" t="str">
        <f t="shared" si="212"/>
        <v>دستكش كف مواد سبك672</v>
      </c>
      <c r="C3365" s="10" t="str">
        <f t="shared" si="213"/>
        <v>دستكش كف مواد سبك1402/10/11672</v>
      </c>
      <c r="D3365" s="10" t="str">
        <f>IFERROR(IF(تحویلی!$E$1="","",IF(NOSA!O3365=تحویلی!$E$1,تحویلی!$E$1&amp;COUNTIF(NOSA!$O$1:O3365,تحویلی!$E$1),"")),"")</f>
        <v/>
      </c>
      <c r="E3365" s="10" t="str">
        <f t="shared" si="214"/>
        <v>26668672</v>
      </c>
      <c r="F3365" s="10" t="str">
        <f>IFERROR(VLOOKUP(I3365,DATABASE!$N:$O,2,FALSE),"")</f>
        <v>دستكش كف مواد سبك</v>
      </c>
      <c r="G3365" s="3" t="s">
        <v>2944</v>
      </c>
      <c r="H3365" s="4">
        <v>26668</v>
      </c>
      <c r="I3365" s="3" t="s">
        <v>1456</v>
      </c>
      <c r="J3365" s="3" t="s">
        <v>2</v>
      </c>
      <c r="K3365" s="5">
        <v>1</v>
      </c>
      <c r="L3365" s="3" t="s">
        <v>3</v>
      </c>
      <c r="M3365" s="3" t="s">
        <v>47</v>
      </c>
      <c r="N3365" s="3" t="s">
        <v>2814</v>
      </c>
      <c r="O3365" s="1">
        <v>672</v>
      </c>
      <c r="P3365" s="4">
        <v>1</v>
      </c>
      <c r="Q3365" s="10">
        <f t="shared" si="215"/>
        <v>672</v>
      </c>
    </row>
    <row r="3366" spans="2:17" ht="20.25" customHeight="1">
      <c r="B3366" s="10" t="str">
        <f t="shared" si="212"/>
        <v>چكمه ايمني نسوز819</v>
      </c>
      <c r="C3366" s="10" t="str">
        <f t="shared" si="213"/>
        <v>چكمه ايمني نسوز1402/10/11819</v>
      </c>
      <c r="D3366" s="10" t="str">
        <f>IFERROR(IF(تحویلی!$E$1="","",IF(NOSA!O3366=تحویلی!$E$1,تحویلی!$E$1&amp;COUNTIF(NOSA!$O$1:O3366,تحویلی!$E$1),"")),"")</f>
        <v/>
      </c>
      <c r="E3366" s="10" t="str">
        <f t="shared" si="214"/>
        <v>26674819</v>
      </c>
      <c r="F3366" s="10" t="str">
        <f>IFERROR(VLOOKUP(I3366,DATABASE!$N:$O,2,FALSE),"")</f>
        <v>چكمه ايمني نسوز</v>
      </c>
      <c r="G3366" s="3" t="s">
        <v>2944</v>
      </c>
      <c r="H3366" s="4">
        <v>26674</v>
      </c>
      <c r="I3366" s="3" t="s">
        <v>1749</v>
      </c>
      <c r="J3366" s="3" t="s">
        <v>1750</v>
      </c>
      <c r="K3366" s="5">
        <v>1</v>
      </c>
      <c r="L3366" s="3" t="s">
        <v>3</v>
      </c>
      <c r="M3366" s="3" t="s">
        <v>19</v>
      </c>
      <c r="N3366" s="3" t="s">
        <v>3265</v>
      </c>
      <c r="O3366" s="1">
        <v>819</v>
      </c>
      <c r="P3366" s="4">
        <v>0</v>
      </c>
      <c r="Q3366" s="10">
        <f t="shared" si="215"/>
        <v>819</v>
      </c>
    </row>
    <row r="3367" spans="2:17" ht="20.25" customHeight="1">
      <c r="B3367" s="10" t="str">
        <f t="shared" si="212"/>
        <v>كاپشن كارگري839</v>
      </c>
      <c r="C3367" s="10" t="str">
        <f t="shared" si="213"/>
        <v>كاپشن كارگري1402/10/11839</v>
      </c>
      <c r="D3367" s="10" t="str">
        <f>IFERROR(IF(تحویلی!$E$1="","",IF(NOSA!O3367=تحویلی!$E$1,تحویلی!$E$1&amp;COUNTIF(NOSA!$O$1:O3367,تحویلی!$E$1),"")),"")</f>
        <v/>
      </c>
      <c r="E3367" s="10" t="str">
        <f t="shared" si="214"/>
        <v>26675839</v>
      </c>
      <c r="F3367" s="10" t="str">
        <f>IFERROR(VLOOKUP(I3367,DATABASE!$N:$O,2,FALSE),"")</f>
        <v>كاپشن كارگري</v>
      </c>
      <c r="G3367" s="3" t="s">
        <v>2944</v>
      </c>
      <c r="H3367" s="4">
        <v>26675</v>
      </c>
      <c r="I3367" s="3" t="s">
        <v>2341</v>
      </c>
      <c r="J3367" s="3" t="s">
        <v>794</v>
      </c>
      <c r="K3367" s="5">
        <v>1</v>
      </c>
      <c r="L3367" s="3" t="s">
        <v>8</v>
      </c>
      <c r="M3367" s="3" t="s">
        <v>202</v>
      </c>
      <c r="N3367" s="3" t="s">
        <v>3234</v>
      </c>
      <c r="O3367" s="1">
        <v>839</v>
      </c>
      <c r="P3367" s="4">
        <v>0</v>
      </c>
      <c r="Q3367" s="10">
        <f t="shared" si="215"/>
        <v>839</v>
      </c>
    </row>
    <row r="3368" spans="2:17" ht="20.25" customHeight="1">
      <c r="B3368" s="10" t="str">
        <f t="shared" si="212"/>
        <v>لباس كار ديرسوز(بلوز و شلوار)837</v>
      </c>
      <c r="C3368" s="10" t="str">
        <f t="shared" si="213"/>
        <v>لباس كار ديرسوز(بلوز و شلوار)1402/10/11837</v>
      </c>
      <c r="D3368" s="10" t="str">
        <f>IFERROR(IF(تحویلی!$E$1="","",IF(NOSA!O3368=تحویلی!$E$1,تحویلی!$E$1&amp;COUNTIF(NOSA!$O$1:O3368,تحویلی!$E$1),"")),"")</f>
        <v/>
      </c>
      <c r="E3368" s="10" t="str">
        <f t="shared" si="214"/>
        <v>26684837</v>
      </c>
      <c r="F3368" s="10" t="str">
        <f>IFERROR(VLOOKUP(I3368,DATABASE!$N:$O,2,FALSE),"")</f>
        <v>لباس كار ديرسوز(بلوز و شلوار)</v>
      </c>
      <c r="G3368" s="3" t="s">
        <v>2944</v>
      </c>
      <c r="H3368" s="4">
        <v>26684</v>
      </c>
      <c r="I3368" s="3" t="s">
        <v>1629</v>
      </c>
      <c r="J3368" s="3" t="s">
        <v>1630</v>
      </c>
      <c r="K3368" s="5">
        <v>1</v>
      </c>
      <c r="L3368" s="3" t="s">
        <v>28</v>
      </c>
      <c r="M3368" s="3" t="s">
        <v>40</v>
      </c>
      <c r="N3368" s="3" t="s">
        <v>2704</v>
      </c>
      <c r="O3368" s="1">
        <v>837</v>
      </c>
      <c r="P3368" s="4">
        <v>0</v>
      </c>
      <c r="Q3368" s="10">
        <f t="shared" si="215"/>
        <v>837</v>
      </c>
    </row>
    <row r="3369" spans="2:17" ht="20.25" customHeight="1">
      <c r="B3369" s="10" t="str">
        <f t="shared" si="212"/>
        <v>پوتين ايمني نسوز837</v>
      </c>
      <c r="C3369" s="10" t="str">
        <f t="shared" si="213"/>
        <v>پوتين ايمني نسوز1402/10/11837</v>
      </c>
      <c r="D3369" s="10" t="str">
        <f>IFERROR(IF(تحویلی!$E$1="","",IF(NOSA!O3369=تحویلی!$E$1,تحویلی!$E$1&amp;COUNTIF(NOSA!$O$1:O3369,تحویلی!$E$1),"")),"")</f>
        <v/>
      </c>
      <c r="E3369" s="10" t="str">
        <f t="shared" si="214"/>
        <v>26684837</v>
      </c>
      <c r="F3369" s="10" t="str">
        <f>IFERROR(VLOOKUP(I3369,DATABASE!$N:$O,2,FALSE),"")</f>
        <v>پوتين ايمني نسوز</v>
      </c>
      <c r="G3369" s="3" t="s">
        <v>2944</v>
      </c>
      <c r="H3369" s="4">
        <v>26684</v>
      </c>
      <c r="I3369" s="3" t="s">
        <v>1631</v>
      </c>
      <c r="J3369" s="3" t="s">
        <v>1632</v>
      </c>
      <c r="K3369" s="5">
        <v>1</v>
      </c>
      <c r="L3369" s="3" t="s">
        <v>3</v>
      </c>
      <c r="M3369" s="3" t="s">
        <v>40</v>
      </c>
      <c r="N3369" s="3" t="s">
        <v>2704</v>
      </c>
      <c r="O3369" s="1">
        <v>837</v>
      </c>
      <c r="P3369" s="4">
        <v>1</v>
      </c>
      <c r="Q3369" s="10">
        <f t="shared" si="215"/>
        <v>837</v>
      </c>
    </row>
    <row r="3370" spans="2:17" ht="20.25" customHeight="1">
      <c r="B3370" s="10" t="str">
        <f t="shared" si="212"/>
        <v>كلاه ايمني575</v>
      </c>
      <c r="C3370" s="10" t="str">
        <f t="shared" si="213"/>
        <v>كلاه ايمني1402/10/11575</v>
      </c>
      <c r="D3370" s="10" t="str">
        <f>IFERROR(IF(تحویلی!$E$1="","",IF(NOSA!O3370=تحویلی!$E$1,تحویلی!$E$1&amp;COUNTIF(NOSA!$O$1:O3370,تحویلی!$E$1),"")),"")</f>
        <v/>
      </c>
      <c r="E3370" s="10" t="str">
        <f t="shared" si="214"/>
        <v>26693575</v>
      </c>
      <c r="F3370" s="10" t="str">
        <f>IFERROR(VLOOKUP(I3370,DATABASE!$N:$O,2,FALSE),"")</f>
        <v>كلاه ايمني</v>
      </c>
      <c r="G3370" s="3" t="s">
        <v>2944</v>
      </c>
      <c r="H3370" s="4">
        <v>26693</v>
      </c>
      <c r="I3370" s="3" t="s">
        <v>1505</v>
      </c>
      <c r="J3370" s="3" t="s">
        <v>1628</v>
      </c>
      <c r="K3370" s="5">
        <v>1</v>
      </c>
      <c r="L3370" s="3" t="s">
        <v>8</v>
      </c>
      <c r="M3370" s="3" t="s">
        <v>19</v>
      </c>
      <c r="N3370" s="3" t="s">
        <v>3266</v>
      </c>
      <c r="O3370" s="1">
        <v>575</v>
      </c>
      <c r="P3370" s="4">
        <v>0</v>
      </c>
      <c r="Q3370" s="10">
        <f t="shared" si="215"/>
        <v>575</v>
      </c>
    </row>
    <row r="3371" spans="2:17" ht="20.25" customHeight="1">
      <c r="B3371" s="10" t="str">
        <f t="shared" si="212"/>
        <v>دستكش ضد برش سبك849</v>
      </c>
      <c r="C3371" s="10" t="str">
        <f t="shared" si="213"/>
        <v>دستكش ضد برش سبك1402/10/11849</v>
      </c>
      <c r="D3371" s="10" t="str">
        <f>IFERROR(IF(تحویلی!$E$1="","",IF(NOSA!O3371=تحویلی!$E$1,تحویلی!$E$1&amp;COUNTIF(NOSA!$O$1:O3371,تحویلی!$E$1),"")),"")</f>
        <v/>
      </c>
      <c r="E3371" s="10" t="str">
        <f t="shared" si="214"/>
        <v>26698849</v>
      </c>
      <c r="F3371" s="10" t="str">
        <f>IFERROR(VLOOKUP(I3371,DATABASE!$N:$O,2,FALSE),"")</f>
        <v>دستكش ضد برش سبك</v>
      </c>
      <c r="G3371" s="3" t="s">
        <v>2944</v>
      </c>
      <c r="H3371" s="4">
        <v>26698</v>
      </c>
      <c r="I3371" s="3" t="s">
        <v>1442</v>
      </c>
      <c r="J3371" s="3" t="s">
        <v>22</v>
      </c>
      <c r="K3371" s="5">
        <v>1</v>
      </c>
      <c r="L3371" s="3" t="s">
        <v>3</v>
      </c>
      <c r="M3371" s="3" t="s">
        <v>19</v>
      </c>
      <c r="N3371" s="3" t="s">
        <v>968</v>
      </c>
      <c r="O3371" s="1">
        <v>849</v>
      </c>
      <c r="P3371" s="4">
        <v>0</v>
      </c>
      <c r="Q3371" s="10">
        <f t="shared" si="215"/>
        <v>849</v>
      </c>
    </row>
    <row r="3372" spans="2:17" ht="20.25" customHeight="1">
      <c r="B3372" s="10" t="str">
        <f t="shared" si="212"/>
        <v>دستكش ساق بلند نسوز783</v>
      </c>
      <c r="C3372" s="10" t="str">
        <f t="shared" si="213"/>
        <v>دستكش ساق بلند نسوز1402/10/11783</v>
      </c>
      <c r="D3372" s="10" t="str">
        <f>IFERROR(IF(تحویلی!$E$1="","",IF(NOSA!O3372=تحویلی!$E$1,تحویلی!$E$1&amp;COUNTIF(NOSA!$O$1:O3372,تحویلی!$E$1),"")),"")</f>
        <v/>
      </c>
      <c r="E3372" s="10" t="str">
        <f t="shared" si="214"/>
        <v>26703783</v>
      </c>
      <c r="F3372" s="10" t="str">
        <f>IFERROR(VLOOKUP(I3372,DATABASE!$N:$O,2,FALSE),"")</f>
        <v>دستكش ساق بلند نسوز</v>
      </c>
      <c r="G3372" s="3" t="s">
        <v>2944</v>
      </c>
      <c r="H3372" s="4">
        <v>26703</v>
      </c>
      <c r="I3372" s="3" t="s">
        <v>1461</v>
      </c>
      <c r="J3372" s="3" t="s">
        <v>34</v>
      </c>
      <c r="K3372" s="5">
        <v>1</v>
      </c>
      <c r="L3372" s="3" t="s">
        <v>3</v>
      </c>
      <c r="M3372" s="3" t="s">
        <v>4</v>
      </c>
      <c r="N3372" s="3" t="s">
        <v>1219</v>
      </c>
      <c r="O3372" s="1">
        <v>783</v>
      </c>
      <c r="P3372" s="4">
        <v>0</v>
      </c>
      <c r="Q3372" s="10">
        <f t="shared" si="215"/>
        <v>783</v>
      </c>
    </row>
    <row r="3373" spans="2:17" ht="20.25" customHeight="1">
      <c r="B3373" s="10" t="str">
        <f t="shared" si="212"/>
        <v>كاپشن كارگري858</v>
      </c>
      <c r="C3373" s="10" t="str">
        <f t="shared" si="213"/>
        <v>كاپشن كارگري1402/10/11858</v>
      </c>
      <c r="D3373" s="10" t="str">
        <f>IFERROR(IF(تحویلی!$E$1="","",IF(NOSA!O3373=تحویلی!$E$1,تحویلی!$E$1&amp;COUNTIF(NOSA!$O$1:O3373,تحویلی!$E$1),"")),"")</f>
        <v/>
      </c>
      <c r="E3373" s="10" t="str">
        <f t="shared" si="214"/>
        <v>26704858</v>
      </c>
      <c r="F3373" s="10" t="str">
        <f>IFERROR(VLOOKUP(I3373,DATABASE!$N:$O,2,FALSE),"")</f>
        <v>كاپشن كارگري</v>
      </c>
      <c r="G3373" s="3" t="s">
        <v>2944</v>
      </c>
      <c r="H3373" s="4">
        <v>26704</v>
      </c>
      <c r="I3373" s="3" t="s">
        <v>2341</v>
      </c>
      <c r="J3373" s="3" t="s">
        <v>794</v>
      </c>
      <c r="K3373" s="5">
        <v>1</v>
      </c>
      <c r="L3373" s="3" t="s">
        <v>8</v>
      </c>
      <c r="M3373" s="3" t="s">
        <v>40</v>
      </c>
      <c r="N3373" s="3" t="s">
        <v>3267</v>
      </c>
      <c r="O3373" s="1">
        <v>858</v>
      </c>
      <c r="P3373" s="4">
        <v>0</v>
      </c>
      <c r="Q3373" s="10">
        <f t="shared" si="215"/>
        <v>858</v>
      </c>
    </row>
    <row r="3374" spans="2:17" ht="20.25" customHeight="1">
      <c r="B3374" s="10" t="str">
        <f t="shared" si="212"/>
        <v>گوشي اير پلاگ861</v>
      </c>
      <c r="C3374" s="10" t="str">
        <f t="shared" si="213"/>
        <v>گوشي اير پلاگ1402/10/12861</v>
      </c>
      <c r="D3374" s="10" t="str">
        <f>IFERROR(IF(تحویلی!$E$1="","",IF(NOSA!O3374=تحویلی!$E$1,تحویلی!$E$1&amp;COUNTIF(NOSA!$O$1:O3374,تحویلی!$E$1),"")),"")</f>
        <v/>
      </c>
      <c r="E3374" s="10" t="str">
        <f t="shared" si="214"/>
        <v>26707861</v>
      </c>
      <c r="F3374" s="10" t="str">
        <f>IFERROR(VLOOKUP(I3374,DATABASE!$N:$O,2,FALSE),"")</f>
        <v>گوشي اير پلاگ</v>
      </c>
      <c r="G3374" s="3" t="s">
        <v>2945</v>
      </c>
      <c r="H3374" s="4">
        <v>26707</v>
      </c>
      <c r="I3374" s="3" t="s">
        <v>1581</v>
      </c>
      <c r="J3374" s="3" t="s">
        <v>124</v>
      </c>
      <c r="K3374" s="5">
        <v>1</v>
      </c>
      <c r="L3374" s="3" t="s">
        <v>8</v>
      </c>
      <c r="M3374" s="3" t="s">
        <v>47</v>
      </c>
      <c r="N3374" s="3" t="s">
        <v>3217</v>
      </c>
      <c r="O3374" s="1">
        <v>861</v>
      </c>
      <c r="P3374" s="4">
        <v>0</v>
      </c>
      <c r="Q3374" s="10">
        <f t="shared" si="215"/>
        <v>861</v>
      </c>
    </row>
    <row r="3375" spans="2:17" ht="20.25" customHeight="1">
      <c r="B3375" s="10" t="str">
        <f t="shared" si="212"/>
        <v>كاپشن كارگري853</v>
      </c>
      <c r="C3375" s="10" t="str">
        <f t="shared" si="213"/>
        <v>كاپشن كارگري1402/10/12853</v>
      </c>
      <c r="D3375" s="10" t="str">
        <f>IFERROR(IF(تحویلی!$E$1="","",IF(NOSA!O3375=تحویلی!$E$1,تحویلی!$E$1&amp;COUNTIF(NOSA!$O$1:O3375,تحویلی!$E$1),"")),"")</f>
        <v/>
      </c>
      <c r="E3375" s="10" t="str">
        <f t="shared" si="214"/>
        <v>26709853</v>
      </c>
      <c r="F3375" s="10" t="str">
        <f>IFERROR(VLOOKUP(I3375,DATABASE!$N:$O,2,FALSE),"")</f>
        <v>كاپشن كارگري</v>
      </c>
      <c r="G3375" s="3" t="s">
        <v>2945</v>
      </c>
      <c r="H3375" s="4">
        <v>26709</v>
      </c>
      <c r="I3375" s="3" t="s">
        <v>2341</v>
      </c>
      <c r="J3375" s="3" t="s">
        <v>794</v>
      </c>
      <c r="K3375" s="5">
        <v>1</v>
      </c>
      <c r="L3375" s="3" t="s">
        <v>8</v>
      </c>
      <c r="M3375" s="3" t="s">
        <v>40</v>
      </c>
      <c r="N3375" s="3" t="s">
        <v>2777</v>
      </c>
      <c r="O3375" s="1">
        <v>853</v>
      </c>
      <c r="P3375" s="4">
        <v>0</v>
      </c>
      <c r="Q3375" s="10">
        <f t="shared" si="215"/>
        <v>853</v>
      </c>
    </row>
    <row r="3376" spans="2:17" ht="20.25" customHeight="1">
      <c r="B3376" s="10" t="str">
        <f t="shared" si="212"/>
        <v>دستكش ضد برش سبك285</v>
      </c>
      <c r="C3376" s="10" t="str">
        <f t="shared" si="213"/>
        <v>دستكش ضد برش سبك1402/10/12285</v>
      </c>
      <c r="D3376" s="10" t="str">
        <f>IFERROR(IF(تحویلی!$E$1="","",IF(NOSA!O3376=تحویلی!$E$1,تحویلی!$E$1&amp;COUNTIF(NOSA!$O$1:O3376,تحویلی!$E$1),"")),"")</f>
        <v/>
      </c>
      <c r="E3376" s="10" t="str">
        <f t="shared" si="214"/>
        <v>26712285</v>
      </c>
      <c r="F3376" s="10" t="str">
        <f>IFERROR(VLOOKUP(I3376,DATABASE!$N:$O,2,FALSE),"")</f>
        <v>دستكش ضد برش سبك</v>
      </c>
      <c r="G3376" s="3" t="s">
        <v>2945</v>
      </c>
      <c r="H3376" s="4">
        <v>26712</v>
      </c>
      <c r="I3376" s="3" t="s">
        <v>1442</v>
      </c>
      <c r="J3376" s="3" t="s">
        <v>22</v>
      </c>
      <c r="K3376" s="5">
        <v>1</v>
      </c>
      <c r="L3376" s="3" t="s">
        <v>3</v>
      </c>
      <c r="M3376" s="3" t="s">
        <v>4</v>
      </c>
      <c r="N3376" s="3" t="s">
        <v>294</v>
      </c>
      <c r="O3376" s="1">
        <v>285</v>
      </c>
      <c r="P3376" s="4">
        <v>0</v>
      </c>
      <c r="Q3376" s="10">
        <f t="shared" si="215"/>
        <v>285</v>
      </c>
    </row>
    <row r="3377" spans="2:17" ht="20.25" customHeight="1">
      <c r="B3377" s="10" t="str">
        <f t="shared" si="212"/>
        <v>دستكش ساق بلند نسوز149</v>
      </c>
      <c r="C3377" s="10" t="str">
        <f t="shared" si="213"/>
        <v>دستكش ساق بلند نسوز1402/10/12149</v>
      </c>
      <c r="D3377" s="10" t="str">
        <f>IFERROR(IF(تحویلی!$E$1="","",IF(NOSA!O3377=تحویلی!$E$1,تحویلی!$E$1&amp;COUNTIF(NOSA!$O$1:O3377,تحویلی!$E$1),"")),"")</f>
        <v/>
      </c>
      <c r="E3377" s="10" t="str">
        <f t="shared" si="214"/>
        <v>26717149</v>
      </c>
      <c r="F3377" s="10" t="str">
        <f>IFERROR(VLOOKUP(I3377,DATABASE!$N:$O,2,FALSE),"")</f>
        <v>دستكش ساق بلند نسوز</v>
      </c>
      <c r="G3377" s="3" t="s">
        <v>2945</v>
      </c>
      <c r="H3377" s="4">
        <v>26717</v>
      </c>
      <c r="I3377" s="3" t="s">
        <v>1461</v>
      </c>
      <c r="J3377" s="3" t="s">
        <v>34</v>
      </c>
      <c r="K3377" s="5">
        <v>1</v>
      </c>
      <c r="L3377" s="3" t="s">
        <v>3</v>
      </c>
      <c r="M3377" s="3" t="s">
        <v>4</v>
      </c>
      <c r="N3377" s="3" t="s">
        <v>897</v>
      </c>
      <c r="O3377" s="1">
        <v>149</v>
      </c>
      <c r="P3377" s="4">
        <v>1</v>
      </c>
      <c r="Q3377" s="10">
        <f t="shared" si="215"/>
        <v>149</v>
      </c>
    </row>
    <row r="3378" spans="2:17" ht="20.25" customHeight="1">
      <c r="B3378" s="10" t="str">
        <f t="shared" si="212"/>
        <v>دستكش ضد برش سبك149</v>
      </c>
      <c r="C3378" s="10" t="str">
        <f t="shared" si="213"/>
        <v>دستكش ضد برش سبك1402/10/12149</v>
      </c>
      <c r="D3378" s="10" t="str">
        <f>IFERROR(IF(تحویلی!$E$1="","",IF(NOSA!O3378=تحویلی!$E$1,تحویلی!$E$1&amp;COUNTIF(NOSA!$O$1:O3378,تحویلی!$E$1),"")),"")</f>
        <v/>
      </c>
      <c r="E3378" s="10" t="str">
        <f t="shared" si="214"/>
        <v>26717149</v>
      </c>
      <c r="F3378" s="10" t="str">
        <f>IFERROR(VLOOKUP(I3378,DATABASE!$N:$O,2,FALSE),"")</f>
        <v>دستكش ضد برش سبك</v>
      </c>
      <c r="G3378" s="3" t="s">
        <v>2945</v>
      </c>
      <c r="H3378" s="4">
        <v>26717</v>
      </c>
      <c r="I3378" s="3" t="s">
        <v>1442</v>
      </c>
      <c r="J3378" s="3" t="s">
        <v>22</v>
      </c>
      <c r="K3378" s="5">
        <v>1</v>
      </c>
      <c r="L3378" s="3" t="s">
        <v>3</v>
      </c>
      <c r="M3378" s="3" t="s">
        <v>4</v>
      </c>
      <c r="N3378" s="3" t="s">
        <v>897</v>
      </c>
      <c r="O3378" s="1">
        <v>149</v>
      </c>
      <c r="P3378" s="4">
        <v>1</v>
      </c>
      <c r="Q3378" s="10">
        <f t="shared" si="215"/>
        <v>149</v>
      </c>
    </row>
    <row r="3379" spans="2:17" ht="20.25" customHeight="1">
      <c r="B3379" s="10" t="str">
        <f t="shared" si="212"/>
        <v>هدگير نقاب248</v>
      </c>
      <c r="C3379" s="10" t="str">
        <f t="shared" si="213"/>
        <v>هدگير نقاب1402/10/12248</v>
      </c>
      <c r="D3379" s="10" t="str">
        <f>IFERROR(IF(تحویلی!$E$1="","",IF(NOSA!O3379=تحویلی!$E$1,تحویلی!$E$1&amp;COUNTIF(NOSA!$O$1:O3379,تحویلی!$E$1),"")),"")</f>
        <v/>
      </c>
      <c r="E3379" s="10" t="str">
        <f t="shared" si="214"/>
        <v>26721248</v>
      </c>
      <c r="F3379" s="10" t="str">
        <f>IFERROR(VLOOKUP(I3379,DATABASE!$N:$O,2,FALSE),"")</f>
        <v>هدگير نقاب</v>
      </c>
      <c r="G3379" s="3" t="s">
        <v>2945</v>
      </c>
      <c r="H3379" s="4">
        <v>26721</v>
      </c>
      <c r="I3379" s="3" t="s">
        <v>1468</v>
      </c>
      <c r="J3379" s="3" t="s">
        <v>12</v>
      </c>
      <c r="K3379" s="5">
        <v>1</v>
      </c>
      <c r="L3379" s="3" t="s">
        <v>8</v>
      </c>
      <c r="M3379" s="3" t="s">
        <v>4</v>
      </c>
      <c r="N3379" s="3" t="s">
        <v>237</v>
      </c>
      <c r="O3379" s="1">
        <v>248</v>
      </c>
      <c r="P3379" s="4">
        <v>0</v>
      </c>
      <c r="Q3379" s="10">
        <f t="shared" si="215"/>
        <v>248</v>
      </c>
    </row>
    <row r="3380" spans="2:17" ht="20.25" customHeight="1">
      <c r="B3380" s="10" t="str">
        <f t="shared" si="212"/>
        <v>نقاب تيره محافظ صورت معمولي248</v>
      </c>
      <c r="C3380" s="10" t="str">
        <f t="shared" si="213"/>
        <v>نقاب تيره محافظ صورت معمولي1402/10/12248</v>
      </c>
      <c r="D3380" s="10" t="str">
        <f>IFERROR(IF(تحویلی!$E$1="","",IF(NOSA!O3380=تحویلی!$E$1,تحویلی!$E$1&amp;COUNTIF(NOSA!$O$1:O3380,تحویلی!$E$1),"")),"")</f>
        <v/>
      </c>
      <c r="E3380" s="10" t="str">
        <f t="shared" si="214"/>
        <v>26721248</v>
      </c>
      <c r="F3380" s="10" t="str">
        <f>IFERROR(VLOOKUP(I3380,DATABASE!$N:$O,2,FALSE),"")</f>
        <v>نقاب تيره محافظ صورت معمولي</v>
      </c>
      <c r="G3380" s="3" t="s">
        <v>2945</v>
      </c>
      <c r="H3380" s="4">
        <v>26721</v>
      </c>
      <c r="I3380" s="3" t="s">
        <v>1557</v>
      </c>
      <c r="J3380" s="3" t="s">
        <v>115</v>
      </c>
      <c r="K3380" s="5">
        <v>1</v>
      </c>
      <c r="L3380" s="3" t="s">
        <v>8</v>
      </c>
      <c r="M3380" s="3" t="s">
        <v>4</v>
      </c>
      <c r="N3380" s="3" t="s">
        <v>237</v>
      </c>
      <c r="O3380" s="1">
        <v>248</v>
      </c>
      <c r="P3380" s="4">
        <v>0</v>
      </c>
      <c r="Q3380" s="10">
        <f t="shared" si="215"/>
        <v>248</v>
      </c>
    </row>
    <row r="3381" spans="2:17" ht="20.25" customHeight="1">
      <c r="B3381" s="10" t="str">
        <f t="shared" si="212"/>
        <v>دستكش ضد برش سبك94</v>
      </c>
      <c r="C3381" s="10" t="str">
        <f t="shared" si="213"/>
        <v>دستكش ضد برش سبك1402/10/1294</v>
      </c>
      <c r="D3381" s="10" t="str">
        <f>IFERROR(IF(تحویلی!$E$1="","",IF(NOSA!O3381=تحویلی!$E$1,تحویلی!$E$1&amp;COUNTIF(NOSA!$O$1:O3381,تحویلی!$E$1),"")),"")</f>
        <v/>
      </c>
      <c r="E3381" s="10" t="str">
        <f t="shared" si="214"/>
        <v>2672494</v>
      </c>
      <c r="F3381" s="10" t="str">
        <f>IFERROR(VLOOKUP(I3381,DATABASE!$N:$O,2,FALSE),"")</f>
        <v>دستكش ضد برش سبك</v>
      </c>
      <c r="G3381" s="3" t="s">
        <v>2945</v>
      </c>
      <c r="H3381" s="4">
        <v>26724</v>
      </c>
      <c r="I3381" s="3" t="s">
        <v>1442</v>
      </c>
      <c r="J3381" s="3" t="s">
        <v>22</v>
      </c>
      <c r="K3381" s="5">
        <v>1</v>
      </c>
      <c r="L3381" s="3" t="s">
        <v>3</v>
      </c>
      <c r="M3381" s="3" t="s">
        <v>133</v>
      </c>
      <c r="N3381" s="3" t="s">
        <v>297</v>
      </c>
      <c r="O3381" s="1">
        <v>94</v>
      </c>
      <c r="P3381" s="4">
        <v>0</v>
      </c>
      <c r="Q3381" s="10">
        <f t="shared" si="215"/>
        <v>94</v>
      </c>
    </row>
    <row r="3382" spans="2:17" ht="20.25" customHeight="1">
      <c r="B3382" s="10" t="str">
        <f t="shared" si="212"/>
        <v>دستكش كف مواد سبك733</v>
      </c>
      <c r="C3382" s="10" t="str">
        <f t="shared" si="213"/>
        <v>دستكش كف مواد سبك1402/10/12733</v>
      </c>
      <c r="D3382" s="10" t="str">
        <f>IFERROR(IF(تحویلی!$E$1="","",IF(NOSA!O3382=تحویلی!$E$1,تحویلی!$E$1&amp;COUNTIF(NOSA!$O$1:O3382,تحویلی!$E$1),"")),"")</f>
        <v/>
      </c>
      <c r="E3382" s="10" t="str">
        <f t="shared" si="214"/>
        <v>26727733</v>
      </c>
      <c r="F3382" s="10" t="str">
        <f>IFERROR(VLOOKUP(I3382,DATABASE!$N:$O,2,FALSE),"")</f>
        <v>دستكش كف مواد سبك</v>
      </c>
      <c r="G3382" s="3" t="s">
        <v>2945</v>
      </c>
      <c r="H3382" s="4">
        <v>26727</v>
      </c>
      <c r="I3382" s="3" t="s">
        <v>1456</v>
      </c>
      <c r="J3382" s="3" t="s">
        <v>2</v>
      </c>
      <c r="K3382" s="5">
        <v>1</v>
      </c>
      <c r="L3382" s="3" t="s">
        <v>3</v>
      </c>
      <c r="M3382" s="3" t="s">
        <v>47</v>
      </c>
      <c r="N3382" s="3" t="s">
        <v>628</v>
      </c>
      <c r="O3382" s="1">
        <v>733</v>
      </c>
      <c r="P3382" s="4">
        <v>1</v>
      </c>
      <c r="Q3382" s="10">
        <f t="shared" si="215"/>
        <v>733</v>
      </c>
    </row>
    <row r="3383" spans="2:17" ht="20.25" customHeight="1">
      <c r="B3383" s="10" t="str">
        <f t="shared" si="212"/>
        <v>كفش ايمني280</v>
      </c>
      <c r="C3383" s="10" t="str">
        <f t="shared" si="213"/>
        <v>كفش ايمني1402/10/12280</v>
      </c>
      <c r="D3383" s="10" t="str">
        <f>IFERROR(IF(تحویلی!$E$1="","",IF(NOSA!O3383=تحویلی!$E$1,تحویلی!$E$1&amp;COUNTIF(NOSA!$O$1:O3383,تحویلی!$E$1),"")),"")</f>
        <v/>
      </c>
      <c r="E3383" s="10" t="str">
        <f t="shared" si="214"/>
        <v>26732280</v>
      </c>
      <c r="F3383" s="10" t="str">
        <f>IFERROR(VLOOKUP(I3383,DATABASE!$N:$O,2,FALSE),"")</f>
        <v>كفش ايمني</v>
      </c>
      <c r="G3383" s="3" t="s">
        <v>2945</v>
      </c>
      <c r="H3383" s="4">
        <v>26732</v>
      </c>
      <c r="I3383" s="3" t="s">
        <v>1720</v>
      </c>
      <c r="J3383" s="3" t="s">
        <v>1721</v>
      </c>
      <c r="K3383" s="5">
        <v>1</v>
      </c>
      <c r="L3383" s="3" t="s">
        <v>3</v>
      </c>
      <c r="M3383" s="3" t="s">
        <v>202</v>
      </c>
      <c r="N3383" s="3" t="s">
        <v>469</v>
      </c>
      <c r="O3383" s="1">
        <v>280</v>
      </c>
      <c r="P3383" s="4">
        <v>1</v>
      </c>
      <c r="Q3383" s="10">
        <f t="shared" si="215"/>
        <v>280</v>
      </c>
    </row>
    <row r="3384" spans="2:17" ht="20.25" customHeight="1">
      <c r="B3384" s="10" t="str">
        <f t="shared" si="212"/>
        <v>لباس كار(بلوز و شلوار)280</v>
      </c>
      <c r="C3384" s="10" t="str">
        <f t="shared" si="213"/>
        <v>لباس كار(بلوز و شلوار)1402/10/12280</v>
      </c>
      <c r="D3384" s="10" t="str">
        <f>IFERROR(IF(تحویلی!$E$1="","",IF(NOSA!O3384=تحویلی!$E$1,تحویلی!$E$1&amp;COUNTIF(NOSA!$O$1:O3384,تحویلی!$E$1),"")),"")</f>
        <v/>
      </c>
      <c r="E3384" s="10" t="str">
        <f t="shared" si="214"/>
        <v>26732280</v>
      </c>
      <c r="F3384" s="10" t="str">
        <f>IFERROR(VLOOKUP(I3384,DATABASE!$N:$O,2,FALSE),"")</f>
        <v>لباس كار(بلوز و شلوار)</v>
      </c>
      <c r="G3384" s="3" t="s">
        <v>2945</v>
      </c>
      <c r="H3384" s="4">
        <v>26732</v>
      </c>
      <c r="I3384" s="3" t="s">
        <v>1724</v>
      </c>
      <c r="J3384" s="3" t="s">
        <v>1725</v>
      </c>
      <c r="K3384" s="5">
        <v>1</v>
      </c>
      <c r="L3384" s="3" t="s">
        <v>28</v>
      </c>
      <c r="M3384" s="3" t="s">
        <v>202</v>
      </c>
      <c r="N3384" s="3" t="s">
        <v>469</v>
      </c>
      <c r="O3384" s="1">
        <v>280</v>
      </c>
      <c r="P3384" s="4">
        <v>1</v>
      </c>
      <c r="Q3384" s="10">
        <f t="shared" si="215"/>
        <v>280</v>
      </c>
    </row>
    <row r="3385" spans="2:17" ht="20.25" customHeight="1">
      <c r="B3385" s="10" t="str">
        <f t="shared" si="212"/>
        <v>دستكش ضد برش سبك774</v>
      </c>
      <c r="C3385" s="10" t="str">
        <f t="shared" si="213"/>
        <v>دستكش ضد برش سبك1402/10/12774</v>
      </c>
      <c r="D3385" s="10" t="str">
        <f>IFERROR(IF(تحویلی!$E$1="","",IF(NOSA!O3385=تحویلی!$E$1,تحویلی!$E$1&amp;COUNTIF(NOSA!$O$1:O3385,تحویلی!$E$1),"")),"")</f>
        <v/>
      </c>
      <c r="E3385" s="10" t="str">
        <f t="shared" si="214"/>
        <v>26736774</v>
      </c>
      <c r="F3385" s="10" t="str">
        <f>IFERROR(VLOOKUP(I3385,DATABASE!$N:$O,2,FALSE),"")</f>
        <v>دستكش ضد برش سبك</v>
      </c>
      <c r="G3385" s="3" t="s">
        <v>2945</v>
      </c>
      <c r="H3385" s="4">
        <v>26736</v>
      </c>
      <c r="I3385" s="3" t="s">
        <v>1442</v>
      </c>
      <c r="J3385" s="3" t="s">
        <v>22</v>
      </c>
      <c r="K3385" s="5">
        <v>1</v>
      </c>
      <c r="L3385" s="3" t="s">
        <v>3</v>
      </c>
      <c r="M3385" s="3" t="s">
        <v>43</v>
      </c>
      <c r="N3385" s="3" t="s">
        <v>2747</v>
      </c>
      <c r="O3385" s="1">
        <v>774</v>
      </c>
      <c r="P3385" s="4">
        <v>1</v>
      </c>
      <c r="Q3385" s="10">
        <f t="shared" si="215"/>
        <v>774</v>
      </c>
    </row>
    <row r="3386" spans="2:17" ht="20.25" customHeight="1">
      <c r="B3386" s="10" t="str">
        <f t="shared" si="212"/>
        <v>دستكش ساق بلند نسوز847</v>
      </c>
      <c r="C3386" s="10" t="str">
        <f t="shared" si="213"/>
        <v>دستكش ساق بلند نسوز1402/10/12847</v>
      </c>
      <c r="D3386" s="10" t="str">
        <f>IFERROR(IF(تحویلی!$E$1="","",IF(NOSA!O3386=تحویلی!$E$1,تحویلی!$E$1&amp;COUNTIF(NOSA!$O$1:O3386,تحویلی!$E$1),"")),"")</f>
        <v/>
      </c>
      <c r="E3386" s="10" t="str">
        <f t="shared" si="214"/>
        <v>26737847</v>
      </c>
      <c r="F3386" s="10" t="str">
        <f>IFERROR(VLOOKUP(I3386,DATABASE!$N:$O,2,FALSE),"")</f>
        <v>دستكش ساق بلند نسوز</v>
      </c>
      <c r="G3386" s="3" t="s">
        <v>2945</v>
      </c>
      <c r="H3386" s="4">
        <v>26737</v>
      </c>
      <c r="I3386" s="3" t="s">
        <v>1461</v>
      </c>
      <c r="J3386" s="3" t="s">
        <v>34</v>
      </c>
      <c r="K3386" s="5">
        <v>1</v>
      </c>
      <c r="L3386" s="3" t="s">
        <v>3</v>
      </c>
      <c r="M3386" s="3" t="s">
        <v>4</v>
      </c>
      <c r="N3386" s="3" t="s">
        <v>2722</v>
      </c>
      <c r="O3386" s="1">
        <v>847</v>
      </c>
      <c r="P3386" s="4">
        <v>1</v>
      </c>
      <c r="Q3386" s="10">
        <f t="shared" si="215"/>
        <v>847</v>
      </c>
    </row>
    <row r="3387" spans="2:17" ht="20.25" customHeight="1">
      <c r="B3387" s="10" t="str">
        <f t="shared" si="212"/>
        <v>گوشي اير پلاگ819</v>
      </c>
      <c r="C3387" s="10" t="str">
        <f t="shared" si="213"/>
        <v>گوشي اير پلاگ1402/10/12819</v>
      </c>
      <c r="D3387" s="10" t="str">
        <f>IFERROR(IF(تحویلی!$E$1="","",IF(NOSA!O3387=تحویلی!$E$1,تحویلی!$E$1&amp;COUNTIF(NOSA!$O$1:O3387,تحویلی!$E$1),"")),"")</f>
        <v/>
      </c>
      <c r="E3387" s="10" t="str">
        <f t="shared" si="214"/>
        <v>26738819</v>
      </c>
      <c r="F3387" s="10" t="str">
        <f>IFERROR(VLOOKUP(I3387,DATABASE!$N:$O,2,FALSE),"")</f>
        <v>گوشي اير پلاگ</v>
      </c>
      <c r="G3387" s="3" t="s">
        <v>2945</v>
      </c>
      <c r="H3387" s="4">
        <v>26738</v>
      </c>
      <c r="I3387" s="3" t="s">
        <v>1581</v>
      </c>
      <c r="J3387" s="3" t="s">
        <v>124</v>
      </c>
      <c r="K3387" s="5">
        <v>1</v>
      </c>
      <c r="L3387" s="3" t="s">
        <v>8</v>
      </c>
      <c r="M3387" s="3" t="s">
        <v>4</v>
      </c>
      <c r="N3387" s="3" t="s">
        <v>3265</v>
      </c>
      <c r="O3387" s="1">
        <v>819</v>
      </c>
      <c r="P3387" s="4">
        <v>0</v>
      </c>
      <c r="Q3387" s="10">
        <f t="shared" si="215"/>
        <v>819</v>
      </c>
    </row>
    <row r="3388" spans="2:17" ht="20.25" customHeight="1">
      <c r="B3388" s="10" t="str">
        <f t="shared" si="212"/>
        <v>دستكش ضد برش سبك221</v>
      </c>
      <c r="C3388" s="10" t="str">
        <f t="shared" si="213"/>
        <v>دستكش ضد برش سبك1402/10/12221</v>
      </c>
      <c r="D3388" s="10" t="str">
        <f>IFERROR(IF(تحویلی!$E$1="","",IF(NOSA!O3388=تحویلی!$E$1,تحویلی!$E$1&amp;COUNTIF(NOSA!$O$1:O3388,تحویلی!$E$1),"")),"")</f>
        <v/>
      </c>
      <c r="E3388" s="10" t="str">
        <f t="shared" si="214"/>
        <v>26745221</v>
      </c>
      <c r="F3388" s="10" t="str">
        <f>IFERROR(VLOOKUP(I3388,DATABASE!$N:$O,2,FALSE),"")</f>
        <v>دستكش ضد برش سبك</v>
      </c>
      <c r="G3388" s="3" t="s">
        <v>2945</v>
      </c>
      <c r="H3388" s="4">
        <v>26745</v>
      </c>
      <c r="I3388" s="3" t="s">
        <v>1442</v>
      </c>
      <c r="J3388" s="3" t="s">
        <v>22</v>
      </c>
      <c r="K3388" s="5">
        <v>1</v>
      </c>
      <c r="L3388" s="3" t="s">
        <v>3</v>
      </c>
      <c r="M3388" s="3" t="s">
        <v>9</v>
      </c>
      <c r="N3388" s="3" t="s">
        <v>2703</v>
      </c>
      <c r="O3388" s="1">
        <v>221</v>
      </c>
      <c r="P3388" s="4">
        <v>1</v>
      </c>
      <c r="Q3388" s="10">
        <f t="shared" si="215"/>
        <v>221</v>
      </c>
    </row>
    <row r="3389" spans="2:17" ht="20.25" customHeight="1">
      <c r="B3389" s="10" t="str">
        <f t="shared" ref="B3389:B3452" si="216">F3389&amp;Q3389</f>
        <v>دستكش ضد برش سبك835</v>
      </c>
      <c r="C3389" s="10" t="str">
        <f t="shared" ref="C3389:C3452" si="217">F3389&amp;G3389&amp;O3389</f>
        <v>دستكش ضد برش سبك1402/10/13835</v>
      </c>
      <c r="D3389" s="10" t="str">
        <f>IFERROR(IF(تحویلی!$E$1="","",IF(NOSA!O3389=تحویلی!$E$1,تحویلی!$E$1&amp;COUNTIF(NOSA!$O$1:O3389,تحویلی!$E$1),"")),"")</f>
        <v/>
      </c>
      <c r="E3389" s="10" t="str">
        <f t="shared" ref="E3389:E3452" si="218">H3389&amp;O3389</f>
        <v>26752835</v>
      </c>
      <c r="F3389" s="10" t="str">
        <f>IFERROR(VLOOKUP(I3389,DATABASE!$N:$O,2,FALSE),"")</f>
        <v>دستكش ضد برش سبك</v>
      </c>
      <c r="G3389" s="3" t="s">
        <v>2946</v>
      </c>
      <c r="H3389" s="4">
        <v>26752</v>
      </c>
      <c r="I3389" s="3" t="s">
        <v>1442</v>
      </c>
      <c r="J3389" s="3" t="s">
        <v>22</v>
      </c>
      <c r="K3389" s="5">
        <v>1</v>
      </c>
      <c r="L3389" s="3" t="s">
        <v>3</v>
      </c>
      <c r="M3389" s="3" t="s">
        <v>47</v>
      </c>
      <c r="N3389" s="3" t="s">
        <v>2821</v>
      </c>
      <c r="O3389" s="1">
        <v>835</v>
      </c>
      <c r="P3389" s="4">
        <v>1</v>
      </c>
      <c r="Q3389" s="10">
        <f t="shared" si="215"/>
        <v>835</v>
      </c>
    </row>
    <row r="3390" spans="2:17" ht="20.25" customHeight="1">
      <c r="B3390" s="10" t="str">
        <f t="shared" si="216"/>
        <v>دستكش ضد برش سبك114</v>
      </c>
      <c r="C3390" s="10" t="str">
        <f t="shared" si="217"/>
        <v>دستكش ضد برش سبك1402/10/13114</v>
      </c>
      <c r="D3390" s="10" t="str">
        <f>IFERROR(IF(تحویلی!$E$1="","",IF(NOSA!O3390=تحویلی!$E$1,تحویلی!$E$1&amp;COUNTIF(NOSA!$O$1:O3390,تحویلی!$E$1),"")),"")</f>
        <v/>
      </c>
      <c r="E3390" s="10" t="str">
        <f t="shared" si="218"/>
        <v>26754114</v>
      </c>
      <c r="F3390" s="10" t="str">
        <f>IFERROR(VLOOKUP(I3390,DATABASE!$N:$O,2,FALSE),"")</f>
        <v>دستكش ضد برش سبك</v>
      </c>
      <c r="G3390" s="154" t="s">
        <v>2946</v>
      </c>
      <c r="H3390" s="155">
        <v>26754</v>
      </c>
      <c r="I3390" s="154" t="s">
        <v>1442</v>
      </c>
      <c r="J3390" s="154" t="s">
        <v>22</v>
      </c>
      <c r="K3390" s="156">
        <v>1</v>
      </c>
      <c r="L3390" s="154" t="s">
        <v>3</v>
      </c>
      <c r="M3390" s="154" t="s">
        <v>25</v>
      </c>
      <c r="N3390" s="154" t="s">
        <v>2783</v>
      </c>
      <c r="O3390" s="153">
        <v>114</v>
      </c>
      <c r="P3390" s="155">
        <v>1</v>
      </c>
      <c r="Q3390" s="10">
        <f t="shared" si="215"/>
        <v>114</v>
      </c>
    </row>
    <row r="3391" spans="2:17" ht="20.25" customHeight="1">
      <c r="B3391" s="10" t="str">
        <f t="shared" si="216"/>
        <v>دستكش ضد برش سبك86</v>
      </c>
      <c r="C3391" s="10" t="str">
        <f t="shared" si="217"/>
        <v>دستكش ضد برش سبك1402/10/1386</v>
      </c>
      <c r="D3391" s="10" t="str">
        <f>IFERROR(IF(تحویلی!$E$1="","",IF(NOSA!O3391=تحویلی!$E$1,تحویلی!$E$1&amp;COUNTIF(NOSA!$O$1:O3391,تحویلی!$E$1),"")),"")</f>
        <v/>
      </c>
      <c r="E3391" s="10" t="str">
        <f t="shared" si="218"/>
        <v>2675786</v>
      </c>
      <c r="F3391" s="10" t="str">
        <f>IFERROR(VLOOKUP(I3391,DATABASE!$N:$O,2,FALSE),"")</f>
        <v>دستكش ضد برش سبك</v>
      </c>
      <c r="G3391" s="154" t="s">
        <v>2946</v>
      </c>
      <c r="H3391" s="155">
        <v>26757</v>
      </c>
      <c r="I3391" s="154" t="s">
        <v>1442</v>
      </c>
      <c r="J3391" s="154" t="s">
        <v>22</v>
      </c>
      <c r="K3391" s="156">
        <v>1</v>
      </c>
      <c r="L3391" s="154" t="s">
        <v>3</v>
      </c>
      <c r="M3391" s="154" t="s">
        <v>4</v>
      </c>
      <c r="N3391" s="154" t="s">
        <v>3268</v>
      </c>
      <c r="O3391" s="153">
        <v>86</v>
      </c>
      <c r="P3391" s="155">
        <v>1</v>
      </c>
      <c r="Q3391" s="10">
        <f t="shared" si="215"/>
        <v>86</v>
      </c>
    </row>
    <row r="3392" spans="2:17" ht="20.25" customHeight="1">
      <c r="B3392" s="10" t="str">
        <f t="shared" si="216"/>
        <v>دستكش كف مواد سبك840</v>
      </c>
      <c r="C3392" s="10" t="str">
        <f t="shared" si="217"/>
        <v>دستكش كف مواد سبك1402/10/13840</v>
      </c>
      <c r="D3392" s="10" t="str">
        <f>IFERROR(IF(تحویلی!$E$1="","",IF(NOSA!O3392=تحویلی!$E$1,تحویلی!$E$1&amp;COUNTIF(NOSA!$O$1:O3392,تحویلی!$E$1),"")),"")</f>
        <v/>
      </c>
      <c r="E3392" s="10" t="str">
        <f t="shared" si="218"/>
        <v>26769840</v>
      </c>
      <c r="F3392" s="10" t="str">
        <f>IFERROR(VLOOKUP(I3392,DATABASE!$N:$O,2,FALSE),"")</f>
        <v>دستكش كف مواد سبك</v>
      </c>
      <c r="G3392" s="154" t="s">
        <v>2946</v>
      </c>
      <c r="H3392" s="155">
        <v>26769</v>
      </c>
      <c r="I3392" s="154" t="s">
        <v>1456</v>
      </c>
      <c r="J3392" s="154" t="s">
        <v>2</v>
      </c>
      <c r="K3392" s="156">
        <v>1</v>
      </c>
      <c r="L3392" s="154" t="s">
        <v>3</v>
      </c>
      <c r="M3392" s="154" t="s">
        <v>47</v>
      </c>
      <c r="N3392" s="154" t="s">
        <v>2717</v>
      </c>
      <c r="O3392" s="153">
        <v>840</v>
      </c>
      <c r="P3392" s="155">
        <v>0</v>
      </c>
      <c r="Q3392" s="10">
        <f t="shared" si="215"/>
        <v>840</v>
      </c>
    </row>
    <row r="3393" spans="2:17" ht="20.25" customHeight="1">
      <c r="B3393" s="10" t="str">
        <f t="shared" si="216"/>
        <v>دستكش ضد برش سبك10030</v>
      </c>
      <c r="C3393" s="10" t="str">
        <f t="shared" si="217"/>
        <v>دستكش ضد برش سبك1402/10/1310030</v>
      </c>
      <c r="D3393" s="10" t="str">
        <f>IFERROR(IF(تحویلی!$E$1="","",IF(NOSA!O3393=تحویلی!$E$1,تحویلی!$E$1&amp;COUNTIF(NOSA!$O$1:O3393,تحویلی!$E$1),"")),"")</f>
        <v/>
      </c>
      <c r="E3393" s="10" t="str">
        <f t="shared" si="218"/>
        <v>2677810030</v>
      </c>
      <c r="F3393" s="10" t="str">
        <f>IFERROR(VLOOKUP(I3393,DATABASE!$N:$O,2,FALSE),"")</f>
        <v>دستكش ضد برش سبك</v>
      </c>
      <c r="G3393" s="154" t="s">
        <v>2946</v>
      </c>
      <c r="H3393" s="155">
        <v>26778</v>
      </c>
      <c r="I3393" s="154" t="s">
        <v>1442</v>
      </c>
      <c r="J3393" s="154" t="s">
        <v>22</v>
      </c>
      <c r="K3393" s="156">
        <v>1</v>
      </c>
      <c r="L3393" s="154" t="s">
        <v>3</v>
      </c>
      <c r="M3393" s="154" t="s">
        <v>9</v>
      </c>
      <c r="N3393" s="154" t="s">
        <v>1627</v>
      </c>
      <c r="O3393" s="153">
        <v>10030</v>
      </c>
      <c r="P3393" s="155">
        <v>0</v>
      </c>
      <c r="Q3393" s="10">
        <f t="shared" si="215"/>
        <v>10030</v>
      </c>
    </row>
    <row r="3394" spans="2:17" ht="20.25" customHeight="1">
      <c r="B3394" s="10" t="str">
        <f t="shared" si="216"/>
        <v>دستكش ضد برش سبك641</v>
      </c>
      <c r="C3394" s="10" t="str">
        <f t="shared" si="217"/>
        <v>دستكش ضد برش سبك1402/10/13641</v>
      </c>
      <c r="D3394" s="10" t="str">
        <f>IFERROR(IF(تحویلی!$E$1="","",IF(NOSA!O3394=تحویلی!$E$1,تحویلی!$E$1&amp;COUNTIF(NOSA!$O$1:O3394,تحویلی!$E$1),"")),"")</f>
        <v/>
      </c>
      <c r="E3394" s="10" t="str">
        <f t="shared" si="218"/>
        <v>26779641</v>
      </c>
      <c r="F3394" s="10" t="str">
        <f>IFERROR(VLOOKUP(I3394,DATABASE!$N:$O,2,FALSE),"")</f>
        <v>دستكش ضد برش سبك</v>
      </c>
      <c r="G3394" s="154" t="s">
        <v>2946</v>
      </c>
      <c r="H3394" s="155">
        <v>26779</v>
      </c>
      <c r="I3394" s="154" t="s">
        <v>1442</v>
      </c>
      <c r="J3394" s="154" t="s">
        <v>22</v>
      </c>
      <c r="K3394" s="156">
        <v>1</v>
      </c>
      <c r="L3394" s="154" t="s">
        <v>3</v>
      </c>
      <c r="M3394" s="154" t="s">
        <v>47</v>
      </c>
      <c r="N3394" s="154" t="s">
        <v>154</v>
      </c>
      <c r="O3394" s="153">
        <v>641</v>
      </c>
      <c r="P3394" s="155">
        <v>0</v>
      </c>
      <c r="Q3394" s="10">
        <f t="shared" si="215"/>
        <v>641</v>
      </c>
    </row>
    <row r="3395" spans="2:17" ht="20.25" customHeight="1">
      <c r="B3395" s="10" t="str">
        <f t="shared" si="216"/>
        <v>پوتين ايمني نسوز789</v>
      </c>
      <c r="C3395" s="10" t="str">
        <f t="shared" si="217"/>
        <v>پوتين ايمني نسوز1402/10/13789</v>
      </c>
      <c r="D3395" s="10" t="str">
        <f>IFERROR(IF(تحویلی!$E$1="","",IF(NOSA!O3395=تحویلی!$E$1,تحویلی!$E$1&amp;COUNTIF(NOSA!$O$1:O3395,تحویلی!$E$1),"")),"")</f>
        <v/>
      </c>
      <c r="E3395" s="10" t="str">
        <f t="shared" si="218"/>
        <v>26784789</v>
      </c>
      <c r="F3395" s="10" t="str">
        <f>IFERROR(VLOOKUP(I3395,DATABASE!$N:$O,2,FALSE),"")</f>
        <v>پوتين ايمني نسوز</v>
      </c>
      <c r="G3395" s="154" t="s">
        <v>2946</v>
      </c>
      <c r="H3395" s="155">
        <v>26784</v>
      </c>
      <c r="I3395" s="154" t="s">
        <v>1528</v>
      </c>
      <c r="J3395" s="154" t="s">
        <v>1654</v>
      </c>
      <c r="K3395" s="156">
        <v>1</v>
      </c>
      <c r="L3395" s="154" t="s">
        <v>3</v>
      </c>
      <c r="M3395" s="154" t="s">
        <v>43</v>
      </c>
      <c r="N3395" s="154" t="s">
        <v>1261</v>
      </c>
      <c r="O3395" s="153">
        <v>789</v>
      </c>
      <c r="P3395" s="155">
        <v>1</v>
      </c>
      <c r="Q3395" s="10">
        <f t="shared" si="215"/>
        <v>789</v>
      </c>
    </row>
    <row r="3396" spans="2:17" ht="20.25" customHeight="1">
      <c r="B3396" s="10" t="str">
        <f t="shared" si="216"/>
        <v>فانوسقه545</v>
      </c>
      <c r="C3396" s="10" t="str">
        <f t="shared" si="217"/>
        <v>فانوسقه1402/10/13545</v>
      </c>
      <c r="D3396" s="10" t="str">
        <f>IFERROR(IF(تحویلی!$E$1="","",IF(NOSA!O3396=تحویلی!$E$1,تحویلی!$E$1&amp;COUNTIF(NOSA!$O$1:O3396,تحویلی!$E$1),"")),"")</f>
        <v/>
      </c>
      <c r="E3396" s="10" t="str">
        <f t="shared" si="218"/>
        <v>26785545</v>
      </c>
      <c r="F3396" s="10" t="str">
        <f>IFERROR(VLOOKUP(I3396,DATABASE!$N:$O,2,FALSE),"")</f>
        <v>فانوسقه</v>
      </c>
      <c r="G3396" s="154" t="s">
        <v>2946</v>
      </c>
      <c r="H3396" s="155">
        <v>26785</v>
      </c>
      <c r="I3396" s="154" t="s">
        <v>1586</v>
      </c>
      <c r="J3396" s="154" t="s">
        <v>474</v>
      </c>
      <c r="K3396" s="156">
        <v>1</v>
      </c>
      <c r="L3396" s="154" t="s">
        <v>8</v>
      </c>
      <c r="M3396" s="154" t="s">
        <v>4</v>
      </c>
      <c r="N3396" s="154" t="s">
        <v>109</v>
      </c>
      <c r="O3396" s="153">
        <v>545</v>
      </c>
      <c r="P3396" s="155">
        <v>0</v>
      </c>
      <c r="Q3396" s="10">
        <f t="shared" si="215"/>
        <v>545</v>
      </c>
    </row>
    <row r="3397" spans="2:17" ht="20.25" customHeight="1">
      <c r="B3397" s="10" t="str">
        <f t="shared" si="216"/>
        <v>دستكش ضد برش سبك401</v>
      </c>
      <c r="C3397" s="10" t="str">
        <f t="shared" si="217"/>
        <v>دستكش ضد برش سبك1402/10/13401</v>
      </c>
      <c r="D3397" s="10" t="str">
        <f>IFERROR(IF(تحویلی!$E$1="","",IF(NOSA!O3397=تحویلی!$E$1,تحویلی!$E$1&amp;COUNTIF(NOSA!$O$1:O3397,تحویلی!$E$1),"")),"")</f>
        <v/>
      </c>
      <c r="E3397" s="10" t="str">
        <f t="shared" si="218"/>
        <v>26786401</v>
      </c>
      <c r="F3397" s="10" t="str">
        <f>IFERROR(VLOOKUP(I3397,DATABASE!$N:$O,2,FALSE),"")</f>
        <v>دستكش ضد برش سبك</v>
      </c>
      <c r="G3397" s="154" t="s">
        <v>2946</v>
      </c>
      <c r="H3397" s="155">
        <v>26786</v>
      </c>
      <c r="I3397" s="154" t="s">
        <v>1442</v>
      </c>
      <c r="J3397" s="154" t="s">
        <v>22</v>
      </c>
      <c r="K3397" s="156">
        <v>1</v>
      </c>
      <c r="L3397" s="154" t="s">
        <v>3</v>
      </c>
      <c r="M3397" s="154" t="s">
        <v>19</v>
      </c>
      <c r="N3397" s="154" t="s">
        <v>424</v>
      </c>
      <c r="O3397" s="153">
        <v>401</v>
      </c>
      <c r="P3397" s="155">
        <v>0</v>
      </c>
      <c r="Q3397" s="10">
        <f t="shared" si="215"/>
        <v>401</v>
      </c>
    </row>
    <row r="3398" spans="2:17" ht="20.25" customHeight="1">
      <c r="B3398" s="10" t="str">
        <f t="shared" si="216"/>
        <v>فانوسقه849</v>
      </c>
      <c r="C3398" s="10" t="str">
        <f t="shared" si="217"/>
        <v>فانوسقه1402/10/13849</v>
      </c>
      <c r="D3398" s="10" t="str">
        <f>IFERROR(IF(تحویلی!$E$1="","",IF(NOSA!O3398=تحویلی!$E$1,تحویلی!$E$1&amp;COUNTIF(NOSA!$O$1:O3398,تحویلی!$E$1),"")),"")</f>
        <v/>
      </c>
      <c r="E3398" s="10" t="str">
        <f t="shared" si="218"/>
        <v>26787849</v>
      </c>
      <c r="F3398" s="10" t="str">
        <f>IFERROR(VLOOKUP(I3398,DATABASE!$N:$O,2,FALSE),"")</f>
        <v>فانوسقه</v>
      </c>
      <c r="G3398" s="154" t="s">
        <v>2946</v>
      </c>
      <c r="H3398" s="155">
        <v>26787</v>
      </c>
      <c r="I3398" s="154" t="s">
        <v>1586</v>
      </c>
      <c r="J3398" s="154" t="s">
        <v>474</v>
      </c>
      <c r="K3398" s="156">
        <v>1</v>
      </c>
      <c r="L3398" s="154" t="s">
        <v>8</v>
      </c>
      <c r="M3398" s="154" t="s">
        <v>4</v>
      </c>
      <c r="N3398" s="154" t="s">
        <v>589</v>
      </c>
      <c r="O3398" s="153">
        <v>849</v>
      </c>
      <c r="P3398" s="155">
        <v>0</v>
      </c>
      <c r="Q3398" s="10">
        <f t="shared" si="215"/>
        <v>849</v>
      </c>
    </row>
    <row r="3399" spans="2:17" ht="20.25" customHeight="1">
      <c r="B3399" s="10" t="str">
        <f t="shared" si="216"/>
        <v>كاپشن كارگري702</v>
      </c>
      <c r="C3399" s="10" t="str">
        <f t="shared" si="217"/>
        <v>كاپشن كارگري1402/10/13702</v>
      </c>
      <c r="D3399" s="10" t="str">
        <f>IFERROR(IF(تحویلی!$E$1="","",IF(NOSA!O3399=تحویلی!$E$1,تحویلی!$E$1&amp;COUNTIF(NOSA!$O$1:O3399,تحویلی!$E$1),"")),"")</f>
        <v/>
      </c>
      <c r="E3399" s="10" t="str">
        <f t="shared" si="218"/>
        <v>26792702</v>
      </c>
      <c r="F3399" s="10" t="str">
        <f>IFERROR(VLOOKUP(I3399,DATABASE!$N:$O,2,FALSE),"")</f>
        <v>كاپشن كارگري</v>
      </c>
      <c r="G3399" s="154" t="s">
        <v>2946</v>
      </c>
      <c r="H3399" s="155">
        <v>26792</v>
      </c>
      <c r="I3399" s="154" t="s">
        <v>2341</v>
      </c>
      <c r="J3399" s="154" t="s">
        <v>794</v>
      </c>
      <c r="K3399" s="156">
        <v>1</v>
      </c>
      <c r="L3399" s="154" t="s">
        <v>8</v>
      </c>
      <c r="M3399" s="154" t="s">
        <v>40</v>
      </c>
      <c r="N3399" s="154" t="s">
        <v>170</v>
      </c>
      <c r="O3399" s="153">
        <v>702</v>
      </c>
      <c r="P3399" s="155">
        <v>0</v>
      </c>
      <c r="Q3399" s="10">
        <f t="shared" si="215"/>
        <v>702</v>
      </c>
    </row>
    <row r="3400" spans="2:17" ht="20.25" customHeight="1">
      <c r="B3400" s="10" t="str">
        <f t="shared" si="216"/>
        <v>دستكش كف مواد سبك860</v>
      </c>
      <c r="C3400" s="10" t="str">
        <f t="shared" si="217"/>
        <v>دستكش كف مواد سبك1402/10/14860</v>
      </c>
      <c r="D3400" s="10" t="str">
        <f>IFERROR(IF(تحویلی!$E$1="","",IF(NOSA!O3400=تحویلی!$E$1,تحویلی!$E$1&amp;COUNTIF(NOSA!$O$1:O3400,تحویلی!$E$1),"")),"")</f>
        <v/>
      </c>
      <c r="E3400" s="10" t="str">
        <f t="shared" si="218"/>
        <v>26796860</v>
      </c>
      <c r="F3400" s="10" t="str">
        <f>IFERROR(VLOOKUP(I3400,DATABASE!$N:$O,2,FALSE),"")</f>
        <v>دستكش كف مواد سبك</v>
      </c>
      <c r="G3400" s="154" t="s">
        <v>2947</v>
      </c>
      <c r="H3400" s="155">
        <v>26796</v>
      </c>
      <c r="I3400" s="154" t="s">
        <v>1456</v>
      </c>
      <c r="J3400" s="154" t="s">
        <v>2</v>
      </c>
      <c r="K3400" s="156">
        <v>1</v>
      </c>
      <c r="L3400" s="154" t="s">
        <v>3</v>
      </c>
      <c r="M3400" s="154" t="s">
        <v>47</v>
      </c>
      <c r="N3400" s="154" t="s">
        <v>2893</v>
      </c>
      <c r="O3400" s="153">
        <v>860</v>
      </c>
      <c r="P3400" s="155">
        <v>0</v>
      </c>
      <c r="Q3400" s="10">
        <f t="shared" si="215"/>
        <v>860</v>
      </c>
    </row>
    <row r="3401" spans="2:17" ht="20.25" customHeight="1">
      <c r="B3401" s="10" t="str">
        <f t="shared" si="216"/>
        <v>دستكش ضد برش سبك751</v>
      </c>
      <c r="C3401" s="10" t="str">
        <f t="shared" si="217"/>
        <v>دستكش ضد برش سبك1402/10/14751</v>
      </c>
      <c r="D3401" s="10" t="str">
        <f>IFERROR(IF(تحویلی!$E$1="","",IF(NOSA!O3401=تحویلی!$E$1,تحویلی!$E$1&amp;COUNTIF(NOSA!$O$1:O3401,تحویلی!$E$1),"")),"")</f>
        <v/>
      </c>
      <c r="E3401" s="10" t="str">
        <f t="shared" si="218"/>
        <v>26799751</v>
      </c>
      <c r="F3401" s="10" t="str">
        <f>IFERROR(VLOOKUP(I3401,DATABASE!$N:$O,2,FALSE),"")</f>
        <v>دستكش ضد برش سبك</v>
      </c>
      <c r="G3401" s="154" t="s">
        <v>2947</v>
      </c>
      <c r="H3401" s="155">
        <v>26799</v>
      </c>
      <c r="I3401" s="154" t="s">
        <v>1442</v>
      </c>
      <c r="J3401" s="154" t="s">
        <v>22</v>
      </c>
      <c r="K3401" s="156">
        <v>1</v>
      </c>
      <c r="L3401" s="154" t="s">
        <v>3</v>
      </c>
      <c r="M3401" s="154" t="s">
        <v>9</v>
      </c>
      <c r="N3401" s="154" t="s">
        <v>3269</v>
      </c>
      <c r="O3401" s="153">
        <v>751</v>
      </c>
      <c r="P3401" s="155">
        <v>1</v>
      </c>
      <c r="Q3401" s="10">
        <f t="shared" si="215"/>
        <v>751</v>
      </c>
    </row>
    <row r="3402" spans="2:17" ht="20.25" customHeight="1">
      <c r="B3402" s="10" t="str">
        <f t="shared" si="216"/>
        <v>شيشه ماسك جوشكاري ساده259</v>
      </c>
      <c r="C3402" s="10" t="str">
        <f t="shared" si="217"/>
        <v>شيشه ماسك جوشكاري ساده1402/10/14259</v>
      </c>
      <c r="D3402" s="10" t="str">
        <f>IFERROR(IF(تحویلی!$E$1="","",IF(NOSA!O3402=تحویلی!$E$1,تحویلی!$E$1&amp;COUNTIF(NOSA!$O$1:O3402,تحویلی!$E$1),"")),"")</f>
        <v/>
      </c>
      <c r="E3402" s="10" t="str">
        <f t="shared" si="218"/>
        <v>26805259</v>
      </c>
      <c r="F3402" s="10" t="str">
        <f>IFERROR(VLOOKUP(I3402,DATABASE!$N:$O,2,FALSE),"")</f>
        <v>شيشه ماسك جوشكاري ساده</v>
      </c>
      <c r="G3402" s="154" t="s">
        <v>2947</v>
      </c>
      <c r="H3402" s="155">
        <v>26805</v>
      </c>
      <c r="I3402" s="154" t="s">
        <v>1548</v>
      </c>
      <c r="J3402" s="154" t="s">
        <v>111</v>
      </c>
      <c r="K3402" s="156">
        <v>1</v>
      </c>
      <c r="L3402" s="154" t="s">
        <v>8</v>
      </c>
      <c r="M3402" s="154" t="s">
        <v>87</v>
      </c>
      <c r="N3402" s="154" t="s">
        <v>13</v>
      </c>
      <c r="O3402" s="153">
        <v>259</v>
      </c>
      <c r="P3402" s="155">
        <v>0</v>
      </c>
      <c r="Q3402" s="10">
        <f t="shared" si="215"/>
        <v>259</v>
      </c>
    </row>
    <row r="3403" spans="2:17" ht="20.25" customHeight="1">
      <c r="B3403" s="10" t="str">
        <f t="shared" si="216"/>
        <v>شيشه مات ماسك جوشكاري259</v>
      </c>
      <c r="C3403" s="10" t="str">
        <f t="shared" si="217"/>
        <v>شيشه مات ماسك جوشكاري1402/10/14259</v>
      </c>
      <c r="D3403" s="10" t="str">
        <f>IFERROR(IF(تحویلی!$E$1="","",IF(NOSA!O3403=تحویلی!$E$1,تحویلی!$E$1&amp;COUNTIF(NOSA!$O$1:O3403,تحویلی!$E$1),"")),"")</f>
        <v/>
      </c>
      <c r="E3403" s="10" t="str">
        <f t="shared" si="218"/>
        <v>26805259</v>
      </c>
      <c r="F3403" s="10" t="str">
        <f>IFERROR(VLOOKUP(I3403,DATABASE!$N:$O,2,FALSE),"")</f>
        <v>شيشه مات ماسك جوشكاري</v>
      </c>
      <c r="G3403" s="3" t="s">
        <v>2947</v>
      </c>
      <c r="H3403" s="4">
        <v>26805</v>
      </c>
      <c r="I3403" s="3" t="s">
        <v>1507</v>
      </c>
      <c r="J3403" s="3" t="s">
        <v>113</v>
      </c>
      <c r="K3403" s="5">
        <v>2</v>
      </c>
      <c r="L3403" s="3" t="s">
        <v>8</v>
      </c>
      <c r="M3403" s="3" t="s">
        <v>87</v>
      </c>
      <c r="N3403" s="3" t="s">
        <v>13</v>
      </c>
      <c r="O3403" s="1">
        <v>259</v>
      </c>
      <c r="P3403" s="4">
        <v>0</v>
      </c>
      <c r="Q3403" s="10">
        <f t="shared" si="215"/>
        <v>259</v>
      </c>
    </row>
    <row r="3404" spans="2:17" ht="20.25" customHeight="1">
      <c r="B3404" s="10" t="str">
        <f t="shared" si="216"/>
        <v>دستكش ضد برش سبك836</v>
      </c>
      <c r="C3404" s="10" t="str">
        <f t="shared" si="217"/>
        <v>دستكش ضد برش سبك1402/10/14836</v>
      </c>
      <c r="D3404" s="10" t="str">
        <f>IFERROR(IF(تحویلی!$E$1="","",IF(NOSA!O3404=تحویلی!$E$1,تحویلی!$E$1&amp;COUNTIF(NOSA!$O$1:O3404,تحویلی!$E$1),"")),"")</f>
        <v/>
      </c>
      <c r="E3404" s="10" t="str">
        <f t="shared" si="218"/>
        <v>26809836</v>
      </c>
      <c r="F3404" s="10" t="str">
        <f>IFERROR(VLOOKUP(I3404,DATABASE!$N:$O,2,FALSE),"")</f>
        <v>دستكش ضد برش سبك</v>
      </c>
      <c r="G3404" s="3" t="s">
        <v>2947</v>
      </c>
      <c r="H3404" s="4">
        <v>26809</v>
      </c>
      <c r="I3404" s="3" t="s">
        <v>1442</v>
      </c>
      <c r="J3404" s="3" t="s">
        <v>22</v>
      </c>
      <c r="K3404" s="5">
        <v>1</v>
      </c>
      <c r="L3404" s="3" t="s">
        <v>3</v>
      </c>
      <c r="M3404" s="3" t="s">
        <v>40</v>
      </c>
      <c r="N3404" s="3" t="s">
        <v>2894</v>
      </c>
      <c r="O3404" s="1">
        <v>836</v>
      </c>
      <c r="P3404" s="4">
        <v>1</v>
      </c>
      <c r="Q3404" s="10">
        <f t="shared" si="215"/>
        <v>836</v>
      </c>
    </row>
    <row r="3405" spans="2:17" ht="20.25" customHeight="1">
      <c r="B3405" s="10" t="str">
        <f t="shared" si="216"/>
        <v>دستكش كف دوبل چرمي756</v>
      </c>
      <c r="C3405" s="10" t="str">
        <f t="shared" si="217"/>
        <v>دستكش كف دوبل چرمي1402/10/14756</v>
      </c>
      <c r="D3405" s="10" t="str">
        <f>IFERROR(IF(تحویلی!$E$1="","",IF(NOSA!O3405=تحویلی!$E$1,تحویلی!$E$1&amp;COUNTIF(NOSA!$O$1:O3405,تحویلی!$E$1),"")),"")</f>
        <v/>
      </c>
      <c r="E3405" s="10" t="str">
        <f t="shared" si="218"/>
        <v>26832756</v>
      </c>
      <c r="F3405" s="10" t="str">
        <f>IFERROR(VLOOKUP(I3405,DATABASE!$N:$O,2,FALSE),"")</f>
        <v>دستكش كف دوبل چرمي</v>
      </c>
      <c r="G3405" s="3" t="s">
        <v>2947</v>
      </c>
      <c r="H3405" s="4">
        <v>26832</v>
      </c>
      <c r="I3405" s="3" t="s">
        <v>1683</v>
      </c>
      <c r="J3405" s="3" t="s">
        <v>1684</v>
      </c>
      <c r="K3405" s="5">
        <v>1</v>
      </c>
      <c r="L3405" s="3" t="s">
        <v>3</v>
      </c>
      <c r="M3405" s="3" t="s">
        <v>25</v>
      </c>
      <c r="N3405" s="3" t="s">
        <v>939</v>
      </c>
      <c r="O3405" s="1">
        <v>756</v>
      </c>
      <c r="P3405" s="4">
        <v>0</v>
      </c>
      <c r="Q3405" s="10">
        <f t="shared" si="215"/>
        <v>756</v>
      </c>
    </row>
    <row r="3406" spans="2:17" ht="20.25" customHeight="1">
      <c r="B3406" s="10" t="str">
        <f t="shared" si="216"/>
        <v>عينك تيره برشكاري717</v>
      </c>
      <c r="C3406" s="10" t="str">
        <f t="shared" si="217"/>
        <v>عينك تيره برشكاري1402/10/15717</v>
      </c>
      <c r="D3406" s="10" t="str">
        <f>IFERROR(IF(تحویلی!$E$1="","",IF(NOSA!O3406=تحویلی!$E$1,تحویلی!$E$1&amp;COUNTIF(NOSA!$O$1:O3406,تحویلی!$E$1),"")),"")</f>
        <v/>
      </c>
      <c r="E3406" s="10" t="str">
        <f t="shared" si="218"/>
        <v>26837717</v>
      </c>
      <c r="F3406" s="10" t="str">
        <f>IFERROR(VLOOKUP(I3406,DATABASE!$N:$O,2,FALSE),"")</f>
        <v>عينك تيره برشكاري</v>
      </c>
      <c r="G3406" s="3" t="s">
        <v>2948</v>
      </c>
      <c r="H3406" s="4">
        <v>26837</v>
      </c>
      <c r="I3406" s="3" t="s">
        <v>1521</v>
      </c>
      <c r="J3406" s="3" t="s">
        <v>1522</v>
      </c>
      <c r="K3406" s="5">
        <v>1</v>
      </c>
      <c r="L3406" s="3" t="s">
        <v>8</v>
      </c>
      <c r="M3406" s="3" t="s">
        <v>47</v>
      </c>
      <c r="N3406" s="3" t="s">
        <v>822</v>
      </c>
      <c r="O3406" s="1">
        <v>717</v>
      </c>
      <c r="P3406" s="4">
        <v>1</v>
      </c>
      <c r="Q3406" s="10">
        <f t="shared" si="215"/>
        <v>717</v>
      </c>
    </row>
    <row r="3407" spans="2:17" ht="20.25" customHeight="1">
      <c r="B3407" s="10" t="str">
        <f t="shared" si="216"/>
        <v>ماسك بهداشتي يكبار مصرف608</v>
      </c>
      <c r="C3407" s="10" t="str">
        <f t="shared" si="217"/>
        <v>ماسك بهداشتي يكبار مصرف1402/10/15608</v>
      </c>
      <c r="D3407" s="10" t="str">
        <f>IFERROR(IF(تحویلی!$E$1="","",IF(NOSA!O3407=تحویلی!$E$1,تحویلی!$E$1&amp;COUNTIF(NOSA!$O$1:O3407,تحویلی!$E$1),"")),"")</f>
        <v/>
      </c>
      <c r="E3407" s="10" t="str">
        <f t="shared" si="218"/>
        <v>26839608</v>
      </c>
      <c r="F3407" s="10" t="str">
        <f>IFERROR(VLOOKUP(I3407,DATABASE!$N:$O,2,FALSE),"")</f>
        <v>ماسك بهداشتي يكبار مصرف</v>
      </c>
      <c r="G3407" s="3" t="s">
        <v>2948</v>
      </c>
      <c r="H3407" s="4">
        <v>26839</v>
      </c>
      <c r="I3407" s="3" t="s">
        <v>1761</v>
      </c>
      <c r="J3407" s="3" t="s">
        <v>62</v>
      </c>
      <c r="K3407" s="5">
        <v>1000</v>
      </c>
      <c r="L3407" s="3" t="s">
        <v>8</v>
      </c>
      <c r="M3407" s="3" t="s">
        <v>63</v>
      </c>
      <c r="N3407" s="3" t="s">
        <v>187</v>
      </c>
      <c r="O3407" s="1">
        <v>608</v>
      </c>
      <c r="P3407" s="4">
        <v>0</v>
      </c>
      <c r="Q3407" s="10">
        <f t="shared" si="215"/>
        <v>608</v>
      </c>
    </row>
    <row r="3408" spans="2:17" ht="20.25" customHeight="1">
      <c r="B3408" s="10" t="str">
        <f t="shared" si="216"/>
        <v>دستكش ضد برش سبك88</v>
      </c>
      <c r="C3408" s="10" t="str">
        <f t="shared" si="217"/>
        <v>دستكش ضد برش سبك1402/10/1588</v>
      </c>
      <c r="D3408" s="10" t="str">
        <f>IFERROR(IF(تحویلی!$E$1="","",IF(NOSA!O3408=تحویلی!$E$1,تحویلی!$E$1&amp;COUNTIF(NOSA!$O$1:O3408,تحویلی!$E$1),"")),"")</f>
        <v/>
      </c>
      <c r="E3408" s="10" t="str">
        <f t="shared" si="218"/>
        <v>2684388</v>
      </c>
      <c r="F3408" s="10" t="str">
        <f>IFERROR(VLOOKUP(I3408,DATABASE!$N:$O,2,FALSE),"")</f>
        <v>دستكش ضد برش سبك</v>
      </c>
      <c r="G3408" s="3" t="s">
        <v>2948</v>
      </c>
      <c r="H3408" s="4">
        <v>26843</v>
      </c>
      <c r="I3408" s="3" t="s">
        <v>1442</v>
      </c>
      <c r="J3408" s="3" t="s">
        <v>22</v>
      </c>
      <c r="K3408" s="5">
        <v>1</v>
      </c>
      <c r="L3408" s="3" t="s">
        <v>3</v>
      </c>
      <c r="M3408" s="3" t="s">
        <v>19</v>
      </c>
      <c r="N3408" s="3" t="s">
        <v>306</v>
      </c>
      <c r="O3408" s="1">
        <v>88</v>
      </c>
      <c r="P3408" s="4">
        <v>0</v>
      </c>
      <c r="Q3408" s="10">
        <f t="shared" si="215"/>
        <v>88</v>
      </c>
    </row>
    <row r="3409" spans="2:17" ht="20.25" customHeight="1">
      <c r="B3409" s="10" t="str">
        <f t="shared" si="216"/>
        <v>دستكش كف مواد سبك155</v>
      </c>
      <c r="C3409" s="10" t="str">
        <f t="shared" si="217"/>
        <v>دستكش كف مواد سبك1402/10/15155</v>
      </c>
      <c r="D3409" s="10" t="str">
        <f>IFERROR(IF(تحویلی!$E$1="","",IF(NOSA!O3409=تحویلی!$E$1,تحویلی!$E$1&amp;COUNTIF(NOSA!$O$1:O3409,تحویلی!$E$1),"")),"")</f>
        <v/>
      </c>
      <c r="E3409" s="10" t="str">
        <f t="shared" si="218"/>
        <v>26848155</v>
      </c>
      <c r="F3409" s="10" t="str">
        <f>IFERROR(VLOOKUP(I3409,DATABASE!$N:$O,2,FALSE),"")</f>
        <v>دستكش كف مواد سبك</v>
      </c>
      <c r="G3409" s="3" t="s">
        <v>2948</v>
      </c>
      <c r="H3409" s="4">
        <v>26848</v>
      </c>
      <c r="I3409" s="3" t="s">
        <v>1456</v>
      </c>
      <c r="J3409" s="3" t="s">
        <v>2</v>
      </c>
      <c r="K3409" s="5">
        <v>1</v>
      </c>
      <c r="L3409" s="3" t="s">
        <v>3</v>
      </c>
      <c r="M3409" s="3" t="s">
        <v>4</v>
      </c>
      <c r="N3409" s="3" t="s">
        <v>77</v>
      </c>
      <c r="O3409" s="1">
        <v>155</v>
      </c>
      <c r="P3409" s="4">
        <v>0</v>
      </c>
      <c r="Q3409" s="10">
        <f t="shared" si="215"/>
        <v>155</v>
      </c>
    </row>
    <row r="3410" spans="2:17" ht="20.25" customHeight="1">
      <c r="B3410" s="10" t="str">
        <f t="shared" si="216"/>
        <v>دستكش ضد برش سبك845</v>
      </c>
      <c r="C3410" s="10" t="str">
        <f t="shared" si="217"/>
        <v>دستكش ضد برش سبك1402/10/15845</v>
      </c>
      <c r="D3410" s="10" t="str">
        <f>IFERROR(IF(تحویلی!$E$1="","",IF(NOSA!O3410=تحویلی!$E$1,تحویلی!$E$1&amp;COUNTIF(NOSA!$O$1:O3410,تحویلی!$E$1),"")),"")</f>
        <v/>
      </c>
      <c r="E3410" s="10" t="str">
        <f t="shared" si="218"/>
        <v>26858845</v>
      </c>
      <c r="F3410" s="10" t="str">
        <f>IFERROR(VLOOKUP(I3410,DATABASE!$N:$O,2,FALSE),"")</f>
        <v>دستكش ضد برش سبك</v>
      </c>
      <c r="G3410" s="3" t="s">
        <v>2948</v>
      </c>
      <c r="H3410" s="4">
        <v>26858</v>
      </c>
      <c r="I3410" s="3" t="s">
        <v>1442</v>
      </c>
      <c r="J3410" s="3" t="s">
        <v>22</v>
      </c>
      <c r="K3410" s="5">
        <v>1</v>
      </c>
      <c r="L3410" s="3" t="s">
        <v>3</v>
      </c>
      <c r="M3410" s="3" t="s">
        <v>47</v>
      </c>
      <c r="N3410" s="3" t="s">
        <v>2701</v>
      </c>
      <c r="O3410" s="1">
        <v>845</v>
      </c>
      <c r="P3410" s="4">
        <v>0</v>
      </c>
      <c r="Q3410" s="10">
        <f t="shared" si="215"/>
        <v>845</v>
      </c>
    </row>
    <row r="3411" spans="2:17" ht="20.25" customHeight="1">
      <c r="B3411" s="10" t="str">
        <f t="shared" si="216"/>
        <v>دستكش ضد برش سبك401</v>
      </c>
      <c r="C3411" s="10" t="str">
        <f t="shared" si="217"/>
        <v>دستكش ضد برش سبك1402/10/15401</v>
      </c>
      <c r="D3411" s="10" t="str">
        <f>IFERROR(IF(تحویلی!$E$1="","",IF(NOSA!O3411=تحویلی!$E$1,تحویلی!$E$1&amp;COUNTIF(NOSA!$O$1:O3411,تحویلی!$E$1),"")),"")</f>
        <v/>
      </c>
      <c r="E3411" s="10" t="str">
        <f t="shared" si="218"/>
        <v>26862401</v>
      </c>
      <c r="F3411" s="10" t="str">
        <f>IFERROR(VLOOKUP(I3411,DATABASE!$N:$O,2,FALSE),"")</f>
        <v>دستكش ضد برش سبك</v>
      </c>
      <c r="G3411" s="3" t="s">
        <v>2948</v>
      </c>
      <c r="H3411" s="4">
        <v>26862</v>
      </c>
      <c r="I3411" s="3" t="s">
        <v>1442</v>
      </c>
      <c r="J3411" s="3" t="s">
        <v>22</v>
      </c>
      <c r="K3411" s="5">
        <v>1</v>
      </c>
      <c r="L3411" s="3" t="s">
        <v>3</v>
      </c>
      <c r="M3411" s="3" t="s">
        <v>19</v>
      </c>
      <c r="N3411" s="3" t="s">
        <v>424</v>
      </c>
      <c r="O3411" s="1">
        <v>401</v>
      </c>
      <c r="P3411" s="4">
        <v>0</v>
      </c>
      <c r="Q3411" s="10">
        <f t="shared" si="215"/>
        <v>401</v>
      </c>
    </row>
    <row r="3412" spans="2:17" ht="20.25" customHeight="1">
      <c r="B3412" s="10" t="str">
        <f t="shared" si="216"/>
        <v>دستكش ضد برش سبك674</v>
      </c>
      <c r="C3412" s="10" t="str">
        <f t="shared" si="217"/>
        <v>دستكش ضد برش سبك1402/10/15674</v>
      </c>
      <c r="D3412" s="10" t="str">
        <f>IFERROR(IF(تحویلی!$E$1="","",IF(NOSA!O3412=تحویلی!$E$1,تحویلی!$E$1&amp;COUNTIF(NOSA!$O$1:O3412,تحویلی!$E$1),"")),"")</f>
        <v/>
      </c>
      <c r="E3412" s="10" t="str">
        <f t="shared" si="218"/>
        <v>26862674</v>
      </c>
      <c r="F3412" s="10" t="str">
        <f>IFERROR(VLOOKUP(I3412,DATABASE!$N:$O,2,FALSE),"")</f>
        <v>دستكش ضد برش سبك</v>
      </c>
      <c r="G3412" s="3" t="s">
        <v>2948</v>
      </c>
      <c r="H3412" s="4">
        <v>26862</v>
      </c>
      <c r="I3412" s="3" t="s">
        <v>1442</v>
      </c>
      <c r="J3412" s="3" t="s">
        <v>22</v>
      </c>
      <c r="K3412" s="5">
        <v>1</v>
      </c>
      <c r="L3412" s="3" t="s">
        <v>3</v>
      </c>
      <c r="M3412" s="3" t="s">
        <v>19</v>
      </c>
      <c r="N3412" s="3" t="s">
        <v>100</v>
      </c>
      <c r="O3412" s="1">
        <v>674</v>
      </c>
      <c r="P3412" s="4">
        <v>0</v>
      </c>
      <c r="Q3412" s="10">
        <f t="shared" ref="Q3412:Q3419" si="219">VALUE(O3412)</f>
        <v>674</v>
      </c>
    </row>
    <row r="3413" spans="2:17" ht="20.25" customHeight="1">
      <c r="B3413" s="10" t="str">
        <f t="shared" si="216"/>
        <v>پيشبند نسوز چرمي248</v>
      </c>
      <c r="C3413" s="10" t="str">
        <f t="shared" si="217"/>
        <v>پيشبند نسوز چرمي1402/10/15248</v>
      </c>
      <c r="D3413" s="10" t="str">
        <f>IFERROR(IF(تحویلی!$E$1="","",IF(NOSA!O3413=تحویلی!$E$1,تحویلی!$E$1&amp;COUNTIF(NOSA!$O$1:O3413,تحویلی!$E$1),"")),"")</f>
        <v/>
      </c>
      <c r="E3413" s="10" t="str">
        <f t="shared" si="218"/>
        <v>26868248</v>
      </c>
      <c r="F3413" s="10" t="str">
        <f>IFERROR(VLOOKUP(I3413,DATABASE!$N:$O,2,FALSE),"")</f>
        <v>پيشبند نسوز چرمي</v>
      </c>
      <c r="G3413" s="3" t="s">
        <v>2948</v>
      </c>
      <c r="H3413" s="4">
        <v>26868</v>
      </c>
      <c r="I3413" s="3" t="s">
        <v>1459</v>
      </c>
      <c r="J3413" s="3" t="s">
        <v>15</v>
      </c>
      <c r="K3413" s="5">
        <v>1</v>
      </c>
      <c r="L3413" s="3" t="s">
        <v>8</v>
      </c>
      <c r="M3413" s="3" t="s">
        <v>4</v>
      </c>
      <c r="N3413" s="3" t="s">
        <v>237</v>
      </c>
      <c r="O3413" s="1">
        <v>248</v>
      </c>
      <c r="P3413" s="4">
        <v>1</v>
      </c>
      <c r="Q3413" s="10">
        <f t="shared" si="219"/>
        <v>248</v>
      </c>
    </row>
    <row r="3414" spans="2:17" ht="20.25" customHeight="1">
      <c r="B3414" s="10" t="str">
        <f t="shared" si="216"/>
        <v>دستكش ضد برش سبك128</v>
      </c>
      <c r="C3414" s="10" t="str">
        <f t="shared" si="217"/>
        <v>دستكش ضد برش سبك1402/10/15128</v>
      </c>
      <c r="D3414" s="10" t="str">
        <f>IFERROR(IF(تحویلی!$E$1="","",IF(NOSA!O3414=تحویلی!$E$1,تحویلی!$E$1&amp;COUNTIF(NOSA!$O$1:O3414,تحویلی!$E$1),"")),"")</f>
        <v/>
      </c>
      <c r="E3414" s="10" t="str">
        <f t="shared" si="218"/>
        <v>26871128</v>
      </c>
      <c r="F3414" s="10" t="str">
        <f>IFERROR(VLOOKUP(I3414,DATABASE!$N:$O,2,FALSE),"")</f>
        <v>دستكش ضد برش سبك</v>
      </c>
      <c r="G3414" s="3" t="s">
        <v>2948</v>
      </c>
      <c r="H3414" s="4">
        <v>26871</v>
      </c>
      <c r="I3414" s="3" t="s">
        <v>1442</v>
      </c>
      <c r="J3414" s="3" t="s">
        <v>22</v>
      </c>
      <c r="K3414" s="5">
        <v>1</v>
      </c>
      <c r="L3414" s="3" t="s">
        <v>3</v>
      </c>
      <c r="M3414" s="3" t="s">
        <v>4</v>
      </c>
      <c r="N3414" s="3" t="s">
        <v>2766</v>
      </c>
      <c r="O3414" s="1">
        <v>128</v>
      </c>
      <c r="P3414" s="4">
        <v>1</v>
      </c>
      <c r="Q3414" s="10">
        <f t="shared" si="219"/>
        <v>128</v>
      </c>
    </row>
    <row r="3415" spans="2:17" ht="20.25" customHeight="1">
      <c r="B3415" s="10" t="str">
        <f t="shared" si="216"/>
        <v>دستكش ضد برش سبك170</v>
      </c>
      <c r="C3415" s="10" t="str">
        <f t="shared" si="217"/>
        <v>دستكش ضد برش سبك1402/10/15170</v>
      </c>
      <c r="D3415" s="10" t="str">
        <f>IFERROR(IF(تحویلی!$E$1="","",IF(NOSA!O3415=تحویلی!$E$1,تحویلی!$E$1&amp;COUNTIF(NOSA!$O$1:O3415,تحویلی!$E$1),"")),"")</f>
        <v/>
      </c>
      <c r="E3415" s="10" t="str">
        <f t="shared" si="218"/>
        <v>26872170</v>
      </c>
      <c r="F3415" s="10" t="str">
        <f>IFERROR(VLOOKUP(I3415,DATABASE!$N:$O,2,FALSE),"")</f>
        <v>دستكش ضد برش سبك</v>
      </c>
      <c r="G3415" s="3" t="s">
        <v>2948</v>
      </c>
      <c r="H3415" s="4">
        <v>26872</v>
      </c>
      <c r="I3415" s="3" t="s">
        <v>1442</v>
      </c>
      <c r="J3415" s="3" t="s">
        <v>22</v>
      </c>
      <c r="K3415" s="5">
        <v>1</v>
      </c>
      <c r="L3415" s="3" t="s">
        <v>3</v>
      </c>
      <c r="M3415" s="3" t="s">
        <v>9</v>
      </c>
      <c r="N3415" s="3" t="s">
        <v>2858</v>
      </c>
      <c r="O3415" s="1">
        <v>170</v>
      </c>
      <c r="P3415" s="4">
        <v>1</v>
      </c>
      <c r="Q3415" s="10">
        <f t="shared" si="219"/>
        <v>170</v>
      </c>
    </row>
    <row r="3416" spans="2:17" ht="20.25" customHeight="1">
      <c r="B3416" s="10" t="str">
        <f t="shared" si="216"/>
        <v>دستكش كف مواد سبك599</v>
      </c>
      <c r="C3416" s="10" t="str">
        <f t="shared" si="217"/>
        <v>دستكش كف مواد سبك1402/10/15599</v>
      </c>
      <c r="D3416" s="10" t="str">
        <f>IFERROR(IF(تحویلی!$E$1="","",IF(NOSA!O3416=تحویلی!$E$1,تحویلی!$E$1&amp;COUNTIF(NOSA!$O$1:O3416,تحویلی!$E$1),"")),"")</f>
        <v/>
      </c>
      <c r="E3416" s="10" t="str">
        <f t="shared" si="218"/>
        <v>26873599</v>
      </c>
      <c r="F3416" s="10" t="str">
        <f>IFERROR(VLOOKUP(I3416,DATABASE!$N:$O,2,FALSE),"")</f>
        <v>دستكش كف مواد سبك</v>
      </c>
      <c r="G3416" s="3" t="s">
        <v>2948</v>
      </c>
      <c r="H3416" s="4">
        <v>26873</v>
      </c>
      <c r="I3416" s="3" t="s">
        <v>1456</v>
      </c>
      <c r="J3416" s="3" t="s">
        <v>2</v>
      </c>
      <c r="K3416" s="5">
        <v>1</v>
      </c>
      <c r="L3416" s="3" t="s">
        <v>3</v>
      </c>
      <c r="M3416" s="3" t="s">
        <v>47</v>
      </c>
      <c r="N3416" s="3" t="s">
        <v>1013</v>
      </c>
      <c r="O3416" s="1">
        <v>599</v>
      </c>
      <c r="P3416" s="4">
        <v>1</v>
      </c>
      <c r="Q3416" s="10">
        <f t="shared" si="219"/>
        <v>599</v>
      </c>
    </row>
    <row r="3417" spans="2:17" ht="20.25" customHeight="1">
      <c r="B3417" s="10" t="str">
        <f t="shared" si="216"/>
        <v>دستكش كف مواد سبك460</v>
      </c>
      <c r="C3417" s="10" t="str">
        <f t="shared" si="217"/>
        <v>دستكش كف مواد سبك1402/10/15460</v>
      </c>
      <c r="D3417" s="10" t="str">
        <f>IFERROR(IF(تحویلی!$E$1="","",IF(NOSA!O3417=تحویلی!$E$1,تحویلی!$E$1&amp;COUNTIF(NOSA!$O$1:O3417,تحویلی!$E$1),"")),"")</f>
        <v/>
      </c>
      <c r="E3417" s="10" t="str">
        <f t="shared" si="218"/>
        <v>26873460</v>
      </c>
      <c r="F3417" s="10" t="str">
        <f>IFERROR(VLOOKUP(I3417,DATABASE!$N:$O,2,FALSE),"")</f>
        <v>دستكش كف مواد سبك</v>
      </c>
      <c r="G3417" s="3" t="s">
        <v>2948</v>
      </c>
      <c r="H3417" s="4">
        <v>26873</v>
      </c>
      <c r="I3417" s="3" t="s">
        <v>1456</v>
      </c>
      <c r="J3417" s="3" t="s">
        <v>2</v>
      </c>
      <c r="K3417" s="5">
        <v>1</v>
      </c>
      <c r="L3417" s="3" t="s">
        <v>3</v>
      </c>
      <c r="M3417" s="3" t="s">
        <v>47</v>
      </c>
      <c r="N3417" s="3" t="s">
        <v>2765</v>
      </c>
      <c r="O3417" s="1">
        <v>460</v>
      </c>
      <c r="P3417" s="4">
        <v>1</v>
      </c>
      <c r="Q3417" s="10">
        <f t="shared" si="219"/>
        <v>460</v>
      </c>
    </row>
    <row r="3418" spans="2:17" ht="20.25" customHeight="1">
      <c r="B3418" s="10" t="str">
        <f t="shared" si="216"/>
        <v>دستكش ضد برش سبك822</v>
      </c>
      <c r="C3418" s="10" t="str">
        <f t="shared" si="217"/>
        <v>دستكش ضد برش سبك1402/10/15822</v>
      </c>
      <c r="D3418" s="10" t="str">
        <f>IFERROR(IF(تحویلی!$E$1="","",IF(NOSA!O3418=تحویلی!$E$1,تحویلی!$E$1&amp;COUNTIF(NOSA!$O$1:O3418,تحویلی!$E$1),"")),"")</f>
        <v/>
      </c>
      <c r="E3418" s="10" t="str">
        <f t="shared" si="218"/>
        <v>26875822</v>
      </c>
      <c r="F3418" s="10" t="str">
        <f>IFERROR(VLOOKUP(I3418,DATABASE!$N:$O,2,FALSE),"")</f>
        <v>دستكش ضد برش سبك</v>
      </c>
      <c r="G3418" s="3" t="s">
        <v>2948</v>
      </c>
      <c r="H3418" s="4">
        <v>26875</v>
      </c>
      <c r="I3418" s="3" t="s">
        <v>1442</v>
      </c>
      <c r="J3418" s="3" t="s">
        <v>22</v>
      </c>
      <c r="K3418" s="5">
        <v>1</v>
      </c>
      <c r="L3418" s="3" t="s">
        <v>3</v>
      </c>
      <c r="M3418" s="3" t="s">
        <v>47</v>
      </c>
      <c r="N3418" s="3" t="s">
        <v>2775</v>
      </c>
      <c r="O3418" s="1">
        <v>822</v>
      </c>
      <c r="P3418" s="4">
        <v>1</v>
      </c>
      <c r="Q3418" s="10">
        <f t="shared" si="219"/>
        <v>822</v>
      </c>
    </row>
    <row r="3419" spans="2:17" ht="20.25" customHeight="1">
      <c r="B3419" s="10" t="str">
        <f t="shared" si="216"/>
        <v>بند كفش149</v>
      </c>
      <c r="C3419" s="10" t="str">
        <f t="shared" si="217"/>
        <v>بند كفش1402/10/16149</v>
      </c>
      <c r="D3419" s="10" t="str">
        <f>IFERROR(IF(تحویلی!$E$1="","",IF(NOSA!O3419=تحویلی!$E$1,تحویلی!$E$1&amp;COUNTIF(NOSA!$O$1:O3419,تحویلی!$E$1),"")),"")</f>
        <v/>
      </c>
      <c r="E3419" s="10" t="str">
        <f t="shared" si="218"/>
        <v>26881149</v>
      </c>
      <c r="F3419" s="10" t="str">
        <f>IFERROR(VLOOKUP(I3419,DATABASE!$N:$O,2,FALSE),"")</f>
        <v>بند كفش</v>
      </c>
      <c r="G3419" s="3" t="s">
        <v>2949</v>
      </c>
      <c r="H3419" s="4">
        <v>26881</v>
      </c>
      <c r="I3419" s="3" t="s">
        <v>1462</v>
      </c>
      <c r="J3419" s="3" t="s">
        <v>450</v>
      </c>
      <c r="K3419" s="5">
        <v>1</v>
      </c>
      <c r="L3419" s="3" t="s">
        <v>3</v>
      </c>
      <c r="M3419" s="3" t="s">
        <v>4</v>
      </c>
      <c r="N3419" s="3" t="s">
        <v>3270</v>
      </c>
      <c r="O3419" s="1">
        <v>149</v>
      </c>
      <c r="P3419" s="4">
        <v>0</v>
      </c>
      <c r="Q3419" s="10">
        <f t="shared" si="219"/>
        <v>149</v>
      </c>
    </row>
    <row r="3420" spans="2:17" ht="20.25" customHeight="1">
      <c r="B3420" s="10" t="str">
        <f t="shared" si="216"/>
        <v>دستكش ضد برش سبك706</v>
      </c>
      <c r="C3420" s="10" t="str">
        <f t="shared" si="217"/>
        <v>دستكش ضد برش سبك1402/10/16706</v>
      </c>
      <c r="D3420" s="10" t="str">
        <f>IFERROR(IF(تحویلی!$E$1="","",IF(NOSA!O3420=تحویلی!$E$1,تحویلی!$E$1&amp;COUNTIF(NOSA!$O$1:O3420,تحویلی!$E$1),"")),"")</f>
        <v/>
      </c>
      <c r="E3420" s="10" t="str">
        <f t="shared" si="218"/>
        <v>26895706</v>
      </c>
      <c r="F3420" s="10" t="str">
        <f>IFERROR(VLOOKUP(I3420,DATABASE!$N:$O,2,FALSE),"")</f>
        <v>دستكش ضد برش سبك</v>
      </c>
      <c r="G3420" s="3" t="s">
        <v>2949</v>
      </c>
      <c r="H3420" s="4">
        <v>26895</v>
      </c>
      <c r="I3420" s="3" t="s">
        <v>1442</v>
      </c>
      <c r="J3420" s="3" t="s">
        <v>22</v>
      </c>
      <c r="K3420" s="5">
        <v>1</v>
      </c>
      <c r="L3420" s="3" t="s">
        <v>3</v>
      </c>
      <c r="M3420" s="3" t="s">
        <v>40</v>
      </c>
      <c r="N3420" s="3" t="s">
        <v>907</v>
      </c>
      <c r="O3420" s="1">
        <v>706</v>
      </c>
      <c r="P3420" s="4">
        <v>1</v>
      </c>
      <c r="Q3420" s="10">
        <f t="shared" si="215"/>
        <v>706</v>
      </c>
    </row>
    <row r="3421" spans="2:17" ht="20.25" customHeight="1">
      <c r="B3421" s="10" t="str">
        <f t="shared" si="216"/>
        <v>لباس كار ديرسوز(بلوز) 475</v>
      </c>
      <c r="C3421" s="10" t="str">
        <f t="shared" si="217"/>
        <v>لباس كار ديرسوز(بلوز) 1402/10/16475</v>
      </c>
      <c r="D3421" s="10" t="str">
        <f>IFERROR(IF(تحویلی!$E$1="","",IF(NOSA!O3421=تحویلی!$E$1,تحویلی!$E$1&amp;COUNTIF(NOSA!$O$1:O3421,تحویلی!$E$1),"")),"")</f>
        <v/>
      </c>
      <c r="E3421" s="10" t="str">
        <f t="shared" si="218"/>
        <v>26899475</v>
      </c>
      <c r="F3421" s="10" t="str">
        <f>IFERROR(VLOOKUP(I3421,DATABASE!$N:$O,2,FALSE),"")</f>
        <v xml:space="preserve">لباس كار ديرسوز(بلوز) </v>
      </c>
      <c r="G3421" s="3" t="s">
        <v>2949</v>
      </c>
      <c r="H3421" s="4">
        <v>26899</v>
      </c>
      <c r="I3421" s="3" t="s">
        <v>1703</v>
      </c>
      <c r="J3421" s="3" t="s">
        <v>1704</v>
      </c>
      <c r="K3421" s="5">
        <v>1</v>
      </c>
      <c r="L3421" s="3" t="s">
        <v>8</v>
      </c>
      <c r="M3421" s="3" t="s">
        <v>4</v>
      </c>
      <c r="N3421" s="3" t="s">
        <v>731</v>
      </c>
      <c r="O3421" s="1">
        <v>475</v>
      </c>
      <c r="P3421" s="4">
        <v>0</v>
      </c>
      <c r="Q3421" s="10">
        <f t="shared" si="215"/>
        <v>475</v>
      </c>
    </row>
    <row r="3422" spans="2:17" ht="20.25" customHeight="1">
      <c r="B3422" s="10" t="str">
        <f t="shared" si="216"/>
        <v>دستكش ضد برش سبك535</v>
      </c>
      <c r="C3422" s="10" t="str">
        <f t="shared" si="217"/>
        <v>دستكش ضد برش سبك1402/10/16535</v>
      </c>
      <c r="D3422" s="10" t="str">
        <f>IFERROR(IF(تحویلی!$E$1="","",IF(NOSA!O3422=تحویلی!$E$1,تحویلی!$E$1&amp;COUNTIF(NOSA!$O$1:O3422,تحویلی!$E$1),"")),"")</f>
        <v/>
      </c>
      <c r="E3422" s="10" t="str">
        <f t="shared" si="218"/>
        <v>26901535</v>
      </c>
      <c r="F3422" s="10" t="str">
        <f>IFERROR(VLOOKUP(I3422,DATABASE!$N:$O,2,FALSE),"")</f>
        <v>دستكش ضد برش سبك</v>
      </c>
      <c r="G3422" s="3" t="s">
        <v>2949</v>
      </c>
      <c r="H3422" s="4">
        <v>26901</v>
      </c>
      <c r="I3422" s="3" t="s">
        <v>1442</v>
      </c>
      <c r="J3422" s="3" t="s">
        <v>22</v>
      </c>
      <c r="K3422" s="5">
        <v>1</v>
      </c>
      <c r="L3422" s="3" t="s">
        <v>3</v>
      </c>
      <c r="M3422" s="3" t="s">
        <v>202</v>
      </c>
      <c r="N3422" s="3" t="s">
        <v>812</v>
      </c>
      <c r="O3422" s="1">
        <v>535</v>
      </c>
      <c r="P3422" s="4">
        <v>0</v>
      </c>
      <c r="Q3422" s="10">
        <f t="shared" si="215"/>
        <v>535</v>
      </c>
    </row>
    <row r="3423" spans="2:17" ht="20.25" customHeight="1">
      <c r="B3423" s="10" t="str">
        <f t="shared" si="216"/>
        <v>كمربند برزنتي نواري475</v>
      </c>
      <c r="C3423" s="10" t="str">
        <f t="shared" si="217"/>
        <v>كمربند برزنتي نواري1402/10/16475</v>
      </c>
      <c r="D3423" s="10" t="str">
        <f>IFERROR(IF(تحویلی!$E$1="","",IF(NOSA!O3423=تحویلی!$E$1,تحویلی!$E$1&amp;COUNTIF(NOSA!$O$1:O3423,تحویلی!$E$1),"")),"")</f>
        <v/>
      </c>
      <c r="E3423" s="10" t="str">
        <f t="shared" si="218"/>
        <v>26904475</v>
      </c>
      <c r="F3423" s="10" t="str">
        <f>IFERROR(VLOOKUP(I3423,DATABASE!$N:$O,2,FALSE),"")</f>
        <v>كمربند برزنتي نواري</v>
      </c>
      <c r="G3423" s="154" t="s">
        <v>2949</v>
      </c>
      <c r="H3423" s="155">
        <v>26904</v>
      </c>
      <c r="I3423" s="154" t="s">
        <v>1441</v>
      </c>
      <c r="J3423" s="154" t="s">
        <v>95</v>
      </c>
      <c r="K3423" s="156">
        <v>1</v>
      </c>
      <c r="L3423" s="154" t="s">
        <v>96</v>
      </c>
      <c r="M3423" s="154" t="s">
        <v>4</v>
      </c>
      <c r="N3423" s="154" t="s">
        <v>731</v>
      </c>
      <c r="O3423" s="153">
        <v>475</v>
      </c>
      <c r="P3423" s="155">
        <v>0</v>
      </c>
      <c r="Q3423" s="10">
        <f t="shared" ref="Q3423:Q3486" si="220">VALUE(O3423)</f>
        <v>475</v>
      </c>
    </row>
    <row r="3424" spans="2:17" ht="20.25" customHeight="1">
      <c r="B3424" s="10" t="str">
        <f t="shared" si="216"/>
        <v>لباس كار نسوز(بلوز و شلوار)842</v>
      </c>
      <c r="C3424" s="10" t="str">
        <f t="shared" si="217"/>
        <v>لباس كار نسوز(بلوز و شلوار)1402/10/16842</v>
      </c>
      <c r="D3424" s="10" t="str">
        <f>IFERROR(IF(تحویلی!$E$1="","",IF(NOSA!O3424=تحویلی!$E$1,تحویلی!$E$1&amp;COUNTIF(NOSA!$O$1:O3424,تحویلی!$E$1),"")),"")</f>
        <v/>
      </c>
      <c r="E3424" s="10" t="str">
        <f t="shared" si="218"/>
        <v>26906842</v>
      </c>
      <c r="F3424" s="10" t="str">
        <f>IFERROR(VLOOKUP(I3424,DATABASE!$N:$O,2,FALSE),"")</f>
        <v>لباس كار نسوز(بلوز و شلوار)</v>
      </c>
      <c r="G3424" s="154" t="s">
        <v>2949</v>
      </c>
      <c r="H3424" s="155">
        <v>26906</v>
      </c>
      <c r="I3424" s="154" t="s">
        <v>1740</v>
      </c>
      <c r="J3424" s="154" t="s">
        <v>1741</v>
      </c>
      <c r="K3424" s="156">
        <v>1</v>
      </c>
      <c r="L3424" s="154" t="s">
        <v>28</v>
      </c>
      <c r="M3424" s="154" t="s">
        <v>4</v>
      </c>
      <c r="N3424" s="154" t="s">
        <v>2685</v>
      </c>
      <c r="O3424" s="153">
        <v>842</v>
      </c>
      <c r="P3424" s="155">
        <v>1</v>
      </c>
      <c r="Q3424" s="10">
        <f t="shared" si="220"/>
        <v>842</v>
      </c>
    </row>
    <row r="3425" spans="2:17" ht="20.25" customHeight="1">
      <c r="B3425" s="10" t="str">
        <f t="shared" si="216"/>
        <v>چكمه ايمني نسوز842</v>
      </c>
      <c r="C3425" s="10" t="str">
        <f t="shared" si="217"/>
        <v>چكمه ايمني نسوز1402/10/16842</v>
      </c>
      <c r="D3425" s="10" t="str">
        <f>IFERROR(IF(تحویلی!$E$1="","",IF(NOSA!O3425=تحویلی!$E$1,تحویلی!$E$1&amp;COUNTIF(NOSA!$O$1:O3425,تحویلی!$E$1),"")),"")</f>
        <v/>
      </c>
      <c r="E3425" s="10" t="str">
        <f t="shared" si="218"/>
        <v>26906842</v>
      </c>
      <c r="F3425" s="10" t="str">
        <f>IFERROR(VLOOKUP(I3425,DATABASE!$N:$O,2,FALSE),"")</f>
        <v>چكمه ايمني نسوز</v>
      </c>
      <c r="G3425" s="154" t="s">
        <v>2949</v>
      </c>
      <c r="H3425" s="155">
        <v>26906</v>
      </c>
      <c r="I3425" s="154" t="s">
        <v>1784</v>
      </c>
      <c r="J3425" s="154" t="s">
        <v>1785</v>
      </c>
      <c r="K3425" s="156">
        <v>1</v>
      </c>
      <c r="L3425" s="154" t="s">
        <v>3</v>
      </c>
      <c r="M3425" s="154" t="s">
        <v>4</v>
      </c>
      <c r="N3425" s="154" t="s">
        <v>2685</v>
      </c>
      <c r="O3425" s="153">
        <v>842</v>
      </c>
      <c r="P3425" s="155">
        <v>1</v>
      </c>
      <c r="Q3425" s="10">
        <f t="shared" si="220"/>
        <v>842</v>
      </c>
    </row>
    <row r="3426" spans="2:17" ht="20.25" customHeight="1">
      <c r="B3426" s="10" t="str">
        <f t="shared" si="216"/>
        <v>پابند نسوز چرمي842</v>
      </c>
      <c r="C3426" s="10" t="str">
        <f t="shared" si="217"/>
        <v>پابند نسوز چرمي1402/10/16842</v>
      </c>
      <c r="D3426" s="10" t="str">
        <f>IFERROR(IF(تحویلی!$E$1="","",IF(NOSA!O3426=تحویلی!$E$1,تحویلی!$E$1&amp;COUNTIF(NOSA!$O$1:O3426,تحویلی!$E$1),"")),"")</f>
        <v/>
      </c>
      <c r="E3426" s="10" t="str">
        <f t="shared" si="218"/>
        <v>26906842</v>
      </c>
      <c r="F3426" s="10" t="str">
        <f>IFERROR(VLOOKUP(I3426,DATABASE!$N:$O,2,FALSE),"")</f>
        <v>پابند نسوز چرمي</v>
      </c>
      <c r="G3426" s="154" t="s">
        <v>2949</v>
      </c>
      <c r="H3426" s="155">
        <v>26906</v>
      </c>
      <c r="I3426" s="154" t="s">
        <v>1460</v>
      </c>
      <c r="J3426" s="154" t="s">
        <v>18</v>
      </c>
      <c r="K3426" s="156">
        <v>1</v>
      </c>
      <c r="L3426" s="154" t="s">
        <v>3</v>
      </c>
      <c r="M3426" s="154" t="s">
        <v>4</v>
      </c>
      <c r="N3426" s="154" t="s">
        <v>2685</v>
      </c>
      <c r="O3426" s="153">
        <v>842</v>
      </c>
      <c r="P3426" s="155">
        <v>1</v>
      </c>
      <c r="Q3426" s="10">
        <f t="shared" si="220"/>
        <v>842</v>
      </c>
    </row>
    <row r="3427" spans="2:17" ht="20.25" customHeight="1">
      <c r="B3427" s="10" t="str">
        <f t="shared" si="216"/>
        <v>دستكش ضد برش سبك624</v>
      </c>
      <c r="C3427" s="10" t="str">
        <f t="shared" si="217"/>
        <v>دستكش ضد برش سبك1402/10/16624</v>
      </c>
      <c r="D3427" s="10" t="str">
        <f>IFERROR(IF(تحویلی!$E$1="","",IF(NOSA!O3427=تحویلی!$E$1,تحویلی!$E$1&amp;COUNTIF(NOSA!$O$1:O3427,تحویلی!$E$1),"")),"")</f>
        <v/>
      </c>
      <c r="E3427" s="10" t="str">
        <f t="shared" si="218"/>
        <v>26907624</v>
      </c>
      <c r="F3427" s="10" t="str">
        <f>IFERROR(VLOOKUP(I3427,DATABASE!$N:$O,2,FALSE),"")</f>
        <v>دستكش ضد برش سبك</v>
      </c>
      <c r="G3427" s="154" t="s">
        <v>2949</v>
      </c>
      <c r="H3427" s="155">
        <v>26907</v>
      </c>
      <c r="I3427" s="154" t="s">
        <v>1442</v>
      </c>
      <c r="J3427" s="154" t="s">
        <v>22</v>
      </c>
      <c r="K3427" s="156">
        <v>1</v>
      </c>
      <c r="L3427" s="154" t="s">
        <v>3</v>
      </c>
      <c r="M3427" s="154" t="s">
        <v>133</v>
      </c>
      <c r="N3427" s="154" t="s">
        <v>226</v>
      </c>
      <c r="O3427" s="153">
        <v>624</v>
      </c>
      <c r="P3427" s="155">
        <v>1</v>
      </c>
      <c r="Q3427" s="10">
        <f t="shared" si="220"/>
        <v>624</v>
      </c>
    </row>
    <row r="3428" spans="2:17" ht="20.25" customHeight="1">
      <c r="B3428" s="10" t="str">
        <f t="shared" si="216"/>
        <v>دستكش ساق بلند نسوز718</v>
      </c>
      <c r="C3428" s="10" t="str">
        <f t="shared" si="217"/>
        <v>دستكش ساق بلند نسوز1402/10/16718</v>
      </c>
      <c r="D3428" s="10" t="str">
        <f>IFERROR(IF(تحویلی!$E$1="","",IF(NOSA!O3428=تحویلی!$E$1,تحویلی!$E$1&amp;COUNTIF(NOSA!$O$1:O3428,تحویلی!$E$1),"")),"")</f>
        <v/>
      </c>
      <c r="E3428" s="10" t="str">
        <f t="shared" si="218"/>
        <v>26908718</v>
      </c>
      <c r="F3428" s="10" t="str">
        <f>IFERROR(VLOOKUP(I3428,DATABASE!$N:$O,2,FALSE),"")</f>
        <v>دستكش ساق بلند نسوز</v>
      </c>
      <c r="G3428" s="154" t="s">
        <v>2949</v>
      </c>
      <c r="H3428" s="155">
        <v>26908</v>
      </c>
      <c r="I3428" s="154" t="s">
        <v>1461</v>
      </c>
      <c r="J3428" s="154" t="s">
        <v>34</v>
      </c>
      <c r="K3428" s="156">
        <v>1</v>
      </c>
      <c r="L3428" s="154" t="s">
        <v>3</v>
      </c>
      <c r="M3428" s="154" t="s">
        <v>19</v>
      </c>
      <c r="N3428" s="154" t="s">
        <v>293</v>
      </c>
      <c r="O3428" s="153">
        <v>718</v>
      </c>
      <c r="P3428" s="155">
        <v>1</v>
      </c>
      <c r="Q3428" s="10">
        <f t="shared" si="220"/>
        <v>718</v>
      </c>
    </row>
    <row r="3429" spans="2:17" ht="20.25" customHeight="1">
      <c r="B3429" s="10" t="str">
        <f t="shared" si="216"/>
        <v>718</v>
      </c>
      <c r="C3429" s="10" t="str">
        <f t="shared" si="217"/>
        <v>1402/10/16718</v>
      </c>
      <c r="D3429" s="10" t="str">
        <f>IFERROR(IF(تحویلی!$E$1="","",IF(NOSA!O3429=تحویلی!$E$1,تحویلی!$E$1&amp;COUNTIF(NOSA!$O$1:O3429,تحویلی!$E$1),"")),"")</f>
        <v/>
      </c>
      <c r="E3429" s="10" t="str">
        <f t="shared" si="218"/>
        <v>26908718</v>
      </c>
      <c r="F3429" s="10" t="str">
        <f>IFERROR(VLOOKUP(I3429,DATABASE!$N:$O,2,FALSE),"")</f>
        <v/>
      </c>
      <c r="G3429" s="3" t="s">
        <v>2949</v>
      </c>
      <c r="H3429" s="4">
        <v>26908</v>
      </c>
      <c r="I3429" s="3" t="s">
        <v>2699</v>
      </c>
      <c r="J3429" s="3" t="s">
        <v>7</v>
      </c>
      <c r="K3429" s="5">
        <v>1</v>
      </c>
      <c r="L3429" s="3" t="s">
        <v>8</v>
      </c>
      <c r="M3429" s="3" t="s">
        <v>19</v>
      </c>
      <c r="N3429" s="3" t="s">
        <v>293</v>
      </c>
      <c r="O3429" s="1">
        <v>718</v>
      </c>
      <c r="P3429" s="4">
        <v>1</v>
      </c>
      <c r="Q3429" s="10">
        <f t="shared" si="220"/>
        <v>718</v>
      </c>
    </row>
    <row r="3430" spans="2:17" ht="20.25" customHeight="1">
      <c r="B3430" s="10" t="str">
        <f t="shared" si="216"/>
        <v>لباس كار معمولي- شلوار673</v>
      </c>
      <c r="C3430" s="10" t="str">
        <f t="shared" si="217"/>
        <v>لباس كار معمولي- شلوار1402/10/16673</v>
      </c>
      <c r="D3430" s="10" t="str">
        <f>IFERROR(IF(تحویلی!$E$1="","",IF(NOSA!O3430=تحویلی!$E$1,تحویلی!$E$1&amp;COUNTIF(NOSA!$O$1:O3430,تحویلی!$E$1),"")),"")</f>
        <v/>
      </c>
      <c r="E3430" s="10" t="str">
        <f t="shared" si="218"/>
        <v>26910673</v>
      </c>
      <c r="F3430" s="10" t="str">
        <f>IFERROR(VLOOKUP(I3430,DATABASE!$N:$O,2,FALSE),"")</f>
        <v>لباس كار معمولي- شلوار</v>
      </c>
      <c r="G3430" s="3" t="s">
        <v>2949</v>
      </c>
      <c r="H3430" s="4">
        <v>26910</v>
      </c>
      <c r="I3430" s="3" t="s">
        <v>2350</v>
      </c>
      <c r="J3430" s="3" t="s">
        <v>2691</v>
      </c>
      <c r="K3430" s="5">
        <v>1</v>
      </c>
      <c r="L3430" s="3" t="s">
        <v>8</v>
      </c>
      <c r="M3430" s="3" t="s">
        <v>47</v>
      </c>
      <c r="N3430" s="3" t="s">
        <v>311</v>
      </c>
      <c r="O3430" s="1">
        <v>673</v>
      </c>
      <c r="P3430" s="4">
        <v>1</v>
      </c>
      <c r="Q3430" s="10">
        <f t="shared" si="220"/>
        <v>673</v>
      </c>
    </row>
    <row r="3431" spans="2:17" ht="20.25" customHeight="1">
      <c r="B3431" s="10" t="str">
        <f t="shared" si="216"/>
        <v>كلاه ايمني453</v>
      </c>
      <c r="C3431" s="10" t="str">
        <f t="shared" si="217"/>
        <v>كلاه ايمني1402/10/16453</v>
      </c>
      <c r="D3431" s="10" t="str">
        <f>IFERROR(IF(تحویلی!$E$1="","",IF(NOSA!O3431=تحویلی!$E$1,تحویلی!$E$1&amp;COUNTIF(NOSA!$O$1:O3431,تحویلی!$E$1),"")),"")</f>
        <v/>
      </c>
      <c r="E3431" s="10" t="str">
        <f t="shared" si="218"/>
        <v>26912453</v>
      </c>
      <c r="F3431" s="10" t="str">
        <f>IFERROR(VLOOKUP(I3431,DATABASE!$N:$O,2,FALSE),"")</f>
        <v>كلاه ايمني</v>
      </c>
      <c r="G3431" s="3" t="s">
        <v>2949</v>
      </c>
      <c r="H3431" s="4">
        <v>26912</v>
      </c>
      <c r="I3431" s="3" t="s">
        <v>1505</v>
      </c>
      <c r="J3431" s="3" t="s">
        <v>1628</v>
      </c>
      <c r="K3431" s="5">
        <v>1</v>
      </c>
      <c r="L3431" s="3" t="s">
        <v>8</v>
      </c>
      <c r="M3431" s="3" t="s">
        <v>266</v>
      </c>
      <c r="N3431" s="3" t="s">
        <v>722</v>
      </c>
      <c r="O3431" s="1">
        <v>453</v>
      </c>
      <c r="P3431" s="4">
        <v>1</v>
      </c>
      <c r="Q3431" s="10">
        <f t="shared" si="220"/>
        <v>453</v>
      </c>
    </row>
    <row r="3432" spans="2:17" ht="20.25" customHeight="1">
      <c r="B3432" s="10" t="str">
        <f t="shared" si="216"/>
        <v>كفش ايمني453</v>
      </c>
      <c r="C3432" s="10" t="str">
        <f t="shared" si="217"/>
        <v>كفش ايمني1402/10/16453</v>
      </c>
      <c r="D3432" s="10" t="str">
        <f>IFERROR(IF(تحویلی!$E$1="","",IF(NOSA!O3432=تحویلی!$E$1,تحویلی!$E$1&amp;COUNTIF(NOSA!$O$1:O3432,تحویلی!$E$1),"")),"")</f>
        <v/>
      </c>
      <c r="E3432" s="10" t="str">
        <f t="shared" si="218"/>
        <v>26912453</v>
      </c>
      <c r="F3432" s="10" t="str">
        <f>IFERROR(VLOOKUP(I3432,DATABASE!$N:$O,2,FALSE),"")</f>
        <v>كفش ايمني</v>
      </c>
      <c r="G3432" s="3" t="s">
        <v>2949</v>
      </c>
      <c r="H3432" s="4">
        <v>26912</v>
      </c>
      <c r="I3432" s="3" t="s">
        <v>1720</v>
      </c>
      <c r="J3432" s="3" t="s">
        <v>1721</v>
      </c>
      <c r="K3432" s="5">
        <v>1</v>
      </c>
      <c r="L3432" s="3" t="s">
        <v>3</v>
      </c>
      <c r="M3432" s="3" t="s">
        <v>266</v>
      </c>
      <c r="N3432" s="3" t="s">
        <v>722</v>
      </c>
      <c r="O3432" s="1">
        <v>453</v>
      </c>
      <c r="P3432" s="4">
        <v>1</v>
      </c>
      <c r="Q3432" s="10">
        <f t="shared" si="220"/>
        <v>453</v>
      </c>
    </row>
    <row r="3433" spans="2:17" ht="20.25" customHeight="1">
      <c r="B3433" s="10" t="str">
        <f t="shared" si="216"/>
        <v>دستكش ضد برش سبك820</v>
      </c>
      <c r="C3433" s="10" t="str">
        <f t="shared" si="217"/>
        <v>دستكش ضد برش سبك1402/10/16820</v>
      </c>
      <c r="D3433" s="10" t="str">
        <f>IFERROR(IF(تحویلی!$E$1="","",IF(NOSA!O3433=تحویلی!$E$1,تحویلی!$E$1&amp;COUNTIF(NOSA!$O$1:O3433,تحویلی!$E$1),"")),"")</f>
        <v/>
      </c>
      <c r="E3433" s="10" t="str">
        <f t="shared" si="218"/>
        <v>26913820</v>
      </c>
      <c r="F3433" s="10" t="str">
        <f>IFERROR(VLOOKUP(I3433,DATABASE!$N:$O,2,FALSE),"")</f>
        <v>دستكش ضد برش سبك</v>
      </c>
      <c r="G3433" s="3" t="s">
        <v>2949</v>
      </c>
      <c r="H3433" s="4">
        <v>26913</v>
      </c>
      <c r="I3433" s="3" t="s">
        <v>1442</v>
      </c>
      <c r="J3433" s="3" t="s">
        <v>22</v>
      </c>
      <c r="K3433" s="5">
        <v>1</v>
      </c>
      <c r="L3433" s="3" t="s">
        <v>3</v>
      </c>
      <c r="M3433" s="3" t="s">
        <v>40</v>
      </c>
      <c r="N3433" s="3" t="s">
        <v>1738</v>
      </c>
      <c r="O3433" s="1">
        <v>820</v>
      </c>
      <c r="P3433" s="4">
        <v>0</v>
      </c>
      <c r="Q3433" s="10">
        <f t="shared" si="220"/>
        <v>820</v>
      </c>
    </row>
    <row r="3434" spans="2:17" ht="20.25" customHeight="1">
      <c r="B3434" s="10" t="str">
        <f t="shared" si="216"/>
        <v>دستكش ضد برش سبك755</v>
      </c>
      <c r="C3434" s="10" t="str">
        <f t="shared" si="217"/>
        <v>دستكش ضد برش سبك1402/10/16755</v>
      </c>
      <c r="D3434" s="10" t="str">
        <f>IFERROR(IF(تحویلی!$E$1="","",IF(NOSA!O3434=تحویلی!$E$1,تحویلی!$E$1&amp;COUNTIF(NOSA!$O$1:O3434,تحویلی!$E$1),"")),"")</f>
        <v/>
      </c>
      <c r="E3434" s="10" t="str">
        <f t="shared" si="218"/>
        <v>26920755</v>
      </c>
      <c r="F3434" s="10" t="str">
        <f>IFERROR(VLOOKUP(I3434,DATABASE!$N:$O,2,FALSE),"")</f>
        <v>دستكش ضد برش سبك</v>
      </c>
      <c r="G3434" s="3" t="s">
        <v>2949</v>
      </c>
      <c r="H3434" s="4">
        <v>26920</v>
      </c>
      <c r="I3434" s="3" t="s">
        <v>1442</v>
      </c>
      <c r="J3434" s="3" t="s">
        <v>22</v>
      </c>
      <c r="K3434" s="5">
        <v>1</v>
      </c>
      <c r="L3434" s="3" t="s">
        <v>3</v>
      </c>
      <c r="M3434" s="3" t="s">
        <v>9</v>
      </c>
      <c r="N3434" s="3" t="s">
        <v>974</v>
      </c>
      <c r="O3434" s="1">
        <v>755</v>
      </c>
      <c r="P3434" s="4">
        <v>0</v>
      </c>
      <c r="Q3434" s="10">
        <f t="shared" si="220"/>
        <v>755</v>
      </c>
    </row>
    <row r="3435" spans="2:17" ht="20.25" customHeight="1">
      <c r="B3435" s="10" t="str">
        <f t="shared" si="216"/>
        <v>دستكش ضد برش سبك6</v>
      </c>
      <c r="C3435" s="10" t="str">
        <f t="shared" si="217"/>
        <v>دستكش ضد برش سبك1402/10/176</v>
      </c>
      <c r="D3435" s="10" t="str">
        <f>IFERROR(IF(تحویلی!$E$1="","",IF(NOSA!O3435=تحویلی!$E$1,تحویلی!$E$1&amp;COUNTIF(NOSA!$O$1:O3435,تحویلی!$E$1),"")),"")</f>
        <v/>
      </c>
      <c r="E3435" s="10" t="str">
        <f t="shared" si="218"/>
        <v>269306</v>
      </c>
      <c r="F3435" s="10" t="str">
        <f>IFERROR(VLOOKUP(I3435,DATABASE!$N:$O,2,FALSE),"")</f>
        <v>دستكش ضد برش سبك</v>
      </c>
      <c r="G3435" s="3" t="s">
        <v>2950</v>
      </c>
      <c r="H3435" s="4">
        <v>26930</v>
      </c>
      <c r="I3435" s="3" t="s">
        <v>1442</v>
      </c>
      <c r="J3435" s="3" t="s">
        <v>22</v>
      </c>
      <c r="K3435" s="5">
        <v>2</v>
      </c>
      <c r="L3435" s="3" t="s">
        <v>3</v>
      </c>
      <c r="M3435" s="3" t="s">
        <v>133</v>
      </c>
      <c r="N3435" s="3" t="s">
        <v>3271</v>
      </c>
      <c r="O3435" s="1">
        <v>6</v>
      </c>
      <c r="P3435" s="4">
        <v>0</v>
      </c>
      <c r="Q3435" s="10">
        <f t="shared" si="220"/>
        <v>6</v>
      </c>
    </row>
    <row r="3436" spans="2:17" ht="20.25" customHeight="1">
      <c r="B3436" s="10" t="str">
        <f t="shared" si="216"/>
        <v>كاپشن كارگري864</v>
      </c>
      <c r="C3436" s="10" t="str">
        <f t="shared" si="217"/>
        <v>كاپشن كارگري1402/10/17864</v>
      </c>
      <c r="D3436" s="10" t="str">
        <f>IFERROR(IF(تحویلی!$E$1="","",IF(NOSA!O3436=تحویلی!$E$1,تحویلی!$E$1&amp;COUNTIF(NOSA!$O$1:O3436,تحویلی!$E$1),"")),"")</f>
        <v/>
      </c>
      <c r="E3436" s="10" t="str">
        <f t="shared" si="218"/>
        <v>26937864</v>
      </c>
      <c r="F3436" s="10" t="str">
        <f>IFERROR(VLOOKUP(I3436,DATABASE!$N:$O,2,FALSE),"")</f>
        <v>كاپشن كارگري</v>
      </c>
      <c r="G3436" s="3" t="s">
        <v>2950</v>
      </c>
      <c r="H3436" s="4">
        <v>26937</v>
      </c>
      <c r="I3436" s="3" t="s">
        <v>2341</v>
      </c>
      <c r="J3436" s="3" t="s">
        <v>794</v>
      </c>
      <c r="K3436" s="5">
        <v>1</v>
      </c>
      <c r="L3436" s="3" t="s">
        <v>8</v>
      </c>
      <c r="M3436" s="3" t="s">
        <v>47</v>
      </c>
      <c r="N3436" s="3" t="s">
        <v>3215</v>
      </c>
      <c r="O3436" s="1">
        <v>864</v>
      </c>
      <c r="P3436" s="4">
        <v>0</v>
      </c>
      <c r="Q3436" s="10">
        <f t="shared" si="220"/>
        <v>864</v>
      </c>
    </row>
    <row r="3437" spans="2:17" ht="20.25" customHeight="1">
      <c r="B3437" s="10" t="str">
        <f t="shared" si="216"/>
        <v>دستكش ضد برش سبك838</v>
      </c>
      <c r="C3437" s="10" t="str">
        <f t="shared" si="217"/>
        <v>دستكش ضد برش سبك1402/10/17838</v>
      </c>
      <c r="D3437" s="10" t="str">
        <f>IFERROR(IF(تحویلی!$E$1="","",IF(NOSA!O3437=تحویلی!$E$1,تحویلی!$E$1&amp;COUNTIF(NOSA!$O$1:O3437,تحویلی!$E$1),"")),"")</f>
        <v/>
      </c>
      <c r="E3437" s="10" t="str">
        <f t="shared" si="218"/>
        <v>26946838</v>
      </c>
      <c r="F3437" s="10" t="str">
        <f>IFERROR(VLOOKUP(I3437,DATABASE!$N:$O,2,FALSE),"")</f>
        <v>دستكش ضد برش سبك</v>
      </c>
      <c r="G3437" s="3" t="s">
        <v>2950</v>
      </c>
      <c r="H3437" s="4">
        <v>26946</v>
      </c>
      <c r="I3437" s="3" t="s">
        <v>1442</v>
      </c>
      <c r="J3437" s="3" t="s">
        <v>22</v>
      </c>
      <c r="K3437" s="5">
        <v>1</v>
      </c>
      <c r="L3437" s="3" t="s">
        <v>3</v>
      </c>
      <c r="M3437" s="3" t="s">
        <v>40</v>
      </c>
      <c r="N3437" s="3" t="s">
        <v>3258</v>
      </c>
      <c r="O3437" s="1">
        <v>838</v>
      </c>
      <c r="P3437" s="4">
        <v>1</v>
      </c>
      <c r="Q3437" s="10">
        <f t="shared" si="220"/>
        <v>838</v>
      </c>
    </row>
    <row r="3438" spans="2:17" ht="20.25" customHeight="1">
      <c r="B3438" s="10" t="str">
        <f t="shared" si="216"/>
        <v>دستكش ضد برش سبك862</v>
      </c>
      <c r="C3438" s="10" t="str">
        <f t="shared" si="217"/>
        <v>دستكش ضد برش سبك1402/10/17862</v>
      </c>
      <c r="D3438" s="10" t="str">
        <f>IFERROR(IF(تحویلی!$E$1="","",IF(NOSA!O3438=تحویلی!$E$1,تحویلی!$E$1&amp;COUNTIF(NOSA!$O$1:O3438,تحویلی!$E$1),"")),"")</f>
        <v/>
      </c>
      <c r="E3438" s="10" t="str">
        <f t="shared" si="218"/>
        <v>26948862</v>
      </c>
      <c r="F3438" s="10" t="str">
        <f>IFERROR(VLOOKUP(I3438,DATABASE!$N:$O,2,FALSE),"")</f>
        <v>دستكش ضد برش سبك</v>
      </c>
      <c r="G3438" s="3" t="s">
        <v>2950</v>
      </c>
      <c r="H3438" s="4">
        <v>26948</v>
      </c>
      <c r="I3438" s="3" t="s">
        <v>1442</v>
      </c>
      <c r="J3438" s="3" t="s">
        <v>22</v>
      </c>
      <c r="K3438" s="5">
        <v>1</v>
      </c>
      <c r="L3438" s="3" t="s">
        <v>3</v>
      </c>
      <c r="M3438" s="3" t="s">
        <v>47</v>
      </c>
      <c r="N3438" s="3" t="s">
        <v>3255</v>
      </c>
      <c r="O3438" s="1">
        <v>862</v>
      </c>
      <c r="P3438" s="4">
        <v>0</v>
      </c>
      <c r="Q3438" s="10">
        <f t="shared" si="220"/>
        <v>862</v>
      </c>
    </row>
    <row r="3439" spans="2:17" ht="20.25" customHeight="1">
      <c r="B3439" s="10" t="str">
        <f t="shared" si="216"/>
        <v>دستكش ضد برش سبك70</v>
      </c>
      <c r="C3439" s="10" t="str">
        <f t="shared" si="217"/>
        <v>دستكش ضد برش سبك1402/10/1770</v>
      </c>
      <c r="D3439" s="10" t="str">
        <f>IFERROR(IF(تحویلی!$E$1="","",IF(NOSA!O3439=تحویلی!$E$1,تحویلی!$E$1&amp;COUNTIF(NOSA!$O$1:O3439,تحویلی!$E$1),"")),"")</f>
        <v/>
      </c>
      <c r="E3439" s="10" t="str">
        <f t="shared" si="218"/>
        <v>2695370</v>
      </c>
      <c r="F3439" s="10" t="str">
        <f>IFERROR(VLOOKUP(I3439,DATABASE!$N:$O,2,FALSE),"")</f>
        <v>دستكش ضد برش سبك</v>
      </c>
      <c r="G3439" s="3" t="s">
        <v>2950</v>
      </c>
      <c r="H3439" s="4">
        <v>26953</v>
      </c>
      <c r="I3439" s="3" t="s">
        <v>1442</v>
      </c>
      <c r="J3439" s="3" t="s">
        <v>22</v>
      </c>
      <c r="K3439" s="5">
        <v>1</v>
      </c>
      <c r="L3439" s="3" t="s">
        <v>3</v>
      </c>
      <c r="M3439" s="3" t="s">
        <v>4</v>
      </c>
      <c r="N3439" s="3" t="s">
        <v>2763</v>
      </c>
      <c r="O3439" s="1">
        <v>70</v>
      </c>
      <c r="P3439" s="4">
        <v>1</v>
      </c>
      <c r="Q3439" s="10">
        <f t="shared" si="220"/>
        <v>70</v>
      </c>
    </row>
    <row r="3440" spans="2:17" ht="20.25" customHeight="1">
      <c r="B3440" s="10" t="str">
        <f t="shared" si="216"/>
        <v>كفش ايمني697</v>
      </c>
      <c r="C3440" s="10" t="str">
        <f t="shared" si="217"/>
        <v>كفش ايمني1402/10/17697</v>
      </c>
      <c r="D3440" s="10" t="str">
        <f>IFERROR(IF(تحویلی!$E$1="","",IF(NOSA!O3440=تحویلی!$E$1,تحویلی!$E$1&amp;COUNTIF(NOSA!$O$1:O3440,تحویلی!$E$1),"")),"")</f>
        <v/>
      </c>
      <c r="E3440" s="10" t="str">
        <f t="shared" si="218"/>
        <v>26954697</v>
      </c>
      <c r="F3440" s="10" t="str">
        <f>IFERROR(VLOOKUP(I3440,DATABASE!$N:$O,2,FALSE),"")</f>
        <v>كفش ايمني</v>
      </c>
      <c r="G3440" s="3" t="s">
        <v>2950</v>
      </c>
      <c r="H3440" s="4">
        <v>26954</v>
      </c>
      <c r="I3440" s="3" t="s">
        <v>1720</v>
      </c>
      <c r="J3440" s="3" t="s">
        <v>1721</v>
      </c>
      <c r="K3440" s="5">
        <v>1</v>
      </c>
      <c r="L3440" s="3" t="s">
        <v>3</v>
      </c>
      <c r="M3440" s="3" t="s">
        <v>25</v>
      </c>
      <c r="N3440" s="3" t="s">
        <v>698</v>
      </c>
      <c r="O3440" s="1">
        <v>697</v>
      </c>
      <c r="P3440" s="4">
        <v>1</v>
      </c>
      <c r="Q3440" s="10">
        <f t="shared" si="220"/>
        <v>697</v>
      </c>
    </row>
    <row r="3441" spans="2:17" ht="20.25" customHeight="1">
      <c r="B3441" s="10" t="str">
        <f t="shared" si="216"/>
        <v>لباس كار نسوز(بلوز و شلوار)259</v>
      </c>
      <c r="C3441" s="10" t="str">
        <f t="shared" si="217"/>
        <v>لباس كار نسوز(بلوز و شلوار)1402/10/17259</v>
      </c>
      <c r="D3441" s="10" t="str">
        <f>IFERROR(IF(تحویلی!$E$1="","",IF(NOSA!O3441=تحویلی!$E$1,تحویلی!$E$1&amp;COUNTIF(NOSA!$O$1:O3441,تحویلی!$E$1),"")),"")</f>
        <v/>
      </c>
      <c r="E3441" s="10" t="str">
        <f t="shared" si="218"/>
        <v>26955259</v>
      </c>
      <c r="F3441" s="10" t="str">
        <f>IFERROR(VLOOKUP(I3441,DATABASE!$N:$O,2,FALSE),"")</f>
        <v>لباس كار نسوز(بلوز و شلوار)</v>
      </c>
      <c r="G3441" s="3" t="s">
        <v>2950</v>
      </c>
      <c r="H3441" s="4">
        <v>26955</v>
      </c>
      <c r="I3441" s="3" t="s">
        <v>1766</v>
      </c>
      <c r="J3441" s="3" t="s">
        <v>1767</v>
      </c>
      <c r="K3441" s="5">
        <v>1</v>
      </c>
      <c r="L3441" s="3" t="s">
        <v>28</v>
      </c>
      <c r="M3441" s="3" t="s">
        <v>4</v>
      </c>
      <c r="N3441" s="3" t="s">
        <v>3272</v>
      </c>
      <c r="O3441" s="1">
        <v>259</v>
      </c>
      <c r="P3441" s="4">
        <v>0</v>
      </c>
      <c r="Q3441" s="10">
        <f t="shared" si="220"/>
        <v>259</v>
      </c>
    </row>
    <row r="3442" spans="2:17" ht="20.25" customHeight="1">
      <c r="B3442" s="10" t="str">
        <f t="shared" si="216"/>
        <v>نقاب تيره محافظ صورت معمولي829</v>
      </c>
      <c r="C3442" s="10" t="str">
        <f t="shared" si="217"/>
        <v>نقاب تيره محافظ صورت معمولي1402/10/17829</v>
      </c>
      <c r="D3442" s="10" t="str">
        <f>IFERROR(IF(تحویلی!$E$1="","",IF(NOSA!O3442=تحویلی!$E$1,تحویلی!$E$1&amp;COUNTIF(NOSA!$O$1:O3442,تحویلی!$E$1),"")),"")</f>
        <v/>
      </c>
      <c r="E3442" s="10" t="str">
        <f t="shared" si="218"/>
        <v>26956829</v>
      </c>
      <c r="F3442" s="10" t="str">
        <f>IFERROR(VLOOKUP(I3442,DATABASE!$N:$O,2,FALSE),"")</f>
        <v>نقاب تيره محافظ صورت معمولي</v>
      </c>
      <c r="G3442" s="154" t="s">
        <v>2950</v>
      </c>
      <c r="H3442" s="155">
        <v>26956</v>
      </c>
      <c r="I3442" s="154" t="s">
        <v>1557</v>
      </c>
      <c r="J3442" s="154" t="s">
        <v>115</v>
      </c>
      <c r="K3442" s="156">
        <v>1</v>
      </c>
      <c r="L3442" s="154" t="s">
        <v>8</v>
      </c>
      <c r="M3442" s="154" t="s">
        <v>4</v>
      </c>
      <c r="N3442" s="154" t="s">
        <v>2797</v>
      </c>
      <c r="O3442" s="153">
        <v>829</v>
      </c>
      <c r="P3442" s="155">
        <v>1</v>
      </c>
      <c r="Q3442" s="10">
        <f t="shared" si="220"/>
        <v>829</v>
      </c>
    </row>
    <row r="3443" spans="2:17" ht="20.25" customHeight="1">
      <c r="B3443" s="10" t="str">
        <f t="shared" si="216"/>
        <v>دستكش ضد برش سبك427</v>
      </c>
      <c r="C3443" s="10" t="str">
        <f t="shared" si="217"/>
        <v>دستكش ضد برش سبك1402/10/17427</v>
      </c>
      <c r="D3443" s="10" t="str">
        <f>IFERROR(IF(تحویلی!$E$1="","",IF(NOSA!O3443=تحویلی!$E$1,تحویلی!$E$1&amp;COUNTIF(NOSA!$O$1:O3443,تحویلی!$E$1),"")),"")</f>
        <v/>
      </c>
      <c r="E3443" s="10" t="str">
        <f t="shared" si="218"/>
        <v>26960427</v>
      </c>
      <c r="F3443" s="10" t="str">
        <f>IFERROR(VLOOKUP(I3443,DATABASE!$N:$O,2,FALSE),"")</f>
        <v>دستكش ضد برش سبك</v>
      </c>
      <c r="G3443" s="154" t="s">
        <v>2950</v>
      </c>
      <c r="H3443" s="155">
        <v>26960</v>
      </c>
      <c r="I3443" s="154" t="s">
        <v>1442</v>
      </c>
      <c r="J3443" s="154" t="s">
        <v>22</v>
      </c>
      <c r="K3443" s="156">
        <v>1</v>
      </c>
      <c r="L3443" s="154" t="s">
        <v>3</v>
      </c>
      <c r="M3443" s="154" t="s">
        <v>9</v>
      </c>
      <c r="N3443" s="154" t="s">
        <v>23</v>
      </c>
      <c r="O3443" s="153">
        <v>427</v>
      </c>
      <c r="P3443" s="155">
        <v>0</v>
      </c>
      <c r="Q3443" s="10">
        <f t="shared" si="220"/>
        <v>427</v>
      </c>
    </row>
    <row r="3444" spans="2:17" ht="20.25" customHeight="1">
      <c r="B3444" s="10" t="str">
        <f t="shared" si="216"/>
        <v>دستكش ساق بلند نسوز624</v>
      </c>
      <c r="C3444" s="10" t="str">
        <f t="shared" si="217"/>
        <v>دستكش ساق بلند نسوز1402/10/17624</v>
      </c>
      <c r="D3444" s="10" t="str">
        <f>IFERROR(IF(تحویلی!$E$1="","",IF(NOSA!O3444=تحویلی!$E$1,تحویلی!$E$1&amp;COUNTIF(NOSA!$O$1:O3444,تحویلی!$E$1),"")),"")</f>
        <v/>
      </c>
      <c r="E3444" s="10" t="str">
        <f t="shared" si="218"/>
        <v>26961624</v>
      </c>
      <c r="F3444" s="10" t="str">
        <f>IFERROR(VLOOKUP(I3444,DATABASE!$N:$O,2,FALSE),"")</f>
        <v>دستكش ساق بلند نسوز</v>
      </c>
      <c r="G3444" s="154" t="s">
        <v>2950</v>
      </c>
      <c r="H3444" s="155">
        <v>26961</v>
      </c>
      <c r="I3444" s="154" t="s">
        <v>1461</v>
      </c>
      <c r="J3444" s="154" t="s">
        <v>34</v>
      </c>
      <c r="K3444" s="156">
        <v>1</v>
      </c>
      <c r="L3444" s="154" t="s">
        <v>3</v>
      </c>
      <c r="M3444" s="154" t="s">
        <v>25</v>
      </c>
      <c r="N3444" s="154" t="s">
        <v>226</v>
      </c>
      <c r="O3444" s="153">
        <v>624</v>
      </c>
      <c r="P3444" s="155">
        <v>1</v>
      </c>
      <c r="Q3444" s="10">
        <f t="shared" si="220"/>
        <v>624</v>
      </c>
    </row>
    <row r="3445" spans="2:17" ht="20.25" customHeight="1">
      <c r="B3445" s="10" t="str">
        <f t="shared" si="216"/>
        <v>لباس زير زمستاني- بلوز و شلوار694</v>
      </c>
      <c r="C3445" s="10" t="str">
        <f t="shared" si="217"/>
        <v>لباس زير زمستاني- بلوز و شلوار1402/10/18694</v>
      </c>
      <c r="D3445" s="10" t="str">
        <f>IFERROR(IF(تحویلی!$E$1="","",IF(NOSA!O3445=تحویلی!$E$1,تحویلی!$E$1&amp;COUNTIF(NOSA!$O$1:O3445,تحویلی!$E$1),"")),"")</f>
        <v/>
      </c>
      <c r="E3445" s="10" t="str">
        <f t="shared" si="218"/>
        <v>26968694</v>
      </c>
      <c r="F3445" s="10" t="str">
        <f>IFERROR(VLOOKUP(I3445,DATABASE!$N:$O,2,FALSE),"")</f>
        <v>لباس زير زمستاني- بلوز و شلوار</v>
      </c>
      <c r="G3445" s="154" t="s">
        <v>2951</v>
      </c>
      <c r="H3445" s="155">
        <v>26968</v>
      </c>
      <c r="I3445" s="154" t="s">
        <v>2361</v>
      </c>
      <c r="J3445" s="154" t="s">
        <v>2826</v>
      </c>
      <c r="K3445" s="156">
        <v>1</v>
      </c>
      <c r="L3445" s="154" t="s">
        <v>28</v>
      </c>
      <c r="M3445" s="154" t="s">
        <v>47</v>
      </c>
      <c r="N3445" s="154" t="s">
        <v>128</v>
      </c>
      <c r="O3445" s="153">
        <v>694</v>
      </c>
      <c r="P3445" s="155">
        <v>0</v>
      </c>
      <c r="Q3445" s="10">
        <f t="shared" si="220"/>
        <v>694</v>
      </c>
    </row>
    <row r="3446" spans="2:17" ht="20.25" customHeight="1">
      <c r="B3446" s="10" t="str">
        <f t="shared" si="216"/>
        <v>573</v>
      </c>
      <c r="C3446" s="10" t="str">
        <f t="shared" si="217"/>
        <v>1402/10/18573</v>
      </c>
      <c r="D3446" s="10" t="str">
        <f>IFERROR(IF(تحویلی!$E$1="","",IF(NOSA!O3446=تحویلی!$E$1,تحویلی!$E$1&amp;COUNTIF(NOSA!$O$1:O3446,تحویلی!$E$1),"")),"")</f>
        <v/>
      </c>
      <c r="E3446" s="10" t="str">
        <f t="shared" si="218"/>
        <v>26971573</v>
      </c>
      <c r="F3446" s="10" t="str">
        <f>IFERROR(VLOOKUP(I3446,DATABASE!$N:$O,2,FALSE),"")</f>
        <v/>
      </c>
      <c r="G3446" s="154" t="s">
        <v>2951</v>
      </c>
      <c r="H3446" s="155">
        <v>26971</v>
      </c>
      <c r="I3446" s="154" t="s">
        <v>2699</v>
      </c>
      <c r="J3446" s="154" t="s">
        <v>7</v>
      </c>
      <c r="K3446" s="156">
        <v>1</v>
      </c>
      <c r="L3446" s="154" t="s">
        <v>8</v>
      </c>
      <c r="M3446" s="154" t="s">
        <v>19</v>
      </c>
      <c r="N3446" s="154" t="s">
        <v>104</v>
      </c>
      <c r="O3446" s="153">
        <v>573</v>
      </c>
      <c r="P3446" s="155">
        <v>1</v>
      </c>
      <c r="Q3446" s="10">
        <f t="shared" si="220"/>
        <v>573</v>
      </c>
    </row>
    <row r="3447" spans="2:17" ht="20.25" customHeight="1">
      <c r="B3447" s="10" t="str">
        <f t="shared" si="216"/>
        <v>دستكش ضد برش سبك573</v>
      </c>
      <c r="C3447" s="10" t="str">
        <f t="shared" si="217"/>
        <v>دستكش ضد برش سبك1402/10/18573</v>
      </c>
      <c r="D3447" s="10" t="str">
        <f>IFERROR(IF(تحویلی!$E$1="","",IF(NOSA!O3447=تحویلی!$E$1,تحویلی!$E$1&amp;COUNTIF(NOSA!$O$1:O3447,تحویلی!$E$1),"")),"")</f>
        <v/>
      </c>
      <c r="E3447" s="10" t="str">
        <f t="shared" si="218"/>
        <v>26971573</v>
      </c>
      <c r="F3447" s="10" t="str">
        <f>IFERROR(VLOOKUP(I3447,DATABASE!$N:$O,2,FALSE),"")</f>
        <v>دستكش ضد برش سبك</v>
      </c>
      <c r="G3447" s="154" t="s">
        <v>2951</v>
      </c>
      <c r="H3447" s="155">
        <v>26971</v>
      </c>
      <c r="I3447" s="154" t="s">
        <v>1442</v>
      </c>
      <c r="J3447" s="154" t="s">
        <v>22</v>
      </c>
      <c r="K3447" s="156">
        <v>1</v>
      </c>
      <c r="L3447" s="154" t="s">
        <v>3</v>
      </c>
      <c r="M3447" s="154" t="s">
        <v>19</v>
      </c>
      <c r="N3447" s="154" t="s">
        <v>104</v>
      </c>
      <c r="O3447" s="153">
        <v>573</v>
      </c>
      <c r="P3447" s="155">
        <v>1</v>
      </c>
      <c r="Q3447" s="10">
        <f t="shared" si="220"/>
        <v>573</v>
      </c>
    </row>
    <row r="3448" spans="2:17" ht="20.25" customHeight="1">
      <c r="B3448" s="10" t="str">
        <f t="shared" si="216"/>
        <v>دستكش ضد برش سبك360</v>
      </c>
      <c r="C3448" s="10" t="str">
        <f t="shared" si="217"/>
        <v>دستكش ضد برش سبك1402/10/18360</v>
      </c>
      <c r="D3448" s="10" t="str">
        <f>IFERROR(IF(تحویلی!$E$1="","",IF(NOSA!O3448=تحویلی!$E$1,تحویلی!$E$1&amp;COUNTIF(NOSA!$O$1:O3448,تحویلی!$E$1),"")),"")</f>
        <v/>
      </c>
      <c r="E3448" s="10" t="str">
        <f t="shared" si="218"/>
        <v>26975360</v>
      </c>
      <c r="F3448" s="10" t="str">
        <f>IFERROR(VLOOKUP(I3448,DATABASE!$N:$O,2,FALSE),"")</f>
        <v>دستكش ضد برش سبك</v>
      </c>
      <c r="G3448" s="154" t="s">
        <v>2951</v>
      </c>
      <c r="H3448" s="155">
        <v>26975</v>
      </c>
      <c r="I3448" s="154" t="s">
        <v>1442</v>
      </c>
      <c r="J3448" s="154" t="s">
        <v>22</v>
      </c>
      <c r="K3448" s="156">
        <v>1</v>
      </c>
      <c r="L3448" s="154" t="s">
        <v>3</v>
      </c>
      <c r="M3448" s="154" t="s">
        <v>202</v>
      </c>
      <c r="N3448" s="154" t="s">
        <v>360</v>
      </c>
      <c r="O3448" s="153">
        <v>360</v>
      </c>
      <c r="P3448" s="155">
        <v>0</v>
      </c>
      <c r="Q3448" s="10">
        <f t="shared" si="220"/>
        <v>360</v>
      </c>
    </row>
    <row r="3449" spans="2:17" ht="20.25" customHeight="1">
      <c r="B3449" s="10" t="str">
        <f t="shared" si="216"/>
        <v>كفش ايمني94</v>
      </c>
      <c r="C3449" s="10" t="str">
        <f t="shared" si="217"/>
        <v>كفش ايمني1402/10/1894</v>
      </c>
      <c r="D3449" s="10" t="str">
        <f>IFERROR(IF(تحویلی!$E$1="","",IF(NOSA!O3449=تحویلی!$E$1,تحویلی!$E$1&amp;COUNTIF(NOSA!$O$1:O3449,تحویلی!$E$1),"")),"")</f>
        <v/>
      </c>
      <c r="E3449" s="10" t="str">
        <f t="shared" si="218"/>
        <v>2698394</v>
      </c>
      <c r="F3449" s="10" t="str">
        <f>IFERROR(VLOOKUP(I3449,DATABASE!$N:$O,2,FALSE),"")</f>
        <v>كفش ايمني</v>
      </c>
      <c r="G3449" s="3" t="s">
        <v>2951</v>
      </c>
      <c r="H3449" s="4">
        <v>26983</v>
      </c>
      <c r="I3449" s="3" t="s">
        <v>1526</v>
      </c>
      <c r="J3449" s="3" t="s">
        <v>1729</v>
      </c>
      <c r="K3449" s="5">
        <v>1</v>
      </c>
      <c r="L3449" s="3" t="s">
        <v>3</v>
      </c>
      <c r="M3449" s="3" t="s">
        <v>25</v>
      </c>
      <c r="N3449" s="3" t="s">
        <v>297</v>
      </c>
      <c r="O3449" s="1">
        <v>94</v>
      </c>
      <c r="P3449" s="4">
        <v>1</v>
      </c>
      <c r="Q3449" s="10">
        <f t="shared" si="220"/>
        <v>94</v>
      </c>
    </row>
    <row r="3450" spans="2:17" ht="20.25" customHeight="1">
      <c r="B3450" s="10" t="str">
        <f t="shared" si="216"/>
        <v xml:space="preserve"> لباس كار (بلوز) 867</v>
      </c>
      <c r="C3450" s="10" t="str">
        <f t="shared" si="217"/>
        <v xml:space="preserve"> لباس كار (بلوز) 1402/10/18867</v>
      </c>
      <c r="D3450" s="10" t="str">
        <f>IFERROR(IF(تحویلی!$E$1="","",IF(NOSA!O3450=تحویلی!$E$1,تحویلی!$E$1&amp;COUNTIF(NOSA!$O$1:O3450,تحویلی!$E$1),"")),"")</f>
        <v/>
      </c>
      <c r="E3450" s="10" t="str">
        <f t="shared" si="218"/>
        <v>26984867</v>
      </c>
      <c r="F3450" s="10" t="str">
        <f>IFERROR(VLOOKUP(I3450,DATABASE!$N:$O,2,FALSE),"")</f>
        <v xml:space="preserve"> لباس كار (بلوز) </v>
      </c>
      <c r="G3450" s="3" t="s">
        <v>2951</v>
      </c>
      <c r="H3450" s="4">
        <v>26984</v>
      </c>
      <c r="I3450" s="3" t="s">
        <v>2309</v>
      </c>
      <c r="J3450" s="3" t="s">
        <v>3273</v>
      </c>
      <c r="K3450" s="5">
        <v>1</v>
      </c>
      <c r="L3450" s="3" t="s">
        <v>8</v>
      </c>
      <c r="M3450" s="3" t="s">
        <v>25</v>
      </c>
      <c r="N3450" s="3" t="s">
        <v>3256</v>
      </c>
      <c r="O3450" s="1">
        <v>867</v>
      </c>
      <c r="P3450" s="4">
        <v>0</v>
      </c>
      <c r="Q3450" s="10">
        <f t="shared" si="220"/>
        <v>867</v>
      </c>
    </row>
    <row r="3451" spans="2:17" ht="20.25" customHeight="1">
      <c r="B3451" s="10" t="str">
        <f t="shared" si="216"/>
        <v>دستكش ساق بلند نسوز313</v>
      </c>
      <c r="C3451" s="10" t="str">
        <f t="shared" si="217"/>
        <v>دستكش ساق بلند نسوز1402/10/18313</v>
      </c>
      <c r="D3451" s="10" t="str">
        <f>IFERROR(IF(تحویلی!$E$1="","",IF(NOSA!O3451=تحویلی!$E$1,تحویلی!$E$1&amp;COUNTIF(NOSA!$O$1:O3451,تحویلی!$E$1),"")),"")</f>
        <v/>
      </c>
      <c r="E3451" s="10" t="str">
        <f t="shared" si="218"/>
        <v>26988313</v>
      </c>
      <c r="F3451" s="10" t="str">
        <f>IFERROR(VLOOKUP(I3451,DATABASE!$N:$O,2,FALSE),"")</f>
        <v>دستكش ساق بلند نسوز</v>
      </c>
      <c r="G3451" s="3" t="s">
        <v>2951</v>
      </c>
      <c r="H3451" s="4">
        <v>26988</v>
      </c>
      <c r="I3451" s="3" t="s">
        <v>1461</v>
      </c>
      <c r="J3451" s="3" t="s">
        <v>34</v>
      </c>
      <c r="K3451" s="5">
        <v>1</v>
      </c>
      <c r="L3451" s="3" t="s">
        <v>3</v>
      </c>
      <c r="M3451" s="3" t="s">
        <v>9</v>
      </c>
      <c r="N3451" s="3" t="s">
        <v>125</v>
      </c>
      <c r="O3451" s="1">
        <v>313</v>
      </c>
      <c r="P3451" s="4">
        <v>1</v>
      </c>
      <c r="Q3451" s="10">
        <f t="shared" si="220"/>
        <v>313</v>
      </c>
    </row>
    <row r="3452" spans="2:17" ht="20.25" customHeight="1">
      <c r="B3452" s="10" t="str">
        <f t="shared" si="216"/>
        <v>دستكش ضد برش سبك313</v>
      </c>
      <c r="C3452" s="10" t="str">
        <f t="shared" si="217"/>
        <v>دستكش ضد برش سبك1402/10/18313</v>
      </c>
      <c r="D3452" s="10" t="str">
        <f>IFERROR(IF(تحویلی!$E$1="","",IF(NOSA!O3452=تحویلی!$E$1,تحویلی!$E$1&amp;COUNTIF(NOSA!$O$1:O3452,تحویلی!$E$1),"")),"")</f>
        <v/>
      </c>
      <c r="E3452" s="10" t="str">
        <f t="shared" si="218"/>
        <v>26988313</v>
      </c>
      <c r="F3452" s="10" t="str">
        <f>IFERROR(VLOOKUP(I3452,DATABASE!$N:$O,2,FALSE),"")</f>
        <v>دستكش ضد برش سبك</v>
      </c>
      <c r="G3452" s="3" t="s">
        <v>2951</v>
      </c>
      <c r="H3452" s="4">
        <v>26988</v>
      </c>
      <c r="I3452" s="3" t="s">
        <v>1442</v>
      </c>
      <c r="J3452" s="3" t="s">
        <v>22</v>
      </c>
      <c r="K3452" s="5">
        <v>1</v>
      </c>
      <c r="L3452" s="3" t="s">
        <v>3</v>
      </c>
      <c r="M3452" s="3" t="s">
        <v>9</v>
      </c>
      <c r="N3452" s="3" t="s">
        <v>125</v>
      </c>
      <c r="O3452" s="1">
        <v>313</v>
      </c>
      <c r="P3452" s="4">
        <v>1</v>
      </c>
      <c r="Q3452" s="10">
        <f t="shared" si="220"/>
        <v>313</v>
      </c>
    </row>
    <row r="3453" spans="2:17" ht="20.25" customHeight="1">
      <c r="B3453" s="10" t="str">
        <f t="shared" ref="B3453:B3516" si="221">F3453&amp;Q3453</f>
        <v>دستكش ساق بلند نسوز69</v>
      </c>
      <c r="C3453" s="10" t="str">
        <f t="shared" ref="C3453:C3516" si="222">F3453&amp;G3453&amp;O3453</f>
        <v>دستكش ساق بلند نسوز1402/10/1869</v>
      </c>
      <c r="D3453" s="10" t="str">
        <f>IFERROR(IF(تحویلی!$E$1="","",IF(NOSA!O3453=تحویلی!$E$1,تحویلی!$E$1&amp;COUNTIF(NOSA!$O$1:O3453,تحویلی!$E$1),"")),"")</f>
        <v/>
      </c>
      <c r="E3453" s="10" t="str">
        <f t="shared" ref="E3453:E3516" si="223">H3453&amp;O3453</f>
        <v>2699469</v>
      </c>
      <c r="F3453" s="10" t="str">
        <f>IFERROR(VLOOKUP(I3453,DATABASE!$N:$O,2,FALSE),"")</f>
        <v>دستكش ساق بلند نسوز</v>
      </c>
      <c r="G3453" s="3" t="s">
        <v>2951</v>
      </c>
      <c r="H3453" s="4">
        <v>26994</v>
      </c>
      <c r="I3453" s="3" t="s">
        <v>1461</v>
      </c>
      <c r="J3453" s="3" t="s">
        <v>34</v>
      </c>
      <c r="K3453" s="5">
        <v>1</v>
      </c>
      <c r="L3453" s="3" t="s">
        <v>3</v>
      </c>
      <c r="M3453" s="3" t="s">
        <v>19</v>
      </c>
      <c r="N3453" s="3" t="s">
        <v>2784</v>
      </c>
      <c r="O3453" s="1">
        <v>69</v>
      </c>
      <c r="P3453" s="4">
        <v>1</v>
      </c>
      <c r="Q3453" s="10">
        <f t="shared" si="220"/>
        <v>69</v>
      </c>
    </row>
    <row r="3454" spans="2:17" ht="20.25" customHeight="1">
      <c r="B3454" s="10" t="str">
        <f t="shared" si="221"/>
        <v>رابط فنري نقاب كلاه ايمني584</v>
      </c>
      <c r="C3454" s="10" t="str">
        <f t="shared" si="222"/>
        <v>رابط فنري نقاب كلاه ايمني1402/10/18584</v>
      </c>
      <c r="D3454" s="10" t="str">
        <f>IFERROR(IF(تحویلی!$E$1="","",IF(NOSA!O3454=تحویلی!$E$1,تحویلی!$E$1&amp;COUNTIF(NOSA!$O$1:O3454,تحویلی!$E$1),"")),"")</f>
        <v/>
      </c>
      <c r="E3454" s="10" t="str">
        <f t="shared" si="223"/>
        <v>26995584</v>
      </c>
      <c r="F3454" s="10" t="str">
        <f>IFERROR(VLOOKUP(I3454,DATABASE!$N:$O,2,FALSE),"")</f>
        <v>رابط فنري نقاب كلاه ايمني</v>
      </c>
      <c r="G3454" s="3" t="s">
        <v>2951</v>
      </c>
      <c r="H3454" s="4">
        <v>26995</v>
      </c>
      <c r="I3454" s="3" t="s">
        <v>1454</v>
      </c>
      <c r="J3454" s="3" t="s">
        <v>135</v>
      </c>
      <c r="K3454" s="5">
        <v>1</v>
      </c>
      <c r="L3454" s="3" t="s">
        <v>8</v>
      </c>
      <c r="M3454" s="3" t="s">
        <v>19</v>
      </c>
      <c r="N3454" s="3" t="s">
        <v>3274</v>
      </c>
      <c r="O3454" s="1">
        <v>584</v>
      </c>
      <c r="P3454" s="4">
        <v>1</v>
      </c>
      <c r="Q3454" s="10">
        <f t="shared" si="220"/>
        <v>584</v>
      </c>
    </row>
    <row r="3455" spans="2:17" ht="20.25" customHeight="1">
      <c r="B3455" s="10" t="str">
        <f t="shared" si="221"/>
        <v>584</v>
      </c>
      <c r="C3455" s="10" t="str">
        <f t="shared" si="222"/>
        <v>1402/10/18584</v>
      </c>
      <c r="D3455" s="10" t="str">
        <f>IFERROR(IF(تحویلی!$E$1="","",IF(NOSA!O3455=تحویلی!$E$1,تحویلی!$E$1&amp;COUNTIF(NOSA!$O$1:O3455,تحویلی!$E$1),"")),"")</f>
        <v/>
      </c>
      <c r="E3455" s="10" t="str">
        <f t="shared" si="223"/>
        <v>26995584</v>
      </c>
      <c r="F3455" s="10" t="str">
        <f>IFERROR(VLOOKUP(I3455,DATABASE!$N:$O,2,FALSE),"")</f>
        <v/>
      </c>
      <c r="G3455" s="3" t="s">
        <v>2951</v>
      </c>
      <c r="H3455" s="4">
        <v>26995</v>
      </c>
      <c r="I3455" s="3" t="s">
        <v>2699</v>
      </c>
      <c r="J3455" s="3" t="s">
        <v>7</v>
      </c>
      <c r="K3455" s="5">
        <v>1</v>
      </c>
      <c r="L3455" s="3" t="s">
        <v>8</v>
      </c>
      <c r="M3455" s="3" t="s">
        <v>19</v>
      </c>
      <c r="N3455" s="3" t="s">
        <v>3274</v>
      </c>
      <c r="O3455" s="1">
        <v>584</v>
      </c>
      <c r="P3455" s="4">
        <v>1</v>
      </c>
      <c r="Q3455" s="10">
        <f t="shared" si="220"/>
        <v>584</v>
      </c>
    </row>
    <row r="3456" spans="2:17" ht="20.25" customHeight="1">
      <c r="B3456" s="10" t="str">
        <f t="shared" si="221"/>
        <v>دستكش ساق بلند نسوز584</v>
      </c>
      <c r="C3456" s="10" t="str">
        <f t="shared" si="222"/>
        <v>دستكش ساق بلند نسوز1402/10/18584</v>
      </c>
      <c r="D3456" s="10" t="str">
        <f>IFERROR(IF(تحویلی!$E$1="","",IF(NOSA!O3456=تحویلی!$E$1,تحویلی!$E$1&amp;COUNTIF(NOSA!$O$1:O3456,تحویلی!$E$1),"")),"")</f>
        <v/>
      </c>
      <c r="E3456" s="10" t="str">
        <f t="shared" si="223"/>
        <v>26995584</v>
      </c>
      <c r="F3456" s="10" t="str">
        <f>IFERROR(VLOOKUP(I3456,DATABASE!$N:$O,2,FALSE),"")</f>
        <v>دستكش ساق بلند نسوز</v>
      </c>
      <c r="G3456" s="3" t="s">
        <v>2951</v>
      </c>
      <c r="H3456" s="4">
        <v>26995</v>
      </c>
      <c r="I3456" s="3" t="s">
        <v>1461</v>
      </c>
      <c r="J3456" s="3" t="s">
        <v>34</v>
      </c>
      <c r="K3456" s="5">
        <v>1</v>
      </c>
      <c r="L3456" s="3" t="s">
        <v>3</v>
      </c>
      <c r="M3456" s="3" t="s">
        <v>19</v>
      </c>
      <c r="N3456" s="3" t="s">
        <v>3274</v>
      </c>
      <c r="O3456" s="1">
        <v>584</v>
      </c>
      <c r="P3456" s="4">
        <v>1</v>
      </c>
      <c r="Q3456" s="10">
        <f t="shared" si="220"/>
        <v>584</v>
      </c>
    </row>
    <row r="3457" spans="2:17" ht="20.25" customHeight="1">
      <c r="B3457" s="10" t="str">
        <f t="shared" si="221"/>
        <v>كلاه ايمني584</v>
      </c>
      <c r="C3457" s="10" t="str">
        <f t="shared" si="222"/>
        <v>كلاه ايمني1402/10/18584</v>
      </c>
      <c r="D3457" s="10" t="str">
        <f>IFERROR(IF(تحویلی!$E$1="","",IF(NOSA!O3457=تحویلی!$E$1,تحویلی!$E$1&amp;COUNTIF(NOSA!$O$1:O3457,تحویلی!$E$1),"")),"")</f>
        <v/>
      </c>
      <c r="E3457" s="10" t="str">
        <f t="shared" si="223"/>
        <v>26995584</v>
      </c>
      <c r="F3457" s="10" t="str">
        <f>IFERROR(VLOOKUP(I3457,DATABASE!$N:$O,2,FALSE),"")</f>
        <v>كلاه ايمني</v>
      </c>
      <c r="G3457" s="3" t="s">
        <v>2951</v>
      </c>
      <c r="H3457" s="4">
        <v>26995</v>
      </c>
      <c r="I3457" s="3" t="s">
        <v>1505</v>
      </c>
      <c r="J3457" s="3" t="s">
        <v>1628</v>
      </c>
      <c r="K3457" s="5">
        <v>1</v>
      </c>
      <c r="L3457" s="3" t="s">
        <v>8</v>
      </c>
      <c r="M3457" s="3" t="s">
        <v>19</v>
      </c>
      <c r="N3457" s="3" t="s">
        <v>3274</v>
      </c>
      <c r="O3457" s="1">
        <v>584</v>
      </c>
      <c r="P3457" s="4">
        <v>1</v>
      </c>
      <c r="Q3457" s="10">
        <f t="shared" si="220"/>
        <v>584</v>
      </c>
    </row>
    <row r="3458" spans="2:17" ht="20.25" customHeight="1">
      <c r="B3458" s="10" t="str">
        <f t="shared" si="221"/>
        <v>كفش ايمني عايق برق608</v>
      </c>
      <c r="C3458" s="10" t="str">
        <f t="shared" si="222"/>
        <v>كفش ايمني عايق برق1402/10/18608</v>
      </c>
      <c r="D3458" s="10" t="str">
        <f>IFERROR(IF(تحویلی!$E$1="","",IF(NOSA!O3458=تحویلی!$E$1,تحویلی!$E$1&amp;COUNTIF(NOSA!$O$1:O3458,تحویلی!$E$1),"")),"")</f>
        <v/>
      </c>
      <c r="E3458" s="10" t="str">
        <f t="shared" si="223"/>
        <v>26996608</v>
      </c>
      <c r="F3458" s="10" t="str">
        <f>IFERROR(VLOOKUP(I3458,DATABASE!$N:$O,2,FALSE),"")</f>
        <v>كفش ايمني عايق برق</v>
      </c>
      <c r="G3458" s="3" t="s">
        <v>2951</v>
      </c>
      <c r="H3458" s="4">
        <v>26996</v>
      </c>
      <c r="I3458" s="3" t="s">
        <v>1610</v>
      </c>
      <c r="J3458" s="3" t="s">
        <v>1689</v>
      </c>
      <c r="K3458" s="5">
        <v>1</v>
      </c>
      <c r="L3458" s="3" t="s">
        <v>3</v>
      </c>
      <c r="M3458" s="3" t="s">
        <v>102</v>
      </c>
      <c r="N3458" s="3" t="s">
        <v>3246</v>
      </c>
      <c r="O3458" s="1">
        <v>608</v>
      </c>
      <c r="P3458" s="4">
        <v>1</v>
      </c>
      <c r="Q3458" s="10">
        <f t="shared" si="220"/>
        <v>608</v>
      </c>
    </row>
    <row r="3459" spans="2:17" ht="20.25" customHeight="1">
      <c r="B3459" s="10" t="str">
        <f t="shared" si="221"/>
        <v>829</v>
      </c>
      <c r="C3459" s="10" t="str">
        <f t="shared" si="222"/>
        <v>1402/10/18829</v>
      </c>
      <c r="D3459" s="10" t="str">
        <f>IFERROR(IF(تحویلی!$E$1="","",IF(NOSA!O3459=تحویلی!$E$1,تحویلی!$E$1&amp;COUNTIF(NOSA!$O$1:O3459,تحویلی!$E$1),"")),"")</f>
        <v/>
      </c>
      <c r="E3459" s="10" t="str">
        <f t="shared" si="223"/>
        <v>26999829</v>
      </c>
      <c r="F3459" s="10" t="str">
        <f>IFERROR(VLOOKUP(I3459,DATABASE!$N:$O,2,FALSE),"")</f>
        <v/>
      </c>
      <c r="G3459" s="3" t="s">
        <v>2951</v>
      </c>
      <c r="H3459" s="4">
        <v>26999</v>
      </c>
      <c r="I3459" s="3" t="s">
        <v>2699</v>
      </c>
      <c r="J3459" s="3" t="s">
        <v>7</v>
      </c>
      <c r="K3459" s="5">
        <v>1</v>
      </c>
      <c r="L3459" s="3" t="s">
        <v>8</v>
      </c>
      <c r="M3459" s="3" t="s">
        <v>4</v>
      </c>
      <c r="N3459" s="3" t="s">
        <v>2797</v>
      </c>
      <c r="O3459" s="1">
        <v>829</v>
      </c>
      <c r="P3459" s="4">
        <v>0</v>
      </c>
      <c r="Q3459" s="10">
        <f t="shared" si="220"/>
        <v>829</v>
      </c>
    </row>
    <row r="3460" spans="2:17" ht="20.25" customHeight="1">
      <c r="B3460" s="10" t="str">
        <f t="shared" si="221"/>
        <v>دستكش ضد برش سبك478</v>
      </c>
      <c r="C3460" s="10" t="str">
        <f t="shared" si="222"/>
        <v>دستكش ضد برش سبك1402/10/19478</v>
      </c>
      <c r="D3460" s="10" t="str">
        <f>IFERROR(IF(تحویلی!$E$1="","",IF(NOSA!O3460=تحویلی!$E$1,تحویلی!$E$1&amp;COUNTIF(NOSA!$O$1:O3460,تحویلی!$E$1),"")),"")</f>
        <v/>
      </c>
      <c r="E3460" s="10" t="str">
        <f t="shared" si="223"/>
        <v>27012478</v>
      </c>
      <c r="F3460" s="10" t="str">
        <f>IFERROR(VLOOKUP(I3460,DATABASE!$N:$O,2,FALSE),"")</f>
        <v>دستكش ضد برش سبك</v>
      </c>
      <c r="G3460" s="3" t="s">
        <v>2952</v>
      </c>
      <c r="H3460" s="4">
        <v>27012</v>
      </c>
      <c r="I3460" s="3" t="s">
        <v>1442</v>
      </c>
      <c r="J3460" s="3" t="s">
        <v>22</v>
      </c>
      <c r="K3460" s="5">
        <v>1</v>
      </c>
      <c r="L3460" s="3" t="s">
        <v>3</v>
      </c>
      <c r="M3460" s="3" t="s">
        <v>25</v>
      </c>
      <c r="N3460" s="3" t="s">
        <v>142</v>
      </c>
      <c r="O3460" s="1">
        <v>478</v>
      </c>
      <c r="P3460" s="4">
        <v>1</v>
      </c>
      <c r="Q3460" s="10">
        <f t="shared" si="220"/>
        <v>478</v>
      </c>
    </row>
    <row r="3461" spans="2:17" ht="20.25" customHeight="1">
      <c r="B3461" s="10" t="str">
        <f t="shared" si="221"/>
        <v>دستكش ضد برش سبك10028</v>
      </c>
      <c r="C3461" s="10" t="str">
        <f t="shared" si="222"/>
        <v>دستكش ضد برش سبك1402/10/1910028</v>
      </c>
      <c r="D3461" s="10" t="str">
        <f>IFERROR(IF(تحویلی!$E$1="","",IF(NOSA!O3461=تحویلی!$E$1,تحویلی!$E$1&amp;COUNTIF(NOSA!$O$1:O3461,تحویلی!$E$1),"")),"")</f>
        <v/>
      </c>
      <c r="E3461" s="10" t="str">
        <f t="shared" si="223"/>
        <v>2701210028</v>
      </c>
      <c r="F3461" s="10" t="str">
        <f>IFERROR(VLOOKUP(I3461,DATABASE!$N:$O,2,FALSE),"")</f>
        <v>دستكش ضد برش سبك</v>
      </c>
      <c r="G3461" s="154" t="s">
        <v>2952</v>
      </c>
      <c r="H3461" s="155">
        <v>27012</v>
      </c>
      <c r="I3461" s="154" t="s">
        <v>1442</v>
      </c>
      <c r="J3461" s="154" t="s">
        <v>22</v>
      </c>
      <c r="K3461" s="156">
        <v>1</v>
      </c>
      <c r="L3461" s="154" t="s">
        <v>3</v>
      </c>
      <c r="M3461" s="154" t="s">
        <v>9</v>
      </c>
      <c r="N3461" s="154" t="s">
        <v>1638</v>
      </c>
      <c r="O3461" s="153">
        <v>10028</v>
      </c>
      <c r="P3461" s="155">
        <v>1</v>
      </c>
      <c r="Q3461" s="10">
        <f t="shared" si="220"/>
        <v>10028</v>
      </c>
    </row>
    <row r="3462" spans="2:17" ht="20.25" customHeight="1">
      <c r="B3462" s="10" t="str">
        <f t="shared" si="221"/>
        <v>دستكش ضد برش سبك277</v>
      </c>
      <c r="C3462" s="10" t="str">
        <f t="shared" si="222"/>
        <v>دستكش ضد برش سبك1402/10/19277</v>
      </c>
      <c r="D3462" s="10" t="str">
        <f>IFERROR(IF(تحویلی!$E$1="","",IF(NOSA!O3462=تحویلی!$E$1,تحویلی!$E$1&amp;COUNTIF(NOSA!$O$1:O3462,تحویلی!$E$1),"")),"")</f>
        <v/>
      </c>
      <c r="E3462" s="10" t="str">
        <f t="shared" si="223"/>
        <v>27013277</v>
      </c>
      <c r="F3462" s="10" t="str">
        <f>IFERROR(VLOOKUP(I3462,DATABASE!$N:$O,2,FALSE),"")</f>
        <v>دستكش ضد برش سبك</v>
      </c>
      <c r="G3462" s="154" t="s">
        <v>2952</v>
      </c>
      <c r="H3462" s="155">
        <v>27013</v>
      </c>
      <c r="I3462" s="154" t="s">
        <v>1442</v>
      </c>
      <c r="J3462" s="154" t="s">
        <v>22</v>
      </c>
      <c r="K3462" s="156">
        <v>1</v>
      </c>
      <c r="L3462" s="154" t="s">
        <v>3</v>
      </c>
      <c r="M3462" s="154" t="s">
        <v>47</v>
      </c>
      <c r="N3462" s="154" t="s">
        <v>79</v>
      </c>
      <c r="O3462" s="153">
        <v>277</v>
      </c>
      <c r="P3462" s="155">
        <v>1</v>
      </c>
      <c r="Q3462" s="10">
        <f t="shared" si="220"/>
        <v>277</v>
      </c>
    </row>
    <row r="3463" spans="2:17" ht="20.25" customHeight="1">
      <c r="B3463" s="10" t="str">
        <f t="shared" si="221"/>
        <v>دستكش ضد برش سبك843</v>
      </c>
      <c r="C3463" s="10" t="str">
        <f t="shared" si="222"/>
        <v>دستكش ضد برش سبك1402/10/19843</v>
      </c>
      <c r="D3463" s="10" t="str">
        <f>IFERROR(IF(تحویلی!$E$1="","",IF(NOSA!O3463=تحویلی!$E$1,تحویلی!$E$1&amp;COUNTIF(NOSA!$O$1:O3463,تحویلی!$E$1),"")),"")</f>
        <v/>
      </c>
      <c r="E3463" s="10" t="str">
        <f t="shared" si="223"/>
        <v>27030843</v>
      </c>
      <c r="F3463" s="10" t="str">
        <f>IFERROR(VLOOKUP(I3463,DATABASE!$N:$O,2,FALSE),"")</f>
        <v>دستكش ضد برش سبك</v>
      </c>
      <c r="G3463" s="154" t="s">
        <v>2952</v>
      </c>
      <c r="H3463" s="155">
        <v>27030</v>
      </c>
      <c r="I3463" s="154" t="s">
        <v>1442</v>
      </c>
      <c r="J3463" s="154" t="s">
        <v>22</v>
      </c>
      <c r="K3463" s="156">
        <v>1</v>
      </c>
      <c r="L3463" s="154" t="s">
        <v>3</v>
      </c>
      <c r="M3463" s="154" t="s">
        <v>47</v>
      </c>
      <c r="N3463" s="154" t="s">
        <v>3275</v>
      </c>
      <c r="O3463" s="153">
        <v>843</v>
      </c>
      <c r="P3463" s="155">
        <v>0</v>
      </c>
      <c r="Q3463" s="10">
        <f t="shared" si="220"/>
        <v>843</v>
      </c>
    </row>
    <row r="3464" spans="2:17" ht="20.25" customHeight="1">
      <c r="B3464" s="10" t="str">
        <f t="shared" si="221"/>
        <v>دستكش ضد برش سبك580</v>
      </c>
      <c r="C3464" s="10" t="str">
        <f t="shared" si="222"/>
        <v>دستكش ضد برش سبك1402/10/20580</v>
      </c>
      <c r="D3464" s="10" t="str">
        <f>IFERROR(IF(تحویلی!$E$1="","",IF(NOSA!O3464=تحویلی!$E$1,تحویلی!$E$1&amp;COUNTIF(NOSA!$O$1:O3464,تحویلی!$E$1),"")),"")</f>
        <v/>
      </c>
      <c r="E3464" s="10" t="str">
        <f t="shared" si="223"/>
        <v>27055580</v>
      </c>
      <c r="F3464" s="10" t="str">
        <f>IFERROR(VLOOKUP(I3464,DATABASE!$N:$O,2,FALSE),"")</f>
        <v>دستكش ضد برش سبك</v>
      </c>
      <c r="G3464" s="154" t="s">
        <v>2953</v>
      </c>
      <c r="H3464" s="155">
        <v>27055</v>
      </c>
      <c r="I3464" s="154" t="s">
        <v>1442</v>
      </c>
      <c r="J3464" s="154" t="s">
        <v>22</v>
      </c>
      <c r="K3464" s="156">
        <v>1</v>
      </c>
      <c r="L3464" s="154" t="s">
        <v>3</v>
      </c>
      <c r="M3464" s="154" t="s">
        <v>47</v>
      </c>
      <c r="N3464" s="154" t="s">
        <v>1001</v>
      </c>
      <c r="O3464" s="153">
        <v>580</v>
      </c>
      <c r="P3464" s="155">
        <v>1</v>
      </c>
      <c r="Q3464" s="10">
        <f t="shared" si="220"/>
        <v>580</v>
      </c>
    </row>
    <row r="3465" spans="2:17" ht="20.25" customHeight="1">
      <c r="B3465" s="10" t="str">
        <f t="shared" si="221"/>
        <v>دستكش ضد برش سبك855</v>
      </c>
      <c r="C3465" s="10" t="str">
        <f t="shared" si="222"/>
        <v>دستكش ضد برش سبك1402/10/20855</v>
      </c>
      <c r="D3465" s="10" t="str">
        <f>IFERROR(IF(تحویلی!$E$1="","",IF(NOSA!O3465=تحویلی!$E$1,تحویلی!$E$1&amp;COUNTIF(NOSA!$O$1:O3465,تحویلی!$E$1),"")),"")</f>
        <v/>
      </c>
      <c r="E3465" s="10" t="str">
        <f t="shared" si="223"/>
        <v>27057855</v>
      </c>
      <c r="F3465" s="10" t="str">
        <f>IFERROR(VLOOKUP(I3465,DATABASE!$N:$O,2,FALSE),"")</f>
        <v>دستكش ضد برش سبك</v>
      </c>
      <c r="G3465" s="3" t="s">
        <v>2953</v>
      </c>
      <c r="H3465" s="4">
        <v>27057</v>
      </c>
      <c r="I3465" s="3" t="s">
        <v>1442</v>
      </c>
      <c r="J3465" s="3" t="s">
        <v>22</v>
      </c>
      <c r="K3465" s="5">
        <v>1</v>
      </c>
      <c r="L3465" s="3" t="s">
        <v>3</v>
      </c>
      <c r="M3465" s="3" t="s">
        <v>47</v>
      </c>
      <c r="N3465" s="3" t="s">
        <v>2816</v>
      </c>
      <c r="O3465" s="1">
        <v>855</v>
      </c>
      <c r="P3465" s="4">
        <v>1</v>
      </c>
      <c r="Q3465" s="10">
        <f t="shared" si="220"/>
        <v>855</v>
      </c>
    </row>
    <row r="3466" spans="2:17" ht="20.25" customHeight="1">
      <c r="B3466" s="10" t="str">
        <f t="shared" si="221"/>
        <v>دستكش ضد برش سبك855</v>
      </c>
      <c r="C3466" s="10" t="str">
        <f t="shared" si="222"/>
        <v>دستكش ضد برش سبك1402/10/20855</v>
      </c>
      <c r="D3466" s="10" t="str">
        <f>IFERROR(IF(تحویلی!$E$1="","",IF(NOSA!O3466=تحویلی!$E$1,تحویلی!$E$1&amp;COUNTIF(NOSA!$O$1:O3466,تحویلی!$E$1),"")),"")</f>
        <v/>
      </c>
      <c r="E3466" s="10" t="str">
        <f t="shared" si="223"/>
        <v>27057855</v>
      </c>
      <c r="F3466" s="10" t="str">
        <f>IFERROR(VLOOKUP(I3466,DATABASE!$N:$O,2,FALSE),"")</f>
        <v>دستكش ضد برش سبك</v>
      </c>
      <c r="G3466" s="3" t="s">
        <v>2953</v>
      </c>
      <c r="H3466" s="4">
        <v>27057</v>
      </c>
      <c r="I3466" s="3" t="s">
        <v>1442</v>
      </c>
      <c r="J3466" s="3" t="s">
        <v>22</v>
      </c>
      <c r="K3466" s="5">
        <v>1</v>
      </c>
      <c r="L3466" s="3" t="s">
        <v>3</v>
      </c>
      <c r="M3466" s="3" t="s">
        <v>47</v>
      </c>
      <c r="N3466" s="3" t="s">
        <v>3276</v>
      </c>
      <c r="O3466" s="1">
        <v>855</v>
      </c>
      <c r="P3466" s="4">
        <v>1</v>
      </c>
      <c r="Q3466" s="10">
        <f t="shared" si="220"/>
        <v>855</v>
      </c>
    </row>
    <row r="3467" spans="2:17" ht="20.25" customHeight="1">
      <c r="B3467" s="10" t="str">
        <f t="shared" si="221"/>
        <v>عينك سنگ زني بغل توري70</v>
      </c>
      <c r="C3467" s="10" t="str">
        <f t="shared" si="222"/>
        <v>عينك سنگ زني بغل توري1402/10/2070</v>
      </c>
      <c r="D3467" s="10" t="str">
        <f>IFERROR(IF(تحویلی!$E$1="","",IF(NOSA!O3467=تحویلی!$E$1,تحویلی!$E$1&amp;COUNTIF(NOSA!$O$1:O3467,تحویلی!$E$1),"")),"")</f>
        <v/>
      </c>
      <c r="E3467" s="10" t="str">
        <f t="shared" si="223"/>
        <v>2706470</v>
      </c>
      <c r="F3467" s="10" t="str">
        <f>IFERROR(VLOOKUP(I3467,DATABASE!$N:$O,2,FALSE),"")</f>
        <v>عينك سنگ زني بغل توري</v>
      </c>
      <c r="G3467" s="3" t="s">
        <v>2953</v>
      </c>
      <c r="H3467" s="4">
        <v>27064</v>
      </c>
      <c r="I3467" s="3" t="s">
        <v>1519</v>
      </c>
      <c r="J3467" s="3" t="s">
        <v>1520</v>
      </c>
      <c r="K3467" s="5">
        <v>1</v>
      </c>
      <c r="L3467" s="3" t="s">
        <v>8</v>
      </c>
      <c r="M3467" s="3" t="s">
        <v>4</v>
      </c>
      <c r="N3467" s="3" t="s">
        <v>2763</v>
      </c>
      <c r="O3467" s="1">
        <v>70</v>
      </c>
      <c r="P3467" s="4">
        <v>0</v>
      </c>
      <c r="Q3467" s="10">
        <f t="shared" si="220"/>
        <v>70</v>
      </c>
    </row>
    <row r="3468" spans="2:17" ht="20.25" customHeight="1">
      <c r="B3468" s="10" t="str">
        <f t="shared" si="221"/>
        <v>لباس كار نسوز(بلوز و شلوار)819</v>
      </c>
      <c r="C3468" s="10" t="str">
        <f t="shared" si="222"/>
        <v>لباس كار نسوز(بلوز و شلوار)1402/10/20819</v>
      </c>
      <c r="D3468" s="10" t="str">
        <f>IFERROR(IF(تحویلی!$E$1="","",IF(NOSA!O3468=تحویلی!$E$1,تحویلی!$E$1&amp;COUNTIF(NOSA!$O$1:O3468,تحویلی!$E$1),"")),"")</f>
        <v/>
      </c>
      <c r="E3468" s="10" t="str">
        <f t="shared" si="223"/>
        <v>27079819</v>
      </c>
      <c r="F3468" s="10" t="str">
        <f>IFERROR(VLOOKUP(I3468,DATABASE!$N:$O,2,FALSE),"")</f>
        <v>لباس كار نسوز(بلوز و شلوار)</v>
      </c>
      <c r="G3468" s="3" t="s">
        <v>2953</v>
      </c>
      <c r="H3468" s="4">
        <v>27079</v>
      </c>
      <c r="I3468" s="3" t="s">
        <v>1655</v>
      </c>
      <c r="J3468" s="3" t="s">
        <v>1656</v>
      </c>
      <c r="K3468" s="5">
        <v>1</v>
      </c>
      <c r="L3468" s="3" t="s">
        <v>28</v>
      </c>
      <c r="M3468" s="3" t="s">
        <v>4</v>
      </c>
      <c r="N3468" s="3" t="s">
        <v>3265</v>
      </c>
      <c r="O3468" s="1">
        <v>819</v>
      </c>
      <c r="P3468" s="4">
        <v>1</v>
      </c>
      <c r="Q3468" s="10">
        <f t="shared" si="220"/>
        <v>819</v>
      </c>
    </row>
    <row r="3469" spans="2:17" ht="20.25" customHeight="1">
      <c r="B3469" s="10" t="str">
        <f t="shared" si="221"/>
        <v>لباس كار نسوز(بلوز و شلوار)825</v>
      </c>
      <c r="C3469" s="10" t="str">
        <f t="shared" si="222"/>
        <v>لباس كار نسوز(بلوز و شلوار)1402/10/20825</v>
      </c>
      <c r="D3469" s="10" t="str">
        <f>IFERROR(IF(تحویلی!$E$1="","",IF(NOSA!O3469=تحویلی!$E$1,تحویلی!$E$1&amp;COUNTIF(NOSA!$O$1:O3469,تحویلی!$E$1),"")),"")</f>
        <v/>
      </c>
      <c r="E3469" s="10" t="str">
        <f t="shared" si="223"/>
        <v>27081825</v>
      </c>
      <c r="F3469" s="10" t="str">
        <f>IFERROR(VLOOKUP(I3469,DATABASE!$N:$O,2,FALSE),"")</f>
        <v>لباس كار نسوز(بلوز و شلوار)</v>
      </c>
      <c r="G3469" s="3" t="s">
        <v>2953</v>
      </c>
      <c r="H3469" s="4">
        <v>27081</v>
      </c>
      <c r="I3469" s="3" t="s">
        <v>2357</v>
      </c>
      <c r="J3469" s="3" t="s">
        <v>3277</v>
      </c>
      <c r="K3469" s="5">
        <v>1</v>
      </c>
      <c r="L3469" s="3" t="s">
        <v>28</v>
      </c>
      <c r="M3469" s="3" t="s">
        <v>19</v>
      </c>
      <c r="N3469" s="3" t="s">
        <v>982</v>
      </c>
      <c r="O3469" s="1">
        <v>825</v>
      </c>
      <c r="P3469" s="4">
        <v>1</v>
      </c>
      <c r="Q3469" s="10">
        <f t="shared" si="220"/>
        <v>825</v>
      </c>
    </row>
    <row r="3470" spans="2:17" ht="20.25" customHeight="1">
      <c r="B3470" s="10" t="str">
        <f t="shared" si="221"/>
        <v>چكمه ايمني نسوز825</v>
      </c>
      <c r="C3470" s="10" t="str">
        <f t="shared" si="222"/>
        <v>چكمه ايمني نسوز1402/10/20825</v>
      </c>
      <c r="D3470" s="10" t="str">
        <f>IFERROR(IF(تحویلی!$E$1="","",IF(NOSA!O3470=تحویلی!$E$1,تحویلی!$E$1&amp;COUNTIF(NOSA!$O$1:O3470,تحویلی!$E$1),"")),"")</f>
        <v/>
      </c>
      <c r="E3470" s="10" t="str">
        <f t="shared" si="223"/>
        <v>27081825</v>
      </c>
      <c r="F3470" s="10" t="str">
        <f>IFERROR(VLOOKUP(I3470,DATABASE!$N:$O,2,FALSE),"")</f>
        <v>چكمه ايمني نسوز</v>
      </c>
      <c r="G3470" s="3" t="s">
        <v>2953</v>
      </c>
      <c r="H3470" s="4">
        <v>27081</v>
      </c>
      <c r="I3470" s="3" t="s">
        <v>1749</v>
      </c>
      <c r="J3470" s="3" t="s">
        <v>1750</v>
      </c>
      <c r="K3470" s="5">
        <v>1</v>
      </c>
      <c r="L3470" s="3" t="s">
        <v>3</v>
      </c>
      <c r="M3470" s="3" t="s">
        <v>19</v>
      </c>
      <c r="N3470" s="3" t="s">
        <v>982</v>
      </c>
      <c r="O3470" s="1">
        <v>825</v>
      </c>
      <c r="P3470" s="4">
        <v>1</v>
      </c>
      <c r="Q3470" s="10">
        <f t="shared" si="220"/>
        <v>825</v>
      </c>
    </row>
    <row r="3471" spans="2:17" ht="20.25" customHeight="1">
      <c r="B3471" s="10" t="str">
        <f t="shared" si="221"/>
        <v>دستكش ساق بلند نسوز825</v>
      </c>
      <c r="C3471" s="10" t="str">
        <f t="shared" si="222"/>
        <v>دستكش ساق بلند نسوز1402/10/20825</v>
      </c>
      <c r="D3471" s="10" t="str">
        <f>IFERROR(IF(تحویلی!$E$1="","",IF(NOSA!O3471=تحویلی!$E$1,تحویلی!$E$1&amp;COUNTIF(NOSA!$O$1:O3471,تحویلی!$E$1),"")),"")</f>
        <v/>
      </c>
      <c r="E3471" s="10" t="str">
        <f t="shared" si="223"/>
        <v>27081825</v>
      </c>
      <c r="F3471" s="10" t="str">
        <f>IFERROR(VLOOKUP(I3471,DATABASE!$N:$O,2,FALSE),"")</f>
        <v>دستكش ساق بلند نسوز</v>
      </c>
      <c r="G3471" s="3" t="s">
        <v>2953</v>
      </c>
      <c r="H3471" s="4">
        <v>27081</v>
      </c>
      <c r="I3471" s="3" t="s">
        <v>1461</v>
      </c>
      <c r="J3471" s="3" t="s">
        <v>34</v>
      </c>
      <c r="K3471" s="5">
        <v>1</v>
      </c>
      <c r="L3471" s="3" t="s">
        <v>3</v>
      </c>
      <c r="M3471" s="3" t="s">
        <v>19</v>
      </c>
      <c r="N3471" s="3" t="s">
        <v>982</v>
      </c>
      <c r="O3471" s="1">
        <v>825</v>
      </c>
      <c r="P3471" s="4">
        <v>1</v>
      </c>
      <c r="Q3471" s="10">
        <f t="shared" si="220"/>
        <v>825</v>
      </c>
    </row>
    <row r="3472" spans="2:17" ht="20.25" customHeight="1">
      <c r="B3472" s="10" t="str">
        <f t="shared" si="221"/>
        <v>دستكش كف دوبل چرمي170</v>
      </c>
      <c r="C3472" s="10" t="str">
        <f t="shared" si="222"/>
        <v>دستكش كف دوبل چرمي1402/10/20170</v>
      </c>
      <c r="D3472" s="10" t="str">
        <f>IFERROR(IF(تحویلی!$E$1="","",IF(NOSA!O3472=تحویلی!$E$1,تحویلی!$E$1&amp;COUNTIF(NOSA!$O$1:O3472,تحویلی!$E$1),"")),"")</f>
        <v/>
      </c>
      <c r="E3472" s="10" t="str">
        <f t="shared" si="223"/>
        <v>27083170</v>
      </c>
      <c r="F3472" s="10" t="str">
        <f>IFERROR(VLOOKUP(I3472,DATABASE!$N:$O,2,FALSE),"")</f>
        <v>دستكش كف دوبل چرمي</v>
      </c>
      <c r="G3472" s="3" t="s">
        <v>2953</v>
      </c>
      <c r="H3472" s="4">
        <v>27083</v>
      </c>
      <c r="I3472" s="3" t="s">
        <v>1683</v>
      </c>
      <c r="J3472" s="3" t="s">
        <v>1684</v>
      </c>
      <c r="K3472" s="5">
        <v>1</v>
      </c>
      <c r="L3472" s="3" t="s">
        <v>3</v>
      </c>
      <c r="M3472" s="3" t="s">
        <v>4</v>
      </c>
      <c r="N3472" s="3" t="s">
        <v>2858</v>
      </c>
      <c r="O3472" s="1">
        <v>170</v>
      </c>
      <c r="P3472" s="4">
        <v>1</v>
      </c>
      <c r="Q3472" s="10">
        <f t="shared" si="220"/>
        <v>170</v>
      </c>
    </row>
    <row r="3473" spans="2:17" ht="20.25" customHeight="1">
      <c r="B3473" s="10" t="str">
        <f t="shared" si="221"/>
        <v>لباس زير زمستاني- بلوز و شلوار584</v>
      </c>
      <c r="C3473" s="10" t="str">
        <f t="shared" si="222"/>
        <v>لباس زير زمستاني- بلوز و شلوار1402/10/20584</v>
      </c>
      <c r="D3473" s="10" t="str">
        <f>IFERROR(IF(تحویلی!$E$1="","",IF(NOSA!O3473=تحویلی!$E$1,تحویلی!$E$1&amp;COUNTIF(NOSA!$O$1:O3473,تحویلی!$E$1),"")),"")</f>
        <v/>
      </c>
      <c r="E3473" s="10" t="str">
        <f t="shared" si="223"/>
        <v>27084584</v>
      </c>
      <c r="F3473" s="10" t="str">
        <f>IFERROR(VLOOKUP(I3473,DATABASE!$N:$O,2,FALSE),"")</f>
        <v>لباس زير زمستاني- بلوز و شلوار</v>
      </c>
      <c r="G3473" s="3" t="s">
        <v>2953</v>
      </c>
      <c r="H3473" s="4">
        <v>27084</v>
      </c>
      <c r="I3473" s="3" t="s">
        <v>2361</v>
      </c>
      <c r="J3473" s="3" t="s">
        <v>2826</v>
      </c>
      <c r="K3473" s="5">
        <v>1</v>
      </c>
      <c r="L3473" s="3" t="s">
        <v>28</v>
      </c>
      <c r="M3473" s="3" t="s">
        <v>19</v>
      </c>
      <c r="N3473" s="3" t="s">
        <v>2737</v>
      </c>
      <c r="O3473" s="1">
        <v>584</v>
      </c>
      <c r="P3473" s="4">
        <v>0</v>
      </c>
      <c r="Q3473" s="10">
        <f t="shared" si="220"/>
        <v>584</v>
      </c>
    </row>
    <row r="3474" spans="2:17" ht="20.25" customHeight="1">
      <c r="B3474" s="10" t="str">
        <f t="shared" si="221"/>
        <v>دستكش كف مواد سبك194</v>
      </c>
      <c r="C3474" s="10" t="str">
        <f t="shared" si="222"/>
        <v>دستكش كف مواد سبك1402/10/20194</v>
      </c>
      <c r="D3474" s="10" t="str">
        <f>IFERROR(IF(تحویلی!$E$1="","",IF(NOSA!O3474=تحویلی!$E$1,تحویلی!$E$1&amp;COUNTIF(NOSA!$O$1:O3474,تحویلی!$E$1),"")),"")</f>
        <v/>
      </c>
      <c r="E3474" s="10" t="str">
        <f t="shared" si="223"/>
        <v>27085194</v>
      </c>
      <c r="F3474" s="10" t="str">
        <f>IFERROR(VLOOKUP(I3474,DATABASE!$N:$O,2,FALSE),"")</f>
        <v>دستكش كف مواد سبك</v>
      </c>
      <c r="G3474" s="3" t="s">
        <v>2953</v>
      </c>
      <c r="H3474" s="4">
        <v>27085</v>
      </c>
      <c r="I3474" s="3" t="s">
        <v>1456</v>
      </c>
      <c r="J3474" s="3" t="s">
        <v>2</v>
      </c>
      <c r="K3474" s="5">
        <v>1</v>
      </c>
      <c r="L3474" s="3" t="s">
        <v>3</v>
      </c>
      <c r="M3474" s="3" t="s">
        <v>19</v>
      </c>
      <c r="N3474" s="3" t="s">
        <v>3278</v>
      </c>
      <c r="O3474" s="1">
        <v>194</v>
      </c>
      <c r="P3474" s="4">
        <v>1</v>
      </c>
      <c r="Q3474" s="10">
        <f t="shared" si="220"/>
        <v>194</v>
      </c>
    </row>
    <row r="3475" spans="2:17" ht="20.25" customHeight="1">
      <c r="B3475" s="10" t="str">
        <f t="shared" si="221"/>
        <v>دستكش ضد برش سبك83</v>
      </c>
      <c r="C3475" s="10" t="str">
        <f t="shared" si="222"/>
        <v>دستكش ضد برش سبك1402/10/2083</v>
      </c>
      <c r="D3475" s="10" t="str">
        <f>IFERROR(IF(تحویلی!$E$1="","",IF(NOSA!O3475=تحویلی!$E$1,تحویلی!$E$1&amp;COUNTIF(NOSA!$O$1:O3475,تحویلی!$E$1),"")),"")</f>
        <v/>
      </c>
      <c r="E3475" s="10" t="str">
        <f t="shared" si="223"/>
        <v>2708683</v>
      </c>
      <c r="F3475" s="10" t="str">
        <f>IFERROR(VLOOKUP(I3475,DATABASE!$N:$O,2,FALSE),"")</f>
        <v>دستكش ضد برش سبك</v>
      </c>
      <c r="G3475" s="3" t="s">
        <v>2953</v>
      </c>
      <c r="H3475" s="4">
        <v>27086</v>
      </c>
      <c r="I3475" s="3" t="s">
        <v>1442</v>
      </c>
      <c r="J3475" s="3" t="s">
        <v>22</v>
      </c>
      <c r="K3475" s="5">
        <v>1</v>
      </c>
      <c r="L3475" s="3" t="s">
        <v>3</v>
      </c>
      <c r="M3475" s="3" t="s">
        <v>43</v>
      </c>
      <c r="N3475" s="3" t="s">
        <v>929</v>
      </c>
      <c r="O3475" s="1">
        <v>83</v>
      </c>
      <c r="P3475" s="4">
        <v>1</v>
      </c>
      <c r="Q3475" s="10">
        <f t="shared" si="220"/>
        <v>83</v>
      </c>
    </row>
    <row r="3476" spans="2:17" ht="20.25" customHeight="1">
      <c r="B3476" s="10" t="str">
        <f t="shared" si="221"/>
        <v>دستكش كف مواد سبك254</v>
      </c>
      <c r="C3476" s="10" t="str">
        <f t="shared" si="222"/>
        <v>دستكش كف مواد سبك1402/10/20254</v>
      </c>
      <c r="D3476" s="10" t="str">
        <f>IFERROR(IF(تحویلی!$E$1="","",IF(NOSA!O3476=تحویلی!$E$1,تحویلی!$E$1&amp;COUNTIF(NOSA!$O$1:O3476,تحویلی!$E$1),"")),"")</f>
        <v/>
      </c>
      <c r="E3476" s="10" t="str">
        <f t="shared" si="223"/>
        <v>27088254</v>
      </c>
      <c r="F3476" s="10" t="str">
        <f>IFERROR(VLOOKUP(I3476,DATABASE!$N:$O,2,FALSE),"")</f>
        <v>دستكش كف مواد سبك</v>
      </c>
      <c r="G3476" s="3" t="s">
        <v>2953</v>
      </c>
      <c r="H3476" s="4">
        <v>27088</v>
      </c>
      <c r="I3476" s="3" t="s">
        <v>1456</v>
      </c>
      <c r="J3476" s="3" t="s">
        <v>2</v>
      </c>
      <c r="K3476" s="5">
        <v>1</v>
      </c>
      <c r="L3476" s="3" t="s">
        <v>3</v>
      </c>
      <c r="M3476" s="3" t="s">
        <v>47</v>
      </c>
      <c r="N3476" s="3" t="s">
        <v>279</v>
      </c>
      <c r="O3476" s="1">
        <v>254</v>
      </c>
      <c r="P3476" s="4">
        <v>0</v>
      </c>
      <c r="Q3476" s="10">
        <f t="shared" si="220"/>
        <v>254</v>
      </c>
    </row>
    <row r="3477" spans="2:17" ht="20.25" customHeight="1">
      <c r="B3477" s="10" t="str">
        <f t="shared" si="221"/>
        <v>دستكش كف دوبل چرمي552</v>
      </c>
      <c r="C3477" s="10" t="str">
        <f t="shared" si="222"/>
        <v>دستكش كف دوبل چرمي1402/10/20552</v>
      </c>
      <c r="D3477" s="10" t="str">
        <f>IFERROR(IF(تحویلی!$E$1="","",IF(NOSA!O3477=تحویلی!$E$1,تحویلی!$E$1&amp;COUNTIF(NOSA!$O$1:O3477,تحویلی!$E$1),"")),"")</f>
        <v>55211</v>
      </c>
      <c r="E3477" s="10" t="str">
        <f t="shared" si="223"/>
        <v>27092552</v>
      </c>
      <c r="F3477" s="10" t="str">
        <f>IFERROR(VLOOKUP(I3477,DATABASE!$N:$O,2,FALSE),"")</f>
        <v>دستكش كف دوبل چرمي</v>
      </c>
      <c r="G3477" s="3" t="s">
        <v>2953</v>
      </c>
      <c r="H3477" s="4">
        <v>27092</v>
      </c>
      <c r="I3477" s="3" t="s">
        <v>1683</v>
      </c>
      <c r="J3477" s="3" t="s">
        <v>1684</v>
      </c>
      <c r="K3477" s="5">
        <v>1</v>
      </c>
      <c r="L3477" s="3" t="s">
        <v>3</v>
      </c>
      <c r="M3477" s="3" t="s">
        <v>25</v>
      </c>
      <c r="N3477" s="3" t="s">
        <v>1419</v>
      </c>
      <c r="O3477" s="1">
        <v>552</v>
      </c>
      <c r="P3477" s="4">
        <v>0</v>
      </c>
      <c r="Q3477" s="10">
        <f t="shared" si="220"/>
        <v>552</v>
      </c>
    </row>
    <row r="3478" spans="2:17" ht="20.25" customHeight="1">
      <c r="B3478" s="10" t="str">
        <f t="shared" si="221"/>
        <v>دستكش ضد برش سبك717</v>
      </c>
      <c r="C3478" s="10" t="str">
        <f t="shared" si="222"/>
        <v>دستكش ضد برش سبك1402/10/21717</v>
      </c>
      <c r="D3478" s="10" t="str">
        <f>IFERROR(IF(تحویلی!$E$1="","",IF(NOSA!O3478=تحویلی!$E$1,تحویلی!$E$1&amp;COUNTIF(NOSA!$O$1:O3478,تحویلی!$E$1),"")),"")</f>
        <v/>
      </c>
      <c r="E3478" s="10" t="str">
        <f t="shared" si="223"/>
        <v>27095717</v>
      </c>
      <c r="F3478" s="10" t="str">
        <f>IFERROR(VLOOKUP(I3478,DATABASE!$N:$O,2,FALSE),"")</f>
        <v>دستكش ضد برش سبك</v>
      </c>
      <c r="G3478" s="3" t="s">
        <v>2954</v>
      </c>
      <c r="H3478" s="4">
        <v>27095</v>
      </c>
      <c r="I3478" s="3" t="s">
        <v>1442</v>
      </c>
      <c r="J3478" s="3" t="s">
        <v>22</v>
      </c>
      <c r="K3478" s="5">
        <v>1</v>
      </c>
      <c r="L3478" s="3" t="s">
        <v>3</v>
      </c>
      <c r="M3478" s="3" t="s">
        <v>47</v>
      </c>
      <c r="N3478" s="3" t="s">
        <v>822</v>
      </c>
      <c r="O3478" s="1">
        <v>717</v>
      </c>
      <c r="P3478" s="4">
        <v>0</v>
      </c>
      <c r="Q3478" s="10">
        <f t="shared" si="220"/>
        <v>717</v>
      </c>
    </row>
    <row r="3479" spans="2:17" ht="20.25" customHeight="1">
      <c r="B3479" s="10" t="str">
        <f t="shared" si="221"/>
        <v>دستكش ضد برش سبك739</v>
      </c>
      <c r="C3479" s="10" t="str">
        <f t="shared" si="222"/>
        <v>دستكش ضد برش سبك1402/10/21739</v>
      </c>
      <c r="D3479" s="10" t="str">
        <f>IFERROR(IF(تحویلی!$E$1="","",IF(NOSA!O3479=تحویلی!$E$1,تحویلی!$E$1&amp;COUNTIF(NOSA!$O$1:O3479,تحویلی!$E$1),"")),"")</f>
        <v/>
      </c>
      <c r="E3479" s="10" t="str">
        <f t="shared" si="223"/>
        <v>27100739</v>
      </c>
      <c r="F3479" s="10" t="str">
        <f>IFERROR(VLOOKUP(I3479,DATABASE!$N:$O,2,FALSE),"")</f>
        <v>دستكش ضد برش سبك</v>
      </c>
      <c r="G3479" s="3" t="s">
        <v>2954</v>
      </c>
      <c r="H3479" s="4">
        <v>27100</v>
      </c>
      <c r="I3479" s="3" t="s">
        <v>1442</v>
      </c>
      <c r="J3479" s="3" t="s">
        <v>22</v>
      </c>
      <c r="K3479" s="5">
        <v>1</v>
      </c>
      <c r="L3479" s="3" t="s">
        <v>3</v>
      </c>
      <c r="M3479" s="3" t="s">
        <v>47</v>
      </c>
      <c r="N3479" s="3" t="s">
        <v>779</v>
      </c>
      <c r="O3479" s="1">
        <v>739</v>
      </c>
      <c r="P3479" s="4">
        <v>1</v>
      </c>
      <c r="Q3479" s="10">
        <f t="shared" si="220"/>
        <v>739</v>
      </c>
    </row>
    <row r="3480" spans="2:17" ht="20.25" customHeight="1">
      <c r="B3480" s="10" t="str">
        <f t="shared" si="221"/>
        <v>دستكش ضد برش سبك841</v>
      </c>
      <c r="C3480" s="10" t="str">
        <f t="shared" si="222"/>
        <v>دستكش ضد برش سبك1402/10/21841</v>
      </c>
      <c r="D3480" s="10" t="str">
        <f>IFERROR(IF(تحویلی!$E$1="","",IF(NOSA!O3480=تحویلی!$E$1,تحویلی!$E$1&amp;COUNTIF(NOSA!$O$1:O3480,تحویلی!$E$1),"")),"")</f>
        <v/>
      </c>
      <c r="E3480" s="10" t="str">
        <f t="shared" si="223"/>
        <v>27101841</v>
      </c>
      <c r="F3480" s="10" t="str">
        <f>IFERROR(VLOOKUP(I3480,DATABASE!$N:$O,2,FALSE),"")</f>
        <v>دستكش ضد برش سبك</v>
      </c>
      <c r="G3480" s="3" t="s">
        <v>2954</v>
      </c>
      <c r="H3480" s="4">
        <v>27101</v>
      </c>
      <c r="I3480" s="3" t="s">
        <v>1442</v>
      </c>
      <c r="J3480" s="3" t="s">
        <v>22</v>
      </c>
      <c r="K3480" s="5">
        <v>1</v>
      </c>
      <c r="L3480" s="3" t="s">
        <v>3</v>
      </c>
      <c r="M3480" s="3" t="s">
        <v>47</v>
      </c>
      <c r="N3480" s="3" t="s">
        <v>2686</v>
      </c>
      <c r="O3480" s="1">
        <v>841</v>
      </c>
      <c r="P3480" s="4">
        <v>1</v>
      </c>
      <c r="Q3480" s="10">
        <f t="shared" si="220"/>
        <v>841</v>
      </c>
    </row>
    <row r="3481" spans="2:17" ht="20.25" customHeight="1">
      <c r="B3481" s="10" t="str">
        <f t="shared" si="221"/>
        <v>ماسك جوشكاري717</v>
      </c>
      <c r="C3481" s="10" t="str">
        <f t="shared" si="222"/>
        <v>ماسك جوشكاري1402/10/21717</v>
      </c>
      <c r="D3481" s="10" t="str">
        <f>IFERROR(IF(تحویلی!$E$1="","",IF(NOSA!O3481=تحویلی!$E$1,تحویلی!$E$1&amp;COUNTIF(NOSA!$O$1:O3481,تحویلی!$E$1),"")),"")</f>
        <v/>
      </c>
      <c r="E3481" s="10" t="str">
        <f t="shared" si="223"/>
        <v>27109717</v>
      </c>
      <c r="F3481" s="10" t="str">
        <f>IFERROR(VLOOKUP(I3481,DATABASE!$N:$O,2,FALSE),"")</f>
        <v>ماسك جوشكاري</v>
      </c>
      <c r="G3481" s="3" t="s">
        <v>2954</v>
      </c>
      <c r="H3481" s="4">
        <v>27109</v>
      </c>
      <c r="I3481" s="3" t="s">
        <v>1598</v>
      </c>
      <c r="J3481" s="3" t="s">
        <v>108</v>
      </c>
      <c r="K3481" s="5">
        <v>1</v>
      </c>
      <c r="L3481" s="3" t="s">
        <v>8</v>
      </c>
      <c r="M3481" s="3" t="s">
        <v>189</v>
      </c>
      <c r="N3481" s="3" t="s">
        <v>822</v>
      </c>
      <c r="O3481" s="1">
        <v>717</v>
      </c>
      <c r="P3481" s="4">
        <v>0</v>
      </c>
      <c r="Q3481" s="10">
        <f t="shared" si="220"/>
        <v>717</v>
      </c>
    </row>
    <row r="3482" spans="2:17" ht="20.25" customHeight="1">
      <c r="B3482" s="10" t="str">
        <f t="shared" si="221"/>
        <v>شيشه ماسك جوشكاري ساده717</v>
      </c>
      <c r="C3482" s="10" t="str">
        <f t="shared" si="222"/>
        <v>شيشه ماسك جوشكاري ساده1402/10/21717</v>
      </c>
      <c r="D3482" s="10" t="str">
        <f>IFERROR(IF(تحویلی!$E$1="","",IF(NOSA!O3482=تحویلی!$E$1,تحویلی!$E$1&amp;COUNTIF(NOSA!$O$1:O3482,تحویلی!$E$1),"")),"")</f>
        <v/>
      </c>
      <c r="E3482" s="10" t="str">
        <f t="shared" si="223"/>
        <v>27109717</v>
      </c>
      <c r="F3482" s="10" t="str">
        <f>IFERROR(VLOOKUP(I3482,DATABASE!$N:$O,2,FALSE),"")</f>
        <v>شيشه ماسك جوشكاري ساده</v>
      </c>
      <c r="G3482" s="3" t="s">
        <v>2954</v>
      </c>
      <c r="H3482" s="4">
        <v>27109</v>
      </c>
      <c r="I3482" s="3" t="s">
        <v>1548</v>
      </c>
      <c r="J3482" s="3" t="s">
        <v>111</v>
      </c>
      <c r="K3482" s="5">
        <v>2</v>
      </c>
      <c r="L3482" s="3" t="s">
        <v>8</v>
      </c>
      <c r="M3482" s="3" t="s">
        <v>189</v>
      </c>
      <c r="N3482" s="3" t="s">
        <v>822</v>
      </c>
      <c r="O3482" s="1">
        <v>717</v>
      </c>
      <c r="P3482" s="4">
        <v>0</v>
      </c>
      <c r="Q3482" s="10">
        <f t="shared" si="220"/>
        <v>717</v>
      </c>
    </row>
    <row r="3483" spans="2:17" ht="20.25" customHeight="1">
      <c r="B3483" s="10" t="str">
        <f t="shared" si="221"/>
        <v>شيشه مات ماسك جوشكاري717</v>
      </c>
      <c r="C3483" s="10" t="str">
        <f t="shared" si="222"/>
        <v>شيشه مات ماسك جوشكاري1402/10/21717</v>
      </c>
      <c r="D3483" s="10" t="str">
        <f>IFERROR(IF(تحویلی!$E$1="","",IF(NOSA!O3483=تحویلی!$E$1,تحویلی!$E$1&amp;COUNTIF(NOSA!$O$1:O3483,تحویلی!$E$1),"")),"")</f>
        <v/>
      </c>
      <c r="E3483" s="10" t="str">
        <f t="shared" si="223"/>
        <v>27109717</v>
      </c>
      <c r="F3483" s="10" t="str">
        <f>IFERROR(VLOOKUP(I3483,DATABASE!$N:$O,2,FALSE),"")</f>
        <v>شيشه مات ماسك جوشكاري</v>
      </c>
      <c r="G3483" s="3" t="s">
        <v>2954</v>
      </c>
      <c r="H3483" s="4">
        <v>27109</v>
      </c>
      <c r="I3483" s="3" t="s">
        <v>1507</v>
      </c>
      <c r="J3483" s="3" t="s">
        <v>113</v>
      </c>
      <c r="K3483" s="5">
        <v>1</v>
      </c>
      <c r="L3483" s="3" t="s">
        <v>8</v>
      </c>
      <c r="M3483" s="3" t="s">
        <v>189</v>
      </c>
      <c r="N3483" s="3" t="s">
        <v>822</v>
      </c>
      <c r="O3483" s="1">
        <v>717</v>
      </c>
      <c r="P3483" s="4">
        <v>0</v>
      </c>
      <c r="Q3483" s="10">
        <f t="shared" si="220"/>
        <v>717</v>
      </c>
    </row>
    <row r="3484" spans="2:17" ht="20.25" customHeight="1">
      <c r="B3484" s="10" t="str">
        <f t="shared" si="221"/>
        <v>پوتين ايمني نسوز755</v>
      </c>
      <c r="C3484" s="10" t="str">
        <f t="shared" si="222"/>
        <v>پوتين ايمني نسوز1402/10/21755</v>
      </c>
      <c r="D3484" s="10" t="str">
        <f>IFERROR(IF(تحویلی!$E$1="","",IF(NOSA!O3484=تحویلی!$E$1,تحویلی!$E$1&amp;COUNTIF(NOSA!$O$1:O3484,تحویلی!$E$1),"")),"")</f>
        <v/>
      </c>
      <c r="E3484" s="10" t="str">
        <f t="shared" si="223"/>
        <v>27115755</v>
      </c>
      <c r="F3484" s="10" t="str">
        <f>IFERROR(VLOOKUP(I3484,DATABASE!$N:$O,2,FALSE),"")</f>
        <v>پوتين ايمني نسوز</v>
      </c>
      <c r="G3484" s="3" t="s">
        <v>2954</v>
      </c>
      <c r="H3484" s="4">
        <v>27115</v>
      </c>
      <c r="I3484" s="3" t="s">
        <v>1528</v>
      </c>
      <c r="J3484" s="3" t="s">
        <v>1654</v>
      </c>
      <c r="K3484" s="5">
        <v>1</v>
      </c>
      <c r="L3484" s="3" t="s">
        <v>3</v>
      </c>
      <c r="M3484" s="3" t="s">
        <v>9</v>
      </c>
      <c r="N3484" s="3" t="s">
        <v>974</v>
      </c>
      <c r="O3484" s="1">
        <v>755</v>
      </c>
      <c r="P3484" s="4">
        <v>1</v>
      </c>
      <c r="Q3484" s="10">
        <f t="shared" si="220"/>
        <v>755</v>
      </c>
    </row>
    <row r="3485" spans="2:17" ht="20.25" customHeight="1">
      <c r="B3485" s="10" t="str">
        <f t="shared" si="221"/>
        <v>كاپشن كارگري851</v>
      </c>
      <c r="C3485" s="10" t="str">
        <f t="shared" si="222"/>
        <v>كاپشن كارگري1402/10/21851</v>
      </c>
      <c r="D3485" s="10" t="str">
        <f>IFERROR(IF(تحویلی!$E$1="","",IF(NOSA!O3485=تحویلی!$E$1,تحویلی!$E$1&amp;COUNTIF(NOSA!$O$1:O3485,تحویلی!$E$1),"")),"")</f>
        <v/>
      </c>
      <c r="E3485" s="10" t="str">
        <f t="shared" si="223"/>
        <v>27116851</v>
      </c>
      <c r="F3485" s="10" t="str">
        <f>IFERROR(VLOOKUP(I3485,DATABASE!$N:$O,2,FALSE),"")</f>
        <v>كاپشن كارگري</v>
      </c>
      <c r="G3485" s="3" t="s">
        <v>2954</v>
      </c>
      <c r="H3485" s="4">
        <v>27116</v>
      </c>
      <c r="I3485" s="3" t="s">
        <v>2341</v>
      </c>
      <c r="J3485" s="3" t="s">
        <v>794</v>
      </c>
      <c r="K3485" s="5">
        <v>1</v>
      </c>
      <c r="L3485" s="3" t="s">
        <v>8</v>
      </c>
      <c r="M3485" s="3" t="s">
        <v>47</v>
      </c>
      <c r="N3485" s="3" t="s">
        <v>2761</v>
      </c>
      <c r="O3485" s="1">
        <v>851</v>
      </c>
      <c r="P3485" s="4">
        <v>0</v>
      </c>
      <c r="Q3485" s="10">
        <f t="shared" si="220"/>
        <v>851</v>
      </c>
    </row>
    <row r="3486" spans="2:17" ht="20.25" customHeight="1">
      <c r="B3486" s="10" t="str">
        <f t="shared" si="221"/>
        <v>لباس زير زمستاني- بلوز و شلوار851</v>
      </c>
      <c r="C3486" s="10" t="str">
        <f t="shared" si="222"/>
        <v>لباس زير زمستاني- بلوز و شلوار1402/10/21851</v>
      </c>
      <c r="D3486" s="10" t="str">
        <f>IFERROR(IF(تحویلی!$E$1="","",IF(NOSA!O3486=تحویلی!$E$1,تحویلی!$E$1&amp;COUNTIF(NOSA!$O$1:O3486,تحویلی!$E$1),"")),"")</f>
        <v/>
      </c>
      <c r="E3486" s="10" t="str">
        <f t="shared" si="223"/>
        <v>27116851</v>
      </c>
      <c r="F3486" s="10" t="str">
        <f>IFERROR(VLOOKUP(I3486,DATABASE!$N:$O,2,FALSE),"")</f>
        <v>لباس زير زمستاني- بلوز و شلوار</v>
      </c>
      <c r="G3486" s="3" t="s">
        <v>2954</v>
      </c>
      <c r="H3486" s="4">
        <v>27116</v>
      </c>
      <c r="I3486" s="3" t="s">
        <v>2361</v>
      </c>
      <c r="J3486" s="3" t="s">
        <v>2826</v>
      </c>
      <c r="K3486" s="5">
        <v>1</v>
      </c>
      <c r="L3486" s="3" t="s">
        <v>28</v>
      </c>
      <c r="M3486" s="3" t="s">
        <v>47</v>
      </c>
      <c r="N3486" s="3" t="s">
        <v>2761</v>
      </c>
      <c r="O3486" s="1">
        <v>851</v>
      </c>
      <c r="P3486" s="4">
        <v>0</v>
      </c>
      <c r="Q3486" s="10">
        <f t="shared" si="220"/>
        <v>851</v>
      </c>
    </row>
    <row r="3487" spans="2:17" ht="20.25" customHeight="1">
      <c r="B3487" s="10" t="str">
        <f t="shared" si="221"/>
        <v>لباس زير زمستاني- بلوز و شلوار862</v>
      </c>
      <c r="C3487" s="10" t="str">
        <f t="shared" si="222"/>
        <v>لباس زير زمستاني- بلوز و شلوار1402/10/21862</v>
      </c>
      <c r="D3487" s="10" t="str">
        <f>IFERROR(IF(تحویلی!$E$1="","",IF(NOSA!O3487=تحویلی!$E$1,تحویلی!$E$1&amp;COUNTIF(NOSA!$O$1:O3487,تحویلی!$E$1),"")),"")</f>
        <v/>
      </c>
      <c r="E3487" s="10" t="str">
        <f t="shared" si="223"/>
        <v>27117862</v>
      </c>
      <c r="F3487" s="10" t="str">
        <f>IFERROR(VLOOKUP(I3487,DATABASE!$N:$O,2,FALSE),"")</f>
        <v>لباس زير زمستاني- بلوز و شلوار</v>
      </c>
      <c r="G3487" s="3" t="s">
        <v>2954</v>
      </c>
      <c r="H3487" s="4">
        <v>27117</v>
      </c>
      <c r="I3487" s="3" t="s">
        <v>2361</v>
      </c>
      <c r="J3487" s="3" t="s">
        <v>2826</v>
      </c>
      <c r="K3487" s="5">
        <v>1</v>
      </c>
      <c r="L3487" s="3" t="s">
        <v>28</v>
      </c>
      <c r="M3487" s="3" t="s">
        <v>47</v>
      </c>
      <c r="N3487" s="3" t="s">
        <v>3223</v>
      </c>
      <c r="O3487" s="1">
        <v>862</v>
      </c>
      <c r="P3487" s="4">
        <v>0</v>
      </c>
      <c r="Q3487" s="10">
        <f t="shared" ref="Q3487:Q3550" si="224">VALUE(O3487)</f>
        <v>862</v>
      </c>
    </row>
    <row r="3488" spans="2:17" ht="20.25" customHeight="1">
      <c r="B3488" s="10" t="str">
        <f t="shared" si="221"/>
        <v>دستكش ضد برش سبك853</v>
      </c>
      <c r="C3488" s="10" t="str">
        <f t="shared" si="222"/>
        <v>دستكش ضد برش سبك1402/10/21853</v>
      </c>
      <c r="D3488" s="10" t="str">
        <f>IFERROR(IF(تحویلی!$E$1="","",IF(NOSA!O3488=تحویلی!$E$1,تحویلی!$E$1&amp;COUNTIF(NOSA!$O$1:O3488,تحویلی!$E$1),"")),"")</f>
        <v/>
      </c>
      <c r="E3488" s="10" t="str">
        <f t="shared" si="223"/>
        <v>27137853</v>
      </c>
      <c r="F3488" s="10" t="str">
        <f>IFERROR(VLOOKUP(I3488,DATABASE!$N:$O,2,FALSE),"")</f>
        <v>دستكش ضد برش سبك</v>
      </c>
      <c r="G3488" s="3" t="s">
        <v>2954</v>
      </c>
      <c r="H3488" s="4">
        <v>27137</v>
      </c>
      <c r="I3488" s="3" t="s">
        <v>1442</v>
      </c>
      <c r="J3488" s="3" t="s">
        <v>22</v>
      </c>
      <c r="K3488" s="5">
        <v>1</v>
      </c>
      <c r="L3488" s="3" t="s">
        <v>3</v>
      </c>
      <c r="M3488" s="3" t="s">
        <v>40</v>
      </c>
      <c r="N3488" s="3" t="s">
        <v>2777</v>
      </c>
      <c r="O3488" s="1">
        <v>853</v>
      </c>
      <c r="P3488" s="4">
        <v>1</v>
      </c>
      <c r="Q3488" s="10">
        <f t="shared" si="224"/>
        <v>853</v>
      </c>
    </row>
    <row r="3489" spans="2:17" ht="20.25" customHeight="1">
      <c r="B3489" s="10" t="str">
        <f t="shared" si="221"/>
        <v>دستكش ضد برش سبك460</v>
      </c>
      <c r="C3489" s="10" t="str">
        <f t="shared" si="222"/>
        <v>دستكش ضد برش سبك1402/10/21460</v>
      </c>
      <c r="D3489" s="10" t="str">
        <f>IFERROR(IF(تحویلی!$E$1="","",IF(NOSA!O3489=تحویلی!$E$1,تحویلی!$E$1&amp;COUNTIF(NOSA!$O$1:O3489,تحویلی!$E$1),"")),"")</f>
        <v/>
      </c>
      <c r="E3489" s="10" t="str">
        <f t="shared" si="223"/>
        <v>27139460</v>
      </c>
      <c r="F3489" s="10" t="str">
        <f>IFERROR(VLOOKUP(I3489,DATABASE!$N:$O,2,FALSE),"")</f>
        <v>دستكش ضد برش سبك</v>
      </c>
      <c r="G3489" s="3" t="s">
        <v>2954</v>
      </c>
      <c r="H3489" s="4">
        <v>27139</v>
      </c>
      <c r="I3489" s="3" t="s">
        <v>1442</v>
      </c>
      <c r="J3489" s="3" t="s">
        <v>22</v>
      </c>
      <c r="K3489" s="5">
        <v>1</v>
      </c>
      <c r="L3489" s="3" t="s">
        <v>3</v>
      </c>
      <c r="M3489" s="3" t="s">
        <v>47</v>
      </c>
      <c r="N3489" s="3" t="s">
        <v>140</v>
      </c>
      <c r="O3489" s="1">
        <v>460</v>
      </c>
      <c r="P3489" s="4">
        <v>0</v>
      </c>
      <c r="Q3489" s="10">
        <f t="shared" si="224"/>
        <v>460</v>
      </c>
    </row>
    <row r="3490" spans="2:17" ht="20.25" customHeight="1">
      <c r="B3490" s="10" t="str">
        <f t="shared" si="221"/>
        <v>چكمه ايمني نسوز248</v>
      </c>
      <c r="C3490" s="10" t="str">
        <f t="shared" si="222"/>
        <v>چكمه ايمني نسوز1402/10/21248</v>
      </c>
      <c r="D3490" s="10" t="str">
        <f>IFERROR(IF(تحویلی!$E$1="","",IF(NOSA!O3490=تحویلی!$E$1,تحویلی!$E$1&amp;COUNTIF(NOSA!$O$1:O3490,تحویلی!$E$1),"")),"")</f>
        <v/>
      </c>
      <c r="E3490" s="10" t="str">
        <f t="shared" si="223"/>
        <v>27146248</v>
      </c>
      <c r="F3490" s="10" t="str">
        <f>IFERROR(VLOOKUP(I3490,DATABASE!$N:$O,2,FALSE),"")</f>
        <v>چكمه ايمني نسوز</v>
      </c>
      <c r="G3490" s="3" t="s">
        <v>2954</v>
      </c>
      <c r="H3490" s="4">
        <v>27146</v>
      </c>
      <c r="I3490" s="3" t="s">
        <v>1666</v>
      </c>
      <c r="J3490" s="3" t="s">
        <v>1667</v>
      </c>
      <c r="K3490" s="5">
        <v>1</v>
      </c>
      <c r="L3490" s="3" t="s">
        <v>3</v>
      </c>
      <c r="M3490" s="3" t="s">
        <v>4</v>
      </c>
      <c r="N3490" s="3" t="s">
        <v>799</v>
      </c>
      <c r="O3490" s="1">
        <v>248</v>
      </c>
      <c r="P3490" s="4">
        <v>1</v>
      </c>
      <c r="Q3490" s="10">
        <f t="shared" si="224"/>
        <v>248</v>
      </c>
    </row>
    <row r="3491" spans="2:17" ht="20.25" customHeight="1">
      <c r="B3491" s="10" t="str">
        <f t="shared" si="221"/>
        <v>دستكش ضد برش سبك10029</v>
      </c>
      <c r="C3491" s="10" t="str">
        <f t="shared" si="222"/>
        <v>دستكش ضد برش سبك1402/10/2110029</v>
      </c>
      <c r="D3491" s="10" t="str">
        <f>IFERROR(IF(تحویلی!$E$1="","",IF(NOSA!O3491=تحویلی!$E$1,تحویلی!$E$1&amp;COUNTIF(NOSA!$O$1:O3491,تحویلی!$E$1),"")),"")</f>
        <v/>
      </c>
      <c r="E3491" s="10" t="str">
        <f t="shared" si="223"/>
        <v>2714910029</v>
      </c>
      <c r="F3491" s="10" t="str">
        <f>IFERROR(VLOOKUP(I3491,DATABASE!$N:$O,2,FALSE),"")</f>
        <v>دستكش ضد برش سبك</v>
      </c>
      <c r="G3491" s="3" t="s">
        <v>2954</v>
      </c>
      <c r="H3491" s="4">
        <v>27149</v>
      </c>
      <c r="I3491" s="3" t="s">
        <v>1442</v>
      </c>
      <c r="J3491" s="3" t="s">
        <v>22</v>
      </c>
      <c r="K3491" s="5">
        <v>1</v>
      </c>
      <c r="L3491" s="3" t="s">
        <v>3</v>
      </c>
      <c r="M3491" s="3" t="s">
        <v>9</v>
      </c>
      <c r="N3491" s="3" t="s">
        <v>1783</v>
      </c>
      <c r="O3491" s="1">
        <v>10029</v>
      </c>
      <c r="P3491" s="4">
        <v>0</v>
      </c>
      <c r="Q3491" s="10">
        <f t="shared" si="224"/>
        <v>10029</v>
      </c>
    </row>
    <row r="3492" spans="2:17" ht="20.25" customHeight="1">
      <c r="B3492" s="10" t="str">
        <f t="shared" si="221"/>
        <v>دستكش كف مواد سبك731</v>
      </c>
      <c r="C3492" s="10" t="str">
        <f t="shared" si="222"/>
        <v>دستكش كف مواد سبك1402/10/22731</v>
      </c>
      <c r="D3492" s="10" t="str">
        <f>IFERROR(IF(تحویلی!$E$1="","",IF(NOSA!O3492=تحویلی!$E$1,تحویلی!$E$1&amp;COUNTIF(NOSA!$O$1:O3492,تحویلی!$E$1),"")),"")</f>
        <v/>
      </c>
      <c r="E3492" s="10" t="str">
        <f t="shared" si="223"/>
        <v>27175731</v>
      </c>
      <c r="F3492" s="10" t="str">
        <f>IFERROR(VLOOKUP(I3492,DATABASE!$N:$O,2,FALSE),"")</f>
        <v>دستكش كف مواد سبك</v>
      </c>
      <c r="G3492" s="3" t="s">
        <v>2955</v>
      </c>
      <c r="H3492" s="4">
        <v>27175</v>
      </c>
      <c r="I3492" s="3" t="s">
        <v>1456</v>
      </c>
      <c r="J3492" s="3" t="s">
        <v>2</v>
      </c>
      <c r="K3492" s="5">
        <v>1</v>
      </c>
      <c r="L3492" s="3" t="s">
        <v>3</v>
      </c>
      <c r="M3492" s="3" t="s">
        <v>47</v>
      </c>
      <c r="N3492" s="3" t="s">
        <v>635</v>
      </c>
      <c r="O3492" s="1">
        <v>731</v>
      </c>
      <c r="P3492" s="4">
        <v>0</v>
      </c>
      <c r="Q3492" s="10">
        <f t="shared" si="224"/>
        <v>731</v>
      </c>
    </row>
    <row r="3493" spans="2:17" ht="20.25" customHeight="1">
      <c r="B3493" s="10" t="str">
        <f t="shared" si="221"/>
        <v>دستكش ضد برش سبك10030</v>
      </c>
      <c r="C3493" s="10" t="str">
        <f t="shared" si="222"/>
        <v>دستكش ضد برش سبك1402/10/2210030</v>
      </c>
      <c r="D3493" s="10" t="str">
        <f>IFERROR(IF(تحویلی!$E$1="","",IF(NOSA!O3493=تحویلی!$E$1,تحویلی!$E$1&amp;COUNTIF(NOSA!$O$1:O3493,تحویلی!$E$1),"")),"")</f>
        <v/>
      </c>
      <c r="E3493" s="10" t="str">
        <f t="shared" si="223"/>
        <v>2717610030</v>
      </c>
      <c r="F3493" s="10" t="str">
        <f>IFERROR(VLOOKUP(I3493,DATABASE!$N:$O,2,FALSE),"")</f>
        <v>دستكش ضد برش سبك</v>
      </c>
      <c r="G3493" s="3" t="s">
        <v>2955</v>
      </c>
      <c r="H3493" s="4">
        <v>27176</v>
      </c>
      <c r="I3493" s="3" t="s">
        <v>1442</v>
      </c>
      <c r="J3493" s="3" t="s">
        <v>22</v>
      </c>
      <c r="K3493" s="5">
        <v>1</v>
      </c>
      <c r="L3493" s="3" t="s">
        <v>3</v>
      </c>
      <c r="M3493" s="3" t="s">
        <v>9</v>
      </c>
      <c r="N3493" s="3" t="s">
        <v>1627</v>
      </c>
      <c r="O3493" s="1">
        <v>10030</v>
      </c>
      <c r="P3493" s="4">
        <v>1</v>
      </c>
      <c r="Q3493" s="10">
        <f t="shared" si="224"/>
        <v>10030</v>
      </c>
    </row>
    <row r="3494" spans="2:17" ht="20.25" customHeight="1">
      <c r="B3494" s="10" t="str">
        <f t="shared" si="221"/>
        <v>دستكش كف مواد سبك698</v>
      </c>
      <c r="C3494" s="10" t="str">
        <f t="shared" si="222"/>
        <v>دستكش كف مواد سبك1402/10/22698</v>
      </c>
      <c r="D3494" s="10" t="str">
        <f>IFERROR(IF(تحویلی!$E$1="","",IF(NOSA!O3494=تحویلی!$E$1,تحویلی!$E$1&amp;COUNTIF(NOSA!$O$1:O3494,تحویلی!$E$1),"")),"")</f>
        <v/>
      </c>
      <c r="E3494" s="10" t="str">
        <f t="shared" si="223"/>
        <v>27186698</v>
      </c>
      <c r="F3494" s="10" t="str">
        <f>IFERROR(VLOOKUP(I3494,DATABASE!$N:$O,2,FALSE),"")</f>
        <v>دستكش كف مواد سبك</v>
      </c>
      <c r="G3494" s="3" t="s">
        <v>2955</v>
      </c>
      <c r="H3494" s="4">
        <v>27186</v>
      </c>
      <c r="I3494" s="3" t="s">
        <v>1456</v>
      </c>
      <c r="J3494" s="3" t="s">
        <v>2</v>
      </c>
      <c r="K3494" s="5">
        <v>1</v>
      </c>
      <c r="L3494" s="3" t="s">
        <v>3</v>
      </c>
      <c r="M3494" s="3" t="s">
        <v>4</v>
      </c>
      <c r="N3494" s="3" t="s">
        <v>88</v>
      </c>
      <c r="O3494" s="1">
        <v>698</v>
      </c>
      <c r="P3494" s="4">
        <v>0</v>
      </c>
      <c r="Q3494" s="10">
        <f t="shared" si="224"/>
        <v>698</v>
      </c>
    </row>
    <row r="3495" spans="2:17" ht="20.25" customHeight="1">
      <c r="B3495" s="10" t="str">
        <f t="shared" si="221"/>
        <v>دستكش ضد برش سبك10030</v>
      </c>
      <c r="C3495" s="10" t="str">
        <f t="shared" si="222"/>
        <v>دستكش ضد برش سبك1402/10/2210030</v>
      </c>
      <c r="D3495" s="10" t="str">
        <f>IFERROR(IF(تحویلی!$E$1="","",IF(NOSA!O3495=تحویلی!$E$1,تحویلی!$E$1&amp;COUNTIF(NOSA!$O$1:O3495,تحویلی!$E$1),"")),"")</f>
        <v/>
      </c>
      <c r="E3495" s="10" t="str">
        <f t="shared" si="223"/>
        <v>2719210030</v>
      </c>
      <c r="F3495" s="10" t="str">
        <f>IFERROR(VLOOKUP(I3495,DATABASE!$N:$O,2,FALSE),"")</f>
        <v>دستكش ضد برش سبك</v>
      </c>
      <c r="G3495" s="3" t="s">
        <v>2955</v>
      </c>
      <c r="H3495" s="4">
        <v>27192</v>
      </c>
      <c r="I3495" s="3" t="s">
        <v>1442</v>
      </c>
      <c r="J3495" s="3" t="s">
        <v>22</v>
      </c>
      <c r="K3495" s="5">
        <v>1</v>
      </c>
      <c r="L3495" s="3" t="s">
        <v>3</v>
      </c>
      <c r="M3495" s="3" t="s">
        <v>9</v>
      </c>
      <c r="N3495" s="3" t="s">
        <v>1627</v>
      </c>
      <c r="O3495" s="1">
        <v>10030</v>
      </c>
      <c r="P3495" s="4">
        <v>0</v>
      </c>
      <c r="Q3495" s="10">
        <f t="shared" si="224"/>
        <v>10030</v>
      </c>
    </row>
    <row r="3496" spans="2:17" ht="20.25" customHeight="1">
      <c r="B3496" s="10" t="str">
        <f t="shared" si="221"/>
        <v>دستكش ضد برش سبك10027</v>
      </c>
      <c r="C3496" s="10" t="str">
        <f t="shared" si="222"/>
        <v>دستكش ضد برش سبك1402/10/2210027</v>
      </c>
      <c r="D3496" s="10" t="str">
        <f>IFERROR(IF(تحویلی!$E$1="","",IF(NOSA!O3496=تحویلی!$E$1,تحویلی!$E$1&amp;COUNTIF(NOSA!$O$1:O3496,تحویلی!$E$1),"")),"")</f>
        <v/>
      </c>
      <c r="E3496" s="10" t="str">
        <f t="shared" si="223"/>
        <v>2719210027</v>
      </c>
      <c r="F3496" s="10" t="str">
        <f>IFERROR(VLOOKUP(I3496,DATABASE!$N:$O,2,FALSE),"")</f>
        <v>دستكش ضد برش سبك</v>
      </c>
      <c r="G3496" s="3" t="s">
        <v>2955</v>
      </c>
      <c r="H3496" s="4">
        <v>27192</v>
      </c>
      <c r="I3496" s="3" t="s">
        <v>1442</v>
      </c>
      <c r="J3496" s="3" t="s">
        <v>22</v>
      </c>
      <c r="K3496" s="5">
        <v>1</v>
      </c>
      <c r="L3496" s="3" t="s">
        <v>3</v>
      </c>
      <c r="M3496" s="3" t="s">
        <v>9</v>
      </c>
      <c r="N3496" s="3" t="s">
        <v>1637</v>
      </c>
      <c r="O3496" s="1">
        <v>10027</v>
      </c>
      <c r="P3496" s="4">
        <v>0</v>
      </c>
      <c r="Q3496" s="10">
        <f t="shared" si="224"/>
        <v>10027</v>
      </c>
    </row>
    <row r="3497" spans="2:17" ht="20.25" customHeight="1">
      <c r="B3497" s="10" t="str">
        <f t="shared" si="221"/>
        <v>دستكش كف مواد سبك861</v>
      </c>
      <c r="C3497" s="10" t="str">
        <f t="shared" si="222"/>
        <v>دستكش كف مواد سبك1402/10/23861</v>
      </c>
      <c r="D3497" s="10" t="str">
        <f>IFERROR(IF(تحویلی!$E$1="","",IF(NOSA!O3497=تحویلی!$E$1,تحویلی!$E$1&amp;COUNTIF(NOSA!$O$1:O3497,تحویلی!$E$1),"")),"")</f>
        <v/>
      </c>
      <c r="E3497" s="10" t="str">
        <f t="shared" si="223"/>
        <v>27197861</v>
      </c>
      <c r="F3497" s="10" t="str">
        <f>IFERROR(VLOOKUP(I3497,DATABASE!$N:$O,2,FALSE),"")</f>
        <v>دستكش كف مواد سبك</v>
      </c>
      <c r="G3497" s="3" t="s">
        <v>2956</v>
      </c>
      <c r="H3497" s="4">
        <v>27197</v>
      </c>
      <c r="I3497" s="3" t="s">
        <v>1456</v>
      </c>
      <c r="J3497" s="3" t="s">
        <v>2</v>
      </c>
      <c r="K3497" s="5">
        <v>1</v>
      </c>
      <c r="L3497" s="3" t="s">
        <v>3</v>
      </c>
      <c r="M3497" s="3" t="s">
        <v>47</v>
      </c>
      <c r="N3497" s="3" t="s">
        <v>3233</v>
      </c>
      <c r="O3497" s="1">
        <v>861</v>
      </c>
      <c r="P3497" s="4">
        <v>1</v>
      </c>
      <c r="Q3497" s="10">
        <f t="shared" si="224"/>
        <v>861</v>
      </c>
    </row>
    <row r="3498" spans="2:17" ht="20.25" customHeight="1">
      <c r="B3498" s="10" t="str">
        <f t="shared" si="221"/>
        <v>دستكش ضد برش سبك294</v>
      </c>
      <c r="C3498" s="10" t="str">
        <f t="shared" si="222"/>
        <v>دستكش ضد برش سبك1402/10/23294</v>
      </c>
      <c r="D3498" s="10" t="str">
        <f>IFERROR(IF(تحویلی!$E$1="","",IF(NOSA!O3498=تحویلی!$E$1,تحویلی!$E$1&amp;COUNTIF(NOSA!$O$1:O3498,تحویلی!$E$1),"")),"")</f>
        <v/>
      </c>
      <c r="E3498" s="10" t="str">
        <f t="shared" si="223"/>
        <v>27207294</v>
      </c>
      <c r="F3498" s="10" t="str">
        <f>IFERROR(VLOOKUP(I3498,DATABASE!$N:$O,2,FALSE),"")</f>
        <v>دستكش ضد برش سبك</v>
      </c>
      <c r="G3498" s="3" t="s">
        <v>2956</v>
      </c>
      <c r="H3498" s="4">
        <v>27207</v>
      </c>
      <c r="I3498" s="3" t="s">
        <v>1442</v>
      </c>
      <c r="J3498" s="3" t="s">
        <v>22</v>
      </c>
      <c r="K3498" s="5">
        <v>1</v>
      </c>
      <c r="L3498" s="3" t="s">
        <v>3</v>
      </c>
      <c r="M3498" s="3" t="s">
        <v>25</v>
      </c>
      <c r="N3498" s="3" t="s">
        <v>734</v>
      </c>
      <c r="O3498" s="1">
        <v>294</v>
      </c>
      <c r="P3498" s="4">
        <v>0</v>
      </c>
      <c r="Q3498" s="10">
        <f t="shared" si="224"/>
        <v>294</v>
      </c>
    </row>
    <row r="3499" spans="2:17" ht="20.25" customHeight="1">
      <c r="B3499" s="10" t="str">
        <f t="shared" si="221"/>
        <v>دستكش كف مواد سبك460</v>
      </c>
      <c r="C3499" s="10" t="str">
        <f t="shared" si="222"/>
        <v>دستكش كف مواد سبك1402/10/23460</v>
      </c>
      <c r="D3499" s="10" t="str">
        <f>IFERROR(IF(تحویلی!$E$1="","",IF(NOSA!O3499=تحویلی!$E$1,تحویلی!$E$1&amp;COUNTIF(NOSA!$O$1:O3499,تحویلی!$E$1),"")),"")</f>
        <v/>
      </c>
      <c r="E3499" s="10" t="str">
        <f t="shared" si="223"/>
        <v>27216460</v>
      </c>
      <c r="F3499" s="10" t="str">
        <f>IFERROR(VLOOKUP(I3499,DATABASE!$N:$O,2,FALSE),"")</f>
        <v>دستكش كف مواد سبك</v>
      </c>
      <c r="G3499" s="3" t="s">
        <v>2956</v>
      </c>
      <c r="H3499" s="4">
        <v>27216</v>
      </c>
      <c r="I3499" s="3" t="s">
        <v>1456</v>
      </c>
      <c r="J3499" s="3" t="s">
        <v>2</v>
      </c>
      <c r="K3499" s="5">
        <v>1</v>
      </c>
      <c r="L3499" s="3" t="s">
        <v>3</v>
      </c>
      <c r="M3499" s="3" t="s">
        <v>47</v>
      </c>
      <c r="N3499" s="3" t="s">
        <v>2765</v>
      </c>
      <c r="O3499" s="1">
        <v>460</v>
      </c>
      <c r="P3499" s="4">
        <v>1</v>
      </c>
      <c r="Q3499" s="10">
        <f t="shared" si="224"/>
        <v>460</v>
      </c>
    </row>
    <row r="3500" spans="2:17" ht="20.25" customHeight="1">
      <c r="B3500" s="10" t="str">
        <f t="shared" si="221"/>
        <v>لباس كار نسوز- بلو402</v>
      </c>
      <c r="C3500" s="10" t="str">
        <f t="shared" si="222"/>
        <v>لباس كار نسوز- بلو1402/10/23402</v>
      </c>
      <c r="D3500" s="10" t="str">
        <f>IFERROR(IF(تحویلی!$E$1="","",IF(NOSA!O3500=تحویلی!$E$1,تحویلی!$E$1&amp;COUNTIF(NOSA!$O$1:O3500,تحویلی!$E$1),"")),"")</f>
        <v/>
      </c>
      <c r="E3500" s="10" t="str">
        <f t="shared" si="223"/>
        <v>27219402</v>
      </c>
      <c r="F3500" s="10" t="str">
        <f>IFERROR(VLOOKUP(I3500,DATABASE!$N:$O,2,FALSE),"")</f>
        <v>لباس كار نسوز- بلو</v>
      </c>
      <c r="G3500" s="3" t="s">
        <v>2956</v>
      </c>
      <c r="H3500" s="4">
        <v>27219</v>
      </c>
      <c r="I3500" s="3" t="s">
        <v>1641</v>
      </c>
      <c r="J3500" s="3" t="s">
        <v>1642</v>
      </c>
      <c r="K3500" s="5">
        <v>1</v>
      </c>
      <c r="L3500" s="3" t="s">
        <v>8</v>
      </c>
      <c r="M3500" s="3" t="s">
        <v>4</v>
      </c>
      <c r="N3500" s="3" t="s">
        <v>2834</v>
      </c>
      <c r="O3500" s="1">
        <v>402</v>
      </c>
      <c r="P3500" s="4">
        <v>1</v>
      </c>
      <c r="Q3500" s="10">
        <f t="shared" si="224"/>
        <v>402</v>
      </c>
    </row>
    <row r="3501" spans="2:17" ht="20.25" customHeight="1">
      <c r="B3501" s="10" t="str">
        <f t="shared" si="221"/>
        <v>402</v>
      </c>
      <c r="C3501" s="10" t="str">
        <f t="shared" si="222"/>
        <v>1402/10/23402</v>
      </c>
      <c r="D3501" s="10" t="str">
        <f>IFERROR(IF(تحویلی!$E$1="","",IF(NOSA!O3501=تحویلی!$E$1,تحویلی!$E$1&amp;COUNTIF(NOSA!$O$1:O3501,تحویلی!$E$1),"")),"")</f>
        <v/>
      </c>
      <c r="E3501" s="10" t="str">
        <f t="shared" si="223"/>
        <v>27219402</v>
      </c>
      <c r="F3501" s="10" t="str">
        <f>IFERROR(VLOOKUP(I3501,DATABASE!$N:$O,2,FALSE),"")</f>
        <v/>
      </c>
      <c r="G3501" s="3" t="s">
        <v>2956</v>
      </c>
      <c r="H3501" s="4">
        <v>27219</v>
      </c>
      <c r="I3501" s="3" t="s">
        <v>2664</v>
      </c>
      <c r="J3501" s="3" t="s">
        <v>2665</v>
      </c>
      <c r="K3501" s="5">
        <v>1</v>
      </c>
      <c r="L3501" s="3" t="s">
        <v>8</v>
      </c>
      <c r="M3501" s="3" t="s">
        <v>4</v>
      </c>
      <c r="N3501" s="3" t="s">
        <v>2834</v>
      </c>
      <c r="O3501" s="1">
        <v>402</v>
      </c>
      <c r="P3501" s="4">
        <v>1</v>
      </c>
      <c r="Q3501" s="10">
        <f t="shared" si="224"/>
        <v>402</v>
      </c>
    </row>
    <row r="3502" spans="2:17" ht="20.25" customHeight="1">
      <c r="B3502" s="10" t="str">
        <f t="shared" si="221"/>
        <v>لباس كار نسوز(بلوز و شلوار)45</v>
      </c>
      <c r="C3502" s="10" t="str">
        <f t="shared" si="222"/>
        <v>لباس كار نسوز(بلوز و شلوار)1402/10/2345</v>
      </c>
      <c r="D3502" s="10" t="str">
        <f>IFERROR(IF(تحویلی!$E$1="","",IF(NOSA!O3502=تحویلی!$E$1,تحویلی!$E$1&amp;COUNTIF(NOSA!$O$1:O3502,تحویلی!$E$1),"")),"")</f>
        <v/>
      </c>
      <c r="E3502" s="10" t="str">
        <f t="shared" si="223"/>
        <v>2722145</v>
      </c>
      <c r="F3502" s="10" t="str">
        <f>IFERROR(VLOOKUP(I3502,DATABASE!$N:$O,2,FALSE),"")</f>
        <v>لباس كار نسوز(بلوز و شلوار)</v>
      </c>
      <c r="G3502" s="3" t="s">
        <v>2956</v>
      </c>
      <c r="H3502" s="4">
        <v>27221</v>
      </c>
      <c r="I3502" s="3" t="s">
        <v>1701</v>
      </c>
      <c r="J3502" s="3" t="s">
        <v>1702</v>
      </c>
      <c r="K3502" s="5">
        <v>1</v>
      </c>
      <c r="L3502" s="3" t="s">
        <v>28</v>
      </c>
      <c r="M3502" s="3" t="s">
        <v>4</v>
      </c>
      <c r="N3502" s="3" t="s">
        <v>302</v>
      </c>
      <c r="O3502" s="1">
        <v>45</v>
      </c>
      <c r="P3502" s="4">
        <v>1</v>
      </c>
      <c r="Q3502" s="10">
        <f t="shared" si="224"/>
        <v>45</v>
      </c>
    </row>
    <row r="3503" spans="2:17" ht="20.25" customHeight="1">
      <c r="B3503" s="10" t="str">
        <f t="shared" si="221"/>
        <v>لباس كار(بلوز و شلوار)156</v>
      </c>
      <c r="C3503" s="10" t="str">
        <f t="shared" si="222"/>
        <v>لباس كار(بلوز و شلوار)1402/10/23156</v>
      </c>
      <c r="D3503" s="10" t="str">
        <f>IFERROR(IF(تحویلی!$E$1="","",IF(NOSA!O3503=تحویلی!$E$1,تحویلی!$E$1&amp;COUNTIF(NOSA!$O$1:O3503,تحویلی!$E$1),"")),"")</f>
        <v/>
      </c>
      <c r="E3503" s="10" t="str">
        <f t="shared" si="223"/>
        <v>27225156</v>
      </c>
      <c r="F3503" s="10" t="str">
        <f>IFERROR(VLOOKUP(I3503,DATABASE!$N:$O,2,FALSE),"")</f>
        <v>لباس كار(بلوز و شلوار)</v>
      </c>
      <c r="G3503" s="3" t="s">
        <v>2956</v>
      </c>
      <c r="H3503" s="4">
        <v>27225</v>
      </c>
      <c r="I3503" s="3" t="s">
        <v>1566</v>
      </c>
      <c r="J3503" s="3" t="s">
        <v>2642</v>
      </c>
      <c r="K3503" s="5">
        <v>1</v>
      </c>
      <c r="L3503" s="3" t="s">
        <v>28</v>
      </c>
      <c r="M3503" s="3" t="s">
        <v>4</v>
      </c>
      <c r="N3503" s="3" t="s">
        <v>3279</v>
      </c>
      <c r="O3503" s="1">
        <v>156</v>
      </c>
      <c r="P3503" s="4">
        <v>1</v>
      </c>
      <c r="Q3503" s="10">
        <f t="shared" si="224"/>
        <v>156</v>
      </c>
    </row>
    <row r="3504" spans="2:17" ht="20.25" customHeight="1">
      <c r="B3504" s="10" t="str">
        <f t="shared" si="221"/>
        <v>دستكش ضد برش سبك156</v>
      </c>
      <c r="C3504" s="10" t="str">
        <f t="shared" si="222"/>
        <v>دستكش ضد برش سبك1402/10/23156</v>
      </c>
      <c r="D3504" s="10" t="str">
        <f>IFERROR(IF(تحویلی!$E$1="","",IF(NOSA!O3504=تحویلی!$E$1,تحویلی!$E$1&amp;COUNTIF(NOSA!$O$1:O3504,تحویلی!$E$1),"")),"")</f>
        <v/>
      </c>
      <c r="E3504" s="10" t="str">
        <f t="shared" si="223"/>
        <v>27225156</v>
      </c>
      <c r="F3504" s="10" t="str">
        <f>IFERROR(VLOOKUP(I3504,DATABASE!$N:$O,2,FALSE),"")</f>
        <v>دستكش ضد برش سبك</v>
      </c>
      <c r="G3504" s="3" t="s">
        <v>2956</v>
      </c>
      <c r="H3504" s="4">
        <v>27225</v>
      </c>
      <c r="I3504" s="3" t="s">
        <v>1442</v>
      </c>
      <c r="J3504" s="3" t="s">
        <v>22</v>
      </c>
      <c r="K3504" s="5">
        <v>1</v>
      </c>
      <c r="L3504" s="3" t="s">
        <v>3</v>
      </c>
      <c r="M3504" s="3" t="s">
        <v>4</v>
      </c>
      <c r="N3504" s="3" t="s">
        <v>3279</v>
      </c>
      <c r="O3504" s="1">
        <v>156</v>
      </c>
      <c r="P3504" s="4">
        <v>1</v>
      </c>
      <c r="Q3504" s="10">
        <f t="shared" si="224"/>
        <v>156</v>
      </c>
    </row>
    <row r="3505" spans="2:17" ht="20.25" customHeight="1">
      <c r="B3505" s="10" t="str">
        <f t="shared" si="221"/>
        <v>دستكش ضد برش سبك848</v>
      </c>
      <c r="C3505" s="10" t="str">
        <f t="shared" si="222"/>
        <v>دستكش ضد برش سبك1402/10/24848</v>
      </c>
      <c r="D3505" s="10" t="str">
        <f>IFERROR(IF(تحویلی!$E$1="","",IF(NOSA!O3505=تحویلی!$E$1,تحویلی!$E$1&amp;COUNTIF(NOSA!$O$1:O3505,تحویلی!$E$1),"")),"")</f>
        <v/>
      </c>
      <c r="E3505" s="10" t="str">
        <f t="shared" si="223"/>
        <v>27230848</v>
      </c>
      <c r="F3505" s="10" t="str">
        <f>IFERROR(VLOOKUP(I3505,DATABASE!$N:$O,2,FALSE),"")</f>
        <v>دستكش ضد برش سبك</v>
      </c>
      <c r="G3505" s="3" t="s">
        <v>2957</v>
      </c>
      <c r="H3505" s="4">
        <v>27230</v>
      </c>
      <c r="I3505" s="3" t="s">
        <v>1442</v>
      </c>
      <c r="J3505" s="3" t="s">
        <v>22</v>
      </c>
      <c r="K3505" s="5">
        <v>1</v>
      </c>
      <c r="L3505" s="3" t="s">
        <v>3</v>
      </c>
      <c r="M3505" s="3" t="s">
        <v>47</v>
      </c>
      <c r="N3505" s="3" t="s">
        <v>2750</v>
      </c>
      <c r="O3505" s="1">
        <v>848</v>
      </c>
      <c r="P3505" s="4">
        <v>1</v>
      </c>
      <c r="Q3505" s="10">
        <f t="shared" si="224"/>
        <v>848</v>
      </c>
    </row>
    <row r="3506" spans="2:17" ht="20.25" customHeight="1">
      <c r="B3506" s="10" t="str">
        <f t="shared" si="221"/>
        <v>دستكش ضد برش سبك145</v>
      </c>
      <c r="C3506" s="10" t="str">
        <f t="shared" si="222"/>
        <v>دستكش ضد برش سبك1402/10/24145</v>
      </c>
      <c r="D3506" s="10" t="str">
        <f>IFERROR(IF(تحویلی!$E$1="","",IF(NOSA!O3506=تحویلی!$E$1,تحویلی!$E$1&amp;COUNTIF(NOSA!$O$1:O3506,تحویلی!$E$1),"")),"")</f>
        <v/>
      </c>
      <c r="E3506" s="10" t="str">
        <f t="shared" si="223"/>
        <v>27237145</v>
      </c>
      <c r="F3506" s="10" t="str">
        <f>IFERROR(VLOOKUP(I3506,DATABASE!$N:$O,2,FALSE),"")</f>
        <v>دستكش ضد برش سبك</v>
      </c>
      <c r="G3506" s="3" t="s">
        <v>2957</v>
      </c>
      <c r="H3506" s="4">
        <v>27237</v>
      </c>
      <c r="I3506" s="3" t="s">
        <v>1442</v>
      </c>
      <c r="J3506" s="3" t="s">
        <v>22</v>
      </c>
      <c r="K3506" s="5">
        <v>1</v>
      </c>
      <c r="L3506" s="3" t="s">
        <v>3</v>
      </c>
      <c r="M3506" s="3" t="s">
        <v>4</v>
      </c>
      <c r="N3506" s="3" t="s">
        <v>483</v>
      </c>
      <c r="O3506" s="1">
        <v>145</v>
      </c>
      <c r="P3506" s="4">
        <v>0</v>
      </c>
      <c r="Q3506" s="10">
        <f t="shared" si="224"/>
        <v>145</v>
      </c>
    </row>
    <row r="3507" spans="2:17" ht="20.25" customHeight="1">
      <c r="B3507" s="10" t="str">
        <f t="shared" si="221"/>
        <v>دستكش كف مواد سبك52</v>
      </c>
      <c r="C3507" s="10" t="str">
        <f t="shared" si="222"/>
        <v>دستكش كف مواد سبك1402/10/2452</v>
      </c>
      <c r="D3507" s="10" t="str">
        <f>IFERROR(IF(تحویلی!$E$1="","",IF(NOSA!O3507=تحویلی!$E$1,تحویلی!$E$1&amp;COUNTIF(NOSA!$O$1:O3507,تحویلی!$E$1),"")),"")</f>
        <v/>
      </c>
      <c r="E3507" s="10" t="str">
        <f t="shared" si="223"/>
        <v>2724752</v>
      </c>
      <c r="F3507" s="10" t="str">
        <f>IFERROR(VLOOKUP(I3507,DATABASE!$N:$O,2,FALSE),"")</f>
        <v>دستكش كف مواد سبك</v>
      </c>
      <c r="G3507" s="3" t="s">
        <v>2957</v>
      </c>
      <c r="H3507" s="4">
        <v>27247</v>
      </c>
      <c r="I3507" s="3" t="s">
        <v>1456</v>
      </c>
      <c r="J3507" s="3" t="s">
        <v>2</v>
      </c>
      <c r="K3507" s="5">
        <v>1</v>
      </c>
      <c r="L3507" s="3" t="s">
        <v>3</v>
      </c>
      <c r="M3507" s="3" t="s">
        <v>19</v>
      </c>
      <c r="N3507" s="3" t="s">
        <v>75</v>
      </c>
      <c r="O3507" s="1">
        <v>52</v>
      </c>
      <c r="P3507" s="4">
        <v>0</v>
      </c>
      <c r="Q3507" s="10">
        <f t="shared" si="224"/>
        <v>52</v>
      </c>
    </row>
    <row r="3508" spans="2:17" ht="20.25" customHeight="1">
      <c r="B3508" s="10" t="str">
        <f t="shared" si="221"/>
        <v>دستكش ضد برش سبك238</v>
      </c>
      <c r="C3508" s="10" t="str">
        <f t="shared" si="222"/>
        <v>دستكش ضد برش سبك1402/10/24238</v>
      </c>
      <c r="D3508" s="10" t="str">
        <f>IFERROR(IF(تحویلی!$E$1="","",IF(NOSA!O3508=تحویلی!$E$1,تحویلی!$E$1&amp;COUNTIF(NOSA!$O$1:O3508,تحویلی!$E$1),"")),"")</f>
        <v/>
      </c>
      <c r="E3508" s="10" t="str">
        <f t="shared" si="223"/>
        <v>27248238</v>
      </c>
      <c r="F3508" s="10" t="str">
        <f>IFERROR(VLOOKUP(I3508,DATABASE!$N:$O,2,FALSE),"")</f>
        <v>دستكش ضد برش سبك</v>
      </c>
      <c r="G3508" s="154" t="s">
        <v>2957</v>
      </c>
      <c r="H3508" s="155">
        <v>27248</v>
      </c>
      <c r="I3508" s="154" t="s">
        <v>1442</v>
      </c>
      <c r="J3508" s="154" t="s">
        <v>22</v>
      </c>
      <c r="K3508" s="156">
        <v>1</v>
      </c>
      <c r="L3508" s="154" t="s">
        <v>3</v>
      </c>
      <c r="M3508" s="154" t="s">
        <v>19</v>
      </c>
      <c r="N3508" s="154" t="s">
        <v>284</v>
      </c>
      <c r="O3508" s="153">
        <v>238</v>
      </c>
      <c r="P3508" s="155">
        <v>0</v>
      </c>
      <c r="Q3508" s="10">
        <f t="shared" si="224"/>
        <v>238</v>
      </c>
    </row>
    <row r="3509" spans="2:17" ht="20.25" customHeight="1">
      <c r="B3509" s="10" t="str">
        <f t="shared" si="221"/>
        <v>نقاب تيره محافظ صورت  canasafe238</v>
      </c>
      <c r="C3509" s="10" t="str">
        <f t="shared" si="222"/>
        <v>نقاب تيره محافظ صورت  canasafe1402/10/24238</v>
      </c>
      <c r="D3509" s="10" t="str">
        <f>IFERROR(IF(تحویلی!$E$1="","",IF(NOSA!O3509=تحویلی!$E$1,تحویلی!$E$1&amp;COUNTIF(NOSA!$O$1:O3509,تحویلی!$E$1),"")),"")</f>
        <v/>
      </c>
      <c r="E3509" s="10" t="str">
        <f t="shared" si="223"/>
        <v>27248238</v>
      </c>
      <c r="F3509" s="10" t="str">
        <f>IFERROR(VLOOKUP(I3509,DATABASE!$N:$O,2,FALSE),"")</f>
        <v>نقاب تيره محافظ صورت  canasafe</v>
      </c>
      <c r="G3509" s="154" t="s">
        <v>2957</v>
      </c>
      <c r="H3509" s="155">
        <v>27248</v>
      </c>
      <c r="I3509" s="154" t="s">
        <v>1487</v>
      </c>
      <c r="J3509" s="154" t="s">
        <v>1488</v>
      </c>
      <c r="K3509" s="156">
        <v>1</v>
      </c>
      <c r="L3509" s="154" t="s">
        <v>8</v>
      </c>
      <c r="M3509" s="154" t="s">
        <v>19</v>
      </c>
      <c r="N3509" s="154" t="s">
        <v>284</v>
      </c>
      <c r="O3509" s="153">
        <v>238</v>
      </c>
      <c r="P3509" s="155">
        <v>1</v>
      </c>
      <c r="Q3509" s="10">
        <f t="shared" si="224"/>
        <v>238</v>
      </c>
    </row>
    <row r="3510" spans="2:17" ht="20.25" customHeight="1">
      <c r="B3510" s="10" t="str">
        <f t="shared" si="221"/>
        <v>دستكش ساق بلند نسوز651</v>
      </c>
      <c r="C3510" s="10" t="str">
        <f t="shared" si="222"/>
        <v>دستكش ساق بلند نسوز1402/10/24651</v>
      </c>
      <c r="D3510" s="10" t="str">
        <f>IFERROR(IF(تحویلی!$E$1="","",IF(NOSA!O3510=تحویلی!$E$1,تحویلی!$E$1&amp;COUNTIF(NOSA!$O$1:O3510,تحویلی!$E$1),"")),"")</f>
        <v/>
      </c>
      <c r="E3510" s="10" t="str">
        <f t="shared" si="223"/>
        <v>27257651</v>
      </c>
      <c r="F3510" s="10" t="str">
        <f>IFERROR(VLOOKUP(I3510,DATABASE!$N:$O,2,FALSE),"")</f>
        <v>دستكش ساق بلند نسوز</v>
      </c>
      <c r="G3510" s="154" t="s">
        <v>2957</v>
      </c>
      <c r="H3510" s="155">
        <v>27257</v>
      </c>
      <c r="I3510" s="154" t="s">
        <v>1461</v>
      </c>
      <c r="J3510" s="154" t="s">
        <v>34</v>
      </c>
      <c r="K3510" s="156">
        <v>1</v>
      </c>
      <c r="L3510" s="154" t="s">
        <v>3</v>
      </c>
      <c r="M3510" s="154" t="s">
        <v>4</v>
      </c>
      <c r="N3510" s="154" t="s">
        <v>165</v>
      </c>
      <c r="O3510" s="153">
        <v>651</v>
      </c>
      <c r="P3510" s="155">
        <v>1</v>
      </c>
      <c r="Q3510" s="10">
        <f t="shared" si="224"/>
        <v>651</v>
      </c>
    </row>
    <row r="3511" spans="2:17" ht="20.25" customHeight="1">
      <c r="B3511" s="10" t="str">
        <f t="shared" si="221"/>
        <v>دستكش ضد برش سبك471</v>
      </c>
      <c r="C3511" s="10" t="str">
        <f t="shared" si="222"/>
        <v>دستكش ضد برش سبك1402/10/24471</v>
      </c>
      <c r="D3511" s="10" t="str">
        <f>IFERROR(IF(تحویلی!$E$1="","",IF(NOSA!O3511=تحویلی!$E$1,تحویلی!$E$1&amp;COUNTIF(NOSA!$O$1:O3511,تحویلی!$E$1),"")),"")</f>
        <v/>
      </c>
      <c r="E3511" s="10" t="str">
        <f t="shared" si="223"/>
        <v>27261471</v>
      </c>
      <c r="F3511" s="10" t="str">
        <f>IFERROR(VLOOKUP(I3511,DATABASE!$N:$O,2,FALSE),"")</f>
        <v>دستكش ضد برش سبك</v>
      </c>
      <c r="G3511" s="154" t="s">
        <v>2957</v>
      </c>
      <c r="H3511" s="155">
        <v>27261</v>
      </c>
      <c r="I3511" s="154" t="s">
        <v>1442</v>
      </c>
      <c r="J3511" s="154" t="s">
        <v>22</v>
      </c>
      <c r="K3511" s="156">
        <v>1</v>
      </c>
      <c r="L3511" s="154" t="s">
        <v>3</v>
      </c>
      <c r="M3511" s="154" t="s">
        <v>43</v>
      </c>
      <c r="N3511" s="154" t="s">
        <v>97</v>
      </c>
      <c r="O3511" s="153">
        <v>471</v>
      </c>
      <c r="P3511" s="155">
        <v>0</v>
      </c>
      <c r="Q3511" s="10">
        <f t="shared" si="224"/>
        <v>471</v>
      </c>
    </row>
    <row r="3512" spans="2:17" ht="20.25" customHeight="1">
      <c r="B3512" s="10" t="str">
        <f t="shared" si="221"/>
        <v>پوتين ايمني نسوز170</v>
      </c>
      <c r="C3512" s="10" t="str">
        <f t="shared" si="222"/>
        <v>پوتين ايمني نسوز1402/10/24170</v>
      </c>
      <c r="D3512" s="10" t="str">
        <f>IFERROR(IF(تحویلی!$E$1="","",IF(NOSA!O3512=تحویلی!$E$1,تحویلی!$E$1&amp;COUNTIF(NOSA!$O$1:O3512,تحویلی!$E$1),"")),"")</f>
        <v/>
      </c>
      <c r="E3512" s="10" t="str">
        <f t="shared" si="223"/>
        <v>27265170</v>
      </c>
      <c r="F3512" s="10" t="str">
        <f>IFERROR(VLOOKUP(I3512,DATABASE!$N:$O,2,FALSE),"")</f>
        <v>پوتين ايمني نسوز</v>
      </c>
      <c r="G3512" s="154" t="s">
        <v>2957</v>
      </c>
      <c r="H3512" s="155">
        <v>27265</v>
      </c>
      <c r="I3512" s="154" t="s">
        <v>1528</v>
      </c>
      <c r="J3512" s="154" t="s">
        <v>1654</v>
      </c>
      <c r="K3512" s="156">
        <v>1</v>
      </c>
      <c r="L3512" s="154" t="s">
        <v>3</v>
      </c>
      <c r="M3512" s="154" t="s">
        <v>9</v>
      </c>
      <c r="N3512" s="154" t="s">
        <v>2858</v>
      </c>
      <c r="O3512" s="153">
        <v>170</v>
      </c>
      <c r="P3512" s="155">
        <v>1</v>
      </c>
      <c r="Q3512" s="10">
        <f t="shared" si="224"/>
        <v>170</v>
      </c>
    </row>
    <row r="3513" spans="2:17" ht="20.25" customHeight="1">
      <c r="B3513" s="10" t="str">
        <f t="shared" si="221"/>
        <v>دستكش ضد برش سبك221</v>
      </c>
      <c r="C3513" s="10" t="str">
        <f t="shared" si="222"/>
        <v>دستكش ضد برش سبك1402/10/24221</v>
      </c>
      <c r="D3513" s="10" t="str">
        <f>IFERROR(IF(تحویلی!$E$1="","",IF(NOSA!O3513=تحویلی!$E$1,تحویلی!$E$1&amp;COUNTIF(NOSA!$O$1:O3513,تحویلی!$E$1),"")),"")</f>
        <v/>
      </c>
      <c r="E3513" s="10" t="str">
        <f t="shared" si="223"/>
        <v>27268221</v>
      </c>
      <c r="F3513" s="10" t="str">
        <f>IFERROR(VLOOKUP(I3513,DATABASE!$N:$O,2,FALSE),"")</f>
        <v>دستكش ضد برش سبك</v>
      </c>
      <c r="G3513" s="154" t="s">
        <v>2957</v>
      </c>
      <c r="H3513" s="155">
        <v>27268</v>
      </c>
      <c r="I3513" s="154" t="s">
        <v>1442</v>
      </c>
      <c r="J3513" s="154" t="s">
        <v>22</v>
      </c>
      <c r="K3513" s="156">
        <v>1</v>
      </c>
      <c r="L3513" s="154" t="s">
        <v>3</v>
      </c>
      <c r="M3513" s="154" t="s">
        <v>9</v>
      </c>
      <c r="N3513" s="154" t="s">
        <v>2703</v>
      </c>
      <c r="O3513" s="153">
        <v>221</v>
      </c>
      <c r="P3513" s="155">
        <v>1</v>
      </c>
      <c r="Q3513" s="10">
        <f t="shared" si="224"/>
        <v>221</v>
      </c>
    </row>
    <row r="3514" spans="2:17" ht="20.25" customHeight="1">
      <c r="B3514" s="10" t="str">
        <f t="shared" si="221"/>
        <v>پيشبند نسوز چرمي725</v>
      </c>
      <c r="C3514" s="10" t="str">
        <f t="shared" si="222"/>
        <v>پيشبند نسوز چرمي1402/10/24725</v>
      </c>
      <c r="D3514" s="10" t="str">
        <f>IFERROR(IF(تحویلی!$E$1="","",IF(NOSA!O3514=تحویلی!$E$1,تحویلی!$E$1&amp;COUNTIF(NOSA!$O$1:O3514,تحویلی!$E$1),"")),"")</f>
        <v/>
      </c>
      <c r="E3514" s="10" t="str">
        <f t="shared" si="223"/>
        <v>27269725</v>
      </c>
      <c r="F3514" s="10" t="str">
        <f>IFERROR(VLOOKUP(I3514,DATABASE!$N:$O,2,FALSE),"")</f>
        <v>پيشبند نسوز چرمي</v>
      </c>
      <c r="G3514" s="154" t="s">
        <v>2957</v>
      </c>
      <c r="H3514" s="155">
        <v>27269</v>
      </c>
      <c r="I3514" s="154" t="s">
        <v>1459</v>
      </c>
      <c r="J3514" s="154" t="s">
        <v>15</v>
      </c>
      <c r="K3514" s="156">
        <v>1</v>
      </c>
      <c r="L3514" s="154" t="s">
        <v>8</v>
      </c>
      <c r="M3514" s="154" t="s">
        <v>19</v>
      </c>
      <c r="N3514" s="154" t="s">
        <v>982</v>
      </c>
      <c r="O3514" s="153">
        <v>725</v>
      </c>
      <c r="P3514" s="155">
        <v>1</v>
      </c>
      <c r="Q3514" s="10">
        <f t="shared" si="224"/>
        <v>725</v>
      </c>
    </row>
    <row r="3515" spans="2:17" ht="20.25" customHeight="1">
      <c r="B3515" s="10" t="str">
        <f t="shared" si="221"/>
        <v>725</v>
      </c>
      <c r="C3515" s="10" t="str">
        <f t="shared" si="222"/>
        <v>1402/10/24725</v>
      </c>
      <c r="D3515" s="10" t="str">
        <f>IFERROR(IF(تحویلی!$E$1="","",IF(NOSA!O3515=تحویلی!$E$1,تحویلی!$E$1&amp;COUNTIF(NOSA!$O$1:O3515,تحویلی!$E$1),"")),"")</f>
        <v/>
      </c>
      <c r="E3515" s="10" t="str">
        <f t="shared" si="223"/>
        <v>27269725</v>
      </c>
      <c r="F3515" s="10" t="str">
        <f>IFERROR(VLOOKUP(I3515,DATABASE!$N:$O,2,FALSE),"")</f>
        <v/>
      </c>
      <c r="G3515" s="154" t="s">
        <v>2957</v>
      </c>
      <c r="H3515" s="155">
        <v>27269</v>
      </c>
      <c r="I3515" s="154" t="s">
        <v>2699</v>
      </c>
      <c r="J3515" s="154" t="s">
        <v>7</v>
      </c>
      <c r="K3515" s="156">
        <v>1</v>
      </c>
      <c r="L3515" s="154" t="s">
        <v>8</v>
      </c>
      <c r="M3515" s="154" t="s">
        <v>19</v>
      </c>
      <c r="N3515" s="154" t="s">
        <v>982</v>
      </c>
      <c r="O3515" s="153">
        <v>725</v>
      </c>
      <c r="P3515" s="155">
        <v>1</v>
      </c>
      <c r="Q3515" s="10">
        <f t="shared" si="224"/>
        <v>725</v>
      </c>
    </row>
    <row r="3516" spans="2:17" ht="20.25" customHeight="1">
      <c r="B3516" s="10" t="str">
        <f t="shared" si="221"/>
        <v>رابط فنري نقاب كلاه ايمني725</v>
      </c>
      <c r="C3516" s="10" t="str">
        <f t="shared" si="222"/>
        <v>رابط فنري نقاب كلاه ايمني1402/10/24725</v>
      </c>
      <c r="D3516" s="10" t="str">
        <f>IFERROR(IF(تحویلی!$E$1="","",IF(NOSA!O3516=تحویلی!$E$1,تحویلی!$E$1&amp;COUNTIF(NOSA!$O$1:O3516,تحویلی!$E$1),"")),"")</f>
        <v/>
      </c>
      <c r="E3516" s="10" t="str">
        <f t="shared" si="223"/>
        <v>27269725</v>
      </c>
      <c r="F3516" s="10" t="str">
        <f>IFERROR(VLOOKUP(I3516,DATABASE!$N:$O,2,FALSE),"")</f>
        <v>رابط فنري نقاب كلاه ايمني</v>
      </c>
      <c r="G3516" s="154" t="s">
        <v>2957</v>
      </c>
      <c r="H3516" s="155">
        <v>27269</v>
      </c>
      <c r="I3516" s="154" t="s">
        <v>1454</v>
      </c>
      <c r="J3516" s="154" t="s">
        <v>135</v>
      </c>
      <c r="K3516" s="156">
        <v>1</v>
      </c>
      <c r="L3516" s="154" t="s">
        <v>8</v>
      </c>
      <c r="M3516" s="154" t="s">
        <v>19</v>
      </c>
      <c r="N3516" s="154" t="s">
        <v>982</v>
      </c>
      <c r="O3516" s="153">
        <v>725</v>
      </c>
      <c r="P3516" s="155">
        <v>1</v>
      </c>
      <c r="Q3516" s="10">
        <f t="shared" si="224"/>
        <v>725</v>
      </c>
    </row>
    <row r="3517" spans="2:17" ht="20.25" customHeight="1">
      <c r="B3517" s="10" t="str">
        <f t="shared" ref="B3517:B3580" si="225">F3517&amp;Q3517</f>
        <v>نقاب تيره محافظ صورت  canasafe725</v>
      </c>
      <c r="C3517" s="10" t="str">
        <f t="shared" ref="C3517:C3580" si="226">F3517&amp;G3517&amp;O3517</f>
        <v>نقاب تيره محافظ صورت  canasafe1402/10/24725</v>
      </c>
      <c r="D3517" s="10" t="str">
        <f>IFERROR(IF(تحویلی!$E$1="","",IF(NOSA!O3517=تحویلی!$E$1,تحویلی!$E$1&amp;COUNTIF(NOSA!$O$1:O3517,تحویلی!$E$1),"")),"")</f>
        <v/>
      </c>
      <c r="E3517" s="10" t="str">
        <f t="shared" ref="E3517:E3580" si="227">H3517&amp;O3517</f>
        <v>27269725</v>
      </c>
      <c r="F3517" s="10" t="str">
        <f>IFERROR(VLOOKUP(I3517,DATABASE!$N:$O,2,FALSE),"")</f>
        <v>نقاب تيره محافظ صورت  canasafe</v>
      </c>
      <c r="G3517" s="154" t="s">
        <v>2957</v>
      </c>
      <c r="H3517" s="155">
        <v>27269</v>
      </c>
      <c r="I3517" s="154" t="s">
        <v>1487</v>
      </c>
      <c r="J3517" s="154" t="s">
        <v>1488</v>
      </c>
      <c r="K3517" s="156">
        <v>1</v>
      </c>
      <c r="L3517" s="154" t="s">
        <v>8</v>
      </c>
      <c r="M3517" s="154" t="s">
        <v>19</v>
      </c>
      <c r="N3517" s="154" t="s">
        <v>982</v>
      </c>
      <c r="O3517" s="153">
        <v>725</v>
      </c>
      <c r="P3517" s="155">
        <v>1</v>
      </c>
      <c r="Q3517" s="10">
        <f t="shared" si="224"/>
        <v>725</v>
      </c>
    </row>
    <row r="3518" spans="2:17" ht="20.25" customHeight="1">
      <c r="B3518" s="10" t="str">
        <f t="shared" si="225"/>
        <v>دستكش ضد برش سبك5</v>
      </c>
      <c r="C3518" s="10" t="str">
        <f t="shared" si="226"/>
        <v>دستكش ضد برش سبك1402/10/245</v>
      </c>
      <c r="D3518" s="10" t="str">
        <f>IFERROR(IF(تحویلی!$E$1="","",IF(NOSA!O3518=تحویلی!$E$1,تحویلی!$E$1&amp;COUNTIF(NOSA!$O$1:O3518,تحویلی!$E$1),"")),"")</f>
        <v/>
      </c>
      <c r="E3518" s="10" t="str">
        <f t="shared" si="227"/>
        <v>272725</v>
      </c>
      <c r="F3518" s="10" t="str">
        <f>IFERROR(VLOOKUP(I3518,DATABASE!$N:$O,2,FALSE),"")</f>
        <v>دستكش ضد برش سبك</v>
      </c>
      <c r="G3518" s="154" t="s">
        <v>2957</v>
      </c>
      <c r="H3518" s="155">
        <v>27272</v>
      </c>
      <c r="I3518" s="154" t="s">
        <v>1442</v>
      </c>
      <c r="J3518" s="154" t="s">
        <v>22</v>
      </c>
      <c r="K3518" s="156">
        <v>1</v>
      </c>
      <c r="L3518" s="154" t="s">
        <v>3</v>
      </c>
      <c r="M3518" s="154" t="s">
        <v>43</v>
      </c>
      <c r="N3518" s="154" t="s">
        <v>3214</v>
      </c>
      <c r="O3518" s="153">
        <v>5</v>
      </c>
      <c r="P3518" s="155">
        <v>1</v>
      </c>
      <c r="Q3518" s="10">
        <f t="shared" si="224"/>
        <v>5</v>
      </c>
    </row>
    <row r="3519" spans="2:17" ht="20.25" customHeight="1">
      <c r="B3519" s="10" t="str">
        <f t="shared" si="225"/>
        <v>كفش ستادي820</v>
      </c>
      <c r="C3519" s="10" t="str">
        <f t="shared" si="226"/>
        <v>كفش ستادي1402/10/24820</v>
      </c>
      <c r="D3519" s="10" t="str">
        <f>IFERROR(IF(تحویلی!$E$1="","",IF(NOSA!O3519=تحویلی!$E$1,تحویلی!$E$1&amp;COUNTIF(NOSA!$O$1:O3519,تحویلی!$E$1),"")),"")</f>
        <v/>
      </c>
      <c r="E3519" s="10" t="str">
        <f t="shared" si="227"/>
        <v>27274820</v>
      </c>
      <c r="F3519" s="10" t="str">
        <f>IFERROR(VLOOKUP(I3519,DATABASE!$N:$O,2,FALSE),"")</f>
        <v>كفش ستادي</v>
      </c>
      <c r="G3519" s="154" t="s">
        <v>2957</v>
      </c>
      <c r="H3519" s="155">
        <v>27274</v>
      </c>
      <c r="I3519" s="154" t="s">
        <v>2344</v>
      </c>
      <c r="J3519" s="154" t="s">
        <v>207</v>
      </c>
      <c r="K3519" s="156">
        <v>1</v>
      </c>
      <c r="L3519" s="154" t="s">
        <v>3</v>
      </c>
      <c r="M3519" s="154" t="s">
        <v>40</v>
      </c>
      <c r="N3519" s="154" t="s">
        <v>2882</v>
      </c>
      <c r="O3519" s="153">
        <v>820</v>
      </c>
      <c r="P3519" s="155">
        <v>0</v>
      </c>
      <c r="Q3519" s="10">
        <f t="shared" si="224"/>
        <v>820</v>
      </c>
    </row>
    <row r="3520" spans="2:17" ht="20.25" customHeight="1">
      <c r="B3520" s="10" t="str">
        <f t="shared" si="225"/>
        <v>دستكش ضد برش سبك567</v>
      </c>
      <c r="C3520" s="10" t="str">
        <f t="shared" si="226"/>
        <v>دستكش ضد برش سبك1402/10/25567</v>
      </c>
      <c r="D3520" s="10" t="str">
        <f>IFERROR(IF(تحویلی!$E$1="","",IF(NOSA!O3520=تحویلی!$E$1,تحویلی!$E$1&amp;COUNTIF(NOSA!$O$1:O3520,تحویلی!$E$1),"")),"")</f>
        <v/>
      </c>
      <c r="E3520" s="10" t="str">
        <f t="shared" si="227"/>
        <v>27276567</v>
      </c>
      <c r="F3520" s="10" t="str">
        <f>IFERROR(VLOOKUP(I3520,DATABASE!$N:$O,2,FALSE),"")</f>
        <v>دستكش ضد برش سبك</v>
      </c>
      <c r="G3520" s="154" t="s">
        <v>2958</v>
      </c>
      <c r="H3520" s="155">
        <v>27276</v>
      </c>
      <c r="I3520" s="154" t="s">
        <v>1442</v>
      </c>
      <c r="J3520" s="154" t="s">
        <v>22</v>
      </c>
      <c r="K3520" s="156">
        <v>1</v>
      </c>
      <c r="L3520" s="154" t="s">
        <v>3</v>
      </c>
      <c r="M3520" s="154" t="s">
        <v>9</v>
      </c>
      <c r="N3520" s="154" t="s">
        <v>71</v>
      </c>
      <c r="O3520" s="153">
        <v>567</v>
      </c>
      <c r="P3520" s="155">
        <v>0</v>
      </c>
      <c r="Q3520" s="10">
        <f t="shared" si="224"/>
        <v>567</v>
      </c>
    </row>
    <row r="3521" spans="2:17" ht="20.25" customHeight="1">
      <c r="B3521" s="10" t="str">
        <f t="shared" si="225"/>
        <v>دستكش ضد برش سبك866</v>
      </c>
      <c r="C3521" s="10" t="str">
        <f t="shared" si="226"/>
        <v>دستكش ضد برش سبك1402/10/25866</v>
      </c>
      <c r="D3521" s="10" t="str">
        <f>IFERROR(IF(تحویلی!$E$1="","",IF(NOSA!O3521=تحویلی!$E$1,تحویلی!$E$1&amp;COUNTIF(NOSA!$O$1:O3521,تحویلی!$E$1),"")),"")</f>
        <v/>
      </c>
      <c r="E3521" s="10" t="str">
        <f t="shared" si="227"/>
        <v>27278866</v>
      </c>
      <c r="F3521" s="10" t="str">
        <f>IFERROR(VLOOKUP(I3521,DATABASE!$N:$O,2,FALSE),"")</f>
        <v>دستكش ضد برش سبك</v>
      </c>
      <c r="G3521" s="154" t="s">
        <v>2958</v>
      </c>
      <c r="H3521" s="155">
        <v>27278</v>
      </c>
      <c r="I3521" s="154" t="s">
        <v>1442</v>
      </c>
      <c r="J3521" s="154" t="s">
        <v>22</v>
      </c>
      <c r="K3521" s="156">
        <v>1</v>
      </c>
      <c r="L3521" s="154" t="s">
        <v>3</v>
      </c>
      <c r="M3521" s="154" t="s">
        <v>47</v>
      </c>
      <c r="N3521" s="154" t="s">
        <v>3230</v>
      </c>
      <c r="O3521" s="153">
        <v>866</v>
      </c>
      <c r="P3521" s="155">
        <v>1</v>
      </c>
      <c r="Q3521" s="10">
        <f t="shared" si="224"/>
        <v>866</v>
      </c>
    </row>
    <row r="3522" spans="2:17" ht="20.25" customHeight="1">
      <c r="B3522" s="10" t="str">
        <f t="shared" si="225"/>
        <v>دستكش ضد برش سبك783</v>
      </c>
      <c r="C3522" s="10" t="str">
        <f t="shared" si="226"/>
        <v>دستكش ضد برش سبك1402/10/25783</v>
      </c>
      <c r="D3522" s="10" t="str">
        <f>IFERROR(IF(تحویلی!$E$1="","",IF(NOSA!O3522=تحویلی!$E$1,تحویلی!$E$1&amp;COUNTIF(NOSA!$O$1:O3522,تحویلی!$E$1),"")),"")</f>
        <v/>
      </c>
      <c r="E3522" s="10" t="str">
        <f t="shared" si="227"/>
        <v>27292783</v>
      </c>
      <c r="F3522" s="10" t="str">
        <f>IFERROR(VLOOKUP(I3522,DATABASE!$N:$O,2,FALSE),"")</f>
        <v>دستكش ضد برش سبك</v>
      </c>
      <c r="G3522" s="154" t="s">
        <v>2958</v>
      </c>
      <c r="H3522" s="155">
        <v>27292</v>
      </c>
      <c r="I3522" s="154" t="s">
        <v>1442</v>
      </c>
      <c r="J3522" s="154" t="s">
        <v>22</v>
      </c>
      <c r="K3522" s="156">
        <v>1</v>
      </c>
      <c r="L3522" s="154" t="s">
        <v>3</v>
      </c>
      <c r="M3522" s="154" t="s">
        <v>4</v>
      </c>
      <c r="N3522" s="154" t="s">
        <v>1219</v>
      </c>
      <c r="O3522" s="153">
        <v>783</v>
      </c>
      <c r="P3522" s="155">
        <v>0</v>
      </c>
      <c r="Q3522" s="10">
        <f t="shared" si="224"/>
        <v>783</v>
      </c>
    </row>
    <row r="3523" spans="2:17" ht="20.25" customHeight="1">
      <c r="B3523" s="10" t="str">
        <f t="shared" si="225"/>
        <v>دستكش ضد برش سبك563</v>
      </c>
      <c r="C3523" s="10" t="str">
        <f t="shared" si="226"/>
        <v>دستكش ضد برش سبك1402/10/25563</v>
      </c>
      <c r="D3523" s="10" t="str">
        <f>IFERROR(IF(تحویلی!$E$1="","",IF(NOSA!O3523=تحویلی!$E$1,تحویلی!$E$1&amp;COUNTIF(NOSA!$O$1:O3523,تحویلی!$E$1),"")),"")</f>
        <v/>
      </c>
      <c r="E3523" s="10" t="str">
        <f t="shared" si="227"/>
        <v>27299563</v>
      </c>
      <c r="F3523" s="10" t="str">
        <f>IFERROR(VLOOKUP(I3523,DATABASE!$N:$O,2,FALSE),"")</f>
        <v>دستكش ضد برش سبك</v>
      </c>
      <c r="G3523" s="154" t="s">
        <v>2958</v>
      </c>
      <c r="H3523" s="155">
        <v>27299</v>
      </c>
      <c r="I3523" s="154" t="s">
        <v>1442</v>
      </c>
      <c r="J3523" s="154" t="s">
        <v>22</v>
      </c>
      <c r="K3523" s="156">
        <v>1</v>
      </c>
      <c r="L3523" s="154" t="s">
        <v>3</v>
      </c>
      <c r="M3523" s="154" t="s">
        <v>25</v>
      </c>
      <c r="N3523" s="154" t="s">
        <v>196</v>
      </c>
      <c r="O3523" s="153">
        <v>563</v>
      </c>
      <c r="P3523" s="155">
        <v>0</v>
      </c>
      <c r="Q3523" s="10">
        <f t="shared" si="224"/>
        <v>563</v>
      </c>
    </row>
    <row r="3524" spans="2:17" ht="20.25" customHeight="1">
      <c r="B3524" s="10" t="str">
        <f t="shared" si="225"/>
        <v>دستكش كف دوبل چرمي563</v>
      </c>
      <c r="C3524" s="10" t="str">
        <f t="shared" si="226"/>
        <v>دستكش كف دوبل چرمي1402/10/25563</v>
      </c>
      <c r="D3524" s="10" t="str">
        <f>IFERROR(IF(تحویلی!$E$1="","",IF(NOSA!O3524=تحویلی!$E$1,تحویلی!$E$1&amp;COUNTIF(NOSA!$O$1:O3524,تحویلی!$E$1),"")),"")</f>
        <v/>
      </c>
      <c r="E3524" s="10" t="str">
        <f t="shared" si="227"/>
        <v>27299563</v>
      </c>
      <c r="F3524" s="10" t="str">
        <f>IFERROR(VLOOKUP(I3524,DATABASE!$N:$O,2,FALSE),"")</f>
        <v>دستكش كف دوبل چرمي</v>
      </c>
      <c r="G3524" s="154" t="s">
        <v>2958</v>
      </c>
      <c r="H3524" s="155">
        <v>27299</v>
      </c>
      <c r="I3524" s="154" t="s">
        <v>1683</v>
      </c>
      <c r="J3524" s="154" t="s">
        <v>1684</v>
      </c>
      <c r="K3524" s="156">
        <v>1</v>
      </c>
      <c r="L3524" s="154" t="s">
        <v>3</v>
      </c>
      <c r="M3524" s="154" t="s">
        <v>25</v>
      </c>
      <c r="N3524" s="154" t="s">
        <v>196</v>
      </c>
      <c r="O3524" s="153">
        <v>563</v>
      </c>
      <c r="P3524" s="155">
        <v>1</v>
      </c>
      <c r="Q3524" s="10">
        <f t="shared" si="224"/>
        <v>563</v>
      </c>
    </row>
    <row r="3525" spans="2:17" ht="20.25" customHeight="1">
      <c r="B3525" s="10" t="str">
        <f t="shared" si="225"/>
        <v>دستكش ضد برش سبك641</v>
      </c>
      <c r="C3525" s="10" t="str">
        <f t="shared" si="226"/>
        <v>دستكش ضد برش سبك1402/10/25641</v>
      </c>
      <c r="D3525" s="10" t="str">
        <f>IFERROR(IF(تحویلی!$E$1="","",IF(NOSA!O3525=تحویلی!$E$1,تحویلی!$E$1&amp;COUNTIF(NOSA!$O$1:O3525,تحویلی!$E$1),"")),"")</f>
        <v/>
      </c>
      <c r="E3525" s="10" t="str">
        <f t="shared" si="227"/>
        <v>27300641</v>
      </c>
      <c r="F3525" s="10" t="str">
        <f>IFERROR(VLOOKUP(I3525,DATABASE!$N:$O,2,FALSE),"")</f>
        <v>دستكش ضد برش سبك</v>
      </c>
      <c r="G3525" s="154" t="s">
        <v>2958</v>
      </c>
      <c r="H3525" s="155">
        <v>27300</v>
      </c>
      <c r="I3525" s="154" t="s">
        <v>1442</v>
      </c>
      <c r="J3525" s="154" t="s">
        <v>22</v>
      </c>
      <c r="K3525" s="156">
        <v>1</v>
      </c>
      <c r="L3525" s="154" t="s">
        <v>3</v>
      </c>
      <c r="M3525" s="154" t="s">
        <v>47</v>
      </c>
      <c r="N3525" s="154" t="s">
        <v>154</v>
      </c>
      <c r="O3525" s="153">
        <v>641</v>
      </c>
      <c r="P3525" s="155">
        <v>0</v>
      </c>
      <c r="Q3525" s="10">
        <f t="shared" si="224"/>
        <v>641</v>
      </c>
    </row>
    <row r="3526" spans="2:17" ht="20.25" customHeight="1">
      <c r="B3526" s="10" t="str">
        <f t="shared" si="225"/>
        <v>دستكش ضد برش سبك277</v>
      </c>
      <c r="C3526" s="10" t="str">
        <f t="shared" si="226"/>
        <v>دستكش ضد برش سبك1402/10/26277</v>
      </c>
      <c r="D3526" s="10" t="str">
        <f>IFERROR(IF(تحویلی!$E$1="","",IF(NOSA!O3526=تحویلی!$E$1,تحویلی!$E$1&amp;COUNTIF(NOSA!$O$1:O3526,تحویلی!$E$1),"")),"")</f>
        <v/>
      </c>
      <c r="E3526" s="10" t="str">
        <f t="shared" si="227"/>
        <v>27318277</v>
      </c>
      <c r="F3526" s="10" t="str">
        <f>IFERROR(VLOOKUP(I3526,DATABASE!$N:$O,2,FALSE),"")</f>
        <v>دستكش ضد برش سبك</v>
      </c>
      <c r="G3526" s="154" t="s">
        <v>2959</v>
      </c>
      <c r="H3526" s="155">
        <v>27318</v>
      </c>
      <c r="I3526" s="154" t="s">
        <v>1442</v>
      </c>
      <c r="J3526" s="154" t="s">
        <v>22</v>
      </c>
      <c r="K3526" s="156">
        <v>1</v>
      </c>
      <c r="L3526" s="154" t="s">
        <v>3</v>
      </c>
      <c r="M3526" s="154" t="s">
        <v>47</v>
      </c>
      <c r="N3526" s="154" t="s">
        <v>525</v>
      </c>
      <c r="O3526" s="153">
        <v>277</v>
      </c>
      <c r="P3526" s="155">
        <v>0</v>
      </c>
      <c r="Q3526" s="10">
        <f t="shared" si="224"/>
        <v>277</v>
      </c>
    </row>
    <row r="3527" spans="2:17" ht="20.25" customHeight="1">
      <c r="B3527" s="10" t="str">
        <f t="shared" si="225"/>
        <v>چكمه ايمني نسوز584</v>
      </c>
      <c r="C3527" s="10" t="str">
        <f t="shared" si="226"/>
        <v>چكمه ايمني نسوز1402/10/26584</v>
      </c>
      <c r="D3527" s="10" t="str">
        <f>IFERROR(IF(تحویلی!$E$1="","",IF(NOSA!O3527=تحویلی!$E$1,تحویلی!$E$1&amp;COUNTIF(NOSA!$O$1:O3527,تحویلی!$E$1),"")),"")</f>
        <v/>
      </c>
      <c r="E3527" s="10" t="str">
        <f t="shared" si="227"/>
        <v>27332584</v>
      </c>
      <c r="F3527" s="10" t="str">
        <f>IFERROR(VLOOKUP(I3527,DATABASE!$N:$O,2,FALSE),"")</f>
        <v>چكمه ايمني نسوز</v>
      </c>
      <c r="G3527" s="154" t="s">
        <v>2959</v>
      </c>
      <c r="H3527" s="155">
        <v>27332</v>
      </c>
      <c r="I3527" s="154" t="s">
        <v>1749</v>
      </c>
      <c r="J3527" s="154" t="s">
        <v>1750</v>
      </c>
      <c r="K3527" s="156">
        <v>1</v>
      </c>
      <c r="L3527" s="154" t="s">
        <v>3</v>
      </c>
      <c r="M3527" s="154" t="s">
        <v>19</v>
      </c>
      <c r="N3527" s="154" t="s">
        <v>2737</v>
      </c>
      <c r="O3527" s="153">
        <v>584</v>
      </c>
      <c r="P3527" s="155">
        <v>1</v>
      </c>
      <c r="Q3527" s="10">
        <f t="shared" si="224"/>
        <v>584</v>
      </c>
    </row>
    <row r="3528" spans="2:17" ht="20.25" customHeight="1">
      <c r="B3528" s="10" t="str">
        <f t="shared" si="225"/>
        <v>كمربند برزنتي نواري862</v>
      </c>
      <c r="C3528" s="10" t="str">
        <f t="shared" si="226"/>
        <v>كمربند برزنتي نواري1402/10/26862</v>
      </c>
      <c r="D3528" s="10" t="str">
        <f>IFERROR(IF(تحویلی!$E$1="","",IF(NOSA!O3528=تحویلی!$E$1,تحویلی!$E$1&amp;COUNTIF(NOSA!$O$1:O3528,تحویلی!$E$1),"")),"")</f>
        <v/>
      </c>
      <c r="E3528" s="10" t="str">
        <f t="shared" si="227"/>
        <v>27333862</v>
      </c>
      <c r="F3528" s="10" t="str">
        <f>IFERROR(VLOOKUP(I3528,DATABASE!$N:$O,2,FALSE),"")</f>
        <v>كمربند برزنتي نواري</v>
      </c>
      <c r="G3528" s="154" t="s">
        <v>2959</v>
      </c>
      <c r="H3528" s="155">
        <v>27333</v>
      </c>
      <c r="I3528" s="154" t="s">
        <v>1441</v>
      </c>
      <c r="J3528" s="154" t="s">
        <v>95</v>
      </c>
      <c r="K3528" s="156">
        <v>1</v>
      </c>
      <c r="L3528" s="154" t="s">
        <v>96</v>
      </c>
      <c r="M3528" s="154" t="s">
        <v>47</v>
      </c>
      <c r="N3528" s="154" t="s">
        <v>3255</v>
      </c>
      <c r="O3528" s="153">
        <v>862</v>
      </c>
      <c r="P3528" s="155">
        <v>1</v>
      </c>
      <c r="Q3528" s="10">
        <f t="shared" si="224"/>
        <v>862</v>
      </c>
    </row>
    <row r="3529" spans="2:17" ht="20.25" customHeight="1">
      <c r="B3529" s="10" t="str">
        <f t="shared" si="225"/>
        <v>پوتين ايمني نسوز709</v>
      </c>
      <c r="C3529" s="10" t="str">
        <f t="shared" si="226"/>
        <v>پوتين ايمني نسوز1402/10/26709</v>
      </c>
      <c r="D3529" s="10" t="str">
        <f>IFERROR(IF(تحویلی!$E$1="","",IF(NOSA!O3529=تحویلی!$E$1,تحویلی!$E$1&amp;COUNTIF(NOSA!$O$1:O3529,تحویلی!$E$1),"")),"")</f>
        <v/>
      </c>
      <c r="E3529" s="10" t="str">
        <f t="shared" si="227"/>
        <v>27334709</v>
      </c>
      <c r="F3529" s="10" t="str">
        <f>IFERROR(VLOOKUP(I3529,DATABASE!$N:$O,2,FALSE),"")</f>
        <v>پوتين ايمني نسوز</v>
      </c>
      <c r="G3529" s="154" t="s">
        <v>2959</v>
      </c>
      <c r="H3529" s="155">
        <v>27334</v>
      </c>
      <c r="I3529" s="154" t="s">
        <v>1510</v>
      </c>
      <c r="J3529" s="154" t="s">
        <v>1660</v>
      </c>
      <c r="K3529" s="156">
        <v>1</v>
      </c>
      <c r="L3529" s="154" t="s">
        <v>3</v>
      </c>
      <c r="M3529" s="154" t="s">
        <v>40</v>
      </c>
      <c r="N3529" s="154" t="s">
        <v>3221</v>
      </c>
      <c r="O3529" s="153">
        <v>709</v>
      </c>
      <c r="P3529" s="155">
        <v>1</v>
      </c>
      <c r="Q3529" s="10">
        <f t="shared" si="224"/>
        <v>709</v>
      </c>
    </row>
    <row r="3530" spans="2:17" ht="20.25" customHeight="1">
      <c r="B3530" s="10" t="str">
        <f t="shared" si="225"/>
        <v>فرم انتظامات- كاپشن854</v>
      </c>
      <c r="C3530" s="10" t="str">
        <f t="shared" si="226"/>
        <v>فرم انتظامات- كاپشن1402/10/26854</v>
      </c>
      <c r="D3530" s="10" t="str">
        <f>IFERROR(IF(تحویلی!$E$1="","",IF(NOSA!O3530=تحویلی!$E$1,تحویلی!$E$1&amp;COUNTIF(NOSA!$O$1:O3530,تحویلی!$E$1),"")),"")</f>
        <v/>
      </c>
      <c r="E3530" s="10" t="str">
        <f t="shared" si="227"/>
        <v>27335854</v>
      </c>
      <c r="F3530" s="10" t="str">
        <f>IFERROR(VLOOKUP(I3530,DATABASE!$N:$O,2,FALSE),"")</f>
        <v>فرم انتظامات- كاپشن</v>
      </c>
      <c r="G3530" s="154" t="s">
        <v>2959</v>
      </c>
      <c r="H3530" s="155">
        <v>27335</v>
      </c>
      <c r="I3530" s="154" t="s">
        <v>2367</v>
      </c>
      <c r="J3530" s="154" t="s">
        <v>3280</v>
      </c>
      <c r="K3530" s="156">
        <v>1</v>
      </c>
      <c r="L3530" s="154" t="s">
        <v>28</v>
      </c>
      <c r="M3530" s="154" t="s">
        <v>202</v>
      </c>
      <c r="N3530" s="154" t="s">
        <v>3281</v>
      </c>
      <c r="O3530" s="153">
        <v>854</v>
      </c>
      <c r="P3530" s="155">
        <v>0</v>
      </c>
      <c r="Q3530" s="10">
        <f t="shared" si="224"/>
        <v>854</v>
      </c>
    </row>
    <row r="3531" spans="2:17" ht="20.25" customHeight="1">
      <c r="B3531" s="10" t="str">
        <f t="shared" si="225"/>
        <v>دستكش كف مواد سبك840</v>
      </c>
      <c r="C3531" s="10" t="str">
        <f t="shared" si="226"/>
        <v>دستكش كف مواد سبك1402/10/26840</v>
      </c>
      <c r="D3531" s="10" t="str">
        <f>IFERROR(IF(تحویلی!$E$1="","",IF(NOSA!O3531=تحویلی!$E$1,تحویلی!$E$1&amp;COUNTIF(NOSA!$O$1:O3531,تحویلی!$E$1),"")),"")</f>
        <v/>
      </c>
      <c r="E3531" s="10" t="str">
        <f t="shared" si="227"/>
        <v>27340840</v>
      </c>
      <c r="F3531" s="10" t="str">
        <f>IFERROR(VLOOKUP(I3531,DATABASE!$N:$O,2,FALSE),"")</f>
        <v>دستكش كف مواد سبك</v>
      </c>
      <c r="G3531" s="154" t="s">
        <v>2959</v>
      </c>
      <c r="H3531" s="155">
        <v>27340</v>
      </c>
      <c r="I3531" s="154" t="s">
        <v>1456</v>
      </c>
      <c r="J3531" s="154" t="s">
        <v>2</v>
      </c>
      <c r="K3531" s="156">
        <v>1</v>
      </c>
      <c r="L3531" s="154" t="s">
        <v>3</v>
      </c>
      <c r="M3531" s="154" t="s">
        <v>47</v>
      </c>
      <c r="N3531" s="154" t="s">
        <v>2684</v>
      </c>
      <c r="O3531" s="153">
        <v>840</v>
      </c>
      <c r="P3531" s="155">
        <v>1</v>
      </c>
      <c r="Q3531" s="10">
        <f t="shared" si="224"/>
        <v>840</v>
      </c>
    </row>
    <row r="3532" spans="2:17" ht="20.25" customHeight="1">
      <c r="B3532" s="10" t="str">
        <f t="shared" si="225"/>
        <v>لباس كار نسوز(بلوز و شلوار)149</v>
      </c>
      <c r="C3532" s="10" t="str">
        <f t="shared" si="226"/>
        <v>لباس كار نسوز(بلوز و شلوار)1402/10/27149</v>
      </c>
      <c r="D3532" s="10" t="str">
        <f>IFERROR(IF(تحویلی!$E$1="","",IF(NOSA!O3532=تحویلی!$E$1,تحویلی!$E$1&amp;COUNTIF(NOSA!$O$1:O3532,تحویلی!$E$1),"")),"")</f>
        <v/>
      </c>
      <c r="E3532" s="10" t="str">
        <f t="shared" si="227"/>
        <v>27355149</v>
      </c>
      <c r="F3532" s="10" t="str">
        <f>IFERROR(VLOOKUP(I3532,DATABASE!$N:$O,2,FALSE),"")</f>
        <v>لباس كار نسوز(بلوز و شلوار)</v>
      </c>
      <c r="G3532" s="154" t="s">
        <v>2960</v>
      </c>
      <c r="H3532" s="155">
        <v>27355</v>
      </c>
      <c r="I3532" s="154" t="s">
        <v>1740</v>
      </c>
      <c r="J3532" s="154" t="s">
        <v>1741</v>
      </c>
      <c r="K3532" s="156">
        <v>1</v>
      </c>
      <c r="L3532" s="154" t="s">
        <v>28</v>
      </c>
      <c r="M3532" s="154" t="s">
        <v>4</v>
      </c>
      <c r="N3532" s="154" t="s">
        <v>897</v>
      </c>
      <c r="O3532" s="153">
        <v>149</v>
      </c>
      <c r="P3532" s="155">
        <v>1</v>
      </c>
      <c r="Q3532" s="10">
        <f t="shared" si="224"/>
        <v>149</v>
      </c>
    </row>
    <row r="3533" spans="2:17" ht="20.25" customHeight="1">
      <c r="B3533" s="10" t="str">
        <f t="shared" si="225"/>
        <v>دستكش استاد كار149</v>
      </c>
      <c r="C3533" s="10" t="str">
        <f t="shared" si="226"/>
        <v>دستكش استاد كار1402/10/27149</v>
      </c>
      <c r="D3533" s="10" t="str">
        <f>IFERROR(IF(تحویلی!$E$1="","",IF(NOSA!O3533=تحویلی!$E$1,تحویلی!$E$1&amp;COUNTIF(NOSA!$O$1:O3533,تحویلی!$E$1),"")),"")</f>
        <v/>
      </c>
      <c r="E3533" s="10" t="str">
        <f t="shared" si="227"/>
        <v>27355149</v>
      </c>
      <c r="F3533" s="10" t="str">
        <f>IFERROR(VLOOKUP(I3533,DATABASE!$N:$O,2,FALSE),"")</f>
        <v>دستكش استاد كار</v>
      </c>
      <c r="G3533" s="154" t="s">
        <v>2960</v>
      </c>
      <c r="H3533" s="155">
        <v>27355</v>
      </c>
      <c r="I3533" s="154" t="s">
        <v>1543</v>
      </c>
      <c r="J3533" s="154" t="s">
        <v>255</v>
      </c>
      <c r="K3533" s="156">
        <v>1</v>
      </c>
      <c r="L3533" s="154" t="s">
        <v>3</v>
      </c>
      <c r="M3533" s="154" t="s">
        <v>4</v>
      </c>
      <c r="N3533" s="154" t="s">
        <v>897</v>
      </c>
      <c r="O3533" s="153">
        <v>149</v>
      </c>
      <c r="P3533" s="155">
        <v>0</v>
      </c>
      <c r="Q3533" s="10">
        <f t="shared" si="224"/>
        <v>149</v>
      </c>
    </row>
    <row r="3534" spans="2:17" ht="20.25" customHeight="1">
      <c r="B3534" s="10" t="str">
        <f t="shared" si="225"/>
        <v>پابند نسوز چرمي88</v>
      </c>
      <c r="C3534" s="10" t="str">
        <f t="shared" si="226"/>
        <v>پابند نسوز چرمي1402/10/2788</v>
      </c>
      <c r="D3534" s="10" t="str">
        <f>IFERROR(IF(تحویلی!$E$1="","",IF(NOSA!O3534=تحویلی!$E$1,تحویلی!$E$1&amp;COUNTIF(NOSA!$O$1:O3534,تحویلی!$E$1),"")),"")</f>
        <v/>
      </c>
      <c r="E3534" s="10" t="str">
        <f t="shared" si="227"/>
        <v>2736688</v>
      </c>
      <c r="F3534" s="10" t="str">
        <f>IFERROR(VLOOKUP(I3534,DATABASE!$N:$O,2,FALSE),"")</f>
        <v>پابند نسوز چرمي</v>
      </c>
      <c r="G3534" s="154" t="s">
        <v>2960</v>
      </c>
      <c r="H3534" s="155">
        <v>27366</v>
      </c>
      <c r="I3534" s="154" t="s">
        <v>1460</v>
      </c>
      <c r="J3534" s="154" t="s">
        <v>18</v>
      </c>
      <c r="K3534" s="156">
        <v>1</v>
      </c>
      <c r="L3534" s="154" t="s">
        <v>3</v>
      </c>
      <c r="M3534" s="154" t="s">
        <v>19</v>
      </c>
      <c r="N3534" s="154" t="s">
        <v>306</v>
      </c>
      <c r="O3534" s="153">
        <v>88</v>
      </c>
      <c r="P3534" s="155">
        <v>0</v>
      </c>
      <c r="Q3534" s="10">
        <f t="shared" si="224"/>
        <v>88</v>
      </c>
    </row>
    <row r="3535" spans="2:17" ht="20.25" customHeight="1">
      <c r="B3535" s="10" t="str">
        <f t="shared" si="225"/>
        <v>چكمه ايمني نسوز303</v>
      </c>
      <c r="C3535" s="10" t="str">
        <f t="shared" si="226"/>
        <v>چكمه ايمني نسوز1402/10/27303</v>
      </c>
      <c r="D3535" s="10" t="str">
        <f>IFERROR(IF(تحویلی!$E$1="","",IF(NOSA!O3535=تحویلی!$E$1,تحویلی!$E$1&amp;COUNTIF(NOSA!$O$1:O3535,تحویلی!$E$1),"")),"")</f>
        <v/>
      </c>
      <c r="E3535" s="10" t="str">
        <f t="shared" si="227"/>
        <v>27367303</v>
      </c>
      <c r="F3535" s="10" t="str">
        <f>IFERROR(VLOOKUP(I3535,DATABASE!$N:$O,2,FALSE),"")</f>
        <v>چكمه ايمني نسوز</v>
      </c>
      <c r="G3535" s="154" t="s">
        <v>2960</v>
      </c>
      <c r="H3535" s="155">
        <v>27367</v>
      </c>
      <c r="I3535" s="154" t="s">
        <v>1666</v>
      </c>
      <c r="J3535" s="154" t="s">
        <v>1667</v>
      </c>
      <c r="K3535" s="156">
        <v>1</v>
      </c>
      <c r="L3535" s="154" t="s">
        <v>3</v>
      </c>
      <c r="M3535" s="154" t="s">
        <v>4</v>
      </c>
      <c r="N3535" s="154" t="s">
        <v>10</v>
      </c>
      <c r="O3535" s="153">
        <v>303</v>
      </c>
      <c r="P3535" s="155">
        <v>0</v>
      </c>
      <c r="Q3535" s="10">
        <f t="shared" si="224"/>
        <v>303</v>
      </c>
    </row>
    <row r="3536" spans="2:17" ht="20.25" customHeight="1">
      <c r="B3536" s="10" t="str">
        <f t="shared" si="225"/>
        <v>لباس كار نسوز(بلوز و شلوار)303</v>
      </c>
      <c r="C3536" s="10" t="str">
        <f t="shared" si="226"/>
        <v>لباس كار نسوز(بلوز و شلوار)1402/10/27303</v>
      </c>
      <c r="D3536" s="10" t="str">
        <f>IFERROR(IF(تحویلی!$E$1="","",IF(NOSA!O3536=تحویلی!$E$1,تحویلی!$E$1&amp;COUNTIF(NOSA!$O$1:O3536,تحویلی!$E$1),"")),"")</f>
        <v/>
      </c>
      <c r="E3536" s="10" t="str">
        <f t="shared" si="227"/>
        <v>27367303</v>
      </c>
      <c r="F3536" s="10" t="str">
        <f>IFERROR(VLOOKUP(I3536,DATABASE!$N:$O,2,FALSE),"")</f>
        <v>لباس كار نسوز(بلوز و شلوار)</v>
      </c>
      <c r="G3536" s="154" t="s">
        <v>2960</v>
      </c>
      <c r="H3536" s="155">
        <v>27367</v>
      </c>
      <c r="I3536" s="154" t="s">
        <v>1701</v>
      </c>
      <c r="J3536" s="154" t="s">
        <v>1702</v>
      </c>
      <c r="K3536" s="156">
        <v>1</v>
      </c>
      <c r="L3536" s="154" t="s">
        <v>28</v>
      </c>
      <c r="M3536" s="154" t="s">
        <v>4</v>
      </c>
      <c r="N3536" s="154" t="s">
        <v>10</v>
      </c>
      <c r="O3536" s="153">
        <v>303</v>
      </c>
      <c r="P3536" s="155">
        <v>0</v>
      </c>
      <c r="Q3536" s="10">
        <f t="shared" si="224"/>
        <v>303</v>
      </c>
    </row>
    <row r="3537" spans="2:17" ht="20.25" customHeight="1">
      <c r="B3537" s="10" t="str">
        <f t="shared" si="225"/>
        <v>كفش ايمني166</v>
      </c>
      <c r="C3537" s="10" t="str">
        <f t="shared" si="226"/>
        <v>كفش ايمني1402/10/27166</v>
      </c>
      <c r="D3537" s="10" t="str">
        <f>IFERROR(IF(تحویلی!$E$1="","",IF(NOSA!O3537=تحویلی!$E$1,تحویلی!$E$1&amp;COUNTIF(NOSA!$O$1:O3537,تحویلی!$E$1),"")),"")</f>
        <v/>
      </c>
      <c r="E3537" s="10" t="str">
        <f t="shared" si="227"/>
        <v>27369166</v>
      </c>
      <c r="F3537" s="10" t="str">
        <f>IFERROR(VLOOKUP(I3537,DATABASE!$N:$O,2,FALSE),"")</f>
        <v>كفش ايمني</v>
      </c>
      <c r="G3537" s="154" t="s">
        <v>2960</v>
      </c>
      <c r="H3537" s="155">
        <v>27369</v>
      </c>
      <c r="I3537" s="154" t="s">
        <v>1549</v>
      </c>
      <c r="J3537" s="154" t="s">
        <v>1708</v>
      </c>
      <c r="K3537" s="156">
        <v>1</v>
      </c>
      <c r="L3537" s="154" t="s">
        <v>3</v>
      </c>
      <c r="M3537" s="154" t="s">
        <v>25</v>
      </c>
      <c r="N3537" s="154" t="s">
        <v>3282</v>
      </c>
      <c r="O3537" s="153">
        <v>166</v>
      </c>
      <c r="P3537" s="155">
        <v>1</v>
      </c>
      <c r="Q3537" s="10">
        <f t="shared" si="224"/>
        <v>166</v>
      </c>
    </row>
    <row r="3538" spans="2:17" ht="20.25" customHeight="1">
      <c r="B3538" s="10" t="str">
        <f t="shared" si="225"/>
        <v>لباس كار(بلوز و شلوار)166</v>
      </c>
      <c r="C3538" s="10" t="str">
        <f t="shared" si="226"/>
        <v>لباس كار(بلوز و شلوار)1402/10/27166</v>
      </c>
      <c r="D3538" s="10" t="str">
        <f>IFERROR(IF(تحویلی!$E$1="","",IF(NOSA!O3538=تحویلی!$E$1,تحویلی!$E$1&amp;COUNTIF(NOSA!$O$1:O3538,تحویلی!$E$1),"")),"")</f>
        <v/>
      </c>
      <c r="E3538" s="10" t="str">
        <f t="shared" si="227"/>
        <v>27369166</v>
      </c>
      <c r="F3538" s="10" t="str">
        <f>IFERROR(VLOOKUP(I3538,DATABASE!$N:$O,2,FALSE),"")</f>
        <v>لباس كار(بلوز و شلوار)</v>
      </c>
      <c r="G3538" s="154" t="s">
        <v>2960</v>
      </c>
      <c r="H3538" s="155">
        <v>27369</v>
      </c>
      <c r="I3538" s="154" t="s">
        <v>1566</v>
      </c>
      <c r="J3538" s="154" t="s">
        <v>2642</v>
      </c>
      <c r="K3538" s="156">
        <v>1</v>
      </c>
      <c r="L3538" s="154" t="s">
        <v>28</v>
      </c>
      <c r="M3538" s="154" t="s">
        <v>25</v>
      </c>
      <c r="N3538" s="154" t="s">
        <v>3282</v>
      </c>
      <c r="O3538" s="153">
        <v>166</v>
      </c>
      <c r="P3538" s="155">
        <v>1</v>
      </c>
      <c r="Q3538" s="10">
        <f t="shared" si="224"/>
        <v>166</v>
      </c>
    </row>
    <row r="3539" spans="2:17" ht="20.25" customHeight="1">
      <c r="B3539" s="10" t="str">
        <f t="shared" si="225"/>
        <v>گوشي ايرماف166</v>
      </c>
      <c r="C3539" s="10" t="str">
        <f t="shared" si="226"/>
        <v>گوشي ايرماف1402/10/27166</v>
      </c>
      <c r="D3539" s="10" t="str">
        <f>IFERROR(IF(تحویلی!$E$1="","",IF(NOSA!O3539=تحویلی!$E$1,تحویلی!$E$1&amp;COUNTIF(NOSA!$O$1:O3539,تحویلی!$E$1),"")),"")</f>
        <v/>
      </c>
      <c r="E3539" s="10" t="str">
        <f t="shared" si="227"/>
        <v>27369166</v>
      </c>
      <c r="F3539" s="10" t="str">
        <f>IFERROR(VLOOKUP(I3539,DATABASE!$N:$O,2,FALSE),"")</f>
        <v>گوشي ايرماف</v>
      </c>
      <c r="G3539" s="154" t="s">
        <v>2960</v>
      </c>
      <c r="H3539" s="155">
        <v>27369</v>
      </c>
      <c r="I3539" s="154" t="s">
        <v>1449</v>
      </c>
      <c r="J3539" s="154" t="s">
        <v>138</v>
      </c>
      <c r="K3539" s="156">
        <v>1</v>
      </c>
      <c r="L3539" s="154" t="s">
        <v>8</v>
      </c>
      <c r="M3539" s="154" t="s">
        <v>25</v>
      </c>
      <c r="N3539" s="154" t="s">
        <v>3282</v>
      </c>
      <c r="O3539" s="153">
        <v>166</v>
      </c>
      <c r="P3539" s="155">
        <v>0</v>
      </c>
      <c r="Q3539" s="10">
        <f t="shared" si="224"/>
        <v>166</v>
      </c>
    </row>
    <row r="3540" spans="2:17" ht="20.25" customHeight="1">
      <c r="B3540" s="10" t="str">
        <f t="shared" si="225"/>
        <v>دستكش ضد برش سبك166</v>
      </c>
      <c r="C3540" s="10" t="str">
        <f t="shared" si="226"/>
        <v>دستكش ضد برش سبك1402/10/27166</v>
      </c>
      <c r="D3540" s="10" t="str">
        <f>IFERROR(IF(تحویلی!$E$1="","",IF(NOSA!O3540=تحویلی!$E$1,تحویلی!$E$1&amp;COUNTIF(NOSA!$O$1:O3540,تحویلی!$E$1),"")),"")</f>
        <v/>
      </c>
      <c r="E3540" s="10" t="str">
        <f t="shared" si="227"/>
        <v>27369166</v>
      </c>
      <c r="F3540" s="10" t="str">
        <f>IFERROR(VLOOKUP(I3540,DATABASE!$N:$O,2,FALSE),"")</f>
        <v>دستكش ضد برش سبك</v>
      </c>
      <c r="G3540" s="154" t="s">
        <v>2960</v>
      </c>
      <c r="H3540" s="155">
        <v>27369</v>
      </c>
      <c r="I3540" s="154" t="s">
        <v>1442</v>
      </c>
      <c r="J3540" s="154" t="s">
        <v>22</v>
      </c>
      <c r="K3540" s="156">
        <v>1</v>
      </c>
      <c r="L3540" s="154" t="s">
        <v>3</v>
      </c>
      <c r="M3540" s="154" t="s">
        <v>25</v>
      </c>
      <c r="N3540" s="154" t="s">
        <v>3282</v>
      </c>
      <c r="O3540" s="153">
        <v>166</v>
      </c>
      <c r="P3540" s="155">
        <v>1</v>
      </c>
      <c r="Q3540" s="10">
        <f t="shared" si="224"/>
        <v>166</v>
      </c>
    </row>
    <row r="3541" spans="2:17" ht="20.25" customHeight="1">
      <c r="B3541" s="10" t="str">
        <f t="shared" si="225"/>
        <v>دستكش ضد برش سبك31</v>
      </c>
      <c r="C3541" s="10" t="str">
        <f t="shared" si="226"/>
        <v>دستكش ضد برش سبك1402/10/2731</v>
      </c>
      <c r="D3541" s="10" t="str">
        <f>IFERROR(IF(تحویلی!$E$1="","",IF(NOSA!O3541=تحویلی!$E$1,تحویلی!$E$1&amp;COUNTIF(NOSA!$O$1:O3541,تحویلی!$E$1),"")),"")</f>
        <v/>
      </c>
      <c r="E3541" s="10" t="str">
        <f t="shared" si="227"/>
        <v>2737731</v>
      </c>
      <c r="F3541" s="10" t="str">
        <f>IFERROR(VLOOKUP(I3541,DATABASE!$N:$O,2,FALSE),"")</f>
        <v>دستكش ضد برش سبك</v>
      </c>
      <c r="G3541" s="154" t="s">
        <v>2960</v>
      </c>
      <c r="H3541" s="155">
        <v>27377</v>
      </c>
      <c r="I3541" s="154" t="s">
        <v>1442</v>
      </c>
      <c r="J3541" s="154" t="s">
        <v>22</v>
      </c>
      <c r="K3541" s="156">
        <v>1</v>
      </c>
      <c r="L3541" s="154" t="s">
        <v>3</v>
      </c>
      <c r="M3541" s="154" t="s">
        <v>9</v>
      </c>
      <c r="N3541" s="154" t="s">
        <v>717</v>
      </c>
      <c r="O3541" s="153">
        <v>31</v>
      </c>
      <c r="P3541" s="155">
        <v>1</v>
      </c>
      <c r="Q3541" s="10">
        <f t="shared" si="224"/>
        <v>31</v>
      </c>
    </row>
    <row r="3542" spans="2:17" ht="20.25" customHeight="1">
      <c r="B3542" s="10" t="str">
        <f t="shared" si="225"/>
        <v>دستكش ضد برش سبك866</v>
      </c>
      <c r="C3542" s="10" t="str">
        <f t="shared" si="226"/>
        <v>دستكش ضد برش سبك1402/10/28866</v>
      </c>
      <c r="D3542" s="10" t="str">
        <f>IFERROR(IF(تحویلی!$E$1="","",IF(NOSA!O3542=تحویلی!$E$1,تحویلی!$E$1&amp;COUNTIF(NOSA!$O$1:O3542,تحویلی!$E$1),"")),"")</f>
        <v/>
      </c>
      <c r="E3542" s="10" t="str">
        <f t="shared" si="227"/>
        <v>27388866</v>
      </c>
      <c r="F3542" s="10" t="str">
        <f>IFERROR(VLOOKUP(I3542,DATABASE!$N:$O,2,FALSE),"")</f>
        <v>دستكش ضد برش سبك</v>
      </c>
      <c r="G3542" s="154" t="s">
        <v>2961</v>
      </c>
      <c r="H3542" s="155">
        <v>27388</v>
      </c>
      <c r="I3542" s="154" t="s">
        <v>1442</v>
      </c>
      <c r="J3542" s="154" t="s">
        <v>22</v>
      </c>
      <c r="K3542" s="156">
        <v>1</v>
      </c>
      <c r="L3542" s="154" t="s">
        <v>3</v>
      </c>
      <c r="M3542" s="154" t="s">
        <v>47</v>
      </c>
      <c r="N3542" s="154" t="s">
        <v>1322</v>
      </c>
      <c r="O3542" s="153">
        <v>866</v>
      </c>
      <c r="P3542" s="155">
        <v>0</v>
      </c>
      <c r="Q3542" s="10">
        <f t="shared" si="224"/>
        <v>866</v>
      </c>
    </row>
    <row r="3543" spans="2:17" ht="20.25" customHeight="1">
      <c r="B3543" s="10" t="str">
        <f t="shared" si="225"/>
        <v>دستكش ضد برش سبك717</v>
      </c>
      <c r="C3543" s="10" t="str">
        <f t="shared" si="226"/>
        <v>دستكش ضد برش سبك1402/10/28717</v>
      </c>
      <c r="D3543" s="10" t="str">
        <f>IFERROR(IF(تحویلی!$E$1="","",IF(NOSA!O3543=تحویلی!$E$1,تحویلی!$E$1&amp;COUNTIF(NOSA!$O$1:O3543,تحویلی!$E$1),"")),"")</f>
        <v/>
      </c>
      <c r="E3543" s="10" t="str">
        <f t="shared" si="227"/>
        <v>27388717</v>
      </c>
      <c r="F3543" s="10" t="str">
        <f>IFERROR(VLOOKUP(I3543,DATABASE!$N:$O,2,FALSE),"")</f>
        <v>دستكش ضد برش سبك</v>
      </c>
      <c r="G3543" s="154" t="s">
        <v>2961</v>
      </c>
      <c r="H3543" s="155">
        <v>27388</v>
      </c>
      <c r="I3543" s="154" t="s">
        <v>1442</v>
      </c>
      <c r="J3543" s="154" t="s">
        <v>22</v>
      </c>
      <c r="K3543" s="156">
        <v>1</v>
      </c>
      <c r="L3543" s="154" t="s">
        <v>3</v>
      </c>
      <c r="M3543" s="154" t="s">
        <v>47</v>
      </c>
      <c r="N3543" s="154" t="s">
        <v>282</v>
      </c>
      <c r="O3543" s="153">
        <v>717</v>
      </c>
      <c r="P3543" s="155">
        <v>0</v>
      </c>
      <c r="Q3543" s="10">
        <f t="shared" si="224"/>
        <v>717</v>
      </c>
    </row>
    <row r="3544" spans="2:17" ht="20.25" customHeight="1">
      <c r="B3544" s="10" t="str">
        <f t="shared" si="225"/>
        <v>دستكش ضد برش سبك848</v>
      </c>
      <c r="C3544" s="10" t="str">
        <f t="shared" si="226"/>
        <v>دستكش ضد برش سبك1402/10/28848</v>
      </c>
      <c r="D3544" s="10" t="str">
        <f>IFERROR(IF(تحویلی!$E$1="","",IF(NOSA!O3544=تحویلی!$E$1,تحویلی!$E$1&amp;COUNTIF(NOSA!$O$1:O3544,تحویلی!$E$1),"")),"")</f>
        <v/>
      </c>
      <c r="E3544" s="10" t="str">
        <f t="shared" si="227"/>
        <v>27388848</v>
      </c>
      <c r="F3544" s="10" t="str">
        <f>IFERROR(VLOOKUP(I3544,DATABASE!$N:$O,2,FALSE),"")</f>
        <v>دستكش ضد برش سبك</v>
      </c>
      <c r="G3544" s="154" t="s">
        <v>2961</v>
      </c>
      <c r="H3544" s="155">
        <v>27388</v>
      </c>
      <c r="I3544" s="154" t="s">
        <v>1442</v>
      </c>
      <c r="J3544" s="154" t="s">
        <v>22</v>
      </c>
      <c r="K3544" s="156">
        <v>1</v>
      </c>
      <c r="L3544" s="154" t="s">
        <v>3</v>
      </c>
      <c r="M3544" s="154" t="s">
        <v>47</v>
      </c>
      <c r="N3544" s="154" t="s">
        <v>2750</v>
      </c>
      <c r="O3544" s="153">
        <v>848</v>
      </c>
      <c r="P3544" s="155">
        <v>0</v>
      </c>
      <c r="Q3544" s="10">
        <f t="shared" si="224"/>
        <v>848</v>
      </c>
    </row>
    <row r="3545" spans="2:17" ht="20.25" customHeight="1">
      <c r="B3545" s="10" t="str">
        <f t="shared" si="225"/>
        <v>دستكش ضد برش سبك6</v>
      </c>
      <c r="C3545" s="10" t="str">
        <f t="shared" si="226"/>
        <v>دستكش ضد برش سبك1402/10/286</v>
      </c>
      <c r="D3545" s="10" t="str">
        <f>IFERROR(IF(تحویلی!$E$1="","",IF(NOSA!O3545=تحویلی!$E$1,تحویلی!$E$1&amp;COUNTIF(NOSA!$O$1:O3545,تحویلی!$E$1),"")),"")</f>
        <v/>
      </c>
      <c r="E3545" s="10" t="str">
        <f t="shared" si="227"/>
        <v>273926</v>
      </c>
      <c r="F3545" s="10" t="str">
        <f>IFERROR(VLOOKUP(I3545,DATABASE!$N:$O,2,FALSE),"")</f>
        <v>دستكش ضد برش سبك</v>
      </c>
      <c r="G3545" s="3" t="s">
        <v>2961</v>
      </c>
      <c r="H3545" s="4">
        <v>27392</v>
      </c>
      <c r="I3545" s="3" t="s">
        <v>1442</v>
      </c>
      <c r="J3545" s="3" t="s">
        <v>22</v>
      </c>
      <c r="K3545" s="5">
        <v>2</v>
      </c>
      <c r="L3545" s="3" t="s">
        <v>3</v>
      </c>
      <c r="M3545" s="3" t="s">
        <v>133</v>
      </c>
      <c r="N3545" s="3" t="s">
        <v>752</v>
      </c>
      <c r="O3545" s="1">
        <v>6</v>
      </c>
      <c r="P3545" s="4">
        <v>0</v>
      </c>
      <c r="Q3545" s="10">
        <f t="shared" si="224"/>
        <v>6</v>
      </c>
    </row>
    <row r="3546" spans="2:17" ht="20.25" customHeight="1">
      <c r="B3546" s="10" t="str">
        <f t="shared" si="225"/>
        <v>دستكش ضد برش سبك694</v>
      </c>
      <c r="C3546" s="10" t="str">
        <f t="shared" si="226"/>
        <v>دستكش ضد برش سبك1402/10/28694</v>
      </c>
      <c r="D3546" s="10" t="str">
        <f>IFERROR(IF(تحویلی!$E$1="","",IF(NOSA!O3546=تحویلی!$E$1,تحویلی!$E$1&amp;COUNTIF(NOSA!$O$1:O3546,تحویلی!$E$1),"")),"")</f>
        <v/>
      </c>
      <c r="E3546" s="10" t="str">
        <f t="shared" si="227"/>
        <v>27397694</v>
      </c>
      <c r="F3546" s="10" t="str">
        <f>IFERROR(VLOOKUP(I3546,DATABASE!$N:$O,2,FALSE),"")</f>
        <v>دستكش ضد برش سبك</v>
      </c>
      <c r="G3546" s="3" t="s">
        <v>2961</v>
      </c>
      <c r="H3546" s="4">
        <v>27397</v>
      </c>
      <c r="I3546" s="3" t="s">
        <v>1442</v>
      </c>
      <c r="J3546" s="3" t="s">
        <v>22</v>
      </c>
      <c r="K3546" s="5">
        <v>1</v>
      </c>
      <c r="L3546" s="3" t="s">
        <v>3</v>
      </c>
      <c r="M3546" s="3" t="s">
        <v>47</v>
      </c>
      <c r="N3546" s="3" t="s">
        <v>128</v>
      </c>
      <c r="O3546" s="1">
        <v>694</v>
      </c>
      <c r="P3546" s="4">
        <v>0</v>
      </c>
      <c r="Q3546" s="10">
        <f t="shared" si="224"/>
        <v>694</v>
      </c>
    </row>
    <row r="3547" spans="2:17" ht="20.25" customHeight="1">
      <c r="B3547" s="10" t="str">
        <f t="shared" si="225"/>
        <v>شيشه مات ماسك جوشكاري835</v>
      </c>
      <c r="C3547" s="10" t="str">
        <f t="shared" si="226"/>
        <v>شيشه مات ماسك جوشكاري1402/10/28835</v>
      </c>
      <c r="D3547" s="10" t="str">
        <f>IFERROR(IF(تحویلی!$E$1="","",IF(NOSA!O3547=تحویلی!$E$1,تحویلی!$E$1&amp;COUNTIF(NOSA!$O$1:O3547,تحویلی!$E$1),"")),"")</f>
        <v/>
      </c>
      <c r="E3547" s="10" t="str">
        <f t="shared" si="227"/>
        <v>27399835</v>
      </c>
      <c r="F3547" s="10" t="str">
        <f>IFERROR(VLOOKUP(I3547,DATABASE!$N:$O,2,FALSE),"")</f>
        <v>شيشه مات ماسك جوشكاري</v>
      </c>
      <c r="G3547" s="3" t="s">
        <v>2961</v>
      </c>
      <c r="H3547" s="4">
        <v>27399</v>
      </c>
      <c r="I3547" s="3" t="s">
        <v>1507</v>
      </c>
      <c r="J3547" s="3" t="s">
        <v>113</v>
      </c>
      <c r="K3547" s="5">
        <v>1</v>
      </c>
      <c r="L3547" s="3" t="s">
        <v>8</v>
      </c>
      <c r="M3547" s="3" t="s">
        <v>215</v>
      </c>
      <c r="N3547" s="3" t="s">
        <v>2821</v>
      </c>
      <c r="O3547" s="1">
        <v>835</v>
      </c>
      <c r="P3547" s="4">
        <v>1</v>
      </c>
      <c r="Q3547" s="10">
        <f t="shared" si="224"/>
        <v>835</v>
      </c>
    </row>
    <row r="3548" spans="2:17" ht="20.25" customHeight="1">
      <c r="B3548" s="10" t="str">
        <f t="shared" si="225"/>
        <v>كلاه ايمني783</v>
      </c>
      <c r="C3548" s="10" t="str">
        <f t="shared" si="226"/>
        <v>كلاه ايمني1402/10/28783</v>
      </c>
      <c r="D3548" s="10" t="str">
        <f>IFERROR(IF(تحویلی!$E$1="","",IF(NOSA!O3548=تحویلی!$E$1,تحویلی!$E$1&amp;COUNTIF(NOSA!$O$1:O3548,تحویلی!$E$1),"")),"")</f>
        <v/>
      </c>
      <c r="E3548" s="10" t="str">
        <f t="shared" si="227"/>
        <v>27406783</v>
      </c>
      <c r="F3548" s="10" t="str">
        <f>IFERROR(VLOOKUP(I3548,DATABASE!$N:$O,2,FALSE),"")</f>
        <v>كلاه ايمني</v>
      </c>
      <c r="G3548" s="3" t="s">
        <v>2961</v>
      </c>
      <c r="H3548" s="4">
        <v>27406</v>
      </c>
      <c r="I3548" s="3" t="s">
        <v>1505</v>
      </c>
      <c r="J3548" s="3" t="s">
        <v>1628</v>
      </c>
      <c r="K3548" s="5">
        <v>1</v>
      </c>
      <c r="L3548" s="3" t="s">
        <v>8</v>
      </c>
      <c r="M3548" s="3" t="s">
        <v>4</v>
      </c>
      <c r="N3548" s="3" t="s">
        <v>1219</v>
      </c>
      <c r="O3548" s="1">
        <v>783</v>
      </c>
      <c r="P3548" s="4">
        <v>0</v>
      </c>
      <c r="Q3548" s="10">
        <f t="shared" si="224"/>
        <v>783</v>
      </c>
    </row>
    <row r="3549" spans="2:17" ht="20.25" customHeight="1">
      <c r="B3549" s="10" t="str">
        <f t="shared" si="225"/>
        <v>لباس كار نسوز(بلوز و شلوار)401</v>
      </c>
      <c r="C3549" s="10" t="str">
        <f t="shared" si="226"/>
        <v>لباس كار نسوز(بلوز و شلوار)1402/10/28401</v>
      </c>
      <c r="D3549" s="10" t="str">
        <f>IFERROR(IF(تحویلی!$E$1="","",IF(NOSA!O3549=تحویلی!$E$1,تحویلی!$E$1&amp;COUNTIF(NOSA!$O$1:O3549,تحویلی!$E$1),"")),"")</f>
        <v/>
      </c>
      <c r="E3549" s="10" t="str">
        <f t="shared" si="227"/>
        <v>27415401</v>
      </c>
      <c r="F3549" s="10" t="str">
        <f>IFERROR(VLOOKUP(I3549,DATABASE!$N:$O,2,FALSE),"")</f>
        <v>لباس كار نسوز(بلوز و شلوار)</v>
      </c>
      <c r="G3549" s="3" t="s">
        <v>2961</v>
      </c>
      <c r="H3549" s="4">
        <v>27415</v>
      </c>
      <c r="I3549" s="3" t="s">
        <v>1663</v>
      </c>
      <c r="J3549" s="3" t="s">
        <v>1664</v>
      </c>
      <c r="K3549" s="5">
        <v>1</v>
      </c>
      <c r="L3549" s="3" t="s">
        <v>28</v>
      </c>
      <c r="M3549" s="3" t="s">
        <v>19</v>
      </c>
      <c r="N3549" s="3" t="s">
        <v>424</v>
      </c>
      <c r="O3549" s="1">
        <v>401</v>
      </c>
      <c r="P3549" s="4">
        <v>1</v>
      </c>
      <c r="Q3549" s="10">
        <f t="shared" si="224"/>
        <v>401</v>
      </c>
    </row>
    <row r="3550" spans="2:17" ht="20.25" customHeight="1">
      <c r="B3550" s="10" t="str">
        <f t="shared" si="225"/>
        <v>لباس كار ديرسوز(بلوز و شلوار)824</v>
      </c>
      <c r="C3550" s="10" t="str">
        <f t="shared" si="226"/>
        <v>لباس كار ديرسوز(بلوز و شلوار)1402/10/28824</v>
      </c>
      <c r="D3550" s="10" t="str">
        <f>IFERROR(IF(تحویلی!$E$1="","",IF(NOSA!O3550=تحویلی!$E$1,تحویلی!$E$1&amp;COUNTIF(NOSA!$O$1:O3550,تحویلی!$E$1),"")),"")</f>
        <v/>
      </c>
      <c r="E3550" s="10" t="str">
        <f t="shared" si="227"/>
        <v>27418824</v>
      </c>
      <c r="F3550" s="10" t="str">
        <f>IFERROR(VLOOKUP(I3550,DATABASE!$N:$O,2,FALSE),"")</f>
        <v>لباس كار ديرسوز(بلوز و شلوار)</v>
      </c>
      <c r="G3550" s="3" t="s">
        <v>2961</v>
      </c>
      <c r="H3550" s="4">
        <v>27418</v>
      </c>
      <c r="I3550" s="3" t="s">
        <v>1629</v>
      </c>
      <c r="J3550" s="3" t="s">
        <v>1630</v>
      </c>
      <c r="K3550" s="5">
        <v>1</v>
      </c>
      <c r="L3550" s="3" t="s">
        <v>28</v>
      </c>
      <c r="M3550" s="3" t="s">
        <v>102</v>
      </c>
      <c r="N3550" s="3" t="s">
        <v>1790</v>
      </c>
      <c r="O3550" s="1">
        <v>824</v>
      </c>
      <c r="P3550" s="4">
        <v>0</v>
      </c>
      <c r="Q3550" s="10">
        <f t="shared" si="224"/>
        <v>824</v>
      </c>
    </row>
    <row r="3551" spans="2:17" ht="20.25" customHeight="1">
      <c r="B3551" s="10" t="str">
        <f t="shared" si="225"/>
        <v>ماسك نيم صورت دو فيلتره (3M)751</v>
      </c>
      <c r="C3551" s="10" t="str">
        <f t="shared" si="226"/>
        <v>ماسك نيم صورت دو فيلتره (3M)1402/10/29751</v>
      </c>
      <c r="D3551" s="10" t="str">
        <f>IFERROR(IF(تحویلی!$E$1="","",IF(NOSA!O3551=تحویلی!$E$1,تحویلی!$E$1&amp;COUNTIF(NOSA!$O$1:O3551,تحویلی!$E$1),"")),"")</f>
        <v/>
      </c>
      <c r="E3551" s="10" t="str">
        <f t="shared" si="227"/>
        <v>27426751</v>
      </c>
      <c r="F3551" s="10" t="str">
        <f>IFERROR(VLOOKUP(I3551,DATABASE!$N:$O,2,FALSE),"")</f>
        <v>ماسك نيم صورت دو فيلتره (3M)</v>
      </c>
      <c r="G3551" s="3" t="s">
        <v>2962</v>
      </c>
      <c r="H3551" s="4">
        <v>27426</v>
      </c>
      <c r="I3551" s="3" t="s">
        <v>1503</v>
      </c>
      <c r="J3551" s="3" t="s">
        <v>151</v>
      </c>
      <c r="K3551" s="5">
        <v>1</v>
      </c>
      <c r="L3551" s="3" t="s">
        <v>8</v>
      </c>
      <c r="M3551" s="3" t="s">
        <v>9</v>
      </c>
      <c r="N3551" s="3" t="s">
        <v>2709</v>
      </c>
      <c r="O3551" s="1">
        <v>751</v>
      </c>
      <c r="P3551" s="4">
        <v>1</v>
      </c>
      <c r="Q3551" s="10">
        <f t="shared" ref="Q3551:Q3614" si="228">VALUE(O3551)</f>
        <v>751</v>
      </c>
    </row>
    <row r="3552" spans="2:17" ht="20.25" customHeight="1">
      <c r="B3552" s="10" t="str">
        <f t="shared" si="225"/>
        <v>دستكش ضد برش سبك784</v>
      </c>
      <c r="C3552" s="10" t="str">
        <f t="shared" si="226"/>
        <v>دستكش ضد برش سبك1402/10/29784</v>
      </c>
      <c r="D3552" s="10" t="str">
        <f>IFERROR(IF(تحویلی!$E$1="","",IF(NOSA!O3552=تحویلی!$E$1,تحویلی!$E$1&amp;COUNTIF(NOSA!$O$1:O3552,تحویلی!$E$1),"")),"")</f>
        <v/>
      </c>
      <c r="E3552" s="10" t="str">
        <f t="shared" si="227"/>
        <v>27427784</v>
      </c>
      <c r="F3552" s="10" t="str">
        <f>IFERROR(VLOOKUP(I3552,DATABASE!$N:$O,2,FALSE),"")</f>
        <v>دستكش ضد برش سبك</v>
      </c>
      <c r="G3552" s="3" t="s">
        <v>2962</v>
      </c>
      <c r="H3552" s="4">
        <v>27427</v>
      </c>
      <c r="I3552" s="3" t="s">
        <v>1442</v>
      </c>
      <c r="J3552" s="3" t="s">
        <v>22</v>
      </c>
      <c r="K3552" s="5">
        <v>1</v>
      </c>
      <c r="L3552" s="3" t="s">
        <v>3</v>
      </c>
      <c r="M3552" s="3" t="s">
        <v>40</v>
      </c>
      <c r="N3552" s="3" t="s">
        <v>2812</v>
      </c>
      <c r="O3552" s="1">
        <v>784</v>
      </c>
      <c r="P3552" s="4">
        <v>1</v>
      </c>
      <c r="Q3552" s="10">
        <f t="shared" si="228"/>
        <v>784</v>
      </c>
    </row>
    <row r="3553" spans="2:17" ht="20.25" customHeight="1">
      <c r="B3553" s="10" t="str">
        <f t="shared" si="225"/>
        <v>دستكش ضد برش سبك70</v>
      </c>
      <c r="C3553" s="10" t="str">
        <f t="shared" si="226"/>
        <v>دستكش ضد برش سبك1402/10/2970</v>
      </c>
      <c r="D3553" s="10" t="str">
        <f>IFERROR(IF(تحویلی!$E$1="","",IF(NOSA!O3553=تحویلی!$E$1,تحویلی!$E$1&amp;COUNTIF(NOSA!$O$1:O3553,تحویلی!$E$1),"")),"")</f>
        <v/>
      </c>
      <c r="E3553" s="10" t="str">
        <f t="shared" si="227"/>
        <v>2743170</v>
      </c>
      <c r="F3553" s="10" t="str">
        <f>IFERROR(VLOOKUP(I3553,DATABASE!$N:$O,2,FALSE),"")</f>
        <v>دستكش ضد برش سبك</v>
      </c>
      <c r="G3553" s="3" t="s">
        <v>2962</v>
      </c>
      <c r="H3553" s="4">
        <v>27431</v>
      </c>
      <c r="I3553" s="3" t="s">
        <v>1442</v>
      </c>
      <c r="J3553" s="3" t="s">
        <v>22</v>
      </c>
      <c r="K3553" s="5">
        <v>1</v>
      </c>
      <c r="L3553" s="3" t="s">
        <v>3</v>
      </c>
      <c r="M3553" s="3" t="s">
        <v>9</v>
      </c>
      <c r="N3553" s="3" t="s">
        <v>2763</v>
      </c>
      <c r="O3553" s="1">
        <v>70</v>
      </c>
      <c r="P3553" s="4">
        <v>1</v>
      </c>
      <c r="Q3553" s="10">
        <f t="shared" si="228"/>
        <v>70</v>
      </c>
    </row>
    <row r="3554" spans="2:17" ht="20.25" customHeight="1">
      <c r="B3554" s="10" t="str">
        <f t="shared" si="225"/>
        <v>دستكش ضد برش سبك751</v>
      </c>
      <c r="C3554" s="10" t="str">
        <f t="shared" si="226"/>
        <v>دستكش ضد برش سبك1402/10/29751</v>
      </c>
      <c r="D3554" s="10" t="str">
        <f>IFERROR(IF(تحویلی!$E$1="","",IF(NOSA!O3554=تحویلی!$E$1,تحویلی!$E$1&amp;COUNTIF(NOSA!$O$1:O3554,تحویلی!$E$1),"")),"")</f>
        <v/>
      </c>
      <c r="E3554" s="10" t="str">
        <f t="shared" si="227"/>
        <v>27431751</v>
      </c>
      <c r="F3554" s="10" t="str">
        <f>IFERROR(VLOOKUP(I3554,DATABASE!$N:$O,2,FALSE),"")</f>
        <v>دستكش ضد برش سبك</v>
      </c>
      <c r="G3554" s="3" t="s">
        <v>2962</v>
      </c>
      <c r="H3554" s="4">
        <v>27431</v>
      </c>
      <c r="I3554" s="3" t="s">
        <v>1442</v>
      </c>
      <c r="J3554" s="3" t="s">
        <v>22</v>
      </c>
      <c r="K3554" s="5">
        <v>1</v>
      </c>
      <c r="L3554" s="3" t="s">
        <v>3</v>
      </c>
      <c r="M3554" s="3" t="s">
        <v>9</v>
      </c>
      <c r="N3554" s="3" t="s">
        <v>2709</v>
      </c>
      <c r="O3554" s="1">
        <v>751</v>
      </c>
      <c r="P3554" s="4">
        <v>1</v>
      </c>
      <c r="Q3554" s="10">
        <f t="shared" si="228"/>
        <v>751</v>
      </c>
    </row>
    <row r="3555" spans="2:17" ht="20.25" customHeight="1">
      <c r="B3555" s="10" t="str">
        <f t="shared" si="225"/>
        <v>دستكش ضد برش سبك10028</v>
      </c>
      <c r="C3555" s="10" t="str">
        <f t="shared" si="226"/>
        <v>دستكش ضد برش سبك1402/10/2910028</v>
      </c>
      <c r="D3555" s="10" t="str">
        <f>IFERROR(IF(تحویلی!$E$1="","",IF(NOSA!O3555=تحویلی!$E$1,تحویلی!$E$1&amp;COUNTIF(NOSA!$O$1:O3555,تحویلی!$E$1),"")),"")</f>
        <v/>
      </c>
      <c r="E3555" s="10" t="str">
        <f t="shared" si="227"/>
        <v>2743210028</v>
      </c>
      <c r="F3555" s="10" t="str">
        <f>IFERROR(VLOOKUP(I3555,DATABASE!$N:$O,2,FALSE),"")</f>
        <v>دستكش ضد برش سبك</v>
      </c>
      <c r="G3555" s="3" t="s">
        <v>2962</v>
      </c>
      <c r="H3555" s="4">
        <v>27432</v>
      </c>
      <c r="I3555" s="3" t="s">
        <v>1442</v>
      </c>
      <c r="J3555" s="3" t="s">
        <v>22</v>
      </c>
      <c r="K3555" s="5">
        <v>1</v>
      </c>
      <c r="L3555" s="3" t="s">
        <v>3</v>
      </c>
      <c r="M3555" s="3" t="s">
        <v>9</v>
      </c>
      <c r="N3555" s="3" t="s">
        <v>1722</v>
      </c>
      <c r="O3555" s="1">
        <v>10028</v>
      </c>
      <c r="P3555" s="4">
        <v>1</v>
      </c>
      <c r="Q3555" s="10">
        <f t="shared" si="228"/>
        <v>10028</v>
      </c>
    </row>
    <row r="3556" spans="2:17" ht="20.25" customHeight="1">
      <c r="B3556" s="10" t="str">
        <f t="shared" si="225"/>
        <v>دستكش ساق بلند نسوز773</v>
      </c>
      <c r="C3556" s="10" t="str">
        <f t="shared" si="226"/>
        <v>دستكش ساق بلند نسوز1402/10/29773</v>
      </c>
      <c r="D3556" s="10" t="str">
        <f>IFERROR(IF(تحویلی!$E$1="","",IF(NOSA!O3556=تحویلی!$E$1,تحویلی!$E$1&amp;COUNTIF(NOSA!$O$1:O3556,تحویلی!$E$1),"")),"")</f>
        <v/>
      </c>
      <c r="E3556" s="10" t="str">
        <f t="shared" si="227"/>
        <v>27439773</v>
      </c>
      <c r="F3556" s="10" t="str">
        <f>IFERROR(VLOOKUP(I3556,DATABASE!$N:$O,2,FALSE),"")</f>
        <v>دستكش ساق بلند نسوز</v>
      </c>
      <c r="G3556" s="3" t="s">
        <v>2962</v>
      </c>
      <c r="H3556" s="4">
        <v>27439</v>
      </c>
      <c r="I3556" s="3" t="s">
        <v>1461</v>
      </c>
      <c r="J3556" s="3" t="s">
        <v>34</v>
      </c>
      <c r="K3556" s="5">
        <v>1</v>
      </c>
      <c r="L3556" s="3" t="s">
        <v>3</v>
      </c>
      <c r="M3556" s="3" t="s">
        <v>4</v>
      </c>
      <c r="N3556" s="3" t="s">
        <v>1709</v>
      </c>
      <c r="O3556" s="1">
        <v>773</v>
      </c>
      <c r="P3556" s="4">
        <v>1</v>
      </c>
      <c r="Q3556" s="10">
        <f t="shared" si="228"/>
        <v>773</v>
      </c>
    </row>
    <row r="3557" spans="2:17" ht="20.25" customHeight="1">
      <c r="B3557" s="10" t="str">
        <f t="shared" si="225"/>
        <v>دستكش ضد برش سبك773</v>
      </c>
      <c r="C3557" s="10" t="str">
        <f t="shared" si="226"/>
        <v>دستكش ضد برش سبك1402/10/29773</v>
      </c>
      <c r="D3557" s="10" t="str">
        <f>IFERROR(IF(تحویلی!$E$1="","",IF(NOSA!O3557=تحویلی!$E$1,تحویلی!$E$1&amp;COUNTIF(NOSA!$O$1:O3557,تحویلی!$E$1),"")),"")</f>
        <v/>
      </c>
      <c r="E3557" s="10" t="str">
        <f t="shared" si="227"/>
        <v>27439773</v>
      </c>
      <c r="F3557" s="10" t="str">
        <f>IFERROR(VLOOKUP(I3557,DATABASE!$N:$O,2,FALSE),"")</f>
        <v>دستكش ضد برش سبك</v>
      </c>
      <c r="G3557" s="3" t="s">
        <v>2962</v>
      </c>
      <c r="H3557" s="4">
        <v>27439</v>
      </c>
      <c r="I3557" s="3" t="s">
        <v>1442</v>
      </c>
      <c r="J3557" s="3" t="s">
        <v>22</v>
      </c>
      <c r="K3557" s="5">
        <v>1</v>
      </c>
      <c r="L3557" s="3" t="s">
        <v>3</v>
      </c>
      <c r="M3557" s="3" t="s">
        <v>4</v>
      </c>
      <c r="N3557" s="3" t="s">
        <v>1709</v>
      </c>
      <c r="O3557" s="1">
        <v>773</v>
      </c>
      <c r="P3557" s="4">
        <v>1</v>
      </c>
      <c r="Q3557" s="10">
        <f t="shared" si="228"/>
        <v>773</v>
      </c>
    </row>
    <row r="3558" spans="2:17" ht="20.25" customHeight="1">
      <c r="B3558" s="10" t="str">
        <f t="shared" si="225"/>
        <v>چكمه ايمني نسوز773</v>
      </c>
      <c r="C3558" s="10" t="str">
        <f t="shared" si="226"/>
        <v>چكمه ايمني نسوز1402/10/29773</v>
      </c>
      <c r="D3558" s="10" t="str">
        <f>IFERROR(IF(تحویلی!$E$1="","",IF(NOSA!O3558=تحویلی!$E$1,تحویلی!$E$1&amp;COUNTIF(NOSA!$O$1:O3558,تحویلی!$E$1),"")),"")</f>
        <v/>
      </c>
      <c r="E3558" s="10" t="str">
        <f t="shared" si="227"/>
        <v>27439773</v>
      </c>
      <c r="F3558" s="10" t="str">
        <f>IFERROR(VLOOKUP(I3558,DATABASE!$N:$O,2,FALSE),"")</f>
        <v>چكمه ايمني نسوز</v>
      </c>
      <c r="G3558" s="3" t="s">
        <v>2962</v>
      </c>
      <c r="H3558" s="4">
        <v>27439</v>
      </c>
      <c r="I3558" s="3" t="s">
        <v>1666</v>
      </c>
      <c r="J3558" s="3" t="s">
        <v>1667</v>
      </c>
      <c r="K3558" s="5">
        <v>1</v>
      </c>
      <c r="L3558" s="3" t="s">
        <v>3</v>
      </c>
      <c r="M3558" s="3" t="s">
        <v>4</v>
      </c>
      <c r="N3558" s="3" t="s">
        <v>1709</v>
      </c>
      <c r="O3558" s="1">
        <v>773</v>
      </c>
      <c r="P3558" s="4">
        <v>1</v>
      </c>
      <c r="Q3558" s="10">
        <f t="shared" si="228"/>
        <v>773</v>
      </c>
    </row>
    <row r="3559" spans="2:17" ht="20.25" customHeight="1">
      <c r="B3559" s="10" t="str">
        <f t="shared" si="225"/>
        <v>لباس كار نسوز- بلو773</v>
      </c>
      <c r="C3559" s="10" t="str">
        <f t="shared" si="226"/>
        <v>لباس كار نسوز- بلو1402/10/29773</v>
      </c>
      <c r="D3559" s="10" t="str">
        <f>IFERROR(IF(تحویلی!$E$1="","",IF(NOSA!O3559=تحویلی!$E$1,تحویلی!$E$1&amp;COUNTIF(NOSA!$O$1:O3559,تحویلی!$E$1),"")),"")</f>
        <v/>
      </c>
      <c r="E3559" s="10" t="str">
        <f t="shared" si="227"/>
        <v>27439773</v>
      </c>
      <c r="F3559" s="10" t="str">
        <f>IFERROR(VLOOKUP(I3559,DATABASE!$N:$O,2,FALSE),"")</f>
        <v>لباس كار نسوز- بلو</v>
      </c>
      <c r="G3559" s="3" t="s">
        <v>2962</v>
      </c>
      <c r="H3559" s="4">
        <v>27439</v>
      </c>
      <c r="I3559" s="3" t="s">
        <v>2359</v>
      </c>
      <c r="J3559" s="3" t="s">
        <v>2853</v>
      </c>
      <c r="K3559" s="5">
        <v>1</v>
      </c>
      <c r="L3559" s="3" t="s">
        <v>8</v>
      </c>
      <c r="M3559" s="3" t="s">
        <v>4</v>
      </c>
      <c r="N3559" s="3" t="s">
        <v>1709</v>
      </c>
      <c r="O3559" s="1">
        <v>773</v>
      </c>
      <c r="P3559" s="4">
        <v>1</v>
      </c>
      <c r="Q3559" s="10">
        <f t="shared" si="228"/>
        <v>773</v>
      </c>
    </row>
    <row r="3560" spans="2:17" ht="20.25" customHeight="1">
      <c r="B3560" s="10" t="str">
        <f t="shared" si="225"/>
        <v>پابند نسوز چرمي649</v>
      </c>
      <c r="C3560" s="10" t="str">
        <f t="shared" si="226"/>
        <v>پابند نسوز چرمي1402/10/29649</v>
      </c>
      <c r="D3560" s="10" t="str">
        <f>IFERROR(IF(تحویلی!$E$1="","",IF(NOSA!O3560=تحویلی!$E$1,تحویلی!$E$1&amp;COUNTIF(NOSA!$O$1:O3560,تحویلی!$E$1),"")),"")</f>
        <v/>
      </c>
      <c r="E3560" s="10" t="str">
        <f t="shared" si="227"/>
        <v>27442649</v>
      </c>
      <c r="F3560" s="10" t="str">
        <f>IFERROR(VLOOKUP(I3560,DATABASE!$N:$O,2,FALSE),"")</f>
        <v>پابند نسوز چرمي</v>
      </c>
      <c r="G3560" s="3" t="s">
        <v>2962</v>
      </c>
      <c r="H3560" s="4">
        <v>27442</v>
      </c>
      <c r="I3560" s="3" t="s">
        <v>1460</v>
      </c>
      <c r="J3560" s="3" t="s">
        <v>18</v>
      </c>
      <c r="K3560" s="5">
        <v>1</v>
      </c>
      <c r="L3560" s="3" t="s">
        <v>3</v>
      </c>
      <c r="M3560" s="3" t="s">
        <v>9</v>
      </c>
      <c r="N3560" s="3" t="s">
        <v>127</v>
      </c>
      <c r="O3560" s="1">
        <v>649</v>
      </c>
      <c r="P3560" s="4">
        <v>1</v>
      </c>
      <c r="Q3560" s="10">
        <f t="shared" si="228"/>
        <v>649</v>
      </c>
    </row>
    <row r="3561" spans="2:17" ht="20.25" customHeight="1">
      <c r="B3561" s="10" t="str">
        <f t="shared" si="225"/>
        <v>دستكش استاد كار460</v>
      </c>
      <c r="C3561" s="10" t="str">
        <f t="shared" si="226"/>
        <v>دستكش استاد كار1402/10/29460</v>
      </c>
      <c r="D3561" s="10" t="str">
        <f>IFERROR(IF(تحویلی!$E$1="","",IF(NOSA!O3561=تحویلی!$E$1,تحویلی!$E$1&amp;COUNTIF(NOSA!$O$1:O3561,تحویلی!$E$1),"")),"")</f>
        <v/>
      </c>
      <c r="E3561" s="10" t="str">
        <f t="shared" si="227"/>
        <v>27443460</v>
      </c>
      <c r="F3561" s="10" t="str">
        <f>IFERROR(VLOOKUP(I3561,DATABASE!$N:$O,2,FALSE),"")</f>
        <v>دستكش استاد كار</v>
      </c>
      <c r="G3561" s="3" t="s">
        <v>2962</v>
      </c>
      <c r="H3561" s="4">
        <v>27443</v>
      </c>
      <c r="I3561" s="3" t="s">
        <v>1543</v>
      </c>
      <c r="J3561" s="3" t="s">
        <v>255</v>
      </c>
      <c r="K3561" s="5">
        <v>1</v>
      </c>
      <c r="L3561" s="3" t="s">
        <v>3</v>
      </c>
      <c r="M3561" s="3" t="s">
        <v>47</v>
      </c>
      <c r="N3561" s="3" t="s">
        <v>140</v>
      </c>
      <c r="O3561" s="1">
        <v>460</v>
      </c>
      <c r="P3561" s="4">
        <v>1</v>
      </c>
      <c r="Q3561" s="10">
        <f t="shared" si="228"/>
        <v>460</v>
      </c>
    </row>
    <row r="3562" spans="2:17" ht="20.25" customHeight="1">
      <c r="B3562" s="10" t="str">
        <f t="shared" si="225"/>
        <v>دستكش ضد برش سبك836</v>
      </c>
      <c r="C3562" s="10" t="str">
        <f t="shared" si="226"/>
        <v>دستكش ضد برش سبك1402/10/30836</v>
      </c>
      <c r="D3562" s="10" t="str">
        <f>IFERROR(IF(تحویلی!$E$1="","",IF(NOSA!O3562=تحویلی!$E$1,تحویلی!$E$1&amp;COUNTIF(NOSA!$O$1:O3562,تحویلی!$E$1),"")),"")</f>
        <v/>
      </c>
      <c r="E3562" s="10" t="str">
        <f t="shared" si="227"/>
        <v>27448836</v>
      </c>
      <c r="F3562" s="10" t="str">
        <f>IFERROR(VLOOKUP(I3562,DATABASE!$N:$O,2,FALSE),"")</f>
        <v>دستكش ضد برش سبك</v>
      </c>
      <c r="G3562" s="3" t="s">
        <v>2963</v>
      </c>
      <c r="H3562" s="4">
        <v>27448</v>
      </c>
      <c r="I3562" s="3" t="s">
        <v>1442</v>
      </c>
      <c r="J3562" s="3" t="s">
        <v>22</v>
      </c>
      <c r="K3562" s="5">
        <v>1</v>
      </c>
      <c r="L3562" s="3" t="s">
        <v>3</v>
      </c>
      <c r="M3562" s="3" t="s">
        <v>40</v>
      </c>
      <c r="N3562" s="3" t="s">
        <v>2678</v>
      </c>
      <c r="O3562" s="1">
        <v>836</v>
      </c>
      <c r="P3562" s="4">
        <v>1</v>
      </c>
      <c r="Q3562" s="10">
        <f t="shared" si="228"/>
        <v>836</v>
      </c>
    </row>
    <row r="3563" spans="2:17" ht="20.25" customHeight="1">
      <c r="B3563" s="10" t="str">
        <f t="shared" si="225"/>
        <v>دستكش ضد برش سبك862</v>
      </c>
      <c r="C3563" s="10" t="str">
        <f t="shared" si="226"/>
        <v>دستكش ضد برش سبك1402/10/30862</v>
      </c>
      <c r="D3563" s="10" t="str">
        <f>IFERROR(IF(تحویلی!$E$1="","",IF(NOSA!O3563=تحویلی!$E$1,تحویلی!$E$1&amp;COUNTIF(NOSA!$O$1:O3563,تحویلی!$E$1),"")),"")</f>
        <v/>
      </c>
      <c r="E3563" s="10" t="str">
        <f t="shared" si="227"/>
        <v>27449862</v>
      </c>
      <c r="F3563" s="10" t="str">
        <f>IFERROR(VLOOKUP(I3563,DATABASE!$N:$O,2,FALSE),"")</f>
        <v>دستكش ضد برش سبك</v>
      </c>
      <c r="G3563" s="3" t="s">
        <v>2963</v>
      </c>
      <c r="H3563" s="4">
        <v>27449</v>
      </c>
      <c r="I3563" s="3" t="s">
        <v>1442</v>
      </c>
      <c r="J3563" s="3" t="s">
        <v>22</v>
      </c>
      <c r="K3563" s="5">
        <v>1</v>
      </c>
      <c r="L3563" s="3" t="s">
        <v>3</v>
      </c>
      <c r="M3563" s="3" t="s">
        <v>47</v>
      </c>
      <c r="N3563" s="3" t="s">
        <v>2892</v>
      </c>
      <c r="O3563" s="1">
        <v>862</v>
      </c>
      <c r="P3563" s="4">
        <v>0</v>
      </c>
      <c r="Q3563" s="10">
        <f t="shared" si="228"/>
        <v>862</v>
      </c>
    </row>
    <row r="3564" spans="2:17" ht="20.25" customHeight="1">
      <c r="B3564" s="10" t="str">
        <f t="shared" si="225"/>
        <v>دستكش استاد كار155</v>
      </c>
      <c r="C3564" s="10" t="str">
        <f t="shared" si="226"/>
        <v>دستكش استاد كار1402/10/30155</v>
      </c>
      <c r="D3564" s="10" t="str">
        <f>IFERROR(IF(تحویلی!$E$1="","",IF(NOSA!O3564=تحویلی!$E$1,تحویلی!$E$1&amp;COUNTIF(NOSA!$O$1:O3564,تحویلی!$E$1),"")),"")</f>
        <v/>
      </c>
      <c r="E3564" s="10" t="str">
        <f t="shared" si="227"/>
        <v>27455155</v>
      </c>
      <c r="F3564" s="10" t="str">
        <f>IFERROR(VLOOKUP(I3564,DATABASE!$N:$O,2,FALSE),"")</f>
        <v>دستكش استاد كار</v>
      </c>
      <c r="G3564" s="3" t="s">
        <v>2963</v>
      </c>
      <c r="H3564" s="4">
        <v>27455</v>
      </c>
      <c r="I3564" s="3" t="s">
        <v>1543</v>
      </c>
      <c r="J3564" s="3" t="s">
        <v>255</v>
      </c>
      <c r="K3564" s="5">
        <v>1</v>
      </c>
      <c r="L3564" s="3" t="s">
        <v>3</v>
      </c>
      <c r="M3564" s="3" t="s">
        <v>87</v>
      </c>
      <c r="N3564" s="3" t="s">
        <v>77</v>
      </c>
      <c r="O3564" s="1">
        <v>155</v>
      </c>
      <c r="P3564" s="4">
        <v>0</v>
      </c>
      <c r="Q3564" s="10">
        <f t="shared" si="228"/>
        <v>155</v>
      </c>
    </row>
    <row r="3565" spans="2:17" ht="20.25" customHeight="1">
      <c r="B3565" s="10" t="str">
        <f t="shared" si="225"/>
        <v>گوشي اير پلاگ841</v>
      </c>
      <c r="C3565" s="10" t="str">
        <f t="shared" si="226"/>
        <v>گوشي اير پلاگ1402/10/30841</v>
      </c>
      <c r="D3565" s="10" t="str">
        <f>IFERROR(IF(تحویلی!$E$1="","",IF(NOSA!O3565=تحویلی!$E$1,تحویلی!$E$1&amp;COUNTIF(NOSA!$O$1:O3565,تحویلی!$E$1),"")),"")</f>
        <v/>
      </c>
      <c r="E3565" s="10" t="str">
        <f t="shared" si="227"/>
        <v>27459841</v>
      </c>
      <c r="F3565" s="10" t="str">
        <f>IFERROR(VLOOKUP(I3565,DATABASE!$N:$O,2,FALSE),"")</f>
        <v>گوشي اير پلاگ</v>
      </c>
      <c r="G3565" s="3" t="s">
        <v>2963</v>
      </c>
      <c r="H3565" s="4">
        <v>27459</v>
      </c>
      <c r="I3565" s="3" t="s">
        <v>1581</v>
      </c>
      <c r="J3565" s="3" t="s">
        <v>124</v>
      </c>
      <c r="K3565" s="5">
        <v>1</v>
      </c>
      <c r="L3565" s="3" t="s">
        <v>8</v>
      </c>
      <c r="M3565" s="3" t="s">
        <v>47</v>
      </c>
      <c r="N3565" s="3" t="s">
        <v>2686</v>
      </c>
      <c r="O3565" s="1">
        <v>841</v>
      </c>
      <c r="P3565" s="4">
        <v>0</v>
      </c>
      <c r="Q3565" s="10">
        <f t="shared" si="228"/>
        <v>841</v>
      </c>
    </row>
    <row r="3566" spans="2:17" ht="20.25" customHeight="1">
      <c r="B3566" s="10" t="str">
        <f t="shared" si="225"/>
        <v>گوشي اير پلاگ739</v>
      </c>
      <c r="C3566" s="10" t="str">
        <f t="shared" si="226"/>
        <v>گوشي اير پلاگ1402/10/30739</v>
      </c>
      <c r="D3566" s="10" t="str">
        <f>IFERROR(IF(تحویلی!$E$1="","",IF(NOSA!O3566=تحویلی!$E$1,تحویلی!$E$1&amp;COUNTIF(NOSA!$O$1:O3566,تحویلی!$E$1),"")),"")</f>
        <v/>
      </c>
      <c r="E3566" s="10" t="str">
        <f t="shared" si="227"/>
        <v>27459739</v>
      </c>
      <c r="F3566" s="10" t="str">
        <f>IFERROR(VLOOKUP(I3566,DATABASE!$N:$O,2,FALSE),"")</f>
        <v>گوشي اير پلاگ</v>
      </c>
      <c r="G3566" s="3" t="s">
        <v>2963</v>
      </c>
      <c r="H3566" s="4">
        <v>27459</v>
      </c>
      <c r="I3566" s="3" t="s">
        <v>1581</v>
      </c>
      <c r="J3566" s="3" t="s">
        <v>124</v>
      </c>
      <c r="K3566" s="5">
        <v>1</v>
      </c>
      <c r="L3566" s="3" t="s">
        <v>8</v>
      </c>
      <c r="M3566" s="3" t="s">
        <v>47</v>
      </c>
      <c r="N3566" s="3" t="s">
        <v>779</v>
      </c>
      <c r="O3566" s="1">
        <v>739</v>
      </c>
      <c r="P3566" s="4">
        <v>0</v>
      </c>
      <c r="Q3566" s="10">
        <f t="shared" si="228"/>
        <v>739</v>
      </c>
    </row>
    <row r="3567" spans="2:17" ht="20.25" customHeight="1">
      <c r="B3567" s="10" t="str">
        <f t="shared" si="225"/>
        <v>دستكش ضد برش سبك739</v>
      </c>
      <c r="C3567" s="10" t="str">
        <f t="shared" si="226"/>
        <v>دستكش ضد برش سبك1402/10/30739</v>
      </c>
      <c r="D3567" s="10" t="str">
        <f>IFERROR(IF(تحویلی!$E$1="","",IF(NOSA!O3567=تحویلی!$E$1,تحویلی!$E$1&amp;COUNTIF(NOSA!$O$1:O3567,تحویلی!$E$1),"")),"")</f>
        <v/>
      </c>
      <c r="E3567" s="10" t="str">
        <f t="shared" si="227"/>
        <v>27459739</v>
      </c>
      <c r="F3567" s="10" t="str">
        <f>IFERROR(VLOOKUP(I3567,DATABASE!$N:$O,2,FALSE),"")</f>
        <v>دستكش ضد برش سبك</v>
      </c>
      <c r="G3567" s="3" t="s">
        <v>2963</v>
      </c>
      <c r="H3567" s="4">
        <v>27459</v>
      </c>
      <c r="I3567" s="3" t="s">
        <v>1442</v>
      </c>
      <c r="J3567" s="3" t="s">
        <v>22</v>
      </c>
      <c r="K3567" s="5">
        <v>1</v>
      </c>
      <c r="L3567" s="3" t="s">
        <v>3</v>
      </c>
      <c r="M3567" s="3" t="s">
        <v>47</v>
      </c>
      <c r="N3567" s="3" t="s">
        <v>779</v>
      </c>
      <c r="O3567" s="1">
        <v>739</v>
      </c>
      <c r="P3567" s="4">
        <v>0</v>
      </c>
      <c r="Q3567" s="10">
        <f t="shared" si="228"/>
        <v>739</v>
      </c>
    </row>
    <row r="3568" spans="2:17" ht="20.25" customHeight="1">
      <c r="B3568" s="10" t="str">
        <f t="shared" si="225"/>
        <v>دستكش ضد برش سبك841</v>
      </c>
      <c r="C3568" s="10" t="str">
        <f t="shared" si="226"/>
        <v>دستكش ضد برش سبك1402/10/30841</v>
      </c>
      <c r="D3568" s="10" t="str">
        <f>IFERROR(IF(تحویلی!$E$1="","",IF(NOSA!O3568=تحویلی!$E$1,تحویلی!$E$1&amp;COUNTIF(NOSA!$O$1:O3568,تحویلی!$E$1),"")),"")</f>
        <v/>
      </c>
      <c r="E3568" s="10" t="str">
        <f t="shared" si="227"/>
        <v>27459841</v>
      </c>
      <c r="F3568" s="10" t="str">
        <f>IFERROR(VLOOKUP(I3568,DATABASE!$N:$O,2,FALSE),"")</f>
        <v>دستكش ضد برش سبك</v>
      </c>
      <c r="G3568" s="3" t="s">
        <v>2963</v>
      </c>
      <c r="H3568" s="4">
        <v>27459</v>
      </c>
      <c r="I3568" s="3" t="s">
        <v>1442</v>
      </c>
      <c r="J3568" s="3" t="s">
        <v>22</v>
      </c>
      <c r="K3568" s="5">
        <v>1</v>
      </c>
      <c r="L3568" s="3" t="s">
        <v>3</v>
      </c>
      <c r="M3568" s="3" t="s">
        <v>47</v>
      </c>
      <c r="N3568" s="3" t="s">
        <v>2686</v>
      </c>
      <c r="O3568" s="1">
        <v>841</v>
      </c>
      <c r="P3568" s="4">
        <v>0</v>
      </c>
      <c r="Q3568" s="10">
        <f t="shared" si="228"/>
        <v>841</v>
      </c>
    </row>
    <row r="3569" spans="2:17" ht="20.25" customHeight="1">
      <c r="B3569" s="10" t="str">
        <f t="shared" si="225"/>
        <v>دستكش ضد برش سبك819</v>
      </c>
      <c r="C3569" s="10" t="str">
        <f t="shared" si="226"/>
        <v>دستكش ضد برش سبك1402/10/30819</v>
      </c>
      <c r="D3569" s="10" t="str">
        <f>IFERROR(IF(تحویلی!$E$1="","",IF(NOSA!O3569=تحویلی!$E$1,تحویلی!$E$1&amp;COUNTIF(NOSA!$O$1:O3569,تحویلی!$E$1),"")),"")</f>
        <v/>
      </c>
      <c r="E3569" s="10" t="str">
        <f t="shared" si="227"/>
        <v>27474819</v>
      </c>
      <c r="F3569" s="10" t="str">
        <f>IFERROR(VLOOKUP(I3569,DATABASE!$N:$O,2,FALSE),"")</f>
        <v>دستكش ضد برش سبك</v>
      </c>
      <c r="G3569" s="3" t="s">
        <v>2963</v>
      </c>
      <c r="H3569" s="4">
        <v>27474</v>
      </c>
      <c r="I3569" s="3" t="s">
        <v>1442</v>
      </c>
      <c r="J3569" s="3" t="s">
        <v>22</v>
      </c>
      <c r="K3569" s="5">
        <v>1</v>
      </c>
      <c r="L3569" s="3" t="s">
        <v>3</v>
      </c>
      <c r="M3569" s="3" t="s">
        <v>4</v>
      </c>
      <c r="N3569" s="3" t="s">
        <v>1775</v>
      </c>
      <c r="O3569" s="1">
        <v>819</v>
      </c>
      <c r="P3569" s="4">
        <v>1</v>
      </c>
      <c r="Q3569" s="10">
        <f t="shared" si="228"/>
        <v>819</v>
      </c>
    </row>
    <row r="3570" spans="2:17" ht="20.25" customHeight="1">
      <c r="B3570" s="10" t="str">
        <f t="shared" si="225"/>
        <v>دستكش كف مواد سبك672</v>
      </c>
      <c r="C3570" s="10" t="str">
        <f t="shared" si="226"/>
        <v>دستكش كف مواد سبك1402/10/30672</v>
      </c>
      <c r="D3570" s="10" t="str">
        <f>IFERROR(IF(تحویلی!$E$1="","",IF(NOSA!O3570=تحویلی!$E$1,تحویلی!$E$1&amp;COUNTIF(NOSA!$O$1:O3570,تحویلی!$E$1),"")),"")</f>
        <v/>
      </c>
      <c r="E3570" s="10" t="str">
        <f t="shared" si="227"/>
        <v>27476672</v>
      </c>
      <c r="F3570" s="10" t="str">
        <f>IFERROR(VLOOKUP(I3570,DATABASE!$N:$O,2,FALSE),"")</f>
        <v>دستكش كف مواد سبك</v>
      </c>
      <c r="G3570" s="3" t="s">
        <v>2963</v>
      </c>
      <c r="H3570" s="4">
        <v>27476</v>
      </c>
      <c r="I3570" s="3" t="s">
        <v>1456</v>
      </c>
      <c r="J3570" s="3" t="s">
        <v>2</v>
      </c>
      <c r="K3570" s="5">
        <v>1</v>
      </c>
      <c r="L3570" s="3" t="s">
        <v>3</v>
      </c>
      <c r="M3570" s="3" t="s">
        <v>47</v>
      </c>
      <c r="N3570" s="3" t="s">
        <v>2814</v>
      </c>
      <c r="O3570" s="1">
        <v>672</v>
      </c>
      <c r="P3570" s="4">
        <v>1</v>
      </c>
      <c r="Q3570" s="10">
        <f t="shared" si="228"/>
        <v>672</v>
      </c>
    </row>
    <row r="3571" spans="2:17" ht="20.25" customHeight="1">
      <c r="B3571" s="10" t="str">
        <f t="shared" si="225"/>
        <v>گوشي اير پلاگ672</v>
      </c>
      <c r="C3571" s="10" t="str">
        <f t="shared" si="226"/>
        <v>گوشي اير پلاگ1402/10/30672</v>
      </c>
      <c r="D3571" s="10" t="str">
        <f>IFERROR(IF(تحویلی!$E$1="","",IF(NOSA!O3571=تحویلی!$E$1,تحویلی!$E$1&amp;COUNTIF(NOSA!$O$1:O3571,تحویلی!$E$1),"")),"")</f>
        <v/>
      </c>
      <c r="E3571" s="10" t="str">
        <f t="shared" si="227"/>
        <v>27476672</v>
      </c>
      <c r="F3571" s="10" t="str">
        <f>IFERROR(VLOOKUP(I3571,DATABASE!$N:$O,2,FALSE),"")</f>
        <v>گوشي اير پلاگ</v>
      </c>
      <c r="G3571" s="3" t="s">
        <v>2963</v>
      </c>
      <c r="H3571" s="4">
        <v>27476</v>
      </c>
      <c r="I3571" s="3" t="s">
        <v>1581</v>
      </c>
      <c r="J3571" s="3" t="s">
        <v>124</v>
      </c>
      <c r="K3571" s="5">
        <v>1</v>
      </c>
      <c r="L3571" s="3" t="s">
        <v>8</v>
      </c>
      <c r="M3571" s="3" t="s">
        <v>47</v>
      </c>
      <c r="N3571" s="3" t="s">
        <v>2814</v>
      </c>
      <c r="O3571" s="1">
        <v>672</v>
      </c>
      <c r="P3571" s="4">
        <v>1</v>
      </c>
      <c r="Q3571" s="10">
        <f t="shared" si="228"/>
        <v>672</v>
      </c>
    </row>
    <row r="3572" spans="2:17" ht="20.25" customHeight="1">
      <c r="B3572" s="10" t="str">
        <f t="shared" si="225"/>
        <v>دستكش ضد برش سبك822</v>
      </c>
      <c r="C3572" s="10" t="str">
        <f t="shared" si="226"/>
        <v>دستكش ضد برش سبك1402/10/30822</v>
      </c>
      <c r="D3572" s="10" t="str">
        <f>IFERROR(IF(تحویلی!$E$1="","",IF(NOSA!O3572=تحویلی!$E$1,تحویلی!$E$1&amp;COUNTIF(NOSA!$O$1:O3572,تحویلی!$E$1),"")),"")</f>
        <v/>
      </c>
      <c r="E3572" s="10" t="str">
        <f t="shared" si="227"/>
        <v>27479822</v>
      </c>
      <c r="F3572" s="10" t="str">
        <f>IFERROR(VLOOKUP(I3572,DATABASE!$N:$O,2,FALSE),"")</f>
        <v>دستكش ضد برش سبك</v>
      </c>
      <c r="G3572" s="3" t="s">
        <v>2963</v>
      </c>
      <c r="H3572" s="4">
        <v>27479</v>
      </c>
      <c r="I3572" s="3" t="s">
        <v>1442</v>
      </c>
      <c r="J3572" s="3" t="s">
        <v>22</v>
      </c>
      <c r="K3572" s="5">
        <v>1</v>
      </c>
      <c r="L3572" s="3" t="s">
        <v>3</v>
      </c>
      <c r="M3572" s="3" t="s">
        <v>47</v>
      </c>
      <c r="N3572" s="3" t="s">
        <v>2775</v>
      </c>
      <c r="O3572" s="1">
        <v>822</v>
      </c>
      <c r="P3572" s="4">
        <v>1</v>
      </c>
      <c r="Q3572" s="10">
        <f t="shared" si="228"/>
        <v>822</v>
      </c>
    </row>
    <row r="3573" spans="2:17" ht="20.25" customHeight="1">
      <c r="B3573" s="10" t="str">
        <f t="shared" si="225"/>
        <v>گوشي اير پلاگ822</v>
      </c>
      <c r="C3573" s="10" t="str">
        <f t="shared" si="226"/>
        <v>گوشي اير پلاگ1402/10/30822</v>
      </c>
      <c r="D3573" s="10" t="str">
        <f>IFERROR(IF(تحویلی!$E$1="","",IF(NOSA!O3573=تحویلی!$E$1,تحویلی!$E$1&amp;COUNTIF(NOSA!$O$1:O3573,تحویلی!$E$1),"")),"")</f>
        <v/>
      </c>
      <c r="E3573" s="10" t="str">
        <f t="shared" si="227"/>
        <v>27479822</v>
      </c>
      <c r="F3573" s="10" t="str">
        <f>IFERROR(VLOOKUP(I3573,DATABASE!$N:$O,2,FALSE),"")</f>
        <v>گوشي اير پلاگ</v>
      </c>
      <c r="G3573" s="3" t="s">
        <v>2963</v>
      </c>
      <c r="H3573" s="4">
        <v>27479</v>
      </c>
      <c r="I3573" s="3" t="s">
        <v>1581</v>
      </c>
      <c r="J3573" s="3" t="s">
        <v>124</v>
      </c>
      <c r="K3573" s="5">
        <v>1</v>
      </c>
      <c r="L3573" s="3" t="s">
        <v>8</v>
      </c>
      <c r="M3573" s="3" t="s">
        <v>47</v>
      </c>
      <c r="N3573" s="3" t="s">
        <v>2775</v>
      </c>
      <c r="O3573" s="1">
        <v>822</v>
      </c>
      <c r="P3573" s="4">
        <v>1</v>
      </c>
      <c r="Q3573" s="10">
        <f t="shared" si="228"/>
        <v>822</v>
      </c>
    </row>
    <row r="3574" spans="2:17" ht="20.25" customHeight="1">
      <c r="B3574" s="10" t="str">
        <f t="shared" si="225"/>
        <v>پوتين ايمني نسوز10027</v>
      </c>
      <c r="C3574" s="10" t="str">
        <f t="shared" si="226"/>
        <v>پوتين ايمني نسوز1402/11/0110027</v>
      </c>
      <c r="D3574" s="10" t="str">
        <f>IFERROR(IF(تحویلی!$E$1="","",IF(NOSA!O3574=تحویلی!$E$1,تحویلی!$E$1&amp;COUNTIF(NOSA!$O$1:O3574,تحویلی!$E$1),"")),"")</f>
        <v/>
      </c>
      <c r="E3574" s="10" t="str">
        <f t="shared" si="227"/>
        <v>2748710027</v>
      </c>
      <c r="F3574" s="10" t="str">
        <f>IFERROR(VLOOKUP(I3574,DATABASE!$N:$O,2,FALSE),"")</f>
        <v>پوتين ايمني نسوز</v>
      </c>
      <c r="G3574" s="3" t="s">
        <v>2964</v>
      </c>
      <c r="H3574" s="4">
        <v>27487</v>
      </c>
      <c r="I3574" s="3" t="s">
        <v>1472</v>
      </c>
      <c r="J3574" s="3" t="s">
        <v>1700</v>
      </c>
      <c r="K3574" s="5">
        <v>1</v>
      </c>
      <c r="L3574" s="3" t="s">
        <v>3</v>
      </c>
      <c r="M3574" s="3" t="s">
        <v>9</v>
      </c>
      <c r="N3574" s="3" t="s">
        <v>1637</v>
      </c>
      <c r="O3574" s="1">
        <v>10027</v>
      </c>
      <c r="P3574" s="4">
        <v>0</v>
      </c>
      <c r="Q3574" s="10">
        <f t="shared" si="228"/>
        <v>10027</v>
      </c>
    </row>
    <row r="3575" spans="2:17" ht="20.25" customHeight="1">
      <c r="B3575" s="10" t="str">
        <f t="shared" si="225"/>
        <v>دستكش ضد برش سبك10027</v>
      </c>
      <c r="C3575" s="10" t="str">
        <f t="shared" si="226"/>
        <v>دستكش ضد برش سبك1402/11/0110027</v>
      </c>
      <c r="D3575" s="10" t="str">
        <f>IFERROR(IF(تحویلی!$E$1="","",IF(NOSA!O3575=تحویلی!$E$1,تحویلی!$E$1&amp;COUNTIF(NOSA!$O$1:O3575,تحویلی!$E$1),"")),"")</f>
        <v/>
      </c>
      <c r="E3575" s="10" t="str">
        <f t="shared" si="227"/>
        <v>2748710027</v>
      </c>
      <c r="F3575" s="10" t="str">
        <f>IFERROR(VLOOKUP(I3575,DATABASE!$N:$O,2,FALSE),"")</f>
        <v>دستكش ضد برش سبك</v>
      </c>
      <c r="G3575" s="3" t="s">
        <v>2964</v>
      </c>
      <c r="H3575" s="4">
        <v>27487</v>
      </c>
      <c r="I3575" s="3" t="s">
        <v>1442</v>
      </c>
      <c r="J3575" s="3" t="s">
        <v>22</v>
      </c>
      <c r="K3575" s="5">
        <v>1</v>
      </c>
      <c r="L3575" s="3" t="s">
        <v>3</v>
      </c>
      <c r="M3575" s="3" t="s">
        <v>9</v>
      </c>
      <c r="N3575" s="3" t="s">
        <v>1637</v>
      </c>
      <c r="O3575" s="1">
        <v>10027</v>
      </c>
      <c r="P3575" s="4">
        <v>0</v>
      </c>
      <c r="Q3575" s="10">
        <f t="shared" si="228"/>
        <v>10027</v>
      </c>
    </row>
    <row r="3576" spans="2:17" ht="20.25" customHeight="1">
      <c r="B3576" s="10" t="str">
        <f t="shared" si="225"/>
        <v>دستكش ضد برش سبك706</v>
      </c>
      <c r="C3576" s="10" t="str">
        <f t="shared" si="226"/>
        <v>دستكش ضد برش سبك1402/11/01706</v>
      </c>
      <c r="D3576" s="10" t="str">
        <f>IFERROR(IF(تحویلی!$E$1="","",IF(NOSA!O3576=تحویلی!$E$1,تحویلی!$E$1&amp;COUNTIF(NOSA!$O$1:O3576,تحویلی!$E$1),"")),"")</f>
        <v/>
      </c>
      <c r="E3576" s="10" t="str">
        <f t="shared" si="227"/>
        <v>27488706</v>
      </c>
      <c r="F3576" s="10" t="str">
        <f>IFERROR(VLOOKUP(I3576,DATABASE!$N:$O,2,FALSE),"")</f>
        <v>دستكش ضد برش سبك</v>
      </c>
      <c r="G3576" s="3" t="s">
        <v>2964</v>
      </c>
      <c r="H3576" s="4">
        <v>27488</v>
      </c>
      <c r="I3576" s="3" t="s">
        <v>1442</v>
      </c>
      <c r="J3576" s="3" t="s">
        <v>22</v>
      </c>
      <c r="K3576" s="5">
        <v>1</v>
      </c>
      <c r="L3576" s="3" t="s">
        <v>3</v>
      </c>
      <c r="M3576" s="3" t="s">
        <v>40</v>
      </c>
      <c r="N3576" s="3" t="s">
        <v>1344</v>
      </c>
      <c r="O3576" s="1">
        <v>706</v>
      </c>
      <c r="P3576" s="4">
        <v>1</v>
      </c>
      <c r="Q3576" s="10">
        <f t="shared" si="228"/>
        <v>706</v>
      </c>
    </row>
    <row r="3577" spans="2:17" ht="20.25" customHeight="1">
      <c r="B3577" s="10" t="str">
        <f t="shared" si="225"/>
        <v>دستكش ضد برش سبك10030</v>
      </c>
      <c r="C3577" s="10" t="str">
        <f t="shared" si="226"/>
        <v>دستكش ضد برش سبك1402/11/0110030</v>
      </c>
      <c r="D3577" s="10" t="str">
        <f>IFERROR(IF(تحویلی!$E$1="","",IF(NOSA!O3577=تحویلی!$E$1,تحویلی!$E$1&amp;COUNTIF(NOSA!$O$1:O3577,تحویلی!$E$1),"")),"")</f>
        <v/>
      </c>
      <c r="E3577" s="10" t="str">
        <f t="shared" si="227"/>
        <v>2748910030</v>
      </c>
      <c r="F3577" s="10" t="str">
        <f>IFERROR(VLOOKUP(I3577,DATABASE!$N:$O,2,FALSE),"")</f>
        <v>دستكش ضد برش سبك</v>
      </c>
      <c r="G3577" s="3" t="s">
        <v>2964</v>
      </c>
      <c r="H3577" s="4">
        <v>27489</v>
      </c>
      <c r="I3577" s="3" t="s">
        <v>1442</v>
      </c>
      <c r="J3577" s="3" t="s">
        <v>22</v>
      </c>
      <c r="K3577" s="5">
        <v>1</v>
      </c>
      <c r="L3577" s="3" t="s">
        <v>3</v>
      </c>
      <c r="M3577" s="3" t="s">
        <v>9</v>
      </c>
      <c r="N3577" s="3" t="s">
        <v>2856</v>
      </c>
      <c r="O3577" s="1">
        <v>10030</v>
      </c>
      <c r="P3577" s="4">
        <v>0</v>
      </c>
      <c r="Q3577" s="10">
        <f t="shared" si="228"/>
        <v>10030</v>
      </c>
    </row>
    <row r="3578" spans="2:17" ht="20.25" customHeight="1">
      <c r="B3578" s="10" t="str">
        <f t="shared" si="225"/>
        <v>دستكش ساق بلند نسوز834</v>
      </c>
      <c r="C3578" s="10" t="str">
        <f t="shared" si="226"/>
        <v>دستكش ساق بلند نسوز1402/11/01834</v>
      </c>
      <c r="D3578" s="10" t="str">
        <f>IFERROR(IF(تحویلی!$E$1="","",IF(NOSA!O3578=تحویلی!$E$1,تحویلی!$E$1&amp;COUNTIF(NOSA!$O$1:O3578,تحویلی!$E$1),"")),"")</f>
        <v/>
      </c>
      <c r="E3578" s="10" t="str">
        <f t="shared" si="227"/>
        <v>27500834</v>
      </c>
      <c r="F3578" s="10" t="str">
        <f>IFERROR(VLOOKUP(I3578,DATABASE!$N:$O,2,FALSE),"")</f>
        <v>دستكش ساق بلند نسوز</v>
      </c>
      <c r="G3578" s="3" t="s">
        <v>2964</v>
      </c>
      <c r="H3578" s="4">
        <v>27500</v>
      </c>
      <c r="I3578" s="3" t="s">
        <v>1461</v>
      </c>
      <c r="J3578" s="3" t="s">
        <v>34</v>
      </c>
      <c r="K3578" s="5">
        <v>1</v>
      </c>
      <c r="L3578" s="3" t="s">
        <v>3</v>
      </c>
      <c r="M3578" s="3" t="s">
        <v>9</v>
      </c>
      <c r="N3578" s="3" t="s">
        <v>3283</v>
      </c>
      <c r="O3578" s="1">
        <v>834</v>
      </c>
      <c r="P3578" s="4">
        <v>0</v>
      </c>
      <c r="Q3578" s="10">
        <f t="shared" si="228"/>
        <v>834</v>
      </c>
    </row>
    <row r="3579" spans="2:17" ht="20.25" customHeight="1">
      <c r="B3579" s="10" t="str">
        <f t="shared" si="225"/>
        <v>دستكش ضد برش سبك834</v>
      </c>
      <c r="C3579" s="10" t="str">
        <f t="shared" si="226"/>
        <v>دستكش ضد برش سبك1402/11/01834</v>
      </c>
      <c r="D3579" s="10" t="str">
        <f>IFERROR(IF(تحویلی!$E$1="","",IF(NOSA!O3579=تحویلی!$E$1,تحویلی!$E$1&amp;COUNTIF(NOSA!$O$1:O3579,تحویلی!$E$1),"")),"")</f>
        <v/>
      </c>
      <c r="E3579" s="10" t="str">
        <f t="shared" si="227"/>
        <v>27500834</v>
      </c>
      <c r="F3579" s="10" t="str">
        <f>IFERROR(VLOOKUP(I3579,DATABASE!$N:$O,2,FALSE),"")</f>
        <v>دستكش ضد برش سبك</v>
      </c>
      <c r="G3579" s="3" t="s">
        <v>2964</v>
      </c>
      <c r="H3579" s="4">
        <v>27500</v>
      </c>
      <c r="I3579" s="3" t="s">
        <v>1442</v>
      </c>
      <c r="J3579" s="3" t="s">
        <v>22</v>
      </c>
      <c r="K3579" s="5">
        <v>1</v>
      </c>
      <c r="L3579" s="3" t="s">
        <v>3</v>
      </c>
      <c r="M3579" s="3" t="s">
        <v>9</v>
      </c>
      <c r="N3579" s="3" t="s">
        <v>3283</v>
      </c>
      <c r="O3579" s="1">
        <v>834</v>
      </c>
      <c r="P3579" s="4">
        <v>0</v>
      </c>
      <c r="Q3579" s="10">
        <f t="shared" si="228"/>
        <v>834</v>
      </c>
    </row>
    <row r="3580" spans="2:17" ht="20.25" customHeight="1">
      <c r="B3580" s="10" t="str">
        <f t="shared" si="225"/>
        <v>لباس كار(بلوز و شلوار)735</v>
      </c>
      <c r="C3580" s="10" t="str">
        <f t="shared" si="226"/>
        <v>لباس كار(بلوز و شلوار)1402/11/01735</v>
      </c>
      <c r="D3580" s="10" t="str">
        <f>IFERROR(IF(تحویلی!$E$1="","",IF(NOSA!O3580=تحویلی!$E$1,تحویلی!$E$1&amp;COUNTIF(NOSA!$O$1:O3580,تحویلی!$E$1),"")),"")</f>
        <v/>
      </c>
      <c r="E3580" s="10" t="str">
        <f t="shared" si="227"/>
        <v>27516735</v>
      </c>
      <c r="F3580" s="10" t="str">
        <f>IFERROR(VLOOKUP(I3580,DATABASE!$N:$O,2,FALSE),"")</f>
        <v>لباس كار(بلوز و شلوار)</v>
      </c>
      <c r="G3580" s="3" t="s">
        <v>2964</v>
      </c>
      <c r="H3580" s="4">
        <v>27516</v>
      </c>
      <c r="I3580" s="3" t="s">
        <v>1644</v>
      </c>
      <c r="J3580" s="3" t="s">
        <v>1645</v>
      </c>
      <c r="K3580" s="5">
        <v>1</v>
      </c>
      <c r="L3580" s="3" t="s">
        <v>28</v>
      </c>
      <c r="M3580" s="3" t="s">
        <v>202</v>
      </c>
      <c r="N3580" s="3" t="s">
        <v>640</v>
      </c>
      <c r="O3580" s="1">
        <v>735</v>
      </c>
      <c r="P3580" s="4">
        <v>0</v>
      </c>
      <c r="Q3580" s="10">
        <f t="shared" si="228"/>
        <v>735</v>
      </c>
    </row>
    <row r="3581" spans="2:17" ht="20.25" customHeight="1">
      <c r="B3581" s="10" t="str">
        <f t="shared" ref="B3581:B3644" si="229">F3581&amp;Q3581</f>
        <v>كفش ايمني735</v>
      </c>
      <c r="C3581" s="10" t="str">
        <f t="shared" ref="C3581:C3644" si="230">F3581&amp;G3581&amp;O3581</f>
        <v>كفش ايمني1402/11/01735</v>
      </c>
      <c r="D3581" s="10" t="str">
        <f>IFERROR(IF(تحویلی!$E$1="","",IF(NOSA!O3581=تحویلی!$E$1,تحویلی!$E$1&amp;COUNTIF(NOSA!$O$1:O3581,تحویلی!$E$1),"")),"")</f>
        <v/>
      </c>
      <c r="E3581" s="10" t="str">
        <f t="shared" ref="E3581:E3644" si="231">H3581&amp;O3581</f>
        <v>27516735</v>
      </c>
      <c r="F3581" s="10" t="str">
        <f>IFERROR(VLOOKUP(I3581,DATABASE!$N:$O,2,FALSE),"")</f>
        <v>كفش ايمني</v>
      </c>
      <c r="G3581" s="3" t="s">
        <v>2964</v>
      </c>
      <c r="H3581" s="4">
        <v>27516</v>
      </c>
      <c r="I3581" s="3" t="s">
        <v>1671</v>
      </c>
      <c r="J3581" s="3" t="s">
        <v>1672</v>
      </c>
      <c r="K3581" s="5">
        <v>1</v>
      </c>
      <c r="L3581" s="3" t="s">
        <v>3</v>
      </c>
      <c r="M3581" s="3" t="s">
        <v>202</v>
      </c>
      <c r="N3581" s="3" t="s">
        <v>640</v>
      </c>
      <c r="O3581" s="1">
        <v>735</v>
      </c>
      <c r="P3581" s="4">
        <v>0</v>
      </c>
      <c r="Q3581" s="10">
        <f t="shared" si="228"/>
        <v>735</v>
      </c>
    </row>
    <row r="3582" spans="2:17" ht="20.25" customHeight="1">
      <c r="B3582" s="10" t="str">
        <f t="shared" si="229"/>
        <v>لباس كار نسوز(بلوز و شلوار)766</v>
      </c>
      <c r="C3582" s="10" t="str">
        <f t="shared" si="230"/>
        <v>لباس كار نسوز(بلوز و شلوار)1402/11/01766</v>
      </c>
      <c r="D3582" s="10" t="str">
        <f>IFERROR(IF(تحویلی!$E$1="","",IF(NOSA!O3582=تحویلی!$E$1,تحویلی!$E$1&amp;COUNTIF(NOSA!$O$1:O3582,تحویلی!$E$1),"")),"")</f>
        <v/>
      </c>
      <c r="E3582" s="10" t="str">
        <f t="shared" si="231"/>
        <v>27522766</v>
      </c>
      <c r="F3582" s="10" t="str">
        <f>IFERROR(VLOOKUP(I3582,DATABASE!$N:$O,2,FALSE),"")</f>
        <v>لباس كار نسوز(بلوز و شلوار)</v>
      </c>
      <c r="G3582" s="3" t="s">
        <v>2964</v>
      </c>
      <c r="H3582" s="4">
        <v>27522</v>
      </c>
      <c r="I3582" s="3" t="s">
        <v>1701</v>
      </c>
      <c r="J3582" s="3" t="s">
        <v>1702</v>
      </c>
      <c r="K3582" s="5">
        <v>1</v>
      </c>
      <c r="L3582" s="3" t="s">
        <v>28</v>
      </c>
      <c r="M3582" s="3" t="s">
        <v>4</v>
      </c>
      <c r="N3582" s="3" t="s">
        <v>1059</v>
      </c>
      <c r="O3582" s="1">
        <v>766</v>
      </c>
      <c r="P3582" s="4">
        <v>1</v>
      </c>
      <c r="Q3582" s="10">
        <f t="shared" si="228"/>
        <v>766</v>
      </c>
    </row>
    <row r="3583" spans="2:17" ht="20.25" customHeight="1">
      <c r="B3583" s="10" t="str">
        <f t="shared" si="229"/>
        <v>پوتين ايمني نسوز10028</v>
      </c>
      <c r="C3583" s="10" t="str">
        <f t="shared" si="230"/>
        <v>پوتين ايمني نسوز1402/11/0110028</v>
      </c>
      <c r="D3583" s="10" t="str">
        <f>IFERROR(IF(تحویلی!$E$1="","",IF(NOSA!O3583=تحویلی!$E$1,تحویلی!$E$1&amp;COUNTIF(NOSA!$O$1:O3583,تحویلی!$E$1),"")),"")</f>
        <v/>
      </c>
      <c r="E3583" s="10" t="str">
        <f t="shared" si="231"/>
        <v>2752310028</v>
      </c>
      <c r="F3583" s="10" t="str">
        <f>IFERROR(VLOOKUP(I3583,DATABASE!$N:$O,2,FALSE),"")</f>
        <v>پوتين ايمني نسوز</v>
      </c>
      <c r="G3583" s="3" t="s">
        <v>2964</v>
      </c>
      <c r="H3583" s="4">
        <v>27523</v>
      </c>
      <c r="I3583" s="3" t="s">
        <v>1499</v>
      </c>
      <c r="J3583" s="3" t="s">
        <v>1636</v>
      </c>
      <c r="K3583" s="5">
        <v>1</v>
      </c>
      <c r="L3583" s="3" t="s">
        <v>3</v>
      </c>
      <c r="M3583" s="3" t="s">
        <v>9</v>
      </c>
      <c r="N3583" s="3" t="s">
        <v>1638</v>
      </c>
      <c r="O3583" s="1">
        <v>10028</v>
      </c>
      <c r="P3583" s="4">
        <v>0</v>
      </c>
      <c r="Q3583" s="10">
        <f t="shared" si="228"/>
        <v>10028</v>
      </c>
    </row>
    <row r="3584" spans="2:17" ht="20.25" customHeight="1">
      <c r="B3584" s="10" t="str">
        <f t="shared" si="229"/>
        <v>دستكش كف مواد سبك702</v>
      </c>
      <c r="C3584" s="10" t="str">
        <f t="shared" si="230"/>
        <v>دستكش كف مواد سبك1402/11/01702</v>
      </c>
      <c r="D3584" s="10" t="str">
        <f>IFERROR(IF(تحویلی!$E$1="","",IF(NOSA!O3584=تحویلی!$E$1,تحویلی!$E$1&amp;COUNTIF(NOSA!$O$1:O3584,تحویلی!$E$1),"")),"")</f>
        <v/>
      </c>
      <c r="E3584" s="10" t="str">
        <f t="shared" si="231"/>
        <v>27527702</v>
      </c>
      <c r="F3584" s="10" t="str">
        <f>IFERROR(VLOOKUP(I3584,DATABASE!$N:$O,2,FALSE),"")</f>
        <v>دستكش كف مواد سبك</v>
      </c>
      <c r="G3584" s="3" t="s">
        <v>2964</v>
      </c>
      <c r="H3584" s="4">
        <v>27527</v>
      </c>
      <c r="I3584" s="3" t="s">
        <v>1456</v>
      </c>
      <c r="J3584" s="3" t="s">
        <v>2</v>
      </c>
      <c r="K3584" s="5">
        <v>1</v>
      </c>
      <c r="L3584" s="3" t="s">
        <v>3</v>
      </c>
      <c r="M3584" s="3" t="s">
        <v>40</v>
      </c>
      <c r="N3584" s="3" t="s">
        <v>170</v>
      </c>
      <c r="O3584" s="1">
        <v>702</v>
      </c>
      <c r="P3584" s="4">
        <v>1</v>
      </c>
      <c r="Q3584" s="10">
        <f t="shared" si="228"/>
        <v>702</v>
      </c>
    </row>
    <row r="3585" spans="2:17" ht="20.25" customHeight="1">
      <c r="B3585" s="10" t="str">
        <f t="shared" si="229"/>
        <v>نقاب تيره محافظ صورت  canasafe847</v>
      </c>
      <c r="C3585" s="10" t="str">
        <f t="shared" si="230"/>
        <v>نقاب تيره محافظ صورت  canasafe1402/11/02847</v>
      </c>
      <c r="D3585" s="10" t="str">
        <f>IFERROR(IF(تحویلی!$E$1="","",IF(NOSA!O3585=تحویلی!$E$1,تحویلی!$E$1&amp;COUNTIF(NOSA!$O$1:O3585,تحویلی!$E$1),"")),"")</f>
        <v/>
      </c>
      <c r="E3585" s="10" t="str">
        <f t="shared" si="231"/>
        <v>27533847</v>
      </c>
      <c r="F3585" s="10" t="str">
        <f>IFERROR(VLOOKUP(I3585,DATABASE!$N:$O,2,FALSE),"")</f>
        <v>نقاب تيره محافظ صورت  canasafe</v>
      </c>
      <c r="G3585" s="3" t="s">
        <v>2965</v>
      </c>
      <c r="H3585" s="4">
        <v>27533</v>
      </c>
      <c r="I3585" s="3" t="s">
        <v>1487</v>
      </c>
      <c r="J3585" s="3" t="s">
        <v>1488</v>
      </c>
      <c r="K3585" s="5">
        <v>1</v>
      </c>
      <c r="L3585" s="3" t="s">
        <v>8</v>
      </c>
      <c r="M3585" s="3" t="s">
        <v>4</v>
      </c>
      <c r="N3585" s="3" t="s">
        <v>2722</v>
      </c>
      <c r="O3585" s="1">
        <v>847</v>
      </c>
      <c r="P3585" s="4">
        <v>1</v>
      </c>
      <c r="Q3585" s="10">
        <f t="shared" si="228"/>
        <v>847</v>
      </c>
    </row>
    <row r="3586" spans="2:17" ht="20.25" customHeight="1">
      <c r="B3586" s="10" t="str">
        <f t="shared" si="229"/>
        <v>هدگير نقاب847</v>
      </c>
      <c r="C3586" s="10" t="str">
        <f t="shared" si="230"/>
        <v>هدگير نقاب1402/11/02847</v>
      </c>
      <c r="D3586" s="10" t="str">
        <f>IFERROR(IF(تحویلی!$E$1="","",IF(NOSA!O3586=تحویلی!$E$1,تحویلی!$E$1&amp;COUNTIF(NOSA!$O$1:O3586,تحویلی!$E$1),"")),"")</f>
        <v/>
      </c>
      <c r="E3586" s="10" t="str">
        <f t="shared" si="231"/>
        <v>27533847</v>
      </c>
      <c r="F3586" s="10" t="str">
        <f>IFERROR(VLOOKUP(I3586,DATABASE!$N:$O,2,FALSE),"")</f>
        <v>هدگير نقاب</v>
      </c>
      <c r="G3586" s="3" t="s">
        <v>2965</v>
      </c>
      <c r="H3586" s="4">
        <v>27533</v>
      </c>
      <c r="I3586" s="3" t="s">
        <v>1468</v>
      </c>
      <c r="J3586" s="3" t="s">
        <v>12</v>
      </c>
      <c r="K3586" s="5">
        <v>1</v>
      </c>
      <c r="L3586" s="3" t="s">
        <v>8</v>
      </c>
      <c r="M3586" s="3" t="s">
        <v>4</v>
      </c>
      <c r="N3586" s="3" t="s">
        <v>2722</v>
      </c>
      <c r="O3586" s="1">
        <v>847</v>
      </c>
      <c r="P3586" s="4">
        <v>1</v>
      </c>
      <c r="Q3586" s="10">
        <f t="shared" si="228"/>
        <v>847</v>
      </c>
    </row>
    <row r="3587" spans="2:17" ht="20.25" customHeight="1">
      <c r="B3587" s="10" t="str">
        <f t="shared" si="229"/>
        <v>نقاب تيره محافظ صورت  canasafe402</v>
      </c>
      <c r="C3587" s="10" t="str">
        <f t="shared" si="230"/>
        <v>نقاب تيره محافظ صورت  canasafe1402/11/02402</v>
      </c>
      <c r="D3587" s="10" t="str">
        <f>IFERROR(IF(تحویلی!$E$1="","",IF(NOSA!O3587=تحویلی!$E$1,تحویلی!$E$1&amp;COUNTIF(NOSA!$O$1:O3587,تحویلی!$E$1),"")),"")</f>
        <v/>
      </c>
      <c r="E3587" s="10" t="str">
        <f t="shared" si="231"/>
        <v>27539402</v>
      </c>
      <c r="F3587" s="10" t="str">
        <f>IFERROR(VLOOKUP(I3587,DATABASE!$N:$O,2,FALSE),"")</f>
        <v>نقاب تيره محافظ صورت  canasafe</v>
      </c>
      <c r="G3587" s="3" t="s">
        <v>2965</v>
      </c>
      <c r="H3587" s="4">
        <v>27539</v>
      </c>
      <c r="I3587" s="3" t="s">
        <v>1487</v>
      </c>
      <c r="J3587" s="3" t="s">
        <v>1488</v>
      </c>
      <c r="K3587" s="5">
        <v>1</v>
      </c>
      <c r="L3587" s="3" t="s">
        <v>8</v>
      </c>
      <c r="M3587" s="3" t="s">
        <v>4</v>
      </c>
      <c r="N3587" s="3" t="s">
        <v>2834</v>
      </c>
      <c r="O3587" s="1">
        <v>402</v>
      </c>
      <c r="P3587" s="4">
        <v>1</v>
      </c>
      <c r="Q3587" s="10">
        <f t="shared" si="228"/>
        <v>402</v>
      </c>
    </row>
    <row r="3588" spans="2:17" ht="20.25" customHeight="1">
      <c r="B3588" s="10" t="str">
        <f t="shared" si="229"/>
        <v>كفش ايمني839</v>
      </c>
      <c r="C3588" s="10" t="str">
        <f t="shared" si="230"/>
        <v>كفش ايمني1402/11/02839</v>
      </c>
      <c r="D3588" s="10" t="str">
        <f>IFERROR(IF(تحویلی!$E$1="","",IF(NOSA!O3588=تحویلی!$E$1,تحویلی!$E$1&amp;COUNTIF(NOSA!$O$1:O3588,تحویلی!$E$1),"")),"")</f>
        <v/>
      </c>
      <c r="E3588" s="10" t="str">
        <f t="shared" si="231"/>
        <v>27543839</v>
      </c>
      <c r="F3588" s="10" t="str">
        <f>IFERROR(VLOOKUP(I3588,DATABASE!$N:$O,2,FALSE),"")</f>
        <v>كفش ايمني</v>
      </c>
      <c r="G3588" s="3" t="s">
        <v>2965</v>
      </c>
      <c r="H3588" s="4">
        <v>27543</v>
      </c>
      <c r="I3588" s="3" t="s">
        <v>1720</v>
      </c>
      <c r="J3588" s="3" t="s">
        <v>1721</v>
      </c>
      <c r="K3588" s="5">
        <v>1</v>
      </c>
      <c r="L3588" s="3" t="s">
        <v>3</v>
      </c>
      <c r="M3588" s="3" t="s">
        <v>202</v>
      </c>
      <c r="N3588" s="3" t="s">
        <v>3234</v>
      </c>
      <c r="O3588" s="1">
        <v>839</v>
      </c>
      <c r="P3588" s="4">
        <v>1</v>
      </c>
      <c r="Q3588" s="10">
        <f t="shared" si="228"/>
        <v>839</v>
      </c>
    </row>
    <row r="3589" spans="2:17" ht="20.25" customHeight="1">
      <c r="B3589" s="10" t="str">
        <f t="shared" si="229"/>
        <v>دستكش كف مواد سبك49</v>
      </c>
      <c r="C3589" s="10" t="str">
        <f t="shared" si="230"/>
        <v>دستكش كف مواد سبك1402/11/0249</v>
      </c>
      <c r="D3589" s="10" t="str">
        <f>IFERROR(IF(تحویلی!$E$1="","",IF(NOSA!O3589=تحویلی!$E$1,تحویلی!$E$1&amp;COUNTIF(NOSA!$O$1:O3589,تحویلی!$E$1),"")),"")</f>
        <v/>
      </c>
      <c r="E3589" s="10" t="str">
        <f t="shared" si="231"/>
        <v>2756449</v>
      </c>
      <c r="F3589" s="10" t="str">
        <f>IFERROR(VLOOKUP(I3589,DATABASE!$N:$O,2,FALSE),"")</f>
        <v>دستكش كف مواد سبك</v>
      </c>
      <c r="G3589" s="3" t="s">
        <v>2965</v>
      </c>
      <c r="H3589" s="4">
        <v>27564</v>
      </c>
      <c r="I3589" s="3" t="s">
        <v>1456</v>
      </c>
      <c r="J3589" s="3" t="s">
        <v>2</v>
      </c>
      <c r="K3589" s="5">
        <v>1</v>
      </c>
      <c r="L3589" s="3" t="s">
        <v>3</v>
      </c>
      <c r="M3589" s="3" t="s">
        <v>19</v>
      </c>
      <c r="N3589" s="3" t="s">
        <v>1114</v>
      </c>
      <c r="O3589" s="1">
        <v>49</v>
      </c>
      <c r="P3589" s="4">
        <v>1</v>
      </c>
      <c r="Q3589" s="10">
        <f t="shared" si="228"/>
        <v>49</v>
      </c>
    </row>
    <row r="3590" spans="2:17" ht="20.25" customHeight="1">
      <c r="B3590" s="10" t="str">
        <f t="shared" si="229"/>
        <v>لباس زير زمستاني- بلوز و شلوار567</v>
      </c>
      <c r="C3590" s="10" t="str">
        <f t="shared" si="230"/>
        <v>لباس زير زمستاني- بلوز و شلوار1402/11/02567</v>
      </c>
      <c r="D3590" s="10" t="str">
        <f>IFERROR(IF(تحویلی!$E$1="","",IF(NOSA!O3590=تحویلی!$E$1,تحویلی!$E$1&amp;COUNTIF(NOSA!$O$1:O3590,تحویلی!$E$1),"")),"")</f>
        <v/>
      </c>
      <c r="E3590" s="10" t="str">
        <f t="shared" si="231"/>
        <v>27570567</v>
      </c>
      <c r="F3590" s="10" t="str">
        <f>IFERROR(VLOOKUP(I3590,DATABASE!$N:$O,2,FALSE),"")</f>
        <v>لباس زير زمستاني- بلوز و شلوار</v>
      </c>
      <c r="G3590" s="3" t="s">
        <v>2965</v>
      </c>
      <c r="H3590" s="4">
        <v>27570</v>
      </c>
      <c r="I3590" s="3" t="s">
        <v>2361</v>
      </c>
      <c r="J3590" s="3" t="s">
        <v>2826</v>
      </c>
      <c r="K3590" s="5">
        <v>1</v>
      </c>
      <c r="L3590" s="3" t="s">
        <v>28</v>
      </c>
      <c r="M3590" s="3" t="s">
        <v>19</v>
      </c>
      <c r="N3590" s="3" t="s">
        <v>71</v>
      </c>
      <c r="O3590" s="1">
        <v>567</v>
      </c>
      <c r="P3590" s="4">
        <v>0</v>
      </c>
      <c r="Q3590" s="10">
        <f t="shared" si="228"/>
        <v>567</v>
      </c>
    </row>
    <row r="3591" spans="2:17" ht="20.25" customHeight="1">
      <c r="B3591" s="10" t="str">
        <f t="shared" si="229"/>
        <v>دستكش ساق بلند نسوز567</v>
      </c>
      <c r="C3591" s="10" t="str">
        <f t="shared" si="230"/>
        <v>دستكش ساق بلند نسوز1402/11/02567</v>
      </c>
      <c r="D3591" s="10" t="str">
        <f>IFERROR(IF(تحویلی!$E$1="","",IF(NOSA!O3591=تحویلی!$E$1,تحویلی!$E$1&amp;COUNTIF(NOSA!$O$1:O3591,تحویلی!$E$1),"")),"")</f>
        <v/>
      </c>
      <c r="E3591" s="10" t="str">
        <f t="shared" si="231"/>
        <v>27570567</v>
      </c>
      <c r="F3591" s="10" t="str">
        <f>IFERROR(VLOOKUP(I3591,DATABASE!$N:$O,2,FALSE),"")</f>
        <v>دستكش ساق بلند نسوز</v>
      </c>
      <c r="G3591" s="3" t="s">
        <v>2965</v>
      </c>
      <c r="H3591" s="4">
        <v>27570</v>
      </c>
      <c r="I3591" s="3" t="s">
        <v>1461</v>
      </c>
      <c r="J3591" s="3" t="s">
        <v>34</v>
      </c>
      <c r="K3591" s="5">
        <v>1</v>
      </c>
      <c r="L3591" s="3" t="s">
        <v>3</v>
      </c>
      <c r="M3591" s="3" t="s">
        <v>19</v>
      </c>
      <c r="N3591" s="3" t="s">
        <v>71</v>
      </c>
      <c r="O3591" s="1">
        <v>567</v>
      </c>
      <c r="P3591" s="4">
        <v>0</v>
      </c>
      <c r="Q3591" s="10">
        <f t="shared" si="228"/>
        <v>567</v>
      </c>
    </row>
    <row r="3592" spans="2:17" ht="20.25" customHeight="1">
      <c r="B3592" s="10" t="str">
        <f t="shared" si="229"/>
        <v>لباس زير زمستاني- بلوز و شلوار475</v>
      </c>
      <c r="C3592" s="10" t="str">
        <f t="shared" si="230"/>
        <v>لباس زير زمستاني- بلوز و شلوار1402/11/02475</v>
      </c>
      <c r="D3592" s="10" t="str">
        <f>IFERROR(IF(تحویلی!$E$1="","",IF(NOSA!O3592=تحویلی!$E$1,تحویلی!$E$1&amp;COUNTIF(NOSA!$O$1:O3592,تحویلی!$E$1),"")),"")</f>
        <v/>
      </c>
      <c r="E3592" s="10" t="str">
        <f t="shared" si="231"/>
        <v>27572475</v>
      </c>
      <c r="F3592" s="10" t="str">
        <f>IFERROR(VLOOKUP(I3592,DATABASE!$N:$O,2,FALSE),"")</f>
        <v>لباس زير زمستاني- بلوز و شلوار</v>
      </c>
      <c r="G3592" s="154" t="s">
        <v>2965</v>
      </c>
      <c r="H3592" s="155">
        <v>27572</v>
      </c>
      <c r="I3592" s="154" t="s">
        <v>2361</v>
      </c>
      <c r="J3592" s="154" t="s">
        <v>2826</v>
      </c>
      <c r="K3592" s="156">
        <v>1</v>
      </c>
      <c r="L3592" s="154" t="s">
        <v>28</v>
      </c>
      <c r="M3592" s="154" t="s">
        <v>19</v>
      </c>
      <c r="N3592" s="154" t="s">
        <v>731</v>
      </c>
      <c r="O3592" s="153">
        <v>475</v>
      </c>
      <c r="P3592" s="155">
        <v>0</v>
      </c>
      <c r="Q3592" s="10">
        <f t="shared" si="228"/>
        <v>475</v>
      </c>
    </row>
    <row r="3593" spans="2:17" ht="20.25" customHeight="1">
      <c r="B3593" s="10" t="str">
        <f t="shared" si="229"/>
        <v>دستكش ضد برش سبك475</v>
      </c>
      <c r="C3593" s="10" t="str">
        <f t="shared" si="230"/>
        <v>دستكش ضد برش سبك1402/11/02475</v>
      </c>
      <c r="D3593" s="10" t="str">
        <f>IFERROR(IF(تحویلی!$E$1="","",IF(NOSA!O3593=تحویلی!$E$1,تحویلی!$E$1&amp;COUNTIF(NOSA!$O$1:O3593,تحویلی!$E$1),"")),"")</f>
        <v/>
      </c>
      <c r="E3593" s="10" t="str">
        <f t="shared" si="231"/>
        <v>27572475</v>
      </c>
      <c r="F3593" s="10" t="str">
        <f>IFERROR(VLOOKUP(I3593,DATABASE!$N:$O,2,FALSE),"")</f>
        <v>دستكش ضد برش سبك</v>
      </c>
      <c r="G3593" s="154" t="s">
        <v>2965</v>
      </c>
      <c r="H3593" s="155">
        <v>27572</v>
      </c>
      <c r="I3593" s="154" t="s">
        <v>1442</v>
      </c>
      <c r="J3593" s="154" t="s">
        <v>22</v>
      </c>
      <c r="K3593" s="156">
        <v>1</v>
      </c>
      <c r="L3593" s="154" t="s">
        <v>3</v>
      </c>
      <c r="M3593" s="154" t="s">
        <v>19</v>
      </c>
      <c r="N3593" s="154" t="s">
        <v>731</v>
      </c>
      <c r="O3593" s="153">
        <v>475</v>
      </c>
      <c r="P3593" s="155">
        <v>0</v>
      </c>
      <c r="Q3593" s="10">
        <f t="shared" si="228"/>
        <v>475</v>
      </c>
    </row>
    <row r="3594" spans="2:17" ht="20.25" customHeight="1">
      <c r="B3594" s="10" t="str">
        <f t="shared" si="229"/>
        <v>دستكش كف مواد سبك673</v>
      </c>
      <c r="C3594" s="10" t="str">
        <f t="shared" si="230"/>
        <v>دستكش كف مواد سبك1402/11/02673</v>
      </c>
      <c r="D3594" s="10" t="str">
        <f>IFERROR(IF(تحویلی!$E$1="","",IF(NOSA!O3594=تحویلی!$E$1,تحویلی!$E$1&amp;COUNTIF(NOSA!$O$1:O3594,تحویلی!$E$1),"")),"")</f>
        <v/>
      </c>
      <c r="E3594" s="10" t="str">
        <f t="shared" si="231"/>
        <v>27573673</v>
      </c>
      <c r="F3594" s="10" t="str">
        <f>IFERROR(VLOOKUP(I3594,DATABASE!$N:$O,2,FALSE),"")</f>
        <v>دستكش كف مواد سبك</v>
      </c>
      <c r="G3594" s="154" t="s">
        <v>2965</v>
      </c>
      <c r="H3594" s="155">
        <v>27573</v>
      </c>
      <c r="I3594" s="154" t="s">
        <v>1456</v>
      </c>
      <c r="J3594" s="154" t="s">
        <v>2</v>
      </c>
      <c r="K3594" s="156">
        <v>1</v>
      </c>
      <c r="L3594" s="154" t="s">
        <v>3</v>
      </c>
      <c r="M3594" s="154" t="s">
        <v>47</v>
      </c>
      <c r="N3594" s="154" t="s">
        <v>311</v>
      </c>
      <c r="O3594" s="153">
        <v>673</v>
      </c>
      <c r="P3594" s="155">
        <v>0</v>
      </c>
      <c r="Q3594" s="10">
        <f t="shared" si="228"/>
        <v>673</v>
      </c>
    </row>
    <row r="3595" spans="2:17" ht="20.25" customHeight="1">
      <c r="B3595" s="10" t="str">
        <f t="shared" si="229"/>
        <v>كلاه ايمني760</v>
      </c>
      <c r="C3595" s="10" t="str">
        <f t="shared" si="230"/>
        <v>كلاه ايمني1402/11/03760</v>
      </c>
      <c r="D3595" s="10" t="str">
        <f>IFERROR(IF(تحویلی!$E$1="","",IF(NOSA!O3595=تحویلی!$E$1,تحویلی!$E$1&amp;COUNTIF(NOSA!$O$1:O3595,تحویلی!$E$1),"")),"")</f>
        <v/>
      </c>
      <c r="E3595" s="10" t="str">
        <f t="shared" si="231"/>
        <v>27579760</v>
      </c>
      <c r="F3595" s="10" t="str">
        <f>IFERROR(VLOOKUP(I3595,DATABASE!$N:$O,2,FALSE),"")</f>
        <v>كلاه ايمني</v>
      </c>
      <c r="G3595" s="154" t="s">
        <v>2966</v>
      </c>
      <c r="H3595" s="155">
        <v>27579</v>
      </c>
      <c r="I3595" s="154" t="s">
        <v>2287</v>
      </c>
      <c r="J3595" s="154" t="s">
        <v>2673</v>
      </c>
      <c r="K3595" s="156">
        <v>1</v>
      </c>
      <c r="L3595" s="154" t="s">
        <v>8</v>
      </c>
      <c r="M3595" s="154" t="s">
        <v>202</v>
      </c>
      <c r="N3595" s="154" t="s">
        <v>1003</v>
      </c>
      <c r="O3595" s="153">
        <v>760</v>
      </c>
      <c r="P3595" s="155">
        <v>0</v>
      </c>
      <c r="Q3595" s="10">
        <f t="shared" si="228"/>
        <v>760</v>
      </c>
    </row>
    <row r="3596" spans="2:17" ht="20.25" customHeight="1">
      <c r="B3596" s="10" t="str">
        <f t="shared" si="229"/>
        <v>دستكش ساق بلند نسوز303</v>
      </c>
      <c r="C3596" s="10" t="str">
        <f t="shared" si="230"/>
        <v>دستكش ساق بلند نسوز1402/11/03303</v>
      </c>
      <c r="D3596" s="10" t="str">
        <f>IFERROR(IF(تحویلی!$E$1="","",IF(NOSA!O3596=تحویلی!$E$1,تحویلی!$E$1&amp;COUNTIF(NOSA!$O$1:O3596,تحویلی!$E$1),"")),"")</f>
        <v/>
      </c>
      <c r="E3596" s="10" t="str">
        <f t="shared" si="231"/>
        <v>27587303</v>
      </c>
      <c r="F3596" s="10" t="str">
        <f>IFERROR(VLOOKUP(I3596,DATABASE!$N:$O,2,FALSE),"")</f>
        <v>دستكش ساق بلند نسوز</v>
      </c>
      <c r="G3596" s="154" t="s">
        <v>2966</v>
      </c>
      <c r="H3596" s="155">
        <v>27587</v>
      </c>
      <c r="I3596" s="154" t="s">
        <v>1461</v>
      </c>
      <c r="J3596" s="154" t="s">
        <v>34</v>
      </c>
      <c r="K3596" s="156">
        <v>1</v>
      </c>
      <c r="L3596" s="154" t="s">
        <v>3</v>
      </c>
      <c r="M3596" s="154" t="s">
        <v>4</v>
      </c>
      <c r="N3596" s="154" t="s">
        <v>10</v>
      </c>
      <c r="O3596" s="153">
        <v>303</v>
      </c>
      <c r="P3596" s="155">
        <v>1</v>
      </c>
      <c r="Q3596" s="10">
        <f t="shared" si="228"/>
        <v>303</v>
      </c>
    </row>
    <row r="3597" spans="2:17" ht="20.25" customHeight="1">
      <c r="B3597" s="10" t="str">
        <f t="shared" si="229"/>
        <v>دستكش ضد برش سبك303</v>
      </c>
      <c r="C3597" s="10" t="str">
        <f t="shared" si="230"/>
        <v>دستكش ضد برش سبك1402/11/03303</v>
      </c>
      <c r="D3597" s="10" t="str">
        <f>IFERROR(IF(تحویلی!$E$1="","",IF(NOSA!O3597=تحویلی!$E$1,تحویلی!$E$1&amp;COUNTIF(NOSA!$O$1:O3597,تحویلی!$E$1),"")),"")</f>
        <v/>
      </c>
      <c r="E3597" s="10" t="str">
        <f t="shared" si="231"/>
        <v>27587303</v>
      </c>
      <c r="F3597" s="10" t="str">
        <f>IFERROR(VLOOKUP(I3597,DATABASE!$N:$O,2,FALSE),"")</f>
        <v>دستكش ضد برش سبك</v>
      </c>
      <c r="G3597" s="154" t="s">
        <v>2966</v>
      </c>
      <c r="H3597" s="155">
        <v>27587</v>
      </c>
      <c r="I3597" s="154" t="s">
        <v>1442</v>
      </c>
      <c r="J3597" s="154" t="s">
        <v>22</v>
      </c>
      <c r="K3597" s="156">
        <v>1</v>
      </c>
      <c r="L3597" s="154" t="s">
        <v>3</v>
      </c>
      <c r="M3597" s="154" t="s">
        <v>4</v>
      </c>
      <c r="N3597" s="154" t="s">
        <v>10</v>
      </c>
      <c r="O3597" s="153">
        <v>303</v>
      </c>
      <c r="P3597" s="155">
        <v>1</v>
      </c>
      <c r="Q3597" s="10">
        <f t="shared" si="228"/>
        <v>303</v>
      </c>
    </row>
    <row r="3598" spans="2:17" ht="20.25" customHeight="1">
      <c r="B3598" s="10" t="str">
        <f t="shared" si="229"/>
        <v>دستكش استاد كار303</v>
      </c>
      <c r="C3598" s="10" t="str">
        <f t="shared" si="230"/>
        <v>دستكش استاد كار1402/11/03303</v>
      </c>
      <c r="D3598" s="10" t="str">
        <f>IFERROR(IF(تحویلی!$E$1="","",IF(NOSA!O3598=تحویلی!$E$1,تحویلی!$E$1&amp;COUNTIF(NOSA!$O$1:O3598,تحویلی!$E$1),"")),"")</f>
        <v/>
      </c>
      <c r="E3598" s="10" t="str">
        <f t="shared" si="231"/>
        <v>27587303</v>
      </c>
      <c r="F3598" s="10" t="str">
        <f>IFERROR(VLOOKUP(I3598,DATABASE!$N:$O,2,FALSE),"")</f>
        <v>دستكش استاد كار</v>
      </c>
      <c r="G3598" s="154" t="s">
        <v>2966</v>
      </c>
      <c r="H3598" s="155">
        <v>27587</v>
      </c>
      <c r="I3598" s="154" t="s">
        <v>1543</v>
      </c>
      <c r="J3598" s="154" t="s">
        <v>255</v>
      </c>
      <c r="K3598" s="156">
        <v>1</v>
      </c>
      <c r="L3598" s="154" t="s">
        <v>3</v>
      </c>
      <c r="M3598" s="154" t="s">
        <v>4</v>
      </c>
      <c r="N3598" s="154" t="s">
        <v>10</v>
      </c>
      <c r="O3598" s="153">
        <v>303</v>
      </c>
      <c r="P3598" s="155">
        <v>1</v>
      </c>
      <c r="Q3598" s="10">
        <f t="shared" si="228"/>
        <v>303</v>
      </c>
    </row>
    <row r="3599" spans="2:17" ht="20.25" customHeight="1">
      <c r="B3599" s="10" t="str">
        <f t="shared" si="229"/>
        <v>دستكش ضد برش سبك682</v>
      </c>
      <c r="C3599" s="10" t="str">
        <f t="shared" si="230"/>
        <v>دستكش ضد برش سبك1402/11/03682</v>
      </c>
      <c r="D3599" s="10" t="str">
        <f>IFERROR(IF(تحویلی!$E$1="","",IF(NOSA!O3599=تحویلی!$E$1,تحویلی!$E$1&amp;COUNTIF(NOSA!$O$1:O3599,تحویلی!$E$1),"")),"")</f>
        <v/>
      </c>
      <c r="E3599" s="10" t="str">
        <f t="shared" si="231"/>
        <v>27592682</v>
      </c>
      <c r="F3599" s="10" t="str">
        <f>IFERROR(VLOOKUP(I3599,DATABASE!$N:$O,2,FALSE),"")</f>
        <v>دستكش ضد برش سبك</v>
      </c>
      <c r="G3599" s="154" t="s">
        <v>2966</v>
      </c>
      <c r="H3599" s="155">
        <v>27592</v>
      </c>
      <c r="I3599" s="154" t="s">
        <v>1442</v>
      </c>
      <c r="J3599" s="154" t="s">
        <v>22</v>
      </c>
      <c r="K3599" s="156">
        <v>1</v>
      </c>
      <c r="L3599" s="154" t="s">
        <v>3</v>
      </c>
      <c r="M3599" s="154" t="s">
        <v>9</v>
      </c>
      <c r="N3599" s="154" t="s">
        <v>1317</v>
      </c>
      <c r="O3599" s="153">
        <v>682</v>
      </c>
      <c r="P3599" s="155">
        <v>0</v>
      </c>
      <c r="Q3599" s="10">
        <f t="shared" si="228"/>
        <v>682</v>
      </c>
    </row>
    <row r="3600" spans="2:17" ht="20.25" customHeight="1">
      <c r="B3600" s="10" t="str">
        <f t="shared" si="229"/>
        <v>فيلتر ماسك نيم صورت (3M) مدل 2091313</v>
      </c>
      <c r="C3600" s="10" t="str">
        <f t="shared" si="230"/>
        <v>فيلتر ماسك نيم صورت (3M) مدل 20911402/11/03313</v>
      </c>
      <c r="D3600" s="10" t="str">
        <f>IFERROR(IF(تحویلی!$E$1="","",IF(NOSA!O3600=تحویلی!$E$1,تحویلی!$E$1&amp;COUNTIF(NOSA!$O$1:O3600,تحویلی!$E$1),"")),"")</f>
        <v/>
      </c>
      <c r="E3600" s="10" t="str">
        <f t="shared" si="231"/>
        <v>27594313</v>
      </c>
      <c r="F3600" s="10" t="str">
        <f>IFERROR(VLOOKUP(I3600,DATABASE!$N:$O,2,FALSE),"")</f>
        <v>فيلتر ماسك نيم صورت (3M) مدل 2091</v>
      </c>
      <c r="G3600" s="3" t="s">
        <v>2966</v>
      </c>
      <c r="H3600" s="4">
        <v>27594</v>
      </c>
      <c r="I3600" s="3" t="s">
        <v>1475</v>
      </c>
      <c r="J3600" s="3" t="s">
        <v>53</v>
      </c>
      <c r="K3600" s="5">
        <v>1</v>
      </c>
      <c r="L3600" s="3" t="s">
        <v>8</v>
      </c>
      <c r="M3600" s="3" t="s">
        <v>9</v>
      </c>
      <c r="N3600" s="3" t="s">
        <v>125</v>
      </c>
      <c r="O3600" s="1">
        <v>313</v>
      </c>
      <c r="P3600" s="4">
        <v>0</v>
      </c>
      <c r="Q3600" s="10">
        <f t="shared" si="228"/>
        <v>313</v>
      </c>
    </row>
    <row r="3601" spans="2:17" ht="20.25" customHeight="1">
      <c r="B3601" s="10" t="str">
        <f t="shared" si="229"/>
        <v>دستكش ضد برش سبك121</v>
      </c>
      <c r="C3601" s="10" t="str">
        <f t="shared" si="230"/>
        <v>دستكش ضد برش سبك1402/11/03121</v>
      </c>
      <c r="D3601" s="10" t="str">
        <f>IFERROR(IF(تحویلی!$E$1="","",IF(NOSA!O3601=تحویلی!$E$1,تحویلی!$E$1&amp;COUNTIF(NOSA!$O$1:O3601,تحویلی!$E$1),"")),"")</f>
        <v/>
      </c>
      <c r="E3601" s="10" t="str">
        <f t="shared" si="231"/>
        <v>27596121</v>
      </c>
      <c r="F3601" s="10" t="str">
        <f>IFERROR(VLOOKUP(I3601,DATABASE!$N:$O,2,FALSE),"")</f>
        <v>دستكش ضد برش سبك</v>
      </c>
      <c r="G3601" s="3" t="s">
        <v>2966</v>
      </c>
      <c r="H3601" s="4">
        <v>27596</v>
      </c>
      <c r="I3601" s="3" t="s">
        <v>1442</v>
      </c>
      <c r="J3601" s="3" t="s">
        <v>22</v>
      </c>
      <c r="K3601" s="5">
        <v>1</v>
      </c>
      <c r="L3601" s="3" t="s">
        <v>3</v>
      </c>
      <c r="M3601" s="3" t="s">
        <v>4</v>
      </c>
      <c r="N3601" s="3" t="s">
        <v>186</v>
      </c>
      <c r="O3601" s="1">
        <v>121</v>
      </c>
      <c r="P3601" s="4">
        <v>1</v>
      </c>
      <c r="Q3601" s="10">
        <f t="shared" si="228"/>
        <v>121</v>
      </c>
    </row>
    <row r="3602" spans="2:17" ht="20.25" customHeight="1">
      <c r="B3602" s="10" t="str">
        <f t="shared" si="229"/>
        <v>نقاب تيره محافظ صورت  canasafe121</v>
      </c>
      <c r="C3602" s="10" t="str">
        <f t="shared" si="230"/>
        <v>نقاب تيره محافظ صورت  canasafe1402/11/03121</v>
      </c>
      <c r="D3602" s="10" t="str">
        <f>IFERROR(IF(تحویلی!$E$1="","",IF(NOSA!O3602=تحویلی!$E$1,تحویلی!$E$1&amp;COUNTIF(NOSA!$O$1:O3602,تحویلی!$E$1),"")),"")</f>
        <v/>
      </c>
      <c r="E3602" s="10" t="str">
        <f t="shared" si="231"/>
        <v>27596121</v>
      </c>
      <c r="F3602" s="10" t="str">
        <f>IFERROR(VLOOKUP(I3602,DATABASE!$N:$O,2,FALSE),"")</f>
        <v>نقاب تيره محافظ صورت  canasafe</v>
      </c>
      <c r="G3602" s="3" t="s">
        <v>2966</v>
      </c>
      <c r="H3602" s="4">
        <v>27596</v>
      </c>
      <c r="I3602" s="3" t="s">
        <v>1487</v>
      </c>
      <c r="J3602" s="3" t="s">
        <v>1488</v>
      </c>
      <c r="K3602" s="5">
        <v>1</v>
      </c>
      <c r="L3602" s="3" t="s">
        <v>8</v>
      </c>
      <c r="M3602" s="3" t="s">
        <v>4</v>
      </c>
      <c r="N3602" s="3" t="s">
        <v>186</v>
      </c>
      <c r="O3602" s="1">
        <v>121</v>
      </c>
      <c r="P3602" s="4">
        <v>1</v>
      </c>
      <c r="Q3602" s="10">
        <f t="shared" si="228"/>
        <v>121</v>
      </c>
    </row>
    <row r="3603" spans="2:17" ht="20.25" customHeight="1">
      <c r="B3603" s="10" t="str">
        <f t="shared" si="229"/>
        <v>دستكش ساق بلند نسوز121</v>
      </c>
      <c r="C3603" s="10" t="str">
        <f t="shared" si="230"/>
        <v>دستكش ساق بلند نسوز1402/11/03121</v>
      </c>
      <c r="D3603" s="10" t="str">
        <f>IFERROR(IF(تحویلی!$E$1="","",IF(NOSA!O3603=تحویلی!$E$1,تحویلی!$E$1&amp;COUNTIF(NOSA!$O$1:O3603,تحویلی!$E$1),"")),"")</f>
        <v/>
      </c>
      <c r="E3603" s="10" t="str">
        <f t="shared" si="231"/>
        <v>27596121</v>
      </c>
      <c r="F3603" s="10" t="str">
        <f>IFERROR(VLOOKUP(I3603,DATABASE!$N:$O,2,FALSE),"")</f>
        <v>دستكش ساق بلند نسوز</v>
      </c>
      <c r="G3603" s="3" t="s">
        <v>2966</v>
      </c>
      <c r="H3603" s="4">
        <v>27596</v>
      </c>
      <c r="I3603" s="3" t="s">
        <v>1461</v>
      </c>
      <c r="J3603" s="3" t="s">
        <v>34</v>
      </c>
      <c r="K3603" s="5">
        <v>1</v>
      </c>
      <c r="L3603" s="3" t="s">
        <v>3</v>
      </c>
      <c r="M3603" s="3" t="s">
        <v>4</v>
      </c>
      <c r="N3603" s="3" t="s">
        <v>186</v>
      </c>
      <c r="O3603" s="1">
        <v>121</v>
      </c>
      <c r="P3603" s="4">
        <v>1</v>
      </c>
      <c r="Q3603" s="10">
        <f t="shared" si="228"/>
        <v>121</v>
      </c>
    </row>
    <row r="3604" spans="2:17" ht="20.25" customHeight="1">
      <c r="B3604" s="10" t="str">
        <f t="shared" si="229"/>
        <v>دستكش كف دوبل چرمي867</v>
      </c>
      <c r="C3604" s="10" t="str">
        <f t="shared" si="230"/>
        <v>دستكش كف دوبل چرمي1402/11/03867</v>
      </c>
      <c r="D3604" s="10" t="str">
        <f>IFERROR(IF(تحویلی!$E$1="","",IF(NOSA!O3604=تحویلی!$E$1,تحویلی!$E$1&amp;COUNTIF(NOSA!$O$1:O3604,تحویلی!$E$1),"")),"")</f>
        <v/>
      </c>
      <c r="E3604" s="10" t="str">
        <f t="shared" si="231"/>
        <v>27606867</v>
      </c>
      <c r="F3604" s="10" t="str">
        <f>IFERROR(VLOOKUP(I3604,DATABASE!$N:$O,2,FALSE),"")</f>
        <v>دستكش كف دوبل چرمي</v>
      </c>
      <c r="G3604" s="3" t="s">
        <v>2966</v>
      </c>
      <c r="H3604" s="4">
        <v>27606</v>
      </c>
      <c r="I3604" s="3" t="s">
        <v>1683</v>
      </c>
      <c r="J3604" s="3" t="s">
        <v>1684</v>
      </c>
      <c r="K3604" s="5">
        <v>1</v>
      </c>
      <c r="L3604" s="3" t="s">
        <v>3</v>
      </c>
      <c r="M3604" s="3" t="s">
        <v>25</v>
      </c>
      <c r="N3604" s="3" t="s">
        <v>3256</v>
      </c>
      <c r="O3604" s="1">
        <v>867</v>
      </c>
      <c r="P3604" s="4">
        <v>1</v>
      </c>
      <c r="Q3604" s="10">
        <f t="shared" si="228"/>
        <v>867</v>
      </c>
    </row>
    <row r="3605" spans="2:17" ht="20.25" customHeight="1">
      <c r="B3605" s="10" t="str">
        <f t="shared" si="229"/>
        <v>دستكش ضد برش سبك221</v>
      </c>
      <c r="C3605" s="10" t="str">
        <f t="shared" si="230"/>
        <v>دستكش ضد برش سبك1402/11/03221</v>
      </c>
      <c r="D3605" s="10" t="str">
        <f>IFERROR(IF(تحویلی!$E$1="","",IF(NOSA!O3605=تحویلی!$E$1,تحویلی!$E$1&amp;COUNTIF(NOSA!$O$1:O3605,تحویلی!$E$1),"")),"")</f>
        <v/>
      </c>
      <c r="E3605" s="10" t="str">
        <f t="shared" si="231"/>
        <v>27611221</v>
      </c>
      <c r="F3605" s="10" t="str">
        <f>IFERROR(VLOOKUP(I3605,DATABASE!$N:$O,2,FALSE),"")</f>
        <v>دستكش ضد برش سبك</v>
      </c>
      <c r="G3605" s="3" t="s">
        <v>2966</v>
      </c>
      <c r="H3605" s="4">
        <v>27611</v>
      </c>
      <c r="I3605" s="3" t="s">
        <v>1442</v>
      </c>
      <c r="J3605" s="3" t="s">
        <v>22</v>
      </c>
      <c r="K3605" s="5">
        <v>1</v>
      </c>
      <c r="L3605" s="3" t="s">
        <v>3</v>
      </c>
      <c r="M3605" s="3" t="s">
        <v>9</v>
      </c>
      <c r="N3605" s="3" t="s">
        <v>2703</v>
      </c>
      <c r="O3605" s="1">
        <v>221</v>
      </c>
      <c r="P3605" s="4">
        <v>1</v>
      </c>
      <c r="Q3605" s="10">
        <f t="shared" si="228"/>
        <v>221</v>
      </c>
    </row>
    <row r="3606" spans="2:17" ht="20.25" customHeight="1">
      <c r="B3606" s="10" t="str">
        <f t="shared" si="229"/>
        <v>دستكش ضد برش سبك606</v>
      </c>
      <c r="C3606" s="10" t="str">
        <f t="shared" si="230"/>
        <v>دستكش ضد برش سبك1402/11/03606</v>
      </c>
      <c r="D3606" s="10" t="str">
        <f>IFERROR(IF(تحویلی!$E$1="","",IF(NOSA!O3606=تحویلی!$E$1,تحویلی!$E$1&amp;COUNTIF(NOSA!$O$1:O3606,تحویلی!$E$1),"")),"")</f>
        <v/>
      </c>
      <c r="E3606" s="10" t="str">
        <f t="shared" si="231"/>
        <v>27614606</v>
      </c>
      <c r="F3606" s="10" t="str">
        <f>IFERROR(VLOOKUP(I3606,DATABASE!$N:$O,2,FALSE),"")</f>
        <v>دستكش ضد برش سبك</v>
      </c>
      <c r="G3606" s="3" t="s">
        <v>2966</v>
      </c>
      <c r="H3606" s="4">
        <v>27614</v>
      </c>
      <c r="I3606" s="3" t="s">
        <v>1442</v>
      </c>
      <c r="J3606" s="3" t="s">
        <v>22</v>
      </c>
      <c r="K3606" s="5">
        <v>1</v>
      </c>
      <c r="L3606" s="3" t="s">
        <v>3</v>
      </c>
      <c r="M3606" s="3" t="s">
        <v>19</v>
      </c>
      <c r="N3606" s="3" t="s">
        <v>2748</v>
      </c>
      <c r="O3606" s="1">
        <v>606</v>
      </c>
      <c r="P3606" s="4">
        <v>1</v>
      </c>
      <c r="Q3606" s="10">
        <f t="shared" si="228"/>
        <v>606</v>
      </c>
    </row>
    <row r="3607" spans="2:17" ht="20.25" customHeight="1">
      <c r="B3607" s="10" t="str">
        <f t="shared" si="229"/>
        <v>پابند نسوز چرمي819</v>
      </c>
      <c r="C3607" s="10" t="str">
        <f t="shared" si="230"/>
        <v>پابند نسوز چرمي1402/11/03819</v>
      </c>
      <c r="D3607" s="10" t="str">
        <f>IFERROR(IF(تحویلی!$E$1="","",IF(NOSA!O3607=تحویلی!$E$1,تحویلی!$E$1&amp;COUNTIF(NOSA!$O$1:O3607,تحویلی!$E$1),"")),"")</f>
        <v/>
      </c>
      <c r="E3607" s="10" t="str">
        <f t="shared" si="231"/>
        <v>27621819</v>
      </c>
      <c r="F3607" s="10" t="str">
        <f>IFERROR(VLOOKUP(I3607,DATABASE!$N:$O,2,FALSE),"")</f>
        <v>پابند نسوز چرمي</v>
      </c>
      <c r="G3607" s="3" t="s">
        <v>2966</v>
      </c>
      <c r="H3607" s="4">
        <v>27621</v>
      </c>
      <c r="I3607" s="3" t="s">
        <v>1460</v>
      </c>
      <c r="J3607" s="3" t="s">
        <v>18</v>
      </c>
      <c r="K3607" s="5">
        <v>1</v>
      </c>
      <c r="L3607" s="3" t="s">
        <v>3</v>
      </c>
      <c r="M3607" s="3" t="s">
        <v>19</v>
      </c>
      <c r="N3607" s="3" t="s">
        <v>3265</v>
      </c>
      <c r="O3607" s="1">
        <v>819</v>
      </c>
      <c r="P3607" s="4">
        <v>0</v>
      </c>
      <c r="Q3607" s="10">
        <f t="shared" si="228"/>
        <v>819</v>
      </c>
    </row>
    <row r="3608" spans="2:17" ht="20.25" customHeight="1">
      <c r="B3608" s="10" t="str">
        <f t="shared" si="229"/>
        <v>دستكش ضد برش سبك427</v>
      </c>
      <c r="C3608" s="10" t="str">
        <f t="shared" si="230"/>
        <v>دستكش ضد برش سبك1402/11/04427</v>
      </c>
      <c r="D3608" s="10" t="str">
        <f>IFERROR(IF(تحویلی!$E$1="","",IF(NOSA!O3608=تحویلی!$E$1,تحویلی!$E$1&amp;COUNTIF(NOSA!$O$1:O3608,تحویلی!$E$1),"")),"")</f>
        <v/>
      </c>
      <c r="E3608" s="10" t="str">
        <f t="shared" si="231"/>
        <v>27623427</v>
      </c>
      <c r="F3608" s="10" t="str">
        <f>IFERROR(VLOOKUP(I3608,DATABASE!$N:$O,2,FALSE),"")</f>
        <v>دستكش ضد برش سبك</v>
      </c>
      <c r="G3608" s="3" t="s">
        <v>2967</v>
      </c>
      <c r="H3608" s="4">
        <v>27623</v>
      </c>
      <c r="I3608" s="3" t="s">
        <v>1442</v>
      </c>
      <c r="J3608" s="3" t="s">
        <v>22</v>
      </c>
      <c r="K3608" s="5">
        <v>1</v>
      </c>
      <c r="L3608" s="3" t="s">
        <v>3</v>
      </c>
      <c r="M3608" s="3" t="s">
        <v>9</v>
      </c>
      <c r="N3608" s="3" t="s">
        <v>3203</v>
      </c>
      <c r="O3608" s="1">
        <v>427</v>
      </c>
      <c r="P3608" s="4">
        <v>1</v>
      </c>
      <c r="Q3608" s="10">
        <f t="shared" si="228"/>
        <v>427</v>
      </c>
    </row>
    <row r="3609" spans="2:17" ht="20.25" customHeight="1">
      <c r="B3609" s="10" t="str">
        <f t="shared" si="229"/>
        <v>دستكش كف دوبل چرمي427</v>
      </c>
      <c r="C3609" s="10" t="str">
        <f t="shared" si="230"/>
        <v>دستكش كف دوبل چرمي1402/11/04427</v>
      </c>
      <c r="D3609" s="10" t="str">
        <f>IFERROR(IF(تحویلی!$E$1="","",IF(NOSA!O3609=تحویلی!$E$1,تحویلی!$E$1&amp;COUNTIF(NOSA!$O$1:O3609,تحویلی!$E$1),"")),"")</f>
        <v/>
      </c>
      <c r="E3609" s="10" t="str">
        <f t="shared" si="231"/>
        <v>27623427</v>
      </c>
      <c r="F3609" s="10" t="str">
        <f>IFERROR(VLOOKUP(I3609,DATABASE!$N:$O,2,FALSE),"")</f>
        <v>دستكش كف دوبل چرمي</v>
      </c>
      <c r="G3609" s="3" t="s">
        <v>2967</v>
      </c>
      <c r="H3609" s="4">
        <v>27623</v>
      </c>
      <c r="I3609" s="3" t="s">
        <v>1683</v>
      </c>
      <c r="J3609" s="3" t="s">
        <v>1684</v>
      </c>
      <c r="K3609" s="5">
        <v>1</v>
      </c>
      <c r="L3609" s="3" t="s">
        <v>3</v>
      </c>
      <c r="M3609" s="3" t="s">
        <v>9</v>
      </c>
      <c r="N3609" s="3" t="s">
        <v>3203</v>
      </c>
      <c r="O3609" s="1">
        <v>427</v>
      </c>
      <c r="P3609" s="4">
        <v>1</v>
      </c>
      <c r="Q3609" s="10">
        <f t="shared" si="228"/>
        <v>427</v>
      </c>
    </row>
    <row r="3610" spans="2:17" ht="20.25" customHeight="1">
      <c r="B3610" s="10" t="str">
        <f t="shared" si="229"/>
        <v>دستكش كف مواد سبك791</v>
      </c>
      <c r="C3610" s="10" t="str">
        <f t="shared" si="230"/>
        <v>دستكش كف مواد سبك1402/11/04791</v>
      </c>
      <c r="D3610" s="10" t="str">
        <f>IFERROR(IF(تحویلی!$E$1="","",IF(NOSA!O3610=تحویلی!$E$1,تحویلی!$E$1&amp;COUNTIF(NOSA!$O$1:O3610,تحویلی!$E$1),"")),"")</f>
        <v/>
      </c>
      <c r="E3610" s="10" t="str">
        <f t="shared" si="231"/>
        <v>27625791</v>
      </c>
      <c r="F3610" s="10" t="str">
        <f>IFERROR(VLOOKUP(I3610,DATABASE!$N:$O,2,FALSE),"")</f>
        <v>دستكش كف مواد سبك</v>
      </c>
      <c r="G3610" s="3" t="s">
        <v>2967</v>
      </c>
      <c r="H3610" s="4">
        <v>27625</v>
      </c>
      <c r="I3610" s="3" t="s">
        <v>1456</v>
      </c>
      <c r="J3610" s="3" t="s">
        <v>2</v>
      </c>
      <c r="K3610" s="5">
        <v>1</v>
      </c>
      <c r="L3610" s="3" t="s">
        <v>3</v>
      </c>
      <c r="M3610" s="3" t="s">
        <v>9</v>
      </c>
      <c r="N3610" s="3" t="s">
        <v>1333</v>
      </c>
      <c r="O3610" s="1">
        <v>791</v>
      </c>
      <c r="P3610" s="4">
        <v>0</v>
      </c>
      <c r="Q3610" s="10">
        <f t="shared" si="228"/>
        <v>791</v>
      </c>
    </row>
    <row r="3611" spans="2:17" ht="20.25" customHeight="1">
      <c r="B3611" s="10" t="str">
        <f t="shared" si="229"/>
        <v>دستكش كف مواد سبك860</v>
      </c>
      <c r="C3611" s="10" t="str">
        <f t="shared" si="230"/>
        <v>دستكش كف مواد سبك1402/11/04860</v>
      </c>
      <c r="D3611" s="10" t="str">
        <f>IFERROR(IF(تحویلی!$E$1="","",IF(NOSA!O3611=تحویلی!$E$1,تحویلی!$E$1&amp;COUNTIF(NOSA!$O$1:O3611,تحویلی!$E$1),"")),"")</f>
        <v/>
      </c>
      <c r="E3611" s="10" t="str">
        <f t="shared" si="231"/>
        <v>27626860</v>
      </c>
      <c r="F3611" s="10" t="str">
        <f>IFERROR(VLOOKUP(I3611,DATABASE!$N:$O,2,FALSE),"")</f>
        <v>دستكش كف مواد سبك</v>
      </c>
      <c r="G3611" s="3" t="s">
        <v>2967</v>
      </c>
      <c r="H3611" s="4">
        <v>27626</v>
      </c>
      <c r="I3611" s="3" t="s">
        <v>1456</v>
      </c>
      <c r="J3611" s="3" t="s">
        <v>2</v>
      </c>
      <c r="K3611" s="5">
        <v>1</v>
      </c>
      <c r="L3611" s="3" t="s">
        <v>3</v>
      </c>
      <c r="M3611" s="3" t="s">
        <v>47</v>
      </c>
      <c r="N3611" s="3" t="s">
        <v>2893</v>
      </c>
      <c r="O3611" s="1">
        <v>860</v>
      </c>
      <c r="P3611" s="4">
        <v>0</v>
      </c>
      <c r="Q3611" s="10">
        <f t="shared" si="228"/>
        <v>860</v>
      </c>
    </row>
    <row r="3612" spans="2:17" ht="20.25" customHeight="1">
      <c r="B3612" s="10" t="str">
        <f t="shared" si="229"/>
        <v>دستكش ضد برش سبك835</v>
      </c>
      <c r="C3612" s="10" t="str">
        <f t="shared" si="230"/>
        <v>دستكش ضد برش سبك1402/11/04835</v>
      </c>
      <c r="D3612" s="10" t="str">
        <f>IFERROR(IF(تحویلی!$E$1="","",IF(NOSA!O3612=تحویلی!$E$1,تحویلی!$E$1&amp;COUNTIF(NOSA!$O$1:O3612,تحویلی!$E$1),"")),"")</f>
        <v/>
      </c>
      <c r="E3612" s="10" t="str">
        <f t="shared" si="231"/>
        <v>27630835</v>
      </c>
      <c r="F3612" s="10" t="str">
        <f>IFERROR(VLOOKUP(I3612,DATABASE!$N:$O,2,FALSE),"")</f>
        <v>دستكش ضد برش سبك</v>
      </c>
      <c r="G3612" s="3" t="s">
        <v>2967</v>
      </c>
      <c r="H3612" s="4">
        <v>27630</v>
      </c>
      <c r="I3612" s="3" t="s">
        <v>1442</v>
      </c>
      <c r="J3612" s="3" t="s">
        <v>22</v>
      </c>
      <c r="K3612" s="5">
        <v>1</v>
      </c>
      <c r="L3612" s="3" t="s">
        <v>3</v>
      </c>
      <c r="M3612" s="3" t="s">
        <v>47</v>
      </c>
      <c r="N3612" s="3" t="s">
        <v>2821</v>
      </c>
      <c r="O3612" s="1">
        <v>835</v>
      </c>
      <c r="P3612" s="4">
        <v>1</v>
      </c>
      <c r="Q3612" s="10">
        <f t="shared" si="228"/>
        <v>835</v>
      </c>
    </row>
    <row r="3613" spans="2:17" ht="20.25" customHeight="1">
      <c r="B3613" s="10" t="str">
        <f t="shared" si="229"/>
        <v>لباس كار يكبار مصرف694</v>
      </c>
      <c r="C3613" s="10" t="str">
        <f t="shared" si="230"/>
        <v>لباس كار يكبار مصرف1402/11/04694</v>
      </c>
      <c r="D3613" s="10" t="str">
        <f>IFERROR(IF(تحویلی!$E$1="","",IF(NOSA!O3613=تحویلی!$E$1,تحویلی!$E$1&amp;COUNTIF(NOSA!$O$1:O3613,تحویلی!$E$1),"")),"")</f>
        <v/>
      </c>
      <c r="E3613" s="10" t="str">
        <f t="shared" si="231"/>
        <v>27652694</v>
      </c>
      <c r="F3613" s="10" t="str">
        <f>IFERROR(VLOOKUP(I3613,DATABASE!$N:$O,2,FALSE),"")</f>
        <v>لباس كار يكبار مصرف</v>
      </c>
      <c r="G3613" s="3" t="s">
        <v>2967</v>
      </c>
      <c r="H3613" s="4">
        <v>27652</v>
      </c>
      <c r="I3613" s="3" t="s">
        <v>1691</v>
      </c>
      <c r="J3613" s="3" t="s">
        <v>956</v>
      </c>
      <c r="K3613" s="5">
        <v>1</v>
      </c>
      <c r="L3613" s="3" t="s">
        <v>28</v>
      </c>
      <c r="M3613" s="3" t="s">
        <v>47</v>
      </c>
      <c r="N3613" s="3" t="s">
        <v>128</v>
      </c>
      <c r="O3613" s="1">
        <v>694</v>
      </c>
      <c r="P3613" s="4">
        <v>0</v>
      </c>
      <c r="Q3613" s="10">
        <f t="shared" si="228"/>
        <v>694</v>
      </c>
    </row>
    <row r="3614" spans="2:17" ht="20.25" customHeight="1">
      <c r="B3614" s="10" t="str">
        <f t="shared" si="229"/>
        <v>پيشبند نسوز چرمي86</v>
      </c>
      <c r="C3614" s="10" t="str">
        <f t="shared" si="230"/>
        <v>پيشبند نسوز چرمي1402/11/0486</v>
      </c>
      <c r="D3614" s="10" t="str">
        <f>IFERROR(IF(تحویلی!$E$1="","",IF(NOSA!O3614=تحویلی!$E$1,تحویلی!$E$1&amp;COUNTIF(NOSA!$O$1:O3614,تحویلی!$E$1),"")),"")</f>
        <v/>
      </c>
      <c r="E3614" s="10" t="str">
        <f t="shared" si="231"/>
        <v>2765586</v>
      </c>
      <c r="F3614" s="10" t="str">
        <f>IFERROR(VLOOKUP(I3614,DATABASE!$N:$O,2,FALSE),"")</f>
        <v>پيشبند نسوز چرمي</v>
      </c>
      <c r="G3614" s="3" t="s">
        <v>2967</v>
      </c>
      <c r="H3614" s="4">
        <v>27655</v>
      </c>
      <c r="I3614" s="3" t="s">
        <v>1459</v>
      </c>
      <c r="J3614" s="3" t="s">
        <v>15</v>
      </c>
      <c r="K3614" s="5">
        <v>1</v>
      </c>
      <c r="L3614" s="3" t="s">
        <v>8</v>
      </c>
      <c r="M3614" s="3" t="s">
        <v>4</v>
      </c>
      <c r="N3614" s="3" t="s">
        <v>3284</v>
      </c>
      <c r="O3614" s="1">
        <v>86</v>
      </c>
      <c r="P3614" s="4">
        <v>0</v>
      </c>
      <c r="Q3614" s="10">
        <f t="shared" si="228"/>
        <v>86</v>
      </c>
    </row>
    <row r="3615" spans="2:17" ht="20.25" customHeight="1">
      <c r="B3615" s="10" t="str">
        <f t="shared" si="229"/>
        <v>86</v>
      </c>
      <c r="C3615" s="10" t="str">
        <f t="shared" si="230"/>
        <v>1402/11/0486</v>
      </c>
      <c r="D3615" s="10" t="str">
        <f>IFERROR(IF(تحویلی!$E$1="","",IF(NOSA!O3615=تحویلی!$E$1,تحویلی!$E$1&amp;COUNTIF(NOSA!$O$1:O3615,تحویلی!$E$1),"")),"")</f>
        <v/>
      </c>
      <c r="E3615" s="10" t="str">
        <f t="shared" si="231"/>
        <v>2765586</v>
      </c>
      <c r="F3615" s="10" t="str">
        <f>IFERROR(VLOOKUP(I3615,DATABASE!$N:$O,2,FALSE),"")</f>
        <v/>
      </c>
      <c r="G3615" s="3" t="s">
        <v>2967</v>
      </c>
      <c r="H3615" s="4">
        <v>27655</v>
      </c>
      <c r="I3615" s="3" t="s">
        <v>2699</v>
      </c>
      <c r="J3615" s="3" t="s">
        <v>7</v>
      </c>
      <c r="K3615" s="5">
        <v>1</v>
      </c>
      <c r="L3615" s="3" t="s">
        <v>8</v>
      </c>
      <c r="M3615" s="3" t="s">
        <v>4</v>
      </c>
      <c r="N3615" s="3" t="s">
        <v>3284</v>
      </c>
      <c r="O3615" s="1">
        <v>86</v>
      </c>
      <c r="P3615" s="4">
        <v>0</v>
      </c>
      <c r="Q3615" s="10">
        <f t="shared" ref="Q3615:Q3678" si="232">VALUE(O3615)</f>
        <v>86</v>
      </c>
    </row>
    <row r="3616" spans="2:17" ht="20.25" customHeight="1">
      <c r="B3616" s="10" t="str">
        <f t="shared" si="229"/>
        <v>دستكش ساق بلند نسوز86</v>
      </c>
      <c r="C3616" s="10" t="str">
        <f t="shared" si="230"/>
        <v>دستكش ساق بلند نسوز1402/11/0486</v>
      </c>
      <c r="D3616" s="10" t="str">
        <f>IFERROR(IF(تحویلی!$E$1="","",IF(NOSA!O3616=تحویلی!$E$1,تحویلی!$E$1&amp;COUNTIF(NOSA!$O$1:O3616,تحویلی!$E$1),"")),"")</f>
        <v/>
      </c>
      <c r="E3616" s="10" t="str">
        <f t="shared" si="231"/>
        <v>2765586</v>
      </c>
      <c r="F3616" s="10" t="str">
        <f>IFERROR(VLOOKUP(I3616,DATABASE!$N:$O,2,FALSE),"")</f>
        <v>دستكش ساق بلند نسوز</v>
      </c>
      <c r="G3616" s="154" t="s">
        <v>2967</v>
      </c>
      <c r="H3616" s="155">
        <v>27655</v>
      </c>
      <c r="I3616" s="154" t="s">
        <v>1461</v>
      </c>
      <c r="J3616" s="154" t="s">
        <v>34</v>
      </c>
      <c r="K3616" s="156">
        <v>1</v>
      </c>
      <c r="L3616" s="154" t="s">
        <v>3</v>
      </c>
      <c r="M3616" s="154" t="s">
        <v>4</v>
      </c>
      <c r="N3616" s="154" t="s">
        <v>3284</v>
      </c>
      <c r="O3616" s="153">
        <v>86</v>
      </c>
      <c r="P3616" s="155">
        <v>0</v>
      </c>
      <c r="Q3616" s="10">
        <f t="shared" si="232"/>
        <v>86</v>
      </c>
    </row>
    <row r="3617" spans="2:17" ht="20.25" customHeight="1">
      <c r="B3617" s="10" t="str">
        <f t="shared" si="229"/>
        <v>دستكش كف مواد سبك540</v>
      </c>
      <c r="C3617" s="10" t="str">
        <f t="shared" si="230"/>
        <v>دستكش كف مواد سبك1402/11/04540</v>
      </c>
      <c r="D3617" s="10" t="str">
        <f>IFERROR(IF(تحویلی!$E$1="","",IF(NOSA!O3617=تحویلی!$E$1,تحویلی!$E$1&amp;COUNTIF(NOSA!$O$1:O3617,تحویلی!$E$1),"")),"")</f>
        <v/>
      </c>
      <c r="E3617" s="10" t="str">
        <f t="shared" si="231"/>
        <v>27657540</v>
      </c>
      <c r="F3617" s="10" t="str">
        <f>IFERROR(VLOOKUP(I3617,DATABASE!$N:$O,2,FALSE),"")</f>
        <v>دستكش كف مواد سبك</v>
      </c>
      <c r="G3617" s="154" t="s">
        <v>2967</v>
      </c>
      <c r="H3617" s="155">
        <v>27657</v>
      </c>
      <c r="I3617" s="154" t="s">
        <v>1456</v>
      </c>
      <c r="J3617" s="154" t="s">
        <v>2</v>
      </c>
      <c r="K3617" s="156">
        <v>1</v>
      </c>
      <c r="L3617" s="154" t="s">
        <v>3</v>
      </c>
      <c r="M3617" s="154" t="s">
        <v>19</v>
      </c>
      <c r="N3617" s="154" t="s">
        <v>565</v>
      </c>
      <c r="O3617" s="153">
        <v>540</v>
      </c>
      <c r="P3617" s="155">
        <v>1</v>
      </c>
      <c r="Q3617" s="10">
        <f t="shared" si="232"/>
        <v>540</v>
      </c>
    </row>
    <row r="3618" spans="2:17" ht="20.25" customHeight="1">
      <c r="B3618" s="10" t="str">
        <f t="shared" si="229"/>
        <v>دستكش كف مواد سبك733</v>
      </c>
      <c r="C3618" s="10" t="str">
        <f t="shared" si="230"/>
        <v>دستكش كف مواد سبك1402/11/04733</v>
      </c>
      <c r="D3618" s="10" t="str">
        <f>IFERROR(IF(تحویلی!$E$1="","",IF(NOSA!O3618=تحویلی!$E$1,تحویلی!$E$1&amp;COUNTIF(NOSA!$O$1:O3618,تحویلی!$E$1),"")),"")</f>
        <v/>
      </c>
      <c r="E3618" s="10" t="str">
        <f t="shared" si="231"/>
        <v>27659733</v>
      </c>
      <c r="F3618" s="10" t="str">
        <f>IFERROR(VLOOKUP(I3618,DATABASE!$N:$O,2,FALSE),"")</f>
        <v>دستكش كف مواد سبك</v>
      </c>
      <c r="G3618" s="154" t="s">
        <v>2967</v>
      </c>
      <c r="H3618" s="155">
        <v>27659</v>
      </c>
      <c r="I3618" s="154" t="s">
        <v>1456</v>
      </c>
      <c r="J3618" s="154" t="s">
        <v>2</v>
      </c>
      <c r="K3618" s="156">
        <v>1</v>
      </c>
      <c r="L3618" s="154" t="s">
        <v>3</v>
      </c>
      <c r="M3618" s="154" t="s">
        <v>47</v>
      </c>
      <c r="N3618" s="154" t="s">
        <v>628</v>
      </c>
      <c r="O3618" s="153">
        <v>733</v>
      </c>
      <c r="P3618" s="155">
        <v>1</v>
      </c>
      <c r="Q3618" s="10">
        <f t="shared" si="232"/>
        <v>733</v>
      </c>
    </row>
    <row r="3619" spans="2:17" ht="20.25" customHeight="1">
      <c r="B3619" s="10" t="str">
        <f t="shared" si="229"/>
        <v>دستكش ضد برش سبك845</v>
      </c>
      <c r="C3619" s="10" t="str">
        <f t="shared" si="230"/>
        <v>دستكش ضد برش سبك1402/11/04845</v>
      </c>
      <c r="D3619" s="10" t="str">
        <f>IFERROR(IF(تحویلی!$E$1="","",IF(NOSA!O3619=تحویلی!$E$1,تحویلی!$E$1&amp;COUNTIF(NOSA!$O$1:O3619,تحویلی!$E$1),"")),"")</f>
        <v/>
      </c>
      <c r="E3619" s="10" t="str">
        <f t="shared" si="231"/>
        <v>27660845</v>
      </c>
      <c r="F3619" s="10" t="str">
        <f>IFERROR(VLOOKUP(I3619,DATABASE!$N:$O,2,FALSE),"")</f>
        <v>دستكش ضد برش سبك</v>
      </c>
      <c r="G3619" s="154" t="s">
        <v>2967</v>
      </c>
      <c r="H3619" s="155">
        <v>27660</v>
      </c>
      <c r="I3619" s="154" t="s">
        <v>1442</v>
      </c>
      <c r="J3619" s="154" t="s">
        <v>22</v>
      </c>
      <c r="K3619" s="156">
        <v>1</v>
      </c>
      <c r="L3619" s="154" t="s">
        <v>3</v>
      </c>
      <c r="M3619" s="154" t="s">
        <v>47</v>
      </c>
      <c r="N3619" s="154" t="s">
        <v>2701</v>
      </c>
      <c r="O3619" s="153">
        <v>845</v>
      </c>
      <c r="P3619" s="155">
        <v>1</v>
      </c>
      <c r="Q3619" s="10">
        <f t="shared" si="232"/>
        <v>845</v>
      </c>
    </row>
    <row r="3620" spans="2:17" ht="20.25" customHeight="1">
      <c r="B3620" s="10" t="str">
        <f t="shared" si="229"/>
        <v>فيلتر ماسك نيم صورت (3M) مدل 2091755</v>
      </c>
      <c r="C3620" s="10" t="str">
        <f t="shared" si="230"/>
        <v>فيلتر ماسك نيم صورت (3M) مدل 20911402/11/04755</v>
      </c>
      <c r="D3620" s="10" t="str">
        <f>IFERROR(IF(تحویلی!$E$1="","",IF(NOSA!O3620=تحویلی!$E$1,تحویلی!$E$1&amp;COUNTIF(NOSA!$O$1:O3620,تحویلی!$E$1),"")),"")</f>
        <v/>
      </c>
      <c r="E3620" s="10" t="str">
        <f t="shared" si="231"/>
        <v>27664755</v>
      </c>
      <c r="F3620" s="10" t="str">
        <f>IFERROR(VLOOKUP(I3620,DATABASE!$N:$O,2,FALSE),"")</f>
        <v>فيلتر ماسك نيم صورت (3M) مدل 2091</v>
      </c>
      <c r="G3620" s="154" t="s">
        <v>2967</v>
      </c>
      <c r="H3620" s="155">
        <v>27664</v>
      </c>
      <c r="I3620" s="154" t="s">
        <v>1475</v>
      </c>
      <c r="J3620" s="154" t="s">
        <v>53</v>
      </c>
      <c r="K3620" s="156">
        <v>1</v>
      </c>
      <c r="L3620" s="154" t="s">
        <v>8</v>
      </c>
      <c r="M3620" s="154" t="s">
        <v>9</v>
      </c>
      <c r="N3620" s="154" t="s">
        <v>974</v>
      </c>
      <c r="O3620" s="153">
        <v>755</v>
      </c>
      <c r="P3620" s="155">
        <v>1</v>
      </c>
      <c r="Q3620" s="10">
        <f t="shared" si="232"/>
        <v>755</v>
      </c>
    </row>
    <row r="3621" spans="2:17" ht="20.25" customHeight="1">
      <c r="B3621" s="10" t="str">
        <f t="shared" si="229"/>
        <v>دستكش ضد برش سبك774</v>
      </c>
      <c r="C3621" s="10" t="str">
        <f t="shared" si="230"/>
        <v>دستكش ضد برش سبك1402/11/05774</v>
      </c>
      <c r="D3621" s="10" t="str">
        <f>IFERROR(IF(تحویلی!$E$1="","",IF(NOSA!O3621=تحویلی!$E$1,تحویلی!$E$1&amp;COUNTIF(NOSA!$O$1:O3621,تحویلی!$E$1),"")),"")</f>
        <v/>
      </c>
      <c r="E3621" s="10" t="str">
        <f t="shared" si="231"/>
        <v>27672774</v>
      </c>
      <c r="F3621" s="10" t="str">
        <f>IFERROR(VLOOKUP(I3621,DATABASE!$N:$O,2,FALSE),"")</f>
        <v>دستكش ضد برش سبك</v>
      </c>
      <c r="G3621" s="154" t="s">
        <v>2968</v>
      </c>
      <c r="H3621" s="155">
        <v>27672</v>
      </c>
      <c r="I3621" s="154" t="s">
        <v>1442</v>
      </c>
      <c r="J3621" s="154" t="s">
        <v>22</v>
      </c>
      <c r="K3621" s="156">
        <v>1</v>
      </c>
      <c r="L3621" s="154" t="s">
        <v>3</v>
      </c>
      <c r="M3621" s="154" t="s">
        <v>43</v>
      </c>
      <c r="N3621" s="154" t="s">
        <v>2747</v>
      </c>
      <c r="O3621" s="153">
        <v>774</v>
      </c>
      <c r="P3621" s="155">
        <v>1</v>
      </c>
      <c r="Q3621" s="10">
        <f t="shared" si="232"/>
        <v>774</v>
      </c>
    </row>
    <row r="3622" spans="2:17" ht="20.25" customHeight="1">
      <c r="B3622" s="10" t="str">
        <f t="shared" si="229"/>
        <v>دستكش ضد برش سبك784</v>
      </c>
      <c r="C3622" s="10" t="str">
        <f t="shared" si="230"/>
        <v>دستكش ضد برش سبك1402/11/05784</v>
      </c>
      <c r="D3622" s="10" t="str">
        <f>IFERROR(IF(تحویلی!$E$1="","",IF(NOSA!O3622=تحویلی!$E$1,تحویلی!$E$1&amp;COUNTIF(NOSA!$O$1:O3622,تحویلی!$E$1),"")),"")</f>
        <v/>
      </c>
      <c r="E3622" s="10" t="str">
        <f t="shared" si="231"/>
        <v>27681784</v>
      </c>
      <c r="F3622" s="10" t="str">
        <f>IFERROR(VLOOKUP(I3622,DATABASE!$N:$O,2,FALSE),"")</f>
        <v>دستكش ضد برش سبك</v>
      </c>
      <c r="G3622" s="154" t="s">
        <v>2968</v>
      </c>
      <c r="H3622" s="155">
        <v>27681</v>
      </c>
      <c r="I3622" s="154" t="s">
        <v>1442</v>
      </c>
      <c r="J3622" s="154" t="s">
        <v>22</v>
      </c>
      <c r="K3622" s="156">
        <v>1</v>
      </c>
      <c r="L3622" s="154" t="s">
        <v>3</v>
      </c>
      <c r="M3622" s="154" t="s">
        <v>40</v>
      </c>
      <c r="N3622" s="154" t="s">
        <v>2812</v>
      </c>
      <c r="O3622" s="153">
        <v>784</v>
      </c>
      <c r="P3622" s="155">
        <v>1</v>
      </c>
      <c r="Q3622" s="10">
        <f t="shared" si="232"/>
        <v>784</v>
      </c>
    </row>
    <row r="3623" spans="2:17" ht="20.25" customHeight="1">
      <c r="B3623" s="10" t="str">
        <f t="shared" si="229"/>
        <v>دستكش ضد برش سبك10029</v>
      </c>
      <c r="C3623" s="10" t="str">
        <f t="shared" si="230"/>
        <v>دستكش ضد برش سبك1402/11/0510029</v>
      </c>
      <c r="D3623" s="10" t="str">
        <f>IFERROR(IF(تحویلی!$E$1="","",IF(NOSA!O3623=تحویلی!$E$1,تحویلی!$E$1&amp;COUNTIF(NOSA!$O$1:O3623,تحویلی!$E$1),"")),"")</f>
        <v/>
      </c>
      <c r="E3623" s="10" t="str">
        <f t="shared" si="231"/>
        <v>2768310029</v>
      </c>
      <c r="F3623" s="10" t="str">
        <f>IFERROR(VLOOKUP(I3623,DATABASE!$N:$O,2,FALSE),"")</f>
        <v>دستكش ضد برش سبك</v>
      </c>
      <c r="G3623" s="3" t="s">
        <v>2968</v>
      </c>
      <c r="H3623" s="4">
        <v>27683</v>
      </c>
      <c r="I3623" s="3" t="s">
        <v>1442</v>
      </c>
      <c r="J3623" s="3" t="s">
        <v>22</v>
      </c>
      <c r="K3623" s="5">
        <v>1</v>
      </c>
      <c r="L3623" s="3" t="s">
        <v>3</v>
      </c>
      <c r="M3623" s="3" t="s">
        <v>9</v>
      </c>
      <c r="N3623" s="3" t="s">
        <v>2663</v>
      </c>
      <c r="O3623" s="1">
        <v>10029</v>
      </c>
      <c r="P3623" s="4">
        <v>1</v>
      </c>
      <c r="Q3623" s="10">
        <f t="shared" si="232"/>
        <v>10029</v>
      </c>
    </row>
    <row r="3624" spans="2:17" ht="20.25" customHeight="1">
      <c r="B3624" s="10" t="str">
        <f t="shared" si="229"/>
        <v>دستكش ضد برش سبك649</v>
      </c>
      <c r="C3624" s="10" t="str">
        <f t="shared" si="230"/>
        <v>دستكش ضد برش سبك1402/11/05649</v>
      </c>
      <c r="D3624" s="10" t="str">
        <f>IFERROR(IF(تحویلی!$E$1="","",IF(NOSA!O3624=تحویلی!$E$1,تحویلی!$E$1&amp;COUNTIF(NOSA!$O$1:O3624,تحویلی!$E$1),"")),"")</f>
        <v/>
      </c>
      <c r="E3624" s="10" t="str">
        <f t="shared" si="231"/>
        <v>27686649</v>
      </c>
      <c r="F3624" s="10" t="str">
        <f>IFERROR(VLOOKUP(I3624,DATABASE!$N:$O,2,FALSE),"")</f>
        <v>دستكش ضد برش سبك</v>
      </c>
      <c r="G3624" s="3" t="s">
        <v>2968</v>
      </c>
      <c r="H3624" s="4">
        <v>27686</v>
      </c>
      <c r="I3624" s="3" t="s">
        <v>1442</v>
      </c>
      <c r="J3624" s="3" t="s">
        <v>22</v>
      </c>
      <c r="K3624" s="5">
        <v>1</v>
      </c>
      <c r="L3624" s="3" t="s">
        <v>3</v>
      </c>
      <c r="M3624" s="3" t="s">
        <v>19</v>
      </c>
      <c r="N3624" s="3" t="s">
        <v>127</v>
      </c>
      <c r="O3624" s="1">
        <v>649</v>
      </c>
      <c r="P3624" s="4">
        <v>1</v>
      </c>
      <c r="Q3624" s="10">
        <f t="shared" si="232"/>
        <v>649</v>
      </c>
    </row>
    <row r="3625" spans="2:17" ht="20.25" customHeight="1">
      <c r="B3625" s="10" t="str">
        <f t="shared" si="229"/>
        <v>دستكش ضد برش سبك843</v>
      </c>
      <c r="C3625" s="10" t="str">
        <f t="shared" si="230"/>
        <v>دستكش ضد برش سبك1402/11/05843</v>
      </c>
      <c r="D3625" s="10" t="str">
        <f>IFERROR(IF(تحویلی!$E$1="","",IF(NOSA!O3625=تحویلی!$E$1,تحویلی!$E$1&amp;COUNTIF(NOSA!$O$1:O3625,تحویلی!$E$1),"")),"")</f>
        <v/>
      </c>
      <c r="E3625" s="10" t="str">
        <f t="shared" si="231"/>
        <v>27687843</v>
      </c>
      <c r="F3625" s="10" t="str">
        <f>IFERROR(VLOOKUP(I3625,DATABASE!$N:$O,2,FALSE),"")</f>
        <v>دستكش ضد برش سبك</v>
      </c>
      <c r="G3625" s="3" t="s">
        <v>2968</v>
      </c>
      <c r="H3625" s="4">
        <v>27687</v>
      </c>
      <c r="I3625" s="3" t="s">
        <v>1442</v>
      </c>
      <c r="J3625" s="3" t="s">
        <v>22</v>
      </c>
      <c r="K3625" s="5">
        <v>1</v>
      </c>
      <c r="L3625" s="3" t="s">
        <v>3</v>
      </c>
      <c r="M3625" s="3" t="s">
        <v>47</v>
      </c>
      <c r="N3625" s="3" t="s">
        <v>2714</v>
      </c>
      <c r="O3625" s="1">
        <v>843</v>
      </c>
      <c r="P3625" s="4">
        <v>1</v>
      </c>
      <c r="Q3625" s="10">
        <f t="shared" si="232"/>
        <v>843</v>
      </c>
    </row>
    <row r="3626" spans="2:17" ht="20.25" customHeight="1">
      <c r="B3626" s="10" t="str">
        <f t="shared" si="229"/>
        <v>دستكش ضد برش سبك694</v>
      </c>
      <c r="C3626" s="10" t="str">
        <f t="shared" si="230"/>
        <v>دستكش ضد برش سبك1402/11/05694</v>
      </c>
      <c r="D3626" s="10" t="str">
        <f>IFERROR(IF(تحویلی!$E$1="","",IF(NOSA!O3626=تحویلی!$E$1,تحویلی!$E$1&amp;COUNTIF(NOSA!$O$1:O3626,تحویلی!$E$1),"")),"")</f>
        <v/>
      </c>
      <c r="E3626" s="10" t="str">
        <f t="shared" si="231"/>
        <v>27687694</v>
      </c>
      <c r="F3626" s="10" t="str">
        <f>IFERROR(VLOOKUP(I3626,DATABASE!$N:$O,2,FALSE),"")</f>
        <v>دستكش ضد برش سبك</v>
      </c>
      <c r="G3626" s="3" t="s">
        <v>2968</v>
      </c>
      <c r="H3626" s="4">
        <v>27687</v>
      </c>
      <c r="I3626" s="3" t="s">
        <v>1442</v>
      </c>
      <c r="J3626" s="3" t="s">
        <v>22</v>
      </c>
      <c r="K3626" s="5">
        <v>1</v>
      </c>
      <c r="L3626" s="3" t="s">
        <v>3</v>
      </c>
      <c r="M3626" s="3" t="s">
        <v>47</v>
      </c>
      <c r="N3626" s="3" t="s">
        <v>128</v>
      </c>
      <c r="O3626" s="1">
        <v>694</v>
      </c>
      <c r="P3626" s="4">
        <v>1</v>
      </c>
      <c r="Q3626" s="10">
        <f t="shared" si="232"/>
        <v>694</v>
      </c>
    </row>
    <row r="3627" spans="2:17" ht="20.25" customHeight="1">
      <c r="B3627" s="10" t="str">
        <f t="shared" si="229"/>
        <v>دستكش ضد برش سبك842</v>
      </c>
      <c r="C3627" s="10" t="str">
        <f t="shared" si="230"/>
        <v>دستكش ضد برش سبك1402/11/05842</v>
      </c>
      <c r="D3627" s="10" t="str">
        <f>IFERROR(IF(تحویلی!$E$1="","",IF(NOSA!O3627=تحویلی!$E$1,تحویلی!$E$1&amp;COUNTIF(NOSA!$O$1:O3627,تحویلی!$E$1),"")),"")</f>
        <v/>
      </c>
      <c r="E3627" s="10" t="str">
        <f t="shared" si="231"/>
        <v>27688842</v>
      </c>
      <c r="F3627" s="10" t="str">
        <f>IFERROR(VLOOKUP(I3627,DATABASE!$N:$O,2,FALSE),"")</f>
        <v>دستكش ضد برش سبك</v>
      </c>
      <c r="G3627" s="3" t="s">
        <v>2968</v>
      </c>
      <c r="H3627" s="4">
        <v>27688</v>
      </c>
      <c r="I3627" s="3" t="s">
        <v>1442</v>
      </c>
      <c r="J3627" s="3" t="s">
        <v>22</v>
      </c>
      <c r="K3627" s="5">
        <v>1</v>
      </c>
      <c r="L3627" s="3" t="s">
        <v>3</v>
      </c>
      <c r="M3627" s="3" t="s">
        <v>9</v>
      </c>
      <c r="N3627" s="3" t="s">
        <v>2685</v>
      </c>
      <c r="O3627" s="1">
        <v>842</v>
      </c>
      <c r="P3627" s="4">
        <v>1</v>
      </c>
      <c r="Q3627" s="10">
        <f t="shared" si="232"/>
        <v>842</v>
      </c>
    </row>
    <row r="3628" spans="2:17" ht="20.25" customHeight="1">
      <c r="B3628" s="10" t="str">
        <f t="shared" si="229"/>
        <v>پابند نسوز چرمي842</v>
      </c>
      <c r="C3628" s="10" t="str">
        <f t="shared" si="230"/>
        <v>پابند نسوز چرمي1402/11/05842</v>
      </c>
      <c r="D3628" s="10" t="str">
        <f>IFERROR(IF(تحویلی!$E$1="","",IF(NOSA!O3628=تحویلی!$E$1,تحویلی!$E$1&amp;COUNTIF(NOSA!$O$1:O3628,تحویلی!$E$1),"")),"")</f>
        <v/>
      </c>
      <c r="E3628" s="10" t="str">
        <f t="shared" si="231"/>
        <v>27688842</v>
      </c>
      <c r="F3628" s="10" t="str">
        <f>IFERROR(VLOOKUP(I3628,DATABASE!$N:$O,2,FALSE),"")</f>
        <v>پابند نسوز چرمي</v>
      </c>
      <c r="G3628" s="3" t="s">
        <v>2968</v>
      </c>
      <c r="H3628" s="4">
        <v>27688</v>
      </c>
      <c r="I3628" s="3" t="s">
        <v>1460</v>
      </c>
      <c r="J3628" s="3" t="s">
        <v>18</v>
      </c>
      <c r="K3628" s="5">
        <v>1</v>
      </c>
      <c r="L3628" s="3" t="s">
        <v>3</v>
      </c>
      <c r="M3628" s="3" t="s">
        <v>9</v>
      </c>
      <c r="N3628" s="3" t="s">
        <v>2685</v>
      </c>
      <c r="O3628" s="1">
        <v>842</v>
      </c>
      <c r="P3628" s="4">
        <v>1</v>
      </c>
      <c r="Q3628" s="10">
        <f t="shared" si="232"/>
        <v>842</v>
      </c>
    </row>
    <row r="3629" spans="2:17" ht="20.25" customHeight="1">
      <c r="B3629" s="10" t="str">
        <f t="shared" si="229"/>
        <v>دستكش ساق بلند نسوز88</v>
      </c>
      <c r="C3629" s="10" t="str">
        <f t="shared" si="230"/>
        <v>دستكش ساق بلند نسوز1402/11/0688</v>
      </c>
      <c r="D3629" s="10" t="str">
        <f>IFERROR(IF(تحویلی!$E$1="","",IF(NOSA!O3629=تحویلی!$E$1,تحویلی!$E$1&amp;COUNTIF(NOSA!$O$1:O3629,تحویلی!$E$1),"")),"")</f>
        <v/>
      </c>
      <c r="E3629" s="10" t="str">
        <f t="shared" si="231"/>
        <v>2769388</v>
      </c>
      <c r="F3629" s="10" t="str">
        <f>IFERROR(VLOOKUP(I3629,DATABASE!$N:$O,2,FALSE),"")</f>
        <v>دستكش ساق بلند نسوز</v>
      </c>
      <c r="G3629" s="3" t="s">
        <v>2969</v>
      </c>
      <c r="H3629" s="4">
        <v>27693</v>
      </c>
      <c r="I3629" s="3" t="s">
        <v>1461</v>
      </c>
      <c r="J3629" s="3" t="s">
        <v>34</v>
      </c>
      <c r="K3629" s="5">
        <v>1</v>
      </c>
      <c r="L3629" s="3" t="s">
        <v>3</v>
      </c>
      <c r="M3629" s="3" t="s">
        <v>19</v>
      </c>
      <c r="N3629" s="3" t="s">
        <v>306</v>
      </c>
      <c r="O3629" s="1">
        <v>88</v>
      </c>
      <c r="P3629" s="4">
        <v>1</v>
      </c>
      <c r="Q3629" s="10">
        <f t="shared" si="232"/>
        <v>88</v>
      </c>
    </row>
    <row r="3630" spans="2:17" ht="20.25" customHeight="1">
      <c r="B3630" s="10" t="str">
        <f t="shared" si="229"/>
        <v>دستكش ضد برش سبك853</v>
      </c>
      <c r="C3630" s="10" t="str">
        <f t="shared" si="230"/>
        <v>دستكش ضد برش سبك1402/11/06853</v>
      </c>
      <c r="D3630" s="10" t="str">
        <f>IFERROR(IF(تحویلی!$E$1="","",IF(NOSA!O3630=تحویلی!$E$1,تحویلی!$E$1&amp;COUNTIF(NOSA!$O$1:O3630,تحویلی!$E$1),"")),"")</f>
        <v/>
      </c>
      <c r="E3630" s="10" t="str">
        <f t="shared" si="231"/>
        <v>27694853</v>
      </c>
      <c r="F3630" s="10" t="str">
        <f>IFERROR(VLOOKUP(I3630,DATABASE!$N:$O,2,FALSE),"")</f>
        <v>دستكش ضد برش سبك</v>
      </c>
      <c r="G3630" s="3" t="s">
        <v>2969</v>
      </c>
      <c r="H3630" s="4">
        <v>27694</v>
      </c>
      <c r="I3630" s="3" t="s">
        <v>1442</v>
      </c>
      <c r="J3630" s="3" t="s">
        <v>22</v>
      </c>
      <c r="K3630" s="5">
        <v>1</v>
      </c>
      <c r="L3630" s="3" t="s">
        <v>3</v>
      </c>
      <c r="M3630" s="3" t="s">
        <v>40</v>
      </c>
      <c r="N3630" s="3" t="s">
        <v>2777</v>
      </c>
      <c r="O3630" s="1">
        <v>853</v>
      </c>
      <c r="P3630" s="4">
        <v>1</v>
      </c>
      <c r="Q3630" s="10">
        <f t="shared" si="232"/>
        <v>853</v>
      </c>
    </row>
    <row r="3631" spans="2:17" ht="20.25" customHeight="1">
      <c r="B3631" s="10" t="str">
        <f t="shared" si="229"/>
        <v>دستكش ضد برش سبك651</v>
      </c>
      <c r="C3631" s="10" t="str">
        <f t="shared" si="230"/>
        <v>دستكش ضد برش سبك1402/11/06651</v>
      </c>
      <c r="D3631" s="10" t="str">
        <f>IFERROR(IF(تحویلی!$E$1="","",IF(NOSA!O3631=تحویلی!$E$1,تحویلی!$E$1&amp;COUNTIF(NOSA!$O$1:O3631,تحویلی!$E$1),"")),"")</f>
        <v/>
      </c>
      <c r="E3631" s="10" t="str">
        <f t="shared" si="231"/>
        <v>27696651</v>
      </c>
      <c r="F3631" s="10" t="str">
        <f>IFERROR(VLOOKUP(I3631,DATABASE!$N:$O,2,FALSE),"")</f>
        <v>دستكش ضد برش سبك</v>
      </c>
      <c r="G3631" s="154" t="s">
        <v>2969</v>
      </c>
      <c r="H3631" s="155">
        <v>27696</v>
      </c>
      <c r="I3631" s="154" t="s">
        <v>1442</v>
      </c>
      <c r="J3631" s="154" t="s">
        <v>22</v>
      </c>
      <c r="K3631" s="156">
        <v>1</v>
      </c>
      <c r="L3631" s="154" t="s">
        <v>3</v>
      </c>
      <c r="M3631" s="154" t="s">
        <v>4</v>
      </c>
      <c r="N3631" s="154" t="s">
        <v>165</v>
      </c>
      <c r="O3631" s="153">
        <v>651</v>
      </c>
      <c r="P3631" s="155">
        <v>1</v>
      </c>
      <c r="Q3631" s="10">
        <f t="shared" si="232"/>
        <v>651</v>
      </c>
    </row>
    <row r="3632" spans="2:17" ht="20.25" customHeight="1">
      <c r="B3632" s="10" t="str">
        <f t="shared" si="229"/>
        <v>ماسك جوشكاري94</v>
      </c>
      <c r="C3632" s="10" t="str">
        <f t="shared" si="230"/>
        <v>ماسك جوشكاري1402/11/0694</v>
      </c>
      <c r="D3632" s="10" t="str">
        <f>IFERROR(IF(تحویلی!$E$1="","",IF(NOSA!O3632=تحویلی!$E$1,تحویلی!$E$1&amp;COUNTIF(NOSA!$O$1:O3632,تحویلی!$E$1),"")),"")</f>
        <v/>
      </c>
      <c r="E3632" s="10" t="str">
        <f t="shared" si="231"/>
        <v>2769994</v>
      </c>
      <c r="F3632" s="10" t="str">
        <f>IFERROR(VLOOKUP(I3632,DATABASE!$N:$O,2,FALSE),"")</f>
        <v>ماسك جوشكاري</v>
      </c>
      <c r="G3632" s="3" t="s">
        <v>2969</v>
      </c>
      <c r="H3632" s="4">
        <v>27699</v>
      </c>
      <c r="I3632" s="3" t="s">
        <v>1598</v>
      </c>
      <c r="J3632" s="3" t="s">
        <v>108</v>
      </c>
      <c r="K3632" s="5">
        <v>1</v>
      </c>
      <c r="L3632" s="3" t="s">
        <v>8</v>
      </c>
      <c r="M3632" s="3" t="s">
        <v>133</v>
      </c>
      <c r="N3632" s="3" t="s">
        <v>297</v>
      </c>
      <c r="O3632" s="1">
        <v>94</v>
      </c>
      <c r="P3632" s="4">
        <v>0</v>
      </c>
      <c r="Q3632" s="10">
        <f t="shared" si="232"/>
        <v>94</v>
      </c>
    </row>
    <row r="3633" spans="2:17" ht="20.25" customHeight="1">
      <c r="B3633" s="10" t="str">
        <f t="shared" si="229"/>
        <v>شيشه مات ماسك جوشكاري94</v>
      </c>
      <c r="C3633" s="10" t="str">
        <f t="shared" si="230"/>
        <v>شيشه مات ماسك جوشكاري1402/11/0694</v>
      </c>
      <c r="D3633" s="10" t="str">
        <f>IFERROR(IF(تحویلی!$E$1="","",IF(NOSA!O3633=تحویلی!$E$1,تحویلی!$E$1&amp;COUNTIF(NOSA!$O$1:O3633,تحویلی!$E$1),"")),"")</f>
        <v/>
      </c>
      <c r="E3633" s="10" t="str">
        <f t="shared" si="231"/>
        <v>2769994</v>
      </c>
      <c r="F3633" s="10" t="str">
        <f>IFERROR(VLOOKUP(I3633,DATABASE!$N:$O,2,FALSE),"")</f>
        <v>شيشه مات ماسك جوشكاري</v>
      </c>
      <c r="G3633" s="3" t="s">
        <v>2969</v>
      </c>
      <c r="H3633" s="4">
        <v>27699</v>
      </c>
      <c r="I3633" s="3" t="s">
        <v>1507</v>
      </c>
      <c r="J3633" s="3" t="s">
        <v>113</v>
      </c>
      <c r="K3633" s="5">
        <v>1</v>
      </c>
      <c r="L3633" s="3" t="s">
        <v>8</v>
      </c>
      <c r="M3633" s="3" t="s">
        <v>133</v>
      </c>
      <c r="N3633" s="3" t="s">
        <v>297</v>
      </c>
      <c r="O3633" s="1">
        <v>94</v>
      </c>
      <c r="P3633" s="4">
        <v>0</v>
      </c>
      <c r="Q3633" s="10">
        <f t="shared" si="232"/>
        <v>94</v>
      </c>
    </row>
    <row r="3634" spans="2:17" ht="20.25" customHeight="1">
      <c r="B3634" s="10" t="str">
        <f t="shared" si="229"/>
        <v>دستكش ضد برش سبك641</v>
      </c>
      <c r="C3634" s="10" t="str">
        <f t="shared" si="230"/>
        <v>دستكش ضد برش سبك1402/11/06641</v>
      </c>
      <c r="D3634" s="10" t="str">
        <f>IFERROR(IF(تحویلی!$E$1="","",IF(NOSA!O3634=تحویلی!$E$1,تحویلی!$E$1&amp;COUNTIF(NOSA!$O$1:O3634,تحویلی!$E$1),"")),"")</f>
        <v/>
      </c>
      <c r="E3634" s="10" t="str">
        <f t="shared" si="231"/>
        <v>27701641</v>
      </c>
      <c r="F3634" s="10" t="str">
        <f>IFERROR(VLOOKUP(I3634,DATABASE!$N:$O,2,FALSE),"")</f>
        <v>دستكش ضد برش سبك</v>
      </c>
      <c r="G3634" s="3" t="s">
        <v>2969</v>
      </c>
      <c r="H3634" s="4">
        <v>27701</v>
      </c>
      <c r="I3634" s="3" t="s">
        <v>1442</v>
      </c>
      <c r="J3634" s="3" t="s">
        <v>22</v>
      </c>
      <c r="K3634" s="5">
        <v>1</v>
      </c>
      <c r="L3634" s="3" t="s">
        <v>3</v>
      </c>
      <c r="M3634" s="3" t="s">
        <v>47</v>
      </c>
      <c r="N3634" s="3" t="s">
        <v>154</v>
      </c>
      <c r="O3634" s="1">
        <v>641</v>
      </c>
      <c r="P3634" s="4">
        <v>0</v>
      </c>
      <c r="Q3634" s="10">
        <f t="shared" si="232"/>
        <v>641</v>
      </c>
    </row>
    <row r="3635" spans="2:17" ht="20.25" customHeight="1">
      <c r="B3635" s="10" t="str">
        <f t="shared" si="229"/>
        <v>دستكش ضد برش سبك780</v>
      </c>
      <c r="C3635" s="10" t="str">
        <f t="shared" si="230"/>
        <v>دستكش ضد برش سبك1402/11/06780</v>
      </c>
      <c r="D3635" s="10" t="str">
        <f>IFERROR(IF(تحویلی!$E$1="","",IF(NOSA!O3635=تحویلی!$E$1,تحویلی!$E$1&amp;COUNTIF(NOSA!$O$1:O3635,تحویلی!$E$1),"")),"")</f>
        <v/>
      </c>
      <c r="E3635" s="10" t="str">
        <f t="shared" si="231"/>
        <v>27701780</v>
      </c>
      <c r="F3635" s="10" t="str">
        <f>IFERROR(VLOOKUP(I3635,DATABASE!$N:$O,2,FALSE),"")</f>
        <v>دستكش ضد برش سبك</v>
      </c>
      <c r="G3635" s="3" t="s">
        <v>2969</v>
      </c>
      <c r="H3635" s="4">
        <v>27701</v>
      </c>
      <c r="I3635" s="3" t="s">
        <v>1442</v>
      </c>
      <c r="J3635" s="3" t="s">
        <v>22</v>
      </c>
      <c r="K3635" s="5">
        <v>1</v>
      </c>
      <c r="L3635" s="3" t="s">
        <v>3</v>
      </c>
      <c r="M3635" s="3" t="s">
        <v>47</v>
      </c>
      <c r="N3635" s="3" t="s">
        <v>1253</v>
      </c>
      <c r="O3635" s="1">
        <v>780</v>
      </c>
      <c r="P3635" s="4">
        <v>0</v>
      </c>
      <c r="Q3635" s="10">
        <f t="shared" si="232"/>
        <v>780</v>
      </c>
    </row>
    <row r="3636" spans="2:17" ht="20.25" customHeight="1">
      <c r="B3636" s="10" t="str">
        <f t="shared" si="229"/>
        <v>دستكش ضد برش سبك70</v>
      </c>
      <c r="C3636" s="10" t="str">
        <f t="shared" si="230"/>
        <v>دستكش ضد برش سبك1402/11/0670</v>
      </c>
      <c r="D3636" s="10" t="str">
        <f>IFERROR(IF(تحویلی!$E$1="","",IF(NOSA!O3636=تحویلی!$E$1,تحویلی!$E$1&amp;COUNTIF(NOSA!$O$1:O3636,تحویلی!$E$1),"")),"")</f>
        <v/>
      </c>
      <c r="E3636" s="10" t="str">
        <f t="shared" si="231"/>
        <v>2771370</v>
      </c>
      <c r="F3636" s="10" t="str">
        <f>IFERROR(VLOOKUP(I3636,DATABASE!$N:$O,2,FALSE),"")</f>
        <v>دستكش ضد برش سبك</v>
      </c>
      <c r="G3636" s="3" t="s">
        <v>2969</v>
      </c>
      <c r="H3636" s="4">
        <v>27713</v>
      </c>
      <c r="I3636" s="3" t="s">
        <v>1442</v>
      </c>
      <c r="J3636" s="3" t="s">
        <v>22</v>
      </c>
      <c r="K3636" s="5">
        <v>1</v>
      </c>
      <c r="L3636" s="3" t="s">
        <v>3</v>
      </c>
      <c r="M3636" s="3" t="s">
        <v>9</v>
      </c>
      <c r="N3636" s="3" t="s">
        <v>2763</v>
      </c>
      <c r="O3636" s="1">
        <v>70</v>
      </c>
      <c r="P3636" s="4">
        <v>1</v>
      </c>
      <c r="Q3636" s="10">
        <f t="shared" si="232"/>
        <v>70</v>
      </c>
    </row>
    <row r="3637" spans="2:17" ht="20.25" customHeight="1">
      <c r="B3637" s="10" t="str">
        <f t="shared" si="229"/>
        <v>پوتين ايمني نسوز155</v>
      </c>
      <c r="C3637" s="10" t="str">
        <f t="shared" si="230"/>
        <v>پوتين ايمني نسوز1402/11/07155</v>
      </c>
      <c r="D3637" s="10" t="str">
        <f>IFERROR(IF(تحویلی!$E$1="","",IF(NOSA!O3637=تحویلی!$E$1,تحویلی!$E$1&amp;COUNTIF(NOSA!$O$1:O3637,تحویلی!$E$1),"")),"")</f>
        <v/>
      </c>
      <c r="E3637" s="10" t="str">
        <f t="shared" si="231"/>
        <v>27720155</v>
      </c>
      <c r="F3637" s="10" t="str">
        <f>IFERROR(VLOOKUP(I3637,DATABASE!$N:$O,2,FALSE),"")</f>
        <v>پوتين ايمني نسوز</v>
      </c>
      <c r="G3637" s="3" t="s">
        <v>2970</v>
      </c>
      <c r="H3637" s="4">
        <v>27720</v>
      </c>
      <c r="I3637" s="3" t="s">
        <v>1528</v>
      </c>
      <c r="J3637" s="3" t="s">
        <v>1654</v>
      </c>
      <c r="K3637" s="5">
        <v>1</v>
      </c>
      <c r="L3637" s="3" t="s">
        <v>3</v>
      </c>
      <c r="M3637" s="3" t="s">
        <v>4</v>
      </c>
      <c r="N3637" s="3" t="s">
        <v>3198</v>
      </c>
      <c r="O3637" s="1">
        <v>155</v>
      </c>
      <c r="P3637" s="4">
        <v>1</v>
      </c>
      <c r="Q3637" s="10">
        <f t="shared" si="232"/>
        <v>155</v>
      </c>
    </row>
    <row r="3638" spans="2:17" ht="20.25" customHeight="1">
      <c r="B3638" s="10" t="str">
        <f t="shared" si="229"/>
        <v>دستكش ضد برش سبك717</v>
      </c>
      <c r="C3638" s="10" t="str">
        <f t="shared" si="230"/>
        <v>دستكش ضد برش سبك1402/11/07717</v>
      </c>
      <c r="D3638" s="10" t="str">
        <f>IFERROR(IF(تحویلی!$E$1="","",IF(NOSA!O3638=تحویلی!$E$1,تحویلی!$E$1&amp;COUNTIF(NOSA!$O$1:O3638,تحویلی!$E$1),"")),"")</f>
        <v/>
      </c>
      <c r="E3638" s="10" t="str">
        <f t="shared" si="231"/>
        <v>27721717</v>
      </c>
      <c r="F3638" s="10" t="str">
        <f>IFERROR(VLOOKUP(I3638,DATABASE!$N:$O,2,FALSE),"")</f>
        <v>دستكش ضد برش سبك</v>
      </c>
      <c r="G3638" s="3" t="s">
        <v>2970</v>
      </c>
      <c r="H3638" s="4">
        <v>27721</v>
      </c>
      <c r="I3638" s="3" t="s">
        <v>1442</v>
      </c>
      <c r="J3638" s="3" t="s">
        <v>22</v>
      </c>
      <c r="K3638" s="5">
        <v>1</v>
      </c>
      <c r="L3638" s="3" t="s">
        <v>3</v>
      </c>
      <c r="M3638" s="3" t="s">
        <v>47</v>
      </c>
      <c r="N3638" s="3" t="s">
        <v>282</v>
      </c>
      <c r="O3638" s="1">
        <v>717</v>
      </c>
      <c r="P3638" s="4">
        <v>0</v>
      </c>
      <c r="Q3638" s="10">
        <f t="shared" si="232"/>
        <v>717</v>
      </c>
    </row>
    <row r="3639" spans="2:17" ht="20.25" customHeight="1">
      <c r="B3639" s="10" t="str">
        <f t="shared" si="229"/>
        <v>دستكش ضد برش سبك723</v>
      </c>
      <c r="C3639" s="10" t="str">
        <f t="shared" si="230"/>
        <v>دستكش ضد برش سبك1402/11/07723</v>
      </c>
      <c r="D3639" s="10" t="str">
        <f>IFERROR(IF(تحویلی!$E$1="","",IF(NOSA!O3639=تحویلی!$E$1,تحویلی!$E$1&amp;COUNTIF(NOSA!$O$1:O3639,تحویلی!$E$1),"")),"")</f>
        <v/>
      </c>
      <c r="E3639" s="10" t="str">
        <f t="shared" si="231"/>
        <v>27724723</v>
      </c>
      <c r="F3639" s="10" t="str">
        <f>IFERROR(VLOOKUP(I3639,DATABASE!$N:$O,2,FALSE),"")</f>
        <v>دستكش ضد برش سبك</v>
      </c>
      <c r="G3639" s="3" t="s">
        <v>2970</v>
      </c>
      <c r="H3639" s="4">
        <v>27724</v>
      </c>
      <c r="I3639" s="3" t="s">
        <v>1442</v>
      </c>
      <c r="J3639" s="3" t="s">
        <v>22</v>
      </c>
      <c r="K3639" s="5">
        <v>1</v>
      </c>
      <c r="L3639" s="3" t="s">
        <v>3</v>
      </c>
      <c r="M3639" s="3" t="s">
        <v>9</v>
      </c>
      <c r="N3639" s="3" t="s">
        <v>3285</v>
      </c>
      <c r="O3639" s="1">
        <v>723</v>
      </c>
      <c r="P3639" s="4">
        <v>0</v>
      </c>
      <c r="Q3639" s="10">
        <f t="shared" si="232"/>
        <v>723</v>
      </c>
    </row>
    <row r="3640" spans="2:17" ht="20.25" customHeight="1">
      <c r="B3640" s="10" t="str">
        <f t="shared" si="229"/>
        <v>دستكش كف مواد سبك280</v>
      </c>
      <c r="C3640" s="10" t="str">
        <f t="shared" si="230"/>
        <v>دستكش كف مواد سبك1402/11/07280</v>
      </c>
      <c r="D3640" s="10" t="str">
        <f>IFERROR(IF(تحویلی!$E$1="","",IF(NOSA!O3640=تحویلی!$E$1,تحویلی!$E$1&amp;COUNTIF(NOSA!$O$1:O3640,تحویلی!$E$1),"")),"")</f>
        <v/>
      </c>
      <c r="E3640" s="10" t="str">
        <f t="shared" si="231"/>
        <v>27725280</v>
      </c>
      <c r="F3640" s="10" t="str">
        <f>IFERROR(VLOOKUP(I3640,DATABASE!$N:$O,2,FALSE),"")</f>
        <v>دستكش كف مواد سبك</v>
      </c>
      <c r="G3640" s="3" t="s">
        <v>2970</v>
      </c>
      <c r="H3640" s="4">
        <v>27725</v>
      </c>
      <c r="I3640" s="3" t="s">
        <v>1456</v>
      </c>
      <c r="J3640" s="3" t="s">
        <v>2</v>
      </c>
      <c r="K3640" s="5">
        <v>1</v>
      </c>
      <c r="L3640" s="3" t="s">
        <v>3</v>
      </c>
      <c r="M3640" s="3" t="s">
        <v>202</v>
      </c>
      <c r="N3640" s="3" t="s">
        <v>469</v>
      </c>
      <c r="O3640" s="1">
        <v>280</v>
      </c>
      <c r="P3640" s="4">
        <v>0</v>
      </c>
      <c r="Q3640" s="10">
        <f t="shared" si="232"/>
        <v>280</v>
      </c>
    </row>
    <row r="3641" spans="2:17" ht="20.25" customHeight="1">
      <c r="B3641" s="10" t="str">
        <f t="shared" si="229"/>
        <v>دستكش كف مواد سبك760</v>
      </c>
      <c r="C3641" s="10" t="str">
        <f t="shared" si="230"/>
        <v>دستكش كف مواد سبك1402/11/07760</v>
      </c>
      <c r="D3641" s="10" t="str">
        <f>IFERROR(IF(تحویلی!$E$1="","",IF(NOSA!O3641=تحویلی!$E$1,تحویلی!$E$1&amp;COUNTIF(NOSA!$O$1:O3641,تحویلی!$E$1),"")),"")</f>
        <v/>
      </c>
      <c r="E3641" s="10" t="str">
        <f t="shared" si="231"/>
        <v>27725760</v>
      </c>
      <c r="F3641" s="10" t="str">
        <f>IFERROR(VLOOKUP(I3641,DATABASE!$N:$O,2,FALSE),"")</f>
        <v>دستكش كف مواد سبك</v>
      </c>
      <c r="G3641" s="3" t="s">
        <v>2970</v>
      </c>
      <c r="H3641" s="4">
        <v>27725</v>
      </c>
      <c r="I3641" s="3" t="s">
        <v>1456</v>
      </c>
      <c r="J3641" s="3" t="s">
        <v>2</v>
      </c>
      <c r="K3641" s="5">
        <v>1</v>
      </c>
      <c r="L3641" s="3" t="s">
        <v>3</v>
      </c>
      <c r="M3641" s="3" t="s">
        <v>202</v>
      </c>
      <c r="N3641" s="3" t="s">
        <v>1377</v>
      </c>
      <c r="O3641" s="1">
        <v>760</v>
      </c>
      <c r="P3641" s="4">
        <v>0</v>
      </c>
      <c r="Q3641" s="10">
        <f t="shared" si="232"/>
        <v>760</v>
      </c>
    </row>
    <row r="3642" spans="2:17" ht="20.25" customHeight="1">
      <c r="B3642" s="10" t="str">
        <f t="shared" si="229"/>
        <v>كفش ايمني641</v>
      </c>
      <c r="C3642" s="10" t="str">
        <f t="shared" si="230"/>
        <v>كفش ايمني1402/11/07641</v>
      </c>
      <c r="D3642" s="10" t="str">
        <f>IFERROR(IF(تحویلی!$E$1="","",IF(NOSA!O3642=تحویلی!$E$1,تحویلی!$E$1&amp;COUNTIF(NOSA!$O$1:O3642,تحویلی!$E$1),"")),"")</f>
        <v/>
      </c>
      <c r="E3642" s="10" t="str">
        <f t="shared" si="231"/>
        <v>27749641</v>
      </c>
      <c r="F3642" s="10" t="str">
        <f>IFERROR(VLOOKUP(I3642,DATABASE!$N:$O,2,FALSE),"")</f>
        <v>كفش ايمني</v>
      </c>
      <c r="G3642" s="3" t="s">
        <v>2970</v>
      </c>
      <c r="H3642" s="4">
        <v>27749</v>
      </c>
      <c r="I3642" s="3" t="s">
        <v>1720</v>
      </c>
      <c r="J3642" s="3" t="s">
        <v>1721</v>
      </c>
      <c r="K3642" s="5">
        <v>1</v>
      </c>
      <c r="L3642" s="3" t="s">
        <v>3</v>
      </c>
      <c r="M3642" s="3" t="s">
        <v>47</v>
      </c>
      <c r="N3642" s="3" t="s">
        <v>154</v>
      </c>
      <c r="O3642" s="1">
        <v>641</v>
      </c>
      <c r="P3642" s="4">
        <v>1</v>
      </c>
      <c r="Q3642" s="10">
        <f t="shared" si="232"/>
        <v>641</v>
      </c>
    </row>
    <row r="3643" spans="2:17" ht="20.25" customHeight="1">
      <c r="B3643" s="10" t="str">
        <f t="shared" si="229"/>
        <v>دستكش كف مواد سبك460</v>
      </c>
      <c r="C3643" s="10" t="str">
        <f t="shared" si="230"/>
        <v>دستكش كف مواد سبك1402/11/08460</v>
      </c>
      <c r="D3643" s="10" t="str">
        <f>IFERROR(IF(تحویلی!$E$1="","",IF(NOSA!O3643=تحویلی!$E$1,تحویلی!$E$1&amp;COUNTIF(NOSA!$O$1:O3643,تحویلی!$E$1),"")),"")</f>
        <v/>
      </c>
      <c r="E3643" s="10" t="str">
        <f t="shared" si="231"/>
        <v>27760460</v>
      </c>
      <c r="F3643" s="10" t="str">
        <f>IFERROR(VLOOKUP(I3643,DATABASE!$N:$O,2,FALSE),"")</f>
        <v>دستكش كف مواد سبك</v>
      </c>
      <c r="G3643" s="3" t="s">
        <v>2971</v>
      </c>
      <c r="H3643" s="4">
        <v>27760</v>
      </c>
      <c r="I3643" s="3" t="s">
        <v>1456</v>
      </c>
      <c r="J3643" s="3" t="s">
        <v>2</v>
      </c>
      <c r="K3643" s="5">
        <v>1</v>
      </c>
      <c r="L3643" s="3" t="s">
        <v>3</v>
      </c>
      <c r="M3643" s="3" t="s">
        <v>47</v>
      </c>
      <c r="N3643" s="3" t="s">
        <v>2765</v>
      </c>
      <c r="O3643" s="1">
        <v>460</v>
      </c>
      <c r="P3643" s="4">
        <v>1</v>
      </c>
      <c r="Q3643" s="10">
        <f t="shared" si="232"/>
        <v>460</v>
      </c>
    </row>
    <row r="3644" spans="2:17" ht="20.25" customHeight="1">
      <c r="B3644" s="10" t="str">
        <f t="shared" si="229"/>
        <v>دستكش ضد برش سبك827</v>
      </c>
      <c r="C3644" s="10" t="str">
        <f t="shared" si="230"/>
        <v>دستكش ضد برش سبك1402/11/08827</v>
      </c>
      <c r="D3644" s="10" t="str">
        <f>IFERROR(IF(تحویلی!$E$1="","",IF(NOSA!O3644=تحویلی!$E$1,تحویلی!$E$1&amp;COUNTIF(NOSA!$O$1:O3644,تحویلی!$E$1),"")),"")</f>
        <v/>
      </c>
      <c r="E3644" s="10" t="str">
        <f t="shared" si="231"/>
        <v>27761827</v>
      </c>
      <c r="F3644" s="10" t="str">
        <f>IFERROR(VLOOKUP(I3644,DATABASE!$N:$O,2,FALSE),"")</f>
        <v>دستكش ضد برش سبك</v>
      </c>
      <c r="G3644" s="3" t="s">
        <v>2971</v>
      </c>
      <c r="H3644" s="4">
        <v>27761</v>
      </c>
      <c r="I3644" s="3" t="s">
        <v>1442</v>
      </c>
      <c r="J3644" s="3" t="s">
        <v>22</v>
      </c>
      <c r="K3644" s="5">
        <v>1</v>
      </c>
      <c r="L3644" s="3" t="s">
        <v>3</v>
      </c>
      <c r="M3644" s="3" t="s">
        <v>47</v>
      </c>
      <c r="N3644" s="3" t="s">
        <v>2729</v>
      </c>
      <c r="O3644" s="1">
        <v>827</v>
      </c>
      <c r="P3644" s="4">
        <v>1</v>
      </c>
      <c r="Q3644" s="10">
        <f t="shared" si="232"/>
        <v>827</v>
      </c>
    </row>
    <row r="3645" spans="2:17" ht="20.25" customHeight="1">
      <c r="B3645" s="10" t="str">
        <f t="shared" ref="B3645:B3708" si="233">F3645&amp;Q3645</f>
        <v>دستكش ضد برش سبك639</v>
      </c>
      <c r="C3645" s="10" t="str">
        <f t="shared" ref="C3645:C3708" si="234">F3645&amp;G3645&amp;O3645</f>
        <v>دستكش ضد برش سبك1402/11/08639</v>
      </c>
      <c r="D3645" s="10" t="str">
        <f>IFERROR(IF(تحویلی!$E$1="","",IF(NOSA!O3645=تحویلی!$E$1,تحویلی!$E$1&amp;COUNTIF(NOSA!$O$1:O3645,تحویلی!$E$1),"")),"")</f>
        <v/>
      </c>
      <c r="E3645" s="10" t="str">
        <f t="shared" ref="E3645:E3708" si="235">H3645&amp;O3645</f>
        <v>27768639</v>
      </c>
      <c r="F3645" s="10" t="str">
        <f>IFERROR(VLOOKUP(I3645,DATABASE!$N:$O,2,FALSE),"")</f>
        <v>دستكش ضد برش سبك</v>
      </c>
      <c r="G3645" s="3" t="s">
        <v>2971</v>
      </c>
      <c r="H3645" s="4">
        <v>27768</v>
      </c>
      <c r="I3645" s="3" t="s">
        <v>1442</v>
      </c>
      <c r="J3645" s="3" t="s">
        <v>22</v>
      </c>
      <c r="K3645" s="5">
        <v>1</v>
      </c>
      <c r="L3645" s="3" t="s">
        <v>3</v>
      </c>
      <c r="M3645" s="3" t="s">
        <v>9</v>
      </c>
      <c r="N3645" s="3" t="s">
        <v>3200</v>
      </c>
      <c r="O3645" s="1">
        <v>639</v>
      </c>
      <c r="P3645" s="4">
        <v>1</v>
      </c>
      <c r="Q3645" s="10">
        <f t="shared" si="232"/>
        <v>639</v>
      </c>
    </row>
    <row r="3646" spans="2:17" ht="20.25" customHeight="1">
      <c r="B3646" s="10" t="str">
        <f t="shared" si="233"/>
        <v>لباس كار ديرسوز(بلوز و شلوار)55</v>
      </c>
      <c r="C3646" s="10" t="str">
        <f t="shared" si="234"/>
        <v>لباس كار ديرسوز(بلوز و شلوار)1402/11/0855</v>
      </c>
      <c r="D3646" s="10" t="str">
        <f>IFERROR(IF(تحویلی!$E$1="","",IF(NOSA!O3646=تحویلی!$E$1,تحویلی!$E$1&amp;COUNTIF(NOSA!$O$1:O3646,تحویلی!$E$1),"")),"")</f>
        <v/>
      </c>
      <c r="E3646" s="10" t="str">
        <f t="shared" si="235"/>
        <v>2778255</v>
      </c>
      <c r="F3646" s="10" t="str">
        <f>IFERROR(VLOOKUP(I3646,DATABASE!$N:$O,2,FALSE),"")</f>
        <v>لباس كار ديرسوز(بلوز و شلوار)</v>
      </c>
      <c r="G3646" s="154" t="s">
        <v>2971</v>
      </c>
      <c r="H3646" s="155">
        <v>27782</v>
      </c>
      <c r="I3646" s="154" t="s">
        <v>1478</v>
      </c>
      <c r="J3646" s="154" t="s">
        <v>1711</v>
      </c>
      <c r="K3646" s="156">
        <v>1</v>
      </c>
      <c r="L3646" s="154" t="s">
        <v>28</v>
      </c>
      <c r="M3646" s="154" t="s">
        <v>19</v>
      </c>
      <c r="N3646" s="154" t="s">
        <v>3286</v>
      </c>
      <c r="O3646" s="153">
        <v>55</v>
      </c>
      <c r="P3646" s="155">
        <v>0</v>
      </c>
      <c r="Q3646" s="10">
        <f t="shared" si="232"/>
        <v>55</v>
      </c>
    </row>
    <row r="3647" spans="2:17" ht="20.25" customHeight="1">
      <c r="B3647" s="10" t="str">
        <f t="shared" si="233"/>
        <v>دستكش ضد برش سبك769</v>
      </c>
      <c r="C3647" s="10" t="str">
        <f t="shared" si="234"/>
        <v>دستكش ضد برش سبك1402/11/08769</v>
      </c>
      <c r="D3647" s="10" t="str">
        <f>IFERROR(IF(تحویلی!$E$1="","",IF(NOSA!O3647=تحویلی!$E$1,تحویلی!$E$1&amp;COUNTIF(NOSA!$O$1:O3647,تحویلی!$E$1),"")),"")</f>
        <v/>
      </c>
      <c r="E3647" s="10" t="str">
        <f t="shared" si="235"/>
        <v>27784769</v>
      </c>
      <c r="F3647" s="10" t="str">
        <f>IFERROR(VLOOKUP(I3647,DATABASE!$N:$O,2,FALSE),"")</f>
        <v>دستكش ضد برش سبك</v>
      </c>
      <c r="G3647" s="154" t="s">
        <v>2971</v>
      </c>
      <c r="H3647" s="155">
        <v>27784</v>
      </c>
      <c r="I3647" s="154" t="s">
        <v>1442</v>
      </c>
      <c r="J3647" s="154" t="s">
        <v>22</v>
      </c>
      <c r="K3647" s="156">
        <v>1</v>
      </c>
      <c r="L3647" s="154" t="s">
        <v>3</v>
      </c>
      <c r="M3647" s="154" t="s">
        <v>43</v>
      </c>
      <c r="N3647" s="154" t="s">
        <v>1102</v>
      </c>
      <c r="O3647" s="153">
        <v>769</v>
      </c>
      <c r="P3647" s="155">
        <v>0</v>
      </c>
      <c r="Q3647" s="10">
        <f t="shared" si="232"/>
        <v>769</v>
      </c>
    </row>
    <row r="3648" spans="2:17" ht="20.25" customHeight="1">
      <c r="B3648" s="10" t="str">
        <f t="shared" si="233"/>
        <v>گوشي اير پلاگ83</v>
      </c>
      <c r="C3648" s="10" t="str">
        <f t="shared" si="234"/>
        <v>گوشي اير پلاگ1402/11/0883</v>
      </c>
      <c r="D3648" s="10" t="str">
        <f>IFERROR(IF(تحویلی!$E$1="","",IF(NOSA!O3648=تحویلی!$E$1,تحویلی!$E$1&amp;COUNTIF(NOSA!$O$1:O3648,تحویلی!$E$1),"")),"")</f>
        <v/>
      </c>
      <c r="E3648" s="10" t="str">
        <f t="shared" si="235"/>
        <v>2779183</v>
      </c>
      <c r="F3648" s="10" t="str">
        <f>IFERROR(VLOOKUP(I3648,DATABASE!$N:$O,2,FALSE),"")</f>
        <v>گوشي اير پلاگ</v>
      </c>
      <c r="G3648" s="154" t="s">
        <v>2971</v>
      </c>
      <c r="H3648" s="155">
        <v>27791</v>
      </c>
      <c r="I3648" s="154" t="s">
        <v>1581</v>
      </c>
      <c r="J3648" s="154" t="s">
        <v>124</v>
      </c>
      <c r="K3648" s="156">
        <v>1</v>
      </c>
      <c r="L3648" s="154" t="s">
        <v>8</v>
      </c>
      <c r="M3648" s="154" t="s">
        <v>43</v>
      </c>
      <c r="N3648" s="154" t="s">
        <v>246</v>
      </c>
      <c r="O3648" s="153">
        <v>83</v>
      </c>
      <c r="P3648" s="155">
        <v>0</v>
      </c>
      <c r="Q3648" s="10">
        <f t="shared" si="232"/>
        <v>83</v>
      </c>
    </row>
    <row r="3649" spans="2:17" ht="20.25" customHeight="1">
      <c r="B3649" s="10" t="str">
        <f t="shared" si="233"/>
        <v>نقاب تيره محافظ صورت معمولي842</v>
      </c>
      <c r="C3649" s="10" t="str">
        <f t="shared" si="234"/>
        <v>نقاب تيره محافظ صورت معمولي1402/11/08842</v>
      </c>
      <c r="D3649" s="10" t="str">
        <f>IFERROR(IF(تحویلی!$E$1="","",IF(NOSA!O3649=تحویلی!$E$1,تحویلی!$E$1&amp;COUNTIF(NOSA!$O$1:O3649,تحویلی!$E$1),"")),"")</f>
        <v/>
      </c>
      <c r="E3649" s="10" t="str">
        <f t="shared" si="235"/>
        <v>27792842</v>
      </c>
      <c r="F3649" s="10" t="str">
        <f>IFERROR(VLOOKUP(I3649,DATABASE!$N:$O,2,FALSE),"")</f>
        <v>نقاب تيره محافظ صورت معمولي</v>
      </c>
      <c r="G3649" s="154" t="s">
        <v>2971</v>
      </c>
      <c r="H3649" s="155">
        <v>27792</v>
      </c>
      <c r="I3649" s="154" t="s">
        <v>1557</v>
      </c>
      <c r="J3649" s="154" t="s">
        <v>115</v>
      </c>
      <c r="K3649" s="156">
        <v>1</v>
      </c>
      <c r="L3649" s="154" t="s">
        <v>8</v>
      </c>
      <c r="M3649" s="154" t="s">
        <v>4</v>
      </c>
      <c r="N3649" s="154" t="s">
        <v>2685</v>
      </c>
      <c r="O3649" s="153">
        <v>842</v>
      </c>
      <c r="P3649" s="155">
        <v>1</v>
      </c>
      <c r="Q3649" s="10">
        <f t="shared" si="232"/>
        <v>842</v>
      </c>
    </row>
    <row r="3650" spans="2:17" ht="20.25" customHeight="1">
      <c r="B3650" s="10" t="str">
        <f t="shared" si="233"/>
        <v>رابط فنري نقاب كلاه ايمني842</v>
      </c>
      <c r="C3650" s="10" t="str">
        <f t="shared" si="234"/>
        <v>رابط فنري نقاب كلاه ايمني1402/11/08842</v>
      </c>
      <c r="D3650" s="10" t="str">
        <f>IFERROR(IF(تحویلی!$E$1="","",IF(NOSA!O3650=تحویلی!$E$1,تحویلی!$E$1&amp;COUNTIF(NOSA!$O$1:O3650,تحویلی!$E$1),"")),"")</f>
        <v/>
      </c>
      <c r="E3650" s="10" t="str">
        <f t="shared" si="235"/>
        <v>27792842</v>
      </c>
      <c r="F3650" s="10" t="str">
        <f>IFERROR(VLOOKUP(I3650,DATABASE!$N:$O,2,FALSE),"")</f>
        <v>رابط فنري نقاب كلاه ايمني</v>
      </c>
      <c r="G3650" s="154" t="s">
        <v>2971</v>
      </c>
      <c r="H3650" s="155">
        <v>27792</v>
      </c>
      <c r="I3650" s="154" t="s">
        <v>1454</v>
      </c>
      <c r="J3650" s="154" t="s">
        <v>135</v>
      </c>
      <c r="K3650" s="156">
        <v>1</v>
      </c>
      <c r="L3650" s="154" t="s">
        <v>8</v>
      </c>
      <c r="M3650" s="154" t="s">
        <v>4</v>
      </c>
      <c r="N3650" s="154" t="s">
        <v>2685</v>
      </c>
      <c r="O3650" s="153">
        <v>842</v>
      </c>
      <c r="P3650" s="155">
        <v>1</v>
      </c>
      <c r="Q3650" s="10">
        <f t="shared" si="232"/>
        <v>842</v>
      </c>
    </row>
    <row r="3651" spans="2:17" ht="20.25" customHeight="1">
      <c r="B3651" s="10" t="str">
        <f t="shared" si="233"/>
        <v>دستكش كف مواد سبك843</v>
      </c>
      <c r="C3651" s="10" t="str">
        <f t="shared" si="234"/>
        <v>دستكش كف مواد سبك1402/11/08843</v>
      </c>
      <c r="D3651" s="10" t="str">
        <f>IFERROR(IF(تحویلی!$E$1="","",IF(NOSA!O3651=تحویلی!$E$1,تحویلی!$E$1&amp;COUNTIF(NOSA!$O$1:O3651,تحویلی!$E$1),"")),"")</f>
        <v/>
      </c>
      <c r="E3651" s="10" t="str">
        <f t="shared" si="235"/>
        <v>27793843</v>
      </c>
      <c r="F3651" s="10" t="str">
        <f>IFERROR(VLOOKUP(I3651,DATABASE!$N:$O,2,FALSE),"")</f>
        <v>دستكش كف مواد سبك</v>
      </c>
      <c r="G3651" s="154" t="s">
        <v>2971</v>
      </c>
      <c r="H3651" s="155">
        <v>27793</v>
      </c>
      <c r="I3651" s="154" t="s">
        <v>1456</v>
      </c>
      <c r="J3651" s="154" t="s">
        <v>2</v>
      </c>
      <c r="K3651" s="156">
        <v>1</v>
      </c>
      <c r="L3651" s="154" t="s">
        <v>3</v>
      </c>
      <c r="M3651" s="154" t="s">
        <v>47</v>
      </c>
      <c r="N3651" s="154" t="s">
        <v>2714</v>
      </c>
      <c r="O3651" s="153">
        <v>843</v>
      </c>
      <c r="P3651" s="155">
        <v>1</v>
      </c>
      <c r="Q3651" s="10">
        <f t="shared" si="232"/>
        <v>843</v>
      </c>
    </row>
    <row r="3652" spans="2:17" ht="20.25" customHeight="1">
      <c r="B3652" s="10" t="str">
        <f t="shared" si="233"/>
        <v>دستكش كف مواد سبك254</v>
      </c>
      <c r="C3652" s="10" t="str">
        <f t="shared" si="234"/>
        <v>دستكش كف مواد سبك1402/11/08254</v>
      </c>
      <c r="D3652" s="10" t="str">
        <f>IFERROR(IF(تحویلی!$E$1="","",IF(NOSA!O3652=تحویلی!$E$1,تحویلی!$E$1&amp;COUNTIF(NOSA!$O$1:O3652,تحویلی!$E$1),"")),"")</f>
        <v/>
      </c>
      <c r="E3652" s="10" t="str">
        <f t="shared" si="235"/>
        <v>27793254</v>
      </c>
      <c r="F3652" s="10" t="str">
        <f>IFERROR(VLOOKUP(I3652,DATABASE!$N:$O,2,FALSE),"")</f>
        <v>دستكش كف مواد سبك</v>
      </c>
      <c r="G3652" s="154" t="s">
        <v>2971</v>
      </c>
      <c r="H3652" s="155">
        <v>27793</v>
      </c>
      <c r="I3652" s="154" t="s">
        <v>1456</v>
      </c>
      <c r="J3652" s="154" t="s">
        <v>2</v>
      </c>
      <c r="K3652" s="156">
        <v>1</v>
      </c>
      <c r="L3652" s="154" t="s">
        <v>3</v>
      </c>
      <c r="M3652" s="154" t="s">
        <v>47</v>
      </c>
      <c r="N3652" s="154" t="s">
        <v>279</v>
      </c>
      <c r="O3652" s="153">
        <v>254</v>
      </c>
      <c r="P3652" s="155">
        <v>1</v>
      </c>
      <c r="Q3652" s="10">
        <f t="shared" si="232"/>
        <v>254</v>
      </c>
    </row>
    <row r="3653" spans="2:17" ht="20.25" customHeight="1">
      <c r="B3653" s="10" t="str">
        <f t="shared" si="233"/>
        <v>دستكش كف دوبل چرمي563</v>
      </c>
      <c r="C3653" s="10" t="str">
        <f t="shared" si="234"/>
        <v>دستكش كف دوبل چرمي1402/11/09563</v>
      </c>
      <c r="D3653" s="10" t="str">
        <f>IFERROR(IF(تحویلی!$E$1="","",IF(NOSA!O3653=تحویلی!$E$1,تحویلی!$E$1&amp;COUNTIF(NOSA!$O$1:O3653,تحویلی!$E$1),"")),"")</f>
        <v/>
      </c>
      <c r="E3653" s="10" t="str">
        <f t="shared" si="235"/>
        <v>27796563</v>
      </c>
      <c r="F3653" s="10" t="str">
        <f>IFERROR(VLOOKUP(I3653,DATABASE!$N:$O,2,FALSE),"")</f>
        <v>دستكش كف دوبل چرمي</v>
      </c>
      <c r="G3653" s="154" t="s">
        <v>2972</v>
      </c>
      <c r="H3653" s="155">
        <v>27796</v>
      </c>
      <c r="I3653" s="154" t="s">
        <v>1683</v>
      </c>
      <c r="J3653" s="154" t="s">
        <v>1684</v>
      </c>
      <c r="K3653" s="156">
        <v>1</v>
      </c>
      <c r="L3653" s="154" t="s">
        <v>3</v>
      </c>
      <c r="M3653" s="154" t="s">
        <v>25</v>
      </c>
      <c r="N3653" s="154" t="s">
        <v>196</v>
      </c>
      <c r="O3653" s="153">
        <v>563</v>
      </c>
      <c r="P3653" s="155">
        <v>0</v>
      </c>
      <c r="Q3653" s="10">
        <f t="shared" si="232"/>
        <v>563</v>
      </c>
    </row>
    <row r="3654" spans="2:17" ht="20.25" customHeight="1">
      <c r="B3654" s="10" t="str">
        <f t="shared" si="233"/>
        <v>بند كفش563</v>
      </c>
      <c r="C3654" s="10" t="str">
        <f t="shared" si="234"/>
        <v>بند كفش1402/11/09563</v>
      </c>
      <c r="D3654" s="10" t="str">
        <f>IFERROR(IF(تحویلی!$E$1="","",IF(NOSA!O3654=تحویلی!$E$1,تحویلی!$E$1&amp;COUNTIF(NOSA!$O$1:O3654,تحویلی!$E$1),"")),"")</f>
        <v/>
      </c>
      <c r="E3654" s="10" t="str">
        <f t="shared" si="235"/>
        <v>27796563</v>
      </c>
      <c r="F3654" s="10" t="str">
        <f>IFERROR(VLOOKUP(I3654,DATABASE!$N:$O,2,FALSE),"")</f>
        <v>بند كفش</v>
      </c>
      <c r="G3654" s="154" t="s">
        <v>2972</v>
      </c>
      <c r="H3654" s="155">
        <v>27796</v>
      </c>
      <c r="I3654" s="154" t="s">
        <v>1462</v>
      </c>
      <c r="J3654" s="154" t="s">
        <v>450</v>
      </c>
      <c r="K3654" s="156">
        <v>1</v>
      </c>
      <c r="L3654" s="154" t="s">
        <v>3</v>
      </c>
      <c r="M3654" s="154" t="s">
        <v>25</v>
      </c>
      <c r="N3654" s="154" t="s">
        <v>196</v>
      </c>
      <c r="O3654" s="153">
        <v>563</v>
      </c>
      <c r="P3654" s="155">
        <v>0</v>
      </c>
      <c r="Q3654" s="10">
        <f t="shared" si="232"/>
        <v>563</v>
      </c>
    </row>
    <row r="3655" spans="2:17" ht="20.25" customHeight="1">
      <c r="B3655" s="10" t="str">
        <f t="shared" si="233"/>
        <v>دستكش لاتكس820</v>
      </c>
      <c r="C3655" s="10" t="str">
        <f t="shared" si="234"/>
        <v>دستكش لاتكس1402/11/09820</v>
      </c>
      <c r="D3655" s="10" t="str">
        <f>IFERROR(IF(تحویلی!$E$1="","",IF(NOSA!O3655=تحویلی!$E$1,تحویلی!$E$1&amp;COUNTIF(NOSA!$O$1:O3655,تحویلی!$E$1),"")),"")</f>
        <v/>
      </c>
      <c r="E3655" s="10" t="str">
        <f t="shared" si="235"/>
        <v>27797820</v>
      </c>
      <c r="F3655" s="10" t="str">
        <f>IFERROR(VLOOKUP(I3655,DATABASE!$N:$O,2,FALSE),"")</f>
        <v>دستكش لاتكس</v>
      </c>
      <c r="G3655" s="154" t="s">
        <v>2972</v>
      </c>
      <c r="H3655" s="155">
        <v>27797</v>
      </c>
      <c r="I3655" s="154" t="s">
        <v>2328</v>
      </c>
      <c r="J3655" s="154" t="s">
        <v>564</v>
      </c>
      <c r="K3655" s="156">
        <v>100</v>
      </c>
      <c r="L3655" s="154" t="s">
        <v>3</v>
      </c>
      <c r="M3655" s="154" t="s">
        <v>40</v>
      </c>
      <c r="N3655" s="154" t="s">
        <v>1738</v>
      </c>
      <c r="O3655" s="153">
        <v>820</v>
      </c>
      <c r="P3655" s="155">
        <v>0</v>
      </c>
      <c r="Q3655" s="10">
        <f t="shared" si="232"/>
        <v>820</v>
      </c>
    </row>
    <row r="3656" spans="2:17" ht="20.25" customHeight="1">
      <c r="B3656" s="10" t="str">
        <f t="shared" si="233"/>
        <v>دستكش كف مواد سبك31</v>
      </c>
      <c r="C3656" s="10" t="str">
        <f t="shared" si="234"/>
        <v>دستكش كف مواد سبك1402/11/0931</v>
      </c>
      <c r="D3656" s="10" t="str">
        <f>IFERROR(IF(تحویلی!$E$1="","",IF(NOSA!O3656=تحویلی!$E$1,تحویلی!$E$1&amp;COUNTIF(NOSA!$O$1:O3656,تحویلی!$E$1),"")),"")</f>
        <v/>
      </c>
      <c r="E3656" s="10" t="str">
        <f t="shared" si="235"/>
        <v>2780831</v>
      </c>
      <c r="F3656" s="10" t="str">
        <f>IFERROR(VLOOKUP(I3656,DATABASE!$N:$O,2,FALSE),"")</f>
        <v>دستكش كف مواد سبك</v>
      </c>
      <c r="G3656" s="154" t="s">
        <v>2972</v>
      </c>
      <c r="H3656" s="155">
        <v>27808</v>
      </c>
      <c r="I3656" s="154" t="s">
        <v>1456</v>
      </c>
      <c r="J3656" s="154" t="s">
        <v>2</v>
      </c>
      <c r="K3656" s="156">
        <v>1</v>
      </c>
      <c r="L3656" s="154" t="s">
        <v>3</v>
      </c>
      <c r="M3656" s="154" t="s">
        <v>9</v>
      </c>
      <c r="N3656" s="154" t="s">
        <v>175</v>
      </c>
      <c r="O3656" s="153">
        <v>31</v>
      </c>
      <c r="P3656" s="155">
        <v>0</v>
      </c>
      <c r="Q3656" s="10">
        <f t="shared" si="232"/>
        <v>31</v>
      </c>
    </row>
    <row r="3657" spans="2:17" ht="20.25" customHeight="1">
      <c r="B3657" s="10" t="str">
        <f t="shared" si="233"/>
        <v>كفش ايمني31</v>
      </c>
      <c r="C3657" s="10" t="str">
        <f t="shared" si="234"/>
        <v>كفش ايمني1402/11/0931</v>
      </c>
      <c r="D3657" s="10" t="str">
        <f>IFERROR(IF(تحویلی!$E$1="","",IF(NOSA!O3657=تحویلی!$E$1,تحویلی!$E$1&amp;COUNTIF(NOSA!$O$1:O3657,تحویلی!$E$1),"")),"")</f>
        <v/>
      </c>
      <c r="E3657" s="10" t="str">
        <f t="shared" si="235"/>
        <v>2780831</v>
      </c>
      <c r="F3657" s="10" t="str">
        <f>IFERROR(VLOOKUP(I3657,DATABASE!$N:$O,2,FALSE),"")</f>
        <v>كفش ايمني</v>
      </c>
      <c r="G3657" s="154" t="s">
        <v>2972</v>
      </c>
      <c r="H3657" s="155">
        <v>27808</v>
      </c>
      <c r="I3657" s="154" t="s">
        <v>1526</v>
      </c>
      <c r="J3657" s="154" t="s">
        <v>1729</v>
      </c>
      <c r="K3657" s="156">
        <v>1</v>
      </c>
      <c r="L3657" s="154" t="s">
        <v>3</v>
      </c>
      <c r="M3657" s="154" t="s">
        <v>9</v>
      </c>
      <c r="N3657" s="154" t="s">
        <v>175</v>
      </c>
      <c r="O3657" s="153">
        <v>31</v>
      </c>
      <c r="P3657" s="155">
        <v>1</v>
      </c>
      <c r="Q3657" s="10">
        <f t="shared" si="232"/>
        <v>31</v>
      </c>
    </row>
    <row r="3658" spans="2:17" ht="20.25" customHeight="1">
      <c r="B3658" s="10" t="str">
        <f t="shared" si="233"/>
        <v>كاپشن كارگري865</v>
      </c>
      <c r="C3658" s="10" t="str">
        <f t="shared" si="234"/>
        <v>كاپشن كارگري1402/11/09865</v>
      </c>
      <c r="D3658" s="10" t="str">
        <f>IFERROR(IF(تحویلی!$E$1="","",IF(NOSA!O3658=تحویلی!$E$1,تحویلی!$E$1&amp;COUNTIF(NOSA!$O$1:O3658,تحویلی!$E$1),"")),"")</f>
        <v/>
      </c>
      <c r="E3658" s="10" t="str">
        <f t="shared" si="235"/>
        <v>27809865</v>
      </c>
      <c r="F3658" s="10" t="str">
        <f>IFERROR(VLOOKUP(I3658,DATABASE!$N:$O,2,FALSE),"")</f>
        <v>كاپشن كارگري</v>
      </c>
      <c r="G3658" s="154" t="s">
        <v>2972</v>
      </c>
      <c r="H3658" s="155">
        <v>27809</v>
      </c>
      <c r="I3658" s="154" t="s">
        <v>2341</v>
      </c>
      <c r="J3658" s="154" t="s">
        <v>794</v>
      </c>
      <c r="K3658" s="156">
        <v>1</v>
      </c>
      <c r="L3658" s="154" t="s">
        <v>8</v>
      </c>
      <c r="M3658" s="154" t="s">
        <v>47</v>
      </c>
      <c r="N3658" s="154" t="s">
        <v>3287</v>
      </c>
      <c r="O3658" s="153">
        <v>865</v>
      </c>
      <c r="P3658" s="155">
        <v>0</v>
      </c>
      <c r="Q3658" s="10">
        <f t="shared" si="232"/>
        <v>865</v>
      </c>
    </row>
    <row r="3659" spans="2:17" ht="20.25" customHeight="1">
      <c r="B3659" s="10" t="str">
        <f t="shared" si="233"/>
        <v>چكمه ايمني نسوز573</v>
      </c>
      <c r="C3659" s="10" t="str">
        <f t="shared" si="234"/>
        <v>چكمه ايمني نسوز1402/11/09573</v>
      </c>
      <c r="D3659" s="10" t="str">
        <f>IFERROR(IF(تحویلی!$E$1="","",IF(NOSA!O3659=تحویلی!$E$1,تحویلی!$E$1&amp;COUNTIF(NOSA!$O$1:O3659,تحویلی!$E$1),"")),"")</f>
        <v/>
      </c>
      <c r="E3659" s="10" t="str">
        <f t="shared" si="235"/>
        <v>27814573</v>
      </c>
      <c r="F3659" s="10" t="str">
        <f>IFERROR(VLOOKUP(I3659,DATABASE!$N:$O,2,FALSE),"")</f>
        <v>چكمه ايمني نسوز</v>
      </c>
      <c r="G3659" s="3" t="s">
        <v>2972</v>
      </c>
      <c r="H3659" s="4">
        <v>27814</v>
      </c>
      <c r="I3659" s="3" t="s">
        <v>1695</v>
      </c>
      <c r="J3659" s="3" t="s">
        <v>1696</v>
      </c>
      <c r="K3659" s="5">
        <v>1</v>
      </c>
      <c r="L3659" s="3" t="s">
        <v>3</v>
      </c>
      <c r="M3659" s="3" t="s">
        <v>19</v>
      </c>
      <c r="N3659" s="3" t="s">
        <v>104</v>
      </c>
      <c r="O3659" s="1">
        <v>573</v>
      </c>
      <c r="P3659" s="4">
        <v>1</v>
      </c>
      <c r="Q3659" s="10">
        <f t="shared" si="232"/>
        <v>573</v>
      </c>
    </row>
    <row r="3660" spans="2:17" ht="20.25" customHeight="1">
      <c r="B3660" s="10" t="str">
        <f t="shared" si="233"/>
        <v>دستكش كف مواد سبك733</v>
      </c>
      <c r="C3660" s="10" t="str">
        <f t="shared" si="234"/>
        <v>دستكش كف مواد سبك1402/11/09733</v>
      </c>
      <c r="D3660" s="10" t="str">
        <f>IFERROR(IF(تحویلی!$E$1="","",IF(NOSA!O3660=تحویلی!$E$1,تحویلی!$E$1&amp;COUNTIF(NOSA!$O$1:O3660,تحویلی!$E$1),"")),"")</f>
        <v/>
      </c>
      <c r="E3660" s="10" t="str">
        <f t="shared" si="235"/>
        <v>27816733</v>
      </c>
      <c r="F3660" s="10" t="str">
        <f>IFERROR(VLOOKUP(I3660,DATABASE!$N:$O,2,FALSE),"")</f>
        <v>دستكش كف مواد سبك</v>
      </c>
      <c r="G3660" s="3" t="s">
        <v>2972</v>
      </c>
      <c r="H3660" s="4">
        <v>27816</v>
      </c>
      <c r="I3660" s="3" t="s">
        <v>1456</v>
      </c>
      <c r="J3660" s="3" t="s">
        <v>2</v>
      </c>
      <c r="K3660" s="5">
        <v>1</v>
      </c>
      <c r="L3660" s="3" t="s">
        <v>3</v>
      </c>
      <c r="M3660" s="3" t="s">
        <v>47</v>
      </c>
      <c r="N3660" s="3" t="s">
        <v>628</v>
      </c>
      <c r="O3660" s="1">
        <v>733</v>
      </c>
      <c r="P3660" s="4">
        <v>0</v>
      </c>
      <c r="Q3660" s="10">
        <f t="shared" si="232"/>
        <v>733</v>
      </c>
    </row>
    <row r="3661" spans="2:17" ht="20.25" customHeight="1">
      <c r="B3661" s="10" t="str">
        <f t="shared" si="233"/>
        <v>دستكش ساق بلند نسوز145</v>
      </c>
      <c r="C3661" s="10" t="str">
        <f t="shared" si="234"/>
        <v>دستكش ساق بلند نسوز1402/11/09145</v>
      </c>
      <c r="D3661" s="10" t="str">
        <f>IFERROR(IF(تحویلی!$E$1="","",IF(NOSA!O3661=تحویلی!$E$1,تحویلی!$E$1&amp;COUNTIF(NOSA!$O$1:O3661,تحویلی!$E$1),"")),"")</f>
        <v/>
      </c>
      <c r="E3661" s="10" t="str">
        <f t="shared" si="235"/>
        <v>27817145</v>
      </c>
      <c r="F3661" s="10" t="str">
        <f>IFERROR(VLOOKUP(I3661,DATABASE!$N:$O,2,FALSE),"")</f>
        <v>دستكش ساق بلند نسوز</v>
      </c>
      <c r="G3661" s="3" t="s">
        <v>2972</v>
      </c>
      <c r="H3661" s="4">
        <v>27817</v>
      </c>
      <c r="I3661" s="3" t="s">
        <v>1461</v>
      </c>
      <c r="J3661" s="3" t="s">
        <v>34</v>
      </c>
      <c r="K3661" s="5">
        <v>1</v>
      </c>
      <c r="L3661" s="3" t="s">
        <v>3</v>
      </c>
      <c r="M3661" s="3" t="s">
        <v>4</v>
      </c>
      <c r="N3661" s="3" t="s">
        <v>483</v>
      </c>
      <c r="O3661" s="1">
        <v>145</v>
      </c>
      <c r="P3661" s="4">
        <v>1</v>
      </c>
      <c r="Q3661" s="10">
        <f t="shared" si="232"/>
        <v>145</v>
      </c>
    </row>
    <row r="3662" spans="2:17" ht="20.25" customHeight="1">
      <c r="B3662" s="10" t="str">
        <f t="shared" si="233"/>
        <v>چكمه ايمني نسوز834</v>
      </c>
      <c r="C3662" s="10" t="str">
        <f t="shared" si="234"/>
        <v>چكمه ايمني نسوز1402/11/09834</v>
      </c>
      <c r="D3662" s="10" t="str">
        <f>IFERROR(IF(تحویلی!$E$1="","",IF(NOSA!O3662=تحویلی!$E$1,تحویلی!$E$1&amp;COUNTIF(NOSA!$O$1:O3662,تحویلی!$E$1),"")),"")</f>
        <v/>
      </c>
      <c r="E3662" s="10" t="str">
        <f t="shared" si="235"/>
        <v>27818834</v>
      </c>
      <c r="F3662" s="10" t="str">
        <f>IFERROR(VLOOKUP(I3662,DATABASE!$N:$O,2,FALSE),"")</f>
        <v>چكمه ايمني نسوز</v>
      </c>
      <c r="G3662" s="3" t="s">
        <v>2972</v>
      </c>
      <c r="H3662" s="4">
        <v>27818</v>
      </c>
      <c r="I3662" s="3" t="s">
        <v>1658</v>
      </c>
      <c r="J3662" s="3" t="s">
        <v>1659</v>
      </c>
      <c r="K3662" s="5">
        <v>1</v>
      </c>
      <c r="L3662" s="3" t="s">
        <v>3</v>
      </c>
      <c r="M3662" s="3" t="s">
        <v>19</v>
      </c>
      <c r="N3662" s="3" t="s">
        <v>2647</v>
      </c>
      <c r="O3662" s="1">
        <v>834</v>
      </c>
      <c r="P3662" s="4">
        <v>1</v>
      </c>
      <c r="Q3662" s="10">
        <f t="shared" si="232"/>
        <v>834</v>
      </c>
    </row>
    <row r="3663" spans="2:17" ht="20.25" customHeight="1">
      <c r="B3663" s="10" t="str">
        <f t="shared" si="233"/>
        <v>نقاب تيره محافظ صورت  canasafe834</v>
      </c>
      <c r="C3663" s="10" t="str">
        <f t="shared" si="234"/>
        <v>نقاب تيره محافظ صورت  canasafe1402/11/09834</v>
      </c>
      <c r="D3663" s="10" t="str">
        <f>IFERROR(IF(تحویلی!$E$1="","",IF(NOSA!O3663=تحویلی!$E$1,تحویلی!$E$1&amp;COUNTIF(NOSA!$O$1:O3663,تحویلی!$E$1),"")),"")</f>
        <v/>
      </c>
      <c r="E3663" s="10" t="str">
        <f t="shared" si="235"/>
        <v>27818834</v>
      </c>
      <c r="F3663" s="10" t="str">
        <f>IFERROR(VLOOKUP(I3663,DATABASE!$N:$O,2,FALSE),"")</f>
        <v>نقاب تيره محافظ صورت  canasafe</v>
      </c>
      <c r="G3663" s="3" t="s">
        <v>2972</v>
      </c>
      <c r="H3663" s="4">
        <v>27818</v>
      </c>
      <c r="I3663" s="3" t="s">
        <v>1487</v>
      </c>
      <c r="J3663" s="3" t="s">
        <v>1488</v>
      </c>
      <c r="K3663" s="5">
        <v>1</v>
      </c>
      <c r="L3663" s="3" t="s">
        <v>8</v>
      </c>
      <c r="M3663" s="3" t="s">
        <v>19</v>
      </c>
      <c r="N3663" s="3" t="s">
        <v>2647</v>
      </c>
      <c r="O3663" s="1">
        <v>834</v>
      </c>
      <c r="P3663" s="4">
        <v>1</v>
      </c>
      <c r="Q3663" s="10">
        <f t="shared" si="232"/>
        <v>834</v>
      </c>
    </row>
    <row r="3664" spans="2:17" ht="20.25" customHeight="1">
      <c r="B3664" s="10" t="str">
        <f t="shared" si="233"/>
        <v>رابط فنري نقاب كلاه ايمني834</v>
      </c>
      <c r="C3664" s="10" t="str">
        <f t="shared" si="234"/>
        <v>رابط فنري نقاب كلاه ايمني1402/11/09834</v>
      </c>
      <c r="D3664" s="10" t="str">
        <f>IFERROR(IF(تحویلی!$E$1="","",IF(NOSA!O3664=تحویلی!$E$1,تحویلی!$E$1&amp;COUNTIF(NOSA!$O$1:O3664,تحویلی!$E$1),"")),"")</f>
        <v/>
      </c>
      <c r="E3664" s="10" t="str">
        <f t="shared" si="235"/>
        <v>27818834</v>
      </c>
      <c r="F3664" s="10" t="str">
        <f>IFERROR(VLOOKUP(I3664,DATABASE!$N:$O,2,FALSE),"")</f>
        <v>رابط فنري نقاب كلاه ايمني</v>
      </c>
      <c r="G3664" s="3" t="s">
        <v>2972</v>
      </c>
      <c r="H3664" s="4">
        <v>27818</v>
      </c>
      <c r="I3664" s="3" t="s">
        <v>1454</v>
      </c>
      <c r="J3664" s="3" t="s">
        <v>135</v>
      </c>
      <c r="K3664" s="5">
        <v>1</v>
      </c>
      <c r="L3664" s="3" t="s">
        <v>8</v>
      </c>
      <c r="M3664" s="3" t="s">
        <v>19</v>
      </c>
      <c r="N3664" s="3" t="s">
        <v>2647</v>
      </c>
      <c r="O3664" s="1">
        <v>834</v>
      </c>
      <c r="P3664" s="4">
        <v>1</v>
      </c>
      <c r="Q3664" s="10">
        <f t="shared" si="232"/>
        <v>834</v>
      </c>
    </row>
    <row r="3665" spans="2:17" ht="20.25" customHeight="1">
      <c r="B3665" s="10" t="str">
        <f t="shared" si="233"/>
        <v>دستكش كف مواد سبك582</v>
      </c>
      <c r="C3665" s="10" t="str">
        <f t="shared" si="234"/>
        <v>دستكش كف مواد سبك1402/11/09582</v>
      </c>
      <c r="D3665" s="10" t="str">
        <f>IFERROR(IF(تحویلی!$E$1="","",IF(NOSA!O3665=تحویلی!$E$1,تحویلی!$E$1&amp;COUNTIF(NOSA!$O$1:O3665,تحویلی!$E$1),"")),"")</f>
        <v/>
      </c>
      <c r="E3665" s="10" t="str">
        <f t="shared" si="235"/>
        <v>27820582</v>
      </c>
      <c r="F3665" s="10" t="str">
        <f>IFERROR(VLOOKUP(I3665,DATABASE!$N:$O,2,FALSE),"")</f>
        <v>دستكش كف مواد سبك</v>
      </c>
      <c r="G3665" s="3" t="s">
        <v>2972</v>
      </c>
      <c r="H3665" s="4">
        <v>27820</v>
      </c>
      <c r="I3665" s="3" t="s">
        <v>1456</v>
      </c>
      <c r="J3665" s="3" t="s">
        <v>2</v>
      </c>
      <c r="K3665" s="5">
        <v>1</v>
      </c>
      <c r="L3665" s="3" t="s">
        <v>3</v>
      </c>
      <c r="M3665" s="3" t="s">
        <v>47</v>
      </c>
      <c r="N3665" s="3" t="s">
        <v>80</v>
      </c>
      <c r="O3665" s="1">
        <v>582</v>
      </c>
      <c r="P3665" s="4">
        <v>0</v>
      </c>
      <c r="Q3665" s="10">
        <f t="shared" si="232"/>
        <v>582</v>
      </c>
    </row>
    <row r="3666" spans="2:17" ht="20.25" customHeight="1">
      <c r="B3666" s="10" t="str">
        <f t="shared" si="233"/>
        <v>دستكش كف مواد سبك731</v>
      </c>
      <c r="C3666" s="10" t="str">
        <f t="shared" si="234"/>
        <v>دستكش كف مواد سبك1402/11/09731</v>
      </c>
      <c r="D3666" s="10" t="str">
        <f>IFERROR(IF(تحویلی!$E$1="","",IF(NOSA!O3666=تحویلی!$E$1,تحویلی!$E$1&amp;COUNTIF(NOSA!$O$1:O3666,تحویلی!$E$1),"")),"")</f>
        <v/>
      </c>
      <c r="E3666" s="10" t="str">
        <f t="shared" si="235"/>
        <v>27821731</v>
      </c>
      <c r="F3666" s="10" t="str">
        <f>IFERROR(VLOOKUP(I3666,DATABASE!$N:$O,2,FALSE),"")</f>
        <v>دستكش كف مواد سبك</v>
      </c>
      <c r="G3666" s="3" t="s">
        <v>2972</v>
      </c>
      <c r="H3666" s="4">
        <v>27821</v>
      </c>
      <c r="I3666" s="3" t="s">
        <v>1456</v>
      </c>
      <c r="J3666" s="3" t="s">
        <v>2</v>
      </c>
      <c r="K3666" s="5">
        <v>1</v>
      </c>
      <c r="L3666" s="3" t="s">
        <v>3</v>
      </c>
      <c r="M3666" s="3" t="s">
        <v>47</v>
      </c>
      <c r="N3666" s="3" t="s">
        <v>635</v>
      </c>
      <c r="O3666" s="1">
        <v>731</v>
      </c>
      <c r="P3666" s="4">
        <v>1</v>
      </c>
      <c r="Q3666" s="10">
        <f t="shared" si="232"/>
        <v>731</v>
      </c>
    </row>
    <row r="3667" spans="2:17" ht="20.25" customHeight="1">
      <c r="B3667" s="10" t="str">
        <f t="shared" si="233"/>
        <v>گوشي اير پلاگ313</v>
      </c>
      <c r="C3667" s="10" t="str">
        <f t="shared" si="234"/>
        <v>گوشي اير پلاگ1402/11/09313</v>
      </c>
      <c r="D3667" s="10" t="str">
        <f>IFERROR(IF(تحویلی!$E$1="","",IF(NOSA!O3667=تحویلی!$E$1,تحویلی!$E$1&amp;COUNTIF(NOSA!$O$1:O3667,تحویلی!$E$1),"")),"")</f>
        <v/>
      </c>
      <c r="E3667" s="10" t="str">
        <f t="shared" si="235"/>
        <v>27823313</v>
      </c>
      <c r="F3667" s="10" t="str">
        <f>IFERROR(VLOOKUP(I3667,DATABASE!$N:$O,2,FALSE),"")</f>
        <v>گوشي اير پلاگ</v>
      </c>
      <c r="G3667" s="3" t="s">
        <v>2972</v>
      </c>
      <c r="H3667" s="4">
        <v>27823</v>
      </c>
      <c r="I3667" s="3" t="s">
        <v>1581</v>
      </c>
      <c r="J3667" s="3" t="s">
        <v>124</v>
      </c>
      <c r="K3667" s="5">
        <v>1</v>
      </c>
      <c r="L3667" s="3" t="s">
        <v>8</v>
      </c>
      <c r="M3667" s="3" t="s">
        <v>9</v>
      </c>
      <c r="N3667" s="3" t="s">
        <v>125</v>
      </c>
      <c r="O3667" s="1">
        <v>313</v>
      </c>
      <c r="P3667" s="4">
        <v>0</v>
      </c>
      <c r="Q3667" s="10">
        <f t="shared" si="232"/>
        <v>313</v>
      </c>
    </row>
    <row r="3668" spans="2:17" ht="20.25" customHeight="1">
      <c r="B3668" s="10" t="str">
        <f t="shared" si="233"/>
        <v>پابند نسوز چرمي130</v>
      </c>
      <c r="C3668" s="10" t="str">
        <f t="shared" si="234"/>
        <v>پابند نسوز چرمي1402/11/09130</v>
      </c>
      <c r="D3668" s="10" t="str">
        <f>IFERROR(IF(تحویلی!$E$1="","",IF(NOSA!O3668=تحویلی!$E$1,تحویلی!$E$1&amp;COUNTIF(NOSA!$O$1:O3668,تحویلی!$E$1),"")),"")</f>
        <v/>
      </c>
      <c r="E3668" s="10" t="str">
        <f t="shared" si="235"/>
        <v>27824130</v>
      </c>
      <c r="F3668" s="10" t="str">
        <f>IFERROR(VLOOKUP(I3668,DATABASE!$N:$O,2,FALSE),"")</f>
        <v>پابند نسوز چرمي</v>
      </c>
      <c r="G3668" s="3" t="s">
        <v>2972</v>
      </c>
      <c r="H3668" s="4">
        <v>27824</v>
      </c>
      <c r="I3668" s="3" t="s">
        <v>1460</v>
      </c>
      <c r="J3668" s="3" t="s">
        <v>18</v>
      </c>
      <c r="K3668" s="5">
        <v>1</v>
      </c>
      <c r="L3668" s="3" t="s">
        <v>3</v>
      </c>
      <c r="M3668" s="3" t="s">
        <v>19</v>
      </c>
      <c r="N3668" s="3" t="s">
        <v>253</v>
      </c>
      <c r="O3668" s="1">
        <v>130</v>
      </c>
      <c r="P3668" s="4">
        <v>0</v>
      </c>
      <c r="Q3668" s="10">
        <f t="shared" si="232"/>
        <v>130</v>
      </c>
    </row>
    <row r="3669" spans="2:17" ht="20.25" customHeight="1">
      <c r="B3669" s="10" t="str">
        <f t="shared" si="233"/>
        <v>رابط فنري نقاب كلاه ايمني130</v>
      </c>
      <c r="C3669" s="10" t="str">
        <f t="shared" si="234"/>
        <v>رابط فنري نقاب كلاه ايمني1402/11/09130</v>
      </c>
      <c r="D3669" s="10" t="str">
        <f>IFERROR(IF(تحویلی!$E$1="","",IF(NOSA!O3669=تحویلی!$E$1,تحویلی!$E$1&amp;COUNTIF(NOSA!$O$1:O3669,تحویلی!$E$1),"")),"")</f>
        <v/>
      </c>
      <c r="E3669" s="10" t="str">
        <f t="shared" si="235"/>
        <v>27824130</v>
      </c>
      <c r="F3669" s="10" t="str">
        <f>IFERROR(VLOOKUP(I3669,DATABASE!$N:$O,2,FALSE),"")</f>
        <v>رابط فنري نقاب كلاه ايمني</v>
      </c>
      <c r="G3669" s="3" t="s">
        <v>2972</v>
      </c>
      <c r="H3669" s="4">
        <v>27824</v>
      </c>
      <c r="I3669" s="3" t="s">
        <v>1454</v>
      </c>
      <c r="J3669" s="3" t="s">
        <v>135</v>
      </c>
      <c r="K3669" s="5">
        <v>1</v>
      </c>
      <c r="L3669" s="3" t="s">
        <v>8</v>
      </c>
      <c r="M3669" s="3" t="s">
        <v>19</v>
      </c>
      <c r="N3669" s="3" t="s">
        <v>253</v>
      </c>
      <c r="O3669" s="1">
        <v>130</v>
      </c>
      <c r="P3669" s="4">
        <v>1</v>
      </c>
      <c r="Q3669" s="10">
        <f t="shared" si="232"/>
        <v>130</v>
      </c>
    </row>
    <row r="3670" spans="2:17" ht="20.25" customHeight="1">
      <c r="B3670" s="10" t="str">
        <f t="shared" si="233"/>
        <v>نقاب تيره محافظ صورت  canasafe130</v>
      </c>
      <c r="C3670" s="10" t="str">
        <f t="shared" si="234"/>
        <v>نقاب تيره محافظ صورت  canasafe1402/11/09130</v>
      </c>
      <c r="D3670" s="10" t="str">
        <f>IFERROR(IF(تحویلی!$E$1="","",IF(NOSA!O3670=تحویلی!$E$1,تحویلی!$E$1&amp;COUNTIF(NOSA!$O$1:O3670,تحویلی!$E$1),"")),"")</f>
        <v/>
      </c>
      <c r="E3670" s="10" t="str">
        <f t="shared" si="235"/>
        <v>27824130</v>
      </c>
      <c r="F3670" s="10" t="str">
        <f>IFERROR(VLOOKUP(I3670,DATABASE!$N:$O,2,FALSE),"")</f>
        <v>نقاب تيره محافظ صورت  canasafe</v>
      </c>
      <c r="G3670" s="3" t="s">
        <v>2972</v>
      </c>
      <c r="H3670" s="4">
        <v>27824</v>
      </c>
      <c r="I3670" s="3" t="s">
        <v>1487</v>
      </c>
      <c r="J3670" s="3" t="s">
        <v>1488</v>
      </c>
      <c r="K3670" s="5">
        <v>1</v>
      </c>
      <c r="L3670" s="3" t="s">
        <v>8</v>
      </c>
      <c r="M3670" s="3" t="s">
        <v>19</v>
      </c>
      <c r="N3670" s="3" t="s">
        <v>253</v>
      </c>
      <c r="O3670" s="1">
        <v>130</v>
      </c>
      <c r="P3670" s="4">
        <v>1</v>
      </c>
      <c r="Q3670" s="10">
        <f t="shared" si="232"/>
        <v>130</v>
      </c>
    </row>
    <row r="3671" spans="2:17" ht="20.25" customHeight="1">
      <c r="B3671" s="10" t="str">
        <f t="shared" si="233"/>
        <v>دستكش ساق بلند نسوز145</v>
      </c>
      <c r="C3671" s="10" t="str">
        <f t="shared" si="234"/>
        <v>دستكش ساق بلند نسوز1402/11/09145</v>
      </c>
      <c r="D3671" s="10" t="str">
        <f>IFERROR(IF(تحویلی!$E$1="","",IF(NOSA!O3671=تحویلی!$E$1,تحویلی!$E$1&amp;COUNTIF(NOSA!$O$1:O3671,تحویلی!$E$1),"")),"")</f>
        <v/>
      </c>
      <c r="E3671" s="10" t="str">
        <f t="shared" si="235"/>
        <v>27826145</v>
      </c>
      <c r="F3671" s="10" t="str">
        <f>IFERROR(VLOOKUP(I3671,DATABASE!$N:$O,2,FALSE),"")</f>
        <v>دستكش ساق بلند نسوز</v>
      </c>
      <c r="G3671" s="3" t="s">
        <v>2972</v>
      </c>
      <c r="H3671" s="4">
        <v>27826</v>
      </c>
      <c r="I3671" s="3" t="s">
        <v>1461</v>
      </c>
      <c r="J3671" s="3" t="s">
        <v>34</v>
      </c>
      <c r="K3671" s="5">
        <v>1</v>
      </c>
      <c r="L3671" s="3" t="s">
        <v>3</v>
      </c>
      <c r="M3671" s="3" t="s">
        <v>4</v>
      </c>
      <c r="N3671" s="3" t="s">
        <v>483</v>
      </c>
      <c r="O3671" s="1">
        <v>145</v>
      </c>
      <c r="P3671" s="4">
        <v>1</v>
      </c>
      <c r="Q3671" s="10">
        <f t="shared" si="232"/>
        <v>145</v>
      </c>
    </row>
    <row r="3672" spans="2:17" ht="20.25" customHeight="1">
      <c r="B3672" s="10" t="str">
        <f t="shared" si="233"/>
        <v>كاپشن كارگري867</v>
      </c>
      <c r="C3672" s="10" t="str">
        <f t="shared" si="234"/>
        <v>كاپشن كارگري1402/11/09867</v>
      </c>
      <c r="D3672" s="10" t="str">
        <f>IFERROR(IF(تحویلی!$E$1="","",IF(NOSA!O3672=تحویلی!$E$1,تحویلی!$E$1&amp;COUNTIF(NOSA!$O$1:O3672,تحویلی!$E$1),"")),"")</f>
        <v/>
      </c>
      <c r="E3672" s="10" t="str">
        <f t="shared" si="235"/>
        <v>27833867</v>
      </c>
      <c r="F3672" s="10" t="str">
        <f>IFERROR(VLOOKUP(I3672,DATABASE!$N:$O,2,FALSE),"")</f>
        <v>كاپشن كارگري</v>
      </c>
      <c r="G3672" s="3" t="s">
        <v>2972</v>
      </c>
      <c r="H3672" s="4">
        <v>27833</v>
      </c>
      <c r="I3672" s="3" t="s">
        <v>2341</v>
      </c>
      <c r="J3672" s="3" t="s">
        <v>794</v>
      </c>
      <c r="K3672" s="5">
        <v>1</v>
      </c>
      <c r="L3672" s="3" t="s">
        <v>8</v>
      </c>
      <c r="M3672" s="3" t="s">
        <v>25</v>
      </c>
      <c r="N3672" s="3" t="s">
        <v>3256</v>
      </c>
      <c r="O3672" s="1">
        <v>867</v>
      </c>
      <c r="P3672" s="4">
        <v>0</v>
      </c>
      <c r="Q3672" s="10">
        <f t="shared" si="232"/>
        <v>867</v>
      </c>
    </row>
    <row r="3673" spans="2:17" ht="20.25" customHeight="1">
      <c r="B3673" s="10" t="str">
        <f t="shared" si="233"/>
        <v>لباس كار ديرسوز(بلوز) 376</v>
      </c>
      <c r="C3673" s="10" t="str">
        <f t="shared" si="234"/>
        <v>لباس كار ديرسوز(بلوز) 1402/11/09376</v>
      </c>
      <c r="D3673" s="10" t="str">
        <f>IFERROR(IF(تحویلی!$E$1="","",IF(NOSA!O3673=تحویلی!$E$1,تحویلی!$E$1&amp;COUNTIF(NOSA!$O$1:O3673,تحویلی!$E$1),"")),"")</f>
        <v/>
      </c>
      <c r="E3673" s="10" t="str">
        <f t="shared" si="235"/>
        <v>27835376</v>
      </c>
      <c r="F3673" s="10" t="str">
        <f>IFERROR(VLOOKUP(I3673,DATABASE!$N:$O,2,FALSE),"")</f>
        <v xml:space="preserve">لباس كار ديرسوز(بلوز) </v>
      </c>
      <c r="G3673" s="3" t="s">
        <v>2972</v>
      </c>
      <c r="H3673" s="4">
        <v>27835</v>
      </c>
      <c r="I3673" s="3" t="s">
        <v>2316</v>
      </c>
      <c r="J3673" s="3" t="s">
        <v>2780</v>
      </c>
      <c r="K3673" s="5">
        <v>1</v>
      </c>
      <c r="L3673" s="3" t="s">
        <v>8</v>
      </c>
      <c r="M3673" s="3" t="s">
        <v>43</v>
      </c>
      <c r="N3673" s="3" t="s">
        <v>817</v>
      </c>
      <c r="O3673" s="1">
        <v>376</v>
      </c>
      <c r="P3673" s="4">
        <v>0</v>
      </c>
      <c r="Q3673" s="10">
        <f t="shared" si="232"/>
        <v>376</v>
      </c>
    </row>
    <row r="3674" spans="2:17" ht="20.25" customHeight="1">
      <c r="B3674" s="10" t="str">
        <f t="shared" si="233"/>
        <v>دستكش ضد برش سبك580</v>
      </c>
      <c r="C3674" s="10" t="str">
        <f t="shared" si="234"/>
        <v>دستكش ضد برش سبك1402/11/09580</v>
      </c>
      <c r="D3674" s="10" t="str">
        <f>IFERROR(IF(تحویلی!$E$1="","",IF(NOSA!O3674=تحویلی!$E$1,تحویلی!$E$1&amp;COUNTIF(NOSA!$O$1:O3674,تحویلی!$E$1),"")),"")</f>
        <v/>
      </c>
      <c r="E3674" s="10" t="str">
        <f t="shared" si="235"/>
        <v>27839580</v>
      </c>
      <c r="F3674" s="10" t="str">
        <f>IFERROR(VLOOKUP(I3674,DATABASE!$N:$O,2,FALSE),"")</f>
        <v>دستكش ضد برش سبك</v>
      </c>
      <c r="G3674" s="3" t="s">
        <v>2972</v>
      </c>
      <c r="H3674" s="4">
        <v>27839</v>
      </c>
      <c r="I3674" s="3" t="s">
        <v>1442</v>
      </c>
      <c r="J3674" s="3" t="s">
        <v>22</v>
      </c>
      <c r="K3674" s="5">
        <v>1</v>
      </c>
      <c r="L3674" s="3" t="s">
        <v>3</v>
      </c>
      <c r="M3674" s="3" t="s">
        <v>47</v>
      </c>
      <c r="N3674" s="3" t="s">
        <v>1001</v>
      </c>
      <c r="O3674" s="1">
        <v>580</v>
      </c>
      <c r="P3674" s="4">
        <v>1</v>
      </c>
      <c r="Q3674" s="10">
        <f t="shared" si="232"/>
        <v>580</v>
      </c>
    </row>
    <row r="3675" spans="2:17" ht="20.25" customHeight="1">
      <c r="B3675" s="10" t="str">
        <f t="shared" si="233"/>
        <v>دستكش ضد برش سبك170</v>
      </c>
      <c r="C3675" s="10" t="str">
        <f t="shared" si="234"/>
        <v>دستكش ضد برش سبك1402/11/09170</v>
      </c>
      <c r="D3675" s="10" t="str">
        <f>IFERROR(IF(تحویلی!$E$1="","",IF(NOSA!O3675=تحویلی!$E$1,تحویلی!$E$1&amp;COUNTIF(NOSA!$O$1:O3675,تحویلی!$E$1),"")),"")</f>
        <v/>
      </c>
      <c r="E3675" s="10" t="str">
        <f t="shared" si="235"/>
        <v>27840170</v>
      </c>
      <c r="F3675" s="10" t="str">
        <f>IFERROR(VLOOKUP(I3675,DATABASE!$N:$O,2,FALSE),"")</f>
        <v>دستكش ضد برش سبك</v>
      </c>
      <c r="G3675" s="3" t="s">
        <v>2972</v>
      </c>
      <c r="H3675" s="4">
        <v>27840</v>
      </c>
      <c r="I3675" s="3" t="s">
        <v>1442</v>
      </c>
      <c r="J3675" s="3" t="s">
        <v>22</v>
      </c>
      <c r="K3675" s="5">
        <v>1</v>
      </c>
      <c r="L3675" s="3" t="s">
        <v>3</v>
      </c>
      <c r="M3675" s="3" t="s">
        <v>9</v>
      </c>
      <c r="N3675" s="3" t="s">
        <v>3241</v>
      </c>
      <c r="O3675" s="1">
        <v>170</v>
      </c>
      <c r="P3675" s="4">
        <v>1</v>
      </c>
      <c r="Q3675" s="10">
        <f t="shared" si="232"/>
        <v>170</v>
      </c>
    </row>
    <row r="3676" spans="2:17" ht="20.25" customHeight="1">
      <c r="B3676" s="10" t="str">
        <f t="shared" si="233"/>
        <v>عينك رويت مذاب402</v>
      </c>
      <c r="C3676" s="10" t="str">
        <f t="shared" si="234"/>
        <v>عينك رويت مذاب1402/11/09402</v>
      </c>
      <c r="D3676" s="10" t="str">
        <f>IFERROR(IF(تحویلی!$E$1="","",IF(NOSA!O3676=تحویلی!$E$1,تحویلی!$E$1&amp;COUNTIF(NOSA!$O$1:O3676,تحویلی!$E$1),"")),"")</f>
        <v/>
      </c>
      <c r="E3676" s="10" t="str">
        <f t="shared" si="235"/>
        <v>27843402</v>
      </c>
      <c r="F3676" s="10" t="str">
        <f>IFERROR(VLOOKUP(I3676,DATABASE!$N:$O,2,FALSE),"")</f>
        <v>عينك رويت مذاب</v>
      </c>
      <c r="G3676" s="3" t="s">
        <v>2972</v>
      </c>
      <c r="H3676" s="4">
        <v>27843</v>
      </c>
      <c r="I3676" s="3" t="s">
        <v>2323</v>
      </c>
      <c r="J3676" s="3" t="s">
        <v>2240</v>
      </c>
      <c r="K3676" s="5">
        <v>1</v>
      </c>
      <c r="L3676" s="3" t="s">
        <v>8</v>
      </c>
      <c r="M3676" s="3" t="s">
        <v>4</v>
      </c>
      <c r="N3676" s="3" t="s">
        <v>2834</v>
      </c>
      <c r="O3676" s="1">
        <v>402</v>
      </c>
      <c r="P3676" s="4">
        <v>0</v>
      </c>
      <c r="Q3676" s="10">
        <f t="shared" si="232"/>
        <v>402</v>
      </c>
    </row>
    <row r="3677" spans="2:17" ht="20.25" customHeight="1">
      <c r="B3677" s="10" t="str">
        <f t="shared" si="233"/>
        <v>دستكش ضد برش سبك847</v>
      </c>
      <c r="C3677" s="10" t="str">
        <f t="shared" si="234"/>
        <v>دستكش ضد برش سبك1402/11/09847</v>
      </c>
      <c r="D3677" s="10" t="str">
        <f>IFERROR(IF(تحویلی!$E$1="","",IF(NOSA!O3677=تحویلی!$E$1,تحویلی!$E$1&amp;COUNTIF(NOSA!$O$1:O3677,تحویلی!$E$1),"")),"")</f>
        <v/>
      </c>
      <c r="E3677" s="10" t="str">
        <f t="shared" si="235"/>
        <v>27846847</v>
      </c>
      <c r="F3677" s="10" t="str">
        <f>IFERROR(VLOOKUP(I3677,DATABASE!$N:$O,2,FALSE),"")</f>
        <v>دستكش ضد برش سبك</v>
      </c>
      <c r="G3677" s="3" t="s">
        <v>2972</v>
      </c>
      <c r="H3677" s="4">
        <v>27846</v>
      </c>
      <c r="I3677" s="3" t="s">
        <v>1442</v>
      </c>
      <c r="J3677" s="3" t="s">
        <v>22</v>
      </c>
      <c r="K3677" s="5">
        <v>1</v>
      </c>
      <c r="L3677" s="3" t="s">
        <v>3</v>
      </c>
      <c r="M3677" s="3" t="s">
        <v>4</v>
      </c>
      <c r="N3677" s="3" t="s">
        <v>2722</v>
      </c>
      <c r="O3677" s="1">
        <v>847</v>
      </c>
      <c r="P3677" s="4">
        <v>1</v>
      </c>
      <c r="Q3677" s="10">
        <f t="shared" si="232"/>
        <v>847</v>
      </c>
    </row>
    <row r="3678" spans="2:17" ht="20.25" customHeight="1">
      <c r="B3678" s="10" t="str">
        <f t="shared" si="233"/>
        <v>كلاه ايمني694</v>
      </c>
      <c r="C3678" s="10" t="str">
        <f t="shared" si="234"/>
        <v>كلاه ايمني1402/11/10694</v>
      </c>
      <c r="D3678" s="10" t="str">
        <f>IFERROR(IF(تحویلی!$E$1="","",IF(NOSA!O3678=تحویلی!$E$1,تحویلی!$E$1&amp;COUNTIF(NOSA!$O$1:O3678,تحویلی!$E$1),"")),"")</f>
        <v/>
      </c>
      <c r="E3678" s="10" t="str">
        <f t="shared" si="235"/>
        <v>27853694</v>
      </c>
      <c r="F3678" s="10" t="str">
        <f>IFERROR(VLOOKUP(I3678,DATABASE!$N:$O,2,FALSE),"")</f>
        <v>كلاه ايمني</v>
      </c>
      <c r="G3678" s="3" t="s">
        <v>2973</v>
      </c>
      <c r="H3678" s="4">
        <v>27853</v>
      </c>
      <c r="I3678" s="3" t="s">
        <v>1476</v>
      </c>
      <c r="J3678" s="3" t="s">
        <v>1647</v>
      </c>
      <c r="K3678" s="5">
        <v>1</v>
      </c>
      <c r="L3678" s="3" t="s">
        <v>8</v>
      </c>
      <c r="M3678" s="3" t="s">
        <v>47</v>
      </c>
      <c r="N3678" s="3" t="s">
        <v>128</v>
      </c>
      <c r="O3678" s="1">
        <v>694</v>
      </c>
      <c r="P3678" s="4">
        <v>0</v>
      </c>
      <c r="Q3678" s="10">
        <f t="shared" si="232"/>
        <v>694</v>
      </c>
    </row>
    <row r="3679" spans="2:17" ht="20.25" customHeight="1">
      <c r="B3679" s="10" t="str">
        <f t="shared" si="233"/>
        <v>عينك كهربايي (روكلاهي)773</v>
      </c>
      <c r="C3679" s="10" t="str">
        <f t="shared" si="234"/>
        <v>عينك كهربايي (روكلاهي)1402/11/10773</v>
      </c>
      <c r="D3679" s="10" t="str">
        <f>IFERROR(IF(تحویلی!$E$1="","",IF(NOSA!O3679=تحویلی!$E$1,تحویلی!$E$1&amp;COUNTIF(NOSA!$O$1:O3679,تحویلی!$E$1),"")),"")</f>
        <v/>
      </c>
      <c r="E3679" s="10" t="str">
        <f t="shared" si="235"/>
        <v>27857773</v>
      </c>
      <c r="F3679" s="10" t="str">
        <f>IFERROR(VLOOKUP(I3679,DATABASE!$N:$O,2,FALSE),"")</f>
        <v>عينك كهربايي (روكلاهي)</v>
      </c>
      <c r="G3679" s="3" t="s">
        <v>2973</v>
      </c>
      <c r="H3679" s="4">
        <v>27857</v>
      </c>
      <c r="I3679" s="3" t="s">
        <v>1560</v>
      </c>
      <c r="J3679" s="3" t="s">
        <v>1561</v>
      </c>
      <c r="K3679" s="5">
        <v>1</v>
      </c>
      <c r="L3679" s="3" t="s">
        <v>8</v>
      </c>
      <c r="M3679" s="3" t="s">
        <v>4</v>
      </c>
      <c r="N3679" s="3" t="s">
        <v>1148</v>
      </c>
      <c r="O3679" s="1">
        <v>773</v>
      </c>
      <c r="P3679" s="4">
        <v>1</v>
      </c>
      <c r="Q3679" s="10">
        <f t="shared" ref="Q3679:Q3742" si="236">VALUE(O3679)</f>
        <v>773</v>
      </c>
    </row>
    <row r="3680" spans="2:17" ht="20.25" customHeight="1">
      <c r="B3680" s="10" t="str">
        <f t="shared" si="233"/>
        <v>دستكش كف مواد سبك760</v>
      </c>
      <c r="C3680" s="10" t="str">
        <f t="shared" si="234"/>
        <v>دستكش كف مواد سبك1402/11/10760</v>
      </c>
      <c r="D3680" s="10" t="str">
        <f>IFERROR(IF(تحویلی!$E$1="","",IF(NOSA!O3680=تحویلی!$E$1,تحویلی!$E$1&amp;COUNTIF(NOSA!$O$1:O3680,تحویلی!$E$1),"")),"")</f>
        <v/>
      </c>
      <c r="E3680" s="10" t="str">
        <f t="shared" si="235"/>
        <v>27858760</v>
      </c>
      <c r="F3680" s="10" t="str">
        <f>IFERROR(VLOOKUP(I3680,DATABASE!$N:$O,2,FALSE),"")</f>
        <v>دستكش كف مواد سبك</v>
      </c>
      <c r="G3680" s="154" t="s">
        <v>2973</v>
      </c>
      <c r="H3680" s="155">
        <v>27858</v>
      </c>
      <c r="I3680" s="154" t="s">
        <v>1456</v>
      </c>
      <c r="J3680" s="154" t="s">
        <v>2</v>
      </c>
      <c r="K3680" s="156">
        <v>1</v>
      </c>
      <c r="L3680" s="154" t="s">
        <v>3</v>
      </c>
      <c r="M3680" s="154" t="s">
        <v>202</v>
      </c>
      <c r="N3680" s="154" t="s">
        <v>1003</v>
      </c>
      <c r="O3680" s="153">
        <v>760</v>
      </c>
      <c r="P3680" s="155">
        <v>0</v>
      </c>
      <c r="Q3680" s="10">
        <f t="shared" si="236"/>
        <v>760</v>
      </c>
    </row>
    <row r="3681" spans="2:17" ht="20.25" customHeight="1">
      <c r="B3681" s="10" t="str">
        <f t="shared" si="233"/>
        <v>بند كفش254</v>
      </c>
      <c r="C3681" s="10" t="str">
        <f t="shared" si="234"/>
        <v>بند كفش1402/11/10254</v>
      </c>
      <c r="D3681" s="10" t="str">
        <f>IFERROR(IF(تحویلی!$E$1="","",IF(NOSA!O3681=تحویلی!$E$1,تحویلی!$E$1&amp;COUNTIF(NOSA!$O$1:O3681,تحویلی!$E$1),"")),"")</f>
        <v/>
      </c>
      <c r="E3681" s="10" t="str">
        <f t="shared" si="235"/>
        <v>27863254</v>
      </c>
      <c r="F3681" s="10" t="str">
        <f>IFERROR(VLOOKUP(I3681,DATABASE!$N:$O,2,FALSE),"")</f>
        <v>بند كفش</v>
      </c>
      <c r="G3681" s="154" t="s">
        <v>2973</v>
      </c>
      <c r="H3681" s="155">
        <v>27863</v>
      </c>
      <c r="I3681" s="154" t="s">
        <v>1462</v>
      </c>
      <c r="J3681" s="154" t="s">
        <v>450</v>
      </c>
      <c r="K3681" s="156">
        <v>1</v>
      </c>
      <c r="L3681" s="154" t="s">
        <v>3</v>
      </c>
      <c r="M3681" s="154" t="s">
        <v>47</v>
      </c>
      <c r="N3681" s="154" t="s">
        <v>279</v>
      </c>
      <c r="O3681" s="153">
        <v>254</v>
      </c>
      <c r="P3681" s="155">
        <v>0</v>
      </c>
      <c r="Q3681" s="10">
        <f t="shared" si="236"/>
        <v>254</v>
      </c>
    </row>
    <row r="3682" spans="2:17" ht="20.25" customHeight="1">
      <c r="B3682" s="10" t="str">
        <f t="shared" si="233"/>
        <v>دستكش استاد كار791</v>
      </c>
      <c r="C3682" s="10" t="str">
        <f t="shared" si="234"/>
        <v>دستكش استاد كار1402/11/10791</v>
      </c>
      <c r="D3682" s="10" t="str">
        <f>IFERROR(IF(تحویلی!$E$1="","",IF(NOSA!O3682=تحویلی!$E$1,تحویلی!$E$1&amp;COUNTIF(NOSA!$O$1:O3682,تحویلی!$E$1),"")),"")</f>
        <v/>
      </c>
      <c r="E3682" s="10" t="str">
        <f t="shared" si="235"/>
        <v>27865791</v>
      </c>
      <c r="F3682" s="10" t="str">
        <f>IFERROR(VLOOKUP(I3682,DATABASE!$N:$O,2,FALSE),"")</f>
        <v>دستكش استاد كار</v>
      </c>
      <c r="G3682" s="154" t="s">
        <v>2973</v>
      </c>
      <c r="H3682" s="155">
        <v>27865</v>
      </c>
      <c r="I3682" s="154" t="s">
        <v>1543</v>
      </c>
      <c r="J3682" s="154" t="s">
        <v>255</v>
      </c>
      <c r="K3682" s="156">
        <v>1</v>
      </c>
      <c r="L3682" s="154" t="s">
        <v>3</v>
      </c>
      <c r="M3682" s="154" t="s">
        <v>9</v>
      </c>
      <c r="N3682" s="154" t="s">
        <v>1333</v>
      </c>
      <c r="O3682" s="153">
        <v>791</v>
      </c>
      <c r="P3682" s="155">
        <v>0</v>
      </c>
      <c r="Q3682" s="10">
        <f t="shared" si="236"/>
        <v>791</v>
      </c>
    </row>
    <row r="3683" spans="2:17" ht="20.25" customHeight="1">
      <c r="B3683" s="10" t="e">
        <f t="shared" si="233"/>
        <v>#REF!</v>
      </c>
      <c r="C3683" s="10" t="str">
        <f t="shared" si="234"/>
        <v>دستكش كف مواد سبك1402/11/10791</v>
      </c>
      <c r="D3683" s="10" t="str">
        <f>IFERROR(IF(تحویلی!$E$1="","",IF(NOSA!O3683=تحویلی!$E$1,تحویلی!$E$1&amp;COUNTIF(NOSA!$O$1:O3683,تحویلی!$E$1),"")),"")</f>
        <v/>
      </c>
      <c r="E3683" s="10" t="str">
        <f t="shared" si="235"/>
        <v>27865791</v>
      </c>
      <c r="F3683" s="10" t="str">
        <f>IFERROR(VLOOKUP(I3683,DATABASE!$N:$O,2,FALSE),"")</f>
        <v>دستكش كف مواد سبك</v>
      </c>
      <c r="G3683" s="154" t="s">
        <v>2973</v>
      </c>
      <c r="H3683" s="155">
        <v>27865</v>
      </c>
      <c r="I3683" s="154" t="s">
        <v>1456</v>
      </c>
      <c r="J3683" s="154" t="s">
        <v>2</v>
      </c>
      <c r="K3683" s="156">
        <v>2</v>
      </c>
      <c r="L3683" s="154" t="s">
        <v>3</v>
      </c>
      <c r="M3683" s="154" t="s">
        <v>9</v>
      </c>
      <c r="N3683" s="154" t="s">
        <v>1333</v>
      </c>
      <c r="O3683" s="153">
        <v>791</v>
      </c>
      <c r="P3683" s="155">
        <v>0</v>
      </c>
      <c r="Q3683" s="10" t="e">
        <f>VALUE(#REF!)</f>
        <v>#REF!</v>
      </c>
    </row>
    <row r="3684" spans="2:17" ht="20.25" customHeight="1">
      <c r="B3684" s="10" t="e">
        <f t="shared" si="233"/>
        <v>#REF!</v>
      </c>
      <c r="C3684" s="10" t="str">
        <f t="shared" si="234"/>
        <v>ماسك N95) FFP2 )1402/11/10608</v>
      </c>
      <c r="D3684" s="10" t="str">
        <f>IFERROR(IF(تحویلی!$E$1="","",IF(NOSA!O3684=تحویلی!$E$1,تحویلی!$E$1&amp;COUNTIF(NOSA!$O$1:O3684,تحویلی!$E$1),"")),"")</f>
        <v/>
      </c>
      <c r="E3684" s="10" t="str">
        <f t="shared" si="235"/>
        <v>27867608</v>
      </c>
      <c r="F3684" s="10" t="str">
        <f>IFERROR(VLOOKUP(I3684,DATABASE!$N:$O,2,FALSE),"")</f>
        <v>ماسك N95) FFP2 )</v>
      </c>
      <c r="G3684" s="154" t="s">
        <v>2973</v>
      </c>
      <c r="H3684" s="155">
        <v>27867</v>
      </c>
      <c r="I3684" s="154" t="s">
        <v>1469</v>
      </c>
      <c r="J3684" s="154" t="s">
        <v>256</v>
      </c>
      <c r="K3684" s="156">
        <v>600</v>
      </c>
      <c r="L3684" s="154" t="s">
        <v>8</v>
      </c>
      <c r="M3684" s="154" t="s">
        <v>63</v>
      </c>
      <c r="N3684" s="154" t="s">
        <v>187</v>
      </c>
      <c r="O3684" s="153">
        <v>608</v>
      </c>
      <c r="P3684" s="155">
        <v>0</v>
      </c>
      <c r="Q3684" s="10" t="e">
        <f>VALUE(#REF!)</f>
        <v>#REF!</v>
      </c>
    </row>
    <row r="3685" spans="2:17" ht="20.25" customHeight="1">
      <c r="B3685" s="10" t="str">
        <f t="shared" si="233"/>
        <v>دستكش كف مواد سبك849</v>
      </c>
      <c r="C3685" s="10" t="str">
        <f t="shared" si="234"/>
        <v>دستكش كف مواد سبك1402/11/10849</v>
      </c>
      <c r="D3685" s="10" t="str">
        <f>IFERROR(IF(تحویلی!$E$1="","",IF(NOSA!O3685=تحویلی!$E$1,تحویلی!$E$1&amp;COUNTIF(NOSA!$O$1:O3685,تحویلی!$E$1),"")),"")</f>
        <v/>
      </c>
      <c r="E3685" s="10" t="str">
        <f t="shared" si="235"/>
        <v>27876849</v>
      </c>
      <c r="F3685" s="10" t="str">
        <f>IFERROR(VLOOKUP(I3685,DATABASE!$N:$O,2,FALSE),"")</f>
        <v>دستكش كف مواد سبك</v>
      </c>
      <c r="G3685" s="154" t="s">
        <v>2973</v>
      </c>
      <c r="H3685" s="155">
        <v>27876</v>
      </c>
      <c r="I3685" s="154" t="s">
        <v>1456</v>
      </c>
      <c r="J3685" s="154" t="s">
        <v>2</v>
      </c>
      <c r="K3685" s="156">
        <v>1</v>
      </c>
      <c r="L3685" s="154" t="s">
        <v>3</v>
      </c>
      <c r="M3685" s="154" t="s">
        <v>19</v>
      </c>
      <c r="N3685" s="154" t="s">
        <v>968</v>
      </c>
      <c r="O3685" s="153">
        <v>849</v>
      </c>
      <c r="P3685" s="155">
        <v>0</v>
      </c>
      <c r="Q3685" s="10">
        <f t="shared" si="236"/>
        <v>849</v>
      </c>
    </row>
    <row r="3686" spans="2:17" ht="20.25" customHeight="1">
      <c r="B3686" s="10" t="str">
        <f t="shared" si="233"/>
        <v>دستكش ضد برش سبك791</v>
      </c>
      <c r="C3686" s="10" t="str">
        <f t="shared" si="234"/>
        <v>دستكش ضد برش سبك1402/11/10360</v>
      </c>
      <c r="D3686" s="10" t="str">
        <f>IFERROR(IF(تحویلی!$E$1="","",IF(NOSA!O3686=تحویلی!$E$1,تحویلی!$E$1&amp;COUNTIF(NOSA!$O$1:O3686,تحویلی!$E$1),"")),"")</f>
        <v/>
      </c>
      <c r="E3686" s="10" t="str">
        <f t="shared" si="235"/>
        <v>27877360</v>
      </c>
      <c r="F3686" s="10" t="str">
        <f>IFERROR(VLOOKUP(I3686,DATABASE!$N:$O,2,FALSE),"")</f>
        <v>دستكش ضد برش سبك</v>
      </c>
      <c r="G3686" s="154" t="s">
        <v>2973</v>
      </c>
      <c r="H3686" s="155">
        <v>27877</v>
      </c>
      <c r="I3686" s="154" t="s">
        <v>1442</v>
      </c>
      <c r="J3686" s="154" t="s">
        <v>22</v>
      </c>
      <c r="K3686" s="156">
        <v>1</v>
      </c>
      <c r="L3686" s="154" t="s">
        <v>3</v>
      </c>
      <c r="M3686" s="154" t="s">
        <v>202</v>
      </c>
      <c r="N3686" s="154" t="s">
        <v>360</v>
      </c>
      <c r="O3686" s="153">
        <v>360</v>
      </c>
      <c r="P3686" s="155">
        <v>0</v>
      </c>
      <c r="Q3686" s="10">
        <f>VALUE(O3683)</f>
        <v>791</v>
      </c>
    </row>
    <row r="3687" spans="2:17" ht="20.25" customHeight="1">
      <c r="B3687" s="10" t="str">
        <f t="shared" si="233"/>
        <v>دستكش استاد كار608</v>
      </c>
      <c r="C3687" s="10" t="str">
        <f t="shared" si="234"/>
        <v>دستكش استاد كار1402/11/10711</v>
      </c>
      <c r="D3687" s="10" t="str">
        <f>IFERROR(IF(تحویلی!$E$1="","",IF(NOSA!O3687=تحویلی!$E$1,تحویلی!$E$1&amp;COUNTIF(NOSA!$O$1:O3687,تحویلی!$E$1),"")),"")</f>
        <v/>
      </c>
      <c r="E3687" s="10" t="str">
        <f t="shared" si="235"/>
        <v>27883711</v>
      </c>
      <c r="F3687" s="10" t="str">
        <f>IFERROR(VLOOKUP(I3687,DATABASE!$N:$O,2,FALSE),"")</f>
        <v>دستكش استاد كار</v>
      </c>
      <c r="G3687" s="154" t="s">
        <v>2973</v>
      </c>
      <c r="H3687" s="155">
        <v>27883</v>
      </c>
      <c r="I3687" s="154" t="s">
        <v>1543</v>
      </c>
      <c r="J3687" s="154" t="s">
        <v>255</v>
      </c>
      <c r="K3687" s="156">
        <v>1</v>
      </c>
      <c r="L3687" s="154" t="s">
        <v>3</v>
      </c>
      <c r="M3687" s="154" t="s">
        <v>202</v>
      </c>
      <c r="N3687" s="154" t="s">
        <v>603</v>
      </c>
      <c r="O3687" s="153">
        <v>711</v>
      </c>
      <c r="P3687" s="155">
        <v>0</v>
      </c>
      <c r="Q3687" s="10">
        <f>VALUE(O3684)</f>
        <v>608</v>
      </c>
    </row>
    <row r="3688" spans="2:17" ht="20.25" customHeight="1">
      <c r="B3688" s="10" t="str">
        <f t="shared" si="233"/>
        <v>دستكش ضد برش سبك706</v>
      </c>
      <c r="C3688" s="10" t="str">
        <f t="shared" si="234"/>
        <v>دستكش ضد برش سبك1402/11/10706</v>
      </c>
      <c r="D3688" s="10" t="str">
        <f>IFERROR(IF(تحویلی!$E$1="","",IF(NOSA!O3688=تحویلی!$E$1,تحویلی!$E$1&amp;COUNTIF(NOSA!$O$1:O3688,تحویلی!$E$1),"")),"")</f>
        <v/>
      </c>
      <c r="E3688" s="10" t="str">
        <f t="shared" si="235"/>
        <v>27888706</v>
      </c>
      <c r="F3688" s="10" t="str">
        <f>IFERROR(VLOOKUP(I3688,DATABASE!$N:$O,2,FALSE),"")</f>
        <v>دستكش ضد برش سبك</v>
      </c>
      <c r="G3688" s="3" t="s">
        <v>2973</v>
      </c>
      <c r="H3688" s="4">
        <v>27888</v>
      </c>
      <c r="I3688" s="3" t="s">
        <v>1442</v>
      </c>
      <c r="J3688" s="3" t="s">
        <v>22</v>
      </c>
      <c r="K3688" s="5">
        <v>1</v>
      </c>
      <c r="L3688" s="3" t="s">
        <v>3</v>
      </c>
      <c r="M3688" s="3" t="s">
        <v>40</v>
      </c>
      <c r="N3688" s="3" t="s">
        <v>177</v>
      </c>
      <c r="O3688" s="1">
        <v>706</v>
      </c>
      <c r="P3688" s="4">
        <v>1</v>
      </c>
      <c r="Q3688" s="10">
        <f t="shared" si="236"/>
        <v>706</v>
      </c>
    </row>
    <row r="3689" spans="2:17" ht="20.25" customHeight="1">
      <c r="B3689" s="10" t="str">
        <f t="shared" si="233"/>
        <v>دستكش ضد برش سبك624</v>
      </c>
      <c r="C3689" s="10" t="str">
        <f t="shared" si="234"/>
        <v>دستكش ضد برش سبك1402/11/10624</v>
      </c>
      <c r="D3689" s="10" t="str">
        <f>IFERROR(IF(تحویلی!$E$1="","",IF(NOSA!O3689=تحویلی!$E$1,تحویلی!$E$1&amp;COUNTIF(NOSA!$O$1:O3689,تحویلی!$E$1),"")),"")</f>
        <v/>
      </c>
      <c r="E3689" s="10" t="str">
        <f t="shared" si="235"/>
        <v>27890624</v>
      </c>
      <c r="F3689" s="10" t="str">
        <f>IFERROR(VLOOKUP(I3689,DATABASE!$N:$O,2,FALSE),"")</f>
        <v>دستكش ضد برش سبك</v>
      </c>
      <c r="G3689" s="3" t="s">
        <v>2973</v>
      </c>
      <c r="H3689" s="4">
        <v>27890</v>
      </c>
      <c r="I3689" s="3" t="s">
        <v>1442</v>
      </c>
      <c r="J3689" s="3" t="s">
        <v>22</v>
      </c>
      <c r="K3689" s="5">
        <v>1</v>
      </c>
      <c r="L3689" s="3" t="s">
        <v>3</v>
      </c>
      <c r="M3689" s="3" t="s">
        <v>25</v>
      </c>
      <c r="N3689" s="3" t="s">
        <v>226</v>
      </c>
      <c r="O3689" s="1">
        <v>624</v>
      </c>
      <c r="P3689" s="4">
        <v>0</v>
      </c>
      <c r="Q3689" s="10">
        <f t="shared" si="236"/>
        <v>624</v>
      </c>
    </row>
    <row r="3690" spans="2:17" ht="20.25" customHeight="1">
      <c r="B3690" s="10" t="str">
        <f t="shared" si="233"/>
        <v>دستكش ساق بلند نسوز624</v>
      </c>
      <c r="C3690" s="10" t="str">
        <f t="shared" si="234"/>
        <v>دستكش ساق بلند نسوز1402/11/10624</v>
      </c>
      <c r="D3690" s="10" t="str">
        <f>IFERROR(IF(تحویلی!$E$1="","",IF(NOSA!O3690=تحویلی!$E$1,تحویلی!$E$1&amp;COUNTIF(NOSA!$O$1:O3690,تحویلی!$E$1),"")),"")</f>
        <v/>
      </c>
      <c r="E3690" s="10" t="str">
        <f t="shared" si="235"/>
        <v>27890624</v>
      </c>
      <c r="F3690" s="10" t="str">
        <f>IFERROR(VLOOKUP(I3690,DATABASE!$N:$O,2,FALSE),"")</f>
        <v>دستكش ساق بلند نسوز</v>
      </c>
      <c r="G3690" s="3" t="s">
        <v>2973</v>
      </c>
      <c r="H3690" s="4">
        <v>27890</v>
      </c>
      <c r="I3690" s="3" t="s">
        <v>1461</v>
      </c>
      <c r="J3690" s="3" t="s">
        <v>34</v>
      </c>
      <c r="K3690" s="5">
        <v>1</v>
      </c>
      <c r="L3690" s="3" t="s">
        <v>3</v>
      </c>
      <c r="M3690" s="3" t="s">
        <v>25</v>
      </c>
      <c r="N3690" s="3" t="s">
        <v>226</v>
      </c>
      <c r="O3690" s="1">
        <v>624</v>
      </c>
      <c r="P3690" s="4">
        <v>0</v>
      </c>
      <c r="Q3690" s="10">
        <f t="shared" si="236"/>
        <v>624</v>
      </c>
    </row>
    <row r="3691" spans="2:17" ht="20.25" customHeight="1">
      <c r="B3691" s="10" t="str">
        <f t="shared" si="233"/>
        <v>624</v>
      </c>
      <c r="C3691" s="10" t="str">
        <f t="shared" si="234"/>
        <v>1402/11/10624</v>
      </c>
      <c r="D3691" s="10" t="str">
        <f>IFERROR(IF(تحویلی!$E$1="","",IF(NOSA!O3691=تحویلی!$E$1,تحویلی!$E$1&amp;COUNTIF(NOSA!$O$1:O3691,تحویلی!$E$1),"")),"")</f>
        <v/>
      </c>
      <c r="E3691" s="10" t="str">
        <f t="shared" si="235"/>
        <v>27890624</v>
      </c>
      <c r="F3691" s="10" t="str">
        <f>IFERROR(VLOOKUP(I3691,DATABASE!$N:$O,2,FALSE),"")</f>
        <v/>
      </c>
      <c r="G3691" s="3" t="s">
        <v>2973</v>
      </c>
      <c r="H3691" s="4">
        <v>27890</v>
      </c>
      <c r="I3691" s="3" t="s">
        <v>2699</v>
      </c>
      <c r="J3691" s="3" t="s">
        <v>7</v>
      </c>
      <c r="K3691" s="5">
        <v>1</v>
      </c>
      <c r="L3691" s="3" t="s">
        <v>8</v>
      </c>
      <c r="M3691" s="3" t="s">
        <v>25</v>
      </c>
      <c r="N3691" s="3" t="s">
        <v>226</v>
      </c>
      <c r="O3691" s="1">
        <v>624</v>
      </c>
      <c r="P3691" s="4">
        <v>0</v>
      </c>
      <c r="Q3691" s="10">
        <f t="shared" si="236"/>
        <v>624</v>
      </c>
    </row>
    <row r="3692" spans="2:17" ht="20.25" customHeight="1">
      <c r="B3692" s="10" t="str">
        <f t="shared" si="233"/>
        <v>دستكش ضد برش سبك66</v>
      </c>
      <c r="C3692" s="10" t="str">
        <f t="shared" si="234"/>
        <v>دستكش ضد برش سبك1402/11/1066</v>
      </c>
      <c r="D3692" s="10" t="str">
        <f>IFERROR(IF(تحویلی!$E$1="","",IF(NOSA!O3692=تحویلی!$E$1,تحویلی!$E$1&amp;COUNTIF(NOSA!$O$1:O3692,تحویلی!$E$1),"")),"")</f>
        <v/>
      </c>
      <c r="E3692" s="10" t="str">
        <f t="shared" si="235"/>
        <v>2789266</v>
      </c>
      <c r="F3692" s="10" t="str">
        <f>IFERROR(VLOOKUP(I3692,DATABASE!$N:$O,2,FALSE),"")</f>
        <v>دستكش ضد برش سبك</v>
      </c>
      <c r="G3692" s="3" t="s">
        <v>2973</v>
      </c>
      <c r="H3692" s="4">
        <v>27892</v>
      </c>
      <c r="I3692" s="3" t="s">
        <v>1442</v>
      </c>
      <c r="J3692" s="3" t="s">
        <v>22</v>
      </c>
      <c r="K3692" s="5">
        <v>1</v>
      </c>
      <c r="L3692" s="3" t="s">
        <v>3</v>
      </c>
      <c r="M3692" s="3" t="s">
        <v>40</v>
      </c>
      <c r="N3692" s="3" t="s">
        <v>469</v>
      </c>
      <c r="O3692" s="1">
        <v>66</v>
      </c>
      <c r="P3692" s="4">
        <v>1</v>
      </c>
      <c r="Q3692" s="10">
        <f t="shared" si="236"/>
        <v>66</v>
      </c>
    </row>
    <row r="3693" spans="2:17" ht="20.25" customHeight="1">
      <c r="B3693" s="10" t="str">
        <f t="shared" si="233"/>
        <v>لباس كار ديرسوز(بلوز و شلوار)862</v>
      </c>
      <c r="C3693" s="10" t="str">
        <f t="shared" si="234"/>
        <v>لباس كار ديرسوز(بلوز و شلوار)1402/11/10862</v>
      </c>
      <c r="D3693" s="10" t="str">
        <f>IFERROR(IF(تحویلی!$E$1="","",IF(NOSA!O3693=تحویلی!$E$1,تحویلی!$E$1&amp;COUNTIF(NOSA!$O$1:O3693,تحویلی!$E$1),"")),"")</f>
        <v/>
      </c>
      <c r="E3693" s="10" t="str">
        <f t="shared" si="235"/>
        <v>27894862</v>
      </c>
      <c r="F3693" s="10" t="str">
        <f>IFERROR(VLOOKUP(I3693,DATABASE!$N:$O,2,FALSE),"")</f>
        <v>لباس كار ديرسوز(بلوز و شلوار)</v>
      </c>
      <c r="G3693" s="3" t="s">
        <v>2973</v>
      </c>
      <c r="H3693" s="4">
        <v>27894</v>
      </c>
      <c r="I3693" s="3" t="s">
        <v>1629</v>
      </c>
      <c r="J3693" s="3" t="s">
        <v>1630</v>
      </c>
      <c r="K3693" s="5">
        <v>1</v>
      </c>
      <c r="L3693" s="3" t="s">
        <v>28</v>
      </c>
      <c r="M3693" s="3" t="s">
        <v>47</v>
      </c>
      <c r="N3693" s="3" t="s">
        <v>2892</v>
      </c>
      <c r="O3693" s="1">
        <v>862</v>
      </c>
      <c r="P3693" s="4">
        <v>0</v>
      </c>
      <c r="Q3693" s="10">
        <f t="shared" si="236"/>
        <v>862</v>
      </c>
    </row>
    <row r="3694" spans="2:17" ht="20.25" customHeight="1">
      <c r="B3694" s="10" t="str">
        <f t="shared" si="233"/>
        <v>دستكش ضد برش سبك845</v>
      </c>
      <c r="C3694" s="10" t="str">
        <f t="shared" si="234"/>
        <v>دستكش ضد برش سبك1402/11/10845</v>
      </c>
      <c r="D3694" s="10" t="str">
        <f>IFERROR(IF(تحویلی!$E$1="","",IF(NOSA!O3694=تحویلی!$E$1,تحویلی!$E$1&amp;COUNTIF(NOSA!$O$1:O3694,تحویلی!$E$1),"")),"")</f>
        <v/>
      </c>
      <c r="E3694" s="10" t="str">
        <f t="shared" si="235"/>
        <v>27898845</v>
      </c>
      <c r="F3694" s="10" t="str">
        <f>IFERROR(VLOOKUP(I3694,DATABASE!$N:$O,2,FALSE),"")</f>
        <v>دستكش ضد برش سبك</v>
      </c>
      <c r="G3694" s="3" t="s">
        <v>2973</v>
      </c>
      <c r="H3694" s="4">
        <v>27898</v>
      </c>
      <c r="I3694" s="3" t="s">
        <v>1442</v>
      </c>
      <c r="J3694" s="3" t="s">
        <v>22</v>
      </c>
      <c r="K3694" s="5">
        <v>1</v>
      </c>
      <c r="L3694" s="3" t="s">
        <v>3</v>
      </c>
      <c r="M3694" s="3" t="s">
        <v>47</v>
      </c>
      <c r="N3694" s="3" t="s">
        <v>2701</v>
      </c>
      <c r="O3694" s="1">
        <v>845</v>
      </c>
      <c r="P3694" s="4">
        <v>1</v>
      </c>
      <c r="Q3694" s="10">
        <f t="shared" si="236"/>
        <v>845</v>
      </c>
    </row>
    <row r="3695" spans="2:17" ht="20.25" customHeight="1">
      <c r="B3695" s="10" t="str">
        <f t="shared" si="233"/>
        <v>دستكش كف مواد سبك840</v>
      </c>
      <c r="C3695" s="10" t="str">
        <f t="shared" si="234"/>
        <v>دستكش كف مواد سبك1402/11/11840</v>
      </c>
      <c r="D3695" s="10" t="str">
        <f>IFERROR(IF(تحویلی!$E$1="","",IF(NOSA!O3695=تحویلی!$E$1,تحویلی!$E$1&amp;COUNTIF(NOSA!$O$1:O3695,تحویلی!$E$1),"")),"")</f>
        <v/>
      </c>
      <c r="E3695" s="10" t="str">
        <f t="shared" si="235"/>
        <v>27903840</v>
      </c>
      <c r="F3695" s="10" t="str">
        <f>IFERROR(VLOOKUP(I3695,DATABASE!$N:$O,2,FALSE),"")</f>
        <v>دستكش كف مواد سبك</v>
      </c>
      <c r="G3695" s="3" t="s">
        <v>2974</v>
      </c>
      <c r="H3695" s="4">
        <v>27903</v>
      </c>
      <c r="I3695" s="3" t="s">
        <v>1456</v>
      </c>
      <c r="J3695" s="3" t="s">
        <v>2</v>
      </c>
      <c r="K3695" s="5">
        <v>1</v>
      </c>
      <c r="L3695" s="3" t="s">
        <v>3</v>
      </c>
      <c r="M3695" s="3" t="s">
        <v>47</v>
      </c>
      <c r="N3695" s="3" t="s">
        <v>2684</v>
      </c>
      <c r="O3695" s="1">
        <v>840</v>
      </c>
      <c r="P3695" s="4">
        <v>1</v>
      </c>
      <c r="Q3695" s="10">
        <f t="shared" si="236"/>
        <v>840</v>
      </c>
    </row>
    <row r="3696" spans="2:17" ht="20.25" customHeight="1">
      <c r="B3696" s="10" t="str">
        <f t="shared" si="233"/>
        <v>دستكش ضد برش سبك836</v>
      </c>
      <c r="C3696" s="10" t="str">
        <f t="shared" si="234"/>
        <v>دستكش ضد برش سبك1402/11/11836</v>
      </c>
      <c r="D3696" s="10" t="str">
        <f>IFERROR(IF(تحویلی!$E$1="","",IF(NOSA!O3696=تحویلی!$E$1,تحویلی!$E$1&amp;COUNTIF(NOSA!$O$1:O3696,تحویلی!$E$1),"")),"")</f>
        <v/>
      </c>
      <c r="E3696" s="10" t="str">
        <f t="shared" si="235"/>
        <v>27904836</v>
      </c>
      <c r="F3696" s="10" t="str">
        <f>IFERROR(VLOOKUP(I3696,DATABASE!$N:$O,2,FALSE),"")</f>
        <v>دستكش ضد برش سبك</v>
      </c>
      <c r="G3696" s="3" t="s">
        <v>2974</v>
      </c>
      <c r="H3696" s="4">
        <v>27904</v>
      </c>
      <c r="I3696" s="3" t="s">
        <v>1442</v>
      </c>
      <c r="J3696" s="3" t="s">
        <v>22</v>
      </c>
      <c r="K3696" s="5">
        <v>1</v>
      </c>
      <c r="L3696" s="3" t="s">
        <v>3</v>
      </c>
      <c r="M3696" s="3" t="s">
        <v>40</v>
      </c>
      <c r="N3696" s="3" t="s">
        <v>2678</v>
      </c>
      <c r="O3696" s="1">
        <v>836</v>
      </c>
      <c r="P3696" s="4">
        <v>1</v>
      </c>
      <c r="Q3696" s="10">
        <f t="shared" si="236"/>
        <v>836</v>
      </c>
    </row>
    <row r="3697" spans="2:17" ht="20.25" customHeight="1">
      <c r="B3697" s="10" t="str">
        <f t="shared" si="233"/>
        <v>دستكش ضد برش سبك855</v>
      </c>
      <c r="C3697" s="10" t="str">
        <f t="shared" si="234"/>
        <v>دستكش ضد برش سبك1402/11/11855</v>
      </c>
      <c r="D3697" s="10" t="str">
        <f>IFERROR(IF(تحویلی!$E$1="","",IF(NOSA!O3697=تحویلی!$E$1,تحویلی!$E$1&amp;COUNTIF(NOSA!$O$1:O3697,تحویلی!$E$1),"")),"")</f>
        <v/>
      </c>
      <c r="E3697" s="10" t="str">
        <f t="shared" si="235"/>
        <v>27905855</v>
      </c>
      <c r="F3697" s="10" t="str">
        <f>IFERROR(VLOOKUP(I3697,DATABASE!$N:$O,2,FALSE),"")</f>
        <v>دستكش ضد برش سبك</v>
      </c>
      <c r="G3697" s="3" t="s">
        <v>2974</v>
      </c>
      <c r="H3697" s="4">
        <v>27905</v>
      </c>
      <c r="I3697" s="3" t="s">
        <v>1442</v>
      </c>
      <c r="J3697" s="3" t="s">
        <v>22</v>
      </c>
      <c r="K3697" s="5">
        <v>1</v>
      </c>
      <c r="L3697" s="3" t="s">
        <v>3</v>
      </c>
      <c r="M3697" s="3" t="s">
        <v>40</v>
      </c>
      <c r="N3697" s="3" t="s">
        <v>2792</v>
      </c>
      <c r="O3697" s="1">
        <v>855</v>
      </c>
      <c r="P3697" s="4">
        <v>1</v>
      </c>
      <c r="Q3697" s="10">
        <f t="shared" si="236"/>
        <v>855</v>
      </c>
    </row>
    <row r="3698" spans="2:17" ht="20.25" customHeight="1">
      <c r="B3698" s="10" t="str">
        <f t="shared" si="233"/>
        <v>دستكش كف مواد سبك856</v>
      </c>
      <c r="C3698" s="10" t="str">
        <f t="shared" si="234"/>
        <v>دستكش كف مواد سبك1402/11/11856</v>
      </c>
      <c r="D3698" s="10" t="str">
        <f>IFERROR(IF(تحویلی!$E$1="","",IF(NOSA!O3698=تحویلی!$E$1,تحویلی!$E$1&amp;COUNTIF(NOSA!$O$1:O3698,تحویلی!$E$1),"")),"")</f>
        <v/>
      </c>
      <c r="E3698" s="10" t="str">
        <f t="shared" si="235"/>
        <v>27907856</v>
      </c>
      <c r="F3698" s="10" t="str">
        <f>IFERROR(VLOOKUP(I3698,DATABASE!$N:$O,2,FALSE),"")</f>
        <v>دستكش كف مواد سبك</v>
      </c>
      <c r="G3698" s="3" t="s">
        <v>2974</v>
      </c>
      <c r="H3698" s="4">
        <v>27907</v>
      </c>
      <c r="I3698" s="3" t="s">
        <v>1456</v>
      </c>
      <c r="J3698" s="3" t="s">
        <v>2</v>
      </c>
      <c r="K3698" s="5">
        <v>1</v>
      </c>
      <c r="L3698" s="3" t="s">
        <v>3</v>
      </c>
      <c r="M3698" s="3" t="s">
        <v>47</v>
      </c>
      <c r="N3698" s="3" t="s">
        <v>2793</v>
      </c>
      <c r="O3698" s="1">
        <v>856</v>
      </c>
      <c r="P3698" s="4">
        <v>1</v>
      </c>
      <c r="Q3698" s="10">
        <f t="shared" si="236"/>
        <v>856</v>
      </c>
    </row>
    <row r="3699" spans="2:17" ht="20.25" customHeight="1">
      <c r="B3699" s="10" t="str">
        <f t="shared" si="233"/>
        <v>دستكش ضد برش سبك739</v>
      </c>
      <c r="C3699" s="10" t="str">
        <f t="shared" si="234"/>
        <v>دستكش ضد برش سبك1402/11/11739</v>
      </c>
      <c r="D3699" s="10" t="str">
        <f>IFERROR(IF(تحویلی!$E$1="","",IF(NOSA!O3699=تحویلی!$E$1,تحویلی!$E$1&amp;COUNTIF(NOSA!$O$1:O3699,تحویلی!$E$1),"")),"")</f>
        <v/>
      </c>
      <c r="E3699" s="10" t="str">
        <f t="shared" si="235"/>
        <v>27912739</v>
      </c>
      <c r="F3699" s="10" t="str">
        <f>IFERROR(VLOOKUP(I3699,DATABASE!$N:$O,2,FALSE),"")</f>
        <v>دستكش ضد برش سبك</v>
      </c>
      <c r="G3699" s="3" t="s">
        <v>2974</v>
      </c>
      <c r="H3699" s="4">
        <v>27912</v>
      </c>
      <c r="I3699" s="3" t="s">
        <v>1442</v>
      </c>
      <c r="J3699" s="3" t="s">
        <v>22</v>
      </c>
      <c r="K3699" s="5">
        <v>1</v>
      </c>
      <c r="L3699" s="3" t="s">
        <v>3</v>
      </c>
      <c r="M3699" s="3" t="s">
        <v>47</v>
      </c>
      <c r="N3699" s="3" t="s">
        <v>1005</v>
      </c>
      <c r="O3699" s="1">
        <v>739</v>
      </c>
      <c r="P3699" s="4">
        <v>1</v>
      </c>
      <c r="Q3699" s="10">
        <f t="shared" si="236"/>
        <v>739</v>
      </c>
    </row>
    <row r="3700" spans="2:17" ht="20.25" customHeight="1">
      <c r="B3700" s="10" t="str">
        <f t="shared" si="233"/>
        <v>دستكش كف مواد سبك383</v>
      </c>
      <c r="C3700" s="10" t="str">
        <f t="shared" si="234"/>
        <v>دستكش كف مواد سبك1402/11/11383</v>
      </c>
      <c r="D3700" s="10" t="str">
        <f>IFERROR(IF(تحویلی!$E$1="","",IF(NOSA!O3700=تحویلی!$E$1,تحویلی!$E$1&amp;COUNTIF(NOSA!$O$1:O3700,تحویلی!$E$1),"")),"")</f>
        <v/>
      </c>
      <c r="E3700" s="10" t="str">
        <f t="shared" si="235"/>
        <v>27915383</v>
      </c>
      <c r="F3700" s="10" t="str">
        <f>IFERROR(VLOOKUP(I3700,DATABASE!$N:$O,2,FALSE),"")</f>
        <v>دستكش كف مواد سبك</v>
      </c>
      <c r="G3700" s="3" t="s">
        <v>2974</v>
      </c>
      <c r="H3700" s="4">
        <v>27915</v>
      </c>
      <c r="I3700" s="3" t="s">
        <v>1456</v>
      </c>
      <c r="J3700" s="3" t="s">
        <v>2</v>
      </c>
      <c r="K3700" s="5">
        <v>1</v>
      </c>
      <c r="L3700" s="3" t="s">
        <v>3</v>
      </c>
      <c r="M3700" s="3" t="s">
        <v>47</v>
      </c>
      <c r="N3700" s="3" t="s">
        <v>701</v>
      </c>
      <c r="O3700" s="1">
        <v>383</v>
      </c>
      <c r="P3700" s="4">
        <v>1</v>
      </c>
      <c r="Q3700" s="10">
        <f t="shared" si="236"/>
        <v>383</v>
      </c>
    </row>
    <row r="3701" spans="2:17" ht="20.25" customHeight="1">
      <c r="B3701" s="10" t="str">
        <f t="shared" si="233"/>
        <v>دستكش ضد برش سبك851</v>
      </c>
      <c r="C3701" s="10" t="str">
        <f t="shared" si="234"/>
        <v>دستكش ضد برش سبك1402/11/11851</v>
      </c>
      <c r="D3701" s="10" t="str">
        <f>IFERROR(IF(تحویلی!$E$1="","",IF(NOSA!O3701=تحویلی!$E$1,تحویلی!$E$1&amp;COUNTIF(NOSA!$O$1:O3701,تحویلی!$E$1),"")),"")</f>
        <v/>
      </c>
      <c r="E3701" s="10" t="str">
        <f t="shared" si="235"/>
        <v>27918851</v>
      </c>
      <c r="F3701" s="10" t="str">
        <f>IFERROR(VLOOKUP(I3701,DATABASE!$N:$O,2,FALSE),"")</f>
        <v>دستكش ضد برش سبك</v>
      </c>
      <c r="G3701" s="3" t="s">
        <v>2974</v>
      </c>
      <c r="H3701" s="4">
        <v>27918</v>
      </c>
      <c r="I3701" s="3" t="s">
        <v>1442</v>
      </c>
      <c r="J3701" s="3" t="s">
        <v>22</v>
      </c>
      <c r="K3701" s="5">
        <v>1</v>
      </c>
      <c r="L3701" s="3" t="s">
        <v>3</v>
      </c>
      <c r="M3701" s="3" t="s">
        <v>47</v>
      </c>
      <c r="N3701" s="3" t="s">
        <v>2761</v>
      </c>
      <c r="O3701" s="1">
        <v>851</v>
      </c>
      <c r="P3701" s="4">
        <v>1</v>
      </c>
      <c r="Q3701" s="10">
        <f t="shared" si="236"/>
        <v>851</v>
      </c>
    </row>
    <row r="3702" spans="2:17" ht="20.25" customHeight="1">
      <c r="B3702" s="10" t="str">
        <f t="shared" si="233"/>
        <v>دستكش ضد برش سبك841</v>
      </c>
      <c r="C3702" s="10" t="str">
        <f t="shared" si="234"/>
        <v>دستكش ضد برش سبك1402/11/11841</v>
      </c>
      <c r="D3702" s="10" t="str">
        <f>IFERROR(IF(تحویلی!$E$1="","",IF(NOSA!O3702=تحویلی!$E$1,تحویلی!$E$1&amp;COUNTIF(NOSA!$O$1:O3702,تحویلی!$E$1),"")),"")</f>
        <v/>
      </c>
      <c r="E3702" s="10" t="str">
        <f t="shared" si="235"/>
        <v>27926841</v>
      </c>
      <c r="F3702" s="10" t="str">
        <f>IFERROR(VLOOKUP(I3702,DATABASE!$N:$O,2,FALSE),"")</f>
        <v>دستكش ضد برش سبك</v>
      </c>
      <c r="G3702" s="154" t="s">
        <v>2974</v>
      </c>
      <c r="H3702" s="155">
        <v>27926</v>
      </c>
      <c r="I3702" s="154" t="s">
        <v>1442</v>
      </c>
      <c r="J3702" s="154" t="s">
        <v>22</v>
      </c>
      <c r="K3702" s="156">
        <v>1</v>
      </c>
      <c r="L3702" s="154" t="s">
        <v>3</v>
      </c>
      <c r="M3702" s="154" t="s">
        <v>47</v>
      </c>
      <c r="N3702" s="154" t="s">
        <v>2686</v>
      </c>
      <c r="O3702" s="153">
        <v>841</v>
      </c>
      <c r="P3702" s="155">
        <v>1</v>
      </c>
      <c r="Q3702" s="10">
        <f t="shared" si="236"/>
        <v>841</v>
      </c>
    </row>
    <row r="3703" spans="2:17" ht="20.25" customHeight="1">
      <c r="B3703" s="10" t="str">
        <f t="shared" si="233"/>
        <v>كلاه ايمني835</v>
      </c>
      <c r="C3703" s="10" t="str">
        <f t="shared" si="234"/>
        <v>كلاه ايمني1402/11/11835</v>
      </c>
      <c r="D3703" s="10" t="str">
        <f>IFERROR(IF(تحویلی!$E$1="","",IF(NOSA!O3703=تحویلی!$E$1,تحویلی!$E$1&amp;COUNTIF(NOSA!$O$1:O3703,تحویلی!$E$1),"")),"")</f>
        <v/>
      </c>
      <c r="E3703" s="10" t="str">
        <f t="shared" si="235"/>
        <v>27930835</v>
      </c>
      <c r="F3703" s="10" t="str">
        <f>IFERROR(VLOOKUP(I3703,DATABASE!$N:$O,2,FALSE),"")</f>
        <v>كلاه ايمني</v>
      </c>
      <c r="G3703" s="154" t="s">
        <v>2974</v>
      </c>
      <c r="H3703" s="155">
        <v>27930</v>
      </c>
      <c r="I3703" s="154" t="s">
        <v>1476</v>
      </c>
      <c r="J3703" s="154" t="s">
        <v>1647</v>
      </c>
      <c r="K3703" s="156">
        <v>1</v>
      </c>
      <c r="L3703" s="154" t="s">
        <v>8</v>
      </c>
      <c r="M3703" s="154" t="s">
        <v>47</v>
      </c>
      <c r="N3703" s="154" t="s">
        <v>2677</v>
      </c>
      <c r="O3703" s="153">
        <v>835</v>
      </c>
      <c r="P3703" s="155">
        <v>0</v>
      </c>
      <c r="Q3703" s="10">
        <f t="shared" si="236"/>
        <v>835</v>
      </c>
    </row>
    <row r="3704" spans="2:17" ht="20.25" customHeight="1">
      <c r="B3704" s="10" t="str">
        <f t="shared" si="233"/>
        <v>دستكش كف دوبل چرمي582</v>
      </c>
      <c r="C3704" s="10" t="str">
        <f t="shared" si="234"/>
        <v>دستكش كف دوبل چرمي1402/11/11582</v>
      </c>
      <c r="D3704" s="10" t="str">
        <f>IFERROR(IF(تحویلی!$E$1="","",IF(NOSA!O3704=تحویلی!$E$1,تحویلی!$E$1&amp;COUNTIF(NOSA!$O$1:O3704,تحویلی!$E$1),"")),"")</f>
        <v/>
      </c>
      <c r="E3704" s="10" t="str">
        <f t="shared" si="235"/>
        <v>27931582</v>
      </c>
      <c r="F3704" s="10" t="str">
        <f>IFERROR(VLOOKUP(I3704,DATABASE!$N:$O,2,FALSE),"")</f>
        <v>دستكش كف دوبل چرمي</v>
      </c>
      <c r="G3704" s="154" t="s">
        <v>2974</v>
      </c>
      <c r="H3704" s="155">
        <v>27931</v>
      </c>
      <c r="I3704" s="154" t="s">
        <v>1683</v>
      </c>
      <c r="J3704" s="154" t="s">
        <v>1684</v>
      </c>
      <c r="K3704" s="156">
        <v>1</v>
      </c>
      <c r="L3704" s="154" t="s">
        <v>3</v>
      </c>
      <c r="M3704" s="154" t="s">
        <v>47</v>
      </c>
      <c r="N3704" s="154" t="s">
        <v>80</v>
      </c>
      <c r="O3704" s="153">
        <v>582</v>
      </c>
      <c r="P3704" s="155">
        <v>0</v>
      </c>
      <c r="Q3704" s="10">
        <f t="shared" si="236"/>
        <v>582</v>
      </c>
    </row>
    <row r="3705" spans="2:17" ht="20.25" customHeight="1">
      <c r="B3705" s="10" t="str">
        <f t="shared" si="233"/>
        <v>دستكش ضد برش سبك717</v>
      </c>
      <c r="C3705" s="10" t="str">
        <f t="shared" si="234"/>
        <v>دستكش ضد برش سبك1402/11/11717</v>
      </c>
      <c r="D3705" s="10" t="str">
        <f>IFERROR(IF(تحویلی!$E$1="","",IF(NOSA!O3705=تحویلی!$E$1,تحویلی!$E$1&amp;COUNTIF(NOSA!$O$1:O3705,تحویلی!$E$1),"")),"")</f>
        <v/>
      </c>
      <c r="E3705" s="10" t="str">
        <f t="shared" si="235"/>
        <v>27932717</v>
      </c>
      <c r="F3705" s="10" t="str">
        <f>IFERROR(VLOOKUP(I3705,DATABASE!$N:$O,2,FALSE),"")</f>
        <v>دستكش ضد برش سبك</v>
      </c>
      <c r="G3705" s="154" t="s">
        <v>2974</v>
      </c>
      <c r="H3705" s="155">
        <v>27932</v>
      </c>
      <c r="I3705" s="154" t="s">
        <v>1442</v>
      </c>
      <c r="J3705" s="154" t="s">
        <v>22</v>
      </c>
      <c r="K3705" s="156">
        <v>1</v>
      </c>
      <c r="L3705" s="154" t="s">
        <v>3</v>
      </c>
      <c r="M3705" s="154" t="s">
        <v>47</v>
      </c>
      <c r="N3705" s="154" t="s">
        <v>3288</v>
      </c>
      <c r="O3705" s="153">
        <v>717</v>
      </c>
      <c r="P3705" s="155">
        <v>1</v>
      </c>
      <c r="Q3705" s="10">
        <f t="shared" si="236"/>
        <v>717</v>
      </c>
    </row>
    <row r="3706" spans="2:17" ht="20.25" customHeight="1">
      <c r="B3706" s="10" t="str">
        <f t="shared" si="233"/>
        <v>عينك تيره برشكاري859</v>
      </c>
      <c r="C3706" s="10" t="str">
        <f t="shared" si="234"/>
        <v>عينك تيره برشكاري1402/11/11859</v>
      </c>
      <c r="D3706" s="10" t="str">
        <f>IFERROR(IF(تحویلی!$E$1="","",IF(NOSA!O3706=تحویلی!$E$1,تحویلی!$E$1&amp;COUNTIF(NOSA!$O$1:O3706,تحویلی!$E$1),"")),"")</f>
        <v/>
      </c>
      <c r="E3706" s="10" t="str">
        <f t="shared" si="235"/>
        <v>27934859</v>
      </c>
      <c r="F3706" s="10" t="str">
        <f>IFERROR(VLOOKUP(I3706,DATABASE!$N:$O,2,FALSE),"")</f>
        <v>عينك تيره برشكاري</v>
      </c>
      <c r="G3706" s="154" t="s">
        <v>2974</v>
      </c>
      <c r="H3706" s="155">
        <v>27934</v>
      </c>
      <c r="I3706" s="154" t="s">
        <v>1521</v>
      </c>
      <c r="J3706" s="154" t="s">
        <v>1522</v>
      </c>
      <c r="K3706" s="156">
        <v>1</v>
      </c>
      <c r="L3706" s="154" t="s">
        <v>8</v>
      </c>
      <c r="M3706" s="154" t="s">
        <v>102</v>
      </c>
      <c r="N3706" s="154" t="s">
        <v>163</v>
      </c>
      <c r="O3706" s="153">
        <v>859</v>
      </c>
      <c r="P3706" s="155">
        <v>1</v>
      </c>
      <c r="Q3706" s="10">
        <f t="shared" si="236"/>
        <v>859</v>
      </c>
    </row>
    <row r="3707" spans="2:17" ht="20.25" customHeight="1">
      <c r="B3707" s="10" t="str">
        <f t="shared" si="233"/>
        <v>دستكش ساق بلند نسوز653</v>
      </c>
      <c r="C3707" s="10" t="str">
        <f t="shared" si="234"/>
        <v>دستكش ساق بلند نسوز1402/11/11653</v>
      </c>
      <c r="D3707" s="10" t="str">
        <f>IFERROR(IF(تحویلی!$E$1="","",IF(NOSA!O3707=تحویلی!$E$1,تحویلی!$E$1&amp;COUNTIF(NOSA!$O$1:O3707,تحویلی!$E$1),"")),"")</f>
        <v/>
      </c>
      <c r="E3707" s="10" t="str">
        <f t="shared" si="235"/>
        <v>27937653</v>
      </c>
      <c r="F3707" s="10" t="str">
        <f>IFERROR(VLOOKUP(I3707,DATABASE!$N:$O,2,FALSE),"")</f>
        <v>دستكش ساق بلند نسوز</v>
      </c>
      <c r="G3707" s="154" t="s">
        <v>2974</v>
      </c>
      <c r="H3707" s="155">
        <v>27937</v>
      </c>
      <c r="I3707" s="154" t="s">
        <v>1461</v>
      </c>
      <c r="J3707" s="154" t="s">
        <v>34</v>
      </c>
      <c r="K3707" s="156">
        <v>1</v>
      </c>
      <c r="L3707" s="154" t="s">
        <v>3</v>
      </c>
      <c r="M3707" s="154" t="s">
        <v>19</v>
      </c>
      <c r="N3707" s="154" t="s">
        <v>2802</v>
      </c>
      <c r="O3707" s="153">
        <v>653</v>
      </c>
      <c r="P3707" s="155">
        <v>1</v>
      </c>
      <c r="Q3707" s="10">
        <f t="shared" si="236"/>
        <v>653</v>
      </c>
    </row>
    <row r="3708" spans="2:17" ht="20.25" customHeight="1">
      <c r="B3708" s="10" t="str">
        <f t="shared" si="233"/>
        <v>653</v>
      </c>
      <c r="C3708" s="10" t="str">
        <f t="shared" si="234"/>
        <v>1402/11/11653</v>
      </c>
      <c r="D3708" s="10" t="str">
        <f>IFERROR(IF(تحویلی!$E$1="","",IF(NOSA!O3708=تحویلی!$E$1,تحویلی!$E$1&amp;COUNTIF(NOSA!$O$1:O3708,تحویلی!$E$1),"")),"")</f>
        <v/>
      </c>
      <c r="E3708" s="10" t="str">
        <f t="shared" si="235"/>
        <v>27937653</v>
      </c>
      <c r="F3708" s="10" t="str">
        <f>IFERROR(VLOOKUP(I3708,DATABASE!$N:$O,2,FALSE),"")</f>
        <v/>
      </c>
      <c r="G3708" s="3" t="s">
        <v>2974</v>
      </c>
      <c r="H3708" s="4">
        <v>27937</v>
      </c>
      <c r="I3708" s="3" t="s">
        <v>2699</v>
      </c>
      <c r="J3708" s="3" t="s">
        <v>7</v>
      </c>
      <c r="K3708" s="5">
        <v>1</v>
      </c>
      <c r="L3708" s="3" t="s">
        <v>8</v>
      </c>
      <c r="M3708" s="3" t="s">
        <v>19</v>
      </c>
      <c r="N3708" s="3" t="s">
        <v>2802</v>
      </c>
      <c r="O3708" s="1">
        <v>653</v>
      </c>
      <c r="P3708" s="4">
        <v>1</v>
      </c>
      <c r="Q3708" s="10">
        <f t="shared" si="236"/>
        <v>653</v>
      </c>
    </row>
    <row r="3709" spans="2:17" ht="20.25" customHeight="1">
      <c r="B3709" s="10" t="str">
        <f t="shared" ref="B3709:B3772" si="237">F3709&amp;Q3709</f>
        <v>پيشبند نسوز چرمي653</v>
      </c>
      <c r="C3709" s="10" t="str">
        <f t="shared" ref="C3709:C3772" si="238">F3709&amp;G3709&amp;O3709</f>
        <v>پيشبند نسوز چرمي1402/11/11653</v>
      </c>
      <c r="D3709" s="10" t="str">
        <f>IFERROR(IF(تحویلی!$E$1="","",IF(NOSA!O3709=تحویلی!$E$1,تحویلی!$E$1&amp;COUNTIF(NOSA!$O$1:O3709,تحویلی!$E$1),"")),"")</f>
        <v/>
      </c>
      <c r="E3709" s="10" t="str">
        <f t="shared" ref="E3709:E3772" si="239">H3709&amp;O3709</f>
        <v>27937653</v>
      </c>
      <c r="F3709" s="10" t="str">
        <f>IFERROR(VLOOKUP(I3709,DATABASE!$N:$O,2,FALSE),"")</f>
        <v>پيشبند نسوز چرمي</v>
      </c>
      <c r="G3709" s="3" t="s">
        <v>2974</v>
      </c>
      <c r="H3709" s="4">
        <v>27937</v>
      </c>
      <c r="I3709" s="3" t="s">
        <v>1459</v>
      </c>
      <c r="J3709" s="3" t="s">
        <v>15</v>
      </c>
      <c r="K3709" s="5">
        <v>1</v>
      </c>
      <c r="L3709" s="3" t="s">
        <v>8</v>
      </c>
      <c r="M3709" s="3" t="s">
        <v>19</v>
      </c>
      <c r="N3709" s="3" t="s">
        <v>2802</v>
      </c>
      <c r="O3709" s="1">
        <v>653</v>
      </c>
      <c r="P3709" s="4">
        <v>1</v>
      </c>
      <c r="Q3709" s="10">
        <f t="shared" si="236"/>
        <v>653</v>
      </c>
    </row>
    <row r="3710" spans="2:17" ht="20.25" customHeight="1">
      <c r="B3710" s="10" t="str">
        <f t="shared" si="237"/>
        <v>دستكش ضد برش سبك10030</v>
      </c>
      <c r="C3710" s="10" t="str">
        <f t="shared" si="238"/>
        <v>دستكش ضد برش سبك1402/11/1110030</v>
      </c>
      <c r="D3710" s="10" t="str">
        <f>IFERROR(IF(تحویلی!$E$1="","",IF(NOSA!O3710=تحویلی!$E$1,تحویلی!$E$1&amp;COUNTIF(NOSA!$O$1:O3710,تحویلی!$E$1),"")),"")</f>
        <v/>
      </c>
      <c r="E3710" s="10" t="str">
        <f t="shared" si="239"/>
        <v>2794010030</v>
      </c>
      <c r="F3710" s="10" t="str">
        <f>IFERROR(VLOOKUP(I3710,DATABASE!$N:$O,2,FALSE),"")</f>
        <v>دستكش ضد برش سبك</v>
      </c>
      <c r="G3710" s="3" t="s">
        <v>2974</v>
      </c>
      <c r="H3710" s="4">
        <v>27940</v>
      </c>
      <c r="I3710" s="3" t="s">
        <v>1442</v>
      </c>
      <c r="J3710" s="3" t="s">
        <v>22</v>
      </c>
      <c r="K3710" s="5">
        <v>1</v>
      </c>
      <c r="L3710" s="3" t="s">
        <v>3</v>
      </c>
      <c r="M3710" s="3" t="s">
        <v>9</v>
      </c>
      <c r="N3710" s="3" t="s">
        <v>2856</v>
      </c>
      <c r="O3710" s="1">
        <v>10030</v>
      </c>
      <c r="P3710" s="4">
        <v>1</v>
      </c>
      <c r="Q3710" s="10">
        <f t="shared" si="236"/>
        <v>10030</v>
      </c>
    </row>
    <row r="3711" spans="2:17" ht="20.25" customHeight="1">
      <c r="B3711" s="10" t="str">
        <f t="shared" si="237"/>
        <v>عينك كهربايي (روكلاهي)163</v>
      </c>
      <c r="C3711" s="10" t="str">
        <f t="shared" si="238"/>
        <v>عينك كهربايي (روكلاهي)1402/11/11163</v>
      </c>
      <c r="D3711" s="10" t="str">
        <f>IFERROR(IF(تحویلی!$E$1="","",IF(NOSA!O3711=تحویلی!$E$1,تحویلی!$E$1&amp;COUNTIF(NOSA!$O$1:O3711,تحویلی!$E$1),"")),"")</f>
        <v/>
      </c>
      <c r="E3711" s="10" t="str">
        <f t="shared" si="239"/>
        <v>27948163</v>
      </c>
      <c r="F3711" s="10" t="str">
        <f>IFERROR(VLOOKUP(I3711,DATABASE!$N:$O,2,FALSE),"")</f>
        <v>عينك كهربايي (روكلاهي)</v>
      </c>
      <c r="G3711" s="3" t="s">
        <v>2974</v>
      </c>
      <c r="H3711" s="4">
        <v>27948</v>
      </c>
      <c r="I3711" s="3" t="s">
        <v>1560</v>
      </c>
      <c r="J3711" s="3" t="s">
        <v>1561</v>
      </c>
      <c r="K3711" s="5">
        <v>1</v>
      </c>
      <c r="L3711" s="3" t="s">
        <v>8</v>
      </c>
      <c r="M3711" s="3" t="s">
        <v>9</v>
      </c>
      <c r="N3711" s="3" t="s">
        <v>324</v>
      </c>
      <c r="O3711" s="1">
        <v>163</v>
      </c>
      <c r="P3711" s="4">
        <v>0</v>
      </c>
      <c r="Q3711" s="10">
        <f t="shared" si="236"/>
        <v>163</v>
      </c>
    </row>
    <row r="3712" spans="2:17" ht="20.25" customHeight="1">
      <c r="B3712" s="10" t="str">
        <f t="shared" si="237"/>
        <v>دستكش ساق بلند نسوز163</v>
      </c>
      <c r="C3712" s="10" t="str">
        <f t="shared" si="238"/>
        <v>دستكش ساق بلند نسوز1402/11/11163</v>
      </c>
      <c r="D3712" s="10" t="str">
        <f>IFERROR(IF(تحویلی!$E$1="","",IF(NOSA!O3712=تحویلی!$E$1,تحویلی!$E$1&amp;COUNTIF(NOSA!$O$1:O3712,تحویلی!$E$1),"")),"")</f>
        <v/>
      </c>
      <c r="E3712" s="10" t="str">
        <f t="shared" si="239"/>
        <v>27948163</v>
      </c>
      <c r="F3712" s="10" t="str">
        <f>IFERROR(VLOOKUP(I3712,DATABASE!$N:$O,2,FALSE),"")</f>
        <v>دستكش ساق بلند نسوز</v>
      </c>
      <c r="G3712" s="3" t="s">
        <v>2974</v>
      </c>
      <c r="H3712" s="4">
        <v>27948</v>
      </c>
      <c r="I3712" s="3" t="s">
        <v>1461</v>
      </c>
      <c r="J3712" s="3" t="s">
        <v>34</v>
      </c>
      <c r="K3712" s="5">
        <v>1</v>
      </c>
      <c r="L3712" s="3" t="s">
        <v>3</v>
      </c>
      <c r="M3712" s="3" t="s">
        <v>9</v>
      </c>
      <c r="N3712" s="3" t="s">
        <v>324</v>
      </c>
      <c r="O3712" s="1">
        <v>163</v>
      </c>
      <c r="P3712" s="4">
        <v>0</v>
      </c>
      <c r="Q3712" s="10">
        <f t="shared" si="236"/>
        <v>163</v>
      </c>
    </row>
    <row r="3713" spans="2:17" ht="20.25" customHeight="1">
      <c r="B3713" s="10" t="str">
        <f t="shared" si="237"/>
        <v>لباس كار ديرسوز(بلوز و شلوار)672</v>
      </c>
      <c r="C3713" s="10" t="str">
        <f t="shared" si="238"/>
        <v>لباس كار ديرسوز(بلوز و شلوار)1402/11/11672</v>
      </c>
      <c r="D3713" s="10" t="str">
        <f>IFERROR(IF(تحویلی!$E$1="","",IF(NOSA!O3713=تحویلی!$E$1,تحویلی!$E$1&amp;COUNTIF(NOSA!$O$1:O3713,تحویلی!$E$1),"")),"")</f>
        <v/>
      </c>
      <c r="E3713" s="10" t="str">
        <f t="shared" si="239"/>
        <v>27950672</v>
      </c>
      <c r="F3713" s="10" t="str">
        <f>IFERROR(VLOOKUP(I3713,DATABASE!$N:$O,2,FALSE),"")</f>
        <v>لباس كار ديرسوز(بلوز و شلوار)</v>
      </c>
      <c r="G3713" s="3" t="s">
        <v>2974</v>
      </c>
      <c r="H3713" s="4">
        <v>27950</v>
      </c>
      <c r="I3713" s="3" t="s">
        <v>1619</v>
      </c>
      <c r="J3713" s="3" t="s">
        <v>1620</v>
      </c>
      <c r="K3713" s="5">
        <v>1</v>
      </c>
      <c r="L3713" s="3" t="s">
        <v>28</v>
      </c>
      <c r="M3713" s="3" t="s">
        <v>47</v>
      </c>
      <c r="N3713" s="3" t="s">
        <v>214</v>
      </c>
      <c r="O3713" s="1">
        <v>672</v>
      </c>
      <c r="P3713" s="4">
        <v>0</v>
      </c>
      <c r="Q3713" s="10">
        <f t="shared" si="236"/>
        <v>672</v>
      </c>
    </row>
    <row r="3714" spans="2:17" ht="20.25" customHeight="1">
      <c r="B3714" s="10" t="str">
        <f t="shared" si="237"/>
        <v>پيشبند نسوز چرمي834</v>
      </c>
      <c r="C3714" s="10" t="str">
        <f t="shared" si="238"/>
        <v>پيشبند نسوز چرمي1402/11/11834</v>
      </c>
      <c r="D3714" s="10" t="str">
        <f>IFERROR(IF(تحویلی!$E$1="","",IF(NOSA!O3714=تحویلی!$E$1,تحویلی!$E$1&amp;COUNTIF(NOSA!$O$1:O3714,تحویلی!$E$1),"")),"")</f>
        <v/>
      </c>
      <c r="E3714" s="10" t="str">
        <f t="shared" si="239"/>
        <v>27955834</v>
      </c>
      <c r="F3714" s="10" t="str">
        <f>IFERROR(VLOOKUP(I3714,DATABASE!$N:$O,2,FALSE),"")</f>
        <v>پيشبند نسوز چرمي</v>
      </c>
      <c r="G3714" s="3" t="s">
        <v>2974</v>
      </c>
      <c r="H3714" s="4">
        <v>27955</v>
      </c>
      <c r="I3714" s="3" t="s">
        <v>1459</v>
      </c>
      <c r="J3714" s="3" t="s">
        <v>15</v>
      </c>
      <c r="K3714" s="5">
        <v>1</v>
      </c>
      <c r="L3714" s="3" t="s">
        <v>8</v>
      </c>
      <c r="M3714" s="3" t="s">
        <v>19</v>
      </c>
      <c r="N3714" s="3" t="s">
        <v>3283</v>
      </c>
      <c r="O3714" s="1">
        <v>834</v>
      </c>
      <c r="P3714" s="4">
        <v>1</v>
      </c>
      <c r="Q3714" s="10">
        <f t="shared" si="236"/>
        <v>834</v>
      </c>
    </row>
    <row r="3715" spans="2:17" ht="20.25" customHeight="1">
      <c r="B3715" s="10" t="str">
        <f t="shared" si="237"/>
        <v>دستكش ضد برش سبك719</v>
      </c>
      <c r="C3715" s="10" t="str">
        <f t="shared" si="238"/>
        <v>دستكش ضد برش سبك1402/11/12719</v>
      </c>
      <c r="D3715" s="10" t="str">
        <f>IFERROR(IF(تحویلی!$E$1="","",IF(NOSA!O3715=تحویلی!$E$1,تحویلی!$E$1&amp;COUNTIF(NOSA!$O$1:O3715,تحویلی!$E$1),"")),"")</f>
        <v/>
      </c>
      <c r="E3715" s="10" t="str">
        <f t="shared" si="239"/>
        <v>27962719</v>
      </c>
      <c r="F3715" s="10" t="str">
        <f>IFERROR(VLOOKUP(I3715,DATABASE!$N:$O,2,FALSE),"")</f>
        <v>دستكش ضد برش سبك</v>
      </c>
      <c r="G3715" s="3" t="s">
        <v>2975</v>
      </c>
      <c r="H3715" s="4">
        <v>27962</v>
      </c>
      <c r="I3715" s="3" t="s">
        <v>1442</v>
      </c>
      <c r="J3715" s="3" t="s">
        <v>22</v>
      </c>
      <c r="K3715" s="5">
        <v>1</v>
      </c>
      <c r="L3715" s="3" t="s">
        <v>3</v>
      </c>
      <c r="M3715" s="3" t="s">
        <v>47</v>
      </c>
      <c r="N3715" s="3" t="s">
        <v>395</v>
      </c>
      <c r="O3715" s="1">
        <v>719</v>
      </c>
      <c r="P3715" s="4">
        <v>0</v>
      </c>
      <c r="Q3715" s="10">
        <f t="shared" si="236"/>
        <v>719</v>
      </c>
    </row>
    <row r="3716" spans="2:17" ht="20.25" customHeight="1">
      <c r="B3716" s="10" t="str">
        <f t="shared" si="237"/>
        <v>دستكش ضد برش سبك755</v>
      </c>
      <c r="C3716" s="10" t="str">
        <f t="shared" si="238"/>
        <v>دستكش ضد برش سبك1402/11/12755</v>
      </c>
      <c r="D3716" s="10" t="str">
        <f>IFERROR(IF(تحویلی!$E$1="","",IF(NOSA!O3716=تحویلی!$E$1,تحویلی!$E$1&amp;COUNTIF(NOSA!$O$1:O3716,تحویلی!$E$1),"")),"")</f>
        <v/>
      </c>
      <c r="E3716" s="10" t="str">
        <f t="shared" si="239"/>
        <v>27965755</v>
      </c>
      <c r="F3716" s="10" t="str">
        <f>IFERROR(VLOOKUP(I3716,DATABASE!$N:$O,2,FALSE),"")</f>
        <v>دستكش ضد برش سبك</v>
      </c>
      <c r="G3716" s="3" t="s">
        <v>2975</v>
      </c>
      <c r="H3716" s="4">
        <v>27965</v>
      </c>
      <c r="I3716" s="3" t="s">
        <v>1442</v>
      </c>
      <c r="J3716" s="3" t="s">
        <v>22</v>
      </c>
      <c r="K3716" s="5">
        <v>1</v>
      </c>
      <c r="L3716" s="3" t="s">
        <v>3</v>
      </c>
      <c r="M3716" s="3" t="s">
        <v>9</v>
      </c>
      <c r="N3716" s="3" t="s">
        <v>1252</v>
      </c>
      <c r="O3716" s="1">
        <v>755</v>
      </c>
      <c r="P3716" s="4">
        <v>1</v>
      </c>
      <c r="Q3716" s="10">
        <f t="shared" si="236"/>
        <v>755</v>
      </c>
    </row>
    <row r="3717" spans="2:17" ht="20.25" customHeight="1">
      <c r="B3717" s="10" t="str">
        <f t="shared" si="237"/>
        <v>دستكش ضد برش سبك866</v>
      </c>
      <c r="C3717" s="10" t="str">
        <f t="shared" si="238"/>
        <v>دستكش ضد برش سبك1402/11/12866</v>
      </c>
      <c r="D3717" s="10" t="str">
        <f>IFERROR(IF(تحویلی!$E$1="","",IF(NOSA!O3717=تحویلی!$E$1,تحویلی!$E$1&amp;COUNTIF(NOSA!$O$1:O3717,تحویلی!$E$1),"")),"")</f>
        <v/>
      </c>
      <c r="E3717" s="10" t="str">
        <f t="shared" si="239"/>
        <v>27966866</v>
      </c>
      <c r="F3717" s="10" t="str">
        <f>IFERROR(VLOOKUP(I3717,DATABASE!$N:$O,2,FALSE),"")</f>
        <v>دستكش ضد برش سبك</v>
      </c>
      <c r="G3717" s="3" t="s">
        <v>2975</v>
      </c>
      <c r="H3717" s="4">
        <v>27966</v>
      </c>
      <c r="I3717" s="3" t="s">
        <v>1442</v>
      </c>
      <c r="J3717" s="3" t="s">
        <v>22</v>
      </c>
      <c r="K3717" s="5">
        <v>1</v>
      </c>
      <c r="L3717" s="3" t="s">
        <v>3</v>
      </c>
      <c r="M3717" s="3" t="s">
        <v>47</v>
      </c>
      <c r="N3717" s="3" t="s">
        <v>1322</v>
      </c>
      <c r="O3717" s="1">
        <v>866</v>
      </c>
      <c r="P3717" s="4">
        <v>1</v>
      </c>
      <c r="Q3717" s="10">
        <f t="shared" si="236"/>
        <v>866</v>
      </c>
    </row>
    <row r="3718" spans="2:17" ht="20.25" customHeight="1">
      <c r="B3718" s="10" t="str">
        <f t="shared" si="237"/>
        <v>دستكش ضد برش سبك31</v>
      </c>
      <c r="C3718" s="10" t="str">
        <f t="shared" si="238"/>
        <v>دستكش ضد برش سبك1402/11/1231</v>
      </c>
      <c r="D3718" s="10" t="str">
        <f>IFERROR(IF(تحویلی!$E$1="","",IF(NOSA!O3718=تحویلی!$E$1,تحویلی!$E$1&amp;COUNTIF(NOSA!$O$1:O3718,تحویلی!$E$1),"")),"")</f>
        <v/>
      </c>
      <c r="E3718" s="10" t="str">
        <f t="shared" si="239"/>
        <v>2796731</v>
      </c>
      <c r="F3718" s="10" t="str">
        <f>IFERROR(VLOOKUP(I3718,DATABASE!$N:$O,2,FALSE),"")</f>
        <v>دستكش ضد برش سبك</v>
      </c>
      <c r="G3718" s="3" t="s">
        <v>2975</v>
      </c>
      <c r="H3718" s="4">
        <v>27967</v>
      </c>
      <c r="I3718" s="3" t="s">
        <v>1442</v>
      </c>
      <c r="J3718" s="3" t="s">
        <v>22</v>
      </c>
      <c r="K3718" s="5">
        <v>1</v>
      </c>
      <c r="L3718" s="3" t="s">
        <v>3</v>
      </c>
      <c r="M3718" s="3" t="s">
        <v>9</v>
      </c>
      <c r="N3718" s="3" t="s">
        <v>175</v>
      </c>
      <c r="O3718" s="1">
        <v>31</v>
      </c>
      <c r="P3718" s="4">
        <v>1</v>
      </c>
      <c r="Q3718" s="10">
        <f t="shared" si="236"/>
        <v>31</v>
      </c>
    </row>
    <row r="3719" spans="2:17" ht="20.25" customHeight="1">
      <c r="B3719" s="10" t="str">
        <f t="shared" si="237"/>
        <v>دستكش ضد برش سبك837</v>
      </c>
      <c r="C3719" s="10" t="str">
        <f t="shared" si="238"/>
        <v>دستكش ضد برش سبك1402/11/12837</v>
      </c>
      <c r="D3719" s="10" t="str">
        <f>IFERROR(IF(تحویلی!$E$1="","",IF(NOSA!O3719=تحویلی!$E$1,تحویلی!$E$1&amp;COUNTIF(NOSA!$O$1:O3719,تحویلی!$E$1),"")),"")</f>
        <v/>
      </c>
      <c r="E3719" s="10" t="str">
        <f t="shared" si="239"/>
        <v>27969837</v>
      </c>
      <c r="F3719" s="10" t="str">
        <f>IFERROR(VLOOKUP(I3719,DATABASE!$N:$O,2,FALSE),"")</f>
        <v>دستكش ضد برش سبك</v>
      </c>
      <c r="G3719" s="3" t="s">
        <v>2975</v>
      </c>
      <c r="H3719" s="4">
        <v>27969</v>
      </c>
      <c r="I3719" s="3" t="s">
        <v>1442</v>
      </c>
      <c r="J3719" s="3" t="s">
        <v>22</v>
      </c>
      <c r="K3719" s="5">
        <v>1</v>
      </c>
      <c r="L3719" s="3" t="s">
        <v>3</v>
      </c>
      <c r="M3719" s="3" t="s">
        <v>40</v>
      </c>
      <c r="N3719" s="3" t="s">
        <v>2704</v>
      </c>
      <c r="O3719" s="1">
        <v>837</v>
      </c>
      <c r="P3719" s="4">
        <v>1</v>
      </c>
      <c r="Q3719" s="10">
        <f t="shared" si="236"/>
        <v>837</v>
      </c>
    </row>
    <row r="3720" spans="2:17" ht="20.25" customHeight="1">
      <c r="B3720" s="10" t="str">
        <f t="shared" si="237"/>
        <v>لباس كار ديرسوز(بلوز و شلوار)698</v>
      </c>
      <c r="C3720" s="10" t="str">
        <f t="shared" si="238"/>
        <v>لباس كار ديرسوز(بلوز و شلوار)1402/11/12698</v>
      </c>
      <c r="D3720" s="10" t="str">
        <f>IFERROR(IF(تحویلی!$E$1="","",IF(NOSA!O3720=تحویلی!$E$1,تحویلی!$E$1&amp;COUNTIF(NOSA!$O$1:O3720,تحویلی!$E$1),"")),"")</f>
        <v/>
      </c>
      <c r="E3720" s="10" t="str">
        <f t="shared" si="239"/>
        <v>27972698</v>
      </c>
      <c r="F3720" s="10" t="str">
        <f>IFERROR(VLOOKUP(I3720,DATABASE!$N:$O,2,FALSE),"")</f>
        <v>لباس كار ديرسوز(بلوز و شلوار)</v>
      </c>
      <c r="G3720" s="3" t="s">
        <v>2975</v>
      </c>
      <c r="H3720" s="4">
        <v>27972</v>
      </c>
      <c r="I3720" s="3" t="s">
        <v>1634</v>
      </c>
      <c r="J3720" s="3" t="s">
        <v>1635</v>
      </c>
      <c r="K3720" s="5">
        <v>1</v>
      </c>
      <c r="L3720" s="3" t="s">
        <v>28</v>
      </c>
      <c r="M3720" s="3" t="s">
        <v>4</v>
      </c>
      <c r="N3720" s="3" t="s">
        <v>88</v>
      </c>
      <c r="O3720" s="1">
        <v>698</v>
      </c>
      <c r="P3720" s="4">
        <v>1</v>
      </c>
      <c r="Q3720" s="10">
        <f t="shared" si="236"/>
        <v>698</v>
      </c>
    </row>
    <row r="3721" spans="2:17" ht="20.25" customHeight="1">
      <c r="B3721" s="10" t="str">
        <f t="shared" si="237"/>
        <v>كلاه ايمني155</v>
      </c>
      <c r="C3721" s="10" t="str">
        <f t="shared" si="238"/>
        <v>كلاه ايمني1402/11/12155</v>
      </c>
      <c r="D3721" s="10" t="str">
        <f>IFERROR(IF(تحویلی!$E$1="","",IF(NOSA!O3721=تحویلی!$E$1,تحویلی!$E$1&amp;COUNTIF(NOSA!$O$1:O3721,تحویلی!$E$1),"")),"")</f>
        <v/>
      </c>
      <c r="E3721" s="10" t="str">
        <f t="shared" si="239"/>
        <v>27983155</v>
      </c>
      <c r="F3721" s="10" t="str">
        <f>IFERROR(VLOOKUP(I3721,DATABASE!$N:$O,2,FALSE),"")</f>
        <v>كلاه ايمني</v>
      </c>
      <c r="G3721" s="3" t="s">
        <v>2975</v>
      </c>
      <c r="H3721" s="4">
        <v>27983</v>
      </c>
      <c r="I3721" s="3" t="s">
        <v>1505</v>
      </c>
      <c r="J3721" s="3" t="s">
        <v>1628</v>
      </c>
      <c r="K3721" s="5">
        <v>1</v>
      </c>
      <c r="L3721" s="3" t="s">
        <v>8</v>
      </c>
      <c r="M3721" s="3" t="s">
        <v>4</v>
      </c>
      <c r="N3721" s="3" t="s">
        <v>77</v>
      </c>
      <c r="O3721" s="1">
        <v>155</v>
      </c>
      <c r="P3721" s="4">
        <v>0</v>
      </c>
      <c r="Q3721" s="10">
        <f t="shared" si="236"/>
        <v>155</v>
      </c>
    </row>
    <row r="3722" spans="2:17" ht="20.25" customHeight="1">
      <c r="B3722" s="10" t="str">
        <f t="shared" si="237"/>
        <v>عينك رويت مذاب277</v>
      </c>
      <c r="C3722" s="10" t="str">
        <f t="shared" si="238"/>
        <v>عينك رويت مذاب1402/11/12277</v>
      </c>
      <c r="D3722" s="10" t="str">
        <f>IFERROR(IF(تحویلی!$E$1="","",IF(NOSA!O3722=تحویلی!$E$1,تحویلی!$E$1&amp;COUNTIF(NOSA!$O$1:O3722,تحویلی!$E$1),"")),"")</f>
        <v/>
      </c>
      <c r="E3722" s="10" t="str">
        <f t="shared" si="239"/>
        <v>27986277</v>
      </c>
      <c r="F3722" s="10" t="str">
        <f>IFERROR(VLOOKUP(I3722,DATABASE!$N:$O,2,FALSE),"")</f>
        <v>عينك رويت مذاب</v>
      </c>
      <c r="G3722" s="3" t="s">
        <v>2975</v>
      </c>
      <c r="H3722" s="4">
        <v>27986</v>
      </c>
      <c r="I3722" s="3" t="s">
        <v>2323</v>
      </c>
      <c r="J3722" s="3" t="s">
        <v>2240</v>
      </c>
      <c r="K3722" s="5">
        <v>1</v>
      </c>
      <c r="L3722" s="3" t="s">
        <v>8</v>
      </c>
      <c r="M3722" s="3" t="s">
        <v>47</v>
      </c>
      <c r="N3722" s="3" t="s">
        <v>79</v>
      </c>
      <c r="O3722" s="1">
        <v>277</v>
      </c>
      <c r="P3722" s="4">
        <v>0</v>
      </c>
      <c r="Q3722" s="10">
        <f t="shared" si="236"/>
        <v>277</v>
      </c>
    </row>
    <row r="3723" spans="2:17" ht="20.25" customHeight="1">
      <c r="B3723" s="10" t="str">
        <f t="shared" si="237"/>
        <v>دستكش ضد برش سبك10028</v>
      </c>
      <c r="C3723" s="10" t="str">
        <f t="shared" si="238"/>
        <v>دستكش ضد برش سبك1402/11/1210028</v>
      </c>
      <c r="D3723" s="10" t="str">
        <f>IFERROR(IF(تحویلی!$E$1="","",IF(NOSA!O3723=تحویلی!$E$1,تحویلی!$E$1&amp;COUNTIF(NOSA!$O$1:O3723,تحویلی!$E$1),"")),"")</f>
        <v/>
      </c>
      <c r="E3723" s="10" t="str">
        <f t="shared" si="239"/>
        <v>2799110028</v>
      </c>
      <c r="F3723" s="10" t="str">
        <f>IFERROR(VLOOKUP(I3723,DATABASE!$N:$O,2,FALSE),"")</f>
        <v>دستكش ضد برش سبك</v>
      </c>
      <c r="G3723" s="3" t="s">
        <v>2975</v>
      </c>
      <c r="H3723" s="4">
        <v>27991</v>
      </c>
      <c r="I3723" s="3" t="s">
        <v>1442</v>
      </c>
      <c r="J3723" s="3" t="s">
        <v>22</v>
      </c>
      <c r="K3723" s="5">
        <v>1</v>
      </c>
      <c r="L3723" s="3" t="s">
        <v>3</v>
      </c>
      <c r="M3723" s="3" t="s">
        <v>9</v>
      </c>
      <c r="N3723" s="3" t="s">
        <v>3226</v>
      </c>
      <c r="O3723" s="1">
        <v>10028</v>
      </c>
      <c r="P3723" s="4">
        <v>1</v>
      </c>
      <c r="Q3723" s="10">
        <f t="shared" si="236"/>
        <v>10028</v>
      </c>
    </row>
    <row r="3724" spans="2:17" ht="20.25" customHeight="1">
      <c r="B3724" s="10" t="str">
        <f t="shared" si="237"/>
        <v>دستكش ضد برش سبك70</v>
      </c>
      <c r="C3724" s="10" t="str">
        <f t="shared" si="238"/>
        <v>دستكش ضد برش سبك1402/11/1270</v>
      </c>
      <c r="D3724" s="10" t="str">
        <f>IFERROR(IF(تحویلی!$E$1="","",IF(NOSA!O3724=تحویلی!$E$1,تحویلی!$E$1&amp;COUNTIF(NOSA!$O$1:O3724,تحویلی!$E$1),"")),"")</f>
        <v/>
      </c>
      <c r="E3724" s="10" t="str">
        <f t="shared" si="239"/>
        <v>2799570</v>
      </c>
      <c r="F3724" s="10" t="str">
        <f>IFERROR(VLOOKUP(I3724,DATABASE!$N:$O,2,FALSE),"")</f>
        <v>دستكش ضد برش سبك</v>
      </c>
      <c r="G3724" s="3" t="s">
        <v>2975</v>
      </c>
      <c r="H3724" s="4">
        <v>27995</v>
      </c>
      <c r="I3724" s="3" t="s">
        <v>1442</v>
      </c>
      <c r="J3724" s="3" t="s">
        <v>22</v>
      </c>
      <c r="K3724" s="5">
        <v>1</v>
      </c>
      <c r="L3724" s="3" t="s">
        <v>3</v>
      </c>
      <c r="M3724" s="3" t="s">
        <v>9</v>
      </c>
      <c r="N3724" s="3" t="s">
        <v>2763</v>
      </c>
      <c r="O3724" s="1">
        <v>70</v>
      </c>
      <c r="P3724" s="4">
        <v>1</v>
      </c>
      <c r="Q3724" s="10">
        <f t="shared" si="236"/>
        <v>70</v>
      </c>
    </row>
    <row r="3725" spans="2:17" ht="20.25" customHeight="1">
      <c r="B3725" s="10" t="str">
        <f t="shared" si="237"/>
        <v>لباس زير زمستاني- بلوز و شلوار838</v>
      </c>
      <c r="C3725" s="10" t="str">
        <f t="shared" si="238"/>
        <v>لباس زير زمستاني- بلوز و شلوار1402/11/12838</v>
      </c>
      <c r="D3725" s="10" t="str">
        <f>IFERROR(IF(تحویلی!$E$1="","",IF(NOSA!O3725=تحویلی!$E$1,تحویلی!$E$1&amp;COUNTIF(NOSA!$O$1:O3725,تحویلی!$E$1),"")),"")</f>
        <v/>
      </c>
      <c r="E3725" s="10" t="str">
        <f t="shared" si="239"/>
        <v>27999838</v>
      </c>
      <c r="F3725" s="10" t="str">
        <f>IFERROR(VLOOKUP(I3725,DATABASE!$N:$O,2,FALSE),"")</f>
        <v>لباس زير زمستاني- بلوز و شلوار</v>
      </c>
      <c r="G3725" s="3" t="s">
        <v>2975</v>
      </c>
      <c r="H3725" s="4">
        <v>27999</v>
      </c>
      <c r="I3725" s="3" t="s">
        <v>2361</v>
      </c>
      <c r="J3725" s="3" t="s">
        <v>2826</v>
      </c>
      <c r="K3725" s="5">
        <v>1</v>
      </c>
      <c r="L3725" s="3" t="s">
        <v>28</v>
      </c>
      <c r="M3725" s="3" t="s">
        <v>40</v>
      </c>
      <c r="N3725" s="3" t="s">
        <v>3258</v>
      </c>
      <c r="O3725" s="1">
        <v>838</v>
      </c>
      <c r="P3725" s="4">
        <v>0</v>
      </c>
      <c r="Q3725" s="10">
        <f t="shared" si="236"/>
        <v>838</v>
      </c>
    </row>
    <row r="3726" spans="2:17" ht="20.25" customHeight="1">
      <c r="B3726" s="10" t="str">
        <f t="shared" si="237"/>
        <v>دستكش ساق بلند نسوز45</v>
      </c>
      <c r="C3726" s="10" t="str">
        <f t="shared" si="238"/>
        <v>دستكش ساق بلند نسوز1402/11/1345</v>
      </c>
      <c r="D3726" s="10" t="str">
        <f>IFERROR(IF(تحویلی!$E$1="","",IF(NOSA!O3726=تحویلی!$E$1,تحویلی!$E$1&amp;COUNTIF(NOSA!$O$1:O3726,تحویلی!$E$1),"")),"")</f>
        <v/>
      </c>
      <c r="E3726" s="10" t="str">
        <f t="shared" si="239"/>
        <v>2800445</v>
      </c>
      <c r="F3726" s="10" t="str">
        <f>IFERROR(VLOOKUP(I3726,DATABASE!$N:$O,2,FALSE),"")</f>
        <v>دستكش ساق بلند نسوز</v>
      </c>
      <c r="G3726" s="3" t="s">
        <v>2976</v>
      </c>
      <c r="H3726" s="4">
        <v>28004</v>
      </c>
      <c r="I3726" s="3" t="s">
        <v>1461</v>
      </c>
      <c r="J3726" s="3" t="s">
        <v>34</v>
      </c>
      <c r="K3726" s="5">
        <v>1</v>
      </c>
      <c r="L3726" s="3" t="s">
        <v>3</v>
      </c>
      <c r="M3726" s="3" t="s">
        <v>4</v>
      </c>
      <c r="N3726" s="3" t="s">
        <v>2668</v>
      </c>
      <c r="O3726" s="1">
        <v>45</v>
      </c>
      <c r="P3726" s="4">
        <v>0</v>
      </c>
      <c r="Q3726" s="10">
        <f t="shared" si="236"/>
        <v>45</v>
      </c>
    </row>
    <row r="3727" spans="2:17" ht="20.25" customHeight="1">
      <c r="B3727" s="10" t="str">
        <f t="shared" si="237"/>
        <v>دستكش ضد برش سبك45</v>
      </c>
      <c r="C3727" s="10" t="str">
        <f t="shared" si="238"/>
        <v>دستكش ضد برش سبك1402/11/1345</v>
      </c>
      <c r="D3727" s="10" t="str">
        <f>IFERROR(IF(تحویلی!$E$1="","",IF(NOSA!O3727=تحویلی!$E$1,تحویلی!$E$1&amp;COUNTIF(NOSA!$O$1:O3727,تحویلی!$E$1),"")),"")</f>
        <v/>
      </c>
      <c r="E3727" s="10" t="str">
        <f t="shared" si="239"/>
        <v>2800445</v>
      </c>
      <c r="F3727" s="10" t="str">
        <f>IFERROR(VLOOKUP(I3727,DATABASE!$N:$O,2,FALSE),"")</f>
        <v>دستكش ضد برش سبك</v>
      </c>
      <c r="G3727" s="3" t="s">
        <v>2976</v>
      </c>
      <c r="H3727" s="4">
        <v>28004</v>
      </c>
      <c r="I3727" s="3" t="s">
        <v>1442</v>
      </c>
      <c r="J3727" s="3" t="s">
        <v>22</v>
      </c>
      <c r="K3727" s="5">
        <v>1</v>
      </c>
      <c r="L3727" s="3" t="s">
        <v>3</v>
      </c>
      <c r="M3727" s="3" t="s">
        <v>4</v>
      </c>
      <c r="N3727" s="3" t="s">
        <v>2668</v>
      </c>
      <c r="O3727" s="1">
        <v>45</v>
      </c>
      <c r="P3727" s="4">
        <v>0</v>
      </c>
      <c r="Q3727" s="10">
        <f t="shared" si="236"/>
        <v>45</v>
      </c>
    </row>
    <row r="3728" spans="2:17" ht="20.25" customHeight="1">
      <c r="B3728" s="10" t="str">
        <f t="shared" si="237"/>
        <v>دستكش ضد برش سبك83</v>
      </c>
      <c r="C3728" s="10" t="str">
        <f t="shared" si="238"/>
        <v>دستكش ضد برش سبك1402/11/1383</v>
      </c>
      <c r="D3728" s="10" t="str">
        <f>IFERROR(IF(تحویلی!$E$1="","",IF(NOSA!O3728=تحویلی!$E$1,تحویلی!$E$1&amp;COUNTIF(NOSA!$O$1:O3728,تحویلی!$E$1),"")),"")</f>
        <v/>
      </c>
      <c r="E3728" s="10" t="str">
        <f t="shared" si="239"/>
        <v>2800783</v>
      </c>
      <c r="F3728" s="10" t="str">
        <f>IFERROR(VLOOKUP(I3728,DATABASE!$N:$O,2,FALSE),"")</f>
        <v>دستكش ضد برش سبك</v>
      </c>
      <c r="G3728" s="3" t="s">
        <v>2976</v>
      </c>
      <c r="H3728" s="4">
        <v>28007</v>
      </c>
      <c r="I3728" s="3" t="s">
        <v>1442</v>
      </c>
      <c r="J3728" s="3" t="s">
        <v>22</v>
      </c>
      <c r="K3728" s="5">
        <v>1</v>
      </c>
      <c r="L3728" s="3" t="s">
        <v>3</v>
      </c>
      <c r="M3728" s="3" t="s">
        <v>43</v>
      </c>
      <c r="N3728" s="3" t="s">
        <v>246</v>
      </c>
      <c r="O3728" s="1">
        <v>83</v>
      </c>
      <c r="P3728" s="4">
        <v>0</v>
      </c>
      <c r="Q3728" s="10">
        <f t="shared" si="236"/>
        <v>83</v>
      </c>
    </row>
    <row r="3729" spans="2:17" ht="20.25" customHeight="1">
      <c r="B3729" s="10" t="str">
        <f t="shared" si="237"/>
        <v>نقاب تيره محافظ صورت  canasafe248</v>
      </c>
      <c r="C3729" s="10" t="str">
        <f t="shared" si="238"/>
        <v>نقاب تيره محافظ صورت  canasafe1402/11/13248</v>
      </c>
      <c r="D3729" s="10" t="str">
        <f>IFERROR(IF(تحویلی!$E$1="","",IF(NOSA!O3729=تحویلی!$E$1,تحویلی!$E$1&amp;COUNTIF(NOSA!$O$1:O3729,تحویلی!$E$1),"")),"")</f>
        <v/>
      </c>
      <c r="E3729" s="10" t="str">
        <f t="shared" si="239"/>
        <v>28015248</v>
      </c>
      <c r="F3729" s="10" t="str">
        <f>IFERROR(VLOOKUP(I3729,DATABASE!$N:$O,2,FALSE),"")</f>
        <v>نقاب تيره محافظ صورت  canasafe</v>
      </c>
      <c r="G3729" s="3" t="s">
        <v>2976</v>
      </c>
      <c r="H3729" s="4">
        <v>28015</v>
      </c>
      <c r="I3729" s="3" t="s">
        <v>1487</v>
      </c>
      <c r="J3729" s="3" t="s">
        <v>1488</v>
      </c>
      <c r="K3729" s="5">
        <v>1</v>
      </c>
      <c r="L3729" s="3" t="s">
        <v>8</v>
      </c>
      <c r="M3729" s="3" t="s">
        <v>4</v>
      </c>
      <c r="N3729" s="3" t="s">
        <v>237</v>
      </c>
      <c r="O3729" s="1">
        <v>248</v>
      </c>
      <c r="P3729" s="4">
        <v>1</v>
      </c>
      <c r="Q3729" s="10">
        <f t="shared" si="236"/>
        <v>248</v>
      </c>
    </row>
    <row r="3730" spans="2:17" ht="20.25" customHeight="1">
      <c r="B3730" s="10" t="str">
        <f t="shared" si="237"/>
        <v>هدگير نقاب248</v>
      </c>
      <c r="C3730" s="10" t="str">
        <f t="shared" si="238"/>
        <v>هدگير نقاب1402/11/13248</v>
      </c>
      <c r="D3730" s="10" t="str">
        <f>IFERROR(IF(تحویلی!$E$1="","",IF(NOSA!O3730=تحویلی!$E$1,تحویلی!$E$1&amp;COUNTIF(NOSA!$O$1:O3730,تحویلی!$E$1),"")),"")</f>
        <v/>
      </c>
      <c r="E3730" s="10" t="str">
        <f t="shared" si="239"/>
        <v>28015248</v>
      </c>
      <c r="F3730" s="10" t="str">
        <f>IFERROR(VLOOKUP(I3730,DATABASE!$N:$O,2,FALSE),"")</f>
        <v>هدگير نقاب</v>
      </c>
      <c r="G3730" s="154" t="s">
        <v>2976</v>
      </c>
      <c r="H3730" s="155">
        <v>28015</v>
      </c>
      <c r="I3730" s="154" t="s">
        <v>1468</v>
      </c>
      <c r="J3730" s="154" t="s">
        <v>12</v>
      </c>
      <c r="K3730" s="156">
        <v>1</v>
      </c>
      <c r="L3730" s="154" t="s">
        <v>8</v>
      </c>
      <c r="M3730" s="154" t="s">
        <v>4</v>
      </c>
      <c r="N3730" s="154" t="s">
        <v>237</v>
      </c>
      <c r="O3730" s="153">
        <v>248</v>
      </c>
      <c r="P3730" s="155">
        <v>1</v>
      </c>
      <c r="Q3730" s="10">
        <f t="shared" si="236"/>
        <v>248</v>
      </c>
    </row>
    <row r="3731" spans="2:17" ht="20.25" customHeight="1">
      <c r="B3731" s="10" t="str">
        <f t="shared" si="237"/>
        <v>لباس كار(بلوز و شلوار)148</v>
      </c>
      <c r="C3731" s="10" t="str">
        <f t="shared" si="238"/>
        <v>لباس كار(بلوز و شلوار)1402/11/13148</v>
      </c>
      <c r="D3731" s="10" t="str">
        <f>IFERROR(IF(تحویلی!$E$1="","",IF(NOSA!O3731=تحویلی!$E$1,تحویلی!$E$1&amp;COUNTIF(NOSA!$O$1:O3731,تحویلی!$E$1),"")),"")</f>
        <v/>
      </c>
      <c r="E3731" s="10" t="str">
        <f t="shared" si="239"/>
        <v>28016148</v>
      </c>
      <c r="F3731" s="10" t="str">
        <f>IFERROR(VLOOKUP(I3731,DATABASE!$N:$O,2,FALSE),"")</f>
        <v>لباس كار(بلوز و شلوار)</v>
      </c>
      <c r="G3731" s="154" t="s">
        <v>2976</v>
      </c>
      <c r="H3731" s="155">
        <v>28016</v>
      </c>
      <c r="I3731" s="154" t="s">
        <v>1566</v>
      </c>
      <c r="J3731" s="154" t="s">
        <v>2642</v>
      </c>
      <c r="K3731" s="156">
        <v>1</v>
      </c>
      <c r="L3731" s="154" t="s">
        <v>28</v>
      </c>
      <c r="M3731" s="154" t="s">
        <v>4</v>
      </c>
      <c r="N3731" s="154" t="s">
        <v>258</v>
      </c>
      <c r="O3731" s="153">
        <v>148</v>
      </c>
      <c r="P3731" s="155">
        <v>1</v>
      </c>
      <c r="Q3731" s="10">
        <f t="shared" si="236"/>
        <v>148</v>
      </c>
    </row>
    <row r="3732" spans="2:17" ht="20.25" customHeight="1">
      <c r="B3732" s="10" t="str">
        <f t="shared" si="237"/>
        <v>پوتين ايمني نسوز148</v>
      </c>
      <c r="C3732" s="10" t="str">
        <f t="shared" si="238"/>
        <v>پوتين ايمني نسوز1402/11/13148</v>
      </c>
      <c r="D3732" s="10" t="str">
        <f>IFERROR(IF(تحویلی!$E$1="","",IF(NOSA!O3732=تحویلی!$E$1,تحویلی!$E$1&amp;COUNTIF(NOSA!$O$1:O3732,تحویلی!$E$1),"")),"")</f>
        <v/>
      </c>
      <c r="E3732" s="10" t="str">
        <f t="shared" si="239"/>
        <v>28016148</v>
      </c>
      <c r="F3732" s="10" t="str">
        <f>IFERROR(VLOOKUP(I3732,DATABASE!$N:$O,2,FALSE),"")</f>
        <v>پوتين ايمني نسوز</v>
      </c>
      <c r="G3732" s="154" t="s">
        <v>2976</v>
      </c>
      <c r="H3732" s="155">
        <v>28016</v>
      </c>
      <c r="I3732" s="154" t="s">
        <v>1648</v>
      </c>
      <c r="J3732" s="154" t="s">
        <v>1649</v>
      </c>
      <c r="K3732" s="156">
        <v>1</v>
      </c>
      <c r="L3732" s="154" t="s">
        <v>3</v>
      </c>
      <c r="M3732" s="154" t="s">
        <v>4</v>
      </c>
      <c r="N3732" s="154" t="s">
        <v>258</v>
      </c>
      <c r="O3732" s="153">
        <v>148</v>
      </c>
      <c r="P3732" s="155">
        <v>1</v>
      </c>
      <c r="Q3732" s="10">
        <f t="shared" si="236"/>
        <v>148</v>
      </c>
    </row>
    <row r="3733" spans="2:17" ht="20.25" customHeight="1">
      <c r="B3733" s="10" t="str">
        <f t="shared" si="237"/>
        <v>دستكش ضد برش سبك148</v>
      </c>
      <c r="C3733" s="10" t="str">
        <f t="shared" si="238"/>
        <v>دستكش ضد برش سبك1402/11/13148</v>
      </c>
      <c r="D3733" s="10" t="str">
        <f>IFERROR(IF(تحویلی!$E$1="","",IF(NOSA!O3733=تحویلی!$E$1,تحویلی!$E$1&amp;COUNTIF(NOSA!$O$1:O3733,تحویلی!$E$1),"")),"")</f>
        <v/>
      </c>
      <c r="E3733" s="10" t="str">
        <f t="shared" si="239"/>
        <v>28016148</v>
      </c>
      <c r="F3733" s="10" t="str">
        <f>IFERROR(VLOOKUP(I3733,DATABASE!$N:$O,2,FALSE),"")</f>
        <v>دستكش ضد برش سبك</v>
      </c>
      <c r="G3733" s="154" t="s">
        <v>2976</v>
      </c>
      <c r="H3733" s="155">
        <v>28016</v>
      </c>
      <c r="I3733" s="154" t="s">
        <v>1442</v>
      </c>
      <c r="J3733" s="154" t="s">
        <v>22</v>
      </c>
      <c r="K3733" s="156">
        <v>1</v>
      </c>
      <c r="L3733" s="154" t="s">
        <v>3</v>
      </c>
      <c r="M3733" s="154" t="s">
        <v>4</v>
      </c>
      <c r="N3733" s="154" t="s">
        <v>258</v>
      </c>
      <c r="O3733" s="153">
        <v>148</v>
      </c>
      <c r="P3733" s="155">
        <v>1</v>
      </c>
      <c r="Q3733" s="10">
        <f t="shared" si="236"/>
        <v>148</v>
      </c>
    </row>
    <row r="3734" spans="2:17" ht="20.25" customHeight="1">
      <c r="B3734" s="10" t="str">
        <f t="shared" si="237"/>
        <v>دستكش كف دوبل چرمي170</v>
      </c>
      <c r="C3734" s="10" t="str">
        <f t="shared" si="238"/>
        <v>دستكش كف دوبل چرمي1402/11/13170</v>
      </c>
      <c r="D3734" s="10" t="str">
        <f>IFERROR(IF(تحویلی!$E$1="","",IF(NOSA!O3734=تحویلی!$E$1,تحویلی!$E$1&amp;COUNTIF(NOSA!$O$1:O3734,تحویلی!$E$1),"")),"")</f>
        <v/>
      </c>
      <c r="E3734" s="10" t="str">
        <f t="shared" si="239"/>
        <v>28017170</v>
      </c>
      <c r="F3734" s="10" t="str">
        <f>IFERROR(VLOOKUP(I3734,DATABASE!$N:$O,2,FALSE),"")</f>
        <v>دستكش كف دوبل چرمي</v>
      </c>
      <c r="G3734" s="154" t="s">
        <v>2976</v>
      </c>
      <c r="H3734" s="155">
        <v>28017</v>
      </c>
      <c r="I3734" s="154" t="s">
        <v>1683</v>
      </c>
      <c r="J3734" s="154" t="s">
        <v>1684</v>
      </c>
      <c r="K3734" s="156">
        <v>1</v>
      </c>
      <c r="L3734" s="154" t="s">
        <v>3</v>
      </c>
      <c r="M3734" s="154" t="s">
        <v>9</v>
      </c>
      <c r="N3734" s="154" t="s">
        <v>85</v>
      </c>
      <c r="O3734" s="153">
        <v>170</v>
      </c>
      <c r="P3734" s="155">
        <v>1</v>
      </c>
      <c r="Q3734" s="10">
        <f t="shared" si="236"/>
        <v>170</v>
      </c>
    </row>
    <row r="3735" spans="2:17" ht="20.25" customHeight="1">
      <c r="B3735" s="10" t="str">
        <f t="shared" si="237"/>
        <v>دستكش كف مواد سبك861</v>
      </c>
      <c r="C3735" s="10" t="str">
        <f t="shared" si="238"/>
        <v>دستكش كف مواد سبك1402/11/14861</v>
      </c>
      <c r="D3735" s="10" t="str">
        <f>IFERROR(IF(تحویلی!$E$1="","",IF(NOSA!O3735=تحویلی!$E$1,تحویلی!$E$1&amp;COUNTIF(NOSA!$O$1:O3735,تحویلی!$E$1),"")),"")</f>
        <v/>
      </c>
      <c r="E3735" s="10" t="str">
        <f t="shared" si="239"/>
        <v>28024861</v>
      </c>
      <c r="F3735" s="10" t="str">
        <f>IFERROR(VLOOKUP(I3735,DATABASE!$N:$O,2,FALSE),"")</f>
        <v>دستكش كف مواد سبك</v>
      </c>
      <c r="G3735" s="154" t="s">
        <v>2977</v>
      </c>
      <c r="H3735" s="155">
        <v>28024</v>
      </c>
      <c r="I3735" s="154" t="s">
        <v>1456</v>
      </c>
      <c r="J3735" s="154" t="s">
        <v>2</v>
      </c>
      <c r="K3735" s="156">
        <v>1</v>
      </c>
      <c r="L3735" s="154" t="s">
        <v>3</v>
      </c>
      <c r="M3735" s="154" t="s">
        <v>47</v>
      </c>
      <c r="N3735" s="154" t="s">
        <v>3233</v>
      </c>
      <c r="O3735" s="153">
        <v>861</v>
      </c>
      <c r="P3735" s="155">
        <v>1</v>
      </c>
      <c r="Q3735" s="10">
        <f t="shared" si="236"/>
        <v>861</v>
      </c>
    </row>
    <row r="3736" spans="2:17" ht="20.25" customHeight="1">
      <c r="B3736" s="10" t="str">
        <f t="shared" si="237"/>
        <v>لباس كار(بلوز و شلوار)869</v>
      </c>
      <c r="C3736" s="10" t="str">
        <f t="shared" si="238"/>
        <v>لباس كار(بلوز و شلوار)1402/11/14869</v>
      </c>
      <c r="D3736" s="10" t="str">
        <f>IFERROR(IF(تحویلی!$E$1="","",IF(NOSA!O3736=تحویلی!$E$1,تحویلی!$E$1&amp;COUNTIF(NOSA!$O$1:O3736,تحویلی!$E$1),"")),"")</f>
        <v/>
      </c>
      <c r="E3736" s="10" t="str">
        <f t="shared" si="239"/>
        <v>28028869</v>
      </c>
      <c r="F3736" s="10" t="str">
        <f>IFERROR(VLOOKUP(I3736,DATABASE!$N:$O,2,FALSE),"")</f>
        <v>لباس كار(بلوز و شلوار)</v>
      </c>
      <c r="G3736" s="154" t="s">
        <v>2977</v>
      </c>
      <c r="H3736" s="155">
        <v>28028</v>
      </c>
      <c r="I3736" s="154" t="s">
        <v>1724</v>
      </c>
      <c r="J3736" s="154" t="s">
        <v>1725</v>
      </c>
      <c r="K3736" s="156">
        <v>1</v>
      </c>
      <c r="L3736" s="154" t="s">
        <v>28</v>
      </c>
      <c r="M3736" s="154" t="s">
        <v>25</v>
      </c>
      <c r="N3736" s="154" t="s">
        <v>3289</v>
      </c>
      <c r="O3736" s="153">
        <v>869</v>
      </c>
      <c r="P3736" s="155">
        <v>0</v>
      </c>
      <c r="Q3736" s="10">
        <f t="shared" si="236"/>
        <v>869</v>
      </c>
    </row>
    <row r="3737" spans="2:17" ht="20.25" customHeight="1">
      <c r="B3737" s="10" t="str">
        <f t="shared" si="237"/>
        <v>كفش ايمني869</v>
      </c>
      <c r="C3737" s="10" t="str">
        <f t="shared" si="238"/>
        <v>كفش ايمني1402/11/14869</v>
      </c>
      <c r="D3737" s="10" t="str">
        <f>IFERROR(IF(تحویلی!$E$1="","",IF(NOSA!O3737=تحویلی!$E$1,تحویلی!$E$1&amp;COUNTIF(NOSA!$O$1:O3737,تحویلی!$E$1),"")),"")</f>
        <v/>
      </c>
      <c r="E3737" s="10" t="str">
        <f t="shared" si="239"/>
        <v>28028869</v>
      </c>
      <c r="F3737" s="10" t="str">
        <f>IFERROR(VLOOKUP(I3737,DATABASE!$N:$O,2,FALSE),"")</f>
        <v>كفش ايمني</v>
      </c>
      <c r="G3737" s="154" t="s">
        <v>2977</v>
      </c>
      <c r="H3737" s="155">
        <v>28028</v>
      </c>
      <c r="I3737" s="154" t="s">
        <v>1526</v>
      </c>
      <c r="J3737" s="154" t="s">
        <v>1729</v>
      </c>
      <c r="K3737" s="156">
        <v>1</v>
      </c>
      <c r="L3737" s="154" t="s">
        <v>3</v>
      </c>
      <c r="M3737" s="154" t="s">
        <v>25</v>
      </c>
      <c r="N3737" s="154" t="s">
        <v>3289</v>
      </c>
      <c r="O3737" s="153">
        <v>869</v>
      </c>
      <c r="P3737" s="155">
        <v>0</v>
      </c>
      <c r="Q3737" s="10">
        <f t="shared" si="236"/>
        <v>869</v>
      </c>
    </row>
    <row r="3738" spans="2:17" ht="20.25" customHeight="1">
      <c r="B3738" s="10" t="str">
        <f t="shared" si="237"/>
        <v>كلاه ايمني869</v>
      </c>
      <c r="C3738" s="10" t="str">
        <f t="shared" si="238"/>
        <v>كلاه ايمني1402/11/14869</v>
      </c>
      <c r="D3738" s="10" t="str">
        <f>IFERROR(IF(تحویلی!$E$1="","",IF(NOSA!O3738=تحویلی!$E$1,تحویلی!$E$1&amp;COUNTIF(NOSA!$O$1:O3738,تحویلی!$E$1),"")),"")</f>
        <v/>
      </c>
      <c r="E3738" s="10" t="str">
        <f t="shared" si="239"/>
        <v>28028869</v>
      </c>
      <c r="F3738" s="10" t="str">
        <f>IFERROR(VLOOKUP(I3738,DATABASE!$N:$O,2,FALSE),"")</f>
        <v>كلاه ايمني</v>
      </c>
      <c r="G3738" s="154" t="s">
        <v>2977</v>
      </c>
      <c r="H3738" s="155">
        <v>28028</v>
      </c>
      <c r="I3738" s="154" t="s">
        <v>1532</v>
      </c>
      <c r="J3738" s="154" t="s">
        <v>2754</v>
      </c>
      <c r="K3738" s="156">
        <v>1</v>
      </c>
      <c r="L3738" s="154" t="s">
        <v>8</v>
      </c>
      <c r="M3738" s="154" t="s">
        <v>25</v>
      </c>
      <c r="N3738" s="154" t="s">
        <v>3289</v>
      </c>
      <c r="O3738" s="153">
        <v>869</v>
      </c>
      <c r="P3738" s="155">
        <v>0</v>
      </c>
      <c r="Q3738" s="10">
        <f t="shared" si="236"/>
        <v>869</v>
      </c>
    </row>
    <row r="3739" spans="2:17" ht="20.25" customHeight="1">
      <c r="B3739" s="10" t="str">
        <f t="shared" si="237"/>
        <v>لباس زير زمستاني- بلوز و شلوار869</v>
      </c>
      <c r="C3739" s="10" t="str">
        <f t="shared" si="238"/>
        <v>لباس زير زمستاني- بلوز و شلوار1402/11/14869</v>
      </c>
      <c r="D3739" s="10" t="str">
        <f>IFERROR(IF(تحویلی!$E$1="","",IF(NOSA!O3739=تحویلی!$E$1,تحویلی!$E$1&amp;COUNTIF(NOSA!$O$1:O3739,تحویلی!$E$1),"")),"")</f>
        <v/>
      </c>
      <c r="E3739" s="10" t="str">
        <f t="shared" si="239"/>
        <v>28028869</v>
      </c>
      <c r="F3739" s="10" t="str">
        <f>IFERROR(VLOOKUP(I3739,DATABASE!$N:$O,2,FALSE),"")</f>
        <v>لباس زير زمستاني- بلوز و شلوار</v>
      </c>
      <c r="G3739" s="154" t="s">
        <v>2977</v>
      </c>
      <c r="H3739" s="155">
        <v>28028</v>
      </c>
      <c r="I3739" s="154" t="s">
        <v>2361</v>
      </c>
      <c r="J3739" s="154" t="s">
        <v>2826</v>
      </c>
      <c r="K3739" s="156">
        <v>1</v>
      </c>
      <c r="L3739" s="154" t="s">
        <v>28</v>
      </c>
      <c r="M3739" s="154" t="s">
        <v>25</v>
      </c>
      <c r="N3739" s="154" t="s">
        <v>3289</v>
      </c>
      <c r="O3739" s="153">
        <v>869</v>
      </c>
      <c r="P3739" s="155">
        <v>0</v>
      </c>
      <c r="Q3739" s="10">
        <f t="shared" si="236"/>
        <v>869</v>
      </c>
    </row>
    <row r="3740" spans="2:17" ht="20.25" customHeight="1">
      <c r="B3740" s="10" t="str">
        <f t="shared" si="237"/>
        <v>دستكش ضد برش سبك869</v>
      </c>
      <c r="C3740" s="10" t="str">
        <f t="shared" si="238"/>
        <v>دستكش ضد برش سبك1402/11/14869</v>
      </c>
      <c r="D3740" s="10" t="str">
        <f>IFERROR(IF(تحویلی!$E$1="","",IF(NOSA!O3740=تحویلی!$E$1,تحویلی!$E$1&amp;COUNTIF(NOSA!$O$1:O3740,تحویلی!$E$1),"")),"")</f>
        <v/>
      </c>
      <c r="E3740" s="10" t="str">
        <f t="shared" si="239"/>
        <v>28028869</v>
      </c>
      <c r="F3740" s="10" t="str">
        <f>IFERROR(VLOOKUP(I3740,DATABASE!$N:$O,2,FALSE),"")</f>
        <v>دستكش ضد برش سبك</v>
      </c>
      <c r="G3740" s="154" t="s">
        <v>2977</v>
      </c>
      <c r="H3740" s="155">
        <v>28028</v>
      </c>
      <c r="I3740" s="154" t="s">
        <v>1442</v>
      </c>
      <c r="J3740" s="154" t="s">
        <v>22</v>
      </c>
      <c r="K3740" s="156">
        <v>1</v>
      </c>
      <c r="L3740" s="154" t="s">
        <v>3</v>
      </c>
      <c r="M3740" s="154" t="s">
        <v>25</v>
      </c>
      <c r="N3740" s="154" t="s">
        <v>3289</v>
      </c>
      <c r="O3740" s="153">
        <v>869</v>
      </c>
      <c r="P3740" s="155">
        <v>0</v>
      </c>
      <c r="Q3740" s="10">
        <f t="shared" si="236"/>
        <v>869</v>
      </c>
    </row>
    <row r="3741" spans="2:17" ht="20.25" customHeight="1">
      <c r="B3741" s="10" t="str">
        <f t="shared" si="237"/>
        <v>دستكش ضد برش سبك835</v>
      </c>
      <c r="C3741" s="10" t="str">
        <f t="shared" si="238"/>
        <v>دستكش ضد برش سبك1402/11/14835</v>
      </c>
      <c r="D3741" s="10" t="str">
        <f>IFERROR(IF(تحویلی!$E$1="","",IF(NOSA!O3741=تحویلی!$E$1,تحویلی!$E$1&amp;COUNTIF(NOSA!$O$1:O3741,تحویلی!$E$1),"")),"")</f>
        <v/>
      </c>
      <c r="E3741" s="10" t="str">
        <f t="shared" si="239"/>
        <v>28032835</v>
      </c>
      <c r="F3741" s="10" t="str">
        <f>IFERROR(VLOOKUP(I3741,DATABASE!$N:$O,2,FALSE),"")</f>
        <v>دستكش ضد برش سبك</v>
      </c>
      <c r="G3741" s="154" t="s">
        <v>2977</v>
      </c>
      <c r="H3741" s="155">
        <v>28032</v>
      </c>
      <c r="I3741" s="154" t="s">
        <v>1442</v>
      </c>
      <c r="J3741" s="154" t="s">
        <v>22</v>
      </c>
      <c r="K3741" s="156">
        <v>1</v>
      </c>
      <c r="L3741" s="154" t="s">
        <v>3</v>
      </c>
      <c r="M3741" s="154" t="s">
        <v>47</v>
      </c>
      <c r="N3741" s="154" t="s">
        <v>2821</v>
      </c>
      <c r="O3741" s="153">
        <v>835</v>
      </c>
      <c r="P3741" s="155">
        <v>1</v>
      </c>
      <c r="Q3741" s="10">
        <f t="shared" si="236"/>
        <v>835</v>
      </c>
    </row>
    <row r="3742" spans="2:17" ht="20.25" customHeight="1">
      <c r="B3742" s="10" t="str">
        <f t="shared" si="237"/>
        <v>دستكش ضد برش سبك838</v>
      </c>
      <c r="C3742" s="10" t="str">
        <f t="shared" si="238"/>
        <v>دستكش ضد برش سبك1402/11/14838</v>
      </c>
      <c r="D3742" s="10" t="str">
        <f>IFERROR(IF(تحویلی!$E$1="","",IF(NOSA!O3742=تحویلی!$E$1,تحویلی!$E$1&amp;COUNTIF(NOSA!$O$1:O3742,تحویلی!$E$1),"")),"")</f>
        <v/>
      </c>
      <c r="E3742" s="10" t="str">
        <f t="shared" si="239"/>
        <v>28038838</v>
      </c>
      <c r="F3742" s="10" t="str">
        <f>IFERROR(VLOOKUP(I3742,DATABASE!$N:$O,2,FALSE),"")</f>
        <v>دستكش ضد برش سبك</v>
      </c>
      <c r="G3742" s="154" t="s">
        <v>2977</v>
      </c>
      <c r="H3742" s="155">
        <v>28038</v>
      </c>
      <c r="I3742" s="154" t="s">
        <v>1442</v>
      </c>
      <c r="J3742" s="154" t="s">
        <v>22</v>
      </c>
      <c r="K3742" s="156">
        <v>1</v>
      </c>
      <c r="L3742" s="154" t="s">
        <v>3</v>
      </c>
      <c r="M3742" s="154" t="s">
        <v>40</v>
      </c>
      <c r="N3742" s="154" t="s">
        <v>3258</v>
      </c>
      <c r="O3742" s="153">
        <v>838</v>
      </c>
      <c r="P3742" s="155">
        <v>1</v>
      </c>
      <c r="Q3742" s="10">
        <f t="shared" si="236"/>
        <v>838</v>
      </c>
    </row>
    <row r="3743" spans="2:17" ht="20.25" customHeight="1">
      <c r="B3743" s="10" t="str">
        <f t="shared" si="237"/>
        <v>دستكش ضد برش سبك751</v>
      </c>
      <c r="C3743" s="10" t="str">
        <f t="shared" si="238"/>
        <v>دستكش ضد برش سبك1402/11/14751</v>
      </c>
      <c r="D3743" s="10" t="str">
        <f>IFERROR(IF(تحویلی!$E$1="","",IF(NOSA!O3743=تحویلی!$E$1,تحویلی!$E$1&amp;COUNTIF(NOSA!$O$1:O3743,تحویلی!$E$1),"")),"")</f>
        <v/>
      </c>
      <c r="E3743" s="10" t="str">
        <f t="shared" si="239"/>
        <v>28039751</v>
      </c>
      <c r="F3743" s="10" t="str">
        <f>IFERROR(VLOOKUP(I3743,DATABASE!$N:$O,2,FALSE),"")</f>
        <v>دستكش ضد برش سبك</v>
      </c>
      <c r="G3743" s="154" t="s">
        <v>2977</v>
      </c>
      <c r="H3743" s="155">
        <v>28039</v>
      </c>
      <c r="I3743" s="154" t="s">
        <v>1442</v>
      </c>
      <c r="J3743" s="154" t="s">
        <v>22</v>
      </c>
      <c r="K3743" s="156">
        <v>1</v>
      </c>
      <c r="L3743" s="154" t="s">
        <v>3</v>
      </c>
      <c r="M3743" s="154" t="s">
        <v>9</v>
      </c>
      <c r="N3743" s="154" t="s">
        <v>2709</v>
      </c>
      <c r="O3743" s="153">
        <v>751</v>
      </c>
      <c r="P3743" s="155">
        <v>1</v>
      </c>
      <c r="Q3743" s="10">
        <f t="shared" ref="Q3743:Q3806" si="240">VALUE(O3743)</f>
        <v>751</v>
      </c>
    </row>
    <row r="3744" spans="2:17" ht="20.25" customHeight="1">
      <c r="B3744" s="10" t="str">
        <f t="shared" si="237"/>
        <v>لباس كار ديرسوز(بلوز و شلوار)387</v>
      </c>
      <c r="C3744" s="10" t="str">
        <f t="shared" si="238"/>
        <v>لباس كار ديرسوز(بلوز و شلوار)1402/11/14387</v>
      </c>
      <c r="D3744" s="10" t="str">
        <f>IFERROR(IF(تحویلی!$E$1="","",IF(NOSA!O3744=تحویلی!$E$1,تحویلی!$E$1&amp;COUNTIF(NOSA!$O$1:O3744,تحویلی!$E$1),"")),"")</f>
        <v/>
      </c>
      <c r="E3744" s="10" t="str">
        <f t="shared" si="239"/>
        <v>28047387</v>
      </c>
      <c r="F3744" s="10" t="str">
        <f>IFERROR(VLOOKUP(I3744,DATABASE!$N:$O,2,FALSE),"")</f>
        <v>لباس كار ديرسوز(بلوز و شلوار)</v>
      </c>
      <c r="G3744" s="154" t="s">
        <v>2977</v>
      </c>
      <c r="H3744" s="155">
        <v>28047</v>
      </c>
      <c r="I3744" s="154" t="s">
        <v>1619</v>
      </c>
      <c r="J3744" s="154" t="s">
        <v>1620</v>
      </c>
      <c r="K3744" s="156">
        <v>1</v>
      </c>
      <c r="L3744" s="154" t="s">
        <v>28</v>
      </c>
      <c r="M3744" s="154" t="s">
        <v>19</v>
      </c>
      <c r="N3744" s="154" t="s">
        <v>2857</v>
      </c>
      <c r="O3744" s="153">
        <v>387</v>
      </c>
      <c r="P3744" s="155">
        <v>0</v>
      </c>
      <c r="Q3744" s="10">
        <f t="shared" si="240"/>
        <v>387</v>
      </c>
    </row>
    <row r="3745" spans="2:17" ht="20.25" customHeight="1">
      <c r="B3745" s="10" t="str">
        <f t="shared" si="237"/>
        <v>بند كفش552</v>
      </c>
      <c r="C3745" s="10" t="str">
        <f t="shared" si="238"/>
        <v>بند كفش1402/11/14552</v>
      </c>
      <c r="D3745" s="10" t="str">
        <f>IFERROR(IF(تحویلی!$E$1="","",IF(NOSA!O3745=تحویلی!$E$1,تحویلی!$E$1&amp;COUNTIF(NOSA!$O$1:O3745,تحویلی!$E$1),"")),"")</f>
        <v>55212</v>
      </c>
      <c r="E3745" s="10" t="str">
        <f t="shared" si="239"/>
        <v>28053552</v>
      </c>
      <c r="F3745" s="10" t="str">
        <f>IFERROR(VLOOKUP(I3745,DATABASE!$N:$O,2,FALSE),"")</f>
        <v>بند كفش</v>
      </c>
      <c r="G3745" s="3" t="s">
        <v>2977</v>
      </c>
      <c r="H3745" s="4">
        <v>28053</v>
      </c>
      <c r="I3745" s="3" t="s">
        <v>1462</v>
      </c>
      <c r="J3745" s="3" t="s">
        <v>450</v>
      </c>
      <c r="K3745" s="5">
        <v>1</v>
      </c>
      <c r="L3745" s="3" t="s">
        <v>3</v>
      </c>
      <c r="M3745" s="3" t="s">
        <v>25</v>
      </c>
      <c r="N3745" s="3" t="s">
        <v>1419</v>
      </c>
      <c r="O3745" s="1">
        <v>552</v>
      </c>
      <c r="P3745" s="4">
        <v>0</v>
      </c>
      <c r="Q3745" s="10">
        <f t="shared" si="240"/>
        <v>552</v>
      </c>
    </row>
    <row r="3746" spans="2:17" ht="20.25" customHeight="1">
      <c r="B3746" s="10" t="str">
        <f t="shared" si="237"/>
        <v>دستكش ضد برش سبك10030</v>
      </c>
      <c r="C3746" s="10" t="str">
        <f t="shared" si="238"/>
        <v>دستكش ضد برش سبك1402/11/1410030</v>
      </c>
      <c r="D3746" s="10" t="str">
        <f>IFERROR(IF(تحویلی!$E$1="","",IF(NOSA!O3746=تحویلی!$E$1,تحویلی!$E$1&amp;COUNTIF(NOSA!$O$1:O3746,تحویلی!$E$1),"")),"")</f>
        <v/>
      </c>
      <c r="E3746" s="10" t="str">
        <f t="shared" si="239"/>
        <v>2805610030</v>
      </c>
      <c r="F3746" s="10" t="str">
        <f>IFERROR(VLOOKUP(I3746,DATABASE!$N:$O,2,FALSE),"")</f>
        <v>دستكش ضد برش سبك</v>
      </c>
      <c r="G3746" s="3" t="s">
        <v>2977</v>
      </c>
      <c r="H3746" s="4">
        <v>28056</v>
      </c>
      <c r="I3746" s="3" t="s">
        <v>1442</v>
      </c>
      <c r="J3746" s="3" t="s">
        <v>22</v>
      </c>
      <c r="K3746" s="5">
        <v>1</v>
      </c>
      <c r="L3746" s="3" t="s">
        <v>3</v>
      </c>
      <c r="M3746" s="3" t="s">
        <v>9</v>
      </c>
      <c r="N3746" s="3" t="s">
        <v>2856</v>
      </c>
      <c r="O3746" s="1">
        <v>10030</v>
      </c>
      <c r="P3746" s="4">
        <v>0</v>
      </c>
      <c r="Q3746" s="10">
        <f t="shared" si="240"/>
        <v>10030</v>
      </c>
    </row>
    <row r="3747" spans="2:17" ht="20.25" customHeight="1">
      <c r="B3747" s="10" t="str">
        <f t="shared" si="237"/>
        <v>فيلتر ماسك نيم صورت (3M) مدل 209110030</v>
      </c>
      <c r="C3747" s="10" t="str">
        <f t="shared" si="238"/>
        <v>فيلتر ماسك نيم صورت (3M) مدل 20911402/11/1410030</v>
      </c>
      <c r="D3747" s="10" t="str">
        <f>IFERROR(IF(تحویلی!$E$1="","",IF(NOSA!O3747=تحویلی!$E$1,تحویلی!$E$1&amp;COUNTIF(NOSA!$O$1:O3747,تحویلی!$E$1),"")),"")</f>
        <v/>
      </c>
      <c r="E3747" s="10" t="str">
        <f t="shared" si="239"/>
        <v>2805610030</v>
      </c>
      <c r="F3747" s="10" t="str">
        <f>IFERROR(VLOOKUP(I3747,DATABASE!$N:$O,2,FALSE),"")</f>
        <v>فيلتر ماسك نيم صورت (3M) مدل 2091</v>
      </c>
      <c r="G3747" s="3" t="s">
        <v>2977</v>
      </c>
      <c r="H3747" s="4">
        <v>28056</v>
      </c>
      <c r="I3747" s="3" t="s">
        <v>1475</v>
      </c>
      <c r="J3747" s="3" t="s">
        <v>53</v>
      </c>
      <c r="K3747" s="5">
        <v>1</v>
      </c>
      <c r="L3747" s="3" t="s">
        <v>8</v>
      </c>
      <c r="M3747" s="3" t="s">
        <v>9</v>
      </c>
      <c r="N3747" s="3" t="s">
        <v>2856</v>
      </c>
      <c r="O3747" s="1">
        <v>10030</v>
      </c>
      <c r="P3747" s="4">
        <v>0</v>
      </c>
      <c r="Q3747" s="10">
        <f t="shared" si="240"/>
        <v>10030</v>
      </c>
    </row>
    <row r="3748" spans="2:17" ht="20.25" customHeight="1">
      <c r="B3748" s="10" t="str">
        <f t="shared" si="237"/>
        <v>دستكش ضد برش سبك83</v>
      </c>
      <c r="C3748" s="10" t="str">
        <f t="shared" si="238"/>
        <v>دستكش ضد برش سبك1402/11/1483</v>
      </c>
      <c r="D3748" s="10" t="str">
        <f>IFERROR(IF(تحویلی!$E$1="","",IF(NOSA!O3748=تحویلی!$E$1,تحویلی!$E$1&amp;COUNTIF(NOSA!$O$1:O3748,تحویلی!$E$1),"")),"")</f>
        <v/>
      </c>
      <c r="E3748" s="10" t="str">
        <f t="shared" si="239"/>
        <v>2806083</v>
      </c>
      <c r="F3748" s="10" t="str">
        <f>IFERROR(VLOOKUP(I3748,DATABASE!$N:$O,2,FALSE),"")</f>
        <v>دستكش ضد برش سبك</v>
      </c>
      <c r="G3748" s="3" t="s">
        <v>2977</v>
      </c>
      <c r="H3748" s="4">
        <v>28060</v>
      </c>
      <c r="I3748" s="3" t="s">
        <v>1442</v>
      </c>
      <c r="J3748" s="3" t="s">
        <v>22</v>
      </c>
      <c r="K3748" s="5">
        <v>1</v>
      </c>
      <c r="L3748" s="3" t="s">
        <v>3</v>
      </c>
      <c r="M3748" s="3" t="s">
        <v>43</v>
      </c>
      <c r="N3748" s="3" t="s">
        <v>929</v>
      </c>
      <c r="O3748" s="1">
        <v>83</v>
      </c>
      <c r="P3748" s="4">
        <v>0</v>
      </c>
      <c r="Q3748" s="10">
        <f t="shared" si="240"/>
        <v>83</v>
      </c>
    </row>
    <row r="3749" spans="2:17" ht="20.25" customHeight="1">
      <c r="B3749" s="10" t="str">
        <f t="shared" si="237"/>
        <v>بند كفش280</v>
      </c>
      <c r="C3749" s="10" t="str">
        <f t="shared" si="238"/>
        <v>بند كفش1402/11/15280</v>
      </c>
      <c r="D3749" s="10" t="str">
        <f>IFERROR(IF(تحویلی!$E$1="","",IF(NOSA!O3749=تحویلی!$E$1,تحویلی!$E$1&amp;COUNTIF(NOSA!$O$1:O3749,تحویلی!$E$1),"")),"")</f>
        <v/>
      </c>
      <c r="E3749" s="10" t="str">
        <f t="shared" si="239"/>
        <v>28064280</v>
      </c>
      <c r="F3749" s="10" t="str">
        <f>IFERROR(VLOOKUP(I3749,DATABASE!$N:$O,2,FALSE),"")</f>
        <v>بند كفش</v>
      </c>
      <c r="G3749" s="3" t="s">
        <v>2978</v>
      </c>
      <c r="H3749" s="4">
        <v>28064</v>
      </c>
      <c r="I3749" s="3" t="s">
        <v>1462</v>
      </c>
      <c r="J3749" s="3" t="s">
        <v>450</v>
      </c>
      <c r="K3749" s="5">
        <v>1</v>
      </c>
      <c r="L3749" s="3" t="s">
        <v>3</v>
      </c>
      <c r="M3749" s="3" t="s">
        <v>202</v>
      </c>
      <c r="N3749" s="3" t="s">
        <v>469</v>
      </c>
      <c r="O3749" s="1">
        <v>280</v>
      </c>
      <c r="P3749" s="4">
        <v>0</v>
      </c>
      <c r="Q3749" s="10">
        <f t="shared" si="240"/>
        <v>280</v>
      </c>
    </row>
    <row r="3750" spans="2:17" ht="20.25" customHeight="1">
      <c r="B3750" s="10" t="str">
        <f t="shared" si="237"/>
        <v>نقاب تيره محافظ صورت  canasafe573</v>
      </c>
      <c r="C3750" s="10" t="str">
        <f t="shared" si="238"/>
        <v>نقاب تيره محافظ صورت  canasafe1402/11/15573</v>
      </c>
      <c r="D3750" s="10" t="str">
        <f>IFERROR(IF(تحویلی!$E$1="","",IF(NOSA!O3750=تحویلی!$E$1,تحویلی!$E$1&amp;COUNTIF(NOSA!$O$1:O3750,تحویلی!$E$1),"")),"")</f>
        <v/>
      </c>
      <c r="E3750" s="10" t="str">
        <f t="shared" si="239"/>
        <v>28067573</v>
      </c>
      <c r="F3750" s="10" t="str">
        <f>IFERROR(VLOOKUP(I3750,DATABASE!$N:$O,2,FALSE),"")</f>
        <v>نقاب تيره محافظ صورت  canasafe</v>
      </c>
      <c r="G3750" s="3" t="s">
        <v>2978</v>
      </c>
      <c r="H3750" s="4">
        <v>28067</v>
      </c>
      <c r="I3750" s="3" t="s">
        <v>1487</v>
      </c>
      <c r="J3750" s="3" t="s">
        <v>1488</v>
      </c>
      <c r="K3750" s="5">
        <v>1</v>
      </c>
      <c r="L3750" s="3" t="s">
        <v>8</v>
      </c>
      <c r="M3750" s="3" t="s">
        <v>19</v>
      </c>
      <c r="N3750" s="3" t="s">
        <v>104</v>
      </c>
      <c r="O3750" s="1">
        <v>573</v>
      </c>
      <c r="P3750" s="4">
        <v>1</v>
      </c>
      <c r="Q3750" s="10">
        <f t="shared" si="240"/>
        <v>573</v>
      </c>
    </row>
    <row r="3751" spans="2:17" ht="20.25" customHeight="1">
      <c r="B3751" s="10" t="str">
        <f t="shared" si="237"/>
        <v>دستكش ساق بلند نسوز573</v>
      </c>
      <c r="C3751" s="10" t="str">
        <f t="shared" si="238"/>
        <v>دستكش ساق بلند نسوز1402/11/15573</v>
      </c>
      <c r="D3751" s="10" t="str">
        <f>IFERROR(IF(تحویلی!$E$1="","",IF(NOSA!O3751=تحویلی!$E$1,تحویلی!$E$1&amp;COUNTIF(NOSA!$O$1:O3751,تحویلی!$E$1),"")),"")</f>
        <v/>
      </c>
      <c r="E3751" s="10" t="str">
        <f t="shared" si="239"/>
        <v>28067573</v>
      </c>
      <c r="F3751" s="10" t="str">
        <f>IFERROR(VLOOKUP(I3751,DATABASE!$N:$O,2,FALSE),"")</f>
        <v>دستكش ساق بلند نسوز</v>
      </c>
      <c r="G3751" s="3" t="s">
        <v>2978</v>
      </c>
      <c r="H3751" s="4">
        <v>28067</v>
      </c>
      <c r="I3751" s="3" t="s">
        <v>1461</v>
      </c>
      <c r="J3751" s="3" t="s">
        <v>34</v>
      </c>
      <c r="K3751" s="5">
        <v>1</v>
      </c>
      <c r="L3751" s="3" t="s">
        <v>3</v>
      </c>
      <c r="M3751" s="3" t="s">
        <v>19</v>
      </c>
      <c r="N3751" s="3" t="s">
        <v>104</v>
      </c>
      <c r="O3751" s="1">
        <v>573</v>
      </c>
      <c r="P3751" s="4">
        <v>1</v>
      </c>
      <c r="Q3751" s="10">
        <f t="shared" si="240"/>
        <v>573</v>
      </c>
    </row>
    <row r="3752" spans="2:17" ht="20.25" customHeight="1">
      <c r="B3752" s="10" t="str">
        <f t="shared" si="237"/>
        <v>لباس كار ديرسوز(بلوز) 10028</v>
      </c>
      <c r="C3752" s="10" t="str">
        <f t="shared" si="238"/>
        <v>لباس كار ديرسوز(بلوز) 1402/11/1510028</v>
      </c>
      <c r="D3752" s="10" t="str">
        <f>IFERROR(IF(تحویلی!$E$1="","",IF(NOSA!O3752=تحویلی!$E$1,تحویلی!$E$1&amp;COUNTIF(NOSA!$O$1:O3752,تحویلی!$E$1),"")),"")</f>
        <v/>
      </c>
      <c r="E3752" s="10" t="str">
        <f t="shared" si="239"/>
        <v>2807810028</v>
      </c>
      <c r="F3752" s="10" t="str">
        <f>IFERROR(VLOOKUP(I3752,DATABASE!$N:$O,2,FALSE),"")</f>
        <v xml:space="preserve">لباس كار ديرسوز(بلوز) </v>
      </c>
      <c r="G3752" s="3" t="s">
        <v>2978</v>
      </c>
      <c r="H3752" s="4">
        <v>28078</v>
      </c>
      <c r="I3752" s="3" t="s">
        <v>2315</v>
      </c>
      <c r="J3752" s="3" t="s">
        <v>2667</v>
      </c>
      <c r="K3752" s="5">
        <v>1</v>
      </c>
      <c r="L3752" s="3" t="s">
        <v>8</v>
      </c>
      <c r="M3752" s="3" t="s">
        <v>9</v>
      </c>
      <c r="N3752" s="3" t="s">
        <v>1638</v>
      </c>
      <c r="O3752" s="1">
        <v>10028</v>
      </c>
      <c r="P3752" s="4">
        <v>0</v>
      </c>
      <c r="Q3752" s="10">
        <f t="shared" si="240"/>
        <v>10028</v>
      </c>
    </row>
    <row r="3753" spans="2:17" ht="20.25" customHeight="1">
      <c r="B3753" s="10" t="str">
        <f t="shared" si="237"/>
        <v>دستكش لاتكس608</v>
      </c>
      <c r="C3753" s="10" t="str">
        <f t="shared" si="238"/>
        <v>دستكش لاتكس1402/11/15608</v>
      </c>
      <c r="D3753" s="10" t="str">
        <f>IFERROR(IF(تحویلی!$E$1="","",IF(NOSA!O3753=تحویلی!$E$1,تحویلی!$E$1&amp;COUNTIF(NOSA!$O$1:O3753,تحویلی!$E$1),"")),"")</f>
        <v/>
      </c>
      <c r="E3753" s="10" t="str">
        <f t="shared" si="239"/>
        <v>28083608</v>
      </c>
      <c r="F3753" s="10" t="str">
        <f>IFERROR(VLOOKUP(I3753,DATABASE!$N:$O,2,FALSE),"")</f>
        <v>دستكش لاتكس</v>
      </c>
      <c r="G3753" s="3" t="s">
        <v>2978</v>
      </c>
      <c r="H3753" s="4">
        <v>28083</v>
      </c>
      <c r="I3753" s="3" t="s">
        <v>2328</v>
      </c>
      <c r="J3753" s="3" t="s">
        <v>564</v>
      </c>
      <c r="K3753" s="5">
        <v>200</v>
      </c>
      <c r="L3753" s="3" t="s">
        <v>3</v>
      </c>
      <c r="M3753" s="3" t="s">
        <v>63</v>
      </c>
      <c r="N3753" s="3" t="s">
        <v>187</v>
      </c>
      <c r="O3753" s="1">
        <v>608</v>
      </c>
      <c r="P3753" s="4">
        <v>0</v>
      </c>
      <c r="Q3753" s="10">
        <f t="shared" si="240"/>
        <v>608</v>
      </c>
    </row>
    <row r="3754" spans="2:17" ht="20.25" customHeight="1">
      <c r="B3754" s="10" t="str">
        <f t="shared" si="237"/>
        <v>چكمه ايمني نسوز294</v>
      </c>
      <c r="C3754" s="10" t="str">
        <f t="shared" si="238"/>
        <v>چكمه ايمني نسوز1402/11/15294</v>
      </c>
      <c r="D3754" s="10" t="str">
        <f>IFERROR(IF(تحویلی!$E$1="","",IF(NOSA!O3754=تحویلی!$E$1,تحویلی!$E$1&amp;COUNTIF(NOSA!$O$1:O3754,تحویلی!$E$1),"")),"")</f>
        <v/>
      </c>
      <c r="E3754" s="10" t="str">
        <f t="shared" si="239"/>
        <v>28087294</v>
      </c>
      <c r="F3754" s="10" t="str">
        <f>IFERROR(VLOOKUP(I3754,DATABASE!$N:$O,2,FALSE),"")</f>
        <v>چكمه ايمني نسوز</v>
      </c>
      <c r="G3754" s="3" t="s">
        <v>2978</v>
      </c>
      <c r="H3754" s="4">
        <v>28087</v>
      </c>
      <c r="I3754" s="3" t="s">
        <v>1784</v>
      </c>
      <c r="J3754" s="3" t="s">
        <v>1785</v>
      </c>
      <c r="K3754" s="5">
        <v>1</v>
      </c>
      <c r="L3754" s="3" t="s">
        <v>3</v>
      </c>
      <c r="M3754" s="3" t="s">
        <v>25</v>
      </c>
      <c r="N3754" s="3" t="s">
        <v>203</v>
      </c>
      <c r="O3754" s="1">
        <v>294</v>
      </c>
      <c r="P3754" s="4">
        <v>1</v>
      </c>
      <c r="Q3754" s="10">
        <f t="shared" si="240"/>
        <v>294</v>
      </c>
    </row>
    <row r="3755" spans="2:17" ht="20.25" customHeight="1">
      <c r="B3755" s="10" t="str">
        <f t="shared" si="237"/>
        <v>دستكش ضد اسيد و روغن294</v>
      </c>
      <c r="C3755" s="10" t="str">
        <f t="shared" si="238"/>
        <v>دستكش ضد اسيد و روغن1402/11/15294</v>
      </c>
      <c r="D3755" s="10" t="str">
        <f>IFERROR(IF(تحویلی!$E$1="","",IF(NOSA!O3755=تحویلی!$E$1,تحویلی!$E$1&amp;COUNTIF(NOSA!$O$1:O3755,تحویلی!$E$1),"")),"")</f>
        <v/>
      </c>
      <c r="E3755" s="10" t="str">
        <f t="shared" si="239"/>
        <v>28087294</v>
      </c>
      <c r="F3755" s="10" t="str">
        <f>IFERROR(VLOOKUP(I3755,DATABASE!$N:$O,2,FALSE),"")</f>
        <v>دستكش ضد اسيد و روغن</v>
      </c>
      <c r="G3755" s="3" t="s">
        <v>2978</v>
      </c>
      <c r="H3755" s="4">
        <v>28087</v>
      </c>
      <c r="I3755" s="3" t="s">
        <v>1693</v>
      </c>
      <c r="J3755" s="3" t="s">
        <v>507</v>
      </c>
      <c r="K3755" s="5">
        <v>1</v>
      </c>
      <c r="L3755" s="3" t="s">
        <v>3</v>
      </c>
      <c r="M3755" s="3" t="s">
        <v>25</v>
      </c>
      <c r="N3755" s="3" t="s">
        <v>203</v>
      </c>
      <c r="O3755" s="1">
        <v>294</v>
      </c>
      <c r="P3755" s="4">
        <v>1</v>
      </c>
      <c r="Q3755" s="10">
        <f t="shared" si="240"/>
        <v>294</v>
      </c>
    </row>
    <row r="3756" spans="2:17" ht="20.25" customHeight="1">
      <c r="B3756" s="10" t="str">
        <f t="shared" si="237"/>
        <v>چكمه ايمني نسوز401</v>
      </c>
      <c r="C3756" s="10" t="str">
        <f t="shared" si="238"/>
        <v>چكمه ايمني نسوز1402/11/15401</v>
      </c>
      <c r="D3756" s="10" t="str">
        <f>IFERROR(IF(تحویلی!$E$1="","",IF(NOSA!O3756=تحویلی!$E$1,تحویلی!$E$1&amp;COUNTIF(NOSA!$O$1:O3756,تحویلی!$E$1),"")),"")</f>
        <v/>
      </c>
      <c r="E3756" s="10" t="str">
        <f t="shared" si="239"/>
        <v>28088401</v>
      </c>
      <c r="F3756" s="10" t="str">
        <f>IFERROR(VLOOKUP(I3756,DATABASE!$N:$O,2,FALSE),"")</f>
        <v>چكمه ايمني نسوز</v>
      </c>
      <c r="G3756" s="3" t="s">
        <v>2978</v>
      </c>
      <c r="H3756" s="4">
        <v>28088</v>
      </c>
      <c r="I3756" s="3" t="s">
        <v>1666</v>
      </c>
      <c r="J3756" s="3" t="s">
        <v>1667</v>
      </c>
      <c r="K3756" s="5">
        <v>1</v>
      </c>
      <c r="L3756" s="3" t="s">
        <v>3</v>
      </c>
      <c r="M3756" s="3" t="s">
        <v>19</v>
      </c>
      <c r="N3756" s="3" t="s">
        <v>424</v>
      </c>
      <c r="O3756" s="1">
        <v>401</v>
      </c>
      <c r="P3756" s="4">
        <v>1</v>
      </c>
      <c r="Q3756" s="10">
        <f t="shared" si="240"/>
        <v>401</v>
      </c>
    </row>
    <row r="3757" spans="2:17" ht="20.25" customHeight="1">
      <c r="B3757" s="10" t="str">
        <f t="shared" si="237"/>
        <v>پوتين ايمني نسوز769</v>
      </c>
      <c r="C3757" s="10" t="str">
        <f t="shared" si="238"/>
        <v>پوتين ايمني نسوز1402/11/16769</v>
      </c>
      <c r="D3757" s="10" t="str">
        <f>IFERROR(IF(تحویلی!$E$1="","",IF(NOSA!O3757=تحویلی!$E$1,تحویلی!$E$1&amp;COUNTIF(NOSA!$O$1:O3757,تحویلی!$E$1),"")),"")</f>
        <v/>
      </c>
      <c r="E3757" s="10" t="str">
        <f t="shared" si="239"/>
        <v>28109769</v>
      </c>
      <c r="F3757" s="10" t="str">
        <f>IFERROR(VLOOKUP(I3757,DATABASE!$N:$O,2,FALSE),"")</f>
        <v>پوتين ايمني نسوز</v>
      </c>
      <c r="G3757" s="3" t="s">
        <v>2979</v>
      </c>
      <c r="H3757" s="4">
        <v>28109</v>
      </c>
      <c r="I3757" s="3" t="s">
        <v>1472</v>
      </c>
      <c r="J3757" s="3" t="s">
        <v>1700</v>
      </c>
      <c r="K3757" s="5">
        <v>1</v>
      </c>
      <c r="L3757" s="3" t="s">
        <v>3</v>
      </c>
      <c r="M3757" s="3" t="s">
        <v>43</v>
      </c>
      <c r="N3757" s="3" t="s">
        <v>2725</v>
      </c>
      <c r="O3757" s="1">
        <v>769</v>
      </c>
      <c r="P3757" s="4">
        <v>1</v>
      </c>
      <c r="Q3757" s="10">
        <f t="shared" si="240"/>
        <v>769</v>
      </c>
    </row>
    <row r="3758" spans="2:17" ht="20.25" customHeight="1">
      <c r="B3758" s="10" t="str">
        <f t="shared" si="237"/>
        <v>پوتين ايمني نسوز83</v>
      </c>
      <c r="C3758" s="10" t="str">
        <f t="shared" si="238"/>
        <v>پوتين ايمني نسوز1402/11/1683</v>
      </c>
      <c r="D3758" s="10" t="str">
        <f>IFERROR(IF(تحویلی!$E$1="","",IF(NOSA!O3758=تحویلی!$E$1,تحویلی!$E$1&amp;COUNTIF(NOSA!$O$1:O3758,تحویلی!$E$1),"")),"")</f>
        <v/>
      </c>
      <c r="E3758" s="10" t="str">
        <f t="shared" si="239"/>
        <v>2811083</v>
      </c>
      <c r="F3758" s="10" t="str">
        <f>IFERROR(VLOOKUP(I3758,DATABASE!$N:$O,2,FALSE),"")</f>
        <v>پوتين ايمني نسوز</v>
      </c>
      <c r="G3758" s="3" t="s">
        <v>2979</v>
      </c>
      <c r="H3758" s="4">
        <v>28110</v>
      </c>
      <c r="I3758" s="3" t="s">
        <v>2320</v>
      </c>
      <c r="J3758" s="3" t="s">
        <v>3291</v>
      </c>
      <c r="K3758" s="5">
        <v>1</v>
      </c>
      <c r="L3758" s="3" t="s">
        <v>3</v>
      </c>
      <c r="M3758" s="3" t="s">
        <v>43</v>
      </c>
      <c r="N3758" s="3" t="s">
        <v>2795</v>
      </c>
      <c r="O3758" s="1">
        <v>83</v>
      </c>
      <c r="P3758" s="4">
        <v>1</v>
      </c>
      <c r="Q3758" s="10">
        <f t="shared" si="240"/>
        <v>83</v>
      </c>
    </row>
    <row r="3759" spans="2:17" ht="20.25" customHeight="1">
      <c r="B3759" s="10" t="str">
        <f t="shared" si="237"/>
        <v>لباس كار ديرسوز(بلوز) 859</v>
      </c>
      <c r="C3759" s="10" t="str">
        <f t="shared" si="238"/>
        <v>لباس كار ديرسوز(بلوز) 1402/11/16859</v>
      </c>
      <c r="D3759" s="10" t="str">
        <f>IFERROR(IF(تحویلی!$E$1="","",IF(NOSA!O3759=تحویلی!$E$1,تحویلی!$E$1&amp;COUNTIF(NOSA!$O$1:O3759,تحویلی!$E$1),"")),"")</f>
        <v/>
      </c>
      <c r="E3759" s="10" t="str">
        <f t="shared" si="239"/>
        <v>28112859</v>
      </c>
      <c r="F3759" s="10" t="str">
        <f>IFERROR(VLOOKUP(I3759,DATABASE!$N:$O,2,FALSE),"")</f>
        <v xml:space="preserve">لباس كار ديرسوز(بلوز) </v>
      </c>
      <c r="G3759" s="3" t="s">
        <v>2979</v>
      </c>
      <c r="H3759" s="4">
        <v>28112</v>
      </c>
      <c r="I3759" s="3" t="s">
        <v>2316</v>
      </c>
      <c r="J3759" s="3" t="s">
        <v>2780</v>
      </c>
      <c r="K3759" s="5">
        <v>1</v>
      </c>
      <c r="L3759" s="3" t="s">
        <v>8</v>
      </c>
      <c r="M3759" s="3" t="s">
        <v>63</v>
      </c>
      <c r="N3759" s="3" t="s">
        <v>163</v>
      </c>
      <c r="O3759" s="1">
        <v>859</v>
      </c>
      <c r="P3759" s="4">
        <v>0</v>
      </c>
      <c r="Q3759" s="10">
        <f t="shared" si="240"/>
        <v>859</v>
      </c>
    </row>
    <row r="3760" spans="2:17" ht="20.25" customHeight="1">
      <c r="B3760" s="10" t="str">
        <f t="shared" si="237"/>
        <v>نقاب تيره محافظ صورت معمولي624</v>
      </c>
      <c r="C3760" s="10" t="str">
        <f t="shared" si="238"/>
        <v>نقاب تيره محافظ صورت معمولي1402/11/16624</v>
      </c>
      <c r="D3760" s="10" t="str">
        <f>IFERROR(IF(تحویلی!$E$1="","",IF(NOSA!O3760=تحویلی!$E$1,تحویلی!$E$1&amp;COUNTIF(NOSA!$O$1:O3760,تحویلی!$E$1),"")),"")</f>
        <v/>
      </c>
      <c r="E3760" s="10" t="str">
        <f t="shared" si="239"/>
        <v>28115624</v>
      </c>
      <c r="F3760" s="10" t="str">
        <f>IFERROR(VLOOKUP(I3760,DATABASE!$N:$O,2,FALSE),"")</f>
        <v>نقاب تيره محافظ صورت معمولي</v>
      </c>
      <c r="G3760" s="3" t="s">
        <v>2979</v>
      </c>
      <c r="H3760" s="4">
        <v>28115</v>
      </c>
      <c r="I3760" s="3" t="s">
        <v>1557</v>
      </c>
      <c r="J3760" s="3" t="s">
        <v>115</v>
      </c>
      <c r="K3760" s="5">
        <v>1</v>
      </c>
      <c r="L3760" s="3" t="s">
        <v>8</v>
      </c>
      <c r="M3760" s="3" t="s">
        <v>25</v>
      </c>
      <c r="N3760" s="3" t="s">
        <v>226</v>
      </c>
      <c r="O3760" s="1">
        <v>624</v>
      </c>
      <c r="P3760" s="4">
        <v>1</v>
      </c>
      <c r="Q3760" s="10">
        <f t="shared" si="240"/>
        <v>624</v>
      </c>
    </row>
    <row r="3761" spans="2:17" ht="20.25" customHeight="1">
      <c r="B3761" s="10" t="str">
        <f t="shared" si="237"/>
        <v>هدگير نقاب624</v>
      </c>
      <c r="C3761" s="10" t="str">
        <f t="shared" si="238"/>
        <v>هدگير نقاب1402/11/16624</v>
      </c>
      <c r="D3761" s="10" t="str">
        <f>IFERROR(IF(تحویلی!$E$1="","",IF(NOSA!O3761=تحویلی!$E$1,تحویلی!$E$1&amp;COUNTIF(NOSA!$O$1:O3761,تحویلی!$E$1),"")),"")</f>
        <v/>
      </c>
      <c r="E3761" s="10" t="str">
        <f t="shared" si="239"/>
        <v>28115624</v>
      </c>
      <c r="F3761" s="10" t="str">
        <f>IFERROR(VLOOKUP(I3761,DATABASE!$N:$O,2,FALSE),"")</f>
        <v>هدگير نقاب</v>
      </c>
      <c r="G3761" s="3" t="s">
        <v>2979</v>
      </c>
      <c r="H3761" s="4">
        <v>28115</v>
      </c>
      <c r="I3761" s="3" t="s">
        <v>1468</v>
      </c>
      <c r="J3761" s="3" t="s">
        <v>12</v>
      </c>
      <c r="K3761" s="5">
        <v>1</v>
      </c>
      <c r="L3761" s="3" t="s">
        <v>8</v>
      </c>
      <c r="M3761" s="3" t="s">
        <v>25</v>
      </c>
      <c r="N3761" s="3" t="s">
        <v>226</v>
      </c>
      <c r="O3761" s="1">
        <v>624</v>
      </c>
      <c r="P3761" s="4">
        <v>1</v>
      </c>
      <c r="Q3761" s="10">
        <f t="shared" si="240"/>
        <v>624</v>
      </c>
    </row>
    <row r="3762" spans="2:17" ht="20.25" customHeight="1">
      <c r="B3762" s="10" t="str">
        <f t="shared" si="237"/>
        <v>رابط فنري نقاب كلاه ايمني783</v>
      </c>
      <c r="C3762" s="10" t="str">
        <f t="shared" si="238"/>
        <v>رابط فنري نقاب كلاه ايمني1402/11/16783</v>
      </c>
      <c r="D3762" s="10" t="str">
        <f>IFERROR(IF(تحویلی!$E$1="","",IF(NOSA!O3762=تحویلی!$E$1,تحویلی!$E$1&amp;COUNTIF(NOSA!$O$1:O3762,تحویلی!$E$1),"")),"")</f>
        <v/>
      </c>
      <c r="E3762" s="10" t="str">
        <f t="shared" si="239"/>
        <v>28121783</v>
      </c>
      <c r="F3762" s="10" t="str">
        <f>IFERROR(VLOOKUP(I3762,DATABASE!$N:$O,2,FALSE),"")</f>
        <v>رابط فنري نقاب كلاه ايمني</v>
      </c>
      <c r="G3762" s="3" t="s">
        <v>2979</v>
      </c>
      <c r="H3762" s="4">
        <v>28121</v>
      </c>
      <c r="I3762" s="3" t="s">
        <v>1454</v>
      </c>
      <c r="J3762" s="3" t="s">
        <v>135</v>
      </c>
      <c r="K3762" s="5">
        <v>1</v>
      </c>
      <c r="L3762" s="3" t="s">
        <v>8</v>
      </c>
      <c r="M3762" s="3" t="s">
        <v>4</v>
      </c>
      <c r="N3762" s="3" t="s">
        <v>1219</v>
      </c>
      <c r="O3762" s="1">
        <v>783</v>
      </c>
      <c r="P3762" s="4">
        <v>0</v>
      </c>
      <c r="Q3762" s="10">
        <f t="shared" si="240"/>
        <v>783</v>
      </c>
    </row>
    <row r="3763" spans="2:17" ht="20.25" customHeight="1">
      <c r="B3763" s="10" t="str">
        <f t="shared" si="237"/>
        <v>نقاب تيره محافظ صورت  canasafe783</v>
      </c>
      <c r="C3763" s="10" t="str">
        <f t="shared" si="238"/>
        <v>نقاب تيره محافظ صورت  canasafe1402/11/16783</v>
      </c>
      <c r="D3763" s="10" t="str">
        <f>IFERROR(IF(تحویلی!$E$1="","",IF(NOSA!O3763=تحویلی!$E$1,تحویلی!$E$1&amp;COUNTIF(NOSA!$O$1:O3763,تحویلی!$E$1),"")),"")</f>
        <v/>
      </c>
      <c r="E3763" s="10" t="str">
        <f t="shared" si="239"/>
        <v>28121783</v>
      </c>
      <c r="F3763" s="10" t="str">
        <f>IFERROR(VLOOKUP(I3763,DATABASE!$N:$O,2,FALSE),"")</f>
        <v>نقاب تيره محافظ صورت  canasafe</v>
      </c>
      <c r="G3763" s="3" t="s">
        <v>2979</v>
      </c>
      <c r="H3763" s="4">
        <v>28121</v>
      </c>
      <c r="I3763" s="3" t="s">
        <v>1487</v>
      </c>
      <c r="J3763" s="3" t="s">
        <v>1488</v>
      </c>
      <c r="K3763" s="5">
        <v>1</v>
      </c>
      <c r="L3763" s="3" t="s">
        <v>8</v>
      </c>
      <c r="M3763" s="3" t="s">
        <v>4</v>
      </c>
      <c r="N3763" s="3" t="s">
        <v>1219</v>
      </c>
      <c r="O3763" s="1">
        <v>783</v>
      </c>
      <c r="P3763" s="4">
        <v>0</v>
      </c>
      <c r="Q3763" s="10">
        <f t="shared" si="240"/>
        <v>783</v>
      </c>
    </row>
    <row r="3764" spans="2:17" ht="20.25" customHeight="1">
      <c r="B3764" s="10" t="str">
        <f t="shared" si="237"/>
        <v>چكمه ايمني نسوز690</v>
      </c>
      <c r="C3764" s="10" t="str">
        <f t="shared" si="238"/>
        <v>چكمه ايمني نسوز1402/11/16690</v>
      </c>
      <c r="D3764" s="10" t="str">
        <f>IFERROR(IF(تحویلی!$E$1="","",IF(NOSA!O3764=تحویلی!$E$1,تحویلی!$E$1&amp;COUNTIF(NOSA!$O$1:O3764,تحویلی!$E$1),"")),"")</f>
        <v/>
      </c>
      <c r="E3764" s="10" t="str">
        <f t="shared" si="239"/>
        <v>28129690</v>
      </c>
      <c r="F3764" s="10" t="str">
        <f>IFERROR(VLOOKUP(I3764,DATABASE!$N:$O,2,FALSE),"")</f>
        <v>چكمه ايمني نسوز</v>
      </c>
      <c r="G3764" s="3" t="s">
        <v>2979</v>
      </c>
      <c r="H3764" s="4">
        <v>28129</v>
      </c>
      <c r="I3764" s="3" t="s">
        <v>1666</v>
      </c>
      <c r="J3764" s="3" t="s">
        <v>1667</v>
      </c>
      <c r="K3764" s="5">
        <v>1</v>
      </c>
      <c r="L3764" s="3" t="s">
        <v>3</v>
      </c>
      <c r="M3764" s="3" t="s">
        <v>4</v>
      </c>
      <c r="N3764" s="3" t="s">
        <v>174</v>
      </c>
      <c r="O3764" s="1">
        <v>690</v>
      </c>
      <c r="P3764" s="4">
        <v>0</v>
      </c>
      <c r="Q3764" s="10">
        <f t="shared" si="240"/>
        <v>690</v>
      </c>
    </row>
    <row r="3765" spans="2:17" ht="20.25" customHeight="1">
      <c r="B3765" s="10" t="str">
        <f t="shared" si="237"/>
        <v>دستكش ضد برش سبك690</v>
      </c>
      <c r="C3765" s="10" t="str">
        <f t="shared" si="238"/>
        <v>دستكش ضد برش سبك1402/11/16690</v>
      </c>
      <c r="D3765" s="10" t="str">
        <f>IFERROR(IF(تحویلی!$E$1="","",IF(NOSA!O3765=تحویلی!$E$1,تحویلی!$E$1&amp;COUNTIF(NOSA!$O$1:O3765,تحویلی!$E$1),"")),"")</f>
        <v/>
      </c>
      <c r="E3765" s="10" t="str">
        <f t="shared" si="239"/>
        <v>28129690</v>
      </c>
      <c r="F3765" s="10" t="str">
        <f>IFERROR(VLOOKUP(I3765,DATABASE!$N:$O,2,FALSE),"")</f>
        <v>دستكش ضد برش سبك</v>
      </c>
      <c r="G3765" s="3" t="s">
        <v>2979</v>
      </c>
      <c r="H3765" s="4">
        <v>28129</v>
      </c>
      <c r="I3765" s="3" t="s">
        <v>1442</v>
      </c>
      <c r="J3765" s="3" t="s">
        <v>22</v>
      </c>
      <c r="K3765" s="5">
        <v>1</v>
      </c>
      <c r="L3765" s="3" t="s">
        <v>3</v>
      </c>
      <c r="M3765" s="3" t="s">
        <v>4</v>
      </c>
      <c r="N3765" s="3" t="s">
        <v>174</v>
      </c>
      <c r="O3765" s="1">
        <v>690</v>
      </c>
      <c r="P3765" s="4">
        <v>0</v>
      </c>
      <c r="Q3765" s="10">
        <f t="shared" si="240"/>
        <v>690</v>
      </c>
    </row>
    <row r="3766" spans="2:17" ht="20.25" customHeight="1">
      <c r="B3766" s="10" t="str">
        <f t="shared" si="237"/>
        <v>دستكش ضد برش سبك822</v>
      </c>
      <c r="C3766" s="10" t="str">
        <f t="shared" si="238"/>
        <v>دستكش ضد برش سبك1402/11/16822</v>
      </c>
      <c r="D3766" s="10" t="str">
        <f>IFERROR(IF(تحویلی!$E$1="","",IF(NOSA!O3766=تحویلی!$E$1,تحویلی!$E$1&amp;COUNTIF(NOSA!$O$1:O3766,تحویلی!$E$1),"")),"")</f>
        <v/>
      </c>
      <c r="E3766" s="10" t="str">
        <f t="shared" si="239"/>
        <v>28136822</v>
      </c>
      <c r="F3766" s="10" t="str">
        <f>IFERROR(VLOOKUP(I3766,DATABASE!$N:$O,2,FALSE),"")</f>
        <v>دستكش ضد برش سبك</v>
      </c>
      <c r="G3766" s="3" t="s">
        <v>2979</v>
      </c>
      <c r="H3766" s="4">
        <v>28136</v>
      </c>
      <c r="I3766" s="3" t="s">
        <v>1442</v>
      </c>
      <c r="J3766" s="3" t="s">
        <v>22</v>
      </c>
      <c r="K3766" s="5">
        <v>1</v>
      </c>
      <c r="L3766" s="3" t="s">
        <v>3</v>
      </c>
      <c r="M3766" s="3" t="s">
        <v>47</v>
      </c>
      <c r="N3766" s="3" t="s">
        <v>1788</v>
      </c>
      <c r="O3766" s="1">
        <v>822</v>
      </c>
      <c r="P3766" s="4">
        <v>0</v>
      </c>
      <c r="Q3766" s="10">
        <f t="shared" si="240"/>
        <v>822</v>
      </c>
    </row>
    <row r="3767" spans="2:17" ht="20.25" customHeight="1">
      <c r="B3767" s="10" t="str">
        <f t="shared" si="237"/>
        <v>كمربند برزنتي نواري783</v>
      </c>
      <c r="C3767" s="10" t="str">
        <f t="shared" si="238"/>
        <v>كمربند برزنتي نواري1402/11/16783</v>
      </c>
      <c r="D3767" s="10" t="str">
        <f>IFERROR(IF(تحویلی!$E$1="","",IF(NOSA!O3767=تحویلی!$E$1,تحویلی!$E$1&amp;COUNTIF(NOSA!$O$1:O3767,تحویلی!$E$1),"")),"")</f>
        <v/>
      </c>
      <c r="E3767" s="10" t="str">
        <f t="shared" si="239"/>
        <v>28138783</v>
      </c>
      <c r="F3767" s="10" t="str">
        <f>IFERROR(VLOOKUP(I3767,DATABASE!$N:$O,2,FALSE),"")</f>
        <v>كمربند برزنتي نواري</v>
      </c>
      <c r="G3767" s="3" t="s">
        <v>2979</v>
      </c>
      <c r="H3767" s="4">
        <v>28138</v>
      </c>
      <c r="I3767" s="3" t="s">
        <v>1441</v>
      </c>
      <c r="J3767" s="3" t="s">
        <v>95</v>
      </c>
      <c r="K3767" s="5">
        <v>1</v>
      </c>
      <c r="L3767" s="3" t="s">
        <v>96</v>
      </c>
      <c r="M3767" s="3" t="s">
        <v>4</v>
      </c>
      <c r="N3767" s="3" t="s">
        <v>1219</v>
      </c>
      <c r="O3767" s="1">
        <v>783</v>
      </c>
      <c r="P3767" s="4">
        <v>0</v>
      </c>
      <c r="Q3767" s="10">
        <f t="shared" si="240"/>
        <v>783</v>
      </c>
    </row>
    <row r="3768" spans="2:17" ht="20.25" customHeight="1">
      <c r="B3768" s="10" t="str">
        <f t="shared" si="237"/>
        <v>دستكش ضد برش سبك853</v>
      </c>
      <c r="C3768" s="10" t="str">
        <f t="shared" si="238"/>
        <v>دستكش ضد برش سبك1402/11/16853</v>
      </c>
      <c r="D3768" s="10" t="str">
        <f>IFERROR(IF(تحویلی!$E$1="","",IF(NOSA!O3768=تحویلی!$E$1,تحویلی!$E$1&amp;COUNTIF(NOSA!$O$1:O3768,تحویلی!$E$1),"")),"")</f>
        <v/>
      </c>
      <c r="E3768" s="10" t="str">
        <f t="shared" si="239"/>
        <v>28141853</v>
      </c>
      <c r="F3768" s="10" t="str">
        <f>IFERROR(VLOOKUP(I3768,DATABASE!$N:$O,2,FALSE),"")</f>
        <v>دستكش ضد برش سبك</v>
      </c>
      <c r="G3768" s="3" t="s">
        <v>2979</v>
      </c>
      <c r="H3768" s="4">
        <v>28141</v>
      </c>
      <c r="I3768" s="3" t="s">
        <v>1442</v>
      </c>
      <c r="J3768" s="3" t="s">
        <v>22</v>
      </c>
      <c r="K3768" s="5">
        <v>1</v>
      </c>
      <c r="L3768" s="3" t="s">
        <v>3</v>
      </c>
      <c r="M3768" s="3" t="s">
        <v>40</v>
      </c>
      <c r="N3768" s="3" t="s">
        <v>2777</v>
      </c>
      <c r="O3768" s="1">
        <v>853</v>
      </c>
      <c r="P3768" s="4">
        <v>1</v>
      </c>
      <c r="Q3768" s="10">
        <f t="shared" si="240"/>
        <v>853</v>
      </c>
    </row>
    <row r="3769" spans="2:17" ht="20.25" customHeight="1">
      <c r="B3769" s="10" t="str">
        <f t="shared" si="237"/>
        <v>دستكش كف مواد سبك733</v>
      </c>
      <c r="C3769" s="10" t="str">
        <f t="shared" si="238"/>
        <v>دستكش كف مواد سبك1402/11/16733</v>
      </c>
      <c r="D3769" s="10" t="str">
        <f>IFERROR(IF(تحویلی!$E$1="","",IF(NOSA!O3769=تحویلی!$E$1,تحویلی!$E$1&amp;COUNTIF(NOSA!$O$1:O3769,تحویلی!$E$1),"")),"")</f>
        <v/>
      </c>
      <c r="E3769" s="10" t="str">
        <f t="shared" si="239"/>
        <v>28142733</v>
      </c>
      <c r="F3769" s="10" t="str">
        <f>IFERROR(VLOOKUP(I3769,DATABASE!$N:$O,2,FALSE),"")</f>
        <v>دستكش كف مواد سبك</v>
      </c>
      <c r="G3769" s="3" t="s">
        <v>2979</v>
      </c>
      <c r="H3769" s="4">
        <v>28142</v>
      </c>
      <c r="I3769" s="3" t="s">
        <v>1456</v>
      </c>
      <c r="J3769" s="3" t="s">
        <v>2</v>
      </c>
      <c r="K3769" s="5">
        <v>1</v>
      </c>
      <c r="L3769" s="3" t="s">
        <v>3</v>
      </c>
      <c r="M3769" s="3" t="s">
        <v>47</v>
      </c>
      <c r="N3769" s="3" t="s">
        <v>628</v>
      </c>
      <c r="O3769" s="1">
        <v>733</v>
      </c>
      <c r="P3769" s="4">
        <v>1</v>
      </c>
      <c r="Q3769" s="10">
        <f t="shared" si="240"/>
        <v>733</v>
      </c>
    </row>
    <row r="3770" spans="2:17" ht="20.25" customHeight="1">
      <c r="B3770" s="10" t="str">
        <f t="shared" si="237"/>
        <v>دستكش ضد برش سبك402</v>
      </c>
      <c r="C3770" s="10" t="str">
        <f t="shared" si="238"/>
        <v>دستكش ضد برش سبك1402/11/17402</v>
      </c>
      <c r="D3770" s="10" t="str">
        <f>IFERROR(IF(تحویلی!$E$1="","",IF(NOSA!O3770=تحویلی!$E$1,تحویلی!$E$1&amp;COUNTIF(NOSA!$O$1:O3770,تحویلی!$E$1),"")),"")</f>
        <v/>
      </c>
      <c r="E3770" s="10" t="str">
        <f t="shared" si="239"/>
        <v>28147402</v>
      </c>
      <c r="F3770" s="10" t="str">
        <f>IFERROR(VLOOKUP(I3770,DATABASE!$N:$O,2,FALSE),"")</f>
        <v>دستكش ضد برش سبك</v>
      </c>
      <c r="G3770" s="3" t="s">
        <v>2980</v>
      </c>
      <c r="H3770" s="4">
        <v>28147</v>
      </c>
      <c r="I3770" s="3" t="s">
        <v>1442</v>
      </c>
      <c r="J3770" s="3" t="s">
        <v>22</v>
      </c>
      <c r="K3770" s="5">
        <v>1</v>
      </c>
      <c r="L3770" s="3" t="s">
        <v>3</v>
      </c>
      <c r="M3770" s="3" t="s">
        <v>4</v>
      </c>
      <c r="N3770" s="3" t="s">
        <v>68</v>
      </c>
      <c r="O3770" s="1">
        <v>402</v>
      </c>
      <c r="P3770" s="4">
        <v>1</v>
      </c>
      <c r="Q3770" s="10">
        <f t="shared" si="240"/>
        <v>402</v>
      </c>
    </row>
    <row r="3771" spans="2:17" ht="20.25" customHeight="1">
      <c r="B3771" s="10" t="str">
        <f t="shared" si="237"/>
        <v>دستكش ضد برش سبك848</v>
      </c>
      <c r="C3771" s="10" t="str">
        <f t="shared" si="238"/>
        <v>دستكش ضد برش سبك1402/11/17848</v>
      </c>
      <c r="D3771" s="10" t="str">
        <f>IFERROR(IF(تحویلی!$E$1="","",IF(NOSA!O3771=تحویلی!$E$1,تحویلی!$E$1&amp;COUNTIF(NOSA!$O$1:O3771,تحویلی!$E$1),"")),"")</f>
        <v/>
      </c>
      <c r="E3771" s="10" t="str">
        <f t="shared" si="239"/>
        <v>28148848</v>
      </c>
      <c r="F3771" s="10" t="str">
        <f>IFERROR(VLOOKUP(I3771,DATABASE!$N:$O,2,FALSE),"")</f>
        <v>دستكش ضد برش سبك</v>
      </c>
      <c r="G3771" s="154" t="s">
        <v>2980</v>
      </c>
      <c r="H3771" s="155">
        <v>28148</v>
      </c>
      <c r="I3771" s="154" t="s">
        <v>1442</v>
      </c>
      <c r="J3771" s="154" t="s">
        <v>22</v>
      </c>
      <c r="K3771" s="156">
        <v>1</v>
      </c>
      <c r="L3771" s="154" t="s">
        <v>3</v>
      </c>
      <c r="M3771" s="154" t="s">
        <v>47</v>
      </c>
      <c r="N3771" s="154" t="s">
        <v>2750</v>
      </c>
      <c r="O3771" s="153">
        <v>848</v>
      </c>
      <c r="P3771" s="155">
        <v>1</v>
      </c>
      <c r="Q3771" s="10">
        <f t="shared" si="240"/>
        <v>848</v>
      </c>
    </row>
    <row r="3772" spans="2:17" ht="20.25" customHeight="1">
      <c r="B3772" s="10" t="str">
        <f t="shared" si="237"/>
        <v>لباس كار نسوز(بلوز و شلوار)458</v>
      </c>
      <c r="C3772" s="10" t="str">
        <f t="shared" si="238"/>
        <v>لباس كار نسوز(بلوز و شلوار)1402/11/17458</v>
      </c>
      <c r="D3772" s="10" t="str">
        <f>IFERROR(IF(تحویلی!$E$1="","",IF(NOSA!O3772=تحویلی!$E$1,تحویلی!$E$1&amp;COUNTIF(NOSA!$O$1:O3772,تحویلی!$E$1),"")),"")</f>
        <v/>
      </c>
      <c r="E3772" s="10" t="str">
        <f t="shared" si="239"/>
        <v>28152458</v>
      </c>
      <c r="F3772" s="10" t="str">
        <f>IFERROR(VLOOKUP(I3772,DATABASE!$N:$O,2,FALSE),"")</f>
        <v>لباس كار نسوز(بلوز و شلوار)</v>
      </c>
      <c r="G3772" s="154" t="s">
        <v>2980</v>
      </c>
      <c r="H3772" s="155">
        <v>28152</v>
      </c>
      <c r="I3772" s="154" t="s">
        <v>1740</v>
      </c>
      <c r="J3772" s="154" t="s">
        <v>1741</v>
      </c>
      <c r="K3772" s="156">
        <v>1</v>
      </c>
      <c r="L3772" s="154" t="s">
        <v>28</v>
      </c>
      <c r="M3772" s="154" t="s">
        <v>4</v>
      </c>
      <c r="N3772" s="154" t="s">
        <v>322</v>
      </c>
      <c r="O3772" s="153">
        <v>458</v>
      </c>
      <c r="P3772" s="155">
        <v>1</v>
      </c>
      <c r="Q3772" s="10">
        <f t="shared" si="240"/>
        <v>458</v>
      </c>
    </row>
    <row r="3773" spans="2:17" ht="20.25" customHeight="1">
      <c r="B3773" s="10" t="str">
        <f t="shared" ref="B3773:B3836" si="241">F3773&amp;Q3773</f>
        <v>دستكش ضد برش سبك458</v>
      </c>
      <c r="C3773" s="10" t="str">
        <f t="shared" ref="C3773:C3836" si="242">F3773&amp;G3773&amp;O3773</f>
        <v>دستكش ضد برش سبك1402/11/17458</v>
      </c>
      <c r="D3773" s="10" t="str">
        <f>IFERROR(IF(تحویلی!$E$1="","",IF(NOSA!O3773=تحویلی!$E$1,تحویلی!$E$1&amp;COUNTIF(NOSA!$O$1:O3773,تحویلی!$E$1),"")),"")</f>
        <v/>
      </c>
      <c r="E3773" s="10" t="str">
        <f t="shared" ref="E3773:E3836" si="243">H3773&amp;O3773</f>
        <v>28152458</v>
      </c>
      <c r="F3773" s="10" t="str">
        <f>IFERROR(VLOOKUP(I3773,DATABASE!$N:$O,2,FALSE),"")</f>
        <v>دستكش ضد برش سبك</v>
      </c>
      <c r="G3773" s="154" t="s">
        <v>2980</v>
      </c>
      <c r="H3773" s="155">
        <v>28152</v>
      </c>
      <c r="I3773" s="154" t="s">
        <v>1442</v>
      </c>
      <c r="J3773" s="154" t="s">
        <v>22</v>
      </c>
      <c r="K3773" s="156">
        <v>1</v>
      </c>
      <c r="L3773" s="154" t="s">
        <v>3</v>
      </c>
      <c r="M3773" s="154" t="s">
        <v>4</v>
      </c>
      <c r="N3773" s="154" t="s">
        <v>322</v>
      </c>
      <c r="O3773" s="153">
        <v>458</v>
      </c>
      <c r="P3773" s="155">
        <v>1</v>
      </c>
      <c r="Q3773" s="10">
        <f t="shared" si="240"/>
        <v>458</v>
      </c>
    </row>
    <row r="3774" spans="2:17" ht="20.25" customHeight="1">
      <c r="B3774" s="10" t="str">
        <f t="shared" si="241"/>
        <v>چكمه ايمني نسوز458</v>
      </c>
      <c r="C3774" s="10" t="str">
        <f t="shared" si="242"/>
        <v>چكمه ايمني نسوز1402/11/17458</v>
      </c>
      <c r="D3774" s="10" t="str">
        <f>IFERROR(IF(تحویلی!$E$1="","",IF(NOSA!O3774=تحویلی!$E$1,تحویلی!$E$1&amp;COUNTIF(NOSA!$O$1:O3774,تحویلی!$E$1),"")),"")</f>
        <v/>
      </c>
      <c r="E3774" s="10" t="str">
        <f t="shared" si="243"/>
        <v>28152458</v>
      </c>
      <c r="F3774" s="10" t="str">
        <f>IFERROR(VLOOKUP(I3774,DATABASE!$N:$O,2,FALSE),"")</f>
        <v>چكمه ايمني نسوز</v>
      </c>
      <c r="G3774" s="154" t="s">
        <v>2980</v>
      </c>
      <c r="H3774" s="155">
        <v>28152</v>
      </c>
      <c r="I3774" s="154" t="s">
        <v>1784</v>
      </c>
      <c r="J3774" s="154" t="s">
        <v>1785</v>
      </c>
      <c r="K3774" s="156">
        <v>1</v>
      </c>
      <c r="L3774" s="154" t="s">
        <v>3</v>
      </c>
      <c r="M3774" s="154" t="s">
        <v>4</v>
      </c>
      <c r="N3774" s="154" t="s">
        <v>322</v>
      </c>
      <c r="O3774" s="153">
        <v>458</v>
      </c>
      <c r="P3774" s="155">
        <v>1</v>
      </c>
      <c r="Q3774" s="10">
        <f t="shared" si="240"/>
        <v>458</v>
      </c>
    </row>
    <row r="3775" spans="2:17" ht="20.25" customHeight="1">
      <c r="B3775" s="10" t="str">
        <f t="shared" si="241"/>
        <v>دستكش كف مواد سبك599</v>
      </c>
      <c r="C3775" s="10" t="str">
        <f t="shared" si="242"/>
        <v>دستكش كف مواد سبك1402/11/17599</v>
      </c>
      <c r="D3775" s="10" t="str">
        <f>IFERROR(IF(تحویلی!$E$1="","",IF(NOSA!O3775=تحویلی!$E$1,تحویلی!$E$1&amp;COUNTIF(NOSA!$O$1:O3775,تحویلی!$E$1),"")),"")</f>
        <v/>
      </c>
      <c r="E3775" s="10" t="str">
        <f t="shared" si="243"/>
        <v>28154599</v>
      </c>
      <c r="F3775" s="10" t="str">
        <f>IFERROR(VLOOKUP(I3775,DATABASE!$N:$O,2,FALSE),"")</f>
        <v>دستكش كف مواد سبك</v>
      </c>
      <c r="G3775" s="154" t="s">
        <v>2980</v>
      </c>
      <c r="H3775" s="155">
        <v>28154</v>
      </c>
      <c r="I3775" s="154" t="s">
        <v>1456</v>
      </c>
      <c r="J3775" s="154" t="s">
        <v>2</v>
      </c>
      <c r="K3775" s="156">
        <v>1</v>
      </c>
      <c r="L3775" s="154" t="s">
        <v>3</v>
      </c>
      <c r="M3775" s="154" t="s">
        <v>47</v>
      </c>
      <c r="N3775" s="154" t="s">
        <v>131</v>
      </c>
      <c r="O3775" s="153">
        <v>599</v>
      </c>
      <c r="P3775" s="155">
        <v>1</v>
      </c>
      <c r="Q3775" s="10">
        <f t="shared" si="240"/>
        <v>599</v>
      </c>
    </row>
    <row r="3776" spans="2:17" ht="20.25" customHeight="1">
      <c r="B3776" s="10" t="str">
        <f t="shared" si="241"/>
        <v>دستكش كف مواد سبك861</v>
      </c>
      <c r="C3776" s="10" t="str">
        <f t="shared" si="242"/>
        <v>دستكش كف مواد سبك1402/11/17861</v>
      </c>
      <c r="D3776" s="10" t="str">
        <f>IFERROR(IF(تحویلی!$E$1="","",IF(NOSA!O3776=تحویلی!$E$1,تحویلی!$E$1&amp;COUNTIF(NOSA!$O$1:O3776,تحویلی!$E$1),"")),"")</f>
        <v/>
      </c>
      <c r="E3776" s="10" t="str">
        <f t="shared" si="243"/>
        <v>28155861</v>
      </c>
      <c r="F3776" s="10" t="str">
        <f>IFERROR(VLOOKUP(I3776,DATABASE!$N:$O,2,FALSE),"")</f>
        <v>دستكش كف مواد سبك</v>
      </c>
      <c r="G3776" s="154" t="s">
        <v>2980</v>
      </c>
      <c r="H3776" s="155">
        <v>28155</v>
      </c>
      <c r="I3776" s="154" t="s">
        <v>1456</v>
      </c>
      <c r="J3776" s="154" t="s">
        <v>2</v>
      </c>
      <c r="K3776" s="156">
        <v>1</v>
      </c>
      <c r="L3776" s="154" t="s">
        <v>3</v>
      </c>
      <c r="M3776" s="154" t="s">
        <v>47</v>
      </c>
      <c r="N3776" s="154" t="s">
        <v>3217</v>
      </c>
      <c r="O3776" s="153">
        <v>861</v>
      </c>
      <c r="P3776" s="155">
        <v>1</v>
      </c>
      <c r="Q3776" s="10">
        <f t="shared" si="240"/>
        <v>861</v>
      </c>
    </row>
    <row r="3777" spans="2:17" ht="20.25" customHeight="1">
      <c r="B3777" s="10" t="str">
        <f t="shared" si="241"/>
        <v>دستكش كف مواد سبك741</v>
      </c>
      <c r="C3777" s="10" t="str">
        <f t="shared" si="242"/>
        <v>دستكش كف مواد سبك1402/11/17741</v>
      </c>
      <c r="D3777" s="10" t="str">
        <f>IFERROR(IF(تحویلی!$E$1="","",IF(NOSA!O3777=تحویلی!$E$1,تحویلی!$E$1&amp;COUNTIF(NOSA!$O$1:O3777,تحویلی!$E$1),"")),"")</f>
        <v/>
      </c>
      <c r="E3777" s="10" t="str">
        <f t="shared" si="243"/>
        <v>28175741</v>
      </c>
      <c r="F3777" s="10" t="str">
        <f>IFERROR(VLOOKUP(I3777,DATABASE!$N:$O,2,FALSE),"")</f>
        <v>دستكش كف مواد سبك</v>
      </c>
      <c r="G3777" s="154" t="s">
        <v>2980</v>
      </c>
      <c r="H3777" s="155">
        <v>28175</v>
      </c>
      <c r="I3777" s="154" t="s">
        <v>1456</v>
      </c>
      <c r="J3777" s="154" t="s">
        <v>2</v>
      </c>
      <c r="K3777" s="156">
        <v>1</v>
      </c>
      <c r="L3777" s="154" t="s">
        <v>3</v>
      </c>
      <c r="M3777" s="154" t="s">
        <v>63</v>
      </c>
      <c r="N3777" s="154" t="s">
        <v>764</v>
      </c>
      <c r="O3777" s="153">
        <v>741</v>
      </c>
      <c r="P3777" s="155">
        <v>0</v>
      </c>
      <c r="Q3777" s="10">
        <f t="shared" si="240"/>
        <v>741</v>
      </c>
    </row>
    <row r="3778" spans="2:17" ht="20.25" customHeight="1">
      <c r="B3778" s="10" t="str">
        <f t="shared" si="241"/>
        <v>دستكش ضد برش سبك163</v>
      </c>
      <c r="C3778" s="10" t="str">
        <f t="shared" si="242"/>
        <v>دستكش ضد برش سبك1402/11/17163</v>
      </c>
      <c r="D3778" s="10" t="str">
        <f>IFERROR(IF(تحویلی!$E$1="","",IF(NOSA!O3778=تحویلی!$E$1,تحویلی!$E$1&amp;COUNTIF(NOSA!$O$1:O3778,تحویلی!$E$1),"")),"")</f>
        <v/>
      </c>
      <c r="E3778" s="10" t="str">
        <f t="shared" si="243"/>
        <v>28190163</v>
      </c>
      <c r="F3778" s="10" t="str">
        <f>IFERROR(VLOOKUP(I3778,DATABASE!$N:$O,2,FALSE),"")</f>
        <v>دستكش ضد برش سبك</v>
      </c>
      <c r="G3778" s="154" t="s">
        <v>2980</v>
      </c>
      <c r="H3778" s="155">
        <v>28190</v>
      </c>
      <c r="I3778" s="154" t="s">
        <v>1442</v>
      </c>
      <c r="J3778" s="154" t="s">
        <v>22</v>
      </c>
      <c r="K3778" s="156">
        <v>1</v>
      </c>
      <c r="L3778" s="154" t="s">
        <v>3</v>
      </c>
      <c r="M3778" s="154" t="s">
        <v>9</v>
      </c>
      <c r="N3778" s="154" t="s">
        <v>232</v>
      </c>
      <c r="O3778" s="153">
        <v>163</v>
      </c>
      <c r="P3778" s="155">
        <v>1</v>
      </c>
      <c r="Q3778" s="10">
        <f t="shared" si="240"/>
        <v>163</v>
      </c>
    </row>
    <row r="3779" spans="2:17" ht="20.25" customHeight="1">
      <c r="B3779" s="10" t="str">
        <f t="shared" si="241"/>
        <v>دستكش ضد برش سبك10027</v>
      </c>
      <c r="C3779" s="10" t="str">
        <f t="shared" si="242"/>
        <v>دستكش ضد برش سبك1402/11/1810027</v>
      </c>
      <c r="D3779" s="10" t="str">
        <f>IFERROR(IF(تحویلی!$E$1="","",IF(NOSA!O3779=تحویلی!$E$1,تحویلی!$E$1&amp;COUNTIF(NOSA!$O$1:O3779,تحویلی!$E$1),"")),"")</f>
        <v/>
      </c>
      <c r="E3779" s="10" t="str">
        <f t="shared" si="243"/>
        <v>2820010027</v>
      </c>
      <c r="F3779" s="10" t="str">
        <f>IFERROR(VLOOKUP(I3779,DATABASE!$N:$O,2,FALSE),"")</f>
        <v>دستكش ضد برش سبك</v>
      </c>
      <c r="G3779" s="3" t="s">
        <v>2981</v>
      </c>
      <c r="H3779" s="4">
        <v>28200</v>
      </c>
      <c r="I3779" s="3" t="s">
        <v>1442</v>
      </c>
      <c r="J3779" s="3" t="s">
        <v>22</v>
      </c>
      <c r="K3779" s="5">
        <v>1</v>
      </c>
      <c r="L3779" s="3" t="s">
        <v>3</v>
      </c>
      <c r="M3779" s="3" t="s">
        <v>9</v>
      </c>
      <c r="N3779" s="3" t="s">
        <v>1637</v>
      </c>
      <c r="O3779" s="1">
        <v>10027</v>
      </c>
      <c r="P3779" s="4">
        <v>1</v>
      </c>
      <c r="Q3779" s="10">
        <f t="shared" si="240"/>
        <v>10027</v>
      </c>
    </row>
    <row r="3780" spans="2:17" ht="20.25" customHeight="1">
      <c r="B3780" s="10" t="str">
        <f t="shared" si="241"/>
        <v>دستكش ضد برش سبك10030</v>
      </c>
      <c r="C3780" s="10" t="str">
        <f t="shared" si="242"/>
        <v>دستكش ضد برش سبك1402/11/1810030</v>
      </c>
      <c r="D3780" s="10" t="str">
        <f>IFERROR(IF(تحویلی!$E$1="","",IF(NOSA!O3780=تحویلی!$E$1,تحویلی!$E$1&amp;COUNTIF(NOSA!$O$1:O3780,تحویلی!$E$1),"")),"")</f>
        <v/>
      </c>
      <c r="E3780" s="10" t="str">
        <f t="shared" si="243"/>
        <v>2820010030</v>
      </c>
      <c r="F3780" s="10" t="str">
        <f>IFERROR(VLOOKUP(I3780,DATABASE!$N:$O,2,FALSE),"")</f>
        <v>دستكش ضد برش سبك</v>
      </c>
      <c r="G3780" s="3" t="s">
        <v>2981</v>
      </c>
      <c r="H3780" s="4">
        <v>28200</v>
      </c>
      <c r="I3780" s="3" t="s">
        <v>1442</v>
      </c>
      <c r="J3780" s="3" t="s">
        <v>22</v>
      </c>
      <c r="K3780" s="5">
        <v>1</v>
      </c>
      <c r="L3780" s="3" t="s">
        <v>3</v>
      </c>
      <c r="M3780" s="3" t="s">
        <v>9</v>
      </c>
      <c r="N3780" s="3" t="s">
        <v>1627</v>
      </c>
      <c r="O3780" s="1">
        <v>10030</v>
      </c>
      <c r="P3780" s="4">
        <v>1</v>
      </c>
      <c r="Q3780" s="10">
        <f t="shared" si="240"/>
        <v>10030</v>
      </c>
    </row>
    <row r="3781" spans="2:17" ht="20.25" customHeight="1">
      <c r="B3781" s="10" t="str">
        <f t="shared" si="241"/>
        <v>هدگير نقاب701</v>
      </c>
      <c r="C3781" s="10" t="str">
        <f t="shared" si="242"/>
        <v>هدگير نقاب1402/11/18701</v>
      </c>
      <c r="D3781" s="10" t="str">
        <f>IFERROR(IF(تحویلی!$E$1="","",IF(NOSA!O3781=تحویلی!$E$1,تحویلی!$E$1&amp;COUNTIF(NOSA!$O$1:O3781,تحویلی!$E$1),"")),"")</f>
        <v/>
      </c>
      <c r="E3781" s="10" t="str">
        <f t="shared" si="243"/>
        <v>28201701</v>
      </c>
      <c r="F3781" s="10" t="str">
        <f>IFERROR(VLOOKUP(I3781,DATABASE!$N:$O,2,FALSE),"")</f>
        <v>هدگير نقاب</v>
      </c>
      <c r="G3781" s="3" t="s">
        <v>2981</v>
      </c>
      <c r="H3781" s="4">
        <v>28201</v>
      </c>
      <c r="I3781" s="3" t="s">
        <v>1468</v>
      </c>
      <c r="J3781" s="3" t="s">
        <v>12</v>
      </c>
      <c r="K3781" s="5">
        <v>1</v>
      </c>
      <c r="L3781" s="3" t="s">
        <v>8</v>
      </c>
      <c r="M3781" s="3" t="s">
        <v>4</v>
      </c>
      <c r="N3781" s="3" t="s">
        <v>26</v>
      </c>
      <c r="O3781" s="1">
        <v>701</v>
      </c>
      <c r="P3781" s="4">
        <v>1</v>
      </c>
      <c r="Q3781" s="10">
        <f t="shared" si="240"/>
        <v>701</v>
      </c>
    </row>
    <row r="3782" spans="2:17" ht="20.25" customHeight="1">
      <c r="B3782" s="10" t="str">
        <f t="shared" si="241"/>
        <v>نقاب تيره محافظ صورت  canasafe701</v>
      </c>
      <c r="C3782" s="10" t="str">
        <f t="shared" si="242"/>
        <v>نقاب تيره محافظ صورت  canasafe1402/11/18701</v>
      </c>
      <c r="D3782" s="10" t="str">
        <f>IFERROR(IF(تحویلی!$E$1="","",IF(NOSA!O3782=تحویلی!$E$1,تحویلی!$E$1&amp;COUNTIF(NOSA!$O$1:O3782,تحویلی!$E$1),"")),"")</f>
        <v/>
      </c>
      <c r="E3782" s="10" t="str">
        <f t="shared" si="243"/>
        <v>28201701</v>
      </c>
      <c r="F3782" s="10" t="str">
        <f>IFERROR(VLOOKUP(I3782,DATABASE!$N:$O,2,FALSE),"")</f>
        <v>نقاب تيره محافظ صورت  canasafe</v>
      </c>
      <c r="G3782" s="3" t="s">
        <v>2981</v>
      </c>
      <c r="H3782" s="4">
        <v>28201</v>
      </c>
      <c r="I3782" s="3" t="s">
        <v>1487</v>
      </c>
      <c r="J3782" s="3" t="s">
        <v>1488</v>
      </c>
      <c r="K3782" s="5">
        <v>1</v>
      </c>
      <c r="L3782" s="3" t="s">
        <v>8</v>
      </c>
      <c r="M3782" s="3" t="s">
        <v>4</v>
      </c>
      <c r="N3782" s="3" t="s">
        <v>26</v>
      </c>
      <c r="O3782" s="1">
        <v>701</v>
      </c>
      <c r="P3782" s="4">
        <v>1</v>
      </c>
      <c r="Q3782" s="10">
        <f t="shared" si="240"/>
        <v>701</v>
      </c>
    </row>
    <row r="3783" spans="2:17" ht="20.25" customHeight="1">
      <c r="B3783" s="10" t="str">
        <f t="shared" si="241"/>
        <v>دستكش ساق بلند نسوز701</v>
      </c>
      <c r="C3783" s="10" t="str">
        <f t="shared" si="242"/>
        <v>دستكش ساق بلند نسوز1402/11/18701</v>
      </c>
      <c r="D3783" s="10" t="str">
        <f>IFERROR(IF(تحویلی!$E$1="","",IF(NOSA!O3783=تحویلی!$E$1,تحویلی!$E$1&amp;COUNTIF(NOSA!$O$1:O3783,تحویلی!$E$1),"")),"")</f>
        <v/>
      </c>
      <c r="E3783" s="10" t="str">
        <f t="shared" si="243"/>
        <v>28201701</v>
      </c>
      <c r="F3783" s="10" t="str">
        <f>IFERROR(VLOOKUP(I3783,DATABASE!$N:$O,2,FALSE),"")</f>
        <v>دستكش ساق بلند نسوز</v>
      </c>
      <c r="G3783" s="3" t="s">
        <v>2981</v>
      </c>
      <c r="H3783" s="4">
        <v>28201</v>
      </c>
      <c r="I3783" s="3" t="s">
        <v>1461</v>
      </c>
      <c r="J3783" s="3" t="s">
        <v>34</v>
      </c>
      <c r="K3783" s="5">
        <v>1</v>
      </c>
      <c r="L3783" s="3" t="s">
        <v>3</v>
      </c>
      <c r="M3783" s="3" t="s">
        <v>4</v>
      </c>
      <c r="N3783" s="3" t="s">
        <v>26</v>
      </c>
      <c r="O3783" s="1">
        <v>701</v>
      </c>
      <c r="P3783" s="4">
        <v>1</v>
      </c>
      <c r="Q3783" s="10">
        <f t="shared" si="240"/>
        <v>701</v>
      </c>
    </row>
    <row r="3784" spans="2:17" ht="20.25" customHeight="1">
      <c r="B3784" s="10" t="str">
        <f t="shared" si="241"/>
        <v>لباس كار ديرسوز(بلوز و شلوار)868</v>
      </c>
      <c r="C3784" s="10" t="str">
        <f t="shared" si="242"/>
        <v>لباس كار ديرسوز(بلوز و شلوار)1402/11/18868</v>
      </c>
      <c r="D3784" s="10" t="str">
        <f>IFERROR(IF(تحویلی!$E$1="","",IF(NOSA!O3784=تحویلی!$E$1,تحویلی!$E$1&amp;COUNTIF(NOSA!$O$1:O3784,تحویلی!$E$1),"")),"")</f>
        <v/>
      </c>
      <c r="E3784" s="10" t="str">
        <f t="shared" si="243"/>
        <v>28203868</v>
      </c>
      <c r="F3784" s="10" t="str">
        <f>IFERROR(VLOOKUP(I3784,DATABASE!$N:$O,2,FALSE),"")</f>
        <v>لباس كار ديرسوز(بلوز و شلوار)</v>
      </c>
      <c r="G3784" s="3" t="s">
        <v>2981</v>
      </c>
      <c r="H3784" s="4">
        <v>28203</v>
      </c>
      <c r="I3784" s="3" t="s">
        <v>1634</v>
      </c>
      <c r="J3784" s="3" t="s">
        <v>1635</v>
      </c>
      <c r="K3784" s="5">
        <v>1</v>
      </c>
      <c r="L3784" s="3" t="s">
        <v>28</v>
      </c>
      <c r="M3784" s="3" t="s">
        <v>47</v>
      </c>
      <c r="N3784" s="3" t="s">
        <v>3292</v>
      </c>
      <c r="O3784" s="1">
        <v>868</v>
      </c>
      <c r="P3784" s="4">
        <v>0</v>
      </c>
      <c r="Q3784" s="10">
        <f t="shared" si="240"/>
        <v>868</v>
      </c>
    </row>
    <row r="3785" spans="2:17" ht="20.25" customHeight="1">
      <c r="B3785" s="10" t="str">
        <f t="shared" si="241"/>
        <v>كفش ايمني868</v>
      </c>
      <c r="C3785" s="10" t="str">
        <f t="shared" si="242"/>
        <v>كفش ايمني1402/11/18868</v>
      </c>
      <c r="D3785" s="10" t="str">
        <f>IFERROR(IF(تحویلی!$E$1="","",IF(NOSA!O3785=تحویلی!$E$1,تحویلی!$E$1&amp;COUNTIF(NOSA!$O$1:O3785,تحویلی!$E$1),"")),"")</f>
        <v/>
      </c>
      <c r="E3785" s="10" t="str">
        <f t="shared" si="243"/>
        <v>28203868</v>
      </c>
      <c r="F3785" s="10" t="str">
        <f>IFERROR(VLOOKUP(I3785,DATABASE!$N:$O,2,FALSE),"")</f>
        <v>كفش ايمني</v>
      </c>
      <c r="G3785" s="3" t="s">
        <v>2981</v>
      </c>
      <c r="H3785" s="4">
        <v>28203</v>
      </c>
      <c r="I3785" s="3" t="s">
        <v>1526</v>
      </c>
      <c r="J3785" s="3" t="s">
        <v>1729</v>
      </c>
      <c r="K3785" s="5">
        <v>1</v>
      </c>
      <c r="L3785" s="3" t="s">
        <v>3</v>
      </c>
      <c r="M3785" s="3" t="s">
        <v>47</v>
      </c>
      <c r="N3785" s="3" t="s">
        <v>3292</v>
      </c>
      <c r="O3785" s="1">
        <v>868</v>
      </c>
      <c r="P3785" s="4">
        <v>0</v>
      </c>
      <c r="Q3785" s="10">
        <f t="shared" si="240"/>
        <v>868</v>
      </c>
    </row>
    <row r="3786" spans="2:17" ht="20.25" customHeight="1">
      <c r="B3786" s="10" t="str">
        <f t="shared" si="241"/>
        <v>دستكش ضد برش سبك868</v>
      </c>
      <c r="C3786" s="10" t="str">
        <f t="shared" si="242"/>
        <v>دستكش ضد برش سبك1402/11/18868</v>
      </c>
      <c r="D3786" s="10" t="str">
        <f>IFERROR(IF(تحویلی!$E$1="","",IF(NOSA!O3786=تحویلی!$E$1,تحویلی!$E$1&amp;COUNTIF(NOSA!$O$1:O3786,تحویلی!$E$1),"")),"")</f>
        <v/>
      </c>
      <c r="E3786" s="10" t="str">
        <f t="shared" si="243"/>
        <v>28203868</v>
      </c>
      <c r="F3786" s="10" t="str">
        <f>IFERROR(VLOOKUP(I3786,DATABASE!$N:$O,2,FALSE),"")</f>
        <v>دستكش ضد برش سبك</v>
      </c>
      <c r="G3786" s="3" t="s">
        <v>2981</v>
      </c>
      <c r="H3786" s="4">
        <v>28203</v>
      </c>
      <c r="I3786" s="3" t="s">
        <v>1442</v>
      </c>
      <c r="J3786" s="3" t="s">
        <v>22</v>
      </c>
      <c r="K3786" s="5">
        <v>1</v>
      </c>
      <c r="L3786" s="3" t="s">
        <v>3</v>
      </c>
      <c r="M3786" s="3" t="s">
        <v>47</v>
      </c>
      <c r="N3786" s="3" t="s">
        <v>3292</v>
      </c>
      <c r="O3786" s="1">
        <v>868</v>
      </c>
      <c r="P3786" s="4">
        <v>0</v>
      </c>
      <c r="Q3786" s="10">
        <f t="shared" si="240"/>
        <v>868</v>
      </c>
    </row>
    <row r="3787" spans="2:17" ht="20.25" customHeight="1">
      <c r="B3787" s="10" t="str">
        <f t="shared" si="241"/>
        <v>كلاه ايمني868</v>
      </c>
      <c r="C3787" s="10" t="str">
        <f t="shared" si="242"/>
        <v>كلاه ايمني1402/11/18868</v>
      </c>
      <c r="D3787" s="10" t="str">
        <f>IFERROR(IF(تحویلی!$E$1="","",IF(NOSA!O3787=تحویلی!$E$1,تحویلی!$E$1&amp;COUNTIF(NOSA!$O$1:O3787,تحویلی!$E$1),"")),"")</f>
        <v/>
      </c>
      <c r="E3787" s="10" t="str">
        <f t="shared" si="243"/>
        <v>28203868</v>
      </c>
      <c r="F3787" s="10" t="str">
        <f>IFERROR(VLOOKUP(I3787,DATABASE!$N:$O,2,FALSE),"")</f>
        <v>كلاه ايمني</v>
      </c>
      <c r="G3787" s="3" t="s">
        <v>2981</v>
      </c>
      <c r="H3787" s="4">
        <v>28203</v>
      </c>
      <c r="I3787" s="3" t="s">
        <v>1476</v>
      </c>
      <c r="J3787" s="3" t="s">
        <v>1647</v>
      </c>
      <c r="K3787" s="5">
        <v>1</v>
      </c>
      <c r="L3787" s="3" t="s">
        <v>8</v>
      </c>
      <c r="M3787" s="3" t="s">
        <v>47</v>
      </c>
      <c r="N3787" s="3" t="s">
        <v>3292</v>
      </c>
      <c r="O3787" s="1">
        <v>868</v>
      </c>
      <c r="P3787" s="4">
        <v>0</v>
      </c>
      <c r="Q3787" s="10">
        <f t="shared" si="240"/>
        <v>868</v>
      </c>
    </row>
    <row r="3788" spans="2:17" ht="20.25" customHeight="1">
      <c r="B3788" s="10" t="str">
        <f t="shared" si="241"/>
        <v>كمربند برزنتي نواري868</v>
      </c>
      <c r="C3788" s="10" t="str">
        <f t="shared" si="242"/>
        <v>كمربند برزنتي نواري1402/11/18868</v>
      </c>
      <c r="D3788" s="10" t="str">
        <f>IFERROR(IF(تحویلی!$E$1="","",IF(NOSA!O3788=تحویلی!$E$1,تحویلی!$E$1&amp;COUNTIF(NOSA!$O$1:O3788,تحویلی!$E$1),"")),"")</f>
        <v/>
      </c>
      <c r="E3788" s="10" t="str">
        <f t="shared" si="243"/>
        <v>28203868</v>
      </c>
      <c r="F3788" s="10" t="str">
        <f>IFERROR(VLOOKUP(I3788,DATABASE!$N:$O,2,FALSE),"")</f>
        <v>كمربند برزنتي نواري</v>
      </c>
      <c r="G3788" s="3" t="s">
        <v>2981</v>
      </c>
      <c r="H3788" s="4">
        <v>28203</v>
      </c>
      <c r="I3788" s="3" t="s">
        <v>1441</v>
      </c>
      <c r="J3788" s="3" t="s">
        <v>95</v>
      </c>
      <c r="K3788" s="5">
        <v>1</v>
      </c>
      <c r="L3788" s="3" t="s">
        <v>96</v>
      </c>
      <c r="M3788" s="3" t="s">
        <v>47</v>
      </c>
      <c r="N3788" s="3" t="s">
        <v>3292</v>
      </c>
      <c r="O3788" s="1">
        <v>868</v>
      </c>
      <c r="P3788" s="4">
        <v>0</v>
      </c>
      <c r="Q3788" s="10">
        <f t="shared" si="240"/>
        <v>868</v>
      </c>
    </row>
    <row r="3789" spans="2:17" ht="20.25" customHeight="1">
      <c r="B3789" s="10" t="str">
        <f t="shared" si="241"/>
        <v>گوشي اير پلاگ868</v>
      </c>
      <c r="C3789" s="10" t="str">
        <f t="shared" si="242"/>
        <v>گوشي اير پلاگ1402/11/18868</v>
      </c>
      <c r="D3789" s="10" t="str">
        <f>IFERROR(IF(تحویلی!$E$1="","",IF(NOSA!O3789=تحویلی!$E$1,تحویلی!$E$1&amp;COUNTIF(NOSA!$O$1:O3789,تحویلی!$E$1),"")),"")</f>
        <v/>
      </c>
      <c r="E3789" s="10" t="str">
        <f t="shared" si="243"/>
        <v>28203868</v>
      </c>
      <c r="F3789" s="10" t="str">
        <f>IFERROR(VLOOKUP(I3789,DATABASE!$N:$O,2,FALSE),"")</f>
        <v>گوشي اير پلاگ</v>
      </c>
      <c r="G3789" s="3" t="s">
        <v>2981</v>
      </c>
      <c r="H3789" s="4">
        <v>28203</v>
      </c>
      <c r="I3789" s="3" t="s">
        <v>1581</v>
      </c>
      <c r="J3789" s="3" t="s">
        <v>124</v>
      </c>
      <c r="K3789" s="5">
        <v>1</v>
      </c>
      <c r="L3789" s="3" t="s">
        <v>8</v>
      </c>
      <c r="M3789" s="3" t="s">
        <v>47</v>
      </c>
      <c r="N3789" s="3" t="s">
        <v>3292</v>
      </c>
      <c r="O3789" s="1">
        <v>868</v>
      </c>
      <c r="P3789" s="4">
        <v>0</v>
      </c>
      <c r="Q3789" s="10">
        <f t="shared" si="240"/>
        <v>868</v>
      </c>
    </row>
    <row r="3790" spans="2:17" ht="20.25" customHeight="1">
      <c r="B3790" s="10" t="str">
        <f t="shared" si="241"/>
        <v>دستكش ضد برش سبك791</v>
      </c>
      <c r="C3790" s="10" t="str">
        <f t="shared" si="242"/>
        <v>دستكش ضد برش سبك1402/11/18791</v>
      </c>
      <c r="D3790" s="10" t="str">
        <f>IFERROR(IF(تحویلی!$E$1="","",IF(NOSA!O3790=تحویلی!$E$1,تحویلی!$E$1&amp;COUNTIF(NOSA!$O$1:O3790,تحویلی!$E$1),"")),"")</f>
        <v/>
      </c>
      <c r="E3790" s="10" t="str">
        <f t="shared" si="243"/>
        <v>28205791</v>
      </c>
      <c r="F3790" s="10" t="str">
        <f>IFERROR(VLOOKUP(I3790,DATABASE!$N:$O,2,FALSE),"")</f>
        <v>دستكش ضد برش سبك</v>
      </c>
      <c r="G3790" s="3" t="s">
        <v>2981</v>
      </c>
      <c r="H3790" s="4">
        <v>28205</v>
      </c>
      <c r="I3790" s="3" t="s">
        <v>1442</v>
      </c>
      <c r="J3790" s="3" t="s">
        <v>22</v>
      </c>
      <c r="K3790" s="5">
        <v>1</v>
      </c>
      <c r="L3790" s="3" t="s">
        <v>3</v>
      </c>
      <c r="M3790" s="3" t="s">
        <v>9</v>
      </c>
      <c r="N3790" s="3" t="s">
        <v>1333</v>
      </c>
      <c r="O3790" s="1">
        <v>791</v>
      </c>
      <c r="P3790" s="4">
        <v>0</v>
      </c>
      <c r="Q3790" s="10">
        <f t="shared" si="240"/>
        <v>791</v>
      </c>
    </row>
    <row r="3791" spans="2:17" ht="20.25" customHeight="1">
      <c r="B3791" s="10" t="str">
        <f t="shared" si="241"/>
        <v>لباس كار ديرسوز(بلوز و شلوار)313</v>
      </c>
      <c r="C3791" s="10" t="str">
        <f t="shared" si="242"/>
        <v>لباس كار ديرسوز(بلوز و شلوار)1402/11/18313</v>
      </c>
      <c r="D3791" s="10" t="str">
        <f>IFERROR(IF(تحویلی!$E$1="","",IF(NOSA!O3791=تحویلی!$E$1,تحویلی!$E$1&amp;COUNTIF(NOSA!$O$1:O3791,تحویلی!$E$1),"")),"")</f>
        <v/>
      </c>
      <c r="E3791" s="10" t="str">
        <f t="shared" si="243"/>
        <v>28211313</v>
      </c>
      <c r="F3791" s="10" t="str">
        <f>IFERROR(VLOOKUP(I3791,DATABASE!$N:$O,2,FALSE),"")</f>
        <v>لباس كار ديرسوز(بلوز و شلوار)</v>
      </c>
      <c r="G3791" s="3" t="s">
        <v>2981</v>
      </c>
      <c r="H3791" s="4">
        <v>28211</v>
      </c>
      <c r="I3791" s="3" t="s">
        <v>1634</v>
      </c>
      <c r="J3791" s="3" t="s">
        <v>1635</v>
      </c>
      <c r="K3791" s="5">
        <v>1</v>
      </c>
      <c r="L3791" s="3" t="s">
        <v>28</v>
      </c>
      <c r="M3791" s="3" t="s">
        <v>9</v>
      </c>
      <c r="N3791" s="3" t="s">
        <v>125</v>
      </c>
      <c r="O3791" s="1">
        <v>313</v>
      </c>
      <c r="P3791" s="4">
        <v>1</v>
      </c>
      <c r="Q3791" s="10">
        <f t="shared" si="240"/>
        <v>313</v>
      </c>
    </row>
    <row r="3792" spans="2:17" ht="20.25" customHeight="1">
      <c r="B3792" s="10" t="str">
        <f t="shared" si="241"/>
        <v>پوتين ايمني نسوز313</v>
      </c>
      <c r="C3792" s="10" t="str">
        <f t="shared" si="242"/>
        <v>پوتين ايمني نسوز1402/11/18313</v>
      </c>
      <c r="D3792" s="10" t="str">
        <f>IFERROR(IF(تحویلی!$E$1="","",IF(NOSA!O3792=تحویلی!$E$1,تحویلی!$E$1&amp;COUNTIF(NOSA!$O$1:O3792,تحویلی!$E$1),"")),"")</f>
        <v/>
      </c>
      <c r="E3792" s="10" t="str">
        <f t="shared" si="243"/>
        <v>28211313</v>
      </c>
      <c r="F3792" s="10" t="str">
        <f>IFERROR(VLOOKUP(I3792,DATABASE!$N:$O,2,FALSE),"")</f>
        <v>پوتين ايمني نسوز</v>
      </c>
      <c r="G3792" s="3" t="s">
        <v>2981</v>
      </c>
      <c r="H3792" s="4">
        <v>28211</v>
      </c>
      <c r="I3792" s="3" t="s">
        <v>1510</v>
      </c>
      <c r="J3792" s="3" t="s">
        <v>1660</v>
      </c>
      <c r="K3792" s="5">
        <v>1</v>
      </c>
      <c r="L3792" s="3" t="s">
        <v>3</v>
      </c>
      <c r="M3792" s="3" t="s">
        <v>9</v>
      </c>
      <c r="N3792" s="3" t="s">
        <v>125</v>
      </c>
      <c r="O3792" s="1">
        <v>313</v>
      </c>
      <c r="P3792" s="4">
        <v>1</v>
      </c>
      <c r="Q3792" s="10">
        <f t="shared" si="240"/>
        <v>313</v>
      </c>
    </row>
    <row r="3793" spans="2:17" ht="20.25" customHeight="1">
      <c r="B3793" s="10" t="str">
        <f t="shared" si="241"/>
        <v>نقاب تيره محافظ صورت معمولي313</v>
      </c>
      <c r="C3793" s="10" t="str">
        <f t="shared" si="242"/>
        <v>نقاب تيره محافظ صورت معمولي1402/11/18313</v>
      </c>
      <c r="D3793" s="10" t="str">
        <f>IFERROR(IF(تحویلی!$E$1="","",IF(NOSA!O3793=تحویلی!$E$1,تحویلی!$E$1&amp;COUNTIF(NOSA!$O$1:O3793,تحویلی!$E$1),"")),"")</f>
        <v/>
      </c>
      <c r="E3793" s="10" t="str">
        <f t="shared" si="243"/>
        <v>28211313</v>
      </c>
      <c r="F3793" s="10" t="str">
        <f>IFERROR(VLOOKUP(I3793,DATABASE!$N:$O,2,FALSE),"")</f>
        <v>نقاب تيره محافظ صورت معمولي</v>
      </c>
      <c r="G3793" s="3" t="s">
        <v>2981</v>
      </c>
      <c r="H3793" s="4">
        <v>28211</v>
      </c>
      <c r="I3793" s="3" t="s">
        <v>1557</v>
      </c>
      <c r="J3793" s="3" t="s">
        <v>115</v>
      </c>
      <c r="K3793" s="5">
        <v>1</v>
      </c>
      <c r="L3793" s="3" t="s">
        <v>8</v>
      </c>
      <c r="M3793" s="3" t="s">
        <v>9</v>
      </c>
      <c r="N3793" s="3" t="s">
        <v>125</v>
      </c>
      <c r="O3793" s="1">
        <v>313</v>
      </c>
      <c r="P3793" s="4">
        <v>0</v>
      </c>
      <c r="Q3793" s="10">
        <f t="shared" si="240"/>
        <v>313</v>
      </c>
    </row>
    <row r="3794" spans="2:17" ht="20.25" customHeight="1">
      <c r="B3794" s="10" t="str">
        <f t="shared" si="241"/>
        <v>رابط فنري نقاب كلاه ايمني313</v>
      </c>
      <c r="C3794" s="10" t="str">
        <f t="shared" si="242"/>
        <v>رابط فنري نقاب كلاه ايمني1402/11/18313</v>
      </c>
      <c r="D3794" s="10" t="str">
        <f>IFERROR(IF(تحویلی!$E$1="","",IF(NOSA!O3794=تحویلی!$E$1,تحویلی!$E$1&amp;COUNTIF(NOSA!$O$1:O3794,تحویلی!$E$1),"")),"")</f>
        <v/>
      </c>
      <c r="E3794" s="10" t="str">
        <f t="shared" si="243"/>
        <v>28211313</v>
      </c>
      <c r="F3794" s="10" t="str">
        <f>IFERROR(VLOOKUP(I3794,DATABASE!$N:$O,2,FALSE),"")</f>
        <v>رابط فنري نقاب كلاه ايمني</v>
      </c>
      <c r="G3794" s="3" t="s">
        <v>2981</v>
      </c>
      <c r="H3794" s="4">
        <v>28211</v>
      </c>
      <c r="I3794" s="3" t="s">
        <v>1454</v>
      </c>
      <c r="J3794" s="3" t="s">
        <v>135</v>
      </c>
      <c r="K3794" s="5">
        <v>1</v>
      </c>
      <c r="L3794" s="3" t="s">
        <v>8</v>
      </c>
      <c r="M3794" s="3" t="s">
        <v>9</v>
      </c>
      <c r="N3794" s="3" t="s">
        <v>125</v>
      </c>
      <c r="O3794" s="1">
        <v>313</v>
      </c>
      <c r="P3794" s="4">
        <v>0</v>
      </c>
      <c r="Q3794" s="10">
        <f t="shared" si="240"/>
        <v>313</v>
      </c>
    </row>
    <row r="3795" spans="2:17" ht="20.25" customHeight="1">
      <c r="B3795" s="10" t="str">
        <f t="shared" si="241"/>
        <v>لباس كار ديرسوز(بلوز و شلوار)12</v>
      </c>
      <c r="C3795" s="10" t="str">
        <f t="shared" si="242"/>
        <v>لباس كار ديرسوز(بلوز و شلوار)1402/11/1812</v>
      </c>
      <c r="D3795" s="10" t="str">
        <f>IFERROR(IF(تحویلی!$E$1="","",IF(NOSA!O3795=تحویلی!$E$1,تحویلی!$E$1&amp;COUNTIF(NOSA!$O$1:O3795,تحویلی!$E$1),"")),"")</f>
        <v/>
      </c>
      <c r="E3795" s="10" t="str">
        <f t="shared" si="243"/>
        <v>2822112</v>
      </c>
      <c r="F3795" s="10" t="str">
        <f>IFERROR(VLOOKUP(I3795,DATABASE!$N:$O,2,FALSE),"")</f>
        <v>لباس كار ديرسوز(بلوز و شلوار)</v>
      </c>
      <c r="G3795" s="3" t="s">
        <v>2981</v>
      </c>
      <c r="H3795" s="4">
        <v>28221</v>
      </c>
      <c r="I3795" s="3" t="s">
        <v>1619</v>
      </c>
      <c r="J3795" s="3" t="s">
        <v>1620</v>
      </c>
      <c r="K3795" s="5">
        <v>1</v>
      </c>
      <c r="L3795" s="3" t="s">
        <v>28</v>
      </c>
      <c r="M3795" s="3" t="s">
        <v>202</v>
      </c>
      <c r="N3795" s="3" t="s">
        <v>1247</v>
      </c>
      <c r="O3795" s="1">
        <v>12</v>
      </c>
      <c r="P3795" s="4">
        <v>0</v>
      </c>
      <c r="Q3795" s="10">
        <f t="shared" si="240"/>
        <v>12</v>
      </c>
    </row>
    <row r="3796" spans="2:17" ht="20.25" customHeight="1">
      <c r="B3796" s="10" t="str">
        <f t="shared" si="241"/>
        <v>لباس زير زمستاني- بلوز و شلوار12</v>
      </c>
      <c r="C3796" s="10" t="str">
        <f t="shared" si="242"/>
        <v>لباس زير زمستاني- بلوز و شلوار1402/11/1812</v>
      </c>
      <c r="D3796" s="10" t="str">
        <f>IFERROR(IF(تحویلی!$E$1="","",IF(NOSA!O3796=تحویلی!$E$1,تحویلی!$E$1&amp;COUNTIF(NOSA!$O$1:O3796,تحویلی!$E$1),"")),"")</f>
        <v/>
      </c>
      <c r="E3796" s="10" t="str">
        <f t="shared" si="243"/>
        <v>2822112</v>
      </c>
      <c r="F3796" s="10" t="str">
        <f>IFERROR(VLOOKUP(I3796,DATABASE!$N:$O,2,FALSE),"")</f>
        <v>لباس زير زمستاني- بلوز و شلوار</v>
      </c>
      <c r="G3796" s="3" t="s">
        <v>2981</v>
      </c>
      <c r="H3796" s="4">
        <v>28221</v>
      </c>
      <c r="I3796" s="3" t="s">
        <v>2361</v>
      </c>
      <c r="J3796" s="3" t="s">
        <v>2826</v>
      </c>
      <c r="K3796" s="5">
        <v>1</v>
      </c>
      <c r="L3796" s="3" t="s">
        <v>28</v>
      </c>
      <c r="M3796" s="3" t="s">
        <v>202</v>
      </c>
      <c r="N3796" s="3" t="s">
        <v>1247</v>
      </c>
      <c r="O3796" s="1">
        <v>12</v>
      </c>
      <c r="P3796" s="4">
        <v>0</v>
      </c>
      <c r="Q3796" s="10">
        <f t="shared" si="240"/>
        <v>12</v>
      </c>
    </row>
    <row r="3797" spans="2:17" ht="20.25" customHeight="1">
      <c r="B3797" s="10" t="str">
        <f t="shared" si="241"/>
        <v>دستكش ضد برش سبك94</v>
      </c>
      <c r="C3797" s="10" t="str">
        <f t="shared" si="242"/>
        <v>دستكش ضد برش سبك1402/11/1894</v>
      </c>
      <c r="D3797" s="10" t="str">
        <f>IFERROR(IF(تحویلی!$E$1="","",IF(NOSA!O3797=تحویلی!$E$1,تحویلی!$E$1&amp;COUNTIF(NOSA!$O$1:O3797,تحویلی!$E$1),"")),"")</f>
        <v/>
      </c>
      <c r="E3797" s="10" t="str">
        <f t="shared" si="243"/>
        <v>2822394</v>
      </c>
      <c r="F3797" s="10" t="str">
        <f>IFERROR(VLOOKUP(I3797,DATABASE!$N:$O,2,FALSE),"")</f>
        <v>دستكش ضد برش سبك</v>
      </c>
      <c r="G3797" s="3" t="s">
        <v>2981</v>
      </c>
      <c r="H3797" s="4">
        <v>28223</v>
      </c>
      <c r="I3797" s="3" t="s">
        <v>1442</v>
      </c>
      <c r="J3797" s="3" t="s">
        <v>22</v>
      </c>
      <c r="K3797" s="5">
        <v>1</v>
      </c>
      <c r="L3797" s="3" t="s">
        <v>3</v>
      </c>
      <c r="M3797" s="3" t="s">
        <v>25</v>
      </c>
      <c r="N3797" s="3" t="s">
        <v>297</v>
      </c>
      <c r="O3797" s="1">
        <v>94</v>
      </c>
      <c r="P3797" s="4">
        <v>0</v>
      </c>
      <c r="Q3797" s="10">
        <f t="shared" si="240"/>
        <v>94</v>
      </c>
    </row>
    <row r="3798" spans="2:17" ht="20.25" customHeight="1">
      <c r="B3798" s="10" t="str">
        <f t="shared" si="241"/>
        <v>كفش ايمني838</v>
      </c>
      <c r="C3798" s="10" t="str">
        <f t="shared" si="242"/>
        <v>كفش ايمني1402/11/18838</v>
      </c>
      <c r="D3798" s="10" t="str">
        <f>IFERROR(IF(تحویلی!$E$1="","",IF(NOSA!O3798=تحویلی!$E$1,تحویلی!$E$1&amp;COUNTIF(NOSA!$O$1:O3798,تحویلی!$E$1),"")),"")</f>
        <v/>
      </c>
      <c r="E3798" s="10" t="str">
        <f t="shared" si="243"/>
        <v>28225838</v>
      </c>
      <c r="F3798" s="10" t="str">
        <f>IFERROR(VLOOKUP(I3798,DATABASE!$N:$O,2,FALSE),"")</f>
        <v>كفش ايمني</v>
      </c>
      <c r="G3798" s="3" t="s">
        <v>2981</v>
      </c>
      <c r="H3798" s="4">
        <v>28225</v>
      </c>
      <c r="I3798" s="3" t="s">
        <v>1526</v>
      </c>
      <c r="J3798" s="3" t="s">
        <v>1729</v>
      </c>
      <c r="K3798" s="5">
        <v>1</v>
      </c>
      <c r="L3798" s="3" t="s">
        <v>3</v>
      </c>
      <c r="M3798" s="3" t="s">
        <v>40</v>
      </c>
      <c r="N3798" s="3" t="s">
        <v>3258</v>
      </c>
      <c r="O3798" s="1">
        <v>838</v>
      </c>
      <c r="P3798" s="4">
        <v>1</v>
      </c>
      <c r="Q3798" s="10">
        <f t="shared" si="240"/>
        <v>838</v>
      </c>
    </row>
    <row r="3799" spans="2:17" ht="20.25" customHeight="1">
      <c r="B3799" s="10" t="str">
        <f t="shared" si="241"/>
        <v>كمربند برزنتي نواري460</v>
      </c>
      <c r="C3799" s="10" t="str">
        <f t="shared" si="242"/>
        <v>كمربند برزنتي نواري1402/11/18460</v>
      </c>
      <c r="D3799" s="10" t="str">
        <f>IFERROR(IF(تحویلی!$E$1="","",IF(NOSA!O3799=تحویلی!$E$1,تحویلی!$E$1&amp;COUNTIF(NOSA!$O$1:O3799,تحویلی!$E$1),"")),"")</f>
        <v/>
      </c>
      <c r="E3799" s="10" t="str">
        <f t="shared" si="243"/>
        <v>28226460</v>
      </c>
      <c r="F3799" s="10" t="str">
        <f>IFERROR(VLOOKUP(I3799,DATABASE!$N:$O,2,FALSE),"")</f>
        <v>كمربند برزنتي نواري</v>
      </c>
      <c r="G3799" s="3" t="s">
        <v>2981</v>
      </c>
      <c r="H3799" s="4">
        <v>28226</v>
      </c>
      <c r="I3799" s="3" t="s">
        <v>1441</v>
      </c>
      <c r="J3799" s="3" t="s">
        <v>95</v>
      </c>
      <c r="K3799" s="5">
        <v>1</v>
      </c>
      <c r="L3799" s="3" t="s">
        <v>96</v>
      </c>
      <c r="M3799" s="3" t="s">
        <v>47</v>
      </c>
      <c r="N3799" s="3" t="s">
        <v>2765</v>
      </c>
      <c r="O3799" s="1">
        <v>460</v>
      </c>
      <c r="P3799" s="4">
        <v>1</v>
      </c>
      <c r="Q3799" s="10">
        <f t="shared" si="240"/>
        <v>460</v>
      </c>
    </row>
    <row r="3800" spans="2:17" ht="20.25" customHeight="1">
      <c r="B3800" s="10" t="str">
        <f t="shared" si="241"/>
        <v>دستكش ضد برش سبك5</v>
      </c>
      <c r="C3800" s="10" t="str">
        <f t="shared" si="242"/>
        <v>دستكش ضد برش سبك1402/11/185</v>
      </c>
      <c r="D3800" s="10" t="str">
        <f>IFERROR(IF(تحویلی!$E$1="","",IF(NOSA!O3800=تحویلی!$E$1,تحویلی!$E$1&amp;COUNTIF(NOSA!$O$1:O3800,تحویلی!$E$1),"")),"")</f>
        <v/>
      </c>
      <c r="E3800" s="10" t="str">
        <f t="shared" si="243"/>
        <v>282315</v>
      </c>
      <c r="F3800" s="10" t="str">
        <f>IFERROR(VLOOKUP(I3800,DATABASE!$N:$O,2,FALSE),"")</f>
        <v>دستكش ضد برش سبك</v>
      </c>
      <c r="G3800" s="3" t="s">
        <v>2981</v>
      </c>
      <c r="H3800" s="4">
        <v>28231</v>
      </c>
      <c r="I3800" s="3" t="s">
        <v>1442</v>
      </c>
      <c r="J3800" s="3" t="s">
        <v>22</v>
      </c>
      <c r="K3800" s="5">
        <v>1</v>
      </c>
      <c r="L3800" s="3" t="s">
        <v>3</v>
      </c>
      <c r="M3800" s="3" t="s">
        <v>43</v>
      </c>
      <c r="N3800" s="3" t="s">
        <v>3214</v>
      </c>
      <c r="O3800" s="1">
        <v>5</v>
      </c>
      <c r="P3800" s="4">
        <v>1</v>
      </c>
      <c r="Q3800" s="10">
        <f t="shared" si="240"/>
        <v>5</v>
      </c>
    </row>
    <row r="3801" spans="2:17" ht="20.25" customHeight="1">
      <c r="B3801" s="10" t="str">
        <f t="shared" si="241"/>
        <v>دستكش ضد برش سبك221</v>
      </c>
      <c r="C3801" s="10" t="str">
        <f t="shared" si="242"/>
        <v>دستكش ضد برش سبك1402/11/18221</v>
      </c>
      <c r="D3801" s="10" t="str">
        <f>IFERROR(IF(تحویلی!$E$1="","",IF(NOSA!O3801=تحویلی!$E$1,تحویلی!$E$1&amp;COUNTIF(NOSA!$O$1:O3801,تحویلی!$E$1),"")),"")</f>
        <v/>
      </c>
      <c r="E3801" s="10" t="str">
        <f t="shared" si="243"/>
        <v>28237221</v>
      </c>
      <c r="F3801" s="10" t="str">
        <f>IFERROR(VLOOKUP(I3801,DATABASE!$N:$O,2,FALSE),"")</f>
        <v>دستكش ضد برش سبك</v>
      </c>
      <c r="G3801" s="3" t="s">
        <v>2981</v>
      </c>
      <c r="H3801" s="4">
        <v>28237</v>
      </c>
      <c r="I3801" s="3" t="s">
        <v>1442</v>
      </c>
      <c r="J3801" s="3" t="s">
        <v>22</v>
      </c>
      <c r="K3801" s="5">
        <v>1</v>
      </c>
      <c r="L3801" s="3" t="s">
        <v>3</v>
      </c>
      <c r="M3801" s="3" t="s">
        <v>9</v>
      </c>
      <c r="N3801" s="3" t="s">
        <v>2703</v>
      </c>
      <c r="O3801" s="1">
        <v>221</v>
      </c>
      <c r="P3801" s="4">
        <v>1</v>
      </c>
      <c r="Q3801" s="10">
        <f t="shared" si="240"/>
        <v>221</v>
      </c>
    </row>
    <row r="3802" spans="2:17" ht="20.25" customHeight="1">
      <c r="B3802" s="10" t="str">
        <f t="shared" si="241"/>
        <v>دستكش ساق بلند نسوز829</v>
      </c>
      <c r="C3802" s="10" t="str">
        <f t="shared" si="242"/>
        <v>دستكش ساق بلند نسوز1402/11/18829</v>
      </c>
      <c r="D3802" s="10" t="str">
        <f>IFERROR(IF(تحویلی!$E$1="","",IF(NOSA!O3802=تحویلی!$E$1,تحویلی!$E$1&amp;COUNTIF(NOSA!$O$1:O3802,تحویلی!$E$1),"")),"")</f>
        <v/>
      </c>
      <c r="E3802" s="10" t="str">
        <f t="shared" si="243"/>
        <v>28238829</v>
      </c>
      <c r="F3802" s="10" t="str">
        <f>IFERROR(VLOOKUP(I3802,DATABASE!$N:$O,2,FALSE),"")</f>
        <v>دستكش ساق بلند نسوز</v>
      </c>
      <c r="G3802" s="3" t="s">
        <v>2981</v>
      </c>
      <c r="H3802" s="4">
        <v>28238</v>
      </c>
      <c r="I3802" s="3" t="s">
        <v>1461</v>
      </c>
      <c r="J3802" s="3" t="s">
        <v>34</v>
      </c>
      <c r="K3802" s="5">
        <v>1</v>
      </c>
      <c r="L3802" s="3" t="s">
        <v>3</v>
      </c>
      <c r="M3802" s="3" t="s">
        <v>4</v>
      </c>
      <c r="N3802" s="3" t="s">
        <v>2797</v>
      </c>
      <c r="O3802" s="1">
        <v>829</v>
      </c>
      <c r="P3802" s="4">
        <v>1</v>
      </c>
      <c r="Q3802" s="10">
        <f t="shared" si="240"/>
        <v>829</v>
      </c>
    </row>
    <row r="3803" spans="2:17" ht="20.25" customHeight="1">
      <c r="B3803" s="10" t="str">
        <f t="shared" si="241"/>
        <v>دستكش ضد برش سبك829</v>
      </c>
      <c r="C3803" s="10" t="str">
        <f t="shared" si="242"/>
        <v>دستكش ضد برش سبك1402/11/18829</v>
      </c>
      <c r="D3803" s="10" t="str">
        <f>IFERROR(IF(تحویلی!$E$1="","",IF(NOSA!O3803=تحویلی!$E$1,تحویلی!$E$1&amp;COUNTIF(NOSA!$O$1:O3803,تحویلی!$E$1),"")),"")</f>
        <v/>
      </c>
      <c r="E3803" s="10" t="str">
        <f t="shared" si="243"/>
        <v>28238829</v>
      </c>
      <c r="F3803" s="10" t="str">
        <f>IFERROR(VLOOKUP(I3803,DATABASE!$N:$O,2,FALSE),"")</f>
        <v>دستكش ضد برش سبك</v>
      </c>
      <c r="G3803" s="3" t="s">
        <v>2981</v>
      </c>
      <c r="H3803" s="4">
        <v>28238</v>
      </c>
      <c r="I3803" s="3" t="s">
        <v>1442</v>
      </c>
      <c r="J3803" s="3" t="s">
        <v>22</v>
      </c>
      <c r="K3803" s="5">
        <v>1</v>
      </c>
      <c r="L3803" s="3" t="s">
        <v>3</v>
      </c>
      <c r="M3803" s="3" t="s">
        <v>4</v>
      </c>
      <c r="N3803" s="3" t="s">
        <v>2797</v>
      </c>
      <c r="O3803" s="1">
        <v>829</v>
      </c>
      <c r="P3803" s="4">
        <v>1</v>
      </c>
      <c r="Q3803" s="10">
        <f t="shared" si="240"/>
        <v>829</v>
      </c>
    </row>
    <row r="3804" spans="2:17" ht="20.25" customHeight="1">
      <c r="B3804" s="10" t="str">
        <f t="shared" si="241"/>
        <v>پوتين ايمني نسوز682</v>
      </c>
      <c r="C3804" s="10" t="str">
        <f t="shared" si="242"/>
        <v>پوتين ايمني نسوز1402/11/19682</v>
      </c>
      <c r="D3804" s="10" t="str">
        <f>IFERROR(IF(تحویلی!$E$1="","",IF(NOSA!O3804=تحویلی!$E$1,تحویلی!$E$1&amp;COUNTIF(NOSA!$O$1:O3804,تحویلی!$E$1),"")),"")</f>
        <v/>
      </c>
      <c r="E3804" s="10" t="str">
        <f t="shared" si="243"/>
        <v>28243682</v>
      </c>
      <c r="F3804" s="10" t="str">
        <f>IFERROR(VLOOKUP(I3804,DATABASE!$N:$O,2,FALSE),"")</f>
        <v>پوتين ايمني نسوز</v>
      </c>
      <c r="G3804" s="3" t="s">
        <v>2982</v>
      </c>
      <c r="H3804" s="4">
        <v>28243</v>
      </c>
      <c r="I3804" s="3" t="s">
        <v>1648</v>
      </c>
      <c r="J3804" s="3" t="s">
        <v>1649</v>
      </c>
      <c r="K3804" s="5">
        <v>1</v>
      </c>
      <c r="L3804" s="3" t="s">
        <v>3</v>
      </c>
      <c r="M3804" s="3" t="s">
        <v>9</v>
      </c>
      <c r="N3804" s="3" t="s">
        <v>530</v>
      </c>
      <c r="O3804" s="1">
        <v>682</v>
      </c>
      <c r="P3804" s="4">
        <v>1</v>
      </c>
      <c r="Q3804" s="10">
        <f t="shared" si="240"/>
        <v>682</v>
      </c>
    </row>
    <row r="3805" spans="2:17" ht="20.25" customHeight="1">
      <c r="B3805" s="10" t="str">
        <f t="shared" si="241"/>
        <v>لباس كار نسوز(بلوز و شلوار)674</v>
      </c>
      <c r="C3805" s="10" t="str">
        <f t="shared" si="242"/>
        <v>لباس كار نسوز(بلوز و شلوار)1402/11/19674</v>
      </c>
      <c r="D3805" s="10" t="str">
        <f>IFERROR(IF(تحویلی!$E$1="","",IF(NOSA!O3805=تحویلی!$E$1,تحویلی!$E$1&amp;COUNTIF(NOSA!$O$1:O3805,تحویلی!$E$1),"")),"")</f>
        <v/>
      </c>
      <c r="E3805" s="10" t="str">
        <f t="shared" si="243"/>
        <v>28248674</v>
      </c>
      <c r="F3805" s="10" t="str">
        <f>IFERROR(VLOOKUP(I3805,DATABASE!$N:$O,2,FALSE),"")</f>
        <v>لباس كار نسوز(بلوز و شلوار)</v>
      </c>
      <c r="G3805" s="154" t="s">
        <v>2982</v>
      </c>
      <c r="H3805" s="155">
        <v>28248</v>
      </c>
      <c r="I3805" s="154" t="s">
        <v>1663</v>
      </c>
      <c r="J3805" s="154" t="s">
        <v>1664</v>
      </c>
      <c r="K3805" s="156">
        <v>1</v>
      </c>
      <c r="L3805" s="154" t="s">
        <v>28</v>
      </c>
      <c r="M3805" s="154" t="s">
        <v>19</v>
      </c>
      <c r="N3805" s="154" t="s">
        <v>3229</v>
      </c>
      <c r="O3805" s="153">
        <v>674</v>
      </c>
      <c r="P3805" s="155">
        <v>0</v>
      </c>
      <c r="Q3805" s="10">
        <f t="shared" si="240"/>
        <v>674</v>
      </c>
    </row>
    <row r="3806" spans="2:17" ht="20.25" customHeight="1">
      <c r="B3806" s="10" t="str">
        <f t="shared" si="241"/>
        <v>چكمه ايمني نسوز674</v>
      </c>
      <c r="C3806" s="10" t="str">
        <f t="shared" si="242"/>
        <v>چكمه ايمني نسوز1402/11/19674</v>
      </c>
      <c r="D3806" s="10" t="str">
        <f>IFERROR(IF(تحویلی!$E$1="","",IF(NOSA!O3806=تحویلی!$E$1,تحویلی!$E$1&amp;COUNTIF(NOSA!$O$1:O3806,تحویلی!$E$1),"")),"")</f>
        <v/>
      </c>
      <c r="E3806" s="10" t="str">
        <f t="shared" si="243"/>
        <v>28248674</v>
      </c>
      <c r="F3806" s="10" t="str">
        <f>IFERROR(VLOOKUP(I3806,DATABASE!$N:$O,2,FALSE),"")</f>
        <v>چكمه ايمني نسوز</v>
      </c>
      <c r="G3806" s="154" t="s">
        <v>2982</v>
      </c>
      <c r="H3806" s="155">
        <v>28248</v>
      </c>
      <c r="I3806" s="154" t="s">
        <v>1697</v>
      </c>
      <c r="J3806" s="154" t="s">
        <v>1698</v>
      </c>
      <c r="K3806" s="156">
        <v>1</v>
      </c>
      <c r="L3806" s="154" t="s">
        <v>3</v>
      </c>
      <c r="M3806" s="154" t="s">
        <v>19</v>
      </c>
      <c r="N3806" s="154" t="s">
        <v>3229</v>
      </c>
      <c r="O3806" s="153">
        <v>674</v>
      </c>
      <c r="P3806" s="155">
        <v>0</v>
      </c>
      <c r="Q3806" s="10">
        <f t="shared" si="240"/>
        <v>674</v>
      </c>
    </row>
    <row r="3807" spans="2:17" ht="20.25" customHeight="1">
      <c r="B3807" s="10" t="str">
        <f t="shared" si="241"/>
        <v>پيشبند نسوز چرمي674</v>
      </c>
      <c r="C3807" s="10" t="str">
        <f t="shared" si="242"/>
        <v>پيشبند نسوز چرمي1402/11/19674</v>
      </c>
      <c r="D3807" s="10" t="str">
        <f>IFERROR(IF(تحویلی!$E$1="","",IF(NOSA!O3807=تحویلی!$E$1,تحویلی!$E$1&amp;COUNTIF(NOSA!$O$1:O3807,تحویلی!$E$1),"")),"")</f>
        <v/>
      </c>
      <c r="E3807" s="10" t="str">
        <f t="shared" si="243"/>
        <v>28248674</v>
      </c>
      <c r="F3807" s="10" t="str">
        <f>IFERROR(VLOOKUP(I3807,DATABASE!$N:$O,2,FALSE),"")</f>
        <v>پيشبند نسوز چرمي</v>
      </c>
      <c r="G3807" s="154" t="s">
        <v>2982</v>
      </c>
      <c r="H3807" s="155">
        <v>28248</v>
      </c>
      <c r="I3807" s="154" t="s">
        <v>1459</v>
      </c>
      <c r="J3807" s="154" t="s">
        <v>15</v>
      </c>
      <c r="K3807" s="156">
        <v>1</v>
      </c>
      <c r="L3807" s="154" t="s">
        <v>8</v>
      </c>
      <c r="M3807" s="154" t="s">
        <v>19</v>
      </c>
      <c r="N3807" s="154" t="s">
        <v>3229</v>
      </c>
      <c r="O3807" s="153">
        <v>674</v>
      </c>
      <c r="P3807" s="155">
        <v>0</v>
      </c>
      <c r="Q3807" s="10">
        <f t="shared" ref="Q3807:Q3870" si="244">VALUE(O3807)</f>
        <v>674</v>
      </c>
    </row>
    <row r="3808" spans="2:17" ht="20.25" customHeight="1">
      <c r="B3808" s="10" t="str">
        <f t="shared" si="241"/>
        <v>674</v>
      </c>
      <c r="C3808" s="10" t="str">
        <f t="shared" si="242"/>
        <v>1402/11/19674</v>
      </c>
      <c r="D3808" s="10" t="str">
        <f>IFERROR(IF(تحویلی!$E$1="","",IF(NOSA!O3808=تحویلی!$E$1,تحویلی!$E$1&amp;COUNTIF(NOSA!$O$1:O3808,تحویلی!$E$1),"")),"")</f>
        <v/>
      </c>
      <c r="E3808" s="10" t="str">
        <f t="shared" si="243"/>
        <v>28248674</v>
      </c>
      <c r="F3808" s="10" t="str">
        <f>IFERROR(VLOOKUP(I3808,DATABASE!$N:$O,2,FALSE),"")</f>
        <v/>
      </c>
      <c r="G3808" s="154" t="s">
        <v>2982</v>
      </c>
      <c r="H3808" s="155">
        <v>28248</v>
      </c>
      <c r="I3808" s="154" t="s">
        <v>2699</v>
      </c>
      <c r="J3808" s="154" t="s">
        <v>7</v>
      </c>
      <c r="K3808" s="156">
        <v>1</v>
      </c>
      <c r="L3808" s="154" t="s">
        <v>8</v>
      </c>
      <c r="M3808" s="154" t="s">
        <v>19</v>
      </c>
      <c r="N3808" s="154" t="s">
        <v>3229</v>
      </c>
      <c r="O3808" s="153">
        <v>674</v>
      </c>
      <c r="P3808" s="155">
        <v>0</v>
      </c>
      <c r="Q3808" s="10">
        <f t="shared" si="244"/>
        <v>674</v>
      </c>
    </row>
    <row r="3809" spans="2:17" ht="20.25" customHeight="1">
      <c r="B3809" s="10" t="str">
        <f t="shared" si="241"/>
        <v>نقاب تيره محافظ صورت  canasafe674</v>
      </c>
      <c r="C3809" s="10" t="str">
        <f t="shared" si="242"/>
        <v>نقاب تيره محافظ صورت  canasafe1402/11/19674</v>
      </c>
      <c r="D3809" s="10" t="str">
        <f>IFERROR(IF(تحویلی!$E$1="","",IF(NOSA!O3809=تحویلی!$E$1,تحویلی!$E$1&amp;COUNTIF(NOSA!$O$1:O3809,تحویلی!$E$1),"")),"")</f>
        <v/>
      </c>
      <c r="E3809" s="10" t="str">
        <f t="shared" si="243"/>
        <v>28248674</v>
      </c>
      <c r="F3809" s="10" t="str">
        <f>IFERROR(VLOOKUP(I3809,DATABASE!$N:$O,2,FALSE),"")</f>
        <v>نقاب تيره محافظ صورت  canasafe</v>
      </c>
      <c r="G3809" s="154" t="s">
        <v>2982</v>
      </c>
      <c r="H3809" s="155">
        <v>28248</v>
      </c>
      <c r="I3809" s="154" t="s">
        <v>1487</v>
      </c>
      <c r="J3809" s="154" t="s">
        <v>1488</v>
      </c>
      <c r="K3809" s="156">
        <v>1</v>
      </c>
      <c r="L3809" s="154" t="s">
        <v>8</v>
      </c>
      <c r="M3809" s="154" t="s">
        <v>19</v>
      </c>
      <c r="N3809" s="154" t="s">
        <v>3229</v>
      </c>
      <c r="O3809" s="153">
        <v>674</v>
      </c>
      <c r="P3809" s="155">
        <v>0</v>
      </c>
      <c r="Q3809" s="10">
        <f t="shared" si="244"/>
        <v>674</v>
      </c>
    </row>
    <row r="3810" spans="2:17" ht="20.25" customHeight="1">
      <c r="B3810" s="10" t="str">
        <f t="shared" si="241"/>
        <v>دستكش ساق بلند نسوز674</v>
      </c>
      <c r="C3810" s="10" t="str">
        <f t="shared" si="242"/>
        <v>دستكش ساق بلند نسوز1402/11/19674</v>
      </c>
      <c r="D3810" s="10" t="str">
        <f>IFERROR(IF(تحویلی!$E$1="","",IF(NOSA!O3810=تحویلی!$E$1,تحویلی!$E$1&amp;COUNTIF(NOSA!$O$1:O3810,تحویلی!$E$1),"")),"")</f>
        <v/>
      </c>
      <c r="E3810" s="10" t="str">
        <f t="shared" si="243"/>
        <v>28248674</v>
      </c>
      <c r="F3810" s="10" t="str">
        <f>IFERROR(VLOOKUP(I3810,DATABASE!$N:$O,2,FALSE),"")</f>
        <v>دستكش ساق بلند نسوز</v>
      </c>
      <c r="G3810" s="154" t="s">
        <v>2982</v>
      </c>
      <c r="H3810" s="155">
        <v>28248</v>
      </c>
      <c r="I3810" s="154" t="s">
        <v>1461</v>
      </c>
      <c r="J3810" s="154" t="s">
        <v>34</v>
      </c>
      <c r="K3810" s="156">
        <v>1</v>
      </c>
      <c r="L3810" s="154" t="s">
        <v>3</v>
      </c>
      <c r="M3810" s="154" t="s">
        <v>19</v>
      </c>
      <c r="N3810" s="154" t="s">
        <v>3229</v>
      </c>
      <c r="O3810" s="153">
        <v>674</v>
      </c>
      <c r="P3810" s="155">
        <v>0</v>
      </c>
      <c r="Q3810" s="10">
        <f t="shared" si="244"/>
        <v>674</v>
      </c>
    </row>
    <row r="3811" spans="2:17" ht="20.25" customHeight="1">
      <c r="B3811" s="10" t="str">
        <f t="shared" si="241"/>
        <v>پابند نسوز چرمي674</v>
      </c>
      <c r="C3811" s="10" t="str">
        <f t="shared" si="242"/>
        <v>پابند نسوز چرمي1402/11/19674</v>
      </c>
      <c r="D3811" s="10" t="str">
        <f>IFERROR(IF(تحویلی!$E$1="","",IF(NOSA!O3811=تحویلی!$E$1,تحویلی!$E$1&amp;COUNTIF(NOSA!$O$1:O3811,تحویلی!$E$1),"")),"")</f>
        <v/>
      </c>
      <c r="E3811" s="10" t="str">
        <f t="shared" si="243"/>
        <v>28248674</v>
      </c>
      <c r="F3811" s="10" t="str">
        <f>IFERROR(VLOOKUP(I3811,DATABASE!$N:$O,2,FALSE),"")</f>
        <v>پابند نسوز چرمي</v>
      </c>
      <c r="G3811" s="154" t="s">
        <v>2982</v>
      </c>
      <c r="H3811" s="155">
        <v>28248</v>
      </c>
      <c r="I3811" s="154" t="s">
        <v>1460</v>
      </c>
      <c r="J3811" s="154" t="s">
        <v>18</v>
      </c>
      <c r="K3811" s="156">
        <v>1</v>
      </c>
      <c r="L3811" s="154" t="s">
        <v>3</v>
      </c>
      <c r="M3811" s="154" t="s">
        <v>19</v>
      </c>
      <c r="N3811" s="154" t="s">
        <v>3229</v>
      </c>
      <c r="O3811" s="153">
        <v>674</v>
      </c>
      <c r="P3811" s="155">
        <v>0</v>
      </c>
      <c r="Q3811" s="10">
        <f t="shared" si="244"/>
        <v>674</v>
      </c>
    </row>
    <row r="3812" spans="2:17" ht="20.25" customHeight="1">
      <c r="B3812" s="10" t="str">
        <f t="shared" si="241"/>
        <v>لباس كار(بلوز و شلوار)114</v>
      </c>
      <c r="C3812" s="10" t="str">
        <f t="shared" si="242"/>
        <v>لباس كار(بلوز و شلوار)1402/11/19114</v>
      </c>
      <c r="D3812" s="10" t="str">
        <f>IFERROR(IF(تحویلی!$E$1="","",IF(NOSA!O3812=تحویلی!$E$1,تحویلی!$E$1&amp;COUNTIF(NOSA!$O$1:O3812,تحویلی!$E$1),"")),"")</f>
        <v/>
      </c>
      <c r="E3812" s="10" t="str">
        <f t="shared" si="243"/>
        <v>28254114</v>
      </c>
      <c r="F3812" s="10" t="str">
        <f>IFERROR(VLOOKUP(I3812,DATABASE!$N:$O,2,FALSE),"")</f>
        <v>لباس كار(بلوز و شلوار)</v>
      </c>
      <c r="G3812" s="154" t="s">
        <v>2982</v>
      </c>
      <c r="H3812" s="155">
        <v>28254</v>
      </c>
      <c r="I3812" s="154" t="s">
        <v>1644</v>
      </c>
      <c r="J3812" s="154" t="s">
        <v>1645</v>
      </c>
      <c r="K3812" s="156">
        <v>1</v>
      </c>
      <c r="L3812" s="154" t="s">
        <v>28</v>
      </c>
      <c r="M3812" s="154" t="s">
        <v>25</v>
      </c>
      <c r="N3812" s="154" t="s">
        <v>3293</v>
      </c>
      <c r="O3812" s="153">
        <v>114</v>
      </c>
      <c r="P3812" s="155">
        <v>0</v>
      </c>
      <c r="Q3812" s="10">
        <f t="shared" si="244"/>
        <v>114</v>
      </c>
    </row>
    <row r="3813" spans="2:17" ht="20.25" customHeight="1">
      <c r="B3813" s="10" t="str">
        <f t="shared" si="241"/>
        <v>كفش ايمني114</v>
      </c>
      <c r="C3813" s="10" t="str">
        <f t="shared" si="242"/>
        <v>كفش ايمني1402/11/19114</v>
      </c>
      <c r="D3813" s="10" t="str">
        <f>IFERROR(IF(تحویلی!$E$1="","",IF(NOSA!O3813=تحویلی!$E$1,تحویلی!$E$1&amp;COUNTIF(NOSA!$O$1:O3813,تحویلی!$E$1),"")),"")</f>
        <v/>
      </c>
      <c r="E3813" s="10" t="str">
        <f t="shared" si="243"/>
        <v>28254114</v>
      </c>
      <c r="F3813" s="10" t="str">
        <f>IFERROR(VLOOKUP(I3813,DATABASE!$N:$O,2,FALSE),"")</f>
        <v>كفش ايمني</v>
      </c>
      <c r="G3813" s="154" t="s">
        <v>2982</v>
      </c>
      <c r="H3813" s="155">
        <v>28254</v>
      </c>
      <c r="I3813" s="154" t="s">
        <v>1671</v>
      </c>
      <c r="J3813" s="154" t="s">
        <v>1672</v>
      </c>
      <c r="K3813" s="156">
        <v>1</v>
      </c>
      <c r="L3813" s="154" t="s">
        <v>3</v>
      </c>
      <c r="M3813" s="154" t="s">
        <v>25</v>
      </c>
      <c r="N3813" s="154" t="s">
        <v>3293</v>
      </c>
      <c r="O3813" s="153">
        <v>114</v>
      </c>
      <c r="P3813" s="155">
        <v>0</v>
      </c>
      <c r="Q3813" s="10">
        <f t="shared" si="244"/>
        <v>114</v>
      </c>
    </row>
    <row r="3814" spans="2:17" ht="20.25" customHeight="1">
      <c r="B3814" s="10" t="str">
        <f t="shared" si="241"/>
        <v>دستكش ضد برش سبك114</v>
      </c>
      <c r="C3814" s="10" t="str">
        <f t="shared" si="242"/>
        <v>دستكش ضد برش سبك1402/11/19114</v>
      </c>
      <c r="D3814" s="10" t="str">
        <f>IFERROR(IF(تحویلی!$E$1="","",IF(NOSA!O3814=تحویلی!$E$1,تحویلی!$E$1&amp;COUNTIF(NOSA!$O$1:O3814,تحویلی!$E$1),"")),"")</f>
        <v/>
      </c>
      <c r="E3814" s="10" t="str">
        <f t="shared" si="243"/>
        <v>28254114</v>
      </c>
      <c r="F3814" s="10" t="str">
        <f>IFERROR(VLOOKUP(I3814,DATABASE!$N:$O,2,FALSE),"")</f>
        <v>دستكش ضد برش سبك</v>
      </c>
      <c r="G3814" s="154" t="s">
        <v>2982</v>
      </c>
      <c r="H3814" s="155">
        <v>28254</v>
      </c>
      <c r="I3814" s="154" t="s">
        <v>1442</v>
      </c>
      <c r="J3814" s="154" t="s">
        <v>22</v>
      </c>
      <c r="K3814" s="156">
        <v>1</v>
      </c>
      <c r="L3814" s="154" t="s">
        <v>3</v>
      </c>
      <c r="M3814" s="154" t="s">
        <v>25</v>
      </c>
      <c r="N3814" s="154" t="s">
        <v>3293</v>
      </c>
      <c r="O3814" s="153">
        <v>114</v>
      </c>
      <c r="P3814" s="155">
        <v>0</v>
      </c>
      <c r="Q3814" s="10">
        <f t="shared" si="244"/>
        <v>114</v>
      </c>
    </row>
    <row r="3815" spans="2:17" ht="20.25" customHeight="1">
      <c r="B3815" s="10" t="str">
        <f t="shared" si="241"/>
        <v>دستكش استاد كار383</v>
      </c>
      <c r="C3815" s="10" t="str">
        <f t="shared" si="242"/>
        <v>دستكش استاد كار1402/11/19383</v>
      </c>
      <c r="D3815" s="10" t="str">
        <f>IFERROR(IF(تحویلی!$E$1="","",IF(NOSA!O3815=تحویلی!$E$1,تحویلی!$E$1&amp;COUNTIF(NOSA!$O$1:O3815,تحویلی!$E$1),"")),"")</f>
        <v/>
      </c>
      <c r="E3815" s="10" t="str">
        <f t="shared" si="243"/>
        <v>28255383</v>
      </c>
      <c r="F3815" s="10" t="str">
        <f>IFERROR(VLOOKUP(I3815,DATABASE!$N:$O,2,FALSE),"")</f>
        <v>دستكش استاد كار</v>
      </c>
      <c r="G3815" s="154" t="s">
        <v>2982</v>
      </c>
      <c r="H3815" s="155">
        <v>28255</v>
      </c>
      <c r="I3815" s="154" t="s">
        <v>1543</v>
      </c>
      <c r="J3815" s="154" t="s">
        <v>255</v>
      </c>
      <c r="K3815" s="156">
        <v>2</v>
      </c>
      <c r="L3815" s="154" t="s">
        <v>3</v>
      </c>
      <c r="M3815" s="154" t="s">
        <v>3294</v>
      </c>
      <c r="N3815" s="154" t="s">
        <v>344</v>
      </c>
      <c r="O3815" s="153">
        <v>383</v>
      </c>
      <c r="P3815" s="155">
        <v>0</v>
      </c>
      <c r="Q3815" s="10">
        <f t="shared" si="244"/>
        <v>383</v>
      </c>
    </row>
    <row r="3816" spans="2:17" ht="20.25" customHeight="1">
      <c r="B3816" s="10" t="str">
        <f t="shared" si="241"/>
        <v>عينك گاگل383</v>
      </c>
      <c r="C3816" s="10" t="str">
        <f t="shared" si="242"/>
        <v>عينك گاگل1402/11/19383</v>
      </c>
      <c r="D3816" s="10" t="str">
        <f>IFERROR(IF(تحویلی!$E$1="","",IF(NOSA!O3816=تحویلی!$E$1,تحویلی!$E$1&amp;COUNTIF(NOSA!$O$1:O3816,تحویلی!$E$1),"")),"")</f>
        <v/>
      </c>
      <c r="E3816" s="10" t="str">
        <f t="shared" si="243"/>
        <v>28255383</v>
      </c>
      <c r="F3816" s="10" t="str">
        <f>IFERROR(VLOOKUP(I3816,DATABASE!$N:$O,2,FALSE),"")</f>
        <v>عينك گاگل</v>
      </c>
      <c r="G3816" s="154" t="s">
        <v>2982</v>
      </c>
      <c r="H3816" s="155">
        <v>28255</v>
      </c>
      <c r="I3816" s="154" t="s">
        <v>1555</v>
      </c>
      <c r="J3816" s="154" t="s">
        <v>1556</v>
      </c>
      <c r="K3816" s="156">
        <v>1</v>
      </c>
      <c r="L3816" s="154" t="s">
        <v>8</v>
      </c>
      <c r="M3816" s="154" t="s">
        <v>3294</v>
      </c>
      <c r="N3816" s="154" t="s">
        <v>344</v>
      </c>
      <c r="O3816" s="153">
        <v>383</v>
      </c>
      <c r="P3816" s="155">
        <v>0</v>
      </c>
      <c r="Q3816" s="10">
        <f t="shared" si="244"/>
        <v>383</v>
      </c>
    </row>
    <row r="3817" spans="2:17" ht="20.25" customHeight="1">
      <c r="B3817" s="10" t="str">
        <f t="shared" si="241"/>
        <v>لباس كار ديرسوز(بلوز و شلوار)540</v>
      </c>
      <c r="C3817" s="10" t="str">
        <f t="shared" si="242"/>
        <v>لباس كار ديرسوز(بلوز و شلوار)1402/11/19540</v>
      </c>
      <c r="D3817" s="10" t="str">
        <f>IFERROR(IF(تحویلی!$E$1="","",IF(NOSA!O3817=تحویلی!$E$1,تحویلی!$E$1&amp;COUNTIF(NOSA!$O$1:O3817,تحویلی!$E$1),"")),"")</f>
        <v/>
      </c>
      <c r="E3817" s="10" t="str">
        <f t="shared" si="243"/>
        <v>28260540</v>
      </c>
      <c r="F3817" s="10" t="str">
        <f>IFERROR(VLOOKUP(I3817,DATABASE!$N:$O,2,FALSE),"")</f>
        <v>لباس كار ديرسوز(بلوز و شلوار)</v>
      </c>
      <c r="G3817" s="154" t="s">
        <v>2982</v>
      </c>
      <c r="H3817" s="155">
        <v>28260</v>
      </c>
      <c r="I3817" s="154" t="s">
        <v>1634</v>
      </c>
      <c r="J3817" s="154" t="s">
        <v>1635</v>
      </c>
      <c r="K3817" s="156">
        <v>1</v>
      </c>
      <c r="L3817" s="154" t="s">
        <v>28</v>
      </c>
      <c r="M3817" s="154" t="s">
        <v>19</v>
      </c>
      <c r="N3817" s="154" t="s">
        <v>565</v>
      </c>
      <c r="O3817" s="153">
        <v>540</v>
      </c>
      <c r="P3817" s="155">
        <v>1</v>
      </c>
      <c r="Q3817" s="10">
        <f t="shared" si="244"/>
        <v>540</v>
      </c>
    </row>
    <row r="3818" spans="2:17" ht="20.25" customHeight="1">
      <c r="B3818" s="10" t="str">
        <f t="shared" si="241"/>
        <v>فيلتر ماسك نيم صورت (3M) مدل 2091751</v>
      </c>
      <c r="C3818" s="10" t="str">
        <f t="shared" si="242"/>
        <v>فيلتر ماسك نيم صورت (3M) مدل 20911402/11/20751</v>
      </c>
      <c r="D3818" s="10" t="str">
        <f>IFERROR(IF(تحویلی!$E$1="","",IF(NOSA!O3818=تحویلی!$E$1,تحویلی!$E$1&amp;COUNTIF(NOSA!$O$1:O3818,تحویلی!$E$1),"")),"")</f>
        <v/>
      </c>
      <c r="E3818" s="10" t="str">
        <f t="shared" si="243"/>
        <v>28267751</v>
      </c>
      <c r="F3818" s="10" t="str">
        <f>IFERROR(VLOOKUP(I3818,DATABASE!$N:$O,2,FALSE),"")</f>
        <v>فيلتر ماسك نيم صورت (3M) مدل 2091</v>
      </c>
      <c r="G3818" s="154" t="s">
        <v>2983</v>
      </c>
      <c r="H3818" s="155">
        <v>28267</v>
      </c>
      <c r="I3818" s="154" t="s">
        <v>1475</v>
      </c>
      <c r="J3818" s="154" t="s">
        <v>53</v>
      </c>
      <c r="K3818" s="156">
        <v>1</v>
      </c>
      <c r="L3818" s="154" t="s">
        <v>8</v>
      </c>
      <c r="M3818" s="154" t="s">
        <v>1089</v>
      </c>
      <c r="N3818" s="154" t="s">
        <v>2709</v>
      </c>
      <c r="O3818" s="153">
        <v>751</v>
      </c>
      <c r="P3818" s="155">
        <v>1</v>
      </c>
      <c r="Q3818" s="10">
        <f t="shared" si="244"/>
        <v>751</v>
      </c>
    </row>
    <row r="3819" spans="2:17" ht="20.25" customHeight="1">
      <c r="B3819" s="10" t="str">
        <f t="shared" si="241"/>
        <v>دستكش ضد برش سبك751</v>
      </c>
      <c r="C3819" s="10" t="str">
        <f t="shared" si="242"/>
        <v>دستكش ضد برش سبك1402/11/20751</v>
      </c>
      <c r="D3819" s="10" t="str">
        <f>IFERROR(IF(تحویلی!$E$1="","",IF(NOSA!O3819=تحویلی!$E$1,تحویلی!$E$1&amp;COUNTIF(NOSA!$O$1:O3819,تحویلی!$E$1),"")),"")</f>
        <v/>
      </c>
      <c r="E3819" s="10" t="str">
        <f t="shared" si="243"/>
        <v>28267751</v>
      </c>
      <c r="F3819" s="10" t="str">
        <f>IFERROR(VLOOKUP(I3819,DATABASE!$N:$O,2,FALSE),"")</f>
        <v>دستكش ضد برش سبك</v>
      </c>
      <c r="G3819" s="154" t="s">
        <v>2983</v>
      </c>
      <c r="H3819" s="155">
        <v>28267</v>
      </c>
      <c r="I3819" s="154" t="s">
        <v>1442</v>
      </c>
      <c r="J3819" s="154" t="s">
        <v>22</v>
      </c>
      <c r="K3819" s="156">
        <v>1</v>
      </c>
      <c r="L3819" s="154" t="s">
        <v>3</v>
      </c>
      <c r="M3819" s="154" t="s">
        <v>1089</v>
      </c>
      <c r="N3819" s="154" t="s">
        <v>2709</v>
      </c>
      <c r="O3819" s="153">
        <v>751</v>
      </c>
      <c r="P3819" s="155">
        <v>1</v>
      </c>
      <c r="Q3819" s="10">
        <f t="shared" si="244"/>
        <v>751</v>
      </c>
    </row>
    <row r="3820" spans="2:17" ht="20.25" customHeight="1">
      <c r="B3820" s="10" t="str">
        <f t="shared" si="241"/>
        <v>پوتين ايمني نسوز784</v>
      </c>
      <c r="C3820" s="10" t="str">
        <f t="shared" si="242"/>
        <v>پوتين ايمني نسوز1402/11/20784</v>
      </c>
      <c r="D3820" s="10" t="str">
        <f>IFERROR(IF(تحویلی!$E$1="","",IF(NOSA!O3820=تحویلی!$E$1,تحویلی!$E$1&amp;COUNTIF(NOSA!$O$1:O3820,تحویلی!$E$1),"")),"")</f>
        <v/>
      </c>
      <c r="E3820" s="10" t="str">
        <f t="shared" si="243"/>
        <v>28270784</v>
      </c>
      <c r="F3820" s="10" t="str">
        <f>IFERROR(VLOOKUP(I3820,DATABASE!$N:$O,2,FALSE),"")</f>
        <v>پوتين ايمني نسوز</v>
      </c>
      <c r="G3820" s="154" t="s">
        <v>2983</v>
      </c>
      <c r="H3820" s="155">
        <v>28270</v>
      </c>
      <c r="I3820" s="154" t="s">
        <v>1528</v>
      </c>
      <c r="J3820" s="154" t="s">
        <v>1654</v>
      </c>
      <c r="K3820" s="156">
        <v>1</v>
      </c>
      <c r="L3820" s="154" t="s">
        <v>3</v>
      </c>
      <c r="M3820" s="154" t="s">
        <v>40</v>
      </c>
      <c r="N3820" s="154" t="s">
        <v>2812</v>
      </c>
      <c r="O3820" s="153">
        <v>784</v>
      </c>
      <c r="P3820" s="155">
        <v>1</v>
      </c>
      <c r="Q3820" s="10">
        <f t="shared" si="244"/>
        <v>784</v>
      </c>
    </row>
    <row r="3821" spans="2:17" ht="20.25" customHeight="1">
      <c r="B3821" s="10" t="str">
        <f t="shared" si="241"/>
        <v>دستكش ضد برش سبك784</v>
      </c>
      <c r="C3821" s="10" t="str">
        <f t="shared" si="242"/>
        <v>دستكش ضد برش سبك1402/11/20784</v>
      </c>
      <c r="D3821" s="10" t="str">
        <f>IFERROR(IF(تحویلی!$E$1="","",IF(NOSA!O3821=تحویلی!$E$1,تحویلی!$E$1&amp;COUNTIF(NOSA!$O$1:O3821,تحویلی!$E$1),"")),"")</f>
        <v/>
      </c>
      <c r="E3821" s="10" t="str">
        <f t="shared" si="243"/>
        <v>28270784</v>
      </c>
      <c r="F3821" s="10" t="str">
        <f>IFERROR(VLOOKUP(I3821,DATABASE!$N:$O,2,FALSE),"")</f>
        <v>دستكش ضد برش سبك</v>
      </c>
      <c r="G3821" s="3" t="s">
        <v>2983</v>
      </c>
      <c r="H3821" s="4">
        <v>28270</v>
      </c>
      <c r="I3821" s="3" t="s">
        <v>1442</v>
      </c>
      <c r="J3821" s="3" t="s">
        <v>22</v>
      </c>
      <c r="K3821" s="5">
        <v>1</v>
      </c>
      <c r="L3821" s="3" t="s">
        <v>3</v>
      </c>
      <c r="M3821" s="3" t="s">
        <v>40</v>
      </c>
      <c r="N3821" s="3" t="s">
        <v>2812</v>
      </c>
      <c r="O3821" s="1">
        <v>784</v>
      </c>
      <c r="P3821" s="4">
        <v>1</v>
      </c>
      <c r="Q3821" s="10">
        <f t="shared" si="244"/>
        <v>784</v>
      </c>
    </row>
    <row r="3822" spans="2:17" ht="20.25" customHeight="1">
      <c r="B3822" s="10" t="str">
        <f t="shared" si="241"/>
        <v>لباس كار ديرسوز(بلوز و شلوار)694</v>
      </c>
      <c r="C3822" s="10" t="str">
        <f t="shared" si="242"/>
        <v>لباس كار ديرسوز(بلوز و شلوار)1402/11/20694</v>
      </c>
      <c r="D3822" s="10" t="str">
        <f>IFERROR(IF(تحویلی!$E$1="","",IF(NOSA!O3822=تحویلی!$E$1,تحویلی!$E$1&amp;COUNTIF(NOSA!$O$1:O3822,تحویلی!$E$1),"")),"")</f>
        <v/>
      </c>
      <c r="E3822" s="10" t="str">
        <f t="shared" si="243"/>
        <v>28282694</v>
      </c>
      <c r="F3822" s="10" t="str">
        <f>IFERROR(VLOOKUP(I3822,DATABASE!$N:$O,2,FALSE),"")</f>
        <v>لباس كار ديرسوز(بلوز و شلوار)</v>
      </c>
      <c r="G3822" s="3" t="s">
        <v>2983</v>
      </c>
      <c r="H3822" s="4">
        <v>28282</v>
      </c>
      <c r="I3822" s="3" t="s">
        <v>1466</v>
      </c>
      <c r="J3822" s="3" t="s">
        <v>1623</v>
      </c>
      <c r="K3822" s="5">
        <v>1</v>
      </c>
      <c r="L3822" s="3" t="s">
        <v>28</v>
      </c>
      <c r="M3822" s="3" t="s">
        <v>47</v>
      </c>
      <c r="N3822" s="3" t="s">
        <v>128</v>
      </c>
      <c r="O3822" s="1">
        <v>694</v>
      </c>
      <c r="P3822" s="4">
        <v>0</v>
      </c>
      <c r="Q3822" s="10">
        <f t="shared" si="244"/>
        <v>694</v>
      </c>
    </row>
    <row r="3823" spans="2:17" ht="20.25" customHeight="1">
      <c r="B3823" s="10" t="str">
        <f t="shared" si="241"/>
        <v>پابند نسوز چرمي718</v>
      </c>
      <c r="C3823" s="10" t="str">
        <f t="shared" si="242"/>
        <v>پابند نسوز چرمي1402/11/20718</v>
      </c>
      <c r="D3823" s="10" t="str">
        <f>IFERROR(IF(تحویلی!$E$1="","",IF(NOSA!O3823=تحویلی!$E$1,تحویلی!$E$1&amp;COUNTIF(NOSA!$O$1:O3823,تحویلی!$E$1),"")),"")</f>
        <v/>
      </c>
      <c r="E3823" s="10" t="str">
        <f t="shared" si="243"/>
        <v>28284718</v>
      </c>
      <c r="F3823" s="10" t="str">
        <f>IFERROR(VLOOKUP(I3823,DATABASE!$N:$O,2,FALSE),"")</f>
        <v>پابند نسوز چرمي</v>
      </c>
      <c r="G3823" s="3" t="s">
        <v>2983</v>
      </c>
      <c r="H3823" s="4">
        <v>28284</v>
      </c>
      <c r="I3823" s="3" t="s">
        <v>1460</v>
      </c>
      <c r="J3823" s="3" t="s">
        <v>18</v>
      </c>
      <c r="K3823" s="5">
        <v>1</v>
      </c>
      <c r="L3823" s="3" t="s">
        <v>3</v>
      </c>
      <c r="M3823" s="3" t="s">
        <v>19</v>
      </c>
      <c r="N3823" s="3" t="s">
        <v>293</v>
      </c>
      <c r="O3823" s="1">
        <v>718</v>
      </c>
      <c r="P3823" s="4">
        <v>0</v>
      </c>
      <c r="Q3823" s="10">
        <f t="shared" si="244"/>
        <v>718</v>
      </c>
    </row>
    <row r="3824" spans="2:17" ht="20.25" customHeight="1">
      <c r="B3824" s="10" t="str">
        <f t="shared" si="241"/>
        <v>لباس كار ديرسوز(بلوز و شلوار)822</v>
      </c>
      <c r="C3824" s="10" t="str">
        <f t="shared" si="242"/>
        <v>لباس كار ديرسوز(بلوز و شلوار)1402/11/20822</v>
      </c>
      <c r="D3824" s="10" t="str">
        <f>IFERROR(IF(تحویلی!$E$1="","",IF(NOSA!O3824=تحویلی!$E$1,تحویلی!$E$1&amp;COUNTIF(NOSA!$O$1:O3824,تحویلی!$E$1),"")),"")</f>
        <v/>
      </c>
      <c r="E3824" s="10" t="str">
        <f t="shared" si="243"/>
        <v>28286822</v>
      </c>
      <c r="F3824" s="10" t="str">
        <f>IFERROR(VLOOKUP(I3824,DATABASE!$N:$O,2,FALSE),"")</f>
        <v>لباس كار ديرسوز(بلوز و شلوار)</v>
      </c>
      <c r="G3824" s="3" t="s">
        <v>2983</v>
      </c>
      <c r="H3824" s="4">
        <v>28286</v>
      </c>
      <c r="I3824" s="3" t="s">
        <v>1466</v>
      </c>
      <c r="J3824" s="3" t="s">
        <v>1623</v>
      </c>
      <c r="K3824" s="5">
        <v>1</v>
      </c>
      <c r="L3824" s="3" t="s">
        <v>28</v>
      </c>
      <c r="M3824" s="3" t="s">
        <v>47</v>
      </c>
      <c r="N3824" s="3" t="s">
        <v>1788</v>
      </c>
      <c r="O3824" s="1">
        <v>822</v>
      </c>
      <c r="P3824" s="4">
        <v>1</v>
      </c>
      <c r="Q3824" s="10">
        <f t="shared" si="244"/>
        <v>822</v>
      </c>
    </row>
    <row r="3825" spans="2:17" ht="20.25" customHeight="1">
      <c r="B3825" s="10" t="str">
        <f t="shared" si="241"/>
        <v>دستكش ضد برش سبك841</v>
      </c>
      <c r="C3825" s="10" t="str">
        <f t="shared" si="242"/>
        <v>دستكش ضد برش سبك1402/11/21841</v>
      </c>
      <c r="D3825" s="10" t="str">
        <f>IFERROR(IF(تحویلی!$E$1="","",IF(NOSA!O3825=تحویلی!$E$1,تحویلی!$E$1&amp;COUNTIF(NOSA!$O$1:O3825,تحویلی!$E$1),"")),"")</f>
        <v/>
      </c>
      <c r="E3825" s="10" t="str">
        <f t="shared" si="243"/>
        <v>28296841</v>
      </c>
      <c r="F3825" s="10" t="str">
        <f>IFERROR(VLOOKUP(I3825,DATABASE!$N:$O,2,FALSE),"")</f>
        <v>دستكش ضد برش سبك</v>
      </c>
      <c r="G3825" s="3" t="s">
        <v>2984</v>
      </c>
      <c r="H3825" s="4">
        <v>28296</v>
      </c>
      <c r="I3825" s="3" t="s">
        <v>1442</v>
      </c>
      <c r="J3825" s="3" t="s">
        <v>22</v>
      </c>
      <c r="K3825" s="5">
        <v>1</v>
      </c>
      <c r="L3825" s="3" t="s">
        <v>3</v>
      </c>
      <c r="M3825" s="3" t="s">
        <v>47</v>
      </c>
      <c r="N3825" s="3" t="s">
        <v>2686</v>
      </c>
      <c r="O3825" s="1">
        <v>841</v>
      </c>
      <c r="P3825" s="4">
        <v>1</v>
      </c>
      <c r="Q3825" s="10">
        <f t="shared" si="244"/>
        <v>841</v>
      </c>
    </row>
    <row r="3826" spans="2:17" ht="20.25" customHeight="1">
      <c r="B3826" s="10" t="str">
        <f t="shared" si="241"/>
        <v>دستكش ساق بلند نسوز238</v>
      </c>
      <c r="C3826" s="10" t="str">
        <f t="shared" si="242"/>
        <v>دستكش ساق بلند نسوز1402/11/21238</v>
      </c>
      <c r="D3826" s="10" t="str">
        <f>IFERROR(IF(تحویلی!$E$1="","",IF(NOSA!O3826=تحویلی!$E$1,تحویلی!$E$1&amp;COUNTIF(NOSA!$O$1:O3826,تحویلی!$E$1),"")),"")</f>
        <v/>
      </c>
      <c r="E3826" s="10" t="str">
        <f t="shared" si="243"/>
        <v>28301238</v>
      </c>
      <c r="F3826" s="10" t="str">
        <f>IFERROR(VLOOKUP(I3826,DATABASE!$N:$O,2,FALSE),"")</f>
        <v>دستكش ساق بلند نسوز</v>
      </c>
      <c r="G3826" s="3" t="s">
        <v>2984</v>
      </c>
      <c r="H3826" s="4">
        <v>28301</v>
      </c>
      <c r="I3826" s="3" t="s">
        <v>1461</v>
      </c>
      <c r="J3826" s="3" t="s">
        <v>34</v>
      </c>
      <c r="K3826" s="5">
        <v>1</v>
      </c>
      <c r="L3826" s="3" t="s">
        <v>3</v>
      </c>
      <c r="M3826" s="3" t="s">
        <v>19</v>
      </c>
      <c r="N3826" s="3" t="s">
        <v>281</v>
      </c>
      <c r="O3826" s="1">
        <v>238</v>
      </c>
      <c r="P3826" s="4">
        <v>1</v>
      </c>
      <c r="Q3826" s="10">
        <f t="shared" si="244"/>
        <v>238</v>
      </c>
    </row>
    <row r="3827" spans="2:17" ht="20.25" customHeight="1">
      <c r="B3827" s="10" t="str">
        <f t="shared" si="241"/>
        <v>پابند نسوز چرمي238</v>
      </c>
      <c r="C3827" s="10" t="str">
        <f t="shared" si="242"/>
        <v>پابند نسوز چرمي1402/11/21238</v>
      </c>
      <c r="D3827" s="10" t="str">
        <f>IFERROR(IF(تحویلی!$E$1="","",IF(NOSA!O3827=تحویلی!$E$1,تحویلی!$E$1&amp;COUNTIF(NOSA!$O$1:O3827,تحویلی!$E$1),"")),"")</f>
        <v/>
      </c>
      <c r="E3827" s="10" t="str">
        <f t="shared" si="243"/>
        <v>28301238</v>
      </c>
      <c r="F3827" s="10" t="str">
        <f>IFERROR(VLOOKUP(I3827,DATABASE!$N:$O,2,FALSE),"")</f>
        <v>پابند نسوز چرمي</v>
      </c>
      <c r="G3827" s="3" t="s">
        <v>2984</v>
      </c>
      <c r="H3827" s="4">
        <v>28301</v>
      </c>
      <c r="I3827" s="3" t="s">
        <v>1460</v>
      </c>
      <c r="J3827" s="3" t="s">
        <v>18</v>
      </c>
      <c r="K3827" s="5">
        <v>1</v>
      </c>
      <c r="L3827" s="3" t="s">
        <v>3</v>
      </c>
      <c r="M3827" s="3" t="s">
        <v>19</v>
      </c>
      <c r="N3827" s="3" t="s">
        <v>281</v>
      </c>
      <c r="O3827" s="1">
        <v>238</v>
      </c>
      <c r="P3827" s="4">
        <v>0</v>
      </c>
      <c r="Q3827" s="10">
        <f t="shared" si="244"/>
        <v>238</v>
      </c>
    </row>
    <row r="3828" spans="2:17" ht="20.25" customHeight="1">
      <c r="B3828" s="10" t="str">
        <f t="shared" si="241"/>
        <v>پابند نسوز چرمي573</v>
      </c>
      <c r="C3828" s="10" t="str">
        <f t="shared" si="242"/>
        <v>پابند نسوز چرمي1402/11/21573</v>
      </c>
      <c r="D3828" s="10" t="str">
        <f>IFERROR(IF(تحویلی!$E$1="","",IF(NOSA!O3828=تحویلی!$E$1,تحویلی!$E$1&amp;COUNTIF(NOSA!$O$1:O3828,تحویلی!$E$1),"")),"")</f>
        <v/>
      </c>
      <c r="E3828" s="10" t="str">
        <f t="shared" si="243"/>
        <v>28302573</v>
      </c>
      <c r="F3828" s="10" t="str">
        <f>IFERROR(VLOOKUP(I3828,DATABASE!$N:$O,2,FALSE),"")</f>
        <v>پابند نسوز چرمي</v>
      </c>
      <c r="G3828" s="3" t="s">
        <v>2984</v>
      </c>
      <c r="H3828" s="4">
        <v>28302</v>
      </c>
      <c r="I3828" s="3" t="s">
        <v>1460</v>
      </c>
      <c r="J3828" s="3" t="s">
        <v>18</v>
      </c>
      <c r="K3828" s="5">
        <v>1</v>
      </c>
      <c r="L3828" s="3" t="s">
        <v>3</v>
      </c>
      <c r="M3828" s="3" t="s">
        <v>19</v>
      </c>
      <c r="N3828" s="3" t="s">
        <v>104</v>
      </c>
      <c r="O3828" s="1">
        <v>573</v>
      </c>
      <c r="P3828" s="4">
        <v>0</v>
      </c>
      <c r="Q3828" s="10">
        <f t="shared" si="244"/>
        <v>573</v>
      </c>
    </row>
    <row r="3829" spans="2:17" ht="20.25" customHeight="1">
      <c r="B3829" s="10" t="str">
        <f t="shared" si="241"/>
        <v>پابند نسوز چرمي494</v>
      </c>
      <c r="C3829" s="10" t="str">
        <f t="shared" si="242"/>
        <v>پابند نسوز چرمي1402/11/21494</v>
      </c>
      <c r="D3829" s="10" t="str">
        <f>IFERROR(IF(تحویلی!$E$1="","",IF(NOSA!O3829=تحویلی!$E$1,تحویلی!$E$1&amp;COUNTIF(NOSA!$O$1:O3829,تحویلی!$E$1),"")),"")</f>
        <v/>
      </c>
      <c r="E3829" s="10" t="str">
        <f t="shared" si="243"/>
        <v>28310494</v>
      </c>
      <c r="F3829" s="10" t="str">
        <f>IFERROR(VLOOKUP(I3829,DATABASE!$N:$O,2,FALSE),"")</f>
        <v>پابند نسوز چرمي</v>
      </c>
      <c r="G3829" s="3" t="s">
        <v>2984</v>
      </c>
      <c r="H3829" s="4">
        <v>28310</v>
      </c>
      <c r="I3829" s="3" t="s">
        <v>1460</v>
      </c>
      <c r="J3829" s="3" t="s">
        <v>18</v>
      </c>
      <c r="K3829" s="5">
        <v>1</v>
      </c>
      <c r="L3829" s="3" t="s">
        <v>3</v>
      </c>
      <c r="M3829" s="3" t="s">
        <v>19</v>
      </c>
      <c r="N3829" s="3" t="s">
        <v>227</v>
      </c>
      <c r="O3829" s="1">
        <v>494</v>
      </c>
      <c r="P3829" s="4">
        <v>0</v>
      </c>
      <c r="Q3829" s="10">
        <f t="shared" si="244"/>
        <v>494</v>
      </c>
    </row>
    <row r="3830" spans="2:17" ht="20.25" customHeight="1">
      <c r="B3830" s="10" t="str">
        <f t="shared" si="241"/>
        <v>پابند نسوز چرمي584</v>
      </c>
      <c r="C3830" s="10" t="str">
        <f t="shared" si="242"/>
        <v>پابند نسوز چرمي1402/11/21584</v>
      </c>
      <c r="D3830" s="10" t="str">
        <f>IFERROR(IF(تحویلی!$E$1="","",IF(NOSA!O3830=تحویلی!$E$1,تحویلی!$E$1&amp;COUNTIF(NOSA!$O$1:O3830,تحویلی!$E$1),"")),"")</f>
        <v/>
      </c>
      <c r="E3830" s="10" t="str">
        <f t="shared" si="243"/>
        <v>28316584</v>
      </c>
      <c r="F3830" s="10" t="str">
        <f>IFERROR(VLOOKUP(I3830,DATABASE!$N:$O,2,FALSE),"")</f>
        <v>پابند نسوز چرمي</v>
      </c>
      <c r="G3830" s="3" t="s">
        <v>2984</v>
      </c>
      <c r="H3830" s="4">
        <v>28316</v>
      </c>
      <c r="I3830" s="3" t="s">
        <v>1460</v>
      </c>
      <c r="J3830" s="3" t="s">
        <v>18</v>
      </c>
      <c r="K3830" s="5">
        <v>1</v>
      </c>
      <c r="L3830" s="3" t="s">
        <v>3</v>
      </c>
      <c r="M3830" s="3" t="s">
        <v>19</v>
      </c>
      <c r="N3830" s="3" t="s">
        <v>2737</v>
      </c>
      <c r="O3830" s="1">
        <v>584</v>
      </c>
      <c r="P3830" s="4">
        <v>0</v>
      </c>
      <c r="Q3830" s="10">
        <f t="shared" si="244"/>
        <v>584</v>
      </c>
    </row>
    <row r="3831" spans="2:17" ht="20.25" customHeight="1">
      <c r="B3831" s="10" t="str">
        <f t="shared" si="241"/>
        <v>دستكش ضد برش سبك460</v>
      </c>
      <c r="C3831" s="10" t="str">
        <f t="shared" si="242"/>
        <v>دستكش ضد برش سبك1402/11/21460</v>
      </c>
      <c r="D3831" s="10" t="str">
        <f>IFERROR(IF(تحویلی!$E$1="","",IF(NOSA!O3831=تحویلی!$E$1,تحویلی!$E$1&amp;COUNTIF(NOSA!$O$1:O3831,تحویلی!$E$1),"")),"")</f>
        <v/>
      </c>
      <c r="E3831" s="10" t="str">
        <f t="shared" si="243"/>
        <v>28318460</v>
      </c>
      <c r="F3831" s="10" t="str">
        <f>IFERROR(VLOOKUP(I3831,DATABASE!$N:$O,2,FALSE),"")</f>
        <v>دستكش ضد برش سبك</v>
      </c>
      <c r="G3831" s="3" t="s">
        <v>2984</v>
      </c>
      <c r="H3831" s="4">
        <v>28318</v>
      </c>
      <c r="I3831" s="3" t="s">
        <v>1442</v>
      </c>
      <c r="J3831" s="3" t="s">
        <v>22</v>
      </c>
      <c r="K3831" s="5">
        <v>1</v>
      </c>
      <c r="L3831" s="3" t="s">
        <v>3</v>
      </c>
      <c r="M3831" s="3" t="s">
        <v>47</v>
      </c>
      <c r="N3831" s="3" t="s">
        <v>2765</v>
      </c>
      <c r="O3831" s="1">
        <v>460</v>
      </c>
      <c r="P3831" s="4">
        <v>1</v>
      </c>
      <c r="Q3831" s="10">
        <f t="shared" si="244"/>
        <v>460</v>
      </c>
    </row>
    <row r="3832" spans="2:17" ht="20.25" customHeight="1">
      <c r="B3832" s="10" t="str">
        <f t="shared" si="241"/>
        <v>دستكش ضد برش سبك839</v>
      </c>
      <c r="C3832" s="10" t="str">
        <f t="shared" si="242"/>
        <v>دستكش ضد برش سبك1402/11/21839</v>
      </c>
      <c r="D3832" s="10" t="str">
        <f>IFERROR(IF(تحویلی!$E$1="","",IF(NOSA!O3832=تحویلی!$E$1,تحویلی!$E$1&amp;COUNTIF(NOSA!$O$1:O3832,تحویلی!$E$1),"")),"")</f>
        <v/>
      </c>
      <c r="E3832" s="10" t="str">
        <f t="shared" si="243"/>
        <v>28320839</v>
      </c>
      <c r="F3832" s="10" t="str">
        <f>IFERROR(VLOOKUP(I3832,DATABASE!$N:$O,2,FALSE),"")</f>
        <v>دستكش ضد برش سبك</v>
      </c>
      <c r="G3832" s="3" t="s">
        <v>2984</v>
      </c>
      <c r="H3832" s="4">
        <v>28320</v>
      </c>
      <c r="I3832" s="3" t="s">
        <v>1442</v>
      </c>
      <c r="J3832" s="3" t="s">
        <v>22</v>
      </c>
      <c r="K3832" s="5">
        <v>1</v>
      </c>
      <c r="L3832" s="3" t="s">
        <v>3</v>
      </c>
      <c r="M3832" s="3" t="s">
        <v>202</v>
      </c>
      <c r="N3832" s="3" t="s">
        <v>3234</v>
      </c>
      <c r="O3832" s="1">
        <v>839</v>
      </c>
      <c r="P3832" s="4">
        <v>0</v>
      </c>
      <c r="Q3832" s="10">
        <f t="shared" si="244"/>
        <v>839</v>
      </c>
    </row>
    <row r="3833" spans="2:17" ht="20.25" customHeight="1">
      <c r="B3833" s="10" t="str">
        <f t="shared" si="241"/>
        <v>دستكش كف مواد سبك673</v>
      </c>
      <c r="C3833" s="10" t="str">
        <f t="shared" si="242"/>
        <v>دستكش كف مواد سبك1402/11/21673</v>
      </c>
      <c r="D3833" s="10" t="str">
        <f>IFERROR(IF(تحویلی!$E$1="","",IF(NOSA!O3833=تحویلی!$E$1,تحویلی!$E$1&amp;COUNTIF(NOSA!$O$1:O3833,تحویلی!$E$1),"")),"")</f>
        <v/>
      </c>
      <c r="E3833" s="10" t="str">
        <f t="shared" si="243"/>
        <v>28322673</v>
      </c>
      <c r="F3833" s="10" t="str">
        <f>IFERROR(VLOOKUP(I3833,DATABASE!$N:$O,2,FALSE),"")</f>
        <v>دستكش كف مواد سبك</v>
      </c>
      <c r="G3833" s="3" t="s">
        <v>2984</v>
      </c>
      <c r="H3833" s="4">
        <v>28322</v>
      </c>
      <c r="I3833" s="3" t="s">
        <v>1456</v>
      </c>
      <c r="J3833" s="3" t="s">
        <v>2</v>
      </c>
      <c r="K3833" s="5">
        <v>1</v>
      </c>
      <c r="L3833" s="3" t="s">
        <v>3</v>
      </c>
      <c r="M3833" s="3" t="s">
        <v>47</v>
      </c>
      <c r="N3833" s="3" t="s">
        <v>311</v>
      </c>
      <c r="O3833" s="1">
        <v>673</v>
      </c>
      <c r="P3833" s="4">
        <v>1</v>
      </c>
      <c r="Q3833" s="10">
        <f t="shared" si="244"/>
        <v>673</v>
      </c>
    </row>
    <row r="3834" spans="2:17" ht="20.25" customHeight="1">
      <c r="B3834" s="10" t="str">
        <f t="shared" si="241"/>
        <v>كفش ايمني427</v>
      </c>
      <c r="C3834" s="10" t="str">
        <f t="shared" si="242"/>
        <v>كفش ايمني1402/11/22427</v>
      </c>
      <c r="D3834" s="10" t="str">
        <f>IFERROR(IF(تحویلی!$E$1="","",IF(NOSA!O3834=تحویلی!$E$1,تحویلی!$E$1&amp;COUNTIF(NOSA!$O$1:O3834,تحویلی!$E$1),"")),"")</f>
        <v/>
      </c>
      <c r="E3834" s="10" t="str">
        <f t="shared" si="243"/>
        <v>28333427</v>
      </c>
      <c r="F3834" s="10" t="str">
        <f>IFERROR(VLOOKUP(I3834,DATABASE!$N:$O,2,FALSE),"")</f>
        <v>كفش ايمني</v>
      </c>
      <c r="G3834" s="3" t="s">
        <v>2985</v>
      </c>
      <c r="H3834" s="4">
        <v>28333</v>
      </c>
      <c r="I3834" s="3" t="s">
        <v>1539</v>
      </c>
      <c r="J3834" s="3" t="s">
        <v>1748</v>
      </c>
      <c r="K3834" s="5">
        <v>1</v>
      </c>
      <c r="L3834" s="3" t="s">
        <v>3</v>
      </c>
      <c r="M3834" s="3" t="s">
        <v>9</v>
      </c>
      <c r="N3834" s="3" t="s">
        <v>3295</v>
      </c>
      <c r="O3834" s="1">
        <v>427</v>
      </c>
      <c r="P3834" s="4">
        <v>0</v>
      </c>
      <c r="Q3834" s="10">
        <f t="shared" si="244"/>
        <v>427</v>
      </c>
    </row>
    <row r="3835" spans="2:17" ht="20.25" customHeight="1">
      <c r="B3835" s="10" t="str">
        <f t="shared" si="241"/>
        <v>لباس كار(بلوز و شلوار)427</v>
      </c>
      <c r="C3835" s="10" t="str">
        <f t="shared" si="242"/>
        <v>لباس كار(بلوز و شلوار)1402/11/22427</v>
      </c>
      <c r="D3835" s="10" t="str">
        <f>IFERROR(IF(تحویلی!$E$1="","",IF(NOSA!O3835=تحویلی!$E$1,تحویلی!$E$1&amp;COUNTIF(NOSA!$O$1:O3835,تحویلی!$E$1),"")),"")</f>
        <v/>
      </c>
      <c r="E3835" s="10" t="str">
        <f t="shared" si="243"/>
        <v>28333427</v>
      </c>
      <c r="F3835" s="10" t="str">
        <f>IFERROR(VLOOKUP(I3835,DATABASE!$N:$O,2,FALSE),"")</f>
        <v>لباس كار(بلوز و شلوار)</v>
      </c>
      <c r="G3835" s="3" t="s">
        <v>2985</v>
      </c>
      <c r="H3835" s="4">
        <v>28333</v>
      </c>
      <c r="I3835" s="3" t="s">
        <v>1644</v>
      </c>
      <c r="J3835" s="3" t="s">
        <v>1645</v>
      </c>
      <c r="K3835" s="5">
        <v>1</v>
      </c>
      <c r="L3835" s="3" t="s">
        <v>28</v>
      </c>
      <c r="M3835" s="3" t="s">
        <v>9</v>
      </c>
      <c r="N3835" s="3" t="s">
        <v>3295</v>
      </c>
      <c r="O3835" s="1">
        <v>427</v>
      </c>
      <c r="P3835" s="4">
        <v>0</v>
      </c>
      <c r="Q3835" s="10">
        <f t="shared" si="244"/>
        <v>427</v>
      </c>
    </row>
    <row r="3836" spans="2:17" ht="20.25" customHeight="1">
      <c r="B3836" s="10" t="str">
        <f t="shared" si="241"/>
        <v>دستكش ضد برش سبك427</v>
      </c>
      <c r="C3836" s="10" t="str">
        <f t="shared" si="242"/>
        <v>دستكش ضد برش سبك1402/11/22427</v>
      </c>
      <c r="D3836" s="10" t="str">
        <f>IFERROR(IF(تحویلی!$E$1="","",IF(NOSA!O3836=تحویلی!$E$1,تحویلی!$E$1&amp;COUNTIF(NOSA!$O$1:O3836,تحویلی!$E$1),"")),"")</f>
        <v/>
      </c>
      <c r="E3836" s="10" t="str">
        <f t="shared" si="243"/>
        <v>28333427</v>
      </c>
      <c r="F3836" s="10" t="str">
        <f>IFERROR(VLOOKUP(I3836,DATABASE!$N:$O,2,FALSE),"")</f>
        <v>دستكش ضد برش سبك</v>
      </c>
      <c r="G3836" s="3" t="s">
        <v>2985</v>
      </c>
      <c r="H3836" s="4">
        <v>28333</v>
      </c>
      <c r="I3836" s="3" t="s">
        <v>1442</v>
      </c>
      <c r="J3836" s="3" t="s">
        <v>22</v>
      </c>
      <c r="K3836" s="5">
        <v>1</v>
      </c>
      <c r="L3836" s="3" t="s">
        <v>3</v>
      </c>
      <c r="M3836" s="3" t="s">
        <v>9</v>
      </c>
      <c r="N3836" s="3" t="s">
        <v>3295</v>
      </c>
      <c r="O3836" s="1">
        <v>427</v>
      </c>
      <c r="P3836" s="4">
        <v>0</v>
      </c>
      <c r="Q3836" s="10">
        <f t="shared" si="244"/>
        <v>427</v>
      </c>
    </row>
    <row r="3837" spans="2:17" ht="20.25" customHeight="1">
      <c r="B3837" s="10" t="str">
        <f t="shared" ref="B3837:B3900" si="245">F3837&amp;Q3837</f>
        <v>دستكش ضد برش سبك69</v>
      </c>
      <c r="C3837" s="10" t="str">
        <f t="shared" ref="C3837:C3900" si="246">F3837&amp;G3837&amp;O3837</f>
        <v>دستكش ضد برش سبك1402/11/2269</v>
      </c>
      <c r="D3837" s="10" t="str">
        <f>IFERROR(IF(تحویلی!$E$1="","",IF(NOSA!O3837=تحویلی!$E$1,تحویلی!$E$1&amp;COUNTIF(NOSA!$O$1:O3837,تحویلی!$E$1),"")),"")</f>
        <v/>
      </c>
      <c r="E3837" s="10" t="str">
        <f t="shared" ref="E3837:E3900" si="247">H3837&amp;O3837</f>
        <v>2833469</v>
      </c>
      <c r="F3837" s="10" t="str">
        <f>IFERROR(VLOOKUP(I3837,DATABASE!$N:$O,2,FALSE),"")</f>
        <v>دستكش ضد برش سبك</v>
      </c>
      <c r="G3837" s="3" t="s">
        <v>2985</v>
      </c>
      <c r="H3837" s="4">
        <v>28334</v>
      </c>
      <c r="I3837" s="3" t="s">
        <v>1442</v>
      </c>
      <c r="J3837" s="3" t="s">
        <v>22</v>
      </c>
      <c r="K3837" s="5">
        <v>1</v>
      </c>
      <c r="L3837" s="3" t="s">
        <v>3</v>
      </c>
      <c r="M3837" s="3" t="s">
        <v>19</v>
      </c>
      <c r="N3837" s="3" t="s">
        <v>2784</v>
      </c>
      <c r="O3837" s="1">
        <v>69</v>
      </c>
      <c r="P3837" s="4">
        <v>0</v>
      </c>
      <c r="Q3837" s="10">
        <f t="shared" si="244"/>
        <v>69</v>
      </c>
    </row>
    <row r="3838" spans="2:17" ht="20.25" customHeight="1">
      <c r="B3838" s="10" t="str">
        <f t="shared" si="245"/>
        <v>شيشه مات ماسك جوشكاري848</v>
      </c>
      <c r="C3838" s="10" t="str">
        <f t="shared" si="246"/>
        <v>شيشه مات ماسك جوشكاري1402/11/22848</v>
      </c>
      <c r="D3838" s="10" t="str">
        <f>IFERROR(IF(تحویلی!$E$1="","",IF(NOSA!O3838=تحویلی!$E$1,تحویلی!$E$1&amp;COUNTIF(NOSA!$O$1:O3838,تحویلی!$E$1),"")),"")</f>
        <v/>
      </c>
      <c r="E3838" s="10" t="str">
        <f t="shared" si="247"/>
        <v>28341848</v>
      </c>
      <c r="F3838" s="10" t="str">
        <f>IFERROR(VLOOKUP(I3838,DATABASE!$N:$O,2,FALSE),"")</f>
        <v>شيشه مات ماسك جوشكاري</v>
      </c>
      <c r="G3838" s="3" t="s">
        <v>2985</v>
      </c>
      <c r="H3838" s="4">
        <v>28341</v>
      </c>
      <c r="I3838" s="3" t="s">
        <v>1507</v>
      </c>
      <c r="J3838" s="3" t="s">
        <v>113</v>
      </c>
      <c r="K3838" s="5">
        <v>2</v>
      </c>
      <c r="L3838" s="3" t="s">
        <v>8</v>
      </c>
      <c r="M3838" s="3" t="s">
        <v>189</v>
      </c>
      <c r="N3838" s="3" t="s">
        <v>2845</v>
      </c>
      <c r="O3838" s="1">
        <v>848</v>
      </c>
      <c r="P3838" s="4">
        <v>0</v>
      </c>
      <c r="Q3838" s="10">
        <f t="shared" si="244"/>
        <v>848</v>
      </c>
    </row>
    <row r="3839" spans="2:17" ht="20.25" customHeight="1">
      <c r="B3839" s="10" t="str">
        <f t="shared" si="245"/>
        <v>شيشه ماسك جوشكاري ساده848</v>
      </c>
      <c r="C3839" s="10" t="str">
        <f t="shared" si="246"/>
        <v>شيشه ماسك جوشكاري ساده1402/11/22848</v>
      </c>
      <c r="D3839" s="10" t="str">
        <f>IFERROR(IF(تحویلی!$E$1="","",IF(NOSA!O3839=تحویلی!$E$1,تحویلی!$E$1&amp;COUNTIF(NOSA!$O$1:O3839,تحویلی!$E$1),"")),"")</f>
        <v/>
      </c>
      <c r="E3839" s="10" t="str">
        <f t="shared" si="247"/>
        <v>28341848</v>
      </c>
      <c r="F3839" s="10" t="str">
        <f>IFERROR(VLOOKUP(I3839,DATABASE!$N:$O,2,FALSE),"")</f>
        <v>شيشه ماسك جوشكاري ساده</v>
      </c>
      <c r="G3839" s="3" t="s">
        <v>2985</v>
      </c>
      <c r="H3839" s="4">
        <v>28341</v>
      </c>
      <c r="I3839" s="3" t="s">
        <v>1548</v>
      </c>
      <c r="J3839" s="3" t="s">
        <v>111</v>
      </c>
      <c r="K3839" s="5">
        <v>2</v>
      </c>
      <c r="L3839" s="3" t="s">
        <v>8</v>
      </c>
      <c r="M3839" s="3" t="s">
        <v>189</v>
      </c>
      <c r="N3839" s="3" t="s">
        <v>2845</v>
      </c>
      <c r="O3839" s="1">
        <v>848</v>
      </c>
      <c r="P3839" s="4">
        <v>0</v>
      </c>
      <c r="Q3839" s="10">
        <f t="shared" si="244"/>
        <v>848</v>
      </c>
    </row>
    <row r="3840" spans="2:17" ht="20.25" customHeight="1">
      <c r="B3840" s="10" t="str">
        <f t="shared" si="245"/>
        <v>دستكش ضد برش سبك694</v>
      </c>
      <c r="C3840" s="10" t="str">
        <f t="shared" si="246"/>
        <v>دستكش ضد برش سبك1402/11/22694</v>
      </c>
      <c r="D3840" s="10" t="str">
        <f>IFERROR(IF(تحویلی!$E$1="","",IF(NOSA!O3840=تحویلی!$E$1,تحویلی!$E$1&amp;COUNTIF(NOSA!$O$1:O3840,تحویلی!$E$1),"")),"")</f>
        <v/>
      </c>
      <c r="E3840" s="10" t="str">
        <f t="shared" si="247"/>
        <v>28345694</v>
      </c>
      <c r="F3840" s="10" t="str">
        <f>IFERROR(VLOOKUP(I3840,DATABASE!$N:$O,2,FALSE),"")</f>
        <v>دستكش ضد برش سبك</v>
      </c>
      <c r="G3840" s="3" t="s">
        <v>2985</v>
      </c>
      <c r="H3840" s="4">
        <v>28345</v>
      </c>
      <c r="I3840" s="3" t="s">
        <v>1442</v>
      </c>
      <c r="J3840" s="3" t="s">
        <v>22</v>
      </c>
      <c r="K3840" s="5">
        <v>1</v>
      </c>
      <c r="L3840" s="3" t="s">
        <v>3</v>
      </c>
      <c r="M3840" s="3" t="s">
        <v>47</v>
      </c>
      <c r="N3840" s="3" t="s">
        <v>128</v>
      </c>
      <c r="O3840" s="1">
        <v>694</v>
      </c>
      <c r="P3840" s="4">
        <v>0</v>
      </c>
      <c r="Q3840" s="10">
        <f t="shared" si="244"/>
        <v>694</v>
      </c>
    </row>
    <row r="3841" spans="2:17" ht="20.25" customHeight="1">
      <c r="B3841" s="10" t="str">
        <f t="shared" si="245"/>
        <v>شيشه مات ماسك جوشكاري86</v>
      </c>
      <c r="C3841" s="10" t="str">
        <f t="shared" si="246"/>
        <v>شيشه مات ماسك جوشكاري1402/11/2286</v>
      </c>
      <c r="D3841" s="10" t="str">
        <f>IFERROR(IF(تحویلی!$E$1="","",IF(NOSA!O3841=تحویلی!$E$1,تحویلی!$E$1&amp;COUNTIF(NOSA!$O$1:O3841,تحویلی!$E$1),"")),"")</f>
        <v/>
      </c>
      <c r="E3841" s="10" t="str">
        <f t="shared" si="247"/>
        <v>2834786</v>
      </c>
      <c r="F3841" s="10" t="str">
        <f>IFERROR(VLOOKUP(I3841,DATABASE!$N:$O,2,FALSE),"")</f>
        <v>شيشه مات ماسك جوشكاري</v>
      </c>
      <c r="G3841" s="3" t="s">
        <v>2985</v>
      </c>
      <c r="H3841" s="4">
        <v>28347</v>
      </c>
      <c r="I3841" s="3" t="s">
        <v>1507</v>
      </c>
      <c r="J3841" s="3" t="s">
        <v>113</v>
      </c>
      <c r="K3841" s="5">
        <v>1</v>
      </c>
      <c r="L3841" s="3" t="s">
        <v>8</v>
      </c>
      <c r="M3841" s="3" t="s">
        <v>87</v>
      </c>
      <c r="N3841" s="3" t="s">
        <v>105</v>
      </c>
      <c r="O3841" s="1">
        <v>86</v>
      </c>
      <c r="P3841" s="4">
        <v>0</v>
      </c>
      <c r="Q3841" s="10">
        <f t="shared" si="244"/>
        <v>86</v>
      </c>
    </row>
    <row r="3842" spans="2:17" ht="20.25" customHeight="1">
      <c r="B3842" s="10" t="str">
        <f t="shared" si="245"/>
        <v>لباس كار ديرسوز(بلوز و شلوار)780</v>
      </c>
      <c r="C3842" s="10" t="str">
        <f t="shared" si="246"/>
        <v>لباس كار ديرسوز(بلوز و شلوار)1402/11/22780</v>
      </c>
      <c r="D3842" s="10" t="str">
        <f>IFERROR(IF(تحویلی!$E$1="","",IF(NOSA!O3842=تحویلی!$E$1,تحویلی!$E$1&amp;COUNTIF(NOSA!$O$1:O3842,تحویلی!$E$1),"")),"")</f>
        <v/>
      </c>
      <c r="E3842" s="10" t="str">
        <f t="shared" si="247"/>
        <v>28351780</v>
      </c>
      <c r="F3842" s="10" t="str">
        <f>IFERROR(VLOOKUP(I3842,DATABASE!$N:$O,2,FALSE),"")</f>
        <v>لباس كار ديرسوز(بلوز و شلوار)</v>
      </c>
      <c r="G3842" s="3" t="s">
        <v>2985</v>
      </c>
      <c r="H3842" s="4">
        <v>28351</v>
      </c>
      <c r="I3842" s="3" t="s">
        <v>1629</v>
      </c>
      <c r="J3842" s="3" t="s">
        <v>1630</v>
      </c>
      <c r="K3842" s="5">
        <v>1</v>
      </c>
      <c r="L3842" s="3" t="s">
        <v>28</v>
      </c>
      <c r="M3842" s="3" t="s">
        <v>47</v>
      </c>
      <c r="N3842" s="3" t="s">
        <v>1253</v>
      </c>
      <c r="O3842" s="1">
        <v>780</v>
      </c>
      <c r="P3842" s="4">
        <v>1</v>
      </c>
      <c r="Q3842" s="10">
        <f t="shared" si="244"/>
        <v>780</v>
      </c>
    </row>
    <row r="3843" spans="2:17" ht="20.25" customHeight="1">
      <c r="B3843" s="10" t="str">
        <f t="shared" si="245"/>
        <v>كفش ايمني780</v>
      </c>
      <c r="C3843" s="10" t="str">
        <f t="shared" si="246"/>
        <v>كفش ايمني1402/11/22780</v>
      </c>
      <c r="D3843" s="10" t="str">
        <f>IFERROR(IF(تحویلی!$E$1="","",IF(NOSA!O3843=تحویلی!$E$1,تحویلی!$E$1&amp;COUNTIF(NOSA!$O$1:O3843,تحویلی!$E$1),"")),"")</f>
        <v/>
      </c>
      <c r="E3843" s="10" t="str">
        <f t="shared" si="247"/>
        <v>28351780</v>
      </c>
      <c r="F3843" s="10" t="str">
        <f>IFERROR(VLOOKUP(I3843,DATABASE!$N:$O,2,FALSE),"")</f>
        <v>كفش ايمني</v>
      </c>
      <c r="G3843" s="3" t="s">
        <v>2985</v>
      </c>
      <c r="H3843" s="4">
        <v>28351</v>
      </c>
      <c r="I3843" s="3" t="s">
        <v>1720</v>
      </c>
      <c r="J3843" s="3" t="s">
        <v>1721</v>
      </c>
      <c r="K3843" s="5">
        <v>1</v>
      </c>
      <c r="L3843" s="3" t="s">
        <v>3</v>
      </c>
      <c r="M3843" s="3" t="s">
        <v>47</v>
      </c>
      <c r="N3843" s="3" t="s">
        <v>1253</v>
      </c>
      <c r="O3843" s="1">
        <v>780</v>
      </c>
      <c r="P3843" s="4">
        <v>1</v>
      </c>
      <c r="Q3843" s="10">
        <f t="shared" si="244"/>
        <v>780</v>
      </c>
    </row>
    <row r="3844" spans="2:17" ht="20.25" customHeight="1">
      <c r="B3844" s="10" t="str">
        <f t="shared" si="245"/>
        <v>دستكش ضد برش سبك780</v>
      </c>
      <c r="C3844" s="10" t="str">
        <f t="shared" si="246"/>
        <v>دستكش ضد برش سبك1402/11/22780</v>
      </c>
      <c r="D3844" s="10" t="str">
        <f>IFERROR(IF(تحویلی!$E$1="","",IF(NOSA!O3844=تحویلی!$E$1,تحویلی!$E$1&amp;COUNTIF(NOSA!$O$1:O3844,تحویلی!$E$1),"")),"")</f>
        <v/>
      </c>
      <c r="E3844" s="10" t="str">
        <f t="shared" si="247"/>
        <v>28351780</v>
      </c>
      <c r="F3844" s="10" t="str">
        <f>IFERROR(VLOOKUP(I3844,DATABASE!$N:$O,2,FALSE),"")</f>
        <v>دستكش ضد برش سبك</v>
      </c>
      <c r="G3844" s="3" t="s">
        <v>2985</v>
      </c>
      <c r="H3844" s="4">
        <v>28351</v>
      </c>
      <c r="I3844" s="3" t="s">
        <v>1442</v>
      </c>
      <c r="J3844" s="3" t="s">
        <v>22</v>
      </c>
      <c r="K3844" s="5">
        <v>1</v>
      </c>
      <c r="L3844" s="3" t="s">
        <v>3</v>
      </c>
      <c r="M3844" s="3" t="s">
        <v>47</v>
      </c>
      <c r="N3844" s="3" t="s">
        <v>1253</v>
      </c>
      <c r="O3844" s="1">
        <v>780</v>
      </c>
      <c r="P3844" s="4">
        <v>0</v>
      </c>
      <c r="Q3844" s="10">
        <f t="shared" si="244"/>
        <v>780</v>
      </c>
    </row>
    <row r="3845" spans="2:17" ht="20.25" customHeight="1">
      <c r="B3845" s="10" t="str">
        <f t="shared" si="245"/>
        <v>كمربند برزنتي نواري780</v>
      </c>
      <c r="C3845" s="10" t="str">
        <f t="shared" si="246"/>
        <v>كمربند برزنتي نواري1402/11/22780</v>
      </c>
      <c r="D3845" s="10" t="str">
        <f>IFERROR(IF(تحویلی!$E$1="","",IF(NOSA!O3845=تحویلی!$E$1,تحویلی!$E$1&amp;COUNTIF(NOSA!$O$1:O3845,تحویلی!$E$1),"")),"")</f>
        <v/>
      </c>
      <c r="E3845" s="10" t="str">
        <f t="shared" si="247"/>
        <v>28351780</v>
      </c>
      <c r="F3845" s="10" t="str">
        <f>IFERROR(VLOOKUP(I3845,DATABASE!$N:$O,2,FALSE),"")</f>
        <v>كمربند برزنتي نواري</v>
      </c>
      <c r="G3845" s="3" t="s">
        <v>2985</v>
      </c>
      <c r="H3845" s="4">
        <v>28351</v>
      </c>
      <c r="I3845" s="3" t="s">
        <v>1441</v>
      </c>
      <c r="J3845" s="3" t="s">
        <v>95</v>
      </c>
      <c r="K3845" s="5">
        <v>1</v>
      </c>
      <c r="L3845" s="3" t="s">
        <v>96</v>
      </c>
      <c r="M3845" s="3" t="s">
        <v>47</v>
      </c>
      <c r="N3845" s="3" t="s">
        <v>1253</v>
      </c>
      <c r="O3845" s="1">
        <v>780</v>
      </c>
      <c r="P3845" s="4">
        <v>0</v>
      </c>
      <c r="Q3845" s="10">
        <f t="shared" si="244"/>
        <v>780</v>
      </c>
    </row>
    <row r="3846" spans="2:17" ht="20.25" customHeight="1">
      <c r="B3846" s="10" t="str">
        <f t="shared" si="245"/>
        <v>دستكش ضد برش سبك845</v>
      </c>
      <c r="C3846" s="10" t="str">
        <f t="shared" si="246"/>
        <v>دستكش ضد برش سبك1402/11/22845</v>
      </c>
      <c r="D3846" s="10" t="str">
        <f>IFERROR(IF(تحویلی!$E$1="","",IF(NOSA!O3846=تحویلی!$E$1,تحویلی!$E$1&amp;COUNTIF(NOSA!$O$1:O3846,تحویلی!$E$1),"")),"")</f>
        <v/>
      </c>
      <c r="E3846" s="10" t="str">
        <f t="shared" si="247"/>
        <v>28353845</v>
      </c>
      <c r="F3846" s="10" t="str">
        <f>IFERROR(VLOOKUP(I3846,DATABASE!$N:$O,2,FALSE),"")</f>
        <v>دستكش ضد برش سبك</v>
      </c>
      <c r="G3846" s="3" t="s">
        <v>2985</v>
      </c>
      <c r="H3846" s="4">
        <v>28353</v>
      </c>
      <c r="I3846" s="3" t="s">
        <v>1442</v>
      </c>
      <c r="J3846" s="3" t="s">
        <v>22</v>
      </c>
      <c r="K3846" s="5">
        <v>1</v>
      </c>
      <c r="L3846" s="3" t="s">
        <v>3</v>
      </c>
      <c r="M3846" s="3" t="s">
        <v>47</v>
      </c>
      <c r="N3846" s="3" t="s">
        <v>2701</v>
      </c>
      <c r="O3846" s="1">
        <v>845</v>
      </c>
      <c r="P3846" s="4">
        <v>0</v>
      </c>
      <c r="Q3846" s="10">
        <f t="shared" si="244"/>
        <v>845</v>
      </c>
    </row>
    <row r="3847" spans="2:17" ht="20.25" customHeight="1">
      <c r="B3847" s="10" t="str">
        <f t="shared" si="245"/>
        <v>دستكش ساق بلند نسوز718</v>
      </c>
      <c r="C3847" s="10" t="str">
        <f t="shared" si="246"/>
        <v>دستكش ساق بلند نسوز1402/11/22718</v>
      </c>
      <c r="D3847" s="10" t="str">
        <f>IFERROR(IF(تحویلی!$E$1="","",IF(NOSA!O3847=تحویلی!$E$1,تحویلی!$E$1&amp;COUNTIF(NOSA!$O$1:O3847,تحویلی!$E$1),"")),"")</f>
        <v/>
      </c>
      <c r="E3847" s="10" t="str">
        <f t="shared" si="247"/>
        <v>28356718</v>
      </c>
      <c r="F3847" s="10" t="str">
        <f>IFERROR(VLOOKUP(I3847,DATABASE!$N:$O,2,FALSE),"")</f>
        <v>دستكش ساق بلند نسوز</v>
      </c>
      <c r="G3847" s="3" t="s">
        <v>2985</v>
      </c>
      <c r="H3847" s="4">
        <v>28356</v>
      </c>
      <c r="I3847" s="3" t="s">
        <v>1461</v>
      </c>
      <c r="J3847" s="3" t="s">
        <v>34</v>
      </c>
      <c r="K3847" s="5">
        <v>1</v>
      </c>
      <c r="L3847" s="3" t="s">
        <v>3</v>
      </c>
      <c r="M3847" s="3" t="s">
        <v>19</v>
      </c>
      <c r="N3847" s="3" t="s">
        <v>293</v>
      </c>
      <c r="O3847" s="1">
        <v>718</v>
      </c>
      <c r="P3847" s="4">
        <v>1</v>
      </c>
      <c r="Q3847" s="10">
        <f t="shared" si="244"/>
        <v>718</v>
      </c>
    </row>
    <row r="3848" spans="2:17" ht="20.25" customHeight="1">
      <c r="B3848" s="10" t="str">
        <f t="shared" si="245"/>
        <v>دستكش ضد برش سبك717</v>
      </c>
      <c r="C3848" s="10" t="str">
        <f t="shared" si="246"/>
        <v>دستكش ضد برش سبك1402/11/23717</v>
      </c>
      <c r="D3848" s="10" t="str">
        <f>IFERROR(IF(تحویلی!$E$1="","",IF(NOSA!O3848=تحویلی!$E$1,تحویلی!$E$1&amp;COUNTIF(NOSA!$O$1:O3848,تحویلی!$E$1),"")),"")</f>
        <v/>
      </c>
      <c r="E3848" s="10" t="str">
        <f t="shared" si="247"/>
        <v>28362717</v>
      </c>
      <c r="F3848" s="10" t="str">
        <f>IFERROR(VLOOKUP(I3848,DATABASE!$N:$O,2,FALSE),"")</f>
        <v>دستكش ضد برش سبك</v>
      </c>
      <c r="G3848" s="3" t="s">
        <v>2986</v>
      </c>
      <c r="H3848" s="4">
        <v>28362</v>
      </c>
      <c r="I3848" s="3" t="s">
        <v>1442</v>
      </c>
      <c r="J3848" s="3" t="s">
        <v>22</v>
      </c>
      <c r="K3848" s="5">
        <v>1</v>
      </c>
      <c r="L3848" s="3" t="s">
        <v>3</v>
      </c>
      <c r="M3848" s="3" t="s">
        <v>47</v>
      </c>
      <c r="N3848" s="3" t="s">
        <v>1213</v>
      </c>
      <c r="O3848" s="1">
        <v>717</v>
      </c>
      <c r="P3848" s="4">
        <v>1</v>
      </c>
      <c r="Q3848" s="10">
        <f t="shared" si="244"/>
        <v>717</v>
      </c>
    </row>
    <row r="3849" spans="2:17" ht="20.25" customHeight="1">
      <c r="B3849" s="10" t="str">
        <f t="shared" si="245"/>
        <v>عينك سنگ زني بغل توري848</v>
      </c>
      <c r="C3849" s="10" t="str">
        <f t="shared" si="246"/>
        <v>عينك سنگ زني بغل توري1402/11/23848</v>
      </c>
      <c r="D3849" s="10" t="str">
        <f>IFERROR(IF(تحویلی!$E$1="","",IF(NOSA!O3849=تحویلی!$E$1,تحویلی!$E$1&amp;COUNTIF(NOSA!$O$1:O3849,تحویلی!$E$1),"")),"")</f>
        <v/>
      </c>
      <c r="E3849" s="10" t="str">
        <f t="shared" si="247"/>
        <v>28368848</v>
      </c>
      <c r="F3849" s="10" t="str">
        <f>IFERROR(VLOOKUP(I3849,DATABASE!$N:$O,2,FALSE),"")</f>
        <v>عينك سنگ زني بغل توري</v>
      </c>
      <c r="G3849" s="3" t="s">
        <v>2986</v>
      </c>
      <c r="H3849" s="4">
        <v>28368</v>
      </c>
      <c r="I3849" s="3" t="s">
        <v>1519</v>
      </c>
      <c r="J3849" s="3" t="s">
        <v>1520</v>
      </c>
      <c r="K3849" s="5">
        <v>1</v>
      </c>
      <c r="L3849" s="3" t="s">
        <v>8</v>
      </c>
      <c r="M3849" s="3" t="s">
        <v>47</v>
      </c>
      <c r="N3849" s="3" t="s">
        <v>2889</v>
      </c>
      <c r="O3849" s="1">
        <v>848</v>
      </c>
      <c r="P3849" s="4">
        <v>0</v>
      </c>
      <c r="Q3849" s="10">
        <f t="shared" si="244"/>
        <v>848</v>
      </c>
    </row>
    <row r="3850" spans="2:17" ht="20.25" customHeight="1">
      <c r="B3850" s="10" t="str">
        <f t="shared" si="245"/>
        <v>دستكش ساق بلند نسوز402</v>
      </c>
      <c r="C3850" s="10" t="str">
        <f t="shared" si="246"/>
        <v>دستكش ساق بلند نسوز1402/11/23402</v>
      </c>
      <c r="D3850" s="10" t="str">
        <f>IFERROR(IF(تحویلی!$E$1="","",IF(NOSA!O3850=تحویلی!$E$1,تحویلی!$E$1&amp;COUNTIF(NOSA!$O$1:O3850,تحویلی!$E$1),"")),"")</f>
        <v/>
      </c>
      <c r="E3850" s="10" t="str">
        <f t="shared" si="247"/>
        <v>28373402</v>
      </c>
      <c r="F3850" s="10" t="str">
        <f>IFERROR(VLOOKUP(I3850,DATABASE!$N:$O,2,FALSE),"")</f>
        <v>دستكش ساق بلند نسوز</v>
      </c>
      <c r="G3850" s="3" t="s">
        <v>2986</v>
      </c>
      <c r="H3850" s="4">
        <v>28373</v>
      </c>
      <c r="I3850" s="3" t="s">
        <v>1461</v>
      </c>
      <c r="J3850" s="3" t="s">
        <v>34</v>
      </c>
      <c r="K3850" s="5">
        <v>1</v>
      </c>
      <c r="L3850" s="3" t="s">
        <v>3</v>
      </c>
      <c r="M3850" s="3" t="s">
        <v>4</v>
      </c>
      <c r="N3850" s="3" t="s">
        <v>2834</v>
      </c>
      <c r="O3850" s="1">
        <v>402</v>
      </c>
      <c r="P3850" s="4">
        <v>0</v>
      </c>
      <c r="Q3850" s="10">
        <f t="shared" si="244"/>
        <v>402</v>
      </c>
    </row>
    <row r="3851" spans="2:17" ht="20.25" customHeight="1">
      <c r="B3851" s="10" t="str">
        <f t="shared" si="245"/>
        <v>دستكش ضد برش سبك10029</v>
      </c>
      <c r="C3851" s="10" t="str">
        <f t="shared" si="246"/>
        <v>دستكش ضد برش سبك1402/11/2310029</v>
      </c>
      <c r="D3851" s="10" t="str">
        <f>IFERROR(IF(تحویلی!$E$1="","",IF(NOSA!O3851=تحویلی!$E$1,تحویلی!$E$1&amp;COUNTIF(NOSA!$O$1:O3851,تحویلی!$E$1),"")),"")</f>
        <v/>
      </c>
      <c r="E3851" s="10" t="str">
        <f t="shared" si="247"/>
        <v>2837510029</v>
      </c>
      <c r="F3851" s="10" t="str">
        <f>IFERROR(VLOOKUP(I3851,DATABASE!$N:$O,2,FALSE),"")</f>
        <v>دستكش ضد برش سبك</v>
      </c>
      <c r="G3851" s="154" t="s">
        <v>2986</v>
      </c>
      <c r="H3851" s="155">
        <v>28375</v>
      </c>
      <c r="I3851" s="154" t="s">
        <v>1442</v>
      </c>
      <c r="J3851" s="154" t="s">
        <v>22</v>
      </c>
      <c r="K3851" s="156">
        <v>1</v>
      </c>
      <c r="L3851" s="154" t="s">
        <v>3</v>
      </c>
      <c r="M3851" s="154" t="s">
        <v>9</v>
      </c>
      <c r="N3851" s="154" t="s">
        <v>2896</v>
      </c>
      <c r="O3851" s="153">
        <v>10029</v>
      </c>
      <c r="P3851" s="155">
        <v>1</v>
      </c>
      <c r="Q3851" s="10">
        <f t="shared" si="244"/>
        <v>10029</v>
      </c>
    </row>
    <row r="3852" spans="2:17" ht="20.25" customHeight="1">
      <c r="B3852" s="10" t="str">
        <f t="shared" si="245"/>
        <v>لباس كار(بلوز و شلوار)545</v>
      </c>
      <c r="C3852" s="10" t="str">
        <f t="shared" si="246"/>
        <v>لباس كار(بلوز و شلوار)1402/11/23545</v>
      </c>
      <c r="D3852" s="10" t="str">
        <f>IFERROR(IF(تحویلی!$E$1="","",IF(NOSA!O3852=تحویلی!$E$1,تحویلی!$E$1&amp;COUNTIF(NOSA!$O$1:O3852,تحویلی!$E$1),"")),"")</f>
        <v/>
      </c>
      <c r="E3852" s="10" t="str">
        <f t="shared" si="247"/>
        <v>28383545</v>
      </c>
      <c r="F3852" s="10" t="str">
        <f>IFERROR(VLOOKUP(I3852,DATABASE!$N:$O,2,FALSE),"")</f>
        <v>لباس كار(بلوز و شلوار)</v>
      </c>
      <c r="G3852" s="154" t="s">
        <v>2986</v>
      </c>
      <c r="H3852" s="155">
        <v>28383</v>
      </c>
      <c r="I3852" s="154" t="s">
        <v>1644</v>
      </c>
      <c r="J3852" s="154" t="s">
        <v>1645</v>
      </c>
      <c r="K3852" s="156">
        <v>1</v>
      </c>
      <c r="L3852" s="154" t="s">
        <v>28</v>
      </c>
      <c r="M3852" s="154" t="s">
        <v>4</v>
      </c>
      <c r="N3852" s="154" t="s">
        <v>927</v>
      </c>
      <c r="O3852" s="153">
        <v>545</v>
      </c>
      <c r="P3852" s="155">
        <v>1</v>
      </c>
      <c r="Q3852" s="10">
        <f t="shared" si="244"/>
        <v>545</v>
      </c>
    </row>
    <row r="3853" spans="2:17" ht="20.25" customHeight="1">
      <c r="B3853" s="10" t="str">
        <f t="shared" si="245"/>
        <v>پوتين ايمني نسوز545</v>
      </c>
      <c r="C3853" s="10" t="str">
        <f t="shared" si="246"/>
        <v>پوتين ايمني نسوز1402/11/23545</v>
      </c>
      <c r="D3853" s="10" t="str">
        <f>IFERROR(IF(تحویلی!$E$1="","",IF(NOSA!O3853=تحویلی!$E$1,تحویلی!$E$1&amp;COUNTIF(NOSA!$O$1:O3853,تحویلی!$E$1),"")),"")</f>
        <v/>
      </c>
      <c r="E3853" s="10" t="str">
        <f t="shared" si="247"/>
        <v>28383545</v>
      </c>
      <c r="F3853" s="10" t="str">
        <f>IFERROR(VLOOKUP(I3853,DATABASE!$N:$O,2,FALSE),"")</f>
        <v>پوتين ايمني نسوز</v>
      </c>
      <c r="G3853" s="154" t="s">
        <v>2986</v>
      </c>
      <c r="H3853" s="155">
        <v>28383</v>
      </c>
      <c r="I3853" s="154" t="s">
        <v>1528</v>
      </c>
      <c r="J3853" s="154" t="s">
        <v>1654</v>
      </c>
      <c r="K3853" s="156">
        <v>1</v>
      </c>
      <c r="L3853" s="154" t="s">
        <v>3</v>
      </c>
      <c r="M3853" s="154" t="s">
        <v>4</v>
      </c>
      <c r="N3853" s="154" t="s">
        <v>927</v>
      </c>
      <c r="O3853" s="153">
        <v>545</v>
      </c>
      <c r="P3853" s="155">
        <v>1</v>
      </c>
      <c r="Q3853" s="10">
        <f t="shared" si="244"/>
        <v>545</v>
      </c>
    </row>
    <row r="3854" spans="2:17" ht="20.25" customHeight="1">
      <c r="B3854" s="10" t="str">
        <f t="shared" si="245"/>
        <v>دستكش ساق بلند نسوز819</v>
      </c>
      <c r="C3854" s="10" t="str">
        <f t="shared" si="246"/>
        <v>دستكش ساق بلند نسوز1402/11/23819</v>
      </c>
      <c r="D3854" s="10" t="str">
        <f>IFERROR(IF(تحویلی!$E$1="","",IF(NOSA!O3854=تحویلی!$E$1,تحویلی!$E$1&amp;COUNTIF(NOSA!$O$1:O3854,تحویلی!$E$1),"")),"")</f>
        <v/>
      </c>
      <c r="E3854" s="10" t="str">
        <f t="shared" si="247"/>
        <v>28391819</v>
      </c>
      <c r="F3854" s="10" t="str">
        <f>IFERROR(VLOOKUP(I3854,DATABASE!$N:$O,2,FALSE),"")</f>
        <v>دستكش ساق بلند نسوز</v>
      </c>
      <c r="G3854" s="154" t="s">
        <v>2986</v>
      </c>
      <c r="H3854" s="155">
        <v>28391</v>
      </c>
      <c r="I3854" s="154" t="s">
        <v>1461</v>
      </c>
      <c r="J3854" s="154" t="s">
        <v>34</v>
      </c>
      <c r="K3854" s="156">
        <v>1</v>
      </c>
      <c r="L3854" s="154" t="s">
        <v>3</v>
      </c>
      <c r="M3854" s="154" t="s">
        <v>19</v>
      </c>
      <c r="N3854" s="154" t="s">
        <v>3265</v>
      </c>
      <c r="O3854" s="153">
        <v>819</v>
      </c>
      <c r="P3854" s="155">
        <v>1</v>
      </c>
      <c r="Q3854" s="10">
        <f t="shared" si="244"/>
        <v>819</v>
      </c>
    </row>
    <row r="3855" spans="2:17" ht="20.25" customHeight="1">
      <c r="B3855" s="10" t="str">
        <f t="shared" si="245"/>
        <v>دستكش كف مواد سبك865</v>
      </c>
      <c r="C3855" s="10" t="str">
        <f t="shared" si="246"/>
        <v>دستكش كف مواد سبك1402/11/23865</v>
      </c>
      <c r="D3855" s="10" t="str">
        <f>IFERROR(IF(تحویلی!$E$1="","",IF(NOSA!O3855=تحویلی!$E$1,تحویلی!$E$1&amp;COUNTIF(NOSA!$O$1:O3855,تحویلی!$E$1),"")),"")</f>
        <v/>
      </c>
      <c r="E3855" s="10" t="str">
        <f t="shared" si="247"/>
        <v>28392865</v>
      </c>
      <c r="F3855" s="10" t="str">
        <f>IFERROR(VLOOKUP(I3855,DATABASE!$N:$O,2,FALSE),"")</f>
        <v>دستكش كف مواد سبك</v>
      </c>
      <c r="G3855" s="154" t="s">
        <v>2986</v>
      </c>
      <c r="H3855" s="155">
        <v>28392</v>
      </c>
      <c r="I3855" s="154" t="s">
        <v>1456</v>
      </c>
      <c r="J3855" s="154" t="s">
        <v>2</v>
      </c>
      <c r="K3855" s="156">
        <v>1</v>
      </c>
      <c r="L3855" s="154" t="s">
        <v>3</v>
      </c>
      <c r="M3855" s="154" t="s">
        <v>202</v>
      </c>
      <c r="N3855" s="154" t="s">
        <v>3236</v>
      </c>
      <c r="O3855" s="153">
        <v>865</v>
      </c>
      <c r="P3855" s="155">
        <v>0</v>
      </c>
      <c r="Q3855" s="10">
        <f t="shared" si="244"/>
        <v>865</v>
      </c>
    </row>
    <row r="3856" spans="2:17" ht="20.25" customHeight="1">
      <c r="B3856" s="10" t="str">
        <f t="shared" si="245"/>
        <v>دستكش ضد برش سبك723</v>
      </c>
      <c r="C3856" s="10" t="str">
        <f t="shared" si="246"/>
        <v>دستكش ضد برش سبك1402/11/23723</v>
      </c>
      <c r="D3856" s="10" t="str">
        <f>IFERROR(IF(تحویلی!$E$1="","",IF(NOSA!O3856=تحویلی!$E$1,تحویلی!$E$1&amp;COUNTIF(NOSA!$O$1:O3856,تحویلی!$E$1),"")),"")</f>
        <v/>
      </c>
      <c r="E3856" s="10" t="str">
        <f t="shared" si="247"/>
        <v>28395723</v>
      </c>
      <c r="F3856" s="10" t="str">
        <f>IFERROR(VLOOKUP(I3856,DATABASE!$N:$O,2,FALSE),"")</f>
        <v>دستكش ضد برش سبك</v>
      </c>
      <c r="G3856" s="154" t="s">
        <v>2986</v>
      </c>
      <c r="H3856" s="155">
        <v>28395</v>
      </c>
      <c r="I3856" s="154" t="s">
        <v>1442</v>
      </c>
      <c r="J3856" s="154" t="s">
        <v>22</v>
      </c>
      <c r="K3856" s="156">
        <v>1</v>
      </c>
      <c r="L3856" s="154" t="s">
        <v>3</v>
      </c>
      <c r="M3856" s="154" t="s">
        <v>9</v>
      </c>
      <c r="N3856" s="154" t="s">
        <v>3285</v>
      </c>
      <c r="O3856" s="153">
        <v>723</v>
      </c>
      <c r="P3856" s="155">
        <v>0</v>
      </c>
      <c r="Q3856" s="10">
        <f t="shared" si="244"/>
        <v>723</v>
      </c>
    </row>
    <row r="3857" spans="2:17" ht="20.25" customHeight="1">
      <c r="B3857" s="10" t="str">
        <f t="shared" si="245"/>
        <v>فيلتر ماسك نيم صورت (3M) مدل 2091723</v>
      </c>
      <c r="C3857" s="10" t="str">
        <f t="shared" si="246"/>
        <v>فيلتر ماسك نيم صورت (3M) مدل 20911402/11/23723</v>
      </c>
      <c r="D3857" s="10" t="str">
        <f>IFERROR(IF(تحویلی!$E$1="","",IF(NOSA!O3857=تحویلی!$E$1,تحویلی!$E$1&amp;COUNTIF(NOSA!$O$1:O3857,تحویلی!$E$1),"")),"")</f>
        <v/>
      </c>
      <c r="E3857" s="10" t="str">
        <f t="shared" si="247"/>
        <v>28395723</v>
      </c>
      <c r="F3857" s="10" t="str">
        <f>IFERROR(VLOOKUP(I3857,DATABASE!$N:$O,2,FALSE),"")</f>
        <v>فيلتر ماسك نيم صورت (3M) مدل 2091</v>
      </c>
      <c r="G3857" s="154" t="s">
        <v>2986</v>
      </c>
      <c r="H3857" s="155">
        <v>28395</v>
      </c>
      <c r="I3857" s="154" t="s">
        <v>1475</v>
      </c>
      <c r="J3857" s="154" t="s">
        <v>53</v>
      </c>
      <c r="K3857" s="156">
        <v>1</v>
      </c>
      <c r="L3857" s="154" t="s">
        <v>8</v>
      </c>
      <c r="M3857" s="154" t="s">
        <v>9</v>
      </c>
      <c r="N3857" s="154" t="s">
        <v>3285</v>
      </c>
      <c r="O3857" s="153">
        <v>723</v>
      </c>
      <c r="P3857" s="155">
        <v>0</v>
      </c>
      <c r="Q3857" s="10">
        <f t="shared" si="244"/>
        <v>723</v>
      </c>
    </row>
    <row r="3858" spans="2:17" ht="20.25" customHeight="1">
      <c r="B3858" s="10" t="str">
        <f t="shared" si="245"/>
        <v>لباس كار نسوز(بلوز و شلوار)86</v>
      </c>
      <c r="C3858" s="10" t="str">
        <f t="shared" si="246"/>
        <v>لباس كار نسوز(بلوز و شلوار)1402/11/2386</v>
      </c>
      <c r="D3858" s="10" t="str">
        <f>IFERROR(IF(تحویلی!$E$1="","",IF(NOSA!O3858=تحویلی!$E$1,تحویلی!$E$1&amp;COUNTIF(NOSA!$O$1:O3858,تحویلی!$E$1),"")),"")</f>
        <v/>
      </c>
      <c r="E3858" s="10" t="str">
        <f t="shared" si="247"/>
        <v>2839986</v>
      </c>
      <c r="F3858" s="10" t="str">
        <f>IFERROR(VLOOKUP(I3858,DATABASE!$N:$O,2,FALSE),"")</f>
        <v>لباس كار نسوز(بلوز و شلوار)</v>
      </c>
      <c r="G3858" s="154" t="s">
        <v>2986</v>
      </c>
      <c r="H3858" s="155">
        <v>28399</v>
      </c>
      <c r="I3858" s="154" t="s">
        <v>1766</v>
      </c>
      <c r="J3858" s="154" t="s">
        <v>1767</v>
      </c>
      <c r="K3858" s="156">
        <v>1</v>
      </c>
      <c r="L3858" s="154" t="s">
        <v>28</v>
      </c>
      <c r="M3858" s="154" t="s">
        <v>4</v>
      </c>
      <c r="N3858" s="154" t="s">
        <v>3284</v>
      </c>
      <c r="O3858" s="153">
        <v>86</v>
      </c>
      <c r="P3858" s="155">
        <v>0</v>
      </c>
      <c r="Q3858" s="10">
        <f t="shared" si="244"/>
        <v>86</v>
      </c>
    </row>
    <row r="3859" spans="2:17" ht="20.25" customHeight="1">
      <c r="B3859" s="10" t="str">
        <f t="shared" si="245"/>
        <v>كلاه ايمني208</v>
      </c>
      <c r="C3859" s="10" t="str">
        <f t="shared" si="246"/>
        <v>كلاه ايمني1402/11/23208</v>
      </c>
      <c r="D3859" s="10" t="str">
        <f>IFERROR(IF(تحویلی!$E$1="","",IF(NOSA!O3859=تحویلی!$E$1,تحویلی!$E$1&amp;COUNTIF(NOSA!$O$1:O3859,تحویلی!$E$1),"")),"")</f>
        <v/>
      </c>
      <c r="E3859" s="10" t="str">
        <f t="shared" si="247"/>
        <v>28401208</v>
      </c>
      <c r="F3859" s="10" t="str">
        <f>IFERROR(VLOOKUP(I3859,DATABASE!$N:$O,2,FALSE),"")</f>
        <v>كلاه ايمني</v>
      </c>
      <c r="G3859" s="154" t="s">
        <v>2986</v>
      </c>
      <c r="H3859" s="155">
        <v>28401</v>
      </c>
      <c r="I3859" s="154" t="s">
        <v>1505</v>
      </c>
      <c r="J3859" s="154" t="s">
        <v>1628</v>
      </c>
      <c r="K3859" s="156">
        <v>1</v>
      </c>
      <c r="L3859" s="154" t="s">
        <v>8</v>
      </c>
      <c r="M3859" s="154" t="s">
        <v>19</v>
      </c>
      <c r="N3859" s="154" t="s">
        <v>1131</v>
      </c>
      <c r="O3859" s="153">
        <v>208</v>
      </c>
      <c r="P3859" s="155">
        <v>0</v>
      </c>
      <c r="Q3859" s="10">
        <f t="shared" si="244"/>
        <v>208</v>
      </c>
    </row>
    <row r="3860" spans="2:17" ht="20.25" customHeight="1">
      <c r="B3860" s="10" t="str">
        <f t="shared" si="245"/>
        <v>دستكش ضد برش سبك755</v>
      </c>
      <c r="C3860" s="10" t="str">
        <f t="shared" si="246"/>
        <v>دستكش ضد برش سبك1402/11/24755</v>
      </c>
      <c r="D3860" s="10" t="str">
        <f>IFERROR(IF(تحویلی!$E$1="","",IF(NOSA!O3860=تحویلی!$E$1,تحویلی!$E$1&amp;COUNTIF(NOSA!$O$1:O3860,تحویلی!$E$1),"")),"")</f>
        <v/>
      </c>
      <c r="E3860" s="10" t="str">
        <f t="shared" si="247"/>
        <v>28404755</v>
      </c>
      <c r="F3860" s="10" t="str">
        <f>IFERROR(VLOOKUP(I3860,DATABASE!$N:$O,2,FALSE),"")</f>
        <v>دستكش ضد برش سبك</v>
      </c>
      <c r="G3860" s="154" t="s">
        <v>2987</v>
      </c>
      <c r="H3860" s="155">
        <v>28404</v>
      </c>
      <c r="I3860" s="154" t="s">
        <v>1442</v>
      </c>
      <c r="J3860" s="154" t="s">
        <v>22</v>
      </c>
      <c r="K3860" s="156">
        <v>1</v>
      </c>
      <c r="L3860" s="154" t="s">
        <v>3</v>
      </c>
      <c r="M3860" s="154" t="s">
        <v>9</v>
      </c>
      <c r="N3860" s="154" t="s">
        <v>974</v>
      </c>
      <c r="O3860" s="153">
        <v>755</v>
      </c>
      <c r="P3860" s="155">
        <v>1</v>
      </c>
      <c r="Q3860" s="10">
        <f t="shared" si="244"/>
        <v>755</v>
      </c>
    </row>
    <row r="3861" spans="2:17" ht="20.25" customHeight="1">
      <c r="B3861" s="10" t="str">
        <f t="shared" si="245"/>
        <v>لباس كار(بلوز و شلوار)760</v>
      </c>
      <c r="C3861" s="10" t="str">
        <f t="shared" si="246"/>
        <v>لباس كار(بلوز و شلوار)1402/11/24760</v>
      </c>
      <c r="D3861" s="10" t="str">
        <f>IFERROR(IF(تحویلی!$E$1="","",IF(NOSA!O3861=تحویلی!$E$1,تحویلی!$E$1&amp;COUNTIF(NOSA!$O$1:O3861,تحویلی!$E$1),"")),"")</f>
        <v/>
      </c>
      <c r="E3861" s="10" t="str">
        <f t="shared" si="247"/>
        <v>28407760</v>
      </c>
      <c r="F3861" s="10" t="str">
        <f>IFERROR(VLOOKUP(I3861,DATABASE!$N:$O,2,FALSE),"")</f>
        <v>لباس كار(بلوز و شلوار)</v>
      </c>
      <c r="G3861" s="154" t="s">
        <v>2987</v>
      </c>
      <c r="H3861" s="155">
        <v>28407</v>
      </c>
      <c r="I3861" s="154" t="s">
        <v>1566</v>
      </c>
      <c r="J3861" s="154" t="s">
        <v>2642</v>
      </c>
      <c r="K3861" s="156">
        <v>1</v>
      </c>
      <c r="L3861" s="154" t="s">
        <v>28</v>
      </c>
      <c r="M3861" s="154" t="s">
        <v>202</v>
      </c>
      <c r="N3861" s="154" t="s">
        <v>1003</v>
      </c>
      <c r="O3861" s="153">
        <v>760</v>
      </c>
      <c r="P3861" s="155">
        <v>0</v>
      </c>
      <c r="Q3861" s="10">
        <f t="shared" si="244"/>
        <v>760</v>
      </c>
    </row>
    <row r="3862" spans="2:17" ht="20.25" customHeight="1">
      <c r="B3862" s="10" t="str">
        <f t="shared" si="245"/>
        <v>دستكش ضد برش سبك862</v>
      </c>
      <c r="C3862" s="10" t="str">
        <f t="shared" si="246"/>
        <v>دستكش ضد برش سبك1402/11/24862</v>
      </c>
      <c r="D3862" s="10" t="str">
        <f>IFERROR(IF(تحویلی!$E$1="","",IF(NOSA!O3862=تحویلی!$E$1,تحویلی!$E$1&amp;COUNTIF(NOSA!$O$1:O3862,تحویلی!$E$1),"")),"")</f>
        <v/>
      </c>
      <c r="E3862" s="10" t="str">
        <f t="shared" si="247"/>
        <v>28409862</v>
      </c>
      <c r="F3862" s="10" t="str">
        <f>IFERROR(VLOOKUP(I3862,DATABASE!$N:$O,2,FALSE),"")</f>
        <v>دستكش ضد برش سبك</v>
      </c>
      <c r="G3862" s="154" t="s">
        <v>2987</v>
      </c>
      <c r="H3862" s="155">
        <v>28409</v>
      </c>
      <c r="I3862" s="154" t="s">
        <v>1442</v>
      </c>
      <c r="J3862" s="154" t="s">
        <v>22</v>
      </c>
      <c r="K3862" s="156">
        <v>1</v>
      </c>
      <c r="L3862" s="154" t="s">
        <v>3</v>
      </c>
      <c r="M3862" s="154" t="s">
        <v>47</v>
      </c>
      <c r="N3862" s="154" t="s">
        <v>2892</v>
      </c>
      <c r="O3862" s="153">
        <v>862</v>
      </c>
      <c r="P3862" s="155">
        <v>0</v>
      </c>
      <c r="Q3862" s="10">
        <f t="shared" si="244"/>
        <v>862</v>
      </c>
    </row>
    <row r="3863" spans="2:17" ht="20.25" customHeight="1">
      <c r="B3863" s="10" t="str">
        <f t="shared" si="245"/>
        <v>دستكش كف مواد سبك672</v>
      </c>
      <c r="C3863" s="10" t="str">
        <f t="shared" si="246"/>
        <v>دستكش كف مواد سبك1402/11/24672</v>
      </c>
      <c r="D3863" s="10" t="str">
        <f>IFERROR(IF(تحویلی!$E$1="","",IF(NOSA!O3863=تحویلی!$E$1,تحویلی!$E$1&amp;COUNTIF(NOSA!$O$1:O3863,تحویلی!$E$1),"")),"")</f>
        <v/>
      </c>
      <c r="E3863" s="10" t="str">
        <f t="shared" si="247"/>
        <v>28413672</v>
      </c>
      <c r="F3863" s="10" t="str">
        <f>IFERROR(VLOOKUP(I3863,DATABASE!$N:$O,2,FALSE),"")</f>
        <v>دستكش كف مواد سبك</v>
      </c>
      <c r="G3863" s="154" t="s">
        <v>2987</v>
      </c>
      <c r="H3863" s="155">
        <v>28413</v>
      </c>
      <c r="I3863" s="154" t="s">
        <v>1456</v>
      </c>
      <c r="J3863" s="154" t="s">
        <v>2</v>
      </c>
      <c r="K3863" s="156">
        <v>1</v>
      </c>
      <c r="L3863" s="154" t="s">
        <v>3</v>
      </c>
      <c r="M3863" s="154" t="s">
        <v>47</v>
      </c>
      <c r="N3863" s="154" t="s">
        <v>214</v>
      </c>
      <c r="O3863" s="153">
        <v>672</v>
      </c>
      <c r="P3863" s="155">
        <v>1</v>
      </c>
      <c r="Q3863" s="10">
        <f t="shared" si="244"/>
        <v>672</v>
      </c>
    </row>
    <row r="3864" spans="2:17" ht="20.25" customHeight="1">
      <c r="B3864" s="10" t="str">
        <f t="shared" si="245"/>
        <v>دستكش ساق بلند نسوز651</v>
      </c>
      <c r="C3864" s="10" t="str">
        <f t="shared" si="246"/>
        <v>دستكش ساق بلند نسوز1402/11/24651</v>
      </c>
      <c r="D3864" s="10" t="str">
        <f>IFERROR(IF(تحویلی!$E$1="","",IF(NOSA!O3864=تحویلی!$E$1,تحویلی!$E$1&amp;COUNTIF(NOSA!$O$1:O3864,تحویلی!$E$1),"")),"")</f>
        <v/>
      </c>
      <c r="E3864" s="10" t="str">
        <f t="shared" si="247"/>
        <v>28416651</v>
      </c>
      <c r="F3864" s="10" t="str">
        <f>IFERROR(VLOOKUP(I3864,DATABASE!$N:$O,2,FALSE),"")</f>
        <v>دستكش ساق بلند نسوز</v>
      </c>
      <c r="G3864" s="154" t="s">
        <v>2987</v>
      </c>
      <c r="H3864" s="155">
        <v>28416</v>
      </c>
      <c r="I3864" s="154" t="s">
        <v>1461</v>
      </c>
      <c r="J3864" s="154" t="s">
        <v>34</v>
      </c>
      <c r="K3864" s="156">
        <v>1</v>
      </c>
      <c r="L3864" s="154" t="s">
        <v>3</v>
      </c>
      <c r="M3864" s="154" t="s">
        <v>4</v>
      </c>
      <c r="N3864" s="154" t="s">
        <v>165</v>
      </c>
      <c r="O3864" s="153">
        <v>651</v>
      </c>
      <c r="P3864" s="155">
        <v>1</v>
      </c>
      <c r="Q3864" s="10">
        <f t="shared" si="244"/>
        <v>651</v>
      </c>
    </row>
    <row r="3865" spans="2:17" ht="20.25" customHeight="1">
      <c r="B3865" s="10" t="str">
        <f t="shared" si="245"/>
        <v>شيشه مات ماسك جوشكاري717</v>
      </c>
      <c r="C3865" s="10" t="str">
        <f t="shared" si="246"/>
        <v>شيشه مات ماسك جوشكاري1402/11/24717</v>
      </c>
      <c r="D3865" s="10" t="str">
        <f>IFERROR(IF(تحویلی!$E$1="","",IF(NOSA!O3865=تحویلی!$E$1,تحویلی!$E$1&amp;COUNTIF(NOSA!$O$1:O3865,تحویلی!$E$1),"")),"")</f>
        <v/>
      </c>
      <c r="E3865" s="10" t="str">
        <f t="shared" si="247"/>
        <v>28428717</v>
      </c>
      <c r="F3865" s="10" t="str">
        <f>IFERROR(VLOOKUP(I3865,DATABASE!$N:$O,2,FALSE),"")</f>
        <v>شيشه مات ماسك جوشكاري</v>
      </c>
      <c r="G3865" s="3" t="s">
        <v>2987</v>
      </c>
      <c r="H3865" s="4">
        <v>28428</v>
      </c>
      <c r="I3865" s="3" t="s">
        <v>1507</v>
      </c>
      <c r="J3865" s="3" t="s">
        <v>113</v>
      </c>
      <c r="K3865" s="5">
        <v>2</v>
      </c>
      <c r="L3865" s="3" t="s">
        <v>8</v>
      </c>
      <c r="M3865" s="3" t="s">
        <v>189</v>
      </c>
      <c r="N3865" s="3" t="s">
        <v>822</v>
      </c>
      <c r="O3865" s="1">
        <v>717</v>
      </c>
      <c r="P3865" s="4">
        <v>0</v>
      </c>
      <c r="Q3865" s="10">
        <f t="shared" si="244"/>
        <v>717</v>
      </c>
    </row>
    <row r="3866" spans="2:17" ht="20.25" customHeight="1">
      <c r="B3866" s="10" t="str">
        <f t="shared" si="245"/>
        <v>شيشه ماسك جوشكاري ساده717</v>
      </c>
      <c r="C3866" s="10" t="str">
        <f t="shared" si="246"/>
        <v>شيشه ماسك جوشكاري ساده1402/11/24717</v>
      </c>
      <c r="D3866" s="10" t="str">
        <f>IFERROR(IF(تحویلی!$E$1="","",IF(NOSA!O3866=تحویلی!$E$1,تحویلی!$E$1&amp;COUNTIF(NOSA!$O$1:O3866,تحویلی!$E$1),"")),"")</f>
        <v/>
      </c>
      <c r="E3866" s="10" t="str">
        <f t="shared" si="247"/>
        <v>28428717</v>
      </c>
      <c r="F3866" s="10" t="str">
        <f>IFERROR(VLOOKUP(I3866,DATABASE!$N:$O,2,FALSE),"")</f>
        <v>شيشه ماسك جوشكاري ساده</v>
      </c>
      <c r="G3866" s="3" t="s">
        <v>2987</v>
      </c>
      <c r="H3866" s="4">
        <v>28428</v>
      </c>
      <c r="I3866" s="3" t="s">
        <v>1548</v>
      </c>
      <c r="J3866" s="3" t="s">
        <v>111</v>
      </c>
      <c r="K3866" s="5">
        <v>2</v>
      </c>
      <c r="L3866" s="3" t="s">
        <v>8</v>
      </c>
      <c r="M3866" s="3" t="s">
        <v>189</v>
      </c>
      <c r="N3866" s="3" t="s">
        <v>822</v>
      </c>
      <c r="O3866" s="1">
        <v>717</v>
      </c>
      <c r="P3866" s="4">
        <v>0</v>
      </c>
      <c r="Q3866" s="10">
        <f t="shared" si="244"/>
        <v>717</v>
      </c>
    </row>
    <row r="3867" spans="2:17" ht="20.25" customHeight="1">
      <c r="B3867" s="10" t="str">
        <f t="shared" si="245"/>
        <v>دستكش ضد برش سبك733</v>
      </c>
      <c r="C3867" s="10" t="str">
        <f t="shared" si="246"/>
        <v>دستكش ضد برش سبك1402/11/24733</v>
      </c>
      <c r="D3867" s="10" t="str">
        <f>IFERROR(IF(تحویلی!$E$1="","",IF(NOSA!O3867=تحویلی!$E$1,تحویلی!$E$1&amp;COUNTIF(NOSA!$O$1:O3867,تحویلی!$E$1),"")),"")</f>
        <v/>
      </c>
      <c r="E3867" s="10" t="str">
        <f t="shared" si="247"/>
        <v>28430733</v>
      </c>
      <c r="F3867" s="10" t="str">
        <f>IFERROR(VLOOKUP(I3867,DATABASE!$N:$O,2,FALSE),"")</f>
        <v>دستكش ضد برش سبك</v>
      </c>
      <c r="G3867" s="3" t="s">
        <v>2987</v>
      </c>
      <c r="H3867" s="4">
        <v>28430</v>
      </c>
      <c r="I3867" s="3" t="s">
        <v>1442</v>
      </c>
      <c r="J3867" s="3" t="s">
        <v>22</v>
      </c>
      <c r="K3867" s="5">
        <v>1</v>
      </c>
      <c r="L3867" s="3" t="s">
        <v>3</v>
      </c>
      <c r="M3867" s="3" t="s">
        <v>47</v>
      </c>
      <c r="N3867" s="3" t="s">
        <v>628</v>
      </c>
      <c r="O3867" s="1">
        <v>733</v>
      </c>
      <c r="P3867" s="4">
        <v>1</v>
      </c>
      <c r="Q3867" s="10">
        <f t="shared" si="244"/>
        <v>733</v>
      </c>
    </row>
    <row r="3868" spans="2:17" ht="20.25" customHeight="1">
      <c r="B3868" s="10" t="str">
        <f t="shared" si="245"/>
        <v>شلوار فرم انتظامات774</v>
      </c>
      <c r="C3868" s="10" t="str">
        <f t="shared" si="246"/>
        <v>شلوار فرم انتظامات1402/11/24774</v>
      </c>
      <c r="D3868" s="10" t="str">
        <f>IFERROR(IF(تحویلی!$E$1="","",IF(NOSA!O3868=تحویلی!$E$1,تحویلی!$E$1&amp;COUNTIF(NOSA!$O$1:O3868,تحویلی!$E$1),"")),"")</f>
        <v/>
      </c>
      <c r="E3868" s="10" t="str">
        <f t="shared" si="247"/>
        <v>28437774</v>
      </c>
      <c r="F3868" s="10" t="str">
        <f>IFERROR(VLOOKUP(I3868,DATABASE!$N:$O,2,FALSE),"")</f>
        <v>شلوار فرم انتظامات</v>
      </c>
      <c r="G3868" s="3" t="s">
        <v>2987</v>
      </c>
      <c r="H3868" s="4">
        <v>28437</v>
      </c>
      <c r="I3868" s="3" t="s">
        <v>2298</v>
      </c>
      <c r="J3868" s="3" t="s">
        <v>2851</v>
      </c>
      <c r="K3868" s="5">
        <v>1</v>
      </c>
      <c r="L3868" s="3" t="s">
        <v>28</v>
      </c>
      <c r="M3868" s="3" t="s">
        <v>43</v>
      </c>
      <c r="N3868" s="3" t="s">
        <v>2747</v>
      </c>
      <c r="O3868" s="1">
        <v>774</v>
      </c>
      <c r="P3868" s="4">
        <v>0</v>
      </c>
      <c r="Q3868" s="10">
        <f t="shared" si="244"/>
        <v>774</v>
      </c>
    </row>
    <row r="3869" spans="2:17" ht="20.25" customHeight="1">
      <c r="B3869" s="10" t="str">
        <f t="shared" si="245"/>
        <v>پوتين ايمني نسوز774</v>
      </c>
      <c r="C3869" s="10" t="str">
        <f t="shared" si="246"/>
        <v>پوتين ايمني نسوز1402/11/24774</v>
      </c>
      <c r="D3869" s="10" t="str">
        <f>IFERROR(IF(تحویلی!$E$1="","",IF(NOSA!O3869=تحویلی!$E$1,تحویلی!$E$1&amp;COUNTIF(NOSA!$O$1:O3869,تحویلی!$E$1),"")),"")</f>
        <v/>
      </c>
      <c r="E3869" s="10" t="str">
        <f t="shared" si="247"/>
        <v>28437774</v>
      </c>
      <c r="F3869" s="10" t="str">
        <f>IFERROR(VLOOKUP(I3869,DATABASE!$N:$O,2,FALSE),"")</f>
        <v>پوتين ايمني نسوز</v>
      </c>
      <c r="G3869" s="3" t="s">
        <v>2987</v>
      </c>
      <c r="H3869" s="4">
        <v>28437</v>
      </c>
      <c r="I3869" s="3" t="s">
        <v>1648</v>
      </c>
      <c r="J3869" s="3" t="s">
        <v>1649</v>
      </c>
      <c r="K3869" s="5">
        <v>1</v>
      </c>
      <c r="L3869" s="3" t="s">
        <v>3</v>
      </c>
      <c r="M3869" s="3" t="s">
        <v>43</v>
      </c>
      <c r="N3869" s="3" t="s">
        <v>2747</v>
      </c>
      <c r="O3869" s="1">
        <v>774</v>
      </c>
      <c r="P3869" s="4">
        <v>1</v>
      </c>
      <c r="Q3869" s="10">
        <f t="shared" si="244"/>
        <v>774</v>
      </c>
    </row>
    <row r="3870" spans="2:17" ht="20.25" customHeight="1">
      <c r="B3870" s="10" t="str">
        <f t="shared" si="245"/>
        <v>لباس كار كارشناسي838</v>
      </c>
      <c r="C3870" s="10" t="str">
        <f t="shared" si="246"/>
        <v>لباس كار كارشناسي1402/11/24838</v>
      </c>
      <c r="D3870" s="10" t="str">
        <f>IFERROR(IF(تحویلی!$E$1="","",IF(NOSA!O3870=تحویلی!$E$1,تحویلی!$E$1&amp;COUNTIF(NOSA!$O$1:O3870,تحویلی!$E$1),"")),"")</f>
        <v/>
      </c>
      <c r="E3870" s="10" t="str">
        <f t="shared" si="247"/>
        <v>28438838</v>
      </c>
      <c r="F3870" s="10" t="str">
        <f>IFERROR(VLOOKUP(I3870,DATABASE!$N:$O,2,FALSE),"")</f>
        <v>لباس كار كارشناسي</v>
      </c>
      <c r="G3870" s="3" t="s">
        <v>2987</v>
      </c>
      <c r="H3870" s="4">
        <v>28438</v>
      </c>
      <c r="I3870" s="3" t="s">
        <v>2347</v>
      </c>
      <c r="J3870" s="3" t="s">
        <v>2781</v>
      </c>
      <c r="K3870" s="5">
        <v>1</v>
      </c>
      <c r="L3870" s="3" t="s">
        <v>28</v>
      </c>
      <c r="M3870" s="3" t="s">
        <v>40</v>
      </c>
      <c r="N3870" s="3" t="s">
        <v>3258</v>
      </c>
      <c r="O3870" s="1">
        <v>838</v>
      </c>
      <c r="P3870" s="4">
        <v>0</v>
      </c>
      <c r="Q3870" s="10">
        <f t="shared" si="244"/>
        <v>838</v>
      </c>
    </row>
    <row r="3871" spans="2:17" ht="20.25" customHeight="1">
      <c r="B3871" s="10" t="str">
        <f t="shared" si="245"/>
        <v>لباس كار كارشناسي608</v>
      </c>
      <c r="C3871" s="10" t="str">
        <f t="shared" si="246"/>
        <v>لباس كار كارشناسي1402/11/24608</v>
      </c>
      <c r="D3871" s="10" t="str">
        <f>IFERROR(IF(تحویلی!$E$1="","",IF(NOSA!O3871=تحویلی!$E$1,تحویلی!$E$1&amp;COUNTIF(NOSA!$O$1:O3871,تحویلی!$E$1),"")),"")</f>
        <v/>
      </c>
      <c r="E3871" s="10" t="str">
        <f t="shared" si="247"/>
        <v>28441608</v>
      </c>
      <c r="F3871" s="10" t="str">
        <f>IFERROR(VLOOKUP(I3871,DATABASE!$N:$O,2,FALSE),"")</f>
        <v>لباس كار كارشناسي</v>
      </c>
      <c r="G3871" s="3" t="s">
        <v>2987</v>
      </c>
      <c r="H3871" s="4">
        <v>28441</v>
      </c>
      <c r="I3871" s="3" t="s">
        <v>2346</v>
      </c>
      <c r="J3871" s="3" t="s">
        <v>3296</v>
      </c>
      <c r="K3871" s="5">
        <v>1</v>
      </c>
      <c r="L3871" s="3" t="s">
        <v>28</v>
      </c>
      <c r="M3871" s="3" t="s">
        <v>102</v>
      </c>
      <c r="N3871" s="3" t="s">
        <v>3246</v>
      </c>
      <c r="O3871" s="1">
        <v>608</v>
      </c>
      <c r="P3871" s="4">
        <v>0</v>
      </c>
      <c r="Q3871" s="10">
        <f t="shared" ref="Q3871:Q3934" si="248">VALUE(O3871)</f>
        <v>608</v>
      </c>
    </row>
    <row r="3872" spans="2:17" ht="20.25" customHeight="1">
      <c r="B3872" s="10" t="str">
        <f t="shared" si="245"/>
        <v>دستكش كف دوبل چرمي756</v>
      </c>
      <c r="C3872" s="10" t="str">
        <f t="shared" si="246"/>
        <v>دستكش كف دوبل چرمي1402/11/24756</v>
      </c>
      <c r="D3872" s="10" t="str">
        <f>IFERROR(IF(تحویلی!$E$1="","",IF(NOSA!O3872=تحویلی!$E$1,تحویلی!$E$1&amp;COUNTIF(NOSA!$O$1:O3872,تحویلی!$E$1),"")),"")</f>
        <v/>
      </c>
      <c r="E3872" s="10" t="str">
        <f t="shared" si="247"/>
        <v>28444756</v>
      </c>
      <c r="F3872" s="10" t="str">
        <f>IFERROR(VLOOKUP(I3872,DATABASE!$N:$O,2,FALSE),"")</f>
        <v>دستكش كف دوبل چرمي</v>
      </c>
      <c r="G3872" s="3" t="s">
        <v>2987</v>
      </c>
      <c r="H3872" s="4">
        <v>28444</v>
      </c>
      <c r="I3872" s="3" t="s">
        <v>1683</v>
      </c>
      <c r="J3872" s="3" t="s">
        <v>1684</v>
      </c>
      <c r="K3872" s="5">
        <v>1</v>
      </c>
      <c r="L3872" s="3" t="s">
        <v>3</v>
      </c>
      <c r="M3872" s="3" t="s">
        <v>25</v>
      </c>
      <c r="N3872" s="3" t="s">
        <v>3297</v>
      </c>
      <c r="O3872" s="1">
        <v>756</v>
      </c>
      <c r="P3872" s="4">
        <v>1</v>
      </c>
      <c r="Q3872" s="10">
        <f t="shared" si="248"/>
        <v>756</v>
      </c>
    </row>
    <row r="3873" spans="2:17" ht="20.25" customHeight="1">
      <c r="B3873" s="10" t="str">
        <f t="shared" si="245"/>
        <v>دستكش ساق بلند نسوز128</v>
      </c>
      <c r="C3873" s="10" t="str">
        <f t="shared" si="246"/>
        <v>دستكش ساق بلند نسوز1402/11/24128</v>
      </c>
      <c r="D3873" s="10" t="str">
        <f>IFERROR(IF(تحویلی!$E$1="","",IF(NOSA!O3873=تحویلی!$E$1,تحویلی!$E$1&amp;COUNTIF(NOSA!$O$1:O3873,تحویلی!$E$1),"")),"")</f>
        <v/>
      </c>
      <c r="E3873" s="10" t="str">
        <f t="shared" si="247"/>
        <v>28446128</v>
      </c>
      <c r="F3873" s="10" t="str">
        <f>IFERROR(VLOOKUP(I3873,DATABASE!$N:$O,2,FALSE),"")</f>
        <v>دستكش ساق بلند نسوز</v>
      </c>
      <c r="G3873" s="3" t="s">
        <v>2987</v>
      </c>
      <c r="H3873" s="4">
        <v>28446</v>
      </c>
      <c r="I3873" s="3" t="s">
        <v>1461</v>
      </c>
      <c r="J3873" s="3" t="s">
        <v>34</v>
      </c>
      <c r="K3873" s="5">
        <v>1</v>
      </c>
      <c r="L3873" s="3" t="s">
        <v>3</v>
      </c>
      <c r="M3873" s="3" t="s">
        <v>4</v>
      </c>
      <c r="N3873" s="3" t="s">
        <v>2766</v>
      </c>
      <c r="O3873" s="1">
        <v>128</v>
      </c>
      <c r="P3873" s="4">
        <v>1</v>
      </c>
      <c r="Q3873" s="10">
        <f t="shared" si="248"/>
        <v>128</v>
      </c>
    </row>
    <row r="3874" spans="2:17" ht="20.25" customHeight="1">
      <c r="B3874" s="10" t="str">
        <f t="shared" si="245"/>
        <v>دستكش ضد برش سبك606</v>
      </c>
      <c r="C3874" s="10" t="str">
        <f t="shared" si="246"/>
        <v>دستكش ضد برش سبك1402/11/24606</v>
      </c>
      <c r="D3874" s="10" t="str">
        <f>IFERROR(IF(تحویلی!$E$1="","",IF(NOSA!O3874=تحویلی!$E$1,تحویلی!$E$1&amp;COUNTIF(NOSA!$O$1:O3874,تحویلی!$E$1),"")),"")</f>
        <v/>
      </c>
      <c r="E3874" s="10" t="str">
        <f t="shared" si="247"/>
        <v>28450606</v>
      </c>
      <c r="F3874" s="10" t="str">
        <f>IFERROR(VLOOKUP(I3874,DATABASE!$N:$O,2,FALSE),"")</f>
        <v>دستكش ضد برش سبك</v>
      </c>
      <c r="G3874" s="3" t="s">
        <v>2987</v>
      </c>
      <c r="H3874" s="4">
        <v>28450</v>
      </c>
      <c r="I3874" s="3" t="s">
        <v>1442</v>
      </c>
      <c r="J3874" s="3" t="s">
        <v>22</v>
      </c>
      <c r="K3874" s="5">
        <v>1</v>
      </c>
      <c r="L3874" s="3" t="s">
        <v>3</v>
      </c>
      <c r="M3874" s="3" t="s">
        <v>4</v>
      </c>
      <c r="N3874" s="3" t="s">
        <v>2748</v>
      </c>
      <c r="O3874" s="1">
        <v>606</v>
      </c>
      <c r="P3874" s="4">
        <v>1</v>
      </c>
      <c r="Q3874" s="10">
        <f t="shared" si="248"/>
        <v>606</v>
      </c>
    </row>
    <row r="3875" spans="2:17" ht="20.25" customHeight="1">
      <c r="B3875" s="10" t="str">
        <f t="shared" si="245"/>
        <v>چكمه ايمني نسوز259</v>
      </c>
      <c r="C3875" s="10" t="str">
        <f t="shared" si="246"/>
        <v>چكمه ايمني نسوز1402/11/25259</v>
      </c>
      <c r="D3875" s="10" t="str">
        <f>IFERROR(IF(تحویلی!$E$1="","",IF(NOSA!O3875=تحویلی!$E$1,تحویلی!$E$1&amp;COUNTIF(NOSA!$O$1:O3875,تحویلی!$E$1),"")),"")</f>
        <v/>
      </c>
      <c r="E3875" s="10" t="str">
        <f t="shared" si="247"/>
        <v>28453259</v>
      </c>
      <c r="F3875" s="10" t="str">
        <f>IFERROR(VLOOKUP(I3875,DATABASE!$N:$O,2,FALSE),"")</f>
        <v>چكمه ايمني نسوز</v>
      </c>
      <c r="G3875" s="3" t="s">
        <v>2988</v>
      </c>
      <c r="H3875" s="4">
        <v>28453</v>
      </c>
      <c r="I3875" s="3" t="s">
        <v>1697</v>
      </c>
      <c r="J3875" s="3" t="s">
        <v>1698</v>
      </c>
      <c r="K3875" s="5">
        <v>1</v>
      </c>
      <c r="L3875" s="3" t="s">
        <v>3</v>
      </c>
      <c r="M3875" s="3" t="s">
        <v>4</v>
      </c>
      <c r="N3875" s="3" t="s">
        <v>13</v>
      </c>
      <c r="O3875" s="1">
        <v>259</v>
      </c>
      <c r="P3875" s="4">
        <v>0</v>
      </c>
      <c r="Q3875" s="10">
        <f t="shared" si="248"/>
        <v>259</v>
      </c>
    </row>
    <row r="3876" spans="2:17" ht="20.25" customHeight="1">
      <c r="B3876" s="10" t="str">
        <f t="shared" si="245"/>
        <v>نقاب تيره محافظ صورت  canasafe259</v>
      </c>
      <c r="C3876" s="10" t="str">
        <f t="shared" si="246"/>
        <v>نقاب تيره محافظ صورت  canasafe1402/11/25259</v>
      </c>
      <c r="D3876" s="10" t="str">
        <f>IFERROR(IF(تحویلی!$E$1="","",IF(NOSA!O3876=تحویلی!$E$1,تحویلی!$E$1&amp;COUNTIF(NOSA!$O$1:O3876,تحویلی!$E$1),"")),"")</f>
        <v/>
      </c>
      <c r="E3876" s="10" t="str">
        <f t="shared" si="247"/>
        <v>28453259</v>
      </c>
      <c r="F3876" s="10" t="str">
        <f>IFERROR(VLOOKUP(I3876,DATABASE!$N:$O,2,FALSE),"")</f>
        <v>نقاب تيره محافظ صورت  canasafe</v>
      </c>
      <c r="G3876" s="3" t="s">
        <v>2988</v>
      </c>
      <c r="H3876" s="4">
        <v>28453</v>
      </c>
      <c r="I3876" s="3" t="s">
        <v>1487</v>
      </c>
      <c r="J3876" s="3" t="s">
        <v>1488</v>
      </c>
      <c r="K3876" s="5">
        <v>1</v>
      </c>
      <c r="L3876" s="3" t="s">
        <v>8</v>
      </c>
      <c r="M3876" s="3" t="s">
        <v>4</v>
      </c>
      <c r="N3876" s="3" t="s">
        <v>13</v>
      </c>
      <c r="O3876" s="1">
        <v>259</v>
      </c>
      <c r="P3876" s="4">
        <v>0</v>
      </c>
      <c r="Q3876" s="10">
        <f t="shared" si="248"/>
        <v>259</v>
      </c>
    </row>
    <row r="3877" spans="2:17" ht="20.25" customHeight="1">
      <c r="B3877" s="10" t="str">
        <f t="shared" si="245"/>
        <v>دستكش كف مواد سبك856</v>
      </c>
      <c r="C3877" s="10" t="str">
        <f t="shared" si="246"/>
        <v>دستكش كف مواد سبك1402/11/25856</v>
      </c>
      <c r="D3877" s="10" t="str">
        <f>IFERROR(IF(تحویلی!$E$1="","",IF(NOSA!O3877=تحویلی!$E$1,تحویلی!$E$1&amp;COUNTIF(NOSA!$O$1:O3877,تحویلی!$E$1),"")),"")</f>
        <v/>
      </c>
      <c r="E3877" s="10" t="str">
        <f t="shared" si="247"/>
        <v>28458856</v>
      </c>
      <c r="F3877" s="10" t="str">
        <f>IFERROR(VLOOKUP(I3877,DATABASE!$N:$O,2,FALSE),"")</f>
        <v>دستكش كف مواد سبك</v>
      </c>
      <c r="G3877" s="3" t="s">
        <v>2988</v>
      </c>
      <c r="H3877" s="4">
        <v>28458</v>
      </c>
      <c r="I3877" s="3" t="s">
        <v>1456</v>
      </c>
      <c r="J3877" s="3" t="s">
        <v>2</v>
      </c>
      <c r="K3877" s="5">
        <v>1</v>
      </c>
      <c r="L3877" s="3" t="s">
        <v>3</v>
      </c>
      <c r="M3877" s="3" t="s">
        <v>47</v>
      </c>
      <c r="N3877" s="3" t="s">
        <v>2816</v>
      </c>
      <c r="O3877" s="1">
        <v>856</v>
      </c>
      <c r="P3877" s="4">
        <v>0</v>
      </c>
      <c r="Q3877" s="10">
        <f t="shared" si="248"/>
        <v>856</v>
      </c>
    </row>
    <row r="3878" spans="2:17" ht="20.25" customHeight="1">
      <c r="B3878" s="10" t="str">
        <f t="shared" si="245"/>
        <v>دستكش ضد برش سبك855</v>
      </c>
      <c r="C3878" s="10" t="str">
        <f t="shared" si="246"/>
        <v>دستكش ضد برش سبك1402/11/25855</v>
      </c>
      <c r="D3878" s="10" t="str">
        <f>IFERROR(IF(تحویلی!$E$1="","",IF(NOSA!O3878=تحویلی!$E$1,تحویلی!$E$1&amp;COUNTIF(NOSA!$O$1:O3878,تحویلی!$E$1),"")),"")</f>
        <v/>
      </c>
      <c r="E3878" s="10" t="str">
        <f t="shared" si="247"/>
        <v>28458855</v>
      </c>
      <c r="F3878" s="10" t="str">
        <f>IFERROR(VLOOKUP(I3878,DATABASE!$N:$O,2,FALSE),"")</f>
        <v>دستكش ضد برش سبك</v>
      </c>
      <c r="G3878" s="3" t="s">
        <v>2988</v>
      </c>
      <c r="H3878" s="4">
        <v>28458</v>
      </c>
      <c r="I3878" s="3" t="s">
        <v>1442</v>
      </c>
      <c r="J3878" s="3" t="s">
        <v>22</v>
      </c>
      <c r="K3878" s="5">
        <v>1</v>
      </c>
      <c r="L3878" s="3" t="s">
        <v>3</v>
      </c>
      <c r="M3878" s="3" t="s">
        <v>47</v>
      </c>
      <c r="N3878" s="3" t="s">
        <v>2850</v>
      </c>
      <c r="O3878" s="1">
        <v>855</v>
      </c>
      <c r="P3878" s="4">
        <v>0</v>
      </c>
      <c r="Q3878" s="10">
        <f t="shared" si="248"/>
        <v>855</v>
      </c>
    </row>
    <row r="3879" spans="2:17" ht="20.25" customHeight="1">
      <c r="B3879" s="10" t="str">
        <f t="shared" si="245"/>
        <v>دستكش ضد برش سبك862</v>
      </c>
      <c r="C3879" s="10" t="str">
        <f t="shared" si="246"/>
        <v>دستكش ضد برش سبك1402/11/25862</v>
      </c>
      <c r="D3879" s="10" t="str">
        <f>IFERROR(IF(تحویلی!$E$1="","",IF(NOSA!O3879=تحویلی!$E$1,تحویلی!$E$1&amp;COUNTIF(NOSA!$O$1:O3879,تحویلی!$E$1),"")),"")</f>
        <v/>
      </c>
      <c r="E3879" s="10" t="str">
        <f t="shared" si="247"/>
        <v>28458862</v>
      </c>
      <c r="F3879" s="10" t="str">
        <f>IFERROR(VLOOKUP(I3879,DATABASE!$N:$O,2,FALSE),"")</f>
        <v>دستكش ضد برش سبك</v>
      </c>
      <c r="G3879" s="3" t="s">
        <v>2988</v>
      </c>
      <c r="H3879" s="4">
        <v>28458</v>
      </c>
      <c r="I3879" s="3" t="s">
        <v>1442</v>
      </c>
      <c r="J3879" s="3" t="s">
        <v>22</v>
      </c>
      <c r="K3879" s="5">
        <v>1</v>
      </c>
      <c r="L3879" s="3" t="s">
        <v>3</v>
      </c>
      <c r="M3879" s="3" t="s">
        <v>47</v>
      </c>
      <c r="N3879" s="3" t="s">
        <v>2892</v>
      </c>
      <c r="O3879" s="1">
        <v>862</v>
      </c>
      <c r="P3879" s="4">
        <v>0</v>
      </c>
      <c r="Q3879" s="10">
        <f t="shared" si="248"/>
        <v>862</v>
      </c>
    </row>
    <row r="3880" spans="2:17" ht="20.25" customHeight="1">
      <c r="B3880" s="10" t="str">
        <f t="shared" si="245"/>
        <v>پابند نسوز چرمي834</v>
      </c>
      <c r="C3880" s="10" t="str">
        <f t="shared" si="246"/>
        <v>پابند نسوز چرمي1402/11/25834</v>
      </c>
      <c r="D3880" s="10" t="str">
        <f>IFERROR(IF(تحویلی!$E$1="","",IF(NOSA!O3880=تحویلی!$E$1,تحویلی!$E$1&amp;COUNTIF(NOSA!$O$1:O3880,تحویلی!$E$1),"")),"")</f>
        <v/>
      </c>
      <c r="E3880" s="10" t="str">
        <f t="shared" si="247"/>
        <v>28459834</v>
      </c>
      <c r="F3880" s="10" t="str">
        <f>IFERROR(VLOOKUP(I3880,DATABASE!$N:$O,2,FALSE),"")</f>
        <v>پابند نسوز چرمي</v>
      </c>
      <c r="G3880" s="3" t="s">
        <v>2988</v>
      </c>
      <c r="H3880" s="4">
        <v>28459</v>
      </c>
      <c r="I3880" s="3" t="s">
        <v>1460</v>
      </c>
      <c r="J3880" s="3" t="s">
        <v>18</v>
      </c>
      <c r="K3880" s="5">
        <v>1</v>
      </c>
      <c r="L3880" s="3" t="s">
        <v>3</v>
      </c>
      <c r="M3880" s="3" t="s">
        <v>19</v>
      </c>
      <c r="N3880" s="3" t="s">
        <v>3283</v>
      </c>
      <c r="O3880" s="1">
        <v>834</v>
      </c>
      <c r="P3880" s="4">
        <v>0</v>
      </c>
      <c r="Q3880" s="10">
        <f t="shared" si="248"/>
        <v>834</v>
      </c>
    </row>
    <row r="3881" spans="2:17" ht="20.25" customHeight="1">
      <c r="B3881" s="10" t="str">
        <f t="shared" si="245"/>
        <v>دستكش ضد برش سبك835</v>
      </c>
      <c r="C3881" s="10" t="str">
        <f t="shared" si="246"/>
        <v>دستكش ضد برش سبك1402/11/25835</v>
      </c>
      <c r="D3881" s="10" t="str">
        <f>IFERROR(IF(تحویلی!$E$1="","",IF(NOSA!O3881=تحویلی!$E$1,تحویلی!$E$1&amp;COUNTIF(NOSA!$O$1:O3881,تحویلی!$E$1),"")),"")</f>
        <v/>
      </c>
      <c r="E3881" s="10" t="str">
        <f t="shared" si="247"/>
        <v>28461835</v>
      </c>
      <c r="F3881" s="10" t="str">
        <f>IFERROR(VLOOKUP(I3881,DATABASE!$N:$O,2,FALSE),"")</f>
        <v>دستكش ضد برش سبك</v>
      </c>
      <c r="G3881" s="3" t="s">
        <v>2988</v>
      </c>
      <c r="H3881" s="4">
        <v>28461</v>
      </c>
      <c r="I3881" s="3" t="s">
        <v>1442</v>
      </c>
      <c r="J3881" s="3" t="s">
        <v>22</v>
      </c>
      <c r="K3881" s="5">
        <v>1</v>
      </c>
      <c r="L3881" s="3" t="s">
        <v>3</v>
      </c>
      <c r="M3881" s="3" t="s">
        <v>47</v>
      </c>
      <c r="N3881" s="3" t="s">
        <v>2821</v>
      </c>
      <c r="O3881" s="1">
        <v>835</v>
      </c>
      <c r="P3881" s="4">
        <v>0</v>
      </c>
      <c r="Q3881" s="10">
        <f t="shared" si="248"/>
        <v>835</v>
      </c>
    </row>
    <row r="3882" spans="2:17" ht="20.25" customHeight="1">
      <c r="B3882" s="10" t="str">
        <f t="shared" si="245"/>
        <v>دستكش ضد برش سبك843</v>
      </c>
      <c r="C3882" s="10" t="str">
        <f t="shared" si="246"/>
        <v>دستكش ضد برش سبك1402/11/25843</v>
      </c>
      <c r="D3882" s="10" t="str">
        <f>IFERROR(IF(تحویلی!$E$1="","",IF(NOSA!O3882=تحویلی!$E$1,تحویلی!$E$1&amp;COUNTIF(NOSA!$O$1:O3882,تحویلی!$E$1),"")),"")</f>
        <v/>
      </c>
      <c r="E3882" s="10" t="str">
        <f t="shared" si="247"/>
        <v>28462843</v>
      </c>
      <c r="F3882" s="10" t="str">
        <f>IFERROR(VLOOKUP(I3882,DATABASE!$N:$O,2,FALSE),"")</f>
        <v>دستكش ضد برش سبك</v>
      </c>
      <c r="G3882" s="3" t="s">
        <v>2988</v>
      </c>
      <c r="H3882" s="4">
        <v>28462</v>
      </c>
      <c r="I3882" s="3" t="s">
        <v>1442</v>
      </c>
      <c r="J3882" s="3" t="s">
        <v>22</v>
      </c>
      <c r="K3882" s="5">
        <v>1</v>
      </c>
      <c r="L3882" s="3" t="s">
        <v>3</v>
      </c>
      <c r="M3882" s="3" t="s">
        <v>47</v>
      </c>
      <c r="N3882" s="3" t="s">
        <v>2714</v>
      </c>
      <c r="O3882" s="1">
        <v>843</v>
      </c>
      <c r="P3882" s="4">
        <v>0</v>
      </c>
      <c r="Q3882" s="10">
        <f t="shared" si="248"/>
        <v>843</v>
      </c>
    </row>
    <row r="3883" spans="2:17" ht="20.25" customHeight="1">
      <c r="B3883" s="10" t="str">
        <f t="shared" si="245"/>
        <v>دستكش ضد برش سبك277</v>
      </c>
      <c r="C3883" s="10" t="str">
        <f t="shared" si="246"/>
        <v>دستكش ضد برش سبك1402/11/25277</v>
      </c>
      <c r="D3883" s="10" t="str">
        <f>IFERROR(IF(تحویلی!$E$1="","",IF(NOSA!O3883=تحویلی!$E$1,تحویلی!$E$1&amp;COUNTIF(NOSA!$O$1:O3883,تحویلی!$E$1),"")),"")</f>
        <v/>
      </c>
      <c r="E3883" s="10" t="str">
        <f t="shared" si="247"/>
        <v>28464277</v>
      </c>
      <c r="F3883" s="10" t="str">
        <f>IFERROR(VLOOKUP(I3883,DATABASE!$N:$O,2,FALSE),"")</f>
        <v>دستكش ضد برش سبك</v>
      </c>
      <c r="G3883" s="3" t="s">
        <v>2988</v>
      </c>
      <c r="H3883" s="4">
        <v>28464</v>
      </c>
      <c r="I3883" s="3" t="s">
        <v>1442</v>
      </c>
      <c r="J3883" s="3" t="s">
        <v>22</v>
      </c>
      <c r="K3883" s="5">
        <v>1</v>
      </c>
      <c r="L3883" s="3" t="s">
        <v>3</v>
      </c>
      <c r="M3883" s="3" t="s">
        <v>47</v>
      </c>
      <c r="N3883" s="3" t="s">
        <v>79</v>
      </c>
      <c r="O3883" s="1">
        <v>277</v>
      </c>
      <c r="P3883" s="4">
        <v>0</v>
      </c>
      <c r="Q3883" s="10">
        <f t="shared" si="248"/>
        <v>277</v>
      </c>
    </row>
    <row r="3884" spans="2:17" ht="20.25" customHeight="1">
      <c r="B3884" s="10" t="str">
        <f t="shared" si="245"/>
        <v>دستكش ضد برش سبك849</v>
      </c>
      <c r="C3884" s="10" t="str">
        <f t="shared" si="246"/>
        <v>دستكش ضد برش سبك1402/11/25849</v>
      </c>
      <c r="D3884" s="10" t="str">
        <f>IFERROR(IF(تحویلی!$E$1="","",IF(NOSA!O3884=تحویلی!$E$1,تحویلی!$E$1&amp;COUNTIF(NOSA!$O$1:O3884,تحویلی!$E$1),"")),"")</f>
        <v/>
      </c>
      <c r="E3884" s="10" t="str">
        <f t="shared" si="247"/>
        <v>28465849</v>
      </c>
      <c r="F3884" s="10" t="str">
        <f>IFERROR(VLOOKUP(I3884,DATABASE!$N:$O,2,FALSE),"")</f>
        <v>دستكش ضد برش سبك</v>
      </c>
      <c r="G3884" s="3" t="s">
        <v>2988</v>
      </c>
      <c r="H3884" s="4">
        <v>28465</v>
      </c>
      <c r="I3884" s="3" t="s">
        <v>1442</v>
      </c>
      <c r="J3884" s="3" t="s">
        <v>22</v>
      </c>
      <c r="K3884" s="5">
        <v>1</v>
      </c>
      <c r="L3884" s="3" t="s">
        <v>3</v>
      </c>
      <c r="M3884" s="3" t="s">
        <v>19</v>
      </c>
      <c r="N3884" s="3" t="s">
        <v>968</v>
      </c>
      <c r="O3884" s="1">
        <v>849</v>
      </c>
      <c r="P3884" s="4">
        <v>0</v>
      </c>
      <c r="Q3884" s="10">
        <f t="shared" si="248"/>
        <v>849</v>
      </c>
    </row>
    <row r="3885" spans="2:17" ht="20.25" customHeight="1">
      <c r="B3885" s="10" t="str">
        <f t="shared" si="245"/>
        <v>عينك سنگ زني بغل توري862</v>
      </c>
      <c r="C3885" s="10" t="str">
        <f t="shared" si="246"/>
        <v>عينك سنگ زني بغل توري1402/11/25862</v>
      </c>
      <c r="D3885" s="10" t="str">
        <f>IFERROR(IF(تحویلی!$E$1="","",IF(NOSA!O3885=تحویلی!$E$1,تحویلی!$E$1&amp;COUNTIF(NOSA!$O$1:O3885,تحویلی!$E$1),"")),"")</f>
        <v/>
      </c>
      <c r="E3885" s="10" t="str">
        <f t="shared" si="247"/>
        <v>28477862</v>
      </c>
      <c r="F3885" s="10" t="str">
        <f>IFERROR(VLOOKUP(I3885,DATABASE!$N:$O,2,FALSE),"")</f>
        <v>عينك سنگ زني بغل توري</v>
      </c>
      <c r="G3885" s="3" t="s">
        <v>2988</v>
      </c>
      <c r="H3885" s="4">
        <v>28477</v>
      </c>
      <c r="I3885" s="3" t="s">
        <v>1519</v>
      </c>
      <c r="J3885" s="3" t="s">
        <v>1520</v>
      </c>
      <c r="K3885" s="5">
        <v>1</v>
      </c>
      <c r="L3885" s="3" t="s">
        <v>8</v>
      </c>
      <c r="M3885" s="3" t="s">
        <v>47</v>
      </c>
      <c r="N3885" s="3" t="s">
        <v>2892</v>
      </c>
      <c r="O3885" s="1">
        <v>862</v>
      </c>
      <c r="P3885" s="4">
        <v>0</v>
      </c>
      <c r="Q3885" s="10">
        <f t="shared" si="248"/>
        <v>862</v>
      </c>
    </row>
    <row r="3886" spans="2:17" ht="20.25" customHeight="1">
      <c r="B3886" s="10" t="str">
        <f t="shared" si="245"/>
        <v>دستكش ضد برش سبك259</v>
      </c>
      <c r="C3886" s="10" t="str">
        <f t="shared" si="246"/>
        <v>دستكش ضد برش سبك1402/11/25259</v>
      </c>
      <c r="D3886" s="10" t="str">
        <f>IFERROR(IF(تحویلی!$E$1="","",IF(NOSA!O3886=تحویلی!$E$1,تحویلی!$E$1&amp;COUNTIF(NOSA!$O$1:O3886,تحویلی!$E$1),"")),"")</f>
        <v/>
      </c>
      <c r="E3886" s="10" t="str">
        <f t="shared" si="247"/>
        <v>28488259</v>
      </c>
      <c r="F3886" s="10" t="str">
        <f>IFERROR(VLOOKUP(I3886,DATABASE!$N:$O,2,FALSE),"")</f>
        <v>دستكش ضد برش سبك</v>
      </c>
      <c r="G3886" s="3" t="s">
        <v>2988</v>
      </c>
      <c r="H3886" s="4">
        <v>28488</v>
      </c>
      <c r="I3886" s="3" t="s">
        <v>1442</v>
      </c>
      <c r="J3886" s="3" t="s">
        <v>22</v>
      </c>
      <c r="K3886" s="5">
        <v>1</v>
      </c>
      <c r="L3886" s="3" t="s">
        <v>3</v>
      </c>
      <c r="M3886" s="3" t="s">
        <v>4</v>
      </c>
      <c r="N3886" s="3" t="s">
        <v>13</v>
      </c>
      <c r="O3886" s="1">
        <v>259</v>
      </c>
      <c r="P3886" s="4">
        <v>0</v>
      </c>
      <c r="Q3886" s="10">
        <f t="shared" si="248"/>
        <v>259</v>
      </c>
    </row>
    <row r="3887" spans="2:17" ht="20.25" customHeight="1">
      <c r="B3887" s="10" t="str">
        <f t="shared" si="245"/>
        <v>دستكش ساق بلند نسوز259</v>
      </c>
      <c r="C3887" s="10" t="str">
        <f t="shared" si="246"/>
        <v>دستكش ساق بلند نسوز1402/11/25259</v>
      </c>
      <c r="D3887" s="10" t="str">
        <f>IFERROR(IF(تحویلی!$E$1="","",IF(NOSA!O3887=تحویلی!$E$1,تحویلی!$E$1&amp;COUNTIF(NOSA!$O$1:O3887,تحویلی!$E$1),"")),"")</f>
        <v/>
      </c>
      <c r="E3887" s="10" t="str">
        <f t="shared" si="247"/>
        <v>28488259</v>
      </c>
      <c r="F3887" s="10" t="str">
        <f>IFERROR(VLOOKUP(I3887,DATABASE!$N:$O,2,FALSE),"")</f>
        <v>دستكش ساق بلند نسوز</v>
      </c>
      <c r="G3887" s="3" t="s">
        <v>2988</v>
      </c>
      <c r="H3887" s="4">
        <v>28488</v>
      </c>
      <c r="I3887" s="3" t="s">
        <v>1461</v>
      </c>
      <c r="J3887" s="3" t="s">
        <v>34</v>
      </c>
      <c r="K3887" s="5">
        <v>1</v>
      </c>
      <c r="L3887" s="3" t="s">
        <v>3</v>
      </c>
      <c r="M3887" s="3" t="s">
        <v>4</v>
      </c>
      <c r="N3887" s="3" t="s">
        <v>13</v>
      </c>
      <c r="O3887" s="1">
        <v>259</v>
      </c>
      <c r="P3887" s="4">
        <v>0</v>
      </c>
      <c r="Q3887" s="10">
        <f t="shared" si="248"/>
        <v>259</v>
      </c>
    </row>
    <row r="3888" spans="2:17" ht="20.25" customHeight="1">
      <c r="B3888" s="10" t="str">
        <f t="shared" si="245"/>
        <v>دستكش ضد برش سبك827</v>
      </c>
      <c r="C3888" s="10" t="str">
        <f t="shared" si="246"/>
        <v>دستكش ضد برش سبك1402/11/25827</v>
      </c>
      <c r="D3888" s="10" t="str">
        <f>IFERROR(IF(تحویلی!$E$1="","",IF(NOSA!O3888=تحویلی!$E$1,تحویلی!$E$1&amp;COUNTIF(NOSA!$O$1:O3888,تحویلی!$E$1),"")),"")</f>
        <v/>
      </c>
      <c r="E3888" s="10" t="str">
        <f t="shared" si="247"/>
        <v>28491827</v>
      </c>
      <c r="F3888" s="10" t="str">
        <f>IFERROR(VLOOKUP(I3888,DATABASE!$N:$O,2,FALSE),"")</f>
        <v>دستكش ضد برش سبك</v>
      </c>
      <c r="G3888" s="3" t="s">
        <v>2988</v>
      </c>
      <c r="H3888" s="4">
        <v>28491</v>
      </c>
      <c r="I3888" s="3" t="s">
        <v>1442</v>
      </c>
      <c r="J3888" s="3" t="s">
        <v>22</v>
      </c>
      <c r="K3888" s="5">
        <v>1</v>
      </c>
      <c r="L3888" s="3" t="s">
        <v>3</v>
      </c>
      <c r="M3888" s="3" t="s">
        <v>47</v>
      </c>
      <c r="N3888" s="3" t="s">
        <v>2729</v>
      </c>
      <c r="O3888" s="1">
        <v>827</v>
      </c>
      <c r="P3888" s="4">
        <v>0</v>
      </c>
      <c r="Q3888" s="10">
        <f t="shared" si="248"/>
        <v>827</v>
      </c>
    </row>
    <row r="3889" spans="2:17" ht="20.25" customHeight="1">
      <c r="B3889" s="10" t="str">
        <f t="shared" si="245"/>
        <v>دستكش ضد برش سبك719</v>
      </c>
      <c r="C3889" s="10" t="str">
        <f t="shared" si="246"/>
        <v>دستكش ضد برش سبك1402/11/25719</v>
      </c>
      <c r="D3889" s="10" t="str">
        <f>IFERROR(IF(تحویلی!$E$1="","",IF(NOSA!O3889=تحویلی!$E$1,تحویلی!$E$1&amp;COUNTIF(NOSA!$O$1:O3889,تحویلی!$E$1),"")),"")</f>
        <v/>
      </c>
      <c r="E3889" s="10" t="str">
        <f t="shared" si="247"/>
        <v>28493719</v>
      </c>
      <c r="F3889" s="10" t="str">
        <f>IFERROR(VLOOKUP(I3889,DATABASE!$N:$O,2,FALSE),"")</f>
        <v>دستكش ضد برش سبك</v>
      </c>
      <c r="G3889" s="154" t="s">
        <v>2988</v>
      </c>
      <c r="H3889" s="155">
        <v>28493</v>
      </c>
      <c r="I3889" s="154" t="s">
        <v>1442</v>
      </c>
      <c r="J3889" s="154" t="s">
        <v>22</v>
      </c>
      <c r="K3889" s="156">
        <v>1</v>
      </c>
      <c r="L3889" s="154" t="s">
        <v>3</v>
      </c>
      <c r="M3889" s="154" t="s">
        <v>47</v>
      </c>
      <c r="N3889" s="154" t="s">
        <v>395</v>
      </c>
      <c r="O3889" s="153">
        <v>719</v>
      </c>
      <c r="P3889" s="155">
        <v>0</v>
      </c>
      <c r="Q3889" s="10">
        <f t="shared" si="248"/>
        <v>719</v>
      </c>
    </row>
    <row r="3890" spans="2:17" ht="20.25" customHeight="1">
      <c r="B3890" s="10" t="str">
        <f t="shared" si="245"/>
        <v>لباس كار ديرسوز(شلوار) 827</v>
      </c>
      <c r="C3890" s="10" t="str">
        <f t="shared" si="246"/>
        <v>لباس كار ديرسوز(شلوار) 1402/11/25827</v>
      </c>
      <c r="D3890" s="10" t="str">
        <f>IFERROR(IF(تحویلی!$E$1="","",IF(NOSA!O3890=تحویلی!$E$1,تحویلی!$E$1&amp;COUNTIF(NOSA!$O$1:O3890,تحویلی!$E$1),"")),"")</f>
        <v/>
      </c>
      <c r="E3890" s="10" t="str">
        <f t="shared" si="247"/>
        <v>28507827</v>
      </c>
      <c r="F3890" s="10" t="str">
        <f>IFERROR(VLOOKUP(I3890,DATABASE!$N:$O,2,FALSE),"")</f>
        <v xml:space="preserve">لباس كار ديرسوز(شلوار) </v>
      </c>
      <c r="G3890" s="154" t="s">
        <v>2988</v>
      </c>
      <c r="H3890" s="155">
        <v>28507</v>
      </c>
      <c r="I3890" s="154" t="s">
        <v>2318</v>
      </c>
      <c r="J3890" s="154" t="s">
        <v>2831</v>
      </c>
      <c r="K3890" s="156">
        <v>1</v>
      </c>
      <c r="L3890" s="154" t="s">
        <v>8</v>
      </c>
      <c r="M3890" s="154" t="s">
        <v>47</v>
      </c>
      <c r="N3890" s="154" t="s">
        <v>2729</v>
      </c>
      <c r="O3890" s="153">
        <v>827</v>
      </c>
      <c r="P3890" s="155">
        <v>0</v>
      </c>
      <c r="Q3890" s="10">
        <f t="shared" si="248"/>
        <v>827</v>
      </c>
    </row>
    <row r="3891" spans="2:17" ht="20.25" customHeight="1">
      <c r="B3891" s="10" t="str">
        <f t="shared" si="245"/>
        <v>دستكش ضد برش سبك471</v>
      </c>
      <c r="C3891" s="10" t="str">
        <f t="shared" si="246"/>
        <v>دستكش ضد برش سبك1402/11/25471</v>
      </c>
      <c r="D3891" s="10" t="str">
        <f>IFERROR(IF(تحویلی!$E$1="","",IF(NOSA!O3891=تحویلی!$E$1,تحویلی!$E$1&amp;COUNTIF(NOSA!$O$1:O3891,تحویلی!$E$1),"")),"")</f>
        <v/>
      </c>
      <c r="E3891" s="10" t="str">
        <f t="shared" si="247"/>
        <v>28518471</v>
      </c>
      <c r="F3891" s="10" t="str">
        <f>IFERROR(VLOOKUP(I3891,DATABASE!$N:$O,2,FALSE),"")</f>
        <v>دستكش ضد برش سبك</v>
      </c>
      <c r="G3891" s="154" t="s">
        <v>2988</v>
      </c>
      <c r="H3891" s="155">
        <v>28518</v>
      </c>
      <c r="I3891" s="154" t="s">
        <v>1442</v>
      </c>
      <c r="J3891" s="154" t="s">
        <v>22</v>
      </c>
      <c r="K3891" s="156">
        <v>1</v>
      </c>
      <c r="L3891" s="154" t="s">
        <v>3</v>
      </c>
      <c r="M3891" s="154" t="s">
        <v>43</v>
      </c>
      <c r="N3891" s="154" t="s">
        <v>97</v>
      </c>
      <c r="O3891" s="153">
        <v>471</v>
      </c>
      <c r="P3891" s="155">
        <v>0</v>
      </c>
      <c r="Q3891" s="10">
        <f t="shared" si="248"/>
        <v>471</v>
      </c>
    </row>
    <row r="3892" spans="2:17" ht="20.25" customHeight="1">
      <c r="B3892" s="10" t="str">
        <f t="shared" si="245"/>
        <v>كفش ايمني836</v>
      </c>
      <c r="C3892" s="10" t="str">
        <f t="shared" si="246"/>
        <v>كفش ايمني1402/11/26836</v>
      </c>
      <c r="D3892" s="10" t="str">
        <f>IFERROR(IF(تحویلی!$E$1="","",IF(NOSA!O3892=تحویلی!$E$1,تحویلی!$E$1&amp;COUNTIF(NOSA!$O$1:O3892,تحویلی!$E$1),"")),"")</f>
        <v/>
      </c>
      <c r="E3892" s="10" t="str">
        <f t="shared" si="247"/>
        <v>28529836</v>
      </c>
      <c r="F3892" s="10" t="str">
        <f>IFERROR(VLOOKUP(I3892,DATABASE!$N:$O,2,FALSE),"")</f>
        <v>كفش ايمني</v>
      </c>
      <c r="G3892" s="154" t="s">
        <v>2989</v>
      </c>
      <c r="H3892" s="155">
        <v>28529</v>
      </c>
      <c r="I3892" s="154" t="s">
        <v>1720</v>
      </c>
      <c r="J3892" s="154" t="s">
        <v>1721</v>
      </c>
      <c r="K3892" s="156">
        <v>1</v>
      </c>
      <c r="L3892" s="154" t="s">
        <v>3</v>
      </c>
      <c r="M3892" s="154" t="s">
        <v>40</v>
      </c>
      <c r="N3892" s="154" t="s">
        <v>2894</v>
      </c>
      <c r="O3892" s="153">
        <v>836</v>
      </c>
      <c r="P3892" s="155">
        <v>1</v>
      </c>
      <c r="Q3892" s="10">
        <f t="shared" si="248"/>
        <v>836</v>
      </c>
    </row>
    <row r="3893" spans="2:17" ht="20.25" customHeight="1">
      <c r="B3893" s="10" t="str">
        <f t="shared" si="245"/>
        <v>چكمه ايمني نسوز405</v>
      </c>
      <c r="C3893" s="10" t="str">
        <f t="shared" si="246"/>
        <v>چكمه ايمني نسوز1402/11/26405</v>
      </c>
      <c r="D3893" s="10" t="str">
        <f>IFERROR(IF(تحویلی!$E$1="","",IF(NOSA!O3893=تحویلی!$E$1,تحویلی!$E$1&amp;COUNTIF(NOSA!$O$1:O3893,تحویلی!$E$1),"")),"")</f>
        <v/>
      </c>
      <c r="E3893" s="10" t="str">
        <f t="shared" si="247"/>
        <v>28530405</v>
      </c>
      <c r="F3893" s="10" t="str">
        <f>IFERROR(VLOOKUP(I3893,DATABASE!$N:$O,2,FALSE),"")</f>
        <v>چكمه ايمني نسوز</v>
      </c>
      <c r="G3893" s="154" t="s">
        <v>2989</v>
      </c>
      <c r="H3893" s="155">
        <v>28530</v>
      </c>
      <c r="I3893" s="154" t="s">
        <v>1658</v>
      </c>
      <c r="J3893" s="154" t="s">
        <v>1659</v>
      </c>
      <c r="K3893" s="156">
        <v>1</v>
      </c>
      <c r="L3893" s="154" t="s">
        <v>3</v>
      </c>
      <c r="M3893" s="154" t="s">
        <v>19</v>
      </c>
      <c r="N3893" s="154" t="s">
        <v>686</v>
      </c>
      <c r="O3893" s="153">
        <v>405</v>
      </c>
      <c r="P3893" s="155">
        <v>1</v>
      </c>
      <c r="Q3893" s="10">
        <f t="shared" si="248"/>
        <v>405</v>
      </c>
    </row>
    <row r="3894" spans="2:17" ht="20.25" customHeight="1">
      <c r="B3894" s="10" t="str">
        <f t="shared" si="245"/>
        <v>شيشه مات ماسك جوشكاري8</v>
      </c>
      <c r="C3894" s="10" t="str">
        <f t="shared" si="246"/>
        <v>شيشه مات ماسك جوشكاري1402/11/268</v>
      </c>
      <c r="D3894" s="10" t="str">
        <f>IFERROR(IF(تحویلی!$E$1="","",IF(NOSA!O3894=تحویلی!$E$1,تحویلی!$E$1&amp;COUNTIF(NOSA!$O$1:O3894,تحویلی!$E$1),"")),"")</f>
        <v/>
      </c>
      <c r="E3894" s="10" t="str">
        <f t="shared" si="247"/>
        <v>285318</v>
      </c>
      <c r="F3894" s="10" t="str">
        <f>IFERROR(VLOOKUP(I3894,DATABASE!$N:$O,2,FALSE),"")</f>
        <v>شيشه مات ماسك جوشكاري</v>
      </c>
      <c r="G3894" s="154" t="s">
        <v>2989</v>
      </c>
      <c r="H3894" s="155">
        <v>28531</v>
      </c>
      <c r="I3894" s="154" t="s">
        <v>1507</v>
      </c>
      <c r="J3894" s="154" t="s">
        <v>113</v>
      </c>
      <c r="K3894" s="156">
        <v>1</v>
      </c>
      <c r="L3894" s="154" t="s">
        <v>8</v>
      </c>
      <c r="M3894" s="154" t="s">
        <v>3298</v>
      </c>
      <c r="N3894" s="154" t="s">
        <v>710</v>
      </c>
      <c r="O3894" s="153">
        <v>8</v>
      </c>
      <c r="P3894" s="155">
        <v>0</v>
      </c>
      <c r="Q3894" s="10">
        <f t="shared" si="248"/>
        <v>8</v>
      </c>
    </row>
    <row r="3895" spans="2:17" ht="20.25" customHeight="1">
      <c r="B3895" s="10" t="str">
        <f t="shared" si="245"/>
        <v>دستكش ضد برش سبك706</v>
      </c>
      <c r="C3895" s="10" t="str">
        <f t="shared" si="246"/>
        <v>دستكش ضد برش سبك1402/11/26706</v>
      </c>
      <c r="D3895" s="10" t="str">
        <f>IFERROR(IF(تحویلی!$E$1="","",IF(NOSA!O3895=تحویلی!$E$1,تحویلی!$E$1&amp;COUNTIF(NOSA!$O$1:O3895,تحویلی!$E$1),"")),"")</f>
        <v/>
      </c>
      <c r="E3895" s="10" t="str">
        <f t="shared" si="247"/>
        <v>28539706</v>
      </c>
      <c r="F3895" s="10" t="str">
        <f>IFERROR(VLOOKUP(I3895,DATABASE!$N:$O,2,FALSE),"")</f>
        <v>دستكش ضد برش سبك</v>
      </c>
      <c r="G3895" s="154" t="s">
        <v>2989</v>
      </c>
      <c r="H3895" s="155">
        <v>28539</v>
      </c>
      <c r="I3895" s="154" t="s">
        <v>1442</v>
      </c>
      <c r="J3895" s="154" t="s">
        <v>22</v>
      </c>
      <c r="K3895" s="156">
        <v>1</v>
      </c>
      <c r="L3895" s="154" t="s">
        <v>3</v>
      </c>
      <c r="M3895" s="154" t="s">
        <v>40</v>
      </c>
      <c r="N3895" s="154" t="s">
        <v>1765</v>
      </c>
      <c r="O3895" s="153">
        <v>706</v>
      </c>
      <c r="P3895" s="155">
        <v>1</v>
      </c>
      <c r="Q3895" s="10">
        <f t="shared" si="248"/>
        <v>706</v>
      </c>
    </row>
    <row r="3896" spans="2:17" ht="20.25" customHeight="1">
      <c r="B3896" s="10" t="str">
        <f t="shared" si="245"/>
        <v>پوتين ايمني نسوز835</v>
      </c>
      <c r="C3896" s="10" t="str">
        <f t="shared" si="246"/>
        <v>پوتين ايمني نسوز1402/11/26835</v>
      </c>
      <c r="D3896" s="10" t="str">
        <f>IFERROR(IF(تحویلی!$E$1="","",IF(NOSA!O3896=تحویلی!$E$1,تحویلی!$E$1&amp;COUNTIF(NOSA!$O$1:O3896,تحویلی!$E$1),"")),"")</f>
        <v/>
      </c>
      <c r="E3896" s="10" t="str">
        <f t="shared" si="247"/>
        <v>28541835</v>
      </c>
      <c r="F3896" s="10" t="str">
        <f>IFERROR(VLOOKUP(I3896,DATABASE!$N:$O,2,FALSE),"")</f>
        <v>پوتين ايمني نسوز</v>
      </c>
      <c r="G3896" s="154" t="s">
        <v>2989</v>
      </c>
      <c r="H3896" s="155">
        <v>28541</v>
      </c>
      <c r="I3896" s="154" t="s">
        <v>1631</v>
      </c>
      <c r="J3896" s="154" t="s">
        <v>1632</v>
      </c>
      <c r="K3896" s="156">
        <v>1</v>
      </c>
      <c r="L3896" s="154" t="s">
        <v>3</v>
      </c>
      <c r="M3896" s="154" t="s">
        <v>47</v>
      </c>
      <c r="N3896" s="154" t="s">
        <v>2821</v>
      </c>
      <c r="O3896" s="153">
        <v>835</v>
      </c>
      <c r="P3896" s="155">
        <v>0</v>
      </c>
      <c r="Q3896" s="10">
        <f t="shared" si="248"/>
        <v>835</v>
      </c>
    </row>
    <row r="3897" spans="2:17" ht="20.25" customHeight="1">
      <c r="B3897" s="10" t="str">
        <f t="shared" si="245"/>
        <v>دستكش استاد كار652</v>
      </c>
      <c r="C3897" s="10" t="str">
        <f t="shared" si="246"/>
        <v>دستكش استاد كار1402/11/26652</v>
      </c>
      <c r="D3897" s="10" t="str">
        <f>IFERROR(IF(تحویلی!$E$1="","",IF(NOSA!O3897=تحویلی!$E$1,تحویلی!$E$1&amp;COUNTIF(NOSA!$O$1:O3897,تحویلی!$E$1),"")),"")</f>
        <v/>
      </c>
      <c r="E3897" s="10" t="str">
        <f t="shared" si="247"/>
        <v>28542652</v>
      </c>
      <c r="F3897" s="10" t="str">
        <f>IFERROR(VLOOKUP(I3897,DATABASE!$N:$O,2,FALSE),"")</f>
        <v>دستكش استاد كار</v>
      </c>
      <c r="G3897" s="154" t="s">
        <v>2989</v>
      </c>
      <c r="H3897" s="155">
        <v>28542</v>
      </c>
      <c r="I3897" s="154" t="s">
        <v>1543</v>
      </c>
      <c r="J3897" s="154" t="s">
        <v>255</v>
      </c>
      <c r="K3897" s="156">
        <v>1</v>
      </c>
      <c r="L3897" s="154" t="s">
        <v>3</v>
      </c>
      <c r="M3897" s="154" t="s">
        <v>202</v>
      </c>
      <c r="N3897" s="154" t="s">
        <v>3299</v>
      </c>
      <c r="O3897" s="153">
        <v>652</v>
      </c>
      <c r="P3897" s="155">
        <v>0</v>
      </c>
      <c r="Q3897" s="10">
        <f t="shared" si="248"/>
        <v>652</v>
      </c>
    </row>
    <row r="3898" spans="2:17" ht="20.25" customHeight="1">
      <c r="B3898" s="10" t="str">
        <f t="shared" si="245"/>
        <v>لباس كار كارشناسي233</v>
      </c>
      <c r="C3898" s="10" t="str">
        <f t="shared" si="246"/>
        <v>لباس كار كارشناسي1402/11/26233</v>
      </c>
      <c r="D3898" s="10" t="str">
        <f>IFERROR(IF(تحویلی!$E$1="","",IF(NOSA!O3898=تحویلی!$E$1,تحویلی!$E$1&amp;COUNTIF(NOSA!$O$1:O3898,تحویلی!$E$1),"")),"")</f>
        <v/>
      </c>
      <c r="E3898" s="10" t="str">
        <f t="shared" si="247"/>
        <v>28543233</v>
      </c>
      <c r="F3898" s="10" t="str">
        <f>IFERROR(VLOOKUP(I3898,DATABASE!$N:$O,2,FALSE),"")</f>
        <v>لباس كار كارشناسي</v>
      </c>
      <c r="G3898" s="154" t="s">
        <v>2989</v>
      </c>
      <c r="H3898" s="155">
        <v>28543</v>
      </c>
      <c r="I3898" s="154" t="s">
        <v>2347</v>
      </c>
      <c r="J3898" s="154" t="s">
        <v>2781</v>
      </c>
      <c r="K3898" s="156">
        <v>1</v>
      </c>
      <c r="L3898" s="154" t="s">
        <v>28</v>
      </c>
      <c r="M3898" s="154" t="s">
        <v>25</v>
      </c>
      <c r="N3898" s="154" t="s">
        <v>2782</v>
      </c>
      <c r="O3898" s="153">
        <v>233</v>
      </c>
      <c r="P3898" s="155">
        <v>0</v>
      </c>
      <c r="Q3898" s="10">
        <f t="shared" si="248"/>
        <v>233</v>
      </c>
    </row>
    <row r="3899" spans="2:17" ht="20.25" customHeight="1">
      <c r="B3899" s="10" t="str">
        <f t="shared" si="245"/>
        <v>دستكش ضد برش سبك70</v>
      </c>
      <c r="C3899" s="10" t="str">
        <f t="shared" si="246"/>
        <v>دستكش ضد برش سبك1402/11/2670</v>
      </c>
      <c r="D3899" s="10" t="str">
        <f>IFERROR(IF(تحویلی!$E$1="","",IF(NOSA!O3899=تحویلی!$E$1,تحویلی!$E$1&amp;COUNTIF(NOSA!$O$1:O3899,تحویلی!$E$1),"")),"")</f>
        <v/>
      </c>
      <c r="E3899" s="10" t="str">
        <f t="shared" si="247"/>
        <v>2855570</v>
      </c>
      <c r="F3899" s="10" t="str">
        <f>IFERROR(VLOOKUP(I3899,DATABASE!$N:$O,2,FALSE),"")</f>
        <v>دستكش ضد برش سبك</v>
      </c>
      <c r="G3899" s="3" t="s">
        <v>2989</v>
      </c>
      <c r="H3899" s="4">
        <v>28555</v>
      </c>
      <c r="I3899" s="3" t="s">
        <v>1442</v>
      </c>
      <c r="J3899" s="3" t="s">
        <v>22</v>
      </c>
      <c r="K3899" s="5">
        <v>1</v>
      </c>
      <c r="L3899" s="3" t="s">
        <v>3</v>
      </c>
      <c r="M3899" s="3" t="s">
        <v>9</v>
      </c>
      <c r="N3899" s="3" t="s">
        <v>723</v>
      </c>
      <c r="O3899" s="1">
        <v>70</v>
      </c>
      <c r="P3899" s="4">
        <v>0</v>
      </c>
      <c r="Q3899" s="10">
        <f t="shared" si="248"/>
        <v>70</v>
      </c>
    </row>
    <row r="3900" spans="2:17" ht="20.25" customHeight="1">
      <c r="B3900" s="10" t="str">
        <f t="shared" si="245"/>
        <v>دستكش كف مواد سبك840</v>
      </c>
      <c r="C3900" s="10" t="str">
        <f t="shared" si="246"/>
        <v>دستكش كف مواد سبك1402/11/26840</v>
      </c>
      <c r="D3900" s="10" t="str">
        <f>IFERROR(IF(تحویلی!$E$1="","",IF(NOSA!O3900=تحویلی!$E$1,تحویلی!$E$1&amp;COUNTIF(NOSA!$O$1:O3900,تحویلی!$E$1),"")),"")</f>
        <v/>
      </c>
      <c r="E3900" s="10" t="str">
        <f t="shared" si="247"/>
        <v>28557840</v>
      </c>
      <c r="F3900" s="10" t="str">
        <f>IFERROR(VLOOKUP(I3900,DATABASE!$N:$O,2,FALSE),"")</f>
        <v>دستكش كف مواد سبك</v>
      </c>
      <c r="G3900" s="3" t="s">
        <v>2989</v>
      </c>
      <c r="H3900" s="4">
        <v>28557</v>
      </c>
      <c r="I3900" s="3" t="s">
        <v>1456</v>
      </c>
      <c r="J3900" s="3" t="s">
        <v>2</v>
      </c>
      <c r="K3900" s="5">
        <v>1</v>
      </c>
      <c r="L3900" s="3" t="s">
        <v>3</v>
      </c>
      <c r="M3900" s="3" t="s">
        <v>47</v>
      </c>
      <c r="N3900" s="3" t="s">
        <v>3300</v>
      </c>
      <c r="O3900" s="1">
        <v>840</v>
      </c>
      <c r="P3900" s="4">
        <v>1</v>
      </c>
      <c r="Q3900" s="10">
        <f t="shared" si="248"/>
        <v>840</v>
      </c>
    </row>
    <row r="3901" spans="2:17" ht="20.25" customHeight="1">
      <c r="B3901" s="10" t="str">
        <f t="shared" ref="B3901:B3964" si="249">F3901&amp;Q3901</f>
        <v>لباس كار كارشناسي5</v>
      </c>
      <c r="C3901" s="10" t="str">
        <f t="shared" ref="C3901:C3964" si="250">F3901&amp;G3901&amp;O3901</f>
        <v>لباس كار كارشناسي1402/11/265</v>
      </c>
      <c r="D3901" s="10" t="str">
        <f>IFERROR(IF(تحویلی!$E$1="","",IF(NOSA!O3901=تحویلی!$E$1,تحویلی!$E$1&amp;COUNTIF(NOSA!$O$1:O3901,تحویلی!$E$1),"")),"")</f>
        <v/>
      </c>
      <c r="E3901" s="10" t="str">
        <f t="shared" ref="E3901:E3964" si="251">H3901&amp;O3901</f>
        <v>285595</v>
      </c>
      <c r="F3901" s="10" t="str">
        <f>IFERROR(VLOOKUP(I3901,DATABASE!$N:$O,2,FALSE),"")</f>
        <v>لباس كار كارشناسي</v>
      </c>
      <c r="G3901" s="3" t="s">
        <v>2989</v>
      </c>
      <c r="H3901" s="4">
        <v>28559</v>
      </c>
      <c r="I3901" s="3" t="s">
        <v>2347</v>
      </c>
      <c r="J3901" s="3" t="s">
        <v>2781</v>
      </c>
      <c r="K3901" s="5">
        <v>1</v>
      </c>
      <c r="L3901" s="3" t="s">
        <v>28</v>
      </c>
      <c r="M3901" s="3" t="s">
        <v>43</v>
      </c>
      <c r="N3901" s="3" t="s">
        <v>3214</v>
      </c>
      <c r="O3901" s="1">
        <v>5</v>
      </c>
      <c r="P3901" s="4">
        <v>0</v>
      </c>
      <c r="Q3901" s="10">
        <f t="shared" si="248"/>
        <v>5</v>
      </c>
    </row>
    <row r="3902" spans="2:17" ht="20.25" customHeight="1">
      <c r="B3902" s="10" t="str">
        <f t="shared" si="249"/>
        <v>لباس كار كارشناسي709</v>
      </c>
      <c r="C3902" s="10" t="str">
        <f t="shared" si="250"/>
        <v>لباس كار كارشناسي1402/11/26709</v>
      </c>
      <c r="D3902" s="10" t="str">
        <f>IFERROR(IF(تحویلی!$E$1="","",IF(NOSA!O3902=تحویلی!$E$1,تحویلی!$E$1&amp;COUNTIF(NOSA!$O$1:O3902,تحویلی!$E$1),"")),"")</f>
        <v/>
      </c>
      <c r="E3902" s="10" t="str">
        <f t="shared" si="251"/>
        <v>28566709</v>
      </c>
      <c r="F3902" s="10" t="str">
        <f>IFERROR(VLOOKUP(I3902,DATABASE!$N:$O,2,FALSE),"")</f>
        <v>لباس كار كارشناسي</v>
      </c>
      <c r="G3902" s="3" t="s">
        <v>2989</v>
      </c>
      <c r="H3902" s="4">
        <v>28566</v>
      </c>
      <c r="I3902" s="3" t="s">
        <v>1754</v>
      </c>
      <c r="J3902" s="3" t="s">
        <v>1755</v>
      </c>
      <c r="K3902" s="5">
        <v>1</v>
      </c>
      <c r="L3902" s="3" t="s">
        <v>28</v>
      </c>
      <c r="M3902" s="3" t="s">
        <v>40</v>
      </c>
      <c r="N3902" s="3" t="s">
        <v>3221</v>
      </c>
      <c r="O3902" s="1">
        <v>709</v>
      </c>
      <c r="P3902" s="4">
        <v>1</v>
      </c>
      <c r="Q3902" s="10">
        <f t="shared" si="248"/>
        <v>709</v>
      </c>
    </row>
    <row r="3903" spans="2:17" ht="20.25" customHeight="1">
      <c r="B3903" s="10" t="str">
        <f t="shared" si="249"/>
        <v>پيراهن فرم انتظامات277</v>
      </c>
      <c r="C3903" s="10" t="str">
        <f t="shared" si="250"/>
        <v>پيراهن فرم انتظامات1402/11/26277</v>
      </c>
      <c r="D3903" s="10" t="str">
        <f>IFERROR(IF(تحویلی!$E$1="","",IF(NOSA!O3903=تحویلی!$E$1,تحویلی!$E$1&amp;COUNTIF(NOSA!$O$1:O3903,تحویلی!$E$1),"")),"")</f>
        <v/>
      </c>
      <c r="E3903" s="10" t="str">
        <f t="shared" si="251"/>
        <v>28567277</v>
      </c>
      <c r="F3903" s="10" t="str">
        <f>IFERROR(VLOOKUP(I3903,DATABASE!$N:$O,2,FALSE),"")</f>
        <v>پيراهن فرم انتظامات</v>
      </c>
      <c r="G3903" s="3" t="s">
        <v>2989</v>
      </c>
      <c r="H3903" s="4">
        <v>28567</v>
      </c>
      <c r="I3903" s="3" t="s">
        <v>2296</v>
      </c>
      <c r="J3903" s="3" t="s">
        <v>3301</v>
      </c>
      <c r="K3903" s="5">
        <v>1</v>
      </c>
      <c r="L3903" s="3" t="s">
        <v>28</v>
      </c>
      <c r="M3903" s="3" t="s">
        <v>47</v>
      </c>
      <c r="N3903" s="3" t="s">
        <v>525</v>
      </c>
      <c r="O3903" s="1">
        <v>277</v>
      </c>
      <c r="P3903" s="4">
        <v>0</v>
      </c>
      <c r="Q3903" s="10">
        <f t="shared" si="248"/>
        <v>277</v>
      </c>
    </row>
    <row r="3904" spans="2:17" ht="20.25" customHeight="1">
      <c r="B3904" s="10" t="str">
        <f t="shared" si="249"/>
        <v>پيراهن فرم انتظامات8</v>
      </c>
      <c r="C3904" s="10" t="str">
        <f t="shared" si="250"/>
        <v>پيراهن فرم انتظامات1402/11/268</v>
      </c>
      <c r="D3904" s="10" t="str">
        <f>IFERROR(IF(تحویلی!$E$1="","",IF(NOSA!O3904=تحویلی!$E$1,تحویلی!$E$1&amp;COUNTIF(NOSA!$O$1:O3904,تحویلی!$E$1),"")),"")</f>
        <v/>
      </c>
      <c r="E3904" s="10" t="str">
        <f t="shared" si="251"/>
        <v>285698</v>
      </c>
      <c r="F3904" s="10" t="str">
        <f>IFERROR(VLOOKUP(I3904,DATABASE!$N:$O,2,FALSE),"")</f>
        <v>پيراهن فرم انتظامات</v>
      </c>
      <c r="G3904" s="3" t="s">
        <v>2989</v>
      </c>
      <c r="H3904" s="4">
        <v>28569</v>
      </c>
      <c r="I3904" s="3" t="s">
        <v>2296</v>
      </c>
      <c r="J3904" s="3" t="s">
        <v>3301</v>
      </c>
      <c r="K3904" s="5">
        <v>1</v>
      </c>
      <c r="L3904" s="3" t="s">
        <v>28</v>
      </c>
      <c r="M3904" s="3" t="s">
        <v>47</v>
      </c>
      <c r="N3904" s="3" t="s">
        <v>710</v>
      </c>
      <c r="O3904" s="1">
        <v>8</v>
      </c>
      <c r="P3904" s="4">
        <v>0</v>
      </c>
      <c r="Q3904" s="10">
        <f t="shared" si="248"/>
        <v>8</v>
      </c>
    </row>
    <row r="3905" spans="2:17" ht="20.25" customHeight="1">
      <c r="B3905" s="10" t="str">
        <f t="shared" si="249"/>
        <v>ماسك نيم صورت دو فيلتره (3M)163</v>
      </c>
      <c r="C3905" s="10" t="str">
        <f t="shared" si="250"/>
        <v>ماسك نيم صورت دو فيلتره (3M)1402/11/26163</v>
      </c>
      <c r="D3905" s="10" t="str">
        <f>IFERROR(IF(تحویلی!$E$1="","",IF(NOSA!O3905=تحویلی!$E$1,تحویلی!$E$1&amp;COUNTIF(NOSA!$O$1:O3905,تحویلی!$E$1),"")),"")</f>
        <v/>
      </c>
      <c r="E3905" s="10" t="str">
        <f t="shared" si="251"/>
        <v>28572163</v>
      </c>
      <c r="F3905" s="10" t="str">
        <f>IFERROR(VLOOKUP(I3905,DATABASE!$N:$O,2,FALSE),"")</f>
        <v>ماسك نيم صورت دو فيلتره (3M)</v>
      </c>
      <c r="G3905" s="3" t="s">
        <v>2989</v>
      </c>
      <c r="H3905" s="4">
        <v>28572</v>
      </c>
      <c r="I3905" s="3" t="s">
        <v>1503</v>
      </c>
      <c r="J3905" s="3" t="s">
        <v>151</v>
      </c>
      <c r="K3905" s="5">
        <v>1</v>
      </c>
      <c r="L3905" s="3" t="s">
        <v>8</v>
      </c>
      <c r="M3905" s="3" t="s">
        <v>9</v>
      </c>
      <c r="N3905" s="3" t="s">
        <v>324</v>
      </c>
      <c r="O3905" s="1">
        <v>163</v>
      </c>
      <c r="P3905" s="4">
        <v>0</v>
      </c>
      <c r="Q3905" s="10">
        <f t="shared" si="248"/>
        <v>163</v>
      </c>
    </row>
    <row r="3906" spans="2:17" ht="20.25" customHeight="1">
      <c r="B3906" s="10" t="str">
        <f t="shared" si="249"/>
        <v>فيلتر ماسك نيم صورت (3M) مدل 2091163</v>
      </c>
      <c r="C3906" s="10" t="str">
        <f t="shared" si="250"/>
        <v>فيلتر ماسك نيم صورت (3M) مدل 20911402/11/26163</v>
      </c>
      <c r="D3906" s="10" t="str">
        <f>IFERROR(IF(تحویلی!$E$1="","",IF(NOSA!O3906=تحویلی!$E$1,تحویلی!$E$1&amp;COUNTIF(NOSA!$O$1:O3906,تحویلی!$E$1),"")),"")</f>
        <v/>
      </c>
      <c r="E3906" s="10" t="str">
        <f t="shared" si="251"/>
        <v>28572163</v>
      </c>
      <c r="F3906" s="10" t="str">
        <f>IFERROR(VLOOKUP(I3906,DATABASE!$N:$O,2,FALSE),"")</f>
        <v>فيلتر ماسك نيم صورت (3M) مدل 2091</v>
      </c>
      <c r="G3906" s="3" t="s">
        <v>2989</v>
      </c>
      <c r="H3906" s="4">
        <v>28572</v>
      </c>
      <c r="I3906" s="3" t="s">
        <v>1475</v>
      </c>
      <c r="J3906" s="3" t="s">
        <v>53</v>
      </c>
      <c r="K3906" s="5">
        <v>1</v>
      </c>
      <c r="L3906" s="3" t="s">
        <v>8</v>
      </c>
      <c r="M3906" s="3" t="s">
        <v>9</v>
      </c>
      <c r="N3906" s="3" t="s">
        <v>324</v>
      </c>
      <c r="O3906" s="1">
        <v>163</v>
      </c>
      <c r="P3906" s="4">
        <v>0</v>
      </c>
      <c r="Q3906" s="10">
        <f t="shared" si="248"/>
        <v>163</v>
      </c>
    </row>
    <row r="3907" spans="2:17" ht="20.25" customHeight="1">
      <c r="B3907" s="10" t="str">
        <f t="shared" si="249"/>
        <v>پوتين ايمني نسوز723</v>
      </c>
      <c r="C3907" s="10" t="str">
        <f t="shared" si="250"/>
        <v>پوتين ايمني نسوز1402/11/26723</v>
      </c>
      <c r="D3907" s="10" t="str">
        <f>IFERROR(IF(تحویلی!$E$1="","",IF(NOSA!O3907=تحویلی!$E$1,تحویلی!$E$1&amp;COUNTIF(NOSA!$O$1:O3907,تحویلی!$E$1),"")),"")</f>
        <v/>
      </c>
      <c r="E3907" s="10" t="str">
        <f t="shared" si="251"/>
        <v>28573723</v>
      </c>
      <c r="F3907" s="10" t="str">
        <f>IFERROR(VLOOKUP(I3907,DATABASE!$N:$O,2,FALSE),"")</f>
        <v>پوتين ايمني نسوز</v>
      </c>
      <c r="G3907" s="3" t="s">
        <v>2989</v>
      </c>
      <c r="H3907" s="4">
        <v>28573</v>
      </c>
      <c r="I3907" s="3" t="s">
        <v>1528</v>
      </c>
      <c r="J3907" s="3" t="s">
        <v>1654</v>
      </c>
      <c r="K3907" s="5">
        <v>1</v>
      </c>
      <c r="L3907" s="3" t="s">
        <v>3</v>
      </c>
      <c r="M3907" s="3" t="s">
        <v>9</v>
      </c>
      <c r="N3907" s="3" t="s">
        <v>3285</v>
      </c>
      <c r="O3907" s="1">
        <v>723</v>
      </c>
      <c r="P3907" s="4">
        <v>1</v>
      </c>
      <c r="Q3907" s="10">
        <f t="shared" si="248"/>
        <v>723</v>
      </c>
    </row>
    <row r="3908" spans="2:17" ht="20.25" customHeight="1">
      <c r="B3908" s="10" t="str">
        <f t="shared" si="249"/>
        <v>ماسك نيم صورت دو فيلتره (3M)723</v>
      </c>
      <c r="C3908" s="10" t="str">
        <f t="shared" si="250"/>
        <v>ماسك نيم صورت دو فيلتره (3M)1402/11/26723</v>
      </c>
      <c r="D3908" s="10" t="str">
        <f>IFERROR(IF(تحویلی!$E$1="","",IF(NOSA!O3908=تحویلی!$E$1,تحویلی!$E$1&amp;COUNTIF(NOSA!$O$1:O3908,تحویلی!$E$1),"")),"")</f>
        <v/>
      </c>
      <c r="E3908" s="10" t="str">
        <f t="shared" si="251"/>
        <v>28573723</v>
      </c>
      <c r="F3908" s="10" t="str">
        <f>IFERROR(VLOOKUP(I3908,DATABASE!$N:$O,2,FALSE),"")</f>
        <v>ماسك نيم صورت دو فيلتره (3M)</v>
      </c>
      <c r="G3908" s="3" t="s">
        <v>2989</v>
      </c>
      <c r="H3908" s="4">
        <v>28573</v>
      </c>
      <c r="I3908" s="3" t="s">
        <v>1503</v>
      </c>
      <c r="J3908" s="3" t="s">
        <v>151</v>
      </c>
      <c r="K3908" s="5">
        <v>1</v>
      </c>
      <c r="L3908" s="3" t="s">
        <v>8</v>
      </c>
      <c r="M3908" s="3" t="s">
        <v>9</v>
      </c>
      <c r="N3908" s="3" t="s">
        <v>3285</v>
      </c>
      <c r="O3908" s="1">
        <v>723</v>
      </c>
      <c r="P3908" s="4">
        <v>0</v>
      </c>
      <c r="Q3908" s="10">
        <f t="shared" si="248"/>
        <v>723</v>
      </c>
    </row>
    <row r="3909" spans="2:17" ht="20.25" customHeight="1">
      <c r="B3909" s="10" t="str">
        <f t="shared" si="249"/>
        <v>لباس كار ديرسوز(بلوز و شلوار)723</v>
      </c>
      <c r="C3909" s="10" t="str">
        <f t="shared" si="250"/>
        <v>لباس كار ديرسوز(بلوز و شلوار)1402/11/26723</v>
      </c>
      <c r="D3909" s="10" t="str">
        <f>IFERROR(IF(تحویلی!$E$1="","",IF(NOSA!O3909=تحویلی!$E$1,تحویلی!$E$1&amp;COUNTIF(NOSA!$O$1:O3909,تحویلی!$E$1),"")),"")</f>
        <v/>
      </c>
      <c r="E3909" s="10" t="str">
        <f t="shared" si="251"/>
        <v>28573723</v>
      </c>
      <c r="F3909" s="10" t="str">
        <f>IFERROR(VLOOKUP(I3909,DATABASE!$N:$O,2,FALSE),"")</f>
        <v>لباس كار ديرسوز(بلوز و شلوار)</v>
      </c>
      <c r="G3909" s="3" t="s">
        <v>2989</v>
      </c>
      <c r="H3909" s="4">
        <v>28573</v>
      </c>
      <c r="I3909" s="3" t="s">
        <v>1619</v>
      </c>
      <c r="J3909" s="3" t="s">
        <v>1620</v>
      </c>
      <c r="K3909" s="5">
        <v>1</v>
      </c>
      <c r="L3909" s="3" t="s">
        <v>28</v>
      </c>
      <c r="M3909" s="3" t="s">
        <v>9</v>
      </c>
      <c r="N3909" s="3" t="s">
        <v>3285</v>
      </c>
      <c r="O3909" s="1">
        <v>723</v>
      </c>
      <c r="P3909" s="4">
        <v>0</v>
      </c>
      <c r="Q3909" s="10">
        <f t="shared" si="248"/>
        <v>723</v>
      </c>
    </row>
    <row r="3910" spans="2:17" ht="20.25" customHeight="1">
      <c r="B3910" s="10" t="str">
        <f t="shared" si="249"/>
        <v>لباس كار نسوز(بلوز و شلوار)834</v>
      </c>
      <c r="C3910" s="10" t="str">
        <f t="shared" si="250"/>
        <v>لباس كار نسوز(بلوز و شلوار)1402/11/26834</v>
      </c>
      <c r="D3910" s="10" t="str">
        <f>IFERROR(IF(تحویلی!$E$1="","",IF(NOSA!O3910=تحویلی!$E$1,تحویلی!$E$1&amp;COUNTIF(NOSA!$O$1:O3910,تحویلی!$E$1),"")),"")</f>
        <v/>
      </c>
      <c r="E3910" s="10" t="str">
        <f t="shared" si="251"/>
        <v>28574834</v>
      </c>
      <c r="F3910" s="10" t="str">
        <f>IFERROR(VLOOKUP(I3910,DATABASE!$N:$O,2,FALSE),"")</f>
        <v>لباس كار نسوز(بلوز و شلوار)</v>
      </c>
      <c r="G3910" s="3" t="s">
        <v>2989</v>
      </c>
      <c r="H3910" s="4">
        <v>28574</v>
      </c>
      <c r="I3910" s="3" t="s">
        <v>1751</v>
      </c>
      <c r="J3910" s="3" t="s">
        <v>1752</v>
      </c>
      <c r="K3910" s="5">
        <v>1</v>
      </c>
      <c r="L3910" s="3" t="s">
        <v>28</v>
      </c>
      <c r="M3910" s="3" t="s">
        <v>19</v>
      </c>
      <c r="N3910" s="3" t="s">
        <v>3283</v>
      </c>
      <c r="O3910" s="1">
        <v>834</v>
      </c>
      <c r="P3910" s="4">
        <v>1</v>
      </c>
      <c r="Q3910" s="10">
        <f t="shared" si="248"/>
        <v>834</v>
      </c>
    </row>
    <row r="3911" spans="2:17" ht="20.25" customHeight="1">
      <c r="B3911" s="10" t="str">
        <f t="shared" si="249"/>
        <v>كمربند برزنتي نواري834</v>
      </c>
      <c r="C3911" s="10" t="str">
        <f t="shared" si="250"/>
        <v>كمربند برزنتي نواري1402/11/26834</v>
      </c>
      <c r="D3911" s="10" t="str">
        <f>IFERROR(IF(تحویلی!$E$1="","",IF(NOSA!O3911=تحویلی!$E$1,تحویلی!$E$1&amp;COUNTIF(NOSA!$O$1:O3911,تحویلی!$E$1),"")),"")</f>
        <v/>
      </c>
      <c r="E3911" s="10" t="str">
        <f t="shared" si="251"/>
        <v>28574834</v>
      </c>
      <c r="F3911" s="10" t="str">
        <f>IFERROR(VLOOKUP(I3911,DATABASE!$N:$O,2,FALSE),"")</f>
        <v>كمربند برزنتي نواري</v>
      </c>
      <c r="G3911" s="3" t="s">
        <v>2989</v>
      </c>
      <c r="H3911" s="4">
        <v>28574</v>
      </c>
      <c r="I3911" s="3" t="s">
        <v>1441</v>
      </c>
      <c r="J3911" s="3" t="s">
        <v>95</v>
      </c>
      <c r="K3911" s="5">
        <v>1</v>
      </c>
      <c r="L3911" s="3" t="s">
        <v>96</v>
      </c>
      <c r="M3911" s="3" t="s">
        <v>19</v>
      </c>
      <c r="N3911" s="3" t="s">
        <v>3283</v>
      </c>
      <c r="O3911" s="1">
        <v>834</v>
      </c>
      <c r="P3911" s="4">
        <v>1</v>
      </c>
      <c r="Q3911" s="10">
        <f t="shared" si="248"/>
        <v>834</v>
      </c>
    </row>
    <row r="3912" spans="2:17" ht="20.25" customHeight="1">
      <c r="B3912" s="10" t="str">
        <f t="shared" si="249"/>
        <v>دستكش ضد برش سبك641</v>
      </c>
      <c r="C3912" s="10" t="str">
        <f t="shared" si="250"/>
        <v>دستكش ضد برش سبك1402/11/27641</v>
      </c>
      <c r="D3912" s="10" t="str">
        <f>IFERROR(IF(تحویلی!$E$1="","",IF(NOSA!O3912=تحویلی!$E$1,تحویلی!$E$1&amp;COUNTIF(NOSA!$O$1:O3912,تحویلی!$E$1),"")),"")</f>
        <v/>
      </c>
      <c r="E3912" s="10" t="str">
        <f t="shared" si="251"/>
        <v>28581641</v>
      </c>
      <c r="F3912" s="10" t="str">
        <f>IFERROR(VLOOKUP(I3912,DATABASE!$N:$O,2,FALSE),"")</f>
        <v>دستكش ضد برش سبك</v>
      </c>
      <c r="G3912" s="3" t="s">
        <v>2990</v>
      </c>
      <c r="H3912" s="4">
        <v>28581</v>
      </c>
      <c r="I3912" s="3" t="s">
        <v>1442</v>
      </c>
      <c r="J3912" s="3" t="s">
        <v>22</v>
      </c>
      <c r="K3912" s="5">
        <v>1</v>
      </c>
      <c r="L3912" s="3" t="s">
        <v>3</v>
      </c>
      <c r="M3912" s="3" t="s">
        <v>47</v>
      </c>
      <c r="N3912" s="3" t="s">
        <v>2689</v>
      </c>
      <c r="O3912" s="1">
        <v>641</v>
      </c>
      <c r="P3912" s="4">
        <v>1</v>
      </c>
      <c r="Q3912" s="10">
        <f t="shared" si="248"/>
        <v>641</v>
      </c>
    </row>
    <row r="3913" spans="2:17" ht="20.25" customHeight="1">
      <c r="B3913" s="10" t="str">
        <f t="shared" si="249"/>
        <v>لباس كار(بلوز و شلوار)785</v>
      </c>
      <c r="C3913" s="10" t="str">
        <f t="shared" si="250"/>
        <v>لباس كار(بلوز و شلوار)1402/11/27785</v>
      </c>
      <c r="D3913" s="10" t="str">
        <f>IFERROR(IF(تحویلی!$E$1="","",IF(NOSA!O3913=تحویلی!$E$1,تحویلی!$E$1&amp;COUNTIF(NOSA!$O$1:O3913,تحویلی!$E$1),"")),"")</f>
        <v/>
      </c>
      <c r="E3913" s="10" t="str">
        <f t="shared" si="251"/>
        <v>28593785</v>
      </c>
      <c r="F3913" s="10" t="str">
        <f>IFERROR(VLOOKUP(I3913,DATABASE!$N:$O,2,FALSE),"")</f>
        <v>لباس كار(بلوز و شلوار)</v>
      </c>
      <c r="G3913" s="3" t="s">
        <v>2990</v>
      </c>
      <c r="H3913" s="4">
        <v>28593</v>
      </c>
      <c r="I3913" s="3" t="s">
        <v>1493</v>
      </c>
      <c r="J3913" s="3" t="s">
        <v>3302</v>
      </c>
      <c r="K3913" s="5">
        <v>1</v>
      </c>
      <c r="L3913" s="3" t="s">
        <v>28</v>
      </c>
      <c r="M3913" s="3" t="s">
        <v>19</v>
      </c>
      <c r="N3913" s="3" t="s">
        <v>3303</v>
      </c>
      <c r="O3913" s="1">
        <v>785</v>
      </c>
      <c r="P3913" s="4">
        <v>0</v>
      </c>
      <c r="Q3913" s="10">
        <f t="shared" si="248"/>
        <v>785</v>
      </c>
    </row>
    <row r="3914" spans="2:17" ht="20.25" customHeight="1">
      <c r="B3914" s="10" t="str">
        <f t="shared" si="249"/>
        <v>لباس كار كارشناسي471</v>
      </c>
      <c r="C3914" s="10" t="str">
        <f t="shared" si="250"/>
        <v>لباس كار كارشناسي1402/11/27471</v>
      </c>
      <c r="D3914" s="10" t="str">
        <f>IFERROR(IF(تحویلی!$E$1="","",IF(NOSA!O3914=تحویلی!$E$1,تحویلی!$E$1&amp;COUNTIF(NOSA!$O$1:O3914,تحویلی!$E$1),"")),"")</f>
        <v/>
      </c>
      <c r="E3914" s="10" t="str">
        <f t="shared" si="251"/>
        <v>28600471</v>
      </c>
      <c r="F3914" s="10" t="str">
        <f>IFERROR(VLOOKUP(I3914,DATABASE!$N:$O,2,FALSE),"")</f>
        <v>لباس كار كارشناسي</v>
      </c>
      <c r="G3914" s="3" t="s">
        <v>2990</v>
      </c>
      <c r="H3914" s="4">
        <v>28600</v>
      </c>
      <c r="I3914" s="3" t="s">
        <v>2346</v>
      </c>
      <c r="J3914" s="3" t="s">
        <v>3296</v>
      </c>
      <c r="K3914" s="5">
        <v>1</v>
      </c>
      <c r="L3914" s="3" t="s">
        <v>28</v>
      </c>
      <c r="M3914" s="3" t="s">
        <v>43</v>
      </c>
      <c r="N3914" s="3" t="s">
        <v>274</v>
      </c>
      <c r="O3914" s="1">
        <v>471</v>
      </c>
      <c r="P3914" s="4">
        <v>0</v>
      </c>
      <c r="Q3914" s="10">
        <f t="shared" si="248"/>
        <v>471</v>
      </c>
    </row>
    <row r="3915" spans="2:17" ht="20.25" customHeight="1">
      <c r="B3915" s="10" t="str">
        <f t="shared" si="249"/>
        <v>لباس كار كارشناسي789</v>
      </c>
      <c r="C3915" s="10" t="str">
        <f t="shared" si="250"/>
        <v>لباس كار كارشناسي1402/11/27789</v>
      </c>
      <c r="D3915" s="10" t="str">
        <f>IFERROR(IF(تحویلی!$E$1="","",IF(NOSA!O3915=تحویلی!$E$1,تحویلی!$E$1&amp;COUNTIF(NOSA!$O$1:O3915,تحویلی!$E$1),"")),"")</f>
        <v/>
      </c>
      <c r="E3915" s="10" t="str">
        <f t="shared" si="251"/>
        <v>28600789</v>
      </c>
      <c r="F3915" s="10" t="str">
        <f>IFERROR(VLOOKUP(I3915,DATABASE!$N:$O,2,FALSE),"")</f>
        <v>لباس كار كارشناسي</v>
      </c>
      <c r="G3915" s="3" t="s">
        <v>2990</v>
      </c>
      <c r="H3915" s="4">
        <v>28600</v>
      </c>
      <c r="I3915" s="3" t="s">
        <v>2346</v>
      </c>
      <c r="J3915" s="3" t="s">
        <v>3296</v>
      </c>
      <c r="K3915" s="5">
        <v>1</v>
      </c>
      <c r="L3915" s="3" t="s">
        <v>28</v>
      </c>
      <c r="M3915" s="3" t="s">
        <v>43</v>
      </c>
      <c r="N3915" s="3" t="s">
        <v>3304</v>
      </c>
      <c r="O3915" s="1">
        <v>789</v>
      </c>
      <c r="P3915" s="4">
        <v>0</v>
      </c>
      <c r="Q3915" s="10">
        <f t="shared" si="248"/>
        <v>789</v>
      </c>
    </row>
    <row r="3916" spans="2:17" ht="20.25" customHeight="1">
      <c r="B3916" s="10" t="str">
        <f t="shared" si="249"/>
        <v>285</v>
      </c>
      <c r="C3916" s="10" t="str">
        <f t="shared" si="250"/>
        <v>1402/11/27285</v>
      </c>
      <c r="D3916" s="10" t="str">
        <f>IFERROR(IF(تحویلی!$E$1="","",IF(NOSA!O3916=تحویلی!$E$1,تحویلی!$E$1&amp;COUNTIF(NOSA!$O$1:O3916,تحویلی!$E$1),"")),"")</f>
        <v/>
      </c>
      <c r="E3916" s="10" t="str">
        <f t="shared" si="251"/>
        <v>28602285</v>
      </c>
      <c r="F3916" s="10" t="str">
        <f>IFERROR(VLOOKUP(I3916,DATABASE!$N:$O,2,FALSE),"")</f>
        <v/>
      </c>
      <c r="G3916" s="3" t="s">
        <v>2990</v>
      </c>
      <c r="H3916" s="4">
        <v>28602</v>
      </c>
      <c r="I3916" s="3" t="s">
        <v>2785</v>
      </c>
      <c r="J3916" s="3" t="s">
        <v>2786</v>
      </c>
      <c r="K3916" s="5">
        <v>1</v>
      </c>
      <c r="L3916" s="3" t="s">
        <v>8</v>
      </c>
      <c r="M3916" s="3" t="s">
        <v>4</v>
      </c>
      <c r="N3916" s="3" t="s">
        <v>3305</v>
      </c>
      <c r="O3916" s="1">
        <v>285</v>
      </c>
      <c r="P3916" s="4">
        <v>0</v>
      </c>
      <c r="Q3916" s="10">
        <f t="shared" si="248"/>
        <v>285</v>
      </c>
    </row>
    <row r="3917" spans="2:17" ht="20.25" customHeight="1">
      <c r="B3917" s="10" t="str">
        <f t="shared" si="249"/>
        <v>شلوار فرم انتظامات613</v>
      </c>
      <c r="C3917" s="10" t="str">
        <f t="shared" si="250"/>
        <v>شلوار فرم انتظامات1402/11/27613</v>
      </c>
      <c r="D3917" s="10" t="str">
        <f>IFERROR(IF(تحویلی!$E$1="","",IF(NOSA!O3917=تحویلی!$E$1,تحویلی!$E$1&amp;COUNTIF(NOSA!$O$1:O3917,تحویلی!$E$1),"")),"")</f>
        <v/>
      </c>
      <c r="E3917" s="10" t="str">
        <f t="shared" si="251"/>
        <v>28604613</v>
      </c>
      <c r="F3917" s="10" t="str">
        <f>IFERROR(VLOOKUP(I3917,DATABASE!$N:$O,2,FALSE),"")</f>
        <v>شلوار فرم انتظامات</v>
      </c>
      <c r="G3917" s="3" t="s">
        <v>2990</v>
      </c>
      <c r="H3917" s="4">
        <v>28604</v>
      </c>
      <c r="I3917" s="3" t="s">
        <v>2298</v>
      </c>
      <c r="J3917" s="3" t="s">
        <v>2851</v>
      </c>
      <c r="K3917" s="5">
        <v>1</v>
      </c>
      <c r="L3917" s="3" t="s">
        <v>28</v>
      </c>
      <c r="M3917" s="3" t="s">
        <v>19</v>
      </c>
      <c r="N3917" s="3" t="s">
        <v>20</v>
      </c>
      <c r="O3917" s="1">
        <v>613</v>
      </c>
      <c r="P3917" s="4">
        <v>0</v>
      </c>
      <c r="Q3917" s="10">
        <f t="shared" si="248"/>
        <v>613</v>
      </c>
    </row>
    <row r="3918" spans="2:17" ht="20.25" customHeight="1">
      <c r="B3918" s="10" t="str">
        <f t="shared" si="249"/>
        <v>لباس كار نسوز(بلوز و شلوار)842</v>
      </c>
      <c r="C3918" s="10" t="str">
        <f t="shared" si="250"/>
        <v>لباس كار نسوز(بلوز و شلوار)1402/11/27842</v>
      </c>
      <c r="D3918" s="10" t="str">
        <f>IFERROR(IF(تحویلی!$E$1="","",IF(NOSA!O3918=تحویلی!$E$1,تحویلی!$E$1&amp;COUNTIF(NOSA!$O$1:O3918,تحویلی!$E$1),"")),"")</f>
        <v/>
      </c>
      <c r="E3918" s="10" t="str">
        <f t="shared" si="251"/>
        <v>28605842</v>
      </c>
      <c r="F3918" s="10" t="str">
        <f>IFERROR(VLOOKUP(I3918,DATABASE!$N:$O,2,FALSE),"")</f>
        <v>لباس كار نسوز(بلوز و شلوار)</v>
      </c>
      <c r="G3918" s="3" t="s">
        <v>2990</v>
      </c>
      <c r="H3918" s="4">
        <v>28605</v>
      </c>
      <c r="I3918" s="3" t="s">
        <v>1740</v>
      </c>
      <c r="J3918" s="3" t="s">
        <v>1741</v>
      </c>
      <c r="K3918" s="5">
        <v>1</v>
      </c>
      <c r="L3918" s="3" t="s">
        <v>28</v>
      </c>
      <c r="M3918" s="3" t="s">
        <v>4</v>
      </c>
      <c r="N3918" s="3" t="s">
        <v>2685</v>
      </c>
      <c r="O3918" s="1">
        <v>842</v>
      </c>
      <c r="P3918" s="4">
        <v>1</v>
      </c>
      <c r="Q3918" s="10">
        <f t="shared" si="248"/>
        <v>842</v>
      </c>
    </row>
    <row r="3919" spans="2:17" ht="20.25" customHeight="1">
      <c r="B3919" s="10" t="str">
        <f t="shared" si="249"/>
        <v>دستكش ضد برش سبك842</v>
      </c>
      <c r="C3919" s="10" t="str">
        <f t="shared" si="250"/>
        <v>دستكش ضد برش سبك1402/11/27842</v>
      </c>
      <c r="D3919" s="10" t="str">
        <f>IFERROR(IF(تحویلی!$E$1="","",IF(NOSA!O3919=تحویلی!$E$1,تحویلی!$E$1&amp;COUNTIF(NOSA!$O$1:O3919,تحویلی!$E$1),"")),"")</f>
        <v/>
      </c>
      <c r="E3919" s="10" t="str">
        <f t="shared" si="251"/>
        <v>28605842</v>
      </c>
      <c r="F3919" s="10" t="str">
        <f>IFERROR(VLOOKUP(I3919,DATABASE!$N:$O,2,FALSE),"")</f>
        <v>دستكش ضد برش سبك</v>
      </c>
      <c r="G3919" s="3" t="s">
        <v>2990</v>
      </c>
      <c r="H3919" s="4">
        <v>28605</v>
      </c>
      <c r="I3919" s="3" t="s">
        <v>1442</v>
      </c>
      <c r="J3919" s="3" t="s">
        <v>22</v>
      </c>
      <c r="K3919" s="5">
        <v>1</v>
      </c>
      <c r="L3919" s="3" t="s">
        <v>3</v>
      </c>
      <c r="M3919" s="3" t="s">
        <v>4</v>
      </c>
      <c r="N3919" s="3" t="s">
        <v>2685</v>
      </c>
      <c r="O3919" s="1">
        <v>842</v>
      </c>
      <c r="P3919" s="4">
        <v>1</v>
      </c>
      <c r="Q3919" s="10">
        <f t="shared" si="248"/>
        <v>842</v>
      </c>
    </row>
    <row r="3920" spans="2:17" ht="20.25" customHeight="1">
      <c r="B3920" s="10" t="str">
        <f t="shared" si="249"/>
        <v>لباس كار كارشناسي702</v>
      </c>
      <c r="C3920" s="10" t="str">
        <f t="shared" si="250"/>
        <v>لباس كار كارشناسي1402/11/27702</v>
      </c>
      <c r="D3920" s="10" t="str">
        <f>IFERROR(IF(تحویلی!$E$1="","",IF(NOSA!O3920=تحویلی!$E$1,تحویلی!$E$1&amp;COUNTIF(NOSA!$O$1:O3920,تحویلی!$E$1),"")),"")</f>
        <v/>
      </c>
      <c r="E3920" s="10" t="str">
        <f t="shared" si="251"/>
        <v>28607702</v>
      </c>
      <c r="F3920" s="10" t="str">
        <f>IFERROR(VLOOKUP(I3920,DATABASE!$N:$O,2,FALSE),"")</f>
        <v>لباس كار كارشناسي</v>
      </c>
      <c r="G3920" s="3" t="s">
        <v>2990</v>
      </c>
      <c r="H3920" s="4">
        <v>28607</v>
      </c>
      <c r="I3920" s="3" t="s">
        <v>2347</v>
      </c>
      <c r="J3920" s="3" t="s">
        <v>2781</v>
      </c>
      <c r="K3920" s="5">
        <v>1</v>
      </c>
      <c r="L3920" s="3" t="s">
        <v>28</v>
      </c>
      <c r="M3920" s="3" t="s">
        <v>40</v>
      </c>
      <c r="N3920" s="3" t="s">
        <v>170</v>
      </c>
      <c r="O3920" s="1">
        <v>702</v>
      </c>
      <c r="P3920" s="4">
        <v>0</v>
      </c>
      <c r="Q3920" s="10">
        <f t="shared" si="248"/>
        <v>702</v>
      </c>
    </row>
    <row r="3921" spans="2:17" ht="20.25" customHeight="1">
      <c r="B3921" s="10" t="str">
        <f t="shared" si="249"/>
        <v>كمربند برزنتي نواري599</v>
      </c>
      <c r="C3921" s="10" t="str">
        <f t="shared" si="250"/>
        <v>كمربند برزنتي نواري1402/11/27599</v>
      </c>
      <c r="D3921" s="10" t="str">
        <f>IFERROR(IF(تحویلی!$E$1="","",IF(NOSA!O3921=تحویلی!$E$1,تحویلی!$E$1&amp;COUNTIF(NOSA!$O$1:O3921,تحویلی!$E$1),"")),"")</f>
        <v/>
      </c>
      <c r="E3921" s="10" t="str">
        <f t="shared" si="251"/>
        <v>28608599</v>
      </c>
      <c r="F3921" s="10" t="str">
        <f>IFERROR(VLOOKUP(I3921,DATABASE!$N:$O,2,FALSE),"")</f>
        <v>كمربند برزنتي نواري</v>
      </c>
      <c r="G3921" s="3" t="s">
        <v>2990</v>
      </c>
      <c r="H3921" s="4">
        <v>28608</v>
      </c>
      <c r="I3921" s="3" t="s">
        <v>1441</v>
      </c>
      <c r="J3921" s="3" t="s">
        <v>95</v>
      </c>
      <c r="K3921" s="5">
        <v>1</v>
      </c>
      <c r="L3921" s="3" t="s">
        <v>96</v>
      </c>
      <c r="M3921" s="3" t="s">
        <v>47</v>
      </c>
      <c r="N3921" s="3" t="s">
        <v>131</v>
      </c>
      <c r="O3921" s="1">
        <v>599</v>
      </c>
      <c r="P3921" s="4">
        <v>1</v>
      </c>
      <c r="Q3921" s="10">
        <f t="shared" si="248"/>
        <v>599</v>
      </c>
    </row>
    <row r="3922" spans="2:17" ht="20.25" customHeight="1">
      <c r="B3922" s="10" t="str">
        <f t="shared" si="249"/>
        <v>دستكش ضد برش سبك580</v>
      </c>
      <c r="C3922" s="10" t="str">
        <f t="shared" si="250"/>
        <v>دستكش ضد برش سبك1402/11/27580</v>
      </c>
      <c r="D3922" s="10" t="str">
        <f>IFERROR(IF(تحویلی!$E$1="","",IF(NOSA!O3922=تحویلی!$E$1,تحویلی!$E$1&amp;COUNTIF(NOSA!$O$1:O3922,تحویلی!$E$1),"")),"")</f>
        <v/>
      </c>
      <c r="E3922" s="10" t="str">
        <f t="shared" si="251"/>
        <v>28612580</v>
      </c>
      <c r="F3922" s="10" t="str">
        <f>IFERROR(VLOOKUP(I3922,DATABASE!$N:$O,2,FALSE),"")</f>
        <v>دستكش ضد برش سبك</v>
      </c>
      <c r="G3922" s="3" t="s">
        <v>2990</v>
      </c>
      <c r="H3922" s="4">
        <v>28612</v>
      </c>
      <c r="I3922" s="3" t="s">
        <v>1442</v>
      </c>
      <c r="J3922" s="3" t="s">
        <v>22</v>
      </c>
      <c r="K3922" s="5">
        <v>1</v>
      </c>
      <c r="L3922" s="3" t="s">
        <v>3</v>
      </c>
      <c r="M3922" s="3" t="s">
        <v>47</v>
      </c>
      <c r="N3922" s="3" t="s">
        <v>132</v>
      </c>
      <c r="O3922" s="1">
        <v>580</v>
      </c>
      <c r="P3922" s="4">
        <v>0</v>
      </c>
      <c r="Q3922" s="10">
        <f t="shared" si="248"/>
        <v>580</v>
      </c>
    </row>
    <row r="3923" spans="2:17" ht="20.25" customHeight="1">
      <c r="B3923" s="10" t="str">
        <f t="shared" si="249"/>
        <v>لباس كار كارشناسي824</v>
      </c>
      <c r="C3923" s="10" t="str">
        <f t="shared" si="250"/>
        <v>لباس كار كارشناسي1402/11/27824</v>
      </c>
      <c r="D3923" s="10" t="str">
        <f>IFERROR(IF(تحویلی!$E$1="","",IF(NOSA!O3923=تحویلی!$E$1,تحویلی!$E$1&amp;COUNTIF(NOSA!$O$1:O3923,تحویلی!$E$1),"")),"")</f>
        <v/>
      </c>
      <c r="E3923" s="10" t="str">
        <f t="shared" si="251"/>
        <v>28616824</v>
      </c>
      <c r="F3923" s="10" t="str">
        <f>IFERROR(VLOOKUP(I3923,DATABASE!$N:$O,2,FALSE),"")</f>
        <v>لباس كار كارشناسي</v>
      </c>
      <c r="G3923" s="3" t="s">
        <v>2990</v>
      </c>
      <c r="H3923" s="4">
        <v>28616</v>
      </c>
      <c r="I3923" s="3" t="s">
        <v>2346</v>
      </c>
      <c r="J3923" s="3" t="s">
        <v>3296</v>
      </c>
      <c r="K3923" s="5">
        <v>1</v>
      </c>
      <c r="L3923" s="3" t="s">
        <v>28</v>
      </c>
      <c r="M3923" s="3" t="s">
        <v>102</v>
      </c>
      <c r="N3923" s="3" t="s">
        <v>1790</v>
      </c>
      <c r="O3923" s="1">
        <v>824</v>
      </c>
      <c r="P3923" s="4">
        <v>0</v>
      </c>
      <c r="Q3923" s="10">
        <f t="shared" si="248"/>
        <v>824</v>
      </c>
    </row>
    <row r="3924" spans="2:17" ht="20.25" customHeight="1">
      <c r="B3924" s="10" t="str">
        <f t="shared" si="249"/>
        <v>كفش ايمني عايق برق254</v>
      </c>
      <c r="C3924" s="10" t="str">
        <f t="shared" si="250"/>
        <v>كفش ايمني عايق برق1402/11/28254</v>
      </c>
      <c r="D3924" s="10" t="str">
        <f>IFERROR(IF(تحویلی!$E$1="","",IF(NOSA!O3924=تحویلی!$E$1,تحویلی!$E$1&amp;COUNTIF(NOSA!$O$1:O3924,تحویلی!$E$1),"")),"")</f>
        <v/>
      </c>
      <c r="E3924" s="10" t="str">
        <f t="shared" si="251"/>
        <v>28619254</v>
      </c>
      <c r="F3924" s="10" t="str">
        <f>IFERROR(VLOOKUP(I3924,DATABASE!$N:$O,2,FALSE),"")</f>
        <v>كفش ايمني عايق برق</v>
      </c>
      <c r="G3924" s="3" t="s">
        <v>2991</v>
      </c>
      <c r="H3924" s="4">
        <v>28619</v>
      </c>
      <c r="I3924" s="3" t="s">
        <v>1757</v>
      </c>
      <c r="J3924" s="3" t="s">
        <v>1758</v>
      </c>
      <c r="K3924" s="5">
        <v>1</v>
      </c>
      <c r="L3924" s="3" t="s">
        <v>3</v>
      </c>
      <c r="M3924" s="3" t="s">
        <v>47</v>
      </c>
      <c r="N3924" s="3" t="s">
        <v>279</v>
      </c>
      <c r="O3924" s="1">
        <v>254</v>
      </c>
      <c r="P3924" s="4">
        <v>1</v>
      </c>
      <c r="Q3924" s="10">
        <f t="shared" si="248"/>
        <v>254</v>
      </c>
    </row>
    <row r="3925" spans="2:17" ht="20.25" customHeight="1">
      <c r="B3925" s="10" t="str">
        <f t="shared" si="249"/>
        <v>لباس كار نسوز(بلوز و شلوار)624</v>
      </c>
      <c r="C3925" s="10" t="str">
        <f t="shared" si="250"/>
        <v>لباس كار نسوز(بلوز و شلوار)1402/11/28624</v>
      </c>
      <c r="D3925" s="10" t="str">
        <f>IFERROR(IF(تحویلی!$E$1="","",IF(NOSA!O3925=تحویلی!$E$1,تحویلی!$E$1&amp;COUNTIF(NOSA!$O$1:O3925,تحویلی!$E$1),"")),"")</f>
        <v/>
      </c>
      <c r="E3925" s="10" t="str">
        <f t="shared" si="251"/>
        <v>28620624</v>
      </c>
      <c r="F3925" s="10" t="str">
        <f>IFERROR(VLOOKUP(I3925,DATABASE!$N:$O,2,FALSE),"")</f>
        <v>لباس كار نسوز(بلوز و شلوار)</v>
      </c>
      <c r="G3925" s="3" t="s">
        <v>2991</v>
      </c>
      <c r="H3925" s="4">
        <v>28620</v>
      </c>
      <c r="I3925" s="3" t="s">
        <v>1751</v>
      </c>
      <c r="J3925" s="3" t="s">
        <v>1752</v>
      </c>
      <c r="K3925" s="5">
        <v>1</v>
      </c>
      <c r="L3925" s="3" t="s">
        <v>28</v>
      </c>
      <c r="M3925" s="3" t="s">
        <v>25</v>
      </c>
      <c r="N3925" s="3" t="s">
        <v>226</v>
      </c>
      <c r="O3925" s="1">
        <v>624</v>
      </c>
      <c r="P3925" s="4">
        <v>0</v>
      </c>
      <c r="Q3925" s="10">
        <f t="shared" si="248"/>
        <v>624</v>
      </c>
    </row>
    <row r="3926" spans="2:17" ht="20.25" customHeight="1">
      <c r="B3926" s="10" t="str">
        <f t="shared" si="249"/>
        <v>دستكش ضد برش سبك866</v>
      </c>
      <c r="C3926" s="10" t="str">
        <f t="shared" si="250"/>
        <v>دستكش ضد برش سبك1402/11/28866</v>
      </c>
      <c r="D3926" s="10" t="str">
        <f>IFERROR(IF(تحویلی!$E$1="","",IF(NOSA!O3926=تحویلی!$E$1,تحویلی!$E$1&amp;COUNTIF(NOSA!$O$1:O3926,تحویلی!$E$1),"")),"")</f>
        <v/>
      </c>
      <c r="E3926" s="10" t="str">
        <f t="shared" si="251"/>
        <v>28625866</v>
      </c>
      <c r="F3926" s="10" t="str">
        <f>IFERROR(VLOOKUP(I3926,DATABASE!$N:$O,2,FALSE),"")</f>
        <v>دستكش ضد برش سبك</v>
      </c>
      <c r="G3926" s="3" t="s">
        <v>2991</v>
      </c>
      <c r="H3926" s="4">
        <v>28625</v>
      </c>
      <c r="I3926" s="3" t="s">
        <v>1442</v>
      </c>
      <c r="J3926" s="3" t="s">
        <v>22</v>
      </c>
      <c r="K3926" s="5">
        <v>1</v>
      </c>
      <c r="L3926" s="3" t="s">
        <v>3</v>
      </c>
      <c r="M3926" s="3" t="s">
        <v>47</v>
      </c>
      <c r="N3926" s="3" t="s">
        <v>3230</v>
      </c>
      <c r="O3926" s="1">
        <v>866</v>
      </c>
      <c r="P3926" s="4">
        <v>0</v>
      </c>
      <c r="Q3926" s="10">
        <f t="shared" si="248"/>
        <v>866</v>
      </c>
    </row>
    <row r="3927" spans="2:17" ht="20.25" customHeight="1">
      <c r="B3927" s="10" t="str">
        <f t="shared" si="249"/>
        <v>لباس كار ديرسوز(بلوز و شلوار)835</v>
      </c>
      <c r="C3927" s="10" t="str">
        <f t="shared" si="250"/>
        <v>لباس كار ديرسوز(بلوز و شلوار)1402/11/28835</v>
      </c>
      <c r="D3927" s="10" t="str">
        <f>IFERROR(IF(تحویلی!$E$1="","",IF(NOSA!O3927=تحویلی!$E$1,تحویلی!$E$1&amp;COUNTIF(NOSA!$O$1:O3927,تحویلی!$E$1),"")),"")</f>
        <v/>
      </c>
      <c r="E3927" s="10" t="str">
        <f t="shared" si="251"/>
        <v>28637835</v>
      </c>
      <c r="F3927" s="10" t="str">
        <f>IFERROR(VLOOKUP(I3927,DATABASE!$N:$O,2,FALSE),"")</f>
        <v>لباس كار ديرسوز(بلوز و شلوار)</v>
      </c>
      <c r="G3927" s="3" t="s">
        <v>2991</v>
      </c>
      <c r="H3927" s="4">
        <v>28637</v>
      </c>
      <c r="I3927" s="3" t="s">
        <v>1466</v>
      </c>
      <c r="J3927" s="3" t="s">
        <v>1623</v>
      </c>
      <c r="K3927" s="5">
        <v>1</v>
      </c>
      <c r="L3927" s="3" t="s">
        <v>28</v>
      </c>
      <c r="M3927" s="3" t="s">
        <v>47</v>
      </c>
      <c r="N3927" s="3" t="s">
        <v>2677</v>
      </c>
      <c r="O3927" s="1">
        <v>835</v>
      </c>
      <c r="P3927" s="4">
        <v>0</v>
      </c>
      <c r="Q3927" s="10">
        <f t="shared" si="248"/>
        <v>835</v>
      </c>
    </row>
    <row r="3928" spans="2:17" ht="20.25" customHeight="1">
      <c r="B3928" s="10" t="str">
        <f t="shared" si="249"/>
        <v>لباس كار ديرسوز(بلوز و شلوار)843</v>
      </c>
      <c r="C3928" s="10" t="str">
        <f t="shared" si="250"/>
        <v>لباس كار ديرسوز(بلوز و شلوار)1402/11/28843</v>
      </c>
      <c r="D3928" s="10" t="str">
        <f>IFERROR(IF(تحویلی!$E$1="","",IF(NOSA!O3928=تحویلی!$E$1,تحویلی!$E$1&amp;COUNTIF(NOSA!$O$1:O3928,تحویلی!$E$1),"")),"")</f>
        <v/>
      </c>
      <c r="E3928" s="10" t="str">
        <f t="shared" si="251"/>
        <v>28637843</v>
      </c>
      <c r="F3928" s="10" t="str">
        <f>IFERROR(VLOOKUP(I3928,DATABASE!$N:$O,2,FALSE),"")</f>
        <v>لباس كار ديرسوز(بلوز و شلوار)</v>
      </c>
      <c r="G3928" s="3" t="s">
        <v>2991</v>
      </c>
      <c r="H3928" s="4">
        <v>28637</v>
      </c>
      <c r="I3928" s="3" t="s">
        <v>1634</v>
      </c>
      <c r="J3928" s="3" t="s">
        <v>1635</v>
      </c>
      <c r="K3928" s="5">
        <v>1</v>
      </c>
      <c r="L3928" s="3" t="s">
        <v>28</v>
      </c>
      <c r="M3928" s="3" t="s">
        <v>47</v>
      </c>
      <c r="N3928" s="3" t="s">
        <v>2714</v>
      </c>
      <c r="O3928" s="1">
        <v>843</v>
      </c>
      <c r="P3928" s="4">
        <v>0</v>
      </c>
      <c r="Q3928" s="10">
        <f t="shared" si="248"/>
        <v>843</v>
      </c>
    </row>
    <row r="3929" spans="2:17" ht="20.25" customHeight="1">
      <c r="B3929" s="10" t="str">
        <f t="shared" si="249"/>
        <v>دستكش ضد برش سبك841</v>
      </c>
      <c r="C3929" s="10" t="str">
        <f t="shared" si="250"/>
        <v>دستكش ضد برش سبك1402/11/28841</v>
      </c>
      <c r="D3929" s="10" t="str">
        <f>IFERROR(IF(تحویلی!$E$1="","",IF(NOSA!O3929=تحویلی!$E$1,تحویلی!$E$1&amp;COUNTIF(NOSA!$O$1:O3929,تحویلی!$E$1),"")),"")</f>
        <v/>
      </c>
      <c r="E3929" s="10" t="str">
        <f t="shared" si="251"/>
        <v>28642841</v>
      </c>
      <c r="F3929" s="10" t="str">
        <f>IFERROR(VLOOKUP(I3929,DATABASE!$N:$O,2,FALSE),"")</f>
        <v>دستكش ضد برش سبك</v>
      </c>
      <c r="G3929" s="3" t="s">
        <v>2991</v>
      </c>
      <c r="H3929" s="4">
        <v>28642</v>
      </c>
      <c r="I3929" s="3" t="s">
        <v>1442</v>
      </c>
      <c r="J3929" s="3" t="s">
        <v>22</v>
      </c>
      <c r="K3929" s="5">
        <v>1</v>
      </c>
      <c r="L3929" s="3" t="s">
        <v>3</v>
      </c>
      <c r="M3929" s="3" t="s">
        <v>47</v>
      </c>
      <c r="N3929" s="3" t="s">
        <v>2686</v>
      </c>
      <c r="O3929" s="1">
        <v>841</v>
      </c>
      <c r="P3929" s="4">
        <v>0</v>
      </c>
      <c r="Q3929" s="10">
        <f t="shared" si="248"/>
        <v>841</v>
      </c>
    </row>
    <row r="3930" spans="2:17" ht="20.25" customHeight="1">
      <c r="B3930" s="10" t="str">
        <f t="shared" si="249"/>
        <v>دستكش ضد برش سبك739</v>
      </c>
      <c r="C3930" s="10" t="str">
        <f t="shared" si="250"/>
        <v>دستكش ضد برش سبك1402/11/28739</v>
      </c>
      <c r="D3930" s="10" t="str">
        <f>IFERROR(IF(تحویلی!$E$1="","",IF(NOSA!O3930=تحویلی!$E$1,تحویلی!$E$1&amp;COUNTIF(NOSA!$O$1:O3930,تحویلی!$E$1),"")),"")</f>
        <v/>
      </c>
      <c r="E3930" s="10" t="str">
        <f t="shared" si="251"/>
        <v>28642739</v>
      </c>
      <c r="F3930" s="10" t="str">
        <f>IFERROR(VLOOKUP(I3930,DATABASE!$N:$O,2,FALSE),"")</f>
        <v>دستكش ضد برش سبك</v>
      </c>
      <c r="G3930" s="3" t="s">
        <v>2991</v>
      </c>
      <c r="H3930" s="4">
        <v>28642</v>
      </c>
      <c r="I3930" s="3" t="s">
        <v>1442</v>
      </c>
      <c r="J3930" s="3" t="s">
        <v>22</v>
      </c>
      <c r="K3930" s="5">
        <v>1</v>
      </c>
      <c r="L3930" s="3" t="s">
        <v>3</v>
      </c>
      <c r="M3930" s="3" t="s">
        <v>47</v>
      </c>
      <c r="N3930" s="3" t="s">
        <v>1005</v>
      </c>
      <c r="O3930" s="1">
        <v>739</v>
      </c>
      <c r="P3930" s="4">
        <v>0</v>
      </c>
      <c r="Q3930" s="10">
        <f t="shared" si="248"/>
        <v>739</v>
      </c>
    </row>
    <row r="3931" spans="2:17" ht="20.25" customHeight="1">
      <c r="B3931" s="10" t="str">
        <f t="shared" si="249"/>
        <v>نقاب تيره محافظ صورت  canasafe690</v>
      </c>
      <c r="C3931" s="10" t="str">
        <f t="shared" si="250"/>
        <v>نقاب تيره محافظ صورت  canasafe1402/11/28690</v>
      </c>
      <c r="D3931" s="10" t="str">
        <f>IFERROR(IF(تحویلی!$E$1="","",IF(NOSA!O3931=تحویلی!$E$1,تحویلی!$E$1&amp;COUNTIF(NOSA!$O$1:O3931,تحویلی!$E$1),"")),"")</f>
        <v/>
      </c>
      <c r="E3931" s="10" t="str">
        <f t="shared" si="251"/>
        <v>28646690</v>
      </c>
      <c r="F3931" s="10" t="str">
        <f>IFERROR(VLOOKUP(I3931,DATABASE!$N:$O,2,FALSE),"")</f>
        <v>نقاب تيره محافظ صورت  canasafe</v>
      </c>
      <c r="G3931" s="3" t="s">
        <v>2991</v>
      </c>
      <c r="H3931" s="4">
        <v>28646</v>
      </c>
      <c r="I3931" s="3" t="s">
        <v>1487</v>
      </c>
      <c r="J3931" s="3" t="s">
        <v>1488</v>
      </c>
      <c r="K3931" s="5">
        <v>1</v>
      </c>
      <c r="L3931" s="3" t="s">
        <v>8</v>
      </c>
      <c r="M3931" s="3" t="s">
        <v>4</v>
      </c>
      <c r="N3931" s="3" t="s">
        <v>174</v>
      </c>
      <c r="O3931" s="1">
        <v>690</v>
      </c>
      <c r="P3931" s="4">
        <v>0</v>
      </c>
      <c r="Q3931" s="10">
        <f t="shared" si="248"/>
        <v>690</v>
      </c>
    </row>
    <row r="3932" spans="2:17" ht="20.25" customHeight="1">
      <c r="B3932" s="10" t="str">
        <f t="shared" si="249"/>
        <v>شلوار فرم انتظامات638</v>
      </c>
      <c r="C3932" s="10" t="str">
        <f t="shared" si="250"/>
        <v>شلوار فرم انتظامات1402/11/28638</v>
      </c>
      <c r="D3932" s="10" t="str">
        <f>IFERROR(IF(تحویلی!$E$1="","",IF(NOSA!O3932=تحویلی!$E$1,تحویلی!$E$1&amp;COUNTIF(NOSA!$O$1:O3932,تحویلی!$E$1),"")),"")</f>
        <v/>
      </c>
      <c r="E3932" s="10" t="str">
        <f t="shared" si="251"/>
        <v>28650638</v>
      </c>
      <c r="F3932" s="10" t="str">
        <f>IFERROR(VLOOKUP(I3932,DATABASE!$N:$O,2,FALSE),"")</f>
        <v>شلوار فرم انتظامات</v>
      </c>
      <c r="G3932" s="154" t="s">
        <v>2991</v>
      </c>
      <c r="H3932" s="155">
        <v>28650</v>
      </c>
      <c r="I3932" s="154" t="s">
        <v>2298</v>
      </c>
      <c r="J3932" s="154" t="s">
        <v>2851</v>
      </c>
      <c r="K3932" s="156">
        <v>1</v>
      </c>
      <c r="L3932" s="154" t="s">
        <v>28</v>
      </c>
      <c r="M3932" s="154" t="s">
        <v>43</v>
      </c>
      <c r="N3932" s="154" t="s">
        <v>1309</v>
      </c>
      <c r="O3932" s="153">
        <v>638</v>
      </c>
      <c r="P3932" s="155">
        <v>0</v>
      </c>
      <c r="Q3932" s="10">
        <f t="shared" si="248"/>
        <v>638</v>
      </c>
    </row>
    <row r="3933" spans="2:17" ht="20.25" customHeight="1">
      <c r="B3933" s="10" t="str">
        <f t="shared" si="249"/>
        <v>لباس كار كارشناسي772</v>
      </c>
      <c r="C3933" s="10" t="str">
        <f t="shared" si="250"/>
        <v>لباس كار كارشناسي1402/11/28772</v>
      </c>
      <c r="D3933" s="10" t="str">
        <f>IFERROR(IF(تحویلی!$E$1="","",IF(NOSA!O3933=تحویلی!$E$1,تحویلی!$E$1&amp;COUNTIF(NOSA!$O$1:O3933,تحویلی!$E$1),"")),"")</f>
        <v/>
      </c>
      <c r="E3933" s="10" t="str">
        <f t="shared" si="251"/>
        <v>28653772</v>
      </c>
      <c r="F3933" s="10" t="str">
        <f>IFERROR(VLOOKUP(I3933,DATABASE!$N:$O,2,FALSE),"")</f>
        <v>لباس كار كارشناسي</v>
      </c>
      <c r="G3933" s="154" t="s">
        <v>2991</v>
      </c>
      <c r="H3933" s="155">
        <v>28653</v>
      </c>
      <c r="I3933" s="154" t="s">
        <v>2347</v>
      </c>
      <c r="J3933" s="154" t="s">
        <v>2781</v>
      </c>
      <c r="K3933" s="156">
        <v>1</v>
      </c>
      <c r="L3933" s="154" t="s">
        <v>28</v>
      </c>
      <c r="M3933" s="154" t="s">
        <v>43</v>
      </c>
      <c r="N3933" s="154" t="s">
        <v>1145</v>
      </c>
      <c r="O3933" s="153">
        <v>772</v>
      </c>
      <c r="P3933" s="155">
        <v>0</v>
      </c>
      <c r="Q3933" s="10">
        <f t="shared" si="248"/>
        <v>772</v>
      </c>
    </row>
    <row r="3934" spans="2:17" ht="20.25" customHeight="1">
      <c r="B3934" s="10" t="str">
        <f t="shared" si="249"/>
        <v>لباس كار كارشناسي769</v>
      </c>
      <c r="C3934" s="10" t="str">
        <f t="shared" si="250"/>
        <v>لباس كار كارشناسي1402/11/28769</v>
      </c>
      <c r="D3934" s="10" t="str">
        <f>IFERROR(IF(تحویلی!$E$1="","",IF(NOSA!O3934=تحویلی!$E$1,تحویلی!$E$1&amp;COUNTIF(NOSA!$O$1:O3934,تحویلی!$E$1),"")),"")</f>
        <v/>
      </c>
      <c r="E3934" s="10" t="str">
        <f t="shared" si="251"/>
        <v>28656769</v>
      </c>
      <c r="F3934" s="10" t="str">
        <f>IFERROR(VLOOKUP(I3934,DATABASE!$N:$O,2,FALSE),"")</f>
        <v>لباس كار كارشناسي</v>
      </c>
      <c r="G3934" s="154" t="s">
        <v>2991</v>
      </c>
      <c r="H3934" s="155">
        <v>28656</v>
      </c>
      <c r="I3934" s="154" t="s">
        <v>2347</v>
      </c>
      <c r="J3934" s="154" t="s">
        <v>2781</v>
      </c>
      <c r="K3934" s="156">
        <v>1</v>
      </c>
      <c r="L3934" s="154" t="s">
        <v>28</v>
      </c>
      <c r="M3934" s="154" t="s">
        <v>43</v>
      </c>
      <c r="N3934" s="154" t="s">
        <v>1102</v>
      </c>
      <c r="O3934" s="153">
        <v>769</v>
      </c>
      <c r="P3934" s="155">
        <v>0</v>
      </c>
      <c r="Q3934" s="10">
        <f t="shared" si="248"/>
        <v>769</v>
      </c>
    </row>
    <row r="3935" spans="2:17" ht="20.25" customHeight="1">
      <c r="B3935" s="10" t="str">
        <f t="shared" si="249"/>
        <v>لباس كار كارشناسي717</v>
      </c>
      <c r="C3935" s="10" t="str">
        <f t="shared" si="250"/>
        <v>لباس كار كارشناسي1402/11/28717</v>
      </c>
      <c r="D3935" s="10" t="str">
        <f>IFERROR(IF(تحویلی!$E$1="","",IF(NOSA!O3935=تحویلی!$E$1,تحویلی!$E$1&amp;COUNTIF(NOSA!$O$1:O3935,تحویلی!$E$1),"")),"")</f>
        <v/>
      </c>
      <c r="E3935" s="10" t="str">
        <f t="shared" si="251"/>
        <v>28659717</v>
      </c>
      <c r="F3935" s="10" t="str">
        <f>IFERROR(VLOOKUP(I3935,DATABASE!$N:$O,2,FALSE),"")</f>
        <v>لباس كار كارشناسي</v>
      </c>
      <c r="G3935" s="154" t="s">
        <v>2991</v>
      </c>
      <c r="H3935" s="155">
        <v>28659</v>
      </c>
      <c r="I3935" s="154" t="s">
        <v>1754</v>
      </c>
      <c r="J3935" s="154" t="s">
        <v>1755</v>
      </c>
      <c r="K3935" s="156">
        <v>1</v>
      </c>
      <c r="L3935" s="154" t="s">
        <v>28</v>
      </c>
      <c r="M3935" s="154" t="s">
        <v>47</v>
      </c>
      <c r="N3935" s="154" t="s">
        <v>282</v>
      </c>
      <c r="O3935" s="153">
        <v>717</v>
      </c>
      <c r="P3935" s="155">
        <v>0</v>
      </c>
      <c r="Q3935" s="10">
        <f t="shared" ref="Q3935:Q3998" si="252">VALUE(O3935)</f>
        <v>717</v>
      </c>
    </row>
    <row r="3936" spans="2:17" ht="20.25" customHeight="1">
      <c r="B3936" s="10" t="str">
        <f t="shared" si="249"/>
        <v>لباس كار ديرسوز(بلوز و شلوار)866</v>
      </c>
      <c r="C3936" s="10" t="str">
        <f t="shared" si="250"/>
        <v>لباس كار ديرسوز(بلوز و شلوار)1402/11/28866</v>
      </c>
      <c r="D3936" s="10" t="str">
        <f>IFERROR(IF(تحویلی!$E$1="","",IF(NOSA!O3936=تحویلی!$E$1,تحویلی!$E$1&amp;COUNTIF(NOSA!$O$1:O3936,تحویلی!$E$1),"")),"")</f>
        <v/>
      </c>
      <c r="E3936" s="10" t="str">
        <f t="shared" si="251"/>
        <v>28660866</v>
      </c>
      <c r="F3936" s="10" t="str">
        <f>IFERROR(VLOOKUP(I3936,DATABASE!$N:$O,2,FALSE),"")</f>
        <v>لباس كار ديرسوز(بلوز و شلوار)</v>
      </c>
      <c r="G3936" s="154" t="s">
        <v>2991</v>
      </c>
      <c r="H3936" s="155">
        <v>28660</v>
      </c>
      <c r="I3936" s="154" t="s">
        <v>1629</v>
      </c>
      <c r="J3936" s="154" t="s">
        <v>1630</v>
      </c>
      <c r="K3936" s="156">
        <v>1</v>
      </c>
      <c r="L3936" s="154" t="s">
        <v>28</v>
      </c>
      <c r="M3936" s="154" t="s">
        <v>47</v>
      </c>
      <c r="N3936" s="154" t="s">
        <v>1322</v>
      </c>
      <c r="O3936" s="153">
        <v>866</v>
      </c>
      <c r="P3936" s="155">
        <v>0</v>
      </c>
      <c r="Q3936" s="10">
        <f t="shared" si="252"/>
        <v>866</v>
      </c>
    </row>
    <row r="3937" spans="2:17" ht="20.25" customHeight="1">
      <c r="B3937" s="10" t="str">
        <f t="shared" si="249"/>
        <v>لباس كار(بلوز و شلوار)582</v>
      </c>
      <c r="C3937" s="10" t="str">
        <f t="shared" si="250"/>
        <v>لباس كار(بلوز و شلوار)1402/11/28582</v>
      </c>
      <c r="D3937" s="10" t="str">
        <f>IFERROR(IF(تحویلی!$E$1="","",IF(NOSA!O3937=تحویلی!$E$1,تحویلی!$E$1&amp;COUNTIF(NOSA!$O$1:O3937,تحویلی!$E$1),"")),"")</f>
        <v/>
      </c>
      <c r="E3937" s="10" t="str">
        <f t="shared" si="251"/>
        <v>28661582</v>
      </c>
      <c r="F3937" s="10" t="str">
        <f>IFERROR(VLOOKUP(I3937,DATABASE!$N:$O,2,FALSE),"")</f>
        <v>لباس كار(بلوز و شلوار)</v>
      </c>
      <c r="G3937" s="154" t="s">
        <v>2991</v>
      </c>
      <c r="H3937" s="155">
        <v>28661</v>
      </c>
      <c r="I3937" s="154" t="s">
        <v>1724</v>
      </c>
      <c r="J3937" s="154" t="s">
        <v>1725</v>
      </c>
      <c r="K3937" s="156">
        <v>1</v>
      </c>
      <c r="L3937" s="154" t="s">
        <v>28</v>
      </c>
      <c r="M3937" s="154" t="s">
        <v>47</v>
      </c>
      <c r="N3937" s="154" t="s">
        <v>80</v>
      </c>
      <c r="O3937" s="153">
        <v>582</v>
      </c>
      <c r="P3937" s="155">
        <v>0</v>
      </c>
      <c r="Q3937" s="10">
        <f t="shared" si="252"/>
        <v>582</v>
      </c>
    </row>
    <row r="3938" spans="2:17" ht="20.25" customHeight="1">
      <c r="B3938" s="10" t="str">
        <f t="shared" si="249"/>
        <v>شلوار فرم انتظامات582</v>
      </c>
      <c r="C3938" s="10" t="str">
        <f t="shared" si="250"/>
        <v>شلوار فرم انتظامات1402/11/28582</v>
      </c>
      <c r="D3938" s="10" t="str">
        <f>IFERROR(IF(تحویلی!$E$1="","",IF(NOSA!O3938=تحویلی!$E$1,تحویلی!$E$1&amp;COUNTIF(NOSA!$O$1:O3938,تحویلی!$E$1),"")),"")</f>
        <v/>
      </c>
      <c r="E3938" s="10" t="str">
        <f t="shared" si="251"/>
        <v>28670582</v>
      </c>
      <c r="F3938" s="10" t="str">
        <f>IFERROR(VLOOKUP(I3938,DATABASE!$N:$O,2,FALSE),"")</f>
        <v>شلوار فرم انتظامات</v>
      </c>
      <c r="G3938" s="154" t="s">
        <v>2991</v>
      </c>
      <c r="H3938" s="155">
        <v>28670</v>
      </c>
      <c r="I3938" s="154" t="s">
        <v>2298</v>
      </c>
      <c r="J3938" s="154" t="s">
        <v>2851</v>
      </c>
      <c r="K3938" s="156">
        <v>1</v>
      </c>
      <c r="L3938" s="154" t="s">
        <v>3307</v>
      </c>
      <c r="M3938" s="154" t="s">
        <v>47</v>
      </c>
      <c r="N3938" s="154" t="s">
        <v>80</v>
      </c>
      <c r="O3938" s="153">
        <v>582</v>
      </c>
      <c r="P3938" s="155">
        <v>0</v>
      </c>
      <c r="Q3938" s="10">
        <f t="shared" si="252"/>
        <v>582</v>
      </c>
    </row>
    <row r="3939" spans="2:17" ht="20.25" customHeight="1">
      <c r="B3939" s="10" t="str">
        <f t="shared" si="249"/>
        <v>لباس كار نسوز(بلوز و شلوار)718</v>
      </c>
      <c r="C3939" s="10" t="str">
        <f t="shared" si="250"/>
        <v>لباس كار نسوز(بلوز و شلوار)1402/11/28718</v>
      </c>
      <c r="D3939" s="10" t="str">
        <f>IFERROR(IF(تحویلی!$E$1="","",IF(NOSA!O3939=تحویلی!$E$1,تحویلی!$E$1&amp;COUNTIF(NOSA!$O$1:O3939,تحویلی!$E$1),"")),"")</f>
        <v/>
      </c>
      <c r="E3939" s="10" t="str">
        <f t="shared" si="251"/>
        <v>28672718</v>
      </c>
      <c r="F3939" s="10" t="str">
        <f>IFERROR(VLOOKUP(I3939,DATABASE!$N:$O,2,FALSE),"")</f>
        <v>لباس كار نسوز(بلوز و شلوار)</v>
      </c>
      <c r="G3939" s="154" t="s">
        <v>2991</v>
      </c>
      <c r="H3939" s="155">
        <v>28672</v>
      </c>
      <c r="I3939" s="154" t="s">
        <v>1701</v>
      </c>
      <c r="J3939" s="154" t="s">
        <v>1702</v>
      </c>
      <c r="K3939" s="156">
        <v>1</v>
      </c>
      <c r="L3939" s="154" t="s">
        <v>28</v>
      </c>
      <c r="M3939" s="154" t="s">
        <v>19</v>
      </c>
      <c r="N3939" s="154" t="s">
        <v>293</v>
      </c>
      <c r="O3939" s="153">
        <v>718</v>
      </c>
      <c r="P3939" s="155">
        <v>0</v>
      </c>
      <c r="Q3939" s="10">
        <f t="shared" si="252"/>
        <v>718</v>
      </c>
    </row>
    <row r="3940" spans="2:17" ht="20.25" customHeight="1">
      <c r="B3940" s="10" t="str">
        <f t="shared" si="249"/>
        <v>پيشبند نسوز چرمي718</v>
      </c>
      <c r="C3940" s="10" t="str">
        <f t="shared" si="250"/>
        <v>پيشبند نسوز چرمي1402/11/28718</v>
      </c>
      <c r="D3940" s="10" t="str">
        <f>IFERROR(IF(تحویلی!$E$1="","",IF(NOSA!O3940=تحویلی!$E$1,تحویلی!$E$1&amp;COUNTIF(NOSA!$O$1:O3940,تحویلی!$E$1),"")),"")</f>
        <v/>
      </c>
      <c r="E3940" s="10" t="str">
        <f t="shared" si="251"/>
        <v>28672718</v>
      </c>
      <c r="F3940" s="10" t="str">
        <f>IFERROR(VLOOKUP(I3940,DATABASE!$N:$O,2,FALSE),"")</f>
        <v>پيشبند نسوز چرمي</v>
      </c>
      <c r="G3940" s="154" t="s">
        <v>2991</v>
      </c>
      <c r="H3940" s="155">
        <v>28672</v>
      </c>
      <c r="I3940" s="154" t="s">
        <v>1459</v>
      </c>
      <c r="J3940" s="154" t="s">
        <v>15</v>
      </c>
      <c r="K3940" s="156">
        <v>1</v>
      </c>
      <c r="L3940" s="154" t="s">
        <v>8</v>
      </c>
      <c r="M3940" s="154" t="s">
        <v>19</v>
      </c>
      <c r="N3940" s="154" t="s">
        <v>293</v>
      </c>
      <c r="O3940" s="153">
        <v>718</v>
      </c>
      <c r="P3940" s="155">
        <v>0</v>
      </c>
      <c r="Q3940" s="10">
        <f t="shared" si="252"/>
        <v>718</v>
      </c>
    </row>
    <row r="3941" spans="2:17" ht="20.25" customHeight="1">
      <c r="B3941" s="10" t="str">
        <f t="shared" si="249"/>
        <v>دستكش ضد برش سبك475</v>
      </c>
      <c r="C3941" s="10" t="str">
        <f t="shared" si="250"/>
        <v>دستكش ضد برش سبك1402/11/28475</v>
      </c>
      <c r="D3941" s="10" t="str">
        <f>IFERROR(IF(تحویلی!$E$1="","",IF(NOSA!O3941=تحویلی!$E$1,تحویلی!$E$1&amp;COUNTIF(NOSA!$O$1:O3941,تحویلی!$E$1),"")),"")</f>
        <v/>
      </c>
      <c r="E3941" s="10" t="str">
        <f t="shared" si="251"/>
        <v>28675475</v>
      </c>
      <c r="F3941" s="10" t="str">
        <f>IFERROR(VLOOKUP(I3941,DATABASE!$N:$O,2,FALSE),"")</f>
        <v>دستكش ضد برش سبك</v>
      </c>
      <c r="G3941" s="154" t="s">
        <v>2991</v>
      </c>
      <c r="H3941" s="155">
        <v>28675</v>
      </c>
      <c r="I3941" s="154" t="s">
        <v>1442</v>
      </c>
      <c r="J3941" s="154" t="s">
        <v>22</v>
      </c>
      <c r="K3941" s="156">
        <v>1</v>
      </c>
      <c r="L3941" s="154" t="s">
        <v>3</v>
      </c>
      <c r="M3941" s="154" t="s">
        <v>19</v>
      </c>
      <c r="N3941" s="154" t="s">
        <v>731</v>
      </c>
      <c r="O3941" s="153">
        <v>475</v>
      </c>
      <c r="P3941" s="155">
        <v>0</v>
      </c>
      <c r="Q3941" s="10">
        <f t="shared" si="252"/>
        <v>475</v>
      </c>
    </row>
    <row r="3942" spans="2:17" ht="20.25" customHeight="1">
      <c r="B3942" s="10" t="str">
        <f t="shared" si="249"/>
        <v>شيشه مات ماسك جوشكاري843</v>
      </c>
      <c r="C3942" s="10" t="str">
        <f t="shared" si="250"/>
        <v>شيشه مات ماسك جوشكاري1402/11/28843</v>
      </c>
      <c r="D3942" s="10" t="str">
        <f>IFERROR(IF(تحویلی!$E$1="","",IF(NOSA!O3942=تحویلی!$E$1,تحویلی!$E$1&amp;COUNTIF(NOSA!$O$1:O3942,تحویلی!$E$1),"")),"")</f>
        <v/>
      </c>
      <c r="E3942" s="10" t="str">
        <f t="shared" si="251"/>
        <v>28676843</v>
      </c>
      <c r="F3942" s="10" t="str">
        <f>IFERROR(VLOOKUP(I3942,DATABASE!$N:$O,2,FALSE),"")</f>
        <v>شيشه مات ماسك جوشكاري</v>
      </c>
      <c r="G3942" s="154" t="s">
        <v>2991</v>
      </c>
      <c r="H3942" s="155">
        <v>28676</v>
      </c>
      <c r="I3942" s="154" t="s">
        <v>1507</v>
      </c>
      <c r="J3942" s="154" t="s">
        <v>113</v>
      </c>
      <c r="K3942" s="156">
        <v>2</v>
      </c>
      <c r="L3942" s="154" t="s">
        <v>8</v>
      </c>
      <c r="M3942" s="154" t="s">
        <v>3306</v>
      </c>
      <c r="N3942" s="154" t="s">
        <v>2714</v>
      </c>
      <c r="O3942" s="153">
        <v>843</v>
      </c>
      <c r="P3942" s="155">
        <v>0</v>
      </c>
      <c r="Q3942" s="10">
        <f t="shared" si="252"/>
        <v>843</v>
      </c>
    </row>
    <row r="3943" spans="2:17" ht="20.25" customHeight="1">
      <c r="B3943" s="10" t="str">
        <f t="shared" si="249"/>
        <v>دستكش ساق بلند نسوز130</v>
      </c>
      <c r="C3943" s="10" t="str">
        <f t="shared" si="250"/>
        <v>دستكش ساق بلند نسوز1402/11/28130</v>
      </c>
      <c r="D3943" s="10" t="str">
        <f>IFERROR(IF(تحویلی!$E$1="","",IF(NOSA!O3943=تحویلی!$E$1,تحویلی!$E$1&amp;COUNTIF(NOSA!$O$1:O3943,تحویلی!$E$1),"")),"")</f>
        <v/>
      </c>
      <c r="E3943" s="10" t="str">
        <f t="shared" si="251"/>
        <v>28679130</v>
      </c>
      <c r="F3943" s="10" t="str">
        <f>IFERROR(VLOOKUP(I3943,DATABASE!$N:$O,2,FALSE),"")</f>
        <v>دستكش ساق بلند نسوز</v>
      </c>
      <c r="G3943" s="154" t="s">
        <v>2991</v>
      </c>
      <c r="H3943" s="155">
        <v>28679</v>
      </c>
      <c r="I3943" s="154" t="s">
        <v>1461</v>
      </c>
      <c r="J3943" s="154" t="s">
        <v>34</v>
      </c>
      <c r="K3943" s="156">
        <v>1</v>
      </c>
      <c r="L3943" s="154" t="s">
        <v>3</v>
      </c>
      <c r="M3943" s="154" t="s">
        <v>19</v>
      </c>
      <c r="N3943" s="154" t="s">
        <v>253</v>
      </c>
      <c r="O3943" s="153">
        <v>130</v>
      </c>
      <c r="P3943" s="155">
        <v>1</v>
      </c>
      <c r="Q3943" s="10">
        <f t="shared" si="252"/>
        <v>130</v>
      </c>
    </row>
    <row r="3944" spans="2:17" ht="20.25" customHeight="1">
      <c r="B3944" s="10" t="str">
        <f t="shared" si="249"/>
        <v>پيشبند نسوز چرمي130</v>
      </c>
      <c r="C3944" s="10" t="str">
        <f t="shared" si="250"/>
        <v>پيشبند نسوز چرمي1402/11/28130</v>
      </c>
      <c r="D3944" s="10" t="str">
        <f>IFERROR(IF(تحویلی!$E$1="","",IF(NOSA!O3944=تحویلی!$E$1,تحویلی!$E$1&amp;COUNTIF(NOSA!$O$1:O3944,تحویلی!$E$1),"")),"")</f>
        <v/>
      </c>
      <c r="E3944" s="10" t="str">
        <f t="shared" si="251"/>
        <v>28679130</v>
      </c>
      <c r="F3944" s="10" t="str">
        <f>IFERROR(VLOOKUP(I3944,DATABASE!$N:$O,2,FALSE),"")</f>
        <v>پيشبند نسوز چرمي</v>
      </c>
      <c r="G3944" s="154" t="s">
        <v>2991</v>
      </c>
      <c r="H3944" s="155">
        <v>28679</v>
      </c>
      <c r="I3944" s="154" t="s">
        <v>1459</v>
      </c>
      <c r="J3944" s="154" t="s">
        <v>15</v>
      </c>
      <c r="K3944" s="156">
        <v>1</v>
      </c>
      <c r="L3944" s="154" t="s">
        <v>8</v>
      </c>
      <c r="M3944" s="154" t="s">
        <v>19</v>
      </c>
      <c r="N3944" s="154" t="s">
        <v>253</v>
      </c>
      <c r="O3944" s="153">
        <v>130</v>
      </c>
      <c r="P3944" s="155">
        <v>1</v>
      </c>
      <c r="Q3944" s="10">
        <f t="shared" si="252"/>
        <v>130</v>
      </c>
    </row>
    <row r="3945" spans="2:17" ht="20.25" customHeight="1">
      <c r="B3945" s="10" t="str">
        <f t="shared" si="249"/>
        <v>دستكش كف مواد سبك731</v>
      </c>
      <c r="C3945" s="10" t="str">
        <f t="shared" si="250"/>
        <v>دستكش كف مواد سبك1402/11/28731</v>
      </c>
      <c r="D3945" s="10" t="str">
        <f>IFERROR(IF(تحویلی!$E$1="","",IF(NOSA!O3945=تحویلی!$E$1,تحویلی!$E$1&amp;COUNTIF(NOSA!$O$1:O3945,تحویلی!$E$1),"")),"")</f>
        <v/>
      </c>
      <c r="E3945" s="10" t="str">
        <f t="shared" si="251"/>
        <v>28682731</v>
      </c>
      <c r="F3945" s="10" t="str">
        <f>IFERROR(VLOOKUP(I3945,DATABASE!$N:$O,2,FALSE),"")</f>
        <v>دستكش كف مواد سبك</v>
      </c>
      <c r="G3945" s="154" t="s">
        <v>2991</v>
      </c>
      <c r="H3945" s="155">
        <v>28682</v>
      </c>
      <c r="I3945" s="154" t="s">
        <v>1456</v>
      </c>
      <c r="J3945" s="154" t="s">
        <v>2</v>
      </c>
      <c r="K3945" s="156">
        <v>1</v>
      </c>
      <c r="L3945" s="154" t="s">
        <v>3</v>
      </c>
      <c r="M3945" s="154" t="s">
        <v>47</v>
      </c>
      <c r="N3945" s="154" t="s">
        <v>635</v>
      </c>
      <c r="O3945" s="153">
        <v>731</v>
      </c>
      <c r="P3945" s="155">
        <v>1</v>
      </c>
      <c r="Q3945" s="10">
        <f t="shared" si="252"/>
        <v>731</v>
      </c>
    </row>
    <row r="3946" spans="2:17" ht="20.25" customHeight="1">
      <c r="B3946" s="10" t="str">
        <f t="shared" si="249"/>
        <v>شيشه مات ماسك جوشكاري383</v>
      </c>
      <c r="C3946" s="10" t="str">
        <f t="shared" si="250"/>
        <v>شيشه مات ماسك جوشكاري1402/11/28383</v>
      </c>
      <c r="D3946" s="10" t="str">
        <f>IFERROR(IF(تحویلی!$E$1="","",IF(NOSA!O3946=تحویلی!$E$1,تحویلی!$E$1&amp;COUNTIF(NOSA!$O$1:O3946,تحویلی!$E$1),"")),"")</f>
        <v/>
      </c>
      <c r="E3946" s="10" t="str">
        <f t="shared" si="251"/>
        <v>28683383</v>
      </c>
      <c r="F3946" s="10" t="str">
        <f>IFERROR(VLOOKUP(I3946,DATABASE!$N:$O,2,FALSE),"")</f>
        <v>شيشه مات ماسك جوشكاري</v>
      </c>
      <c r="G3946" s="154" t="s">
        <v>2991</v>
      </c>
      <c r="H3946" s="155">
        <v>28683</v>
      </c>
      <c r="I3946" s="154" t="s">
        <v>1507</v>
      </c>
      <c r="J3946" s="154" t="s">
        <v>113</v>
      </c>
      <c r="K3946" s="156">
        <v>1</v>
      </c>
      <c r="L3946" s="154" t="s">
        <v>8</v>
      </c>
      <c r="M3946" s="154" t="s">
        <v>215</v>
      </c>
      <c r="N3946" s="154" t="s">
        <v>344</v>
      </c>
      <c r="O3946" s="153">
        <v>383</v>
      </c>
      <c r="P3946" s="155">
        <v>0</v>
      </c>
      <c r="Q3946" s="10">
        <f t="shared" si="252"/>
        <v>383</v>
      </c>
    </row>
    <row r="3947" spans="2:17" ht="20.25" customHeight="1">
      <c r="B3947" s="10" t="str">
        <f t="shared" si="249"/>
        <v>لباس كار نسوز(بلوز و شلوار)776</v>
      </c>
      <c r="C3947" s="10" t="str">
        <f t="shared" si="250"/>
        <v>لباس كار نسوز(بلوز و شلوار)1402/11/29776</v>
      </c>
      <c r="D3947" s="10" t="str">
        <f>IFERROR(IF(تحویلی!$E$1="","",IF(NOSA!O3947=تحویلی!$E$1,تحویلی!$E$1&amp;COUNTIF(NOSA!$O$1:O3947,تحویلی!$E$1),"")),"")</f>
        <v/>
      </c>
      <c r="E3947" s="10" t="str">
        <f t="shared" si="251"/>
        <v>28689776</v>
      </c>
      <c r="F3947" s="10" t="str">
        <f>IFERROR(VLOOKUP(I3947,DATABASE!$N:$O,2,FALSE),"")</f>
        <v>لباس كار نسوز(بلوز و شلوار)</v>
      </c>
      <c r="G3947" s="154" t="s">
        <v>2992</v>
      </c>
      <c r="H3947" s="155">
        <v>28689</v>
      </c>
      <c r="I3947" s="154" t="s">
        <v>1751</v>
      </c>
      <c r="J3947" s="154" t="s">
        <v>1752</v>
      </c>
      <c r="K3947" s="156">
        <v>1</v>
      </c>
      <c r="L3947" s="154" t="s">
        <v>28</v>
      </c>
      <c r="M3947" s="154" t="s">
        <v>4</v>
      </c>
      <c r="N3947" s="154" t="s">
        <v>2710</v>
      </c>
      <c r="O3947" s="153">
        <v>776</v>
      </c>
      <c r="P3947" s="155">
        <v>0</v>
      </c>
      <c r="Q3947" s="10">
        <f t="shared" si="252"/>
        <v>776</v>
      </c>
    </row>
    <row r="3948" spans="2:17" ht="20.25" customHeight="1">
      <c r="B3948" s="10" t="str">
        <f t="shared" si="249"/>
        <v>دستكش ساق بلند نسوز405</v>
      </c>
      <c r="C3948" s="10" t="str">
        <f t="shared" si="250"/>
        <v>دستكش ساق بلند نسوز1402/11/29405</v>
      </c>
      <c r="D3948" s="10" t="str">
        <f>IFERROR(IF(تحویلی!$E$1="","",IF(NOSA!O3948=تحویلی!$E$1,تحویلی!$E$1&amp;COUNTIF(NOSA!$O$1:O3948,تحویلی!$E$1),"")),"")</f>
        <v/>
      </c>
      <c r="E3948" s="10" t="str">
        <f t="shared" si="251"/>
        <v>28694405</v>
      </c>
      <c r="F3948" s="10" t="str">
        <f>IFERROR(VLOOKUP(I3948,DATABASE!$N:$O,2,FALSE),"")</f>
        <v>دستكش ساق بلند نسوز</v>
      </c>
      <c r="G3948" s="154" t="s">
        <v>2992</v>
      </c>
      <c r="H3948" s="155">
        <v>28694</v>
      </c>
      <c r="I3948" s="154" t="s">
        <v>1461</v>
      </c>
      <c r="J3948" s="154" t="s">
        <v>34</v>
      </c>
      <c r="K3948" s="156">
        <v>1</v>
      </c>
      <c r="L3948" s="154" t="s">
        <v>3</v>
      </c>
      <c r="M3948" s="154" t="s">
        <v>19</v>
      </c>
      <c r="N3948" s="154" t="s">
        <v>686</v>
      </c>
      <c r="O3948" s="153">
        <v>405</v>
      </c>
      <c r="P3948" s="155">
        <v>0</v>
      </c>
      <c r="Q3948" s="10">
        <f t="shared" si="252"/>
        <v>405</v>
      </c>
    </row>
    <row r="3949" spans="2:17" ht="20.25" customHeight="1">
      <c r="B3949" s="10" t="str">
        <f t="shared" si="249"/>
        <v>پيشبند نسوز چرمي405</v>
      </c>
      <c r="C3949" s="10" t="str">
        <f t="shared" si="250"/>
        <v>پيشبند نسوز چرمي1402/11/29405</v>
      </c>
      <c r="D3949" s="10" t="str">
        <f>IFERROR(IF(تحویلی!$E$1="","",IF(NOSA!O3949=تحویلی!$E$1,تحویلی!$E$1&amp;COUNTIF(NOSA!$O$1:O3949,تحویلی!$E$1),"")),"")</f>
        <v/>
      </c>
      <c r="E3949" s="10" t="str">
        <f t="shared" si="251"/>
        <v>28694405</v>
      </c>
      <c r="F3949" s="10" t="str">
        <f>IFERROR(VLOOKUP(I3949,DATABASE!$N:$O,2,FALSE),"")</f>
        <v>پيشبند نسوز چرمي</v>
      </c>
      <c r="G3949" s="154" t="s">
        <v>2992</v>
      </c>
      <c r="H3949" s="155">
        <v>28694</v>
      </c>
      <c r="I3949" s="154" t="s">
        <v>1459</v>
      </c>
      <c r="J3949" s="154" t="s">
        <v>15</v>
      </c>
      <c r="K3949" s="156">
        <v>1</v>
      </c>
      <c r="L3949" s="154" t="s">
        <v>8</v>
      </c>
      <c r="M3949" s="154" t="s">
        <v>19</v>
      </c>
      <c r="N3949" s="154" t="s">
        <v>686</v>
      </c>
      <c r="O3949" s="153">
        <v>405</v>
      </c>
      <c r="P3949" s="155">
        <v>0</v>
      </c>
      <c r="Q3949" s="10">
        <f t="shared" si="252"/>
        <v>405</v>
      </c>
    </row>
    <row r="3950" spans="2:17" ht="20.25" customHeight="1">
      <c r="B3950" s="10" t="str">
        <f t="shared" si="249"/>
        <v>405</v>
      </c>
      <c r="C3950" s="10" t="str">
        <f t="shared" si="250"/>
        <v>1402/11/29405</v>
      </c>
      <c r="D3950" s="10" t="str">
        <f>IFERROR(IF(تحویلی!$E$1="","",IF(NOSA!O3950=تحویلی!$E$1,تحویلی!$E$1&amp;COUNTIF(NOSA!$O$1:O3950,تحویلی!$E$1),"")),"")</f>
        <v/>
      </c>
      <c r="E3950" s="10" t="str">
        <f t="shared" si="251"/>
        <v>28694405</v>
      </c>
      <c r="F3950" s="10" t="str">
        <f>IFERROR(VLOOKUP(I3950,DATABASE!$N:$O,2,FALSE),"")</f>
        <v/>
      </c>
      <c r="G3950" s="154" t="s">
        <v>2992</v>
      </c>
      <c r="H3950" s="155">
        <v>28694</v>
      </c>
      <c r="I3950" s="154" t="s">
        <v>2699</v>
      </c>
      <c r="J3950" s="154" t="s">
        <v>7</v>
      </c>
      <c r="K3950" s="156">
        <v>1</v>
      </c>
      <c r="L3950" s="154" t="s">
        <v>8</v>
      </c>
      <c r="M3950" s="154" t="s">
        <v>19</v>
      </c>
      <c r="N3950" s="154" t="s">
        <v>686</v>
      </c>
      <c r="O3950" s="153">
        <v>405</v>
      </c>
      <c r="P3950" s="155">
        <v>0</v>
      </c>
      <c r="Q3950" s="10">
        <f t="shared" si="252"/>
        <v>405</v>
      </c>
    </row>
    <row r="3951" spans="2:17" ht="20.25" customHeight="1">
      <c r="B3951" s="10" t="str">
        <f t="shared" si="249"/>
        <v>دستكش ضد برش سبك774</v>
      </c>
      <c r="C3951" s="10" t="str">
        <f t="shared" si="250"/>
        <v>دستكش ضد برش سبك1402/11/29774</v>
      </c>
      <c r="D3951" s="10" t="str">
        <f>IFERROR(IF(تحویلی!$E$1="","",IF(NOSA!O3951=تحویلی!$E$1,تحویلی!$E$1&amp;COUNTIF(NOSA!$O$1:O3951,تحویلی!$E$1),"")),"")</f>
        <v/>
      </c>
      <c r="E3951" s="10" t="str">
        <f t="shared" si="251"/>
        <v>28698774</v>
      </c>
      <c r="F3951" s="10" t="str">
        <f>IFERROR(VLOOKUP(I3951,DATABASE!$N:$O,2,FALSE),"")</f>
        <v>دستكش ضد برش سبك</v>
      </c>
      <c r="G3951" s="154" t="s">
        <v>2992</v>
      </c>
      <c r="H3951" s="155">
        <v>28698</v>
      </c>
      <c r="I3951" s="154" t="s">
        <v>1442</v>
      </c>
      <c r="J3951" s="154" t="s">
        <v>22</v>
      </c>
      <c r="K3951" s="156">
        <v>1</v>
      </c>
      <c r="L3951" s="154" t="s">
        <v>3</v>
      </c>
      <c r="M3951" s="154" t="s">
        <v>43</v>
      </c>
      <c r="N3951" s="154" t="s">
        <v>2747</v>
      </c>
      <c r="O3951" s="153">
        <v>774</v>
      </c>
      <c r="P3951" s="155">
        <v>0</v>
      </c>
      <c r="Q3951" s="10">
        <f t="shared" si="252"/>
        <v>774</v>
      </c>
    </row>
    <row r="3952" spans="2:17" ht="20.25" customHeight="1">
      <c r="B3952" s="10" t="str">
        <f t="shared" si="249"/>
        <v xml:space="preserve"> لباس كار (بلوز) </v>
      </c>
      <c r="C3952" s="10" t="str">
        <f t="shared" si="250"/>
        <v xml:space="preserve"> لباس كار (بلوز) 1402/11/29402</v>
      </c>
      <c r="D3952" s="10" t="str">
        <f>IFERROR(IF(تحویلی!$E$1="","",IF(NOSA!O3952=تحویلی!$E$1,تحویلی!$E$1&amp;COUNTIF(NOSA!$O$1:O3952,تحویلی!$E$1),"")),"")</f>
        <v/>
      </c>
      <c r="E3952" s="10" t="str">
        <f t="shared" si="251"/>
        <v>28699402</v>
      </c>
      <c r="F3952" s="10" t="str">
        <f>IFERROR(VLOOKUP(I3952,DATABASE!$N:$O,2,FALSE),"")</f>
        <v xml:space="preserve"> لباس كار (بلوز) </v>
      </c>
      <c r="G3952" s="154" t="s">
        <v>2992</v>
      </c>
      <c r="H3952" s="155">
        <v>28699</v>
      </c>
      <c r="I3952" s="154" t="s">
        <v>1675</v>
      </c>
      <c r="J3952" s="154" t="s">
        <v>1676</v>
      </c>
      <c r="K3952" s="156">
        <v>1</v>
      </c>
      <c r="L3952" s="154" t="s">
        <v>8</v>
      </c>
      <c r="M3952" s="154" t="s">
        <v>4</v>
      </c>
      <c r="N3952" s="154" t="s">
        <v>2834</v>
      </c>
      <c r="O3952" s="153">
        <v>402</v>
      </c>
      <c r="P3952" s="155">
        <v>1</v>
      </c>
      <c r="Q3952" s="576"/>
    </row>
    <row r="3953" spans="2:17" ht="20.25" customHeight="1">
      <c r="B3953" s="10" t="str">
        <f t="shared" si="249"/>
        <v>دستكش كف مواد سبك</v>
      </c>
      <c r="C3953" s="10" t="str">
        <f t="shared" si="250"/>
        <v>دستكش كف مواد سبك1402/11/298</v>
      </c>
      <c r="D3953" s="10" t="str">
        <f>IFERROR(IF(تحویلی!$E$1="","",IF(NOSA!O3953=تحویلی!$E$1,تحویلی!$E$1&amp;COUNTIF(NOSA!$O$1:O3953,تحویلی!$E$1),"")),"")</f>
        <v/>
      </c>
      <c r="E3953" s="10" t="str">
        <f t="shared" si="251"/>
        <v>287008</v>
      </c>
      <c r="F3953" s="10" t="str">
        <f>IFERROR(VLOOKUP(I3953,DATABASE!$N:$O,2,FALSE),"")</f>
        <v>دستكش كف مواد سبك</v>
      </c>
      <c r="G3953" s="154" t="s">
        <v>2992</v>
      </c>
      <c r="H3953" s="155">
        <v>28700</v>
      </c>
      <c r="I3953" s="154" t="s">
        <v>1456</v>
      </c>
      <c r="J3953" s="154" t="s">
        <v>2</v>
      </c>
      <c r="K3953" s="156">
        <v>1</v>
      </c>
      <c r="L3953" s="154" t="s">
        <v>3</v>
      </c>
      <c r="M3953" s="154" t="s">
        <v>47</v>
      </c>
      <c r="N3953" s="154" t="s">
        <v>710</v>
      </c>
      <c r="O3953" s="153">
        <v>8</v>
      </c>
      <c r="P3953" s="155">
        <v>0</v>
      </c>
      <c r="Q3953" s="576"/>
    </row>
    <row r="3954" spans="2:17" ht="20.25" customHeight="1">
      <c r="B3954" s="10" t="str">
        <f t="shared" si="249"/>
        <v>لباس كار ديرسوز(بلوز و شلوار)</v>
      </c>
      <c r="C3954" s="10" t="str">
        <f t="shared" si="250"/>
        <v>لباس كار ديرسوز(بلوز و شلوار)1402/11/29856</v>
      </c>
      <c r="D3954" s="10" t="str">
        <f>IFERROR(IF(تحویلی!$E$1="","",IF(NOSA!O3954=تحویلی!$E$1,تحویلی!$E$1&amp;COUNTIF(NOSA!$O$1:O3954,تحویلی!$E$1),"")),"")</f>
        <v/>
      </c>
      <c r="E3954" s="10" t="str">
        <f t="shared" si="251"/>
        <v>28716856</v>
      </c>
      <c r="F3954" s="10" t="str">
        <f>IFERROR(VLOOKUP(I3954,DATABASE!$N:$O,2,FALSE),"")</f>
        <v>لباس كار ديرسوز(بلوز و شلوار)</v>
      </c>
      <c r="G3954" s="154" t="s">
        <v>2992</v>
      </c>
      <c r="H3954" s="155">
        <v>28716</v>
      </c>
      <c r="I3954" s="154" t="s">
        <v>1629</v>
      </c>
      <c r="J3954" s="154" t="s">
        <v>1630</v>
      </c>
      <c r="K3954" s="156">
        <v>1</v>
      </c>
      <c r="L3954" s="154" t="s">
        <v>28</v>
      </c>
      <c r="M3954" s="154" t="s">
        <v>47</v>
      </c>
      <c r="N3954" s="154" t="s">
        <v>2816</v>
      </c>
      <c r="O3954" s="153">
        <v>856</v>
      </c>
      <c r="P3954" s="155">
        <v>0</v>
      </c>
      <c r="Q3954" s="576"/>
    </row>
    <row r="3955" spans="2:17" ht="20.25" customHeight="1">
      <c r="B3955" s="10" t="str">
        <f t="shared" si="249"/>
        <v>لباس كار كارشناسي</v>
      </c>
      <c r="C3955" s="10" t="str">
        <f t="shared" si="250"/>
        <v>لباس كار كارشناسي1402/11/29684</v>
      </c>
      <c r="D3955" s="10" t="str">
        <f>IFERROR(IF(تحویلی!$E$1="","",IF(NOSA!O3955=تحویلی!$E$1,تحویلی!$E$1&amp;COUNTIF(NOSA!$O$1:O3955,تحویلی!$E$1),"")),"")</f>
        <v/>
      </c>
      <c r="E3955" s="10" t="str">
        <f t="shared" si="251"/>
        <v>28720684</v>
      </c>
      <c r="F3955" s="10" t="str">
        <f>IFERROR(VLOOKUP(I3955,DATABASE!$N:$O,2,FALSE),"")</f>
        <v>لباس كار كارشناسي</v>
      </c>
      <c r="G3955" s="3" t="s">
        <v>2992</v>
      </c>
      <c r="H3955" s="4">
        <v>28720</v>
      </c>
      <c r="I3955" s="3" t="s">
        <v>2346</v>
      </c>
      <c r="J3955" s="3" t="s">
        <v>3296</v>
      </c>
      <c r="K3955" s="5">
        <v>1</v>
      </c>
      <c r="L3955" s="3" t="s">
        <v>28</v>
      </c>
      <c r="M3955" s="3" t="s">
        <v>202</v>
      </c>
      <c r="N3955" s="3" t="s">
        <v>3308</v>
      </c>
      <c r="O3955" s="1">
        <v>684</v>
      </c>
      <c r="P3955" s="4">
        <v>0</v>
      </c>
      <c r="Q3955" s="576"/>
    </row>
    <row r="3956" spans="2:17" ht="20.25" customHeight="1">
      <c r="B3956" s="10" t="str">
        <f t="shared" si="249"/>
        <v/>
      </c>
      <c r="C3956" s="10" t="str">
        <f t="shared" si="250"/>
        <v>1402/11/29652</v>
      </c>
      <c r="D3956" s="10" t="str">
        <f>IFERROR(IF(تحویلی!$E$1="","",IF(NOSA!O3956=تحویلی!$E$1,تحویلی!$E$1&amp;COUNTIF(NOSA!$O$1:O3956,تحویلی!$E$1),"")),"")</f>
        <v/>
      </c>
      <c r="E3956" s="10" t="str">
        <f t="shared" si="251"/>
        <v>28720652</v>
      </c>
      <c r="F3956" s="10" t="str">
        <f>IFERROR(VLOOKUP(I3956,DATABASE!$N:$O,2,FALSE),"")</f>
        <v/>
      </c>
      <c r="G3956" s="3" t="s">
        <v>2992</v>
      </c>
      <c r="H3956" s="4">
        <v>28720</v>
      </c>
      <c r="I3956" s="3" t="s">
        <v>3309</v>
      </c>
      <c r="J3956" s="3" t="s">
        <v>3310</v>
      </c>
      <c r="K3956" s="5">
        <v>1</v>
      </c>
      <c r="L3956" s="3" t="s">
        <v>28</v>
      </c>
      <c r="M3956" s="3" t="s">
        <v>202</v>
      </c>
      <c r="N3956" s="3" t="s">
        <v>847</v>
      </c>
      <c r="O3956" s="1">
        <v>652</v>
      </c>
      <c r="P3956" s="4">
        <v>0</v>
      </c>
      <c r="Q3956" s="576"/>
    </row>
    <row r="3957" spans="2:17" ht="20.25" customHeight="1">
      <c r="B3957" s="10" t="str">
        <f t="shared" si="249"/>
        <v>لباس كار يكبار مصرف</v>
      </c>
      <c r="C3957" s="10" t="str">
        <f t="shared" si="250"/>
        <v>لباس كار يكبار مصرف1402/11/29860</v>
      </c>
      <c r="D3957" s="10" t="str">
        <f>IFERROR(IF(تحویلی!$E$1="","",IF(NOSA!O3957=تحویلی!$E$1,تحویلی!$E$1&amp;COUNTIF(NOSA!$O$1:O3957,تحویلی!$E$1),"")),"")</f>
        <v/>
      </c>
      <c r="E3957" s="10" t="str">
        <f t="shared" si="251"/>
        <v>28722860</v>
      </c>
      <c r="F3957" s="10" t="str">
        <f>IFERROR(VLOOKUP(I3957,DATABASE!$N:$O,2,FALSE),"")</f>
        <v>لباس كار يكبار مصرف</v>
      </c>
      <c r="G3957" s="3" t="s">
        <v>2992</v>
      </c>
      <c r="H3957" s="4">
        <v>28722</v>
      </c>
      <c r="I3957" s="3" t="s">
        <v>1691</v>
      </c>
      <c r="J3957" s="3" t="s">
        <v>956</v>
      </c>
      <c r="K3957" s="5">
        <v>1</v>
      </c>
      <c r="L3957" s="3" t="s">
        <v>28</v>
      </c>
      <c r="M3957" s="3" t="s">
        <v>47</v>
      </c>
      <c r="N3957" s="3" t="s">
        <v>3243</v>
      </c>
      <c r="O3957" s="1">
        <v>860</v>
      </c>
      <c r="P3957" s="4">
        <v>0</v>
      </c>
      <c r="Q3957" s="576"/>
    </row>
    <row r="3958" spans="2:17" ht="20.25" customHeight="1">
      <c r="B3958" s="10" t="str">
        <f t="shared" si="249"/>
        <v>دستكش كف مواد سبك</v>
      </c>
      <c r="C3958" s="10" t="str">
        <f t="shared" si="250"/>
        <v>دستكش كف مواد سبك1402/11/29860</v>
      </c>
      <c r="D3958" s="10" t="str">
        <f>IFERROR(IF(تحویلی!$E$1="","",IF(NOSA!O3958=تحویلی!$E$1,تحویلی!$E$1&amp;COUNTIF(NOSA!$O$1:O3958,تحویلی!$E$1),"")),"")</f>
        <v/>
      </c>
      <c r="E3958" s="10" t="str">
        <f t="shared" si="251"/>
        <v>28722860</v>
      </c>
      <c r="F3958" s="10" t="str">
        <f>IFERROR(VLOOKUP(I3958,DATABASE!$N:$O,2,FALSE),"")</f>
        <v>دستكش كف مواد سبك</v>
      </c>
      <c r="G3958" s="3" t="s">
        <v>2992</v>
      </c>
      <c r="H3958" s="4">
        <v>28722</v>
      </c>
      <c r="I3958" s="3" t="s">
        <v>1456</v>
      </c>
      <c r="J3958" s="3" t="s">
        <v>2</v>
      </c>
      <c r="K3958" s="5">
        <v>1</v>
      </c>
      <c r="L3958" s="3" t="s">
        <v>3</v>
      </c>
      <c r="M3958" s="3" t="s">
        <v>47</v>
      </c>
      <c r="N3958" s="3" t="s">
        <v>3243</v>
      </c>
      <c r="O3958" s="1">
        <v>860</v>
      </c>
      <c r="P3958" s="4">
        <v>0</v>
      </c>
      <c r="Q3958" s="576"/>
    </row>
    <row r="3959" spans="2:17" ht="20.25" customHeight="1">
      <c r="B3959" s="10" t="str">
        <f t="shared" si="249"/>
        <v>شلوار فرم انتظامات</v>
      </c>
      <c r="C3959" s="10" t="str">
        <f t="shared" si="250"/>
        <v>شلوار فرم انتظامات1402/11/29791</v>
      </c>
      <c r="D3959" s="10" t="str">
        <f>IFERROR(IF(تحویلی!$E$1="","",IF(NOSA!O3959=تحویلی!$E$1,تحویلی!$E$1&amp;COUNTIF(NOSA!$O$1:O3959,تحویلی!$E$1),"")),"")</f>
        <v/>
      </c>
      <c r="E3959" s="10" t="str">
        <f t="shared" si="251"/>
        <v>28726791</v>
      </c>
      <c r="F3959" s="10" t="str">
        <f>IFERROR(VLOOKUP(I3959,DATABASE!$N:$O,2,FALSE),"")</f>
        <v>شلوار فرم انتظامات</v>
      </c>
      <c r="G3959" s="3" t="s">
        <v>2992</v>
      </c>
      <c r="H3959" s="4">
        <v>28726</v>
      </c>
      <c r="I3959" s="3" t="s">
        <v>2298</v>
      </c>
      <c r="J3959" s="3" t="s">
        <v>2851</v>
      </c>
      <c r="K3959" s="5">
        <v>1</v>
      </c>
      <c r="L3959" s="3" t="s">
        <v>28</v>
      </c>
      <c r="M3959" s="3" t="s">
        <v>9</v>
      </c>
      <c r="N3959" s="3" t="s">
        <v>3311</v>
      </c>
      <c r="O3959" s="1">
        <v>791</v>
      </c>
      <c r="P3959" s="4">
        <v>0</v>
      </c>
      <c r="Q3959" s="576"/>
    </row>
    <row r="3960" spans="2:17" ht="20.25" customHeight="1">
      <c r="B3960" s="10" t="str">
        <f t="shared" si="249"/>
        <v>شلوار فرم انتظامات</v>
      </c>
      <c r="C3960" s="10" t="str">
        <f t="shared" si="250"/>
        <v>شلوار فرم انتظامات1402/11/29155</v>
      </c>
      <c r="D3960" s="10" t="str">
        <f>IFERROR(IF(تحویلی!$E$1="","",IF(NOSA!O3960=تحویلی!$E$1,تحویلی!$E$1&amp;COUNTIF(NOSA!$O$1:O3960,تحویلی!$E$1),"")),"")</f>
        <v/>
      </c>
      <c r="E3960" s="10" t="str">
        <f t="shared" si="251"/>
        <v>28727155</v>
      </c>
      <c r="F3960" s="10" t="str">
        <f>IFERROR(VLOOKUP(I3960,DATABASE!$N:$O,2,FALSE),"")</f>
        <v>شلوار فرم انتظامات</v>
      </c>
      <c r="G3960" s="3" t="s">
        <v>2992</v>
      </c>
      <c r="H3960" s="4">
        <v>28727</v>
      </c>
      <c r="I3960" s="3" t="s">
        <v>2298</v>
      </c>
      <c r="J3960" s="3" t="s">
        <v>2851</v>
      </c>
      <c r="K3960" s="5">
        <v>1</v>
      </c>
      <c r="L3960" s="3" t="s">
        <v>28</v>
      </c>
      <c r="M3960" s="3" t="s">
        <v>19</v>
      </c>
      <c r="N3960" s="3" t="s">
        <v>3198</v>
      </c>
      <c r="O3960" s="1">
        <v>155</v>
      </c>
      <c r="P3960" s="4">
        <v>0</v>
      </c>
      <c r="Q3960" s="576"/>
    </row>
    <row r="3961" spans="2:17" ht="20.25" customHeight="1">
      <c r="B3961" s="10" t="str">
        <f t="shared" si="249"/>
        <v>شلوار فرم انتظامات</v>
      </c>
      <c r="C3961" s="10" t="str">
        <f t="shared" si="250"/>
        <v>شلوار فرم انتظامات1402/11/29865</v>
      </c>
      <c r="D3961" s="10" t="str">
        <f>IFERROR(IF(تحویلی!$E$1="","",IF(NOSA!O3961=تحویلی!$E$1,تحویلی!$E$1&amp;COUNTIF(NOSA!$O$1:O3961,تحویلی!$E$1),"")),"")</f>
        <v/>
      </c>
      <c r="E3961" s="10" t="str">
        <f t="shared" si="251"/>
        <v>28730865</v>
      </c>
      <c r="F3961" s="10" t="str">
        <f>IFERROR(VLOOKUP(I3961,DATABASE!$N:$O,2,FALSE),"")</f>
        <v>شلوار فرم انتظامات</v>
      </c>
      <c r="G3961" s="3" t="s">
        <v>2992</v>
      </c>
      <c r="H3961" s="4">
        <v>28730</v>
      </c>
      <c r="I3961" s="3" t="s">
        <v>2298</v>
      </c>
      <c r="J3961" s="3" t="s">
        <v>2851</v>
      </c>
      <c r="K3961" s="5">
        <v>1</v>
      </c>
      <c r="L3961" s="3" t="s">
        <v>28</v>
      </c>
      <c r="M3961" s="3" t="s">
        <v>47</v>
      </c>
      <c r="N3961" s="3" t="s">
        <v>3312</v>
      </c>
      <c r="O3961" s="1">
        <v>865</v>
      </c>
      <c r="P3961" s="4">
        <v>0</v>
      </c>
      <c r="Q3961" s="576"/>
    </row>
    <row r="3962" spans="2:17" ht="20.25" customHeight="1">
      <c r="B3962" s="10" t="str">
        <f t="shared" si="249"/>
        <v>لباس كار كارشناسي</v>
      </c>
      <c r="C3962" s="10" t="str">
        <f t="shared" si="250"/>
        <v>لباس كار كارشناسي1402/11/2944</v>
      </c>
      <c r="D3962" s="10" t="str">
        <f>IFERROR(IF(تحویلی!$E$1="","",IF(NOSA!O3962=تحویلی!$E$1,تحویلی!$E$1&amp;COUNTIF(NOSA!$O$1:O3962,تحویلی!$E$1),"")),"")</f>
        <v/>
      </c>
      <c r="E3962" s="10" t="str">
        <f t="shared" si="251"/>
        <v>2873144</v>
      </c>
      <c r="F3962" s="10" t="str">
        <f>IFERROR(VLOOKUP(I3962,DATABASE!$N:$O,2,FALSE),"")</f>
        <v>لباس كار كارشناسي</v>
      </c>
      <c r="G3962" s="3" t="s">
        <v>2992</v>
      </c>
      <c r="H3962" s="4">
        <v>28731</v>
      </c>
      <c r="I3962" s="3" t="s">
        <v>2346</v>
      </c>
      <c r="J3962" s="3" t="s">
        <v>3296</v>
      </c>
      <c r="K3962" s="5">
        <v>1</v>
      </c>
      <c r="L3962" s="3" t="s">
        <v>28</v>
      </c>
      <c r="M3962" s="3" t="s">
        <v>19</v>
      </c>
      <c r="N3962" s="3" t="s">
        <v>2731</v>
      </c>
      <c r="O3962" s="1">
        <v>44</v>
      </c>
      <c r="P3962" s="4">
        <v>0</v>
      </c>
      <c r="Q3962" s="576"/>
    </row>
    <row r="3963" spans="2:17" ht="20.25" customHeight="1">
      <c r="B3963" s="10" t="str">
        <f t="shared" si="249"/>
        <v>دستكش كف مواد سبك</v>
      </c>
      <c r="C3963" s="10" t="str">
        <f t="shared" si="250"/>
        <v>دستكش كف مواد سبك1402/11/2944</v>
      </c>
      <c r="D3963" s="10" t="str">
        <f>IFERROR(IF(تحویلی!$E$1="","",IF(NOSA!O3963=تحویلی!$E$1,تحویلی!$E$1&amp;COUNTIF(NOSA!$O$1:O3963,تحویلی!$E$1),"")),"")</f>
        <v/>
      </c>
      <c r="E3963" s="10" t="str">
        <f t="shared" si="251"/>
        <v>2873144</v>
      </c>
      <c r="F3963" s="10" t="str">
        <f>IFERROR(VLOOKUP(I3963,DATABASE!$N:$O,2,FALSE),"")</f>
        <v>دستكش كف مواد سبك</v>
      </c>
      <c r="G3963" s="3" t="s">
        <v>2992</v>
      </c>
      <c r="H3963" s="4">
        <v>28731</v>
      </c>
      <c r="I3963" s="3" t="s">
        <v>1456</v>
      </c>
      <c r="J3963" s="3" t="s">
        <v>2</v>
      </c>
      <c r="K3963" s="5">
        <v>1</v>
      </c>
      <c r="L3963" s="3" t="s">
        <v>3</v>
      </c>
      <c r="M3963" s="3" t="s">
        <v>19</v>
      </c>
      <c r="N3963" s="3" t="s">
        <v>2731</v>
      </c>
      <c r="O3963" s="1">
        <v>44</v>
      </c>
      <c r="P3963" s="4">
        <v>0</v>
      </c>
      <c r="Q3963" s="576"/>
    </row>
    <row r="3964" spans="2:17" ht="20.25" customHeight="1">
      <c r="B3964" s="10" t="str">
        <f t="shared" si="249"/>
        <v>لباس كار ديرسوز(بلوز و شلوار)</v>
      </c>
      <c r="C3964" s="10" t="str">
        <f t="shared" si="250"/>
        <v>لباس كار ديرسوز(بلوز و شلوار)1402/11/29599</v>
      </c>
      <c r="D3964" s="10" t="str">
        <f>IFERROR(IF(تحویلی!$E$1="","",IF(NOSA!O3964=تحویلی!$E$1,تحویلی!$E$1&amp;COUNTIF(NOSA!$O$1:O3964,تحویلی!$E$1),"")),"")</f>
        <v/>
      </c>
      <c r="E3964" s="10" t="str">
        <f t="shared" si="251"/>
        <v>28734599</v>
      </c>
      <c r="F3964" s="10" t="str">
        <f>IFERROR(VLOOKUP(I3964,DATABASE!$N:$O,2,FALSE),"")</f>
        <v>لباس كار ديرسوز(بلوز و شلوار)</v>
      </c>
      <c r="G3964" s="3" t="s">
        <v>2992</v>
      </c>
      <c r="H3964" s="4">
        <v>28734</v>
      </c>
      <c r="I3964" s="3" t="s">
        <v>1634</v>
      </c>
      <c r="J3964" s="3" t="s">
        <v>1635</v>
      </c>
      <c r="K3964" s="5">
        <v>1</v>
      </c>
      <c r="L3964" s="3" t="s">
        <v>28</v>
      </c>
      <c r="M3964" s="3" t="s">
        <v>47</v>
      </c>
      <c r="N3964" s="3" t="s">
        <v>1013</v>
      </c>
      <c r="O3964" s="1">
        <v>599</v>
      </c>
      <c r="P3964" s="4">
        <v>0</v>
      </c>
      <c r="Q3964" s="576"/>
    </row>
    <row r="3965" spans="2:17" ht="20.25" customHeight="1">
      <c r="B3965" s="10" t="str">
        <f t="shared" ref="B3965:B4028" si="253">F3965&amp;Q3965</f>
        <v/>
      </c>
      <c r="C3965" s="10" t="str">
        <f t="shared" ref="C3965:C4028" si="254">F3965&amp;G3965&amp;O3965</f>
        <v>1402/11/29834</v>
      </c>
      <c r="D3965" s="10" t="str">
        <f>IFERROR(IF(تحویلی!$E$1="","",IF(NOSA!O3965=تحویلی!$E$1,تحویلی!$E$1&amp;COUNTIF(NOSA!$O$1:O3965,تحویلی!$E$1),"")),"")</f>
        <v/>
      </c>
      <c r="E3965" s="10" t="str">
        <f t="shared" ref="E3965:E4028" si="255">H3965&amp;O3965</f>
        <v>28740834</v>
      </c>
      <c r="F3965" s="10" t="str">
        <f>IFERROR(VLOOKUP(I3965,DATABASE!$N:$O,2,FALSE),"")</f>
        <v/>
      </c>
      <c r="G3965" s="3" t="s">
        <v>2992</v>
      </c>
      <c r="H3965" s="4">
        <v>28740</v>
      </c>
      <c r="I3965" s="3" t="s">
        <v>2699</v>
      </c>
      <c r="J3965" s="3" t="s">
        <v>7</v>
      </c>
      <c r="K3965" s="5">
        <v>1</v>
      </c>
      <c r="L3965" s="3" t="s">
        <v>8</v>
      </c>
      <c r="M3965" s="3" t="s">
        <v>19</v>
      </c>
      <c r="N3965" s="3" t="s">
        <v>2647</v>
      </c>
      <c r="O3965" s="1">
        <v>834</v>
      </c>
      <c r="P3965" s="4">
        <v>1</v>
      </c>
      <c r="Q3965" s="576"/>
    </row>
    <row r="3966" spans="2:17" ht="20.25" customHeight="1">
      <c r="B3966" s="10" t="str">
        <f t="shared" si="253"/>
        <v>شلوار فرم انتظامات</v>
      </c>
      <c r="C3966" s="10" t="str">
        <f t="shared" si="254"/>
        <v>شلوار فرم انتظامات1402/11/30383</v>
      </c>
      <c r="D3966" s="10" t="str">
        <f>IFERROR(IF(تحویلی!$E$1="","",IF(NOSA!O3966=تحویلی!$E$1,تحویلی!$E$1&amp;COUNTIF(NOSA!$O$1:O3966,تحویلی!$E$1),"")),"")</f>
        <v/>
      </c>
      <c r="E3966" s="10" t="str">
        <f t="shared" si="255"/>
        <v>28744383</v>
      </c>
      <c r="F3966" s="10" t="str">
        <f>IFERROR(VLOOKUP(I3966,DATABASE!$N:$O,2,FALSE),"")</f>
        <v>شلوار فرم انتظامات</v>
      </c>
      <c r="G3966" s="3" t="s">
        <v>2993</v>
      </c>
      <c r="H3966" s="4">
        <v>28744</v>
      </c>
      <c r="I3966" s="3" t="s">
        <v>2298</v>
      </c>
      <c r="J3966" s="3" t="s">
        <v>2851</v>
      </c>
      <c r="K3966" s="5">
        <v>1</v>
      </c>
      <c r="L3966" s="3" t="s">
        <v>28</v>
      </c>
      <c r="M3966" s="3" t="s">
        <v>47</v>
      </c>
      <c r="N3966" s="3" t="s">
        <v>344</v>
      </c>
      <c r="O3966" s="1">
        <v>383</v>
      </c>
      <c r="P3966" s="4">
        <v>0</v>
      </c>
      <c r="Q3966" s="576"/>
    </row>
    <row r="3967" spans="2:17" ht="20.25" customHeight="1">
      <c r="B3967" s="10" t="str">
        <f t="shared" si="253"/>
        <v>دستكش كف مواد سبك733</v>
      </c>
      <c r="C3967" s="10" t="str">
        <f t="shared" si="254"/>
        <v>دستكش كف مواد سبك1402/11/30733</v>
      </c>
      <c r="D3967" s="10" t="str">
        <f>IFERROR(IF(تحویلی!$E$1="","",IF(NOSA!O3967=تحویلی!$E$1,تحویلی!$E$1&amp;COUNTIF(NOSA!$O$1:O3967,تحویلی!$E$1),"")),"")</f>
        <v/>
      </c>
      <c r="E3967" s="10" t="str">
        <f t="shared" si="255"/>
        <v>28748733</v>
      </c>
      <c r="F3967" s="10" t="str">
        <f>IFERROR(VLOOKUP(I3967,DATABASE!$N:$O,2,FALSE),"")</f>
        <v>دستكش كف مواد سبك</v>
      </c>
      <c r="G3967" s="3" t="s">
        <v>2993</v>
      </c>
      <c r="H3967" s="4">
        <v>28748</v>
      </c>
      <c r="I3967" s="3" t="s">
        <v>1456</v>
      </c>
      <c r="J3967" s="3" t="s">
        <v>2</v>
      </c>
      <c r="K3967" s="5">
        <v>1</v>
      </c>
      <c r="L3967" s="3" t="s">
        <v>3</v>
      </c>
      <c r="M3967" s="3" t="s">
        <v>47</v>
      </c>
      <c r="N3967" s="3" t="s">
        <v>628</v>
      </c>
      <c r="O3967" s="1">
        <v>733</v>
      </c>
      <c r="P3967" s="4">
        <v>0</v>
      </c>
      <c r="Q3967" s="10">
        <f t="shared" si="252"/>
        <v>733</v>
      </c>
    </row>
    <row r="3968" spans="2:17" ht="20.25" customHeight="1">
      <c r="B3968" s="10" t="str">
        <f t="shared" si="253"/>
        <v>دستكش ضد برش سبك780</v>
      </c>
      <c r="C3968" s="10" t="str">
        <f t="shared" si="254"/>
        <v>دستكش ضد برش سبك1402/11/30780</v>
      </c>
      <c r="D3968" s="10" t="str">
        <f>IFERROR(IF(تحویلی!$E$1="","",IF(NOSA!O3968=تحویلی!$E$1,تحویلی!$E$1&amp;COUNTIF(NOSA!$O$1:O3968,تحویلی!$E$1),"")),"")</f>
        <v/>
      </c>
      <c r="E3968" s="10" t="str">
        <f t="shared" si="255"/>
        <v>28748780</v>
      </c>
      <c r="F3968" s="10" t="str">
        <f>IFERROR(VLOOKUP(I3968,DATABASE!$N:$O,2,FALSE),"")</f>
        <v>دستكش ضد برش سبك</v>
      </c>
      <c r="G3968" s="3" t="s">
        <v>2993</v>
      </c>
      <c r="H3968" s="4">
        <v>28748</v>
      </c>
      <c r="I3968" s="3" t="s">
        <v>1442</v>
      </c>
      <c r="J3968" s="3" t="s">
        <v>22</v>
      </c>
      <c r="K3968" s="5">
        <v>1</v>
      </c>
      <c r="L3968" s="3" t="s">
        <v>3</v>
      </c>
      <c r="M3968" s="3" t="s">
        <v>47</v>
      </c>
      <c r="N3968" s="3" t="s">
        <v>1253</v>
      </c>
      <c r="O3968" s="1">
        <v>780</v>
      </c>
      <c r="P3968" s="4">
        <v>0</v>
      </c>
      <c r="Q3968" s="10">
        <f t="shared" si="252"/>
        <v>780</v>
      </c>
    </row>
    <row r="3969" spans="2:17" ht="20.25" customHeight="1">
      <c r="B3969" s="10" t="str">
        <f t="shared" si="253"/>
        <v>بند داخل كلاه ايمني841</v>
      </c>
      <c r="C3969" s="10" t="str">
        <f t="shared" si="254"/>
        <v>بند داخل كلاه ايمني1402/11/30841</v>
      </c>
      <c r="D3969" s="10" t="str">
        <f>IFERROR(IF(تحویلی!$E$1="","",IF(NOSA!O3969=تحویلی!$E$1,تحویلی!$E$1&amp;COUNTIF(NOSA!$O$1:O3969,تحویلی!$E$1),"")),"")</f>
        <v/>
      </c>
      <c r="E3969" s="10" t="str">
        <f t="shared" si="255"/>
        <v>28757841</v>
      </c>
      <c r="F3969" s="10" t="str">
        <f>IFERROR(VLOOKUP(I3969,DATABASE!$N:$O,2,FALSE),"")</f>
        <v>بند داخل كلاه ايمني</v>
      </c>
      <c r="G3969" s="3" t="s">
        <v>2993</v>
      </c>
      <c r="H3969" s="4">
        <v>28757</v>
      </c>
      <c r="I3969" s="3" t="s">
        <v>2343</v>
      </c>
      <c r="J3969" s="3" t="s">
        <v>229</v>
      </c>
      <c r="K3969" s="5">
        <v>1</v>
      </c>
      <c r="L3969" s="3" t="s">
        <v>8</v>
      </c>
      <c r="M3969" s="3" t="s">
        <v>47</v>
      </c>
      <c r="N3969" s="3" t="s">
        <v>2686</v>
      </c>
      <c r="O3969" s="1">
        <v>841</v>
      </c>
      <c r="P3969" s="4">
        <v>1</v>
      </c>
      <c r="Q3969" s="10">
        <f t="shared" si="252"/>
        <v>841</v>
      </c>
    </row>
    <row r="3970" spans="2:17" ht="20.25" customHeight="1">
      <c r="B3970" s="10" t="str">
        <f t="shared" si="253"/>
        <v>شلوار فرم انتظامات741</v>
      </c>
      <c r="C3970" s="10" t="str">
        <f t="shared" si="254"/>
        <v>شلوار فرم انتظامات1402/11/30741</v>
      </c>
      <c r="D3970" s="10" t="str">
        <f>IFERROR(IF(تحویلی!$E$1="","",IF(NOSA!O3970=تحویلی!$E$1,تحویلی!$E$1&amp;COUNTIF(NOSA!$O$1:O3970,تحویلی!$E$1),"")),"")</f>
        <v/>
      </c>
      <c r="E3970" s="10" t="str">
        <f t="shared" si="255"/>
        <v>28758741</v>
      </c>
      <c r="F3970" s="10" t="str">
        <f>IFERROR(VLOOKUP(I3970,DATABASE!$N:$O,2,FALSE),"")</f>
        <v>شلوار فرم انتظامات</v>
      </c>
      <c r="G3970" s="3" t="s">
        <v>2993</v>
      </c>
      <c r="H3970" s="4">
        <v>28758</v>
      </c>
      <c r="I3970" s="3" t="s">
        <v>2298</v>
      </c>
      <c r="J3970" s="3" t="s">
        <v>2851</v>
      </c>
      <c r="K3970" s="5">
        <v>1</v>
      </c>
      <c r="L3970" s="3" t="s">
        <v>28</v>
      </c>
      <c r="M3970" s="3" t="s">
        <v>102</v>
      </c>
      <c r="N3970" s="3" t="s">
        <v>764</v>
      </c>
      <c r="O3970" s="1">
        <v>741</v>
      </c>
      <c r="P3970" s="4">
        <v>0</v>
      </c>
      <c r="Q3970" s="10">
        <f t="shared" si="252"/>
        <v>741</v>
      </c>
    </row>
    <row r="3971" spans="2:17" ht="20.25" customHeight="1">
      <c r="B3971" s="10" t="str">
        <f t="shared" si="253"/>
        <v>لباس كار كارشناسي-مديران- بلوز و شلوار376</v>
      </c>
      <c r="C3971" s="10" t="str">
        <f t="shared" si="254"/>
        <v>لباس كار كارشناسي-مديران- بلوز و شلوار1402/11/30376</v>
      </c>
      <c r="D3971" s="10" t="str">
        <f>IFERROR(IF(تحویلی!$E$1="","",IF(NOSA!O3971=تحویلی!$E$1,تحویلی!$E$1&amp;COUNTIF(NOSA!$O$1:O3971,تحویلی!$E$1),"")),"")</f>
        <v/>
      </c>
      <c r="E3971" s="10" t="str">
        <f t="shared" si="255"/>
        <v>28763376</v>
      </c>
      <c r="F3971" s="10" t="str">
        <f>IFERROR(VLOOKUP(I3971,DATABASE!$N:$O,2,FALSE),"")</f>
        <v>لباس كار كارشناسي-مديران- بلوز و شلوار</v>
      </c>
      <c r="G3971" s="3" t="s">
        <v>2993</v>
      </c>
      <c r="H3971" s="4">
        <v>28763</v>
      </c>
      <c r="I3971" s="3" t="s">
        <v>2373</v>
      </c>
      <c r="J3971" s="3" t="s">
        <v>2772</v>
      </c>
      <c r="K3971" s="5">
        <v>1</v>
      </c>
      <c r="L3971" s="3" t="s">
        <v>28</v>
      </c>
      <c r="M3971" s="3" t="s">
        <v>43</v>
      </c>
      <c r="N3971" s="3" t="s">
        <v>817</v>
      </c>
      <c r="O3971" s="1">
        <v>376</v>
      </c>
      <c r="P3971" s="4">
        <v>0</v>
      </c>
      <c r="Q3971" s="10">
        <f t="shared" si="252"/>
        <v>376</v>
      </c>
    </row>
    <row r="3972" spans="2:17" ht="20.25" customHeight="1">
      <c r="B3972" s="10" t="str">
        <f t="shared" si="253"/>
        <v>چكمه ايمني نسوز829</v>
      </c>
      <c r="C3972" s="10" t="str">
        <f t="shared" si="254"/>
        <v>چكمه ايمني نسوز1402/11/30829</v>
      </c>
      <c r="D3972" s="10" t="str">
        <f>IFERROR(IF(تحویلی!$E$1="","",IF(NOSA!O3972=تحویلی!$E$1,تحویلی!$E$1&amp;COUNTIF(NOSA!$O$1:O3972,تحویلی!$E$1),"")),"")</f>
        <v/>
      </c>
      <c r="E3972" s="10" t="str">
        <f t="shared" si="255"/>
        <v>28765829</v>
      </c>
      <c r="F3972" s="10" t="str">
        <f>IFERROR(VLOOKUP(I3972,DATABASE!$N:$O,2,FALSE),"")</f>
        <v>چكمه ايمني نسوز</v>
      </c>
      <c r="G3972" s="3" t="s">
        <v>2993</v>
      </c>
      <c r="H3972" s="4">
        <v>28765</v>
      </c>
      <c r="I3972" s="3" t="s">
        <v>1697</v>
      </c>
      <c r="J3972" s="3" t="s">
        <v>1698</v>
      </c>
      <c r="K3972" s="5">
        <v>1</v>
      </c>
      <c r="L3972" s="3" t="s">
        <v>3</v>
      </c>
      <c r="M3972" s="3" t="s">
        <v>4</v>
      </c>
      <c r="N3972" s="3" t="s">
        <v>129</v>
      </c>
      <c r="O3972" s="1">
        <v>829</v>
      </c>
      <c r="P3972" s="4">
        <v>1</v>
      </c>
      <c r="Q3972" s="10">
        <f t="shared" si="252"/>
        <v>829</v>
      </c>
    </row>
    <row r="3973" spans="2:17" ht="20.25" customHeight="1">
      <c r="B3973" s="10" t="str">
        <f t="shared" si="253"/>
        <v>كفش ايمني848</v>
      </c>
      <c r="C3973" s="10" t="str">
        <f t="shared" si="254"/>
        <v>كفش ايمني1402/11/30848</v>
      </c>
      <c r="D3973" s="10" t="str">
        <f>IFERROR(IF(تحویلی!$E$1="","",IF(NOSA!O3973=تحویلی!$E$1,تحویلی!$E$1&amp;COUNTIF(NOSA!$O$1:O3973,تحویلی!$E$1),"")),"")</f>
        <v/>
      </c>
      <c r="E3973" s="10" t="str">
        <f t="shared" si="255"/>
        <v>28769848</v>
      </c>
      <c r="F3973" s="10" t="str">
        <f>IFERROR(VLOOKUP(I3973,DATABASE!$N:$O,2,FALSE),"")</f>
        <v>كفش ايمني</v>
      </c>
      <c r="G3973" s="3" t="s">
        <v>2993</v>
      </c>
      <c r="H3973" s="4">
        <v>28769</v>
      </c>
      <c r="I3973" s="3" t="s">
        <v>1539</v>
      </c>
      <c r="J3973" s="3" t="s">
        <v>1748</v>
      </c>
      <c r="K3973" s="5">
        <v>1</v>
      </c>
      <c r="L3973" s="3" t="s">
        <v>3</v>
      </c>
      <c r="M3973" s="3" t="s">
        <v>47</v>
      </c>
      <c r="N3973" s="3" t="s">
        <v>2750</v>
      </c>
      <c r="O3973" s="1">
        <v>848</v>
      </c>
      <c r="P3973" s="4">
        <v>1</v>
      </c>
      <c r="Q3973" s="10">
        <f t="shared" si="252"/>
        <v>848</v>
      </c>
    </row>
    <row r="3974" spans="2:17" ht="20.25" customHeight="1">
      <c r="B3974" s="10" t="str">
        <f t="shared" si="253"/>
        <v>لباس كار كارشناسي386</v>
      </c>
      <c r="C3974" s="10" t="str">
        <f t="shared" si="254"/>
        <v>لباس كار كارشناسي1402/11/30386</v>
      </c>
      <c r="D3974" s="10" t="str">
        <f>IFERROR(IF(تحویلی!$E$1="","",IF(NOSA!O3974=تحویلی!$E$1,تحویلی!$E$1&amp;COUNTIF(NOSA!$O$1:O3974,تحویلی!$E$1),"")),"")</f>
        <v/>
      </c>
      <c r="E3974" s="10" t="str">
        <f t="shared" si="255"/>
        <v>28773386</v>
      </c>
      <c r="F3974" s="10" t="str">
        <f>IFERROR(VLOOKUP(I3974,DATABASE!$N:$O,2,FALSE),"")</f>
        <v>لباس كار كارشناسي</v>
      </c>
      <c r="G3974" s="3" t="s">
        <v>2993</v>
      </c>
      <c r="H3974" s="4">
        <v>28773</v>
      </c>
      <c r="I3974" s="3" t="s">
        <v>2347</v>
      </c>
      <c r="J3974" s="3" t="s">
        <v>2781</v>
      </c>
      <c r="K3974" s="5">
        <v>1</v>
      </c>
      <c r="L3974" s="3" t="s">
        <v>28</v>
      </c>
      <c r="M3974" s="3" t="s">
        <v>47</v>
      </c>
      <c r="N3974" s="3" t="s">
        <v>795</v>
      </c>
      <c r="O3974" s="1">
        <v>386</v>
      </c>
      <c r="P3974" s="4">
        <v>0</v>
      </c>
      <c r="Q3974" s="10">
        <f t="shared" si="252"/>
        <v>386</v>
      </c>
    </row>
    <row r="3975" spans="2:17" ht="20.25" customHeight="1">
      <c r="B3975" s="10" t="str">
        <f t="shared" si="253"/>
        <v>كفش ايمني عايق برق386</v>
      </c>
      <c r="C3975" s="10" t="str">
        <f t="shared" si="254"/>
        <v>كفش ايمني عايق برق1402/11/30386</v>
      </c>
      <c r="D3975" s="10" t="str">
        <f>IFERROR(IF(تحویلی!$E$1="","",IF(NOSA!O3975=تحویلی!$E$1,تحویلی!$E$1&amp;COUNTIF(NOSA!$O$1:O3975,تحویلی!$E$1),"")),"")</f>
        <v/>
      </c>
      <c r="E3975" s="10" t="str">
        <f t="shared" si="255"/>
        <v>28773386</v>
      </c>
      <c r="F3975" s="10" t="str">
        <f>IFERROR(VLOOKUP(I3975,DATABASE!$N:$O,2,FALSE),"")</f>
        <v>كفش ايمني عايق برق</v>
      </c>
      <c r="G3975" s="3" t="s">
        <v>2993</v>
      </c>
      <c r="H3975" s="4">
        <v>28773</v>
      </c>
      <c r="I3975" s="3" t="s">
        <v>1713</v>
      </c>
      <c r="J3975" s="3" t="s">
        <v>1714</v>
      </c>
      <c r="K3975" s="5">
        <v>1</v>
      </c>
      <c r="L3975" s="3" t="s">
        <v>3</v>
      </c>
      <c r="M3975" s="3" t="s">
        <v>47</v>
      </c>
      <c r="N3975" s="3" t="s">
        <v>795</v>
      </c>
      <c r="O3975" s="1">
        <v>386</v>
      </c>
      <c r="P3975" s="4">
        <v>1</v>
      </c>
      <c r="Q3975" s="10">
        <f t="shared" si="252"/>
        <v>386</v>
      </c>
    </row>
    <row r="3976" spans="2:17" ht="20.25" customHeight="1">
      <c r="B3976" s="10" t="str">
        <f t="shared" si="253"/>
        <v>كلاه ايمني386</v>
      </c>
      <c r="C3976" s="10" t="str">
        <f t="shared" si="254"/>
        <v>كلاه ايمني1402/11/30386</v>
      </c>
      <c r="D3976" s="10" t="str">
        <f>IFERROR(IF(تحویلی!$E$1="","",IF(NOSA!O3976=تحویلی!$E$1,تحویلی!$E$1&amp;COUNTIF(NOSA!$O$1:O3976,تحویلی!$E$1),"")),"")</f>
        <v/>
      </c>
      <c r="E3976" s="10" t="str">
        <f t="shared" si="255"/>
        <v>28773386</v>
      </c>
      <c r="F3976" s="10" t="str">
        <f>IFERROR(VLOOKUP(I3976,DATABASE!$N:$O,2,FALSE),"")</f>
        <v>كلاه ايمني</v>
      </c>
      <c r="G3976" s="3" t="s">
        <v>2993</v>
      </c>
      <c r="H3976" s="4">
        <v>28773</v>
      </c>
      <c r="I3976" s="3" t="s">
        <v>1476</v>
      </c>
      <c r="J3976" s="3" t="s">
        <v>1647</v>
      </c>
      <c r="K3976" s="5">
        <v>1</v>
      </c>
      <c r="L3976" s="3" t="s">
        <v>8</v>
      </c>
      <c r="M3976" s="3" t="s">
        <v>47</v>
      </c>
      <c r="N3976" s="3" t="s">
        <v>795</v>
      </c>
      <c r="O3976" s="1">
        <v>386</v>
      </c>
      <c r="P3976" s="4">
        <v>1</v>
      </c>
      <c r="Q3976" s="10">
        <f t="shared" si="252"/>
        <v>386</v>
      </c>
    </row>
    <row r="3977" spans="2:17" ht="20.25" customHeight="1">
      <c r="B3977" s="10" t="str">
        <f t="shared" si="253"/>
        <v>دستكش ضد برش سبك848</v>
      </c>
      <c r="C3977" s="10" t="str">
        <f t="shared" si="254"/>
        <v>دستكش ضد برش سبك1402/11/30848</v>
      </c>
      <c r="D3977" s="10" t="str">
        <f>IFERROR(IF(تحویلی!$E$1="","",IF(NOSA!O3977=تحویلی!$E$1,تحویلی!$E$1&amp;COUNTIF(NOSA!$O$1:O3977,تحویلی!$E$1),"")),"")</f>
        <v/>
      </c>
      <c r="E3977" s="10" t="str">
        <f t="shared" si="255"/>
        <v>28776848</v>
      </c>
      <c r="F3977" s="10" t="str">
        <f>IFERROR(VLOOKUP(I3977,DATABASE!$N:$O,2,FALSE),"")</f>
        <v>دستكش ضد برش سبك</v>
      </c>
      <c r="G3977" s="3" t="s">
        <v>2993</v>
      </c>
      <c r="H3977" s="4">
        <v>28776</v>
      </c>
      <c r="I3977" s="3" t="s">
        <v>1442</v>
      </c>
      <c r="J3977" s="3" t="s">
        <v>22</v>
      </c>
      <c r="K3977" s="5">
        <v>1</v>
      </c>
      <c r="L3977" s="3" t="s">
        <v>3</v>
      </c>
      <c r="M3977" s="3" t="s">
        <v>47</v>
      </c>
      <c r="N3977" s="3" t="s">
        <v>2750</v>
      </c>
      <c r="O3977" s="1">
        <v>848</v>
      </c>
      <c r="P3977" s="4">
        <v>0</v>
      </c>
      <c r="Q3977" s="10">
        <f t="shared" si="252"/>
        <v>848</v>
      </c>
    </row>
    <row r="3978" spans="2:17" ht="20.25" customHeight="1">
      <c r="B3978" s="10" t="str">
        <f t="shared" si="253"/>
        <v>لباس كار كارشناسي10</v>
      </c>
      <c r="C3978" s="10" t="str">
        <f t="shared" si="254"/>
        <v>لباس كار كارشناسي1402/11/3010</v>
      </c>
      <c r="D3978" s="10" t="str">
        <f>IFERROR(IF(تحویلی!$E$1="","",IF(NOSA!O3978=تحویلی!$E$1,تحویلی!$E$1&amp;COUNTIF(NOSA!$O$1:O3978,تحویلی!$E$1),"")),"")</f>
        <v/>
      </c>
      <c r="E3978" s="10" t="str">
        <f t="shared" si="255"/>
        <v>2877710</v>
      </c>
      <c r="F3978" s="10" t="str">
        <f>IFERROR(VLOOKUP(I3978,DATABASE!$N:$O,2,FALSE),"")</f>
        <v>لباس كار كارشناسي</v>
      </c>
      <c r="G3978" s="3" t="s">
        <v>2993</v>
      </c>
      <c r="H3978" s="4">
        <v>28777</v>
      </c>
      <c r="I3978" s="3" t="s">
        <v>2346</v>
      </c>
      <c r="J3978" s="3" t="s">
        <v>3296</v>
      </c>
      <c r="K3978" s="5">
        <v>1</v>
      </c>
      <c r="L3978" s="3" t="s">
        <v>28</v>
      </c>
      <c r="M3978" s="3" t="s">
        <v>266</v>
      </c>
      <c r="N3978" s="3" t="s">
        <v>278</v>
      </c>
      <c r="O3978" s="1">
        <v>10</v>
      </c>
      <c r="P3978" s="4">
        <v>0</v>
      </c>
      <c r="Q3978" s="10">
        <f t="shared" si="252"/>
        <v>10</v>
      </c>
    </row>
    <row r="3979" spans="2:17" ht="20.25" customHeight="1">
      <c r="B3979" s="10" t="str">
        <f t="shared" si="253"/>
        <v>كفش ايمني عايق برق383</v>
      </c>
      <c r="C3979" s="10" t="str">
        <f t="shared" si="254"/>
        <v>كفش ايمني عايق برق1402/11/30383</v>
      </c>
      <c r="D3979" s="10" t="str">
        <f>IFERROR(IF(تحویلی!$E$1="","",IF(NOSA!O3979=تحویلی!$E$1,تحویلی!$E$1&amp;COUNTIF(NOSA!$O$1:O3979,تحویلی!$E$1),"")),"")</f>
        <v/>
      </c>
      <c r="E3979" s="10" t="str">
        <f t="shared" si="255"/>
        <v>28779383</v>
      </c>
      <c r="F3979" s="10" t="str">
        <f>IFERROR(VLOOKUP(I3979,DATABASE!$N:$O,2,FALSE),"")</f>
        <v>كفش ايمني عايق برق</v>
      </c>
      <c r="G3979" s="3" t="s">
        <v>2993</v>
      </c>
      <c r="H3979" s="4">
        <v>28779</v>
      </c>
      <c r="I3979" s="3" t="s">
        <v>1610</v>
      </c>
      <c r="J3979" s="3" t="s">
        <v>1689</v>
      </c>
      <c r="K3979" s="5">
        <v>1</v>
      </c>
      <c r="L3979" s="3" t="s">
        <v>3</v>
      </c>
      <c r="M3979" s="3" t="s">
        <v>47</v>
      </c>
      <c r="N3979" s="3" t="s">
        <v>344</v>
      </c>
      <c r="O3979" s="1">
        <v>383</v>
      </c>
      <c r="P3979" s="4">
        <v>0</v>
      </c>
      <c r="Q3979" s="10">
        <f t="shared" si="252"/>
        <v>383</v>
      </c>
    </row>
    <row r="3980" spans="2:17" ht="20.25" customHeight="1">
      <c r="B3980" s="10" t="str">
        <f t="shared" si="253"/>
        <v>بند كفش851</v>
      </c>
      <c r="C3980" s="10" t="str">
        <f t="shared" si="254"/>
        <v>بند كفش1402/11/30851</v>
      </c>
      <c r="D3980" s="10" t="str">
        <f>IFERROR(IF(تحویلی!$E$1="","",IF(NOSA!O3980=تحویلی!$E$1,تحویلی!$E$1&amp;COUNTIF(NOSA!$O$1:O3980,تحویلی!$E$1),"")),"")</f>
        <v/>
      </c>
      <c r="E3980" s="10" t="str">
        <f t="shared" si="255"/>
        <v>28779851</v>
      </c>
      <c r="F3980" s="10" t="str">
        <f>IFERROR(VLOOKUP(I3980,DATABASE!$N:$O,2,FALSE),"")</f>
        <v>بند كفش</v>
      </c>
      <c r="G3980" s="3" t="s">
        <v>2993</v>
      </c>
      <c r="H3980" s="4">
        <v>28779</v>
      </c>
      <c r="I3980" s="3" t="s">
        <v>1462</v>
      </c>
      <c r="J3980" s="3" t="s">
        <v>450</v>
      </c>
      <c r="K3980" s="5">
        <v>1</v>
      </c>
      <c r="L3980" s="3" t="s">
        <v>3</v>
      </c>
      <c r="M3980" s="3" t="s">
        <v>47</v>
      </c>
      <c r="N3980" s="3" t="s">
        <v>2761</v>
      </c>
      <c r="O3980" s="1">
        <v>851</v>
      </c>
      <c r="P3980" s="4">
        <v>0</v>
      </c>
      <c r="Q3980" s="10">
        <f t="shared" si="252"/>
        <v>851</v>
      </c>
    </row>
    <row r="3981" spans="2:17" ht="20.25" customHeight="1">
      <c r="B3981" s="10" t="str">
        <f t="shared" si="253"/>
        <v>لباس كار كارشناسي-مديران- بلوز و شلوار6</v>
      </c>
      <c r="C3981" s="10" t="str">
        <f t="shared" si="254"/>
        <v>لباس كار كارشناسي-مديران- بلوز و شلوار1402/11/306</v>
      </c>
      <c r="D3981" s="10" t="str">
        <f>IFERROR(IF(تحویلی!$E$1="","",IF(NOSA!O3981=تحویلی!$E$1,تحویلی!$E$1&amp;COUNTIF(NOSA!$O$1:O3981,تحویلی!$E$1),"")),"")</f>
        <v/>
      </c>
      <c r="E3981" s="10" t="str">
        <f t="shared" si="255"/>
        <v>287806</v>
      </c>
      <c r="F3981" s="10" t="str">
        <f>IFERROR(VLOOKUP(I3981,DATABASE!$N:$O,2,FALSE),"")</f>
        <v>لباس كار كارشناسي-مديران- بلوز و شلوار</v>
      </c>
      <c r="G3981" s="3" t="s">
        <v>2993</v>
      </c>
      <c r="H3981" s="4">
        <v>28780</v>
      </c>
      <c r="I3981" s="3" t="s">
        <v>2373</v>
      </c>
      <c r="J3981" s="3" t="s">
        <v>2772</v>
      </c>
      <c r="K3981" s="5">
        <v>1</v>
      </c>
      <c r="L3981" s="3" t="s">
        <v>28</v>
      </c>
      <c r="M3981" s="3" t="s">
        <v>25</v>
      </c>
      <c r="N3981" s="3" t="s">
        <v>752</v>
      </c>
      <c r="O3981" s="1">
        <v>6</v>
      </c>
      <c r="P3981" s="4">
        <v>0</v>
      </c>
      <c r="Q3981" s="10">
        <f t="shared" si="252"/>
        <v>6</v>
      </c>
    </row>
    <row r="3982" spans="2:17" ht="20.25" customHeight="1">
      <c r="B3982" s="10" t="str">
        <f t="shared" si="253"/>
        <v>كفش ايمني6</v>
      </c>
      <c r="C3982" s="10" t="str">
        <f t="shared" si="254"/>
        <v>كفش ايمني1402/11/306</v>
      </c>
      <c r="D3982" s="10" t="str">
        <f>IFERROR(IF(تحویلی!$E$1="","",IF(NOSA!O3982=تحویلی!$E$1,تحویلی!$E$1&amp;COUNTIF(NOSA!$O$1:O3982,تحویلی!$E$1),"")),"")</f>
        <v/>
      </c>
      <c r="E3982" s="10" t="str">
        <f t="shared" si="255"/>
        <v>287806</v>
      </c>
      <c r="F3982" s="10" t="str">
        <f>IFERROR(VLOOKUP(I3982,DATABASE!$N:$O,2,FALSE),"")</f>
        <v>كفش ايمني</v>
      </c>
      <c r="G3982" s="3" t="s">
        <v>2993</v>
      </c>
      <c r="H3982" s="4">
        <v>28780</v>
      </c>
      <c r="I3982" s="3" t="s">
        <v>1720</v>
      </c>
      <c r="J3982" s="3" t="s">
        <v>1721</v>
      </c>
      <c r="K3982" s="5">
        <v>1</v>
      </c>
      <c r="L3982" s="3" t="s">
        <v>3</v>
      </c>
      <c r="M3982" s="3" t="s">
        <v>25</v>
      </c>
      <c r="N3982" s="3" t="s">
        <v>752</v>
      </c>
      <c r="O3982" s="1">
        <v>6</v>
      </c>
      <c r="P3982" s="4">
        <v>0</v>
      </c>
      <c r="Q3982" s="10">
        <f t="shared" si="252"/>
        <v>6</v>
      </c>
    </row>
    <row r="3983" spans="2:17" ht="20.25" customHeight="1">
      <c r="B3983" s="10" t="str">
        <f t="shared" si="253"/>
        <v>لباس كار(بلوز و شلوار)683</v>
      </c>
      <c r="C3983" s="10" t="str">
        <f t="shared" si="254"/>
        <v>لباس كار(بلوز و شلوار)1402/11/30683</v>
      </c>
      <c r="D3983" s="10" t="str">
        <f>IFERROR(IF(تحویلی!$E$1="","",IF(NOSA!O3983=تحویلی!$E$1,تحویلی!$E$1&amp;COUNTIF(NOSA!$O$1:O3983,تحویلی!$E$1),"")),"")</f>
        <v/>
      </c>
      <c r="E3983" s="10" t="str">
        <f t="shared" si="255"/>
        <v>28784683</v>
      </c>
      <c r="F3983" s="10" t="str">
        <f>IFERROR(VLOOKUP(I3983,DATABASE!$N:$O,2,FALSE),"")</f>
        <v>لباس كار(بلوز و شلوار)</v>
      </c>
      <c r="G3983" s="154" t="s">
        <v>2993</v>
      </c>
      <c r="H3983" s="155">
        <v>28784</v>
      </c>
      <c r="I3983" s="154" t="s">
        <v>1493</v>
      </c>
      <c r="J3983" s="154" t="s">
        <v>3302</v>
      </c>
      <c r="K3983" s="156">
        <v>1</v>
      </c>
      <c r="L3983" s="154" t="s">
        <v>28</v>
      </c>
      <c r="M3983" s="154" t="s">
        <v>202</v>
      </c>
      <c r="N3983" s="154" t="s">
        <v>1047</v>
      </c>
      <c r="O3983" s="153">
        <v>683</v>
      </c>
      <c r="P3983" s="155">
        <v>0</v>
      </c>
      <c r="Q3983" s="10">
        <f t="shared" si="252"/>
        <v>683</v>
      </c>
    </row>
    <row r="3984" spans="2:17" ht="20.25" customHeight="1">
      <c r="B3984" s="10" t="str">
        <f t="shared" si="253"/>
        <v>گوشي اير پلاگ608</v>
      </c>
      <c r="C3984" s="10" t="str">
        <f t="shared" si="254"/>
        <v>گوشي اير پلاگ1402/11/30608</v>
      </c>
      <c r="D3984" s="10" t="str">
        <f>IFERROR(IF(تحویلی!$E$1="","",IF(NOSA!O3984=تحویلی!$E$1,تحویلی!$E$1&amp;COUNTIF(NOSA!$O$1:O3984,تحویلی!$E$1),"")),"")</f>
        <v/>
      </c>
      <c r="E3984" s="10" t="str">
        <f t="shared" si="255"/>
        <v>28787608</v>
      </c>
      <c r="F3984" s="10" t="str">
        <f>IFERROR(VLOOKUP(I3984,DATABASE!$N:$O,2,FALSE),"")</f>
        <v>گوشي اير پلاگ</v>
      </c>
      <c r="G3984" s="154" t="s">
        <v>2993</v>
      </c>
      <c r="H3984" s="155">
        <v>28787</v>
      </c>
      <c r="I3984" s="154" t="s">
        <v>1581</v>
      </c>
      <c r="J3984" s="154" t="s">
        <v>124</v>
      </c>
      <c r="K3984" s="156">
        <v>1</v>
      </c>
      <c r="L3984" s="154" t="s">
        <v>8</v>
      </c>
      <c r="M3984" s="154" t="s">
        <v>63</v>
      </c>
      <c r="N3984" s="154" t="s">
        <v>187</v>
      </c>
      <c r="O3984" s="153">
        <v>608</v>
      </c>
      <c r="P3984" s="155">
        <v>0</v>
      </c>
      <c r="Q3984" s="10">
        <f t="shared" si="252"/>
        <v>608</v>
      </c>
    </row>
    <row r="3985" spans="2:17" ht="20.25" customHeight="1">
      <c r="B3985" s="10" t="str">
        <f t="shared" si="253"/>
        <v>كلاه ايمني580</v>
      </c>
      <c r="C3985" s="10" t="str">
        <f t="shared" si="254"/>
        <v>كلاه ايمني1402/11/30580</v>
      </c>
      <c r="D3985" s="10" t="str">
        <f>IFERROR(IF(تحویلی!$E$1="","",IF(NOSA!O3985=تحویلی!$E$1,تحویلی!$E$1&amp;COUNTIF(NOSA!$O$1:O3985,تحویلی!$E$1),"")),"")</f>
        <v/>
      </c>
      <c r="E3985" s="10" t="str">
        <f t="shared" si="255"/>
        <v>28788580</v>
      </c>
      <c r="F3985" s="10" t="str">
        <f>IFERROR(VLOOKUP(I3985,DATABASE!$N:$O,2,FALSE),"")</f>
        <v>كلاه ايمني</v>
      </c>
      <c r="G3985" s="154" t="s">
        <v>2993</v>
      </c>
      <c r="H3985" s="155">
        <v>28788</v>
      </c>
      <c r="I3985" s="154" t="s">
        <v>1476</v>
      </c>
      <c r="J3985" s="154" t="s">
        <v>1647</v>
      </c>
      <c r="K3985" s="156">
        <v>1</v>
      </c>
      <c r="L3985" s="154" t="s">
        <v>8</v>
      </c>
      <c r="M3985" s="154" t="s">
        <v>47</v>
      </c>
      <c r="N3985" s="154" t="s">
        <v>1001</v>
      </c>
      <c r="O3985" s="153">
        <v>580</v>
      </c>
      <c r="P3985" s="155">
        <v>0</v>
      </c>
      <c r="Q3985" s="10">
        <f t="shared" si="252"/>
        <v>580</v>
      </c>
    </row>
    <row r="3986" spans="2:17" ht="20.25" customHeight="1">
      <c r="B3986" s="10" t="str">
        <f t="shared" si="253"/>
        <v>عينك گاگل599</v>
      </c>
      <c r="C3986" s="10" t="str">
        <f t="shared" si="254"/>
        <v>عينك گاگل1402/11/30599</v>
      </c>
      <c r="D3986" s="10" t="str">
        <f>IFERROR(IF(تحویلی!$E$1="","",IF(NOSA!O3986=تحویلی!$E$1,تحویلی!$E$1&amp;COUNTIF(NOSA!$O$1:O3986,تحویلی!$E$1),"")),"")</f>
        <v/>
      </c>
      <c r="E3986" s="10" t="str">
        <f t="shared" si="255"/>
        <v>28789599</v>
      </c>
      <c r="F3986" s="10" t="str">
        <f>IFERROR(VLOOKUP(I3986,DATABASE!$N:$O,2,FALSE),"")</f>
        <v>عينك گاگل</v>
      </c>
      <c r="G3986" s="154" t="s">
        <v>2993</v>
      </c>
      <c r="H3986" s="155">
        <v>28789</v>
      </c>
      <c r="I3986" s="154" t="s">
        <v>1555</v>
      </c>
      <c r="J3986" s="154" t="s">
        <v>1556</v>
      </c>
      <c r="K3986" s="156">
        <v>1</v>
      </c>
      <c r="L3986" s="154" t="s">
        <v>8</v>
      </c>
      <c r="M3986" s="154" t="s">
        <v>47</v>
      </c>
      <c r="N3986" s="154" t="s">
        <v>1013</v>
      </c>
      <c r="O3986" s="153">
        <v>599</v>
      </c>
      <c r="P3986" s="155">
        <v>0</v>
      </c>
      <c r="Q3986" s="10">
        <f t="shared" si="252"/>
        <v>599</v>
      </c>
    </row>
    <row r="3987" spans="2:17" ht="20.25" customHeight="1">
      <c r="B3987" s="10" t="str">
        <f t="shared" si="253"/>
        <v>دستكش ضد برش سبك460</v>
      </c>
      <c r="C3987" s="10" t="str">
        <f t="shared" si="254"/>
        <v>دستكش ضد برش سبك1402/11/30460</v>
      </c>
      <c r="D3987" s="10" t="str">
        <f>IFERROR(IF(تحویلی!$E$1="","",IF(NOSA!O3987=تحویلی!$E$1,تحویلی!$E$1&amp;COUNTIF(NOSA!$O$1:O3987,تحویلی!$E$1),"")),"")</f>
        <v/>
      </c>
      <c r="E3987" s="10" t="str">
        <f t="shared" si="255"/>
        <v>28791460</v>
      </c>
      <c r="F3987" s="10" t="str">
        <f>IFERROR(VLOOKUP(I3987,DATABASE!$N:$O,2,FALSE),"")</f>
        <v>دستكش ضد برش سبك</v>
      </c>
      <c r="G3987" s="154" t="s">
        <v>2993</v>
      </c>
      <c r="H3987" s="155">
        <v>28791</v>
      </c>
      <c r="I3987" s="154" t="s">
        <v>1442</v>
      </c>
      <c r="J3987" s="154" t="s">
        <v>22</v>
      </c>
      <c r="K3987" s="156">
        <v>1</v>
      </c>
      <c r="L3987" s="154" t="s">
        <v>3</v>
      </c>
      <c r="M3987" s="154" t="s">
        <v>47</v>
      </c>
      <c r="N3987" s="154" t="s">
        <v>140</v>
      </c>
      <c r="O3987" s="153">
        <v>460</v>
      </c>
      <c r="P3987" s="155">
        <v>1</v>
      </c>
      <c r="Q3987" s="10">
        <f t="shared" si="252"/>
        <v>460</v>
      </c>
    </row>
    <row r="3988" spans="2:17" ht="20.25" customHeight="1">
      <c r="B3988" s="10" t="str">
        <f t="shared" si="253"/>
        <v>كفش ايمني233</v>
      </c>
      <c r="C3988" s="10" t="str">
        <f t="shared" si="254"/>
        <v>كفش ايمني1402/11/30233</v>
      </c>
      <c r="D3988" s="10" t="str">
        <f>IFERROR(IF(تحویلی!$E$1="","",IF(NOSA!O3988=تحویلی!$E$1,تحویلی!$E$1&amp;COUNTIF(NOSA!$O$1:O3988,تحویلی!$E$1),"")),"")</f>
        <v/>
      </c>
      <c r="E3988" s="10" t="str">
        <f t="shared" si="255"/>
        <v>28792233</v>
      </c>
      <c r="F3988" s="10" t="str">
        <f>IFERROR(VLOOKUP(I3988,DATABASE!$N:$O,2,FALSE),"")</f>
        <v>كفش ايمني</v>
      </c>
      <c r="G3988" s="3" t="s">
        <v>2993</v>
      </c>
      <c r="H3988" s="4">
        <v>28792</v>
      </c>
      <c r="I3988" s="3" t="s">
        <v>1539</v>
      </c>
      <c r="J3988" s="3" t="s">
        <v>1748</v>
      </c>
      <c r="K3988" s="5">
        <v>1</v>
      </c>
      <c r="L3988" s="3" t="s">
        <v>3</v>
      </c>
      <c r="M3988" s="3" t="s">
        <v>25</v>
      </c>
      <c r="N3988" s="3" t="s">
        <v>192</v>
      </c>
      <c r="O3988" s="1">
        <v>233</v>
      </c>
      <c r="P3988" s="4">
        <v>0</v>
      </c>
      <c r="Q3988" s="10">
        <f t="shared" si="252"/>
        <v>233</v>
      </c>
    </row>
    <row r="3989" spans="2:17" ht="20.25" customHeight="1">
      <c r="B3989" s="10" t="str">
        <f t="shared" si="253"/>
        <v>دستكش كف مواد سبك387</v>
      </c>
      <c r="C3989" s="10" t="str">
        <f t="shared" si="254"/>
        <v>دستكش كف مواد سبك1402/11/30387</v>
      </c>
      <c r="D3989" s="10" t="str">
        <f>IFERROR(IF(تحویلی!$E$1="","",IF(NOSA!O3989=تحویلی!$E$1,تحویلی!$E$1&amp;COUNTIF(NOSA!$O$1:O3989,تحویلی!$E$1),"")),"")</f>
        <v/>
      </c>
      <c r="E3989" s="10" t="str">
        <f t="shared" si="255"/>
        <v>28795387</v>
      </c>
      <c r="F3989" s="10" t="str">
        <f>IFERROR(VLOOKUP(I3989,DATABASE!$N:$O,2,FALSE),"")</f>
        <v>دستكش كف مواد سبك</v>
      </c>
      <c r="G3989" s="3" t="s">
        <v>2993</v>
      </c>
      <c r="H3989" s="4">
        <v>28795</v>
      </c>
      <c r="I3989" s="3" t="s">
        <v>1456</v>
      </c>
      <c r="J3989" s="3" t="s">
        <v>2</v>
      </c>
      <c r="K3989" s="5">
        <v>1</v>
      </c>
      <c r="L3989" s="3" t="s">
        <v>3</v>
      </c>
      <c r="M3989" s="3" t="s">
        <v>19</v>
      </c>
      <c r="N3989" s="3" t="s">
        <v>2857</v>
      </c>
      <c r="O3989" s="1">
        <v>387</v>
      </c>
      <c r="P3989" s="4">
        <v>1</v>
      </c>
      <c r="Q3989" s="10">
        <f t="shared" si="252"/>
        <v>387</v>
      </c>
    </row>
    <row r="3990" spans="2:17" ht="20.25" customHeight="1">
      <c r="B3990" s="10" t="str">
        <f t="shared" si="253"/>
        <v>لباس كار كارشناسي254</v>
      </c>
      <c r="C3990" s="10" t="str">
        <f t="shared" si="254"/>
        <v>لباس كار كارشناسي1402/12/01254</v>
      </c>
      <c r="D3990" s="10" t="str">
        <f>IFERROR(IF(تحویلی!$E$1="","",IF(NOSA!O3990=تحویلی!$E$1,تحویلی!$E$1&amp;COUNTIF(NOSA!$O$1:O3990,تحویلی!$E$1),"")),"")</f>
        <v/>
      </c>
      <c r="E3990" s="10" t="str">
        <f t="shared" si="255"/>
        <v>28803254</v>
      </c>
      <c r="F3990" s="10" t="str">
        <f>IFERROR(VLOOKUP(I3990,DATABASE!$N:$O,2,FALSE),"")</f>
        <v>لباس كار كارشناسي</v>
      </c>
      <c r="G3990" s="3" t="s">
        <v>2994</v>
      </c>
      <c r="H3990" s="4">
        <v>28803</v>
      </c>
      <c r="I3990" s="3" t="s">
        <v>2347</v>
      </c>
      <c r="J3990" s="3" t="s">
        <v>2781</v>
      </c>
      <c r="K3990" s="5">
        <v>1</v>
      </c>
      <c r="L3990" s="3" t="s">
        <v>28</v>
      </c>
      <c r="M3990" s="3" t="s">
        <v>47</v>
      </c>
      <c r="N3990" s="3" t="s">
        <v>279</v>
      </c>
      <c r="O3990" s="1">
        <v>254</v>
      </c>
      <c r="P3990" s="4">
        <v>0</v>
      </c>
      <c r="Q3990" s="10">
        <f t="shared" si="252"/>
        <v>254</v>
      </c>
    </row>
    <row r="3991" spans="2:17" ht="20.25" customHeight="1">
      <c r="B3991" s="10" t="str">
        <f t="shared" si="253"/>
        <v>دستكش ضد برش سبك769</v>
      </c>
      <c r="C3991" s="10" t="str">
        <f t="shared" si="254"/>
        <v>دستكش ضد برش سبك1402/12/01769</v>
      </c>
      <c r="D3991" s="10" t="str">
        <f>IFERROR(IF(تحویلی!$E$1="","",IF(NOSA!O3991=تحویلی!$E$1,تحویلی!$E$1&amp;COUNTIF(NOSA!$O$1:O3991,تحویلی!$E$1),"")),"")</f>
        <v/>
      </c>
      <c r="E3991" s="10" t="str">
        <f t="shared" si="255"/>
        <v>28807769</v>
      </c>
      <c r="F3991" s="10" t="str">
        <f>IFERROR(VLOOKUP(I3991,DATABASE!$N:$O,2,FALSE),"")</f>
        <v>دستكش ضد برش سبك</v>
      </c>
      <c r="G3991" s="3" t="s">
        <v>2994</v>
      </c>
      <c r="H3991" s="4">
        <v>28807</v>
      </c>
      <c r="I3991" s="3" t="s">
        <v>1442</v>
      </c>
      <c r="J3991" s="3" t="s">
        <v>22</v>
      </c>
      <c r="K3991" s="5">
        <v>1</v>
      </c>
      <c r="L3991" s="3" t="s">
        <v>3</v>
      </c>
      <c r="M3991" s="3" t="s">
        <v>43</v>
      </c>
      <c r="N3991" s="3" t="s">
        <v>1102</v>
      </c>
      <c r="O3991" s="1">
        <v>769</v>
      </c>
      <c r="P3991" s="4">
        <v>1</v>
      </c>
      <c r="Q3991" s="10">
        <f t="shared" si="252"/>
        <v>769</v>
      </c>
    </row>
    <row r="3992" spans="2:17" ht="20.25" customHeight="1">
      <c r="B3992" s="10" t="str">
        <f t="shared" si="253"/>
        <v>لباس كار ديرسوز(بلوز و شلوار)69</v>
      </c>
      <c r="C3992" s="10" t="str">
        <f t="shared" si="254"/>
        <v>لباس كار ديرسوز(بلوز و شلوار)1402/12/0169</v>
      </c>
      <c r="D3992" s="10" t="str">
        <f>IFERROR(IF(تحویلی!$E$1="","",IF(NOSA!O3992=تحویلی!$E$1,تحویلی!$E$1&amp;COUNTIF(NOSA!$O$1:O3992,تحویلی!$E$1),"")),"")</f>
        <v/>
      </c>
      <c r="E3992" s="10" t="str">
        <f t="shared" si="255"/>
        <v>2880969</v>
      </c>
      <c r="F3992" s="10" t="str">
        <f>IFERROR(VLOOKUP(I3992,DATABASE!$N:$O,2,FALSE),"")</f>
        <v>لباس كار ديرسوز(بلوز و شلوار)</v>
      </c>
      <c r="G3992" s="3" t="s">
        <v>2994</v>
      </c>
      <c r="H3992" s="4">
        <v>28809</v>
      </c>
      <c r="I3992" s="3" t="s">
        <v>1634</v>
      </c>
      <c r="J3992" s="3" t="s">
        <v>1635</v>
      </c>
      <c r="K3992" s="5">
        <v>1</v>
      </c>
      <c r="L3992" s="3" t="s">
        <v>28</v>
      </c>
      <c r="M3992" s="3" t="s">
        <v>19</v>
      </c>
      <c r="N3992" s="3" t="s">
        <v>265</v>
      </c>
      <c r="O3992" s="1">
        <v>69</v>
      </c>
      <c r="P3992" s="4">
        <v>0</v>
      </c>
      <c r="Q3992" s="10">
        <f t="shared" si="252"/>
        <v>69</v>
      </c>
    </row>
    <row r="3993" spans="2:17" ht="20.25" customHeight="1">
      <c r="B3993" s="10" t="str">
        <f t="shared" si="253"/>
        <v>لباس كار كارشناسي286</v>
      </c>
      <c r="C3993" s="10" t="str">
        <f t="shared" si="254"/>
        <v>لباس كار كارشناسي1402/12/01286</v>
      </c>
      <c r="D3993" s="10" t="str">
        <f>IFERROR(IF(تحویلی!$E$1="","",IF(NOSA!O3993=تحویلی!$E$1,تحویلی!$E$1&amp;COUNTIF(NOSA!$O$1:O3993,تحویلی!$E$1),"")),"")</f>
        <v/>
      </c>
      <c r="E3993" s="10" t="str">
        <f t="shared" si="255"/>
        <v>28837286</v>
      </c>
      <c r="F3993" s="10" t="str">
        <f>IFERROR(VLOOKUP(I3993,DATABASE!$N:$O,2,FALSE),"")</f>
        <v>لباس كار كارشناسي</v>
      </c>
      <c r="G3993" s="3" t="s">
        <v>2994</v>
      </c>
      <c r="H3993" s="4">
        <v>28837</v>
      </c>
      <c r="I3993" s="3" t="s">
        <v>2346</v>
      </c>
      <c r="J3993" s="3" t="s">
        <v>3296</v>
      </c>
      <c r="K3993" s="5">
        <v>1</v>
      </c>
      <c r="L3993" s="3" t="s">
        <v>28</v>
      </c>
      <c r="M3993" s="3" t="s">
        <v>40</v>
      </c>
      <c r="N3993" s="3" t="s">
        <v>804</v>
      </c>
      <c r="O3993" s="1">
        <v>286</v>
      </c>
      <c r="P3993" s="4">
        <v>0</v>
      </c>
      <c r="Q3993" s="10">
        <f t="shared" si="252"/>
        <v>286</v>
      </c>
    </row>
    <row r="3994" spans="2:17" ht="20.25" customHeight="1">
      <c r="B3994" s="10" t="str">
        <f t="shared" si="253"/>
        <v>چكمه ايمني نسوز766</v>
      </c>
      <c r="C3994" s="10" t="str">
        <f t="shared" si="254"/>
        <v>چكمه ايمني نسوز1402/12/01766</v>
      </c>
      <c r="D3994" s="10" t="str">
        <f>IFERROR(IF(تحویلی!$E$1="","",IF(NOSA!O3994=تحویلی!$E$1,تحویلی!$E$1&amp;COUNTIF(NOSA!$O$1:O3994,تحویلی!$E$1),"")),"")</f>
        <v/>
      </c>
      <c r="E3994" s="10" t="str">
        <f t="shared" si="255"/>
        <v>28842766</v>
      </c>
      <c r="F3994" s="10" t="str">
        <f>IFERROR(VLOOKUP(I3994,DATABASE!$N:$O,2,FALSE),"")</f>
        <v>چكمه ايمني نسوز</v>
      </c>
      <c r="G3994" s="3" t="s">
        <v>2994</v>
      </c>
      <c r="H3994" s="4">
        <v>28842</v>
      </c>
      <c r="I3994" s="3" t="s">
        <v>1666</v>
      </c>
      <c r="J3994" s="3" t="s">
        <v>1667</v>
      </c>
      <c r="K3994" s="5">
        <v>1</v>
      </c>
      <c r="L3994" s="3" t="s">
        <v>3</v>
      </c>
      <c r="M3994" s="3" t="s">
        <v>4</v>
      </c>
      <c r="N3994" s="3" t="s">
        <v>1059</v>
      </c>
      <c r="O3994" s="1">
        <v>766</v>
      </c>
      <c r="P3994" s="4">
        <v>1</v>
      </c>
      <c r="Q3994" s="10">
        <f t="shared" si="252"/>
        <v>766</v>
      </c>
    </row>
    <row r="3995" spans="2:17" ht="20.25" customHeight="1">
      <c r="B3995" s="10" t="str">
        <f t="shared" si="253"/>
        <v>لباس كار ديرسوز(شلوار) 145</v>
      </c>
      <c r="C3995" s="10" t="str">
        <f t="shared" si="254"/>
        <v>لباس كار ديرسوز(شلوار) 1402/12/01145</v>
      </c>
      <c r="D3995" s="10" t="str">
        <f>IFERROR(IF(تحویلی!$E$1="","",IF(NOSA!O3995=تحویلی!$E$1,تحویلی!$E$1&amp;COUNTIF(NOSA!$O$1:O3995,تحویلی!$E$1),"")),"")</f>
        <v/>
      </c>
      <c r="E3995" s="10" t="str">
        <f t="shared" si="255"/>
        <v>28844145</v>
      </c>
      <c r="F3995" s="10" t="str">
        <f>IFERROR(VLOOKUP(I3995,DATABASE!$N:$O,2,FALSE),"")</f>
        <v xml:space="preserve">لباس كار ديرسوز(شلوار) </v>
      </c>
      <c r="G3995" s="3" t="s">
        <v>2994</v>
      </c>
      <c r="H3995" s="4">
        <v>28844</v>
      </c>
      <c r="I3995" s="3" t="s">
        <v>2318</v>
      </c>
      <c r="J3995" s="3" t="s">
        <v>2831</v>
      </c>
      <c r="K3995" s="5">
        <v>2</v>
      </c>
      <c r="L3995" s="3" t="s">
        <v>8</v>
      </c>
      <c r="M3995" s="3" t="s">
        <v>4</v>
      </c>
      <c r="N3995" s="3" t="s">
        <v>483</v>
      </c>
      <c r="O3995" s="1">
        <v>145</v>
      </c>
      <c r="P3995" s="4">
        <v>0</v>
      </c>
      <c r="Q3995" s="10">
        <f t="shared" si="252"/>
        <v>145</v>
      </c>
    </row>
    <row r="3996" spans="2:17" ht="20.25" customHeight="1">
      <c r="B3996" s="10" t="str">
        <f t="shared" si="253"/>
        <v>لباس كار كارشناسي774</v>
      </c>
      <c r="C3996" s="10" t="str">
        <f t="shared" si="254"/>
        <v>لباس كار كارشناسي1402/12/02774</v>
      </c>
      <c r="D3996" s="10" t="str">
        <f>IFERROR(IF(تحویلی!$E$1="","",IF(NOSA!O3996=تحویلی!$E$1,تحویلی!$E$1&amp;COUNTIF(NOSA!$O$1:O3996,تحویلی!$E$1),"")),"")</f>
        <v/>
      </c>
      <c r="E3996" s="10" t="str">
        <f t="shared" si="255"/>
        <v>28850774</v>
      </c>
      <c r="F3996" s="10" t="str">
        <f>IFERROR(VLOOKUP(I3996,DATABASE!$N:$O,2,FALSE),"")</f>
        <v>لباس كار كارشناسي</v>
      </c>
      <c r="G3996" s="3" t="s">
        <v>2995</v>
      </c>
      <c r="H3996" s="4">
        <v>28850</v>
      </c>
      <c r="I3996" s="3" t="s">
        <v>2347</v>
      </c>
      <c r="J3996" s="3" t="s">
        <v>2781</v>
      </c>
      <c r="K3996" s="5">
        <v>1</v>
      </c>
      <c r="L3996" s="3" t="s">
        <v>28</v>
      </c>
      <c r="M3996" s="3" t="s">
        <v>848</v>
      </c>
      <c r="N3996" s="3" t="s">
        <v>2747</v>
      </c>
      <c r="O3996" s="1">
        <v>774</v>
      </c>
      <c r="P3996" s="4">
        <v>0</v>
      </c>
      <c r="Q3996" s="10">
        <f t="shared" si="252"/>
        <v>774</v>
      </c>
    </row>
    <row r="3997" spans="2:17" ht="20.25" customHeight="1">
      <c r="B3997" s="10" t="str">
        <f t="shared" si="253"/>
        <v>دستكش كف دوبل چرمي170</v>
      </c>
      <c r="C3997" s="10" t="str">
        <f t="shared" si="254"/>
        <v>دستكش كف دوبل چرمي1402/12/02170</v>
      </c>
      <c r="D3997" s="10" t="str">
        <f>IFERROR(IF(تحویلی!$E$1="","",IF(NOSA!O3997=تحویلی!$E$1,تحویلی!$E$1&amp;COUNTIF(NOSA!$O$1:O3997,تحویلی!$E$1),"")),"")</f>
        <v/>
      </c>
      <c r="E3997" s="10" t="str">
        <f t="shared" si="255"/>
        <v>28867170</v>
      </c>
      <c r="F3997" s="10" t="str">
        <f>IFERROR(VLOOKUP(I3997,DATABASE!$N:$O,2,FALSE),"")</f>
        <v>دستكش كف دوبل چرمي</v>
      </c>
      <c r="G3997" s="3" t="s">
        <v>2995</v>
      </c>
      <c r="H3997" s="4">
        <v>28867</v>
      </c>
      <c r="I3997" s="3" t="s">
        <v>1683</v>
      </c>
      <c r="J3997" s="3" t="s">
        <v>1684</v>
      </c>
      <c r="K3997" s="5">
        <v>1</v>
      </c>
      <c r="L3997" s="3" t="s">
        <v>3</v>
      </c>
      <c r="M3997" s="3" t="s">
        <v>4</v>
      </c>
      <c r="N3997" s="3" t="s">
        <v>3241</v>
      </c>
      <c r="O3997" s="1">
        <v>170</v>
      </c>
      <c r="P3997" s="4">
        <v>0</v>
      </c>
      <c r="Q3997" s="10">
        <f t="shared" si="252"/>
        <v>170</v>
      </c>
    </row>
    <row r="3998" spans="2:17" ht="20.25" customHeight="1">
      <c r="B3998" s="10" t="str">
        <f t="shared" si="253"/>
        <v>كفش ايمني478</v>
      </c>
      <c r="C3998" s="10" t="str">
        <f t="shared" si="254"/>
        <v>كفش ايمني1402/12/02478</v>
      </c>
      <c r="D3998" s="10" t="str">
        <f>IFERROR(IF(تحویلی!$E$1="","",IF(NOSA!O3998=تحویلی!$E$1,تحویلی!$E$1&amp;COUNTIF(NOSA!$O$1:O3998,تحویلی!$E$1),"")),"")</f>
        <v/>
      </c>
      <c r="E3998" s="10" t="str">
        <f t="shared" si="255"/>
        <v>28870478</v>
      </c>
      <c r="F3998" s="10" t="str">
        <f>IFERROR(VLOOKUP(I3998,DATABASE!$N:$O,2,FALSE),"")</f>
        <v>كفش ايمني</v>
      </c>
      <c r="G3998" s="3" t="s">
        <v>2995</v>
      </c>
      <c r="H3998" s="4">
        <v>28870</v>
      </c>
      <c r="I3998" s="3" t="s">
        <v>1497</v>
      </c>
      <c r="J3998" s="3" t="s">
        <v>2683</v>
      </c>
      <c r="K3998" s="5">
        <v>1</v>
      </c>
      <c r="L3998" s="3" t="s">
        <v>3</v>
      </c>
      <c r="M3998" s="3" t="s">
        <v>25</v>
      </c>
      <c r="N3998" s="3" t="s">
        <v>2767</v>
      </c>
      <c r="O3998" s="1">
        <v>478</v>
      </c>
      <c r="P3998" s="4">
        <v>1</v>
      </c>
      <c r="Q3998" s="10">
        <f t="shared" si="252"/>
        <v>478</v>
      </c>
    </row>
    <row r="3999" spans="2:17" ht="20.25" customHeight="1">
      <c r="B3999" s="10" t="str">
        <f t="shared" si="253"/>
        <v>دستكش ضد برش سبك221</v>
      </c>
      <c r="C3999" s="10" t="str">
        <f t="shared" si="254"/>
        <v>دستكش ضد برش سبك1402/12/02221</v>
      </c>
      <c r="D3999" s="10" t="str">
        <f>IFERROR(IF(تحویلی!$E$1="","",IF(NOSA!O3999=تحویلی!$E$1,تحویلی!$E$1&amp;COUNTIF(NOSA!$O$1:O3999,تحویلی!$E$1),"")),"")</f>
        <v/>
      </c>
      <c r="E3999" s="10" t="str">
        <f t="shared" si="255"/>
        <v>28872221</v>
      </c>
      <c r="F3999" s="10" t="str">
        <f>IFERROR(VLOOKUP(I3999,DATABASE!$N:$O,2,FALSE),"")</f>
        <v>دستكش ضد برش سبك</v>
      </c>
      <c r="G3999" s="154" t="s">
        <v>2995</v>
      </c>
      <c r="H3999" s="155">
        <v>28872</v>
      </c>
      <c r="I3999" s="154" t="s">
        <v>1442</v>
      </c>
      <c r="J3999" s="154" t="s">
        <v>22</v>
      </c>
      <c r="K3999" s="156">
        <v>1</v>
      </c>
      <c r="L3999" s="154" t="s">
        <v>3</v>
      </c>
      <c r="M3999" s="154" t="s">
        <v>9</v>
      </c>
      <c r="N3999" s="154" t="s">
        <v>2703</v>
      </c>
      <c r="O3999" s="153">
        <v>221</v>
      </c>
      <c r="P3999" s="155">
        <v>1</v>
      </c>
      <c r="Q3999" s="10">
        <f t="shared" ref="Q3999:Q4062" si="256">VALUE(O3999)</f>
        <v>221</v>
      </c>
    </row>
    <row r="4000" spans="2:17" ht="20.25" customHeight="1">
      <c r="B4000" s="10" t="str">
        <f t="shared" si="253"/>
        <v>لباس كار ديرسوز(بلوز و شلوار)751</v>
      </c>
      <c r="C4000" s="10" t="str">
        <f t="shared" si="254"/>
        <v>لباس كار ديرسوز(بلوز و شلوار)1402/12/02751</v>
      </c>
      <c r="D4000" s="10" t="str">
        <f>IFERROR(IF(تحویلی!$E$1="","",IF(NOSA!O4000=تحویلی!$E$1,تحویلی!$E$1&amp;COUNTIF(NOSA!$O$1:O4000,تحویلی!$E$1),"")),"")</f>
        <v/>
      </c>
      <c r="E4000" s="10" t="str">
        <f t="shared" si="255"/>
        <v>28877751</v>
      </c>
      <c r="F4000" s="10" t="str">
        <f>IFERROR(VLOOKUP(I4000,DATABASE!$N:$O,2,FALSE),"")</f>
        <v>لباس كار ديرسوز(بلوز و شلوار)</v>
      </c>
      <c r="G4000" s="154" t="s">
        <v>2995</v>
      </c>
      <c r="H4000" s="155">
        <v>28877</v>
      </c>
      <c r="I4000" s="154" t="s">
        <v>1619</v>
      </c>
      <c r="J4000" s="154" t="s">
        <v>1620</v>
      </c>
      <c r="K4000" s="156">
        <v>1</v>
      </c>
      <c r="L4000" s="154" t="s">
        <v>28</v>
      </c>
      <c r="M4000" s="154" t="s">
        <v>9</v>
      </c>
      <c r="N4000" s="154" t="s">
        <v>2709</v>
      </c>
      <c r="O4000" s="153">
        <v>751</v>
      </c>
      <c r="P4000" s="155">
        <v>0</v>
      </c>
      <c r="Q4000" s="10">
        <f t="shared" si="256"/>
        <v>751</v>
      </c>
    </row>
    <row r="4001" spans="2:17" ht="20.25" customHeight="1">
      <c r="B4001" s="10" t="str">
        <f t="shared" si="253"/>
        <v>لباس كار كارشناسي-مديران- بلوز و شلوار859</v>
      </c>
      <c r="C4001" s="10" t="str">
        <f t="shared" si="254"/>
        <v>لباس كار كارشناسي-مديران- بلوز و شلوار1402/12/02859</v>
      </c>
      <c r="D4001" s="10" t="str">
        <f>IFERROR(IF(تحویلی!$E$1="","",IF(NOSA!O4001=تحویلی!$E$1,تحویلی!$E$1&amp;COUNTIF(NOSA!$O$1:O4001,تحویلی!$E$1),"")),"")</f>
        <v/>
      </c>
      <c r="E4001" s="10" t="str">
        <f t="shared" si="255"/>
        <v>28878859</v>
      </c>
      <c r="F4001" s="10" t="str">
        <f>IFERROR(VLOOKUP(I4001,DATABASE!$N:$O,2,FALSE),"")</f>
        <v>لباس كار كارشناسي-مديران- بلوز و شلوار</v>
      </c>
      <c r="G4001" s="154" t="s">
        <v>2995</v>
      </c>
      <c r="H4001" s="155">
        <v>28878</v>
      </c>
      <c r="I4001" s="154" t="s">
        <v>2373</v>
      </c>
      <c r="J4001" s="154" t="s">
        <v>2772</v>
      </c>
      <c r="K4001" s="156">
        <v>1</v>
      </c>
      <c r="L4001" s="154" t="s">
        <v>28</v>
      </c>
      <c r="M4001" s="154" t="s">
        <v>102</v>
      </c>
      <c r="N4001" s="154" t="s">
        <v>796</v>
      </c>
      <c r="O4001" s="153">
        <v>859</v>
      </c>
      <c r="P4001" s="155">
        <v>0</v>
      </c>
      <c r="Q4001" s="10">
        <f t="shared" si="256"/>
        <v>859</v>
      </c>
    </row>
    <row r="4002" spans="2:17" ht="20.25" customHeight="1">
      <c r="B4002" s="10" t="str">
        <f t="shared" si="253"/>
        <v>كفش ايمني عايق برق8</v>
      </c>
      <c r="C4002" s="10" t="str">
        <f t="shared" si="254"/>
        <v>كفش ايمني عايق برق1402/12/028</v>
      </c>
      <c r="D4002" s="10" t="str">
        <f>IFERROR(IF(تحویلی!$E$1="","",IF(NOSA!O4002=تحویلی!$E$1,تحویلی!$E$1&amp;COUNTIF(NOSA!$O$1:O4002,تحویلی!$E$1),"")),"")</f>
        <v/>
      </c>
      <c r="E4002" s="10" t="str">
        <f t="shared" si="255"/>
        <v>288848</v>
      </c>
      <c r="F4002" s="10" t="str">
        <f>IFERROR(VLOOKUP(I4002,DATABASE!$N:$O,2,FALSE),"")</f>
        <v>كفش ايمني عايق برق</v>
      </c>
      <c r="G4002" s="154" t="s">
        <v>2995</v>
      </c>
      <c r="H4002" s="155">
        <v>28884</v>
      </c>
      <c r="I4002" s="154" t="s">
        <v>1575</v>
      </c>
      <c r="J4002" s="154" t="s">
        <v>1717</v>
      </c>
      <c r="K4002" s="156">
        <v>1</v>
      </c>
      <c r="L4002" s="154" t="s">
        <v>3</v>
      </c>
      <c r="M4002" s="154" t="s">
        <v>47</v>
      </c>
      <c r="N4002" s="154" t="s">
        <v>710</v>
      </c>
      <c r="O4002" s="153">
        <v>8</v>
      </c>
      <c r="P4002" s="155">
        <v>0</v>
      </c>
      <c r="Q4002" s="10">
        <f t="shared" si="256"/>
        <v>8</v>
      </c>
    </row>
    <row r="4003" spans="2:17" ht="20.25" customHeight="1">
      <c r="B4003" s="10" t="str">
        <f t="shared" si="253"/>
        <v>بند كفش599</v>
      </c>
      <c r="C4003" s="10" t="str">
        <f t="shared" si="254"/>
        <v>بند كفش1402/12/02599</v>
      </c>
      <c r="D4003" s="10" t="str">
        <f>IFERROR(IF(تحویلی!$E$1="","",IF(NOSA!O4003=تحویلی!$E$1,تحویلی!$E$1&amp;COUNTIF(NOSA!$O$1:O4003,تحویلی!$E$1),"")),"")</f>
        <v/>
      </c>
      <c r="E4003" s="10" t="str">
        <f t="shared" si="255"/>
        <v>28892599</v>
      </c>
      <c r="F4003" s="10" t="str">
        <f>IFERROR(VLOOKUP(I4003,DATABASE!$N:$O,2,FALSE),"")</f>
        <v>بند كفش</v>
      </c>
      <c r="G4003" s="154" t="s">
        <v>2995</v>
      </c>
      <c r="H4003" s="155">
        <v>28892</v>
      </c>
      <c r="I4003" s="154" t="s">
        <v>1462</v>
      </c>
      <c r="J4003" s="154" t="s">
        <v>450</v>
      </c>
      <c r="K4003" s="156">
        <v>1</v>
      </c>
      <c r="L4003" s="154" t="s">
        <v>3</v>
      </c>
      <c r="M4003" s="154" t="s">
        <v>47</v>
      </c>
      <c r="N4003" s="154" t="s">
        <v>2708</v>
      </c>
      <c r="O4003" s="153">
        <v>599</v>
      </c>
      <c r="P4003" s="155">
        <v>0</v>
      </c>
      <c r="Q4003" s="10">
        <f t="shared" si="256"/>
        <v>599</v>
      </c>
    </row>
    <row r="4004" spans="2:17" ht="20.25" customHeight="1">
      <c r="B4004" s="10" t="str">
        <f t="shared" si="253"/>
        <v>دستكش ضد برش سبك694</v>
      </c>
      <c r="C4004" s="10" t="str">
        <f t="shared" si="254"/>
        <v>دستكش ضد برش سبك1402/12/02694</v>
      </c>
      <c r="D4004" s="10" t="str">
        <f>IFERROR(IF(تحویلی!$E$1="","",IF(NOSA!O4004=تحویلی!$E$1,تحویلی!$E$1&amp;COUNTIF(NOSA!$O$1:O4004,تحویلی!$E$1),"")),"")</f>
        <v/>
      </c>
      <c r="E4004" s="10" t="str">
        <f t="shared" si="255"/>
        <v>28896694</v>
      </c>
      <c r="F4004" s="10" t="str">
        <f>IFERROR(VLOOKUP(I4004,DATABASE!$N:$O,2,FALSE),"")</f>
        <v>دستكش ضد برش سبك</v>
      </c>
      <c r="G4004" s="154" t="s">
        <v>2995</v>
      </c>
      <c r="H4004" s="155">
        <v>28896</v>
      </c>
      <c r="I4004" s="154" t="s">
        <v>1442</v>
      </c>
      <c r="J4004" s="154" t="s">
        <v>22</v>
      </c>
      <c r="K4004" s="156">
        <v>1</v>
      </c>
      <c r="L4004" s="154" t="s">
        <v>3</v>
      </c>
      <c r="M4004" s="154" t="s">
        <v>47</v>
      </c>
      <c r="N4004" s="154" t="s">
        <v>128</v>
      </c>
      <c r="O4004" s="153">
        <v>694</v>
      </c>
      <c r="P4004" s="155">
        <v>0</v>
      </c>
      <c r="Q4004" s="10">
        <f t="shared" si="256"/>
        <v>694</v>
      </c>
    </row>
    <row r="4005" spans="2:17" ht="20.25" customHeight="1">
      <c r="B4005" s="10" t="str">
        <f t="shared" si="253"/>
        <v>دستكش ضد برش سبك822</v>
      </c>
      <c r="C4005" s="10" t="str">
        <f t="shared" si="254"/>
        <v>دستكش ضد برش سبك1402/12/02822</v>
      </c>
      <c r="D4005" s="10" t="str">
        <f>IFERROR(IF(تحویلی!$E$1="","",IF(NOSA!O4005=تحویلی!$E$1,تحویلی!$E$1&amp;COUNTIF(NOSA!$O$1:O4005,تحویلی!$E$1),"")),"")</f>
        <v/>
      </c>
      <c r="E4005" s="10" t="str">
        <f t="shared" si="255"/>
        <v>28897822</v>
      </c>
      <c r="F4005" s="10" t="str">
        <f>IFERROR(VLOOKUP(I4005,DATABASE!$N:$O,2,FALSE),"")</f>
        <v>دستكش ضد برش سبك</v>
      </c>
      <c r="G4005" s="3" t="s">
        <v>2995</v>
      </c>
      <c r="H4005" s="4">
        <v>28897</v>
      </c>
      <c r="I4005" s="3" t="s">
        <v>1442</v>
      </c>
      <c r="J4005" s="3" t="s">
        <v>22</v>
      </c>
      <c r="K4005" s="5">
        <v>1</v>
      </c>
      <c r="L4005" s="3" t="s">
        <v>3</v>
      </c>
      <c r="M4005" s="3" t="s">
        <v>47</v>
      </c>
      <c r="N4005" s="3" t="s">
        <v>1788</v>
      </c>
      <c r="O4005" s="1">
        <v>822</v>
      </c>
      <c r="P4005" s="4">
        <v>1</v>
      </c>
      <c r="Q4005" s="10">
        <f t="shared" si="256"/>
        <v>822</v>
      </c>
    </row>
    <row r="4006" spans="2:17" ht="20.25" customHeight="1">
      <c r="B4006" s="10" t="str">
        <f t="shared" si="253"/>
        <v>دستكش ضد برش سبك83</v>
      </c>
      <c r="C4006" s="10" t="str">
        <f t="shared" si="254"/>
        <v>دستكش ضد برش سبك1402/12/0283</v>
      </c>
      <c r="D4006" s="10" t="str">
        <f>IFERROR(IF(تحویلی!$E$1="","",IF(NOSA!O4006=تحویلی!$E$1,تحویلی!$E$1&amp;COUNTIF(NOSA!$O$1:O4006,تحویلی!$E$1),"")),"")</f>
        <v/>
      </c>
      <c r="E4006" s="10" t="str">
        <f t="shared" si="255"/>
        <v>2889983</v>
      </c>
      <c r="F4006" s="10" t="str">
        <f>IFERROR(VLOOKUP(I4006,DATABASE!$N:$O,2,FALSE),"")</f>
        <v>دستكش ضد برش سبك</v>
      </c>
      <c r="G4006" s="3" t="s">
        <v>2995</v>
      </c>
      <c r="H4006" s="4">
        <v>28899</v>
      </c>
      <c r="I4006" s="3" t="s">
        <v>1442</v>
      </c>
      <c r="J4006" s="3" t="s">
        <v>22</v>
      </c>
      <c r="K4006" s="5">
        <v>1</v>
      </c>
      <c r="L4006" s="3" t="s">
        <v>3</v>
      </c>
      <c r="M4006" s="3" t="s">
        <v>43</v>
      </c>
      <c r="N4006" s="3" t="s">
        <v>246</v>
      </c>
      <c r="O4006" s="1">
        <v>83</v>
      </c>
      <c r="P4006" s="4">
        <v>0</v>
      </c>
      <c r="Q4006" s="10">
        <f t="shared" si="256"/>
        <v>83</v>
      </c>
    </row>
    <row r="4007" spans="2:17" ht="20.25" customHeight="1">
      <c r="B4007" s="10" t="str">
        <f t="shared" si="253"/>
        <v>دستكش ضد برش سبك783</v>
      </c>
      <c r="C4007" s="10" t="str">
        <f t="shared" si="254"/>
        <v>دستكش ضد برش سبك1402/12/02783</v>
      </c>
      <c r="D4007" s="10" t="str">
        <f>IFERROR(IF(تحویلی!$E$1="","",IF(NOSA!O4007=تحویلی!$E$1,تحویلی!$E$1&amp;COUNTIF(NOSA!$O$1:O4007,تحویلی!$E$1),"")),"")</f>
        <v/>
      </c>
      <c r="E4007" s="10" t="str">
        <f t="shared" si="255"/>
        <v>28900783</v>
      </c>
      <c r="F4007" s="10" t="str">
        <f>IFERROR(VLOOKUP(I4007,DATABASE!$N:$O,2,FALSE),"")</f>
        <v>دستكش ضد برش سبك</v>
      </c>
      <c r="G4007" s="3" t="s">
        <v>2995</v>
      </c>
      <c r="H4007" s="4">
        <v>28900</v>
      </c>
      <c r="I4007" s="3" t="s">
        <v>1442</v>
      </c>
      <c r="J4007" s="3" t="s">
        <v>22</v>
      </c>
      <c r="K4007" s="5">
        <v>1</v>
      </c>
      <c r="L4007" s="3" t="s">
        <v>3</v>
      </c>
      <c r="M4007" s="3" t="s">
        <v>4</v>
      </c>
      <c r="N4007" s="3" t="s">
        <v>1219</v>
      </c>
      <c r="O4007" s="1">
        <v>783</v>
      </c>
      <c r="P4007" s="4">
        <v>1</v>
      </c>
      <c r="Q4007" s="10">
        <f t="shared" si="256"/>
        <v>783</v>
      </c>
    </row>
    <row r="4008" spans="2:17" ht="20.25" customHeight="1">
      <c r="B4008" s="10" t="str">
        <f t="shared" si="253"/>
        <v>چكمه ايمني نسوز285</v>
      </c>
      <c r="C4008" s="10" t="str">
        <f t="shared" si="254"/>
        <v>چكمه ايمني نسوز1402/12/03285</v>
      </c>
      <c r="D4008" s="10" t="str">
        <f>IFERROR(IF(تحویلی!$E$1="","",IF(NOSA!O4008=تحویلی!$E$1,تحویلی!$E$1&amp;COUNTIF(NOSA!$O$1:O4008,تحویلی!$E$1),"")),"")</f>
        <v/>
      </c>
      <c r="E4008" s="10" t="str">
        <f t="shared" si="255"/>
        <v>28904285</v>
      </c>
      <c r="F4008" s="10" t="str">
        <f>IFERROR(VLOOKUP(I4008,DATABASE!$N:$O,2,FALSE),"")</f>
        <v>چكمه ايمني نسوز</v>
      </c>
      <c r="G4008" s="3" t="s">
        <v>2996</v>
      </c>
      <c r="H4008" s="4">
        <v>28904</v>
      </c>
      <c r="I4008" s="3" t="s">
        <v>1658</v>
      </c>
      <c r="J4008" s="3" t="s">
        <v>1659</v>
      </c>
      <c r="K4008" s="5">
        <v>1</v>
      </c>
      <c r="L4008" s="3" t="s">
        <v>3</v>
      </c>
      <c r="M4008" s="3" t="s">
        <v>4</v>
      </c>
      <c r="N4008" s="3" t="s">
        <v>294</v>
      </c>
      <c r="O4008" s="1">
        <v>285</v>
      </c>
      <c r="P4008" s="4">
        <v>1</v>
      </c>
      <c r="Q4008" s="10">
        <f t="shared" si="256"/>
        <v>285</v>
      </c>
    </row>
    <row r="4009" spans="2:17" ht="20.25" customHeight="1">
      <c r="B4009" s="10" t="str">
        <f t="shared" si="253"/>
        <v>كمربند برزنتي نواري285</v>
      </c>
      <c r="C4009" s="10" t="str">
        <f t="shared" si="254"/>
        <v>كمربند برزنتي نواري1402/12/03285</v>
      </c>
      <c r="D4009" s="10" t="str">
        <f>IFERROR(IF(تحویلی!$E$1="","",IF(NOSA!O4009=تحویلی!$E$1,تحویلی!$E$1&amp;COUNTIF(NOSA!$O$1:O4009,تحویلی!$E$1),"")),"")</f>
        <v/>
      </c>
      <c r="E4009" s="10" t="str">
        <f t="shared" si="255"/>
        <v>28904285</v>
      </c>
      <c r="F4009" s="10" t="str">
        <f>IFERROR(VLOOKUP(I4009,DATABASE!$N:$O,2,FALSE),"")</f>
        <v>كمربند برزنتي نواري</v>
      </c>
      <c r="G4009" s="3" t="s">
        <v>2996</v>
      </c>
      <c r="H4009" s="4">
        <v>28904</v>
      </c>
      <c r="I4009" s="3" t="s">
        <v>1441</v>
      </c>
      <c r="J4009" s="3" t="s">
        <v>95</v>
      </c>
      <c r="K4009" s="5">
        <v>1</v>
      </c>
      <c r="L4009" s="3" t="s">
        <v>96</v>
      </c>
      <c r="M4009" s="3" t="s">
        <v>4</v>
      </c>
      <c r="N4009" s="3" t="s">
        <v>294</v>
      </c>
      <c r="O4009" s="1">
        <v>285</v>
      </c>
      <c r="P4009" s="4">
        <v>0</v>
      </c>
      <c r="Q4009" s="10">
        <f t="shared" si="256"/>
        <v>285</v>
      </c>
    </row>
    <row r="4010" spans="2:17" ht="20.25" customHeight="1">
      <c r="B4010" s="10" t="str">
        <f t="shared" si="253"/>
        <v>دستكش ضد برش سبك868</v>
      </c>
      <c r="C4010" s="10" t="str">
        <f t="shared" si="254"/>
        <v>دستكش ضد برش سبك1402/12/03868</v>
      </c>
      <c r="D4010" s="10" t="str">
        <f>IFERROR(IF(تحویلی!$E$1="","",IF(NOSA!O4010=تحویلی!$E$1,تحویلی!$E$1&amp;COUNTIF(NOSA!$O$1:O4010,تحویلی!$E$1),"")),"")</f>
        <v/>
      </c>
      <c r="E4010" s="10" t="str">
        <f t="shared" si="255"/>
        <v>28911868</v>
      </c>
      <c r="F4010" s="10" t="str">
        <f>IFERROR(VLOOKUP(I4010,DATABASE!$N:$O,2,FALSE),"")</f>
        <v>دستكش ضد برش سبك</v>
      </c>
      <c r="G4010" s="3" t="s">
        <v>2996</v>
      </c>
      <c r="H4010" s="4">
        <v>28911</v>
      </c>
      <c r="I4010" s="3" t="s">
        <v>1442</v>
      </c>
      <c r="J4010" s="3" t="s">
        <v>22</v>
      </c>
      <c r="K4010" s="5">
        <v>1</v>
      </c>
      <c r="L4010" s="3" t="s">
        <v>3</v>
      </c>
      <c r="M4010" s="3" t="s">
        <v>47</v>
      </c>
      <c r="N4010" s="3" t="s">
        <v>3292</v>
      </c>
      <c r="O4010" s="1">
        <v>868</v>
      </c>
      <c r="P4010" s="4">
        <v>1</v>
      </c>
      <c r="Q4010" s="10">
        <f t="shared" si="256"/>
        <v>868</v>
      </c>
    </row>
    <row r="4011" spans="2:17" ht="20.25" customHeight="1">
      <c r="B4011" s="10" t="str">
        <f t="shared" si="253"/>
        <v>لباس كار كارشناسي-مديران- بلوز و شلوار616</v>
      </c>
      <c r="C4011" s="10" t="str">
        <f t="shared" si="254"/>
        <v>لباس كار كارشناسي-مديران- بلوز و شلوار1402/12/03616</v>
      </c>
      <c r="D4011" s="10" t="str">
        <f>IFERROR(IF(تحویلی!$E$1="","",IF(NOSA!O4011=تحویلی!$E$1,تحویلی!$E$1&amp;COUNTIF(NOSA!$O$1:O4011,تحویلی!$E$1),"")),"")</f>
        <v/>
      </c>
      <c r="E4011" s="10" t="str">
        <f t="shared" si="255"/>
        <v>28929616</v>
      </c>
      <c r="F4011" s="10" t="str">
        <f>IFERROR(VLOOKUP(I4011,DATABASE!$N:$O,2,FALSE),"")</f>
        <v>لباس كار كارشناسي-مديران- بلوز و شلوار</v>
      </c>
      <c r="G4011" s="3" t="s">
        <v>2996</v>
      </c>
      <c r="H4011" s="4">
        <v>28929</v>
      </c>
      <c r="I4011" s="3" t="s">
        <v>2373</v>
      </c>
      <c r="J4011" s="3" t="s">
        <v>2772</v>
      </c>
      <c r="K4011" s="5">
        <v>1</v>
      </c>
      <c r="L4011" s="3" t="s">
        <v>28</v>
      </c>
      <c r="M4011" s="3" t="s">
        <v>266</v>
      </c>
      <c r="N4011" s="3" t="s">
        <v>508</v>
      </c>
      <c r="O4011" s="1">
        <v>616</v>
      </c>
      <c r="P4011" s="4">
        <v>0</v>
      </c>
      <c r="Q4011" s="10">
        <f t="shared" si="256"/>
        <v>616</v>
      </c>
    </row>
    <row r="4012" spans="2:17" ht="20.25" customHeight="1">
      <c r="B4012" s="10" t="str">
        <f t="shared" si="253"/>
        <v>كلاه ايمني616</v>
      </c>
      <c r="C4012" s="10" t="str">
        <f t="shared" si="254"/>
        <v>كلاه ايمني1402/12/03616</v>
      </c>
      <c r="D4012" s="10" t="str">
        <f>IFERROR(IF(تحویلی!$E$1="","",IF(NOSA!O4012=تحویلی!$E$1,تحویلی!$E$1&amp;COUNTIF(NOSA!$O$1:O4012,تحویلی!$E$1),"")),"")</f>
        <v/>
      </c>
      <c r="E4012" s="10" t="str">
        <f t="shared" si="255"/>
        <v>28929616</v>
      </c>
      <c r="F4012" s="10" t="str">
        <f>IFERROR(VLOOKUP(I4012,DATABASE!$N:$O,2,FALSE),"")</f>
        <v>كلاه ايمني</v>
      </c>
      <c r="G4012" s="3" t="s">
        <v>2996</v>
      </c>
      <c r="H4012" s="4">
        <v>28929</v>
      </c>
      <c r="I4012" s="3" t="s">
        <v>1505</v>
      </c>
      <c r="J4012" s="3" t="s">
        <v>1628</v>
      </c>
      <c r="K4012" s="5">
        <v>1</v>
      </c>
      <c r="L4012" s="3" t="s">
        <v>8</v>
      </c>
      <c r="M4012" s="3" t="s">
        <v>266</v>
      </c>
      <c r="N4012" s="3" t="s">
        <v>508</v>
      </c>
      <c r="O4012" s="1">
        <v>616</v>
      </c>
      <c r="P4012" s="4">
        <v>0</v>
      </c>
      <c r="Q4012" s="10">
        <f t="shared" si="256"/>
        <v>616</v>
      </c>
    </row>
    <row r="4013" spans="2:17" ht="20.25" customHeight="1">
      <c r="B4013" s="10" t="str">
        <f t="shared" si="253"/>
        <v>دستكش ضد برش سبك856</v>
      </c>
      <c r="C4013" s="10" t="str">
        <f t="shared" si="254"/>
        <v>دستكش ضد برش سبك1402/12/03856</v>
      </c>
      <c r="D4013" s="10" t="str">
        <f>IFERROR(IF(تحویلی!$E$1="","",IF(NOSA!O4013=تحویلی!$E$1,تحویلی!$E$1&amp;COUNTIF(NOSA!$O$1:O4013,تحویلی!$E$1),"")),"")</f>
        <v/>
      </c>
      <c r="E4013" s="10" t="str">
        <f t="shared" si="255"/>
        <v>28931856</v>
      </c>
      <c r="F4013" s="10" t="str">
        <f>IFERROR(VLOOKUP(I4013,DATABASE!$N:$O,2,FALSE),"")</f>
        <v>دستكش ضد برش سبك</v>
      </c>
      <c r="G4013" s="3" t="s">
        <v>2996</v>
      </c>
      <c r="H4013" s="4">
        <v>28931</v>
      </c>
      <c r="I4013" s="3" t="s">
        <v>1442</v>
      </c>
      <c r="J4013" s="3" t="s">
        <v>22</v>
      </c>
      <c r="K4013" s="5">
        <v>1</v>
      </c>
      <c r="L4013" s="3" t="s">
        <v>3</v>
      </c>
      <c r="M4013" s="3" t="s">
        <v>47</v>
      </c>
      <c r="N4013" s="3" t="s">
        <v>2793</v>
      </c>
      <c r="O4013" s="1">
        <v>856</v>
      </c>
      <c r="P4013" s="4">
        <v>0</v>
      </c>
      <c r="Q4013" s="10">
        <f t="shared" si="256"/>
        <v>856</v>
      </c>
    </row>
    <row r="4014" spans="2:17" ht="20.25" customHeight="1">
      <c r="B4014" s="10" t="str">
        <f t="shared" si="253"/>
        <v>دستكش ضد برش سبك856</v>
      </c>
      <c r="C4014" s="10" t="str">
        <f t="shared" si="254"/>
        <v>دستكش ضد برش سبك1402/12/03856</v>
      </c>
      <c r="D4014" s="10" t="str">
        <f>IFERROR(IF(تحویلی!$E$1="","",IF(NOSA!O4014=تحویلی!$E$1,تحویلی!$E$1&amp;COUNTIF(NOSA!$O$1:O4014,تحویلی!$E$1),"")),"")</f>
        <v/>
      </c>
      <c r="E4014" s="10" t="str">
        <f t="shared" si="255"/>
        <v>28931856</v>
      </c>
      <c r="F4014" s="10" t="str">
        <f>IFERROR(VLOOKUP(I4014,DATABASE!$N:$O,2,FALSE),"")</f>
        <v>دستكش ضد برش سبك</v>
      </c>
      <c r="G4014" s="3" t="s">
        <v>2996</v>
      </c>
      <c r="H4014" s="4">
        <v>28931</v>
      </c>
      <c r="I4014" s="3" t="s">
        <v>1442</v>
      </c>
      <c r="J4014" s="3" t="s">
        <v>22</v>
      </c>
      <c r="K4014" s="5">
        <v>1</v>
      </c>
      <c r="L4014" s="3" t="s">
        <v>3</v>
      </c>
      <c r="M4014" s="3" t="s">
        <v>47</v>
      </c>
      <c r="N4014" s="3" t="s">
        <v>2792</v>
      </c>
      <c r="O4014" s="1">
        <v>856</v>
      </c>
      <c r="P4014" s="4">
        <v>0</v>
      </c>
      <c r="Q4014" s="10">
        <f t="shared" si="256"/>
        <v>856</v>
      </c>
    </row>
    <row r="4015" spans="2:17" ht="20.25" customHeight="1">
      <c r="B4015" s="10" t="str">
        <f t="shared" si="253"/>
        <v>دستكش ضد برش سبك830</v>
      </c>
      <c r="C4015" s="10" t="str">
        <f t="shared" si="254"/>
        <v>دستكش ضد برش سبك1402/12/03830</v>
      </c>
      <c r="D4015" s="10" t="str">
        <f>IFERROR(IF(تحویلی!$E$1="","",IF(NOSA!O4015=تحویلی!$E$1,تحویلی!$E$1&amp;COUNTIF(NOSA!$O$1:O4015,تحویلی!$E$1),"")),"")</f>
        <v/>
      </c>
      <c r="E4015" s="10" t="str">
        <f t="shared" si="255"/>
        <v>28934830</v>
      </c>
      <c r="F4015" s="10" t="str">
        <f>IFERROR(VLOOKUP(I4015,DATABASE!$N:$O,2,FALSE),"")</f>
        <v>دستكش ضد برش سبك</v>
      </c>
      <c r="G4015" s="3" t="s">
        <v>2996</v>
      </c>
      <c r="H4015" s="4">
        <v>28934</v>
      </c>
      <c r="I4015" s="3" t="s">
        <v>1442</v>
      </c>
      <c r="J4015" s="3" t="s">
        <v>22</v>
      </c>
      <c r="K4015" s="5">
        <v>1</v>
      </c>
      <c r="L4015" s="3" t="s">
        <v>3</v>
      </c>
      <c r="M4015" s="3" t="s">
        <v>9</v>
      </c>
      <c r="N4015" s="3" t="s">
        <v>2828</v>
      </c>
      <c r="O4015" s="1">
        <v>830</v>
      </c>
      <c r="P4015" s="4">
        <v>0</v>
      </c>
      <c r="Q4015" s="10">
        <f t="shared" si="256"/>
        <v>830</v>
      </c>
    </row>
    <row r="4016" spans="2:17" ht="20.25" customHeight="1">
      <c r="B4016" s="10" t="str">
        <f t="shared" si="253"/>
        <v>دستكش كف مواد سبك49</v>
      </c>
      <c r="C4016" s="10" t="str">
        <f t="shared" si="254"/>
        <v>دستكش كف مواد سبك1402/12/0349</v>
      </c>
      <c r="D4016" s="10" t="str">
        <f>IFERROR(IF(تحویلی!$E$1="","",IF(NOSA!O4016=تحویلی!$E$1,تحویلی!$E$1&amp;COUNTIF(NOSA!$O$1:O4016,تحویلی!$E$1),"")),"")</f>
        <v/>
      </c>
      <c r="E4016" s="10" t="str">
        <f t="shared" si="255"/>
        <v>2895049</v>
      </c>
      <c r="F4016" s="10" t="str">
        <f>IFERROR(VLOOKUP(I4016,DATABASE!$N:$O,2,FALSE),"")</f>
        <v>دستكش كف مواد سبك</v>
      </c>
      <c r="G4016" s="3" t="s">
        <v>2996</v>
      </c>
      <c r="H4016" s="4">
        <v>28950</v>
      </c>
      <c r="I4016" s="3" t="s">
        <v>1456</v>
      </c>
      <c r="J4016" s="3" t="s">
        <v>2</v>
      </c>
      <c r="K4016" s="5">
        <v>1</v>
      </c>
      <c r="L4016" s="3" t="s">
        <v>3</v>
      </c>
      <c r="M4016" s="3" t="s">
        <v>19</v>
      </c>
      <c r="N4016" s="3" t="s">
        <v>164</v>
      </c>
      <c r="O4016" s="1">
        <v>49</v>
      </c>
      <c r="P4016" s="4">
        <v>0</v>
      </c>
      <c r="Q4016" s="10">
        <f t="shared" si="256"/>
        <v>49</v>
      </c>
    </row>
    <row r="4017" spans="2:17" ht="20.25" customHeight="1">
      <c r="B4017" s="10" t="str">
        <f t="shared" si="253"/>
        <v>580</v>
      </c>
      <c r="C4017" s="10" t="str">
        <f t="shared" si="254"/>
        <v>1402/12/03580</v>
      </c>
      <c r="D4017" s="10" t="str">
        <f>IFERROR(IF(تحویلی!$E$1="","",IF(NOSA!O4017=تحویلی!$E$1,تحویلی!$E$1&amp;COUNTIF(NOSA!$O$1:O4017,تحویلی!$E$1),"")),"")</f>
        <v/>
      </c>
      <c r="E4017" s="10" t="str">
        <f t="shared" si="255"/>
        <v>28951580</v>
      </c>
      <c r="F4017" s="10" t="str">
        <f>IFERROR(VLOOKUP(I4017,DATABASE!$N:$O,2,FALSE),"")</f>
        <v/>
      </c>
      <c r="G4017" s="3" t="s">
        <v>2996</v>
      </c>
      <c r="H4017" s="4">
        <v>28951</v>
      </c>
      <c r="I4017" s="3" t="s">
        <v>2699</v>
      </c>
      <c r="J4017" s="3" t="s">
        <v>7</v>
      </c>
      <c r="K4017" s="5">
        <v>1</v>
      </c>
      <c r="L4017" s="3" t="s">
        <v>8</v>
      </c>
      <c r="M4017" s="3" t="s">
        <v>47</v>
      </c>
      <c r="N4017" s="3" t="s">
        <v>132</v>
      </c>
      <c r="O4017" s="1">
        <v>580</v>
      </c>
      <c r="P4017" s="4">
        <v>0</v>
      </c>
      <c r="Q4017" s="10">
        <f t="shared" si="256"/>
        <v>580</v>
      </c>
    </row>
    <row r="4018" spans="2:17" ht="20.25" customHeight="1">
      <c r="B4018" s="10" t="str">
        <f t="shared" si="253"/>
        <v>لباس كار كارشناسي575</v>
      </c>
      <c r="C4018" s="10" t="str">
        <f t="shared" si="254"/>
        <v>لباس كار كارشناسي1402/12/04575</v>
      </c>
      <c r="D4018" s="10" t="str">
        <f>IFERROR(IF(تحویلی!$E$1="","",IF(NOSA!O4018=تحویلی!$E$1,تحویلی!$E$1&amp;COUNTIF(NOSA!$O$1:O4018,تحویلی!$E$1),"")),"")</f>
        <v/>
      </c>
      <c r="E4018" s="10" t="str">
        <f t="shared" si="255"/>
        <v>28961575</v>
      </c>
      <c r="F4018" s="10" t="str">
        <f>IFERROR(VLOOKUP(I4018,DATABASE!$N:$O,2,FALSE),"")</f>
        <v>لباس كار كارشناسي</v>
      </c>
      <c r="G4018" s="154" t="s">
        <v>2997</v>
      </c>
      <c r="H4018" s="155">
        <v>28961</v>
      </c>
      <c r="I4018" s="154" t="s">
        <v>2347</v>
      </c>
      <c r="J4018" s="154" t="s">
        <v>2781</v>
      </c>
      <c r="K4018" s="156">
        <v>1</v>
      </c>
      <c r="L4018" s="154" t="s">
        <v>28</v>
      </c>
      <c r="M4018" s="154" t="s">
        <v>19</v>
      </c>
      <c r="N4018" s="154" t="s">
        <v>365</v>
      </c>
      <c r="O4018" s="153">
        <v>575</v>
      </c>
      <c r="P4018" s="155">
        <v>0</v>
      </c>
      <c r="Q4018" s="10">
        <f t="shared" si="256"/>
        <v>575</v>
      </c>
    </row>
    <row r="4019" spans="2:17" ht="20.25" customHeight="1">
      <c r="B4019" s="10" t="str">
        <f t="shared" si="253"/>
        <v>دستكش ضد برش سبك853</v>
      </c>
      <c r="C4019" s="10" t="str">
        <f t="shared" si="254"/>
        <v>دستكش ضد برش سبك1402/12/04853</v>
      </c>
      <c r="D4019" s="10" t="str">
        <f>IFERROR(IF(تحویلی!$E$1="","",IF(NOSA!O4019=تحویلی!$E$1,تحویلی!$E$1&amp;COUNTIF(NOSA!$O$1:O4019,تحویلی!$E$1),"")),"")</f>
        <v/>
      </c>
      <c r="E4019" s="10" t="str">
        <f t="shared" si="255"/>
        <v>28969853</v>
      </c>
      <c r="F4019" s="10" t="str">
        <f>IFERROR(VLOOKUP(I4019,DATABASE!$N:$O,2,FALSE),"")</f>
        <v>دستكش ضد برش سبك</v>
      </c>
      <c r="G4019" s="154" t="s">
        <v>2997</v>
      </c>
      <c r="H4019" s="155">
        <v>28969</v>
      </c>
      <c r="I4019" s="154" t="s">
        <v>1442</v>
      </c>
      <c r="J4019" s="154" t="s">
        <v>22</v>
      </c>
      <c r="K4019" s="156">
        <v>1</v>
      </c>
      <c r="L4019" s="154" t="s">
        <v>3</v>
      </c>
      <c r="M4019" s="154" t="s">
        <v>40</v>
      </c>
      <c r="N4019" s="154" t="s">
        <v>2777</v>
      </c>
      <c r="O4019" s="153">
        <v>853</v>
      </c>
      <c r="P4019" s="155">
        <v>1</v>
      </c>
      <c r="Q4019" s="10">
        <f t="shared" si="256"/>
        <v>853</v>
      </c>
    </row>
    <row r="4020" spans="2:17" ht="20.25" customHeight="1">
      <c r="B4020" s="10" t="str">
        <f t="shared" si="253"/>
        <v>كفش ايمني عايق برق673</v>
      </c>
      <c r="C4020" s="10" t="str">
        <f t="shared" si="254"/>
        <v>كفش ايمني عايق برق1402/12/04673</v>
      </c>
      <c r="D4020" s="10" t="str">
        <f>IFERROR(IF(تحویلی!$E$1="","",IF(NOSA!O4020=تحویلی!$E$1,تحویلی!$E$1&amp;COUNTIF(NOSA!$O$1:O4020,تحویلی!$E$1),"")),"")</f>
        <v/>
      </c>
      <c r="E4020" s="10" t="str">
        <f t="shared" si="255"/>
        <v>28975673</v>
      </c>
      <c r="F4020" s="10" t="str">
        <f>IFERROR(VLOOKUP(I4020,DATABASE!$N:$O,2,FALSE),"")</f>
        <v>كفش ايمني عايق برق</v>
      </c>
      <c r="G4020" s="154" t="s">
        <v>2997</v>
      </c>
      <c r="H4020" s="155">
        <v>28975</v>
      </c>
      <c r="I4020" s="154" t="s">
        <v>1610</v>
      </c>
      <c r="J4020" s="154" t="s">
        <v>1689</v>
      </c>
      <c r="K4020" s="156">
        <v>1</v>
      </c>
      <c r="L4020" s="154" t="s">
        <v>3</v>
      </c>
      <c r="M4020" s="154" t="s">
        <v>47</v>
      </c>
      <c r="N4020" s="154" t="s">
        <v>311</v>
      </c>
      <c r="O4020" s="153">
        <v>673</v>
      </c>
      <c r="P4020" s="155">
        <v>1</v>
      </c>
      <c r="Q4020" s="10">
        <f t="shared" si="256"/>
        <v>673</v>
      </c>
    </row>
    <row r="4021" spans="2:17" ht="20.25" customHeight="1">
      <c r="B4021" s="10" t="str">
        <f t="shared" si="253"/>
        <v>دستكش كف مواد سبك673</v>
      </c>
      <c r="C4021" s="10" t="str">
        <f t="shared" si="254"/>
        <v>دستكش كف مواد سبك1402/12/04673</v>
      </c>
      <c r="D4021" s="10" t="str">
        <f>IFERROR(IF(تحویلی!$E$1="","",IF(NOSA!O4021=تحویلی!$E$1,تحویلی!$E$1&amp;COUNTIF(NOSA!$O$1:O4021,تحویلی!$E$1),"")),"")</f>
        <v/>
      </c>
      <c r="E4021" s="10" t="str">
        <f t="shared" si="255"/>
        <v>28975673</v>
      </c>
      <c r="F4021" s="10" t="str">
        <f>IFERROR(VLOOKUP(I4021,DATABASE!$N:$O,2,FALSE),"")</f>
        <v>دستكش كف مواد سبك</v>
      </c>
      <c r="G4021" s="154" t="s">
        <v>2997</v>
      </c>
      <c r="H4021" s="155">
        <v>28975</v>
      </c>
      <c r="I4021" s="154" t="s">
        <v>1456</v>
      </c>
      <c r="J4021" s="154" t="s">
        <v>2</v>
      </c>
      <c r="K4021" s="156">
        <v>1</v>
      </c>
      <c r="L4021" s="154" t="s">
        <v>3</v>
      </c>
      <c r="M4021" s="154" t="s">
        <v>47</v>
      </c>
      <c r="N4021" s="154" t="s">
        <v>311</v>
      </c>
      <c r="O4021" s="153">
        <v>673</v>
      </c>
      <c r="P4021" s="155">
        <v>0</v>
      </c>
      <c r="Q4021" s="10">
        <f t="shared" si="256"/>
        <v>673</v>
      </c>
    </row>
    <row r="4022" spans="2:17" ht="20.25" customHeight="1">
      <c r="B4022" s="10" t="str">
        <f t="shared" si="253"/>
        <v>دستكش ضد برش سبك845</v>
      </c>
      <c r="C4022" s="10" t="str">
        <f t="shared" si="254"/>
        <v>دستكش ضد برش سبك1402/12/04845</v>
      </c>
      <c r="D4022" s="10" t="str">
        <f>IFERROR(IF(تحویلی!$E$1="","",IF(NOSA!O4022=تحویلی!$E$1,تحویلی!$E$1&amp;COUNTIF(NOSA!$O$1:O4022,تحویلی!$E$1),"")),"")</f>
        <v/>
      </c>
      <c r="E4022" s="10" t="str">
        <f t="shared" si="255"/>
        <v>28976845</v>
      </c>
      <c r="F4022" s="10" t="str">
        <f>IFERROR(VLOOKUP(I4022,DATABASE!$N:$O,2,FALSE),"")</f>
        <v>دستكش ضد برش سبك</v>
      </c>
      <c r="G4022" s="154" t="s">
        <v>2997</v>
      </c>
      <c r="H4022" s="155">
        <v>28976</v>
      </c>
      <c r="I4022" s="154" t="s">
        <v>1442</v>
      </c>
      <c r="J4022" s="154" t="s">
        <v>22</v>
      </c>
      <c r="K4022" s="156">
        <v>1</v>
      </c>
      <c r="L4022" s="154" t="s">
        <v>3</v>
      </c>
      <c r="M4022" s="154" t="s">
        <v>47</v>
      </c>
      <c r="N4022" s="154" t="s">
        <v>2701</v>
      </c>
      <c r="O4022" s="153">
        <v>845</v>
      </c>
      <c r="P4022" s="155">
        <v>1</v>
      </c>
      <c r="Q4022" s="10">
        <f t="shared" si="256"/>
        <v>845</v>
      </c>
    </row>
    <row r="4023" spans="2:17" ht="20.25" customHeight="1">
      <c r="B4023" s="10" t="str">
        <f t="shared" si="253"/>
        <v>دستكش ضد برش سبك149</v>
      </c>
      <c r="C4023" s="10" t="str">
        <f t="shared" si="254"/>
        <v>دستكش ضد برش سبك1402/12/05149</v>
      </c>
      <c r="D4023" s="10" t="str">
        <f>IFERROR(IF(تحویلی!$E$1="","",IF(NOSA!O4023=تحویلی!$E$1,تحویلی!$E$1&amp;COUNTIF(NOSA!$O$1:O4023,تحویلی!$E$1),"")),"")</f>
        <v/>
      </c>
      <c r="E4023" s="10" t="str">
        <f t="shared" si="255"/>
        <v>28984149</v>
      </c>
      <c r="F4023" s="10" t="str">
        <f>IFERROR(VLOOKUP(I4023,DATABASE!$N:$O,2,FALSE),"")</f>
        <v>دستكش ضد برش سبك</v>
      </c>
      <c r="G4023" s="154" t="s">
        <v>2998</v>
      </c>
      <c r="H4023" s="155">
        <v>28984</v>
      </c>
      <c r="I4023" s="154" t="s">
        <v>1442</v>
      </c>
      <c r="J4023" s="154" t="s">
        <v>22</v>
      </c>
      <c r="K4023" s="156">
        <v>1</v>
      </c>
      <c r="L4023" s="154" t="s">
        <v>3</v>
      </c>
      <c r="M4023" s="154" t="s">
        <v>19</v>
      </c>
      <c r="N4023" s="154" t="s">
        <v>3313</v>
      </c>
      <c r="O4023" s="153">
        <v>149</v>
      </c>
      <c r="P4023" s="155">
        <v>1</v>
      </c>
      <c r="Q4023" s="10">
        <f t="shared" si="256"/>
        <v>149</v>
      </c>
    </row>
    <row r="4024" spans="2:17" ht="20.25" customHeight="1">
      <c r="B4024" s="10" t="str">
        <f t="shared" si="253"/>
        <v>دستكش ساق بلند نسوز149</v>
      </c>
      <c r="C4024" s="10" t="str">
        <f t="shared" si="254"/>
        <v>دستكش ساق بلند نسوز1402/12/05149</v>
      </c>
      <c r="D4024" s="10" t="str">
        <f>IFERROR(IF(تحویلی!$E$1="","",IF(NOSA!O4024=تحویلی!$E$1,تحویلی!$E$1&amp;COUNTIF(NOSA!$O$1:O4024,تحویلی!$E$1),"")),"")</f>
        <v/>
      </c>
      <c r="E4024" s="10" t="str">
        <f t="shared" si="255"/>
        <v>28984149</v>
      </c>
      <c r="F4024" s="10" t="str">
        <f>IFERROR(VLOOKUP(I4024,DATABASE!$N:$O,2,FALSE),"")</f>
        <v>دستكش ساق بلند نسوز</v>
      </c>
      <c r="G4024" s="154" t="s">
        <v>2998</v>
      </c>
      <c r="H4024" s="155">
        <v>28984</v>
      </c>
      <c r="I4024" s="154" t="s">
        <v>1461</v>
      </c>
      <c r="J4024" s="154" t="s">
        <v>34</v>
      </c>
      <c r="K4024" s="156">
        <v>1</v>
      </c>
      <c r="L4024" s="154" t="s">
        <v>3</v>
      </c>
      <c r="M4024" s="154" t="s">
        <v>19</v>
      </c>
      <c r="N4024" s="154" t="s">
        <v>3313</v>
      </c>
      <c r="O4024" s="153">
        <v>149</v>
      </c>
      <c r="P4024" s="155">
        <v>1</v>
      </c>
      <c r="Q4024" s="10">
        <f t="shared" si="256"/>
        <v>149</v>
      </c>
    </row>
    <row r="4025" spans="2:17" ht="20.25" customHeight="1">
      <c r="B4025" s="10" t="str">
        <f t="shared" si="253"/>
        <v>دستكش ضد برش سبك460</v>
      </c>
      <c r="C4025" s="10" t="str">
        <f t="shared" si="254"/>
        <v>دستكش ضد برش سبك1402/12/05460</v>
      </c>
      <c r="D4025" s="10" t="str">
        <f>IFERROR(IF(تحویلی!$E$1="","",IF(NOSA!O4025=تحویلی!$E$1,تحویلی!$E$1&amp;COUNTIF(NOSA!$O$1:O4025,تحویلی!$E$1),"")),"")</f>
        <v/>
      </c>
      <c r="E4025" s="10" t="str">
        <f t="shared" si="255"/>
        <v>28987460</v>
      </c>
      <c r="F4025" s="10" t="str">
        <f>IFERROR(VLOOKUP(I4025,DATABASE!$N:$O,2,FALSE),"")</f>
        <v>دستكش ضد برش سبك</v>
      </c>
      <c r="G4025" s="3" t="s">
        <v>2998</v>
      </c>
      <c r="H4025" s="4">
        <v>28987</v>
      </c>
      <c r="I4025" s="3" t="s">
        <v>1442</v>
      </c>
      <c r="J4025" s="3" t="s">
        <v>22</v>
      </c>
      <c r="K4025" s="5">
        <v>1</v>
      </c>
      <c r="L4025" s="3" t="s">
        <v>3</v>
      </c>
      <c r="M4025" s="3" t="s">
        <v>47</v>
      </c>
      <c r="N4025" s="3" t="s">
        <v>140</v>
      </c>
      <c r="O4025" s="1">
        <v>460</v>
      </c>
      <c r="P4025" s="4">
        <v>1</v>
      </c>
      <c r="Q4025" s="10">
        <f t="shared" si="256"/>
        <v>460</v>
      </c>
    </row>
    <row r="4026" spans="2:17" ht="20.25" customHeight="1">
      <c r="B4026" s="10" t="str">
        <f t="shared" si="253"/>
        <v>پوتين ايمني نسوز</v>
      </c>
      <c r="C4026" s="10" t="str">
        <f t="shared" si="254"/>
        <v>پوتين ايمني نسوز1402/12/05841</v>
      </c>
      <c r="D4026" s="10" t="str">
        <f>IFERROR(IF(تحویلی!$E$1="","",IF(NOSA!O4026=تحویلی!$E$1,تحویلی!$E$1&amp;COUNTIF(NOSA!$O$1:O4026,تحویلی!$E$1),"")),"")</f>
        <v/>
      </c>
      <c r="E4026" s="10" t="str">
        <f t="shared" si="255"/>
        <v>28988841</v>
      </c>
      <c r="F4026" s="10" t="str">
        <f>IFERROR(VLOOKUP(I4026,DATABASE!$N:$O,2,FALSE),"")</f>
        <v>پوتين ايمني نسوز</v>
      </c>
      <c r="G4026" s="3" t="s">
        <v>2998</v>
      </c>
      <c r="H4026" s="4">
        <v>28988</v>
      </c>
      <c r="I4026" s="3" t="s">
        <v>1631</v>
      </c>
      <c r="J4026" s="3" t="s">
        <v>1632</v>
      </c>
      <c r="K4026" s="5">
        <v>1</v>
      </c>
      <c r="L4026" s="3" t="s">
        <v>3</v>
      </c>
      <c r="M4026" s="3" t="s">
        <v>47</v>
      </c>
      <c r="N4026" s="3" t="s">
        <v>3314</v>
      </c>
      <c r="O4026" s="1">
        <v>841</v>
      </c>
      <c r="P4026" s="4">
        <v>0</v>
      </c>
      <c r="Q4026" s="576"/>
    </row>
    <row r="4027" spans="2:17" ht="20.25" customHeight="1">
      <c r="B4027" s="10" t="str">
        <f t="shared" si="253"/>
        <v>لباس كار ديرسوز(بلوز و شلوار)</v>
      </c>
      <c r="C4027" s="10" t="str">
        <f t="shared" si="254"/>
        <v>لباس كار ديرسوز(بلوز و شلوار)1402/12/05841</v>
      </c>
      <c r="D4027" s="10" t="str">
        <f>IFERROR(IF(تحویلی!$E$1="","",IF(NOSA!O4027=تحویلی!$E$1,تحویلی!$E$1&amp;COUNTIF(NOSA!$O$1:O4027,تحویلی!$E$1),"")),"")</f>
        <v/>
      </c>
      <c r="E4027" s="10" t="str">
        <f t="shared" si="255"/>
        <v>28988841</v>
      </c>
      <c r="F4027" s="10" t="str">
        <f>IFERROR(VLOOKUP(I4027,DATABASE!$N:$O,2,FALSE),"")</f>
        <v>لباس كار ديرسوز(بلوز و شلوار)</v>
      </c>
      <c r="G4027" s="3" t="s">
        <v>2998</v>
      </c>
      <c r="H4027" s="4">
        <v>28988</v>
      </c>
      <c r="I4027" s="3" t="s">
        <v>1466</v>
      </c>
      <c r="J4027" s="3" t="s">
        <v>1623</v>
      </c>
      <c r="K4027" s="5">
        <v>1</v>
      </c>
      <c r="L4027" s="3" t="s">
        <v>28</v>
      </c>
      <c r="M4027" s="3" t="s">
        <v>47</v>
      </c>
      <c r="N4027" s="3" t="s">
        <v>3314</v>
      </c>
      <c r="O4027" s="1">
        <v>841</v>
      </c>
      <c r="P4027" s="4">
        <v>0</v>
      </c>
      <c r="Q4027" s="576"/>
    </row>
    <row r="4028" spans="2:17" ht="20.25" customHeight="1">
      <c r="B4028" s="10" t="str">
        <f t="shared" si="253"/>
        <v>دستكش ضد برش سبك10028</v>
      </c>
      <c r="C4028" s="10" t="str">
        <f t="shared" si="254"/>
        <v>دستكش ضد برش سبك1402/12/0510028</v>
      </c>
      <c r="D4028" s="10" t="str">
        <f>IFERROR(IF(تحویلی!$E$1="","",IF(NOSA!O4028=تحویلی!$E$1,تحویلی!$E$1&amp;COUNTIF(NOSA!$O$1:O4028,تحویلی!$E$1),"")),"")</f>
        <v/>
      </c>
      <c r="E4028" s="10" t="str">
        <f t="shared" si="255"/>
        <v>2899210028</v>
      </c>
      <c r="F4028" s="10" t="str">
        <f>IFERROR(VLOOKUP(I4028,DATABASE!$N:$O,2,FALSE),"")</f>
        <v>دستكش ضد برش سبك</v>
      </c>
      <c r="G4028" s="3" t="s">
        <v>2998</v>
      </c>
      <c r="H4028" s="4">
        <v>28992</v>
      </c>
      <c r="I4028" s="3" t="s">
        <v>1442</v>
      </c>
      <c r="J4028" s="3" t="s">
        <v>22</v>
      </c>
      <c r="K4028" s="5">
        <v>1</v>
      </c>
      <c r="L4028" s="3" t="s">
        <v>3</v>
      </c>
      <c r="M4028" s="3" t="s">
        <v>9</v>
      </c>
      <c r="N4028" s="3" t="s">
        <v>1722</v>
      </c>
      <c r="O4028" s="1">
        <v>10028</v>
      </c>
      <c r="P4028" s="4">
        <v>1</v>
      </c>
      <c r="Q4028" s="10">
        <f t="shared" si="256"/>
        <v>10028</v>
      </c>
    </row>
    <row r="4029" spans="2:17" ht="20.25" customHeight="1">
      <c r="B4029" s="10" t="str">
        <f t="shared" ref="B4029:B4092" si="257">F4029&amp;Q4029</f>
        <v>739</v>
      </c>
      <c r="C4029" s="10" t="str">
        <f t="shared" ref="C4029:C4092" si="258">F4029&amp;G4029&amp;O4029</f>
        <v>1402/12/05739</v>
      </c>
      <c r="D4029" s="10" t="str">
        <f>IFERROR(IF(تحویلی!$E$1="","",IF(NOSA!O4029=تحویلی!$E$1,تحویلی!$E$1&amp;COUNTIF(NOSA!$O$1:O4029,تحویلی!$E$1),"")),"")</f>
        <v/>
      </c>
      <c r="E4029" s="10" t="str">
        <f t="shared" ref="E4029:E4092" si="259">H4029&amp;O4029</f>
        <v>28995739</v>
      </c>
      <c r="F4029" s="10" t="str">
        <f>IFERROR(VLOOKUP(I4029,DATABASE!$N:$O,2,FALSE),"")</f>
        <v/>
      </c>
      <c r="G4029" s="3" t="s">
        <v>2998</v>
      </c>
      <c r="H4029" s="4">
        <v>28995</v>
      </c>
      <c r="I4029" s="3" t="s">
        <v>2699</v>
      </c>
      <c r="J4029" s="3" t="s">
        <v>7</v>
      </c>
      <c r="K4029" s="5">
        <v>1</v>
      </c>
      <c r="L4029" s="3" t="s">
        <v>8</v>
      </c>
      <c r="M4029" s="3" t="s">
        <v>47</v>
      </c>
      <c r="N4029" s="3" t="s">
        <v>3315</v>
      </c>
      <c r="O4029" s="1">
        <v>739</v>
      </c>
      <c r="P4029" s="4">
        <v>0</v>
      </c>
      <c r="Q4029" s="10">
        <f t="shared" si="256"/>
        <v>739</v>
      </c>
    </row>
    <row r="4030" spans="2:17" ht="20.25" customHeight="1">
      <c r="B4030" s="10" t="str">
        <f t="shared" si="257"/>
        <v>739</v>
      </c>
      <c r="C4030" s="10" t="str">
        <f t="shared" si="258"/>
        <v>1402/12/05739</v>
      </c>
      <c r="D4030" s="10" t="str">
        <f>IFERROR(IF(تحویلی!$E$1="","",IF(NOSA!O4030=تحویلی!$E$1,تحویلی!$E$1&amp;COUNTIF(NOSA!$O$1:O4030,تحویلی!$E$1),"")),"")</f>
        <v/>
      </c>
      <c r="E4030" s="10" t="str">
        <f t="shared" si="259"/>
        <v>28995739</v>
      </c>
      <c r="F4030" s="10" t="str">
        <f>IFERROR(VLOOKUP(I4030,DATABASE!$N:$O,2,FALSE),"")</f>
        <v/>
      </c>
      <c r="G4030" s="3" t="s">
        <v>2998</v>
      </c>
      <c r="H4030" s="4">
        <v>28995</v>
      </c>
      <c r="I4030" s="3" t="s">
        <v>2699</v>
      </c>
      <c r="J4030" s="3" t="s">
        <v>7</v>
      </c>
      <c r="K4030" s="5">
        <v>1</v>
      </c>
      <c r="L4030" s="3" t="s">
        <v>8</v>
      </c>
      <c r="M4030" s="3" t="s">
        <v>47</v>
      </c>
      <c r="N4030" s="3" t="s">
        <v>3314</v>
      </c>
      <c r="O4030" s="1">
        <v>739</v>
      </c>
      <c r="P4030" s="4">
        <v>0</v>
      </c>
      <c r="Q4030" s="10">
        <f t="shared" si="256"/>
        <v>739</v>
      </c>
    </row>
    <row r="4031" spans="2:17" ht="20.25" customHeight="1">
      <c r="B4031" s="10" t="str">
        <f t="shared" si="257"/>
        <v>دستكش ضد برش سبك128</v>
      </c>
      <c r="C4031" s="10" t="str">
        <f t="shared" si="258"/>
        <v>دستكش ضد برش سبك1402/12/05128</v>
      </c>
      <c r="D4031" s="10" t="str">
        <f>IFERROR(IF(تحویلی!$E$1="","",IF(NOSA!O4031=تحویلی!$E$1,تحویلی!$E$1&amp;COUNTIF(NOSA!$O$1:O4031,تحویلی!$E$1),"")),"")</f>
        <v/>
      </c>
      <c r="E4031" s="10" t="str">
        <f t="shared" si="259"/>
        <v>28997128</v>
      </c>
      <c r="F4031" s="10" t="str">
        <f>IFERROR(VLOOKUP(I4031,DATABASE!$N:$O,2,FALSE),"")</f>
        <v>دستكش ضد برش سبك</v>
      </c>
      <c r="G4031" s="3" t="s">
        <v>2998</v>
      </c>
      <c r="H4031" s="4">
        <v>28997</v>
      </c>
      <c r="I4031" s="3" t="s">
        <v>1442</v>
      </c>
      <c r="J4031" s="3" t="s">
        <v>22</v>
      </c>
      <c r="K4031" s="5">
        <v>1</v>
      </c>
      <c r="L4031" s="3" t="s">
        <v>3</v>
      </c>
      <c r="M4031" s="3" t="s">
        <v>4</v>
      </c>
      <c r="N4031" s="3" t="s">
        <v>2766</v>
      </c>
      <c r="O4031" s="1">
        <v>128</v>
      </c>
      <c r="P4031" s="4">
        <v>1</v>
      </c>
      <c r="Q4031" s="10">
        <f t="shared" si="256"/>
        <v>128</v>
      </c>
    </row>
    <row r="4032" spans="2:17" ht="20.25" customHeight="1">
      <c r="B4032" s="10" t="str">
        <f t="shared" si="257"/>
        <v>چكمه ايمني نسوز776</v>
      </c>
      <c r="C4032" s="10" t="str">
        <f t="shared" si="258"/>
        <v>چكمه ايمني نسوز1402/12/05776</v>
      </c>
      <c r="D4032" s="10" t="str">
        <f>IFERROR(IF(تحویلی!$E$1="","",IF(NOSA!O4032=تحویلی!$E$1,تحویلی!$E$1&amp;COUNTIF(NOSA!$O$1:O4032,تحویلی!$E$1),"")),"")</f>
        <v/>
      </c>
      <c r="E4032" s="10" t="str">
        <f t="shared" si="259"/>
        <v>29000776</v>
      </c>
      <c r="F4032" s="10" t="str">
        <f>IFERROR(VLOOKUP(I4032,DATABASE!$N:$O,2,FALSE),"")</f>
        <v>چكمه ايمني نسوز</v>
      </c>
      <c r="G4032" s="3" t="s">
        <v>2998</v>
      </c>
      <c r="H4032" s="4">
        <v>29000</v>
      </c>
      <c r="I4032" s="3" t="s">
        <v>1749</v>
      </c>
      <c r="J4032" s="3" t="s">
        <v>1750</v>
      </c>
      <c r="K4032" s="5">
        <v>1</v>
      </c>
      <c r="L4032" s="3" t="s">
        <v>3</v>
      </c>
      <c r="M4032" s="3" t="s">
        <v>4</v>
      </c>
      <c r="N4032" s="3" t="s">
        <v>2710</v>
      </c>
      <c r="O4032" s="1">
        <v>776</v>
      </c>
      <c r="P4032" s="4">
        <v>1</v>
      </c>
      <c r="Q4032" s="10">
        <f t="shared" si="256"/>
        <v>776</v>
      </c>
    </row>
    <row r="4033" spans="2:17" ht="20.25" customHeight="1">
      <c r="B4033" s="10" t="str">
        <f t="shared" si="257"/>
        <v>ماسك N95) FFP2 )859</v>
      </c>
      <c r="C4033" s="10" t="str">
        <f t="shared" si="258"/>
        <v>ماسك N95) FFP2 )1402/12/05859</v>
      </c>
      <c r="D4033" s="10" t="str">
        <f>IFERROR(IF(تحویلی!$E$1="","",IF(NOSA!O4033=تحویلی!$E$1,تحویلی!$E$1&amp;COUNTIF(NOSA!$O$1:O4033,تحویلی!$E$1),"")),"")</f>
        <v/>
      </c>
      <c r="E4033" s="10" t="str">
        <f t="shared" si="259"/>
        <v>29003859</v>
      </c>
      <c r="F4033" s="10" t="str">
        <f>IFERROR(VLOOKUP(I4033,DATABASE!$N:$O,2,FALSE),"")</f>
        <v>ماسك N95) FFP2 )</v>
      </c>
      <c r="G4033" s="3" t="s">
        <v>2998</v>
      </c>
      <c r="H4033" s="4">
        <v>29003</v>
      </c>
      <c r="I4033" s="3" t="s">
        <v>1469</v>
      </c>
      <c r="J4033" s="3" t="s">
        <v>256</v>
      </c>
      <c r="K4033" s="5">
        <v>400</v>
      </c>
      <c r="L4033" s="3" t="s">
        <v>8</v>
      </c>
      <c r="M4033" s="3" t="s">
        <v>63</v>
      </c>
      <c r="N4033" s="3" t="s">
        <v>796</v>
      </c>
      <c r="O4033" s="1">
        <v>859</v>
      </c>
      <c r="P4033" s="4">
        <v>0</v>
      </c>
      <c r="Q4033" s="10">
        <f t="shared" si="256"/>
        <v>859</v>
      </c>
    </row>
    <row r="4034" spans="2:17" ht="20.25" customHeight="1">
      <c r="B4034" s="10" t="str">
        <f t="shared" si="257"/>
        <v>859</v>
      </c>
      <c r="C4034" s="10" t="str">
        <f t="shared" si="258"/>
        <v>1402/12/05859</v>
      </c>
      <c r="D4034" s="10" t="str">
        <f>IFERROR(IF(تحویلی!$E$1="","",IF(NOSA!O4034=تحویلی!$E$1,تحویلی!$E$1&amp;COUNTIF(NOSA!$O$1:O4034,تحویلی!$E$1),"")),"")</f>
        <v/>
      </c>
      <c r="E4034" s="10" t="str">
        <f t="shared" si="259"/>
        <v>29003859</v>
      </c>
      <c r="F4034" s="10" t="str">
        <f>IFERROR(VLOOKUP(I4034,DATABASE!$N:$O,2,FALSE),"")</f>
        <v/>
      </c>
      <c r="G4034" s="3" t="s">
        <v>2998</v>
      </c>
      <c r="H4034" s="4">
        <v>29003</v>
      </c>
      <c r="I4034" s="3" t="s">
        <v>2624</v>
      </c>
      <c r="J4034" s="3" t="s">
        <v>466</v>
      </c>
      <c r="K4034" s="5">
        <v>280</v>
      </c>
      <c r="L4034" s="3" t="s">
        <v>8</v>
      </c>
      <c r="M4034" s="3" t="s">
        <v>63</v>
      </c>
      <c r="N4034" s="3" t="s">
        <v>796</v>
      </c>
      <c r="O4034" s="1">
        <v>859</v>
      </c>
      <c r="P4034" s="4">
        <v>0</v>
      </c>
      <c r="Q4034" s="10">
        <f t="shared" si="256"/>
        <v>859</v>
      </c>
    </row>
    <row r="4035" spans="2:17" ht="20.25" customHeight="1">
      <c r="B4035" s="10" t="str">
        <f t="shared" si="257"/>
        <v>دستكش ضد برش سبك751</v>
      </c>
      <c r="C4035" s="10" t="str">
        <f t="shared" si="258"/>
        <v>دستكش ضد برش سبك1402/12/05751</v>
      </c>
      <c r="D4035" s="10" t="str">
        <f>IFERROR(IF(تحویلی!$E$1="","",IF(NOSA!O4035=تحویلی!$E$1,تحویلی!$E$1&amp;COUNTIF(NOSA!$O$1:O4035,تحویلی!$E$1),"")),"")</f>
        <v/>
      </c>
      <c r="E4035" s="10" t="str">
        <f t="shared" si="259"/>
        <v>29005751</v>
      </c>
      <c r="F4035" s="10" t="str">
        <f>IFERROR(VLOOKUP(I4035,DATABASE!$N:$O,2,FALSE),"")</f>
        <v>دستكش ضد برش سبك</v>
      </c>
      <c r="G4035" s="3" t="s">
        <v>2998</v>
      </c>
      <c r="H4035" s="4">
        <v>29005</v>
      </c>
      <c r="I4035" s="3" t="s">
        <v>1442</v>
      </c>
      <c r="J4035" s="3" t="s">
        <v>22</v>
      </c>
      <c r="K4035" s="5">
        <v>1</v>
      </c>
      <c r="L4035" s="3" t="s">
        <v>3</v>
      </c>
      <c r="M4035" s="3" t="s">
        <v>9</v>
      </c>
      <c r="N4035" s="3" t="s">
        <v>2709</v>
      </c>
      <c r="O4035" s="1">
        <v>751</v>
      </c>
      <c r="P4035" s="4">
        <v>1</v>
      </c>
      <c r="Q4035" s="10">
        <f t="shared" si="256"/>
        <v>751</v>
      </c>
    </row>
    <row r="4036" spans="2:17" ht="20.25" customHeight="1">
      <c r="B4036" s="10" t="str">
        <f t="shared" si="257"/>
        <v>لباس كار(بلوز و شلوار)711</v>
      </c>
      <c r="C4036" s="10" t="str">
        <f t="shared" si="258"/>
        <v>لباس كار(بلوز و شلوار)1402/12/05711</v>
      </c>
      <c r="D4036" s="10" t="str">
        <f>IFERROR(IF(تحویلی!$E$1="","",IF(NOSA!O4036=تحویلی!$E$1,تحویلی!$E$1&amp;COUNTIF(NOSA!$O$1:O4036,تحویلی!$E$1),"")),"")</f>
        <v/>
      </c>
      <c r="E4036" s="10" t="str">
        <f t="shared" si="259"/>
        <v>29012711</v>
      </c>
      <c r="F4036" s="10" t="str">
        <f>IFERROR(VLOOKUP(I4036,DATABASE!$N:$O,2,FALSE),"")</f>
        <v>لباس كار(بلوز و شلوار)</v>
      </c>
      <c r="G4036" s="3" t="s">
        <v>2998</v>
      </c>
      <c r="H4036" s="4">
        <v>29012</v>
      </c>
      <c r="I4036" s="3" t="s">
        <v>1493</v>
      </c>
      <c r="J4036" s="3" t="s">
        <v>3302</v>
      </c>
      <c r="K4036" s="5">
        <v>1</v>
      </c>
      <c r="L4036" s="3" t="s">
        <v>28</v>
      </c>
      <c r="M4036" s="3" t="s">
        <v>202</v>
      </c>
      <c r="N4036" s="3" t="s">
        <v>1283</v>
      </c>
      <c r="O4036" s="1">
        <v>711</v>
      </c>
      <c r="P4036" s="4">
        <v>0</v>
      </c>
      <c r="Q4036" s="10">
        <f t="shared" si="256"/>
        <v>711</v>
      </c>
    </row>
    <row r="4037" spans="2:17" ht="20.25" customHeight="1">
      <c r="B4037" s="10" t="str">
        <f t="shared" si="257"/>
        <v>شلوار فرم انتظامات83</v>
      </c>
      <c r="C4037" s="10" t="str">
        <f t="shared" si="258"/>
        <v>شلوار فرم انتظامات1402/12/0583</v>
      </c>
      <c r="D4037" s="10" t="str">
        <f>IFERROR(IF(تحویلی!$E$1="","",IF(NOSA!O4037=تحویلی!$E$1,تحویلی!$E$1&amp;COUNTIF(NOSA!$O$1:O4037,تحویلی!$E$1),"")),"")</f>
        <v/>
      </c>
      <c r="E4037" s="10" t="str">
        <f t="shared" si="259"/>
        <v>2901783</v>
      </c>
      <c r="F4037" s="10" t="str">
        <f>IFERROR(VLOOKUP(I4037,DATABASE!$N:$O,2,FALSE),"")</f>
        <v>شلوار فرم انتظامات</v>
      </c>
      <c r="G4037" s="154" t="s">
        <v>2998</v>
      </c>
      <c r="H4037" s="155">
        <v>29017</v>
      </c>
      <c r="I4037" s="154" t="s">
        <v>2298</v>
      </c>
      <c r="J4037" s="154" t="s">
        <v>2851</v>
      </c>
      <c r="K4037" s="156">
        <v>1</v>
      </c>
      <c r="L4037" s="154" t="s">
        <v>28</v>
      </c>
      <c r="M4037" s="154" t="s">
        <v>43</v>
      </c>
      <c r="N4037" s="154" t="s">
        <v>246</v>
      </c>
      <c r="O4037" s="153">
        <v>83</v>
      </c>
      <c r="P4037" s="155">
        <v>0</v>
      </c>
      <c r="Q4037" s="10">
        <f t="shared" si="256"/>
        <v>83</v>
      </c>
    </row>
    <row r="4038" spans="2:17" ht="20.25" customHeight="1">
      <c r="B4038" s="10" t="str">
        <f t="shared" si="257"/>
        <v>دستكش ضد برش سبك31</v>
      </c>
      <c r="C4038" s="10" t="str">
        <f t="shared" si="258"/>
        <v>دستكش ضد برش سبك1402/12/0631</v>
      </c>
      <c r="D4038" s="10" t="str">
        <f>IFERROR(IF(تحویلی!$E$1="","",IF(NOSA!O4038=تحویلی!$E$1,تحویلی!$E$1&amp;COUNTIF(NOSA!$O$1:O4038,تحویلی!$E$1),"")),"")</f>
        <v/>
      </c>
      <c r="E4038" s="10" t="str">
        <f t="shared" si="259"/>
        <v>2903231</v>
      </c>
      <c r="F4038" s="10" t="str">
        <f>IFERROR(VLOOKUP(I4038,DATABASE!$N:$O,2,FALSE),"")</f>
        <v>دستكش ضد برش سبك</v>
      </c>
      <c r="G4038" s="154" t="s">
        <v>2999</v>
      </c>
      <c r="H4038" s="155">
        <v>29032</v>
      </c>
      <c r="I4038" s="154" t="s">
        <v>1442</v>
      </c>
      <c r="J4038" s="154" t="s">
        <v>22</v>
      </c>
      <c r="K4038" s="156">
        <v>1</v>
      </c>
      <c r="L4038" s="154" t="s">
        <v>3</v>
      </c>
      <c r="M4038" s="154" t="s">
        <v>9</v>
      </c>
      <c r="N4038" s="154" t="s">
        <v>175</v>
      </c>
      <c r="O4038" s="153">
        <v>31</v>
      </c>
      <c r="P4038" s="155">
        <v>1</v>
      </c>
      <c r="Q4038" s="10">
        <f t="shared" si="256"/>
        <v>31</v>
      </c>
    </row>
    <row r="4039" spans="2:17" ht="20.25" customHeight="1">
      <c r="B4039" s="10" t="str">
        <f t="shared" si="257"/>
        <v>دستكش ساق بلند نسوز248</v>
      </c>
      <c r="C4039" s="10" t="str">
        <f t="shared" si="258"/>
        <v>دستكش ساق بلند نسوز1402/12/06248</v>
      </c>
      <c r="D4039" s="10" t="str">
        <f>IFERROR(IF(تحویلی!$E$1="","",IF(NOSA!O4039=تحویلی!$E$1,تحویلی!$E$1&amp;COUNTIF(NOSA!$O$1:O4039,تحویلی!$E$1),"")),"")</f>
        <v/>
      </c>
      <c r="E4039" s="10" t="str">
        <f t="shared" si="259"/>
        <v>29034248</v>
      </c>
      <c r="F4039" s="10" t="str">
        <f>IFERROR(VLOOKUP(I4039,DATABASE!$N:$O,2,FALSE),"")</f>
        <v>دستكش ساق بلند نسوز</v>
      </c>
      <c r="G4039" s="154" t="s">
        <v>2999</v>
      </c>
      <c r="H4039" s="155">
        <v>29034</v>
      </c>
      <c r="I4039" s="154" t="s">
        <v>1461</v>
      </c>
      <c r="J4039" s="154" t="s">
        <v>34</v>
      </c>
      <c r="K4039" s="156">
        <v>1</v>
      </c>
      <c r="L4039" s="154" t="s">
        <v>3</v>
      </c>
      <c r="M4039" s="154" t="s">
        <v>4</v>
      </c>
      <c r="N4039" s="154" t="s">
        <v>237</v>
      </c>
      <c r="O4039" s="153">
        <v>248</v>
      </c>
      <c r="P4039" s="155">
        <v>1</v>
      </c>
      <c r="Q4039" s="10">
        <f t="shared" si="256"/>
        <v>248</v>
      </c>
    </row>
    <row r="4040" spans="2:17" ht="20.25" customHeight="1">
      <c r="B4040" s="10" t="str">
        <f t="shared" si="257"/>
        <v>دستكش ضد برش سبك248</v>
      </c>
      <c r="C4040" s="10" t="str">
        <f t="shared" si="258"/>
        <v>دستكش ضد برش سبك1402/12/06248</v>
      </c>
      <c r="D4040" s="10" t="str">
        <f>IFERROR(IF(تحویلی!$E$1="","",IF(NOSA!O4040=تحویلی!$E$1,تحویلی!$E$1&amp;COUNTIF(NOSA!$O$1:O4040,تحویلی!$E$1),"")),"")</f>
        <v/>
      </c>
      <c r="E4040" s="10" t="str">
        <f t="shared" si="259"/>
        <v>29034248</v>
      </c>
      <c r="F4040" s="10" t="str">
        <f>IFERROR(VLOOKUP(I4040,DATABASE!$N:$O,2,FALSE),"")</f>
        <v>دستكش ضد برش سبك</v>
      </c>
      <c r="G4040" s="154" t="s">
        <v>2999</v>
      </c>
      <c r="H4040" s="155">
        <v>29034</v>
      </c>
      <c r="I4040" s="154" t="s">
        <v>1442</v>
      </c>
      <c r="J4040" s="154" t="s">
        <v>22</v>
      </c>
      <c r="K4040" s="156">
        <v>1</v>
      </c>
      <c r="L4040" s="154" t="s">
        <v>3</v>
      </c>
      <c r="M4040" s="154" t="s">
        <v>4</v>
      </c>
      <c r="N4040" s="154" t="s">
        <v>237</v>
      </c>
      <c r="O4040" s="153">
        <v>248</v>
      </c>
      <c r="P4040" s="155">
        <v>1</v>
      </c>
      <c r="Q4040" s="10">
        <f t="shared" si="256"/>
        <v>248</v>
      </c>
    </row>
    <row r="4041" spans="2:17" ht="20.25" customHeight="1">
      <c r="B4041" s="10" t="str">
        <f t="shared" si="257"/>
        <v>لباس كار ديرسوز(بلوز و شلوار)49</v>
      </c>
      <c r="C4041" s="10" t="str">
        <f t="shared" si="258"/>
        <v>لباس كار ديرسوز(بلوز و شلوار)1402/12/0649</v>
      </c>
      <c r="D4041" s="10" t="str">
        <f>IFERROR(IF(تحویلی!$E$1="","",IF(NOSA!O4041=تحویلی!$E$1,تحویلی!$E$1&amp;COUNTIF(NOSA!$O$1:O4041,تحویلی!$E$1),"")),"")</f>
        <v/>
      </c>
      <c r="E4041" s="10" t="str">
        <f t="shared" si="259"/>
        <v>2904249</v>
      </c>
      <c r="F4041" s="10" t="str">
        <f>IFERROR(VLOOKUP(I4041,DATABASE!$N:$O,2,FALSE),"")</f>
        <v>لباس كار ديرسوز(بلوز و شلوار)</v>
      </c>
      <c r="G4041" s="154" t="s">
        <v>2999</v>
      </c>
      <c r="H4041" s="155">
        <v>29042</v>
      </c>
      <c r="I4041" s="154" t="s">
        <v>1629</v>
      </c>
      <c r="J4041" s="154" t="s">
        <v>1630</v>
      </c>
      <c r="K4041" s="156">
        <v>1</v>
      </c>
      <c r="L4041" s="154" t="s">
        <v>28</v>
      </c>
      <c r="M4041" s="154" t="s">
        <v>19</v>
      </c>
      <c r="N4041" s="154" t="s">
        <v>164</v>
      </c>
      <c r="O4041" s="153">
        <v>49</v>
      </c>
      <c r="P4041" s="155">
        <v>0</v>
      </c>
      <c r="Q4041" s="10">
        <f t="shared" si="256"/>
        <v>49</v>
      </c>
    </row>
    <row r="4042" spans="2:17" ht="20.25" customHeight="1">
      <c r="B4042" s="10" t="str">
        <f t="shared" si="257"/>
        <v>پوتين ايمني نسوز10029</v>
      </c>
      <c r="C4042" s="10" t="str">
        <f t="shared" si="258"/>
        <v>پوتين ايمني نسوز1402/12/0610029</v>
      </c>
      <c r="D4042" s="10" t="str">
        <f>IFERROR(IF(تحویلی!$E$1="","",IF(NOSA!O4042=تحویلی!$E$1,تحویلی!$E$1&amp;COUNTIF(NOSA!$O$1:O4042,تحویلی!$E$1),"")),"")</f>
        <v/>
      </c>
      <c r="E4042" s="10" t="str">
        <f t="shared" si="259"/>
        <v>2904310029</v>
      </c>
      <c r="F4042" s="10" t="str">
        <f>IFERROR(VLOOKUP(I4042,DATABASE!$N:$O,2,FALSE),"")</f>
        <v>پوتين ايمني نسوز</v>
      </c>
      <c r="G4042" s="3" t="s">
        <v>2999</v>
      </c>
      <c r="H4042" s="4">
        <v>29043</v>
      </c>
      <c r="I4042" s="3" t="s">
        <v>1510</v>
      </c>
      <c r="J4042" s="3" t="s">
        <v>1660</v>
      </c>
      <c r="K4042" s="5">
        <v>1</v>
      </c>
      <c r="L4042" s="3" t="s">
        <v>3</v>
      </c>
      <c r="M4042" s="3" t="s">
        <v>9</v>
      </c>
      <c r="N4042" s="3" t="s">
        <v>1633</v>
      </c>
      <c r="O4042" s="1">
        <v>10029</v>
      </c>
      <c r="P4042" s="4">
        <v>0</v>
      </c>
      <c r="Q4042" s="10">
        <f t="shared" si="256"/>
        <v>10029</v>
      </c>
    </row>
    <row r="4043" spans="2:17" ht="20.25" customHeight="1">
      <c r="B4043" s="10" t="str">
        <f t="shared" si="257"/>
        <v>10029</v>
      </c>
      <c r="C4043" s="10" t="str">
        <f t="shared" si="258"/>
        <v>1402/12/0610029</v>
      </c>
      <c r="D4043" s="10" t="str">
        <f>IFERROR(IF(تحویلی!$E$1="","",IF(NOSA!O4043=تحویلی!$E$1,تحویلی!$E$1&amp;COUNTIF(NOSA!$O$1:O4043,تحویلی!$E$1),"")),"")</f>
        <v/>
      </c>
      <c r="E4043" s="10" t="str">
        <f t="shared" si="259"/>
        <v>2904310029</v>
      </c>
      <c r="F4043" s="10" t="str">
        <f>IFERROR(VLOOKUP(I4043,DATABASE!$N:$O,2,FALSE),"")</f>
        <v/>
      </c>
      <c r="G4043" s="3" t="s">
        <v>2999</v>
      </c>
      <c r="H4043" s="4">
        <v>29043</v>
      </c>
      <c r="I4043" s="3" t="s">
        <v>2699</v>
      </c>
      <c r="J4043" s="3" t="s">
        <v>7</v>
      </c>
      <c r="K4043" s="5">
        <v>1</v>
      </c>
      <c r="L4043" s="3" t="s">
        <v>8</v>
      </c>
      <c r="M4043" s="3" t="s">
        <v>9</v>
      </c>
      <c r="N4043" s="3" t="s">
        <v>1633</v>
      </c>
      <c r="O4043" s="1">
        <v>10029</v>
      </c>
      <c r="P4043" s="4">
        <v>0</v>
      </c>
      <c r="Q4043" s="10">
        <f t="shared" si="256"/>
        <v>10029</v>
      </c>
    </row>
    <row r="4044" spans="2:17" ht="20.25" customHeight="1">
      <c r="B4044" s="10" t="str">
        <f t="shared" si="257"/>
        <v>دستكش ضد برش سبك717</v>
      </c>
      <c r="C4044" s="10" t="str">
        <f t="shared" si="258"/>
        <v>دستكش ضد برش سبك1402/12/07717</v>
      </c>
      <c r="D4044" s="10" t="str">
        <f>IFERROR(IF(تحویلی!$E$1="","",IF(NOSA!O4044=تحویلی!$E$1,تحویلی!$E$1&amp;COUNTIF(NOSA!$O$1:O4044,تحویلی!$E$1),"")),"")</f>
        <v/>
      </c>
      <c r="E4044" s="10" t="str">
        <f t="shared" si="259"/>
        <v>29046717</v>
      </c>
      <c r="F4044" s="10" t="str">
        <f>IFERROR(VLOOKUP(I4044,DATABASE!$N:$O,2,FALSE),"")</f>
        <v>دستكش ضد برش سبك</v>
      </c>
      <c r="G4044" s="3" t="s">
        <v>3000</v>
      </c>
      <c r="H4044" s="4">
        <v>29046</v>
      </c>
      <c r="I4044" s="3" t="s">
        <v>1442</v>
      </c>
      <c r="J4044" s="3" t="s">
        <v>22</v>
      </c>
      <c r="K4044" s="5">
        <v>1</v>
      </c>
      <c r="L4044" s="3" t="s">
        <v>3</v>
      </c>
      <c r="M4044" s="3" t="s">
        <v>47</v>
      </c>
      <c r="N4044" s="3" t="s">
        <v>1213</v>
      </c>
      <c r="O4044" s="1">
        <v>717</v>
      </c>
      <c r="P4044" s="4">
        <v>0</v>
      </c>
      <c r="Q4044" s="10">
        <f t="shared" si="256"/>
        <v>717</v>
      </c>
    </row>
    <row r="4045" spans="2:17" ht="20.25" customHeight="1">
      <c r="B4045" s="10" t="str">
        <f t="shared" si="257"/>
        <v>دستكش ضد برش سبك784</v>
      </c>
      <c r="C4045" s="10" t="str">
        <f t="shared" si="258"/>
        <v>دستكش ضد برش سبك1402/12/07784</v>
      </c>
      <c r="D4045" s="10" t="str">
        <f>IFERROR(IF(تحویلی!$E$1="","",IF(NOSA!O4045=تحویلی!$E$1,تحویلی!$E$1&amp;COUNTIF(NOSA!$O$1:O4045,تحویلی!$E$1),"")),"")</f>
        <v/>
      </c>
      <c r="E4045" s="10" t="str">
        <f t="shared" si="259"/>
        <v>29051784</v>
      </c>
      <c r="F4045" s="10" t="str">
        <f>IFERROR(VLOOKUP(I4045,DATABASE!$N:$O,2,FALSE),"")</f>
        <v>دستكش ضد برش سبك</v>
      </c>
      <c r="G4045" s="3" t="s">
        <v>3000</v>
      </c>
      <c r="H4045" s="4">
        <v>29051</v>
      </c>
      <c r="I4045" s="3" t="s">
        <v>1442</v>
      </c>
      <c r="J4045" s="3" t="s">
        <v>22</v>
      </c>
      <c r="K4045" s="5">
        <v>1</v>
      </c>
      <c r="L4045" s="3" t="s">
        <v>3</v>
      </c>
      <c r="M4045" s="3" t="s">
        <v>40</v>
      </c>
      <c r="N4045" s="3" t="s">
        <v>1268</v>
      </c>
      <c r="O4045" s="1">
        <v>784</v>
      </c>
      <c r="P4045" s="4">
        <v>0</v>
      </c>
      <c r="Q4045" s="10">
        <f t="shared" si="256"/>
        <v>784</v>
      </c>
    </row>
    <row r="4046" spans="2:17" ht="20.25" customHeight="1">
      <c r="B4046" s="10" t="str">
        <f t="shared" si="257"/>
        <v>دستكش كف مواد سبك52</v>
      </c>
      <c r="C4046" s="10" t="str">
        <f t="shared" si="258"/>
        <v>دستكش كف مواد سبك1402/12/0752</v>
      </c>
      <c r="D4046" s="10" t="str">
        <f>IFERROR(IF(تحویلی!$E$1="","",IF(NOSA!O4046=تحویلی!$E$1,تحویلی!$E$1&amp;COUNTIF(NOSA!$O$1:O4046,تحویلی!$E$1),"")),"")</f>
        <v/>
      </c>
      <c r="E4046" s="10" t="str">
        <f t="shared" si="259"/>
        <v>2905752</v>
      </c>
      <c r="F4046" s="10" t="str">
        <f>IFERROR(VLOOKUP(I4046,DATABASE!$N:$O,2,FALSE),"")</f>
        <v>دستكش كف مواد سبك</v>
      </c>
      <c r="G4046" s="3" t="s">
        <v>3000</v>
      </c>
      <c r="H4046" s="4">
        <v>29057</v>
      </c>
      <c r="I4046" s="3" t="s">
        <v>1456</v>
      </c>
      <c r="J4046" s="3" t="s">
        <v>2</v>
      </c>
      <c r="K4046" s="5">
        <v>1</v>
      </c>
      <c r="L4046" s="3" t="s">
        <v>3</v>
      </c>
      <c r="M4046" s="3" t="s">
        <v>19</v>
      </c>
      <c r="N4046" s="3" t="s">
        <v>75</v>
      </c>
      <c r="O4046" s="1">
        <v>52</v>
      </c>
      <c r="P4046" s="4">
        <v>0</v>
      </c>
      <c r="Q4046" s="10">
        <f t="shared" si="256"/>
        <v>52</v>
      </c>
    </row>
    <row r="4047" spans="2:17" ht="20.25" customHeight="1">
      <c r="B4047" s="10" t="str">
        <f t="shared" si="257"/>
        <v>320</v>
      </c>
      <c r="C4047" s="10" t="str">
        <f t="shared" si="258"/>
        <v>1402/12/07320</v>
      </c>
      <c r="D4047" s="10" t="str">
        <f>IFERROR(IF(تحویلی!$E$1="","",IF(NOSA!O4047=تحویلی!$E$1,تحویلی!$E$1&amp;COUNTIF(NOSA!$O$1:O4047,تحویلی!$E$1),"")),"")</f>
        <v/>
      </c>
      <c r="E4047" s="10" t="str">
        <f t="shared" si="259"/>
        <v>29060320</v>
      </c>
      <c r="F4047" s="10" t="str">
        <f>IFERROR(VLOOKUP(I4047,DATABASE!$N:$O,2,FALSE),"")</f>
        <v/>
      </c>
      <c r="G4047" s="3" t="s">
        <v>3000</v>
      </c>
      <c r="H4047" s="4">
        <v>29060</v>
      </c>
      <c r="I4047" s="3" t="s">
        <v>3316</v>
      </c>
      <c r="J4047" s="3" t="s">
        <v>3317</v>
      </c>
      <c r="K4047" s="5">
        <v>1</v>
      </c>
      <c r="L4047" s="3" t="s">
        <v>28</v>
      </c>
      <c r="M4047" s="3" t="s">
        <v>266</v>
      </c>
      <c r="N4047" s="3" t="s">
        <v>1435</v>
      </c>
      <c r="O4047" s="1">
        <v>320</v>
      </c>
      <c r="P4047" s="4">
        <v>0</v>
      </c>
      <c r="Q4047" s="10">
        <f t="shared" si="256"/>
        <v>320</v>
      </c>
    </row>
    <row r="4048" spans="2:17" ht="20.25" customHeight="1">
      <c r="B4048" s="10" t="str">
        <f t="shared" si="257"/>
        <v>دستكش استاد كار163</v>
      </c>
      <c r="C4048" s="10" t="str">
        <f t="shared" si="258"/>
        <v>دستكش استاد كار1402/12/07163</v>
      </c>
      <c r="D4048" s="10" t="str">
        <f>IFERROR(IF(تحویلی!$E$1="","",IF(NOSA!O4048=تحویلی!$E$1,تحویلی!$E$1&amp;COUNTIF(NOSA!$O$1:O4048,تحویلی!$E$1),"")),"")</f>
        <v/>
      </c>
      <c r="E4048" s="10" t="str">
        <f t="shared" si="259"/>
        <v>29063163</v>
      </c>
      <c r="F4048" s="10" t="str">
        <f>IFERROR(VLOOKUP(I4048,DATABASE!$N:$O,2,FALSE),"")</f>
        <v>دستكش استاد كار</v>
      </c>
      <c r="G4048" s="3" t="s">
        <v>3000</v>
      </c>
      <c r="H4048" s="4">
        <v>29063</v>
      </c>
      <c r="I4048" s="3" t="s">
        <v>1543</v>
      </c>
      <c r="J4048" s="3" t="s">
        <v>255</v>
      </c>
      <c r="K4048" s="5">
        <v>1</v>
      </c>
      <c r="L4048" s="3" t="s">
        <v>3</v>
      </c>
      <c r="M4048" s="3" t="s">
        <v>9</v>
      </c>
      <c r="N4048" s="3" t="s">
        <v>324</v>
      </c>
      <c r="O4048" s="1">
        <v>163</v>
      </c>
      <c r="P4048" s="4">
        <v>0</v>
      </c>
      <c r="Q4048" s="10">
        <f t="shared" si="256"/>
        <v>163</v>
      </c>
    </row>
    <row r="4049" spans="2:17" ht="20.25" customHeight="1">
      <c r="B4049" s="10" t="str">
        <f t="shared" si="257"/>
        <v>دستكش ضد برش سبك582</v>
      </c>
      <c r="C4049" s="10" t="str">
        <f t="shared" si="258"/>
        <v>دستكش ضد برش سبك1402/12/07582</v>
      </c>
      <c r="D4049" s="10" t="str">
        <f>IFERROR(IF(تحویلی!$E$1="","",IF(NOSA!O4049=تحویلی!$E$1,تحویلی!$E$1&amp;COUNTIF(NOSA!$O$1:O4049,تحویلی!$E$1),"")),"")</f>
        <v/>
      </c>
      <c r="E4049" s="10" t="str">
        <f t="shared" si="259"/>
        <v>29064582</v>
      </c>
      <c r="F4049" s="10" t="str">
        <f>IFERROR(VLOOKUP(I4049,DATABASE!$N:$O,2,FALSE),"")</f>
        <v>دستكش ضد برش سبك</v>
      </c>
      <c r="G4049" s="3" t="s">
        <v>3000</v>
      </c>
      <c r="H4049" s="4">
        <v>29064</v>
      </c>
      <c r="I4049" s="3" t="s">
        <v>1442</v>
      </c>
      <c r="J4049" s="3" t="s">
        <v>22</v>
      </c>
      <c r="K4049" s="5">
        <v>1</v>
      </c>
      <c r="L4049" s="3" t="s">
        <v>3</v>
      </c>
      <c r="M4049" s="3" t="s">
        <v>47</v>
      </c>
      <c r="N4049" s="3" t="s">
        <v>1157</v>
      </c>
      <c r="O4049" s="1">
        <v>582</v>
      </c>
      <c r="P4049" s="4">
        <v>0</v>
      </c>
      <c r="Q4049" s="10">
        <f t="shared" si="256"/>
        <v>582</v>
      </c>
    </row>
    <row r="4050" spans="2:17" ht="20.25" customHeight="1">
      <c r="B4050" s="10" t="str">
        <f t="shared" si="257"/>
        <v>دستكش استاد كار723</v>
      </c>
      <c r="C4050" s="10" t="str">
        <f t="shared" si="258"/>
        <v>دستكش استاد كار1402/12/07723</v>
      </c>
      <c r="D4050" s="10" t="str">
        <f>IFERROR(IF(تحویلی!$E$1="","",IF(NOSA!O4050=تحویلی!$E$1,تحویلی!$E$1&amp;COUNTIF(NOSA!$O$1:O4050,تحویلی!$E$1),"")),"")</f>
        <v/>
      </c>
      <c r="E4050" s="10" t="str">
        <f t="shared" si="259"/>
        <v>29069723</v>
      </c>
      <c r="F4050" s="10" t="str">
        <f>IFERROR(VLOOKUP(I4050,DATABASE!$N:$O,2,FALSE),"")</f>
        <v>دستكش استاد كار</v>
      </c>
      <c r="G4050" s="3" t="s">
        <v>3000</v>
      </c>
      <c r="H4050" s="4">
        <v>29069</v>
      </c>
      <c r="I4050" s="3" t="s">
        <v>1543</v>
      </c>
      <c r="J4050" s="3" t="s">
        <v>255</v>
      </c>
      <c r="K4050" s="5">
        <v>1</v>
      </c>
      <c r="L4050" s="3" t="s">
        <v>3</v>
      </c>
      <c r="M4050" s="3" t="s">
        <v>9</v>
      </c>
      <c r="N4050" s="3" t="s">
        <v>1037</v>
      </c>
      <c r="O4050" s="1">
        <v>723</v>
      </c>
      <c r="P4050" s="4">
        <v>0</v>
      </c>
      <c r="Q4050" s="10">
        <f t="shared" si="256"/>
        <v>723</v>
      </c>
    </row>
    <row r="4051" spans="2:17" ht="20.25" customHeight="1">
      <c r="B4051" s="10" t="str">
        <f t="shared" si="257"/>
        <v>دستكش ضد برش سبك70</v>
      </c>
      <c r="C4051" s="10" t="str">
        <f t="shared" si="258"/>
        <v>دستكش ضد برش سبك1402/12/0770</v>
      </c>
      <c r="D4051" s="10" t="str">
        <f>IFERROR(IF(تحویلی!$E$1="","",IF(NOSA!O4051=تحویلی!$E$1,تحویلی!$E$1&amp;COUNTIF(NOSA!$O$1:O4051,تحویلی!$E$1),"")),"")</f>
        <v/>
      </c>
      <c r="E4051" s="10" t="str">
        <f t="shared" si="259"/>
        <v>2907670</v>
      </c>
      <c r="F4051" s="10" t="str">
        <f>IFERROR(VLOOKUP(I4051,DATABASE!$N:$O,2,FALSE),"")</f>
        <v>دستكش ضد برش سبك</v>
      </c>
      <c r="G4051" s="3" t="s">
        <v>3000</v>
      </c>
      <c r="H4051" s="4">
        <v>29076</v>
      </c>
      <c r="I4051" s="3" t="s">
        <v>1442</v>
      </c>
      <c r="J4051" s="3" t="s">
        <v>22</v>
      </c>
      <c r="K4051" s="5">
        <v>1</v>
      </c>
      <c r="L4051" s="3" t="s">
        <v>3</v>
      </c>
      <c r="M4051" s="3" t="s">
        <v>9</v>
      </c>
      <c r="N4051" s="3" t="s">
        <v>688</v>
      </c>
      <c r="O4051" s="1">
        <v>70</v>
      </c>
      <c r="P4051" s="4">
        <v>0</v>
      </c>
      <c r="Q4051" s="10">
        <f t="shared" si="256"/>
        <v>70</v>
      </c>
    </row>
    <row r="4052" spans="2:17" ht="20.25" customHeight="1">
      <c r="B4052" s="10" t="str">
        <f t="shared" si="257"/>
        <v>دستكش كف مواد سبك540</v>
      </c>
      <c r="C4052" s="10" t="str">
        <f t="shared" si="258"/>
        <v>دستكش كف مواد سبك1402/12/07540</v>
      </c>
      <c r="D4052" s="10" t="str">
        <f>IFERROR(IF(تحویلی!$E$1="","",IF(NOSA!O4052=تحویلی!$E$1,تحویلی!$E$1&amp;COUNTIF(NOSA!$O$1:O4052,تحویلی!$E$1),"")),"")</f>
        <v/>
      </c>
      <c r="E4052" s="10" t="str">
        <f t="shared" si="259"/>
        <v>29077540</v>
      </c>
      <c r="F4052" s="10" t="str">
        <f>IFERROR(VLOOKUP(I4052,DATABASE!$N:$O,2,FALSE),"")</f>
        <v>دستكش كف مواد سبك</v>
      </c>
      <c r="G4052" s="3" t="s">
        <v>3000</v>
      </c>
      <c r="H4052" s="4">
        <v>29077</v>
      </c>
      <c r="I4052" s="3" t="s">
        <v>1456</v>
      </c>
      <c r="J4052" s="3" t="s">
        <v>2</v>
      </c>
      <c r="K4052" s="5">
        <v>1</v>
      </c>
      <c r="L4052" s="3" t="s">
        <v>3</v>
      </c>
      <c r="M4052" s="3" t="s">
        <v>19</v>
      </c>
      <c r="N4052" s="3" t="s">
        <v>565</v>
      </c>
      <c r="O4052" s="1">
        <v>540</v>
      </c>
      <c r="P4052" s="4">
        <v>1</v>
      </c>
      <c r="Q4052" s="10">
        <f t="shared" si="256"/>
        <v>540</v>
      </c>
    </row>
    <row r="4053" spans="2:17" ht="20.25" customHeight="1">
      <c r="B4053" s="10" t="str">
        <f t="shared" si="257"/>
        <v>لباس زير زمستاني- بلوز و شلوار836</v>
      </c>
      <c r="C4053" s="10" t="str">
        <f t="shared" si="258"/>
        <v>لباس زير زمستاني- بلوز و شلوار1402/12/08836</v>
      </c>
      <c r="D4053" s="10" t="str">
        <f>IFERROR(IF(تحویلی!$E$1="","",IF(NOSA!O4053=تحویلی!$E$1,تحویلی!$E$1&amp;COUNTIF(NOSA!$O$1:O4053,تحویلی!$E$1),"")),"")</f>
        <v/>
      </c>
      <c r="E4053" s="10" t="str">
        <f t="shared" si="259"/>
        <v>29085836</v>
      </c>
      <c r="F4053" s="10" t="str">
        <f>IFERROR(VLOOKUP(I4053,DATABASE!$N:$O,2,FALSE),"")</f>
        <v>لباس زير زمستاني- بلوز و شلوار</v>
      </c>
      <c r="G4053" s="3" t="s">
        <v>3001</v>
      </c>
      <c r="H4053" s="4">
        <v>29085</v>
      </c>
      <c r="I4053" s="3" t="s">
        <v>2361</v>
      </c>
      <c r="J4053" s="3" t="s">
        <v>2826</v>
      </c>
      <c r="K4053" s="5">
        <v>1</v>
      </c>
      <c r="L4053" s="3" t="s">
        <v>28</v>
      </c>
      <c r="M4053" s="3" t="s">
        <v>40</v>
      </c>
      <c r="N4053" s="3" t="s">
        <v>2678</v>
      </c>
      <c r="O4053" s="1">
        <v>836</v>
      </c>
      <c r="P4053" s="4">
        <v>0</v>
      </c>
      <c r="Q4053" s="10">
        <f t="shared" si="256"/>
        <v>836</v>
      </c>
    </row>
    <row r="4054" spans="2:17" ht="20.25" customHeight="1">
      <c r="B4054" s="10" t="str">
        <f t="shared" si="257"/>
        <v>لباس زير زمستاني- بلوز و شلوار820</v>
      </c>
      <c r="C4054" s="10" t="str">
        <f t="shared" si="258"/>
        <v>لباس زير زمستاني- بلوز و شلوار1402/12/08820</v>
      </c>
      <c r="D4054" s="10" t="str">
        <f>IFERROR(IF(تحویلی!$E$1="","",IF(NOSA!O4054=تحویلی!$E$1,تحویلی!$E$1&amp;COUNTIF(NOSA!$O$1:O4054,تحویلی!$E$1),"")),"")</f>
        <v/>
      </c>
      <c r="E4054" s="10" t="str">
        <f t="shared" si="259"/>
        <v>29085820</v>
      </c>
      <c r="F4054" s="10" t="str">
        <f>IFERROR(VLOOKUP(I4054,DATABASE!$N:$O,2,FALSE),"")</f>
        <v>لباس زير زمستاني- بلوز و شلوار</v>
      </c>
      <c r="G4054" s="3" t="s">
        <v>3001</v>
      </c>
      <c r="H4054" s="4">
        <v>29085</v>
      </c>
      <c r="I4054" s="3" t="s">
        <v>2361</v>
      </c>
      <c r="J4054" s="3" t="s">
        <v>2826</v>
      </c>
      <c r="K4054" s="5">
        <v>1</v>
      </c>
      <c r="L4054" s="3" t="s">
        <v>28</v>
      </c>
      <c r="M4054" s="3" t="s">
        <v>40</v>
      </c>
      <c r="N4054" s="3" t="s">
        <v>1738</v>
      </c>
      <c r="O4054" s="1">
        <v>820</v>
      </c>
      <c r="P4054" s="4">
        <v>0</v>
      </c>
      <c r="Q4054" s="10">
        <f t="shared" si="256"/>
        <v>820</v>
      </c>
    </row>
    <row r="4055" spans="2:17" ht="20.25" customHeight="1">
      <c r="B4055" s="10" t="str">
        <f t="shared" si="257"/>
        <v>پابند نسوز چرمي405</v>
      </c>
      <c r="C4055" s="10" t="str">
        <f t="shared" si="258"/>
        <v>پابند نسوز چرمي1402/12/08405</v>
      </c>
      <c r="D4055" s="10" t="str">
        <f>IFERROR(IF(تحویلی!$E$1="","",IF(NOSA!O4055=تحویلی!$E$1,تحویلی!$E$1&amp;COUNTIF(NOSA!$O$1:O4055,تحویلی!$E$1),"")),"")</f>
        <v/>
      </c>
      <c r="E4055" s="10" t="str">
        <f t="shared" si="259"/>
        <v>29089405</v>
      </c>
      <c r="F4055" s="10" t="str">
        <f>IFERROR(VLOOKUP(I4055,DATABASE!$N:$O,2,FALSE),"")</f>
        <v>پابند نسوز چرمي</v>
      </c>
      <c r="G4055" s="3" t="s">
        <v>3001</v>
      </c>
      <c r="H4055" s="4">
        <v>29089</v>
      </c>
      <c r="I4055" s="3" t="s">
        <v>1460</v>
      </c>
      <c r="J4055" s="3" t="s">
        <v>18</v>
      </c>
      <c r="K4055" s="5">
        <v>1</v>
      </c>
      <c r="L4055" s="3" t="s">
        <v>3</v>
      </c>
      <c r="M4055" s="3" t="s">
        <v>19</v>
      </c>
      <c r="N4055" s="3" t="s">
        <v>141</v>
      </c>
      <c r="O4055" s="1">
        <v>405</v>
      </c>
      <c r="P4055" s="4">
        <v>0</v>
      </c>
      <c r="Q4055" s="10">
        <f t="shared" si="256"/>
        <v>405</v>
      </c>
    </row>
    <row r="4056" spans="2:17" ht="20.25" customHeight="1">
      <c r="B4056" s="10" t="str">
        <f t="shared" si="257"/>
        <v>دستكش ضد برش سبك294</v>
      </c>
      <c r="C4056" s="10" t="str">
        <f t="shared" si="258"/>
        <v>دستكش ضد برش سبك1402/12/08294</v>
      </c>
      <c r="D4056" s="10" t="str">
        <f>IFERROR(IF(تحویلی!$E$1="","",IF(NOSA!O4056=تحویلی!$E$1,تحویلی!$E$1&amp;COUNTIF(NOSA!$O$1:O4056,تحویلی!$E$1),"")),"")</f>
        <v/>
      </c>
      <c r="E4056" s="10" t="str">
        <f t="shared" si="259"/>
        <v>29092294</v>
      </c>
      <c r="F4056" s="10" t="str">
        <f>IFERROR(VLOOKUP(I4056,DATABASE!$N:$O,2,FALSE),"")</f>
        <v>دستكش ضد برش سبك</v>
      </c>
      <c r="G4056" s="3" t="s">
        <v>3001</v>
      </c>
      <c r="H4056" s="4">
        <v>29092</v>
      </c>
      <c r="I4056" s="3" t="s">
        <v>1442</v>
      </c>
      <c r="J4056" s="3" t="s">
        <v>22</v>
      </c>
      <c r="K4056" s="5">
        <v>1</v>
      </c>
      <c r="L4056" s="3" t="s">
        <v>3</v>
      </c>
      <c r="M4056" s="3" t="s">
        <v>25</v>
      </c>
      <c r="N4056" s="3" t="s">
        <v>203</v>
      </c>
      <c r="O4056" s="1">
        <v>294</v>
      </c>
      <c r="P4056" s="4">
        <v>0</v>
      </c>
      <c r="Q4056" s="10">
        <f t="shared" si="256"/>
        <v>294</v>
      </c>
    </row>
    <row r="4057" spans="2:17" ht="20.25" customHeight="1">
      <c r="B4057" s="10" t="str">
        <f t="shared" si="257"/>
        <v>دستكش ضد برش سبك866</v>
      </c>
      <c r="C4057" s="10" t="str">
        <f t="shared" si="258"/>
        <v>دستكش ضد برش سبك1402/12/08866</v>
      </c>
      <c r="D4057" s="10" t="str">
        <f>IFERROR(IF(تحویلی!$E$1="","",IF(NOSA!O4057=تحویلی!$E$1,تحویلی!$E$1&amp;COUNTIF(NOSA!$O$1:O4057,تحویلی!$E$1),"")),"")</f>
        <v/>
      </c>
      <c r="E4057" s="10" t="str">
        <f t="shared" si="259"/>
        <v>29097866</v>
      </c>
      <c r="F4057" s="10" t="str">
        <f>IFERROR(VLOOKUP(I4057,DATABASE!$N:$O,2,FALSE),"")</f>
        <v>دستكش ضد برش سبك</v>
      </c>
      <c r="G4057" s="3" t="s">
        <v>3001</v>
      </c>
      <c r="H4057" s="4">
        <v>29097</v>
      </c>
      <c r="I4057" s="3" t="s">
        <v>1442</v>
      </c>
      <c r="J4057" s="3" t="s">
        <v>22</v>
      </c>
      <c r="K4057" s="5">
        <v>1</v>
      </c>
      <c r="L4057" s="3" t="s">
        <v>3</v>
      </c>
      <c r="M4057" s="3" t="s">
        <v>47</v>
      </c>
      <c r="N4057" s="3" t="s">
        <v>1322</v>
      </c>
      <c r="O4057" s="1">
        <v>866</v>
      </c>
      <c r="P4057" s="4">
        <v>0</v>
      </c>
      <c r="Q4057" s="10">
        <f t="shared" si="256"/>
        <v>866</v>
      </c>
    </row>
    <row r="4058" spans="2:17" ht="20.25" customHeight="1">
      <c r="B4058" s="10" t="str">
        <f t="shared" si="257"/>
        <v>دستكش ضد برش سبك848</v>
      </c>
      <c r="C4058" s="10" t="str">
        <f t="shared" si="258"/>
        <v>دستكش ضد برش سبك1402/12/08848</v>
      </c>
      <c r="D4058" s="10" t="str">
        <f>IFERROR(IF(تحویلی!$E$1="","",IF(NOSA!O4058=تحویلی!$E$1,تحویلی!$E$1&amp;COUNTIF(NOSA!$O$1:O4058,تحویلی!$E$1),"")),"")</f>
        <v/>
      </c>
      <c r="E4058" s="10" t="str">
        <f t="shared" si="259"/>
        <v>29103848</v>
      </c>
      <c r="F4058" s="10" t="str">
        <f>IFERROR(VLOOKUP(I4058,DATABASE!$N:$O,2,FALSE),"")</f>
        <v>دستكش ضد برش سبك</v>
      </c>
      <c r="G4058" s="3" t="s">
        <v>3001</v>
      </c>
      <c r="H4058" s="4">
        <v>29103</v>
      </c>
      <c r="I4058" s="3" t="s">
        <v>1442</v>
      </c>
      <c r="J4058" s="3" t="s">
        <v>22</v>
      </c>
      <c r="K4058" s="5">
        <v>1</v>
      </c>
      <c r="L4058" s="3" t="s">
        <v>3</v>
      </c>
      <c r="M4058" s="3" t="s">
        <v>47</v>
      </c>
      <c r="N4058" s="3" t="s">
        <v>2750</v>
      </c>
      <c r="O4058" s="1">
        <v>848</v>
      </c>
      <c r="P4058" s="4">
        <v>1</v>
      </c>
      <c r="Q4058" s="10">
        <f t="shared" si="256"/>
        <v>848</v>
      </c>
    </row>
    <row r="4059" spans="2:17" ht="20.25" customHeight="1">
      <c r="B4059" s="10" t="str">
        <f t="shared" si="257"/>
        <v>10028</v>
      </c>
      <c r="C4059" s="10" t="str">
        <f t="shared" si="258"/>
        <v>1402/12/0810028</v>
      </c>
      <c r="D4059" s="10" t="str">
        <f>IFERROR(IF(تحویلی!$E$1="","",IF(NOSA!O4059=تحویلی!$E$1,تحویلی!$E$1&amp;COUNTIF(NOSA!$O$1:O4059,تحویلی!$E$1),"")),"")</f>
        <v/>
      </c>
      <c r="E4059" s="10" t="str">
        <f t="shared" si="259"/>
        <v>2910810028</v>
      </c>
      <c r="F4059" s="10" t="str">
        <f>IFERROR(VLOOKUP(I4059,DATABASE!$N:$O,2,FALSE),"")</f>
        <v/>
      </c>
      <c r="G4059" s="3" t="s">
        <v>3001</v>
      </c>
      <c r="H4059" s="4">
        <v>29108</v>
      </c>
      <c r="I4059" s="3" t="s">
        <v>2699</v>
      </c>
      <c r="J4059" s="3" t="s">
        <v>7</v>
      </c>
      <c r="K4059" s="5">
        <v>1</v>
      </c>
      <c r="L4059" s="3" t="s">
        <v>8</v>
      </c>
      <c r="M4059" s="3" t="s">
        <v>9</v>
      </c>
      <c r="N4059" s="3" t="s">
        <v>1638</v>
      </c>
      <c r="O4059" s="1">
        <v>10028</v>
      </c>
      <c r="P4059" s="4">
        <v>1</v>
      </c>
      <c r="Q4059" s="10">
        <f t="shared" si="256"/>
        <v>10028</v>
      </c>
    </row>
    <row r="4060" spans="2:17" ht="20.25" customHeight="1">
      <c r="B4060" s="10" t="str">
        <f t="shared" si="257"/>
        <v>لباس كار ديرسوز(بلوز و شلوار)10028</v>
      </c>
      <c r="C4060" s="10" t="str">
        <f t="shared" si="258"/>
        <v>لباس كار ديرسوز(بلوز و شلوار)1402/12/0810028</v>
      </c>
      <c r="D4060" s="10" t="str">
        <f>IFERROR(IF(تحویلی!$E$1="","",IF(NOSA!O4060=تحویلی!$E$1,تحویلی!$E$1&amp;COUNTIF(NOSA!$O$1:O4060,تحویلی!$E$1),"")),"")</f>
        <v/>
      </c>
      <c r="E4060" s="10" t="str">
        <f t="shared" si="259"/>
        <v>2910810028</v>
      </c>
      <c r="F4060" s="10" t="str">
        <f>IFERROR(VLOOKUP(I4060,DATABASE!$N:$O,2,FALSE),"")</f>
        <v>لباس كار ديرسوز(بلوز و شلوار)</v>
      </c>
      <c r="G4060" s="3" t="s">
        <v>3001</v>
      </c>
      <c r="H4060" s="4">
        <v>29108</v>
      </c>
      <c r="I4060" s="3" t="s">
        <v>1634</v>
      </c>
      <c r="J4060" s="3" t="s">
        <v>1635</v>
      </c>
      <c r="K4060" s="5">
        <v>1</v>
      </c>
      <c r="L4060" s="3" t="s">
        <v>28</v>
      </c>
      <c r="M4060" s="3" t="s">
        <v>9</v>
      </c>
      <c r="N4060" s="3" t="s">
        <v>1638</v>
      </c>
      <c r="O4060" s="1">
        <v>10028</v>
      </c>
      <c r="P4060" s="4">
        <v>1</v>
      </c>
      <c r="Q4060" s="10">
        <f t="shared" si="256"/>
        <v>10028</v>
      </c>
    </row>
    <row r="4061" spans="2:17" ht="20.25" customHeight="1">
      <c r="B4061" s="10" t="str">
        <f t="shared" si="257"/>
        <v>128</v>
      </c>
      <c r="C4061" s="10" t="str">
        <f t="shared" si="258"/>
        <v>1402/12/08128</v>
      </c>
      <c r="D4061" s="10" t="str">
        <f>IFERROR(IF(تحویلی!$E$1="","",IF(NOSA!O4061=تحویلی!$E$1,تحویلی!$E$1&amp;COUNTIF(NOSA!$O$1:O4061,تحویلی!$E$1),"")),"")</f>
        <v/>
      </c>
      <c r="E4061" s="10" t="str">
        <f t="shared" si="259"/>
        <v>29111128</v>
      </c>
      <c r="F4061" s="10" t="str">
        <f>IFERROR(VLOOKUP(I4061,DATABASE!$N:$O,2,FALSE),"")</f>
        <v/>
      </c>
      <c r="G4061" s="3" t="s">
        <v>3001</v>
      </c>
      <c r="H4061" s="4">
        <v>29111</v>
      </c>
      <c r="I4061" s="3" t="s">
        <v>2743</v>
      </c>
      <c r="J4061" s="3" t="s">
        <v>2744</v>
      </c>
      <c r="K4061" s="5">
        <v>1</v>
      </c>
      <c r="L4061" s="3" t="s">
        <v>3</v>
      </c>
      <c r="M4061" s="3" t="s">
        <v>4</v>
      </c>
      <c r="N4061" s="3" t="s">
        <v>1313</v>
      </c>
      <c r="O4061" s="1">
        <v>128</v>
      </c>
      <c r="P4061" s="4">
        <v>1</v>
      </c>
      <c r="Q4061" s="10">
        <f t="shared" si="256"/>
        <v>128</v>
      </c>
    </row>
    <row r="4062" spans="2:17" ht="20.25" customHeight="1">
      <c r="B4062" s="10" t="str">
        <f t="shared" si="257"/>
        <v>دستكش ضد برش سبك760</v>
      </c>
      <c r="C4062" s="10" t="str">
        <f t="shared" si="258"/>
        <v>دستكش ضد برش سبك1402/12/08760</v>
      </c>
      <c r="D4062" s="10" t="str">
        <f>IFERROR(IF(تحویلی!$E$1="","",IF(NOSA!O4062=تحویلی!$E$1,تحویلی!$E$1&amp;COUNTIF(NOSA!$O$1:O4062,تحویلی!$E$1),"")),"")</f>
        <v/>
      </c>
      <c r="E4062" s="10" t="str">
        <f t="shared" si="259"/>
        <v>29114760</v>
      </c>
      <c r="F4062" s="10" t="str">
        <f>IFERROR(VLOOKUP(I4062,DATABASE!$N:$O,2,FALSE),"")</f>
        <v>دستكش ضد برش سبك</v>
      </c>
      <c r="G4062" s="3" t="s">
        <v>3001</v>
      </c>
      <c r="H4062" s="4">
        <v>29114</v>
      </c>
      <c r="I4062" s="3" t="s">
        <v>1442</v>
      </c>
      <c r="J4062" s="3" t="s">
        <v>22</v>
      </c>
      <c r="K4062" s="5">
        <v>1</v>
      </c>
      <c r="L4062" s="3" t="s">
        <v>3</v>
      </c>
      <c r="M4062" s="3" t="s">
        <v>202</v>
      </c>
      <c r="N4062" s="3" t="s">
        <v>3318</v>
      </c>
      <c r="O4062" s="1">
        <v>760</v>
      </c>
      <c r="P4062" s="4">
        <v>0</v>
      </c>
      <c r="Q4062" s="10">
        <f t="shared" si="256"/>
        <v>760</v>
      </c>
    </row>
    <row r="4063" spans="2:17" ht="20.25" customHeight="1">
      <c r="B4063" s="10" t="str">
        <f t="shared" si="257"/>
        <v>دستكش ضد برش سبك835</v>
      </c>
      <c r="C4063" s="10" t="str">
        <f t="shared" si="258"/>
        <v>دستكش ضد برش سبك1402/12/08835</v>
      </c>
      <c r="D4063" s="10" t="str">
        <f>IFERROR(IF(تحویلی!$E$1="","",IF(NOSA!O4063=تحویلی!$E$1,تحویلی!$E$1&amp;COUNTIF(NOSA!$O$1:O4063,تحویلی!$E$1),"")),"")</f>
        <v/>
      </c>
      <c r="E4063" s="10" t="str">
        <f t="shared" si="259"/>
        <v>29116835</v>
      </c>
      <c r="F4063" s="10" t="str">
        <f>IFERROR(VLOOKUP(I4063,DATABASE!$N:$O,2,FALSE),"")</f>
        <v>دستكش ضد برش سبك</v>
      </c>
      <c r="G4063" s="3" t="s">
        <v>3001</v>
      </c>
      <c r="H4063" s="4">
        <v>29116</v>
      </c>
      <c r="I4063" s="3" t="s">
        <v>1442</v>
      </c>
      <c r="J4063" s="3" t="s">
        <v>22</v>
      </c>
      <c r="K4063" s="5">
        <v>1</v>
      </c>
      <c r="L4063" s="3" t="s">
        <v>3</v>
      </c>
      <c r="M4063" s="3" t="s">
        <v>47</v>
      </c>
      <c r="N4063" s="3" t="s">
        <v>2677</v>
      </c>
      <c r="O4063" s="1">
        <v>835</v>
      </c>
      <c r="P4063" s="4">
        <v>0</v>
      </c>
      <c r="Q4063" s="10">
        <f t="shared" ref="Q4063:Q4126" si="260">VALUE(O4063)</f>
        <v>835</v>
      </c>
    </row>
    <row r="4064" spans="2:17" ht="20.25" customHeight="1">
      <c r="B4064" s="10" t="str">
        <f t="shared" si="257"/>
        <v>لباس كار ديرسوز(بلوز و شلوار)840</v>
      </c>
      <c r="C4064" s="10" t="str">
        <f t="shared" si="258"/>
        <v>لباس كار ديرسوز(بلوز و شلوار)1402/12/08840</v>
      </c>
      <c r="D4064" s="10" t="str">
        <f>IFERROR(IF(تحویلی!$E$1="","",IF(NOSA!O4064=تحویلی!$E$1,تحویلی!$E$1&amp;COUNTIF(NOSA!$O$1:O4064,تحویلی!$E$1),"")),"")</f>
        <v/>
      </c>
      <c r="E4064" s="10" t="str">
        <f t="shared" si="259"/>
        <v>29122840</v>
      </c>
      <c r="F4064" s="10" t="str">
        <f>IFERROR(VLOOKUP(I4064,DATABASE!$N:$O,2,FALSE),"")</f>
        <v>لباس كار ديرسوز(بلوز و شلوار)</v>
      </c>
      <c r="G4064" s="3" t="s">
        <v>3001</v>
      </c>
      <c r="H4064" s="4">
        <v>29122</v>
      </c>
      <c r="I4064" s="3" t="s">
        <v>1629</v>
      </c>
      <c r="J4064" s="3" t="s">
        <v>1630</v>
      </c>
      <c r="K4064" s="5">
        <v>1</v>
      </c>
      <c r="L4064" s="3" t="s">
        <v>28</v>
      </c>
      <c r="M4064" s="3" t="s">
        <v>47</v>
      </c>
      <c r="N4064" s="3" t="s">
        <v>3300</v>
      </c>
      <c r="O4064" s="1">
        <v>840</v>
      </c>
      <c r="P4064" s="4">
        <v>1</v>
      </c>
      <c r="Q4064" s="10">
        <f t="shared" si="260"/>
        <v>840</v>
      </c>
    </row>
    <row r="4065" spans="2:17" ht="20.25" customHeight="1">
      <c r="B4065" s="10" t="str">
        <f t="shared" si="257"/>
        <v>كفش ايمني عايق برق840</v>
      </c>
      <c r="C4065" s="10" t="str">
        <f t="shared" si="258"/>
        <v>كفش ايمني عايق برق1402/12/08840</v>
      </c>
      <c r="D4065" s="10" t="str">
        <f>IFERROR(IF(تحویلی!$E$1="","",IF(NOSA!O4065=تحویلی!$E$1,تحویلی!$E$1&amp;COUNTIF(NOSA!$O$1:O4065,تحویلی!$E$1),"")),"")</f>
        <v/>
      </c>
      <c r="E4065" s="10" t="str">
        <f t="shared" si="259"/>
        <v>29122840</v>
      </c>
      <c r="F4065" s="10" t="str">
        <f>IFERROR(VLOOKUP(I4065,DATABASE!$N:$O,2,FALSE),"")</f>
        <v>كفش ايمني عايق برق</v>
      </c>
      <c r="G4065" s="3" t="s">
        <v>3001</v>
      </c>
      <c r="H4065" s="4">
        <v>29122</v>
      </c>
      <c r="I4065" s="3" t="s">
        <v>1713</v>
      </c>
      <c r="J4065" s="3" t="s">
        <v>1714</v>
      </c>
      <c r="K4065" s="5">
        <v>1</v>
      </c>
      <c r="L4065" s="3" t="s">
        <v>3</v>
      </c>
      <c r="M4065" s="3" t="s">
        <v>47</v>
      </c>
      <c r="N4065" s="3" t="s">
        <v>3300</v>
      </c>
      <c r="O4065" s="1">
        <v>840</v>
      </c>
      <c r="P4065" s="4">
        <v>1</v>
      </c>
      <c r="Q4065" s="10">
        <f t="shared" si="260"/>
        <v>840</v>
      </c>
    </row>
    <row r="4066" spans="2:17" ht="20.25" customHeight="1">
      <c r="B4066" s="10" t="str">
        <f t="shared" si="257"/>
        <v>گوشي اير پلاگ840</v>
      </c>
      <c r="C4066" s="10" t="str">
        <f t="shared" si="258"/>
        <v>گوشي اير پلاگ1402/12/08840</v>
      </c>
      <c r="D4066" s="10" t="str">
        <f>IFERROR(IF(تحویلی!$E$1="","",IF(NOSA!O4066=تحویلی!$E$1,تحویلی!$E$1&amp;COUNTIF(NOSA!$O$1:O4066,تحویلی!$E$1),"")),"")</f>
        <v/>
      </c>
      <c r="E4066" s="10" t="str">
        <f t="shared" si="259"/>
        <v>29122840</v>
      </c>
      <c r="F4066" s="10" t="str">
        <f>IFERROR(VLOOKUP(I4066,DATABASE!$N:$O,2,FALSE),"")</f>
        <v>گوشي اير پلاگ</v>
      </c>
      <c r="G4066" s="3" t="s">
        <v>3001</v>
      </c>
      <c r="H4066" s="4">
        <v>29122</v>
      </c>
      <c r="I4066" s="3" t="s">
        <v>1581</v>
      </c>
      <c r="J4066" s="3" t="s">
        <v>124</v>
      </c>
      <c r="K4066" s="5">
        <v>1</v>
      </c>
      <c r="L4066" s="3" t="s">
        <v>8</v>
      </c>
      <c r="M4066" s="3" t="s">
        <v>47</v>
      </c>
      <c r="N4066" s="3" t="s">
        <v>3319</v>
      </c>
      <c r="O4066" s="1">
        <v>840</v>
      </c>
      <c r="P4066" s="4">
        <v>0</v>
      </c>
      <c r="Q4066" s="10">
        <f t="shared" si="260"/>
        <v>840</v>
      </c>
    </row>
    <row r="4067" spans="2:17" ht="20.25" customHeight="1">
      <c r="B4067" s="10" t="str">
        <f t="shared" si="257"/>
        <v>847</v>
      </c>
      <c r="C4067" s="10" t="str">
        <f t="shared" si="258"/>
        <v>1402/12/08847</v>
      </c>
      <c r="D4067" s="10" t="str">
        <f>IFERROR(IF(تحویلی!$E$1="","",IF(NOSA!O4067=تحویلی!$E$1,تحویلی!$E$1&amp;COUNTIF(NOSA!$O$1:O4067,تحویلی!$E$1),"")),"")</f>
        <v/>
      </c>
      <c r="E4067" s="10" t="str">
        <f t="shared" si="259"/>
        <v>29123847</v>
      </c>
      <c r="F4067" s="10" t="str">
        <f>IFERROR(VLOOKUP(I4067,DATABASE!$N:$O,2,FALSE),"")</f>
        <v/>
      </c>
      <c r="G4067" s="3" t="s">
        <v>3001</v>
      </c>
      <c r="H4067" s="4">
        <v>29123</v>
      </c>
      <c r="I4067" s="3" t="s">
        <v>2699</v>
      </c>
      <c r="J4067" s="3" t="s">
        <v>7</v>
      </c>
      <c r="K4067" s="5">
        <v>1</v>
      </c>
      <c r="L4067" s="3" t="s">
        <v>8</v>
      </c>
      <c r="M4067" s="3" t="s">
        <v>4</v>
      </c>
      <c r="N4067" s="3" t="s">
        <v>2746</v>
      </c>
      <c r="O4067" s="1">
        <v>847</v>
      </c>
      <c r="P4067" s="4">
        <v>1</v>
      </c>
      <c r="Q4067" s="10">
        <f t="shared" si="260"/>
        <v>847</v>
      </c>
    </row>
    <row r="4068" spans="2:17" ht="20.25" customHeight="1">
      <c r="B4068" s="10" t="str">
        <f t="shared" si="257"/>
        <v>دستكش ساق بلند نسوز834</v>
      </c>
      <c r="C4068" s="10" t="str">
        <f t="shared" si="258"/>
        <v>دستكش ساق بلند نسوز1402/12/08834</v>
      </c>
      <c r="D4068" s="10" t="str">
        <f>IFERROR(IF(تحویلی!$E$1="","",IF(NOSA!O4068=تحویلی!$E$1,تحویلی!$E$1&amp;COUNTIF(NOSA!$O$1:O4068,تحویلی!$E$1),"")),"")</f>
        <v/>
      </c>
      <c r="E4068" s="10" t="str">
        <f t="shared" si="259"/>
        <v>29129834</v>
      </c>
      <c r="F4068" s="10" t="str">
        <f>IFERROR(VLOOKUP(I4068,DATABASE!$N:$O,2,FALSE),"")</f>
        <v>دستكش ساق بلند نسوز</v>
      </c>
      <c r="G4068" s="3" t="s">
        <v>3001</v>
      </c>
      <c r="H4068" s="4">
        <v>29129</v>
      </c>
      <c r="I4068" s="3" t="s">
        <v>1461</v>
      </c>
      <c r="J4068" s="3" t="s">
        <v>34</v>
      </c>
      <c r="K4068" s="5">
        <v>1</v>
      </c>
      <c r="L4068" s="3" t="s">
        <v>3</v>
      </c>
      <c r="M4068" s="3" t="s">
        <v>19</v>
      </c>
      <c r="N4068" s="3" t="s">
        <v>3283</v>
      </c>
      <c r="O4068" s="1">
        <v>834</v>
      </c>
      <c r="P4068" s="4">
        <v>0</v>
      </c>
      <c r="Q4068" s="10">
        <f t="shared" si="260"/>
        <v>834</v>
      </c>
    </row>
    <row r="4069" spans="2:17" ht="20.25" customHeight="1">
      <c r="B4069" s="10" t="str">
        <f t="shared" si="257"/>
        <v>دستكش ضد برش سبك789</v>
      </c>
      <c r="C4069" s="10" t="str">
        <f t="shared" si="258"/>
        <v>دستكش ضد برش سبك1402/12/09789</v>
      </c>
      <c r="D4069" s="10" t="str">
        <f>IFERROR(IF(تحویلی!$E$1="","",IF(NOSA!O4069=تحویلی!$E$1,تحویلی!$E$1&amp;COUNTIF(NOSA!$O$1:O4069,تحویلی!$E$1),"")),"")</f>
        <v/>
      </c>
      <c r="E4069" s="10" t="str">
        <f t="shared" si="259"/>
        <v>29174789</v>
      </c>
      <c r="F4069" s="10" t="str">
        <f>IFERROR(VLOOKUP(I4069,DATABASE!$N:$O,2,FALSE),"")</f>
        <v>دستكش ضد برش سبك</v>
      </c>
      <c r="G4069" s="3" t="s">
        <v>3002</v>
      </c>
      <c r="H4069" s="4">
        <v>29174</v>
      </c>
      <c r="I4069" s="3" t="s">
        <v>1442</v>
      </c>
      <c r="J4069" s="3" t="s">
        <v>22</v>
      </c>
      <c r="K4069" s="5">
        <v>1</v>
      </c>
      <c r="L4069" s="3" t="s">
        <v>3</v>
      </c>
      <c r="M4069" s="3" t="s">
        <v>43</v>
      </c>
      <c r="N4069" s="3" t="s">
        <v>1261</v>
      </c>
      <c r="O4069" s="1">
        <v>789</v>
      </c>
      <c r="P4069" s="4">
        <v>0</v>
      </c>
      <c r="Q4069" s="10">
        <f t="shared" si="260"/>
        <v>789</v>
      </c>
    </row>
    <row r="4070" spans="2:17" ht="20.25" customHeight="1">
      <c r="B4070" s="10" t="str">
        <f t="shared" si="257"/>
        <v>دستكش ساق بلند نسوز776</v>
      </c>
      <c r="C4070" s="10" t="str">
        <f t="shared" si="258"/>
        <v>دستكش ساق بلند نسوز1402/12/09776</v>
      </c>
      <c r="D4070" s="10" t="str">
        <f>IFERROR(IF(تحویلی!$E$1="","",IF(NOSA!O4070=تحویلی!$E$1,تحویلی!$E$1&amp;COUNTIF(NOSA!$O$1:O4070,تحویلی!$E$1),"")),"")</f>
        <v/>
      </c>
      <c r="E4070" s="10" t="str">
        <f t="shared" si="259"/>
        <v>29175776</v>
      </c>
      <c r="F4070" s="10" t="str">
        <f>IFERROR(VLOOKUP(I4070,DATABASE!$N:$O,2,FALSE),"")</f>
        <v>دستكش ساق بلند نسوز</v>
      </c>
      <c r="G4070" s="3" t="s">
        <v>3002</v>
      </c>
      <c r="H4070" s="4">
        <v>29175</v>
      </c>
      <c r="I4070" s="3" t="s">
        <v>1461</v>
      </c>
      <c r="J4070" s="3" t="s">
        <v>34</v>
      </c>
      <c r="K4070" s="5">
        <v>1</v>
      </c>
      <c r="L4070" s="3" t="s">
        <v>3</v>
      </c>
      <c r="M4070" s="3" t="s">
        <v>4</v>
      </c>
      <c r="N4070" s="3" t="s">
        <v>2710</v>
      </c>
      <c r="O4070" s="1">
        <v>776</v>
      </c>
      <c r="P4070" s="4">
        <v>1</v>
      </c>
      <c r="Q4070" s="10">
        <f t="shared" si="260"/>
        <v>776</v>
      </c>
    </row>
    <row r="4071" spans="2:17" ht="20.25" customHeight="1">
      <c r="B4071" s="10" t="str">
        <f t="shared" si="257"/>
        <v>دستكش ضد برش سبك776</v>
      </c>
      <c r="C4071" s="10" t="str">
        <f t="shared" si="258"/>
        <v>دستكش ضد برش سبك1402/12/09776</v>
      </c>
      <c r="D4071" s="10" t="str">
        <f>IFERROR(IF(تحویلی!$E$1="","",IF(NOSA!O4071=تحویلی!$E$1,تحویلی!$E$1&amp;COUNTIF(NOSA!$O$1:O4071,تحویلی!$E$1),"")),"")</f>
        <v/>
      </c>
      <c r="E4071" s="10" t="str">
        <f t="shared" si="259"/>
        <v>29175776</v>
      </c>
      <c r="F4071" s="10" t="str">
        <f>IFERROR(VLOOKUP(I4071,DATABASE!$N:$O,2,FALSE),"")</f>
        <v>دستكش ضد برش سبك</v>
      </c>
      <c r="G4071" s="3" t="s">
        <v>3002</v>
      </c>
      <c r="H4071" s="4">
        <v>29175</v>
      </c>
      <c r="I4071" s="3" t="s">
        <v>1442</v>
      </c>
      <c r="J4071" s="3" t="s">
        <v>22</v>
      </c>
      <c r="K4071" s="5">
        <v>1</v>
      </c>
      <c r="L4071" s="3" t="s">
        <v>3</v>
      </c>
      <c r="M4071" s="3" t="s">
        <v>4</v>
      </c>
      <c r="N4071" s="3" t="s">
        <v>2710</v>
      </c>
      <c r="O4071" s="1">
        <v>776</v>
      </c>
      <c r="P4071" s="4">
        <v>0</v>
      </c>
      <c r="Q4071" s="10">
        <f t="shared" si="260"/>
        <v>776</v>
      </c>
    </row>
    <row r="4072" spans="2:17" ht="20.25" customHeight="1">
      <c r="B4072" s="10" t="str">
        <f t="shared" si="257"/>
        <v>دستكش كف مواد سبك840</v>
      </c>
      <c r="C4072" s="10" t="str">
        <f t="shared" si="258"/>
        <v>دستكش كف مواد سبك1402/12/09840</v>
      </c>
      <c r="D4072" s="10" t="str">
        <f>IFERROR(IF(تحویلی!$E$1="","",IF(NOSA!O4072=تحویلی!$E$1,تحویلی!$E$1&amp;COUNTIF(NOSA!$O$1:O4072,تحویلی!$E$1),"")),"")</f>
        <v/>
      </c>
      <c r="E4072" s="10" t="str">
        <f t="shared" si="259"/>
        <v>29178840</v>
      </c>
      <c r="F4072" s="10" t="str">
        <f>IFERROR(VLOOKUP(I4072,DATABASE!$N:$O,2,FALSE),"")</f>
        <v>دستكش كف مواد سبك</v>
      </c>
      <c r="G4072" s="3" t="s">
        <v>3002</v>
      </c>
      <c r="H4072" s="4">
        <v>29178</v>
      </c>
      <c r="I4072" s="3" t="s">
        <v>1456</v>
      </c>
      <c r="J4072" s="3" t="s">
        <v>2</v>
      </c>
      <c r="K4072" s="5">
        <v>1</v>
      </c>
      <c r="L4072" s="3" t="s">
        <v>3</v>
      </c>
      <c r="M4072" s="3" t="s">
        <v>354</v>
      </c>
      <c r="N4072" s="3" t="s">
        <v>3300</v>
      </c>
      <c r="O4072" s="1">
        <v>840</v>
      </c>
      <c r="P4072" s="4">
        <v>0</v>
      </c>
      <c r="Q4072" s="10">
        <f t="shared" si="260"/>
        <v>840</v>
      </c>
    </row>
    <row r="4073" spans="2:17" ht="20.25" customHeight="1">
      <c r="B4073" s="10" t="str">
        <f t="shared" si="257"/>
        <v>دستكش كف مواد سبك460</v>
      </c>
      <c r="C4073" s="10" t="str">
        <f t="shared" si="258"/>
        <v>دستكش كف مواد سبك1402/12/09460</v>
      </c>
      <c r="D4073" s="10" t="str">
        <f>IFERROR(IF(تحویلی!$E$1="","",IF(NOSA!O4073=تحویلی!$E$1,تحویلی!$E$1&amp;COUNTIF(NOSA!$O$1:O4073,تحویلی!$E$1),"")),"")</f>
        <v/>
      </c>
      <c r="E4073" s="10" t="str">
        <f t="shared" si="259"/>
        <v>29179460</v>
      </c>
      <c r="F4073" s="10" t="str">
        <f>IFERROR(VLOOKUP(I4073,DATABASE!$N:$O,2,FALSE),"")</f>
        <v>دستكش كف مواد سبك</v>
      </c>
      <c r="G4073" s="3" t="s">
        <v>3002</v>
      </c>
      <c r="H4073" s="4">
        <v>29179</v>
      </c>
      <c r="I4073" s="3" t="s">
        <v>1456</v>
      </c>
      <c r="J4073" s="3" t="s">
        <v>2</v>
      </c>
      <c r="K4073" s="5">
        <v>1</v>
      </c>
      <c r="L4073" s="3" t="s">
        <v>3</v>
      </c>
      <c r="M4073" s="3" t="s">
        <v>47</v>
      </c>
      <c r="N4073" s="3" t="s">
        <v>2765</v>
      </c>
      <c r="O4073" s="1">
        <v>460</v>
      </c>
      <c r="P4073" s="4">
        <v>1</v>
      </c>
      <c r="Q4073" s="10">
        <f t="shared" si="260"/>
        <v>460</v>
      </c>
    </row>
    <row r="4074" spans="2:17" ht="20.25" customHeight="1">
      <c r="B4074" s="10" t="str">
        <f t="shared" si="257"/>
        <v>دستكش ضد برش سبك10030</v>
      </c>
      <c r="C4074" s="10" t="str">
        <f t="shared" si="258"/>
        <v>دستكش ضد برش سبك1402/12/1010030</v>
      </c>
      <c r="D4074" s="10" t="str">
        <f>IFERROR(IF(تحویلی!$E$1="","",IF(NOSA!O4074=تحویلی!$E$1,تحویلی!$E$1&amp;COUNTIF(NOSA!$O$1:O4074,تحویلی!$E$1),"")),"")</f>
        <v/>
      </c>
      <c r="E4074" s="10" t="str">
        <f t="shared" si="259"/>
        <v>2918410030</v>
      </c>
      <c r="F4074" s="10" t="str">
        <f>IFERROR(VLOOKUP(I4074,DATABASE!$N:$O,2,FALSE),"")</f>
        <v>دستكش ضد برش سبك</v>
      </c>
      <c r="G4074" s="3" t="s">
        <v>3003</v>
      </c>
      <c r="H4074" s="4">
        <v>29184</v>
      </c>
      <c r="I4074" s="3" t="s">
        <v>1442</v>
      </c>
      <c r="J4074" s="3" t="s">
        <v>22</v>
      </c>
      <c r="K4074" s="5">
        <v>1</v>
      </c>
      <c r="L4074" s="3" t="s">
        <v>3</v>
      </c>
      <c r="M4074" s="3" t="s">
        <v>9</v>
      </c>
      <c r="N4074" s="3" t="s">
        <v>2856</v>
      </c>
      <c r="O4074" s="1">
        <v>10030</v>
      </c>
      <c r="P4074" s="4">
        <v>1</v>
      </c>
      <c r="Q4074" s="10">
        <f t="shared" si="260"/>
        <v>10030</v>
      </c>
    </row>
    <row r="4075" spans="2:17" ht="20.25" customHeight="1">
      <c r="B4075" s="10" t="str">
        <f t="shared" si="257"/>
        <v>لباس بادگير419</v>
      </c>
      <c r="C4075" s="10" t="str">
        <f t="shared" si="258"/>
        <v>لباس بادگير1402/12/10419</v>
      </c>
      <c r="D4075" s="10" t="str">
        <f>IFERROR(IF(تحویلی!$E$1="","",IF(NOSA!O4075=تحویلی!$E$1,تحویلی!$E$1&amp;COUNTIF(NOSA!$O$1:O4075,تحویلی!$E$1),"")),"")</f>
        <v/>
      </c>
      <c r="E4075" s="10" t="str">
        <f t="shared" si="259"/>
        <v>29187419</v>
      </c>
      <c r="F4075" s="10" t="str">
        <f>IFERROR(VLOOKUP(I4075,DATABASE!$N:$O,2,FALSE),"")</f>
        <v>لباس بادگير</v>
      </c>
      <c r="G4075" s="3" t="s">
        <v>3003</v>
      </c>
      <c r="H4075" s="4">
        <v>29187</v>
      </c>
      <c r="I4075" s="3" t="s">
        <v>2369</v>
      </c>
      <c r="J4075" s="3" t="s">
        <v>2205</v>
      </c>
      <c r="K4075" s="5">
        <v>1</v>
      </c>
      <c r="L4075" s="3" t="s">
        <v>28</v>
      </c>
      <c r="M4075" s="3" t="s">
        <v>43</v>
      </c>
      <c r="N4075" s="3" t="s">
        <v>251</v>
      </c>
      <c r="O4075" s="1">
        <v>419</v>
      </c>
      <c r="P4075" s="4">
        <v>0</v>
      </c>
      <c r="Q4075" s="10">
        <f t="shared" si="260"/>
        <v>419</v>
      </c>
    </row>
    <row r="4076" spans="2:17" ht="20.25" customHeight="1">
      <c r="B4076" s="10" t="str">
        <f t="shared" si="257"/>
        <v>لباس بادگير638</v>
      </c>
      <c r="C4076" s="10" t="str">
        <f t="shared" si="258"/>
        <v>لباس بادگير1402/12/10638</v>
      </c>
      <c r="D4076" s="10" t="str">
        <f>IFERROR(IF(تحویلی!$E$1="","",IF(NOSA!O4076=تحویلی!$E$1,تحویلی!$E$1&amp;COUNTIF(NOSA!$O$1:O4076,تحویلی!$E$1),"")),"")</f>
        <v/>
      </c>
      <c r="E4076" s="10" t="str">
        <f t="shared" si="259"/>
        <v>29187638</v>
      </c>
      <c r="F4076" s="10" t="str">
        <f>IFERROR(VLOOKUP(I4076,DATABASE!$N:$O,2,FALSE),"")</f>
        <v>لباس بادگير</v>
      </c>
      <c r="G4076" s="3" t="s">
        <v>3003</v>
      </c>
      <c r="H4076" s="4">
        <v>29187</v>
      </c>
      <c r="I4076" s="3" t="s">
        <v>2369</v>
      </c>
      <c r="J4076" s="3" t="s">
        <v>2205</v>
      </c>
      <c r="K4076" s="5">
        <v>1</v>
      </c>
      <c r="L4076" s="3" t="s">
        <v>28</v>
      </c>
      <c r="M4076" s="3" t="s">
        <v>43</v>
      </c>
      <c r="N4076" s="3" t="s">
        <v>1309</v>
      </c>
      <c r="O4076" s="1">
        <v>638</v>
      </c>
      <c r="P4076" s="4">
        <v>0</v>
      </c>
      <c r="Q4076" s="10">
        <f t="shared" si="260"/>
        <v>638</v>
      </c>
    </row>
    <row r="4077" spans="2:17" ht="20.25" customHeight="1">
      <c r="B4077" s="10" t="str">
        <f t="shared" si="257"/>
        <v>دستكش ضد برش سبك545</v>
      </c>
      <c r="C4077" s="10" t="str">
        <f t="shared" si="258"/>
        <v>دستكش ضد برش سبك1402/12/10545</v>
      </c>
      <c r="D4077" s="10" t="str">
        <f>IFERROR(IF(تحویلی!$E$1="","",IF(NOSA!O4077=تحویلی!$E$1,تحویلی!$E$1&amp;COUNTIF(NOSA!$O$1:O4077,تحویلی!$E$1),"")),"")</f>
        <v/>
      </c>
      <c r="E4077" s="10" t="str">
        <f t="shared" si="259"/>
        <v>29191545</v>
      </c>
      <c r="F4077" s="10" t="str">
        <f>IFERROR(VLOOKUP(I4077,DATABASE!$N:$O,2,FALSE),"")</f>
        <v>دستكش ضد برش سبك</v>
      </c>
      <c r="G4077" s="3" t="s">
        <v>3003</v>
      </c>
      <c r="H4077" s="4">
        <v>29191</v>
      </c>
      <c r="I4077" s="3" t="s">
        <v>1442</v>
      </c>
      <c r="J4077" s="3" t="s">
        <v>22</v>
      </c>
      <c r="K4077" s="5">
        <v>1</v>
      </c>
      <c r="L4077" s="3" t="s">
        <v>3</v>
      </c>
      <c r="M4077" s="3" t="s">
        <v>19</v>
      </c>
      <c r="N4077" s="3" t="s">
        <v>109</v>
      </c>
      <c r="O4077" s="1">
        <v>545</v>
      </c>
      <c r="P4077" s="4">
        <v>0</v>
      </c>
      <c r="Q4077" s="10">
        <f t="shared" si="260"/>
        <v>545</v>
      </c>
    </row>
    <row r="4078" spans="2:17" ht="20.25" customHeight="1">
      <c r="B4078" s="10" t="str">
        <f t="shared" si="257"/>
        <v>چكمه ايمني نسوز52</v>
      </c>
      <c r="C4078" s="10" t="str">
        <f t="shared" si="258"/>
        <v>چكمه ايمني نسوز1402/12/1052</v>
      </c>
      <c r="D4078" s="10" t="str">
        <f>IFERROR(IF(تحویلی!$E$1="","",IF(NOSA!O4078=تحویلی!$E$1,تحویلی!$E$1&amp;COUNTIF(NOSA!$O$1:O4078,تحویلی!$E$1),"")),"")</f>
        <v/>
      </c>
      <c r="E4078" s="10" t="str">
        <f t="shared" si="259"/>
        <v>2919452</v>
      </c>
      <c r="F4078" s="10" t="str">
        <f>IFERROR(VLOOKUP(I4078,DATABASE!$N:$O,2,FALSE),"")</f>
        <v>چكمه ايمني نسوز</v>
      </c>
      <c r="G4078" s="3" t="s">
        <v>3003</v>
      </c>
      <c r="H4078" s="4">
        <v>29194</v>
      </c>
      <c r="I4078" s="3" t="s">
        <v>1666</v>
      </c>
      <c r="J4078" s="3" t="s">
        <v>1667</v>
      </c>
      <c r="K4078" s="5">
        <v>1</v>
      </c>
      <c r="L4078" s="3" t="s">
        <v>3</v>
      </c>
      <c r="M4078" s="3" t="s">
        <v>19</v>
      </c>
      <c r="N4078" s="3" t="s">
        <v>75</v>
      </c>
      <c r="O4078" s="1">
        <v>52</v>
      </c>
      <c r="P4078" s="4">
        <v>1</v>
      </c>
      <c r="Q4078" s="10">
        <f t="shared" si="260"/>
        <v>52</v>
      </c>
    </row>
    <row r="4079" spans="2:17" ht="20.25" customHeight="1">
      <c r="B4079" s="10" t="str">
        <f t="shared" si="257"/>
        <v>دستكش ضد برش سبك694</v>
      </c>
      <c r="C4079" s="10" t="str">
        <f t="shared" si="258"/>
        <v>دستكش ضد برش سبك1402/12/10694</v>
      </c>
      <c r="D4079" s="10" t="str">
        <f>IFERROR(IF(تحویلی!$E$1="","",IF(NOSA!O4079=تحویلی!$E$1,تحویلی!$E$1&amp;COUNTIF(NOSA!$O$1:O4079,تحویلی!$E$1),"")),"")</f>
        <v/>
      </c>
      <c r="E4079" s="10" t="str">
        <f t="shared" si="259"/>
        <v>29198694</v>
      </c>
      <c r="F4079" s="10" t="str">
        <f>IFERROR(VLOOKUP(I4079,DATABASE!$N:$O,2,FALSE),"")</f>
        <v>دستكش ضد برش سبك</v>
      </c>
      <c r="G4079" s="3" t="s">
        <v>3003</v>
      </c>
      <c r="H4079" s="4">
        <v>29198</v>
      </c>
      <c r="I4079" s="3" t="s">
        <v>1442</v>
      </c>
      <c r="J4079" s="3" t="s">
        <v>22</v>
      </c>
      <c r="K4079" s="5">
        <v>1</v>
      </c>
      <c r="L4079" s="3" t="s">
        <v>3</v>
      </c>
      <c r="M4079" s="3" t="s">
        <v>47</v>
      </c>
      <c r="N4079" s="3" t="s">
        <v>128</v>
      </c>
      <c r="O4079" s="1">
        <v>694</v>
      </c>
      <c r="P4079" s="4">
        <v>0</v>
      </c>
      <c r="Q4079" s="10">
        <f t="shared" si="260"/>
        <v>694</v>
      </c>
    </row>
    <row r="4080" spans="2:17" ht="20.25" customHeight="1">
      <c r="B4080" s="10" t="str">
        <f t="shared" si="257"/>
        <v>دستكش ضد برش سبك859</v>
      </c>
      <c r="C4080" s="10" t="str">
        <f t="shared" si="258"/>
        <v>دستكش ضد برش سبك1402/12/10859</v>
      </c>
      <c r="D4080" s="10" t="str">
        <f>IFERROR(IF(تحویلی!$E$1="","",IF(NOSA!O4080=تحویلی!$E$1,تحویلی!$E$1&amp;COUNTIF(NOSA!$O$1:O4080,تحویلی!$E$1),"")),"")</f>
        <v/>
      </c>
      <c r="E4080" s="10" t="str">
        <f t="shared" si="259"/>
        <v>29200859</v>
      </c>
      <c r="F4080" s="10" t="str">
        <f>IFERROR(VLOOKUP(I4080,DATABASE!$N:$O,2,FALSE),"")</f>
        <v>دستكش ضد برش سبك</v>
      </c>
      <c r="G4080" s="154" t="s">
        <v>3003</v>
      </c>
      <c r="H4080" s="155">
        <v>29200</v>
      </c>
      <c r="I4080" s="154" t="s">
        <v>1442</v>
      </c>
      <c r="J4080" s="154" t="s">
        <v>22</v>
      </c>
      <c r="K4080" s="156">
        <v>25</v>
      </c>
      <c r="L4080" s="154" t="s">
        <v>3</v>
      </c>
      <c r="M4080" s="154" t="s">
        <v>102</v>
      </c>
      <c r="N4080" s="154" t="s">
        <v>796</v>
      </c>
      <c r="O4080" s="153">
        <v>859</v>
      </c>
      <c r="P4080" s="155">
        <v>0</v>
      </c>
      <c r="Q4080" s="10">
        <f t="shared" si="260"/>
        <v>859</v>
      </c>
    </row>
    <row r="4081" spans="2:17" ht="20.25" customHeight="1">
      <c r="B4081" s="10" t="str">
        <f t="shared" si="257"/>
        <v>دستكش كف مواد سبك859</v>
      </c>
      <c r="C4081" s="10" t="str">
        <f t="shared" si="258"/>
        <v>دستكش كف مواد سبك1402/12/10859</v>
      </c>
      <c r="D4081" s="10" t="str">
        <f>IFERROR(IF(تحویلی!$E$1="","",IF(NOSA!O4081=تحویلی!$E$1,تحویلی!$E$1&amp;COUNTIF(NOSA!$O$1:O4081,تحویلی!$E$1),"")),"")</f>
        <v/>
      </c>
      <c r="E4081" s="10" t="str">
        <f t="shared" si="259"/>
        <v>29200859</v>
      </c>
      <c r="F4081" s="10" t="str">
        <f>IFERROR(VLOOKUP(I4081,DATABASE!$N:$O,2,FALSE),"")</f>
        <v>دستكش كف مواد سبك</v>
      </c>
      <c r="G4081" s="154" t="s">
        <v>3003</v>
      </c>
      <c r="H4081" s="155">
        <v>29200</v>
      </c>
      <c r="I4081" s="154" t="s">
        <v>1456</v>
      </c>
      <c r="J4081" s="154" t="s">
        <v>2</v>
      </c>
      <c r="K4081" s="156">
        <v>15</v>
      </c>
      <c r="L4081" s="154" t="s">
        <v>3</v>
      </c>
      <c r="M4081" s="154" t="s">
        <v>102</v>
      </c>
      <c r="N4081" s="154" t="s">
        <v>796</v>
      </c>
      <c r="O4081" s="153">
        <v>859</v>
      </c>
      <c r="P4081" s="155">
        <v>0</v>
      </c>
      <c r="Q4081" s="10">
        <f t="shared" si="260"/>
        <v>859</v>
      </c>
    </row>
    <row r="4082" spans="2:17" ht="20.25" customHeight="1">
      <c r="B4082" s="10" t="str">
        <f t="shared" si="257"/>
        <v>دستكش كف دوبل چرمي859</v>
      </c>
      <c r="C4082" s="10" t="str">
        <f t="shared" si="258"/>
        <v>دستكش كف دوبل چرمي1402/12/10859</v>
      </c>
      <c r="D4082" s="10" t="str">
        <f>IFERROR(IF(تحویلی!$E$1="","",IF(NOSA!O4082=تحویلی!$E$1,تحویلی!$E$1&amp;COUNTIF(NOSA!$O$1:O4082,تحویلی!$E$1),"")),"")</f>
        <v/>
      </c>
      <c r="E4082" s="10" t="str">
        <f t="shared" si="259"/>
        <v>29200859</v>
      </c>
      <c r="F4082" s="10" t="str">
        <f>IFERROR(VLOOKUP(I4082,DATABASE!$N:$O,2,FALSE),"")</f>
        <v>دستكش كف دوبل چرمي</v>
      </c>
      <c r="G4082" s="154" t="s">
        <v>3003</v>
      </c>
      <c r="H4082" s="155">
        <v>29200</v>
      </c>
      <c r="I4082" s="154" t="s">
        <v>1683</v>
      </c>
      <c r="J4082" s="154" t="s">
        <v>1684</v>
      </c>
      <c r="K4082" s="156">
        <v>3</v>
      </c>
      <c r="L4082" s="154" t="s">
        <v>3</v>
      </c>
      <c r="M4082" s="154" t="s">
        <v>102</v>
      </c>
      <c r="N4082" s="154" t="s">
        <v>796</v>
      </c>
      <c r="O4082" s="153">
        <v>859</v>
      </c>
      <c r="P4082" s="155">
        <v>0</v>
      </c>
      <c r="Q4082" s="10">
        <f t="shared" si="260"/>
        <v>859</v>
      </c>
    </row>
    <row r="4083" spans="2:17" ht="20.25" customHeight="1">
      <c r="B4083" s="10" t="str">
        <f t="shared" si="257"/>
        <v>دستكش ساق بلند نسوز859</v>
      </c>
      <c r="C4083" s="10" t="str">
        <f t="shared" si="258"/>
        <v>دستكش ساق بلند نسوز1402/12/10859</v>
      </c>
      <c r="D4083" s="10" t="str">
        <f>IFERROR(IF(تحویلی!$E$1="","",IF(NOSA!O4083=تحویلی!$E$1,تحویلی!$E$1&amp;COUNTIF(NOSA!$O$1:O4083,تحویلی!$E$1),"")),"")</f>
        <v/>
      </c>
      <c r="E4083" s="10" t="str">
        <f t="shared" si="259"/>
        <v>29200859</v>
      </c>
      <c r="F4083" s="10" t="str">
        <f>IFERROR(VLOOKUP(I4083,DATABASE!$N:$O,2,FALSE),"")</f>
        <v>دستكش ساق بلند نسوز</v>
      </c>
      <c r="G4083" s="154" t="s">
        <v>3003</v>
      </c>
      <c r="H4083" s="155">
        <v>29200</v>
      </c>
      <c r="I4083" s="154" t="s">
        <v>1461</v>
      </c>
      <c r="J4083" s="154" t="s">
        <v>34</v>
      </c>
      <c r="K4083" s="156">
        <v>6</v>
      </c>
      <c r="L4083" s="154" t="s">
        <v>3</v>
      </c>
      <c r="M4083" s="154" t="s">
        <v>102</v>
      </c>
      <c r="N4083" s="154" t="s">
        <v>163</v>
      </c>
      <c r="O4083" s="153">
        <v>859</v>
      </c>
      <c r="P4083" s="155">
        <v>0</v>
      </c>
      <c r="Q4083" s="10">
        <f t="shared" si="260"/>
        <v>859</v>
      </c>
    </row>
    <row r="4084" spans="2:17" ht="20.25" customHeight="1">
      <c r="B4084" s="10" t="str">
        <f t="shared" si="257"/>
        <v>دستكش لاتكس859</v>
      </c>
      <c r="C4084" s="10" t="str">
        <f t="shared" si="258"/>
        <v>دستكش لاتكس1402/12/10859</v>
      </c>
      <c r="D4084" s="10" t="str">
        <f>IFERROR(IF(تحویلی!$E$1="","",IF(NOSA!O4084=تحویلی!$E$1,تحویلی!$E$1&amp;COUNTIF(NOSA!$O$1:O4084,تحویلی!$E$1),"")),"")</f>
        <v/>
      </c>
      <c r="E4084" s="10" t="str">
        <f t="shared" si="259"/>
        <v>29200859</v>
      </c>
      <c r="F4084" s="10" t="str">
        <f>IFERROR(VLOOKUP(I4084,DATABASE!$N:$O,2,FALSE),"")</f>
        <v>دستكش لاتكس</v>
      </c>
      <c r="G4084" s="154" t="s">
        <v>3003</v>
      </c>
      <c r="H4084" s="155">
        <v>29200</v>
      </c>
      <c r="I4084" s="154" t="s">
        <v>2328</v>
      </c>
      <c r="J4084" s="154" t="s">
        <v>564</v>
      </c>
      <c r="K4084" s="156">
        <v>150</v>
      </c>
      <c r="L4084" s="154" t="s">
        <v>3</v>
      </c>
      <c r="M4084" s="154" t="s">
        <v>102</v>
      </c>
      <c r="N4084" s="154" t="s">
        <v>163</v>
      </c>
      <c r="O4084" s="153">
        <v>859</v>
      </c>
      <c r="P4084" s="155">
        <v>0</v>
      </c>
      <c r="Q4084" s="10">
        <f t="shared" si="260"/>
        <v>859</v>
      </c>
    </row>
    <row r="4085" spans="2:17" ht="20.25" customHeight="1">
      <c r="B4085" s="10" t="str">
        <f t="shared" si="257"/>
        <v>پابند نسوز چرمي859</v>
      </c>
      <c r="C4085" s="10" t="str">
        <f t="shared" si="258"/>
        <v>پابند نسوز چرمي1402/12/10859</v>
      </c>
      <c r="D4085" s="10" t="str">
        <f>IFERROR(IF(تحویلی!$E$1="","",IF(NOSA!O4085=تحویلی!$E$1,تحویلی!$E$1&amp;COUNTIF(NOSA!$O$1:O4085,تحویلی!$E$1),"")),"")</f>
        <v/>
      </c>
      <c r="E4085" s="10" t="str">
        <f t="shared" si="259"/>
        <v>29200859</v>
      </c>
      <c r="F4085" s="10" t="str">
        <f>IFERROR(VLOOKUP(I4085,DATABASE!$N:$O,2,FALSE),"")</f>
        <v>پابند نسوز چرمي</v>
      </c>
      <c r="G4085" s="154" t="s">
        <v>3003</v>
      </c>
      <c r="H4085" s="155">
        <v>29200</v>
      </c>
      <c r="I4085" s="154" t="s">
        <v>1460</v>
      </c>
      <c r="J4085" s="154" t="s">
        <v>18</v>
      </c>
      <c r="K4085" s="156">
        <v>2</v>
      </c>
      <c r="L4085" s="154" t="s">
        <v>3</v>
      </c>
      <c r="M4085" s="154" t="s">
        <v>102</v>
      </c>
      <c r="N4085" s="154" t="s">
        <v>796</v>
      </c>
      <c r="O4085" s="153">
        <v>859</v>
      </c>
      <c r="P4085" s="155">
        <v>0</v>
      </c>
      <c r="Q4085" s="10">
        <f t="shared" si="260"/>
        <v>859</v>
      </c>
    </row>
    <row r="4086" spans="2:17" ht="20.25" customHeight="1">
      <c r="B4086" s="10" t="str">
        <f t="shared" si="257"/>
        <v>كاپشن كارگري66</v>
      </c>
      <c r="C4086" s="10" t="str">
        <f t="shared" si="258"/>
        <v>كاپشن كارگري1402/12/1066</v>
      </c>
      <c r="D4086" s="10" t="str">
        <f>IFERROR(IF(تحویلی!$E$1="","",IF(NOSA!O4086=تحویلی!$E$1,تحویلی!$E$1&amp;COUNTIF(NOSA!$O$1:O4086,تحویلی!$E$1),"")),"")</f>
        <v/>
      </c>
      <c r="E4086" s="10" t="str">
        <f t="shared" si="259"/>
        <v>2920366</v>
      </c>
      <c r="F4086" s="10" t="str">
        <f>IFERROR(VLOOKUP(I4086,DATABASE!$N:$O,2,FALSE),"")</f>
        <v>كاپشن كارگري</v>
      </c>
      <c r="G4086" s="154" t="s">
        <v>3003</v>
      </c>
      <c r="H4086" s="155">
        <v>29203</v>
      </c>
      <c r="I4086" s="154" t="s">
        <v>2341</v>
      </c>
      <c r="J4086" s="154" t="s">
        <v>794</v>
      </c>
      <c r="K4086" s="156">
        <v>1</v>
      </c>
      <c r="L4086" s="154" t="s">
        <v>8</v>
      </c>
      <c r="M4086" s="154" t="s">
        <v>40</v>
      </c>
      <c r="N4086" s="154" t="s">
        <v>190</v>
      </c>
      <c r="O4086" s="153">
        <v>66</v>
      </c>
      <c r="P4086" s="155">
        <v>0</v>
      </c>
      <c r="Q4086" s="10">
        <f t="shared" si="260"/>
        <v>66</v>
      </c>
    </row>
    <row r="4087" spans="2:17" ht="20.25" customHeight="1">
      <c r="B4087" s="10" t="str">
        <f t="shared" si="257"/>
        <v>چكمه ايمني نسوز783</v>
      </c>
      <c r="C4087" s="10" t="str">
        <f t="shared" si="258"/>
        <v>چكمه ايمني نسوز1402/12/10783</v>
      </c>
      <c r="D4087" s="10" t="str">
        <f>IFERROR(IF(تحویلی!$E$1="","",IF(NOSA!O4087=تحویلی!$E$1,تحویلی!$E$1&amp;COUNTIF(NOSA!$O$1:O4087,تحویلی!$E$1),"")),"")</f>
        <v/>
      </c>
      <c r="E4087" s="10" t="str">
        <f t="shared" si="259"/>
        <v>29211783</v>
      </c>
      <c r="F4087" s="10" t="str">
        <f>IFERROR(VLOOKUP(I4087,DATABASE!$N:$O,2,FALSE),"")</f>
        <v>چكمه ايمني نسوز</v>
      </c>
      <c r="G4087" s="154" t="s">
        <v>3003</v>
      </c>
      <c r="H4087" s="155">
        <v>29211</v>
      </c>
      <c r="I4087" s="154" t="s">
        <v>1784</v>
      </c>
      <c r="J4087" s="154" t="s">
        <v>1785</v>
      </c>
      <c r="K4087" s="156">
        <v>1</v>
      </c>
      <c r="L4087" s="154" t="s">
        <v>3</v>
      </c>
      <c r="M4087" s="154" t="s">
        <v>4</v>
      </c>
      <c r="N4087" s="154" t="s">
        <v>1219</v>
      </c>
      <c r="O4087" s="153">
        <v>783</v>
      </c>
      <c r="P4087" s="155">
        <v>0</v>
      </c>
      <c r="Q4087" s="10">
        <f t="shared" si="260"/>
        <v>783</v>
      </c>
    </row>
    <row r="4088" spans="2:17" ht="20.25" customHeight="1">
      <c r="B4088" s="10" t="str">
        <f t="shared" si="257"/>
        <v>دستكش ضد برش سبك706</v>
      </c>
      <c r="C4088" s="10" t="str">
        <f t="shared" si="258"/>
        <v>دستكش ضد برش سبك1402/12/10706</v>
      </c>
      <c r="D4088" s="10" t="str">
        <f>IFERROR(IF(تحویلی!$E$1="","",IF(NOSA!O4088=تحویلی!$E$1,تحویلی!$E$1&amp;COUNTIF(NOSA!$O$1:O4088,تحویلی!$E$1),"")),"")</f>
        <v/>
      </c>
      <c r="E4088" s="10" t="str">
        <f t="shared" si="259"/>
        <v>29213706</v>
      </c>
      <c r="F4088" s="10" t="str">
        <f>IFERROR(VLOOKUP(I4088,DATABASE!$N:$O,2,FALSE),"")</f>
        <v>دستكش ضد برش سبك</v>
      </c>
      <c r="G4088" s="154" t="s">
        <v>3003</v>
      </c>
      <c r="H4088" s="155">
        <v>29213</v>
      </c>
      <c r="I4088" s="154" t="s">
        <v>1442</v>
      </c>
      <c r="J4088" s="154" t="s">
        <v>22</v>
      </c>
      <c r="K4088" s="156">
        <v>1</v>
      </c>
      <c r="L4088" s="154" t="s">
        <v>3</v>
      </c>
      <c r="M4088" s="154" t="s">
        <v>40</v>
      </c>
      <c r="N4088" s="154" t="s">
        <v>177</v>
      </c>
      <c r="O4088" s="153">
        <v>706</v>
      </c>
      <c r="P4088" s="155">
        <v>0</v>
      </c>
      <c r="Q4088" s="10">
        <f t="shared" si="260"/>
        <v>706</v>
      </c>
    </row>
    <row r="4089" spans="2:17" ht="20.25" customHeight="1">
      <c r="B4089" s="10" t="str">
        <f t="shared" si="257"/>
        <v>دستكش كف دوبل چرمي552</v>
      </c>
      <c r="C4089" s="10" t="str">
        <f t="shared" si="258"/>
        <v>دستكش كف دوبل چرمي1402/12/10552</v>
      </c>
      <c r="D4089" s="10" t="str">
        <f>IFERROR(IF(تحویلی!$E$1="","",IF(NOSA!O4089=تحویلی!$E$1,تحویلی!$E$1&amp;COUNTIF(NOSA!$O$1:O4089,تحویلی!$E$1),"")),"")</f>
        <v>55213</v>
      </c>
      <c r="E4089" s="10" t="str">
        <f t="shared" si="259"/>
        <v>29216552</v>
      </c>
      <c r="F4089" s="10" t="str">
        <f>IFERROR(VLOOKUP(I4089,DATABASE!$N:$O,2,FALSE),"")</f>
        <v>دستكش كف دوبل چرمي</v>
      </c>
      <c r="G4089" s="154" t="s">
        <v>3003</v>
      </c>
      <c r="H4089" s="155">
        <v>29216</v>
      </c>
      <c r="I4089" s="154" t="s">
        <v>1683</v>
      </c>
      <c r="J4089" s="154" t="s">
        <v>1684</v>
      </c>
      <c r="K4089" s="156">
        <v>1</v>
      </c>
      <c r="L4089" s="154" t="s">
        <v>3</v>
      </c>
      <c r="M4089" s="154" t="s">
        <v>25</v>
      </c>
      <c r="N4089" s="154" t="s">
        <v>1419</v>
      </c>
      <c r="O4089" s="153">
        <v>552</v>
      </c>
      <c r="P4089" s="155">
        <v>0</v>
      </c>
      <c r="Q4089" s="10">
        <f t="shared" si="260"/>
        <v>552</v>
      </c>
    </row>
    <row r="4090" spans="2:17" ht="20.25" customHeight="1">
      <c r="B4090" s="10" t="str">
        <f t="shared" si="257"/>
        <v>دستكش ضد برش سبك401</v>
      </c>
      <c r="C4090" s="10" t="str">
        <f t="shared" si="258"/>
        <v>دستكش ضد برش سبك1402/12/10401</v>
      </c>
      <c r="D4090" s="10" t="str">
        <f>IFERROR(IF(تحویلی!$E$1="","",IF(NOSA!O4090=تحویلی!$E$1,تحویلی!$E$1&amp;COUNTIF(NOSA!$O$1:O4090,تحویلی!$E$1),"")),"")</f>
        <v/>
      </c>
      <c r="E4090" s="10" t="str">
        <f t="shared" si="259"/>
        <v>29227401</v>
      </c>
      <c r="F4090" s="10" t="str">
        <f>IFERROR(VLOOKUP(I4090,DATABASE!$N:$O,2,FALSE),"")</f>
        <v>دستكش ضد برش سبك</v>
      </c>
      <c r="G4090" s="154" t="s">
        <v>3003</v>
      </c>
      <c r="H4090" s="155">
        <v>29227</v>
      </c>
      <c r="I4090" s="154" t="s">
        <v>1442</v>
      </c>
      <c r="J4090" s="154" t="s">
        <v>22</v>
      </c>
      <c r="K4090" s="156">
        <v>1</v>
      </c>
      <c r="L4090" s="154" t="s">
        <v>3</v>
      </c>
      <c r="M4090" s="154" t="s">
        <v>19</v>
      </c>
      <c r="N4090" s="154" t="s">
        <v>424</v>
      </c>
      <c r="O4090" s="153">
        <v>401</v>
      </c>
      <c r="P4090" s="155">
        <v>0</v>
      </c>
      <c r="Q4090" s="10">
        <f t="shared" si="260"/>
        <v>401</v>
      </c>
    </row>
    <row r="4091" spans="2:17" ht="20.25" customHeight="1">
      <c r="B4091" s="10" t="str">
        <f t="shared" si="257"/>
        <v>لباس كار ديرسوز(بلوز و شلوار)845</v>
      </c>
      <c r="C4091" s="10" t="str">
        <f t="shared" si="258"/>
        <v>لباس كار ديرسوز(بلوز و شلوار)1402/12/10845</v>
      </c>
      <c r="D4091" s="10" t="str">
        <f>IFERROR(IF(تحویلی!$E$1="","",IF(NOSA!O4091=تحویلی!$E$1,تحویلی!$E$1&amp;COUNTIF(NOSA!$O$1:O4091,تحویلی!$E$1),"")),"")</f>
        <v/>
      </c>
      <c r="E4091" s="10" t="str">
        <f t="shared" si="259"/>
        <v>29231845</v>
      </c>
      <c r="F4091" s="10" t="str">
        <f>IFERROR(VLOOKUP(I4091,DATABASE!$N:$O,2,FALSE),"")</f>
        <v>لباس كار ديرسوز(بلوز و شلوار)</v>
      </c>
      <c r="G4091" s="154" t="s">
        <v>3003</v>
      </c>
      <c r="H4091" s="155">
        <v>29231</v>
      </c>
      <c r="I4091" s="154" t="s">
        <v>1629</v>
      </c>
      <c r="J4091" s="154" t="s">
        <v>1630</v>
      </c>
      <c r="K4091" s="156">
        <v>1</v>
      </c>
      <c r="L4091" s="154" t="s">
        <v>28</v>
      </c>
      <c r="M4091" s="154" t="s">
        <v>47</v>
      </c>
      <c r="N4091" s="154" t="s">
        <v>2701</v>
      </c>
      <c r="O4091" s="153">
        <v>845</v>
      </c>
      <c r="P4091" s="155">
        <v>1</v>
      </c>
      <c r="Q4091" s="10">
        <f t="shared" si="260"/>
        <v>845</v>
      </c>
    </row>
    <row r="4092" spans="2:17" ht="20.25" customHeight="1">
      <c r="B4092" s="10" t="str">
        <f t="shared" si="257"/>
        <v>كفش ايمني845</v>
      </c>
      <c r="C4092" s="10" t="str">
        <f t="shared" si="258"/>
        <v>كفش ايمني1402/12/10845</v>
      </c>
      <c r="D4092" s="10" t="str">
        <f>IFERROR(IF(تحویلی!$E$1="","",IF(NOSA!O4092=تحویلی!$E$1,تحویلی!$E$1&amp;COUNTIF(NOSA!$O$1:O4092,تحویلی!$E$1),"")),"")</f>
        <v/>
      </c>
      <c r="E4092" s="10" t="str">
        <f t="shared" si="259"/>
        <v>29231845</v>
      </c>
      <c r="F4092" s="10" t="str">
        <f>IFERROR(VLOOKUP(I4092,DATABASE!$N:$O,2,FALSE),"")</f>
        <v>كفش ايمني</v>
      </c>
      <c r="G4092" s="154" t="s">
        <v>3003</v>
      </c>
      <c r="H4092" s="155">
        <v>29231</v>
      </c>
      <c r="I4092" s="154" t="s">
        <v>1526</v>
      </c>
      <c r="J4092" s="154" t="s">
        <v>1729</v>
      </c>
      <c r="K4092" s="156">
        <v>1</v>
      </c>
      <c r="L4092" s="154" t="s">
        <v>3</v>
      </c>
      <c r="M4092" s="154" t="s">
        <v>47</v>
      </c>
      <c r="N4092" s="154" t="s">
        <v>2701</v>
      </c>
      <c r="O4092" s="153">
        <v>845</v>
      </c>
      <c r="P4092" s="155">
        <v>1</v>
      </c>
      <c r="Q4092" s="10">
        <f t="shared" si="260"/>
        <v>845</v>
      </c>
    </row>
    <row r="4093" spans="2:17" ht="20.25" customHeight="1">
      <c r="B4093" s="10" t="str">
        <f t="shared" ref="B4093:B4156" si="261">F4093&amp;Q4093</f>
        <v>دستكش ضد برش سبك845</v>
      </c>
      <c r="C4093" s="10" t="str">
        <f t="shared" ref="C4093:C4156" si="262">F4093&amp;G4093&amp;O4093</f>
        <v>دستكش ضد برش سبك1402/12/10845</v>
      </c>
      <c r="D4093" s="10" t="str">
        <f>IFERROR(IF(تحویلی!$E$1="","",IF(NOSA!O4093=تحویلی!$E$1,تحویلی!$E$1&amp;COUNTIF(NOSA!$O$1:O4093,تحویلی!$E$1),"")),"")</f>
        <v/>
      </c>
      <c r="E4093" s="10" t="str">
        <f t="shared" ref="E4093:E4156" si="263">H4093&amp;O4093</f>
        <v>29231845</v>
      </c>
      <c r="F4093" s="10" t="str">
        <f>IFERROR(VLOOKUP(I4093,DATABASE!$N:$O,2,FALSE),"")</f>
        <v>دستكش ضد برش سبك</v>
      </c>
      <c r="G4093" s="154" t="s">
        <v>3003</v>
      </c>
      <c r="H4093" s="155">
        <v>29231</v>
      </c>
      <c r="I4093" s="154" t="s">
        <v>1442</v>
      </c>
      <c r="J4093" s="154" t="s">
        <v>22</v>
      </c>
      <c r="K4093" s="156">
        <v>1</v>
      </c>
      <c r="L4093" s="154" t="s">
        <v>3</v>
      </c>
      <c r="M4093" s="154" t="s">
        <v>47</v>
      </c>
      <c r="N4093" s="154" t="s">
        <v>2701</v>
      </c>
      <c r="O4093" s="153">
        <v>845</v>
      </c>
      <c r="P4093" s="155">
        <v>1</v>
      </c>
      <c r="Q4093" s="10">
        <f t="shared" si="260"/>
        <v>845</v>
      </c>
    </row>
    <row r="4094" spans="2:17" ht="20.25" customHeight="1">
      <c r="B4094" s="10" t="str">
        <f t="shared" si="261"/>
        <v>دستكش كف مواد سبك698</v>
      </c>
      <c r="C4094" s="10" t="str">
        <f t="shared" si="262"/>
        <v>دستكش كف مواد سبك1402/12/11698</v>
      </c>
      <c r="D4094" s="10" t="str">
        <f>IFERROR(IF(تحویلی!$E$1="","",IF(NOSA!O4094=تحویلی!$E$1,تحویلی!$E$1&amp;COUNTIF(NOSA!$O$1:O4094,تحویلی!$E$1),"")),"")</f>
        <v/>
      </c>
      <c r="E4094" s="10" t="str">
        <f t="shared" si="263"/>
        <v>29251698</v>
      </c>
      <c r="F4094" s="10" t="str">
        <f>IFERROR(VLOOKUP(I4094,DATABASE!$N:$O,2,FALSE),"")</f>
        <v>دستكش كف مواد سبك</v>
      </c>
      <c r="G4094" s="154" t="s">
        <v>3004</v>
      </c>
      <c r="H4094" s="155">
        <v>29251</v>
      </c>
      <c r="I4094" s="154" t="s">
        <v>1456</v>
      </c>
      <c r="J4094" s="154" t="s">
        <v>2</v>
      </c>
      <c r="K4094" s="156">
        <v>1</v>
      </c>
      <c r="L4094" s="154" t="s">
        <v>3</v>
      </c>
      <c r="M4094" s="154" t="s">
        <v>19</v>
      </c>
      <c r="N4094" s="154" t="s">
        <v>88</v>
      </c>
      <c r="O4094" s="153">
        <v>698</v>
      </c>
      <c r="P4094" s="155">
        <v>1</v>
      </c>
      <c r="Q4094" s="10">
        <f t="shared" si="260"/>
        <v>698</v>
      </c>
    </row>
    <row r="4095" spans="2:17" ht="20.25" customHeight="1">
      <c r="B4095" s="10" t="str">
        <f t="shared" si="261"/>
        <v>دستكش كف مواد سبك838</v>
      </c>
      <c r="C4095" s="10" t="str">
        <f t="shared" si="262"/>
        <v>دستكش كف مواد سبك1402/12/11838</v>
      </c>
      <c r="D4095" s="10" t="str">
        <f>IFERROR(IF(تحویلی!$E$1="","",IF(NOSA!O4095=تحویلی!$E$1,تحویلی!$E$1&amp;COUNTIF(NOSA!$O$1:O4095,تحویلی!$E$1),"")),"")</f>
        <v/>
      </c>
      <c r="E4095" s="10" t="str">
        <f t="shared" si="263"/>
        <v>29234838</v>
      </c>
      <c r="F4095" s="10" t="str">
        <f>IFERROR(VLOOKUP(I4095,DATABASE!$N:$O,2,FALSE),"")</f>
        <v>دستكش كف مواد سبك</v>
      </c>
      <c r="G4095" s="154" t="s">
        <v>3004</v>
      </c>
      <c r="H4095" s="155">
        <v>29234</v>
      </c>
      <c r="I4095" s="154" t="s">
        <v>1456</v>
      </c>
      <c r="J4095" s="154" t="s">
        <v>2</v>
      </c>
      <c r="K4095" s="156">
        <v>1</v>
      </c>
      <c r="L4095" s="154" t="s">
        <v>3</v>
      </c>
      <c r="M4095" s="154" t="s">
        <v>40</v>
      </c>
      <c r="N4095" s="154" t="s">
        <v>2662</v>
      </c>
      <c r="O4095" s="153">
        <v>838</v>
      </c>
      <c r="P4095" s="155">
        <v>0</v>
      </c>
      <c r="Q4095" s="10">
        <f t="shared" si="260"/>
        <v>838</v>
      </c>
    </row>
    <row r="4096" spans="2:17" ht="20.25" customHeight="1">
      <c r="B4096" s="10" t="str">
        <f t="shared" si="261"/>
        <v>دستكش ضد برش سبك170</v>
      </c>
      <c r="C4096" s="10" t="str">
        <f t="shared" si="262"/>
        <v>دستكش ضد برش سبك1402/12/11170</v>
      </c>
      <c r="D4096" s="10" t="str">
        <f>IFERROR(IF(تحویلی!$E$1="","",IF(NOSA!O4096=تحویلی!$E$1,تحویلی!$E$1&amp;COUNTIF(NOSA!$O$1:O4096,تحویلی!$E$1),"")),"")</f>
        <v/>
      </c>
      <c r="E4096" s="10" t="str">
        <f t="shared" si="263"/>
        <v>29241170</v>
      </c>
      <c r="F4096" s="10" t="str">
        <f>IFERROR(VLOOKUP(I4096,DATABASE!$N:$O,2,FALSE),"")</f>
        <v>دستكش ضد برش سبك</v>
      </c>
      <c r="G4096" s="154" t="s">
        <v>3004</v>
      </c>
      <c r="H4096" s="155">
        <v>29241</v>
      </c>
      <c r="I4096" s="154" t="s">
        <v>1442</v>
      </c>
      <c r="J4096" s="154" t="s">
        <v>22</v>
      </c>
      <c r="K4096" s="156">
        <v>1</v>
      </c>
      <c r="L4096" s="154" t="s">
        <v>3</v>
      </c>
      <c r="M4096" s="154" t="s">
        <v>4</v>
      </c>
      <c r="N4096" s="154" t="s">
        <v>3241</v>
      </c>
      <c r="O4096" s="153">
        <v>170</v>
      </c>
      <c r="P4096" s="155">
        <v>0</v>
      </c>
      <c r="Q4096" s="10">
        <f t="shared" si="260"/>
        <v>170</v>
      </c>
    </row>
    <row r="4097" spans="2:17" ht="20.25" customHeight="1">
      <c r="B4097" s="10" t="str">
        <f t="shared" si="261"/>
        <v>751</v>
      </c>
      <c r="C4097" s="10" t="str">
        <f t="shared" si="262"/>
        <v>1402/12/11751</v>
      </c>
      <c r="D4097" s="10" t="str">
        <f>IFERROR(IF(تحویلی!$E$1="","",IF(NOSA!O4097=تحویلی!$E$1,تحویلی!$E$1&amp;COUNTIF(NOSA!$O$1:O4097,تحویلی!$E$1),"")),"")</f>
        <v/>
      </c>
      <c r="E4097" s="10" t="str">
        <f t="shared" si="263"/>
        <v>29242751</v>
      </c>
      <c r="F4097" s="10" t="str">
        <f>IFERROR(VLOOKUP(I4097,DATABASE!$N:$O,2,FALSE),"")</f>
        <v/>
      </c>
      <c r="G4097" s="154" t="s">
        <v>3004</v>
      </c>
      <c r="H4097" s="155">
        <v>29242</v>
      </c>
      <c r="I4097" s="154" t="s">
        <v>2699</v>
      </c>
      <c r="J4097" s="154" t="s">
        <v>7</v>
      </c>
      <c r="K4097" s="156">
        <v>1</v>
      </c>
      <c r="L4097" s="154" t="s">
        <v>8</v>
      </c>
      <c r="M4097" s="154" t="s">
        <v>9</v>
      </c>
      <c r="N4097" s="154" t="s">
        <v>2709</v>
      </c>
      <c r="O4097" s="153">
        <v>751</v>
      </c>
      <c r="P4097" s="155">
        <v>1</v>
      </c>
      <c r="Q4097" s="10">
        <f t="shared" si="260"/>
        <v>751</v>
      </c>
    </row>
    <row r="4098" spans="2:17" ht="20.25" customHeight="1">
      <c r="B4098" s="10" t="str">
        <f t="shared" si="261"/>
        <v>دستكش ضد برش سبك221</v>
      </c>
      <c r="C4098" s="10" t="str">
        <f t="shared" si="262"/>
        <v>دستكش ضد برش سبك1402/12/11221</v>
      </c>
      <c r="D4098" s="10" t="str">
        <f>IFERROR(IF(تحویلی!$E$1="","",IF(NOSA!O4098=تحویلی!$E$1,تحویلی!$E$1&amp;COUNTIF(NOSA!$O$1:O4098,تحویلی!$E$1),"")),"")</f>
        <v/>
      </c>
      <c r="E4098" s="10" t="str">
        <f t="shared" si="263"/>
        <v>29242221</v>
      </c>
      <c r="F4098" s="10" t="str">
        <f>IFERROR(VLOOKUP(I4098,DATABASE!$N:$O,2,FALSE),"")</f>
        <v>دستكش ضد برش سبك</v>
      </c>
      <c r="G4098" s="154" t="s">
        <v>3004</v>
      </c>
      <c r="H4098" s="155">
        <v>29242</v>
      </c>
      <c r="I4098" s="154" t="s">
        <v>1442</v>
      </c>
      <c r="J4098" s="154" t="s">
        <v>22</v>
      </c>
      <c r="K4098" s="156">
        <v>1</v>
      </c>
      <c r="L4098" s="154" t="s">
        <v>3</v>
      </c>
      <c r="M4098" s="154" t="s">
        <v>9</v>
      </c>
      <c r="N4098" s="154" t="s">
        <v>2703</v>
      </c>
      <c r="O4098" s="153">
        <v>221</v>
      </c>
      <c r="P4098" s="155">
        <v>1</v>
      </c>
      <c r="Q4098" s="10">
        <f t="shared" si="260"/>
        <v>221</v>
      </c>
    </row>
    <row r="4099" spans="2:17" ht="20.25" customHeight="1">
      <c r="B4099" s="10" t="str">
        <f t="shared" si="261"/>
        <v>10030</v>
      </c>
      <c r="C4099" s="10" t="str">
        <f t="shared" si="262"/>
        <v>1402/12/1110030</v>
      </c>
      <c r="D4099" s="10" t="str">
        <f>IFERROR(IF(تحویلی!$E$1="","",IF(NOSA!O4099=تحویلی!$E$1,تحویلی!$E$1&amp;COUNTIF(NOSA!$O$1:O4099,تحویلی!$E$1),"")),"")</f>
        <v/>
      </c>
      <c r="E4099" s="10" t="str">
        <f t="shared" si="263"/>
        <v>2924410030</v>
      </c>
      <c r="F4099" s="10" t="str">
        <f>IFERROR(VLOOKUP(I4099,DATABASE!$N:$O,2,FALSE),"")</f>
        <v/>
      </c>
      <c r="G4099" s="154" t="s">
        <v>3004</v>
      </c>
      <c r="H4099" s="155">
        <v>29244</v>
      </c>
      <c r="I4099" s="154" t="s">
        <v>2699</v>
      </c>
      <c r="J4099" s="154" t="s">
        <v>7</v>
      </c>
      <c r="K4099" s="156">
        <v>1</v>
      </c>
      <c r="L4099" s="154" t="s">
        <v>8</v>
      </c>
      <c r="M4099" s="154" t="s">
        <v>9</v>
      </c>
      <c r="N4099" s="154" t="s">
        <v>2856</v>
      </c>
      <c r="O4099" s="153">
        <v>10030</v>
      </c>
      <c r="P4099" s="155">
        <v>1</v>
      </c>
      <c r="Q4099" s="10">
        <f t="shared" si="260"/>
        <v>10030</v>
      </c>
    </row>
    <row r="4100" spans="2:17" ht="20.25" customHeight="1">
      <c r="B4100" s="10" t="str">
        <f t="shared" si="261"/>
        <v>فيلتر ماسك نيم صورت (3M) مدل 209110030</v>
      </c>
      <c r="C4100" s="10" t="str">
        <f t="shared" si="262"/>
        <v>فيلتر ماسك نيم صورت (3M) مدل 20911402/12/1110030</v>
      </c>
      <c r="D4100" s="10" t="str">
        <f>IFERROR(IF(تحویلی!$E$1="","",IF(NOSA!O4100=تحویلی!$E$1,تحویلی!$E$1&amp;COUNTIF(NOSA!$O$1:O4100,تحویلی!$E$1),"")),"")</f>
        <v/>
      </c>
      <c r="E4100" s="10" t="str">
        <f t="shared" si="263"/>
        <v>2924410030</v>
      </c>
      <c r="F4100" s="10" t="str">
        <f>IFERROR(VLOOKUP(I4100,DATABASE!$N:$O,2,FALSE),"")</f>
        <v>فيلتر ماسك نيم صورت (3M) مدل 2091</v>
      </c>
      <c r="G4100" s="154" t="s">
        <v>3004</v>
      </c>
      <c r="H4100" s="155">
        <v>29244</v>
      </c>
      <c r="I4100" s="154" t="s">
        <v>1475</v>
      </c>
      <c r="J4100" s="154" t="s">
        <v>53</v>
      </c>
      <c r="K4100" s="156">
        <v>1</v>
      </c>
      <c r="L4100" s="154" t="s">
        <v>8</v>
      </c>
      <c r="M4100" s="154" t="s">
        <v>9</v>
      </c>
      <c r="N4100" s="154" t="s">
        <v>2856</v>
      </c>
      <c r="O4100" s="153">
        <v>10030</v>
      </c>
      <c r="P4100" s="155">
        <v>1</v>
      </c>
      <c r="Q4100" s="10">
        <f t="shared" si="260"/>
        <v>10030</v>
      </c>
    </row>
    <row r="4101" spans="2:17" ht="20.25" customHeight="1">
      <c r="B4101" s="10" t="str">
        <f t="shared" si="261"/>
        <v>دستكش ضد برش سبك238</v>
      </c>
      <c r="C4101" s="10" t="str">
        <f t="shared" si="262"/>
        <v>دستكش ضد برش سبك1402/12/12238</v>
      </c>
      <c r="D4101" s="10" t="str">
        <f>IFERROR(IF(تحویلی!$E$1="","",IF(NOSA!O4101=تحویلی!$E$1,تحویلی!$E$1&amp;COUNTIF(NOSA!$O$1:O4101,تحویلی!$E$1),"")),"")</f>
        <v/>
      </c>
      <c r="E4101" s="10" t="str">
        <f t="shared" si="263"/>
        <v>29259238</v>
      </c>
      <c r="F4101" s="10" t="str">
        <f>IFERROR(VLOOKUP(I4101,DATABASE!$N:$O,2,FALSE),"")</f>
        <v>دستكش ضد برش سبك</v>
      </c>
      <c r="G4101" s="154" t="s">
        <v>3005</v>
      </c>
      <c r="H4101" s="155">
        <v>29259</v>
      </c>
      <c r="I4101" s="154" t="s">
        <v>1442</v>
      </c>
      <c r="J4101" s="154" t="s">
        <v>22</v>
      </c>
      <c r="K4101" s="156">
        <v>1</v>
      </c>
      <c r="L4101" s="154" t="s">
        <v>3</v>
      </c>
      <c r="M4101" s="154" t="s">
        <v>19</v>
      </c>
      <c r="N4101" s="154" t="s">
        <v>281</v>
      </c>
      <c r="O4101" s="153">
        <v>238</v>
      </c>
      <c r="P4101" s="155">
        <v>0</v>
      </c>
      <c r="Q4101" s="10">
        <f t="shared" si="260"/>
        <v>238</v>
      </c>
    </row>
    <row r="4102" spans="2:17" ht="20.25" customHeight="1">
      <c r="B4102" s="10" t="str">
        <f t="shared" si="261"/>
        <v>دستكش كف مواد سبك861</v>
      </c>
      <c r="C4102" s="10" t="str">
        <f t="shared" si="262"/>
        <v>دستكش كف مواد سبك1402/12/12861</v>
      </c>
      <c r="D4102" s="10" t="str">
        <f>IFERROR(IF(تحویلی!$E$1="","",IF(NOSA!O4102=تحویلی!$E$1,تحویلی!$E$1&amp;COUNTIF(NOSA!$O$1:O4102,تحویلی!$E$1),"")),"")</f>
        <v/>
      </c>
      <c r="E4102" s="10" t="str">
        <f t="shared" si="263"/>
        <v>29260861</v>
      </c>
      <c r="F4102" s="10" t="str">
        <f>IFERROR(VLOOKUP(I4102,DATABASE!$N:$O,2,FALSE),"")</f>
        <v>دستكش كف مواد سبك</v>
      </c>
      <c r="G4102" s="154" t="s">
        <v>3005</v>
      </c>
      <c r="H4102" s="155">
        <v>29260</v>
      </c>
      <c r="I4102" s="154" t="s">
        <v>1456</v>
      </c>
      <c r="J4102" s="154" t="s">
        <v>2</v>
      </c>
      <c r="K4102" s="156">
        <v>1</v>
      </c>
      <c r="L4102" s="154" t="s">
        <v>3</v>
      </c>
      <c r="M4102" s="154" t="s">
        <v>47</v>
      </c>
      <c r="N4102" s="154" t="s">
        <v>3217</v>
      </c>
      <c r="O4102" s="153">
        <v>861</v>
      </c>
      <c r="P4102" s="155">
        <v>1</v>
      </c>
      <c r="Q4102" s="10">
        <f t="shared" si="260"/>
        <v>861</v>
      </c>
    </row>
    <row r="4103" spans="2:17" ht="20.25" customHeight="1">
      <c r="B4103" s="10" t="str">
        <f t="shared" si="261"/>
        <v>دستكش ضد برش سبك862</v>
      </c>
      <c r="C4103" s="10" t="str">
        <f t="shared" si="262"/>
        <v>دستكش ضد برش سبك1402/12/12862</v>
      </c>
      <c r="D4103" s="10" t="str">
        <f>IFERROR(IF(تحویلی!$E$1="","",IF(NOSA!O4103=تحویلی!$E$1,تحویلی!$E$1&amp;COUNTIF(NOSA!$O$1:O4103,تحویلی!$E$1),"")),"")</f>
        <v/>
      </c>
      <c r="E4103" s="10" t="str">
        <f t="shared" si="263"/>
        <v>29262862</v>
      </c>
      <c r="F4103" s="10" t="str">
        <f>IFERROR(VLOOKUP(I4103,DATABASE!$N:$O,2,FALSE),"")</f>
        <v>دستكش ضد برش سبك</v>
      </c>
      <c r="G4103" s="154" t="s">
        <v>3005</v>
      </c>
      <c r="H4103" s="155">
        <v>29262</v>
      </c>
      <c r="I4103" s="154" t="s">
        <v>1442</v>
      </c>
      <c r="J4103" s="154" t="s">
        <v>22</v>
      </c>
      <c r="K4103" s="156">
        <v>1</v>
      </c>
      <c r="L4103" s="154" t="s">
        <v>3</v>
      </c>
      <c r="M4103" s="154" t="s">
        <v>47</v>
      </c>
      <c r="N4103" s="154" t="s">
        <v>2892</v>
      </c>
      <c r="O4103" s="153">
        <v>862</v>
      </c>
      <c r="P4103" s="155">
        <v>1</v>
      </c>
      <c r="Q4103" s="10">
        <f t="shared" si="260"/>
        <v>862</v>
      </c>
    </row>
    <row r="4104" spans="2:17" ht="20.25" customHeight="1">
      <c r="B4104" s="10" t="str">
        <f t="shared" si="261"/>
        <v>دستكش ضد برش سبك836</v>
      </c>
      <c r="C4104" s="10" t="str">
        <f t="shared" si="262"/>
        <v>دستكش ضد برش سبك1402/12/12836</v>
      </c>
      <c r="D4104" s="10" t="str">
        <f>IFERROR(IF(تحویلی!$E$1="","",IF(NOSA!O4104=تحویلی!$E$1,تحویلی!$E$1&amp;COUNTIF(NOSA!$O$1:O4104,تحویلی!$E$1),"")),"")</f>
        <v/>
      </c>
      <c r="E4104" s="10" t="str">
        <f t="shared" si="263"/>
        <v>29263836</v>
      </c>
      <c r="F4104" s="10" t="str">
        <f>IFERROR(VLOOKUP(I4104,DATABASE!$N:$O,2,FALSE),"")</f>
        <v>دستكش ضد برش سبك</v>
      </c>
      <c r="G4104" s="154" t="s">
        <v>3005</v>
      </c>
      <c r="H4104" s="155">
        <v>29263</v>
      </c>
      <c r="I4104" s="154" t="s">
        <v>1442</v>
      </c>
      <c r="J4104" s="154" t="s">
        <v>22</v>
      </c>
      <c r="K4104" s="156">
        <v>1</v>
      </c>
      <c r="L4104" s="154" t="s">
        <v>3</v>
      </c>
      <c r="M4104" s="154" t="s">
        <v>40</v>
      </c>
      <c r="N4104" s="154" t="s">
        <v>2678</v>
      </c>
      <c r="O4104" s="153">
        <v>836</v>
      </c>
      <c r="P4104" s="155">
        <v>1</v>
      </c>
      <c r="Q4104" s="10">
        <f t="shared" si="260"/>
        <v>836</v>
      </c>
    </row>
    <row r="4105" spans="2:17" ht="20.25" customHeight="1">
      <c r="B4105" s="10" t="str">
        <f t="shared" si="261"/>
        <v>دستكش ضد برش سبك360</v>
      </c>
      <c r="C4105" s="10" t="str">
        <f t="shared" si="262"/>
        <v>دستكش ضد برش سبك1402/12/12360</v>
      </c>
      <c r="D4105" s="10" t="str">
        <f>IFERROR(IF(تحویلی!$E$1="","",IF(NOSA!O4105=تحویلی!$E$1,تحویلی!$E$1&amp;COUNTIF(NOSA!$O$1:O4105,تحویلی!$E$1),"")),"")</f>
        <v/>
      </c>
      <c r="E4105" s="10" t="str">
        <f t="shared" si="263"/>
        <v>29268360</v>
      </c>
      <c r="F4105" s="10" t="str">
        <f>IFERROR(VLOOKUP(I4105,DATABASE!$N:$O,2,FALSE),"")</f>
        <v>دستكش ضد برش سبك</v>
      </c>
      <c r="G4105" s="154" t="s">
        <v>3005</v>
      </c>
      <c r="H4105" s="155">
        <v>29268</v>
      </c>
      <c r="I4105" s="154" t="s">
        <v>1442</v>
      </c>
      <c r="J4105" s="154" t="s">
        <v>22</v>
      </c>
      <c r="K4105" s="156">
        <v>1</v>
      </c>
      <c r="L4105" s="154" t="s">
        <v>3</v>
      </c>
      <c r="M4105" s="154" t="s">
        <v>202</v>
      </c>
      <c r="N4105" s="154" t="s">
        <v>360</v>
      </c>
      <c r="O4105" s="153">
        <v>360</v>
      </c>
      <c r="P4105" s="155">
        <v>0</v>
      </c>
      <c r="Q4105" s="10">
        <f t="shared" si="260"/>
        <v>360</v>
      </c>
    </row>
    <row r="4106" spans="2:17" ht="20.25" customHeight="1">
      <c r="B4106" s="10" t="str">
        <f t="shared" si="261"/>
        <v>لباس كار ديرسوز(بلوز) 731</v>
      </c>
      <c r="C4106" s="10" t="str">
        <f t="shared" si="262"/>
        <v>لباس كار ديرسوز(بلوز) 1402/12/12731</v>
      </c>
      <c r="D4106" s="10" t="str">
        <f>IFERROR(IF(تحویلی!$E$1="","",IF(NOSA!O4106=تحویلی!$E$1,تحویلی!$E$1&amp;COUNTIF(NOSA!$O$1:O4106,تحویلی!$E$1),"")),"")</f>
        <v/>
      </c>
      <c r="E4106" s="10" t="str">
        <f t="shared" si="263"/>
        <v>29273731</v>
      </c>
      <c r="F4106" s="10" t="str">
        <f>IFERROR(VLOOKUP(I4106,DATABASE!$N:$O,2,FALSE),"")</f>
        <v xml:space="preserve">لباس كار ديرسوز(بلوز) </v>
      </c>
      <c r="G4106" s="154" t="s">
        <v>3005</v>
      </c>
      <c r="H4106" s="155">
        <v>29273</v>
      </c>
      <c r="I4106" s="154" t="s">
        <v>2315</v>
      </c>
      <c r="J4106" s="154" t="s">
        <v>2667</v>
      </c>
      <c r="K4106" s="156">
        <v>1</v>
      </c>
      <c r="L4106" s="154" t="s">
        <v>8</v>
      </c>
      <c r="M4106" s="154" t="s">
        <v>47</v>
      </c>
      <c r="N4106" s="154" t="s">
        <v>635</v>
      </c>
      <c r="O4106" s="153">
        <v>731</v>
      </c>
      <c r="P4106" s="155">
        <v>0</v>
      </c>
      <c r="Q4106" s="10">
        <f t="shared" si="260"/>
        <v>731</v>
      </c>
    </row>
    <row r="4107" spans="2:17" ht="20.25" customHeight="1">
      <c r="B4107" s="10" t="str">
        <f t="shared" si="261"/>
        <v>لباس كار ديرسوز(بلوز و شلوار)870</v>
      </c>
      <c r="C4107" s="10" t="str">
        <f t="shared" si="262"/>
        <v>لباس كار ديرسوز(بلوز و شلوار)1402/12/12870</v>
      </c>
      <c r="D4107" s="10" t="str">
        <f>IFERROR(IF(تحویلی!$E$1="","",IF(NOSA!O4107=تحویلی!$E$1,تحویلی!$E$1&amp;COUNTIF(NOSA!$O$1:O4107,تحویلی!$E$1),"")),"")</f>
        <v/>
      </c>
      <c r="E4107" s="10" t="str">
        <f t="shared" si="263"/>
        <v>29274870</v>
      </c>
      <c r="F4107" s="10" t="str">
        <f>IFERROR(VLOOKUP(I4107,DATABASE!$N:$O,2,FALSE),"")</f>
        <v>لباس كار ديرسوز(بلوز و شلوار)</v>
      </c>
      <c r="G4107" s="154" t="s">
        <v>3005</v>
      </c>
      <c r="H4107" s="155">
        <v>29274</v>
      </c>
      <c r="I4107" s="154" t="s">
        <v>1629</v>
      </c>
      <c r="J4107" s="154" t="s">
        <v>1630</v>
      </c>
      <c r="K4107" s="156">
        <v>1</v>
      </c>
      <c r="L4107" s="154" t="s">
        <v>28</v>
      </c>
      <c r="M4107" s="154" t="s">
        <v>47</v>
      </c>
      <c r="N4107" s="154" t="s">
        <v>3320</v>
      </c>
      <c r="O4107" s="153">
        <v>870</v>
      </c>
      <c r="P4107" s="155">
        <v>0</v>
      </c>
      <c r="Q4107" s="10">
        <f t="shared" si="260"/>
        <v>870</v>
      </c>
    </row>
    <row r="4108" spans="2:17" ht="20.25" customHeight="1">
      <c r="B4108" s="10" t="str">
        <f t="shared" si="261"/>
        <v>كفش ايمني عايق برق870</v>
      </c>
      <c r="C4108" s="10" t="str">
        <f t="shared" si="262"/>
        <v>كفش ايمني عايق برق1402/12/12870</v>
      </c>
      <c r="D4108" s="10" t="str">
        <f>IFERROR(IF(تحویلی!$E$1="","",IF(NOSA!O4108=تحویلی!$E$1,تحویلی!$E$1&amp;COUNTIF(NOSA!$O$1:O4108,تحویلی!$E$1),"")),"")</f>
        <v/>
      </c>
      <c r="E4108" s="10" t="str">
        <f t="shared" si="263"/>
        <v>29274870</v>
      </c>
      <c r="F4108" s="10" t="str">
        <f>IFERROR(VLOOKUP(I4108,DATABASE!$N:$O,2,FALSE),"")</f>
        <v>كفش ايمني عايق برق</v>
      </c>
      <c r="G4108" s="154" t="s">
        <v>3005</v>
      </c>
      <c r="H4108" s="155">
        <v>29274</v>
      </c>
      <c r="I4108" s="154" t="s">
        <v>1589</v>
      </c>
      <c r="J4108" s="154" t="s">
        <v>1651</v>
      </c>
      <c r="K4108" s="156">
        <v>1</v>
      </c>
      <c r="L4108" s="154" t="s">
        <v>3</v>
      </c>
      <c r="M4108" s="154" t="s">
        <v>47</v>
      </c>
      <c r="N4108" s="154" t="s">
        <v>3320</v>
      </c>
      <c r="O4108" s="153">
        <v>870</v>
      </c>
      <c r="P4108" s="155">
        <v>0</v>
      </c>
      <c r="Q4108" s="10">
        <f t="shared" si="260"/>
        <v>870</v>
      </c>
    </row>
    <row r="4109" spans="2:17" ht="20.25" customHeight="1">
      <c r="B4109" s="10" t="str">
        <f t="shared" si="261"/>
        <v>دستكش كف مواد سبك870</v>
      </c>
      <c r="C4109" s="10" t="str">
        <f t="shared" si="262"/>
        <v>دستكش كف مواد سبك1402/12/12870</v>
      </c>
      <c r="D4109" s="10" t="str">
        <f>IFERROR(IF(تحویلی!$E$1="","",IF(NOSA!O4109=تحویلی!$E$1,تحویلی!$E$1&amp;COUNTIF(NOSA!$O$1:O4109,تحویلی!$E$1),"")),"")</f>
        <v/>
      </c>
      <c r="E4109" s="10" t="str">
        <f t="shared" si="263"/>
        <v>29274870</v>
      </c>
      <c r="F4109" s="10" t="str">
        <f>IFERROR(VLOOKUP(I4109,DATABASE!$N:$O,2,FALSE),"")</f>
        <v>دستكش كف مواد سبك</v>
      </c>
      <c r="G4109" s="154" t="s">
        <v>3005</v>
      </c>
      <c r="H4109" s="155">
        <v>29274</v>
      </c>
      <c r="I4109" s="154" t="s">
        <v>1456</v>
      </c>
      <c r="J4109" s="154" t="s">
        <v>2</v>
      </c>
      <c r="K4109" s="156">
        <v>1</v>
      </c>
      <c r="L4109" s="154" t="s">
        <v>3</v>
      </c>
      <c r="M4109" s="154" t="s">
        <v>47</v>
      </c>
      <c r="N4109" s="154" t="s">
        <v>3320</v>
      </c>
      <c r="O4109" s="153">
        <v>870</v>
      </c>
      <c r="P4109" s="155">
        <v>0</v>
      </c>
      <c r="Q4109" s="10">
        <f t="shared" si="260"/>
        <v>870</v>
      </c>
    </row>
    <row r="4110" spans="2:17" ht="20.25" customHeight="1">
      <c r="B4110" s="10" t="str">
        <f t="shared" si="261"/>
        <v>كلاه ايمني870</v>
      </c>
      <c r="C4110" s="10" t="str">
        <f t="shared" si="262"/>
        <v>كلاه ايمني1402/12/12870</v>
      </c>
      <c r="D4110" s="10" t="str">
        <f>IFERROR(IF(تحویلی!$E$1="","",IF(NOSA!O4110=تحویلی!$E$1,تحویلی!$E$1&amp;COUNTIF(NOSA!$O$1:O4110,تحویلی!$E$1),"")),"")</f>
        <v/>
      </c>
      <c r="E4110" s="10" t="str">
        <f t="shared" si="263"/>
        <v>29274870</v>
      </c>
      <c r="F4110" s="10" t="str">
        <f>IFERROR(VLOOKUP(I4110,DATABASE!$N:$O,2,FALSE),"")</f>
        <v>كلاه ايمني</v>
      </c>
      <c r="G4110" s="154" t="s">
        <v>3005</v>
      </c>
      <c r="H4110" s="155">
        <v>29274</v>
      </c>
      <c r="I4110" s="154" t="s">
        <v>1476</v>
      </c>
      <c r="J4110" s="154" t="s">
        <v>1647</v>
      </c>
      <c r="K4110" s="156">
        <v>1</v>
      </c>
      <c r="L4110" s="154" t="s">
        <v>8</v>
      </c>
      <c r="M4110" s="154" t="s">
        <v>47</v>
      </c>
      <c r="N4110" s="154" t="s">
        <v>3320</v>
      </c>
      <c r="O4110" s="153">
        <v>870</v>
      </c>
      <c r="P4110" s="155">
        <v>0</v>
      </c>
      <c r="Q4110" s="10">
        <f t="shared" si="260"/>
        <v>870</v>
      </c>
    </row>
    <row r="4111" spans="2:17" ht="20.25" customHeight="1">
      <c r="B4111" s="10" t="str">
        <f t="shared" si="261"/>
        <v>گوشي اير پلاگ870</v>
      </c>
      <c r="C4111" s="10" t="str">
        <f t="shared" si="262"/>
        <v>گوشي اير پلاگ1402/12/12870</v>
      </c>
      <c r="D4111" s="10" t="str">
        <f>IFERROR(IF(تحویلی!$E$1="","",IF(NOSA!O4111=تحویلی!$E$1,تحویلی!$E$1&amp;COUNTIF(NOSA!$O$1:O4111,تحویلی!$E$1),"")),"")</f>
        <v/>
      </c>
      <c r="E4111" s="10" t="str">
        <f t="shared" si="263"/>
        <v>29274870</v>
      </c>
      <c r="F4111" s="10" t="str">
        <f>IFERROR(VLOOKUP(I4111,DATABASE!$N:$O,2,FALSE),"")</f>
        <v>گوشي اير پلاگ</v>
      </c>
      <c r="G4111" s="154" t="s">
        <v>3005</v>
      </c>
      <c r="H4111" s="155">
        <v>29274</v>
      </c>
      <c r="I4111" s="154" t="s">
        <v>1581</v>
      </c>
      <c r="J4111" s="154" t="s">
        <v>124</v>
      </c>
      <c r="K4111" s="156">
        <v>1</v>
      </c>
      <c r="L4111" s="154" t="s">
        <v>8</v>
      </c>
      <c r="M4111" s="154" t="s">
        <v>47</v>
      </c>
      <c r="N4111" s="154" t="s">
        <v>3320</v>
      </c>
      <c r="O4111" s="153">
        <v>870</v>
      </c>
      <c r="P4111" s="155">
        <v>0</v>
      </c>
      <c r="Q4111" s="10">
        <f t="shared" si="260"/>
        <v>870</v>
      </c>
    </row>
    <row r="4112" spans="2:17" ht="20.25" customHeight="1">
      <c r="B4112" s="10" t="str">
        <f t="shared" si="261"/>
        <v>كمربند برزنتي نواري870</v>
      </c>
      <c r="C4112" s="10" t="str">
        <f t="shared" si="262"/>
        <v>كمربند برزنتي نواري1402/12/12870</v>
      </c>
      <c r="D4112" s="10" t="str">
        <f>IFERROR(IF(تحویلی!$E$1="","",IF(NOSA!O4112=تحویلی!$E$1,تحویلی!$E$1&amp;COUNTIF(NOSA!$O$1:O4112,تحویلی!$E$1),"")),"")</f>
        <v/>
      </c>
      <c r="E4112" s="10" t="str">
        <f t="shared" si="263"/>
        <v>29274870</v>
      </c>
      <c r="F4112" s="10" t="str">
        <f>IFERROR(VLOOKUP(I4112,DATABASE!$N:$O,2,FALSE),"")</f>
        <v>كمربند برزنتي نواري</v>
      </c>
      <c r="G4112" s="154" t="s">
        <v>3005</v>
      </c>
      <c r="H4112" s="155">
        <v>29274</v>
      </c>
      <c r="I4112" s="154" t="s">
        <v>1441</v>
      </c>
      <c r="J4112" s="154" t="s">
        <v>95</v>
      </c>
      <c r="K4112" s="156">
        <v>1</v>
      </c>
      <c r="L4112" s="154" t="s">
        <v>96</v>
      </c>
      <c r="M4112" s="154" t="s">
        <v>47</v>
      </c>
      <c r="N4112" s="154" t="s">
        <v>3320</v>
      </c>
      <c r="O4112" s="153">
        <v>870</v>
      </c>
      <c r="P4112" s="155">
        <v>0</v>
      </c>
      <c r="Q4112" s="10">
        <f t="shared" si="260"/>
        <v>870</v>
      </c>
    </row>
    <row r="4113" spans="2:17" ht="20.25" customHeight="1">
      <c r="B4113" s="10" t="str">
        <f t="shared" si="261"/>
        <v>لباس كار نسوز(بلوز و شلوار)573</v>
      </c>
      <c r="C4113" s="10" t="str">
        <f t="shared" si="262"/>
        <v>لباس كار نسوز(بلوز و شلوار)1402/12/12573</v>
      </c>
      <c r="D4113" s="10" t="str">
        <f>IFERROR(IF(تحویلی!$E$1="","",IF(NOSA!O4113=تحویلی!$E$1,تحویلی!$E$1&amp;COUNTIF(NOSA!$O$1:O4113,تحویلی!$E$1),"")),"")</f>
        <v/>
      </c>
      <c r="E4113" s="10" t="str">
        <f t="shared" si="263"/>
        <v>29275573</v>
      </c>
      <c r="F4113" s="10" t="str">
        <f>IFERROR(VLOOKUP(I4113,DATABASE!$N:$O,2,FALSE),"")</f>
        <v>لباس كار نسوز(بلوز و شلوار)</v>
      </c>
      <c r="G4113" s="3" t="s">
        <v>3005</v>
      </c>
      <c r="H4113" s="4">
        <v>29275</v>
      </c>
      <c r="I4113" s="3" t="s">
        <v>1740</v>
      </c>
      <c r="J4113" s="3" t="s">
        <v>1741</v>
      </c>
      <c r="K4113" s="5">
        <v>1</v>
      </c>
      <c r="L4113" s="3" t="s">
        <v>28</v>
      </c>
      <c r="M4113" s="3" t="s">
        <v>19</v>
      </c>
      <c r="N4113" s="3" t="s">
        <v>104</v>
      </c>
      <c r="O4113" s="1">
        <v>573</v>
      </c>
      <c r="P4113" s="4">
        <v>1</v>
      </c>
      <c r="Q4113" s="10">
        <f t="shared" si="260"/>
        <v>573</v>
      </c>
    </row>
    <row r="4114" spans="2:17" ht="20.25" customHeight="1">
      <c r="B4114" s="10" t="str">
        <f t="shared" si="261"/>
        <v>دستكش ضد برش سبك94</v>
      </c>
      <c r="C4114" s="10" t="str">
        <f t="shared" si="262"/>
        <v>دستكش ضد برش سبك1402/12/1294</v>
      </c>
      <c r="D4114" s="10" t="str">
        <f>IFERROR(IF(تحویلی!$E$1="","",IF(NOSA!O4114=تحویلی!$E$1,تحویلی!$E$1&amp;COUNTIF(NOSA!$O$1:O4114,تحویلی!$E$1),"")),"")</f>
        <v/>
      </c>
      <c r="E4114" s="10" t="str">
        <f t="shared" si="263"/>
        <v>2927794</v>
      </c>
      <c r="F4114" s="10" t="str">
        <f>IFERROR(VLOOKUP(I4114,DATABASE!$N:$O,2,FALSE),"")</f>
        <v>دستكش ضد برش سبك</v>
      </c>
      <c r="G4114" s="3" t="s">
        <v>3005</v>
      </c>
      <c r="H4114" s="4">
        <v>29277</v>
      </c>
      <c r="I4114" s="3" t="s">
        <v>1442</v>
      </c>
      <c r="J4114" s="3" t="s">
        <v>22</v>
      </c>
      <c r="K4114" s="5">
        <v>1</v>
      </c>
      <c r="L4114" s="3" t="s">
        <v>3</v>
      </c>
      <c r="M4114" s="3" t="s">
        <v>25</v>
      </c>
      <c r="N4114" s="3" t="s">
        <v>297</v>
      </c>
      <c r="O4114" s="1">
        <v>94</v>
      </c>
      <c r="P4114" s="4">
        <v>0</v>
      </c>
      <c r="Q4114" s="10">
        <f t="shared" si="260"/>
        <v>94</v>
      </c>
    </row>
    <row r="4115" spans="2:17" ht="20.25" customHeight="1">
      <c r="B4115" s="10" t="str">
        <f t="shared" si="261"/>
        <v>عينك رويت مذاب58</v>
      </c>
      <c r="C4115" s="10" t="str">
        <f t="shared" si="262"/>
        <v>عينك رويت مذاب1402/12/1258</v>
      </c>
      <c r="D4115" s="10" t="str">
        <f>IFERROR(IF(تحویلی!$E$1="","",IF(NOSA!O4115=تحویلی!$E$1,تحویلی!$E$1&amp;COUNTIF(NOSA!$O$1:O4115,تحویلی!$E$1),"")),"")</f>
        <v/>
      </c>
      <c r="E4115" s="10" t="str">
        <f t="shared" si="263"/>
        <v>2929358</v>
      </c>
      <c r="F4115" s="10" t="str">
        <f>IFERROR(VLOOKUP(I4115,DATABASE!$N:$O,2,FALSE),"")</f>
        <v>عينك رويت مذاب</v>
      </c>
      <c r="G4115" s="3" t="s">
        <v>3005</v>
      </c>
      <c r="H4115" s="4">
        <v>29293</v>
      </c>
      <c r="I4115" s="3" t="s">
        <v>2323</v>
      </c>
      <c r="J4115" s="3" t="s">
        <v>2240</v>
      </c>
      <c r="K4115" s="5">
        <v>1</v>
      </c>
      <c r="L4115" s="3" t="s">
        <v>8</v>
      </c>
      <c r="M4115" s="3" t="s">
        <v>19</v>
      </c>
      <c r="N4115" s="3" t="s">
        <v>748</v>
      </c>
      <c r="O4115" s="1">
        <v>58</v>
      </c>
      <c r="P4115" s="4">
        <v>0</v>
      </c>
      <c r="Q4115" s="10">
        <f t="shared" si="260"/>
        <v>58</v>
      </c>
    </row>
    <row r="4116" spans="2:17" ht="20.25" customHeight="1">
      <c r="B4116" s="10" t="str">
        <f t="shared" si="261"/>
        <v>دستكش كف مواد سبك58</v>
      </c>
      <c r="C4116" s="10" t="str">
        <f t="shared" si="262"/>
        <v>دستكش كف مواد سبك1402/12/1258</v>
      </c>
      <c r="D4116" s="10" t="str">
        <f>IFERROR(IF(تحویلی!$E$1="","",IF(NOSA!O4116=تحویلی!$E$1,تحویلی!$E$1&amp;COUNTIF(NOSA!$O$1:O4116,تحویلی!$E$1),"")),"")</f>
        <v/>
      </c>
      <c r="E4116" s="10" t="str">
        <f t="shared" si="263"/>
        <v>2929358</v>
      </c>
      <c r="F4116" s="10" t="str">
        <f>IFERROR(VLOOKUP(I4116,DATABASE!$N:$O,2,FALSE),"")</f>
        <v>دستكش كف مواد سبك</v>
      </c>
      <c r="G4116" s="3" t="s">
        <v>3005</v>
      </c>
      <c r="H4116" s="4">
        <v>29293</v>
      </c>
      <c r="I4116" s="3" t="s">
        <v>1456</v>
      </c>
      <c r="J4116" s="3" t="s">
        <v>2</v>
      </c>
      <c r="K4116" s="5">
        <v>1</v>
      </c>
      <c r="L4116" s="3" t="s">
        <v>3</v>
      </c>
      <c r="M4116" s="3" t="s">
        <v>19</v>
      </c>
      <c r="N4116" s="3" t="s">
        <v>748</v>
      </c>
      <c r="O4116" s="1">
        <v>58</v>
      </c>
      <c r="P4116" s="4">
        <v>0</v>
      </c>
      <c r="Q4116" s="10">
        <f t="shared" si="260"/>
        <v>58</v>
      </c>
    </row>
    <row r="4117" spans="2:17" ht="20.25" customHeight="1">
      <c r="B4117" s="10" t="str">
        <f t="shared" si="261"/>
        <v>دستكش ضد برش سبك851</v>
      </c>
      <c r="C4117" s="10" t="str">
        <f t="shared" si="262"/>
        <v>دستكش ضد برش سبك1402/12/12851</v>
      </c>
      <c r="D4117" s="10" t="str">
        <f>IFERROR(IF(تحویلی!$E$1="","",IF(NOSA!O4117=تحویلی!$E$1,تحویلی!$E$1&amp;COUNTIF(NOSA!$O$1:O4117,تحویلی!$E$1),"")),"")</f>
        <v/>
      </c>
      <c r="E4117" s="10" t="str">
        <f t="shared" si="263"/>
        <v>29295851</v>
      </c>
      <c r="F4117" s="10" t="str">
        <f>IFERROR(VLOOKUP(I4117,DATABASE!$N:$O,2,FALSE),"")</f>
        <v>دستكش ضد برش سبك</v>
      </c>
      <c r="G4117" s="3" t="s">
        <v>3005</v>
      </c>
      <c r="H4117" s="4">
        <v>29295</v>
      </c>
      <c r="I4117" s="3" t="s">
        <v>1442</v>
      </c>
      <c r="J4117" s="3" t="s">
        <v>22</v>
      </c>
      <c r="K4117" s="5">
        <v>1</v>
      </c>
      <c r="L4117" s="3" t="s">
        <v>3</v>
      </c>
      <c r="M4117" s="3" t="s">
        <v>47</v>
      </c>
      <c r="N4117" s="3" t="s">
        <v>2761</v>
      </c>
      <c r="O4117" s="1">
        <v>851</v>
      </c>
      <c r="P4117" s="4">
        <v>0</v>
      </c>
      <c r="Q4117" s="10">
        <f t="shared" si="260"/>
        <v>851</v>
      </c>
    </row>
    <row r="4118" spans="2:17" ht="20.25" customHeight="1">
      <c r="B4118" s="10" t="str">
        <f t="shared" si="261"/>
        <v>بند كفش820</v>
      </c>
      <c r="C4118" s="10" t="str">
        <f t="shared" si="262"/>
        <v>بند كفش1402/12/12820</v>
      </c>
      <c r="D4118" s="10" t="str">
        <f>IFERROR(IF(تحویلی!$E$1="","",IF(NOSA!O4118=تحویلی!$E$1,تحویلی!$E$1&amp;COUNTIF(NOSA!$O$1:O4118,تحویلی!$E$1),"")),"")</f>
        <v/>
      </c>
      <c r="E4118" s="10" t="str">
        <f t="shared" si="263"/>
        <v>29301820</v>
      </c>
      <c r="F4118" s="10" t="str">
        <f>IFERROR(VLOOKUP(I4118,DATABASE!$N:$O,2,FALSE),"")</f>
        <v>بند كفش</v>
      </c>
      <c r="G4118" s="3" t="s">
        <v>3005</v>
      </c>
      <c r="H4118" s="4">
        <v>29301</v>
      </c>
      <c r="I4118" s="3" t="s">
        <v>1462</v>
      </c>
      <c r="J4118" s="3" t="s">
        <v>450</v>
      </c>
      <c r="K4118" s="5">
        <v>1</v>
      </c>
      <c r="L4118" s="3" t="s">
        <v>3</v>
      </c>
      <c r="M4118" s="3" t="s">
        <v>40</v>
      </c>
      <c r="N4118" s="3" t="s">
        <v>1738</v>
      </c>
      <c r="O4118" s="1">
        <v>820</v>
      </c>
      <c r="P4118" s="4">
        <v>0</v>
      </c>
      <c r="Q4118" s="10">
        <f t="shared" si="260"/>
        <v>820</v>
      </c>
    </row>
    <row r="4119" spans="2:17" ht="20.25" customHeight="1">
      <c r="B4119" s="10" t="str">
        <f t="shared" si="261"/>
        <v>دستكش كف مواد سبك856</v>
      </c>
      <c r="C4119" s="10" t="str">
        <f t="shared" si="262"/>
        <v>دستكش كف مواد سبك1402/12/12856</v>
      </c>
      <c r="D4119" s="10" t="str">
        <f>IFERROR(IF(تحویلی!$E$1="","",IF(NOSA!O4119=تحویلی!$E$1,تحویلی!$E$1&amp;COUNTIF(NOSA!$O$1:O4119,تحویلی!$E$1),"")),"")</f>
        <v/>
      </c>
      <c r="E4119" s="10" t="str">
        <f t="shared" si="263"/>
        <v>29303856</v>
      </c>
      <c r="F4119" s="10" t="str">
        <f>IFERROR(VLOOKUP(I4119,DATABASE!$N:$O,2,FALSE),"")</f>
        <v>دستكش كف مواد سبك</v>
      </c>
      <c r="G4119" s="3" t="s">
        <v>3005</v>
      </c>
      <c r="H4119" s="4">
        <v>29303</v>
      </c>
      <c r="I4119" s="3" t="s">
        <v>1456</v>
      </c>
      <c r="J4119" s="3" t="s">
        <v>2</v>
      </c>
      <c r="K4119" s="5">
        <v>1</v>
      </c>
      <c r="L4119" s="3" t="s">
        <v>3</v>
      </c>
      <c r="M4119" s="3" t="s">
        <v>47</v>
      </c>
      <c r="N4119" s="3" t="s">
        <v>2793</v>
      </c>
      <c r="O4119" s="1">
        <v>856</v>
      </c>
      <c r="P4119" s="4">
        <v>0</v>
      </c>
      <c r="Q4119" s="10">
        <f t="shared" si="260"/>
        <v>856</v>
      </c>
    </row>
    <row r="4120" spans="2:17" ht="20.25" customHeight="1">
      <c r="B4120" s="10" t="str">
        <f t="shared" si="261"/>
        <v>دستكش كف مواد سبك855</v>
      </c>
      <c r="C4120" s="10" t="str">
        <f t="shared" si="262"/>
        <v>دستكش كف مواد سبك1402/12/12855</v>
      </c>
      <c r="D4120" s="10" t="str">
        <f>IFERROR(IF(تحویلی!$E$1="","",IF(NOSA!O4120=تحویلی!$E$1,تحویلی!$E$1&amp;COUNTIF(NOSA!$O$1:O4120,تحویلی!$E$1),"")),"")</f>
        <v/>
      </c>
      <c r="E4120" s="10" t="str">
        <f t="shared" si="263"/>
        <v>29303855</v>
      </c>
      <c r="F4120" s="10" t="str">
        <f>IFERROR(VLOOKUP(I4120,DATABASE!$N:$O,2,FALSE),"")</f>
        <v>دستكش كف مواد سبك</v>
      </c>
      <c r="G4120" s="3" t="s">
        <v>3005</v>
      </c>
      <c r="H4120" s="4">
        <v>29303</v>
      </c>
      <c r="I4120" s="3" t="s">
        <v>1456</v>
      </c>
      <c r="J4120" s="3" t="s">
        <v>2</v>
      </c>
      <c r="K4120" s="5">
        <v>1</v>
      </c>
      <c r="L4120" s="3" t="s">
        <v>3</v>
      </c>
      <c r="M4120" s="3" t="s">
        <v>47</v>
      </c>
      <c r="N4120" s="3" t="s">
        <v>2792</v>
      </c>
      <c r="O4120" s="1">
        <v>855</v>
      </c>
      <c r="P4120" s="4">
        <v>0</v>
      </c>
      <c r="Q4120" s="10">
        <f t="shared" si="260"/>
        <v>855</v>
      </c>
    </row>
    <row r="4121" spans="2:17" ht="20.25" customHeight="1">
      <c r="B4121" s="10" t="str">
        <f t="shared" si="261"/>
        <v>لباس كار كارشناسي495</v>
      </c>
      <c r="C4121" s="10" t="str">
        <f t="shared" si="262"/>
        <v>لباس كار كارشناسي1402/12/12495</v>
      </c>
      <c r="D4121" s="10" t="str">
        <f>IFERROR(IF(تحویلی!$E$1="","",IF(NOSA!O4121=تحویلی!$E$1,تحویلی!$E$1&amp;COUNTIF(NOSA!$O$1:O4121,تحویلی!$E$1),"")),"")</f>
        <v/>
      </c>
      <c r="E4121" s="10" t="str">
        <f t="shared" si="263"/>
        <v>29307495</v>
      </c>
      <c r="F4121" s="10" t="str">
        <f>IFERROR(VLOOKUP(I4121,DATABASE!$N:$O,2,FALSE),"")</f>
        <v>لباس كار كارشناسي</v>
      </c>
      <c r="G4121" s="3" t="s">
        <v>3005</v>
      </c>
      <c r="H4121" s="4">
        <v>29307</v>
      </c>
      <c r="I4121" s="3" t="s">
        <v>2347</v>
      </c>
      <c r="J4121" s="3" t="s">
        <v>2781</v>
      </c>
      <c r="K4121" s="5">
        <v>1</v>
      </c>
      <c r="L4121" s="3" t="s">
        <v>28</v>
      </c>
      <c r="M4121" s="3" t="s">
        <v>202</v>
      </c>
      <c r="N4121" s="3" t="s">
        <v>903</v>
      </c>
      <c r="O4121" s="1">
        <v>495</v>
      </c>
      <c r="P4121" s="4">
        <v>0</v>
      </c>
      <c r="Q4121" s="10">
        <f t="shared" si="260"/>
        <v>495</v>
      </c>
    </row>
    <row r="4122" spans="2:17" ht="20.25" customHeight="1">
      <c r="B4122" s="10" t="str">
        <f t="shared" si="261"/>
        <v>لباس كار(بلوز و شلوار)654</v>
      </c>
      <c r="C4122" s="10" t="str">
        <f t="shared" si="262"/>
        <v>لباس كار(بلوز و شلوار)1402/12/12654</v>
      </c>
      <c r="D4122" s="10" t="str">
        <f>IFERROR(IF(تحویلی!$E$1="","",IF(NOSA!O4122=تحویلی!$E$1,تحویلی!$E$1&amp;COUNTIF(NOSA!$O$1:O4122,تحویلی!$E$1),"")),"")</f>
        <v/>
      </c>
      <c r="E4122" s="10" t="str">
        <f t="shared" si="263"/>
        <v>29307654</v>
      </c>
      <c r="F4122" s="10" t="str">
        <f>IFERROR(VLOOKUP(I4122,DATABASE!$N:$O,2,FALSE),"")</f>
        <v>لباس كار(بلوز و شلوار)</v>
      </c>
      <c r="G4122" s="3" t="s">
        <v>3005</v>
      </c>
      <c r="H4122" s="4">
        <v>29307</v>
      </c>
      <c r="I4122" s="3" t="s">
        <v>1493</v>
      </c>
      <c r="J4122" s="3" t="s">
        <v>3302</v>
      </c>
      <c r="K4122" s="5">
        <v>1</v>
      </c>
      <c r="L4122" s="3" t="s">
        <v>28</v>
      </c>
      <c r="M4122" s="3" t="s">
        <v>202</v>
      </c>
      <c r="N4122" s="3" t="s">
        <v>904</v>
      </c>
      <c r="O4122" s="1">
        <v>654</v>
      </c>
      <c r="P4122" s="4">
        <v>0</v>
      </c>
      <c r="Q4122" s="10">
        <f t="shared" si="260"/>
        <v>654</v>
      </c>
    </row>
    <row r="4123" spans="2:17" ht="20.25" customHeight="1">
      <c r="B4123" s="10" t="str">
        <f t="shared" si="261"/>
        <v>لباس كار كارشناسي542</v>
      </c>
      <c r="C4123" s="10" t="str">
        <f t="shared" si="262"/>
        <v>لباس كار كارشناسي1402/12/12542</v>
      </c>
      <c r="D4123" s="10" t="str">
        <f>IFERROR(IF(تحویلی!$E$1="","",IF(NOSA!O4123=تحویلی!$E$1,تحویلی!$E$1&amp;COUNTIF(NOSA!$O$1:O4123,تحویلی!$E$1),"")),"")</f>
        <v/>
      </c>
      <c r="E4123" s="10" t="str">
        <f t="shared" si="263"/>
        <v>29307542</v>
      </c>
      <c r="F4123" s="10" t="str">
        <f>IFERROR(VLOOKUP(I4123,DATABASE!$N:$O,2,FALSE),"")</f>
        <v>لباس كار كارشناسي</v>
      </c>
      <c r="G4123" s="3" t="s">
        <v>3005</v>
      </c>
      <c r="H4123" s="4">
        <v>29307</v>
      </c>
      <c r="I4123" s="3" t="s">
        <v>2347</v>
      </c>
      <c r="J4123" s="3" t="s">
        <v>2781</v>
      </c>
      <c r="K4123" s="5">
        <v>1</v>
      </c>
      <c r="L4123" s="3" t="s">
        <v>28</v>
      </c>
      <c r="M4123" s="3" t="s">
        <v>202</v>
      </c>
      <c r="N4123" s="3" t="s">
        <v>3321</v>
      </c>
      <c r="O4123" s="1">
        <v>542</v>
      </c>
      <c r="P4123" s="4">
        <v>0</v>
      </c>
      <c r="Q4123" s="10">
        <f t="shared" si="260"/>
        <v>542</v>
      </c>
    </row>
    <row r="4124" spans="2:17" ht="20.25" customHeight="1">
      <c r="B4124" s="10" t="str">
        <f t="shared" si="261"/>
        <v>لباس كار كارشناسي763</v>
      </c>
      <c r="C4124" s="10" t="str">
        <f t="shared" si="262"/>
        <v>لباس كار كارشناسي1402/12/12763</v>
      </c>
      <c r="D4124" s="10" t="str">
        <f>IFERROR(IF(تحویلی!$E$1="","",IF(NOSA!O4124=تحویلی!$E$1,تحویلی!$E$1&amp;COUNTIF(NOSA!$O$1:O4124,تحویلی!$E$1),"")),"")</f>
        <v/>
      </c>
      <c r="E4124" s="10" t="str">
        <f t="shared" si="263"/>
        <v>29307763</v>
      </c>
      <c r="F4124" s="10" t="str">
        <f>IFERROR(VLOOKUP(I4124,DATABASE!$N:$O,2,FALSE),"")</f>
        <v>لباس كار كارشناسي</v>
      </c>
      <c r="G4124" s="3" t="s">
        <v>3005</v>
      </c>
      <c r="H4124" s="4">
        <v>29307</v>
      </c>
      <c r="I4124" s="3" t="s">
        <v>2346</v>
      </c>
      <c r="J4124" s="3" t="s">
        <v>3296</v>
      </c>
      <c r="K4124" s="5">
        <v>1</v>
      </c>
      <c r="L4124" s="3" t="s">
        <v>28</v>
      </c>
      <c r="M4124" s="3" t="s">
        <v>202</v>
      </c>
      <c r="N4124" s="3" t="s">
        <v>3322</v>
      </c>
      <c r="O4124" s="1">
        <v>763</v>
      </c>
      <c r="P4124" s="4">
        <v>0</v>
      </c>
      <c r="Q4124" s="10">
        <f t="shared" si="260"/>
        <v>763</v>
      </c>
    </row>
    <row r="4125" spans="2:17" ht="20.25" customHeight="1">
      <c r="B4125" s="10" t="str">
        <f t="shared" si="261"/>
        <v>كفش ايمني763</v>
      </c>
      <c r="C4125" s="10" t="str">
        <f t="shared" si="262"/>
        <v>كفش ايمني1402/12/12763</v>
      </c>
      <c r="D4125" s="10" t="str">
        <f>IFERROR(IF(تحویلی!$E$1="","",IF(NOSA!O4125=تحویلی!$E$1,تحویلی!$E$1&amp;COUNTIF(NOSA!$O$1:O4125,تحویلی!$E$1),"")),"")</f>
        <v/>
      </c>
      <c r="E4125" s="10" t="str">
        <f t="shared" si="263"/>
        <v>29307763</v>
      </c>
      <c r="F4125" s="10" t="str">
        <f>IFERROR(VLOOKUP(I4125,DATABASE!$N:$O,2,FALSE),"")</f>
        <v>كفش ايمني</v>
      </c>
      <c r="G4125" s="3" t="s">
        <v>3005</v>
      </c>
      <c r="H4125" s="4">
        <v>29307</v>
      </c>
      <c r="I4125" s="3" t="s">
        <v>1549</v>
      </c>
      <c r="J4125" s="3" t="s">
        <v>1708</v>
      </c>
      <c r="K4125" s="5">
        <v>1</v>
      </c>
      <c r="L4125" s="3" t="s">
        <v>3</v>
      </c>
      <c r="M4125" s="3" t="s">
        <v>202</v>
      </c>
      <c r="N4125" s="3" t="s">
        <v>3322</v>
      </c>
      <c r="O4125" s="1">
        <v>763</v>
      </c>
      <c r="P4125" s="4">
        <v>0</v>
      </c>
      <c r="Q4125" s="10">
        <f t="shared" si="260"/>
        <v>763</v>
      </c>
    </row>
    <row r="4126" spans="2:17" ht="20.25" customHeight="1">
      <c r="B4126" s="10" t="str">
        <f t="shared" si="261"/>
        <v>ماسك بهداشتي يكبار مصرف741</v>
      </c>
      <c r="C4126" s="10" t="str">
        <f t="shared" si="262"/>
        <v>ماسك بهداشتي يكبار مصرف1402/12/12741</v>
      </c>
      <c r="D4126" s="10" t="str">
        <f>IFERROR(IF(تحویلی!$E$1="","",IF(NOSA!O4126=تحویلی!$E$1,تحویلی!$E$1&amp;COUNTIF(NOSA!$O$1:O4126,تحویلی!$E$1),"")),"")</f>
        <v/>
      </c>
      <c r="E4126" s="10" t="str">
        <f t="shared" si="263"/>
        <v>29320741</v>
      </c>
      <c r="F4126" s="10" t="str">
        <f>IFERROR(VLOOKUP(I4126,DATABASE!$N:$O,2,FALSE),"")</f>
        <v>ماسك بهداشتي يكبار مصرف</v>
      </c>
      <c r="G4126" s="3" t="s">
        <v>3005</v>
      </c>
      <c r="H4126" s="4">
        <v>29320</v>
      </c>
      <c r="I4126" s="3" t="s">
        <v>1761</v>
      </c>
      <c r="J4126" s="3" t="s">
        <v>62</v>
      </c>
      <c r="K4126" s="5">
        <v>400</v>
      </c>
      <c r="L4126" s="3" t="s">
        <v>8</v>
      </c>
      <c r="M4126" s="3" t="s">
        <v>63</v>
      </c>
      <c r="N4126" s="3" t="s">
        <v>764</v>
      </c>
      <c r="O4126" s="1">
        <v>741</v>
      </c>
      <c r="P4126" s="4">
        <v>0</v>
      </c>
      <c r="Q4126" s="10">
        <f t="shared" si="260"/>
        <v>741</v>
      </c>
    </row>
    <row r="4127" spans="2:17" ht="20.25" customHeight="1">
      <c r="B4127" s="10" t="str">
        <f t="shared" si="261"/>
        <v>كفش ايمني49</v>
      </c>
      <c r="C4127" s="10" t="str">
        <f t="shared" si="262"/>
        <v>كفش ايمني1402/12/1249</v>
      </c>
      <c r="D4127" s="10" t="str">
        <f>IFERROR(IF(تحویلی!$E$1="","",IF(NOSA!O4127=تحویلی!$E$1,تحویلی!$E$1&amp;COUNTIF(NOSA!$O$1:O4127,تحویلی!$E$1),"")),"")</f>
        <v/>
      </c>
      <c r="E4127" s="10" t="str">
        <f t="shared" si="263"/>
        <v>2932249</v>
      </c>
      <c r="F4127" s="10" t="str">
        <f>IFERROR(VLOOKUP(I4127,DATABASE!$N:$O,2,FALSE),"")</f>
        <v>كفش ايمني</v>
      </c>
      <c r="G4127" s="3" t="s">
        <v>3005</v>
      </c>
      <c r="H4127" s="4">
        <v>29322</v>
      </c>
      <c r="I4127" s="3" t="s">
        <v>1526</v>
      </c>
      <c r="J4127" s="3" t="s">
        <v>1729</v>
      </c>
      <c r="K4127" s="5">
        <v>1</v>
      </c>
      <c r="L4127" s="3" t="s">
        <v>3</v>
      </c>
      <c r="M4127" s="3" t="s">
        <v>4</v>
      </c>
      <c r="N4127" s="3" t="s">
        <v>164</v>
      </c>
      <c r="O4127" s="1">
        <v>49</v>
      </c>
      <c r="P4127" s="4">
        <v>1</v>
      </c>
      <c r="Q4127" s="10">
        <f t="shared" ref="Q4127:Q4190" si="264">VALUE(O4127)</f>
        <v>49</v>
      </c>
    </row>
    <row r="4128" spans="2:17" ht="20.25" customHeight="1">
      <c r="B4128" s="10" t="str">
        <f t="shared" si="261"/>
        <v>لباس كار ديرسوز(شلوار) 848</v>
      </c>
      <c r="C4128" s="10" t="str">
        <f t="shared" si="262"/>
        <v>لباس كار ديرسوز(شلوار) 1402/12/12848</v>
      </c>
      <c r="D4128" s="10" t="str">
        <f>IFERROR(IF(تحویلی!$E$1="","",IF(NOSA!O4128=تحویلی!$E$1,تحویلی!$E$1&amp;COUNTIF(NOSA!$O$1:O4128,تحویلی!$E$1),"")),"")</f>
        <v/>
      </c>
      <c r="E4128" s="10" t="str">
        <f t="shared" si="263"/>
        <v>29324848</v>
      </c>
      <c r="F4128" s="10" t="str">
        <f>IFERROR(VLOOKUP(I4128,DATABASE!$N:$O,2,FALSE),"")</f>
        <v xml:space="preserve">لباس كار ديرسوز(شلوار) </v>
      </c>
      <c r="G4128" s="3" t="s">
        <v>3005</v>
      </c>
      <c r="H4128" s="4">
        <v>29324</v>
      </c>
      <c r="I4128" s="3" t="s">
        <v>2317</v>
      </c>
      <c r="J4128" s="3" t="s">
        <v>2825</v>
      </c>
      <c r="K4128" s="5">
        <v>1</v>
      </c>
      <c r="L4128" s="3" t="s">
        <v>8</v>
      </c>
      <c r="M4128" s="3" t="s">
        <v>47</v>
      </c>
      <c r="N4128" s="3" t="s">
        <v>2750</v>
      </c>
      <c r="O4128" s="1">
        <v>848</v>
      </c>
      <c r="P4128" s="4">
        <v>0</v>
      </c>
      <c r="Q4128" s="10">
        <f t="shared" si="264"/>
        <v>848</v>
      </c>
    </row>
    <row r="4129" spans="2:17" ht="20.25" customHeight="1">
      <c r="B4129" s="10" t="str">
        <f t="shared" si="261"/>
        <v>بند كفش848</v>
      </c>
      <c r="C4129" s="10" t="str">
        <f t="shared" si="262"/>
        <v>بند كفش1402/12/12848</v>
      </c>
      <c r="D4129" s="10" t="str">
        <f>IFERROR(IF(تحویلی!$E$1="","",IF(NOSA!O4129=تحویلی!$E$1,تحویلی!$E$1&amp;COUNTIF(NOSA!$O$1:O4129,تحویلی!$E$1),"")),"")</f>
        <v/>
      </c>
      <c r="E4129" s="10" t="str">
        <f t="shared" si="263"/>
        <v>29324848</v>
      </c>
      <c r="F4129" s="10" t="str">
        <f>IFERROR(VLOOKUP(I4129,DATABASE!$N:$O,2,FALSE),"")</f>
        <v>بند كفش</v>
      </c>
      <c r="G4129" s="3" t="s">
        <v>3005</v>
      </c>
      <c r="H4129" s="4">
        <v>29324</v>
      </c>
      <c r="I4129" s="3" t="s">
        <v>1462</v>
      </c>
      <c r="J4129" s="3" t="s">
        <v>450</v>
      </c>
      <c r="K4129" s="5">
        <v>1</v>
      </c>
      <c r="L4129" s="3" t="s">
        <v>3</v>
      </c>
      <c r="M4129" s="3" t="s">
        <v>47</v>
      </c>
      <c r="N4129" s="3" t="s">
        <v>2750</v>
      </c>
      <c r="O4129" s="1">
        <v>848</v>
      </c>
      <c r="P4129" s="4">
        <v>0</v>
      </c>
      <c r="Q4129" s="10">
        <f t="shared" si="264"/>
        <v>848</v>
      </c>
    </row>
    <row r="4130" spans="2:17" ht="20.25" customHeight="1">
      <c r="B4130" s="10" t="str">
        <f t="shared" si="261"/>
        <v>لباس كار نسوز(بلوز و شلوار)690</v>
      </c>
      <c r="C4130" s="10" t="str">
        <f t="shared" si="262"/>
        <v>لباس كار نسوز(بلوز و شلوار)1402/12/12690</v>
      </c>
      <c r="D4130" s="10" t="str">
        <f>IFERROR(IF(تحویلی!$E$1="","",IF(NOSA!O4130=تحویلی!$E$1,تحویلی!$E$1&amp;COUNTIF(NOSA!$O$1:O4130,تحویلی!$E$1),"")),"")</f>
        <v/>
      </c>
      <c r="E4130" s="10" t="str">
        <f t="shared" si="263"/>
        <v>29326690</v>
      </c>
      <c r="F4130" s="10" t="str">
        <f>IFERROR(VLOOKUP(I4130,DATABASE!$N:$O,2,FALSE),"")</f>
        <v>لباس كار نسوز(بلوز و شلوار)</v>
      </c>
      <c r="G4130" s="3" t="s">
        <v>3005</v>
      </c>
      <c r="H4130" s="4">
        <v>29326</v>
      </c>
      <c r="I4130" s="3" t="s">
        <v>1701</v>
      </c>
      <c r="J4130" s="3" t="s">
        <v>1702</v>
      </c>
      <c r="K4130" s="5">
        <v>1</v>
      </c>
      <c r="L4130" s="3" t="s">
        <v>28</v>
      </c>
      <c r="M4130" s="3" t="s">
        <v>4</v>
      </c>
      <c r="N4130" s="3" t="s">
        <v>174</v>
      </c>
      <c r="O4130" s="1">
        <v>690</v>
      </c>
      <c r="P4130" s="4">
        <v>1</v>
      </c>
      <c r="Q4130" s="10">
        <f t="shared" si="264"/>
        <v>690</v>
      </c>
    </row>
    <row r="4131" spans="2:17" ht="20.25" customHeight="1">
      <c r="B4131" s="10" t="str">
        <f t="shared" si="261"/>
        <v>بند كفش741</v>
      </c>
      <c r="C4131" s="10" t="str">
        <f t="shared" si="262"/>
        <v>بند كفش1402/12/12741</v>
      </c>
      <c r="D4131" s="10" t="str">
        <f>IFERROR(IF(تحویلی!$E$1="","",IF(NOSA!O4131=تحویلی!$E$1,تحویلی!$E$1&amp;COUNTIF(NOSA!$O$1:O4131,تحویلی!$E$1),"")),"")</f>
        <v/>
      </c>
      <c r="E4131" s="10" t="str">
        <f t="shared" si="263"/>
        <v>29327741</v>
      </c>
      <c r="F4131" s="10" t="str">
        <f>IFERROR(VLOOKUP(I4131,DATABASE!$N:$O,2,FALSE),"")</f>
        <v>بند كفش</v>
      </c>
      <c r="G4131" s="3" t="s">
        <v>3005</v>
      </c>
      <c r="H4131" s="4">
        <v>29327</v>
      </c>
      <c r="I4131" s="3" t="s">
        <v>1462</v>
      </c>
      <c r="J4131" s="3" t="s">
        <v>450</v>
      </c>
      <c r="K4131" s="5">
        <v>1</v>
      </c>
      <c r="L4131" s="3" t="s">
        <v>3</v>
      </c>
      <c r="M4131" s="3" t="s">
        <v>102</v>
      </c>
      <c r="N4131" s="3" t="s">
        <v>764</v>
      </c>
      <c r="O4131" s="1">
        <v>741</v>
      </c>
      <c r="P4131" s="4">
        <v>0</v>
      </c>
      <c r="Q4131" s="10">
        <f t="shared" si="264"/>
        <v>741</v>
      </c>
    </row>
    <row r="4132" spans="2:17" ht="20.25" customHeight="1">
      <c r="B4132" s="10" t="str">
        <f t="shared" si="261"/>
        <v>دستكش ضد برش سبك837</v>
      </c>
      <c r="C4132" s="10" t="str">
        <f t="shared" si="262"/>
        <v>دستكش ضد برش سبك1402/12/12837</v>
      </c>
      <c r="D4132" s="10" t="str">
        <f>IFERROR(IF(تحویلی!$E$1="","",IF(NOSA!O4132=تحویلی!$E$1,تحویلی!$E$1&amp;COUNTIF(NOSA!$O$1:O4132,تحویلی!$E$1),"")),"")</f>
        <v/>
      </c>
      <c r="E4132" s="10" t="str">
        <f t="shared" si="263"/>
        <v>29328837</v>
      </c>
      <c r="F4132" s="10" t="str">
        <f>IFERROR(VLOOKUP(I4132,DATABASE!$N:$O,2,FALSE),"")</f>
        <v>دستكش ضد برش سبك</v>
      </c>
      <c r="G4132" s="3" t="s">
        <v>3005</v>
      </c>
      <c r="H4132" s="4">
        <v>29328</v>
      </c>
      <c r="I4132" s="3" t="s">
        <v>1442</v>
      </c>
      <c r="J4132" s="3" t="s">
        <v>22</v>
      </c>
      <c r="K4132" s="5">
        <v>1</v>
      </c>
      <c r="L4132" s="3" t="s">
        <v>3</v>
      </c>
      <c r="M4132" s="3" t="s">
        <v>40</v>
      </c>
      <c r="N4132" s="3" t="s">
        <v>2704</v>
      </c>
      <c r="O4132" s="1">
        <v>837</v>
      </c>
      <c r="P4132" s="4">
        <v>1</v>
      </c>
      <c r="Q4132" s="10">
        <f t="shared" si="264"/>
        <v>837</v>
      </c>
    </row>
    <row r="4133" spans="2:17" ht="20.25" customHeight="1">
      <c r="B4133" s="10" t="str">
        <f t="shared" si="261"/>
        <v>دستكش كف مواد سبك820</v>
      </c>
      <c r="C4133" s="10" t="str">
        <f t="shared" si="262"/>
        <v>دستكش كف مواد سبك1402/12/12820</v>
      </c>
      <c r="D4133" s="10" t="str">
        <f>IFERROR(IF(تحویلی!$E$1="","",IF(NOSA!O4133=تحویلی!$E$1,تحویلی!$E$1&amp;COUNTIF(NOSA!$O$1:O4133,تحویلی!$E$1),"")),"")</f>
        <v/>
      </c>
      <c r="E4133" s="10" t="str">
        <f t="shared" si="263"/>
        <v>29332820</v>
      </c>
      <c r="F4133" s="10" t="str">
        <f>IFERROR(VLOOKUP(I4133,DATABASE!$N:$O,2,FALSE),"")</f>
        <v>دستكش كف مواد سبك</v>
      </c>
      <c r="G4133" s="3" t="s">
        <v>3005</v>
      </c>
      <c r="H4133" s="4">
        <v>29332</v>
      </c>
      <c r="I4133" s="3" t="s">
        <v>1456</v>
      </c>
      <c r="J4133" s="3" t="s">
        <v>2</v>
      </c>
      <c r="K4133" s="5">
        <v>10</v>
      </c>
      <c r="L4133" s="3" t="s">
        <v>3</v>
      </c>
      <c r="M4133" s="3" t="s">
        <v>40</v>
      </c>
      <c r="N4133" s="3" t="s">
        <v>1738</v>
      </c>
      <c r="O4133" s="1">
        <v>820</v>
      </c>
      <c r="P4133" s="4">
        <v>0</v>
      </c>
      <c r="Q4133" s="10">
        <f t="shared" si="264"/>
        <v>820</v>
      </c>
    </row>
    <row r="4134" spans="2:17" ht="20.25" customHeight="1">
      <c r="B4134" s="10" t="str">
        <f t="shared" si="261"/>
        <v>دستكش ضد برش سبك471</v>
      </c>
      <c r="C4134" s="10" t="str">
        <f t="shared" si="262"/>
        <v>دستكش ضد برش سبك1402/12/15471</v>
      </c>
      <c r="D4134" s="10" t="str">
        <f>IFERROR(IF(تحویلی!$E$1="","",IF(NOSA!O4134=تحویلی!$E$1,تحویلی!$E$1&amp;COUNTIF(NOSA!$O$1:O4134,تحویلی!$E$1),"")),"")</f>
        <v/>
      </c>
      <c r="E4134" s="10" t="str">
        <f t="shared" si="263"/>
        <v>29368471</v>
      </c>
      <c r="F4134" s="10" t="str">
        <f>IFERROR(VLOOKUP(I4134,DATABASE!$N:$O,2,FALSE),"")</f>
        <v>دستكش ضد برش سبك</v>
      </c>
      <c r="G4134" s="3" t="s">
        <v>3008</v>
      </c>
      <c r="H4134" s="4">
        <v>29368</v>
      </c>
      <c r="I4134" s="3" t="s">
        <v>1442</v>
      </c>
      <c r="J4134" s="3" t="s">
        <v>22</v>
      </c>
      <c r="K4134" s="5">
        <v>1</v>
      </c>
      <c r="L4134" s="3" t="s">
        <v>3</v>
      </c>
      <c r="M4134" s="3" t="s">
        <v>43</v>
      </c>
      <c r="N4134" s="3" t="s">
        <v>97</v>
      </c>
      <c r="O4134" s="1">
        <v>471</v>
      </c>
      <c r="P4134" s="4">
        <v>0</v>
      </c>
      <c r="Q4134" s="10">
        <f t="shared" si="264"/>
        <v>471</v>
      </c>
    </row>
    <row r="4135" spans="2:17" ht="20.25" customHeight="1">
      <c r="B4135" s="10" t="str">
        <f t="shared" si="261"/>
        <v>دستكش ضد برش سبك739</v>
      </c>
      <c r="C4135" s="10" t="str">
        <f t="shared" si="262"/>
        <v>دستكش ضد برش سبك1402/12/15739</v>
      </c>
      <c r="D4135" s="10" t="str">
        <f>IFERROR(IF(تحویلی!$E$1="","",IF(NOSA!O4135=تحویلی!$E$1,تحویلی!$E$1&amp;COUNTIF(NOSA!$O$1:O4135,تحویلی!$E$1),"")),"")</f>
        <v/>
      </c>
      <c r="E4135" s="10" t="str">
        <f t="shared" si="263"/>
        <v>29369739</v>
      </c>
      <c r="F4135" s="10" t="str">
        <f>IFERROR(VLOOKUP(I4135,DATABASE!$N:$O,2,FALSE),"")</f>
        <v>دستكش ضد برش سبك</v>
      </c>
      <c r="G4135" s="3" t="s">
        <v>3008</v>
      </c>
      <c r="H4135" s="4">
        <v>29369</v>
      </c>
      <c r="I4135" s="3" t="s">
        <v>1442</v>
      </c>
      <c r="J4135" s="3" t="s">
        <v>22</v>
      </c>
      <c r="K4135" s="5">
        <v>1</v>
      </c>
      <c r="L4135" s="3" t="s">
        <v>3</v>
      </c>
      <c r="M4135" s="3" t="s">
        <v>47</v>
      </c>
      <c r="N4135" s="3" t="s">
        <v>779</v>
      </c>
      <c r="O4135" s="1">
        <v>739</v>
      </c>
      <c r="P4135" s="4">
        <v>0</v>
      </c>
      <c r="Q4135" s="10">
        <f t="shared" si="264"/>
        <v>739</v>
      </c>
    </row>
    <row r="4136" spans="2:17" ht="20.25" customHeight="1">
      <c r="B4136" s="10" t="str">
        <f t="shared" si="261"/>
        <v>دستكش ضد برش سبك841</v>
      </c>
      <c r="C4136" s="10" t="str">
        <f t="shared" si="262"/>
        <v>دستكش ضد برش سبك1402/12/15841</v>
      </c>
      <c r="D4136" s="10" t="str">
        <f>IFERROR(IF(تحویلی!$E$1="","",IF(NOSA!O4136=تحویلی!$E$1,تحویلی!$E$1&amp;COUNTIF(NOSA!$O$1:O4136,تحویلی!$E$1),"")),"")</f>
        <v/>
      </c>
      <c r="E4136" s="10" t="str">
        <f t="shared" si="263"/>
        <v>29369841</v>
      </c>
      <c r="F4136" s="10" t="str">
        <f>IFERROR(VLOOKUP(I4136,DATABASE!$N:$O,2,FALSE),"")</f>
        <v>دستكش ضد برش سبك</v>
      </c>
      <c r="G4136" s="3" t="s">
        <v>3008</v>
      </c>
      <c r="H4136" s="4">
        <v>29369</v>
      </c>
      <c r="I4136" s="3" t="s">
        <v>1442</v>
      </c>
      <c r="J4136" s="3" t="s">
        <v>22</v>
      </c>
      <c r="K4136" s="5">
        <v>1</v>
      </c>
      <c r="L4136" s="3" t="s">
        <v>3</v>
      </c>
      <c r="M4136" s="3" t="s">
        <v>47</v>
      </c>
      <c r="N4136" s="3" t="s">
        <v>2686</v>
      </c>
      <c r="O4136" s="1">
        <v>841</v>
      </c>
      <c r="P4136" s="4">
        <v>0</v>
      </c>
      <c r="Q4136" s="10">
        <f t="shared" si="264"/>
        <v>841</v>
      </c>
    </row>
    <row r="4137" spans="2:17" ht="20.25" customHeight="1">
      <c r="B4137" s="10" t="str">
        <f t="shared" si="261"/>
        <v>دستكش ضد برش سبك717</v>
      </c>
      <c r="C4137" s="10" t="str">
        <f t="shared" si="262"/>
        <v>دستكش ضد برش سبك1402/12/15717</v>
      </c>
      <c r="D4137" s="10" t="str">
        <f>IFERROR(IF(تحویلی!$E$1="","",IF(NOSA!O4137=تحویلی!$E$1,تحویلی!$E$1&amp;COUNTIF(NOSA!$O$1:O4137,تحویلی!$E$1),"")),"")</f>
        <v/>
      </c>
      <c r="E4137" s="10" t="str">
        <f t="shared" si="263"/>
        <v>29372717</v>
      </c>
      <c r="F4137" s="10" t="str">
        <f>IFERROR(VLOOKUP(I4137,DATABASE!$N:$O,2,FALSE),"")</f>
        <v>دستكش ضد برش سبك</v>
      </c>
      <c r="G4137" s="3" t="s">
        <v>3008</v>
      </c>
      <c r="H4137" s="4">
        <v>29372</v>
      </c>
      <c r="I4137" s="3" t="s">
        <v>1442</v>
      </c>
      <c r="J4137" s="3" t="s">
        <v>22</v>
      </c>
      <c r="K4137" s="5">
        <v>1</v>
      </c>
      <c r="L4137" s="3" t="s">
        <v>3</v>
      </c>
      <c r="M4137" s="3" t="s">
        <v>47</v>
      </c>
      <c r="N4137" s="3" t="s">
        <v>822</v>
      </c>
      <c r="O4137" s="1">
        <v>717</v>
      </c>
      <c r="P4137" s="4">
        <v>0</v>
      </c>
      <c r="Q4137" s="10">
        <f t="shared" si="264"/>
        <v>717</v>
      </c>
    </row>
    <row r="4138" spans="2:17" ht="20.25" customHeight="1">
      <c r="B4138" s="10" t="str">
        <f t="shared" si="261"/>
        <v>دستكش كف مواد سبك277</v>
      </c>
      <c r="C4138" s="10" t="str">
        <f t="shared" si="262"/>
        <v>دستكش كف مواد سبك1402/12/15277</v>
      </c>
      <c r="D4138" s="10" t="str">
        <f>IFERROR(IF(تحویلی!$E$1="","",IF(NOSA!O4138=تحویلی!$E$1,تحویلی!$E$1&amp;COUNTIF(NOSA!$O$1:O4138,تحویلی!$E$1),"")),"")</f>
        <v/>
      </c>
      <c r="E4138" s="10" t="str">
        <f t="shared" si="263"/>
        <v>29373277</v>
      </c>
      <c r="F4138" s="10" t="str">
        <f>IFERROR(VLOOKUP(I4138,DATABASE!$N:$O,2,FALSE),"")</f>
        <v>دستكش كف مواد سبك</v>
      </c>
      <c r="G4138" s="3" t="s">
        <v>3008</v>
      </c>
      <c r="H4138" s="4">
        <v>29373</v>
      </c>
      <c r="I4138" s="3" t="s">
        <v>1456</v>
      </c>
      <c r="J4138" s="3" t="s">
        <v>2</v>
      </c>
      <c r="K4138" s="5">
        <v>1</v>
      </c>
      <c r="L4138" s="3" t="s">
        <v>3</v>
      </c>
      <c r="M4138" s="3" t="s">
        <v>47</v>
      </c>
      <c r="N4138" s="3" t="s">
        <v>79</v>
      </c>
      <c r="O4138" s="1">
        <v>277</v>
      </c>
      <c r="P4138" s="4">
        <v>0</v>
      </c>
      <c r="Q4138" s="10">
        <f t="shared" si="264"/>
        <v>277</v>
      </c>
    </row>
    <row r="4139" spans="2:17" ht="20.25" customHeight="1">
      <c r="B4139" s="10" t="str">
        <f t="shared" si="261"/>
        <v>دستكش كف مواد سبك202</v>
      </c>
      <c r="C4139" s="10" t="str">
        <f t="shared" si="262"/>
        <v>دستكش كف مواد سبك1402/12/16202</v>
      </c>
      <c r="D4139" s="10" t="str">
        <f>IFERROR(IF(تحویلی!$E$1="","",IF(NOSA!O4139=تحویلی!$E$1,تحویلی!$E$1&amp;COUNTIF(NOSA!$O$1:O4139,تحویلی!$E$1),"")),"")</f>
        <v/>
      </c>
      <c r="E4139" s="10" t="str">
        <f t="shared" si="263"/>
        <v>29380202</v>
      </c>
      <c r="F4139" s="10" t="str">
        <f>IFERROR(VLOOKUP(I4139,DATABASE!$N:$O,2,FALSE),"")</f>
        <v>دستكش كف مواد سبك</v>
      </c>
      <c r="G4139" s="3" t="s">
        <v>3009</v>
      </c>
      <c r="H4139" s="4">
        <v>29380</v>
      </c>
      <c r="I4139" s="3" t="s">
        <v>1456</v>
      </c>
      <c r="J4139" s="3" t="s">
        <v>2</v>
      </c>
      <c r="K4139" s="5">
        <v>1</v>
      </c>
      <c r="L4139" s="3" t="s">
        <v>3</v>
      </c>
      <c r="M4139" s="3" t="s">
        <v>19</v>
      </c>
      <c r="N4139" s="3" t="s">
        <v>2903</v>
      </c>
      <c r="O4139" s="1">
        <v>202</v>
      </c>
      <c r="P4139" s="4">
        <v>1</v>
      </c>
      <c r="Q4139" s="10">
        <f t="shared" si="264"/>
        <v>202</v>
      </c>
    </row>
    <row r="4140" spans="2:17" ht="20.25" customHeight="1">
      <c r="B4140" s="10" t="str">
        <f t="shared" si="261"/>
        <v>دستكش ساق بلند نسوز405</v>
      </c>
      <c r="C4140" s="10" t="str">
        <f t="shared" si="262"/>
        <v>دستكش ساق بلند نسوز1402/12/16405</v>
      </c>
      <c r="D4140" s="10" t="str">
        <f>IFERROR(IF(تحویلی!$E$1="","",IF(NOSA!O4140=تحویلی!$E$1,تحویلی!$E$1&amp;COUNTIF(NOSA!$O$1:O4140,تحویلی!$E$1),"")),"")</f>
        <v/>
      </c>
      <c r="E4140" s="10" t="str">
        <f t="shared" si="263"/>
        <v>29381405</v>
      </c>
      <c r="F4140" s="10" t="str">
        <f>IFERROR(VLOOKUP(I4140,DATABASE!$N:$O,2,FALSE),"")</f>
        <v>دستكش ساق بلند نسوز</v>
      </c>
      <c r="G4140" s="3" t="s">
        <v>3009</v>
      </c>
      <c r="H4140" s="4">
        <v>29381</v>
      </c>
      <c r="I4140" s="3" t="s">
        <v>1461</v>
      </c>
      <c r="J4140" s="3" t="s">
        <v>34</v>
      </c>
      <c r="K4140" s="5">
        <v>1</v>
      </c>
      <c r="L4140" s="3" t="s">
        <v>3</v>
      </c>
      <c r="M4140" s="3" t="s">
        <v>19</v>
      </c>
      <c r="N4140" s="3" t="s">
        <v>686</v>
      </c>
      <c r="O4140" s="1">
        <v>405</v>
      </c>
      <c r="P4140" s="4">
        <v>0</v>
      </c>
      <c r="Q4140" s="10">
        <f t="shared" si="264"/>
        <v>405</v>
      </c>
    </row>
    <row r="4141" spans="2:17" ht="20.25" customHeight="1">
      <c r="B4141" s="10" t="str">
        <f t="shared" si="261"/>
        <v>دستكش ضد برش سبك769</v>
      </c>
      <c r="C4141" s="10" t="str">
        <f t="shared" si="262"/>
        <v>دستكش ضد برش سبك1402/12/16769</v>
      </c>
      <c r="D4141" s="10" t="str">
        <f>IFERROR(IF(تحویلی!$E$1="","",IF(NOSA!O4141=تحویلی!$E$1,تحویلی!$E$1&amp;COUNTIF(NOSA!$O$1:O4141,تحویلی!$E$1),"")),"")</f>
        <v/>
      </c>
      <c r="E4141" s="10" t="str">
        <f t="shared" si="263"/>
        <v>29388769</v>
      </c>
      <c r="F4141" s="10" t="str">
        <f>IFERROR(VLOOKUP(I4141,DATABASE!$N:$O,2,FALSE),"")</f>
        <v>دستكش ضد برش سبك</v>
      </c>
      <c r="G4141" s="3" t="s">
        <v>3009</v>
      </c>
      <c r="H4141" s="4">
        <v>29388</v>
      </c>
      <c r="I4141" s="3" t="s">
        <v>1442</v>
      </c>
      <c r="J4141" s="3" t="s">
        <v>22</v>
      </c>
      <c r="K4141" s="5">
        <v>1</v>
      </c>
      <c r="L4141" s="3" t="s">
        <v>3</v>
      </c>
      <c r="M4141" s="3" t="s">
        <v>43</v>
      </c>
      <c r="N4141" s="3" t="s">
        <v>1102</v>
      </c>
      <c r="O4141" s="1">
        <v>769</v>
      </c>
      <c r="P4141" s="4">
        <v>1</v>
      </c>
      <c r="Q4141" s="10">
        <f t="shared" si="264"/>
        <v>769</v>
      </c>
    </row>
    <row r="4142" spans="2:17" ht="20.25" customHeight="1">
      <c r="B4142" s="10" t="str">
        <f t="shared" si="261"/>
        <v>پيشبند نسوز چرمي624</v>
      </c>
      <c r="C4142" s="10" t="str">
        <f t="shared" si="262"/>
        <v>پيشبند نسوز چرمي1402/12/16624</v>
      </c>
      <c r="D4142" s="10" t="str">
        <f>IFERROR(IF(تحویلی!$E$1="","",IF(NOSA!O4142=تحویلی!$E$1,تحویلی!$E$1&amp;COUNTIF(NOSA!$O$1:O4142,تحویلی!$E$1),"")),"")</f>
        <v/>
      </c>
      <c r="E4142" s="10" t="str">
        <f t="shared" si="263"/>
        <v>29389624</v>
      </c>
      <c r="F4142" s="10" t="str">
        <f>IFERROR(VLOOKUP(I4142,DATABASE!$N:$O,2,FALSE),"")</f>
        <v>پيشبند نسوز چرمي</v>
      </c>
      <c r="G4142" s="3" t="s">
        <v>3009</v>
      </c>
      <c r="H4142" s="4">
        <v>29389</v>
      </c>
      <c r="I4142" s="3" t="s">
        <v>1459</v>
      </c>
      <c r="J4142" s="3" t="s">
        <v>15</v>
      </c>
      <c r="K4142" s="5">
        <v>2</v>
      </c>
      <c r="L4142" s="3" t="s">
        <v>8</v>
      </c>
      <c r="M4142" s="3" t="s">
        <v>25</v>
      </c>
      <c r="N4142" s="3" t="s">
        <v>226</v>
      </c>
      <c r="O4142" s="1">
        <v>624</v>
      </c>
      <c r="P4142" s="4">
        <v>0</v>
      </c>
      <c r="Q4142" s="10">
        <f t="shared" si="264"/>
        <v>624</v>
      </c>
    </row>
    <row r="4143" spans="2:17" ht="20.25" customHeight="1">
      <c r="B4143" s="10" t="str">
        <f t="shared" si="261"/>
        <v>آستين آلومينيومي624</v>
      </c>
      <c r="C4143" s="10" t="str">
        <f t="shared" si="262"/>
        <v>آستين آلومينيومي1402/12/16624</v>
      </c>
      <c r="D4143" s="10" t="str">
        <f>IFERROR(IF(تحویلی!$E$1="","",IF(NOSA!O4143=تحویلی!$E$1,تحویلی!$E$1&amp;COUNTIF(NOSA!$O$1:O4143,تحویلی!$E$1),"")),"")</f>
        <v/>
      </c>
      <c r="E4143" s="10" t="str">
        <f t="shared" si="263"/>
        <v>29389624</v>
      </c>
      <c r="F4143" s="10" t="str">
        <f>IFERROR(VLOOKUP(I4143,DATABASE!$N:$O,2,FALSE),"")</f>
        <v>آستين آلومينيومي</v>
      </c>
      <c r="G4143" s="3" t="s">
        <v>3009</v>
      </c>
      <c r="H4143" s="4">
        <v>29389</v>
      </c>
      <c r="I4143" s="3" t="s">
        <v>1508</v>
      </c>
      <c r="J4143" s="3" t="s">
        <v>38</v>
      </c>
      <c r="K4143" s="5">
        <v>2</v>
      </c>
      <c r="L4143" s="3" t="s">
        <v>3</v>
      </c>
      <c r="M4143" s="3" t="s">
        <v>25</v>
      </c>
      <c r="N4143" s="3" t="s">
        <v>226</v>
      </c>
      <c r="O4143" s="1">
        <v>624</v>
      </c>
      <c r="P4143" s="4">
        <v>0</v>
      </c>
      <c r="Q4143" s="10">
        <f t="shared" si="264"/>
        <v>624</v>
      </c>
    </row>
    <row r="4144" spans="2:17" ht="20.25" customHeight="1">
      <c r="B4144" s="10" t="str">
        <f t="shared" si="261"/>
        <v>دستكش ساق بلند نسوز783</v>
      </c>
      <c r="C4144" s="10" t="str">
        <f t="shared" si="262"/>
        <v>دستكش ساق بلند نسوز1402/12/16783</v>
      </c>
      <c r="D4144" s="10" t="str">
        <f>IFERROR(IF(تحویلی!$E$1="","",IF(NOSA!O4144=تحویلی!$E$1,تحویلی!$E$1&amp;COUNTIF(NOSA!$O$1:O4144,تحویلی!$E$1),"")),"")</f>
        <v/>
      </c>
      <c r="E4144" s="10" t="str">
        <f t="shared" si="263"/>
        <v>29390783</v>
      </c>
      <c r="F4144" s="10" t="str">
        <f>IFERROR(VLOOKUP(I4144,DATABASE!$N:$O,2,FALSE),"")</f>
        <v>دستكش ساق بلند نسوز</v>
      </c>
      <c r="G4144" s="3" t="s">
        <v>3009</v>
      </c>
      <c r="H4144" s="4">
        <v>29390</v>
      </c>
      <c r="I4144" s="3" t="s">
        <v>1461</v>
      </c>
      <c r="J4144" s="3" t="s">
        <v>34</v>
      </c>
      <c r="K4144" s="5">
        <v>1</v>
      </c>
      <c r="L4144" s="3" t="s">
        <v>3</v>
      </c>
      <c r="M4144" s="3" t="s">
        <v>4</v>
      </c>
      <c r="N4144" s="3" t="s">
        <v>1219</v>
      </c>
      <c r="O4144" s="1">
        <v>783</v>
      </c>
      <c r="P4144" s="4">
        <v>1</v>
      </c>
      <c r="Q4144" s="10">
        <f t="shared" si="264"/>
        <v>783</v>
      </c>
    </row>
    <row r="4145" spans="2:17" ht="20.25" customHeight="1">
      <c r="B4145" s="10" t="str">
        <f t="shared" si="261"/>
        <v>دستكش ضد برش سبك855</v>
      </c>
      <c r="C4145" s="10" t="str">
        <f t="shared" si="262"/>
        <v>دستكش ضد برش سبك1402/12/16855</v>
      </c>
      <c r="D4145" s="10" t="str">
        <f>IFERROR(IF(تحویلی!$E$1="","",IF(NOSA!O4145=تحویلی!$E$1,تحویلی!$E$1&amp;COUNTIF(NOSA!$O$1:O4145,تحویلی!$E$1),"")),"")</f>
        <v/>
      </c>
      <c r="E4145" s="10" t="str">
        <f t="shared" si="263"/>
        <v>29394855</v>
      </c>
      <c r="F4145" s="10" t="str">
        <f>IFERROR(VLOOKUP(I4145,DATABASE!$N:$O,2,FALSE),"")</f>
        <v>دستكش ضد برش سبك</v>
      </c>
      <c r="G4145" s="3" t="s">
        <v>3009</v>
      </c>
      <c r="H4145" s="4">
        <v>29394</v>
      </c>
      <c r="I4145" s="3" t="s">
        <v>1442</v>
      </c>
      <c r="J4145" s="3" t="s">
        <v>22</v>
      </c>
      <c r="K4145" s="5">
        <v>1</v>
      </c>
      <c r="L4145" s="3" t="s">
        <v>3</v>
      </c>
      <c r="M4145" s="3" t="s">
        <v>47</v>
      </c>
      <c r="N4145" s="3" t="s">
        <v>2792</v>
      </c>
      <c r="O4145" s="1">
        <v>855</v>
      </c>
      <c r="P4145" s="4">
        <v>0</v>
      </c>
      <c r="Q4145" s="10">
        <f t="shared" si="264"/>
        <v>855</v>
      </c>
    </row>
    <row r="4146" spans="2:17" ht="20.25" customHeight="1">
      <c r="B4146" s="10" t="str">
        <f t="shared" si="261"/>
        <v>دستكش ضد برش سبك427</v>
      </c>
      <c r="C4146" s="10" t="str">
        <f t="shared" si="262"/>
        <v>دستكش ضد برش سبك1402/12/16427</v>
      </c>
      <c r="D4146" s="10" t="str">
        <f>IFERROR(IF(تحویلی!$E$1="","",IF(NOSA!O4146=تحویلی!$E$1,تحویلی!$E$1&amp;COUNTIF(NOSA!$O$1:O4146,تحویلی!$E$1),"")),"")</f>
        <v/>
      </c>
      <c r="E4146" s="10" t="str">
        <f t="shared" si="263"/>
        <v>29404427</v>
      </c>
      <c r="F4146" s="10" t="str">
        <f>IFERROR(VLOOKUP(I4146,DATABASE!$N:$O,2,FALSE),"")</f>
        <v>دستكش ضد برش سبك</v>
      </c>
      <c r="G4146" s="3" t="s">
        <v>3009</v>
      </c>
      <c r="H4146" s="4">
        <v>29404</v>
      </c>
      <c r="I4146" s="3" t="s">
        <v>1442</v>
      </c>
      <c r="J4146" s="3" t="s">
        <v>22</v>
      </c>
      <c r="K4146" s="5">
        <v>1</v>
      </c>
      <c r="L4146" s="3" t="s">
        <v>3</v>
      </c>
      <c r="M4146" s="3" t="s">
        <v>9</v>
      </c>
      <c r="N4146" s="3" t="s">
        <v>23</v>
      </c>
      <c r="O4146" s="1">
        <v>427</v>
      </c>
      <c r="P4146" s="4">
        <v>1</v>
      </c>
      <c r="Q4146" s="10">
        <f t="shared" si="264"/>
        <v>427</v>
      </c>
    </row>
    <row r="4147" spans="2:17" ht="20.25" customHeight="1">
      <c r="B4147" s="10" t="str">
        <f t="shared" si="261"/>
        <v>دستكش ضد برش سبك766</v>
      </c>
      <c r="C4147" s="10" t="str">
        <f t="shared" si="262"/>
        <v>دستكش ضد برش سبك1402/12/16766</v>
      </c>
      <c r="D4147" s="10" t="str">
        <f>IFERROR(IF(تحویلی!$E$1="","",IF(NOSA!O4147=تحویلی!$E$1,تحویلی!$E$1&amp;COUNTIF(NOSA!$O$1:O4147,تحویلی!$E$1),"")),"")</f>
        <v/>
      </c>
      <c r="E4147" s="10" t="str">
        <f t="shared" si="263"/>
        <v>29412766</v>
      </c>
      <c r="F4147" s="10" t="str">
        <f>IFERROR(VLOOKUP(I4147,DATABASE!$N:$O,2,FALSE),"")</f>
        <v>دستكش ضد برش سبك</v>
      </c>
      <c r="G4147" s="3" t="s">
        <v>3009</v>
      </c>
      <c r="H4147" s="4">
        <v>29412</v>
      </c>
      <c r="I4147" s="3" t="s">
        <v>1442</v>
      </c>
      <c r="J4147" s="3" t="s">
        <v>22</v>
      </c>
      <c r="K4147" s="5">
        <v>1</v>
      </c>
      <c r="L4147" s="3" t="s">
        <v>3</v>
      </c>
      <c r="M4147" s="3" t="s">
        <v>4</v>
      </c>
      <c r="N4147" s="3" t="s">
        <v>1059</v>
      </c>
      <c r="O4147" s="1">
        <v>766</v>
      </c>
      <c r="P4147" s="4">
        <v>0</v>
      </c>
      <c r="Q4147" s="10">
        <f t="shared" si="264"/>
        <v>766</v>
      </c>
    </row>
    <row r="4148" spans="2:17" ht="20.25" customHeight="1">
      <c r="B4148" s="10" t="str">
        <f t="shared" si="261"/>
        <v>دستكش كف مواد سبك731</v>
      </c>
      <c r="C4148" s="10" t="str">
        <f t="shared" si="262"/>
        <v>دستكش كف مواد سبك1402/12/16731</v>
      </c>
      <c r="D4148" s="10" t="str">
        <f>IFERROR(IF(تحویلی!$E$1="","",IF(NOSA!O4148=تحویلی!$E$1,تحویلی!$E$1&amp;COUNTIF(NOSA!$O$1:O4148,تحویلی!$E$1),"")),"")</f>
        <v/>
      </c>
      <c r="E4148" s="10" t="str">
        <f t="shared" si="263"/>
        <v>29413731</v>
      </c>
      <c r="F4148" s="10" t="str">
        <f>IFERROR(VLOOKUP(I4148,DATABASE!$N:$O,2,FALSE),"")</f>
        <v>دستكش كف مواد سبك</v>
      </c>
      <c r="G4148" s="3" t="s">
        <v>3009</v>
      </c>
      <c r="H4148" s="4">
        <v>29413</v>
      </c>
      <c r="I4148" s="3" t="s">
        <v>1456</v>
      </c>
      <c r="J4148" s="3" t="s">
        <v>2</v>
      </c>
      <c r="K4148" s="5">
        <v>1</v>
      </c>
      <c r="L4148" s="3" t="s">
        <v>3</v>
      </c>
      <c r="M4148" s="3" t="s">
        <v>47</v>
      </c>
      <c r="N4148" s="3" t="s">
        <v>635</v>
      </c>
      <c r="O4148" s="1">
        <v>731</v>
      </c>
      <c r="P4148" s="4">
        <v>0</v>
      </c>
      <c r="Q4148" s="10">
        <f t="shared" si="264"/>
        <v>731</v>
      </c>
    </row>
    <row r="4149" spans="2:17" ht="20.25" customHeight="1">
      <c r="B4149" s="10" t="str">
        <f t="shared" si="261"/>
        <v>دستكش ضد برش سبك733</v>
      </c>
      <c r="C4149" s="10" t="str">
        <f t="shared" si="262"/>
        <v>دستكش ضد برش سبك1402/12/16733</v>
      </c>
      <c r="D4149" s="10" t="str">
        <f>IFERROR(IF(تحویلی!$E$1="","",IF(NOSA!O4149=تحویلی!$E$1,تحویلی!$E$1&amp;COUNTIF(NOSA!$O$1:O4149,تحویلی!$E$1),"")),"")</f>
        <v/>
      </c>
      <c r="E4149" s="10" t="str">
        <f t="shared" si="263"/>
        <v>29415733</v>
      </c>
      <c r="F4149" s="10" t="str">
        <f>IFERROR(VLOOKUP(I4149,DATABASE!$N:$O,2,FALSE),"")</f>
        <v>دستكش ضد برش سبك</v>
      </c>
      <c r="G4149" s="3" t="s">
        <v>3009</v>
      </c>
      <c r="H4149" s="4">
        <v>29415</v>
      </c>
      <c r="I4149" s="3" t="s">
        <v>1442</v>
      </c>
      <c r="J4149" s="3" t="s">
        <v>22</v>
      </c>
      <c r="K4149" s="5">
        <v>1</v>
      </c>
      <c r="L4149" s="3" t="s">
        <v>3</v>
      </c>
      <c r="M4149" s="3" t="s">
        <v>47</v>
      </c>
      <c r="N4149" s="3" t="s">
        <v>628</v>
      </c>
      <c r="O4149" s="1">
        <v>733</v>
      </c>
      <c r="P4149" s="4">
        <v>0</v>
      </c>
      <c r="Q4149" s="10">
        <f t="shared" si="264"/>
        <v>733</v>
      </c>
    </row>
    <row r="4150" spans="2:17" ht="20.25" customHeight="1">
      <c r="B4150" s="10" t="str">
        <f t="shared" si="261"/>
        <v>پوتين ايمني نسوز471</v>
      </c>
      <c r="C4150" s="10" t="str">
        <f t="shared" si="262"/>
        <v>پوتين ايمني نسوز1402/12/16471</v>
      </c>
      <c r="D4150" s="10" t="str">
        <f>IFERROR(IF(تحویلی!$E$1="","",IF(NOSA!O4150=تحویلی!$E$1,تحویلی!$E$1&amp;COUNTIF(NOSA!$O$1:O4150,تحویلی!$E$1),"")),"")</f>
        <v/>
      </c>
      <c r="E4150" s="10" t="str">
        <f t="shared" si="263"/>
        <v>29416471</v>
      </c>
      <c r="F4150" s="10" t="str">
        <f>IFERROR(VLOOKUP(I4150,DATABASE!$N:$O,2,FALSE),"")</f>
        <v>پوتين ايمني نسوز</v>
      </c>
      <c r="G4150" s="3" t="s">
        <v>3009</v>
      </c>
      <c r="H4150" s="4">
        <v>29416</v>
      </c>
      <c r="I4150" s="3" t="s">
        <v>1528</v>
      </c>
      <c r="J4150" s="3" t="s">
        <v>1654</v>
      </c>
      <c r="K4150" s="5">
        <v>1</v>
      </c>
      <c r="L4150" s="3" t="s">
        <v>3</v>
      </c>
      <c r="M4150" s="3" t="s">
        <v>43</v>
      </c>
      <c r="N4150" s="3" t="s">
        <v>97</v>
      </c>
      <c r="O4150" s="1">
        <v>471</v>
      </c>
      <c r="P4150" s="4">
        <v>1</v>
      </c>
      <c r="Q4150" s="10">
        <f t="shared" si="264"/>
        <v>471</v>
      </c>
    </row>
    <row r="4151" spans="2:17" ht="20.25" customHeight="1">
      <c r="B4151" s="10" t="str">
        <f t="shared" si="261"/>
        <v>كمربند برزنتي نواري49</v>
      </c>
      <c r="C4151" s="10" t="str">
        <f t="shared" si="262"/>
        <v>كمربند برزنتي نواري1402/12/1649</v>
      </c>
      <c r="D4151" s="10" t="str">
        <f>IFERROR(IF(تحویلی!$E$1="","",IF(NOSA!O4151=تحویلی!$E$1,تحویلی!$E$1&amp;COUNTIF(NOSA!$O$1:O4151,تحویلی!$E$1),"")),"")</f>
        <v/>
      </c>
      <c r="E4151" s="10" t="str">
        <f t="shared" si="263"/>
        <v>2941749</v>
      </c>
      <c r="F4151" s="10" t="str">
        <f>IFERROR(VLOOKUP(I4151,DATABASE!$N:$O,2,FALSE),"")</f>
        <v>كمربند برزنتي نواري</v>
      </c>
      <c r="G4151" s="3" t="s">
        <v>3009</v>
      </c>
      <c r="H4151" s="4">
        <v>29417</v>
      </c>
      <c r="I4151" s="3" t="s">
        <v>1441</v>
      </c>
      <c r="J4151" s="3" t="s">
        <v>95</v>
      </c>
      <c r="K4151" s="5">
        <v>1</v>
      </c>
      <c r="L4151" s="3" t="s">
        <v>96</v>
      </c>
      <c r="M4151" s="3" t="s">
        <v>4</v>
      </c>
      <c r="N4151" s="3" t="s">
        <v>164</v>
      </c>
      <c r="O4151" s="1">
        <v>49</v>
      </c>
      <c r="P4151" s="4">
        <v>0</v>
      </c>
      <c r="Q4151" s="10">
        <f t="shared" si="264"/>
        <v>49</v>
      </c>
    </row>
    <row r="4152" spans="2:17" ht="20.25" customHeight="1">
      <c r="B4152" s="10" t="str">
        <f t="shared" si="261"/>
        <v>دستكش استاد كار458</v>
      </c>
      <c r="C4152" s="10" t="str">
        <f t="shared" si="262"/>
        <v>دستكش استاد كار1402/12/17458</v>
      </c>
      <c r="D4152" s="10" t="str">
        <f>IFERROR(IF(تحویلی!$E$1="","",IF(NOSA!O4152=تحویلی!$E$1,تحویلی!$E$1&amp;COUNTIF(NOSA!$O$1:O4152,تحویلی!$E$1),"")),"")</f>
        <v/>
      </c>
      <c r="E4152" s="10" t="str">
        <f t="shared" si="263"/>
        <v>29426458</v>
      </c>
      <c r="F4152" s="10" t="str">
        <f>IFERROR(VLOOKUP(I4152,DATABASE!$N:$O,2,FALSE),"")</f>
        <v>دستكش استاد كار</v>
      </c>
      <c r="G4152" s="3" t="s">
        <v>3010</v>
      </c>
      <c r="H4152" s="4">
        <v>29426</v>
      </c>
      <c r="I4152" s="3" t="s">
        <v>1543</v>
      </c>
      <c r="J4152" s="3" t="s">
        <v>255</v>
      </c>
      <c r="K4152" s="5">
        <v>1</v>
      </c>
      <c r="L4152" s="3" t="s">
        <v>3</v>
      </c>
      <c r="M4152" s="3" t="s">
        <v>19</v>
      </c>
      <c r="N4152" s="3" t="s">
        <v>3323</v>
      </c>
      <c r="O4152" s="1">
        <v>458</v>
      </c>
      <c r="P4152" s="4">
        <v>0</v>
      </c>
      <c r="Q4152" s="10">
        <f t="shared" si="264"/>
        <v>458</v>
      </c>
    </row>
    <row r="4153" spans="2:17" ht="20.25" customHeight="1">
      <c r="B4153" s="10" t="str">
        <f t="shared" si="261"/>
        <v>عينك كهربايي (روكلاهي)458</v>
      </c>
      <c r="C4153" s="10" t="str">
        <f t="shared" si="262"/>
        <v>عينك كهربايي (روكلاهي)1402/12/17458</v>
      </c>
      <c r="D4153" s="10" t="str">
        <f>IFERROR(IF(تحویلی!$E$1="","",IF(NOSA!O4153=تحویلی!$E$1,تحویلی!$E$1&amp;COUNTIF(NOSA!$O$1:O4153,تحویلی!$E$1),"")),"")</f>
        <v/>
      </c>
      <c r="E4153" s="10" t="str">
        <f t="shared" si="263"/>
        <v>29426458</v>
      </c>
      <c r="F4153" s="10" t="str">
        <f>IFERROR(VLOOKUP(I4153,DATABASE!$N:$O,2,FALSE),"")</f>
        <v>عينك كهربايي (روكلاهي)</v>
      </c>
      <c r="G4153" s="3" t="s">
        <v>3010</v>
      </c>
      <c r="H4153" s="4">
        <v>29426</v>
      </c>
      <c r="I4153" s="3" t="s">
        <v>1560</v>
      </c>
      <c r="J4153" s="3" t="s">
        <v>1561</v>
      </c>
      <c r="K4153" s="5">
        <v>1</v>
      </c>
      <c r="L4153" s="3" t="s">
        <v>8</v>
      </c>
      <c r="M4153" s="3" t="s">
        <v>19</v>
      </c>
      <c r="N4153" s="3" t="s">
        <v>3323</v>
      </c>
      <c r="O4153" s="1">
        <v>458</v>
      </c>
      <c r="P4153" s="4">
        <v>0</v>
      </c>
      <c r="Q4153" s="10">
        <f t="shared" si="264"/>
        <v>458</v>
      </c>
    </row>
    <row r="4154" spans="2:17" ht="20.25" customHeight="1">
      <c r="B4154" s="10" t="str">
        <f t="shared" si="261"/>
        <v>پيشبند نسوز چرمي819</v>
      </c>
      <c r="C4154" s="10" t="str">
        <f t="shared" si="262"/>
        <v>پيشبند نسوز چرمي1402/12/17819</v>
      </c>
      <c r="D4154" s="10" t="str">
        <f>IFERROR(IF(تحویلی!$E$1="","",IF(NOSA!O4154=تحویلی!$E$1,تحویلی!$E$1&amp;COUNTIF(NOSA!$O$1:O4154,تحویلی!$E$1),"")),"")</f>
        <v/>
      </c>
      <c r="E4154" s="10" t="str">
        <f t="shared" si="263"/>
        <v>29435819</v>
      </c>
      <c r="F4154" s="10" t="str">
        <f>IFERROR(VLOOKUP(I4154,DATABASE!$N:$O,2,FALSE),"")</f>
        <v>پيشبند نسوز چرمي</v>
      </c>
      <c r="G4154" s="3" t="s">
        <v>3010</v>
      </c>
      <c r="H4154" s="4">
        <v>29435</v>
      </c>
      <c r="I4154" s="3" t="s">
        <v>1459</v>
      </c>
      <c r="J4154" s="3" t="s">
        <v>15</v>
      </c>
      <c r="K4154" s="5">
        <v>1</v>
      </c>
      <c r="L4154" s="3" t="s">
        <v>8</v>
      </c>
      <c r="M4154" s="3" t="s">
        <v>19</v>
      </c>
      <c r="N4154" s="3" t="s">
        <v>1775</v>
      </c>
      <c r="O4154" s="1">
        <v>819</v>
      </c>
      <c r="P4154" s="4">
        <v>1</v>
      </c>
      <c r="Q4154" s="10">
        <f t="shared" si="264"/>
        <v>819</v>
      </c>
    </row>
    <row r="4155" spans="2:17" ht="20.25" customHeight="1">
      <c r="B4155" s="10" t="str">
        <f t="shared" si="261"/>
        <v>بند داخل كلاه ايمني819</v>
      </c>
      <c r="C4155" s="10" t="str">
        <f t="shared" si="262"/>
        <v>بند داخل كلاه ايمني1402/12/17819</v>
      </c>
      <c r="D4155" s="10" t="str">
        <f>IFERROR(IF(تحویلی!$E$1="","",IF(NOSA!O4155=تحویلی!$E$1,تحویلی!$E$1&amp;COUNTIF(NOSA!$O$1:O4155,تحویلی!$E$1),"")),"")</f>
        <v/>
      </c>
      <c r="E4155" s="10" t="str">
        <f t="shared" si="263"/>
        <v>29435819</v>
      </c>
      <c r="F4155" s="10" t="str">
        <f>IFERROR(VLOOKUP(I4155,DATABASE!$N:$O,2,FALSE),"")</f>
        <v>بند داخل كلاه ايمني</v>
      </c>
      <c r="G4155" s="3" t="s">
        <v>3010</v>
      </c>
      <c r="H4155" s="4">
        <v>29435</v>
      </c>
      <c r="I4155" s="3" t="s">
        <v>2343</v>
      </c>
      <c r="J4155" s="3" t="s">
        <v>229</v>
      </c>
      <c r="K4155" s="5">
        <v>1</v>
      </c>
      <c r="L4155" s="3" t="s">
        <v>8</v>
      </c>
      <c r="M4155" s="3" t="s">
        <v>19</v>
      </c>
      <c r="N4155" s="3" t="s">
        <v>1775</v>
      </c>
      <c r="O4155" s="1">
        <v>819</v>
      </c>
      <c r="P4155" s="4">
        <v>1</v>
      </c>
      <c r="Q4155" s="10">
        <f t="shared" si="264"/>
        <v>819</v>
      </c>
    </row>
    <row r="4156" spans="2:17" ht="20.25" customHeight="1">
      <c r="B4156" s="10" t="str">
        <f t="shared" si="261"/>
        <v>819</v>
      </c>
      <c r="C4156" s="10" t="str">
        <f t="shared" si="262"/>
        <v>1402/12/17819</v>
      </c>
      <c r="D4156" s="10" t="str">
        <f>IFERROR(IF(تحویلی!$E$1="","",IF(NOSA!O4156=تحویلی!$E$1,تحویلی!$E$1&amp;COUNTIF(NOSA!$O$1:O4156,تحویلی!$E$1),"")),"")</f>
        <v/>
      </c>
      <c r="E4156" s="10" t="str">
        <f t="shared" si="263"/>
        <v>29435819</v>
      </c>
      <c r="F4156" s="10" t="str">
        <f>IFERROR(VLOOKUP(I4156,DATABASE!$N:$O,2,FALSE),"")</f>
        <v/>
      </c>
      <c r="G4156" s="3" t="s">
        <v>3010</v>
      </c>
      <c r="H4156" s="4">
        <v>29435</v>
      </c>
      <c r="I4156" s="3" t="s">
        <v>2699</v>
      </c>
      <c r="J4156" s="3" t="s">
        <v>7</v>
      </c>
      <c r="K4156" s="5">
        <v>1</v>
      </c>
      <c r="L4156" s="3" t="s">
        <v>8</v>
      </c>
      <c r="M4156" s="3" t="s">
        <v>19</v>
      </c>
      <c r="N4156" s="3" t="s">
        <v>1775</v>
      </c>
      <c r="O4156" s="1">
        <v>819</v>
      </c>
      <c r="P4156" s="4">
        <v>1</v>
      </c>
      <c r="Q4156" s="10">
        <f t="shared" si="264"/>
        <v>819</v>
      </c>
    </row>
    <row r="4157" spans="2:17" ht="20.25" customHeight="1">
      <c r="B4157" s="10" t="str">
        <f t="shared" ref="B4157:B4220" si="265">F4157&amp;Q4157</f>
        <v>فيلتر ماسك نيم صورت (3M) مدل 209110028</v>
      </c>
      <c r="C4157" s="10" t="str">
        <f t="shared" ref="C4157:C4220" si="266">F4157&amp;G4157&amp;O4157</f>
        <v>فيلتر ماسك نيم صورت (3M) مدل 20911402/12/1710028</v>
      </c>
      <c r="D4157" s="10" t="str">
        <f>IFERROR(IF(تحویلی!$E$1="","",IF(NOSA!O4157=تحویلی!$E$1,تحویلی!$E$1&amp;COUNTIF(NOSA!$O$1:O4157,تحویلی!$E$1),"")),"")</f>
        <v/>
      </c>
      <c r="E4157" s="10" t="str">
        <f t="shared" ref="E4157:E4220" si="267">H4157&amp;O4157</f>
        <v>2945010028</v>
      </c>
      <c r="F4157" s="10" t="str">
        <f>IFERROR(VLOOKUP(I4157,DATABASE!$N:$O,2,FALSE),"")</f>
        <v>فيلتر ماسك نيم صورت (3M) مدل 2091</v>
      </c>
      <c r="G4157" s="154" t="s">
        <v>3010</v>
      </c>
      <c r="H4157" s="155">
        <v>29450</v>
      </c>
      <c r="I4157" s="154" t="s">
        <v>1475</v>
      </c>
      <c r="J4157" s="154" t="s">
        <v>53</v>
      </c>
      <c r="K4157" s="156">
        <v>1</v>
      </c>
      <c r="L4157" s="154" t="s">
        <v>8</v>
      </c>
      <c r="M4157" s="154" t="s">
        <v>9</v>
      </c>
      <c r="N4157" s="154" t="s">
        <v>1722</v>
      </c>
      <c r="O4157" s="153">
        <v>10028</v>
      </c>
      <c r="P4157" s="155">
        <v>0</v>
      </c>
      <c r="Q4157" s="10">
        <f t="shared" si="264"/>
        <v>10028</v>
      </c>
    </row>
    <row r="4158" spans="2:17" ht="20.25" customHeight="1">
      <c r="B4158" s="10" t="str">
        <f t="shared" si="265"/>
        <v>دستكش ضد برش سبك31</v>
      </c>
      <c r="C4158" s="10" t="str">
        <f t="shared" si="266"/>
        <v>دستكش ضد برش سبك1402/12/1731</v>
      </c>
      <c r="D4158" s="10" t="str">
        <f>IFERROR(IF(تحویلی!$E$1="","",IF(NOSA!O4158=تحویلی!$E$1,تحویلی!$E$1&amp;COUNTIF(NOSA!$O$1:O4158,تحویلی!$E$1),"")),"")</f>
        <v/>
      </c>
      <c r="E4158" s="10" t="str">
        <f t="shared" si="267"/>
        <v>2945431</v>
      </c>
      <c r="F4158" s="10" t="str">
        <f>IFERROR(VLOOKUP(I4158,DATABASE!$N:$O,2,FALSE),"")</f>
        <v>دستكش ضد برش سبك</v>
      </c>
      <c r="G4158" s="154" t="s">
        <v>3010</v>
      </c>
      <c r="H4158" s="155">
        <v>29454</v>
      </c>
      <c r="I4158" s="154" t="s">
        <v>1442</v>
      </c>
      <c r="J4158" s="154" t="s">
        <v>22</v>
      </c>
      <c r="K4158" s="156">
        <v>1</v>
      </c>
      <c r="L4158" s="154" t="s">
        <v>3</v>
      </c>
      <c r="M4158" s="154" t="s">
        <v>9</v>
      </c>
      <c r="N4158" s="154" t="s">
        <v>175</v>
      </c>
      <c r="O4158" s="153">
        <v>31</v>
      </c>
      <c r="P4158" s="155">
        <v>1</v>
      </c>
      <c r="Q4158" s="10">
        <f t="shared" si="264"/>
        <v>31</v>
      </c>
    </row>
    <row r="4159" spans="2:17" ht="20.25" customHeight="1">
      <c r="B4159" s="10" t="str">
        <f t="shared" si="265"/>
        <v>دستكش ضد برش سبك163</v>
      </c>
      <c r="C4159" s="10" t="str">
        <f t="shared" si="266"/>
        <v>دستكش ضد برش سبك1402/12/17163</v>
      </c>
      <c r="D4159" s="10" t="str">
        <f>IFERROR(IF(تحویلی!$E$1="","",IF(NOSA!O4159=تحویلی!$E$1,تحویلی!$E$1&amp;COUNTIF(NOSA!$O$1:O4159,تحویلی!$E$1),"")),"")</f>
        <v/>
      </c>
      <c r="E4159" s="10" t="str">
        <f t="shared" si="267"/>
        <v>29456163</v>
      </c>
      <c r="F4159" s="10" t="str">
        <f>IFERROR(VLOOKUP(I4159,DATABASE!$N:$O,2,FALSE),"")</f>
        <v>دستكش ضد برش سبك</v>
      </c>
      <c r="G4159" s="154" t="s">
        <v>3010</v>
      </c>
      <c r="H4159" s="155">
        <v>29456</v>
      </c>
      <c r="I4159" s="154" t="s">
        <v>1442</v>
      </c>
      <c r="J4159" s="154" t="s">
        <v>22</v>
      </c>
      <c r="K4159" s="156">
        <v>1</v>
      </c>
      <c r="L4159" s="154" t="s">
        <v>3</v>
      </c>
      <c r="M4159" s="154" t="s">
        <v>9</v>
      </c>
      <c r="N4159" s="154" t="s">
        <v>324</v>
      </c>
      <c r="O4159" s="153">
        <v>163</v>
      </c>
      <c r="P4159" s="155">
        <v>0</v>
      </c>
      <c r="Q4159" s="10">
        <f t="shared" si="264"/>
        <v>163</v>
      </c>
    </row>
    <row r="4160" spans="2:17" ht="20.25" customHeight="1">
      <c r="B4160" s="10" t="str">
        <f t="shared" si="265"/>
        <v>دستكش ضد برش سبك822</v>
      </c>
      <c r="C4160" s="10" t="str">
        <f t="shared" si="266"/>
        <v>دستكش ضد برش سبك1402/12/17822</v>
      </c>
      <c r="D4160" s="10" t="str">
        <f>IFERROR(IF(تحویلی!$E$1="","",IF(NOSA!O4160=تحویلی!$E$1,تحویلی!$E$1&amp;COUNTIF(NOSA!$O$1:O4160,تحویلی!$E$1),"")),"")</f>
        <v/>
      </c>
      <c r="E4160" s="10" t="str">
        <f t="shared" si="267"/>
        <v>29457822</v>
      </c>
      <c r="F4160" s="10" t="str">
        <f>IFERROR(VLOOKUP(I4160,DATABASE!$N:$O,2,FALSE),"")</f>
        <v>دستكش ضد برش سبك</v>
      </c>
      <c r="G4160" s="154" t="s">
        <v>3010</v>
      </c>
      <c r="H4160" s="155">
        <v>29457</v>
      </c>
      <c r="I4160" s="154" t="s">
        <v>1442</v>
      </c>
      <c r="J4160" s="154" t="s">
        <v>22</v>
      </c>
      <c r="K4160" s="156">
        <v>1</v>
      </c>
      <c r="L4160" s="154" t="s">
        <v>3</v>
      </c>
      <c r="M4160" s="154" t="s">
        <v>47</v>
      </c>
      <c r="N4160" s="154" t="s">
        <v>1788</v>
      </c>
      <c r="O4160" s="153">
        <v>822</v>
      </c>
      <c r="P4160" s="155">
        <v>0</v>
      </c>
      <c r="Q4160" s="10">
        <f t="shared" si="264"/>
        <v>822</v>
      </c>
    </row>
    <row r="4161" spans="2:17" ht="20.25" customHeight="1">
      <c r="B4161" s="10" t="str">
        <f t="shared" si="265"/>
        <v>دستكش ضد برش سبك835</v>
      </c>
      <c r="C4161" s="10" t="str">
        <f t="shared" si="266"/>
        <v>دستكش ضد برش سبك1402/12/18835</v>
      </c>
      <c r="D4161" s="10" t="str">
        <f>IFERROR(IF(تحویلی!$E$1="","",IF(NOSA!O4161=تحویلی!$E$1,تحویلی!$E$1&amp;COUNTIF(NOSA!$O$1:O4161,تحویلی!$E$1),"")),"")</f>
        <v/>
      </c>
      <c r="E4161" s="10" t="str">
        <f t="shared" si="267"/>
        <v>29465835</v>
      </c>
      <c r="F4161" s="10" t="str">
        <f>IFERROR(VLOOKUP(I4161,DATABASE!$N:$O,2,FALSE),"")</f>
        <v>دستكش ضد برش سبك</v>
      </c>
      <c r="G4161" s="154" t="s">
        <v>3011</v>
      </c>
      <c r="H4161" s="155">
        <v>29465</v>
      </c>
      <c r="I4161" s="154" t="s">
        <v>1442</v>
      </c>
      <c r="J4161" s="154" t="s">
        <v>22</v>
      </c>
      <c r="K4161" s="156">
        <v>1</v>
      </c>
      <c r="L4161" s="154" t="s">
        <v>3</v>
      </c>
      <c r="M4161" s="154" t="s">
        <v>40</v>
      </c>
      <c r="N4161" s="154" t="s">
        <v>2678</v>
      </c>
      <c r="O4161" s="153">
        <v>835</v>
      </c>
      <c r="P4161" s="155">
        <v>0</v>
      </c>
      <c r="Q4161" s="10">
        <f t="shared" si="264"/>
        <v>835</v>
      </c>
    </row>
    <row r="4162" spans="2:17" ht="20.25" customHeight="1">
      <c r="B4162" s="10" t="str">
        <f t="shared" si="265"/>
        <v>دستكش كف دوبل چرمي741</v>
      </c>
      <c r="C4162" s="10" t="str">
        <f t="shared" si="266"/>
        <v>دستكش كف دوبل چرمي1402/12/18741</v>
      </c>
      <c r="D4162" s="10" t="str">
        <f>IFERROR(IF(تحویلی!$E$1="","",IF(NOSA!O4162=تحویلی!$E$1,تحویلی!$E$1&amp;COUNTIF(NOSA!$O$1:O4162,تحویلی!$E$1),"")),"")</f>
        <v/>
      </c>
      <c r="E4162" s="10" t="str">
        <f t="shared" si="267"/>
        <v>29470741</v>
      </c>
      <c r="F4162" s="10" t="str">
        <f>IFERROR(VLOOKUP(I4162,DATABASE!$N:$O,2,FALSE),"")</f>
        <v>دستكش كف دوبل چرمي</v>
      </c>
      <c r="G4162" s="154" t="s">
        <v>3011</v>
      </c>
      <c r="H4162" s="155">
        <v>29470</v>
      </c>
      <c r="I4162" s="154" t="s">
        <v>1683</v>
      </c>
      <c r="J4162" s="154" t="s">
        <v>1684</v>
      </c>
      <c r="K4162" s="156">
        <v>1</v>
      </c>
      <c r="L4162" s="154" t="s">
        <v>3</v>
      </c>
      <c r="M4162" s="154" t="s">
        <v>102</v>
      </c>
      <c r="N4162" s="154" t="s">
        <v>3324</v>
      </c>
      <c r="O4162" s="153">
        <v>741</v>
      </c>
      <c r="P4162" s="155">
        <v>0</v>
      </c>
      <c r="Q4162" s="10">
        <f t="shared" si="264"/>
        <v>741</v>
      </c>
    </row>
    <row r="4163" spans="2:17" ht="20.25" customHeight="1">
      <c r="B4163" s="10" t="str">
        <f t="shared" si="265"/>
        <v>دستكش كف دوبل چرمي859</v>
      </c>
      <c r="C4163" s="10" t="str">
        <f t="shared" si="266"/>
        <v>دستكش كف دوبل چرمي1402/12/18859</v>
      </c>
      <c r="D4163" s="10" t="str">
        <f>IFERROR(IF(تحویلی!$E$1="","",IF(NOSA!O4163=تحویلی!$E$1,تحویلی!$E$1&amp;COUNTIF(NOSA!$O$1:O4163,تحویلی!$E$1),"")),"")</f>
        <v/>
      </c>
      <c r="E4163" s="10" t="str">
        <f t="shared" si="267"/>
        <v>29471859</v>
      </c>
      <c r="F4163" s="10" t="str">
        <f>IFERROR(VLOOKUP(I4163,DATABASE!$N:$O,2,FALSE),"")</f>
        <v>دستكش كف دوبل چرمي</v>
      </c>
      <c r="G4163" s="154" t="s">
        <v>3011</v>
      </c>
      <c r="H4163" s="155">
        <v>29471</v>
      </c>
      <c r="I4163" s="154" t="s">
        <v>1683</v>
      </c>
      <c r="J4163" s="154" t="s">
        <v>1684</v>
      </c>
      <c r="K4163" s="156">
        <v>1</v>
      </c>
      <c r="L4163" s="154" t="s">
        <v>3</v>
      </c>
      <c r="M4163" s="154" t="s">
        <v>102</v>
      </c>
      <c r="N4163" s="154" t="s">
        <v>743</v>
      </c>
      <c r="O4163" s="153">
        <v>859</v>
      </c>
      <c r="P4163" s="155">
        <v>0</v>
      </c>
      <c r="Q4163" s="10">
        <f t="shared" si="264"/>
        <v>859</v>
      </c>
    </row>
    <row r="4164" spans="2:17" ht="20.25" customHeight="1">
      <c r="B4164" s="10" t="str">
        <f t="shared" si="265"/>
        <v>دستكش كف مواد سبك383</v>
      </c>
      <c r="C4164" s="10" t="str">
        <f t="shared" si="266"/>
        <v>دستكش كف مواد سبك1402/12/18383</v>
      </c>
      <c r="D4164" s="10" t="str">
        <f>IFERROR(IF(تحویلی!$E$1="","",IF(NOSA!O4164=تحویلی!$E$1,تحویلی!$E$1&amp;COUNTIF(NOSA!$O$1:O4164,تحویلی!$E$1),"")),"")</f>
        <v/>
      </c>
      <c r="E4164" s="10" t="str">
        <f t="shared" si="267"/>
        <v>29474383</v>
      </c>
      <c r="F4164" s="10" t="str">
        <f>IFERROR(VLOOKUP(I4164,DATABASE!$N:$O,2,FALSE),"")</f>
        <v>دستكش كف مواد سبك</v>
      </c>
      <c r="G4164" s="154" t="s">
        <v>3011</v>
      </c>
      <c r="H4164" s="155">
        <v>29474</v>
      </c>
      <c r="I4164" s="154" t="s">
        <v>1456</v>
      </c>
      <c r="J4164" s="154" t="s">
        <v>2</v>
      </c>
      <c r="K4164" s="156">
        <v>1</v>
      </c>
      <c r="L4164" s="154" t="s">
        <v>3</v>
      </c>
      <c r="M4164" s="154" t="s">
        <v>47</v>
      </c>
      <c r="N4164" s="154" t="s">
        <v>344</v>
      </c>
      <c r="O4164" s="153">
        <v>383</v>
      </c>
      <c r="P4164" s="155">
        <v>1</v>
      </c>
      <c r="Q4164" s="10">
        <f t="shared" si="264"/>
        <v>383</v>
      </c>
    </row>
    <row r="4165" spans="2:17" ht="20.25" customHeight="1">
      <c r="B4165" s="10" t="str">
        <f t="shared" si="265"/>
        <v>پوتين ايمني نسوز698</v>
      </c>
      <c r="C4165" s="10" t="str">
        <f t="shared" si="266"/>
        <v>پوتين ايمني نسوز1402/12/18698</v>
      </c>
      <c r="D4165" s="10" t="str">
        <f>IFERROR(IF(تحویلی!$E$1="","",IF(NOSA!O4165=تحویلی!$E$1,تحویلی!$E$1&amp;COUNTIF(NOSA!$O$1:O4165,تحویلی!$E$1),"")),"")</f>
        <v/>
      </c>
      <c r="E4165" s="10" t="str">
        <f t="shared" si="267"/>
        <v>29476698</v>
      </c>
      <c r="F4165" s="10" t="str">
        <f>IFERROR(VLOOKUP(I4165,DATABASE!$N:$O,2,FALSE),"")</f>
        <v>پوتين ايمني نسوز</v>
      </c>
      <c r="G4165" s="154" t="s">
        <v>3011</v>
      </c>
      <c r="H4165" s="155">
        <v>29476</v>
      </c>
      <c r="I4165" s="154" t="s">
        <v>1499</v>
      </c>
      <c r="J4165" s="154" t="s">
        <v>1636</v>
      </c>
      <c r="K4165" s="156">
        <v>1</v>
      </c>
      <c r="L4165" s="154" t="s">
        <v>3</v>
      </c>
      <c r="M4165" s="154" t="s">
        <v>4</v>
      </c>
      <c r="N4165" s="154" t="s">
        <v>88</v>
      </c>
      <c r="O4165" s="153">
        <v>698</v>
      </c>
      <c r="P4165" s="155">
        <v>1</v>
      </c>
      <c r="Q4165" s="10">
        <f t="shared" si="264"/>
        <v>698</v>
      </c>
    </row>
    <row r="4166" spans="2:17" ht="20.25" customHeight="1">
      <c r="B4166" s="10" t="str">
        <f t="shared" si="265"/>
        <v>دستكش ضد برش سبك221</v>
      </c>
      <c r="C4166" s="10" t="str">
        <f t="shared" si="266"/>
        <v>دستكش ضد برش سبك1402/12/18221</v>
      </c>
      <c r="D4166" s="10" t="str">
        <f>IFERROR(IF(تحویلی!$E$1="","",IF(NOSA!O4166=تحویلی!$E$1,تحویلی!$E$1&amp;COUNTIF(NOSA!$O$1:O4166,تحویلی!$E$1),"")),"")</f>
        <v/>
      </c>
      <c r="E4166" s="10" t="str">
        <f t="shared" si="267"/>
        <v>29479221</v>
      </c>
      <c r="F4166" s="10" t="str">
        <f>IFERROR(VLOOKUP(I4166,DATABASE!$N:$O,2,FALSE),"")</f>
        <v>دستكش ضد برش سبك</v>
      </c>
      <c r="G4166" s="154" t="s">
        <v>3011</v>
      </c>
      <c r="H4166" s="155">
        <v>29479</v>
      </c>
      <c r="I4166" s="154" t="s">
        <v>1442</v>
      </c>
      <c r="J4166" s="154" t="s">
        <v>22</v>
      </c>
      <c r="K4166" s="156">
        <v>1</v>
      </c>
      <c r="L4166" s="154" t="s">
        <v>3</v>
      </c>
      <c r="M4166" s="154" t="s">
        <v>9</v>
      </c>
      <c r="N4166" s="154" t="s">
        <v>2703</v>
      </c>
      <c r="O4166" s="153">
        <v>221</v>
      </c>
      <c r="P4166" s="155">
        <v>1</v>
      </c>
      <c r="Q4166" s="10">
        <f t="shared" si="264"/>
        <v>221</v>
      </c>
    </row>
    <row r="4167" spans="2:17" ht="20.25" customHeight="1">
      <c r="B4167" s="10" t="str">
        <f t="shared" si="265"/>
        <v>فيلتر ماسك نيم صورت (3M) مدل 2091221</v>
      </c>
      <c r="C4167" s="10" t="str">
        <f t="shared" si="266"/>
        <v>فيلتر ماسك نيم صورت (3M) مدل 20911402/12/18221</v>
      </c>
      <c r="D4167" s="10" t="str">
        <f>IFERROR(IF(تحویلی!$E$1="","",IF(NOSA!O4167=تحویلی!$E$1,تحویلی!$E$1&amp;COUNTIF(NOSA!$O$1:O4167,تحویلی!$E$1),"")),"")</f>
        <v/>
      </c>
      <c r="E4167" s="10" t="str">
        <f t="shared" si="267"/>
        <v>29479221</v>
      </c>
      <c r="F4167" s="10" t="str">
        <f>IFERROR(VLOOKUP(I4167,DATABASE!$N:$O,2,FALSE),"")</f>
        <v>فيلتر ماسك نيم صورت (3M) مدل 2091</v>
      </c>
      <c r="G4167" s="154" t="s">
        <v>3011</v>
      </c>
      <c r="H4167" s="155">
        <v>29479</v>
      </c>
      <c r="I4167" s="154" t="s">
        <v>1475</v>
      </c>
      <c r="J4167" s="154" t="s">
        <v>53</v>
      </c>
      <c r="K4167" s="156">
        <v>1</v>
      </c>
      <c r="L4167" s="154" t="s">
        <v>8</v>
      </c>
      <c r="M4167" s="154" t="s">
        <v>9</v>
      </c>
      <c r="N4167" s="154" t="s">
        <v>2703</v>
      </c>
      <c r="O4167" s="153">
        <v>221</v>
      </c>
      <c r="P4167" s="155">
        <v>1</v>
      </c>
      <c r="Q4167" s="10">
        <f t="shared" si="264"/>
        <v>221</v>
      </c>
    </row>
    <row r="4168" spans="2:17" ht="20.25" customHeight="1">
      <c r="B4168" s="10" t="str">
        <f t="shared" si="265"/>
        <v>لباس كار نسوز- بلو31</v>
      </c>
      <c r="C4168" s="10" t="str">
        <f t="shared" si="266"/>
        <v>لباس كار نسوز- بلو1402/12/1831</v>
      </c>
      <c r="D4168" s="10" t="str">
        <f>IFERROR(IF(تحویلی!$E$1="","",IF(NOSA!O4168=تحویلی!$E$1,تحویلی!$E$1&amp;COUNTIF(NOSA!$O$1:O4168,تحویلی!$E$1),"")),"")</f>
        <v/>
      </c>
      <c r="E4168" s="10" t="str">
        <f t="shared" si="267"/>
        <v>2948231</v>
      </c>
      <c r="F4168" s="10" t="str">
        <f>IFERROR(VLOOKUP(I4168,DATABASE!$N:$O,2,FALSE),"")</f>
        <v>لباس كار نسوز- بلو</v>
      </c>
      <c r="G4168" s="3" t="s">
        <v>3011</v>
      </c>
      <c r="H4168" s="4">
        <v>29482</v>
      </c>
      <c r="I4168" s="3" t="s">
        <v>2359</v>
      </c>
      <c r="J4168" s="3" t="s">
        <v>2853</v>
      </c>
      <c r="K4168" s="5">
        <v>1</v>
      </c>
      <c r="L4168" s="3" t="s">
        <v>8</v>
      </c>
      <c r="M4168" s="3" t="s">
        <v>4</v>
      </c>
      <c r="N4168" s="3" t="s">
        <v>717</v>
      </c>
      <c r="O4168" s="1">
        <v>31</v>
      </c>
      <c r="P4168" s="4">
        <v>1</v>
      </c>
      <c r="Q4168" s="10">
        <f t="shared" si="264"/>
        <v>31</v>
      </c>
    </row>
    <row r="4169" spans="2:17" ht="20.25" customHeight="1">
      <c r="B4169" s="10" t="str">
        <f t="shared" si="265"/>
        <v>دستكش كف مواد سبك460</v>
      </c>
      <c r="C4169" s="10" t="str">
        <f t="shared" si="266"/>
        <v>دستكش كف مواد سبك1402/12/18460</v>
      </c>
      <c r="D4169" s="10" t="str">
        <f>IFERROR(IF(تحویلی!$E$1="","",IF(NOSA!O4169=تحویلی!$E$1,تحویلی!$E$1&amp;COUNTIF(NOSA!$O$1:O4169,تحویلی!$E$1),"")),"")</f>
        <v/>
      </c>
      <c r="E4169" s="10" t="str">
        <f t="shared" si="267"/>
        <v>29483460</v>
      </c>
      <c r="F4169" s="10" t="str">
        <f>IFERROR(VLOOKUP(I4169,DATABASE!$N:$O,2,FALSE),"")</f>
        <v>دستكش كف مواد سبك</v>
      </c>
      <c r="G4169" s="3" t="s">
        <v>3011</v>
      </c>
      <c r="H4169" s="4">
        <v>29483</v>
      </c>
      <c r="I4169" s="3" t="s">
        <v>1456</v>
      </c>
      <c r="J4169" s="3" t="s">
        <v>2</v>
      </c>
      <c r="K4169" s="5">
        <v>1</v>
      </c>
      <c r="L4169" s="3" t="s">
        <v>3</v>
      </c>
      <c r="M4169" s="3" t="s">
        <v>47</v>
      </c>
      <c r="N4169" s="3" t="s">
        <v>2765</v>
      </c>
      <c r="O4169" s="1">
        <v>460</v>
      </c>
      <c r="P4169" s="4">
        <v>1</v>
      </c>
      <c r="Q4169" s="10">
        <f t="shared" si="264"/>
        <v>460</v>
      </c>
    </row>
    <row r="4170" spans="2:17" ht="20.25" customHeight="1">
      <c r="B4170" s="10" t="str">
        <f t="shared" si="265"/>
        <v>عينك كهربايي (روكلاهي)50</v>
      </c>
      <c r="C4170" s="10" t="str">
        <f t="shared" si="266"/>
        <v>عينك كهربايي (روكلاهي)1402/12/1850</v>
      </c>
      <c r="D4170" s="10" t="str">
        <f>IFERROR(IF(تحویلی!$E$1="","",IF(NOSA!O4170=تحویلی!$E$1,تحویلی!$E$1&amp;COUNTIF(NOSA!$O$1:O4170,تحویلی!$E$1),"")),"")</f>
        <v/>
      </c>
      <c r="E4170" s="10" t="str">
        <f t="shared" si="267"/>
        <v>2948450</v>
      </c>
      <c r="F4170" s="10" t="str">
        <f>IFERROR(VLOOKUP(I4170,DATABASE!$N:$O,2,FALSE),"")</f>
        <v>عينك كهربايي (روكلاهي)</v>
      </c>
      <c r="G4170" s="3" t="s">
        <v>3011</v>
      </c>
      <c r="H4170" s="4">
        <v>29484</v>
      </c>
      <c r="I4170" s="3" t="s">
        <v>1560</v>
      </c>
      <c r="J4170" s="3" t="s">
        <v>1561</v>
      </c>
      <c r="K4170" s="5">
        <v>1</v>
      </c>
      <c r="L4170" s="3" t="s">
        <v>8</v>
      </c>
      <c r="M4170" s="3" t="s">
        <v>19</v>
      </c>
      <c r="N4170" s="3" t="s">
        <v>2798</v>
      </c>
      <c r="O4170" s="1">
        <v>50</v>
      </c>
      <c r="P4170" s="4">
        <v>1</v>
      </c>
      <c r="Q4170" s="10">
        <f t="shared" si="264"/>
        <v>50</v>
      </c>
    </row>
    <row r="4171" spans="2:17" ht="20.25" customHeight="1">
      <c r="B4171" s="10" t="str">
        <f t="shared" si="265"/>
        <v>دستكش ضد برش سبك50</v>
      </c>
      <c r="C4171" s="10" t="str">
        <f t="shared" si="266"/>
        <v>دستكش ضد برش سبك1402/12/1850</v>
      </c>
      <c r="D4171" s="10" t="str">
        <f>IFERROR(IF(تحویلی!$E$1="","",IF(NOSA!O4171=تحویلی!$E$1,تحویلی!$E$1&amp;COUNTIF(NOSA!$O$1:O4171,تحویلی!$E$1),"")),"")</f>
        <v/>
      </c>
      <c r="E4171" s="10" t="str">
        <f t="shared" si="267"/>
        <v>2948450</v>
      </c>
      <c r="F4171" s="10" t="str">
        <f>IFERROR(VLOOKUP(I4171,DATABASE!$N:$O,2,FALSE),"")</f>
        <v>دستكش ضد برش سبك</v>
      </c>
      <c r="G4171" s="3" t="s">
        <v>3011</v>
      </c>
      <c r="H4171" s="4">
        <v>29484</v>
      </c>
      <c r="I4171" s="3" t="s">
        <v>1442</v>
      </c>
      <c r="J4171" s="3" t="s">
        <v>22</v>
      </c>
      <c r="K4171" s="5">
        <v>1</v>
      </c>
      <c r="L4171" s="3" t="s">
        <v>3</v>
      </c>
      <c r="M4171" s="3" t="s">
        <v>19</v>
      </c>
      <c r="N4171" s="3" t="s">
        <v>2798</v>
      </c>
      <c r="O4171" s="1">
        <v>50</v>
      </c>
      <c r="P4171" s="4">
        <v>1</v>
      </c>
      <c r="Q4171" s="10">
        <f t="shared" si="264"/>
        <v>50</v>
      </c>
    </row>
    <row r="4172" spans="2:17" ht="20.25" customHeight="1">
      <c r="B4172" s="10" t="str">
        <f t="shared" si="265"/>
        <v>عينك كهربايي (روكلاهي)613</v>
      </c>
      <c r="C4172" s="10" t="str">
        <f t="shared" si="266"/>
        <v>عينك كهربايي (روكلاهي)1402/12/18613</v>
      </c>
      <c r="D4172" s="10" t="str">
        <f>IFERROR(IF(تحویلی!$E$1="","",IF(NOSA!O4172=تحویلی!$E$1,تحویلی!$E$1&amp;COUNTIF(NOSA!$O$1:O4172,تحویلی!$E$1),"")),"")</f>
        <v/>
      </c>
      <c r="E4172" s="10" t="str">
        <f t="shared" si="267"/>
        <v>29485613</v>
      </c>
      <c r="F4172" s="10" t="str">
        <f>IFERROR(VLOOKUP(I4172,DATABASE!$N:$O,2,FALSE),"")</f>
        <v>عينك كهربايي (روكلاهي)</v>
      </c>
      <c r="G4172" s="3" t="s">
        <v>3011</v>
      </c>
      <c r="H4172" s="4">
        <v>29485</v>
      </c>
      <c r="I4172" s="3" t="s">
        <v>1560</v>
      </c>
      <c r="J4172" s="3" t="s">
        <v>1561</v>
      </c>
      <c r="K4172" s="5">
        <v>1</v>
      </c>
      <c r="L4172" s="3" t="s">
        <v>8</v>
      </c>
      <c r="M4172" s="3" t="s">
        <v>19</v>
      </c>
      <c r="N4172" s="3" t="s">
        <v>3325</v>
      </c>
      <c r="O4172" s="1">
        <v>613</v>
      </c>
      <c r="P4172" s="4">
        <v>0</v>
      </c>
      <c r="Q4172" s="10">
        <f t="shared" si="264"/>
        <v>613</v>
      </c>
    </row>
    <row r="4173" spans="2:17" ht="20.25" customHeight="1">
      <c r="B4173" s="10" t="str">
        <f t="shared" si="265"/>
        <v>دستكش ضد برش سبك599</v>
      </c>
      <c r="C4173" s="10" t="str">
        <f t="shared" si="266"/>
        <v>دستكش ضد برش سبك1402/12/18599</v>
      </c>
      <c r="D4173" s="10" t="str">
        <f>IFERROR(IF(تحویلی!$E$1="","",IF(NOSA!O4173=تحویلی!$E$1,تحویلی!$E$1&amp;COUNTIF(NOSA!$O$1:O4173,تحویلی!$E$1),"")),"")</f>
        <v/>
      </c>
      <c r="E4173" s="10" t="str">
        <f t="shared" si="267"/>
        <v>29488599</v>
      </c>
      <c r="F4173" s="10" t="str">
        <f>IFERROR(VLOOKUP(I4173,DATABASE!$N:$O,2,FALSE),"")</f>
        <v>دستكش ضد برش سبك</v>
      </c>
      <c r="G4173" s="3" t="s">
        <v>3011</v>
      </c>
      <c r="H4173" s="4">
        <v>29488</v>
      </c>
      <c r="I4173" s="3" t="s">
        <v>1442</v>
      </c>
      <c r="J4173" s="3" t="s">
        <v>22</v>
      </c>
      <c r="K4173" s="5">
        <v>1</v>
      </c>
      <c r="L4173" s="3" t="s">
        <v>3</v>
      </c>
      <c r="M4173" s="3" t="s">
        <v>47</v>
      </c>
      <c r="N4173" s="3" t="s">
        <v>2708</v>
      </c>
      <c r="O4173" s="1">
        <v>599</v>
      </c>
      <c r="P4173" s="4">
        <v>1</v>
      </c>
      <c r="Q4173" s="10">
        <f t="shared" si="264"/>
        <v>599</v>
      </c>
    </row>
    <row r="4174" spans="2:17" ht="20.25" customHeight="1">
      <c r="B4174" s="10" t="str">
        <f t="shared" si="265"/>
        <v>عينك كهربايي (روكلاهي)194</v>
      </c>
      <c r="C4174" s="10" t="str">
        <f t="shared" si="266"/>
        <v>عينك كهربايي (روكلاهي)1402/12/18194</v>
      </c>
      <c r="D4174" s="10" t="str">
        <f>IFERROR(IF(تحویلی!$E$1="","",IF(NOSA!O4174=تحویلی!$E$1,تحویلی!$E$1&amp;COUNTIF(NOSA!$O$1:O4174,تحویلی!$E$1),"")),"")</f>
        <v/>
      </c>
      <c r="E4174" s="10" t="str">
        <f t="shared" si="267"/>
        <v>29490194</v>
      </c>
      <c r="F4174" s="10" t="str">
        <f>IFERROR(VLOOKUP(I4174,DATABASE!$N:$O,2,FALSE),"")</f>
        <v>عينك كهربايي (روكلاهي)</v>
      </c>
      <c r="G4174" s="3" t="s">
        <v>3011</v>
      </c>
      <c r="H4174" s="4">
        <v>29490</v>
      </c>
      <c r="I4174" s="3" t="s">
        <v>1560</v>
      </c>
      <c r="J4174" s="3" t="s">
        <v>1561</v>
      </c>
      <c r="K4174" s="5">
        <v>1</v>
      </c>
      <c r="L4174" s="3" t="s">
        <v>8</v>
      </c>
      <c r="M4174" s="3" t="s">
        <v>19</v>
      </c>
      <c r="N4174" s="3" t="s">
        <v>3278</v>
      </c>
      <c r="O4174" s="1">
        <v>194</v>
      </c>
      <c r="P4174" s="4">
        <v>1</v>
      </c>
      <c r="Q4174" s="10">
        <f t="shared" si="264"/>
        <v>194</v>
      </c>
    </row>
    <row r="4175" spans="2:17" ht="20.25" customHeight="1">
      <c r="B4175" s="10" t="str">
        <f t="shared" si="265"/>
        <v>458</v>
      </c>
      <c r="C4175" s="10" t="str">
        <f t="shared" si="266"/>
        <v>1402/12/18458</v>
      </c>
      <c r="D4175" s="10" t="str">
        <f>IFERROR(IF(تحویلی!$E$1="","",IF(NOSA!O4175=تحویلی!$E$1,تحویلی!$E$1&amp;COUNTIF(NOSA!$O$1:O4175,تحویلی!$E$1),"")),"")</f>
        <v/>
      </c>
      <c r="E4175" s="10" t="str">
        <f t="shared" si="267"/>
        <v>29492458</v>
      </c>
      <c r="F4175" s="10" t="str">
        <f>IFERROR(VLOOKUP(I4175,DATABASE!$N:$O,2,FALSE),"")</f>
        <v/>
      </c>
      <c r="G4175" s="3" t="s">
        <v>3011</v>
      </c>
      <c r="H4175" s="4">
        <v>29492</v>
      </c>
      <c r="I4175" s="3" t="s">
        <v>2664</v>
      </c>
      <c r="J4175" s="3" t="s">
        <v>2665</v>
      </c>
      <c r="K4175" s="5">
        <v>1</v>
      </c>
      <c r="L4175" s="3" t="s">
        <v>8</v>
      </c>
      <c r="M4175" s="3" t="s">
        <v>19</v>
      </c>
      <c r="N4175" s="3" t="s">
        <v>3323</v>
      </c>
      <c r="O4175" s="1">
        <v>458</v>
      </c>
      <c r="P4175" s="4">
        <v>1</v>
      </c>
      <c r="Q4175" s="10">
        <f t="shared" si="264"/>
        <v>458</v>
      </c>
    </row>
    <row r="4176" spans="2:17" ht="20.25" customHeight="1">
      <c r="B4176" s="10" t="str">
        <f t="shared" si="265"/>
        <v>لباس كار ديرسوز(بلوز و شلوار)10027</v>
      </c>
      <c r="C4176" s="10" t="str">
        <f t="shared" si="266"/>
        <v>لباس كار ديرسوز(بلوز و شلوار)1402/12/1910027</v>
      </c>
      <c r="D4176" s="10" t="str">
        <f>IFERROR(IF(تحویلی!$E$1="","",IF(NOSA!O4176=تحویلی!$E$1,تحویلی!$E$1&amp;COUNTIF(NOSA!$O$1:O4176,تحویلی!$E$1),"")),"")</f>
        <v/>
      </c>
      <c r="E4176" s="10" t="str">
        <f t="shared" si="267"/>
        <v>2949710027</v>
      </c>
      <c r="F4176" s="10" t="str">
        <f>IFERROR(VLOOKUP(I4176,DATABASE!$N:$O,2,FALSE),"")</f>
        <v>لباس كار ديرسوز(بلوز و شلوار)</v>
      </c>
      <c r="G4176" s="3" t="s">
        <v>3012</v>
      </c>
      <c r="H4176" s="4">
        <v>29497</v>
      </c>
      <c r="I4176" s="3" t="s">
        <v>1629</v>
      </c>
      <c r="J4176" s="3" t="s">
        <v>1630</v>
      </c>
      <c r="K4176" s="5">
        <v>1</v>
      </c>
      <c r="L4176" s="3" t="s">
        <v>28</v>
      </c>
      <c r="M4176" s="3" t="s">
        <v>9</v>
      </c>
      <c r="N4176" s="3" t="s">
        <v>1637</v>
      </c>
      <c r="O4176" s="1">
        <v>10027</v>
      </c>
      <c r="P4176" s="4">
        <v>0</v>
      </c>
      <c r="Q4176" s="10">
        <f t="shared" si="264"/>
        <v>10027</v>
      </c>
    </row>
    <row r="4177" spans="2:17" ht="20.25" customHeight="1">
      <c r="B4177" s="10" t="str">
        <f t="shared" si="265"/>
        <v>دستكش كف مواد سبك844</v>
      </c>
      <c r="C4177" s="10" t="str">
        <f t="shared" si="266"/>
        <v>دستكش كف مواد سبك1402/12/19844</v>
      </c>
      <c r="D4177" s="10" t="str">
        <f>IFERROR(IF(تحویلی!$E$1="","",IF(NOSA!O4177=تحویلی!$E$1,تحویلی!$E$1&amp;COUNTIF(NOSA!$O$1:O4177,تحویلی!$E$1),"")),"")</f>
        <v/>
      </c>
      <c r="E4177" s="10" t="str">
        <f t="shared" si="267"/>
        <v>29498844</v>
      </c>
      <c r="F4177" s="10" t="str">
        <f>IFERROR(VLOOKUP(I4177,DATABASE!$N:$O,2,FALSE),"")</f>
        <v>دستكش كف مواد سبك</v>
      </c>
      <c r="G4177" s="3" t="s">
        <v>3012</v>
      </c>
      <c r="H4177" s="4">
        <v>29498</v>
      </c>
      <c r="I4177" s="3" t="s">
        <v>1456</v>
      </c>
      <c r="J4177" s="3" t="s">
        <v>2</v>
      </c>
      <c r="K4177" s="5">
        <v>1</v>
      </c>
      <c r="L4177" s="3" t="s">
        <v>3</v>
      </c>
      <c r="M4177" s="3" t="s">
        <v>47</v>
      </c>
      <c r="N4177" s="3" t="s">
        <v>2690</v>
      </c>
      <c r="O4177" s="1">
        <v>844</v>
      </c>
      <c r="P4177" s="4">
        <v>0</v>
      </c>
      <c r="Q4177" s="10">
        <f t="shared" si="264"/>
        <v>844</v>
      </c>
    </row>
    <row r="4178" spans="2:17" ht="20.25" customHeight="1">
      <c r="B4178" s="10" t="str">
        <f t="shared" si="265"/>
        <v>دستكش كف مواد سبك860</v>
      </c>
      <c r="C4178" s="10" t="str">
        <f t="shared" si="266"/>
        <v>دستكش كف مواد سبك1402/12/19860</v>
      </c>
      <c r="D4178" s="10" t="str">
        <f>IFERROR(IF(تحویلی!$E$1="","",IF(NOSA!O4178=تحویلی!$E$1,تحویلی!$E$1&amp;COUNTIF(NOSA!$O$1:O4178,تحویلی!$E$1),"")),"")</f>
        <v/>
      </c>
      <c r="E4178" s="10" t="str">
        <f t="shared" si="267"/>
        <v>29499860</v>
      </c>
      <c r="F4178" s="10" t="str">
        <f>IFERROR(VLOOKUP(I4178,DATABASE!$N:$O,2,FALSE),"")</f>
        <v>دستكش كف مواد سبك</v>
      </c>
      <c r="G4178" s="3" t="s">
        <v>3012</v>
      </c>
      <c r="H4178" s="4">
        <v>29499</v>
      </c>
      <c r="I4178" s="3" t="s">
        <v>1456</v>
      </c>
      <c r="J4178" s="3" t="s">
        <v>2</v>
      </c>
      <c r="K4178" s="5">
        <v>1</v>
      </c>
      <c r="L4178" s="3" t="s">
        <v>3</v>
      </c>
      <c r="M4178" s="3" t="s">
        <v>47</v>
      </c>
      <c r="N4178" s="3" t="s">
        <v>3222</v>
      </c>
      <c r="O4178" s="1">
        <v>860</v>
      </c>
      <c r="P4178" s="4">
        <v>0</v>
      </c>
      <c r="Q4178" s="10">
        <f t="shared" si="264"/>
        <v>860</v>
      </c>
    </row>
    <row r="4179" spans="2:17" ht="20.25" customHeight="1">
      <c r="B4179" s="10" t="str">
        <f t="shared" si="265"/>
        <v>دستكش كف مواد سبك861</v>
      </c>
      <c r="C4179" s="10" t="str">
        <f t="shared" si="266"/>
        <v>دستكش كف مواد سبك1402/12/19861</v>
      </c>
      <c r="D4179" s="10" t="str">
        <f>IFERROR(IF(تحویلی!$E$1="","",IF(NOSA!O4179=تحویلی!$E$1,تحویلی!$E$1&amp;COUNTIF(NOSA!$O$1:O4179,تحویلی!$E$1),"")),"")</f>
        <v/>
      </c>
      <c r="E4179" s="10" t="str">
        <f t="shared" si="267"/>
        <v>29503861</v>
      </c>
      <c r="F4179" s="10" t="str">
        <f>IFERROR(VLOOKUP(I4179,DATABASE!$N:$O,2,FALSE),"")</f>
        <v>دستكش كف مواد سبك</v>
      </c>
      <c r="G4179" s="3" t="s">
        <v>3012</v>
      </c>
      <c r="H4179" s="4">
        <v>29503</v>
      </c>
      <c r="I4179" s="3" t="s">
        <v>1456</v>
      </c>
      <c r="J4179" s="3" t="s">
        <v>2</v>
      </c>
      <c r="K4179" s="5">
        <v>1</v>
      </c>
      <c r="L4179" s="3" t="s">
        <v>3</v>
      </c>
      <c r="M4179" s="3" t="s">
        <v>47</v>
      </c>
      <c r="N4179" s="3" t="s">
        <v>2891</v>
      </c>
      <c r="O4179" s="1">
        <v>861</v>
      </c>
      <c r="P4179" s="4">
        <v>1</v>
      </c>
      <c r="Q4179" s="10">
        <f t="shared" si="264"/>
        <v>861</v>
      </c>
    </row>
    <row r="4180" spans="2:17" ht="20.25" customHeight="1">
      <c r="B4180" s="10" t="str">
        <f t="shared" si="265"/>
        <v>دستكش كف مواد سبك694</v>
      </c>
      <c r="C4180" s="10" t="str">
        <f t="shared" si="266"/>
        <v>دستكش كف مواد سبك1402/12/19694</v>
      </c>
      <c r="D4180" s="10" t="str">
        <f>IFERROR(IF(تحویلی!$E$1="","",IF(NOSA!O4180=تحویلی!$E$1,تحویلی!$E$1&amp;COUNTIF(NOSA!$O$1:O4180,تحویلی!$E$1),"")),"")</f>
        <v/>
      </c>
      <c r="E4180" s="10" t="str">
        <f t="shared" si="267"/>
        <v>29515694</v>
      </c>
      <c r="F4180" s="10" t="str">
        <f>IFERROR(VLOOKUP(I4180,DATABASE!$N:$O,2,FALSE),"")</f>
        <v>دستكش كف مواد سبك</v>
      </c>
      <c r="G4180" s="3" t="s">
        <v>3012</v>
      </c>
      <c r="H4180" s="4">
        <v>29515</v>
      </c>
      <c r="I4180" s="3" t="s">
        <v>1456</v>
      </c>
      <c r="J4180" s="3" t="s">
        <v>2</v>
      </c>
      <c r="K4180" s="5">
        <v>1</v>
      </c>
      <c r="L4180" s="3" t="s">
        <v>3</v>
      </c>
      <c r="M4180" s="3" t="s">
        <v>47</v>
      </c>
      <c r="N4180" s="3" t="s">
        <v>128</v>
      </c>
      <c r="O4180" s="1">
        <v>694</v>
      </c>
      <c r="P4180" s="4">
        <v>0</v>
      </c>
      <c r="Q4180" s="10">
        <f t="shared" si="264"/>
        <v>694</v>
      </c>
    </row>
    <row r="4181" spans="2:17" ht="20.25" customHeight="1">
      <c r="B4181" s="10" t="str">
        <f t="shared" si="265"/>
        <v>لباس كار ديرسوز(بلوز و شلوار)170</v>
      </c>
      <c r="C4181" s="10" t="str">
        <f t="shared" si="266"/>
        <v>لباس كار ديرسوز(بلوز و شلوار)1402/12/19170</v>
      </c>
      <c r="D4181" s="10" t="str">
        <f>IFERROR(IF(تحویلی!$E$1="","",IF(NOSA!O4181=تحویلی!$E$1,تحویلی!$E$1&amp;COUNTIF(NOSA!$O$1:O4181,تحویلی!$E$1),"")),"")</f>
        <v/>
      </c>
      <c r="E4181" s="10" t="str">
        <f t="shared" si="267"/>
        <v>29525170</v>
      </c>
      <c r="F4181" s="10" t="str">
        <f>IFERROR(VLOOKUP(I4181,DATABASE!$N:$O,2,FALSE),"")</f>
        <v>لباس كار ديرسوز(بلوز و شلوار)</v>
      </c>
      <c r="G4181" s="3" t="s">
        <v>3012</v>
      </c>
      <c r="H4181" s="4">
        <v>29525</v>
      </c>
      <c r="I4181" s="3" t="s">
        <v>1466</v>
      </c>
      <c r="J4181" s="3" t="s">
        <v>1623</v>
      </c>
      <c r="K4181" s="5">
        <v>1</v>
      </c>
      <c r="L4181" s="3" t="s">
        <v>28</v>
      </c>
      <c r="M4181" s="3" t="s">
        <v>9</v>
      </c>
      <c r="N4181" s="3" t="s">
        <v>684</v>
      </c>
      <c r="O4181" s="1">
        <v>170</v>
      </c>
      <c r="P4181" s="4">
        <v>0</v>
      </c>
      <c r="Q4181" s="10">
        <f t="shared" si="264"/>
        <v>170</v>
      </c>
    </row>
    <row r="4182" spans="2:17" ht="20.25" customHeight="1">
      <c r="B4182" s="10" t="str">
        <f t="shared" si="265"/>
        <v>دستكش ضد برش سبك641</v>
      </c>
      <c r="C4182" s="10" t="str">
        <f t="shared" si="266"/>
        <v>دستكش ضد برش سبك1402/12/19641</v>
      </c>
      <c r="D4182" s="10" t="str">
        <f>IFERROR(IF(تحویلی!$E$1="","",IF(NOSA!O4182=تحویلی!$E$1,تحویلی!$E$1&amp;COUNTIF(NOSA!$O$1:O4182,تحویلی!$E$1),"")),"")</f>
        <v/>
      </c>
      <c r="E4182" s="10" t="str">
        <f t="shared" si="267"/>
        <v>29529641</v>
      </c>
      <c r="F4182" s="10" t="str">
        <f>IFERROR(VLOOKUP(I4182,DATABASE!$N:$O,2,FALSE),"")</f>
        <v>دستكش ضد برش سبك</v>
      </c>
      <c r="G4182" s="3" t="s">
        <v>3012</v>
      </c>
      <c r="H4182" s="4">
        <v>29529</v>
      </c>
      <c r="I4182" s="3" t="s">
        <v>1442</v>
      </c>
      <c r="J4182" s="3" t="s">
        <v>22</v>
      </c>
      <c r="K4182" s="5">
        <v>1</v>
      </c>
      <c r="L4182" s="3" t="s">
        <v>3</v>
      </c>
      <c r="M4182" s="3" t="s">
        <v>47</v>
      </c>
      <c r="N4182" s="3" t="s">
        <v>154</v>
      </c>
      <c r="O4182" s="1">
        <v>641</v>
      </c>
      <c r="P4182" s="4">
        <v>0</v>
      </c>
      <c r="Q4182" s="10">
        <f t="shared" si="264"/>
        <v>641</v>
      </c>
    </row>
    <row r="4183" spans="2:17" ht="20.25" customHeight="1">
      <c r="B4183" s="10" t="str">
        <f t="shared" si="265"/>
        <v>دستكش ضد برش سبك10029</v>
      </c>
      <c r="C4183" s="10" t="str">
        <f t="shared" si="266"/>
        <v>دستكش ضد برش سبك1402/12/1910029</v>
      </c>
      <c r="D4183" s="10" t="str">
        <f>IFERROR(IF(تحویلی!$E$1="","",IF(NOSA!O4183=تحویلی!$E$1,تحویلی!$E$1&amp;COUNTIF(NOSA!$O$1:O4183,تحویلی!$E$1),"")),"")</f>
        <v/>
      </c>
      <c r="E4183" s="10" t="str">
        <f t="shared" si="267"/>
        <v>2953010029</v>
      </c>
      <c r="F4183" s="10" t="str">
        <f>IFERROR(VLOOKUP(I4183,DATABASE!$N:$O,2,FALSE),"")</f>
        <v>دستكش ضد برش سبك</v>
      </c>
      <c r="G4183" s="3" t="s">
        <v>3012</v>
      </c>
      <c r="H4183" s="4">
        <v>29530</v>
      </c>
      <c r="I4183" s="3" t="s">
        <v>1442</v>
      </c>
      <c r="J4183" s="3" t="s">
        <v>22</v>
      </c>
      <c r="K4183" s="5">
        <v>1</v>
      </c>
      <c r="L4183" s="3" t="s">
        <v>3</v>
      </c>
      <c r="M4183" s="3" t="s">
        <v>9</v>
      </c>
      <c r="N4183" s="3" t="s">
        <v>1783</v>
      </c>
      <c r="O4183" s="1">
        <v>10029</v>
      </c>
      <c r="P4183" s="4">
        <v>0</v>
      </c>
      <c r="Q4183" s="10">
        <f t="shared" si="264"/>
        <v>10029</v>
      </c>
    </row>
    <row r="4184" spans="2:17" ht="20.25" customHeight="1">
      <c r="B4184" s="10" t="str">
        <f t="shared" si="265"/>
        <v>دستكش ساق بلند نسوز766</v>
      </c>
      <c r="C4184" s="10" t="str">
        <f t="shared" si="266"/>
        <v>دستكش ساق بلند نسوز1402/12/19766</v>
      </c>
      <c r="D4184" s="10" t="str">
        <f>IFERROR(IF(تحویلی!$E$1="","",IF(NOSA!O4184=تحویلی!$E$1,تحویلی!$E$1&amp;COUNTIF(NOSA!$O$1:O4184,تحویلی!$E$1),"")),"")</f>
        <v/>
      </c>
      <c r="E4184" s="10" t="str">
        <f t="shared" si="267"/>
        <v>29535766</v>
      </c>
      <c r="F4184" s="10" t="str">
        <f>IFERROR(VLOOKUP(I4184,DATABASE!$N:$O,2,FALSE),"")</f>
        <v>دستكش ساق بلند نسوز</v>
      </c>
      <c r="G4184" s="3" t="s">
        <v>3012</v>
      </c>
      <c r="H4184" s="4">
        <v>29535</v>
      </c>
      <c r="I4184" s="3" t="s">
        <v>1461</v>
      </c>
      <c r="J4184" s="3" t="s">
        <v>34</v>
      </c>
      <c r="K4184" s="5">
        <v>1</v>
      </c>
      <c r="L4184" s="3" t="s">
        <v>3</v>
      </c>
      <c r="M4184" s="3" t="s">
        <v>4</v>
      </c>
      <c r="N4184" s="3" t="s">
        <v>1059</v>
      </c>
      <c r="O4184" s="1">
        <v>766</v>
      </c>
      <c r="P4184" s="4">
        <v>1</v>
      </c>
      <c r="Q4184" s="10">
        <f t="shared" si="264"/>
        <v>766</v>
      </c>
    </row>
    <row r="4185" spans="2:17" ht="20.25" customHeight="1">
      <c r="B4185" s="10" t="str">
        <f t="shared" si="265"/>
        <v>دستكش ضد برش سبك835</v>
      </c>
      <c r="C4185" s="10" t="str">
        <f t="shared" si="266"/>
        <v>دستكش ضد برش سبك1402/12/20835</v>
      </c>
      <c r="D4185" s="10" t="str">
        <f>IFERROR(IF(تحویلی!$E$1="","",IF(NOSA!O4185=تحویلی!$E$1,تحویلی!$E$1&amp;COUNTIF(NOSA!$O$1:O4185,تحویلی!$E$1),"")),"")</f>
        <v/>
      </c>
      <c r="E4185" s="10" t="str">
        <f t="shared" si="267"/>
        <v>29539835</v>
      </c>
      <c r="F4185" s="10" t="str">
        <f>IFERROR(VLOOKUP(I4185,DATABASE!$N:$O,2,FALSE),"")</f>
        <v>دستكش ضد برش سبك</v>
      </c>
      <c r="G4185" s="3" t="s">
        <v>3013</v>
      </c>
      <c r="H4185" s="4">
        <v>29539</v>
      </c>
      <c r="I4185" s="3" t="s">
        <v>1442</v>
      </c>
      <c r="J4185" s="3" t="s">
        <v>22</v>
      </c>
      <c r="K4185" s="5">
        <v>1</v>
      </c>
      <c r="L4185" s="3" t="s">
        <v>3</v>
      </c>
      <c r="M4185" s="3" t="s">
        <v>47</v>
      </c>
      <c r="N4185" s="3" t="s">
        <v>2677</v>
      </c>
      <c r="O4185" s="1">
        <v>835</v>
      </c>
      <c r="P4185" s="4">
        <v>1</v>
      </c>
      <c r="Q4185" s="10">
        <f t="shared" si="264"/>
        <v>835</v>
      </c>
    </row>
    <row r="4186" spans="2:17" ht="20.25" customHeight="1">
      <c r="B4186" s="10" t="str">
        <f t="shared" si="265"/>
        <v>دستكش ضد برش سبك580</v>
      </c>
      <c r="C4186" s="10" t="str">
        <f t="shared" si="266"/>
        <v>دستكش ضد برش سبك1402/12/20580</v>
      </c>
      <c r="D4186" s="10" t="str">
        <f>IFERROR(IF(تحویلی!$E$1="","",IF(NOSA!O4186=تحویلی!$E$1,تحویلی!$E$1&amp;COUNTIF(NOSA!$O$1:O4186,تحویلی!$E$1),"")),"")</f>
        <v/>
      </c>
      <c r="E4186" s="10" t="str">
        <f t="shared" si="267"/>
        <v>29540580</v>
      </c>
      <c r="F4186" s="10" t="str">
        <f>IFERROR(VLOOKUP(I4186,DATABASE!$N:$O,2,FALSE),"")</f>
        <v>دستكش ضد برش سبك</v>
      </c>
      <c r="G4186" s="3" t="s">
        <v>3013</v>
      </c>
      <c r="H4186" s="4">
        <v>29540</v>
      </c>
      <c r="I4186" s="3" t="s">
        <v>1442</v>
      </c>
      <c r="J4186" s="3" t="s">
        <v>22</v>
      </c>
      <c r="K4186" s="5">
        <v>1</v>
      </c>
      <c r="L4186" s="3" t="s">
        <v>3</v>
      </c>
      <c r="M4186" s="3" t="s">
        <v>47</v>
      </c>
      <c r="N4186" s="3" t="s">
        <v>132</v>
      </c>
      <c r="O4186" s="1">
        <v>580</v>
      </c>
      <c r="P4186" s="4">
        <v>1</v>
      </c>
      <c r="Q4186" s="10">
        <f t="shared" si="264"/>
        <v>580</v>
      </c>
    </row>
    <row r="4187" spans="2:17" ht="20.25" customHeight="1">
      <c r="B4187" s="10" t="str">
        <f t="shared" si="265"/>
        <v>دستكش ضد برش سبك725</v>
      </c>
      <c r="C4187" s="10" t="str">
        <f t="shared" si="266"/>
        <v>دستكش ضد برش سبك1402/12/20725</v>
      </c>
      <c r="D4187" s="10" t="str">
        <f>IFERROR(IF(تحویلی!$E$1="","",IF(NOSA!O4187=تحویلی!$E$1,تحویلی!$E$1&amp;COUNTIF(NOSA!$O$1:O4187,تحویلی!$E$1),"")),"")</f>
        <v/>
      </c>
      <c r="E4187" s="10" t="str">
        <f t="shared" si="267"/>
        <v>29547725</v>
      </c>
      <c r="F4187" s="10" t="str">
        <f>IFERROR(VLOOKUP(I4187,DATABASE!$N:$O,2,FALSE),"")</f>
        <v>دستكش ضد برش سبك</v>
      </c>
      <c r="G4187" s="3" t="s">
        <v>3013</v>
      </c>
      <c r="H4187" s="4">
        <v>29547</v>
      </c>
      <c r="I4187" s="3" t="s">
        <v>1442</v>
      </c>
      <c r="J4187" s="3" t="s">
        <v>22</v>
      </c>
      <c r="K4187" s="5">
        <v>1</v>
      </c>
      <c r="L4187" s="3" t="s">
        <v>3</v>
      </c>
      <c r="M4187" s="3" t="s">
        <v>19</v>
      </c>
      <c r="N4187" s="3" t="s">
        <v>596</v>
      </c>
      <c r="O4187" s="1">
        <v>725</v>
      </c>
      <c r="P4187" s="4">
        <v>0</v>
      </c>
      <c r="Q4187" s="10">
        <f t="shared" si="264"/>
        <v>725</v>
      </c>
    </row>
    <row r="4188" spans="2:17" ht="20.25" customHeight="1">
      <c r="B4188" s="10" t="str">
        <f t="shared" si="265"/>
        <v>دستكش ساق بلند نسوز725</v>
      </c>
      <c r="C4188" s="10" t="str">
        <f t="shared" si="266"/>
        <v>دستكش ساق بلند نسوز1402/12/20725</v>
      </c>
      <c r="D4188" s="10" t="str">
        <f>IFERROR(IF(تحویلی!$E$1="","",IF(NOSA!O4188=تحویلی!$E$1,تحویلی!$E$1&amp;COUNTIF(NOSA!$O$1:O4188,تحویلی!$E$1),"")),"")</f>
        <v/>
      </c>
      <c r="E4188" s="10" t="str">
        <f t="shared" si="267"/>
        <v>29547725</v>
      </c>
      <c r="F4188" s="10" t="str">
        <f>IFERROR(VLOOKUP(I4188,DATABASE!$N:$O,2,FALSE),"")</f>
        <v>دستكش ساق بلند نسوز</v>
      </c>
      <c r="G4188" s="3" t="s">
        <v>3013</v>
      </c>
      <c r="H4188" s="4">
        <v>29547</v>
      </c>
      <c r="I4188" s="3" t="s">
        <v>1461</v>
      </c>
      <c r="J4188" s="3" t="s">
        <v>34</v>
      </c>
      <c r="K4188" s="5">
        <v>1</v>
      </c>
      <c r="L4188" s="3" t="s">
        <v>3</v>
      </c>
      <c r="M4188" s="3" t="s">
        <v>19</v>
      </c>
      <c r="N4188" s="3" t="s">
        <v>596</v>
      </c>
      <c r="O4188" s="1">
        <v>725</v>
      </c>
      <c r="P4188" s="4">
        <v>0</v>
      </c>
      <c r="Q4188" s="10">
        <f t="shared" si="264"/>
        <v>725</v>
      </c>
    </row>
    <row r="4189" spans="2:17" ht="20.25" customHeight="1">
      <c r="B4189" s="10" t="str">
        <f t="shared" si="265"/>
        <v>پابند نسوز چرمي725</v>
      </c>
      <c r="C4189" s="10" t="str">
        <f t="shared" si="266"/>
        <v>پابند نسوز چرمي1402/12/20725</v>
      </c>
      <c r="D4189" s="10" t="str">
        <f>IFERROR(IF(تحویلی!$E$1="","",IF(NOSA!O4189=تحویلی!$E$1,تحویلی!$E$1&amp;COUNTIF(NOSA!$O$1:O4189,تحویلی!$E$1),"")),"")</f>
        <v/>
      </c>
      <c r="E4189" s="10" t="str">
        <f t="shared" si="267"/>
        <v>29547725</v>
      </c>
      <c r="F4189" s="10" t="str">
        <f>IFERROR(VLOOKUP(I4189,DATABASE!$N:$O,2,FALSE),"")</f>
        <v>پابند نسوز چرمي</v>
      </c>
      <c r="G4189" s="3" t="s">
        <v>3013</v>
      </c>
      <c r="H4189" s="4">
        <v>29547</v>
      </c>
      <c r="I4189" s="3" t="s">
        <v>1460</v>
      </c>
      <c r="J4189" s="3" t="s">
        <v>18</v>
      </c>
      <c r="K4189" s="5">
        <v>1</v>
      </c>
      <c r="L4189" s="3" t="s">
        <v>3</v>
      </c>
      <c r="M4189" s="3" t="s">
        <v>19</v>
      </c>
      <c r="N4189" s="3" t="s">
        <v>596</v>
      </c>
      <c r="O4189" s="1">
        <v>725</v>
      </c>
      <c r="P4189" s="4">
        <v>0</v>
      </c>
      <c r="Q4189" s="10">
        <f t="shared" si="264"/>
        <v>725</v>
      </c>
    </row>
    <row r="4190" spans="2:17" ht="20.25" customHeight="1">
      <c r="B4190" s="10" t="str">
        <f t="shared" si="265"/>
        <v>لباس كار نسوز(بلوز و شلوار)121</v>
      </c>
      <c r="C4190" s="10" t="str">
        <f t="shared" si="266"/>
        <v>لباس كار نسوز(بلوز و شلوار)1402/12/20121</v>
      </c>
      <c r="D4190" s="10" t="str">
        <f>IFERROR(IF(تحویلی!$E$1="","",IF(NOSA!O4190=تحویلی!$E$1,تحویلی!$E$1&amp;COUNTIF(NOSA!$O$1:O4190,تحویلی!$E$1),"")),"")</f>
        <v/>
      </c>
      <c r="E4190" s="10" t="str">
        <f t="shared" si="267"/>
        <v>29556121</v>
      </c>
      <c r="F4190" s="10" t="str">
        <f>IFERROR(VLOOKUP(I4190,DATABASE!$N:$O,2,FALSE),"")</f>
        <v>لباس كار نسوز(بلوز و شلوار)</v>
      </c>
      <c r="G4190" s="3" t="s">
        <v>3013</v>
      </c>
      <c r="H4190" s="4">
        <v>29556</v>
      </c>
      <c r="I4190" s="3" t="s">
        <v>1740</v>
      </c>
      <c r="J4190" s="3" t="s">
        <v>1741</v>
      </c>
      <c r="K4190" s="5">
        <v>1</v>
      </c>
      <c r="L4190" s="3" t="s">
        <v>28</v>
      </c>
      <c r="M4190" s="3" t="s">
        <v>4</v>
      </c>
      <c r="N4190" s="3" t="s">
        <v>3326</v>
      </c>
      <c r="O4190" s="1">
        <v>121</v>
      </c>
      <c r="P4190" s="4">
        <v>1</v>
      </c>
      <c r="Q4190" s="10">
        <f t="shared" si="264"/>
        <v>121</v>
      </c>
    </row>
    <row r="4191" spans="2:17" ht="20.25" customHeight="1">
      <c r="B4191" s="10" t="str">
        <f t="shared" si="265"/>
        <v>چكمه ايمني نسوز121</v>
      </c>
      <c r="C4191" s="10" t="str">
        <f t="shared" si="266"/>
        <v>چكمه ايمني نسوز1402/12/20121</v>
      </c>
      <c r="D4191" s="10" t="str">
        <f>IFERROR(IF(تحویلی!$E$1="","",IF(NOSA!O4191=تحویلی!$E$1,تحویلی!$E$1&amp;COUNTIF(NOSA!$O$1:O4191,تحویلی!$E$1),"")),"")</f>
        <v/>
      </c>
      <c r="E4191" s="10" t="str">
        <f t="shared" si="267"/>
        <v>29556121</v>
      </c>
      <c r="F4191" s="10" t="str">
        <f>IFERROR(VLOOKUP(I4191,DATABASE!$N:$O,2,FALSE),"")</f>
        <v>چكمه ايمني نسوز</v>
      </c>
      <c r="G4191" s="3" t="s">
        <v>3013</v>
      </c>
      <c r="H4191" s="4">
        <v>29556</v>
      </c>
      <c r="I4191" s="3" t="s">
        <v>1749</v>
      </c>
      <c r="J4191" s="3" t="s">
        <v>1750</v>
      </c>
      <c r="K4191" s="5">
        <v>1</v>
      </c>
      <c r="L4191" s="3" t="s">
        <v>3</v>
      </c>
      <c r="M4191" s="3" t="s">
        <v>4</v>
      </c>
      <c r="N4191" s="3" t="s">
        <v>3326</v>
      </c>
      <c r="O4191" s="1">
        <v>121</v>
      </c>
      <c r="P4191" s="4">
        <v>1</v>
      </c>
      <c r="Q4191" s="10">
        <f t="shared" ref="Q4191:Q4254" si="268">VALUE(O4191)</f>
        <v>121</v>
      </c>
    </row>
    <row r="4192" spans="2:17" ht="20.25" customHeight="1">
      <c r="B4192" s="10" t="str">
        <f t="shared" si="265"/>
        <v>121</v>
      </c>
      <c r="C4192" s="10" t="str">
        <f t="shared" si="266"/>
        <v>1402/12/20121</v>
      </c>
      <c r="D4192" s="10" t="str">
        <f>IFERROR(IF(تحویلی!$E$1="","",IF(NOSA!O4192=تحویلی!$E$1,تحویلی!$E$1&amp;COUNTIF(NOSA!$O$1:O4192,تحویلی!$E$1),"")),"")</f>
        <v/>
      </c>
      <c r="E4192" s="10" t="str">
        <f t="shared" si="267"/>
        <v>29556121</v>
      </c>
      <c r="F4192" s="10" t="str">
        <f>IFERROR(VLOOKUP(I4192,DATABASE!$N:$O,2,FALSE),"")</f>
        <v/>
      </c>
      <c r="G4192" s="3" t="s">
        <v>3013</v>
      </c>
      <c r="H4192" s="4">
        <v>29556</v>
      </c>
      <c r="I4192" s="3" t="s">
        <v>2699</v>
      </c>
      <c r="J4192" s="3" t="s">
        <v>7</v>
      </c>
      <c r="K4192" s="5">
        <v>1</v>
      </c>
      <c r="L4192" s="3" t="s">
        <v>8</v>
      </c>
      <c r="M4192" s="3" t="s">
        <v>4</v>
      </c>
      <c r="N4192" s="3" t="s">
        <v>3326</v>
      </c>
      <c r="O4192" s="1">
        <v>121</v>
      </c>
      <c r="P4192" s="4">
        <v>1</v>
      </c>
      <c r="Q4192" s="10">
        <f t="shared" si="268"/>
        <v>121</v>
      </c>
    </row>
    <row r="4193" spans="2:17" ht="20.25" customHeight="1">
      <c r="B4193" s="10" t="str">
        <f t="shared" si="265"/>
        <v>پيشبند نسوز آلومينيومي121</v>
      </c>
      <c r="C4193" s="10" t="str">
        <f t="shared" si="266"/>
        <v>پيشبند نسوز آلومينيومي1402/12/20121</v>
      </c>
      <c r="D4193" s="10" t="str">
        <f>IFERROR(IF(تحویلی!$E$1="","",IF(NOSA!O4193=تحویلی!$E$1,تحویلی!$E$1&amp;COUNTIF(NOSA!$O$1:O4193,تحویلی!$E$1),"")),"")</f>
        <v/>
      </c>
      <c r="E4193" s="10" t="str">
        <f t="shared" si="267"/>
        <v>29556121</v>
      </c>
      <c r="F4193" s="10" t="str">
        <f>IFERROR(VLOOKUP(I4193,DATABASE!$N:$O,2,FALSE),"")</f>
        <v>پيشبند نسوز آلومينيومي</v>
      </c>
      <c r="G4193" s="3" t="s">
        <v>3013</v>
      </c>
      <c r="H4193" s="4">
        <v>29556</v>
      </c>
      <c r="I4193" s="3" t="s">
        <v>1464</v>
      </c>
      <c r="J4193" s="3" t="s">
        <v>36</v>
      </c>
      <c r="K4193" s="5">
        <v>1</v>
      </c>
      <c r="L4193" s="3" t="s">
        <v>8</v>
      </c>
      <c r="M4193" s="3" t="s">
        <v>4</v>
      </c>
      <c r="N4193" s="3" t="s">
        <v>3326</v>
      </c>
      <c r="O4193" s="1">
        <v>121</v>
      </c>
      <c r="P4193" s="4">
        <v>0</v>
      </c>
      <c r="Q4193" s="10">
        <f t="shared" si="268"/>
        <v>121</v>
      </c>
    </row>
    <row r="4194" spans="2:17" ht="20.25" customHeight="1">
      <c r="B4194" s="10" t="str">
        <f t="shared" si="265"/>
        <v>آستين آلومينيومي121</v>
      </c>
      <c r="C4194" s="10" t="str">
        <f t="shared" si="266"/>
        <v>آستين آلومينيومي1402/12/20121</v>
      </c>
      <c r="D4194" s="10" t="str">
        <f>IFERROR(IF(تحویلی!$E$1="","",IF(NOSA!O4194=تحویلی!$E$1,تحویلی!$E$1&amp;COUNTIF(NOSA!$O$1:O4194,تحویلی!$E$1),"")),"")</f>
        <v/>
      </c>
      <c r="E4194" s="10" t="str">
        <f t="shared" si="267"/>
        <v>29556121</v>
      </c>
      <c r="F4194" s="10" t="str">
        <f>IFERROR(VLOOKUP(I4194,DATABASE!$N:$O,2,FALSE),"")</f>
        <v>آستين آلومينيومي</v>
      </c>
      <c r="G4194" s="3" t="s">
        <v>3013</v>
      </c>
      <c r="H4194" s="4">
        <v>29556</v>
      </c>
      <c r="I4194" s="3" t="s">
        <v>1508</v>
      </c>
      <c r="J4194" s="3" t="s">
        <v>38</v>
      </c>
      <c r="K4194" s="5">
        <v>1</v>
      </c>
      <c r="L4194" s="3" t="s">
        <v>3</v>
      </c>
      <c r="M4194" s="3" t="s">
        <v>4</v>
      </c>
      <c r="N4194" s="3" t="s">
        <v>3326</v>
      </c>
      <c r="O4194" s="1">
        <v>121</v>
      </c>
      <c r="P4194" s="4">
        <v>0</v>
      </c>
      <c r="Q4194" s="10">
        <f t="shared" si="268"/>
        <v>121</v>
      </c>
    </row>
    <row r="4195" spans="2:17" ht="20.25" customHeight="1">
      <c r="B4195" s="10" t="str">
        <f t="shared" si="265"/>
        <v>ماسك جوشكاري847</v>
      </c>
      <c r="C4195" s="10" t="str">
        <f t="shared" si="266"/>
        <v>ماسك جوشكاري1402/12/20847</v>
      </c>
      <c r="D4195" s="10" t="str">
        <f>IFERROR(IF(تحویلی!$E$1="","",IF(NOSA!O4195=تحویلی!$E$1,تحویلی!$E$1&amp;COUNTIF(NOSA!$O$1:O4195,تحویلی!$E$1),"")),"")</f>
        <v/>
      </c>
      <c r="E4195" s="10" t="str">
        <f t="shared" si="267"/>
        <v>29561847</v>
      </c>
      <c r="F4195" s="10" t="str">
        <f>IFERROR(VLOOKUP(I4195,DATABASE!$N:$O,2,FALSE),"")</f>
        <v>ماسك جوشكاري</v>
      </c>
      <c r="G4195" s="3" t="s">
        <v>3013</v>
      </c>
      <c r="H4195" s="4">
        <v>29561</v>
      </c>
      <c r="I4195" s="3" t="s">
        <v>1598</v>
      </c>
      <c r="J4195" s="3" t="s">
        <v>108</v>
      </c>
      <c r="K4195" s="5">
        <v>1</v>
      </c>
      <c r="L4195" s="3" t="s">
        <v>8</v>
      </c>
      <c r="M4195" s="3" t="s">
        <v>87</v>
      </c>
      <c r="N4195" s="3" t="s">
        <v>2746</v>
      </c>
      <c r="O4195" s="1">
        <v>847</v>
      </c>
      <c r="P4195" s="4">
        <v>0</v>
      </c>
      <c r="Q4195" s="10">
        <f t="shared" si="268"/>
        <v>847</v>
      </c>
    </row>
    <row r="4196" spans="2:17" ht="20.25" customHeight="1">
      <c r="B4196" s="10" t="str">
        <f t="shared" si="265"/>
        <v>شيشه ماسك جوشكاري ساده847</v>
      </c>
      <c r="C4196" s="10" t="str">
        <f t="shared" si="266"/>
        <v>شيشه ماسك جوشكاري ساده1402/12/20847</v>
      </c>
      <c r="D4196" s="10" t="str">
        <f>IFERROR(IF(تحویلی!$E$1="","",IF(NOSA!O4196=تحویلی!$E$1,تحویلی!$E$1&amp;COUNTIF(NOSA!$O$1:O4196,تحویلی!$E$1),"")),"")</f>
        <v/>
      </c>
      <c r="E4196" s="10" t="str">
        <f t="shared" si="267"/>
        <v>29561847</v>
      </c>
      <c r="F4196" s="10" t="str">
        <f>IFERROR(VLOOKUP(I4196,DATABASE!$N:$O,2,FALSE),"")</f>
        <v>شيشه ماسك جوشكاري ساده</v>
      </c>
      <c r="G4196" s="3" t="s">
        <v>3013</v>
      </c>
      <c r="H4196" s="4">
        <v>29561</v>
      </c>
      <c r="I4196" s="3" t="s">
        <v>1548</v>
      </c>
      <c r="J4196" s="3" t="s">
        <v>111</v>
      </c>
      <c r="K4196" s="5">
        <v>1</v>
      </c>
      <c r="L4196" s="3" t="s">
        <v>8</v>
      </c>
      <c r="M4196" s="3" t="s">
        <v>87</v>
      </c>
      <c r="N4196" s="3" t="s">
        <v>2746</v>
      </c>
      <c r="O4196" s="1">
        <v>847</v>
      </c>
      <c r="P4196" s="4">
        <v>0</v>
      </c>
      <c r="Q4196" s="10">
        <f t="shared" si="268"/>
        <v>847</v>
      </c>
    </row>
    <row r="4197" spans="2:17" ht="20.25" customHeight="1">
      <c r="B4197" s="10" t="str">
        <f t="shared" si="265"/>
        <v>شيشه مات ماسك جوشكاري847</v>
      </c>
      <c r="C4197" s="10" t="str">
        <f t="shared" si="266"/>
        <v>شيشه مات ماسك جوشكاري1402/12/20847</v>
      </c>
      <c r="D4197" s="10" t="str">
        <f>IFERROR(IF(تحویلی!$E$1="","",IF(NOSA!O4197=تحویلی!$E$1,تحویلی!$E$1&amp;COUNTIF(NOSA!$O$1:O4197,تحویلی!$E$1),"")),"")</f>
        <v/>
      </c>
      <c r="E4197" s="10" t="str">
        <f t="shared" si="267"/>
        <v>29561847</v>
      </c>
      <c r="F4197" s="10" t="str">
        <f>IFERROR(VLOOKUP(I4197,DATABASE!$N:$O,2,FALSE),"")</f>
        <v>شيشه مات ماسك جوشكاري</v>
      </c>
      <c r="G4197" s="3" t="s">
        <v>3013</v>
      </c>
      <c r="H4197" s="4">
        <v>29561</v>
      </c>
      <c r="I4197" s="3" t="s">
        <v>1507</v>
      </c>
      <c r="J4197" s="3" t="s">
        <v>113</v>
      </c>
      <c r="K4197" s="5">
        <v>1</v>
      </c>
      <c r="L4197" s="3" t="s">
        <v>8</v>
      </c>
      <c r="M4197" s="3" t="s">
        <v>87</v>
      </c>
      <c r="N4197" s="3" t="s">
        <v>2746</v>
      </c>
      <c r="O4197" s="1">
        <v>847</v>
      </c>
      <c r="P4197" s="4">
        <v>0</v>
      </c>
      <c r="Q4197" s="10">
        <f t="shared" si="268"/>
        <v>847</v>
      </c>
    </row>
    <row r="4198" spans="2:17" ht="20.25" customHeight="1">
      <c r="B4198" s="10" t="str">
        <f t="shared" si="265"/>
        <v>دستكش كف مواد سبك840</v>
      </c>
      <c r="C4198" s="10" t="str">
        <f t="shared" si="266"/>
        <v>دستكش كف مواد سبك1402/12/20840</v>
      </c>
      <c r="D4198" s="10" t="str">
        <f>IFERROR(IF(تحویلی!$E$1="","",IF(NOSA!O4198=تحویلی!$E$1,تحویلی!$E$1&amp;COUNTIF(NOSA!$O$1:O4198,تحویلی!$E$1),"")),"")</f>
        <v/>
      </c>
      <c r="E4198" s="10" t="str">
        <f t="shared" si="267"/>
        <v>29562840</v>
      </c>
      <c r="F4198" s="10" t="str">
        <f>IFERROR(VLOOKUP(I4198,DATABASE!$N:$O,2,FALSE),"")</f>
        <v>دستكش كف مواد سبك</v>
      </c>
      <c r="G4198" s="3" t="s">
        <v>3013</v>
      </c>
      <c r="H4198" s="4">
        <v>29562</v>
      </c>
      <c r="I4198" s="3" t="s">
        <v>1456</v>
      </c>
      <c r="J4198" s="3" t="s">
        <v>2</v>
      </c>
      <c r="K4198" s="5">
        <v>1</v>
      </c>
      <c r="L4198" s="3" t="s">
        <v>3</v>
      </c>
      <c r="M4198" s="3" t="s">
        <v>47</v>
      </c>
      <c r="N4198" s="3" t="s">
        <v>3300</v>
      </c>
      <c r="O4198" s="1">
        <v>840</v>
      </c>
      <c r="P4198" s="4">
        <v>1</v>
      </c>
      <c r="Q4198" s="10">
        <f t="shared" si="268"/>
        <v>840</v>
      </c>
    </row>
    <row r="4199" spans="2:17" ht="20.25" customHeight="1">
      <c r="B4199" s="10" t="str">
        <f t="shared" si="265"/>
        <v>دستكش استاد كار221</v>
      </c>
      <c r="C4199" s="10" t="str">
        <f t="shared" si="266"/>
        <v>دستكش استاد كار1402/12/20221</v>
      </c>
      <c r="D4199" s="10" t="str">
        <f>IFERROR(IF(تحویلی!$E$1="","",IF(NOSA!O4199=تحویلی!$E$1,تحویلی!$E$1&amp;COUNTIF(NOSA!$O$1:O4199,تحویلی!$E$1),"")),"")</f>
        <v/>
      </c>
      <c r="E4199" s="10" t="str">
        <f t="shared" si="267"/>
        <v>29563221</v>
      </c>
      <c r="F4199" s="10" t="str">
        <f>IFERROR(VLOOKUP(I4199,DATABASE!$N:$O,2,FALSE),"")</f>
        <v>دستكش استاد كار</v>
      </c>
      <c r="G4199" s="3" t="s">
        <v>3013</v>
      </c>
      <c r="H4199" s="4">
        <v>29563</v>
      </c>
      <c r="I4199" s="3" t="s">
        <v>1543</v>
      </c>
      <c r="J4199" s="3" t="s">
        <v>255</v>
      </c>
      <c r="K4199" s="5">
        <v>1</v>
      </c>
      <c r="L4199" s="3" t="s">
        <v>3</v>
      </c>
      <c r="M4199" s="3" t="s">
        <v>9</v>
      </c>
      <c r="N4199" s="3" t="s">
        <v>2703</v>
      </c>
      <c r="O4199" s="1">
        <v>221</v>
      </c>
      <c r="P4199" s="4">
        <v>0</v>
      </c>
      <c r="Q4199" s="10">
        <f t="shared" si="268"/>
        <v>221</v>
      </c>
    </row>
    <row r="4200" spans="2:17" ht="20.25" customHeight="1">
      <c r="B4200" s="10" t="str">
        <f t="shared" si="265"/>
        <v>عينك كهربايي (روكلاهي)606</v>
      </c>
      <c r="C4200" s="10" t="str">
        <f t="shared" si="266"/>
        <v>عينك كهربايي (روكلاهي)1402/12/20606</v>
      </c>
      <c r="D4200" s="10" t="str">
        <f>IFERROR(IF(تحویلی!$E$1="","",IF(NOSA!O4200=تحویلی!$E$1,تحویلی!$E$1&amp;COUNTIF(NOSA!$O$1:O4200,تحویلی!$E$1),"")),"")</f>
        <v/>
      </c>
      <c r="E4200" s="10" t="str">
        <f t="shared" si="267"/>
        <v>29565606</v>
      </c>
      <c r="F4200" s="10" t="str">
        <f>IFERROR(VLOOKUP(I4200,DATABASE!$N:$O,2,FALSE),"")</f>
        <v>عينك كهربايي (روكلاهي)</v>
      </c>
      <c r="G4200" s="3" t="s">
        <v>3013</v>
      </c>
      <c r="H4200" s="4">
        <v>29565</v>
      </c>
      <c r="I4200" s="3" t="s">
        <v>1560</v>
      </c>
      <c r="J4200" s="3" t="s">
        <v>1561</v>
      </c>
      <c r="K4200" s="5">
        <v>1</v>
      </c>
      <c r="L4200" s="3" t="s">
        <v>8</v>
      </c>
      <c r="M4200" s="3" t="s">
        <v>19</v>
      </c>
      <c r="N4200" s="3" t="s">
        <v>2748</v>
      </c>
      <c r="O4200" s="1">
        <v>606</v>
      </c>
      <c r="P4200" s="4">
        <v>0</v>
      </c>
      <c r="Q4200" s="10">
        <f t="shared" si="268"/>
        <v>606</v>
      </c>
    </row>
    <row r="4201" spans="2:17" ht="20.25" customHeight="1">
      <c r="B4201" s="10" t="str">
        <f t="shared" si="265"/>
        <v>لباس كار ديرسوز(بلوز و شلوار)829</v>
      </c>
      <c r="C4201" s="10" t="str">
        <f t="shared" si="266"/>
        <v>لباس كار ديرسوز(بلوز و شلوار)1402/12/20829</v>
      </c>
      <c r="D4201" s="10" t="str">
        <f>IFERROR(IF(تحویلی!$E$1="","",IF(NOSA!O4201=تحویلی!$E$1,تحویلی!$E$1&amp;COUNTIF(NOSA!$O$1:O4201,تحویلی!$E$1),"")),"")</f>
        <v/>
      </c>
      <c r="E4201" s="10" t="str">
        <f t="shared" si="267"/>
        <v>29567829</v>
      </c>
      <c r="F4201" s="10" t="str">
        <f>IFERROR(VLOOKUP(I4201,DATABASE!$N:$O,2,FALSE),"")</f>
        <v>لباس كار ديرسوز(بلوز و شلوار)</v>
      </c>
      <c r="G4201" s="3" t="s">
        <v>3013</v>
      </c>
      <c r="H4201" s="4">
        <v>29567</v>
      </c>
      <c r="I4201" s="3" t="s">
        <v>1466</v>
      </c>
      <c r="J4201" s="3" t="s">
        <v>1623</v>
      </c>
      <c r="K4201" s="5">
        <v>1</v>
      </c>
      <c r="L4201" s="3" t="s">
        <v>28</v>
      </c>
      <c r="M4201" s="3" t="s">
        <v>4</v>
      </c>
      <c r="N4201" s="3" t="s">
        <v>2797</v>
      </c>
      <c r="O4201" s="1">
        <v>829</v>
      </c>
      <c r="P4201" s="4">
        <v>0</v>
      </c>
      <c r="Q4201" s="10">
        <f t="shared" si="268"/>
        <v>829</v>
      </c>
    </row>
    <row r="4202" spans="2:17" ht="20.25" customHeight="1">
      <c r="B4202" s="10" t="str">
        <f t="shared" si="265"/>
        <v>عينك كهربايي (روكلاهي)155</v>
      </c>
      <c r="C4202" s="10" t="str">
        <f t="shared" si="266"/>
        <v>عينك كهربايي (روكلاهي)1402/12/20155</v>
      </c>
      <c r="D4202" s="10" t="str">
        <f>IFERROR(IF(تحویلی!$E$1="","",IF(NOSA!O4202=تحویلی!$E$1,تحویلی!$E$1&amp;COUNTIF(NOSA!$O$1:O4202,تحویلی!$E$1),"")),"")</f>
        <v/>
      </c>
      <c r="E4202" s="10" t="str">
        <f t="shared" si="267"/>
        <v>29568155</v>
      </c>
      <c r="F4202" s="10" t="str">
        <f>IFERROR(VLOOKUP(I4202,DATABASE!$N:$O,2,FALSE),"")</f>
        <v>عينك كهربايي (روكلاهي)</v>
      </c>
      <c r="G4202" s="3" t="s">
        <v>3013</v>
      </c>
      <c r="H4202" s="4">
        <v>29568</v>
      </c>
      <c r="I4202" s="3" t="s">
        <v>1560</v>
      </c>
      <c r="J4202" s="3" t="s">
        <v>1561</v>
      </c>
      <c r="K4202" s="5">
        <v>1</v>
      </c>
      <c r="L4202" s="3" t="s">
        <v>8</v>
      </c>
      <c r="M4202" s="3" t="s">
        <v>19</v>
      </c>
      <c r="N4202" s="3" t="s">
        <v>3198</v>
      </c>
      <c r="O4202" s="1">
        <v>155</v>
      </c>
      <c r="P4202" s="4">
        <v>0</v>
      </c>
      <c r="Q4202" s="10">
        <f t="shared" si="268"/>
        <v>155</v>
      </c>
    </row>
    <row r="4203" spans="2:17" ht="20.25" customHeight="1">
      <c r="B4203" s="10" t="str">
        <f t="shared" si="265"/>
        <v>دستكش ضد برش سبك827</v>
      </c>
      <c r="C4203" s="10" t="str">
        <f t="shared" si="266"/>
        <v>دستكش ضد برش سبك1402/12/20827</v>
      </c>
      <c r="D4203" s="10" t="str">
        <f>IFERROR(IF(تحویلی!$E$1="","",IF(NOSA!O4203=تحویلی!$E$1,تحویلی!$E$1&amp;COUNTIF(NOSA!$O$1:O4203,تحویلی!$E$1),"")),"")</f>
        <v/>
      </c>
      <c r="E4203" s="10" t="str">
        <f t="shared" si="267"/>
        <v>29569827</v>
      </c>
      <c r="F4203" s="10" t="str">
        <f>IFERROR(VLOOKUP(I4203,DATABASE!$N:$O,2,FALSE),"")</f>
        <v>دستكش ضد برش سبك</v>
      </c>
      <c r="G4203" s="3" t="s">
        <v>3013</v>
      </c>
      <c r="H4203" s="4">
        <v>29569</v>
      </c>
      <c r="I4203" s="3" t="s">
        <v>1442</v>
      </c>
      <c r="J4203" s="3" t="s">
        <v>22</v>
      </c>
      <c r="K4203" s="5">
        <v>1</v>
      </c>
      <c r="L4203" s="3" t="s">
        <v>3</v>
      </c>
      <c r="M4203" s="3" t="s">
        <v>47</v>
      </c>
      <c r="N4203" s="3" t="s">
        <v>2729</v>
      </c>
      <c r="O4203" s="1">
        <v>827</v>
      </c>
      <c r="P4203" s="4">
        <v>1</v>
      </c>
      <c r="Q4203" s="10">
        <f t="shared" si="268"/>
        <v>827</v>
      </c>
    </row>
    <row r="4204" spans="2:17" ht="20.25" customHeight="1">
      <c r="B4204" s="10" t="str">
        <f t="shared" si="265"/>
        <v>لباس كار نسوز(بلوز و شلوار)50</v>
      </c>
      <c r="C4204" s="10" t="str">
        <f t="shared" si="266"/>
        <v>لباس كار نسوز(بلوز و شلوار)1402/12/2050</v>
      </c>
      <c r="D4204" s="10" t="str">
        <f>IFERROR(IF(تحویلی!$E$1="","",IF(NOSA!O4204=تحویلی!$E$1,تحویلی!$E$1&amp;COUNTIF(NOSA!$O$1:O4204,تحویلی!$E$1),"")),"")</f>
        <v/>
      </c>
      <c r="E4204" s="10" t="str">
        <f t="shared" si="267"/>
        <v>2957150</v>
      </c>
      <c r="F4204" s="10" t="str">
        <f>IFERROR(VLOOKUP(I4204,DATABASE!$N:$O,2,FALSE),"")</f>
        <v>لباس كار نسوز(بلوز و شلوار)</v>
      </c>
      <c r="G4204" s="3" t="s">
        <v>3013</v>
      </c>
      <c r="H4204" s="4">
        <v>29571</v>
      </c>
      <c r="I4204" s="3" t="s">
        <v>1663</v>
      </c>
      <c r="J4204" s="3" t="s">
        <v>1664</v>
      </c>
      <c r="K4204" s="5">
        <v>1</v>
      </c>
      <c r="L4204" s="3" t="s">
        <v>28</v>
      </c>
      <c r="M4204" s="3" t="s">
        <v>4</v>
      </c>
      <c r="N4204" s="3" t="s">
        <v>2798</v>
      </c>
      <c r="O4204" s="1">
        <v>50</v>
      </c>
      <c r="P4204" s="4">
        <v>0</v>
      </c>
      <c r="Q4204" s="10">
        <f t="shared" si="268"/>
        <v>50</v>
      </c>
    </row>
    <row r="4205" spans="2:17" ht="20.25" customHeight="1">
      <c r="B4205" s="10" t="str">
        <f t="shared" si="265"/>
        <v>پوتين ايمني نسوز50</v>
      </c>
      <c r="C4205" s="10" t="str">
        <f t="shared" si="266"/>
        <v>پوتين ايمني نسوز1402/12/2050</v>
      </c>
      <c r="D4205" s="10" t="str">
        <f>IFERROR(IF(تحویلی!$E$1="","",IF(NOSA!O4205=تحویلی!$E$1,تحویلی!$E$1&amp;COUNTIF(NOSA!$O$1:O4205,تحویلی!$E$1),"")),"")</f>
        <v/>
      </c>
      <c r="E4205" s="10" t="str">
        <f t="shared" si="267"/>
        <v>2957150</v>
      </c>
      <c r="F4205" s="10" t="str">
        <f>IFERROR(VLOOKUP(I4205,DATABASE!$N:$O,2,FALSE),"")</f>
        <v>پوتين ايمني نسوز</v>
      </c>
      <c r="G4205" s="3" t="s">
        <v>3013</v>
      </c>
      <c r="H4205" s="4">
        <v>29571</v>
      </c>
      <c r="I4205" s="3" t="s">
        <v>1648</v>
      </c>
      <c r="J4205" s="3" t="s">
        <v>1649</v>
      </c>
      <c r="K4205" s="5">
        <v>1</v>
      </c>
      <c r="L4205" s="3" t="s">
        <v>3</v>
      </c>
      <c r="M4205" s="3" t="s">
        <v>4</v>
      </c>
      <c r="N4205" s="3" t="s">
        <v>2798</v>
      </c>
      <c r="O4205" s="1">
        <v>50</v>
      </c>
      <c r="P4205" s="4">
        <v>0</v>
      </c>
      <c r="Q4205" s="10">
        <f t="shared" si="268"/>
        <v>50</v>
      </c>
    </row>
    <row r="4206" spans="2:17" ht="20.25" customHeight="1">
      <c r="B4206" s="10" t="str">
        <f t="shared" si="265"/>
        <v>دستكش ضد برش سبك10028</v>
      </c>
      <c r="C4206" s="10" t="str">
        <f t="shared" si="266"/>
        <v>دستكش ضد برش سبك1402/12/2010028</v>
      </c>
      <c r="D4206" s="10" t="str">
        <f>IFERROR(IF(تحویلی!$E$1="","",IF(NOSA!O4206=تحویلی!$E$1,تحویلی!$E$1&amp;COUNTIF(NOSA!$O$1:O4206,تحویلی!$E$1),"")),"")</f>
        <v/>
      </c>
      <c r="E4206" s="10" t="str">
        <f t="shared" si="267"/>
        <v>2957310028</v>
      </c>
      <c r="F4206" s="10" t="str">
        <f>IFERROR(VLOOKUP(I4206,DATABASE!$N:$O,2,FALSE),"")</f>
        <v>دستكش ضد برش سبك</v>
      </c>
      <c r="G4206" s="3" t="s">
        <v>3013</v>
      </c>
      <c r="H4206" s="4">
        <v>29573</v>
      </c>
      <c r="I4206" s="3" t="s">
        <v>1442</v>
      </c>
      <c r="J4206" s="3" t="s">
        <v>22</v>
      </c>
      <c r="K4206" s="5">
        <v>1</v>
      </c>
      <c r="L4206" s="3" t="s">
        <v>3</v>
      </c>
      <c r="M4206" s="3" t="s">
        <v>9</v>
      </c>
      <c r="N4206" s="3" t="s">
        <v>3226</v>
      </c>
      <c r="O4206" s="1">
        <v>10028</v>
      </c>
      <c r="P4206" s="4">
        <v>1</v>
      </c>
      <c r="Q4206" s="10">
        <f t="shared" si="268"/>
        <v>10028</v>
      </c>
    </row>
    <row r="4207" spans="2:17" ht="20.25" customHeight="1">
      <c r="B4207" s="10" t="str">
        <f t="shared" si="265"/>
        <v>پابند نسوز چرمي567</v>
      </c>
      <c r="C4207" s="10" t="str">
        <f t="shared" si="266"/>
        <v>پابند نسوز چرمي1402/12/20567</v>
      </c>
      <c r="D4207" s="10" t="str">
        <f>IFERROR(IF(تحویلی!$E$1="","",IF(NOSA!O4207=تحویلی!$E$1,تحویلی!$E$1&amp;COUNTIF(NOSA!$O$1:O4207,تحویلی!$E$1),"")),"")</f>
        <v/>
      </c>
      <c r="E4207" s="10" t="str">
        <f t="shared" si="267"/>
        <v>29578567</v>
      </c>
      <c r="F4207" s="10" t="str">
        <f>IFERROR(VLOOKUP(I4207,DATABASE!$N:$O,2,FALSE),"")</f>
        <v>پابند نسوز چرمي</v>
      </c>
      <c r="G4207" s="3" t="s">
        <v>3013</v>
      </c>
      <c r="H4207" s="4">
        <v>29578</v>
      </c>
      <c r="I4207" s="3" t="s">
        <v>1460</v>
      </c>
      <c r="J4207" s="3" t="s">
        <v>18</v>
      </c>
      <c r="K4207" s="5">
        <v>1</v>
      </c>
      <c r="L4207" s="3" t="s">
        <v>3</v>
      </c>
      <c r="M4207" s="3" t="s">
        <v>19</v>
      </c>
      <c r="N4207" s="3" t="s">
        <v>71</v>
      </c>
      <c r="O4207" s="1">
        <v>567</v>
      </c>
      <c r="P4207" s="4">
        <v>0</v>
      </c>
      <c r="Q4207" s="10">
        <f t="shared" si="268"/>
        <v>567</v>
      </c>
    </row>
    <row r="4208" spans="2:17" ht="20.25" customHeight="1">
      <c r="B4208" s="10" t="str">
        <f t="shared" si="265"/>
        <v>دستكش ساق بلند نسوز567</v>
      </c>
      <c r="C4208" s="10" t="str">
        <f t="shared" si="266"/>
        <v>دستكش ساق بلند نسوز1402/12/20567</v>
      </c>
      <c r="D4208" s="10" t="str">
        <f>IFERROR(IF(تحویلی!$E$1="","",IF(NOSA!O4208=تحویلی!$E$1,تحویلی!$E$1&amp;COUNTIF(NOSA!$O$1:O4208,تحویلی!$E$1),"")),"")</f>
        <v/>
      </c>
      <c r="E4208" s="10" t="str">
        <f t="shared" si="267"/>
        <v>29578567</v>
      </c>
      <c r="F4208" s="10" t="str">
        <f>IFERROR(VLOOKUP(I4208,DATABASE!$N:$O,2,FALSE),"")</f>
        <v>دستكش ساق بلند نسوز</v>
      </c>
      <c r="G4208" s="3" t="s">
        <v>3013</v>
      </c>
      <c r="H4208" s="4">
        <v>29578</v>
      </c>
      <c r="I4208" s="3" t="s">
        <v>1461</v>
      </c>
      <c r="J4208" s="3" t="s">
        <v>34</v>
      </c>
      <c r="K4208" s="5">
        <v>1</v>
      </c>
      <c r="L4208" s="3" t="s">
        <v>3</v>
      </c>
      <c r="M4208" s="3" t="s">
        <v>19</v>
      </c>
      <c r="N4208" s="3" t="s">
        <v>71</v>
      </c>
      <c r="O4208" s="1">
        <v>567</v>
      </c>
      <c r="P4208" s="4">
        <v>0</v>
      </c>
      <c r="Q4208" s="10">
        <f t="shared" si="268"/>
        <v>567</v>
      </c>
    </row>
    <row r="4209" spans="2:17" ht="20.25" customHeight="1">
      <c r="B4209" s="10" t="str">
        <f t="shared" si="265"/>
        <v>دستكش ضد برش سبك849</v>
      </c>
      <c r="C4209" s="10" t="str">
        <f t="shared" si="266"/>
        <v>دستكش ضد برش سبك1402/12/20849</v>
      </c>
      <c r="D4209" s="10" t="str">
        <f>IFERROR(IF(تحویلی!$E$1="","",IF(NOSA!O4209=تحویلی!$E$1,تحویلی!$E$1&amp;COUNTIF(NOSA!$O$1:O4209,تحویلی!$E$1),"")),"")</f>
        <v/>
      </c>
      <c r="E4209" s="10" t="str">
        <f t="shared" si="267"/>
        <v>29581849</v>
      </c>
      <c r="F4209" s="10" t="str">
        <f>IFERROR(VLOOKUP(I4209,DATABASE!$N:$O,2,FALSE),"")</f>
        <v>دستكش ضد برش سبك</v>
      </c>
      <c r="G4209" s="3" t="s">
        <v>3013</v>
      </c>
      <c r="H4209" s="4">
        <v>29581</v>
      </c>
      <c r="I4209" s="3" t="s">
        <v>1442</v>
      </c>
      <c r="J4209" s="3" t="s">
        <v>22</v>
      </c>
      <c r="K4209" s="5">
        <v>1</v>
      </c>
      <c r="L4209" s="3" t="s">
        <v>3</v>
      </c>
      <c r="M4209" s="3" t="s">
        <v>19</v>
      </c>
      <c r="N4209" s="3" t="s">
        <v>305</v>
      </c>
      <c r="O4209" s="1">
        <v>849</v>
      </c>
      <c r="P4209" s="4">
        <v>0</v>
      </c>
      <c r="Q4209" s="10">
        <f t="shared" si="268"/>
        <v>849</v>
      </c>
    </row>
    <row r="4210" spans="2:17" ht="20.25" customHeight="1">
      <c r="B4210" s="10" t="str">
        <f t="shared" si="265"/>
        <v>عينك كهربايي (روكلاهي)44</v>
      </c>
      <c r="C4210" s="10" t="str">
        <f t="shared" si="266"/>
        <v>عينك كهربايي (روكلاهي)1402/12/2144</v>
      </c>
      <c r="D4210" s="10" t="str">
        <f>IFERROR(IF(تحویلی!$E$1="","",IF(NOSA!O4210=تحویلی!$E$1,تحویلی!$E$1&amp;COUNTIF(NOSA!$O$1:O4210,تحویلی!$E$1),"")),"")</f>
        <v/>
      </c>
      <c r="E4210" s="10" t="str">
        <f t="shared" si="267"/>
        <v>2958644</v>
      </c>
      <c r="F4210" s="10" t="str">
        <f>IFERROR(VLOOKUP(I4210,DATABASE!$N:$O,2,FALSE),"")</f>
        <v>عينك كهربايي (روكلاهي)</v>
      </c>
      <c r="G4210" s="154" t="s">
        <v>3014</v>
      </c>
      <c r="H4210" s="155">
        <v>29586</v>
      </c>
      <c r="I4210" s="154" t="s">
        <v>1560</v>
      </c>
      <c r="J4210" s="154" t="s">
        <v>1561</v>
      </c>
      <c r="K4210" s="156">
        <v>1</v>
      </c>
      <c r="L4210" s="154" t="s">
        <v>8</v>
      </c>
      <c r="M4210" s="154" t="s">
        <v>19</v>
      </c>
      <c r="N4210" s="154" t="s">
        <v>117</v>
      </c>
      <c r="O4210" s="153">
        <v>44</v>
      </c>
      <c r="P4210" s="155">
        <v>0</v>
      </c>
      <c r="Q4210" s="10">
        <f t="shared" si="268"/>
        <v>44</v>
      </c>
    </row>
    <row r="4211" spans="2:17" ht="20.25" customHeight="1">
      <c r="B4211" s="10" t="str">
        <f t="shared" si="265"/>
        <v>كلاه ايمني641</v>
      </c>
      <c r="C4211" s="10" t="str">
        <f t="shared" si="266"/>
        <v>كلاه ايمني1402/12/21641</v>
      </c>
      <c r="D4211" s="10" t="str">
        <f>IFERROR(IF(تحویلی!$E$1="","",IF(NOSA!O4211=تحویلی!$E$1,تحویلی!$E$1&amp;COUNTIF(NOSA!$O$1:O4211,تحویلی!$E$1),"")),"")</f>
        <v/>
      </c>
      <c r="E4211" s="10" t="str">
        <f t="shared" si="267"/>
        <v>29588641</v>
      </c>
      <c r="F4211" s="10" t="str">
        <f>IFERROR(VLOOKUP(I4211,DATABASE!$N:$O,2,FALSE),"")</f>
        <v>كلاه ايمني</v>
      </c>
      <c r="G4211" s="154" t="s">
        <v>3014</v>
      </c>
      <c r="H4211" s="155">
        <v>29588</v>
      </c>
      <c r="I4211" s="154" t="s">
        <v>1476</v>
      </c>
      <c r="J4211" s="154" t="s">
        <v>1647</v>
      </c>
      <c r="K4211" s="156">
        <v>1</v>
      </c>
      <c r="L4211" s="154" t="s">
        <v>8</v>
      </c>
      <c r="M4211" s="154" t="s">
        <v>47</v>
      </c>
      <c r="N4211" s="154" t="s">
        <v>154</v>
      </c>
      <c r="O4211" s="153">
        <v>641</v>
      </c>
      <c r="P4211" s="155">
        <v>1</v>
      </c>
      <c r="Q4211" s="10">
        <f t="shared" si="268"/>
        <v>641</v>
      </c>
    </row>
    <row r="4212" spans="2:17" ht="20.25" customHeight="1">
      <c r="B4212" s="10" t="str">
        <f t="shared" si="265"/>
        <v>دستكش ضد برش سبك755</v>
      </c>
      <c r="C4212" s="10" t="str">
        <f t="shared" si="266"/>
        <v>دستكش ضد برش سبك1402/12/21755</v>
      </c>
      <c r="D4212" s="10" t="str">
        <f>IFERROR(IF(تحویلی!$E$1="","",IF(NOSA!O4212=تحویلی!$E$1,تحویلی!$E$1&amp;COUNTIF(NOSA!$O$1:O4212,تحویلی!$E$1),"")),"")</f>
        <v/>
      </c>
      <c r="E4212" s="10" t="str">
        <f t="shared" si="267"/>
        <v>29593755</v>
      </c>
      <c r="F4212" s="10" t="str">
        <f>IFERROR(VLOOKUP(I4212,DATABASE!$N:$O,2,FALSE),"")</f>
        <v>دستكش ضد برش سبك</v>
      </c>
      <c r="G4212" s="154" t="s">
        <v>3014</v>
      </c>
      <c r="H4212" s="155">
        <v>29593</v>
      </c>
      <c r="I4212" s="154" t="s">
        <v>1442</v>
      </c>
      <c r="J4212" s="154" t="s">
        <v>22</v>
      </c>
      <c r="K4212" s="156">
        <v>1</v>
      </c>
      <c r="L4212" s="154" t="s">
        <v>3</v>
      </c>
      <c r="M4212" s="154" t="s">
        <v>9</v>
      </c>
      <c r="N4212" s="154" t="s">
        <v>974</v>
      </c>
      <c r="O4212" s="153">
        <v>755</v>
      </c>
      <c r="P4212" s="155">
        <v>1</v>
      </c>
      <c r="Q4212" s="10">
        <f t="shared" si="268"/>
        <v>755</v>
      </c>
    </row>
    <row r="4213" spans="2:17" ht="20.25" customHeight="1">
      <c r="B4213" s="10" t="str">
        <f t="shared" si="265"/>
        <v>دستكش كف مواد سبك309</v>
      </c>
      <c r="C4213" s="10" t="str">
        <f t="shared" si="266"/>
        <v>دستكش كف مواد سبك1402/12/21309</v>
      </c>
      <c r="D4213" s="10" t="str">
        <f>IFERROR(IF(تحویلی!$E$1="","",IF(NOSA!O4213=تحویلی!$E$1,تحویلی!$E$1&amp;COUNTIF(NOSA!$O$1:O4213,تحویلی!$E$1),"")),"")</f>
        <v/>
      </c>
      <c r="E4213" s="10" t="str">
        <f t="shared" si="267"/>
        <v>29597309</v>
      </c>
      <c r="F4213" s="10" t="str">
        <f>IFERROR(VLOOKUP(I4213,DATABASE!$N:$O,2,FALSE),"")</f>
        <v>دستكش كف مواد سبك</v>
      </c>
      <c r="G4213" s="154" t="s">
        <v>3014</v>
      </c>
      <c r="H4213" s="155">
        <v>29597</v>
      </c>
      <c r="I4213" s="154" t="s">
        <v>1456</v>
      </c>
      <c r="J4213" s="154" t="s">
        <v>2</v>
      </c>
      <c r="K4213" s="156">
        <v>1</v>
      </c>
      <c r="L4213" s="154" t="s">
        <v>3</v>
      </c>
      <c r="M4213" s="154" t="s">
        <v>202</v>
      </c>
      <c r="N4213" s="154" t="s">
        <v>363</v>
      </c>
      <c r="O4213" s="153">
        <v>309</v>
      </c>
      <c r="P4213" s="155">
        <v>0</v>
      </c>
      <c r="Q4213" s="10">
        <f t="shared" si="268"/>
        <v>309</v>
      </c>
    </row>
    <row r="4214" spans="2:17" ht="20.25" customHeight="1">
      <c r="B4214" s="10" t="str">
        <f t="shared" si="265"/>
        <v>كلاه ايمني869</v>
      </c>
      <c r="C4214" s="10" t="str">
        <f t="shared" si="266"/>
        <v>كلاه ايمني1402/12/21869</v>
      </c>
      <c r="D4214" s="10" t="str">
        <f>IFERROR(IF(تحویلی!$E$1="","",IF(NOSA!O4214=تحویلی!$E$1,تحویلی!$E$1&amp;COUNTIF(NOSA!$O$1:O4214,تحویلی!$E$1),"")),"")</f>
        <v/>
      </c>
      <c r="E4214" s="10" t="str">
        <f t="shared" si="267"/>
        <v>29603869</v>
      </c>
      <c r="F4214" s="10" t="str">
        <f>IFERROR(VLOOKUP(I4214,DATABASE!$N:$O,2,FALSE),"")</f>
        <v>كلاه ايمني</v>
      </c>
      <c r="G4214" s="154" t="s">
        <v>3014</v>
      </c>
      <c r="H4214" s="155">
        <v>29603</v>
      </c>
      <c r="I4214" s="154" t="s">
        <v>1505</v>
      </c>
      <c r="J4214" s="154" t="s">
        <v>1628</v>
      </c>
      <c r="K4214" s="156">
        <v>1</v>
      </c>
      <c r="L4214" s="154" t="s">
        <v>8</v>
      </c>
      <c r="M4214" s="154" t="s">
        <v>19</v>
      </c>
      <c r="N4214" s="154" t="s">
        <v>3327</v>
      </c>
      <c r="O4214" s="153">
        <v>869</v>
      </c>
      <c r="P4214" s="155">
        <v>0</v>
      </c>
      <c r="Q4214" s="10">
        <f t="shared" si="268"/>
        <v>869</v>
      </c>
    </row>
    <row r="4215" spans="2:17" ht="20.25" customHeight="1">
      <c r="B4215" s="10" t="str">
        <f t="shared" si="265"/>
        <v>دستكش ضد برش سبك869</v>
      </c>
      <c r="C4215" s="10" t="str">
        <f t="shared" si="266"/>
        <v>دستكش ضد برش سبك1402/12/21869</v>
      </c>
      <c r="D4215" s="10" t="str">
        <f>IFERROR(IF(تحویلی!$E$1="","",IF(NOSA!O4215=تحویلی!$E$1,تحویلی!$E$1&amp;COUNTIF(NOSA!$O$1:O4215,تحویلی!$E$1),"")),"")</f>
        <v/>
      </c>
      <c r="E4215" s="10" t="str">
        <f t="shared" si="267"/>
        <v>29603869</v>
      </c>
      <c r="F4215" s="10" t="str">
        <f>IFERROR(VLOOKUP(I4215,DATABASE!$N:$O,2,FALSE),"")</f>
        <v>دستكش ضد برش سبك</v>
      </c>
      <c r="G4215" s="154" t="s">
        <v>3014</v>
      </c>
      <c r="H4215" s="155">
        <v>29603</v>
      </c>
      <c r="I4215" s="154" t="s">
        <v>1442</v>
      </c>
      <c r="J4215" s="154" t="s">
        <v>22</v>
      </c>
      <c r="K4215" s="156">
        <v>1</v>
      </c>
      <c r="L4215" s="154" t="s">
        <v>3</v>
      </c>
      <c r="M4215" s="154" t="s">
        <v>19</v>
      </c>
      <c r="N4215" s="154" t="s">
        <v>3327</v>
      </c>
      <c r="O4215" s="153">
        <v>869</v>
      </c>
      <c r="P4215" s="155">
        <v>0</v>
      </c>
      <c r="Q4215" s="10">
        <f t="shared" si="268"/>
        <v>869</v>
      </c>
    </row>
    <row r="4216" spans="2:17" ht="20.25" customHeight="1">
      <c r="B4216" s="10" t="str">
        <f t="shared" si="265"/>
        <v>لباس كار ديرسوز(بلوز و شلوار)869</v>
      </c>
      <c r="C4216" s="10" t="str">
        <f t="shared" si="266"/>
        <v>لباس كار ديرسوز(بلوز و شلوار)1402/12/21869</v>
      </c>
      <c r="D4216" s="10" t="str">
        <f>IFERROR(IF(تحویلی!$E$1="","",IF(NOSA!O4216=تحویلی!$E$1,تحویلی!$E$1&amp;COUNTIF(NOSA!$O$1:O4216,تحویلی!$E$1),"")),"")</f>
        <v/>
      </c>
      <c r="E4216" s="10" t="str">
        <f t="shared" si="267"/>
        <v>29603869</v>
      </c>
      <c r="F4216" s="10" t="str">
        <f>IFERROR(VLOOKUP(I4216,DATABASE!$N:$O,2,FALSE),"")</f>
        <v>لباس كار ديرسوز(بلوز و شلوار)</v>
      </c>
      <c r="G4216" s="154" t="s">
        <v>3014</v>
      </c>
      <c r="H4216" s="155">
        <v>29603</v>
      </c>
      <c r="I4216" s="154" t="s">
        <v>1619</v>
      </c>
      <c r="J4216" s="154" t="s">
        <v>1620</v>
      </c>
      <c r="K4216" s="156">
        <v>1</v>
      </c>
      <c r="L4216" s="154" t="s">
        <v>28</v>
      </c>
      <c r="M4216" s="154" t="s">
        <v>19</v>
      </c>
      <c r="N4216" s="154" t="s">
        <v>3327</v>
      </c>
      <c r="O4216" s="153">
        <v>869</v>
      </c>
      <c r="P4216" s="155">
        <v>0</v>
      </c>
      <c r="Q4216" s="10">
        <f t="shared" si="268"/>
        <v>869</v>
      </c>
    </row>
    <row r="4217" spans="2:17" ht="20.25" customHeight="1">
      <c r="B4217" s="10" t="str">
        <f t="shared" si="265"/>
        <v>گوشي اير پلاگ869</v>
      </c>
      <c r="C4217" s="10" t="str">
        <f t="shared" si="266"/>
        <v>گوشي اير پلاگ1402/12/21869</v>
      </c>
      <c r="D4217" s="10" t="str">
        <f>IFERROR(IF(تحویلی!$E$1="","",IF(NOSA!O4217=تحویلی!$E$1,تحویلی!$E$1&amp;COUNTIF(NOSA!$O$1:O4217,تحویلی!$E$1),"")),"")</f>
        <v/>
      </c>
      <c r="E4217" s="10" t="str">
        <f t="shared" si="267"/>
        <v>29603869</v>
      </c>
      <c r="F4217" s="10" t="str">
        <f>IFERROR(VLOOKUP(I4217,DATABASE!$N:$O,2,FALSE),"")</f>
        <v>گوشي اير پلاگ</v>
      </c>
      <c r="G4217" s="154" t="s">
        <v>3014</v>
      </c>
      <c r="H4217" s="155">
        <v>29603</v>
      </c>
      <c r="I4217" s="154" t="s">
        <v>1581</v>
      </c>
      <c r="J4217" s="154" t="s">
        <v>124</v>
      </c>
      <c r="K4217" s="156">
        <v>1</v>
      </c>
      <c r="L4217" s="154" t="s">
        <v>8</v>
      </c>
      <c r="M4217" s="154" t="s">
        <v>19</v>
      </c>
      <c r="N4217" s="154" t="s">
        <v>3327</v>
      </c>
      <c r="O4217" s="153">
        <v>869</v>
      </c>
      <c r="P4217" s="155">
        <v>0</v>
      </c>
      <c r="Q4217" s="10">
        <f t="shared" si="268"/>
        <v>869</v>
      </c>
    </row>
    <row r="4218" spans="2:17" ht="20.25" customHeight="1">
      <c r="B4218" s="10" t="str">
        <f t="shared" si="265"/>
        <v>نقاب تيره محافظ صورت  canasafe145</v>
      </c>
      <c r="C4218" s="10" t="str">
        <f t="shared" si="266"/>
        <v>نقاب تيره محافظ صورت  canasafe1402/12/21145</v>
      </c>
      <c r="D4218" s="10" t="str">
        <f>IFERROR(IF(تحویلی!$E$1="","",IF(NOSA!O4218=تحویلی!$E$1,تحویلی!$E$1&amp;COUNTIF(NOSA!$O$1:O4218,تحویلی!$E$1),"")),"")</f>
        <v/>
      </c>
      <c r="E4218" s="10" t="str">
        <f t="shared" si="267"/>
        <v>29607145</v>
      </c>
      <c r="F4218" s="10" t="str">
        <f>IFERROR(VLOOKUP(I4218,DATABASE!$N:$O,2,FALSE),"")</f>
        <v>نقاب تيره محافظ صورت  canasafe</v>
      </c>
      <c r="G4218" s="154" t="s">
        <v>3014</v>
      </c>
      <c r="H4218" s="155">
        <v>29607</v>
      </c>
      <c r="I4218" s="154" t="s">
        <v>1487</v>
      </c>
      <c r="J4218" s="154" t="s">
        <v>1488</v>
      </c>
      <c r="K4218" s="156">
        <v>1</v>
      </c>
      <c r="L4218" s="154" t="s">
        <v>8</v>
      </c>
      <c r="M4218" s="154" t="s">
        <v>4</v>
      </c>
      <c r="N4218" s="154" t="s">
        <v>483</v>
      </c>
      <c r="O4218" s="153">
        <v>145</v>
      </c>
      <c r="P4218" s="155">
        <v>1</v>
      </c>
      <c r="Q4218" s="10">
        <f t="shared" si="268"/>
        <v>145</v>
      </c>
    </row>
    <row r="4219" spans="2:17" ht="20.25" customHeight="1">
      <c r="B4219" s="10" t="str">
        <f t="shared" si="265"/>
        <v>شلوار فرم انتظامات844</v>
      </c>
      <c r="C4219" s="10" t="str">
        <f t="shared" si="266"/>
        <v>شلوار فرم انتظامات1402/12/21844</v>
      </c>
      <c r="D4219" s="10" t="str">
        <f>IFERROR(IF(تحویلی!$E$1="","",IF(NOSA!O4219=تحویلی!$E$1,تحویلی!$E$1&amp;COUNTIF(NOSA!$O$1:O4219,تحویلی!$E$1),"")),"")</f>
        <v/>
      </c>
      <c r="E4219" s="10" t="str">
        <f t="shared" si="267"/>
        <v>29615844</v>
      </c>
      <c r="F4219" s="10" t="str">
        <f>IFERROR(VLOOKUP(I4219,DATABASE!$N:$O,2,FALSE),"")</f>
        <v>شلوار فرم انتظامات</v>
      </c>
      <c r="G4219" s="154" t="s">
        <v>3014</v>
      </c>
      <c r="H4219" s="155">
        <v>29615</v>
      </c>
      <c r="I4219" s="154" t="s">
        <v>2298</v>
      </c>
      <c r="J4219" s="154" t="s">
        <v>2851</v>
      </c>
      <c r="K4219" s="156">
        <v>1</v>
      </c>
      <c r="L4219" s="154" t="s">
        <v>28</v>
      </c>
      <c r="M4219" s="154" t="s">
        <v>47</v>
      </c>
      <c r="N4219" s="154" t="s">
        <v>2690</v>
      </c>
      <c r="O4219" s="153">
        <v>844</v>
      </c>
      <c r="P4219" s="155">
        <v>0</v>
      </c>
      <c r="Q4219" s="10">
        <f t="shared" si="268"/>
        <v>844</v>
      </c>
    </row>
    <row r="4220" spans="2:17" ht="20.25" customHeight="1">
      <c r="B4220" s="10" t="str">
        <f t="shared" si="265"/>
        <v>دستكش ضد برش سبك866</v>
      </c>
      <c r="C4220" s="10" t="str">
        <f t="shared" si="266"/>
        <v>دستكش ضد برش سبك1402/12/21866</v>
      </c>
      <c r="D4220" s="10" t="str">
        <f>IFERROR(IF(تحویلی!$E$1="","",IF(NOSA!O4220=تحویلی!$E$1,تحویلی!$E$1&amp;COUNTIF(NOSA!$O$1:O4220,تحویلی!$E$1),"")),"")</f>
        <v/>
      </c>
      <c r="E4220" s="10" t="str">
        <f t="shared" si="267"/>
        <v>29618866</v>
      </c>
      <c r="F4220" s="10" t="str">
        <f>IFERROR(VLOOKUP(I4220,DATABASE!$N:$O,2,FALSE),"")</f>
        <v>دستكش ضد برش سبك</v>
      </c>
      <c r="G4220" s="154" t="s">
        <v>3014</v>
      </c>
      <c r="H4220" s="155">
        <v>29618</v>
      </c>
      <c r="I4220" s="154" t="s">
        <v>1442</v>
      </c>
      <c r="J4220" s="154" t="s">
        <v>22</v>
      </c>
      <c r="K4220" s="156">
        <v>1</v>
      </c>
      <c r="L4220" s="154" t="s">
        <v>3</v>
      </c>
      <c r="M4220" s="154" t="s">
        <v>47</v>
      </c>
      <c r="N4220" s="154" t="s">
        <v>1322</v>
      </c>
      <c r="O4220" s="153">
        <v>866</v>
      </c>
      <c r="P4220" s="155">
        <v>1</v>
      </c>
      <c r="Q4220" s="10">
        <f t="shared" si="268"/>
        <v>866</v>
      </c>
    </row>
    <row r="4221" spans="2:17" ht="20.25" customHeight="1">
      <c r="B4221" s="10" t="str">
        <f t="shared" ref="B4221:B4284" si="269">F4221&amp;Q4221</f>
        <v>دستكش ضد برش سبك870</v>
      </c>
      <c r="C4221" s="10" t="str">
        <f t="shared" ref="C4221:C4284" si="270">F4221&amp;G4221&amp;O4221</f>
        <v>دستكش ضد برش سبك1402/12/21870</v>
      </c>
      <c r="D4221" s="10" t="str">
        <f>IFERROR(IF(تحویلی!$E$1="","",IF(NOSA!O4221=تحویلی!$E$1,تحویلی!$E$1&amp;COUNTIF(NOSA!$O$1:O4221,تحویلی!$E$1),"")),"")</f>
        <v/>
      </c>
      <c r="E4221" s="10" t="str">
        <f t="shared" ref="E4221:E4284" si="271">H4221&amp;O4221</f>
        <v>29625870</v>
      </c>
      <c r="F4221" s="10" t="str">
        <f>IFERROR(VLOOKUP(I4221,DATABASE!$N:$O,2,FALSE),"")</f>
        <v>دستكش ضد برش سبك</v>
      </c>
      <c r="G4221" s="154" t="s">
        <v>3014</v>
      </c>
      <c r="H4221" s="155">
        <v>29625</v>
      </c>
      <c r="I4221" s="154" t="s">
        <v>1442</v>
      </c>
      <c r="J4221" s="154" t="s">
        <v>22</v>
      </c>
      <c r="K4221" s="156">
        <v>1</v>
      </c>
      <c r="L4221" s="154" t="s">
        <v>3</v>
      </c>
      <c r="M4221" s="154" t="s">
        <v>47</v>
      </c>
      <c r="N4221" s="154" t="s">
        <v>3320</v>
      </c>
      <c r="O4221" s="153">
        <v>870</v>
      </c>
      <c r="P4221" s="155">
        <v>0</v>
      </c>
      <c r="Q4221" s="10">
        <f t="shared" si="268"/>
        <v>870</v>
      </c>
    </row>
    <row r="4222" spans="2:17" ht="20.25" customHeight="1">
      <c r="B4222" s="10" t="str">
        <f t="shared" si="269"/>
        <v>چكمه ايمني نسوز768</v>
      </c>
      <c r="C4222" s="10" t="str">
        <f t="shared" si="270"/>
        <v>چكمه ايمني نسوز1402/12/21768</v>
      </c>
      <c r="D4222" s="10" t="str">
        <f>IFERROR(IF(تحویلی!$E$1="","",IF(NOSA!O4222=تحویلی!$E$1,تحویلی!$E$1&amp;COUNTIF(NOSA!$O$1:O4222,تحویلی!$E$1),"")),"")</f>
        <v/>
      </c>
      <c r="E4222" s="10" t="str">
        <f t="shared" si="271"/>
        <v>29629768</v>
      </c>
      <c r="F4222" s="10" t="str">
        <f>IFERROR(VLOOKUP(I4222,DATABASE!$N:$O,2,FALSE),"")</f>
        <v>چكمه ايمني نسوز</v>
      </c>
      <c r="G4222" s="154" t="s">
        <v>3014</v>
      </c>
      <c r="H4222" s="155">
        <v>29629</v>
      </c>
      <c r="I4222" s="154" t="s">
        <v>1749</v>
      </c>
      <c r="J4222" s="154" t="s">
        <v>1750</v>
      </c>
      <c r="K4222" s="156">
        <v>1</v>
      </c>
      <c r="L4222" s="154" t="s">
        <v>3</v>
      </c>
      <c r="M4222" s="154" t="s">
        <v>133</v>
      </c>
      <c r="N4222" s="154" t="s">
        <v>2752</v>
      </c>
      <c r="O4222" s="153">
        <v>768</v>
      </c>
      <c r="P4222" s="155">
        <v>1</v>
      </c>
      <c r="Q4222" s="10">
        <f t="shared" si="268"/>
        <v>768</v>
      </c>
    </row>
    <row r="4223" spans="2:17" ht="20.25" customHeight="1">
      <c r="B4223" s="10" t="str">
        <f t="shared" si="269"/>
        <v>دستكش ضد برش سبك855</v>
      </c>
      <c r="C4223" s="10" t="str">
        <f t="shared" si="270"/>
        <v>دستكش ضد برش سبك1402/12/22855</v>
      </c>
      <c r="D4223" s="10" t="str">
        <f>IFERROR(IF(تحویلی!$E$1="","",IF(NOSA!O4223=تحویلی!$E$1,تحویلی!$E$1&amp;COUNTIF(NOSA!$O$1:O4223,تحویلی!$E$1),"")),"")</f>
        <v/>
      </c>
      <c r="E4223" s="10" t="str">
        <f t="shared" si="271"/>
        <v>29634855</v>
      </c>
      <c r="F4223" s="10" t="str">
        <f>IFERROR(VLOOKUP(I4223,DATABASE!$N:$O,2,FALSE),"")</f>
        <v>دستكش ضد برش سبك</v>
      </c>
      <c r="G4223" s="154" t="s">
        <v>3015</v>
      </c>
      <c r="H4223" s="155">
        <v>29634</v>
      </c>
      <c r="I4223" s="154" t="s">
        <v>1442</v>
      </c>
      <c r="J4223" s="154" t="s">
        <v>22</v>
      </c>
      <c r="K4223" s="156">
        <v>1</v>
      </c>
      <c r="L4223" s="154" t="s">
        <v>3</v>
      </c>
      <c r="M4223" s="154" t="s">
        <v>47</v>
      </c>
      <c r="N4223" s="154" t="s">
        <v>2792</v>
      </c>
      <c r="O4223" s="153">
        <v>855</v>
      </c>
      <c r="P4223" s="155">
        <v>0</v>
      </c>
      <c r="Q4223" s="10">
        <f t="shared" si="268"/>
        <v>855</v>
      </c>
    </row>
    <row r="4224" spans="2:17" ht="20.25" customHeight="1">
      <c r="B4224" s="10" t="str">
        <f t="shared" si="269"/>
        <v>دستكش ضد برش سبك717</v>
      </c>
      <c r="C4224" s="10" t="str">
        <f t="shared" si="270"/>
        <v>دستكش ضد برش سبك1402/12/22717</v>
      </c>
      <c r="D4224" s="10" t="str">
        <f>IFERROR(IF(تحویلی!$E$1="","",IF(NOSA!O4224=تحویلی!$E$1,تحویلی!$E$1&amp;COUNTIF(NOSA!$O$1:O4224,تحویلی!$E$1),"")),"")</f>
        <v/>
      </c>
      <c r="E4224" s="10" t="str">
        <f t="shared" si="271"/>
        <v>29638717</v>
      </c>
      <c r="F4224" s="10" t="str">
        <f>IFERROR(VLOOKUP(I4224,DATABASE!$N:$O,2,FALSE),"")</f>
        <v>دستكش ضد برش سبك</v>
      </c>
      <c r="G4224" s="154" t="s">
        <v>3015</v>
      </c>
      <c r="H4224" s="155">
        <v>29638</v>
      </c>
      <c r="I4224" s="154" t="s">
        <v>1442</v>
      </c>
      <c r="J4224" s="154" t="s">
        <v>22</v>
      </c>
      <c r="K4224" s="156">
        <v>1</v>
      </c>
      <c r="L4224" s="154" t="s">
        <v>3</v>
      </c>
      <c r="M4224" s="154" t="s">
        <v>47</v>
      </c>
      <c r="N4224" s="154" t="s">
        <v>822</v>
      </c>
      <c r="O4224" s="153">
        <v>717</v>
      </c>
      <c r="P4224" s="155">
        <v>0</v>
      </c>
      <c r="Q4224" s="10">
        <f t="shared" si="268"/>
        <v>717</v>
      </c>
    </row>
    <row r="4225" spans="2:17" ht="20.25" customHeight="1">
      <c r="B4225" s="10" t="str">
        <f t="shared" si="269"/>
        <v>دستكش ضد برش سبك791</v>
      </c>
      <c r="C4225" s="10" t="str">
        <f t="shared" si="270"/>
        <v>دستكش ضد برش سبك1402/12/22791</v>
      </c>
      <c r="D4225" s="10" t="str">
        <f>IFERROR(IF(تحویلی!$E$1="","",IF(NOSA!O4225=تحویلی!$E$1,تحویلی!$E$1&amp;COUNTIF(NOSA!$O$1:O4225,تحویلی!$E$1),"")),"")</f>
        <v/>
      </c>
      <c r="E4225" s="10" t="str">
        <f t="shared" si="271"/>
        <v>29650791</v>
      </c>
      <c r="F4225" s="10" t="str">
        <f>IFERROR(VLOOKUP(I4225,DATABASE!$N:$O,2,FALSE),"")</f>
        <v>دستكش ضد برش سبك</v>
      </c>
      <c r="G4225" s="154" t="s">
        <v>3015</v>
      </c>
      <c r="H4225" s="155">
        <v>29650</v>
      </c>
      <c r="I4225" s="154" t="s">
        <v>1442</v>
      </c>
      <c r="J4225" s="154" t="s">
        <v>22</v>
      </c>
      <c r="K4225" s="156">
        <v>1</v>
      </c>
      <c r="L4225" s="154" t="s">
        <v>3</v>
      </c>
      <c r="M4225" s="154" t="s">
        <v>9</v>
      </c>
      <c r="N4225" s="154" t="s">
        <v>1333</v>
      </c>
      <c r="O4225" s="153">
        <v>791</v>
      </c>
      <c r="P4225" s="155">
        <v>0</v>
      </c>
      <c r="Q4225" s="10">
        <f t="shared" si="268"/>
        <v>791</v>
      </c>
    </row>
    <row r="4226" spans="2:17" ht="20.25" customHeight="1">
      <c r="B4226" s="10" t="str">
        <f t="shared" si="269"/>
        <v>دستكش استاد كار6</v>
      </c>
      <c r="C4226" s="10" t="str">
        <f t="shared" si="270"/>
        <v>دستكش استاد كار1402/12/226</v>
      </c>
      <c r="D4226" s="10" t="str">
        <f>IFERROR(IF(تحویلی!$E$1="","",IF(NOSA!O4226=تحویلی!$E$1,تحویلی!$E$1&amp;COUNTIF(NOSA!$O$1:O4226,تحویلی!$E$1),"")),"")</f>
        <v/>
      </c>
      <c r="E4226" s="10" t="str">
        <f t="shared" si="271"/>
        <v>296616</v>
      </c>
      <c r="F4226" s="10" t="str">
        <f>IFERROR(VLOOKUP(I4226,DATABASE!$N:$O,2,FALSE),"")</f>
        <v>دستكش استاد كار</v>
      </c>
      <c r="G4226" s="154" t="s">
        <v>3015</v>
      </c>
      <c r="H4226" s="155">
        <v>29661</v>
      </c>
      <c r="I4226" s="154" t="s">
        <v>1543</v>
      </c>
      <c r="J4226" s="154" t="s">
        <v>255</v>
      </c>
      <c r="K4226" s="156">
        <v>1</v>
      </c>
      <c r="L4226" s="154" t="s">
        <v>3</v>
      </c>
      <c r="M4226" s="154" t="s">
        <v>25</v>
      </c>
      <c r="N4226" s="154" t="s">
        <v>752</v>
      </c>
      <c r="O4226" s="153">
        <v>6</v>
      </c>
      <c r="P4226" s="155">
        <v>0</v>
      </c>
      <c r="Q4226" s="10">
        <f t="shared" si="268"/>
        <v>6</v>
      </c>
    </row>
    <row r="4227" spans="2:17" ht="20.25" customHeight="1">
      <c r="B4227" s="10" t="str">
        <f t="shared" si="269"/>
        <v>چكمه ضد آب259</v>
      </c>
      <c r="C4227" s="10" t="str">
        <f t="shared" si="270"/>
        <v>چكمه ضد آب1402/12/22259</v>
      </c>
      <c r="D4227" s="10" t="str">
        <f>IFERROR(IF(تحویلی!$E$1="","",IF(NOSA!O4227=تحویلی!$E$1,تحویلی!$E$1&amp;COUNTIF(NOSA!$O$1:O4227,تحویلی!$E$1),"")),"")</f>
        <v/>
      </c>
      <c r="E4227" s="10" t="str">
        <f t="shared" si="271"/>
        <v>29669259</v>
      </c>
      <c r="F4227" s="10" t="str">
        <f>IFERROR(VLOOKUP(I4227,DATABASE!$N:$O,2,FALSE),"")</f>
        <v>چكمه ضد آب</v>
      </c>
      <c r="G4227" s="154" t="s">
        <v>3015</v>
      </c>
      <c r="H4227" s="155">
        <v>29669</v>
      </c>
      <c r="I4227" s="154" t="s">
        <v>2376</v>
      </c>
      <c r="J4227" s="154" t="s">
        <v>2154</v>
      </c>
      <c r="K4227" s="156">
        <v>1</v>
      </c>
      <c r="L4227" s="154" t="s">
        <v>3</v>
      </c>
      <c r="M4227" s="154" t="s">
        <v>4</v>
      </c>
      <c r="N4227" s="154" t="s">
        <v>13</v>
      </c>
      <c r="O4227" s="153">
        <v>259</v>
      </c>
      <c r="P4227" s="155">
        <v>0</v>
      </c>
      <c r="Q4227" s="10">
        <f t="shared" si="268"/>
        <v>259</v>
      </c>
    </row>
    <row r="4228" spans="2:17" ht="20.25" customHeight="1">
      <c r="B4228" s="10" t="str">
        <f t="shared" si="269"/>
        <v>عينك كهربايي (روكلاهي)149</v>
      </c>
      <c r="C4228" s="10" t="str">
        <f t="shared" si="270"/>
        <v>عينك كهربايي (روكلاهي)1402/12/22149</v>
      </c>
      <c r="D4228" s="10" t="str">
        <f>IFERROR(IF(تحویلی!$E$1="","",IF(NOSA!O4228=تحویلی!$E$1,تحویلی!$E$1&amp;COUNTIF(NOSA!$O$1:O4228,تحویلی!$E$1),"")),"")</f>
        <v/>
      </c>
      <c r="E4228" s="10" t="str">
        <f t="shared" si="271"/>
        <v>29683149</v>
      </c>
      <c r="F4228" s="10" t="str">
        <f>IFERROR(VLOOKUP(I4228,DATABASE!$N:$O,2,FALSE),"")</f>
        <v>عينك كهربايي (روكلاهي)</v>
      </c>
      <c r="G4228" s="154" t="s">
        <v>3015</v>
      </c>
      <c r="H4228" s="155">
        <v>29683</v>
      </c>
      <c r="I4228" s="154" t="s">
        <v>1560</v>
      </c>
      <c r="J4228" s="154" t="s">
        <v>1561</v>
      </c>
      <c r="K4228" s="156">
        <v>1</v>
      </c>
      <c r="L4228" s="154" t="s">
        <v>8</v>
      </c>
      <c r="M4228" s="154" t="s">
        <v>4</v>
      </c>
      <c r="N4228" s="154" t="s">
        <v>897</v>
      </c>
      <c r="O4228" s="153">
        <v>149</v>
      </c>
      <c r="P4228" s="155">
        <v>0</v>
      </c>
      <c r="Q4228" s="10">
        <f t="shared" si="268"/>
        <v>149</v>
      </c>
    </row>
    <row r="4229" spans="2:17" ht="20.25" customHeight="1">
      <c r="B4229" s="10" t="str">
        <f t="shared" si="269"/>
        <v>دستكش ضد برش سبك70</v>
      </c>
      <c r="C4229" s="10" t="str">
        <f t="shared" si="270"/>
        <v>دستكش ضد برش سبك1402/12/2270</v>
      </c>
      <c r="D4229" s="10" t="str">
        <f>IFERROR(IF(تحویلی!$E$1="","",IF(NOSA!O4229=تحویلی!$E$1,تحویلی!$E$1&amp;COUNTIF(NOSA!$O$1:O4229,تحویلی!$E$1),"")),"")</f>
        <v/>
      </c>
      <c r="E4229" s="10" t="str">
        <f t="shared" si="271"/>
        <v>2968470</v>
      </c>
      <c r="F4229" s="10" t="str">
        <f>IFERROR(VLOOKUP(I4229,DATABASE!$N:$O,2,FALSE),"")</f>
        <v>دستكش ضد برش سبك</v>
      </c>
      <c r="G4229" s="154" t="s">
        <v>3015</v>
      </c>
      <c r="H4229" s="155">
        <v>29684</v>
      </c>
      <c r="I4229" s="154" t="s">
        <v>1442</v>
      </c>
      <c r="J4229" s="154" t="s">
        <v>22</v>
      </c>
      <c r="K4229" s="156">
        <v>1</v>
      </c>
      <c r="L4229" s="154" t="s">
        <v>3</v>
      </c>
      <c r="M4229" s="154" t="s">
        <v>9</v>
      </c>
      <c r="N4229" s="154" t="s">
        <v>157</v>
      </c>
      <c r="O4229" s="153">
        <v>70</v>
      </c>
      <c r="P4229" s="155">
        <v>0</v>
      </c>
      <c r="Q4229" s="10">
        <f t="shared" si="268"/>
        <v>70</v>
      </c>
    </row>
    <row r="4230" spans="2:17" ht="20.25" customHeight="1">
      <c r="B4230" s="10" t="str">
        <f t="shared" si="269"/>
        <v>دستكش ضد برش سبك820</v>
      </c>
      <c r="C4230" s="10" t="str">
        <f t="shared" si="270"/>
        <v>دستكش ضد برش سبك1402/12/23820</v>
      </c>
      <c r="D4230" s="10" t="str">
        <f>IFERROR(IF(تحویلی!$E$1="","",IF(NOSA!O4230=تحویلی!$E$1,تحویلی!$E$1&amp;COUNTIF(NOSA!$O$1:O4230,تحویلی!$E$1),"")),"")</f>
        <v/>
      </c>
      <c r="E4230" s="10" t="str">
        <f t="shared" si="271"/>
        <v>29687820</v>
      </c>
      <c r="F4230" s="10" t="str">
        <f>IFERROR(VLOOKUP(I4230,DATABASE!$N:$O,2,FALSE),"")</f>
        <v>دستكش ضد برش سبك</v>
      </c>
      <c r="G4230" s="154" t="s">
        <v>3016</v>
      </c>
      <c r="H4230" s="155">
        <v>29687</v>
      </c>
      <c r="I4230" s="154" t="s">
        <v>1442</v>
      </c>
      <c r="J4230" s="154" t="s">
        <v>22</v>
      </c>
      <c r="K4230" s="156">
        <v>1</v>
      </c>
      <c r="L4230" s="154" t="s">
        <v>3</v>
      </c>
      <c r="M4230" s="154" t="s">
        <v>40</v>
      </c>
      <c r="N4230" s="154" t="s">
        <v>2882</v>
      </c>
      <c r="O4230" s="153">
        <v>820</v>
      </c>
      <c r="P4230" s="155">
        <v>0</v>
      </c>
      <c r="Q4230" s="10">
        <f t="shared" si="268"/>
        <v>820</v>
      </c>
    </row>
    <row r="4231" spans="2:17" ht="20.25" customHeight="1">
      <c r="B4231" s="10" t="str">
        <f t="shared" si="269"/>
        <v>لباس كار كارشناسي-مديران- بلوز و شلوار376</v>
      </c>
      <c r="C4231" s="10" t="str">
        <f t="shared" si="270"/>
        <v>لباس كار كارشناسي-مديران- بلوز و شلوار1402/12/23376</v>
      </c>
      <c r="D4231" s="10" t="str">
        <f>IFERROR(IF(تحویلی!$E$1="","",IF(NOSA!O4231=تحویلی!$E$1,تحویلی!$E$1&amp;COUNTIF(NOSA!$O$1:O4231,تحویلی!$E$1),"")),"")</f>
        <v/>
      </c>
      <c r="E4231" s="10" t="str">
        <f t="shared" si="271"/>
        <v>29692376</v>
      </c>
      <c r="F4231" s="10" t="str">
        <f>IFERROR(VLOOKUP(I4231,DATABASE!$N:$O,2,FALSE),"")</f>
        <v>لباس كار كارشناسي-مديران- بلوز و شلوار</v>
      </c>
      <c r="G4231" s="154" t="s">
        <v>3016</v>
      </c>
      <c r="H4231" s="155">
        <v>29692</v>
      </c>
      <c r="I4231" s="154" t="s">
        <v>1780</v>
      </c>
      <c r="J4231" s="154" t="s">
        <v>1781</v>
      </c>
      <c r="K4231" s="156">
        <v>1</v>
      </c>
      <c r="L4231" s="154" t="s">
        <v>28</v>
      </c>
      <c r="M4231" s="154" t="s">
        <v>43</v>
      </c>
      <c r="N4231" s="154" t="s">
        <v>3328</v>
      </c>
      <c r="O4231" s="153">
        <v>376</v>
      </c>
      <c r="P4231" s="155">
        <v>0</v>
      </c>
      <c r="Q4231" s="10">
        <f t="shared" si="268"/>
        <v>376</v>
      </c>
    </row>
    <row r="4232" spans="2:17" ht="20.25" customHeight="1">
      <c r="B4232" s="10" t="str">
        <f t="shared" si="269"/>
        <v>دستكش ضد برش سبك83</v>
      </c>
      <c r="C4232" s="10" t="str">
        <f t="shared" si="270"/>
        <v>دستكش ضد برش سبك1402/12/2383</v>
      </c>
      <c r="D4232" s="10" t="str">
        <f>IFERROR(IF(تحویلی!$E$1="","",IF(NOSA!O4232=تحویلی!$E$1,تحویلی!$E$1&amp;COUNTIF(NOSA!$O$1:O4232,تحویلی!$E$1),"")),"")</f>
        <v/>
      </c>
      <c r="E4232" s="10" t="str">
        <f t="shared" si="271"/>
        <v>2971883</v>
      </c>
      <c r="F4232" s="10" t="str">
        <f>IFERROR(VLOOKUP(I4232,DATABASE!$N:$O,2,FALSE),"")</f>
        <v>دستكش ضد برش سبك</v>
      </c>
      <c r="G4232" s="154" t="s">
        <v>3016</v>
      </c>
      <c r="H4232" s="155">
        <v>29718</v>
      </c>
      <c r="I4232" s="154" t="s">
        <v>1442</v>
      </c>
      <c r="J4232" s="154" t="s">
        <v>22</v>
      </c>
      <c r="K4232" s="156">
        <v>1</v>
      </c>
      <c r="L4232" s="154" t="s">
        <v>3</v>
      </c>
      <c r="M4232" s="154" t="s">
        <v>43</v>
      </c>
      <c r="N4232" s="154" t="s">
        <v>246</v>
      </c>
      <c r="O4232" s="153">
        <v>83</v>
      </c>
      <c r="P4232" s="155">
        <v>0</v>
      </c>
      <c r="Q4232" s="10">
        <f t="shared" si="268"/>
        <v>83</v>
      </c>
    </row>
    <row r="4233" spans="2:17" ht="20.25" customHeight="1">
      <c r="B4233" s="10" t="str">
        <f t="shared" si="269"/>
        <v>دستكش ضد برش سبك843</v>
      </c>
      <c r="C4233" s="10" t="str">
        <f t="shared" si="270"/>
        <v>دستكش ضد برش سبك1402/12/23843</v>
      </c>
      <c r="D4233" s="10" t="str">
        <f>IFERROR(IF(تحویلی!$E$1="","",IF(NOSA!O4233=تحویلی!$E$1,تحویلی!$E$1&amp;COUNTIF(NOSA!$O$1:O4233,تحویلی!$E$1),"")),"")</f>
        <v/>
      </c>
      <c r="E4233" s="10" t="str">
        <f t="shared" si="271"/>
        <v>29722843</v>
      </c>
      <c r="F4233" s="10" t="str">
        <f>IFERROR(VLOOKUP(I4233,DATABASE!$N:$O,2,FALSE),"")</f>
        <v>دستكش ضد برش سبك</v>
      </c>
      <c r="G4233" s="154" t="s">
        <v>3016</v>
      </c>
      <c r="H4233" s="155">
        <v>29722</v>
      </c>
      <c r="I4233" s="154" t="s">
        <v>1442</v>
      </c>
      <c r="J4233" s="154" t="s">
        <v>22</v>
      </c>
      <c r="K4233" s="156">
        <v>1</v>
      </c>
      <c r="L4233" s="154" t="s">
        <v>3</v>
      </c>
      <c r="M4233" s="154" t="s">
        <v>47</v>
      </c>
      <c r="N4233" s="154" t="s">
        <v>2714</v>
      </c>
      <c r="O4233" s="153">
        <v>843</v>
      </c>
      <c r="P4233" s="155">
        <v>0</v>
      </c>
      <c r="Q4233" s="10">
        <f t="shared" si="268"/>
        <v>843</v>
      </c>
    </row>
    <row r="4234" spans="2:17" ht="20.25" customHeight="1">
      <c r="B4234" s="10" t="str">
        <f t="shared" si="269"/>
        <v>نقاب تيره محافظ صورت معمولي52</v>
      </c>
      <c r="C4234" s="10" t="str">
        <f t="shared" si="270"/>
        <v>نقاب تيره محافظ صورت معمولي1402/12/2352</v>
      </c>
      <c r="D4234" s="10" t="str">
        <f>IFERROR(IF(تحویلی!$E$1="","",IF(NOSA!O4234=تحویلی!$E$1,تحویلی!$E$1&amp;COUNTIF(NOSA!$O$1:O4234,تحویلی!$E$1),"")),"")</f>
        <v/>
      </c>
      <c r="E4234" s="10" t="str">
        <f t="shared" si="271"/>
        <v>2972352</v>
      </c>
      <c r="F4234" s="10" t="str">
        <f>IFERROR(VLOOKUP(I4234,DATABASE!$N:$O,2,FALSE),"")</f>
        <v>نقاب تيره محافظ صورت معمولي</v>
      </c>
      <c r="G4234" s="154" t="s">
        <v>3016</v>
      </c>
      <c r="H4234" s="155">
        <v>29723</v>
      </c>
      <c r="I4234" s="154" t="s">
        <v>1557</v>
      </c>
      <c r="J4234" s="154" t="s">
        <v>115</v>
      </c>
      <c r="K4234" s="156">
        <v>1</v>
      </c>
      <c r="L4234" s="154" t="s">
        <v>8</v>
      </c>
      <c r="M4234" s="154" t="s">
        <v>19</v>
      </c>
      <c r="N4234" s="154" t="s">
        <v>75</v>
      </c>
      <c r="O4234" s="153">
        <v>52</v>
      </c>
      <c r="P4234" s="155">
        <v>1</v>
      </c>
      <c r="Q4234" s="10">
        <f t="shared" si="268"/>
        <v>52</v>
      </c>
    </row>
    <row r="4235" spans="2:17" ht="20.25" customHeight="1">
      <c r="B4235" s="10" t="str">
        <f t="shared" si="269"/>
        <v>دستكش كف مواد سبك672</v>
      </c>
      <c r="C4235" s="10" t="str">
        <f t="shared" si="270"/>
        <v>دستكش كف مواد سبك1402/12/24672</v>
      </c>
      <c r="D4235" s="10" t="str">
        <f>IFERROR(IF(تحویلی!$E$1="","",IF(NOSA!O4235=تحویلی!$E$1,تحویلی!$E$1&amp;COUNTIF(NOSA!$O$1:O4235,تحویلی!$E$1),"")),"")</f>
        <v/>
      </c>
      <c r="E4235" s="10" t="str">
        <f t="shared" si="271"/>
        <v>29770672</v>
      </c>
      <c r="F4235" s="10" t="str">
        <f>IFERROR(VLOOKUP(I4235,DATABASE!$N:$O,2,FALSE),"")</f>
        <v>دستكش كف مواد سبك</v>
      </c>
      <c r="G4235" s="154" t="s">
        <v>3017</v>
      </c>
      <c r="H4235" s="155">
        <v>29770</v>
      </c>
      <c r="I4235" s="154" t="s">
        <v>1456</v>
      </c>
      <c r="J4235" s="154" t="s">
        <v>2</v>
      </c>
      <c r="K4235" s="156">
        <v>1</v>
      </c>
      <c r="L4235" s="154" t="s">
        <v>3</v>
      </c>
      <c r="M4235" s="154" t="s">
        <v>47</v>
      </c>
      <c r="N4235" s="154" t="s">
        <v>2814</v>
      </c>
      <c r="O4235" s="153">
        <v>672</v>
      </c>
      <c r="P4235" s="155">
        <v>1</v>
      </c>
      <c r="Q4235" s="10">
        <f t="shared" si="268"/>
        <v>672</v>
      </c>
    </row>
    <row r="4236" spans="2:17" ht="20.25" customHeight="1">
      <c r="B4236" s="10" t="str">
        <f t="shared" si="269"/>
        <v>پوتين ايمني نسوز145</v>
      </c>
      <c r="C4236" s="10" t="str">
        <f t="shared" si="270"/>
        <v>پوتين ايمني نسوز1402/12/24145</v>
      </c>
      <c r="D4236" s="10" t="str">
        <f>IFERROR(IF(تحویلی!$E$1="","",IF(NOSA!O4236=تحویلی!$E$1,تحویلی!$E$1&amp;COUNTIF(NOSA!$O$1:O4236,تحویلی!$E$1),"")),"")</f>
        <v/>
      </c>
      <c r="E4236" s="10" t="str">
        <f t="shared" si="271"/>
        <v>29771145</v>
      </c>
      <c r="F4236" s="10" t="str">
        <f>IFERROR(VLOOKUP(I4236,DATABASE!$N:$O,2,FALSE),"")</f>
        <v>پوتين ايمني نسوز</v>
      </c>
      <c r="G4236" s="154" t="s">
        <v>3017</v>
      </c>
      <c r="H4236" s="155">
        <v>29771</v>
      </c>
      <c r="I4236" s="154" t="s">
        <v>1472</v>
      </c>
      <c r="J4236" s="154" t="s">
        <v>1700</v>
      </c>
      <c r="K4236" s="156">
        <v>1</v>
      </c>
      <c r="L4236" s="154" t="s">
        <v>3</v>
      </c>
      <c r="M4236" s="154" t="s">
        <v>4</v>
      </c>
      <c r="N4236" s="154" t="s">
        <v>1166</v>
      </c>
      <c r="O4236" s="153">
        <v>145</v>
      </c>
      <c r="P4236" s="155">
        <v>1</v>
      </c>
      <c r="Q4236" s="10">
        <f t="shared" si="268"/>
        <v>145</v>
      </c>
    </row>
    <row r="4237" spans="2:17" ht="20.25" customHeight="1">
      <c r="B4237" s="10" t="str">
        <f t="shared" si="269"/>
        <v>دستكش كف دوبل چرمي563</v>
      </c>
      <c r="C4237" s="10" t="str">
        <f t="shared" si="270"/>
        <v>دستكش كف دوبل چرمي1402/12/25563</v>
      </c>
      <c r="D4237" s="10" t="str">
        <f>IFERROR(IF(تحویلی!$E$1="","",IF(NOSA!O4237=تحویلی!$E$1,تحویلی!$E$1&amp;COUNTIF(NOSA!$O$1:O4237,تحویلی!$E$1),"")),"")</f>
        <v/>
      </c>
      <c r="E4237" s="10" t="str">
        <f t="shared" si="271"/>
        <v>29789563</v>
      </c>
      <c r="F4237" s="10" t="str">
        <f>IFERROR(VLOOKUP(I4237,DATABASE!$N:$O,2,FALSE),"")</f>
        <v>دستكش كف دوبل چرمي</v>
      </c>
      <c r="G4237" s="154" t="s">
        <v>3018</v>
      </c>
      <c r="H4237" s="155">
        <v>29789</v>
      </c>
      <c r="I4237" s="154" t="s">
        <v>1683</v>
      </c>
      <c r="J4237" s="154" t="s">
        <v>1684</v>
      </c>
      <c r="K4237" s="156">
        <v>1</v>
      </c>
      <c r="L4237" s="154" t="s">
        <v>3</v>
      </c>
      <c r="M4237" s="154" t="s">
        <v>25</v>
      </c>
      <c r="N4237" s="154" t="s">
        <v>196</v>
      </c>
      <c r="O4237" s="153">
        <v>563</v>
      </c>
      <c r="P4237" s="155">
        <v>1</v>
      </c>
      <c r="Q4237" s="10">
        <f t="shared" si="268"/>
        <v>563</v>
      </c>
    </row>
    <row r="4238" spans="2:17" ht="20.25" customHeight="1">
      <c r="B4238" s="10" t="str">
        <f t="shared" si="269"/>
        <v>دستكش ضد برش سبك706</v>
      </c>
      <c r="C4238" s="10" t="str">
        <f t="shared" si="270"/>
        <v>دستكش ضد برش سبك1402/12/25706</v>
      </c>
      <c r="D4238" s="10" t="str">
        <f>IFERROR(IF(تحویلی!$E$1="","",IF(NOSA!O4238=تحویلی!$E$1,تحویلی!$E$1&amp;COUNTIF(NOSA!$O$1:O4238,تحویلی!$E$1),"")),"")</f>
        <v/>
      </c>
      <c r="E4238" s="10" t="str">
        <f t="shared" si="271"/>
        <v>29789706</v>
      </c>
      <c r="F4238" s="10" t="str">
        <f>IFERROR(VLOOKUP(I4238,DATABASE!$N:$O,2,FALSE),"")</f>
        <v>دستكش ضد برش سبك</v>
      </c>
      <c r="G4238" s="154" t="s">
        <v>3018</v>
      </c>
      <c r="H4238" s="155">
        <v>29789</v>
      </c>
      <c r="I4238" s="154" t="s">
        <v>1442</v>
      </c>
      <c r="J4238" s="154" t="s">
        <v>22</v>
      </c>
      <c r="K4238" s="156">
        <v>1</v>
      </c>
      <c r="L4238" s="154" t="s">
        <v>3</v>
      </c>
      <c r="M4238" s="154" t="s">
        <v>40</v>
      </c>
      <c r="N4238" s="154" t="s">
        <v>907</v>
      </c>
      <c r="O4238" s="153">
        <v>706</v>
      </c>
      <c r="P4238" s="155">
        <v>1</v>
      </c>
      <c r="Q4238" s="10">
        <f t="shared" si="268"/>
        <v>706</v>
      </c>
    </row>
    <row r="4239" spans="2:17" ht="20.25" customHeight="1">
      <c r="B4239" s="10" t="str">
        <f t="shared" si="269"/>
        <v>دستكش كف مواد سبك694</v>
      </c>
      <c r="C4239" s="10" t="str">
        <f t="shared" si="270"/>
        <v>دستكش كف مواد سبك1402/12/25694</v>
      </c>
      <c r="D4239" s="10" t="str">
        <f>IFERROR(IF(تحویلی!$E$1="","",IF(NOSA!O4239=تحویلی!$E$1,تحویلی!$E$1&amp;COUNTIF(NOSA!$O$1:O4239,تحویلی!$E$1),"")),"")</f>
        <v/>
      </c>
      <c r="E4239" s="10" t="str">
        <f t="shared" si="271"/>
        <v>29789694</v>
      </c>
      <c r="F4239" s="10" t="str">
        <f>IFERROR(VLOOKUP(I4239,DATABASE!$N:$O,2,FALSE),"")</f>
        <v>دستكش كف مواد سبك</v>
      </c>
      <c r="G4239" s="3" t="s">
        <v>3018</v>
      </c>
      <c r="H4239" s="4">
        <v>29789</v>
      </c>
      <c r="I4239" s="3" t="s">
        <v>1456</v>
      </c>
      <c r="J4239" s="3" t="s">
        <v>2</v>
      </c>
      <c r="K4239" s="5">
        <v>1</v>
      </c>
      <c r="L4239" s="3" t="s">
        <v>3</v>
      </c>
      <c r="M4239" s="3" t="s">
        <v>47</v>
      </c>
      <c r="N4239" s="3" t="s">
        <v>128</v>
      </c>
      <c r="O4239" s="1">
        <v>694</v>
      </c>
      <c r="P4239" s="4">
        <v>1</v>
      </c>
      <c r="Q4239" s="10">
        <f t="shared" si="268"/>
        <v>694</v>
      </c>
    </row>
    <row r="4240" spans="2:17" ht="20.25" customHeight="1">
      <c r="B4240" s="10" t="str">
        <f t="shared" si="269"/>
        <v>دستكش ضد برش سبك0</v>
      </c>
      <c r="C4240" s="10" t="str">
        <f t="shared" si="270"/>
        <v>دستكش ضد برش سبك1402/12/250</v>
      </c>
      <c r="D4240" s="10" t="str">
        <f>IFERROR(IF(تحویلی!$E$1="","",IF(NOSA!O4240=تحویلی!$E$1,تحویلی!$E$1&amp;COUNTIF(NOSA!$O$1:O4240,تحویلی!$E$1),"")),"")</f>
        <v/>
      </c>
      <c r="E4240" s="10" t="str">
        <f t="shared" si="271"/>
        <v>297890</v>
      </c>
      <c r="F4240" s="10" t="str">
        <f>IFERROR(VLOOKUP(I4240,DATABASE!$N:$O,2,FALSE),"")</f>
        <v>دستكش ضد برش سبك</v>
      </c>
      <c r="G4240" s="3" t="s">
        <v>3018</v>
      </c>
      <c r="H4240" s="4">
        <v>29789</v>
      </c>
      <c r="I4240" s="3" t="s">
        <v>1442</v>
      </c>
      <c r="J4240" s="3" t="s">
        <v>22</v>
      </c>
      <c r="K4240" s="5">
        <v>1</v>
      </c>
      <c r="L4240" s="3" t="s">
        <v>3</v>
      </c>
      <c r="M4240" s="3" t="s">
        <v>3329</v>
      </c>
      <c r="N4240" s="3" t="s">
        <v>3330</v>
      </c>
      <c r="O4240" s="1">
        <v>0</v>
      </c>
      <c r="P4240" s="4">
        <v>0</v>
      </c>
      <c r="Q4240" s="10">
        <f t="shared" si="268"/>
        <v>0</v>
      </c>
    </row>
    <row r="4241" spans="2:17" ht="20.25" customHeight="1">
      <c r="B4241" s="10" t="str">
        <f t="shared" si="269"/>
        <v>دستكش ضد برش سبك719</v>
      </c>
      <c r="C4241" s="10" t="str">
        <f t="shared" si="270"/>
        <v>دستكش ضد برش سبك1402/12/25719</v>
      </c>
      <c r="D4241" s="10" t="str">
        <f>IFERROR(IF(تحویلی!$E$1="","",IF(NOSA!O4241=تحویلی!$E$1,تحویلی!$E$1&amp;COUNTIF(NOSA!$O$1:O4241,تحویلی!$E$1),"")),"")</f>
        <v/>
      </c>
      <c r="E4241" s="10" t="str">
        <f t="shared" si="271"/>
        <v>29797719</v>
      </c>
      <c r="F4241" s="10" t="str">
        <f>IFERROR(VLOOKUP(I4241,DATABASE!$N:$O,2,FALSE),"")</f>
        <v>دستكش ضد برش سبك</v>
      </c>
      <c r="G4241" s="3" t="s">
        <v>3018</v>
      </c>
      <c r="H4241" s="4">
        <v>29797</v>
      </c>
      <c r="I4241" s="3" t="s">
        <v>1442</v>
      </c>
      <c r="J4241" s="3" t="s">
        <v>22</v>
      </c>
      <c r="K4241" s="5">
        <v>1</v>
      </c>
      <c r="L4241" s="3" t="s">
        <v>3</v>
      </c>
      <c r="M4241" s="3" t="s">
        <v>47</v>
      </c>
      <c r="N4241" s="3" t="s">
        <v>395</v>
      </c>
      <c r="O4241" s="1">
        <v>719</v>
      </c>
      <c r="P4241" s="4">
        <v>0</v>
      </c>
      <c r="Q4241" s="10">
        <f t="shared" si="268"/>
        <v>719</v>
      </c>
    </row>
    <row r="4242" spans="2:17" ht="20.25" customHeight="1">
      <c r="B4242" s="10" t="str">
        <f t="shared" si="269"/>
        <v>دستكش ضد برش سبك259</v>
      </c>
      <c r="C4242" s="10" t="str">
        <f t="shared" si="270"/>
        <v>دستكش ضد برش سبك1402/12/25259</v>
      </c>
      <c r="D4242" s="10" t="str">
        <f>IFERROR(IF(تحویلی!$E$1="","",IF(NOSA!O4242=تحویلی!$E$1,تحویلی!$E$1&amp;COUNTIF(NOSA!$O$1:O4242,تحویلی!$E$1),"")),"")</f>
        <v/>
      </c>
      <c r="E4242" s="10" t="str">
        <f t="shared" si="271"/>
        <v>29797259</v>
      </c>
      <c r="F4242" s="10" t="str">
        <f>IFERROR(VLOOKUP(I4242,DATABASE!$N:$O,2,FALSE),"")</f>
        <v>دستكش ضد برش سبك</v>
      </c>
      <c r="G4242" s="3" t="s">
        <v>3018</v>
      </c>
      <c r="H4242" s="4">
        <v>29797</v>
      </c>
      <c r="I4242" s="3" t="s">
        <v>1442</v>
      </c>
      <c r="J4242" s="3" t="s">
        <v>22</v>
      </c>
      <c r="K4242" s="5">
        <v>1</v>
      </c>
      <c r="L4242" s="3" t="s">
        <v>3</v>
      </c>
      <c r="M4242" s="3" t="s">
        <v>4</v>
      </c>
      <c r="N4242" s="3" t="s">
        <v>13</v>
      </c>
      <c r="O4242" s="1">
        <v>259</v>
      </c>
      <c r="P4242" s="4">
        <v>0</v>
      </c>
      <c r="Q4242" s="10">
        <f t="shared" si="268"/>
        <v>259</v>
      </c>
    </row>
    <row r="4243" spans="2:17" ht="20.25" customHeight="1">
      <c r="B4243" s="10" t="str">
        <f t="shared" si="269"/>
        <v>دستكش ضد برش سبك848</v>
      </c>
      <c r="C4243" s="10" t="str">
        <f t="shared" si="270"/>
        <v>دستكش ضد برش سبك1402/12/26848</v>
      </c>
      <c r="D4243" s="10" t="str">
        <f>IFERROR(IF(تحویلی!$E$1="","",IF(NOSA!O4243=تحویلی!$E$1,تحویلی!$E$1&amp;COUNTIF(NOSA!$O$1:O4243,تحویلی!$E$1),"")),"")</f>
        <v/>
      </c>
      <c r="E4243" s="10" t="str">
        <f t="shared" si="271"/>
        <v>29799848</v>
      </c>
      <c r="F4243" s="10" t="str">
        <f>IFERROR(VLOOKUP(I4243,DATABASE!$N:$O,2,FALSE),"")</f>
        <v>دستكش ضد برش سبك</v>
      </c>
      <c r="G4243" s="3" t="s">
        <v>3019</v>
      </c>
      <c r="H4243" s="4">
        <v>29799</v>
      </c>
      <c r="I4243" s="3" t="s">
        <v>1442</v>
      </c>
      <c r="J4243" s="3" t="s">
        <v>22</v>
      </c>
      <c r="K4243" s="5">
        <v>1</v>
      </c>
      <c r="L4243" s="3" t="s">
        <v>3</v>
      </c>
      <c r="M4243" s="3" t="s">
        <v>47</v>
      </c>
      <c r="N4243" s="3" t="s">
        <v>3331</v>
      </c>
      <c r="O4243" s="1">
        <v>848</v>
      </c>
      <c r="P4243" s="4">
        <v>1</v>
      </c>
      <c r="Q4243" s="10">
        <f t="shared" si="268"/>
        <v>848</v>
      </c>
    </row>
    <row r="4244" spans="2:17" ht="20.25" customHeight="1">
      <c r="B4244" s="10" t="str">
        <f t="shared" si="269"/>
        <v>كفش ستادي854</v>
      </c>
      <c r="C4244" s="10" t="str">
        <f t="shared" si="270"/>
        <v>كفش ستادي1402/12/26854</v>
      </c>
      <c r="D4244" s="10" t="str">
        <f>IFERROR(IF(تحویلی!$E$1="","",IF(NOSA!O4244=تحویلی!$E$1,تحویلی!$E$1&amp;COUNTIF(NOSA!$O$1:O4244,تحویلی!$E$1),"")),"")</f>
        <v/>
      </c>
      <c r="E4244" s="10" t="str">
        <f t="shared" si="271"/>
        <v>29800854</v>
      </c>
      <c r="F4244" s="10" t="str">
        <f>IFERROR(VLOOKUP(I4244,DATABASE!$N:$O,2,FALSE),"")</f>
        <v>كفش ستادي</v>
      </c>
      <c r="G4244" s="3" t="s">
        <v>3019</v>
      </c>
      <c r="H4244" s="4">
        <v>29800</v>
      </c>
      <c r="I4244" s="3" t="s">
        <v>2344</v>
      </c>
      <c r="J4244" s="3" t="s">
        <v>207</v>
      </c>
      <c r="K4244" s="5">
        <v>1</v>
      </c>
      <c r="L4244" s="3" t="s">
        <v>3</v>
      </c>
      <c r="M4244" s="3" t="s">
        <v>202</v>
      </c>
      <c r="N4244" s="3" t="s">
        <v>3281</v>
      </c>
      <c r="O4244" s="1">
        <v>854</v>
      </c>
      <c r="P4244" s="4">
        <v>0</v>
      </c>
      <c r="Q4244" s="10">
        <f t="shared" si="268"/>
        <v>854</v>
      </c>
    </row>
    <row r="4245" spans="2:17" ht="20.25" customHeight="1">
      <c r="B4245" s="10" t="str">
        <f t="shared" si="269"/>
        <v>دستكش ضد برش سبك784</v>
      </c>
      <c r="C4245" s="10" t="str">
        <f t="shared" si="270"/>
        <v>دستكش ضد برش سبك1402/12/26784</v>
      </c>
      <c r="D4245" s="10" t="str">
        <f>IFERROR(IF(تحویلی!$E$1="","",IF(NOSA!O4245=تحویلی!$E$1,تحویلی!$E$1&amp;COUNTIF(NOSA!$O$1:O4245,تحویلی!$E$1),"")),"")</f>
        <v/>
      </c>
      <c r="E4245" s="10" t="str">
        <f t="shared" si="271"/>
        <v>29803784</v>
      </c>
      <c r="F4245" s="10" t="str">
        <f>IFERROR(VLOOKUP(I4245,DATABASE!$N:$O,2,FALSE),"")</f>
        <v>دستكش ضد برش سبك</v>
      </c>
      <c r="G4245" s="3" t="s">
        <v>3019</v>
      </c>
      <c r="H4245" s="4">
        <v>29803</v>
      </c>
      <c r="I4245" s="3" t="s">
        <v>1442</v>
      </c>
      <c r="J4245" s="3" t="s">
        <v>22</v>
      </c>
      <c r="K4245" s="5">
        <v>1</v>
      </c>
      <c r="L4245" s="3" t="s">
        <v>3</v>
      </c>
      <c r="M4245" s="3" t="s">
        <v>40</v>
      </c>
      <c r="N4245" s="3" t="s">
        <v>2812</v>
      </c>
      <c r="O4245" s="1">
        <v>784</v>
      </c>
      <c r="P4245" s="4">
        <v>1</v>
      </c>
      <c r="Q4245" s="10">
        <f t="shared" si="268"/>
        <v>784</v>
      </c>
    </row>
    <row r="4246" spans="2:17" ht="20.25" customHeight="1">
      <c r="B4246" s="10" t="str">
        <f t="shared" si="269"/>
        <v>دستكش ضد برش سبك774</v>
      </c>
      <c r="C4246" s="10" t="str">
        <f t="shared" si="270"/>
        <v>دستكش ضد برش سبك1402/12/26774</v>
      </c>
      <c r="D4246" s="10" t="str">
        <f>IFERROR(IF(تحویلی!$E$1="","",IF(NOSA!O4246=تحویلی!$E$1,تحویلی!$E$1&amp;COUNTIF(NOSA!$O$1:O4246,تحویلی!$E$1),"")),"")</f>
        <v/>
      </c>
      <c r="E4246" s="10" t="str">
        <f t="shared" si="271"/>
        <v>29817774</v>
      </c>
      <c r="F4246" s="10" t="str">
        <f>IFERROR(VLOOKUP(I4246,DATABASE!$N:$O,2,FALSE),"")</f>
        <v>دستكش ضد برش سبك</v>
      </c>
      <c r="G4246" s="3" t="s">
        <v>3019</v>
      </c>
      <c r="H4246" s="4">
        <v>29817</v>
      </c>
      <c r="I4246" s="3" t="s">
        <v>1442</v>
      </c>
      <c r="J4246" s="3" t="s">
        <v>22</v>
      </c>
      <c r="K4246" s="5">
        <v>1</v>
      </c>
      <c r="L4246" s="3" t="s">
        <v>3</v>
      </c>
      <c r="M4246" s="3" t="s">
        <v>43</v>
      </c>
      <c r="N4246" s="3" t="s">
        <v>2747</v>
      </c>
      <c r="O4246" s="1">
        <v>774</v>
      </c>
      <c r="P4246" s="4">
        <v>1</v>
      </c>
      <c r="Q4246" s="10">
        <f t="shared" si="268"/>
        <v>774</v>
      </c>
    </row>
    <row r="4247" spans="2:17" ht="20.25" customHeight="1">
      <c r="B4247" s="10" t="str">
        <f t="shared" si="269"/>
        <v>دستكش ضد برش سبك10030</v>
      </c>
      <c r="C4247" s="10" t="str">
        <f t="shared" si="270"/>
        <v>دستكش ضد برش سبك1402/12/2610030</v>
      </c>
      <c r="D4247" s="10" t="str">
        <f>IFERROR(IF(تحویلی!$E$1="","",IF(NOSA!O4247=تحویلی!$E$1,تحویلی!$E$1&amp;COUNTIF(NOSA!$O$1:O4247,تحویلی!$E$1),"")),"")</f>
        <v/>
      </c>
      <c r="E4247" s="10" t="str">
        <f t="shared" si="271"/>
        <v>2982310030</v>
      </c>
      <c r="F4247" s="10" t="str">
        <f>IFERROR(VLOOKUP(I4247,DATABASE!$N:$O,2,FALSE),"")</f>
        <v>دستكش ضد برش سبك</v>
      </c>
      <c r="G4247" s="3" t="s">
        <v>3019</v>
      </c>
      <c r="H4247" s="4">
        <v>29823</v>
      </c>
      <c r="I4247" s="3" t="s">
        <v>1442</v>
      </c>
      <c r="J4247" s="3" t="s">
        <v>22</v>
      </c>
      <c r="K4247" s="5">
        <v>1</v>
      </c>
      <c r="L4247" s="3" t="s">
        <v>3</v>
      </c>
      <c r="M4247" s="3" t="s">
        <v>9</v>
      </c>
      <c r="N4247" s="3" t="s">
        <v>2856</v>
      </c>
      <c r="O4247" s="1">
        <v>10030</v>
      </c>
      <c r="P4247" s="4">
        <v>1</v>
      </c>
      <c r="Q4247" s="10">
        <f t="shared" si="268"/>
        <v>10030</v>
      </c>
    </row>
    <row r="4248" spans="2:17" ht="20.25" customHeight="1">
      <c r="B4248" s="10" t="str">
        <f t="shared" si="269"/>
        <v>دستكش ساق بلند نسوز31</v>
      </c>
      <c r="C4248" s="10" t="str">
        <f t="shared" si="270"/>
        <v>دستكش ساق بلند نسوز1402/12/2731</v>
      </c>
      <c r="D4248" s="10" t="str">
        <f>IFERROR(IF(تحویلی!$E$1="","",IF(NOSA!O4248=تحویلی!$E$1,تحویلی!$E$1&amp;COUNTIF(NOSA!$O$1:O4248,تحویلی!$E$1),"")),"")</f>
        <v/>
      </c>
      <c r="E4248" s="10" t="str">
        <f t="shared" si="271"/>
        <v>2983131</v>
      </c>
      <c r="F4248" s="10" t="str">
        <f>IFERROR(VLOOKUP(I4248,DATABASE!$N:$O,2,FALSE),"")</f>
        <v>دستكش ساق بلند نسوز</v>
      </c>
      <c r="G4248" s="3" t="s">
        <v>3020</v>
      </c>
      <c r="H4248" s="4">
        <v>29831</v>
      </c>
      <c r="I4248" s="3" t="s">
        <v>1461</v>
      </c>
      <c r="J4248" s="3" t="s">
        <v>34</v>
      </c>
      <c r="K4248" s="5">
        <v>1</v>
      </c>
      <c r="L4248" s="3" t="s">
        <v>3</v>
      </c>
      <c r="M4248" s="3" t="s">
        <v>9</v>
      </c>
      <c r="N4248" s="3" t="s">
        <v>175</v>
      </c>
      <c r="O4248" s="1">
        <v>31</v>
      </c>
      <c r="P4248" s="4">
        <v>1</v>
      </c>
      <c r="Q4248" s="10">
        <f t="shared" si="268"/>
        <v>31</v>
      </c>
    </row>
    <row r="4249" spans="2:17" ht="20.25" customHeight="1">
      <c r="B4249" s="10" t="str">
        <f t="shared" si="269"/>
        <v>دستكش ضد برش سبك837</v>
      </c>
      <c r="C4249" s="10" t="str">
        <f t="shared" si="270"/>
        <v>دستكش ضد برش سبك1402/12/27837</v>
      </c>
      <c r="D4249" s="10" t="str">
        <f>IFERROR(IF(تحویلی!$E$1="","",IF(NOSA!O4249=تحویلی!$E$1,تحویلی!$E$1&amp;COUNTIF(NOSA!$O$1:O4249,تحویلی!$E$1),"")),"")</f>
        <v/>
      </c>
      <c r="E4249" s="10" t="str">
        <f t="shared" si="271"/>
        <v>29841837</v>
      </c>
      <c r="F4249" s="10" t="str">
        <f>IFERROR(VLOOKUP(I4249,DATABASE!$N:$O,2,FALSE),"")</f>
        <v>دستكش ضد برش سبك</v>
      </c>
      <c r="G4249" s="3" t="s">
        <v>3020</v>
      </c>
      <c r="H4249" s="4">
        <v>29841</v>
      </c>
      <c r="I4249" s="3" t="s">
        <v>1442</v>
      </c>
      <c r="J4249" s="3" t="s">
        <v>22</v>
      </c>
      <c r="K4249" s="5">
        <v>1</v>
      </c>
      <c r="L4249" s="3" t="s">
        <v>3</v>
      </c>
      <c r="M4249" s="3" t="s">
        <v>40</v>
      </c>
      <c r="N4249" s="3" t="s">
        <v>2704</v>
      </c>
      <c r="O4249" s="1">
        <v>837</v>
      </c>
      <c r="P4249" s="4">
        <v>1</v>
      </c>
      <c r="Q4249" s="10">
        <f t="shared" si="268"/>
        <v>837</v>
      </c>
    </row>
    <row r="4250" spans="2:17" ht="20.25" customHeight="1">
      <c r="B4250" s="10" t="str">
        <f t="shared" si="269"/>
        <v>دستكش ضد برش سبك580</v>
      </c>
      <c r="C4250" s="10" t="str">
        <f t="shared" si="270"/>
        <v>دستكش ضد برش سبك1402/12/27580</v>
      </c>
      <c r="D4250" s="10" t="str">
        <f>IFERROR(IF(تحویلی!$E$1="","",IF(NOSA!O4250=تحویلی!$E$1,تحویلی!$E$1&amp;COUNTIF(NOSA!$O$1:O4250,تحویلی!$E$1),"")),"")</f>
        <v/>
      </c>
      <c r="E4250" s="10" t="str">
        <f t="shared" si="271"/>
        <v>29853580</v>
      </c>
      <c r="F4250" s="10" t="str">
        <f>IFERROR(VLOOKUP(I4250,DATABASE!$N:$O,2,FALSE),"")</f>
        <v>دستكش ضد برش سبك</v>
      </c>
      <c r="G4250" s="3" t="s">
        <v>3020</v>
      </c>
      <c r="H4250" s="4">
        <v>29853</v>
      </c>
      <c r="I4250" s="3" t="s">
        <v>1442</v>
      </c>
      <c r="J4250" s="3" t="s">
        <v>22</v>
      </c>
      <c r="K4250" s="5">
        <v>1</v>
      </c>
      <c r="L4250" s="3" t="s">
        <v>3</v>
      </c>
      <c r="M4250" s="3" t="s">
        <v>47</v>
      </c>
      <c r="N4250" s="3" t="s">
        <v>1001</v>
      </c>
      <c r="O4250" s="1">
        <v>580</v>
      </c>
      <c r="P4250" s="4">
        <v>0</v>
      </c>
      <c r="Q4250" s="10">
        <f t="shared" si="268"/>
        <v>580</v>
      </c>
    </row>
    <row r="4251" spans="2:17" ht="20.25" customHeight="1">
      <c r="B4251" s="10" t="str">
        <f t="shared" si="269"/>
        <v>دستكش ساق بلند نسوز773</v>
      </c>
      <c r="C4251" s="10" t="str">
        <f t="shared" si="270"/>
        <v>دستكش ساق بلند نسوز1403/01/05773</v>
      </c>
      <c r="D4251" s="10" t="str">
        <f>IFERROR(IF(تحویلی!$E$1="","",IF(NOSA!O4251=تحویلی!$E$1,تحویلی!$E$1&amp;COUNTIF(NOSA!$O$1:O4251,تحویلی!$E$1),"")),"")</f>
        <v/>
      </c>
      <c r="E4251" s="10" t="str">
        <f t="shared" si="271"/>
        <v>15773</v>
      </c>
      <c r="F4251" s="10" t="str">
        <f>IFERROR(VLOOKUP(I4251,DATABASE!$N:$O,2,FALSE),"")</f>
        <v>دستكش ساق بلند نسوز</v>
      </c>
      <c r="G4251" s="3" t="s">
        <v>3027</v>
      </c>
      <c r="H4251" s="4">
        <v>15</v>
      </c>
      <c r="I4251" s="3" t="s">
        <v>1461</v>
      </c>
      <c r="J4251" s="3" t="s">
        <v>34</v>
      </c>
      <c r="K4251" s="5">
        <v>1</v>
      </c>
      <c r="L4251" s="3" t="s">
        <v>3</v>
      </c>
      <c r="M4251" s="3" t="s">
        <v>19</v>
      </c>
      <c r="N4251" s="3" t="s">
        <v>1709</v>
      </c>
      <c r="O4251" s="1">
        <v>773</v>
      </c>
      <c r="P4251" s="4">
        <v>1</v>
      </c>
      <c r="Q4251" s="10">
        <f t="shared" si="268"/>
        <v>773</v>
      </c>
    </row>
    <row r="4252" spans="2:17" ht="20.25" customHeight="1">
      <c r="B4252" s="10" t="str">
        <f t="shared" si="269"/>
        <v>دستكش ضد برش سبك773</v>
      </c>
      <c r="C4252" s="10" t="str">
        <f t="shared" si="270"/>
        <v>دستكش ضد برش سبك1403/01/05773</v>
      </c>
      <c r="D4252" s="10" t="str">
        <f>IFERROR(IF(تحویلی!$E$1="","",IF(NOSA!O4252=تحویلی!$E$1,تحویلی!$E$1&amp;COUNTIF(NOSA!$O$1:O4252,تحویلی!$E$1),"")),"")</f>
        <v/>
      </c>
      <c r="E4252" s="10" t="str">
        <f t="shared" si="271"/>
        <v>15773</v>
      </c>
      <c r="F4252" s="10" t="str">
        <f>IFERROR(VLOOKUP(I4252,DATABASE!$N:$O,2,FALSE),"")</f>
        <v>دستكش ضد برش سبك</v>
      </c>
      <c r="G4252" s="3" t="s">
        <v>3027</v>
      </c>
      <c r="H4252" s="4">
        <v>15</v>
      </c>
      <c r="I4252" s="3" t="s">
        <v>1442</v>
      </c>
      <c r="J4252" s="3" t="s">
        <v>22</v>
      </c>
      <c r="K4252" s="5">
        <v>1</v>
      </c>
      <c r="L4252" s="3" t="s">
        <v>3</v>
      </c>
      <c r="M4252" s="3" t="s">
        <v>19</v>
      </c>
      <c r="N4252" s="3" t="s">
        <v>1709</v>
      </c>
      <c r="O4252" s="1">
        <v>773</v>
      </c>
      <c r="P4252" s="4">
        <v>1</v>
      </c>
      <c r="Q4252" s="10">
        <f t="shared" si="268"/>
        <v>773</v>
      </c>
    </row>
    <row r="4253" spans="2:17" ht="20.25" customHeight="1">
      <c r="B4253" s="10" t="str">
        <f t="shared" si="269"/>
        <v>شلوار فرم انتظامات820</v>
      </c>
      <c r="C4253" s="10" t="str">
        <f t="shared" si="270"/>
        <v>شلوار فرم انتظامات1403/01/05820</v>
      </c>
      <c r="D4253" s="10" t="str">
        <f>IFERROR(IF(تحویلی!$E$1="","",IF(NOSA!O4253=تحویلی!$E$1,تحویلی!$E$1&amp;COUNTIF(NOSA!$O$1:O4253,تحویلی!$E$1),"")),"")</f>
        <v/>
      </c>
      <c r="E4253" s="10" t="str">
        <f t="shared" si="271"/>
        <v>19820</v>
      </c>
      <c r="F4253" s="10" t="str">
        <f>IFERROR(VLOOKUP(I4253,DATABASE!$N:$O,2,FALSE),"")</f>
        <v>شلوار فرم انتظامات</v>
      </c>
      <c r="G4253" s="3" t="s">
        <v>3027</v>
      </c>
      <c r="H4253" s="4">
        <v>19</v>
      </c>
      <c r="I4253" s="3" t="s">
        <v>2298</v>
      </c>
      <c r="J4253" s="3" t="s">
        <v>2851</v>
      </c>
      <c r="K4253" s="5">
        <v>1</v>
      </c>
      <c r="L4253" s="3" t="s">
        <v>28</v>
      </c>
      <c r="M4253" s="3" t="s">
        <v>40</v>
      </c>
      <c r="N4253" s="3" t="s">
        <v>2882</v>
      </c>
      <c r="O4253" s="1">
        <v>820</v>
      </c>
      <c r="P4253" s="4">
        <v>1</v>
      </c>
      <c r="Q4253" s="10">
        <f t="shared" si="268"/>
        <v>820</v>
      </c>
    </row>
    <row r="4254" spans="2:17" ht="20.25" customHeight="1">
      <c r="B4254" s="10" t="str">
        <f t="shared" si="269"/>
        <v>دستكش كف مواد سبك460</v>
      </c>
      <c r="C4254" s="10" t="str">
        <f t="shared" si="270"/>
        <v>دستكش كف مواد سبك1403/01/05460</v>
      </c>
      <c r="D4254" s="10" t="str">
        <f>IFERROR(IF(تحویلی!$E$1="","",IF(NOSA!O4254=تحویلی!$E$1,تحویلی!$E$1&amp;COUNTIF(NOSA!$O$1:O4254,تحویلی!$E$1),"")),"")</f>
        <v/>
      </c>
      <c r="E4254" s="10" t="str">
        <f t="shared" si="271"/>
        <v>20460</v>
      </c>
      <c r="F4254" s="10" t="str">
        <f>IFERROR(VLOOKUP(I4254,DATABASE!$N:$O,2,FALSE),"")</f>
        <v>دستكش كف مواد سبك</v>
      </c>
      <c r="G4254" s="3" t="s">
        <v>3027</v>
      </c>
      <c r="H4254" s="4">
        <v>20</v>
      </c>
      <c r="I4254" s="3" t="s">
        <v>1456</v>
      </c>
      <c r="J4254" s="3" t="s">
        <v>2</v>
      </c>
      <c r="K4254" s="5">
        <v>1</v>
      </c>
      <c r="L4254" s="3" t="s">
        <v>3</v>
      </c>
      <c r="M4254" s="3" t="s">
        <v>47</v>
      </c>
      <c r="N4254" s="3" t="s">
        <v>2765</v>
      </c>
      <c r="O4254" s="1">
        <v>460</v>
      </c>
      <c r="P4254" s="4">
        <v>1</v>
      </c>
      <c r="Q4254" s="10">
        <f t="shared" si="268"/>
        <v>460</v>
      </c>
    </row>
    <row r="4255" spans="2:17" ht="20.25" customHeight="1">
      <c r="B4255" s="10" t="str">
        <f t="shared" si="269"/>
        <v>دستكش كف مواد سبك673</v>
      </c>
      <c r="C4255" s="10" t="str">
        <f t="shared" si="270"/>
        <v>دستكش كف مواد سبك1403/01/05673</v>
      </c>
      <c r="D4255" s="10" t="str">
        <f>IFERROR(IF(تحویلی!$E$1="","",IF(NOSA!O4255=تحویلی!$E$1,تحویلی!$E$1&amp;COUNTIF(NOSA!$O$1:O4255,تحویلی!$E$1),"")),"")</f>
        <v/>
      </c>
      <c r="E4255" s="10" t="str">
        <f t="shared" si="271"/>
        <v>23673</v>
      </c>
      <c r="F4255" s="10" t="str">
        <f>IFERROR(VLOOKUP(I4255,DATABASE!$N:$O,2,FALSE),"")</f>
        <v>دستكش كف مواد سبك</v>
      </c>
      <c r="G4255" s="3" t="s">
        <v>3027</v>
      </c>
      <c r="H4255" s="4">
        <v>23</v>
      </c>
      <c r="I4255" s="3" t="s">
        <v>1456</v>
      </c>
      <c r="J4255" s="3" t="s">
        <v>2</v>
      </c>
      <c r="K4255" s="5">
        <v>1</v>
      </c>
      <c r="L4255" s="3" t="s">
        <v>3</v>
      </c>
      <c r="M4255" s="3" t="s">
        <v>47</v>
      </c>
      <c r="N4255" s="3" t="s">
        <v>1324</v>
      </c>
      <c r="O4255" s="1">
        <v>673</v>
      </c>
      <c r="P4255" s="4">
        <v>1</v>
      </c>
      <c r="Q4255" s="10">
        <f t="shared" ref="Q4255:Q4318" si="272">VALUE(O4255)</f>
        <v>673</v>
      </c>
    </row>
    <row r="4256" spans="2:17" ht="20.25" customHeight="1">
      <c r="B4256" s="10" t="str">
        <f t="shared" si="269"/>
        <v>لباس كار معمولي- بلوز و شلوار735</v>
      </c>
      <c r="C4256" s="10" t="str">
        <f t="shared" si="270"/>
        <v>لباس كار معمولي- بلوز و شلوار1403/01/05735</v>
      </c>
      <c r="D4256" s="10" t="str">
        <f>IFERROR(IF(تحویلی!$E$1="","",IF(NOSA!O4256=تحویلی!$E$1,تحویلی!$E$1&amp;COUNTIF(NOSA!$O$1:O4256,تحویلی!$E$1),"")),"")</f>
        <v/>
      </c>
      <c r="E4256" s="10" t="str">
        <f t="shared" si="271"/>
        <v>24735</v>
      </c>
      <c r="F4256" s="10" t="str">
        <f>IFERROR(VLOOKUP(I4256,DATABASE!$N:$O,2,FALSE),"")</f>
        <v>لباس كار معمولي- بلوز و شلوار</v>
      </c>
      <c r="G4256" s="3" t="s">
        <v>3027</v>
      </c>
      <c r="H4256" s="4">
        <v>24</v>
      </c>
      <c r="I4256" s="3" t="s">
        <v>1705</v>
      </c>
      <c r="J4256" s="3" t="s">
        <v>1706</v>
      </c>
      <c r="K4256" s="5">
        <v>1</v>
      </c>
      <c r="L4256" s="3" t="s">
        <v>28</v>
      </c>
      <c r="M4256" s="3" t="s">
        <v>202</v>
      </c>
      <c r="N4256" s="3" t="s">
        <v>3332</v>
      </c>
      <c r="O4256" s="1">
        <v>735</v>
      </c>
      <c r="P4256" s="4">
        <v>0</v>
      </c>
      <c r="Q4256" s="10">
        <f t="shared" si="272"/>
        <v>735</v>
      </c>
    </row>
    <row r="4257" spans="2:17" ht="20.25" customHeight="1">
      <c r="B4257" s="10" t="str">
        <f t="shared" si="269"/>
        <v>دستكش ضد برش سبك606</v>
      </c>
      <c r="C4257" s="10" t="str">
        <f t="shared" si="270"/>
        <v>دستكش ضد برش سبك1403/01/05606</v>
      </c>
      <c r="D4257" s="10" t="str">
        <f>IFERROR(IF(تحویلی!$E$1="","",IF(NOSA!O4257=تحویلی!$E$1,تحویلی!$E$1&amp;COUNTIF(NOSA!$O$1:O4257,تحویلی!$E$1),"")),"")</f>
        <v/>
      </c>
      <c r="E4257" s="10" t="str">
        <f t="shared" si="271"/>
        <v>25606</v>
      </c>
      <c r="F4257" s="10" t="str">
        <f>IFERROR(VLOOKUP(I4257,DATABASE!$N:$O,2,FALSE),"")</f>
        <v>دستكش ضد برش سبك</v>
      </c>
      <c r="G4257" s="3" t="s">
        <v>3027</v>
      </c>
      <c r="H4257" s="4">
        <v>25</v>
      </c>
      <c r="I4257" s="3" t="s">
        <v>1442</v>
      </c>
      <c r="J4257" s="3" t="s">
        <v>22</v>
      </c>
      <c r="K4257" s="5">
        <v>1</v>
      </c>
      <c r="L4257" s="3" t="s">
        <v>3</v>
      </c>
      <c r="M4257" s="3" t="s">
        <v>4</v>
      </c>
      <c r="N4257" s="3" t="s">
        <v>2748</v>
      </c>
      <c r="O4257" s="1">
        <v>606</v>
      </c>
      <c r="P4257" s="4">
        <v>1</v>
      </c>
      <c r="Q4257" s="10">
        <f t="shared" si="272"/>
        <v>606</v>
      </c>
    </row>
    <row r="4258" spans="2:17" ht="20.25" customHeight="1">
      <c r="B4258" s="10" t="str">
        <f t="shared" si="269"/>
        <v>دستكش ضد برش سبك31</v>
      </c>
      <c r="C4258" s="10" t="str">
        <f t="shared" si="270"/>
        <v>دستكش ضد برش سبك1403/01/0531</v>
      </c>
      <c r="D4258" s="10" t="str">
        <f>IFERROR(IF(تحویلی!$E$1="","",IF(NOSA!O4258=تحویلی!$E$1,تحویلی!$E$1&amp;COUNTIF(NOSA!$O$1:O4258,تحویلی!$E$1),"")),"")</f>
        <v/>
      </c>
      <c r="E4258" s="10" t="str">
        <f t="shared" si="271"/>
        <v>3031</v>
      </c>
      <c r="F4258" s="10" t="str">
        <f>IFERROR(VLOOKUP(I4258,DATABASE!$N:$O,2,FALSE),"")</f>
        <v>دستكش ضد برش سبك</v>
      </c>
      <c r="G4258" s="3" t="s">
        <v>3027</v>
      </c>
      <c r="H4258" s="4">
        <v>30</v>
      </c>
      <c r="I4258" s="3" t="s">
        <v>1442</v>
      </c>
      <c r="J4258" s="3" t="s">
        <v>22</v>
      </c>
      <c r="K4258" s="5">
        <v>1</v>
      </c>
      <c r="L4258" s="3" t="s">
        <v>3</v>
      </c>
      <c r="M4258" s="3" t="s">
        <v>9</v>
      </c>
      <c r="N4258" s="3" t="s">
        <v>717</v>
      </c>
      <c r="O4258" s="1">
        <v>31</v>
      </c>
      <c r="P4258" s="4">
        <v>1</v>
      </c>
      <c r="Q4258" s="10">
        <f t="shared" si="272"/>
        <v>31</v>
      </c>
    </row>
    <row r="4259" spans="2:17" ht="20.25" customHeight="1">
      <c r="B4259" s="10" t="str">
        <f t="shared" si="269"/>
        <v>دستكش ضد برش سبك862</v>
      </c>
      <c r="C4259" s="10" t="str">
        <f t="shared" si="270"/>
        <v>دستكش ضد برش سبك1403/01/05862</v>
      </c>
      <c r="D4259" s="10" t="str">
        <f>IFERROR(IF(تحویلی!$E$1="","",IF(NOSA!O4259=تحویلی!$E$1,تحویلی!$E$1&amp;COUNTIF(NOSA!$O$1:O4259,تحویلی!$E$1),"")),"")</f>
        <v/>
      </c>
      <c r="E4259" s="10" t="str">
        <f t="shared" si="271"/>
        <v>31862</v>
      </c>
      <c r="F4259" s="10" t="str">
        <f>IFERROR(VLOOKUP(I4259,DATABASE!$N:$O,2,FALSE),"")</f>
        <v>دستكش ضد برش سبك</v>
      </c>
      <c r="G4259" s="3" t="s">
        <v>3027</v>
      </c>
      <c r="H4259" s="4">
        <v>31</v>
      </c>
      <c r="I4259" s="3" t="s">
        <v>1442</v>
      </c>
      <c r="J4259" s="3" t="s">
        <v>22</v>
      </c>
      <c r="K4259" s="5">
        <v>1</v>
      </c>
      <c r="L4259" s="3" t="s">
        <v>3</v>
      </c>
      <c r="M4259" s="3" t="s">
        <v>47</v>
      </c>
      <c r="N4259" s="3" t="s">
        <v>3255</v>
      </c>
      <c r="O4259" s="1">
        <v>862</v>
      </c>
      <c r="P4259" s="4">
        <v>1</v>
      </c>
      <c r="Q4259" s="10">
        <f t="shared" si="272"/>
        <v>862</v>
      </c>
    </row>
    <row r="4260" spans="2:17" ht="20.25" customHeight="1">
      <c r="B4260" s="10" t="str">
        <f t="shared" si="269"/>
        <v>دستكش لاتكس739</v>
      </c>
      <c r="C4260" s="10" t="str">
        <f t="shared" si="270"/>
        <v>دستكش لاتكس1403/01/05739</v>
      </c>
      <c r="D4260" s="10" t="str">
        <f>IFERROR(IF(تحویلی!$E$1="","",IF(NOSA!O4260=تحویلی!$E$1,تحویلی!$E$1&amp;COUNTIF(NOSA!$O$1:O4260,تحویلی!$E$1),"")),"")</f>
        <v/>
      </c>
      <c r="E4260" s="10" t="str">
        <f t="shared" si="271"/>
        <v>33739</v>
      </c>
      <c r="F4260" s="10" t="str">
        <f>IFERROR(VLOOKUP(I4260,DATABASE!$N:$O,2,FALSE),"")</f>
        <v>دستكش لاتكس</v>
      </c>
      <c r="G4260" s="3" t="s">
        <v>3027</v>
      </c>
      <c r="H4260" s="4">
        <v>33</v>
      </c>
      <c r="I4260" s="3" t="s">
        <v>2328</v>
      </c>
      <c r="J4260" s="3" t="s">
        <v>564</v>
      </c>
      <c r="K4260" s="5">
        <v>50</v>
      </c>
      <c r="L4260" s="3" t="s">
        <v>3</v>
      </c>
      <c r="M4260" s="3" t="s">
        <v>2688</v>
      </c>
      <c r="N4260" s="3" t="s">
        <v>2890</v>
      </c>
      <c r="O4260" s="1">
        <v>739</v>
      </c>
      <c r="P4260" s="4">
        <v>0</v>
      </c>
      <c r="Q4260" s="10">
        <f t="shared" si="272"/>
        <v>739</v>
      </c>
    </row>
    <row r="4261" spans="2:17" ht="20.25" customHeight="1">
      <c r="B4261" s="10" t="str">
        <f t="shared" si="269"/>
        <v>دستكش ضد برش سبك739</v>
      </c>
      <c r="C4261" s="10" t="str">
        <f t="shared" si="270"/>
        <v>دستكش ضد برش سبك1403/01/05739</v>
      </c>
      <c r="D4261" s="10" t="str">
        <f>IFERROR(IF(تحویلی!$E$1="","",IF(NOSA!O4261=تحویلی!$E$1,تحویلی!$E$1&amp;COUNTIF(NOSA!$O$1:O4261,تحویلی!$E$1),"")),"")</f>
        <v/>
      </c>
      <c r="E4261" s="10" t="str">
        <f t="shared" si="271"/>
        <v>33739</v>
      </c>
      <c r="F4261" s="10" t="str">
        <f>IFERROR(VLOOKUP(I4261,DATABASE!$N:$O,2,FALSE),"")</f>
        <v>دستكش ضد برش سبك</v>
      </c>
      <c r="G4261" s="3" t="s">
        <v>3027</v>
      </c>
      <c r="H4261" s="4">
        <v>33</v>
      </c>
      <c r="I4261" s="3" t="s">
        <v>1442</v>
      </c>
      <c r="J4261" s="3" t="s">
        <v>22</v>
      </c>
      <c r="K4261" s="5">
        <v>1</v>
      </c>
      <c r="L4261" s="3" t="s">
        <v>3</v>
      </c>
      <c r="M4261" s="3" t="s">
        <v>2688</v>
      </c>
      <c r="N4261" s="3" t="s">
        <v>2890</v>
      </c>
      <c r="O4261" s="1">
        <v>739</v>
      </c>
      <c r="P4261" s="4">
        <v>1</v>
      </c>
      <c r="Q4261" s="10">
        <f t="shared" si="272"/>
        <v>739</v>
      </c>
    </row>
    <row r="4262" spans="2:17" ht="20.25" customHeight="1">
      <c r="B4262" s="10" t="str">
        <f t="shared" si="269"/>
        <v>دستكش ضد برش سبك751</v>
      </c>
      <c r="C4262" s="10" t="str">
        <f t="shared" si="270"/>
        <v>دستكش ضد برش سبك1403/01/05751</v>
      </c>
      <c r="D4262" s="10" t="str">
        <f>IFERROR(IF(تحویلی!$E$1="","",IF(NOSA!O4262=تحویلی!$E$1,تحویلی!$E$1&amp;COUNTIF(NOSA!$O$1:O4262,تحویلی!$E$1),"")),"")</f>
        <v/>
      </c>
      <c r="E4262" s="10" t="str">
        <f t="shared" si="271"/>
        <v>35751</v>
      </c>
      <c r="F4262" s="10" t="str">
        <f>IFERROR(VLOOKUP(I4262,DATABASE!$N:$O,2,FALSE),"")</f>
        <v>دستكش ضد برش سبك</v>
      </c>
      <c r="G4262" s="3" t="s">
        <v>3027</v>
      </c>
      <c r="H4262" s="4">
        <v>35</v>
      </c>
      <c r="I4262" s="3" t="s">
        <v>1442</v>
      </c>
      <c r="J4262" s="3" t="s">
        <v>22</v>
      </c>
      <c r="K4262" s="5">
        <v>1</v>
      </c>
      <c r="L4262" s="3" t="s">
        <v>3</v>
      </c>
      <c r="M4262" s="3" t="s">
        <v>9</v>
      </c>
      <c r="N4262" s="3" t="s">
        <v>2709</v>
      </c>
      <c r="O4262" s="1">
        <v>751</v>
      </c>
      <c r="P4262" s="4">
        <v>1</v>
      </c>
      <c r="Q4262" s="10">
        <f t="shared" si="272"/>
        <v>751</v>
      </c>
    </row>
    <row r="4263" spans="2:17" ht="20.25" customHeight="1">
      <c r="B4263" s="10" t="str">
        <f t="shared" si="269"/>
        <v>عينك سنگ زني بغل توري460</v>
      </c>
      <c r="C4263" s="10" t="str">
        <f t="shared" si="270"/>
        <v>عينك سنگ زني بغل توري1403/01/05460</v>
      </c>
      <c r="D4263" s="10" t="str">
        <f>IFERROR(IF(تحویلی!$E$1="","",IF(NOSA!O4263=تحویلی!$E$1,تحویلی!$E$1&amp;COUNTIF(NOSA!$O$1:O4263,تحویلی!$E$1),"")),"")</f>
        <v/>
      </c>
      <c r="E4263" s="10" t="str">
        <f t="shared" si="271"/>
        <v>36460</v>
      </c>
      <c r="F4263" s="10" t="str">
        <f>IFERROR(VLOOKUP(I4263,DATABASE!$N:$O,2,FALSE),"")</f>
        <v>عينك سنگ زني بغل توري</v>
      </c>
      <c r="G4263" s="3" t="s">
        <v>3027</v>
      </c>
      <c r="H4263" s="4">
        <v>36</v>
      </c>
      <c r="I4263" s="3" t="s">
        <v>1519</v>
      </c>
      <c r="J4263" s="3" t="s">
        <v>1520</v>
      </c>
      <c r="K4263" s="5">
        <v>1</v>
      </c>
      <c r="L4263" s="3" t="s">
        <v>8</v>
      </c>
      <c r="M4263" s="3" t="s">
        <v>47</v>
      </c>
      <c r="N4263" s="3" t="s">
        <v>2765</v>
      </c>
      <c r="O4263" s="1">
        <v>460</v>
      </c>
      <c r="P4263" s="4">
        <v>0</v>
      </c>
      <c r="Q4263" s="10">
        <f t="shared" si="272"/>
        <v>460</v>
      </c>
    </row>
    <row r="4264" spans="2:17" ht="20.25" customHeight="1">
      <c r="B4264" s="10" t="str">
        <f t="shared" si="269"/>
        <v>كلاه ايمني673</v>
      </c>
      <c r="C4264" s="10" t="str">
        <f t="shared" si="270"/>
        <v>كلاه ايمني1403/01/05673</v>
      </c>
      <c r="D4264" s="10" t="str">
        <f>IFERROR(IF(تحویلی!$E$1="","",IF(NOSA!O4264=تحویلی!$E$1,تحویلی!$E$1&amp;COUNTIF(NOSA!$O$1:O4264,تحویلی!$E$1),"")),"")</f>
        <v/>
      </c>
      <c r="E4264" s="10" t="str">
        <f t="shared" si="271"/>
        <v>38673</v>
      </c>
      <c r="F4264" s="10" t="str">
        <f>IFERROR(VLOOKUP(I4264,DATABASE!$N:$O,2,FALSE),"")</f>
        <v>كلاه ايمني</v>
      </c>
      <c r="G4264" s="3" t="s">
        <v>3027</v>
      </c>
      <c r="H4264" s="4">
        <v>38</v>
      </c>
      <c r="I4264" s="3" t="s">
        <v>1476</v>
      </c>
      <c r="J4264" s="3" t="s">
        <v>1647</v>
      </c>
      <c r="K4264" s="5">
        <v>1</v>
      </c>
      <c r="L4264" s="3" t="s">
        <v>8</v>
      </c>
      <c r="M4264" s="3" t="s">
        <v>47</v>
      </c>
      <c r="N4264" s="3" t="s">
        <v>1324</v>
      </c>
      <c r="O4264" s="1">
        <v>673</v>
      </c>
      <c r="P4264" s="4">
        <v>0</v>
      </c>
      <c r="Q4264" s="10">
        <f t="shared" si="272"/>
        <v>673</v>
      </c>
    </row>
    <row r="4265" spans="2:17" ht="20.25" customHeight="1">
      <c r="B4265" s="10" t="str">
        <f t="shared" si="269"/>
        <v>كلاه ايمني599</v>
      </c>
      <c r="C4265" s="10" t="str">
        <f t="shared" si="270"/>
        <v>كلاه ايمني1403/01/05599</v>
      </c>
      <c r="D4265" s="10" t="str">
        <f>IFERROR(IF(تحویلی!$E$1="","",IF(NOSA!O4265=تحویلی!$E$1,تحویلی!$E$1&amp;COUNTIF(NOSA!$O$1:O4265,تحویلی!$E$1),"")),"")</f>
        <v/>
      </c>
      <c r="E4265" s="10" t="str">
        <f t="shared" si="271"/>
        <v>39599</v>
      </c>
      <c r="F4265" s="10" t="str">
        <f>IFERROR(VLOOKUP(I4265,DATABASE!$N:$O,2,FALSE),"")</f>
        <v>كلاه ايمني</v>
      </c>
      <c r="G4265" s="3" t="s">
        <v>3027</v>
      </c>
      <c r="H4265" s="4">
        <v>39</v>
      </c>
      <c r="I4265" s="3" t="s">
        <v>1476</v>
      </c>
      <c r="J4265" s="3" t="s">
        <v>1647</v>
      </c>
      <c r="K4265" s="5">
        <v>1</v>
      </c>
      <c r="L4265" s="3" t="s">
        <v>8</v>
      </c>
      <c r="M4265" s="3" t="s">
        <v>47</v>
      </c>
      <c r="N4265" s="3" t="s">
        <v>1013</v>
      </c>
      <c r="O4265" s="1">
        <v>599</v>
      </c>
      <c r="P4265" s="4">
        <v>0</v>
      </c>
      <c r="Q4265" s="10">
        <f t="shared" si="272"/>
        <v>599</v>
      </c>
    </row>
    <row r="4266" spans="2:17" ht="20.25" customHeight="1">
      <c r="B4266" s="10" t="str">
        <f t="shared" si="269"/>
        <v>لباس كار كارشناسي20</v>
      </c>
      <c r="C4266" s="10" t="str">
        <f t="shared" si="270"/>
        <v>لباس كار كارشناسي1403/01/0520</v>
      </c>
      <c r="D4266" s="10" t="str">
        <f>IFERROR(IF(تحویلی!$E$1="","",IF(NOSA!O4266=تحویلی!$E$1,تحویلی!$E$1&amp;COUNTIF(NOSA!$O$1:O4266,تحویلی!$E$1),"")),"")</f>
        <v/>
      </c>
      <c r="E4266" s="10" t="str">
        <f t="shared" si="271"/>
        <v>4120</v>
      </c>
      <c r="F4266" s="10" t="str">
        <f>IFERROR(VLOOKUP(I4266,DATABASE!$N:$O,2,FALSE),"")</f>
        <v>لباس كار كارشناسي</v>
      </c>
      <c r="G4266" s="3" t="s">
        <v>3027</v>
      </c>
      <c r="H4266" s="4">
        <v>41</v>
      </c>
      <c r="I4266" s="3" t="s">
        <v>2346</v>
      </c>
      <c r="J4266" s="3" t="s">
        <v>3296</v>
      </c>
      <c r="K4266" s="5">
        <v>1</v>
      </c>
      <c r="L4266" s="3" t="s">
        <v>28</v>
      </c>
      <c r="M4266" s="3" t="s">
        <v>47</v>
      </c>
      <c r="N4266" s="3" t="s">
        <v>3333</v>
      </c>
      <c r="O4266" s="1">
        <v>20</v>
      </c>
      <c r="P4266" s="4">
        <v>0</v>
      </c>
      <c r="Q4266" s="10">
        <f t="shared" si="272"/>
        <v>20</v>
      </c>
    </row>
    <row r="4267" spans="2:17" ht="20.25" customHeight="1">
      <c r="B4267" s="10" t="str">
        <f t="shared" si="269"/>
        <v>لباس كار نسوز(بلوز و شلوار)873</v>
      </c>
      <c r="C4267" s="10" t="str">
        <f t="shared" si="270"/>
        <v>لباس كار نسوز(بلوز و شلوار)1403/01/05873</v>
      </c>
      <c r="D4267" s="10" t="str">
        <f>IFERROR(IF(تحویلی!$E$1="","",IF(NOSA!O4267=تحویلی!$E$1,تحویلی!$E$1&amp;COUNTIF(NOSA!$O$1:O4267,تحویلی!$E$1),"")),"")</f>
        <v/>
      </c>
      <c r="E4267" s="10" t="str">
        <f t="shared" si="271"/>
        <v>43873</v>
      </c>
      <c r="F4267" s="10" t="str">
        <f>IFERROR(VLOOKUP(I4267,DATABASE!$N:$O,2,FALSE),"")</f>
        <v>لباس كار نسوز(بلوز و شلوار)</v>
      </c>
      <c r="G4267" s="3" t="s">
        <v>3027</v>
      </c>
      <c r="H4267" s="4">
        <v>43</v>
      </c>
      <c r="I4267" s="3" t="s">
        <v>1663</v>
      </c>
      <c r="J4267" s="3" t="s">
        <v>1664</v>
      </c>
      <c r="K4267" s="5">
        <v>1</v>
      </c>
      <c r="L4267" s="3" t="s">
        <v>28</v>
      </c>
      <c r="M4267" s="3" t="s">
        <v>4</v>
      </c>
      <c r="N4267" s="3" t="s">
        <v>3334</v>
      </c>
      <c r="O4267" s="1">
        <v>873</v>
      </c>
      <c r="P4267" s="4">
        <v>0</v>
      </c>
      <c r="Q4267" s="10">
        <f t="shared" si="272"/>
        <v>873</v>
      </c>
    </row>
    <row r="4268" spans="2:17" ht="20.25" customHeight="1">
      <c r="B4268" s="10" t="str">
        <f t="shared" si="269"/>
        <v>چكمه ايمني نسوز873</v>
      </c>
      <c r="C4268" s="10" t="str">
        <f t="shared" si="270"/>
        <v>چكمه ايمني نسوز1403/01/05873</v>
      </c>
      <c r="D4268" s="10" t="str">
        <f>IFERROR(IF(تحویلی!$E$1="","",IF(NOSA!O4268=تحویلی!$E$1,تحویلی!$E$1&amp;COUNTIF(NOSA!$O$1:O4268,تحویلی!$E$1),"")),"")</f>
        <v/>
      </c>
      <c r="E4268" s="10" t="str">
        <f t="shared" si="271"/>
        <v>43873</v>
      </c>
      <c r="F4268" s="10" t="str">
        <f>IFERROR(VLOOKUP(I4268,DATABASE!$N:$O,2,FALSE),"")</f>
        <v>چكمه ايمني نسوز</v>
      </c>
      <c r="G4268" s="3" t="s">
        <v>3027</v>
      </c>
      <c r="H4268" s="4">
        <v>43</v>
      </c>
      <c r="I4268" s="3" t="s">
        <v>1666</v>
      </c>
      <c r="J4268" s="3" t="s">
        <v>1667</v>
      </c>
      <c r="K4268" s="5">
        <v>1</v>
      </c>
      <c r="L4268" s="3" t="s">
        <v>3</v>
      </c>
      <c r="M4268" s="3" t="s">
        <v>4</v>
      </c>
      <c r="N4268" s="3" t="s">
        <v>3334</v>
      </c>
      <c r="O4268" s="1">
        <v>873</v>
      </c>
      <c r="P4268" s="4">
        <v>0</v>
      </c>
      <c r="Q4268" s="10">
        <f t="shared" si="272"/>
        <v>873</v>
      </c>
    </row>
    <row r="4269" spans="2:17" ht="20.25" customHeight="1">
      <c r="B4269" s="10" t="str">
        <f t="shared" si="269"/>
        <v>كلاه ايمني873</v>
      </c>
      <c r="C4269" s="10" t="str">
        <f t="shared" si="270"/>
        <v>كلاه ايمني1403/01/05873</v>
      </c>
      <c r="D4269" s="10" t="str">
        <f>IFERROR(IF(تحویلی!$E$1="","",IF(NOSA!O4269=تحویلی!$E$1,تحویلی!$E$1&amp;COUNTIF(NOSA!$O$1:O4269,تحویلی!$E$1),"")),"")</f>
        <v/>
      </c>
      <c r="E4269" s="10" t="str">
        <f t="shared" si="271"/>
        <v>43873</v>
      </c>
      <c r="F4269" s="10" t="str">
        <f>IFERROR(VLOOKUP(I4269,DATABASE!$N:$O,2,FALSE),"")</f>
        <v>كلاه ايمني</v>
      </c>
      <c r="G4269" s="3" t="s">
        <v>3027</v>
      </c>
      <c r="H4269" s="4">
        <v>43</v>
      </c>
      <c r="I4269" s="3" t="s">
        <v>1505</v>
      </c>
      <c r="J4269" s="3" t="s">
        <v>1628</v>
      </c>
      <c r="K4269" s="5">
        <v>1</v>
      </c>
      <c r="L4269" s="3" t="s">
        <v>8</v>
      </c>
      <c r="M4269" s="3" t="s">
        <v>4</v>
      </c>
      <c r="N4269" s="3" t="s">
        <v>3334</v>
      </c>
      <c r="O4269" s="1">
        <v>873</v>
      </c>
      <c r="P4269" s="4">
        <v>0</v>
      </c>
      <c r="Q4269" s="10">
        <f t="shared" si="272"/>
        <v>873</v>
      </c>
    </row>
    <row r="4270" spans="2:17" ht="20.25" customHeight="1">
      <c r="B4270" s="10" t="str">
        <f t="shared" si="269"/>
        <v>پيشبند نسوز چرمي873</v>
      </c>
      <c r="C4270" s="10" t="str">
        <f t="shared" si="270"/>
        <v>پيشبند نسوز چرمي1403/01/05873</v>
      </c>
      <c r="D4270" s="10" t="str">
        <f>IFERROR(IF(تحویلی!$E$1="","",IF(NOSA!O4270=تحویلی!$E$1,تحویلی!$E$1&amp;COUNTIF(NOSA!$O$1:O4270,تحویلی!$E$1),"")),"")</f>
        <v/>
      </c>
      <c r="E4270" s="10" t="str">
        <f t="shared" si="271"/>
        <v>43873</v>
      </c>
      <c r="F4270" s="10" t="str">
        <f>IFERROR(VLOOKUP(I4270,DATABASE!$N:$O,2,FALSE),"")</f>
        <v>پيشبند نسوز چرمي</v>
      </c>
      <c r="G4270" s="3" t="s">
        <v>3027</v>
      </c>
      <c r="H4270" s="4">
        <v>43</v>
      </c>
      <c r="I4270" s="3" t="s">
        <v>1459</v>
      </c>
      <c r="J4270" s="3" t="s">
        <v>15</v>
      </c>
      <c r="K4270" s="5">
        <v>1</v>
      </c>
      <c r="L4270" s="3" t="s">
        <v>8</v>
      </c>
      <c r="M4270" s="3" t="s">
        <v>4</v>
      </c>
      <c r="N4270" s="3" t="s">
        <v>3334</v>
      </c>
      <c r="O4270" s="1">
        <v>873</v>
      </c>
      <c r="P4270" s="4">
        <v>0</v>
      </c>
      <c r="Q4270" s="10">
        <f t="shared" si="272"/>
        <v>873</v>
      </c>
    </row>
    <row r="4271" spans="2:17" ht="20.25" customHeight="1">
      <c r="B4271" s="10" t="str">
        <f t="shared" si="269"/>
        <v>873</v>
      </c>
      <c r="C4271" s="10" t="str">
        <f t="shared" si="270"/>
        <v>1403/01/05873</v>
      </c>
      <c r="D4271" s="10" t="str">
        <f>IFERROR(IF(تحویلی!$E$1="","",IF(NOSA!O4271=تحویلی!$E$1,تحویلی!$E$1&amp;COUNTIF(NOSA!$O$1:O4271,تحویلی!$E$1),"")),"")</f>
        <v/>
      </c>
      <c r="E4271" s="10" t="str">
        <f t="shared" si="271"/>
        <v>43873</v>
      </c>
      <c r="F4271" s="10" t="str">
        <f>IFERROR(VLOOKUP(I4271,DATABASE!$N:$O,2,FALSE),"")</f>
        <v/>
      </c>
      <c r="G4271" s="3" t="s">
        <v>3027</v>
      </c>
      <c r="H4271" s="4">
        <v>43</v>
      </c>
      <c r="I4271" s="3" t="s">
        <v>2699</v>
      </c>
      <c r="J4271" s="3" t="s">
        <v>7</v>
      </c>
      <c r="K4271" s="5">
        <v>1</v>
      </c>
      <c r="L4271" s="3" t="s">
        <v>8</v>
      </c>
      <c r="M4271" s="3" t="s">
        <v>4</v>
      </c>
      <c r="N4271" s="3" t="s">
        <v>3334</v>
      </c>
      <c r="O4271" s="1">
        <v>873</v>
      </c>
      <c r="P4271" s="4">
        <v>0</v>
      </c>
      <c r="Q4271" s="10">
        <f t="shared" si="272"/>
        <v>873</v>
      </c>
    </row>
    <row r="4272" spans="2:17" ht="20.25" customHeight="1">
      <c r="B4272" s="10" t="str">
        <f t="shared" si="269"/>
        <v>دستكش ساق بلند نسوز873</v>
      </c>
      <c r="C4272" s="10" t="str">
        <f t="shared" si="270"/>
        <v>دستكش ساق بلند نسوز1403/01/05873</v>
      </c>
      <c r="D4272" s="10" t="str">
        <f>IFERROR(IF(تحویلی!$E$1="","",IF(NOSA!O4272=تحویلی!$E$1,تحویلی!$E$1&amp;COUNTIF(NOSA!$O$1:O4272,تحویلی!$E$1),"")),"")</f>
        <v/>
      </c>
      <c r="E4272" s="10" t="str">
        <f t="shared" si="271"/>
        <v>43873</v>
      </c>
      <c r="F4272" s="10" t="str">
        <f>IFERROR(VLOOKUP(I4272,DATABASE!$N:$O,2,FALSE),"")</f>
        <v>دستكش ساق بلند نسوز</v>
      </c>
      <c r="G4272" s="3" t="s">
        <v>3027</v>
      </c>
      <c r="H4272" s="4">
        <v>43</v>
      </c>
      <c r="I4272" s="3" t="s">
        <v>1461</v>
      </c>
      <c r="J4272" s="3" t="s">
        <v>34</v>
      </c>
      <c r="K4272" s="5">
        <v>1</v>
      </c>
      <c r="L4272" s="3" t="s">
        <v>3</v>
      </c>
      <c r="M4272" s="3" t="s">
        <v>4</v>
      </c>
      <c r="N4272" s="3" t="s">
        <v>3334</v>
      </c>
      <c r="O4272" s="1">
        <v>873</v>
      </c>
      <c r="P4272" s="4">
        <v>0</v>
      </c>
      <c r="Q4272" s="10">
        <f t="shared" si="272"/>
        <v>873</v>
      </c>
    </row>
    <row r="4273" spans="2:17" ht="20.25" customHeight="1">
      <c r="B4273" s="10" t="str">
        <f t="shared" si="269"/>
        <v>دستكش ضد برش سبك873</v>
      </c>
      <c r="C4273" s="10" t="str">
        <f t="shared" si="270"/>
        <v>دستكش ضد برش سبك1403/01/05873</v>
      </c>
      <c r="D4273" s="10" t="str">
        <f>IFERROR(IF(تحویلی!$E$1="","",IF(NOSA!O4273=تحویلی!$E$1,تحویلی!$E$1&amp;COUNTIF(NOSA!$O$1:O4273,تحویلی!$E$1),"")),"")</f>
        <v/>
      </c>
      <c r="E4273" s="10" t="str">
        <f t="shared" si="271"/>
        <v>44873</v>
      </c>
      <c r="F4273" s="10" t="str">
        <f>IFERROR(VLOOKUP(I4273,DATABASE!$N:$O,2,FALSE),"")</f>
        <v>دستكش ضد برش سبك</v>
      </c>
      <c r="G4273" s="3" t="s">
        <v>3027</v>
      </c>
      <c r="H4273" s="4">
        <v>44</v>
      </c>
      <c r="I4273" s="3" t="s">
        <v>1442</v>
      </c>
      <c r="J4273" s="3" t="s">
        <v>22</v>
      </c>
      <c r="K4273" s="5">
        <v>1</v>
      </c>
      <c r="L4273" s="3" t="s">
        <v>3</v>
      </c>
      <c r="M4273" s="3" t="s">
        <v>4</v>
      </c>
      <c r="N4273" s="3" t="s">
        <v>3334</v>
      </c>
      <c r="O4273" s="1">
        <v>873</v>
      </c>
      <c r="P4273" s="4">
        <v>0</v>
      </c>
      <c r="Q4273" s="10">
        <f t="shared" si="272"/>
        <v>873</v>
      </c>
    </row>
    <row r="4274" spans="2:17" ht="20.25" customHeight="1">
      <c r="B4274" s="10" t="str">
        <f t="shared" si="269"/>
        <v>گوشي اير پلاگ873</v>
      </c>
      <c r="C4274" s="10" t="str">
        <f t="shared" si="270"/>
        <v>گوشي اير پلاگ1403/01/05873</v>
      </c>
      <c r="D4274" s="10" t="str">
        <f>IFERROR(IF(تحویلی!$E$1="","",IF(NOSA!O4274=تحویلی!$E$1,تحویلی!$E$1&amp;COUNTIF(NOSA!$O$1:O4274,تحویلی!$E$1),"")),"")</f>
        <v/>
      </c>
      <c r="E4274" s="10" t="str">
        <f t="shared" si="271"/>
        <v>44873</v>
      </c>
      <c r="F4274" s="10" t="str">
        <f>IFERROR(VLOOKUP(I4274,DATABASE!$N:$O,2,FALSE),"")</f>
        <v>گوشي اير پلاگ</v>
      </c>
      <c r="G4274" s="3" t="s">
        <v>3027</v>
      </c>
      <c r="H4274" s="4">
        <v>44</v>
      </c>
      <c r="I4274" s="3" t="s">
        <v>1581</v>
      </c>
      <c r="J4274" s="3" t="s">
        <v>124</v>
      </c>
      <c r="K4274" s="5">
        <v>1</v>
      </c>
      <c r="L4274" s="3" t="s">
        <v>8</v>
      </c>
      <c r="M4274" s="3" t="s">
        <v>4</v>
      </c>
      <c r="N4274" s="3" t="s">
        <v>3334</v>
      </c>
      <c r="O4274" s="1">
        <v>873</v>
      </c>
      <c r="P4274" s="4">
        <v>0</v>
      </c>
      <c r="Q4274" s="10">
        <f t="shared" si="272"/>
        <v>873</v>
      </c>
    </row>
    <row r="4275" spans="2:17" ht="20.25" customHeight="1">
      <c r="B4275" s="10" t="str">
        <f t="shared" si="269"/>
        <v>نقاب تيره محافظ صورت معمولي873</v>
      </c>
      <c r="C4275" s="10" t="str">
        <f t="shared" si="270"/>
        <v>نقاب تيره محافظ صورت معمولي1403/01/05873</v>
      </c>
      <c r="D4275" s="10" t="str">
        <f>IFERROR(IF(تحویلی!$E$1="","",IF(NOSA!O4275=تحویلی!$E$1,تحویلی!$E$1&amp;COUNTIF(NOSA!$O$1:O4275,تحویلی!$E$1),"")),"")</f>
        <v/>
      </c>
      <c r="E4275" s="10" t="str">
        <f t="shared" si="271"/>
        <v>44873</v>
      </c>
      <c r="F4275" s="10" t="str">
        <f>IFERROR(VLOOKUP(I4275,DATABASE!$N:$O,2,FALSE),"")</f>
        <v>نقاب تيره محافظ صورت معمولي</v>
      </c>
      <c r="G4275" s="3" t="s">
        <v>3027</v>
      </c>
      <c r="H4275" s="4">
        <v>44</v>
      </c>
      <c r="I4275" s="3" t="s">
        <v>1557</v>
      </c>
      <c r="J4275" s="3" t="s">
        <v>115</v>
      </c>
      <c r="K4275" s="5">
        <v>1</v>
      </c>
      <c r="L4275" s="3" t="s">
        <v>8</v>
      </c>
      <c r="M4275" s="3" t="s">
        <v>4</v>
      </c>
      <c r="N4275" s="3" t="s">
        <v>3334</v>
      </c>
      <c r="O4275" s="1">
        <v>873</v>
      </c>
      <c r="P4275" s="4">
        <v>0</v>
      </c>
      <c r="Q4275" s="10">
        <f t="shared" si="272"/>
        <v>873</v>
      </c>
    </row>
    <row r="4276" spans="2:17" ht="20.25" customHeight="1">
      <c r="B4276" s="10" t="str">
        <f t="shared" si="269"/>
        <v>رابط فنري نقاب كلاه ايمني873</v>
      </c>
      <c r="C4276" s="10" t="str">
        <f t="shared" si="270"/>
        <v>رابط فنري نقاب كلاه ايمني1403/01/05873</v>
      </c>
      <c r="D4276" s="10" t="str">
        <f>IFERROR(IF(تحویلی!$E$1="","",IF(NOSA!O4276=تحویلی!$E$1,تحویلی!$E$1&amp;COUNTIF(NOSA!$O$1:O4276,تحویلی!$E$1),"")),"")</f>
        <v/>
      </c>
      <c r="E4276" s="10" t="str">
        <f t="shared" si="271"/>
        <v>44873</v>
      </c>
      <c r="F4276" s="10" t="str">
        <f>IFERROR(VLOOKUP(I4276,DATABASE!$N:$O,2,FALSE),"")</f>
        <v>رابط فنري نقاب كلاه ايمني</v>
      </c>
      <c r="G4276" s="3" t="s">
        <v>3027</v>
      </c>
      <c r="H4276" s="4">
        <v>44</v>
      </c>
      <c r="I4276" s="3" t="s">
        <v>1454</v>
      </c>
      <c r="J4276" s="3" t="s">
        <v>135</v>
      </c>
      <c r="K4276" s="5">
        <v>2</v>
      </c>
      <c r="L4276" s="3" t="s">
        <v>8</v>
      </c>
      <c r="M4276" s="3" t="s">
        <v>4</v>
      </c>
      <c r="N4276" s="3" t="s">
        <v>3334</v>
      </c>
      <c r="O4276" s="1">
        <v>873</v>
      </c>
      <c r="P4276" s="4">
        <v>0</v>
      </c>
      <c r="Q4276" s="10">
        <f t="shared" si="272"/>
        <v>873</v>
      </c>
    </row>
    <row r="4277" spans="2:17" ht="20.25" customHeight="1">
      <c r="B4277" s="10" t="str">
        <f t="shared" si="269"/>
        <v>پيشبند نسوز آلومينيومي873</v>
      </c>
      <c r="C4277" s="10" t="str">
        <f t="shared" si="270"/>
        <v>پيشبند نسوز آلومينيومي1403/01/05873</v>
      </c>
      <c r="D4277" s="10" t="str">
        <f>IFERROR(IF(تحویلی!$E$1="","",IF(NOSA!O4277=تحویلی!$E$1,تحویلی!$E$1&amp;COUNTIF(NOSA!$O$1:O4277,تحویلی!$E$1),"")),"")</f>
        <v/>
      </c>
      <c r="E4277" s="10" t="str">
        <f t="shared" si="271"/>
        <v>44873</v>
      </c>
      <c r="F4277" s="10" t="str">
        <f>IFERROR(VLOOKUP(I4277,DATABASE!$N:$O,2,FALSE),"")</f>
        <v>پيشبند نسوز آلومينيومي</v>
      </c>
      <c r="G4277" s="3" t="s">
        <v>3027</v>
      </c>
      <c r="H4277" s="4">
        <v>44</v>
      </c>
      <c r="I4277" s="3" t="s">
        <v>1464</v>
      </c>
      <c r="J4277" s="3" t="s">
        <v>36</v>
      </c>
      <c r="K4277" s="5">
        <v>1</v>
      </c>
      <c r="L4277" s="3" t="s">
        <v>8</v>
      </c>
      <c r="M4277" s="3" t="s">
        <v>4</v>
      </c>
      <c r="N4277" s="3" t="s">
        <v>3334</v>
      </c>
      <c r="O4277" s="1">
        <v>873</v>
      </c>
      <c r="P4277" s="4">
        <v>0</v>
      </c>
      <c r="Q4277" s="10">
        <f t="shared" si="272"/>
        <v>873</v>
      </c>
    </row>
    <row r="4278" spans="2:17" ht="20.25" customHeight="1">
      <c r="B4278" s="10" t="str">
        <f t="shared" si="269"/>
        <v>آستين آلومينيومي873</v>
      </c>
      <c r="C4278" s="10" t="str">
        <f t="shared" si="270"/>
        <v>آستين آلومينيومي1403/01/05873</v>
      </c>
      <c r="D4278" s="10" t="str">
        <f>IFERROR(IF(تحویلی!$E$1="","",IF(NOSA!O4278=تحویلی!$E$1,تحویلی!$E$1&amp;COUNTIF(NOSA!$O$1:O4278,تحویلی!$E$1),"")),"")</f>
        <v/>
      </c>
      <c r="E4278" s="10" t="str">
        <f t="shared" si="271"/>
        <v>44873</v>
      </c>
      <c r="F4278" s="10" t="str">
        <f>IFERROR(VLOOKUP(I4278,DATABASE!$N:$O,2,FALSE),"")</f>
        <v>آستين آلومينيومي</v>
      </c>
      <c r="G4278" s="3" t="s">
        <v>3027</v>
      </c>
      <c r="H4278" s="4">
        <v>44</v>
      </c>
      <c r="I4278" s="3" t="s">
        <v>1508</v>
      </c>
      <c r="J4278" s="3" t="s">
        <v>38</v>
      </c>
      <c r="K4278" s="5">
        <v>1</v>
      </c>
      <c r="L4278" s="3" t="s">
        <v>3</v>
      </c>
      <c r="M4278" s="3" t="s">
        <v>4</v>
      </c>
      <c r="N4278" s="3" t="s">
        <v>3334</v>
      </c>
      <c r="O4278" s="1">
        <v>873</v>
      </c>
      <c r="P4278" s="4">
        <v>0</v>
      </c>
      <c r="Q4278" s="10">
        <f t="shared" si="272"/>
        <v>873</v>
      </c>
    </row>
    <row r="4279" spans="2:17" ht="20.25" customHeight="1">
      <c r="B4279" s="10" t="str">
        <f t="shared" si="269"/>
        <v>بند كفش460</v>
      </c>
      <c r="C4279" s="10" t="str">
        <f t="shared" si="270"/>
        <v>بند كفش1403/01/05460</v>
      </c>
      <c r="D4279" s="10" t="str">
        <f>IFERROR(IF(تحویلی!$E$1="","",IF(NOSA!O4279=تحویلی!$E$1,تحویلی!$E$1&amp;COUNTIF(NOSA!$O$1:O4279,تحویلی!$E$1),"")),"")</f>
        <v/>
      </c>
      <c r="E4279" s="10" t="str">
        <f t="shared" si="271"/>
        <v>50460</v>
      </c>
      <c r="F4279" s="10" t="str">
        <f>IFERROR(VLOOKUP(I4279,DATABASE!$N:$O,2,FALSE),"")</f>
        <v>بند كفش</v>
      </c>
      <c r="G4279" s="154" t="s">
        <v>3027</v>
      </c>
      <c r="H4279" s="155">
        <v>50</v>
      </c>
      <c r="I4279" s="154" t="s">
        <v>1462</v>
      </c>
      <c r="J4279" s="154" t="s">
        <v>450</v>
      </c>
      <c r="K4279" s="156">
        <v>1</v>
      </c>
      <c r="L4279" s="154" t="s">
        <v>3</v>
      </c>
      <c r="M4279" s="154" t="s">
        <v>47</v>
      </c>
      <c r="N4279" s="154" t="s">
        <v>140</v>
      </c>
      <c r="O4279" s="153">
        <v>460</v>
      </c>
      <c r="P4279" s="155">
        <v>0</v>
      </c>
      <c r="Q4279" s="10">
        <f t="shared" si="272"/>
        <v>460</v>
      </c>
    </row>
    <row r="4280" spans="2:17" ht="20.25" customHeight="1">
      <c r="B4280" s="10" t="str">
        <f t="shared" si="269"/>
        <v>دستكش ساق بلند نسوز303</v>
      </c>
      <c r="C4280" s="10" t="str">
        <f t="shared" si="270"/>
        <v>دستكش ساق بلند نسوز1403/01/05303</v>
      </c>
      <c r="D4280" s="10" t="str">
        <f>IFERROR(IF(تحویلی!$E$1="","",IF(NOSA!O4280=تحویلی!$E$1,تحویلی!$E$1&amp;COUNTIF(NOSA!$O$1:O4280,تحویلی!$E$1),"")),"")</f>
        <v/>
      </c>
      <c r="E4280" s="10" t="str">
        <f t="shared" si="271"/>
        <v>51303</v>
      </c>
      <c r="F4280" s="10" t="str">
        <f>IFERROR(VLOOKUP(I4280,DATABASE!$N:$O,2,FALSE),"")</f>
        <v>دستكش ساق بلند نسوز</v>
      </c>
      <c r="G4280" s="154" t="s">
        <v>3027</v>
      </c>
      <c r="H4280" s="155">
        <v>51</v>
      </c>
      <c r="I4280" s="154" t="s">
        <v>1461</v>
      </c>
      <c r="J4280" s="154" t="s">
        <v>34</v>
      </c>
      <c r="K4280" s="156">
        <v>1</v>
      </c>
      <c r="L4280" s="154" t="s">
        <v>3</v>
      </c>
      <c r="M4280" s="154" t="s">
        <v>4</v>
      </c>
      <c r="N4280" s="154" t="s">
        <v>10</v>
      </c>
      <c r="O4280" s="153">
        <v>303</v>
      </c>
      <c r="P4280" s="155">
        <v>0</v>
      </c>
      <c r="Q4280" s="10">
        <f t="shared" si="272"/>
        <v>303</v>
      </c>
    </row>
    <row r="4281" spans="2:17" ht="20.25" customHeight="1">
      <c r="B4281" s="10" t="str">
        <f t="shared" si="269"/>
        <v>دستكش ضد برش سبك303</v>
      </c>
      <c r="C4281" s="10" t="str">
        <f t="shared" si="270"/>
        <v>دستكش ضد برش سبك1403/01/05303</v>
      </c>
      <c r="D4281" s="10" t="str">
        <f>IFERROR(IF(تحویلی!$E$1="","",IF(NOSA!O4281=تحویلی!$E$1,تحویلی!$E$1&amp;COUNTIF(NOSA!$O$1:O4281,تحویلی!$E$1),"")),"")</f>
        <v/>
      </c>
      <c r="E4281" s="10" t="str">
        <f t="shared" si="271"/>
        <v>51303</v>
      </c>
      <c r="F4281" s="10" t="str">
        <f>IFERROR(VLOOKUP(I4281,DATABASE!$N:$O,2,FALSE),"")</f>
        <v>دستكش ضد برش سبك</v>
      </c>
      <c r="G4281" s="154" t="s">
        <v>3027</v>
      </c>
      <c r="H4281" s="155">
        <v>51</v>
      </c>
      <c r="I4281" s="154" t="s">
        <v>1442</v>
      </c>
      <c r="J4281" s="154" t="s">
        <v>22</v>
      </c>
      <c r="K4281" s="156">
        <v>1</v>
      </c>
      <c r="L4281" s="154" t="s">
        <v>3</v>
      </c>
      <c r="M4281" s="154" t="s">
        <v>4</v>
      </c>
      <c r="N4281" s="154" t="s">
        <v>10</v>
      </c>
      <c r="O4281" s="153">
        <v>303</v>
      </c>
      <c r="P4281" s="155">
        <v>0</v>
      </c>
      <c r="Q4281" s="10">
        <f t="shared" si="272"/>
        <v>303</v>
      </c>
    </row>
    <row r="4282" spans="2:17" ht="20.25" customHeight="1">
      <c r="B4282" s="10" t="str">
        <f t="shared" si="269"/>
        <v>دستكش استاد كار303</v>
      </c>
      <c r="C4282" s="10" t="str">
        <f t="shared" si="270"/>
        <v>دستكش استاد كار1403/01/05303</v>
      </c>
      <c r="D4282" s="10" t="str">
        <f>IFERROR(IF(تحویلی!$E$1="","",IF(NOSA!O4282=تحویلی!$E$1,تحویلی!$E$1&amp;COUNTIF(NOSA!$O$1:O4282,تحویلی!$E$1),"")),"")</f>
        <v/>
      </c>
      <c r="E4282" s="10" t="str">
        <f t="shared" si="271"/>
        <v>51303</v>
      </c>
      <c r="F4282" s="10" t="str">
        <f>IFERROR(VLOOKUP(I4282,DATABASE!$N:$O,2,FALSE),"")</f>
        <v>دستكش استاد كار</v>
      </c>
      <c r="G4282" s="154" t="s">
        <v>3027</v>
      </c>
      <c r="H4282" s="155">
        <v>51</v>
      </c>
      <c r="I4282" s="154" t="s">
        <v>1543</v>
      </c>
      <c r="J4282" s="154" t="s">
        <v>255</v>
      </c>
      <c r="K4282" s="156">
        <v>1</v>
      </c>
      <c r="L4282" s="154" t="s">
        <v>3</v>
      </c>
      <c r="M4282" s="154" t="s">
        <v>4</v>
      </c>
      <c r="N4282" s="154" t="s">
        <v>10</v>
      </c>
      <c r="O4282" s="153">
        <v>303</v>
      </c>
      <c r="P4282" s="155">
        <v>0</v>
      </c>
      <c r="Q4282" s="10">
        <f t="shared" si="272"/>
        <v>303</v>
      </c>
    </row>
    <row r="4283" spans="2:17" ht="20.25" customHeight="1">
      <c r="B4283" s="10" t="str">
        <f t="shared" si="269"/>
        <v>عينك كهربايي (روكلاهي)303</v>
      </c>
      <c r="C4283" s="10" t="str">
        <f t="shared" si="270"/>
        <v>عينك كهربايي (روكلاهي)1403/01/05303</v>
      </c>
      <c r="D4283" s="10" t="str">
        <f>IFERROR(IF(تحویلی!$E$1="","",IF(NOSA!O4283=تحویلی!$E$1,تحویلی!$E$1&amp;COUNTIF(NOSA!$O$1:O4283,تحویلی!$E$1),"")),"")</f>
        <v/>
      </c>
      <c r="E4283" s="10" t="str">
        <f t="shared" si="271"/>
        <v>51303</v>
      </c>
      <c r="F4283" s="10" t="str">
        <f>IFERROR(VLOOKUP(I4283,DATABASE!$N:$O,2,FALSE),"")</f>
        <v>عينك كهربايي (روكلاهي)</v>
      </c>
      <c r="G4283" s="154" t="s">
        <v>3027</v>
      </c>
      <c r="H4283" s="155">
        <v>51</v>
      </c>
      <c r="I4283" s="154" t="s">
        <v>1560</v>
      </c>
      <c r="J4283" s="154" t="s">
        <v>1561</v>
      </c>
      <c r="K4283" s="156">
        <v>1</v>
      </c>
      <c r="L4283" s="154" t="s">
        <v>8</v>
      </c>
      <c r="M4283" s="154" t="s">
        <v>4</v>
      </c>
      <c r="N4283" s="154" t="s">
        <v>10</v>
      </c>
      <c r="O4283" s="153">
        <v>303</v>
      </c>
      <c r="P4283" s="155">
        <v>0</v>
      </c>
      <c r="Q4283" s="10">
        <f t="shared" si="272"/>
        <v>303</v>
      </c>
    </row>
    <row r="4284" spans="2:17" ht="20.25" customHeight="1">
      <c r="B4284" s="10" t="str">
        <f t="shared" si="269"/>
        <v>دستكش ضد برش سبك83</v>
      </c>
      <c r="C4284" s="10" t="str">
        <f t="shared" si="270"/>
        <v>دستكش ضد برش سبك1403/01/0583</v>
      </c>
      <c r="D4284" s="10" t="str">
        <f>IFERROR(IF(تحویلی!$E$1="","",IF(NOSA!O4284=تحویلی!$E$1,تحویلی!$E$1&amp;COUNTIF(NOSA!$O$1:O4284,تحویلی!$E$1),"")),"")</f>
        <v/>
      </c>
      <c r="E4284" s="10" t="str">
        <f t="shared" si="271"/>
        <v>5283</v>
      </c>
      <c r="F4284" s="10" t="str">
        <f>IFERROR(VLOOKUP(I4284,DATABASE!$N:$O,2,FALSE),"")</f>
        <v>دستكش ضد برش سبك</v>
      </c>
      <c r="G4284" s="154" t="s">
        <v>3027</v>
      </c>
      <c r="H4284" s="155">
        <v>52</v>
      </c>
      <c r="I4284" s="154" t="s">
        <v>1442</v>
      </c>
      <c r="J4284" s="154" t="s">
        <v>22</v>
      </c>
      <c r="K4284" s="156">
        <v>1</v>
      </c>
      <c r="L4284" s="154" t="s">
        <v>3</v>
      </c>
      <c r="M4284" s="154" t="s">
        <v>43</v>
      </c>
      <c r="N4284" s="154" t="s">
        <v>246</v>
      </c>
      <c r="O4284" s="153">
        <v>83</v>
      </c>
      <c r="P4284" s="155">
        <v>0</v>
      </c>
      <c r="Q4284" s="10">
        <f t="shared" si="272"/>
        <v>83</v>
      </c>
    </row>
    <row r="4285" spans="2:17" ht="20.25" customHeight="1">
      <c r="B4285" s="10" t="str">
        <f t="shared" ref="B4285:B4347" si="273">F4285&amp;Q4285</f>
        <v>دستكش كف مواد سبك822</v>
      </c>
      <c r="C4285" s="10" t="str">
        <f t="shared" ref="C4285:C4347" si="274">F4285&amp;G4285&amp;O4285</f>
        <v>دستكش كف مواد سبك1403/01/05822</v>
      </c>
      <c r="D4285" s="10" t="str">
        <f>IFERROR(IF(تحویلی!$E$1="","",IF(NOSA!O4285=تحویلی!$E$1,تحویلی!$E$1&amp;COUNTIF(NOSA!$O$1:O4285,تحویلی!$E$1),"")),"")</f>
        <v/>
      </c>
      <c r="E4285" s="10" t="str">
        <f t="shared" ref="E4285:E4347" si="275">H4285&amp;O4285</f>
        <v>53822</v>
      </c>
      <c r="F4285" s="10" t="str">
        <f>IFERROR(VLOOKUP(I4285,DATABASE!$N:$O,2,FALSE),"")</f>
        <v>دستكش كف مواد سبك</v>
      </c>
      <c r="G4285" s="154" t="s">
        <v>3027</v>
      </c>
      <c r="H4285" s="155">
        <v>53</v>
      </c>
      <c r="I4285" s="154" t="s">
        <v>1456</v>
      </c>
      <c r="J4285" s="154" t="s">
        <v>2</v>
      </c>
      <c r="K4285" s="156">
        <v>1</v>
      </c>
      <c r="L4285" s="154" t="s">
        <v>3</v>
      </c>
      <c r="M4285" s="154" t="s">
        <v>47</v>
      </c>
      <c r="N4285" s="154" t="s">
        <v>1788</v>
      </c>
      <c r="O4285" s="153">
        <v>822</v>
      </c>
      <c r="P4285" s="155">
        <v>0</v>
      </c>
      <c r="Q4285" s="10">
        <f t="shared" si="272"/>
        <v>822</v>
      </c>
    </row>
    <row r="4286" spans="2:17" ht="20.25" customHeight="1">
      <c r="B4286" s="10" t="str">
        <f t="shared" si="273"/>
        <v>پوتين ايمني نسوز66</v>
      </c>
      <c r="C4286" s="10" t="str">
        <f t="shared" si="274"/>
        <v>پوتين ايمني نسوز1403/01/0566</v>
      </c>
      <c r="D4286" s="10" t="str">
        <f>IFERROR(IF(تحویلی!$E$1="","",IF(NOSA!O4286=تحویلی!$E$1,تحویلی!$E$1&amp;COUNTIF(NOSA!$O$1:O4286,تحویلی!$E$1),"")),"")</f>
        <v/>
      </c>
      <c r="E4286" s="10" t="str">
        <f t="shared" si="275"/>
        <v>5766</v>
      </c>
      <c r="F4286" s="10" t="str">
        <f>IFERROR(VLOOKUP(I4286,DATABASE!$N:$O,2,FALSE),"")</f>
        <v>پوتين ايمني نسوز</v>
      </c>
      <c r="G4286" s="154" t="s">
        <v>3027</v>
      </c>
      <c r="H4286" s="155">
        <v>57</v>
      </c>
      <c r="I4286" s="154" t="s">
        <v>1528</v>
      </c>
      <c r="J4286" s="154" t="s">
        <v>1654</v>
      </c>
      <c r="K4286" s="156">
        <v>1</v>
      </c>
      <c r="L4286" s="154" t="s">
        <v>3</v>
      </c>
      <c r="M4286" s="154" t="s">
        <v>40</v>
      </c>
      <c r="N4286" s="154" t="s">
        <v>469</v>
      </c>
      <c r="O4286" s="153">
        <v>66</v>
      </c>
      <c r="P4286" s="155">
        <v>0</v>
      </c>
      <c r="Q4286" s="10">
        <f t="shared" si="272"/>
        <v>66</v>
      </c>
    </row>
    <row r="4287" spans="2:17" ht="20.25" customHeight="1">
      <c r="B4287" s="10" t="str">
        <f t="shared" si="273"/>
        <v>لباس كار(بلوز و شلوار)66</v>
      </c>
      <c r="C4287" s="10" t="str">
        <f t="shared" si="274"/>
        <v>لباس كار(بلوز و شلوار)1403/01/0566</v>
      </c>
      <c r="D4287" s="10" t="str">
        <f>IFERROR(IF(تحویلی!$E$1="","",IF(NOSA!O4287=تحویلی!$E$1,تحویلی!$E$1&amp;COUNTIF(NOSA!$O$1:O4287,تحویلی!$E$1),"")),"")</f>
        <v/>
      </c>
      <c r="E4287" s="10" t="str">
        <f t="shared" si="275"/>
        <v>5766</v>
      </c>
      <c r="F4287" s="10" t="str">
        <f>IFERROR(VLOOKUP(I4287,DATABASE!$N:$O,2,FALSE),"")</f>
        <v>لباس كار(بلوز و شلوار)</v>
      </c>
      <c r="G4287" s="154" t="s">
        <v>3027</v>
      </c>
      <c r="H4287" s="155">
        <v>57</v>
      </c>
      <c r="I4287" s="154" t="s">
        <v>1724</v>
      </c>
      <c r="J4287" s="154" t="s">
        <v>1725</v>
      </c>
      <c r="K4287" s="156">
        <v>1</v>
      </c>
      <c r="L4287" s="154" t="s">
        <v>28</v>
      </c>
      <c r="M4287" s="154" t="s">
        <v>40</v>
      </c>
      <c r="N4287" s="154" t="s">
        <v>469</v>
      </c>
      <c r="O4287" s="153">
        <v>66</v>
      </c>
      <c r="P4287" s="155">
        <v>0</v>
      </c>
      <c r="Q4287" s="10">
        <f t="shared" si="272"/>
        <v>66</v>
      </c>
    </row>
    <row r="4288" spans="2:17" ht="20.25" customHeight="1">
      <c r="B4288" s="10" t="str">
        <f t="shared" si="273"/>
        <v>دستكش ضد برش سبك66</v>
      </c>
      <c r="C4288" s="10" t="str">
        <f t="shared" si="274"/>
        <v>دستكش ضد برش سبك1403/01/0566</v>
      </c>
      <c r="D4288" s="10" t="str">
        <f>IFERROR(IF(تحویلی!$E$1="","",IF(NOSA!O4288=تحویلی!$E$1,تحویلی!$E$1&amp;COUNTIF(NOSA!$O$1:O4288,تحویلی!$E$1),"")),"")</f>
        <v/>
      </c>
      <c r="E4288" s="10" t="str">
        <f t="shared" si="275"/>
        <v>5766</v>
      </c>
      <c r="F4288" s="10" t="str">
        <f>IFERROR(VLOOKUP(I4288,DATABASE!$N:$O,2,FALSE),"")</f>
        <v>دستكش ضد برش سبك</v>
      </c>
      <c r="G4288" s="3" t="s">
        <v>3027</v>
      </c>
      <c r="H4288" s="4">
        <v>57</v>
      </c>
      <c r="I4288" s="3" t="s">
        <v>1442</v>
      </c>
      <c r="J4288" s="3" t="s">
        <v>22</v>
      </c>
      <c r="K4288" s="5">
        <v>1</v>
      </c>
      <c r="L4288" s="3" t="s">
        <v>3</v>
      </c>
      <c r="M4288" s="3" t="s">
        <v>40</v>
      </c>
      <c r="N4288" s="3" t="s">
        <v>469</v>
      </c>
      <c r="O4288" s="1">
        <v>66</v>
      </c>
      <c r="P4288" s="4">
        <v>0</v>
      </c>
      <c r="Q4288" s="10">
        <f t="shared" si="272"/>
        <v>66</v>
      </c>
    </row>
    <row r="4289" spans="2:17" ht="20.25" customHeight="1">
      <c r="B4289" s="10" t="str">
        <f t="shared" si="273"/>
        <v>پيشبند نسوز آلومينيومي259</v>
      </c>
      <c r="C4289" s="10" t="str">
        <f t="shared" si="274"/>
        <v>پيشبند نسوز آلومينيومي1403/01/05259</v>
      </c>
      <c r="D4289" s="10" t="str">
        <f>IFERROR(IF(تحویلی!$E$1="","",IF(NOSA!O4289=تحویلی!$E$1,تحویلی!$E$1&amp;COUNTIF(NOSA!$O$1:O4289,تحویلی!$E$1),"")),"")</f>
        <v/>
      </c>
      <c r="E4289" s="10" t="str">
        <f t="shared" si="275"/>
        <v>59259</v>
      </c>
      <c r="F4289" s="10" t="str">
        <f>IFERROR(VLOOKUP(I4289,DATABASE!$N:$O,2,FALSE),"")</f>
        <v>پيشبند نسوز آلومينيومي</v>
      </c>
      <c r="G4289" s="3" t="s">
        <v>3027</v>
      </c>
      <c r="H4289" s="4">
        <v>59</v>
      </c>
      <c r="I4289" s="3" t="s">
        <v>1464</v>
      </c>
      <c r="J4289" s="3" t="s">
        <v>36</v>
      </c>
      <c r="K4289" s="5">
        <v>1</v>
      </c>
      <c r="L4289" s="3" t="s">
        <v>8</v>
      </c>
      <c r="M4289" s="3" t="s">
        <v>4</v>
      </c>
      <c r="N4289" s="3" t="s">
        <v>13</v>
      </c>
      <c r="O4289" s="1">
        <v>259</v>
      </c>
      <c r="P4289" s="4">
        <v>1</v>
      </c>
      <c r="Q4289" s="10">
        <f t="shared" si="272"/>
        <v>259</v>
      </c>
    </row>
    <row r="4290" spans="2:17" ht="20.25" customHeight="1">
      <c r="B4290" s="10" t="str">
        <f t="shared" si="273"/>
        <v>لباس كار كارشناسي874</v>
      </c>
      <c r="C4290" s="10" t="str">
        <f t="shared" si="274"/>
        <v>لباس كار كارشناسي1403/01/06874</v>
      </c>
      <c r="D4290" s="10" t="str">
        <f>IFERROR(IF(تحویلی!$E$1="","",IF(NOSA!O4290=تحویلی!$E$1,تحویلی!$E$1&amp;COUNTIF(NOSA!$O$1:O4290,تحویلی!$E$1),"")),"")</f>
        <v/>
      </c>
      <c r="E4290" s="10" t="str">
        <f t="shared" si="275"/>
        <v>65874</v>
      </c>
      <c r="F4290" s="10" t="str">
        <f>IFERROR(VLOOKUP(I4290,DATABASE!$N:$O,2,FALSE),"")</f>
        <v>لباس كار كارشناسي</v>
      </c>
      <c r="G4290" s="3" t="s">
        <v>3028</v>
      </c>
      <c r="H4290" s="4">
        <v>65</v>
      </c>
      <c r="I4290" s="3" t="s">
        <v>2346</v>
      </c>
      <c r="J4290" s="3" t="s">
        <v>3296</v>
      </c>
      <c r="K4290" s="5">
        <v>1</v>
      </c>
      <c r="L4290" s="3" t="s">
        <v>28</v>
      </c>
      <c r="M4290" s="3" t="s">
        <v>47</v>
      </c>
      <c r="N4290" s="3" t="s">
        <v>3335</v>
      </c>
      <c r="O4290" s="1">
        <v>874</v>
      </c>
      <c r="P4290" s="4">
        <v>0</v>
      </c>
      <c r="Q4290" s="10">
        <f t="shared" si="272"/>
        <v>874</v>
      </c>
    </row>
    <row r="4291" spans="2:17" ht="20.25" customHeight="1">
      <c r="B4291" s="10" t="str">
        <f t="shared" si="273"/>
        <v>كفش ايمني874</v>
      </c>
      <c r="C4291" s="10" t="str">
        <f t="shared" si="274"/>
        <v>كفش ايمني1403/01/06874</v>
      </c>
      <c r="D4291" s="10" t="str">
        <f>IFERROR(IF(تحویلی!$E$1="","",IF(NOSA!O4291=تحویلی!$E$1,تحویلی!$E$1&amp;COUNTIF(NOSA!$O$1:O4291,تحویلی!$E$1),"")),"")</f>
        <v/>
      </c>
      <c r="E4291" s="10" t="str">
        <f t="shared" si="275"/>
        <v>65874</v>
      </c>
      <c r="F4291" s="10" t="str">
        <f>IFERROR(VLOOKUP(I4291,DATABASE!$N:$O,2,FALSE),"")</f>
        <v>كفش ايمني</v>
      </c>
      <c r="G4291" s="3" t="s">
        <v>3028</v>
      </c>
      <c r="H4291" s="4">
        <v>65</v>
      </c>
      <c r="I4291" s="3" t="s">
        <v>1497</v>
      </c>
      <c r="J4291" s="3" t="s">
        <v>2683</v>
      </c>
      <c r="K4291" s="5">
        <v>1</v>
      </c>
      <c r="L4291" s="3" t="s">
        <v>3</v>
      </c>
      <c r="M4291" s="3" t="s">
        <v>47</v>
      </c>
      <c r="N4291" s="3" t="s">
        <v>3335</v>
      </c>
      <c r="O4291" s="1">
        <v>874</v>
      </c>
      <c r="P4291" s="4">
        <v>0</v>
      </c>
      <c r="Q4291" s="10">
        <f t="shared" si="272"/>
        <v>874</v>
      </c>
    </row>
    <row r="4292" spans="2:17" ht="20.25" customHeight="1">
      <c r="B4292" s="10" t="str">
        <f t="shared" si="273"/>
        <v>كلاه ايمني874</v>
      </c>
      <c r="C4292" s="10" t="str">
        <f t="shared" si="274"/>
        <v>كلاه ايمني1403/01/06874</v>
      </c>
      <c r="D4292" s="10" t="str">
        <f>IFERROR(IF(تحویلی!$E$1="","",IF(NOSA!O4292=تحویلی!$E$1,تحویلی!$E$1&amp;COUNTIF(NOSA!$O$1:O4292,تحویلی!$E$1),"")),"")</f>
        <v/>
      </c>
      <c r="E4292" s="10" t="str">
        <f t="shared" si="275"/>
        <v>65874</v>
      </c>
      <c r="F4292" s="10" t="str">
        <f>IFERROR(VLOOKUP(I4292,DATABASE!$N:$O,2,FALSE),"")</f>
        <v>كلاه ايمني</v>
      </c>
      <c r="G4292" s="3" t="s">
        <v>3028</v>
      </c>
      <c r="H4292" s="4">
        <v>65</v>
      </c>
      <c r="I4292" s="3" t="s">
        <v>1505</v>
      </c>
      <c r="J4292" s="3" t="s">
        <v>1628</v>
      </c>
      <c r="K4292" s="5">
        <v>1</v>
      </c>
      <c r="L4292" s="3" t="s">
        <v>8</v>
      </c>
      <c r="M4292" s="3" t="s">
        <v>47</v>
      </c>
      <c r="N4292" s="3" t="s">
        <v>3335</v>
      </c>
      <c r="O4292" s="1">
        <v>874</v>
      </c>
      <c r="P4292" s="4">
        <v>0</v>
      </c>
      <c r="Q4292" s="10">
        <f t="shared" si="272"/>
        <v>874</v>
      </c>
    </row>
    <row r="4293" spans="2:17" ht="20.25" customHeight="1">
      <c r="B4293" s="10" t="str">
        <f t="shared" si="273"/>
        <v>لباس كار ديرسوز(بلوز و شلوار)872</v>
      </c>
      <c r="C4293" s="10" t="str">
        <f t="shared" si="274"/>
        <v>لباس كار ديرسوز(بلوز و شلوار)1403/01/06872</v>
      </c>
      <c r="D4293" s="10" t="str">
        <f>IFERROR(IF(تحویلی!$E$1="","",IF(NOSA!O4293=تحویلی!$E$1,تحویلی!$E$1&amp;COUNTIF(NOSA!$O$1:O4293,تحویلی!$E$1),"")),"")</f>
        <v/>
      </c>
      <c r="E4293" s="10" t="str">
        <f t="shared" si="275"/>
        <v>66872</v>
      </c>
      <c r="F4293" s="10" t="str">
        <f>IFERROR(VLOOKUP(I4293,DATABASE!$N:$O,2,FALSE),"")</f>
        <v>لباس كار ديرسوز(بلوز و شلوار)</v>
      </c>
      <c r="G4293" s="3" t="s">
        <v>3028</v>
      </c>
      <c r="H4293" s="4">
        <v>66</v>
      </c>
      <c r="I4293" s="3" t="s">
        <v>1619</v>
      </c>
      <c r="J4293" s="3" t="s">
        <v>1620</v>
      </c>
      <c r="K4293" s="5">
        <v>1</v>
      </c>
      <c r="L4293" s="3" t="s">
        <v>28</v>
      </c>
      <c r="M4293" s="3" t="s">
        <v>47</v>
      </c>
      <c r="N4293" s="3" t="s">
        <v>3336</v>
      </c>
      <c r="O4293" s="1">
        <v>872</v>
      </c>
      <c r="P4293" s="4">
        <v>0</v>
      </c>
      <c r="Q4293" s="10">
        <f t="shared" si="272"/>
        <v>872</v>
      </c>
    </row>
    <row r="4294" spans="2:17" ht="20.25" customHeight="1">
      <c r="B4294" s="10" t="str">
        <f t="shared" si="273"/>
        <v>كفش ايمني872</v>
      </c>
      <c r="C4294" s="10" t="str">
        <f t="shared" si="274"/>
        <v>كفش ايمني1403/01/06872</v>
      </c>
      <c r="D4294" s="10" t="str">
        <f>IFERROR(IF(تحویلی!$E$1="","",IF(NOSA!O4294=تحویلی!$E$1,تحویلی!$E$1&amp;COUNTIF(NOSA!$O$1:O4294,تحویلی!$E$1),"")),"")</f>
        <v/>
      </c>
      <c r="E4294" s="10" t="str">
        <f t="shared" si="275"/>
        <v>66872</v>
      </c>
      <c r="F4294" s="10" t="str">
        <f>IFERROR(VLOOKUP(I4294,DATABASE!$N:$O,2,FALSE),"")</f>
        <v>كفش ايمني</v>
      </c>
      <c r="G4294" s="3" t="s">
        <v>3028</v>
      </c>
      <c r="H4294" s="4">
        <v>66</v>
      </c>
      <c r="I4294" s="3" t="s">
        <v>1720</v>
      </c>
      <c r="J4294" s="3" t="s">
        <v>1721</v>
      </c>
      <c r="K4294" s="5">
        <v>1</v>
      </c>
      <c r="L4294" s="3" t="s">
        <v>3</v>
      </c>
      <c r="M4294" s="3" t="s">
        <v>47</v>
      </c>
      <c r="N4294" s="3" t="s">
        <v>3336</v>
      </c>
      <c r="O4294" s="1">
        <v>872</v>
      </c>
      <c r="P4294" s="4">
        <v>0</v>
      </c>
      <c r="Q4294" s="10">
        <f t="shared" si="272"/>
        <v>872</v>
      </c>
    </row>
    <row r="4295" spans="2:17" ht="20.25" customHeight="1">
      <c r="B4295" s="10" t="str">
        <f t="shared" si="273"/>
        <v>كلاه ايمني872</v>
      </c>
      <c r="C4295" s="10" t="str">
        <f t="shared" si="274"/>
        <v>كلاه ايمني1403/01/06872</v>
      </c>
      <c r="D4295" s="10" t="str">
        <f>IFERROR(IF(تحویلی!$E$1="","",IF(NOSA!O4295=تحویلی!$E$1,تحویلی!$E$1&amp;COUNTIF(NOSA!$O$1:O4295,تحویلی!$E$1),"")),"")</f>
        <v/>
      </c>
      <c r="E4295" s="10" t="str">
        <f t="shared" si="275"/>
        <v>66872</v>
      </c>
      <c r="F4295" s="10" t="str">
        <f>IFERROR(VLOOKUP(I4295,DATABASE!$N:$O,2,FALSE),"")</f>
        <v>كلاه ايمني</v>
      </c>
      <c r="G4295" s="3" t="s">
        <v>3028</v>
      </c>
      <c r="H4295" s="4">
        <v>66</v>
      </c>
      <c r="I4295" s="3" t="s">
        <v>1476</v>
      </c>
      <c r="J4295" s="3" t="s">
        <v>1647</v>
      </c>
      <c r="K4295" s="5">
        <v>1</v>
      </c>
      <c r="L4295" s="3" t="s">
        <v>8</v>
      </c>
      <c r="M4295" s="3" t="s">
        <v>47</v>
      </c>
      <c r="N4295" s="3" t="s">
        <v>3336</v>
      </c>
      <c r="O4295" s="1">
        <v>872</v>
      </c>
      <c r="P4295" s="4">
        <v>0</v>
      </c>
      <c r="Q4295" s="10">
        <f t="shared" si="272"/>
        <v>872</v>
      </c>
    </row>
    <row r="4296" spans="2:17" ht="20.25" customHeight="1">
      <c r="B4296" s="10" t="str">
        <f t="shared" si="273"/>
        <v>دستكش ضد برش سبك872</v>
      </c>
      <c r="C4296" s="10" t="str">
        <f t="shared" si="274"/>
        <v>دستكش ضد برش سبك1403/01/06872</v>
      </c>
      <c r="D4296" s="10" t="str">
        <f>IFERROR(IF(تحویلی!$E$1="","",IF(NOSA!O4296=تحویلی!$E$1,تحویلی!$E$1&amp;COUNTIF(NOSA!$O$1:O4296,تحویلی!$E$1),"")),"")</f>
        <v/>
      </c>
      <c r="E4296" s="10" t="str">
        <f t="shared" si="275"/>
        <v>66872</v>
      </c>
      <c r="F4296" s="10" t="str">
        <f>IFERROR(VLOOKUP(I4296,DATABASE!$N:$O,2,FALSE),"")</f>
        <v>دستكش ضد برش سبك</v>
      </c>
      <c r="G4296" s="3" t="s">
        <v>3028</v>
      </c>
      <c r="H4296" s="4">
        <v>66</v>
      </c>
      <c r="I4296" s="3" t="s">
        <v>1442</v>
      </c>
      <c r="J4296" s="3" t="s">
        <v>22</v>
      </c>
      <c r="K4296" s="5">
        <v>1</v>
      </c>
      <c r="L4296" s="3" t="s">
        <v>3</v>
      </c>
      <c r="M4296" s="3" t="s">
        <v>47</v>
      </c>
      <c r="N4296" s="3" t="s">
        <v>3336</v>
      </c>
      <c r="O4296" s="1">
        <v>872</v>
      </c>
      <c r="P4296" s="4">
        <v>0</v>
      </c>
      <c r="Q4296" s="10">
        <f t="shared" si="272"/>
        <v>872</v>
      </c>
    </row>
    <row r="4297" spans="2:17" ht="20.25" customHeight="1">
      <c r="B4297" s="10" t="str">
        <f t="shared" si="273"/>
        <v>گوشي اير پلاگ872</v>
      </c>
      <c r="C4297" s="10" t="str">
        <f t="shared" si="274"/>
        <v>گوشي اير پلاگ1403/01/06872</v>
      </c>
      <c r="D4297" s="10" t="str">
        <f>IFERROR(IF(تحویلی!$E$1="","",IF(NOSA!O4297=تحویلی!$E$1,تحویلی!$E$1&amp;COUNTIF(NOSA!$O$1:O4297,تحویلی!$E$1),"")),"")</f>
        <v/>
      </c>
      <c r="E4297" s="10" t="str">
        <f t="shared" si="275"/>
        <v>66872</v>
      </c>
      <c r="F4297" s="10" t="str">
        <f>IFERROR(VLOOKUP(I4297,DATABASE!$N:$O,2,FALSE),"")</f>
        <v>گوشي اير پلاگ</v>
      </c>
      <c r="G4297" s="3" t="s">
        <v>3028</v>
      </c>
      <c r="H4297" s="4">
        <v>66</v>
      </c>
      <c r="I4297" s="3" t="s">
        <v>1581</v>
      </c>
      <c r="J4297" s="3" t="s">
        <v>124</v>
      </c>
      <c r="K4297" s="5">
        <v>1</v>
      </c>
      <c r="L4297" s="3" t="s">
        <v>8</v>
      </c>
      <c r="M4297" s="3" t="s">
        <v>47</v>
      </c>
      <c r="N4297" s="3" t="s">
        <v>3336</v>
      </c>
      <c r="O4297" s="1">
        <v>872</v>
      </c>
      <c r="P4297" s="4">
        <v>0</v>
      </c>
      <c r="Q4297" s="10">
        <f t="shared" si="272"/>
        <v>872</v>
      </c>
    </row>
    <row r="4298" spans="2:17" ht="20.25" customHeight="1">
      <c r="B4298" s="10" t="str">
        <f t="shared" si="273"/>
        <v>دستكش ضد برش سبك866</v>
      </c>
      <c r="C4298" s="10" t="str">
        <f t="shared" si="274"/>
        <v>دستكش ضد برش سبك1403/01/06866</v>
      </c>
      <c r="D4298" s="10" t="str">
        <f>IFERROR(IF(تحویلی!$E$1="","",IF(NOSA!O4298=تحویلی!$E$1,تحویلی!$E$1&amp;COUNTIF(NOSA!$O$1:O4298,تحویلی!$E$1),"")),"")</f>
        <v/>
      </c>
      <c r="E4298" s="10" t="str">
        <f t="shared" si="275"/>
        <v>68866</v>
      </c>
      <c r="F4298" s="10" t="str">
        <f>IFERROR(VLOOKUP(I4298,DATABASE!$N:$O,2,FALSE),"")</f>
        <v>دستكش ضد برش سبك</v>
      </c>
      <c r="G4298" s="3" t="s">
        <v>3028</v>
      </c>
      <c r="H4298" s="4">
        <v>68</v>
      </c>
      <c r="I4298" s="3" t="s">
        <v>1442</v>
      </c>
      <c r="J4298" s="3" t="s">
        <v>22</v>
      </c>
      <c r="K4298" s="5">
        <v>1</v>
      </c>
      <c r="L4298" s="3" t="s">
        <v>3</v>
      </c>
      <c r="M4298" s="3" t="s">
        <v>47</v>
      </c>
      <c r="N4298" s="3" t="s">
        <v>3198</v>
      </c>
      <c r="O4298" s="1">
        <v>866</v>
      </c>
      <c r="P4298" s="4">
        <v>0</v>
      </c>
      <c r="Q4298" s="10">
        <f t="shared" si="272"/>
        <v>866</v>
      </c>
    </row>
    <row r="4299" spans="2:17" ht="20.25" customHeight="1">
      <c r="B4299" s="10" t="str">
        <f t="shared" si="273"/>
        <v>كفش ايمني866</v>
      </c>
      <c r="C4299" s="10" t="str">
        <f t="shared" si="274"/>
        <v>كفش ايمني1403/01/06866</v>
      </c>
      <c r="D4299" s="10" t="str">
        <f>IFERROR(IF(تحویلی!$E$1="","",IF(NOSA!O4299=تحویلی!$E$1,تحویلی!$E$1&amp;COUNTIF(NOSA!$O$1:O4299,تحویلی!$E$1),"")),"")</f>
        <v/>
      </c>
      <c r="E4299" s="10" t="str">
        <f t="shared" si="275"/>
        <v>68866</v>
      </c>
      <c r="F4299" s="10" t="str">
        <f>IFERROR(VLOOKUP(I4299,DATABASE!$N:$O,2,FALSE),"")</f>
        <v>كفش ايمني</v>
      </c>
      <c r="G4299" s="3" t="s">
        <v>3028</v>
      </c>
      <c r="H4299" s="4">
        <v>68</v>
      </c>
      <c r="I4299" s="3" t="s">
        <v>1539</v>
      </c>
      <c r="J4299" s="3" t="s">
        <v>1748</v>
      </c>
      <c r="K4299" s="5">
        <v>1</v>
      </c>
      <c r="L4299" s="3" t="s">
        <v>3</v>
      </c>
      <c r="M4299" s="3" t="s">
        <v>47</v>
      </c>
      <c r="N4299" s="3" t="s">
        <v>3198</v>
      </c>
      <c r="O4299" s="1">
        <v>866</v>
      </c>
      <c r="P4299" s="4">
        <v>0</v>
      </c>
      <c r="Q4299" s="10">
        <f t="shared" si="272"/>
        <v>866</v>
      </c>
    </row>
    <row r="4300" spans="2:17" ht="20.25" customHeight="1">
      <c r="B4300" s="10" t="str">
        <f t="shared" si="273"/>
        <v>دستكش ضد برش سبك843</v>
      </c>
      <c r="C4300" s="10" t="str">
        <f t="shared" si="274"/>
        <v>دستكش ضد برش سبك1403/01/06843</v>
      </c>
      <c r="D4300" s="10" t="str">
        <f>IFERROR(IF(تحویلی!$E$1="","",IF(NOSA!O4300=تحویلی!$E$1,تحویلی!$E$1&amp;COUNTIF(NOSA!$O$1:O4300,تحویلی!$E$1),"")),"")</f>
        <v/>
      </c>
      <c r="E4300" s="10" t="str">
        <f t="shared" si="275"/>
        <v>69843</v>
      </c>
      <c r="F4300" s="10" t="str">
        <f>IFERROR(VLOOKUP(I4300,DATABASE!$N:$O,2,FALSE),"")</f>
        <v>دستكش ضد برش سبك</v>
      </c>
      <c r="G4300" s="3" t="s">
        <v>3028</v>
      </c>
      <c r="H4300" s="4">
        <v>69</v>
      </c>
      <c r="I4300" s="3" t="s">
        <v>1442</v>
      </c>
      <c r="J4300" s="3" t="s">
        <v>22</v>
      </c>
      <c r="K4300" s="5">
        <v>1</v>
      </c>
      <c r="L4300" s="3" t="s">
        <v>3</v>
      </c>
      <c r="M4300" s="3" t="s">
        <v>47</v>
      </c>
      <c r="N4300" s="3" t="s">
        <v>3337</v>
      </c>
      <c r="O4300" s="1">
        <v>843</v>
      </c>
      <c r="P4300" s="4">
        <v>0</v>
      </c>
      <c r="Q4300" s="10">
        <f t="shared" si="272"/>
        <v>843</v>
      </c>
    </row>
    <row r="4301" spans="2:17" ht="20.25" customHeight="1">
      <c r="B4301" s="10" t="str">
        <f t="shared" si="273"/>
        <v>لباس كار ديرسوز(بلوز و شلوار)851</v>
      </c>
      <c r="C4301" s="10" t="str">
        <f t="shared" si="274"/>
        <v>لباس كار ديرسوز(بلوز و شلوار)1403/01/06851</v>
      </c>
      <c r="D4301" s="10" t="str">
        <f>IFERROR(IF(تحویلی!$E$1="","",IF(NOSA!O4301=تحویلی!$E$1,تحویلی!$E$1&amp;COUNTIF(NOSA!$O$1:O4301,تحویلی!$E$1),"")),"")</f>
        <v/>
      </c>
      <c r="E4301" s="10" t="str">
        <f t="shared" si="275"/>
        <v>74851</v>
      </c>
      <c r="F4301" s="10" t="str">
        <f>IFERROR(VLOOKUP(I4301,DATABASE!$N:$O,2,FALSE),"")</f>
        <v>لباس كار ديرسوز(بلوز و شلوار)</v>
      </c>
      <c r="G4301" s="3" t="s">
        <v>3028</v>
      </c>
      <c r="H4301" s="4">
        <v>74</v>
      </c>
      <c r="I4301" s="3" t="s">
        <v>1466</v>
      </c>
      <c r="J4301" s="3" t="s">
        <v>1623</v>
      </c>
      <c r="K4301" s="5">
        <v>1</v>
      </c>
      <c r="L4301" s="3" t="s">
        <v>28</v>
      </c>
      <c r="M4301" s="3" t="s">
        <v>47</v>
      </c>
      <c r="N4301" s="3" t="s">
        <v>2847</v>
      </c>
      <c r="O4301" s="1">
        <v>851</v>
      </c>
      <c r="P4301" s="4">
        <v>0</v>
      </c>
      <c r="Q4301" s="10">
        <f t="shared" si="272"/>
        <v>851</v>
      </c>
    </row>
    <row r="4302" spans="2:17" ht="20.25" customHeight="1">
      <c r="B4302" s="10" t="str">
        <f t="shared" si="273"/>
        <v>كفش ايمني851</v>
      </c>
      <c r="C4302" s="10" t="str">
        <f t="shared" si="274"/>
        <v>كفش ايمني1403/01/06851</v>
      </c>
      <c r="D4302" s="10" t="str">
        <f>IFERROR(IF(تحویلی!$E$1="","",IF(NOSA!O4302=تحویلی!$E$1,تحویلی!$E$1&amp;COUNTIF(NOSA!$O$1:O4302,تحویلی!$E$1),"")),"")</f>
        <v/>
      </c>
      <c r="E4302" s="10" t="str">
        <f t="shared" si="275"/>
        <v>74851</v>
      </c>
      <c r="F4302" s="10" t="str">
        <f>IFERROR(VLOOKUP(I4302,DATABASE!$N:$O,2,FALSE),"")</f>
        <v>كفش ايمني</v>
      </c>
      <c r="G4302" s="3" t="s">
        <v>3028</v>
      </c>
      <c r="H4302" s="4">
        <v>74</v>
      </c>
      <c r="I4302" s="3" t="s">
        <v>1526</v>
      </c>
      <c r="J4302" s="3" t="s">
        <v>1729</v>
      </c>
      <c r="K4302" s="5">
        <v>1</v>
      </c>
      <c r="L4302" s="3" t="s">
        <v>3</v>
      </c>
      <c r="M4302" s="3" t="s">
        <v>47</v>
      </c>
      <c r="N4302" s="3" t="s">
        <v>2847</v>
      </c>
      <c r="O4302" s="1">
        <v>851</v>
      </c>
      <c r="P4302" s="4">
        <v>0</v>
      </c>
      <c r="Q4302" s="10">
        <f t="shared" si="272"/>
        <v>851</v>
      </c>
    </row>
    <row r="4303" spans="2:17" ht="20.25" customHeight="1">
      <c r="B4303" s="10" t="str">
        <f t="shared" si="273"/>
        <v>كمربند برزنتي نواري872</v>
      </c>
      <c r="C4303" s="10" t="str">
        <f t="shared" si="274"/>
        <v>كمربند برزنتي نواري1403/01/06872</v>
      </c>
      <c r="D4303" s="10" t="str">
        <f>IFERROR(IF(تحویلی!$E$1="","",IF(NOSA!O4303=تحویلی!$E$1,تحویلی!$E$1&amp;COUNTIF(NOSA!$O$1:O4303,تحویلی!$E$1),"")),"")</f>
        <v/>
      </c>
      <c r="E4303" s="10" t="str">
        <f t="shared" si="275"/>
        <v>82872</v>
      </c>
      <c r="F4303" s="10" t="str">
        <f>IFERROR(VLOOKUP(I4303,DATABASE!$N:$O,2,FALSE),"")</f>
        <v>كمربند برزنتي نواري</v>
      </c>
      <c r="G4303" s="3" t="s">
        <v>3028</v>
      </c>
      <c r="H4303" s="4">
        <v>82</v>
      </c>
      <c r="I4303" s="3" t="s">
        <v>1441</v>
      </c>
      <c r="J4303" s="3" t="s">
        <v>95</v>
      </c>
      <c r="K4303" s="5">
        <v>1</v>
      </c>
      <c r="L4303" s="3" t="s">
        <v>96</v>
      </c>
      <c r="M4303" s="3" t="s">
        <v>47</v>
      </c>
      <c r="N4303" s="3" t="s">
        <v>3336</v>
      </c>
      <c r="O4303" s="1">
        <v>872</v>
      </c>
      <c r="P4303" s="4">
        <v>0</v>
      </c>
      <c r="Q4303" s="10">
        <f t="shared" si="272"/>
        <v>872</v>
      </c>
    </row>
    <row r="4304" spans="2:17" ht="20.25" customHeight="1">
      <c r="B4304" s="10" t="str">
        <f t="shared" si="273"/>
        <v>عينك سنگ زني بغل توري872</v>
      </c>
      <c r="C4304" s="10" t="str">
        <f t="shared" si="274"/>
        <v>عينك سنگ زني بغل توري1403/01/06872</v>
      </c>
      <c r="D4304" s="10" t="str">
        <f>IFERROR(IF(تحویلی!$E$1="","",IF(NOSA!O4304=تحویلی!$E$1,تحویلی!$E$1&amp;COUNTIF(NOSA!$O$1:O4304,تحویلی!$E$1),"")),"")</f>
        <v/>
      </c>
      <c r="E4304" s="10" t="str">
        <f t="shared" si="275"/>
        <v>82872</v>
      </c>
      <c r="F4304" s="10" t="str">
        <f>IFERROR(VLOOKUP(I4304,DATABASE!$N:$O,2,FALSE),"")</f>
        <v>عينك سنگ زني بغل توري</v>
      </c>
      <c r="G4304" s="3" t="s">
        <v>3028</v>
      </c>
      <c r="H4304" s="4">
        <v>82</v>
      </c>
      <c r="I4304" s="3" t="s">
        <v>1519</v>
      </c>
      <c r="J4304" s="3" t="s">
        <v>1520</v>
      </c>
      <c r="K4304" s="5">
        <v>1</v>
      </c>
      <c r="L4304" s="3" t="s">
        <v>8</v>
      </c>
      <c r="M4304" s="3" t="s">
        <v>47</v>
      </c>
      <c r="N4304" s="3" t="s">
        <v>3336</v>
      </c>
      <c r="O4304" s="1">
        <v>872</v>
      </c>
      <c r="P4304" s="4">
        <v>0</v>
      </c>
      <c r="Q4304" s="10">
        <f t="shared" si="272"/>
        <v>872</v>
      </c>
    </row>
    <row r="4305" spans="2:17" ht="20.25" customHeight="1">
      <c r="B4305" s="10" t="str">
        <f t="shared" si="273"/>
        <v>ماسك بهداشتي يكبار مصرف859</v>
      </c>
      <c r="C4305" s="10" t="str">
        <f t="shared" si="274"/>
        <v>ماسك بهداشتي يكبار مصرف1403/01/06859</v>
      </c>
      <c r="D4305" s="10" t="str">
        <f>IFERROR(IF(تحویلی!$E$1="","",IF(NOSA!O4305=تحویلی!$E$1,تحویلی!$E$1&amp;COUNTIF(NOSA!$O$1:O4305,تحویلی!$E$1),"")),"")</f>
        <v/>
      </c>
      <c r="E4305" s="10" t="str">
        <f t="shared" si="275"/>
        <v>88859</v>
      </c>
      <c r="F4305" s="10" t="str">
        <f>IFERROR(VLOOKUP(I4305,DATABASE!$N:$O,2,FALSE),"")</f>
        <v>ماسك بهداشتي يكبار مصرف</v>
      </c>
      <c r="G4305" s="3" t="s">
        <v>3028</v>
      </c>
      <c r="H4305" s="4">
        <v>88</v>
      </c>
      <c r="I4305" s="3" t="s">
        <v>1761</v>
      </c>
      <c r="J4305" s="3" t="s">
        <v>62</v>
      </c>
      <c r="K4305" s="5">
        <v>1800</v>
      </c>
      <c r="L4305" s="3" t="s">
        <v>8</v>
      </c>
      <c r="M4305" s="3" t="s">
        <v>102</v>
      </c>
      <c r="N4305" s="3" t="s">
        <v>796</v>
      </c>
      <c r="O4305" s="1">
        <v>859</v>
      </c>
      <c r="P4305" s="4">
        <v>0</v>
      </c>
      <c r="Q4305" s="10">
        <f t="shared" si="272"/>
        <v>859</v>
      </c>
    </row>
    <row r="4306" spans="2:17" ht="20.25" customHeight="1">
      <c r="B4306" s="10" t="str">
        <f t="shared" si="273"/>
        <v>دستكش ضد برش سبك853</v>
      </c>
      <c r="C4306" s="10" t="str">
        <f t="shared" si="274"/>
        <v>دستكش ضد برش سبك1403/01/06853</v>
      </c>
      <c r="D4306" s="10" t="str">
        <f>IFERROR(IF(تحویلی!$E$1="","",IF(NOSA!O4306=تحویلی!$E$1,تحویلی!$E$1&amp;COUNTIF(NOSA!$O$1:O4306,تحویلی!$E$1),"")),"")</f>
        <v/>
      </c>
      <c r="E4306" s="10" t="str">
        <f t="shared" si="275"/>
        <v>90853</v>
      </c>
      <c r="F4306" s="10" t="str">
        <f>IFERROR(VLOOKUP(I4306,DATABASE!$N:$O,2,FALSE),"")</f>
        <v>دستكش ضد برش سبك</v>
      </c>
      <c r="G4306" s="3" t="s">
        <v>3028</v>
      </c>
      <c r="H4306" s="4">
        <v>90</v>
      </c>
      <c r="I4306" s="3" t="s">
        <v>1442</v>
      </c>
      <c r="J4306" s="3" t="s">
        <v>22</v>
      </c>
      <c r="K4306" s="5">
        <v>1</v>
      </c>
      <c r="L4306" s="3" t="s">
        <v>3</v>
      </c>
      <c r="M4306" s="3" t="s">
        <v>40</v>
      </c>
      <c r="N4306" s="3" t="s">
        <v>3338</v>
      </c>
      <c r="O4306" s="1">
        <v>853</v>
      </c>
      <c r="P4306" s="4">
        <v>1</v>
      </c>
      <c r="Q4306" s="10">
        <f t="shared" si="272"/>
        <v>853</v>
      </c>
    </row>
    <row r="4307" spans="2:17" ht="20.25" customHeight="1">
      <c r="B4307" s="10" t="str">
        <f t="shared" si="273"/>
        <v>لباس كار ديرسوز(بلوز و شلوار)860</v>
      </c>
      <c r="C4307" s="10" t="str">
        <f t="shared" si="274"/>
        <v>لباس كار ديرسوز(بلوز و شلوار)1403/01/06860</v>
      </c>
      <c r="D4307" s="10" t="str">
        <f>IFERROR(IF(تحویلی!$E$1="","",IF(NOSA!O4307=تحویلی!$E$1,تحویلی!$E$1&amp;COUNTIF(NOSA!$O$1:O4307,تحویلی!$E$1),"")),"")</f>
        <v/>
      </c>
      <c r="E4307" s="10" t="str">
        <f t="shared" si="275"/>
        <v>91860</v>
      </c>
      <c r="F4307" s="10" t="str">
        <f>IFERROR(VLOOKUP(I4307,DATABASE!$N:$O,2,FALSE),"")</f>
        <v>لباس كار ديرسوز(بلوز و شلوار)</v>
      </c>
      <c r="G4307" s="3" t="s">
        <v>3028</v>
      </c>
      <c r="H4307" s="4">
        <v>91</v>
      </c>
      <c r="I4307" s="3" t="s">
        <v>1634</v>
      </c>
      <c r="J4307" s="3" t="s">
        <v>1635</v>
      </c>
      <c r="K4307" s="5">
        <v>1</v>
      </c>
      <c r="L4307" s="3" t="s">
        <v>28</v>
      </c>
      <c r="M4307" s="3" t="s">
        <v>47</v>
      </c>
      <c r="N4307" s="3" t="s">
        <v>2893</v>
      </c>
      <c r="O4307" s="1">
        <v>860</v>
      </c>
      <c r="P4307" s="4">
        <v>1</v>
      </c>
      <c r="Q4307" s="10">
        <f t="shared" si="272"/>
        <v>860</v>
      </c>
    </row>
    <row r="4308" spans="2:17" ht="20.25" customHeight="1">
      <c r="B4308" s="10" t="str">
        <f t="shared" si="273"/>
        <v>دستكش ضد برش سبك427</v>
      </c>
      <c r="C4308" s="10" t="str">
        <f t="shared" si="274"/>
        <v>دستكش ضد برش سبك1403/01/06427</v>
      </c>
      <c r="D4308" s="10" t="str">
        <f>IFERROR(IF(تحویلی!$E$1="","",IF(NOSA!O4308=تحویلی!$E$1,تحویلی!$E$1&amp;COUNTIF(NOSA!$O$1:O4308,تحویلی!$E$1),"")),"")</f>
        <v/>
      </c>
      <c r="E4308" s="10" t="str">
        <f t="shared" si="275"/>
        <v>95427</v>
      </c>
      <c r="F4308" s="10" t="str">
        <f>IFERROR(VLOOKUP(I4308,DATABASE!$N:$O,2,FALSE),"")</f>
        <v>دستكش ضد برش سبك</v>
      </c>
      <c r="G4308" s="3" t="s">
        <v>3028</v>
      </c>
      <c r="H4308" s="4">
        <v>95</v>
      </c>
      <c r="I4308" s="3" t="s">
        <v>1442</v>
      </c>
      <c r="J4308" s="3" t="s">
        <v>22</v>
      </c>
      <c r="K4308" s="5">
        <v>1</v>
      </c>
      <c r="L4308" s="3" t="s">
        <v>3</v>
      </c>
      <c r="M4308" s="3" t="s">
        <v>9</v>
      </c>
      <c r="N4308" s="3" t="s">
        <v>23</v>
      </c>
      <c r="O4308" s="1">
        <v>427</v>
      </c>
      <c r="P4308" s="4">
        <v>0</v>
      </c>
      <c r="Q4308" s="10">
        <f t="shared" si="272"/>
        <v>427</v>
      </c>
    </row>
    <row r="4309" spans="2:17" ht="20.25" customHeight="1">
      <c r="B4309" s="10" t="str">
        <f t="shared" si="273"/>
        <v>لباس كار(بلوز و شلوار)478</v>
      </c>
      <c r="C4309" s="10" t="str">
        <f t="shared" si="274"/>
        <v>لباس كار(بلوز و شلوار)1403/01/06478</v>
      </c>
      <c r="D4309" s="10" t="str">
        <f>IFERROR(IF(تحویلی!$E$1="","",IF(NOSA!O4309=تحویلی!$E$1,تحویلی!$E$1&amp;COUNTIF(NOSA!$O$1:O4309,تحویلی!$E$1),"")),"")</f>
        <v/>
      </c>
      <c r="E4309" s="10" t="str">
        <f t="shared" si="275"/>
        <v>99478</v>
      </c>
      <c r="F4309" s="10" t="str">
        <f>IFERROR(VLOOKUP(I4309,DATABASE!$N:$O,2,FALSE),"")</f>
        <v>لباس كار(بلوز و شلوار)</v>
      </c>
      <c r="G4309" s="3" t="s">
        <v>3028</v>
      </c>
      <c r="H4309" s="4">
        <v>99</v>
      </c>
      <c r="I4309" s="3" t="s">
        <v>1644</v>
      </c>
      <c r="J4309" s="3" t="s">
        <v>1645</v>
      </c>
      <c r="K4309" s="5">
        <v>1</v>
      </c>
      <c r="L4309" s="3" t="s">
        <v>28</v>
      </c>
      <c r="M4309" s="3" t="s">
        <v>25</v>
      </c>
      <c r="N4309" s="3" t="s">
        <v>142</v>
      </c>
      <c r="O4309" s="1">
        <v>478</v>
      </c>
      <c r="P4309" s="4">
        <v>1</v>
      </c>
      <c r="Q4309" s="10">
        <f t="shared" si="272"/>
        <v>478</v>
      </c>
    </row>
    <row r="4310" spans="2:17" ht="20.25" customHeight="1">
      <c r="B4310" s="10" t="str">
        <f t="shared" si="273"/>
        <v>دستكش ضد برش سبك70</v>
      </c>
      <c r="C4310" s="10" t="str">
        <f t="shared" si="274"/>
        <v>دستكش ضد برش سبك1403/01/0670</v>
      </c>
      <c r="D4310" s="10" t="str">
        <f>IFERROR(IF(تحویلی!$E$1="","",IF(NOSA!O4310=تحویلی!$E$1,تحویلی!$E$1&amp;COUNTIF(NOSA!$O$1:O4310,تحویلی!$E$1),"")),"")</f>
        <v/>
      </c>
      <c r="E4310" s="10" t="str">
        <f t="shared" si="275"/>
        <v>10070</v>
      </c>
      <c r="F4310" s="10" t="str">
        <f>IFERROR(VLOOKUP(I4310,DATABASE!$N:$O,2,FALSE),"")</f>
        <v>دستكش ضد برش سبك</v>
      </c>
      <c r="G4310" s="3" t="s">
        <v>3028</v>
      </c>
      <c r="H4310" s="4">
        <v>100</v>
      </c>
      <c r="I4310" s="3" t="s">
        <v>1442</v>
      </c>
      <c r="J4310" s="3" t="s">
        <v>22</v>
      </c>
      <c r="K4310" s="5">
        <v>1</v>
      </c>
      <c r="L4310" s="3" t="s">
        <v>3</v>
      </c>
      <c r="M4310" s="3" t="s">
        <v>9</v>
      </c>
      <c r="N4310" s="3" t="s">
        <v>688</v>
      </c>
      <c r="O4310" s="1">
        <v>70</v>
      </c>
      <c r="P4310" s="4">
        <v>0</v>
      </c>
      <c r="Q4310" s="10">
        <f t="shared" si="272"/>
        <v>70</v>
      </c>
    </row>
    <row r="4311" spans="2:17" ht="20.25" customHeight="1">
      <c r="B4311" s="10" t="str">
        <f t="shared" si="273"/>
        <v>دستكش ضد برش سبك723</v>
      </c>
      <c r="C4311" s="10" t="str">
        <f t="shared" si="274"/>
        <v>دستكش ضد برش سبك1403/01/07723</v>
      </c>
      <c r="D4311" s="10" t="str">
        <f>IFERROR(IF(تحویلی!$E$1="","",IF(NOSA!O4311=تحویلی!$E$1,تحویلی!$E$1&amp;COUNTIF(NOSA!$O$1:O4311,تحویلی!$E$1),"")),"")</f>
        <v/>
      </c>
      <c r="E4311" s="10" t="str">
        <f t="shared" si="275"/>
        <v>117723</v>
      </c>
      <c r="F4311" s="10" t="str">
        <f>IFERROR(VLOOKUP(I4311,DATABASE!$N:$O,2,FALSE),"")</f>
        <v>دستكش ضد برش سبك</v>
      </c>
      <c r="G4311" s="3" t="s">
        <v>3029</v>
      </c>
      <c r="H4311" s="4">
        <v>117</v>
      </c>
      <c r="I4311" s="3" t="s">
        <v>1442</v>
      </c>
      <c r="J4311" s="3" t="s">
        <v>22</v>
      </c>
      <c r="K4311" s="5">
        <v>1</v>
      </c>
      <c r="L4311" s="3" t="s">
        <v>3</v>
      </c>
      <c r="M4311" s="3" t="s">
        <v>9</v>
      </c>
      <c r="N4311" s="3" t="s">
        <v>1088</v>
      </c>
      <c r="O4311" s="1">
        <v>723</v>
      </c>
      <c r="P4311" s="4">
        <v>0</v>
      </c>
      <c r="Q4311" s="10">
        <f t="shared" si="272"/>
        <v>723</v>
      </c>
    </row>
    <row r="4312" spans="2:17" ht="20.25" customHeight="1">
      <c r="B4312" s="10" t="str">
        <f t="shared" si="273"/>
        <v>دستكش ساق بلند نسوز783</v>
      </c>
      <c r="C4312" s="10" t="str">
        <f t="shared" si="274"/>
        <v>دستكش ساق بلند نسوز1403/01/07783</v>
      </c>
      <c r="D4312" s="10" t="str">
        <f>IFERROR(IF(تحویلی!$E$1="","",IF(NOSA!O4312=تحویلی!$E$1,تحویلی!$E$1&amp;COUNTIF(NOSA!$O$1:O4312,تحویلی!$E$1),"")),"")</f>
        <v/>
      </c>
      <c r="E4312" s="10" t="str">
        <f t="shared" si="275"/>
        <v>133783</v>
      </c>
      <c r="F4312" s="10" t="str">
        <f>IFERROR(VLOOKUP(I4312,DATABASE!$N:$O,2,FALSE),"")</f>
        <v>دستكش ساق بلند نسوز</v>
      </c>
      <c r="G4312" s="3" t="s">
        <v>3029</v>
      </c>
      <c r="H4312" s="4">
        <v>133</v>
      </c>
      <c r="I4312" s="3" t="s">
        <v>1461</v>
      </c>
      <c r="J4312" s="3" t="s">
        <v>34</v>
      </c>
      <c r="K4312" s="5">
        <v>1</v>
      </c>
      <c r="L4312" s="3" t="s">
        <v>3</v>
      </c>
      <c r="M4312" s="3" t="s">
        <v>4</v>
      </c>
      <c r="N4312" s="3" t="s">
        <v>1219</v>
      </c>
      <c r="O4312" s="1">
        <v>783</v>
      </c>
      <c r="P4312" s="4">
        <v>0</v>
      </c>
      <c r="Q4312" s="10">
        <f t="shared" si="272"/>
        <v>783</v>
      </c>
    </row>
    <row r="4313" spans="2:17" ht="20.25" customHeight="1">
      <c r="B4313" s="10" t="str">
        <f t="shared" si="273"/>
        <v>دستكش ساق بلند نسوز573</v>
      </c>
      <c r="C4313" s="10" t="str">
        <f t="shared" si="274"/>
        <v>دستكش ساق بلند نسوز1403/01/07573</v>
      </c>
      <c r="D4313" s="10" t="str">
        <f>IFERROR(IF(تحویلی!$E$1="","",IF(NOSA!O4313=تحویلی!$E$1,تحویلی!$E$1&amp;COUNTIF(NOSA!$O$1:O4313,تحویلی!$E$1),"")),"")</f>
        <v/>
      </c>
      <c r="E4313" s="10" t="str">
        <f t="shared" si="275"/>
        <v>136573</v>
      </c>
      <c r="F4313" s="10" t="str">
        <f>IFERROR(VLOOKUP(I4313,DATABASE!$N:$O,2,FALSE),"")</f>
        <v>دستكش ساق بلند نسوز</v>
      </c>
      <c r="G4313" s="3" t="s">
        <v>3029</v>
      </c>
      <c r="H4313" s="4">
        <v>136</v>
      </c>
      <c r="I4313" s="3" t="s">
        <v>1461</v>
      </c>
      <c r="J4313" s="3" t="s">
        <v>34</v>
      </c>
      <c r="K4313" s="5">
        <v>1</v>
      </c>
      <c r="L4313" s="3" t="s">
        <v>3</v>
      </c>
      <c r="M4313" s="3" t="s">
        <v>19</v>
      </c>
      <c r="N4313" s="3" t="s">
        <v>104</v>
      </c>
      <c r="O4313" s="1">
        <v>573</v>
      </c>
      <c r="P4313" s="4">
        <v>1</v>
      </c>
      <c r="Q4313" s="10">
        <f t="shared" si="272"/>
        <v>573</v>
      </c>
    </row>
    <row r="4314" spans="2:17" ht="20.25" customHeight="1">
      <c r="B4314" s="10" t="str">
        <f t="shared" si="273"/>
        <v>دستكش ضد برش سبك573</v>
      </c>
      <c r="C4314" s="10" t="str">
        <f t="shared" si="274"/>
        <v>دستكش ضد برش سبك1403/01/07573</v>
      </c>
      <c r="D4314" s="10" t="str">
        <f>IFERROR(IF(تحویلی!$E$1="","",IF(NOSA!O4314=تحویلی!$E$1,تحویلی!$E$1&amp;COUNTIF(NOSA!$O$1:O4314,تحویلی!$E$1),"")),"")</f>
        <v/>
      </c>
      <c r="E4314" s="10" t="str">
        <f t="shared" si="275"/>
        <v>136573</v>
      </c>
      <c r="F4314" s="10" t="str">
        <f>IFERROR(VLOOKUP(I4314,DATABASE!$N:$O,2,FALSE),"")</f>
        <v>دستكش ضد برش سبك</v>
      </c>
      <c r="G4314" s="3" t="s">
        <v>3029</v>
      </c>
      <c r="H4314" s="4">
        <v>136</v>
      </c>
      <c r="I4314" s="3" t="s">
        <v>1442</v>
      </c>
      <c r="J4314" s="3" t="s">
        <v>22</v>
      </c>
      <c r="K4314" s="5">
        <v>1</v>
      </c>
      <c r="L4314" s="3" t="s">
        <v>3</v>
      </c>
      <c r="M4314" s="3" t="s">
        <v>19</v>
      </c>
      <c r="N4314" s="3" t="s">
        <v>104</v>
      </c>
      <c r="O4314" s="1">
        <v>573</v>
      </c>
      <c r="P4314" s="4">
        <v>0</v>
      </c>
      <c r="Q4314" s="10">
        <f t="shared" si="272"/>
        <v>573</v>
      </c>
    </row>
    <row r="4315" spans="2:17" ht="20.25" customHeight="1">
      <c r="B4315" s="10" t="str">
        <f t="shared" si="273"/>
        <v>دستكش كف مواد سبك731</v>
      </c>
      <c r="C4315" s="10" t="str">
        <f t="shared" si="274"/>
        <v>دستكش كف مواد سبك1403/01/07731</v>
      </c>
      <c r="D4315" s="10" t="str">
        <f>IFERROR(IF(تحویلی!$E$1="","",IF(NOSA!O4315=تحویلی!$E$1,تحویلی!$E$1&amp;COUNTIF(NOSA!$O$1:O4315,تحویلی!$E$1),"")),"")</f>
        <v/>
      </c>
      <c r="E4315" s="10" t="str">
        <f t="shared" si="275"/>
        <v>137731</v>
      </c>
      <c r="F4315" s="10" t="str">
        <f>IFERROR(VLOOKUP(I4315,DATABASE!$N:$O,2,FALSE),"")</f>
        <v>دستكش كف مواد سبك</v>
      </c>
      <c r="G4315" s="3" t="s">
        <v>3029</v>
      </c>
      <c r="H4315" s="4">
        <v>137</v>
      </c>
      <c r="I4315" s="3" t="s">
        <v>1456</v>
      </c>
      <c r="J4315" s="3" t="s">
        <v>2</v>
      </c>
      <c r="K4315" s="5">
        <v>1</v>
      </c>
      <c r="L4315" s="3" t="s">
        <v>3</v>
      </c>
      <c r="M4315" s="3" t="s">
        <v>47</v>
      </c>
      <c r="N4315" s="3" t="s">
        <v>635</v>
      </c>
      <c r="O4315" s="1">
        <v>731</v>
      </c>
      <c r="P4315" s="4">
        <v>0</v>
      </c>
      <c r="Q4315" s="10">
        <f t="shared" si="272"/>
        <v>731</v>
      </c>
    </row>
    <row r="4316" spans="2:17" ht="20.25" customHeight="1">
      <c r="B4316" s="10" t="str">
        <f t="shared" si="273"/>
        <v>پابند نسوز چرمي768</v>
      </c>
      <c r="C4316" s="10" t="str">
        <f t="shared" si="274"/>
        <v>پابند نسوز چرمي1403/01/07768</v>
      </c>
      <c r="D4316" s="10" t="str">
        <f>IFERROR(IF(تحویلی!$E$1="","",IF(NOSA!O4316=تحویلی!$E$1,تحویلی!$E$1&amp;COUNTIF(NOSA!$O$1:O4316,تحویلی!$E$1),"")),"")</f>
        <v/>
      </c>
      <c r="E4316" s="10" t="str">
        <f t="shared" si="275"/>
        <v>144768</v>
      </c>
      <c r="F4316" s="10" t="str">
        <f>IFERROR(VLOOKUP(I4316,DATABASE!$N:$O,2,FALSE),"")</f>
        <v>پابند نسوز چرمي</v>
      </c>
      <c r="G4316" s="3" t="s">
        <v>3029</v>
      </c>
      <c r="H4316" s="4">
        <v>144</v>
      </c>
      <c r="I4316" s="3" t="s">
        <v>1460</v>
      </c>
      <c r="J4316" s="3" t="s">
        <v>18</v>
      </c>
      <c r="K4316" s="5">
        <v>1</v>
      </c>
      <c r="L4316" s="3" t="s">
        <v>3</v>
      </c>
      <c r="M4316" s="3" t="s">
        <v>25</v>
      </c>
      <c r="N4316" s="3" t="s">
        <v>1099</v>
      </c>
      <c r="O4316" s="1">
        <v>768</v>
      </c>
      <c r="P4316" s="4">
        <v>0</v>
      </c>
      <c r="Q4316" s="10">
        <f t="shared" si="272"/>
        <v>768</v>
      </c>
    </row>
    <row r="4317" spans="2:17" ht="20.25" customHeight="1">
      <c r="B4317" s="10" t="str">
        <f t="shared" si="273"/>
        <v>دستكش كف مواد سبك540</v>
      </c>
      <c r="C4317" s="10" t="str">
        <f t="shared" si="274"/>
        <v>دستكش كف مواد سبك1403/01/07540</v>
      </c>
      <c r="D4317" s="10" t="str">
        <f>IFERROR(IF(تحویلی!$E$1="","",IF(NOSA!O4317=تحویلی!$E$1,تحویلی!$E$1&amp;COUNTIF(NOSA!$O$1:O4317,تحویلی!$E$1),"")),"")</f>
        <v/>
      </c>
      <c r="E4317" s="10" t="str">
        <f t="shared" si="275"/>
        <v>145540</v>
      </c>
      <c r="F4317" s="10" t="str">
        <f>IFERROR(VLOOKUP(I4317,DATABASE!$N:$O,2,FALSE),"")</f>
        <v>دستكش كف مواد سبك</v>
      </c>
      <c r="G4317" s="3" t="s">
        <v>3029</v>
      </c>
      <c r="H4317" s="4">
        <v>145</v>
      </c>
      <c r="I4317" s="3" t="s">
        <v>1456</v>
      </c>
      <c r="J4317" s="3" t="s">
        <v>2</v>
      </c>
      <c r="K4317" s="5">
        <v>1</v>
      </c>
      <c r="L4317" s="3" t="s">
        <v>3</v>
      </c>
      <c r="M4317" s="3" t="s">
        <v>19</v>
      </c>
      <c r="N4317" s="3" t="s">
        <v>565</v>
      </c>
      <c r="O4317" s="1">
        <v>540</v>
      </c>
      <c r="P4317" s="4">
        <v>0</v>
      </c>
      <c r="Q4317" s="10">
        <f t="shared" si="272"/>
        <v>540</v>
      </c>
    </row>
    <row r="4318" spans="2:17" ht="20.25" customHeight="1">
      <c r="B4318" s="10" t="str">
        <f t="shared" si="273"/>
        <v>لباس كار ديرسوز(بلوز و شلوار)719</v>
      </c>
      <c r="C4318" s="10" t="str">
        <f t="shared" si="274"/>
        <v>لباس كار ديرسوز(بلوز و شلوار)1403/01/07719</v>
      </c>
      <c r="D4318" s="10" t="str">
        <f>IFERROR(IF(تحویلی!$E$1="","",IF(NOSA!O4318=تحویلی!$E$1,تحویلی!$E$1&amp;COUNTIF(NOSA!$O$1:O4318,تحویلی!$E$1),"")),"")</f>
        <v/>
      </c>
      <c r="E4318" s="10" t="str">
        <f t="shared" si="275"/>
        <v>147719</v>
      </c>
      <c r="F4318" s="10" t="str">
        <f>IFERROR(VLOOKUP(I4318,DATABASE!$N:$O,2,FALSE),"")</f>
        <v>لباس كار ديرسوز(بلوز و شلوار)</v>
      </c>
      <c r="G4318" s="154" t="s">
        <v>3029</v>
      </c>
      <c r="H4318" s="155">
        <v>147</v>
      </c>
      <c r="I4318" s="154" t="s">
        <v>1478</v>
      </c>
      <c r="J4318" s="154" t="s">
        <v>1711</v>
      </c>
      <c r="K4318" s="156">
        <v>1</v>
      </c>
      <c r="L4318" s="154" t="s">
        <v>28</v>
      </c>
      <c r="M4318" s="154" t="s">
        <v>47</v>
      </c>
      <c r="N4318" s="154" t="s">
        <v>395</v>
      </c>
      <c r="O4318" s="153">
        <v>719</v>
      </c>
      <c r="P4318" s="155">
        <v>1</v>
      </c>
      <c r="Q4318" s="10">
        <f t="shared" si="272"/>
        <v>719</v>
      </c>
    </row>
    <row r="4319" spans="2:17" ht="20.25" customHeight="1">
      <c r="B4319" s="10" t="str">
        <f t="shared" si="273"/>
        <v>كفش ايمني719</v>
      </c>
      <c r="C4319" s="10" t="str">
        <f t="shared" si="274"/>
        <v>كفش ايمني1403/01/07719</v>
      </c>
      <c r="D4319" s="10" t="str">
        <f>IFERROR(IF(تحویلی!$E$1="","",IF(NOSA!O4319=تحویلی!$E$1,تحویلی!$E$1&amp;COUNTIF(NOSA!$O$1:O4319,تحویلی!$E$1),"")),"")</f>
        <v/>
      </c>
      <c r="E4319" s="10" t="str">
        <f t="shared" si="275"/>
        <v>147719</v>
      </c>
      <c r="F4319" s="10" t="str">
        <f>IFERROR(VLOOKUP(I4319,DATABASE!$N:$O,2,FALSE),"")</f>
        <v>كفش ايمني</v>
      </c>
      <c r="G4319" s="154" t="s">
        <v>3029</v>
      </c>
      <c r="H4319" s="155">
        <v>147</v>
      </c>
      <c r="I4319" s="154" t="s">
        <v>1526</v>
      </c>
      <c r="J4319" s="154" t="s">
        <v>1729</v>
      </c>
      <c r="K4319" s="156">
        <v>1</v>
      </c>
      <c r="L4319" s="154" t="s">
        <v>3</v>
      </c>
      <c r="M4319" s="154" t="s">
        <v>47</v>
      </c>
      <c r="N4319" s="154" t="s">
        <v>395</v>
      </c>
      <c r="O4319" s="153">
        <v>719</v>
      </c>
      <c r="P4319" s="155">
        <v>1</v>
      </c>
      <c r="Q4319" s="10">
        <f t="shared" ref="Q4319:Q4381" si="276">VALUE(O4319)</f>
        <v>719</v>
      </c>
    </row>
    <row r="4320" spans="2:17" ht="20.25" customHeight="1">
      <c r="B4320" s="10" t="str">
        <f t="shared" si="273"/>
        <v>دستكش ضد برش سبك719</v>
      </c>
      <c r="C4320" s="10" t="str">
        <f t="shared" si="274"/>
        <v>دستكش ضد برش سبك1403/01/07719</v>
      </c>
      <c r="D4320" s="10" t="str">
        <f>IFERROR(IF(تحویلی!$E$1="","",IF(NOSA!O4320=تحویلی!$E$1,تحویلی!$E$1&amp;COUNTIF(NOSA!$O$1:O4320,تحویلی!$E$1),"")),"")</f>
        <v/>
      </c>
      <c r="E4320" s="10" t="str">
        <f t="shared" si="275"/>
        <v>147719</v>
      </c>
      <c r="F4320" s="10" t="str">
        <f>IFERROR(VLOOKUP(I4320,DATABASE!$N:$O,2,FALSE),"")</f>
        <v>دستكش ضد برش سبك</v>
      </c>
      <c r="G4320" s="154" t="s">
        <v>3029</v>
      </c>
      <c r="H4320" s="155">
        <v>147</v>
      </c>
      <c r="I4320" s="154" t="s">
        <v>1442</v>
      </c>
      <c r="J4320" s="154" t="s">
        <v>22</v>
      </c>
      <c r="K4320" s="156">
        <v>1</v>
      </c>
      <c r="L4320" s="154" t="s">
        <v>3</v>
      </c>
      <c r="M4320" s="154" t="s">
        <v>47</v>
      </c>
      <c r="N4320" s="154" t="s">
        <v>395</v>
      </c>
      <c r="O4320" s="153">
        <v>719</v>
      </c>
      <c r="P4320" s="155">
        <v>0</v>
      </c>
      <c r="Q4320" s="10">
        <f t="shared" si="276"/>
        <v>719</v>
      </c>
    </row>
    <row r="4321" spans="2:17" ht="20.25" customHeight="1">
      <c r="B4321" s="10" t="str">
        <f t="shared" si="273"/>
        <v>كمربند برزنتي نواري859</v>
      </c>
      <c r="C4321" s="10" t="str">
        <f t="shared" si="274"/>
        <v>كمربند برزنتي نواري1403/01/08859</v>
      </c>
      <c r="D4321" s="10" t="str">
        <f>IFERROR(IF(تحویلی!$E$1="","",IF(NOSA!O4321=تحویلی!$E$1,تحویلی!$E$1&amp;COUNTIF(NOSA!$O$1:O4321,تحویلی!$E$1),"")),"")</f>
        <v/>
      </c>
      <c r="E4321" s="10" t="str">
        <f t="shared" si="275"/>
        <v>152859</v>
      </c>
      <c r="F4321" s="10" t="str">
        <f>IFERROR(VLOOKUP(I4321,DATABASE!$N:$O,2,FALSE),"")</f>
        <v>كمربند برزنتي نواري</v>
      </c>
      <c r="G4321" s="154" t="s">
        <v>3030</v>
      </c>
      <c r="H4321" s="155">
        <v>152</v>
      </c>
      <c r="I4321" s="154" t="s">
        <v>1441</v>
      </c>
      <c r="J4321" s="154" t="s">
        <v>95</v>
      </c>
      <c r="K4321" s="156">
        <v>1</v>
      </c>
      <c r="L4321" s="154" t="s">
        <v>96</v>
      </c>
      <c r="M4321" s="154" t="s">
        <v>102</v>
      </c>
      <c r="N4321" s="154" t="s">
        <v>796</v>
      </c>
      <c r="O4321" s="153">
        <v>859</v>
      </c>
      <c r="P4321" s="155">
        <v>0</v>
      </c>
      <c r="Q4321" s="10">
        <f t="shared" si="276"/>
        <v>859</v>
      </c>
    </row>
    <row r="4322" spans="2:17" ht="20.25" customHeight="1">
      <c r="B4322" s="10" t="str">
        <f t="shared" si="273"/>
        <v>پوتين ايمني نسوز706</v>
      </c>
      <c r="C4322" s="10" t="str">
        <f t="shared" si="274"/>
        <v>پوتين ايمني نسوز1403/01/08706</v>
      </c>
      <c r="D4322" s="10" t="str">
        <f>IFERROR(IF(تحویلی!$E$1="","",IF(NOSA!O4322=تحویلی!$E$1,تحویلی!$E$1&amp;COUNTIF(NOSA!$O$1:O4322,تحویلی!$E$1),"")),"")</f>
        <v/>
      </c>
      <c r="E4322" s="10" t="str">
        <f t="shared" si="275"/>
        <v>164706</v>
      </c>
      <c r="F4322" s="10" t="str">
        <f>IFERROR(VLOOKUP(I4322,DATABASE!$N:$O,2,FALSE),"")</f>
        <v>پوتين ايمني نسوز</v>
      </c>
      <c r="G4322" s="154" t="s">
        <v>3030</v>
      </c>
      <c r="H4322" s="155">
        <v>164</v>
      </c>
      <c r="I4322" s="154" t="s">
        <v>1631</v>
      </c>
      <c r="J4322" s="154" t="s">
        <v>1632</v>
      </c>
      <c r="K4322" s="156">
        <v>1</v>
      </c>
      <c r="L4322" s="154" t="s">
        <v>3</v>
      </c>
      <c r="M4322" s="154" t="s">
        <v>40</v>
      </c>
      <c r="N4322" s="154" t="s">
        <v>1765</v>
      </c>
      <c r="O4322" s="153">
        <v>706</v>
      </c>
      <c r="P4322" s="155">
        <v>1</v>
      </c>
      <c r="Q4322" s="10">
        <f t="shared" si="276"/>
        <v>706</v>
      </c>
    </row>
    <row r="4323" spans="2:17" ht="20.25" customHeight="1">
      <c r="B4323" s="10" t="str">
        <f t="shared" si="273"/>
        <v>لباس كار ديرسوز(بلوز و شلوار)673</v>
      </c>
      <c r="C4323" s="10" t="str">
        <f t="shared" si="274"/>
        <v>لباس كار ديرسوز(بلوز و شلوار)1403/01/08673</v>
      </c>
      <c r="D4323" s="10" t="str">
        <f>IFERROR(IF(تحویلی!$E$1="","",IF(NOSA!O4323=تحویلی!$E$1,تحویلی!$E$1&amp;COUNTIF(NOSA!$O$1:O4323,تحویلی!$E$1),"")),"")</f>
        <v/>
      </c>
      <c r="E4323" s="10" t="str">
        <f t="shared" si="275"/>
        <v>169673</v>
      </c>
      <c r="F4323" s="10" t="str">
        <f>IFERROR(VLOOKUP(I4323,DATABASE!$N:$O,2,FALSE),"")</f>
        <v>لباس كار ديرسوز(بلوز و شلوار)</v>
      </c>
      <c r="G4323" s="154" t="s">
        <v>3030</v>
      </c>
      <c r="H4323" s="155">
        <v>169</v>
      </c>
      <c r="I4323" s="154" t="s">
        <v>1634</v>
      </c>
      <c r="J4323" s="154" t="s">
        <v>1635</v>
      </c>
      <c r="K4323" s="156">
        <v>1</v>
      </c>
      <c r="L4323" s="154" t="s">
        <v>28</v>
      </c>
      <c r="M4323" s="154" t="s">
        <v>47</v>
      </c>
      <c r="N4323" s="154" t="s">
        <v>1324</v>
      </c>
      <c r="O4323" s="153">
        <v>673</v>
      </c>
      <c r="P4323" s="155">
        <v>0</v>
      </c>
      <c r="Q4323" s="10">
        <f t="shared" si="276"/>
        <v>673</v>
      </c>
    </row>
    <row r="4324" spans="2:17" ht="20.25" customHeight="1">
      <c r="B4324" s="10" t="str">
        <f t="shared" si="273"/>
        <v>دستكش ساق بلند نسوز649</v>
      </c>
      <c r="C4324" s="10" t="str">
        <f t="shared" si="274"/>
        <v>دستكش ساق بلند نسوز1403/01/08649</v>
      </c>
      <c r="D4324" s="10" t="str">
        <f>IFERROR(IF(تحویلی!$E$1="","",IF(NOSA!O4324=تحویلی!$E$1,تحویلی!$E$1&amp;COUNTIF(NOSA!$O$1:O4324,تحویلی!$E$1),"")),"")</f>
        <v/>
      </c>
      <c r="E4324" s="10" t="str">
        <f t="shared" si="275"/>
        <v>176649</v>
      </c>
      <c r="F4324" s="10" t="str">
        <f>IFERROR(VLOOKUP(I4324,DATABASE!$N:$O,2,FALSE),"")</f>
        <v>دستكش ساق بلند نسوز</v>
      </c>
      <c r="G4324" s="154" t="s">
        <v>3030</v>
      </c>
      <c r="H4324" s="155">
        <v>176</v>
      </c>
      <c r="I4324" s="154" t="s">
        <v>1461</v>
      </c>
      <c r="J4324" s="154" t="s">
        <v>34</v>
      </c>
      <c r="K4324" s="156">
        <v>1</v>
      </c>
      <c r="L4324" s="154" t="s">
        <v>3</v>
      </c>
      <c r="M4324" s="154" t="s">
        <v>19</v>
      </c>
      <c r="N4324" s="154" t="s">
        <v>127</v>
      </c>
      <c r="O4324" s="153">
        <v>649</v>
      </c>
      <c r="P4324" s="155">
        <v>0</v>
      </c>
      <c r="Q4324" s="10">
        <f t="shared" si="276"/>
        <v>649</v>
      </c>
    </row>
    <row r="4325" spans="2:17" ht="20.25" customHeight="1">
      <c r="B4325" s="10" t="str">
        <f t="shared" si="273"/>
        <v>دستكش ضد برش سبك649</v>
      </c>
      <c r="C4325" s="10" t="str">
        <f t="shared" si="274"/>
        <v>دستكش ضد برش سبك1403/01/08649</v>
      </c>
      <c r="D4325" s="10" t="str">
        <f>IFERROR(IF(تحویلی!$E$1="","",IF(NOSA!O4325=تحویلی!$E$1,تحویلی!$E$1&amp;COUNTIF(NOSA!$O$1:O4325,تحویلی!$E$1),"")),"")</f>
        <v/>
      </c>
      <c r="E4325" s="10" t="str">
        <f t="shared" si="275"/>
        <v>176649</v>
      </c>
      <c r="F4325" s="10" t="str">
        <f>IFERROR(VLOOKUP(I4325,DATABASE!$N:$O,2,FALSE),"")</f>
        <v>دستكش ضد برش سبك</v>
      </c>
      <c r="G4325" s="154" t="s">
        <v>3030</v>
      </c>
      <c r="H4325" s="155">
        <v>176</v>
      </c>
      <c r="I4325" s="154" t="s">
        <v>1442</v>
      </c>
      <c r="J4325" s="154" t="s">
        <v>22</v>
      </c>
      <c r="K4325" s="156">
        <v>1</v>
      </c>
      <c r="L4325" s="154" t="s">
        <v>3</v>
      </c>
      <c r="M4325" s="154" t="s">
        <v>19</v>
      </c>
      <c r="N4325" s="154" t="s">
        <v>127</v>
      </c>
      <c r="O4325" s="153">
        <v>649</v>
      </c>
      <c r="P4325" s="155">
        <v>0</v>
      </c>
      <c r="Q4325" s="10">
        <f t="shared" si="276"/>
        <v>649</v>
      </c>
    </row>
    <row r="4326" spans="2:17" ht="20.25" customHeight="1">
      <c r="B4326" s="10" t="str">
        <f t="shared" si="273"/>
        <v>دستكش كف دوبل چرمي867</v>
      </c>
      <c r="C4326" s="10" t="str">
        <f t="shared" si="274"/>
        <v>دستكش كف دوبل چرمي1403/01/08867</v>
      </c>
      <c r="D4326" s="10" t="str">
        <f>IFERROR(IF(تحویلی!$E$1="","",IF(NOSA!O4326=تحویلی!$E$1,تحویلی!$E$1&amp;COUNTIF(NOSA!$O$1:O4326,تحویلی!$E$1),"")),"")</f>
        <v/>
      </c>
      <c r="E4326" s="10" t="str">
        <f t="shared" si="275"/>
        <v>178867</v>
      </c>
      <c r="F4326" s="10" t="str">
        <f>IFERROR(VLOOKUP(I4326,DATABASE!$N:$O,2,FALSE),"")</f>
        <v>دستكش كف دوبل چرمي</v>
      </c>
      <c r="G4326" s="154" t="s">
        <v>3030</v>
      </c>
      <c r="H4326" s="155">
        <v>178</v>
      </c>
      <c r="I4326" s="154" t="s">
        <v>1683</v>
      </c>
      <c r="J4326" s="154" t="s">
        <v>1684</v>
      </c>
      <c r="K4326" s="156">
        <v>1</v>
      </c>
      <c r="L4326" s="154" t="s">
        <v>3</v>
      </c>
      <c r="M4326" s="154" t="s">
        <v>25</v>
      </c>
      <c r="N4326" s="154" t="s">
        <v>3256</v>
      </c>
      <c r="O4326" s="153">
        <v>867</v>
      </c>
      <c r="P4326" s="155">
        <v>0</v>
      </c>
      <c r="Q4326" s="10">
        <f t="shared" si="276"/>
        <v>867</v>
      </c>
    </row>
    <row r="4327" spans="2:17" ht="20.25" customHeight="1">
      <c r="B4327" s="10" t="str">
        <f t="shared" si="273"/>
        <v>دستكش ضد برش سبك163</v>
      </c>
      <c r="C4327" s="10" t="str">
        <f t="shared" si="274"/>
        <v>دستكش ضد برش سبك1403/01/08163</v>
      </c>
      <c r="D4327" s="10" t="str">
        <f>IFERROR(IF(تحویلی!$E$1="","",IF(NOSA!O4327=تحویلی!$E$1,تحویلی!$E$1&amp;COUNTIF(NOSA!$O$1:O4327,تحویلی!$E$1),"")),"")</f>
        <v/>
      </c>
      <c r="E4327" s="10" t="str">
        <f t="shared" si="275"/>
        <v>179163</v>
      </c>
      <c r="F4327" s="10" t="str">
        <f>IFERROR(VLOOKUP(I4327,DATABASE!$N:$O,2,FALSE),"")</f>
        <v>دستكش ضد برش سبك</v>
      </c>
      <c r="G4327" s="154" t="s">
        <v>3030</v>
      </c>
      <c r="H4327" s="155">
        <v>179</v>
      </c>
      <c r="I4327" s="154" t="s">
        <v>1442</v>
      </c>
      <c r="J4327" s="154" t="s">
        <v>22</v>
      </c>
      <c r="K4327" s="156">
        <v>1</v>
      </c>
      <c r="L4327" s="154" t="s">
        <v>3</v>
      </c>
      <c r="M4327" s="154" t="s">
        <v>9</v>
      </c>
      <c r="N4327" s="154" t="s">
        <v>324</v>
      </c>
      <c r="O4327" s="153">
        <v>163</v>
      </c>
      <c r="P4327" s="155">
        <v>1</v>
      </c>
      <c r="Q4327" s="10">
        <f t="shared" si="276"/>
        <v>163</v>
      </c>
    </row>
    <row r="4328" spans="2:17" ht="20.25" customHeight="1">
      <c r="B4328" s="10" t="str">
        <f t="shared" si="273"/>
        <v>پوتين ايمني نسوز163</v>
      </c>
      <c r="C4328" s="10" t="str">
        <f t="shared" si="274"/>
        <v>پوتين ايمني نسوز1403/01/08163</v>
      </c>
      <c r="D4328" s="10" t="str">
        <f>IFERROR(IF(تحویلی!$E$1="","",IF(NOSA!O4328=تحویلی!$E$1,تحویلی!$E$1&amp;COUNTIF(NOSA!$O$1:O4328,تحویلی!$E$1),"")),"")</f>
        <v/>
      </c>
      <c r="E4328" s="10" t="str">
        <f t="shared" si="275"/>
        <v>179163</v>
      </c>
      <c r="F4328" s="10" t="str">
        <f>IFERROR(VLOOKUP(I4328,DATABASE!$N:$O,2,FALSE),"")</f>
        <v>پوتين ايمني نسوز</v>
      </c>
      <c r="G4328" s="154" t="s">
        <v>3030</v>
      </c>
      <c r="H4328" s="155">
        <v>179</v>
      </c>
      <c r="I4328" s="154" t="s">
        <v>1528</v>
      </c>
      <c r="J4328" s="154" t="s">
        <v>1654</v>
      </c>
      <c r="K4328" s="156">
        <v>1</v>
      </c>
      <c r="L4328" s="154" t="s">
        <v>3</v>
      </c>
      <c r="M4328" s="154" t="s">
        <v>9</v>
      </c>
      <c r="N4328" s="154" t="s">
        <v>324</v>
      </c>
      <c r="O4328" s="153">
        <v>163</v>
      </c>
      <c r="P4328" s="155">
        <v>1</v>
      </c>
      <c r="Q4328" s="10">
        <f t="shared" si="276"/>
        <v>163</v>
      </c>
    </row>
    <row r="4329" spans="2:17" ht="20.25" customHeight="1">
      <c r="B4329" s="10" t="str">
        <f t="shared" si="273"/>
        <v>لباس كار ديرسوز(بلوز و شلوار)163</v>
      </c>
      <c r="C4329" s="10" t="str">
        <f t="shared" si="274"/>
        <v>لباس كار ديرسوز(بلوز و شلوار)1403/01/08163</v>
      </c>
      <c r="D4329" s="10" t="str">
        <f>IFERROR(IF(تحویلی!$E$1="","",IF(NOSA!O4329=تحویلی!$E$1,تحویلی!$E$1&amp;COUNTIF(NOSA!$O$1:O4329,تحویلی!$E$1),"")),"")</f>
        <v/>
      </c>
      <c r="E4329" s="10" t="str">
        <f t="shared" si="275"/>
        <v>179163</v>
      </c>
      <c r="F4329" s="10" t="str">
        <f>IFERROR(VLOOKUP(I4329,DATABASE!$N:$O,2,FALSE),"")</f>
        <v>لباس كار ديرسوز(بلوز و شلوار)</v>
      </c>
      <c r="G4329" s="154" t="s">
        <v>3030</v>
      </c>
      <c r="H4329" s="155">
        <v>179</v>
      </c>
      <c r="I4329" s="154" t="s">
        <v>1629</v>
      </c>
      <c r="J4329" s="154" t="s">
        <v>1630</v>
      </c>
      <c r="K4329" s="156">
        <v>1</v>
      </c>
      <c r="L4329" s="154" t="s">
        <v>28</v>
      </c>
      <c r="M4329" s="154" t="s">
        <v>9</v>
      </c>
      <c r="N4329" s="154" t="s">
        <v>324</v>
      </c>
      <c r="O4329" s="153">
        <v>163</v>
      </c>
      <c r="P4329" s="155">
        <v>1</v>
      </c>
      <c r="Q4329" s="10">
        <f t="shared" si="276"/>
        <v>163</v>
      </c>
    </row>
    <row r="4330" spans="2:17" ht="20.25" customHeight="1">
      <c r="B4330" s="10" t="str">
        <f t="shared" si="273"/>
        <v>دستكش ضد برش سبك624</v>
      </c>
      <c r="C4330" s="10" t="str">
        <f t="shared" si="274"/>
        <v>دستكش ضد برش سبك1403/01/08624</v>
      </c>
      <c r="D4330" s="10" t="str">
        <f>IFERROR(IF(تحویلی!$E$1="","",IF(NOSA!O4330=تحویلی!$E$1,تحویلی!$E$1&amp;COUNTIF(NOSA!$O$1:O4330,تحویلی!$E$1),"")),"")</f>
        <v/>
      </c>
      <c r="E4330" s="10" t="str">
        <f t="shared" si="275"/>
        <v>182624</v>
      </c>
      <c r="F4330" s="10" t="str">
        <f>IFERROR(VLOOKUP(I4330,DATABASE!$N:$O,2,FALSE),"")</f>
        <v>دستكش ضد برش سبك</v>
      </c>
      <c r="G4330" s="154" t="s">
        <v>3030</v>
      </c>
      <c r="H4330" s="155">
        <v>182</v>
      </c>
      <c r="I4330" s="154" t="s">
        <v>1442</v>
      </c>
      <c r="J4330" s="154" t="s">
        <v>22</v>
      </c>
      <c r="K4330" s="156">
        <v>1</v>
      </c>
      <c r="L4330" s="154" t="s">
        <v>3</v>
      </c>
      <c r="M4330" s="154" t="s">
        <v>25</v>
      </c>
      <c r="N4330" s="154" t="s">
        <v>226</v>
      </c>
      <c r="O4330" s="153">
        <v>624</v>
      </c>
      <c r="P4330" s="155">
        <v>0</v>
      </c>
      <c r="Q4330" s="10">
        <f t="shared" si="276"/>
        <v>624</v>
      </c>
    </row>
    <row r="4331" spans="2:17" ht="20.25" customHeight="1">
      <c r="B4331" s="10" t="str">
        <f t="shared" si="273"/>
        <v>دستكش ضد برش سبك835</v>
      </c>
      <c r="C4331" s="10" t="str">
        <f t="shared" si="274"/>
        <v>دستكش ضد برش سبك1403/01/09835</v>
      </c>
      <c r="D4331" s="10" t="str">
        <f>IFERROR(IF(تحویلی!$E$1="","",IF(NOSA!O4331=تحویلی!$E$1,تحویلی!$E$1&amp;COUNTIF(NOSA!$O$1:O4331,تحویلی!$E$1),"")),"")</f>
        <v/>
      </c>
      <c r="E4331" s="10" t="str">
        <f t="shared" si="275"/>
        <v>188835</v>
      </c>
      <c r="F4331" s="10" t="str">
        <f>IFERROR(VLOOKUP(I4331,DATABASE!$N:$O,2,FALSE),"")</f>
        <v>دستكش ضد برش سبك</v>
      </c>
      <c r="G4331" s="154" t="s">
        <v>3031</v>
      </c>
      <c r="H4331" s="155">
        <v>188</v>
      </c>
      <c r="I4331" s="154" t="s">
        <v>1442</v>
      </c>
      <c r="J4331" s="154" t="s">
        <v>22</v>
      </c>
      <c r="K4331" s="156">
        <v>1</v>
      </c>
      <c r="L4331" s="154" t="s">
        <v>3</v>
      </c>
      <c r="M4331" s="154" t="s">
        <v>47</v>
      </c>
      <c r="N4331" s="154" t="s">
        <v>2677</v>
      </c>
      <c r="O4331" s="153">
        <v>835</v>
      </c>
      <c r="P4331" s="155">
        <v>0</v>
      </c>
      <c r="Q4331" s="10">
        <f t="shared" si="276"/>
        <v>835</v>
      </c>
    </row>
    <row r="4332" spans="2:17" ht="20.25" customHeight="1">
      <c r="B4332" s="10" t="str">
        <f t="shared" si="273"/>
        <v>دستكش ضد برش سبك841</v>
      </c>
      <c r="C4332" s="10" t="str">
        <f t="shared" si="274"/>
        <v>دستكش ضد برش سبك1403/01/09841</v>
      </c>
      <c r="D4332" s="10" t="str">
        <f>IFERROR(IF(تحویلی!$E$1="","",IF(NOSA!O4332=تحویلی!$E$1,تحویلی!$E$1&amp;COUNTIF(NOSA!$O$1:O4332,تحویلی!$E$1),"")),"")</f>
        <v/>
      </c>
      <c r="E4332" s="10" t="str">
        <f t="shared" si="275"/>
        <v>191841</v>
      </c>
      <c r="F4332" s="10" t="str">
        <f>IFERROR(VLOOKUP(I4332,DATABASE!$N:$O,2,FALSE),"")</f>
        <v>دستكش ضد برش سبك</v>
      </c>
      <c r="G4332" s="154" t="s">
        <v>3031</v>
      </c>
      <c r="H4332" s="155">
        <v>191</v>
      </c>
      <c r="I4332" s="154" t="s">
        <v>1442</v>
      </c>
      <c r="J4332" s="154" t="s">
        <v>22</v>
      </c>
      <c r="K4332" s="156">
        <v>1</v>
      </c>
      <c r="L4332" s="154" t="s">
        <v>3</v>
      </c>
      <c r="M4332" s="154" t="s">
        <v>47</v>
      </c>
      <c r="N4332" s="154" t="s">
        <v>2686</v>
      </c>
      <c r="O4332" s="153">
        <v>841</v>
      </c>
      <c r="P4332" s="155">
        <v>0</v>
      </c>
      <c r="Q4332" s="10">
        <f t="shared" si="276"/>
        <v>841</v>
      </c>
    </row>
    <row r="4333" spans="2:17" ht="20.25" customHeight="1">
      <c r="B4333" s="10" t="str">
        <f t="shared" si="273"/>
        <v>دستكش ضد برش سبك836</v>
      </c>
      <c r="C4333" s="10" t="str">
        <f t="shared" si="274"/>
        <v>دستكش ضد برش سبك1403/01/09836</v>
      </c>
      <c r="D4333" s="10" t="str">
        <f>IFERROR(IF(تحویلی!$E$1="","",IF(NOSA!O4333=تحویلی!$E$1,تحویلی!$E$1&amp;COUNTIF(NOSA!$O$1:O4333,تحویلی!$E$1),"")),"")</f>
        <v/>
      </c>
      <c r="E4333" s="10" t="str">
        <f t="shared" si="275"/>
        <v>195836</v>
      </c>
      <c r="F4333" s="10" t="str">
        <f>IFERROR(VLOOKUP(I4333,DATABASE!$N:$O,2,FALSE),"")</f>
        <v>دستكش ضد برش سبك</v>
      </c>
      <c r="G4333" s="154" t="s">
        <v>3031</v>
      </c>
      <c r="H4333" s="155">
        <v>195</v>
      </c>
      <c r="I4333" s="154" t="s">
        <v>1442</v>
      </c>
      <c r="J4333" s="154" t="s">
        <v>22</v>
      </c>
      <c r="K4333" s="156">
        <v>1</v>
      </c>
      <c r="L4333" s="154" t="s">
        <v>3</v>
      </c>
      <c r="M4333" s="154" t="s">
        <v>40</v>
      </c>
      <c r="N4333" s="154" t="s">
        <v>2678</v>
      </c>
      <c r="O4333" s="153">
        <v>836</v>
      </c>
      <c r="P4333" s="155">
        <v>0</v>
      </c>
      <c r="Q4333" s="10">
        <f t="shared" si="276"/>
        <v>836</v>
      </c>
    </row>
    <row r="4334" spans="2:17" ht="20.25" customHeight="1">
      <c r="B4334" s="10" t="str">
        <f t="shared" si="273"/>
        <v>دستكش كف مواد سبك383</v>
      </c>
      <c r="C4334" s="10" t="str">
        <f t="shared" si="274"/>
        <v>دستكش كف مواد سبك1403/01/09383</v>
      </c>
      <c r="D4334" s="10" t="str">
        <f>IFERROR(IF(تحویلی!$E$1="","",IF(NOSA!O4334=تحویلی!$E$1,تحویلی!$E$1&amp;COUNTIF(NOSA!$O$1:O4334,تحویلی!$E$1),"")),"")</f>
        <v/>
      </c>
      <c r="E4334" s="10" t="str">
        <f t="shared" si="275"/>
        <v>196383</v>
      </c>
      <c r="F4334" s="10" t="str">
        <f>IFERROR(VLOOKUP(I4334,DATABASE!$N:$O,2,FALSE),"")</f>
        <v>دستكش كف مواد سبك</v>
      </c>
      <c r="G4334" s="154" t="s">
        <v>3031</v>
      </c>
      <c r="H4334" s="155">
        <v>196</v>
      </c>
      <c r="I4334" s="154" t="s">
        <v>1456</v>
      </c>
      <c r="J4334" s="154" t="s">
        <v>2</v>
      </c>
      <c r="K4334" s="156">
        <v>1</v>
      </c>
      <c r="L4334" s="154" t="s">
        <v>3</v>
      </c>
      <c r="M4334" s="154" t="s">
        <v>47</v>
      </c>
      <c r="N4334" s="154" t="s">
        <v>344</v>
      </c>
      <c r="O4334" s="153">
        <v>383</v>
      </c>
      <c r="P4334" s="155">
        <v>0</v>
      </c>
      <c r="Q4334" s="10">
        <f t="shared" si="276"/>
        <v>383</v>
      </c>
    </row>
    <row r="4335" spans="2:17" ht="20.25" customHeight="1">
      <c r="B4335" s="10" t="str">
        <f t="shared" si="273"/>
        <v>دستكش كف مواد سبك731</v>
      </c>
      <c r="C4335" s="10" t="str">
        <f t="shared" si="274"/>
        <v>دستكش كف مواد سبك1403/01/09731</v>
      </c>
      <c r="D4335" s="10" t="str">
        <f>IFERROR(IF(تحویلی!$E$1="","",IF(NOSA!O4335=تحویلی!$E$1,تحویلی!$E$1&amp;COUNTIF(NOSA!$O$1:O4335,تحویلی!$E$1),"")),"")</f>
        <v/>
      </c>
      <c r="E4335" s="10" t="str">
        <f t="shared" si="275"/>
        <v>196731</v>
      </c>
      <c r="F4335" s="10" t="str">
        <f>IFERROR(VLOOKUP(I4335,DATABASE!$N:$O,2,FALSE),"")</f>
        <v>دستكش كف مواد سبك</v>
      </c>
      <c r="G4335" s="154" t="s">
        <v>3031</v>
      </c>
      <c r="H4335" s="155">
        <v>196</v>
      </c>
      <c r="I4335" s="154" t="s">
        <v>1456</v>
      </c>
      <c r="J4335" s="154" t="s">
        <v>2</v>
      </c>
      <c r="K4335" s="156">
        <v>1</v>
      </c>
      <c r="L4335" s="154" t="s">
        <v>3</v>
      </c>
      <c r="M4335" s="154" t="s">
        <v>47</v>
      </c>
      <c r="N4335" s="154" t="s">
        <v>635</v>
      </c>
      <c r="O4335" s="153">
        <v>731</v>
      </c>
      <c r="P4335" s="155">
        <v>0</v>
      </c>
      <c r="Q4335" s="10">
        <f t="shared" si="276"/>
        <v>731</v>
      </c>
    </row>
    <row r="4336" spans="2:17" ht="20.25" customHeight="1">
      <c r="B4336" s="10" t="str">
        <f t="shared" si="273"/>
        <v>دستكش كف مواد سبك733</v>
      </c>
      <c r="C4336" s="10" t="str">
        <f t="shared" si="274"/>
        <v>دستكش كف مواد سبك1403/01/09733</v>
      </c>
      <c r="D4336" s="10" t="str">
        <f>IFERROR(IF(تحویلی!$E$1="","",IF(NOSA!O4336=تحویلی!$E$1,تحویلی!$E$1&amp;COUNTIF(NOSA!$O$1:O4336,تحویلی!$E$1),"")),"")</f>
        <v/>
      </c>
      <c r="E4336" s="10" t="str">
        <f t="shared" si="275"/>
        <v>196733</v>
      </c>
      <c r="F4336" s="10" t="str">
        <f>IFERROR(VLOOKUP(I4336,DATABASE!$N:$O,2,FALSE),"")</f>
        <v>دستكش كف مواد سبك</v>
      </c>
      <c r="G4336" s="154" t="s">
        <v>3031</v>
      </c>
      <c r="H4336" s="155">
        <v>196</v>
      </c>
      <c r="I4336" s="154" t="s">
        <v>1456</v>
      </c>
      <c r="J4336" s="154" t="s">
        <v>2</v>
      </c>
      <c r="K4336" s="156">
        <v>1</v>
      </c>
      <c r="L4336" s="154" t="s">
        <v>3</v>
      </c>
      <c r="M4336" s="154" t="s">
        <v>47</v>
      </c>
      <c r="N4336" s="154" t="s">
        <v>628</v>
      </c>
      <c r="O4336" s="153">
        <v>733</v>
      </c>
      <c r="P4336" s="155">
        <v>0</v>
      </c>
      <c r="Q4336" s="10">
        <f t="shared" si="276"/>
        <v>733</v>
      </c>
    </row>
    <row r="4337" spans="2:17" ht="20.25" customHeight="1">
      <c r="B4337" s="10" t="str">
        <f t="shared" si="273"/>
        <v>دستكش كف مواد سبك386</v>
      </c>
      <c r="C4337" s="10" t="str">
        <f t="shared" si="274"/>
        <v>دستكش كف مواد سبك1403/01/09386</v>
      </c>
      <c r="D4337" s="10" t="str">
        <f>IFERROR(IF(تحویلی!$E$1="","",IF(NOSA!O4337=تحویلی!$E$1,تحویلی!$E$1&amp;COUNTIF(NOSA!$O$1:O4337,تحویلی!$E$1),"")),"")</f>
        <v/>
      </c>
      <c r="E4337" s="10" t="str">
        <f t="shared" si="275"/>
        <v>196386</v>
      </c>
      <c r="F4337" s="10" t="str">
        <f>IFERROR(VLOOKUP(I4337,DATABASE!$N:$O,2,FALSE),"")</f>
        <v>دستكش كف مواد سبك</v>
      </c>
      <c r="G4337" s="154" t="s">
        <v>3031</v>
      </c>
      <c r="H4337" s="155">
        <v>196</v>
      </c>
      <c r="I4337" s="154" t="s">
        <v>1456</v>
      </c>
      <c r="J4337" s="154" t="s">
        <v>2</v>
      </c>
      <c r="K4337" s="156">
        <v>1</v>
      </c>
      <c r="L4337" s="154" t="s">
        <v>3</v>
      </c>
      <c r="M4337" s="154" t="s">
        <v>47</v>
      </c>
      <c r="N4337" s="154" t="s">
        <v>795</v>
      </c>
      <c r="O4337" s="153">
        <v>386</v>
      </c>
      <c r="P4337" s="155">
        <v>0</v>
      </c>
      <c r="Q4337" s="10">
        <f t="shared" si="276"/>
        <v>386</v>
      </c>
    </row>
    <row r="4338" spans="2:17" ht="20.25" customHeight="1">
      <c r="B4338" s="10" t="str">
        <f t="shared" si="273"/>
        <v>دستكش ضد برش سبك827</v>
      </c>
      <c r="C4338" s="10" t="str">
        <f t="shared" si="274"/>
        <v>دستكش ضد برش سبك1403/01/09827</v>
      </c>
      <c r="D4338" s="10" t="str">
        <f>IFERROR(IF(تحویلی!$E$1="","",IF(NOSA!O4338=تحویلی!$E$1,تحویلی!$E$1&amp;COUNTIF(NOSA!$O$1:O4338,تحویلی!$E$1),"")),"")</f>
        <v/>
      </c>
      <c r="E4338" s="10" t="str">
        <f t="shared" si="275"/>
        <v>197827</v>
      </c>
      <c r="F4338" s="10" t="str">
        <f>IFERROR(VLOOKUP(I4338,DATABASE!$N:$O,2,FALSE),"")</f>
        <v>دستكش ضد برش سبك</v>
      </c>
      <c r="G4338" s="3" t="s">
        <v>3031</v>
      </c>
      <c r="H4338" s="4">
        <v>197</v>
      </c>
      <c r="I4338" s="3" t="s">
        <v>1442</v>
      </c>
      <c r="J4338" s="3" t="s">
        <v>22</v>
      </c>
      <c r="K4338" s="5">
        <v>1</v>
      </c>
      <c r="L4338" s="3" t="s">
        <v>3</v>
      </c>
      <c r="M4338" s="3" t="s">
        <v>47</v>
      </c>
      <c r="N4338" s="3" t="s">
        <v>2653</v>
      </c>
      <c r="O4338" s="1">
        <v>827</v>
      </c>
      <c r="P4338" s="4">
        <v>0</v>
      </c>
      <c r="Q4338" s="10">
        <f t="shared" si="276"/>
        <v>827</v>
      </c>
    </row>
    <row r="4339" spans="2:17" ht="20.25" customHeight="1">
      <c r="B4339" s="10" t="str">
        <f t="shared" si="273"/>
        <v>كفش ايمني835</v>
      </c>
      <c r="C4339" s="10" t="str">
        <f t="shared" si="274"/>
        <v>كفش ايمني1403/01/09835</v>
      </c>
      <c r="D4339" s="10" t="str">
        <f>IFERROR(IF(تحویلی!$E$1="","",IF(NOSA!O4339=تحویلی!$E$1,تحویلی!$E$1&amp;COUNTIF(NOSA!$O$1:O4339,تحویلی!$E$1),"")),"")</f>
        <v/>
      </c>
      <c r="E4339" s="10" t="str">
        <f t="shared" si="275"/>
        <v>203835</v>
      </c>
      <c r="F4339" s="10" t="str">
        <f>IFERROR(VLOOKUP(I4339,DATABASE!$N:$O,2,FALSE),"")</f>
        <v>كفش ايمني</v>
      </c>
      <c r="G4339" s="3" t="s">
        <v>3031</v>
      </c>
      <c r="H4339" s="4">
        <v>203</v>
      </c>
      <c r="I4339" s="3" t="s">
        <v>1671</v>
      </c>
      <c r="J4339" s="3" t="s">
        <v>1672</v>
      </c>
      <c r="K4339" s="5">
        <v>1</v>
      </c>
      <c r="L4339" s="3" t="s">
        <v>3</v>
      </c>
      <c r="M4339" s="3" t="s">
        <v>47</v>
      </c>
      <c r="N4339" s="3" t="s">
        <v>2677</v>
      </c>
      <c r="O4339" s="1">
        <v>835</v>
      </c>
      <c r="P4339" s="4">
        <v>1</v>
      </c>
      <c r="Q4339" s="10">
        <f t="shared" si="276"/>
        <v>835</v>
      </c>
    </row>
    <row r="4340" spans="2:17" ht="20.25" customHeight="1">
      <c r="B4340" s="10" t="str">
        <f t="shared" si="273"/>
        <v>پوتين ايمني نسوز10028</v>
      </c>
      <c r="C4340" s="10" t="str">
        <f t="shared" si="274"/>
        <v>پوتين ايمني نسوز1403/01/0910028</v>
      </c>
      <c r="D4340" s="10" t="str">
        <f>IFERROR(IF(تحویلی!$E$1="","",IF(NOSA!O4340=تحویلی!$E$1,تحویلی!$E$1&amp;COUNTIF(NOSA!$O$1:O4340,تحویلی!$E$1),"")),"")</f>
        <v/>
      </c>
      <c r="E4340" s="10" t="str">
        <f t="shared" si="275"/>
        <v>21610028</v>
      </c>
      <c r="F4340" s="10" t="str">
        <f>IFERROR(VLOOKUP(I4340,DATABASE!$N:$O,2,FALSE),"")</f>
        <v>پوتين ايمني نسوز</v>
      </c>
      <c r="G4340" s="3" t="s">
        <v>3031</v>
      </c>
      <c r="H4340" s="4">
        <v>216</v>
      </c>
      <c r="I4340" s="3" t="s">
        <v>1510</v>
      </c>
      <c r="J4340" s="3" t="s">
        <v>1660</v>
      </c>
      <c r="K4340" s="5">
        <v>1</v>
      </c>
      <c r="L4340" s="3" t="s">
        <v>3</v>
      </c>
      <c r="M4340" s="3" t="s">
        <v>9</v>
      </c>
      <c r="N4340" s="3" t="s">
        <v>1638</v>
      </c>
      <c r="O4340" s="1">
        <v>10028</v>
      </c>
      <c r="P4340" s="4">
        <v>0</v>
      </c>
      <c r="Q4340" s="10">
        <f t="shared" si="276"/>
        <v>10028</v>
      </c>
    </row>
    <row r="4341" spans="2:17" ht="20.25" customHeight="1">
      <c r="B4341" s="10" t="str">
        <f t="shared" si="273"/>
        <v>دستكش ضد برش سبك5</v>
      </c>
      <c r="C4341" s="10" t="str">
        <f t="shared" si="274"/>
        <v>دستكش ضد برش سبك1403/01/095</v>
      </c>
      <c r="D4341" s="10" t="str">
        <f>IFERROR(IF(تحویلی!$E$1="","",IF(NOSA!O4341=تحویلی!$E$1,تحویلی!$E$1&amp;COUNTIF(NOSA!$O$1:O4341,تحویلی!$E$1),"")),"")</f>
        <v/>
      </c>
      <c r="E4341" s="10" t="str">
        <f t="shared" si="275"/>
        <v>2175</v>
      </c>
      <c r="F4341" s="10" t="str">
        <f>IFERROR(VLOOKUP(I4341,DATABASE!$N:$O,2,FALSE),"")</f>
        <v>دستكش ضد برش سبك</v>
      </c>
      <c r="G4341" s="3" t="s">
        <v>3031</v>
      </c>
      <c r="H4341" s="4">
        <v>217</v>
      </c>
      <c r="I4341" s="3" t="s">
        <v>1442</v>
      </c>
      <c r="J4341" s="3" t="s">
        <v>22</v>
      </c>
      <c r="K4341" s="5">
        <v>1</v>
      </c>
      <c r="L4341" s="3" t="s">
        <v>3</v>
      </c>
      <c r="M4341" s="3" t="s">
        <v>43</v>
      </c>
      <c r="N4341" s="3" t="s">
        <v>3214</v>
      </c>
      <c r="O4341" s="1">
        <v>5</v>
      </c>
      <c r="P4341" s="4">
        <v>1</v>
      </c>
      <c r="Q4341" s="10">
        <f t="shared" si="276"/>
        <v>5</v>
      </c>
    </row>
    <row r="4342" spans="2:17" ht="20.25" customHeight="1">
      <c r="B4342" s="10" t="str">
        <f t="shared" si="273"/>
        <v>دستكش كف مواد سبك840</v>
      </c>
      <c r="C4342" s="10" t="str">
        <f t="shared" si="274"/>
        <v>دستكش كف مواد سبك1403/01/09840</v>
      </c>
      <c r="D4342" s="10" t="str">
        <f>IFERROR(IF(تحویلی!$E$1="","",IF(NOSA!O4342=تحویلی!$E$1,تحویلی!$E$1&amp;COUNTIF(NOSA!$O$1:O4342,تحویلی!$E$1),"")),"")</f>
        <v/>
      </c>
      <c r="E4342" s="10" t="str">
        <f t="shared" si="275"/>
        <v>218840</v>
      </c>
      <c r="F4342" s="10" t="str">
        <f>IFERROR(VLOOKUP(I4342,DATABASE!$N:$O,2,FALSE),"")</f>
        <v>دستكش كف مواد سبك</v>
      </c>
      <c r="G4342" s="3" t="s">
        <v>3031</v>
      </c>
      <c r="H4342" s="4">
        <v>218</v>
      </c>
      <c r="I4342" s="3" t="s">
        <v>1456</v>
      </c>
      <c r="J4342" s="3" t="s">
        <v>2</v>
      </c>
      <c r="K4342" s="5">
        <v>1</v>
      </c>
      <c r="L4342" s="3" t="s">
        <v>3</v>
      </c>
      <c r="M4342" s="3" t="s">
        <v>47</v>
      </c>
      <c r="N4342" s="3" t="s">
        <v>3300</v>
      </c>
      <c r="O4342" s="1">
        <v>840</v>
      </c>
      <c r="P4342" s="4">
        <v>1</v>
      </c>
      <c r="Q4342" s="10">
        <f t="shared" si="276"/>
        <v>840</v>
      </c>
    </row>
    <row r="4343" spans="2:17" ht="20.25" customHeight="1">
      <c r="B4343" s="10" t="str">
        <f t="shared" si="273"/>
        <v>دستكش ضد برش سبك784</v>
      </c>
      <c r="C4343" s="10" t="str">
        <f t="shared" si="274"/>
        <v>دستكش ضد برش سبك1403/01/09784</v>
      </c>
      <c r="D4343" s="10" t="str">
        <f>IFERROR(IF(تحویلی!$E$1="","",IF(NOSA!O4343=تحویلی!$E$1,تحویلی!$E$1&amp;COUNTIF(NOSA!$O$1:O4343,تحویلی!$E$1),"")),"")</f>
        <v/>
      </c>
      <c r="E4343" s="10" t="str">
        <f t="shared" si="275"/>
        <v>223784</v>
      </c>
      <c r="F4343" s="10" t="str">
        <f>IFERROR(VLOOKUP(I4343,DATABASE!$N:$O,2,FALSE),"")</f>
        <v>دستكش ضد برش سبك</v>
      </c>
      <c r="G4343" s="3" t="s">
        <v>3031</v>
      </c>
      <c r="H4343" s="4">
        <v>223</v>
      </c>
      <c r="I4343" s="3" t="s">
        <v>1442</v>
      </c>
      <c r="J4343" s="3" t="s">
        <v>22</v>
      </c>
      <c r="K4343" s="5">
        <v>1</v>
      </c>
      <c r="L4343" s="3" t="s">
        <v>3</v>
      </c>
      <c r="M4343" s="3" t="s">
        <v>40</v>
      </c>
      <c r="N4343" s="3" t="s">
        <v>2812</v>
      </c>
      <c r="O4343" s="1">
        <v>784</v>
      </c>
      <c r="P4343" s="4">
        <v>1</v>
      </c>
      <c r="Q4343" s="10">
        <f t="shared" si="276"/>
        <v>784</v>
      </c>
    </row>
    <row r="4344" spans="2:17" ht="20.25" customHeight="1">
      <c r="B4344" s="10" t="str">
        <f t="shared" si="273"/>
        <v>لباس كار نسوز(بلوز و شلوار)701</v>
      </c>
      <c r="C4344" s="10" t="str">
        <f t="shared" si="274"/>
        <v>لباس كار نسوز(بلوز و شلوار)1403/01/10701</v>
      </c>
      <c r="D4344" s="10" t="str">
        <f>IFERROR(IF(تحویلی!$E$1="","",IF(NOSA!O4344=تحویلی!$E$1,تحویلی!$E$1&amp;COUNTIF(NOSA!$O$1:O4344,تحویلی!$E$1),"")),"")</f>
        <v/>
      </c>
      <c r="E4344" s="10" t="str">
        <f t="shared" si="275"/>
        <v>227701</v>
      </c>
      <c r="F4344" s="10" t="str">
        <f>IFERROR(VLOOKUP(I4344,DATABASE!$N:$O,2,FALSE),"")</f>
        <v>لباس كار نسوز(بلوز و شلوار)</v>
      </c>
      <c r="G4344" s="3" t="s">
        <v>3032</v>
      </c>
      <c r="H4344" s="4">
        <v>227</v>
      </c>
      <c r="I4344" s="3" t="s">
        <v>1663</v>
      </c>
      <c r="J4344" s="3" t="s">
        <v>1664</v>
      </c>
      <c r="K4344" s="5">
        <v>1</v>
      </c>
      <c r="L4344" s="3" t="s">
        <v>28</v>
      </c>
      <c r="M4344" s="3" t="s">
        <v>4</v>
      </c>
      <c r="N4344" s="3" t="s">
        <v>26</v>
      </c>
      <c r="O4344" s="1">
        <v>701</v>
      </c>
      <c r="P4344" s="4">
        <v>1</v>
      </c>
      <c r="Q4344" s="10">
        <f t="shared" si="276"/>
        <v>701</v>
      </c>
    </row>
    <row r="4345" spans="2:17" ht="20.25" customHeight="1">
      <c r="B4345" s="10" t="str">
        <f t="shared" si="273"/>
        <v>چكمه ايمني نسوز701</v>
      </c>
      <c r="C4345" s="10" t="str">
        <f t="shared" si="274"/>
        <v>چكمه ايمني نسوز1403/01/10701</v>
      </c>
      <c r="D4345" s="10" t="str">
        <f>IFERROR(IF(تحویلی!$E$1="","",IF(NOSA!O4345=تحویلی!$E$1,تحویلی!$E$1&amp;COUNTIF(NOSA!$O$1:O4345,تحویلی!$E$1),"")),"")</f>
        <v/>
      </c>
      <c r="E4345" s="10" t="str">
        <f t="shared" si="275"/>
        <v>227701</v>
      </c>
      <c r="F4345" s="10" t="str">
        <f>IFERROR(VLOOKUP(I4345,DATABASE!$N:$O,2,FALSE),"")</f>
        <v>چكمه ايمني نسوز</v>
      </c>
      <c r="G4345" s="3" t="s">
        <v>3032</v>
      </c>
      <c r="H4345" s="4">
        <v>227</v>
      </c>
      <c r="I4345" s="3" t="s">
        <v>1697</v>
      </c>
      <c r="J4345" s="3" t="s">
        <v>1698</v>
      </c>
      <c r="K4345" s="5">
        <v>1</v>
      </c>
      <c r="L4345" s="3" t="s">
        <v>3</v>
      </c>
      <c r="M4345" s="3" t="s">
        <v>4</v>
      </c>
      <c r="N4345" s="3" t="s">
        <v>26</v>
      </c>
      <c r="O4345" s="1">
        <v>701</v>
      </c>
      <c r="P4345" s="4">
        <v>0</v>
      </c>
      <c r="Q4345" s="10">
        <f t="shared" si="276"/>
        <v>701</v>
      </c>
    </row>
    <row r="4346" spans="2:17" ht="20.25" customHeight="1">
      <c r="B4346" s="10" t="str">
        <f t="shared" si="273"/>
        <v>دستكش ضد برش سبك845</v>
      </c>
      <c r="C4346" s="10" t="str">
        <f t="shared" si="274"/>
        <v>دستكش ضد برش سبك1403/01/10845</v>
      </c>
      <c r="D4346" s="10" t="str">
        <f>IFERROR(IF(تحویلی!$E$1="","",IF(NOSA!O4346=تحویلی!$E$1,تحویلی!$E$1&amp;COUNTIF(NOSA!$O$1:O4346,تحویلی!$E$1),"")),"")</f>
        <v/>
      </c>
      <c r="E4346" s="10" t="str">
        <f t="shared" si="275"/>
        <v>232845</v>
      </c>
      <c r="F4346" s="10" t="str">
        <f>IFERROR(VLOOKUP(I4346,DATABASE!$N:$O,2,FALSE),"")</f>
        <v>دستكش ضد برش سبك</v>
      </c>
      <c r="G4346" s="3" t="s">
        <v>3032</v>
      </c>
      <c r="H4346" s="4">
        <v>232</v>
      </c>
      <c r="I4346" s="3" t="s">
        <v>1442</v>
      </c>
      <c r="J4346" s="3" t="s">
        <v>22</v>
      </c>
      <c r="K4346" s="5">
        <v>1</v>
      </c>
      <c r="L4346" s="3" t="s">
        <v>3</v>
      </c>
      <c r="M4346" s="3" t="s">
        <v>47</v>
      </c>
      <c r="N4346" s="3" t="s">
        <v>2701</v>
      </c>
      <c r="O4346" s="1">
        <v>845</v>
      </c>
      <c r="P4346" s="4">
        <v>1</v>
      </c>
      <c r="Q4346" s="10">
        <f t="shared" si="276"/>
        <v>845</v>
      </c>
    </row>
    <row r="4347" spans="2:17" ht="20.25" customHeight="1">
      <c r="B4347" s="10" t="str">
        <f t="shared" si="273"/>
        <v>دستكش ضد برش سبك641</v>
      </c>
      <c r="C4347" s="10" t="str">
        <f t="shared" si="274"/>
        <v>دستكش ضد برش سبك1403/01/10641</v>
      </c>
      <c r="D4347" s="10" t="str">
        <f>IFERROR(IF(تحویلی!$E$1="","",IF(NOSA!O4347=تحویلی!$E$1,تحویلی!$E$1&amp;COUNTIF(NOSA!$O$1:O4347,تحویلی!$E$1),"")),"")</f>
        <v/>
      </c>
      <c r="E4347" s="10" t="str">
        <f t="shared" si="275"/>
        <v>234641</v>
      </c>
      <c r="F4347" s="10" t="str">
        <f>IFERROR(VLOOKUP(I4347,DATABASE!$N:$O,2,FALSE),"")</f>
        <v>دستكش ضد برش سبك</v>
      </c>
      <c r="G4347" s="3" t="s">
        <v>3032</v>
      </c>
      <c r="H4347" s="4">
        <v>234</v>
      </c>
      <c r="I4347" s="3" t="s">
        <v>1442</v>
      </c>
      <c r="J4347" s="3" t="s">
        <v>22</v>
      </c>
      <c r="K4347" s="5">
        <v>1</v>
      </c>
      <c r="L4347" s="3" t="s">
        <v>3</v>
      </c>
      <c r="M4347" s="3" t="s">
        <v>47</v>
      </c>
      <c r="N4347" s="3" t="s">
        <v>154</v>
      </c>
      <c r="O4347" s="1">
        <v>641</v>
      </c>
      <c r="P4347" s="4">
        <v>0</v>
      </c>
      <c r="Q4347" s="10">
        <f t="shared" si="276"/>
        <v>641</v>
      </c>
    </row>
    <row r="4348" spans="2:17" ht="20.25" customHeight="1">
      <c r="B4348" s="10" t="str">
        <f t="shared" ref="B4348:B4411" si="277">F4348&amp;Q4348</f>
        <v>دستكش كف مواد سبك254</v>
      </c>
      <c r="C4348" s="10" t="str">
        <f t="shared" ref="C4348:C4411" si="278">F4348&amp;G4348&amp;O4348</f>
        <v>دستكش كف مواد سبك1403/01/10254</v>
      </c>
      <c r="D4348" s="10" t="str">
        <f>IFERROR(IF(تحویلی!$E$1="","",IF(NOSA!O4348=تحویلی!$E$1,تحویلی!$E$1&amp;COUNTIF(NOSA!$O$1:O4348,تحویلی!$E$1),"")),"")</f>
        <v/>
      </c>
      <c r="E4348" s="10" t="str">
        <f t="shared" ref="E4348:E4411" si="279">H4348&amp;O4348</f>
        <v>234254</v>
      </c>
      <c r="F4348" s="10" t="str">
        <f>IFERROR(VLOOKUP(I4348,DATABASE!$N:$O,2,FALSE),"")</f>
        <v>دستكش كف مواد سبك</v>
      </c>
      <c r="G4348" s="3" t="s">
        <v>3032</v>
      </c>
      <c r="H4348" s="4">
        <v>234</v>
      </c>
      <c r="I4348" s="3" t="s">
        <v>1456</v>
      </c>
      <c r="J4348" s="3" t="s">
        <v>2</v>
      </c>
      <c r="K4348" s="5">
        <v>1</v>
      </c>
      <c r="L4348" s="3" t="s">
        <v>3</v>
      </c>
      <c r="M4348" s="3" t="s">
        <v>47</v>
      </c>
      <c r="N4348" s="3" t="s">
        <v>279</v>
      </c>
      <c r="O4348" s="1">
        <v>254</v>
      </c>
      <c r="P4348" s="4">
        <v>0</v>
      </c>
      <c r="Q4348" s="10">
        <f t="shared" si="276"/>
        <v>254</v>
      </c>
    </row>
    <row r="4349" spans="2:17" ht="20.25" customHeight="1">
      <c r="B4349" s="10" t="str">
        <f t="shared" si="277"/>
        <v>دستكش ضد برش سبك694</v>
      </c>
      <c r="C4349" s="10" t="str">
        <f t="shared" si="278"/>
        <v>دستكش ضد برش سبك1403/01/10694</v>
      </c>
      <c r="D4349" s="10" t="str">
        <f>IFERROR(IF(تحویلی!$E$1="","",IF(NOSA!O4349=تحویلی!$E$1,تحویلی!$E$1&amp;COUNTIF(NOSA!$O$1:O4349,تحویلی!$E$1),"")),"")</f>
        <v/>
      </c>
      <c r="E4349" s="10" t="str">
        <f t="shared" si="279"/>
        <v>239694</v>
      </c>
      <c r="F4349" s="10" t="str">
        <f>IFERROR(VLOOKUP(I4349,DATABASE!$N:$O,2,FALSE),"")</f>
        <v>دستكش ضد برش سبك</v>
      </c>
      <c r="G4349" s="3" t="s">
        <v>3032</v>
      </c>
      <c r="H4349" s="4">
        <v>239</v>
      </c>
      <c r="I4349" s="3" t="s">
        <v>1442</v>
      </c>
      <c r="J4349" s="3" t="s">
        <v>22</v>
      </c>
      <c r="K4349" s="5">
        <v>1</v>
      </c>
      <c r="L4349" s="3" t="s">
        <v>3</v>
      </c>
      <c r="M4349" s="3" t="s">
        <v>47</v>
      </c>
      <c r="N4349" s="3" t="s">
        <v>128</v>
      </c>
      <c r="O4349" s="1">
        <v>694</v>
      </c>
      <c r="P4349" s="4">
        <v>0</v>
      </c>
      <c r="Q4349" s="10">
        <f t="shared" si="276"/>
        <v>694</v>
      </c>
    </row>
    <row r="4350" spans="2:17" ht="20.25" customHeight="1">
      <c r="B4350" s="10" t="str">
        <f t="shared" si="277"/>
        <v>رابط فنري نقاب كلاه ايمني130</v>
      </c>
      <c r="C4350" s="10" t="str">
        <f t="shared" si="278"/>
        <v>رابط فنري نقاب كلاه ايمني1403/01/10130</v>
      </c>
      <c r="D4350" s="10" t="str">
        <f>IFERROR(IF(تحویلی!$E$1="","",IF(NOSA!O4350=تحویلی!$E$1,تحویلی!$E$1&amp;COUNTIF(NOSA!$O$1:O4350,تحویلی!$E$1),"")),"")</f>
        <v/>
      </c>
      <c r="E4350" s="10" t="str">
        <f t="shared" si="279"/>
        <v>242130</v>
      </c>
      <c r="F4350" s="10" t="str">
        <f>IFERROR(VLOOKUP(I4350,DATABASE!$N:$O,2,FALSE),"")</f>
        <v>رابط فنري نقاب كلاه ايمني</v>
      </c>
      <c r="G4350" s="3" t="s">
        <v>3032</v>
      </c>
      <c r="H4350" s="4">
        <v>242</v>
      </c>
      <c r="I4350" s="3" t="s">
        <v>1454</v>
      </c>
      <c r="J4350" s="3" t="s">
        <v>135</v>
      </c>
      <c r="K4350" s="5">
        <v>1</v>
      </c>
      <c r="L4350" s="3" t="s">
        <v>8</v>
      </c>
      <c r="M4350" s="3" t="s">
        <v>19</v>
      </c>
      <c r="N4350" s="3" t="s">
        <v>253</v>
      </c>
      <c r="O4350" s="1">
        <v>130</v>
      </c>
      <c r="P4350" s="4">
        <v>0</v>
      </c>
      <c r="Q4350" s="10">
        <f t="shared" si="276"/>
        <v>130</v>
      </c>
    </row>
    <row r="4351" spans="2:17" ht="20.25" customHeight="1">
      <c r="B4351" s="10" t="str">
        <f t="shared" si="277"/>
        <v>لباس كار(بلوز و شلوار)552</v>
      </c>
      <c r="C4351" s="10" t="str">
        <f t="shared" si="278"/>
        <v>لباس كار(بلوز و شلوار)1403/01/10552</v>
      </c>
      <c r="D4351" s="10" t="str">
        <f>IFERROR(IF(تحویلی!$E$1="","",IF(NOSA!O4351=تحویلی!$E$1,تحویلی!$E$1&amp;COUNTIF(NOSA!$O$1:O4351,تحویلی!$E$1),"")),"")</f>
        <v>55214</v>
      </c>
      <c r="E4351" s="10" t="str">
        <f t="shared" si="279"/>
        <v>243552</v>
      </c>
      <c r="F4351" s="10" t="str">
        <f>IFERROR(VLOOKUP(I4351,DATABASE!$N:$O,2,FALSE),"")</f>
        <v>لباس كار(بلوز و شلوار)</v>
      </c>
      <c r="G4351" s="3" t="s">
        <v>3032</v>
      </c>
      <c r="H4351" s="4">
        <v>243</v>
      </c>
      <c r="I4351" s="3" t="s">
        <v>1566</v>
      </c>
      <c r="J4351" s="3" t="s">
        <v>2642</v>
      </c>
      <c r="K4351" s="5">
        <v>1</v>
      </c>
      <c r="L4351" s="3" t="s">
        <v>28</v>
      </c>
      <c r="M4351" s="3" t="s">
        <v>25</v>
      </c>
      <c r="N4351" s="3" t="s">
        <v>1419</v>
      </c>
      <c r="O4351" s="1">
        <v>552</v>
      </c>
      <c r="P4351" s="4">
        <v>0</v>
      </c>
      <c r="Q4351" s="10">
        <f t="shared" si="276"/>
        <v>552</v>
      </c>
    </row>
    <row r="4352" spans="2:17" ht="20.25" customHeight="1">
      <c r="B4352" s="10" t="str">
        <f t="shared" si="277"/>
        <v>دستكش كف دوبل چرمي552</v>
      </c>
      <c r="C4352" s="10" t="str">
        <f t="shared" si="278"/>
        <v>دستكش كف دوبل چرمي1403/01/10552</v>
      </c>
      <c r="D4352" s="10" t="str">
        <f>IFERROR(IF(تحویلی!$E$1="","",IF(NOSA!O4352=تحویلی!$E$1,تحویلی!$E$1&amp;COUNTIF(NOSA!$O$1:O4352,تحویلی!$E$1),"")),"")</f>
        <v>55215</v>
      </c>
      <c r="E4352" s="10" t="str">
        <f t="shared" si="279"/>
        <v>243552</v>
      </c>
      <c r="F4352" s="10" t="str">
        <f>IFERROR(VLOOKUP(I4352,DATABASE!$N:$O,2,FALSE),"")</f>
        <v>دستكش كف دوبل چرمي</v>
      </c>
      <c r="G4352" s="3" t="s">
        <v>3032</v>
      </c>
      <c r="H4352" s="4">
        <v>243</v>
      </c>
      <c r="I4352" s="3" t="s">
        <v>1683</v>
      </c>
      <c r="J4352" s="3" t="s">
        <v>1684</v>
      </c>
      <c r="K4352" s="5">
        <v>1</v>
      </c>
      <c r="L4352" s="3" t="s">
        <v>3</v>
      </c>
      <c r="M4352" s="3" t="s">
        <v>25</v>
      </c>
      <c r="N4352" s="3" t="s">
        <v>1419</v>
      </c>
      <c r="O4352" s="1">
        <v>552</v>
      </c>
      <c r="P4352" s="4">
        <v>0</v>
      </c>
      <c r="Q4352" s="10">
        <f t="shared" si="276"/>
        <v>552</v>
      </c>
    </row>
    <row r="4353" spans="2:17" ht="20.25" customHeight="1">
      <c r="B4353" s="10" t="str">
        <f t="shared" si="277"/>
        <v>لباس كار يكبار مصرف694</v>
      </c>
      <c r="C4353" s="10" t="str">
        <f t="shared" si="278"/>
        <v>لباس كار يكبار مصرف1403/01/10694</v>
      </c>
      <c r="D4353" s="10" t="str">
        <f>IFERROR(IF(تحویلی!$E$1="","",IF(NOSA!O4353=تحویلی!$E$1,تحویلی!$E$1&amp;COUNTIF(NOSA!$O$1:O4353,تحویلی!$E$1),"")),"")</f>
        <v/>
      </c>
      <c r="E4353" s="10" t="str">
        <f t="shared" si="279"/>
        <v>245694</v>
      </c>
      <c r="F4353" s="10" t="str">
        <f>IFERROR(VLOOKUP(I4353,DATABASE!$N:$O,2,FALSE),"")</f>
        <v>لباس كار يكبار مصرف</v>
      </c>
      <c r="G4353" s="3" t="s">
        <v>3032</v>
      </c>
      <c r="H4353" s="4">
        <v>245</v>
      </c>
      <c r="I4353" s="3" t="s">
        <v>1691</v>
      </c>
      <c r="J4353" s="3" t="s">
        <v>956</v>
      </c>
      <c r="K4353" s="5">
        <v>1</v>
      </c>
      <c r="L4353" s="3" t="s">
        <v>28</v>
      </c>
      <c r="M4353" s="3" t="s">
        <v>47</v>
      </c>
      <c r="N4353" s="3" t="s">
        <v>128</v>
      </c>
      <c r="O4353" s="1">
        <v>694</v>
      </c>
      <c r="P4353" s="4">
        <v>0</v>
      </c>
      <c r="Q4353" s="10">
        <f t="shared" si="276"/>
        <v>694</v>
      </c>
    </row>
    <row r="4354" spans="2:17" ht="20.25" customHeight="1">
      <c r="B4354" s="10" t="str">
        <f t="shared" si="277"/>
        <v xml:space="preserve"> لباس كار (بلوز) 784</v>
      </c>
      <c r="C4354" s="10" t="str">
        <f t="shared" si="278"/>
        <v xml:space="preserve"> لباس كار (بلوز) 1403/01/11784</v>
      </c>
      <c r="D4354" s="10" t="str">
        <f>IFERROR(IF(تحویلی!$E$1="","",IF(NOSA!O4354=تحویلی!$E$1,تحویلی!$E$1&amp;COUNTIF(NOSA!$O$1:O4354,تحویلی!$E$1),"")),"")</f>
        <v/>
      </c>
      <c r="E4354" s="10" t="str">
        <f t="shared" si="279"/>
        <v>247784</v>
      </c>
      <c r="F4354" s="10" t="str">
        <f>IFERROR(VLOOKUP(I4354,DATABASE!$N:$O,2,FALSE),"")</f>
        <v xml:space="preserve"> لباس كار (بلوز) </v>
      </c>
      <c r="G4354" s="3" t="s">
        <v>3033</v>
      </c>
      <c r="H4354" s="4">
        <v>247</v>
      </c>
      <c r="I4354" s="3" t="s">
        <v>2310</v>
      </c>
      <c r="J4354" s="3" t="s">
        <v>2811</v>
      </c>
      <c r="K4354" s="5">
        <v>1</v>
      </c>
      <c r="L4354" s="3" t="s">
        <v>8</v>
      </c>
      <c r="M4354" s="3" t="s">
        <v>40</v>
      </c>
      <c r="N4354" s="3" t="s">
        <v>2812</v>
      </c>
      <c r="O4354" s="1">
        <v>784</v>
      </c>
      <c r="P4354" s="4">
        <v>1</v>
      </c>
      <c r="Q4354" s="10">
        <f t="shared" si="276"/>
        <v>784</v>
      </c>
    </row>
    <row r="4355" spans="2:17" ht="20.25" customHeight="1">
      <c r="B4355" s="10" t="str">
        <f t="shared" si="277"/>
        <v xml:space="preserve"> لباس كارشناسي مديران 784</v>
      </c>
      <c r="C4355" s="10" t="str">
        <f t="shared" si="278"/>
        <v xml:space="preserve"> لباس كارشناسي مديران 1403/01/11784</v>
      </c>
      <c r="D4355" s="10" t="str">
        <f>IFERROR(IF(تحویلی!$E$1="","",IF(NOSA!O4355=تحویلی!$E$1,تحویلی!$E$1&amp;COUNTIF(NOSA!$O$1:O4355,تحویلی!$E$1),"")),"")</f>
        <v/>
      </c>
      <c r="E4355" s="10" t="str">
        <f t="shared" si="279"/>
        <v>247784</v>
      </c>
      <c r="F4355" s="10" t="str">
        <f>IFERROR(VLOOKUP(I4355,DATABASE!$N:$O,2,FALSE),"")</f>
        <v xml:space="preserve"> لباس كارشناسي مديران </v>
      </c>
      <c r="G4355" s="3" t="s">
        <v>3033</v>
      </c>
      <c r="H4355" s="4">
        <v>247</v>
      </c>
      <c r="I4355" s="3" t="s">
        <v>1607</v>
      </c>
      <c r="J4355" s="3" t="s">
        <v>2687</v>
      </c>
      <c r="K4355" s="5">
        <v>1</v>
      </c>
      <c r="L4355" s="3" t="s">
        <v>8</v>
      </c>
      <c r="M4355" s="3" t="s">
        <v>40</v>
      </c>
      <c r="N4355" s="3" t="s">
        <v>2812</v>
      </c>
      <c r="O4355" s="1">
        <v>784</v>
      </c>
      <c r="P4355" s="4">
        <v>1</v>
      </c>
      <c r="Q4355" s="10">
        <f t="shared" si="276"/>
        <v>784</v>
      </c>
    </row>
    <row r="4356" spans="2:17" ht="20.25" customHeight="1">
      <c r="B4356" s="10" t="str">
        <f t="shared" si="277"/>
        <v>لباس كار ديرسوز(بلوز و شلوار)580</v>
      </c>
      <c r="C4356" s="10" t="str">
        <f t="shared" si="278"/>
        <v>لباس كار ديرسوز(بلوز و شلوار)1403/01/11580</v>
      </c>
      <c r="D4356" s="10" t="str">
        <f>IFERROR(IF(تحویلی!$E$1="","",IF(NOSA!O4356=تحویلی!$E$1,تحویلی!$E$1&amp;COUNTIF(NOSA!$O$1:O4356,تحویلی!$E$1),"")),"")</f>
        <v/>
      </c>
      <c r="E4356" s="10" t="str">
        <f t="shared" si="279"/>
        <v>251580</v>
      </c>
      <c r="F4356" s="10" t="str">
        <f>IFERROR(VLOOKUP(I4356,DATABASE!$N:$O,2,FALSE),"")</f>
        <v>لباس كار ديرسوز(بلوز و شلوار)</v>
      </c>
      <c r="G4356" s="3" t="s">
        <v>3033</v>
      </c>
      <c r="H4356" s="4">
        <v>251</v>
      </c>
      <c r="I4356" s="3" t="s">
        <v>1629</v>
      </c>
      <c r="J4356" s="3" t="s">
        <v>1630</v>
      </c>
      <c r="K4356" s="5">
        <v>1</v>
      </c>
      <c r="L4356" s="3" t="s">
        <v>28</v>
      </c>
      <c r="M4356" s="3" t="s">
        <v>47</v>
      </c>
      <c r="N4356" s="3" t="s">
        <v>1001</v>
      </c>
      <c r="O4356" s="1">
        <v>580</v>
      </c>
      <c r="P4356" s="4">
        <v>1</v>
      </c>
      <c r="Q4356" s="10">
        <f t="shared" si="276"/>
        <v>580</v>
      </c>
    </row>
    <row r="4357" spans="2:17" ht="20.25" customHeight="1">
      <c r="B4357" s="10" t="str">
        <f t="shared" si="277"/>
        <v>دستكش ضد برش سبك360</v>
      </c>
      <c r="C4357" s="10" t="str">
        <f t="shared" si="278"/>
        <v>دستكش ضد برش سبك1403/01/11360</v>
      </c>
      <c r="D4357" s="10" t="str">
        <f>IFERROR(IF(تحویلی!$E$1="","",IF(NOSA!O4357=تحویلی!$E$1,تحویلی!$E$1&amp;COUNTIF(NOSA!$O$1:O4357,تحویلی!$E$1),"")),"")</f>
        <v/>
      </c>
      <c r="E4357" s="10" t="str">
        <f t="shared" si="279"/>
        <v>259360</v>
      </c>
      <c r="F4357" s="10" t="str">
        <f>IFERROR(VLOOKUP(I4357,DATABASE!$N:$O,2,FALSE),"")</f>
        <v>دستكش ضد برش سبك</v>
      </c>
      <c r="G4357" s="3" t="s">
        <v>3033</v>
      </c>
      <c r="H4357" s="4">
        <v>259</v>
      </c>
      <c r="I4357" s="3" t="s">
        <v>1442</v>
      </c>
      <c r="J4357" s="3" t="s">
        <v>22</v>
      </c>
      <c r="K4357" s="5">
        <v>1</v>
      </c>
      <c r="L4357" s="3" t="s">
        <v>3</v>
      </c>
      <c r="M4357" s="3" t="s">
        <v>202</v>
      </c>
      <c r="N4357" s="3" t="s">
        <v>3225</v>
      </c>
      <c r="O4357" s="1">
        <v>360</v>
      </c>
      <c r="P4357" s="4">
        <v>1</v>
      </c>
      <c r="Q4357" s="10">
        <f t="shared" si="276"/>
        <v>360</v>
      </c>
    </row>
    <row r="4358" spans="2:17" ht="20.25" customHeight="1">
      <c r="B4358" s="10" t="str">
        <f t="shared" si="277"/>
        <v>دستكش ضد برش سبك851</v>
      </c>
      <c r="C4358" s="10" t="str">
        <f t="shared" si="278"/>
        <v>دستكش ضد برش سبك1403/01/11851</v>
      </c>
      <c r="D4358" s="10" t="str">
        <f>IFERROR(IF(تحویلی!$E$1="","",IF(NOSA!O4358=تحویلی!$E$1,تحویلی!$E$1&amp;COUNTIF(NOSA!$O$1:O4358,تحویلی!$E$1),"")),"")</f>
        <v/>
      </c>
      <c r="E4358" s="10" t="str">
        <f t="shared" si="279"/>
        <v>260851</v>
      </c>
      <c r="F4358" s="10" t="str">
        <f>IFERROR(VLOOKUP(I4358,DATABASE!$N:$O,2,FALSE),"")</f>
        <v>دستكش ضد برش سبك</v>
      </c>
      <c r="G4358" s="3" t="s">
        <v>3033</v>
      </c>
      <c r="H4358" s="4">
        <v>260</v>
      </c>
      <c r="I4358" s="3" t="s">
        <v>1442</v>
      </c>
      <c r="J4358" s="3" t="s">
        <v>22</v>
      </c>
      <c r="K4358" s="5">
        <v>1</v>
      </c>
      <c r="L4358" s="3" t="s">
        <v>3</v>
      </c>
      <c r="M4358" s="3" t="s">
        <v>47</v>
      </c>
      <c r="N4358" s="3" t="s">
        <v>2847</v>
      </c>
      <c r="O4358" s="1">
        <v>851</v>
      </c>
      <c r="P4358" s="4">
        <v>1</v>
      </c>
      <c r="Q4358" s="10">
        <f t="shared" si="276"/>
        <v>851</v>
      </c>
    </row>
    <row r="4359" spans="2:17" ht="20.25" customHeight="1">
      <c r="B4359" s="10" t="str">
        <f t="shared" si="277"/>
        <v>لباس كار ديرسوز(بلوز و شلوار)10029</v>
      </c>
      <c r="C4359" s="10" t="str">
        <f t="shared" si="278"/>
        <v>لباس كار ديرسوز(بلوز و شلوار)1403/01/1110029</v>
      </c>
      <c r="D4359" s="10" t="str">
        <f>IFERROR(IF(تحویلی!$E$1="","",IF(NOSA!O4359=تحویلی!$E$1,تحویلی!$E$1&amp;COUNTIF(NOSA!$O$1:O4359,تحویلی!$E$1),"")),"")</f>
        <v/>
      </c>
      <c r="E4359" s="10" t="str">
        <f t="shared" si="279"/>
        <v>26410029</v>
      </c>
      <c r="F4359" s="10" t="str">
        <f>IFERROR(VLOOKUP(I4359,DATABASE!$N:$O,2,FALSE),"")</f>
        <v>لباس كار ديرسوز(بلوز و شلوار)</v>
      </c>
      <c r="G4359" s="3" t="s">
        <v>3033</v>
      </c>
      <c r="H4359" s="4">
        <v>264</v>
      </c>
      <c r="I4359" s="3" t="s">
        <v>1634</v>
      </c>
      <c r="J4359" s="3" t="s">
        <v>1635</v>
      </c>
      <c r="K4359" s="5">
        <v>1</v>
      </c>
      <c r="L4359" s="3" t="s">
        <v>28</v>
      </c>
      <c r="M4359" s="3" t="s">
        <v>9</v>
      </c>
      <c r="N4359" s="3" t="s">
        <v>2896</v>
      </c>
      <c r="O4359" s="1">
        <v>10029</v>
      </c>
      <c r="P4359" s="4">
        <v>0</v>
      </c>
      <c r="Q4359" s="10">
        <f t="shared" si="276"/>
        <v>10029</v>
      </c>
    </row>
    <row r="4360" spans="2:17" ht="20.25" customHeight="1">
      <c r="B4360" s="10" t="str">
        <f t="shared" si="277"/>
        <v>لباس كار ديرسوز(بلوز و شلوار)861</v>
      </c>
      <c r="C4360" s="10" t="str">
        <f t="shared" si="278"/>
        <v>لباس كار ديرسوز(بلوز و شلوار)1403/01/11861</v>
      </c>
      <c r="D4360" s="10" t="str">
        <f>IFERROR(IF(تحویلی!$E$1="","",IF(NOSA!O4360=تحویلی!$E$1,تحویلی!$E$1&amp;COUNTIF(NOSA!$O$1:O4360,تحویلی!$E$1),"")),"")</f>
        <v/>
      </c>
      <c r="E4360" s="10" t="str">
        <f t="shared" si="279"/>
        <v>265861</v>
      </c>
      <c r="F4360" s="10" t="str">
        <f>IFERROR(VLOOKUP(I4360,DATABASE!$N:$O,2,FALSE),"")</f>
        <v>لباس كار ديرسوز(بلوز و شلوار)</v>
      </c>
      <c r="G4360" s="3" t="s">
        <v>3033</v>
      </c>
      <c r="H4360" s="4">
        <v>265</v>
      </c>
      <c r="I4360" s="3" t="s">
        <v>1619</v>
      </c>
      <c r="J4360" s="3" t="s">
        <v>1620</v>
      </c>
      <c r="K4360" s="5">
        <v>1</v>
      </c>
      <c r="L4360" s="3" t="s">
        <v>28</v>
      </c>
      <c r="M4360" s="3" t="s">
        <v>47</v>
      </c>
      <c r="N4360" s="3" t="s">
        <v>3233</v>
      </c>
      <c r="O4360" s="1">
        <v>861</v>
      </c>
      <c r="P4360" s="4">
        <v>0</v>
      </c>
      <c r="Q4360" s="10">
        <f t="shared" si="276"/>
        <v>861</v>
      </c>
    </row>
    <row r="4361" spans="2:17" ht="20.25" customHeight="1">
      <c r="B4361" s="10" t="str">
        <f t="shared" si="277"/>
        <v>دستكش كف مواد سبك861</v>
      </c>
      <c r="C4361" s="10" t="str">
        <f t="shared" si="278"/>
        <v>دستكش كف مواد سبك1403/01/11861</v>
      </c>
      <c r="D4361" s="10" t="str">
        <f>IFERROR(IF(تحویلی!$E$1="","",IF(NOSA!O4361=تحویلی!$E$1,تحویلی!$E$1&amp;COUNTIF(NOSA!$O$1:O4361,تحویلی!$E$1),"")),"")</f>
        <v/>
      </c>
      <c r="E4361" s="10" t="str">
        <f t="shared" si="279"/>
        <v>265861</v>
      </c>
      <c r="F4361" s="10" t="str">
        <f>IFERROR(VLOOKUP(I4361,DATABASE!$N:$O,2,FALSE),"")</f>
        <v>دستكش كف مواد سبك</v>
      </c>
      <c r="G4361" s="3" t="s">
        <v>3033</v>
      </c>
      <c r="H4361" s="4">
        <v>265</v>
      </c>
      <c r="I4361" s="3" t="s">
        <v>1456</v>
      </c>
      <c r="J4361" s="3" t="s">
        <v>2</v>
      </c>
      <c r="K4361" s="5">
        <v>1</v>
      </c>
      <c r="L4361" s="3" t="s">
        <v>3</v>
      </c>
      <c r="M4361" s="3" t="s">
        <v>47</v>
      </c>
      <c r="N4361" s="3" t="s">
        <v>3233</v>
      </c>
      <c r="O4361" s="1">
        <v>861</v>
      </c>
      <c r="P4361" s="4">
        <v>1</v>
      </c>
      <c r="Q4361" s="10">
        <f t="shared" si="276"/>
        <v>861</v>
      </c>
    </row>
    <row r="4362" spans="2:17" ht="20.25" customHeight="1">
      <c r="B4362" s="10" t="str">
        <f t="shared" si="277"/>
        <v>لباس كار ديرسوز(بلوز و شلوار)739</v>
      </c>
      <c r="C4362" s="10" t="str">
        <f t="shared" si="278"/>
        <v>لباس كار ديرسوز(بلوز و شلوار)1403/01/11739</v>
      </c>
      <c r="D4362" s="10" t="str">
        <f>IFERROR(IF(تحویلی!$E$1="","",IF(NOSA!O4362=تحویلی!$E$1,تحویلی!$E$1&amp;COUNTIF(NOSA!$O$1:O4362,تحویلی!$E$1),"")),"")</f>
        <v/>
      </c>
      <c r="E4362" s="10" t="str">
        <f t="shared" si="279"/>
        <v>268739</v>
      </c>
      <c r="F4362" s="10" t="str">
        <f>IFERROR(VLOOKUP(I4362,DATABASE!$N:$O,2,FALSE),"")</f>
        <v>لباس كار ديرسوز(بلوز و شلوار)</v>
      </c>
      <c r="G4362" s="3" t="s">
        <v>3033</v>
      </c>
      <c r="H4362" s="4">
        <v>268</v>
      </c>
      <c r="I4362" s="3" t="s">
        <v>1478</v>
      </c>
      <c r="J4362" s="3" t="s">
        <v>1711</v>
      </c>
      <c r="K4362" s="5">
        <v>1</v>
      </c>
      <c r="L4362" s="3" t="s">
        <v>28</v>
      </c>
      <c r="M4362" s="3" t="s">
        <v>47</v>
      </c>
      <c r="N4362" s="3" t="s">
        <v>2890</v>
      </c>
      <c r="O4362" s="1">
        <v>739</v>
      </c>
      <c r="P4362" s="4">
        <v>1</v>
      </c>
      <c r="Q4362" s="10">
        <f t="shared" si="276"/>
        <v>739</v>
      </c>
    </row>
    <row r="4363" spans="2:17" ht="20.25" customHeight="1">
      <c r="B4363" s="10" t="str">
        <f t="shared" si="277"/>
        <v>402</v>
      </c>
      <c r="C4363" s="10" t="str">
        <f t="shared" si="278"/>
        <v>1403/01/11402</v>
      </c>
      <c r="D4363" s="10" t="str">
        <f>IFERROR(IF(تحویلی!$E$1="","",IF(NOSA!O4363=تحویلی!$E$1,تحویلی!$E$1&amp;COUNTIF(NOSA!$O$1:O4363,تحویلی!$E$1),"")),"")</f>
        <v/>
      </c>
      <c r="E4363" s="10" t="str">
        <f t="shared" si="279"/>
        <v>269402</v>
      </c>
      <c r="F4363" s="10" t="str">
        <f>IFERROR(VLOOKUP(I4363,DATABASE!$N:$O,2,FALSE),"")</f>
        <v/>
      </c>
      <c r="G4363" s="3" t="s">
        <v>3033</v>
      </c>
      <c r="H4363" s="4">
        <v>269</v>
      </c>
      <c r="I4363" s="3" t="s">
        <v>2664</v>
      </c>
      <c r="J4363" s="3" t="s">
        <v>2665</v>
      </c>
      <c r="K4363" s="5">
        <v>1</v>
      </c>
      <c r="L4363" s="3" t="s">
        <v>8</v>
      </c>
      <c r="M4363" s="3" t="s">
        <v>4</v>
      </c>
      <c r="N4363" s="3" t="s">
        <v>2834</v>
      </c>
      <c r="O4363" s="1">
        <v>402</v>
      </c>
      <c r="P4363" s="4">
        <v>0</v>
      </c>
      <c r="Q4363" s="10">
        <f t="shared" si="276"/>
        <v>402</v>
      </c>
    </row>
    <row r="4364" spans="2:17" ht="20.25" customHeight="1">
      <c r="B4364" s="10" t="str">
        <f t="shared" si="277"/>
        <v>لباس كار نسوز(بلوز و شلوار)82</v>
      </c>
      <c r="C4364" s="10" t="str">
        <f t="shared" si="278"/>
        <v>لباس كار نسوز(بلوز و شلوار)1403/01/1182</v>
      </c>
      <c r="D4364" s="10" t="str">
        <f>IFERROR(IF(تحویلی!$E$1="","",IF(NOSA!O4364=تحویلی!$E$1,تحویلی!$E$1&amp;COUNTIF(NOSA!$O$1:O4364,تحویلی!$E$1),"")),"")</f>
        <v/>
      </c>
      <c r="E4364" s="10" t="str">
        <f t="shared" si="279"/>
        <v>27182</v>
      </c>
      <c r="F4364" s="10" t="str">
        <f>IFERROR(VLOOKUP(I4364,DATABASE!$N:$O,2,FALSE),"")</f>
        <v>لباس كار نسوز(بلوز و شلوار)</v>
      </c>
      <c r="G4364" s="3" t="s">
        <v>3033</v>
      </c>
      <c r="H4364" s="4">
        <v>271</v>
      </c>
      <c r="I4364" s="3" t="s">
        <v>1740</v>
      </c>
      <c r="J4364" s="3" t="s">
        <v>1741</v>
      </c>
      <c r="K4364" s="5">
        <v>1</v>
      </c>
      <c r="L4364" s="3" t="s">
        <v>28</v>
      </c>
      <c r="M4364" s="3" t="s">
        <v>4</v>
      </c>
      <c r="N4364" s="3" t="s">
        <v>84</v>
      </c>
      <c r="O4364" s="1">
        <v>82</v>
      </c>
      <c r="P4364" s="4">
        <v>1</v>
      </c>
      <c r="Q4364" s="10">
        <f t="shared" si="276"/>
        <v>82</v>
      </c>
    </row>
    <row r="4365" spans="2:17" ht="20.25" customHeight="1">
      <c r="B4365" s="10" t="str">
        <f t="shared" si="277"/>
        <v>گوشي اير پلاگ672</v>
      </c>
      <c r="C4365" s="10" t="str">
        <f t="shared" si="278"/>
        <v>گوشي اير پلاگ1403/01/11672</v>
      </c>
      <c r="D4365" s="10" t="str">
        <f>IFERROR(IF(تحویلی!$E$1="","",IF(NOSA!O4365=تحویلی!$E$1,تحویلی!$E$1&amp;COUNTIF(NOSA!$O$1:O4365,تحویلی!$E$1),"")),"")</f>
        <v/>
      </c>
      <c r="E4365" s="10" t="str">
        <f t="shared" si="279"/>
        <v>272672</v>
      </c>
      <c r="F4365" s="10" t="str">
        <f>IFERROR(VLOOKUP(I4365,DATABASE!$N:$O,2,FALSE),"")</f>
        <v>گوشي اير پلاگ</v>
      </c>
      <c r="G4365" s="3" t="s">
        <v>3033</v>
      </c>
      <c r="H4365" s="4">
        <v>272</v>
      </c>
      <c r="I4365" s="3" t="s">
        <v>1581</v>
      </c>
      <c r="J4365" s="3" t="s">
        <v>124</v>
      </c>
      <c r="K4365" s="5">
        <v>1</v>
      </c>
      <c r="L4365" s="3" t="s">
        <v>8</v>
      </c>
      <c r="M4365" s="3" t="s">
        <v>47</v>
      </c>
      <c r="N4365" s="3" t="s">
        <v>214</v>
      </c>
      <c r="O4365" s="1">
        <v>672</v>
      </c>
      <c r="P4365" s="4">
        <v>1</v>
      </c>
      <c r="Q4365" s="10">
        <f t="shared" si="276"/>
        <v>672</v>
      </c>
    </row>
    <row r="4366" spans="2:17" ht="20.25" customHeight="1">
      <c r="B4366" s="10" t="str">
        <f t="shared" si="277"/>
        <v>دستكش كف مواد سبك672</v>
      </c>
      <c r="C4366" s="10" t="str">
        <f t="shared" si="278"/>
        <v>دستكش كف مواد سبك1403/01/11672</v>
      </c>
      <c r="D4366" s="10" t="str">
        <f>IFERROR(IF(تحویلی!$E$1="","",IF(NOSA!O4366=تحویلی!$E$1,تحویلی!$E$1&amp;COUNTIF(NOSA!$O$1:O4366,تحویلی!$E$1),"")),"")</f>
        <v/>
      </c>
      <c r="E4366" s="10" t="str">
        <f t="shared" si="279"/>
        <v>272672</v>
      </c>
      <c r="F4366" s="10" t="str">
        <f>IFERROR(VLOOKUP(I4366,DATABASE!$N:$O,2,FALSE),"")</f>
        <v>دستكش كف مواد سبك</v>
      </c>
      <c r="G4366" s="3" t="s">
        <v>3033</v>
      </c>
      <c r="H4366" s="4">
        <v>272</v>
      </c>
      <c r="I4366" s="3" t="s">
        <v>1456</v>
      </c>
      <c r="J4366" s="3" t="s">
        <v>2</v>
      </c>
      <c r="K4366" s="5">
        <v>1</v>
      </c>
      <c r="L4366" s="3" t="s">
        <v>3</v>
      </c>
      <c r="M4366" s="3" t="s">
        <v>47</v>
      </c>
      <c r="N4366" s="3" t="s">
        <v>214</v>
      </c>
      <c r="O4366" s="1">
        <v>672</v>
      </c>
      <c r="P4366" s="4">
        <v>1</v>
      </c>
      <c r="Q4366" s="10">
        <f t="shared" si="276"/>
        <v>672</v>
      </c>
    </row>
    <row r="4367" spans="2:17" ht="20.25" customHeight="1">
      <c r="B4367" s="10" t="str">
        <f t="shared" si="277"/>
        <v>624</v>
      </c>
      <c r="C4367" s="10" t="str">
        <f t="shared" si="278"/>
        <v>1403/01/11624</v>
      </c>
      <c r="D4367" s="10" t="str">
        <f>IFERROR(IF(تحویلی!$E$1="","",IF(NOSA!O4367=تحویلی!$E$1,تحویلی!$E$1&amp;COUNTIF(NOSA!$O$1:O4367,تحویلی!$E$1),"")),"")</f>
        <v/>
      </c>
      <c r="E4367" s="10" t="str">
        <f t="shared" si="279"/>
        <v>273624</v>
      </c>
      <c r="F4367" s="10" t="str">
        <f>IFERROR(VLOOKUP(I4367,DATABASE!$N:$O,2,FALSE),"")</f>
        <v/>
      </c>
      <c r="G4367" s="154" t="s">
        <v>3033</v>
      </c>
      <c r="H4367" s="155">
        <v>273</v>
      </c>
      <c r="I4367" s="154" t="s">
        <v>2675</v>
      </c>
      <c r="J4367" s="154" t="s">
        <v>2676</v>
      </c>
      <c r="K4367" s="156">
        <v>1</v>
      </c>
      <c r="L4367" s="154" t="s">
        <v>8</v>
      </c>
      <c r="M4367" s="154" t="s">
        <v>25</v>
      </c>
      <c r="N4367" s="154" t="s">
        <v>226</v>
      </c>
      <c r="O4367" s="153">
        <v>624</v>
      </c>
      <c r="P4367" s="155">
        <v>1</v>
      </c>
      <c r="Q4367" s="10">
        <f t="shared" si="276"/>
        <v>624</v>
      </c>
    </row>
    <row r="4368" spans="2:17" ht="20.25" customHeight="1">
      <c r="B4368" s="10" t="str">
        <f t="shared" si="277"/>
        <v>دستكش كف مواد سبك822</v>
      </c>
      <c r="C4368" s="10" t="str">
        <f t="shared" si="278"/>
        <v>دستكش كف مواد سبك1403/01/11822</v>
      </c>
      <c r="D4368" s="10" t="str">
        <f>IFERROR(IF(تحویلی!$E$1="","",IF(NOSA!O4368=تحویلی!$E$1,تحویلی!$E$1&amp;COUNTIF(NOSA!$O$1:O4368,تحویلی!$E$1),"")),"")</f>
        <v/>
      </c>
      <c r="E4368" s="10" t="str">
        <f t="shared" si="279"/>
        <v>274822</v>
      </c>
      <c r="F4368" s="10" t="str">
        <f>IFERROR(VLOOKUP(I4368,DATABASE!$N:$O,2,FALSE),"")</f>
        <v>دستكش كف مواد سبك</v>
      </c>
      <c r="G4368" s="154" t="s">
        <v>3033</v>
      </c>
      <c r="H4368" s="155">
        <v>274</v>
      </c>
      <c r="I4368" s="154" t="s">
        <v>1456</v>
      </c>
      <c r="J4368" s="154" t="s">
        <v>2</v>
      </c>
      <c r="K4368" s="156">
        <v>1</v>
      </c>
      <c r="L4368" s="154" t="s">
        <v>3</v>
      </c>
      <c r="M4368" s="154" t="s">
        <v>47</v>
      </c>
      <c r="N4368" s="154" t="s">
        <v>1788</v>
      </c>
      <c r="O4368" s="153">
        <v>822</v>
      </c>
      <c r="P4368" s="155">
        <v>0</v>
      </c>
      <c r="Q4368" s="10">
        <f t="shared" si="276"/>
        <v>822</v>
      </c>
    </row>
    <row r="4369" spans="2:17" ht="20.25" customHeight="1">
      <c r="B4369" s="10" t="str">
        <f t="shared" si="277"/>
        <v>دستكش كف مواد سبك694</v>
      </c>
      <c r="C4369" s="10" t="str">
        <f t="shared" si="278"/>
        <v>دستكش كف مواد سبك1403/01/12694</v>
      </c>
      <c r="D4369" s="10" t="str">
        <f>IFERROR(IF(تحویلی!$E$1="","",IF(NOSA!O4369=تحویلی!$E$1,تحویلی!$E$1&amp;COUNTIF(NOSA!$O$1:O4369,تحویلی!$E$1),"")),"")</f>
        <v/>
      </c>
      <c r="E4369" s="10" t="str">
        <f t="shared" si="279"/>
        <v>280694</v>
      </c>
      <c r="F4369" s="10" t="str">
        <f>IFERROR(VLOOKUP(I4369,DATABASE!$N:$O,2,FALSE),"")</f>
        <v>دستكش كف مواد سبك</v>
      </c>
      <c r="G4369" s="154" t="s">
        <v>3034</v>
      </c>
      <c r="H4369" s="155">
        <v>280</v>
      </c>
      <c r="I4369" s="154" t="s">
        <v>1456</v>
      </c>
      <c r="J4369" s="154" t="s">
        <v>2</v>
      </c>
      <c r="K4369" s="156">
        <v>1</v>
      </c>
      <c r="L4369" s="154" t="s">
        <v>3</v>
      </c>
      <c r="M4369" s="154" t="s">
        <v>47</v>
      </c>
      <c r="N4369" s="154" t="s">
        <v>128</v>
      </c>
      <c r="O4369" s="153">
        <v>694</v>
      </c>
      <c r="P4369" s="155">
        <v>0</v>
      </c>
      <c r="Q4369" s="10">
        <f t="shared" si="276"/>
        <v>694</v>
      </c>
    </row>
    <row r="4370" spans="2:17" ht="20.25" customHeight="1">
      <c r="B4370" s="10" t="str">
        <f t="shared" si="277"/>
        <v>بند كفش488</v>
      </c>
      <c r="C4370" s="10" t="str">
        <f t="shared" si="278"/>
        <v>بند كفش1403/01/12488</v>
      </c>
      <c r="D4370" s="10" t="str">
        <f>IFERROR(IF(تحویلی!$E$1="","",IF(NOSA!O4370=تحویلی!$E$1,تحویلی!$E$1&amp;COUNTIF(NOSA!$O$1:O4370,تحویلی!$E$1),"")),"")</f>
        <v/>
      </c>
      <c r="E4370" s="10" t="str">
        <f t="shared" si="279"/>
        <v>282488</v>
      </c>
      <c r="F4370" s="10" t="str">
        <f>IFERROR(VLOOKUP(I4370,DATABASE!$N:$O,2,FALSE),"")</f>
        <v>بند كفش</v>
      </c>
      <c r="G4370" s="154" t="s">
        <v>3034</v>
      </c>
      <c r="H4370" s="155">
        <v>282</v>
      </c>
      <c r="I4370" s="154" t="s">
        <v>1462</v>
      </c>
      <c r="J4370" s="154" t="s">
        <v>450</v>
      </c>
      <c r="K4370" s="156">
        <v>1</v>
      </c>
      <c r="L4370" s="154" t="s">
        <v>3</v>
      </c>
      <c r="M4370" s="154" t="s">
        <v>4</v>
      </c>
      <c r="N4370" s="154" t="s">
        <v>352</v>
      </c>
      <c r="O4370" s="153">
        <v>488</v>
      </c>
      <c r="P4370" s="155">
        <v>0</v>
      </c>
      <c r="Q4370" s="10">
        <f t="shared" si="276"/>
        <v>488</v>
      </c>
    </row>
    <row r="4371" spans="2:17" ht="20.25" customHeight="1">
      <c r="B4371" s="10" t="str">
        <f t="shared" si="277"/>
        <v>دستكش ضد برش سبك789</v>
      </c>
      <c r="C4371" s="10" t="str">
        <f t="shared" si="278"/>
        <v>دستكش ضد برش سبك1403/01/12789</v>
      </c>
      <c r="D4371" s="10" t="str">
        <f>IFERROR(IF(تحویلی!$E$1="","",IF(NOSA!O4371=تحویلی!$E$1,تحویلی!$E$1&amp;COUNTIF(NOSA!$O$1:O4371,تحویلی!$E$1),"")),"")</f>
        <v/>
      </c>
      <c r="E4371" s="10" t="str">
        <f t="shared" si="279"/>
        <v>284789</v>
      </c>
      <c r="F4371" s="10" t="str">
        <f>IFERROR(VLOOKUP(I4371,DATABASE!$N:$O,2,FALSE),"")</f>
        <v>دستكش ضد برش سبك</v>
      </c>
      <c r="G4371" s="154" t="s">
        <v>3034</v>
      </c>
      <c r="H4371" s="155">
        <v>284</v>
      </c>
      <c r="I4371" s="154" t="s">
        <v>1442</v>
      </c>
      <c r="J4371" s="154" t="s">
        <v>22</v>
      </c>
      <c r="K4371" s="156">
        <v>1</v>
      </c>
      <c r="L4371" s="154" t="s">
        <v>3</v>
      </c>
      <c r="M4371" s="154" t="s">
        <v>43</v>
      </c>
      <c r="N4371" s="154" t="s">
        <v>1261</v>
      </c>
      <c r="O4371" s="153">
        <v>789</v>
      </c>
      <c r="P4371" s="155">
        <v>0</v>
      </c>
      <c r="Q4371" s="10">
        <f t="shared" si="276"/>
        <v>789</v>
      </c>
    </row>
    <row r="4372" spans="2:17" ht="20.25" customHeight="1">
      <c r="B4372" s="10" t="str">
        <f t="shared" si="277"/>
        <v>پيشبند نسوز آلومينيومي86</v>
      </c>
      <c r="C4372" s="10" t="str">
        <f t="shared" si="278"/>
        <v>پيشبند نسوز آلومينيومي1403/01/1286</v>
      </c>
      <c r="D4372" s="10" t="str">
        <f>IFERROR(IF(تحویلی!$E$1="","",IF(NOSA!O4372=تحویلی!$E$1,تحویلی!$E$1&amp;COUNTIF(NOSA!$O$1:O4372,تحویلی!$E$1),"")),"")</f>
        <v/>
      </c>
      <c r="E4372" s="10" t="str">
        <f t="shared" si="279"/>
        <v>28886</v>
      </c>
      <c r="F4372" s="10" t="str">
        <f>IFERROR(VLOOKUP(I4372,DATABASE!$N:$O,2,FALSE),"")</f>
        <v>پيشبند نسوز آلومينيومي</v>
      </c>
      <c r="G4372" s="154" t="s">
        <v>3034</v>
      </c>
      <c r="H4372" s="155">
        <v>288</v>
      </c>
      <c r="I4372" s="154" t="s">
        <v>1464</v>
      </c>
      <c r="J4372" s="154" t="s">
        <v>36</v>
      </c>
      <c r="K4372" s="156">
        <v>1</v>
      </c>
      <c r="L4372" s="154" t="s">
        <v>8</v>
      </c>
      <c r="M4372" s="154" t="s">
        <v>4</v>
      </c>
      <c r="N4372" s="154" t="s">
        <v>3268</v>
      </c>
      <c r="O4372" s="153">
        <v>86</v>
      </c>
      <c r="P4372" s="155">
        <v>0</v>
      </c>
      <c r="Q4372" s="10">
        <f t="shared" si="276"/>
        <v>86</v>
      </c>
    </row>
    <row r="4373" spans="2:17" ht="20.25" customHeight="1">
      <c r="B4373" s="10" t="str">
        <f t="shared" si="277"/>
        <v>دستكش ساق بلند نسوز86</v>
      </c>
      <c r="C4373" s="10" t="str">
        <f t="shared" si="278"/>
        <v>دستكش ساق بلند نسوز1403/01/1286</v>
      </c>
      <c r="D4373" s="10" t="str">
        <f>IFERROR(IF(تحویلی!$E$1="","",IF(NOSA!O4373=تحویلی!$E$1,تحویلی!$E$1&amp;COUNTIF(NOSA!$O$1:O4373,تحویلی!$E$1),"")),"")</f>
        <v/>
      </c>
      <c r="E4373" s="10" t="str">
        <f t="shared" si="279"/>
        <v>28886</v>
      </c>
      <c r="F4373" s="10" t="str">
        <f>IFERROR(VLOOKUP(I4373,DATABASE!$N:$O,2,FALSE),"")</f>
        <v>دستكش ساق بلند نسوز</v>
      </c>
      <c r="G4373" s="154" t="s">
        <v>3034</v>
      </c>
      <c r="H4373" s="155">
        <v>288</v>
      </c>
      <c r="I4373" s="154" t="s">
        <v>1461</v>
      </c>
      <c r="J4373" s="154" t="s">
        <v>34</v>
      </c>
      <c r="K4373" s="156">
        <v>1</v>
      </c>
      <c r="L4373" s="154" t="s">
        <v>3</v>
      </c>
      <c r="M4373" s="154" t="s">
        <v>4</v>
      </c>
      <c r="N4373" s="154" t="s">
        <v>3268</v>
      </c>
      <c r="O4373" s="153">
        <v>86</v>
      </c>
      <c r="P4373" s="155">
        <v>0</v>
      </c>
      <c r="Q4373" s="10">
        <f t="shared" si="276"/>
        <v>86</v>
      </c>
    </row>
    <row r="4374" spans="2:17" ht="20.25" customHeight="1">
      <c r="B4374" s="10" t="str">
        <f t="shared" si="277"/>
        <v>دستكش ضد برش سبك221</v>
      </c>
      <c r="C4374" s="10" t="str">
        <f t="shared" si="278"/>
        <v>دستكش ضد برش سبك1403/01/12221</v>
      </c>
      <c r="D4374" s="10" t="str">
        <f>IFERROR(IF(تحویلی!$E$1="","",IF(NOSA!O4374=تحویلی!$E$1,تحویلی!$E$1&amp;COUNTIF(NOSA!$O$1:O4374,تحویلی!$E$1),"")),"")</f>
        <v/>
      </c>
      <c r="E4374" s="10" t="str">
        <f t="shared" si="279"/>
        <v>291221</v>
      </c>
      <c r="F4374" s="10" t="str">
        <f>IFERROR(VLOOKUP(I4374,DATABASE!$N:$O,2,FALSE),"")</f>
        <v>دستكش ضد برش سبك</v>
      </c>
      <c r="G4374" s="154" t="s">
        <v>3034</v>
      </c>
      <c r="H4374" s="155">
        <v>291</v>
      </c>
      <c r="I4374" s="154" t="s">
        <v>1442</v>
      </c>
      <c r="J4374" s="154" t="s">
        <v>22</v>
      </c>
      <c r="K4374" s="156">
        <v>1</v>
      </c>
      <c r="L4374" s="154" t="s">
        <v>3</v>
      </c>
      <c r="M4374" s="154" t="s">
        <v>9</v>
      </c>
      <c r="N4374" s="154" t="s">
        <v>2703</v>
      </c>
      <c r="O4374" s="153">
        <v>221</v>
      </c>
      <c r="P4374" s="155">
        <v>1</v>
      </c>
      <c r="Q4374" s="10">
        <f t="shared" si="276"/>
        <v>221</v>
      </c>
    </row>
    <row r="4375" spans="2:17" ht="20.25" customHeight="1">
      <c r="B4375" s="10" t="str">
        <f t="shared" si="277"/>
        <v>پيشبند نسوز چرمي259</v>
      </c>
      <c r="C4375" s="10" t="str">
        <f t="shared" si="278"/>
        <v>پيشبند نسوز چرمي1403/01/13259</v>
      </c>
      <c r="D4375" s="10" t="str">
        <f>IFERROR(IF(تحویلی!$E$1="","",IF(NOSA!O4375=تحویلی!$E$1,تحویلی!$E$1&amp;COUNTIF(NOSA!$O$1:O4375,تحویلی!$E$1),"")),"")</f>
        <v/>
      </c>
      <c r="E4375" s="10" t="str">
        <f t="shared" si="279"/>
        <v>309259</v>
      </c>
      <c r="F4375" s="10" t="str">
        <f>IFERROR(VLOOKUP(I4375,DATABASE!$N:$O,2,FALSE),"")</f>
        <v>پيشبند نسوز چرمي</v>
      </c>
      <c r="G4375" s="3" t="s">
        <v>3035</v>
      </c>
      <c r="H4375" s="4">
        <v>309</v>
      </c>
      <c r="I4375" s="3" t="s">
        <v>1459</v>
      </c>
      <c r="J4375" s="3" t="s">
        <v>15</v>
      </c>
      <c r="K4375" s="5">
        <v>1</v>
      </c>
      <c r="L4375" s="3" t="s">
        <v>8</v>
      </c>
      <c r="M4375" s="3" t="s">
        <v>4</v>
      </c>
      <c r="N4375" s="3" t="s">
        <v>13</v>
      </c>
      <c r="O4375" s="1">
        <v>259</v>
      </c>
      <c r="P4375" s="4">
        <v>1</v>
      </c>
      <c r="Q4375" s="10">
        <f t="shared" si="276"/>
        <v>259</v>
      </c>
    </row>
    <row r="4376" spans="2:17" ht="20.25" customHeight="1">
      <c r="B4376" s="10" t="str">
        <f t="shared" si="277"/>
        <v>كفش ايمني582</v>
      </c>
      <c r="C4376" s="10" t="str">
        <f t="shared" si="278"/>
        <v>كفش ايمني1403/01/14582</v>
      </c>
      <c r="D4376" s="10" t="str">
        <f>IFERROR(IF(تحویلی!$E$1="","",IF(NOSA!O4376=تحویلی!$E$1,تحویلی!$E$1&amp;COUNTIF(NOSA!$O$1:O4376,تحویلی!$E$1),"")),"")</f>
        <v/>
      </c>
      <c r="E4376" s="10" t="str">
        <f t="shared" si="279"/>
        <v>314582</v>
      </c>
      <c r="F4376" s="10" t="str">
        <f>IFERROR(VLOOKUP(I4376,DATABASE!$N:$O,2,FALSE),"")</f>
        <v>كفش ايمني</v>
      </c>
      <c r="G4376" s="3" t="s">
        <v>3036</v>
      </c>
      <c r="H4376" s="4">
        <v>314</v>
      </c>
      <c r="I4376" s="3" t="s">
        <v>1526</v>
      </c>
      <c r="J4376" s="3" t="s">
        <v>1729</v>
      </c>
      <c r="K4376" s="5">
        <v>1</v>
      </c>
      <c r="L4376" s="3" t="s">
        <v>3</v>
      </c>
      <c r="M4376" s="3" t="s">
        <v>47</v>
      </c>
      <c r="N4376" s="3" t="s">
        <v>1157</v>
      </c>
      <c r="O4376" s="1">
        <v>582</v>
      </c>
      <c r="P4376" s="4">
        <v>0</v>
      </c>
      <c r="Q4376" s="10">
        <f t="shared" si="276"/>
        <v>582</v>
      </c>
    </row>
    <row r="4377" spans="2:17" ht="20.25" customHeight="1">
      <c r="B4377" s="10" t="str">
        <f t="shared" si="277"/>
        <v>دستكش ضد برش سبك717</v>
      </c>
      <c r="C4377" s="10" t="str">
        <f t="shared" si="278"/>
        <v>دستكش ضد برش سبك1403/01/14717</v>
      </c>
      <c r="D4377" s="10" t="str">
        <f>IFERROR(IF(تحویلی!$E$1="","",IF(NOSA!O4377=تحویلی!$E$1,تحویلی!$E$1&amp;COUNTIF(NOSA!$O$1:O4377,تحویلی!$E$1),"")),"")</f>
        <v/>
      </c>
      <c r="E4377" s="10" t="str">
        <f t="shared" si="279"/>
        <v>315717</v>
      </c>
      <c r="F4377" s="10" t="str">
        <f>IFERROR(VLOOKUP(I4377,DATABASE!$N:$O,2,FALSE),"")</f>
        <v>دستكش ضد برش سبك</v>
      </c>
      <c r="G4377" s="3" t="s">
        <v>3036</v>
      </c>
      <c r="H4377" s="4">
        <v>315</v>
      </c>
      <c r="I4377" s="3" t="s">
        <v>1442</v>
      </c>
      <c r="J4377" s="3" t="s">
        <v>22</v>
      </c>
      <c r="K4377" s="5">
        <v>1</v>
      </c>
      <c r="L4377" s="3" t="s">
        <v>3</v>
      </c>
      <c r="M4377" s="3" t="s">
        <v>47</v>
      </c>
      <c r="N4377" s="3" t="s">
        <v>1213</v>
      </c>
      <c r="O4377" s="1">
        <v>717</v>
      </c>
      <c r="P4377" s="4">
        <v>1</v>
      </c>
      <c r="Q4377" s="10">
        <f t="shared" si="276"/>
        <v>717</v>
      </c>
    </row>
    <row r="4378" spans="2:17" ht="20.25" customHeight="1">
      <c r="B4378" s="10" t="str">
        <f t="shared" si="277"/>
        <v>پيراهن فرم انتظامات234</v>
      </c>
      <c r="C4378" s="10" t="str">
        <f t="shared" si="278"/>
        <v>پيراهن فرم انتظامات1403/01/14234</v>
      </c>
      <c r="D4378" s="10" t="str">
        <f>IFERROR(IF(تحویلی!$E$1="","",IF(NOSA!O4378=تحویلی!$E$1,تحویلی!$E$1&amp;COUNTIF(NOSA!$O$1:O4378,تحویلی!$E$1),"")),"")</f>
        <v/>
      </c>
      <c r="E4378" s="10" t="str">
        <f t="shared" si="279"/>
        <v>316234</v>
      </c>
      <c r="F4378" s="10" t="str">
        <f>IFERROR(VLOOKUP(I4378,DATABASE!$N:$O,2,FALSE),"")</f>
        <v>پيراهن فرم انتظامات</v>
      </c>
      <c r="G4378" s="3" t="s">
        <v>3036</v>
      </c>
      <c r="H4378" s="4">
        <v>316</v>
      </c>
      <c r="I4378" s="3" t="s">
        <v>2296</v>
      </c>
      <c r="J4378" s="3" t="s">
        <v>3301</v>
      </c>
      <c r="K4378" s="5">
        <v>1</v>
      </c>
      <c r="L4378" s="3" t="s">
        <v>28</v>
      </c>
      <c r="M4378" s="3" t="s">
        <v>25</v>
      </c>
      <c r="N4378" s="3" t="s">
        <v>3339</v>
      </c>
      <c r="O4378" s="1">
        <v>234</v>
      </c>
      <c r="P4378" s="4">
        <v>0</v>
      </c>
      <c r="Q4378" s="10">
        <f t="shared" si="276"/>
        <v>234</v>
      </c>
    </row>
    <row r="4379" spans="2:17" ht="20.25" customHeight="1">
      <c r="B4379" s="10" t="str">
        <f t="shared" si="277"/>
        <v>كفش ايمني234</v>
      </c>
      <c r="C4379" s="10" t="str">
        <f t="shared" si="278"/>
        <v>كفش ايمني1403/01/14234</v>
      </c>
      <c r="D4379" s="10" t="str">
        <f>IFERROR(IF(تحویلی!$E$1="","",IF(NOSA!O4379=تحویلی!$E$1,تحویلی!$E$1&amp;COUNTIF(NOSA!$O$1:O4379,تحویلی!$E$1),"")),"")</f>
        <v/>
      </c>
      <c r="E4379" s="10" t="str">
        <f t="shared" si="279"/>
        <v>316234</v>
      </c>
      <c r="F4379" s="10" t="str">
        <f>IFERROR(VLOOKUP(I4379,DATABASE!$N:$O,2,FALSE),"")</f>
        <v>كفش ايمني</v>
      </c>
      <c r="G4379" s="3" t="s">
        <v>3036</v>
      </c>
      <c r="H4379" s="4">
        <v>316</v>
      </c>
      <c r="I4379" s="3" t="s">
        <v>1526</v>
      </c>
      <c r="J4379" s="3" t="s">
        <v>1729</v>
      </c>
      <c r="K4379" s="5">
        <v>1</v>
      </c>
      <c r="L4379" s="3" t="s">
        <v>3</v>
      </c>
      <c r="M4379" s="3" t="s">
        <v>25</v>
      </c>
      <c r="N4379" s="3" t="s">
        <v>3339</v>
      </c>
      <c r="O4379" s="1">
        <v>234</v>
      </c>
      <c r="P4379" s="4">
        <v>0</v>
      </c>
      <c r="Q4379" s="10">
        <f t="shared" si="276"/>
        <v>234</v>
      </c>
    </row>
    <row r="4380" spans="2:17" ht="20.25" customHeight="1">
      <c r="B4380" s="10" t="str">
        <f t="shared" si="277"/>
        <v>دستكش ضد برش سبك277</v>
      </c>
      <c r="C4380" s="10" t="str">
        <f t="shared" si="278"/>
        <v>دستكش ضد برش سبك1403/01/14277</v>
      </c>
      <c r="D4380" s="10" t="str">
        <f>IFERROR(IF(تحویلی!$E$1="","",IF(NOSA!O4380=تحویلی!$E$1,تحویلی!$E$1&amp;COUNTIF(NOSA!$O$1:O4380,تحویلی!$E$1),"")),"")</f>
        <v/>
      </c>
      <c r="E4380" s="10" t="str">
        <f t="shared" si="279"/>
        <v>321277</v>
      </c>
      <c r="F4380" s="10" t="str">
        <f>IFERROR(VLOOKUP(I4380,DATABASE!$N:$O,2,FALSE),"")</f>
        <v>دستكش ضد برش سبك</v>
      </c>
      <c r="G4380" s="3" t="s">
        <v>3036</v>
      </c>
      <c r="H4380" s="4">
        <v>321</v>
      </c>
      <c r="I4380" s="3" t="s">
        <v>1442</v>
      </c>
      <c r="J4380" s="3" t="s">
        <v>22</v>
      </c>
      <c r="K4380" s="5">
        <v>1</v>
      </c>
      <c r="L4380" s="3" t="s">
        <v>3</v>
      </c>
      <c r="M4380" s="3" t="s">
        <v>47</v>
      </c>
      <c r="N4380" s="3" t="s">
        <v>525</v>
      </c>
      <c r="O4380" s="1">
        <v>277</v>
      </c>
      <c r="P4380" s="4">
        <v>1</v>
      </c>
      <c r="Q4380" s="10">
        <f t="shared" si="276"/>
        <v>277</v>
      </c>
    </row>
    <row r="4381" spans="2:17" ht="20.25" customHeight="1">
      <c r="B4381" s="10" t="str">
        <f t="shared" si="277"/>
        <v>كمربند برزنتي نواري194</v>
      </c>
      <c r="C4381" s="10" t="str">
        <f t="shared" si="278"/>
        <v>كمربند برزنتي نواري1403/01/14194</v>
      </c>
      <c r="D4381" s="10" t="str">
        <f>IFERROR(IF(تحویلی!$E$1="","",IF(NOSA!O4381=تحویلی!$E$1,تحویلی!$E$1&amp;COUNTIF(NOSA!$O$1:O4381,تحویلی!$E$1),"")),"")</f>
        <v/>
      </c>
      <c r="E4381" s="10" t="str">
        <f t="shared" si="279"/>
        <v>324194</v>
      </c>
      <c r="F4381" s="10" t="str">
        <f>IFERROR(VLOOKUP(I4381,DATABASE!$N:$O,2,FALSE),"")</f>
        <v>كمربند برزنتي نواري</v>
      </c>
      <c r="G4381" s="3" t="s">
        <v>3036</v>
      </c>
      <c r="H4381" s="4">
        <v>324</v>
      </c>
      <c r="I4381" s="3" t="s">
        <v>1441</v>
      </c>
      <c r="J4381" s="3" t="s">
        <v>95</v>
      </c>
      <c r="K4381" s="5">
        <v>1</v>
      </c>
      <c r="L4381" s="3" t="s">
        <v>96</v>
      </c>
      <c r="M4381" s="3" t="s">
        <v>19</v>
      </c>
      <c r="N4381" s="3" t="s">
        <v>859</v>
      </c>
      <c r="O4381" s="1">
        <v>194</v>
      </c>
      <c r="P4381" s="4">
        <v>1</v>
      </c>
      <c r="Q4381" s="10">
        <f t="shared" si="276"/>
        <v>194</v>
      </c>
    </row>
    <row r="4382" spans="2:17" ht="20.25" customHeight="1">
      <c r="B4382" s="10" t="str">
        <f t="shared" si="277"/>
        <v>كفش ايمني309</v>
      </c>
      <c r="C4382" s="10" t="str">
        <f t="shared" si="278"/>
        <v>كفش ايمني1403/01/14309</v>
      </c>
      <c r="D4382" s="10" t="str">
        <f>IFERROR(IF(تحویلی!$E$1="","",IF(NOSA!O4382=تحویلی!$E$1,تحویلی!$E$1&amp;COUNTIF(NOSA!$O$1:O4382,تحویلی!$E$1),"")),"")</f>
        <v/>
      </c>
      <c r="E4382" s="10" t="str">
        <f t="shared" si="279"/>
        <v>326309</v>
      </c>
      <c r="F4382" s="10" t="str">
        <f>IFERROR(VLOOKUP(I4382,DATABASE!$N:$O,2,FALSE),"")</f>
        <v>كفش ايمني</v>
      </c>
      <c r="G4382" s="3" t="s">
        <v>3036</v>
      </c>
      <c r="H4382" s="4">
        <v>326</v>
      </c>
      <c r="I4382" s="3" t="s">
        <v>1720</v>
      </c>
      <c r="J4382" s="3" t="s">
        <v>1721</v>
      </c>
      <c r="K4382" s="5">
        <v>1</v>
      </c>
      <c r="L4382" s="3" t="s">
        <v>3</v>
      </c>
      <c r="M4382" s="3" t="s">
        <v>266</v>
      </c>
      <c r="N4382" s="3" t="s">
        <v>3340</v>
      </c>
      <c r="O4382" s="1">
        <v>309</v>
      </c>
      <c r="P4382" s="4">
        <v>1</v>
      </c>
      <c r="Q4382" s="10">
        <f t="shared" ref="Q4382:Q4445" si="280">VALUE(O4382)</f>
        <v>309</v>
      </c>
    </row>
    <row r="4383" spans="2:17" ht="20.25" customHeight="1">
      <c r="B4383" s="10" t="str">
        <f t="shared" si="277"/>
        <v>دستكش ضد برش سبك580</v>
      </c>
      <c r="C4383" s="10" t="str">
        <f t="shared" si="278"/>
        <v>دستكش ضد برش سبك1403/01/14580</v>
      </c>
      <c r="D4383" s="10" t="str">
        <f>IFERROR(IF(تحویلی!$E$1="","",IF(NOSA!O4383=تحویلی!$E$1,تحویلی!$E$1&amp;COUNTIF(NOSA!$O$1:O4383,تحویلی!$E$1),"")),"")</f>
        <v/>
      </c>
      <c r="E4383" s="10" t="str">
        <f t="shared" si="279"/>
        <v>332580</v>
      </c>
      <c r="F4383" s="10" t="str">
        <f>IFERROR(VLOOKUP(I4383,DATABASE!$N:$O,2,FALSE),"")</f>
        <v>دستكش ضد برش سبك</v>
      </c>
      <c r="G4383" s="3" t="s">
        <v>3036</v>
      </c>
      <c r="H4383" s="4">
        <v>332</v>
      </c>
      <c r="I4383" s="3" t="s">
        <v>1442</v>
      </c>
      <c r="J4383" s="3" t="s">
        <v>22</v>
      </c>
      <c r="K4383" s="5">
        <v>1</v>
      </c>
      <c r="L4383" s="3" t="s">
        <v>3</v>
      </c>
      <c r="M4383" s="3" t="s">
        <v>47</v>
      </c>
      <c r="N4383" s="3" t="s">
        <v>1001</v>
      </c>
      <c r="O4383" s="1">
        <v>580</v>
      </c>
      <c r="P4383" s="4">
        <v>1</v>
      </c>
      <c r="Q4383" s="10">
        <f t="shared" si="280"/>
        <v>580</v>
      </c>
    </row>
    <row r="4384" spans="2:17" ht="20.25" customHeight="1">
      <c r="B4384" s="10" t="str">
        <f t="shared" si="277"/>
        <v>دستكش ضد برش سبك460</v>
      </c>
      <c r="C4384" s="10" t="str">
        <f t="shared" si="278"/>
        <v>دستكش ضد برش سبك1403/01/14460</v>
      </c>
      <c r="D4384" s="10" t="str">
        <f>IFERROR(IF(تحویلی!$E$1="","",IF(NOSA!O4384=تحویلی!$E$1,تحویلی!$E$1&amp;COUNTIF(NOSA!$O$1:O4384,تحویلی!$E$1),"")),"")</f>
        <v/>
      </c>
      <c r="E4384" s="10" t="str">
        <f t="shared" si="279"/>
        <v>333460</v>
      </c>
      <c r="F4384" s="10" t="str">
        <f>IFERROR(VLOOKUP(I4384,DATABASE!$N:$O,2,FALSE),"")</f>
        <v>دستكش ضد برش سبك</v>
      </c>
      <c r="G4384" s="3" t="s">
        <v>3036</v>
      </c>
      <c r="H4384" s="4">
        <v>333</v>
      </c>
      <c r="I4384" s="3" t="s">
        <v>1442</v>
      </c>
      <c r="J4384" s="3" t="s">
        <v>22</v>
      </c>
      <c r="K4384" s="5">
        <v>1</v>
      </c>
      <c r="L4384" s="3" t="s">
        <v>3</v>
      </c>
      <c r="M4384" s="3" t="s">
        <v>47</v>
      </c>
      <c r="N4384" s="3" t="s">
        <v>2765</v>
      </c>
      <c r="O4384" s="1">
        <v>460</v>
      </c>
      <c r="P4384" s="4">
        <v>1</v>
      </c>
      <c r="Q4384" s="10">
        <f t="shared" si="280"/>
        <v>460</v>
      </c>
    </row>
    <row r="4385" spans="2:17" ht="20.25" customHeight="1">
      <c r="B4385" s="10" t="str">
        <f t="shared" si="277"/>
        <v>دستكش ضد برش سبك835</v>
      </c>
      <c r="C4385" s="10" t="str">
        <f t="shared" si="278"/>
        <v>دستكش ضد برش سبك1403/01/14835</v>
      </c>
      <c r="D4385" s="10" t="str">
        <f>IFERROR(IF(تحویلی!$E$1="","",IF(NOSA!O4385=تحویلی!$E$1,تحویلی!$E$1&amp;COUNTIF(NOSA!$O$1:O4385,تحویلی!$E$1),"")),"")</f>
        <v/>
      </c>
      <c r="E4385" s="10" t="str">
        <f t="shared" si="279"/>
        <v>335835</v>
      </c>
      <c r="F4385" s="10" t="str">
        <f>IFERROR(VLOOKUP(I4385,DATABASE!$N:$O,2,FALSE),"")</f>
        <v>دستكش ضد برش سبك</v>
      </c>
      <c r="G4385" s="3" t="s">
        <v>3036</v>
      </c>
      <c r="H4385" s="4">
        <v>335</v>
      </c>
      <c r="I4385" s="3" t="s">
        <v>1442</v>
      </c>
      <c r="J4385" s="3" t="s">
        <v>22</v>
      </c>
      <c r="K4385" s="5">
        <v>1</v>
      </c>
      <c r="L4385" s="3" t="s">
        <v>3</v>
      </c>
      <c r="M4385" s="3" t="s">
        <v>47</v>
      </c>
      <c r="N4385" s="3" t="s">
        <v>2821</v>
      </c>
      <c r="O4385" s="1">
        <v>835</v>
      </c>
      <c r="P4385" s="4">
        <v>1</v>
      </c>
      <c r="Q4385" s="10">
        <f t="shared" si="280"/>
        <v>835</v>
      </c>
    </row>
    <row r="4386" spans="2:17" ht="20.25" customHeight="1">
      <c r="B4386" s="10" t="str">
        <f t="shared" si="277"/>
        <v>پوتين ايمني نسوز221</v>
      </c>
      <c r="C4386" s="10" t="str">
        <f t="shared" si="278"/>
        <v>پوتين ايمني نسوز1403/01/14221</v>
      </c>
      <c r="D4386" s="10" t="str">
        <f>IFERROR(IF(تحویلی!$E$1="","",IF(NOSA!O4386=تحویلی!$E$1,تحویلی!$E$1&amp;COUNTIF(NOSA!$O$1:O4386,تحویلی!$E$1),"")),"")</f>
        <v/>
      </c>
      <c r="E4386" s="10" t="str">
        <f t="shared" si="279"/>
        <v>338221</v>
      </c>
      <c r="F4386" s="10" t="str">
        <f>IFERROR(VLOOKUP(I4386,DATABASE!$N:$O,2,FALSE),"")</f>
        <v>پوتين ايمني نسوز</v>
      </c>
      <c r="G4386" s="3" t="s">
        <v>3036</v>
      </c>
      <c r="H4386" s="4">
        <v>338</v>
      </c>
      <c r="I4386" s="3" t="s">
        <v>1648</v>
      </c>
      <c r="J4386" s="3" t="s">
        <v>1649</v>
      </c>
      <c r="K4386" s="5">
        <v>1</v>
      </c>
      <c r="L4386" s="3" t="s">
        <v>3</v>
      </c>
      <c r="M4386" s="3" t="s">
        <v>9</v>
      </c>
      <c r="N4386" s="3" t="s">
        <v>2703</v>
      </c>
      <c r="O4386" s="1">
        <v>221</v>
      </c>
      <c r="P4386" s="4">
        <v>1</v>
      </c>
      <c r="Q4386" s="10">
        <f t="shared" si="280"/>
        <v>221</v>
      </c>
    </row>
    <row r="4387" spans="2:17" ht="20.25" customHeight="1">
      <c r="B4387" s="10" t="str">
        <f t="shared" si="277"/>
        <v>دستكش ضد برش سبك769</v>
      </c>
      <c r="C4387" s="10" t="str">
        <f t="shared" si="278"/>
        <v>دستكش ضد برش سبك1403/01/14769</v>
      </c>
      <c r="D4387" s="10" t="str">
        <f>IFERROR(IF(تحویلی!$E$1="","",IF(NOSA!O4387=تحویلی!$E$1,تحویلی!$E$1&amp;COUNTIF(NOSA!$O$1:O4387,تحویلی!$E$1),"")),"")</f>
        <v/>
      </c>
      <c r="E4387" s="10" t="str">
        <f t="shared" si="279"/>
        <v>350769</v>
      </c>
      <c r="F4387" s="10" t="str">
        <f>IFERROR(VLOOKUP(I4387,DATABASE!$N:$O,2,FALSE),"")</f>
        <v>دستكش ضد برش سبك</v>
      </c>
      <c r="G4387" s="3" t="s">
        <v>3036</v>
      </c>
      <c r="H4387" s="4">
        <v>350</v>
      </c>
      <c r="I4387" s="3" t="s">
        <v>1442</v>
      </c>
      <c r="J4387" s="3" t="s">
        <v>22</v>
      </c>
      <c r="K4387" s="5">
        <v>1</v>
      </c>
      <c r="L4387" s="3" t="s">
        <v>3</v>
      </c>
      <c r="M4387" s="3" t="s">
        <v>43</v>
      </c>
      <c r="N4387" s="3" t="s">
        <v>1102</v>
      </c>
      <c r="O4387" s="1">
        <v>769</v>
      </c>
      <c r="P4387" s="4">
        <v>0</v>
      </c>
      <c r="Q4387" s="10">
        <f t="shared" si="280"/>
        <v>769</v>
      </c>
    </row>
    <row r="4388" spans="2:17" ht="20.25" customHeight="1">
      <c r="B4388" s="10" t="str">
        <f t="shared" si="277"/>
        <v>دستكش ضد برش سبك10027</v>
      </c>
      <c r="C4388" s="10" t="str">
        <f t="shared" si="278"/>
        <v>دستكش ضد برش سبك1403/01/1410027</v>
      </c>
      <c r="D4388" s="10" t="str">
        <f>IFERROR(IF(تحویلی!$E$1="","",IF(NOSA!O4388=تحویلی!$E$1,تحویلی!$E$1&amp;COUNTIF(NOSA!$O$1:O4388,تحویلی!$E$1),"")),"")</f>
        <v/>
      </c>
      <c r="E4388" s="10" t="str">
        <f t="shared" si="279"/>
        <v>35110027</v>
      </c>
      <c r="F4388" s="10" t="str">
        <f>IFERROR(VLOOKUP(I4388,DATABASE!$N:$O,2,FALSE),"")</f>
        <v>دستكش ضد برش سبك</v>
      </c>
      <c r="G4388" s="3" t="s">
        <v>3036</v>
      </c>
      <c r="H4388" s="4">
        <v>351</v>
      </c>
      <c r="I4388" s="3" t="s">
        <v>1442</v>
      </c>
      <c r="J4388" s="3" t="s">
        <v>22</v>
      </c>
      <c r="K4388" s="5">
        <v>1</v>
      </c>
      <c r="L4388" s="3" t="s">
        <v>3</v>
      </c>
      <c r="M4388" s="3" t="s">
        <v>9</v>
      </c>
      <c r="N4388" s="3" t="s">
        <v>1637</v>
      </c>
      <c r="O4388" s="1">
        <v>10027</v>
      </c>
      <c r="P4388" s="4">
        <v>0</v>
      </c>
      <c r="Q4388" s="10">
        <f t="shared" si="280"/>
        <v>10027</v>
      </c>
    </row>
    <row r="4389" spans="2:17" ht="20.25" customHeight="1">
      <c r="B4389" s="10" t="str">
        <f t="shared" si="277"/>
        <v>شلوار فرم انتظامات873</v>
      </c>
      <c r="C4389" s="10" t="str">
        <f t="shared" si="278"/>
        <v>شلوار فرم انتظامات1403/01/15873</v>
      </c>
      <c r="D4389" s="10" t="str">
        <f>IFERROR(IF(تحویلی!$E$1="","",IF(NOSA!O4389=تحویلی!$E$1,تحویلی!$E$1&amp;COUNTIF(NOSA!$O$1:O4389,تحویلی!$E$1),"")),"")</f>
        <v/>
      </c>
      <c r="E4389" s="10" t="str">
        <f t="shared" si="279"/>
        <v>360873</v>
      </c>
      <c r="F4389" s="10" t="str">
        <f>IFERROR(VLOOKUP(I4389,DATABASE!$N:$O,2,FALSE),"")</f>
        <v>شلوار فرم انتظامات</v>
      </c>
      <c r="G4389" s="3" t="s">
        <v>3037</v>
      </c>
      <c r="H4389" s="4">
        <v>360</v>
      </c>
      <c r="I4389" s="3" t="s">
        <v>2298</v>
      </c>
      <c r="J4389" s="3" t="s">
        <v>2851</v>
      </c>
      <c r="K4389" s="5">
        <v>1</v>
      </c>
      <c r="L4389" s="3" t="s">
        <v>28</v>
      </c>
      <c r="M4389" s="3" t="s">
        <v>102</v>
      </c>
      <c r="N4389" s="3" t="s">
        <v>3341</v>
      </c>
      <c r="O4389" s="1">
        <v>873</v>
      </c>
      <c r="P4389" s="4">
        <v>0</v>
      </c>
      <c r="Q4389" s="10">
        <f t="shared" si="280"/>
        <v>873</v>
      </c>
    </row>
    <row r="4390" spans="2:17" ht="20.25" customHeight="1">
      <c r="B4390" s="10" t="str">
        <f t="shared" si="277"/>
        <v>كلاه ايمني873</v>
      </c>
      <c r="C4390" s="10" t="str">
        <f t="shared" si="278"/>
        <v>كلاه ايمني1403/01/15873</v>
      </c>
      <c r="D4390" s="10" t="str">
        <f>IFERROR(IF(تحویلی!$E$1="","",IF(NOSA!O4390=تحویلی!$E$1,تحویلی!$E$1&amp;COUNTIF(NOSA!$O$1:O4390,تحویلی!$E$1),"")),"")</f>
        <v/>
      </c>
      <c r="E4390" s="10" t="str">
        <f t="shared" si="279"/>
        <v>360873</v>
      </c>
      <c r="F4390" s="10" t="str">
        <f>IFERROR(VLOOKUP(I4390,DATABASE!$N:$O,2,FALSE),"")</f>
        <v>كلاه ايمني</v>
      </c>
      <c r="G4390" s="3" t="s">
        <v>3037</v>
      </c>
      <c r="H4390" s="4">
        <v>360</v>
      </c>
      <c r="I4390" s="3" t="s">
        <v>1612</v>
      </c>
      <c r="J4390" s="3" t="s">
        <v>1791</v>
      </c>
      <c r="K4390" s="5">
        <v>1</v>
      </c>
      <c r="L4390" s="3" t="s">
        <v>8</v>
      </c>
      <c r="M4390" s="3" t="s">
        <v>102</v>
      </c>
      <c r="N4390" s="3" t="s">
        <v>3341</v>
      </c>
      <c r="O4390" s="1">
        <v>873</v>
      </c>
      <c r="P4390" s="4">
        <v>0</v>
      </c>
      <c r="Q4390" s="10">
        <f t="shared" si="280"/>
        <v>873</v>
      </c>
    </row>
    <row r="4391" spans="2:17" ht="20.25" customHeight="1">
      <c r="B4391" s="10" t="str">
        <f t="shared" si="277"/>
        <v>كفش ايمني عايق برق873</v>
      </c>
      <c r="C4391" s="10" t="str">
        <f t="shared" si="278"/>
        <v>كفش ايمني عايق برق1403/01/15873</v>
      </c>
      <c r="D4391" s="10" t="str">
        <f>IFERROR(IF(تحویلی!$E$1="","",IF(NOSA!O4391=تحویلی!$E$1,تحویلی!$E$1&amp;COUNTIF(NOSA!$O$1:O4391,تحویلی!$E$1),"")),"")</f>
        <v/>
      </c>
      <c r="E4391" s="10" t="str">
        <f t="shared" si="279"/>
        <v>360873</v>
      </c>
      <c r="F4391" s="10" t="str">
        <f>IFERROR(VLOOKUP(I4391,DATABASE!$N:$O,2,FALSE),"")</f>
        <v>كفش ايمني عايق برق</v>
      </c>
      <c r="G4391" s="3" t="s">
        <v>3037</v>
      </c>
      <c r="H4391" s="4">
        <v>360</v>
      </c>
      <c r="I4391" s="3" t="s">
        <v>1589</v>
      </c>
      <c r="J4391" s="3" t="s">
        <v>1651</v>
      </c>
      <c r="K4391" s="5">
        <v>1</v>
      </c>
      <c r="L4391" s="3" t="s">
        <v>3</v>
      </c>
      <c r="M4391" s="3" t="s">
        <v>102</v>
      </c>
      <c r="N4391" s="3" t="s">
        <v>3341</v>
      </c>
      <c r="O4391" s="1">
        <v>873</v>
      </c>
      <c r="P4391" s="4">
        <v>0</v>
      </c>
      <c r="Q4391" s="10">
        <f t="shared" si="280"/>
        <v>873</v>
      </c>
    </row>
    <row r="4392" spans="2:17" ht="20.25" customHeight="1">
      <c r="B4392" s="10" t="str">
        <f t="shared" si="277"/>
        <v>كمربند برزنتي نواري873</v>
      </c>
      <c r="C4392" s="10" t="str">
        <f t="shared" si="278"/>
        <v>كمربند برزنتي نواري1403/01/15873</v>
      </c>
      <c r="D4392" s="10" t="str">
        <f>IFERROR(IF(تحویلی!$E$1="","",IF(NOSA!O4392=تحویلی!$E$1,تحویلی!$E$1&amp;COUNTIF(NOSA!$O$1:O4392,تحویلی!$E$1),"")),"")</f>
        <v/>
      </c>
      <c r="E4392" s="10" t="str">
        <f t="shared" si="279"/>
        <v>360873</v>
      </c>
      <c r="F4392" s="10" t="str">
        <f>IFERROR(VLOOKUP(I4392,DATABASE!$N:$O,2,FALSE),"")</f>
        <v>كمربند برزنتي نواري</v>
      </c>
      <c r="G4392" s="3" t="s">
        <v>3037</v>
      </c>
      <c r="H4392" s="4">
        <v>360</v>
      </c>
      <c r="I4392" s="3" t="s">
        <v>1441</v>
      </c>
      <c r="J4392" s="3" t="s">
        <v>95</v>
      </c>
      <c r="K4392" s="5">
        <v>1</v>
      </c>
      <c r="L4392" s="3" t="s">
        <v>96</v>
      </c>
      <c r="M4392" s="3" t="s">
        <v>102</v>
      </c>
      <c r="N4392" s="3" t="s">
        <v>3341</v>
      </c>
      <c r="O4392" s="1">
        <v>873</v>
      </c>
      <c r="P4392" s="4">
        <v>0</v>
      </c>
      <c r="Q4392" s="10">
        <f t="shared" si="280"/>
        <v>873</v>
      </c>
    </row>
    <row r="4393" spans="2:17" ht="20.25" customHeight="1">
      <c r="B4393" s="10" t="str">
        <f t="shared" si="277"/>
        <v>گوشي اير پلاگ873</v>
      </c>
      <c r="C4393" s="10" t="str">
        <f t="shared" si="278"/>
        <v>گوشي اير پلاگ1403/01/15873</v>
      </c>
      <c r="D4393" s="10" t="str">
        <f>IFERROR(IF(تحویلی!$E$1="","",IF(NOSA!O4393=تحویلی!$E$1,تحویلی!$E$1&amp;COUNTIF(NOSA!$O$1:O4393,تحویلی!$E$1),"")),"")</f>
        <v/>
      </c>
      <c r="E4393" s="10" t="str">
        <f t="shared" si="279"/>
        <v>360873</v>
      </c>
      <c r="F4393" s="10" t="str">
        <f>IFERROR(VLOOKUP(I4393,DATABASE!$N:$O,2,FALSE),"")</f>
        <v>گوشي اير پلاگ</v>
      </c>
      <c r="G4393" s="3" t="s">
        <v>3037</v>
      </c>
      <c r="H4393" s="4">
        <v>360</v>
      </c>
      <c r="I4393" s="3" t="s">
        <v>1581</v>
      </c>
      <c r="J4393" s="3" t="s">
        <v>124</v>
      </c>
      <c r="K4393" s="5">
        <v>1</v>
      </c>
      <c r="L4393" s="3" t="s">
        <v>8</v>
      </c>
      <c r="M4393" s="3" t="s">
        <v>102</v>
      </c>
      <c r="N4393" s="3" t="s">
        <v>3341</v>
      </c>
      <c r="O4393" s="1">
        <v>873</v>
      </c>
      <c r="P4393" s="4">
        <v>0</v>
      </c>
      <c r="Q4393" s="10">
        <f t="shared" si="280"/>
        <v>873</v>
      </c>
    </row>
    <row r="4394" spans="2:17" ht="20.25" customHeight="1">
      <c r="B4394" s="10" t="str">
        <f t="shared" si="277"/>
        <v>دستكش ضد برش سبك70</v>
      </c>
      <c r="C4394" s="10" t="str">
        <f t="shared" si="278"/>
        <v>دستكش ضد برش سبك1403/01/1570</v>
      </c>
      <c r="D4394" s="10" t="str">
        <f>IFERROR(IF(تحویلی!$E$1="","",IF(NOSA!O4394=تحویلی!$E$1,تحویلی!$E$1&amp;COUNTIF(NOSA!$O$1:O4394,تحویلی!$E$1),"")),"")</f>
        <v/>
      </c>
      <c r="E4394" s="10" t="str">
        <f t="shared" si="279"/>
        <v>36270</v>
      </c>
      <c r="F4394" s="10" t="str">
        <f>IFERROR(VLOOKUP(I4394,DATABASE!$N:$O,2,FALSE),"")</f>
        <v>دستكش ضد برش سبك</v>
      </c>
      <c r="G4394" s="3" t="s">
        <v>3037</v>
      </c>
      <c r="H4394" s="4">
        <v>362</v>
      </c>
      <c r="I4394" s="3" t="s">
        <v>1442</v>
      </c>
      <c r="J4394" s="3" t="s">
        <v>22</v>
      </c>
      <c r="K4394" s="5">
        <v>1</v>
      </c>
      <c r="L4394" s="3" t="s">
        <v>3</v>
      </c>
      <c r="M4394" s="3" t="s">
        <v>9</v>
      </c>
      <c r="N4394" s="3" t="s">
        <v>688</v>
      </c>
      <c r="O4394" s="1">
        <v>70</v>
      </c>
      <c r="P4394" s="4">
        <v>0</v>
      </c>
      <c r="Q4394" s="10">
        <f t="shared" si="280"/>
        <v>70</v>
      </c>
    </row>
    <row r="4395" spans="2:17" ht="20.25" customHeight="1">
      <c r="B4395" s="10" t="str">
        <f t="shared" si="277"/>
        <v>70</v>
      </c>
      <c r="C4395" s="10" t="str">
        <f t="shared" si="278"/>
        <v>1403/01/1570</v>
      </c>
      <c r="D4395" s="10" t="str">
        <f>IFERROR(IF(تحویلی!$E$1="","",IF(NOSA!O4395=تحویلی!$E$1,تحویلی!$E$1&amp;COUNTIF(NOSA!$O$1:O4395,تحویلی!$E$1),"")),"")</f>
        <v/>
      </c>
      <c r="E4395" s="10" t="str">
        <f t="shared" si="279"/>
        <v>36270</v>
      </c>
      <c r="F4395" s="10" t="str">
        <f>IFERROR(VLOOKUP(I4395,DATABASE!$N:$O,2,FALSE),"")</f>
        <v/>
      </c>
      <c r="G4395" s="3" t="s">
        <v>3037</v>
      </c>
      <c r="H4395" s="4">
        <v>362</v>
      </c>
      <c r="I4395" s="3" t="s">
        <v>2699</v>
      </c>
      <c r="J4395" s="3" t="s">
        <v>7</v>
      </c>
      <c r="K4395" s="5">
        <v>1</v>
      </c>
      <c r="L4395" s="3" t="s">
        <v>8</v>
      </c>
      <c r="M4395" s="3" t="s">
        <v>9</v>
      </c>
      <c r="N4395" s="3" t="s">
        <v>688</v>
      </c>
      <c r="O4395" s="1">
        <v>70</v>
      </c>
      <c r="P4395" s="4">
        <v>0</v>
      </c>
      <c r="Q4395" s="10">
        <f t="shared" si="280"/>
        <v>70</v>
      </c>
    </row>
    <row r="4396" spans="2:17" ht="20.25" customHeight="1">
      <c r="B4396" s="10" t="str">
        <f t="shared" si="277"/>
        <v>عينك كهربايي (روكلاهي)303</v>
      </c>
      <c r="C4396" s="10" t="str">
        <f t="shared" si="278"/>
        <v>عينك كهربايي (روكلاهي)1403/01/15303</v>
      </c>
      <c r="D4396" s="10" t="str">
        <f>IFERROR(IF(تحویلی!$E$1="","",IF(NOSA!O4396=تحویلی!$E$1,تحویلی!$E$1&amp;COUNTIF(NOSA!$O$1:O4396,تحویلی!$E$1),"")),"")</f>
        <v/>
      </c>
      <c r="E4396" s="10" t="str">
        <f t="shared" si="279"/>
        <v>365303</v>
      </c>
      <c r="F4396" s="10" t="str">
        <f>IFERROR(VLOOKUP(I4396,DATABASE!$N:$O,2,FALSE),"")</f>
        <v>عينك كهربايي (روكلاهي)</v>
      </c>
      <c r="G4396" s="3" t="s">
        <v>3037</v>
      </c>
      <c r="H4396" s="4">
        <v>365</v>
      </c>
      <c r="I4396" s="3" t="s">
        <v>1560</v>
      </c>
      <c r="J4396" s="3" t="s">
        <v>1561</v>
      </c>
      <c r="K4396" s="5">
        <v>1</v>
      </c>
      <c r="L4396" s="3" t="s">
        <v>8</v>
      </c>
      <c r="M4396" s="3" t="s">
        <v>4</v>
      </c>
      <c r="N4396" s="3" t="s">
        <v>10</v>
      </c>
      <c r="O4396" s="1">
        <v>303</v>
      </c>
      <c r="P4396" s="4">
        <v>0</v>
      </c>
      <c r="Q4396" s="10">
        <f t="shared" si="280"/>
        <v>303</v>
      </c>
    </row>
    <row r="4397" spans="2:17" ht="20.25" customHeight="1">
      <c r="B4397" s="10" t="str">
        <f t="shared" si="277"/>
        <v>دستكش ضد برش سبك651</v>
      </c>
      <c r="C4397" s="10" t="str">
        <f t="shared" si="278"/>
        <v>دستكش ضد برش سبك1403/01/15651</v>
      </c>
      <c r="D4397" s="10" t="str">
        <f>IFERROR(IF(تحویلی!$E$1="","",IF(NOSA!O4397=تحویلی!$E$1,تحویلی!$E$1&amp;COUNTIF(NOSA!$O$1:O4397,تحویلی!$E$1),"")),"")</f>
        <v/>
      </c>
      <c r="E4397" s="10" t="str">
        <f t="shared" si="279"/>
        <v>370651</v>
      </c>
      <c r="F4397" s="10" t="str">
        <f>IFERROR(VLOOKUP(I4397,DATABASE!$N:$O,2,FALSE),"")</f>
        <v>دستكش ضد برش سبك</v>
      </c>
      <c r="G4397" s="3" t="s">
        <v>3037</v>
      </c>
      <c r="H4397" s="4">
        <v>370</v>
      </c>
      <c r="I4397" s="3" t="s">
        <v>1442</v>
      </c>
      <c r="J4397" s="3" t="s">
        <v>22</v>
      </c>
      <c r="K4397" s="5">
        <v>1</v>
      </c>
      <c r="L4397" s="3" t="s">
        <v>3</v>
      </c>
      <c r="M4397" s="3" t="s">
        <v>4</v>
      </c>
      <c r="N4397" s="3" t="s">
        <v>165</v>
      </c>
      <c r="O4397" s="1">
        <v>651</v>
      </c>
      <c r="P4397" s="4">
        <v>1</v>
      </c>
      <c r="Q4397" s="10">
        <f t="shared" si="280"/>
        <v>651</v>
      </c>
    </row>
    <row r="4398" spans="2:17" ht="20.25" customHeight="1">
      <c r="B4398" s="10" t="str">
        <f t="shared" si="277"/>
        <v>چكمه ايمني نسوز739</v>
      </c>
      <c r="C4398" s="10" t="str">
        <f t="shared" si="278"/>
        <v>چكمه ايمني نسوز1403/01/15739</v>
      </c>
      <c r="D4398" s="10" t="str">
        <f>IFERROR(IF(تحویلی!$E$1="","",IF(NOSA!O4398=تحویلی!$E$1,تحویلی!$E$1&amp;COUNTIF(NOSA!$O$1:O4398,تحویلی!$E$1),"")),"")</f>
        <v/>
      </c>
      <c r="E4398" s="10" t="str">
        <f t="shared" si="279"/>
        <v>374739</v>
      </c>
      <c r="F4398" s="10" t="str">
        <f>IFERROR(VLOOKUP(I4398,DATABASE!$N:$O,2,FALSE),"")</f>
        <v>چكمه ايمني نسوز</v>
      </c>
      <c r="G4398" s="3" t="s">
        <v>3037</v>
      </c>
      <c r="H4398" s="4">
        <v>374</v>
      </c>
      <c r="I4398" s="3" t="s">
        <v>1697</v>
      </c>
      <c r="J4398" s="3" t="s">
        <v>1698</v>
      </c>
      <c r="K4398" s="5">
        <v>1</v>
      </c>
      <c r="L4398" s="3" t="s">
        <v>3</v>
      </c>
      <c r="M4398" s="3" t="s">
        <v>47</v>
      </c>
      <c r="N4398" s="3" t="s">
        <v>779</v>
      </c>
      <c r="O4398" s="1">
        <v>739</v>
      </c>
      <c r="P4398" s="4">
        <v>1</v>
      </c>
      <c r="Q4398" s="10">
        <f t="shared" si="280"/>
        <v>739</v>
      </c>
    </row>
    <row r="4399" spans="2:17" ht="20.25" customHeight="1">
      <c r="B4399" s="10" t="str">
        <f t="shared" si="277"/>
        <v>پيشبند نسوز آلومينيومي651</v>
      </c>
      <c r="C4399" s="10" t="str">
        <f t="shared" si="278"/>
        <v>پيشبند نسوز آلومينيومي1403/01/15651</v>
      </c>
      <c r="D4399" s="10" t="str">
        <f>IFERROR(IF(تحویلی!$E$1="","",IF(NOSA!O4399=تحویلی!$E$1,تحویلی!$E$1&amp;COUNTIF(NOSA!$O$1:O4399,تحویلی!$E$1),"")),"")</f>
        <v/>
      </c>
      <c r="E4399" s="10" t="str">
        <f t="shared" si="279"/>
        <v>378651</v>
      </c>
      <c r="F4399" s="10" t="str">
        <f>IFERROR(VLOOKUP(I4399,DATABASE!$N:$O,2,FALSE),"")</f>
        <v>پيشبند نسوز آلومينيومي</v>
      </c>
      <c r="G4399" s="3" t="s">
        <v>3037</v>
      </c>
      <c r="H4399" s="4">
        <v>378</v>
      </c>
      <c r="I4399" s="3" t="s">
        <v>1464</v>
      </c>
      <c r="J4399" s="3" t="s">
        <v>36</v>
      </c>
      <c r="K4399" s="5">
        <v>1</v>
      </c>
      <c r="L4399" s="3" t="s">
        <v>8</v>
      </c>
      <c r="M4399" s="3" t="s">
        <v>4</v>
      </c>
      <c r="N4399" s="3" t="s">
        <v>165</v>
      </c>
      <c r="O4399" s="1">
        <v>651</v>
      </c>
      <c r="P4399" s="4">
        <v>1</v>
      </c>
      <c r="Q4399" s="10">
        <f t="shared" si="280"/>
        <v>651</v>
      </c>
    </row>
    <row r="4400" spans="2:17" ht="20.25" customHeight="1">
      <c r="B4400" s="10" t="str">
        <f t="shared" si="277"/>
        <v>دستكش استاد كار580</v>
      </c>
      <c r="C4400" s="10" t="str">
        <f t="shared" si="278"/>
        <v>دستكش استاد كار1403/01/15580</v>
      </c>
      <c r="D4400" s="10" t="str">
        <f>IFERROR(IF(تحویلی!$E$1="","",IF(NOSA!O4400=تحویلی!$E$1,تحویلی!$E$1&amp;COUNTIF(NOSA!$O$1:O4400,تحویلی!$E$1),"")),"")</f>
        <v/>
      </c>
      <c r="E4400" s="10" t="str">
        <f t="shared" si="279"/>
        <v>379580</v>
      </c>
      <c r="F4400" s="10" t="str">
        <f>IFERROR(VLOOKUP(I4400,DATABASE!$N:$O,2,FALSE),"")</f>
        <v>دستكش استاد كار</v>
      </c>
      <c r="G4400" s="3" t="s">
        <v>3037</v>
      </c>
      <c r="H4400" s="4">
        <v>379</v>
      </c>
      <c r="I4400" s="3" t="s">
        <v>1543</v>
      </c>
      <c r="J4400" s="3" t="s">
        <v>255</v>
      </c>
      <c r="K4400" s="5">
        <v>1</v>
      </c>
      <c r="L4400" s="3" t="s">
        <v>3</v>
      </c>
      <c r="M4400" s="3" t="s">
        <v>47</v>
      </c>
      <c r="N4400" s="3" t="s">
        <v>1001</v>
      </c>
      <c r="O4400" s="1">
        <v>580</v>
      </c>
      <c r="P4400" s="4">
        <v>0</v>
      </c>
      <c r="Q4400" s="10">
        <f t="shared" si="280"/>
        <v>580</v>
      </c>
    </row>
    <row r="4401" spans="2:17" ht="20.25" customHeight="1">
      <c r="B4401" s="10" t="str">
        <f t="shared" si="277"/>
        <v>لباس كار يكبار مصرف580</v>
      </c>
      <c r="C4401" s="10" t="str">
        <f t="shared" si="278"/>
        <v>لباس كار يكبار مصرف1403/01/15580</v>
      </c>
      <c r="D4401" s="10" t="str">
        <f>IFERROR(IF(تحویلی!$E$1="","",IF(NOSA!O4401=تحویلی!$E$1,تحویلی!$E$1&amp;COUNTIF(NOSA!$O$1:O4401,تحویلی!$E$1),"")),"")</f>
        <v/>
      </c>
      <c r="E4401" s="10" t="str">
        <f t="shared" si="279"/>
        <v>380580</v>
      </c>
      <c r="F4401" s="10" t="str">
        <f>IFERROR(VLOOKUP(I4401,DATABASE!$N:$O,2,FALSE),"")</f>
        <v>لباس كار يكبار مصرف</v>
      </c>
      <c r="G4401" s="3" t="s">
        <v>3037</v>
      </c>
      <c r="H4401" s="4">
        <v>380</v>
      </c>
      <c r="I4401" s="3" t="s">
        <v>1691</v>
      </c>
      <c r="J4401" s="3" t="s">
        <v>956</v>
      </c>
      <c r="K4401" s="5">
        <v>1</v>
      </c>
      <c r="L4401" s="3" t="s">
        <v>28</v>
      </c>
      <c r="M4401" s="3" t="s">
        <v>47</v>
      </c>
      <c r="N4401" s="3" t="s">
        <v>1001</v>
      </c>
      <c r="O4401" s="1">
        <v>580</v>
      </c>
      <c r="P4401" s="4">
        <v>0</v>
      </c>
      <c r="Q4401" s="10">
        <f t="shared" si="280"/>
        <v>580</v>
      </c>
    </row>
    <row r="4402" spans="2:17" ht="20.25" customHeight="1">
      <c r="B4402" s="10" t="str">
        <f t="shared" si="277"/>
        <v>دستكش ضد برش سبك599</v>
      </c>
      <c r="C4402" s="10" t="str">
        <f t="shared" si="278"/>
        <v>دستكش ضد برش سبك1403/01/15599</v>
      </c>
      <c r="D4402" s="10" t="str">
        <f>IFERROR(IF(تحویلی!$E$1="","",IF(NOSA!O4402=تحویلی!$E$1,تحویلی!$E$1&amp;COUNTIF(NOSA!$O$1:O4402,تحویلی!$E$1),"")),"")</f>
        <v/>
      </c>
      <c r="E4402" s="10" t="str">
        <f t="shared" si="279"/>
        <v>381599</v>
      </c>
      <c r="F4402" s="10" t="str">
        <f>IFERROR(VLOOKUP(I4402,DATABASE!$N:$O,2,FALSE),"")</f>
        <v>دستكش ضد برش سبك</v>
      </c>
      <c r="G4402" s="3" t="s">
        <v>3037</v>
      </c>
      <c r="H4402" s="4">
        <v>381</v>
      </c>
      <c r="I4402" s="3" t="s">
        <v>1442</v>
      </c>
      <c r="J4402" s="3" t="s">
        <v>22</v>
      </c>
      <c r="K4402" s="5">
        <v>1</v>
      </c>
      <c r="L4402" s="3" t="s">
        <v>3</v>
      </c>
      <c r="M4402" s="3" t="s">
        <v>47</v>
      </c>
      <c r="N4402" s="3" t="s">
        <v>1013</v>
      </c>
      <c r="O4402" s="1">
        <v>599</v>
      </c>
      <c r="P4402" s="4">
        <v>1</v>
      </c>
      <c r="Q4402" s="10">
        <f t="shared" si="280"/>
        <v>599</v>
      </c>
    </row>
    <row r="4403" spans="2:17" ht="20.25" customHeight="1">
      <c r="B4403" s="10" t="str">
        <f t="shared" si="277"/>
        <v>دستكش كف مواد سبك8</v>
      </c>
      <c r="C4403" s="10" t="str">
        <f t="shared" si="278"/>
        <v>دستكش كف مواد سبك1403/01/158</v>
      </c>
      <c r="D4403" s="10" t="str">
        <f>IFERROR(IF(تحویلی!$E$1="","",IF(NOSA!O4403=تحویلی!$E$1,تحویلی!$E$1&amp;COUNTIF(NOSA!$O$1:O4403,تحویلی!$E$1),"")),"")</f>
        <v/>
      </c>
      <c r="E4403" s="10" t="str">
        <f t="shared" si="279"/>
        <v>3828</v>
      </c>
      <c r="F4403" s="10" t="str">
        <f>IFERROR(VLOOKUP(I4403,DATABASE!$N:$O,2,FALSE),"")</f>
        <v>دستكش كف مواد سبك</v>
      </c>
      <c r="G4403" s="3" t="s">
        <v>3037</v>
      </c>
      <c r="H4403" s="4">
        <v>382</v>
      </c>
      <c r="I4403" s="3" t="s">
        <v>1456</v>
      </c>
      <c r="J4403" s="3" t="s">
        <v>2</v>
      </c>
      <c r="K4403" s="5">
        <v>1</v>
      </c>
      <c r="L4403" s="3" t="s">
        <v>3</v>
      </c>
      <c r="M4403" s="3" t="s">
        <v>47</v>
      </c>
      <c r="N4403" s="3" t="s">
        <v>710</v>
      </c>
      <c r="O4403" s="1">
        <v>8</v>
      </c>
      <c r="P4403" s="4">
        <v>1</v>
      </c>
      <c r="Q4403" s="10">
        <f t="shared" si="280"/>
        <v>8</v>
      </c>
    </row>
    <row r="4404" spans="2:17" ht="20.25" customHeight="1">
      <c r="B4404" s="10" t="str">
        <f t="shared" si="277"/>
        <v>755</v>
      </c>
      <c r="C4404" s="10" t="str">
        <f t="shared" si="278"/>
        <v>1403/01/15755</v>
      </c>
      <c r="D4404" s="10" t="str">
        <f>IFERROR(IF(تحویلی!$E$1="","",IF(NOSA!O4404=تحویلی!$E$1,تحویلی!$E$1&amp;COUNTIF(NOSA!$O$1:O4404,تحویلی!$E$1),"")),"")</f>
        <v/>
      </c>
      <c r="E4404" s="10" t="str">
        <f t="shared" si="279"/>
        <v>385755</v>
      </c>
      <c r="F4404" s="10" t="str">
        <f>IFERROR(VLOOKUP(I4404,DATABASE!$N:$O,2,FALSE),"")</f>
        <v/>
      </c>
      <c r="G4404" s="3" t="s">
        <v>3037</v>
      </c>
      <c r="H4404" s="4">
        <v>385</v>
      </c>
      <c r="I4404" s="3" t="s">
        <v>2699</v>
      </c>
      <c r="J4404" s="3" t="s">
        <v>7</v>
      </c>
      <c r="K4404" s="5">
        <v>1</v>
      </c>
      <c r="L4404" s="3" t="s">
        <v>8</v>
      </c>
      <c r="M4404" s="3" t="s">
        <v>9</v>
      </c>
      <c r="N4404" s="3" t="s">
        <v>3342</v>
      </c>
      <c r="O4404" s="1">
        <v>755</v>
      </c>
      <c r="P4404" s="4">
        <v>0</v>
      </c>
      <c r="Q4404" s="10">
        <f t="shared" si="280"/>
        <v>755</v>
      </c>
    </row>
    <row r="4405" spans="2:17" ht="20.25" customHeight="1">
      <c r="B4405" s="10" t="str">
        <f t="shared" si="277"/>
        <v>ماسك نيم صورت دو فيلتره (3M)755</v>
      </c>
      <c r="C4405" s="10" t="str">
        <f t="shared" si="278"/>
        <v>ماسك نيم صورت دو فيلتره (3M)1403/01/15755</v>
      </c>
      <c r="D4405" s="10" t="str">
        <f>IFERROR(IF(تحویلی!$E$1="","",IF(NOSA!O4405=تحویلی!$E$1,تحویلی!$E$1&amp;COUNTIF(NOSA!$O$1:O4405,تحویلی!$E$1),"")),"")</f>
        <v/>
      </c>
      <c r="E4405" s="10" t="str">
        <f t="shared" si="279"/>
        <v>385755</v>
      </c>
      <c r="F4405" s="10" t="str">
        <f>IFERROR(VLOOKUP(I4405,DATABASE!$N:$O,2,FALSE),"")</f>
        <v>ماسك نيم صورت دو فيلتره (3M)</v>
      </c>
      <c r="G4405" s="3" t="s">
        <v>3037</v>
      </c>
      <c r="H4405" s="4">
        <v>385</v>
      </c>
      <c r="I4405" s="3" t="s">
        <v>1503</v>
      </c>
      <c r="J4405" s="3" t="s">
        <v>151</v>
      </c>
      <c r="K4405" s="5">
        <v>1</v>
      </c>
      <c r="L4405" s="3" t="s">
        <v>8</v>
      </c>
      <c r="M4405" s="3" t="s">
        <v>9</v>
      </c>
      <c r="N4405" s="3" t="s">
        <v>3342</v>
      </c>
      <c r="O4405" s="1">
        <v>755</v>
      </c>
      <c r="P4405" s="4">
        <v>0</v>
      </c>
      <c r="Q4405" s="10">
        <f t="shared" si="280"/>
        <v>755</v>
      </c>
    </row>
    <row r="4406" spans="2:17" ht="20.25" customHeight="1">
      <c r="B4406" s="10" t="str">
        <f t="shared" si="277"/>
        <v>دستكش ضد برش سبك755</v>
      </c>
      <c r="C4406" s="10" t="str">
        <f t="shared" si="278"/>
        <v>دستكش ضد برش سبك1403/01/15755</v>
      </c>
      <c r="D4406" s="10" t="str">
        <f>IFERROR(IF(تحویلی!$E$1="","",IF(NOSA!O4406=تحویلی!$E$1,تحویلی!$E$1&amp;COUNTIF(NOSA!$O$1:O4406,تحویلی!$E$1),"")),"")</f>
        <v/>
      </c>
      <c r="E4406" s="10" t="str">
        <f t="shared" si="279"/>
        <v>385755</v>
      </c>
      <c r="F4406" s="10" t="str">
        <f>IFERROR(VLOOKUP(I4406,DATABASE!$N:$O,2,FALSE),"")</f>
        <v>دستكش ضد برش سبك</v>
      </c>
      <c r="G4406" s="3" t="s">
        <v>3037</v>
      </c>
      <c r="H4406" s="4">
        <v>385</v>
      </c>
      <c r="I4406" s="3" t="s">
        <v>1442</v>
      </c>
      <c r="J4406" s="3" t="s">
        <v>22</v>
      </c>
      <c r="K4406" s="5">
        <v>1</v>
      </c>
      <c r="L4406" s="3" t="s">
        <v>3</v>
      </c>
      <c r="M4406" s="3" t="s">
        <v>9</v>
      </c>
      <c r="N4406" s="3" t="s">
        <v>3342</v>
      </c>
      <c r="O4406" s="1">
        <v>755</v>
      </c>
      <c r="P4406" s="4">
        <v>0</v>
      </c>
      <c r="Q4406" s="10">
        <f t="shared" si="280"/>
        <v>755</v>
      </c>
    </row>
    <row r="4407" spans="2:17" ht="20.25" customHeight="1">
      <c r="B4407" s="10" t="str">
        <f t="shared" si="277"/>
        <v>فيلتر ماسك نيم صورت (3M) مدل 2091755</v>
      </c>
      <c r="C4407" s="10" t="str">
        <f t="shared" si="278"/>
        <v>فيلتر ماسك نيم صورت (3M) مدل 20911403/01/15755</v>
      </c>
      <c r="D4407" s="10" t="str">
        <f>IFERROR(IF(تحویلی!$E$1="","",IF(NOSA!O4407=تحویلی!$E$1,تحویلی!$E$1&amp;COUNTIF(NOSA!$O$1:O4407,تحویلی!$E$1),"")),"")</f>
        <v/>
      </c>
      <c r="E4407" s="10" t="str">
        <f t="shared" si="279"/>
        <v>385755</v>
      </c>
      <c r="F4407" s="10" t="str">
        <f>IFERROR(VLOOKUP(I4407,DATABASE!$N:$O,2,FALSE),"")</f>
        <v>فيلتر ماسك نيم صورت (3M) مدل 2091</v>
      </c>
      <c r="G4407" s="3" t="s">
        <v>3037</v>
      </c>
      <c r="H4407" s="4">
        <v>385</v>
      </c>
      <c r="I4407" s="3" t="s">
        <v>1475</v>
      </c>
      <c r="J4407" s="3" t="s">
        <v>53</v>
      </c>
      <c r="K4407" s="5">
        <v>1</v>
      </c>
      <c r="L4407" s="3" t="s">
        <v>8</v>
      </c>
      <c r="M4407" s="3" t="s">
        <v>9</v>
      </c>
      <c r="N4407" s="3" t="s">
        <v>3342</v>
      </c>
      <c r="O4407" s="1">
        <v>755</v>
      </c>
      <c r="P4407" s="4">
        <v>0</v>
      </c>
      <c r="Q4407" s="10">
        <f t="shared" si="280"/>
        <v>755</v>
      </c>
    </row>
    <row r="4408" spans="2:17" ht="20.25" customHeight="1">
      <c r="B4408" s="10" t="str">
        <f t="shared" si="277"/>
        <v>دستكش ضد برش سبك584</v>
      </c>
      <c r="C4408" s="10" t="str">
        <f t="shared" si="278"/>
        <v>دستكش ضد برش سبك1403/01/15584</v>
      </c>
      <c r="D4408" s="10" t="str">
        <f>IFERROR(IF(تحویلی!$E$1="","",IF(NOSA!O4408=تحویلی!$E$1,تحویلی!$E$1&amp;COUNTIF(NOSA!$O$1:O4408,تحویلی!$E$1),"")),"")</f>
        <v/>
      </c>
      <c r="E4408" s="10" t="str">
        <f t="shared" si="279"/>
        <v>388584</v>
      </c>
      <c r="F4408" s="10" t="str">
        <f>IFERROR(VLOOKUP(I4408,DATABASE!$N:$O,2,FALSE),"")</f>
        <v>دستكش ضد برش سبك</v>
      </c>
      <c r="G4408" s="3" t="s">
        <v>3037</v>
      </c>
      <c r="H4408" s="4">
        <v>388</v>
      </c>
      <c r="I4408" s="3" t="s">
        <v>1442</v>
      </c>
      <c r="J4408" s="3" t="s">
        <v>22</v>
      </c>
      <c r="K4408" s="5">
        <v>1</v>
      </c>
      <c r="L4408" s="3" t="s">
        <v>3</v>
      </c>
      <c r="M4408" s="3" t="s">
        <v>19</v>
      </c>
      <c r="N4408" s="3" t="s">
        <v>2737</v>
      </c>
      <c r="O4408" s="1">
        <v>584</v>
      </c>
      <c r="P4408" s="4">
        <v>1</v>
      </c>
      <c r="Q4408" s="10">
        <f t="shared" si="280"/>
        <v>584</v>
      </c>
    </row>
    <row r="4409" spans="2:17" ht="20.25" customHeight="1">
      <c r="B4409" s="10" t="str">
        <f t="shared" si="277"/>
        <v>دستكش ضد برش سبك584</v>
      </c>
      <c r="C4409" s="10" t="str">
        <f t="shared" si="278"/>
        <v>دستكش ضد برش سبك1403/01/15584</v>
      </c>
      <c r="D4409" s="10" t="str">
        <f>IFERROR(IF(تحویلی!$E$1="","",IF(NOSA!O4409=تحویلی!$E$1,تحویلی!$E$1&amp;COUNTIF(NOSA!$O$1:O4409,تحویلی!$E$1),"")),"")</f>
        <v/>
      </c>
      <c r="E4409" s="10" t="str">
        <f t="shared" si="279"/>
        <v>389584</v>
      </c>
      <c r="F4409" s="10" t="str">
        <f>IFERROR(VLOOKUP(I4409,DATABASE!$N:$O,2,FALSE),"")</f>
        <v>دستكش ضد برش سبك</v>
      </c>
      <c r="G4409" s="154" t="s">
        <v>3037</v>
      </c>
      <c r="H4409" s="155">
        <v>389</v>
      </c>
      <c r="I4409" s="154" t="s">
        <v>1442</v>
      </c>
      <c r="J4409" s="154" t="s">
        <v>22</v>
      </c>
      <c r="K4409" s="156">
        <v>1</v>
      </c>
      <c r="L4409" s="154" t="s">
        <v>3</v>
      </c>
      <c r="M4409" s="154" t="s">
        <v>4</v>
      </c>
      <c r="N4409" s="154" t="s">
        <v>3241</v>
      </c>
      <c r="O4409" s="153">
        <v>584</v>
      </c>
      <c r="P4409" s="155">
        <v>1</v>
      </c>
      <c r="Q4409" s="10">
        <f t="shared" si="280"/>
        <v>584</v>
      </c>
    </row>
    <row r="4410" spans="2:17" ht="20.25" customHeight="1">
      <c r="B4410" s="10" t="str">
        <f t="shared" si="277"/>
        <v>دستكش ضد برش سبك706</v>
      </c>
      <c r="C4410" s="10" t="str">
        <f t="shared" si="278"/>
        <v>دستكش ضد برش سبك1403/01/16706</v>
      </c>
      <c r="D4410" s="10" t="str">
        <f>IFERROR(IF(تحویلی!$E$1="","",IF(NOSA!O4410=تحویلی!$E$1,تحویلی!$E$1&amp;COUNTIF(NOSA!$O$1:O4410,تحویلی!$E$1),"")),"")</f>
        <v/>
      </c>
      <c r="E4410" s="10" t="str">
        <f t="shared" si="279"/>
        <v>403706</v>
      </c>
      <c r="F4410" s="10" t="str">
        <f>IFERROR(VLOOKUP(I4410,DATABASE!$N:$O,2,FALSE),"")</f>
        <v>دستكش ضد برش سبك</v>
      </c>
      <c r="G4410" s="154" t="s">
        <v>3038</v>
      </c>
      <c r="H4410" s="155">
        <v>403</v>
      </c>
      <c r="I4410" s="154" t="s">
        <v>1442</v>
      </c>
      <c r="J4410" s="154" t="s">
        <v>22</v>
      </c>
      <c r="K4410" s="156">
        <v>1</v>
      </c>
      <c r="L4410" s="154" t="s">
        <v>3</v>
      </c>
      <c r="M4410" s="154" t="s">
        <v>40</v>
      </c>
      <c r="N4410" s="154" t="s">
        <v>907</v>
      </c>
      <c r="O4410" s="153">
        <v>706</v>
      </c>
      <c r="P4410" s="155">
        <v>0</v>
      </c>
      <c r="Q4410" s="10">
        <f t="shared" si="280"/>
        <v>706</v>
      </c>
    </row>
    <row r="4411" spans="2:17" ht="20.25" customHeight="1">
      <c r="B4411" s="10" t="str">
        <f t="shared" si="277"/>
        <v>دستكش ضد برش سبك780</v>
      </c>
      <c r="C4411" s="10" t="str">
        <f t="shared" si="278"/>
        <v>دستكش ضد برش سبك1403/01/16780</v>
      </c>
      <c r="D4411" s="10" t="str">
        <f>IFERROR(IF(تحویلی!$E$1="","",IF(NOSA!O4411=تحویلی!$E$1,تحویلی!$E$1&amp;COUNTIF(NOSA!$O$1:O4411,تحویلی!$E$1),"")),"")</f>
        <v/>
      </c>
      <c r="E4411" s="10" t="str">
        <f t="shared" si="279"/>
        <v>409780</v>
      </c>
      <c r="F4411" s="10" t="str">
        <f>IFERROR(VLOOKUP(I4411,DATABASE!$N:$O,2,FALSE),"")</f>
        <v>دستكش ضد برش سبك</v>
      </c>
      <c r="G4411" s="154" t="s">
        <v>3038</v>
      </c>
      <c r="H4411" s="155">
        <v>409</v>
      </c>
      <c r="I4411" s="154" t="s">
        <v>1442</v>
      </c>
      <c r="J4411" s="154" t="s">
        <v>22</v>
      </c>
      <c r="K4411" s="156">
        <v>1</v>
      </c>
      <c r="L4411" s="154" t="s">
        <v>3</v>
      </c>
      <c r="M4411" s="154" t="s">
        <v>47</v>
      </c>
      <c r="N4411" s="154" t="s">
        <v>1253</v>
      </c>
      <c r="O4411" s="153">
        <v>780</v>
      </c>
      <c r="P4411" s="155">
        <v>0</v>
      </c>
      <c r="Q4411" s="10">
        <f t="shared" si="280"/>
        <v>780</v>
      </c>
    </row>
    <row r="4412" spans="2:17" ht="20.25" customHeight="1">
      <c r="B4412" s="10" t="str">
        <f t="shared" ref="B4412:B4475" si="281">F4412&amp;Q4412</f>
        <v>نقاب تيره محافظ صورت معمولي86</v>
      </c>
      <c r="C4412" s="10" t="str">
        <f t="shared" ref="C4412:C4475" si="282">F4412&amp;G4412&amp;O4412</f>
        <v>نقاب تيره محافظ صورت معمولي1403/01/1686</v>
      </c>
      <c r="D4412" s="10" t="str">
        <f>IFERROR(IF(تحویلی!$E$1="","",IF(NOSA!O4412=تحویلی!$E$1,تحویلی!$E$1&amp;COUNTIF(NOSA!$O$1:O4412,تحویلی!$E$1),"")),"")</f>
        <v/>
      </c>
      <c r="E4412" s="10" t="str">
        <f t="shared" ref="E4412:E4475" si="283">H4412&amp;O4412</f>
        <v>41586</v>
      </c>
      <c r="F4412" s="10" t="str">
        <f>IFERROR(VLOOKUP(I4412,DATABASE!$N:$O,2,FALSE),"")</f>
        <v>نقاب تيره محافظ صورت معمولي</v>
      </c>
      <c r="G4412" s="154" t="s">
        <v>3038</v>
      </c>
      <c r="H4412" s="155">
        <v>415</v>
      </c>
      <c r="I4412" s="154" t="s">
        <v>1557</v>
      </c>
      <c r="J4412" s="154" t="s">
        <v>115</v>
      </c>
      <c r="K4412" s="156">
        <v>1</v>
      </c>
      <c r="L4412" s="154" t="s">
        <v>8</v>
      </c>
      <c r="M4412" s="154" t="s">
        <v>4</v>
      </c>
      <c r="N4412" s="154" t="s">
        <v>3268</v>
      </c>
      <c r="O4412" s="153">
        <v>86</v>
      </c>
      <c r="P4412" s="155">
        <v>0</v>
      </c>
      <c r="Q4412" s="10">
        <f t="shared" si="280"/>
        <v>86</v>
      </c>
    </row>
    <row r="4413" spans="2:17" ht="20.25" customHeight="1">
      <c r="B4413" s="10" t="str">
        <f t="shared" si="281"/>
        <v>لباس كار كارشناسي121</v>
      </c>
      <c r="C4413" s="10" t="str">
        <f t="shared" si="282"/>
        <v>لباس كار كارشناسي1403/01/16121</v>
      </c>
      <c r="D4413" s="10" t="str">
        <f>IFERROR(IF(تحویلی!$E$1="","",IF(NOSA!O4413=تحویلی!$E$1,تحویلی!$E$1&amp;COUNTIF(NOSA!$O$1:O4413,تحویلی!$E$1),"")),"")</f>
        <v/>
      </c>
      <c r="E4413" s="10" t="str">
        <f t="shared" si="283"/>
        <v>419121</v>
      </c>
      <c r="F4413" s="10" t="str">
        <f>IFERROR(VLOOKUP(I4413,DATABASE!$N:$O,2,FALSE),"")</f>
        <v>لباس كار كارشناسي</v>
      </c>
      <c r="G4413" s="154" t="s">
        <v>3038</v>
      </c>
      <c r="H4413" s="155">
        <v>419</v>
      </c>
      <c r="I4413" s="154" t="s">
        <v>1754</v>
      </c>
      <c r="J4413" s="154" t="s">
        <v>1755</v>
      </c>
      <c r="K4413" s="156">
        <v>1</v>
      </c>
      <c r="L4413" s="154" t="s">
        <v>28</v>
      </c>
      <c r="M4413" s="154" t="s">
        <v>4</v>
      </c>
      <c r="N4413" s="154" t="s">
        <v>186</v>
      </c>
      <c r="O4413" s="153">
        <v>121</v>
      </c>
      <c r="P4413" s="155">
        <v>0</v>
      </c>
      <c r="Q4413" s="10">
        <f t="shared" si="280"/>
        <v>121</v>
      </c>
    </row>
    <row r="4414" spans="2:17" ht="20.25" customHeight="1">
      <c r="B4414" s="10" t="str">
        <f t="shared" si="281"/>
        <v>كمربند برزنتي نواري121</v>
      </c>
      <c r="C4414" s="10" t="str">
        <f t="shared" si="282"/>
        <v>كمربند برزنتي نواري1403/01/16121</v>
      </c>
      <c r="D4414" s="10" t="str">
        <f>IFERROR(IF(تحویلی!$E$1="","",IF(NOSA!O4414=تحویلی!$E$1,تحویلی!$E$1&amp;COUNTIF(NOSA!$O$1:O4414,تحویلی!$E$1),"")),"")</f>
        <v/>
      </c>
      <c r="E4414" s="10" t="str">
        <f t="shared" si="283"/>
        <v>419121</v>
      </c>
      <c r="F4414" s="10" t="str">
        <f>IFERROR(VLOOKUP(I4414,DATABASE!$N:$O,2,FALSE),"")</f>
        <v>كمربند برزنتي نواري</v>
      </c>
      <c r="G4414" s="154" t="s">
        <v>3038</v>
      </c>
      <c r="H4414" s="155">
        <v>419</v>
      </c>
      <c r="I4414" s="154" t="s">
        <v>1441</v>
      </c>
      <c r="J4414" s="154" t="s">
        <v>95</v>
      </c>
      <c r="K4414" s="156">
        <v>1</v>
      </c>
      <c r="L4414" s="154" t="s">
        <v>96</v>
      </c>
      <c r="M4414" s="154" t="s">
        <v>4</v>
      </c>
      <c r="N4414" s="154" t="s">
        <v>186</v>
      </c>
      <c r="O4414" s="153">
        <v>121</v>
      </c>
      <c r="P4414" s="155">
        <v>0</v>
      </c>
      <c r="Q4414" s="10">
        <f t="shared" si="280"/>
        <v>121</v>
      </c>
    </row>
    <row r="4415" spans="2:17" ht="20.25" customHeight="1">
      <c r="B4415" s="10" t="str">
        <f t="shared" si="281"/>
        <v>پوتين ايمني نسوز69</v>
      </c>
      <c r="C4415" s="10" t="str">
        <f t="shared" si="282"/>
        <v>پوتين ايمني نسوز1403/01/1669</v>
      </c>
      <c r="D4415" s="10" t="str">
        <f>IFERROR(IF(تحویلی!$E$1="","",IF(NOSA!O4415=تحویلی!$E$1,تحویلی!$E$1&amp;COUNTIF(NOSA!$O$1:O4415,تحویلی!$E$1),"")),"")</f>
        <v/>
      </c>
      <c r="E4415" s="10" t="str">
        <f t="shared" si="283"/>
        <v>42269</v>
      </c>
      <c r="F4415" s="10" t="str">
        <f>IFERROR(VLOOKUP(I4415,DATABASE!$N:$O,2,FALSE),"")</f>
        <v>پوتين ايمني نسوز</v>
      </c>
      <c r="G4415" s="154" t="s">
        <v>3038</v>
      </c>
      <c r="H4415" s="155">
        <v>422</v>
      </c>
      <c r="I4415" s="154" t="s">
        <v>1510</v>
      </c>
      <c r="J4415" s="154" t="s">
        <v>1660</v>
      </c>
      <c r="K4415" s="156">
        <v>1</v>
      </c>
      <c r="L4415" s="154" t="s">
        <v>3</v>
      </c>
      <c r="M4415" s="154" t="s">
        <v>19</v>
      </c>
      <c r="N4415" s="154" t="s">
        <v>265</v>
      </c>
      <c r="O4415" s="153">
        <v>69</v>
      </c>
      <c r="P4415" s="155">
        <v>0</v>
      </c>
      <c r="Q4415" s="10">
        <f t="shared" si="280"/>
        <v>69</v>
      </c>
    </row>
    <row r="4416" spans="2:17" ht="20.25" customHeight="1">
      <c r="B4416" s="10" t="str">
        <f t="shared" si="281"/>
        <v>بند كفش69</v>
      </c>
      <c r="C4416" s="10" t="str">
        <f t="shared" si="282"/>
        <v>بند كفش1403/01/1669</v>
      </c>
      <c r="D4416" s="10" t="str">
        <f>IFERROR(IF(تحویلی!$E$1="","",IF(NOSA!O4416=تحویلی!$E$1,تحویلی!$E$1&amp;COUNTIF(NOSA!$O$1:O4416,تحویلی!$E$1),"")),"")</f>
        <v/>
      </c>
      <c r="E4416" s="10" t="str">
        <f t="shared" si="283"/>
        <v>42269</v>
      </c>
      <c r="F4416" s="10" t="str">
        <f>IFERROR(VLOOKUP(I4416,DATABASE!$N:$O,2,FALSE),"")</f>
        <v>بند كفش</v>
      </c>
      <c r="G4416" s="154" t="s">
        <v>3038</v>
      </c>
      <c r="H4416" s="155">
        <v>422</v>
      </c>
      <c r="I4416" s="154" t="s">
        <v>1462</v>
      </c>
      <c r="J4416" s="154" t="s">
        <v>450</v>
      </c>
      <c r="K4416" s="156">
        <v>1</v>
      </c>
      <c r="L4416" s="154" t="s">
        <v>3</v>
      </c>
      <c r="M4416" s="154" t="s">
        <v>19</v>
      </c>
      <c r="N4416" s="154" t="s">
        <v>265</v>
      </c>
      <c r="O4416" s="153">
        <v>69</v>
      </c>
      <c r="P4416" s="155">
        <v>0</v>
      </c>
      <c r="Q4416" s="10">
        <f t="shared" si="280"/>
        <v>69</v>
      </c>
    </row>
    <row r="4417" spans="2:17" ht="20.25" customHeight="1">
      <c r="B4417" s="10" t="str">
        <f t="shared" si="281"/>
        <v>دستكش ساق بلند نسوز238</v>
      </c>
      <c r="C4417" s="10" t="str">
        <f t="shared" si="282"/>
        <v>دستكش ساق بلند نسوز1403/01/16238</v>
      </c>
      <c r="D4417" s="10" t="str">
        <f>IFERROR(IF(تحویلی!$E$1="","",IF(NOSA!O4417=تحویلی!$E$1,تحویلی!$E$1&amp;COUNTIF(NOSA!$O$1:O4417,تحویلی!$E$1),"")),"")</f>
        <v/>
      </c>
      <c r="E4417" s="10" t="str">
        <f t="shared" si="283"/>
        <v>425238</v>
      </c>
      <c r="F4417" s="10" t="str">
        <f>IFERROR(VLOOKUP(I4417,DATABASE!$N:$O,2,FALSE),"")</f>
        <v>دستكش ساق بلند نسوز</v>
      </c>
      <c r="G4417" s="154" t="s">
        <v>3038</v>
      </c>
      <c r="H4417" s="155">
        <v>425</v>
      </c>
      <c r="I4417" s="154" t="s">
        <v>1461</v>
      </c>
      <c r="J4417" s="154" t="s">
        <v>34</v>
      </c>
      <c r="K4417" s="156">
        <v>1</v>
      </c>
      <c r="L4417" s="154" t="s">
        <v>3</v>
      </c>
      <c r="M4417" s="154" t="s">
        <v>19</v>
      </c>
      <c r="N4417" s="154" t="s">
        <v>281</v>
      </c>
      <c r="O4417" s="153">
        <v>238</v>
      </c>
      <c r="P4417" s="155">
        <v>1</v>
      </c>
      <c r="Q4417" s="10">
        <f t="shared" si="280"/>
        <v>238</v>
      </c>
    </row>
    <row r="4418" spans="2:17" ht="20.25" customHeight="1">
      <c r="B4418" s="10" t="str">
        <f t="shared" si="281"/>
        <v>دستكش ضد برش سبك83</v>
      </c>
      <c r="C4418" s="10" t="str">
        <f t="shared" si="282"/>
        <v>دستكش ضد برش سبك1403/01/1683</v>
      </c>
      <c r="D4418" s="10" t="str">
        <f>IFERROR(IF(تحویلی!$E$1="","",IF(NOSA!O4418=تحویلی!$E$1,تحویلی!$E$1&amp;COUNTIF(NOSA!$O$1:O4418,تحویلی!$E$1),"")),"")</f>
        <v/>
      </c>
      <c r="E4418" s="10" t="str">
        <f t="shared" si="283"/>
        <v>42683</v>
      </c>
      <c r="F4418" s="10" t="str">
        <f>IFERROR(VLOOKUP(I4418,DATABASE!$N:$O,2,FALSE),"")</f>
        <v>دستكش ضد برش سبك</v>
      </c>
      <c r="G4418" s="154" t="s">
        <v>3038</v>
      </c>
      <c r="H4418" s="155">
        <v>426</v>
      </c>
      <c r="I4418" s="154" t="s">
        <v>1442</v>
      </c>
      <c r="J4418" s="154" t="s">
        <v>22</v>
      </c>
      <c r="K4418" s="156">
        <v>1</v>
      </c>
      <c r="L4418" s="154" t="s">
        <v>3</v>
      </c>
      <c r="M4418" s="154" t="s">
        <v>43</v>
      </c>
      <c r="N4418" s="154" t="s">
        <v>246</v>
      </c>
      <c r="O4418" s="153">
        <v>83</v>
      </c>
      <c r="P4418" s="155">
        <v>0</v>
      </c>
      <c r="Q4418" s="10">
        <f t="shared" si="280"/>
        <v>83</v>
      </c>
    </row>
    <row r="4419" spans="2:17" ht="20.25" customHeight="1">
      <c r="B4419" s="10" t="str">
        <f t="shared" si="281"/>
        <v>دستكش ضد برش سبك10030</v>
      </c>
      <c r="C4419" s="10" t="str">
        <f t="shared" si="282"/>
        <v>دستكش ضد برش سبك1403/01/1610030</v>
      </c>
      <c r="D4419" s="10" t="str">
        <f>IFERROR(IF(تحویلی!$E$1="","",IF(NOSA!O4419=تحویلی!$E$1,تحویلی!$E$1&amp;COUNTIF(NOSA!$O$1:O4419,تحویلی!$E$1),"")),"")</f>
        <v/>
      </c>
      <c r="E4419" s="10" t="str">
        <f t="shared" si="283"/>
        <v>43210030</v>
      </c>
      <c r="F4419" s="10" t="str">
        <f>IFERROR(VLOOKUP(I4419,DATABASE!$N:$O,2,FALSE),"")</f>
        <v>دستكش ضد برش سبك</v>
      </c>
      <c r="G4419" s="154" t="s">
        <v>3038</v>
      </c>
      <c r="H4419" s="155">
        <v>432</v>
      </c>
      <c r="I4419" s="154" t="s">
        <v>1442</v>
      </c>
      <c r="J4419" s="154" t="s">
        <v>22</v>
      </c>
      <c r="K4419" s="156">
        <v>1</v>
      </c>
      <c r="L4419" s="154" t="s">
        <v>3</v>
      </c>
      <c r="M4419" s="154" t="s">
        <v>9</v>
      </c>
      <c r="N4419" s="154" t="s">
        <v>1627</v>
      </c>
      <c r="O4419" s="153">
        <v>10030</v>
      </c>
      <c r="P4419" s="155">
        <v>0</v>
      </c>
      <c r="Q4419" s="10">
        <f t="shared" si="280"/>
        <v>10030</v>
      </c>
    </row>
    <row r="4420" spans="2:17" ht="20.25" customHeight="1">
      <c r="B4420" s="10" t="str">
        <f t="shared" si="281"/>
        <v>فيلتر ماسك نيم صورت (3M) مدل 2091751</v>
      </c>
      <c r="C4420" s="10" t="str">
        <f t="shared" si="282"/>
        <v>فيلتر ماسك نيم صورت (3M) مدل 20911403/01/17751</v>
      </c>
      <c r="D4420" s="10" t="str">
        <f>IFERROR(IF(تحویلی!$E$1="","",IF(NOSA!O4420=تحویلی!$E$1,تحویلی!$E$1&amp;COUNTIF(NOSA!$O$1:O4420,تحویلی!$E$1),"")),"")</f>
        <v/>
      </c>
      <c r="E4420" s="10" t="str">
        <f t="shared" si="283"/>
        <v>444751</v>
      </c>
      <c r="F4420" s="10" t="str">
        <f>IFERROR(VLOOKUP(I4420,DATABASE!$N:$O,2,FALSE),"")</f>
        <v>فيلتر ماسك نيم صورت (3M) مدل 2091</v>
      </c>
      <c r="G4420" s="154" t="s">
        <v>3039</v>
      </c>
      <c r="H4420" s="155">
        <v>444</v>
      </c>
      <c r="I4420" s="154" t="s">
        <v>1475</v>
      </c>
      <c r="J4420" s="154" t="s">
        <v>53</v>
      </c>
      <c r="K4420" s="156">
        <v>1</v>
      </c>
      <c r="L4420" s="154" t="s">
        <v>8</v>
      </c>
      <c r="M4420" s="154" t="s">
        <v>9</v>
      </c>
      <c r="N4420" s="154" t="s">
        <v>2709</v>
      </c>
      <c r="O4420" s="153">
        <v>751</v>
      </c>
      <c r="P4420" s="155">
        <v>1</v>
      </c>
      <c r="Q4420" s="10">
        <f t="shared" si="280"/>
        <v>751</v>
      </c>
    </row>
    <row r="4421" spans="2:17" ht="20.25" customHeight="1">
      <c r="B4421" s="10" t="str">
        <f t="shared" si="281"/>
        <v>دستكش ضد برش سبك751</v>
      </c>
      <c r="C4421" s="10" t="str">
        <f t="shared" si="282"/>
        <v>دستكش ضد برش سبك1403/01/17751</v>
      </c>
      <c r="D4421" s="10" t="str">
        <f>IFERROR(IF(تحویلی!$E$1="","",IF(NOSA!O4421=تحویلی!$E$1,تحویلی!$E$1&amp;COUNTIF(NOSA!$O$1:O4421,تحویلی!$E$1),"")),"")</f>
        <v/>
      </c>
      <c r="E4421" s="10" t="str">
        <f t="shared" si="283"/>
        <v>444751</v>
      </c>
      <c r="F4421" s="10" t="str">
        <f>IFERROR(VLOOKUP(I4421,DATABASE!$N:$O,2,FALSE),"")</f>
        <v>دستكش ضد برش سبك</v>
      </c>
      <c r="G4421" s="154" t="s">
        <v>3039</v>
      </c>
      <c r="H4421" s="155">
        <v>444</v>
      </c>
      <c r="I4421" s="154" t="s">
        <v>1442</v>
      </c>
      <c r="J4421" s="154" t="s">
        <v>22</v>
      </c>
      <c r="K4421" s="156">
        <v>1</v>
      </c>
      <c r="L4421" s="154" t="s">
        <v>3</v>
      </c>
      <c r="M4421" s="154" t="s">
        <v>9</v>
      </c>
      <c r="N4421" s="154" t="s">
        <v>2709</v>
      </c>
      <c r="O4421" s="153">
        <v>751</v>
      </c>
      <c r="P4421" s="155">
        <v>1</v>
      </c>
      <c r="Q4421" s="10">
        <f t="shared" si="280"/>
        <v>751</v>
      </c>
    </row>
    <row r="4422" spans="2:17" ht="20.25" customHeight="1">
      <c r="B4422" s="10" t="str">
        <f t="shared" si="281"/>
        <v>دستكش ضد برش سبك613</v>
      </c>
      <c r="C4422" s="10" t="str">
        <f t="shared" si="282"/>
        <v>دستكش ضد برش سبك1403/01/17613</v>
      </c>
      <c r="D4422" s="10" t="str">
        <f>IFERROR(IF(تحویلی!$E$1="","",IF(NOSA!O4422=تحویلی!$E$1,تحویلی!$E$1&amp;COUNTIF(NOSA!$O$1:O4422,تحویلی!$E$1),"")),"")</f>
        <v/>
      </c>
      <c r="E4422" s="10" t="str">
        <f t="shared" si="283"/>
        <v>448613</v>
      </c>
      <c r="F4422" s="10" t="str">
        <f>IFERROR(VLOOKUP(I4422,DATABASE!$N:$O,2,FALSE),"")</f>
        <v>دستكش ضد برش سبك</v>
      </c>
      <c r="G4422" s="154" t="s">
        <v>3039</v>
      </c>
      <c r="H4422" s="155">
        <v>448</v>
      </c>
      <c r="I4422" s="154" t="s">
        <v>1442</v>
      </c>
      <c r="J4422" s="154" t="s">
        <v>22</v>
      </c>
      <c r="K4422" s="156">
        <v>1</v>
      </c>
      <c r="L4422" s="154" t="s">
        <v>3</v>
      </c>
      <c r="M4422" s="154" t="s">
        <v>19</v>
      </c>
      <c r="N4422" s="154" t="s">
        <v>20</v>
      </c>
      <c r="O4422" s="153">
        <v>613</v>
      </c>
      <c r="P4422" s="155">
        <v>0</v>
      </c>
      <c r="Q4422" s="10">
        <f t="shared" si="280"/>
        <v>613</v>
      </c>
    </row>
    <row r="4423" spans="2:17" ht="20.25" customHeight="1">
      <c r="B4423" s="10" t="str">
        <f t="shared" si="281"/>
        <v>دستكش كف مواد سبك840</v>
      </c>
      <c r="C4423" s="10" t="str">
        <f t="shared" si="282"/>
        <v>دستكش كف مواد سبك1403/01/17840</v>
      </c>
      <c r="D4423" s="10" t="str">
        <f>IFERROR(IF(تحویلی!$E$1="","",IF(NOSA!O4423=تحویلی!$E$1,تحویلی!$E$1&amp;COUNTIF(NOSA!$O$1:O4423,تحویلی!$E$1),"")),"")</f>
        <v/>
      </c>
      <c r="E4423" s="10" t="str">
        <f t="shared" si="283"/>
        <v>449840</v>
      </c>
      <c r="F4423" s="10" t="str">
        <f>IFERROR(VLOOKUP(I4423,DATABASE!$N:$O,2,FALSE),"")</f>
        <v>دستكش كف مواد سبك</v>
      </c>
      <c r="G4423" s="154" t="s">
        <v>3039</v>
      </c>
      <c r="H4423" s="155">
        <v>449</v>
      </c>
      <c r="I4423" s="154" t="s">
        <v>1456</v>
      </c>
      <c r="J4423" s="154" t="s">
        <v>2</v>
      </c>
      <c r="K4423" s="156">
        <v>1</v>
      </c>
      <c r="L4423" s="154" t="s">
        <v>3</v>
      </c>
      <c r="M4423" s="154" t="s">
        <v>47</v>
      </c>
      <c r="N4423" s="154" t="s">
        <v>3260</v>
      </c>
      <c r="O4423" s="153">
        <v>840</v>
      </c>
      <c r="P4423" s="155">
        <v>1</v>
      </c>
      <c r="Q4423" s="10">
        <f t="shared" si="280"/>
        <v>840</v>
      </c>
    </row>
    <row r="4424" spans="2:17" ht="20.25" customHeight="1">
      <c r="B4424" s="10" t="str">
        <f t="shared" si="281"/>
        <v>دستكش كف مواد سبك822</v>
      </c>
      <c r="C4424" s="10" t="str">
        <f t="shared" si="282"/>
        <v>دستكش كف مواد سبك1403/01/17822</v>
      </c>
      <c r="D4424" s="10" t="str">
        <f>IFERROR(IF(تحویلی!$E$1="","",IF(NOSA!O4424=تحویلی!$E$1,تحویلی!$E$1&amp;COUNTIF(NOSA!$O$1:O4424,تحویلی!$E$1),"")),"")</f>
        <v/>
      </c>
      <c r="E4424" s="10" t="str">
        <f t="shared" si="283"/>
        <v>457822</v>
      </c>
      <c r="F4424" s="10" t="str">
        <f>IFERROR(VLOOKUP(I4424,DATABASE!$N:$O,2,FALSE),"")</f>
        <v>دستكش كف مواد سبك</v>
      </c>
      <c r="G4424" s="154" t="s">
        <v>3039</v>
      </c>
      <c r="H4424" s="155">
        <v>457</v>
      </c>
      <c r="I4424" s="154" t="s">
        <v>1456</v>
      </c>
      <c r="J4424" s="154" t="s">
        <v>2</v>
      </c>
      <c r="K4424" s="156">
        <v>1</v>
      </c>
      <c r="L4424" s="154" t="s">
        <v>3</v>
      </c>
      <c r="M4424" s="154" t="s">
        <v>47</v>
      </c>
      <c r="N4424" s="154" t="s">
        <v>1788</v>
      </c>
      <c r="O4424" s="153">
        <v>822</v>
      </c>
      <c r="P4424" s="155">
        <v>1</v>
      </c>
      <c r="Q4424" s="10">
        <f t="shared" si="280"/>
        <v>822</v>
      </c>
    </row>
    <row r="4425" spans="2:17" ht="20.25" customHeight="1">
      <c r="B4425" s="10" t="str">
        <f t="shared" si="281"/>
        <v>لباس كار ديرسوز(بلوز و شلوار)768</v>
      </c>
      <c r="C4425" s="10" t="str">
        <f t="shared" si="282"/>
        <v>لباس كار ديرسوز(بلوز و شلوار)1403/01/18768</v>
      </c>
      <c r="D4425" s="10" t="str">
        <f>IFERROR(IF(تحویلی!$E$1="","",IF(NOSA!O4425=تحویلی!$E$1,تحویلی!$E$1&amp;COUNTIF(NOSA!$O$1:O4425,تحویلی!$E$1),"")),"")</f>
        <v/>
      </c>
      <c r="E4425" s="10" t="str">
        <f t="shared" si="283"/>
        <v>464768</v>
      </c>
      <c r="F4425" s="10" t="str">
        <f>IFERROR(VLOOKUP(I4425,DATABASE!$N:$O,2,FALSE),"")</f>
        <v>لباس كار ديرسوز(بلوز و شلوار)</v>
      </c>
      <c r="G4425" s="154" t="s">
        <v>3040</v>
      </c>
      <c r="H4425" s="155">
        <v>464</v>
      </c>
      <c r="I4425" s="154" t="s">
        <v>1629</v>
      </c>
      <c r="J4425" s="154" t="s">
        <v>1630</v>
      </c>
      <c r="K4425" s="156">
        <v>1</v>
      </c>
      <c r="L4425" s="154" t="s">
        <v>28</v>
      </c>
      <c r="M4425" s="154" t="s">
        <v>133</v>
      </c>
      <c r="N4425" s="154" t="s">
        <v>1099</v>
      </c>
      <c r="O4425" s="153">
        <v>768</v>
      </c>
      <c r="P4425" s="155">
        <v>0</v>
      </c>
      <c r="Q4425" s="10">
        <f t="shared" si="280"/>
        <v>768</v>
      </c>
    </row>
    <row r="4426" spans="2:17" ht="20.25" customHeight="1">
      <c r="B4426" s="10" t="str">
        <f t="shared" si="281"/>
        <v>كمربند برزنتي نواري768</v>
      </c>
      <c r="C4426" s="10" t="str">
        <f t="shared" si="282"/>
        <v>كمربند برزنتي نواري1403/01/18768</v>
      </c>
      <c r="D4426" s="10" t="str">
        <f>IFERROR(IF(تحویلی!$E$1="","",IF(NOSA!O4426=تحویلی!$E$1,تحویلی!$E$1&amp;COUNTIF(NOSA!$O$1:O4426,تحویلی!$E$1),"")),"")</f>
        <v/>
      </c>
      <c r="E4426" s="10" t="str">
        <f t="shared" si="283"/>
        <v>464768</v>
      </c>
      <c r="F4426" s="10" t="str">
        <f>IFERROR(VLOOKUP(I4426,DATABASE!$N:$O,2,FALSE),"")</f>
        <v>كمربند برزنتي نواري</v>
      </c>
      <c r="G4426" s="154" t="s">
        <v>3040</v>
      </c>
      <c r="H4426" s="155">
        <v>464</v>
      </c>
      <c r="I4426" s="154" t="s">
        <v>1441</v>
      </c>
      <c r="J4426" s="154" t="s">
        <v>95</v>
      </c>
      <c r="K4426" s="156">
        <v>2</v>
      </c>
      <c r="L4426" s="154" t="s">
        <v>96</v>
      </c>
      <c r="M4426" s="154" t="s">
        <v>133</v>
      </c>
      <c r="N4426" s="154" t="s">
        <v>1099</v>
      </c>
      <c r="O4426" s="153">
        <v>768</v>
      </c>
      <c r="P4426" s="155">
        <v>0</v>
      </c>
      <c r="Q4426" s="10">
        <f t="shared" si="280"/>
        <v>768</v>
      </c>
    </row>
    <row r="4427" spans="2:17" ht="20.25" customHeight="1">
      <c r="B4427" s="10" t="str">
        <f t="shared" si="281"/>
        <v>768</v>
      </c>
      <c r="C4427" s="10" t="str">
        <f t="shared" si="282"/>
        <v>1403/01/18768</v>
      </c>
      <c r="D4427" s="10" t="str">
        <f>IFERROR(IF(تحویلی!$E$1="","",IF(NOSA!O4427=تحویلی!$E$1,تحویلی!$E$1&amp;COUNTIF(NOSA!$O$1:O4427,تحویلی!$E$1),"")),"")</f>
        <v/>
      </c>
      <c r="E4427" s="10" t="str">
        <f t="shared" si="283"/>
        <v>464768</v>
      </c>
      <c r="F4427" s="10" t="str">
        <f>IFERROR(VLOOKUP(I4427,DATABASE!$N:$O,2,FALSE),"")</f>
        <v/>
      </c>
      <c r="G4427" s="154" t="s">
        <v>3040</v>
      </c>
      <c r="H4427" s="155">
        <v>464</v>
      </c>
      <c r="I4427" s="154" t="s">
        <v>2699</v>
      </c>
      <c r="J4427" s="154" t="s">
        <v>7</v>
      </c>
      <c r="K4427" s="156">
        <v>1</v>
      </c>
      <c r="L4427" s="154" t="s">
        <v>8</v>
      </c>
      <c r="M4427" s="154" t="s">
        <v>133</v>
      </c>
      <c r="N4427" s="154" t="s">
        <v>1099</v>
      </c>
      <c r="O4427" s="153">
        <v>768</v>
      </c>
      <c r="P4427" s="155">
        <v>0</v>
      </c>
      <c r="Q4427" s="10">
        <f t="shared" si="280"/>
        <v>768</v>
      </c>
    </row>
    <row r="4428" spans="2:17" ht="20.25" customHeight="1">
      <c r="B4428" s="10" t="str">
        <f t="shared" si="281"/>
        <v>دستكش كف مواد سبك860</v>
      </c>
      <c r="C4428" s="10" t="str">
        <f t="shared" si="282"/>
        <v>دستكش كف مواد سبك1403/01/18860</v>
      </c>
      <c r="D4428" s="10" t="str">
        <f>IFERROR(IF(تحویلی!$E$1="","",IF(NOSA!O4428=تحویلی!$E$1,تحویلی!$E$1&amp;COUNTIF(NOSA!$O$1:O4428,تحویلی!$E$1),"")),"")</f>
        <v/>
      </c>
      <c r="E4428" s="10" t="str">
        <f t="shared" si="283"/>
        <v>469860</v>
      </c>
      <c r="F4428" s="10" t="str">
        <f>IFERROR(VLOOKUP(I4428,DATABASE!$N:$O,2,FALSE),"")</f>
        <v>دستكش كف مواد سبك</v>
      </c>
      <c r="G4428" s="154" t="s">
        <v>3040</v>
      </c>
      <c r="H4428" s="155">
        <v>469</v>
      </c>
      <c r="I4428" s="154" t="s">
        <v>1456</v>
      </c>
      <c r="J4428" s="154" t="s">
        <v>2</v>
      </c>
      <c r="K4428" s="156">
        <v>1</v>
      </c>
      <c r="L4428" s="154" t="s">
        <v>3</v>
      </c>
      <c r="M4428" s="154" t="s">
        <v>47</v>
      </c>
      <c r="N4428" s="154" t="s">
        <v>3222</v>
      </c>
      <c r="O4428" s="153">
        <v>860</v>
      </c>
      <c r="P4428" s="155">
        <v>1</v>
      </c>
      <c r="Q4428" s="10">
        <f t="shared" si="280"/>
        <v>860</v>
      </c>
    </row>
    <row r="4429" spans="2:17" ht="20.25" customHeight="1">
      <c r="B4429" s="10" t="str">
        <f t="shared" si="281"/>
        <v>دستكش كف مواد سبك719</v>
      </c>
      <c r="C4429" s="10" t="str">
        <f t="shared" si="282"/>
        <v>دستكش كف مواد سبك1403/01/18719</v>
      </c>
      <c r="D4429" s="10" t="str">
        <f>IFERROR(IF(تحویلی!$E$1="","",IF(NOSA!O4429=تحویلی!$E$1,تحویلی!$E$1&amp;COUNTIF(NOSA!$O$1:O4429,تحویلی!$E$1),"")),"")</f>
        <v/>
      </c>
      <c r="E4429" s="10" t="str">
        <f t="shared" si="283"/>
        <v>470719</v>
      </c>
      <c r="F4429" s="10" t="str">
        <f>IFERROR(VLOOKUP(I4429,DATABASE!$N:$O,2,FALSE),"")</f>
        <v>دستكش كف مواد سبك</v>
      </c>
      <c r="G4429" s="154" t="s">
        <v>3040</v>
      </c>
      <c r="H4429" s="155">
        <v>470</v>
      </c>
      <c r="I4429" s="154" t="s">
        <v>1456</v>
      </c>
      <c r="J4429" s="154" t="s">
        <v>2</v>
      </c>
      <c r="K4429" s="156">
        <v>1</v>
      </c>
      <c r="L4429" s="154" t="s">
        <v>3</v>
      </c>
      <c r="M4429" s="154" t="s">
        <v>47</v>
      </c>
      <c r="N4429" s="154" t="s">
        <v>395</v>
      </c>
      <c r="O4429" s="153">
        <v>719</v>
      </c>
      <c r="P4429" s="155">
        <v>0</v>
      </c>
      <c r="Q4429" s="10">
        <f t="shared" si="280"/>
        <v>719</v>
      </c>
    </row>
    <row r="4430" spans="2:17" ht="20.25" customHeight="1">
      <c r="B4430" s="10" t="str">
        <f t="shared" si="281"/>
        <v>دستكش ضد برش سبك866</v>
      </c>
      <c r="C4430" s="10" t="str">
        <f t="shared" si="282"/>
        <v>دستكش ضد برش سبك1403/01/18866</v>
      </c>
      <c r="D4430" s="10" t="str">
        <f>IFERROR(IF(تحویلی!$E$1="","",IF(NOSA!O4430=تحویلی!$E$1,تحویلی!$E$1&amp;COUNTIF(NOSA!$O$1:O4430,تحویلی!$E$1),"")),"")</f>
        <v/>
      </c>
      <c r="E4430" s="10" t="str">
        <f t="shared" si="283"/>
        <v>483866</v>
      </c>
      <c r="F4430" s="10" t="str">
        <f>IFERROR(VLOOKUP(I4430,DATABASE!$N:$O,2,FALSE),"")</f>
        <v>دستكش ضد برش سبك</v>
      </c>
      <c r="G4430" s="154" t="s">
        <v>3040</v>
      </c>
      <c r="H4430" s="155">
        <v>483</v>
      </c>
      <c r="I4430" s="154" t="s">
        <v>1442</v>
      </c>
      <c r="J4430" s="154" t="s">
        <v>22</v>
      </c>
      <c r="K4430" s="156">
        <v>1</v>
      </c>
      <c r="L4430" s="154" t="s">
        <v>3</v>
      </c>
      <c r="M4430" s="154" t="s">
        <v>47</v>
      </c>
      <c r="N4430" s="154" t="s">
        <v>77</v>
      </c>
      <c r="O4430" s="153">
        <v>866</v>
      </c>
      <c r="P4430" s="155">
        <v>1</v>
      </c>
      <c r="Q4430" s="10">
        <f t="shared" si="280"/>
        <v>866</v>
      </c>
    </row>
    <row r="4431" spans="2:17" ht="20.25" customHeight="1">
      <c r="B4431" s="10" t="str">
        <f t="shared" si="281"/>
        <v>دستكش ضد برش سبك843</v>
      </c>
      <c r="C4431" s="10" t="str">
        <f t="shared" si="282"/>
        <v>دستكش ضد برش سبك1403/01/18843</v>
      </c>
      <c r="D4431" s="10" t="str">
        <f>IFERROR(IF(تحویلی!$E$1="","",IF(NOSA!O4431=تحویلی!$E$1,تحویلی!$E$1&amp;COUNTIF(NOSA!$O$1:O4431,تحویلی!$E$1),"")),"")</f>
        <v/>
      </c>
      <c r="E4431" s="10" t="str">
        <f t="shared" si="283"/>
        <v>484843</v>
      </c>
      <c r="F4431" s="10" t="str">
        <f>IFERROR(VLOOKUP(I4431,DATABASE!$N:$O,2,FALSE),"")</f>
        <v>دستكش ضد برش سبك</v>
      </c>
      <c r="G4431" s="154" t="s">
        <v>3040</v>
      </c>
      <c r="H4431" s="155">
        <v>484</v>
      </c>
      <c r="I4431" s="154" t="s">
        <v>1442</v>
      </c>
      <c r="J4431" s="154" t="s">
        <v>22</v>
      </c>
      <c r="K4431" s="156">
        <v>1</v>
      </c>
      <c r="L4431" s="154" t="s">
        <v>3</v>
      </c>
      <c r="M4431" s="154" t="s">
        <v>47</v>
      </c>
      <c r="N4431" s="154" t="s">
        <v>2682</v>
      </c>
      <c r="O4431" s="153">
        <v>843</v>
      </c>
      <c r="P4431" s="155">
        <v>0</v>
      </c>
      <c r="Q4431" s="10">
        <f t="shared" si="280"/>
        <v>843</v>
      </c>
    </row>
    <row r="4432" spans="2:17" ht="20.25" customHeight="1">
      <c r="B4432" s="10" t="str">
        <f t="shared" si="281"/>
        <v>دستكش ضد برش سبك739</v>
      </c>
      <c r="C4432" s="10" t="str">
        <f t="shared" si="282"/>
        <v>دستكش ضد برش سبك1403/01/18739</v>
      </c>
      <c r="D4432" s="10" t="str">
        <f>IFERROR(IF(تحویلی!$E$1="","",IF(NOSA!O4432=تحویلی!$E$1,تحویلی!$E$1&amp;COUNTIF(NOSA!$O$1:O4432,تحویلی!$E$1),"")),"")</f>
        <v/>
      </c>
      <c r="E4432" s="10" t="str">
        <f t="shared" si="283"/>
        <v>490739</v>
      </c>
      <c r="F4432" s="10" t="str">
        <f>IFERROR(VLOOKUP(I4432,DATABASE!$N:$O,2,FALSE),"")</f>
        <v>دستكش ضد برش سبك</v>
      </c>
      <c r="G4432" s="154" t="s">
        <v>3040</v>
      </c>
      <c r="H4432" s="155">
        <v>490</v>
      </c>
      <c r="I4432" s="154" t="s">
        <v>1442</v>
      </c>
      <c r="J4432" s="154" t="s">
        <v>22</v>
      </c>
      <c r="K4432" s="156">
        <v>1</v>
      </c>
      <c r="L4432" s="154" t="s">
        <v>3</v>
      </c>
      <c r="M4432" s="154" t="s">
        <v>47</v>
      </c>
      <c r="N4432" s="154" t="s">
        <v>779</v>
      </c>
      <c r="O4432" s="153">
        <v>739</v>
      </c>
      <c r="P4432" s="155">
        <v>0</v>
      </c>
      <c r="Q4432" s="10">
        <f t="shared" si="280"/>
        <v>739</v>
      </c>
    </row>
    <row r="4433" spans="2:17" ht="20.25" customHeight="1">
      <c r="B4433" s="10" t="str">
        <f t="shared" si="281"/>
        <v>دستكش ضد برش سبك841</v>
      </c>
      <c r="C4433" s="10" t="str">
        <f t="shared" si="282"/>
        <v>دستكش ضد برش سبك1403/01/18841</v>
      </c>
      <c r="D4433" s="10" t="str">
        <f>IFERROR(IF(تحویلی!$E$1="","",IF(NOSA!O4433=تحویلی!$E$1,تحویلی!$E$1&amp;COUNTIF(NOSA!$O$1:O4433,تحویلی!$E$1),"")),"")</f>
        <v/>
      </c>
      <c r="E4433" s="10" t="str">
        <f t="shared" si="283"/>
        <v>490841</v>
      </c>
      <c r="F4433" s="10" t="str">
        <f>IFERROR(VLOOKUP(I4433,DATABASE!$N:$O,2,FALSE),"")</f>
        <v>دستكش ضد برش سبك</v>
      </c>
      <c r="G4433" s="3" t="s">
        <v>3040</v>
      </c>
      <c r="H4433" s="4">
        <v>490</v>
      </c>
      <c r="I4433" s="3" t="s">
        <v>1442</v>
      </c>
      <c r="J4433" s="3" t="s">
        <v>22</v>
      </c>
      <c r="K4433" s="5">
        <v>1</v>
      </c>
      <c r="L4433" s="3" t="s">
        <v>3</v>
      </c>
      <c r="M4433" s="3" t="s">
        <v>47</v>
      </c>
      <c r="N4433" s="3" t="s">
        <v>2686</v>
      </c>
      <c r="O4433" s="1">
        <v>841</v>
      </c>
      <c r="P4433" s="4">
        <v>0</v>
      </c>
      <c r="Q4433" s="10">
        <f t="shared" si="280"/>
        <v>841</v>
      </c>
    </row>
    <row r="4434" spans="2:17" ht="20.25" customHeight="1">
      <c r="B4434" s="10" t="str">
        <f t="shared" si="281"/>
        <v>دستكش ضد برش سبك837</v>
      </c>
      <c r="C4434" s="10" t="str">
        <f t="shared" si="282"/>
        <v>دستكش ضد برش سبك1403/01/18837</v>
      </c>
      <c r="D4434" s="10" t="str">
        <f>IFERROR(IF(تحویلی!$E$1="","",IF(NOSA!O4434=تحویلی!$E$1,تحویلی!$E$1&amp;COUNTIF(NOSA!$O$1:O4434,تحویلی!$E$1),"")),"")</f>
        <v/>
      </c>
      <c r="E4434" s="10" t="str">
        <f t="shared" si="283"/>
        <v>491837</v>
      </c>
      <c r="F4434" s="10" t="str">
        <f>IFERROR(VLOOKUP(I4434,DATABASE!$N:$O,2,FALSE),"")</f>
        <v>دستكش ضد برش سبك</v>
      </c>
      <c r="G4434" s="3" t="s">
        <v>3040</v>
      </c>
      <c r="H4434" s="4">
        <v>491</v>
      </c>
      <c r="I4434" s="3" t="s">
        <v>1442</v>
      </c>
      <c r="J4434" s="3" t="s">
        <v>22</v>
      </c>
      <c r="K4434" s="5">
        <v>1</v>
      </c>
      <c r="L4434" s="3" t="s">
        <v>3</v>
      </c>
      <c r="M4434" s="3" t="s">
        <v>40</v>
      </c>
      <c r="N4434" s="3" t="s">
        <v>2704</v>
      </c>
      <c r="O4434" s="1">
        <v>837</v>
      </c>
      <c r="P4434" s="4">
        <v>0</v>
      </c>
      <c r="Q4434" s="10">
        <f t="shared" si="280"/>
        <v>837</v>
      </c>
    </row>
    <row r="4435" spans="2:17" ht="20.25" customHeight="1">
      <c r="B4435" s="10" t="str">
        <f t="shared" si="281"/>
        <v>دستكش ساق بلند نسوز829</v>
      </c>
      <c r="C4435" s="10" t="str">
        <f t="shared" si="282"/>
        <v>دستكش ساق بلند نسوز1403/01/18829</v>
      </c>
      <c r="D4435" s="10" t="str">
        <f>IFERROR(IF(تحویلی!$E$1="","",IF(NOSA!O4435=تحویلی!$E$1,تحویلی!$E$1&amp;COUNTIF(NOSA!$O$1:O4435,تحویلی!$E$1),"")),"")</f>
        <v/>
      </c>
      <c r="E4435" s="10" t="str">
        <f t="shared" si="283"/>
        <v>498829</v>
      </c>
      <c r="F4435" s="10" t="str">
        <f>IFERROR(VLOOKUP(I4435,DATABASE!$N:$O,2,FALSE),"")</f>
        <v>دستكش ساق بلند نسوز</v>
      </c>
      <c r="G4435" s="3" t="s">
        <v>3040</v>
      </c>
      <c r="H4435" s="4">
        <v>498</v>
      </c>
      <c r="I4435" s="3" t="s">
        <v>1461</v>
      </c>
      <c r="J4435" s="3" t="s">
        <v>34</v>
      </c>
      <c r="K4435" s="5">
        <v>1</v>
      </c>
      <c r="L4435" s="3" t="s">
        <v>3</v>
      </c>
      <c r="M4435" s="3" t="s">
        <v>4</v>
      </c>
      <c r="N4435" s="3" t="s">
        <v>2797</v>
      </c>
      <c r="O4435" s="1">
        <v>829</v>
      </c>
      <c r="P4435" s="4">
        <v>0</v>
      </c>
      <c r="Q4435" s="10">
        <f t="shared" si="280"/>
        <v>829</v>
      </c>
    </row>
    <row r="4436" spans="2:17" ht="20.25" customHeight="1">
      <c r="B4436" s="10" t="str">
        <f t="shared" si="281"/>
        <v>دستكش ضد برش سبك829</v>
      </c>
      <c r="C4436" s="10" t="str">
        <f t="shared" si="282"/>
        <v>دستكش ضد برش سبك1403/01/18829</v>
      </c>
      <c r="D4436" s="10" t="str">
        <f>IFERROR(IF(تحویلی!$E$1="","",IF(NOSA!O4436=تحویلی!$E$1,تحویلی!$E$1&amp;COUNTIF(NOSA!$O$1:O4436,تحویلی!$E$1),"")),"")</f>
        <v/>
      </c>
      <c r="E4436" s="10" t="str">
        <f t="shared" si="283"/>
        <v>498829</v>
      </c>
      <c r="F4436" s="10" t="str">
        <f>IFERROR(VLOOKUP(I4436,DATABASE!$N:$O,2,FALSE),"")</f>
        <v>دستكش ضد برش سبك</v>
      </c>
      <c r="G4436" s="3" t="s">
        <v>3040</v>
      </c>
      <c r="H4436" s="4">
        <v>498</v>
      </c>
      <c r="I4436" s="3" t="s">
        <v>1442</v>
      </c>
      <c r="J4436" s="3" t="s">
        <v>22</v>
      </c>
      <c r="K4436" s="5">
        <v>1</v>
      </c>
      <c r="L4436" s="3" t="s">
        <v>3</v>
      </c>
      <c r="M4436" s="3" t="s">
        <v>4</v>
      </c>
      <c r="N4436" s="3" t="s">
        <v>2797</v>
      </c>
      <c r="O4436" s="1">
        <v>829</v>
      </c>
      <c r="P4436" s="4">
        <v>0</v>
      </c>
      <c r="Q4436" s="10">
        <f t="shared" si="280"/>
        <v>829</v>
      </c>
    </row>
    <row r="4437" spans="2:17" ht="20.25" customHeight="1">
      <c r="B4437" s="10" t="str">
        <f t="shared" si="281"/>
        <v>پيشبند نسوز چرمي847</v>
      </c>
      <c r="C4437" s="10" t="str">
        <f t="shared" si="282"/>
        <v>پيشبند نسوز چرمي1403/01/18847</v>
      </c>
      <c r="D4437" s="10" t="str">
        <f>IFERROR(IF(تحویلی!$E$1="","",IF(NOSA!O4437=تحویلی!$E$1,تحویلی!$E$1&amp;COUNTIF(NOSA!$O$1:O4437,تحویلی!$E$1),"")),"")</f>
        <v/>
      </c>
      <c r="E4437" s="10" t="str">
        <f t="shared" si="283"/>
        <v>499847</v>
      </c>
      <c r="F4437" s="10" t="str">
        <f>IFERROR(VLOOKUP(I4437,DATABASE!$N:$O,2,FALSE),"")</f>
        <v>پيشبند نسوز چرمي</v>
      </c>
      <c r="G4437" s="3" t="s">
        <v>3040</v>
      </c>
      <c r="H4437" s="4">
        <v>499</v>
      </c>
      <c r="I4437" s="3" t="s">
        <v>1459</v>
      </c>
      <c r="J4437" s="3" t="s">
        <v>15</v>
      </c>
      <c r="K4437" s="5">
        <v>1</v>
      </c>
      <c r="L4437" s="3" t="s">
        <v>8</v>
      </c>
      <c r="M4437" s="3" t="s">
        <v>4</v>
      </c>
      <c r="N4437" s="3" t="s">
        <v>2722</v>
      </c>
      <c r="O4437" s="1">
        <v>847</v>
      </c>
      <c r="P4437" s="4">
        <v>0</v>
      </c>
      <c r="Q4437" s="10">
        <f t="shared" si="280"/>
        <v>847</v>
      </c>
    </row>
    <row r="4438" spans="2:17" ht="20.25" customHeight="1">
      <c r="B4438" s="10" t="str">
        <f t="shared" si="281"/>
        <v>دستكش ساق بلند نسوز847</v>
      </c>
      <c r="C4438" s="10" t="str">
        <f t="shared" si="282"/>
        <v>دستكش ساق بلند نسوز1403/01/18847</v>
      </c>
      <c r="D4438" s="10" t="str">
        <f>IFERROR(IF(تحویلی!$E$1="","",IF(NOSA!O4438=تحویلی!$E$1,تحویلی!$E$1&amp;COUNTIF(NOSA!$O$1:O4438,تحویلی!$E$1),"")),"")</f>
        <v/>
      </c>
      <c r="E4438" s="10" t="str">
        <f t="shared" si="283"/>
        <v>499847</v>
      </c>
      <c r="F4438" s="10" t="str">
        <f>IFERROR(VLOOKUP(I4438,DATABASE!$N:$O,2,FALSE),"")</f>
        <v>دستكش ساق بلند نسوز</v>
      </c>
      <c r="G4438" s="3" t="s">
        <v>3040</v>
      </c>
      <c r="H4438" s="4">
        <v>499</v>
      </c>
      <c r="I4438" s="3" t="s">
        <v>1461</v>
      </c>
      <c r="J4438" s="3" t="s">
        <v>34</v>
      </c>
      <c r="K4438" s="5">
        <v>1</v>
      </c>
      <c r="L4438" s="3" t="s">
        <v>3</v>
      </c>
      <c r="M4438" s="3" t="s">
        <v>4</v>
      </c>
      <c r="N4438" s="3" t="s">
        <v>2722</v>
      </c>
      <c r="O4438" s="1">
        <v>847</v>
      </c>
      <c r="P4438" s="4">
        <v>0</v>
      </c>
      <c r="Q4438" s="10">
        <f t="shared" si="280"/>
        <v>847</v>
      </c>
    </row>
    <row r="4439" spans="2:17" ht="20.25" customHeight="1">
      <c r="B4439" s="10" t="str">
        <f t="shared" si="281"/>
        <v>دستكش ضد برش سبك847</v>
      </c>
      <c r="C4439" s="10" t="str">
        <f t="shared" si="282"/>
        <v>دستكش ضد برش سبك1403/01/18847</v>
      </c>
      <c r="D4439" s="10" t="str">
        <f>IFERROR(IF(تحویلی!$E$1="","",IF(NOSA!O4439=تحویلی!$E$1,تحویلی!$E$1&amp;COUNTIF(NOSA!$O$1:O4439,تحویلی!$E$1),"")),"")</f>
        <v/>
      </c>
      <c r="E4439" s="10" t="str">
        <f t="shared" si="283"/>
        <v>499847</v>
      </c>
      <c r="F4439" s="10" t="str">
        <f>IFERROR(VLOOKUP(I4439,DATABASE!$N:$O,2,FALSE),"")</f>
        <v>دستكش ضد برش سبك</v>
      </c>
      <c r="G4439" s="3" t="s">
        <v>3040</v>
      </c>
      <c r="H4439" s="4">
        <v>499</v>
      </c>
      <c r="I4439" s="3" t="s">
        <v>1442</v>
      </c>
      <c r="J4439" s="3" t="s">
        <v>22</v>
      </c>
      <c r="K4439" s="5">
        <v>1</v>
      </c>
      <c r="L4439" s="3" t="s">
        <v>3</v>
      </c>
      <c r="M4439" s="3" t="s">
        <v>4</v>
      </c>
      <c r="N4439" s="3" t="s">
        <v>2722</v>
      </c>
      <c r="O4439" s="1">
        <v>847</v>
      </c>
      <c r="P4439" s="4">
        <v>0</v>
      </c>
      <c r="Q4439" s="10">
        <f t="shared" si="280"/>
        <v>847</v>
      </c>
    </row>
    <row r="4440" spans="2:17" ht="20.25" customHeight="1">
      <c r="B4440" s="10" t="str">
        <f t="shared" si="281"/>
        <v>لباس كار ديرسوز(بلوز) 873</v>
      </c>
      <c r="C4440" s="10" t="str">
        <f t="shared" si="282"/>
        <v>لباس كار ديرسوز(بلوز) 1403/01/19873</v>
      </c>
      <c r="D4440" s="10" t="str">
        <f>IFERROR(IF(تحویلی!$E$1="","",IF(NOSA!O4440=تحویلی!$E$1,تحویلی!$E$1&amp;COUNTIF(NOSA!$O$1:O4440,تحویلی!$E$1),"")),"")</f>
        <v/>
      </c>
      <c r="E4440" s="10" t="str">
        <f t="shared" si="283"/>
        <v>505873</v>
      </c>
      <c r="F4440" s="10" t="str">
        <f>IFERROR(VLOOKUP(I4440,DATABASE!$N:$O,2,FALSE),"")</f>
        <v xml:space="preserve">لباس كار ديرسوز(بلوز) </v>
      </c>
      <c r="G4440" s="3" t="s">
        <v>3041</v>
      </c>
      <c r="H4440" s="4">
        <v>505</v>
      </c>
      <c r="I4440" s="3" t="s">
        <v>1703</v>
      </c>
      <c r="J4440" s="3" t="s">
        <v>1704</v>
      </c>
      <c r="K4440" s="5">
        <v>1</v>
      </c>
      <c r="L4440" s="3" t="s">
        <v>8</v>
      </c>
      <c r="M4440" s="3" t="s">
        <v>102</v>
      </c>
      <c r="N4440" s="3" t="s">
        <v>3341</v>
      </c>
      <c r="O4440" s="1">
        <v>873</v>
      </c>
      <c r="P4440" s="4">
        <v>0</v>
      </c>
      <c r="Q4440" s="10">
        <f t="shared" si="280"/>
        <v>873</v>
      </c>
    </row>
    <row r="4441" spans="2:17" ht="20.25" customHeight="1">
      <c r="B4441" s="10" t="str">
        <f t="shared" si="281"/>
        <v>عينك سنگ زني بغل توري163</v>
      </c>
      <c r="C4441" s="10" t="str">
        <f t="shared" si="282"/>
        <v>عينك سنگ زني بغل توري1403/01/19163</v>
      </c>
      <c r="D4441" s="10" t="str">
        <f>IFERROR(IF(تحویلی!$E$1="","",IF(NOSA!O4441=تحویلی!$E$1,تحویلی!$E$1&amp;COUNTIF(NOSA!$O$1:O4441,تحویلی!$E$1),"")),"")</f>
        <v/>
      </c>
      <c r="E4441" s="10" t="str">
        <f t="shared" si="283"/>
        <v>508163</v>
      </c>
      <c r="F4441" s="10" t="str">
        <f>IFERROR(VLOOKUP(I4441,DATABASE!$N:$O,2,FALSE),"")</f>
        <v>عينك سنگ زني بغل توري</v>
      </c>
      <c r="G4441" s="3" t="s">
        <v>3041</v>
      </c>
      <c r="H4441" s="4">
        <v>508</v>
      </c>
      <c r="I4441" s="3" t="s">
        <v>1519</v>
      </c>
      <c r="J4441" s="3" t="s">
        <v>1520</v>
      </c>
      <c r="K4441" s="5">
        <v>1</v>
      </c>
      <c r="L4441" s="3" t="s">
        <v>8</v>
      </c>
      <c r="M4441" s="3" t="s">
        <v>9</v>
      </c>
      <c r="N4441" s="3" t="s">
        <v>324</v>
      </c>
      <c r="O4441" s="1">
        <v>163</v>
      </c>
      <c r="P4441" s="4">
        <v>0</v>
      </c>
      <c r="Q4441" s="10">
        <f t="shared" si="280"/>
        <v>163</v>
      </c>
    </row>
    <row r="4442" spans="2:17" ht="20.25" customHeight="1">
      <c r="B4442" s="10" t="str">
        <f t="shared" si="281"/>
        <v>فيلتر ماسك نيم صورت (3M) مدل 2091163</v>
      </c>
      <c r="C4442" s="10" t="str">
        <f t="shared" si="282"/>
        <v>فيلتر ماسك نيم صورت (3M) مدل 20911403/01/19163</v>
      </c>
      <c r="D4442" s="10" t="str">
        <f>IFERROR(IF(تحویلی!$E$1="","",IF(NOSA!O4442=تحویلی!$E$1,تحویلی!$E$1&amp;COUNTIF(NOSA!$O$1:O4442,تحویلی!$E$1),"")),"")</f>
        <v/>
      </c>
      <c r="E4442" s="10" t="str">
        <f t="shared" si="283"/>
        <v>508163</v>
      </c>
      <c r="F4442" s="10" t="str">
        <f>IFERROR(VLOOKUP(I4442,DATABASE!$N:$O,2,FALSE),"")</f>
        <v>فيلتر ماسك نيم صورت (3M) مدل 2091</v>
      </c>
      <c r="G4442" s="3" t="s">
        <v>3041</v>
      </c>
      <c r="H4442" s="4">
        <v>508</v>
      </c>
      <c r="I4442" s="3" t="s">
        <v>1475</v>
      </c>
      <c r="J4442" s="3" t="s">
        <v>53</v>
      </c>
      <c r="K4442" s="5">
        <v>1</v>
      </c>
      <c r="L4442" s="3" t="s">
        <v>8</v>
      </c>
      <c r="M4442" s="3" t="s">
        <v>9</v>
      </c>
      <c r="N4442" s="3" t="s">
        <v>324</v>
      </c>
      <c r="O4442" s="1">
        <v>163</v>
      </c>
      <c r="P4442" s="4">
        <v>1</v>
      </c>
      <c r="Q4442" s="10">
        <f t="shared" si="280"/>
        <v>163</v>
      </c>
    </row>
    <row r="4443" spans="2:17" ht="20.25" customHeight="1">
      <c r="B4443" s="10" t="str">
        <f t="shared" si="281"/>
        <v>دستكش كف مواد سبك760</v>
      </c>
      <c r="C4443" s="10" t="str">
        <f t="shared" si="282"/>
        <v>دستكش كف مواد سبك1403/01/19760</v>
      </c>
      <c r="D4443" s="10" t="str">
        <f>IFERROR(IF(تحویلی!$E$1="","",IF(NOSA!O4443=تحویلی!$E$1,تحویلی!$E$1&amp;COUNTIF(NOSA!$O$1:O4443,تحویلی!$E$1),"")),"")</f>
        <v/>
      </c>
      <c r="E4443" s="10" t="str">
        <f t="shared" si="283"/>
        <v>515760</v>
      </c>
      <c r="F4443" s="10" t="str">
        <f>IFERROR(VLOOKUP(I4443,DATABASE!$N:$O,2,FALSE),"")</f>
        <v>دستكش كف مواد سبك</v>
      </c>
      <c r="G4443" s="3" t="s">
        <v>3041</v>
      </c>
      <c r="H4443" s="4">
        <v>515</v>
      </c>
      <c r="I4443" s="3" t="s">
        <v>1456</v>
      </c>
      <c r="J4443" s="3" t="s">
        <v>2</v>
      </c>
      <c r="K4443" s="5">
        <v>1</v>
      </c>
      <c r="L4443" s="3" t="s">
        <v>3</v>
      </c>
      <c r="M4443" s="3" t="s">
        <v>202</v>
      </c>
      <c r="N4443" s="3" t="s">
        <v>1003</v>
      </c>
      <c r="O4443" s="1">
        <v>760</v>
      </c>
      <c r="P4443" s="4">
        <v>0</v>
      </c>
      <c r="Q4443" s="10">
        <f t="shared" si="280"/>
        <v>760</v>
      </c>
    </row>
    <row r="4444" spans="2:17" ht="20.25" customHeight="1">
      <c r="B4444" s="10" t="str">
        <f t="shared" si="281"/>
        <v>دستكش ضد برش سبك869</v>
      </c>
      <c r="C4444" s="10" t="str">
        <f t="shared" si="282"/>
        <v>دستكش ضد برش سبك1403/01/19869</v>
      </c>
      <c r="D4444" s="10" t="str">
        <f>IFERROR(IF(تحویلی!$E$1="","",IF(NOSA!O4444=تحویلی!$E$1,تحویلی!$E$1&amp;COUNTIF(NOSA!$O$1:O4444,تحویلی!$E$1),"")),"")</f>
        <v/>
      </c>
      <c r="E4444" s="10" t="str">
        <f t="shared" si="283"/>
        <v>516869</v>
      </c>
      <c r="F4444" s="10" t="str">
        <f>IFERROR(VLOOKUP(I4444,DATABASE!$N:$O,2,FALSE),"")</f>
        <v>دستكش ضد برش سبك</v>
      </c>
      <c r="G4444" s="3" t="s">
        <v>3041</v>
      </c>
      <c r="H4444" s="4">
        <v>516</v>
      </c>
      <c r="I4444" s="3" t="s">
        <v>1442</v>
      </c>
      <c r="J4444" s="3" t="s">
        <v>22</v>
      </c>
      <c r="K4444" s="5">
        <v>1</v>
      </c>
      <c r="L4444" s="3" t="s">
        <v>3</v>
      </c>
      <c r="M4444" s="3" t="s">
        <v>19</v>
      </c>
      <c r="N4444" s="3" t="s">
        <v>3327</v>
      </c>
      <c r="O4444" s="1">
        <v>869</v>
      </c>
      <c r="P4444" s="4">
        <v>1</v>
      </c>
      <c r="Q4444" s="10">
        <f t="shared" si="280"/>
        <v>869</v>
      </c>
    </row>
    <row r="4445" spans="2:17" ht="20.25" customHeight="1">
      <c r="B4445" s="10" t="str">
        <f t="shared" si="281"/>
        <v>كمربند برزنتي نواري869</v>
      </c>
      <c r="C4445" s="10" t="str">
        <f t="shared" si="282"/>
        <v>كمربند برزنتي نواري1403/01/19869</v>
      </c>
      <c r="D4445" s="10" t="str">
        <f>IFERROR(IF(تحویلی!$E$1="","",IF(NOSA!O4445=تحویلی!$E$1,تحویلی!$E$1&amp;COUNTIF(NOSA!$O$1:O4445,تحویلی!$E$1),"")),"")</f>
        <v/>
      </c>
      <c r="E4445" s="10" t="str">
        <f t="shared" si="283"/>
        <v>516869</v>
      </c>
      <c r="F4445" s="10" t="str">
        <f>IFERROR(VLOOKUP(I4445,DATABASE!$N:$O,2,FALSE),"")</f>
        <v>كمربند برزنتي نواري</v>
      </c>
      <c r="G4445" s="3" t="s">
        <v>3041</v>
      </c>
      <c r="H4445" s="4">
        <v>516</v>
      </c>
      <c r="I4445" s="3" t="s">
        <v>1441</v>
      </c>
      <c r="J4445" s="3" t="s">
        <v>95</v>
      </c>
      <c r="K4445" s="5">
        <v>1</v>
      </c>
      <c r="L4445" s="3" t="s">
        <v>96</v>
      </c>
      <c r="M4445" s="3" t="s">
        <v>19</v>
      </c>
      <c r="N4445" s="3" t="s">
        <v>3327</v>
      </c>
      <c r="O4445" s="1">
        <v>869</v>
      </c>
      <c r="P4445" s="4">
        <v>0</v>
      </c>
      <c r="Q4445" s="10">
        <f t="shared" si="280"/>
        <v>869</v>
      </c>
    </row>
    <row r="4446" spans="2:17" ht="20.25" customHeight="1">
      <c r="B4446" s="10" t="str">
        <f t="shared" si="281"/>
        <v>دستكش كف مواد سبك872</v>
      </c>
      <c r="C4446" s="10" t="str">
        <f t="shared" si="282"/>
        <v>دستكش كف مواد سبك1403/01/19872</v>
      </c>
      <c r="D4446" s="10" t="str">
        <f>IFERROR(IF(تحویلی!$E$1="","",IF(NOSA!O4446=تحویلی!$E$1,تحویلی!$E$1&amp;COUNTIF(NOSA!$O$1:O4446,تحویلی!$E$1),"")),"")</f>
        <v/>
      </c>
      <c r="E4446" s="10" t="str">
        <f t="shared" si="283"/>
        <v>517872</v>
      </c>
      <c r="F4446" s="10" t="str">
        <f>IFERROR(VLOOKUP(I4446,DATABASE!$N:$O,2,FALSE),"")</f>
        <v>دستكش كف مواد سبك</v>
      </c>
      <c r="G4446" s="3" t="s">
        <v>3041</v>
      </c>
      <c r="H4446" s="4">
        <v>517</v>
      </c>
      <c r="I4446" s="3" t="s">
        <v>1456</v>
      </c>
      <c r="J4446" s="3" t="s">
        <v>2</v>
      </c>
      <c r="K4446" s="5">
        <v>1</v>
      </c>
      <c r="L4446" s="3" t="s">
        <v>3</v>
      </c>
      <c r="M4446" s="3" t="s">
        <v>47</v>
      </c>
      <c r="N4446" s="3" t="s">
        <v>3344</v>
      </c>
      <c r="O4446" s="1">
        <v>872</v>
      </c>
      <c r="P4446" s="4">
        <v>0</v>
      </c>
      <c r="Q4446" s="10">
        <f t="shared" ref="Q4446:Q4509" si="284">VALUE(O4446)</f>
        <v>872</v>
      </c>
    </row>
    <row r="4447" spans="2:17" ht="20.25" customHeight="1">
      <c r="B4447" s="10" t="str">
        <f t="shared" si="281"/>
        <v>ماسك N95) FFP2 )741</v>
      </c>
      <c r="C4447" s="10" t="str">
        <f t="shared" si="282"/>
        <v>ماسك N95) FFP2 )1403/01/19741</v>
      </c>
      <c r="D4447" s="10" t="str">
        <f>IFERROR(IF(تحویلی!$E$1="","",IF(NOSA!O4447=تحویلی!$E$1,تحویلی!$E$1&amp;COUNTIF(NOSA!$O$1:O4447,تحویلی!$E$1),"")),"")</f>
        <v/>
      </c>
      <c r="E4447" s="10" t="str">
        <f t="shared" si="283"/>
        <v>532741</v>
      </c>
      <c r="F4447" s="10" t="str">
        <f>IFERROR(VLOOKUP(I4447,DATABASE!$N:$O,2,FALSE),"")</f>
        <v>ماسك N95) FFP2 )</v>
      </c>
      <c r="G4447" s="3" t="s">
        <v>3041</v>
      </c>
      <c r="H4447" s="4">
        <v>532</v>
      </c>
      <c r="I4447" s="3" t="s">
        <v>1469</v>
      </c>
      <c r="J4447" s="3" t="s">
        <v>256</v>
      </c>
      <c r="K4447" s="5">
        <v>600</v>
      </c>
      <c r="L4447" s="3" t="s">
        <v>8</v>
      </c>
      <c r="M4447" s="3" t="s">
        <v>63</v>
      </c>
      <c r="N4447" s="3" t="s">
        <v>764</v>
      </c>
      <c r="O4447" s="1">
        <v>741</v>
      </c>
      <c r="P4447" s="4">
        <v>0</v>
      </c>
      <c r="Q4447" s="10">
        <f t="shared" si="284"/>
        <v>741</v>
      </c>
    </row>
    <row r="4448" spans="2:17" ht="20.25" customHeight="1">
      <c r="B4448" s="10" t="str">
        <f t="shared" si="281"/>
        <v>شيشه مات ماسك جوشكاري694</v>
      </c>
      <c r="C4448" s="10" t="str">
        <f t="shared" si="282"/>
        <v>شيشه مات ماسك جوشكاري1403/01/19694</v>
      </c>
      <c r="D4448" s="10" t="str">
        <f>IFERROR(IF(تحویلی!$E$1="","",IF(NOSA!O4448=تحویلی!$E$1,تحویلی!$E$1&amp;COUNTIF(NOSA!$O$1:O4448,تحویلی!$E$1),"")),"")</f>
        <v/>
      </c>
      <c r="E4448" s="10" t="str">
        <f t="shared" si="283"/>
        <v>536694</v>
      </c>
      <c r="F4448" s="10" t="str">
        <f>IFERROR(VLOOKUP(I4448,DATABASE!$N:$O,2,FALSE),"")</f>
        <v>شيشه مات ماسك جوشكاري</v>
      </c>
      <c r="G4448" s="3" t="s">
        <v>3041</v>
      </c>
      <c r="H4448" s="4">
        <v>536</v>
      </c>
      <c r="I4448" s="3" t="s">
        <v>1507</v>
      </c>
      <c r="J4448" s="3" t="s">
        <v>113</v>
      </c>
      <c r="K4448" s="5">
        <v>1</v>
      </c>
      <c r="L4448" s="3" t="s">
        <v>8</v>
      </c>
      <c r="M4448" s="3" t="s">
        <v>1661</v>
      </c>
      <c r="N4448" s="3" t="s">
        <v>128</v>
      </c>
      <c r="O4448" s="1">
        <v>694</v>
      </c>
      <c r="P4448" s="4">
        <v>0</v>
      </c>
      <c r="Q4448" s="10">
        <f t="shared" si="284"/>
        <v>694</v>
      </c>
    </row>
    <row r="4449" spans="2:17" ht="20.25" customHeight="1">
      <c r="B4449" s="10" t="str">
        <f t="shared" si="281"/>
        <v>دستكش ضد برش سبك791</v>
      </c>
      <c r="C4449" s="10" t="str">
        <f t="shared" si="282"/>
        <v>دستكش ضد برش سبك1403/01/20791</v>
      </c>
      <c r="D4449" s="10" t="str">
        <f>IFERROR(IF(تحویلی!$E$1="","",IF(NOSA!O4449=تحویلی!$E$1,تحویلی!$E$1&amp;COUNTIF(NOSA!$O$1:O4449,تحویلی!$E$1),"")),"")</f>
        <v/>
      </c>
      <c r="E4449" s="10" t="str">
        <f t="shared" si="283"/>
        <v>552791</v>
      </c>
      <c r="F4449" s="10" t="str">
        <f>IFERROR(VLOOKUP(I4449,DATABASE!$N:$O,2,FALSE),"")</f>
        <v>دستكش ضد برش سبك</v>
      </c>
      <c r="G4449" s="3" t="s">
        <v>3042</v>
      </c>
      <c r="H4449" s="4">
        <v>552</v>
      </c>
      <c r="I4449" s="3" t="s">
        <v>1442</v>
      </c>
      <c r="J4449" s="3" t="s">
        <v>22</v>
      </c>
      <c r="K4449" s="5">
        <v>1</v>
      </c>
      <c r="L4449" s="3" t="s">
        <v>3</v>
      </c>
      <c r="M4449" s="3" t="s">
        <v>9</v>
      </c>
      <c r="N4449" s="3" t="s">
        <v>3311</v>
      </c>
      <c r="O4449" s="1">
        <v>791</v>
      </c>
      <c r="P4449" s="4">
        <v>0</v>
      </c>
      <c r="Q4449" s="10">
        <f t="shared" si="284"/>
        <v>791</v>
      </c>
    </row>
    <row r="4450" spans="2:17" ht="20.25" customHeight="1">
      <c r="B4450" s="10" t="str">
        <f t="shared" si="281"/>
        <v>كفش ايمني277</v>
      </c>
      <c r="C4450" s="10" t="str">
        <f t="shared" si="282"/>
        <v>كفش ايمني1403/01/20277</v>
      </c>
      <c r="D4450" s="10" t="str">
        <f>IFERROR(IF(تحویلی!$E$1="","",IF(NOSA!O4450=تحویلی!$E$1,تحویلی!$E$1&amp;COUNTIF(NOSA!$O$1:O4450,تحویلی!$E$1),"")),"")</f>
        <v/>
      </c>
      <c r="E4450" s="10" t="str">
        <f t="shared" si="283"/>
        <v>560277</v>
      </c>
      <c r="F4450" s="10" t="str">
        <f>IFERROR(VLOOKUP(I4450,DATABASE!$N:$O,2,FALSE),"")</f>
        <v>كفش ايمني</v>
      </c>
      <c r="G4450" s="3" t="s">
        <v>3042</v>
      </c>
      <c r="H4450" s="4">
        <v>560</v>
      </c>
      <c r="I4450" s="3" t="s">
        <v>1497</v>
      </c>
      <c r="J4450" s="3" t="s">
        <v>2683</v>
      </c>
      <c r="K4450" s="5">
        <v>1</v>
      </c>
      <c r="L4450" s="3" t="s">
        <v>3</v>
      </c>
      <c r="M4450" s="3" t="s">
        <v>47</v>
      </c>
      <c r="N4450" s="3" t="s">
        <v>525</v>
      </c>
      <c r="O4450" s="1">
        <v>277</v>
      </c>
      <c r="P4450" s="4">
        <v>1</v>
      </c>
      <c r="Q4450" s="10">
        <f t="shared" si="284"/>
        <v>277</v>
      </c>
    </row>
    <row r="4451" spans="2:17" ht="20.25" customHeight="1">
      <c r="B4451" s="10" t="str">
        <f t="shared" si="281"/>
        <v>دستكش ساق بلند نسوز624</v>
      </c>
      <c r="C4451" s="10" t="str">
        <f t="shared" si="282"/>
        <v>دستكش ساق بلند نسوز1403/01/20624</v>
      </c>
      <c r="D4451" s="10" t="str">
        <f>IFERROR(IF(تحویلی!$E$1="","",IF(NOSA!O4451=تحویلی!$E$1,تحویلی!$E$1&amp;COUNTIF(NOSA!$O$1:O4451,تحویلی!$E$1),"")),"")</f>
        <v/>
      </c>
      <c r="E4451" s="10" t="str">
        <f t="shared" si="283"/>
        <v>571624</v>
      </c>
      <c r="F4451" s="10" t="str">
        <f>IFERROR(VLOOKUP(I4451,DATABASE!$N:$O,2,FALSE),"")</f>
        <v>دستكش ساق بلند نسوز</v>
      </c>
      <c r="G4451" s="3" t="s">
        <v>3042</v>
      </c>
      <c r="H4451" s="4">
        <v>571</v>
      </c>
      <c r="I4451" s="3" t="s">
        <v>1461</v>
      </c>
      <c r="J4451" s="3" t="s">
        <v>34</v>
      </c>
      <c r="K4451" s="5">
        <v>1</v>
      </c>
      <c r="L4451" s="3" t="s">
        <v>3</v>
      </c>
      <c r="M4451" s="3" t="s">
        <v>25</v>
      </c>
      <c r="N4451" s="3" t="s">
        <v>2868</v>
      </c>
      <c r="O4451" s="1">
        <v>624</v>
      </c>
      <c r="P4451" s="4">
        <v>1</v>
      </c>
      <c r="Q4451" s="10">
        <f t="shared" si="284"/>
        <v>624</v>
      </c>
    </row>
    <row r="4452" spans="2:17" ht="20.25" customHeight="1">
      <c r="B4452" s="10" t="str">
        <f t="shared" si="281"/>
        <v>842</v>
      </c>
      <c r="C4452" s="10" t="str">
        <f t="shared" si="282"/>
        <v>1403/01/20842</v>
      </c>
      <c r="D4452" s="10" t="str">
        <f>IFERROR(IF(تحویلی!$E$1="","",IF(NOSA!O4452=تحویلی!$E$1,تحویلی!$E$1&amp;COUNTIF(NOSA!$O$1:O4452,تحویلی!$E$1),"")),"")</f>
        <v/>
      </c>
      <c r="E4452" s="10" t="str">
        <f t="shared" si="283"/>
        <v>580842</v>
      </c>
      <c r="F4452" s="10" t="str">
        <f>IFERROR(VLOOKUP(I4452,DATABASE!$N:$O,2,FALSE),"")</f>
        <v/>
      </c>
      <c r="G4452" s="3" t="s">
        <v>3042</v>
      </c>
      <c r="H4452" s="4">
        <v>580</v>
      </c>
      <c r="I4452" s="3" t="s">
        <v>2699</v>
      </c>
      <c r="J4452" s="3" t="s">
        <v>7</v>
      </c>
      <c r="K4452" s="5">
        <v>1</v>
      </c>
      <c r="L4452" s="3" t="s">
        <v>8</v>
      </c>
      <c r="M4452" s="3" t="s">
        <v>4</v>
      </c>
      <c r="N4452" s="3" t="s">
        <v>2685</v>
      </c>
      <c r="O4452" s="1">
        <v>842</v>
      </c>
      <c r="P4452" s="4">
        <v>1</v>
      </c>
      <c r="Q4452" s="10">
        <f t="shared" si="284"/>
        <v>842</v>
      </c>
    </row>
    <row r="4453" spans="2:17" ht="20.25" customHeight="1">
      <c r="B4453" s="10" t="str">
        <f t="shared" si="281"/>
        <v>دستكش كف مواد سبك608</v>
      </c>
      <c r="C4453" s="10" t="str">
        <f t="shared" si="282"/>
        <v>دستكش كف مواد سبك1403/01/21608</v>
      </c>
      <c r="D4453" s="10" t="str">
        <f>IFERROR(IF(تحویلی!$E$1="","",IF(NOSA!O4453=تحویلی!$E$1,تحویلی!$E$1&amp;COUNTIF(NOSA!$O$1:O4453,تحویلی!$E$1),"")),"")</f>
        <v/>
      </c>
      <c r="E4453" s="10" t="str">
        <f t="shared" si="283"/>
        <v>591608</v>
      </c>
      <c r="F4453" s="10" t="str">
        <f>IFERROR(VLOOKUP(I4453,DATABASE!$N:$O,2,FALSE),"")</f>
        <v>دستكش كف مواد سبك</v>
      </c>
      <c r="G4453" s="3" t="s">
        <v>3043</v>
      </c>
      <c r="H4453" s="4">
        <v>591</v>
      </c>
      <c r="I4453" s="3" t="s">
        <v>1456</v>
      </c>
      <c r="J4453" s="3" t="s">
        <v>2</v>
      </c>
      <c r="K4453" s="5">
        <v>1</v>
      </c>
      <c r="L4453" s="3" t="s">
        <v>3</v>
      </c>
      <c r="M4453" s="3" t="s">
        <v>102</v>
      </c>
      <c r="N4453" s="3" t="s">
        <v>187</v>
      </c>
      <c r="O4453" s="1">
        <v>608</v>
      </c>
      <c r="P4453" s="4">
        <v>0</v>
      </c>
      <c r="Q4453" s="10">
        <f t="shared" si="284"/>
        <v>608</v>
      </c>
    </row>
    <row r="4454" spans="2:17" ht="20.25" customHeight="1">
      <c r="B4454" s="10" t="str">
        <f t="shared" si="281"/>
        <v>لباس كار(بلوز و شلوار)874</v>
      </c>
      <c r="C4454" s="10" t="str">
        <f t="shared" si="282"/>
        <v>لباس كار(بلوز و شلوار)1403/01/21874</v>
      </c>
      <c r="D4454" s="10" t="str">
        <f>IFERROR(IF(تحویلی!$E$1="","",IF(NOSA!O4454=تحویلی!$E$1,تحویلی!$E$1&amp;COUNTIF(NOSA!$O$1:O4454,تحویلی!$E$1),"")),"")</f>
        <v/>
      </c>
      <c r="E4454" s="10" t="str">
        <f t="shared" si="283"/>
        <v>598874</v>
      </c>
      <c r="F4454" s="10" t="str">
        <f>IFERROR(VLOOKUP(I4454,DATABASE!$N:$O,2,FALSE),"")</f>
        <v>لباس كار(بلوز و شلوار)</v>
      </c>
      <c r="G4454" s="3" t="s">
        <v>3043</v>
      </c>
      <c r="H4454" s="4">
        <v>598</v>
      </c>
      <c r="I4454" s="3" t="s">
        <v>1566</v>
      </c>
      <c r="J4454" s="3" t="s">
        <v>2642</v>
      </c>
      <c r="K4454" s="5">
        <v>1</v>
      </c>
      <c r="L4454" s="3" t="s">
        <v>28</v>
      </c>
      <c r="M4454" s="3" t="s">
        <v>25</v>
      </c>
      <c r="N4454" s="3" t="s">
        <v>3348</v>
      </c>
      <c r="O4454" s="1">
        <v>874</v>
      </c>
      <c r="P4454" s="4">
        <v>0</v>
      </c>
      <c r="Q4454" s="10">
        <f t="shared" si="284"/>
        <v>874</v>
      </c>
    </row>
    <row r="4455" spans="2:17" ht="20.25" customHeight="1">
      <c r="B4455" s="10" t="str">
        <f t="shared" si="281"/>
        <v>كفش ايمني874</v>
      </c>
      <c r="C4455" s="10" t="str">
        <f t="shared" si="282"/>
        <v>كفش ايمني1403/01/21874</v>
      </c>
      <c r="D4455" s="10" t="str">
        <f>IFERROR(IF(تحویلی!$E$1="","",IF(NOSA!O4455=تحویلی!$E$1,تحویلی!$E$1&amp;COUNTIF(NOSA!$O$1:O4455,تحویلی!$E$1),"")),"")</f>
        <v/>
      </c>
      <c r="E4455" s="10" t="str">
        <f t="shared" si="283"/>
        <v>598874</v>
      </c>
      <c r="F4455" s="10" t="str">
        <f>IFERROR(VLOOKUP(I4455,DATABASE!$N:$O,2,FALSE),"")</f>
        <v>كفش ايمني</v>
      </c>
      <c r="G4455" s="3" t="s">
        <v>3043</v>
      </c>
      <c r="H4455" s="4">
        <v>598</v>
      </c>
      <c r="I4455" s="3" t="s">
        <v>1539</v>
      </c>
      <c r="J4455" s="3" t="s">
        <v>1748</v>
      </c>
      <c r="K4455" s="5">
        <v>1</v>
      </c>
      <c r="L4455" s="3" t="s">
        <v>3</v>
      </c>
      <c r="M4455" s="3" t="s">
        <v>25</v>
      </c>
      <c r="N4455" s="3" t="s">
        <v>3348</v>
      </c>
      <c r="O4455" s="1">
        <v>874</v>
      </c>
      <c r="P4455" s="4">
        <v>0</v>
      </c>
      <c r="Q4455" s="10">
        <f t="shared" si="284"/>
        <v>874</v>
      </c>
    </row>
    <row r="4456" spans="2:17" ht="20.25" customHeight="1">
      <c r="B4456" s="10" t="str">
        <f t="shared" si="281"/>
        <v>كلاه ايمني874</v>
      </c>
      <c r="C4456" s="10" t="str">
        <f t="shared" si="282"/>
        <v>كلاه ايمني1403/01/21874</v>
      </c>
      <c r="D4456" s="10" t="str">
        <f>IFERROR(IF(تحویلی!$E$1="","",IF(NOSA!O4456=تحویلی!$E$1,تحویلی!$E$1&amp;COUNTIF(NOSA!$O$1:O4456,تحویلی!$E$1),"")),"")</f>
        <v/>
      </c>
      <c r="E4456" s="10" t="str">
        <f t="shared" si="283"/>
        <v>598874</v>
      </c>
      <c r="F4456" s="10" t="str">
        <f>IFERROR(VLOOKUP(I4456,DATABASE!$N:$O,2,FALSE),"")</f>
        <v>كلاه ايمني</v>
      </c>
      <c r="G4456" s="3" t="s">
        <v>3043</v>
      </c>
      <c r="H4456" s="4">
        <v>598</v>
      </c>
      <c r="I4456" s="3" t="s">
        <v>1532</v>
      </c>
      <c r="J4456" s="3" t="s">
        <v>2754</v>
      </c>
      <c r="K4456" s="5">
        <v>1</v>
      </c>
      <c r="L4456" s="3" t="s">
        <v>8</v>
      </c>
      <c r="M4456" s="3" t="s">
        <v>25</v>
      </c>
      <c r="N4456" s="3" t="s">
        <v>3348</v>
      </c>
      <c r="O4456" s="1">
        <v>874</v>
      </c>
      <c r="P4456" s="4">
        <v>0</v>
      </c>
      <c r="Q4456" s="10">
        <f t="shared" si="284"/>
        <v>874</v>
      </c>
    </row>
    <row r="4457" spans="2:17" ht="20.25" customHeight="1">
      <c r="B4457" s="10" t="str">
        <f t="shared" si="281"/>
        <v>دستكش كف دوبل چرمي874</v>
      </c>
      <c r="C4457" s="10" t="str">
        <f t="shared" si="282"/>
        <v>دستكش كف دوبل چرمي1403/01/21874</v>
      </c>
      <c r="D4457" s="10" t="str">
        <f>IFERROR(IF(تحویلی!$E$1="","",IF(NOSA!O4457=تحویلی!$E$1,تحویلی!$E$1&amp;COUNTIF(NOSA!$O$1:O4457,تحویلی!$E$1),"")),"")</f>
        <v/>
      </c>
      <c r="E4457" s="10" t="str">
        <f t="shared" si="283"/>
        <v>598874</v>
      </c>
      <c r="F4457" s="10" t="str">
        <f>IFERROR(VLOOKUP(I4457,DATABASE!$N:$O,2,FALSE),"")</f>
        <v>دستكش كف دوبل چرمي</v>
      </c>
      <c r="G4457" s="3" t="s">
        <v>3043</v>
      </c>
      <c r="H4457" s="4">
        <v>598</v>
      </c>
      <c r="I4457" s="3" t="s">
        <v>1683</v>
      </c>
      <c r="J4457" s="3" t="s">
        <v>1684</v>
      </c>
      <c r="K4457" s="5">
        <v>1</v>
      </c>
      <c r="L4457" s="3" t="s">
        <v>3</v>
      </c>
      <c r="M4457" s="3" t="s">
        <v>25</v>
      </c>
      <c r="N4457" s="3" t="s">
        <v>3348</v>
      </c>
      <c r="O4457" s="1">
        <v>874</v>
      </c>
      <c r="P4457" s="4">
        <v>0</v>
      </c>
      <c r="Q4457" s="10">
        <f t="shared" si="284"/>
        <v>874</v>
      </c>
    </row>
    <row r="4458" spans="2:17" ht="20.25" customHeight="1">
      <c r="B4458" s="10" t="str">
        <f t="shared" si="281"/>
        <v>گوشي اير پلاگ874</v>
      </c>
      <c r="C4458" s="10" t="str">
        <f t="shared" si="282"/>
        <v>گوشي اير پلاگ1403/01/21874</v>
      </c>
      <c r="D4458" s="10" t="str">
        <f>IFERROR(IF(تحویلی!$E$1="","",IF(NOSA!O4458=تحویلی!$E$1,تحویلی!$E$1&amp;COUNTIF(NOSA!$O$1:O4458,تحویلی!$E$1),"")),"")</f>
        <v/>
      </c>
      <c r="E4458" s="10" t="str">
        <f t="shared" si="283"/>
        <v>598874</v>
      </c>
      <c r="F4458" s="10" t="str">
        <f>IFERROR(VLOOKUP(I4458,DATABASE!$N:$O,2,FALSE),"")</f>
        <v>گوشي اير پلاگ</v>
      </c>
      <c r="G4458" s="3" t="s">
        <v>3043</v>
      </c>
      <c r="H4458" s="4">
        <v>598</v>
      </c>
      <c r="I4458" s="3" t="s">
        <v>1581</v>
      </c>
      <c r="J4458" s="3" t="s">
        <v>124</v>
      </c>
      <c r="K4458" s="5">
        <v>1</v>
      </c>
      <c r="L4458" s="3" t="s">
        <v>8</v>
      </c>
      <c r="M4458" s="3" t="s">
        <v>25</v>
      </c>
      <c r="N4458" s="3" t="s">
        <v>3348</v>
      </c>
      <c r="O4458" s="1">
        <v>874</v>
      </c>
      <c r="P4458" s="4">
        <v>0</v>
      </c>
      <c r="Q4458" s="10">
        <f t="shared" si="284"/>
        <v>874</v>
      </c>
    </row>
    <row r="4459" spans="2:17" ht="20.25" customHeight="1">
      <c r="B4459" s="10" t="str">
        <f t="shared" si="281"/>
        <v>كمربند برزنتي نواري874</v>
      </c>
      <c r="C4459" s="10" t="str">
        <f t="shared" si="282"/>
        <v>كمربند برزنتي نواري1403/01/21874</v>
      </c>
      <c r="D4459" s="10" t="str">
        <f>IFERROR(IF(تحویلی!$E$1="","",IF(NOSA!O4459=تحویلی!$E$1,تحویلی!$E$1&amp;COUNTIF(NOSA!$O$1:O4459,تحویلی!$E$1),"")),"")</f>
        <v/>
      </c>
      <c r="E4459" s="10" t="str">
        <f t="shared" si="283"/>
        <v>598874</v>
      </c>
      <c r="F4459" s="10" t="str">
        <f>IFERROR(VLOOKUP(I4459,DATABASE!$N:$O,2,FALSE),"")</f>
        <v>كمربند برزنتي نواري</v>
      </c>
      <c r="G4459" s="3" t="s">
        <v>3043</v>
      </c>
      <c r="H4459" s="4">
        <v>598</v>
      </c>
      <c r="I4459" s="3" t="s">
        <v>1441</v>
      </c>
      <c r="J4459" s="3" t="s">
        <v>95</v>
      </c>
      <c r="K4459" s="5">
        <v>1</v>
      </c>
      <c r="L4459" s="3" t="s">
        <v>96</v>
      </c>
      <c r="M4459" s="3" t="s">
        <v>25</v>
      </c>
      <c r="N4459" s="3" t="s">
        <v>3348</v>
      </c>
      <c r="O4459" s="1">
        <v>874</v>
      </c>
      <c r="P4459" s="4">
        <v>0</v>
      </c>
      <c r="Q4459" s="10">
        <f t="shared" si="284"/>
        <v>874</v>
      </c>
    </row>
    <row r="4460" spans="2:17" ht="20.25" customHeight="1">
      <c r="B4460" s="10" t="str">
        <f t="shared" si="281"/>
        <v>دستكش كف دوبل چرمي682</v>
      </c>
      <c r="C4460" s="10" t="str">
        <f t="shared" si="282"/>
        <v>دستكش كف دوبل چرمي1403/01/21682</v>
      </c>
      <c r="D4460" s="10" t="str">
        <f>IFERROR(IF(تحویلی!$E$1="","",IF(NOSA!O4460=تحویلی!$E$1,تحویلی!$E$1&amp;COUNTIF(NOSA!$O$1:O4460,تحویلی!$E$1),"")),"")</f>
        <v/>
      </c>
      <c r="E4460" s="10" t="str">
        <f t="shared" si="283"/>
        <v>603682</v>
      </c>
      <c r="F4460" s="10" t="str">
        <f>IFERROR(VLOOKUP(I4460,DATABASE!$N:$O,2,FALSE),"")</f>
        <v>دستكش كف دوبل چرمي</v>
      </c>
      <c r="G4460" s="3" t="s">
        <v>3043</v>
      </c>
      <c r="H4460" s="4">
        <v>603</v>
      </c>
      <c r="I4460" s="3" t="s">
        <v>1683</v>
      </c>
      <c r="J4460" s="3" t="s">
        <v>1684</v>
      </c>
      <c r="K4460" s="5">
        <v>1</v>
      </c>
      <c r="L4460" s="3" t="s">
        <v>3</v>
      </c>
      <c r="M4460" s="3" t="s">
        <v>9</v>
      </c>
      <c r="N4460" s="3" t="s">
        <v>1317</v>
      </c>
      <c r="O4460" s="1">
        <v>682</v>
      </c>
      <c r="P4460" s="4">
        <v>0</v>
      </c>
      <c r="Q4460" s="10">
        <f t="shared" si="284"/>
        <v>682</v>
      </c>
    </row>
    <row r="4461" spans="2:17" ht="20.25" customHeight="1">
      <c r="B4461" s="10" t="str">
        <f t="shared" si="281"/>
        <v>لباس كار ديرسوز(بلوز و شلوار)58</v>
      </c>
      <c r="C4461" s="10" t="str">
        <f t="shared" si="282"/>
        <v>لباس كار ديرسوز(بلوز و شلوار)1403/01/2158</v>
      </c>
      <c r="D4461" s="10" t="str">
        <f>IFERROR(IF(تحویلی!$E$1="","",IF(NOSA!O4461=تحویلی!$E$1,تحویلی!$E$1&amp;COUNTIF(NOSA!$O$1:O4461,تحویلی!$E$1),"")),"")</f>
        <v/>
      </c>
      <c r="E4461" s="10" t="str">
        <f t="shared" si="283"/>
        <v>60658</v>
      </c>
      <c r="F4461" s="10" t="str">
        <f>IFERROR(VLOOKUP(I4461,DATABASE!$N:$O,2,FALSE),"")</f>
        <v>لباس كار ديرسوز(بلوز و شلوار)</v>
      </c>
      <c r="G4461" s="3" t="s">
        <v>3043</v>
      </c>
      <c r="H4461" s="4">
        <v>606</v>
      </c>
      <c r="I4461" s="3" t="s">
        <v>1466</v>
      </c>
      <c r="J4461" s="3" t="s">
        <v>1623</v>
      </c>
      <c r="K4461" s="5">
        <v>1</v>
      </c>
      <c r="L4461" s="3" t="s">
        <v>28</v>
      </c>
      <c r="M4461" s="3" t="s">
        <v>19</v>
      </c>
      <c r="N4461" s="3" t="s">
        <v>748</v>
      </c>
      <c r="O4461" s="1">
        <v>58</v>
      </c>
      <c r="P4461" s="4">
        <v>0</v>
      </c>
      <c r="Q4461" s="10">
        <f t="shared" si="284"/>
        <v>58</v>
      </c>
    </row>
    <row r="4462" spans="2:17" ht="20.25" customHeight="1">
      <c r="B4462" s="10" t="str">
        <f t="shared" si="281"/>
        <v>پوتين ايمني نسوز58</v>
      </c>
      <c r="C4462" s="10" t="str">
        <f t="shared" si="282"/>
        <v>پوتين ايمني نسوز1403/01/2158</v>
      </c>
      <c r="D4462" s="10" t="str">
        <f>IFERROR(IF(تحویلی!$E$1="","",IF(NOSA!O4462=تحویلی!$E$1,تحویلی!$E$1&amp;COUNTIF(NOSA!$O$1:O4462,تحویلی!$E$1),"")),"")</f>
        <v/>
      </c>
      <c r="E4462" s="10" t="str">
        <f t="shared" si="283"/>
        <v>60658</v>
      </c>
      <c r="F4462" s="10" t="str">
        <f>IFERROR(VLOOKUP(I4462,DATABASE!$N:$O,2,FALSE),"")</f>
        <v>پوتين ايمني نسوز</v>
      </c>
      <c r="G4462" s="3" t="s">
        <v>3043</v>
      </c>
      <c r="H4462" s="4">
        <v>606</v>
      </c>
      <c r="I4462" s="3" t="s">
        <v>1631</v>
      </c>
      <c r="J4462" s="3" t="s">
        <v>1632</v>
      </c>
      <c r="K4462" s="5">
        <v>1</v>
      </c>
      <c r="L4462" s="3" t="s">
        <v>3</v>
      </c>
      <c r="M4462" s="3" t="s">
        <v>19</v>
      </c>
      <c r="N4462" s="3" t="s">
        <v>748</v>
      </c>
      <c r="O4462" s="1">
        <v>58</v>
      </c>
      <c r="P4462" s="4">
        <v>0</v>
      </c>
      <c r="Q4462" s="10">
        <f t="shared" si="284"/>
        <v>58</v>
      </c>
    </row>
    <row r="4463" spans="2:17" ht="20.25" customHeight="1">
      <c r="B4463" s="10" t="str">
        <f t="shared" si="281"/>
        <v>725</v>
      </c>
      <c r="C4463" s="10" t="str">
        <f t="shared" si="282"/>
        <v>1403/01/21725</v>
      </c>
      <c r="D4463" s="10" t="str">
        <f>IFERROR(IF(تحویلی!$E$1="","",IF(NOSA!O4463=تحویلی!$E$1,تحویلی!$E$1&amp;COUNTIF(NOSA!$O$1:O4463,تحویلی!$E$1),"")),"")</f>
        <v/>
      </c>
      <c r="E4463" s="10" t="str">
        <f t="shared" si="283"/>
        <v>607725</v>
      </c>
      <c r="F4463" s="10" t="str">
        <f>IFERROR(VLOOKUP(I4463,DATABASE!$N:$O,2,FALSE),"")</f>
        <v/>
      </c>
      <c r="G4463" s="3" t="s">
        <v>3043</v>
      </c>
      <c r="H4463" s="4">
        <v>607</v>
      </c>
      <c r="I4463" s="3" t="s">
        <v>2699</v>
      </c>
      <c r="J4463" s="3" t="s">
        <v>7</v>
      </c>
      <c r="K4463" s="5">
        <v>1</v>
      </c>
      <c r="L4463" s="3" t="s">
        <v>8</v>
      </c>
      <c r="M4463" s="3" t="s">
        <v>19</v>
      </c>
      <c r="N4463" s="3" t="s">
        <v>982</v>
      </c>
      <c r="O4463" s="1">
        <v>725</v>
      </c>
      <c r="P4463" s="4">
        <v>1</v>
      </c>
      <c r="Q4463" s="10">
        <f t="shared" si="284"/>
        <v>725</v>
      </c>
    </row>
    <row r="4464" spans="2:17" ht="20.25" customHeight="1">
      <c r="B4464" s="10" t="str">
        <f t="shared" si="281"/>
        <v>ماسك جوشكاري862</v>
      </c>
      <c r="C4464" s="10" t="str">
        <f t="shared" si="282"/>
        <v>ماسك جوشكاري1403/01/22862</v>
      </c>
      <c r="D4464" s="10" t="str">
        <f>IFERROR(IF(تحویلی!$E$1="","",IF(NOSA!O4464=تحویلی!$E$1,تحویلی!$E$1&amp;COUNTIF(NOSA!$O$1:O4464,تحویلی!$E$1),"")),"")</f>
        <v/>
      </c>
      <c r="E4464" s="10" t="str">
        <f t="shared" si="283"/>
        <v>619862</v>
      </c>
      <c r="F4464" s="10" t="str">
        <f>IFERROR(VLOOKUP(I4464,DATABASE!$N:$O,2,FALSE),"")</f>
        <v>ماسك جوشكاري</v>
      </c>
      <c r="G4464" s="3" t="s">
        <v>3044</v>
      </c>
      <c r="H4464" s="4">
        <v>619</v>
      </c>
      <c r="I4464" s="3" t="s">
        <v>1598</v>
      </c>
      <c r="J4464" s="3" t="s">
        <v>108</v>
      </c>
      <c r="K4464" s="5">
        <v>1</v>
      </c>
      <c r="L4464" s="3" t="s">
        <v>8</v>
      </c>
      <c r="M4464" s="3" t="s">
        <v>215</v>
      </c>
      <c r="N4464" s="3" t="s">
        <v>2892</v>
      </c>
      <c r="O4464" s="1">
        <v>862</v>
      </c>
      <c r="P4464" s="4">
        <v>0</v>
      </c>
      <c r="Q4464" s="10">
        <f t="shared" si="284"/>
        <v>862</v>
      </c>
    </row>
    <row r="4465" spans="2:17" ht="20.25" customHeight="1">
      <c r="B4465" s="10" t="str">
        <f t="shared" si="281"/>
        <v>شيشه مات ماسك جوشكاري862</v>
      </c>
      <c r="C4465" s="10" t="str">
        <f t="shared" si="282"/>
        <v>شيشه مات ماسك جوشكاري1403/01/22862</v>
      </c>
      <c r="D4465" s="10" t="str">
        <f>IFERROR(IF(تحویلی!$E$1="","",IF(NOSA!O4465=تحویلی!$E$1,تحویلی!$E$1&amp;COUNTIF(NOSA!$O$1:O4465,تحویلی!$E$1),"")),"")</f>
        <v/>
      </c>
      <c r="E4465" s="10" t="str">
        <f t="shared" si="283"/>
        <v>619862</v>
      </c>
      <c r="F4465" s="10" t="str">
        <f>IFERROR(VLOOKUP(I4465,DATABASE!$N:$O,2,FALSE),"")</f>
        <v>شيشه مات ماسك جوشكاري</v>
      </c>
      <c r="G4465" s="3" t="s">
        <v>3044</v>
      </c>
      <c r="H4465" s="4">
        <v>619</v>
      </c>
      <c r="I4465" s="3" t="s">
        <v>1507</v>
      </c>
      <c r="J4465" s="3" t="s">
        <v>113</v>
      </c>
      <c r="K4465" s="5">
        <v>1</v>
      </c>
      <c r="L4465" s="3" t="s">
        <v>8</v>
      </c>
      <c r="M4465" s="3" t="s">
        <v>215</v>
      </c>
      <c r="N4465" s="3" t="s">
        <v>2892</v>
      </c>
      <c r="O4465" s="1">
        <v>862</v>
      </c>
      <c r="P4465" s="4">
        <v>0</v>
      </c>
      <c r="Q4465" s="10">
        <f t="shared" si="284"/>
        <v>862</v>
      </c>
    </row>
    <row r="4466" spans="2:17" ht="20.25" customHeight="1">
      <c r="B4466" s="10" t="str">
        <f t="shared" si="281"/>
        <v>پابند نسوز چرمي842</v>
      </c>
      <c r="C4466" s="10" t="str">
        <f t="shared" si="282"/>
        <v>پابند نسوز چرمي1403/01/22842</v>
      </c>
      <c r="D4466" s="10" t="str">
        <f>IFERROR(IF(تحویلی!$E$1="","",IF(NOSA!O4466=تحویلی!$E$1,تحویلی!$E$1&amp;COUNTIF(NOSA!$O$1:O4466,تحویلی!$E$1),"")),"")</f>
        <v/>
      </c>
      <c r="E4466" s="10" t="str">
        <f t="shared" si="283"/>
        <v>624842</v>
      </c>
      <c r="F4466" s="10" t="str">
        <f>IFERROR(VLOOKUP(I4466,DATABASE!$N:$O,2,FALSE),"")</f>
        <v>پابند نسوز چرمي</v>
      </c>
      <c r="G4466" s="3" t="s">
        <v>3044</v>
      </c>
      <c r="H4466" s="4">
        <v>624</v>
      </c>
      <c r="I4466" s="3" t="s">
        <v>1460</v>
      </c>
      <c r="J4466" s="3" t="s">
        <v>18</v>
      </c>
      <c r="K4466" s="5">
        <v>1</v>
      </c>
      <c r="L4466" s="3" t="s">
        <v>3</v>
      </c>
      <c r="M4466" s="3" t="s">
        <v>4</v>
      </c>
      <c r="N4466" s="3" t="s">
        <v>2685</v>
      </c>
      <c r="O4466" s="1">
        <v>842</v>
      </c>
      <c r="P4466" s="4">
        <v>0</v>
      </c>
      <c r="Q4466" s="10">
        <f t="shared" si="284"/>
        <v>842</v>
      </c>
    </row>
    <row r="4467" spans="2:17" ht="20.25" customHeight="1">
      <c r="B4467" s="10" t="str">
        <f t="shared" si="281"/>
        <v>دستكش ساق بلند نسوز842</v>
      </c>
      <c r="C4467" s="10" t="str">
        <f t="shared" si="282"/>
        <v>دستكش ساق بلند نسوز1403/01/22842</v>
      </c>
      <c r="D4467" s="10" t="str">
        <f>IFERROR(IF(تحویلی!$E$1="","",IF(NOSA!O4467=تحویلی!$E$1,تحویلی!$E$1&amp;COUNTIF(NOSA!$O$1:O4467,تحویلی!$E$1),"")),"")</f>
        <v/>
      </c>
      <c r="E4467" s="10" t="str">
        <f t="shared" si="283"/>
        <v>624842</v>
      </c>
      <c r="F4467" s="10" t="str">
        <f>IFERROR(VLOOKUP(I4467,DATABASE!$N:$O,2,FALSE),"")</f>
        <v>دستكش ساق بلند نسوز</v>
      </c>
      <c r="G4467" s="3" t="s">
        <v>3044</v>
      </c>
      <c r="H4467" s="4">
        <v>624</v>
      </c>
      <c r="I4467" s="3" t="s">
        <v>1461</v>
      </c>
      <c r="J4467" s="3" t="s">
        <v>34</v>
      </c>
      <c r="K4467" s="5">
        <v>1</v>
      </c>
      <c r="L4467" s="3" t="s">
        <v>3</v>
      </c>
      <c r="M4467" s="3" t="s">
        <v>4</v>
      </c>
      <c r="N4467" s="3" t="s">
        <v>2685</v>
      </c>
      <c r="O4467" s="1">
        <v>842</v>
      </c>
      <c r="P4467" s="4">
        <v>0</v>
      </c>
      <c r="Q4467" s="10">
        <f t="shared" si="284"/>
        <v>842</v>
      </c>
    </row>
    <row r="4468" spans="2:17" ht="20.25" customHeight="1">
      <c r="B4468" s="10" t="str">
        <f t="shared" si="281"/>
        <v>پوتين ايمني نسوز789</v>
      </c>
      <c r="C4468" s="10" t="str">
        <f t="shared" si="282"/>
        <v>پوتين ايمني نسوز1403/01/22789</v>
      </c>
      <c r="D4468" s="10" t="str">
        <f>IFERROR(IF(تحویلی!$E$1="","",IF(NOSA!O4468=تحویلی!$E$1,تحویلی!$E$1&amp;COUNTIF(NOSA!$O$1:O4468,تحویلی!$E$1),"")),"")</f>
        <v/>
      </c>
      <c r="E4468" s="10" t="str">
        <f t="shared" si="283"/>
        <v>626789</v>
      </c>
      <c r="F4468" s="10" t="str">
        <f>IFERROR(VLOOKUP(I4468,DATABASE!$N:$O,2,FALSE),"")</f>
        <v>پوتين ايمني نسوز</v>
      </c>
      <c r="G4468" s="3" t="s">
        <v>3044</v>
      </c>
      <c r="H4468" s="4">
        <v>626</v>
      </c>
      <c r="I4468" s="3" t="s">
        <v>1528</v>
      </c>
      <c r="J4468" s="3" t="s">
        <v>1654</v>
      </c>
      <c r="K4468" s="5">
        <v>1</v>
      </c>
      <c r="L4468" s="3" t="s">
        <v>3</v>
      </c>
      <c r="M4468" s="3" t="s">
        <v>43</v>
      </c>
      <c r="N4468" s="3" t="s">
        <v>1261</v>
      </c>
      <c r="O4468" s="1">
        <v>789</v>
      </c>
      <c r="P4468" s="4">
        <v>1</v>
      </c>
      <c r="Q4468" s="10">
        <f t="shared" si="284"/>
        <v>789</v>
      </c>
    </row>
    <row r="4469" spans="2:17" ht="20.25" customHeight="1">
      <c r="B4469" s="10" t="str">
        <f t="shared" si="281"/>
        <v>دستكش ضد برش سبك776</v>
      </c>
      <c r="C4469" s="10" t="str">
        <f t="shared" si="282"/>
        <v>دستكش ضد برش سبك1403/01/22776</v>
      </c>
      <c r="D4469" s="10" t="str">
        <f>IFERROR(IF(تحویلی!$E$1="","",IF(NOSA!O4469=تحویلی!$E$1,تحویلی!$E$1&amp;COUNTIF(NOSA!$O$1:O4469,تحویلی!$E$1),"")),"")</f>
        <v/>
      </c>
      <c r="E4469" s="10" t="str">
        <f t="shared" si="283"/>
        <v>628776</v>
      </c>
      <c r="F4469" s="10" t="str">
        <f>IFERROR(VLOOKUP(I4469,DATABASE!$N:$O,2,FALSE),"")</f>
        <v>دستكش ضد برش سبك</v>
      </c>
      <c r="G4469" s="3" t="s">
        <v>3044</v>
      </c>
      <c r="H4469" s="4">
        <v>628</v>
      </c>
      <c r="I4469" s="3" t="s">
        <v>1442</v>
      </c>
      <c r="J4469" s="3" t="s">
        <v>22</v>
      </c>
      <c r="K4469" s="5">
        <v>1</v>
      </c>
      <c r="L4469" s="3" t="s">
        <v>3</v>
      </c>
      <c r="M4469" s="3" t="s">
        <v>4</v>
      </c>
      <c r="N4469" s="3" t="s">
        <v>1169</v>
      </c>
      <c r="O4469" s="1">
        <v>776</v>
      </c>
      <c r="P4469" s="4">
        <v>0</v>
      </c>
      <c r="Q4469" s="10">
        <f t="shared" si="284"/>
        <v>776</v>
      </c>
    </row>
    <row r="4470" spans="2:17" ht="20.25" customHeight="1">
      <c r="B4470" s="10" t="str">
        <f t="shared" si="281"/>
        <v>دستكش ضد برش سبك853</v>
      </c>
      <c r="C4470" s="10" t="str">
        <f t="shared" si="282"/>
        <v>دستكش ضد برش سبك1403/01/22853</v>
      </c>
      <c r="D4470" s="10" t="str">
        <f>IFERROR(IF(تحویلی!$E$1="","",IF(NOSA!O4470=تحویلی!$E$1,تحویلی!$E$1&amp;COUNTIF(NOSA!$O$1:O4470,تحویلی!$E$1),"")),"")</f>
        <v/>
      </c>
      <c r="E4470" s="10" t="str">
        <f t="shared" si="283"/>
        <v>628853</v>
      </c>
      <c r="F4470" s="10" t="str">
        <f>IFERROR(VLOOKUP(I4470,DATABASE!$N:$O,2,FALSE),"")</f>
        <v>دستكش ضد برش سبك</v>
      </c>
      <c r="G4470" s="3" t="s">
        <v>3044</v>
      </c>
      <c r="H4470" s="4">
        <v>628</v>
      </c>
      <c r="I4470" s="3" t="s">
        <v>1442</v>
      </c>
      <c r="J4470" s="3" t="s">
        <v>22</v>
      </c>
      <c r="K4470" s="5">
        <v>1</v>
      </c>
      <c r="L4470" s="3" t="s">
        <v>3</v>
      </c>
      <c r="M4470" s="3" t="s">
        <v>40</v>
      </c>
      <c r="N4470" s="3" t="s">
        <v>2777</v>
      </c>
      <c r="O4470" s="1">
        <v>853</v>
      </c>
      <c r="P4470" s="4">
        <v>1</v>
      </c>
      <c r="Q4470" s="10">
        <f t="shared" si="284"/>
        <v>853</v>
      </c>
    </row>
    <row r="4471" spans="2:17" ht="20.25" customHeight="1">
      <c r="B4471" s="10" t="str">
        <f t="shared" si="281"/>
        <v>584</v>
      </c>
      <c r="C4471" s="10" t="str">
        <f t="shared" si="282"/>
        <v>1403/01/23584</v>
      </c>
      <c r="D4471" s="10" t="str">
        <f>IFERROR(IF(تحویلی!$E$1="","",IF(NOSA!O4471=تحویلی!$E$1,تحویلی!$E$1&amp;COUNTIF(NOSA!$O$1:O4471,تحویلی!$E$1),"")),"")</f>
        <v/>
      </c>
      <c r="E4471" s="10" t="str">
        <f t="shared" si="283"/>
        <v>634584</v>
      </c>
      <c r="F4471" s="10" t="str">
        <f>IFERROR(VLOOKUP(I4471,DATABASE!$N:$O,2,FALSE),"")</f>
        <v/>
      </c>
      <c r="G4471" s="3" t="s">
        <v>3045</v>
      </c>
      <c r="H4471" s="4">
        <v>634</v>
      </c>
      <c r="I4471" s="3" t="s">
        <v>2699</v>
      </c>
      <c r="J4471" s="3" t="s">
        <v>7</v>
      </c>
      <c r="K4471" s="5">
        <v>1</v>
      </c>
      <c r="L4471" s="3" t="s">
        <v>8</v>
      </c>
      <c r="M4471" s="3" t="s">
        <v>19</v>
      </c>
      <c r="N4471" s="3" t="s">
        <v>291</v>
      </c>
      <c r="O4471" s="1">
        <v>584</v>
      </c>
      <c r="P4471" s="4">
        <v>1</v>
      </c>
      <c r="Q4471" s="10">
        <f t="shared" si="284"/>
        <v>584</v>
      </c>
    </row>
    <row r="4472" spans="2:17" ht="20.25" customHeight="1">
      <c r="B4472" s="10" t="str">
        <f t="shared" si="281"/>
        <v>پيشبند نسوز چرمي584</v>
      </c>
      <c r="C4472" s="10" t="str">
        <f t="shared" si="282"/>
        <v>پيشبند نسوز چرمي1403/01/23584</v>
      </c>
      <c r="D4472" s="10" t="str">
        <f>IFERROR(IF(تحویلی!$E$1="","",IF(NOSA!O4472=تحویلی!$E$1,تحویلی!$E$1&amp;COUNTIF(NOSA!$O$1:O4472,تحویلی!$E$1),"")),"")</f>
        <v/>
      </c>
      <c r="E4472" s="10" t="str">
        <f t="shared" si="283"/>
        <v>634584</v>
      </c>
      <c r="F4472" s="10" t="str">
        <f>IFERROR(VLOOKUP(I4472,DATABASE!$N:$O,2,FALSE),"")</f>
        <v>پيشبند نسوز چرمي</v>
      </c>
      <c r="G4472" s="3" t="s">
        <v>3045</v>
      </c>
      <c r="H4472" s="4">
        <v>634</v>
      </c>
      <c r="I4472" s="3" t="s">
        <v>1459</v>
      </c>
      <c r="J4472" s="3" t="s">
        <v>15</v>
      </c>
      <c r="K4472" s="5">
        <v>1</v>
      </c>
      <c r="L4472" s="3" t="s">
        <v>8</v>
      </c>
      <c r="M4472" s="3" t="s">
        <v>19</v>
      </c>
      <c r="N4472" s="3" t="s">
        <v>291</v>
      </c>
      <c r="O4472" s="1">
        <v>584</v>
      </c>
      <c r="P4472" s="4">
        <v>1</v>
      </c>
      <c r="Q4472" s="10">
        <f t="shared" si="284"/>
        <v>584</v>
      </c>
    </row>
    <row r="4473" spans="2:17" ht="20.25" customHeight="1">
      <c r="B4473" s="10" t="str">
        <f t="shared" si="281"/>
        <v>دستكش ساق بلند نسوز819</v>
      </c>
      <c r="C4473" s="10" t="str">
        <f t="shared" si="282"/>
        <v>دستكش ساق بلند نسوز1403/01/23819</v>
      </c>
      <c r="D4473" s="10" t="str">
        <f>IFERROR(IF(تحویلی!$E$1="","",IF(NOSA!O4473=تحویلی!$E$1,تحویلی!$E$1&amp;COUNTIF(NOSA!$O$1:O4473,تحویلی!$E$1),"")),"")</f>
        <v/>
      </c>
      <c r="E4473" s="10" t="str">
        <f t="shared" si="283"/>
        <v>639819</v>
      </c>
      <c r="F4473" s="10" t="str">
        <f>IFERROR(VLOOKUP(I4473,DATABASE!$N:$O,2,FALSE),"")</f>
        <v>دستكش ساق بلند نسوز</v>
      </c>
      <c r="G4473" s="3" t="s">
        <v>3045</v>
      </c>
      <c r="H4473" s="4">
        <v>639</v>
      </c>
      <c r="I4473" s="3" t="s">
        <v>1461</v>
      </c>
      <c r="J4473" s="3" t="s">
        <v>34</v>
      </c>
      <c r="K4473" s="5">
        <v>1</v>
      </c>
      <c r="L4473" s="3" t="s">
        <v>3</v>
      </c>
      <c r="M4473" s="3" t="s">
        <v>19</v>
      </c>
      <c r="N4473" s="3" t="s">
        <v>1775</v>
      </c>
      <c r="O4473" s="1">
        <v>819</v>
      </c>
      <c r="P4473" s="4">
        <v>1</v>
      </c>
      <c r="Q4473" s="10">
        <f t="shared" si="284"/>
        <v>819</v>
      </c>
    </row>
    <row r="4474" spans="2:17" ht="20.25" customHeight="1">
      <c r="B4474" s="10" t="str">
        <f t="shared" si="281"/>
        <v>دستكش ضد برش سبك819</v>
      </c>
      <c r="C4474" s="10" t="str">
        <f t="shared" si="282"/>
        <v>دستكش ضد برش سبك1403/01/23819</v>
      </c>
      <c r="D4474" s="10" t="str">
        <f>IFERROR(IF(تحویلی!$E$1="","",IF(NOSA!O4474=تحویلی!$E$1,تحویلی!$E$1&amp;COUNTIF(NOSA!$O$1:O4474,تحویلی!$E$1),"")),"")</f>
        <v/>
      </c>
      <c r="E4474" s="10" t="str">
        <f t="shared" si="283"/>
        <v>639819</v>
      </c>
      <c r="F4474" s="10" t="str">
        <f>IFERROR(VLOOKUP(I4474,DATABASE!$N:$O,2,FALSE),"")</f>
        <v>دستكش ضد برش سبك</v>
      </c>
      <c r="G4474" s="3" t="s">
        <v>3045</v>
      </c>
      <c r="H4474" s="4">
        <v>639</v>
      </c>
      <c r="I4474" s="3" t="s">
        <v>1442</v>
      </c>
      <c r="J4474" s="3" t="s">
        <v>22</v>
      </c>
      <c r="K4474" s="5">
        <v>1</v>
      </c>
      <c r="L4474" s="3" t="s">
        <v>3</v>
      </c>
      <c r="M4474" s="3" t="s">
        <v>19</v>
      </c>
      <c r="N4474" s="3" t="s">
        <v>1775</v>
      </c>
      <c r="O4474" s="1">
        <v>819</v>
      </c>
      <c r="P4474" s="4">
        <v>1</v>
      </c>
      <c r="Q4474" s="10">
        <f t="shared" si="284"/>
        <v>819</v>
      </c>
    </row>
    <row r="4475" spans="2:17" ht="20.25" customHeight="1">
      <c r="B4475" s="10" t="str">
        <f t="shared" si="281"/>
        <v>رابط فنري نقاب كلاه ايمني819</v>
      </c>
      <c r="C4475" s="10" t="str">
        <f t="shared" si="282"/>
        <v>رابط فنري نقاب كلاه ايمني1403/01/23819</v>
      </c>
      <c r="D4475" s="10" t="str">
        <f>IFERROR(IF(تحویلی!$E$1="","",IF(NOSA!O4475=تحویلی!$E$1,تحویلی!$E$1&amp;COUNTIF(NOSA!$O$1:O4475,تحویلی!$E$1),"")),"")</f>
        <v/>
      </c>
      <c r="E4475" s="10" t="str">
        <f t="shared" si="283"/>
        <v>639819</v>
      </c>
      <c r="F4475" s="10" t="str">
        <f>IFERROR(VLOOKUP(I4475,DATABASE!$N:$O,2,FALSE),"")</f>
        <v>رابط فنري نقاب كلاه ايمني</v>
      </c>
      <c r="G4475" s="154" t="s">
        <v>3045</v>
      </c>
      <c r="H4475" s="155">
        <v>639</v>
      </c>
      <c r="I4475" s="154" t="s">
        <v>1454</v>
      </c>
      <c r="J4475" s="154" t="s">
        <v>135</v>
      </c>
      <c r="K4475" s="156">
        <v>1</v>
      </c>
      <c r="L4475" s="154" t="s">
        <v>8</v>
      </c>
      <c r="M4475" s="154" t="s">
        <v>19</v>
      </c>
      <c r="N4475" s="154" t="s">
        <v>1775</v>
      </c>
      <c r="O4475" s="153">
        <v>819</v>
      </c>
      <c r="P4475" s="155">
        <v>1</v>
      </c>
      <c r="Q4475" s="10">
        <f t="shared" si="284"/>
        <v>819</v>
      </c>
    </row>
    <row r="4476" spans="2:17" ht="20.25" customHeight="1">
      <c r="B4476" s="10" t="str">
        <f t="shared" ref="B4476:B4539" si="285">F4476&amp;Q4476</f>
        <v>نقاب تيره محافظ صورت معمولي819</v>
      </c>
      <c r="C4476" s="10" t="str">
        <f t="shared" ref="C4476:C4539" si="286">F4476&amp;G4476&amp;O4476</f>
        <v>نقاب تيره محافظ صورت معمولي1403/01/23819</v>
      </c>
      <c r="D4476" s="10" t="str">
        <f>IFERROR(IF(تحویلی!$E$1="","",IF(NOSA!O4476=تحویلی!$E$1,تحویلی!$E$1&amp;COUNTIF(NOSA!$O$1:O4476,تحویلی!$E$1),"")),"")</f>
        <v/>
      </c>
      <c r="E4476" s="10" t="str">
        <f t="shared" ref="E4476:E4539" si="287">H4476&amp;O4476</f>
        <v>639819</v>
      </c>
      <c r="F4476" s="10" t="str">
        <f>IFERROR(VLOOKUP(I4476,DATABASE!$N:$O,2,FALSE),"")</f>
        <v>نقاب تيره محافظ صورت معمولي</v>
      </c>
      <c r="G4476" s="154" t="s">
        <v>3045</v>
      </c>
      <c r="H4476" s="155">
        <v>639</v>
      </c>
      <c r="I4476" s="154" t="s">
        <v>1557</v>
      </c>
      <c r="J4476" s="154" t="s">
        <v>115</v>
      </c>
      <c r="K4476" s="156">
        <v>1</v>
      </c>
      <c r="L4476" s="154" t="s">
        <v>8</v>
      </c>
      <c r="M4476" s="154" t="s">
        <v>19</v>
      </c>
      <c r="N4476" s="154" t="s">
        <v>1775</v>
      </c>
      <c r="O4476" s="153">
        <v>819</v>
      </c>
      <c r="P4476" s="155">
        <v>1</v>
      </c>
      <c r="Q4476" s="10">
        <f t="shared" si="284"/>
        <v>819</v>
      </c>
    </row>
    <row r="4477" spans="2:17" ht="20.25" customHeight="1">
      <c r="B4477" s="10" t="str">
        <f t="shared" si="285"/>
        <v>شيشه مات ماسك جوشكاري866</v>
      </c>
      <c r="C4477" s="10" t="str">
        <f t="shared" si="286"/>
        <v>شيشه مات ماسك جوشكاري1403/01/23866</v>
      </c>
      <c r="D4477" s="10" t="str">
        <f>IFERROR(IF(تحویلی!$E$1="","",IF(NOSA!O4477=تحویلی!$E$1,تحویلی!$E$1&amp;COUNTIF(NOSA!$O$1:O4477,تحویلی!$E$1),"")),"")</f>
        <v/>
      </c>
      <c r="E4477" s="10" t="str">
        <f t="shared" si="287"/>
        <v>640866</v>
      </c>
      <c r="F4477" s="10" t="str">
        <f>IFERROR(VLOOKUP(I4477,DATABASE!$N:$O,2,FALSE),"")</f>
        <v>شيشه مات ماسك جوشكاري</v>
      </c>
      <c r="G4477" s="154" t="s">
        <v>3045</v>
      </c>
      <c r="H4477" s="155">
        <v>640</v>
      </c>
      <c r="I4477" s="154" t="s">
        <v>1507</v>
      </c>
      <c r="J4477" s="154" t="s">
        <v>113</v>
      </c>
      <c r="K4477" s="156">
        <v>1</v>
      </c>
      <c r="L4477" s="154" t="s">
        <v>8</v>
      </c>
      <c r="M4477" s="154" t="s">
        <v>215</v>
      </c>
      <c r="N4477" s="154" t="s">
        <v>3230</v>
      </c>
      <c r="O4477" s="153">
        <v>866</v>
      </c>
      <c r="P4477" s="155">
        <v>0</v>
      </c>
      <c r="Q4477" s="10">
        <f t="shared" si="284"/>
        <v>866</v>
      </c>
    </row>
    <row r="4478" spans="2:17" ht="20.25" customHeight="1">
      <c r="B4478" s="10" t="str">
        <f t="shared" si="285"/>
        <v>شيشه ماسك جوشكاري ساده866</v>
      </c>
      <c r="C4478" s="10" t="str">
        <f t="shared" si="286"/>
        <v>شيشه ماسك جوشكاري ساده1403/01/23866</v>
      </c>
      <c r="D4478" s="10" t="str">
        <f>IFERROR(IF(تحویلی!$E$1="","",IF(NOSA!O4478=تحویلی!$E$1,تحویلی!$E$1&amp;COUNTIF(NOSA!$O$1:O4478,تحویلی!$E$1),"")),"")</f>
        <v/>
      </c>
      <c r="E4478" s="10" t="str">
        <f t="shared" si="287"/>
        <v>640866</v>
      </c>
      <c r="F4478" s="10" t="str">
        <f>IFERROR(VLOOKUP(I4478,DATABASE!$N:$O,2,FALSE),"")</f>
        <v>شيشه ماسك جوشكاري ساده</v>
      </c>
      <c r="G4478" s="154" t="s">
        <v>3045</v>
      </c>
      <c r="H4478" s="155">
        <v>640</v>
      </c>
      <c r="I4478" s="154" t="s">
        <v>1548</v>
      </c>
      <c r="J4478" s="154" t="s">
        <v>111</v>
      </c>
      <c r="K4478" s="156">
        <v>1</v>
      </c>
      <c r="L4478" s="154" t="s">
        <v>8</v>
      </c>
      <c r="M4478" s="154" t="s">
        <v>215</v>
      </c>
      <c r="N4478" s="154" t="s">
        <v>3230</v>
      </c>
      <c r="O4478" s="153">
        <v>866</v>
      </c>
      <c r="P4478" s="155">
        <v>0</v>
      </c>
      <c r="Q4478" s="10">
        <f t="shared" si="284"/>
        <v>866</v>
      </c>
    </row>
    <row r="4479" spans="2:17" ht="20.25" customHeight="1">
      <c r="B4479" s="10" t="str">
        <f t="shared" si="285"/>
        <v>گوشي اير پلاگ741</v>
      </c>
      <c r="C4479" s="10" t="str">
        <f t="shared" si="286"/>
        <v>گوشي اير پلاگ1403/01/23741</v>
      </c>
      <c r="D4479" s="10" t="str">
        <f>IFERROR(IF(تحویلی!$E$1="","",IF(NOSA!O4479=تحویلی!$E$1,تحویلی!$E$1&amp;COUNTIF(NOSA!$O$1:O4479,تحویلی!$E$1),"")),"")</f>
        <v/>
      </c>
      <c r="E4479" s="10" t="str">
        <f t="shared" si="287"/>
        <v>641741</v>
      </c>
      <c r="F4479" s="10" t="str">
        <f>IFERROR(VLOOKUP(I4479,DATABASE!$N:$O,2,FALSE),"")</f>
        <v>گوشي اير پلاگ</v>
      </c>
      <c r="G4479" s="154" t="s">
        <v>3045</v>
      </c>
      <c r="H4479" s="155">
        <v>641</v>
      </c>
      <c r="I4479" s="154" t="s">
        <v>1581</v>
      </c>
      <c r="J4479" s="154" t="s">
        <v>124</v>
      </c>
      <c r="K4479" s="156">
        <v>1</v>
      </c>
      <c r="L4479" s="154" t="s">
        <v>8</v>
      </c>
      <c r="M4479" s="154" t="s">
        <v>102</v>
      </c>
      <c r="N4479" s="154" t="s">
        <v>3211</v>
      </c>
      <c r="O4479" s="153">
        <v>741</v>
      </c>
      <c r="P4479" s="155">
        <v>0</v>
      </c>
      <c r="Q4479" s="10">
        <f t="shared" si="284"/>
        <v>741</v>
      </c>
    </row>
    <row r="4480" spans="2:17" ht="20.25" customHeight="1">
      <c r="B4480" s="10" t="str">
        <f t="shared" si="285"/>
        <v>دستكش ضد برش سبك427</v>
      </c>
      <c r="C4480" s="10" t="str">
        <f t="shared" si="286"/>
        <v>دستكش ضد برش سبك1403/01/23427</v>
      </c>
      <c r="D4480" s="10" t="str">
        <f>IFERROR(IF(تحویلی!$E$1="","",IF(NOSA!O4480=تحویلی!$E$1,تحویلی!$E$1&amp;COUNTIF(NOSA!$O$1:O4480,تحویلی!$E$1),"")),"")</f>
        <v/>
      </c>
      <c r="E4480" s="10" t="str">
        <f t="shared" si="287"/>
        <v>650427</v>
      </c>
      <c r="F4480" s="10" t="str">
        <f>IFERROR(VLOOKUP(I4480,DATABASE!$N:$O,2,FALSE),"")</f>
        <v>دستكش ضد برش سبك</v>
      </c>
      <c r="G4480" s="154" t="s">
        <v>3045</v>
      </c>
      <c r="H4480" s="155">
        <v>650</v>
      </c>
      <c r="I4480" s="154" t="s">
        <v>1442</v>
      </c>
      <c r="J4480" s="154" t="s">
        <v>22</v>
      </c>
      <c r="K4480" s="156">
        <v>1</v>
      </c>
      <c r="L4480" s="154" t="s">
        <v>3</v>
      </c>
      <c r="M4480" s="154" t="s">
        <v>9</v>
      </c>
      <c r="N4480" s="154" t="s">
        <v>23</v>
      </c>
      <c r="O4480" s="153">
        <v>427</v>
      </c>
      <c r="P4480" s="155">
        <v>0</v>
      </c>
      <c r="Q4480" s="10">
        <f t="shared" si="284"/>
        <v>427</v>
      </c>
    </row>
    <row r="4481" spans="2:17" ht="20.25" customHeight="1">
      <c r="B4481" s="10" t="str">
        <f t="shared" si="285"/>
        <v>دستكش ضد برش سبك849</v>
      </c>
      <c r="C4481" s="10" t="str">
        <f t="shared" si="286"/>
        <v>دستكش ضد برش سبك1403/01/23849</v>
      </c>
      <c r="D4481" s="10" t="str">
        <f>IFERROR(IF(تحویلی!$E$1="","",IF(NOSA!O4481=تحویلی!$E$1,تحویلی!$E$1&amp;COUNTIF(NOSA!$O$1:O4481,تحویلی!$E$1),"")),"")</f>
        <v/>
      </c>
      <c r="E4481" s="10" t="str">
        <f t="shared" si="287"/>
        <v>651849</v>
      </c>
      <c r="F4481" s="10" t="str">
        <f>IFERROR(VLOOKUP(I4481,DATABASE!$N:$O,2,FALSE),"")</f>
        <v>دستكش ضد برش سبك</v>
      </c>
      <c r="G4481" s="154" t="s">
        <v>3045</v>
      </c>
      <c r="H4481" s="155">
        <v>651</v>
      </c>
      <c r="I4481" s="154" t="s">
        <v>1442</v>
      </c>
      <c r="J4481" s="154" t="s">
        <v>22</v>
      </c>
      <c r="K4481" s="156">
        <v>1</v>
      </c>
      <c r="L4481" s="154" t="s">
        <v>3</v>
      </c>
      <c r="M4481" s="154" t="s">
        <v>4</v>
      </c>
      <c r="N4481" s="154" t="s">
        <v>305</v>
      </c>
      <c r="O4481" s="153">
        <v>849</v>
      </c>
      <c r="P4481" s="155">
        <v>0</v>
      </c>
      <c r="Q4481" s="10">
        <f t="shared" si="284"/>
        <v>849</v>
      </c>
    </row>
    <row r="4482" spans="2:17" ht="20.25" customHeight="1">
      <c r="B4482" s="10" t="str">
        <f t="shared" si="285"/>
        <v>دستكش ضد برش سبك845</v>
      </c>
      <c r="C4482" s="10" t="str">
        <f t="shared" si="286"/>
        <v>دستكش ضد برش سبك1403/01/23845</v>
      </c>
      <c r="D4482" s="10" t="str">
        <f>IFERROR(IF(تحویلی!$E$1="","",IF(NOSA!O4482=تحویلی!$E$1,تحویلی!$E$1&amp;COUNTIF(NOSA!$O$1:O4482,تحویلی!$E$1),"")),"")</f>
        <v/>
      </c>
      <c r="E4482" s="10" t="str">
        <f t="shared" si="287"/>
        <v>657845</v>
      </c>
      <c r="F4482" s="10" t="str">
        <f>IFERROR(VLOOKUP(I4482,DATABASE!$N:$O,2,FALSE),"")</f>
        <v>دستكش ضد برش سبك</v>
      </c>
      <c r="G4482" s="154" t="s">
        <v>3045</v>
      </c>
      <c r="H4482" s="155">
        <v>657</v>
      </c>
      <c r="I4482" s="154" t="s">
        <v>1442</v>
      </c>
      <c r="J4482" s="154" t="s">
        <v>22</v>
      </c>
      <c r="K4482" s="156">
        <v>1</v>
      </c>
      <c r="L4482" s="154" t="s">
        <v>3</v>
      </c>
      <c r="M4482" s="154" t="s">
        <v>47</v>
      </c>
      <c r="N4482" s="154" t="s">
        <v>2701</v>
      </c>
      <c r="O4482" s="153">
        <v>845</v>
      </c>
      <c r="P4482" s="155">
        <v>0</v>
      </c>
      <c r="Q4482" s="10">
        <f t="shared" si="284"/>
        <v>845</v>
      </c>
    </row>
    <row r="4483" spans="2:17" ht="20.25" customHeight="1">
      <c r="B4483" s="10" t="str">
        <f t="shared" si="285"/>
        <v>گوشي اير پلاگ845</v>
      </c>
      <c r="C4483" s="10" t="str">
        <f t="shared" si="286"/>
        <v>گوشي اير پلاگ1403/01/23845</v>
      </c>
      <c r="D4483" s="10" t="str">
        <f>IFERROR(IF(تحویلی!$E$1="","",IF(NOSA!O4483=تحویلی!$E$1,تحویلی!$E$1&amp;COUNTIF(NOSA!$O$1:O4483,تحویلی!$E$1),"")),"")</f>
        <v/>
      </c>
      <c r="E4483" s="10" t="str">
        <f t="shared" si="287"/>
        <v>657845</v>
      </c>
      <c r="F4483" s="10" t="str">
        <f>IFERROR(VLOOKUP(I4483,DATABASE!$N:$O,2,FALSE),"")</f>
        <v>گوشي اير پلاگ</v>
      </c>
      <c r="G4483" s="154" t="s">
        <v>3045</v>
      </c>
      <c r="H4483" s="155">
        <v>657</v>
      </c>
      <c r="I4483" s="154" t="s">
        <v>1581</v>
      </c>
      <c r="J4483" s="154" t="s">
        <v>124</v>
      </c>
      <c r="K4483" s="156">
        <v>1</v>
      </c>
      <c r="L4483" s="154" t="s">
        <v>8</v>
      </c>
      <c r="M4483" s="154" t="s">
        <v>47</v>
      </c>
      <c r="N4483" s="154" t="s">
        <v>2701</v>
      </c>
      <c r="O4483" s="153">
        <v>845</v>
      </c>
      <c r="P4483" s="155">
        <v>0</v>
      </c>
      <c r="Q4483" s="10">
        <f t="shared" si="284"/>
        <v>845</v>
      </c>
    </row>
    <row r="4484" spans="2:17" ht="20.25" customHeight="1">
      <c r="B4484" s="10" t="str">
        <f t="shared" si="285"/>
        <v>494</v>
      </c>
      <c r="C4484" s="10" t="str">
        <f t="shared" si="286"/>
        <v>1403/01/24494</v>
      </c>
      <c r="D4484" s="10" t="str">
        <f>IFERROR(IF(تحویلی!$E$1="","",IF(NOSA!O4484=تحویلی!$E$1,تحویلی!$E$1&amp;COUNTIF(NOSA!$O$1:O4484,تحویلی!$E$1),"")),"")</f>
        <v/>
      </c>
      <c r="E4484" s="10" t="str">
        <f t="shared" si="287"/>
        <v>663494</v>
      </c>
      <c r="F4484" s="10" t="str">
        <f>IFERROR(VLOOKUP(I4484,DATABASE!$N:$O,2,FALSE),"")</f>
        <v/>
      </c>
      <c r="G4484" s="154" t="s">
        <v>3046</v>
      </c>
      <c r="H4484" s="155">
        <v>663</v>
      </c>
      <c r="I4484" s="154" t="s">
        <v>2699</v>
      </c>
      <c r="J4484" s="154" t="s">
        <v>7</v>
      </c>
      <c r="K4484" s="156">
        <v>1</v>
      </c>
      <c r="L4484" s="154" t="s">
        <v>8</v>
      </c>
      <c r="M4484" s="154" t="s">
        <v>19</v>
      </c>
      <c r="N4484" s="154" t="s">
        <v>227</v>
      </c>
      <c r="O4484" s="153">
        <v>494</v>
      </c>
      <c r="P4484" s="155">
        <v>1</v>
      </c>
      <c r="Q4484" s="10">
        <f t="shared" si="284"/>
        <v>494</v>
      </c>
    </row>
    <row r="4485" spans="2:17" ht="20.25" customHeight="1">
      <c r="B4485" s="10" t="str">
        <f t="shared" si="285"/>
        <v>ماسك نيم صورت دو فيلتره (3M)10028</v>
      </c>
      <c r="C4485" s="10" t="str">
        <f t="shared" si="286"/>
        <v>ماسك نيم صورت دو فيلتره (3M)1403/01/2410028</v>
      </c>
      <c r="D4485" s="10" t="str">
        <f>IFERROR(IF(تحویلی!$E$1="","",IF(NOSA!O4485=تحویلی!$E$1,تحویلی!$E$1&amp;COUNTIF(NOSA!$O$1:O4485,تحویلی!$E$1),"")),"")</f>
        <v/>
      </c>
      <c r="E4485" s="10" t="str">
        <f t="shared" si="287"/>
        <v>66710028</v>
      </c>
      <c r="F4485" s="10" t="str">
        <f>IFERROR(VLOOKUP(I4485,DATABASE!$N:$O,2,FALSE),"")</f>
        <v>ماسك نيم صورت دو فيلتره (3M)</v>
      </c>
      <c r="G4485" s="154" t="s">
        <v>3046</v>
      </c>
      <c r="H4485" s="155">
        <v>667</v>
      </c>
      <c r="I4485" s="154" t="s">
        <v>1503</v>
      </c>
      <c r="J4485" s="154" t="s">
        <v>151</v>
      </c>
      <c r="K4485" s="156">
        <v>1</v>
      </c>
      <c r="L4485" s="154" t="s">
        <v>8</v>
      </c>
      <c r="M4485" s="154" t="s">
        <v>9</v>
      </c>
      <c r="N4485" s="154" t="s">
        <v>1638</v>
      </c>
      <c r="O4485" s="153">
        <v>10028</v>
      </c>
      <c r="P4485" s="155">
        <v>1</v>
      </c>
      <c r="Q4485" s="10">
        <f t="shared" si="284"/>
        <v>10028</v>
      </c>
    </row>
    <row r="4486" spans="2:17" ht="20.25" customHeight="1">
      <c r="B4486" s="10" t="str">
        <f t="shared" si="285"/>
        <v>فيلتر ماسك نيم صورت (3M) مدل 209110028</v>
      </c>
      <c r="C4486" s="10" t="str">
        <f t="shared" si="286"/>
        <v>فيلتر ماسك نيم صورت (3M) مدل 20911403/01/2410028</v>
      </c>
      <c r="D4486" s="10" t="str">
        <f>IFERROR(IF(تحویلی!$E$1="","",IF(NOSA!O4486=تحویلی!$E$1,تحویلی!$E$1&amp;COUNTIF(NOSA!$O$1:O4486,تحویلی!$E$1),"")),"")</f>
        <v/>
      </c>
      <c r="E4486" s="10" t="str">
        <f t="shared" si="287"/>
        <v>66710028</v>
      </c>
      <c r="F4486" s="10" t="str">
        <f>IFERROR(VLOOKUP(I4486,DATABASE!$N:$O,2,FALSE),"")</f>
        <v>فيلتر ماسك نيم صورت (3M) مدل 2091</v>
      </c>
      <c r="G4486" s="154" t="s">
        <v>3046</v>
      </c>
      <c r="H4486" s="155">
        <v>667</v>
      </c>
      <c r="I4486" s="154" t="s">
        <v>1475</v>
      </c>
      <c r="J4486" s="154" t="s">
        <v>53</v>
      </c>
      <c r="K4486" s="156">
        <v>1</v>
      </c>
      <c r="L4486" s="154" t="s">
        <v>8</v>
      </c>
      <c r="M4486" s="154" t="s">
        <v>9</v>
      </c>
      <c r="N4486" s="154" t="s">
        <v>1638</v>
      </c>
      <c r="O4486" s="153">
        <v>10028</v>
      </c>
      <c r="P4486" s="155">
        <v>1</v>
      </c>
      <c r="Q4486" s="10">
        <f t="shared" si="284"/>
        <v>10028</v>
      </c>
    </row>
    <row r="4487" spans="2:17" ht="20.25" customHeight="1">
      <c r="B4487" s="10" t="str">
        <f t="shared" si="285"/>
        <v>دستكش ضد برش سبك10028</v>
      </c>
      <c r="C4487" s="10" t="str">
        <f t="shared" si="286"/>
        <v>دستكش ضد برش سبك1403/01/2410028</v>
      </c>
      <c r="D4487" s="10" t="str">
        <f>IFERROR(IF(تحویلی!$E$1="","",IF(NOSA!O4487=تحویلی!$E$1,تحویلی!$E$1&amp;COUNTIF(NOSA!$O$1:O4487,تحویلی!$E$1),"")),"")</f>
        <v/>
      </c>
      <c r="E4487" s="10" t="str">
        <f t="shared" si="287"/>
        <v>66710028</v>
      </c>
      <c r="F4487" s="10" t="str">
        <f>IFERROR(VLOOKUP(I4487,DATABASE!$N:$O,2,FALSE),"")</f>
        <v>دستكش ضد برش سبك</v>
      </c>
      <c r="G4487" s="154" t="s">
        <v>3046</v>
      </c>
      <c r="H4487" s="155">
        <v>667</v>
      </c>
      <c r="I4487" s="154" t="s">
        <v>1442</v>
      </c>
      <c r="J4487" s="154" t="s">
        <v>22</v>
      </c>
      <c r="K4487" s="156">
        <v>1</v>
      </c>
      <c r="L4487" s="154" t="s">
        <v>3</v>
      </c>
      <c r="M4487" s="154" t="s">
        <v>9</v>
      </c>
      <c r="N4487" s="154" t="s">
        <v>1638</v>
      </c>
      <c r="O4487" s="153">
        <v>10028</v>
      </c>
      <c r="P4487" s="155">
        <v>1</v>
      </c>
      <c r="Q4487" s="10">
        <f t="shared" si="284"/>
        <v>10028</v>
      </c>
    </row>
    <row r="4488" spans="2:17" ht="20.25" customHeight="1">
      <c r="B4488" s="10" t="str">
        <f t="shared" si="285"/>
        <v>دستكش ضد برش سبك31</v>
      </c>
      <c r="C4488" s="10" t="str">
        <f t="shared" si="286"/>
        <v>دستكش ضد برش سبك1403/01/2431</v>
      </c>
      <c r="D4488" s="10" t="str">
        <f>IFERROR(IF(تحویلی!$E$1="","",IF(NOSA!O4488=تحویلی!$E$1,تحویلی!$E$1&amp;COUNTIF(NOSA!$O$1:O4488,تحویلی!$E$1),"")),"")</f>
        <v/>
      </c>
      <c r="E4488" s="10" t="str">
        <f t="shared" si="287"/>
        <v>67031</v>
      </c>
      <c r="F4488" s="10" t="str">
        <f>IFERROR(VLOOKUP(I4488,DATABASE!$N:$O,2,FALSE),"")</f>
        <v>دستكش ضد برش سبك</v>
      </c>
      <c r="G4488" s="154" t="s">
        <v>3046</v>
      </c>
      <c r="H4488" s="155">
        <v>670</v>
      </c>
      <c r="I4488" s="154" t="s">
        <v>1442</v>
      </c>
      <c r="J4488" s="154" t="s">
        <v>22</v>
      </c>
      <c r="K4488" s="156">
        <v>1</v>
      </c>
      <c r="L4488" s="154" t="s">
        <v>3</v>
      </c>
      <c r="M4488" s="154" t="s">
        <v>9</v>
      </c>
      <c r="N4488" s="154" t="s">
        <v>175</v>
      </c>
      <c r="O4488" s="153">
        <v>31</v>
      </c>
      <c r="P4488" s="155">
        <v>0</v>
      </c>
      <c r="Q4488" s="10">
        <f t="shared" si="284"/>
        <v>31</v>
      </c>
    </row>
    <row r="4489" spans="2:17" ht="20.25" customHeight="1">
      <c r="B4489" s="10" t="str">
        <f t="shared" si="285"/>
        <v>دستكش ضد برش سبك682</v>
      </c>
      <c r="C4489" s="10" t="str">
        <f t="shared" si="286"/>
        <v>دستكش ضد برش سبك1403/01/24682</v>
      </c>
      <c r="D4489" s="10" t="str">
        <f>IFERROR(IF(تحویلی!$E$1="","",IF(NOSA!O4489=تحویلی!$E$1,تحویلی!$E$1&amp;COUNTIF(NOSA!$O$1:O4489,تحویلی!$E$1),"")),"")</f>
        <v/>
      </c>
      <c r="E4489" s="10" t="str">
        <f t="shared" si="287"/>
        <v>670682</v>
      </c>
      <c r="F4489" s="10" t="str">
        <f>IFERROR(VLOOKUP(I4489,DATABASE!$N:$O,2,FALSE),"")</f>
        <v>دستكش ضد برش سبك</v>
      </c>
      <c r="G4489" s="154" t="s">
        <v>3046</v>
      </c>
      <c r="H4489" s="155">
        <v>670</v>
      </c>
      <c r="I4489" s="154" t="s">
        <v>1442</v>
      </c>
      <c r="J4489" s="154" t="s">
        <v>22</v>
      </c>
      <c r="K4489" s="156">
        <v>1</v>
      </c>
      <c r="L4489" s="154" t="s">
        <v>3</v>
      </c>
      <c r="M4489" s="154" t="s">
        <v>9</v>
      </c>
      <c r="N4489" s="154" t="s">
        <v>1317</v>
      </c>
      <c r="O4489" s="153">
        <v>682</v>
      </c>
      <c r="P4489" s="155">
        <v>0</v>
      </c>
      <c r="Q4489" s="10">
        <f t="shared" si="284"/>
        <v>682</v>
      </c>
    </row>
    <row r="4490" spans="2:17" ht="20.25" customHeight="1">
      <c r="B4490" s="10" t="str">
        <f t="shared" si="285"/>
        <v>دستكش ضد برش سبك694</v>
      </c>
      <c r="C4490" s="10" t="str">
        <f t="shared" si="286"/>
        <v>دستكش ضد برش سبك1403/01/24694</v>
      </c>
      <c r="D4490" s="10" t="str">
        <f>IFERROR(IF(تحویلی!$E$1="","",IF(NOSA!O4490=تحویلی!$E$1,تحویلی!$E$1&amp;COUNTIF(NOSA!$O$1:O4490,تحویلی!$E$1),"")),"")</f>
        <v/>
      </c>
      <c r="E4490" s="10" t="str">
        <f t="shared" si="287"/>
        <v>671694</v>
      </c>
      <c r="F4490" s="10" t="str">
        <f>IFERROR(VLOOKUP(I4490,DATABASE!$N:$O,2,FALSE),"")</f>
        <v>دستكش ضد برش سبك</v>
      </c>
      <c r="G4490" s="3" t="s">
        <v>3046</v>
      </c>
      <c r="H4490" s="4">
        <v>671</v>
      </c>
      <c r="I4490" s="3" t="s">
        <v>1442</v>
      </c>
      <c r="J4490" s="3" t="s">
        <v>22</v>
      </c>
      <c r="K4490" s="5">
        <v>1</v>
      </c>
      <c r="L4490" s="3" t="s">
        <v>3</v>
      </c>
      <c r="M4490" s="3" t="s">
        <v>47</v>
      </c>
      <c r="N4490" s="3" t="s">
        <v>128</v>
      </c>
      <c r="O4490" s="1">
        <v>694</v>
      </c>
      <c r="P4490" s="4">
        <v>0</v>
      </c>
      <c r="Q4490" s="10">
        <f t="shared" si="284"/>
        <v>694</v>
      </c>
    </row>
    <row r="4491" spans="2:17" ht="20.25" customHeight="1">
      <c r="B4491" s="10" t="str">
        <f t="shared" si="285"/>
        <v>405</v>
      </c>
      <c r="C4491" s="10" t="str">
        <f t="shared" si="286"/>
        <v>1403/01/24405</v>
      </c>
      <c r="D4491" s="10" t="str">
        <f>IFERROR(IF(تحویلی!$E$1="","",IF(NOSA!O4491=تحویلی!$E$1,تحویلی!$E$1&amp;COUNTIF(NOSA!$O$1:O4491,تحویلی!$E$1),"")),"")</f>
        <v/>
      </c>
      <c r="E4491" s="10" t="str">
        <f t="shared" si="287"/>
        <v>674405</v>
      </c>
      <c r="F4491" s="10" t="str">
        <f>IFERROR(VLOOKUP(I4491,DATABASE!$N:$O,2,FALSE),"")</f>
        <v/>
      </c>
      <c r="G4491" s="3" t="s">
        <v>3046</v>
      </c>
      <c r="H4491" s="4">
        <v>674</v>
      </c>
      <c r="I4491" s="3" t="s">
        <v>2699</v>
      </c>
      <c r="J4491" s="3" t="s">
        <v>7</v>
      </c>
      <c r="K4491" s="5">
        <v>1</v>
      </c>
      <c r="L4491" s="3" t="s">
        <v>8</v>
      </c>
      <c r="M4491" s="3" t="s">
        <v>19</v>
      </c>
      <c r="N4491" s="3" t="s">
        <v>686</v>
      </c>
      <c r="O4491" s="1">
        <v>405</v>
      </c>
      <c r="P4491" s="4">
        <v>0</v>
      </c>
      <c r="Q4491" s="10">
        <f t="shared" si="284"/>
        <v>405</v>
      </c>
    </row>
    <row r="4492" spans="2:17" ht="20.25" customHeight="1">
      <c r="B4492" s="10" t="str">
        <f t="shared" si="285"/>
        <v>نقاب تيره محافظ صورت معمولي405</v>
      </c>
      <c r="C4492" s="10" t="str">
        <f t="shared" si="286"/>
        <v>نقاب تيره محافظ صورت معمولي1403/01/24405</v>
      </c>
      <c r="D4492" s="10" t="str">
        <f>IFERROR(IF(تحویلی!$E$1="","",IF(NOSA!O4492=تحویلی!$E$1,تحویلی!$E$1&amp;COUNTIF(NOSA!$O$1:O4492,تحویلی!$E$1),"")),"")</f>
        <v/>
      </c>
      <c r="E4492" s="10" t="str">
        <f t="shared" si="287"/>
        <v>674405</v>
      </c>
      <c r="F4492" s="10" t="str">
        <f>IFERROR(VLOOKUP(I4492,DATABASE!$N:$O,2,FALSE),"")</f>
        <v>نقاب تيره محافظ صورت معمولي</v>
      </c>
      <c r="G4492" s="3" t="s">
        <v>3046</v>
      </c>
      <c r="H4492" s="4">
        <v>674</v>
      </c>
      <c r="I4492" s="3" t="s">
        <v>1557</v>
      </c>
      <c r="J4492" s="3" t="s">
        <v>115</v>
      </c>
      <c r="K4492" s="5">
        <v>1</v>
      </c>
      <c r="L4492" s="3" t="s">
        <v>8</v>
      </c>
      <c r="M4492" s="3" t="s">
        <v>19</v>
      </c>
      <c r="N4492" s="3" t="s">
        <v>686</v>
      </c>
      <c r="O4492" s="1">
        <v>405</v>
      </c>
      <c r="P4492" s="4">
        <v>0</v>
      </c>
      <c r="Q4492" s="10">
        <f t="shared" si="284"/>
        <v>405</v>
      </c>
    </row>
    <row r="4493" spans="2:17" ht="20.25" customHeight="1">
      <c r="B4493" s="10" t="str">
        <f t="shared" si="285"/>
        <v>رابط فنري نقاب كلاه ايمني405</v>
      </c>
      <c r="C4493" s="10" t="str">
        <f t="shared" si="286"/>
        <v>رابط فنري نقاب كلاه ايمني1403/01/24405</v>
      </c>
      <c r="D4493" s="10" t="str">
        <f>IFERROR(IF(تحویلی!$E$1="","",IF(NOSA!O4493=تحویلی!$E$1,تحویلی!$E$1&amp;COUNTIF(NOSA!$O$1:O4493,تحویلی!$E$1),"")),"")</f>
        <v/>
      </c>
      <c r="E4493" s="10" t="str">
        <f t="shared" si="287"/>
        <v>674405</v>
      </c>
      <c r="F4493" s="10" t="str">
        <f>IFERROR(VLOOKUP(I4493,DATABASE!$N:$O,2,FALSE),"")</f>
        <v>رابط فنري نقاب كلاه ايمني</v>
      </c>
      <c r="G4493" s="3" t="s">
        <v>3046</v>
      </c>
      <c r="H4493" s="4">
        <v>674</v>
      </c>
      <c r="I4493" s="3" t="s">
        <v>1454</v>
      </c>
      <c r="J4493" s="3" t="s">
        <v>135</v>
      </c>
      <c r="K4493" s="5">
        <v>1</v>
      </c>
      <c r="L4493" s="3" t="s">
        <v>8</v>
      </c>
      <c r="M4493" s="3" t="s">
        <v>19</v>
      </c>
      <c r="N4493" s="3" t="s">
        <v>686</v>
      </c>
      <c r="O4493" s="1">
        <v>405</v>
      </c>
      <c r="P4493" s="4">
        <v>0</v>
      </c>
      <c r="Q4493" s="10">
        <f t="shared" si="284"/>
        <v>405</v>
      </c>
    </row>
    <row r="4494" spans="2:17" ht="20.25" customHeight="1">
      <c r="B4494" s="10" t="str">
        <f t="shared" si="285"/>
        <v>رابط فنري نقاب كلاه ايمني584</v>
      </c>
      <c r="C4494" s="10" t="str">
        <f t="shared" si="286"/>
        <v>رابط فنري نقاب كلاه ايمني1403/01/24584</v>
      </c>
      <c r="D4494" s="10" t="str">
        <f>IFERROR(IF(تحویلی!$E$1="","",IF(NOSA!O4494=تحویلی!$E$1,تحویلی!$E$1&amp;COUNTIF(NOSA!$O$1:O4494,تحویلی!$E$1),"")),"")</f>
        <v/>
      </c>
      <c r="E4494" s="10" t="str">
        <f t="shared" si="287"/>
        <v>675584</v>
      </c>
      <c r="F4494" s="10" t="str">
        <f>IFERROR(VLOOKUP(I4494,DATABASE!$N:$O,2,FALSE),"")</f>
        <v>رابط فنري نقاب كلاه ايمني</v>
      </c>
      <c r="G4494" s="3" t="s">
        <v>3046</v>
      </c>
      <c r="H4494" s="4">
        <v>675</v>
      </c>
      <c r="I4494" s="3" t="s">
        <v>1454</v>
      </c>
      <c r="J4494" s="3" t="s">
        <v>135</v>
      </c>
      <c r="K4494" s="5">
        <v>1</v>
      </c>
      <c r="L4494" s="3" t="s">
        <v>8</v>
      </c>
      <c r="M4494" s="3" t="s">
        <v>19</v>
      </c>
      <c r="N4494" s="3" t="s">
        <v>2737</v>
      </c>
      <c r="O4494" s="1">
        <v>584</v>
      </c>
      <c r="P4494" s="4">
        <v>1</v>
      </c>
      <c r="Q4494" s="10">
        <f t="shared" si="284"/>
        <v>584</v>
      </c>
    </row>
    <row r="4495" spans="2:17" ht="20.25" customHeight="1">
      <c r="B4495" s="10" t="str">
        <f t="shared" si="285"/>
        <v>دستكش كف مواد سبك840</v>
      </c>
      <c r="C4495" s="10" t="str">
        <f t="shared" si="286"/>
        <v>دستكش كف مواد سبك1403/01/24840</v>
      </c>
      <c r="D4495" s="10" t="str">
        <f>IFERROR(IF(تحویلی!$E$1="","",IF(NOSA!O4495=تحویلی!$E$1,تحویلی!$E$1&amp;COUNTIF(NOSA!$O$1:O4495,تحویلی!$E$1),"")),"")</f>
        <v/>
      </c>
      <c r="E4495" s="10" t="str">
        <f t="shared" si="287"/>
        <v>679840</v>
      </c>
      <c r="F4495" s="10" t="str">
        <f>IFERROR(VLOOKUP(I4495,DATABASE!$N:$O,2,FALSE),"")</f>
        <v>دستكش كف مواد سبك</v>
      </c>
      <c r="G4495" s="3" t="s">
        <v>3046</v>
      </c>
      <c r="H4495" s="4">
        <v>679</v>
      </c>
      <c r="I4495" s="3" t="s">
        <v>1456</v>
      </c>
      <c r="J4495" s="3" t="s">
        <v>2</v>
      </c>
      <c r="K4495" s="5">
        <v>1</v>
      </c>
      <c r="L4495" s="3" t="s">
        <v>3</v>
      </c>
      <c r="M4495" s="3" t="s">
        <v>47</v>
      </c>
      <c r="N4495" s="3" t="s">
        <v>3260</v>
      </c>
      <c r="O4495" s="1">
        <v>840</v>
      </c>
      <c r="P4495" s="4">
        <v>1</v>
      </c>
      <c r="Q4495" s="10">
        <f t="shared" si="284"/>
        <v>840</v>
      </c>
    </row>
    <row r="4496" spans="2:17" ht="20.25" customHeight="1">
      <c r="B4496" s="10" t="str">
        <f t="shared" si="285"/>
        <v>دستكش ضد برش سبك866</v>
      </c>
      <c r="C4496" s="10" t="str">
        <f t="shared" si="286"/>
        <v>دستكش ضد برش سبك1403/01/25866</v>
      </c>
      <c r="D4496" s="10" t="str">
        <f>IFERROR(IF(تحویلی!$E$1="","",IF(NOSA!O4496=تحویلی!$E$1,تحویلی!$E$1&amp;COUNTIF(NOSA!$O$1:O4496,تحویلی!$E$1),"")),"")</f>
        <v/>
      </c>
      <c r="E4496" s="10" t="str">
        <f t="shared" si="287"/>
        <v>682866</v>
      </c>
      <c r="F4496" s="10" t="str">
        <f>IFERROR(VLOOKUP(I4496,DATABASE!$N:$O,2,FALSE),"")</f>
        <v>دستكش ضد برش سبك</v>
      </c>
      <c r="G4496" s="3" t="s">
        <v>3047</v>
      </c>
      <c r="H4496" s="4">
        <v>682</v>
      </c>
      <c r="I4496" s="3" t="s">
        <v>1442</v>
      </c>
      <c r="J4496" s="3" t="s">
        <v>22</v>
      </c>
      <c r="K4496" s="5">
        <v>1</v>
      </c>
      <c r="L4496" s="3" t="s">
        <v>3</v>
      </c>
      <c r="M4496" s="3" t="s">
        <v>47</v>
      </c>
      <c r="N4496" s="3" t="s">
        <v>1322</v>
      </c>
      <c r="O4496" s="1">
        <v>866</v>
      </c>
      <c r="P4496" s="4">
        <v>0</v>
      </c>
      <c r="Q4496" s="10">
        <f t="shared" si="284"/>
        <v>866</v>
      </c>
    </row>
    <row r="4497" spans="2:17" ht="20.25" customHeight="1">
      <c r="B4497" s="10" t="str">
        <f t="shared" si="285"/>
        <v>دستكش ضد برش سبك717</v>
      </c>
      <c r="C4497" s="10" t="str">
        <f t="shared" si="286"/>
        <v>دستكش ضد برش سبك1403/01/25717</v>
      </c>
      <c r="D4497" s="10" t="str">
        <f>IFERROR(IF(تحویلی!$E$1="","",IF(NOSA!O4497=تحویلی!$E$1,تحویلی!$E$1&amp;COUNTIF(NOSA!$O$1:O4497,تحویلی!$E$1),"")),"")</f>
        <v/>
      </c>
      <c r="E4497" s="10" t="str">
        <f t="shared" si="287"/>
        <v>682717</v>
      </c>
      <c r="F4497" s="10" t="str">
        <f>IFERROR(VLOOKUP(I4497,DATABASE!$N:$O,2,FALSE),"")</f>
        <v>دستكش ضد برش سبك</v>
      </c>
      <c r="G4497" s="3" t="s">
        <v>3047</v>
      </c>
      <c r="H4497" s="4">
        <v>682</v>
      </c>
      <c r="I4497" s="3" t="s">
        <v>1442</v>
      </c>
      <c r="J4497" s="3" t="s">
        <v>22</v>
      </c>
      <c r="K4497" s="5">
        <v>1</v>
      </c>
      <c r="L4497" s="3" t="s">
        <v>3</v>
      </c>
      <c r="M4497" s="3" t="s">
        <v>47</v>
      </c>
      <c r="N4497" s="3" t="s">
        <v>282</v>
      </c>
      <c r="O4497" s="1">
        <v>717</v>
      </c>
      <c r="P4497" s="4">
        <v>0</v>
      </c>
      <c r="Q4497" s="10">
        <f t="shared" si="284"/>
        <v>717</v>
      </c>
    </row>
    <row r="4498" spans="2:17" ht="20.25" customHeight="1">
      <c r="B4498" s="10" t="str">
        <f t="shared" si="285"/>
        <v>دستكش ضد برش سبك842</v>
      </c>
      <c r="C4498" s="10" t="str">
        <f t="shared" si="286"/>
        <v>دستكش ضد برش سبك1403/01/25842</v>
      </c>
      <c r="D4498" s="10" t="str">
        <f>IFERROR(IF(تحویلی!$E$1="","",IF(NOSA!O4498=تحویلی!$E$1,تحویلی!$E$1&amp;COUNTIF(NOSA!$O$1:O4498,تحویلی!$E$1),"")),"")</f>
        <v/>
      </c>
      <c r="E4498" s="10" t="str">
        <f t="shared" si="287"/>
        <v>684842</v>
      </c>
      <c r="F4498" s="10" t="str">
        <f>IFERROR(VLOOKUP(I4498,DATABASE!$N:$O,2,FALSE),"")</f>
        <v>دستكش ضد برش سبك</v>
      </c>
      <c r="G4498" s="3" t="s">
        <v>3047</v>
      </c>
      <c r="H4498" s="4">
        <v>684</v>
      </c>
      <c r="I4498" s="3" t="s">
        <v>1442</v>
      </c>
      <c r="J4498" s="3" t="s">
        <v>22</v>
      </c>
      <c r="K4498" s="5">
        <v>1</v>
      </c>
      <c r="L4498" s="3" t="s">
        <v>3</v>
      </c>
      <c r="M4498" s="3" t="s">
        <v>4</v>
      </c>
      <c r="N4498" s="3" t="s">
        <v>2685</v>
      </c>
      <c r="O4498" s="1">
        <v>842</v>
      </c>
      <c r="P4498" s="4">
        <v>1</v>
      </c>
      <c r="Q4498" s="10">
        <f t="shared" si="284"/>
        <v>842</v>
      </c>
    </row>
    <row r="4499" spans="2:17" ht="20.25" customHeight="1">
      <c r="B4499" s="10" t="str">
        <f t="shared" si="285"/>
        <v>بند كفش735</v>
      </c>
      <c r="C4499" s="10" t="str">
        <f t="shared" si="286"/>
        <v>بند كفش1403/01/25735</v>
      </c>
      <c r="D4499" s="10" t="str">
        <f>IFERROR(IF(تحویلی!$E$1="","",IF(NOSA!O4499=تحویلی!$E$1,تحویلی!$E$1&amp;COUNTIF(NOSA!$O$1:O4499,تحویلی!$E$1),"")),"")</f>
        <v/>
      </c>
      <c r="E4499" s="10" t="str">
        <f t="shared" si="287"/>
        <v>698735</v>
      </c>
      <c r="F4499" s="10" t="str">
        <f>IFERROR(VLOOKUP(I4499,DATABASE!$N:$O,2,FALSE),"")</f>
        <v>بند كفش</v>
      </c>
      <c r="G4499" s="3" t="s">
        <v>3047</v>
      </c>
      <c r="H4499" s="4">
        <v>698</v>
      </c>
      <c r="I4499" s="3" t="s">
        <v>1462</v>
      </c>
      <c r="J4499" s="3" t="s">
        <v>450</v>
      </c>
      <c r="K4499" s="5">
        <v>1</v>
      </c>
      <c r="L4499" s="3" t="s">
        <v>3</v>
      </c>
      <c r="M4499" s="3" t="s">
        <v>202</v>
      </c>
      <c r="N4499" s="3" t="s">
        <v>640</v>
      </c>
      <c r="O4499" s="1">
        <v>735</v>
      </c>
      <c r="P4499" s="4">
        <v>0</v>
      </c>
      <c r="Q4499" s="10">
        <f t="shared" si="284"/>
        <v>735</v>
      </c>
    </row>
    <row r="4500" spans="2:17" ht="20.25" customHeight="1">
      <c r="B4500" s="10" t="str">
        <f t="shared" si="285"/>
        <v>عينك سنگ زني بغل توري872</v>
      </c>
      <c r="C4500" s="10" t="str">
        <f t="shared" si="286"/>
        <v>عينك سنگ زني بغل توري1403/01/25872</v>
      </c>
      <c r="D4500" s="10" t="str">
        <f>IFERROR(IF(تحویلی!$E$1="","",IF(NOSA!O4500=تحویلی!$E$1,تحویلی!$E$1&amp;COUNTIF(NOSA!$O$1:O4500,تحویلی!$E$1),"")),"")</f>
        <v/>
      </c>
      <c r="E4500" s="10" t="str">
        <f t="shared" si="287"/>
        <v>704872</v>
      </c>
      <c r="F4500" s="10" t="str">
        <f>IFERROR(VLOOKUP(I4500,DATABASE!$N:$O,2,FALSE),"")</f>
        <v>عينك سنگ زني بغل توري</v>
      </c>
      <c r="G4500" s="3" t="s">
        <v>3047</v>
      </c>
      <c r="H4500" s="4">
        <v>704</v>
      </c>
      <c r="I4500" s="3" t="s">
        <v>1519</v>
      </c>
      <c r="J4500" s="3" t="s">
        <v>1520</v>
      </c>
      <c r="K4500" s="5">
        <v>1</v>
      </c>
      <c r="L4500" s="3" t="s">
        <v>8</v>
      </c>
      <c r="M4500" s="3" t="s">
        <v>47</v>
      </c>
      <c r="N4500" s="3" t="s">
        <v>3344</v>
      </c>
      <c r="O4500" s="1">
        <v>872</v>
      </c>
      <c r="P4500" s="4">
        <v>0</v>
      </c>
      <c r="Q4500" s="10">
        <f t="shared" si="284"/>
        <v>872</v>
      </c>
    </row>
    <row r="4501" spans="2:17" ht="20.25" customHeight="1">
      <c r="B4501" s="10" t="str">
        <f t="shared" si="285"/>
        <v>چكمه ايمني نسوز86</v>
      </c>
      <c r="C4501" s="10" t="str">
        <f t="shared" si="286"/>
        <v>چكمه ايمني نسوز1403/01/2586</v>
      </c>
      <c r="D4501" s="10" t="str">
        <f>IFERROR(IF(تحویلی!$E$1="","",IF(NOSA!O4501=تحویلی!$E$1,تحویلی!$E$1&amp;COUNTIF(NOSA!$O$1:O4501,تحویلی!$E$1),"")),"")</f>
        <v/>
      </c>
      <c r="E4501" s="10" t="str">
        <f t="shared" si="287"/>
        <v>71286</v>
      </c>
      <c r="F4501" s="10" t="str">
        <f>IFERROR(VLOOKUP(I4501,DATABASE!$N:$O,2,FALSE),"")</f>
        <v>چكمه ايمني نسوز</v>
      </c>
      <c r="G4501" s="3" t="s">
        <v>3047</v>
      </c>
      <c r="H4501" s="4">
        <v>712</v>
      </c>
      <c r="I4501" s="3" t="s">
        <v>1666</v>
      </c>
      <c r="J4501" s="3" t="s">
        <v>1667</v>
      </c>
      <c r="K4501" s="5">
        <v>1</v>
      </c>
      <c r="L4501" s="3" t="s">
        <v>3</v>
      </c>
      <c r="M4501" s="3" t="s">
        <v>4</v>
      </c>
      <c r="N4501" s="3" t="s">
        <v>105</v>
      </c>
      <c r="O4501" s="1">
        <v>86</v>
      </c>
      <c r="P4501" s="4">
        <v>0</v>
      </c>
      <c r="Q4501" s="10">
        <f t="shared" si="284"/>
        <v>86</v>
      </c>
    </row>
    <row r="4502" spans="2:17" ht="20.25" customHeight="1">
      <c r="B4502" s="10" t="str">
        <f t="shared" si="285"/>
        <v>كمربند برزنتي نواري702</v>
      </c>
      <c r="C4502" s="10" t="str">
        <f t="shared" si="286"/>
        <v>كمربند برزنتي نواري1403/01/25702</v>
      </c>
      <c r="D4502" s="10" t="str">
        <f>IFERROR(IF(تحویلی!$E$1="","",IF(NOSA!O4502=تحویلی!$E$1,تحویلی!$E$1&amp;COUNTIF(NOSA!$O$1:O4502,تحویلی!$E$1),"")),"")</f>
        <v/>
      </c>
      <c r="E4502" s="10" t="str">
        <f t="shared" si="287"/>
        <v>718702</v>
      </c>
      <c r="F4502" s="10" t="str">
        <f>IFERROR(VLOOKUP(I4502,DATABASE!$N:$O,2,FALSE),"")</f>
        <v>كمربند برزنتي نواري</v>
      </c>
      <c r="G4502" s="3" t="s">
        <v>3047</v>
      </c>
      <c r="H4502" s="4">
        <v>718</v>
      </c>
      <c r="I4502" s="3" t="s">
        <v>1441</v>
      </c>
      <c r="J4502" s="3" t="s">
        <v>95</v>
      </c>
      <c r="K4502" s="5">
        <v>1</v>
      </c>
      <c r="L4502" s="3" t="s">
        <v>96</v>
      </c>
      <c r="M4502" s="3" t="s">
        <v>40</v>
      </c>
      <c r="N4502" s="3" t="s">
        <v>170</v>
      </c>
      <c r="O4502" s="1">
        <v>702</v>
      </c>
      <c r="P4502" s="4">
        <v>0</v>
      </c>
      <c r="Q4502" s="10">
        <f t="shared" si="284"/>
        <v>702</v>
      </c>
    </row>
    <row r="4503" spans="2:17" ht="20.25" customHeight="1">
      <c r="B4503" s="10" t="str">
        <f t="shared" si="285"/>
        <v>چكمه ايمني نسوز372</v>
      </c>
      <c r="C4503" s="10" t="str">
        <f t="shared" si="286"/>
        <v>چكمه ايمني نسوز1403/01/25372</v>
      </c>
      <c r="D4503" s="10" t="str">
        <f>IFERROR(IF(تحویلی!$E$1="","",IF(NOSA!O4503=تحویلی!$E$1,تحویلی!$E$1&amp;COUNTIF(NOSA!$O$1:O4503,تحویلی!$E$1),"")),"")</f>
        <v/>
      </c>
      <c r="E4503" s="10" t="str">
        <f t="shared" si="287"/>
        <v>721372</v>
      </c>
      <c r="F4503" s="10" t="str">
        <f>IFERROR(VLOOKUP(I4503,DATABASE!$N:$O,2,FALSE),"")</f>
        <v>چكمه ايمني نسوز</v>
      </c>
      <c r="G4503" s="3" t="s">
        <v>3047</v>
      </c>
      <c r="H4503" s="4">
        <v>721</v>
      </c>
      <c r="I4503" s="3" t="s">
        <v>1749</v>
      </c>
      <c r="J4503" s="3" t="s">
        <v>1750</v>
      </c>
      <c r="K4503" s="5">
        <v>1</v>
      </c>
      <c r="L4503" s="3" t="s">
        <v>3</v>
      </c>
      <c r="M4503" s="3" t="s">
        <v>19</v>
      </c>
      <c r="N4503" s="3" t="s">
        <v>272</v>
      </c>
      <c r="O4503" s="1">
        <v>372</v>
      </c>
      <c r="P4503" s="4">
        <v>1</v>
      </c>
      <c r="Q4503" s="10">
        <f t="shared" si="284"/>
        <v>372</v>
      </c>
    </row>
    <row r="4504" spans="2:17" ht="20.25" customHeight="1">
      <c r="B4504" s="10" t="str">
        <f t="shared" si="285"/>
        <v>دستكش ضد برش سبك259</v>
      </c>
      <c r="C4504" s="10" t="str">
        <f t="shared" si="286"/>
        <v>دستكش ضد برش سبك1403/01/25259</v>
      </c>
      <c r="D4504" s="10" t="str">
        <f>IFERROR(IF(تحویلی!$E$1="","",IF(NOSA!O4504=تحویلی!$E$1,تحویلی!$E$1&amp;COUNTIF(NOSA!$O$1:O4504,تحویلی!$E$1),"")),"")</f>
        <v/>
      </c>
      <c r="E4504" s="10" t="str">
        <f t="shared" si="287"/>
        <v>722259</v>
      </c>
      <c r="F4504" s="10" t="str">
        <f>IFERROR(VLOOKUP(I4504,DATABASE!$N:$O,2,FALSE),"")</f>
        <v>دستكش ضد برش سبك</v>
      </c>
      <c r="G4504" s="3" t="s">
        <v>3047</v>
      </c>
      <c r="H4504" s="4">
        <v>722</v>
      </c>
      <c r="I4504" s="3" t="s">
        <v>1442</v>
      </c>
      <c r="J4504" s="3" t="s">
        <v>22</v>
      </c>
      <c r="K4504" s="5">
        <v>1</v>
      </c>
      <c r="L4504" s="3" t="s">
        <v>3</v>
      </c>
      <c r="M4504" s="3" t="s">
        <v>4</v>
      </c>
      <c r="N4504" s="3" t="s">
        <v>13</v>
      </c>
      <c r="O4504" s="1">
        <v>259</v>
      </c>
      <c r="P4504" s="4">
        <v>0</v>
      </c>
      <c r="Q4504" s="10">
        <f t="shared" si="284"/>
        <v>259</v>
      </c>
    </row>
    <row r="4505" spans="2:17" ht="20.25" customHeight="1">
      <c r="B4505" s="10" t="str">
        <f t="shared" si="285"/>
        <v>دستكش ضد برش سبك471</v>
      </c>
      <c r="C4505" s="10" t="str">
        <f t="shared" si="286"/>
        <v>دستكش ضد برش سبك1403/01/25471</v>
      </c>
      <c r="D4505" s="10" t="str">
        <f>IFERROR(IF(تحویلی!$E$1="","",IF(NOSA!O4505=تحویلی!$E$1,تحویلی!$E$1&amp;COUNTIF(NOSA!$O$1:O4505,تحویلی!$E$1),"")),"")</f>
        <v/>
      </c>
      <c r="E4505" s="10" t="str">
        <f t="shared" si="287"/>
        <v>723471</v>
      </c>
      <c r="F4505" s="10" t="str">
        <f>IFERROR(VLOOKUP(I4505,DATABASE!$N:$O,2,FALSE),"")</f>
        <v>دستكش ضد برش سبك</v>
      </c>
      <c r="G4505" s="3" t="s">
        <v>3047</v>
      </c>
      <c r="H4505" s="4">
        <v>723</v>
      </c>
      <c r="I4505" s="3" t="s">
        <v>1442</v>
      </c>
      <c r="J4505" s="3" t="s">
        <v>22</v>
      </c>
      <c r="K4505" s="5">
        <v>1</v>
      </c>
      <c r="L4505" s="3" t="s">
        <v>3</v>
      </c>
      <c r="M4505" s="3" t="s">
        <v>43</v>
      </c>
      <c r="N4505" s="3" t="s">
        <v>97</v>
      </c>
      <c r="O4505" s="1">
        <v>471</v>
      </c>
      <c r="P4505" s="4">
        <v>0</v>
      </c>
      <c r="Q4505" s="10">
        <f t="shared" si="284"/>
        <v>471</v>
      </c>
    </row>
    <row r="4506" spans="2:17" ht="20.25" customHeight="1">
      <c r="B4506" s="10" t="str">
        <f t="shared" si="285"/>
        <v>دستكش كف مواد سبك673</v>
      </c>
      <c r="C4506" s="10" t="str">
        <f t="shared" si="286"/>
        <v>دستكش كف مواد سبك1403/01/26673</v>
      </c>
      <c r="D4506" s="10" t="str">
        <f>IFERROR(IF(تحویلی!$E$1="","",IF(NOSA!O4506=تحویلی!$E$1,تحویلی!$E$1&amp;COUNTIF(NOSA!$O$1:O4506,تحویلی!$E$1),"")),"")</f>
        <v/>
      </c>
      <c r="E4506" s="10" t="str">
        <f t="shared" si="287"/>
        <v>728673</v>
      </c>
      <c r="F4506" s="10" t="str">
        <f>IFERROR(VLOOKUP(I4506,DATABASE!$N:$O,2,FALSE),"")</f>
        <v>دستكش كف مواد سبك</v>
      </c>
      <c r="G4506" s="3" t="s">
        <v>3048</v>
      </c>
      <c r="H4506" s="4">
        <v>728</v>
      </c>
      <c r="I4506" s="3" t="s">
        <v>1456</v>
      </c>
      <c r="J4506" s="3" t="s">
        <v>2</v>
      </c>
      <c r="K4506" s="5">
        <v>1</v>
      </c>
      <c r="L4506" s="3" t="s">
        <v>3</v>
      </c>
      <c r="M4506" s="3" t="s">
        <v>47</v>
      </c>
      <c r="N4506" s="3" t="s">
        <v>311</v>
      </c>
      <c r="O4506" s="1">
        <v>673</v>
      </c>
      <c r="P4506" s="4">
        <v>0</v>
      </c>
      <c r="Q4506" s="10">
        <f t="shared" si="284"/>
        <v>673</v>
      </c>
    </row>
    <row r="4507" spans="2:17" ht="20.25" customHeight="1">
      <c r="B4507" s="10" t="str">
        <f t="shared" si="285"/>
        <v>دستكش كف مواد سبك460</v>
      </c>
      <c r="C4507" s="10" t="str">
        <f t="shared" si="286"/>
        <v>دستكش كف مواد سبك1403/01/26460</v>
      </c>
      <c r="D4507" s="10" t="str">
        <f>IFERROR(IF(تحویلی!$E$1="","",IF(NOSA!O4507=تحویلی!$E$1,تحویلی!$E$1&amp;COUNTIF(NOSA!$O$1:O4507,تحویلی!$E$1),"")),"")</f>
        <v/>
      </c>
      <c r="E4507" s="10" t="str">
        <f t="shared" si="287"/>
        <v>734460</v>
      </c>
      <c r="F4507" s="10" t="str">
        <f>IFERROR(VLOOKUP(I4507,DATABASE!$N:$O,2,FALSE),"")</f>
        <v>دستكش كف مواد سبك</v>
      </c>
      <c r="G4507" s="3" t="s">
        <v>3048</v>
      </c>
      <c r="H4507" s="4">
        <v>734</v>
      </c>
      <c r="I4507" s="3" t="s">
        <v>1456</v>
      </c>
      <c r="J4507" s="3" t="s">
        <v>2</v>
      </c>
      <c r="K4507" s="5">
        <v>1</v>
      </c>
      <c r="L4507" s="3" t="s">
        <v>3</v>
      </c>
      <c r="M4507" s="3" t="s">
        <v>47</v>
      </c>
      <c r="N4507" s="3" t="s">
        <v>140</v>
      </c>
      <c r="O4507" s="1">
        <v>460</v>
      </c>
      <c r="P4507" s="4">
        <v>0</v>
      </c>
      <c r="Q4507" s="10">
        <f t="shared" si="284"/>
        <v>460</v>
      </c>
    </row>
    <row r="4508" spans="2:17" ht="20.25" customHeight="1">
      <c r="B4508" s="10" t="str">
        <f t="shared" si="285"/>
        <v>لباس كار كارشناسي875</v>
      </c>
      <c r="C4508" s="10" t="str">
        <f t="shared" si="286"/>
        <v>لباس كار كارشناسي1403/01/26875</v>
      </c>
      <c r="D4508" s="10" t="str">
        <f>IFERROR(IF(تحویلی!$E$1="","",IF(NOSA!O4508=تحویلی!$E$1,تحویلی!$E$1&amp;COUNTIF(NOSA!$O$1:O4508,تحویلی!$E$1),"")),"")</f>
        <v/>
      </c>
      <c r="E4508" s="10" t="str">
        <f t="shared" si="287"/>
        <v>737875</v>
      </c>
      <c r="F4508" s="10" t="str">
        <f>IFERROR(VLOOKUP(I4508,DATABASE!$N:$O,2,FALSE),"")</f>
        <v>لباس كار كارشناسي</v>
      </c>
      <c r="G4508" s="3" t="s">
        <v>3048</v>
      </c>
      <c r="H4508" s="4">
        <v>737</v>
      </c>
      <c r="I4508" s="3" t="s">
        <v>1754</v>
      </c>
      <c r="J4508" s="3" t="s">
        <v>1755</v>
      </c>
      <c r="K4508" s="5">
        <v>1</v>
      </c>
      <c r="L4508" s="3" t="s">
        <v>28</v>
      </c>
      <c r="M4508" s="3" t="s">
        <v>202</v>
      </c>
      <c r="N4508" s="3" t="s">
        <v>3349</v>
      </c>
      <c r="O4508" s="1">
        <v>875</v>
      </c>
      <c r="P4508" s="4">
        <v>0</v>
      </c>
      <c r="Q4508" s="10">
        <f t="shared" si="284"/>
        <v>875</v>
      </c>
    </row>
    <row r="4509" spans="2:17" ht="20.25" customHeight="1">
      <c r="B4509" s="10" t="str">
        <f t="shared" si="285"/>
        <v>كفش ايمني875</v>
      </c>
      <c r="C4509" s="10" t="str">
        <f t="shared" si="286"/>
        <v>كفش ايمني1403/01/26875</v>
      </c>
      <c r="D4509" s="10" t="str">
        <f>IFERROR(IF(تحویلی!$E$1="","",IF(NOSA!O4509=تحویلی!$E$1,تحویلی!$E$1&amp;COUNTIF(NOSA!$O$1:O4509,تحویلی!$E$1),"")),"")</f>
        <v/>
      </c>
      <c r="E4509" s="10" t="str">
        <f t="shared" si="287"/>
        <v>737875</v>
      </c>
      <c r="F4509" s="10" t="str">
        <f>IFERROR(VLOOKUP(I4509,DATABASE!$N:$O,2,FALSE),"")</f>
        <v>كفش ايمني</v>
      </c>
      <c r="G4509" s="3" t="s">
        <v>3048</v>
      </c>
      <c r="H4509" s="4">
        <v>737</v>
      </c>
      <c r="I4509" s="3" t="s">
        <v>1549</v>
      </c>
      <c r="J4509" s="3" t="s">
        <v>1708</v>
      </c>
      <c r="K4509" s="5">
        <v>1</v>
      </c>
      <c r="L4509" s="3" t="s">
        <v>3</v>
      </c>
      <c r="M4509" s="3" t="s">
        <v>202</v>
      </c>
      <c r="N4509" s="3" t="s">
        <v>3349</v>
      </c>
      <c r="O4509" s="1">
        <v>875</v>
      </c>
      <c r="P4509" s="4">
        <v>0</v>
      </c>
      <c r="Q4509" s="10">
        <f t="shared" si="284"/>
        <v>875</v>
      </c>
    </row>
    <row r="4510" spans="2:17" ht="20.25" customHeight="1">
      <c r="B4510" s="10" t="str">
        <f t="shared" si="285"/>
        <v>كلاه ايمني875</v>
      </c>
      <c r="C4510" s="10" t="str">
        <f t="shared" si="286"/>
        <v>كلاه ايمني1403/01/26875</v>
      </c>
      <c r="D4510" s="10" t="str">
        <f>IFERROR(IF(تحویلی!$E$1="","",IF(NOSA!O4510=تحویلی!$E$1,تحویلی!$E$1&amp;COUNTIF(NOSA!$O$1:O4510,تحویلی!$E$1),"")),"")</f>
        <v/>
      </c>
      <c r="E4510" s="10" t="str">
        <f t="shared" si="287"/>
        <v>737875</v>
      </c>
      <c r="F4510" s="10" t="str">
        <f>IFERROR(VLOOKUP(I4510,DATABASE!$N:$O,2,FALSE),"")</f>
        <v>كلاه ايمني</v>
      </c>
      <c r="G4510" s="3" t="s">
        <v>3048</v>
      </c>
      <c r="H4510" s="4">
        <v>737</v>
      </c>
      <c r="I4510" s="3" t="s">
        <v>1476</v>
      </c>
      <c r="J4510" s="3" t="s">
        <v>1647</v>
      </c>
      <c r="K4510" s="5">
        <v>1</v>
      </c>
      <c r="L4510" s="3" t="s">
        <v>8</v>
      </c>
      <c r="M4510" s="3" t="s">
        <v>202</v>
      </c>
      <c r="N4510" s="3" t="s">
        <v>3349</v>
      </c>
      <c r="O4510" s="1">
        <v>875</v>
      </c>
      <c r="P4510" s="4">
        <v>0</v>
      </c>
      <c r="Q4510" s="10">
        <f t="shared" ref="Q4510:Q4573" si="288">VALUE(O4510)</f>
        <v>875</v>
      </c>
    </row>
    <row r="4511" spans="2:17" ht="20.25" customHeight="1">
      <c r="B4511" s="10" t="str">
        <f t="shared" si="285"/>
        <v>دستكش ضد برش سبك875</v>
      </c>
      <c r="C4511" s="10" t="str">
        <f t="shared" si="286"/>
        <v>دستكش ضد برش سبك1403/01/26875</v>
      </c>
      <c r="D4511" s="10" t="str">
        <f>IFERROR(IF(تحویلی!$E$1="","",IF(NOSA!O4511=تحویلی!$E$1,تحویلی!$E$1&amp;COUNTIF(NOSA!$O$1:O4511,تحویلی!$E$1),"")),"")</f>
        <v/>
      </c>
      <c r="E4511" s="10" t="str">
        <f t="shared" si="287"/>
        <v>737875</v>
      </c>
      <c r="F4511" s="10" t="str">
        <f>IFERROR(VLOOKUP(I4511,DATABASE!$N:$O,2,FALSE),"")</f>
        <v>دستكش ضد برش سبك</v>
      </c>
      <c r="G4511" s="3" t="s">
        <v>3048</v>
      </c>
      <c r="H4511" s="4">
        <v>737</v>
      </c>
      <c r="I4511" s="3" t="s">
        <v>1442</v>
      </c>
      <c r="J4511" s="3" t="s">
        <v>22</v>
      </c>
      <c r="K4511" s="5">
        <v>1</v>
      </c>
      <c r="L4511" s="3" t="s">
        <v>3</v>
      </c>
      <c r="M4511" s="3" t="s">
        <v>202</v>
      </c>
      <c r="N4511" s="3" t="s">
        <v>3349</v>
      </c>
      <c r="O4511" s="1">
        <v>875</v>
      </c>
      <c r="P4511" s="4">
        <v>0</v>
      </c>
      <c r="Q4511" s="10">
        <f t="shared" si="288"/>
        <v>875</v>
      </c>
    </row>
    <row r="4512" spans="2:17" ht="20.25" customHeight="1">
      <c r="B4512" s="10" t="str">
        <f t="shared" si="285"/>
        <v>كمربند برزنتي نواري875</v>
      </c>
      <c r="C4512" s="10" t="str">
        <f t="shared" si="286"/>
        <v>كمربند برزنتي نواري1403/01/26875</v>
      </c>
      <c r="D4512" s="10" t="str">
        <f>IFERROR(IF(تحویلی!$E$1="","",IF(NOSA!O4512=تحویلی!$E$1,تحویلی!$E$1&amp;COUNTIF(NOSA!$O$1:O4512,تحویلی!$E$1),"")),"")</f>
        <v/>
      </c>
      <c r="E4512" s="10" t="str">
        <f t="shared" si="287"/>
        <v>737875</v>
      </c>
      <c r="F4512" s="10" t="str">
        <f>IFERROR(VLOOKUP(I4512,DATABASE!$N:$O,2,FALSE),"")</f>
        <v>كمربند برزنتي نواري</v>
      </c>
      <c r="G4512" s="3" t="s">
        <v>3048</v>
      </c>
      <c r="H4512" s="4">
        <v>737</v>
      </c>
      <c r="I4512" s="3" t="s">
        <v>1441</v>
      </c>
      <c r="J4512" s="3" t="s">
        <v>95</v>
      </c>
      <c r="K4512" s="5">
        <v>1</v>
      </c>
      <c r="L4512" s="3" t="s">
        <v>96</v>
      </c>
      <c r="M4512" s="3" t="s">
        <v>202</v>
      </c>
      <c r="N4512" s="3" t="s">
        <v>3349</v>
      </c>
      <c r="O4512" s="1">
        <v>875</v>
      </c>
      <c r="P4512" s="4">
        <v>0</v>
      </c>
      <c r="Q4512" s="10">
        <f t="shared" si="288"/>
        <v>875</v>
      </c>
    </row>
    <row r="4513" spans="2:17" ht="20.25" customHeight="1">
      <c r="B4513" s="10" t="str">
        <f t="shared" si="285"/>
        <v>فانوسقه875</v>
      </c>
      <c r="C4513" s="10" t="str">
        <f t="shared" si="286"/>
        <v>فانوسقه1403/01/26875</v>
      </c>
      <c r="D4513" s="10" t="str">
        <f>IFERROR(IF(تحویلی!$E$1="","",IF(NOSA!O4513=تحویلی!$E$1,تحویلی!$E$1&amp;COUNTIF(NOSA!$O$1:O4513,تحویلی!$E$1),"")),"")</f>
        <v/>
      </c>
      <c r="E4513" s="10" t="str">
        <f t="shared" si="287"/>
        <v>754875</v>
      </c>
      <c r="F4513" s="10" t="str">
        <f>IFERROR(VLOOKUP(I4513,DATABASE!$N:$O,2,FALSE),"")</f>
        <v>فانوسقه</v>
      </c>
      <c r="G4513" s="3" t="s">
        <v>3048</v>
      </c>
      <c r="H4513" s="4">
        <v>754</v>
      </c>
      <c r="I4513" s="3" t="s">
        <v>1586</v>
      </c>
      <c r="J4513" s="3" t="s">
        <v>474</v>
      </c>
      <c r="K4513" s="5">
        <v>1</v>
      </c>
      <c r="L4513" s="3" t="s">
        <v>8</v>
      </c>
      <c r="M4513" s="3" t="s">
        <v>202</v>
      </c>
      <c r="N4513" s="3" t="s">
        <v>3350</v>
      </c>
      <c r="O4513" s="1">
        <v>875</v>
      </c>
      <c r="P4513" s="4">
        <v>0</v>
      </c>
      <c r="Q4513" s="10">
        <f t="shared" si="288"/>
        <v>875</v>
      </c>
    </row>
    <row r="4514" spans="2:17" ht="20.25" customHeight="1">
      <c r="B4514" s="10" t="str">
        <f t="shared" si="285"/>
        <v>دستكش ضد برش سبك848</v>
      </c>
      <c r="C4514" s="10" t="str">
        <f t="shared" si="286"/>
        <v>دستكش ضد برش سبك1403/01/27848</v>
      </c>
      <c r="D4514" s="10" t="str">
        <f>IFERROR(IF(تحویلی!$E$1="","",IF(NOSA!O4514=تحویلی!$E$1,تحویلی!$E$1&amp;COUNTIF(NOSA!$O$1:O4514,تحویلی!$E$1),"")),"")</f>
        <v/>
      </c>
      <c r="E4514" s="10" t="str">
        <f t="shared" si="287"/>
        <v>771848</v>
      </c>
      <c r="F4514" s="10" t="str">
        <f>IFERROR(VLOOKUP(I4514,DATABASE!$N:$O,2,FALSE),"")</f>
        <v>دستكش ضد برش سبك</v>
      </c>
      <c r="G4514" s="154" t="s">
        <v>3049</v>
      </c>
      <c r="H4514" s="155">
        <v>771</v>
      </c>
      <c r="I4514" s="154" t="s">
        <v>1442</v>
      </c>
      <c r="J4514" s="154" t="s">
        <v>22</v>
      </c>
      <c r="K4514" s="156">
        <v>1</v>
      </c>
      <c r="L4514" s="154" t="s">
        <v>3</v>
      </c>
      <c r="M4514" s="154" t="s">
        <v>47</v>
      </c>
      <c r="N4514" s="154" t="s">
        <v>2750</v>
      </c>
      <c r="O4514" s="153">
        <v>848</v>
      </c>
      <c r="P4514" s="155">
        <v>0</v>
      </c>
      <c r="Q4514" s="10">
        <f t="shared" si="288"/>
        <v>848</v>
      </c>
    </row>
    <row r="4515" spans="2:17" ht="20.25" customHeight="1">
      <c r="B4515" s="10" t="str">
        <f t="shared" si="285"/>
        <v>شيشه مات ماسك جوشكاري717</v>
      </c>
      <c r="C4515" s="10" t="str">
        <f t="shared" si="286"/>
        <v>شيشه مات ماسك جوشكاري1403/01/27717</v>
      </c>
      <c r="D4515" s="10" t="str">
        <f>IFERROR(IF(تحویلی!$E$1="","",IF(NOSA!O4515=تحویلی!$E$1,تحویلی!$E$1&amp;COUNTIF(NOSA!$O$1:O4515,تحویلی!$E$1),"")),"")</f>
        <v/>
      </c>
      <c r="E4515" s="10" t="str">
        <f t="shared" si="287"/>
        <v>772717</v>
      </c>
      <c r="F4515" s="10" t="str">
        <f>IFERROR(VLOOKUP(I4515,DATABASE!$N:$O,2,FALSE),"")</f>
        <v>شيشه مات ماسك جوشكاري</v>
      </c>
      <c r="G4515" s="154" t="s">
        <v>3049</v>
      </c>
      <c r="H4515" s="155">
        <v>772</v>
      </c>
      <c r="I4515" s="154" t="s">
        <v>1507</v>
      </c>
      <c r="J4515" s="154" t="s">
        <v>113</v>
      </c>
      <c r="K4515" s="156">
        <v>4</v>
      </c>
      <c r="L4515" s="154" t="s">
        <v>8</v>
      </c>
      <c r="M4515" s="154" t="s">
        <v>189</v>
      </c>
      <c r="N4515" s="154" t="s">
        <v>822</v>
      </c>
      <c r="O4515" s="153">
        <v>717</v>
      </c>
      <c r="P4515" s="155">
        <v>0</v>
      </c>
      <c r="Q4515" s="10">
        <f t="shared" si="288"/>
        <v>717</v>
      </c>
    </row>
    <row r="4516" spans="2:17" ht="20.25" customHeight="1">
      <c r="B4516" s="10" t="str">
        <f t="shared" si="285"/>
        <v>شيشه ماسك جوشكاري ساده717</v>
      </c>
      <c r="C4516" s="10" t="str">
        <f t="shared" si="286"/>
        <v>شيشه ماسك جوشكاري ساده1403/01/27717</v>
      </c>
      <c r="D4516" s="10" t="str">
        <f>IFERROR(IF(تحویلی!$E$1="","",IF(NOSA!O4516=تحویلی!$E$1,تحویلی!$E$1&amp;COUNTIF(NOSA!$O$1:O4516,تحویلی!$E$1),"")),"")</f>
        <v/>
      </c>
      <c r="E4516" s="10" t="str">
        <f t="shared" si="287"/>
        <v>772717</v>
      </c>
      <c r="F4516" s="10" t="str">
        <f>IFERROR(VLOOKUP(I4516,DATABASE!$N:$O,2,FALSE),"")</f>
        <v>شيشه ماسك جوشكاري ساده</v>
      </c>
      <c r="G4516" s="154" t="s">
        <v>3049</v>
      </c>
      <c r="H4516" s="155">
        <v>772</v>
      </c>
      <c r="I4516" s="154" t="s">
        <v>1548</v>
      </c>
      <c r="J4516" s="154" t="s">
        <v>111</v>
      </c>
      <c r="K4516" s="156">
        <v>4</v>
      </c>
      <c r="L4516" s="154" t="s">
        <v>8</v>
      </c>
      <c r="M4516" s="154" t="s">
        <v>189</v>
      </c>
      <c r="N4516" s="154" t="s">
        <v>822</v>
      </c>
      <c r="O4516" s="153">
        <v>717</v>
      </c>
      <c r="P4516" s="155">
        <v>0</v>
      </c>
      <c r="Q4516" s="10">
        <f t="shared" si="288"/>
        <v>717</v>
      </c>
    </row>
    <row r="4517" spans="2:17" ht="20.25" customHeight="1">
      <c r="B4517" s="10" t="str">
        <f t="shared" si="285"/>
        <v>بند كفش149</v>
      </c>
      <c r="C4517" s="10" t="str">
        <f t="shared" si="286"/>
        <v>بند كفش1403/01/27149</v>
      </c>
      <c r="D4517" s="10" t="str">
        <f>IFERROR(IF(تحویلی!$E$1="","",IF(NOSA!O4517=تحویلی!$E$1,تحویلی!$E$1&amp;COUNTIF(NOSA!$O$1:O4517,تحویلی!$E$1),"")),"")</f>
        <v/>
      </c>
      <c r="E4517" s="10" t="str">
        <f t="shared" si="287"/>
        <v>773149</v>
      </c>
      <c r="F4517" s="10" t="str">
        <f>IFERROR(VLOOKUP(I4517,DATABASE!$N:$O,2,FALSE),"")</f>
        <v>بند كفش</v>
      </c>
      <c r="G4517" s="154" t="s">
        <v>3049</v>
      </c>
      <c r="H4517" s="155">
        <v>773</v>
      </c>
      <c r="I4517" s="154" t="s">
        <v>1462</v>
      </c>
      <c r="J4517" s="154" t="s">
        <v>450</v>
      </c>
      <c r="K4517" s="156">
        <v>1</v>
      </c>
      <c r="L4517" s="154" t="s">
        <v>3</v>
      </c>
      <c r="M4517" s="154" t="s">
        <v>4</v>
      </c>
      <c r="N4517" s="154" t="s">
        <v>897</v>
      </c>
      <c r="O4517" s="153">
        <v>149</v>
      </c>
      <c r="P4517" s="155">
        <v>0</v>
      </c>
      <c r="Q4517" s="10">
        <f t="shared" si="288"/>
        <v>149</v>
      </c>
    </row>
    <row r="4518" spans="2:17" ht="20.25" customHeight="1">
      <c r="B4518" s="10" t="str">
        <f t="shared" si="285"/>
        <v>دستكش ساق بلند نسوز149</v>
      </c>
      <c r="C4518" s="10" t="str">
        <f t="shared" si="286"/>
        <v>دستكش ساق بلند نسوز1403/01/27149</v>
      </c>
      <c r="D4518" s="10" t="str">
        <f>IFERROR(IF(تحویلی!$E$1="","",IF(NOSA!O4518=تحویلی!$E$1,تحویلی!$E$1&amp;COUNTIF(NOSA!$O$1:O4518,تحویلی!$E$1),"")),"")</f>
        <v/>
      </c>
      <c r="E4518" s="10" t="str">
        <f t="shared" si="287"/>
        <v>773149</v>
      </c>
      <c r="F4518" s="10" t="str">
        <f>IFERROR(VLOOKUP(I4518,DATABASE!$N:$O,2,FALSE),"")</f>
        <v>دستكش ساق بلند نسوز</v>
      </c>
      <c r="G4518" s="154" t="s">
        <v>3049</v>
      </c>
      <c r="H4518" s="155">
        <v>773</v>
      </c>
      <c r="I4518" s="154" t="s">
        <v>1461</v>
      </c>
      <c r="J4518" s="154" t="s">
        <v>34</v>
      </c>
      <c r="K4518" s="156">
        <v>1</v>
      </c>
      <c r="L4518" s="154" t="s">
        <v>3</v>
      </c>
      <c r="M4518" s="154" t="s">
        <v>4</v>
      </c>
      <c r="N4518" s="154" t="s">
        <v>897</v>
      </c>
      <c r="O4518" s="153">
        <v>149</v>
      </c>
      <c r="P4518" s="155">
        <v>1</v>
      </c>
      <c r="Q4518" s="10">
        <f t="shared" si="288"/>
        <v>149</v>
      </c>
    </row>
    <row r="4519" spans="2:17" ht="20.25" customHeight="1">
      <c r="B4519" s="10" t="str">
        <f t="shared" si="285"/>
        <v>دستكش ضد برش سبك149</v>
      </c>
      <c r="C4519" s="10" t="str">
        <f t="shared" si="286"/>
        <v>دستكش ضد برش سبك1403/01/27149</v>
      </c>
      <c r="D4519" s="10" t="str">
        <f>IFERROR(IF(تحویلی!$E$1="","",IF(NOSA!O4519=تحویلی!$E$1,تحویلی!$E$1&amp;COUNTIF(NOSA!$O$1:O4519,تحویلی!$E$1),"")),"")</f>
        <v/>
      </c>
      <c r="E4519" s="10" t="str">
        <f t="shared" si="287"/>
        <v>773149</v>
      </c>
      <c r="F4519" s="10" t="str">
        <f>IFERROR(VLOOKUP(I4519,DATABASE!$N:$O,2,FALSE),"")</f>
        <v>دستكش ضد برش سبك</v>
      </c>
      <c r="G4519" s="154" t="s">
        <v>3049</v>
      </c>
      <c r="H4519" s="155">
        <v>773</v>
      </c>
      <c r="I4519" s="154" t="s">
        <v>1442</v>
      </c>
      <c r="J4519" s="154" t="s">
        <v>22</v>
      </c>
      <c r="K4519" s="156">
        <v>1</v>
      </c>
      <c r="L4519" s="154" t="s">
        <v>3</v>
      </c>
      <c r="M4519" s="154" t="s">
        <v>4</v>
      </c>
      <c r="N4519" s="154" t="s">
        <v>897</v>
      </c>
      <c r="O4519" s="153">
        <v>149</v>
      </c>
      <c r="P4519" s="155">
        <v>1</v>
      </c>
      <c r="Q4519" s="10">
        <f t="shared" si="288"/>
        <v>149</v>
      </c>
    </row>
    <row r="4520" spans="2:17" ht="20.25" customHeight="1">
      <c r="B4520" s="10" t="str">
        <f t="shared" si="285"/>
        <v>پوتين ايمني نسوز31</v>
      </c>
      <c r="C4520" s="10" t="str">
        <f t="shared" si="286"/>
        <v>پوتين ايمني نسوز1403/01/2731</v>
      </c>
      <c r="D4520" s="10" t="str">
        <f>IFERROR(IF(تحویلی!$E$1="","",IF(NOSA!O4520=تحویلی!$E$1,تحویلی!$E$1&amp;COUNTIF(NOSA!$O$1:O4520,تحویلی!$E$1),"")),"")</f>
        <v/>
      </c>
      <c r="E4520" s="10" t="str">
        <f t="shared" si="287"/>
        <v>77931</v>
      </c>
      <c r="F4520" s="10" t="str">
        <f>IFERROR(VLOOKUP(I4520,DATABASE!$N:$O,2,FALSE),"")</f>
        <v>پوتين ايمني نسوز</v>
      </c>
      <c r="G4520" s="154" t="s">
        <v>3049</v>
      </c>
      <c r="H4520" s="155">
        <v>779</v>
      </c>
      <c r="I4520" s="154" t="s">
        <v>1528</v>
      </c>
      <c r="J4520" s="154" t="s">
        <v>1654</v>
      </c>
      <c r="K4520" s="156">
        <v>1</v>
      </c>
      <c r="L4520" s="154" t="s">
        <v>3</v>
      </c>
      <c r="M4520" s="154" t="s">
        <v>9</v>
      </c>
      <c r="N4520" s="154" t="s">
        <v>175</v>
      </c>
      <c r="O4520" s="153">
        <v>31</v>
      </c>
      <c r="P4520" s="155">
        <v>1</v>
      </c>
      <c r="Q4520" s="10">
        <f t="shared" si="288"/>
        <v>31</v>
      </c>
    </row>
    <row r="4521" spans="2:17" ht="20.25" customHeight="1">
      <c r="B4521" s="10" t="str">
        <f t="shared" si="285"/>
        <v>دستكش كف مواد سبك733</v>
      </c>
      <c r="C4521" s="10" t="str">
        <f t="shared" si="286"/>
        <v>دستكش كف مواد سبك1403/01/27733</v>
      </c>
      <c r="D4521" s="10" t="str">
        <f>IFERROR(IF(تحویلی!$E$1="","",IF(NOSA!O4521=تحویلی!$E$1,تحویلی!$E$1&amp;COUNTIF(NOSA!$O$1:O4521,تحویلی!$E$1),"")),"")</f>
        <v/>
      </c>
      <c r="E4521" s="10" t="str">
        <f t="shared" si="287"/>
        <v>780733</v>
      </c>
      <c r="F4521" s="10" t="str">
        <f>IFERROR(VLOOKUP(I4521,DATABASE!$N:$O,2,FALSE),"")</f>
        <v>دستكش كف مواد سبك</v>
      </c>
      <c r="G4521" s="154" t="s">
        <v>3049</v>
      </c>
      <c r="H4521" s="155">
        <v>780</v>
      </c>
      <c r="I4521" s="154" t="s">
        <v>1456</v>
      </c>
      <c r="J4521" s="154" t="s">
        <v>2</v>
      </c>
      <c r="K4521" s="156">
        <v>1</v>
      </c>
      <c r="L4521" s="154" t="s">
        <v>3</v>
      </c>
      <c r="M4521" s="154" t="s">
        <v>47</v>
      </c>
      <c r="N4521" s="154" t="s">
        <v>628</v>
      </c>
      <c r="O4521" s="153">
        <v>733</v>
      </c>
      <c r="P4521" s="155">
        <v>1</v>
      </c>
      <c r="Q4521" s="10">
        <f t="shared" si="288"/>
        <v>733</v>
      </c>
    </row>
    <row r="4522" spans="2:17" ht="20.25" customHeight="1">
      <c r="B4522" s="10" t="str">
        <f t="shared" si="285"/>
        <v>كفش ايمني760</v>
      </c>
      <c r="C4522" s="10" t="str">
        <f t="shared" si="286"/>
        <v>كفش ايمني1403/01/27760</v>
      </c>
      <c r="D4522" s="10" t="str">
        <f>IFERROR(IF(تحویلی!$E$1="","",IF(NOSA!O4522=تحویلی!$E$1,تحویلی!$E$1&amp;COUNTIF(NOSA!$O$1:O4522,تحویلی!$E$1),"")),"")</f>
        <v/>
      </c>
      <c r="E4522" s="10" t="str">
        <f t="shared" si="287"/>
        <v>782760</v>
      </c>
      <c r="F4522" s="10" t="str">
        <f>IFERROR(VLOOKUP(I4522,DATABASE!$N:$O,2,FALSE),"")</f>
        <v>كفش ايمني</v>
      </c>
      <c r="G4522" s="3" t="s">
        <v>3049</v>
      </c>
      <c r="H4522" s="4">
        <v>782</v>
      </c>
      <c r="I4522" s="3" t="s">
        <v>1526</v>
      </c>
      <c r="J4522" s="3" t="s">
        <v>1729</v>
      </c>
      <c r="K4522" s="5">
        <v>1</v>
      </c>
      <c r="L4522" s="3" t="s">
        <v>3</v>
      </c>
      <c r="M4522" s="3" t="s">
        <v>202</v>
      </c>
      <c r="N4522" s="3" t="s">
        <v>1003</v>
      </c>
      <c r="O4522" s="1">
        <v>760</v>
      </c>
      <c r="P4522" s="4">
        <v>1</v>
      </c>
      <c r="Q4522" s="10">
        <f t="shared" si="288"/>
        <v>760</v>
      </c>
    </row>
    <row r="4523" spans="2:17" ht="20.25" customHeight="1">
      <c r="B4523" s="10" t="str">
        <f t="shared" si="285"/>
        <v>كفش ايمني360</v>
      </c>
      <c r="C4523" s="10" t="str">
        <f t="shared" si="286"/>
        <v>كفش ايمني1403/01/27360</v>
      </c>
      <c r="D4523" s="10" t="str">
        <f>IFERROR(IF(تحویلی!$E$1="","",IF(NOSA!O4523=تحویلی!$E$1,تحویلی!$E$1&amp;COUNTIF(NOSA!$O$1:O4523,تحویلی!$E$1),"")),"")</f>
        <v/>
      </c>
      <c r="E4523" s="10" t="str">
        <f t="shared" si="287"/>
        <v>790360</v>
      </c>
      <c r="F4523" s="10" t="str">
        <f>IFERROR(VLOOKUP(I4523,DATABASE!$N:$O,2,FALSE),"")</f>
        <v>كفش ايمني</v>
      </c>
      <c r="G4523" s="3" t="s">
        <v>3049</v>
      </c>
      <c r="H4523" s="4">
        <v>790</v>
      </c>
      <c r="I4523" s="3" t="s">
        <v>1526</v>
      </c>
      <c r="J4523" s="3" t="s">
        <v>1729</v>
      </c>
      <c r="K4523" s="5">
        <v>1</v>
      </c>
      <c r="L4523" s="3" t="s">
        <v>3</v>
      </c>
      <c r="M4523" s="3" t="s">
        <v>202</v>
      </c>
      <c r="N4523" s="3" t="s">
        <v>360</v>
      </c>
      <c r="O4523" s="1">
        <v>360</v>
      </c>
      <c r="P4523" s="4">
        <v>0</v>
      </c>
      <c r="Q4523" s="10">
        <f t="shared" si="288"/>
        <v>360</v>
      </c>
    </row>
    <row r="4524" spans="2:17" ht="20.25" customHeight="1">
      <c r="B4524" s="10" t="str">
        <f t="shared" si="285"/>
        <v>لباس كار كارشناسي20</v>
      </c>
      <c r="C4524" s="10" t="str">
        <f t="shared" si="286"/>
        <v>لباس كار كارشناسي1403/01/2720</v>
      </c>
      <c r="D4524" s="10" t="str">
        <f>IFERROR(IF(تحویلی!$E$1="","",IF(NOSA!O4524=تحویلی!$E$1,تحویلی!$E$1&amp;COUNTIF(NOSA!$O$1:O4524,تحویلی!$E$1),"")),"")</f>
        <v/>
      </c>
      <c r="E4524" s="10" t="str">
        <f t="shared" si="287"/>
        <v>79120</v>
      </c>
      <c r="F4524" s="10" t="str">
        <f>IFERROR(VLOOKUP(I4524,DATABASE!$N:$O,2,FALSE),"")</f>
        <v>لباس كار كارشناسي</v>
      </c>
      <c r="G4524" s="3" t="s">
        <v>3049</v>
      </c>
      <c r="H4524" s="4">
        <v>791</v>
      </c>
      <c r="I4524" s="3" t="s">
        <v>2346</v>
      </c>
      <c r="J4524" s="3" t="s">
        <v>3296</v>
      </c>
      <c r="K4524" s="5">
        <v>1</v>
      </c>
      <c r="L4524" s="3" t="s">
        <v>28</v>
      </c>
      <c r="M4524" s="3" t="s">
        <v>47</v>
      </c>
      <c r="N4524" s="3" t="s">
        <v>1084</v>
      </c>
      <c r="O4524" s="1">
        <v>20</v>
      </c>
      <c r="P4524" s="4">
        <v>0</v>
      </c>
      <c r="Q4524" s="10">
        <f t="shared" si="288"/>
        <v>20</v>
      </c>
    </row>
    <row r="4525" spans="2:17" ht="20.25" customHeight="1">
      <c r="B4525" s="10" t="str">
        <f t="shared" si="285"/>
        <v>كمربند برزنتي نواري820</v>
      </c>
      <c r="C4525" s="10" t="str">
        <f t="shared" si="286"/>
        <v>كمربند برزنتي نواري1403/01/27820</v>
      </c>
      <c r="D4525" s="10" t="str">
        <f>IFERROR(IF(تحویلی!$E$1="","",IF(NOSA!O4525=تحویلی!$E$1,تحویلی!$E$1&amp;COUNTIF(NOSA!$O$1:O4525,تحویلی!$E$1),"")),"")</f>
        <v/>
      </c>
      <c r="E4525" s="10" t="str">
        <f t="shared" si="287"/>
        <v>793820</v>
      </c>
      <c r="F4525" s="10" t="str">
        <f>IFERROR(VLOOKUP(I4525,DATABASE!$N:$O,2,FALSE),"")</f>
        <v>كمربند برزنتي نواري</v>
      </c>
      <c r="G4525" s="3" t="s">
        <v>3049</v>
      </c>
      <c r="H4525" s="4">
        <v>793</v>
      </c>
      <c r="I4525" s="3" t="s">
        <v>1441</v>
      </c>
      <c r="J4525" s="3" t="s">
        <v>95</v>
      </c>
      <c r="K4525" s="5">
        <v>1</v>
      </c>
      <c r="L4525" s="3" t="s">
        <v>96</v>
      </c>
      <c r="M4525" s="3" t="s">
        <v>40</v>
      </c>
      <c r="N4525" s="3" t="s">
        <v>1738</v>
      </c>
      <c r="O4525" s="1">
        <v>820</v>
      </c>
      <c r="P4525" s="4">
        <v>0</v>
      </c>
      <c r="Q4525" s="10">
        <f t="shared" si="288"/>
        <v>820</v>
      </c>
    </row>
    <row r="4526" spans="2:17" ht="20.25" customHeight="1">
      <c r="B4526" s="10" t="str">
        <f t="shared" si="285"/>
        <v>كفش ستادي795</v>
      </c>
      <c r="C4526" s="10" t="str">
        <f t="shared" si="286"/>
        <v>كفش ستادي1403/01/27795</v>
      </c>
      <c r="D4526" s="10" t="str">
        <f>IFERROR(IF(تحویلی!$E$1="","",IF(NOSA!O4526=تحویلی!$E$1,تحویلی!$E$1&amp;COUNTIF(NOSA!$O$1:O4526,تحویلی!$E$1),"")),"")</f>
        <v/>
      </c>
      <c r="E4526" s="10" t="str">
        <f t="shared" si="287"/>
        <v>798795</v>
      </c>
      <c r="F4526" s="10" t="str">
        <f>IFERROR(VLOOKUP(I4526,DATABASE!$N:$O,2,FALSE),"")</f>
        <v>كفش ستادي</v>
      </c>
      <c r="G4526" s="3" t="s">
        <v>3049</v>
      </c>
      <c r="H4526" s="4">
        <v>798</v>
      </c>
      <c r="I4526" s="3" t="s">
        <v>2344</v>
      </c>
      <c r="J4526" s="3" t="s">
        <v>207</v>
      </c>
      <c r="K4526" s="5">
        <v>1</v>
      </c>
      <c r="L4526" s="3" t="s">
        <v>3</v>
      </c>
      <c r="M4526" s="3" t="s">
        <v>202</v>
      </c>
      <c r="N4526" s="3" t="s">
        <v>1367</v>
      </c>
      <c r="O4526" s="1">
        <v>795</v>
      </c>
      <c r="P4526" s="4">
        <v>0</v>
      </c>
      <c r="Q4526" s="10">
        <f t="shared" si="288"/>
        <v>795</v>
      </c>
    </row>
    <row r="4527" spans="2:17" ht="20.25" customHeight="1">
      <c r="B4527" s="10" t="str">
        <f t="shared" si="285"/>
        <v>لباس كار ديرسوز(بلوز و شلوار)372</v>
      </c>
      <c r="C4527" s="10" t="str">
        <f t="shared" si="286"/>
        <v>لباس كار ديرسوز(بلوز و شلوار)1403/01/27372</v>
      </c>
      <c r="D4527" s="10" t="str">
        <f>IFERROR(IF(تحویلی!$E$1="","",IF(NOSA!O4527=تحویلی!$E$1,تحویلی!$E$1&amp;COUNTIF(NOSA!$O$1:O4527,تحویلی!$E$1),"")),"")</f>
        <v/>
      </c>
      <c r="E4527" s="10" t="str">
        <f t="shared" si="287"/>
        <v>802372</v>
      </c>
      <c r="F4527" s="10" t="str">
        <f>IFERROR(VLOOKUP(I4527,DATABASE!$N:$O,2,FALSE),"")</f>
        <v>لباس كار ديرسوز(بلوز و شلوار)</v>
      </c>
      <c r="G4527" s="3" t="s">
        <v>3049</v>
      </c>
      <c r="H4527" s="4">
        <v>802</v>
      </c>
      <c r="I4527" s="3" t="s">
        <v>1619</v>
      </c>
      <c r="J4527" s="3" t="s">
        <v>1620</v>
      </c>
      <c r="K4527" s="5">
        <v>1</v>
      </c>
      <c r="L4527" s="3" t="s">
        <v>28</v>
      </c>
      <c r="M4527" s="3" t="s">
        <v>19</v>
      </c>
      <c r="N4527" s="3" t="s">
        <v>272</v>
      </c>
      <c r="O4527" s="1">
        <v>372</v>
      </c>
      <c r="P4527" s="4">
        <v>1</v>
      </c>
      <c r="Q4527" s="10">
        <f t="shared" si="288"/>
        <v>372</v>
      </c>
    </row>
    <row r="4528" spans="2:17" ht="20.25" customHeight="1">
      <c r="B4528" s="10" t="str">
        <f t="shared" si="285"/>
        <v>دستكش ضد برش سبك580</v>
      </c>
      <c r="C4528" s="10" t="str">
        <f t="shared" si="286"/>
        <v>دستكش ضد برش سبك1403/01/27580</v>
      </c>
      <c r="D4528" s="10" t="str">
        <f>IFERROR(IF(تحویلی!$E$1="","",IF(NOSA!O4528=تحویلی!$E$1,تحویلی!$E$1&amp;COUNTIF(NOSA!$O$1:O4528,تحویلی!$E$1),"")),"")</f>
        <v/>
      </c>
      <c r="E4528" s="10" t="str">
        <f t="shared" si="287"/>
        <v>810580</v>
      </c>
      <c r="F4528" s="10" t="str">
        <f>IFERROR(VLOOKUP(I4528,DATABASE!$N:$O,2,FALSE),"")</f>
        <v>دستكش ضد برش سبك</v>
      </c>
      <c r="G4528" s="3" t="s">
        <v>3049</v>
      </c>
      <c r="H4528" s="4">
        <v>810</v>
      </c>
      <c r="I4528" s="3" t="s">
        <v>1442</v>
      </c>
      <c r="J4528" s="3" t="s">
        <v>22</v>
      </c>
      <c r="K4528" s="5">
        <v>1</v>
      </c>
      <c r="L4528" s="3" t="s">
        <v>3</v>
      </c>
      <c r="M4528" s="3" t="s">
        <v>47</v>
      </c>
      <c r="N4528" s="3" t="s">
        <v>1001</v>
      </c>
      <c r="O4528" s="1">
        <v>580</v>
      </c>
      <c r="P4528" s="4">
        <v>1</v>
      </c>
      <c r="Q4528" s="10">
        <f t="shared" si="288"/>
        <v>580</v>
      </c>
    </row>
    <row r="4529" spans="2:17" ht="20.25" customHeight="1">
      <c r="B4529" s="10" t="str">
        <f t="shared" si="285"/>
        <v>دستكش ضد برش سبك567</v>
      </c>
      <c r="C4529" s="10" t="str">
        <f t="shared" si="286"/>
        <v>دستكش ضد برش سبك1403/01/28567</v>
      </c>
      <c r="D4529" s="10" t="str">
        <f>IFERROR(IF(تحویلی!$E$1="","",IF(NOSA!O4529=تحویلی!$E$1,تحویلی!$E$1&amp;COUNTIF(NOSA!$O$1:O4529,تحویلی!$E$1),"")),"")</f>
        <v/>
      </c>
      <c r="E4529" s="10" t="str">
        <f t="shared" si="287"/>
        <v>813567</v>
      </c>
      <c r="F4529" s="10" t="str">
        <f>IFERROR(VLOOKUP(I4529,DATABASE!$N:$O,2,FALSE),"")</f>
        <v>دستكش ضد برش سبك</v>
      </c>
      <c r="G4529" s="3" t="s">
        <v>3050</v>
      </c>
      <c r="H4529" s="4">
        <v>813</v>
      </c>
      <c r="I4529" s="3" t="s">
        <v>1442</v>
      </c>
      <c r="J4529" s="3" t="s">
        <v>22</v>
      </c>
      <c r="K4529" s="5">
        <v>1</v>
      </c>
      <c r="L4529" s="3" t="s">
        <v>3</v>
      </c>
      <c r="M4529" s="3" t="s">
        <v>19</v>
      </c>
      <c r="N4529" s="3" t="s">
        <v>1274</v>
      </c>
      <c r="O4529" s="1">
        <v>567</v>
      </c>
      <c r="P4529" s="4">
        <v>0</v>
      </c>
      <c r="Q4529" s="10">
        <f t="shared" si="288"/>
        <v>567</v>
      </c>
    </row>
    <row r="4530" spans="2:17" ht="20.25" customHeight="1">
      <c r="B4530" s="10" t="str">
        <f t="shared" si="285"/>
        <v>دستكش ضد برش سبك835</v>
      </c>
      <c r="C4530" s="10" t="str">
        <f t="shared" si="286"/>
        <v>دستكش ضد برش سبك1403/01/28835</v>
      </c>
      <c r="D4530" s="10" t="str">
        <f>IFERROR(IF(تحویلی!$E$1="","",IF(NOSA!O4530=تحویلی!$E$1,تحویلی!$E$1&amp;COUNTIF(NOSA!$O$1:O4530,تحویلی!$E$1),"")),"")</f>
        <v/>
      </c>
      <c r="E4530" s="10" t="str">
        <f t="shared" si="287"/>
        <v>819835</v>
      </c>
      <c r="F4530" s="10" t="str">
        <f>IFERROR(VLOOKUP(I4530,DATABASE!$N:$O,2,FALSE),"")</f>
        <v>دستكش ضد برش سبك</v>
      </c>
      <c r="G4530" s="3" t="s">
        <v>3050</v>
      </c>
      <c r="H4530" s="4">
        <v>819</v>
      </c>
      <c r="I4530" s="3" t="s">
        <v>1442</v>
      </c>
      <c r="J4530" s="3" t="s">
        <v>22</v>
      </c>
      <c r="K4530" s="5">
        <v>1</v>
      </c>
      <c r="L4530" s="3" t="s">
        <v>3</v>
      </c>
      <c r="M4530" s="3" t="s">
        <v>47</v>
      </c>
      <c r="N4530" s="3" t="s">
        <v>2821</v>
      </c>
      <c r="O4530" s="1">
        <v>835</v>
      </c>
      <c r="P4530" s="4">
        <v>0</v>
      </c>
      <c r="Q4530" s="10">
        <f t="shared" si="288"/>
        <v>835</v>
      </c>
    </row>
    <row r="4531" spans="2:17" ht="20.25" customHeight="1">
      <c r="B4531" s="10" t="str">
        <f t="shared" si="285"/>
        <v>نقاب تيره محافظ صورت معمولي682</v>
      </c>
      <c r="C4531" s="10" t="str">
        <f t="shared" si="286"/>
        <v>نقاب تيره محافظ صورت معمولي1403/01/28682</v>
      </c>
      <c r="D4531" s="10" t="str">
        <f>IFERROR(IF(تحویلی!$E$1="","",IF(NOSA!O4531=تحویلی!$E$1,تحویلی!$E$1&amp;COUNTIF(NOSA!$O$1:O4531,تحویلی!$E$1),"")),"")</f>
        <v/>
      </c>
      <c r="E4531" s="10" t="str">
        <f t="shared" si="287"/>
        <v>820682</v>
      </c>
      <c r="F4531" s="10" t="str">
        <f>IFERROR(VLOOKUP(I4531,DATABASE!$N:$O,2,FALSE),"")</f>
        <v>نقاب تيره محافظ صورت معمولي</v>
      </c>
      <c r="G4531" s="3" t="s">
        <v>3050</v>
      </c>
      <c r="H4531" s="4">
        <v>820</v>
      </c>
      <c r="I4531" s="3" t="s">
        <v>1557</v>
      </c>
      <c r="J4531" s="3" t="s">
        <v>115</v>
      </c>
      <c r="K4531" s="5">
        <v>1</v>
      </c>
      <c r="L4531" s="3" t="s">
        <v>8</v>
      </c>
      <c r="M4531" s="3" t="s">
        <v>9</v>
      </c>
      <c r="N4531" s="3" t="s">
        <v>3352</v>
      </c>
      <c r="O4531" s="1">
        <v>682</v>
      </c>
      <c r="P4531" s="4">
        <v>0</v>
      </c>
      <c r="Q4531" s="10">
        <f t="shared" si="288"/>
        <v>682</v>
      </c>
    </row>
    <row r="4532" spans="2:17" ht="20.25" customHeight="1">
      <c r="B4532" s="10" t="str">
        <f t="shared" si="285"/>
        <v>رابط فنري نقاب كلاه ايمني682</v>
      </c>
      <c r="C4532" s="10" t="str">
        <f t="shared" si="286"/>
        <v>رابط فنري نقاب كلاه ايمني1403/01/28682</v>
      </c>
      <c r="D4532" s="10" t="str">
        <f>IFERROR(IF(تحویلی!$E$1="","",IF(NOSA!O4532=تحویلی!$E$1,تحویلی!$E$1&amp;COUNTIF(NOSA!$O$1:O4532,تحویلی!$E$1),"")),"")</f>
        <v/>
      </c>
      <c r="E4532" s="10" t="str">
        <f t="shared" si="287"/>
        <v>823682</v>
      </c>
      <c r="F4532" s="10" t="str">
        <f>IFERROR(VLOOKUP(I4532,DATABASE!$N:$O,2,FALSE),"")</f>
        <v>رابط فنري نقاب كلاه ايمني</v>
      </c>
      <c r="G4532" s="3" t="s">
        <v>3050</v>
      </c>
      <c r="H4532" s="4">
        <v>823</v>
      </c>
      <c r="I4532" s="3" t="s">
        <v>1454</v>
      </c>
      <c r="J4532" s="3" t="s">
        <v>135</v>
      </c>
      <c r="K4532" s="5">
        <v>1</v>
      </c>
      <c r="L4532" s="3" t="s">
        <v>8</v>
      </c>
      <c r="M4532" s="3" t="s">
        <v>9</v>
      </c>
      <c r="N4532" s="3" t="s">
        <v>3352</v>
      </c>
      <c r="O4532" s="1">
        <v>682</v>
      </c>
      <c r="P4532" s="4">
        <v>0</v>
      </c>
      <c r="Q4532" s="10">
        <f t="shared" si="288"/>
        <v>682</v>
      </c>
    </row>
    <row r="4533" spans="2:17" ht="20.25" customHeight="1">
      <c r="B4533" s="10" t="str">
        <f t="shared" si="285"/>
        <v>لباس كار نسوز(بلوز و شلوار)601</v>
      </c>
      <c r="C4533" s="10" t="str">
        <f t="shared" si="286"/>
        <v>لباس كار نسوز(بلوز و شلوار)1403/01/28601</v>
      </c>
      <c r="D4533" s="10" t="str">
        <f>IFERROR(IF(تحویلی!$E$1="","",IF(NOSA!O4533=تحویلی!$E$1,تحویلی!$E$1&amp;COUNTIF(NOSA!$O$1:O4533,تحویلی!$E$1),"")),"")</f>
        <v/>
      </c>
      <c r="E4533" s="10" t="str">
        <f t="shared" si="287"/>
        <v>835601</v>
      </c>
      <c r="F4533" s="10" t="str">
        <f>IFERROR(VLOOKUP(I4533,DATABASE!$N:$O,2,FALSE),"")</f>
        <v>لباس كار نسوز(بلوز و شلوار)</v>
      </c>
      <c r="G4533" s="3" t="s">
        <v>3050</v>
      </c>
      <c r="H4533" s="4">
        <v>835</v>
      </c>
      <c r="I4533" s="3" t="s">
        <v>1663</v>
      </c>
      <c r="J4533" s="3" t="s">
        <v>1664</v>
      </c>
      <c r="K4533" s="5">
        <v>1</v>
      </c>
      <c r="L4533" s="3" t="s">
        <v>28</v>
      </c>
      <c r="M4533" s="3" t="s">
        <v>19</v>
      </c>
      <c r="N4533" s="3" t="s">
        <v>864</v>
      </c>
      <c r="O4533" s="1">
        <v>601</v>
      </c>
      <c r="P4533" s="4">
        <v>0</v>
      </c>
      <c r="Q4533" s="10">
        <f t="shared" si="288"/>
        <v>601</v>
      </c>
    </row>
    <row r="4534" spans="2:17" ht="20.25" customHeight="1">
      <c r="B4534" s="10" t="str">
        <f t="shared" si="285"/>
        <v>دستكش ضد برش سبك739</v>
      </c>
      <c r="C4534" s="10" t="str">
        <f t="shared" si="286"/>
        <v>دستكش ضد برش سبك1403/01/28739</v>
      </c>
      <c r="D4534" s="10" t="str">
        <f>IFERROR(IF(تحویلی!$E$1="","",IF(NOSA!O4534=تحویلی!$E$1,تحویلی!$E$1&amp;COUNTIF(NOSA!$O$1:O4534,تحویلی!$E$1),"")),"")</f>
        <v/>
      </c>
      <c r="E4534" s="10" t="str">
        <f t="shared" si="287"/>
        <v>836739</v>
      </c>
      <c r="F4534" s="10" t="str">
        <f>IFERROR(VLOOKUP(I4534,DATABASE!$N:$O,2,FALSE),"")</f>
        <v>دستكش ضد برش سبك</v>
      </c>
      <c r="G4534" s="3" t="s">
        <v>3050</v>
      </c>
      <c r="H4534" s="4">
        <v>836</v>
      </c>
      <c r="I4534" s="3" t="s">
        <v>1442</v>
      </c>
      <c r="J4534" s="3" t="s">
        <v>22</v>
      </c>
      <c r="K4534" s="5">
        <v>1</v>
      </c>
      <c r="L4534" s="3" t="s">
        <v>3</v>
      </c>
      <c r="M4534" s="3" t="s">
        <v>47</v>
      </c>
      <c r="N4534" s="3" t="s">
        <v>1005</v>
      </c>
      <c r="O4534" s="1">
        <v>739</v>
      </c>
      <c r="P4534" s="4">
        <v>0</v>
      </c>
      <c r="Q4534" s="10">
        <f t="shared" si="288"/>
        <v>739</v>
      </c>
    </row>
    <row r="4535" spans="2:17" ht="20.25" customHeight="1">
      <c r="B4535" s="10" t="str">
        <f t="shared" si="285"/>
        <v>فيلتر ماسك نيم صورت (3M) مدل 209110029</v>
      </c>
      <c r="C4535" s="10" t="str">
        <f t="shared" si="286"/>
        <v>فيلتر ماسك نيم صورت (3M) مدل 20911403/01/2810029</v>
      </c>
      <c r="D4535" s="10" t="str">
        <f>IFERROR(IF(تحویلی!$E$1="","",IF(NOSA!O4535=تحویلی!$E$1,تحویلی!$E$1&amp;COUNTIF(NOSA!$O$1:O4535,تحویلی!$E$1),"")),"")</f>
        <v/>
      </c>
      <c r="E4535" s="10" t="str">
        <f t="shared" si="287"/>
        <v>83910029</v>
      </c>
      <c r="F4535" s="10" t="str">
        <f>IFERROR(VLOOKUP(I4535,DATABASE!$N:$O,2,FALSE),"")</f>
        <v>فيلتر ماسك نيم صورت (3M) مدل 2091</v>
      </c>
      <c r="G4535" s="3" t="s">
        <v>3050</v>
      </c>
      <c r="H4535" s="4">
        <v>839</v>
      </c>
      <c r="I4535" s="3" t="s">
        <v>1475</v>
      </c>
      <c r="J4535" s="3" t="s">
        <v>53</v>
      </c>
      <c r="K4535" s="5">
        <v>1</v>
      </c>
      <c r="L4535" s="3" t="s">
        <v>8</v>
      </c>
      <c r="M4535" s="3" t="s">
        <v>9</v>
      </c>
      <c r="N4535" s="3" t="s">
        <v>2663</v>
      </c>
      <c r="O4535" s="1">
        <v>10029</v>
      </c>
      <c r="P4535" s="4">
        <v>0</v>
      </c>
      <c r="Q4535" s="10">
        <f t="shared" si="288"/>
        <v>10029</v>
      </c>
    </row>
    <row r="4536" spans="2:17" ht="20.25" customHeight="1">
      <c r="B4536" s="10" t="str">
        <f t="shared" si="285"/>
        <v>پوتين ايمني نسوز10029</v>
      </c>
      <c r="C4536" s="10" t="str">
        <f t="shared" si="286"/>
        <v>پوتين ايمني نسوز1403/01/2810029</v>
      </c>
      <c r="D4536" s="10" t="str">
        <f>IFERROR(IF(تحویلی!$E$1="","",IF(NOSA!O4536=تحویلی!$E$1,تحویلی!$E$1&amp;COUNTIF(NOSA!$O$1:O4536,تحویلی!$E$1),"")),"")</f>
        <v/>
      </c>
      <c r="E4536" s="10" t="str">
        <f t="shared" si="287"/>
        <v>83910029</v>
      </c>
      <c r="F4536" s="10" t="str">
        <f>IFERROR(VLOOKUP(I4536,DATABASE!$N:$O,2,FALSE),"")</f>
        <v>پوتين ايمني نسوز</v>
      </c>
      <c r="G4536" s="3" t="s">
        <v>3050</v>
      </c>
      <c r="H4536" s="4">
        <v>839</v>
      </c>
      <c r="I4536" s="3" t="s">
        <v>1499</v>
      </c>
      <c r="J4536" s="3" t="s">
        <v>1636</v>
      </c>
      <c r="K4536" s="5">
        <v>1</v>
      </c>
      <c r="L4536" s="3" t="s">
        <v>3</v>
      </c>
      <c r="M4536" s="3" t="s">
        <v>9</v>
      </c>
      <c r="N4536" s="3" t="s">
        <v>2663</v>
      </c>
      <c r="O4536" s="1">
        <v>10029</v>
      </c>
      <c r="P4536" s="4">
        <v>0</v>
      </c>
      <c r="Q4536" s="10">
        <f t="shared" si="288"/>
        <v>10029</v>
      </c>
    </row>
    <row r="4537" spans="2:17" ht="20.25" customHeight="1">
      <c r="B4537" s="10" t="str">
        <f t="shared" si="285"/>
        <v>دستكش ضد برش سبك827</v>
      </c>
      <c r="C4537" s="10" t="str">
        <f t="shared" si="286"/>
        <v>دستكش ضد برش سبك1403/01/28827</v>
      </c>
      <c r="D4537" s="10" t="str">
        <f>IFERROR(IF(تحویلی!$E$1="","",IF(NOSA!O4537=تحویلی!$E$1,تحویلی!$E$1&amp;COUNTIF(NOSA!$O$1:O4537,تحویلی!$E$1),"")),"")</f>
        <v/>
      </c>
      <c r="E4537" s="10" t="str">
        <f t="shared" si="287"/>
        <v>841827</v>
      </c>
      <c r="F4537" s="10" t="str">
        <f>IFERROR(VLOOKUP(I4537,DATABASE!$N:$O,2,FALSE),"")</f>
        <v>دستكش ضد برش سبك</v>
      </c>
      <c r="G4537" s="3" t="s">
        <v>3050</v>
      </c>
      <c r="H4537" s="4">
        <v>841</v>
      </c>
      <c r="I4537" s="3" t="s">
        <v>1442</v>
      </c>
      <c r="J4537" s="3" t="s">
        <v>22</v>
      </c>
      <c r="K4537" s="5">
        <v>1</v>
      </c>
      <c r="L4537" s="3" t="s">
        <v>3</v>
      </c>
      <c r="M4537" s="3" t="s">
        <v>47</v>
      </c>
      <c r="N4537" s="3" t="s">
        <v>2653</v>
      </c>
      <c r="O4537" s="1">
        <v>827</v>
      </c>
      <c r="P4537" s="4">
        <v>0</v>
      </c>
      <c r="Q4537" s="10">
        <f t="shared" si="288"/>
        <v>827</v>
      </c>
    </row>
    <row r="4538" spans="2:17" ht="20.25" customHeight="1">
      <c r="B4538" s="10" t="str">
        <f t="shared" si="285"/>
        <v>فيلتر ماسك نيم صورت (3M) مدل 209110030</v>
      </c>
      <c r="C4538" s="10" t="str">
        <f t="shared" si="286"/>
        <v>فيلتر ماسك نيم صورت (3M) مدل 20911403/01/2810030</v>
      </c>
      <c r="D4538" s="10" t="str">
        <f>IFERROR(IF(تحویلی!$E$1="","",IF(NOSA!O4538=تحویلی!$E$1,تحویلی!$E$1&amp;COUNTIF(NOSA!$O$1:O4538,تحویلی!$E$1),"")),"")</f>
        <v/>
      </c>
      <c r="E4538" s="10" t="str">
        <f t="shared" si="287"/>
        <v>84710030</v>
      </c>
      <c r="F4538" s="10" t="str">
        <f>IFERROR(VLOOKUP(I4538,DATABASE!$N:$O,2,FALSE),"")</f>
        <v>فيلتر ماسك نيم صورت (3M) مدل 2091</v>
      </c>
      <c r="G4538" s="3" t="s">
        <v>3050</v>
      </c>
      <c r="H4538" s="4">
        <v>847</v>
      </c>
      <c r="I4538" s="3" t="s">
        <v>1475</v>
      </c>
      <c r="J4538" s="3" t="s">
        <v>53</v>
      </c>
      <c r="K4538" s="5">
        <v>1</v>
      </c>
      <c r="L4538" s="3" t="s">
        <v>8</v>
      </c>
      <c r="M4538" s="3" t="s">
        <v>9</v>
      </c>
      <c r="N4538" s="3" t="s">
        <v>1627</v>
      </c>
      <c r="O4538" s="1">
        <v>10030</v>
      </c>
      <c r="P4538" s="4">
        <v>1</v>
      </c>
      <c r="Q4538" s="10">
        <f t="shared" si="288"/>
        <v>10030</v>
      </c>
    </row>
    <row r="4539" spans="2:17" ht="20.25" customHeight="1">
      <c r="B4539" s="10" t="str">
        <f t="shared" si="285"/>
        <v>دستكش ضد برش سبك10030</v>
      </c>
      <c r="C4539" s="10" t="str">
        <f t="shared" si="286"/>
        <v>دستكش ضد برش سبك1403/01/2810030</v>
      </c>
      <c r="D4539" s="10" t="str">
        <f>IFERROR(IF(تحویلی!$E$1="","",IF(NOSA!O4539=تحویلی!$E$1,تحویلی!$E$1&amp;COUNTIF(NOSA!$O$1:O4539,تحویلی!$E$1),"")),"")</f>
        <v/>
      </c>
      <c r="E4539" s="10" t="str">
        <f t="shared" si="287"/>
        <v>84710030</v>
      </c>
      <c r="F4539" s="10" t="str">
        <f>IFERROR(VLOOKUP(I4539,DATABASE!$N:$O,2,FALSE),"")</f>
        <v>دستكش ضد برش سبك</v>
      </c>
      <c r="G4539" s="3" t="s">
        <v>3050</v>
      </c>
      <c r="H4539" s="4">
        <v>847</v>
      </c>
      <c r="I4539" s="3" t="s">
        <v>1442</v>
      </c>
      <c r="J4539" s="3" t="s">
        <v>22</v>
      </c>
      <c r="K4539" s="5">
        <v>1</v>
      </c>
      <c r="L4539" s="3" t="s">
        <v>3</v>
      </c>
      <c r="M4539" s="3" t="s">
        <v>9</v>
      </c>
      <c r="N4539" s="3" t="s">
        <v>1627</v>
      </c>
      <c r="O4539" s="1">
        <v>10030</v>
      </c>
      <c r="P4539" s="4">
        <v>0</v>
      </c>
      <c r="Q4539" s="10">
        <f t="shared" si="288"/>
        <v>10030</v>
      </c>
    </row>
    <row r="4540" spans="2:17" ht="20.25" customHeight="1">
      <c r="B4540" s="10" t="str">
        <f t="shared" ref="B4540:B4603" si="289">F4540&amp;Q4540</f>
        <v>دستكش ضد برش سبك719</v>
      </c>
      <c r="C4540" s="10" t="str">
        <f t="shared" ref="C4540:C4603" si="290">F4540&amp;G4540&amp;O4540</f>
        <v>دستكش ضد برش سبك1403/01/28719</v>
      </c>
      <c r="D4540" s="10" t="str">
        <f>IFERROR(IF(تحویلی!$E$1="","",IF(NOSA!O4540=تحویلی!$E$1,تحویلی!$E$1&amp;COUNTIF(NOSA!$O$1:O4540,تحویلی!$E$1),"")),"")</f>
        <v/>
      </c>
      <c r="E4540" s="10" t="str">
        <f t="shared" ref="E4540:E4603" si="291">H4540&amp;O4540</f>
        <v>850719</v>
      </c>
      <c r="F4540" s="10" t="str">
        <f>IFERROR(VLOOKUP(I4540,DATABASE!$N:$O,2,FALSE),"")</f>
        <v>دستكش ضد برش سبك</v>
      </c>
      <c r="G4540" s="3" t="s">
        <v>3050</v>
      </c>
      <c r="H4540" s="4">
        <v>850</v>
      </c>
      <c r="I4540" s="3" t="s">
        <v>1442</v>
      </c>
      <c r="J4540" s="3" t="s">
        <v>22</v>
      </c>
      <c r="K4540" s="5">
        <v>1</v>
      </c>
      <c r="L4540" s="3" t="s">
        <v>3</v>
      </c>
      <c r="M4540" s="3" t="s">
        <v>47</v>
      </c>
      <c r="N4540" s="3" t="s">
        <v>395</v>
      </c>
      <c r="O4540" s="1">
        <v>719</v>
      </c>
      <c r="P4540" s="4">
        <v>0</v>
      </c>
      <c r="Q4540" s="10">
        <f t="shared" si="288"/>
        <v>719</v>
      </c>
    </row>
    <row r="4541" spans="2:17" ht="20.25" customHeight="1">
      <c r="B4541" s="10" t="str">
        <f t="shared" si="289"/>
        <v>چكمه ايمني نسوز372</v>
      </c>
      <c r="C4541" s="10" t="str">
        <f t="shared" si="290"/>
        <v>چكمه ايمني نسوز1403/01/28372</v>
      </c>
      <c r="D4541" s="10" t="str">
        <f>IFERROR(IF(تحویلی!$E$1="","",IF(NOSA!O4541=تحویلی!$E$1,تحویلی!$E$1&amp;COUNTIF(NOSA!$O$1:O4541,تحویلی!$E$1),"")),"")</f>
        <v/>
      </c>
      <c r="E4541" s="10" t="str">
        <f t="shared" si="291"/>
        <v>851372</v>
      </c>
      <c r="F4541" s="10" t="str">
        <f>IFERROR(VLOOKUP(I4541,DATABASE!$N:$O,2,FALSE),"")</f>
        <v>چكمه ايمني نسوز</v>
      </c>
      <c r="G4541" s="3" t="s">
        <v>3050</v>
      </c>
      <c r="H4541" s="4">
        <v>851</v>
      </c>
      <c r="I4541" s="3" t="s">
        <v>1658</v>
      </c>
      <c r="J4541" s="3" t="s">
        <v>1659</v>
      </c>
      <c r="K4541" s="5">
        <v>1</v>
      </c>
      <c r="L4541" s="3" t="s">
        <v>3</v>
      </c>
      <c r="M4541" s="3" t="s">
        <v>19</v>
      </c>
      <c r="N4541" s="3" t="s">
        <v>272</v>
      </c>
      <c r="O4541" s="1">
        <v>372</v>
      </c>
      <c r="P4541" s="4">
        <v>1</v>
      </c>
      <c r="Q4541" s="10">
        <f t="shared" si="288"/>
        <v>372</v>
      </c>
    </row>
    <row r="4542" spans="2:17" ht="20.25" customHeight="1">
      <c r="B4542" s="10" t="str">
        <f t="shared" si="289"/>
        <v>دستكش ضد برش سبك582</v>
      </c>
      <c r="C4542" s="10" t="str">
        <f t="shared" si="290"/>
        <v>دستكش ضد برش سبك1403/01/29582</v>
      </c>
      <c r="D4542" s="10" t="str">
        <f>IFERROR(IF(تحویلی!$E$1="","",IF(NOSA!O4542=تحویلی!$E$1,تحویلی!$E$1&amp;COUNTIF(NOSA!$O$1:O4542,تحویلی!$E$1),"")),"")</f>
        <v/>
      </c>
      <c r="E4542" s="10" t="str">
        <f t="shared" si="291"/>
        <v>859582</v>
      </c>
      <c r="F4542" s="10" t="str">
        <f>IFERROR(VLOOKUP(I4542,DATABASE!$N:$O,2,FALSE),"")</f>
        <v>دستكش ضد برش سبك</v>
      </c>
      <c r="G4542" s="3" t="s">
        <v>3051</v>
      </c>
      <c r="H4542" s="4">
        <v>859</v>
      </c>
      <c r="I4542" s="3" t="s">
        <v>1442</v>
      </c>
      <c r="J4542" s="3" t="s">
        <v>22</v>
      </c>
      <c r="K4542" s="5">
        <v>1</v>
      </c>
      <c r="L4542" s="3" t="s">
        <v>3</v>
      </c>
      <c r="M4542" s="3" t="s">
        <v>47</v>
      </c>
      <c r="N4542" s="3" t="s">
        <v>1157</v>
      </c>
      <c r="O4542" s="1">
        <v>582</v>
      </c>
      <c r="P4542" s="4">
        <v>0</v>
      </c>
      <c r="Q4542" s="10">
        <f t="shared" si="288"/>
        <v>582</v>
      </c>
    </row>
    <row r="4543" spans="2:17" ht="20.25" customHeight="1">
      <c r="B4543" s="10" t="str">
        <f t="shared" si="289"/>
        <v>دستكش ساق بلند نسوز834</v>
      </c>
      <c r="C4543" s="10" t="str">
        <f t="shared" si="290"/>
        <v>دستكش ساق بلند نسوز1403/01/29834</v>
      </c>
      <c r="D4543" s="10" t="str">
        <f>IFERROR(IF(تحویلی!$E$1="","",IF(NOSA!O4543=تحویلی!$E$1,تحویلی!$E$1&amp;COUNTIF(NOSA!$O$1:O4543,تحویلی!$E$1),"")),"")</f>
        <v/>
      </c>
      <c r="E4543" s="10" t="str">
        <f t="shared" si="291"/>
        <v>891834</v>
      </c>
      <c r="F4543" s="10" t="str">
        <f>IFERROR(VLOOKUP(I4543,DATABASE!$N:$O,2,FALSE),"")</f>
        <v>دستكش ساق بلند نسوز</v>
      </c>
      <c r="G4543" s="154" t="s">
        <v>3051</v>
      </c>
      <c r="H4543" s="155">
        <v>891</v>
      </c>
      <c r="I4543" s="154" t="s">
        <v>1461</v>
      </c>
      <c r="J4543" s="154" t="s">
        <v>34</v>
      </c>
      <c r="K4543" s="156">
        <v>1</v>
      </c>
      <c r="L4543" s="154" t="s">
        <v>3</v>
      </c>
      <c r="M4543" s="154" t="s">
        <v>19</v>
      </c>
      <c r="N4543" s="154" t="s">
        <v>2647</v>
      </c>
      <c r="O4543" s="153">
        <v>834</v>
      </c>
      <c r="P4543" s="155">
        <v>1</v>
      </c>
      <c r="Q4543" s="10">
        <f t="shared" si="288"/>
        <v>834</v>
      </c>
    </row>
    <row r="4544" spans="2:17" ht="20.25" customHeight="1">
      <c r="B4544" s="10" t="str">
        <f t="shared" si="289"/>
        <v>دستكش ساق بلند نسوز718</v>
      </c>
      <c r="C4544" s="10" t="str">
        <f t="shared" si="290"/>
        <v>دستكش ساق بلند نسوز1403/01/29718</v>
      </c>
      <c r="D4544" s="10" t="str">
        <f>IFERROR(IF(تحویلی!$E$1="","",IF(NOSA!O4544=تحویلی!$E$1,تحویلی!$E$1&amp;COUNTIF(NOSA!$O$1:O4544,تحویلی!$E$1),"")),"")</f>
        <v/>
      </c>
      <c r="E4544" s="10" t="str">
        <f t="shared" si="291"/>
        <v>898718</v>
      </c>
      <c r="F4544" s="10" t="str">
        <f>IFERROR(VLOOKUP(I4544,DATABASE!$N:$O,2,FALSE),"")</f>
        <v>دستكش ساق بلند نسوز</v>
      </c>
      <c r="G4544" s="154" t="s">
        <v>3051</v>
      </c>
      <c r="H4544" s="155">
        <v>898</v>
      </c>
      <c r="I4544" s="154" t="s">
        <v>1461</v>
      </c>
      <c r="J4544" s="154" t="s">
        <v>34</v>
      </c>
      <c r="K4544" s="156">
        <v>1</v>
      </c>
      <c r="L4544" s="154" t="s">
        <v>3</v>
      </c>
      <c r="M4544" s="154" t="s">
        <v>19</v>
      </c>
      <c r="N4544" s="154" t="s">
        <v>293</v>
      </c>
      <c r="O4544" s="153">
        <v>718</v>
      </c>
      <c r="P4544" s="155">
        <v>1</v>
      </c>
      <c r="Q4544" s="10">
        <f t="shared" si="288"/>
        <v>718</v>
      </c>
    </row>
    <row r="4545" spans="2:17" ht="20.25" customHeight="1">
      <c r="B4545" s="10" t="str">
        <f t="shared" si="289"/>
        <v>دستكش ضد برش سبك718</v>
      </c>
      <c r="C4545" s="10" t="str">
        <f t="shared" si="290"/>
        <v>دستكش ضد برش سبك1403/01/29718</v>
      </c>
      <c r="D4545" s="10" t="str">
        <f>IFERROR(IF(تحویلی!$E$1="","",IF(NOSA!O4545=تحویلی!$E$1,تحویلی!$E$1&amp;COUNTIF(NOSA!$O$1:O4545,تحویلی!$E$1),"")),"")</f>
        <v/>
      </c>
      <c r="E4545" s="10" t="str">
        <f t="shared" si="291"/>
        <v>898718</v>
      </c>
      <c r="F4545" s="10" t="str">
        <f>IFERROR(VLOOKUP(I4545,DATABASE!$N:$O,2,FALSE),"")</f>
        <v>دستكش ضد برش سبك</v>
      </c>
      <c r="G4545" s="154" t="s">
        <v>3051</v>
      </c>
      <c r="H4545" s="155">
        <v>898</v>
      </c>
      <c r="I4545" s="154" t="s">
        <v>1442</v>
      </c>
      <c r="J4545" s="154" t="s">
        <v>22</v>
      </c>
      <c r="K4545" s="156">
        <v>1</v>
      </c>
      <c r="L4545" s="154" t="s">
        <v>3</v>
      </c>
      <c r="M4545" s="154" t="s">
        <v>19</v>
      </c>
      <c r="N4545" s="154" t="s">
        <v>293</v>
      </c>
      <c r="O4545" s="153">
        <v>718</v>
      </c>
      <c r="P4545" s="155">
        <v>1</v>
      </c>
      <c r="Q4545" s="10">
        <f t="shared" si="288"/>
        <v>718</v>
      </c>
    </row>
    <row r="4546" spans="2:17" ht="20.25" customHeight="1">
      <c r="B4546" s="10" t="str">
        <f t="shared" si="289"/>
        <v>چكمه ايمني نسوز718</v>
      </c>
      <c r="C4546" s="10" t="str">
        <f t="shared" si="290"/>
        <v>چكمه ايمني نسوز1403/01/29718</v>
      </c>
      <c r="D4546" s="10" t="str">
        <f>IFERROR(IF(تحویلی!$E$1="","",IF(NOSA!O4546=تحویلی!$E$1,تحویلی!$E$1&amp;COUNTIF(NOSA!$O$1:O4546,تحویلی!$E$1),"")),"")</f>
        <v/>
      </c>
      <c r="E4546" s="10" t="str">
        <f t="shared" si="291"/>
        <v>898718</v>
      </c>
      <c r="F4546" s="10" t="str">
        <f>IFERROR(VLOOKUP(I4546,DATABASE!$N:$O,2,FALSE),"")</f>
        <v>چكمه ايمني نسوز</v>
      </c>
      <c r="G4546" s="154" t="s">
        <v>3051</v>
      </c>
      <c r="H4546" s="155">
        <v>898</v>
      </c>
      <c r="I4546" s="154" t="s">
        <v>1658</v>
      </c>
      <c r="J4546" s="154" t="s">
        <v>1659</v>
      </c>
      <c r="K4546" s="156">
        <v>1</v>
      </c>
      <c r="L4546" s="154" t="s">
        <v>3</v>
      </c>
      <c r="M4546" s="154" t="s">
        <v>19</v>
      </c>
      <c r="N4546" s="154" t="s">
        <v>293</v>
      </c>
      <c r="O4546" s="153">
        <v>718</v>
      </c>
      <c r="P4546" s="155">
        <v>1</v>
      </c>
      <c r="Q4546" s="10">
        <f t="shared" si="288"/>
        <v>718</v>
      </c>
    </row>
    <row r="4547" spans="2:17" ht="20.25" customHeight="1">
      <c r="B4547" s="10" t="str">
        <f t="shared" si="289"/>
        <v>دستكش ضد برش سبك641</v>
      </c>
      <c r="C4547" s="10" t="str">
        <f t="shared" si="290"/>
        <v>دستكش ضد برش سبك1403/01/29641</v>
      </c>
      <c r="D4547" s="10" t="str">
        <f>IFERROR(IF(تحویلی!$E$1="","",IF(NOSA!O4547=تحویلی!$E$1,تحویلی!$E$1&amp;COUNTIF(NOSA!$O$1:O4547,تحویلی!$E$1),"")),"")</f>
        <v/>
      </c>
      <c r="E4547" s="10" t="str">
        <f t="shared" si="291"/>
        <v>899641</v>
      </c>
      <c r="F4547" s="10" t="str">
        <f>IFERROR(VLOOKUP(I4547,DATABASE!$N:$O,2,FALSE),"")</f>
        <v>دستكش ضد برش سبك</v>
      </c>
      <c r="G4547" s="154" t="s">
        <v>3051</v>
      </c>
      <c r="H4547" s="155">
        <v>899</v>
      </c>
      <c r="I4547" s="154" t="s">
        <v>1442</v>
      </c>
      <c r="J4547" s="154" t="s">
        <v>22</v>
      </c>
      <c r="K4547" s="156">
        <v>1</v>
      </c>
      <c r="L4547" s="154" t="s">
        <v>3</v>
      </c>
      <c r="M4547" s="154" t="s">
        <v>47</v>
      </c>
      <c r="N4547" s="154" t="s">
        <v>154</v>
      </c>
      <c r="O4547" s="153">
        <v>641</v>
      </c>
      <c r="P4547" s="155">
        <v>1</v>
      </c>
      <c r="Q4547" s="10">
        <f t="shared" si="288"/>
        <v>641</v>
      </c>
    </row>
    <row r="4548" spans="2:17" ht="20.25" customHeight="1">
      <c r="B4548" s="10" t="str">
        <f t="shared" si="289"/>
        <v>دستكش كف دوبل چرمي563</v>
      </c>
      <c r="C4548" s="10" t="str">
        <f t="shared" si="290"/>
        <v>دستكش كف دوبل چرمي1403/01/30563</v>
      </c>
      <c r="D4548" s="10" t="str">
        <f>IFERROR(IF(تحویلی!$E$1="","",IF(NOSA!O4548=تحویلی!$E$1,تحویلی!$E$1&amp;COUNTIF(NOSA!$O$1:O4548,تحویلی!$E$1),"")),"")</f>
        <v/>
      </c>
      <c r="E4548" s="10" t="str">
        <f t="shared" si="291"/>
        <v>903563</v>
      </c>
      <c r="F4548" s="10" t="str">
        <f>IFERROR(VLOOKUP(I4548,DATABASE!$N:$O,2,FALSE),"")</f>
        <v>دستكش كف دوبل چرمي</v>
      </c>
      <c r="G4548" s="154" t="s">
        <v>3052</v>
      </c>
      <c r="H4548" s="155">
        <v>903</v>
      </c>
      <c r="I4548" s="154" t="s">
        <v>1683</v>
      </c>
      <c r="J4548" s="154" t="s">
        <v>1684</v>
      </c>
      <c r="K4548" s="156">
        <v>1</v>
      </c>
      <c r="L4548" s="154" t="s">
        <v>3</v>
      </c>
      <c r="M4548" s="154" t="s">
        <v>25</v>
      </c>
      <c r="N4548" s="154" t="s">
        <v>196</v>
      </c>
      <c r="O4548" s="153">
        <v>563</v>
      </c>
      <c r="P4548" s="155">
        <v>1</v>
      </c>
      <c r="Q4548" s="10">
        <f t="shared" si="288"/>
        <v>563</v>
      </c>
    </row>
    <row r="4549" spans="2:17" ht="20.25" customHeight="1">
      <c r="B4549" s="10" t="str">
        <f t="shared" si="289"/>
        <v>چكمه ايمني نسوز88</v>
      </c>
      <c r="C4549" s="10" t="str">
        <f t="shared" si="290"/>
        <v>چكمه ايمني نسوز1403/01/3088</v>
      </c>
      <c r="D4549" s="10" t="str">
        <f>IFERROR(IF(تحویلی!$E$1="","",IF(NOSA!O4549=تحویلی!$E$1,تحویلی!$E$1&amp;COUNTIF(NOSA!$O$1:O4549,تحویلی!$E$1),"")),"")</f>
        <v/>
      </c>
      <c r="E4549" s="10" t="str">
        <f t="shared" si="291"/>
        <v>92088</v>
      </c>
      <c r="F4549" s="10" t="str">
        <f>IFERROR(VLOOKUP(I4549,DATABASE!$N:$O,2,FALSE),"")</f>
        <v>چكمه ايمني نسوز</v>
      </c>
      <c r="G4549" s="154" t="s">
        <v>3052</v>
      </c>
      <c r="H4549" s="155">
        <v>920</v>
      </c>
      <c r="I4549" s="154" t="s">
        <v>1658</v>
      </c>
      <c r="J4549" s="154" t="s">
        <v>1659</v>
      </c>
      <c r="K4549" s="156">
        <v>1</v>
      </c>
      <c r="L4549" s="154" t="s">
        <v>3</v>
      </c>
      <c r="M4549" s="154" t="s">
        <v>19</v>
      </c>
      <c r="N4549" s="154" t="s">
        <v>306</v>
      </c>
      <c r="O4549" s="153">
        <v>88</v>
      </c>
      <c r="P4549" s="155">
        <v>1</v>
      </c>
      <c r="Q4549" s="10">
        <f t="shared" si="288"/>
        <v>88</v>
      </c>
    </row>
    <row r="4550" spans="2:17" ht="20.25" customHeight="1">
      <c r="B4550" s="10" t="str">
        <f t="shared" si="289"/>
        <v>لباس كار ديرسوز(بلوز و شلوار)694</v>
      </c>
      <c r="C4550" s="10" t="str">
        <f t="shared" si="290"/>
        <v>لباس كار ديرسوز(بلوز و شلوار)1403/01/30694</v>
      </c>
      <c r="D4550" s="10" t="str">
        <f>IFERROR(IF(تحویلی!$E$1="","",IF(NOSA!O4550=تحویلی!$E$1,تحویلی!$E$1&amp;COUNTIF(NOSA!$O$1:O4550,تحویلی!$E$1),"")),"")</f>
        <v/>
      </c>
      <c r="E4550" s="10" t="str">
        <f t="shared" si="291"/>
        <v>932694</v>
      </c>
      <c r="F4550" s="10" t="str">
        <f>IFERROR(VLOOKUP(I4550,DATABASE!$N:$O,2,FALSE),"")</f>
        <v>لباس كار ديرسوز(بلوز و شلوار)</v>
      </c>
      <c r="G4550" s="154" t="s">
        <v>3052</v>
      </c>
      <c r="H4550" s="155">
        <v>932</v>
      </c>
      <c r="I4550" s="154" t="s">
        <v>1619</v>
      </c>
      <c r="J4550" s="154" t="s">
        <v>1620</v>
      </c>
      <c r="K4550" s="156">
        <v>1</v>
      </c>
      <c r="L4550" s="154" t="s">
        <v>28</v>
      </c>
      <c r="M4550" s="154" t="s">
        <v>47</v>
      </c>
      <c r="N4550" s="154" t="s">
        <v>128</v>
      </c>
      <c r="O4550" s="153">
        <v>694</v>
      </c>
      <c r="P4550" s="155">
        <v>0</v>
      </c>
      <c r="Q4550" s="10">
        <f t="shared" si="288"/>
        <v>694</v>
      </c>
    </row>
    <row r="4551" spans="2:17" ht="20.25" customHeight="1">
      <c r="B4551" s="10" t="str">
        <f t="shared" si="289"/>
        <v>دستكش ضد برش سبك843</v>
      </c>
      <c r="C4551" s="10" t="str">
        <f t="shared" si="290"/>
        <v>دستكش ضد برش سبك1403/01/30843</v>
      </c>
      <c r="D4551" s="10" t="str">
        <f>IFERROR(IF(تحویلی!$E$1="","",IF(NOSA!O4551=تحویلی!$E$1,تحویلی!$E$1&amp;COUNTIF(NOSA!$O$1:O4551,تحویلی!$E$1),"")),"")</f>
        <v/>
      </c>
      <c r="E4551" s="10" t="str">
        <f t="shared" si="291"/>
        <v>933843</v>
      </c>
      <c r="F4551" s="10" t="str">
        <f>IFERROR(VLOOKUP(I4551,DATABASE!$N:$O,2,FALSE),"")</f>
        <v>دستكش ضد برش سبك</v>
      </c>
      <c r="G4551" s="154" t="s">
        <v>3052</v>
      </c>
      <c r="H4551" s="155">
        <v>933</v>
      </c>
      <c r="I4551" s="154" t="s">
        <v>1442</v>
      </c>
      <c r="J4551" s="154" t="s">
        <v>22</v>
      </c>
      <c r="K4551" s="156">
        <v>1</v>
      </c>
      <c r="L4551" s="154" t="s">
        <v>3</v>
      </c>
      <c r="M4551" s="154" t="s">
        <v>47</v>
      </c>
      <c r="N4551" s="154" t="s">
        <v>2682</v>
      </c>
      <c r="O4551" s="153">
        <v>843</v>
      </c>
      <c r="P4551" s="155">
        <v>0</v>
      </c>
      <c r="Q4551" s="10">
        <f t="shared" si="288"/>
        <v>843</v>
      </c>
    </row>
    <row r="4552" spans="2:17" ht="20.25" customHeight="1">
      <c r="B4552" s="10" t="str">
        <f t="shared" si="289"/>
        <v>دستكش كف مواد سبك840</v>
      </c>
      <c r="C4552" s="10" t="str">
        <f t="shared" si="290"/>
        <v>دستكش كف مواد سبك1403/01/30840</v>
      </c>
      <c r="D4552" s="10" t="str">
        <f>IFERROR(IF(تحویلی!$E$1="","",IF(NOSA!O4552=تحویلی!$E$1,تحویلی!$E$1&amp;COUNTIF(NOSA!$O$1:O4552,تحویلی!$E$1),"")),"")</f>
        <v/>
      </c>
      <c r="E4552" s="10" t="str">
        <f t="shared" si="291"/>
        <v>938840</v>
      </c>
      <c r="F4552" s="10" t="str">
        <f>IFERROR(VLOOKUP(I4552,DATABASE!$N:$O,2,FALSE),"")</f>
        <v>دستكش كف مواد سبك</v>
      </c>
      <c r="G4552" s="154" t="s">
        <v>3052</v>
      </c>
      <c r="H4552" s="155">
        <v>938</v>
      </c>
      <c r="I4552" s="154" t="s">
        <v>1456</v>
      </c>
      <c r="J4552" s="154" t="s">
        <v>2</v>
      </c>
      <c r="K4552" s="156">
        <v>1</v>
      </c>
      <c r="L4552" s="154" t="s">
        <v>3</v>
      </c>
      <c r="M4552" s="154" t="s">
        <v>47</v>
      </c>
      <c r="N4552" s="154" t="s">
        <v>3300</v>
      </c>
      <c r="O4552" s="153">
        <v>840</v>
      </c>
      <c r="P4552" s="155">
        <v>1</v>
      </c>
      <c r="Q4552" s="10">
        <f t="shared" si="288"/>
        <v>840</v>
      </c>
    </row>
    <row r="4553" spans="2:17" ht="20.25" customHeight="1">
      <c r="B4553" s="10" t="str">
        <f t="shared" si="289"/>
        <v>دستكش ضد برش سبك599</v>
      </c>
      <c r="C4553" s="10" t="str">
        <f t="shared" si="290"/>
        <v>دستكش ضد برش سبك1403/01/30599</v>
      </c>
      <c r="D4553" s="10" t="str">
        <f>IFERROR(IF(تحویلی!$E$1="","",IF(NOSA!O4553=تحویلی!$E$1,تحویلی!$E$1&amp;COUNTIF(NOSA!$O$1:O4553,تحویلی!$E$1),"")),"")</f>
        <v/>
      </c>
      <c r="E4553" s="10" t="str">
        <f t="shared" si="291"/>
        <v>941599</v>
      </c>
      <c r="F4553" s="10" t="str">
        <f>IFERROR(VLOOKUP(I4553,DATABASE!$N:$O,2,FALSE),"")</f>
        <v>دستكش ضد برش سبك</v>
      </c>
      <c r="G4553" s="154" t="s">
        <v>3052</v>
      </c>
      <c r="H4553" s="155">
        <v>941</v>
      </c>
      <c r="I4553" s="154" t="s">
        <v>1442</v>
      </c>
      <c r="J4553" s="154" t="s">
        <v>22</v>
      </c>
      <c r="K4553" s="156">
        <v>1</v>
      </c>
      <c r="L4553" s="154" t="s">
        <v>3</v>
      </c>
      <c r="M4553" s="154" t="s">
        <v>47</v>
      </c>
      <c r="N4553" s="154" t="s">
        <v>131</v>
      </c>
      <c r="O4553" s="153">
        <v>599</v>
      </c>
      <c r="P4553" s="155">
        <v>1</v>
      </c>
      <c r="Q4553" s="10">
        <f t="shared" si="288"/>
        <v>599</v>
      </c>
    </row>
    <row r="4554" spans="2:17" ht="20.25" customHeight="1">
      <c r="B4554" s="10" t="str">
        <f t="shared" si="289"/>
        <v>دستكش ضد برش سبك221</v>
      </c>
      <c r="C4554" s="10" t="str">
        <f t="shared" si="290"/>
        <v>دستكش ضد برش سبك1403/01/30221</v>
      </c>
      <c r="D4554" s="10" t="str">
        <f>IFERROR(IF(تحویلی!$E$1="","",IF(NOSA!O4554=تحویلی!$E$1,تحویلی!$E$1&amp;COUNTIF(NOSA!$O$1:O4554,تحویلی!$E$1),"")),"")</f>
        <v/>
      </c>
      <c r="E4554" s="10" t="str">
        <f t="shared" si="291"/>
        <v>947221</v>
      </c>
      <c r="F4554" s="10" t="str">
        <f>IFERROR(VLOOKUP(I4554,DATABASE!$N:$O,2,FALSE),"")</f>
        <v>دستكش ضد برش سبك</v>
      </c>
      <c r="G4554" s="154" t="s">
        <v>3052</v>
      </c>
      <c r="H4554" s="155">
        <v>947</v>
      </c>
      <c r="I4554" s="154" t="s">
        <v>1442</v>
      </c>
      <c r="J4554" s="154" t="s">
        <v>22</v>
      </c>
      <c r="K4554" s="156">
        <v>1</v>
      </c>
      <c r="L4554" s="154" t="s">
        <v>3</v>
      </c>
      <c r="M4554" s="154" t="s">
        <v>9</v>
      </c>
      <c r="N4554" s="154" t="s">
        <v>2703</v>
      </c>
      <c r="O4554" s="153">
        <v>221</v>
      </c>
      <c r="P4554" s="155">
        <v>0</v>
      </c>
      <c r="Q4554" s="10">
        <f t="shared" si="288"/>
        <v>221</v>
      </c>
    </row>
    <row r="4555" spans="2:17" ht="20.25" customHeight="1">
      <c r="B4555" s="10" t="str">
        <f t="shared" si="289"/>
        <v>كمربند برزنتي نواري773</v>
      </c>
      <c r="C4555" s="10" t="str">
        <f t="shared" si="290"/>
        <v>كمربند برزنتي نواري1403/01/31773</v>
      </c>
      <c r="D4555" s="10" t="str">
        <f>IFERROR(IF(تحویلی!$E$1="","",IF(NOSA!O4555=تحویلی!$E$1,تحویلی!$E$1&amp;COUNTIF(NOSA!$O$1:O4555,تحویلی!$E$1),"")),"")</f>
        <v/>
      </c>
      <c r="E4555" s="10" t="str">
        <f t="shared" si="291"/>
        <v>950773</v>
      </c>
      <c r="F4555" s="10" t="str">
        <f>IFERROR(VLOOKUP(I4555,DATABASE!$N:$O,2,FALSE),"")</f>
        <v>كمربند برزنتي نواري</v>
      </c>
      <c r="G4555" s="154" t="s">
        <v>3053</v>
      </c>
      <c r="H4555" s="155">
        <v>950</v>
      </c>
      <c r="I4555" s="154" t="s">
        <v>1441</v>
      </c>
      <c r="J4555" s="154" t="s">
        <v>95</v>
      </c>
      <c r="K4555" s="156">
        <v>1</v>
      </c>
      <c r="L4555" s="154" t="s">
        <v>96</v>
      </c>
      <c r="M4555" s="154" t="s">
        <v>19</v>
      </c>
      <c r="N4555" s="154" t="s">
        <v>1148</v>
      </c>
      <c r="O4555" s="153">
        <v>773</v>
      </c>
      <c r="P4555" s="155">
        <v>1</v>
      </c>
      <c r="Q4555" s="10">
        <f t="shared" si="288"/>
        <v>773</v>
      </c>
    </row>
    <row r="4556" spans="2:17" ht="20.25" customHeight="1">
      <c r="B4556" s="10" t="str">
        <f t="shared" si="289"/>
        <v>لباس كار ديرسوز(بلوز و شلوار)783</v>
      </c>
      <c r="C4556" s="10" t="str">
        <f t="shared" si="290"/>
        <v>لباس كار ديرسوز(بلوز و شلوار)1403/01/31783</v>
      </c>
      <c r="D4556" s="10" t="str">
        <f>IFERROR(IF(تحویلی!$E$1="","",IF(NOSA!O4556=تحویلی!$E$1,تحویلی!$E$1&amp;COUNTIF(NOSA!$O$1:O4556,تحویلی!$E$1),"")),"")</f>
        <v/>
      </c>
      <c r="E4556" s="10" t="str">
        <f t="shared" si="291"/>
        <v>958783</v>
      </c>
      <c r="F4556" s="10" t="str">
        <f>IFERROR(VLOOKUP(I4556,DATABASE!$N:$O,2,FALSE),"")</f>
        <v>لباس كار ديرسوز(بلوز و شلوار)</v>
      </c>
      <c r="G4556" s="3" t="s">
        <v>3053</v>
      </c>
      <c r="H4556" s="4">
        <v>958</v>
      </c>
      <c r="I4556" s="3" t="s">
        <v>1634</v>
      </c>
      <c r="J4556" s="3" t="s">
        <v>1635</v>
      </c>
      <c r="K4556" s="5">
        <v>1</v>
      </c>
      <c r="L4556" s="3" t="s">
        <v>28</v>
      </c>
      <c r="M4556" s="3" t="s">
        <v>4</v>
      </c>
      <c r="N4556" s="3" t="s">
        <v>1219</v>
      </c>
      <c r="O4556" s="1">
        <v>783</v>
      </c>
      <c r="P4556" s="4">
        <v>0</v>
      </c>
      <c r="Q4556" s="10">
        <f t="shared" si="288"/>
        <v>783</v>
      </c>
    </row>
    <row r="4557" spans="2:17" ht="20.25" customHeight="1">
      <c r="B4557" s="10" t="str">
        <f t="shared" si="289"/>
        <v>دستكش ضد برش سبك783</v>
      </c>
      <c r="C4557" s="10" t="str">
        <f t="shared" si="290"/>
        <v>دستكش ضد برش سبك1403/01/31783</v>
      </c>
      <c r="D4557" s="10" t="str">
        <f>IFERROR(IF(تحویلی!$E$1="","",IF(NOSA!O4557=تحویلی!$E$1,تحویلی!$E$1&amp;COUNTIF(NOSA!$O$1:O4557,تحویلی!$E$1),"")),"")</f>
        <v/>
      </c>
      <c r="E4557" s="10" t="str">
        <f t="shared" si="291"/>
        <v>958783</v>
      </c>
      <c r="F4557" s="10" t="str">
        <f>IFERROR(VLOOKUP(I4557,DATABASE!$N:$O,2,FALSE),"")</f>
        <v>دستكش ضد برش سبك</v>
      </c>
      <c r="G4557" s="3" t="s">
        <v>3053</v>
      </c>
      <c r="H4557" s="4">
        <v>958</v>
      </c>
      <c r="I4557" s="3" t="s">
        <v>1442</v>
      </c>
      <c r="J4557" s="3" t="s">
        <v>22</v>
      </c>
      <c r="K4557" s="5">
        <v>1</v>
      </c>
      <c r="L4557" s="3" t="s">
        <v>3</v>
      </c>
      <c r="M4557" s="3" t="s">
        <v>4</v>
      </c>
      <c r="N4557" s="3" t="s">
        <v>1219</v>
      </c>
      <c r="O4557" s="1">
        <v>783</v>
      </c>
      <c r="P4557" s="4">
        <v>0</v>
      </c>
      <c r="Q4557" s="10">
        <f t="shared" si="288"/>
        <v>783</v>
      </c>
    </row>
    <row r="4558" spans="2:17" ht="20.25" customHeight="1">
      <c r="B4558" s="10" t="str">
        <f t="shared" si="289"/>
        <v>دستكش ضد برش سبك5</v>
      </c>
      <c r="C4558" s="10" t="str">
        <f t="shared" si="290"/>
        <v>دستكش ضد برش سبك1403/01/315</v>
      </c>
      <c r="D4558" s="10" t="str">
        <f>IFERROR(IF(تحویلی!$E$1="","",IF(NOSA!O4558=تحویلی!$E$1,تحویلی!$E$1&amp;COUNTIF(NOSA!$O$1:O4558,تحویلی!$E$1),"")),"")</f>
        <v/>
      </c>
      <c r="E4558" s="10" t="str">
        <f t="shared" si="291"/>
        <v>9695</v>
      </c>
      <c r="F4558" s="10" t="str">
        <f>IFERROR(VLOOKUP(I4558,DATABASE!$N:$O,2,FALSE),"")</f>
        <v>دستكش ضد برش سبك</v>
      </c>
      <c r="G4558" s="3" t="s">
        <v>3053</v>
      </c>
      <c r="H4558" s="4">
        <v>969</v>
      </c>
      <c r="I4558" s="3" t="s">
        <v>1442</v>
      </c>
      <c r="J4558" s="3" t="s">
        <v>22</v>
      </c>
      <c r="K4558" s="5">
        <v>1</v>
      </c>
      <c r="L4558" s="3" t="s">
        <v>3</v>
      </c>
      <c r="M4558" s="3" t="s">
        <v>43</v>
      </c>
      <c r="N4558" s="3" t="s">
        <v>250</v>
      </c>
      <c r="O4558" s="1">
        <v>5</v>
      </c>
      <c r="P4558" s="4">
        <v>1</v>
      </c>
      <c r="Q4558" s="10">
        <f t="shared" si="288"/>
        <v>5</v>
      </c>
    </row>
    <row r="4559" spans="2:17" ht="20.25" customHeight="1">
      <c r="B4559" s="10" t="str">
        <f t="shared" si="289"/>
        <v>دستكش ضد برش سبك841</v>
      </c>
      <c r="C4559" s="10" t="str">
        <f t="shared" si="290"/>
        <v>دستكش ضد برش سبك1403/02/01841</v>
      </c>
      <c r="D4559" s="10" t="str">
        <f>IFERROR(IF(تحویلی!$E$1="","",IF(NOSA!O4559=تحویلی!$E$1,تحویلی!$E$1&amp;COUNTIF(NOSA!$O$1:O4559,تحویلی!$E$1),"")),"")</f>
        <v/>
      </c>
      <c r="E4559" s="10" t="str">
        <f t="shared" si="291"/>
        <v>974841</v>
      </c>
      <c r="F4559" s="10" t="str">
        <f>IFERROR(VLOOKUP(I4559,DATABASE!$N:$O,2,FALSE),"")</f>
        <v>دستكش ضد برش سبك</v>
      </c>
      <c r="G4559" s="3" t="s">
        <v>3054</v>
      </c>
      <c r="H4559" s="4">
        <v>974</v>
      </c>
      <c r="I4559" s="3" t="s">
        <v>1442</v>
      </c>
      <c r="J4559" s="3" t="s">
        <v>22</v>
      </c>
      <c r="K4559" s="5">
        <v>1</v>
      </c>
      <c r="L4559" s="3" t="s">
        <v>3</v>
      </c>
      <c r="M4559" s="3" t="s">
        <v>47</v>
      </c>
      <c r="N4559" s="3" t="s">
        <v>3314</v>
      </c>
      <c r="O4559" s="1">
        <v>841</v>
      </c>
      <c r="P4559" s="4">
        <v>1</v>
      </c>
      <c r="Q4559" s="10">
        <f t="shared" si="288"/>
        <v>841</v>
      </c>
    </row>
    <row r="4560" spans="2:17" ht="20.25" customHeight="1">
      <c r="B4560" s="10" t="str">
        <f t="shared" si="289"/>
        <v>دستكش كف مواد سبك860</v>
      </c>
      <c r="C4560" s="10" t="str">
        <f t="shared" si="290"/>
        <v>دستكش كف مواد سبك1403/02/01860</v>
      </c>
      <c r="D4560" s="10" t="str">
        <f>IFERROR(IF(تحویلی!$E$1="","",IF(NOSA!O4560=تحویلی!$E$1,تحویلی!$E$1&amp;COUNTIF(NOSA!$O$1:O4560,تحویلی!$E$1),"")),"")</f>
        <v/>
      </c>
      <c r="E4560" s="10" t="str">
        <f t="shared" si="291"/>
        <v>975860</v>
      </c>
      <c r="F4560" s="10" t="str">
        <f>IFERROR(VLOOKUP(I4560,DATABASE!$N:$O,2,FALSE),"")</f>
        <v>دستكش كف مواد سبك</v>
      </c>
      <c r="G4560" s="3" t="s">
        <v>3054</v>
      </c>
      <c r="H4560" s="4">
        <v>975</v>
      </c>
      <c r="I4560" s="3" t="s">
        <v>1456</v>
      </c>
      <c r="J4560" s="3" t="s">
        <v>2</v>
      </c>
      <c r="K4560" s="5">
        <v>1</v>
      </c>
      <c r="L4560" s="3" t="s">
        <v>3</v>
      </c>
      <c r="M4560" s="3" t="s">
        <v>47</v>
      </c>
      <c r="N4560" s="3" t="s">
        <v>3356</v>
      </c>
      <c r="O4560" s="1">
        <v>860</v>
      </c>
      <c r="P4560" s="4">
        <v>0</v>
      </c>
      <c r="Q4560" s="10">
        <f t="shared" si="288"/>
        <v>860</v>
      </c>
    </row>
    <row r="4561" spans="2:17" ht="20.25" customHeight="1">
      <c r="B4561" s="10" t="str">
        <f t="shared" si="289"/>
        <v>دستكش ضد برش سبك839</v>
      </c>
      <c r="C4561" s="10" t="str">
        <f t="shared" si="290"/>
        <v>دستكش ضد برش سبك1403/02/01839</v>
      </c>
      <c r="D4561" s="10" t="str">
        <f>IFERROR(IF(تحویلی!$E$1="","",IF(NOSA!O4561=تحویلی!$E$1,تحویلی!$E$1&amp;COUNTIF(NOSA!$O$1:O4561,تحویلی!$E$1),"")),"")</f>
        <v/>
      </c>
      <c r="E4561" s="10" t="str">
        <f t="shared" si="291"/>
        <v>978839</v>
      </c>
      <c r="F4561" s="10" t="str">
        <f>IFERROR(VLOOKUP(I4561,DATABASE!$N:$O,2,FALSE),"")</f>
        <v>دستكش ضد برش سبك</v>
      </c>
      <c r="G4561" s="3" t="s">
        <v>3054</v>
      </c>
      <c r="H4561" s="4">
        <v>978</v>
      </c>
      <c r="I4561" s="3" t="s">
        <v>1442</v>
      </c>
      <c r="J4561" s="3" t="s">
        <v>22</v>
      </c>
      <c r="K4561" s="5">
        <v>1</v>
      </c>
      <c r="L4561" s="3" t="s">
        <v>3</v>
      </c>
      <c r="M4561" s="3" t="s">
        <v>202</v>
      </c>
      <c r="N4561" s="3" t="s">
        <v>3357</v>
      </c>
      <c r="O4561" s="1">
        <v>839</v>
      </c>
      <c r="P4561" s="4">
        <v>0</v>
      </c>
      <c r="Q4561" s="10">
        <f t="shared" si="288"/>
        <v>839</v>
      </c>
    </row>
    <row r="4562" spans="2:17" ht="20.25" customHeight="1">
      <c r="B4562" s="10" t="str">
        <f t="shared" si="289"/>
        <v>كلاه ايمني196</v>
      </c>
      <c r="C4562" s="10" t="str">
        <f t="shared" si="290"/>
        <v>كلاه ايمني1403/02/01196</v>
      </c>
      <c r="D4562" s="10" t="str">
        <f>IFERROR(IF(تحویلی!$E$1="","",IF(NOSA!O4562=تحویلی!$E$1,تحویلی!$E$1&amp;COUNTIF(NOSA!$O$1:O4562,تحویلی!$E$1),"")),"")</f>
        <v/>
      </c>
      <c r="E4562" s="10" t="str">
        <f t="shared" si="291"/>
        <v>979196</v>
      </c>
      <c r="F4562" s="10" t="str">
        <f>IFERROR(VLOOKUP(I4562,DATABASE!$N:$O,2,FALSE),"")</f>
        <v>كلاه ايمني</v>
      </c>
      <c r="G4562" s="3" t="s">
        <v>3054</v>
      </c>
      <c r="H4562" s="4">
        <v>979</v>
      </c>
      <c r="I4562" s="3" t="s">
        <v>1505</v>
      </c>
      <c r="J4562" s="3" t="s">
        <v>1628</v>
      </c>
      <c r="K4562" s="5">
        <v>1</v>
      </c>
      <c r="L4562" s="3" t="s">
        <v>8</v>
      </c>
      <c r="M4562" s="3" t="s">
        <v>202</v>
      </c>
      <c r="N4562" s="3" t="s">
        <v>3358</v>
      </c>
      <c r="O4562" s="1">
        <v>196</v>
      </c>
      <c r="P4562" s="4">
        <v>0</v>
      </c>
      <c r="Q4562" s="10">
        <f t="shared" si="288"/>
        <v>196</v>
      </c>
    </row>
    <row r="4563" spans="2:17" ht="20.25" customHeight="1">
      <c r="B4563" s="10" t="str">
        <f t="shared" si="289"/>
        <v>پيراهن فرم انتظامات196</v>
      </c>
      <c r="C4563" s="10" t="str">
        <f t="shared" si="290"/>
        <v>پيراهن فرم انتظامات1403/02/01196</v>
      </c>
      <c r="D4563" s="10" t="str">
        <f>IFERROR(IF(تحویلی!$E$1="","",IF(NOSA!O4563=تحویلی!$E$1,تحویلی!$E$1&amp;COUNTIF(NOSA!$O$1:O4563,تحویلی!$E$1),"")),"")</f>
        <v/>
      </c>
      <c r="E4563" s="10" t="str">
        <f t="shared" si="291"/>
        <v>979196</v>
      </c>
      <c r="F4563" s="10" t="str">
        <f>IFERROR(VLOOKUP(I4563,DATABASE!$N:$O,2,FALSE),"")</f>
        <v>پيراهن فرم انتظامات</v>
      </c>
      <c r="G4563" s="3" t="s">
        <v>3054</v>
      </c>
      <c r="H4563" s="4">
        <v>979</v>
      </c>
      <c r="I4563" s="3" t="s">
        <v>2296</v>
      </c>
      <c r="J4563" s="3" t="s">
        <v>3301</v>
      </c>
      <c r="K4563" s="5">
        <v>1</v>
      </c>
      <c r="L4563" s="3" t="s">
        <v>28</v>
      </c>
      <c r="M4563" s="3" t="s">
        <v>202</v>
      </c>
      <c r="N4563" s="3" t="s">
        <v>3358</v>
      </c>
      <c r="O4563" s="1">
        <v>196</v>
      </c>
      <c r="P4563" s="4">
        <v>0</v>
      </c>
      <c r="Q4563" s="10">
        <f t="shared" si="288"/>
        <v>196</v>
      </c>
    </row>
    <row r="4564" spans="2:17" ht="20.25" customHeight="1">
      <c r="B4564" s="10" t="str">
        <f t="shared" si="289"/>
        <v>پيراهن فرم انتظامات878</v>
      </c>
      <c r="C4564" s="10" t="str">
        <f t="shared" si="290"/>
        <v>پيراهن فرم انتظامات1403/02/01878</v>
      </c>
      <c r="D4564" s="10" t="str">
        <f>IFERROR(IF(تحویلی!$E$1="","",IF(NOSA!O4564=تحویلی!$E$1,تحویلی!$E$1&amp;COUNTIF(NOSA!$O$1:O4564,تحویلی!$E$1),"")),"")</f>
        <v/>
      </c>
      <c r="E4564" s="10" t="str">
        <f t="shared" si="291"/>
        <v>980878</v>
      </c>
      <c r="F4564" s="10" t="str">
        <f>IFERROR(VLOOKUP(I4564,DATABASE!$N:$O,2,FALSE),"")</f>
        <v>پيراهن فرم انتظامات</v>
      </c>
      <c r="G4564" s="3" t="s">
        <v>3054</v>
      </c>
      <c r="H4564" s="4">
        <v>980</v>
      </c>
      <c r="I4564" s="3" t="s">
        <v>2296</v>
      </c>
      <c r="J4564" s="3" t="s">
        <v>3301</v>
      </c>
      <c r="K4564" s="5">
        <v>1</v>
      </c>
      <c r="L4564" s="3" t="s">
        <v>28</v>
      </c>
      <c r="M4564" s="3" t="s">
        <v>47</v>
      </c>
      <c r="N4564" s="3" t="s">
        <v>3359</v>
      </c>
      <c r="O4564" s="1">
        <v>878</v>
      </c>
      <c r="P4564" s="4">
        <v>0</v>
      </c>
      <c r="Q4564" s="10">
        <f t="shared" si="288"/>
        <v>878</v>
      </c>
    </row>
    <row r="4565" spans="2:17" ht="20.25" customHeight="1">
      <c r="B4565" s="10" t="str">
        <f t="shared" si="289"/>
        <v>كلاه ايمني878</v>
      </c>
      <c r="C4565" s="10" t="str">
        <f t="shared" si="290"/>
        <v>كلاه ايمني1403/02/01878</v>
      </c>
      <c r="D4565" s="10" t="str">
        <f>IFERROR(IF(تحویلی!$E$1="","",IF(NOSA!O4565=تحویلی!$E$1,تحویلی!$E$1&amp;COUNTIF(NOSA!$O$1:O4565,تحویلی!$E$1),"")),"")</f>
        <v/>
      </c>
      <c r="E4565" s="10" t="str">
        <f t="shared" si="291"/>
        <v>980878</v>
      </c>
      <c r="F4565" s="10" t="str">
        <f>IFERROR(VLOOKUP(I4565,DATABASE!$N:$O,2,FALSE),"")</f>
        <v>كلاه ايمني</v>
      </c>
      <c r="G4565" s="3" t="s">
        <v>3054</v>
      </c>
      <c r="H4565" s="4">
        <v>980</v>
      </c>
      <c r="I4565" s="3" t="s">
        <v>1476</v>
      </c>
      <c r="J4565" s="3" t="s">
        <v>1647</v>
      </c>
      <c r="K4565" s="5">
        <v>1</v>
      </c>
      <c r="L4565" s="3" t="s">
        <v>8</v>
      </c>
      <c r="M4565" s="3" t="s">
        <v>47</v>
      </c>
      <c r="N4565" s="3" t="s">
        <v>3359</v>
      </c>
      <c r="O4565" s="1">
        <v>878</v>
      </c>
      <c r="P4565" s="4">
        <v>0</v>
      </c>
      <c r="Q4565" s="10">
        <f t="shared" si="288"/>
        <v>878</v>
      </c>
    </row>
    <row r="4566" spans="2:17" ht="20.25" customHeight="1">
      <c r="B4566" s="10" t="str">
        <f t="shared" si="289"/>
        <v>گوشي اير پلاگ878</v>
      </c>
      <c r="C4566" s="10" t="str">
        <f t="shared" si="290"/>
        <v>گوشي اير پلاگ1403/02/01878</v>
      </c>
      <c r="D4566" s="10" t="str">
        <f>IFERROR(IF(تحویلی!$E$1="","",IF(NOSA!O4566=تحویلی!$E$1,تحویلی!$E$1&amp;COUNTIF(NOSA!$O$1:O4566,تحویلی!$E$1),"")),"")</f>
        <v/>
      </c>
      <c r="E4566" s="10" t="str">
        <f t="shared" si="291"/>
        <v>980878</v>
      </c>
      <c r="F4566" s="10" t="str">
        <f>IFERROR(VLOOKUP(I4566,DATABASE!$N:$O,2,FALSE),"")</f>
        <v>گوشي اير پلاگ</v>
      </c>
      <c r="G4566" s="3" t="s">
        <v>3054</v>
      </c>
      <c r="H4566" s="4">
        <v>980</v>
      </c>
      <c r="I4566" s="3" t="s">
        <v>1581</v>
      </c>
      <c r="J4566" s="3" t="s">
        <v>124</v>
      </c>
      <c r="K4566" s="5">
        <v>1</v>
      </c>
      <c r="L4566" s="3" t="s">
        <v>8</v>
      </c>
      <c r="M4566" s="3" t="s">
        <v>47</v>
      </c>
      <c r="N4566" s="3" t="s">
        <v>3359</v>
      </c>
      <c r="O4566" s="1">
        <v>878</v>
      </c>
      <c r="P4566" s="4">
        <v>0</v>
      </c>
      <c r="Q4566" s="10">
        <f t="shared" si="288"/>
        <v>878</v>
      </c>
    </row>
    <row r="4567" spans="2:17" ht="20.25" customHeight="1">
      <c r="B4567" s="10" t="str">
        <f t="shared" si="289"/>
        <v>بند داخل كلاه ايمني784</v>
      </c>
      <c r="C4567" s="10" t="str">
        <f t="shared" si="290"/>
        <v>بند داخل كلاه ايمني1403/02/01784</v>
      </c>
      <c r="D4567" s="10" t="str">
        <f>IFERROR(IF(تحویلی!$E$1="","",IF(NOSA!O4567=تحویلی!$E$1,تحویلی!$E$1&amp;COUNTIF(NOSA!$O$1:O4567,تحویلی!$E$1),"")),"")</f>
        <v/>
      </c>
      <c r="E4567" s="10" t="str">
        <f t="shared" si="291"/>
        <v>986784</v>
      </c>
      <c r="F4567" s="10" t="str">
        <f>IFERROR(VLOOKUP(I4567,DATABASE!$N:$O,2,FALSE),"")</f>
        <v>بند داخل كلاه ايمني</v>
      </c>
      <c r="G4567" s="3" t="s">
        <v>3054</v>
      </c>
      <c r="H4567" s="4">
        <v>986</v>
      </c>
      <c r="I4567" s="3" t="s">
        <v>2343</v>
      </c>
      <c r="J4567" s="3" t="s">
        <v>229</v>
      </c>
      <c r="K4567" s="5">
        <v>1</v>
      </c>
      <c r="L4567" s="3" t="s">
        <v>8</v>
      </c>
      <c r="M4567" s="3" t="s">
        <v>40</v>
      </c>
      <c r="N4567" s="3" t="s">
        <v>2812</v>
      </c>
      <c r="O4567" s="1">
        <v>784</v>
      </c>
      <c r="P4567" s="4">
        <v>1</v>
      </c>
      <c r="Q4567" s="10">
        <f t="shared" si="288"/>
        <v>784</v>
      </c>
    </row>
    <row r="4568" spans="2:17" ht="20.25" customHeight="1">
      <c r="B4568" s="10" t="str">
        <f t="shared" si="289"/>
        <v>دستكش ضد برش سبك784</v>
      </c>
      <c r="C4568" s="10" t="str">
        <f t="shared" si="290"/>
        <v>دستكش ضد برش سبك1403/02/01784</v>
      </c>
      <c r="D4568" s="10" t="str">
        <f>IFERROR(IF(تحویلی!$E$1="","",IF(NOSA!O4568=تحویلی!$E$1,تحویلی!$E$1&amp;COUNTIF(NOSA!$O$1:O4568,تحویلی!$E$1),"")),"")</f>
        <v/>
      </c>
      <c r="E4568" s="10" t="str">
        <f t="shared" si="291"/>
        <v>986784</v>
      </c>
      <c r="F4568" s="10" t="str">
        <f>IFERROR(VLOOKUP(I4568,DATABASE!$N:$O,2,FALSE),"")</f>
        <v>دستكش ضد برش سبك</v>
      </c>
      <c r="G4568" s="3" t="s">
        <v>3054</v>
      </c>
      <c r="H4568" s="4">
        <v>986</v>
      </c>
      <c r="I4568" s="3" t="s">
        <v>1442</v>
      </c>
      <c r="J4568" s="3" t="s">
        <v>22</v>
      </c>
      <c r="K4568" s="5">
        <v>1</v>
      </c>
      <c r="L4568" s="3" t="s">
        <v>3</v>
      </c>
      <c r="M4568" s="3" t="s">
        <v>40</v>
      </c>
      <c r="N4568" s="3" t="s">
        <v>2812</v>
      </c>
      <c r="O4568" s="1">
        <v>784</v>
      </c>
      <c r="P4568" s="4">
        <v>1</v>
      </c>
      <c r="Q4568" s="10">
        <f t="shared" si="288"/>
        <v>784</v>
      </c>
    </row>
    <row r="4569" spans="2:17" ht="20.25" customHeight="1">
      <c r="B4569" s="10" t="str">
        <f t="shared" si="289"/>
        <v>دستكش ضد برش سبك706</v>
      </c>
      <c r="C4569" s="10" t="str">
        <f t="shared" si="290"/>
        <v>دستكش ضد برش سبك1403/02/01706</v>
      </c>
      <c r="D4569" s="10" t="str">
        <f>IFERROR(IF(تحویلی!$E$1="","",IF(NOSA!O4569=تحویلی!$E$1,تحویلی!$E$1&amp;COUNTIF(NOSA!$O$1:O4569,تحویلی!$E$1),"")),"")</f>
        <v/>
      </c>
      <c r="E4569" s="10" t="str">
        <f t="shared" si="291"/>
        <v>986706</v>
      </c>
      <c r="F4569" s="10" t="str">
        <f>IFERROR(VLOOKUP(I4569,DATABASE!$N:$O,2,FALSE),"")</f>
        <v>دستكش ضد برش سبك</v>
      </c>
      <c r="G4569" s="3" t="s">
        <v>3054</v>
      </c>
      <c r="H4569" s="4">
        <v>986</v>
      </c>
      <c r="I4569" s="3" t="s">
        <v>1442</v>
      </c>
      <c r="J4569" s="3" t="s">
        <v>22</v>
      </c>
      <c r="K4569" s="5">
        <v>1</v>
      </c>
      <c r="L4569" s="3" t="s">
        <v>3</v>
      </c>
      <c r="M4569" s="3" t="s">
        <v>40</v>
      </c>
      <c r="N4569" s="3" t="s">
        <v>1344</v>
      </c>
      <c r="O4569" s="1">
        <v>706</v>
      </c>
      <c r="P4569" s="4">
        <v>1</v>
      </c>
      <c r="Q4569" s="10">
        <f t="shared" si="288"/>
        <v>706</v>
      </c>
    </row>
    <row r="4570" spans="2:17" ht="20.25" customHeight="1">
      <c r="B4570" s="10" t="str">
        <f t="shared" si="289"/>
        <v>402</v>
      </c>
      <c r="C4570" s="10" t="str">
        <f t="shared" si="290"/>
        <v>1403/02/01402</v>
      </c>
      <c r="D4570" s="10" t="str">
        <f>IFERROR(IF(تحویلی!$E$1="","",IF(NOSA!O4570=تحویلی!$E$1,تحویلی!$E$1&amp;COUNTIF(NOSA!$O$1:O4570,تحویلی!$E$1),"")),"")</f>
        <v/>
      </c>
      <c r="E4570" s="10" t="str">
        <f t="shared" si="291"/>
        <v>987402</v>
      </c>
      <c r="F4570" s="10" t="str">
        <f>IFERROR(VLOOKUP(I4570,DATABASE!$N:$O,2,FALSE),"")</f>
        <v/>
      </c>
      <c r="G4570" s="3" t="s">
        <v>3054</v>
      </c>
      <c r="H4570" s="4">
        <v>987</v>
      </c>
      <c r="I4570" s="3" t="s">
        <v>2785</v>
      </c>
      <c r="J4570" s="3" t="s">
        <v>2786</v>
      </c>
      <c r="K4570" s="5">
        <v>1</v>
      </c>
      <c r="L4570" s="3" t="s">
        <v>8</v>
      </c>
      <c r="M4570" s="3" t="s">
        <v>4</v>
      </c>
      <c r="N4570" s="3" t="s">
        <v>2834</v>
      </c>
      <c r="O4570" s="1">
        <v>402</v>
      </c>
      <c r="P4570" s="4">
        <v>0</v>
      </c>
      <c r="Q4570" s="10">
        <f t="shared" si="288"/>
        <v>402</v>
      </c>
    </row>
    <row r="4571" spans="2:17" ht="20.25" customHeight="1">
      <c r="B4571" s="10" t="str">
        <f t="shared" si="289"/>
        <v>دستكش ساق بلند نسوز402</v>
      </c>
      <c r="C4571" s="10" t="str">
        <f t="shared" si="290"/>
        <v>دستكش ساق بلند نسوز1403/02/01402</v>
      </c>
      <c r="D4571" s="10" t="str">
        <f>IFERROR(IF(تحویلی!$E$1="","",IF(NOSA!O4571=تحویلی!$E$1,تحویلی!$E$1&amp;COUNTIF(NOSA!$O$1:O4571,تحویلی!$E$1),"")),"")</f>
        <v/>
      </c>
      <c r="E4571" s="10" t="str">
        <f t="shared" si="291"/>
        <v>987402</v>
      </c>
      <c r="F4571" s="10" t="str">
        <f>IFERROR(VLOOKUP(I4571,DATABASE!$N:$O,2,FALSE),"")</f>
        <v>دستكش ساق بلند نسوز</v>
      </c>
      <c r="G4571" s="3" t="s">
        <v>3054</v>
      </c>
      <c r="H4571" s="4">
        <v>987</v>
      </c>
      <c r="I4571" s="3" t="s">
        <v>1461</v>
      </c>
      <c r="J4571" s="3" t="s">
        <v>34</v>
      </c>
      <c r="K4571" s="5">
        <v>1</v>
      </c>
      <c r="L4571" s="3" t="s">
        <v>3</v>
      </c>
      <c r="M4571" s="3" t="s">
        <v>4</v>
      </c>
      <c r="N4571" s="3" t="s">
        <v>2834</v>
      </c>
      <c r="O4571" s="1">
        <v>402</v>
      </c>
      <c r="P4571" s="4">
        <v>0</v>
      </c>
      <c r="Q4571" s="10">
        <f t="shared" si="288"/>
        <v>402</v>
      </c>
    </row>
    <row r="4572" spans="2:17" ht="20.25" customHeight="1">
      <c r="B4572" s="10" t="str">
        <f t="shared" si="289"/>
        <v>دستكش ضد برش سبك402</v>
      </c>
      <c r="C4572" s="10" t="str">
        <f t="shared" si="290"/>
        <v>دستكش ضد برش سبك1403/02/01402</v>
      </c>
      <c r="D4572" s="10" t="str">
        <f>IFERROR(IF(تحویلی!$E$1="","",IF(NOSA!O4572=تحویلی!$E$1,تحویلی!$E$1&amp;COUNTIF(NOSA!$O$1:O4572,تحویلی!$E$1),"")),"")</f>
        <v/>
      </c>
      <c r="E4572" s="10" t="str">
        <f t="shared" si="291"/>
        <v>987402</v>
      </c>
      <c r="F4572" s="10" t="str">
        <f>IFERROR(VLOOKUP(I4572,DATABASE!$N:$O,2,FALSE),"")</f>
        <v>دستكش ضد برش سبك</v>
      </c>
      <c r="G4572" s="154" t="s">
        <v>3054</v>
      </c>
      <c r="H4572" s="155">
        <v>987</v>
      </c>
      <c r="I4572" s="154" t="s">
        <v>1442</v>
      </c>
      <c r="J4572" s="154" t="s">
        <v>22</v>
      </c>
      <c r="K4572" s="156">
        <v>1</v>
      </c>
      <c r="L4572" s="154" t="s">
        <v>3</v>
      </c>
      <c r="M4572" s="154" t="s">
        <v>4</v>
      </c>
      <c r="N4572" s="154" t="s">
        <v>2834</v>
      </c>
      <c r="O4572" s="153">
        <v>402</v>
      </c>
      <c r="P4572" s="155">
        <v>0</v>
      </c>
      <c r="Q4572" s="10">
        <f t="shared" si="288"/>
        <v>402</v>
      </c>
    </row>
    <row r="4573" spans="2:17" ht="20.25" customHeight="1">
      <c r="B4573" s="10" t="str">
        <f t="shared" si="289"/>
        <v>لباس كار ديرسوز(بلوز) 194</v>
      </c>
      <c r="C4573" s="10" t="str">
        <f t="shared" si="290"/>
        <v>لباس كار ديرسوز(بلوز) 1403/02/01194</v>
      </c>
      <c r="D4573" s="10" t="str">
        <f>IFERROR(IF(تحویلی!$E$1="","",IF(NOSA!O4573=تحویلی!$E$1,تحویلی!$E$1&amp;COUNTIF(NOSA!$O$1:O4573,تحویلی!$E$1),"")),"")</f>
        <v/>
      </c>
      <c r="E4573" s="10" t="str">
        <f t="shared" si="291"/>
        <v>992194</v>
      </c>
      <c r="F4573" s="10" t="str">
        <f>IFERROR(VLOOKUP(I4573,DATABASE!$N:$O,2,FALSE),"")</f>
        <v xml:space="preserve">لباس كار ديرسوز(بلوز) </v>
      </c>
      <c r="G4573" s="154" t="s">
        <v>3054</v>
      </c>
      <c r="H4573" s="155">
        <v>992</v>
      </c>
      <c r="I4573" s="154" t="s">
        <v>2316</v>
      </c>
      <c r="J4573" s="154" t="s">
        <v>2780</v>
      </c>
      <c r="K4573" s="156">
        <v>1</v>
      </c>
      <c r="L4573" s="154" t="s">
        <v>8</v>
      </c>
      <c r="M4573" s="154" t="s">
        <v>4</v>
      </c>
      <c r="N4573" s="154" t="s">
        <v>3360</v>
      </c>
      <c r="O4573" s="153">
        <v>194</v>
      </c>
      <c r="P4573" s="155">
        <v>0</v>
      </c>
      <c r="Q4573" s="10">
        <f t="shared" si="288"/>
        <v>194</v>
      </c>
    </row>
    <row r="4574" spans="2:17" ht="20.25" customHeight="1">
      <c r="B4574" s="10" t="str">
        <f t="shared" si="289"/>
        <v>لباس كار جين- بلوز194</v>
      </c>
      <c r="C4574" s="10" t="str">
        <f t="shared" si="290"/>
        <v>لباس كار جين- بلوز1403/02/01194</v>
      </c>
      <c r="D4574" s="10" t="str">
        <f>IFERROR(IF(تحویلی!$E$1="","",IF(NOSA!O4574=تحویلی!$E$1,تحویلی!$E$1&amp;COUNTIF(NOSA!$O$1:O4574,تحویلی!$E$1),"")),"")</f>
        <v/>
      </c>
      <c r="E4574" s="10" t="str">
        <f t="shared" si="291"/>
        <v>992194</v>
      </c>
      <c r="F4574" s="10" t="str">
        <f>IFERROR(VLOOKUP(I4574,DATABASE!$N:$O,2,FALSE),"")</f>
        <v>لباس كار جين- بلوز</v>
      </c>
      <c r="G4574" s="154" t="s">
        <v>3054</v>
      </c>
      <c r="H4574" s="155">
        <v>992</v>
      </c>
      <c r="I4574" s="154" t="s">
        <v>2355</v>
      </c>
      <c r="J4574" s="154" t="s">
        <v>3210</v>
      </c>
      <c r="K4574" s="156">
        <v>1</v>
      </c>
      <c r="L4574" s="154" t="s">
        <v>8</v>
      </c>
      <c r="M4574" s="154" t="s">
        <v>4</v>
      </c>
      <c r="N4574" s="154" t="s">
        <v>3360</v>
      </c>
      <c r="O4574" s="153">
        <v>194</v>
      </c>
      <c r="P4574" s="155">
        <v>0</v>
      </c>
      <c r="Q4574" s="10">
        <f t="shared" ref="Q4574:Q4637" si="292">VALUE(O4574)</f>
        <v>194</v>
      </c>
    </row>
    <row r="4575" spans="2:17" ht="20.25" customHeight="1">
      <c r="B4575" s="10" t="str">
        <f t="shared" si="289"/>
        <v>لباس كار ديرسوز(بلوز و شلوار)879</v>
      </c>
      <c r="C4575" s="10" t="str">
        <f t="shared" si="290"/>
        <v>لباس كار ديرسوز(بلوز و شلوار)1403/02/01879</v>
      </c>
      <c r="D4575" s="10" t="str">
        <f>IFERROR(IF(تحویلی!$E$1="","",IF(NOSA!O4575=تحویلی!$E$1,تحویلی!$E$1&amp;COUNTIF(NOSA!$O$1:O4575,تحویلی!$E$1),"")),"")</f>
        <v/>
      </c>
      <c r="E4575" s="10" t="str">
        <f t="shared" si="291"/>
        <v>994879</v>
      </c>
      <c r="F4575" s="10" t="str">
        <f>IFERROR(VLOOKUP(I4575,DATABASE!$N:$O,2,FALSE),"")</f>
        <v>لباس كار ديرسوز(بلوز و شلوار)</v>
      </c>
      <c r="G4575" s="3" t="s">
        <v>3054</v>
      </c>
      <c r="H4575" s="4">
        <v>994</v>
      </c>
      <c r="I4575" s="3" t="s">
        <v>1619</v>
      </c>
      <c r="J4575" s="3" t="s">
        <v>1620</v>
      </c>
      <c r="K4575" s="5">
        <v>1</v>
      </c>
      <c r="L4575" s="3" t="s">
        <v>28</v>
      </c>
      <c r="M4575" s="3" t="s">
        <v>47</v>
      </c>
      <c r="N4575" s="3" t="s">
        <v>3361</v>
      </c>
      <c r="O4575" s="1">
        <v>879</v>
      </c>
      <c r="P4575" s="4">
        <v>0</v>
      </c>
      <c r="Q4575" s="10">
        <f t="shared" si="292"/>
        <v>879</v>
      </c>
    </row>
    <row r="4576" spans="2:17" ht="20.25" customHeight="1">
      <c r="B4576" s="10" t="str">
        <f t="shared" si="289"/>
        <v>كلاه ايمني879</v>
      </c>
      <c r="C4576" s="10" t="str">
        <f t="shared" si="290"/>
        <v>كلاه ايمني1403/02/01879</v>
      </c>
      <c r="D4576" s="10" t="str">
        <f>IFERROR(IF(تحویلی!$E$1="","",IF(NOSA!O4576=تحویلی!$E$1,تحویلی!$E$1&amp;COUNTIF(NOSA!$O$1:O4576,تحویلی!$E$1),"")),"")</f>
        <v/>
      </c>
      <c r="E4576" s="10" t="str">
        <f t="shared" si="291"/>
        <v>994879</v>
      </c>
      <c r="F4576" s="10" t="str">
        <f>IFERROR(VLOOKUP(I4576,DATABASE!$N:$O,2,FALSE),"")</f>
        <v>كلاه ايمني</v>
      </c>
      <c r="G4576" s="3" t="s">
        <v>3054</v>
      </c>
      <c r="H4576" s="4">
        <v>994</v>
      </c>
      <c r="I4576" s="3" t="s">
        <v>1476</v>
      </c>
      <c r="J4576" s="3" t="s">
        <v>1647</v>
      </c>
      <c r="K4576" s="5">
        <v>1</v>
      </c>
      <c r="L4576" s="3" t="s">
        <v>8</v>
      </c>
      <c r="M4576" s="3" t="s">
        <v>47</v>
      </c>
      <c r="N4576" s="3" t="s">
        <v>3361</v>
      </c>
      <c r="O4576" s="1">
        <v>879</v>
      </c>
      <c r="P4576" s="4">
        <v>0</v>
      </c>
      <c r="Q4576" s="10">
        <f t="shared" si="292"/>
        <v>879</v>
      </c>
    </row>
    <row r="4577" spans="2:17" ht="20.25" customHeight="1">
      <c r="B4577" s="10" t="str">
        <f t="shared" si="289"/>
        <v>دستكش ضد برش سبك879</v>
      </c>
      <c r="C4577" s="10" t="str">
        <f t="shared" si="290"/>
        <v>دستكش ضد برش سبك1403/02/01879</v>
      </c>
      <c r="D4577" s="10" t="str">
        <f>IFERROR(IF(تحویلی!$E$1="","",IF(NOSA!O4577=تحویلی!$E$1,تحویلی!$E$1&amp;COUNTIF(NOSA!$O$1:O4577,تحویلی!$E$1),"")),"")</f>
        <v/>
      </c>
      <c r="E4577" s="10" t="str">
        <f t="shared" si="291"/>
        <v>994879</v>
      </c>
      <c r="F4577" s="10" t="str">
        <f>IFERROR(VLOOKUP(I4577,DATABASE!$N:$O,2,FALSE),"")</f>
        <v>دستكش ضد برش سبك</v>
      </c>
      <c r="G4577" s="3" t="s">
        <v>3054</v>
      </c>
      <c r="H4577" s="4">
        <v>994</v>
      </c>
      <c r="I4577" s="3" t="s">
        <v>1442</v>
      </c>
      <c r="J4577" s="3" t="s">
        <v>22</v>
      </c>
      <c r="K4577" s="5">
        <v>1</v>
      </c>
      <c r="L4577" s="3" t="s">
        <v>3</v>
      </c>
      <c r="M4577" s="3" t="s">
        <v>47</v>
      </c>
      <c r="N4577" s="3" t="s">
        <v>3361</v>
      </c>
      <c r="O4577" s="1">
        <v>879</v>
      </c>
      <c r="P4577" s="4">
        <v>0</v>
      </c>
      <c r="Q4577" s="10">
        <f t="shared" si="292"/>
        <v>879</v>
      </c>
    </row>
    <row r="4578" spans="2:17" ht="20.25" customHeight="1">
      <c r="B4578" s="10" t="str">
        <f t="shared" si="289"/>
        <v>كفش ايمني879</v>
      </c>
      <c r="C4578" s="10" t="str">
        <f t="shared" si="290"/>
        <v>كفش ايمني1403/02/01879</v>
      </c>
      <c r="D4578" s="10" t="str">
        <f>IFERROR(IF(تحویلی!$E$1="","",IF(NOSA!O4578=تحویلی!$E$1,تحویلی!$E$1&amp;COUNTIF(NOSA!$O$1:O4578,تحویلی!$E$1),"")),"")</f>
        <v/>
      </c>
      <c r="E4578" s="10" t="str">
        <f t="shared" si="291"/>
        <v>994879</v>
      </c>
      <c r="F4578" s="10" t="str">
        <f>IFERROR(VLOOKUP(I4578,DATABASE!$N:$O,2,FALSE),"")</f>
        <v>كفش ايمني</v>
      </c>
      <c r="G4578" s="3" t="s">
        <v>3054</v>
      </c>
      <c r="H4578" s="4">
        <v>994</v>
      </c>
      <c r="I4578" s="3" t="s">
        <v>1671</v>
      </c>
      <c r="J4578" s="3" t="s">
        <v>1672</v>
      </c>
      <c r="K4578" s="5">
        <v>1</v>
      </c>
      <c r="L4578" s="3" t="s">
        <v>3</v>
      </c>
      <c r="M4578" s="3" t="s">
        <v>47</v>
      </c>
      <c r="N4578" s="3" t="s">
        <v>3361</v>
      </c>
      <c r="O4578" s="1">
        <v>879</v>
      </c>
      <c r="P4578" s="4">
        <v>0</v>
      </c>
      <c r="Q4578" s="10">
        <f t="shared" si="292"/>
        <v>879</v>
      </c>
    </row>
    <row r="4579" spans="2:17" ht="20.25" customHeight="1">
      <c r="B4579" s="10" t="str">
        <f t="shared" si="289"/>
        <v>گوشي اير پلاگ879</v>
      </c>
      <c r="C4579" s="10" t="str">
        <f t="shared" si="290"/>
        <v>گوشي اير پلاگ1403/02/01879</v>
      </c>
      <c r="D4579" s="10" t="str">
        <f>IFERROR(IF(تحویلی!$E$1="","",IF(NOSA!O4579=تحویلی!$E$1,تحویلی!$E$1&amp;COUNTIF(NOSA!$O$1:O4579,تحویلی!$E$1),"")),"")</f>
        <v/>
      </c>
      <c r="E4579" s="10" t="str">
        <f t="shared" si="291"/>
        <v>994879</v>
      </c>
      <c r="F4579" s="10" t="str">
        <f>IFERROR(VLOOKUP(I4579,DATABASE!$N:$O,2,FALSE),"")</f>
        <v>گوشي اير پلاگ</v>
      </c>
      <c r="G4579" s="3" t="s">
        <v>3054</v>
      </c>
      <c r="H4579" s="4">
        <v>994</v>
      </c>
      <c r="I4579" s="3" t="s">
        <v>1581</v>
      </c>
      <c r="J4579" s="3" t="s">
        <v>124</v>
      </c>
      <c r="K4579" s="5">
        <v>1</v>
      </c>
      <c r="L4579" s="3" t="s">
        <v>8</v>
      </c>
      <c r="M4579" s="3" t="s">
        <v>47</v>
      </c>
      <c r="N4579" s="3" t="s">
        <v>3361</v>
      </c>
      <c r="O4579" s="1">
        <v>879</v>
      </c>
      <c r="P4579" s="4">
        <v>0</v>
      </c>
      <c r="Q4579" s="10">
        <f t="shared" si="292"/>
        <v>879</v>
      </c>
    </row>
    <row r="4580" spans="2:17" ht="20.25" customHeight="1">
      <c r="B4580" s="10" t="str">
        <f t="shared" si="289"/>
        <v>كمربند برزنتي نواري879</v>
      </c>
      <c r="C4580" s="10" t="str">
        <f t="shared" si="290"/>
        <v>كمربند برزنتي نواري1403/02/01879</v>
      </c>
      <c r="D4580" s="10" t="str">
        <f>IFERROR(IF(تحویلی!$E$1="","",IF(NOSA!O4580=تحویلی!$E$1,تحویلی!$E$1&amp;COUNTIF(NOSA!$O$1:O4580,تحویلی!$E$1),"")),"")</f>
        <v/>
      </c>
      <c r="E4580" s="10" t="str">
        <f t="shared" si="291"/>
        <v>994879</v>
      </c>
      <c r="F4580" s="10" t="str">
        <f>IFERROR(VLOOKUP(I4580,DATABASE!$N:$O,2,FALSE),"")</f>
        <v>كمربند برزنتي نواري</v>
      </c>
      <c r="G4580" s="3" t="s">
        <v>3054</v>
      </c>
      <c r="H4580" s="4">
        <v>994</v>
      </c>
      <c r="I4580" s="3" t="s">
        <v>1441</v>
      </c>
      <c r="J4580" s="3" t="s">
        <v>95</v>
      </c>
      <c r="K4580" s="5">
        <v>1</v>
      </c>
      <c r="L4580" s="3" t="s">
        <v>96</v>
      </c>
      <c r="M4580" s="3" t="s">
        <v>47</v>
      </c>
      <c r="N4580" s="3" t="s">
        <v>3361</v>
      </c>
      <c r="O4580" s="1">
        <v>879</v>
      </c>
      <c r="P4580" s="4">
        <v>0</v>
      </c>
      <c r="Q4580" s="10">
        <f t="shared" si="292"/>
        <v>879</v>
      </c>
    </row>
    <row r="4581" spans="2:17" ht="20.25" customHeight="1">
      <c r="B4581" s="10" t="str">
        <f t="shared" si="289"/>
        <v>شلوار فرم انتظامات877</v>
      </c>
      <c r="C4581" s="10" t="str">
        <f t="shared" si="290"/>
        <v>شلوار فرم انتظامات1403/02/01877</v>
      </c>
      <c r="D4581" s="10" t="str">
        <f>IFERROR(IF(تحویلی!$E$1="","",IF(NOSA!O4581=تحویلی!$E$1,تحویلی!$E$1&amp;COUNTIF(NOSA!$O$1:O4581,تحویلی!$E$1),"")),"")</f>
        <v/>
      </c>
      <c r="E4581" s="10" t="str">
        <f t="shared" si="291"/>
        <v>995877</v>
      </c>
      <c r="F4581" s="10" t="str">
        <f>IFERROR(VLOOKUP(I4581,DATABASE!$N:$O,2,FALSE),"")</f>
        <v>شلوار فرم انتظامات</v>
      </c>
      <c r="G4581" s="3" t="s">
        <v>3054</v>
      </c>
      <c r="H4581" s="4">
        <v>995</v>
      </c>
      <c r="I4581" s="3" t="s">
        <v>2298</v>
      </c>
      <c r="J4581" s="3" t="s">
        <v>2851</v>
      </c>
      <c r="K4581" s="5">
        <v>1</v>
      </c>
      <c r="L4581" s="3" t="s">
        <v>28</v>
      </c>
      <c r="M4581" s="3" t="s">
        <v>43</v>
      </c>
      <c r="N4581" s="3" t="s">
        <v>3362</v>
      </c>
      <c r="O4581" s="1">
        <v>877</v>
      </c>
      <c r="P4581" s="4">
        <v>0</v>
      </c>
      <c r="Q4581" s="10">
        <f t="shared" si="292"/>
        <v>877</v>
      </c>
    </row>
    <row r="4582" spans="2:17" ht="20.25" customHeight="1">
      <c r="B4582" s="10" t="str">
        <f t="shared" si="289"/>
        <v>كلاه ايمني877</v>
      </c>
      <c r="C4582" s="10" t="str">
        <f t="shared" si="290"/>
        <v>كلاه ايمني1403/02/01877</v>
      </c>
      <c r="D4582" s="10" t="str">
        <f>IFERROR(IF(تحویلی!$E$1="","",IF(NOSA!O4582=تحویلی!$E$1,تحویلی!$E$1&amp;COUNTIF(NOSA!$O$1:O4582,تحویلی!$E$1),"")),"")</f>
        <v/>
      </c>
      <c r="E4582" s="10" t="str">
        <f t="shared" si="291"/>
        <v>995877</v>
      </c>
      <c r="F4582" s="10" t="str">
        <f>IFERROR(VLOOKUP(I4582,DATABASE!$N:$O,2,FALSE),"")</f>
        <v>كلاه ايمني</v>
      </c>
      <c r="G4582" s="3" t="s">
        <v>3054</v>
      </c>
      <c r="H4582" s="4">
        <v>995</v>
      </c>
      <c r="I4582" s="3" t="s">
        <v>1476</v>
      </c>
      <c r="J4582" s="3" t="s">
        <v>1647</v>
      </c>
      <c r="K4582" s="5">
        <v>1</v>
      </c>
      <c r="L4582" s="3" t="s">
        <v>8</v>
      </c>
      <c r="M4582" s="3" t="s">
        <v>43</v>
      </c>
      <c r="N4582" s="3" t="s">
        <v>3362</v>
      </c>
      <c r="O4582" s="1">
        <v>877</v>
      </c>
      <c r="P4582" s="4">
        <v>0</v>
      </c>
      <c r="Q4582" s="10">
        <f t="shared" si="292"/>
        <v>877</v>
      </c>
    </row>
    <row r="4583" spans="2:17" ht="20.25" customHeight="1">
      <c r="B4583" s="10" t="str">
        <f t="shared" si="289"/>
        <v>پوتين ايمني نسوز877</v>
      </c>
      <c r="C4583" s="10" t="str">
        <f t="shared" si="290"/>
        <v>پوتين ايمني نسوز1403/02/01877</v>
      </c>
      <c r="D4583" s="10" t="str">
        <f>IFERROR(IF(تحویلی!$E$1="","",IF(NOSA!O4583=تحویلی!$E$1,تحویلی!$E$1&amp;COUNTIF(NOSA!$O$1:O4583,تحویلی!$E$1),"")),"")</f>
        <v/>
      </c>
      <c r="E4583" s="10" t="str">
        <f t="shared" si="291"/>
        <v>995877</v>
      </c>
      <c r="F4583" s="10" t="str">
        <f>IFERROR(VLOOKUP(I4583,DATABASE!$N:$O,2,FALSE),"")</f>
        <v>پوتين ايمني نسوز</v>
      </c>
      <c r="G4583" s="3" t="s">
        <v>3054</v>
      </c>
      <c r="H4583" s="4">
        <v>995</v>
      </c>
      <c r="I4583" s="3" t="s">
        <v>1528</v>
      </c>
      <c r="J4583" s="3" t="s">
        <v>1654</v>
      </c>
      <c r="K4583" s="5">
        <v>1</v>
      </c>
      <c r="L4583" s="3" t="s">
        <v>3</v>
      </c>
      <c r="M4583" s="3" t="s">
        <v>43</v>
      </c>
      <c r="N4583" s="3" t="s">
        <v>3362</v>
      </c>
      <c r="O4583" s="1">
        <v>877</v>
      </c>
      <c r="P4583" s="4">
        <v>0</v>
      </c>
      <c r="Q4583" s="10">
        <f t="shared" si="292"/>
        <v>877</v>
      </c>
    </row>
    <row r="4584" spans="2:17" ht="20.25" customHeight="1">
      <c r="B4584" s="10" t="str">
        <f t="shared" si="289"/>
        <v>دستكش ضد برش سبك877</v>
      </c>
      <c r="C4584" s="10" t="str">
        <f t="shared" si="290"/>
        <v>دستكش ضد برش سبك1403/02/01877</v>
      </c>
      <c r="D4584" s="10" t="str">
        <f>IFERROR(IF(تحویلی!$E$1="","",IF(NOSA!O4584=تحویلی!$E$1,تحویلی!$E$1&amp;COUNTIF(NOSA!$O$1:O4584,تحویلی!$E$1),"")),"")</f>
        <v/>
      </c>
      <c r="E4584" s="10" t="str">
        <f t="shared" si="291"/>
        <v>995877</v>
      </c>
      <c r="F4584" s="10" t="str">
        <f>IFERROR(VLOOKUP(I4584,DATABASE!$N:$O,2,FALSE),"")</f>
        <v>دستكش ضد برش سبك</v>
      </c>
      <c r="G4584" s="3" t="s">
        <v>3054</v>
      </c>
      <c r="H4584" s="4">
        <v>995</v>
      </c>
      <c r="I4584" s="3" t="s">
        <v>1442</v>
      </c>
      <c r="J4584" s="3" t="s">
        <v>22</v>
      </c>
      <c r="K4584" s="5">
        <v>1</v>
      </c>
      <c r="L4584" s="3" t="s">
        <v>3</v>
      </c>
      <c r="M4584" s="3" t="s">
        <v>43</v>
      </c>
      <c r="N4584" s="3" t="s">
        <v>3362</v>
      </c>
      <c r="O4584" s="1">
        <v>877</v>
      </c>
      <c r="P4584" s="4">
        <v>0</v>
      </c>
      <c r="Q4584" s="10">
        <f t="shared" si="292"/>
        <v>877</v>
      </c>
    </row>
    <row r="4585" spans="2:17" ht="20.25" customHeight="1">
      <c r="B4585" s="10" t="str">
        <f t="shared" si="289"/>
        <v>گوشي اير پلاگ877</v>
      </c>
      <c r="C4585" s="10" t="str">
        <f t="shared" si="290"/>
        <v>گوشي اير پلاگ1403/02/01877</v>
      </c>
      <c r="D4585" s="10" t="str">
        <f>IFERROR(IF(تحویلی!$E$1="","",IF(NOSA!O4585=تحویلی!$E$1,تحویلی!$E$1&amp;COUNTIF(NOSA!$O$1:O4585,تحویلی!$E$1),"")),"")</f>
        <v/>
      </c>
      <c r="E4585" s="10" t="str">
        <f t="shared" si="291"/>
        <v>995877</v>
      </c>
      <c r="F4585" s="10" t="str">
        <f>IFERROR(VLOOKUP(I4585,DATABASE!$N:$O,2,FALSE),"")</f>
        <v>گوشي اير پلاگ</v>
      </c>
      <c r="G4585" s="3" t="s">
        <v>3054</v>
      </c>
      <c r="H4585" s="4">
        <v>995</v>
      </c>
      <c r="I4585" s="3" t="s">
        <v>1581</v>
      </c>
      <c r="J4585" s="3" t="s">
        <v>124</v>
      </c>
      <c r="K4585" s="5">
        <v>1</v>
      </c>
      <c r="L4585" s="3" t="s">
        <v>8</v>
      </c>
      <c r="M4585" s="3" t="s">
        <v>43</v>
      </c>
      <c r="N4585" s="3" t="s">
        <v>3362</v>
      </c>
      <c r="O4585" s="1">
        <v>877</v>
      </c>
      <c r="P4585" s="4">
        <v>0</v>
      </c>
      <c r="Q4585" s="10">
        <f t="shared" si="292"/>
        <v>877</v>
      </c>
    </row>
    <row r="4586" spans="2:17" ht="20.25" customHeight="1">
      <c r="B4586" s="10" t="str">
        <f t="shared" si="289"/>
        <v>دستكش ضد برش سبك49</v>
      </c>
      <c r="C4586" s="10" t="str">
        <f t="shared" si="290"/>
        <v>دستكش ضد برش سبك1403/02/0149</v>
      </c>
      <c r="D4586" s="10" t="str">
        <f>IFERROR(IF(تحویلی!$E$1="","",IF(NOSA!O4586=تحویلی!$E$1,تحویلی!$E$1&amp;COUNTIF(NOSA!$O$1:O4586,تحویلی!$E$1),"")),"")</f>
        <v/>
      </c>
      <c r="E4586" s="10" t="str">
        <f t="shared" si="291"/>
        <v>99849</v>
      </c>
      <c r="F4586" s="10" t="str">
        <f>IFERROR(VLOOKUP(I4586,DATABASE!$N:$O,2,FALSE),"")</f>
        <v>دستكش ضد برش سبك</v>
      </c>
      <c r="G4586" s="3" t="s">
        <v>3054</v>
      </c>
      <c r="H4586" s="4">
        <v>998</v>
      </c>
      <c r="I4586" s="3" t="s">
        <v>1442</v>
      </c>
      <c r="J4586" s="3" t="s">
        <v>22</v>
      </c>
      <c r="K4586" s="5">
        <v>1</v>
      </c>
      <c r="L4586" s="3" t="s">
        <v>3</v>
      </c>
      <c r="M4586" s="3" t="s">
        <v>19</v>
      </c>
      <c r="N4586" s="3" t="s">
        <v>1114</v>
      </c>
      <c r="O4586" s="1">
        <v>49</v>
      </c>
      <c r="P4586" s="4">
        <v>0</v>
      </c>
      <c r="Q4586" s="10">
        <f t="shared" si="292"/>
        <v>49</v>
      </c>
    </row>
    <row r="4587" spans="2:17" ht="20.25" customHeight="1">
      <c r="B4587" s="10" t="str">
        <f t="shared" si="289"/>
        <v>لباس كار نسوز(بلوز و شلوار)847</v>
      </c>
      <c r="C4587" s="10" t="str">
        <f t="shared" si="290"/>
        <v>لباس كار نسوز(بلوز و شلوار)1403/02/01847</v>
      </c>
      <c r="D4587" s="10" t="str">
        <f>IFERROR(IF(تحویلی!$E$1="","",IF(NOSA!O4587=تحویلی!$E$1,تحویلی!$E$1&amp;COUNTIF(NOSA!$O$1:O4587,تحویلی!$E$1),"")),"")</f>
        <v/>
      </c>
      <c r="E4587" s="10" t="str">
        <f t="shared" si="291"/>
        <v>1003847</v>
      </c>
      <c r="F4587" s="10" t="str">
        <f>IFERROR(VLOOKUP(I4587,DATABASE!$N:$O,2,FALSE),"")</f>
        <v>لباس كار نسوز(بلوز و شلوار)</v>
      </c>
      <c r="G4587" s="3" t="s">
        <v>3054</v>
      </c>
      <c r="H4587" s="4">
        <v>1003</v>
      </c>
      <c r="I4587" s="3" t="s">
        <v>1701</v>
      </c>
      <c r="J4587" s="3" t="s">
        <v>1702</v>
      </c>
      <c r="K4587" s="5">
        <v>1</v>
      </c>
      <c r="L4587" s="3" t="s">
        <v>28</v>
      </c>
      <c r="M4587" s="3" t="s">
        <v>4</v>
      </c>
      <c r="N4587" s="3" t="s">
        <v>2722</v>
      </c>
      <c r="O4587" s="1">
        <v>847</v>
      </c>
      <c r="P4587" s="4">
        <v>1</v>
      </c>
      <c r="Q4587" s="10">
        <f t="shared" si="292"/>
        <v>847</v>
      </c>
    </row>
    <row r="4588" spans="2:17" ht="20.25" customHeight="1">
      <c r="B4588" s="10" t="str">
        <f t="shared" si="289"/>
        <v>دستكش كف مواد سبك673</v>
      </c>
      <c r="C4588" s="10" t="str">
        <f t="shared" si="290"/>
        <v>دستكش كف مواد سبك1403/02/01673</v>
      </c>
      <c r="D4588" s="10" t="str">
        <f>IFERROR(IF(تحویلی!$E$1="","",IF(NOSA!O4588=تحویلی!$E$1,تحویلی!$E$1&amp;COUNTIF(NOSA!$O$1:O4588,تحویلی!$E$1),"")),"")</f>
        <v/>
      </c>
      <c r="E4588" s="10" t="str">
        <f t="shared" si="291"/>
        <v>1006673</v>
      </c>
      <c r="F4588" s="10" t="str">
        <f>IFERROR(VLOOKUP(I4588,DATABASE!$N:$O,2,FALSE),"")</f>
        <v>دستكش كف مواد سبك</v>
      </c>
      <c r="G4588" s="3" t="s">
        <v>3054</v>
      </c>
      <c r="H4588" s="4">
        <v>1006</v>
      </c>
      <c r="I4588" s="3" t="s">
        <v>1456</v>
      </c>
      <c r="J4588" s="3" t="s">
        <v>2</v>
      </c>
      <c r="K4588" s="5">
        <v>1</v>
      </c>
      <c r="L4588" s="3" t="s">
        <v>3</v>
      </c>
      <c r="M4588" s="3" t="s">
        <v>47</v>
      </c>
      <c r="N4588" s="3" t="s">
        <v>311</v>
      </c>
      <c r="O4588" s="1">
        <v>673</v>
      </c>
      <c r="P4588" s="4">
        <v>1</v>
      </c>
      <c r="Q4588" s="10">
        <f t="shared" si="292"/>
        <v>673</v>
      </c>
    </row>
    <row r="4589" spans="2:17" ht="20.25" customHeight="1">
      <c r="B4589" s="10" t="str">
        <f t="shared" si="289"/>
        <v>دستكش كف مواد سبك277</v>
      </c>
      <c r="C4589" s="10" t="str">
        <f t="shared" si="290"/>
        <v>دستكش كف مواد سبك1403/02/01277</v>
      </c>
      <c r="D4589" s="10" t="str">
        <f>IFERROR(IF(تحویلی!$E$1="","",IF(NOSA!O4589=تحویلی!$E$1,تحویلی!$E$1&amp;COUNTIF(NOSA!$O$1:O4589,تحویلی!$E$1),"")),"")</f>
        <v/>
      </c>
      <c r="E4589" s="10" t="str">
        <f t="shared" si="291"/>
        <v>1010277</v>
      </c>
      <c r="F4589" s="10" t="str">
        <f>IFERROR(VLOOKUP(I4589,DATABASE!$N:$O,2,FALSE),"")</f>
        <v>دستكش كف مواد سبك</v>
      </c>
      <c r="G4589" s="3" t="s">
        <v>3054</v>
      </c>
      <c r="H4589" s="4">
        <v>1010</v>
      </c>
      <c r="I4589" s="3" t="s">
        <v>1456</v>
      </c>
      <c r="J4589" s="3" t="s">
        <v>2</v>
      </c>
      <c r="K4589" s="5">
        <v>1</v>
      </c>
      <c r="L4589" s="3" t="s">
        <v>3</v>
      </c>
      <c r="M4589" s="3" t="s">
        <v>47</v>
      </c>
      <c r="N4589" s="3" t="s">
        <v>525</v>
      </c>
      <c r="O4589" s="1">
        <v>277</v>
      </c>
      <c r="P4589" s="4">
        <v>0</v>
      </c>
      <c r="Q4589" s="10">
        <f t="shared" si="292"/>
        <v>277</v>
      </c>
    </row>
    <row r="4590" spans="2:17" ht="20.25" customHeight="1">
      <c r="B4590" s="10" t="str">
        <f t="shared" si="289"/>
        <v>لباس كار(بلوز و شلوار)641</v>
      </c>
      <c r="C4590" s="10" t="str">
        <f t="shared" si="290"/>
        <v>لباس كار(بلوز و شلوار)1403/02/01641</v>
      </c>
      <c r="D4590" s="10" t="str">
        <f>IFERROR(IF(تحویلی!$E$1="","",IF(NOSA!O4590=تحویلی!$E$1,تحویلی!$E$1&amp;COUNTIF(NOSA!$O$1:O4590,تحویلی!$E$1),"")),"")</f>
        <v/>
      </c>
      <c r="E4590" s="10" t="str">
        <f t="shared" si="291"/>
        <v>1019641</v>
      </c>
      <c r="F4590" s="10" t="str">
        <f>IFERROR(VLOOKUP(I4590,DATABASE!$N:$O,2,FALSE),"")</f>
        <v>لباس كار(بلوز و شلوار)</v>
      </c>
      <c r="G4590" s="3" t="s">
        <v>3054</v>
      </c>
      <c r="H4590" s="4">
        <v>1019</v>
      </c>
      <c r="I4590" s="3" t="s">
        <v>1644</v>
      </c>
      <c r="J4590" s="3" t="s">
        <v>1645</v>
      </c>
      <c r="K4590" s="5">
        <v>1</v>
      </c>
      <c r="L4590" s="3" t="s">
        <v>28</v>
      </c>
      <c r="M4590" s="3" t="s">
        <v>47</v>
      </c>
      <c r="N4590" s="3" t="s">
        <v>154</v>
      </c>
      <c r="O4590" s="1">
        <v>641</v>
      </c>
      <c r="P4590" s="4">
        <v>0</v>
      </c>
      <c r="Q4590" s="10">
        <f t="shared" si="292"/>
        <v>641</v>
      </c>
    </row>
    <row r="4591" spans="2:17" ht="20.25" customHeight="1">
      <c r="B4591" s="10" t="str">
        <f t="shared" si="289"/>
        <v>دستكش ضد برش سبك723</v>
      </c>
      <c r="C4591" s="10" t="str">
        <f t="shared" si="290"/>
        <v>دستكش ضد برش سبك1403/02/01723</v>
      </c>
      <c r="D4591" s="10" t="str">
        <f>IFERROR(IF(تحویلی!$E$1="","",IF(NOSA!O4591=تحویلی!$E$1,تحویلی!$E$1&amp;COUNTIF(NOSA!$O$1:O4591,تحویلی!$E$1),"")),"")</f>
        <v/>
      </c>
      <c r="E4591" s="10" t="str">
        <f t="shared" si="291"/>
        <v>1020723</v>
      </c>
      <c r="F4591" s="10" t="str">
        <f>IFERROR(VLOOKUP(I4591,DATABASE!$N:$O,2,FALSE),"")</f>
        <v>دستكش ضد برش سبك</v>
      </c>
      <c r="G4591" s="3" t="s">
        <v>3054</v>
      </c>
      <c r="H4591" s="4">
        <v>1020</v>
      </c>
      <c r="I4591" s="3" t="s">
        <v>1442</v>
      </c>
      <c r="J4591" s="3" t="s">
        <v>22</v>
      </c>
      <c r="K4591" s="5">
        <v>1</v>
      </c>
      <c r="L4591" s="3" t="s">
        <v>3</v>
      </c>
      <c r="M4591" s="3" t="s">
        <v>9</v>
      </c>
      <c r="N4591" s="3" t="s">
        <v>3285</v>
      </c>
      <c r="O4591" s="1">
        <v>723</v>
      </c>
      <c r="P4591" s="4">
        <v>1</v>
      </c>
      <c r="Q4591" s="10">
        <f t="shared" si="292"/>
        <v>723</v>
      </c>
    </row>
    <row r="4592" spans="2:17" ht="20.25" customHeight="1">
      <c r="B4592" s="10" t="str">
        <f t="shared" si="289"/>
        <v>بند كفش783</v>
      </c>
      <c r="C4592" s="10" t="str">
        <f t="shared" si="290"/>
        <v>بند كفش1403/02/01783</v>
      </c>
      <c r="D4592" s="10" t="str">
        <f>IFERROR(IF(تحویلی!$E$1="","",IF(NOSA!O4592=تحویلی!$E$1,تحویلی!$E$1&amp;COUNTIF(NOSA!$O$1:O4592,تحویلی!$E$1),"")),"")</f>
        <v/>
      </c>
      <c r="E4592" s="10" t="str">
        <f t="shared" si="291"/>
        <v>1021783</v>
      </c>
      <c r="F4592" s="10" t="str">
        <f>IFERROR(VLOOKUP(I4592,DATABASE!$N:$O,2,FALSE),"")</f>
        <v>بند كفش</v>
      </c>
      <c r="G4592" s="3" t="s">
        <v>3054</v>
      </c>
      <c r="H4592" s="4">
        <v>1021</v>
      </c>
      <c r="I4592" s="3" t="s">
        <v>1462</v>
      </c>
      <c r="J4592" s="3" t="s">
        <v>450</v>
      </c>
      <c r="K4592" s="5">
        <v>1</v>
      </c>
      <c r="L4592" s="3" t="s">
        <v>3</v>
      </c>
      <c r="M4592" s="3" t="s">
        <v>4</v>
      </c>
      <c r="N4592" s="3" t="s">
        <v>1219</v>
      </c>
      <c r="O4592" s="1">
        <v>783</v>
      </c>
      <c r="P4592" s="4">
        <v>0</v>
      </c>
      <c r="Q4592" s="10">
        <f t="shared" si="292"/>
        <v>783</v>
      </c>
    </row>
    <row r="4593" spans="2:17" ht="20.25" customHeight="1">
      <c r="B4593" s="10" t="str">
        <f t="shared" si="289"/>
        <v>دستكش ضد برش سبك475</v>
      </c>
      <c r="C4593" s="10" t="str">
        <f t="shared" si="290"/>
        <v>دستكش ضد برش سبك1403/02/01475</v>
      </c>
      <c r="D4593" s="10" t="str">
        <f>IFERROR(IF(تحویلی!$E$1="","",IF(NOSA!O4593=تحویلی!$E$1,تحویلی!$E$1&amp;COUNTIF(NOSA!$O$1:O4593,تحویلی!$E$1),"")),"")</f>
        <v/>
      </c>
      <c r="E4593" s="10" t="str">
        <f t="shared" si="291"/>
        <v>1023475</v>
      </c>
      <c r="F4593" s="10" t="str">
        <f>IFERROR(VLOOKUP(I4593,DATABASE!$N:$O,2,FALSE),"")</f>
        <v>دستكش ضد برش سبك</v>
      </c>
      <c r="G4593" s="3" t="s">
        <v>3054</v>
      </c>
      <c r="H4593" s="4">
        <v>1023</v>
      </c>
      <c r="I4593" s="3" t="s">
        <v>1442</v>
      </c>
      <c r="J4593" s="3" t="s">
        <v>22</v>
      </c>
      <c r="K4593" s="5">
        <v>1</v>
      </c>
      <c r="L4593" s="3" t="s">
        <v>3</v>
      </c>
      <c r="M4593" s="3" t="s">
        <v>19</v>
      </c>
      <c r="N4593" s="3" t="s">
        <v>2866</v>
      </c>
      <c r="O4593" s="1">
        <v>475</v>
      </c>
      <c r="P4593" s="4">
        <v>0</v>
      </c>
      <c r="Q4593" s="10">
        <f t="shared" si="292"/>
        <v>475</v>
      </c>
    </row>
    <row r="4594" spans="2:17" ht="20.25" customHeight="1">
      <c r="B4594" s="10" t="str">
        <f t="shared" si="289"/>
        <v>دستكش ضد برش سبك82</v>
      </c>
      <c r="C4594" s="10" t="str">
        <f t="shared" si="290"/>
        <v>دستكش ضد برش سبك1403/02/0182</v>
      </c>
      <c r="D4594" s="10" t="str">
        <f>IFERROR(IF(تحویلی!$E$1="","",IF(NOSA!O4594=تحویلی!$E$1,تحویلی!$E$1&amp;COUNTIF(NOSA!$O$1:O4594,تحویلی!$E$1),"")),"")</f>
        <v/>
      </c>
      <c r="E4594" s="10" t="str">
        <f t="shared" si="291"/>
        <v>102482</v>
      </c>
      <c r="F4594" s="10" t="str">
        <f>IFERROR(VLOOKUP(I4594,DATABASE!$N:$O,2,FALSE),"")</f>
        <v>دستكش ضد برش سبك</v>
      </c>
      <c r="G4594" s="154" t="s">
        <v>3054</v>
      </c>
      <c r="H4594" s="155">
        <v>1024</v>
      </c>
      <c r="I4594" s="154" t="s">
        <v>1442</v>
      </c>
      <c r="J4594" s="154" t="s">
        <v>22</v>
      </c>
      <c r="K4594" s="156">
        <v>1</v>
      </c>
      <c r="L4594" s="154" t="s">
        <v>3</v>
      </c>
      <c r="M4594" s="154" t="s">
        <v>4</v>
      </c>
      <c r="N4594" s="154" t="s">
        <v>84</v>
      </c>
      <c r="O4594" s="153">
        <v>82</v>
      </c>
      <c r="P4594" s="155">
        <v>0</v>
      </c>
      <c r="Q4594" s="10">
        <f t="shared" si="292"/>
        <v>82</v>
      </c>
    </row>
    <row r="4595" spans="2:17" ht="20.25" customHeight="1">
      <c r="B4595" s="10" t="str">
        <f t="shared" si="289"/>
        <v>بند داخل كلاه ايمني842</v>
      </c>
      <c r="C4595" s="10" t="str">
        <f t="shared" si="290"/>
        <v>بند داخل كلاه ايمني1403/02/01842</v>
      </c>
      <c r="D4595" s="10" t="str">
        <f>IFERROR(IF(تحویلی!$E$1="","",IF(NOSA!O4595=تحویلی!$E$1,تحویلی!$E$1&amp;COUNTIF(NOSA!$O$1:O4595,تحویلی!$E$1),"")),"")</f>
        <v/>
      </c>
      <c r="E4595" s="10" t="str">
        <f t="shared" si="291"/>
        <v>1025842</v>
      </c>
      <c r="F4595" s="10" t="str">
        <f>IFERROR(VLOOKUP(I4595,DATABASE!$N:$O,2,FALSE),"")</f>
        <v>بند داخل كلاه ايمني</v>
      </c>
      <c r="G4595" s="154" t="s">
        <v>3054</v>
      </c>
      <c r="H4595" s="155">
        <v>1025</v>
      </c>
      <c r="I4595" s="154" t="s">
        <v>2343</v>
      </c>
      <c r="J4595" s="154" t="s">
        <v>229</v>
      </c>
      <c r="K4595" s="156">
        <v>1</v>
      </c>
      <c r="L4595" s="154" t="s">
        <v>8</v>
      </c>
      <c r="M4595" s="154" t="s">
        <v>4</v>
      </c>
      <c r="N4595" s="154" t="s">
        <v>2685</v>
      </c>
      <c r="O4595" s="153">
        <v>842</v>
      </c>
      <c r="P4595" s="155">
        <v>0</v>
      </c>
      <c r="Q4595" s="10">
        <f t="shared" si="292"/>
        <v>842</v>
      </c>
    </row>
    <row r="4596" spans="2:17" ht="20.25" customHeight="1">
      <c r="B4596" s="10" t="str">
        <f t="shared" si="289"/>
        <v>نقاب روشن محافظ صورت877</v>
      </c>
      <c r="C4596" s="10" t="str">
        <f t="shared" si="290"/>
        <v>نقاب روشن محافظ صورت1403/02/02877</v>
      </c>
      <c r="D4596" s="10" t="str">
        <f>IFERROR(IF(تحویلی!$E$1="","",IF(NOSA!O4596=تحویلی!$E$1,تحویلی!$E$1&amp;COUNTIF(NOSA!$O$1:O4596,تحویلی!$E$1),"")),"")</f>
        <v/>
      </c>
      <c r="E4596" s="10" t="str">
        <f t="shared" si="291"/>
        <v>1030877</v>
      </c>
      <c r="F4596" s="10" t="str">
        <f>IFERROR(VLOOKUP(I4596,DATABASE!$N:$O,2,FALSE),"")</f>
        <v>نقاب روشن محافظ صورت</v>
      </c>
      <c r="G4596" s="154" t="s">
        <v>3055</v>
      </c>
      <c r="H4596" s="155">
        <v>1030</v>
      </c>
      <c r="I4596" s="154" t="s">
        <v>2331</v>
      </c>
      <c r="J4596" s="154" t="s">
        <v>2332</v>
      </c>
      <c r="K4596" s="156">
        <v>1</v>
      </c>
      <c r="L4596" s="154" t="s">
        <v>8</v>
      </c>
      <c r="M4596" s="154" t="s">
        <v>43</v>
      </c>
      <c r="N4596" s="154" t="s">
        <v>730</v>
      </c>
      <c r="O4596" s="153">
        <v>877</v>
      </c>
      <c r="P4596" s="155">
        <v>0</v>
      </c>
      <c r="Q4596" s="10">
        <f t="shared" si="292"/>
        <v>877</v>
      </c>
    </row>
    <row r="4597" spans="2:17" ht="20.25" customHeight="1">
      <c r="B4597" s="10" t="str">
        <f t="shared" si="289"/>
        <v>رابط فنري نقاب كلاه ايمني877</v>
      </c>
      <c r="C4597" s="10" t="str">
        <f t="shared" si="290"/>
        <v>رابط فنري نقاب كلاه ايمني1403/02/02877</v>
      </c>
      <c r="D4597" s="10" t="str">
        <f>IFERROR(IF(تحویلی!$E$1="","",IF(NOSA!O4597=تحویلی!$E$1,تحویلی!$E$1&amp;COUNTIF(NOSA!$O$1:O4597,تحویلی!$E$1),"")),"")</f>
        <v/>
      </c>
      <c r="E4597" s="10" t="str">
        <f t="shared" si="291"/>
        <v>1030877</v>
      </c>
      <c r="F4597" s="10" t="str">
        <f>IFERROR(VLOOKUP(I4597,DATABASE!$N:$O,2,FALSE),"")</f>
        <v>رابط فنري نقاب كلاه ايمني</v>
      </c>
      <c r="G4597" s="154" t="s">
        <v>3055</v>
      </c>
      <c r="H4597" s="155">
        <v>1030</v>
      </c>
      <c r="I4597" s="154" t="s">
        <v>1454</v>
      </c>
      <c r="J4597" s="154" t="s">
        <v>135</v>
      </c>
      <c r="K4597" s="156">
        <v>1</v>
      </c>
      <c r="L4597" s="154" t="s">
        <v>8</v>
      </c>
      <c r="M4597" s="154" t="s">
        <v>43</v>
      </c>
      <c r="N4597" s="154" t="s">
        <v>730</v>
      </c>
      <c r="O4597" s="153">
        <v>877</v>
      </c>
      <c r="P4597" s="155">
        <v>0</v>
      </c>
      <c r="Q4597" s="10">
        <f t="shared" si="292"/>
        <v>877</v>
      </c>
    </row>
    <row r="4598" spans="2:17" ht="20.25" customHeight="1">
      <c r="B4598" s="10" t="str">
        <f t="shared" si="289"/>
        <v>دستكش كف مواد سبك861</v>
      </c>
      <c r="C4598" s="10" t="str">
        <f t="shared" si="290"/>
        <v>دستكش كف مواد سبك1403/02/02861</v>
      </c>
      <c r="D4598" s="10" t="str">
        <f>IFERROR(IF(تحویلی!$E$1="","",IF(NOSA!O4598=تحویلی!$E$1,تحویلی!$E$1&amp;COUNTIF(NOSA!$O$1:O4598,تحویلی!$E$1),"")),"")</f>
        <v/>
      </c>
      <c r="E4598" s="10" t="str">
        <f t="shared" si="291"/>
        <v>1040861</v>
      </c>
      <c r="F4598" s="10" t="str">
        <f>IFERROR(VLOOKUP(I4598,DATABASE!$N:$O,2,FALSE),"")</f>
        <v>دستكش كف مواد سبك</v>
      </c>
      <c r="G4598" s="154" t="s">
        <v>3055</v>
      </c>
      <c r="H4598" s="155">
        <v>1040</v>
      </c>
      <c r="I4598" s="154" t="s">
        <v>1456</v>
      </c>
      <c r="J4598" s="154" t="s">
        <v>2</v>
      </c>
      <c r="K4598" s="156">
        <v>1</v>
      </c>
      <c r="L4598" s="154" t="s">
        <v>3</v>
      </c>
      <c r="M4598" s="154" t="s">
        <v>47</v>
      </c>
      <c r="N4598" s="154" t="s">
        <v>3217</v>
      </c>
      <c r="O4598" s="153">
        <v>861</v>
      </c>
      <c r="P4598" s="155">
        <v>0</v>
      </c>
      <c r="Q4598" s="10">
        <f t="shared" si="292"/>
        <v>861</v>
      </c>
    </row>
    <row r="4599" spans="2:17" ht="20.25" customHeight="1">
      <c r="B4599" s="10" t="str">
        <f t="shared" si="289"/>
        <v>دستكش ضد برش سبك835</v>
      </c>
      <c r="C4599" s="10" t="str">
        <f t="shared" si="290"/>
        <v>دستكش ضد برش سبك1403/02/02835</v>
      </c>
      <c r="D4599" s="10" t="str">
        <f>IFERROR(IF(تحویلی!$E$1="","",IF(NOSA!O4599=تحویلی!$E$1,تحویلی!$E$1&amp;COUNTIF(NOSA!$O$1:O4599,تحویلی!$E$1),"")),"")</f>
        <v/>
      </c>
      <c r="E4599" s="10" t="str">
        <f t="shared" si="291"/>
        <v>1050835</v>
      </c>
      <c r="F4599" s="10" t="str">
        <f>IFERROR(VLOOKUP(I4599,DATABASE!$N:$O,2,FALSE),"")</f>
        <v>دستكش ضد برش سبك</v>
      </c>
      <c r="G4599" s="154" t="s">
        <v>3055</v>
      </c>
      <c r="H4599" s="155">
        <v>1050</v>
      </c>
      <c r="I4599" s="154" t="s">
        <v>1442</v>
      </c>
      <c r="J4599" s="154" t="s">
        <v>22</v>
      </c>
      <c r="K4599" s="156">
        <v>1</v>
      </c>
      <c r="L4599" s="154" t="s">
        <v>3</v>
      </c>
      <c r="M4599" s="154" t="s">
        <v>47</v>
      </c>
      <c r="N4599" s="154" t="s">
        <v>2677</v>
      </c>
      <c r="O4599" s="153">
        <v>835</v>
      </c>
      <c r="P4599" s="155">
        <v>0</v>
      </c>
      <c r="Q4599" s="10">
        <f t="shared" si="292"/>
        <v>835</v>
      </c>
    </row>
    <row r="4600" spans="2:17" ht="20.25" customHeight="1">
      <c r="B4600" s="10" t="str">
        <f t="shared" si="289"/>
        <v>دستكش كف مواد سبك731</v>
      </c>
      <c r="C4600" s="10" t="str">
        <f t="shared" si="290"/>
        <v>دستكش كف مواد سبك1403/02/02731</v>
      </c>
      <c r="D4600" s="10" t="str">
        <f>IFERROR(IF(تحویلی!$E$1="","",IF(NOSA!O4600=تحویلی!$E$1,تحویلی!$E$1&amp;COUNTIF(NOSA!$O$1:O4600,تحویلی!$E$1),"")),"")</f>
        <v/>
      </c>
      <c r="E4600" s="10" t="str">
        <f t="shared" si="291"/>
        <v>1054731</v>
      </c>
      <c r="F4600" s="10" t="str">
        <f>IFERROR(VLOOKUP(I4600,DATABASE!$N:$O,2,FALSE),"")</f>
        <v>دستكش كف مواد سبك</v>
      </c>
      <c r="G4600" s="154" t="s">
        <v>3055</v>
      </c>
      <c r="H4600" s="155">
        <v>1054</v>
      </c>
      <c r="I4600" s="154" t="s">
        <v>1456</v>
      </c>
      <c r="J4600" s="154" t="s">
        <v>2</v>
      </c>
      <c r="K4600" s="156">
        <v>1</v>
      </c>
      <c r="L4600" s="154" t="s">
        <v>3</v>
      </c>
      <c r="M4600" s="154" t="s">
        <v>47</v>
      </c>
      <c r="N4600" s="154" t="s">
        <v>635</v>
      </c>
      <c r="O4600" s="153">
        <v>731</v>
      </c>
      <c r="P4600" s="155">
        <v>0</v>
      </c>
      <c r="Q4600" s="10">
        <f t="shared" si="292"/>
        <v>731</v>
      </c>
    </row>
    <row r="4601" spans="2:17" ht="20.25" customHeight="1">
      <c r="B4601" s="10" t="str">
        <f t="shared" si="289"/>
        <v>پابند نسوز چرمي573</v>
      </c>
      <c r="C4601" s="10" t="str">
        <f t="shared" si="290"/>
        <v>پابند نسوز چرمي1403/02/02573</v>
      </c>
      <c r="D4601" s="10" t="str">
        <f>IFERROR(IF(تحویلی!$E$1="","",IF(NOSA!O4601=تحویلی!$E$1,تحویلی!$E$1&amp;COUNTIF(NOSA!$O$1:O4601,تحویلی!$E$1),"")),"")</f>
        <v/>
      </c>
      <c r="E4601" s="10" t="str">
        <f t="shared" si="291"/>
        <v>1056573</v>
      </c>
      <c r="F4601" s="10" t="str">
        <f>IFERROR(VLOOKUP(I4601,DATABASE!$N:$O,2,FALSE),"")</f>
        <v>پابند نسوز چرمي</v>
      </c>
      <c r="G4601" s="154" t="s">
        <v>3055</v>
      </c>
      <c r="H4601" s="155">
        <v>1056</v>
      </c>
      <c r="I4601" s="154" t="s">
        <v>1460</v>
      </c>
      <c r="J4601" s="154" t="s">
        <v>18</v>
      </c>
      <c r="K4601" s="156">
        <v>1</v>
      </c>
      <c r="L4601" s="154" t="s">
        <v>3</v>
      </c>
      <c r="M4601" s="154" t="s">
        <v>19</v>
      </c>
      <c r="N4601" s="154" t="s">
        <v>104</v>
      </c>
      <c r="O4601" s="153">
        <v>573</v>
      </c>
      <c r="P4601" s="155">
        <v>0</v>
      </c>
      <c r="Q4601" s="10">
        <f t="shared" si="292"/>
        <v>573</v>
      </c>
    </row>
    <row r="4602" spans="2:17" ht="20.25" customHeight="1">
      <c r="B4602" s="10" t="str">
        <f t="shared" si="289"/>
        <v>بند كفش820</v>
      </c>
      <c r="C4602" s="10" t="str">
        <f t="shared" si="290"/>
        <v>بند كفش1403/02/02820</v>
      </c>
      <c r="D4602" s="10" t="str">
        <f>IFERROR(IF(تحویلی!$E$1="","",IF(NOSA!O4602=تحویلی!$E$1,تحویلی!$E$1&amp;COUNTIF(NOSA!$O$1:O4602,تحویلی!$E$1),"")),"")</f>
        <v/>
      </c>
      <c r="E4602" s="10" t="str">
        <f t="shared" si="291"/>
        <v>1058820</v>
      </c>
      <c r="F4602" s="10" t="str">
        <f>IFERROR(VLOOKUP(I4602,DATABASE!$N:$O,2,FALSE),"")</f>
        <v>بند كفش</v>
      </c>
      <c r="G4602" s="154" t="s">
        <v>3055</v>
      </c>
      <c r="H4602" s="155">
        <v>1058</v>
      </c>
      <c r="I4602" s="154" t="s">
        <v>1462</v>
      </c>
      <c r="J4602" s="154" t="s">
        <v>450</v>
      </c>
      <c r="K4602" s="156">
        <v>2</v>
      </c>
      <c r="L4602" s="154" t="s">
        <v>3</v>
      </c>
      <c r="M4602" s="154" t="s">
        <v>40</v>
      </c>
      <c r="N4602" s="154" t="s">
        <v>1738</v>
      </c>
      <c r="O4602" s="153">
        <v>820</v>
      </c>
      <c r="P4602" s="155">
        <v>0</v>
      </c>
      <c r="Q4602" s="10">
        <f t="shared" si="292"/>
        <v>820</v>
      </c>
    </row>
    <row r="4603" spans="2:17" ht="20.25" customHeight="1">
      <c r="B4603" s="10" t="str">
        <f t="shared" si="289"/>
        <v>هدگير نقاب128</v>
      </c>
      <c r="C4603" s="10" t="str">
        <f t="shared" si="290"/>
        <v>هدگير نقاب1403/02/02128</v>
      </c>
      <c r="D4603" s="10" t="str">
        <f>IFERROR(IF(تحویلی!$E$1="","",IF(NOSA!O4603=تحویلی!$E$1,تحویلی!$E$1&amp;COUNTIF(NOSA!$O$1:O4603,تحویلی!$E$1),"")),"")</f>
        <v/>
      </c>
      <c r="E4603" s="10" t="str">
        <f t="shared" si="291"/>
        <v>1063128</v>
      </c>
      <c r="F4603" s="10" t="str">
        <f>IFERROR(VLOOKUP(I4603,DATABASE!$N:$O,2,FALSE),"")</f>
        <v>هدگير نقاب</v>
      </c>
      <c r="G4603" s="154" t="s">
        <v>3055</v>
      </c>
      <c r="H4603" s="155">
        <v>1063</v>
      </c>
      <c r="I4603" s="154" t="s">
        <v>1468</v>
      </c>
      <c r="J4603" s="154" t="s">
        <v>12</v>
      </c>
      <c r="K4603" s="156">
        <v>1</v>
      </c>
      <c r="L4603" s="154" t="s">
        <v>8</v>
      </c>
      <c r="M4603" s="154" t="s">
        <v>4</v>
      </c>
      <c r="N4603" s="154" t="s">
        <v>2766</v>
      </c>
      <c r="O4603" s="153">
        <v>128</v>
      </c>
      <c r="P4603" s="155">
        <v>1</v>
      </c>
      <c r="Q4603" s="10">
        <f t="shared" si="292"/>
        <v>128</v>
      </c>
    </row>
    <row r="4604" spans="2:17" ht="20.25" customHeight="1">
      <c r="B4604" s="10" t="str">
        <f t="shared" ref="B4604:B4667" si="293">F4604&amp;Q4604</f>
        <v>دستكش كف مواد سبك672</v>
      </c>
      <c r="C4604" s="10" t="str">
        <f t="shared" ref="C4604:C4667" si="294">F4604&amp;G4604&amp;O4604</f>
        <v>دستكش كف مواد سبك1403/02/03672</v>
      </c>
      <c r="D4604" s="10" t="str">
        <f>IFERROR(IF(تحویلی!$E$1="","",IF(NOSA!O4604=تحویلی!$E$1,تحویلی!$E$1&amp;COUNTIF(NOSA!$O$1:O4604,تحویلی!$E$1),"")),"")</f>
        <v/>
      </c>
      <c r="E4604" s="10" t="str">
        <f t="shared" ref="E4604:E4667" si="295">H4604&amp;O4604</f>
        <v>1068672</v>
      </c>
      <c r="F4604" s="10" t="str">
        <f>IFERROR(VLOOKUP(I4604,DATABASE!$N:$O,2,FALSE),"")</f>
        <v>دستكش كف مواد سبك</v>
      </c>
      <c r="G4604" s="154" t="s">
        <v>3056</v>
      </c>
      <c r="H4604" s="155">
        <v>1068</v>
      </c>
      <c r="I4604" s="154" t="s">
        <v>1456</v>
      </c>
      <c r="J4604" s="154" t="s">
        <v>2</v>
      </c>
      <c r="K4604" s="156">
        <v>1</v>
      </c>
      <c r="L4604" s="154" t="s">
        <v>3</v>
      </c>
      <c r="M4604" s="154" t="s">
        <v>47</v>
      </c>
      <c r="N4604" s="154" t="s">
        <v>214</v>
      </c>
      <c r="O4604" s="153">
        <v>672</v>
      </c>
      <c r="P4604" s="155">
        <v>0</v>
      </c>
      <c r="Q4604" s="10">
        <f t="shared" si="292"/>
        <v>672</v>
      </c>
    </row>
    <row r="4605" spans="2:17" ht="20.25" customHeight="1">
      <c r="B4605" s="10" t="str">
        <f t="shared" si="293"/>
        <v>دستكش ضد برش سبك851</v>
      </c>
      <c r="C4605" s="10" t="str">
        <f t="shared" si="294"/>
        <v>دستكش ضد برش سبك1403/02/03851</v>
      </c>
      <c r="D4605" s="10" t="str">
        <f>IFERROR(IF(تحویلی!$E$1="","",IF(NOSA!O4605=تحویلی!$E$1,تحویلی!$E$1&amp;COUNTIF(NOSA!$O$1:O4605,تحویلی!$E$1),"")),"")</f>
        <v/>
      </c>
      <c r="E4605" s="10" t="str">
        <f t="shared" si="295"/>
        <v>1077851</v>
      </c>
      <c r="F4605" s="10" t="str">
        <f>IFERROR(VLOOKUP(I4605,DATABASE!$N:$O,2,FALSE),"")</f>
        <v>دستكش ضد برش سبك</v>
      </c>
      <c r="G4605" s="154" t="s">
        <v>3056</v>
      </c>
      <c r="H4605" s="155">
        <v>1077</v>
      </c>
      <c r="I4605" s="154" t="s">
        <v>1442</v>
      </c>
      <c r="J4605" s="154" t="s">
        <v>22</v>
      </c>
      <c r="K4605" s="156">
        <v>1</v>
      </c>
      <c r="L4605" s="154" t="s">
        <v>3</v>
      </c>
      <c r="M4605" s="154" t="s">
        <v>47</v>
      </c>
      <c r="N4605" s="154" t="s">
        <v>2761</v>
      </c>
      <c r="O4605" s="153">
        <v>851</v>
      </c>
      <c r="P4605" s="155">
        <v>0</v>
      </c>
      <c r="Q4605" s="10">
        <f t="shared" si="292"/>
        <v>851</v>
      </c>
    </row>
    <row r="4606" spans="2:17" ht="20.25" customHeight="1">
      <c r="B4606" s="10" t="str">
        <f t="shared" si="293"/>
        <v>كفش ايمني867</v>
      </c>
      <c r="C4606" s="10" t="str">
        <f t="shared" si="294"/>
        <v>كفش ايمني1403/02/03867</v>
      </c>
      <c r="D4606" s="10" t="str">
        <f>IFERROR(IF(تحویلی!$E$1="","",IF(NOSA!O4606=تحویلی!$E$1,تحویلی!$E$1&amp;COUNTIF(NOSA!$O$1:O4606,تحویلی!$E$1),"")),"")</f>
        <v/>
      </c>
      <c r="E4606" s="10" t="str">
        <f t="shared" si="295"/>
        <v>1088867</v>
      </c>
      <c r="F4606" s="10" t="str">
        <f>IFERROR(VLOOKUP(I4606,DATABASE!$N:$O,2,FALSE),"")</f>
        <v>كفش ايمني</v>
      </c>
      <c r="G4606" s="154" t="s">
        <v>3056</v>
      </c>
      <c r="H4606" s="155">
        <v>1088</v>
      </c>
      <c r="I4606" s="154" t="s">
        <v>1720</v>
      </c>
      <c r="J4606" s="154" t="s">
        <v>1721</v>
      </c>
      <c r="K4606" s="156">
        <v>1</v>
      </c>
      <c r="L4606" s="154" t="s">
        <v>3</v>
      </c>
      <c r="M4606" s="154" t="s">
        <v>25</v>
      </c>
      <c r="N4606" s="154" t="s">
        <v>3256</v>
      </c>
      <c r="O4606" s="153">
        <v>867</v>
      </c>
      <c r="P4606" s="155">
        <v>0</v>
      </c>
      <c r="Q4606" s="10">
        <f t="shared" si="292"/>
        <v>867</v>
      </c>
    </row>
    <row r="4607" spans="2:17" ht="20.25" customHeight="1">
      <c r="B4607" s="10" t="str">
        <f t="shared" si="293"/>
        <v>عينك رويت مذاب741</v>
      </c>
      <c r="C4607" s="10" t="str">
        <f t="shared" si="294"/>
        <v>عينك رويت مذاب1403/02/03741</v>
      </c>
      <c r="D4607" s="10" t="str">
        <f>IFERROR(IF(تحویلی!$E$1="","",IF(NOSA!O4607=تحویلی!$E$1,تحویلی!$E$1&amp;COUNTIF(NOSA!$O$1:O4607,تحویلی!$E$1),"")),"")</f>
        <v/>
      </c>
      <c r="E4607" s="10" t="str">
        <f t="shared" si="295"/>
        <v>1089741</v>
      </c>
      <c r="F4607" s="10" t="str">
        <f>IFERROR(VLOOKUP(I4607,DATABASE!$N:$O,2,FALSE),"")</f>
        <v>عينك رويت مذاب</v>
      </c>
      <c r="G4607" s="154" t="s">
        <v>3056</v>
      </c>
      <c r="H4607" s="155">
        <v>1089</v>
      </c>
      <c r="I4607" s="154" t="s">
        <v>2323</v>
      </c>
      <c r="J4607" s="154" t="s">
        <v>2240</v>
      </c>
      <c r="K4607" s="156">
        <v>1</v>
      </c>
      <c r="L4607" s="154" t="s">
        <v>8</v>
      </c>
      <c r="M4607" s="154" t="s">
        <v>102</v>
      </c>
      <c r="N4607" s="154" t="s">
        <v>764</v>
      </c>
      <c r="O4607" s="153">
        <v>741</v>
      </c>
      <c r="P4607" s="155">
        <v>0</v>
      </c>
      <c r="Q4607" s="10">
        <f t="shared" si="292"/>
        <v>741</v>
      </c>
    </row>
    <row r="4608" spans="2:17" ht="20.25" customHeight="1">
      <c r="B4608" s="10" t="str">
        <f t="shared" si="293"/>
        <v>دستكش ضد برش سبك10027</v>
      </c>
      <c r="C4608" s="10" t="str">
        <f t="shared" si="294"/>
        <v>دستكش ضد برش سبك1403/02/0310027</v>
      </c>
      <c r="D4608" s="10" t="str">
        <f>IFERROR(IF(تحویلی!$E$1="","",IF(NOSA!O4608=تحویلی!$E$1,تحویلی!$E$1&amp;COUNTIF(NOSA!$O$1:O4608,تحویلی!$E$1),"")),"")</f>
        <v/>
      </c>
      <c r="E4608" s="10" t="str">
        <f t="shared" si="295"/>
        <v>109610027</v>
      </c>
      <c r="F4608" s="10" t="str">
        <f>IFERROR(VLOOKUP(I4608,DATABASE!$N:$O,2,FALSE),"")</f>
        <v>دستكش ضد برش سبك</v>
      </c>
      <c r="G4608" s="154" t="s">
        <v>3056</v>
      </c>
      <c r="H4608" s="155">
        <v>1096</v>
      </c>
      <c r="I4608" s="154" t="s">
        <v>1442</v>
      </c>
      <c r="J4608" s="154" t="s">
        <v>22</v>
      </c>
      <c r="K4608" s="156">
        <v>1</v>
      </c>
      <c r="L4608" s="154" t="s">
        <v>3</v>
      </c>
      <c r="M4608" s="154" t="s">
        <v>9</v>
      </c>
      <c r="N4608" s="154" t="s">
        <v>1637</v>
      </c>
      <c r="O4608" s="153">
        <v>10027</v>
      </c>
      <c r="P4608" s="155">
        <v>0</v>
      </c>
      <c r="Q4608" s="10">
        <f t="shared" si="292"/>
        <v>10027</v>
      </c>
    </row>
    <row r="4609" spans="2:17" ht="20.25" customHeight="1">
      <c r="B4609" s="10" t="str">
        <f t="shared" si="293"/>
        <v>بند كفش50</v>
      </c>
      <c r="C4609" s="10" t="str">
        <f t="shared" si="294"/>
        <v>بند كفش1403/02/0350</v>
      </c>
      <c r="D4609" s="10" t="str">
        <f>IFERROR(IF(تحویلی!$E$1="","",IF(NOSA!O4609=تحویلی!$E$1,تحویلی!$E$1&amp;COUNTIF(NOSA!$O$1:O4609,تحویلی!$E$1),"")),"")</f>
        <v/>
      </c>
      <c r="E4609" s="10" t="str">
        <f t="shared" si="295"/>
        <v>110150</v>
      </c>
      <c r="F4609" s="10" t="str">
        <f>IFERROR(VLOOKUP(I4609,DATABASE!$N:$O,2,FALSE),"")</f>
        <v>بند كفش</v>
      </c>
      <c r="G4609" s="3" t="s">
        <v>3056</v>
      </c>
      <c r="H4609" s="4">
        <v>1101</v>
      </c>
      <c r="I4609" s="3" t="s">
        <v>1462</v>
      </c>
      <c r="J4609" s="3" t="s">
        <v>450</v>
      </c>
      <c r="K4609" s="5">
        <v>1</v>
      </c>
      <c r="L4609" s="3" t="s">
        <v>3</v>
      </c>
      <c r="M4609" s="3" t="s">
        <v>4</v>
      </c>
      <c r="N4609" s="3" t="s">
        <v>243</v>
      </c>
      <c r="O4609" s="1">
        <v>50</v>
      </c>
      <c r="P4609" s="4">
        <v>0</v>
      </c>
      <c r="Q4609" s="10">
        <f t="shared" si="292"/>
        <v>50</v>
      </c>
    </row>
    <row r="4610" spans="2:17" ht="20.25" customHeight="1">
      <c r="B4610" s="10" t="str">
        <f t="shared" si="293"/>
        <v>دستكش كف مواد سبك383</v>
      </c>
      <c r="C4610" s="10" t="str">
        <f t="shared" si="294"/>
        <v>دستكش كف مواد سبك1403/02/03383</v>
      </c>
      <c r="D4610" s="10" t="str">
        <f>IFERROR(IF(تحویلی!$E$1="","",IF(NOSA!O4610=تحویلی!$E$1,تحویلی!$E$1&amp;COUNTIF(NOSA!$O$1:O4610,تحویلی!$E$1),"")),"")</f>
        <v/>
      </c>
      <c r="E4610" s="10" t="str">
        <f t="shared" si="295"/>
        <v>1103383</v>
      </c>
      <c r="F4610" s="10" t="str">
        <f>IFERROR(VLOOKUP(I4610,DATABASE!$N:$O,2,FALSE),"")</f>
        <v>دستكش كف مواد سبك</v>
      </c>
      <c r="G4610" s="3" t="s">
        <v>3056</v>
      </c>
      <c r="H4610" s="4">
        <v>1103</v>
      </c>
      <c r="I4610" s="3" t="s">
        <v>1456</v>
      </c>
      <c r="J4610" s="3" t="s">
        <v>2</v>
      </c>
      <c r="K4610" s="5">
        <v>1</v>
      </c>
      <c r="L4610" s="3" t="s">
        <v>3</v>
      </c>
      <c r="M4610" s="3" t="s">
        <v>47</v>
      </c>
      <c r="N4610" s="3" t="s">
        <v>344</v>
      </c>
      <c r="O4610" s="1">
        <v>383</v>
      </c>
      <c r="P4610" s="4">
        <v>0</v>
      </c>
      <c r="Q4610" s="10">
        <f t="shared" si="292"/>
        <v>383</v>
      </c>
    </row>
    <row r="4611" spans="2:17" ht="20.25" customHeight="1">
      <c r="B4611" s="10" t="str">
        <f t="shared" si="293"/>
        <v>دستكش ضد برش سبك12</v>
      </c>
      <c r="C4611" s="10" t="str">
        <f t="shared" si="294"/>
        <v>دستكش ضد برش سبك1403/02/0412</v>
      </c>
      <c r="D4611" s="10" t="str">
        <f>IFERROR(IF(تحویلی!$E$1="","",IF(NOSA!O4611=تحویلی!$E$1,تحویلی!$E$1&amp;COUNTIF(NOSA!$O$1:O4611,تحویلی!$E$1),"")),"")</f>
        <v/>
      </c>
      <c r="E4611" s="10" t="str">
        <f t="shared" si="295"/>
        <v>113612</v>
      </c>
      <c r="F4611" s="10" t="str">
        <f>IFERROR(VLOOKUP(I4611,DATABASE!$N:$O,2,FALSE),"")</f>
        <v>دستكش ضد برش سبك</v>
      </c>
      <c r="G4611" s="3" t="s">
        <v>3057</v>
      </c>
      <c r="H4611" s="4">
        <v>1136</v>
      </c>
      <c r="I4611" s="3" t="s">
        <v>1442</v>
      </c>
      <c r="J4611" s="3" t="s">
        <v>22</v>
      </c>
      <c r="K4611" s="5">
        <v>1</v>
      </c>
      <c r="L4611" s="3" t="s">
        <v>3</v>
      </c>
      <c r="M4611" s="3" t="s">
        <v>202</v>
      </c>
      <c r="N4611" s="3" t="s">
        <v>3363</v>
      </c>
      <c r="O4611" s="1">
        <v>12</v>
      </c>
      <c r="P4611" s="4">
        <v>0</v>
      </c>
      <c r="Q4611" s="10">
        <f t="shared" si="292"/>
        <v>12</v>
      </c>
    </row>
    <row r="4612" spans="2:17" ht="20.25" customHeight="1">
      <c r="B4612" s="10" t="str">
        <f t="shared" si="293"/>
        <v>دستكش ضد برش سبك717</v>
      </c>
      <c r="C4612" s="10" t="str">
        <f t="shared" si="294"/>
        <v>دستكش ضد برش سبك1403/02/05717</v>
      </c>
      <c r="D4612" s="10" t="str">
        <f>IFERROR(IF(تحویلی!$E$1="","",IF(NOSA!O4612=تحویلی!$E$1,تحویلی!$E$1&amp;COUNTIF(NOSA!$O$1:O4612,تحویلی!$E$1),"")),"")</f>
        <v/>
      </c>
      <c r="E4612" s="10" t="str">
        <f t="shared" si="295"/>
        <v>1141717</v>
      </c>
      <c r="F4612" s="10" t="str">
        <f>IFERROR(VLOOKUP(I4612,DATABASE!$N:$O,2,FALSE),"")</f>
        <v>دستكش ضد برش سبك</v>
      </c>
      <c r="G4612" s="3" t="s">
        <v>3058</v>
      </c>
      <c r="H4612" s="4">
        <v>1141</v>
      </c>
      <c r="I4612" s="3" t="s">
        <v>1442</v>
      </c>
      <c r="J4612" s="3" t="s">
        <v>22</v>
      </c>
      <c r="K4612" s="5">
        <v>1</v>
      </c>
      <c r="L4612" s="3" t="s">
        <v>3</v>
      </c>
      <c r="M4612" s="3" t="s">
        <v>47</v>
      </c>
      <c r="N4612" s="3" t="s">
        <v>822</v>
      </c>
      <c r="O4612" s="1">
        <v>717</v>
      </c>
      <c r="P4612" s="4">
        <v>0</v>
      </c>
      <c r="Q4612" s="10">
        <f t="shared" si="292"/>
        <v>717</v>
      </c>
    </row>
    <row r="4613" spans="2:17" ht="20.25" customHeight="1">
      <c r="B4613" s="10" t="str">
        <f t="shared" si="293"/>
        <v>پيشبند نسوز چرمي238</v>
      </c>
      <c r="C4613" s="10" t="str">
        <f t="shared" si="294"/>
        <v>پيشبند نسوز چرمي1403/02/05238</v>
      </c>
      <c r="D4613" s="10" t="str">
        <f>IFERROR(IF(تحویلی!$E$1="","",IF(NOSA!O4613=تحویلی!$E$1,تحویلی!$E$1&amp;COUNTIF(NOSA!$O$1:O4613,تحویلی!$E$1),"")),"")</f>
        <v/>
      </c>
      <c r="E4613" s="10" t="str">
        <f t="shared" si="295"/>
        <v>1146238</v>
      </c>
      <c r="F4613" s="10" t="str">
        <f>IFERROR(VLOOKUP(I4613,DATABASE!$N:$O,2,FALSE),"")</f>
        <v>پيشبند نسوز چرمي</v>
      </c>
      <c r="G4613" s="3" t="s">
        <v>3058</v>
      </c>
      <c r="H4613" s="4">
        <v>1146</v>
      </c>
      <c r="I4613" s="3" t="s">
        <v>1459</v>
      </c>
      <c r="J4613" s="3" t="s">
        <v>15</v>
      </c>
      <c r="K4613" s="5">
        <v>1</v>
      </c>
      <c r="L4613" s="3" t="s">
        <v>8</v>
      </c>
      <c r="M4613" s="3" t="s">
        <v>19</v>
      </c>
      <c r="N4613" s="3" t="s">
        <v>281</v>
      </c>
      <c r="O4613" s="1">
        <v>238</v>
      </c>
      <c r="P4613" s="4">
        <v>1</v>
      </c>
      <c r="Q4613" s="10">
        <f t="shared" si="292"/>
        <v>238</v>
      </c>
    </row>
    <row r="4614" spans="2:17" ht="20.25" customHeight="1">
      <c r="B4614" s="10" t="str">
        <f t="shared" si="293"/>
        <v>پابند نسوز چرمي238</v>
      </c>
      <c r="C4614" s="10" t="str">
        <f t="shared" si="294"/>
        <v>پابند نسوز چرمي1403/02/05238</v>
      </c>
      <c r="D4614" s="10" t="str">
        <f>IFERROR(IF(تحویلی!$E$1="","",IF(NOSA!O4614=تحویلی!$E$1,تحویلی!$E$1&amp;COUNTIF(NOSA!$O$1:O4614,تحویلی!$E$1),"")),"")</f>
        <v/>
      </c>
      <c r="E4614" s="10" t="str">
        <f t="shared" si="295"/>
        <v>1146238</v>
      </c>
      <c r="F4614" s="10" t="str">
        <f>IFERROR(VLOOKUP(I4614,DATABASE!$N:$O,2,FALSE),"")</f>
        <v>پابند نسوز چرمي</v>
      </c>
      <c r="G4614" s="3" t="s">
        <v>3058</v>
      </c>
      <c r="H4614" s="4">
        <v>1146</v>
      </c>
      <c r="I4614" s="3" t="s">
        <v>1460</v>
      </c>
      <c r="J4614" s="3" t="s">
        <v>18</v>
      </c>
      <c r="K4614" s="5">
        <v>1</v>
      </c>
      <c r="L4614" s="3" t="s">
        <v>3</v>
      </c>
      <c r="M4614" s="3" t="s">
        <v>19</v>
      </c>
      <c r="N4614" s="3" t="s">
        <v>281</v>
      </c>
      <c r="O4614" s="1">
        <v>238</v>
      </c>
      <c r="P4614" s="4">
        <v>1</v>
      </c>
      <c r="Q4614" s="10">
        <f t="shared" si="292"/>
        <v>238</v>
      </c>
    </row>
    <row r="4615" spans="2:17" ht="20.25" customHeight="1">
      <c r="B4615" s="10" t="str">
        <f t="shared" si="293"/>
        <v>238</v>
      </c>
      <c r="C4615" s="10" t="str">
        <f t="shared" si="294"/>
        <v>1403/02/05238</v>
      </c>
      <c r="D4615" s="10" t="str">
        <f>IFERROR(IF(تحویلی!$E$1="","",IF(NOSA!O4615=تحویلی!$E$1,تحویلی!$E$1&amp;COUNTIF(NOSA!$O$1:O4615,تحویلی!$E$1),"")),"")</f>
        <v/>
      </c>
      <c r="E4615" s="10" t="str">
        <f t="shared" si="295"/>
        <v>1146238</v>
      </c>
      <c r="F4615" s="10" t="str">
        <f>IFERROR(VLOOKUP(I4615,DATABASE!$N:$O,2,FALSE),"")</f>
        <v/>
      </c>
      <c r="G4615" s="3" t="s">
        <v>3058</v>
      </c>
      <c r="H4615" s="4">
        <v>1146</v>
      </c>
      <c r="I4615" s="3" t="s">
        <v>2699</v>
      </c>
      <c r="J4615" s="3" t="s">
        <v>7</v>
      </c>
      <c r="K4615" s="5">
        <v>1</v>
      </c>
      <c r="L4615" s="3" t="s">
        <v>8</v>
      </c>
      <c r="M4615" s="3" t="s">
        <v>19</v>
      </c>
      <c r="N4615" s="3" t="s">
        <v>281</v>
      </c>
      <c r="O4615" s="1">
        <v>238</v>
      </c>
      <c r="P4615" s="4">
        <v>1</v>
      </c>
      <c r="Q4615" s="10">
        <f t="shared" si="292"/>
        <v>238</v>
      </c>
    </row>
    <row r="4616" spans="2:17" ht="20.25" customHeight="1">
      <c r="B4616" s="10" t="str">
        <f t="shared" si="293"/>
        <v>دستكش ضد برش سبك238</v>
      </c>
      <c r="C4616" s="10" t="str">
        <f t="shared" si="294"/>
        <v>دستكش ضد برش سبك1403/02/05238</v>
      </c>
      <c r="D4616" s="10" t="str">
        <f>IFERROR(IF(تحویلی!$E$1="","",IF(NOSA!O4616=تحویلی!$E$1,تحویلی!$E$1&amp;COUNTIF(NOSA!$O$1:O4616,تحویلی!$E$1),"")),"")</f>
        <v/>
      </c>
      <c r="E4616" s="10" t="str">
        <f t="shared" si="295"/>
        <v>1146238</v>
      </c>
      <c r="F4616" s="10" t="str">
        <f>IFERROR(VLOOKUP(I4616,DATABASE!$N:$O,2,FALSE),"")</f>
        <v>دستكش ضد برش سبك</v>
      </c>
      <c r="G4616" s="3" t="s">
        <v>3058</v>
      </c>
      <c r="H4616" s="4">
        <v>1146</v>
      </c>
      <c r="I4616" s="3" t="s">
        <v>1442</v>
      </c>
      <c r="J4616" s="3" t="s">
        <v>22</v>
      </c>
      <c r="K4616" s="5">
        <v>1</v>
      </c>
      <c r="L4616" s="3" t="s">
        <v>3</v>
      </c>
      <c r="M4616" s="3" t="s">
        <v>19</v>
      </c>
      <c r="N4616" s="3" t="s">
        <v>281</v>
      </c>
      <c r="O4616" s="1">
        <v>238</v>
      </c>
      <c r="P4616" s="4">
        <v>1</v>
      </c>
      <c r="Q4616" s="10">
        <f t="shared" si="292"/>
        <v>238</v>
      </c>
    </row>
    <row r="4617" spans="2:17" ht="20.25" customHeight="1">
      <c r="B4617" s="10" t="str">
        <f t="shared" si="293"/>
        <v>دستكش ضد برش سبك694</v>
      </c>
      <c r="C4617" s="10" t="str">
        <f t="shared" si="294"/>
        <v>دستكش ضد برش سبك1403/02/05694</v>
      </c>
      <c r="D4617" s="10" t="str">
        <f>IFERROR(IF(تحویلی!$E$1="","",IF(NOSA!O4617=تحویلی!$E$1,تحویلی!$E$1&amp;COUNTIF(NOSA!$O$1:O4617,تحویلی!$E$1),"")),"")</f>
        <v/>
      </c>
      <c r="E4617" s="10" t="str">
        <f t="shared" si="295"/>
        <v>1148694</v>
      </c>
      <c r="F4617" s="10" t="str">
        <f>IFERROR(VLOOKUP(I4617,DATABASE!$N:$O,2,FALSE),"")</f>
        <v>دستكش ضد برش سبك</v>
      </c>
      <c r="G4617" s="3" t="s">
        <v>3058</v>
      </c>
      <c r="H4617" s="4">
        <v>1148</v>
      </c>
      <c r="I4617" s="3" t="s">
        <v>1442</v>
      </c>
      <c r="J4617" s="3" t="s">
        <v>22</v>
      </c>
      <c r="K4617" s="5">
        <v>1</v>
      </c>
      <c r="L4617" s="3" t="s">
        <v>3</v>
      </c>
      <c r="M4617" s="3" t="s">
        <v>47</v>
      </c>
      <c r="N4617" s="3" t="s">
        <v>128</v>
      </c>
      <c r="O4617" s="1">
        <v>694</v>
      </c>
      <c r="P4617" s="4">
        <v>0</v>
      </c>
      <c r="Q4617" s="10">
        <f t="shared" si="292"/>
        <v>694</v>
      </c>
    </row>
    <row r="4618" spans="2:17" ht="20.25" customHeight="1">
      <c r="B4618" s="10" t="str">
        <f t="shared" si="293"/>
        <v>لباس كار ديرسوز(بلوز و شلوار)843</v>
      </c>
      <c r="C4618" s="10" t="str">
        <f t="shared" si="294"/>
        <v>لباس كار ديرسوز(بلوز و شلوار)1403/02/05843</v>
      </c>
      <c r="D4618" s="10" t="str">
        <f>IFERROR(IF(تحویلی!$E$1="","",IF(NOSA!O4618=تحویلی!$E$1,تحویلی!$E$1&amp;COUNTIF(NOSA!$O$1:O4618,تحویلی!$E$1),"")),"")</f>
        <v/>
      </c>
      <c r="E4618" s="10" t="str">
        <f t="shared" si="295"/>
        <v>1164843</v>
      </c>
      <c r="F4618" s="10" t="str">
        <f>IFERROR(VLOOKUP(I4618,DATABASE!$N:$O,2,FALSE),"")</f>
        <v>لباس كار ديرسوز(بلوز و شلوار)</v>
      </c>
      <c r="G4618" s="3" t="s">
        <v>3058</v>
      </c>
      <c r="H4618" s="4">
        <v>1164</v>
      </c>
      <c r="I4618" s="3" t="s">
        <v>1634</v>
      </c>
      <c r="J4618" s="3" t="s">
        <v>1635</v>
      </c>
      <c r="K4618" s="5">
        <v>1</v>
      </c>
      <c r="L4618" s="3" t="s">
        <v>28</v>
      </c>
      <c r="M4618" s="3" t="s">
        <v>47</v>
      </c>
      <c r="N4618" s="3" t="s">
        <v>2682</v>
      </c>
      <c r="O4618" s="1">
        <v>843</v>
      </c>
      <c r="P4618" s="4">
        <v>1</v>
      </c>
      <c r="Q4618" s="10">
        <f t="shared" si="292"/>
        <v>843</v>
      </c>
    </row>
    <row r="4619" spans="2:17" ht="20.25" customHeight="1">
      <c r="B4619" s="10" t="str">
        <f t="shared" si="293"/>
        <v>كفش ايمني843</v>
      </c>
      <c r="C4619" s="10" t="str">
        <f t="shared" si="294"/>
        <v>كفش ايمني1403/02/05843</v>
      </c>
      <c r="D4619" s="10" t="str">
        <f>IFERROR(IF(تحویلی!$E$1="","",IF(NOSA!O4619=تحویلی!$E$1,تحویلی!$E$1&amp;COUNTIF(NOSA!$O$1:O4619,تحویلی!$E$1),"")),"")</f>
        <v/>
      </c>
      <c r="E4619" s="10" t="str">
        <f t="shared" si="295"/>
        <v>1164843</v>
      </c>
      <c r="F4619" s="10" t="str">
        <f>IFERROR(VLOOKUP(I4619,DATABASE!$N:$O,2,FALSE),"")</f>
        <v>كفش ايمني</v>
      </c>
      <c r="G4619" s="3" t="s">
        <v>3058</v>
      </c>
      <c r="H4619" s="4">
        <v>1164</v>
      </c>
      <c r="I4619" s="3" t="s">
        <v>1497</v>
      </c>
      <c r="J4619" s="3" t="s">
        <v>2683</v>
      </c>
      <c r="K4619" s="5">
        <v>1</v>
      </c>
      <c r="L4619" s="3" t="s">
        <v>3</v>
      </c>
      <c r="M4619" s="3" t="s">
        <v>47</v>
      </c>
      <c r="N4619" s="3" t="s">
        <v>2682</v>
      </c>
      <c r="O4619" s="1">
        <v>843</v>
      </c>
      <c r="P4619" s="4">
        <v>1</v>
      </c>
      <c r="Q4619" s="10">
        <f t="shared" si="292"/>
        <v>843</v>
      </c>
    </row>
    <row r="4620" spans="2:17" ht="20.25" customHeight="1">
      <c r="B4620" s="10" t="str">
        <f t="shared" si="293"/>
        <v>دستكش ضد برش سبك843</v>
      </c>
      <c r="C4620" s="10" t="str">
        <f t="shared" si="294"/>
        <v>دستكش ضد برش سبك1403/02/05843</v>
      </c>
      <c r="D4620" s="10" t="str">
        <f>IFERROR(IF(تحویلی!$E$1="","",IF(NOSA!O4620=تحویلی!$E$1,تحویلی!$E$1&amp;COUNTIF(NOSA!$O$1:O4620,تحویلی!$E$1),"")),"")</f>
        <v/>
      </c>
      <c r="E4620" s="10" t="str">
        <f t="shared" si="295"/>
        <v>1164843</v>
      </c>
      <c r="F4620" s="10" t="str">
        <f>IFERROR(VLOOKUP(I4620,DATABASE!$N:$O,2,FALSE),"")</f>
        <v>دستكش ضد برش سبك</v>
      </c>
      <c r="G4620" s="3" t="s">
        <v>3058</v>
      </c>
      <c r="H4620" s="4">
        <v>1164</v>
      </c>
      <c r="I4620" s="3" t="s">
        <v>1442</v>
      </c>
      <c r="J4620" s="3" t="s">
        <v>22</v>
      </c>
      <c r="K4620" s="5">
        <v>1</v>
      </c>
      <c r="L4620" s="3" t="s">
        <v>3</v>
      </c>
      <c r="M4620" s="3" t="s">
        <v>47</v>
      </c>
      <c r="N4620" s="3" t="s">
        <v>2682</v>
      </c>
      <c r="O4620" s="1">
        <v>843</v>
      </c>
      <c r="P4620" s="4">
        <v>0</v>
      </c>
      <c r="Q4620" s="10">
        <f t="shared" si="292"/>
        <v>843</v>
      </c>
    </row>
    <row r="4621" spans="2:17" ht="20.25" customHeight="1">
      <c r="B4621" s="10" t="str">
        <f t="shared" si="293"/>
        <v>چكمه ايمني نسوز658</v>
      </c>
      <c r="C4621" s="10" t="str">
        <f t="shared" si="294"/>
        <v>چكمه ايمني نسوز1403/02/05658</v>
      </c>
      <c r="D4621" s="10" t="str">
        <f>IFERROR(IF(تحویلی!$E$1="","",IF(NOSA!O4621=تحویلی!$E$1,تحویلی!$E$1&amp;COUNTIF(NOSA!$O$1:O4621,تحویلی!$E$1),"")),"")</f>
        <v/>
      </c>
      <c r="E4621" s="10" t="str">
        <f t="shared" si="295"/>
        <v>1168658</v>
      </c>
      <c r="F4621" s="10" t="str">
        <f>IFERROR(VLOOKUP(I4621,DATABASE!$N:$O,2,FALSE),"")</f>
        <v>چكمه ايمني نسوز</v>
      </c>
      <c r="G4621" s="3" t="s">
        <v>3058</v>
      </c>
      <c r="H4621" s="4">
        <v>1168</v>
      </c>
      <c r="I4621" s="3" t="s">
        <v>1658</v>
      </c>
      <c r="J4621" s="3" t="s">
        <v>1659</v>
      </c>
      <c r="K4621" s="5">
        <v>1</v>
      </c>
      <c r="L4621" s="3" t="s">
        <v>3</v>
      </c>
      <c r="M4621" s="3" t="s">
        <v>19</v>
      </c>
      <c r="N4621" s="3" t="s">
        <v>2762</v>
      </c>
      <c r="O4621" s="1">
        <v>658</v>
      </c>
      <c r="P4621" s="4">
        <v>0</v>
      </c>
      <c r="Q4621" s="10">
        <f t="shared" si="292"/>
        <v>658</v>
      </c>
    </row>
    <row r="4622" spans="2:17" ht="20.25" customHeight="1">
      <c r="B4622" s="10" t="str">
        <f t="shared" si="293"/>
        <v>دستكش كف مواد سبك840</v>
      </c>
      <c r="C4622" s="10" t="str">
        <f t="shared" si="294"/>
        <v>دستكش كف مواد سبك1403/02/05840</v>
      </c>
      <c r="D4622" s="10" t="str">
        <f>IFERROR(IF(تحویلی!$E$1="","",IF(NOSA!O4622=تحویلی!$E$1,تحویلی!$E$1&amp;COUNTIF(NOSA!$O$1:O4622,تحویلی!$E$1),"")),"")</f>
        <v/>
      </c>
      <c r="E4622" s="10" t="str">
        <f t="shared" si="295"/>
        <v>1170840</v>
      </c>
      <c r="F4622" s="10" t="str">
        <f>IFERROR(VLOOKUP(I4622,DATABASE!$N:$O,2,FALSE),"")</f>
        <v>دستكش كف مواد سبك</v>
      </c>
      <c r="G4622" s="3" t="s">
        <v>3058</v>
      </c>
      <c r="H4622" s="4">
        <v>1170</v>
      </c>
      <c r="I4622" s="3" t="s">
        <v>1456</v>
      </c>
      <c r="J4622" s="3" t="s">
        <v>2</v>
      </c>
      <c r="K4622" s="5">
        <v>1</v>
      </c>
      <c r="L4622" s="3" t="s">
        <v>3</v>
      </c>
      <c r="M4622" s="3" t="s">
        <v>47</v>
      </c>
      <c r="N4622" s="3" t="s">
        <v>3300</v>
      </c>
      <c r="O4622" s="1">
        <v>840</v>
      </c>
      <c r="P4622" s="4">
        <v>0</v>
      </c>
      <c r="Q4622" s="10">
        <f t="shared" si="292"/>
        <v>840</v>
      </c>
    </row>
    <row r="4623" spans="2:17" ht="20.25" customHeight="1">
      <c r="B4623" s="10" t="str">
        <f t="shared" si="293"/>
        <v>دستكش ضد برش سبك83</v>
      </c>
      <c r="C4623" s="10" t="str">
        <f t="shared" si="294"/>
        <v>دستكش ضد برش سبك1403/02/0583</v>
      </c>
      <c r="D4623" s="10" t="str">
        <f>IFERROR(IF(تحویلی!$E$1="","",IF(NOSA!O4623=تحویلی!$E$1,تحویلی!$E$1&amp;COUNTIF(NOSA!$O$1:O4623,تحویلی!$E$1),"")),"")</f>
        <v/>
      </c>
      <c r="E4623" s="10" t="str">
        <f t="shared" si="295"/>
        <v>117383</v>
      </c>
      <c r="F4623" s="10" t="str">
        <f>IFERROR(VLOOKUP(I4623,DATABASE!$N:$O,2,FALSE),"")</f>
        <v>دستكش ضد برش سبك</v>
      </c>
      <c r="G4623" s="3" t="s">
        <v>3058</v>
      </c>
      <c r="H4623" s="4">
        <v>1173</v>
      </c>
      <c r="I4623" s="3" t="s">
        <v>1442</v>
      </c>
      <c r="J4623" s="3" t="s">
        <v>22</v>
      </c>
      <c r="K4623" s="5">
        <v>1</v>
      </c>
      <c r="L4623" s="3" t="s">
        <v>3</v>
      </c>
      <c r="M4623" s="3" t="s">
        <v>43</v>
      </c>
      <c r="N4623" s="3" t="s">
        <v>929</v>
      </c>
      <c r="O4623" s="1">
        <v>83</v>
      </c>
      <c r="P4623" s="4">
        <v>0</v>
      </c>
      <c r="Q4623" s="10">
        <f t="shared" si="292"/>
        <v>83</v>
      </c>
    </row>
    <row r="4624" spans="2:17" ht="20.25" customHeight="1">
      <c r="B4624" s="10" t="str">
        <f t="shared" si="293"/>
        <v>دستكش كف مواد سبك387</v>
      </c>
      <c r="C4624" s="10" t="str">
        <f t="shared" si="294"/>
        <v>دستكش كف مواد سبك1403/02/05387</v>
      </c>
      <c r="D4624" s="10" t="str">
        <f>IFERROR(IF(تحویلی!$E$1="","",IF(NOSA!O4624=تحویلی!$E$1,تحویلی!$E$1&amp;COUNTIF(NOSA!$O$1:O4624,تحویلی!$E$1),"")),"")</f>
        <v/>
      </c>
      <c r="E4624" s="10" t="str">
        <f t="shared" si="295"/>
        <v>1179387</v>
      </c>
      <c r="F4624" s="10" t="str">
        <f>IFERROR(VLOOKUP(I4624,DATABASE!$N:$O,2,FALSE),"")</f>
        <v>دستكش كف مواد سبك</v>
      </c>
      <c r="G4624" s="3" t="s">
        <v>3058</v>
      </c>
      <c r="H4624" s="4">
        <v>1179</v>
      </c>
      <c r="I4624" s="3" t="s">
        <v>1456</v>
      </c>
      <c r="J4624" s="3" t="s">
        <v>2</v>
      </c>
      <c r="K4624" s="5">
        <v>1</v>
      </c>
      <c r="L4624" s="3" t="s">
        <v>3</v>
      </c>
      <c r="M4624" s="3" t="s">
        <v>19</v>
      </c>
      <c r="N4624" s="3" t="s">
        <v>2857</v>
      </c>
      <c r="O4624" s="1">
        <v>387</v>
      </c>
      <c r="P4624" s="4">
        <v>1</v>
      </c>
      <c r="Q4624" s="10">
        <f t="shared" si="292"/>
        <v>387</v>
      </c>
    </row>
    <row r="4625" spans="2:17" ht="20.25" customHeight="1">
      <c r="B4625" s="10" t="str">
        <f t="shared" si="293"/>
        <v>دستكش ضد برش سبك674</v>
      </c>
      <c r="C4625" s="10" t="str">
        <f t="shared" si="294"/>
        <v>دستكش ضد برش سبك1403/02/06674</v>
      </c>
      <c r="D4625" s="10" t="str">
        <f>IFERROR(IF(تحویلی!$E$1="","",IF(NOSA!O4625=تحویلی!$E$1,تحویلی!$E$1&amp;COUNTIF(NOSA!$O$1:O4625,تحویلی!$E$1),"")),"")</f>
        <v/>
      </c>
      <c r="E4625" s="10" t="str">
        <f t="shared" si="295"/>
        <v>1184674</v>
      </c>
      <c r="F4625" s="10" t="str">
        <f>IFERROR(VLOOKUP(I4625,DATABASE!$N:$O,2,FALSE),"")</f>
        <v>دستكش ضد برش سبك</v>
      </c>
      <c r="G4625" s="3" t="s">
        <v>3059</v>
      </c>
      <c r="H4625" s="4">
        <v>1184</v>
      </c>
      <c r="I4625" s="3" t="s">
        <v>1442</v>
      </c>
      <c r="J4625" s="3" t="s">
        <v>22</v>
      </c>
      <c r="K4625" s="5">
        <v>1</v>
      </c>
      <c r="L4625" s="3" t="s">
        <v>3</v>
      </c>
      <c r="M4625" s="3" t="s">
        <v>19</v>
      </c>
      <c r="N4625" s="3" t="s">
        <v>3229</v>
      </c>
      <c r="O4625" s="1">
        <v>674</v>
      </c>
      <c r="P4625" s="4">
        <v>1</v>
      </c>
      <c r="Q4625" s="10">
        <f t="shared" si="292"/>
        <v>674</v>
      </c>
    </row>
    <row r="4626" spans="2:17" ht="20.25" customHeight="1">
      <c r="B4626" s="10" t="str">
        <f t="shared" si="293"/>
        <v>دستكش ضد برش سبك254</v>
      </c>
      <c r="C4626" s="10" t="str">
        <f t="shared" si="294"/>
        <v>دستكش ضد برش سبك1403/02/06254</v>
      </c>
      <c r="D4626" s="10" t="str">
        <f>IFERROR(IF(تحویلی!$E$1="","",IF(NOSA!O4626=تحویلی!$E$1,تحویلی!$E$1&amp;COUNTIF(NOSA!$O$1:O4626,تحویلی!$E$1),"")),"")</f>
        <v/>
      </c>
      <c r="E4626" s="10" t="str">
        <f t="shared" si="295"/>
        <v>1190254</v>
      </c>
      <c r="F4626" s="10" t="str">
        <f>IFERROR(VLOOKUP(I4626,DATABASE!$N:$O,2,FALSE),"")</f>
        <v>دستكش ضد برش سبك</v>
      </c>
      <c r="G4626" s="3" t="s">
        <v>3059</v>
      </c>
      <c r="H4626" s="4">
        <v>1190</v>
      </c>
      <c r="I4626" s="3" t="s">
        <v>1442</v>
      </c>
      <c r="J4626" s="3" t="s">
        <v>22</v>
      </c>
      <c r="K4626" s="5">
        <v>1</v>
      </c>
      <c r="L4626" s="3" t="s">
        <v>3</v>
      </c>
      <c r="M4626" s="3" t="s">
        <v>47</v>
      </c>
      <c r="N4626" s="3" t="s">
        <v>279</v>
      </c>
      <c r="O4626" s="1">
        <v>254</v>
      </c>
      <c r="P4626" s="4">
        <v>0</v>
      </c>
      <c r="Q4626" s="10">
        <f t="shared" si="292"/>
        <v>254</v>
      </c>
    </row>
    <row r="4627" spans="2:17" ht="20.25" customHeight="1">
      <c r="B4627" s="10" t="str">
        <f t="shared" si="293"/>
        <v>دستكش ضد برش سبك641</v>
      </c>
      <c r="C4627" s="10" t="str">
        <f t="shared" si="294"/>
        <v>دستكش ضد برش سبك1403/02/06641</v>
      </c>
      <c r="D4627" s="10" t="str">
        <f>IFERROR(IF(تحویلی!$E$1="","",IF(NOSA!O4627=تحویلی!$E$1,تحویلی!$E$1&amp;COUNTIF(NOSA!$O$1:O4627,تحویلی!$E$1),"")),"")</f>
        <v/>
      </c>
      <c r="E4627" s="10" t="str">
        <f t="shared" si="295"/>
        <v>1190641</v>
      </c>
      <c r="F4627" s="10" t="str">
        <f>IFERROR(VLOOKUP(I4627,DATABASE!$N:$O,2,FALSE),"")</f>
        <v>دستكش ضد برش سبك</v>
      </c>
      <c r="G4627" s="3" t="s">
        <v>3059</v>
      </c>
      <c r="H4627" s="4">
        <v>1190</v>
      </c>
      <c r="I4627" s="3" t="s">
        <v>1442</v>
      </c>
      <c r="J4627" s="3" t="s">
        <v>22</v>
      </c>
      <c r="K4627" s="5">
        <v>1</v>
      </c>
      <c r="L4627" s="3" t="s">
        <v>3</v>
      </c>
      <c r="M4627" s="3" t="s">
        <v>47</v>
      </c>
      <c r="N4627" s="3" t="s">
        <v>2689</v>
      </c>
      <c r="O4627" s="1">
        <v>641</v>
      </c>
      <c r="P4627" s="4">
        <v>0</v>
      </c>
      <c r="Q4627" s="10">
        <f t="shared" si="292"/>
        <v>641</v>
      </c>
    </row>
    <row r="4628" spans="2:17" ht="20.25" customHeight="1">
      <c r="B4628" s="10" t="str">
        <f t="shared" si="293"/>
        <v>لباس كار كارشناسي-مديران- بلوز و شلوار764</v>
      </c>
      <c r="C4628" s="10" t="str">
        <f t="shared" si="294"/>
        <v>لباس كار كارشناسي-مديران- بلوز و شلوار1403/02/06764</v>
      </c>
      <c r="D4628" s="10" t="str">
        <f>IFERROR(IF(تحویلی!$E$1="","",IF(NOSA!O4628=تحویلی!$E$1,تحویلی!$E$1&amp;COUNTIF(NOSA!$O$1:O4628,تحویلی!$E$1),"")),"")</f>
        <v/>
      </c>
      <c r="E4628" s="10" t="str">
        <f t="shared" si="295"/>
        <v>1196764</v>
      </c>
      <c r="F4628" s="10" t="str">
        <f>IFERROR(VLOOKUP(I4628,DATABASE!$N:$O,2,FALSE),"")</f>
        <v>لباس كار كارشناسي-مديران- بلوز و شلوار</v>
      </c>
      <c r="G4628" s="3" t="s">
        <v>3059</v>
      </c>
      <c r="H4628" s="4">
        <v>1196</v>
      </c>
      <c r="I4628" s="3" t="s">
        <v>2373</v>
      </c>
      <c r="J4628" s="3" t="s">
        <v>2772</v>
      </c>
      <c r="K4628" s="5">
        <v>1</v>
      </c>
      <c r="L4628" s="3" t="s">
        <v>28</v>
      </c>
      <c r="M4628" s="3" t="s">
        <v>202</v>
      </c>
      <c r="N4628" s="3" t="s">
        <v>1107</v>
      </c>
      <c r="O4628" s="1">
        <v>764</v>
      </c>
      <c r="P4628" s="4">
        <v>0</v>
      </c>
      <c r="Q4628" s="10">
        <f t="shared" si="292"/>
        <v>764</v>
      </c>
    </row>
    <row r="4629" spans="2:17" ht="20.25" customHeight="1">
      <c r="B4629" s="10" t="str">
        <f t="shared" si="293"/>
        <v>دستكش ضد برش سبك114</v>
      </c>
      <c r="C4629" s="10" t="str">
        <f t="shared" si="294"/>
        <v>دستكش ضد برش سبك1403/02/06114</v>
      </c>
      <c r="D4629" s="10" t="str">
        <f>IFERROR(IF(تحویلی!$E$1="","",IF(NOSA!O4629=تحویلی!$E$1,تحویلی!$E$1&amp;COUNTIF(NOSA!$O$1:O4629,تحویلی!$E$1),"")),"")</f>
        <v/>
      </c>
      <c r="E4629" s="10" t="str">
        <f t="shared" si="295"/>
        <v>1207114</v>
      </c>
      <c r="F4629" s="10" t="str">
        <f>IFERROR(VLOOKUP(I4629,DATABASE!$N:$O,2,FALSE),"")</f>
        <v>دستكش ضد برش سبك</v>
      </c>
      <c r="G4629" s="3" t="s">
        <v>3059</v>
      </c>
      <c r="H4629" s="4">
        <v>1207</v>
      </c>
      <c r="I4629" s="3" t="s">
        <v>1442</v>
      </c>
      <c r="J4629" s="3" t="s">
        <v>22</v>
      </c>
      <c r="K4629" s="5">
        <v>1</v>
      </c>
      <c r="L4629" s="3" t="s">
        <v>3</v>
      </c>
      <c r="M4629" s="3" t="s">
        <v>25</v>
      </c>
      <c r="N4629" s="3" t="s">
        <v>2783</v>
      </c>
      <c r="O4629" s="1">
        <v>114</v>
      </c>
      <c r="P4629" s="4">
        <v>1</v>
      </c>
      <c r="Q4629" s="10">
        <f t="shared" si="292"/>
        <v>114</v>
      </c>
    </row>
    <row r="4630" spans="2:17" ht="20.25" customHeight="1">
      <c r="B4630" s="10" t="str">
        <f t="shared" si="293"/>
        <v>دستكش ضد برش سبك10029</v>
      </c>
      <c r="C4630" s="10" t="str">
        <f t="shared" si="294"/>
        <v>دستكش ضد برش سبك1403/02/0610029</v>
      </c>
      <c r="D4630" s="10" t="str">
        <f>IFERROR(IF(تحویلی!$E$1="","",IF(NOSA!O4630=تحویلی!$E$1,تحویلی!$E$1&amp;COUNTIF(NOSA!$O$1:O4630,تحویلی!$E$1),"")),"")</f>
        <v/>
      </c>
      <c r="E4630" s="10" t="str">
        <f t="shared" si="295"/>
        <v>121010029</v>
      </c>
      <c r="F4630" s="10" t="str">
        <f>IFERROR(VLOOKUP(I4630,DATABASE!$N:$O,2,FALSE),"")</f>
        <v>دستكش ضد برش سبك</v>
      </c>
      <c r="G4630" s="3" t="s">
        <v>3059</v>
      </c>
      <c r="H4630" s="4">
        <v>1210</v>
      </c>
      <c r="I4630" s="3" t="s">
        <v>1442</v>
      </c>
      <c r="J4630" s="3" t="s">
        <v>22</v>
      </c>
      <c r="K4630" s="5">
        <v>1</v>
      </c>
      <c r="L4630" s="3" t="s">
        <v>3</v>
      </c>
      <c r="M4630" s="3" t="s">
        <v>9</v>
      </c>
      <c r="N4630" s="3" t="s">
        <v>2663</v>
      </c>
      <c r="O4630" s="1">
        <v>10029</v>
      </c>
      <c r="P4630" s="4">
        <v>1</v>
      </c>
      <c r="Q4630" s="10">
        <f t="shared" si="292"/>
        <v>10029</v>
      </c>
    </row>
    <row r="4631" spans="2:17" ht="20.25" customHeight="1">
      <c r="B4631" s="10" t="str">
        <f t="shared" si="293"/>
        <v>دستكش استاد كار719</v>
      </c>
      <c r="C4631" s="10" t="str">
        <f t="shared" si="294"/>
        <v>دستكش استاد كار1403/02/06719</v>
      </c>
      <c r="D4631" s="10" t="str">
        <f>IFERROR(IF(تحویلی!$E$1="","",IF(NOSA!O4631=تحویلی!$E$1,تحویلی!$E$1&amp;COUNTIF(NOSA!$O$1:O4631,تحویلی!$E$1),"")),"")</f>
        <v/>
      </c>
      <c r="E4631" s="10" t="str">
        <f t="shared" si="295"/>
        <v>1217719</v>
      </c>
      <c r="F4631" s="10" t="str">
        <f>IFERROR(VLOOKUP(I4631,DATABASE!$N:$O,2,FALSE),"")</f>
        <v>دستكش استاد كار</v>
      </c>
      <c r="G4631" s="3" t="s">
        <v>3059</v>
      </c>
      <c r="H4631" s="4">
        <v>1217</v>
      </c>
      <c r="I4631" s="3" t="s">
        <v>1543</v>
      </c>
      <c r="J4631" s="3" t="s">
        <v>255</v>
      </c>
      <c r="K4631" s="5">
        <v>1</v>
      </c>
      <c r="L4631" s="3" t="s">
        <v>3</v>
      </c>
      <c r="M4631" s="3" t="s">
        <v>47</v>
      </c>
      <c r="N4631" s="3" t="s">
        <v>395</v>
      </c>
      <c r="O4631" s="1">
        <v>719</v>
      </c>
      <c r="P4631" s="4">
        <v>0</v>
      </c>
      <c r="Q4631" s="10">
        <f t="shared" si="292"/>
        <v>719</v>
      </c>
    </row>
    <row r="4632" spans="2:17" ht="20.25" customHeight="1">
      <c r="B4632" s="10" t="str">
        <f t="shared" si="293"/>
        <v>دستكش ضد برش سبك719</v>
      </c>
      <c r="C4632" s="10" t="str">
        <f t="shared" si="294"/>
        <v>دستكش ضد برش سبك1403/02/06719</v>
      </c>
      <c r="D4632" s="10" t="str">
        <f>IFERROR(IF(تحویلی!$E$1="","",IF(NOSA!O4632=تحویلی!$E$1,تحویلی!$E$1&amp;COUNTIF(NOSA!$O$1:O4632,تحویلی!$E$1),"")),"")</f>
        <v/>
      </c>
      <c r="E4632" s="10" t="str">
        <f t="shared" si="295"/>
        <v>1217719</v>
      </c>
      <c r="F4632" s="10" t="str">
        <f>IFERROR(VLOOKUP(I4632,DATABASE!$N:$O,2,FALSE),"")</f>
        <v>دستكش ضد برش سبك</v>
      </c>
      <c r="G4632" s="3" t="s">
        <v>3059</v>
      </c>
      <c r="H4632" s="4">
        <v>1217</v>
      </c>
      <c r="I4632" s="3" t="s">
        <v>1442</v>
      </c>
      <c r="J4632" s="3" t="s">
        <v>22</v>
      </c>
      <c r="K4632" s="5">
        <v>1</v>
      </c>
      <c r="L4632" s="3" t="s">
        <v>3</v>
      </c>
      <c r="M4632" s="3" t="s">
        <v>47</v>
      </c>
      <c r="N4632" s="3" t="s">
        <v>395</v>
      </c>
      <c r="O4632" s="1">
        <v>719</v>
      </c>
      <c r="P4632" s="4">
        <v>0</v>
      </c>
      <c r="Q4632" s="10">
        <f t="shared" si="292"/>
        <v>719</v>
      </c>
    </row>
    <row r="4633" spans="2:17" ht="20.25" customHeight="1">
      <c r="B4633" s="10" t="str">
        <f t="shared" si="293"/>
        <v>دستكش ضد برش سبك460</v>
      </c>
      <c r="C4633" s="10" t="str">
        <f t="shared" si="294"/>
        <v>دستكش ضد برش سبك1403/02/07460</v>
      </c>
      <c r="D4633" s="10" t="str">
        <f>IFERROR(IF(تحویلی!$E$1="","",IF(NOSA!O4633=تحویلی!$E$1,تحویلی!$E$1&amp;COUNTIF(NOSA!$O$1:O4633,تحویلی!$E$1),"")),"")</f>
        <v/>
      </c>
      <c r="E4633" s="10" t="str">
        <f t="shared" si="295"/>
        <v>1226460</v>
      </c>
      <c r="F4633" s="10" t="str">
        <f>IFERROR(VLOOKUP(I4633,DATABASE!$N:$O,2,FALSE),"")</f>
        <v>دستكش ضد برش سبك</v>
      </c>
      <c r="G4633" s="3" t="s">
        <v>3060</v>
      </c>
      <c r="H4633" s="4">
        <v>1226</v>
      </c>
      <c r="I4633" s="3" t="s">
        <v>1442</v>
      </c>
      <c r="J4633" s="3" t="s">
        <v>22</v>
      </c>
      <c r="K4633" s="5">
        <v>1</v>
      </c>
      <c r="L4633" s="3" t="s">
        <v>3</v>
      </c>
      <c r="M4633" s="3" t="s">
        <v>47</v>
      </c>
      <c r="N4633" s="3" t="s">
        <v>2765</v>
      </c>
      <c r="O4633" s="1">
        <v>460</v>
      </c>
      <c r="P4633" s="4">
        <v>1</v>
      </c>
      <c r="Q4633" s="10">
        <f t="shared" si="292"/>
        <v>460</v>
      </c>
    </row>
    <row r="4634" spans="2:17" ht="20.25" customHeight="1">
      <c r="B4634" s="10" t="str">
        <f t="shared" si="293"/>
        <v>دستكش ضد برش سبك170</v>
      </c>
      <c r="C4634" s="10" t="str">
        <f t="shared" si="294"/>
        <v>دستكش ضد برش سبك1403/02/07170</v>
      </c>
      <c r="D4634" s="10" t="str">
        <f>IFERROR(IF(تحویلی!$E$1="","",IF(NOSA!O4634=تحویلی!$E$1,تحویلی!$E$1&amp;COUNTIF(NOSA!$O$1:O4634,تحویلی!$E$1),"")),"")</f>
        <v/>
      </c>
      <c r="E4634" s="10" t="str">
        <f t="shared" si="295"/>
        <v>1234170</v>
      </c>
      <c r="F4634" s="10" t="str">
        <f>IFERROR(VLOOKUP(I4634,DATABASE!$N:$O,2,FALSE),"")</f>
        <v>دستكش ضد برش سبك</v>
      </c>
      <c r="G4634" s="3" t="s">
        <v>3060</v>
      </c>
      <c r="H4634" s="4">
        <v>1234</v>
      </c>
      <c r="I4634" s="3" t="s">
        <v>1442</v>
      </c>
      <c r="J4634" s="3" t="s">
        <v>22</v>
      </c>
      <c r="K4634" s="5">
        <v>1</v>
      </c>
      <c r="L4634" s="3" t="s">
        <v>3</v>
      </c>
      <c r="M4634" s="3" t="s">
        <v>4</v>
      </c>
      <c r="N4634" s="3" t="s">
        <v>3241</v>
      </c>
      <c r="O4634" s="1">
        <v>170</v>
      </c>
      <c r="P4634" s="4">
        <v>1</v>
      </c>
      <c r="Q4634" s="10">
        <f t="shared" si="292"/>
        <v>170</v>
      </c>
    </row>
    <row r="4635" spans="2:17" ht="20.25" customHeight="1">
      <c r="B4635" s="10" t="str">
        <f t="shared" si="293"/>
        <v>دستكش كف مواد سبك52</v>
      </c>
      <c r="C4635" s="10" t="str">
        <f t="shared" si="294"/>
        <v>دستكش كف مواد سبك1403/02/0752</v>
      </c>
      <c r="D4635" s="10" t="str">
        <f>IFERROR(IF(تحویلی!$E$1="","",IF(NOSA!O4635=تحویلی!$E$1,تحویلی!$E$1&amp;COUNTIF(NOSA!$O$1:O4635,تحویلی!$E$1),"")),"")</f>
        <v/>
      </c>
      <c r="E4635" s="10" t="str">
        <f t="shared" si="295"/>
        <v>123652</v>
      </c>
      <c r="F4635" s="10" t="str">
        <f>IFERROR(VLOOKUP(I4635,DATABASE!$N:$O,2,FALSE),"")</f>
        <v>دستكش كف مواد سبك</v>
      </c>
      <c r="G4635" s="3" t="s">
        <v>3060</v>
      </c>
      <c r="H4635" s="4">
        <v>1236</v>
      </c>
      <c r="I4635" s="3" t="s">
        <v>1456</v>
      </c>
      <c r="J4635" s="3" t="s">
        <v>2</v>
      </c>
      <c r="K4635" s="5">
        <v>1</v>
      </c>
      <c r="L4635" s="3" t="s">
        <v>3</v>
      </c>
      <c r="M4635" s="3" t="s">
        <v>19</v>
      </c>
      <c r="N4635" s="3" t="s">
        <v>75</v>
      </c>
      <c r="O4635" s="1">
        <v>52</v>
      </c>
      <c r="P4635" s="4">
        <v>1</v>
      </c>
      <c r="Q4635" s="10">
        <f t="shared" si="292"/>
        <v>52</v>
      </c>
    </row>
    <row r="4636" spans="2:17" ht="20.25" customHeight="1">
      <c r="B4636" s="10" t="str">
        <f t="shared" si="293"/>
        <v>دستكش ضد برش سبك163</v>
      </c>
      <c r="C4636" s="10" t="str">
        <f t="shared" si="294"/>
        <v>دستكش ضد برش سبك1403/02/07163</v>
      </c>
      <c r="D4636" s="10" t="str">
        <f>IFERROR(IF(تحویلی!$E$1="","",IF(NOSA!O4636=تحویلی!$E$1,تحویلی!$E$1&amp;COUNTIF(NOSA!$O$1:O4636,تحویلی!$E$1),"")),"")</f>
        <v/>
      </c>
      <c r="E4636" s="10" t="str">
        <f t="shared" si="295"/>
        <v>1237163</v>
      </c>
      <c r="F4636" s="10" t="str">
        <f>IFERROR(VLOOKUP(I4636,DATABASE!$N:$O,2,FALSE),"")</f>
        <v>دستكش ضد برش سبك</v>
      </c>
      <c r="G4636" s="3" t="s">
        <v>3060</v>
      </c>
      <c r="H4636" s="4">
        <v>1237</v>
      </c>
      <c r="I4636" s="3" t="s">
        <v>1442</v>
      </c>
      <c r="J4636" s="3" t="s">
        <v>22</v>
      </c>
      <c r="K4636" s="5">
        <v>1</v>
      </c>
      <c r="L4636" s="3" t="s">
        <v>3</v>
      </c>
      <c r="M4636" s="3" t="s">
        <v>9</v>
      </c>
      <c r="N4636" s="3" t="s">
        <v>171</v>
      </c>
      <c r="O4636" s="1">
        <v>163</v>
      </c>
      <c r="P4636" s="4">
        <v>0</v>
      </c>
      <c r="Q4636" s="10">
        <f t="shared" si="292"/>
        <v>163</v>
      </c>
    </row>
    <row r="4637" spans="2:17" ht="20.25" customHeight="1">
      <c r="B4637" s="10" t="str">
        <f t="shared" si="293"/>
        <v>دستكش ضد برش سبك690</v>
      </c>
      <c r="C4637" s="10" t="str">
        <f t="shared" si="294"/>
        <v>دستكش ضد برش سبك1403/02/07690</v>
      </c>
      <c r="D4637" s="10" t="str">
        <f>IFERROR(IF(تحویلی!$E$1="","",IF(NOSA!O4637=تحویلی!$E$1,تحویلی!$E$1&amp;COUNTIF(NOSA!$O$1:O4637,تحویلی!$E$1),"")),"")</f>
        <v/>
      </c>
      <c r="E4637" s="10" t="str">
        <f t="shared" si="295"/>
        <v>1240690</v>
      </c>
      <c r="F4637" s="10" t="str">
        <f>IFERROR(VLOOKUP(I4637,DATABASE!$N:$O,2,FALSE),"")</f>
        <v>دستكش ضد برش سبك</v>
      </c>
      <c r="G4637" s="3" t="s">
        <v>3060</v>
      </c>
      <c r="H4637" s="4">
        <v>1240</v>
      </c>
      <c r="I4637" s="3" t="s">
        <v>1442</v>
      </c>
      <c r="J4637" s="3" t="s">
        <v>22</v>
      </c>
      <c r="K4637" s="5">
        <v>1</v>
      </c>
      <c r="L4637" s="3" t="s">
        <v>3</v>
      </c>
      <c r="M4637" s="3" t="s">
        <v>4</v>
      </c>
      <c r="N4637" s="3" t="s">
        <v>174</v>
      </c>
      <c r="O4637" s="1">
        <v>690</v>
      </c>
      <c r="P4637" s="4">
        <v>0</v>
      </c>
      <c r="Q4637" s="10">
        <f t="shared" si="292"/>
        <v>690</v>
      </c>
    </row>
    <row r="4638" spans="2:17" ht="20.25" customHeight="1">
      <c r="B4638" s="10" t="str">
        <f t="shared" si="293"/>
        <v>دستكش ساق بلند نسوز690</v>
      </c>
      <c r="C4638" s="10" t="str">
        <f t="shared" si="294"/>
        <v>دستكش ساق بلند نسوز1403/02/07690</v>
      </c>
      <c r="D4638" s="10" t="str">
        <f>IFERROR(IF(تحویلی!$E$1="","",IF(NOSA!O4638=تحویلی!$E$1,تحویلی!$E$1&amp;COUNTIF(NOSA!$O$1:O4638,تحویلی!$E$1),"")),"")</f>
        <v/>
      </c>
      <c r="E4638" s="10" t="str">
        <f t="shared" si="295"/>
        <v>1240690</v>
      </c>
      <c r="F4638" s="10" t="str">
        <f>IFERROR(VLOOKUP(I4638,DATABASE!$N:$O,2,FALSE),"")</f>
        <v>دستكش ساق بلند نسوز</v>
      </c>
      <c r="G4638" s="3" t="s">
        <v>3060</v>
      </c>
      <c r="H4638" s="4">
        <v>1240</v>
      </c>
      <c r="I4638" s="3" t="s">
        <v>1461</v>
      </c>
      <c r="J4638" s="3" t="s">
        <v>34</v>
      </c>
      <c r="K4638" s="5">
        <v>1</v>
      </c>
      <c r="L4638" s="3" t="s">
        <v>3</v>
      </c>
      <c r="M4638" s="3" t="s">
        <v>4</v>
      </c>
      <c r="N4638" s="3" t="s">
        <v>174</v>
      </c>
      <c r="O4638" s="1">
        <v>690</v>
      </c>
      <c r="P4638" s="4">
        <v>0</v>
      </c>
      <c r="Q4638" s="10">
        <f t="shared" ref="Q4638:Q4700" si="296">VALUE(O4638)</f>
        <v>690</v>
      </c>
    </row>
    <row r="4639" spans="2:17" ht="20.25" customHeight="1">
      <c r="B4639" s="10" t="str">
        <f t="shared" si="293"/>
        <v>دستكش ضد برش سبك70</v>
      </c>
      <c r="C4639" s="10" t="str">
        <f t="shared" si="294"/>
        <v>دستكش ضد برش سبك1403/02/0870</v>
      </c>
      <c r="D4639" s="10" t="str">
        <f>IFERROR(IF(تحویلی!$E$1="","",IF(NOSA!O4639=تحویلی!$E$1,تحویلی!$E$1&amp;COUNTIF(NOSA!$O$1:O4639,تحویلی!$E$1),"")),"")</f>
        <v/>
      </c>
      <c r="E4639" s="10" t="str">
        <f t="shared" si="295"/>
        <v>124470</v>
      </c>
      <c r="F4639" s="10" t="str">
        <f>IFERROR(VLOOKUP(I4639,DATABASE!$N:$O,2,FALSE),"")</f>
        <v>دستكش ضد برش سبك</v>
      </c>
      <c r="G4639" s="3" t="s">
        <v>3061</v>
      </c>
      <c r="H4639" s="4">
        <v>1244</v>
      </c>
      <c r="I4639" s="3" t="s">
        <v>1442</v>
      </c>
      <c r="J4639" s="3" t="s">
        <v>22</v>
      </c>
      <c r="K4639" s="5">
        <v>1</v>
      </c>
      <c r="L4639" s="3" t="s">
        <v>3</v>
      </c>
      <c r="M4639" s="3" t="s">
        <v>9</v>
      </c>
      <c r="N4639" s="3" t="s">
        <v>688</v>
      </c>
      <c r="O4639" s="1">
        <v>70</v>
      </c>
      <c r="P4639" s="4">
        <v>1</v>
      </c>
      <c r="Q4639" s="10">
        <f t="shared" si="296"/>
        <v>70</v>
      </c>
    </row>
    <row r="4640" spans="2:17" ht="20.25" customHeight="1">
      <c r="B4640" s="10" t="str">
        <f t="shared" si="293"/>
        <v>لباس كار(بلوز و شلوار)881</v>
      </c>
      <c r="C4640" s="10" t="str">
        <f t="shared" si="294"/>
        <v>لباس كار(بلوز و شلوار)1403/02/08881</v>
      </c>
      <c r="D4640" s="10" t="str">
        <f>IFERROR(IF(تحویلی!$E$1="","",IF(NOSA!O4640=تحویلی!$E$1,تحویلی!$E$1&amp;COUNTIF(NOSA!$O$1:O4640,تحویلی!$E$1),"")),"")</f>
        <v/>
      </c>
      <c r="E4640" s="10" t="str">
        <f t="shared" si="295"/>
        <v>1249881</v>
      </c>
      <c r="F4640" s="10" t="str">
        <f>IFERROR(VLOOKUP(I4640,DATABASE!$N:$O,2,FALSE),"")</f>
        <v>لباس كار(بلوز و شلوار)</v>
      </c>
      <c r="G4640" s="3" t="s">
        <v>3061</v>
      </c>
      <c r="H4640" s="4">
        <v>1249</v>
      </c>
      <c r="I4640" s="3" t="s">
        <v>1566</v>
      </c>
      <c r="J4640" s="3" t="s">
        <v>2642</v>
      </c>
      <c r="K4640" s="5">
        <v>1</v>
      </c>
      <c r="L4640" s="3" t="s">
        <v>28</v>
      </c>
      <c r="M4640" s="3" t="s">
        <v>202</v>
      </c>
      <c r="N4640" s="3" t="s">
        <v>3366</v>
      </c>
      <c r="O4640" s="1">
        <v>881</v>
      </c>
      <c r="P4640" s="4">
        <v>0</v>
      </c>
      <c r="Q4640" s="10">
        <f t="shared" si="296"/>
        <v>881</v>
      </c>
    </row>
    <row r="4641" spans="2:17" ht="20.25" customHeight="1">
      <c r="B4641" s="10" t="str">
        <f t="shared" si="293"/>
        <v>كفش ايمني881</v>
      </c>
      <c r="C4641" s="10" t="str">
        <f t="shared" si="294"/>
        <v>كفش ايمني1403/02/08881</v>
      </c>
      <c r="D4641" s="10" t="str">
        <f>IFERROR(IF(تحویلی!$E$1="","",IF(NOSA!O4641=تحویلی!$E$1,تحویلی!$E$1&amp;COUNTIF(NOSA!$O$1:O4641,تحویلی!$E$1),"")),"")</f>
        <v/>
      </c>
      <c r="E4641" s="10" t="str">
        <f t="shared" si="295"/>
        <v>1249881</v>
      </c>
      <c r="F4641" s="10" t="str">
        <f>IFERROR(VLOOKUP(I4641,DATABASE!$N:$O,2,FALSE),"")</f>
        <v>كفش ايمني</v>
      </c>
      <c r="G4641" s="3" t="s">
        <v>3061</v>
      </c>
      <c r="H4641" s="4">
        <v>1249</v>
      </c>
      <c r="I4641" s="3" t="s">
        <v>1720</v>
      </c>
      <c r="J4641" s="3" t="s">
        <v>1721</v>
      </c>
      <c r="K4641" s="5">
        <v>1</v>
      </c>
      <c r="L4641" s="3" t="s">
        <v>3</v>
      </c>
      <c r="M4641" s="3" t="s">
        <v>202</v>
      </c>
      <c r="N4641" s="3" t="s">
        <v>3366</v>
      </c>
      <c r="O4641" s="1">
        <v>881</v>
      </c>
      <c r="P4641" s="4">
        <v>0</v>
      </c>
      <c r="Q4641" s="10">
        <f t="shared" si="296"/>
        <v>881</v>
      </c>
    </row>
    <row r="4642" spans="2:17" ht="20.25" customHeight="1">
      <c r="B4642" s="10" t="str">
        <f t="shared" si="293"/>
        <v>دستكش ضد برش سبك881</v>
      </c>
      <c r="C4642" s="10" t="str">
        <f t="shared" si="294"/>
        <v>دستكش ضد برش سبك1403/02/08881</v>
      </c>
      <c r="D4642" s="10" t="str">
        <f>IFERROR(IF(تحویلی!$E$1="","",IF(NOSA!O4642=تحویلی!$E$1,تحویلی!$E$1&amp;COUNTIF(NOSA!$O$1:O4642,تحویلی!$E$1),"")),"")</f>
        <v/>
      </c>
      <c r="E4642" s="10" t="str">
        <f t="shared" si="295"/>
        <v>1249881</v>
      </c>
      <c r="F4642" s="10" t="str">
        <f>IFERROR(VLOOKUP(I4642,DATABASE!$N:$O,2,FALSE),"")</f>
        <v>دستكش ضد برش سبك</v>
      </c>
      <c r="G4642" s="3" t="s">
        <v>3061</v>
      </c>
      <c r="H4642" s="4">
        <v>1249</v>
      </c>
      <c r="I4642" s="3" t="s">
        <v>1442</v>
      </c>
      <c r="J4642" s="3" t="s">
        <v>22</v>
      </c>
      <c r="K4642" s="5">
        <v>1</v>
      </c>
      <c r="L4642" s="3" t="s">
        <v>3</v>
      </c>
      <c r="M4642" s="3" t="s">
        <v>202</v>
      </c>
      <c r="N4642" s="3" t="s">
        <v>3366</v>
      </c>
      <c r="O4642" s="1">
        <v>881</v>
      </c>
      <c r="P4642" s="4">
        <v>0</v>
      </c>
      <c r="Q4642" s="10">
        <f t="shared" si="296"/>
        <v>881</v>
      </c>
    </row>
    <row r="4643" spans="2:17" ht="20.25" customHeight="1">
      <c r="B4643" s="10" t="str">
        <f t="shared" si="293"/>
        <v>كلاه ايمني881</v>
      </c>
      <c r="C4643" s="10" t="str">
        <f t="shared" si="294"/>
        <v>كلاه ايمني1403/02/08881</v>
      </c>
      <c r="D4643" s="10" t="str">
        <f>IFERROR(IF(تحویلی!$E$1="","",IF(NOSA!O4643=تحویلی!$E$1,تحویلی!$E$1&amp;COUNTIF(NOSA!$O$1:O4643,تحویلی!$E$1),"")),"")</f>
        <v/>
      </c>
      <c r="E4643" s="10" t="str">
        <f t="shared" si="295"/>
        <v>1249881</v>
      </c>
      <c r="F4643" s="10" t="str">
        <f>IFERROR(VLOOKUP(I4643,DATABASE!$N:$O,2,FALSE),"")</f>
        <v>كلاه ايمني</v>
      </c>
      <c r="G4643" s="3" t="s">
        <v>3061</v>
      </c>
      <c r="H4643" s="4">
        <v>1249</v>
      </c>
      <c r="I4643" s="3" t="s">
        <v>1476</v>
      </c>
      <c r="J4643" s="3" t="s">
        <v>1647</v>
      </c>
      <c r="K4643" s="5">
        <v>1</v>
      </c>
      <c r="L4643" s="3" t="s">
        <v>8</v>
      </c>
      <c r="M4643" s="3" t="s">
        <v>202</v>
      </c>
      <c r="N4643" s="3" t="s">
        <v>3366</v>
      </c>
      <c r="O4643" s="1">
        <v>881</v>
      </c>
      <c r="P4643" s="4">
        <v>0</v>
      </c>
      <c r="Q4643" s="10">
        <f t="shared" si="296"/>
        <v>881</v>
      </c>
    </row>
    <row r="4644" spans="2:17" ht="20.25" customHeight="1">
      <c r="B4644" s="10" t="str">
        <f t="shared" si="293"/>
        <v>عينك گاگل860</v>
      </c>
      <c r="C4644" s="10" t="str">
        <f t="shared" si="294"/>
        <v>عينك گاگل1403/02/08860</v>
      </c>
      <c r="D4644" s="10" t="str">
        <f>IFERROR(IF(تحویلی!$E$1="","",IF(NOSA!O4644=تحویلی!$E$1,تحویلی!$E$1&amp;COUNTIF(NOSA!$O$1:O4644,تحویلی!$E$1),"")),"")</f>
        <v/>
      </c>
      <c r="E4644" s="10" t="str">
        <f t="shared" si="295"/>
        <v>1250860</v>
      </c>
      <c r="F4644" s="10" t="str">
        <f>IFERROR(VLOOKUP(I4644,DATABASE!$N:$O,2,FALSE),"")</f>
        <v>عينك گاگل</v>
      </c>
      <c r="G4644" s="154" t="s">
        <v>3061</v>
      </c>
      <c r="H4644" s="155">
        <v>1250</v>
      </c>
      <c r="I4644" s="154" t="s">
        <v>1555</v>
      </c>
      <c r="J4644" s="154" t="s">
        <v>1556</v>
      </c>
      <c r="K4644" s="156">
        <v>1</v>
      </c>
      <c r="L4644" s="154" t="s">
        <v>8</v>
      </c>
      <c r="M4644" s="154" t="s">
        <v>47</v>
      </c>
      <c r="N4644" s="154" t="s">
        <v>3222</v>
      </c>
      <c r="O4644" s="153">
        <v>860</v>
      </c>
      <c r="P4644" s="155">
        <v>0</v>
      </c>
      <c r="Q4644" s="10">
        <f t="shared" si="296"/>
        <v>860</v>
      </c>
    </row>
    <row r="4645" spans="2:17" ht="20.25" customHeight="1">
      <c r="B4645" s="10" t="str">
        <f t="shared" si="293"/>
        <v>لباس كار يكبار مصرف860</v>
      </c>
      <c r="C4645" s="10" t="str">
        <f t="shared" si="294"/>
        <v>لباس كار يكبار مصرف1403/02/08860</v>
      </c>
      <c r="D4645" s="10" t="str">
        <f>IFERROR(IF(تحویلی!$E$1="","",IF(NOSA!O4645=تحویلی!$E$1,تحویلی!$E$1&amp;COUNTIF(NOSA!$O$1:O4645,تحویلی!$E$1),"")),"")</f>
        <v/>
      </c>
      <c r="E4645" s="10" t="str">
        <f t="shared" si="295"/>
        <v>1256860</v>
      </c>
      <c r="F4645" s="10" t="str">
        <f>IFERROR(VLOOKUP(I4645,DATABASE!$N:$O,2,FALSE),"")</f>
        <v>لباس كار يكبار مصرف</v>
      </c>
      <c r="G4645" s="154" t="s">
        <v>3061</v>
      </c>
      <c r="H4645" s="155">
        <v>1256</v>
      </c>
      <c r="I4645" s="154" t="s">
        <v>1691</v>
      </c>
      <c r="J4645" s="154" t="s">
        <v>956</v>
      </c>
      <c r="K4645" s="156">
        <v>1</v>
      </c>
      <c r="L4645" s="154" t="s">
        <v>28</v>
      </c>
      <c r="M4645" s="154" t="s">
        <v>47</v>
      </c>
      <c r="N4645" s="154" t="s">
        <v>3222</v>
      </c>
      <c r="O4645" s="153">
        <v>860</v>
      </c>
      <c r="P4645" s="155">
        <v>0</v>
      </c>
      <c r="Q4645" s="10">
        <f t="shared" si="296"/>
        <v>860</v>
      </c>
    </row>
    <row r="4646" spans="2:17" ht="20.25" customHeight="1">
      <c r="B4646" s="10" t="str">
        <f t="shared" si="293"/>
        <v>بند داخل كلاه ايمني383</v>
      </c>
      <c r="C4646" s="10" t="str">
        <f t="shared" si="294"/>
        <v>بند داخل كلاه ايمني1403/02/08383</v>
      </c>
      <c r="D4646" s="10" t="str">
        <f>IFERROR(IF(تحویلی!$E$1="","",IF(NOSA!O4646=تحویلی!$E$1,تحویلی!$E$1&amp;COUNTIF(NOSA!$O$1:O4646,تحویلی!$E$1),"")),"")</f>
        <v/>
      </c>
      <c r="E4646" s="10" t="str">
        <f t="shared" si="295"/>
        <v>1259383</v>
      </c>
      <c r="F4646" s="10" t="str">
        <f>IFERROR(VLOOKUP(I4646,DATABASE!$N:$O,2,FALSE),"")</f>
        <v>بند داخل كلاه ايمني</v>
      </c>
      <c r="G4646" s="154" t="s">
        <v>3061</v>
      </c>
      <c r="H4646" s="155">
        <v>1259</v>
      </c>
      <c r="I4646" s="154" t="s">
        <v>2343</v>
      </c>
      <c r="J4646" s="154" t="s">
        <v>229</v>
      </c>
      <c r="K4646" s="156">
        <v>1</v>
      </c>
      <c r="L4646" s="154" t="s">
        <v>8</v>
      </c>
      <c r="M4646" s="154" t="s">
        <v>47</v>
      </c>
      <c r="N4646" s="154" t="s">
        <v>344</v>
      </c>
      <c r="O4646" s="153">
        <v>383</v>
      </c>
      <c r="P4646" s="155">
        <v>0</v>
      </c>
      <c r="Q4646" s="10">
        <f t="shared" si="296"/>
        <v>383</v>
      </c>
    </row>
    <row r="4647" spans="2:17" ht="20.25" customHeight="1">
      <c r="B4647" s="10" t="str">
        <f t="shared" si="293"/>
        <v>401</v>
      </c>
      <c r="C4647" s="10" t="str">
        <f t="shared" si="294"/>
        <v>1403/02/08401</v>
      </c>
      <c r="D4647" s="10" t="str">
        <f>IFERROR(IF(تحویلی!$E$1="","",IF(NOSA!O4647=تحویلی!$E$1,تحویلی!$E$1&amp;COUNTIF(NOSA!$O$1:O4647,تحویلی!$E$1),"")),"")</f>
        <v/>
      </c>
      <c r="E4647" s="10" t="str">
        <f t="shared" si="295"/>
        <v>1262401</v>
      </c>
      <c r="F4647" s="10" t="str">
        <f>IFERROR(VLOOKUP(I4647,DATABASE!$N:$O,2,FALSE),"")</f>
        <v/>
      </c>
      <c r="G4647" s="154" t="s">
        <v>3061</v>
      </c>
      <c r="H4647" s="155">
        <v>1262</v>
      </c>
      <c r="I4647" s="154" t="s">
        <v>3367</v>
      </c>
      <c r="J4647" s="154" t="s">
        <v>3368</v>
      </c>
      <c r="K4647" s="156">
        <v>1</v>
      </c>
      <c r="L4647" s="154" t="s">
        <v>8</v>
      </c>
      <c r="M4647" s="154" t="s">
        <v>19</v>
      </c>
      <c r="N4647" s="154" t="s">
        <v>424</v>
      </c>
      <c r="O4647" s="153">
        <v>401</v>
      </c>
      <c r="P4647" s="155">
        <v>0</v>
      </c>
      <c r="Q4647" s="10">
        <f t="shared" si="296"/>
        <v>401</v>
      </c>
    </row>
    <row r="4648" spans="2:17" ht="20.25" customHeight="1">
      <c r="B4648" s="10" t="str">
        <f t="shared" si="293"/>
        <v xml:space="preserve"> لباس كارشناسي مديران 735</v>
      </c>
      <c r="C4648" s="10" t="str">
        <f t="shared" si="294"/>
        <v xml:space="preserve"> لباس كارشناسي مديران 1403/02/08735</v>
      </c>
      <c r="D4648" s="10" t="str">
        <f>IFERROR(IF(تحویلی!$E$1="","",IF(NOSA!O4648=تحویلی!$E$1,تحویلی!$E$1&amp;COUNTIF(NOSA!$O$1:O4648,تحویلی!$E$1),"")),"")</f>
        <v/>
      </c>
      <c r="E4648" s="10" t="str">
        <f t="shared" si="295"/>
        <v>1265735</v>
      </c>
      <c r="F4648" s="10" t="str">
        <f>IFERROR(VLOOKUP(I4648,DATABASE!$N:$O,2,FALSE),"")</f>
        <v xml:space="preserve"> لباس كارشناسي مديران </v>
      </c>
      <c r="G4648" s="154" t="s">
        <v>3061</v>
      </c>
      <c r="H4648" s="155">
        <v>1265</v>
      </c>
      <c r="I4648" s="154" t="s">
        <v>1607</v>
      </c>
      <c r="J4648" s="154" t="s">
        <v>2687</v>
      </c>
      <c r="K4648" s="156">
        <v>1</v>
      </c>
      <c r="L4648" s="154" t="s">
        <v>8</v>
      </c>
      <c r="M4648" s="154" t="s">
        <v>202</v>
      </c>
      <c r="N4648" s="154" t="s">
        <v>640</v>
      </c>
      <c r="O4648" s="153">
        <v>735</v>
      </c>
      <c r="P4648" s="155">
        <v>0</v>
      </c>
      <c r="Q4648" s="10">
        <f t="shared" si="296"/>
        <v>735</v>
      </c>
    </row>
    <row r="4649" spans="2:17" ht="20.25" customHeight="1">
      <c r="B4649" s="10" t="str">
        <f t="shared" si="293"/>
        <v>لباس كار ديرسوز(بلوز) 31</v>
      </c>
      <c r="C4649" s="10" t="str">
        <f t="shared" si="294"/>
        <v>لباس كار ديرسوز(بلوز) 1403/02/0831</v>
      </c>
      <c r="D4649" s="10" t="str">
        <f>IFERROR(IF(تحویلی!$E$1="","",IF(NOSA!O4649=تحویلی!$E$1,تحویلی!$E$1&amp;COUNTIF(NOSA!$O$1:O4649,تحویلی!$E$1),"")),"")</f>
        <v/>
      </c>
      <c r="E4649" s="10" t="str">
        <f t="shared" si="295"/>
        <v>127631</v>
      </c>
      <c r="F4649" s="10" t="str">
        <f>IFERROR(VLOOKUP(I4649,DATABASE!$N:$O,2,FALSE),"")</f>
        <v xml:space="preserve">لباس كار ديرسوز(بلوز) </v>
      </c>
      <c r="G4649" s="154" t="s">
        <v>3061</v>
      </c>
      <c r="H4649" s="155">
        <v>1276</v>
      </c>
      <c r="I4649" s="154" t="s">
        <v>1703</v>
      </c>
      <c r="J4649" s="154" t="s">
        <v>1704</v>
      </c>
      <c r="K4649" s="156">
        <v>1</v>
      </c>
      <c r="L4649" s="154" t="s">
        <v>8</v>
      </c>
      <c r="M4649" s="154" t="s">
        <v>9</v>
      </c>
      <c r="N4649" s="154" t="s">
        <v>175</v>
      </c>
      <c r="O4649" s="153">
        <v>31</v>
      </c>
      <c r="P4649" s="155">
        <v>1</v>
      </c>
      <c r="Q4649" s="10">
        <f t="shared" si="296"/>
        <v>31</v>
      </c>
    </row>
    <row r="4650" spans="2:17" ht="20.25" customHeight="1">
      <c r="B4650" s="10" t="str">
        <f t="shared" si="293"/>
        <v>دستكش ضد برش سبك739</v>
      </c>
      <c r="C4650" s="10" t="str">
        <f t="shared" si="294"/>
        <v>دستكش ضد برش سبك1403/02/08739</v>
      </c>
      <c r="D4650" s="10" t="str">
        <f>IFERROR(IF(تحویلی!$E$1="","",IF(NOSA!O4650=تحویلی!$E$1,تحویلی!$E$1&amp;COUNTIF(NOSA!$O$1:O4650,تحویلی!$E$1),"")),"")</f>
        <v/>
      </c>
      <c r="E4650" s="10" t="str">
        <f t="shared" si="295"/>
        <v>1277739</v>
      </c>
      <c r="F4650" s="10" t="str">
        <f>IFERROR(VLOOKUP(I4650,DATABASE!$N:$O,2,FALSE),"")</f>
        <v>دستكش ضد برش سبك</v>
      </c>
      <c r="G4650" s="154" t="s">
        <v>3061</v>
      </c>
      <c r="H4650" s="155">
        <v>1277</v>
      </c>
      <c r="I4650" s="154" t="s">
        <v>1442</v>
      </c>
      <c r="J4650" s="154" t="s">
        <v>22</v>
      </c>
      <c r="K4650" s="156">
        <v>1</v>
      </c>
      <c r="L4650" s="154" t="s">
        <v>3</v>
      </c>
      <c r="M4650" s="154" t="s">
        <v>47</v>
      </c>
      <c r="N4650" s="154" t="s">
        <v>779</v>
      </c>
      <c r="O4650" s="153">
        <v>739</v>
      </c>
      <c r="P4650" s="155">
        <v>1</v>
      </c>
      <c r="Q4650" s="10">
        <f t="shared" si="296"/>
        <v>739</v>
      </c>
    </row>
    <row r="4651" spans="2:17" ht="20.25" customHeight="1">
      <c r="B4651" s="10" t="str">
        <f t="shared" si="293"/>
        <v>دستكش ضد برش سبك841</v>
      </c>
      <c r="C4651" s="10" t="str">
        <f t="shared" si="294"/>
        <v>دستكش ضد برش سبك1403/02/08841</v>
      </c>
      <c r="D4651" s="10" t="str">
        <f>IFERROR(IF(تحویلی!$E$1="","",IF(NOSA!O4651=تحویلی!$E$1,تحویلی!$E$1&amp;COUNTIF(NOSA!$O$1:O4651,تحویلی!$E$1),"")),"")</f>
        <v/>
      </c>
      <c r="E4651" s="10" t="str">
        <f t="shared" si="295"/>
        <v>1277841</v>
      </c>
      <c r="F4651" s="10" t="str">
        <f>IFERROR(VLOOKUP(I4651,DATABASE!$N:$O,2,FALSE),"")</f>
        <v>دستكش ضد برش سبك</v>
      </c>
      <c r="G4651" s="154" t="s">
        <v>3061</v>
      </c>
      <c r="H4651" s="155">
        <v>1277</v>
      </c>
      <c r="I4651" s="154" t="s">
        <v>1442</v>
      </c>
      <c r="J4651" s="154" t="s">
        <v>22</v>
      </c>
      <c r="K4651" s="156">
        <v>1</v>
      </c>
      <c r="L4651" s="154" t="s">
        <v>3</v>
      </c>
      <c r="M4651" s="154" t="s">
        <v>47</v>
      </c>
      <c r="N4651" s="154" t="s">
        <v>2686</v>
      </c>
      <c r="O4651" s="153">
        <v>841</v>
      </c>
      <c r="P4651" s="155">
        <v>1</v>
      </c>
      <c r="Q4651" s="10">
        <f t="shared" si="296"/>
        <v>841</v>
      </c>
    </row>
    <row r="4652" spans="2:17" ht="20.25" customHeight="1">
      <c r="B4652" s="10" t="str">
        <f t="shared" si="293"/>
        <v>كلاه ايمني584</v>
      </c>
      <c r="C4652" s="10" t="str">
        <f t="shared" si="294"/>
        <v>كلاه ايمني1403/02/08584</v>
      </c>
      <c r="D4652" s="10" t="str">
        <f>IFERROR(IF(تحویلی!$E$1="","",IF(NOSA!O4652=تحویلی!$E$1,تحویلی!$E$1&amp;COUNTIF(NOSA!$O$1:O4652,تحویلی!$E$1),"")),"")</f>
        <v/>
      </c>
      <c r="E4652" s="10" t="str">
        <f t="shared" si="295"/>
        <v>1289584</v>
      </c>
      <c r="F4652" s="10" t="str">
        <f>IFERROR(VLOOKUP(I4652,DATABASE!$N:$O,2,FALSE),"")</f>
        <v>كلاه ايمني</v>
      </c>
      <c r="G4652" s="154" t="s">
        <v>3061</v>
      </c>
      <c r="H4652" s="155">
        <v>1289</v>
      </c>
      <c r="I4652" s="154" t="s">
        <v>1505</v>
      </c>
      <c r="J4652" s="154" t="s">
        <v>1628</v>
      </c>
      <c r="K4652" s="156">
        <v>1</v>
      </c>
      <c r="L4652" s="154" t="s">
        <v>8</v>
      </c>
      <c r="M4652" s="154" t="s">
        <v>19</v>
      </c>
      <c r="N4652" s="154" t="s">
        <v>2737</v>
      </c>
      <c r="O4652" s="153">
        <v>584</v>
      </c>
      <c r="P4652" s="155">
        <v>1</v>
      </c>
      <c r="Q4652" s="10">
        <f t="shared" si="296"/>
        <v>584</v>
      </c>
    </row>
    <row r="4653" spans="2:17" ht="20.25" customHeight="1">
      <c r="B4653" s="10" t="str">
        <f t="shared" si="293"/>
        <v>رابط فنري نقاب كلاه ايمني584</v>
      </c>
      <c r="C4653" s="10" t="str">
        <f t="shared" si="294"/>
        <v>رابط فنري نقاب كلاه ايمني1403/02/08584</v>
      </c>
      <c r="D4653" s="10" t="str">
        <f>IFERROR(IF(تحویلی!$E$1="","",IF(NOSA!O4653=تحویلی!$E$1,تحویلی!$E$1&amp;COUNTIF(NOSA!$O$1:O4653,تحویلی!$E$1),"")),"")</f>
        <v/>
      </c>
      <c r="E4653" s="10" t="str">
        <f t="shared" si="295"/>
        <v>1289584</v>
      </c>
      <c r="F4653" s="10" t="str">
        <f>IFERROR(VLOOKUP(I4653,DATABASE!$N:$O,2,FALSE),"")</f>
        <v>رابط فنري نقاب كلاه ايمني</v>
      </c>
      <c r="G4653" s="154" t="s">
        <v>3061</v>
      </c>
      <c r="H4653" s="155">
        <v>1289</v>
      </c>
      <c r="I4653" s="154" t="s">
        <v>1454</v>
      </c>
      <c r="J4653" s="154" t="s">
        <v>135</v>
      </c>
      <c r="K4653" s="156">
        <v>1</v>
      </c>
      <c r="L4653" s="154" t="s">
        <v>8</v>
      </c>
      <c r="M4653" s="154" t="s">
        <v>19</v>
      </c>
      <c r="N4653" s="154" t="s">
        <v>2737</v>
      </c>
      <c r="O4653" s="153">
        <v>584</v>
      </c>
      <c r="P4653" s="155">
        <v>1</v>
      </c>
      <c r="Q4653" s="10">
        <f t="shared" si="296"/>
        <v>584</v>
      </c>
    </row>
    <row r="4654" spans="2:17" ht="20.25" customHeight="1">
      <c r="B4654" s="10" t="str">
        <f t="shared" si="293"/>
        <v>دستكش ضد برش سبك760</v>
      </c>
      <c r="C4654" s="10" t="str">
        <f t="shared" si="294"/>
        <v>دستكش ضد برش سبك1403/02/09760</v>
      </c>
      <c r="D4654" s="10" t="str">
        <f>IFERROR(IF(تحویلی!$E$1="","",IF(NOSA!O4654=تحویلی!$E$1,تحویلی!$E$1&amp;COUNTIF(NOSA!$O$1:O4654,تحویلی!$E$1),"")),"")</f>
        <v/>
      </c>
      <c r="E4654" s="10" t="str">
        <f t="shared" si="295"/>
        <v>1299760</v>
      </c>
      <c r="F4654" s="10" t="str">
        <f>IFERROR(VLOOKUP(I4654,DATABASE!$N:$O,2,FALSE),"")</f>
        <v>دستكش ضد برش سبك</v>
      </c>
      <c r="G4654" s="154" t="s">
        <v>3062</v>
      </c>
      <c r="H4654" s="155">
        <v>1299</v>
      </c>
      <c r="I4654" s="154" t="s">
        <v>1442</v>
      </c>
      <c r="J4654" s="154" t="s">
        <v>22</v>
      </c>
      <c r="K4654" s="156">
        <v>2</v>
      </c>
      <c r="L4654" s="154" t="s">
        <v>3</v>
      </c>
      <c r="M4654" s="154" t="s">
        <v>202</v>
      </c>
      <c r="N4654" s="154" t="s">
        <v>3369</v>
      </c>
      <c r="O4654" s="153">
        <v>760</v>
      </c>
      <c r="P4654" s="155">
        <v>0</v>
      </c>
      <c r="Q4654" s="10">
        <f t="shared" si="296"/>
        <v>760</v>
      </c>
    </row>
    <row r="4655" spans="2:17" ht="20.25" customHeight="1">
      <c r="B4655" s="10" t="str">
        <f t="shared" si="293"/>
        <v>لباس كار(بلوز و شلوار)848</v>
      </c>
      <c r="C4655" s="10" t="str">
        <f t="shared" si="294"/>
        <v>لباس كار(بلوز و شلوار)1403/02/09848</v>
      </c>
      <c r="D4655" s="10" t="str">
        <f>IFERROR(IF(تحویلی!$E$1="","",IF(NOSA!O4655=تحویلی!$E$1,تحویلی!$E$1&amp;COUNTIF(NOSA!$O$1:O4655,تحویلی!$E$1),"")),"")</f>
        <v/>
      </c>
      <c r="E4655" s="10" t="str">
        <f t="shared" si="295"/>
        <v>1313848</v>
      </c>
      <c r="F4655" s="10" t="str">
        <f>IFERROR(VLOOKUP(I4655,DATABASE!$N:$O,2,FALSE),"")</f>
        <v>لباس كار(بلوز و شلوار)</v>
      </c>
      <c r="G4655" s="154" t="s">
        <v>3062</v>
      </c>
      <c r="H4655" s="155">
        <v>1313</v>
      </c>
      <c r="I4655" s="154" t="s">
        <v>1644</v>
      </c>
      <c r="J4655" s="154" t="s">
        <v>1645</v>
      </c>
      <c r="K4655" s="156">
        <v>1</v>
      </c>
      <c r="L4655" s="154" t="s">
        <v>28</v>
      </c>
      <c r="M4655" s="154" t="s">
        <v>47</v>
      </c>
      <c r="N4655" s="154" t="s">
        <v>2750</v>
      </c>
      <c r="O4655" s="153">
        <v>848</v>
      </c>
      <c r="P4655" s="155">
        <v>0</v>
      </c>
      <c r="Q4655" s="10">
        <f t="shared" si="296"/>
        <v>848</v>
      </c>
    </row>
    <row r="4656" spans="2:17" ht="20.25" customHeight="1">
      <c r="B4656" s="10" t="str">
        <f t="shared" si="293"/>
        <v>لباس كار(بلوز و شلوار)879</v>
      </c>
      <c r="C4656" s="10" t="str">
        <f t="shared" si="294"/>
        <v>لباس كار(بلوز و شلوار)1403/02/09879</v>
      </c>
      <c r="D4656" s="10" t="str">
        <f>IFERROR(IF(تحویلی!$E$1="","",IF(NOSA!O4656=تحویلی!$E$1,تحویلی!$E$1&amp;COUNTIF(NOSA!$O$1:O4656,تحویلی!$E$1),"")),"")</f>
        <v/>
      </c>
      <c r="E4656" s="10" t="str">
        <f t="shared" si="295"/>
        <v>1313879</v>
      </c>
      <c r="F4656" s="10" t="str">
        <f>IFERROR(VLOOKUP(I4656,DATABASE!$N:$O,2,FALSE),"")</f>
        <v>لباس كار(بلوز و شلوار)</v>
      </c>
      <c r="G4656" s="154" t="s">
        <v>3062</v>
      </c>
      <c r="H4656" s="155">
        <v>1313</v>
      </c>
      <c r="I4656" s="154" t="s">
        <v>1644</v>
      </c>
      <c r="J4656" s="154" t="s">
        <v>1645</v>
      </c>
      <c r="K4656" s="156">
        <v>1</v>
      </c>
      <c r="L4656" s="154" t="s">
        <v>28</v>
      </c>
      <c r="M4656" s="154" t="s">
        <v>47</v>
      </c>
      <c r="N4656" s="154" t="s">
        <v>3370</v>
      </c>
      <c r="O4656" s="153">
        <v>879</v>
      </c>
      <c r="P4656" s="155">
        <v>0</v>
      </c>
      <c r="Q4656" s="10">
        <f t="shared" si="296"/>
        <v>879</v>
      </c>
    </row>
    <row r="4657" spans="2:17" ht="20.25" customHeight="1">
      <c r="B4657" s="10" t="str">
        <f t="shared" si="293"/>
        <v>لباس كار(بلوز و شلوار)717</v>
      </c>
      <c r="C4657" s="10" t="str">
        <f t="shared" si="294"/>
        <v>لباس كار(بلوز و شلوار)1403/02/09717</v>
      </c>
      <c r="D4657" s="10" t="str">
        <f>IFERROR(IF(تحویلی!$E$1="","",IF(NOSA!O4657=تحویلی!$E$1,تحویلی!$E$1&amp;COUNTIF(NOSA!$O$1:O4657,تحویلی!$E$1),"")),"")</f>
        <v/>
      </c>
      <c r="E4657" s="10" t="str">
        <f t="shared" si="295"/>
        <v>1313717</v>
      </c>
      <c r="F4657" s="10" t="str">
        <f>IFERROR(VLOOKUP(I4657,DATABASE!$N:$O,2,FALSE),"")</f>
        <v>لباس كار(بلوز و شلوار)</v>
      </c>
      <c r="G4657" s="154" t="s">
        <v>3062</v>
      </c>
      <c r="H4657" s="155">
        <v>1313</v>
      </c>
      <c r="I4657" s="154" t="s">
        <v>1566</v>
      </c>
      <c r="J4657" s="154" t="s">
        <v>2642</v>
      </c>
      <c r="K4657" s="156">
        <v>1</v>
      </c>
      <c r="L4657" s="154" t="s">
        <v>28</v>
      </c>
      <c r="M4657" s="154" t="s">
        <v>47</v>
      </c>
      <c r="N4657" s="154" t="s">
        <v>282</v>
      </c>
      <c r="O4657" s="153">
        <v>717</v>
      </c>
      <c r="P4657" s="155">
        <v>0</v>
      </c>
      <c r="Q4657" s="10">
        <f t="shared" si="296"/>
        <v>717</v>
      </c>
    </row>
    <row r="4658" spans="2:17" ht="20.25" customHeight="1">
      <c r="B4658" s="10" t="str">
        <f t="shared" si="293"/>
        <v>764</v>
      </c>
      <c r="C4658" s="10" t="str">
        <f t="shared" si="294"/>
        <v>1403/02/09764</v>
      </c>
      <c r="D4658" s="10" t="str">
        <f>IFERROR(IF(تحویلی!$E$1="","",IF(NOSA!O4658=تحویلی!$E$1,تحویلی!$E$1&amp;COUNTIF(NOSA!$O$1:O4658,تحویلی!$E$1),"")),"")</f>
        <v/>
      </c>
      <c r="E4658" s="10" t="str">
        <f t="shared" si="295"/>
        <v>1314764</v>
      </c>
      <c r="F4658" s="10" t="str">
        <f>IFERROR(VLOOKUP(I4658,DATABASE!$N:$O,2,FALSE),"")</f>
        <v/>
      </c>
      <c r="G4658" s="154" t="s">
        <v>3062</v>
      </c>
      <c r="H4658" s="155">
        <v>1314</v>
      </c>
      <c r="I4658" s="154" t="s">
        <v>3371</v>
      </c>
      <c r="J4658" s="154" t="s">
        <v>3372</v>
      </c>
      <c r="K4658" s="156">
        <v>12</v>
      </c>
      <c r="L4658" s="154" t="s">
        <v>28</v>
      </c>
      <c r="M4658" s="154" t="s">
        <v>1123</v>
      </c>
      <c r="N4658" s="154" t="s">
        <v>1431</v>
      </c>
      <c r="O4658" s="153">
        <v>764</v>
      </c>
      <c r="P4658" s="155">
        <v>0</v>
      </c>
      <c r="Q4658" s="10">
        <f t="shared" si="296"/>
        <v>764</v>
      </c>
    </row>
    <row r="4659" spans="2:17" ht="20.25" customHeight="1">
      <c r="B4659" s="10" t="str">
        <f t="shared" si="293"/>
        <v>لباس كار ديرسوز(بلوز و شلوار)845</v>
      </c>
      <c r="C4659" s="10" t="str">
        <f t="shared" si="294"/>
        <v>لباس كار ديرسوز(بلوز و شلوار)1403/02/09845</v>
      </c>
      <c r="D4659" s="10" t="str">
        <f>IFERROR(IF(تحویلی!$E$1="","",IF(NOSA!O4659=تحویلی!$E$1,تحویلی!$E$1&amp;COUNTIF(NOSA!$O$1:O4659,تحویلی!$E$1),"")),"")</f>
        <v/>
      </c>
      <c r="E4659" s="10" t="str">
        <f t="shared" si="295"/>
        <v>1320845</v>
      </c>
      <c r="F4659" s="10" t="str">
        <f>IFERROR(VLOOKUP(I4659,DATABASE!$N:$O,2,FALSE),"")</f>
        <v>لباس كار ديرسوز(بلوز و شلوار)</v>
      </c>
      <c r="G4659" s="3" t="s">
        <v>3062</v>
      </c>
      <c r="H4659" s="4">
        <v>1320</v>
      </c>
      <c r="I4659" s="3" t="s">
        <v>1619</v>
      </c>
      <c r="J4659" s="3" t="s">
        <v>1620</v>
      </c>
      <c r="K4659" s="5">
        <v>1</v>
      </c>
      <c r="L4659" s="3" t="s">
        <v>28</v>
      </c>
      <c r="M4659" s="3" t="s">
        <v>47</v>
      </c>
      <c r="N4659" s="3" t="s">
        <v>2701</v>
      </c>
      <c r="O4659" s="1">
        <v>845</v>
      </c>
      <c r="P4659" s="4">
        <v>0</v>
      </c>
      <c r="Q4659" s="10">
        <f t="shared" si="296"/>
        <v>845</v>
      </c>
    </row>
    <row r="4660" spans="2:17" ht="20.25" customHeight="1">
      <c r="B4660" s="10" t="str">
        <f t="shared" si="293"/>
        <v>130</v>
      </c>
      <c r="C4660" s="10" t="str">
        <f t="shared" si="294"/>
        <v>1403/02/09130</v>
      </c>
      <c r="D4660" s="10" t="str">
        <f>IFERROR(IF(تحویلی!$E$1="","",IF(NOSA!O4660=تحویلی!$E$1,تحویلی!$E$1&amp;COUNTIF(NOSA!$O$1:O4660,تحویلی!$E$1),"")),"")</f>
        <v/>
      </c>
      <c r="E4660" s="10" t="str">
        <f t="shared" si="295"/>
        <v>1327130</v>
      </c>
      <c r="F4660" s="10" t="str">
        <f>IFERROR(VLOOKUP(I4660,DATABASE!$N:$O,2,FALSE),"")</f>
        <v/>
      </c>
      <c r="G4660" s="3" t="s">
        <v>3062</v>
      </c>
      <c r="H4660" s="4">
        <v>1327</v>
      </c>
      <c r="I4660" s="3" t="s">
        <v>2699</v>
      </c>
      <c r="J4660" s="3" t="s">
        <v>7</v>
      </c>
      <c r="K4660" s="5">
        <v>1</v>
      </c>
      <c r="L4660" s="3" t="s">
        <v>8</v>
      </c>
      <c r="M4660" s="3" t="s">
        <v>19</v>
      </c>
      <c r="N4660" s="3" t="s">
        <v>253</v>
      </c>
      <c r="O4660" s="1">
        <v>130</v>
      </c>
      <c r="P4660" s="4">
        <v>1</v>
      </c>
      <c r="Q4660" s="10">
        <f t="shared" si="296"/>
        <v>130</v>
      </c>
    </row>
    <row r="4661" spans="2:17" ht="20.25" customHeight="1">
      <c r="B4661" s="10" t="str">
        <f t="shared" si="293"/>
        <v>دستكش استاد كار733</v>
      </c>
      <c r="C4661" s="10" t="str">
        <f t="shared" si="294"/>
        <v>دستكش استاد كار1403/02/09733</v>
      </c>
      <c r="D4661" s="10" t="str">
        <f>IFERROR(IF(تحویلی!$E$1="","",IF(NOSA!O4661=تحویلی!$E$1,تحویلی!$E$1&amp;COUNTIF(NOSA!$O$1:O4661,تحویلی!$E$1),"")),"")</f>
        <v/>
      </c>
      <c r="E4661" s="10" t="str">
        <f t="shared" si="295"/>
        <v>1328733</v>
      </c>
      <c r="F4661" s="10" t="str">
        <f>IFERROR(VLOOKUP(I4661,DATABASE!$N:$O,2,FALSE),"")</f>
        <v>دستكش استاد كار</v>
      </c>
      <c r="G4661" s="3" t="s">
        <v>3062</v>
      </c>
      <c r="H4661" s="4">
        <v>1328</v>
      </c>
      <c r="I4661" s="3" t="s">
        <v>1543</v>
      </c>
      <c r="J4661" s="3" t="s">
        <v>255</v>
      </c>
      <c r="K4661" s="5">
        <v>1</v>
      </c>
      <c r="L4661" s="3" t="s">
        <v>3</v>
      </c>
      <c r="M4661" s="3" t="s">
        <v>47</v>
      </c>
      <c r="N4661" s="3" t="s">
        <v>628</v>
      </c>
      <c r="O4661" s="1">
        <v>733</v>
      </c>
      <c r="P4661" s="4">
        <v>0</v>
      </c>
      <c r="Q4661" s="10">
        <f t="shared" si="296"/>
        <v>733</v>
      </c>
    </row>
    <row r="4662" spans="2:17" ht="20.25" customHeight="1">
      <c r="B4662" s="10" t="str">
        <f t="shared" si="293"/>
        <v>فيلتر ماسك نيم صورت (3M) مدل 2091751</v>
      </c>
      <c r="C4662" s="10" t="str">
        <f t="shared" si="294"/>
        <v>فيلتر ماسك نيم صورت (3M) مدل 20911403/02/10751</v>
      </c>
      <c r="D4662" s="10" t="str">
        <f>IFERROR(IF(تحویلی!$E$1="","",IF(NOSA!O4662=تحویلی!$E$1,تحویلی!$E$1&amp;COUNTIF(NOSA!$O$1:O4662,تحویلی!$E$1),"")),"")</f>
        <v/>
      </c>
      <c r="E4662" s="10" t="str">
        <f t="shared" si="295"/>
        <v>1335751</v>
      </c>
      <c r="F4662" s="10" t="str">
        <f>IFERROR(VLOOKUP(I4662,DATABASE!$N:$O,2,FALSE),"")</f>
        <v>فيلتر ماسك نيم صورت (3M) مدل 2091</v>
      </c>
      <c r="G4662" s="3" t="s">
        <v>3063</v>
      </c>
      <c r="H4662" s="4">
        <v>1335</v>
      </c>
      <c r="I4662" s="3" t="s">
        <v>1475</v>
      </c>
      <c r="J4662" s="3" t="s">
        <v>53</v>
      </c>
      <c r="K4662" s="5">
        <v>1</v>
      </c>
      <c r="L4662" s="3" t="s">
        <v>8</v>
      </c>
      <c r="M4662" s="3" t="s">
        <v>19</v>
      </c>
      <c r="N4662" s="3" t="s">
        <v>2709</v>
      </c>
      <c r="O4662" s="1">
        <v>751</v>
      </c>
      <c r="P4662" s="4">
        <v>1</v>
      </c>
      <c r="Q4662" s="10">
        <f t="shared" si="296"/>
        <v>751</v>
      </c>
    </row>
    <row r="4663" spans="2:17" ht="20.25" customHeight="1">
      <c r="B4663" s="10" t="str">
        <f t="shared" si="293"/>
        <v>دستكش ضد برش سبك751</v>
      </c>
      <c r="C4663" s="10" t="str">
        <f t="shared" si="294"/>
        <v>دستكش ضد برش سبك1403/02/10751</v>
      </c>
      <c r="D4663" s="10" t="str">
        <f>IFERROR(IF(تحویلی!$E$1="","",IF(NOSA!O4663=تحویلی!$E$1,تحویلی!$E$1&amp;COUNTIF(NOSA!$O$1:O4663,تحویلی!$E$1),"")),"")</f>
        <v/>
      </c>
      <c r="E4663" s="10" t="str">
        <f t="shared" si="295"/>
        <v>1335751</v>
      </c>
      <c r="F4663" s="10" t="str">
        <f>IFERROR(VLOOKUP(I4663,DATABASE!$N:$O,2,FALSE),"")</f>
        <v>دستكش ضد برش سبك</v>
      </c>
      <c r="G4663" s="3" t="s">
        <v>3063</v>
      </c>
      <c r="H4663" s="4">
        <v>1335</v>
      </c>
      <c r="I4663" s="3" t="s">
        <v>1442</v>
      </c>
      <c r="J4663" s="3" t="s">
        <v>22</v>
      </c>
      <c r="K4663" s="5">
        <v>1</v>
      </c>
      <c r="L4663" s="3" t="s">
        <v>3</v>
      </c>
      <c r="M4663" s="3" t="s">
        <v>19</v>
      </c>
      <c r="N4663" s="3" t="s">
        <v>2709</v>
      </c>
      <c r="O4663" s="1">
        <v>751</v>
      </c>
      <c r="P4663" s="4">
        <v>1</v>
      </c>
      <c r="Q4663" s="10">
        <f t="shared" si="296"/>
        <v>751</v>
      </c>
    </row>
    <row r="4664" spans="2:17" ht="20.25" customHeight="1">
      <c r="B4664" s="10" t="str">
        <f t="shared" si="293"/>
        <v>پوتين ايمني نسوز460</v>
      </c>
      <c r="C4664" s="10" t="str">
        <f t="shared" si="294"/>
        <v>پوتين ايمني نسوز1403/02/10460</v>
      </c>
      <c r="D4664" s="10" t="str">
        <f>IFERROR(IF(تحویلی!$E$1="","",IF(NOSA!O4664=تحویلی!$E$1,تحویلی!$E$1&amp;COUNTIF(NOSA!$O$1:O4664,تحویلی!$E$1),"")),"")</f>
        <v/>
      </c>
      <c r="E4664" s="10" t="str">
        <f t="shared" si="295"/>
        <v>1336460</v>
      </c>
      <c r="F4664" s="10" t="str">
        <f>IFERROR(VLOOKUP(I4664,DATABASE!$N:$O,2,FALSE),"")</f>
        <v>پوتين ايمني نسوز</v>
      </c>
      <c r="G4664" s="3" t="s">
        <v>3063</v>
      </c>
      <c r="H4664" s="4">
        <v>1336</v>
      </c>
      <c r="I4664" s="3" t="s">
        <v>1528</v>
      </c>
      <c r="J4664" s="3" t="s">
        <v>1654</v>
      </c>
      <c r="K4664" s="5">
        <v>1</v>
      </c>
      <c r="L4664" s="3" t="s">
        <v>3</v>
      </c>
      <c r="M4664" s="3" t="s">
        <v>47</v>
      </c>
      <c r="N4664" s="3" t="s">
        <v>2765</v>
      </c>
      <c r="O4664" s="1">
        <v>460</v>
      </c>
      <c r="P4664" s="4">
        <v>1</v>
      </c>
      <c r="Q4664" s="10">
        <f t="shared" si="296"/>
        <v>460</v>
      </c>
    </row>
    <row r="4665" spans="2:17" ht="20.25" customHeight="1">
      <c r="B4665" s="10" t="str">
        <f t="shared" si="293"/>
        <v>دستكش ضد برش سبك580</v>
      </c>
      <c r="C4665" s="10" t="str">
        <f t="shared" si="294"/>
        <v>دستكش ضد برش سبك1403/02/10580</v>
      </c>
      <c r="D4665" s="10" t="str">
        <f>IFERROR(IF(تحویلی!$E$1="","",IF(NOSA!O4665=تحویلی!$E$1,تحویلی!$E$1&amp;COUNTIF(NOSA!$O$1:O4665,تحویلی!$E$1),"")),"")</f>
        <v/>
      </c>
      <c r="E4665" s="10" t="str">
        <f t="shared" si="295"/>
        <v>1338580</v>
      </c>
      <c r="F4665" s="10" t="str">
        <f>IFERROR(VLOOKUP(I4665,DATABASE!$N:$O,2,FALSE),"")</f>
        <v>دستكش ضد برش سبك</v>
      </c>
      <c r="G4665" s="3" t="s">
        <v>3063</v>
      </c>
      <c r="H4665" s="4">
        <v>1338</v>
      </c>
      <c r="I4665" s="3" t="s">
        <v>1442</v>
      </c>
      <c r="J4665" s="3" t="s">
        <v>22</v>
      </c>
      <c r="K4665" s="5">
        <v>1</v>
      </c>
      <c r="L4665" s="3" t="s">
        <v>3</v>
      </c>
      <c r="M4665" s="3" t="s">
        <v>47</v>
      </c>
      <c r="N4665" s="3" t="s">
        <v>1001</v>
      </c>
      <c r="O4665" s="1">
        <v>580</v>
      </c>
      <c r="P4665" s="4">
        <v>1</v>
      </c>
      <c r="Q4665" s="10">
        <f t="shared" si="296"/>
        <v>580</v>
      </c>
    </row>
    <row r="4666" spans="2:17" ht="20.25" customHeight="1">
      <c r="B4666" s="10" t="str">
        <f t="shared" si="293"/>
        <v>دستكش ضد برش سبك294</v>
      </c>
      <c r="C4666" s="10" t="str">
        <f t="shared" si="294"/>
        <v>دستكش ضد برش سبك1403/02/10294</v>
      </c>
      <c r="D4666" s="10" t="str">
        <f>IFERROR(IF(تحویلی!$E$1="","",IF(NOSA!O4666=تحویلی!$E$1,تحویلی!$E$1&amp;COUNTIF(NOSA!$O$1:O4666,تحویلی!$E$1),"")),"")</f>
        <v/>
      </c>
      <c r="E4666" s="10" t="str">
        <f t="shared" si="295"/>
        <v>1340294</v>
      </c>
      <c r="F4666" s="10" t="str">
        <f>IFERROR(VLOOKUP(I4666,DATABASE!$N:$O,2,FALSE),"")</f>
        <v>دستكش ضد برش سبك</v>
      </c>
      <c r="G4666" s="3" t="s">
        <v>3063</v>
      </c>
      <c r="H4666" s="4">
        <v>1340</v>
      </c>
      <c r="I4666" s="3" t="s">
        <v>1442</v>
      </c>
      <c r="J4666" s="3" t="s">
        <v>22</v>
      </c>
      <c r="K4666" s="5">
        <v>1</v>
      </c>
      <c r="L4666" s="3" t="s">
        <v>3</v>
      </c>
      <c r="M4666" s="3" t="s">
        <v>133</v>
      </c>
      <c r="N4666" s="3" t="s">
        <v>734</v>
      </c>
      <c r="O4666" s="1">
        <v>294</v>
      </c>
      <c r="P4666" s="4">
        <v>1</v>
      </c>
      <c r="Q4666" s="10">
        <f t="shared" si="296"/>
        <v>294</v>
      </c>
    </row>
    <row r="4667" spans="2:17" ht="20.25" customHeight="1">
      <c r="B4667" s="10" t="str">
        <f t="shared" si="293"/>
        <v>دستكش ضد برش سبك874</v>
      </c>
      <c r="C4667" s="10" t="str">
        <f t="shared" si="294"/>
        <v>دستكش ضد برش سبك1403/02/10874</v>
      </c>
      <c r="D4667" s="10" t="str">
        <f>IFERROR(IF(تحویلی!$E$1="","",IF(NOSA!O4667=تحویلی!$E$1,تحویلی!$E$1&amp;COUNTIF(NOSA!$O$1:O4667,تحویلی!$E$1),"")),"")</f>
        <v/>
      </c>
      <c r="E4667" s="10" t="str">
        <f t="shared" si="295"/>
        <v>1341874</v>
      </c>
      <c r="F4667" s="10" t="str">
        <f>IFERROR(VLOOKUP(I4667,DATABASE!$N:$O,2,FALSE),"")</f>
        <v>دستكش ضد برش سبك</v>
      </c>
      <c r="G4667" s="3" t="s">
        <v>3063</v>
      </c>
      <c r="H4667" s="4">
        <v>1341</v>
      </c>
      <c r="I4667" s="3" t="s">
        <v>1442</v>
      </c>
      <c r="J4667" s="3" t="s">
        <v>22</v>
      </c>
      <c r="K4667" s="5">
        <v>1</v>
      </c>
      <c r="L4667" s="3" t="s">
        <v>3</v>
      </c>
      <c r="M4667" s="3" t="s">
        <v>25</v>
      </c>
      <c r="N4667" s="3" t="s">
        <v>3360</v>
      </c>
      <c r="O4667" s="1">
        <v>874</v>
      </c>
      <c r="P4667" s="4">
        <v>0</v>
      </c>
      <c r="Q4667" s="10">
        <f t="shared" si="296"/>
        <v>874</v>
      </c>
    </row>
    <row r="4668" spans="2:17" ht="20.25" customHeight="1">
      <c r="B4668" s="10" t="str">
        <f t="shared" ref="B4668:B4731" si="297">F4668&amp;Q4668</f>
        <v>دستكش كف مواد سبك194</v>
      </c>
      <c r="C4668" s="10" t="str">
        <f t="shared" ref="C4668:C4731" si="298">F4668&amp;G4668&amp;O4668</f>
        <v>دستكش كف مواد سبك1403/02/10194</v>
      </c>
      <c r="D4668" s="10" t="str">
        <f>IFERROR(IF(تحویلی!$E$1="","",IF(NOSA!O4668=تحویلی!$E$1,تحویلی!$E$1&amp;COUNTIF(NOSA!$O$1:O4668,تحویلی!$E$1),"")),"")</f>
        <v/>
      </c>
      <c r="E4668" s="10" t="str">
        <f t="shared" ref="E4668:E4731" si="299">H4668&amp;O4668</f>
        <v>1343194</v>
      </c>
      <c r="F4668" s="10" t="str">
        <f>IFERROR(VLOOKUP(I4668,DATABASE!$N:$O,2,FALSE),"")</f>
        <v>دستكش كف مواد سبك</v>
      </c>
      <c r="G4668" s="3" t="s">
        <v>3063</v>
      </c>
      <c r="H4668" s="4">
        <v>1343</v>
      </c>
      <c r="I4668" s="3" t="s">
        <v>1456</v>
      </c>
      <c r="J4668" s="3" t="s">
        <v>2</v>
      </c>
      <c r="K4668" s="5">
        <v>1</v>
      </c>
      <c r="L4668" s="3" t="s">
        <v>3</v>
      </c>
      <c r="M4668" s="3" t="s">
        <v>19</v>
      </c>
      <c r="N4668" s="3" t="s">
        <v>859</v>
      </c>
      <c r="O4668" s="1">
        <v>194</v>
      </c>
      <c r="P4668" s="4">
        <v>0</v>
      </c>
      <c r="Q4668" s="10">
        <f t="shared" si="296"/>
        <v>194</v>
      </c>
    </row>
    <row r="4669" spans="2:17" ht="20.25" customHeight="1">
      <c r="B4669" s="10" t="str">
        <f t="shared" si="297"/>
        <v>دستكش كف مواد سبك840</v>
      </c>
      <c r="C4669" s="10" t="str">
        <f t="shared" si="298"/>
        <v>دستكش كف مواد سبك1403/02/10840</v>
      </c>
      <c r="D4669" s="10" t="str">
        <f>IFERROR(IF(تحویلی!$E$1="","",IF(NOSA!O4669=تحویلی!$E$1,تحویلی!$E$1&amp;COUNTIF(NOSA!$O$1:O4669,تحویلی!$E$1),"")),"")</f>
        <v/>
      </c>
      <c r="E4669" s="10" t="str">
        <f t="shared" si="299"/>
        <v>1345840</v>
      </c>
      <c r="F4669" s="10" t="str">
        <f>IFERROR(VLOOKUP(I4669,DATABASE!$N:$O,2,FALSE),"")</f>
        <v>دستكش كف مواد سبك</v>
      </c>
      <c r="G4669" s="3" t="s">
        <v>3063</v>
      </c>
      <c r="H4669" s="4">
        <v>1345</v>
      </c>
      <c r="I4669" s="3" t="s">
        <v>1456</v>
      </c>
      <c r="J4669" s="3" t="s">
        <v>2</v>
      </c>
      <c r="K4669" s="5">
        <v>1</v>
      </c>
      <c r="L4669" s="3" t="s">
        <v>3</v>
      </c>
      <c r="M4669" s="3" t="s">
        <v>47</v>
      </c>
      <c r="N4669" s="3" t="s">
        <v>3300</v>
      </c>
      <c r="O4669" s="1">
        <v>840</v>
      </c>
      <c r="P4669" s="4">
        <v>1</v>
      </c>
      <c r="Q4669" s="10">
        <f t="shared" si="296"/>
        <v>840</v>
      </c>
    </row>
    <row r="4670" spans="2:17" ht="20.25" customHeight="1">
      <c r="B4670" s="10" t="str">
        <f t="shared" si="297"/>
        <v>پيشبند نسوز آلومينيومي145</v>
      </c>
      <c r="C4670" s="10" t="str">
        <f t="shared" si="298"/>
        <v>پيشبند نسوز آلومينيومي1403/02/10145</v>
      </c>
      <c r="D4670" s="10" t="str">
        <f>IFERROR(IF(تحویلی!$E$1="","",IF(NOSA!O4670=تحویلی!$E$1,تحویلی!$E$1&amp;COUNTIF(NOSA!$O$1:O4670,تحویلی!$E$1),"")),"")</f>
        <v/>
      </c>
      <c r="E4670" s="10" t="str">
        <f t="shared" si="299"/>
        <v>1350145</v>
      </c>
      <c r="F4670" s="10" t="str">
        <f>IFERROR(VLOOKUP(I4670,DATABASE!$N:$O,2,FALSE),"")</f>
        <v>پيشبند نسوز آلومينيومي</v>
      </c>
      <c r="G4670" s="3" t="s">
        <v>3063</v>
      </c>
      <c r="H4670" s="4">
        <v>1350</v>
      </c>
      <c r="I4670" s="3" t="s">
        <v>1464</v>
      </c>
      <c r="J4670" s="3" t="s">
        <v>36</v>
      </c>
      <c r="K4670" s="5">
        <v>1</v>
      </c>
      <c r="L4670" s="3" t="s">
        <v>8</v>
      </c>
      <c r="M4670" s="3" t="s">
        <v>4</v>
      </c>
      <c r="N4670" s="3" t="s">
        <v>1166</v>
      </c>
      <c r="O4670" s="1">
        <v>145</v>
      </c>
      <c r="P4670" s="4">
        <v>0</v>
      </c>
      <c r="Q4670" s="10">
        <f t="shared" si="296"/>
        <v>145</v>
      </c>
    </row>
    <row r="4671" spans="2:17" ht="20.25" customHeight="1">
      <c r="B4671" s="10" t="str">
        <f t="shared" si="297"/>
        <v>145</v>
      </c>
      <c r="C4671" s="10" t="str">
        <f t="shared" si="298"/>
        <v>1403/02/10145</v>
      </c>
      <c r="D4671" s="10" t="str">
        <f>IFERROR(IF(تحویلی!$E$1="","",IF(NOSA!O4671=تحویلی!$E$1,تحویلی!$E$1&amp;COUNTIF(NOSA!$O$1:O4671,تحویلی!$E$1),"")),"")</f>
        <v/>
      </c>
      <c r="E4671" s="10" t="str">
        <f t="shared" si="299"/>
        <v>1350145</v>
      </c>
      <c r="F4671" s="10" t="str">
        <f>IFERROR(VLOOKUP(I4671,DATABASE!$N:$O,2,FALSE),"")</f>
        <v/>
      </c>
      <c r="G4671" s="3" t="s">
        <v>3063</v>
      </c>
      <c r="H4671" s="4">
        <v>1350</v>
      </c>
      <c r="I4671" s="3" t="s">
        <v>2699</v>
      </c>
      <c r="J4671" s="3" t="s">
        <v>7</v>
      </c>
      <c r="K4671" s="5">
        <v>1</v>
      </c>
      <c r="L4671" s="3" t="s">
        <v>8</v>
      </c>
      <c r="M4671" s="3" t="s">
        <v>4</v>
      </c>
      <c r="N4671" s="3" t="s">
        <v>1166</v>
      </c>
      <c r="O4671" s="1">
        <v>145</v>
      </c>
      <c r="P4671" s="4">
        <v>0</v>
      </c>
      <c r="Q4671" s="10">
        <f t="shared" si="296"/>
        <v>145</v>
      </c>
    </row>
    <row r="4672" spans="2:17" ht="20.25" customHeight="1">
      <c r="B4672" s="10" t="str">
        <f t="shared" si="297"/>
        <v>دستكش ساق بلند نسوز145</v>
      </c>
      <c r="C4672" s="10" t="str">
        <f t="shared" si="298"/>
        <v>دستكش ساق بلند نسوز1403/02/10145</v>
      </c>
      <c r="D4672" s="10" t="str">
        <f>IFERROR(IF(تحویلی!$E$1="","",IF(NOSA!O4672=تحویلی!$E$1,تحویلی!$E$1&amp;COUNTIF(NOSA!$O$1:O4672,تحویلی!$E$1),"")),"")</f>
        <v/>
      </c>
      <c r="E4672" s="10" t="str">
        <f t="shared" si="299"/>
        <v>1350145</v>
      </c>
      <c r="F4672" s="10" t="str">
        <f>IFERROR(VLOOKUP(I4672,DATABASE!$N:$O,2,FALSE),"")</f>
        <v>دستكش ساق بلند نسوز</v>
      </c>
      <c r="G4672" s="3" t="s">
        <v>3063</v>
      </c>
      <c r="H4672" s="4">
        <v>1350</v>
      </c>
      <c r="I4672" s="3" t="s">
        <v>1461</v>
      </c>
      <c r="J4672" s="3" t="s">
        <v>34</v>
      </c>
      <c r="K4672" s="5">
        <v>1</v>
      </c>
      <c r="L4672" s="3" t="s">
        <v>3</v>
      </c>
      <c r="M4672" s="3" t="s">
        <v>4</v>
      </c>
      <c r="N4672" s="3" t="s">
        <v>1166</v>
      </c>
      <c r="O4672" s="1">
        <v>145</v>
      </c>
      <c r="P4672" s="4">
        <v>0</v>
      </c>
      <c r="Q4672" s="10">
        <f t="shared" si="296"/>
        <v>145</v>
      </c>
    </row>
    <row r="4673" spans="2:17" ht="20.25" customHeight="1">
      <c r="B4673" s="10" t="str">
        <f t="shared" si="297"/>
        <v>دستكش ضد برش سبك836</v>
      </c>
      <c r="C4673" s="10" t="str">
        <f t="shared" si="298"/>
        <v>دستكش ضد برش سبك1403/02/10836</v>
      </c>
      <c r="D4673" s="10" t="str">
        <f>IFERROR(IF(تحویلی!$E$1="","",IF(NOSA!O4673=تحویلی!$E$1,تحویلی!$E$1&amp;COUNTIF(NOSA!$O$1:O4673,تحویلی!$E$1),"")),"")</f>
        <v/>
      </c>
      <c r="E4673" s="10" t="str">
        <f t="shared" si="299"/>
        <v>1359836</v>
      </c>
      <c r="F4673" s="10" t="str">
        <f>IFERROR(VLOOKUP(I4673,DATABASE!$N:$O,2,FALSE),"")</f>
        <v>دستكش ضد برش سبك</v>
      </c>
      <c r="G4673" s="3" t="s">
        <v>3063</v>
      </c>
      <c r="H4673" s="4">
        <v>1359</v>
      </c>
      <c r="I4673" s="3" t="s">
        <v>1442</v>
      </c>
      <c r="J4673" s="3" t="s">
        <v>22</v>
      </c>
      <c r="K4673" s="5">
        <v>1</v>
      </c>
      <c r="L4673" s="3" t="s">
        <v>3</v>
      </c>
      <c r="M4673" s="3" t="s">
        <v>40</v>
      </c>
      <c r="N4673" s="3" t="s">
        <v>2894</v>
      </c>
      <c r="O4673" s="1">
        <v>836</v>
      </c>
      <c r="P4673" s="4">
        <v>1</v>
      </c>
      <c r="Q4673" s="10">
        <f t="shared" si="296"/>
        <v>836</v>
      </c>
    </row>
    <row r="4674" spans="2:17" ht="20.25" customHeight="1">
      <c r="B4674" s="10" t="str">
        <f t="shared" si="297"/>
        <v>834</v>
      </c>
      <c r="C4674" s="10" t="str">
        <f t="shared" si="298"/>
        <v>1403/02/10834</v>
      </c>
      <c r="D4674" s="10" t="str">
        <f>IFERROR(IF(تحویلی!$E$1="","",IF(NOSA!O4674=تحویلی!$E$1,تحویلی!$E$1&amp;COUNTIF(NOSA!$O$1:O4674,تحویلی!$E$1),"")),"")</f>
        <v/>
      </c>
      <c r="E4674" s="10" t="str">
        <f t="shared" si="299"/>
        <v>1368834</v>
      </c>
      <c r="F4674" s="10" t="str">
        <f>IFERROR(VLOOKUP(I4674,DATABASE!$N:$O,2,FALSE),"")</f>
        <v/>
      </c>
      <c r="G4674" s="3" t="s">
        <v>3063</v>
      </c>
      <c r="H4674" s="4">
        <v>1368</v>
      </c>
      <c r="I4674" s="3" t="s">
        <v>2699</v>
      </c>
      <c r="J4674" s="3" t="s">
        <v>7</v>
      </c>
      <c r="K4674" s="5">
        <v>1</v>
      </c>
      <c r="L4674" s="3" t="s">
        <v>8</v>
      </c>
      <c r="M4674" s="3" t="s">
        <v>19</v>
      </c>
      <c r="N4674" s="3" t="s">
        <v>2647</v>
      </c>
      <c r="O4674" s="1">
        <v>834</v>
      </c>
      <c r="P4674" s="4">
        <v>1</v>
      </c>
      <c r="Q4674" s="10">
        <f t="shared" si="296"/>
        <v>834</v>
      </c>
    </row>
    <row r="4675" spans="2:17" ht="20.25" customHeight="1">
      <c r="B4675" s="10" t="str">
        <f t="shared" si="297"/>
        <v>پابند نسوز چرمي834</v>
      </c>
      <c r="C4675" s="10" t="str">
        <f t="shared" si="298"/>
        <v>پابند نسوز چرمي1403/02/10834</v>
      </c>
      <c r="D4675" s="10" t="str">
        <f>IFERROR(IF(تحویلی!$E$1="","",IF(NOSA!O4675=تحویلی!$E$1,تحویلی!$E$1&amp;COUNTIF(NOSA!$O$1:O4675,تحویلی!$E$1),"")),"")</f>
        <v/>
      </c>
      <c r="E4675" s="10" t="str">
        <f t="shared" si="299"/>
        <v>1368834</v>
      </c>
      <c r="F4675" s="10" t="str">
        <f>IFERROR(VLOOKUP(I4675,DATABASE!$N:$O,2,FALSE),"")</f>
        <v>پابند نسوز چرمي</v>
      </c>
      <c r="G4675" s="3" t="s">
        <v>3063</v>
      </c>
      <c r="H4675" s="4">
        <v>1368</v>
      </c>
      <c r="I4675" s="3" t="s">
        <v>1460</v>
      </c>
      <c r="J4675" s="3" t="s">
        <v>18</v>
      </c>
      <c r="K4675" s="5">
        <v>1</v>
      </c>
      <c r="L4675" s="3" t="s">
        <v>3</v>
      </c>
      <c r="M4675" s="3" t="s">
        <v>19</v>
      </c>
      <c r="N4675" s="3" t="s">
        <v>2647</v>
      </c>
      <c r="O4675" s="1">
        <v>834</v>
      </c>
      <c r="P4675" s="4">
        <v>1</v>
      </c>
      <c r="Q4675" s="10">
        <f t="shared" si="296"/>
        <v>834</v>
      </c>
    </row>
    <row r="4676" spans="2:17" ht="20.25" customHeight="1">
      <c r="B4676" s="10" t="str">
        <f t="shared" si="297"/>
        <v>چكمه ايمني نسوز718</v>
      </c>
      <c r="C4676" s="10" t="str">
        <f t="shared" si="298"/>
        <v>چكمه ايمني نسوز1403/02/10718</v>
      </c>
      <c r="D4676" s="10" t="str">
        <f>IFERROR(IF(تحویلی!$E$1="","",IF(NOSA!O4676=تحویلی!$E$1,تحویلی!$E$1&amp;COUNTIF(NOSA!$O$1:O4676,تحویلی!$E$1),"")),"")</f>
        <v/>
      </c>
      <c r="E4676" s="10" t="str">
        <f t="shared" si="299"/>
        <v>1370718</v>
      </c>
      <c r="F4676" s="10" t="str">
        <f>IFERROR(VLOOKUP(I4676,DATABASE!$N:$O,2,FALSE),"")</f>
        <v>چكمه ايمني نسوز</v>
      </c>
      <c r="G4676" s="3" t="s">
        <v>3063</v>
      </c>
      <c r="H4676" s="4">
        <v>1370</v>
      </c>
      <c r="I4676" s="3" t="s">
        <v>1658</v>
      </c>
      <c r="J4676" s="3" t="s">
        <v>1659</v>
      </c>
      <c r="K4676" s="5">
        <v>1</v>
      </c>
      <c r="L4676" s="3" t="s">
        <v>3</v>
      </c>
      <c r="M4676" s="3" t="s">
        <v>19</v>
      </c>
      <c r="N4676" s="3" t="s">
        <v>293</v>
      </c>
      <c r="O4676" s="1">
        <v>718</v>
      </c>
      <c r="P4676" s="4">
        <v>1</v>
      </c>
      <c r="Q4676" s="10">
        <f t="shared" si="296"/>
        <v>718</v>
      </c>
    </row>
    <row r="4677" spans="2:17" ht="20.25" customHeight="1">
      <c r="B4677" s="10" t="str">
        <f t="shared" si="297"/>
        <v>پابند نسوز چرمي718</v>
      </c>
      <c r="C4677" s="10" t="str">
        <f t="shared" si="298"/>
        <v>پابند نسوز چرمي1403/02/10718</v>
      </c>
      <c r="D4677" s="10" t="str">
        <f>IFERROR(IF(تحویلی!$E$1="","",IF(NOSA!O4677=تحویلی!$E$1,تحویلی!$E$1&amp;COUNTIF(NOSA!$O$1:O4677,تحویلی!$E$1),"")),"")</f>
        <v/>
      </c>
      <c r="E4677" s="10" t="str">
        <f t="shared" si="299"/>
        <v>1370718</v>
      </c>
      <c r="F4677" s="10" t="str">
        <f>IFERROR(VLOOKUP(I4677,DATABASE!$N:$O,2,FALSE),"")</f>
        <v>پابند نسوز چرمي</v>
      </c>
      <c r="G4677" s="3" t="s">
        <v>3063</v>
      </c>
      <c r="H4677" s="4">
        <v>1370</v>
      </c>
      <c r="I4677" s="3" t="s">
        <v>1460</v>
      </c>
      <c r="J4677" s="3" t="s">
        <v>18</v>
      </c>
      <c r="K4677" s="5">
        <v>1</v>
      </c>
      <c r="L4677" s="3" t="s">
        <v>3</v>
      </c>
      <c r="M4677" s="3" t="s">
        <v>19</v>
      </c>
      <c r="N4677" s="3" t="s">
        <v>293</v>
      </c>
      <c r="O4677" s="1">
        <v>718</v>
      </c>
      <c r="P4677" s="4">
        <v>1</v>
      </c>
      <c r="Q4677" s="10">
        <f t="shared" si="296"/>
        <v>718</v>
      </c>
    </row>
    <row r="4678" spans="2:17" ht="20.25" customHeight="1">
      <c r="B4678" s="10" t="str">
        <f t="shared" si="297"/>
        <v>لباس كار(بلوز و شلوار)853</v>
      </c>
      <c r="C4678" s="10" t="str">
        <f t="shared" si="298"/>
        <v>لباس كار(بلوز و شلوار)1403/02/11853</v>
      </c>
      <c r="D4678" s="10" t="str">
        <f>IFERROR(IF(تحویلی!$E$1="","",IF(NOSA!O4678=تحویلی!$E$1,تحویلی!$E$1&amp;COUNTIF(NOSA!$O$1:O4678,تحویلی!$E$1),"")),"")</f>
        <v/>
      </c>
      <c r="E4678" s="10" t="str">
        <f t="shared" si="299"/>
        <v>1376853</v>
      </c>
      <c r="F4678" s="10" t="str">
        <f>IFERROR(VLOOKUP(I4678,DATABASE!$N:$O,2,FALSE),"")</f>
        <v>لباس كار(بلوز و شلوار)</v>
      </c>
      <c r="G4678" s="3" t="s">
        <v>3064</v>
      </c>
      <c r="H4678" s="4">
        <v>1376</v>
      </c>
      <c r="I4678" s="3" t="s">
        <v>1566</v>
      </c>
      <c r="J4678" s="3" t="s">
        <v>2642</v>
      </c>
      <c r="K4678" s="5">
        <v>1</v>
      </c>
      <c r="L4678" s="3" t="s">
        <v>28</v>
      </c>
      <c r="M4678" s="3" t="s">
        <v>40</v>
      </c>
      <c r="N4678" s="3" t="s">
        <v>2777</v>
      </c>
      <c r="O4678" s="1">
        <v>853</v>
      </c>
      <c r="P4678" s="4">
        <v>0</v>
      </c>
      <c r="Q4678" s="10">
        <f t="shared" si="296"/>
        <v>853</v>
      </c>
    </row>
    <row r="4679" spans="2:17" ht="20.25" customHeight="1">
      <c r="B4679" s="10" t="str">
        <f t="shared" si="297"/>
        <v>پوتين ايمني نسوز853</v>
      </c>
      <c r="C4679" s="10" t="str">
        <f t="shared" si="298"/>
        <v>پوتين ايمني نسوز1403/02/11853</v>
      </c>
      <c r="D4679" s="10" t="str">
        <f>IFERROR(IF(تحویلی!$E$1="","",IF(NOSA!O4679=تحویلی!$E$1,تحویلی!$E$1&amp;COUNTIF(NOSA!$O$1:O4679,تحویلی!$E$1),"")),"")</f>
        <v/>
      </c>
      <c r="E4679" s="10" t="str">
        <f t="shared" si="299"/>
        <v>1376853</v>
      </c>
      <c r="F4679" s="10" t="str">
        <f>IFERROR(VLOOKUP(I4679,DATABASE!$N:$O,2,FALSE),"")</f>
        <v>پوتين ايمني نسوز</v>
      </c>
      <c r="G4679" s="3" t="s">
        <v>3064</v>
      </c>
      <c r="H4679" s="4">
        <v>1376</v>
      </c>
      <c r="I4679" s="3" t="s">
        <v>1648</v>
      </c>
      <c r="J4679" s="3" t="s">
        <v>1649</v>
      </c>
      <c r="K4679" s="5">
        <v>1</v>
      </c>
      <c r="L4679" s="3" t="s">
        <v>3</v>
      </c>
      <c r="M4679" s="3" t="s">
        <v>40</v>
      </c>
      <c r="N4679" s="3" t="s">
        <v>2777</v>
      </c>
      <c r="O4679" s="1">
        <v>853</v>
      </c>
      <c r="P4679" s="4">
        <v>0</v>
      </c>
      <c r="Q4679" s="10">
        <f t="shared" si="296"/>
        <v>853</v>
      </c>
    </row>
    <row r="4680" spans="2:17" ht="20.25" customHeight="1">
      <c r="B4680" s="10" t="str">
        <f t="shared" si="297"/>
        <v>دستكش ضد برش سبك853</v>
      </c>
      <c r="C4680" s="10" t="str">
        <f t="shared" si="298"/>
        <v>دستكش ضد برش سبك1403/02/11853</v>
      </c>
      <c r="D4680" s="10" t="str">
        <f>IFERROR(IF(تحویلی!$E$1="","",IF(NOSA!O4680=تحویلی!$E$1,تحویلی!$E$1&amp;COUNTIF(NOSA!$O$1:O4680,تحویلی!$E$1),"")),"")</f>
        <v/>
      </c>
      <c r="E4680" s="10" t="str">
        <f t="shared" si="299"/>
        <v>1376853</v>
      </c>
      <c r="F4680" s="10" t="str">
        <f>IFERROR(VLOOKUP(I4680,DATABASE!$N:$O,2,FALSE),"")</f>
        <v>دستكش ضد برش سبك</v>
      </c>
      <c r="G4680" s="3" t="s">
        <v>3064</v>
      </c>
      <c r="H4680" s="4">
        <v>1376</v>
      </c>
      <c r="I4680" s="3" t="s">
        <v>1442</v>
      </c>
      <c r="J4680" s="3" t="s">
        <v>22</v>
      </c>
      <c r="K4680" s="5">
        <v>1</v>
      </c>
      <c r="L4680" s="3" t="s">
        <v>3</v>
      </c>
      <c r="M4680" s="3" t="s">
        <v>40</v>
      </c>
      <c r="N4680" s="3" t="s">
        <v>2777</v>
      </c>
      <c r="O4680" s="1">
        <v>853</v>
      </c>
      <c r="P4680" s="4">
        <v>0</v>
      </c>
      <c r="Q4680" s="10">
        <f t="shared" si="296"/>
        <v>853</v>
      </c>
    </row>
    <row r="4681" spans="2:17" ht="20.25" customHeight="1">
      <c r="B4681" s="10" t="str">
        <f t="shared" si="297"/>
        <v>دستكش ضد برش سبك837</v>
      </c>
      <c r="C4681" s="10" t="str">
        <f t="shared" si="298"/>
        <v>دستكش ضد برش سبك1403/02/11837</v>
      </c>
      <c r="D4681" s="10" t="str">
        <f>IFERROR(IF(تحویلی!$E$1="","",IF(NOSA!O4681=تحویلی!$E$1,تحویلی!$E$1&amp;COUNTIF(NOSA!$O$1:O4681,تحویلی!$E$1),"")),"")</f>
        <v/>
      </c>
      <c r="E4681" s="10" t="str">
        <f t="shared" si="299"/>
        <v>1377837</v>
      </c>
      <c r="F4681" s="10" t="str">
        <f>IFERROR(VLOOKUP(I4681,DATABASE!$N:$O,2,FALSE),"")</f>
        <v>دستكش ضد برش سبك</v>
      </c>
      <c r="G4681" s="3" t="s">
        <v>3064</v>
      </c>
      <c r="H4681" s="4">
        <v>1377</v>
      </c>
      <c r="I4681" s="3" t="s">
        <v>1442</v>
      </c>
      <c r="J4681" s="3" t="s">
        <v>22</v>
      </c>
      <c r="K4681" s="5">
        <v>1</v>
      </c>
      <c r="L4681" s="3" t="s">
        <v>3</v>
      </c>
      <c r="M4681" s="3" t="s">
        <v>40</v>
      </c>
      <c r="N4681" s="3" t="s">
        <v>2704</v>
      </c>
      <c r="O4681" s="1">
        <v>837</v>
      </c>
      <c r="P4681" s="4">
        <v>0</v>
      </c>
      <c r="Q4681" s="10">
        <f t="shared" si="296"/>
        <v>837</v>
      </c>
    </row>
    <row r="4682" spans="2:17" ht="20.25" customHeight="1">
      <c r="B4682" s="10" t="str">
        <f t="shared" si="297"/>
        <v>دستكش ضد برش سبك848</v>
      </c>
      <c r="C4682" s="10" t="str">
        <f t="shared" si="298"/>
        <v>دستكش ضد برش سبك1403/02/11848</v>
      </c>
      <c r="D4682" s="10" t="str">
        <f>IFERROR(IF(تحویلی!$E$1="","",IF(NOSA!O4682=تحویلی!$E$1,تحویلی!$E$1&amp;COUNTIF(NOSA!$O$1:O4682,تحویلی!$E$1),"")),"")</f>
        <v/>
      </c>
      <c r="E4682" s="10" t="str">
        <f t="shared" si="299"/>
        <v>1379848</v>
      </c>
      <c r="F4682" s="10" t="str">
        <f>IFERROR(VLOOKUP(I4682,DATABASE!$N:$O,2,FALSE),"")</f>
        <v>دستكش ضد برش سبك</v>
      </c>
      <c r="G4682" s="3" t="s">
        <v>3064</v>
      </c>
      <c r="H4682" s="4">
        <v>1379</v>
      </c>
      <c r="I4682" s="3" t="s">
        <v>1442</v>
      </c>
      <c r="J4682" s="3" t="s">
        <v>22</v>
      </c>
      <c r="K4682" s="5">
        <v>1</v>
      </c>
      <c r="L4682" s="3" t="s">
        <v>3</v>
      </c>
      <c r="M4682" s="3" t="s">
        <v>47</v>
      </c>
      <c r="N4682" s="3" t="s">
        <v>2750</v>
      </c>
      <c r="O4682" s="1">
        <v>848</v>
      </c>
      <c r="P4682" s="4">
        <v>1</v>
      </c>
      <c r="Q4682" s="10">
        <f t="shared" si="296"/>
        <v>848</v>
      </c>
    </row>
    <row r="4683" spans="2:17" ht="20.25" customHeight="1">
      <c r="B4683" s="10" t="str">
        <f t="shared" si="297"/>
        <v>لباس كار ديرسوز(بلوز و شلوار)882</v>
      </c>
      <c r="C4683" s="10" t="str">
        <f t="shared" si="298"/>
        <v>لباس كار ديرسوز(بلوز و شلوار)1403/02/11882</v>
      </c>
      <c r="D4683" s="10" t="str">
        <f>IFERROR(IF(تحویلی!$E$1="","",IF(NOSA!O4683=تحویلی!$E$1,تحویلی!$E$1&amp;COUNTIF(NOSA!$O$1:O4683,تحویلی!$E$1),"")),"")</f>
        <v/>
      </c>
      <c r="E4683" s="10" t="str">
        <f t="shared" si="299"/>
        <v>1381882</v>
      </c>
      <c r="F4683" s="10" t="str">
        <f>IFERROR(VLOOKUP(I4683,DATABASE!$N:$O,2,FALSE),"")</f>
        <v>لباس كار ديرسوز(بلوز و شلوار)</v>
      </c>
      <c r="G4683" s="3" t="s">
        <v>3064</v>
      </c>
      <c r="H4683" s="4">
        <v>1381</v>
      </c>
      <c r="I4683" s="3" t="s">
        <v>1619</v>
      </c>
      <c r="J4683" s="3" t="s">
        <v>1620</v>
      </c>
      <c r="K4683" s="5">
        <v>1</v>
      </c>
      <c r="L4683" s="3" t="s">
        <v>28</v>
      </c>
      <c r="M4683" s="3" t="s">
        <v>9</v>
      </c>
      <c r="N4683" s="3" t="s">
        <v>3373</v>
      </c>
      <c r="O4683" s="1">
        <v>882</v>
      </c>
      <c r="P4683" s="4">
        <v>0</v>
      </c>
      <c r="Q4683" s="10">
        <f t="shared" si="296"/>
        <v>882</v>
      </c>
    </row>
    <row r="4684" spans="2:17" ht="20.25" customHeight="1">
      <c r="B4684" s="10" t="str">
        <f t="shared" si="297"/>
        <v>پوتين ايمني نسوز882</v>
      </c>
      <c r="C4684" s="10" t="str">
        <f t="shared" si="298"/>
        <v>پوتين ايمني نسوز1403/02/11882</v>
      </c>
      <c r="D4684" s="10" t="str">
        <f>IFERROR(IF(تحویلی!$E$1="","",IF(NOSA!O4684=تحویلی!$E$1,تحویلی!$E$1&amp;COUNTIF(NOSA!$O$1:O4684,تحویلی!$E$1),"")),"")</f>
        <v/>
      </c>
      <c r="E4684" s="10" t="str">
        <f t="shared" si="299"/>
        <v>1381882</v>
      </c>
      <c r="F4684" s="10" t="str">
        <f>IFERROR(VLOOKUP(I4684,DATABASE!$N:$O,2,FALSE),"")</f>
        <v>پوتين ايمني نسوز</v>
      </c>
      <c r="G4684" s="3" t="s">
        <v>3064</v>
      </c>
      <c r="H4684" s="4">
        <v>1381</v>
      </c>
      <c r="I4684" s="3" t="s">
        <v>1528</v>
      </c>
      <c r="J4684" s="3" t="s">
        <v>1654</v>
      </c>
      <c r="K4684" s="5">
        <v>1</v>
      </c>
      <c r="L4684" s="3" t="s">
        <v>3</v>
      </c>
      <c r="M4684" s="3" t="s">
        <v>9</v>
      </c>
      <c r="N4684" s="3" t="s">
        <v>3373</v>
      </c>
      <c r="O4684" s="1">
        <v>882</v>
      </c>
      <c r="P4684" s="4">
        <v>0</v>
      </c>
      <c r="Q4684" s="10">
        <f t="shared" si="296"/>
        <v>882</v>
      </c>
    </row>
    <row r="4685" spans="2:17" ht="20.25" customHeight="1">
      <c r="B4685" s="10" t="str">
        <f t="shared" si="297"/>
        <v>كلاه ايمني882</v>
      </c>
      <c r="C4685" s="10" t="str">
        <f t="shared" si="298"/>
        <v>كلاه ايمني1403/02/11882</v>
      </c>
      <c r="D4685" s="10" t="str">
        <f>IFERROR(IF(تحویلی!$E$1="","",IF(NOSA!O4685=تحویلی!$E$1,تحویلی!$E$1&amp;COUNTIF(NOSA!$O$1:O4685,تحویلی!$E$1),"")),"")</f>
        <v/>
      </c>
      <c r="E4685" s="10" t="str">
        <f t="shared" si="299"/>
        <v>1381882</v>
      </c>
      <c r="F4685" s="10" t="str">
        <f>IFERROR(VLOOKUP(I4685,DATABASE!$N:$O,2,FALSE),"")</f>
        <v>كلاه ايمني</v>
      </c>
      <c r="G4685" s="3" t="s">
        <v>3064</v>
      </c>
      <c r="H4685" s="4">
        <v>1381</v>
      </c>
      <c r="I4685" s="3" t="s">
        <v>1505</v>
      </c>
      <c r="J4685" s="3" t="s">
        <v>1628</v>
      </c>
      <c r="K4685" s="5">
        <v>1</v>
      </c>
      <c r="L4685" s="3" t="s">
        <v>8</v>
      </c>
      <c r="M4685" s="3" t="s">
        <v>9</v>
      </c>
      <c r="N4685" s="3" t="s">
        <v>3373</v>
      </c>
      <c r="O4685" s="1">
        <v>882</v>
      </c>
      <c r="P4685" s="4">
        <v>0</v>
      </c>
      <c r="Q4685" s="10">
        <f t="shared" si="296"/>
        <v>882</v>
      </c>
    </row>
    <row r="4686" spans="2:17" ht="20.25" customHeight="1">
      <c r="B4686" s="10" t="str">
        <f t="shared" si="297"/>
        <v>كمربند برزنتي نواري882</v>
      </c>
      <c r="C4686" s="10" t="str">
        <f t="shared" si="298"/>
        <v>كمربند برزنتي نواري1403/02/11882</v>
      </c>
      <c r="D4686" s="10" t="str">
        <f>IFERROR(IF(تحویلی!$E$1="","",IF(NOSA!O4686=تحویلی!$E$1,تحویلی!$E$1&amp;COUNTIF(NOSA!$O$1:O4686,تحویلی!$E$1),"")),"")</f>
        <v/>
      </c>
      <c r="E4686" s="10" t="str">
        <f t="shared" si="299"/>
        <v>1381882</v>
      </c>
      <c r="F4686" s="10" t="str">
        <f>IFERROR(VLOOKUP(I4686,DATABASE!$N:$O,2,FALSE),"")</f>
        <v>كمربند برزنتي نواري</v>
      </c>
      <c r="G4686" s="154" t="s">
        <v>3064</v>
      </c>
      <c r="H4686" s="155">
        <v>1381</v>
      </c>
      <c r="I4686" s="154" t="s">
        <v>1441</v>
      </c>
      <c r="J4686" s="154" t="s">
        <v>95</v>
      </c>
      <c r="K4686" s="156">
        <v>1</v>
      </c>
      <c r="L4686" s="154" t="s">
        <v>96</v>
      </c>
      <c r="M4686" s="154" t="s">
        <v>9</v>
      </c>
      <c r="N4686" s="154" t="s">
        <v>3373</v>
      </c>
      <c r="O4686" s="153">
        <v>882</v>
      </c>
      <c r="P4686" s="155">
        <v>0</v>
      </c>
      <c r="Q4686" s="10">
        <f t="shared" si="296"/>
        <v>882</v>
      </c>
    </row>
    <row r="4687" spans="2:17" ht="20.25" customHeight="1">
      <c r="B4687" s="10" t="str">
        <f t="shared" si="297"/>
        <v>دستكش ضد برش سبك882</v>
      </c>
      <c r="C4687" s="10" t="str">
        <f t="shared" si="298"/>
        <v>دستكش ضد برش سبك1403/02/11882</v>
      </c>
      <c r="D4687" s="10" t="str">
        <f>IFERROR(IF(تحویلی!$E$1="","",IF(NOSA!O4687=تحویلی!$E$1,تحویلی!$E$1&amp;COUNTIF(NOSA!$O$1:O4687,تحویلی!$E$1),"")),"")</f>
        <v/>
      </c>
      <c r="E4687" s="10" t="str">
        <f t="shared" si="299"/>
        <v>1381882</v>
      </c>
      <c r="F4687" s="10" t="str">
        <f>IFERROR(VLOOKUP(I4687,DATABASE!$N:$O,2,FALSE),"")</f>
        <v>دستكش ضد برش سبك</v>
      </c>
      <c r="G4687" s="154" t="s">
        <v>3064</v>
      </c>
      <c r="H4687" s="155">
        <v>1381</v>
      </c>
      <c r="I4687" s="154" t="s">
        <v>1442</v>
      </c>
      <c r="J4687" s="154" t="s">
        <v>22</v>
      </c>
      <c r="K4687" s="156">
        <v>1</v>
      </c>
      <c r="L4687" s="154" t="s">
        <v>3</v>
      </c>
      <c r="M4687" s="154" t="s">
        <v>9</v>
      </c>
      <c r="N4687" s="154" t="s">
        <v>3373</v>
      </c>
      <c r="O4687" s="153">
        <v>882</v>
      </c>
      <c r="P4687" s="155">
        <v>0</v>
      </c>
      <c r="Q4687" s="10">
        <f t="shared" si="296"/>
        <v>882</v>
      </c>
    </row>
    <row r="4688" spans="2:17" ht="20.25" customHeight="1">
      <c r="B4688" s="10" t="str">
        <f t="shared" si="297"/>
        <v>گوشي اير پلاگ882</v>
      </c>
      <c r="C4688" s="10" t="str">
        <f t="shared" si="298"/>
        <v>گوشي اير پلاگ1403/02/11882</v>
      </c>
      <c r="D4688" s="10" t="str">
        <f>IFERROR(IF(تحویلی!$E$1="","",IF(NOSA!O4688=تحویلی!$E$1,تحویلی!$E$1&amp;COUNTIF(NOSA!$O$1:O4688,تحویلی!$E$1),"")),"")</f>
        <v/>
      </c>
      <c r="E4688" s="10" t="str">
        <f t="shared" si="299"/>
        <v>1381882</v>
      </c>
      <c r="F4688" s="10" t="str">
        <f>IFERROR(VLOOKUP(I4688,DATABASE!$N:$O,2,FALSE),"")</f>
        <v>گوشي اير پلاگ</v>
      </c>
      <c r="G4688" s="154" t="s">
        <v>3064</v>
      </c>
      <c r="H4688" s="155">
        <v>1381</v>
      </c>
      <c r="I4688" s="154" t="s">
        <v>1581</v>
      </c>
      <c r="J4688" s="154" t="s">
        <v>124</v>
      </c>
      <c r="K4688" s="156">
        <v>1</v>
      </c>
      <c r="L4688" s="154" t="s">
        <v>8</v>
      </c>
      <c r="M4688" s="154" t="s">
        <v>9</v>
      </c>
      <c r="N4688" s="154" t="s">
        <v>3373</v>
      </c>
      <c r="O4688" s="153">
        <v>882</v>
      </c>
      <c r="P4688" s="155">
        <v>0</v>
      </c>
      <c r="Q4688" s="10">
        <f t="shared" si="296"/>
        <v>882</v>
      </c>
    </row>
    <row r="4689" spans="2:17" ht="20.25" customHeight="1">
      <c r="B4689" s="10" t="str">
        <f t="shared" si="297"/>
        <v>لباس كار(بلوز و شلوار)866</v>
      </c>
      <c r="C4689" s="10" t="str">
        <f t="shared" si="298"/>
        <v>لباس كار(بلوز و شلوار)1403/02/11866</v>
      </c>
      <c r="D4689" s="10" t="str">
        <f>IFERROR(IF(تحویلی!$E$1="","",IF(NOSA!O4689=تحویلی!$E$1,تحویلی!$E$1&amp;COUNTIF(NOSA!$O$1:O4689,تحویلی!$E$1),"")),"")</f>
        <v/>
      </c>
      <c r="E4689" s="10" t="str">
        <f t="shared" si="299"/>
        <v>1393866</v>
      </c>
      <c r="F4689" s="10" t="str">
        <f>IFERROR(VLOOKUP(I4689,DATABASE!$N:$O,2,FALSE),"")</f>
        <v>لباس كار(بلوز و شلوار)</v>
      </c>
      <c r="G4689" s="154" t="s">
        <v>3064</v>
      </c>
      <c r="H4689" s="155">
        <v>1393</v>
      </c>
      <c r="I4689" s="154" t="s">
        <v>1644</v>
      </c>
      <c r="J4689" s="154" t="s">
        <v>1645</v>
      </c>
      <c r="K4689" s="156">
        <v>1</v>
      </c>
      <c r="L4689" s="154" t="s">
        <v>28</v>
      </c>
      <c r="M4689" s="154" t="s">
        <v>47</v>
      </c>
      <c r="N4689" s="154" t="s">
        <v>1322</v>
      </c>
      <c r="O4689" s="153">
        <v>866</v>
      </c>
      <c r="P4689" s="155">
        <v>0</v>
      </c>
      <c r="Q4689" s="10">
        <f t="shared" si="296"/>
        <v>866</v>
      </c>
    </row>
    <row r="4690" spans="2:17" ht="20.25" customHeight="1">
      <c r="B4690" s="10" t="str">
        <f t="shared" si="297"/>
        <v>لباس كار نسوز(بلوز و شلوار)584</v>
      </c>
      <c r="C4690" s="10" t="str">
        <f t="shared" si="298"/>
        <v>لباس كار نسوز(بلوز و شلوار)1403/02/11584</v>
      </c>
      <c r="D4690" s="10" t="str">
        <f>IFERROR(IF(تحویلی!$E$1="","",IF(NOSA!O4690=تحویلی!$E$1,تحویلی!$E$1&amp;COUNTIF(NOSA!$O$1:O4690,تحویلی!$E$1),"")),"")</f>
        <v/>
      </c>
      <c r="E4690" s="10" t="str">
        <f t="shared" si="299"/>
        <v>1397584</v>
      </c>
      <c r="F4690" s="10" t="str">
        <f>IFERROR(VLOOKUP(I4690,DATABASE!$N:$O,2,FALSE),"")</f>
        <v>لباس كار نسوز(بلوز و شلوار)</v>
      </c>
      <c r="G4690" s="154" t="s">
        <v>3064</v>
      </c>
      <c r="H4690" s="155">
        <v>1397</v>
      </c>
      <c r="I4690" s="154" t="s">
        <v>1701</v>
      </c>
      <c r="J4690" s="154" t="s">
        <v>1702</v>
      </c>
      <c r="K4690" s="156">
        <v>1</v>
      </c>
      <c r="L4690" s="154" t="s">
        <v>28</v>
      </c>
      <c r="M4690" s="154" t="s">
        <v>19</v>
      </c>
      <c r="N4690" s="154" t="s">
        <v>2737</v>
      </c>
      <c r="O4690" s="153">
        <v>584</v>
      </c>
      <c r="P4690" s="155">
        <v>1</v>
      </c>
      <c r="Q4690" s="10">
        <f t="shared" si="296"/>
        <v>584</v>
      </c>
    </row>
    <row r="4691" spans="2:17" ht="20.25" customHeight="1">
      <c r="B4691" s="10" t="str">
        <f t="shared" si="297"/>
        <v>دستكش كف مواد سبك202</v>
      </c>
      <c r="C4691" s="10" t="str">
        <f t="shared" si="298"/>
        <v>دستكش كف مواد سبك1403/02/11202</v>
      </c>
      <c r="D4691" s="10" t="str">
        <f>IFERROR(IF(تحویلی!$E$1="","",IF(NOSA!O4691=تحویلی!$E$1,تحویلی!$E$1&amp;COUNTIF(NOSA!$O$1:O4691,تحویلی!$E$1),"")),"")</f>
        <v/>
      </c>
      <c r="E4691" s="10" t="str">
        <f t="shared" si="299"/>
        <v>1399202</v>
      </c>
      <c r="F4691" s="10" t="str">
        <f>IFERROR(VLOOKUP(I4691,DATABASE!$N:$O,2,FALSE),"")</f>
        <v>دستكش كف مواد سبك</v>
      </c>
      <c r="G4691" s="154" t="s">
        <v>3064</v>
      </c>
      <c r="H4691" s="155">
        <v>1399</v>
      </c>
      <c r="I4691" s="154" t="s">
        <v>1456</v>
      </c>
      <c r="J4691" s="154" t="s">
        <v>2</v>
      </c>
      <c r="K4691" s="156">
        <v>1</v>
      </c>
      <c r="L4691" s="154" t="s">
        <v>3</v>
      </c>
      <c r="M4691" s="154" t="s">
        <v>19</v>
      </c>
      <c r="N4691" s="154" t="s">
        <v>469</v>
      </c>
      <c r="O4691" s="153">
        <v>202</v>
      </c>
      <c r="P4691" s="155">
        <v>1</v>
      </c>
      <c r="Q4691" s="10">
        <f t="shared" si="296"/>
        <v>202</v>
      </c>
    </row>
    <row r="4692" spans="2:17" ht="20.25" customHeight="1">
      <c r="B4692" s="10" t="str">
        <f t="shared" si="297"/>
        <v>دستكش كف مواد سبك756</v>
      </c>
      <c r="C4692" s="10" t="str">
        <f t="shared" si="298"/>
        <v>دستكش كف مواد سبك1403/02/12756</v>
      </c>
      <c r="D4692" s="10" t="str">
        <f>IFERROR(IF(تحویلی!$E$1="","",IF(NOSA!O4692=تحویلی!$E$1,تحویلی!$E$1&amp;COUNTIF(NOSA!$O$1:O4692,تحویلی!$E$1),"")),"")</f>
        <v/>
      </c>
      <c r="E4692" s="10" t="str">
        <f t="shared" si="299"/>
        <v>1404756</v>
      </c>
      <c r="F4692" s="10" t="str">
        <f>IFERROR(VLOOKUP(I4692,DATABASE!$N:$O,2,FALSE),"")</f>
        <v>دستكش كف مواد سبك</v>
      </c>
      <c r="G4692" s="154" t="s">
        <v>3065</v>
      </c>
      <c r="H4692" s="155">
        <v>1404</v>
      </c>
      <c r="I4692" s="154" t="s">
        <v>1456</v>
      </c>
      <c r="J4692" s="154" t="s">
        <v>2</v>
      </c>
      <c r="K4692" s="156">
        <v>1</v>
      </c>
      <c r="L4692" s="154" t="s">
        <v>3</v>
      </c>
      <c r="M4692" s="154" t="s">
        <v>25</v>
      </c>
      <c r="N4692" s="154" t="s">
        <v>3297</v>
      </c>
      <c r="O4692" s="153">
        <v>756</v>
      </c>
      <c r="P4692" s="155">
        <v>0</v>
      </c>
      <c r="Q4692" s="10">
        <f t="shared" si="296"/>
        <v>756</v>
      </c>
    </row>
    <row r="4693" spans="2:17" ht="20.25" customHeight="1">
      <c r="B4693" s="10" t="str">
        <f t="shared" si="297"/>
        <v>لباس كار ديرسوز(بلوز) 10028</v>
      </c>
      <c r="C4693" s="10" t="str">
        <f t="shared" si="298"/>
        <v>لباس كار ديرسوز(بلوز) 1403/02/1210028</v>
      </c>
      <c r="D4693" s="10" t="str">
        <f>IFERROR(IF(تحویلی!$E$1="","",IF(NOSA!O4693=تحویلی!$E$1,تحویلی!$E$1&amp;COUNTIF(NOSA!$O$1:O4693,تحویلی!$E$1),"")),"")</f>
        <v/>
      </c>
      <c r="E4693" s="10" t="str">
        <f t="shared" si="299"/>
        <v>141910028</v>
      </c>
      <c r="F4693" s="10" t="str">
        <f>IFERROR(VLOOKUP(I4693,DATABASE!$N:$O,2,FALSE),"")</f>
        <v xml:space="preserve">لباس كار ديرسوز(بلوز) </v>
      </c>
      <c r="G4693" s="154" t="s">
        <v>3065</v>
      </c>
      <c r="H4693" s="155">
        <v>1419</v>
      </c>
      <c r="I4693" s="154" t="s">
        <v>1703</v>
      </c>
      <c r="J4693" s="154" t="s">
        <v>1704</v>
      </c>
      <c r="K4693" s="156">
        <v>1</v>
      </c>
      <c r="L4693" s="154" t="s">
        <v>8</v>
      </c>
      <c r="M4693" s="154" t="s">
        <v>9</v>
      </c>
      <c r="N4693" s="154" t="s">
        <v>1722</v>
      </c>
      <c r="O4693" s="153">
        <v>10028</v>
      </c>
      <c r="P4693" s="155">
        <v>0</v>
      </c>
      <c r="Q4693" s="10">
        <f t="shared" si="296"/>
        <v>10028</v>
      </c>
    </row>
    <row r="4694" spans="2:17" ht="20.25" customHeight="1">
      <c r="B4694" s="10" t="str">
        <f t="shared" si="297"/>
        <v>پوتين ايمني نسوز772</v>
      </c>
      <c r="C4694" s="10" t="str">
        <f t="shared" si="298"/>
        <v>پوتين ايمني نسوز1403/02/12772</v>
      </c>
      <c r="D4694" s="10" t="str">
        <f>IFERROR(IF(تحویلی!$E$1="","",IF(NOSA!O4694=تحویلی!$E$1,تحویلی!$E$1&amp;COUNTIF(NOSA!$O$1:O4694,تحویلی!$E$1),"")),"")</f>
        <v/>
      </c>
      <c r="E4694" s="10" t="str">
        <f t="shared" si="299"/>
        <v>1423772</v>
      </c>
      <c r="F4694" s="10" t="str">
        <f>IFERROR(VLOOKUP(I4694,DATABASE!$N:$O,2,FALSE),"")</f>
        <v>پوتين ايمني نسوز</v>
      </c>
      <c r="G4694" s="3" t="s">
        <v>3065</v>
      </c>
      <c r="H4694" s="4">
        <v>1423</v>
      </c>
      <c r="I4694" s="3" t="s">
        <v>1472</v>
      </c>
      <c r="J4694" s="3" t="s">
        <v>1700</v>
      </c>
      <c r="K4694" s="5">
        <v>1</v>
      </c>
      <c r="L4694" s="3" t="s">
        <v>3</v>
      </c>
      <c r="M4694" s="3" t="s">
        <v>43</v>
      </c>
      <c r="N4694" s="3" t="s">
        <v>1145</v>
      </c>
      <c r="O4694" s="1">
        <v>772</v>
      </c>
      <c r="P4694" s="4">
        <v>0</v>
      </c>
      <c r="Q4694" s="10">
        <f t="shared" si="296"/>
        <v>772</v>
      </c>
    </row>
    <row r="4695" spans="2:17" ht="20.25" customHeight="1">
      <c r="B4695" s="10" t="str">
        <f t="shared" si="297"/>
        <v xml:space="preserve"> لباس كارشناسي مديران 772</v>
      </c>
      <c r="C4695" s="10" t="str">
        <f t="shared" si="298"/>
        <v xml:space="preserve"> لباس كارشناسي مديران 1403/02/12772</v>
      </c>
      <c r="D4695" s="10" t="str">
        <f>IFERROR(IF(تحویلی!$E$1="","",IF(NOSA!O4695=تحویلی!$E$1,تحویلی!$E$1&amp;COUNTIF(NOSA!$O$1:O4695,تحویلی!$E$1),"")),"")</f>
        <v/>
      </c>
      <c r="E4695" s="10" t="str">
        <f t="shared" si="299"/>
        <v>1423772</v>
      </c>
      <c r="F4695" s="10" t="str">
        <f>IFERROR(VLOOKUP(I4695,DATABASE!$N:$O,2,FALSE),"")</f>
        <v xml:space="preserve"> لباس كارشناسي مديران </v>
      </c>
      <c r="G4695" s="3" t="s">
        <v>3065</v>
      </c>
      <c r="H4695" s="4">
        <v>1423</v>
      </c>
      <c r="I4695" s="3" t="s">
        <v>2302</v>
      </c>
      <c r="J4695" s="3" t="s">
        <v>3374</v>
      </c>
      <c r="K4695" s="5">
        <v>1</v>
      </c>
      <c r="L4695" s="3" t="s">
        <v>8</v>
      </c>
      <c r="M4695" s="3" t="s">
        <v>43</v>
      </c>
      <c r="N4695" s="3" t="s">
        <v>1145</v>
      </c>
      <c r="O4695" s="1">
        <v>772</v>
      </c>
      <c r="P4695" s="4">
        <v>0</v>
      </c>
      <c r="Q4695" s="10">
        <f t="shared" si="296"/>
        <v>772</v>
      </c>
    </row>
    <row r="4696" spans="2:17" ht="20.25" customHeight="1">
      <c r="B4696" s="10" t="str">
        <f t="shared" si="297"/>
        <v>پوتين ايمني نسوز70</v>
      </c>
      <c r="C4696" s="10" t="str">
        <f t="shared" si="298"/>
        <v>پوتين ايمني نسوز1403/02/1270</v>
      </c>
      <c r="D4696" s="10" t="str">
        <f>IFERROR(IF(تحویلی!$E$1="","",IF(NOSA!O4696=تحویلی!$E$1,تحویلی!$E$1&amp;COUNTIF(NOSA!$O$1:O4696,تحویلی!$E$1),"")),"")</f>
        <v/>
      </c>
      <c r="E4696" s="10" t="str">
        <f t="shared" si="299"/>
        <v>144270</v>
      </c>
      <c r="F4696" s="10" t="str">
        <f>IFERROR(VLOOKUP(I4696,DATABASE!$N:$O,2,FALSE),"")</f>
        <v>پوتين ايمني نسوز</v>
      </c>
      <c r="G4696" s="3" t="s">
        <v>3065</v>
      </c>
      <c r="H4696" s="4">
        <v>1442</v>
      </c>
      <c r="I4696" s="3" t="s">
        <v>1631</v>
      </c>
      <c r="J4696" s="3" t="s">
        <v>1632</v>
      </c>
      <c r="K4696" s="5">
        <v>1</v>
      </c>
      <c r="L4696" s="3" t="s">
        <v>3</v>
      </c>
      <c r="M4696" s="3" t="s">
        <v>9</v>
      </c>
      <c r="N4696" s="3" t="s">
        <v>688</v>
      </c>
      <c r="O4696" s="1">
        <v>70</v>
      </c>
      <c r="P4696" s="4">
        <v>0</v>
      </c>
      <c r="Q4696" s="10">
        <f t="shared" si="296"/>
        <v>70</v>
      </c>
    </row>
    <row r="4697" spans="2:17" ht="20.25" customHeight="1">
      <c r="B4697" s="10" t="str">
        <f t="shared" si="297"/>
        <v>گوشي ايرماف5</v>
      </c>
      <c r="C4697" s="10" t="str">
        <f t="shared" si="298"/>
        <v>گوشي ايرماف1403/02/125</v>
      </c>
      <c r="D4697" s="10" t="str">
        <f>IFERROR(IF(تحویلی!$E$1="","",IF(NOSA!O4697=تحویلی!$E$1,تحویلی!$E$1&amp;COUNTIF(NOSA!$O$1:O4697,تحویلی!$E$1),"")),"")</f>
        <v/>
      </c>
      <c r="E4697" s="10" t="str">
        <f t="shared" si="299"/>
        <v>14435</v>
      </c>
      <c r="F4697" s="10" t="str">
        <f>IFERROR(VLOOKUP(I4697,DATABASE!$N:$O,2,FALSE),"")</f>
        <v>گوشي ايرماف</v>
      </c>
      <c r="G4697" s="3" t="s">
        <v>3065</v>
      </c>
      <c r="H4697" s="4">
        <v>1443</v>
      </c>
      <c r="I4697" s="3" t="s">
        <v>1449</v>
      </c>
      <c r="J4697" s="3" t="s">
        <v>138</v>
      </c>
      <c r="K4697" s="5">
        <v>1</v>
      </c>
      <c r="L4697" s="3" t="s">
        <v>8</v>
      </c>
      <c r="M4697" s="3" t="s">
        <v>43</v>
      </c>
      <c r="N4697" s="3" t="s">
        <v>250</v>
      </c>
      <c r="O4697" s="1">
        <v>5</v>
      </c>
      <c r="P4697" s="4">
        <v>0</v>
      </c>
      <c r="Q4697" s="10">
        <f t="shared" si="296"/>
        <v>5</v>
      </c>
    </row>
    <row r="4698" spans="2:17" ht="20.25" customHeight="1">
      <c r="B4698" s="10" t="str">
        <f t="shared" si="297"/>
        <v>گوشي اير پلاگ5</v>
      </c>
      <c r="C4698" s="10" t="str">
        <f t="shared" si="298"/>
        <v>گوشي اير پلاگ1403/02/125</v>
      </c>
      <c r="D4698" s="10" t="str">
        <f>IFERROR(IF(تحویلی!$E$1="","",IF(NOSA!O4698=تحویلی!$E$1,تحویلی!$E$1&amp;COUNTIF(NOSA!$O$1:O4698,تحویلی!$E$1),"")),"")</f>
        <v/>
      </c>
      <c r="E4698" s="10" t="str">
        <f t="shared" si="299"/>
        <v>14435</v>
      </c>
      <c r="F4698" s="10" t="str">
        <f>IFERROR(VLOOKUP(I4698,DATABASE!$N:$O,2,FALSE),"")</f>
        <v>گوشي اير پلاگ</v>
      </c>
      <c r="G4698" s="3" t="s">
        <v>3065</v>
      </c>
      <c r="H4698" s="4">
        <v>1443</v>
      </c>
      <c r="I4698" s="3" t="s">
        <v>1581</v>
      </c>
      <c r="J4698" s="3" t="s">
        <v>124</v>
      </c>
      <c r="K4698" s="5">
        <v>1</v>
      </c>
      <c r="L4698" s="3" t="s">
        <v>8</v>
      </c>
      <c r="M4698" s="3" t="s">
        <v>43</v>
      </c>
      <c r="N4698" s="3" t="s">
        <v>250</v>
      </c>
      <c r="O4698" s="1">
        <v>5</v>
      </c>
      <c r="P4698" s="4">
        <v>0</v>
      </c>
      <c r="Q4698" s="10">
        <f t="shared" si="296"/>
        <v>5</v>
      </c>
    </row>
    <row r="4699" spans="2:17" ht="20.25" customHeight="1">
      <c r="B4699" s="10" t="str">
        <f t="shared" si="297"/>
        <v>لباس كار ديرسوز(بلوز و شلوار)733</v>
      </c>
      <c r="C4699" s="10" t="str">
        <f t="shared" si="298"/>
        <v>لباس كار ديرسوز(بلوز و شلوار)1403/02/12733</v>
      </c>
      <c r="D4699" s="10" t="str">
        <f>IFERROR(IF(تحویلی!$E$1="","",IF(NOSA!O4699=تحویلی!$E$1,تحویلی!$E$1&amp;COUNTIF(NOSA!$O$1:O4699,تحویلی!$E$1),"")),"")</f>
        <v/>
      </c>
      <c r="E4699" s="10" t="str">
        <f t="shared" si="299"/>
        <v>1446733</v>
      </c>
      <c r="F4699" s="10" t="str">
        <f>IFERROR(VLOOKUP(I4699,DATABASE!$N:$O,2,FALSE),"")</f>
        <v>لباس كار ديرسوز(بلوز و شلوار)</v>
      </c>
      <c r="G4699" s="3" t="s">
        <v>3065</v>
      </c>
      <c r="H4699" s="4">
        <v>1446</v>
      </c>
      <c r="I4699" s="3" t="s">
        <v>1619</v>
      </c>
      <c r="J4699" s="3" t="s">
        <v>1620</v>
      </c>
      <c r="K4699" s="5">
        <v>1</v>
      </c>
      <c r="L4699" s="3" t="s">
        <v>28</v>
      </c>
      <c r="M4699" s="3" t="s">
        <v>47</v>
      </c>
      <c r="N4699" s="3" t="s">
        <v>628</v>
      </c>
      <c r="O4699" s="1">
        <v>733</v>
      </c>
      <c r="P4699" s="4">
        <v>1</v>
      </c>
      <c r="Q4699" s="10">
        <f t="shared" si="296"/>
        <v>733</v>
      </c>
    </row>
    <row r="4700" spans="2:17" ht="20.25" customHeight="1">
      <c r="B4700" s="10" t="str">
        <f t="shared" si="297"/>
        <v>كفش ايمني عايق برق733</v>
      </c>
      <c r="C4700" s="10" t="str">
        <f t="shared" si="298"/>
        <v>كفش ايمني عايق برق1403/02/12733</v>
      </c>
      <c r="D4700" s="10" t="str">
        <f>IFERROR(IF(تحویلی!$E$1="","",IF(NOSA!O4700=تحویلی!$E$1,تحویلی!$E$1&amp;COUNTIF(NOSA!$O$1:O4700,تحویلی!$E$1),"")),"")</f>
        <v/>
      </c>
      <c r="E4700" s="10" t="str">
        <f t="shared" si="299"/>
        <v>1446733</v>
      </c>
      <c r="F4700" s="10" t="str">
        <f>IFERROR(VLOOKUP(I4700,DATABASE!$N:$O,2,FALSE),"")</f>
        <v>كفش ايمني عايق برق</v>
      </c>
      <c r="G4700" s="3" t="s">
        <v>3065</v>
      </c>
      <c r="H4700" s="4">
        <v>1446</v>
      </c>
      <c r="I4700" s="3" t="s">
        <v>1610</v>
      </c>
      <c r="J4700" s="3" t="s">
        <v>1689</v>
      </c>
      <c r="K4700" s="5">
        <v>1</v>
      </c>
      <c r="L4700" s="3" t="s">
        <v>3</v>
      </c>
      <c r="M4700" s="3" t="s">
        <v>47</v>
      </c>
      <c r="N4700" s="3" t="s">
        <v>628</v>
      </c>
      <c r="O4700" s="1">
        <v>733</v>
      </c>
      <c r="P4700" s="4">
        <v>1</v>
      </c>
      <c r="Q4700" s="10">
        <f t="shared" si="296"/>
        <v>733</v>
      </c>
    </row>
    <row r="4701" spans="2:17" ht="20.25" customHeight="1">
      <c r="B4701" s="10" t="str">
        <f t="shared" si="297"/>
        <v>دستكش كف مواد سبك733</v>
      </c>
      <c r="C4701" s="10" t="str">
        <f t="shared" si="298"/>
        <v>دستكش كف مواد سبك1403/02/12733</v>
      </c>
      <c r="D4701" s="10" t="str">
        <f>IFERROR(IF(تحویلی!$E$1="","",IF(NOSA!O4701=تحویلی!$E$1,تحویلی!$E$1&amp;COUNTIF(NOSA!$O$1:O4701,تحویلی!$E$1),"")),"")</f>
        <v/>
      </c>
      <c r="E4701" s="10" t="str">
        <f t="shared" si="299"/>
        <v>1446733</v>
      </c>
      <c r="F4701" s="10" t="str">
        <f>IFERROR(VLOOKUP(I4701,DATABASE!$N:$O,2,FALSE),"")</f>
        <v>دستكش كف مواد سبك</v>
      </c>
      <c r="G4701" s="3" t="s">
        <v>3065</v>
      </c>
      <c r="H4701" s="4">
        <v>1446</v>
      </c>
      <c r="I4701" s="3" t="s">
        <v>1456</v>
      </c>
      <c r="J4701" s="3" t="s">
        <v>2</v>
      </c>
      <c r="K4701" s="5">
        <v>1</v>
      </c>
      <c r="L4701" s="3" t="s">
        <v>3</v>
      </c>
      <c r="M4701" s="3" t="s">
        <v>47</v>
      </c>
      <c r="N4701" s="3" t="s">
        <v>628</v>
      </c>
      <c r="O4701" s="1">
        <v>733</v>
      </c>
      <c r="P4701" s="4">
        <v>1</v>
      </c>
      <c r="Q4701" s="10">
        <f t="shared" ref="Q4701:Q4764" si="300">VALUE(O4701)</f>
        <v>733</v>
      </c>
    </row>
    <row r="4702" spans="2:17" ht="20.25" customHeight="1">
      <c r="B4702" s="10" t="str">
        <f t="shared" si="297"/>
        <v>نقاب تيره محافظ صورت معمولي725</v>
      </c>
      <c r="C4702" s="10" t="str">
        <f t="shared" si="298"/>
        <v>نقاب تيره محافظ صورت معمولي1403/02/13725</v>
      </c>
      <c r="D4702" s="10" t="str">
        <f>IFERROR(IF(تحویلی!$E$1="","",IF(NOSA!O4702=تحویلی!$E$1,تحویلی!$E$1&amp;COUNTIF(NOSA!$O$1:O4702,تحویلی!$E$1),"")),"")</f>
        <v/>
      </c>
      <c r="E4702" s="10" t="str">
        <f t="shared" si="299"/>
        <v>1452725</v>
      </c>
      <c r="F4702" s="10" t="str">
        <f>IFERROR(VLOOKUP(I4702,DATABASE!$N:$O,2,FALSE),"")</f>
        <v>نقاب تيره محافظ صورت معمولي</v>
      </c>
      <c r="G4702" s="3" t="s">
        <v>3066</v>
      </c>
      <c r="H4702" s="4">
        <v>1452</v>
      </c>
      <c r="I4702" s="3" t="s">
        <v>1557</v>
      </c>
      <c r="J4702" s="3" t="s">
        <v>115</v>
      </c>
      <c r="K4702" s="5">
        <v>1</v>
      </c>
      <c r="L4702" s="3" t="s">
        <v>8</v>
      </c>
      <c r="M4702" s="3" t="s">
        <v>19</v>
      </c>
      <c r="N4702" s="3" t="s">
        <v>982</v>
      </c>
      <c r="O4702" s="1">
        <v>725</v>
      </c>
      <c r="P4702" s="4">
        <v>0</v>
      </c>
      <c r="Q4702" s="10">
        <f t="shared" si="300"/>
        <v>725</v>
      </c>
    </row>
    <row r="4703" spans="2:17" ht="20.25" customHeight="1">
      <c r="B4703" s="10" t="str">
        <f t="shared" si="297"/>
        <v>رابط فنري نقاب كلاه ايمني725</v>
      </c>
      <c r="C4703" s="10" t="str">
        <f t="shared" si="298"/>
        <v>رابط فنري نقاب كلاه ايمني1403/02/13725</v>
      </c>
      <c r="D4703" s="10" t="str">
        <f>IFERROR(IF(تحویلی!$E$1="","",IF(NOSA!O4703=تحویلی!$E$1,تحویلی!$E$1&amp;COUNTIF(NOSA!$O$1:O4703,تحویلی!$E$1),"")),"")</f>
        <v/>
      </c>
      <c r="E4703" s="10" t="str">
        <f t="shared" si="299"/>
        <v>1452725</v>
      </c>
      <c r="F4703" s="10" t="str">
        <f>IFERROR(VLOOKUP(I4703,DATABASE!$N:$O,2,FALSE),"")</f>
        <v>رابط فنري نقاب كلاه ايمني</v>
      </c>
      <c r="G4703" s="3" t="s">
        <v>3066</v>
      </c>
      <c r="H4703" s="4">
        <v>1452</v>
      </c>
      <c r="I4703" s="3" t="s">
        <v>1454</v>
      </c>
      <c r="J4703" s="3" t="s">
        <v>135</v>
      </c>
      <c r="K4703" s="5">
        <v>1</v>
      </c>
      <c r="L4703" s="3" t="s">
        <v>8</v>
      </c>
      <c r="M4703" s="3" t="s">
        <v>19</v>
      </c>
      <c r="N4703" s="3" t="s">
        <v>982</v>
      </c>
      <c r="O4703" s="1">
        <v>725</v>
      </c>
      <c r="P4703" s="4">
        <v>0</v>
      </c>
      <c r="Q4703" s="10">
        <f t="shared" si="300"/>
        <v>725</v>
      </c>
    </row>
    <row r="4704" spans="2:17" ht="20.25" customHeight="1">
      <c r="B4704" s="10" t="str">
        <f t="shared" si="297"/>
        <v>پابند نسوز چرمي725</v>
      </c>
      <c r="C4704" s="10" t="str">
        <f t="shared" si="298"/>
        <v>پابند نسوز چرمي1403/02/13725</v>
      </c>
      <c r="D4704" s="10" t="str">
        <f>IFERROR(IF(تحویلی!$E$1="","",IF(NOSA!O4704=تحویلی!$E$1,تحویلی!$E$1&amp;COUNTIF(NOSA!$O$1:O4704,تحویلی!$E$1),"")),"")</f>
        <v/>
      </c>
      <c r="E4704" s="10" t="str">
        <f t="shared" si="299"/>
        <v>1452725</v>
      </c>
      <c r="F4704" s="10" t="str">
        <f>IFERROR(VLOOKUP(I4704,DATABASE!$N:$O,2,FALSE),"")</f>
        <v>پابند نسوز چرمي</v>
      </c>
      <c r="G4704" s="3" t="s">
        <v>3066</v>
      </c>
      <c r="H4704" s="4">
        <v>1452</v>
      </c>
      <c r="I4704" s="3" t="s">
        <v>1460</v>
      </c>
      <c r="J4704" s="3" t="s">
        <v>18</v>
      </c>
      <c r="K4704" s="5">
        <v>1</v>
      </c>
      <c r="L4704" s="3" t="s">
        <v>3</v>
      </c>
      <c r="M4704" s="3" t="s">
        <v>19</v>
      </c>
      <c r="N4704" s="3" t="s">
        <v>982</v>
      </c>
      <c r="O4704" s="1">
        <v>725</v>
      </c>
      <c r="P4704" s="4">
        <v>0</v>
      </c>
      <c r="Q4704" s="10">
        <f t="shared" si="300"/>
        <v>725</v>
      </c>
    </row>
    <row r="4705" spans="2:17" ht="20.25" customHeight="1">
      <c r="B4705" s="10" t="str">
        <f t="shared" si="297"/>
        <v>كلاه ايمني725</v>
      </c>
      <c r="C4705" s="10" t="str">
        <f t="shared" si="298"/>
        <v>كلاه ايمني1403/02/13725</v>
      </c>
      <c r="D4705" s="10" t="str">
        <f>IFERROR(IF(تحویلی!$E$1="","",IF(NOSA!O4705=تحویلی!$E$1,تحویلی!$E$1&amp;COUNTIF(NOSA!$O$1:O4705,تحویلی!$E$1),"")),"")</f>
        <v/>
      </c>
      <c r="E4705" s="10" t="str">
        <f t="shared" si="299"/>
        <v>1452725</v>
      </c>
      <c r="F4705" s="10" t="str">
        <f>IFERROR(VLOOKUP(I4705,DATABASE!$N:$O,2,FALSE),"")</f>
        <v>كلاه ايمني</v>
      </c>
      <c r="G4705" s="3" t="s">
        <v>3066</v>
      </c>
      <c r="H4705" s="4">
        <v>1452</v>
      </c>
      <c r="I4705" s="3" t="s">
        <v>1505</v>
      </c>
      <c r="J4705" s="3" t="s">
        <v>1628</v>
      </c>
      <c r="K4705" s="5">
        <v>1</v>
      </c>
      <c r="L4705" s="3" t="s">
        <v>8</v>
      </c>
      <c r="M4705" s="3" t="s">
        <v>19</v>
      </c>
      <c r="N4705" s="3" t="s">
        <v>982</v>
      </c>
      <c r="O4705" s="1">
        <v>725</v>
      </c>
      <c r="P4705" s="4">
        <v>0</v>
      </c>
      <c r="Q4705" s="10">
        <f t="shared" si="300"/>
        <v>725</v>
      </c>
    </row>
    <row r="4706" spans="2:17" ht="20.25" customHeight="1">
      <c r="B4706" s="10" t="str">
        <f t="shared" si="297"/>
        <v>ماسك جوشكاري582</v>
      </c>
      <c r="C4706" s="10" t="str">
        <f t="shared" si="298"/>
        <v>ماسك جوشكاري1403/02/13582</v>
      </c>
      <c r="D4706" s="10" t="str">
        <f>IFERROR(IF(تحویلی!$E$1="","",IF(NOSA!O4706=تحویلی!$E$1,تحویلی!$E$1&amp;COUNTIF(NOSA!$O$1:O4706,تحویلی!$E$1),"")),"")</f>
        <v/>
      </c>
      <c r="E4706" s="10" t="str">
        <f t="shared" si="299"/>
        <v>1453582</v>
      </c>
      <c r="F4706" s="10" t="str">
        <f>IFERROR(VLOOKUP(I4706,DATABASE!$N:$O,2,FALSE),"")</f>
        <v>ماسك جوشكاري</v>
      </c>
      <c r="G4706" s="3" t="s">
        <v>3066</v>
      </c>
      <c r="H4706" s="4">
        <v>1453</v>
      </c>
      <c r="I4706" s="3" t="s">
        <v>1598</v>
      </c>
      <c r="J4706" s="3" t="s">
        <v>108</v>
      </c>
      <c r="K4706" s="5">
        <v>1</v>
      </c>
      <c r="L4706" s="3" t="s">
        <v>8</v>
      </c>
      <c r="M4706" s="3" t="s">
        <v>189</v>
      </c>
      <c r="N4706" s="3" t="s">
        <v>80</v>
      </c>
      <c r="O4706" s="1">
        <v>582</v>
      </c>
      <c r="P4706" s="4">
        <v>0</v>
      </c>
      <c r="Q4706" s="10">
        <f t="shared" si="300"/>
        <v>582</v>
      </c>
    </row>
    <row r="4707" spans="2:17" ht="20.25" customHeight="1">
      <c r="B4707" s="10" t="str">
        <f t="shared" si="297"/>
        <v>شيشه مات ماسك جوشكاري582</v>
      </c>
      <c r="C4707" s="10" t="str">
        <f t="shared" si="298"/>
        <v>شيشه مات ماسك جوشكاري1403/02/13582</v>
      </c>
      <c r="D4707" s="10" t="str">
        <f>IFERROR(IF(تحویلی!$E$1="","",IF(NOSA!O4707=تحویلی!$E$1,تحویلی!$E$1&amp;COUNTIF(NOSA!$O$1:O4707,تحویلی!$E$1),"")),"")</f>
        <v/>
      </c>
      <c r="E4707" s="10" t="str">
        <f t="shared" si="299"/>
        <v>1453582</v>
      </c>
      <c r="F4707" s="10" t="str">
        <f>IFERROR(VLOOKUP(I4707,DATABASE!$N:$O,2,FALSE),"")</f>
        <v>شيشه مات ماسك جوشكاري</v>
      </c>
      <c r="G4707" s="3" t="s">
        <v>3066</v>
      </c>
      <c r="H4707" s="4">
        <v>1453</v>
      </c>
      <c r="I4707" s="3" t="s">
        <v>1507</v>
      </c>
      <c r="J4707" s="3" t="s">
        <v>113</v>
      </c>
      <c r="K4707" s="5">
        <v>2</v>
      </c>
      <c r="L4707" s="3" t="s">
        <v>8</v>
      </c>
      <c r="M4707" s="3" t="s">
        <v>189</v>
      </c>
      <c r="N4707" s="3" t="s">
        <v>80</v>
      </c>
      <c r="O4707" s="1">
        <v>582</v>
      </c>
      <c r="P4707" s="4">
        <v>0</v>
      </c>
      <c r="Q4707" s="10">
        <f t="shared" si="300"/>
        <v>582</v>
      </c>
    </row>
    <row r="4708" spans="2:17" ht="20.25" customHeight="1">
      <c r="B4708" s="10" t="str">
        <f t="shared" si="297"/>
        <v>شيشه ماسك جوشكاري ساده582</v>
      </c>
      <c r="C4708" s="10" t="str">
        <f t="shared" si="298"/>
        <v>شيشه ماسك جوشكاري ساده1403/02/13582</v>
      </c>
      <c r="D4708" s="10" t="str">
        <f>IFERROR(IF(تحویلی!$E$1="","",IF(NOSA!O4708=تحویلی!$E$1,تحویلی!$E$1&amp;COUNTIF(NOSA!$O$1:O4708,تحویلی!$E$1),"")),"")</f>
        <v/>
      </c>
      <c r="E4708" s="10" t="str">
        <f t="shared" si="299"/>
        <v>1453582</v>
      </c>
      <c r="F4708" s="10" t="str">
        <f>IFERROR(VLOOKUP(I4708,DATABASE!$N:$O,2,FALSE),"")</f>
        <v>شيشه ماسك جوشكاري ساده</v>
      </c>
      <c r="G4708" s="3" t="s">
        <v>3066</v>
      </c>
      <c r="H4708" s="4">
        <v>1453</v>
      </c>
      <c r="I4708" s="3" t="s">
        <v>1548</v>
      </c>
      <c r="J4708" s="3" t="s">
        <v>111</v>
      </c>
      <c r="K4708" s="5">
        <v>2</v>
      </c>
      <c r="L4708" s="3" t="s">
        <v>8</v>
      </c>
      <c r="M4708" s="3" t="s">
        <v>189</v>
      </c>
      <c r="N4708" s="3" t="s">
        <v>80</v>
      </c>
      <c r="O4708" s="1">
        <v>582</v>
      </c>
      <c r="P4708" s="4">
        <v>0</v>
      </c>
      <c r="Q4708" s="10">
        <f t="shared" si="300"/>
        <v>582</v>
      </c>
    </row>
    <row r="4709" spans="2:17" ht="20.25" customHeight="1">
      <c r="B4709" s="10" t="str">
        <f t="shared" si="297"/>
        <v>لباس كار(بلوز و شلوار)706</v>
      </c>
      <c r="C4709" s="10" t="str">
        <f t="shared" si="298"/>
        <v>لباس كار(بلوز و شلوار)1403/02/13706</v>
      </c>
      <c r="D4709" s="10" t="str">
        <f>IFERROR(IF(تحویلی!$E$1="","",IF(NOSA!O4709=تحویلی!$E$1,تحویلی!$E$1&amp;COUNTIF(NOSA!$O$1:O4709,تحویلی!$E$1),"")),"")</f>
        <v/>
      </c>
      <c r="E4709" s="10" t="str">
        <f t="shared" si="299"/>
        <v>1461706</v>
      </c>
      <c r="F4709" s="10" t="str">
        <f>IFERROR(VLOOKUP(I4709,DATABASE!$N:$O,2,FALSE),"")</f>
        <v>لباس كار(بلوز و شلوار)</v>
      </c>
      <c r="G4709" s="3" t="s">
        <v>3066</v>
      </c>
      <c r="H4709" s="4">
        <v>1461</v>
      </c>
      <c r="I4709" s="3" t="s">
        <v>1644</v>
      </c>
      <c r="J4709" s="3" t="s">
        <v>1645</v>
      </c>
      <c r="K4709" s="5">
        <v>1</v>
      </c>
      <c r="L4709" s="3" t="s">
        <v>28</v>
      </c>
      <c r="M4709" s="3" t="s">
        <v>40</v>
      </c>
      <c r="N4709" s="3" t="s">
        <v>177</v>
      </c>
      <c r="O4709" s="1">
        <v>706</v>
      </c>
      <c r="P4709" s="4">
        <v>0</v>
      </c>
      <c r="Q4709" s="10">
        <f t="shared" si="300"/>
        <v>706</v>
      </c>
    </row>
    <row r="4710" spans="2:17" ht="20.25" customHeight="1">
      <c r="B4710" s="10" t="str">
        <f t="shared" si="297"/>
        <v>عينك گاگل882</v>
      </c>
      <c r="C4710" s="10" t="str">
        <f t="shared" si="298"/>
        <v>عينك گاگل1403/02/13882</v>
      </c>
      <c r="D4710" s="10" t="str">
        <f>IFERROR(IF(تحویلی!$E$1="","",IF(NOSA!O4710=تحویلی!$E$1,تحویلی!$E$1&amp;COUNTIF(NOSA!$O$1:O4710,تحویلی!$E$1),"")),"")</f>
        <v/>
      </c>
      <c r="E4710" s="10" t="str">
        <f t="shared" si="299"/>
        <v>1463882</v>
      </c>
      <c r="F4710" s="10" t="str">
        <f>IFERROR(VLOOKUP(I4710,DATABASE!$N:$O,2,FALSE),"")</f>
        <v>عينك گاگل</v>
      </c>
      <c r="G4710" s="3" t="s">
        <v>3066</v>
      </c>
      <c r="H4710" s="4">
        <v>1463</v>
      </c>
      <c r="I4710" s="3" t="s">
        <v>1555</v>
      </c>
      <c r="J4710" s="3" t="s">
        <v>1556</v>
      </c>
      <c r="K4710" s="5">
        <v>1</v>
      </c>
      <c r="L4710" s="3" t="s">
        <v>8</v>
      </c>
      <c r="M4710" s="3" t="s">
        <v>9</v>
      </c>
      <c r="N4710" s="3" t="s">
        <v>3373</v>
      </c>
      <c r="O4710" s="1">
        <v>882</v>
      </c>
      <c r="P4710" s="4">
        <v>0</v>
      </c>
      <c r="Q4710" s="10">
        <f t="shared" si="300"/>
        <v>882</v>
      </c>
    </row>
    <row r="4711" spans="2:17" ht="20.25" customHeight="1">
      <c r="B4711" s="10" t="str">
        <f t="shared" si="297"/>
        <v>فيلتر ماسك نيم صورت (3M) مدل 2091882</v>
      </c>
      <c r="C4711" s="10" t="str">
        <f t="shared" si="298"/>
        <v>فيلتر ماسك نيم صورت (3M) مدل 20911403/02/13882</v>
      </c>
      <c r="D4711" s="10" t="str">
        <f>IFERROR(IF(تحویلی!$E$1="","",IF(NOSA!O4711=تحویلی!$E$1,تحویلی!$E$1&amp;COUNTIF(NOSA!$O$1:O4711,تحویلی!$E$1),"")),"")</f>
        <v/>
      </c>
      <c r="E4711" s="10" t="str">
        <f t="shared" si="299"/>
        <v>1463882</v>
      </c>
      <c r="F4711" s="10" t="str">
        <f>IFERROR(VLOOKUP(I4711,DATABASE!$N:$O,2,FALSE),"")</f>
        <v>فيلتر ماسك نيم صورت (3M) مدل 2091</v>
      </c>
      <c r="G4711" s="3" t="s">
        <v>3066</v>
      </c>
      <c r="H4711" s="4">
        <v>1463</v>
      </c>
      <c r="I4711" s="3" t="s">
        <v>1475</v>
      </c>
      <c r="J4711" s="3" t="s">
        <v>53</v>
      </c>
      <c r="K4711" s="5">
        <v>1</v>
      </c>
      <c r="L4711" s="3" t="s">
        <v>8</v>
      </c>
      <c r="M4711" s="3" t="s">
        <v>9</v>
      </c>
      <c r="N4711" s="3" t="s">
        <v>3373</v>
      </c>
      <c r="O4711" s="1">
        <v>882</v>
      </c>
      <c r="P4711" s="4">
        <v>0</v>
      </c>
      <c r="Q4711" s="10">
        <f t="shared" si="300"/>
        <v>882</v>
      </c>
    </row>
    <row r="4712" spans="2:17" ht="20.25" customHeight="1">
      <c r="B4712" s="10" t="str">
        <f t="shared" si="297"/>
        <v>ماسك نيم صورت دو فيلتره (3M)882</v>
      </c>
      <c r="C4712" s="10" t="str">
        <f t="shared" si="298"/>
        <v>ماسك نيم صورت دو فيلتره (3M)1403/02/13882</v>
      </c>
      <c r="D4712" s="10" t="str">
        <f>IFERROR(IF(تحویلی!$E$1="","",IF(NOSA!O4712=تحویلی!$E$1,تحویلی!$E$1&amp;COUNTIF(NOSA!$O$1:O4712,تحویلی!$E$1),"")),"")</f>
        <v/>
      </c>
      <c r="E4712" s="10" t="str">
        <f t="shared" si="299"/>
        <v>1463882</v>
      </c>
      <c r="F4712" s="10" t="str">
        <f>IFERROR(VLOOKUP(I4712,DATABASE!$N:$O,2,FALSE),"")</f>
        <v>ماسك نيم صورت دو فيلتره (3M)</v>
      </c>
      <c r="G4712" s="3" t="s">
        <v>3066</v>
      </c>
      <c r="H4712" s="4">
        <v>1463</v>
      </c>
      <c r="I4712" s="3" t="s">
        <v>1503</v>
      </c>
      <c r="J4712" s="3" t="s">
        <v>151</v>
      </c>
      <c r="K4712" s="5">
        <v>1</v>
      </c>
      <c r="L4712" s="3" t="s">
        <v>8</v>
      </c>
      <c r="M4712" s="3" t="s">
        <v>9</v>
      </c>
      <c r="N4712" s="3" t="s">
        <v>3373</v>
      </c>
      <c r="O4712" s="1">
        <v>882</v>
      </c>
      <c r="P4712" s="4">
        <v>0</v>
      </c>
      <c r="Q4712" s="10">
        <f t="shared" si="300"/>
        <v>882</v>
      </c>
    </row>
    <row r="4713" spans="2:17" ht="20.25" customHeight="1">
      <c r="B4713" s="10" t="str">
        <f t="shared" si="297"/>
        <v>882</v>
      </c>
      <c r="C4713" s="10" t="str">
        <f t="shared" si="298"/>
        <v>1403/02/13882</v>
      </c>
      <c r="D4713" s="10" t="str">
        <f>IFERROR(IF(تحویلی!$E$1="","",IF(NOSA!O4713=تحویلی!$E$1,تحویلی!$E$1&amp;COUNTIF(NOSA!$O$1:O4713,تحویلی!$E$1),"")),"")</f>
        <v/>
      </c>
      <c r="E4713" s="10" t="str">
        <f t="shared" si="299"/>
        <v>1463882</v>
      </c>
      <c r="F4713" s="10" t="str">
        <f>IFERROR(VLOOKUP(I4713,DATABASE!$N:$O,2,FALSE),"")</f>
        <v/>
      </c>
      <c r="G4713" s="3" t="s">
        <v>3066</v>
      </c>
      <c r="H4713" s="4">
        <v>1463</v>
      </c>
      <c r="I4713" s="3" t="s">
        <v>2699</v>
      </c>
      <c r="J4713" s="3" t="s">
        <v>7</v>
      </c>
      <c r="K4713" s="5">
        <v>1</v>
      </c>
      <c r="L4713" s="3" t="s">
        <v>8</v>
      </c>
      <c r="M4713" s="3" t="s">
        <v>9</v>
      </c>
      <c r="N4713" s="3" t="s">
        <v>3373</v>
      </c>
      <c r="O4713" s="1">
        <v>882</v>
      </c>
      <c r="P4713" s="4">
        <v>0</v>
      </c>
      <c r="Q4713" s="10">
        <f t="shared" si="300"/>
        <v>882</v>
      </c>
    </row>
    <row r="4714" spans="2:17" ht="20.25" customHeight="1">
      <c r="B4714" s="10" t="str">
        <f t="shared" si="297"/>
        <v>دستكش ضد ارتعاش كپسولي882</v>
      </c>
      <c r="C4714" s="10" t="str">
        <f t="shared" si="298"/>
        <v>دستكش ضد ارتعاش كپسولي1403/02/13882</v>
      </c>
      <c r="D4714" s="10" t="str">
        <f>IFERROR(IF(تحویلی!$E$1="","",IF(NOSA!O4714=تحویلی!$E$1,تحویلی!$E$1&amp;COUNTIF(NOSA!$O$1:O4714,تحویلی!$E$1),"")),"")</f>
        <v/>
      </c>
      <c r="E4714" s="10" t="str">
        <f t="shared" si="299"/>
        <v>1463882</v>
      </c>
      <c r="F4714" s="10" t="str">
        <f>IFERROR(VLOOKUP(I4714,DATABASE!$N:$O,2,FALSE),"")</f>
        <v>دستكش ضد ارتعاش كپسولي</v>
      </c>
      <c r="G4714" s="3" t="s">
        <v>3066</v>
      </c>
      <c r="H4714" s="4">
        <v>1463</v>
      </c>
      <c r="I4714" s="3" t="s">
        <v>2330</v>
      </c>
      <c r="J4714" s="3" t="s">
        <v>276</v>
      </c>
      <c r="K4714" s="5">
        <v>1</v>
      </c>
      <c r="L4714" s="3" t="s">
        <v>3</v>
      </c>
      <c r="M4714" s="3" t="s">
        <v>9</v>
      </c>
      <c r="N4714" s="3" t="s">
        <v>3373</v>
      </c>
      <c r="O4714" s="1">
        <v>882</v>
      </c>
      <c r="P4714" s="4">
        <v>0</v>
      </c>
      <c r="Q4714" s="10">
        <f t="shared" si="300"/>
        <v>882</v>
      </c>
    </row>
    <row r="4715" spans="2:17" ht="20.25" customHeight="1">
      <c r="B4715" s="10" t="str">
        <f t="shared" si="297"/>
        <v>لباس كار نسوز(بلوز و شلوار)819</v>
      </c>
      <c r="C4715" s="10" t="str">
        <f t="shared" si="298"/>
        <v>لباس كار نسوز(بلوز و شلوار)1403/02/13819</v>
      </c>
      <c r="D4715" s="10" t="str">
        <f>IFERROR(IF(تحویلی!$E$1="","",IF(NOSA!O4715=تحویلی!$E$1,تحویلی!$E$1&amp;COUNTIF(NOSA!$O$1:O4715,تحویلی!$E$1),"")),"")</f>
        <v/>
      </c>
      <c r="E4715" s="10" t="str">
        <f t="shared" si="299"/>
        <v>1469819</v>
      </c>
      <c r="F4715" s="10" t="str">
        <f>IFERROR(VLOOKUP(I4715,DATABASE!$N:$O,2,FALSE),"")</f>
        <v>لباس كار نسوز(بلوز و شلوار)</v>
      </c>
      <c r="G4715" s="3" t="s">
        <v>3066</v>
      </c>
      <c r="H4715" s="4">
        <v>1469</v>
      </c>
      <c r="I4715" s="3" t="s">
        <v>1701</v>
      </c>
      <c r="J4715" s="3" t="s">
        <v>1702</v>
      </c>
      <c r="K4715" s="5">
        <v>1</v>
      </c>
      <c r="L4715" s="3" t="s">
        <v>28</v>
      </c>
      <c r="M4715" s="3" t="s">
        <v>19</v>
      </c>
      <c r="N4715" s="3" t="s">
        <v>1775</v>
      </c>
      <c r="O4715" s="1">
        <v>819</v>
      </c>
      <c r="P4715" s="4">
        <v>0</v>
      </c>
      <c r="Q4715" s="10">
        <f t="shared" si="300"/>
        <v>819</v>
      </c>
    </row>
    <row r="4716" spans="2:17" ht="20.25" customHeight="1">
      <c r="B4716" s="10" t="str">
        <f t="shared" si="297"/>
        <v>ماسك جوشكاري847</v>
      </c>
      <c r="C4716" s="10" t="str">
        <f t="shared" si="298"/>
        <v>ماسك جوشكاري1403/02/13847</v>
      </c>
      <c r="D4716" s="10" t="str">
        <f>IFERROR(IF(تحویلی!$E$1="","",IF(NOSA!O4716=تحویلی!$E$1,تحویلی!$E$1&amp;COUNTIF(NOSA!$O$1:O4716,تحویلی!$E$1),"")),"")</f>
        <v/>
      </c>
      <c r="E4716" s="10" t="str">
        <f t="shared" si="299"/>
        <v>1471847</v>
      </c>
      <c r="F4716" s="10" t="str">
        <f>IFERROR(VLOOKUP(I4716,DATABASE!$N:$O,2,FALSE),"")</f>
        <v>ماسك جوشكاري</v>
      </c>
      <c r="G4716" s="3" t="s">
        <v>3066</v>
      </c>
      <c r="H4716" s="4">
        <v>1471</v>
      </c>
      <c r="I4716" s="3" t="s">
        <v>1598</v>
      </c>
      <c r="J4716" s="3" t="s">
        <v>108</v>
      </c>
      <c r="K4716" s="5">
        <v>1</v>
      </c>
      <c r="L4716" s="3" t="s">
        <v>8</v>
      </c>
      <c r="M4716" s="3" t="s">
        <v>87</v>
      </c>
      <c r="N4716" s="3" t="s">
        <v>2722</v>
      </c>
      <c r="O4716" s="1">
        <v>847</v>
      </c>
      <c r="P4716" s="4">
        <v>0</v>
      </c>
      <c r="Q4716" s="10">
        <f t="shared" si="300"/>
        <v>847</v>
      </c>
    </row>
    <row r="4717" spans="2:17" ht="20.25" customHeight="1">
      <c r="B4717" s="10" t="str">
        <f t="shared" si="297"/>
        <v>شيشه مات ماسك جوشكاري580</v>
      </c>
      <c r="C4717" s="10" t="str">
        <f t="shared" si="298"/>
        <v>شيشه مات ماسك جوشكاري1403/02/13580</v>
      </c>
      <c r="D4717" s="10" t="str">
        <f>IFERROR(IF(تحویلی!$E$1="","",IF(NOSA!O4717=تحویلی!$E$1,تحویلی!$E$1&amp;COUNTIF(NOSA!$O$1:O4717,تحویلی!$E$1),"")),"")</f>
        <v/>
      </c>
      <c r="E4717" s="10" t="str">
        <f t="shared" si="299"/>
        <v>1476580</v>
      </c>
      <c r="F4717" s="10" t="str">
        <f>IFERROR(VLOOKUP(I4717,DATABASE!$N:$O,2,FALSE),"")</f>
        <v>شيشه مات ماسك جوشكاري</v>
      </c>
      <c r="G4717" s="3" t="s">
        <v>3066</v>
      </c>
      <c r="H4717" s="4">
        <v>1476</v>
      </c>
      <c r="I4717" s="3" t="s">
        <v>1507</v>
      </c>
      <c r="J4717" s="3" t="s">
        <v>113</v>
      </c>
      <c r="K4717" s="5">
        <v>1</v>
      </c>
      <c r="L4717" s="3" t="s">
        <v>8</v>
      </c>
      <c r="M4717" s="3" t="s">
        <v>3377</v>
      </c>
      <c r="N4717" s="3" t="s">
        <v>1001</v>
      </c>
      <c r="O4717" s="1">
        <v>580</v>
      </c>
      <c r="P4717" s="4">
        <v>0</v>
      </c>
      <c r="Q4717" s="10">
        <f t="shared" si="300"/>
        <v>580</v>
      </c>
    </row>
    <row r="4718" spans="2:17" ht="20.25" customHeight="1">
      <c r="B4718" s="10" t="str">
        <f t="shared" si="297"/>
        <v>لباس كار نسوز(بلوز و شلوار)725</v>
      </c>
      <c r="C4718" s="10" t="str">
        <f t="shared" si="298"/>
        <v>لباس كار نسوز(بلوز و شلوار)1403/02/13725</v>
      </c>
      <c r="D4718" s="10" t="str">
        <f>IFERROR(IF(تحویلی!$E$1="","",IF(NOSA!O4718=تحویلی!$E$1,تحویلی!$E$1&amp;COUNTIF(NOSA!$O$1:O4718,تحویلی!$E$1),"")),"")</f>
        <v/>
      </c>
      <c r="E4718" s="10" t="str">
        <f t="shared" si="299"/>
        <v>1477725</v>
      </c>
      <c r="F4718" s="10" t="str">
        <f>IFERROR(VLOOKUP(I4718,DATABASE!$N:$O,2,FALSE),"")</f>
        <v>لباس كار نسوز(بلوز و شلوار)</v>
      </c>
      <c r="G4718" s="3" t="s">
        <v>3066</v>
      </c>
      <c r="H4718" s="4">
        <v>1477</v>
      </c>
      <c r="I4718" s="3" t="s">
        <v>1701</v>
      </c>
      <c r="J4718" s="3" t="s">
        <v>1702</v>
      </c>
      <c r="K4718" s="5">
        <v>1</v>
      </c>
      <c r="L4718" s="3" t="s">
        <v>28</v>
      </c>
      <c r="M4718" s="3" t="s">
        <v>19</v>
      </c>
      <c r="N4718" s="3" t="s">
        <v>2767</v>
      </c>
      <c r="O4718" s="1">
        <v>725</v>
      </c>
      <c r="P4718" s="4">
        <v>0</v>
      </c>
      <c r="Q4718" s="10">
        <f t="shared" si="300"/>
        <v>725</v>
      </c>
    </row>
    <row r="4719" spans="2:17" ht="20.25" customHeight="1">
      <c r="B4719" s="10" t="str">
        <f t="shared" si="297"/>
        <v>چكمه ايمني نسوز725</v>
      </c>
      <c r="C4719" s="10" t="str">
        <f t="shared" si="298"/>
        <v>چكمه ايمني نسوز1403/02/13725</v>
      </c>
      <c r="D4719" s="10" t="str">
        <f>IFERROR(IF(تحویلی!$E$1="","",IF(NOSA!O4719=تحویلی!$E$1,تحویلی!$E$1&amp;COUNTIF(NOSA!$O$1:O4719,تحویلی!$E$1),"")),"")</f>
        <v/>
      </c>
      <c r="E4719" s="10" t="str">
        <f t="shared" si="299"/>
        <v>1477725</v>
      </c>
      <c r="F4719" s="10" t="str">
        <f>IFERROR(VLOOKUP(I4719,DATABASE!$N:$O,2,FALSE),"")</f>
        <v>چكمه ايمني نسوز</v>
      </c>
      <c r="G4719" s="3" t="s">
        <v>3066</v>
      </c>
      <c r="H4719" s="4">
        <v>1477</v>
      </c>
      <c r="I4719" s="3" t="s">
        <v>1749</v>
      </c>
      <c r="J4719" s="3" t="s">
        <v>1750</v>
      </c>
      <c r="K4719" s="5">
        <v>1</v>
      </c>
      <c r="L4719" s="3" t="s">
        <v>3</v>
      </c>
      <c r="M4719" s="3" t="s">
        <v>19</v>
      </c>
      <c r="N4719" s="3" t="s">
        <v>2767</v>
      </c>
      <c r="O4719" s="1">
        <v>725</v>
      </c>
      <c r="P4719" s="4">
        <v>0</v>
      </c>
      <c r="Q4719" s="10">
        <f t="shared" si="300"/>
        <v>725</v>
      </c>
    </row>
    <row r="4720" spans="2:17" ht="20.25" customHeight="1">
      <c r="B4720" s="10" t="str">
        <f t="shared" si="297"/>
        <v>دستكش ساق بلند نسوز725</v>
      </c>
      <c r="C4720" s="10" t="str">
        <f t="shared" si="298"/>
        <v>دستكش ساق بلند نسوز1403/02/13725</v>
      </c>
      <c r="D4720" s="10" t="str">
        <f>IFERROR(IF(تحویلی!$E$1="","",IF(NOSA!O4720=تحویلی!$E$1,تحویلی!$E$1&amp;COUNTIF(NOSA!$O$1:O4720,تحویلی!$E$1),"")),"")</f>
        <v/>
      </c>
      <c r="E4720" s="10" t="str">
        <f t="shared" si="299"/>
        <v>1477725</v>
      </c>
      <c r="F4720" s="10" t="str">
        <f>IFERROR(VLOOKUP(I4720,DATABASE!$N:$O,2,FALSE),"")</f>
        <v>دستكش ساق بلند نسوز</v>
      </c>
      <c r="G4720" s="3" t="s">
        <v>3066</v>
      </c>
      <c r="H4720" s="4">
        <v>1477</v>
      </c>
      <c r="I4720" s="3" t="s">
        <v>1461</v>
      </c>
      <c r="J4720" s="3" t="s">
        <v>34</v>
      </c>
      <c r="K4720" s="5">
        <v>1</v>
      </c>
      <c r="L4720" s="3" t="s">
        <v>3</v>
      </c>
      <c r="M4720" s="3" t="s">
        <v>19</v>
      </c>
      <c r="N4720" s="3" t="s">
        <v>2767</v>
      </c>
      <c r="O4720" s="1">
        <v>725</v>
      </c>
      <c r="P4720" s="4">
        <v>0</v>
      </c>
      <c r="Q4720" s="10">
        <f t="shared" si="300"/>
        <v>725</v>
      </c>
    </row>
    <row r="4721" spans="2:17" ht="20.25" customHeight="1">
      <c r="B4721" s="10" t="str">
        <f t="shared" si="297"/>
        <v>دستكش ضد برش سبك725</v>
      </c>
      <c r="C4721" s="10" t="str">
        <f t="shared" si="298"/>
        <v>دستكش ضد برش سبك1403/02/13725</v>
      </c>
      <c r="D4721" s="10" t="str">
        <f>IFERROR(IF(تحویلی!$E$1="","",IF(NOSA!O4721=تحویلی!$E$1,تحویلی!$E$1&amp;COUNTIF(NOSA!$O$1:O4721,تحویلی!$E$1),"")),"")</f>
        <v/>
      </c>
      <c r="E4721" s="10" t="str">
        <f t="shared" si="299"/>
        <v>1477725</v>
      </c>
      <c r="F4721" s="10" t="str">
        <f>IFERROR(VLOOKUP(I4721,DATABASE!$N:$O,2,FALSE),"")</f>
        <v>دستكش ضد برش سبك</v>
      </c>
      <c r="G4721" s="3" t="s">
        <v>3066</v>
      </c>
      <c r="H4721" s="4">
        <v>1477</v>
      </c>
      <c r="I4721" s="3" t="s">
        <v>1442</v>
      </c>
      <c r="J4721" s="3" t="s">
        <v>22</v>
      </c>
      <c r="K4721" s="5">
        <v>1</v>
      </c>
      <c r="L4721" s="3" t="s">
        <v>3</v>
      </c>
      <c r="M4721" s="3" t="s">
        <v>19</v>
      </c>
      <c r="N4721" s="3" t="s">
        <v>2767</v>
      </c>
      <c r="O4721" s="1">
        <v>725</v>
      </c>
      <c r="P4721" s="4">
        <v>0</v>
      </c>
      <c r="Q4721" s="10">
        <f t="shared" si="300"/>
        <v>725</v>
      </c>
    </row>
    <row r="4722" spans="2:17" ht="20.25" customHeight="1">
      <c r="B4722" s="10" t="str">
        <f t="shared" si="297"/>
        <v>عينك رويت مذاب69</v>
      </c>
      <c r="C4722" s="10" t="str">
        <f t="shared" si="298"/>
        <v>عينك رويت مذاب1403/02/1369</v>
      </c>
      <c r="D4722" s="10" t="str">
        <f>IFERROR(IF(تحویلی!$E$1="","",IF(NOSA!O4722=تحویلی!$E$1,تحویلی!$E$1&amp;COUNTIF(NOSA!$O$1:O4722,تحویلی!$E$1),"")),"")</f>
        <v/>
      </c>
      <c r="E4722" s="10" t="str">
        <f t="shared" si="299"/>
        <v>148269</v>
      </c>
      <c r="F4722" s="10" t="str">
        <f>IFERROR(VLOOKUP(I4722,DATABASE!$N:$O,2,FALSE),"")</f>
        <v>عينك رويت مذاب</v>
      </c>
      <c r="G4722" s="3" t="s">
        <v>3066</v>
      </c>
      <c r="H4722" s="4">
        <v>1482</v>
      </c>
      <c r="I4722" s="3" t="s">
        <v>2323</v>
      </c>
      <c r="J4722" s="3" t="s">
        <v>2240</v>
      </c>
      <c r="K4722" s="5">
        <v>1</v>
      </c>
      <c r="L4722" s="3" t="s">
        <v>8</v>
      </c>
      <c r="M4722" s="3" t="s">
        <v>19</v>
      </c>
      <c r="N4722" s="3" t="s">
        <v>265</v>
      </c>
      <c r="O4722" s="1">
        <v>69</v>
      </c>
      <c r="P4722" s="4">
        <v>0</v>
      </c>
      <c r="Q4722" s="10">
        <f t="shared" si="300"/>
        <v>69</v>
      </c>
    </row>
    <row r="4723" spans="2:17" ht="20.25" customHeight="1">
      <c r="B4723" s="10" t="str">
        <f t="shared" si="297"/>
        <v>دستكش ضد برش سبك69</v>
      </c>
      <c r="C4723" s="10" t="str">
        <f t="shared" si="298"/>
        <v>دستكش ضد برش سبك1403/02/1369</v>
      </c>
      <c r="D4723" s="10" t="str">
        <f>IFERROR(IF(تحویلی!$E$1="","",IF(NOSA!O4723=تحویلی!$E$1,تحویلی!$E$1&amp;COUNTIF(NOSA!$O$1:O4723,تحویلی!$E$1),"")),"")</f>
        <v/>
      </c>
      <c r="E4723" s="10" t="str">
        <f t="shared" si="299"/>
        <v>148269</v>
      </c>
      <c r="F4723" s="10" t="str">
        <f>IFERROR(VLOOKUP(I4723,DATABASE!$N:$O,2,FALSE),"")</f>
        <v>دستكش ضد برش سبك</v>
      </c>
      <c r="G4723" s="3" t="s">
        <v>3066</v>
      </c>
      <c r="H4723" s="4">
        <v>1482</v>
      </c>
      <c r="I4723" s="3" t="s">
        <v>1442</v>
      </c>
      <c r="J4723" s="3" t="s">
        <v>22</v>
      </c>
      <c r="K4723" s="5">
        <v>1</v>
      </c>
      <c r="L4723" s="3" t="s">
        <v>3</v>
      </c>
      <c r="M4723" s="3" t="s">
        <v>19</v>
      </c>
      <c r="N4723" s="3" t="s">
        <v>265</v>
      </c>
      <c r="O4723" s="1">
        <v>69</v>
      </c>
      <c r="P4723" s="4">
        <v>0</v>
      </c>
      <c r="Q4723" s="10">
        <f t="shared" si="300"/>
        <v>69</v>
      </c>
    </row>
    <row r="4724" spans="2:17" ht="20.25" customHeight="1">
      <c r="B4724" s="10" t="str">
        <f t="shared" si="297"/>
        <v>دستكش ساق بلند نسوز69</v>
      </c>
      <c r="C4724" s="10" t="str">
        <f t="shared" si="298"/>
        <v>دستكش ساق بلند نسوز1403/02/1369</v>
      </c>
      <c r="D4724" s="10" t="str">
        <f>IFERROR(IF(تحویلی!$E$1="","",IF(NOSA!O4724=تحویلی!$E$1,تحویلی!$E$1&amp;COUNTIF(NOSA!$O$1:O4724,تحویلی!$E$1),"")),"")</f>
        <v/>
      </c>
      <c r="E4724" s="10" t="str">
        <f t="shared" si="299"/>
        <v>148269</v>
      </c>
      <c r="F4724" s="10" t="str">
        <f>IFERROR(VLOOKUP(I4724,DATABASE!$N:$O,2,FALSE),"")</f>
        <v>دستكش ساق بلند نسوز</v>
      </c>
      <c r="G4724" s="3" t="s">
        <v>3066</v>
      </c>
      <c r="H4724" s="4">
        <v>1482</v>
      </c>
      <c r="I4724" s="3" t="s">
        <v>1461</v>
      </c>
      <c r="J4724" s="3" t="s">
        <v>34</v>
      </c>
      <c r="K4724" s="5">
        <v>1</v>
      </c>
      <c r="L4724" s="3" t="s">
        <v>3</v>
      </c>
      <c r="M4724" s="3" t="s">
        <v>19</v>
      </c>
      <c r="N4724" s="3" t="s">
        <v>265</v>
      </c>
      <c r="O4724" s="1">
        <v>69</v>
      </c>
      <c r="P4724" s="4">
        <v>0</v>
      </c>
      <c r="Q4724" s="10">
        <f t="shared" si="300"/>
        <v>69</v>
      </c>
    </row>
    <row r="4725" spans="2:17" ht="20.25" customHeight="1">
      <c r="B4725" s="10" t="str">
        <f t="shared" si="297"/>
        <v>لباس كار نسوز(بلوز و شلوار)651</v>
      </c>
      <c r="C4725" s="10" t="str">
        <f t="shared" si="298"/>
        <v>لباس كار نسوز(بلوز و شلوار)1403/02/14651</v>
      </c>
      <c r="D4725" s="10" t="str">
        <f>IFERROR(IF(تحویلی!$E$1="","",IF(NOSA!O4725=تحویلی!$E$1,تحویلی!$E$1&amp;COUNTIF(NOSA!$O$1:O4725,تحویلی!$E$1),"")),"")</f>
        <v/>
      </c>
      <c r="E4725" s="10" t="str">
        <f t="shared" si="299"/>
        <v>1488651</v>
      </c>
      <c r="F4725" s="10" t="str">
        <f>IFERROR(VLOOKUP(I4725,DATABASE!$N:$O,2,FALSE),"")</f>
        <v>لباس كار نسوز(بلوز و شلوار)</v>
      </c>
      <c r="G4725" s="3" t="s">
        <v>3067</v>
      </c>
      <c r="H4725" s="4">
        <v>1488</v>
      </c>
      <c r="I4725" s="3" t="s">
        <v>1701</v>
      </c>
      <c r="J4725" s="3" t="s">
        <v>1702</v>
      </c>
      <c r="K4725" s="5">
        <v>1</v>
      </c>
      <c r="L4725" s="3" t="s">
        <v>28</v>
      </c>
      <c r="M4725" s="3" t="s">
        <v>4</v>
      </c>
      <c r="N4725" s="3" t="s">
        <v>165</v>
      </c>
      <c r="O4725" s="1">
        <v>651</v>
      </c>
      <c r="P4725" s="4">
        <v>1</v>
      </c>
      <c r="Q4725" s="10">
        <f t="shared" si="300"/>
        <v>651</v>
      </c>
    </row>
    <row r="4726" spans="2:17" ht="20.25" customHeight="1">
      <c r="B4726" s="10" t="str">
        <f t="shared" si="297"/>
        <v>دستكش كف مواد سبك694</v>
      </c>
      <c r="C4726" s="10" t="str">
        <f t="shared" si="298"/>
        <v>دستكش كف مواد سبك1403/02/14694</v>
      </c>
      <c r="D4726" s="10" t="str">
        <f>IFERROR(IF(تحویلی!$E$1="","",IF(NOSA!O4726=تحویلی!$E$1,تحویلی!$E$1&amp;COUNTIF(NOSA!$O$1:O4726,تحویلی!$E$1),"")),"")</f>
        <v/>
      </c>
      <c r="E4726" s="10" t="str">
        <f t="shared" si="299"/>
        <v>1491694</v>
      </c>
      <c r="F4726" s="10" t="str">
        <f>IFERROR(VLOOKUP(I4726,DATABASE!$N:$O,2,FALSE),"")</f>
        <v>دستكش كف مواد سبك</v>
      </c>
      <c r="G4726" s="3" t="s">
        <v>3067</v>
      </c>
      <c r="H4726" s="4">
        <v>1491</v>
      </c>
      <c r="I4726" s="3" t="s">
        <v>1456</v>
      </c>
      <c r="J4726" s="3" t="s">
        <v>2</v>
      </c>
      <c r="K4726" s="5">
        <v>1</v>
      </c>
      <c r="L4726" s="3" t="s">
        <v>3</v>
      </c>
      <c r="M4726" s="3" t="s">
        <v>47</v>
      </c>
      <c r="N4726" s="3" t="s">
        <v>128</v>
      </c>
      <c r="O4726" s="1">
        <v>694</v>
      </c>
      <c r="P4726" s="4">
        <v>0</v>
      </c>
      <c r="Q4726" s="10">
        <f t="shared" si="300"/>
        <v>694</v>
      </c>
    </row>
    <row r="4727" spans="2:17" ht="20.25" customHeight="1">
      <c r="B4727" s="10" t="str">
        <f t="shared" si="297"/>
        <v>دستكش ضد برش سبك843</v>
      </c>
      <c r="C4727" s="10" t="str">
        <f t="shared" si="298"/>
        <v>دستكش ضد برش سبك1403/02/14843</v>
      </c>
      <c r="D4727" s="10" t="str">
        <f>IFERROR(IF(تحویلی!$E$1="","",IF(NOSA!O4727=تحویلی!$E$1,تحویلی!$E$1&amp;COUNTIF(NOSA!$O$1:O4727,تحویلی!$E$1),"")),"")</f>
        <v/>
      </c>
      <c r="E4727" s="10" t="str">
        <f t="shared" si="299"/>
        <v>1491843</v>
      </c>
      <c r="F4727" s="10" t="str">
        <f>IFERROR(VLOOKUP(I4727,DATABASE!$N:$O,2,FALSE),"")</f>
        <v>دستكش ضد برش سبك</v>
      </c>
      <c r="G4727" s="3" t="s">
        <v>3067</v>
      </c>
      <c r="H4727" s="4">
        <v>1491</v>
      </c>
      <c r="I4727" s="3" t="s">
        <v>1442</v>
      </c>
      <c r="J4727" s="3" t="s">
        <v>22</v>
      </c>
      <c r="K4727" s="5">
        <v>1</v>
      </c>
      <c r="L4727" s="3" t="s">
        <v>3</v>
      </c>
      <c r="M4727" s="3" t="s">
        <v>47</v>
      </c>
      <c r="N4727" s="3" t="s">
        <v>2682</v>
      </c>
      <c r="O4727" s="1">
        <v>843</v>
      </c>
      <c r="P4727" s="4">
        <v>0</v>
      </c>
      <c r="Q4727" s="10">
        <f t="shared" si="300"/>
        <v>843</v>
      </c>
    </row>
    <row r="4728" spans="2:17" ht="20.25" customHeight="1">
      <c r="B4728" s="10" t="str">
        <f t="shared" si="297"/>
        <v>دستكش ضد برش سبك784</v>
      </c>
      <c r="C4728" s="10" t="str">
        <f t="shared" si="298"/>
        <v>دستكش ضد برش سبك1403/02/14784</v>
      </c>
      <c r="D4728" s="10" t="str">
        <f>IFERROR(IF(تحویلی!$E$1="","",IF(NOSA!O4728=تحویلی!$E$1,تحویلی!$E$1&amp;COUNTIF(NOSA!$O$1:O4728,تحویلی!$E$1),"")),"")</f>
        <v/>
      </c>
      <c r="E4728" s="10" t="str">
        <f t="shared" si="299"/>
        <v>1494784</v>
      </c>
      <c r="F4728" s="10" t="str">
        <f>IFERROR(VLOOKUP(I4728,DATABASE!$N:$O,2,FALSE),"")</f>
        <v>دستكش ضد برش سبك</v>
      </c>
      <c r="G4728" s="3" t="s">
        <v>3067</v>
      </c>
      <c r="H4728" s="4">
        <v>1494</v>
      </c>
      <c r="I4728" s="3" t="s">
        <v>1442</v>
      </c>
      <c r="J4728" s="3" t="s">
        <v>22</v>
      </c>
      <c r="K4728" s="5">
        <v>1</v>
      </c>
      <c r="L4728" s="3" t="s">
        <v>3</v>
      </c>
      <c r="M4728" s="3" t="s">
        <v>40</v>
      </c>
      <c r="N4728" s="3" t="s">
        <v>2812</v>
      </c>
      <c r="O4728" s="1">
        <v>784</v>
      </c>
      <c r="P4728" s="4">
        <v>1</v>
      </c>
      <c r="Q4728" s="10">
        <f t="shared" si="300"/>
        <v>784</v>
      </c>
    </row>
    <row r="4729" spans="2:17" ht="20.25" customHeight="1">
      <c r="B4729" s="10" t="str">
        <f t="shared" si="297"/>
        <v>دستكش كف مواد سبك460</v>
      </c>
      <c r="C4729" s="10" t="str">
        <f t="shared" si="298"/>
        <v>دستكش كف مواد سبك1403/02/14460</v>
      </c>
      <c r="D4729" s="10" t="str">
        <f>IFERROR(IF(تحویلی!$E$1="","",IF(NOSA!O4729=تحویلی!$E$1,تحویلی!$E$1&amp;COUNTIF(NOSA!$O$1:O4729,تحویلی!$E$1),"")),"")</f>
        <v/>
      </c>
      <c r="E4729" s="10" t="str">
        <f t="shared" si="299"/>
        <v>1498460</v>
      </c>
      <c r="F4729" s="10" t="str">
        <f>IFERROR(VLOOKUP(I4729,DATABASE!$N:$O,2,FALSE),"")</f>
        <v>دستكش كف مواد سبك</v>
      </c>
      <c r="G4729" s="154" t="s">
        <v>3067</v>
      </c>
      <c r="H4729" s="155">
        <v>1498</v>
      </c>
      <c r="I4729" s="154" t="s">
        <v>1456</v>
      </c>
      <c r="J4729" s="154" t="s">
        <v>2</v>
      </c>
      <c r="K4729" s="156">
        <v>1</v>
      </c>
      <c r="L4729" s="154" t="s">
        <v>3</v>
      </c>
      <c r="M4729" s="154" t="s">
        <v>47</v>
      </c>
      <c r="N4729" s="154" t="s">
        <v>2765</v>
      </c>
      <c r="O4729" s="153">
        <v>460</v>
      </c>
      <c r="P4729" s="155">
        <v>1</v>
      </c>
      <c r="Q4729" s="10">
        <f t="shared" si="300"/>
        <v>460</v>
      </c>
    </row>
    <row r="4730" spans="2:17" ht="20.25" customHeight="1">
      <c r="B4730" s="10" t="str">
        <f t="shared" si="297"/>
        <v>ماسك N95) FFP2 )741</v>
      </c>
      <c r="C4730" s="10" t="str">
        <f t="shared" si="298"/>
        <v>ماسك N95) FFP2 )1403/02/15741</v>
      </c>
      <c r="D4730" s="10" t="str">
        <f>IFERROR(IF(تحویلی!$E$1="","",IF(NOSA!O4730=تحویلی!$E$1,تحویلی!$E$1&amp;COUNTIF(NOSA!$O$1:O4730,تحویلی!$E$1),"")),"")</f>
        <v/>
      </c>
      <c r="E4730" s="10" t="str">
        <f t="shared" si="299"/>
        <v>1504741</v>
      </c>
      <c r="F4730" s="10" t="str">
        <f>IFERROR(VLOOKUP(I4730,DATABASE!$N:$O,2,FALSE),"")</f>
        <v>ماسك N95) FFP2 )</v>
      </c>
      <c r="G4730" s="154" t="s">
        <v>3068</v>
      </c>
      <c r="H4730" s="155">
        <v>1504</v>
      </c>
      <c r="I4730" s="154" t="s">
        <v>1469</v>
      </c>
      <c r="J4730" s="154" t="s">
        <v>256</v>
      </c>
      <c r="K4730" s="156">
        <v>600</v>
      </c>
      <c r="L4730" s="154" t="s">
        <v>8</v>
      </c>
      <c r="M4730" s="154" t="s">
        <v>63</v>
      </c>
      <c r="N4730" s="154" t="s">
        <v>3211</v>
      </c>
      <c r="O4730" s="153">
        <v>741</v>
      </c>
      <c r="P4730" s="155">
        <v>0</v>
      </c>
      <c r="Q4730" s="10">
        <f t="shared" si="300"/>
        <v>741</v>
      </c>
    </row>
    <row r="4731" spans="2:17" ht="20.25" customHeight="1">
      <c r="B4731" s="10" t="str">
        <f t="shared" si="297"/>
        <v>لباس كار ديرسوز(بلوز و شلوار)475</v>
      </c>
      <c r="C4731" s="10" t="str">
        <f t="shared" si="298"/>
        <v>لباس كار ديرسوز(بلوز و شلوار)1403/02/15475</v>
      </c>
      <c r="D4731" s="10" t="str">
        <f>IFERROR(IF(تحویلی!$E$1="","",IF(NOSA!O4731=تحویلی!$E$1,تحویلی!$E$1&amp;COUNTIF(NOSA!$O$1:O4731,تحویلی!$E$1),"")),"")</f>
        <v/>
      </c>
      <c r="E4731" s="10" t="str">
        <f t="shared" si="299"/>
        <v>1513475</v>
      </c>
      <c r="F4731" s="10" t="str">
        <f>IFERROR(VLOOKUP(I4731,DATABASE!$N:$O,2,FALSE),"")</f>
        <v>لباس كار ديرسوز(بلوز و شلوار)</v>
      </c>
      <c r="G4731" s="154" t="s">
        <v>3068</v>
      </c>
      <c r="H4731" s="155">
        <v>1513</v>
      </c>
      <c r="I4731" s="154" t="s">
        <v>1619</v>
      </c>
      <c r="J4731" s="154" t="s">
        <v>1620</v>
      </c>
      <c r="K4731" s="156">
        <v>1</v>
      </c>
      <c r="L4731" s="154" t="s">
        <v>28</v>
      </c>
      <c r="M4731" s="154" t="s">
        <v>4</v>
      </c>
      <c r="N4731" s="154" t="s">
        <v>2866</v>
      </c>
      <c r="O4731" s="153">
        <v>475</v>
      </c>
      <c r="P4731" s="155">
        <v>1</v>
      </c>
      <c r="Q4731" s="10">
        <f t="shared" si="300"/>
        <v>475</v>
      </c>
    </row>
    <row r="4732" spans="2:17" ht="20.25" customHeight="1">
      <c r="B4732" s="10" t="str">
        <f t="shared" ref="B4732:B4795" si="301">F4732&amp;Q4732</f>
        <v>دستكش ضد برش سبك66</v>
      </c>
      <c r="C4732" s="10" t="str">
        <f t="shared" ref="C4732:C4795" si="302">F4732&amp;G4732&amp;O4732</f>
        <v>دستكش ضد برش سبك1403/02/1566</v>
      </c>
      <c r="D4732" s="10" t="str">
        <f>IFERROR(IF(تحویلی!$E$1="","",IF(NOSA!O4732=تحویلی!$E$1,تحویلی!$E$1&amp;COUNTIF(NOSA!$O$1:O4732,تحویلی!$E$1),"")),"")</f>
        <v/>
      </c>
      <c r="E4732" s="10" t="str">
        <f t="shared" ref="E4732:E4795" si="303">H4732&amp;O4732</f>
        <v>151666</v>
      </c>
      <c r="F4732" s="10" t="str">
        <f>IFERROR(VLOOKUP(I4732,DATABASE!$N:$O,2,FALSE),"")</f>
        <v>دستكش ضد برش سبك</v>
      </c>
      <c r="G4732" s="154" t="s">
        <v>3068</v>
      </c>
      <c r="H4732" s="155">
        <v>1516</v>
      </c>
      <c r="I4732" s="154" t="s">
        <v>1442</v>
      </c>
      <c r="J4732" s="154" t="s">
        <v>22</v>
      </c>
      <c r="K4732" s="156">
        <v>1</v>
      </c>
      <c r="L4732" s="154" t="s">
        <v>3</v>
      </c>
      <c r="M4732" s="154" t="s">
        <v>40</v>
      </c>
      <c r="N4732" s="154" t="s">
        <v>469</v>
      </c>
      <c r="O4732" s="153">
        <v>66</v>
      </c>
      <c r="P4732" s="155">
        <v>0</v>
      </c>
      <c r="Q4732" s="10">
        <f t="shared" si="300"/>
        <v>66</v>
      </c>
    </row>
    <row r="4733" spans="2:17" ht="20.25" customHeight="1">
      <c r="B4733" s="10" t="str">
        <f t="shared" si="301"/>
        <v>86</v>
      </c>
      <c r="C4733" s="10" t="str">
        <f t="shared" si="302"/>
        <v>1403/02/1586</v>
      </c>
      <c r="D4733" s="10" t="str">
        <f>IFERROR(IF(تحویلی!$E$1="","",IF(NOSA!O4733=تحویلی!$E$1,تحویلی!$E$1&amp;COUNTIF(NOSA!$O$1:O4733,تحویلی!$E$1),"")),"")</f>
        <v/>
      </c>
      <c r="E4733" s="10" t="str">
        <f t="shared" si="303"/>
        <v>151886</v>
      </c>
      <c r="F4733" s="10" t="str">
        <f>IFERROR(VLOOKUP(I4733,DATABASE!$N:$O,2,FALSE),"")</f>
        <v/>
      </c>
      <c r="G4733" s="154" t="s">
        <v>3068</v>
      </c>
      <c r="H4733" s="155">
        <v>1518</v>
      </c>
      <c r="I4733" s="154" t="s">
        <v>2699</v>
      </c>
      <c r="J4733" s="154" t="s">
        <v>7</v>
      </c>
      <c r="K4733" s="156">
        <v>1</v>
      </c>
      <c r="L4733" s="154" t="s">
        <v>8</v>
      </c>
      <c r="M4733" s="154" t="s">
        <v>4</v>
      </c>
      <c r="N4733" s="154" t="s">
        <v>3268</v>
      </c>
      <c r="O4733" s="153">
        <v>86</v>
      </c>
      <c r="P4733" s="155">
        <v>1</v>
      </c>
      <c r="Q4733" s="10">
        <f t="shared" si="300"/>
        <v>86</v>
      </c>
    </row>
    <row r="4734" spans="2:17" ht="20.25" customHeight="1">
      <c r="B4734" s="10" t="str">
        <f t="shared" si="301"/>
        <v>چكمه ايمني نسوز834</v>
      </c>
      <c r="C4734" s="10" t="str">
        <f t="shared" si="302"/>
        <v>چكمه ايمني نسوز1403/02/15834</v>
      </c>
      <c r="D4734" s="10" t="str">
        <f>IFERROR(IF(تحویلی!$E$1="","",IF(NOSA!O4734=تحویلی!$E$1,تحویلی!$E$1&amp;COUNTIF(NOSA!$O$1:O4734,تحویلی!$E$1),"")),"")</f>
        <v/>
      </c>
      <c r="E4734" s="10" t="str">
        <f t="shared" si="303"/>
        <v>1519834</v>
      </c>
      <c r="F4734" s="10" t="str">
        <f>IFERROR(VLOOKUP(I4734,DATABASE!$N:$O,2,FALSE),"")</f>
        <v>چكمه ايمني نسوز</v>
      </c>
      <c r="G4734" s="154" t="s">
        <v>3068</v>
      </c>
      <c r="H4734" s="155">
        <v>1519</v>
      </c>
      <c r="I4734" s="154" t="s">
        <v>1749</v>
      </c>
      <c r="J4734" s="154" t="s">
        <v>1750</v>
      </c>
      <c r="K4734" s="156">
        <v>1</v>
      </c>
      <c r="L4734" s="154" t="s">
        <v>3</v>
      </c>
      <c r="M4734" s="154" t="s">
        <v>19</v>
      </c>
      <c r="N4734" s="154" t="s">
        <v>2647</v>
      </c>
      <c r="O4734" s="153">
        <v>834</v>
      </c>
      <c r="P4734" s="155">
        <v>1</v>
      </c>
      <c r="Q4734" s="10">
        <f t="shared" si="300"/>
        <v>834</v>
      </c>
    </row>
    <row r="4735" spans="2:17" ht="20.25" customHeight="1">
      <c r="B4735" s="10" t="str">
        <f t="shared" si="301"/>
        <v>لباس كار نسوز(بلوز و شلوار)238</v>
      </c>
      <c r="C4735" s="10" t="str">
        <f t="shared" si="302"/>
        <v>لباس كار نسوز(بلوز و شلوار)1403/02/15238</v>
      </c>
      <c r="D4735" s="10" t="str">
        <f>IFERROR(IF(تحویلی!$E$1="","",IF(NOSA!O4735=تحویلی!$E$1,تحویلی!$E$1&amp;COUNTIF(NOSA!$O$1:O4735,تحویلی!$E$1),"")),"")</f>
        <v/>
      </c>
      <c r="E4735" s="10" t="str">
        <f t="shared" si="303"/>
        <v>1524238</v>
      </c>
      <c r="F4735" s="10" t="str">
        <f>IFERROR(VLOOKUP(I4735,DATABASE!$N:$O,2,FALSE),"")</f>
        <v>لباس كار نسوز(بلوز و شلوار)</v>
      </c>
      <c r="G4735" s="154" t="s">
        <v>3068</v>
      </c>
      <c r="H4735" s="155">
        <v>1524</v>
      </c>
      <c r="I4735" s="154" t="s">
        <v>1740</v>
      </c>
      <c r="J4735" s="154" t="s">
        <v>1741</v>
      </c>
      <c r="K4735" s="156">
        <v>1</v>
      </c>
      <c r="L4735" s="154" t="s">
        <v>28</v>
      </c>
      <c r="M4735" s="154" t="s">
        <v>19</v>
      </c>
      <c r="N4735" s="154" t="s">
        <v>281</v>
      </c>
      <c r="O4735" s="153">
        <v>238</v>
      </c>
      <c r="P4735" s="155">
        <v>0</v>
      </c>
      <c r="Q4735" s="10">
        <f t="shared" si="300"/>
        <v>238</v>
      </c>
    </row>
    <row r="4736" spans="2:17" ht="20.25" customHeight="1">
      <c r="B4736" s="10" t="str">
        <f t="shared" si="301"/>
        <v>دستكش كف مواد سبك861</v>
      </c>
      <c r="C4736" s="10" t="str">
        <f t="shared" si="302"/>
        <v>دستكش كف مواد سبك1403/02/16861</v>
      </c>
      <c r="D4736" s="10" t="str">
        <f>IFERROR(IF(تحویلی!$E$1="","",IF(NOSA!O4736=تحویلی!$E$1,تحویلی!$E$1&amp;COUNTIF(NOSA!$O$1:O4736,تحویلی!$E$1),"")),"")</f>
        <v/>
      </c>
      <c r="E4736" s="10" t="str">
        <f t="shared" si="303"/>
        <v>1530861</v>
      </c>
      <c r="F4736" s="10" t="str">
        <f>IFERROR(VLOOKUP(I4736,DATABASE!$N:$O,2,FALSE),"")</f>
        <v>دستكش كف مواد سبك</v>
      </c>
      <c r="G4736" s="154" t="s">
        <v>3069</v>
      </c>
      <c r="H4736" s="155">
        <v>1530</v>
      </c>
      <c r="I4736" s="154" t="s">
        <v>1456</v>
      </c>
      <c r="J4736" s="154" t="s">
        <v>2</v>
      </c>
      <c r="K4736" s="156">
        <v>1</v>
      </c>
      <c r="L4736" s="154" t="s">
        <v>3</v>
      </c>
      <c r="M4736" s="154" t="s">
        <v>47</v>
      </c>
      <c r="N4736" s="154" t="s">
        <v>3233</v>
      </c>
      <c r="O4736" s="153">
        <v>861</v>
      </c>
      <c r="P4736" s="155">
        <v>1</v>
      </c>
      <c r="Q4736" s="10">
        <f t="shared" si="300"/>
        <v>861</v>
      </c>
    </row>
    <row r="4737" spans="2:17" ht="20.25" customHeight="1">
      <c r="B4737" s="10" t="str">
        <f t="shared" si="301"/>
        <v>بند كفش545</v>
      </c>
      <c r="C4737" s="10" t="str">
        <f t="shared" si="302"/>
        <v>بند كفش1403/02/16545</v>
      </c>
      <c r="D4737" s="10" t="str">
        <f>IFERROR(IF(تحویلی!$E$1="","",IF(NOSA!O4737=تحویلی!$E$1,تحویلی!$E$1&amp;COUNTIF(NOSA!$O$1:O4737,تحویلی!$E$1),"")),"")</f>
        <v/>
      </c>
      <c r="E4737" s="10" t="str">
        <f t="shared" si="303"/>
        <v>1533545</v>
      </c>
      <c r="F4737" s="10" t="str">
        <f>IFERROR(VLOOKUP(I4737,DATABASE!$N:$O,2,FALSE),"")</f>
        <v>بند كفش</v>
      </c>
      <c r="G4737" s="154" t="s">
        <v>3069</v>
      </c>
      <c r="H4737" s="155">
        <v>1533</v>
      </c>
      <c r="I4737" s="154" t="s">
        <v>1462</v>
      </c>
      <c r="J4737" s="154" t="s">
        <v>450</v>
      </c>
      <c r="K4737" s="156">
        <v>1</v>
      </c>
      <c r="L4737" s="154" t="s">
        <v>3</v>
      </c>
      <c r="M4737" s="154" t="s">
        <v>4</v>
      </c>
      <c r="N4737" s="154" t="s">
        <v>3378</v>
      </c>
      <c r="O4737" s="153">
        <v>545</v>
      </c>
      <c r="P4737" s="155">
        <v>0</v>
      </c>
      <c r="Q4737" s="10">
        <f t="shared" si="300"/>
        <v>545</v>
      </c>
    </row>
    <row r="4738" spans="2:17" ht="20.25" customHeight="1">
      <c r="B4738" s="10" t="str">
        <f t="shared" si="301"/>
        <v>شلوار فرم انتظامات419</v>
      </c>
      <c r="C4738" s="10" t="str">
        <f t="shared" si="302"/>
        <v>شلوار فرم انتظامات1403/02/16419</v>
      </c>
      <c r="D4738" s="10" t="str">
        <f>IFERROR(IF(تحویلی!$E$1="","",IF(NOSA!O4738=تحویلی!$E$1,تحویلی!$E$1&amp;COUNTIF(NOSA!$O$1:O4738,تحویلی!$E$1),"")),"")</f>
        <v/>
      </c>
      <c r="E4738" s="10" t="str">
        <f t="shared" si="303"/>
        <v>1542419</v>
      </c>
      <c r="F4738" s="10" t="str">
        <f>IFERROR(VLOOKUP(I4738,DATABASE!$N:$O,2,FALSE),"")</f>
        <v>شلوار فرم انتظامات</v>
      </c>
      <c r="G4738" s="154" t="s">
        <v>3069</v>
      </c>
      <c r="H4738" s="155">
        <v>1542</v>
      </c>
      <c r="I4738" s="154" t="s">
        <v>2298</v>
      </c>
      <c r="J4738" s="154" t="s">
        <v>2851</v>
      </c>
      <c r="K4738" s="156">
        <v>1</v>
      </c>
      <c r="L4738" s="154" t="s">
        <v>28</v>
      </c>
      <c r="M4738" s="154" t="s">
        <v>43</v>
      </c>
      <c r="N4738" s="154" t="s">
        <v>51</v>
      </c>
      <c r="O4738" s="153">
        <v>419</v>
      </c>
      <c r="P4738" s="155">
        <v>0</v>
      </c>
      <c r="Q4738" s="10">
        <f t="shared" si="300"/>
        <v>419</v>
      </c>
    </row>
    <row r="4739" spans="2:17" ht="20.25" customHeight="1">
      <c r="B4739" s="10" t="str">
        <f t="shared" si="301"/>
        <v>كلاه ايمني221</v>
      </c>
      <c r="C4739" s="10" t="str">
        <f t="shared" si="302"/>
        <v>كلاه ايمني1403/02/16221</v>
      </c>
      <c r="D4739" s="10" t="str">
        <f>IFERROR(IF(تحویلی!$E$1="","",IF(NOSA!O4739=تحویلی!$E$1,تحویلی!$E$1&amp;COUNTIF(NOSA!$O$1:O4739,تحویلی!$E$1),"")),"")</f>
        <v/>
      </c>
      <c r="E4739" s="10" t="str">
        <f t="shared" si="303"/>
        <v>1544221</v>
      </c>
      <c r="F4739" s="10" t="str">
        <f>IFERROR(VLOOKUP(I4739,DATABASE!$N:$O,2,FALSE),"")</f>
        <v>كلاه ايمني</v>
      </c>
      <c r="G4739" s="154" t="s">
        <v>3069</v>
      </c>
      <c r="H4739" s="155">
        <v>1544</v>
      </c>
      <c r="I4739" s="154" t="s">
        <v>1505</v>
      </c>
      <c r="J4739" s="154" t="s">
        <v>1628</v>
      </c>
      <c r="K4739" s="156">
        <v>1</v>
      </c>
      <c r="L4739" s="154" t="s">
        <v>8</v>
      </c>
      <c r="M4739" s="154" t="s">
        <v>4</v>
      </c>
      <c r="N4739" s="154" t="s">
        <v>2703</v>
      </c>
      <c r="O4739" s="153">
        <v>221</v>
      </c>
      <c r="P4739" s="155">
        <v>1</v>
      </c>
      <c r="Q4739" s="10">
        <f t="shared" si="300"/>
        <v>221</v>
      </c>
    </row>
    <row r="4740" spans="2:17" ht="20.25" customHeight="1">
      <c r="B4740" s="10" t="str">
        <f t="shared" si="301"/>
        <v>دستكش كف مواد سبك840</v>
      </c>
      <c r="C4740" s="10" t="str">
        <f t="shared" si="302"/>
        <v>دستكش كف مواد سبك1403/02/16840</v>
      </c>
      <c r="D4740" s="10" t="str">
        <f>IFERROR(IF(تحویلی!$E$1="","",IF(NOSA!O4740=تحویلی!$E$1,تحویلی!$E$1&amp;COUNTIF(NOSA!$O$1:O4740,تحویلی!$E$1),"")),"")</f>
        <v/>
      </c>
      <c r="E4740" s="10" t="str">
        <f t="shared" si="303"/>
        <v>1546840</v>
      </c>
      <c r="F4740" s="10" t="str">
        <f>IFERROR(VLOOKUP(I4740,DATABASE!$N:$O,2,FALSE),"")</f>
        <v>دستكش كف مواد سبك</v>
      </c>
      <c r="G4740" s="154" t="s">
        <v>3069</v>
      </c>
      <c r="H4740" s="155">
        <v>1546</v>
      </c>
      <c r="I4740" s="154" t="s">
        <v>1456</v>
      </c>
      <c r="J4740" s="154" t="s">
        <v>2</v>
      </c>
      <c r="K4740" s="156">
        <v>1</v>
      </c>
      <c r="L4740" s="154" t="s">
        <v>3</v>
      </c>
      <c r="M4740" s="154" t="s">
        <v>47</v>
      </c>
      <c r="N4740" s="154" t="s">
        <v>3300</v>
      </c>
      <c r="O4740" s="153">
        <v>840</v>
      </c>
      <c r="P4740" s="155">
        <v>0</v>
      </c>
      <c r="Q4740" s="10">
        <f t="shared" si="300"/>
        <v>840</v>
      </c>
    </row>
    <row r="4741" spans="2:17" ht="20.25" customHeight="1">
      <c r="B4741" s="10" t="str">
        <f t="shared" si="301"/>
        <v>دستكش ضد برش سبك545</v>
      </c>
      <c r="C4741" s="10" t="str">
        <f t="shared" si="302"/>
        <v>دستكش ضد برش سبك1403/02/16545</v>
      </c>
      <c r="D4741" s="10" t="str">
        <f>IFERROR(IF(تحویلی!$E$1="","",IF(NOSA!O4741=تحویلی!$E$1,تحویلی!$E$1&amp;COUNTIF(NOSA!$O$1:O4741,تحویلی!$E$1),"")),"")</f>
        <v/>
      </c>
      <c r="E4741" s="10" t="str">
        <f t="shared" si="303"/>
        <v>1558545</v>
      </c>
      <c r="F4741" s="10" t="str">
        <f>IFERROR(VLOOKUP(I4741,DATABASE!$N:$O,2,FALSE),"")</f>
        <v>دستكش ضد برش سبك</v>
      </c>
      <c r="G4741" s="154" t="s">
        <v>3069</v>
      </c>
      <c r="H4741" s="155">
        <v>1558</v>
      </c>
      <c r="I4741" s="154" t="s">
        <v>1442</v>
      </c>
      <c r="J4741" s="154" t="s">
        <v>22</v>
      </c>
      <c r="K4741" s="156">
        <v>1</v>
      </c>
      <c r="L4741" s="154" t="s">
        <v>3</v>
      </c>
      <c r="M4741" s="154" t="s">
        <v>4</v>
      </c>
      <c r="N4741" s="154" t="s">
        <v>927</v>
      </c>
      <c r="O4741" s="153">
        <v>545</v>
      </c>
      <c r="P4741" s="155">
        <v>0</v>
      </c>
      <c r="Q4741" s="10">
        <f t="shared" si="300"/>
        <v>545</v>
      </c>
    </row>
    <row r="4742" spans="2:17" ht="20.25" customHeight="1">
      <c r="B4742" s="10" t="str">
        <f t="shared" si="301"/>
        <v>عينك رويت مذاب545</v>
      </c>
      <c r="C4742" s="10" t="str">
        <f t="shared" si="302"/>
        <v>عينك رويت مذاب1403/02/16545</v>
      </c>
      <c r="D4742" s="10" t="str">
        <f>IFERROR(IF(تحویلی!$E$1="","",IF(NOSA!O4742=تحویلی!$E$1,تحویلی!$E$1&amp;COUNTIF(NOSA!$O$1:O4742,تحویلی!$E$1),"")),"")</f>
        <v/>
      </c>
      <c r="E4742" s="10" t="str">
        <f t="shared" si="303"/>
        <v>1558545</v>
      </c>
      <c r="F4742" s="10" t="str">
        <f>IFERROR(VLOOKUP(I4742,DATABASE!$N:$O,2,FALSE),"")</f>
        <v>عينك رويت مذاب</v>
      </c>
      <c r="G4742" s="154" t="s">
        <v>3069</v>
      </c>
      <c r="H4742" s="155">
        <v>1558</v>
      </c>
      <c r="I4742" s="154" t="s">
        <v>2323</v>
      </c>
      <c r="J4742" s="154" t="s">
        <v>2240</v>
      </c>
      <c r="K4742" s="156">
        <v>1</v>
      </c>
      <c r="L4742" s="154" t="s">
        <v>8</v>
      </c>
      <c r="M4742" s="154" t="s">
        <v>4</v>
      </c>
      <c r="N4742" s="154" t="s">
        <v>927</v>
      </c>
      <c r="O4742" s="153">
        <v>545</v>
      </c>
      <c r="P4742" s="155">
        <v>0</v>
      </c>
      <c r="Q4742" s="10">
        <f t="shared" si="300"/>
        <v>545</v>
      </c>
    </row>
    <row r="4743" spans="2:17" ht="20.25" customHeight="1">
      <c r="B4743" s="10" t="str">
        <f t="shared" si="301"/>
        <v>شيشه مات ماسك جوشكاري599</v>
      </c>
      <c r="C4743" s="10" t="str">
        <f t="shared" si="302"/>
        <v>شيشه مات ماسك جوشكاري1403/02/17599</v>
      </c>
      <c r="D4743" s="10" t="str">
        <f>IFERROR(IF(تحویلی!$E$1="","",IF(NOSA!O4743=تحویلی!$E$1,تحویلی!$E$1&amp;COUNTIF(NOSA!$O$1:O4743,تحویلی!$E$1),"")),"")</f>
        <v/>
      </c>
      <c r="E4743" s="10" t="str">
        <f t="shared" si="303"/>
        <v>1580599</v>
      </c>
      <c r="F4743" s="10" t="str">
        <f>IFERROR(VLOOKUP(I4743,DATABASE!$N:$O,2,FALSE),"")</f>
        <v>شيشه مات ماسك جوشكاري</v>
      </c>
      <c r="G4743" s="154" t="s">
        <v>3070</v>
      </c>
      <c r="H4743" s="155">
        <v>1580</v>
      </c>
      <c r="I4743" s="154" t="s">
        <v>1507</v>
      </c>
      <c r="J4743" s="154" t="s">
        <v>113</v>
      </c>
      <c r="K4743" s="156">
        <v>1</v>
      </c>
      <c r="L4743" s="154" t="s">
        <v>8</v>
      </c>
      <c r="M4743" s="154" t="s">
        <v>215</v>
      </c>
      <c r="N4743" s="154" t="s">
        <v>131</v>
      </c>
      <c r="O4743" s="153">
        <v>599</v>
      </c>
      <c r="P4743" s="155">
        <v>0</v>
      </c>
      <c r="Q4743" s="10">
        <f t="shared" si="300"/>
        <v>599</v>
      </c>
    </row>
    <row r="4744" spans="2:17" ht="20.25" customHeight="1">
      <c r="B4744" s="10" t="str">
        <f t="shared" si="301"/>
        <v>شيشه ماسك جوشكاري ساده599</v>
      </c>
      <c r="C4744" s="10" t="str">
        <f t="shared" si="302"/>
        <v>شيشه ماسك جوشكاري ساده1403/02/17599</v>
      </c>
      <c r="D4744" s="10" t="str">
        <f>IFERROR(IF(تحویلی!$E$1="","",IF(NOSA!O4744=تحویلی!$E$1,تحویلی!$E$1&amp;COUNTIF(NOSA!$O$1:O4744,تحویلی!$E$1),"")),"")</f>
        <v/>
      </c>
      <c r="E4744" s="10" t="str">
        <f t="shared" si="303"/>
        <v>1580599</v>
      </c>
      <c r="F4744" s="10" t="str">
        <f>IFERROR(VLOOKUP(I4744,DATABASE!$N:$O,2,FALSE),"")</f>
        <v>شيشه ماسك جوشكاري ساده</v>
      </c>
      <c r="G4744" s="154" t="s">
        <v>3070</v>
      </c>
      <c r="H4744" s="155">
        <v>1580</v>
      </c>
      <c r="I4744" s="154" t="s">
        <v>1548</v>
      </c>
      <c r="J4744" s="154" t="s">
        <v>111</v>
      </c>
      <c r="K4744" s="156">
        <v>1</v>
      </c>
      <c r="L4744" s="154" t="s">
        <v>8</v>
      </c>
      <c r="M4744" s="154" t="s">
        <v>215</v>
      </c>
      <c r="N4744" s="154" t="s">
        <v>131</v>
      </c>
      <c r="O4744" s="153">
        <v>599</v>
      </c>
      <c r="P4744" s="155">
        <v>0</v>
      </c>
      <c r="Q4744" s="10">
        <f t="shared" si="300"/>
        <v>599</v>
      </c>
    </row>
    <row r="4745" spans="2:17" ht="20.25" customHeight="1">
      <c r="B4745" s="10" t="str">
        <f t="shared" si="301"/>
        <v>دستكش ضد برش سبك869</v>
      </c>
      <c r="C4745" s="10" t="str">
        <f t="shared" si="302"/>
        <v>دستكش ضد برش سبك1403/02/17869</v>
      </c>
      <c r="D4745" s="10" t="str">
        <f>IFERROR(IF(تحویلی!$E$1="","",IF(NOSA!O4745=تحویلی!$E$1,تحویلی!$E$1&amp;COUNTIF(NOSA!$O$1:O4745,تحویلی!$E$1),"")),"")</f>
        <v/>
      </c>
      <c r="E4745" s="10" t="str">
        <f t="shared" si="303"/>
        <v>1581869</v>
      </c>
      <c r="F4745" s="10" t="str">
        <f>IFERROR(VLOOKUP(I4745,DATABASE!$N:$O,2,FALSE),"")</f>
        <v>دستكش ضد برش سبك</v>
      </c>
      <c r="G4745" s="154" t="s">
        <v>3070</v>
      </c>
      <c r="H4745" s="155">
        <v>1581</v>
      </c>
      <c r="I4745" s="154" t="s">
        <v>1442</v>
      </c>
      <c r="J4745" s="154" t="s">
        <v>22</v>
      </c>
      <c r="K4745" s="156">
        <v>1</v>
      </c>
      <c r="L4745" s="154" t="s">
        <v>3</v>
      </c>
      <c r="M4745" s="154" t="s">
        <v>19</v>
      </c>
      <c r="N4745" s="154" t="s">
        <v>3327</v>
      </c>
      <c r="O4745" s="153">
        <v>869</v>
      </c>
      <c r="P4745" s="155">
        <v>0</v>
      </c>
      <c r="Q4745" s="10">
        <f t="shared" si="300"/>
        <v>869</v>
      </c>
    </row>
    <row r="4746" spans="2:17" ht="20.25" customHeight="1">
      <c r="B4746" s="10" t="str">
        <f t="shared" si="301"/>
        <v>دستكش ضد برش سبك31</v>
      </c>
      <c r="C4746" s="10" t="str">
        <f t="shared" si="302"/>
        <v>دستكش ضد برش سبك1403/02/1731</v>
      </c>
      <c r="D4746" s="10" t="str">
        <f>IFERROR(IF(تحویلی!$E$1="","",IF(NOSA!O4746=تحویلی!$E$1,تحویلی!$E$1&amp;COUNTIF(NOSA!$O$1:O4746,تحویلی!$E$1),"")),"")</f>
        <v/>
      </c>
      <c r="E4746" s="10" t="str">
        <f t="shared" si="303"/>
        <v>159531</v>
      </c>
      <c r="F4746" s="10" t="str">
        <f>IFERROR(VLOOKUP(I4746,DATABASE!$N:$O,2,FALSE),"")</f>
        <v>دستكش ضد برش سبك</v>
      </c>
      <c r="G4746" s="154" t="s">
        <v>3070</v>
      </c>
      <c r="H4746" s="155">
        <v>1595</v>
      </c>
      <c r="I4746" s="154" t="s">
        <v>1442</v>
      </c>
      <c r="J4746" s="154" t="s">
        <v>22</v>
      </c>
      <c r="K4746" s="156">
        <v>1</v>
      </c>
      <c r="L4746" s="154" t="s">
        <v>3</v>
      </c>
      <c r="M4746" s="154" t="s">
        <v>9</v>
      </c>
      <c r="N4746" s="154" t="s">
        <v>175</v>
      </c>
      <c r="O4746" s="153">
        <v>31</v>
      </c>
      <c r="P4746" s="155">
        <v>0</v>
      </c>
      <c r="Q4746" s="10">
        <f t="shared" si="300"/>
        <v>31</v>
      </c>
    </row>
    <row r="4747" spans="2:17" ht="20.25" customHeight="1">
      <c r="B4747" s="10" t="str">
        <f t="shared" si="301"/>
        <v>بند كفش861</v>
      </c>
      <c r="C4747" s="10" t="str">
        <f t="shared" si="302"/>
        <v>بند كفش1403/02/17861</v>
      </c>
      <c r="D4747" s="10" t="str">
        <f>IFERROR(IF(تحویلی!$E$1="","",IF(NOSA!O4747=تحویلی!$E$1,تحویلی!$E$1&amp;COUNTIF(NOSA!$O$1:O4747,تحویلی!$E$1),"")),"")</f>
        <v/>
      </c>
      <c r="E4747" s="10" t="str">
        <f t="shared" si="303"/>
        <v>1597861</v>
      </c>
      <c r="F4747" s="10" t="str">
        <f>IFERROR(VLOOKUP(I4747,DATABASE!$N:$O,2,FALSE),"")</f>
        <v>بند كفش</v>
      </c>
      <c r="G4747" s="154" t="s">
        <v>3070</v>
      </c>
      <c r="H4747" s="155">
        <v>1597</v>
      </c>
      <c r="I4747" s="154" t="s">
        <v>1462</v>
      </c>
      <c r="J4747" s="154" t="s">
        <v>450</v>
      </c>
      <c r="K4747" s="156">
        <v>1</v>
      </c>
      <c r="L4747" s="154" t="s">
        <v>3</v>
      </c>
      <c r="M4747" s="154" t="s">
        <v>47</v>
      </c>
      <c r="N4747" s="154" t="s">
        <v>3217</v>
      </c>
      <c r="O4747" s="153">
        <v>861</v>
      </c>
      <c r="P4747" s="155">
        <v>0</v>
      </c>
      <c r="Q4747" s="10">
        <f t="shared" si="300"/>
        <v>861</v>
      </c>
    </row>
    <row r="4748" spans="2:17" ht="20.25" customHeight="1">
      <c r="B4748" s="10" t="str">
        <f t="shared" si="301"/>
        <v>دستكش ضد برش سبك706</v>
      </c>
      <c r="C4748" s="10" t="str">
        <f t="shared" si="302"/>
        <v>دستكش ضد برش سبك1403/02/18706</v>
      </c>
      <c r="D4748" s="10" t="str">
        <f>IFERROR(IF(تحویلی!$E$1="","",IF(NOSA!O4748=تحویلی!$E$1,تحویلی!$E$1&amp;COUNTIF(NOSA!$O$1:O4748,تحویلی!$E$1),"")),"")</f>
        <v/>
      </c>
      <c r="E4748" s="10" t="str">
        <f t="shared" si="303"/>
        <v>1612706</v>
      </c>
      <c r="F4748" s="10" t="str">
        <f>IFERROR(VLOOKUP(I4748,DATABASE!$N:$O,2,FALSE),"")</f>
        <v>دستكش ضد برش سبك</v>
      </c>
      <c r="G4748" s="154" t="s">
        <v>3071</v>
      </c>
      <c r="H4748" s="155">
        <v>1612</v>
      </c>
      <c r="I4748" s="154" t="s">
        <v>1442</v>
      </c>
      <c r="J4748" s="154" t="s">
        <v>22</v>
      </c>
      <c r="K4748" s="156">
        <v>1</v>
      </c>
      <c r="L4748" s="154" t="s">
        <v>3</v>
      </c>
      <c r="M4748" s="154" t="s">
        <v>40</v>
      </c>
      <c r="N4748" s="154" t="s">
        <v>1344</v>
      </c>
      <c r="O4748" s="153">
        <v>706</v>
      </c>
      <c r="P4748" s="155">
        <v>0</v>
      </c>
      <c r="Q4748" s="10">
        <f t="shared" si="300"/>
        <v>706</v>
      </c>
    </row>
    <row r="4749" spans="2:17" ht="20.25" customHeight="1">
      <c r="B4749" s="10" t="str">
        <f t="shared" si="301"/>
        <v>دستكش ضد برش سبك717</v>
      </c>
      <c r="C4749" s="10" t="str">
        <f t="shared" si="302"/>
        <v>دستكش ضد برش سبك1403/02/18717</v>
      </c>
      <c r="D4749" s="10" t="str">
        <f>IFERROR(IF(تحویلی!$E$1="","",IF(NOSA!O4749=تحویلی!$E$1,تحویلی!$E$1&amp;COUNTIF(NOSA!$O$1:O4749,تحویلی!$E$1),"")),"")</f>
        <v/>
      </c>
      <c r="E4749" s="10" t="str">
        <f t="shared" si="303"/>
        <v>1613717</v>
      </c>
      <c r="F4749" s="10" t="str">
        <f>IFERROR(VLOOKUP(I4749,DATABASE!$N:$O,2,FALSE),"")</f>
        <v>دستكش ضد برش سبك</v>
      </c>
      <c r="G4749" s="154" t="s">
        <v>3071</v>
      </c>
      <c r="H4749" s="155">
        <v>1613</v>
      </c>
      <c r="I4749" s="154" t="s">
        <v>1442</v>
      </c>
      <c r="J4749" s="154" t="s">
        <v>22</v>
      </c>
      <c r="K4749" s="156">
        <v>1</v>
      </c>
      <c r="L4749" s="154" t="s">
        <v>3</v>
      </c>
      <c r="M4749" s="154" t="s">
        <v>47</v>
      </c>
      <c r="N4749" s="154" t="s">
        <v>282</v>
      </c>
      <c r="O4749" s="153">
        <v>717</v>
      </c>
      <c r="P4749" s="155">
        <v>0</v>
      </c>
      <c r="Q4749" s="10">
        <f t="shared" si="300"/>
        <v>717</v>
      </c>
    </row>
    <row r="4750" spans="2:17" ht="20.25" customHeight="1">
      <c r="B4750" s="10" t="str">
        <f t="shared" si="301"/>
        <v>كلاه ايمني769</v>
      </c>
      <c r="C4750" s="10" t="str">
        <f t="shared" si="302"/>
        <v>كلاه ايمني1403/02/18769</v>
      </c>
      <c r="D4750" s="10" t="str">
        <f>IFERROR(IF(تحویلی!$E$1="","",IF(NOSA!O4750=تحویلی!$E$1,تحویلی!$E$1&amp;COUNTIF(NOSA!$O$1:O4750,تحویلی!$E$1),"")),"")</f>
        <v/>
      </c>
      <c r="E4750" s="10" t="str">
        <f t="shared" si="303"/>
        <v>1616769</v>
      </c>
      <c r="F4750" s="10" t="str">
        <f>IFERROR(VLOOKUP(I4750,DATABASE!$N:$O,2,FALSE),"")</f>
        <v>كلاه ايمني</v>
      </c>
      <c r="G4750" s="154" t="s">
        <v>3071</v>
      </c>
      <c r="H4750" s="155">
        <v>1616</v>
      </c>
      <c r="I4750" s="154" t="s">
        <v>1476</v>
      </c>
      <c r="J4750" s="154" t="s">
        <v>1647</v>
      </c>
      <c r="K4750" s="156">
        <v>1</v>
      </c>
      <c r="L4750" s="154" t="s">
        <v>8</v>
      </c>
      <c r="M4750" s="154" t="s">
        <v>47</v>
      </c>
      <c r="N4750" s="154" t="s">
        <v>395</v>
      </c>
      <c r="O4750" s="153">
        <v>769</v>
      </c>
      <c r="P4750" s="155">
        <v>0</v>
      </c>
      <c r="Q4750" s="10">
        <f t="shared" si="300"/>
        <v>769</v>
      </c>
    </row>
    <row r="4751" spans="2:17" ht="20.25" customHeight="1">
      <c r="B4751" s="10" t="str">
        <f t="shared" si="301"/>
        <v>دستكش كف مواد سبك769</v>
      </c>
      <c r="C4751" s="10" t="str">
        <f t="shared" si="302"/>
        <v>دستكش كف مواد سبك1403/02/18769</v>
      </c>
      <c r="D4751" s="10" t="str">
        <f>IFERROR(IF(تحویلی!$E$1="","",IF(NOSA!O4751=تحویلی!$E$1,تحویلی!$E$1&amp;COUNTIF(NOSA!$O$1:O4751,تحویلی!$E$1),"")),"")</f>
        <v/>
      </c>
      <c r="E4751" s="10" t="str">
        <f t="shared" si="303"/>
        <v>1616769</v>
      </c>
      <c r="F4751" s="10" t="str">
        <f>IFERROR(VLOOKUP(I4751,DATABASE!$N:$O,2,FALSE),"")</f>
        <v>دستكش كف مواد سبك</v>
      </c>
      <c r="G4751" s="154" t="s">
        <v>3071</v>
      </c>
      <c r="H4751" s="155">
        <v>1616</v>
      </c>
      <c r="I4751" s="154" t="s">
        <v>1456</v>
      </c>
      <c r="J4751" s="154" t="s">
        <v>2</v>
      </c>
      <c r="K4751" s="156">
        <v>1</v>
      </c>
      <c r="L4751" s="154" t="s">
        <v>3</v>
      </c>
      <c r="M4751" s="154" t="s">
        <v>47</v>
      </c>
      <c r="N4751" s="154" t="s">
        <v>395</v>
      </c>
      <c r="O4751" s="153">
        <v>769</v>
      </c>
      <c r="P4751" s="155">
        <v>0</v>
      </c>
      <c r="Q4751" s="10">
        <f t="shared" si="300"/>
        <v>769</v>
      </c>
    </row>
    <row r="4752" spans="2:17" ht="20.25" customHeight="1">
      <c r="B4752" s="10" t="str">
        <f t="shared" si="301"/>
        <v>كلاه ايمني266</v>
      </c>
      <c r="C4752" s="10" t="str">
        <f t="shared" si="302"/>
        <v>كلاه ايمني1403/02/18266</v>
      </c>
      <c r="D4752" s="10" t="str">
        <f>IFERROR(IF(تحویلی!$E$1="","",IF(NOSA!O4752=تحویلی!$E$1,تحویلی!$E$1&amp;COUNTIF(NOSA!$O$1:O4752,تحویلی!$E$1),"")),"")</f>
        <v/>
      </c>
      <c r="E4752" s="10" t="str">
        <f t="shared" si="303"/>
        <v>1617266</v>
      </c>
      <c r="F4752" s="10" t="str">
        <f>IFERROR(VLOOKUP(I4752,DATABASE!$N:$O,2,FALSE),"")</f>
        <v>كلاه ايمني</v>
      </c>
      <c r="G4752" s="154" t="s">
        <v>3071</v>
      </c>
      <c r="H4752" s="155">
        <v>1617</v>
      </c>
      <c r="I4752" s="154" t="s">
        <v>1476</v>
      </c>
      <c r="J4752" s="154" t="s">
        <v>1647</v>
      </c>
      <c r="K4752" s="156">
        <v>1</v>
      </c>
      <c r="L4752" s="154" t="s">
        <v>8</v>
      </c>
      <c r="M4752" s="154" t="s">
        <v>47</v>
      </c>
      <c r="N4752" s="154" t="s">
        <v>1106</v>
      </c>
      <c r="O4752" s="153">
        <v>266</v>
      </c>
      <c r="P4752" s="155">
        <v>0</v>
      </c>
      <c r="Q4752" s="10">
        <f t="shared" si="300"/>
        <v>266</v>
      </c>
    </row>
    <row r="4753" spans="2:17" ht="20.25" customHeight="1">
      <c r="B4753" s="10" t="str">
        <f t="shared" si="301"/>
        <v>دستكش ضد برش سبك827</v>
      </c>
      <c r="C4753" s="10" t="str">
        <f t="shared" si="302"/>
        <v>دستكش ضد برش سبك1403/02/18827</v>
      </c>
      <c r="D4753" s="10" t="str">
        <f>IFERROR(IF(تحویلی!$E$1="","",IF(NOSA!O4753=تحویلی!$E$1,تحویلی!$E$1&amp;COUNTIF(NOSA!$O$1:O4753,تحویلی!$E$1),"")),"")</f>
        <v/>
      </c>
      <c r="E4753" s="10" t="str">
        <f t="shared" si="303"/>
        <v>1618827</v>
      </c>
      <c r="F4753" s="10" t="str">
        <f>IFERROR(VLOOKUP(I4753,DATABASE!$N:$O,2,FALSE),"")</f>
        <v>دستكش ضد برش سبك</v>
      </c>
      <c r="G4753" s="154" t="s">
        <v>3071</v>
      </c>
      <c r="H4753" s="155">
        <v>1618</v>
      </c>
      <c r="I4753" s="154" t="s">
        <v>1442</v>
      </c>
      <c r="J4753" s="154" t="s">
        <v>22</v>
      </c>
      <c r="K4753" s="156">
        <v>1</v>
      </c>
      <c r="L4753" s="154" t="s">
        <v>3</v>
      </c>
      <c r="M4753" s="154" t="s">
        <v>47</v>
      </c>
      <c r="N4753" s="154" t="s">
        <v>2729</v>
      </c>
      <c r="O4753" s="153">
        <v>827</v>
      </c>
      <c r="P4753" s="155">
        <v>0</v>
      </c>
      <c r="Q4753" s="10">
        <f t="shared" si="300"/>
        <v>827</v>
      </c>
    </row>
    <row r="4754" spans="2:17" ht="20.25" customHeight="1">
      <c r="B4754" s="10" t="str">
        <f t="shared" si="301"/>
        <v>دستكش ضد برش سبك866</v>
      </c>
      <c r="C4754" s="10" t="str">
        <f t="shared" si="302"/>
        <v>دستكش ضد برش سبك1403/02/18866</v>
      </c>
      <c r="D4754" s="10" t="str">
        <f>IFERROR(IF(تحویلی!$E$1="","",IF(NOSA!O4754=تحویلی!$E$1,تحویلی!$E$1&amp;COUNTIF(NOSA!$O$1:O4754,تحویلی!$E$1),"")),"")</f>
        <v/>
      </c>
      <c r="E4754" s="10" t="str">
        <f t="shared" si="303"/>
        <v>1628866</v>
      </c>
      <c r="F4754" s="10" t="str">
        <f>IFERROR(VLOOKUP(I4754,DATABASE!$N:$O,2,FALSE),"")</f>
        <v>دستكش ضد برش سبك</v>
      </c>
      <c r="G4754" s="3" t="s">
        <v>3071</v>
      </c>
      <c r="H4754" s="4">
        <v>1628</v>
      </c>
      <c r="I4754" s="3" t="s">
        <v>1442</v>
      </c>
      <c r="J4754" s="3" t="s">
        <v>22</v>
      </c>
      <c r="K4754" s="5">
        <v>1</v>
      </c>
      <c r="L4754" s="3" t="s">
        <v>3</v>
      </c>
      <c r="M4754" s="3" t="s">
        <v>47</v>
      </c>
      <c r="N4754" s="3" t="s">
        <v>3198</v>
      </c>
      <c r="O4754" s="1">
        <v>866</v>
      </c>
      <c r="P4754" s="4">
        <v>0</v>
      </c>
      <c r="Q4754" s="10">
        <f t="shared" si="300"/>
        <v>866</v>
      </c>
    </row>
    <row r="4755" spans="2:17" ht="20.25" customHeight="1">
      <c r="B4755" s="10" t="str">
        <f t="shared" si="301"/>
        <v>لباس كار ديرسوز(بلوز و شلوار)890</v>
      </c>
      <c r="C4755" s="10" t="str">
        <f t="shared" si="302"/>
        <v>لباس كار ديرسوز(بلوز و شلوار)1403/02/18890</v>
      </c>
      <c r="D4755" s="10" t="str">
        <f>IFERROR(IF(تحویلی!$E$1="","",IF(NOSA!O4755=تحویلی!$E$1,تحویلی!$E$1&amp;COUNTIF(NOSA!$O$1:O4755,تحویلی!$E$1),"")),"")</f>
        <v/>
      </c>
      <c r="E4755" s="10" t="str">
        <f t="shared" si="303"/>
        <v>1636890</v>
      </c>
      <c r="F4755" s="10" t="str">
        <f>IFERROR(VLOOKUP(I4755,DATABASE!$N:$O,2,FALSE),"")</f>
        <v>لباس كار ديرسوز(بلوز و شلوار)</v>
      </c>
      <c r="G4755" s="3" t="s">
        <v>3071</v>
      </c>
      <c r="H4755" s="4">
        <v>1636</v>
      </c>
      <c r="I4755" s="3" t="s">
        <v>1634</v>
      </c>
      <c r="J4755" s="3" t="s">
        <v>1635</v>
      </c>
      <c r="K4755" s="5">
        <v>1</v>
      </c>
      <c r="L4755" s="3" t="s">
        <v>28</v>
      </c>
      <c r="M4755" s="3" t="s">
        <v>9</v>
      </c>
      <c r="N4755" s="3" t="s">
        <v>3381</v>
      </c>
      <c r="O4755" s="1">
        <v>890</v>
      </c>
      <c r="P4755" s="4">
        <v>0</v>
      </c>
      <c r="Q4755" s="10">
        <f t="shared" si="300"/>
        <v>890</v>
      </c>
    </row>
    <row r="4756" spans="2:17" ht="20.25" customHeight="1">
      <c r="B4756" s="10" t="str">
        <f t="shared" si="301"/>
        <v>پوتين ايمني نسوز890</v>
      </c>
      <c r="C4756" s="10" t="str">
        <f t="shared" si="302"/>
        <v>پوتين ايمني نسوز1403/02/18890</v>
      </c>
      <c r="D4756" s="10" t="str">
        <f>IFERROR(IF(تحویلی!$E$1="","",IF(NOSA!O4756=تحویلی!$E$1,تحویلی!$E$1&amp;COUNTIF(NOSA!$O$1:O4756,تحویلی!$E$1),"")),"")</f>
        <v/>
      </c>
      <c r="E4756" s="10" t="str">
        <f t="shared" si="303"/>
        <v>1636890</v>
      </c>
      <c r="F4756" s="10" t="str">
        <f>IFERROR(VLOOKUP(I4756,DATABASE!$N:$O,2,FALSE),"")</f>
        <v>پوتين ايمني نسوز</v>
      </c>
      <c r="G4756" s="3" t="s">
        <v>3071</v>
      </c>
      <c r="H4756" s="4">
        <v>1636</v>
      </c>
      <c r="I4756" s="3" t="s">
        <v>1648</v>
      </c>
      <c r="J4756" s="3" t="s">
        <v>1649</v>
      </c>
      <c r="K4756" s="5">
        <v>1</v>
      </c>
      <c r="L4756" s="3" t="s">
        <v>3</v>
      </c>
      <c r="M4756" s="3" t="s">
        <v>9</v>
      </c>
      <c r="N4756" s="3" t="s">
        <v>3381</v>
      </c>
      <c r="O4756" s="1">
        <v>890</v>
      </c>
      <c r="P4756" s="4">
        <v>0</v>
      </c>
      <c r="Q4756" s="10">
        <f t="shared" si="300"/>
        <v>890</v>
      </c>
    </row>
    <row r="4757" spans="2:17" ht="20.25" customHeight="1">
      <c r="B4757" s="10" t="str">
        <f t="shared" si="301"/>
        <v>كلاه ايمني890</v>
      </c>
      <c r="C4757" s="10" t="str">
        <f t="shared" si="302"/>
        <v>كلاه ايمني1403/02/18890</v>
      </c>
      <c r="D4757" s="10" t="str">
        <f>IFERROR(IF(تحویلی!$E$1="","",IF(NOSA!O4757=تحویلی!$E$1,تحویلی!$E$1&amp;COUNTIF(NOSA!$O$1:O4757,تحویلی!$E$1),"")),"")</f>
        <v/>
      </c>
      <c r="E4757" s="10" t="str">
        <f t="shared" si="303"/>
        <v>1636890</v>
      </c>
      <c r="F4757" s="10" t="str">
        <f>IFERROR(VLOOKUP(I4757,DATABASE!$N:$O,2,FALSE),"")</f>
        <v>كلاه ايمني</v>
      </c>
      <c r="G4757" s="3" t="s">
        <v>3071</v>
      </c>
      <c r="H4757" s="4">
        <v>1636</v>
      </c>
      <c r="I4757" s="3" t="s">
        <v>1505</v>
      </c>
      <c r="J4757" s="3" t="s">
        <v>1628</v>
      </c>
      <c r="K4757" s="5">
        <v>1</v>
      </c>
      <c r="L4757" s="3" t="s">
        <v>8</v>
      </c>
      <c r="M4757" s="3" t="s">
        <v>9</v>
      </c>
      <c r="N4757" s="3" t="s">
        <v>3381</v>
      </c>
      <c r="O4757" s="1">
        <v>890</v>
      </c>
      <c r="P4757" s="4">
        <v>0</v>
      </c>
      <c r="Q4757" s="10">
        <f t="shared" si="300"/>
        <v>890</v>
      </c>
    </row>
    <row r="4758" spans="2:17" ht="20.25" customHeight="1">
      <c r="B4758" s="10" t="str">
        <f t="shared" si="301"/>
        <v>دستكش ضد برش سبك890</v>
      </c>
      <c r="C4758" s="10" t="str">
        <f t="shared" si="302"/>
        <v>دستكش ضد برش سبك1403/02/18890</v>
      </c>
      <c r="D4758" s="10" t="str">
        <f>IFERROR(IF(تحویلی!$E$1="","",IF(NOSA!O4758=تحویلی!$E$1,تحویلی!$E$1&amp;COUNTIF(NOSA!$O$1:O4758,تحویلی!$E$1),"")),"")</f>
        <v/>
      </c>
      <c r="E4758" s="10" t="str">
        <f t="shared" si="303"/>
        <v>1636890</v>
      </c>
      <c r="F4758" s="10" t="str">
        <f>IFERROR(VLOOKUP(I4758,DATABASE!$N:$O,2,FALSE),"")</f>
        <v>دستكش ضد برش سبك</v>
      </c>
      <c r="G4758" s="3" t="s">
        <v>3071</v>
      </c>
      <c r="H4758" s="4">
        <v>1636</v>
      </c>
      <c r="I4758" s="3" t="s">
        <v>1442</v>
      </c>
      <c r="J4758" s="3" t="s">
        <v>22</v>
      </c>
      <c r="K4758" s="5">
        <v>1</v>
      </c>
      <c r="L4758" s="3" t="s">
        <v>3</v>
      </c>
      <c r="M4758" s="3" t="s">
        <v>9</v>
      </c>
      <c r="N4758" s="3" t="s">
        <v>3381</v>
      </c>
      <c r="O4758" s="1">
        <v>890</v>
      </c>
      <c r="P4758" s="4">
        <v>0</v>
      </c>
      <c r="Q4758" s="10">
        <f t="shared" si="300"/>
        <v>890</v>
      </c>
    </row>
    <row r="4759" spans="2:17" ht="20.25" customHeight="1">
      <c r="B4759" s="10" t="str">
        <f t="shared" si="301"/>
        <v>گوشي اير پلاگ890</v>
      </c>
      <c r="C4759" s="10" t="str">
        <f t="shared" si="302"/>
        <v>گوشي اير پلاگ1403/02/18890</v>
      </c>
      <c r="D4759" s="10" t="str">
        <f>IFERROR(IF(تحویلی!$E$1="","",IF(NOSA!O4759=تحویلی!$E$1,تحویلی!$E$1&amp;COUNTIF(NOSA!$O$1:O4759,تحویلی!$E$1),"")),"")</f>
        <v/>
      </c>
      <c r="E4759" s="10" t="str">
        <f t="shared" si="303"/>
        <v>1636890</v>
      </c>
      <c r="F4759" s="10" t="str">
        <f>IFERROR(VLOOKUP(I4759,DATABASE!$N:$O,2,FALSE),"")</f>
        <v>گوشي اير پلاگ</v>
      </c>
      <c r="G4759" s="3" t="s">
        <v>3071</v>
      </c>
      <c r="H4759" s="4">
        <v>1636</v>
      </c>
      <c r="I4759" s="3" t="s">
        <v>1581</v>
      </c>
      <c r="J4759" s="3" t="s">
        <v>124</v>
      </c>
      <c r="K4759" s="5">
        <v>1</v>
      </c>
      <c r="L4759" s="3" t="s">
        <v>8</v>
      </c>
      <c r="M4759" s="3" t="s">
        <v>9</v>
      </c>
      <c r="N4759" s="3" t="s">
        <v>3381</v>
      </c>
      <c r="O4759" s="1">
        <v>890</v>
      </c>
      <c r="P4759" s="4">
        <v>0</v>
      </c>
      <c r="Q4759" s="10">
        <f t="shared" si="300"/>
        <v>890</v>
      </c>
    </row>
    <row r="4760" spans="2:17" ht="20.25" customHeight="1">
      <c r="B4760" s="10" t="str">
        <f t="shared" si="301"/>
        <v>890</v>
      </c>
      <c r="C4760" s="10" t="str">
        <f t="shared" si="302"/>
        <v>1403/02/18890</v>
      </c>
      <c r="D4760" s="10" t="str">
        <f>IFERROR(IF(تحویلی!$E$1="","",IF(NOSA!O4760=تحویلی!$E$1,تحویلی!$E$1&amp;COUNTIF(NOSA!$O$1:O4760,تحویلی!$E$1),"")),"")</f>
        <v/>
      </c>
      <c r="E4760" s="10" t="str">
        <f t="shared" si="303"/>
        <v>1636890</v>
      </c>
      <c r="F4760" s="10" t="str">
        <f>IFERROR(VLOOKUP(I4760,DATABASE!$N:$O,2,FALSE),"")</f>
        <v/>
      </c>
      <c r="G4760" s="3" t="s">
        <v>3071</v>
      </c>
      <c r="H4760" s="4">
        <v>1636</v>
      </c>
      <c r="I4760" s="3" t="s">
        <v>2699</v>
      </c>
      <c r="J4760" s="3" t="s">
        <v>7</v>
      </c>
      <c r="K4760" s="5">
        <v>1</v>
      </c>
      <c r="L4760" s="3" t="s">
        <v>8</v>
      </c>
      <c r="M4760" s="3" t="s">
        <v>9</v>
      </c>
      <c r="N4760" s="3" t="s">
        <v>3381</v>
      </c>
      <c r="O4760" s="1">
        <v>890</v>
      </c>
      <c r="P4760" s="4">
        <v>0</v>
      </c>
      <c r="Q4760" s="10">
        <f t="shared" si="300"/>
        <v>890</v>
      </c>
    </row>
    <row r="4761" spans="2:17" ht="20.25" customHeight="1">
      <c r="B4761" s="10" t="str">
        <f t="shared" si="301"/>
        <v>پيراهن فرم انتظامات884</v>
      </c>
      <c r="C4761" s="10" t="str">
        <f t="shared" si="302"/>
        <v>پيراهن فرم انتظامات1403/02/18884</v>
      </c>
      <c r="D4761" s="10" t="str">
        <f>IFERROR(IF(تحویلی!$E$1="","",IF(NOSA!O4761=تحویلی!$E$1,تحویلی!$E$1&amp;COUNTIF(NOSA!$O$1:O4761,تحویلی!$E$1),"")),"")</f>
        <v/>
      </c>
      <c r="E4761" s="10" t="str">
        <f t="shared" si="303"/>
        <v>1637884</v>
      </c>
      <c r="F4761" s="10" t="str">
        <f>IFERROR(VLOOKUP(I4761,DATABASE!$N:$O,2,FALSE),"")</f>
        <v>پيراهن فرم انتظامات</v>
      </c>
      <c r="G4761" s="3" t="s">
        <v>3071</v>
      </c>
      <c r="H4761" s="4">
        <v>1637</v>
      </c>
      <c r="I4761" s="3" t="s">
        <v>2296</v>
      </c>
      <c r="J4761" s="3" t="s">
        <v>3301</v>
      </c>
      <c r="K4761" s="5">
        <v>1</v>
      </c>
      <c r="L4761" s="3" t="s">
        <v>28</v>
      </c>
      <c r="M4761" s="3" t="s">
        <v>43</v>
      </c>
      <c r="N4761" s="3" t="s">
        <v>3382</v>
      </c>
      <c r="O4761" s="1">
        <v>884</v>
      </c>
      <c r="P4761" s="4">
        <v>0</v>
      </c>
      <c r="Q4761" s="10">
        <f t="shared" si="300"/>
        <v>884</v>
      </c>
    </row>
    <row r="4762" spans="2:17" ht="20.25" customHeight="1">
      <c r="B4762" s="10" t="str">
        <f t="shared" si="301"/>
        <v>پوتين ايمني نسوز884</v>
      </c>
      <c r="C4762" s="10" t="str">
        <f t="shared" si="302"/>
        <v>پوتين ايمني نسوز1403/02/18884</v>
      </c>
      <c r="D4762" s="10" t="str">
        <f>IFERROR(IF(تحویلی!$E$1="","",IF(NOSA!O4762=تحویلی!$E$1,تحویلی!$E$1&amp;COUNTIF(NOSA!$O$1:O4762,تحویلی!$E$1),"")),"")</f>
        <v/>
      </c>
      <c r="E4762" s="10" t="str">
        <f t="shared" si="303"/>
        <v>1637884</v>
      </c>
      <c r="F4762" s="10" t="str">
        <f>IFERROR(VLOOKUP(I4762,DATABASE!$N:$O,2,FALSE),"")</f>
        <v>پوتين ايمني نسوز</v>
      </c>
      <c r="G4762" s="3" t="s">
        <v>3071</v>
      </c>
      <c r="H4762" s="4">
        <v>1637</v>
      </c>
      <c r="I4762" s="3" t="s">
        <v>1648</v>
      </c>
      <c r="J4762" s="3" t="s">
        <v>1649</v>
      </c>
      <c r="K4762" s="5">
        <v>1</v>
      </c>
      <c r="L4762" s="3" t="s">
        <v>3</v>
      </c>
      <c r="M4762" s="3" t="s">
        <v>43</v>
      </c>
      <c r="N4762" s="3" t="s">
        <v>3382</v>
      </c>
      <c r="O4762" s="1">
        <v>884</v>
      </c>
      <c r="P4762" s="4">
        <v>0</v>
      </c>
      <c r="Q4762" s="10">
        <f t="shared" si="300"/>
        <v>884</v>
      </c>
    </row>
    <row r="4763" spans="2:17" ht="20.25" customHeight="1">
      <c r="B4763" s="10" t="str">
        <f t="shared" si="301"/>
        <v>كلاه ايمني884</v>
      </c>
      <c r="C4763" s="10" t="str">
        <f t="shared" si="302"/>
        <v>كلاه ايمني1403/02/18884</v>
      </c>
      <c r="D4763" s="10" t="str">
        <f>IFERROR(IF(تحویلی!$E$1="","",IF(NOSA!O4763=تحویلی!$E$1,تحویلی!$E$1&amp;COUNTIF(NOSA!$O$1:O4763,تحویلی!$E$1),"")),"")</f>
        <v/>
      </c>
      <c r="E4763" s="10" t="str">
        <f t="shared" si="303"/>
        <v>1637884</v>
      </c>
      <c r="F4763" s="10" t="str">
        <f>IFERROR(VLOOKUP(I4763,DATABASE!$N:$O,2,FALSE),"")</f>
        <v>كلاه ايمني</v>
      </c>
      <c r="G4763" s="3" t="s">
        <v>3071</v>
      </c>
      <c r="H4763" s="4">
        <v>1637</v>
      </c>
      <c r="I4763" s="3" t="s">
        <v>1476</v>
      </c>
      <c r="J4763" s="3" t="s">
        <v>1647</v>
      </c>
      <c r="K4763" s="5">
        <v>1</v>
      </c>
      <c r="L4763" s="3" t="s">
        <v>8</v>
      </c>
      <c r="M4763" s="3" t="s">
        <v>43</v>
      </c>
      <c r="N4763" s="3" t="s">
        <v>3382</v>
      </c>
      <c r="O4763" s="1">
        <v>884</v>
      </c>
      <c r="P4763" s="4">
        <v>0</v>
      </c>
      <c r="Q4763" s="10">
        <f t="shared" si="300"/>
        <v>884</v>
      </c>
    </row>
    <row r="4764" spans="2:17" ht="20.25" customHeight="1">
      <c r="B4764" s="10" t="str">
        <f t="shared" si="301"/>
        <v>دستكش ضد برش سبك884</v>
      </c>
      <c r="C4764" s="10" t="str">
        <f t="shared" si="302"/>
        <v>دستكش ضد برش سبك1403/02/18884</v>
      </c>
      <c r="D4764" s="10" t="str">
        <f>IFERROR(IF(تحویلی!$E$1="","",IF(NOSA!O4764=تحویلی!$E$1,تحویلی!$E$1&amp;COUNTIF(NOSA!$O$1:O4764,تحویلی!$E$1),"")),"")</f>
        <v/>
      </c>
      <c r="E4764" s="10" t="str">
        <f t="shared" si="303"/>
        <v>1637884</v>
      </c>
      <c r="F4764" s="10" t="str">
        <f>IFERROR(VLOOKUP(I4764,DATABASE!$N:$O,2,FALSE),"")</f>
        <v>دستكش ضد برش سبك</v>
      </c>
      <c r="G4764" s="3" t="s">
        <v>3071</v>
      </c>
      <c r="H4764" s="4">
        <v>1637</v>
      </c>
      <c r="I4764" s="3" t="s">
        <v>1442</v>
      </c>
      <c r="J4764" s="3" t="s">
        <v>22</v>
      </c>
      <c r="K4764" s="5">
        <v>1</v>
      </c>
      <c r="L4764" s="3" t="s">
        <v>3</v>
      </c>
      <c r="M4764" s="3" t="s">
        <v>43</v>
      </c>
      <c r="N4764" s="3" t="s">
        <v>3382</v>
      </c>
      <c r="O4764" s="1">
        <v>884</v>
      </c>
      <c r="P4764" s="4">
        <v>0</v>
      </c>
      <c r="Q4764" s="10">
        <f t="shared" si="300"/>
        <v>884</v>
      </c>
    </row>
    <row r="4765" spans="2:17" ht="20.25" customHeight="1">
      <c r="B4765" s="10" t="str">
        <f t="shared" si="301"/>
        <v>گوشي اير پلاگ884</v>
      </c>
      <c r="C4765" s="10" t="str">
        <f t="shared" si="302"/>
        <v>گوشي اير پلاگ1403/02/18884</v>
      </c>
      <c r="D4765" s="10" t="str">
        <f>IFERROR(IF(تحویلی!$E$1="","",IF(NOSA!O4765=تحویلی!$E$1,تحویلی!$E$1&amp;COUNTIF(NOSA!$O$1:O4765,تحویلی!$E$1),"")),"")</f>
        <v/>
      </c>
      <c r="E4765" s="10" t="str">
        <f t="shared" si="303"/>
        <v>1637884</v>
      </c>
      <c r="F4765" s="10" t="str">
        <f>IFERROR(VLOOKUP(I4765,DATABASE!$N:$O,2,FALSE),"")</f>
        <v>گوشي اير پلاگ</v>
      </c>
      <c r="G4765" s="3" t="s">
        <v>3071</v>
      </c>
      <c r="H4765" s="4">
        <v>1637</v>
      </c>
      <c r="I4765" s="3" t="s">
        <v>1581</v>
      </c>
      <c r="J4765" s="3" t="s">
        <v>124</v>
      </c>
      <c r="K4765" s="5">
        <v>1</v>
      </c>
      <c r="L4765" s="3" t="s">
        <v>8</v>
      </c>
      <c r="M4765" s="3" t="s">
        <v>43</v>
      </c>
      <c r="N4765" s="3" t="s">
        <v>3382</v>
      </c>
      <c r="O4765" s="1">
        <v>884</v>
      </c>
      <c r="P4765" s="4">
        <v>0</v>
      </c>
      <c r="Q4765" s="10">
        <f t="shared" ref="Q4765:Q4828" si="304">VALUE(O4765)</f>
        <v>884</v>
      </c>
    </row>
    <row r="4766" spans="2:17" ht="20.25" customHeight="1">
      <c r="B4766" s="10" t="str">
        <f t="shared" si="301"/>
        <v>لباس كار ديرسوز(بلوز و شلوار)883</v>
      </c>
      <c r="C4766" s="10" t="str">
        <f t="shared" si="302"/>
        <v>لباس كار ديرسوز(بلوز و شلوار)1403/02/18883</v>
      </c>
      <c r="D4766" s="10" t="str">
        <f>IFERROR(IF(تحویلی!$E$1="","",IF(NOSA!O4766=تحویلی!$E$1,تحویلی!$E$1&amp;COUNTIF(NOSA!$O$1:O4766,تحویلی!$E$1),"")),"")</f>
        <v/>
      </c>
      <c r="E4766" s="10" t="str">
        <f t="shared" si="303"/>
        <v>1638883</v>
      </c>
      <c r="F4766" s="10" t="str">
        <f>IFERROR(VLOOKUP(I4766,DATABASE!$N:$O,2,FALSE),"")</f>
        <v>لباس كار ديرسوز(بلوز و شلوار)</v>
      </c>
      <c r="G4766" s="3" t="s">
        <v>3071</v>
      </c>
      <c r="H4766" s="4">
        <v>1638</v>
      </c>
      <c r="I4766" s="3" t="s">
        <v>1634</v>
      </c>
      <c r="J4766" s="3" t="s">
        <v>1635</v>
      </c>
      <c r="K4766" s="5">
        <v>1</v>
      </c>
      <c r="L4766" s="3" t="s">
        <v>28</v>
      </c>
      <c r="M4766" s="3" t="s">
        <v>47</v>
      </c>
      <c r="N4766" s="3" t="s">
        <v>3383</v>
      </c>
      <c r="O4766" s="1">
        <v>883</v>
      </c>
      <c r="P4766" s="4">
        <v>0</v>
      </c>
      <c r="Q4766" s="10">
        <f t="shared" si="304"/>
        <v>883</v>
      </c>
    </row>
    <row r="4767" spans="2:17" ht="20.25" customHeight="1">
      <c r="B4767" s="10" t="str">
        <f t="shared" si="301"/>
        <v>كفش ايمني883</v>
      </c>
      <c r="C4767" s="10" t="str">
        <f t="shared" si="302"/>
        <v>كفش ايمني1403/02/18883</v>
      </c>
      <c r="D4767" s="10" t="str">
        <f>IFERROR(IF(تحویلی!$E$1="","",IF(NOSA!O4767=تحویلی!$E$1,تحویلی!$E$1&amp;COUNTIF(NOSA!$O$1:O4767,تحویلی!$E$1),"")),"")</f>
        <v/>
      </c>
      <c r="E4767" s="10" t="str">
        <f t="shared" si="303"/>
        <v>1638883</v>
      </c>
      <c r="F4767" s="10" t="str">
        <f>IFERROR(VLOOKUP(I4767,DATABASE!$N:$O,2,FALSE),"")</f>
        <v>كفش ايمني</v>
      </c>
      <c r="G4767" s="3" t="s">
        <v>3071</v>
      </c>
      <c r="H4767" s="4">
        <v>1638</v>
      </c>
      <c r="I4767" s="3" t="s">
        <v>1526</v>
      </c>
      <c r="J4767" s="3" t="s">
        <v>1729</v>
      </c>
      <c r="K4767" s="5">
        <v>1</v>
      </c>
      <c r="L4767" s="3" t="s">
        <v>3</v>
      </c>
      <c r="M4767" s="3" t="s">
        <v>47</v>
      </c>
      <c r="N4767" s="3" t="s">
        <v>3383</v>
      </c>
      <c r="O4767" s="1">
        <v>883</v>
      </c>
      <c r="P4767" s="4">
        <v>0</v>
      </c>
      <c r="Q4767" s="10">
        <f t="shared" si="304"/>
        <v>883</v>
      </c>
    </row>
    <row r="4768" spans="2:17" ht="20.25" customHeight="1">
      <c r="B4768" s="10" t="str">
        <f t="shared" si="301"/>
        <v>دستكش ضد برش سبك883</v>
      </c>
      <c r="C4768" s="10" t="str">
        <f t="shared" si="302"/>
        <v>دستكش ضد برش سبك1403/02/18883</v>
      </c>
      <c r="D4768" s="10" t="str">
        <f>IFERROR(IF(تحویلی!$E$1="","",IF(NOSA!O4768=تحویلی!$E$1,تحویلی!$E$1&amp;COUNTIF(NOSA!$O$1:O4768,تحویلی!$E$1),"")),"")</f>
        <v/>
      </c>
      <c r="E4768" s="10" t="str">
        <f t="shared" si="303"/>
        <v>1638883</v>
      </c>
      <c r="F4768" s="10" t="str">
        <f>IFERROR(VLOOKUP(I4768,DATABASE!$N:$O,2,FALSE),"")</f>
        <v>دستكش ضد برش سبك</v>
      </c>
      <c r="G4768" s="3" t="s">
        <v>3071</v>
      </c>
      <c r="H4768" s="4">
        <v>1638</v>
      </c>
      <c r="I4768" s="3" t="s">
        <v>1442</v>
      </c>
      <c r="J4768" s="3" t="s">
        <v>22</v>
      </c>
      <c r="K4768" s="5">
        <v>1</v>
      </c>
      <c r="L4768" s="3" t="s">
        <v>3</v>
      </c>
      <c r="M4768" s="3" t="s">
        <v>47</v>
      </c>
      <c r="N4768" s="3" t="s">
        <v>3383</v>
      </c>
      <c r="O4768" s="1">
        <v>883</v>
      </c>
      <c r="P4768" s="4">
        <v>0</v>
      </c>
      <c r="Q4768" s="10">
        <f t="shared" si="304"/>
        <v>883</v>
      </c>
    </row>
    <row r="4769" spans="2:17" ht="20.25" customHeight="1">
      <c r="B4769" s="10" t="str">
        <f t="shared" si="301"/>
        <v>كلاه ايمني883</v>
      </c>
      <c r="C4769" s="10" t="str">
        <f t="shared" si="302"/>
        <v>كلاه ايمني1403/02/18883</v>
      </c>
      <c r="D4769" s="10" t="str">
        <f>IFERROR(IF(تحویلی!$E$1="","",IF(NOSA!O4769=تحویلی!$E$1,تحویلی!$E$1&amp;COUNTIF(NOSA!$O$1:O4769,تحویلی!$E$1),"")),"")</f>
        <v/>
      </c>
      <c r="E4769" s="10" t="str">
        <f t="shared" si="303"/>
        <v>1638883</v>
      </c>
      <c r="F4769" s="10" t="str">
        <f>IFERROR(VLOOKUP(I4769,DATABASE!$N:$O,2,FALSE),"")</f>
        <v>كلاه ايمني</v>
      </c>
      <c r="G4769" s="3" t="s">
        <v>3071</v>
      </c>
      <c r="H4769" s="4">
        <v>1638</v>
      </c>
      <c r="I4769" s="3" t="s">
        <v>1476</v>
      </c>
      <c r="J4769" s="3" t="s">
        <v>1647</v>
      </c>
      <c r="K4769" s="5">
        <v>1</v>
      </c>
      <c r="L4769" s="3" t="s">
        <v>8</v>
      </c>
      <c r="M4769" s="3" t="s">
        <v>47</v>
      </c>
      <c r="N4769" s="3" t="s">
        <v>3383</v>
      </c>
      <c r="O4769" s="1">
        <v>883</v>
      </c>
      <c r="P4769" s="4">
        <v>0</v>
      </c>
      <c r="Q4769" s="10">
        <f t="shared" si="304"/>
        <v>883</v>
      </c>
    </row>
    <row r="4770" spans="2:17" ht="20.25" customHeight="1">
      <c r="B4770" s="10" t="str">
        <f t="shared" si="301"/>
        <v>گوشي اير پلاگ883</v>
      </c>
      <c r="C4770" s="10" t="str">
        <f t="shared" si="302"/>
        <v>گوشي اير پلاگ1403/02/18883</v>
      </c>
      <c r="D4770" s="10" t="str">
        <f>IFERROR(IF(تحویلی!$E$1="","",IF(NOSA!O4770=تحویلی!$E$1,تحویلی!$E$1&amp;COUNTIF(NOSA!$O$1:O4770,تحویلی!$E$1),"")),"")</f>
        <v/>
      </c>
      <c r="E4770" s="10" t="str">
        <f t="shared" si="303"/>
        <v>1638883</v>
      </c>
      <c r="F4770" s="10" t="str">
        <f>IFERROR(VLOOKUP(I4770,DATABASE!$N:$O,2,FALSE),"")</f>
        <v>گوشي اير پلاگ</v>
      </c>
      <c r="G4770" s="3" t="s">
        <v>3071</v>
      </c>
      <c r="H4770" s="4">
        <v>1638</v>
      </c>
      <c r="I4770" s="3" t="s">
        <v>1581</v>
      </c>
      <c r="J4770" s="3" t="s">
        <v>124</v>
      </c>
      <c r="K4770" s="5">
        <v>1</v>
      </c>
      <c r="L4770" s="3" t="s">
        <v>8</v>
      </c>
      <c r="M4770" s="3" t="s">
        <v>47</v>
      </c>
      <c r="N4770" s="3" t="s">
        <v>3383</v>
      </c>
      <c r="O4770" s="1">
        <v>883</v>
      </c>
      <c r="P4770" s="4">
        <v>0</v>
      </c>
      <c r="Q4770" s="10">
        <f t="shared" si="304"/>
        <v>883</v>
      </c>
    </row>
    <row r="4771" spans="2:17" ht="20.25" customHeight="1">
      <c r="B4771" s="10" t="str">
        <f t="shared" si="301"/>
        <v>دستكش ضد برش سبك839</v>
      </c>
      <c r="C4771" s="10" t="str">
        <f t="shared" si="302"/>
        <v>دستكش ضد برش سبك1403/02/18839</v>
      </c>
      <c r="D4771" s="10" t="str">
        <f>IFERROR(IF(تحویلی!$E$1="","",IF(NOSA!O4771=تحویلی!$E$1,تحویلی!$E$1&amp;COUNTIF(NOSA!$O$1:O4771,تحویلی!$E$1),"")),"")</f>
        <v/>
      </c>
      <c r="E4771" s="10" t="str">
        <f t="shared" si="303"/>
        <v>1640839</v>
      </c>
      <c r="F4771" s="10" t="str">
        <f>IFERROR(VLOOKUP(I4771,DATABASE!$N:$O,2,FALSE),"")</f>
        <v>دستكش ضد برش سبك</v>
      </c>
      <c r="G4771" s="3" t="s">
        <v>3071</v>
      </c>
      <c r="H4771" s="4">
        <v>1640</v>
      </c>
      <c r="I4771" s="3" t="s">
        <v>1442</v>
      </c>
      <c r="J4771" s="3" t="s">
        <v>22</v>
      </c>
      <c r="K4771" s="5">
        <v>1</v>
      </c>
      <c r="L4771" s="3" t="s">
        <v>3</v>
      </c>
      <c r="M4771" s="3" t="s">
        <v>47</v>
      </c>
      <c r="N4771" s="3" t="s">
        <v>2677</v>
      </c>
      <c r="O4771" s="1">
        <v>839</v>
      </c>
      <c r="P4771" s="4">
        <v>0</v>
      </c>
      <c r="Q4771" s="10">
        <f t="shared" si="304"/>
        <v>839</v>
      </c>
    </row>
    <row r="4772" spans="2:17" ht="20.25" customHeight="1">
      <c r="B4772" s="10" t="str">
        <f t="shared" si="301"/>
        <v>دستكش كف مواد سبك155</v>
      </c>
      <c r="C4772" s="10" t="str">
        <f t="shared" si="302"/>
        <v>دستكش كف مواد سبك1403/02/18155</v>
      </c>
      <c r="D4772" s="10" t="str">
        <f>IFERROR(IF(تحویلی!$E$1="","",IF(NOSA!O4772=تحویلی!$E$1,تحویلی!$E$1&amp;COUNTIF(NOSA!$O$1:O4772,تحویلی!$E$1),"")),"")</f>
        <v/>
      </c>
      <c r="E4772" s="10" t="str">
        <f t="shared" si="303"/>
        <v>1645155</v>
      </c>
      <c r="F4772" s="10" t="str">
        <f>IFERROR(VLOOKUP(I4772,DATABASE!$N:$O,2,FALSE),"")</f>
        <v>دستكش كف مواد سبك</v>
      </c>
      <c r="G4772" s="3" t="s">
        <v>3071</v>
      </c>
      <c r="H4772" s="4">
        <v>1645</v>
      </c>
      <c r="I4772" s="3" t="s">
        <v>1456</v>
      </c>
      <c r="J4772" s="3" t="s">
        <v>2</v>
      </c>
      <c r="K4772" s="5">
        <v>1</v>
      </c>
      <c r="L4772" s="3" t="s">
        <v>3</v>
      </c>
      <c r="M4772" s="3" t="s">
        <v>4</v>
      </c>
      <c r="N4772" s="3" t="s">
        <v>3198</v>
      </c>
      <c r="O4772" s="1">
        <v>155</v>
      </c>
      <c r="P4772" s="4">
        <v>0</v>
      </c>
      <c r="Q4772" s="10">
        <f t="shared" si="304"/>
        <v>155</v>
      </c>
    </row>
    <row r="4773" spans="2:17" ht="20.25" customHeight="1">
      <c r="B4773" s="10" t="str">
        <f t="shared" si="301"/>
        <v>بند كفش731</v>
      </c>
      <c r="C4773" s="10" t="str">
        <f t="shared" si="302"/>
        <v>بند كفش1403/02/18731</v>
      </c>
      <c r="D4773" s="10" t="str">
        <f>IFERROR(IF(تحویلی!$E$1="","",IF(NOSA!O4773=تحویلی!$E$1,تحویلی!$E$1&amp;COUNTIF(NOSA!$O$1:O4773,تحویلی!$E$1),"")),"")</f>
        <v/>
      </c>
      <c r="E4773" s="10" t="str">
        <f t="shared" si="303"/>
        <v>1656731</v>
      </c>
      <c r="F4773" s="10" t="str">
        <f>IFERROR(VLOOKUP(I4773,DATABASE!$N:$O,2,FALSE),"")</f>
        <v>بند كفش</v>
      </c>
      <c r="G4773" s="3" t="s">
        <v>3071</v>
      </c>
      <c r="H4773" s="4">
        <v>1656</v>
      </c>
      <c r="I4773" s="3" t="s">
        <v>1462</v>
      </c>
      <c r="J4773" s="3" t="s">
        <v>450</v>
      </c>
      <c r="K4773" s="5">
        <v>1</v>
      </c>
      <c r="L4773" s="3" t="s">
        <v>3</v>
      </c>
      <c r="M4773" s="3" t="s">
        <v>47</v>
      </c>
      <c r="N4773" s="3" t="s">
        <v>635</v>
      </c>
      <c r="O4773" s="1">
        <v>731</v>
      </c>
      <c r="P4773" s="4">
        <v>0</v>
      </c>
      <c r="Q4773" s="10">
        <f t="shared" si="304"/>
        <v>731</v>
      </c>
    </row>
    <row r="4774" spans="2:17" ht="20.25" customHeight="1">
      <c r="B4774" s="10" t="str">
        <f t="shared" si="301"/>
        <v>دستكش كف مواد سبك383</v>
      </c>
      <c r="C4774" s="10" t="str">
        <f t="shared" si="302"/>
        <v>دستكش كف مواد سبك1403/02/18383</v>
      </c>
      <c r="D4774" s="10" t="str">
        <f>IFERROR(IF(تحویلی!$E$1="","",IF(NOSA!O4774=تحویلی!$E$1,تحویلی!$E$1&amp;COUNTIF(NOSA!$O$1:O4774,تحویلی!$E$1),"")),"")</f>
        <v/>
      </c>
      <c r="E4774" s="10" t="str">
        <f t="shared" si="303"/>
        <v>1659383</v>
      </c>
      <c r="F4774" s="10" t="str">
        <f>IFERROR(VLOOKUP(I4774,DATABASE!$N:$O,2,FALSE),"")</f>
        <v>دستكش كف مواد سبك</v>
      </c>
      <c r="G4774" s="3" t="s">
        <v>3071</v>
      </c>
      <c r="H4774" s="4">
        <v>1659</v>
      </c>
      <c r="I4774" s="3" t="s">
        <v>1456</v>
      </c>
      <c r="J4774" s="3" t="s">
        <v>2</v>
      </c>
      <c r="K4774" s="5">
        <v>1</v>
      </c>
      <c r="L4774" s="3" t="s">
        <v>3</v>
      </c>
      <c r="M4774" s="3" t="s">
        <v>47</v>
      </c>
      <c r="N4774" s="3" t="s">
        <v>344</v>
      </c>
      <c r="O4774" s="1">
        <v>383</v>
      </c>
      <c r="P4774" s="4">
        <v>0</v>
      </c>
      <c r="Q4774" s="10">
        <f t="shared" si="304"/>
        <v>383</v>
      </c>
    </row>
    <row r="4775" spans="2:17" ht="20.25" customHeight="1">
      <c r="B4775" s="10" t="str">
        <f t="shared" si="301"/>
        <v>دستكش كف مواد سبك733</v>
      </c>
      <c r="C4775" s="10" t="str">
        <f t="shared" si="302"/>
        <v>دستكش كف مواد سبك1403/02/18733</v>
      </c>
      <c r="D4775" s="10" t="str">
        <f>IFERROR(IF(تحویلی!$E$1="","",IF(NOSA!O4775=تحویلی!$E$1,تحویلی!$E$1&amp;COUNTIF(NOSA!$O$1:O4775,تحویلی!$E$1),"")),"")</f>
        <v/>
      </c>
      <c r="E4775" s="10" t="str">
        <f t="shared" si="303"/>
        <v>1659733</v>
      </c>
      <c r="F4775" s="10" t="str">
        <f>IFERROR(VLOOKUP(I4775,DATABASE!$N:$O,2,FALSE),"")</f>
        <v>دستكش كف مواد سبك</v>
      </c>
      <c r="G4775" s="3" t="s">
        <v>3071</v>
      </c>
      <c r="H4775" s="4">
        <v>1659</v>
      </c>
      <c r="I4775" s="3" t="s">
        <v>1456</v>
      </c>
      <c r="J4775" s="3" t="s">
        <v>2</v>
      </c>
      <c r="K4775" s="5">
        <v>1</v>
      </c>
      <c r="L4775" s="3" t="s">
        <v>3</v>
      </c>
      <c r="M4775" s="3" t="s">
        <v>47</v>
      </c>
      <c r="N4775" s="3" t="s">
        <v>628</v>
      </c>
      <c r="O4775" s="1">
        <v>733</v>
      </c>
      <c r="P4775" s="4">
        <v>0</v>
      </c>
      <c r="Q4775" s="10">
        <f t="shared" si="304"/>
        <v>733</v>
      </c>
    </row>
    <row r="4776" spans="2:17" ht="20.25" customHeight="1">
      <c r="B4776" s="10" t="str">
        <f t="shared" si="301"/>
        <v>دستكش كف مواد سبك731</v>
      </c>
      <c r="C4776" s="10" t="str">
        <f t="shared" si="302"/>
        <v>دستكش كف مواد سبك1403/02/18731</v>
      </c>
      <c r="D4776" s="10" t="str">
        <f>IFERROR(IF(تحویلی!$E$1="","",IF(NOSA!O4776=تحویلی!$E$1,تحویلی!$E$1&amp;COUNTIF(NOSA!$O$1:O4776,تحویلی!$E$1),"")),"")</f>
        <v/>
      </c>
      <c r="E4776" s="10" t="str">
        <f t="shared" si="303"/>
        <v>1659731</v>
      </c>
      <c r="F4776" s="10" t="str">
        <f>IFERROR(VLOOKUP(I4776,DATABASE!$N:$O,2,FALSE),"")</f>
        <v>دستكش كف مواد سبك</v>
      </c>
      <c r="G4776" s="3" t="s">
        <v>3071</v>
      </c>
      <c r="H4776" s="4">
        <v>1659</v>
      </c>
      <c r="I4776" s="3" t="s">
        <v>1456</v>
      </c>
      <c r="J4776" s="3" t="s">
        <v>2</v>
      </c>
      <c r="K4776" s="5">
        <v>1</v>
      </c>
      <c r="L4776" s="3" t="s">
        <v>3</v>
      </c>
      <c r="M4776" s="3" t="s">
        <v>47</v>
      </c>
      <c r="N4776" s="3" t="s">
        <v>635</v>
      </c>
      <c r="O4776" s="1">
        <v>731</v>
      </c>
      <c r="P4776" s="4">
        <v>0</v>
      </c>
      <c r="Q4776" s="10">
        <f t="shared" si="304"/>
        <v>731</v>
      </c>
    </row>
    <row r="4777" spans="2:17" ht="20.25" customHeight="1">
      <c r="B4777" s="10" t="str">
        <f t="shared" si="301"/>
        <v>پوتين ايمني نسوز5</v>
      </c>
      <c r="C4777" s="10" t="str">
        <f t="shared" si="302"/>
        <v>پوتين ايمني نسوز1403/02/185</v>
      </c>
      <c r="D4777" s="10" t="str">
        <f>IFERROR(IF(تحویلی!$E$1="","",IF(NOSA!O4777=تحویلی!$E$1,تحویلی!$E$1&amp;COUNTIF(NOSA!$O$1:O4777,تحویلی!$E$1),"")),"")</f>
        <v/>
      </c>
      <c r="E4777" s="10" t="str">
        <f t="shared" si="303"/>
        <v>16605</v>
      </c>
      <c r="F4777" s="10" t="str">
        <f>IFERROR(VLOOKUP(I4777,DATABASE!$N:$O,2,FALSE),"")</f>
        <v>پوتين ايمني نسوز</v>
      </c>
      <c r="G4777" s="3" t="s">
        <v>3071</v>
      </c>
      <c r="H4777" s="4">
        <v>1660</v>
      </c>
      <c r="I4777" s="3" t="s">
        <v>1631</v>
      </c>
      <c r="J4777" s="3" t="s">
        <v>1632</v>
      </c>
      <c r="K4777" s="5">
        <v>1</v>
      </c>
      <c r="L4777" s="3" t="s">
        <v>3</v>
      </c>
      <c r="M4777" s="3" t="s">
        <v>43</v>
      </c>
      <c r="N4777" s="3" t="s">
        <v>250</v>
      </c>
      <c r="O4777" s="1">
        <v>5</v>
      </c>
      <c r="P4777" s="4">
        <v>1</v>
      </c>
      <c r="Q4777" s="10">
        <f t="shared" si="304"/>
        <v>5</v>
      </c>
    </row>
    <row r="4778" spans="2:17" ht="20.25" customHeight="1">
      <c r="B4778" s="10" t="str">
        <f t="shared" si="301"/>
        <v>دستكش ضد برش سبك285</v>
      </c>
      <c r="C4778" s="10" t="str">
        <f t="shared" si="302"/>
        <v>دستكش ضد برش سبك1403/02/18285</v>
      </c>
      <c r="D4778" s="10" t="str">
        <f>IFERROR(IF(تحویلی!$E$1="","",IF(NOSA!O4778=تحویلی!$E$1,تحویلی!$E$1&amp;COUNTIF(NOSA!$O$1:O4778,تحویلی!$E$1),"")),"")</f>
        <v/>
      </c>
      <c r="E4778" s="10" t="str">
        <f t="shared" si="303"/>
        <v>1662285</v>
      </c>
      <c r="F4778" s="10" t="str">
        <f>IFERROR(VLOOKUP(I4778,DATABASE!$N:$O,2,FALSE),"")</f>
        <v>دستكش ضد برش سبك</v>
      </c>
      <c r="G4778" s="3" t="s">
        <v>3071</v>
      </c>
      <c r="H4778" s="4">
        <v>1662</v>
      </c>
      <c r="I4778" s="3" t="s">
        <v>1442</v>
      </c>
      <c r="J4778" s="3" t="s">
        <v>22</v>
      </c>
      <c r="K4778" s="5">
        <v>1</v>
      </c>
      <c r="L4778" s="3" t="s">
        <v>3</v>
      </c>
      <c r="M4778" s="3" t="s">
        <v>4</v>
      </c>
      <c r="N4778" s="3" t="s">
        <v>294</v>
      </c>
      <c r="O4778" s="1">
        <v>285</v>
      </c>
      <c r="P4778" s="4">
        <v>0</v>
      </c>
      <c r="Q4778" s="10">
        <f t="shared" si="304"/>
        <v>285</v>
      </c>
    </row>
    <row r="4779" spans="2:17" ht="20.25" customHeight="1">
      <c r="B4779" s="10" t="str">
        <f t="shared" si="301"/>
        <v>دستكش ضد برش سبك766</v>
      </c>
      <c r="C4779" s="10" t="str">
        <f t="shared" si="302"/>
        <v>دستكش ضد برش سبك1403/02/18766</v>
      </c>
      <c r="D4779" s="10" t="str">
        <f>IFERROR(IF(تحویلی!$E$1="","",IF(NOSA!O4779=تحویلی!$E$1,تحویلی!$E$1&amp;COUNTIF(NOSA!$O$1:O4779,تحویلی!$E$1),"")),"")</f>
        <v/>
      </c>
      <c r="E4779" s="10" t="str">
        <f t="shared" si="303"/>
        <v>1663766</v>
      </c>
      <c r="F4779" s="10" t="str">
        <f>IFERROR(VLOOKUP(I4779,DATABASE!$N:$O,2,FALSE),"")</f>
        <v>دستكش ضد برش سبك</v>
      </c>
      <c r="G4779" s="3" t="s">
        <v>3071</v>
      </c>
      <c r="H4779" s="4">
        <v>1663</v>
      </c>
      <c r="I4779" s="3" t="s">
        <v>1442</v>
      </c>
      <c r="J4779" s="3" t="s">
        <v>22</v>
      </c>
      <c r="K4779" s="5">
        <v>1</v>
      </c>
      <c r="L4779" s="3" t="s">
        <v>3</v>
      </c>
      <c r="M4779" s="3" t="s">
        <v>4</v>
      </c>
      <c r="N4779" s="3" t="s">
        <v>1059</v>
      </c>
      <c r="O4779" s="1">
        <v>766</v>
      </c>
      <c r="P4779" s="4">
        <v>0</v>
      </c>
      <c r="Q4779" s="10">
        <f t="shared" si="304"/>
        <v>766</v>
      </c>
    </row>
    <row r="4780" spans="2:17" ht="20.25" customHeight="1">
      <c r="B4780" s="10" t="str">
        <f t="shared" si="301"/>
        <v>دستكش ساق بلند نسوز766</v>
      </c>
      <c r="C4780" s="10" t="str">
        <f t="shared" si="302"/>
        <v>دستكش ساق بلند نسوز1403/02/18766</v>
      </c>
      <c r="D4780" s="10" t="str">
        <f>IFERROR(IF(تحویلی!$E$1="","",IF(NOSA!O4780=تحویلی!$E$1,تحویلی!$E$1&amp;COUNTIF(NOSA!$O$1:O4780,تحویلی!$E$1),"")),"")</f>
        <v/>
      </c>
      <c r="E4780" s="10" t="str">
        <f t="shared" si="303"/>
        <v>1663766</v>
      </c>
      <c r="F4780" s="10" t="str">
        <f>IFERROR(VLOOKUP(I4780,DATABASE!$N:$O,2,FALSE),"")</f>
        <v>دستكش ساق بلند نسوز</v>
      </c>
      <c r="G4780" s="3" t="s">
        <v>3071</v>
      </c>
      <c r="H4780" s="4">
        <v>1663</v>
      </c>
      <c r="I4780" s="3" t="s">
        <v>1461</v>
      </c>
      <c r="J4780" s="3" t="s">
        <v>34</v>
      </c>
      <c r="K4780" s="5">
        <v>1</v>
      </c>
      <c r="L4780" s="3" t="s">
        <v>3</v>
      </c>
      <c r="M4780" s="3" t="s">
        <v>4</v>
      </c>
      <c r="N4780" s="3" t="s">
        <v>1059</v>
      </c>
      <c r="O4780" s="1">
        <v>766</v>
      </c>
      <c r="P4780" s="4">
        <v>1</v>
      </c>
      <c r="Q4780" s="10">
        <f t="shared" si="304"/>
        <v>766</v>
      </c>
    </row>
    <row r="4781" spans="2:17" ht="20.25" customHeight="1">
      <c r="B4781" s="10" t="str">
        <f t="shared" si="301"/>
        <v>دستكش ضد برش سبك879</v>
      </c>
      <c r="C4781" s="10" t="str">
        <f t="shared" si="302"/>
        <v>دستكش ضد برش سبك1403/02/19879</v>
      </c>
      <c r="D4781" s="10" t="str">
        <f>IFERROR(IF(تحویلی!$E$1="","",IF(NOSA!O4781=تحویلی!$E$1,تحویلی!$E$1&amp;COUNTIF(NOSA!$O$1:O4781,تحویلی!$E$1),"")),"")</f>
        <v/>
      </c>
      <c r="E4781" s="10" t="str">
        <f t="shared" si="303"/>
        <v>1667879</v>
      </c>
      <c r="F4781" s="10" t="str">
        <f>IFERROR(VLOOKUP(I4781,DATABASE!$N:$O,2,FALSE),"")</f>
        <v>دستكش ضد برش سبك</v>
      </c>
      <c r="G4781" s="3" t="s">
        <v>3072</v>
      </c>
      <c r="H4781" s="4">
        <v>1667</v>
      </c>
      <c r="I4781" s="3" t="s">
        <v>1442</v>
      </c>
      <c r="J4781" s="3" t="s">
        <v>22</v>
      </c>
      <c r="K4781" s="5">
        <v>1</v>
      </c>
      <c r="L4781" s="3" t="s">
        <v>3</v>
      </c>
      <c r="M4781" s="3" t="s">
        <v>47</v>
      </c>
      <c r="N4781" s="3" t="s">
        <v>3379</v>
      </c>
      <c r="O4781" s="1">
        <v>879</v>
      </c>
      <c r="P4781" s="4">
        <v>0</v>
      </c>
      <c r="Q4781" s="10">
        <f t="shared" si="304"/>
        <v>879</v>
      </c>
    </row>
    <row r="4782" spans="2:17" ht="20.25" customHeight="1">
      <c r="B4782" s="10" t="str">
        <f t="shared" si="301"/>
        <v>دستكش كف مواد سبك460</v>
      </c>
      <c r="C4782" s="10" t="str">
        <f t="shared" si="302"/>
        <v>دستكش كف مواد سبك1403/02/19460</v>
      </c>
      <c r="D4782" s="10" t="str">
        <f>IFERROR(IF(تحویلی!$E$1="","",IF(NOSA!O4782=تحویلی!$E$1,تحویلی!$E$1&amp;COUNTIF(NOSA!$O$1:O4782,تحویلی!$E$1),"")),"")</f>
        <v/>
      </c>
      <c r="E4782" s="10" t="str">
        <f t="shared" si="303"/>
        <v>1668460</v>
      </c>
      <c r="F4782" s="10" t="str">
        <f>IFERROR(VLOOKUP(I4782,DATABASE!$N:$O,2,FALSE),"")</f>
        <v>دستكش كف مواد سبك</v>
      </c>
      <c r="G4782" s="3" t="s">
        <v>3072</v>
      </c>
      <c r="H4782" s="4">
        <v>1668</v>
      </c>
      <c r="I4782" s="3" t="s">
        <v>1456</v>
      </c>
      <c r="J4782" s="3" t="s">
        <v>2</v>
      </c>
      <c r="K4782" s="5">
        <v>1</v>
      </c>
      <c r="L4782" s="3" t="s">
        <v>3</v>
      </c>
      <c r="M4782" s="3" t="s">
        <v>47</v>
      </c>
      <c r="N4782" s="3" t="s">
        <v>653</v>
      </c>
      <c r="O4782" s="1">
        <v>460</v>
      </c>
      <c r="P4782" s="4">
        <v>1</v>
      </c>
      <c r="Q4782" s="10">
        <f t="shared" si="304"/>
        <v>460</v>
      </c>
    </row>
    <row r="4783" spans="2:17" ht="20.25" customHeight="1">
      <c r="B4783" s="10" t="str">
        <f t="shared" si="301"/>
        <v>دستكش ضد برش سبك844</v>
      </c>
      <c r="C4783" s="10" t="str">
        <f t="shared" si="302"/>
        <v>دستكش ضد برش سبك1403/02/19844</v>
      </c>
      <c r="D4783" s="10" t="str">
        <f>IFERROR(IF(تحویلی!$E$1="","",IF(NOSA!O4783=تحویلی!$E$1,تحویلی!$E$1&amp;COUNTIF(NOSA!$O$1:O4783,تحویلی!$E$1),"")),"")</f>
        <v/>
      </c>
      <c r="E4783" s="10" t="str">
        <f t="shared" si="303"/>
        <v>1675844</v>
      </c>
      <c r="F4783" s="10" t="str">
        <f>IFERROR(VLOOKUP(I4783,DATABASE!$N:$O,2,FALSE),"")</f>
        <v>دستكش ضد برش سبك</v>
      </c>
      <c r="G4783" s="3" t="s">
        <v>3072</v>
      </c>
      <c r="H4783" s="4">
        <v>1675</v>
      </c>
      <c r="I4783" s="3" t="s">
        <v>1442</v>
      </c>
      <c r="J4783" s="3" t="s">
        <v>22</v>
      </c>
      <c r="K4783" s="5">
        <v>1</v>
      </c>
      <c r="L4783" s="3" t="s">
        <v>3</v>
      </c>
      <c r="M4783" s="3" t="s">
        <v>47</v>
      </c>
      <c r="N4783" s="3" t="s">
        <v>3380</v>
      </c>
      <c r="O4783" s="1">
        <v>844</v>
      </c>
      <c r="P4783" s="4">
        <v>0</v>
      </c>
      <c r="Q4783" s="10">
        <f t="shared" si="304"/>
        <v>844</v>
      </c>
    </row>
    <row r="4784" spans="2:17" ht="20.25" customHeight="1">
      <c r="B4784" s="10" t="str">
        <f t="shared" si="301"/>
        <v>دستكش ضد برش سبك458</v>
      </c>
      <c r="C4784" s="10" t="str">
        <f t="shared" si="302"/>
        <v>دستكش ضد برش سبك1403/02/19458</v>
      </c>
      <c r="D4784" s="10" t="str">
        <f>IFERROR(IF(تحویلی!$E$1="","",IF(NOSA!O4784=تحویلی!$E$1,تحویلی!$E$1&amp;COUNTIF(NOSA!$O$1:O4784,تحویلی!$E$1),"")),"")</f>
        <v/>
      </c>
      <c r="E4784" s="10" t="str">
        <f t="shared" si="303"/>
        <v>1677458</v>
      </c>
      <c r="F4784" s="10" t="str">
        <f>IFERROR(VLOOKUP(I4784,DATABASE!$N:$O,2,FALSE),"")</f>
        <v>دستكش ضد برش سبك</v>
      </c>
      <c r="G4784" s="3" t="s">
        <v>3072</v>
      </c>
      <c r="H4784" s="4">
        <v>1677</v>
      </c>
      <c r="I4784" s="3" t="s">
        <v>1442</v>
      </c>
      <c r="J4784" s="3" t="s">
        <v>22</v>
      </c>
      <c r="K4784" s="5">
        <v>1</v>
      </c>
      <c r="L4784" s="3" t="s">
        <v>3</v>
      </c>
      <c r="M4784" s="3" t="s">
        <v>4</v>
      </c>
      <c r="N4784" s="3" t="s">
        <v>322</v>
      </c>
      <c r="O4784" s="1">
        <v>458</v>
      </c>
      <c r="P4784" s="4">
        <v>1</v>
      </c>
      <c r="Q4784" s="10">
        <f t="shared" si="304"/>
        <v>458</v>
      </c>
    </row>
    <row r="4785" spans="2:17" ht="20.25" customHeight="1">
      <c r="B4785" s="10" t="str">
        <f t="shared" si="301"/>
        <v>دستكش ضد برش سبك829</v>
      </c>
      <c r="C4785" s="10" t="str">
        <f t="shared" si="302"/>
        <v>دستكش ضد برش سبك1403/02/19829</v>
      </c>
      <c r="D4785" s="10" t="str">
        <f>IFERROR(IF(تحویلی!$E$1="","",IF(NOSA!O4785=تحویلی!$E$1,تحویلی!$E$1&amp;COUNTIF(NOSA!$O$1:O4785,تحویلی!$E$1),"")),"")</f>
        <v/>
      </c>
      <c r="E4785" s="10" t="str">
        <f t="shared" si="303"/>
        <v>1680829</v>
      </c>
      <c r="F4785" s="10" t="str">
        <f>IFERROR(VLOOKUP(I4785,DATABASE!$N:$O,2,FALSE),"")</f>
        <v>دستكش ضد برش سبك</v>
      </c>
      <c r="G4785" s="3" t="s">
        <v>3072</v>
      </c>
      <c r="H4785" s="4">
        <v>1680</v>
      </c>
      <c r="I4785" s="3" t="s">
        <v>1442</v>
      </c>
      <c r="J4785" s="3" t="s">
        <v>22</v>
      </c>
      <c r="K4785" s="5">
        <v>1</v>
      </c>
      <c r="L4785" s="3" t="s">
        <v>3</v>
      </c>
      <c r="M4785" s="3" t="s">
        <v>4</v>
      </c>
      <c r="N4785" s="3" t="s">
        <v>2797</v>
      </c>
      <c r="O4785" s="1">
        <v>829</v>
      </c>
      <c r="P4785" s="4">
        <v>0</v>
      </c>
      <c r="Q4785" s="10">
        <f t="shared" si="304"/>
        <v>829</v>
      </c>
    </row>
    <row r="4786" spans="2:17" ht="20.25" customHeight="1">
      <c r="B4786" s="10" t="str">
        <f t="shared" si="301"/>
        <v>دستكش ضد برش سبك739</v>
      </c>
      <c r="C4786" s="10" t="str">
        <f t="shared" si="302"/>
        <v>دستكش ضد برش سبك1403/02/19739</v>
      </c>
      <c r="D4786" s="10" t="str">
        <f>IFERROR(IF(تحویلی!$E$1="","",IF(NOSA!O4786=تحویلی!$E$1,تحویلی!$E$1&amp;COUNTIF(NOSA!$O$1:O4786,تحویلی!$E$1),"")),"")</f>
        <v/>
      </c>
      <c r="E4786" s="10" t="str">
        <f t="shared" si="303"/>
        <v>1689739</v>
      </c>
      <c r="F4786" s="10" t="str">
        <f>IFERROR(VLOOKUP(I4786,DATABASE!$N:$O,2,FALSE),"")</f>
        <v>دستكش ضد برش سبك</v>
      </c>
      <c r="G4786" s="3" t="s">
        <v>3072</v>
      </c>
      <c r="H4786" s="4">
        <v>1689</v>
      </c>
      <c r="I4786" s="3" t="s">
        <v>1442</v>
      </c>
      <c r="J4786" s="3" t="s">
        <v>22</v>
      </c>
      <c r="K4786" s="5">
        <v>1</v>
      </c>
      <c r="L4786" s="3" t="s">
        <v>3</v>
      </c>
      <c r="M4786" s="3" t="s">
        <v>47</v>
      </c>
      <c r="N4786" s="3" t="s">
        <v>1005</v>
      </c>
      <c r="O4786" s="1">
        <v>739</v>
      </c>
      <c r="P4786" s="4">
        <v>0</v>
      </c>
      <c r="Q4786" s="10">
        <f t="shared" si="304"/>
        <v>739</v>
      </c>
    </row>
    <row r="4787" spans="2:17" ht="20.25" customHeight="1">
      <c r="B4787" s="10" t="str">
        <f t="shared" si="301"/>
        <v>دستكش ضد برش سبك841</v>
      </c>
      <c r="C4787" s="10" t="str">
        <f t="shared" si="302"/>
        <v>دستكش ضد برش سبك1403/02/19841</v>
      </c>
      <c r="D4787" s="10" t="str">
        <f>IFERROR(IF(تحویلی!$E$1="","",IF(NOSA!O4787=تحویلی!$E$1,تحویلی!$E$1&amp;COUNTIF(NOSA!$O$1:O4787,تحویلی!$E$1),"")),"")</f>
        <v/>
      </c>
      <c r="E4787" s="10" t="str">
        <f t="shared" si="303"/>
        <v>1691841</v>
      </c>
      <c r="F4787" s="10" t="str">
        <f>IFERROR(VLOOKUP(I4787,DATABASE!$N:$O,2,FALSE),"")</f>
        <v>دستكش ضد برش سبك</v>
      </c>
      <c r="G4787" s="3" t="s">
        <v>3072</v>
      </c>
      <c r="H4787" s="4">
        <v>1691</v>
      </c>
      <c r="I4787" s="3" t="s">
        <v>1442</v>
      </c>
      <c r="J4787" s="3" t="s">
        <v>22</v>
      </c>
      <c r="K4787" s="5">
        <v>1</v>
      </c>
      <c r="L4787" s="3" t="s">
        <v>3</v>
      </c>
      <c r="M4787" s="3" t="s">
        <v>47</v>
      </c>
      <c r="N4787" s="3" t="s">
        <v>2686</v>
      </c>
      <c r="O4787" s="1">
        <v>841</v>
      </c>
      <c r="P4787" s="4">
        <v>1</v>
      </c>
      <c r="Q4787" s="10">
        <f t="shared" si="304"/>
        <v>841</v>
      </c>
    </row>
    <row r="4788" spans="2:17" ht="20.25" customHeight="1">
      <c r="B4788" s="10" t="str">
        <f t="shared" si="301"/>
        <v>پيشبند نسوز چرمي783</v>
      </c>
      <c r="C4788" s="10" t="str">
        <f t="shared" si="302"/>
        <v>پيشبند نسوز چرمي1403/02/19783</v>
      </c>
      <c r="D4788" s="10" t="str">
        <f>IFERROR(IF(تحویلی!$E$1="","",IF(NOSA!O4788=تحویلی!$E$1,تحویلی!$E$1&amp;COUNTIF(NOSA!$O$1:O4788,تحویلی!$E$1),"")),"")</f>
        <v/>
      </c>
      <c r="E4788" s="10" t="str">
        <f t="shared" si="303"/>
        <v>1712783</v>
      </c>
      <c r="F4788" s="10" t="str">
        <f>IFERROR(VLOOKUP(I4788,DATABASE!$N:$O,2,FALSE),"")</f>
        <v>پيشبند نسوز چرمي</v>
      </c>
      <c r="G4788" s="3" t="s">
        <v>3072</v>
      </c>
      <c r="H4788" s="4">
        <v>1712</v>
      </c>
      <c r="I4788" s="3" t="s">
        <v>1459</v>
      </c>
      <c r="J4788" s="3" t="s">
        <v>15</v>
      </c>
      <c r="K4788" s="5">
        <v>1</v>
      </c>
      <c r="L4788" s="3" t="s">
        <v>8</v>
      </c>
      <c r="M4788" s="3" t="s">
        <v>4</v>
      </c>
      <c r="N4788" s="3" t="s">
        <v>1219</v>
      </c>
      <c r="O4788" s="1">
        <v>783</v>
      </c>
      <c r="P4788" s="4">
        <v>0</v>
      </c>
      <c r="Q4788" s="10">
        <f t="shared" si="304"/>
        <v>783</v>
      </c>
    </row>
    <row r="4789" spans="2:17" ht="20.25" customHeight="1">
      <c r="B4789" s="10" t="str">
        <f t="shared" si="301"/>
        <v>پابند نسوز چرمي567</v>
      </c>
      <c r="C4789" s="10" t="str">
        <f t="shared" si="302"/>
        <v>پابند نسوز چرمي1403/02/19567</v>
      </c>
      <c r="D4789" s="10" t="str">
        <f>IFERROR(IF(تحویلی!$E$1="","",IF(NOSA!O4789=تحویلی!$E$1,تحویلی!$E$1&amp;COUNTIF(NOSA!$O$1:O4789,تحویلی!$E$1),"")),"")</f>
        <v/>
      </c>
      <c r="E4789" s="10" t="str">
        <f t="shared" si="303"/>
        <v>1713567</v>
      </c>
      <c r="F4789" s="10" t="str">
        <f>IFERROR(VLOOKUP(I4789,DATABASE!$N:$O,2,FALSE),"")</f>
        <v>پابند نسوز چرمي</v>
      </c>
      <c r="G4789" s="3" t="s">
        <v>3072</v>
      </c>
      <c r="H4789" s="4">
        <v>1713</v>
      </c>
      <c r="I4789" s="3" t="s">
        <v>1460</v>
      </c>
      <c r="J4789" s="3" t="s">
        <v>18</v>
      </c>
      <c r="K4789" s="5">
        <v>1</v>
      </c>
      <c r="L4789" s="3" t="s">
        <v>3</v>
      </c>
      <c r="M4789" s="3" t="s">
        <v>19</v>
      </c>
      <c r="N4789" s="3" t="s">
        <v>1274</v>
      </c>
      <c r="O4789" s="1">
        <v>567</v>
      </c>
      <c r="P4789" s="4">
        <v>1</v>
      </c>
      <c r="Q4789" s="10">
        <f t="shared" si="304"/>
        <v>567</v>
      </c>
    </row>
    <row r="4790" spans="2:17" ht="20.25" customHeight="1">
      <c r="B4790" s="10" t="str">
        <f t="shared" si="301"/>
        <v>دستكش ساق بلند نسوز624</v>
      </c>
      <c r="C4790" s="10" t="str">
        <f t="shared" si="302"/>
        <v>دستكش ساق بلند نسوز1403/02/19624</v>
      </c>
      <c r="D4790" s="10" t="str">
        <f>IFERROR(IF(تحویلی!$E$1="","",IF(NOSA!O4790=تحویلی!$E$1,تحویلی!$E$1&amp;COUNTIF(NOSA!$O$1:O4790,تحویلی!$E$1),"")),"")</f>
        <v/>
      </c>
      <c r="E4790" s="10" t="str">
        <f t="shared" si="303"/>
        <v>1714624</v>
      </c>
      <c r="F4790" s="10" t="str">
        <f>IFERROR(VLOOKUP(I4790,DATABASE!$N:$O,2,FALSE),"")</f>
        <v>دستكش ساق بلند نسوز</v>
      </c>
      <c r="G4790" s="154" t="s">
        <v>3072</v>
      </c>
      <c r="H4790" s="155">
        <v>1714</v>
      </c>
      <c r="I4790" s="154" t="s">
        <v>1461</v>
      </c>
      <c r="J4790" s="154" t="s">
        <v>34</v>
      </c>
      <c r="K4790" s="156">
        <v>1</v>
      </c>
      <c r="L4790" s="154" t="s">
        <v>3</v>
      </c>
      <c r="M4790" s="154" t="s">
        <v>25</v>
      </c>
      <c r="N4790" s="154" t="s">
        <v>2868</v>
      </c>
      <c r="O4790" s="153">
        <v>624</v>
      </c>
      <c r="P4790" s="155">
        <v>1</v>
      </c>
      <c r="Q4790" s="10">
        <f t="shared" si="304"/>
        <v>624</v>
      </c>
    </row>
    <row r="4791" spans="2:17" ht="20.25" customHeight="1">
      <c r="B4791" s="10" t="str">
        <f t="shared" si="301"/>
        <v>پيشبند نسوز چرمي427</v>
      </c>
      <c r="C4791" s="10" t="str">
        <f t="shared" si="302"/>
        <v>پيشبند نسوز چرمي1403/02/19427</v>
      </c>
      <c r="D4791" s="10" t="str">
        <f>IFERROR(IF(تحویلی!$E$1="","",IF(NOSA!O4791=تحویلی!$E$1,تحویلی!$E$1&amp;COUNTIF(NOSA!$O$1:O4791,تحویلی!$E$1),"")),"")</f>
        <v/>
      </c>
      <c r="E4791" s="10" t="str">
        <f t="shared" si="303"/>
        <v>1718427</v>
      </c>
      <c r="F4791" s="10" t="str">
        <f>IFERROR(VLOOKUP(I4791,DATABASE!$N:$O,2,FALSE),"")</f>
        <v>پيشبند نسوز چرمي</v>
      </c>
      <c r="G4791" s="154" t="s">
        <v>3072</v>
      </c>
      <c r="H4791" s="155">
        <v>1718</v>
      </c>
      <c r="I4791" s="154" t="s">
        <v>1459</v>
      </c>
      <c r="J4791" s="154" t="s">
        <v>15</v>
      </c>
      <c r="K4791" s="156">
        <v>1</v>
      </c>
      <c r="L4791" s="154" t="s">
        <v>8</v>
      </c>
      <c r="M4791" s="154" t="s">
        <v>9</v>
      </c>
      <c r="N4791" s="154" t="s">
        <v>3203</v>
      </c>
      <c r="O4791" s="153">
        <v>427</v>
      </c>
      <c r="P4791" s="155">
        <v>0</v>
      </c>
      <c r="Q4791" s="10">
        <f t="shared" si="304"/>
        <v>427</v>
      </c>
    </row>
    <row r="4792" spans="2:17" ht="20.25" customHeight="1">
      <c r="B4792" s="10" t="str">
        <f t="shared" si="301"/>
        <v xml:space="preserve"> لباس كارشناسي مديران 836</v>
      </c>
      <c r="C4792" s="10" t="str">
        <f t="shared" si="302"/>
        <v xml:space="preserve"> لباس كارشناسي مديران 1403/02/20836</v>
      </c>
      <c r="D4792" s="10" t="str">
        <f>IFERROR(IF(تحویلی!$E$1="","",IF(NOSA!O4792=تحویلی!$E$1,تحویلی!$E$1&amp;COUNTIF(NOSA!$O$1:O4792,تحویلی!$E$1),"")),"")</f>
        <v/>
      </c>
      <c r="E4792" s="10" t="str">
        <f t="shared" si="303"/>
        <v>1726836</v>
      </c>
      <c r="F4792" s="10" t="str">
        <f>IFERROR(VLOOKUP(I4792,DATABASE!$N:$O,2,FALSE),"")</f>
        <v xml:space="preserve"> لباس كارشناسي مديران </v>
      </c>
      <c r="G4792" s="154" t="s">
        <v>3073</v>
      </c>
      <c r="H4792" s="155">
        <v>1726</v>
      </c>
      <c r="I4792" s="154" t="s">
        <v>1607</v>
      </c>
      <c r="J4792" s="154" t="s">
        <v>2687</v>
      </c>
      <c r="K4792" s="156">
        <v>1</v>
      </c>
      <c r="L4792" s="154" t="s">
        <v>8</v>
      </c>
      <c r="M4792" s="154" t="s">
        <v>40</v>
      </c>
      <c r="N4792" s="154" t="s">
        <v>2678</v>
      </c>
      <c r="O4792" s="153">
        <v>836</v>
      </c>
      <c r="P4792" s="155">
        <v>1</v>
      </c>
      <c r="Q4792" s="10">
        <f t="shared" si="304"/>
        <v>836</v>
      </c>
    </row>
    <row r="4793" spans="2:17" ht="20.25" customHeight="1">
      <c r="B4793" s="10" t="str">
        <f t="shared" si="301"/>
        <v>دستكش ضد برش سبك706</v>
      </c>
      <c r="C4793" s="10" t="str">
        <f t="shared" si="302"/>
        <v>دستكش ضد برش سبك1403/02/20706</v>
      </c>
      <c r="D4793" s="10" t="str">
        <f>IFERROR(IF(تحویلی!$E$1="","",IF(NOSA!O4793=تحویلی!$E$1,تحویلی!$E$1&amp;COUNTIF(NOSA!$O$1:O4793,تحویلی!$E$1),"")),"")</f>
        <v/>
      </c>
      <c r="E4793" s="10" t="str">
        <f t="shared" si="303"/>
        <v>1726706</v>
      </c>
      <c r="F4793" s="10" t="str">
        <f>IFERROR(VLOOKUP(I4793,DATABASE!$N:$O,2,FALSE),"")</f>
        <v>دستكش ضد برش سبك</v>
      </c>
      <c r="G4793" s="154" t="s">
        <v>3073</v>
      </c>
      <c r="H4793" s="155">
        <v>1726</v>
      </c>
      <c r="I4793" s="154" t="s">
        <v>1442</v>
      </c>
      <c r="J4793" s="154" t="s">
        <v>22</v>
      </c>
      <c r="K4793" s="156">
        <v>1</v>
      </c>
      <c r="L4793" s="154" t="s">
        <v>3</v>
      </c>
      <c r="M4793" s="154" t="s">
        <v>40</v>
      </c>
      <c r="N4793" s="154" t="s">
        <v>907</v>
      </c>
      <c r="O4793" s="153">
        <v>706</v>
      </c>
      <c r="P4793" s="155">
        <v>1</v>
      </c>
      <c r="Q4793" s="10">
        <f t="shared" si="304"/>
        <v>706</v>
      </c>
    </row>
    <row r="4794" spans="2:17" ht="20.25" customHeight="1">
      <c r="B4794" s="10" t="str">
        <f t="shared" si="301"/>
        <v>دستكش ضد برش سبك836</v>
      </c>
      <c r="C4794" s="10" t="str">
        <f t="shared" si="302"/>
        <v>دستكش ضد برش سبك1403/02/20836</v>
      </c>
      <c r="D4794" s="10" t="str">
        <f>IFERROR(IF(تحویلی!$E$1="","",IF(NOSA!O4794=تحویلی!$E$1,تحویلی!$E$1&amp;COUNTIF(NOSA!$O$1:O4794,تحویلی!$E$1),"")),"")</f>
        <v/>
      </c>
      <c r="E4794" s="10" t="str">
        <f t="shared" si="303"/>
        <v>1726836</v>
      </c>
      <c r="F4794" s="10" t="str">
        <f>IFERROR(VLOOKUP(I4794,DATABASE!$N:$O,2,FALSE),"")</f>
        <v>دستكش ضد برش سبك</v>
      </c>
      <c r="G4794" s="154" t="s">
        <v>3073</v>
      </c>
      <c r="H4794" s="155">
        <v>1726</v>
      </c>
      <c r="I4794" s="154" t="s">
        <v>1442</v>
      </c>
      <c r="J4794" s="154" t="s">
        <v>22</v>
      </c>
      <c r="K4794" s="156">
        <v>1</v>
      </c>
      <c r="L4794" s="154" t="s">
        <v>3</v>
      </c>
      <c r="M4794" s="154" t="s">
        <v>40</v>
      </c>
      <c r="N4794" s="154" t="s">
        <v>2678</v>
      </c>
      <c r="O4794" s="153">
        <v>836</v>
      </c>
      <c r="P4794" s="155">
        <v>1</v>
      </c>
      <c r="Q4794" s="10">
        <f t="shared" si="304"/>
        <v>836</v>
      </c>
    </row>
    <row r="4795" spans="2:17" ht="20.25" customHeight="1">
      <c r="B4795" s="10" t="str">
        <f t="shared" si="301"/>
        <v>شلوار فرم انتظامات820</v>
      </c>
      <c r="C4795" s="10" t="str">
        <f t="shared" si="302"/>
        <v>شلوار فرم انتظامات1403/02/20820</v>
      </c>
      <c r="D4795" s="10" t="str">
        <f>IFERROR(IF(تحویلی!$E$1="","",IF(NOSA!O4795=تحویلی!$E$1,تحویلی!$E$1&amp;COUNTIF(NOSA!$O$1:O4795,تحویلی!$E$1),"")),"")</f>
        <v/>
      </c>
      <c r="E4795" s="10" t="str">
        <f t="shared" si="303"/>
        <v>1726820</v>
      </c>
      <c r="F4795" s="10" t="str">
        <f>IFERROR(VLOOKUP(I4795,DATABASE!$N:$O,2,FALSE),"")</f>
        <v>شلوار فرم انتظامات</v>
      </c>
      <c r="G4795" s="154" t="s">
        <v>3073</v>
      </c>
      <c r="H4795" s="155">
        <v>1726</v>
      </c>
      <c r="I4795" s="154" t="s">
        <v>2298</v>
      </c>
      <c r="J4795" s="154" t="s">
        <v>2851</v>
      </c>
      <c r="K4795" s="156">
        <v>1</v>
      </c>
      <c r="L4795" s="154" t="s">
        <v>28</v>
      </c>
      <c r="M4795" s="154" t="s">
        <v>40</v>
      </c>
      <c r="N4795" s="154" t="s">
        <v>1738</v>
      </c>
      <c r="O4795" s="153">
        <v>820</v>
      </c>
      <c r="P4795" s="155">
        <v>0</v>
      </c>
      <c r="Q4795" s="10">
        <f t="shared" si="304"/>
        <v>820</v>
      </c>
    </row>
    <row r="4796" spans="2:17" ht="20.25" customHeight="1">
      <c r="B4796" s="10" t="str">
        <f t="shared" ref="B4796:B4859" si="305">F4796&amp;Q4796</f>
        <v>لباس كار ديرسوز(بلوز و شلوار)10004</v>
      </c>
      <c r="C4796" s="10" t="str">
        <f t="shared" ref="C4796:C4859" si="306">F4796&amp;G4796&amp;O4796</f>
        <v>لباس كار ديرسوز(بلوز و شلوار)1403/02/2010004</v>
      </c>
      <c r="D4796" s="10" t="str">
        <f>IFERROR(IF(تحویلی!$E$1="","",IF(NOSA!O4796=تحویلی!$E$1,تحویلی!$E$1&amp;COUNTIF(NOSA!$O$1:O4796,تحویلی!$E$1),"")),"")</f>
        <v/>
      </c>
      <c r="E4796" s="10" t="str">
        <f t="shared" ref="E4796:E4859" si="307">H4796&amp;O4796</f>
        <v>174210004</v>
      </c>
      <c r="F4796" s="10" t="str">
        <f>IFERROR(VLOOKUP(I4796,DATABASE!$N:$O,2,FALSE),"")</f>
        <v>لباس كار ديرسوز(بلوز و شلوار)</v>
      </c>
      <c r="G4796" s="154" t="s">
        <v>3073</v>
      </c>
      <c r="H4796" s="155">
        <v>1742</v>
      </c>
      <c r="I4796" s="154" t="s">
        <v>1619</v>
      </c>
      <c r="J4796" s="154" t="s">
        <v>1620</v>
      </c>
      <c r="K4796" s="156">
        <v>1</v>
      </c>
      <c r="L4796" s="154" t="s">
        <v>28</v>
      </c>
      <c r="M4796" s="154" t="s">
        <v>9</v>
      </c>
      <c r="N4796" s="154" t="s">
        <v>3384</v>
      </c>
      <c r="O4796" s="153">
        <v>10004</v>
      </c>
      <c r="P4796" s="155">
        <v>0</v>
      </c>
      <c r="Q4796" s="10">
        <f t="shared" si="304"/>
        <v>10004</v>
      </c>
    </row>
    <row r="4797" spans="2:17" ht="20.25" customHeight="1">
      <c r="B4797" s="10" t="str">
        <f t="shared" si="305"/>
        <v>پوتين ايمني نسوز10004</v>
      </c>
      <c r="C4797" s="10" t="str">
        <f t="shared" si="306"/>
        <v>پوتين ايمني نسوز1403/02/2010004</v>
      </c>
      <c r="D4797" s="10" t="str">
        <f>IFERROR(IF(تحویلی!$E$1="","",IF(NOSA!O4797=تحویلی!$E$1,تحویلی!$E$1&amp;COUNTIF(NOSA!$O$1:O4797,تحویلی!$E$1),"")),"")</f>
        <v/>
      </c>
      <c r="E4797" s="10" t="str">
        <f t="shared" si="307"/>
        <v>174210004</v>
      </c>
      <c r="F4797" s="10" t="str">
        <f>IFERROR(VLOOKUP(I4797,DATABASE!$N:$O,2,FALSE),"")</f>
        <v>پوتين ايمني نسوز</v>
      </c>
      <c r="G4797" s="154" t="s">
        <v>3073</v>
      </c>
      <c r="H4797" s="155">
        <v>1742</v>
      </c>
      <c r="I4797" s="154" t="s">
        <v>1631</v>
      </c>
      <c r="J4797" s="154" t="s">
        <v>1632</v>
      </c>
      <c r="K4797" s="156">
        <v>1</v>
      </c>
      <c r="L4797" s="154" t="s">
        <v>3</v>
      </c>
      <c r="M4797" s="154" t="s">
        <v>9</v>
      </c>
      <c r="N4797" s="154" t="s">
        <v>3384</v>
      </c>
      <c r="O4797" s="153">
        <v>10004</v>
      </c>
      <c r="P4797" s="155">
        <v>0</v>
      </c>
      <c r="Q4797" s="10">
        <f t="shared" si="304"/>
        <v>10004</v>
      </c>
    </row>
    <row r="4798" spans="2:17" ht="20.25" customHeight="1">
      <c r="B4798" s="10" t="str">
        <f t="shared" si="305"/>
        <v>كلاه ايمني10004</v>
      </c>
      <c r="C4798" s="10" t="str">
        <f t="shared" si="306"/>
        <v>كلاه ايمني1403/02/2010004</v>
      </c>
      <c r="D4798" s="10" t="str">
        <f>IFERROR(IF(تحویلی!$E$1="","",IF(NOSA!O4798=تحویلی!$E$1,تحویلی!$E$1&amp;COUNTIF(NOSA!$O$1:O4798,تحویلی!$E$1),"")),"")</f>
        <v/>
      </c>
      <c r="E4798" s="10" t="str">
        <f t="shared" si="307"/>
        <v>174210004</v>
      </c>
      <c r="F4798" s="10" t="str">
        <f>IFERROR(VLOOKUP(I4798,DATABASE!$N:$O,2,FALSE),"")</f>
        <v>كلاه ايمني</v>
      </c>
      <c r="G4798" s="3" t="s">
        <v>3073</v>
      </c>
      <c r="H4798" s="4">
        <v>1742</v>
      </c>
      <c r="I4798" s="3" t="s">
        <v>1505</v>
      </c>
      <c r="J4798" s="3" t="s">
        <v>1628</v>
      </c>
      <c r="K4798" s="5">
        <v>1</v>
      </c>
      <c r="L4798" s="3" t="s">
        <v>8</v>
      </c>
      <c r="M4798" s="3" t="s">
        <v>9</v>
      </c>
      <c r="N4798" s="3" t="s">
        <v>3384</v>
      </c>
      <c r="O4798" s="1">
        <v>10004</v>
      </c>
      <c r="P4798" s="4">
        <v>0</v>
      </c>
      <c r="Q4798" s="10">
        <f t="shared" si="304"/>
        <v>10004</v>
      </c>
    </row>
    <row r="4799" spans="2:17" ht="20.25" customHeight="1">
      <c r="B4799" s="10" t="str">
        <f t="shared" si="305"/>
        <v>گوشي اير پلاگ10004</v>
      </c>
      <c r="C4799" s="10" t="str">
        <f t="shared" si="306"/>
        <v>گوشي اير پلاگ1403/02/2010004</v>
      </c>
      <c r="D4799" s="10" t="str">
        <f>IFERROR(IF(تحویلی!$E$1="","",IF(NOSA!O4799=تحویلی!$E$1,تحویلی!$E$1&amp;COUNTIF(NOSA!$O$1:O4799,تحویلی!$E$1),"")),"")</f>
        <v/>
      </c>
      <c r="E4799" s="10" t="str">
        <f t="shared" si="307"/>
        <v>174210004</v>
      </c>
      <c r="F4799" s="10" t="str">
        <f>IFERROR(VLOOKUP(I4799,DATABASE!$N:$O,2,FALSE),"")</f>
        <v>گوشي اير پلاگ</v>
      </c>
      <c r="G4799" s="3" t="s">
        <v>3073</v>
      </c>
      <c r="H4799" s="4">
        <v>1742</v>
      </c>
      <c r="I4799" s="3" t="s">
        <v>1581</v>
      </c>
      <c r="J4799" s="3" t="s">
        <v>124</v>
      </c>
      <c r="K4799" s="5">
        <v>1</v>
      </c>
      <c r="L4799" s="3" t="s">
        <v>8</v>
      </c>
      <c r="M4799" s="3" t="s">
        <v>9</v>
      </c>
      <c r="N4799" s="3" t="s">
        <v>3384</v>
      </c>
      <c r="O4799" s="1">
        <v>10004</v>
      </c>
      <c r="P4799" s="4">
        <v>0</v>
      </c>
      <c r="Q4799" s="10">
        <f t="shared" si="304"/>
        <v>10004</v>
      </c>
    </row>
    <row r="4800" spans="2:17" ht="20.25" customHeight="1">
      <c r="B4800" s="10" t="str">
        <f t="shared" si="305"/>
        <v>ماسك نيم صورت دو فيلتره (3M)10004</v>
      </c>
      <c r="C4800" s="10" t="str">
        <f t="shared" si="306"/>
        <v>ماسك نيم صورت دو فيلتره (3M)1403/02/2010004</v>
      </c>
      <c r="D4800" s="10" t="str">
        <f>IFERROR(IF(تحویلی!$E$1="","",IF(NOSA!O4800=تحویلی!$E$1,تحویلی!$E$1&amp;COUNTIF(NOSA!$O$1:O4800,تحویلی!$E$1),"")),"")</f>
        <v/>
      </c>
      <c r="E4800" s="10" t="str">
        <f t="shared" si="307"/>
        <v>174210004</v>
      </c>
      <c r="F4800" s="10" t="str">
        <f>IFERROR(VLOOKUP(I4800,DATABASE!$N:$O,2,FALSE),"")</f>
        <v>ماسك نيم صورت دو فيلتره (3M)</v>
      </c>
      <c r="G4800" s="3" t="s">
        <v>3073</v>
      </c>
      <c r="H4800" s="4">
        <v>1742</v>
      </c>
      <c r="I4800" s="3" t="s">
        <v>1503</v>
      </c>
      <c r="J4800" s="3" t="s">
        <v>151</v>
      </c>
      <c r="K4800" s="5">
        <v>1</v>
      </c>
      <c r="L4800" s="3" t="s">
        <v>8</v>
      </c>
      <c r="M4800" s="3" t="s">
        <v>9</v>
      </c>
      <c r="N4800" s="3" t="s">
        <v>3384</v>
      </c>
      <c r="O4800" s="1">
        <v>10004</v>
      </c>
      <c r="P4800" s="4">
        <v>0</v>
      </c>
      <c r="Q4800" s="10">
        <f t="shared" si="304"/>
        <v>10004</v>
      </c>
    </row>
    <row r="4801" spans="2:17" ht="20.25" customHeight="1">
      <c r="B4801" s="10" t="str">
        <f t="shared" si="305"/>
        <v>فيلتر ماسك نيم صورت (3M) مدل 209110004</v>
      </c>
      <c r="C4801" s="10" t="str">
        <f t="shared" si="306"/>
        <v>فيلتر ماسك نيم صورت (3M) مدل 20911403/02/2010004</v>
      </c>
      <c r="D4801" s="10" t="str">
        <f>IFERROR(IF(تحویلی!$E$1="","",IF(NOSA!O4801=تحویلی!$E$1,تحویلی!$E$1&amp;COUNTIF(NOSA!$O$1:O4801,تحویلی!$E$1),"")),"")</f>
        <v/>
      </c>
      <c r="E4801" s="10" t="str">
        <f t="shared" si="307"/>
        <v>174210004</v>
      </c>
      <c r="F4801" s="10" t="str">
        <f>IFERROR(VLOOKUP(I4801,DATABASE!$N:$O,2,FALSE),"")</f>
        <v>فيلتر ماسك نيم صورت (3M) مدل 2091</v>
      </c>
      <c r="G4801" s="3" t="s">
        <v>3073</v>
      </c>
      <c r="H4801" s="4">
        <v>1742</v>
      </c>
      <c r="I4801" s="3" t="s">
        <v>1475</v>
      </c>
      <c r="J4801" s="3" t="s">
        <v>53</v>
      </c>
      <c r="K4801" s="5">
        <v>1</v>
      </c>
      <c r="L4801" s="3" t="s">
        <v>8</v>
      </c>
      <c r="M4801" s="3" t="s">
        <v>9</v>
      </c>
      <c r="N4801" s="3" t="s">
        <v>3384</v>
      </c>
      <c r="O4801" s="1">
        <v>10004</v>
      </c>
      <c r="P4801" s="4">
        <v>0</v>
      </c>
      <c r="Q4801" s="10">
        <f t="shared" si="304"/>
        <v>10004</v>
      </c>
    </row>
    <row r="4802" spans="2:17" ht="20.25" customHeight="1">
      <c r="B4802" s="10" t="str">
        <f t="shared" si="305"/>
        <v>دستكش ضد برش سبك10004</v>
      </c>
      <c r="C4802" s="10" t="str">
        <f t="shared" si="306"/>
        <v>دستكش ضد برش سبك1403/02/2010004</v>
      </c>
      <c r="D4802" s="10" t="str">
        <f>IFERROR(IF(تحویلی!$E$1="","",IF(NOSA!O4802=تحویلی!$E$1,تحویلی!$E$1&amp;COUNTIF(NOSA!$O$1:O4802,تحویلی!$E$1),"")),"")</f>
        <v/>
      </c>
      <c r="E4802" s="10" t="str">
        <f t="shared" si="307"/>
        <v>174210004</v>
      </c>
      <c r="F4802" s="10" t="str">
        <f>IFERROR(VLOOKUP(I4802,DATABASE!$N:$O,2,FALSE),"")</f>
        <v>دستكش ضد برش سبك</v>
      </c>
      <c r="G4802" s="3" t="s">
        <v>3073</v>
      </c>
      <c r="H4802" s="4">
        <v>1742</v>
      </c>
      <c r="I4802" s="3" t="s">
        <v>1442</v>
      </c>
      <c r="J4802" s="3" t="s">
        <v>22</v>
      </c>
      <c r="K4802" s="5">
        <v>1</v>
      </c>
      <c r="L4802" s="3" t="s">
        <v>3</v>
      </c>
      <c r="M4802" s="3" t="s">
        <v>9</v>
      </c>
      <c r="N4802" s="3" t="s">
        <v>3384</v>
      </c>
      <c r="O4802" s="1">
        <v>10004</v>
      </c>
      <c r="P4802" s="4">
        <v>0</v>
      </c>
      <c r="Q4802" s="10">
        <f t="shared" si="304"/>
        <v>10004</v>
      </c>
    </row>
    <row r="4803" spans="2:17" ht="20.25" customHeight="1">
      <c r="B4803" s="10" t="str">
        <f t="shared" si="305"/>
        <v>لباس كار ديرسوز(بلوز و شلوار)10003</v>
      </c>
      <c r="C4803" s="10" t="str">
        <f t="shared" si="306"/>
        <v>لباس كار ديرسوز(بلوز و شلوار)1403/02/2010003</v>
      </c>
      <c r="D4803" s="10" t="str">
        <f>IFERROR(IF(تحویلی!$E$1="","",IF(NOSA!O4803=تحویلی!$E$1,تحویلی!$E$1&amp;COUNTIF(NOSA!$O$1:O4803,تحویلی!$E$1),"")),"")</f>
        <v/>
      </c>
      <c r="E4803" s="10" t="str">
        <f t="shared" si="307"/>
        <v>174310003</v>
      </c>
      <c r="F4803" s="10" t="str">
        <f>IFERROR(VLOOKUP(I4803,DATABASE!$N:$O,2,FALSE),"")</f>
        <v>لباس كار ديرسوز(بلوز و شلوار)</v>
      </c>
      <c r="G4803" s="3" t="s">
        <v>3073</v>
      </c>
      <c r="H4803" s="4">
        <v>1743</v>
      </c>
      <c r="I4803" s="3" t="s">
        <v>1619</v>
      </c>
      <c r="J4803" s="3" t="s">
        <v>1620</v>
      </c>
      <c r="K4803" s="5">
        <v>1</v>
      </c>
      <c r="L4803" s="3" t="s">
        <v>28</v>
      </c>
      <c r="M4803" s="3" t="s">
        <v>9</v>
      </c>
      <c r="N4803" s="3" t="s">
        <v>3385</v>
      </c>
      <c r="O4803" s="1">
        <v>10003</v>
      </c>
      <c r="P4803" s="4">
        <v>0</v>
      </c>
      <c r="Q4803" s="10">
        <f t="shared" si="304"/>
        <v>10003</v>
      </c>
    </row>
    <row r="4804" spans="2:17" ht="20.25" customHeight="1">
      <c r="B4804" s="10" t="str">
        <f t="shared" si="305"/>
        <v>پوتين ايمني نسوز10003</v>
      </c>
      <c r="C4804" s="10" t="str">
        <f t="shared" si="306"/>
        <v>پوتين ايمني نسوز1403/02/2010003</v>
      </c>
      <c r="D4804" s="10" t="str">
        <f>IFERROR(IF(تحویلی!$E$1="","",IF(NOSA!O4804=تحویلی!$E$1,تحویلی!$E$1&amp;COUNTIF(NOSA!$O$1:O4804,تحویلی!$E$1),"")),"")</f>
        <v/>
      </c>
      <c r="E4804" s="10" t="str">
        <f t="shared" si="307"/>
        <v>174310003</v>
      </c>
      <c r="F4804" s="10" t="str">
        <f>IFERROR(VLOOKUP(I4804,DATABASE!$N:$O,2,FALSE),"")</f>
        <v>پوتين ايمني نسوز</v>
      </c>
      <c r="G4804" s="3" t="s">
        <v>3073</v>
      </c>
      <c r="H4804" s="4">
        <v>1743</v>
      </c>
      <c r="I4804" s="3" t="s">
        <v>1528</v>
      </c>
      <c r="J4804" s="3" t="s">
        <v>1654</v>
      </c>
      <c r="K4804" s="5">
        <v>1</v>
      </c>
      <c r="L4804" s="3" t="s">
        <v>3</v>
      </c>
      <c r="M4804" s="3" t="s">
        <v>9</v>
      </c>
      <c r="N4804" s="3" t="s">
        <v>3385</v>
      </c>
      <c r="O4804" s="1">
        <v>10003</v>
      </c>
      <c r="P4804" s="4">
        <v>0</v>
      </c>
      <c r="Q4804" s="10">
        <f t="shared" si="304"/>
        <v>10003</v>
      </c>
    </row>
    <row r="4805" spans="2:17" ht="20.25" customHeight="1">
      <c r="B4805" s="10" t="str">
        <f t="shared" si="305"/>
        <v>كلاه ايمني10003</v>
      </c>
      <c r="C4805" s="10" t="str">
        <f t="shared" si="306"/>
        <v>كلاه ايمني1403/02/2010003</v>
      </c>
      <c r="D4805" s="10" t="str">
        <f>IFERROR(IF(تحویلی!$E$1="","",IF(NOSA!O4805=تحویلی!$E$1,تحویلی!$E$1&amp;COUNTIF(NOSA!$O$1:O4805,تحویلی!$E$1),"")),"")</f>
        <v/>
      </c>
      <c r="E4805" s="10" t="str">
        <f t="shared" si="307"/>
        <v>174310003</v>
      </c>
      <c r="F4805" s="10" t="str">
        <f>IFERROR(VLOOKUP(I4805,DATABASE!$N:$O,2,FALSE),"")</f>
        <v>كلاه ايمني</v>
      </c>
      <c r="G4805" s="3" t="s">
        <v>3073</v>
      </c>
      <c r="H4805" s="4">
        <v>1743</v>
      </c>
      <c r="I4805" s="3" t="s">
        <v>1505</v>
      </c>
      <c r="J4805" s="3" t="s">
        <v>1628</v>
      </c>
      <c r="K4805" s="5">
        <v>1</v>
      </c>
      <c r="L4805" s="3" t="s">
        <v>8</v>
      </c>
      <c r="M4805" s="3" t="s">
        <v>9</v>
      </c>
      <c r="N4805" s="3" t="s">
        <v>3385</v>
      </c>
      <c r="O4805" s="1">
        <v>10003</v>
      </c>
      <c r="P4805" s="4">
        <v>0</v>
      </c>
      <c r="Q4805" s="10">
        <f t="shared" si="304"/>
        <v>10003</v>
      </c>
    </row>
    <row r="4806" spans="2:17" ht="20.25" customHeight="1">
      <c r="B4806" s="10" t="str">
        <f t="shared" si="305"/>
        <v>گوشي اير پلاگ10003</v>
      </c>
      <c r="C4806" s="10" t="str">
        <f t="shared" si="306"/>
        <v>گوشي اير پلاگ1403/02/2010003</v>
      </c>
      <c r="D4806" s="10" t="str">
        <f>IFERROR(IF(تحویلی!$E$1="","",IF(NOSA!O4806=تحویلی!$E$1,تحویلی!$E$1&amp;COUNTIF(NOSA!$O$1:O4806,تحویلی!$E$1),"")),"")</f>
        <v/>
      </c>
      <c r="E4806" s="10" t="str">
        <f t="shared" si="307"/>
        <v>174310003</v>
      </c>
      <c r="F4806" s="10" t="str">
        <f>IFERROR(VLOOKUP(I4806,DATABASE!$N:$O,2,FALSE),"")</f>
        <v>گوشي اير پلاگ</v>
      </c>
      <c r="G4806" s="3" t="s">
        <v>3073</v>
      </c>
      <c r="H4806" s="4">
        <v>1743</v>
      </c>
      <c r="I4806" s="3" t="s">
        <v>1581</v>
      </c>
      <c r="J4806" s="3" t="s">
        <v>124</v>
      </c>
      <c r="K4806" s="5">
        <v>1</v>
      </c>
      <c r="L4806" s="3" t="s">
        <v>8</v>
      </c>
      <c r="M4806" s="3" t="s">
        <v>9</v>
      </c>
      <c r="N4806" s="3" t="s">
        <v>3385</v>
      </c>
      <c r="O4806" s="1">
        <v>10003</v>
      </c>
      <c r="P4806" s="4">
        <v>0</v>
      </c>
      <c r="Q4806" s="10">
        <f t="shared" si="304"/>
        <v>10003</v>
      </c>
    </row>
    <row r="4807" spans="2:17" ht="20.25" customHeight="1">
      <c r="B4807" s="10" t="str">
        <f t="shared" si="305"/>
        <v>ماسك نيم صورت دو فيلتره (3M)10003</v>
      </c>
      <c r="C4807" s="10" t="str">
        <f t="shared" si="306"/>
        <v>ماسك نيم صورت دو فيلتره (3M)1403/02/2010003</v>
      </c>
      <c r="D4807" s="10" t="str">
        <f>IFERROR(IF(تحویلی!$E$1="","",IF(NOSA!O4807=تحویلی!$E$1,تحویلی!$E$1&amp;COUNTIF(NOSA!$O$1:O4807,تحویلی!$E$1),"")),"")</f>
        <v/>
      </c>
      <c r="E4807" s="10" t="str">
        <f t="shared" si="307"/>
        <v>174310003</v>
      </c>
      <c r="F4807" s="10" t="str">
        <f>IFERROR(VLOOKUP(I4807,DATABASE!$N:$O,2,FALSE),"")</f>
        <v>ماسك نيم صورت دو فيلتره (3M)</v>
      </c>
      <c r="G4807" s="3" t="s">
        <v>3073</v>
      </c>
      <c r="H4807" s="4">
        <v>1743</v>
      </c>
      <c r="I4807" s="3" t="s">
        <v>1503</v>
      </c>
      <c r="J4807" s="3" t="s">
        <v>151</v>
      </c>
      <c r="K4807" s="5">
        <v>1</v>
      </c>
      <c r="L4807" s="3" t="s">
        <v>8</v>
      </c>
      <c r="M4807" s="3" t="s">
        <v>9</v>
      </c>
      <c r="N4807" s="3" t="s">
        <v>3385</v>
      </c>
      <c r="O4807" s="1">
        <v>10003</v>
      </c>
      <c r="P4807" s="4">
        <v>0</v>
      </c>
      <c r="Q4807" s="10">
        <f t="shared" si="304"/>
        <v>10003</v>
      </c>
    </row>
    <row r="4808" spans="2:17" ht="20.25" customHeight="1">
      <c r="B4808" s="10" t="str">
        <f t="shared" si="305"/>
        <v>فيلتر ماسك نيم صورت (3M) مدل 209110003</v>
      </c>
      <c r="C4808" s="10" t="str">
        <f t="shared" si="306"/>
        <v>فيلتر ماسك نيم صورت (3M) مدل 20911403/02/2010003</v>
      </c>
      <c r="D4808" s="10" t="str">
        <f>IFERROR(IF(تحویلی!$E$1="","",IF(NOSA!O4808=تحویلی!$E$1,تحویلی!$E$1&amp;COUNTIF(NOSA!$O$1:O4808,تحویلی!$E$1),"")),"")</f>
        <v/>
      </c>
      <c r="E4808" s="10" t="str">
        <f t="shared" si="307"/>
        <v>174310003</v>
      </c>
      <c r="F4808" s="10" t="str">
        <f>IFERROR(VLOOKUP(I4808,DATABASE!$N:$O,2,FALSE),"")</f>
        <v>فيلتر ماسك نيم صورت (3M) مدل 2091</v>
      </c>
      <c r="G4808" s="3" t="s">
        <v>3073</v>
      </c>
      <c r="H4808" s="4">
        <v>1743</v>
      </c>
      <c r="I4808" s="3" t="s">
        <v>1475</v>
      </c>
      <c r="J4808" s="3" t="s">
        <v>53</v>
      </c>
      <c r="K4808" s="5">
        <v>1</v>
      </c>
      <c r="L4808" s="3" t="s">
        <v>8</v>
      </c>
      <c r="M4808" s="3" t="s">
        <v>9</v>
      </c>
      <c r="N4808" s="3" t="s">
        <v>3385</v>
      </c>
      <c r="O4808" s="1">
        <v>10003</v>
      </c>
      <c r="P4808" s="4">
        <v>0</v>
      </c>
      <c r="Q4808" s="10">
        <f t="shared" si="304"/>
        <v>10003</v>
      </c>
    </row>
    <row r="4809" spans="2:17" ht="20.25" customHeight="1">
      <c r="B4809" s="10" t="str">
        <f t="shared" si="305"/>
        <v>دستكش ضد برش سبك10003</v>
      </c>
      <c r="C4809" s="10" t="str">
        <f t="shared" si="306"/>
        <v>دستكش ضد برش سبك1403/02/2010003</v>
      </c>
      <c r="D4809" s="10" t="str">
        <f>IFERROR(IF(تحویلی!$E$1="","",IF(NOSA!O4809=تحویلی!$E$1,تحویلی!$E$1&amp;COUNTIF(NOSA!$O$1:O4809,تحویلی!$E$1),"")),"")</f>
        <v/>
      </c>
      <c r="E4809" s="10" t="str">
        <f t="shared" si="307"/>
        <v>174310003</v>
      </c>
      <c r="F4809" s="10" t="str">
        <f>IFERROR(VLOOKUP(I4809,DATABASE!$N:$O,2,FALSE),"")</f>
        <v>دستكش ضد برش سبك</v>
      </c>
      <c r="G4809" s="3" t="s">
        <v>3073</v>
      </c>
      <c r="H4809" s="4">
        <v>1743</v>
      </c>
      <c r="I4809" s="3" t="s">
        <v>1442</v>
      </c>
      <c r="J4809" s="3" t="s">
        <v>22</v>
      </c>
      <c r="K4809" s="5">
        <v>1</v>
      </c>
      <c r="L4809" s="3" t="s">
        <v>3</v>
      </c>
      <c r="M4809" s="3" t="s">
        <v>9</v>
      </c>
      <c r="N4809" s="3" t="s">
        <v>3385</v>
      </c>
      <c r="O4809" s="1">
        <v>10003</v>
      </c>
      <c r="P4809" s="4">
        <v>0</v>
      </c>
      <c r="Q4809" s="10">
        <f t="shared" si="304"/>
        <v>10003</v>
      </c>
    </row>
    <row r="4810" spans="2:17" ht="20.25" customHeight="1">
      <c r="B4810" s="10" t="str">
        <f t="shared" si="305"/>
        <v>لباس كار ديرسوز(بلوز و شلوار)10005</v>
      </c>
      <c r="C4810" s="10" t="str">
        <f t="shared" si="306"/>
        <v>لباس كار ديرسوز(بلوز و شلوار)1403/02/2010005</v>
      </c>
      <c r="D4810" s="10" t="str">
        <f>IFERROR(IF(تحویلی!$E$1="","",IF(NOSA!O4810=تحویلی!$E$1,تحویلی!$E$1&amp;COUNTIF(NOSA!$O$1:O4810,تحویلی!$E$1),"")),"")</f>
        <v/>
      </c>
      <c r="E4810" s="10" t="str">
        <f t="shared" si="307"/>
        <v>174510005</v>
      </c>
      <c r="F4810" s="10" t="str">
        <f>IFERROR(VLOOKUP(I4810,DATABASE!$N:$O,2,FALSE),"")</f>
        <v>لباس كار ديرسوز(بلوز و شلوار)</v>
      </c>
      <c r="G4810" s="3" t="s">
        <v>3073</v>
      </c>
      <c r="H4810" s="4">
        <v>1745</v>
      </c>
      <c r="I4810" s="3" t="s">
        <v>1634</v>
      </c>
      <c r="J4810" s="3" t="s">
        <v>1635</v>
      </c>
      <c r="K4810" s="5">
        <v>1</v>
      </c>
      <c r="L4810" s="3" t="s">
        <v>28</v>
      </c>
      <c r="M4810" s="3" t="s">
        <v>9</v>
      </c>
      <c r="N4810" s="3" t="s">
        <v>3386</v>
      </c>
      <c r="O4810" s="1">
        <v>10005</v>
      </c>
      <c r="P4810" s="4">
        <v>0</v>
      </c>
      <c r="Q4810" s="10">
        <f t="shared" si="304"/>
        <v>10005</v>
      </c>
    </row>
    <row r="4811" spans="2:17" ht="20.25" customHeight="1">
      <c r="B4811" s="10" t="str">
        <f t="shared" si="305"/>
        <v>پوتين ايمني نسوز10005</v>
      </c>
      <c r="C4811" s="10" t="str">
        <f t="shared" si="306"/>
        <v>پوتين ايمني نسوز1403/02/2010005</v>
      </c>
      <c r="D4811" s="10" t="str">
        <f>IFERROR(IF(تحویلی!$E$1="","",IF(NOSA!O4811=تحویلی!$E$1,تحویلی!$E$1&amp;COUNTIF(NOSA!$O$1:O4811,تحویلی!$E$1),"")),"")</f>
        <v/>
      </c>
      <c r="E4811" s="10" t="str">
        <f t="shared" si="307"/>
        <v>174510005</v>
      </c>
      <c r="F4811" s="10" t="str">
        <f>IFERROR(VLOOKUP(I4811,DATABASE!$N:$O,2,FALSE),"")</f>
        <v>پوتين ايمني نسوز</v>
      </c>
      <c r="G4811" s="3" t="s">
        <v>3073</v>
      </c>
      <c r="H4811" s="4">
        <v>1745</v>
      </c>
      <c r="I4811" s="3" t="s">
        <v>1510</v>
      </c>
      <c r="J4811" s="3" t="s">
        <v>1660</v>
      </c>
      <c r="K4811" s="5">
        <v>1</v>
      </c>
      <c r="L4811" s="3" t="s">
        <v>3</v>
      </c>
      <c r="M4811" s="3" t="s">
        <v>9</v>
      </c>
      <c r="N4811" s="3" t="s">
        <v>3386</v>
      </c>
      <c r="O4811" s="1">
        <v>10005</v>
      </c>
      <c r="P4811" s="4">
        <v>0</v>
      </c>
      <c r="Q4811" s="10">
        <f t="shared" si="304"/>
        <v>10005</v>
      </c>
    </row>
    <row r="4812" spans="2:17" ht="20.25" customHeight="1">
      <c r="B4812" s="10" t="str">
        <f t="shared" si="305"/>
        <v>كلاه ايمني10005</v>
      </c>
      <c r="C4812" s="10" t="str">
        <f t="shared" si="306"/>
        <v>كلاه ايمني1403/02/2010005</v>
      </c>
      <c r="D4812" s="10" t="str">
        <f>IFERROR(IF(تحویلی!$E$1="","",IF(NOSA!O4812=تحویلی!$E$1,تحویلی!$E$1&amp;COUNTIF(NOSA!$O$1:O4812,تحویلی!$E$1),"")),"")</f>
        <v/>
      </c>
      <c r="E4812" s="10" t="str">
        <f t="shared" si="307"/>
        <v>174510005</v>
      </c>
      <c r="F4812" s="10" t="str">
        <f>IFERROR(VLOOKUP(I4812,DATABASE!$N:$O,2,FALSE),"")</f>
        <v>كلاه ايمني</v>
      </c>
      <c r="G4812" s="3" t="s">
        <v>3073</v>
      </c>
      <c r="H4812" s="4">
        <v>1745</v>
      </c>
      <c r="I4812" s="3" t="s">
        <v>1505</v>
      </c>
      <c r="J4812" s="3" t="s">
        <v>1628</v>
      </c>
      <c r="K4812" s="5">
        <v>1</v>
      </c>
      <c r="L4812" s="3" t="s">
        <v>8</v>
      </c>
      <c r="M4812" s="3" t="s">
        <v>9</v>
      </c>
      <c r="N4812" s="3" t="s">
        <v>3386</v>
      </c>
      <c r="O4812" s="1">
        <v>10005</v>
      </c>
      <c r="P4812" s="4">
        <v>0</v>
      </c>
      <c r="Q4812" s="10">
        <f t="shared" si="304"/>
        <v>10005</v>
      </c>
    </row>
    <row r="4813" spans="2:17" ht="20.25" customHeight="1">
      <c r="B4813" s="10" t="str">
        <f t="shared" si="305"/>
        <v>گوشي اير پلاگ10005</v>
      </c>
      <c r="C4813" s="10" t="str">
        <f t="shared" si="306"/>
        <v>گوشي اير پلاگ1403/02/2010005</v>
      </c>
      <c r="D4813" s="10" t="str">
        <f>IFERROR(IF(تحویلی!$E$1="","",IF(NOSA!O4813=تحویلی!$E$1,تحویلی!$E$1&amp;COUNTIF(NOSA!$O$1:O4813,تحویلی!$E$1),"")),"")</f>
        <v/>
      </c>
      <c r="E4813" s="10" t="str">
        <f t="shared" si="307"/>
        <v>174510005</v>
      </c>
      <c r="F4813" s="10" t="str">
        <f>IFERROR(VLOOKUP(I4813,DATABASE!$N:$O,2,FALSE),"")</f>
        <v>گوشي اير پلاگ</v>
      </c>
      <c r="G4813" s="3" t="s">
        <v>3073</v>
      </c>
      <c r="H4813" s="4">
        <v>1745</v>
      </c>
      <c r="I4813" s="3" t="s">
        <v>1581</v>
      </c>
      <c r="J4813" s="3" t="s">
        <v>124</v>
      </c>
      <c r="K4813" s="5">
        <v>1</v>
      </c>
      <c r="L4813" s="3" t="s">
        <v>8</v>
      </c>
      <c r="M4813" s="3" t="s">
        <v>9</v>
      </c>
      <c r="N4813" s="3" t="s">
        <v>3386</v>
      </c>
      <c r="O4813" s="1">
        <v>10005</v>
      </c>
      <c r="P4813" s="4">
        <v>0</v>
      </c>
      <c r="Q4813" s="10">
        <f t="shared" si="304"/>
        <v>10005</v>
      </c>
    </row>
    <row r="4814" spans="2:17" ht="20.25" customHeight="1">
      <c r="B4814" s="10" t="str">
        <f t="shared" si="305"/>
        <v>ماسك نيم صورت دو فيلتره (3M)10005</v>
      </c>
      <c r="C4814" s="10" t="str">
        <f t="shared" si="306"/>
        <v>ماسك نيم صورت دو فيلتره (3M)1403/02/2010005</v>
      </c>
      <c r="D4814" s="10" t="str">
        <f>IFERROR(IF(تحویلی!$E$1="","",IF(NOSA!O4814=تحویلی!$E$1,تحویلی!$E$1&amp;COUNTIF(NOSA!$O$1:O4814,تحویلی!$E$1),"")),"")</f>
        <v/>
      </c>
      <c r="E4814" s="10" t="str">
        <f t="shared" si="307"/>
        <v>174510005</v>
      </c>
      <c r="F4814" s="10" t="str">
        <f>IFERROR(VLOOKUP(I4814,DATABASE!$N:$O,2,FALSE),"")</f>
        <v>ماسك نيم صورت دو فيلتره (3M)</v>
      </c>
      <c r="G4814" s="3" t="s">
        <v>3073</v>
      </c>
      <c r="H4814" s="4">
        <v>1745</v>
      </c>
      <c r="I4814" s="3" t="s">
        <v>1503</v>
      </c>
      <c r="J4814" s="3" t="s">
        <v>151</v>
      </c>
      <c r="K4814" s="5">
        <v>1</v>
      </c>
      <c r="L4814" s="3" t="s">
        <v>8</v>
      </c>
      <c r="M4814" s="3" t="s">
        <v>9</v>
      </c>
      <c r="N4814" s="3" t="s">
        <v>3386</v>
      </c>
      <c r="O4814" s="1">
        <v>10005</v>
      </c>
      <c r="P4814" s="4">
        <v>0</v>
      </c>
      <c r="Q4814" s="10">
        <f t="shared" si="304"/>
        <v>10005</v>
      </c>
    </row>
    <row r="4815" spans="2:17" ht="20.25" customHeight="1">
      <c r="B4815" s="10" t="str">
        <f t="shared" si="305"/>
        <v>فيلتر ماسك نيم صورت (3M) مدل 209110005</v>
      </c>
      <c r="C4815" s="10" t="str">
        <f t="shared" si="306"/>
        <v>فيلتر ماسك نيم صورت (3M) مدل 20911403/02/2010005</v>
      </c>
      <c r="D4815" s="10" t="str">
        <f>IFERROR(IF(تحویلی!$E$1="","",IF(NOSA!O4815=تحویلی!$E$1,تحویلی!$E$1&amp;COUNTIF(NOSA!$O$1:O4815,تحویلی!$E$1),"")),"")</f>
        <v/>
      </c>
      <c r="E4815" s="10" t="str">
        <f t="shared" si="307"/>
        <v>174510005</v>
      </c>
      <c r="F4815" s="10" t="str">
        <f>IFERROR(VLOOKUP(I4815,DATABASE!$N:$O,2,FALSE),"")</f>
        <v>فيلتر ماسك نيم صورت (3M) مدل 2091</v>
      </c>
      <c r="G4815" s="3" t="s">
        <v>3073</v>
      </c>
      <c r="H4815" s="4">
        <v>1745</v>
      </c>
      <c r="I4815" s="3" t="s">
        <v>1475</v>
      </c>
      <c r="J4815" s="3" t="s">
        <v>53</v>
      </c>
      <c r="K4815" s="5">
        <v>1</v>
      </c>
      <c r="L4815" s="3" t="s">
        <v>8</v>
      </c>
      <c r="M4815" s="3" t="s">
        <v>9</v>
      </c>
      <c r="N4815" s="3" t="s">
        <v>3386</v>
      </c>
      <c r="O4815" s="1">
        <v>10005</v>
      </c>
      <c r="P4815" s="4">
        <v>0</v>
      </c>
      <c r="Q4815" s="10">
        <f t="shared" si="304"/>
        <v>10005</v>
      </c>
    </row>
    <row r="4816" spans="2:17" ht="20.25" customHeight="1">
      <c r="B4816" s="10" t="str">
        <f t="shared" si="305"/>
        <v>دستكش ضد برش سبك10005</v>
      </c>
      <c r="C4816" s="10" t="str">
        <f t="shared" si="306"/>
        <v>دستكش ضد برش سبك1403/02/2010005</v>
      </c>
      <c r="D4816" s="10" t="str">
        <f>IFERROR(IF(تحویلی!$E$1="","",IF(NOSA!O4816=تحویلی!$E$1,تحویلی!$E$1&amp;COUNTIF(NOSA!$O$1:O4816,تحویلی!$E$1),"")),"")</f>
        <v/>
      </c>
      <c r="E4816" s="10" t="str">
        <f t="shared" si="307"/>
        <v>174510005</v>
      </c>
      <c r="F4816" s="10" t="str">
        <f>IFERROR(VLOOKUP(I4816,DATABASE!$N:$O,2,FALSE),"")</f>
        <v>دستكش ضد برش سبك</v>
      </c>
      <c r="G4816" s="3" t="s">
        <v>3073</v>
      </c>
      <c r="H4816" s="4">
        <v>1745</v>
      </c>
      <c r="I4816" s="3" t="s">
        <v>1442</v>
      </c>
      <c r="J4816" s="3" t="s">
        <v>22</v>
      </c>
      <c r="K4816" s="5">
        <v>1</v>
      </c>
      <c r="L4816" s="3" t="s">
        <v>3</v>
      </c>
      <c r="M4816" s="3" t="s">
        <v>9</v>
      </c>
      <c r="N4816" s="3" t="s">
        <v>3386</v>
      </c>
      <c r="O4816" s="1">
        <v>10005</v>
      </c>
      <c r="P4816" s="4">
        <v>0</v>
      </c>
      <c r="Q4816" s="10">
        <f t="shared" si="304"/>
        <v>10005</v>
      </c>
    </row>
    <row r="4817" spans="2:17" ht="20.25" customHeight="1">
      <c r="B4817" s="10" t="str">
        <f t="shared" si="305"/>
        <v>دستكش ضد برش سبك83</v>
      </c>
      <c r="C4817" s="10" t="str">
        <f t="shared" si="306"/>
        <v>دستكش ضد برش سبك1403/02/2083</v>
      </c>
      <c r="D4817" s="10" t="str">
        <f>IFERROR(IF(تحویلی!$E$1="","",IF(NOSA!O4817=تحویلی!$E$1,تحویلی!$E$1&amp;COUNTIF(NOSA!$O$1:O4817,تحویلی!$E$1),"")),"")</f>
        <v/>
      </c>
      <c r="E4817" s="10" t="str">
        <f t="shared" si="307"/>
        <v>176583</v>
      </c>
      <c r="F4817" s="10" t="str">
        <f>IFERROR(VLOOKUP(I4817,DATABASE!$N:$O,2,FALSE),"")</f>
        <v>دستكش ضد برش سبك</v>
      </c>
      <c r="G4817" s="3" t="s">
        <v>3073</v>
      </c>
      <c r="H4817" s="4">
        <v>1765</v>
      </c>
      <c r="I4817" s="3" t="s">
        <v>1442</v>
      </c>
      <c r="J4817" s="3" t="s">
        <v>22</v>
      </c>
      <c r="K4817" s="5">
        <v>1</v>
      </c>
      <c r="L4817" s="3" t="s">
        <v>3</v>
      </c>
      <c r="M4817" s="3" t="s">
        <v>43</v>
      </c>
      <c r="N4817" s="3" t="s">
        <v>929</v>
      </c>
      <c r="O4817" s="1">
        <v>83</v>
      </c>
      <c r="P4817" s="4">
        <v>1</v>
      </c>
      <c r="Q4817" s="10">
        <f t="shared" si="304"/>
        <v>83</v>
      </c>
    </row>
    <row r="4818" spans="2:17" ht="20.25" customHeight="1">
      <c r="B4818" s="10" t="str">
        <f t="shared" si="305"/>
        <v>دستكش ضد برش سبك845</v>
      </c>
      <c r="C4818" s="10" t="str">
        <f t="shared" si="306"/>
        <v>دستكش ضد برش سبك1403/02/20845</v>
      </c>
      <c r="D4818" s="10" t="str">
        <f>IFERROR(IF(تحویلی!$E$1="","",IF(NOSA!O4818=تحویلی!$E$1,تحویلی!$E$1&amp;COUNTIF(NOSA!$O$1:O4818,تحویلی!$E$1),"")),"")</f>
        <v/>
      </c>
      <c r="E4818" s="10" t="str">
        <f t="shared" si="307"/>
        <v>1766845</v>
      </c>
      <c r="F4818" s="10" t="str">
        <f>IFERROR(VLOOKUP(I4818,DATABASE!$N:$O,2,FALSE),"")</f>
        <v>دستكش ضد برش سبك</v>
      </c>
      <c r="G4818" s="3" t="s">
        <v>3073</v>
      </c>
      <c r="H4818" s="4">
        <v>1766</v>
      </c>
      <c r="I4818" s="3" t="s">
        <v>1442</v>
      </c>
      <c r="J4818" s="3" t="s">
        <v>22</v>
      </c>
      <c r="K4818" s="5">
        <v>1</v>
      </c>
      <c r="L4818" s="3" t="s">
        <v>3</v>
      </c>
      <c r="M4818" s="3" t="s">
        <v>47</v>
      </c>
      <c r="N4818" s="3" t="s">
        <v>3244</v>
      </c>
      <c r="O4818" s="1">
        <v>845</v>
      </c>
      <c r="P4818" s="4">
        <v>1</v>
      </c>
      <c r="Q4818" s="10">
        <f t="shared" si="304"/>
        <v>845</v>
      </c>
    </row>
    <row r="4819" spans="2:17" ht="20.25" customHeight="1">
      <c r="B4819" s="10" t="str">
        <f t="shared" si="305"/>
        <v>دستكش ضد برش سبك606</v>
      </c>
      <c r="C4819" s="10" t="str">
        <f t="shared" si="306"/>
        <v>دستكش ضد برش سبك1403/02/20606</v>
      </c>
      <c r="D4819" s="10" t="str">
        <f>IFERROR(IF(تحویلی!$E$1="","",IF(NOSA!O4819=تحویلی!$E$1,تحویلی!$E$1&amp;COUNTIF(NOSA!$O$1:O4819,تحویلی!$E$1),"")),"")</f>
        <v/>
      </c>
      <c r="E4819" s="10" t="str">
        <f t="shared" si="307"/>
        <v>1768606</v>
      </c>
      <c r="F4819" s="10" t="str">
        <f>IFERROR(VLOOKUP(I4819,DATABASE!$N:$O,2,FALSE),"")</f>
        <v>دستكش ضد برش سبك</v>
      </c>
      <c r="G4819" s="3" t="s">
        <v>3073</v>
      </c>
      <c r="H4819" s="4">
        <v>1768</v>
      </c>
      <c r="I4819" s="3" t="s">
        <v>1442</v>
      </c>
      <c r="J4819" s="3" t="s">
        <v>22</v>
      </c>
      <c r="K4819" s="5">
        <v>1</v>
      </c>
      <c r="L4819" s="3" t="s">
        <v>3</v>
      </c>
      <c r="M4819" s="3" t="s">
        <v>4</v>
      </c>
      <c r="N4819" s="3" t="s">
        <v>2748</v>
      </c>
      <c r="O4819" s="1">
        <v>606</v>
      </c>
      <c r="P4819" s="4">
        <v>0</v>
      </c>
      <c r="Q4819" s="10">
        <f t="shared" si="304"/>
        <v>606</v>
      </c>
    </row>
    <row r="4820" spans="2:17" ht="20.25" customHeight="1">
      <c r="B4820" s="10" t="str">
        <f t="shared" si="305"/>
        <v>دستكش ساق بلند نسوز606</v>
      </c>
      <c r="C4820" s="10" t="str">
        <f t="shared" si="306"/>
        <v>دستكش ساق بلند نسوز1403/02/20606</v>
      </c>
      <c r="D4820" s="10" t="str">
        <f>IFERROR(IF(تحویلی!$E$1="","",IF(NOSA!O4820=تحویلی!$E$1,تحویلی!$E$1&amp;COUNTIF(NOSA!$O$1:O4820,تحویلی!$E$1),"")),"")</f>
        <v/>
      </c>
      <c r="E4820" s="10" t="str">
        <f t="shared" si="307"/>
        <v>1768606</v>
      </c>
      <c r="F4820" s="10" t="str">
        <f>IFERROR(VLOOKUP(I4820,DATABASE!$N:$O,2,FALSE),"")</f>
        <v>دستكش ساق بلند نسوز</v>
      </c>
      <c r="G4820" s="3" t="s">
        <v>3073</v>
      </c>
      <c r="H4820" s="4">
        <v>1768</v>
      </c>
      <c r="I4820" s="3" t="s">
        <v>1461</v>
      </c>
      <c r="J4820" s="3" t="s">
        <v>34</v>
      </c>
      <c r="K4820" s="5">
        <v>1</v>
      </c>
      <c r="L4820" s="3" t="s">
        <v>3</v>
      </c>
      <c r="M4820" s="3" t="s">
        <v>4</v>
      </c>
      <c r="N4820" s="3" t="s">
        <v>2748</v>
      </c>
      <c r="O4820" s="1">
        <v>606</v>
      </c>
      <c r="P4820" s="4">
        <v>0</v>
      </c>
      <c r="Q4820" s="10">
        <f t="shared" si="304"/>
        <v>606</v>
      </c>
    </row>
    <row r="4821" spans="2:17" ht="20.25" customHeight="1">
      <c r="B4821" s="10" t="str">
        <f t="shared" si="305"/>
        <v>چكمه ايمني نسوز624</v>
      </c>
      <c r="C4821" s="10" t="str">
        <f t="shared" si="306"/>
        <v>چكمه ايمني نسوز1403/02/21624</v>
      </c>
      <c r="D4821" s="10" t="str">
        <f>IFERROR(IF(تحویلی!$E$1="","",IF(NOSA!O4821=تحویلی!$E$1,تحویلی!$E$1&amp;COUNTIF(NOSA!$O$1:O4821,تحویلی!$E$1),"")),"")</f>
        <v/>
      </c>
      <c r="E4821" s="10" t="str">
        <f t="shared" si="307"/>
        <v>1783624</v>
      </c>
      <c r="F4821" s="10" t="str">
        <f>IFERROR(VLOOKUP(I4821,DATABASE!$N:$O,2,FALSE),"")</f>
        <v>چكمه ايمني نسوز</v>
      </c>
      <c r="G4821" s="3" t="s">
        <v>3074</v>
      </c>
      <c r="H4821" s="4">
        <v>1783</v>
      </c>
      <c r="I4821" s="3" t="s">
        <v>1658</v>
      </c>
      <c r="J4821" s="3" t="s">
        <v>1659</v>
      </c>
      <c r="K4821" s="5">
        <v>1</v>
      </c>
      <c r="L4821" s="3" t="s">
        <v>3</v>
      </c>
      <c r="M4821" s="3" t="s">
        <v>25</v>
      </c>
      <c r="N4821" s="3" t="s">
        <v>2868</v>
      </c>
      <c r="O4821" s="1">
        <v>624</v>
      </c>
      <c r="P4821" s="4">
        <v>0</v>
      </c>
      <c r="Q4821" s="10">
        <f t="shared" si="304"/>
        <v>624</v>
      </c>
    </row>
    <row r="4822" spans="2:17" ht="20.25" customHeight="1">
      <c r="B4822" s="10" t="str">
        <f t="shared" si="305"/>
        <v>دستكش ساق بلند نسوز624</v>
      </c>
      <c r="C4822" s="10" t="str">
        <f t="shared" si="306"/>
        <v>دستكش ساق بلند نسوز1403/02/21624</v>
      </c>
      <c r="D4822" s="10" t="str">
        <f>IFERROR(IF(تحویلی!$E$1="","",IF(NOSA!O4822=تحویلی!$E$1,تحویلی!$E$1&amp;COUNTIF(NOSA!$O$1:O4822,تحویلی!$E$1),"")),"")</f>
        <v/>
      </c>
      <c r="E4822" s="10" t="str">
        <f t="shared" si="307"/>
        <v>1783624</v>
      </c>
      <c r="F4822" s="10" t="str">
        <f>IFERROR(VLOOKUP(I4822,DATABASE!$N:$O,2,FALSE),"")</f>
        <v>دستكش ساق بلند نسوز</v>
      </c>
      <c r="G4822" s="3" t="s">
        <v>3074</v>
      </c>
      <c r="H4822" s="4">
        <v>1783</v>
      </c>
      <c r="I4822" s="3" t="s">
        <v>1461</v>
      </c>
      <c r="J4822" s="3" t="s">
        <v>34</v>
      </c>
      <c r="K4822" s="5">
        <v>1</v>
      </c>
      <c r="L4822" s="3" t="s">
        <v>3</v>
      </c>
      <c r="M4822" s="3" t="s">
        <v>25</v>
      </c>
      <c r="N4822" s="3" t="s">
        <v>2868</v>
      </c>
      <c r="O4822" s="1">
        <v>624</v>
      </c>
      <c r="P4822" s="4">
        <v>0</v>
      </c>
      <c r="Q4822" s="10">
        <f t="shared" si="304"/>
        <v>624</v>
      </c>
    </row>
    <row r="4823" spans="2:17" ht="20.25" customHeight="1">
      <c r="B4823" s="10" t="str">
        <f t="shared" si="305"/>
        <v>لباس كار جين- بلوز822</v>
      </c>
      <c r="C4823" s="10" t="str">
        <f t="shared" si="306"/>
        <v>لباس كار جين- بلوز1403/02/21822</v>
      </c>
      <c r="D4823" s="10" t="str">
        <f>IFERROR(IF(تحویلی!$E$1="","",IF(NOSA!O4823=تحویلی!$E$1,تحویلی!$E$1&amp;COUNTIF(NOSA!$O$1:O4823,تحویلی!$E$1),"")),"")</f>
        <v/>
      </c>
      <c r="E4823" s="10" t="str">
        <f t="shared" si="307"/>
        <v>1787822</v>
      </c>
      <c r="F4823" s="10" t="str">
        <f>IFERROR(VLOOKUP(I4823,DATABASE!$N:$O,2,FALSE),"")</f>
        <v>لباس كار جين- بلوز</v>
      </c>
      <c r="G4823" s="3" t="s">
        <v>3074</v>
      </c>
      <c r="H4823" s="4">
        <v>1787</v>
      </c>
      <c r="I4823" s="3" t="s">
        <v>2355</v>
      </c>
      <c r="J4823" s="3" t="s">
        <v>3210</v>
      </c>
      <c r="K4823" s="5">
        <v>1</v>
      </c>
      <c r="L4823" s="3" t="s">
        <v>8</v>
      </c>
      <c r="M4823" s="3" t="s">
        <v>47</v>
      </c>
      <c r="N4823" s="3" t="s">
        <v>2775</v>
      </c>
      <c r="O4823" s="1">
        <v>822</v>
      </c>
      <c r="P4823" s="4">
        <v>0</v>
      </c>
      <c r="Q4823" s="10">
        <f t="shared" si="304"/>
        <v>822</v>
      </c>
    </row>
    <row r="4824" spans="2:17" ht="20.25" customHeight="1">
      <c r="B4824" s="10" t="str">
        <f t="shared" si="305"/>
        <v>لباس كار ديرسوز(بلوز) 822</v>
      </c>
      <c r="C4824" s="10" t="str">
        <f t="shared" si="306"/>
        <v>لباس كار ديرسوز(بلوز) 1403/02/21822</v>
      </c>
      <c r="D4824" s="10" t="str">
        <f>IFERROR(IF(تحویلی!$E$1="","",IF(NOSA!O4824=تحویلی!$E$1,تحویلی!$E$1&amp;COUNTIF(NOSA!$O$1:O4824,تحویلی!$E$1),"")),"")</f>
        <v/>
      </c>
      <c r="E4824" s="10" t="str">
        <f t="shared" si="307"/>
        <v>1787822</v>
      </c>
      <c r="F4824" s="10" t="str">
        <f>IFERROR(VLOOKUP(I4824,DATABASE!$N:$O,2,FALSE),"")</f>
        <v xml:space="preserve">لباس كار ديرسوز(بلوز) </v>
      </c>
      <c r="G4824" s="3" t="s">
        <v>3074</v>
      </c>
      <c r="H4824" s="4">
        <v>1787</v>
      </c>
      <c r="I4824" s="3" t="s">
        <v>2316</v>
      </c>
      <c r="J4824" s="3" t="s">
        <v>2780</v>
      </c>
      <c r="K4824" s="5">
        <v>1</v>
      </c>
      <c r="L4824" s="3" t="s">
        <v>8</v>
      </c>
      <c r="M4824" s="3" t="s">
        <v>47</v>
      </c>
      <c r="N4824" s="3" t="s">
        <v>2775</v>
      </c>
      <c r="O4824" s="1">
        <v>822</v>
      </c>
      <c r="P4824" s="4">
        <v>0</v>
      </c>
      <c r="Q4824" s="10">
        <f t="shared" si="304"/>
        <v>822</v>
      </c>
    </row>
    <row r="4825" spans="2:17" ht="20.25" customHeight="1">
      <c r="B4825" s="10" t="str">
        <f t="shared" si="305"/>
        <v>ماسك نيم صورت دو فيلتره (3M)885</v>
      </c>
      <c r="C4825" s="10" t="str">
        <f t="shared" si="306"/>
        <v>ماسك نيم صورت دو فيلتره (3M)1403/02/21885</v>
      </c>
      <c r="D4825" s="10" t="str">
        <f>IFERROR(IF(تحویلی!$E$1="","",IF(NOSA!O4825=تحویلی!$E$1,تحویلی!$E$1&amp;COUNTIF(NOSA!$O$1:O4825,تحویلی!$E$1),"")),"")</f>
        <v/>
      </c>
      <c r="E4825" s="10" t="str">
        <f t="shared" si="307"/>
        <v>1790885</v>
      </c>
      <c r="F4825" s="10" t="str">
        <f>IFERROR(VLOOKUP(I4825,DATABASE!$N:$O,2,FALSE),"")</f>
        <v>ماسك نيم صورت دو فيلتره (3M)</v>
      </c>
      <c r="G4825" s="3" t="s">
        <v>3074</v>
      </c>
      <c r="H4825" s="4">
        <v>1790</v>
      </c>
      <c r="I4825" s="3" t="s">
        <v>1503</v>
      </c>
      <c r="J4825" s="3" t="s">
        <v>151</v>
      </c>
      <c r="K4825" s="5">
        <v>1</v>
      </c>
      <c r="L4825" s="3" t="s">
        <v>8</v>
      </c>
      <c r="M4825" s="3" t="s">
        <v>9</v>
      </c>
      <c r="N4825" s="3" t="s">
        <v>3387</v>
      </c>
      <c r="O4825" s="1">
        <v>885</v>
      </c>
      <c r="P4825" s="4">
        <v>0</v>
      </c>
      <c r="Q4825" s="10">
        <f t="shared" si="304"/>
        <v>885</v>
      </c>
    </row>
    <row r="4826" spans="2:17" ht="20.25" customHeight="1">
      <c r="B4826" s="10" t="str">
        <f t="shared" si="305"/>
        <v>فيلتر ماسك نيم صورت (3M) مدل 2091885</v>
      </c>
      <c r="C4826" s="10" t="str">
        <f t="shared" si="306"/>
        <v>فيلتر ماسك نيم صورت (3M) مدل 20911403/02/21885</v>
      </c>
      <c r="D4826" s="10" t="str">
        <f>IFERROR(IF(تحویلی!$E$1="","",IF(NOSA!O4826=تحویلی!$E$1,تحویلی!$E$1&amp;COUNTIF(NOSA!$O$1:O4826,تحویلی!$E$1),"")),"")</f>
        <v/>
      </c>
      <c r="E4826" s="10" t="str">
        <f t="shared" si="307"/>
        <v>1790885</v>
      </c>
      <c r="F4826" s="10" t="str">
        <f>IFERROR(VLOOKUP(I4826,DATABASE!$N:$O,2,FALSE),"")</f>
        <v>فيلتر ماسك نيم صورت (3M) مدل 2091</v>
      </c>
      <c r="G4826" s="3" t="s">
        <v>3074</v>
      </c>
      <c r="H4826" s="4">
        <v>1790</v>
      </c>
      <c r="I4826" s="3" t="s">
        <v>1475</v>
      </c>
      <c r="J4826" s="3" t="s">
        <v>53</v>
      </c>
      <c r="K4826" s="5">
        <v>1</v>
      </c>
      <c r="L4826" s="3" t="s">
        <v>8</v>
      </c>
      <c r="M4826" s="3" t="s">
        <v>9</v>
      </c>
      <c r="N4826" s="3" t="s">
        <v>3387</v>
      </c>
      <c r="O4826" s="1">
        <v>885</v>
      </c>
      <c r="P4826" s="4">
        <v>0</v>
      </c>
      <c r="Q4826" s="10">
        <f t="shared" si="304"/>
        <v>885</v>
      </c>
    </row>
    <row r="4827" spans="2:17" ht="20.25" customHeight="1">
      <c r="B4827" s="10" t="str">
        <f t="shared" si="305"/>
        <v>دستكش ضد برش سبك822</v>
      </c>
      <c r="C4827" s="10" t="str">
        <f t="shared" si="306"/>
        <v>دستكش ضد برش سبك1403/02/21822</v>
      </c>
      <c r="D4827" s="10" t="str">
        <f>IFERROR(IF(تحویلی!$E$1="","",IF(NOSA!O4827=تحویلی!$E$1,تحویلی!$E$1&amp;COUNTIF(NOSA!$O$1:O4827,تحویلی!$E$1),"")),"")</f>
        <v/>
      </c>
      <c r="E4827" s="10" t="str">
        <f t="shared" si="307"/>
        <v>1791822</v>
      </c>
      <c r="F4827" s="10" t="str">
        <f>IFERROR(VLOOKUP(I4827,DATABASE!$N:$O,2,FALSE),"")</f>
        <v>دستكش ضد برش سبك</v>
      </c>
      <c r="G4827" s="154" t="s">
        <v>3074</v>
      </c>
      <c r="H4827" s="155">
        <v>1791</v>
      </c>
      <c r="I4827" s="154" t="s">
        <v>1442</v>
      </c>
      <c r="J4827" s="154" t="s">
        <v>22</v>
      </c>
      <c r="K4827" s="156">
        <v>1</v>
      </c>
      <c r="L4827" s="154" t="s">
        <v>3</v>
      </c>
      <c r="M4827" s="154" t="s">
        <v>47</v>
      </c>
      <c r="N4827" s="154" t="s">
        <v>2775</v>
      </c>
      <c r="O4827" s="153">
        <v>822</v>
      </c>
      <c r="P4827" s="155">
        <v>0</v>
      </c>
      <c r="Q4827" s="10">
        <f t="shared" si="304"/>
        <v>822</v>
      </c>
    </row>
    <row r="4828" spans="2:17" ht="20.25" customHeight="1">
      <c r="B4828" s="10" t="str">
        <f t="shared" si="305"/>
        <v>گوشي اير پلاگ822</v>
      </c>
      <c r="C4828" s="10" t="str">
        <f t="shared" si="306"/>
        <v>گوشي اير پلاگ1403/02/21822</v>
      </c>
      <c r="D4828" s="10" t="str">
        <f>IFERROR(IF(تحویلی!$E$1="","",IF(NOSA!O4828=تحویلی!$E$1,تحویلی!$E$1&amp;COUNTIF(NOSA!$O$1:O4828,تحویلی!$E$1),"")),"")</f>
        <v/>
      </c>
      <c r="E4828" s="10" t="str">
        <f t="shared" si="307"/>
        <v>1791822</v>
      </c>
      <c r="F4828" s="10" t="str">
        <f>IFERROR(VLOOKUP(I4828,DATABASE!$N:$O,2,FALSE),"")</f>
        <v>گوشي اير پلاگ</v>
      </c>
      <c r="G4828" s="154" t="s">
        <v>3074</v>
      </c>
      <c r="H4828" s="155">
        <v>1791</v>
      </c>
      <c r="I4828" s="154" t="s">
        <v>1581</v>
      </c>
      <c r="J4828" s="154" t="s">
        <v>124</v>
      </c>
      <c r="K4828" s="156">
        <v>1</v>
      </c>
      <c r="L4828" s="154" t="s">
        <v>8</v>
      </c>
      <c r="M4828" s="154" t="s">
        <v>47</v>
      </c>
      <c r="N4828" s="154" t="s">
        <v>2775</v>
      </c>
      <c r="O4828" s="153">
        <v>822</v>
      </c>
      <c r="P4828" s="155">
        <v>0</v>
      </c>
      <c r="Q4828" s="10">
        <f t="shared" si="304"/>
        <v>822</v>
      </c>
    </row>
    <row r="4829" spans="2:17" ht="20.25" customHeight="1">
      <c r="B4829" s="10" t="str">
        <f t="shared" si="305"/>
        <v>دستكش ضد برش سبك45</v>
      </c>
      <c r="C4829" s="10" t="str">
        <f t="shared" si="306"/>
        <v>دستكش ضد برش سبك1403/02/2145</v>
      </c>
      <c r="D4829" s="10" t="str">
        <f>IFERROR(IF(تحویلی!$E$1="","",IF(NOSA!O4829=تحویلی!$E$1,تحویلی!$E$1&amp;COUNTIF(NOSA!$O$1:O4829,تحویلی!$E$1),"")),"")</f>
        <v/>
      </c>
      <c r="E4829" s="10" t="str">
        <f t="shared" si="307"/>
        <v>179345</v>
      </c>
      <c r="F4829" s="10" t="str">
        <f>IFERROR(VLOOKUP(I4829,DATABASE!$N:$O,2,FALSE),"")</f>
        <v>دستكش ضد برش سبك</v>
      </c>
      <c r="G4829" s="154" t="s">
        <v>3074</v>
      </c>
      <c r="H4829" s="155">
        <v>1793</v>
      </c>
      <c r="I4829" s="154" t="s">
        <v>1442</v>
      </c>
      <c r="J4829" s="154" t="s">
        <v>22</v>
      </c>
      <c r="K4829" s="156">
        <v>1</v>
      </c>
      <c r="L4829" s="154" t="s">
        <v>3</v>
      </c>
      <c r="M4829" s="154" t="s">
        <v>4</v>
      </c>
      <c r="N4829" s="154" t="s">
        <v>302</v>
      </c>
      <c r="O4829" s="153">
        <v>45</v>
      </c>
      <c r="P4829" s="155">
        <v>0</v>
      </c>
      <c r="Q4829" s="10">
        <f t="shared" ref="Q4829:Q4892" si="308">VALUE(O4829)</f>
        <v>45</v>
      </c>
    </row>
    <row r="4830" spans="2:17" ht="20.25" customHeight="1">
      <c r="B4830" s="10" t="str">
        <f t="shared" si="305"/>
        <v>فيلتر ماسك نيم صورت (3M) مدل 2091221</v>
      </c>
      <c r="C4830" s="10" t="str">
        <f t="shared" si="306"/>
        <v>فيلتر ماسك نيم صورت (3M) مدل 20911403/02/22221</v>
      </c>
      <c r="D4830" s="10" t="str">
        <f>IFERROR(IF(تحویلی!$E$1="","",IF(NOSA!O4830=تحویلی!$E$1,تحویلی!$E$1&amp;COUNTIF(NOSA!$O$1:O4830,تحویلی!$E$1),"")),"")</f>
        <v/>
      </c>
      <c r="E4830" s="10" t="str">
        <f t="shared" si="307"/>
        <v>1797221</v>
      </c>
      <c r="F4830" s="10" t="str">
        <f>IFERROR(VLOOKUP(I4830,DATABASE!$N:$O,2,FALSE),"")</f>
        <v>فيلتر ماسك نيم صورت (3M) مدل 2091</v>
      </c>
      <c r="G4830" s="154" t="s">
        <v>3075</v>
      </c>
      <c r="H4830" s="155">
        <v>1797</v>
      </c>
      <c r="I4830" s="154" t="s">
        <v>1475</v>
      </c>
      <c r="J4830" s="154" t="s">
        <v>53</v>
      </c>
      <c r="K4830" s="156">
        <v>1</v>
      </c>
      <c r="L4830" s="154" t="s">
        <v>8</v>
      </c>
      <c r="M4830" s="154" t="s">
        <v>19</v>
      </c>
      <c r="N4830" s="154" t="s">
        <v>2703</v>
      </c>
      <c r="O4830" s="153">
        <v>221</v>
      </c>
      <c r="P4830" s="155">
        <v>0</v>
      </c>
      <c r="Q4830" s="10">
        <f t="shared" si="308"/>
        <v>221</v>
      </c>
    </row>
    <row r="4831" spans="2:17" ht="20.25" customHeight="1">
      <c r="B4831" s="10" t="str">
        <f t="shared" si="305"/>
        <v>دستكش ضد برش سبك221</v>
      </c>
      <c r="C4831" s="10" t="str">
        <f t="shared" si="306"/>
        <v>دستكش ضد برش سبك1403/02/22221</v>
      </c>
      <c r="D4831" s="10" t="str">
        <f>IFERROR(IF(تحویلی!$E$1="","",IF(NOSA!O4831=تحویلی!$E$1,تحویلی!$E$1&amp;COUNTIF(NOSA!$O$1:O4831,تحویلی!$E$1),"")),"")</f>
        <v/>
      </c>
      <c r="E4831" s="10" t="str">
        <f t="shared" si="307"/>
        <v>1797221</v>
      </c>
      <c r="F4831" s="10" t="str">
        <f>IFERROR(VLOOKUP(I4831,DATABASE!$N:$O,2,FALSE),"")</f>
        <v>دستكش ضد برش سبك</v>
      </c>
      <c r="G4831" s="154" t="s">
        <v>3075</v>
      </c>
      <c r="H4831" s="155">
        <v>1797</v>
      </c>
      <c r="I4831" s="154" t="s">
        <v>1442</v>
      </c>
      <c r="J4831" s="154" t="s">
        <v>22</v>
      </c>
      <c r="K4831" s="156">
        <v>1</v>
      </c>
      <c r="L4831" s="154" t="s">
        <v>3</v>
      </c>
      <c r="M4831" s="154" t="s">
        <v>19</v>
      </c>
      <c r="N4831" s="154" t="s">
        <v>2703</v>
      </c>
      <c r="O4831" s="153">
        <v>221</v>
      </c>
      <c r="P4831" s="155">
        <v>0</v>
      </c>
      <c r="Q4831" s="10">
        <f t="shared" si="308"/>
        <v>221</v>
      </c>
    </row>
    <row r="4832" spans="2:17" ht="20.25" customHeight="1">
      <c r="B4832" s="10" t="str">
        <f t="shared" si="305"/>
        <v>دستكش ضد برش سبك866</v>
      </c>
      <c r="C4832" s="10" t="str">
        <f t="shared" si="306"/>
        <v>دستكش ضد برش سبك1403/02/22866</v>
      </c>
      <c r="D4832" s="10" t="str">
        <f>IFERROR(IF(تحویلی!$E$1="","",IF(NOSA!O4832=تحویلی!$E$1,تحویلی!$E$1&amp;COUNTIF(NOSA!$O$1:O4832,تحویلی!$E$1),"")),"")</f>
        <v/>
      </c>
      <c r="E4832" s="10" t="str">
        <f t="shared" si="307"/>
        <v>1799866</v>
      </c>
      <c r="F4832" s="10" t="str">
        <f>IFERROR(VLOOKUP(I4832,DATABASE!$N:$O,2,FALSE),"")</f>
        <v>دستكش ضد برش سبك</v>
      </c>
      <c r="G4832" s="154" t="s">
        <v>3075</v>
      </c>
      <c r="H4832" s="155">
        <v>1799</v>
      </c>
      <c r="I4832" s="154" t="s">
        <v>1442</v>
      </c>
      <c r="J4832" s="154" t="s">
        <v>22</v>
      </c>
      <c r="K4832" s="156">
        <v>1</v>
      </c>
      <c r="L4832" s="154" t="s">
        <v>3</v>
      </c>
      <c r="M4832" s="154" t="s">
        <v>47</v>
      </c>
      <c r="N4832" s="154" t="s">
        <v>3230</v>
      </c>
      <c r="O4832" s="153">
        <v>866</v>
      </c>
      <c r="P4832" s="155">
        <v>0</v>
      </c>
      <c r="Q4832" s="10">
        <f t="shared" si="308"/>
        <v>866</v>
      </c>
    </row>
    <row r="4833" spans="2:17" ht="20.25" customHeight="1">
      <c r="B4833" s="10" t="str">
        <f t="shared" si="305"/>
        <v>دستكش ضد برش سبك879</v>
      </c>
      <c r="C4833" s="10" t="str">
        <f t="shared" si="306"/>
        <v>دستكش ضد برش سبك1403/02/22879</v>
      </c>
      <c r="D4833" s="10" t="str">
        <f>IFERROR(IF(تحویلی!$E$1="","",IF(NOSA!O4833=تحویلی!$E$1,تحویلی!$E$1&amp;COUNTIF(NOSA!$O$1:O4833,تحویلی!$E$1),"")),"")</f>
        <v/>
      </c>
      <c r="E4833" s="10" t="str">
        <f t="shared" si="307"/>
        <v>1800879</v>
      </c>
      <c r="F4833" s="10" t="str">
        <f>IFERROR(VLOOKUP(I4833,DATABASE!$N:$O,2,FALSE),"")</f>
        <v>دستكش ضد برش سبك</v>
      </c>
      <c r="G4833" s="154" t="s">
        <v>3075</v>
      </c>
      <c r="H4833" s="155">
        <v>1800</v>
      </c>
      <c r="I4833" s="154" t="s">
        <v>1442</v>
      </c>
      <c r="J4833" s="154" t="s">
        <v>22</v>
      </c>
      <c r="K4833" s="156">
        <v>1</v>
      </c>
      <c r="L4833" s="154" t="s">
        <v>3</v>
      </c>
      <c r="M4833" s="154" t="s">
        <v>47</v>
      </c>
      <c r="N4833" s="154" t="s">
        <v>3388</v>
      </c>
      <c r="O4833" s="153">
        <v>879</v>
      </c>
      <c r="P4833" s="155">
        <v>0</v>
      </c>
      <c r="Q4833" s="10">
        <f t="shared" si="308"/>
        <v>879</v>
      </c>
    </row>
    <row r="4834" spans="2:17" ht="20.25" customHeight="1">
      <c r="B4834" s="10" t="str">
        <f t="shared" si="305"/>
        <v>دستكش كف دوبل چرمي697</v>
      </c>
      <c r="C4834" s="10" t="str">
        <f t="shared" si="306"/>
        <v>دستكش كف دوبل چرمي1403/02/22697</v>
      </c>
      <c r="D4834" s="10" t="str">
        <f>IFERROR(IF(تحویلی!$E$1="","",IF(NOSA!O4834=تحویلی!$E$1,تحویلی!$E$1&amp;COUNTIF(NOSA!$O$1:O4834,تحویلی!$E$1),"")),"")</f>
        <v/>
      </c>
      <c r="E4834" s="10" t="str">
        <f t="shared" si="307"/>
        <v>1802697</v>
      </c>
      <c r="F4834" s="10" t="str">
        <f>IFERROR(VLOOKUP(I4834,DATABASE!$N:$O,2,FALSE),"")</f>
        <v>دستكش كف دوبل چرمي</v>
      </c>
      <c r="G4834" s="154" t="s">
        <v>3075</v>
      </c>
      <c r="H4834" s="155">
        <v>1802</v>
      </c>
      <c r="I4834" s="154" t="s">
        <v>1683</v>
      </c>
      <c r="J4834" s="154" t="s">
        <v>1684</v>
      </c>
      <c r="K4834" s="156">
        <v>1</v>
      </c>
      <c r="L4834" s="154" t="s">
        <v>3</v>
      </c>
      <c r="M4834" s="154" t="s">
        <v>25</v>
      </c>
      <c r="N4834" s="154" t="s">
        <v>698</v>
      </c>
      <c r="O4834" s="153">
        <v>697</v>
      </c>
      <c r="P4834" s="155">
        <v>1</v>
      </c>
      <c r="Q4834" s="10">
        <f t="shared" si="308"/>
        <v>697</v>
      </c>
    </row>
    <row r="4835" spans="2:17" ht="20.25" customHeight="1">
      <c r="B4835" s="10" t="str">
        <f t="shared" si="305"/>
        <v>ماسك نيم صورت دو فيلتره (3M)221</v>
      </c>
      <c r="C4835" s="10" t="str">
        <f t="shared" si="306"/>
        <v>ماسك نيم صورت دو فيلتره (3M)1403/02/22221</v>
      </c>
      <c r="D4835" s="10" t="str">
        <f>IFERROR(IF(تحویلی!$E$1="","",IF(NOSA!O4835=تحویلی!$E$1,تحویلی!$E$1&amp;COUNTIF(NOSA!$O$1:O4835,تحویلی!$E$1),"")),"")</f>
        <v/>
      </c>
      <c r="E4835" s="10" t="str">
        <f t="shared" si="307"/>
        <v>1803221</v>
      </c>
      <c r="F4835" s="10" t="str">
        <f>IFERROR(VLOOKUP(I4835,DATABASE!$N:$O,2,FALSE),"")</f>
        <v>ماسك نيم صورت دو فيلتره (3M)</v>
      </c>
      <c r="G4835" s="154" t="s">
        <v>3075</v>
      </c>
      <c r="H4835" s="155">
        <v>1803</v>
      </c>
      <c r="I4835" s="154" t="s">
        <v>1503</v>
      </c>
      <c r="J4835" s="154" t="s">
        <v>151</v>
      </c>
      <c r="K4835" s="156">
        <v>1</v>
      </c>
      <c r="L4835" s="154" t="s">
        <v>8</v>
      </c>
      <c r="M4835" s="154" t="s">
        <v>9</v>
      </c>
      <c r="N4835" s="154" t="s">
        <v>2703</v>
      </c>
      <c r="O4835" s="153">
        <v>221</v>
      </c>
      <c r="P4835" s="155">
        <v>0</v>
      </c>
      <c r="Q4835" s="10">
        <f t="shared" si="308"/>
        <v>221</v>
      </c>
    </row>
    <row r="4836" spans="2:17" ht="20.25" customHeight="1">
      <c r="B4836" s="10" t="str">
        <f t="shared" si="305"/>
        <v>ماسك نيم صورت دو فيلتره (3M)882</v>
      </c>
      <c r="C4836" s="10" t="str">
        <f t="shared" si="306"/>
        <v>ماسك نيم صورت دو فيلتره (3M)1403/02/22882</v>
      </c>
      <c r="D4836" s="10" t="str">
        <f>IFERROR(IF(تحویلی!$E$1="","",IF(NOSA!O4836=تحویلی!$E$1,تحویلی!$E$1&amp;COUNTIF(NOSA!$O$1:O4836,تحویلی!$E$1),"")),"")</f>
        <v/>
      </c>
      <c r="E4836" s="10" t="str">
        <f t="shared" si="307"/>
        <v>1809882</v>
      </c>
      <c r="F4836" s="10" t="str">
        <f>IFERROR(VLOOKUP(I4836,DATABASE!$N:$O,2,FALSE),"")</f>
        <v>ماسك نيم صورت دو فيلتره (3M)</v>
      </c>
      <c r="G4836" s="154" t="s">
        <v>3075</v>
      </c>
      <c r="H4836" s="155">
        <v>1809</v>
      </c>
      <c r="I4836" s="154" t="s">
        <v>1503</v>
      </c>
      <c r="J4836" s="154" t="s">
        <v>151</v>
      </c>
      <c r="K4836" s="156">
        <v>1</v>
      </c>
      <c r="L4836" s="154" t="s">
        <v>8</v>
      </c>
      <c r="M4836" s="154" t="s">
        <v>9</v>
      </c>
      <c r="N4836" s="154" t="s">
        <v>3389</v>
      </c>
      <c r="O4836" s="153">
        <v>882</v>
      </c>
      <c r="P4836" s="155">
        <v>1</v>
      </c>
      <c r="Q4836" s="10">
        <f t="shared" si="308"/>
        <v>882</v>
      </c>
    </row>
    <row r="4837" spans="2:17" ht="20.25" customHeight="1">
      <c r="B4837" s="10" t="str">
        <f t="shared" si="305"/>
        <v>فيلتر ماسك نيم صورت (3M) مدل 2091882</v>
      </c>
      <c r="C4837" s="10" t="str">
        <f t="shared" si="306"/>
        <v>فيلتر ماسك نيم صورت (3M) مدل 20911403/02/22882</v>
      </c>
      <c r="D4837" s="10" t="str">
        <f>IFERROR(IF(تحویلی!$E$1="","",IF(NOSA!O4837=تحویلی!$E$1,تحویلی!$E$1&amp;COUNTIF(NOSA!$O$1:O4837,تحویلی!$E$1),"")),"")</f>
        <v/>
      </c>
      <c r="E4837" s="10" t="str">
        <f t="shared" si="307"/>
        <v>1809882</v>
      </c>
      <c r="F4837" s="10" t="str">
        <f>IFERROR(VLOOKUP(I4837,DATABASE!$N:$O,2,FALSE),"")</f>
        <v>فيلتر ماسك نيم صورت (3M) مدل 2091</v>
      </c>
      <c r="G4837" s="154" t="s">
        <v>3075</v>
      </c>
      <c r="H4837" s="155">
        <v>1809</v>
      </c>
      <c r="I4837" s="154" t="s">
        <v>1475</v>
      </c>
      <c r="J4837" s="154" t="s">
        <v>53</v>
      </c>
      <c r="K4837" s="156">
        <v>1</v>
      </c>
      <c r="L4837" s="154" t="s">
        <v>8</v>
      </c>
      <c r="M4837" s="154" t="s">
        <v>9</v>
      </c>
      <c r="N4837" s="154" t="s">
        <v>3389</v>
      </c>
      <c r="O4837" s="153">
        <v>882</v>
      </c>
      <c r="P4837" s="155">
        <v>1</v>
      </c>
      <c r="Q4837" s="10">
        <f t="shared" si="308"/>
        <v>882</v>
      </c>
    </row>
    <row r="4838" spans="2:17" ht="20.25" customHeight="1">
      <c r="B4838" s="10" t="str">
        <f t="shared" si="305"/>
        <v>دستكش كف مواد سبك840</v>
      </c>
      <c r="C4838" s="10" t="str">
        <f t="shared" si="306"/>
        <v>دستكش كف مواد سبك1403/02/22840</v>
      </c>
      <c r="D4838" s="10" t="str">
        <f>IFERROR(IF(تحویلی!$E$1="","",IF(NOSA!O4838=تحویلی!$E$1,تحویلی!$E$1&amp;COUNTIF(NOSA!$O$1:O4838,تحویلی!$E$1),"")),"")</f>
        <v/>
      </c>
      <c r="E4838" s="10" t="str">
        <f t="shared" si="307"/>
        <v>1813840</v>
      </c>
      <c r="F4838" s="10" t="str">
        <f>IFERROR(VLOOKUP(I4838,DATABASE!$N:$O,2,FALSE),"")</f>
        <v>دستكش كف مواد سبك</v>
      </c>
      <c r="G4838" s="154" t="s">
        <v>3075</v>
      </c>
      <c r="H4838" s="155">
        <v>1813</v>
      </c>
      <c r="I4838" s="154" t="s">
        <v>1456</v>
      </c>
      <c r="J4838" s="154" t="s">
        <v>2</v>
      </c>
      <c r="K4838" s="156">
        <v>1</v>
      </c>
      <c r="L4838" s="154" t="s">
        <v>3</v>
      </c>
      <c r="M4838" s="154" t="s">
        <v>47</v>
      </c>
      <c r="N4838" s="154" t="s">
        <v>3300</v>
      </c>
      <c r="O4838" s="153">
        <v>840</v>
      </c>
      <c r="P4838" s="155">
        <v>0</v>
      </c>
      <c r="Q4838" s="10">
        <f t="shared" si="308"/>
        <v>840</v>
      </c>
    </row>
    <row r="4839" spans="2:17" ht="20.25" customHeight="1">
      <c r="B4839" s="10" t="str">
        <f t="shared" si="305"/>
        <v>دستكش ضد برش سبك70</v>
      </c>
      <c r="C4839" s="10" t="str">
        <f t="shared" si="306"/>
        <v>دستكش ضد برش سبك1403/02/2270</v>
      </c>
      <c r="D4839" s="10" t="str">
        <f>IFERROR(IF(تحویلی!$E$1="","",IF(NOSA!O4839=تحویلی!$E$1,تحویلی!$E$1&amp;COUNTIF(NOSA!$O$1:O4839,تحویلی!$E$1),"")),"")</f>
        <v/>
      </c>
      <c r="E4839" s="10" t="str">
        <f t="shared" si="307"/>
        <v>183070</v>
      </c>
      <c r="F4839" s="10" t="str">
        <f>IFERROR(VLOOKUP(I4839,DATABASE!$N:$O,2,FALSE),"")</f>
        <v>دستكش ضد برش سبك</v>
      </c>
      <c r="G4839" s="154" t="s">
        <v>3075</v>
      </c>
      <c r="H4839" s="155">
        <v>1830</v>
      </c>
      <c r="I4839" s="154" t="s">
        <v>1442</v>
      </c>
      <c r="J4839" s="154" t="s">
        <v>22</v>
      </c>
      <c r="K4839" s="156">
        <v>1</v>
      </c>
      <c r="L4839" s="154" t="s">
        <v>3</v>
      </c>
      <c r="M4839" s="154" t="s">
        <v>9</v>
      </c>
      <c r="N4839" s="154" t="s">
        <v>2763</v>
      </c>
      <c r="O4839" s="153">
        <v>70</v>
      </c>
      <c r="P4839" s="155">
        <v>1</v>
      </c>
      <c r="Q4839" s="10">
        <f t="shared" si="308"/>
        <v>70</v>
      </c>
    </row>
    <row r="4840" spans="2:17" ht="20.25" customHeight="1">
      <c r="B4840" s="10" t="str">
        <f t="shared" si="305"/>
        <v>كلاه ايمني545</v>
      </c>
      <c r="C4840" s="10" t="str">
        <f t="shared" si="306"/>
        <v>كلاه ايمني1403/02/22545</v>
      </c>
      <c r="D4840" s="10" t="str">
        <f>IFERROR(IF(تحویلی!$E$1="","",IF(NOSA!O4840=تحویلی!$E$1,تحویلی!$E$1&amp;COUNTIF(NOSA!$O$1:O4840,تحویلی!$E$1),"")),"")</f>
        <v/>
      </c>
      <c r="E4840" s="10" t="str">
        <f t="shared" si="307"/>
        <v>1835545</v>
      </c>
      <c r="F4840" s="10" t="str">
        <f>IFERROR(VLOOKUP(I4840,DATABASE!$N:$O,2,FALSE),"")</f>
        <v>كلاه ايمني</v>
      </c>
      <c r="G4840" s="154" t="s">
        <v>3075</v>
      </c>
      <c r="H4840" s="155">
        <v>1835</v>
      </c>
      <c r="I4840" s="154" t="s">
        <v>1505</v>
      </c>
      <c r="J4840" s="154" t="s">
        <v>1628</v>
      </c>
      <c r="K4840" s="156">
        <v>1</v>
      </c>
      <c r="L4840" s="154" t="s">
        <v>8</v>
      </c>
      <c r="M4840" s="154" t="s">
        <v>4</v>
      </c>
      <c r="N4840" s="154" t="s">
        <v>927</v>
      </c>
      <c r="O4840" s="153">
        <v>545</v>
      </c>
      <c r="P4840" s="155">
        <v>1</v>
      </c>
      <c r="Q4840" s="10">
        <f t="shared" si="308"/>
        <v>545</v>
      </c>
    </row>
    <row r="4841" spans="2:17" ht="20.25" customHeight="1">
      <c r="B4841" s="10" t="str">
        <f t="shared" si="305"/>
        <v>دستكش كف مواد سبك8</v>
      </c>
      <c r="C4841" s="10" t="str">
        <f t="shared" si="306"/>
        <v>دستكش كف مواد سبك1403/02/228</v>
      </c>
      <c r="D4841" s="10" t="str">
        <f>IFERROR(IF(تحویلی!$E$1="","",IF(NOSA!O4841=تحویلی!$E$1,تحویلی!$E$1&amp;COUNTIF(NOSA!$O$1:O4841,تحویلی!$E$1),"")),"")</f>
        <v/>
      </c>
      <c r="E4841" s="10" t="str">
        <f t="shared" si="307"/>
        <v>18418</v>
      </c>
      <c r="F4841" s="10" t="str">
        <f>IFERROR(VLOOKUP(I4841,DATABASE!$N:$O,2,FALSE),"")</f>
        <v>دستكش كف مواد سبك</v>
      </c>
      <c r="G4841" s="154" t="s">
        <v>3075</v>
      </c>
      <c r="H4841" s="155">
        <v>1841</v>
      </c>
      <c r="I4841" s="154" t="s">
        <v>1456</v>
      </c>
      <c r="J4841" s="154" t="s">
        <v>2</v>
      </c>
      <c r="K4841" s="156">
        <v>1</v>
      </c>
      <c r="L4841" s="154" t="s">
        <v>3</v>
      </c>
      <c r="M4841" s="154" t="s">
        <v>47</v>
      </c>
      <c r="N4841" s="154" t="s">
        <v>710</v>
      </c>
      <c r="O4841" s="153">
        <v>8</v>
      </c>
      <c r="P4841" s="155">
        <v>1</v>
      </c>
      <c r="Q4841" s="10">
        <f t="shared" si="308"/>
        <v>8</v>
      </c>
    </row>
    <row r="4842" spans="2:17" ht="20.25" customHeight="1">
      <c r="B4842" s="10" t="str">
        <f t="shared" si="305"/>
        <v>شيشه مات ماسك جوشكاري8</v>
      </c>
      <c r="C4842" s="10" t="str">
        <f t="shared" si="306"/>
        <v>شيشه مات ماسك جوشكاري1403/02/228</v>
      </c>
      <c r="D4842" s="10" t="str">
        <f>IFERROR(IF(تحویلی!$E$1="","",IF(NOSA!O4842=تحویلی!$E$1,تحویلی!$E$1&amp;COUNTIF(NOSA!$O$1:O4842,تحویلی!$E$1),"")),"")</f>
        <v/>
      </c>
      <c r="E4842" s="10" t="str">
        <f t="shared" si="307"/>
        <v>18428</v>
      </c>
      <c r="F4842" s="10" t="str">
        <f>IFERROR(VLOOKUP(I4842,DATABASE!$N:$O,2,FALSE),"")</f>
        <v>شيشه مات ماسك جوشكاري</v>
      </c>
      <c r="G4842" s="154" t="s">
        <v>3075</v>
      </c>
      <c r="H4842" s="155">
        <v>1842</v>
      </c>
      <c r="I4842" s="154" t="s">
        <v>1507</v>
      </c>
      <c r="J4842" s="154" t="s">
        <v>113</v>
      </c>
      <c r="K4842" s="156">
        <v>1</v>
      </c>
      <c r="L4842" s="154" t="s">
        <v>8</v>
      </c>
      <c r="M4842" s="154" t="s">
        <v>215</v>
      </c>
      <c r="N4842" s="154" t="s">
        <v>710</v>
      </c>
      <c r="O4842" s="153">
        <v>8</v>
      </c>
      <c r="P4842" s="155">
        <v>0</v>
      </c>
      <c r="Q4842" s="10">
        <f t="shared" si="308"/>
        <v>8</v>
      </c>
    </row>
    <row r="4843" spans="2:17" ht="20.25" customHeight="1">
      <c r="B4843" s="10" t="str">
        <f t="shared" si="305"/>
        <v>لباس كار ديرسوز(بلوز و شلوار)719</v>
      </c>
      <c r="C4843" s="10" t="str">
        <f t="shared" si="306"/>
        <v>لباس كار ديرسوز(بلوز و شلوار)1403/02/22719</v>
      </c>
      <c r="D4843" s="10" t="str">
        <f>IFERROR(IF(تحویلی!$E$1="","",IF(NOSA!O4843=تحویلی!$E$1,تحویلی!$E$1&amp;COUNTIF(NOSA!$O$1:O4843,تحویلی!$E$1),"")),"")</f>
        <v/>
      </c>
      <c r="E4843" s="10" t="str">
        <f t="shared" si="307"/>
        <v>1846719</v>
      </c>
      <c r="F4843" s="10" t="str">
        <f>IFERROR(VLOOKUP(I4843,DATABASE!$N:$O,2,FALSE),"")</f>
        <v>لباس كار ديرسوز(بلوز و شلوار)</v>
      </c>
      <c r="G4843" s="154" t="s">
        <v>3075</v>
      </c>
      <c r="H4843" s="155">
        <v>1846</v>
      </c>
      <c r="I4843" s="154" t="s">
        <v>1478</v>
      </c>
      <c r="J4843" s="154" t="s">
        <v>1711</v>
      </c>
      <c r="K4843" s="156">
        <v>1</v>
      </c>
      <c r="L4843" s="154" t="s">
        <v>28</v>
      </c>
      <c r="M4843" s="154" t="s">
        <v>47</v>
      </c>
      <c r="N4843" s="154" t="s">
        <v>395</v>
      </c>
      <c r="O4843" s="153">
        <v>719</v>
      </c>
      <c r="P4843" s="155">
        <v>0</v>
      </c>
      <c r="Q4843" s="10">
        <f t="shared" si="308"/>
        <v>719</v>
      </c>
    </row>
    <row r="4844" spans="2:17" ht="20.25" customHeight="1">
      <c r="B4844" s="10" t="str">
        <f t="shared" si="305"/>
        <v>دستكش ضد برش سبك719</v>
      </c>
      <c r="C4844" s="10" t="str">
        <f t="shared" si="306"/>
        <v>دستكش ضد برش سبك1403/02/22719</v>
      </c>
      <c r="D4844" s="10" t="str">
        <f>IFERROR(IF(تحویلی!$E$1="","",IF(NOSA!O4844=تحویلی!$E$1,تحویلی!$E$1&amp;COUNTIF(NOSA!$O$1:O4844,تحویلی!$E$1),"")),"")</f>
        <v/>
      </c>
      <c r="E4844" s="10" t="str">
        <f t="shared" si="307"/>
        <v>1846719</v>
      </c>
      <c r="F4844" s="10" t="str">
        <f>IFERROR(VLOOKUP(I4844,DATABASE!$N:$O,2,FALSE),"")</f>
        <v>دستكش ضد برش سبك</v>
      </c>
      <c r="G4844" s="154" t="s">
        <v>3075</v>
      </c>
      <c r="H4844" s="155">
        <v>1846</v>
      </c>
      <c r="I4844" s="154" t="s">
        <v>1442</v>
      </c>
      <c r="J4844" s="154" t="s">
        <v>22</v>
      </c>
      <c r="K4844" s="156">
        <v>1</v>
      </c>
      <c r="L4844" s="154" t="s">
        <v>3</v>
      </c>
      <c r="M4844" s="154" t="s">
        <v>47</v>
      </c>
      <c r="N4844" s="154" t="s">
        <v>395</v>
      </c>
      <c r="O4844" s="153">
        <v>719</v>
      </c>
      <c r="P4844" s="155">
        <v>0</v>
      </c>
      <c r="Q4844" s="10">
        <f t="shared" si="308"/>
        <v>719</v>
      </c>
    </row>
    <row r="4845" spans="2:17" ht="20.25" customHeight="1">
      <c r="B4845" s="10" t="str">
        <f t="shared" si="305"/>
        <v>گوشي اير پلاگ719</v>
      </c>
      <c r="C4845" s="10" t="str">
        <f t="shared" si="306"/>
        <v>گوشي اير پلاگ1403/02/22719</v>
      </c>
      <c r="D4845" s="10" t="str">
        <f>IFERROR(IF(تحویلی!$E$1="","",IF(NOSA!O4845=تحویلی!$E$1,تحویلی!$E$1&amp;COUNTIF(NOSA!$O$1:O4845,تحویلی!$E$1),"")),"")</f>
        <v/>
      </c>
      <c r="E4845" s="10" t="str">
        <f t="shared" si="307"/>
        <v>1846719</v>
      </c>
      <c r="F4845" s="10" t="str">
        <f>IFERROR(VLOOKUP(I4845,DATABASE!$N:$O,2,FALSE),"")</f>
        <v>گوشي اير پلاگ</v>
      </c>
      <c r="G4845" s="154" t="s">
        <v>3075</v>
      </c>
      <c r="H4845" s="155">
        <v>1846</v>
      </c>
      <c r="I4845" s="154" t="s">
        <v>1581</v>
      </c>
      <c r="J4845" s="154" t="s">
        <v>124</v>
      </c>
      <c r="K4845" s="156">
        <v>1</v>
      </c>
      <c r="L4845" s="154" t="s">
        <v>8</v>
      </c>
      <c r="M4845" s="154" t="s">
        <v>47</v>
      </c>
      <c r="N4845" s="154" t="s">
        <v>395</v>
      </c>
      <c r="O4845" s="153">
        <v>719</v>
      </c>
      <c r="P4845" s="155">
        <v>0</v>
      </c>
      <c r="Q4845" s="10">
        <f t="shared" si="308"/>
        <v>719</v>
      </c>
    </row>
    <row r="4846" spans="2:17" ht="20.25" customHeight="1">
      <c r="B4846" s="10" t="str">
        <f t="shared" si="305"/>
        <v>عينك سنگ زني بغل توري719</v>
      </c>
      <c r="C4846" s="10" t="str">
        <f t="shared" si="306"/>
        <v>عينك سنگ زني بغل توري1403/02/22719</v>
      </c>
      <c r="D4846" s="10" t="str">
        <f>IFERROR(IF(تحویلی!$E$1="","",IF(NOSA!O4846=تحویلی!$E$1,تحویلی!$E$1&amp;COUNTIF(NOSA!$O$1:O4846,تحویلی!$E$1),"")),"")</f>
        <v/>
      </c>
      <c r="E4846" s="10" t="str">
        <f t="shared" si="307"/>
        <v>1846719</v>
      </c>
      <c r="F4846" s="10" t="str">
        <f>IFERROR(VLOOKUP(I4846,DATABASE!$N:$O,2,FALSE),"")</f>
        <v>عينك سنگ زني بغل توري</v>
      </c>
      <c r="G4846" s="154" t="s">
        <v>3075</v>
      </c>
      <c r="H4846" s="155">
        <v>1846</v>
      </c>
      <c r="I4846" s="154" t="s">
        <v>1519</v>
      </c>
      <c r="J4846" s="154" t="s">
        <v>1520</v>
      </c>
      <c r="K4846" s="156">
        <v>1</v>
      </c>
      <c r="L4846" s="154" t="s">
        <v>8</v>
      </c>
      <c r="M4846" s="154" t="s">
        <v>47</v>
      </c>
      <c r="N4846" s="154" t="s">
        <v>395</v>
      </c>
      <c r="O4846" s="153">
        <v>719</v>
      </c>
      <c r="P4846" s="155">
        <v>0</v>
      </c>
      <c r="Q4846" s="10">
        <f t="shared" si="308"/>
        <v>719</v>
      </c>
    </row>
    <row r="4847" spans="2:17" ht="20.25" customHeight="1">
      <c r="B4847" s="10" t="str">
        <f t="shared" si="305"/>
        <v>شيشه مات ماسك جوشكاري580</v>
      </c>
      <c r="C4847" s="10" t="str">
        <f t="shared" si="306"/>
        <v>شيشه مات ماسك جوشكاري1403/02/22580</v>
      </c>
      <c r="D4847" s="10" t="str">
        <f>IFERROR(IF(تحویلی!$E$1="","",IF(NOSA!O4847=تحویلی!$E$1,تحویلی!$E$1&amp;COUNTIF(NOSA!$O$1:O4847,تحویلی!$E$1),"")),"")</f>
        <v/>
      </c>
      <c r="E4847" s="10" t="str">
        <f t="shared" si="307"/>
        <v>1847580</v>
      </c>
      <c r="F4847" s="10" t="str">
        <f>IFERROR(VLOOKUP(I4847,DATABASE!$N:$O,2,FALSE),"")</f>
        <v>شيشه مات ماسك جوشكاري</v>
      </c>
      <c r="G4847" s="3" t="s">
        <v>3075</v>
      </c>
      <c r="H4847" s="4">
        <v>1847</v>
      </c>
      <c r="I4847" s="3" t="s">
        <v>1507</v>
      </c>
      <c r="J4847" s="3" t="s">
        <v>113</v>
      </c>
      <c r="K4847" s="5">
        <v>1</v>
      </c>
      <c r="L4847" s="3" t="s">
        <v>8</v>
      </c>
      <c r="M4847" s="3" t="s">
        <v>3390</v>
      </c>
      <c r="N4847" s="3" t="s">
        <v>1001</v>
      </c>
      <c r="O4847" s="1">
        <v>580</v>
      </c>
      <c r="P4847" s="4">
        <v>0</v>
      </c>
      <c r="Q4847" s="10">
        <f t="shared" si="308"/>
        <v>580</v>
      </c>
    </row>
    <row r="4848" spans="2:17" ht="20.25" customHeight="1">
      <c r="B4848" s="10" t="str">
        <f t="shared" si="305"/>
        <v>پيشبند نسوز چرمي649</v>
      </c>
      <c r="C4848" s="10" t="str">
        <f t="shared" si="306"/>
        <v>پيشبند نسوز چرمي1403/02/22649</v>
      </c>
      <c r="D4848" s="10" t="str">
        <f>IFERROR(IF(تحویلی!$E$1="","",IF(NOSA!O4848=تحویلی!$E$1,تحویلی!$E$1&amp;COUNTIF(NOSA!$O$1:O4848,تحویلی!$E$1),"")),"")</f>
        <v/>
      </c>
      <c r="E4848" s="10" t="str">
        <f t="shared" si="307"/>
        <v>1849649</v>
      </c>
      <c r="F4848" s="10" t="str">
        <f>IFERROR(VLOOKUP(I4848,DATABASE!$N:$O,2,FALSE),"")</f>
        <v>پيشبند نسوز چرمي</v>
      </c>
      <c r="G4848" s="3" t="s">
        <v>3075</v>
      </c>
      <c r="H4848" s="4">
        <v>1849</v>
      </c>
      <c r="I4848" s="3" t="s">
        <v>1459</v>
      </c>
      <c r="J4848" s="3" t="s">
        <v>15</v>
      </c>
      <c r="K4848" s="5">
        <v>1</v>
      </c>
      <c r="L4848" s="3" t="s">
        <v>8</v>
      </c>
      <c r="M4848" s="3" t="s">
        <v>19</v>
      </c>
      <c r="N4848" s="3" t="s">
        <v>1425</v>
      </c>
      <c r="O4848" s="1">
        <v>649</v>
      </c>
      <c r="P4848" s="4">
        <v>0</v>
      </c>
      <c r="Q4848" s="10">
        <f t="shared" si="308"/>
        <v>649</v>
      </c>
    </row>
    <row r="4849" spans="2:17" ht="20.25" customHeight="1">
      <c r="B4849" s="10" t="str">
        <f t="shared" si="305"/>
        <v>دستكش ساق بلند نسوز649</v>
      </c>
      <c r="C4849" s="10" t="str">
        <f t="shared" si="306"/>
        <v>دستكش ساق بلند نسوز1403/02/22649</v>
      </c>
      <c r="D4849" s="10" t="str">
        <f>IFERROR(IF(تحویلی!$E$1="","",IF(NOSA!O4849=تحویلی!$E$1,تحویلی!$E$1&amp;COUNTIF(NOSA!$O$1:O4849,تحویلی!$E$1),"")),"")</f>
        <v/>
      </c>
      <c r="E4849" s="10" t="str">
        <f t="shared" si="307"/>
        <v>1849649</v>
      </c>
      <c r="F4849" s="10" t="str">
        <f>IFERROR(VLOOKUP(I4849,DATABASE!$N:$O,2,FALSE),"")</f>
        <v>دستكش ساق بلند نسوز</v>
      </c>
      <c r="G4849" s="3" t="s">
        <v>3075</v>
      </c>
      <c r="H4849" s="4">
        <v>1849</v>
      </c>
      <c r="I4849" s="3" t="s">
        <v>1461</v>
      </c>
      <c r="J4849" s="3" t="s">
        <v>34</v>
      </c>
      <c r="K4849" s="5">
        <v>1</v>
      </c>
      <c r="L4849" s="3" t="s">
        <v>3</v>
      </c>
      <c r="M4849" s="3" t="s">
        <v>19</v>
      </c>
      <c r="N4849" s="3" t="s">
        <v>1425</v>
      </c>
      <c r="O4849" s="1">
        <v>649</v>
      </c>
      <c r="P4849" s="4">
        <v>0</v>
      </c>
      <c r="Q4849" s="10">
        <f t="shared" si="308"/>
        <v>649</v>
      </c>
    </row>
    <row r="4850" spans="2:17" ht="20.25" customHeight="1">
      <c r="B4850" s="10" t="str">
        <f t="shared" si="305"/>
        <v>دستكش ضد برش سبك849</v>
      </c>
      <c r="C4850" s="10" t="str">
        <f t="shared" si="306"/>
        <v>دستكش ضد برش سبك1403/02/22849</v>
      </c>
      <c r="D4850" s="10" t="str">
        <f>IFERROR(IF(تحویلی!$E$1="","",IF(NOSA!O4850=تحویلی!$E$1,تحویلی!$E$1&amp;COUNTIF(NOSA!$O$1:O4850,تحویلی!$E$1),"")),"")</f>
        <v/>
      </c>
      <c r="E4850" s="10" t="str">
        <f t="shared" si="307"/>
        <v>1851849</v>
      </c>
      <c r="F4850" s="10" t="str">
        <f>IFERROR(VLOOKUP(I4850,DATABASE!$N:$O,2,FALSE),"")</f>
        <v>دستكش ضد برش سبك</v>
      </c>
      <c r="G4850" s="3" t="s">
        <v>3075</v>
      </c>
      <c r="H4850" s="4">
        <v>1851</v>
      </c>
      <c r="I4850" s="3" t="s">
        <v>1442</v>
      </c>
      <c r="J4850" s="3" t="s">
        <v>22</v>
      </c>
      <c r="K4850" s="5">
        <v>1</v>
      </c>
      <c r="L4850" s="3" t="s">
        <v>3</v>
      </c>
      <c r="M4850" s="3" t="s">
        <v>19</v>
      </c>
      <c r="N4850" s="3" t="s">
        <v>968</v>
      </c>
      <c r="O4850" s="1">
        <v>849</v>
      </c>
      <c r="P4850" s="4">
        <v>0</v>
      </c>
      <c r="Q4850" s="10">
        <f t="shared" si="308"/>
        <v>849</v>
      </c>
    </row>
    <row r="4851" spans="2:17" ht="20.25" customHeight="1">
      <c r="B4851" s="10" t="str">
        <f t="shared" si="305"/>
        <v>دستكش ضد اسيد و روغن294</v>
      </c>
      <c r="C4851" s="10" t="str">
        <f t="shared" si="306"/>
        <v>دستكش ضد اسيد و روغن1403/02/23294</v>
      </c>
      <c r="D4851" s="10" t="str">
        <f>IFERROR(IF(تحویلی!$E$1="","",IF(NOSA!O4851=تحویلی!$E$1,تحویلی!$E$1&amp;COUNTIF(NOSA!$O$1:O4851,تحویلی!$E$1),"")),"")</f>
        <v/>
      </c>
      <c r="E4851" s="10" t="str">
        <f t="shared" si="307"/>
        <v>1859294</v>
      </c>
      <c r="F4851" s="10" t="str">
        <f>IFERROR(VLOOKUP(I4851,DATABASE!$N:$O,2,FALSE),"")</f>
        <v>دستكش ضد اسيد و روغن</v>
      </c>
      <c r="G4851" s="3" t="s">
        <v>3076</v>
      </c>
      <c r="H4851" s="4">
        <v>1859</v>
      </c>
      <c r="I4851" s="3" t="s">
        <v>1693</v>
      </c>
      <c r="J4851" s="3" t="s">
        <v>507</v>
      </c>
      <c r="K4851" s="5">
        <v>1</v>
      </c>
      <c r="L4851" s="3" t="s">
        <v>3</v>
      </c>
      <c r="M4851" s="3" t="s">
        <v>25</v>
      </c>
      <c r="N4851" s="3" t="s">
        <v>203</v>
      </c>
      <c r="O4851" s="1">
        <v>294</v>
      </c>
      <c r="P4851" s="4">
        <v>0</v>
      </c>
      <c r="Q4851" s="10">
        <f t="shared" si="308"/>
        <v>294</v>
      </c>
    </row>
    <row r="4852" spans="2:17" ht="20.25" customHeight="1">
      <c r="B4852" s="10" t="str">
        <f t="shared" si="305"/>
        <v>عينك سنگ زني بغل توري582</v>
      </c>
      <c r="C4852" s="10" t="str">
        <f t="shared" si="306"/>
        <v>عينك سنگ زني بغل توري1403/02/23582</v>
      </c>
      <c r="D4852" s="10" t="str">
        <f>IFERROR(IF(تحویلی!$E$1="","",IF(NOSA!O4852=تحویلی!$E$1,تحویلی!$E$1&amp;COUNTIF(NOSA!$O$1:O4852,تحویلی!$E$1),"")),"")</f>
        <v/>
      </c>
      <c r="E4852" s="10" t="str">
        <f t="shared" si="307"/>
        <v>1861582</v>
      </c>
      <c r="F4852" s="10" t="str">
        <f>IFERROR(VLOOKUP(I4852,DATABASE!$N:$O,2,FALSE),"")</f>
        <v>عينك سنگ زني بغل توري</v>
      </c>
      <c r="G4852" s="3" t="s">
        <v>3076</v>
      </c>
      <c r="H4852" s="4">
        <v>1861</v>
      </c>
      <c r="I4852" s="3" t="s">
        <v>1519</v>
      </c>
      <c r="J4852" s="3" t="s">
        <v>1520</v>
      </c>
      <c r="K4852" s="5">
        <v>1</v>
      </c>
      <c r="L4852" s="3" t="s">
        <v>8</v>
      </c>
      <c r="M4852" s="3" t="s">
        <v>47</v>
      </c>
      <c r="N4852" s="3" t="s">
        <v>80</v>
      </c>
      <c r="O4852" s="1">
        <v>582</v>
      </c>
      <c r="P4852" s="4">
        <v>0</v>
      </c>
      <c r="Q4852" s="10">
        <f t="shared" si="308"/>
        <v>582</v>
      </c>
    </row>
    <row r="4853" spans="2:17" ht="20.25" customHeight="1">
      <c r="B4853" s="10" t="str">
        <f t="shared" si="305"/>
        <v>فيلتر ماسك نيم صورت (3M) مدل 209110005</v>
      </c>
      <c r="C4853" s="10" t="str">
        <f t="shared" si="306"/>
        <v>فيلتر ماسك نيم صورت (3M) مدل 20911403/02/2310005</v>
      </c>
      <c r="D4853" s="10" t="str">
        <f>IFERROR(IF(تحویلی!$E$1="","",IF(NOSA!O4853=تحویلی!$E$1,تحویلی!$E$1&amp;COUNTIF(NOSA!$O$1:O4853,تحویلی!$E$1),"")),"")</f>
        <v/>
      </c>
      <c r="E4853" s="10" t="str">
        <f t="shared" si="307"/>
        <v>186810005</v>
      </c>
      <c r="F4853" s="10" t="str">
        <f>IFERROR(VLOOKUP(I4853,DATABASE!$N:$O,2,FALSE),"")</f>
        <v>فيلتر ماسك نيم صورت (3M) مدل 2091</v>
      </c>
      <c r="G4853" s="3" t="s">
        <v>3076</v>
      </c>
      <c r="H4853" s="4">
        <v>1868</v>
      </c>
      <c r="I4853" s="3" t="s">
        <v>1475</v>
      </c>
      <c r="J4853" s="3" t="s">
        <v>53</v>
      </c>
      <c r="K4853" s="5">
        <v>1</v>
      </c>
      <c r="L4853" s="3" t="s">
        <v>8</v>
      </c>
      <c r="M4853" s="3" t="s">
        <v>9</v>
      </c>
      <c r="N4853" s="3" t="s">
        <v>3386</v>
      </c>
      <c r="O4853" s="1">
        <v>10005</v>
      </c>
      <c r="P4853" s="4">
        <v>1</v>
      </c>
      <c r="Q4853" s="10">
        <f t="shared" si="308"/>
        <v>10005</v>
      </c>
    </row>
    <row r="4854" spans="2:17" ht="20.25" customHeight="1">
      <c r="B4854" s="10" t="str">
        <f t="shared" si="305"/>
        <v>پيراهن فرم انتظامات94</v>
      </c>
      <c r="C4854" s="10" t="str">
        <f t="shared" si="306"/>
        <v>پيراهن فرم انتظامات1403/02/2394</v>
      </c>
      <c r="D4854" s="10" t="str">
        <f>IFERROR(IF(تحویلی!$E$1="","",IF(NOSA!O4854=تحویلی!$E$1,تحویلی!$E$1&amp;COUNTIF(NOSA!$O$1:O4854,تحویلی!$E$1),"")),"")</f>
        <v/>
      </c>
      <c r="E4854" s="10" t="str">
        <f t="shared" si="307"/>
        <v>188194</v>
      </c>
      <c r="F4854" s="10" t="str">
        <f>IFERROR(VLOOKUP(I4854,DATABASE!$N:$O,2,FALSE),"")</f>
        <v>پيراهن فرم انتظامات</v>
      </c>
      <c r="G4854" s="3" t="s">
        <v>3076</v>
      </c>
      <c r="H4854" s="4">
        <v>1881</v>
      </c>
      <c r="I4854" s="3" t="s">
        <v>2296</v>
      </c>
      <c r="J4854" s="3" t="s">
        <v>3301</v>
      </c>
      <c r="K4854" s="5">
        <v>1</v>
      </c>
      <c r="L4854" s="3" t="s">
        <v>28</v>
      </c>
      <c r="M4854" s="3" t="s">
        <v>25</v>
      </c>
      <c r="N4854" s="3" t="s">
        <v>297</v>
      </c>
      <c r="O4854" s="1">
        <v>94</v>
      </c>
      <c r="P4854" s="4">
        <v>0</v>
      </c>
      <c r="Q4854" s="10">
        <f t="shared" si="308"/>
        <v>94</v>
      </c>
    </row>
    <row r="4855" spans="2:17" ht="20.25" customHeight="1">
      <c r="B4855" s="10" t="str">
        <f t="shared" si="305"/>
        <v>لباس كار ديرسوز(بلوز) 582</v>
      </c>
      <c r="C4855" s="10" t="str">
        <f t="shared" si="306"/>
        <v>لباس كار ديرسوز(بلوز) 1403/02/23582</v>
      </c>
      <c r="D4855" s="10" t="str">
        <f>IFERROR(IF(تحویلی!$E$1="","",IF(NOSA!O4855=تحویلی!$E$1,تحویلی!$E$1&amp;COUNTIF(NOSA!$O$1:O4855,تحویلی!$E$1),"")),"")</f>
        <v/>
      </c>
      <c r="E4855" s="10" t="str">
        <f t="shared" si="307"/>
        <v>1886582</v>
      </c>
      <c r="F4855" s="10" t="str">
        <f>IFERROR(VLOOKUP(I4855,DATABASE!$N:$O,2,FALSE),"")</f>
        <v xml:space="preserve">لباس كار ديرسوز(بلوز) </v>
      </c>
      <c r="G4855" s="3" t="s">
        <v>3076</v>
      </c>
      <c r="H4855" s="4">
        <v>1886</v>
      </c>
      <c r="I4855" s="3" t="s">
        <v>1703</v>
      </c>
      <c r="J4855" s="3" t="s">
        <v>1704</v>
      </c>
      <c r="K4855" s="5">
        <v>1</v>
      </c>
      <c r="L4855" s="3" t="s">
        <v>8</v>
      </c>
      <c r="M4855" s="3" t="s">
        <v>47</v>
      </c>
      <c r="N4855" s="3" t="s">
        <v>80</v>
      </c>
      <c r="O4855" s="1">
        <v>582</v>
      </c>
      <c r="P4855" s="4">
        <v>0</v>
      </c>
      <c r="Q4855" s="10">
        <f t="shared" si="308"/>
        <v>582</v>
      </c>
    </row>
    <row r="4856" spans="2:17" ht="20.25" customHeight="1">
      <c r="B4856" s="10" t="str">
        <f t="shared" si="305"/>
        <v>كلاه ايمني44</v>
      </c>
      <c r="C4856" s="10" t="str">
        <f t="shared" si="306"/>
        <v>كلاه ايمني1403/02/2344</v>
      </c>
      <c r="D4856" s="10" t="str">
        <f>IFERROR(IF(تحویلی!$E$1="","",IF(NOSA!O4856=تحویلی!$E$1,تحویلی!$E$1&amp;COUNTIF(NOSA!$O$1:O4856,تحویلی!$E$1),"")),"")</f>
        <v/>
      </c>
      <c r="E4856" s="10" t="str">
        <f t="shared" si="307"/>
        <v>189144</v>
      </c>
      <c r="F4856" s="10" t="str">
        <f>IFERROR(VLOOKUP(I4856,DATABASE!$N:$O,2,FALSE),"")</f>
        <v>كلاه ايمني</v>
      </c>
      <c r="G4856" s="3" t="s">
        <v>3076</v>
      </c>
      <c r="H4856" s="4">
        <v>1891</v>
      </c>
      <c r="I4856" s="3" t="s">
        <v>1505</v>
      </c>
      <c r="J4856" s="3" t="s">
        <v>1628</v>
      </c>
      <c r="K4856" s="5">
        <v>1</v>
      </c>
      <c r="L4856" s="3" t="s">
        <v>8</v>
      </c>
      <c r="M4856" s="3" t="s">
        <v>1355</v>
      </c>
      <c r="N4856" s="3" t="s">
        <v>117</v>
      </c>
      <c r="O4856" s="1">
        <v>44</v>
      </c>
      <c r="P4856" s="4">
        <v>0</v>
      </c>
      <c r="Q4856" s="10">
        <f t="shared" si="308"/>
        <v>44</v>
      </c>
    </row>
    <row r="4857" spans="2:17" ht="20.25" customHeight="1">
      <c r="B4857" s="10" t="str">
        <f t="shared" si="305"/>
        <v>هدگير نقاب847</v>
      </c>
      <c r="C4857" s="10" t="str">
        <f t="shared" si="306"/>
        <v>هدگير نقاب1403/02/23847</v>
      </c>
      <c r="D4857" s="10" t="str">
        <f>IFERROR(IF(تحویلی!$E$1="","",IF(NOSA!O4857=تحویلی!$E$1,تحویلی!$E$1&amp;COUNTIF(NOSA!$O$1:O4857,تحویلی!$E$1),"")),"")</f>
        <v/>
      </c>
      <c r="E4857" s="10" t="str">
        <f t="shared" si="307"/>
        <v>1892847</v>
      </c>
      <c r="F4857" s="10" t="str">
        <f>IFERROR(VLOOKUP(I4857,DATABASE!$N:$O,2,FALSE),"")</f>
        <v>هدگير نقاب</v>
      </c>
      <c r="G4857" s="3" t="s">
        <v>3076</v>
      </c>
      <c r="H4857" s="4">
        <v>1892</v>
      </c>
      <c r="I4857" s="3" t="s">
        <v>1468</v>
      </c>
      <c r="J4857" s="3" t="s">
        <v>12</v>
      </c>
      <c r="K4857" s="5">
        <v>1</v>
      </c>
      <c r="L4857" s="3" t="s">
        <v>8</v>
      </c>
      <c r="M4857" s="3" t="s">
        <v>4</v>
      </c>
      <c r="N4857" s="3" t="s">
        <v>2719</v>
      </c>
      <c r="O4857" s="1">
        <v>847</v>
      </c>
      <c r="P4857" s="4">
        <v>1</v>
      </c>
      <c r="Q4857" s="10">
        <f t="shared" si="308"/>
        <v>847</v>
      </c>
    </row>
    <row r="4858" spans="2:17" ht="20.25" customHeight="1">
      <c r="B4858" s="10" t="str">
        <f t="shared" si="305"/>
        <v>كفش ايمني عايق برق741</v>
      </c>
      <c r="C4858" s="10" t="str">
        <f t="shared" si="306"/>
        <v>كفش ايمني عايق برق1403/02/23741</v>
      </c>
      <c r="D4858" s="10" t="str">
        <f>IFERROR(IF(تحویلی!$E$1="","",IF(NOSA!O4858=تحویلی!$E$1,تحویلی!$E$1&amp;COUNTIF(NOSA!$O$1:O4858,تحویلی!$E$1),"")),"")</f>
        <v/>
      </c>
      <c r="E4858" s="10" t="str">
        <f t="shared" si="307"/>
        <v>1894741</v>
      </c>
      <c r="F4858" s="10" t="str">
        <f>IFERROR(VLOOKUP(I4858,DATABASE!$N:$O,2,FALSE),"")</f>
        <v>كفش ايمني عايق برق</v>
      </c>
      <c r="G4858" s="3" t="s">
        <v>3076</v>
      </c>
      <c r="H4858" s="4">
        <v>1894</v>
      </c>
      <c r="I4858" s="3" t="s">
        <v>1610</v>
      </c>
      <c r="J4858" s="3" t="s">
        <v>1689</v>
      </c>
      <c r="K4858" s="5">
        <v>1</v>
      </c>
      <c r="L4858" s="3" t="s">
        <v>3</v>
      </c>
      <c r="M4858" s="3" t="s">
        <v>102</v>
      </c>
      <c r="N4858" s="3" t="s">
        <v>3211</v>
      </c>
      <c r="O4858" s="1">
        <v>741</v>
      </c>
      <c r="P4858" s="4">
        <v>0</v>
      </c>
      <c r="Q4858" s="10">
        <f t="shared" si="308"/>
        <v>741</v>
      </c>
    </row>
    <row r="4859" spans="2:17" ht="20.25" customHeight="1">
      <c r="B4859" s="10" t="str">
        <f t="shared" si="305"/>
        <v>دستكش ضد برش سبك641</v>
      </c>
      <c r="C4859" s="10" t="str">
        <f t="shared" si="306"/>
        <v>دستكش ضد برش سبك1403/02/24641</v>
      </c>
      <c r="D4859" s="10" t="str">
        <f>IFERROR(IF(تحویلی!$E$1="","",IF(NOSA!O4859=تحویلی!$E$1,تحویلی!$E$1&amp;COUNTIF(NOSA!$O$1:O4859,تحویلی!$E$1),"")),"")</f>
        <v/>
      </c>
      <c r="E4859" s="10" t="str">
        <f t="shared" si="307"/>
        <v>1905641</v>
      </c>
      <c r="F4859" s="10" t="str">
        <f>IFERROR(VLOOKUP(I4859,DATABASE!$N:$O,2,FALSE),"")</f>
        <v>دستكش ضد برش سبك</v>
      </c>
      <c r="G4859" s="3" t="s">
        <v>3077</v>
      </c>
      <c r="H4859" s="4">
        <v>1905</v>
      </c>
      <c r="I4859" s="3" t="s">
        <v>1442</v>
      </c>
      <c r="J4859" s="3" t="s">
        <v>22</v>
      </c>
      <c r="K4859" s="5">
        <v>1</v>
      </c>
      <c r="L4859" s="3" t="s">
        <v>3</v>
      </c>
      <c r="M4859" s="3" t="s">
        <v>47</v>
      </c>
      <c r="N4859" s="3" t="s">
        <v>2689</v>
      </c>
      <c r="O4859" s="1">
        <v>641</v>
      </c>
      <c r="P4859" s="4">
        <v>0</v>
      </c>
      <c r="Q4859" s="10">
        <f t="shared" si="308"/>
        <v>641</v>
      </c>
    </row>
    <row r="4860" spans="2:17" ht="20.25" customHeight="1">
      <c r="B4860" s="10" t="str">
        <f t="shared" ref="B4860:B4923" si="309">F4860&amp;Q4860</f>
        <v>پوتين ايمني نسوز475</v>
      </c>
      <c r="C4860" s="10" t="str">
        <f t="shared" ref="C4860:C4923" si="310">F4860&amp;G4860&amp;O4860</f>
        <v>پوتين ايمني نسوز1403/02/24475</v>
      </c>
      <c r="D4860" s="10" t="str">
        <f>IFERROR(IF(تحویلی!$E$1="","",IF(NOSA!O4860=تحویلی!$E$1,تحویلی!$E$1&amp;COUNTIF(NOSA!$O$1:O4860,تحویلی!$E$1),"")),"")</f>
        <v/>
      </c>
      <c r="E4860" s="10" t="str">
        <f t="shared" ref="E4860:E4923" si="311">H4860&amp;O4860</f>
        <v>1910475</v>
      </c>
      <c r="F4860" s="10" t="str">
        <f>IFERROR(VLOOKUP(I4860,DATABASE!$N:$O,2,FALSE),"")</f>
        <v>پوتين ايمني نسوز</v>
      </c>
      <c r="G4860" s="3" t="s">
        <v>3077</v>
      </c>
      <c r="H4860" s="4">
        <v>1910</v>
      </c>
      <c r="I4860" s="3" t="s">
        <v>1528</v>
      </c>
      <c r="J4860" s="3" t="s">
        <v>1654</v>
      </c>
      <c r="K4860" s="5">
        <v>1</v>
      </c>
      <c r="L4860" s="3" t="s">
        <v>3</v>
      </c>
      <c r="M4860" s="3" t="s">
        <v>19</v>
      </c>
      <c r="N4860" s="3" t="s">
        <v>2866</v>
      </c>
      <c r="O4860" s="1">
        <v>475</v>
      </c>
      <c r="P4860" s="4">
        <v>0</v>
      </c>
      <c r="Q4860" s="10">
        <f t="shared" si="308"/>
        <v>475</v>
      </c>
    </row>
    <row r="4861" spans="2:17" ht="20.25" customHeight="1">
      <c r="B4861" s="10" t="str">
        <f t="shared" si="309"/>
        <v>فيلتر ماسك نيم صورت (3M) مدل 2091886</v>
      </c>
      <c r="C4861" s="10" t="str">
        <f t="shared" si="310"/>
        <v>فيلتر ماسك نيم صورت (3M) مدل 20911403/02/24886</v>
      </c>
      <c r="D4861" s="10" t="str">
        <f>IFERROR(IF(تحویلی!$E$1="","",IF(NOSA!O4861=تحویلی!$E$1,تحویلی!$E$1&amp;COUNTIF(NOSA!$O$1:O4861,تحویلی!$E$1),"")),"")</f>
        <v/>
      </c>
      <c r="E4861" s="10" t="str">
        <f t="shared" si="311"/>
        <v>1912886</v>
      </c>
      <c r="F4861" s="10" t="str">
        <f>IFERROR(VLOOKUP(I4861,DATABASE!$N:$O,2,FALSE),"")</f>
        <v>فيلتر ماسك نيم صورت (3M) مدل 2091</v>
      </c>
      <c r="G4861" s="3" t="s">
        <v>3077</v>
      </c>
      <c r="H4861" s="4">
        <v>1912</v>
      </c>
      <c r="I4861" s="3" t="s">
        <v>1475</v>
      </c>
      <c r="J4861" s="3" t="s">
        <v>53</v>
      </c>
      <c r="K4861" s="5">
        <v>1</v>
      </c>
      <c r="L4861" s="3" t="s">
        <v>8</v>
      </c>
      <c r="M4861" s="3" t="s">
        <v>9</v>
      </c>
      <c r="N4861" s="3" t="s">
        <v>3391</v>
      </c>
      <c r="O4861" s="1">
        <v>886</v>
      </c>
      <c r="P4861" s="4">
        <v>0</v>
      </c>
      <c r="Q4861" s="10">
        <f t="shared" si="308"/>
        <v>886</v>
      </c>
    </row>
    <row r="4862" spans="2:17" ht="20.25" customHeight="1">
      <c r="B4862" s="10" t="str">
        <f t="shared" si="309"/>
        <v>گوشي اير پلاگ886</v>
      </c>
      <c r="C4862" s="10" t="str">
        <f t="shared" si="310"/>
        <v>گوشي اير پلاگ1403/02/24886</v>
      </c>
      <c r="D4862" s="10" t="str">
        <f>IFERROR(IF(تحویلی!$E$1="","",IF(NOSA!O4862=تحویلی!$E$1,تحویلی!$E$1&amp;COUNTIF(NOSA!$O$1:O4862,تحویلی!$E$1),"")),"")</f>
        <v/>
      </c>
      <c r="E4862" s="10" t="str">
        <f t="shared" si="311"/>
        <v>1912886</v>
      </c>
      <c r="F4862" s="10" t="str">
        <f>IFERROR(VLOOKUP(I4862,DATABASE!$N:$O,2,FALSE),"")</f>
        <v>گوشي اير پلاگ</v>
      </c>
      <c r="G4862" s="3" t="s">
        <v>3077</v>
      </c>
      <c r="H4862" s="4">
        <v>1912</v>
      </c>
      <c r="I4862" s="3" t="s">
        <v>1581</v>
      </c>
      <c r="J4862" s="3" t="s">
        <v>124</v>
      </c>
      <c r="K4862" s="5">
        <v>1</v>
      </c>
      <c r="L4862" s="3" t="s">
        <v>8</v>
      </c>
      <c r="M4862" s="3" t="s">
        <v>9</v>
      </c>
      <c r="N4862" s="3" t="s">
        <v>3391</v>
      </c>
      <c r="O4862" s="1">
        <v>886</v>
      </c>
      <c r="P4862" s="4">
        <v>0</v>
      </c>
      <c r="Q4862" s="10">
        <f t="shared" si="308"/>
        <v>886</v>
      </c>
    </row>
    <row r="4863" spans="2:17" ht="20.25" customHeight="1">
      <c r="B4863" s="10" t="str">
        <f t="shared" si="309"/>
        <v>لباس كار ديرسوز(بلوز و شلوار)886</v>
      </c>
      <c r="C4863" s="10" t="str">
        <f t="shared" si="310"/>
        <v>لباس كار ديرسوز(بلوز و شلوار)1403/02/24886</v>
      </c>
      <c r="D4863" s="10" t="str">
        <f>IFERROR(IF(تحویلی!$E$1="","",IF(NOSA!O4863=تحویلی!$E$1,تحویلی!$E$1&amp;COUNTIF(NOSA!$O$1:O4863,تحویلی!$E$1),"")),"")</f>
        <v/>
      </c>
      <c r="E4863" s="10" t="str">
        <f t="shared" si="311"/>
        <v>1913886</v>
      </c>
      <c r="F4863" s="10" t="str">
        <f>IFERROR(VLOOKUP(I4863,DATABASE!$N:$O,2,FALSE),"")</f>
        <v>لباس كار ديرسوز(بلوز و شلوار)</v>
      </c>
      <c r="G4863" s="3" t="s">
        <v>3077</v>
      </c>
      <c r="H4863" s="4">
        <v>1913</v>
      </c>
      <c r="I4863" s="3" t="s">
        <v>1619</v>
      </c>
      <c r="J4863" s="3" t="s">
        <v>1620</v>
      </c>
      <c r="K4863" s="5">
        <v>1</v>
      </c>
      <c r="L4863" s="3" t="s">
        <v>28</v>
      </c>
      <c r="M4863" s="3" t="s">
        <v>9</v>
      </c>
      <c r="N4863" s="3" t="s">
        <v>3391</v>
      </c>
      <c r="O4863" s="1">
        <v>886</v>
      </c>
      <c r="P4863" s="4">
        <v>0</v>
      </c>
      <c r="Q4863" s="10">
        <f t="shared" si="308"/>
        <v>886</v>
      </c>
    </row>
    <row r="4864" spans="2:17" ht="20.25" customHeight="1">
      <c r="B4864" s="10" t="str">
        <f t="shared" si="309"/>
        <v>پوتين ايمني نسوز886</v>
      </c>
      <c r="C4864" s="10" t="str">
        <f t="shared" si="310"/>
        <v>پوتين ايمني نسوز1403/02/24886</v>
      </c>
      <c r="D4864" s="10" t="str">
        <f>IFERROR(IF(تحویلی!$E$1="","",IF(NOSA!O4864=تحویلی!$E$1,تحویلی!$E$1&amp;COUNTIF(NOSA!$O$1:O4864,تحویلی!$E$1),"")),"")</f>
        <v/>
      </c>
      <c r="E4864" s="10" t="str">
        <f t="shared" si="311"/>
        <v>1913886</v>
      </c>
      <c r="F4864" s="10" t="str">
        <f>IFERROR(VLOOKUP(I4864,DATABASE!$N:$O,2,FALSE),"")</f>
        <v>پوتين ايمني نسوز</v>
      </c>
      <c r="G4864" s="3" t="s">
        <v>3077</v>
      </c>
      <c r="H4864" s="4">
        <v>1913</v>
      </c>
      <c r="I4864" s="3" t="s">
        <v>1528</v>
      </c>
      <c r="J4864" s="3" t="s">
        <v>1654</v>
      </c>
      <c r="K4864" s="5">
        <v>1</v>
      </c>
      <c r="L4864" s="3" t="s">
        <v>3</v>
      </c>
      <c r="M4864" s="3" t="s">
        <v>9</v>
      </c>
      <c r="N4864" s="3" t="s">
        <v>3391</v>
      </c>
      <c r="O4864" s="1">
        <v>886</v>
      </c>
      <c r="P4864" s="4">
        <v>0</v>
      </c>
      <c r="Q4864" s="10">
        <f t="shared" si="308"/>
        <v>886</v>
      </c>
    </row>
    <row r="4865" spans="2:17" ht="20.25" customHeight="1">
      <c r="B4865" s="10" t="str">
        <f t="shared" si="309"/>
        <v>كلاه ايمني886</v>
      </c>
      <c r="C4865" s="10" t="str">
        <f t="shared" si="310"/>
        <v>كلاه ايمني1403/02/24886</v>
      </c>
      <c r="D4865" s="10" t="str">
        <f>IFERROR(IF(تحویلی!$E$1="","",IF(NOSA!O4865=تحویلی!$E$1,تحویلی!$E$1&amp;COUNTIF(NOSA!$O$1:O4865,تحویلی!$E$1),"")),"")</f>
        <v/>
      </c>
      <c r="E4865" s="10" t="str">
        <f t="shared" si="311"/>
        <v>1913886</v>
      </c>
      <c r="F4865" s="10" t="str">
        <f>IFERROR(VLOOKUP(I4865,DATABASE!$N:$O,2,FALSE),"")</f>
        <v>كلاه ايمني</v>
      </c>
      <c r="G4865" s="3" t="s">
        <v>3077</v>
      </c>
      <c r="H4865" s="4">
        <v>1913</v>
      </c>
      <c r="I4865" s="3" t="s">
        <v>1505</v>
      </c>
      <c r="J4865" s="3" t="s">
        <v>1628</v>
      </c>
      <c r="K4865" s="5">
        <v>1</v>
      </c>
      <c r="L4865" s="3" t="s">
        <v>8</v>
      </c>
      <c r="M4865" s="3" t="s">
        <v>9</v>
      </c>
      <c r="N4865" s="3" t="s">
        <v>3391</v>
      </c>
      <c r="O4865" s="1">
        <v>886</v>
      </c>
      <c r="P4865" s="4">
        <v>0</v>
      </c>
      <c r="Q4865" s="10">
        <f t="shared" si="308"/>
        <v>886</v>
      </c>
    </row>
    <row r="4866" spans="2:17" ht="20.25" customHeight="1">
      <c r="B4866" s="10" t="str">
        <f t="shared" si="309"/>
        <v>دستكش ضد برش سبك886</v>
      </c>
      <c r="C4866" s="10" t="str">
        <f t="shared" si="310"/>
        <v>دستكش ضد برش سبك1403/02/24886</v>
      </c>
      <c r="D4866" s="10" t="str">
        <f>IFERROR(IF(تحویلی!$E$1="","",IF(NOSA!O4866=تحویلی!$E$1,تحویلی!$E$1&amp;COUNTIF(NOSA!$O$1:O4866,تحویلی!$E$1),"")),"")</f>
        <v/>
      </c>
      <c r="E4866" s="10" t="str">
        <f t="shared" si="311"/>
        <v>1913886</v>
      </c>
      <c r="F4866" s="10" t="str">
        <f>IFERROR(VLOOKUP(I4866,DATABASE!$N:$O,2,FALSE),"")</f>
        <v>دستكش ضد برش سبك</v>
      </c>
      <c r="G4866" s="3" t="s">
        <v>3077</v>
      </c>
      <c r="H4866" s="4">
        <v>1913</v>
      </c>
      <c r="I4866" s="3" t="s">
        <v>1442</v>
      </c>
      <c r="J4866" s="3" t="s">
        <v>22</v>
      </c>
      <c r="K4866" s="5">
        <v>1</v>
      </c>
      <c r="L4866" s="3" t="s">
        <v>3</v>
      </c>
      <c r="M4866" s="3" t="s">
        <v>9</v>
      </c>
      <c r="N4866" s="3" t="s">
        <v>3391</v>
      </c>
      <c r="O4866" s="1">
        <v>886</v>
      </c>
      <c r="P4866" s="4">
        <v>0</v>
      </c>
      <c r="Q4866" s="10">
        <f t="shared" si="308"/>
        <v>886</v>
      </c>
    </row>
    <row r="4867" spans="2:17" ht="20.25" customHeight="1">
      <c r="B4867" s="10" t="str">
        <f t="shared" si="309"/>
        <v>886</v>
      </c>
      <c r="C4867" s="10" t="str">
        <f t="shared" si="310"/>
        <v>1403/02/24886</v>
      </c>
      <c r="D4867" s="10" t="str">
        <f>IFERROR(IF(تحویلی!$E$1="","",IF(NOSA!O4867=تحویلی!$E$1,تحویلی!$E$1&amp;COUNTIF(NOSA!$O$1:O4867,تحویلی!$E$1),"")),"")</f>
        <v/>
      </c>
      <c r="E4867" s="10" t="str">
        <f t="shared" si="311"/>
        <v>1913886</v>
      </c>
      <c r="F4867" s="10" t="str">
        <f>IFERROR(VLOOKUP(I4867,DATABASE!$N:$O,2,FALSE),"")</f>
        <v/>
      </c>
      <c r="G4867" s="3" t="s">
        <v>3077</v>
      </c>
      <c r="H4867" s="4">
        <v>1913</v>
      </c>
      <c r="I4867" s="3" t="s">
        <v>2699</v>
      </c>
      <c r="J4867" s="3" t="s">
        <v>7</v>
      </c>
      <c r="K4867" s="5">
        <v>1</v>
      </c>
      <c r="L4867" s="3" t="s">
        <v>8</v>
      </c>
      <c r="M4867" s="3" t="s">
        <v>9</v>
      </c>
      <c r="N4867" s="3" t="s">
        <v>3391</v>
      </c>
      <c r="O4867" s="1">
        <v>886</v>
      </c>
      <c r="P4867" s="4">
        <v>0</v>
      </c>
      <c r="Q4867" s="10">
        <f t="shared" si="308"/>
        <v>886</v>
      </c>
    </row>
    <row r="4868" spans="2:17" ht="20.25" customHeight="1">
      <c r="B4868" s="10" t="str">
        <f t="shared" si="309"/>
        <v>ماسك نيم صورت دو فيلتره (3M)886</v>
      </c>
      <c r="C4868" s="10" t="str">
        <f t="shared" si="310"/>
        <v>ماسك نيم صورت دو فيلتره (3M)1403/02/24886</v>
      </c>
      <c r="D4868" s="10" t="str">
        <f>IFERROR(IF(تحویلی!$E$1="","",IF(NOSA!O4868=تحویلی!$E$1,تحویلی!$E$1&amp;COUNTIF(NOSA!$O$1:O4868,تحویلی!$E$1),"")),"")</f>
        <v/>
      </c>
      <c r="E4868" s="10" t="str">
        <f t="shared" si="311"/>
        <v>1913886</v>
      </c>
      <c r="F4868" s="10" t="str">
        <f>IFERROR(VLOOKUP(I4868,DATABASE!$N:$O,2,FALSE),"")</f>
        <v>ماسك نيم صورت دو فيلتره (3M)</v>
      </c>
      <c r="G4868" s="3" t="s">
        <v>3077</v>
      </c>
      <c r="H4868" s="4">
        <v>1913</v>
      </c>
      <c r="I4868" s="3" t="s">
        <v>1503</v>
      </c>
      <c r="J4868" s="3" t="s">
        <v>151</v>
      </c>
      <c r="K4868" s="5">
        <v>1</v>
      </c>
      <c r="L4868" s="3" t="s">
        <v>8</v>
      </c>
      <c r="M4868" s="3" t="s">
        <v>9</v>
      </c>
      <c r="N4868" s="3" t="s">
        <v>3391</v>
      </c>
      <c r="O4868" s="1">
        <v>886</v>
      </c>
      <c r="P4868" s="4">
        <v>0</v>
      </c>
      <c r="Q4868" s="10">
        <f t="shared" si="308"/>
        <v>886</v>
      </c>
    </row>
    <row r="4869" spans="2:17" ht="20.25" customHeight="1">
      <c r="B4869" s="10" t="str">
        <f t="shared" si="309"/>
        <v>پيشبند نسوز چرمي690</v>
      </c>
      <c r="C4869" s="10" t="str">
        <f t="shared" si="310"/>
        <v>پيشبند نسوز چرمي1403/02/24690</v>
      </c>
      <c r="D4869" s="10" t="str">
        <f>IFERROR(IF(تحویلی!$E$1="","",IF(NOSA!O4869=تحویلی!$E$1,تحویلی!$E$1&amp;COUNTIF(NOSA!$O$1:O4869,تحویلی!$E$1),"")),"")</f>
        <v/>
      </c>
      <c r="E4869" s="10" t="str">
        <f t="shared" si="311"/>
        <v>1919690</v>
      </c>
      <c r="F4869" s="10" t="str">
        <f>IFERROR(VLOOKUP(I4869,DATABASE!$N:$O,2,FALSE),"")</f>
        <v>پيشبند نسوز چرمي</v>
      </c>
      <c r="G4869" s="3" t="s">
        <v>3077</v>
      </c>
      <c r="H4869" s="4">
        <v>1919</v>
      </c>
      <c r="I4869" s="3" t="s">
        <v>1459</v>
      </c>
      <c r="J4869" s="3" t="s">
        <v>15</v>
      </c>
      <c r="K4869" s="5">
        <v>1</v>
      </c>
      <c r="L4869" s="3" t="s">
        <v>8</v>
      </c>
      <c r="M4869" s="3" t="s">
        <v>4</v>
      </c>
      <c r="N4869" s="3" t="s">
        <v>3392</v>
      </c>
      <c r="O4869" s="1">
        <v>690</v>
      </c>
      <c r="P4869" s="4">
        <v>1</v>
      </c>
      <c r="Q4869" s="10">
        <f t="shared" si="308"/>
        <v>690</v>
      </c>
    </row>
    <row r="4870" spans="2:17" ht="20.25" customHeight="1">
      <c r="B4870" s="10" t="str">
        <f t="shared" si="309"/>
        <v>دستكش كف مواد سبك860</v>
      </c>
      <c r="C4870" s="10" t="str">
        <f t="shared" si="310"/>
        <v>دستكش كف مواد سبك1403/02/24860</v>
      </c>
      <c r="D4870" s="10" t="str">
        <f>IFERROR(IF(تحویلی!$E$1="","",IF(NOSA!O4870=تحویلی!$E$1,تحویلی!$E$1&amp;COUNTIF(NOSA!$O$1:O4870,تحویلی!$E$1),"")),"")</f>
        <v/>
      </c>
      <c r="E4870" s="10" t="str">
        <f t="shared" si="311"/>
        <v>1923860</v>
      </c>
      <c r="F4870" s="10" t="str">
        <f>IFERROR(VLOOKUP(I4870,DATABASE!$N:$O,2,FALSE),"")</f>
        <v>دستكش كف مواد سبك</v>
      </c>
      <c r="G4870" s="3" t="s">
        <v>3077</v>
      </c>
      <c r="H4870" s="4">
        <v>1923</v>
      </c>
      <c r="I4870" s="3" t="s">
        <v>1456</v>
      </c>
      <c r="J4870" s="3" t="s">
        <v>2</v>
      </c>
      <c r="K4870" s="5">
        <v>1</v>
      </c>
      <c r="L4870" s="3" t="s">
        <v>3</v>
      </c>
      <c r="M4870" s="3" t="s">
        <v>47</v>
      </c>
      <c r="N4870" s="3" t="s">
        <v>3243</v>
      </c>
      <c r="O4870" s="1">
        <v>860</v>
      </c>
      <c r="P4870" s="4">
        <v>0</v>
      </c>
      <c r="Q4870" s="10">
        <f t="shared" si="308"/>
        <v>860</v>
      </c>
    </row>
    <row r="4871" spans="2:17" ht="20.25" customHeight="1">
      <c r="B4871" s="10" t="str">
        <f t="shared" si="309"/>
        <v>دستكش ضد برش سبك835</v>
      </c>
      <c r="C4871" s="10" t="str">
        <f t="shared" si="310"/>
        <v>دستكش ضد برش سبك1403/02/24835</v>
      </c>
      <c r="D4871" s="10" t="str">
        <f>IFERROR(IF(تحویلی!$E$1="","",IF(NOSA!O4871=تحویلی!$E$1,تحویلی!$E$1&amp;COUNTIF(NOSA!$O$1:O4871,تحویلی!$E$1),"")),"")</f>
        <v/>
      </c>
      <c r="E4871" s="10" t="str">
        <f t="shared" si="311"/>
        <v>1927835</v>
      </c>
      <c r="F4871" s="10" t="str">
        <f>IFERROR(VLOOKUP(I4871,DATABASE!$N:$O,2,FALSE),"")</f>
        <v>دستكش ضد برش سبك</v>
      </c>
      <c r="G4871" s="3" t="s">
        <v>3077</v>
      </c>
      <c r="H4871" s="4">
        <v>1927</v>
      </c>
      <c r="I4871" s="3" t="s">
        <v>1442</v>
      </c>
      <c r="J4871" s="3" t="s">
        <v>22</v>
      </c>
      <c r="K4871" s="5">
        <v>1</v>
      </c>
      <c r="L4871" s="3" t="s">
        <v>3</v>
      </c>
      <c r="M4871" s="3" t="s">
        <v>47</v>
      </c>
      <c r="N4871" s="3" t="s">
        <v>2821</v>
      </c>
      <c r="O4871" s="1">
        <v>835</v>
      </c>
      <c r="P4871" s="4">
        <v>0</v>
      </c>
      <c r="Q4871" s="10">
        <f t="shared" si="308"/>
        <v>835</v>
      </c>
    </row>
    <row r="4872" spans="2:17" ht="20.25" customHeight="1">
      <c r="B4872" s="10" t="str">
        <f t="shared" si="309"/>
        <v>دستكش ضد برش سبك837</v>
      </c>
      <c r="C4872" s="10" t="str">
        <f t="shared" si="310"/>
        <v>دستكش ضد برش سبك1403/02/24837</v>
      </c>
      <c r="D4872" s="10" t="str">
        <f>IFERROR(IF(تحویلی!$E$1="","",IF(NOSA!O4872=تحویلی!$E$1,تحویلی!$E$1&amp;COUNTIF(NOSA!$O$1:O4872,تحویلی!$E$1),"")),"")</f>
        <v/>
      </c>
      <c r="E4872" s="10" t="str">
        <f t="shared" si="311"/>
        <v>1938837</v>
      </c>
      <c r="F4872" s="10" t="str">
        <f>IFERROR(VLOOKUP(I4872,DATABASE!$N:$O,2,FALSE),"")</f>
        <v>دستكش ضد برش سبك</v>
      </c>
      <c r="G4872" s="3" t="s">
        <v>3077</v>
      </c>
      <c r="H4872" s="4">
        <v>1938</v>
      </c>
      <c r="I4872" s="3" t="s">
        <v>1442</v>
      </c>
      <c r="J4872" s="3" t="s">
        <v>22</v>
      </c>
      <c r="K4872" s="5">
        <v>1</v>
      </c>
      <c r="L4872" s="3" t="s">
        <v>3</v>
      </c>
      <c r="M4872" s="3" t="s">
        <v>40</v>
      </c>
      <c r="N4872" s="3" t="s">
        <v>3245</v>
      </c>
      <c r="O4872" s="1">
        <v>837</v>
      </c>
      <c r="P4872" s="4">
        <v>1</v>
      </c>
      <c r="Q4872" s="10">
        <f t="shared" si="308"/>
        <v>837</v>
      </c>
    </row>
    <row r="4873" spans="2:17" ht="20.25" customHeight="1">
      <c r="B4873" s="10" t="str">
        <f t="shared" si="309"/>
        <v>لباس كار يكبار مصرف764</v>
      </c>
      <c r="C4873" s="10" t="str">
        <f t="shared" si="310"/>
        <v>لباس كار يكبار مصرف1403/02/24764</v>
      </c>
      <c r="D4873" s="10" t="str">
        <f>IFERROR(IF(تحویلی!$E$1="","",IF(NOSA!O4873=تحویلی!$E$1,تحویلی!$E$1&amp;COUNTIF(NOSA!$O$1:O4873,تحویلی!$E$1),"")),"")</f>
        <v/>
      </c>
      <c r="E4873" s="10" t="str">
        <f t="shared" si="311"/>
        <v>1947764</v>
      </c>
      <c r="F4873" s="10" t="str">
        <f>IFERROR(VLOOKUP(I4873,DATABASE!$N:$O,2,FALSE),"")</f>
        <v>لباس كار يكبار مصرف</v>
      </c>
      <c r="G4873" s="3" t="s">
        <v>3077</v>
      </c>
      <c r="H4873" s="4">
        <v>1947</v>
      </c>
      <c r="I4873" s="3" t="s">
        <v>1691</v>
      </c>
      <c r="J4873" s="3" t="s">
        <v>956</v>
      </c>
      <c r="K4873" s="5">
        <v>1</v>
      </c>
      <c r="L4873" s="3" t="s">
        <v>28</v>
      </c>
      <c r="M4873" s="3" t="s">
        <v>359</v>
      </c>
      <c r="N4873" s="3" t="s">
        <v>1431</v>
      </c>
      <c r="O4873" s="1">
        <v>764</v>
      </c>
      <c r="P4873" s="4">
        <v>0</v>
      </c>
      <c r="Q4873" s="10">
        <f t="shared" si="308"/>
        <v>764</v>
      </c>
    </row>
    <row r="4874" spans="2:17" ht="20.25" customHeight="1">
      <c r="B4874" s="10" t="str">
        <f t="shared" si="309"/>
        <v>دستكش ضد برش سبك843</v>
      </c>
      <c r="C4874" s="10" t="str">
        <f t="shared" si="310"/>
        <v>دستكش ضد برش سبك1403/02/24843</v>
      </c>
      <c r="D4874" s="10" t="str">
        <f>IFERROR(IF(تحویلی!$E$1="","",IF(NOSA!O4874=تحویلی!$E$1,تحویلی!$E$1&amp;COUNTIF(NOSA!$O$1:O4874,تحویلی!$E$1),"")),"")</f>
        <v/>
      </c>
      <c r="E4874" s="10" t="str">
        <f t="shared" si="311"/>
        <v>1951843</v>
      </c>
      <c r="F4874" s="10" t="str">
        <f>IFERROR(VLOOKUP(I4874,DATABASE!$N:$O,2,FALSE),"")</f>
        <v>دستكش ضد برش سبك</v>
      </c>
      <c r="G4874" s="3" t="s">
        <v>3077</v>
      </c>
      <c r="H4874" s="4">
        <v>1951</v>
      </c>
      <c r="I4874" s="3" t="s">
        <v>1442</v>
      </c>
      <c r="J4874" s="3" t="s">
        <v>22</v>
      </c>
      <c r="K4874" s="5">
        <v>1</v>
      </c>
      <c r="L4874" s="3" t="s">
        <v>3</v>
      </c>
      <c r="M4874" s="3" t="s">
        <v>47</v>
      </c>
      <c r="N4874" s="3" t="s">
        <v>2682</v>
      </c>
      <c r="O4874" s="1">
        <v>843</v>
      </c>
      <c r="P4874" s="4">
        <v>0</v>
      </c>
      <c r="Q4874" s="10">
        <f t="shared" si="308"/>
        <v>843</v>
      </c>
    </row>
    <row r="4875" spans="2:17" ht="20.25" customHeight="1">
      <c r="B4875" s="10" t="str">
        <f t="shared" si="309"/>
        <v>پيشبند نسوز چرمي573</v>
      </c>
      <c r="C4875" s="10" t="str">
        <f t="shared" si="310"/>
        <v>پيشبند نسوز چرمي1403/02/24573</v>
      </c>
      <c r="D4875" s="10" t="str">
        <f>IFERROR(IF(تحویلی!$E$1="","",IF(NOSA!O4875=تحویلی!$E$1,تحویلی!$E$1&amp;COUNTIF(NOSA!$O$1:O4875,تحویلی!$E$1),"")),"")</f>
        <v/>
      </c>
      <c r="E4875" s="10" t="str">
        <f t="shared" si="311"/>
        <v>1952573</v>
      </c>
      <c r="F4875" s="10" t="str">
        <f>IFERROR(VLOOKUP(I4875,DATABASE!$N:$O,2,FALSE),"")</f>
        <v>پيشبند نسوز چرمي</v>
      </c>
      <c r="G4875" s="3" t="s">
        <v>3077</v>
      </c>
      <c r="H4875" s="4">
        <v>1952</v>
      </c>
      <c r="I4875" s="3" t="s">
        <v>1459</v>
      </c>
      <c r="J4875" s="3" t="s">
        <v>15</v>
      </c>
      <c r="K4875" s="5">
        <v>1</v>
      </c>
      <c r="L4875" s="3" t="s">
        <v>8</v>
      </c>
      <c r="M4875" s="3" t="s">
        <v>19</v>
      </c>
      <c r="N4875" s="3" t="s">
        <v>104</v>
      </c>
      <c r="O4875" s="1">
        <v>573</v>
      </c>
      <c r="P4875" s="4">
        <v>1</v>
      </c>
      <c r="Q4875" s="10">
        <f t="shared" si="308"/>
        <v>573</v>
      </c>
    </row>
    <row r="4876" spans="2:17" ht="20.25" customHeight="1">
      <c r="B4876" s="10" t="str">
        <f t="shared" si="309"/>
        <v>573</v>
      </c>
      <c r="C4876" s="10" t="str">
        <f t="shared" si="310"/>
        <v>1403/02/24573</v>
      </c>
      <c r="D4876" s="10" t="str">
        <f>IFERROR(IF(تحویلی!$E$1="","",IF(NOSA!O4876=تحویلی!$E$1,تحویلی!$E$1&amp;COUNTIF(NOSA!$O$1:O4876,تحویلی!$E$1),"")),"")</f>
        <v/>
      </c>
      <c r="E4876" s="10" t="str">
        <f t="shared" si="311"/>
        <v>1952573</v>
      </c>
      <c r="F4876" s="10" t="str">
        <f>IFERROR(VLOOKUP(I4876,DATABASE!$N:$O,2,FALSE),"")</f>
        <v/>
      </c>
      <c r="G4876" s="3" t="s">
        <v>3077</v>
      </c>
      <c r="H4876" s="4">
        <v>1952</v>
      </c>
      <c r="I4876" s="3" t="s">
        <v>2699</v>
      </c>
      <c r="J4876" s="3" t="s">
        <v>7</v>
      </c>
      <c r="K4876" s="5">
        <v>1</v>
      </c>
      <c r="L4876" s="3" t="s">
        <v>8</v>
      </c>
      <c r="M4876" s="3" t="s">
        <v>19</v>
      </c>
      <c r="N4876" s="3" t="s">
        <v>104</v>
      </c>
      <c r="O4876" s="1">
        <v>573</v>
      </c>
      <c r="P4876" s="4">
        <v>1</v>
      </c>
      <c r="Q4876" s="10">
        <f t="shared" si="308"/>
        <v>573</v>
      </c>
    </row>
    <row r="4877" spans="2:17" ht="20.25" customHeight="1">
      <c r="B4877" s="10" t="str">
        <f t="shared" si="309"/>
        <v>دستكش ساق بلند نسوز573</v>
      </c>
      <c r="C4877" s="10" t="str">
        <f t="shared" si="310"/>
        <v>دستكش ساق بلند نسوز1403/02/24573</v>
      </c>
      <c r="D4877" s="10" t="str">
        <f>IFERROR(IF(تحویلی!$E$1="","",IF(NOSA!O4877=تحویلی!$E$1,تحویلی!$E$1&amp;COUNTIF(NOSA!$O$1:O4877,تحویلی!$E$1),"")),"")</f>
        <v/>
      </c>
      <c r="E4877" s="10" t="str">
        <f t="shared" si="311"/>
        <v>1952573</v>
      </c>
      <c r="F4877" s="10" t="str">
        <f>IFERROR(VLOOKUP(I4877,DATABASE!$N:$O,2,FALSE),"")</f>
        <v>دستكش ساق بلند نسوز</v>
      </c>
      <c r="G4877" s="3" t="s">
        <v>3077</v>
      </c>
      <c r="H4877" s="4">
        <v>1952</v>
      </c>
      <c r="I4877" s="3" t="s">
        <v>1461</v>
      </c>
      <c r="J4877" s="3" t="s">
        <v>34</v>
      </c>
      <c r="K4877" s="5">
        <v>1</v>
      </c>
      <c r="L4877" s="3" t="s">
        <v>3</v>
      </c>
      <c r="M4877" s="3" t="s">
        <v>19</v>
      </c>
      <c r="N4877" s="3" t="s">
        <v>104</v>
      </c>
      <c r="O4877" s="1">
        <v>573</v>
      </c>
      <c r="P4877" s="4">
        <v>1</v>
      </c>
      <c r="Q4877" s="10">
        <f t="shared" si="308"/>
        <v>573</v>
      </c>
    </row>
    <row r="4878" spans="2:17" ht="20.25" customHeight="1">
      <c r="B4878" s="10" t="str">
        <f t="shared" si="309"/>
        <v>آستين آلومينيومي776</v>
      </c>
      <c r="C4878" s="10" t="str">
        <f t="shared" si="310"/>
        <v>آستين آلومينيومي1403/02/24776</v>
      </c>
      <c r="D4878" s="10" t="str">
        <f>IFERROR(IF(تحویلی!$E$1="","",IF(NOSA!O4878=تحویلی!$E$1,تحویلی!$E$1&amp;COUNTIF(NOSA!$O$1:O4878,تحویلی!$E$1),"")),"")</f>
        <v/>
      </c>
      <c r="E4878" s="10" t="str">
        <f t="shared" si="311"/>
        <v>1957776</v>
      </c>
      <c r="F4878" s="10" t="str">
        <f>IFERROR(VLOOKUP(I4878,DATABASE!$N:$O,2,FALSE),"")</f>
        <v>آستين آلومينيومي</v>
      </c>
      <c r="G4878" s="3" t="s">
        <v>3077</v>
      </c>
      <c r="H4878" s="4">
        <v>1957</v>
      </c>
      <c r="I4878" s="3" t="s">
        <v>1508</v>
      </c>
      <c r="J4878" s="3" t="s">
        <v>38</v>
      </c>
      <c r="K4878" s="5">
        <v>1</v>
      </c>
      <c r="L4878" s="3" t="s">
        <v>3</v>
      </c>
      <c r="M4878" s="3" t="s">
        <v>4</v>
      </c>
      <c r="N4878" s="3" t="s">
        <v>1169</v>
      </c>
      <c r="O4878" s="1">
        <v>776</v>
      </c>
      <c r="P4878" s="4">
        <v>0</v>
      </c>
      <c r="Q4878" s="10">
        <f t="shared" si="308"/>
        <v>776</v>
      </c>
    </row>
    <row r="4879" spans="2:17" ht="20.25" customHeight="1">
      <c r="B4879" s="10" t="str">
        <f t="shared" si="309"/>
        <v>نقاب تيره محافظ صورت معمولي776</v>
      </c>
      <c r="C4879" s="10" t="str">
        <f t="shared" si="310"/>
        <v>نقاب تيره محافظ صورت معمولي1403/02/24776</v>
      </c>
      <c r="D4879" s="10" t="str">
        <f>IFERROR(IF(تحویلی!$E$1="","",IF(NOSA!O4879=تحویلی!$E$1,تحویلی!$E$1&amp;COUNTIF(NOSA!$O$1:O4879,تحویلی!$E$1),"")),"")</f>
        <v/>
      </c>
      <c r="E4879" s="10" t="str">
        <f t="shared" si="311"/>
        <v>1957776</v>
      </c>
      <c r="F4879" s="10" t="str">
        <f>IFERROR(VLOOKUP(I4879,DATABASE!$N:$O,2,FALSE),"")</f>
        <v>نقاب تيره محافظ صورت معمولي</v>
      </c>
      <c r="G4879" s="3" t="s">
        <v>3077</v>
      </c>
      <c r="H4879" s="4">
        <v>1957</v>
      </c>
      <c r="I4879" s="3" t="s">
        <v>1557</v>
      </c>
      <c r="J4879" s="3" t="s">
        <v>115</v>
      </c>
      <c r="K4879" s="5">
        <v>1</v>
      </c>
      <c r="L4879" s="3" t="s">
        <v>8</v>
      </c>
      <c r="M4879" s="3" t="s">
        <v>4</v>
      </c>
      <c r="N4879" s="3" t="s">
        <v>1169</v>
      </c>
      <c r="O4879" s="1">
        <v>776</v>
      </c>
      <c r="P4879" s="4">
        <v>1</v>
      </c>
      <c r="Q4879" s="10">
        <f t="shared" si="308"/>
        <v>776</v>
      </c>
    </row>
    <row r="4880" spans="2:17" ht="20.25" customHeight="1">
      <c r="B4880" s="10" t="str">
        <f t="shared" si="309"/>
        <v>دستكش ساق بلند نسوز776</v>
      </c>
      <c r="C4880" s="10" t="str">
        <f t="shared" si="310"/>
        <v>دستكش ساق بلند نسوز1403/02/24776</v>
      </c>
      <c r="D4880" s="10" t="str">
        <f>IFERROR(IF(تحویلی!$E$1="","",IF(NOSA!O4880=تحویلی!$E$1,تحویلی!$E$1&amp;COUNTIF(NOSA!$O$1:O4880,تحویلی!$E$1),"")),"")</f>
        <v/>
      </c>
      <c r="E4880" s="10" t="str">
        <f t="shared" si="311"/>
        <v>1957776</v>
      </c>
      <c r="F4880" s="10" t="str">
        <f>IFERROR(VLOOKUP(I4880,DATABASE!$N:$O,2,FALSE),"")</f>
        <v>دستكش ساق بلند نسوز</v>
      </c>
      <c r="G4880" s="3" t="s">
        <v>3077</v>
      </c>
      <c r="H4880" s="4">
        <v>1957</v>
      </c>
      <c r="I4880" s="3" t="s">
        <v>1461</v>
      </c>
      <c r="J4880" s="3" t="s">
        <v>34</v>
      </c>
      <c r="K4880" s="5">
        <v>1</v>
      </c>
      <c r="L4880" s="3" t="s">
        <v>3</v>
      </c>
      <c r="M4880" s="3" t="s">
        <v>4</v>
      </c>
      <c r="N4880" s="3" t="s">
        <v>1169</v>
      </c>
      <c r="O4880" s="1">
        <v>776</v>
      </c>
      <c r="P4880" s="4">
        <v>1</v>
      </c>
      <c r="Q4880" s="10">
        <f t="shared" si="308"/>
        <v>776</v>
      </c>
    </row>
    <row r="4881" spans="2:17" ht="20.25" customHeight="1">
      <c r="B4881" s="10" t="str">
        <f t="shared" si="309"/>
        <v>پيشبند نسوز چرمي776</v>
      </c>
      <c r="C4881" s="10" t="str">
        <f t="shared" si="310"/>
        <v>پيشبند نسوز چرمي1403/02/24776</v>
      </c>
      <c r="D4881" s="10" t="str">
        <f>IFERROR(IF(تحویلی!$E$1="","",IF(NOSA!O4881=تحویلی!$E$1,تحویلی!$E$1&amp;COUNTIF(NOSA!$O$1:O4881,تحویلی!$E$1),"")),"")</f>
        <v/>
      </c>
      <c r="E4881" s="10" t="str">
        <f t="shared" si="311"/>
        <v>1957776</v>
      </c>
      <c r="F4881" s="10" t="str">
        <f>IFERROR(VLOOKUP(I4881,DATABASE!$N:$O,2,FALSE),"")</f>
        <v>پيشبند نسوز چرمي</v>
      </c>
      <c r="G4881" s="3" t="s">
        <v>3077</v>
      </c>
      <c r="H4881" s="4">
        <v>1957</v>
      </c>
      <c r="I4881" s="3" t="s">
        <v>1459</v>
      </c>
      <c r="J4881" s="3" t="s">
        <v>15</v>
      </c>
      <c r="K4881" s="5">
        <v>1</v>
      </c>
      <c r="L4881" s="3" t="s">
        <v>8</v>
      </c>
      <c r="M4881" s="3" t="s">
        <v>4</v>
      </c>
      <c r="N4881" s="3" t="s">
        <v>1169</v>
      </c>
      <c r="O4881" s="1">
        <v>776</v>
      </c>
      <c r="P4881" s="4">
        <v>1</v>
      </c>
      <c r="Q4881" s="10">
        <f t="shared" si="308"/>
        <v>776</v>
      </c>
    </row>
    <row r="4882" spans="2:17" ht="20.25" customHeight="1">
      <c r="B4882" s="10" t="str">
        <f t="shared" si="309"/>
        <v>پوتين ايمني نسوز313</v>
      </c>
      <c r="C4882" s="10" t="str">
        <f t="shared" si="310"/>
        <v>پوتين ايمني نسوز1403/02/24313</v>
      </c>
      <c r="D4882" s="10" t="str">
        <f>IFERROR(IF(تحویلی!$E$1="","",IF(NOSA!O4882=تحویلی!$E$1,تحویلی!$E$1&amp;COUNTIF(NOSA!$O$1:O4882,تحویلی!$E$1),"")),"")</f>
        <v/>
      </c>
      <c r="E4882" s="10" t="str">
        <f t="shared" si="311"/>
        <v>1958313</v>
      </c>
      <c r="F4882" s="10" t="str">
        <f>IFERROR(VLOOKUP(I4882,DATABASE!$N:$O,2,FALSE),"")</f>
        <v>پوتين ايمني نسوز</v>
      </c>
      <c r="G4882" s="154" t="s">
        <v>3077</v>
      </c>
      <c r="H4882" s="155">
        <v>1958</v>
      </c>
      <c r="I4882" s="154" t="s">
        <v>1510</v>
      </c>
      <c r="J4882" s="154" t="s">
        <v>1660</v>
      </c>
      <c r="K4882" s="156">
        <v>1</v>
      </c>
      <c r="L4882" s="154" t="s">
        <v>3</v>
      </c>
      <c r="M4882" s="154" t="s">
        <v>9</v>
      </c>
      <c r="N4882" s="154" t="s">
        <v>125</v>
      </c>
      <c r="O4882" s="153">
        <v>313</v>
      </c>
      <c r="P4882" s="155">
        <v>1</v>
      </c>
      <c r="Q4882" s="10">
        <f t="shared" si="308"/>
        <v>313</v>
      </c>
    </row>
    <row r="4883" spans="2:17" ht="20.25" customHeight="1">
      <c r="B4883" s="10" t="str">
        <f t="shared" si="309"/>
        <v>دستكش استاد كار163</v>
      </c>
      <c r="C4883" s="10" t="str">
        <f t="shared" si="310"/>
        <v>دستكش استاد كار1403/02/25163</v>
      </c>
      <c r="D4883" s="10" t="str">
        <f>IFERROR(IF(تحویلی!$E$1="","",IF(NOSA!O4883=تحویلی!$E$1,تحویلی!$E$1&amp;COUNTIF(NOSA!$O$1:O4883,تحویلی!$E$1),"")),"")</f>
        <v/>
      </c>
      <c r="E4883" s="10" t="str">
        <f t="shared" si="311"/>
        <v>1961163</v>
      </c>
      <c r="F4883" s="10" t="str">
        <f>IFERROR(VLOOKUP(I4883,DATABASE!$N:$O,2,FALSE),"")</f>
        <v>دستكش استاد كار</v>
      </c>
      <c r="G4883" s="154" t="s">
        <v>3078</v>
      </c>
      <c r="H4883" s="155">
        <v>1961</v>
      </c>
      <c r="I4883" s="154" t="s">
        <v>1543</v>
      </c>
      <c r="J4883" s="154" t="s">
        <v>255</v>
      </c>
      <c r="K4883" s="156">
        <v>1</v>
      </c>
      <c r="L4883" s="154" t="s">
        <v>3</v>
      </c>
      <c r="M4883" s="154" t="s">
        <v>1089</v>
      </c>
      <c r="N4883" s="154" t="s">
        <v>324</v>
      </c>
      <c r="O4883" s="153">
        <v>163</v>
      </c>
      <c r="P4883" s="155">
        <v>0</v>
      </c>
      <c r="Q4883" s="10">
        <f t="shared" si="308"/>
        <v>163</v>
      </c>
    </row>
    <row r="4884" spans="2:17" ht="20.25" customHeight="1">
      <c r="B4884" s="10" t="str">
        <f t="shared" si="309"/>
        <v>دستكش استاد كار163</v>
      </c>
      <c r="C4884" s="10" t="str">
        <f t="shared" si="310"/>
        <v>دستكش استاد كار1403/02/25163</v>
      </c>
      <c r="D4884" s="10" t="str">
        <f>IFERROR(IF(تحویلی!$E$1="","",IF(NOSA!O4884=تحویلی!$E$1,تحویلی!$E$1&amp;COUNTIF(NOSA!$O$1:O4884,تحویلی!$E$1),"")),"")</f>
        <v/>
      </c>
      <c r="E4884" s="10" t="str">
        <f t="shared" si="311"/>
        <v>1962163</v>
      </c>
      <c r="F4884" s="10" t="str">
        <f>IFERROR(VLOOKUP(I4884,DATABASE!$N:$O,2,FALSE),"")</f>
        <v>دستكش استاد كار</v>
      </c>
      <c r="G4884" s="154" t="s">
        <v>3078</v>
      </c>
      <c r="H4884" s="155">
        <v>1962</v>
      </c>
      <c r="I4884" s="154" t="s">
        <v>1543</v>
      </c>
      <c r="J4884" s="154" t="s">
        <v>255</v>
      </c>
      <c r="K4884" s="156">
        <v>1</v>
      </c>
      <c r="L4884" s="154" t="s">
        <v>3</v>
      </c>
      <c r="M4884" s="154" t="s">
        <v>1089</v>
      </c>
      <c r="N4884" s="154" t="s">
        <v>171</v>
      </c>
      <c r="O4884" s="153">
        <v>163</v>
      </c>
      <c r="P4884" s="155">
        <v>0</v>
      </c>
      <c r="Q4884" s="10">
        <f t="shared" si="308"/>
        <v>163</v>
      </c>
    </row>
    <row r="4885" spans="2:17" ht="20.25" customHeight="1">
      <c r="B4885" s="10" t="str">
        <f t="shared" si="309"/>
        <v>پوتين ايمني نسوز751</v>
      </c>
      <c r="C4885" s="10" t="str">
        <f t="shared" si="310"/>
        <v>پوتين ايمني نسوز1403/02/25751</v>
      </c>
      <c r="D4885" s="10" t="str">
        <f>IFERROR(IF(تحویلی!$E$1="","",IF(NOSA!O4885=تحویلی!$E$1,تحویلی!$E$1&amp;COUNTIF(NOSA!$O$1:O4885,تحویلی!$E$1),"")),"")</f>
        <v/>
      </c>
      <c r="E4885" s="10" t="str">
        <f t="shared" si="311"/>
        <v>1965751</v>
      </c>
      <c r="F4885" s="10" t="str">
        <f>IFERROR(VLOOKUP(I4885,DATABASE!$N:$O,2,FALSE),"")</f>
        <v>پوتين ايمني نسوز</v>
      </c>
      <c r="G4885" s="154" t="s">
        <v>3078</v>
      </c>
      <c r="H4885" s="155">
        <v>1965</v>
      </c>
      <c r="I4885" s="154" t="s">
        <v>1648</v>
      </c>
      <c r="J4885" s="154" t="s">
        <v>1649</v>
      </c>
      <c r="K4885" s="156">
        <v>1</v>
      </c>
      <c r="L4885" s="154" t="s">
        <v>3</v>
      </c>
      <c r="M4885" s="154" t="s">
        <v>9</v>
      </c>
      <c r="N4885" s="154" t="s">
        <v>2709</v>
      </c>
      <c r="O4885" s="153">
        <v>751</v>
      </c>
      <c r="P4885" s="155">
        <v>1</v>
      </c>
      <c r="Q4885" s="10">
        <f t="shared" si="308"/>
        <v>751</v>
      </c>
    </row>
    <row r="4886" spans="2:17" ht="20.25" customHeight="1">
      <c r="B4886" s="10" t="str">
        <f t="shared" si="309"/>
        <v>نقاب تيره محافظ صورت معمولي402</v>
      </c>
      <c r="C4886" s="10" t="str">
        <f t="shared" si="310"/>
        <v>نقاب تيره محافظ صورت معمولي1403/02/25402</v>
      </c>
      <c r="D4886" s="10" t="str">
        <f>IFERROR(IF(تحویلی!$E$1="","",IF(NOSA!O4886=تحویلی!$E$1,تحویلی!$E$1&amp;COUNTIF(NOSA!$O$1:O4886,تحویلی!$E$1),"")),"")</f>
        <v/>
      </c>
      <c r="E4886" s="10" t="str">
        <f t="shared" si="311"/>
        <v>1970402</v>
      </c>
      <c r="F4886" s="10" t="str">
        <f>IFERROR(VLOOKUP(I4886,DATABASE!$N:$O,2,FALSE),"")</f>
        <v>نقاب تيره محافظ صورت معمولي</v>
      </c>
      <c r="G4886" s="154" t="s">
        <v>3078</v>
      </c>
      <c r="H4886" s="155">
        <v>1970</v>
      </c>
      <c r="I4886" s="154" t="s">
        <v>1557</v>
      </c>
      <c r="J4886" s="154" t="s">
        <v>115</v>
      </c>
      <c r="K4886" s="156">
        <v>1</v>
      </c>
      <c r="L4886" s="154" t="s">
        <v>8</v>
      </c>
      <c r="M4886" s="154" t="s">
        <v>4</v>
      </c>
      <c r="N4886" s="154" t="s">
        <v>2834</v>
      </c>
      <c r="O4886" s="153">
        <v>402</v>
      </c>
      <c r="P4886" s="155">
        <v>0</v>
      </c>
      <c r="Q4886" s="10">
        <f t="shared" si="308"/>
        <v>402</v>
      </c>
    </row>
    <row r="4887" spans="2:17" ht="20.25" customHeight="1">
      <c r="B4887" s="10" t="str">
        <f t="shared" si="309"/>
        <v>لباس كار ديرسوز(بلوز و شلوار)862</v>
      </c>
      <c r="C4887" s="10" t="str">
        <f t="shared" si="310"/>
        <v>لباس كار ديرسوز(بلوز و شلوار)1403/02/25862</v>
      </c>
      <c r="D4887" s="10" t="str">
        <f>IFERROR(IF(تحویلی!$E$1="","",IF(NOSA!O4887=تحویلی!$E$1,تحویلی!$E$1&amp;COUNTIF(NOSA!$O$1:O4887,تحویلی!$E$1),"")),"")</f>
        <v/>
      </c>
      <c r="E4887" s="10" t="str">
        <f t="shared" si="311"/>
        <v>1990862</v>
      </c>
      <c r="F4887" s="10" t="str">
        <f>IFERROR(VLOOKUP(I4887,DATABASE!$N:$O,2,FALSE),"")</f>
        <v>لباس كار ديرسوز(بلوز و شلوار)</v>
      </c>
      <c r="G4887" s="154" t="s">
        <v>3078</v>
      </c>
      <c r="H4887" s="155">
        <v>1990</v>
      </c>
      <c r="I4887" s="154" t="s">
        <v>1466</v>
      </c>
      <c r="J4887" s="154" t="s">
        <v>1623</v>
      </c>
      <c r="K4887" s="156">
        <v>1</v>
      </c>
      <c r="L4887" s="154" t="s">
        <v>28</v>
      </c>
      <c r="M4887" s="154" t="s">
        <v>47</v>
      </c>
      <c r="N4887" s="154" t="s">
        <v>3255</v>
      </c>
      <c r="O4887" s="153">
        <v>862</v>
      </c>
      <c r="P4887" s="155">
        <v>0</v>
      </c>
      <c r="Q4887" s="10">
        <f t="shared" si="308"/>
        <v>862</v>
      </c>
    </row>
    <row r="4888" spans="2:17" ht="20.25" customHeight="1">
      <c r="B4888" s="10" t="str">
        <f t="shared" si="309"/>
        <v>پوتين ايمني نسوز170</v>
      </c>
      <c r="C4888" s="10" t="str">
        <f t="shared" si="310"/>
        <v>پوتين ايمني نسوز1403/02/25170</v>
      </c>
      <c r="D4888" s="10" t="str">
        <f>IFERROR(IF(تحویلی!$E$1="","",IF(NOSA!O4888=تحویلی!$E$1,تحویلی!$E$1&amp;COUNTIF(NOSA!$O$1:O4888,تحویلی!$E$1),"")),"")</f>
        <v/>
      </c>
      <c r="E4888" s="10" t="str">
        <f t="shared" si="311"/>
        <v>1996170</v>
      </c>
      <c r="F4888" s="10" t="str">
        <f>IFERROR(VLOOKUP(I4888,DATABASE!$N:$O,2,FALSE),"")</f>
        <v>پوتين ايمني نسوز</v>
      </c>
      <c r="G4888" s="154" t="s">
        <v>3078</v>
      </c>
      <c r="H4888" s="155">
        <v>1996</v>
      </c>
      <c r="I4888" s="154" t="s">
        <v>1528</v>
      </c>
      <c r="J4888" s="154" t="s">
        <v>1654</v>
      </c>
      <c r="K4888" s="156">
        <v>1</v>
      </c>
      <c r="L4888" s="154" t="s">
        <v>3</v>
      </c>
      <c r="M4888" s="154" t="s">
        <v>9</v>
      </c>
      <c r="N4888" s="154" t="s">
        <v>3241</v>
      </c>
      <c r="O4888" s="153">
        <v>170</v>
      </c>
      <c r="P4888" s="155">
        <v>1</v>
      </c>
      <c r="Q4888" s="10">
        <f t="shared" si="308"/>
        <v>170</v>
      </c>
    </row>
    <row r="4889" spans="2:17" ht="20.25" customHeight="1">
      <c r="B4889" s="10" t="str">
        <f t="shared" si="309"/>
        <v>دستكش كف دوبل چرمي170</v>
      </c>
      <c r="C4889" s="10" t="str">
        <f t="shared" si="310"/>
        <v>دستكش كف دوبل چرمي1403/02/25170</v>
      </c>
      <c r="D4889" s="10" t="str">
        <f>IFERROR(IF(تحویلی!$E$1="","",IF(NOSA!O4889=تحویلی!$E$1,تحویلی!$E$1&amp;COUNTIF(NOSA!$O$1:O4889,تحویلی!$E$1),"")),"")</f>
        <v/>
      </c>
      <c r="E4889" s="10" t="str">
        <f t="shared" si="311"/>
        <v>1996170</v>
      </c>
      <c r="F4889" s="10" t="str">
        <f>IFERROR(VLOOKUP(I4889,DATABASE!$N:$O,2,FALSE),"")</f>
        <v>دستكش كف دوبل چرمي</v>
      </c>
      <c r="G4889" s="154" t="s">
        <v>3078</v>
      </c>
      <c r="H4889" s="155">
        <v>1996</v>
      </c>
      <c r="I4889" s="154" t="s">
        <v>1683</v>
      </c>
      <c r="J4889" s="154" t="s">
        <v>1684</v>
      </c>
      <c r="K4889" s="156">
        <v>1</v>
      </c>
      <c r="L4889" s="154" t="s">
        <v>3</v>
      </c>
      <c r="M4889" s="154" t="s">
        <v>9</v>
      </c>
      <c r="N4889" s="154" t="s">
        <v>3241</v>
      </c>
      <c r="O4889" s="153">
        <v>170</v>
      </c>
      <c r="P4889" s="155">
        <v>1</v>
      </c>
      <c r="Q4889" s="10">
        <f t="shared" si="308"/>
        <v>170</v>
      </c>
    </row>
    <row r="4890" spans="2:17" ht="20.25" customHeight="1">
      <c r="B4890" s="10" t="str">
        <f t="shared" si="309"/>
        <v>دستكش ضد برش سبك170</v>
      </c>
      <c r="C4890" s="10" t="str">
        <f t="shared" si="310"/>
        <v>دستكش ضد برش سبك1403/02/25170</v>
      </c>
      <c r="D4890" s="10" t="str">
        <f>IFERROR(IF(تحویلی!$E$1="","",IF(NOSA!O4890=تحویلی!$E$1,تحویلی!$E$1&amp;COUNTIF(NOSA!$O$1:O4890,تحویلی!$E$1),"")),"")</f>
        <v/>
      </c>
      <c r="E4890" s="10" t="str">
        <f t="shared" si="311"/>
        <v>1996170</v>
      </c>
      <c r="F4890" s="10" t="str">
        <f>IFERROR(VLOOKUP(I4890,DATABASE!$N:$O,2,FALSE),"")</f>
        <v>دستكش ضد برش سبك</v>
      </c>
      <c r="G4890" s="154" t="s">
        <v>3078</v>
      </c>
      <c r="H4890" s="155">
        <v>1996</v>
      </c>
      <c r="I4890" s="154" t="s">
        <v>1442</v>
      </c>
      <c r="J4890" s="154" t="s">
        <v>22</v>
      </c>
      <c r="K4890" s="156">
        <v>1</v>
      </c>
      <c r="L4890" s="154" t="s">
        <v>3</v>
      </c>
      <c r="M4890" s="154" t="s">
        <v>9</v>
      </c>
      <c r="N4890" s="154" t="s">
        <v>3241</v>
      </c>
      <c r="O4890" s="153">
        <v>170</v>
      </c>
      <c r="P4890" s="155">
        <v>1</v>
      </c>
      <c r="Q4890" s="10">
        <f t="shared" si="308"/>
        <v>170</v>
      </c>
    </row>
    <row r="4891" spans="2:17" ht="20.25" customHeight="1">
      <c r="B4891" s="10" t="str">
        <f t="shared" si="309"/>
        <v>دستكش ضد برش سبك638</v>
      </c>
      <c r="C4891" s="10" t="str">
        <f t="shared" si="310"/>
        <v>دستكش ضد برش سبك1403/02/25638</v>
      </c>
      <c r="D4891" s="10" t="str">
        <f>IFERROR(IF(تحویلی!$E$1="","",IF(NOSA!O4891=تحویلی!$E$1,تحویلی!$E$1&amp;COUNTIF(NOSA!$O$1:O4891,تحویلی!$E$1),"")),"")</f>
        <v/>
      </c>
      <c r="E4891" s="10" t="str">
        <f t="shared" si="311"/>
        <v>1997638</v>
      </c>
      <c r="F4891" s="10" t="str">
        <f>IFERROR(VLOOKUP(I4891,DATABASE!$N:$O,2,FALSE),"")</f>
        <v>دستكش ضد برش سبك</v>
      </c>
      <c r="G4891" s="154" t="s">
        <v>3078</v>
      </c>
      <c r="H4891" s="155">
        <v>1997</v>
      </c>
      <c r="I4891" s="154" t="s">
        <v>1442</v>
      </c>
      <c r="J4891" s="154" t="s">
        <v>22</v>
      </c>
      <c r="K4891" s="156">
        <v>1</v>
      </c>
      <c r="L4891" s="154" t="s">
        <v>3</v>
      </c>
      <c r="M4891" s="154" t="s">
        <v>43</v>
      </c>
      <c r="N4891" s="154" t="s">
        <v>3207</v>
      </c>
      <c r="O4891" s="153">
        <v>638</v>
      </c>
      <c r="P4891" s="155">
        <v>0</v>
      </c>
      <c r="Q4891" s="10">
        <f t="shared" si="308"/>
        <v>638</v>
      </c>
    </row>
    <row r="4892" spans="2:17" ht="20.25" customHeight="1">
      <c r="B4892" s="10" t="str">
        <f t="shared" si="309"/>
        <v>دستكش ضد برش سبك259</v>
      </c>
      <c r="C4892" s="10" t="str">
        <f t="shared" si="310"/>
        <v>دستكش ضد برش سبك1403/02/25259</v>
      </c>
      <c r="D4892" s="10" t="str">
        <f>IFERROR(IF(تحویلی!$E$1="","",IF(NOSA!O4892=تحویلی!$E$1,تحویلی!$E$1&amp;COUNTIF(NOSA!$O$1:O4892,تحویلی!$E$1),"")),"")</f>
        <v/>
      </c>
      <c r="E4892" s="10" t="str">
        <f t="shared" si="311"/>
        <v>1999259</v>
      </c>
      <c r="F4892" s="10" t="str">
        <f>IFERROR(VLOOKUP(I4892,DATABASE!$N:$O,2,FALSE),"")</f>
        <v>دستكش ضد برش سبك</v>
      </c>
      <c r="G4892" s="154" t="s">
        <v>3078</v>
      </c>
      <c r="H4892" s="155">
        <v>1999</v>
      </c>
      <c r="I4892" s="154" t="s">
        <v>1442</v>
      </c>
      <c r="J4892" s="154" t="s">
        <v>22</v>
      </c>
      <c r="K4892" s="156">
        <v>1</v>
      </c>
      <c r="L4892" s="154" t="s">
        <v>3</v>
      </c>
      <c r="M4892" s="154" t="s">
        <v>4</v>
      </c>
      <c r="N4892" s="154" t="s">
        <v>13</v>
      </c>
      <c r="O4892" s="153">
        <v>259</v>
      </c>
      <c r="P4892" s="155">
        <v>0</v>
      </c>
      <c r="Q4892" s="10">
        <f t="shared" si="308"/>
        <v>259</v>
      </c>
    </row>
    <row r="4893" spans="2:17" ht="20.25" customHeight="1">
      <c r="B4893" s="10" t="str">
        <f t="shared" si="309"/>
        <v>دستكش ساق بلند نسوز259</v>
      </c>
      <c r="C4893" s="10" t="str">
        <f t="shared" si="310"/>
        <v>دستكش ساق بلند نسوز1403/02/25259</v>
      </c>
      <c r="D4893" s="10" t="str">
        <f>IFERROR(IF(تحویلی!$E$1="","",IF(NOSA!O4893=تحویلی!$E$1,تحویلی!$E$1&amp;COUNTIF(NOSA!$O$1:O4893,تحویلی!$E$1),"")),"")</f>
        <v/>
      </c>
      <c r="E4893" s="10" t="str">
        <f t="shared" si="311"/>
        <v>1999259</v>
      </c>
      <c r="F4893" s="10" t="str">
        <f>IFERROR(VLOOKUP(I4893,DATABASE!$N:$O,2,FALSE),"")</f>
        <v>دستكش ساق بلند نسوز</v>
      </c>
      <c r="G4893" s="3" t="s">
        <v>3078</v>
      </c>
      <c r="H4893" s="4">
        <v>1999</v>
      </c>
      <c r="I4893" s="3" t="s">
        <v>1461</v>
      </c>
      <c r="J4893" s="3" t="s">
        <v>34</v>
      </c>
      <c r="K4893" s="5">
        <v>1</v>
      </c>
      <c r="L4893" s="3" t="s">
        <v>3</v>
      </c>
      <c r="M4893" s="3" t="s">
        <v>4</v>
      </c>
      <c r="N4893" s="3" t="s">
        <v>13</v>
      </c>
      <c r="O4893" s="1">
        <v>259</v>
      </c>
      <c r="P4893" s="4">
        <v>0</v>
      </c>
      <c r="Q4893" s="10">
        <f t="shared" ref="Q4893:Q4956" si="312">VALUE(O4893)</f>
        <v>259</v>
      </c>
    </row>
    <row r="4894" spans="2:17" ht="20.25" customHeight="1">
      <c r="B4894" s="10" t="str">
        <f t="shared" si="309"/>
        <v>259</v>
      </c>
      <c r="C4894" s="10" t="str">
        <f t="shared" si="310"/>
        <v>1403/02/25259</v>
      </c>
      <c r="D4894" s="10" t="str">
        <f>IFERROR(IF(تحویلی!$E$1="","",IF(NOSA!O4894=تحویلی!$E$1,تحویلی!$E$1&amp;COUNTIF(NOSA!$O$1:O4894,تحویلی!$E$1),"")),"")</f>
        <v/>
      </c>
      <c r="E4894" s="10" t="str">
        <f t="shared" si="311"/>
        <v>1999259</v>
      </c>
      <c r="F4894" s="10" t="str">
        <f>IFERROR(VLOOKUP(I4894,DATABASE!$N:$O,2,FALSE),"")</f>
        <v/>
      </c>
      <c r="G4894" s="3" t="s">
        <v>3078</v>
      </c>
      <c r="H4894" s="4">
        <v>1999</v>
      </c>
      <c r="I4894" s="3" t="s">
        <v>2699</v>
      </c>
      <c r="J4894" s="3" t="s">
        <v>7</v>
      </c>
      <c r="K4894" s="5">
        <v>1</v>
      </c>
      <c r="L4894" s="3" t="s">
        <v>8</v>
      </c>
      <c r="M4894" s="3" t="s">
        <v>4</v>
      </c>
      <c r="N4894" s="3" t="s">
        <v>13</v>
      </c>
      <c r="O4894" s="1">
        <v>259</v>
      </c>
      <c r="P4894" s="4">
        <v>0</v>
      </c>
      <c r="Q4894" s="10">
        <f t="shared" si="312"/>
        <v>259</v>
      </c>
    </row>
    <row r="4895" spans="2:17" ht="20.25" customHeight="1">
      <c r="B4895" s="10" t="str">
        <f t="shared" si="309"/>
        <v>دستكش ضد برش سبك723</v>
      </c>
      <c r="C4895" s="10" t="str">
        <f t="shared" si="310"/>
        <v>دستكش ضد برش سبك1403/02/25723</v>
      </c>
      <c r="D4895" s="10" t="str">
        <f>IFERROR(IF(تحویلی!$E$1="","",IF(NOSA!O4895=تحویلی!$E$1,تحویلی!$E$1&amp;COUNTIF(NOSA!$O$1:O4895,تحویلی!$E$1),"")),"")</f>
        <v/>
      </c>
      <c r="E4895" s="10" t="str">
        <f t="shared" si="311"/>
        <v>2000723</v>
      </c>
      <c r="F4895" s="10" t="str">
        <f>IFERROR(VLOOKUP(I4895,DATABASE!$N:$O,2,FALSE),"")</f>
        <v>دستكش ضد برش سبك</v>
      </c>
      <c r="G4895" s="3" t="s">
        <v>3078</v>
      </c>
      <c r="H4895" s="4">
        <v>2000</v>
      </c>
      <c r="I4895" s="3" t="s">
        <v>1442</v>
      </c>
      <c r="J4895" s="3" t="s">
        <v>22</v>
      </c>
      <c r="K4895" s="5">
        <v>1</v>
      </c>
      <c r="L4895" s="3" t="s">
        <v>3</v>
      </c>
      <c r="M4895" s="3" t="s">
        <v>9</v>
      </c>
      <c r="N4895" s="3" t="s">
        <v>3285</v>
      </c>
      <c r="O4895" s="1">
        <v>723</v>
      </c>
      <c r="P4895" s="4">
        <v>0</v>
      </c>
      <c r="Q4895" s="10">
        <f t="shared" si="312"/>
        <v>723</v>
      </c>
    </row>
    <row r="4896" spans="2:17" ht="20.25" customHeight="1">
      <c r="B4896" s="10" t="str">
        <f t="shared" si="309"/>
        <v>فيلتر ماسك نيم صورت (3M) مدل 2091723</v>
      </c>
      <c r="C4896" s="10" t="str">
        <f t="shared" si="310"/>
        <v>فيلتر ماسك نيم صورت (3M) مدل 20911403/02/25723</v>
      </c>
      <c r="D4896" s="10" t="str">
        <f>IFERROR(IF(تحویلی!$E$1="","",IF(NOSA!O4896=تحویلی!$E$1,تحویلی!$E$1&amp;COUNTIF(NOSA!$O$1:O4896,تحویلی!$E$1),"")),"")</f>
        <v/>
      </c>
      <c r="E4896" s="10" t="str">
        <f t="shared" si="311"/>
        <v>2000723</v>
      </c>
      <c r="F4896" s="10" t="str">
        <f>IFERROR(VLOOKUP(I4896,DATABASE!$N:$O,2,FALSE),"")</f>
        <v>فيلتر ماسك نيم صورت (3M) مدل 2091</v>
      </c>
      <c r="G4896" s="3" t="s">
        <v>3078</v>
      </c>
      <c r="H4896" s="4">
        <v>2000</v>
      </c>
      <c r="I4896" s="3" t="s">
        <v>1475</v>
      </c>
      <c r="J4896" s="3" t="s">
        <v>53</v>
      </c>
      <c r="K4896" s="5">
        <v>1</v>
      </c>
      <c r="L4896" s="3" t="s">
        <v>8</v>
      </c>
      <c r="M4896" s="3" t="s">
        <v>9</v>
      </c>
      <c r="N4896" s="3" t="s">
        <v>3285</v>
      </c>
      <c r="O4896" s="1">
        <v>723</v>
      </c>
      <c r="P4896" s="4">
        <v>0</v>
      </c>
      <c r="Q4896" s="10">
        <f t="shared" si="312"/>
        <v>723</v>
      </c>
    </row>
    <row r="4897" spans="2:17" ht="20.25" customHeight="1">
      <c r="B4897" s="10" t="str">
        <f t="shared" si="309"/>
        <v>لباس كار ديرسوز(بلوز و شلوار)723</v>
      </c>
      <c r="C4897" s="10" t="str">
        <f t="shared" si="310"/>
        <v>لباس كار ديرسوز(بلوز و شلوار)1403/02/25723</v>
      </c>
      <c r="D4897" s="10" t="str">
        <f>IFERROR(IF(تحویلی!$E$1="","",IF(NOSA!O4897=تحویلی!$E$1,تحویلی!$E$1&amp;COUNTIF(NOSA!$O$1:O4897,تحویلی!$E$1),"")),"")</f>
        <v/>
      </c>
      <c r="E4897" s="10" t="str">
        <f t="shared" si="311"/>
        <v>2000723</v>
      </c>
      <c r="F4897" s="10" t="str">
        <f>IFERROR(VLOOKUP(I4897,DATABASE!$N:$O,2,FALSE),"")</f>
        <v>لباس كار ديرسوز(بلوز و شلوار)</v>
      </c>
      <c r="G4897" s="3" t="s">
        <v>3078</v>
      </c>
      <c r="H4897" s="4">
        <v>2000</v>
      </c>
      <c r="I4897" s="3" t="s">
        <v>1619</v>
      </c>
      <c r="J4897" s="3" t="s">
        <v>1620</v>
      </c>
      <c r="K4897" s="5">
        <v>1</v>
      </c>
      <c r="L4897" s="3" t="s">
        <v>28</v>
      </c>
      <c r="M4897" s="3" t="s">
        <v>9</v>
      </c>
      <c r="N4897" s="3" t="s">
        <v>3285</v>
      </c>
      <c r="O4897" s="1">
        <v>723</v>
      </c>
      <c r="P4897" s="4">
        <v>1</v>
      </c>
      <c r="Q4897" s="10">
        <f t="shared" si="312"/>
        <v>723</v>
      </c>
    </row>
    <row r="4898" spans="2:17" ht="20.25" customHeight="1">
      <c r="B4898" s="10" t="str">
        <f t="shared" si="309"/>
        <v>651</v>
      </c>
      <c r="C4898" s="10" t="str">
        <f t="shared" si="310"/>
        <v>1403/02/26651</v>
      </c>
      <c r="D4898" s="10" t="str">
        <f>IFERROR(IF(تحویلی!$E$1="","",IF(NOSA!O4898=تحویلی!$E$1,تحویلی!$E$1&amp;COUNTIF(NOSA!$O$1:O4898,تحویلی!$E$1),"")),"")</f>
        <v/>
      </c>
      <c r="E4898" s="10" t="str">
        <f t="shared" si="311"/>
        <v>2013651</v>
      </c>
      <c r="F4898" s="10" t="str">
        <f>IFERROR(VLOOKUP(I4898,DATABASE!$N:$O,2,FALSE),"")</f>
        <v/>
      </c>
      <c r="G4898" s="3" t="s">
        <v>3079</v>
      </c>
      <c r="H4898" s="4">
        <v>2013</v>
      </c>
      <c r="I4898" s="3" t="s">
        <v>2699</v>
      </c>
      <c r="J4898" s="3" t="s">
        <v>7</v>
      </c>
      <c r="K4898" s="5">
        <v>1</v>
      </c>
      <c r="L4898" s="3" t="s">
        <v>8</v>
      </c>
      <c r="M4898" s="3" t="s">
        <v>4</v>
      </c>
      <c r="N4898" s="3" t="s">
        <v>165</v>
      </c>
      <c r="O4898" s="1">
        <v>651</v>
      </c>
      <c r="P4898" s="4">
        <v>1</v>
      </c>
      <c r="Q4898" s="10">
        <f t="shared" si="312"/>
        <v>651</v>
      </c>
    </row>
    <row r="4899" spans="2:17" ht="20.25" customHeight="1">
      <c r="B4899" s="10" t="str">
        <f t="shared" si="309"/>
        <v>بند كفش827</v>
      </c>
      <c r="C4899" s="10" t="str">
        <f t="shared" si="310"/>
        <v>بند كفش1403/02/26827</v>
      </c>
      <c r="D4899" s="10" t="str">
        <f>IFERROR(IF(تحویلی!$E$1="","",IF(NOSA!O4899=تحویلی!$E$1,تحویلی!$E$1&amp;COUNTIF(NOSA!$O$1:O4899,تحویلی!$E$1),"")),"")</f>
        <v/>
      </c>
      <c r="E4899" s="10" t="str">
        <f t="shared" si="311"/>
        <v>2014827</v>
      </c>
      <c r="F4899" s="10" t="str">
        <f>IFERROR(VLOOKUP(I4899,DATABASE!$N:$O,2,FALSE),"")</f>
        <v>بند كفش</v>
      </c>
      <c r="G4899" s="3" t="s">
        <v>3079</v>
      </c>
      <c r="H4899" s="4">
        <v>2014</v>
      </c>
      <c r="I4899" s="3" t="s">
        <v>1462</v>
      </c>
      <c r="J4899" s="3" t="s">
        <v>450</v>
      </c>
      <c r="K4899" s="5">
        <v>1</v>
      </c>
      <c r="L4899" s="3" t="s">
        <v>3</v>
      </c>
      <c r="M4899" s="3" t="s">
        <v>47</v>
      </c>
      <c r="N4899" s="3" t="s">
        <v>2653</v>
      </c>
      <c r="O4899" s="1">
        <v>827</v>
      </c>
      <c r="P4899" s="4">
        <v>0</v>
      </c>
      <c r="Q4899" s="10">
        <f t="shared" si="312"/>
        <v>827</v>
      </c>
    </row>
    <row r="4900" spans="2:17" ht="20.25" customHeight="1">
      <c r="B4900" s="10" t="str">
        <f t="shared" si="309"/>
        <v>دستكش ضد برش سبك94</v>
      </c>
      <c r="C4900" s="10" t="str">
        <f t="shared" si="310"/>
        <v>دستكش ضد برش سبك1403/02/2694</v>
      </c>
      <c r="D4900" s="10" t="str">
        <f>IFERROR(IF(تحویلی!$E$1="","",IF(NOSA!O4900=تحویلی!$E$1,تحویلی!$E$1&amp;COUNTIF(NOSA!$O$1:O4900,تحویلی!$E$1),"")),"")</f>
        <v/>
      </c>
      <c r="E4900" s="10" t="str">
        <f t="shared" si="311"/>
        <v>202694</v>
      </c>
      <c r="F4900" s="10" t="str">
        <f>IFERROR(VLOOKUP(I4900,DATABASE!$N:$O,2,FALSE),"")</f>
        <v>دستكش ضد برش سبك</v>
      </c>
      <c r="G4900" s="3" t="s">
        <v>3079</v>
      </c>
      <c r="H4900" s="4">
        <v>2026</v>
      </c>
      <c r="I4900" s="3" t="s">
        <v>1442</v>
      </c>
      <c r="J4900" s="3" t="s">
        <v>22</v>
      </c>
      <c r="K4900" s="5">
        <v>1</v>
      </c>
      <c r="L4900" s="3" t="s">
        <v>3</v>
      </c>
      <c r="M4900" s="3" t="s">
        <v>25</v>
      </c>
      <c r="N4900" s="3" t="s">
        <v>297</v>
      </c>
      <c r="O4900" s="1">
        <v>94</v>
      </c>
      <c r="P4900" s="4">
        <v>0</v>
      </c>
      <c r="Q4900" s="10">
        <f t="shared" si="312"/>
        <v>94</v>
      </c>
    </row>
    <row r="4901" spans="2:17" ht="20.25" customHeight="1">
      <c r="B4901" s="10" t="str">
        <f t="shared" si="309"/>
        <v>دستكش ضد برش سبك166</v>
      </c>
      <c r="C4901" s="10" t="str">
        <f t="shared" si="310"/>
        <v>دستكش ضد برش سبك1403/02/26166</v>
      </c>
      <c r="D4901" s="10" t="str">
        <f>IFERROR(IF(تحویلی!$E$1="","",IF(NOSA!O4901=تحویلی!$E$1,تحویلی!$E$1&amp;COUNTIF(NOSA!$O$1:O4901,تحویلی!$E$1),"")),"")</f>
        <v/>
      </c>
      <c r="E4901" s="10" t="str">
        <f t="shared" si="311"/>
        <v>2026166</v>
      </c>
      <c r="F4901" s="10" t="str">
        <f>IFERROR(VLOOKUP(I4901,DATABASE!$N:$O,2,FALSE),"")</f>
        <v>دستكش ضد برش سبك</v>
      </c>
      <c r="G4901" s="3" t="s">
        <v>3079</v>
      </c>
      <c r="H4901" s="4">
        <v>2026</v>
      </c>
      <c r="I4901" s="3" t="s">
        <v>1442</v>
      </c>
      <c r="J4901" s="3" t="s">
        <v>22</v>
      </c>
      <c r="K4901" s="5">
        <v>1</v>
      </c>
      <c r="L4901" s="3" t="s">
        <v>3</v>
      </c>
      <c r="M4901" s="3" t="s">
        <v>25</v>
      </c>
      <c r="N4901" s="3" t="s">
        <v>261</v>
      </c>
      <c r="O4901" s="1">
        <v>166</v>
      </c>
      <c r="P4901" s="4">
        <v>0</v>
      </c>
      <c r="Q4901" s="10">
        <f t="shared" si="312"/>
        <v>166</v>
      </c>
    </row>
    <row r="4902" spans="2:17" ht="20.25" customHeight="1">
      <c r="B4902" s="10" t="str">
        <f t="shared" si="309"/>
        <v>لباس كار(بلوز و شلوار)839</v>
      </c>
      <c r="C4902" s="10" t="str">
        <f t="shared" si="310"/>
        <v>لباس كار(بلوز و شلوار)1403/02/26839</v>
      </c>
      <c r="D4902" s="10" t="str">
        <f>IFERROR(IF(تحویلی!$E$1="","",IF(NOSA!O4902=تحویلی!$E$1,تحویلی!$E$1&amp;COUNTIF(NOSA!$O$1:O4902,تحویلی!$E$1),"")),"")</f>
        <v/>
      </c>
      <c r="E4902" s="10" t="str">
        <f t="shared" si="311"/>
        <v>2053839</v>
      </c>
      <c r="F4902" s="10" t="str">
        <f>IFERROR(VLOOKUP(I4902,DATABASE!$N:$O,2,FALSE),"")</f>
        <v>لباس كار(بلوز و شلوار)</v>
      </c>
      <c r="G4902" s="3" t="s">
        <v>3079</v>
      </c>
      <c r="H4902" s="4">
        <v>2053</v>
      </c>
      <c r="I4902" s="3" t="s">
        <v>1566</v>
      </c>
      <c r="J4902" s="3" t="s">
        <v>2642</v>
      </c>
      <c r="K4902" s="5">
        <v>1</v>
      </c>
      <c r="L4902" s="3" t="s">
        <v>28</v>
      </c>
      <c r="M4902" s="3" t="s">
        <v>202</v>
      </c>
      <c r="N4902" s="3" t="s">
        <v>2863</v>
      </c>
      <c r="O4902" s="1">
        <v>839</v>
      </c>
      <c r="P4902" s="4">
        <v>0</v>
      </c>
      <c r="Q4902" s="10">
        <f t="shared" si="312"/>
        <v>839</v>
      </c>
    </row>
    <row r="4903" spans="2:17" ht="20.25" customHeight="1">
      <c r="B4903" s="10" t="str">
        <f t="shared" si="309"/>
        <v>766</v>
      </c>
      <c r="C4903" s="10" t="str">
        <f t="shared" si="310"/>
        <v>1403/02/26766</v>
      </c>
      <c r="D4903" s="10" t="str">
        <f>IFERROR(IF(تحویلی!$E$1="","",IF(NOSA!O4903=تحویلی!$E$1,تحویلی!$E$1&amp;COUNTIF(NOSA!$O$1:O4903,تحویلی!$E$1),"")),"")</f>
        <v/>
      </c>
      <c r="E4903" s="10" t="str">
        <f t="shared" si="311"/>
        <v>2055766</v>
      </c>
      <c r="F4903" s="10" t="str">
        <f>IFERROR(VLOOKUP(I4903,DATABASE!$N:$O,2,FALSE),"")</f>
        <v/>
      </c>
      <c r="G4903" s="3" t="s">
        <v>3079</v>
      </c>
      <c r="H4903" s="4">
        <v>2055</v>
      </c>
      <c r="I4903" s="3" t="s">
        <v>2699</v>
      </c>
      <c r="J4903" s="3" t="s">
        <v>7</v>
      </c>
      <c r="K4903" s="5">
        <v>1</v>
      </c>
      <c r="L4903" s="3" t="s">
        <v>8</v>
      </c>
      <c r="M4903" s="3" t="s">
        <v>4</v>
      </c>
      <c r="N4903" s="3" t="s">
        <v>1059</v>
      </c>
      <c r="O4903" s="1">
        <v>766</v>
      </c>
      <c r="P4903" s="4">
        <v>1</v>
      </c>
      <c r="Q4903" s="10">
        <f t="shared" si="312"/>
        <v>766</v>
      </c>
    </row>
    <row r="4904" spans="2:17" ht="20.25" customHeight="1">
      <c r="B4904" s="10" t="str">
        <f t="shared" si="309"/>
        <v>پيشبند نسوز چرمي766</v>
      </c>
      <c r="C4904" s="10" t="str">
        <f t="shared" si="310"/>
        <v>پيشبند نسوز چرمي1403/02/26766</v>
      </c>
      <c r="D4904" s="10" t="str">
        <f>IFERROR(IF(تحویلی!$E$1="","",IF(NOSA!O4904=تحویلی!$E$1,تحویلی!$E$1&amp;COUNTIF(NOSA!$O$1:O4904,تحویلی!$E$1),"")),"")</f>
        <v/>
      </c>
      <c r="E4904" s="10" t="str">
        <f t="shared" si="311"/>
        <v>2055766</v>
      </c>
      <c r="F4904" s="10" t="str">
        <f>IFERROR(VLOOKUP(I4904,DATABASE!$N:$O,2,FALSE),"")</f>
        <v>پيشبند نسوز چرمي</v>
      </c>
      <c r="G4904" s="3" t="s">
        <v>3079</v>
      </c>
      <c r="H4904" s="4">
        <v>2055</v>
      </c>
      <c r="I4904" s="3" t="s">
        <v>1459</v>
      </c>
      <c r="J4904" s="3" t="s">
        <v>15</v>
      </c>
      <c r="K4904" s="5">
        <v>1</v>
      </c>
      <c r="L4904" s="3" t="s">
        <v>8</v>
      </c>
      <c r="M4904" s="3" t="s">
        <v>4</v>
      </c>
      <c r="N4904" s="3" t="s">
        <v>1059</v>
      </c>
      <c r="O4904" s="1">
        <v>766</v>
      </c>
      <c r="P4904" s="4">
        <v>1</v>
      </c>
      <c r="Q4904" s="10">
        <f t="shared" si="312"/>
        <v>766</v>
      </c>
    </row>
    <row r="4905" spans="2:17" ht="20.25" customHeight="1">
      <c r="B4905" s="10" t="str">
        <f t="shared" si="309"/>
        <v>نقاب تيره محافظ صورت معمولي766</v>
      </c>
      <c r="C4905" s="10" t="str">
        <f t="shared" si="310"/>
        <v>نقاب تيره محافظ صورت معمولي1403/02/26766</v>
      </c>
      <c r="D4905" s="10" t="str">
        <f>IFERROR(IF(تحویلی!$E$1="","",IF(NOSA!O4905=تحویلی!$E$1,تحویلی!$E$1&amp;COUNTIF(NOSA!$O$1:O4905,تحویلی!$E$1),"")),"")</f>
        <v/>
      </c>
      <c r="E4905" s="10" t="str">
        <f t="shared" si="311"/>
        <v>2055766</v>
      </c>
      <c r="F4905" s="10" t="str">
        <f>IFERROR(VLOOKUP(I4905,DATABASE!$N:$O,2,FALSE),"")</f>
        <v>نقاب تيره محافظ صورت معمولي</v>
      </c>
      <c r="G4905" s="3" t="s">
        <v>3079</v>
      </c>
      <c r="H4905" s="4">
        <v>2055</v>
      </c>
      <c r="I4905" s="3" t="s">
        <v>1557</v>
      </c>
      <c r="J4905" s="3" t="s">
        <v>115</v>
      </c>
      <c r="K4905" s="5">
        <v>1</v>
      </c>
      <c r="L4905" s="3" t="s">
        <v>8</v>
      </c>
      <c r="M4905" s="3" t="s">
        <v>4</v>
      </c>
      <c r="N4905" s="3" t="s">
        <v>1059</v>
      </c>
      <c r="O4905" s="1">
        <v>766</v>
      </c>
      <c r="P4905" s="4">
        <v>1</v>
      </c>
      <c r="Q4905" s="10">
        <f t="shared" si="312"/>
        <v>766</v>
      </c>
    </row>
    <row r="4906" spans="2:17" ht="20.25" customHeight="1">
      <c r="B4906" s="10" t="str">
        <f t="shared" si="309"/>
        <v>دستكش كف دوبل چرمي867</v>
      </c>
      <c r="C4906" s="10" t="str">
        <f t="shared" si="310"/>
        <v>دستكش كف دوبل چرمي1403/02/27867</v>
      </c>
      <c r="D4906" s="10" t="str">
        <f>IFERROR(IF(تحویلی!$E$1="","",IF(NOSA!O4906=تحویلی!$E$1,تحویلی!$E$1&amp;COUNTIF(NOSA!$O$1:O4906,تحویلی!$E$1),"")),"")</f>
        <v/>
      </c>
      <c r="E4906" s="10" t="str">
        <f t="shared" si="311"/>
        <v>2067867</v>
      </c>
      <c r="F4906" s="10" t="str">
        <f>IFERROR(VLOOKUP(I4906,DATABASE!$N:$O,2,FALSE),"")</f>
        <v>دستكش كف دوبل چرمي</v>
      </c>
      <c r="G4906" s="3" t="s">
        <v>3080</v>
      </c>
      <c r="H4906" s="4">
        <v>2067</v>
      </c>
      <c r="I4906" s="3" t="s">
        <v>1683</v>
      </c>
      <c r="J4906" s="3" t="s">
        <v>1684</v>
      </c>
      <c r="K4906" s="5">
        <v>1</v>
      </c>
      <c r="L4906" s="3" t="s">
        <v>3</v>
      </c>
      <c r="M4906" s="3" t="s">
        <v>25</v>
      </c>
      <c r="N4906" s="3" t="s">
        <v>3256</v>
      </c>
      <c r="O4906" s="1">
        <v>867</v>
      </c>
      <c r="P4906" s="4">
        <v>1</v>
      </c>
      <c r="Q4906" s="10">
        <f t="shared" si="312"/>
        <v>867</v>
      </c>
    </row>
    <row r="4907" spans="2:17" ht="20.25" customHeight="1">
      <c r="B4907" s="10" t="str">
        <f t="shared" si="309"/>
        <v>دستكش ضد برش سبك867</v>
      </c>
      <c r="C4907" s="10" t="str">
        <f t="shared" si="310"/>
        <v>دستكش ضد برش سبك1403/02/27867</v>
      </c>
      <c r="D4907" s="10" t="str">
        <f>IFERROR(IF(تحویلی!$E$1="","",IF(NOSA!O4907=تحویلی!$E$1,تحویلی!$E$1&amp;COUNTIF(NOSA!$O$1:O4907,تحویلی!$E$1),"")),"")</f>
        <v/>
      </c>
      <c r="E4907" s="10" t="str">
        <f t="shared" si="311"/>
        <v>2067867</v>
      </c>
      <c r="F4907" s="10" t="str">
        <f>IFERROR(VLOOKUP(I4907,DATABASE!$N:$O,2,FALSE),"")</f>
        <v>دستكش ضد برش سبك</v>
      </c>
      <c r="G4907" s="3" t="s">
        <v>3080</v>
      </c>
      <c r="H4907" s="4">
        <v>2067</v>
      </c>
      <c r="I4907" s="3" t="s">
        <v>1442</v>
      </c>
      <c r="J4907" s="3" t="s">
        <v>22</v>
      </c>
      <c r="K4907" s="5">
        <v>1</v>
      </c>
      <c r="L4907" s="3" t="s">
        <v>3</v>
      </c>
      <c r="M4907" s="3" t="s">
        <v>25</v>
      </c>
      <c r="N4907" s="3" t="s">
        <v>3256</v>
      </c>
      <c r="O4907" s="1">
        <v>867</v>
      </c>
      <c r="P4907" s="4">
        <v>1</v>
      </c>
      <c r="Q4907" s="10">
        <f t="shared" si="312"/>
        <v>867</v>
      </c>
    </row>
    <row r="4908" spans="2:17" ht="20.25" customHeight="1">
      <c r="B4908" s="10" t="str">
        <f t="shared" si="309"/>
        <v>دستكش ضد برش سبك862</v>
      </c>
      <c r="C4908" s="10" t="str">
        <f t="shared" si="310"/>
        <v>دستكش ضد برش سبك1403/02/27862</v>
      </c>
      <c r="D4908" s="10" t="str">
        <f>IFERROR(IF(تحویلی!$E$1="","",IF(NOSA!O4908=تحویلی!$E$1,تحویلی!$E$1&amp;COUNTIF(NOSA!$O$1:O4908,تحویلی!$E$1),"")),"")</f>
        <v/>
      </c>
      <c r="E4908" s="10" t="str">
        <f t="shared" si="311"/>
        <v>2068862</v>
      </c>
      <c r="F4908" s="10" t="str">
        <f>IFERROR(VLOOKUP(I4908,DATABASE!$N:$O,2,FALSE),"")</f>
        <v>دستكش ضد برش سبك</v>
      </c>
      <c r="G4908" s="3" t="s">
        <v>3080</v>
      </c>
      <c r="H4908" s="4">
        <v>2068</v>
      </c>
      <c r="I4908" s="3" t="s">
        <v>1442</v>
      </c>
      <c r="J4908" s="3" t="s">
        <v>22</v>
      </c>
      <c r="K4908" s="5">
        <v>1</v>
      </c>
      <c r="L4908" s="3" t="s">
        <v>3</v>
      </c>
      <c r="M4908" s="3" t="s">
        <v>47</v>
      </c>
      <c r="N4908" s="3" t="s">
        <v>2892</v>
      </c>
      <c r="O4908" s="1">
        <v>862</v>
      </c>
      <c r="P4908" s="4">
        <v>0</v>
      </c>
      <c r="Q4908" s="10">
        <f t="shared" si="312"/>
        <v>862</v>
      </c>
    </row>
    <row r="4909" spans="2:17" ht="20.25" customHeight="1">
      <c r="B4909" s="10" t="str">
        <f t="shared" si="309"/>
        <v>دستكش كف مواد سبك672</v>
      </c>
      <c r="C4909" s="10" t="str">
        <f t="shared" si="310"/>
        <v>دستكش كف مواد سبك1403/02/27672</v>
      </c>
      <c r="D4909" s="10" t="str">
        <f>IFERROR(IF(تحویلی!$E$1="","",IF(NOSA!O4909=تحویلی!$E$1,تحویلی!$E$1&amp;COUNTIF(NOSA!$O$1:O4909,تحویلی!$E$1),"")),"")</f>
        <v/>
      </c>
      <c r="E4909" s="10" t="str">
        <f t="shared" si="311"/>
        <v>2068672</v>
      </c>
      <c r="F4909" s="10" t="str">
        <f>IFERROR(VLOOKUP(I4909,DATABASE!$N:$O,2,FALSE),"")</f>
        <v>دستكش كف مواد سبك</v>
      </c>
      <c r="G4909" s="3" t="s">
        <v>3080</v>
      </c>
      <c r="H4909" s="4">
        <v>2068</v>
      </c>
      <c r="I4909" s="3" t="s">
        <v>1456</v>
      </c>
      <c r="J4909" s="3" t="s">
        <v>2</v>
      </c>
      <c r="K4909" s="5">
        <v>1</v>
      </c>
      <c r="L4909" s="3" t="s">
        <v>3</v>
      </c>
      <c r="M4909" s="3" t="s">
        <v>47</v>
      </c>
      <c r="N4909" s="3" t="s">
        <v>2814</v>
      </c>
      <c r="O4909" s="1">
        <v>672</v>
      </c>
      <c r="P4909" s="4">
        <v>1</v>
      </c>
      <c r="Q4909" s="10">
        <f t="shared" si="312"/>
        <v>672</v>
      </c>
    </row>
    <row r="4910" spans="2:17" ht="20.25" customHeight="1">
      <c r="B4910" s="10" t="str">
        <f t="shared" si="309"/>
        <v>دستكش ضد برش سبك739</v>
      </c>
      <c r="C4910" s="10" t="str">
        <f t="shared" si="310"/>
        <v>دستكش ضد برش سبك1403/02/27739</v>
      </c>
      <c r="D4910" s="10" t="str">
        <f>IFERROR(IF(تحویلی!$E$1="","",IF(NOSA!O4910=تحویلی!$E$1,تحویلی!$E$1&amp;COUNTIF(NOSA!$O$1:O4910,تحویلی!$E$1),"")),"")</f>
        <v/>
      </c>
      <c r="E4910" s="10" t="str">
        <f t="shared" si="311"/>
        <v>2068739</v>
      </c>
      <c r="F4910" s="10" t="str">
        <f>IFERROR(VLOOKUP(I4910,DATABASE!$N:$O,2,FALSE),"")</f>
        <v>دستكش ضد برش سبك</v>
      </c>
      <c r="G4910" s="3" t="s">
        <v>3080</v>
      </c>
      <c r="H4910" s="4">
        <v>2068</v>
      </c>
      <c r="I4910" s="3" t="s">
        <v>1442</v>
      </c>
      <c r="J4910" s="3" t="s">
        <v>22</v>
      </c>
      <c r="K4910" s="5">
        <v>1</v>
      </c>
      <c r="L4910" s="3" t="s">
        <v>3</v>
      </c>
      <c r="M4910" s="3" t="s">
        <v>47</v>
      </c>
      <c r="N4910" s="3" t="s">
        <v>3393</v>
      </c>
      <c r="O4910" s="1">
        <v>739</v>
      </c>
      <c r="P4910" s="4">
        <v>0</v>
      </c>
      <c r="Q4910" s="10">
        <f t="shared" si="312"/>
        <v>739</v>
      </c>
    </row>
    <row r="4911" spans="2:17" ht="20.25" customHeight="1">
      <c r="B4911" s="10" t="str">
        <f t="shared" si="309"/>
        <v>دستكش ضد برش سبك841</v>
      </c>
      <c r="C4911" s="10" t="str">
        <f t="shared" si="310"/>
        <v>دستكش ضد برش سبك1403/02/27841</v>
      </c>
      <c r="D4911" s="10" t="str">
        <f>IFERROR(IF(تحویلی!$E$1="","",IF(NOSA!O4911=تحویلی!$E$1,تحویلی!$E$1&amp;COUNTIF(NOSA!$O$1:O4911,تحویلی!$E$1),"")),"")</f>
        <v/>
      </c>
      <c r="E4911" s="10" t="str">
        <f t="shared" si="311"/>
        <v>2068841</v>
      </c>
      <c r="F4911" s="10" t="str">
        <f>IFERROR(VLOOKUP(I4911,DATABASE!$N:$O,2,FALSE),"")</f>
        <v>دستكش ضد برش سبك</v>
      </c>
      <c r="G4911" s="3" t="s">
        <v>3080</v>
      </c>
      <c r="H4911" s="4">
        <v>2068</v>
      </c>
      <c r="I4911" s="3" t="s">
        <v>1442</v>
      </c>
      <c r="J4911" s="3" t="s">
        <v>22</v>
      </c>
      <c r="K4911" s="5">
        <v>1</v>
      </c>
      <c r="L4911" s="3" t="s">
        <v>3</v>
      </c>
      <c r="M4911" s="3" t="s">
        <v>47</v>
      </c>
      <c r="N4911" s="3" t="s">
        <v>2686</v>
      </c>
      <c r="O4911" s="1">
        <v>841</v>
      </c>
      <c r="P4911" s="4">
        <v>0</v>
      </c>
      <c r="Q4911" s="10">
        <f t="shared" si="312"/>
        <v>841</v>
      </c>
    </row>
    <row r="4912" spans="2:17" ht="20.25" customHeight="1">
      <c r="B4912" s="10" t="str">
        <f t="shared" si="309"/>
        <v>دستكش ضد برش سبك254</v>
      </c>
      <c r="C4912" s="10" t="str">
        <f t="shared" si="310"/>
        <v>دستكش ضد برش سبك1403/02/27254</v>
      </c>
      <c r="D4912" s="10" t="str">
        <f>IFERROR(IF(تحویلی!$E$1="","",IF(NOSA!O4912=تحویلی!$E$1,تحویلی!$E$1&amp;COUNTIF(NOSA!$O$1:O4912,تحویلی!$E$1),"")),"")</f>
        <v/>
      </c>
      <c r="E4912" s="10" t="str">
        <f t="shared" si="311"/>
        <v>2068254</v>
      </c>
      <c r="F4912" s="10" t="str">
        <f>IFERROR(VLOOKUP(I4912,DATABASE!$N:$O,2,FALSE),"")</f>
        <v>دستكش ضد برش سبك</v>
      </c>
      <c r="G4912" s="3" t="s">
        <v>3080</v>
      </c>
      <c r="H4912" s="4">
        <v>2068</v>
      </c>
      <c r="I4912" s="3" t="s">
        <v>1442</v>
      </c>
      <c r="J4912" s="3" t="s">
        <v>22</v>
      </c>
      <c r="K4912" s="5">
        <v>1</v>
      </c>
      <c r="L4912" s="3" t="s">
        <v>3</v>
      </c>
      <c r="M4912" s="3" t="s">
        <v>47</v>
      </c>
      <c r="N4912" s="3" t="s">
        <v>279</v>
      </c>
      <c r="O4912" s="1">
        <v>254</v>
      </c>
      <c r="P4912" s="4">
        <v>0</v>
      </c>
      <c r="Q4912" s="10">
        <f t="shared" si="312"/>
        <v>254</v>
      </c>
    </row>
    <row r="4913" spans="2:17" ht="20.25" customHeight="1">
      <c r="B4913" s="10" t="str">
        <f t="shared" si="309"/>
        <v>لباس كار نسوز(بلوز و شلوار)86</v>
      </c>
      <c r="C4913" s="10" t="str">
        <f t="shared" si="310"/>
        <v>لباس كار نسوز(بلوز و شلوار)1403/02/2786</v>
      </c>
      <c r="D4913" s="10" t="str">
        <f>IFERROR(IF(تحویلی!$E$1="","",IF(NOSA!O4913=تحویلی!$E$1,تحویلی!$E$1&amp;COUNTIF(NOSA!$O$1:O4913,تحویلی!$E$1),"")),"")</f>
        <v/>
      </c>
      <c r="E4913" s="10" t="str">
        <f t="shared" si="311"/>
        <v>208386</v>
      </c>
      <c r="F4913" s="10" t="str">
        <f>IFERROR(VLOOKUP(I4913,DATABASE!$N:$O,2,FALSE),"")</f>
        <v>لباس كار نسوز(بلوز و شلوار)</v>
      </c>
      <c r="G4913" s="3" t="s">
        <v>3080</v>
      </c>
      <c r="H4913" s="4">
        <v>2083</v>
      </c>
      <c r="I4913" s="3" t="s">
        <v>1766</v>
      </c>
      <c r="J4913" s="3" t="s">
        <v>1767</v>
      </c>
      <c r="K4913" s="5">
        <v>1</v>
      </c>
      <c r="L4913" s="3" t="s">
        <v>28</v>
      </c>
      <c r="M4913" s="3" t="s">
        <v>4</v>
      </c>
      <c r="N4913" s="3" t="s">
        <v>3268</v>
      </c>
      <c r="O4913" s="1">
        <v>86</v>
      </c>
      <c r="P4913" s="4">
        <v>0</v>
      </c>
      <c r="Q4913" s="10">
        <f t="shared" si="312"/>
        <v>86</v>
      </c>
    </row>
    <row r="4914" spans="2:17" ht="20.25" customHeight="1">
      <c r="B4914" s="10" t="str">
        <f t="shared" si="309"/>
        <v>دستكش ضد برش سبك717</v>
      </c>
      <c r="C4914" s="10" t="str">
        <f t="shared" si="310"/>
        <v>دستكش ضد برش سبك1403/02/27717</v>
      </c>
      <c r="D4914" s="10" t="str">
        <f>IFERROR(IF(تحویلی!$E$1="","",IF(NOSA!O4914=تحویلی!$E$1,تحویلی!$E$1&amp;COUNTIF(NOSA!$O$1:O4914,تحویلی!$E$1),"")),"")</f>
        <v/>
      </c>
      <c r="E4914" s="10" t="str">
        <f t="shared" si="311"/>
        <v>2090717</v>
      </c>
      <c r="F4914" s="10" t="str">
        <f>IFERROR(VLOOKUP(I4914,DATABASE!$N:$O,2,FALSE),"")</f>
        <v>دستكش ضد برش سبك</v>
      </c>
      <c r="G4914" s="3" t="s">
        <v>3080</v>
      </c>
      <c r="H4914" s="4">
        <v>2090</v>
      </c>
      <c r="I4914" s="3" t="s">
        <v>1442</v>
      </c>
      <c r="J4914" s="3" t="s">
        <v>22</v>
      </c>
      <c r="K4914" s="5">
        <v>1</v>
      </c>
      <c r="L4914" s="3" t="s">
        <v>3</v>
      </c>
      <c r="M4914" s="3" t="s">
        <v>47</v>
      </c>
      <c r="N4914" s="3" t="s">
        <v>1213</v>
      </c>
      <c r="O4914" s="1">
        <v>717</v>
      </c>
      <c r="P4914" s="4">
        <v>1</v>
      </c>
      <c r="Q4914" s="10">
        <f t="shared" si="312"/>
        <v>717</v>
      </c>
    </row>
    <row r="4915" spans="2:17" ht="20.25" customHeight="1">
      <c r="B4915" s="10" t="str">
        <f t="shared" si="309"/>
        <v>دستكش ضد برش سبك254</v>
      </c>
      <c r="C4915" s="10" t="str">
        <f t="shared" si="310"/>
        <v>دستكش ضد برش سبك1403/02/27254</v>
      </c>
      <c r="D4915" s="10" t="str">
        <f>IFERROR(IF(تحویلی!$E$1="","",IF(NOSA!O4915=تحویلی!$E$1,تحویلی!$E$1&amp;COUNTIF(NOSA!$O$1:O4915,تحویلی!$E$1),"")),"")</f>
        <v/>
      </c>
      <c r="E4915" s="10" t="str">
        <f t="shared" si="311"/>
        <v>2090254</v>
      </c>
      <c r="F4915" s="10" t="str">
        <f>IFERROR(VLOOKUP(I4915,DATABASE!$N:$O,2,FALSE),"")</f>
        <v>دستكش ضد برش سبك</v>
      </c>
      <c r="G4915" s="3" t="s">
        <v>3080</v>
      </c>
      <c r="H4915" s="4">
        <v>2090</v>
      </c>
      <c r="I4915" s="3" t="s">
        <v>1442</v>
      </c>
      <c r="J4915" s="3" t="s">
        <v>22</v>
      </c>
      <c r="K4915" s="5">
        <v>1</v>
      </c>
      <c r="L4915" s="3" t="s">
        <v>3</v>
      </c>
      <c r="M4915" s="3" t="s">
        <v>47</v>
      </c>
      <c r="N4915" s="3" t="s">
        <v>279</v>
      </c>
      <c r="O4915" s="1">
        <v>254</v>
      </c>
      <c r="P4915" s="4">
        <v>1</v>
      </c>
      <c r="Q4915" s="10">
        <f t="shared" si="312"/>
        <v>254</v>
      </c>
    </row>
    <row r="4916" spans="2:17" ht="20.25" customHeight="1">
      <c r="B4916" s="10" t="str">
        <f t="shared" si="309"/>
        <v>بند كفش860</v>
      </c>
      <c r="C4916" s="10" t="str">
        <f t="shared" si="310"/>
        <v>بند كفش1403/02/27860</v>
      </c>
      <c r="D4916" s="10" t="str">
        <f>IFERROR(IF(تحویلی!$E$1="","",IF(NOSA!O4916=تحویلی!$E$1,تحویلی!$E$1&amp;COUNTIF(NOSA!$O$1:O4916,تحویلی!$E$1),"")),"")</f>
        <v/>
      </c>
      <c r="E4916" s="10" t="str">
        <f t="shared" si="311"/>
        <v>2092860</v>
      </c>
      <c r="F4916" s="10" t="str">
        <f>IFERROR(VLOOKUP(I4916,DATABASE!$N:$O,2,FALSE),"")</f>
        <v>بند كفش</v>
      </c>
      <c r="G4916" s="3" t="s">
        <v>3080</v>
      </c>
      <c r="H4916" s="4">
        <v>2092</v>
      </c>
      <c r="I4916" s="3" t="s">
        <v>1462</v>
      </c>
      <c r="J4916" s="3" t="s">
        <v>450</v>
      </c>
      <c r="K4916" s="5">
        <v>1</v>
      </c>
      <c r="L4916" s="3" t="s">
        <v>3</v>
      </c>
      <c r="M4916" s="3" t="s">
        <v>47</v>
      </c>
      <c r="N4916" s="3" t="s">
        <v>2893</v>
      </c>
      <c r="O4916" s="1">
        <v>860</v>
      </c>
      <c r="P4916" s="4">
        <v>0</v>
      </c>
      <c r="Q4916" s="10">
        <f t="shared" si="312"/>
        <v>860</v>
      </c>
    </row>
    <row r="4917" spans="2:17" ht="20.25" customHeight="1">
      <c r="B4917" s="10" t="str">
        <f t="shared" si="309"/>
        <v>دستكش ضد برش سبك248</v>
      </c>
      <c r="C4917" s="10" t="str">
        <f t="shared" si="310"/>
        <v>دستكش ضد برش سبك1403/02/27248</v>
      </c>
      <c r="D4917" s="10" t="str">
        <f>IFERROR(IF(تحویلی!$E$1="","",IF(NOSA!O4917=تحویلی!$E$1,تحویلی!$E$1&amp;COUNTIF(NOSA!$O$1:O4917,تحویلی!$E$1),"")),"")</f>
        <v/>
      </c>
      <c r="E4917" s="10" t="str">
        <f t="shared" si="311"/>
        <v>2094248</v>
      </c>
      <c r="F4917" s="10" t="str">
        <f>IFERROR(VLOOKUP(I4917,DATABASE!$N:$O,2,FALSE),"")</f>
        <v>دستكش ضد برش سبك</v>
      </c>
      <c r="G4917" s="3" t="s">
        <v>3080</v>
      </c>
      <c r="H4917" s="4">
        <v>2094</v>
      </c>
      <c r="I4917" s="3" t="s">
        <v>1442</v>
      </c>
      <c r="J4917" s="3" t="s">
        <v>22</v>
      </c>
      <c r="K4917" s="5">
        <v>1</v>
      </c>
      <c r="L4917" s="3" t="s">
        <v>3</v>
      </c>
      <c r="M4917" s="3" t="s">
        <v>4</v>
      </c>
      <c r="N4917" s="3" t="s">
        <v>237</v>
      </c>
      <c r="O4917" s="1">
        <v>248</v>
      </c>
      <c r="P4917" s="4">
        <v>0</v>
      </c>
      <c r="Q4917" s="10">
        <f t="shared" si="312"/>
        <v>248</v>
      </c>
    </row>
    <row r="4918" spans="2:17" ht="20.25" customHeight="1">
      <c r="B4918" s="10" t="str">
        <f t="shared" si="309"/>
        <v>دستكش ساق بلند نسوز248</v>
      </c>
      <c r="C4918" s="10" t="str">
        <f t="shared" si="310"/>
        <v>دستكش ساق بلند نسوز1403/02/27248</v>
      </c>
      <c r="D4918" s="10" t="str">
        <f>IFERROR(IF(تحویلی!$E$1="","",IF(NOSA!O4918=تحویلی!$E$1,تحویلی!$E$1&amp;COUNTIF(NOSA!$O$1:O4918,تحویلی!$E$1),"")),"")</f>
        <v/>
      </c>
      <c r="E4918" s="10" t="str">
        <f t="shared" si="311"/>
        <v>2094248</v>
      </c>
      <c r="F4918" s="10" t="str">
        <f>IFERROR(VLOOKUP(I4918,DATABASE!$N:$O,2,FALSE),"")</f>
        <v>دستكش ساق بلند نسوز</v>
      </c>
      <c r="G4918" s="3" t="s">
        <v>3080</v>
      </c>
      <c r="H4918" s="4">
        <v>2094</v>
      </c>
      <c r="I4918" s="3" t="s">
        <v>1461</v>
      </c>
      <c r="J4918" s="3" t="s">
        <v>34</v>
      </c>
      <c r="K4918" s="5">
        <v>1</v>
      </c>
      <c r="L4918" s="3" t="s">
        <v>3</v>
      </c>
      <c r="M4918" s="3" t="s">
        <v>4</v>
      </c>
      <c r="N4918" s="3" t="s">
        <v>237</v>
      </c>
      <c r="O4918" s="1">
        <v>248</v>
      </c>
      <c r="P4918" s="4">
        <v>1</v>
      </c>
      <c r="Q4918" s="10">
        <f t="shared" si="312"/>
        <v>248</v>
      </c>
    </row>
    <row r="4919" spans="2:17" ht="20.25" customHeight="1">
      <c r="B4919" s="10" t="str">
        <f t="shared" si="309"/>
        <v>ماسك جوشكاري840</v>
      </c>
      <c r="C4919" s="10" t="str">
        <f t="shared" si="310"/>
        <v>ماسك جوشكاري1403/02/28840</v>
      </c>
      <c r="D4919" s="10" t="str">
        <f>IFERROR(IF(تحویلی!$E$1="","",IF(NOSA!O4919=تحویلی!$E$1,تحویلی!$E$1&amp;COUNTIF(NOSA!$O$1:O4919,تحویلی!$E$1),"")),"")</f>
        <v/>
      </c>
      <c r="E4919" s="10" t="str">
        <f t="shared" si="311"/>
        <v>2106840</v>
      </c>
      <c r="F4919" s="10" t="str">
        <f>IFERROR(VLOOKUP(I4919,DATABASE!$N:$O,2,FALSE),"")</f>
        <v>ماسك جوشكاري</v>
      </c>
      <c r="G4919" s="3" t="s">
        <v>3081</v>
      </c>
      <c r="H4919" s="4">
        <v>2106</v>
      </c>
      <c r="I4919" s="3" t="s">
        <v>1598</v>
      </c>
      <c r="J4919" s="3" t="s">
        <v>108</v>
      </c>
      <c r="K4919" s="5">
        <v>1</v>
      </c>
      <c r="L4919" s="3" t="s">
        <v>8</v>
      </c>
      <c r="M4919" s="3" t="s">
        <v>354</v>
      </c>
      <c r="N4919" s="3" t="s">
        <v>3300</v>
      </c>
      <c r="O4919" s="1">
        <v>840</v>
      </c>
      <c r="P4919" s="4">
        <v>0</v>
      </c>
      <c r="Q4919" s="10">
        <f t="shared" si="312"/>
        <v>840</v>
      </c>
    </row>
    <row r="4920" spans="2:17" ht="20.25" customHeight="1">
      <c r="B4920" s="10" t="str">
        <f t="shared" si="309"/>
        <v>شيشه مات ماسك جوشكاري840</v>
      </c>
      <c r="C4920" s="10" t="str">
        <f t="shared" si="310"/>
        <v>شيشه مات ماسك جوشكاري1403/02/28840</v>
      </c>
      <c r="D4920" s="10" t="str">
        <f>IFERROR(IF(تحویلی!$E$1="","",IF(NOSA!O4920=تحویلی!$E$1,تحویلی!$E$1&amp;COUNTIF(NOSA!$O$1:O4920,تحویلی!$E$1),"")),"")</f>
        <v/>
      </c>
      <c r="E4920" s="10" t="str">
        <f t="shared" si="311"/>
        <v>2106840</v>
      </c>
      <c r="F4920" s="10" t="str">
        <f>IFERROR(VLOOKUP(I4920,DATABASE!$N:$O,2,FALSE),"")</f>
        <v>شيشه مات ماسك جوشكاري</v>
      </c>
      <c r="G4920" s="3" t="s">
        <v>3081</v>
      </c>
      <c r="H4920" s="4">
        <v>2106</v>
      </c>
      <c r="I4920" s="3" t="s">
        <v>1507</v>
      </c>
      <c r="J4920" s="3" t="s">
        <v>113</v>
      </c>
      <c r="K4920" s="5">
        <v>1</v>
      </c>
      <c r="L4920" s="3" t="s">
        <v>8</v>
      </c>
      <c r="M4920" s="3" t="s">
        <v>354</v>
      </c>
      <c r="N4920" s="3" t="s">
        <v>3300</v>
      </c>
      <c r="O4920" s="1">
        <v>840</v>
      </c>
      <c r="P4920" s="4">
        <v>0</v>
      </c>
      <c r="Q4920" s="10">
        <f t="shared" si="312"/>
        <v>840</v>
      </c>
    </row>
    <row r="4921" spans="2:17" ht="20.25" customHeight="1">
      <c r="B4921" s="10" t="str">
        <f t="shared" si="309"/>
        <v>دستكش ضد برش سبك842</v>
      </c>
      <c r="C4921" s="10" t="str">
        <f t="shared" si="310"/>
        <v>دستكش ضد برش سبك1403/02/28842</v>
      </c>
      <c r="D4921" s="10" t="str">
        <f>IFERROR(IF(تحویلی!$E$1="","",IF(NOSA!O4921=تحویلی!$E$1,تحویلی!$E$1&amp;COUNTIF(NOSA!$O$1:O4921,تحویلی!$E$1),"")),"")</f>
        <v/>
      </c>
      <c r="E4921" s="10" t="str">
        <f t="shared" si="311"/>
        <v>2123842</v>
      </c>
      <c r="F4921" s="10" t="str">
        <f>IFERROR(VLOOKUP(I4921,DATABASE!$N:$O,2,FALSE),"")</f>
        <v>دستكش ضد برش سبك</v>
      </c>
      <c r="G4921" s="3" t="s">
        <v>3081</v>
      </c>
      <c r="H4921" s="4">
        <v>2123</v>
      </c>
      <c r="I4921" s="3" t="s">
        <v>1442</v>
      </c>
      <c r="J4921" s="3" t="s">
        <v>22</v>
      </c>
      <c r="K4921" s="5">
        <v>1</v>
      </c>
      <c r="L4921" s="3" t="s">
        <v>3</v>
      </c>
      <c r="M4921" s="3" t="s">
        <v>4</v>
      </c>
      <c r="N4921" s="3" t="s">
        <v>3206</v>
      </c>
      <c r="O4921" s="1">
        <v>842</v>
      </c>
      <c r="P4921" s="4">
        <v>1</v>
      </c>
      <c r="Q4921" s="10">
        <f t="shared" si="312"/>
        <v>842</v>
      </c>
    </row>
    <row r="4922" spans="2:17" ht="20.25" customHeight="1">
      <c r="B4922" s="10" t="str">
        <f t="shared" si="309"/>
        <v>10005</v>
      </c>
      <c r="C4922" s="10" t="str">
        <f t="shared" si="310"/>
        <v>1403/02/2910005</v>
      </c>
      <c r="D4922" s="10" t="str">
        <f>IFERROR(IF(تحویلی!$E$1="","",IF(NOSA!O4922=تحویلی!$E$1,تحویلی!$E$1&amp;COUNTIF(NOSA!$O$1:O4922,تحویلی!$E$1),"")),"")</f>
        <v/>
      </c>
      <c r="E4922" s="10" t="str">
        <f t="shared" si="311"/>
        <v>213610005</v>
      </c>
      <c r="F4922" s="10" t="str">
        <f>IFERROR(VLOOKUP(I4922,DATABASE!$N:$O,2,FALSE),"")</f>
        <v/>
      </c>
      <c r="G4922" s="154" t="s">
        <v>3082</v>
      </c>
      <c r="H4922" s="155">
        <v>2136</v>
      </c>
      <c r="I4922" s="154" t="s">
        <v>2699</v>
      </c>
      <c r="J4922" s="154" t="s">
        <v>7</v>
      </c>
      <c r="K4922" s="156">
        <v>1</v>
      </c>
      <c r="L4922" s="154" t="s">
        <v>8</v>
      </c>
      <c r="M4922" s="154" t="s">
        <v>9</v>
      </c>
      <c r="N4922" s="154" t="s">
        <v>3385</v>
      </c>
      <c r="O4922" s="153">
        <v>10005</v>
      </c>
      <c r="P4922" s="155">
        <v>0</v>
      </c>
      <c r="Q4922" s="10">
        <f t="shared" si="312"/>
        <v>10005</v>
      </c>
    </row>
    <row r="4923" spans="2:17" ht="20.25" customHeight="1">
      <c r="B4923" s="10" t="str">
        <f t="shared" si="309"/>
        <v>10004</v>
      </c>
      <c r="C4923" s="10" t="str">
        <f t="shared" si="310"/>
        <v>1403/02/2910004</v>
      </c>
      <c r="D4923" s="10" t="str">
        <f>IFERROR(IF(تحویلی!$E$1="","",IF(NOSA!O4923=تحویلی!$E$1,تحویلی!$E$1&amp;COUNTIF(NOSA!$O$1:O4923,تحویلی!$E$1),"")),"")</f>
        <v/>
      </c>
      <c r="E4923" s="10" t="str">
        <f t="shared" si="311"/>
        <v>213610004</v>
      </c>
      <c r="F4923" s="10" t="str">
        <f>IFERROR(VLOOKUP(I4923,DATABASE!$N:$O,2,FALSE),"")</f>
        <v/>
      </c>
      <c r="G4923" s="154" t="s">
        <v>3082</v>
      </c>
      <c r="H4923" s="155">
        <v>2136</v>
      </c>
      <c r="I4923" s="154" t="s">
        <v>2699</v>
      </c>
      <c r="J4923" s="154" t="s">
        <v>7</v>
      </c>
      <c r="K4923" s="156">
        <v>1</v>
      </c>
      <c r="L4923" s="154" t="s">
        <v>8</v>
      </c>
      <c r="M4923" s="154" t="s">
        <v>9</v>
      </c>
      <c r="N4923" s="154" t="s">
        <v>3384</v>
      </c>
      <c r="O4923" s="153">
        <v>10004</v>
      </c>
      <c r="P4923" s="155">
        <v>0</v>
      </c>
      <c r="Q4923" s="10">
        <f t="shared" si="312"/>
        <v>10004</v>
      </c>
    </row>
    <row r="4924" spans="2:17" ht="20.25" customHeight="1">
      <c r="B4924" s="10" t="str">
        <f t="shared" ref="B4924:B4987" si="313">F4924&amp;Q4924</f>
        <v>عينك رويت مذاب573</v>
      </c>
      <c r="C4924" s="10" t="str">
        <f t="shared" ref="C4924:C4987" si="314">F4924&amp;G4924&amp;O4924</f>
        <v>عينك رويت مذاب1403/02/29573</v>
      </c>
      <c r="D4924" s="10" t="str">
        <f>IFERROR(IF(تحویلی!$E$1="","",IF(NOSA!O4924=تحویلی!$E$1,تحویلی!$E$1&amp;COUNTIF(NOSA!$O$1:O4924,تحویلی!$E$1),"")),"")</f>
        <v/>
      </c>
      <c r="E4924" s="10" t="str">
        <f t="shared" ref="E4924:E4987" si="315">H4924&amp;O4924</f>
        <v>2142573</v>
      </c>
      <c r="F4924" s="10" t="str">
        <f>IFERROR(VLOOKUP(I4924,DATABASE!$N:$O,2,FALSE),"")</f>
        <v>عينك رويت مذاب</v>
      </c>
      <c r="G4924" s="154" t="s">
        <v>3082</v>
      </c>
      <c r="H4924" s="155">
        <v>2142</v>
      </c>
      <c r="I4924" s="154" t="s">
        <v>2323</v>
      </c>
      <c r="J4924" s="154" t="s">
        <v>2240</v>
      </c>
      <c r="K4924" s="156">
        <v>1</v>
      </c>
      <c r="L4924" s="154" t="s">
        <v>8</v>
      </c>
      <c r="M4924" s="154" t="s">
        <v>19</v>
      </c>
      <c r="N4924" s="154" t="s">
        <v>104</v>
      </c>
      <c r="O4924" s="153">
        <v>573</v>
      </c>
      <c r="P4924" s="155">
        <v>0</v>
      </c>
      <c r="Q4924" s="10">
        <f t="shared" si="312"/>
        <v>573</v>
      </c>
    </row>
    <row r="4925" spans="2:17" ht="20.25" customHeight="1">
      <c r="B4925" s="10" t="str">
        <f t="shared" si="313"/>
        <v>رابط فنري نقاب كلاه ايمني31</v>
      </c>
      <c r="C4925" s="10" t="str">
        <f t="shared" si="314"/>
        <v>رابط فنري نقاب كلاه ايمني1403/02/2931</v>
      </c>
      <c r="D4925" s="10" t="str">
        <f>IFERROR(IF(تحویلی!$E$1="","",IF(NOSA!O4925=تحویلی!$E$1,تحویلی!$E$1&amp;COUNTIF(NOSA!$O$1:O4925,تحویلی!$E$1),"")),"")</f>
        <v/>
      </c>
      <c r="E4925" s="10" t="str">
        <f t="shared" si="315"/>
        <v>216231</v>
      </c>
      <c r="F4925" s="10" t="str">
        <f>IFERROR(VLOOKUP(I4925,DATABASE!$N:$O,2,FALSE),"")</f>
        <v>رابط فنري نقاب كلاه ايمني</v>
      </c>
      <c r="G4925" s="154" t="s">
        <v>3082</v>
      </c>
      <c r="H4925" s="155">
        <v>2162</v>
      </c>
      <c r="I4925" s="154" t="s">
        <v>1454</v>
      </c>
      <c r="J4925" s="154" t="s">
        <v>135</v>
      </c>
      <c r="K4925" s="156">
        <v>1</v>
      </c>
      <c r="L4925" s="154" t="s">
        <v>8</v>
      </c>
      <c r="M4925" s="154" t="s">
        <v>9</v>
      </c>
      <c r="N4925" s="154" t="s">
        <v>175</v>
      </c>
      <c r="O4925" s="153">
        <v>31</v>
      </c>
      <c r="P4925" s="155">
        <v>1</v>
      </c>
      <c r="Q4925" s="10">
        <f t="shared" si="312"/>
        <v>31</v>
      </c>
    </row>
    <row r="4926" spans="2:17" ht="20.25" customHeight="1">
      <c r="B4926" s="10" t="str">
        <f t="shared" si="313"/>
        <v>لباس كار نسوز(بلوز و شلوار)494</v>
      </c>
      <c r="C4926" s="10" t="str">
        <f t="shared" si="314"/>
        <v>لباس كار نسوز(بلوز و شلوار)1403/02/29494</v>
      </c>
      <c r="D4926" s="10" t="str">
        <f>IFERROR(IF(تحویلی!$E$1="","",IF(NOSA!O4926=تحویلی!$E$1,تحویلی!$E$1&amp;COUNTIF(NOSA!$O$1:O4926,تحویلی!$E$1),"")),"")</f>
        <v/>
      </c>
      <c r="E4926" s="10" t="str">
        <f t="shared" si="315"/>
        <v>2173494</v>
      </c>
      <c r="F4926" s="10" t="str">
        <f>IFERROR(VLOOKUP(I4926,DATABASE!$N:$O,2,FALSE),"")</f>
        <v>لباس كار نسوز(بلوز و شلوار)</v>
      </c>
      <c r="G4926" s="154" t="s">
        <v>3082</v>
      </c>
      <c r="H4926" s="155">
        <v>2173</v>
      </c>
      <c r="I4926" s="154" t="s">
        <v>1740</v>
      </c>
      <c r="J4926" s="154" t="s">
        <v>1741</v>
      </c>
      <c r="K4926" s="156">
        <v>1</v>
      </c>
      <c r="L4926" s="154" t="s">
        <v>28</v>
      </c>
      <c r="M4926" s="154" t="s">
        <v>19</v>
      </c>
      <c r="N4926" s="154" t="s">
        <v>227</v>
      </c>
      <c r="O4926" s="153">
        <v>494</v>
      </c>
      <c r="P4926" s="155">
        <v>1</v>
      </c>
      <c r="Q4926" s="10">
        <f t="shared" si="312"/>
        <v>494</v>
      </c>
    </row>
    <row r="4927" spans="2:17" ht="20.25" customHeight="1">
      <c r="B4927" s="10" t="str">
        <f t="shared" si="313"/>
        <v>پيشبند نسوز چرمي494</v>
      </c>
      <c r="C4927" s="10" t="str">
        <f t="shared" si="314"/>
        <v>پيشبند نسوز چرمي1403/02/29494</v>
      </c>
      <c r="D4927" s="10" t="str">
        <f>IFERROR(IF(تحویلی!$E$1="","",IF(NOSA!O4927=تحویلی!$E$1,تحویلی!$E$1&amp;COUNTIF(NOSA!$O$1:O4927,تحویلی!$E$1),"")),"")</f>
        <v/>
      </c>
      <c r="E4927" s="10" t="str">
        <f t="shared" si="315"/>
        <v>2173494</v>
      </c>
      <c r="F4927" s="10" t="str">
        <f>IFERROR(VLOOKUP(I4927,DATABASE!$N:$O,2,FALSE),"")</f>
        <v>پيشبند نسوز چرمي</v>
      </c>
      <c r="G4927" s="154" t="s">
        <v>3082</v>
      </c>
      <c r="H4927" s="155">
        <v>2173</v>
      </c>
      <c r="I4927" s="154" t="s">
        <v>1459</v>
      </c>
      <c r="J4927" s="154" t="s">
        <v>15</v>
      </c>
      <c r="K4927" s="156">
        <v>1</v>
      </c>
      <c r="L4927" s="154" t="s">
        <v>8</v>
      </c>
      <c r="M4927" s="154" t="s">
        <v>19</v>
      </c>
      <c r="N4927" s="154" t="s">
        <v>227</v>
      </c>
      <c r="O4927" s="153">
        <v>494</v>
      </c>
      <c r="P4927" s="155">
        <v>1</v>
      </c>
      <c r="Q4927" s="10">
        <f t="shared" si="312"/>
        <v>494</v>
      </c>
    </row>
    <row r="4928" spans="2:17" ht="20.25" customHeight="1">
      <c r="B4928" s="10" t="str">
        <f t="shared" si="313"/>
        <v>دستكش ضد برش سبك694</v>
      </c>
      <c r="C4928" s="10" t="str">
        <f t="shared" si="314"/>
        <v>دستكش ضد برش سبك1403/02/29694</v>
      </c>
      <c r="D4928" s="10" t="str">
        <f>IFERROR(IF(تحویلی!$E$1="","",IF(NOSA!O4928=تحویلی!$E$1,تحویلی!$E$1&amp;COUNTIF(NOSA!$O$1:O4928,تحویلی!$E$1),"")),"")</f>
        <v/>
      </c>
      <c r="E4928" s="10" t="str">
        <f t="shared" si="315"/>
        <v>2174694</v>
      </c>
      <c r="F4928" s="10" t="str">
        <f>IFERROR(VLOOKUP(I4928,DATABASE!$N:$O,2,FALSE),"")</f>
        <v>دستكش ضد برش سبك</v>
      </c>
      <c r="G4928" s="154" t="s">
        <v>3082</v>
      </c>
      <c r="H4928" s="155">
        <v>2174</v>
      </c>
      <c r="I4928" s="154" t="s">
        <v>1442</v>
      </c>
      <c r="J4928" s="154" t="s">
        <v>22</v>
      </c>
      <c r="K4928" s="156">
        <v>1</v>
      </c>
      <c r="L4928" s="154" t="s">
        <v>3</v>
      </c>
      <c r="M4928" s="154" t="s">
        <v>47</v>
      </c>
      <c r="N4928" s="154" t="s">
        <v>2879</v>
      </c>
      <c r="O4928" s="153">
        <v>694</v>
      </c>
      <c r="P4928" s="155">
        <v>1</v>
      </c>
      <c r="Q4928" s="10">
        <f t="shared" si="312"/>
        <v>694</v>
      </c>
    </row>
    <row r="4929" spans="2:17" ht="20.25" customHeight="1">
      <c r="B4929" s="10" t="str">
        <f t="shared" si="313"/>
        <v>دستكش كف مواد سبك840</v>
      </c>
      <c r="C4929" s="10" t="str">
        <f t="shared" si="314"/>
        <v>دستكش كف مواد سبك1403/02/29840</v>
      </c>
      <c r="D4929" s="10" t="str">
        <f>IFERROR(IF(تحویلی!$E$1="","",IF(NOSA!O4929=تحویلی!$E$1,تحویلی!$E$1&amp;COUNTIF(NOSA!$O$1:O4929,تحویلی!$E$1),"")),"")</f>
        <v/>
      </c>
      <c r="E4929" s="10" t="str">
        <f t="shared" si="315"/>
        <v>2176840</v>
      </c>
      <c r="F4929" s="10" t="str">
        <f>IFERROR(VLOOKUP(I4929,DATABASE!$N:$O,2,FALSE),"")</f>
        <v>دستكش كف مواد سبك</v>
      </c>
      <c r="G4929" s="154" t="s">
        <v>3082</v>
      </c>
      <c r="H4929" s="155">
        <v>2176</v>
      </c>
      <c r="I4929" s="154" t="s">
        <v>1456</v>
      </c>
      <c r="J4929" s="154" t="s">
        <v>2</v>
      </c>
      <c r="K4929" s="156">
        <v>1</v>
      </c>
      <c r="L4929" s="154" t="s">
        <v>3</v>
      </c>
      <c r="M4929" s="154" t="s">
        <v>47</v>
      </c>
      <c r="N4929" s="154" t="s">
        <v>3300</v>
      </c>
      <c r="O4929" s="153">
        <v>840</v>
      </c>
      <c r="P4929" s="155">
        <v>1</v>
      </c>
      <c r="Q4929" s="10">
        <f t="shared" si="312"/>
        <v>840</v>
      </c>
    </row>
    <row r="4930" spans="2:17" ht="20.25" customHeight="1">
      <c r="B4930" s="10" t="str">
        <f t="shared" si="313"/>
        <v>ماسك نيم صورت دو فيلتره (3M)755</v>
      </c>
      <c r="C4930" s="10" t="str">
        <f t="shared" si="314"/>
        <v>ماسك نيم صورت دو فيلتره (3M)1403/02/29755</v>
      </c>
      <c r="D4930" s="10" t="str">
        <f>IFERROR(IF(تحویلی!$E$1="","",IF(NOSA!O4930=تحویلی!$E$1,تحویلی!$E$1&amp;COUNTIF(NOSA!$O$1:O4930,تحویلی!$E$1),"")),"")</f>
        <v/>
      </c>
      <c r="E4930" s="10" t="str">
        <f t="shared" si="315"/>
        <v>2177755</v>
      </c>
      <c r="F4930" s="10" t="str">
        <f>IFERROR(VLOOKUP(I4930,DATABASE!$N:$O,2,FALSE),"")</f>
        <v>ماسك نيم صورت دو فيلتره (3M)</v>
      </c>
      <c r="G4930" s="154" t="s">
        <v>3082</v>
      </c>
      <c r="H4930" s="155">
        <v>2177</v>
      </c>
      <c r="I4930" s="154" t="s">
        <v>1503</v>
      </c>
      <c r="J4930" s="154" t="s">
        <v>151</v>
      </c>
      <c r="K4930" s="156">
        <v>1</v>
      </c>
      <c r="L4930" s="154" t="s">
        <v>8</v>
      </c>
      <c r="M4930" s="154" t="s">
        <v>9</v>
      </c>
      <c r="N4930" s="154" t="s">
        <v>3394</v>
      </c>
      <c r="O4930" s="153">
        <v>755</v>
      </c>
      <c r="P4930" s="155">
        <v>0</v>
      </c>
      <c r="Q4930" s="10">
        <f t="shared" si="312"/>
        <v>755</v>
      </c>
    </row>
    <row r="4931" spans="2:17" ht="20.25" customHeight="1">
      <c r="B4931" s="10" t="str">
        <f t="shared" si="313"/>
        <v>فيلتر ماسك نيم صورت (3M) مدل 2091755</v>
      </c>
      <c r="C4931" s="10" t="str">
        <f t="shared" si="314"/>
        <v>فيلتر ماسك نيم صورت (3M) مدل 20911403/02/29755</v>
      </c>
      <c r="D4931" s="10" t="str">
        <f>IFERROR(IF(تحویلی!$E$1="","",IF(NOSA!O4931=تحویلی!$E$1,تحویلی!$E$1&amp;COUNTIF(NOSA!$O$1:O4931,تحویلی!$E$1),"")),"")</f>
        <v/>
      </c>
      <c r="E4931" s="10" t="str">
        <f t="shared" si="315"/>
        <v>2177755</v>
      </c>
      <c r="F4931" s="10" t="str">
        <f>IFERROR(VLOOKUP(I4931,DATABASE!$N:$O,2,FALSE),"")</f>
        <v>فيلتر ماسك نيم صورت (3M) مدل 2091</v>
      </c>
      <c r="G4931" s="154" t="s">
        <v>3082</v>
      </c>
      <c r="H4931" s="155">
        <v>2177</v>
      </c>
      <c r="I4931" s="154" t="s">
        <v>1475</v>
      </c>
      <c r="J4931" s="154" t="s">
        <v>53</v>
      </c>
      <c r="K4931" s="156">
        <v>1</v>
      </c>
      <c r="L4931" s="154" t="s">
        <v>8</v>
      </c>
      <c r="M4931" s="154" t="s">
        <v>9</v>
      </c>
      <c r="N4931" s="154" t="s">
        <v>3394</v>
      </c>
      <c r="O4931" s="153">
        <v>755</v>
      </c>
      <c r="P4931" s="155">
        <v>0</v>
      </c>
      <c r="Q4931" s="10">
        <f t="shared" si="312"/>
        <v>755</v>
      </c>
    </row>
    <row r="4932" spans="2:17" ht="20.25" customHeight="1">
      <c r="B4932" s="10" t="str">
        <f t="shared" si="313"/>
        <v>لباس كار نسوز(بلوز و شلوار)755</v>
      </c>
      <c r="C4932" s="10" t="str">
        <f t="shared" si="314"/>
        <v>لباس كار نسوز(بلوز و شلوار)1403/02/29755</v>
      </c>
      <c r="D4932" s="10" t="str">
        <f>IFERROR(IF(تحویلی!$E$1="","",IF(NOSA!O4932=تحویلی!$E$1,تحویلی!$E$1&amp;COUNTIF(NOSA!$O$1:O4932,تحویلی!$E$1),"")),"")</f>
        <v/>
      </c>
      <c r="E4932" s="10" t="str">
        <f t="shared" si="315"/>
        <v>2177755</v>
      </c>
      <c r="F4932" s="10" t="str">
        <f>IFERROR(VLOOKUP(I4932,DATABASE!$N:$O,2,FALSE),"")</f>
        <v>لباس كار نسوز(بلوز و شلوار)</v>
      </c>
      <c r="G4932" s="154" t="s">
        <v>3082</v>
      </c>
      <c r="H4932" s="155">
        <v>2177</v>
      </c>
      <c r="I4932" s="154" t="s">
        <v>1751</v>
      </c>
      <c r="J4932" s="154" t="s">
        <v>1752</v>
      </c>
      <c r="K4932" s="156">
        <v>1</v>
      </c>
      <c r="L4932" s="154" t="s">
        <v>28</v>
      </c>
      <c r="M4932" s="154" t="s">
        <v>9</v>
      </c>
      <c r="N4932" s="154" t="s">
        <v>3394</v>
      </c>
      <c r="O4932" s="153">
        <v>755</v>
      </c>
      <c r="P4932" s="155">
        <v>0</v>
      </c>
      <c r="Q4932" s="10">
        <f t="shared" si="312"/>
        <v>755</v>
      </c>
    </row>
    <row r="4933" spans="2:17" ht="20.25" customHeight="1">
      <c r="B4933" s="10" t="str">
        <f t="shared" si="313"/>
        <v>پوتين ايمني نسوز755</v>
      </c>
      <c r="C4933" s="10" t="str">
        <f t="shared" si="314"/>
        <v>پوتين ايمني نسوز1403/02/29755</v>
      </c>
      <c r="D4933" s="10" t="str">
        <f>IFERROR(IF(تحویلی!$E$1="","",IF(NOSA!O4933=تحویلی!$E$1,تحویلی!$E$1&amp;COUNTIF(NOSA!$O$1:O4933,تحویلی!$E$1),"")),"")</f>
        <v/>
      </c>
      <c r="E4933" s="10" t="str">
        <f t="shared" si="315"/>
        <v>2177755</v>
      </c>
      <c r="F4933" s="10" t="str">
        <f>IFERROR(VLOOKUP(I4933,DATABASE!$N:$O,2,FALSE),"")</f>
        <v>پوتين ايمني نسوز</v>
      </c>
      <c r="G4933" s="154" t="s">
        <v>3082</v>
      </c>
      <c r="H4933" s="155">
        <v>2177</v>
      </c>
      <c r="I4933" s="154" t="s">
        <v>1528</v>
      </c>
      <c r="J4933" s="154" t="s">
        <v>1654</v>
      </c>
      <c r="K4933" s="156">
        <v>1</v>
      </c>
      <c r="L4933" s="154" t="s">
        <v>3</v>
      </c>
      <c r="M4933" s="154" t="s">
        <v>9</v>
      </c>
      <c r="N4933" s="154" t="s">
        <v>3394</v>
      </c>
      <c r="O4933" s="153">
        <v>755</v>
      </c>
      <c r="P4933" s="155">
        <v>0</v>
      </c>
      <c r="Q4933" s="10">
        <f t="shared" si="312"/>
        <v>755</v>
      </c>
    </row>
    <row r="4934" spans="2:17" ht="20.25" customHeight="1">
      <c r="B4934" s="10" t="str">
        <f t="shared" si="313"/>
        <v>دستكش ضد برش سبك755</v>
      </c>
      <c r="C4934" s="10" t="str">
        <f t="shared" si="314"/>
        <v>دستكش ضد برش سبك1403/02/29755</v>
      </c>
      <c r="D4934" s="10" t="str">
        <f>IFERROR(IF(تحویلی!$E$1="","",IF(NOSA!O4934=تحویلی!$E$1,تحویلی!$E$1&amp;COUNTIF(NOSA!$O$1:O4934,تحویلی!$E$1),"")),"")</f>
        <v/>
      </c>
      <c r="E4934" s="10" t="str">
        <f t="shared" si="315"/>
        <v>2177755</v>
      </c>
      <c r="F4934" s="10" t="str">
        <f>IFERROR(VLOOKUP(I4934,DATABASE!$N:$O,2,FALSE),"")</f>
        <v>دستكش ضد برش سبك</v>
      </c>
      <c r="G4934" s="154" t="s">
        <v>3082</v>
      </c>
      <c r="H4934" s="155">
        <v>2177</v>
      </c>
      <c r="I4934" s="154" t="s">
        <v>1442</v>
      </c>
      <c r="J4934" s="154" t="s">
        <v>22</v>
      </c>
      <c r="K4934" s="156">
        <v>1</v>
      </c>
      <c r="L4934" s="154" t="s">
        <v>3</v>
      </c>
      <c r="M4934" s="154" t="s">
        <v>9</v>
      </c>
      <c r="N4934" s="154" t="s">
        <v>3394</v>
      </c>
      <c r="O4934" s="153">
        <v>755</v>
      </c>
      <c r="P4934" s="155">
        <v>0</v>
      </c>
      <c r="Q4934" s="10">
        <f t="shared" si="312"/>
        <v>755</v>
      </c>
    </row>
    <row r="4935" spans="2:17" ht="20.25" customHeight="1">
      <c r="B4935" s="10" t="str">
        <f t="shared" si="313"/>
        <v>چكمه ايمني نسوز829</v>
      </c>
      <c r="C4935" s="10" t="str">
        <f t="shared" si="314"/>
        <v>چكمه ايمني نسوز1403/02/29829</v>
      </c>
      <c r="D4935" s="10" t="str">
        <f>IFERROR(IF(تحویلی!$E$1="","",IF(NOSA!O4935=تحویلی!$E$1,تحویلی!$E$1&amp;COUNTIF(NOSA!$O$1:O4935,تحویلی!$E$1),"")),"")</f>
        <v/>
      </c>
      <c r="E4935" s="10" t="str">
        <f t="shared" si="315"/>
        <v>2179829</v>
      </c>
      <c r="F4935" s="10" t="str">
        <f>IFERROR(VLOOKUP(I4935,DATABASE!$N:$O,2,FALSE),"")</f>
        <v>چكمه ايمني نسوز</v>
      </c>
      <c r="G4935" s="154" t="s">
        <v>3082</v>
      </c>
      <c r="H4935" s="155">
        <v>2179</v>
      </c>
      <c r="I4935" s="154" t="s">
        <v>1697</v>
      </c>
      <c r="J4935" s="154" t="s">
        <v>1698</v>
      </c>
      <c r="K4935" s="156">
        <v>1</v>
      </c>
      <c r="L4935" s="154" t="s">
        <v>3</v>
      </c>
      <c r="M4935" s="154" t="s">
        <v>4</v>
      </c>
      <c r="N4935" s="154" t="s">
        <v>2797</v>
      </c>
      <c r="O4935" s="153">
        <v>829</v>
      </c>
      <c r="P4935" s="155">
        <v>0</v>
      </c>
      <c r="Q4935" s="10">
        <f t="shared" si="312"/>
        <v>829</v>
      </c>
    </row>
    <row r="4936" spans="2:17" ht="20.25" customHeight="1">
      <c r="B4936" s="10" t="str">
        <f t="shared" si="313"/>
        <v>دستكش ضد برش سبك885</v>
      </c>
      <c r="C4936" s="10" t="str">
        <f t="shared" si="314"/>
        <v>دستكش ضد برش سبك1403/02/29885</v>
      </c>
      <c r="D4936" s="10" t="str">
        <f>IFERROR(IF(تحویلی!$E$1="","",IF(NOSA!O4936=تحویلی!$E$1,تحویلی!$E$1&amp;COUNTIF(NOSA!$O$1:O4936,تحویلی!$E$1),"")),"")</f>
        <v/>
      </c>
      <c r="E4936" s="10" t="str">
        <f t="shared" si="315"/>
        <v>2181885</v>
      </c>
      <c r="F4936" s="10" t="str">
        <f>IFERROR(VLOOKUP(I4936,DATABASE!$N:$O,2,FALSE),"")</f>
        <v>دستكش ضد برش سبك</v>
      </c>
      <c r="G4936" s="154" t="s">
        <v>3082</v>
      </c>
      <c r="H4936" s="155">
        <v>2181</v>
      </c>
      <c r="I4936" s="154" t="s">
        <v>1442</v>
      </c>
      <c r="J4936" s="154" t="s">
        <v>22</v>
      </c>
      <c r="K4936" s="156">
        <v>1</v>
      </c>
      <c r="L4936" s="154" t="s">
        <v>3</v>
      </c>
      <c r="M4936" s="154" t="s">
        <v>9</v>
      </c>
      <c r="N4936" s="154" t="s">
        <v>3381</v>
      </c>
      <c r="O4936" s="153">
        <v>885</v>
      </c>
      <c r="P4936" s="155">
        <v>0</v>
      </c>
      <c r="Q4936" s="10">
        <f t="shared" si="312"/>
        <v>885</v>
      </c>
    </row>
    <row r="4937" spans="2:17" ht="20.25" customHeight="1">
      <c r="B4937" s="10" t="str">
        <f t="shared" si="313"/>
        <v>دستكش ضد برش سبك114</v>
      </c>
      <c r="C4937" s="10" t="str">
        <f t="shared" si="314"/>
        <v>دستكش ضد برش سبك1403/02/30114</v>
      </c>
      <c r="D4937" s="10" t="str">
        <f>IFERROR(IF(تحویلی!$E$1="","",IF(NOSA!O4937=تحویلی!$E$1,تحویلی!$E$1&amp;COUNTIF(NOSA!$O$1:O4937,تحویلی!$E$1),"")),"")</f>
        <v/>
      </c>
      <c r="E4937" s="10" t="str">
        <f t="shared" si="315"/>
        <v>2188114</v>
      </c>
      <c r="F4937" s="10" t="str">
        <f>IFERROR(VLOOKUP(I4937,DATABASE!$N:$O,2,FALSE),"")</f>
        <v>دستكش ضد برش سبك</v>
      </c>
      <c r="G4937" s="154" t="s">
        <v>3083</v>
      </c>
      <c r="H4937" s="155">
        <v>2188</v>
      </c>
      <c r="I4937" s="154" t="s">
        <v>1442</v>
      </c>
      <c r="J4937" s="154" t="s">
        <v>22</v>
      </c>
      <c r="K4937" s="156">
        <v>1</v>
      </c>
      <c r="L4937" s="154" t="s">
        <v>3</v>
      </c>
      <c r="M4937" s="154" t="s">
        <v>25</v>
      </c>
      <c r="N4937" s="154" t="s">
        <v>3395</v>
      </c>
      <c r="O4937" s="153">
        <v>114</v>
      </c>
      <c r="P4937" s="155">
        <v>1</v>
      </c>
      <c r="Q4937" s="10">
        <f t="shared" si="312"/>
        <v>114</v>
      </c>
    </row>
    <row r="4938" spans="2:17" ht="20.25" customHeight="1">
      <c r="B4938" s="10" t="str">
        <f t="shared" si="313"/>
        <v>دستكش ساق بلند نسوز674</v>
      </c>
      <c r="C4938" s="10" t="str">
        <f t="shared" si="314"/>
        <v>دستكش ساق بلند نسوز1403/02/30674</v>
      </c>
      <c r="D4938" s="10" t="str">
        <f>IFERROR(IF(تحویلی!$E$1="","",IF(NOSA!O4938=تحویلی!$E$1,تحویلی!$E$1&amp;COUNTIF(NOSA!$O$1:O4938,تحویلی!$E$1),"")),"")</f>
        <v/>
      </c>
      <c r="E4938" s="10" t="str">
        <f t="shared" si="315"/>
        <v>2190674</v>
      </c>
      <c r="F4938" s="10" t="str">
        <f>IFERROR(VLOOKUP(I4938,DATABASE!$N:$O,2,FALSE),"")</f>
        <v>دستكش ساق بلند نسوز</v>
      </c>
      <c r="G4938" s="3" t="s">
        <v>3083</v>
      </c>
      <c r="H4938" s="4">
        <v>2190</v>
      </c>
      <c r="I4938" s="3" t="s">
        <v>1461</v>
      </c>
      <c r="J4938" s="3" t="s">
        <v>34</v>
      </c>
      <c r="K4938" s="5">
        <v>1</v>
      </c>
      <c r="L4938" s="3" t="s">
        <v>3</v>
      </c>
      <c r="M4938" s="3" t="s">
        <v>19</v>
      </c>
      <c r="N4938" s="3" t="s">
        <v>3229</v>
      </c>
      <c r="O4938" s="1">
        <v>674</v>
      </c>
      <c r="P4938" s="4">
        <v>0</v>
      </c>
      <c r="Q4938" s="10">
        <f t="shared" si="312"/>
        <v>674</v>
      </c>
    </row>
    <row r="4939" spans="2:17" ht="20.25" customHeight="1">
      <c r="B4939" s="10" t="str">
        <f t="shared" si="313"/>
        <v>دستكش ضد برش سبك851</v>
      </c>
      <c r="C4939" s="10" t="str">
        <f t="shared" si="314"/>
        <v>دستكش ضد برش سبك1403/02/30851</v>
      </c>
      <c r="D4939" s="10" t="str">
        <f>IFERROR(IF(تحویلی!$E$1="","",IF(NOSA!O4939=تحویلی!$E$1,تحویلی!$E$1&amp;COUNTIF(NOSA!$O$1:O4939,تحویلی!$E$1),"")),"")</f>
        <v/>
      </c>
      <c r="E4939" s="10" t="str">
        <f t="shared" si="315"/>
        <v>2204851</v>
      </c>
      <c r="F4939" s="10" t="str">
        <f>IFERROR(VLOOKUP(I4939,DATABASE!$N:$O,2,FALSE),"")</f>
        <v>دستكش ضد برش سبك</v>
      </c>
      <c r="G4939" s="3" t="s">
        <v>3083</v>
      </c>
      <c r="H4939" s="4">
        <v>2204</v>
      </c>
      <c r="I4939" s="3" t="s">
        <v>1442</v>
      </c>
      <c r="J4939" s="3" t="s">
        <v>22</v>
      </c>
      <c r="K4939" s="5">
        <v>1</v>
      </c>
      <c r="L4939" s="3" t="s">
        <v>3</v>
      </c>
      <c r="M4939" s="3" t="s">
        <v>47</v>
      </c>
      <c r="N4939" s="3" t="s">
        <v>2847</v>
      </c>
      <c r="O4939" s="1">
        <v>851</v>
      </c>
      <c r="P4939" s="4">
        <v>0</v>
      </c>
      <c r="Q4939" s="10">
        <f t="shared" si="312"/>
        <v>851</v>
      </c>
    </row>
    <row r="4940" spans="2:17" ht="20.25" customHeight="1">
      <c r="B4940" s="10" t="str">
        <f t="shared" si="313"/>
        <v>دستكش ضد برش سبك580</v>
      </c>
      <c r="C4940" s="10" t="str">
        <f t="shared" si="314"/>
        <v>دستكش ضد برش سبك1403/02/30580</v>
      </c>
      <c r="D4940" s="10" t="str">
        <f>IFERROR(IF(تحویلی!$E$1="","",IF(NOSA!O4940=تحویلی!$E$1,تحویلی!$E$1&amp;COUNTIF(NOSA!$O$1:O4940,تحویلی!$E$1),"")),"")</f>
        <v/>
      </c>
      <c r="E4940" s="10" t="str">
        <f t="shared" si="315"/>
        <v>2210580</v>
      </c>
      <c r="F4940" s="10" t="str">
        <f>IFERROR(VLOOKUP(I4940,DATABASE!$N:$O,2,FALSE),"")</f>
        <v>دستكش ضد برش سبك</v>
      </c>
      <c r="G4940" s="3" t="s">
        <v>3083</v>
      </c>
      <c r="H4940" s="4">
        <v>2210</v>
      </c>
      <c r="I4940" s="3" t="s">
        <v>1442</v>
      </c>
      <c r="J4940" s="3" t="s">
        <v>22</v>
      </c>
      <c r="K4940" s="5">
        <v>1</v>
      </c>
      <c r="L4940" s="3" t="s">
        <v>3</v>
      </c>
      <c r="M4940" s="3" t="s">
        <v>47</v>
      </c>
      <c r="N4940" s="3" t="s">
        <v>1001</v>
      </c>
      <c r="O4940" s="1">
        <v>580</v>
      </c>
      <c r="P4940" s="4">
        <v>0</v>
      </c>
      <c r="Q4940" s="10">
        <f t="shared" si="312"/>
        <v>580</v>
      </c>
    </row>
    <row r="4941" spans="2:17" ht="20.25" customHeight="1">
      <c r="B4941" s="10" t="str">
        <f t="shared" si="313"/>
        <v>پوتين ايمني نسوز848</v>
      </c>
      <c r="C4941" s="10" t="str">
        <f t="shared" si="314"/>
        <v>پوتين ايمني نسوز1403/02/30848</v>
      </c>
      <c r="D4941" s="10" t="str">
        <f>IFERROR(IF(تحویلی!$E$1="","",IF(NOSA!O4941=تحویلی!$E$1,تحویلی!$E$1&amp;COUNTIF(NOSA!$O$1:O4941,تحویلی!$E$1),"")),"")</f>
        <v/>
      </c>
      <c r="E4941" s="10" t="str">
        <f t="shared" si="315"/>
        <v>2217848</v>
      </c>
      <c r="F4941" s="10" t="str">
        <f>IFERROR(VLOOKUP(I4941,DATABASE!$N:$O,2,FALSE),"")</f>
        <v>پوتين ايمني نسوز</v>
      </c>
      <c r="G4941" s="3" t="s">
        <v>3083</v>
      </c>
      <c r="H4941" s="4">
        <v>2217</v>
      </c>
      <c r="I4941" s="3" t="s">
        <v>1631</v>
      </c>
      <c r="J4941" s="3" t="s">
        <v>1632</v>
      </c>
      <c r="K4941" s="5">
        <v>1</v>
      </c>
      <c r="L4941" s="3" t="s">
        <v>3</v>
      </c>
      <c r="M4941" s="3" t="s">
        <v>47</v>
      </c>
      <c r="N4941" s="3" t="s">
        <v>2750</v>
      </c>
      <c r="O4941" s="1">
        <v>848</v>
      </c>
      <c r="P4941" s="4">
        <v>0</v>
      </c>
      <c r="Q4941" s="10">
        <f t="shared" si="312"/>
        <v>848</v>
      </c>
    </row>
    <row r="4942" spans="2:17" ht="20.25" customHeight="1">
      <c r="B4942" s="10" t="str">
        <f t="shared" si="313"/>
        <v>نقاب تيره محافظ صورت معمولي783</v>
      </c>
      <c r="C4942" s="10" t="str">
        <f t="shared" si="314"/>
        <v>نقاب تيره محافظ صورت معمولي1403/02/30783</v>
      </c>
      <c r="D4942" s="10" t="str">
        <f>IFERROR(IF(تحویلی!$E$1="","",IF(NOSA!O4942=تحویلی!$E$1,تحویلی!$E$1&amp;COUNTIF(NOSA!$O$1:O4942,تحویلی!$E$1),"")),"")</f>
        <v/>
      </c>
      <c r="E4942" s="10" t="str">
        <f t="shared" si="315"/>
        <v>2220783</v>
      </c>
      <c r="F4942" s="10" t="str">
        <f>IFERROR(VLOOKUP(I4942,DATABASE!$N:$O,2,FALSE),"")</f>
        <v>نقاب تيره محافظ صورت معمولي</v>
      </c>
      <c r="G4942" s="3" t="s">
        <v>3083</v>
      </c>
      <c r="H4942" s="4">
        <v>2220</v>
      </c>
      <c r="I4942" s="3" t="s">
        <v>1557</v>
      </c>
      <c r="J4942" s="3" t="s">
        <v>115</v>
      </c>
      <c r="K4942" s="5">
        <v>1</v>
      </c>
      <c r="L4942" s="3" t="s">
        <v>8</v>
      </c>
      <c r="M4942" s="3" t="s">
        <v>4</v>
      </c>
      <c r="N4942" s="3" t="s">
        <v>1219</v>
      </c>
      <c r="O4942" s="1">
        <v>783</v>
      </c>
      <c r="P4942" s="4">
        <v>0</v>
      </c>
      <c r="Q4942" s="10">
        <f t="shared" si="312"/>
        <v>783</v>
      </c>
    </row>
    <row r="4943" spans="2:17" ht="20.25" customHeight="1">
      <c r="B4943" s="10" t="str">
        <f t="shared" si="313"/>
        <v>دستكش ساق بلند نسوز783</v>
      </c>
      <c r="C4943" s="10" t="str">
        <f t="shared" si="314"/>
        <v>دستكش ساق بلند نسوز1403/02/30783</v>
      </c>
      <c r="D4943" s="10" t="str">
        <f>IFERROR(IF(تحویلی!$E$1="","",IF(NOSA!O4943=تحویلی!$E$1,تحویلی!$E$1&amp;COUNTIF(NOSA!$O$1:O4943,تحویلی!$E$1),"")),"")</f>
        <v/>
      </c>
      <c r="E4943" s="10" t="str">
        <f t="shared" si="315"/>
        <v>2220783</v>
      </c>
      <c r="F4943" s="10" t="str">
        <f>IFERROR(VLOOKUP(I4943,DATABASE!$N:$O,2,FALSE),"")</f>
        <v>دستكش ساق بلند نسوز</v>
      </c>
      <c r="G4943" s="3" t="s">
        <v>3083</v>
      </c>
      <c r="H4943" s="4">
        <v>2220</v>
      </c>
      <c r="I4943" s="3" t="s">
        <v>1461</v>
      </c>
      <c r="J4943" s="3" t="s">
        <v>34</v>
      </c>
      <c r="K4943" s="5">
        <v>1</v>
      </c>
      <c r="L4943" s="3" t="s">
        <v>3</v>
      </c>
      <c r="M4943" s="3" t="s">
        <v>4</v>
      </c>
      <c r="N4943" s="3" t="s">
        <v>1219</v>
      </c>
      <c r="O4943" s="1">
        <v>783</v>
      </c>
      <c r="P4943" s="4">
        <v>0</v>
      </c>
      <c r="Q4943" s="10">
        <f t="shared" si="312"/>
        <v>783</v>
      </c>
    </row>
    <row r="4944" spans="2:17" ht="20.25" customHeight="1">
      <c r="B4944" s="10" t="str">
        <f t="shared" si="313"/>
        <v>783</v>
      </c>
      <c r="C4944" s="10" t="str">
        <f t="shared" si="314"/>
        <v>1403/02/30783</v>
      </c>
      <c r="D4944" s="10" t="str">
        <f>IFERROR(IF(تحویلی!$E$1="","",IF(NOSA!O4944=تحویلی!$E$1,تحویلی!$E$1&amp;COUNTIF(NOSA!$O$1:O4944,تحویلی!$E$1),"")),"")</f>
        <v/>
      </c>
      <c r="E4944" s="10" t="str">
        <f t="shared" si="315"/>
        <v>2220783</v>
      </c>
      <c r="F4944" s="10" t="str">
        <f>IFERROR(VLOOKUP(I4944,DATABASE!$N:$O,2,FALSE),"")</f>
        <v/>
      </c>
      <c r="G4944" s="3" t="s">
        <v>3083</v>
      </c>
      <c r="H4944" s="4">
        <v>2220</v>
      </c>
      <c r="I4944" s="3" t="s">
        <v>2699</v>
      </c>
      <c r="J4944" s="3" t="s">
        <v>7</v>
      </c>
      <c r="K4944" s="5">
        <v>1</v>
      </c>
      <c r="L4944" s="3" t="s">
        <v>8</v>
      </c>
      <c r="M4944" s="3" t="s">
        <v>4</v>
      </c>
      <c r="N4944" s="3" t="s">
        <v>1219</v>
      </c>
      <c r="O4944" s="1">
        <v>783</v>
      </c>
      <c r="P4944" s="4">
        <v>0</v>
      </c>
      <c r="Q4944" s="10">
        <f t="shared" si="312"/>
        <v>783</v>
      </c>
    </row>
    <row r="4945" spans="2:17" ht="20.25" customHeight="1">
      <c r="B4945" s="10" t="str">
        <f t="shared" si="313"/>
        <v>718</v>
      </c>
      <c r="C4945" s="10" t="str">
        <f t="shared" si="314"/>
        <v>1403/02/30718</v>
      </c>
      <c r="D4945" s="10" t="str">
        <f>IFERROR(IF(تحویلی!$E$1="","",IF(NOSA!O4945=تحویلی!$E$1,تحویلی!$E$1&amp;COUNTIF(NOSA!$O$1:O4945,تحویلی!$E$1),"")),"")</f>
        <v/>
      </c>
      <c r="E4945" s="10" t="str">
        <f t="shared" si="315"/>
        <v>2221718</v>
      </c>
      <c r="F4945" s="10" t="str">
        <f>IFERROR(VLOOKUP(I4945,DATABASE!$N:$O,2,FALSE),"")</f>
        <v/>
      </c>
      <c r="G4945" s="3" t="s">
        <v>3083</v>
      </c>
      <c r="H4945" s="4">
        <v>2221</v>
      </c>
      <c r="I4945" s="3" t="s">
        <v>2699</v>
      </c>
      <c r="J4945" s="3" t="s">
        <v>7</v>
      </c>
      <c r="K4945" s="5">
        <v>1</v>
      </c>
      <c r="L4945" s="3" t="s">
        <v>8</v>
      </c>
      <c r="M4945" s="3" t="s">
        <v>19</v>
      </c>
      <c r="N4945" s="3" t="s">
        <v>293</v>
      </c>
      <c r="O4945" s="1">
        <v>718</v>
      </c>
      <c r="P4945" s="4">
        <v>0</v>
      </c>
      <c r="Q4945" s="10">
        <f t="shared" si="312"/>
        <v>718</v>
      </c>
    </row>
    <row r="4946" spans="2:17" ht="20.25" customHeight="1">
      <c r="B4946" s="10" t="str">
        <f t="shared" si="313"/>
        <v>88</v>
      </c>
      <c r="C4946" s="10" t="str">
        <f t="shared" si="314"/>
        <v>1403/02/3088</v>
      </c>
      <c r="D4946" s="10" t="str">
        <f>IFERROR(IF(تحویلی!$E$1="","",IF(NOSA!O4946=تحویلی!$E$1,تحویلی!$E$1&amp;COUNTIF(NOSA!$O$1:O4946,تحویلی!$E$1),"")),"")</f>
        <v/>
      </c>
      <c r="E4946" s="10" t="str">
        <f t="shared" si="315"/>
        <v>222488</v>
      </c>
      <c r="F4946" s="10" t="str">
        <f>IFERROR(VLOOKUP(I4946,DATABASE!$N:$O,2,FALSE),"")</f>
        <v/>
      </c>
      <c r="G4946" s="3" t="s">
        <v>3083</v>
      </c>
      <c r="H4946" s="4">
        <v>2224</v>
      </c>
      <c r="I4946" s="3" t="s">
        <v>2699</v>
      </c>
      <c r="J4946" s="3" t="s">
        <v>7</v>
      </c>
      <c r="K4946" s="5">
        <v>1</v>
      </c>
      <c r="L4946" s="3" t="s">
        <v>8</v>
      </c>
      <c r="M4946" s="3" t="s">
        <v>19</v>
      </c>
      <c r="N4946" s="3" t="s">
        <v>306</v>
      </c>
      <c r="O4946" s="1">
        <v>88</v>
      </c>
      <c r="P4946" s="4">
        <v>1</v>
      </c>
      <c r="Q4946" s="10">
        <f t="shared" si="312"/>
        <v>88</v>
      </c>
    </row>
    <row r="4947" spans="2:17" ht="20.25" customHeight="1">
      <c r="B4947" s="10" t="str">
        <f t="shared" si="313"/>
        <v>پيشبند نسوز چرمي88</v>
      </c>
      <c r="C4947" s="10" t="str">
        <f t="shared" si="314"/>
        <v>پيشبند نسوز چرمي1403/02/3088</v>
      </c>
      <c r="D4947" s="10" t="str">
        <f>IFERROR(IF(تحویلی!$E$1="","",IF(NOSA!O4947=تحویلی!$E$1,تحویلی!$E$1&amp;COUNTIF(NOSA!$O$1:O4947,تحویلی!$E$1),"")),"")</f>
        <v/>
      </c>
      <c r="E4947" s="10" t="str">
        <f t="shared" si="315"/>
        <v>222488</v>
      </c>
      <c r="F4947" s="10" t="str">
        <f>IFERROR(VLOOKUP(I4947,DATABASE!$N:$O,2,FALSE),"")</f>
        <v>پيشبند نسوز چرمي</v>
      </c>
      <c r="G4947" s="3" t="s">
        <v>3083</v>
      </c>
      <c r="H4947" s="4">
        <v>2224</v>
      </c>
      <c r="I4947" s="3" t="s">
        <v>1459</v>
      </c>
      <c r="J4947" s="3" t="s">
        <v>15</v>
      </c>
      <c r="K4947" s="5">
        <v>1</v>
      </c>
      <c r="L4947" s="3" t="s">
        <v>8</v>
      </c>
      <c r="M4947" s="3" t="s">
        <v>19</v>
      </c>
      <c r="N4947" s="3" t="s">
        <v>306</v>
      </c>
      <c r="O4947" s="1">
        <v>88</v>
      </c>
      <c r="P4947" s="4">
        <v>1</v>
      </c>
      <c r="Q4947" s="10">
        <f t="shared" si="312"/>
        <v>88</v>
      </c>
    </row>
    <row r="4948" spans="2:17" ht="20.25" customHeight="1">
      <c r="B4948" s="10" t="str">
        <f t="shared" si="313"/>
        <v>دستكش ضد برش سبك5</v>
      </c>
      <c r="C4948" s="10" t="str">
        <f t="shared" si="314"/>
        <v>دستكش ضد برش سبك1403/02/305</v>
      </c>
      <c r="D4948" s="10" t="str">
        <f>IFERROR(IF(تحویلی!$E$1="","",IF(NOSA!O4948=تحویلی!$E$1,تحویلی!$E$1&amp;COUNTIF(NOSA!$O$1:O4948,تحویلی!$E$1),"")),"")</f>
        <v/>
      </c>
      <c r="E4948" s="10" t="str">
        <f t="shared" si="315"/>
        <v>22255</v>
      </c>
      <c r="F4948" s="10" t="str">
        <f>IFERROR(VLOOKUP(I4948,DATABASE!$N:$O,2,FALSE),"")</f>
        <v>دستكش ضد برش سبك</v>
      </c>
      <c r="G4948" s="3" t="s">
        <v>3083</v>
      </c>
      <c r="H4948" s="4">
        <v>2225</v>
      </c>
      <c r="I4948" s="3" t="s">
        <v>1442</v>
      </c>
      <c r="J4948" s="3" t="s">
        <v>22</v>
      </c>
      <c r="K4948" s="5">
        <v>1</v>
      </c>
      <c r="L4948" s="3" t="s">
        <v>3</v>
      </c>
      <c r="M4948" s="3" t="s">
        <v>43</v>
      </c>
      <c r="N4948" s="3" t="s">
        <v>250</v>
      </c>
      <c r="O4948" s="1">
        <v>5</v>
      </c>
      <c r="P4948" s="4">
        <v>1</v>
      </c>
      <c r="Q4948" s="10">
        <f t="shared" si="312"/>
        <v>5</v>
      </c>
    </row>
    <row r="4949" spans="2:17" ht="20.25" customHeight="1">
      <c r="B4949" s="10" t="str">
        <f t="shared" si="313"/>
        <v>بند كفش843</v>
      </c>
      <c r="C4949" s="10" t="str">
        <f t="shared" si="314"/>
        <v>بند كفش1403/02/30843</v>
      </c>
      <c r="D4949" s="10" t="str">
        <f>IFERROR(IF(تحویلی!$E$1="","",IF(NOSA!O4949=تحویلی!$E$1,تحویلی!$E$1&amp;COUNTIF(NOSA!$O$1:O4949,تحویلی!$E$1),"")),"")</f>
        <v/>
      </c>
      <c r="E4949" s="10" t="str">
        <f t="shared" si="315"/>
        <v>2228843</v>
      </c>
      <c r="F4949" s="10" t="str">
        <f>IFERROR(VLOOKUP(I4949,DATABASE!$N:$O,2,FALSE),"")</f>
        <v>بند كفش</v>
      </c>
      <c r="G4949" s="3" t="s">
        <v>3083</v>
      </c>
      <c r="H4949" s="4">
        <v>2228</v>
      </c>
      <c r="I4949" s="3" t="s">
        <v>1462</v>
      </c>
      <c r="J4949" s="3" t="s">
        <v>450</v>
      </c>
      <c r="K4949" s="5">
        <v>1</v>
      </c>
      <c r="L4949" s="3" t="s">
        <v>3</v>
      </c>
      <c r="M4949" s="3" t="s">
        <v>47</v>
      </c>
      <c r="N4949" s="3" t="s">
        <v>2682</v>
      </c>
      <c r="O4949" s="1">
        <v>843</v>
      </c>
      <c r="P4949" s="4">
        <v>0</v>
      </c>
      <c r="Q4949" s="10">
        <f t="shared" si="312"/>
        <v>843</v>
      </c>
    </row>
    <row r="4950" spans="2:17" ht="20.25" customHeight="1">
      <c r="B4950" s="10" t="str">
        <f t="shared" si="313"/>
        <v>كفش ايمني599</v>
      </c>
      <c r="C4950" s="10" t="str">
        <f t="shared" si="314"/>
        <v>كفش ايمني1403/02/30599</v>
      </c>
      <c r="D4950" s="10" t="str">
        <f>IFERROR(IF(تحویلی!$E$1="","",IF(NOSA!O4950=تحویلی!$E$1,تحویلی!$E$1&amp;COUNTIF(NOSA!$O$1:O4950,تحویلی!$E$1),"")),"")</f>
        <v/>
      </c>
      <c r="E4950" s="10" t="str">
        <f t="shared" si="315"/>
        <v>2232599</v>
      </c>
      <c r="F4950" s="10" t="str">
        <f>IFERROR(VLOOKUP(I4950,DATABASE!$N:$O,2,FALSE),"")</f>
        <v>كفش ايمني</v>
      </c>
      <c r="G4950" s="3" t="s">
        <v>3083</v>
      </c>
      <c r="H4950" s="4">
        <v>2232</v>
      </c>
      <c r="I4950" s="3" t="s">
        <v>1526</v>
      </c>
      <c r="J4950" s="3" t="s">
        <v>1729</v>
      </c>
      <c r="K4950" s="5">
        <v>1</v>
      </c>
      <c r="L4950" s="3" t="s">
        <v>3</v>
      </c>
      <c r="M4950" s="3" t="s">
        <v>47</v>
      </c>
      <c r="N4950" s="3" t="s">
        <v>131</v>
      </c>
      <c r="O4950" s="1">
        <v>599</v>
      </c>
      <c r="P4950" s="4">
        <v>1</v>
      </c>
      <c r="Q4950" s="10">
        <f t="shared" si="312"/>
        <v>599</v>
      </c>
    </row>
    <row r="4951" spans="2:17" ht="20.25" customHeight="1">
      <c r="B4951" s="10" t="str">
        <f t="shared" si="313"/>
        <v>دستكش كف مواد سبك599</v>
      </c>
      <c r="C4951" s="10" t="str">
        <f t="shared" si="314"/>
        <v>دستكش كف مواد سبك1403/02/30599</v>
      </c>
      <c r="D4951" s="10" t="str">
        <f>IFERROR(IF(تحویلی!$E$1="","",IF(NOSA!O4951=تحویلی!$E$1,تحویلی!$E$1&amp;COUNTIF(NOSA!$O$1:O4951,تحویلی!$E$1),"")),"")</f>
        <v/>
      </c>
      <c r="E4951" s="10" t="str">
        <f t="shared" si="315"/>
        <v>2232599</v>
      </c>
      <c r="F4951" s="10" t="str">
        <f>IFERROR(VLOOKUP(I4951,DATABASE!$N:$O,2,FALSE),"")</f>
        <v>دستكش كف مواد سبك</v>
      </c>
      <c r="G4951" s="3" t="s">
        <v>3083</v>
      </c>
      <c r="H4951" s="4">
        <v>2232</v>
      </c>
      <c r="I4951" s="3" t="s">
        <v>1456</v>
      </c>
      <c r="J4951" s="3" t="s">
        <v>2</v>
      </c>
      <c r="K4951" s="5">
        <v>1</v>
      </c>
      <c r="L4951" s="3" t="s">
        <v>3</v>
      </c>
      <c r="M4951" s="3" t="s">
        <v>47</v>
      </c>
      <c r="N4951" s="3" t="s">
        <v>131</v>
      </c>
      <c r="O4951" s="1">
        <v>599</v>
      </c>
      <c r="P4951" s="4">
        <v>0</v>
      </c>
      <c r="Q4951" s="10">
        <f t="shared" si="312"/>
        <v>599</v>
      </c>
    </row>
    <row r="4952" spans="2:17" ht="20.25" customHeight="1">
      <c r="B4952" s="10" t="str">
        <f t="shared" si="313"/>
        <v>دستكش ضد برش سبك839</v>
      </c>
      <c r="C4952" s="10" t="str">
        <f t="shared" si="314"/>
        <v>دستكش ضد برش سبك1403/02/31839</v>
      </c>
      <c r="D4952" s="10" t="str">
        <f>IFERROR(IF(تحویلی!$E$1="","",IF(NOSA!O4952=تحویلی!$E$1,تحویلی!$E$1&amp;COUNTIF(NOSA!$O$1:O4952,تحویلی!$E$1),"")),"")</f>
        <v/>
      </c>
      <c r="E4952" s="10" t="str">
        <f t="shared" si="315"/>
        <v>2235839</v>
      </c>
      <c r="F4952" s="10" t="str">
        <f>IFERROR(VLOOKUP(I4952,DATABASE!$N:$O,2,FALSE),"")</f>
        <v>دستكش ضد برش سبك</v>
      </c>
      <c r="G4952" s="3" t="s">
        <v>3084</v>
      </c>
      <c r="H4952" s="4">
        <v>2235</v>
      </c>
      <c r="I4952" s="3" t="s">
        <v>1442</v>
      </c>
      <c r="J4952" s="3" t="s">
        <v>22</v>
      </c>
      <c r="K4952" s="5">
        <v>1</v>
      </c>
      <c r="L4952" s="3" t="s">
        <v>3</v>
      </c>
      <c r="M4952" s="3" t="s">
        <v>202</v>
      </c>
      <c r="N4952" s="3" t="s">
        <v>3234</v>
      </c>
      <c r="O4952" s="1">
        <v>839</v>
      </c>
      <c r="P4952" s="4">
        <v>0</v>
      </c>
      <c r="Q4952" s="10">
        <f t="shared" si="312"/>
        <v>839</v>
      </c>
    </row>
    <row r="4953" spans="2:17" ht="20.25" customHeight="1">
      <c r="B4953" s="10" t="str">
        <f t="shared" si="313"/>
        <v>دستكش ضد برش سبك886</v>
      </c>
      <c r="C4953" s="10" t="str">
        <f t="shared" si="314"/>
        <v>دستكش ضد برش سبك1403/02/31886</v>
      </c>
      <c r="D4953" s="10" t="str">
        <f>IFERROR(IF(تحویلی!$E$1="","",IF(NOSA!O4953=تحویلی!$E$1,تحویلی!$E$1&amp;COUNTIF(NOSA!$O$1:O4953,تحویلی!$E$1),"")),"")</f>
        <v/>
      </c>
      <c r="E4953" s="10" t="str">
        <f t="shared" si="315"/>
        <v>2236886</v>
      </c>
      <c r="F4953" s="10" t="str">
        <f>IFERROR(VLOOKUP(I4953,DATABASE!$N:$O,2,FALSE),"")</f>
        <v>دستكش ضد برش سبك</v>
      </c>
      <c r="G4953" s="3" t="s">
        <v>3084</v>
      </c>
      <c r="H4953" s="4">
        <v>2236</v>
      </c>
      <c r="I4953" s="3" t="s">
        <v>1442</v>
      </c>
      <c r="J4953" s="3" t="s">
        <v>22</v>
      </c>
      <c r="K4953" s="5">
        <v>1</v>
      </c>
      <c r="L4953" s="3" t="s">
        <v>3</v>
      </c>
      <c r="M4953" s="3" t="s">
        <v>9</v>
      </c>
      <c r="N4953" s="3" t="s">
        <v>3397</v>
      </c>
      <c r="O4953" s="1">
        <v>886</v>
      </c>
      <c r="P4953" s="4">
        <v>0</v>
      </c>
      <c r="Q4953" s="10">
        <f t="shared" si="312"/>
        <v>886</v>
      </c>
    </row>
    <row r="4954" spans="2:17" ht="20.25" customHeight="1">
      <c r="B4954" s="10" t="str">
        <f t="shared" si="313"/>
        <v>پوتين ايمني نسوز848</v>
      </c>
      <c r="C4954" s="10" t="str">
        <f t="shared" si="314"/>
        <v>پوتين ايمني نسوز1403/02/31848</v>
      </c>
      <c r="D4954" s="10" t="str">
        <f>IFERROR(IF(تحویلی!$E$1="","",IF(NOSA!O4954=تحویلی!$E$1,تحویلی!$E$1&amp;COUNTIF(NOSA!$O$1:O4954,تحویلی!$E$1),"")),"")</f>
        <v/>
      </c>
      <c r="E4954" s="10" t="str">
        <f t="shared" si="315"/>
        <v>2237848</v>
      </c>
      <c r="F4954" s="10" t="str">
        <f>IFERROR(VLOOKUP(I4954,DATABASE!$N:$O,2,FALSE),"")</f>
        <v>پوتين ايمني نسوز</v>
      </c>
      <c r="G4954" s="3" t="s">
        <v>3084</v>
      </c>
      <c r="H4954" s="4">
        <v>2237</v>
      </c>
      <c r="I4954" s="3" t="s">
        <v>1472</v>
      </c>
      <c r="J4954" s="3" t="s">
        <v>1700</v>
      </c>
      <c r="K4954" s="5">
        <v>1</v>
      </c>
      <c r="L4954" s="3" t="s">
        <v>3</v>
      </c>
      <c r="M4954" s="3" t="s">
        <v>47</v>
      </c>
      <c r="N4954" s="3" t="s">
        <v>2845</v>
      </c>
      <c r="O4954" s="1">
        <v>848</v>
      </c>
      <c r="P4954" s="4">
        <v>0</v>
      </c>
      <c r="Q4954" s="10">
        <f t="shared" si="312"/>
        <v>848</v>
      </c>
    </row>
    <row r="4955" spans="2:17" ht="20.25" customHeight="1">
      <c r="B4955" s="10" t="str">
        <f t="shared" si="313"/>
        <v>پوتين ايمني نسوز717</v>
      </c>
      <c r="C4955" s="10" t="str">
        <f t="shared" si="314"/>
        <v>پوتين ايمني نسوز1403/02/31717</v>
      </c>
      <c r="D4955" s="10" t="str">
        <f>IFERROR(IF(تحویلی!$E$1="","",IF(NOSA!O4955=تحویلی!$E$1,تحویلی!$E$1&amp;COUNTIF(NOSA!$O$1:O4955,تحویلی!$E$1),"")),"")</f>
        <v/>
      </c>
      <c r="E4955" s="10" t="str">
        <f t="shared" si="315"/>
        <v>2260717</v>
      </c>
      <c r="F4955" s="10" t="str">
        <f>IFERROR(VLOOKUP(I4955,DATABASE!$N:$O,2,FALSE),"")</f>
        <v>پوتين ايمني نسوز</v>
      </c>
      <c r="G4955" s="3" t="s">
        <v>3084</v>
      </c>
      <c r="H4955" s="4">
        <v>2260</v>
      </c>
      <c r="I4955" s="3" t="s">
        <v>1648</v>
      </c>
      <c r="J4955" s="3" t="s">
        <v>1649</v>
      </c>
      <c r="K4955" s="5">
        <v>1</v>
      </c>
      <c r="L4955" s="3" t="s">
        <v>3</v>
      </c>
      <c r="M4955" s="3" t="s">
        <v>47</v>
      </c>
      <c r="N4955" s="3" t="s">
        <v>1213</v>
      </c>
      <c r="O4955" s="1">
        <v>717</v>
      </c>
      <c r="P4955" s="4">
        <v>0</v>
      </c>
      <c r="Q4955" s="10">
        <f t="shared" si="312"/>
        <v>717</v>
      </c>
    </row>
    <row r="4956" spans="2:17" ht="20.25" customHeight="1">
      <c r="B4956" s="10" t="str">
        <f t="shared" si="313"/>
        <v>پابند نسوز چرمي859</v>
      </c>
      <c r="C4956" s="10" t="str">
        <f t="shared" si="314"/>
        <v>پابند نسوز چرمي1403/02/31859</v>
      </c>
      <c r="D4956" s="10" t="str">
        <f>IFERROR(IF(تحویلی!$E$1="","",IF(NOSA!O4956=تحویلی!$E$1,تحویلی!$E$1&amp;COUNTIF(NOSA!$O$1:O4956,تحویلی!$E$1),"")),"")</f>
        <v/>
      </c>
      <c r="E4956" s="10" t="str">
        <f t="shared" si="315"/>
        <v>2264859</v>
      </c>
      <c r="F4956" s="10" t="str">
        <f>IFERROR(VLOOKUP(I4956,DATABASE!$N:$O,2,FALSE),"")</f>
        <v>پابند نسوز چرمي</v>
      </c>
      <c r="G4956" s="3" t="s">
        <v>3084</v>
      </c>
      <c r="H4956" s="4">
        <v>2264</v>
      </c>
      <c r="I4956" s="3" t="s">
        <v>1460</v>
      </c>
      <c r="J4956" s="3" t="s">
        <v>18</v>
      </c>
      <c r="K4956" s="5">
        <v>1</v>
      </c>
      <c r="L4956" s="3" t="s">
        <v>3</v>
      </c>
      <c r="M4956" s="3" t="s">
        <v>102</v>
      </c>
      <c r="N4956" s="3" t="s">
        <v>796</v>
      </c>
      <c r="O4956" s="1">
        <v>859</v>
      </c>
      <c r="P4956" s="4">
        <v>0</v>
      </c>
      <c r="Q4956" s="10">
        <f t="shared" si="312"/>
        <v>859</v>
      </c>
    </row>
    <row r="4957" spans="2:17" ht="20.25" customHeight="1">
      <c r="B4957" s="10" t="str">
        <f t="shared" si="313"/>
        <v>چكمه ايمني نسوز847</v>
      </c>
      <c r="C4957" s="10" t="str">
        <f t="shared" si="314"/>
        <v>چكمه ايمني نسوز1403/02/31847</v>
      </c>
      <c r="D4957" s="10" t="str">
        <f>IFERROR(IF(تحویلی!$E$1="","",IF(NOSA!O4957=تحویلی!$E$1,تحویلی!$E$1&amp;COUNTIF(NOSA!$O$1:O4957,تحویلی!$E$1),"")),"")</f>
        <v/>
      </c>
      <c r="E4957" s="10" t="str">
        <f t="shared" si="315"/>
        <v>2268847</v>
      </c>
      <c r="F4957" s="10" t="str">
        <f>IFERROR(VLOOKUP(I4957,DATABASE!$N:$O,2,FALSE),"")</f>
        <v>چكمه ايمني نسوز</v>
      </c>
      <c r="G4957" s="3" t="s">
        <v>3084</v>
      </c>
      <c r="H4957" s="4">
        <v>2268</v>
      </c>
      <c r="I4957" s="3" t="s">
        <v>1697</v>
      </c>
      <c r="J4957" s="3" t="s">
        <v>1698</v>
      </c>
      <c r="K4957" s="5">
        <v>1</v>
      </c>
      <c r="L4957" s="3" t="s">
        <v>3</v>
      </c>
      <c r="M4957" s="3" t="s">
        <v>4</v>
      </c>
      <c r="N4957" s="3" t="s">
        <v>2722</v>
      </c>
      <c r="O4957" s="1">
        <v>847</v>
      </c>
      <c r="P4957" s="4">
        <v>0</v>
      </c>
      <c r="Q4957" s="10">
        <f t="shared" ref="Q4957:Q5020" si="316">VALUE(O4957)</f>
        <v>847</v>
      </c>
    </row>
    <row r="4958" spans="2:17" ht="20.25" customHeight="1">
      <c r="B4958" s="10" t="str">
        <f t="shared" si="313"/>
        <v>دستكش ضد برش سبك460</v>
      </c>
      <c r="C4958" s="10" t="str">
        <f t="shared" si="314"/>
        <v>دستكش ضد برش سبك1403/02/31460</v>
      </c>
      <c r="D4958" s="10" t="str">
        <f>IFERROR(IF(تحویلی!$E$1="","",IF(NOSA!O4958=تحویلی!$E$1,تحویلی!$E$1&amp;COUNTIF(NOSA!$O$1:O4958,تحویلی!$E$1),"")),"")</f>
        <v/>
      </c>
      <c r="E4958" s="10" t="str">
        <f t="shared" si="315"/>
        <v>2269460</v>
      </c>
      <c r="F4958" s="10" t="str">
        <f>IFERROR(VLOOKUP(I4958,DATABASE!$N:$O,2,FALSE),"")</f>
        <v>دستكش ضد برش سبك</v>
      </c>
      <c r="G4958" s="3" t="s">
        <v>3084</v>
      </c>
      <c r="H4958" s="4">
        <v>2269</v>
      </c>
      <c r="I4958" s="3" t="s">
        <v>1442</v>
      </c>
      <c r="J4958" s="3" t="s">
        <v>22</v>
      </c>
      <c r="K4958" s="5">
        <v>1</v>
      </c>
      <c r="L4958" s="3" t="s">
        <v>3</v>
      </c>
      <c r="M4958" s="3" t="s">
        <v>47</v>
      </c>
      <c r="N4958" s="3" t="s">
        <v>2765</v>
      </c>
      <c r="O4958" s="1">
        <v>460</v>
      </c>
      <c r="P4958" s="4">
        <v>0</v>
      </c>
      <c r="Q4958" s="10">
        <f t="shared" si="316"/>
        <v>460</v>
      </c>
    </row>
    <row r="4959" spans="2:17" ht="20.25" customHeight="1">
      <c r="B4959" s="10" t="str">
        <f t="shared" si="313"/>
        <v>كفش ايمني791</v>
      </c>
      <c r="C4959" s="10" t="str">
        <f t="shared" si="314"/>
        <v>كفش ايمني1403/02/31791</v>
      </c>
      <c r="D4959" s="10" t="str">
        <f>IFERROR(IF(تحویلی!$E$1="","",IF(NOSA!O4959=تحویلی!$E$1,تحویلی!$E$1&amp;COUNTIF(NOSA!$O$1:O4959,تحویلی!$E$1),"")),"")</f>
        <v/>
      </c>
      <c r="E4959" s="10" t="str">
        <f t="shared" si="315"/>
        <v>2270791</v>
      </c>
      <c r="F4959" s="10" t="str">
        <f>IFERROR(VLOOKUP(I4959,DATABASE!$N:$O,2,FALSE),"")</f>
        <v>كفش ايمني</v>
      </c>
      <c r="G4959" s="3" t="s">
        <v>3084</v>
      </c>
      <c r="H4959" s="4">
        <v>2270</v>
      </c>
      <c r="I4959" s="3" t="s">
        <v>1720</v>
      </c>
      <c r="J4959" s="3" t="s">
        <v>1721</v>
      </c>
      <c r="K4959" s="5">
        <v>1</v>
      </c>
      <c r="L4959" s="3" t="s">
        <v>3</v>
      </c>
      <c r="M4959" s="3" t="s">
        <v>9</v>
      </c>
      <c r="N4959" s="3" t="s">
        <v>3311</v>
      </c>
      <c r="O4959" s="1">
        <v>791</v>
      </c>
      <c r="P4959" s="4">
        <v>1</v>
      </c>
      <c r="Q4959" s="10">
        <f t="shared" si="316"/>
        <v>791</v>
      </c>
    </row>
    <row r="4960" spans="2:17" ht="20.25" customHeight="1">
      <c r="B4960" s="10" t="str">
        <f t="shared" si="313"/>
        <v>دستكش ضد برش سبك888</v>
      </c>
      <c r="C4960" s="10" t="str">
        <f t="shared" si="314"/>
        <v>دستكش ضد برش سبك1403/03/01888</v>
      </c>
      <c r="D4960" s="10" t="str">
        <f>IFERROR(IF(تحویلی!$E$1="","",IF(NOSA!O4960=تحویلی!$E$1,تحویلی!$E$1&amp;COUNTIF(NOSA!$O$1:O4960,تحویلی!$E$1),"")),"")</f>
        <v/>
      </c>
      <c r="E4960" s="10" t="str">
        <f t="shared" si="315"/>
        <v>2287888</v>
      </c>
      <c r="F4960" s="10" t="str">
        <f>IFERROR(VLOOKUP(I4960,DATABASE!$N:$O,2,FALSE),"")</f>
        <v>دستكش ضد برش سبك</v>
      </c>
      <c r="G4960" s="3" t="s">
        <v>3085</v>
      </c>
      <c r="H4960" s="4">
        <v>2287</v>
      </c>
      <c r="I4960" s="3" t="s">
        <v>1442</v>
      </c>
      <c r="J4960" s="3" t="s">
        <v>22</v>
      </c>
      <c r="K4960" s="5">
        <v>1</v>
      </c>
      <c r="L4960" s="3" t="s">
        <v>3</v>
      </c>
      <c r="M4960" s="3" t="s">
        <v>9</v>
      </c>
      <c r="N4960" s="3" t="s">
        <v>3398</v>
      </c>
      <c r="O4960" s="1">
        <v>888</v>
      </c>
      <c r="P4960" s="4">
        <v>0</v>
      </c>
      <c r="Q4960" s="10">
        <f t="shared" si="316"/>
        <v>888</v>
      </c>
    </row>
    <row r="4961" spans="2:17" ht="20.25" customHeight="1">
      <c r="B4961" s="10" t="str">
        <f t="shared" si="313"/>
        <v>گوشي اير پلاگ888</v>
      </c>
      <c r="C4961" s="10" t="str">
        <f t="shared" si="314"/>
        <v>گوشي اير پلاگ1403/03/01888</v>
      </c>
      <c r="D4961" s="10" t="str">
        <f>IFERROR(IF(تحویلی!$E$1="","",IF(NOSA!O4961=تحویلی!$E$1,تحویلی!$E$1&amp;COUNTIF(NOSA!$O$1:O4961,تحویلی!$E$1),"")),"")</f>
        <v/>
      </c>
      <c r="E4961" s="10" t="str">
        <f t="shared" si="315"/>
        <v>2287888</v>
      </c>
      <c r="F4961" s="10" t="str">
        <f>IFERROR(VLOOKUP(I4961,DATABASE!$N:$O,2,FALSE),"")</f>
        <v>گوشي اير پلاگ</v>
      </c>
      <c r="G4961" s="3" t="s">
        <v>3085</v>
      </c>
      <c r="H4961" s="4">
        <v>2287</v>
      </c>
      <c r="I4961" s="3" t="s">
        <v>1581</v>
      </c>
      <c r="J4961" s="3" t="s">
        <v>124</v>
      </c>
      <c r="K4961" s="5">
        <v>1</v>
      </c>
      <c r="L4961" s="3" t="s">
        <v>8</v>
      </c>
      <c r="M4961" s="3" t="s">
        <v>9</v>
      </c>
      <c r="N4961" s="3" t="s">
        <v>3398</v>
      </c>
      <c r="O4961" s="1">
        <v>888</v>
      </c>
      <c r="P4961" s="4">
        <v>0</v>
      </c>
      <c r="Q4961" s="10">
        <f t="shared" si="316"/>
        <v>888</v>
      </c>
    </row>
    <row r="4962" spans="2:17" ht="20.25" customHeight="1">
      <c r="B4962" s="10" t="str">
        <f t="shared" si="313"/>
        <v>888</v>
      </c>
      <c r="C4962" s="10" t="str">
        <f t="shared" si="314"/>
        <v>1403/03/01888</v>
      </c>
      <c r="D4962" s="10" t="str">
        <f>IFERROR(IF(تحویلی!$E$1="","",IF(NOSA!O4962=تحویلی!$E$1,تحویلی!$E$1&amp;COUNTIF(NOSA!$O$1:O4962,تحویلی!$E$1),"")),"")</f>
        <v/>
      </c>
      <c r="E4962" s="10" t="str">
        <f t="shared" si="315"/>
        <v>2287888</v>
      </c>
      <c r="F4962" s="10" t="str">
        <f>IFERROR(VLOOKUP(I4962,DATABASE!$N:$O,2,FALSE),"")</f>
        <v/>
      </c>
      <c r="G4962" s="3" t="s">
        <v>3085</v>
      </c>
      <c r="H4962" s="4">
        <v>2287</v>
      </c>
      <c r="I4962" s="3" t="s">
        <v>2699</v>
      </c>
      <c r="J4962" s="3" t="s">
        <v>7</v>
      </c>
      <c r="K4962" s="5">
        <v>1</v>
      </c>
      <c r="L4962" s="3" t="s">
        <v>8</v>
      </c>
      <c r="M4962" s="3" t="s">
        <v>9</v>
      </c>
      <c r="N4962" s="3" t="s">
        <v>3398</v>
      </c>
      <c r="O4962" s="1">
        <v>888</v>
      </c>
      <c r="P4962" s="4">
        <v>0</v>
      </c>
      <c r="Q4962" s="10">
        <f t="shared" si="316"/>
        <v>888</v>
      </c>
    </row>
    <row r="4963" spans="2:17" ht="20.25" customHeight="1">
      <c r="B4963" s="10" t="str">
        <f t="shared" si="313"/>
        <v>لباس كار جين- بلوز888</v>
      </c>
      <c r="C4963" s="10" t="str">
        <f t="shared" si="314"/>
        <v>لباس كار جين- بلوز1403/03/01888</v>
      </c>
      <c r="D4963" s="10" t="str">
        <f>IFERROR(IF(تحویلی!$E$1="","",IF(NOSA!O4963=تحویلی!$E$1,تحویلی!$E$1&amp;COUNTIF(NOSA!$O$1:O4963,تحویلی!$E$1),"")),"")</f>
        <v/>
      </c>
      <c r="E4963" s="10" t="str">
        <f t="shared" si="315"/>
        <v>2288888</v>
      </c>
      <c r="F4963" s="10" t="str">
        <f>IFERROR(VLOOKUP(I4963,DATABASE!$N:$O,2,FALSE),"")</f>
        <v>لباس كار جين- بلوز</v>
      </c>
      <c r="G4963" s="3" t="s">
        <v>3085</v>
      </c>
      <c r="H4963" s="4">
        <v>2288</v>
      </c>
      <c r="I4963" s="3" t="s">
        <v>2355</v>
      </c>
      <c r="J4963" s="3" t="s">
        <v>3210</v>
      </c>
      <c r="K4963" s="5">
        <v>1</v>
      </c>
      <c r="L4963" s="3" t="s">
        <v>8</v>
      </c>
      <c r="M4963" s="3" t="s">
        <v>9</v>
      </c>
      <c r="N4963" s="3" t="s">
        <v>3398</v>
      </c>
      <c r="O4963" s="1">
        <v>888</v>
      </c>
      <c r="P4963" s="4">
        <v>0</v>
      </c>
      <c r="Q4963" s="10">
        <f t="shared" si="316"/>
        <v>888</v>
      </c>
    </row>
    <row r="4964" spans="2:17" ht="20.25" customHeight="1">
      <c r="B4964" s="10" t="str">
        <f t="shared" si="313"/>
        <v>لباس كار ديرسوز(بلوز) 888</v>
      </c>
      <c r="C4964" s="10" t="str">
        <f t="shared" si="314"/>
        <v>لباس كار ديرسوز(بلوز) 1403/03/01888</v>
      </c>
      <c r="D4964" s="10" t="str">
        <f>IFERROR(IF(تحویلی!$E$1="","",IF(NOSA!O4964=تحویلی!$E$1,تحویلی!$E$1&amp;COUNTIF(NOSA!$O$1:O4964,تحویلی!$E$1),"")),"")</f>
        <v/>
      </c>
      <c r="E4964" s="10" t="str">
        <f t="shared" si="315"/>
        <v>2288888</v>
      </c>
      <c r="F4964" s="10" t="str">
        <f>IFERROR(VLOOKUP(I4964,DATABASE!$N:$O,2,FALSE),"")</f>
        <v xml:space="preserve">لباس كار ديرسوز(بلوز) </v>
      </c>
      <c r="G4964" s="3" t="s">
        <v>3085</v>
      </c>
      <c r="H4964" s="4">
        <v>2288</v>
      </c>
      <c r="I4964" s="3" t="s">
        <v>2316</v>
      </c>
      <c r="J4964" s="3" t="s">
        <v>2780</v>
      </c>
      <c r="K4964" s="5">
        <v>1</v>
      </c>
      <c r="L4964" s="3" t="s">
        <v>8</v>
      </c>
      <c r="M4964" s="3" t="s">
        <v>9</v>
      </c>
      <c r="N4964" s="3" t="s">
        <v>3398</v>
      </c>
      <c r="O4964" s="1">
        <v>888</v>
      </c>
      <c r="P4964" s="4">
        <v>0</v>
      </c>
      <c r="Q4964" s="10">
        <f t="shared" si="316"/>
        <v>888</v>
      </c>
    </row>
    <row r="4965" spans="2:17" ht="20.25" customHeight="1">
      <c r="B4965" s="10" t="str">
        <f t="shared" si="313"/>
        <v>كلاه ايمني888</v>
      </c>
      <c r="C4965" s="10" t="str">
        <f t="shared" si="314"/>
        <v>كلاه ايمني1403/03/01888</v>
      </c>
      <c r="D4965" s="10" t="str">
        <f>IFERROR(IF(تحویلی!$E$1="","",IF(NOSA!O4965=تحویلی!$E$1,تحویلی!$E$1&amp;COUNTIF(NOSA!$O$1:O4965,تحویلی!$E$1),"")),"")</f>
        <v/>
      </c>
      <c r="E4965" s="10" t="str">
        <f t="shared" si="315"/>
        <v>2288888</v>
      </c>
      <c r="F4965" s="10" t="str">
        <f>IFERROR(VLOOKUP(I4965,DATABASE!$N:$O,2,FALSE),"")</f>
        <v>كلاه ايمني</v>
      </c>
      <c r="G4965" s="3" t="s">
        <v>3085</v>
      </c>
      <c r="H4965" s="4">
        <v>2288</v>
      </c>
      <c r="I4965" s="3" t="s">
        <v>1505</v>
      </c>
      <c r="J4965" s="3" t="s">
        <v>1628</v>
      </c>
      <c r="K4965" s="5">
        <v>1</v>
      </c>
      <c r="L4965" s="3" t="s">
        <v>8</v>
      </c>
      <c r="M4965" s="3" t="s">
        <v>9</v>
      </c>
      <c r="N4965" s="3" t="s">
        <v>3398</v>
      </c>
      <c r="O4965" s="1">
        <v>888</v>
      </c>
      <c r="P4965" s="4">
        <v>0</v>
      </c>
      <c r="Q4965" s="10">
        <f t="shared" si="316"/>
        <v>888</v>
      </c>
    </row>
    <row r="4966" spans="2:17" ht="20.25" customHeight="1">
      <c r="B4966" s="10" t="str">
        <f t="shared" si="313"/>
        <v>پوتين ايمني نسوز888</v>
      </c>
      <c r="C4966" s="10" t="str">
        <f t="shared" si="314"/>
        <v>پوتين ايمني نسوز1403/03/01888</v>
      </c>
      <c r="D4966" s="10" t="str">
        <f>IFERROR(IF(تحویلی!$E$1="","",IF(NOSA!O4966=تحویلی!$E$1,تحویلی!$E$1&amp;COUNTIF(NOSA!$O$1:O4966,تحویلی!$E$1),"")),"")</f>
        <v/>
      </c>
      <c r="E4966" s="10" t="str">
        <f t="shared" si="315"/>
        <v>2288888</v>
      </c>
      <c r="F4966" s="10" t="str">
        <f>IFERROR(VLOOKUP(I4966,DATABASE!$N:$O,2,FALSE),"")</f>
        <v>پوتين ايمني نسوز</v>
      </c>
      <c r="G4966" s="3" t="s">
        <v>3085</v>
      </c>
      <c r="H4966" s="4">
        <v>2288</v>
      </c>
      <c r="I4966" s="3" t="s">
        <v>1528</v>
      </c>
      <c r="J4966" s="3" t="s">
        <v>1654</v>
      </c>
      <c r="K4966" s="5">
        <v>1</v>
      </c>
      <c r="L4966" s="3" t="s">
        <v>3</v>
      </c>
      <c r="M4966" s="3" t="s">
        <v>9</v>
      </c>
      <c r="N4966" s="3" t="s">
        <v>3398</v>
      </c>
      <c r="O4966" s="1">
        <v>888</v>
      </c>
      <c r="P4966" s="4">
        <v>0</v>
      </c>
      <c r="Q4966" s="10">
        <f t="shared" si="316"/>
        <v>888</v>
      </c>
    </row>
    <row r="4967" spans="2:17" ht="20.25" customHeight="1">
      <c r="B4967" s="10" t="str">
        <f t="shared" si="313"/>
        <v>فيلتر ماسك نيم صورت (3M) مدل 2091888</v>
      </c>
      <c r="C4967" s="10" t="str">
        <f t="shared" si="314"/>
        <v>فيلتر ماسك نيم صورت (3M) مدل 20911403/03/01888</v>
      </c>
      <c r="D4967" s="10" t="str">
        <f>IFERROR(IF(تحویلی!$E$1="","",IF(NOSA!O4967=تحویلی!$E$1,تحویلی!$E$1&amp;COUNTIF(NOSA!$O$1:O4967,تحویلی!$E$1),"")),"")</f>
        <v/>
      </c>
      <c r="E4967" s="10" t="str">
        <f t="shared" si="315"/>
        <v>2288888</v>
      </c>
      <c r="F4967" s="10" t="str">
        <f>IFERROR(VLOOKUP(I4967,DATABASE!$N:$O,2,FALSE),"")</f>
        <v>فيلتر ماسك نيم صورت (3M) مدل 2091</v>
      </c>
      <c r="G4967" s="3" t="s">
        <v>3085</v>
      </c>
      <c r="H4967" s="4">
        <v>2288</v>
      </c>
      <c r="I4967" s="3" t="s">
        <v>1475</v>
      </c>
      <c r="J4967" s="3" t="s">
        <v>53</v>
      </c>
      <c r="K4967" s="5">
        <v>1</v>
      </c>
      <c r="L4967" s="3" t="s">
        <v>8</v>
      </c>
      <c r="M4967" s="3" t="s">
        <v>9</v>
      </c>
      <c r="N4967" s="3" t="s">
        <v>3398</v>
      </c>
      <c r="O4967" s="1">
        <v>888</v>
      </c>
      <c r="P4967" s="4">
        <v>0</v>
      </c>
      <c r="Q4967" s="10">
        <f t="shared" si="316"/>
        <v>888</v>
      </c>
    </row>
    <row r="4968" spans="2:17" ht="20.25" customHeight="1">
      <c r="B4968" s="10" t="str">
        <f t="shared" si="313"/>
        <v>ماسك نيم صورت دو فيلتره (3M)888</v>
      </c>
      <c r="C4968" s="10" t="str">
        <f t="shared" si="314"/>
        <v>ماسك نيم صورت دو فيلتره (3M)1403/03/01888</v>
      </c>
      <c r="D4968" s="10" t="str">
        <f>IFERROR(IF(تحویلی!$E$1="","",IF(NOSA!O4968=تحویلی!$E$1,تحویلی!$E$1&amp;COUNTIF(NOSA!$O$1:O4968,تحویلی!$E$1),"")),"")</f>
        <v/>
      </c>
      <c r="E4968" s="10" t="str">
        <f t="shared" si="315"/>
        <v>2288888</v>
      </c>
      <c r="F4968" s="10" t="str">
        <f>IFERROR(VLOOKUP(I4968,DATABASE!$N:$O,2,FALSE),"")</f>
        <v>ماسك نيم صورت دو فيلتره (3M)</v>
      </c>
      <c r="G4968" s="3" t="s">
        <v>3085</v>
      </c>
      <c r="H4968" s="4">
        <v>2288</v>
      </c>
      <c r="I4968" s="3" t="s">
        <v>1503</v>
      </c>
      <c r="J4968" s="3" t="s">
        <v>151</v>
      </c>
      <c r="K4968" s="5">
        <v>1</v>
      </c>
      <c r="L4968" s="3" t="s">
        <v>8</v>
      </c>
      <c r="M4968" s="3" t="s">
        <v>9</v>
      </c>
      <c r="N4968" s="3" t="s">
        <v>3398</v>
      </c>
      <c r="O4968" s="1">
        <v>888</v>
      </c>
      <c r="P4968" s="4">
        <v>0</v>
      </c>
      <c r="Q4968" s="10">
        <f t="shared" si="316"/>
        <v>888</v>
      </c>
    </row>
    <row r="4969" spans="2:17" ht="20.25" customHeight="1">
      <c r="B4969" s="10" t="str">
        <f t="shared" si="313"/>
        <v>شلوار فرم انتظامات887</v>
      </c>
      <c r="C4969" s="10" t="str">
        <f t="shared" si="314"/>
        <v>شلوار فرم انتظامات1403/03/01887</v>
      </c>
      <c r="D4969" s="10" t="str">
        <f>IFERROR(IF(تحویلی!$E$1="","",IF(NOSA!O4969=تحویلی!$E$1,تحویلی!$E$1&amp;COUNTIF(NOSA!$O$1:O4969,تحویلی!$E$1),"")),"")</f>
        <v/>
      </c>
      <c r="E4969" s="10" t="str">
        <f t="shared" si="315"/>
        <v>2295887</v>
      </c>
      <c r="F4969" s="10" t="str">
        <f>IFERROR(VLOOKUP(I4969,DATABASE!$N:$O,2,FALSE),"")</f>
        <v>شلوار فرم انتظامات</v>
      </c>
      <c r="G4969" s="154" t="s">
        <v>3085</v>
      </c>
      <c r="H4969" s="155">
        <v>2295</v>
      </c>
      <c r="I4969" s="154" t="s">
        <v>2298</v>
      </c>
      <c r="J4969" s="154" t="s">
        <v>2851</v>
      </c>
      <c r="K4969" s="156">
        <v>1</v>
      </c>
      <c r="L4969" s="154" t="s">
        <v>28</v>
      </c>
      <c r="M4969" s="154" t="s">
        <v>47</v>
      </c>
      <c r="N4969" s="154" t="s">
        <v>3399</v>
      </c>
      <c r="O4969" s="153">
        <v>887</v>
      </c>
      <c r="P4969" s="155">
        <v>0</v>
      </c>
      <c r="Q4969" s="10">
        <f t="shared" si="316"/>
        <v>887</v>
      </c>
    </row>
    <row r="4970" spans="2:17" ht="20.25" customHeight="1">
      <c r="B4970" s="10" t="str">
        <f t="shared" si="313"/>
        <v>كفش ايمني عايق برق887</v>
      </c>
      <c r="C4970" s="10" t="str">
        <f t="shared" si="314"/>
        <v>كفش ايمني عايق برق1403/03/01887</v>
      </c>
      <c r="D4970" s="10" t="str">
        <f>IFERROR(IF(تحویلی!$E$1="","",IF(NOSA!O4970=تحویلی!$E$1,تحویلی!$E$1&amp;COUNTIF(NOSA!$O$1:O4970,تحویلی!$E$1),"")),"")</f>
        <v/>
      </c>
      <c r="E4970" s="10" t="str">
        <f t="shared" si="315"/>
        <v>2295887</v>
      </c>
      <c r="F4970" s="10" t="str">
        <f>IFERROR(VLOOKUP(I4970,DATABASE!$N:$O,2,FALSE),"")</f>
        <v>كفش ايمني عايق برق</v>
      </c>
      <c r="G4970" s="154" t="s">
        <v>3085</v>
      </c>
      <c r="H4970" s="155">
        <v>2295</v>
      </c>
      <c r="I4970" s="154" t="s">
        <v>1575</v>
      </c>
      <c r="J4970" s="154" t="s">
        <v>1717</v>
      </c>
      <c r="K4970" s="156">
        <v>1</v>
      </c>
      <c r="L4970" s="154" t="s">
        <v>3</v>
      </c>
      <c r="M4970" s="154" t="s">
        <v>47</v>
      </c>
      <c r="N4970" s="154" t="s">
        <v>3399</v>
      </c>
      <c r="O4970" s="153">
        <v>887</v>
      </c>
      <c r="P4970" s="155">
        <v>0</v>
      </c>
      <c r="Q4970" s="10">
        <f t="shared" si="316"/>
        <v>887</v>
      </c>
    </row>
    <row r="4971" spans="2:17" ht="20.25" customHeight="1">
      <c r="B4971" s="10" t="str">
        <f t="shared" si="313"/>
        <v>دستكش كف مواد سبك733</v>
      </c>
      <c r="C4971" s="10" t="str">
        <f t="shared" si="314"/>
        <v>دستكش كف مواد سبك1403/03/01733</v>
      </c>
      <c r="D4971" s="10" t="str">
        <f>IFERROR(IF(تحویلی!$E$1="","",IF(NOSA!O4971=تحویلی!$E$1,تحویلی!$E$1&amp;COUNTIF(NOSA!$O$1:O4971,تحویلی!$E$1),"")),"")</f>
        <v/>
      </c>
      <c r="E4971" s="10" t="str">
        <f t="shared" si="315"/>
        <v>2297733</v>
      </c>
      <c r="F4971" s="10" t="str">
        <f>IFERROR(VLOOKUP(I4971,DATABASE!$N:$O,2,FALSE),"")</f>
        <v>دستكش كف مواد سبك</v>
      </c>
      <c r="G4971" s="154" t="s">
        <v>3085</v>
      </c>
      <c r="H4971" s="155">
        <v>2297</v>
      </c>
      <c r="I4971" s="154" t="s">
        <v>1456</v>
      </c>
      <c r="J4971" s="154" t="s">
        <v>2</v>
      </c>
      <c r="K4971" s="156">
        <v>1</v>
      </c>
      <c r="L4971" s="154" t="s">
        <v>3</v>
      </c>
      <c r="M4971" s="154" t="s">
        <v>47</v>
      </c>
      <c r="N4971" s="154" t="s">
        <v>628</v>
      </c>
      <c r="O4971" s="153">
        <v>733</v>
      </c>
      <c r="P4971" s="155">
        <v>0</v>
      </c>
      <c r="Q4971" s="10">
        <f t="shared" si="316"/>
        <v>733</v>
      </c>
    </row>
    <row r="4972" spans="2:17" ht="20.25" customHeight="1">
      <c r="B4972" s="10" t="str">
        <f t="shared" si="313"/>
        <v>پوتين ايمني نسوز401</v>
      </c>
      <c r="C4972" s="10" t="str">
        <f t="shared" si="314"/>
        <v>پوتين ايمني نسوز1403/03/01401</v>
      </c>
      <c r="D4972" s="10" t="str">
        <f>IFERROR(IF(تحویلی!$E$1="","",IF(NOSA!O4972=تحویلی!$E$1,تحویلی!$E$1&amp;COUNTIF(NOSA!$O$1:O4972,تحویلی!$E$1),"")),"")</f>
        <v/>
      </c>
      <c r="E4972" s="10" t="str">
        <f t="shared" si="315"/>
        <v>2311401</v>
      </c>
      <c r="F4972" s="10" t="str">
        <f>IFERROR(VLOOKUP(I4972,DATABASE!$N:$O,2,FALSE),"")</f>
        <v>پوتين ايمني نسوز</v>
      </c>
      <c r="G4972" s="154" t="s">
        <v>3085</v>
      </c>
      <c r="H4972" s="155">
        <v>2311</v>
      </c>
      <c r="I4972" s="154" t="s">
        <v>1631</v>
      </c>
      <c r="J4972" s="154" t="s">
        <v>1632</v>
      </c>
      <c r="K4972" s="156">
        <v>1</v>
      </c>
      <c r="L4972" s="154" t="s">
        <v>3</v>
      </c>
      <c r="M4972" s="154" t="s">
        <v>19</v>
      </c>
      <c r="N4972" s="154" t="s">
        <v>424</v>
      </c>
      <c r="O4972" s="153">
        <v>401</v>
      </c>
      <c r="P4972" s="155">
        <v>1</v>
      </c>
      <c r="Q4972" s="10">
        <f t="shared" si="316"/>
        <v>401</v>
      </c>
    </row>
    <row r="4973" spans="2:17" ht="20.25" customHeight="1">
      <c r="B4973" s="10" t="str">
        <f t="shared" si="313"/>
        <v>دستكش كف مواد سبك731</v>
      </c>
      <c r="C4973" s="10" t="str">
        <f t="shared" si="314"/>
        <v>دستكش كف مواد سبك1403/03/01731</v>
      </c>
      <c r="D4973" s="10" t="str">
        <f>IFERROR(IF(تحویلی!$E$1="","",IF(NOSA!O4973=تحویلی!$E$1,تحویلی!$E$1&amp;COUNTIF(NOSA!$O$1:O4973,تحویلی!$E$1),"")),"")</f>
        <v/>
      </c>
      <c r="E4973" s="10" t="str">
        <f t="shared" si="315"/>
        <v>2312731</v>
      </c>
      <c r="F4973" s="10" t="str">
        <f>IFERROR(VLOOKUP(I4973,DATABASE!$N:$O,2,FALSE),"")</f>
        <v>دستكش كف مواد سبك</v>
      </c>
      <c r="G4973" s="154" t="s">
        <v>3085</v>
      </c>
      <c r="H4973" s="155">
        <v>2312</v>
      </c>
      <c r="I4973" s="154" t="s">
        <v>1456</v>
      </c>
      <c r="J4973" s="154" t="s">
        <v>2</v>
      </c>
      <c r="K4973" s="156">
        <v>1</v>
      </c>
      <c r="L4973" s="154" t="s">
        <v>3</v>
      </c>
      <c r="M4973" s="154" t="s">
        <v>47</v>
      </c>
      <c r="N4973" s="154" t="s">
        <v>635</v>
      </c>
      <c r="O4973" s="153">
        <v>731</v>
      </c>
      <c r="P4973" s="155">
        <v>0</v>
      </c>
      <c r="Q4973" s="10">
        <f t="shared" si="316"/>
        <v>731</v>
      </c>
    </row>
    <row r="4974" spans="2:17" ht="20.25" customHeight="1">
      <c r="B4974" s="10" t="str">
        <f t="shared" si="313"/>
        <v>دستكش ضد برش سبك70</v>
      </c>
      <c r="C4974" s="10" t="str">
        <f t="shared" si="314"/>
        <v>دستكش ضد برش سبك1403/03/0170</v>
      </c>
      <c r="D4974" s="10" t="str">
        <f>IFERROR(IF(تحویلی!$E$1="","",IF(NOSA!O4974=تحویلی!$E$1,تحویلی!$E$1&amp;COUNTIF(NOSA!$O$1:O4974,تحویلی!$E$1),"")),"")</f>
        <v/>
      </c>
      <c r="E4974" s="10" t="str">
        <f t="shared" si="315"/>
        <v>231570</v>
      </c>
      <c r="F4974" s="10" t="str">
        <f>IFERROR(VLOOKUP(I4974,DATABASE!$N:$O,2,FALSE),"")</f>
        <v>دستكش ضد برش سبك</v>
      </c>
      <c r="G4974" s="154" t="s">
        <v>3085</v>
      </c>
      <c r="H4974" s="155">
        <v>2315</v>
      </c>
      <c r="I4974" s="154" t="s">
        <v>1442</v>
      </c>
      <c r="J4974" s="154" t="s">
        <v>22</v>
      </c>
      <c r="K4974" s="156">
        <v>1</v>
      </c>
      <c r="L4974" s="154" t="s">
        <v>3</v>
      </c>
      <c r="M4974" s="154" t="s">
        <v>9</v>
      </c>
      <c r="N4974" s="154" t="s">
        <v>688</v>
      </c>
      <c r="O4974" s="153">
        <v>70</v>
      </c>
      <c r="P4974" s="155">
        <v>1</v>
      </c>
      <c r="Q4974" s="10">
        <f t="shared" si="316"/>
        <v>70</v>
      </c>
    </row>
    <row r="4975" spans="2:17" ht="20.25" customHeight="1">
      <c r="B4975" s="10" t="str">
        <f t="shared" si="313"/>
        <v>دستكش كف مواد سبك861</v>
      </c>
      <c r="C4975" s="10" t="str">
        <f t="shared" si="314"/>
        <v>دستكش كف مواد سبك1403/03/01861</v>
      </c>
      <c r="D4975" s="10" t="str">
        <f>IFERROR(IF(تحویلی!$E$1="","",IF(NOSA!O4975=تحویلی!$E$1,تحویلی!$E$1&amp;COUNTIF(NOSA!$O$1:O4975,تحویلی!$E$1),"")),"")</f>
        <v/>
      </c>
      <c r="E4975" s="10" t="str">
        <f t="shared" si="315"/>
        <v>2324861</v>
      </c>
      <c r="F4975" s="10" t="str">
        <f>IFERROR(VLOOKUP(I4975,DATABASE!$N:$O,2,FALSE),"")</f>
        <v>دستكش كف مواد سبك</v>
      </c>
      <c r="G4975" s="154" t="s">
        <v>3085</v>
      </c>
      <c r="H4975" s="155">
        <v>2324</v>
      </c>
      <c r="I4975" s="154" t="s">
        <v>1456</v>
      </c>
      <c r="J4975" s="154" t="s">
        <v>2</v>
      </c>
      <c r="K4975" s="156">
        <v>1</v>
      </c>
      <c r="L4975" s="154" t="s">
        <v>3</v>
      </c>
      <c r="M4975" s="154" t="s">
        <v>47</v>
      </c>
      <c r="N4975" s="154" t="s">
        <v>3400</v>
      </c>
      <c r="O4975" s="153">
        <v>861</v>
      </c>
      <c r="P4975" s="155">
        <v>0</v>
      </c>
      <c r="Q4975" s="10">
        <f t="shared" si="316"/>
        <v>861</v>
      </c>
    </row>
    <row r="4976" spans="2:17" ht="20.25" customHeight="1">
      <c r="B4976" s="10" t="str">
        <f t="shared" si="313"/>
        <v>لباس كار ديرسوز(بلوز) 731</v>
      </c>
      <c r="C4976" s="10" t="str">
        <f t="shared" si="314"/>
        <v>لباس كار ديرسوز(بلوز) 1403/03/01731</v>
      </c>
      <c r="D4976" s="10" t="str">
        <f>IFERROR(IF(تحویلی!$E$1="","",IF(NOSA!O4976=تحویلی!$E$1,تحویلی!$E$1&amp;COUNTIF(NOSA!$O$1:O4976,تحویلی!$E$1),"")),"")</f>
        <v/>
      </c>
      <c r="E4976" s="10" t="str">
        <f t="shared" si="315"/>
        <v>2325731</v>
      </c>
      <c r="F4976" s="10" t="str">
        <f>IFERROR(VLOOKUP(I4976,DATABASE!$N:$O,2,FALSE),"")</f>
        <v xml:space="preserve">لباس كار ديرسوز(بلوز) </v>
      </c>
      <c r="G4976" s="154" t="s">
        <v>3085</v>
      </c>
      <c r="H4976" s="155">
        <v>2325</v>
      </c>
      <c r="I4976" s="154" t="s">
        <v>1703</v>
      </c>
      <c r="J4976" s="154" t="s">
        <v>1704</v>
      </c>
      <c r="K4976" s="156">
        <v>1</v>
      </c>
      <c r="L4976" s="154" t="s">
        <v>8</v>
      </c>
      <c r="M4976" s="154" t="s">
        <v>47</v>
      </c>
      <c r="N4976" s="154" t="s">
        <v>635</v>
      </c>
      <c r="O4976" s="153">
        <v>731</v>
      </c>
      <c r="P4976" s="155">
        <v>0</v>
      </c>
      <c r="Q4976" s="10">
        <f t="shared" si="316"/>
        <v>731</v>
      </c>
    </row>
    <row r="4977" spans="2:17" ht="20.25" customHeight="1">
      <c r="B4977" s="10" t="str">
        <f t="shared" si="313"/>
        <v>لباس كار ديرسوز(بلوز و شلوار)827</v>
      </c>
      <c r="C4977" s="10" t="str">
        <f t="shared" si="314"/>
        <v>لباس كار ديرسوز(بلوز و شلوار)1403/03/01827</v>
      </c>
      <c r="D4977" s="10" t="str">
        <f>IFERROR(IF(تحویلی!$E$1="","",IF(NOSA!O4977=تحویلی!$E$1,تحویلی!$E$1&amp;COUNTIF(NOSA!$O$1:O4977,تحویلی!$E$1),"")),"")</f>
        <v/>
      </c>
      <c r="E4977" s="10" t="str">
        <f t="shared" si="315"/>
        <v>2326827</v>
      </c>
      <c r="F4977" s="10" t="str">
        <f>IFERROR(VLOOKUP(I4977,DATABASE!$N:$O,2,FALSE),"")</f>
        <v>لباس كار ديرسوز(بلوز و شلوار)</v>
      </c>
      <c r="G4977" s="154" t="s">
        <v>3085</v>
      </c>
      <c r="H4977" s="155">
        <v>2326</v>
      </c>
      <c r="I4977" s="154" t="s">
        <v>1619</v>
      </c>
      <c r="J4977" s="154" t="s">
        <v>1620</v>
      </c>
      <c r="K4977" s="156">
        <v>1</v>
      </c>
      <c r="L4977" s="154" t="s">
        <v>28</v>
      </c>
      <c r="M4977" s="154" t="s">
        <v>47</v>
      </c>
      <c r="N4977" s="154" t="s">
        <v>2653</v>
      </c>
      <c r="O4977" s="153">
        <v>827</v>
      </c>
      <c r="P4977" s="155">
        <v>0</v>
      </c>
      <c r="Q4977" s="10">
        <f t="shared" si="316"/>
        <v>827</v>
      </c>
    </row>
    <row r="4978" spans="2:17" ht="20.25" customHeight="1">
      <c r="B4978" s="10" t="str">
        <f t="shared" si="313"/>
        <v>كفش ايمني827</v>
      </c>
      <c r="C4978" s="10" t="str">
        <f t="shared" si="314"/>
        <v>كفش ايمني1403/03/01827</v>
      </c>
      <c r="D4978" s="10" t="str">
        <f>IFERROR(IF(تحویلی!$E$1="","",IF(NOSA!O4978=تحویلی!$E$1,تحویلی!$E$1&amp;COUNTIF(NOSA!$O$1:O4978,تحویلی!$E$1),"")),"")</f>
        <v/>
      </c>
      <c r="E4978" s="10" t="str">
        <f t="shared" si="315"/>
        <v>2326827</v>
      </c>
      <c r="F4978" s="10" t="str">
        <f>IFERROR(VLOOKUP(I4978,DATABASE!$N:$O,2,FALSE),"")</f>
        <v>كفش ايمني</v>
      </c>
      <c r="G4978" s="154" t="s">
        <v>3085</v>
      </c>
      <c r="H4978" s="155">
        <v>2326</v>
      </c>
      <c r="I4978" s="154" t="s">
        <v>1526</v>
      </c>
      <c r="J4978" s="154" t="s">
        <v>1729</v>
      </c>
      <c r="K4978" s="156">
        <v>1</v>
      </c>
      <c r="L4978" s="154" t="s">
        <v>3</v>
      </c>
      <c r="M4978" s="154" t="s">
        <v>47</v>
      </c>
      <c r="N4978" s="154" t="s">
        <v>2653</v>
      </c>
      <c r="O4978" s="153">
        <v>827</v>
      </c>
      <c r="P4978" s="155">
        <v>0</v>
      </c>
      <c r="Q4978" s="10">
        <f t="shared" si="316"/>
        <v>827</v>
      </c>
    </row>
    <row r="4979" spans="2:17" ht="20.25" customHeight="1">
      <c r="B4979" s="10" t="str">
        <f t="shared" si="313"/>
        <v>584</v>
      </c>
      <c r="C4979" s="10" t="str">
        <f t="shared" si="314"/>
        <v>1403/03/01584</v>
      </c>
      <c r="D4979" s="10" t="str">
        <f>IFERROR(IF(تحویلی!$E$1="","",IF(NOSA!O4979=تحویلی!$E$1,تحویلی!$E$1&amp;COUNTIF(NOSA!$O$1:O4979,تحویلی!$E$1),"")),"")</f>
        <v/>
      </c>
      <c r="E4979" s="10" t="str">
        <f t="shared" si="315"/>
        <v>2329584</v>
      </c>
      <c r="F4979" s="10" t="str">
        <f>IFERROR(VLOOKUP(I4979,DATABASE!$N:$O,2,FALSE),"")</f>
        <v/>
      </c>
      <c r="G4979" s="154" t="s">
        <v>3085</v>
      </c>
      <c r="H4979" s="155">
        <v>2329</v>
      </c>
      <c r="I4979" s="154" t="s">
        <v>2699</v>
      </c>
      <c r="J4979" s="154" t="s">
        <v>7</v>
      </c>
      <c r="K4979" s="156">
        <v>1</v>
      </c>
      <c r="L4979" s="154" t="s">
        <v>8</v>
      </c>
      <c r="M4979" s="154" t="s">
        <v>19</v>
      </c>
      <c r="N4979" s="154" t="s">
        <v>2737</v>
      </c>
      <c r="O4979" s="153">
        <v>584</v>
      </c>
      <c r="P4979" s="155">
        <v>0</v>
      </c>
      <c r="Q4979" s="10">
        <f t="shared" si="316"/>
        <v>584</v>
      </c>
    </row>
    <row r="4980" spans="2:17" ht="20.25" customHeight="1">
      <c r="B4980" s="10" t="str">
        <f t="shared" si="313"/>
        <v>پيشبند نسوز چرمي658</v>
      </c>
      <c r="C4980" s="10" t="str">
        <f t="shared" si="314"/>
        <v>پيشبند نسوز چرمي1403/03/01658</v>
      </c>
      <c r="D4980" s="10" t="str">
        <f>IFERROR(IF(تحویلی!$E$1="","",IF(NOSA!O4980=تحویلی!$E$1,تحویلی!$E$1&amp;COUNTIF(NOSA!$O$1:O4980,تحویلی!$E$1),"")),"")</f>
        <v/>
      </c>
      <c r="E4980" s="10" t="str">
        <f t="shared" si="315"/>
        <v>2336658</v>
      </c>
      <c r="F4980" s="10" t="str">
        <f>IFERROR(VLOOKUP(I4980,DATABASE!$N:$O,2,FALSE),"")</f>
        <v>پيشبند نسوز چرمي</v>
      </c>
      <c r="G4980" s="154" t="s">
        <v>3085</v>
      </c>
      <c r="H4980" s="155">
        <v>2336</v>
      </c>
      <c r="I4980" s="154" t="s">
        <v>1459</v>
      </c>
      <c r="J4980" s="154" t="s">
        <v>15</v>
      </c>
      <c r="K4980" s="156">
        <v>1</v>
      </c>
      <c r="L4980" s="154" t="s">
        <v>8</v>
      </c>
      <c r="M4980" s="154" t="s">
        <v>19</v>
      </c>
      <c r="N4980" s="154" t="s">
        <v>2762</v>
      </c>
      <c r="O4980" s="153">
        <v>658</v>
      </c>
      <c r="P4980" s="155">
        <v>0</v>
      </c>
      <c r="Q4980" s="10">
        <f t="shared" si="316"/>
        <v>658</v>
      </c>
    </row>
    <row r="4981" spans="2:17" ht="20.25" customHeight="1">
      <c r="B4981" s="10" t="str">
        <f t="shared" si="313"/>
        <v>دستكش ضد برش سبك658</v>
      </c>
      <c r="C4981" s="10" t="str">
        <f t="shared" si="314"/>
        <v>دستكش ضد برش سبك1403/03/01658</v>
      </c>
      <c r="D4981" s="10" t="str">
        <f>IFERROR(IF(تحویلی!$E$1="","",IF(NOSA!O4981=تحویلی!$E$1,تحویلی!$E$1&amp;COUNTIF(NOSA!$O$1:O4981,تحویلی!$E$1),"")),"")</f>
        <v/>
      </c>
      <c r="E4981" s="10" t="str">
        <f t="shared" si="315"/>
        <v>2336658</v>
      </c>
      <c r="F4981" s="10" t="str">
        <f>IFERROR(VLOOKUP(I4981,DATABASE!$N:$O,2,FALSE),"")</f>
        <v>دستكش ضد برش سبك</v>
      </c>
      <c r="G4981" s="154" t="s">
        <v>3085</v>
      </c>
      <c r="H4981" s="155">
        <v>2336</v>
      </c>
      <c r="I4981" s="154" t="s">
        <v>1442</v>
      </c>
      <c r="J4981" s="154" t="s">
        <v>22</v>
      </c>
      <c r="K4981" s="156">
        <v>1</v>
      </c>
      <c r="L4981" s="154" t="s">
        <v>3</v>
      </c>
      <c r="M4981" s="154" t="s">
        <v>19</v>
      </c>
      <c r="N4981" s="154" t="s">
        <v>2762</v>
      </c>
      <c r="O4981" s="153">
        <v>658</v>
      </c>
      <c r="P4981" s="155">
        <v>0</v>
      </c>
      <c r="Q4981" s="10">
        <f t="shared" si="316"/>
        <v>658</v>
      </c>
    </row>
    <row r="4982" spans="2:17" ht="20.25" customHeight="1">
      <c r="B4982" s="10" t="str">
        <f t="shared" si="313"/>
        <v>لباس كار نسوز(بلوز و شلوار)658</v>
      </c>
      <c r="C4982" s="10" t="str">
        <f t="shared" si="314"/>
        <v>لباس كار نسوز(بلوز و شلوار)1403/03/01658</v>
      </c>
      <c r="D4982" s="10" t="str">
        <f>IFERROR(IF(تحویلی!$E$1="","",IF(NOSA!O4982=تحویلی!$E$1,تحویلی!$E$1&amp;COUNTIF(NOSA!$O$1:O4982,تحویلی!$E$1),"")),"")</f>
        <v/>
      </c>
      <c r="E4982" s="10" t="str">
        <f t="shared" si="315"/>
        <v>2336658</v>
      </c>
      <c r="F4982" s="10" t="str">
        <f>IFERROR(VLOOKUP(I4982,DATABASE!$N:$O,2,FALSE),"")</f>
        <v>لباس كار نسوز(بلوز و شلوار)</v>
      </c>
      <c r="G4982" s="3" t="s">
        <v>3085</v>
      </c>
      <c r="H4982" s="4">
        <v>2336</v>
      </c>
      <c r="I4982" s="3" t="s">
        <v>1701</v>
      </c>
      <c r="J4982" s="3" t="s">
        <v>1702</v>
      </c>
      <c r="K4982" s="5">
        <v>1</v>
      </c>
      <c r="L4982" s="3" t="s">
        <v>28</v>
      </c>
      <c r="M4982" s="3" t="s">
        <v>19</v>
      </c>
      <c r="N4982" s="3" t="s">
        <v>2762</v>
      </c>
      <c r="O4982" s="1">
        <v>658</v>
      </c>
      <c r="P4982" s="4">
        <v>0</v>
      </c>
      <c r="Q4982" s="10">
        <f t="shared" si="316"/>
        <v>658</v>
      </c>
    </row>
    <row r="4983" spans="2:17" ht="20.25" customHeight="1">
      <c r="B4983" s="10" t="str">
        <f t="shared" si="313"/>
        <v>658</v>
      </c>
      <c r="C4983" s="10" t="str">
        <f t="shared" si="314"/>
        <v>1403/03/01658</v>
      </c>
      <c r="D4983" s="10" t="str">
        <f>IFERROR(IF(تحویلی!$E$1="","",IF(NOSA!O4983=تحویلی!$E$1,تحویلی!$E$1&amp;COUNTIF(NOSA!$O$1:O4983,تحویلی!$E$1),"")),"")</f>
        <v/>
      </c>
      <c r="E4983" s="10" t="str">
        <f t="shared" si="315"/>
        <v>2336658</v>
      </c>
      <c r="F4983" s="10" t="str">
        <f>IFERROR(VLOOKUP(I4983,DATABASE!$N:$O,2,FALSE),"")</f>
        <v/>
      </c>
      <c r="G4983" s="3" t="s">
        <v>3085</v>
      </c>
      <c r="H4983" s="4">
        <v>2336</v>
      </c>
      <c r="I4983" s="3" t="s">
        <v>2699</v>
      </c>
      <c r="J4983" s="3" t="s">
        <v>7</v>
      </c>
      <c r="K4983" s="5">
        <v>1</v>
      </c>
      <c r="L4983" s="3" t="s">
        <v>8</v>
      </c>
      <c r="M4983" s="3" t="s">
        <v>19</v>
      </c>
      <c r="N4983" s="3" t="s">
        <v>2762</v>
      </c>
      <c r="O4983" s="1">
        <v>658</v>
      </c>
      <c r="P4983" s="4">
        <v>0</v>
      </c>
      <c r="Q4983" s="10">
        <f t="shared" si="316"/>
        <v>658</v>
      </c>
    </row>
    <row r="4984" spans="2:17" ht="20.25" customHeight="1">
      <c r="B4984" s="10" t="str">
        <f t="shared" si="313"/>
        <v>نقاب تيره محافظ صورت معمولي658</v>
      </c>
      <c r="C4984" s="10" t="str">
        <f t="shared" si="314"/>
        <v>نقاب تيره محافظ صورت معمولي1403/03/01658</v>
      </c>
      <c r="D4984" s="10" t="str">
        <f>IFERROR(IF(تحویلی!$E$1="","",IF(NOSA!O4984=تحویلی!$E$1,تحویلی!$E$1&amp;COUNTIF(NOSA!$O$1:O4984,تحویلی!$E$1),"")),"")</f>
        <v/>
      </c>
      <c r="E4984" s="10" t="str">
        <f t="shared" si="315"/>
        <v>2336658</v>
      </c>
      <c r="F4984" s="10" t="str">
        <f>IFERROR(VLOOKUP(I4984,DATABASE!$N:$O,2,FALSE),"")</f>
        <v>نقاب تيره محافظ صورت معمولي</v>
      </c>
      <c r="G4984" s="3" t="s">
        <v>3085</v>
      </c>
      <c r="H4984" s="4">
        <v>2336</v>
      </c>
      <c r="I4984" s="3" t="s">
        <v>1557</v>
      </c>
      <c r="J4984" s="3" t="s">
        <v>115</v>
      </c>
      <c r="K4984" s="5">
        <v>1</v>
      </c>
      <c r="L4984" s="3" t="s">
        <v>8</v>
      </c>
      <c r="M4984" s="3" t="s">
        <v>19</v>
      </c>
      <c r="N4984" s="3" t="s">
        <v>2762</v>
      </c>
      <c r="O4984" s="1">
        <v>658</v>
      </c>
      <c r="P4984" s="4">
        <v>0</v>
      </c>
      <c r="Q4984" s="10">
        <f t="shared" si="316"/>
        <v>658</v>
      </c>
    </row>
    <row r="4985" spans="2:17" ht="20.25" customHeight="1">
      <c r="B4985" s="10" t="str">
        <f t="shared" si="313"/>
        <v>دستكش استاد كار155</v>
      </c>
      <c r="C4985" s="10" t="str">
        <f t="shared" si="314"/>
        <v>دستكش استاد كار1403/03/02155</v>
      </c>
      <c r="D4985" s="10" t="str">
        <f>IFERROR(IF(تحویلی!$E$1="","",IF(NOSA!O4985=تحویلی!$E$1,تحویلی!$E$1&amp;COUNTIF(NOSA!$O$1:O4985,تحویلی!$E$1),"")),"")</f>
        <v/>
      </c>
      <c r="E4985" s="10" t="str">
        <f t="shared" si="315"/>
        <v>2341155</v>
      </c>
      <c r="F4985" s="10" t="str">
        <f>IFERROR(VLOOKUP(I4985,DATABASE!$N:$O,2,FALSE),"")</f>
        <v>دستكش استاد كار</v>
      </c>
      <c r="G4985" s="3" t="s">
        <v>3086</v>
      </c>
      <c r="H4985" s="4">
        <v>2341</v>
      </c>
      <c r="I4985" s="3" t="s">
        <v>1543</v>
      </c>
      <c r="J4985" s="3" t="s">
        <v>255</v>
      </c>
      <c r="K4985" s="5">
        <v>1</v>
      </c>
      <c r="L4985" s="3" t="s">
        <v>3</v>
      </c>
      <c r="M4985" s="3" t="s">
        <v>4</v>
      </c>
      <c r="N4985" s="3" t="s">
        <v>77</v>
      </c>
      <c r="O4985" s="1">
        <v>155</v>
      </c>
      <c r="P4985" s="4">
        <v>0</v>
      </c>
      <c r="Q4985" s="10">
        <f t="shared" si="316"/>
        <v>155</v>
      </c>
    </row>
    <row r="4986" spans="2:17" ht="20.25" customHeight="1">
      <c r="B4986" s="10" t="str">
        <f t="shared" si="313"/>
        <v>دستكش ضد برش سبك427</v>
      </c>
      <c r="C4986" s="10" t="str">
        <f t="shared" si="314"/>
        <v>دستكش ضد برش سبك1403/03/02427</v>
      </c>
      <c r="D4986" s="10" t="str">
        <f>IFERROR(IF(تحویلی!$E$1="","",IF(NOSA!O4986=تحویلی!$E$1,تحویلی!$E$1&amp;COUNTIF(NOSA!$O$1:O4986,تحویلی!$E$1),"")),"")</f>
        <v/>
      </c>
      <c r="E4986" s="10" t="str">
        <f t="shared" si="315"/>
        <v>2348427</v>
      </c>
      <c r="F4986" s="10" t="str">
        <f>IFERROR(VLOOKUP(I4986,DATABASE!$N:$O,2,FALSE),"")</f>
        <v>دستكش ضد برش سبك</v>
      </c>
      <c r="G4986" s="3" t="s">
        <v>3086</v>
      </c>
      <c r="H4986" s="4">
        <v>2348</v>
      </c>
      <c r="I4986" s="3" t="s">
        <v>1442</v>
      </c>
      <c r="J4986" s="3" t="s">
        <v>22</v>
      </c>
      <c r="K4986" s="5">
        <v>1</v>
      </c>
      <c r="L4986" s="3" t="s">
        <v>3</v>
      </c>
      <c r="M4986" s="3" t="s">
        <v>47</v>
      </c>
      <c r="N4986" s="3" t="s">
        <v>23</v>
      </c>
      <c r="O4986" s="1">
        <v>427</v>
      </c>
      <c r="P4986" s="4">
        <v>1</v>
      </c>
      <c r="Q4986" s="10">
        <f t="shared" si="316"/>
        <v>427</v>
      </c>
    </row>
    <row r="4987" spans="2:17" ht="20.25" customHeight="1">
      <c r="B4987" s="10" t="str">
        <f t="shared" si="313"/>
        <v>دستكش كف مواد سبك155</v>
      </c>
      <c r="C4987" s="10" t="str">
        <f t="shared" si="314"/>
        <v>دستكش كف مواد سبك1403/03/02155</v>
      </c>
      <c r="D4987" s="10" t="str">
        <f>IFERROR(IF(تحویلی!$E$1="","",IF(NOSA!O4987=تحویلی!$E$1,تحویلی!$E$1&amp;COUNTIF(NOSA!$O$1:O4987,تحویلی!$E$1),"")),"")</f>
        <v/>
      </c>
      <c r="E4987" s="10" t="str">
        <f t="shared" si="315"/>
        <v>2349155</v>
      </c>
      <c r="F4987" s="10" t="str">
        <f>IFERROR(VLOOKUP(I4987,DATABASE!$N:$O,2,FALSE),"")</f>
        <v>دستكش كف مواد سبك</v>
      </c>
      <c r="G4987" s="3" t="s">
        <v>3086</v>
      </c>
      <c r="H4987" s="4">
        <v>2349</v>
      </c>
      <c r="I4987" s="3" t="s">
        <v>1456</v>
      </c>
      <c r="J4987" s="3" t="s">
        <v>2</v>
      </c>
      <c r="K4987" s="5">
        <v>1</v>
      </c>
      <c r="L4987" s="3" t="s">
        <v>3</v>
      </c>
      <c r="M4987" s="3" t="s">
        <v>4</v>
      </c>
      <c r="N4987" s="3" t="s">
        <v>77</v>
      </c>
      <c r="O4987" s="1">
        <v>155</v>
      </c>
      <c r="P4987" s="4">
        <v>0</v>
      </c>
      <c r="Q4987" s="10">
        <f t="shared" si="316"/>
        <v>155</v>
      </c>
    </row>
    <row r="4988" spans="2:17" ht="20.25" customHeight="1">
      <c r="B4988" s="10" t="str">
        <f t="shared" ref="B4988:B5051" si="317">F4988&amp;Q4988</f>
        <v>دستكش ضد برش سبك719</v>
      </c>
      <c r="C4988" s="10" t="str">
        <f t="shared" ref="C4988:C5051" si="318">F4988&amp;G4988&amp;O4988</f>
        <v>دستكش ضد برش سبك1403/03/02719</v>
      </c>
      <c r="D4988" s="10" t="str">
        <f>IFERROR(IF(تحویلی!$E$1="","",IF(NOSA!O4988=تحویلی!$E$1,تحویلی!$E$1&amp;COUNTIF(NOSA!$O$1:O4988,تحویلی!$E$1),"")),"")</f>
        <v/>
      </c>
      <c r="E4988" s="10" t="str">
        <f t="shared" ref="E4988:E5051" si="319">H4988&amp;O4988</f>
        <v>2356719</v>
      </c>
      <c r="F4988" s="10" t="str">
        <f>IFERROR(VLOOKUP(I4988,DATABASE!$N:$O,2,FALSE),"")</f>
        <v>دستكش ضد برش سبك</v>
      </c>
      <c r="G4988" s="3" t="s">
        <v>3086</v>
      </c>
      <c r="H4988" s="4">
        <v>2356</v>
      </c>
      <c r="I4988" s="3" t="s">
        <v>1442</v>
      </c>
      <c r="J4988" s="3" t="s">
        <v>22</v>
      </c>
      <c r="K4988" s="5">
        <v>1</v>
      </c>
      <c r="L4988" s="3" t="s">
        <v>3</v>
      </c>
      <c r="M4988" s="3" t="s">
        <v>47</v>
      </c>
      <c r="N4988" s="3" t="s">
        <v>395</v>
      </c>
      <c r="O4988" s="1">
        <v>719</v>
      </c>
      <c r="P4988" s="4">
        <v>1</v>
      </c>
      <c r="Q4988" s="10">
        <f t="shared" si="316"/>
        <v>719</v>
      </c>
    </row>
    <row r="4989" spans="2:17" ht="20.25" customHeight="1">
      <c r="B4989" s="10" t="str">
        <f t="shared" si="317"/>
        <v>لباس كار كارشناسي-مديران- بلوز و شلوار859</v>
      </c>
      <c r="C4989" s="10" t="str">
        <f t="shared" si="318"/>
        <v>لباس كار كارشناسي-مديران- بلوز و شلوار1403/03/02859</v>
      </c>
      <c r="D4989" s="10" t="str">
        <f>IFERROR(IF(تحویلی!$E$1="","",IF(NOSA!O4989=تحویلی!$E$1,تحویلی!$E$1&amp;COUNTIF(NOSA!$O$1:O4989,تحویلی!$E$1),"")),"")</f>
        <v/>
      </c>
      <c r="E4989" s="10" t="str">
        <f t="shared" si="319"/>
        <v>2361859</v>
      </c>
      <c r="F4989" s="10" t="str">
        <f>IFERROR(VLOOKUP(I4989,DATABASE!$N:$O,2,FALSE),"")</f>
        <v>لباس كار كارشناسي-مديران- بلوز و شلوار</v>
      </c>
      <c r="G4989" s="3" t="s">
        <v>3086</v>
      </c>
      <c r="H4989" s="4">
        <v>2361</v>
      </c>
      <c r="I4989" s="3" t="s">
        <v>1780</v>
      </c>
      <c r="J4989" s="3" t="s">
        <v>1781</v>
      </c>
      <c r="K4989" s="5">
        <v>1</v>
      </c>
      <c r="L4989" s="3" t="s">
        <v>28</v>
      </c>
      <c r="M4989" s="3" t="s">
        <v>102</v>
      </c>
      <c r="N4989" s="3" t="s">
        <v>796</v>
      </c>
      <c r="O4989" s="1">
        <v>859</v>
      </c>
      <c r="P4989" s="4">
        <v>1</v>
      </c>
      <c r="Q4989" s="10">
        <f t="shared" si="316"/>
        <v>859</v>
      </c>
    </row>
    <row r="4990" spans="2:17" ht="20.25" customHeight="1">
      <c r="B4990" s="10" t="str">
        <f t="shared" si="317"/>
        <v>دستكش ضد برش سبك163</v>
      </c>
      <c r="C4990" s="10" t="str">
        <f t="shared" si="318"/>
        <v>دستكش ضد برش سبك1403/03/02163</v>
      </c>
      <c r="D4990" s="10" t="str">
        <f>IFERROR(IF(تحویلی!$E$1="","",IF(NOSA!O4990=تحویلی!$E$1,تحویلی!$E$1&amp;COUNTIF(NOSA!$O$1:O4990,تحویلی!$E$1),"")),"")</f>
        <v/>
      </c>
      <c r="E4990" s="10" t="str">
        <f t="shared" si="319"/>
        <v>2376163</v>
      </c>
      <c r="F4990" s="10" t="str">
        <f>IFERROR(VLOOKUP(I4990,DATABASE!$N:$O,2,FALSE),"")</f>
        <v>دستكش ضد برش سبك</v>
      </c>
      <c r="G4990" s="3" t="s">
        <v>3086</v>
      </c>
      <c r="H4990" s="4">
        <v>2376</v>
      </c>
      <c r="I4990" s="3" t="s">
        <v>1442</v>
      </c>
      <c r="J4990" s="3" t="s">
        <v>22</v>
      </c>
      <c r="K4990" s="5">
        <v>1</v>
      </c>
      <c r="L4990" s="3" t="s">
        <v>3</v>
      </c>
      <c r="M4990" s="3" t="s">
        <v>9</v>
      </c>
      <c r="N4990" s="3" t="s">
        <v>232</v>
      </c>
      <c r="O4990" s="1">
        <v>163</v>
      </c>
      <c r="P4990" s="4">
        <v>1</v>
      </c>
      <c r="Q4990" s="10">
        <f t="shared" si="316"/>
        <v>163</v>
      </c>
    </row>
    <row r="4991" spans="2:17" ht="20.25" customHeight="1">
      <c r="B4991" s="10" t="str">
        <f t="shared" si="317"/>
        <v>كلاه ايمني785</v>
      </c>
      <c r="C4991" s="10" t="str">
        <f t="shared" si="318"/>
        <v>كلاه ايمني1403/03/02785</v>
      </c>
      <c r="D4991" s="10" t="str">
        <f>IFERROR(IF(تحویلی!$E$1="","",IF(NOSA!O4991=تحویلی!$E$1,تحویلی!$E$1&amp;COUNTIF(NOSA!$O$1:O4991,تحویلی!$E$1),"")),"")</f>
        <v/>
      </c>
      <c r="E4991" s="10" t="str">
        <f t="shared" si="319"/>
        <v>2382785</v>
      </c>
      <c r="F4991" s="10" t="str">
        <f>IFERROR(VLOOKUP(I4991,DATABASE!$N:$O,2,FALSE),"")</f>
        <v>كلاه ايمني</v>
      </c>
      <c r="G4991" s="3" t="s">
        <v>3086</v>
      </c>
      <c r="H4991" s="4">
        <v>2382</v>
      </c>
      <c r="I4991" s="3" t="s">
        <v>1505</v>
      </c>
      <c r="J4991" s="3" t="s">
        <v>1628</v>
      </c>
      <c r="K4991" s="5">
        <v>1</v>
      </c>
      <c r="L4991" s="3" t="s">
        <v>8</v>
      </c>
      <c r="M4991" s="3" t="s">
        <v>19</v>
      </c>
      <c r="N4991" s="3" t="s">
        <v>1235</v>
      </c>
      <c r="O4991" s="1">
        <v>785</v>
      </c>
      <c r="P4991" s="4">
        <v>0</v>
      </c>
      <c r="Q4991" s="10">
        <f t="shared" si="316"/>
        <v>785</v>
      </c>
    </row>
    <row r="4992" spans="2:17" ht="20.25" customHeight="1">
      <c r="B4992" s="10" t="str">
        <f t="shared" si="317"/>
        <v>لباس كار جين- شلوار599</v>
      </c>
      <c r="C4992" s="10" t="str">
        <f t="shared" si="318"/>
        <v>لباس كار جين- شلوار1403/03/02599</v>
      </c>
      <c r="D4992" s="10" t="str">
        <f>IFERROR(IF(تحویلی!$E$1="","",IF(NOSA!O4992=تحویلی!$E$1,تحویلی!$E$1&amp;COUNTIF(NOSA!$O$1:O4992,تحویلی!$E$1),"")),"")</f>
        <v/>
      </c>
      <c r="E4992" s="10" t="str">
        <f t="shared" si="319"/>
        <v>2383599</v>
      </c>
      <c r="F4992" s="10" t="str">
        <f>IFERROR(VLOOKUP(I4992,DATABASE!$N:$O,2,FALSE),"")</f>
        <v>لباس كار جين- شلوار</v>
      </c>
      <c r="G4992" s="3" t="s">
        <v>3086</v>
      </c>
      <c r="H4992" s="4">
        <v>2383</v>
      </c>
      <c r="I4992" s="3" t="s">
        <v>1515</v>
      </c>
      <c r="J4992" s="3" t="s">
        <v>2736</v>
      </c>
      <c r="K4992" s="5">
        <v>1</v>
      </c>
      <c r="L4992" s="3" t="s">
        <v>8</v>
      </c>
      <c r="M4992" s="3" t="s">
        <v>47</v>
      </c>
      <c r="N4992" s="3" t="s">
        <v>131</v>
      </c>
      <c r="O4992" s="1">
        <v>599</v>
      </c>
      <c r="P4992" s="4">
        <v>0</v>
      </c>
      <c r="Q4992" s="10">
        <f t="shared" si="316"/>
        <v>599</v>
      </c>
    </row>
    <row r="4993" spans="2:17" ht="20.25" customHeight="1">
      <c r="B4993" s="10" t="str">
        <f t="shared" si="317"/>
        <v>لباس كار معمولي- بلوز و شلوار563</v>
      </c>
      <c r="C4993" s="10" t="str">
        <f t="shared" si="318"/>
        <v>لباس كار معمولي- بلوز و شلوار1403/03/03563</v>
      </c>
      <c r="D4993" s="10" t="str">
        <f>IFERROR(IF(تحویلی!$E$1="","",IF(NOSA!O4993=تحویلی!$E$1,تحویلی!$E$1&amp;COUNTIF(NOSA!$O$1:O4993,تحویلی!$E$1),"")),"")</f>
        <v/>
      </c>
      <c r="E4993" s="10" t="str">
        <f t="shared" si="319"/>
        <v>2398563</v>
      </c>
      <c r="F4993" s="10" t="str">
        <f>IFERROR(VLOOKUP(I4993,DATABASE!$N:$O,2,FALSE),"")</f>
        <v>لباس كار معمولي- بلوز و شلوار</v>
      </c>
      <c r="G4993" s="3" t="s">
        <v>3087</v>
      </c>
      <c r="H4993" s="4">
        <v>2398</v>
      </c>
      <c r="I4993" s="3" t="s">
        <v>1705</v>
      </c>
      <c r="J4993" s="3" t="s">
        <v>1706</v>
      </c>
      <c r="K4993" s="5">
        <v>1</v>
      </c>
      <c r="L4993" s="3" t="s">
        <v>28</v>
      </c>
      <c r="M4993" s="3" t="s">
        <v>25</v>
      </c>
      <c r="N4993" s="3" t="s">
        <v>1287</v>
      </c>
      <c r="O4993" s="1">
        <v>563</v>
      </c>
      <c r="P4993" s="4">
        <v>0</v>
      </c>
      <c r="Q4993" s="10">
        <f t="shared" si="316"/>
        <v>563</v>
      </c>
    </row>
    <row r="4994" spans="2:17" ht="20.25" customHeight="1">
      <c r="B4994" s="10" t="str">
        <f t="shared" si="317"/>
        <v>كفش ايمني563</v>
      </c>
      <c r="C4994" s="10" t="str">
        <f t="shared" si="318"/>
        <v>كفش ايمني1403/03/03563</v>
      </c>
      <c r="D4994" s="10" t="str">
        <f>IFERROR(IF(تحویلی!$E$1="","",IF(NOSA!O4994=تحویلی!$E$1,تحویلی!$E$1&amp;COUNTIF(NOSA!$O$1:O4994,تحویلی!$E$1),"")),"")</f>
        <v/>
      </c>
      <c r="E4994" s="10" t="str">
        <f t="shared" si="319"/>
        <v>2398563</v>
      </c>
      <c r="F4994" s="10" t="str">
        <f>IFERROR(VLOOKUP(I4994,DATABASE!$N:$O,2,FALSE),"")</f>
        <v>كفش ايمني</v>
      </c>
      <c r="G4994" s="3" t="s">
        <v>3087</v>
      </c>
      <c r="H4994" s="4">
        <v>2398</v>
      </c>
      <c r="I4994" s="3" t="s">
        <v>1671</v>
      </c>
      <c r="J4994" s="3" t="s">
        <v>1672</v>
      </c>
      <c r="K4994" s="5">
        <v>1</v>
      </c>
      <c r="L4994" s="3" t="s">
        <v>3</v>
      </c>
      <c r="M4994" s="3" t="s">
        <v>25</v>
      </c>
      <c r="N4994" s="3" t="s">
        <v>1287</v>
      </c>
      <c r="O4994" s="1">
        <v>563</v>
      </c>
      <c r="P4994" s="4">
        <v>0</v>
      </c>
      <c r="Q4994" s="10">
        <f t="shared" si="316"/>
        <v>563</v>
      </c>
    </row>
    <row r="4995" spans="2:17" ht="20.25" customHeight="1">
      <c r="B4995" s="10" t="str">
        <f t="shared" si="317"/>
        <v>دستكش ضد برش سبك563</v>
      </c>
      <c r="C4995" s="10" t="str">
        <f t="shared" si="318"/>
        <v>دستكش ضد برش سبك1403/03/03563</v>
      </c>
      <c r="D4995" s="10" t="str">
        <f>IFERROR(IF(تحویلی!$E$1="","",IF(NOSA!O4995=تحویلی!$E$1,تحویلی!$E$1&amp;COUNTIF(NOSA!$O$1:O4995,تحویلی!$E$1),"")),"")</f>
        <v/>
      </c>
      <c r="E4995" s="10" t="str">
        <f t="shared" si="319"/>
        <v>2398563</v>
      </c>
      <c r="F4995" s="10" t="str">
        <f>IFERROR(VLOOKUP(I4995,DATABASE!$N:$O,2,FALSE),"")</f>
        <v>دستكش ضد برش سبك</v>
      </c>
      <c r="G4995" s="3" t="s">
        <v>3087</v>
      </c>
      <c r="H4995" s="4">
        <v>2398</v>
      </c>
      <c r="I4995" s="3" t="s">
        <v>1442</v>
      </c>
      <c r="J4995" s="3" t="s">
        <v>22</v>
      </c>
      <c r="K4995" s="5">
        <v>1</v>
      </c>
      <c r="L4995" s="3" t="s">
        <v>3</v>
      </c>
      <c r="M4995" s="3" t="s">
        <v>25</v>
      </c>
      <c r="N4995" s="3" t="s">
        <v>1287</v>
      </c>
      <c r="O4995" s="1">
        <v>563</v>
      </c>
      <c r="P4995" s="4">
        <v>0</v>
      </c>
      <c r="Q4995" s="10">
        <f t="shared" si="316"/>
        <v>563</v>
      </c>
    </row>
    <row r="4996" spans="2:17" ht="20.25" customHeight="1">
      <c r="B4996" s="10" t="str">
        <f t="shared" si="317"/>
        <v>دستكش كف دوبل چرمي563</v>
      </c>
      <c r="C4996" s="10" t="str">
        <f t="shared" si="318"/>
        <v>دستكش كف دوبل چرمي1403/03/03563</v>
      </c>
      <c r="D4996" s="10" t="str">
        <f>IFERROR(IF(تحویلی!$E$1="","",IF(NOSA!O4996=تحویلی!$E$1,تحویلی!$E$1&amp;COUNTIF(NOSA!$O$1:O4996,تحویلی!$E$1),"")),"")</f>
        <v/>
      </c>
      <c r="E4996" s="10" t="str">
        <f t="shared" si="319"/>
        <v>2398563</v>
      </c>
      <c r="F4996" s="10" t="str">
        <f>IFERROR(VLOOKUP(I4996,DATABASE!$N:$O,2,FALSE),"")</f>
        <v>دستكش كف دوبل چرمي</v>
      </c>
      <c r="G4996" s="3" t="s">
        <v>3087</v>
      </c>
      <c r="H4996" s="4">
        <v>2398</v>
      </c>
      <c r="I4996" s="3" t="s">
        <v>1683</v>
      </c>
      <c r="J4996" s="3" t="s">
        <v>1684</v>
      </c>
      <c r="K4996" s="5">
        <v>1</v>
      </c>
      <c r="L4996" s="3" t="s">
        <v>3</v>
      </c>
      <c r="M4996" s="3" t="s">
        <v>25</v>
      </c>
      <c r="N4996" s="3" t="s">
        <v>1287</v>
      </c>
      <c r="O4996" s="1">
        <v>563</v>
      </c>
      <c r="P4996" s="4">
        <v>0</v>
      </c>
      <c r="Q4996" s="10">
        <f t="shared" si="316"/>
        <v>563</v>
      </c>
    </row>
    <row r="4997" spans="2:17" ht="20.25" customHeight="1">
      <c r="B4997" s="10" t="str">
        <f t="shared" si="317"/>
        <v>آستين آلومينيومي128</v>
      </c>
      <c r="C4997" s="10" t="str">
        <f t="shared" si="318"/>
        <v>آستين آلومينيومي1403/03/03128</v>
      </c>
      <c r="D4997" s="10" t="str">
        <f>IFERROR(IF(تحویلی!$E$1="","",IF(NOSA!O4997=تحویلی!$E$1,تحویلی!$E$1&amp;COUNTIF(NOSA!$O$1:O4997,تحویلی!$E$1),"")),"")</f>
        <v/>
      </c>
      <c r="E4997" s="10" t="str">
        <f t="shared" si="319"/>
        <v>2402128</v>
      </c>
      <c r="F4997" s="10" t="str">
        <f>IFERROR(VLOOKUP(I4997,DATABASE!$N:$O,2,FALSE),"")</f>
        <v>آستين آلومينيومي</v>
      </c>
      <c r="G4997" s="3" t="s">
        <v>3087</v>
      </c>
      <c r="H4997" s="4">
        <v>2402</v>
      </c>
      <c r="I4997" s="3" t="s">
        <v>1508</v>
      </c>
      <c r="J4997" s="3" t="s">
        <v>38</v>
      </c>
      <c r="K4997" s="5">
        <v>1</v>
      </c>
      <c r="L4997" s="3" t="s">
        <v>3</v>
      </c>
      <c r="M4997" s="3" t="s">
        <v>4</v>
      </c>
      <c r="N4997" s="3" t="s">
        <v>2766</v>
      </c>
      <c r="O4997" s="1">
        <v>128</v>
      </c>
      <c r="P4997" s="4">
        <v>0</v>
      </c>
      <c r="Q4997" s="10">
        <f t="shared" si="316"/>
        <v>128</v>
      </c>
    </row>
    <row r="4998" spans="2:17" ht="20.25" customHeight="1">
      <c r="B4998" s="10" t="str">
        <f t="shared" si="317"/>
        <v>پيشبند نسوز آلومينيومي128</v>
      </c>
      <c r="C4998" s="10" t="str">
        <f t="shared" si="318"/>
        <v>پيشبند نسوز آلومينيومي1403/03/03128</v>
      </c>
      <c r="D4998" s="10" t="str">
        <f>IFERROR(IF(تحویلی!$E$1="","",IF(NOSA!O4998=تحویلی!$E$1,تحویلی!$E$1&amp;COUNTIF(NOSA!$O$1:O4998,تحویلی!$E$1),"")),"")</f>
        <v/>
      </c>
      <c r="E4998" s="10" t="str">
        <f t="shared" si="319"/>
        <v>2402128</v>
      </c>
      <c r="F4998" s="10" t="str">
        <f>IFERROR(VLOOKUP(I4998,DATABASE!$N:$O,2,FALSE),"")</f>
        <v>پيشبند نسوز آلومينيومي</v>
      </c>
      <c r="G4998" s="3" t="s">
        <v>3087</v>
      </c>
      <c r="H4998" s="4">
        <v>2402</v>
      </c>
      <c r="I4998" s="3" t="s">
        <v>1464</v>
      </c>
      <c r="J4998" s="3" t="s">
        <v>36</v>
      </c>
      <c r="K4998" s="5">
        <v>1</v>
      </c>
      <c r="L4998" s="3" t="s">
        <v>8</v>
      </c>
      <c r="M4998" s="3" t="s">
        <v>4</v>
      </c>
      <c r="N4998" s="3" t="s">
        <v>2766</v>
      </c>
      <c r="O4998" s="1">
        <v>128</v>
      </c>
      <c r="P4998" s="4">
        <v>0</v>
      </c>
      <c r="Q4998" s="10">
        <f t="shared" si="316"/>
        <v>128</v>
      </c>
    </row>
    <row r="4999" spans="2:17" ht="20.25" customHeight="1">
      <c r="B4999" s="10" t="str">
        <f t="shared" si="317"/>
        <v>دستكش ساق بلند نسوز128</v>
      </c>
      <c r="C4999" s="10" t="str">
        <f t="shared" si="318"/>
        <v>دستكش ساق بلند نسوز1403/03/03128</v>
      </c>
      <c r="D4999" s="10" t="str">
        <f>IFERROR(IF(تحویلی!$E$1="","",IF(NOSA!O4999=تحویلی!$E$1,تحویلی!$E$1&amp;COUNTIF(NOSA!$O$1:O4999,تحویلی!$E$1),"")),"")</f>
        <v/>
      </c>
      <c r="E4999" s="10" t="str">
        <f t="shared" si="319"/>
        <v>2402128</v>
      </c>
      <c r="F4999" s="10" t="str">
        <f>IFERROR(VLOOKUP(I4999,DATABASE!$N:$O,2,FALSE),"")</f>
        <v>دستكش ساق بلند نسوز</v>
      </c>
      <c r="G4999" s="3" t="s">
        <v>3087</v>
      </c>
      <c r="H4999" s="4">
        <v>2402</v>
      </c>
      <c r="I4999" s="3" t="s">
        <v>1461</v>
      </c>
      <c r="J4999" s="3" t="s">
        <v>34</v>
      </c>
      <c r="K4999" s="5">
        <v>1</v>
      </c>
      <c r="L4999" s="3" t="s">
        <v>3</v>
      </c>
      <c r="M4999" s="3" t="s">
        <v>4</v>
      </c>
      <c r="N4999" s="3" t="s">
        <v>2766</v>
      </c>
      <c r="O4999" s="1">
        <v>128</v>
      </c>
      <c r="P4999" s="4">
        <v>0</v>
      </c>
      <c r="Q4999" s="10">
        <f t="shared" si="316"/>
        <v>128</v>
      </c>
    </row>
    <row r="5000" spans="2:17" ht="20.25" customHeight="1">
      <c r="B5000" s="10" t="str">
        <f t="shared" si="317"/>
        <v>دستكش ضد برش سبك128</v>
      </c>
      <c r="C5000" s="10" t="str">
        <f t="shared" si="318"/>
        <v>دستكش ضد برش سبك1403/03/03128</v>
      </c>
      <c r="D5000" s="10" t="str">
        <f>IFERROR(IF(تحویلی!$E$1="","",IF(NOSA!O5000=تحویلی!$E$1,تحویلی!$E$1&amp;COUNTIF(NOSA!$O$1:O5000,تحویلی!$E$1),"")),"")</f>
        <v/>
      </c>
      <c r="E5000" s="10" t="str">
        <f t="shared" si="319"/>
        <v>2402128</v>
      </c>
      <c r="F5000" s="10" t="str">
        <f>IFERROR(VLOOKUP(I5000,DATABASE!$N:$O,2,FALSE),"")</f>
        <v>دستكش ضد برش سبك</v>
      </c>
      <c r="G5000" s="3" t="s">
        <v>3087</v>
      </c>
      <c r="H5000" s="4">
        <v>2402</v>
      </c>
      <c r="I5000" s="3" t="s">
        <v>1442</v>
      </c>
      <c r="J5000" s="3" t="s">
        <v>22</v>
      </c>
      <c r="K5000" s="5">
        <v>1</v>
      </c>
      <c r="L5000" s="3" t="s">
        <v>3</v>
      </c>
      <c r="M5000" s="3" t="s">
        <v>4</v>
      </c>
      <c r="N5000" s="3" t="s">
        <v>2766</v>
      </c>
      <c r="O5000" s="1">
        <v>128</v>
      </c>
      <c r="P5000" s="4">
        <v>0</v>
      </c>
      <c r="Q5000" s="10">
        <f t="shared" si="316"/>
        <v>128</v>
      </c>
    </row>
    <row r="5001" spans="2:17" ht="20.25" customHeight="1">
      <c r="B5001" s="10" t="str">
        <f t="shared" si="317"/>
        <v>لباس كار نسوز(بلوز و شلوار)128</v>
      </c>
      <c r="C5001" s="10" t="str">
        <f t="shared" si="318"/>
        <v>لباس كار نسوز(بلوز و شلوار)1403/03/03128</v>
      </c>
      <c r="D5001" s="10" t="str">
        <f>IFERROR(IF(تحویلی!$E$1="","",IF(NOSA!O5001=تحویلی!$E$1,تحویلی!$E$1&amp;COUNTIF(NOSA!$O$1:O5001,تحویلی!$E$1),"")),"")</f>
        <v/>
      </c>
      <c r="E5001" s="10" t="str">
        <f t="shared" si="319"/>
        <v>2402128</v>
      </c>
      <c r="F5001" s="10" t="str">
        <f>IFERROR(VLOOKUP(I5001,DATABASE!$N:$O,2,FALSE),"")</f>
        <v>لباس كار نسوز(بلوز و شلوار)</v>
      </c>
      <c r="G5001" s="3" t="s">
        <v>3087</v>
      </c>
      <c r="H5001" s="4">
        <v>2402</v>
      </c>
      <c r="I5001" s="3" t="s">
        <v>1766</v>
      </c>
      <c r="J5001" s="3" t="s">
        <v>1767</v>
      </c>
      <c r="K5001" s="5">
        <v>1</v>
      </c>
      <c r="L5001" s="3" t="s">
        <v>28</v>
      </c>
      <c r="M5001" s="3" t="s">
        <v>4</v>
      </c>
      <c r="N5001" s="3" t="s">
        <v>2766</v>
      </c>
      <c r="O5001" s="1">
        <v>128</v>
      </c>
      <c r="P5001" s="4">
        <v>0</v>
      </c>
      <c r="Q5001" s="10">
        <f t="shared" si="316"/>
        <v>128</v>
      </c>
    </row>
    <row r="5002" spans="2:17" ht="20.25" customHeight="1">
      <c r="B5002" s="10" t="str">
        <f t="shared" si="317"/>
        <v>128</v>
      </c>
      <c r="C5002" s="10" t="str">
        <f t="shared" si="318"/>
        <v>1403/03/03128</v>
      </c>
      <c r="D5002" s="10" t="str">
        <f>IFERROR(IF(تحویلی!$E$1="","",IF(NOSA!O5002=تحویلی!$E$1,تحویلی!$E$1&amp;COUNTIF(NOSA!$O$1:O5002,تحویلی!$E$1),"")),"")</f>
        <v/>
      </c>
      <c r="E5002" s="10" t="str">
        <f t="shared" si="319"/>
        <v>2402128</v>
      </c>
      <c r="F5002" s="10" t="str">
        <f>IFERROR(VLOOKUP(I5002,DATABASE!$N:$O,2,FALSE),"")</f>
        <v/>
      </c>
      <c r="G5002" s="154" t="s">
        <v>3087</v>
      </c>
      <c r="H5002" s="155">
        <v>2402</v>
      </c>
      <c r="I5002" s="154" t="s">
        <v>2699</v>
      </c>
      <c r="J5002" s="154" t="s">
        <v>7</v>
      </c>
      <c r="K5002" s="156">
        <v>1</v>
      </c>
      <c r="L5002" s="154" t="s">
        <v>8</v>
      </c>
      <c r="M5002" s="154" t="s">
        <v>4</v>
      </c>
      <c r="N5002" s="154" t="s">
        <v>2766</v>
      </c>
      <c r="O5002" s="153">
        <v>128</v>
      </c>
      <c r="P5002" s="155">
        <v>0</v>
      </c>
      <c r="Q5002" s="10">
        <f t="shared" si="316"/>
        <v>128</v>
      </c>
    </row>
    <row r="5003" spans="2:17" ht="20.25" customHeight="1">
      <c r="B5003" s="10" t="str">
        <f t="shared" si="317"/>
        <v>نقاب تيره محافظ صورت معمولي128</v>
      </c>
      <c r="C5003" s="10" t="str">
        <f t="shared" si="318"/>
        <v>نقاب تيره محافظ صورت معمولي1403/03/03128</v>
      </c>
      <c r="D5003" s="10" t="str">
        <f>IFERROR(IF(تحویلی!$E$1="","",IF(NOSA!O5003=تحویلی!$E$1,تحویلی!$E$1&amp;COUNTIF(NOSA!$O$1:O5003,تحویلی!$E$1),"")),"")</f>
        <v/>
      </c>
      <c r="E5003" s="10" t="str">
        <f t="shared" si="319"/>
        <v>2402128</v>
      </c>
      <c r="F5003" s="10" t="str">
        <f>IFERROR(VLOOKUP(I5003,DATABASE!$N:$O,2,FALSE),"")</f>
        <v>نقاب تيره محافظ صورت معمولي</v>
      </c>
      <c r="G5003" s="154" t="s">
        <v>3087</v>
      </c>
      <c r="H5003" s="155">
        <v>2402</v>
      </c>
      <c r="I5003" s="154" t="s">
        <v>1557</v>
      </c>
      <c r="J5003" s="154" t="s">
        <v>115</v>
      </c>
      <c r="K5003" s="156">
        <v>1</v>
      </c>
      <c r="L5003" s="154" t="s">
        <v>8</v>
      </c>
      <c r="M5003" s="154" t="s">
        <v>4</v>
      </c>
      <c r="N5003" s="154" t="s">
        <v>2766</v>
      </c>
      <c r="O5003" s="153">
        <v>128</v>
      </c>
      <c r="P5003" s="155">
        <v>0</v>
      </c>
      <c r="Q5003" s="10">
        <f t="shared" si="316"/>
        <v>128</v>
      </c>
    </row>
    <row r="5004" spans="2:17" ht="20.25" customHeight="1">
      <c r="B5004" s="10" t="str">
        <f t="shared" si="317"/>
        <v xml:space="preserve"> لباس كار (بلوز) 741</v>
      </c>
      <c r="C5004" s="10" t="str">
        <f t="shared" si="318"/>
        <v xml:space="preserve"> لباس كار (بلوز) 1403/03/03741</v>
      </c>
      <c r="D5004" s="10" t="str">
        <f>IFERROR(IF(تحویلی!$E$1="","",IF(NOSA!O5004=تحویلی!$E$1,تحویلی!$E$1&amp;COUNTIF(NOSA!$O$1:O5004,تحویلی!$E$1),"")),"")</f>
        <v/>
      </c>
      <c r="E5004" s="10" t="str">
        <f t="shared" si="319"/>
        <v>2405741</v>
      </c>
      <c r="F5004" s="10" t="str">
        <f>IFERROR(VLOOKUP(I5004,DATABASE!$N:$O,2,FALSE),"")</f>
        <v xml:space="preserve"> لباس كار (بلوز) </v>
      </c>
      <c r="G5004" s="154" t="s">
        <v>3087</v>
      </c>
      <c r="H5004" s="155">
        <v>2405</v>
      </c>
      <c r="I5004" s="154" t="s">
        <v>2309</v>
      </c>
      <c r="J5004" s="154" t="s">
        <v>3273</v>
      </c>
      <c r="K5004" s="156">
        <v>1</v>
      </c>
      <c r="L5004" s="154" t="s">
        <v>8</v>
      </c>
      <c r="M5004" s="154" t="s">
        <v>102</v>
      </c>
      <c r="N5004" s="154" t="s">
        <v>3211</v>
      </c>
      <c r="O5004" s="153">
        <v>741</v>
      </c>
      <c r="P5004" s="155">
        <v>0</v>
      </c>
      <c r="Q5004" s="10">
        <f t="shared" si="316"/>
        <v>741</v>
      </c>
    </row>
    <row r="5005" spans="2:17" ht="20.25" customHeight="1">
      <c r="B5005" s="10" t="str">
        <f t="shared" si="317"/>
        <v>چكمه ضد آب544</v>
      </c>
      <c r="C5005" s="10" t="str">
        <f t="shared" si="318"/>
        <v>چكمه ضد آب1403/03/03544</v>
      </c>
      <c r="D5005" s="10" t="str">
        <f>IFERROR(IF(تحویلی!$E$1="","",IF(NOSA!O5005=تحویلی!$E$1,تحویلی!$E$1&amp;COUNTIF(NOSA!$O$1:O5005,تحویلی!$E$1),"")),"")</f>
        <v/>
      </c>
      <c r="E5005" s="10" t="str">
        <f t="shared" si="319"/>
        <v>2414544</v>
      </c>
      <c r="F5005" s="10" t="str">
        <f>IFERROR(VLOOKUP(I5005,DATABASE!$N:$O,2,FALSE),"")</f>
        <v>چكمه ضد آب</v>
      </c>
      <c r="G5005" s="154" t="s">
        <v>3087</v>
      </c>
      <c r="H5005" s="155">
        <v>2414</v>
      </c>
      <c r="I5005" s="154" t="s">
        <v>2376</v>
      </c>
      <c r="J5005" s="154" t="s">
        <v>3423</v>
      </c>
      <c r="K5005" s="156">
        <v>1</v>
      </c>
      <c r="L5005" s="154" t="s">
        <v>3</v>
      </c>
      <c r="M5005" s="154" t="s">
        <v>4</v>
      </c>
      <c r="N5005" s="154" t="s">
        <v>927</v>
      </c>
      <c r="O5005" s="153">
        <v>544</v>
      </c>
      <c r="P5005" s="155">
        <v>0</v>
      </c>
      <c r="Q5005" s="10">
        <f t="shared" si="316"/>
        <v>544</v>
      </c>
    </row>
    <row r="5006" spans="2:17" ht="20.25" customHeight="1">
      <c r="B5006" s="10" t="str">
        <f t="shared" si="317"/>
        <v>لباس كار ديرسوز(بلوز) 544</v>
      </c>
      <c r="C5006" s="10" t="str">
        <f t="shared" si="318"/>
        <v>لباس كار ديرسوز(بلوز) 1403/03/03544</v>
      </c>
      <c r="D5006" s="10" t="str">
        <f>IFERROR(IF(تحویلی!$E$1="","",IF(NOSA!O5006=تحویلی!$E$1,تحویلی!$E$1&amp;COUNTIF(NOSA!$O$1:O5006,تحویلی!$E$1),"")),"")</f>
        <v/>
      </c>
      <c r="E5006" s="10" t="str">
        <f t="shared" si="319"/>
        <v>2414544</v>
      </c>
      <c r="F5006" s="10" t="str">
        <f>IFERROR(VLOOKUP(I5006,DATABASE!$N:$O,2,FALSE),"")</f>
        <v xml:space="preserve">لباس كار ديرسوز(بلوز) </v>
      </c>
      <c r="G5006" s="154" t="s">
        <v>3087</v>
      </c>
      <c r="H5006" s="155">
        <v>2414</v>
      </c>
      <c r="I5006" s="154" t="s">
        <v>2316</v>
      </c>
      <c r="J5006" s="154" t="s">
        <v>2780</v>
      </c>
      <c r="K5006" s="156">
        <v>1</v>
      </c>
      <c r="L5006" s="154" t="s">
        <v>8</v>
      </c>
      <c r="M5006" s="154" t="s">
        <v>4</v>
      </c>
      <c r="N5006" s="154" t="s">
        <v>927</v>
      </c>
      <c r="O5006" s="153">
        <v>544</v>
      </c>
      <c r="P5006" s="155">
        <v>0</v>
      </c>
      <c r="Q5006" s="10">
        <f t="shared" si="316"/>
        <v>544</v>
      </c>
    </row>
    <row r="5007" spans="2:17" ht="20.25" customHeight="1">
      <c r="B5007" s="10" t="str">
        <f t="shared" si="317"/>
        <v>دستكش ضد برش سبك475</v>
      </c>
      <c r="C5007" s="10" t="str">
        <f t="shared" si="318"/>
        <v>دستكش ضد برش سبك1403/03/03475</v>
      </c>
      <c r="D5007" s="10" t="str">
        <f>IFERROR(IF(تحویلی!$E$1="","",IF(NOSA!O5007=تحویلی!$E$1,تحویلی!$E$1&amp;COUNTIF(NOSA!$O$1:O5007,تحویلی!$E$1),"")),"")</f>
        <v/>
      </c>
      <c r="E5007" s="10" t="str">
        <f t="shared" si="319"/>
        <v>2423475</v>
      </c>
      <c r="F5007" s="10" t="str">
        <f>IFERROR(VLOOKUP(I5007,DATABASE!$N:$O,2,FALSE),"")</f>
        <v>دستكش ضد برش سبك</v>
      </c>
      <c r="G5007" s="154" t="s">
        <v>3087</v>
      </c>
      <c r="H5007" s="155">
        <v>2423</v>
      </c>
      <c r="I5007" s="154" t="s">
        <v>1442</v>
      </c>
      <c r="J5007" s="154" t="s">
        <v>22</v>
      </c>
      <c r="K5007" s="156">
        <v>1</v>
      </c>
      <c r="L5007" s="154" t="s">
        <v>3</v>
      </c>
      <c r="M5007" s="154" t="s">
        <v>87</v>
      </c>
      <c r="N5007" s="154" t="s">
        <v>3401</v>
      </c>
      <c r="O5007" s="153">
        <v>475</v>
      </c>
      <c r="P5007" s="155">
        <v>0</v>
      </c>
      <c r="Q5007" s="10">
        <f t="shared" si="316"/>
        <v>475</v>
      </c>
    </row>
    <row r="5008" spans="2:17" ht="20.25" customHeight="1">
      <c r="B5008" s="10" t="str">
        <f t="shared" si="317"/>
        <v>دستكش استاد كار606</v>
      </c>
      <c r="C5008" s="10" t="str">
        <f t="shared" si="318"/>
        <v>دستكش استاد كار1403/03/03606</v>
      </c>
      <c r="D5008" s="10" t="str">
        <f>IFERROR(IF(تحویلی!$E$1="","",IF(NOSA!O5008=تحویلی!$E$1,تحویلی!$E$1&amp;COUNTIF(NOSA!$O$1:O5008,تحویلی!$E$1),"")),"")</f>
        <v/>
      </c>
      <c r="E5008" s="10" t="str">
        <f t="shared" si="319"/>
        <v>2424606</v>
      </c>
      <c r="F5008" s="10" t="str">
        <f>IFERROR(VLOOKUP(I5008,DATABASE!$N:$O,2,FALSE),"")</f>
        <v>دستكش استاد كار</v>
      </c>
      <c r="G5008" s="3" t="s">
        <v>3087</v>
      </c>
      <c r="H5008" s="4">
        <v>2424</v>
      </c>
      <c r="I5008" s="3" t="s">
        <v>1543</v>
      </c>
      <c r="J5008" s="3" t="s">
        <v>255</v>
      </c>
      <c r="K5008" s="5">
        <v>1</v>
      </c>
      <c r="L5008" s="3" t="s">
        <v>3</v>
      </c>
      <c r="M5008" s="3" t="s">
        <v>87</v>
      </c>
      <c r="N5008" s="3" t="s">
        <v>2748</v>
      </c>
      <c r="O5008" s="1">
        <v>606</v>
      </c>
      <c r="P5008" s="4">
        <v>0</v>
      </c>
      <c r="Q5008" s="10">
        <f t="shared" si="316"/>
        <v>606</v>
      </c>
    </row>
    <row r="5009" spans="2:17" ht="20.25" customHeight="1">
      <c r="B5009" s="10" t="str">
        <f t="shared" si="317"/>
        <v>نقاب تيره محافظ صورت معمولي829</v>
      </c>
      <c r="C5009" s="10" t="str">
        <f t="shared" si="318"/>
        <v>نقاب تيره محافظ صورت معمولي1403/03/03829</v>
      </c>
      <c r="D5009" s="10" t="str">
        <f>IFERROR(IF(تحویلی!$E$1="","",IF(NOSA!O5009=تحویلی!$E$1,تحویلی!$E$1&amp;COUNTIF(NOSA!$O$1:O5009,تحویلی!$E$1),"")),"")</f>
        <v/>
      </c>
      <c r="E5009" s="10" t="str">
        <f t="shared" si="319"/>
        <v>2429829</v>
      </c>
      <c r="F5009" s="10" t="str">
        <f>IFERROR(VLOOKUP(I5009,DATABASE!$N:$O,2,FALSE),"")</f>
        <v>نقاب تيره محافظ صورت معمولي</v>
      </c>
      <c r="G5009" s="3" t="s">
        <v>3087</v>
      </c>
      <c r="H5009" s="4">
        <v>2429</v>
      </c>
      <c r="I5009" s="3" t="s">
        <v>1557</v>
      </c>
      <c r="J5009" s="3" t="s">
        <v>115</v>
      </c>
      <c r="K5009" s="5">
        <v>1</v>
      </c>
      <c r="L5009" s="3" t="s">
        <v>8</v>
      </c>
      <c r="M5009" s="3" t="s">
        <v>4</v>
      </c>
      <c r="N5009" s="3" t="s">
        <v>2797</v>
      </c>
      <c r="O5009" s="1">
        <v>829</v>
      </c>
      <c r="P5009" s="4">
        <v>0</v>
      </c>
      <c r="Q5009" s="10">
        <f t="shared" si="316"/>
        <v>829</v>
      </c>
    </row>
    <row r="5010" spans="2:17" ht="20.25" customHeight="1">
      <c r="B5010" s="10" t="str">
        <f t="shared" si="317"/>
        <v>دستكش ضد برش سبك751</v>
      </c>
      <c r="C5010" s="10" t="str">
        <f t="shared" si="318"/>
        <v>دستكش ضد برش سبك1403/03/03751</v>
      </c>
      <c r="D5010" s="10" t="str">
        <f>IFERROR(IF(تحویلی!$E$1="","",IF(NOSA!O5010=تحویلی!$E$1,تحویلی!$E$1&amp;COUNTIF(NOSA!$O$1:O5010,تحویلی!$E$1),"")),"")</f>
        <v/>
      </c>
      <c r="E5010" s="10" t="str">
        <f t="shared" si="319"/>
        <v>2430751</v>
      </c>
      <c r="F5010" s="10" t="str">
        <f>IFERROR(VLOOKUP(I5010,DATABASE!$N:$O,2,FALSE),"")</f>
        <v>دستكش ضد برش سبك</v>
      </c>
      <c r="G5010" s="3" t="s">
        <v>3087</v>
      </c>
      <c r="H5010" s="4">
        <v>2430</v>
      </c>
      <c r="I5010" s="3" t="s">
        <v>1442</v>
      </c>
      <c r="J5010" s="3" t="s">
        <v>22</v>
      </c>
      <c r="K5010" s="5">
        <v>1</v>
      </c>
      <c r="L5010" s="3" t="s">
        <v>3</v>
      </c>
      <c r="M5010" s="3" t="s">
        <v>9</v>
      </c>
      <c r="N5010" s="3" t="s">
        <v>2709</v>
      </c>
      <c r="O5010" s="1">
        <v>751</v>
      </c>
      <c r="P5010" s="4">
        <v>0</v>
      </c>
      <c r="Q5010" s="10">
        <f t="shared" si="316"/>
        <v>751</v>
      </c>
    </row>
    <row r="5011" spans="2:17" ht="20.25" customHeight="1">
      <c r="B5011" s="10" t="str">
        <f t="shared" si="317"/>
        <v>دستكش ضد برش سبك86</v>
      </c>
      <c r="C5011" s="10" t="str">
        <f t="shared" si="318"/>
        <v>دستكش ضد برش سبك1403/03/0386</v>
      </c>
      <c r="D5011" s="10" t="str">
        <f>IFERROR(IF(تحویلی!$E$1="","",IF(NOSA!O5011=تحویلی!$E$1,تحویلی!$E$1&amp;COUNTIF(NOSA!$O$1:O5011,تحویلی!$E$1),"")),"")</f>
        <v/>
      </c>
      <c r="E5011" s="10" t="str">
        <f t="shared" si="319"/>
        <v>243486</v>
      </c>
      <c r="F5011" s="10" t="str">
        <f>IFERROR(VLOOKUP(I5011,DATABASE!$N:$O,2,FALSE),"")</f>
        <v>دستكش ضد برش سبك</v>
      </c>
      <c r="G5011" s="3" t="s">
        <v>3087</v>
      </c>
      <c r="H5011" s="4">
        <v>2434</v>
      </c>
      <c r="I5011" s="3" t="s">
        <v>1442</v>
      </c>
      <c r="J5011" s="3" t="s">
        <v>22</v>
      </c>
      <c r="K5011" s="5">
        <v>1</v>
      </c>
      <c r="L5011" s="3" t="s">
        <v>3</v>
      </c>
      <c r="M5011" s="3" t="s">
        <v>4</v>
      </c>
      <c r="N5011" s="3" t="s">
        <v>105</v>
      </c>
      <c r="O5011" s="1">
        <v>86</v>
      </c>
      <c r="P5011" s="4">
        <v>0</v>
      </c>
      <c r="Q5011" s="10">
        <f t="shared" si="316"/>
        <v>86</v>
      </c>
    </row>
    <row r="5012" spans="2:17" ht="20.25" customHeight="1">
      <c r="B5012" s="10" t="str">
        <f t="shared" si="317"/>
        <v>دستكش ضد برش سبك882</v>
      </c>
      <c r="C5012" s="10" t="str">
        <f t="shared" si="318"/>
        <v>دستكش ضد برش سبك1403/03/03882</v>
      </c>
      <c r="D5012" s="10" t="str">
        <f>IFERROR(IF(تحویلی!$E$1="","",IF(NOSA!O5012=تحویلی!$E$1,تحویلی!$E$1&amp;COUNTIF(NOSA!$O$1:O5012,تحویلی!$E$1),"")),"")</f>
        <v/>
      </c>
      <c r="E5012" s="10" t="str">
        <f t="shared" si="319"/>
        <v>2436882</v>
      </c>
      <c r="F5012" s="10" t="str">
        <f>IFERROR(VLOOKUP(I5012,DATABASE!$N:$O,2,FALSE),"")</f>
        <v>دستكش ضد برش سبك</v>
      </c>
      <c r="G5012" s="3" t="s">
        <v>3087</v>
      </c>
      <c r="H5012" s="4">
        <v>2436</v>
      </c>
      <c r="I5012" s="3" t="s">
        <v>1442</v>
      </c>
      <c r="J5012" s="3" t="s">
        <v>22</v>
      </c>
      <c r="K5012" s="5">
        <v>1</v>
      </c>
      <c r="L5012" s="3" t="s">
        <v>3</v>
      </c>
      <c r="M5012" s="3" t="s">
        <v>9</v>
      </c>
      <c r="N5012" s="3" t="s">
        <v>3373</v>
      </c>
      <c r="O5012" s="1">
        <v>882</v>
      </c>
      <c r="P5012" s="4">
        <v>1</v>
      </c>
      <c r="Q5012" s="10">
        <f t="shared" si="316"/>
        <v>882</v>
      </c>
    </row>
    <row r="5013" spans="2:17" ht="20.25" customHeight="1">
      <c r="B5013" s="10" t="str">
        <f t="shared" si="317"/>
        <v>دستكش ضد برش سبك834</v>
      </c>
      <c r="C5013" s="10" t="str">
        <f t="shared" si="318"/>
        <v>دستكش ضد برش سبك1403/03/05834</v>
      </c>
      <c r="D5013" s="10" t="str">
        <f>IFERROR(IF(تحویلی!$E$1="","",IF(NOSA!O5013=تحویلی!$E$1,تحویلی!$E$1&amp;COUNTIF(NOSA!$O$1:O5013,تحویلی!$E$1),"")),"")</f>
        <v/>
      </c>
      <c r="E5013" s="10" t="str">
        <f t="shared" si="319"/>
        <v>2461834</v>
      </c>
      <c r="F5013" s="10" t="str">
        <f>IFERROR(VLOOKUP(I5013,DATABASE!$N:$O,2,FALSE),"")</f>
        <v>دستكش ضد برش سبك</v>
      </c>
      <c r="G5013" s="3" t="s">
        <v>3089</v>
      </c>
      <c r="H5013" s="4">
        <v>2461</v>
      </c>
      <c r="I5013" s="3" t="s">
        <v>1442</v>
      </c>
      <c r="J5013" s="3" t="s">
        <v>22</v>
      </c>
      <c r="K5013" s="5">
        <v>1</v>
      </c>
      <c r="L5013" s="3" t="s">
        <v>3</v>
      </c>
      <c r="M5013" s="3" t="s">
        <v>19</v>
      </c>
      <c r="N5013" s="3" t="s">
        <v>2647</v>
      </c>
      <c r="O5013" s="1">
        <v>834</v>
      </c>
      <c r="P5013" s="4">
        <v>1</v>
      </c>
      <c r="Q5013" s="10">
        <f t="shared" si="316"/>
        <v>834</v>
      </c>
    </row>
    <row r="5014" spans="2:17" ht="20.25" customHeight="1">
      <c r="B5014" s="10" t="str">
        <f t="shared" si="317"/>
        <v>دستكش ضد برش سبك706</v>
      </c>
      <c r="C5014" s="10" t="str">
        <f t="shared" si="318"/>
        <v>دستكش ضد برش سبك1403/03/05706</v>
      </c>
      <c r="D5014" s="10" t="str">
        <f>IFERROR(IF(تحویلی!$E$1="","",IF(NOSA!O5014=تحویلی!$E$1,تحویلی!$E$1&amp;COUNTIF(NOSA!$O$1:O5014,تحویلی!$E$1),"")),"")</f>
        <v/>
      </c>
      <c r="E5014" s="10" t="str">
        <f t="shared" si="319"/>
        <v>2464706</v>
      </c>
      <c r="F5014" s="10" t="str">
        <f>IFERROR(VLOOKUP(I5014,DATABASE!$N:$O,2,FALSE),"")</f>
        <v>دستكش ضد برش سبك</v>
      </c>
      <c r="G5014" s="3" t="s">
        <v>3089</v>
      </c>
      <c r="H5014" s="4">
        <v>2464</v>
      </c>
      <c r="I5014" s="3" t="s">
        <v>1442</v>
      </c>
      <c r="J5014" s="3" t="s">
        <v>22</v>
      </c>
      <c r="K5014" s="5">
        <v>1</v>
      </c>
      <c r="L5014" s="3" t="s">
        <v>3</v>
      </c>
      <c r="M5014" s="3" t="s">
        <v>40</v>
      </c>
      <c r="N5014" s="3" t="s">
        <v>177</v>
      </c>
      <c r="O5014" s="1">
        <v>706</v>
      </c>
      <c r="P5014" s="4">
        <v>0</v>
      </c>
      <c r="Q5014" s="10">
        <f t="shared" si="316"/>
        <v>706</v>
      </c>
    </row>
    <row r="5015" spans="2:17" ht="20.25" customHeight="1">
      <c r="B5015" s="10" t="str">
        <f t="shared" si="317"/>
        <v>دستكش ضد برش سبك835</v>
      </c>
      <c r="C5015" s="10" t="str">
        <f t="shared" si="318"/>
        <v>دستكش ضد برش سبك1403/03/05835</v>
      </c>
      <c r="D5015" s="10" t="str">
        <f>IFERROR(IF(تحویلی!$E$1="","",IF(NOSA!O5015=تحویلی!$E$1,تحویلی!$E$1&amp;COUNTIF(NOSA!$O$1:O5015,تحویلی!$E$1),"")),"")</f>
        <v/>
      </c>
      <c r="E5015" s="10" t="str">
        <f t="shared" si="319"/>
        <v>2465835</v>
      </c>
      <c r="F5015" s="10" t="str">
        <f>IFERROR(VLOOKUP(I5015,DATABASE!$N:$O,2,FALSE),"")</f>
        <v>دستكش ضد برش سبك</v>
      </c>
      <c r="G5015" s="3" t="s">
        <v>3089</v>
      </c>
      <c r="H5015" s="4">
        <v>2465</v>
      </c>
      <c r="I5015" s="3" t="s">
        <v>1442</v>
      </c>
      <c r="J5015" s="3" t="s">
        <v>22</v>
      </c>
      <c r="K5015" s="5">
        <v>1</v>
      </c>
      <c r="L5015" s="3" t="s">
        <v>3</v>
      </c>
      <c r="M5015" s="3" t="s">
        <v>47</v>
      </c>
      <c r="N5015" s="3" t="s">
        <v>2677</v>
      </c>
      <c r="O5015" s="1">
        <v>835</v>
      </c>
      <c r="P5015" s="4">
        <v>1</v>
      </c>
      <c r="Q5015" s="10">
        <f t="shared" si="316"/>
        <v>835</v>
      </c>
    </row>
    <row r="5016" spans="2:17" ht="20.25" customHeight="1">
      <c r="B5016" s="10" t="str">
        <f t="shared" si="317"/>
        <v>دستكش ضد برش سبك718</v>
      </c>
      <c r="C5016" s="10" t="str">
        <f t="shared" si="318"/>
        <v>دستكش ضد برش سبك1403/03/05718</v>
      </c>
      <c r="D5016" s="10" t="str">
        <f>IFERROR(IF(تحویلی!$E$1="","",IF(NOSA!O5016=تحویلی!$E$1,تحویلی!$E$1&amp;COUNTIF(NOSA!$O$1:O5016,تحویلی!$E$1),"")),"")</f>
        <v/>
      </c>
      <c r="E5016" s="10" t="str">
        <f t="shared" si="319"/>
        <v>2471718</v>
      </c>
      <c r="F5016" s="10" t="str">
        <f>IFERROR(VLOOKUP(I5016,DATABASE!$N:$O,2,FALSE),"")</f>
        <v>دستكش ضد برش سبك</v>
      </c>
      <c r="G5016" s="3" t="s">
        <v>3089</v>
      </c>
      <c r="H5016" s="4">
        <v>2471</v>
      </c>
      <c r="I5016" s="3" t="s">
        <v>1442</v>
      </c>
      <c r="J5016" s="3" t="s">
        <v>22</v>
      </c>
      <c r="K5016" s="5">
        <v>1</v>
      </c>
      <c r="L5016" s="3" t="s">
        <v>3</v>
      </c>
      <c r="M5016" s="3" t="s">
        <v>19</v>
      </c>
      <c r="N5016" s="3" t="s">
        <v>293</v>
      </c>
      <c r="O5016" s="1">
        <v>718</v>
      </c>
      <c r="P5016" s="4">
        <v>1</v>
      </c>
      <c r="Q5016" s="10">
        <f t="shared" si="316"/>
        <v>718</v>
      </c>
    </row>
    <row r="5017" spans="2:17" ht="20.25" customHeight="1">
      <c r="B5017" s="10" t="str">
        <f t="shared" si="317"/>
        <v>كلاه ايمني889</v>
      </c>
      <c r="C5017" s="10" t="str">
        <f t="shared" si="318"/>
        <v>كلاه ايمني1403/03/05889</v>
      </c>
      <c r="D5017" s="10" t="str">
        <f>IFERROR(IF(تحویلی!$E$1="","",IF(NOSA!O5017=تحویلی!$E$1,تحویلی!$E$1&amp;COUNTIF(NOSA!$O$1:O5017,تحویلی!$E$1),"")),"")</f>
        <v/>
      </c>
      <c r="E5017" s="10" t="str">
        <f t="shared" si="319"/>
        <v>2483889</v>
      </c>
      <c r="F5017" s="10" t="str">
        <f>IFERROR(VLOOKUP(I5017,DATABASE!$N:$O,2,FALSE),"")</f>
        <v>كلاه ايمني</v>
      </c>
      <c r="G5017" s="3" t="s">
        <v>3089</v>
      </c>
      <c r="H5017" s="4">
        <v>2483</v>
      </c>
      <c r="I5017" s="3" t="s">
        <v>1476</v>
      </c>
      <c r="J5017" s="3" t="s">
        <v>1647</v>
      </c>
      <c r="K5017" s="5">
        <v>1</v>
      </c>
      <c r="L5017" s="3" t="s">
        <v>8</v>
      </c>
      <c r="M5017" s="3" t="s">
        <v>40</v>
      </c>
      <c r="N5017" s="3" t="s">
        <v>3402</v>
      </c>
      <c r="O5017" s="1">
        <v>889</v>
      </c>
      <c r="P5017" s="4">
        <v>0</v>
      </c>
      <c r="Q5017" s="10">
        <f t="shared" si="316"/>
        <v>889</v>
      </c>
    </row>
    <row r="5018" spans="2:17" ht="20.25" customHeight="1">
      <c r="B5018" s="10" t="str">
        <f t="shared" si="317"/>
        <v>لباس كار كارشناسي889</v>
      </c>
      <c r="C5018" s="10" t="str">
        <f t="shared" si="318"/>
        <v>لباس كار كارشناسي1403/03/05889</v>
      </c>
      <c r="D5018" s="10" t="str">
        <f>IFERROR(IF(تحویلی!$E$1="","",IF(NOSA!O5018=تحویلی!$E$1,تحویلی!$E$1&amp;COUNTIF(NOSA!$O$1:O5018,تحویلی!$E$1),"")),"")</f>
        <v/>
      </c>
      <c r="E5018" s="10" t="str">
        <f t="shared" si="319"/>
        <v>2483889</v>
      </c>
      <c r="F5018" s="10" t="str">
        <f>IFERROR(VLOOKUP(I5018,DATABASE!$N:$O,2,FALSE),"")</f>
        <v>لباس كار كارشناسي</v>
      </c>
      <c r="G5018" s="3" t="s">
        <v>3089</v>
      </c>
      <c r="H5018" s="4">
        <v>2483</v>
      </c>
      <c r="I5018" s="3" t="s">
        <v>2346</v>
      </c>
      <c r="J5018" s="3" t="s">
        <v>3296</v>
      </c>
      <c r="K5018" s="5">
        <v>1</v>
      </c>
      <c r="L5018" s="3" t="s">
        <v>28</v>
      </c>
      <c r="M5018" s="3" t="s">
        <v>40</v>
      </c>
      <c r="N5018" s="3" t="s">
        <v>3402</v>
      </c>
      <c r="O5018" s="1">
        <v>889</v>
      </c>
      <c r="P5018" s="4">
        <v>0</v>
      </c>
      <c r="Q5018" s="10">
        <f t="shared" si="316"/>
        <v>889</v>
      </c>
    </row>
    <row r="5019" spans="2:17" ht="20.25" customHeight="1">
      <c r="B5019" s="10" t="str">
        <f t="shared" si="317"/>
        <v>كفش ايمني889</v>
      </c>
      <c r="C5019" s="10" t="str">
        <f t="shared" si="318"/>
        <v>كفش ايمني1403/03/05889</v>
      </c>
      <c r="D5019" s="10" t="str">
        <f>IFERROR(IF(تحویلی!$E$1="","",IF(NOSA!O5019=تحویلی!$E$1,تحویلی!$E$1&amp;COUNTIF(NOSA!$O$1:O5019,تحویلی!$E$1),"")),"")</f>
        <v/>
      </c>
      <c r="E5019" s="10" t="str">
        <f t="shared" si="319"/>
        <v>2483889</v>
      </c>
      <c r="F5019" s="10" t="str">
        <f>IFERROR(VLOOKUP(I5019,DATABASE!$N:$O,2,FALSE),"")</f>
        <v>كفش ايمني</v>
      </c>
      <c r="G5019" s="3" t="s">
        <v>3089</v>
      </c>
      <c r="H5019" s="4">
        <v>2483</v>
      </c>
      <c r="I5019" s="3" t="s">
        <v>1720</v>
      </c>
      <c r="J5019" s="3" t="s">
        <v>1721</v>
      </c>
      <c r="K5019" s="5">
        <v>1</v>
      </c>
      <c r="L5019" s="3" t="s">
        <v>3</v>
      </c>
      <c r="M5019" s="3" t="s">
        <v>40</v>
      </c>
      <c r="N5019" s="3" t="s">
        <v>3402</v>
      </c>
      <c r="O5019" s="1">
        <v>889</v>
      </c>
      <c r="P5019" s="4">
        <v>0</v>
      </c>
      <c r="Q5019" s="10">
        <f t="shared" si="316"/>
        <v>889</v>
      </c>
    </row>
    <row r="5020" spans="2:17" ht="20.25" customHeight="1">
      <c r="B5020" s="10" t="str">
        <f t="shared" si="317"/>
        <v>دستكش ضد برش سبك889</v>
      </c>
      <c r="C5020" s="10" t="str">
        <f t="shared" si="318"/>
        <v>دستكش ضد برش سبك1403/03/05889</v>
      </c>
      <c r="D5020" s="10" t="str">
        <f>IFERROR(IF(تحویلی!$E$1="","",IF(NOSA!O5020=تحویلی!$E$1,تحویلی!$E$1&amp;COUNTIF(NOSA!$O$1:O5020,تحویلی!$E$1),"")),"")</f>
        <v/>
      </c>
      <c r="E5020" s="10" t="str">
        <f t="shared" si="319"/>
        <v>2483889</v>
      </c>
      <c r="F5020" s="10" t="str">
        <f>IFERROR(VLOOKUP(I5020,DATABASE!$N:$O,2,FALSE),"")</f>
        <v>دستكش ضد برش سبك</v>
      </c>
      <c r="G5020" s="3" t="s">
        <v>3089</v>
      </c>
      <c r="H5020" s="4">
        <v>2483</v>
      </c>
      <c r="I5020" s="3" t="s">
        <v>1442</v>
      </c>
      <c r="J5020" s="3" t="s">
        <v>22</v>
      </c>
      <c r="K5020" s="5">
        <v>1</v>
      </c>
      <c r="L5020" s="3" t="s">
        <v>3</v>
      </c>
      <c r="M5020" s="3" t="s">
        <v>40</v>
      </c>
      <c r="N5020" s="3" t="s">
        <v>3402</v>
      </c>
      <c r="O5020" s="1">
        <v>889</v>
      </c>
      <c r="P5020" s="4">
        <v>0</v>
      </c>
      <c r="Q5020" s="10">
        <f t="shared" si="316"/>
        <v>889</v>
      </c>
    </row>
    <row r="5021" spans="2:17" ht="20.25" customHeight="1">
      <c r="B5021" s="10" t="str">
        <f t="shared" si="317"/>
        <v>دستكش ضد برش سبك841</v>
      </c>
      <c r="C5021" s="10" t="str">
        <f t="shared" si="318"/>
        <v>دستكش ضد برش سبك1403/03/05841</v>
      </c>
      <c r="D5021" s="10" t="str">
        <f>IFERROR(IF(تحویلی!$E$1="","",IF(NOSA!O5021=تحویلی!$E$1,تحویلی!$E$1&amp;COUNTIF(NOSA!$O$1:O5021,تحویلی!$E$1),"")),"")</f>
        <v/>
      </c>
      <c r="E5021" s="10" t="str">
        <f t="shared" si="319"/>
        <v>2484841</v>
      </c>
      <c r="F5021" s="10" t="str">
        <f>IFERROR(VLOOKUP(I5021,DATABASE!$N:$O,2,FALSE),"")</f>
        <v>دستكش ضد برش سبك</v>
      </c>
      <c r="G5021" s="3" t="s">
        <v>3089</v>
      </c>
      <c r="H5021" s="4">
        <v>2484</v>
      </c>
      <c r="I5021" s="3" t="s">
        <v>1442</v>
      </c>
      <c r="J5021" s="3" t="s">
        <v>22</v>
      </c>
      <c r="K5021" s="5">
        <v>1</v>
      </c>
      <c r="L5021" s="3" t="s">
        <v>3</v>
      </c>
      <c r="M5021" s="3" t="s">
        <v>47</v>
      </c>
      <c r="N5021" s="3" t="s">
        <v>2686</v>
      </c>
      <c r="O5021" s="1">
        <v>841</v>
      </c>
      <c r="P5021" s="4">
        <v>1</v>
      </c>
      <c r="Q5021" s="10">
        <f t="shared" ref="Q5021:Q5084" si="320">VALUE(O5021)</f>
        <v>841</v>
      </c>
    </row>
    <row r="5022" spans="2:17" ht="20.25" customHeight="1">
      <c r="B5022" s="10" t="str">
        <f t="shared" si="317"/>
        <v>دستكش ضد برش سبك839</v>
      </c>
      <c r="C5022" s="10" t="str">
        <f t="shared" si="318"/>
        <v>دستكش ضد برش سبك1403/03/05839</v>
      </c>
      <c r="D5022" s="10" t="str">
        <f>IFERROR(IF(تحویلی!$E$1="","",IF(NOSA!O5022=تحویلی!$E$1,تحویلی!$E$1&amp;COUNTIF(NOSA!$O$1:O5022,تحویلی!$E$1),"")),"")</f>
        <v/>
      </c>
      <c r="E5022" s="10" t="str">
        <f t="shared" si="319"/>
        <v>2485839</v>
      </c>
      <c r="F5022" s="10" t="str">
        <f>IFERROR(VLOOKUP(I5022,DATABASE!$N:$O,2,FALSE),"")</f>
        <v>دستكش ضد برش سبك</v>
      </c>
      <c r="G5022" s="3" t="s">
        <v>3089</v>
      </c>
      <c r="H5022" s="4">
        <v>2485</v>
      </c>
      <c r="I5022" s="3" t="s">
        <v>1442</v>
      </c>
      <c r="J5022" s="3" t="s">
        <v>22</v>
      </c>
      <c r="K5022" s="5">
        <v>1</v>
      </c>
      <c r="L5022" s="3" t="s">
        <v>3</v>
      </c>
      <c r="M5022" s="3" t="s">
        <v>47</v>
      </c>
      <c r="N5022" s="3" t="s">
        <v>1005</v>
      </c>
      <c r="O5022" s="1">
        <v>839</v>
      </c>
      <c r="P5022" s="4">
        <v>1</v>
      </c>
      <c r="Q5022" s="10">
        <f t="shared" si="320"/>
        <v>839</v>
      </c>
    </row>
    <row r="5023" spans="2:17" ht="20.25" customHeight="1">
      <c r="B5023" s="10" t="str">
        <f t="shared" si="317"/>
        <v>دستكش ضد برش سبك360</v>
      </c>
      <c r="C5023" s="10" t="str">
        <f t="shared" si="318"/>
        <v>دستكش ضد برش سبك1403/03/05360</v>
      </c>
      <c r="D5023" s="10" t="str">
        <f>IFERROR(IF(تحویلی!$E$1="","",IF(NOSA!O5023=تحویلی!$E$1,تحویلی!$E$1&amp;COUNTIF(NOSA!$O$1:O5023,تحویلی!$E$1),"")),"")</f>
        <v/>
      </c>
      <c r="E5023" s="10" t="str">
        <f t="shared" si="319"/>
        <v>2505360</v>
      </c>
      <c r="F5023" s="10" t="str">
        <f>IFERROR(VLOOKUP(I5023,DATABASE!$N:$O,2,FALSE),"")</f>
        <v>دستكش ضد برش سبك</v>
      </c>
      <c r="G5023" s="3" t="s">
        <v>3089</v>
      </c>
      <c r="H5023" s="4">
        <v>2505</v>
      </c>
      <c r="I5023" s="3" t="s">
        <v>1442</v>
      </c>
      <c r="J5023" s="3" t="s">
        <v>22</v>
      </c>
      <c r="K5023" s="5">
        <v>1</v>
      </c>
      <c r="L5023" s="3" t="s">
        <v>3</v>
      </c>
      <c r="M5023" s="3" t="s">
        <v>202</v>
      </c>
      <c r="N5023" s="3" t="s">
        <v>1112</v>
      </c>
      <c r="O5023" s="1">
        <v>360</v>
      </c>
      <c r="P5023" s="4">
        <v>1</v>
      </c>
      <c r="Q5023" s="10">
        <f t="shared" si="320"/>
        <v>360</v>
      </c>
    </row>
    <row r="5024" spans="2:17" ht="20.25" customHeight="1">
      <c r="B5024" s="10" t="str">
        <f t="shared" si="317"/>
        <v>دستكش ضد برش سبك862</v>
      </c>
      <c r="C5024" s="10" t="str">
        <f t="shared" si="318"/>
        <v>دستكش ضد برش سبك1403/03/06862</v>
      </c>
      <c r="D5024" s="10" t="str">
        <f>IFERROR(IF(تحویلی!$E$1="","",IF(NOSA!O5024=تحویلی!$E$1,تحویلی!$E$1&amp;COUNTIF(NOSA!$O$1:O5024,تحویلی!$E$1),"")),"")</f>
        <v/>
      </c>
      <c r="E5024" s="10" t="str">
        <f t="shared" si="319"/>
        <v>2515862</v>
      </c>
      <c r="F5024" s="10" t="str">
        <f>IFERROR(VLOOKUP(I5024,DATABASE!$N:$O,2,FALSE),"")</f>
        <v>دستكش ضد برش سبك</v>
      </c>
      <c r="G5024" s="3" t="s">
        <v>3090</v>
      </c>
      <c r="H5024" s="4">
        <v>2515</v>
      </c>
      <c r="I5024" s="3" t="s">
        <v>1442</v>
      </c>
      <c r="J5024" s="3" t="s">
        <v>22</v>
      </c>
      <c r="K5024" s="5">
        <v>1</v>
      </c>
      <c r="L5024" s="3" t="s">
        <v>3</v>
      </c>
      <c r="M5024" s="3" t="s">
        <v>47</v>
      </c>
      <c r="N5024" s="3" t="s">
        <v>2892</v>
      </c>
      <c r="O5024" s="1">
        <v>862</v>
      </c>
      <c r="P5024" s="4">
        <v>1</v>
      </c>
      <c r="Q5024" s="10">
        <f t="shared" si="320"/>
        <v>862</v>
      </c>
    </row>
    <row r="5025" spans="2:17" ht="20.25" customHeight="1">
      <c r="B5025" s="10" t="str">
        <f t="shared" si="317"/>
        <v>دستكش كف مواد سبك673</v>
      </c>
      <c r="C5025" s="10" t="str">
        <f t="shared" si="318"/>
        <v>دستكش كف مواد سبك1403/03/06673</v>
      </c>
      <c r="D5025" s="10" t="str">
        <f>IFERROR(IF(تحویلی!$E$1="","",IF(NOSA!O5025=تحویلی!$E$1,تحویلی!$E$1&amp;COUNTIF(NOSA!$O$1:O5025,تحویلی!$E$1),"")),"")</f>
        <v/>
      </c>
      <c r="E5025" s="10" t="str">
        <f t="shared" si="319"/>
        <v>2521673</v>
      </c>
      <c r="F5025" s="10" t="str">
        <f>IFERROR(VLOOKUP(I5025,DATABASE!$N:$O,2,FALSE),"")</f>
        <v>دستكش كف مواد سبك</v>
      </c>
      <c r="G5025" s="154" t="s">
        <v>3090</v>
      </c>
      <c r="H5025" s="155">
        <v>2521</v>
      </c>
      <c r="I5025" s="154" t="s">
        <v>1456</v>
      </c>
      <c r="J5025" s="154" t="s">
        <v>2</v>
      </c>
      <c r="K5025" s="156">
        <v>1</v>
      </c>
      <c r="L5025" s="154" t="s">
        <v>3</v>
      </c>
      <c r="M5025" s="154" t="s">
        <v>47</v>
      </c>
      <c r="N5025" s="154" t="s">
        <v>311</v>
      </c>
      <c r="O5025" s="153">
        <v>673</v>
      </c>
      <c r="P5025" s="155">
        <v>0</v>
      </c>
      <c r="Q5025" s="10">
        <f t="shared" si="320"/>
        <v>673</v>
      </c>
    </row>
    <row r="5026" spans="2:17" ht="20.25" customHeight="1">
      <c r="B5026" s="10" t="str">
        <f t="shared" si="317"/>
        <v>دستكش ساق بلند نسوز458</v>
      </c>
      <c r="C5026" s="10" t="str">
        <f t="shared" si="318"/>
        <v>دستكش ساق بلند نسوز1403/03/06458</v>
      </c>
      <c r="D5026" s="10" t="str">
        <f>IFERROR(IF(تحویلی!$E$1="","",IF(NOSA!O5026=تحویلی!$E$1,تحویلی!$E$1&amp;COUNTIF(NOSA!$O$1:O5026,تحویلی!$E$1),"")),"")</f>
        <v/>
      </c>
      <c r="E5026" s="10" t="str">
        <f t="shared" si="319"/>
        <v>2525458</v>
      </c>
      <c r="F5026" s="10" t="str">
        <f>IFERROR(VLOOKUP(I5026,DATABASE!$N:$O,2,FALSE),"")</f>
        <v>دستكش ساق بلند نسوز</v>
      </c>
      <c r="G5026" s="154" t="s">
        <v>3090</v>
      </c>
      <c r="H5026" s="155">
        <v>2525</v>
      </c>
      <c r="I5026" s="154" t="s">
        <v>1461</v>
      </c>
      <c r="J5026" s="154" t="s">
        <v>34</v>
      </c>
      <c r="K5026" s="156">
        <v>1</v>
      </c>
      <c r="L5026" s="154" t="s">
        <v>3</v>
      </c>
      <c r="M5026" s="154" t="s">
        <v>4</v>
      </c>
      <c r="N5026" s="154" t="s">
        <v>322</v>
      </c>
      <c r="O5026" s="153">
        <v>458</v>
      </c>
      <c r="P5026" s="155">
        <v>1</v>
      </c>
      <c r="Q5026" s="10">
        <f t="shared" si="320"/>
        <v>458</v>
      </c>
    </row>
    <row r="5027" spans="2:17" ht="20.25" customHeight="1">
      <c r="B5027" s="10" t="str">
        <f t="shared" si="317"/>
        <v>عينك گاگل1005</v>
      </c>
      <c r="C5027" s="10" t="str">
        <f t="shared" si="318"/>
        <v>عينك گاگل1403/03/061005</v>
      </c>
      <c r="D5027" s="10" t="str">
        <f>IFERROR(IF(تحویلی!$E$1="","",IF(NOSA!O5027=تحویلی!$E$1,تحویلی!$E$1&amp;COUNTIF(NOSA!$O$1:O5027,تحویلی!$E$1),"")),"")</f>
        <v/>
      </c>
      <c r="E5027" s="10" t="str">
        <f t="shared" si="319"/>
        <v>25281005</v>
      </c>
      <c r="F5027" s="10" t="str">
        <f>IFERROR(VLOOKUP(I5027,DATABASE!$N:$O,2,FALSE),"")</f>
        <v>عينك گاگل</v>
      </c>
      <c r="G5027" s="154" t="s">
        <v>3090</v>
      </c>
      <c r="H5027" s="155">
        <v>2528</v>
      </c>
      <c r="I5027" s="154" t="s">
        <v>1555</v>
      </c>
      <c r="J5027" s="154" t="s">
        <v>1556</v>
      </c>
      <c r="K5027" s="156">
        <v>1</v>
      </c>
      <c r="L5027" s="154" t="s">
        <v>8</v>
      </c>
      <c r="M5027" s="154" t="s">
        <v>9</v>
      </c>
      <c r="N5027" s="154" t="s">
        <v>3385</v>
      </c>
      <c r="O5027" s="153">
        <v>1005</v>
      </c>
      <c r="P5027" s="155">
        <v>0</v>
      </c>
      <c r="Q5027" s="10">
        <f t="shared" si="320"/>
        <v>1005</v>
      </c>
    </row>
    <row r="5028" spans="2:17" ht="20.25" customHeight="1">
      <c r="B5028" s="10" t="str">
        <f t="shared" si="317"/>
        <v>ماسك N95) FFP2 )608</v>
      </c>
      <c r="C5028" s="10" t="str">
        <f t="shared" si="318"/>
        <v>ماسك N95) FFP2 )1403/03/06608</v>
      </c>
      <c r="D5028" s="10" t="str">
        <f>IFERROR(IF(تحویلی!$E$1="","",IF(NOSA!O5028=تحویلی!$E$1,تحویلی!$E$1&amp;COUNTIF(NOSA!$O$1:O5028,تحویلی!$E$1),"")),"")</f>
        <v/>
      </c>
      <c r="E5028" s="10" t="str">
        <f t="shared" si="319"/>
        <v>2529608</v>
      </c>
      <c r="F5028" s="10" t="str">
        <f>IFERROR(VLOOKUP(I5028,DATABASE!$N:$O,2,FALSE),"")</f>
        <v>ماسك N95) FFP2 )</v>
      </c>
      <c r="G5028" s="154" t="s">
        <v>3090</v>
      </c>
      <c r="H5028" s="155">
        <v>2529</v>
      </c>
      <c r="I5028" s="154" t="s">
        <v>1469</v>
      </c>
      <c r="J5028" s="154" t="s">
        <v>256</v>
      </c>
      <c r="K5028" s="156">
        <v>300</v>
      </c>
      <c r="L5028" s="154" t="s">
        <v>8</v>
      </c>
      <c r="M5028" s="154" t="s">
        <v>63</v>
      </c>
      <c r="N5028" s="154" t="s">
        <v>187</v>
      </c>
      <c r="O5028" s="153">
        <v>608</v>
      </c>
      <c r="P5028" s="155">
        <v>0</v>
      </c>
      <c r="Q5028" s="10">
        <f t="shared" si="320"/>
        <v>608</v>
      </c>
    </row>
    <row r="5029" spans="2:17" ht="20.25" customHeight="1">
      <c r="B5029" s="10" t="str">
        <f t="shared" si="317"/>
        <v>دستكش ضد برش سبك694</v>
      </c>
      <c r="C5029" s="10" t="str">
        <f t="shared" si="318"/>
        <v>دستكش ضد برش سبك1403/03/06694</v>
      </c>
      <c r="D5029" s="10" t="str">
        <f>IFERROR(IF(تحویلی!$E$1="","",IF(NOSA!O5029=تحویلی!$E$1,تحویلی!$E$1&amp;COUNTIF(NOSA!$O$1:O5029,تحویلی!$E$1),"")),"")</f>
        <v/>
      </c>
      <c r="E5029" s="10" t="str">
        <f t="shared" si="319"/>
        <v>2534694</v>
      </c>
      <c r="F5029" s="10" t="str">
        <f>IFERROR(VLOOKUP(I5029,DATABASE!$N:$O,2,FALSE),"")</f>
        <v>دستكش ضد برش سبك</v>
      </c>
      <c r="G5029" s="154" t="s">
        <v>3090</v>
      </c>
      <c r="H5029" s="155">
        <v>2534</v>
      </c>
      <c r="I5029" s="154" t="s">
        <v>1442</v>
      </c>
      <c r="J5029" s="154" t="s">
        <v>22</v>
      </c>
      <c r="K5029" s="156">
        <v>1</v>
      </c>
      <c r="L5029" s="154" t="s">
        <v>3</v>
      </c>
      <c r="M5029" s="154" t="s">
        <v>47</v>
      </c>
      <c r="N5029" s="154" t="s">
        <v>128</v>
      </c>
      <c r="O5029" s="153">
        <v>694</v>
      </c>
      <c r="P5029" s="155">
        <v>0</v>
      </c>
      <c r="Q5029" s="10">
        <f t="shared" si="320"/>
        <v>694</v>
      </c>
    </row>
    <row r="5030" spans="2:17" ht="20.25" customHeight="1">
      <c r="B5030" s="10" t="str">
        <f t="shared" si="317"/>
        <v>دستكش ضد برش سبك702</v>
      </c>
      <c r="C5030" s="10" t="str">
        <f t="shared" si="318"/>
        <v>دستكش ضد برش سبك1403/03/06702</v>
      </c>
      <c r="D5030" s="10" t="str">
        <f>IFERROR(IF(تحویلی!$E$1="","",IF(NOSA!O5030=تحویلی!$E$1,تحویلی!$E$1&amp;COUNTIF(NOSA!$O$1:O5030,تحویلی!$E$1),"")),"")</f>
        <v/>
      </c>
      <c r="E5030" s="10" t="str">
        <f t="shared" si="319"/>
        <v>2548702</v>
      </c>
      <c r="F5030" s="10" t="str">
        <f>IFERROR(VLOOKUP(I5030,DATABASE!$N:$O,2,FALSE),"")</f>
        <v>دستكش ضد برش سبك</v>
      </c>
      <c r="G5030" s="154" t="s">
        <v>3090</v>
      </c>
      <c r="H5030" s="155">
        <v>2548</v>
      </c>
      <c r="I5030" s="154" t="s">
        <v>1442</v>
      </c>
      <c r="J5030" s="154" t="s">
        <v>22</v>
      </c>
      <c r="K5030" s="156">
        <v>1</v>
      </c>
      <c r="L5030" s="154" t="s">
        <v>3</v>
      </c>
      <c r="M5030" s="154" t="s">
        <v>40</v>
      </c>
      <c r="N5030" s="154" t="s">
        <v>170</v>
      </c>
      <c r="O5030" s="153">
        <v>702</v>
      </c>
      <c r="P5030" s="155">
        <v>0</v>
      </c>
      <c r="Q5030" s="10">
        <f t="shared" si="320"/>
        <v>702</v>
      </c>
    </row>
    <row r="5031" spans="2:17" ht="20.25" customHeight="1">
      <c r="B5031" s="10" t="str">
        <f t="shared" si="317"/>
        <v>عينك گاگل869</v>
      </c>
      <c r="C5031" s="10" t="str">
        <f t="shared" si="318"/>
        <v>عينك گاگل1403/03/06869</v>
      </c>
      <c r="D5031" s="10" t="str">
        <f>IFERROR(IF(تحویلی!$E$1="","",IF(NOSA!O5031=تحویلی!$E$1,تحویلی!$E$1&amp;COUNTIF(NOSA!$O$1:O5031,تحویلی!$E$1),"")),"")</f>
        <v/>
      </c>
      <c r="E5031" s="10" t="str">
        <f t="shared" si="319"/>
        <v>2550869</v>
      </c>
      <c r="F5031" s="10" t="str">
        <f>IFERROR(VLOOKUP(I5031,DATABASE!$N:$O,2,FALSE),"")</f>
        <v>عينك گاگل</v>
      </c>
      <c r="G5031" s="154" t="s">
        <v>3090</v>
      </c>
      <c r="H5031" s="155">
        <v>2550</v>
      </c>
      <c r="I5031" s="154" t="s">
        <v>1555</v>
      </c>
      <c r="J5031" s="154" t="s">
        <v>1556</v>
      </c>
      <c r="K5031" s="156">
        <v>1</v>
      </c>
      <c r="L5031" s="154" t="s">
        <v>8</v>
      </c>
      <c r="M5031" s="154" t="s">
        <v>19</v>
      </c>
      <c r="N5031" s="154" t="s">
        <v>3405</v>
      </c>
      <c r="O5031" s="153">
        <v>869</v>
      </c>
      <c r="P5031" s="155">
        <v>0</v>
      </c>
      <c r="Q5031" s="10">
        <f t="shared" si="320"/>
        <v>869</v>
      </c>
    </row>
    <row r="5032" spans="2:17" ht="20.25" customHeight="1">
      <c r="B5032" s="10" t="str">
        <f t="shared" si="317"/>
        <v>فيلتر ماسك نيم صورت (3M) مدل 2091869</v>
      </c>
      <c r="C5032" s="10" t="str">
        <f t="shared" si="318"/>
        <v>فيلتر ماسك نيم صورت (3M) مدل 20911403/03/06869</v>
      </c>
      <c r="D5032" s="10" t="str">
        <f>IFERROR(IF(تحویلی!$E$1="","",IF(NOSA!O5032=تحویلی!$E$1,تحویلی!$E$1&amp;COUNTIF(NOSA!$O$1:O5032,تحویلی!$E$1),"")),"")</f>
        <v/>
      </c>
      <c r="E5032" s="10" t="str">
        <f t="shared" si="319"/>
        <v>2550869</v>
      </c>
      <c r="F5032" s="10" t="str">
        <f>IFERROR(VLOOKUP(I5032,DATABASE!$N:$O,2,FALSE),"")</f>
        <v>فيلتر ماسك نيم صورت (3M) مدل 2091</v>
      </c>
      <c r="G5032" s="154" t="s">
        <v>3090</v>
      </c>
      <c r="H5032" s="155">
        <v>2550</v>
      </c>
      <c r="I5032" s="154" t="s">
        <v>1475</v>
      </c>
      <c r="J5032" s="154" t="s">
        <v>53</v>
      </c>
      <c r="K5032" s="156">
        <v>1</v>
      </c>
      <c r="L5032" s="154" t="s">
        <v>8</v>
      </c>
      <c r="M5032" s="154" t="s">
        <v>19</v>
      </c>
      <c r="N5032" s="154" t="s">
        <v>3405</v>
      </c>
      <c r="O5032" s="153">
        <v>869</v>
      </c>
      <c r="P5032" s="155">
        <v>0</v>
      </c>
      <c r="Q5032" s="10">
        <f t="shared" si="320"/>
        <v>869</v>
      </c>
    </row>
    <row r="5033" spans="2:17" ht="20.25" customHeight="1">
      <c r="B5033" s="10" t="str">
        <f t="shared" si="317"/>
        <v>ماسك نيم صورت دو فيلتره (3M)869</v>
      </c>
      <c r="C5033" s="10" t="str">
        <f t="shared" si="318"/>
        <v>ماسك نيم صورت دو فيلتره (3M)1403/03/06869</v>
      </c>
      <c r="D5033" s="10" t="str">
        <f>IFERROR(IF(تحویلی!$E$1="","",IF(NOSA!O5033=تحویلی!$E$1,تحویلی!$E$1&amp;COUNTIF(NOSA!$O$1:O5033,تحویلی!$E$1),"")),"")</f>
        <v/>
      </c>
      <c r="E5033" s="10" t="str">
        <f t="shared" si="319"/>
        <v>2550869</v>
      </c>
      <c r="F5033" s="10" t="str">
        <f>IFERROR(VLOOKUP(I5033,DATABASE!$N:$O,2,FALSE),"")</f>
        <v>ماسك نيم صورت دو فيلتره (3M)</v>
      </c>
      <c r="G5033" s="154" t="s">
        <v>3090</v>
      </c>
      <c r="H5033" s="155">
        <v>2550</v>
      </c>
      <c r="I5033" s="154" t="s">
        <v>1503</v>
      </c>
      <c r="J5033" s="154" t="s">
        <v>151</v>
      </c>
      <c r="K5033" s="156">
        <v>1</v>
      </c>
      <c r="L5033" s="154" t="s">
        <v>8</v>
      </c>
      <c r="M5033" s="154" t="s">
        <v>19</v>
      </c>
      <c r="N5033" s="154" t="s">
        <v>3405</v>
      </c>
      <c r="O5033" s="153">
        <v>869</v>
      </c>
      <c r="P5033" s="155">
        <v>0</v>
      </c>
      <c r="Q5033" s="10">
        <f t="shared" si="320"/>
        <v>869</v>
      </c>
    </row>
    <row r="5034" spans="2:17" ht="20.25" customHeight="1">
      <c r="B5034" s="10" t="str">
        <f t="shared" si="317"/>
        <v>دستكش ضد برش سبك869</v>
      </c>
      <c r="C5034" s="10" t="str">
        <f t="shared" si="318"/>
        <v>دستكش ضد برش سبك1403/03/06869</v>
      </c>
      <c r="D5034" s="10" t="str">
        <f>IFERROR(IF(تحویلی!$E$1="","",IF(NOSA!O5034=تحویلی!$E$1,تحویلی!$E$1&amp;COUNTIF(NOSA!$O$1:O5034,تحویلی!$E$1),"")),"")</f>
        <v/>
      </c>
      <c r="E5034" s="10" t="str">
        <f t="shared" si="319"/>
        <v>2550869</v>
      </c>
      <c r="F5034" s="10" t="str">
        <f>IFERROR(VLOOKUP(I5034,DATABASE!$N:$O,2,FALSE),"")</f>
        <v>دستكش ضد برش سبك</v>
      </c>
      <c r="G5034" s="154" t="s">
        <v>3090</v>
      </c>
      <c r="H5034" s="155">
        <v>2550</v>
      </c>
      <c r="I5034" s="154" t="s">
        <v>1442</v>
      </c>
      <c r="J5034" s="154" t="s">
        <v>22</v>
      </c>
      <c r="K5034" s="156">
        <v>1</v>
      </c>
      <c r="L5034" s="154" t="s">
        <v>3</v>
      </c>
      <c r="M5034" s="154" t="s">
        <v>19</v>
      </c>
      <c r="N5034" s="154" t="s">
        <v>3405</v>
      </c>
      <c r="O5034" s="153">
        <v>869</v>
      </c>
      <c r="P5034" s="155">
        <v>0</v>
      </c>
      <c r="Q5034" s="10">
        <f t="shared" si="320"/>
        <v>869</v>
      </c>
    </row>
    <row r="5035" spans="2:17" ht="20.25" customHeight="1">
      <c r="B5035" s="10" t="str">
        <f t="shared" si="317"/>
        <v>869</v>
      </c>
      <c r="C5035" s="10" t="str">
        <f t="shared" si="318"/>
        <v>1403/03/06869</v>
      </c>
      <c r="D5035" s="10" t="str">
        <f>IFERROR(IF(تحویلی!$E$1="","",IF(NOSA!O5035=تحویلی!$E$1,تحویلی!$E$1&amp;COUNTIF(NOSA!$O$1:O5035,تحویلی!$E$1),"")),"")</f>
        <v/>
      </c>
      <c r="E5035" s="10" t="str">
        <f t="shared" si="319"/>
        <v>2550869</v>
      </c>
      <c r="F5035" s="10" t="str">
        <f>IFERROR(VLOOKUP(I5035,DATABASE!$N:$O,2,FALSE),"")</f>
        <v/>
      </c>
      <c r="G5035" s="3" t="s">
        <v>3090</v>
      </c>
      <c r="H5035" s="4">
        <v>2550</v>
      </c>
      <c r="I5035" s="3" t="s">
        <v>2699</v>
      </c>
      <c r="J5035" s="3" t="s">
        <v>7</v>
      </c>
      <c r="K5035" s="5">
        <v>1</v>
      </c>
      <c r="L5035" s="3" t="s">
        <v>8</v>
      </c>
      <c r="M5035" s="3" t="s">
        <v>19</v>
      </c>
      <c r="N5035" s="3" t="s">
        <v>3405</v>
      </c>
      <c r="O5035" s="1">
        <v>869</v>
      </c>
      <c r="P5035" s="4">
        <v>0</v>
      </c>
      <c r="Q5035" s="10">
        <f t="shared" si="320"/>
        <v>869</v>
      </c>
    </row>
    <row r="5036" spans="2:17" ht="20.25" customHeight="1">
      <c r="B5036" s="10" t="str">
        <f t="shared" si="317"/>
        <v>پابند نسوز چرمي584</v>
      </c>
      <c r="C5036" s="10" t="str">
        <f t="shared" si="318"/>
        <v>پابند نسوز چرمي1403/03/06584</v>
      </c>
      <c r="D5036" s="10" t="str">
        <f>IFERROR(IF(تحویلی!$E$1="","",IF(NOSA!O5036=تحویلی!$E$1,تحویلی!$E$1&amp;COUNTIF(NOSA!$O$1:O5036,تحویلی!$E$1),"")),"")</f>
        <v/>
      </c>
      <c r="E5036" s="10" t="str">
        <f t="shared" si="319"/>
        <v>2552584</v>
      </c>
      <c r="F5036" s="10" t="str">
        <f>IFERROR(VLOOKUP(I5036,DATABASE!$N:$O,2,FALSE),"")</f>
        <v>پابند نسوز چرمي</v>
      </c>
      <c r="G5036" s="3" t="s">
        <v>3090</v>
      </c>
      <c r="H5036" s="4">
        <v>2552</v>
      </c>
      <c r="I5036" s="3" t="s">
        <v>1460</v>
      </c>
      <c r="J5036" s="3" t="s">
        <v>18</v>
      </c>
      <c r="K5036" s="5">
        <v>1</v>
      </c>
      <c r="L5036" s="3" t="s">
        <v>3</v>
      </c>
      <c r="M5036" s="3" t="s">
        <v>19</v>
      </c>
      <c r="N5036" s="3" t="s">
        <v>291</v>
      </c>
      <c r="O5036" s="1">
        <v>584</v>
      </c>
      <c r="P5036" s="4">
        <v>0</v>
      </c>
      <c r="Q5036" s="10">
        <f t="shared" si="320"/>
        <v>584</v>
      </c>
    </row>
    <row r="5037" spans="2:17" ht="20.25" customHeight="1">
      <c r="B5037" s="10" t="str">
        <f t="shared" si="317"/>
        <v>كلاه ايمني83</v>
      </c>
      <c r="C5037" s="10" t="str">
        <f t="shared" si="318"/>
        <v>كلاه ايمني1403/03/0683</v>
      </c>
      <c r="D5037" s="10" t="str">
        <f>IFERROR(IF(تحویلی!$E$1="","",IF(NOSA!O5037=تحویلی!$E$1,تحویلی!$E$1&amp;COUNTIF(NOSA!$O$1:O5037,تحویلی!$E$1),"")),"")</f>
        <v/>
      </c>
      <c r="E5037" s="10" t="str">
        <f t="shared" si="319"/>
        <v>256283</v>
      </c>
      <c r="F5037" s="10" t="str">
        <f>IFERROR(VLOOKUP(I5037,DATABASE!$N:$O,2,FALSE),"")</f>
        <v>كلاه ايمني</v>
      </c>
      <c r="G5037" s="3" t="s">
        <v>3090</v>
      </c>
      <c r="H5037" s="4">
        <v>2562</v>
      </c>
      <c r="I5037" s="3" t="s">
        <v>1476</v>
      </c>
      <c r="J5037" s="3" t="s">
        <v>1647</v>
      </c>
      <c r="K5037" s="5">
        <v>1</v>
      </c>
      <c r="L5037" s="3" t="s">
        <v>8</v>
      </c>
      <c r="M5037" s="3" t="s">
        <v>43</v>
      </c>
      <c r="N5037" s="3" t="s">
        <v>246</v>
      </c>
      <c r="O5037" s="1">
        <v>83</v>
      </c>
      <c r="P5037" s="4">
        <v>1</v>
      </c>
      <c r="Q5037" s="10">
        <f t="shared" si="320"/>
        <v>83</v>
      </c>
    </row>
    <row r="5038" spans="2:17" ht="20.25" customHeight="1">
      <c r="B5038" s="10" t="str">
        <f t="shared" si="317"/>
        <v>دستكش ضد برش سبك719</v>
      </c>
      <c r="C5038" s="10" t="str">
        <f t="shared" si="318"/>
        <v>دستكش ضد برش سبك1403/03/06719</v>
      </c>
      <c r="D5038" s="10" t="str">
        <f>IFERROR(IF(تحویلی!$E$1="","",IF(NOSA!O5038=تحویلی!$E$1,تحویلی!$E$1&amp;COUNTIF(NOSA!$O$1:O5038,تحویلی!$E$1),"")),"")</f>
        <v/>
      </c>
      <c r="E5038" s="10" t="str">
        <f t="shared" si="319"/>
        <v>2570719</v>
      </c>
      <c r="F5038" s="10" t="str">
        <f>IFERROR(VLOOKUP(I5038,DATABASE!$N:$O,2,FALSE),"")</f>
        <v>دستكش ضد برش سبك</v>
      </c>
      <c r="G5038" s="3" t="s">
        <v>3090</v>
      </c>
      <c r="H5038" s="4">
        <v>2570</v>
      </c>
      <c r="I5038" s="3" t="s">
        <v>1442</v>
      </c>
      <c r="J5038" s="3" t="s">
        <v>22</v>
      </c>
      <c r="K5038" s="5">
        <v>1</v>
      </c>
      <c r="L5038" s="3" t="s">
        <v>3</v>
      </c>
      <c r="M5038" s="3" t="s">
        <v>47</v>
      </c>
      <c r="N5038" s="3" t="s">
        <v>886</v>
      </c>
      <c r="O5038" s="1">
        <v>719</v>
      </c>
      <c r="P5038" s="4">
        <v>0</v>
      </c>
      <c r="Q5038" s="10">
        <f t="shared" si="320"/>
        <v>719</v>
      </c>
    </row>
    <row r="5039" spans="2:17" ht="20.25" customHeight="1">
      <c r="B5039" s="10" t="str">
        <f t="shared" si="317"/>
        <v>كفش ايمني عايق برق580</v>
      </c>
      <c r="C5039" s="10" t="str">
        <f t="shared" si="318"/>
        <v>كفش ايمني عايق برق1403/03/06580</v>
      </c>
      <c r="D5039" s="10" t="str">
        <f>IFERROR(IF(تحویلی!$E$1="","",IF(NOSA!O5039=تحویلی!$E$1,تحویلی!$E$1&amp;COUNTIF(NOSA!$O$1:O5039,تحویلی!$E$1),"")),"")</f>
        <v/>
      </c>
      <c r="E5039" s="10" t="str">
        <f t="shared" si="319"/>
        <v>2571580</v>
      </c>
      <c r="F5039" s="10" t="str">
        <f>IFERROR(VLOOKUP(I5039,DATABASE!$N:$O,2,FALSE),"")</f>
        <v>كفش ايمني عايق برق</v>
      </c>
      <c r="G5039" s="3" t="s">
        <v>3090</v>
      </c>
      <c r="H5039" s="4">
        <v>2571</v>
      </c>
      <c r="I5039" s="3" t="s">
        <v>1757</v>
      </c>
      <c r="J5039" s="3" t="s">
        <v>1758</v>
      </c>
      <c r="K5039" s="5">
        <v>1</v>
      </c>
      <c r="L5039" s="3" t="s">
        <v>3</v>
      </c>
      <c r="M5039" s="3" t="s">
        <v>47</v>
      </c>
      <c r="N5039" s="3" t="s">
        <v>1001</v>
      </c>
      <c r="O5039" s="1">
        <v>580</v>
      </c>
      <c r="P5039" s="4">
        <v>1</v>
      </c>
      <c r="Q5039" s="10">
        <f t="shared" si="320"/>
        <v>580</v>
      </c>
    </row>
    <row r="5040" spans="2:17" ht="20.25" customHeight="1">
      <c r="B5040" s="10" t="str">
        <f t="shared" si="317"/>
        <v>دستكش ضد برش سبك573</v>
      </c>
      <c r="C5040" s="10" t="str">
        <f t="shared" si="318"/>
        <v>دستكش ضد برش سبك1403/03/07573</v>
      </c>
      <c r="D5040" s="10" t="str">
        <f>IFERROR(IF(تحویلی!$E$1="","",IF(NOSA!O5040=تحویلی!$E$1,تحویلی!$E$1&amp;COUNTIF(NOSA!$O$1:O5040,تحویلی!$E$1),"")),"")</f>
        <v/>
      </c>
      <c r="E5040" s="10" t="str">
        <f t="shared" si="319"/>
        <v>2580573</v>
      </c>
      <c r="F5040" s="10" t="str">
        <f>IFERROR(VLOOKUP(I5040,DATABASE!$N:$O,2,FALSE),"")</f>
        <v>دستكش ضد برش سبك</v>
      </c>
      <c r="G5040" s="3" t="s">
        <v>3091</v>
      </c>
      <c r="H5040" s="4">
        <v>2580</v>
      </c>
      <c r="I5040" s="3" t="s">
        <v>1442</v>
      </c>
      <c r="J5040" s="3" t="s">
        <v>22</v>
      </c>
      <c r="K5040" s="5">
        <v>1</v>
      </c>
      <c r="L5040" s="3" t="s">
        <v>3</v>
      </c>
      <c r="M5040" s="3" t="s">
        <v>19</v>
      </c>
      <c r="N5040" s="3" t="s">
        <v>104</v>
      </c>
      <c r="O5040" s="1">
        <v>573</v>
      </c>
      <c r="P5040" s="4">
        <v>0</v>
      </c>
      <c r="Q5040" s="10">
        <f t="shared" si="320"/>
        <v>573</v>
      </c>
    </row>
    <row r="5041" spans="2:17" ht="20.25" customHeight="1">
      <c r="B5041" s="10" t="str">
        <f t="shared" si="317"/>
        <v>دستكش ضد برش سبك848</v>
      </c>
      <c r="C5041" s="10" t="str">
        <f t="shared" si="318"/>
        <v>دستكش ضد برش سبك1403/03/07848</v>
      </c>
      <c r="D5041" s="10" t="str">
        <f>IFERROR(IF(تحویلی!$E$1="","",IF(NOSA!O5041=تحویلی!$E$1,تحویلی!$E$1&amp;COUNTIF(NOSA!$O$1:O5041,تحویلی!$E$1),"")),"")</f>
        <v/>
      </c>
      <c r="E5041" s="10" t="str">
        <f t="shared" si="319"/>
        <v>2587848</v>
      </c>
      <c r="F5041" s="10" t="str">
        <f>IFERROR(VLOOKUP(I5041,DATABASE!$N:$O,2,FALSE),"")</f>
        <v>دستكش ضد برش سبك</v>
      </c>
      <c r="G5041" s="3" t="s">
        <v>3091</v>
      </c>
      <c r="H5041" s="4">
        <v>2587</v>
      </c>
      <c r="I5041" s="3" t="s">
        <v>1442</v>
      </c>
      <c r="J5041" s="3" t="s">
        <v>22</v>
      </c>
      <c r="K5041" s="5">
        <v>1</v>
      </c>
      <c r="L5041" s="3" t="s">
        <v>3</v>
      </c>
      <c r="M5041" s="3" t="s">
        <v>47</v>
      </c>
      <c r="N5041" s="3" t="s">
        <v>2750</v>
      </c>
      <c r="O5041" s="1">
        <v>848</v>
      </c>
      <c r="P5041" s="4">
        <v>0</v>
      </c>
      <c r="Q5041" s="10">
        <f t="shared" si="320"/>
        <v>848</v>
      </c>
    </row>
    <row r="5042" spans="2:17" ht="20.25" customHeight="1">
      <c r="B5042" s="10" t="str">
        <f t="shared" si="317"/>
        <v>رابط فنري نقاب كلاه ايمني768</v>
      </c>
      <c r="C5042" s="10" t="str">
        <f t="shared" si="318"/>
        <v>رابط فنري نقاب كلاه ايمني1403/03/07768</v>
      </c>
      <c r="D5042" s="10" t="str">
        <f>IFERROR(IF(تحویلی!$E$1="","",IF(NOSA!O5042=تحویلی!$E$1,تحویلی!$E$1&amp;COUNTIF(NOSA!$O$1:O5042,تحویلی!$E$1),"")),"")</f>
        <v/>
      </c>
      <c r="E5042" s="10" t="str">
        <f t="shared" si="319"/>
        <v>2588768</v>
      </c>
      <c r="F5042" s="10" t="str">
        <f>IFERROR(VLOOKUP(I5042,DATABASE!$N:$O,2,FALSE),"")</f>
        <v>رابط فنري نقاب كلاه ايمني</v>
      </c>
      <c r="G5042" s="3" t="s">
        <v>3091</v>
      </c>
      <c r="H5042" s="4">
        <v>2588</v>
      </c>
      <c r="I5042" s="3" t="s">
        <v>1454</v>
      </c>
      <c r="J5042" s="3" t="s">
        <v>135</v>
      </c>
      <c r="K5042" s="5">
        <v>1</v>
      </c>
      <c r="L5042" s="3" t="s">
        <v>8</v>
      </c>
      <c r="M5042" s="3" t="s">
        <v>25</v>
      </c>
      <c r="N5042" s="3" t="s">
        <v>1263</v>
      </c>
      <c r="O5042" s="1">
        <v>768</v>
      </c>
      <c r="P5042" s="4">
        <v>0</v>
      </c>
      <c r="Q5042" s="10">
        <f t="shared" si="320"/>
        <v>768</v>
      </c>
    </row>
    <row r="5043" spans="2:17" ht="20.25" customHeight="1">
      <c r="B5043" s="10" t="str">
        <f t="shared" si="317"/>
        <v>نقاب تيره محافظ صورت معمولي768</v>
      </c>
      <c r="C5043" s="10" t="str">
        <f t="shared" si="318"/>
        <v>نقاب تيره محافظ صورت معمولي1403/03/07768</v>
      </c>
      <c r="D5043" s="10" t="str">
        <f>IFERROR(IF(تحویلی!$E$1="","",IF(NOSA!O5043=تحویلی!$E$1,تحویلی!$E$1&amp;COUNTIF(NOSA!$O$1:O5043,تحویلی!$E$1),"")),"")</f>
        <v/>
      </c>
      <c r="E5043" s="10" t="str">
        <f t="shared" si="319"/>
        <v>2588768</v>
      </c>
      <c r="F5043" s="10" t="str">
        <f>IFERROR(VLOOKUP(I5043,DATABASE!$N:$O,2,FALSE),"")</f>
        <v>نقاب تيره محافظ صورت معمولي</v>
      </c>
      <c r="G5043" s="3" t="s">
        <v>3091</v>
      </c>
      <c r="H5043" s="4">
        <v>2588</v>
      </c>
      <c r="I5043" s="3" t="s">
        <v>1557</v>
      </c>
      <c r="J5043" s="3" t="s">
        <v>115</v>
      </c>
      <c r="K5043" s="5">
        <v>1</v>
      </c>
      <c r="L5043" s="3" t="s">
        <v>8</v>
      </c>
      <c r="M5043" s="3" t="s">
        <v>25</v>
      </c>
      <c r="N5043" s="3" t="s">
        <v>1263</v>
      </c>
      <c r="O5043" s="1">
        <v>768</v>
      </c>
      <c r="P5043" s="4">
        <v>0</v>
      </c>
      <c r="Q5043" s="10">
        <f t="shared" si="320"/>
        <v>768</v>
      </c>
    </row>
    <row r="5044" spans="2:17" ht="20.25" customHeight="1">
      <c r="B5044" s="10" t="str">
        <f t="shared" si="317"/>
        <v>لباس كار ديرسوز(بلوز) 865</v>
      </c>
      <c r="C5044" s="10" t="str">
        <f t="shared" si="318"/>
        <v>لباس كار ديرسوز(بلوز) 1403/03/07865</v>
      </c>
      <c r="D5044" s="10" t="str">
        <f>IFERROR(IF(تحویلی!$E$1="","",IF(NOSA!O5044=تحویلی!$E$1,تحویلی!$E$1&amp;COUNTIF(NOSA!$O$1:O5044,تحویلی!$E$1),"")),"")</f>
        <v/>
      </c>
      <c r="E5044" s="10" t="str">
        <f t="shared" si="319"/>
        <v>2600865</v>
      </c>
      <c r="F5044" s="10" t="str">
        <f>IFERROR(VLOOKUP(I5044,DATABASE!$N:$O,2,FALSE),"")</f>
        <v xml:space="preserve">لباس كار ديرسوز(بلوز) </v>
      </c>
      <c r="G5044" s="3" t="s">
        <v>3091</v>
      </c>
      <c r="H5044" s="4">
        <v>2600</v>
      </c>
      <c r="I5044" s="3" t="s">
        <v>2316</v>
      </c>
      <c r="J5044" s="3" t="s">
        <v>2780</v>
      </c>
      <c r="K5044" s="5">
        <v>1</v>
      </c>
      <c r="L5044" s="3" t="s">
        <v>8</v>
      </c>
      <c r="M5044" s="3" t="s">
        <v>47</v>
      </c>
      <c r="N5044" s="3" t="s">
        <v>3287</v>
      </c>
      <c r="O5044" s="1">
        <v>865</v>
      </c>
      <c r="P5044" s="4">
        <v>0</v>
      </c>
      <c r="Q5044" s="10">
        <f t="shared" si="320"/>
        <v>865</v>
      </c>
    </row>
    <row r="5045" spans="2:17" ht="20.25" customHeight="1">
      <c r="B5045" s="10" t="str">
        <f t="shared" si="317"/>
        <v>دستكش ضد برش سبك31</v>
      </c>
      <c r="C5045" s="10" t="str">
        <f t="shared" si="318"/>
        <v>دستكش ضد برش سبك1403/03/0731</v>
      </c>
      <c r="D5045" s="10" t="str">
        <f>IFERROR(IF(تحویلی!$E$1="","",IF(NOSA!O5045=تحویلی!$E$1,تحویلی!$E$1&amp;COUNTIF(NOSA!$O$1:O5045,تحویلی!$E$1),"")),"")</f>
        <v/>
      </c>
      <c r="E5045" s="10" t="str">
        <f t="shared" si="319"/>
        <v>260531</v>
      </c>
      <c r="F5045" s="10" t="str">
        <f>IFERROR(VLOOKUP(I5045,DATABASE!$N:$O,2,FALSE),"")</f>
        <v>دستكش ضد برش سبك</v>
      </c>
      <c r="G5045" s="3" t="s">
        <v>3091</v>
      </c>
      <c r="H5045" s="4">
        <v>2605</v>
      </c>
      <c r="I5045" s="3" t="s">
        <v>1442</v>
      </c>
      <c r="J5045" s="3" t="s">
        <v>22</v>
      </c>
      <c r="K5045" s="5">
        <v>1</v>
      </c>
      <c r="L5045" s="3" t="s">
        <v>3</v>
      </c>
      <c r="M5045" s="3" t="s">
        <v>9</v>
      </c>
      <c r="N5045" s="3" t="s">
        <v>175</v>
      </c>
      <c r="O5045" s="1">
        <v>31</v>
      </c>
      <c r="P5045" s="4">
        <v>0</v>
      </c>
      <c r="Q5045" s="10">
        <f t="shared" si="320"/>
        <v>31</v>
      </c>
    </row>
    <row r="5046" spans="2:17" ht="20.25" customHeight="1">
      <c r="B5046" s="10" t="str">
        <f t="shared" si="317"/>
        <v>دستكش ضد برش سبك10004</v>
      </c>
      <c r="C5046" s="10" t="str">
        <f t="shared" si="318"/>
        <v>دستكش ضد برش سبك1403/03/0710004</v>
      </c>
      <c r="D5046" s="10" t="str">
        <f>IFERROR(IF(تحویلی!$E$1="","",IF(NOSA!O5046=تحویلی!$E$1,تحویلی!$E$1&amp;COUNTIF(NOSA!$O$1:O5046,تحویلی!$E$1),"")),"")</f>
        <v/>
      </c>
      <c r="E5046" s="10" t="str">
        <f t="shared" si="319"/>
        <v>261510004</v>
      </c>
      <c r="F5046" s="10" t="str">
        <f>IFERROR(VLOOKUP(I5046,DATABASE!$N:$O,2,FALSE),"")</f>
        <v>دستكش ضد برش سبك</v>
      </c>
      <c r="G5046" s="3" t="s">
        <v>3091</v>
      </c>
      <c r="H5046" s="4">
        <v>2615</v>
      </c>
      <c r="I5046" s="3" t="s">
        <v>1442</v>
      </c>
      <c r="J5046" s="3" t="s">
        <v>22</v>
      </c>
      <c r="K5046" s="5">
        <v>1</v>
      </c>
      <c r="L5046" s="3" t="s">
        <v>3</v>
      </c>
      <c r="M5046" s="3" t="s">
        <v>9</v>
      </c>
      <c r="N5046" s="3" t="s">
        <v>3384</v>
      </c>
      <c r="O5046" s="1">
        <v>10004</v>
      </c>
      <c r="P5046" s="4">
        <v>1</v>
      </c>
      <c r="Q5046" s="10">
        <f t="shared" si="320"/>
        <v>10004</v>
      </c>
    </row>
    <row r="5047" spans="2:17" ht="20.25" customHeight="1">
      <c r="B5047" s="10" t="str">
        <f t="shared" si="317"/>
        <v>لباس كار نسوز(بلوز و شلوار)259</v>
      </c>
      <c r="C5047" s="10" t="str">
        <f t="shared" si="318"/>
        <v>لباس كار نسوز(بلوز و شلوار)1403/03/07259</v>
      </c>
      <c r="D5047" s="10" t="str">
        <f>IFERROR(IF(تحویلی!$E$1="","",IF(NOSA!O5047=تحویلی!$E$1,تحویلی!$E$1&amp;COUNTIF(NOSA!$O$1:O5047,تحویلی!$E$1),"")),"")</f>
        <v/>
      </c>
      <c r="E5047" s="10" t="str">
        <f t="shared" si="319"/>
        <v>2620259</v>
      </c>
      <c r="F5047" s="10" t="str">
        <f>IFERROR(VLOOKUP(I5047,DATABASE!$N:$O,2,FALSE),"")</f>
        <v>لباس كار نسوز(بلوز و شلوار)</v>
      </c>
      <c r="G5047" s="3" t="s">
        <v>3091</v>
      </c>
      <c r="H5047" s="4">
        <v>2620</v>
      </c>
      <c r="I5047" s="3" t="s">
        <v>1766</v>
      </c>
      <c r="J5047" s="3" t="s">
        <v>1767</v>
      </c>
      <c r="K5047" s="5">
        <v>1</v>
      </c>
      <c r="L5047" s="3" t="s">
        <v>28</v>
      </c>
      <c r="M5047" s="3" t="s">
        <v>4</v>
      </c>
      <c r="N5047" s="3" t="s">
        <v>188</v>
      </c>
      <c r="O5047" s="1">
        <v>259</v>
      </c>
      <c r="P5047" s="4">
        <v>0</v>
      </c>
      <c r="Q5047" s="10">
        <f t="shared" si="320"/>
        <v>259</v>
      </c>
    </row>
    <row r="5048" spans="2:17" ht="20.25" customHeight="1">
      <c r="B5048" s="10" t="str">
        <f t="shared" si="317"/>
        <v>چكمه ايمني نسوز259</v>
      </c>
      <c r="C5048" s="10" t="str">
        <f t="shared" si="318"/>
        <v>چكمه ايمني نسوز1403/03/07259</v>
      </c>
      <c r="D5048" s="10" t="str">
        <f>IFERROR(IF(تحویلی!$E$1="","",IF(NOSA!O5048=تحویلی!$E$1,تحویلی!$E$1&amp;COUNTIF(NOSA!$O$1:O5048,تحویلی!$E$1),"")),"")</f>
        <v/>
      </c>
      <c r="E5048" s="10" t="str">
        <f t="shared" si="319"/>
        <v>2620259</v>
      </c>
      <c r="F5048" s="10" t="str">
        <f>IFERROR(VLOOKUP(I5048,DATABASE!$N:$O,2,FALSE),"")</f>
        <v>چكمه ايمني نسوز</v>
      </c>
      <c r="G5048" s="3" t="s">
        <v>3091</v>
      </c>
      <c r="H5048" s="4">
        <v>2620</v>
      </c>
      <c r="I5048" s="3" t="s">
        <v>1697</v>
      </c>
      <c r="J5048" s="3" t="s">
        <v>1698</v>
      </c>
      <c r="K5048" s="5">
        <v>1</v>
      </c>
      <c r="L5048" s="3" t="s">
        <v>3</v>
      </c>
      <c r="M5048" s="3" t="s">
        <v>4</v>
      </c>
      <c r="N5048" s="3" t="s">
        <v>188</v>
      </c>
      <c r="O5048" s="1">
        <v>259</v>
      </c>
      <c r="P5048" s="4">
        <v>0</v>
      </c>
      <c r="Q5048" s="10">
        <f t="shared" si="320"/>
        <v>259</v>
      </c>
    </row>
    <row r="5049" spans="2:17" ht="20.25" customHeight="1">
      <c r="B5049" s="10" t="str">
        <f t="shared" si="317"/>
        <v>پابند نسوز چرمي494</v>
      </c>
      <c r="C5049" s="10" t="str">
        <f t="shared" si="318"/>
        <v>پابند نسوز چرمي1403/03/07494</v>
      </c>
      <c r="D5049" s="10" t="str">
        <f>IFERROR(IF(تحویلی!$E$1="","",IF(NOSA!O5049=تحویلی!$E$1,تحویلی!$E$1&amp;COUNTIF(NOSA!$O$1:O5049,تحویلی!$E$1),"")),"")</f>
        <v/>
      </c>
      <c r="E5049" s="10" t="str">
        <f t="shared" si="319"/>
        <v>2622494</v>
      </c>
      <c r="F5049" s="10" t="str">
        <f>IFERROR(VLOOKUP(I5049,DATABASE!$N:$O,2,FALSE),"")</f>
        <v>پابند نسوز چرمي</v>
      </c>
      <c r="G5049" s="3" t="s">
        <v>3091</v>
      </c>
      <c r="H5049" s="4">
        <v>2622</v>
      </c>
      <c r="I5049" s="3" t="s">
        <v>1460</v>
      </c>
      <c r="J5049" s="3" t="s">
        <v>18</v>
      </c>
      <c r="K5049" s="5">
        <v>1</v>
      </c>
      <c r="L5049" s="3" t="s">
        <v>3</v>
      </c>
      <c r="M5049" s="3" t="s">
        <v>19</v>
      </c>
      <c r="N5049" s="3" t="s">
        <v>227</v>
      </c>
      <c r="O5049" s="1">
        <v>494</v>
      </c>
      <c r="P5049" s="4">
        <v>0</v>
      </c>
      <c r="Q5049" s="10">
        <f t="shared" si="320"/>
        <v>494</v>
      </c>
    </row>
    <row r="5050" spans="2:17" ht="20.25" customHeight="1">
      <c r="B5050" s="10" t="str">
        <f t="shared" si="317"/>
        <v>دستكش كف دوبل چرمي552</v>
      </c>
      <c r="C5050" s="10" t="str">
        <f t="shared" si="318"/>
        <v>دستكش كف دوبل چرمي1403/03/07552</v>
      </c>
      <c r="D5050" s="10" t="str">
        <f>IFERROR(IF(تحویلی!$E$1="","",IF(NOSA!O5050=تحویلی!$E$1,تحویلی!$E$1&amp;COUNTIF(NOSA!$O$1:O5050,تحویلی!$E$1),"")),"")</f>
        <v>55216</v>
      </c>
      <c r="E5050" s="10" t="str">
        <f t="shared" si="319"/>
        <v>2624552</v>
      </c>
      <c r="F5050" s="10" t="str">
        <f>IFERROR(VLOOKUP(I5050,DATABASE!$N:$O,2,FALSE),"")</f>
        <v>دستكش كف دوبل چرمي</v>
      </c>
      <c r="G5050" s="154" t="s">
        <v>3091</v>
      </c>
      <c r="H5050" s="155">
        <v>2624</v>
      </c>
      <c r="I5050" s="154" t="s">
        <v>1683</v>
      </c>
      <c r="J5050" s="154" t="s">
        <v>1684</v>
      </c>
      <c r="K5050" s="156">
        <v>1</v>
      </c>
      <c r="L5050" s="154" t="s">
        <v>3</v>
      </c>
      <c r="M5050" s="154" t="s">
        <v>25</v>
      </c>
      <c r="N5050" s="154" t="s">
        <v>1419</v>
      </c>
      <c r="O5050" s="153">
        <v>552</v>
      </c>
      <c r="P5050" s="155">
        <v>0</v>
      </c>
      <c r="Q5050" s="10">
        <f t="shared" si="320"/>
        <v>552</v>
      </c>
    </row>
    <row r="5051" spans="2:17" ht="20.25" customHeight="1">
      <c r="B5051" s="10" t="str">
        <f t="shared" si="317"/>
        <v>دستكش ضد برش سبك221</v>
      </c>
      <c r="C5051" s="10" t="str">
        <f t="shared" si="318"/>
        <v>دستكش ضد برش سبك1403/03/07221</v>
      </c>
      <c r="D5051" s="10" t="str">
        <f>IFERROR(IF(تحویلی!$E$1="","",IF(NOSA!O5051=تحویلی!$E$1,تحویلی!$E$1&amp;COUNTIF(NOSA!$O$1:O5051,تحویلی!$E$1),"")),"")</f>
        <v/>
      </c>
      <c r="E5051" s="10" t="str">
        <f t="shared" si="319"/>
        <v>2625221</v>
      </c>
      <c r="F5051" s="10" t="str">
        <f>IFERROR(VLOOKUP(I5051,DATABASE!$N:$O,2,FALSE),"")</f>
        <v>دستكش ضد برش سبك</v>
      </c>
      <c r="G5051" s="154" t="s">
        <v>3091</v>
      </c>
      <c r="H5051" s="155">
        <v>2625</v>
      </c>
      <c r="I5051" s="154" t="s">
        <v>1442</v>
      </c>
      <c r="J5051" s="154" t="s">
        <v>22</v>
      </c>
      <c r="K5051" s="156">
        <v>1</v>
      </c>
      <c r="L5051" s="154" t="s">
        <v>3</v>
      </c>
      <c r="M5051" s="154" t="s">
        <v>9</v>
      </c>
      <c r="N5051" s="154" t="s">
        <v>2703</v>
      </c>
      <c r="O5051" s="153">
        <v>221</v>
      </c>
      <c r="P5051" s="155">
        <v>0</v>
      </c>
      <c r="Q5051" s="10">
        <f t="shared" si="320"/>
        <v>221</v>
      </c>
    </row>
    <row r="5052" spans="2:17" ht="20.25" customHeight="1">
      <c r="B5052" s="10" t="str">
        <f t="shared" ref="B5052:B5115" si="321">F5052&amp;Q5052</f>
        <v>دستكش كف مواد سبك194</v>
      </c>
      <c r="C5052" s="10" t="str">
        <f t="shared" ref="C5052:C5115" si="322">F5052&amp;G5052&amp;O5052</f>
        <v>دستكش كف مواد سبك1403/03/07194</v>
      </c>
      <c r="D5052" s="10" t="str">
        <f>IFERROR(IF(تحویلی!$E$1="","",IF(NOSA!O5052=تحویلی!$E$1,تحویلی!$E$1&amp;COUNTIF(NOSA!$O$1:O5052,تحویلی!$E$1),"")),"")</f>
        <v/>
      </c>
      <c r="E5052" s="10" t="str">
        <f t="shared" ref="E5052:E5115" si="323">H5052&amp;O5052</f>
        <v>2628194</v>
      </c>
      <c r="F5052" s="10" t="str">
        <f>IFERROR(VLOOKUP(I5052,DATABASE!$N:$O,2,FALSE),"")</f>
        <v>دستكش كف مواد سبك</v>
      </c>
      <c r="G5052" s="154" t="s">
        <v>3091</v>
      </c>
      <c r="H5052" s="155">
        <v>2628</v>
      </c>
      <c r="I5052" s="154" t="s">
        <v>1456</v>
      </c>
      <c r="J5052" s="154" t="s">
        <v>2</v>
      </c>
      <c r="K5052" s="156">
        <v>1</v>
      </c>
      <c r="L5052" s="154" t="s">
        <v>3</v>
      </c>
      <c r="M5052" s="154" t="s">
        <v>19</v>
      </c>
      <c r="N5052" s="154" t="s">
        <v>859</v>
      </c>
      <c r="O5052" s="153">
        <v>194</v>
      </c>
      <c r="P5052" s="155">
        <v>1</v>
      </c>
      <c r="Q5052" s="10">
        <f t="shared" si="320"/>
        <v>194</v>
      </c>
    </row>
    <row r="5053" spans="2:17" ht="20.25" customHeight="1">
      <c r="B5053" s="10" t="str">
        <f t="shared" si="321"/>
        <v>دستكش ضد برش سبك881</v>
      </c>
      <c r="C5053" s="10" t="str">
        <f t="shared" si="322"/>
        <v>دستكش ضد برش سبك1403/03/08881</v>
      </c>
      <c r="D5053" s="10" t="str">
        <f>IFERROR(IF(تحویلی!$E$1="","",IF(NOSA!O5053=تحویلی!$E$1,تحویلی!$E$1&amp;COUNTIF(NOSA!$O$1:O5053,تحویلی!$E$1),"")),"")</f>
        <v/>
      </c>
      <c r="E5053" s="10" t="str">
        <f t="shared" si="323"/>
        <v>2636881</v>
      </c>
      <c r="F5053" s="10" t="str">
        <f>IFERROR(VLOOKUP(I5053,DATABASE!$N:$O,2,FALSE),"")</f>
        <v>دستكش ضد برش سبك</v>
      </c>
      <c r="G5053" s="154" t="s">
        <v>3092</v>
      </c>
      <c r="H5053" s="155">
        <v>2636</v>
      </c>
      <c r="I5053" s="154" t="s">
        <v>1442</v>
      </c>
      <c r="J5053" s="154" t="s">
        <v>22</v>
      </c>
      <c r="K5053" s="156">
        <v>1</v>
      </c>
      <c r="L5053" s="154" t="s">
        <v>3</v>
      </c>
      <c r="M5053" s="154" t="s">
        <v>202</v>
      </c>
      <c r="N5053" s="154" t="s">
        <v>3366</v>
      </c>
      <c r="O5053" s="153">
        <v>881</v>
      </c>
      <c r="P5053" s="155">
        <v>0</v>
      </c>
      <c r="Q5053" s="10">
        <f t="shared" si="320"/>
        <v>881</v>
      </c>
    </row>
    <row r="5054" spans="2:17" ht="20.25" customHeight="1">
      <c r="B5054" s="10" t="str">
        <f t="shared" si="321"/>
        <v>پوتين ايمني نسوز114</v>
      </c>
      <c r="C5054" s="10" t="str">
        <f t="shared" si="322"/>
        <v>پوتين ايمني نسوز1403/03/08114</v>
      </c>
      <c r="D5054" s="10" t="str">
        <f>IFERROR(IF(تحویلی!$E$1="","",IF(NOSA!O5054=تحویلی!$E$1,تحویلی!$E$1&amp;COUNTIF(NOSA!$O$1:O5054,تحویلی!$E$1),"")),"")</f>
        <v/>
      </c>
      <c r="E5054" s="10" t="str">
        <f t="shared" si="323"/>
        <v>2659114</v>
      </c>
      <c r="F5054" s="10" t="str">
        <f>IFERROR(VLOOKUP(I5054,DATABASE!$N:$O,2,FALSE),"")</f>
        <v>پوتين ايمني نسوز</v>
      </c>
      <c r="G5054" s="3" t="s">
        <v>3092</v>
      </c>
      <c r="H5054" s="4">
        <v>2659</v>
      </c>
      <c r="I5054" s="3" t="s">
        <v>1472</v>
      </c>
      <c r="J5054" s="3" t="s">
        <v>1700</v>
      </c>
      <c r="K5054" s="5">
        <v>1</v>
      </c>
      <c r="L5054" s="3" t="s">
        <v>3</v>
      </c>
      <c r="M5054" s="3" t="s">
        <v>25</v>
      </c>
      <c r="N5054" s="3" t="s">
        <v>1350</v>
      </c>
      <c r="O5054" s="1">
        <v>114</v>
      </c>
      <c r="P5054" s="4">
        <v>1</v>
      </c>
      <c r="Q5054" s="10">
        <f t="shared" si="320"/>
        <v>114</v>
      </c>
    </row>
    <row r="5055" spans="2:17" ht="20.25" customHeight="1">
      <c r="B5055" s="10" t="str">
        <f t="shared" si="321"/>
        <v>لباس كار نسوز(بلوز و شلوار)834</v>
      </c>
      <c r="C5055" s="10" t="str">
        <f t="shared" si="322"/>
        <v>لباس كار نسوز(بلوز و شلوار)1403/03/08834</v>
      </c>
      <c r="D5055" s="10" t="str">
        <f>IFERROR(IF(تحویلی!$E$1="","",IF(NOSA!O5055=تحویلی!$E$1,تحویلی!$E$1&amp;COUNTIF(NOSA!$O$1:O5055,تحویلی!$E$1),"")),"")</f>
        <v/>
      </c>
      <c r="E5055" s="10" t="str">
        <f t="shared" si="323"/>
        <v>2661834</v>
      </c>
      <c r="F5055" s="10" t="str">
        <f>IFERROR(VLOOKUP(I5055,DATABASE!$N:$O,2,FALSE),"")</f>
        <v>لباس كار نسوز(بلوز و شلوار)</v>
      </c>
      <c r="G5055" s="3" t="s">
        <v>3092</v>
      </c>
      <c r="H5055" s="4">
        <v>2661</v>
      </c>
      <c r="I5055" s="3" t="s">
        <v>1663</v>
      </c>
      <c r="J5055" s="3" t="s">
        <v>1664</v>
      </c>
      <c r="K5055" s="5">
        <v>1</v>
      </c>
      <c r="L5055" s="3" t="s">
        <v>28</v>
      </c>
      <c r="M5055" s="3" t="s">
        <v>19</v>
      </c>
      <c r="N5055" s="3" t="s">
        <v>2647</v>
      </c>
      <c r="O5055" s="1">
        <v>834</v>
      </c>
      <c r="P5055" s="4">
        <v>0</v>
      </c>
      <c r="Q5055" s="10">
        <f t="shared" si="320"/>
        <v>834</v>
      </c>
    </row>
    <row r="5056" spans="2:17" ht="20.25" customHeight="1">
      <c r="B5056" s="10" t="str">
        <f t="shared" si="321"/>
        <v>دستكش ضد برش سبك624</v>
      </c>
      <c r="C5056" s="10" t="str">
        <f t="shared" si="322"/>
        <v>دستكش ضد برش سبك1403/03/08624</v>
      </c>
      <c r="D5056" s="10" t="str">
        <f>IFERROR(IF(تحویلی!$E$1="","",IF(NOSA!O5056=تحویلی!$E$1,تحویلی!$E$1&amp;COUNTIF(NOSA!$O$1:O5056,تحویلی!$E$1),"")),"")</f>
        <v/>
      </c>
      <c r="E5056" s="10" t="str">
        <f t="shared" si="323"/>
        <v>2662624</v>
      </c>
      <c r="F5056" s="10" t="str">
        <f>IFERROR(VLOOKUP(I5056,DATABASE!$N:$O,2,FALSE),"")</f>
        <v>دستكش ضد برش سبك</v>
      </c>
      <c r="G5056" s="3" t="s">
        <v>3092</v>
      </c>
      <c r="H5056" s="4">
        <v>2662</v>
      </c>
      <c r="I5056" s="3" t="s">
        <v>1442</v>
      </c>
      <c r="J5056" s="3" t="s">
        <v>22</v>
      </c>
      <c r="K5056" s="5">
        <v>1</v>
      </c>
      <c r="L5056" s="3" t="s">
        <v>3</v>
      </c>
      <c r="M5056" s="3" t="s">
        <v>133</v>
      </c>
      <c r="N5056" s="3" t="s">
        <v>226</v>
      </c>
      <c r="O5056" s="1">
        <v>624</v>
      </c>
      <c r="P5056" s="4">
        <v>0</v>
      </c>
      <c r="Q5056" s="10">
        <f t="shared" si="320"/>
        <v>624</v>
      </c>
    </row>
    <row r="5057" spans="2:17" ht="20.25" customHeight="1">
      <c r="B5057" s="10" t="str">
        <f t="shared" si="321"/>
        <v>دستكش ضد برش سبك659</v>
      </c>
      <c r="C5057" s="10" t="str">
        <f t="shared" si="322"/>
        <v>دستكش ضد برش سبك1403/03/08659</v>
      </c>
      <c r="D5057" s="10" t="str">
        <f>IFERROR(IF(تحویلی!$E$1="","",IF(NOSA!O5057=تحویلی!$E$1,تحویلی!$E$1&amp;COUNTIF(NOSA!$O$1:O5057,تحویلی!$E$1),"")),"")</f>
        <v/>
      </c>
      <c r="E5057" s="10" t="str">
        <f t="shared" si="323"/>
        <v>2666659</v>
      </c>
      <c r="F5057" s="10" t="str">
        <f>IFERROR(VLOOKUP(I5057,DATABASE!$N:$O,2,FALSE),"")</f>
        <v>دستكش ضد برش سبك</v>
      </c>
      <c r="G5057" s="3" t="s">
        <v>3092</v>
      </c>
      <c r="H5057" s="4">
        <v>2666</v>
      </c>
      <c r="I5057" s="3" t="s">
        <v>1442</v>
      </c>
      <c r="J5057" s="3" t="s">
        <v>22</v>
      </c>
      <c r="K5057" s="5">
        <v>1</v>
      </c>
      <c r="L5057" s="3" t="s">
        <v>3</v>
      </c>
      <c r="M5057" s="3" t="s">
        <v>4</v>
      </c>
      <c r="N5057" s="3" t="s">
        <v>2738</v>
      </c>
      <c r="O5057" s="1">
        <v>659</v>
      </c>
      <c r="P5057" s="4">
        <v>0</v>
      </c>
      <c r="Q5057" s="10">
        <f t="shared" si="320"/>
        <v>659</v>
      </c>
    </row>
    <row r="5058" spans="2:17" ht="20.25" customHeight="1">
      <c r="B5058" s="10" t="str">
        <f t="shared" si="321"/>
        <v>دستكش كف مواد سبك277</v>
      </c>
      <c r="C5058" s="10" t="str">
        <f t="shared" si="322"/>
        <v>دستكش كف مواد سبك1403/03/08277</v>
      </c>
      <c r="D5058" s="10" t="str">
        <f>IFERROR(IF(تحویلی!$E$1="","",IF(NOSA!O5058=تحویلی!$E$1,تحویلی!$E$1&amp;COUNTIF(NOSA!$O$1:O5058,تحویلی!$E$1),"")),"")</f>
        <v/>
      </c>
      <c r="E5058" s="10" t="str">
        <f t="shared" si="323"/>
        <v>2669277</v>
      </c>
      <c r="F5058" s="10" t="str">
        <f>IFERROR(VLOOKUP(I5058,DATABASE!$N:$O,2,FALSE),"")</f>
        <v>دستكش كف مواد سبك</v>
      </c>
      <c r="G5058" s="3" t="s">
        <v>3092</v>
      </c>
      <c r="H5058" s="4">
        <v>2669</v>
      </c>
      <c r="I5058" s="3" t="s">
        <v>1456</v>
      </c>
      <c r="J5058" s="3" t="s">
        <v>2</v>
      </c>
      <c r="K5058" s="5">
        <v>1</v>
      </c>
      <c r="L5058" s="3" t="s">
        <v>3</v>
      </c>
      <c r="M5058" s="3" t="s">
        <v>47</v>
      </c>
      <c r="N5058" s="3" t="s">
        <v>525</v>
      </c>
      <c r="O5058" s="1">
        <v>277</v>
      </c>
      <c r="P5058" s="4">
        <v>0</v>
      </c>
      <c r="Q5058" s="10">
        <f t="shared" si="320"/>
        <v>277</v>
      </c>
    </row>
    <row r="5059" spans="2:17" ht="20.25" customHeight="1">
      <c r="B5059" s="10" t="str">
        <f t="shared" si="321"/>
        <v>دستكش ضد برش سبك784</v>
      </c>
      <c r="C5059" s="10" t="str">
        <f t="shared" si="322"/>
        <v>دستكش ضد برش سبك1403/03/09784</v>
      </c>
      <c r="D5059" s="10" t="str">
        <f>IFERROR(IF(تحویلی!$E$1="","",IF(NOSA!O5059=تحویلی!$E$1,تحویلی!$E$1&amp;COUNTIF(NOSA!$O$1:O5059,تحویلی!$E$1),"")),"")</f>
        <v/>
      </c>
      <c r="E5059" s="10" t="str">
        <f t="shared" si="323"/>
        <v>2674784</v>
      </c>
      <c r="F5059" s="10" t="str">
        <f>IFERROR(VLOOKUP(I5059,DATABASE!$N:$O,2,FALSE),"")</f>
        <v>دستكش ضد برش سبك</v>
      </c>
      <c r="G5059" s="3" t="s">
        <v>3093</v>
      </c>
      <c r="H5059" s="4">
        <v>2674</v>
      </c>
      <c r="I5059" s="3" t="s">
        <v>1442</v>
      </c>
      <c r="J5059" s="3" t="s">
        <v>22</v>
      </c>
      <c r="K5059" s="5">
        <v>1</v>
      </c>
      <c r="L5059" s="3" t="s">
        <v>3</v>
      </c>
      <c r="M5059" s="3" t="s">
        <v>40</v>
      </c>
      <c r="N5059" s="3" t="s">
        <v>1268</v>
      </c>
      <c r="O5059" s="1">
        <v>784</v>
      </c>
      <c r="P5059" s="4">
        <v>0</v>
      </c>
      <c r="Q5059" s="10">
        <f t="shared" si="320"/>
        <v>784</v>
      </c>
    </row>
    <row r="5060" spans="2:17" ht="20.25" customHeight="1">
      <c r="B5060" s="10" t="str">
        <f t="shared" si="321"/>
        <v>دستكش كف مواد سبك460</v>
      </c>
      <c r="C5060" s="10" t="str">
        <f t="shared" si="322"/>
        <v>دستكش كف مواد سبك1403/03/09460</v>
      </c>
      <c r="D5060" s="10" t="str">
        <f>IFERROR(IF(تحویلی!$E$1="","",IF(NOSA!O5060=تحویلی!$E$1,تحویلی!$E$1&amp;COUNTIF(NOSA!$O$1:O5060,تحویلی!$E$1),"")),"")</f>
        <v/>
      </c>
      <c r="E5060" s="10" t="str">
        <f t="shared" si="323"/>
        <v>2684460</v>
      </c>
      <c r="F5060" s="10" t="str">
        <f>IFERROR(VLOOKUP(I5060,DATABASE!$N:$O,2,FALSE),"")</f>
        <v>دستكش كف مواد سبك</v>
      </c>
      <c r="G5060" s="3" t="s">
        <v>3093</v>
      </c>
      <c r="H5060" s="4">
        <v>2684</v>
      </c>
      <c r="I5060" s="3" t="s">
        <v>1456</v>
      </c>
      <c r="J5060" s="3" t="s">
        <v>2</v>
      </c>
      <c r="K5060" s="5">
        <v>1</v>
      </c>
      <c r="L5060" s="3" t="s">
        <v>3</v>
      </c>
      <c r="M5060" s="3" t="s">
        <v>47</v>
      </c>
      <c r="N5060" s="3" t="s">
        <v>140</v>
      </c>
      <c r="O5060" s="1">
        <v>460</v>
      </c>
      <c r="P5060" s="4">
        <v>0</v>
      </c>
      <c r="Q5060" s="10">
        <f t="shared" si="320"/>
        <v>460</v>
      </c>
    </row>
    <row r="5061" spans="2:17" ht="20.25" customHeight="1">
      <c r="B5061" s="10" t="str">
        <f t="shared" si="321"/>
        <v>دستكش استاد كار458</v>
      </c>
      <c r="C5061" s="10" t="str">
        <f t="shared" si="322"/>
        <v>دستكش استاد كار1403/03/09458</v>
      </c>
      <c r="D5061" s="10" t="str">
        <f>IFERROR(IF(تحویلی!$E$1="","",IF(NOSA!O5061=تحویلی!$E$1,تحویلی!$E$1&amp;COUNTIF(NOSA!$O$1:O5061,تحویلی!$E$1),"")),"")</f>
        <v/>
      </c>
      <c r="E5061" s="10" t="str">
        <f t="shared" si="323"/>
        <v>2685458</v>
      </c>
      <c r="F5061" s="10" t="str">
        <f>IFERROR(VLOOKUP(I5061,DATABASE!$N:$O,2,FALSE),"")</f>
        <v>دستكش استاد كار</v>
      </c>
      <c r="G5061" s="154" t="s">
        <v>3093</v>
      </c>
      <c r="H5061" s="155">
        <v>2685</v>
      </c>
      <c r="I5061" s="154" t="s">
        <v>1543</v>
      </c>
      <c r="J5061" s="154" t="s">
        <v>255</v>
      </c>
      <c r="K5061" s="156">
        <v>1</v>
      </c>
      <c r="L5061" s="154" t="s">
        <v>3</v>
      </c>
      <c r="M5061" s="154" t="s">
        <v>4</v>
      </c>
      <c r="N5061" s="154" t="s">
        <v>322</v>
      </c>
      <c r="O5061" s="153">
        <v>458</v>
      </c>
      <c r="P5061" s="155">
        <v>0</v>
      </c>
      <c r="Q5061" s="10">
        <f t="shared" si="320"/>
        <v>458</v>
      </c>
    </row>
    <row r="5062" spans="2:17" ht="20.25" customHeight="1">
      <c r="B5062" s="10" t="str">
        <f t="shared" si="321"/>
        <v>دستكش ضد برش سبك717</v>
      </c>
      <c r="C5062" s="10" t="str">
        <f t="shared" si="322"/>
        <v>دستكش ضد برش سبك1403/03/09717</v>
      </c>
      <c r="D5062" s="10" t="str">
        <f>IFERROR(IF(تحویلی!$E$1="","",IF(NOSA!O5062=تحویلی!$E$1,تحویلی!$E$1&amp;COUNTIF(NOSA!$O$1:O5062,تحویلی!$E$1),"")),"")</f>
        <v/>
      </c>
      <c r="E5062" s="10" t="str">
        <f t="shared" si="323"/>
        <v>2687717</v>
      </c>
      <c r="F5062" s="10" t="str">
        <f>IFERROR(VLOOKUP(I5062,DATABASE!$N:$O,2,FALSE),"")</f>
        <v>دستكش ضد برش سبك</v>
      </c>
      <c r="G5062" s="154" t="s">
        <v>3093</v>
      </c>
      <c r="H5062" s="155">
        <v>2687</v>
      </c>
      <c r="I5062" s="154" t="s">
        <v>1442</v>
      </c>
      <c r="J5062" s="154" t="s">
        <v>22</v>
      </c>
      <c r="K5062" s="156">
        <v>1</v>
      </c>
      <c r="L5062" s="154" t="s">
        <v>3</v>
      </c>
      <c r="M5062" s="154" t="s">
        <v>47</v>
      </c>
      <c r="N5062" s="154" t="s">
        <v>282</v>
      </c>
      <c r="O5062" s="153">
        <v>717</v>
      </c>
      <c r="P5062" s="155">
        <v>0</v>
      </c>
      <c r="Q5062" s="10">
        <f t="shared" si="320"/>
        <v>717</v>
      </c>
    </row>
    <row r="5063" spans="2:17" ht="20.25" customHeight="1">
      <c r="B5063" s="10" t="str">
        <f t="shared" si="321"/>
        <v>دستكش ضد برش سبك717</v>
      </c>
      <c r="C5063" s="10" t="str">
        <f t="shared" si="322"/>
        <v>دستكش ضد برش سبك1403/03/09717</v>
      </c>
      <c r="D5063" s="10" t="str">
        <f>IFERROR(IF(تحویلی!$E$1="","",IF(NOSA!O5063=تحویلی!$E$1,تحویلی!$E$1&amp;COUNTIF(NOSA!$O$1:O5063,تحویلی!$E$1),"")),"")</f>
        <v/>
      </c>
      <c r="E5063" s="10" t="str">
        <f t="shared" si="323"/>
        <v>2687717</v>
      </c>
      <c r="F5063" s="10" t="str">
        <f>IFERROR(VLOOKUP(I5063,DATABASE!$N:$O,2,FALSE),"")</f>
        <v>دستكش ضد برش سبك</v>
      </c>
      <c r="G5063" s="3" t="s">
        <v>3093</v>
      </c>
      <c r="H5063" s="4">
        <v>2687</v>
      </c>
      <c r="I5063" s="3" t="s">
        <v>1442</v>
      </c>
      <c r="J5063" s="3" t="s">
        <v>22</v>
      </c>
      <c r="K5063" s="5">
        <v>1</v>
      </c>
      <c r="L5063" s="3" t="s">
        <v>3</v>
      </c>
      <c r="M5063" s="3" t="s">
        <v>47</v>
      </c>
      <c r="N5063" s="3" t="s">
        <v>80</v>
      </c>
      <c r="O5063" s="1">
        <v>717</v>
      </c>
      <c r="P5063" s="4">
        <v>0</v>
      </c>
      <c r="Q5063" s="10">
        <f t="shared" si="320"/>
        <v>717</v>
      </c>
    </row>
    <row r="5064" spans="2:17" ht="20.25" customHeight="1">
      <c r="B5064" s="10" t="str">
        <f t="shared" si="321"/>
        <v>دستكش كف مواد سبك845</v>
      </c>
      <c r="C5064" s="10" t="str">
        <f t="shared" si="322"/>
        <v>دستكش كف مواد سبك1403/03/09845</v>
      </c>
      <c r="D5064" s="10" t="str">
        <f>IFERROR(IF(تحویلی!$E$1="","",IF(NOSA!O5064=تحویلی!$E$1,تحویلی!$E$1&amp;COUNTIF(NOSA!$O$1:O5064,تحویلی!$E$1),"")),"")</f>
        <v/>
      </c>
      <c r="E5064" s="10" t="str">
        <f t="shared" si="323"/>
        <v>2703845</v>
      </c>
      <c r="F5064" s="10" t="str">
        <f>IFERROR(VLOOKUP(I5064,DATABASE!$N:$O,2,FALSE),"")</f>
        <v>دستكش كف مواد سبك</v>
      </c>
      <c r="G5064" s="3" t="s">
        <v>3093</v>
      </c>
      <c r="H5064" s="4">
        <v>2703</v>
      </c>
      <c r="I5064" s="3" t="s">
        <v>1456</v>
      </c>
      <c r="J5064" s="3" t="s">
        <v>2</v>
      </c>
      <c r="K5064" s="5">
        <v>1</v>
      </c>
      <c r="L5064" s="3" t="s">
        <v>3</v>
      </c>
      <c r="M5064" s="3" t="s">
        <v>47</v>
      </c>
      <c r="N5064" s="3" t="s">
        <v>2701</v>
      </c>
      <c r="O5064" s="1">
        <v>845</v>
      </c>
      <c r="P5064" s="4">
        <v>1</v>
      </c>
      <c r="Q5064" s="10">
        <f t="shared" si="320"/>
        <v>845</v>
      </c>
    </row>
    <row r="5065" spans="2:17" ht="20.25" customHeight="1">
      <c r="B5065" s="10" t="str">
        <f t="shared" si="321"/>
        <v>پابند نسوز چرمي405</v>
      </c>
      <c r="C5065" s="10" t="str">
        <f t="shared" si="322"/>
        <v>پابند نسوز چرمي1403/03/09405</v>
      </c>
      <c r="D5065" s="10" t="str">
        <f>IFERROR(IF(تحویلی!$E$1="","",IF(NOSA!O5065=تحویلی!$E$1,تحویلی!$E$1&amp;COUNTIF(NOSA!$O$1:O5065,تحویلی!$E$1),"")),"")</f>
        <v/>
      </c>
      <c r="E5065" s="10" t="str">
        <f t="shared" si="323"/>
        <v>2704405</v>
      </c>
      <c r="F5065" s="10" t="str">
        <f>IFERROR(VLOOKUP(I5065,DATABASE!$N:$O,2,FALSE),"")</f>
        <v>پابند نسوز چرمي</v>
      </c>
      <c r="G5065" s="3" t="s">
        <v>3093</v>
      </c>
      <c r="H5065" s="4">
        <v>2704</v>
      </c>
      <c r="I5065" s="3" t="s">
        <v>1460</v>
      </c>
      <c r="J5065" s="3" t="s">
        <v>18</v>
      </c>
      <c r="K5065" s="5">
        <v>1</v>
      </c>
      <c r="L5065" s="3" t="s">
        <v>3</v>
      </c>
      <c r="M5065" s="3" t="s">
        <v>19</v>
      </c>
      <c r="N5065" s="3" t="s">
        <v>3406</v>
      </c>
      <c r="O5065" s="1">
        <v>405</v>
      </c>
      <c r="P5065" s="4">
        <v>1</v>
      </c>
      <c r="Q5065" s="10">
        <f t="shared" si="320"/>
        <v>405</v>
      </c>
    </row>
    <row r="5066" spans="2:17" ht="20.25" customHeight="1">
      <c r="B5066" s="10" t="str">
        <f t="shared" si="321"/>
        <v>دستكش كف مواد سبك580</v>
      </c>
      <c r="C5066" s="10" t="str">
        <f t="shared" si="322"/>
        <v>دستكش كف مواد سبك1403/03/09580</v>
      </c>
      <c r="D5066" s="10" t="str">
        <f>IFERROR(IF(تحویلی!$E$1="","",IF(NOSA!O5066=تحویلی!$E$1,تحویلی!$E$1&amp;COUNTIF(NOSA!$O$1:O5066,تحویلی!$E$1),"")),"")</f>
        <v/>
      </c>
      <c r="E5066" s="10" t="str">
        <f t="shared" si="323"/>
        <v>2706580</v>
      </c>
      <c r="F5066" s="10" t="str">
        <f>IFERROR(VLOOKUP(I5066,DATABASE!$N:$O,2,FALSE),"")</f>
        <v>دستكش كف مواد سبك</v>
      </c>
      <c r="G5066" s="3" t="s">
        <v>3093</v>
      </c>
      <c r="H5066" s="4">
        <v>2706</v>
      </c>
      <c r="I5066" s="3" t="s">
        <v>1456</v>
      </c>
      <c r="J5066" s="3" t="s">
        <v>2</v>
      </c>
      <c r="K5066" s="5">
        <v>1</v>
      </c>
      <c r="L5066" s="3" t="s">
        <v>3</v>
      </c>
      <c r="M5066" s="3" t="s">
        <v>47</v>
      </c>
      <c r="N5066" s="3" t="s">
        <v>132</v>
      </c>
      <c r="O5066" s="1">
        <v>580</v>
      </c>
      <c r="P5066" s="4">
        <v>0</v>
      </c>
      <c r="Q5066" s="10">
        <f t="shared" si="320"/>
        <v>580</v>
      </c>
    </row>
    <row r="5067" spans="2:17" ht="20.25" customHeight="1">
      <c r="B5067" s="10" t="str">
        <f t="shared" si="321"/>
        <v>دستكش ساق بلند نسوز86</v>
      </c>
      <c r="C5067" s="10" t="str">
        <f t="shared" si="322"/>
        <v>دستكش ساق بلند نسوز1403/03/0986</v>
      </c>
      <c r="D5067" s="10" t="str">
        <f>IFERROR(IF(تحویلی!$E$1="","",IF(NOSA!O5067=تحویلی!$E$1,تحویلی!$E$1&amp;COUNTIF(NOSA!$O$1:O5067,تحویلی!$E$1),"")),"")</f>
        <v/>
      </c>
      <c r="E5067" s="10" t="str">
        <f t="shared" si="323"/>
        <v>271086</v>
      </c>
      <c r="F5067" s="10" t="str">
        <f>IFERROR(VLOOKUP(I5067,DATABASE!$N:$O,2,FALSE),"")</f>
        <v>دستكش ساق بلند نسوز</v>
      </c>
      <c r="G5067" s="3" t="s">
        <v>3093</v>
      </c>
      <c r="H5067" s="4">
        <v>2710</v>
      </c>
      <c r="I5067" s="3" t="s">
        <v>1461</v>
      </c>
      <c r="J5067" s="3" t="s">
        <v>34</v>
      </c>
      <c r="K5067" s="5">
        <v>1</v>
      </c>
      <c r="L5067" s="3" t="s">
        <v>3</v>
      </c>
      <c r="M5067" s="3" t="s">
        <v>4</v>
      </c>
      <c r="N5067" s="3" t="s">
        <v>105</v>
      </c>
      <c r="O5067" s="1">
        <v>86</v>
      </c>
      <c r="P5067" s="4">
        <v>1</v>
      </c>
      <c r="Q5067" s="10">
        <f t="shared" si="320"/>
        <v>86</v>
      </c>
    </row>
    <row r="5068" spans="2:17" ht="20.25" customHeight="1">
      <c r="B5068" s="10" t="str">
        <f t="shared" si="321"/>
        <v>دستكش كف مواد سبك641</v>
      </c>
      <c r="C5068" s="10" t="str">
        <f t="shared" si="322"/>
        <v>دستكش كف مواد سبك1403/03/09641</v>
      </c>
      <c r="D5068" s="10" t="str">
        <f>IFERROR(IF(تحویلی!$E$1="","",IF(NOSA!O5068=تحویلی!$E$1,تحویلی!$E$1&amp;COUNTIF(NOSA!$O$1:O5068,تحویلی!$E$1),"")),"")</f>
        <v/>
      </c>
      <c r="E5068" s="10" t="str">
        <f t="shared" si="323"/>
        <v>2711641</v>
      </c>
      <c r="F5068" s="10" t="str">
        <f>IFERROR(VLOOKUP(I5068,DATABASE!$N:$O,2,FALSE),"")</f>
        <v>دستكش كف مواد سبك</v>
      </c>
      <c r="G5068" s="3" t="s">
        <v>3093</v>
      </c>
      <c r="H5068" s="4">
        <v>2711</v>
      </c>
      <c r="I5068" s="3" t="s">
        <v>1456</v>
      </c>
      <c r="J5068" s="3" t="s">
        <v>2</v>
      </c>
      <c r="K5068" s="5">
        <v>1</v>
      </c>
      <c r="L5068" s="3" t="s">
        <v>3</v>
      </c>
      <c r="M5068" s="3" t="s">
        <v>47</v>
      </c>
      <c r="N5068" s="3" t="s">
        <v>154</v>
      </c>
      <c r="O5068" s="1">
        <v>641</v>
      </c>
      <c r="P5068" s="4">
        <v>1</v>
      </c>
      <c r="Q5068" s="10">
        <f t="shared" si="320"/>
        <v>641</v>
      </c>
    </row>
    <row r="5069" spans="2:17" ht="20.25" customHeight="1">
      <c r="B5069" s="10" t="str">
        <f t="shared" si="321"/>
        <v>دستكش ساق بلند نسوز88</v>
      </c>
      <c r="C5069" s="10" t="str">
        <f t="shared" si="322"/>
        <v>دستكش ساق بلند نسوز1403/03/1088</v>
      </c>
      <c r="D5069" s="10" t="str">
        <f>IFERROR(IF(تحویلی!$E$1="","",IF(NOSA!O5069=تحویلی!$E$1,تحویلی!$E$1&amp;COUNTIF(NOSA!$O$1:O5069,تحویلی!$E$1),"")),"")</f>
        <v/>
      </c>
      <c r="E5069" s="10" t="str">
        <f t="shared" si="323"/>
        <v>274088</v>
      </c>
      <c r="F5069" s="10" t="str">
        <f>IFERROR(VLOOKUP(I5069,DATABASE!$N:$O,2,FALSE),"")</f>
        <v>دستكش ساق بلند نسوز</v>
      </c>
      <c r="G5069" s="3" t="s">
        <v>3094</v>
      </c>
      <c r="H5069" s="4">
        <v>2740</v>
      </c>
      <c r="I5069" s="3" t="s">
        <v>1461</v>
      </c>
      <c r="J5069" s="3" t="s">
        <v>34</v>
      </c>
      <c r="K5069" s="5">
        <v>1</v>
      </c>
      <c r="L5069" s="3" t="s">
        <v>3</v>
      </c>
      <c r="M5069" s="3" t="s">
        <v>19</v>
      </c>
      <c r="N5069" s="3" t="s">
        <v>1271</v>
      </c>
      <c r="O5069" s="1">
        <v>88</v>
      </c>
      <c r="P5069" s="4">
        <v>1</v>
      </c>
      <c r="Q5069" s="10">
        <f t="shared" si="320"/>
        <v>88</v>
      </c>
    </row>
    <row r="5070" spans="2:17" ht="20.25" customHeight="1">
      <c r="B5070" s="10" t="str">
        <f t="shared" si="321"/>
        <v>دستكش كف مواد سبك733</v>
      </c>
      <c r="C5070" s="10" t="str">
        <f t="shared" si="322"/>
        <v>دستكش كف مواد سبك1403/03/10733</v>
      </c>
      <c r="D5070" s="10" t="str">
        <f>IFERROR(IF(تحویلی!$E$1="","",IF(NOSA!O5070=تحویلی!$E$1,تحویلی!$E$1&amp;COUNTIF(NOSA!$O$1:O5070,تحویلی!$E$1),"")),"")</f>
        <v/>
      </c>
      <c r="E5070" s="10" t="str">
        <f t="shared" si="323"/>
        <v>2746733</v>
      </c>
      <c r="F5070" s="10" t="str">
        <f>IFERROR(VLOOKUP(I5070,DATABASE!$N:$O,2,FALSE),"")</f>
        <v>دستكش كف مواد سبك</v>
      </c>
      <c r="G5070" s="3" t="s">
        <v>3094</v>
      </c>
      <c r="H5070" s="4">
        <v>2746</v>
      </c>
      <c r="I5070" s="3" t="s">
        <v>1456</v>
      </c>
      <c r="J5070" s="3" t="s">
        <v>2</v>
      </c>
      <c r="K5070" s="5">
        <v>1</v>
      </c>
      <c r="L5070" s="3" t="s">
        <v>3</v>
      </c>
      <c r="M5070" s="3" t="s">
        <v>47</v>
      </c>
      <c r="N5070" s="3" t="s">
        <v>704</v>
      </c>
      <c r="O5070" s="1">
        <v>733</v>
      </c>
      <c r="P5070" s="4">
        <v>1</v>
      </c>
      <c r="Q5070" s="10">
        <f t="shared" si="320"/>
        <v>733</v>
      </c>
    </row>
    <row r="5071" spans="2:17" ht="20.25" customHeight="1">
      <c r="B5071" s="10" t="str">
        <f t="shared" si="321"/>
        <v>دستكش كف مواد سبك387</v>
      </c>
      <c r="C5071" s="10" t="str">
        <f t="shared" si="322"/>
        <v>دستكش كف مواد سبك1403/03/10387</v>
      </c>
      <c r="D5071" s="10" t="str">
        <f>IFERROR(IF(تحویلی!$E$1="","",IF(NOSA!O5071=تحویلی!$E$1,تحویلی!$E$1&amp;COUNTIF(NOSA!$O$1:O5071,تحویلی!$E$1),"")),"")</f>
        <v/>
      </c>
      <c r="E5071" s="10" t="str">
        <f t="shared" si="323"/>
        <v>2751387</v>
      </c>
      <c r="F5071" s="10" t="str">
        <f>IFERROR(VLOOKUP(I5071,DATABASE!$N:$O,2,FALSE),"")</f>
        <v>دستكش كف مواد سبك</v>
      </c>
      <c r="G5071" s="154" t="s">
        <v>3094</v>
      </c>
      <c r="H5071" s="155">
        <v>2751</v>
      </c>
      <c r="I5071" s="154" t="s">
        <v>1456</v>
      </c>
      <c r="J5071" s="154" t="s">
        <v>2</v>
      </c>
      <c r="K5071" s="156">
        <v>1</v>
      </c>
      <c r="L5071" s="154" t="s">
        <v>3</v>
      </c>
      <c r="M5071" s="154" t="s">
        <v>19</v>
      </c>
      <c r="N5071" s="154" t="s">
        <v>936</v>
      </c>
      <c r="O5071" s="153">
        <v>387</v>
      </c>
      <c r="P5071" s="155">
        <v>1</v>
      </c>
      <c r="Q5071" s="10">
        <f t="shared" si="320"/>
        <v>387</v>
      </c>
    </row>
    <row r="5072" spans="2:17" ht="20.25" customHeight="1">
      <c r="B5072" s="10" t="str">
        <f t="shared" si="321"/>
        <v>كلاه ايمني8</v>
      </c>
      <c r="C5072" s="10" t="str">
        <f t="shared" si="322"/>
        <v>كلاه ايمني1403/03/108</v>
      </c>
      <c r="D5072" s="10" t="str">
        <f>IFERROR(IF(تحویلی!$E$1="","",IF(NOSA!O5072=تحویلی!$E$1,تحویلی!$E$1&amp;COUNTIF(NOSA!$O$1:O5072,تحویلی!$E$1),"")),"")</f>
        <v/>
      </c>
      <c r="E5072" s="10" t="str">
        <f t="shared" si="323"/>
        <v>27538</v>
      </c>
      <c r="F5072" s="10" t="str">
        <f>IFERROR(VLOOKUP(I5072,DATABASE!$N:$O,2,FALSE),"")</f>
        <v>كلاه ايمني</v>
      </c>
      <c r="G5072" s="154" t="s">
        <v>3094</v>
      </c>
      <c r="H5072" s="155">
        <v>2753</v>
      </c>
      <c r="I5072" s="154" t="s">
        <v>1476</v>
      </c>
      <c r="J5072" s="154" t="s">
        <v>1647</v>
      </c>
      <c r="K5072" s="156">
        <v>1</v>
      </c>
      <c r="L5072" s="154" t="s">
        <v>8</v>
      </c>
      <c r="M5072" s="154" t="s">
        <v>47</v>
      </c>
      <c r="N5072" s="154" t="s">
        <v>144</v>
      </c>
      <c r="O5072" s="153">
        <v>8</v>
      </c>
      <c r="P5072" s="155">
        <v>0</v>
      </c>
      <c r="Q5072" s="10">
        <f t="shared" si="320"/>
        <v>8</v>
      </c>
    </row>
    <row r="5073" spans="2:17" ht="20.25" customHeight="1">
      <c r="B5073" s="10" t="str">
        <f t="shared" si="321"/>
        <v>عينك گاگل791</v>
      </c>
      <c r="C5073" s="10" t="str">
        <f t="shared" si="322"/>
        <v>عينك گاگل1403/03/11791</v>
      </c>
      <c r="D5073" s="10" t="str">
        <f>IFERROR(IF(تحویلی!$E$1="","",IF(NOSA!O5073=تحویلی!$E$1,تحویلی!$E$1&amp;COUNTIF(NOSA!$O$1:O5073,تحویلی!$E$1),"")),"")</f>
        <v/>
      </c>
      <c r="E5073" s="10" t="str">
        <f t="shared" si="323"/>
        <v>2769791</v>
      </c>
      <c r="F5073" s="10" t="str">
        <f>IFERROR(VLOOKUP(I5073,DATABASE!$N:$O,2,FALSE),"")</f>
        <v>عينك گاگل</v>
      </c>
      <c r="G5073" s="154" t="s">
        <v>3095</v>
      </c>
      <c r="H5073" s="155">
        <v>2769</v>
      </c>
      <c r="I5073" s="154" t="s">
        <v>1555</v>
      </c>
      <c r="J5073" s="154" t="s">
        <v>1556</v>
      </c>
      <c r="K5073" s="156">
        <v>1</v>
      </c>
      <c r="L5073" s="154" t="s">
        <v>8</v>
      </c>
      <c r="M5073" s="154" t="s">
        <v>9</v>
      </c>
      <c r="N5073" s="154" t="s">
        <v>3311</v>
      </c>
      <c r="O5073" s="153">
        <v>791</v>
      </c>
      <c r="P5073" s="155">
        <v>0</v>
      </c>
      <c r="Q5073" s="10">
        <f t="shared" si="320"/>
        <v>791</v>
      </c>
    </row>
    <row r="5074" spans="2:17" ht="20.25" customHeight="1">
      <c r="B5074" s="10" t="str">
        <f t="shared" si="321"/>
        <v>دستكش كف مواد سبك843</v>
      </c>
      <c r="C5074" s="10" t="str">
        <f t="shared" si="322"/>
        <v>دستكش كف مواد سبك1403/03/11843</v>
      </c>
      <c r="D5074" s="10" t="str">
        <f>IFERROR(IF(تحویلی!$E$1="","",IF(NOSA!O5074=تحویلی!$E$1,تحویلی!$E$1&amp;COUNTIF(NOSA!$O$1:O5074,تحویلی!$E$1),"")),"")</f>
        <v/>
      </c>
      <c r="E5074" s="10" t="str">
        <f t="shared" si="323"/>
        <v>2781843</v>
      </c>
      <c r="F5074" s="10" t="str">
        <f>IFERROR(VLOOKUP(I5074,DATABASE!$N:$O,2,FALSE),"")</f>
        <v>دستكش كف مواد سبك</v>
      </c>
      <c r="G5074" s="154" t="s">
        <v>3095</v>
      </c>
      <c r="H5074" s="155">
        <v>2781</v>
      </c>
      <c r="I5074" s="154" t="s">
        <v>1456</v>
      </c>
      <c r="J5074" s="154" t="s">
        <v>2</v>
      </c>
      <c r="K5074" s="156">
        <v>1</v>
      </c>
      <c r="L5074" s="154" t="s">
        <v>3</v>
      </c>
      <c r="M5074" s="154" t="s">
        <v>47</v>
      </c>
      <c r="N5074" s="154" t="s">
        <v>2682</v>
      </c>
      <c r="O5074" s="153">
        <v>843</v>
      </c>
      <c r="P5074" s="155">
        <v>0</v>
      </c>
      <c r="Q5074" s="10">
        <f t="shared" si="320"/>
        <v>843</v>
      </c>
    </row>
    <row r="5075" spans="2:17" ht="20.25" customHeight="1">
      <c r="B5075" s="10" t="str">
        <f t="shared" si="321"/>
        <v>دستكش كف مواد سبك840</v>
      </c>
      <c r="C5075" s="10" t="str">
        <f t="shared" si="322"/>
        <v>دستكش كف مواد سبك1403/03/12840</v>
      </c>
      <c r="D5075" s="10" t="str">
        <f>IFERROR(IF(تحویلی!$E$1="","",IF(NOSA!O5075=تحویلی!$E$1,تحویلی!$E$1&amp;COUNTIF(NOSA!$O$1:O5075,تحویلی!$E$1),"")),"")</f>
        <v/>
      </c>
      <c r="E5075" s="10" t="str">
        <f t="shared" si="323"/>
        <v>2790840</v>
      </c>
      <c r="F5075" s="10" t="str">
        <f>IFERROR(VLOOKUP(I5075,DATABASE!$N:$O,2,FALSE),"")</f>
        <v>دستكش كف مواد سبك</v>
      </c>
      <c r="G5075" s="154" t="s">
        <v>3096</v>
      </c>
      <c r="H5075" s="155">
        <v>2790</v>
      </c>
      <c r="I5075" s="154" t="s">
        <v>1456</v>
      </c>
      <c r="J5075" s="154" t="s">
        <v>2</v>
      </c>
      <c r="K5075" s="156">
        <v>1</v>
      </c>
      <c r="L5075" s="154" t="s">
        <v>3</v>
      </c>
      <c r="M5075" s="154" t="s">
        <v>47</v>
      </c>
      <c r="N5075" s="154" t="s">
        <v>3300</v>
      </c>
      <c r="O5075" s="153">
        <v>840</v>
      </c>
      <c r="P5075" s="155">
        <v>0</v>
      </c>
      <c r="Q5075" s="10">
        <f t="shared" si="320"/>
        <v>840</v>
      </c>
    </row>
    <row r="5076" spans="2:17" ht="20.25" customHeight="1">
      <c r="B5076" s="10" t="str">
        <f t="shared" si="321"/>
        <v>گوشي اير پلاگ309</v>
      </c>
      <c r="C5076" s="10" t="str">
        <f t="shared" si="322"/>
        <v>گوشي اير پلاگ1403/03/12309</v>
      </c>
      <c r="D5076" s="10" t="str">
        <f>IFERROR(IF(تحویلی!$E$1="","",IF(NOSA!O5076=تحویلی!$E$1,تحویلی!$E$1&amp;COUNTIF(NOSA!$O$1:O5076,تحویلی!$E$1),"")),"")</f>
        <v/>
      </c>
      <c r="E5076" s="10" t="str">
        <f t="shared" si="323"/>
        <v>2793309</v>
      </c>
      <c r="F5076" s="10" t="str">
        <f>IFERROR(VLOOKUP(I5076,DATABASE!$N:$O,2,FALSE),"")</f>
        <v>گوشي اير پلاگ</v>
      </c>
      <c r="G5076" s="3" t="s">
        <v>3096</v>
      </c>
      <c r="H5076" s="4">
        <v>2793</v>
      </c>
      <c r="I5076" s="3" t="s">
        <v>1581</v>
      </c>
      <c r="J5076" s="3" t="s">
        <v>124</v>
      </c>
      <c r="K5076" s="5">
        <v>1</v>
      </c>
      <c r="L5076" s="3" t="s">
        <v>8</v>
      </c>
      <c r="M5076" s="3" t="s">
        <v>202</v>
      </c>
      <c r="N5076" s="3" t="s">
        <v>3340</v>
      </c>
      <c r="O5076" s="1">
        <v>309</v>
      </c>
      <c r="P5076" s="4">
        <v>0</v>
      </c>
      <c r="Q5076" s="10">
        <f t="shared" si="320"/>
        <v>309</v>
      </c>
    </row>
    <row r="5077" spans="2:17" ht="20.25" customHeight="1">
      <c r="B5077" s="10" t="str">
        <f t="shared" si="321"/>
        <v>834</v>
      </c>
      <c r="C5077" s="10" t="str">
        <f t="shared" si="322"/>
        <v>1403/03/12834</v>
      </c>
      <c r="D5077" s="10" t="str">
        <f>IFERROR(IF(تحویلی!$E$1="","",IF(NOSA!O5077=تحویلی!$E$1,تحویلی!$E$1&amp;COUNTIF(NOSA!$O$1:O5077,تحویلی!$E$1),"")),"")</f>
        <v/>
      </c>
      <c r="E5077" s="10" t="str">
        <f t="shared" si="323"/>
        <v>2828834</v>
      </c>
      <c r="F5077" s="10" t="str">
        <f>IFERROR(VLOOKUP(I5077,DATABASE!$N:$O,2,FALSE),"")</f>
        <v/>
      </c>
      <c r="G5077" s="3" t="s">
        <v>3096</v>
      </c>
      <c r="H5077" s="4">
        <v>2828</v>
      </c>
      <c r="I5077" s="3" t="s">
        <v>2699</v>
      </c>
      <c r="J5077" s="3" t="s">
        <v>7</v>
      </c>
      <c r="K5077" s="5">
        <v>1</v>
      </c>
      <c r="L5077" s="3" t="s">
        <v>8</v>
      </c>
      <c r="M5077" s="3" t="s">
        <v>19</v>
      </c>
      <c r="N5077" s="3" t="s">
        <v>2647</v>
      </c>
      <c r="O5077" s="1">
        <v>834</v>
      </c>
      <c r="P5077" s="4">
        <v>1</v>
      </c>
      <c r="Q5077" s="10">
        <f t="shared" si="320"/>
        <v>834</v>
      </c>
    </row>
    <row r="5078" spans="2:17" ht="20.25" customHeight="1">
      <c r="B5078" s="10" t="str">
        <f t="shared" si="321"/>
        <v>دستكش كف مواد سبك822</v>
      </c>
      <c r="C5078" s="10" t="str">
        <f t="shared" si="322"/>
        <v>دستكش كف مواد سبك1403/03/12822</v>
      </c>
      <c r="D5078" s="10" t="str">
        <f>IFERROR(IF(تحویلی!$E$1="","",IF(NOSA!O5078=تحویلی!$E$1,تحویلی!$E$1&amp;COUNTIF(NOSA!$O$1:O5078,تحویلی!$E$1),"")),"")</f>
        <v/>
      </c>
      <c r="E5078" s="10" t="str">
        <f t="shared" si="323"/>
        <v>2829822</v>
      </c>
      <c r="F5078" s="10" t="str">
        <f>IFERROR(VLOOKUP(I5078,DATABASE!$N:$O,2,FALSE),"")</f>
        <v>دستكش كف مواد سبك</v>
      </c>
      <c r="G5078" s="3" t="s">
        <v>3096</v>
      </c>
      <c r="H5078" s="4">
        <v>2829</v>
      </c>
      <c r="I5078" s="3" t="s">
        <v>1456</v>
      </c>
      <c r="J5078" s="3" t="s">
        <v>2</v>
      </c>
      <c r="K5078" s="5">
        <v>1</v>
      </c>
      <c r="L5078" s="3" t="s">
        <v>3</v>
      </c>
      <c r="M5078" s="3" t="s">
        <v>47</v>
      </c>
      <c r="N5078" s="3" t="s">
        <v>1788</v>
      </c>
      <c r="O5078" s="1">
        <v>822</v>
      </c>
      <c r="P5078" s="4">
        <v>1</v>
      </c>
      <c r="Q5078" s="10">
        <f t="shared" si="320"/>
        <v>822</v>
      </c>
    </row>
    <row r="5079" spans="2:17" ht="20.25" customHeight="1">
      <c r="B5079" s="10" t="str">
        <f t="shared" si="321"/>
        <v>كفش ايمني756</v>
      </c>
      <c r="C5079" s="10" t="str">
        <f t="shared" si="322"/>
        <v>كفش ايمني1403/03/12756</v>
      </c>
      <c r="D5079" s="10" t="str">
        <f>IFERROR(IF(تحویلی!$E$1="","",IF(NOSA!O5079=تحویلی!$E$1,تحویلی!$E$1&amp;COUNTIF(NOSA!$O$1:O5079,تحویلی!$E$1),"")),"")</f>
        <v/>
      </c>
      <c r="E5079" s="10" t="str">
        <f t="shared" si="323"/>
        <v>2831756</v>
      </c>
      <c r="F5079" s="10" t="str">
        <f>IFERROR(VLOOKUP(I5079,DATABASE!$N:$O,2,FALSE),"")</f>
        <v>كفش ايمني</v>
      </c>
      <c r="G5079" s="3" t="s">
        <v>3096</v>
      </c>
      <c r="H5079" s="4">
        <v>2831</v>
      </c>
      <c r="I5079" s="3" t="s">
        <v>1526</v>
      </c>
      <c r="J5079" s="3" t="s">
        <v>1729</v>
      </c>
      <c r="K5079" s="5">
        <v>1</v>
      </c>
      <c r="L5079" s="3" t="s">
        <v>3</v>
      </c>
      <c r="M5079" s="3" t="s">
        <v>25</v>
      </c>
      <c r="N5079" s="3" t="s">
        <v>939</v>
      </c>
      <c r="O5079" s="1">
        <v>756</v>
      </c>
      <c r="P5079" s="4">
        <v>1</v>
      </c>
      <c r="Q5079" s="10">
        <f t="shared" si="320"/>
        <v>756</v>
      </c>
    </row>
    <row r="5080" spans="2:17" ht="20.25" customHeight="1">
      <c r="B5080" s="10" t="str">
        <f t="shared" si="321"/>
        <v>كفش ايمني عايق برق859</v>
      </c>
      <c r="C5080" s="10" t="str">
        <f t="shared" si="322"/>
        <v>كفش ايمني عايق برق1403/03/13859</v>
      </c>
      <c r="D5080" s="10" t="str">
        <f>IFERROR(IF(تحویلی!$E$1="","",IF(NOSA!O5080=تحویلی!$E$1,تحویلی!$E$1&amp;COUNTIF(NOSA!$O$1:O5080,تحویلی!$E$1),"")),"")</f>
        <v/>
      </c>
      <c r="E5080" s="10" t="str">
        <f t="shared" si="323"/>
        <v>2843859</v>
      </c>
      <c r="F5080" s="10" t="str">
        <f>IFERROR(VLOOKUP(I5080,DATABASE!$N:$O,2,FALSE),"")</f>
        <v>كفش ايمني عايق برق</v>
      </c>
      <c r="G5080" s="3" t="s">
        <v>3097</v>
      </c>
      <c r="H5080" s="4">
        <v>2843</v>
      </c>
      <c r="I5080" s="3" t="s">
        <v>1589</v>
      </c>
      <c r="J5080" s="3" t="s">
        <v>1651</v>
      </c>
      <c r="K5080" s="5">
        <v>1</v>
      </c>
      <c r="L5080" s="3" t="s">
        <v>3</v>
      </c>
      <c r="M5080" s="3" t="s">
        <v>102</v>
      </c>
      <c r="N5080" s="3" t="s">
        <v>796</v>
      </c>
      <c r="O5080" s="1">
        <v>859</v>
      </c>
      <c r="P5080" s="4">
        <v>1</v>
      </c>
      <c r="Q5080" s="10">
        <f t="shared" si="320"/>
        <v>859</v>
      </c>
    </row>
    <row r="5081" spans="2:17" ht="20.25" customHeight="1">
      <c r="B5081" s="10" t="str">
        <f t="shared" si="321"/>
        <v>دستكش ساق بلند نسوز303</v>
      </c>
      <c r="C5081" s="10" t="str">
        <f t="shared" si="322"/>
        <v>دستكش ساق بلند نسوز1403/03/13303</v>
      </c>
      <c r="D5081" s="10" t="str">
        <f>IFERROR(IF(تحویلی!$E$1="","",IF(NOSA!O5081=تحویلی!$E$1,تحویلی!$E$1&amp;COUNTIF(NOSA!$O$1:O5081,تحویلی!$E$1),"")),"")</f>
        <v/>
      </c>
      <c r="E5081" s="10" t="str">
        <f t="shared" si="323"/>
        <v>2857303</v>
      </c>
      <c r="F5081" s="10" t="str">
        <f>IFERROR(VLOOKUP(I5081,DATABASE!$N:$O,2,FALSE),"")</f>
        <v>دستكش ساق بلند نسوز</v>
      </c>
      <c r="G5081" s="3" t="s">
        <v>3097</v>
      </c>
      <c r="H5081" s="4">
        <v>2857</v>
      </c>
      <c r="I5081" s="3" t="s">
        <v>1461</v>
      </c>
      <c r="J5081" s="3" t="s">
        <v>34</v>
      </c>
      <c r="K5081" s="5">
        <v>1</v>
      </c>
      <c r="L5081" s="3" t="s">
        <v>3</v>
      </c>
      <c r="M5081" s="3" t="s">
        <v>4</v>
      </c>
      <c r="N5081" s="3" t="s">
        <v>403</v>
      </c>
      <c r="O5081" s="1">
        <v>303</v>
      </c>
      <c r="P5081" s="4">
        <v>1</v>
      </c>
      <c r="Q5081" s="10">
        <f t="shared" si="320"/>
        <v>303</v>
      </c>
    </row>
    <row r="5082" spans="2:17" ht="20.25" customHeight="1">
      <c r="B5082" s="10" t="str">
        <f t="shared" si="321"/>
        <v>دستكش استاد كار303</v>
      </c>
      <c r="C5082" s="10" t="str">
        <f t="shared" si="322"/>
        <v>دستكش استاد كار1403/03/13303</v>
      </c>
      <c r="D5082" s="10" t="str">
        <f>IFERROR(IF(تحویلی!$E$1="","",IF(NOSA!O5082=تحویلی!$E$1,تحویلی!$E$1&amp;COUNTIF(NOSA!$O$1:O5082,تحویلی!$E$1),"")),"")</f>
        <v/>
      </c>
      <c r="E5082" s="10" t="str">
        <f t="shared" si="323"/>
        <v>2857303</v>
      </c>
      <c r="F5082" s="10" t="str">
        <f>IFERROR(VLOOKUP(I5082,DATABASE!$N:$O,2,FALSE),"")</f>
        <v>دستكش استاد كار</v>
      </c>
      <c r="G5082" s="3" t="s">
        <v>3097</v>
      </c>
      <c r="H5082" s="4">
        <v>2857</v>
      </c>
      <c r="I5082" s="3" t="s">
        <v>1543</v>
      </c>
      <c r="J5082" s="3" t="s">
        <v>255</v>
      </c>
      <c r="K5082" s="5">
        <v>1</v>
      </c>
      <c r="L5082" s="3" t="s">
        <v>3</v>
      </c>
      <c r="M5082" s="3" t="s">
        <v>4</v>
      </c>
      <c r="N5082" s="3" t="s">
        <v>403</v>
      </c>
      <c r="O5082" s="1">
        <v>303</v>
      </c>
      <c r="P5082" s="4">
        <v>1</v>
      </c>
      <c r="Q5082" s="10">
        <f t="shared" si="320"/>
        <v>303</v>
      </c>
    </row>
    <row r="5083" spans="2:17" ht="20.25" customHeight="1">
      <c r="B5083" s="10" t="str">
        <f t="shared" si="321"/>
        <v>دستكش كف مواد سبك10005</v>
      </c>
      <c r="C5083" s="10" t="str">
        <f t="shared" si="322"/>
        <v>دستكش كف مواد سبك1403/03/1310005</v>
      </c>
      <c r="D5083" s="10" t="str">
        <f>IFERROR(IF(تحویلی!$E$1="","",IF(NOSA!O5083=تحویلی!$E$1,تحویلی!$E$1&amp;COUNTIF(NOSA!$O$1:O5083,تحویلی!$E$1),"")),"")</f>
        <v/>
      </c>
      <c r="E5083" s="10" t="str">
        <f t="shared" si="323"/>
        <v>286710005</v>
      </c>
      <c r="F5083" s="10" t="str">
        <f>IFERROR(VLOOKUP(I5083,DATABASE!$N:$O,2,FALSE),"")</f>
        <v>دستكش كف مواد سبك</v>
      </c>
      <c r="G5083" s="3" t="s">
        <v>3097</v>
      </c>
      <c r="H5083" s="4">
        <v>2867</v>
      </c>
      <c r="I5083" s="3" t="s">
        <v>1456</v>
      </c>
      <c r="J5083" s="3" t="s">
        <v>2</v>
      </c>
      <c r="K5083" s="5">
        <v>1</v>
      </c>
      <c r="L5083" s="3" t="s">
        <v>3</v>
      </c>
      <c r="M5083" s="3" t="s">
        <v>9</v>
      </c>
      <c r="N5083" s="3" t="s">
        <v>3407</v>
      </c>
      <c r="O5083" s="1">
        <v>10005</v>
      </c>
      <c r="P5083" s="4">
        <v>1</v>
      </c>
      <c r="Q5083" s="10">
        <f t="shared" si="320"/>
        <v>10005</v>
      </c>
    </row>
    <row r="5084" spans="2:17" ht="20.25" customHeight="1">
      <c r="B5084" s="10" t="str">
        <f t="shared" si="321"/>
        <v>دستكش ساق بلند نسوز10005</v>
      </c>
      <c r="C5084" s="10" t="str">
        <f t="shared" si="322"/>
        <v>دستكش ساق بلند نسوز1403/03/1310005</v>
      </c>
      <c r="D5084" s="10" t="str">
        <f>IFERROR(IF(تحویلی!$E$1="","",IF(NOSA!O5084=تحویلی!$E$1,تحویلی!$E$1&amp;COUNTIF(NOSA!$O$1:O5084,تحویلی!$E$1),"")),"")</f>
        <v/>
      </c>
      <c r="E5084" s="10" t="str">
        <f t="shared" si="323"/>
        <v>287010005</v>
      </c>
      <c r="F5084" s="10" t="str">
        <f>IFERROR(VLOOKUP(I5084,DATABASE!$N:$O,2,FALSE),"")</f>
        <v>دستكش ساق بلند نسوز</v>
      </c>
      <c r="G5084" s="3" t="s">
        <v>3097</v>
      </c>
      <c r="H5084" s="4">
        <v>2870</v>
      </c>
      <c r="I5084" s="3" t="s">
        <v>1461</v>
      </c>
      <c r="J5084" s="3" t="s">
        <v>34</v>
      </c>
      <c r="K5084" s="5">
        <v>1</v>
      </c>
      <c r="L5084" s="3" t="s">
        <v>3</v>
      </c>
      <c r="M5084" s="3" t="s">
        <v>9</v>
      </c>
      <c r="N5084" s="3" t="s">
        <v>3385</v>
      </c>
      <c r="O5084" s="1">
        <v>10005</v>
      </c>
      <c r="P5084" s="4">
        <v>0</v>
      </c>
      <c r="Q5084" s="10">
        <f t="shared" si="320"/>
        <v>10005</v>
      </c>
    </row>
    <row r="5085" spans="2:17" ht="20.25" customHeight="1">
      <c r="B5085" s="10" t="str">
        <f t="shared" si="321"/>
        <v>عينك سنگ زني بغل توري8</v>
      </c>
      <c r="C5085" s="10" t="str">
        <f t="shared" si="322"/>
        <v>عينك سنگ زني بغل توري1403/03/138</v>
      </c>
      <c r="D5085" s="10" t="str">
        <f>IFERROR(IF(تحویلی!$E$1="","",IF(NOSA!O5085=تحویلی!$E$1,تحویلی!$E$1&amp;COUNTIF(NOSA!$O$1:O5085,تحویلی!$E$1),"")),"")</f>
        <v/>
      </c>
      <c r="E5085" s="10" t="str">
        <f t="shared" si="323"/>
        <v>28778</v>
      </c>
      <c r="F5085" s="10" t="str">
        <f>IFERROR(VLOOKUP(I5085,DATABASE!$N:$O,2,FALSE),"")</f>
        <v>عينك سنگ زني بغل توري</v>
      </c>
      <c r="G5085" s="3" t="s">
        <v>3097</v>
      </c>
      <c r="H5085" s="4">
        <v>2877</v>
      </c>
      <c r="I5085" s="3" t="s">
        <v>1519</v>
      </c>
      <c r="J5085" s="3" t="s">
        <v>1520</v>
      </c>
      <c r="K5085" s="5">
        <v>1</v>
      </c>
      <c r="L5085" s="3" t="s">
        <v>8</v>
      </c>
      <c r="M5085" s="3" t="s">
        <v>47</v>
      </c>
      <c r="N5085" s="3" t="s">
        <v>710</v>
      </c>
      <c r="O5085" s="1">
        <v>8</v>
      </c>
      <c r="P5085" s="4">
        <v>0</v>
      </c>
      <c r="Q5085" s="10">
        <f t="shared" ref="Q5085:Q5148" si="324">VALUE(O5085)</f>
        <v>8</v>
      </c>
    </row>
    <row r="5086" spans="2:17" ht="20.25" customHeight="1">
      <c r="B5086" s="10" t="str">
        <f t="shared" si="321"/>
        <v>دستكش كف مواد سبك8</v>
      </c>
      <c r="C5086" s="10" t="str">
        <f t="shared" si="322"/>
        <v>دستكش كف مواد سبك1403/03/138</v>
      </c>
      <c r="D5086" s="10" t="str">
        <f>IFERROR(IF(تحویلی!$E$1="","",IF(NOSA!O5086=تحویلی!$E$1,تحویلی!$E$1&amp;COUNTIF(NOSA!$O$1:O5086,تحویلی!$E$1),"")),"")</f>
        <v/>
      </c>
      <c r="E5086" s="10" t="str">
        <f t="shared" si="323"/>
        <v>28778</v>
      </c>
      <c r="F5086" s="10" t="str">
        <f>IFERROR(VLOOKUP(I5086,DATABASE!$N:$O,2,FALSE),"")</f>
        <v>دستكش كف مواد سبك</v>
      </c>
      <c r="G5086" s="3" t="s">
        <v>3097</v>
      </c>
      <c r="H5086" s="4">
        <v>2877</v>
      </c>
      <c r="I5086" s="3" t="s">
        <v>1456</v>
      </c>
      <c r="J5086" s="3" t="s">
        <v>2</v>
      </c>
      <c r="K5086" s="5">
        <v>1</v>
      </c>
      <c r="L5086" s="3" t="s">
        <v>3</v>
      </c>
      <c r="M5086" s="3" t="s">
        <v>47</v>
      </c>
      <c r="N5086" s="3" t="s">
        <v>710</v>
      </c>
      <c r="O5086" s="1">
        <v>8</v>
      </c>
      <c r="P5086" s="4">
        <v>0</v>
      </c>
      <c r="Q5086" s="10">
        <f t="shared" si="324"/>
        <v>8</v>
      </c>
    </row>
    <row r="5087" spans="2:17" ht="20.25" customHeight="1">
      <c r="B5087" s="10" t="str">
        <f t="shared" si="321"/>
        <v>دستكش ساق بلند نسوز82</v>
      </c>
      <c r="C5087" s="10" t="str">
        <f t="shared" si="322"/>
        <v>دستكش ساق بلند نسوز1403/03/1482</v>
      </c>
      <c r="D5087" s="10" t="str">
        <f>IFERROR(IF(تحویلی!$E$1="","",IF(NOSA!O5087=تحویلی!$E$1,تحویلی!$E$1&amp;COUNTIF(NOSA!$O$1:O5087,تحویلی!$E$1),"")),"")</f>
        <v/>
      </c>
      <c r="E5087" s="10" t="str">
        <f t="shared" si="323"/>
        <v>288582</v>
      </c>
      <c r="F5087" s="10" t="str">
        <f>IFERROR(VLOOKUP(I5087,DATABASE!$N:$O,2,FALSE),"")</f>
        <v>دستكش ساق بلند نسوز</v>
      </c>
      <c r="G5087" s="3" t="s">
        <v>3098</v>
      </c>
      <c r="H5087" s="4">
        <v>2885</v>
      </c>
      <c r="I5087" s="3" t="s">
        <v>1461</v>
      </c>
      <c r="J5087" s="3" t="s">
        <v>34</v>
      </c>
      <c r="K5087" s="5">
        <v>1</v>
      </c>
      <c r="L5087" s="3" t="s">
        <v>3</v>
      </c>
      <c r="M5087" s="3" t="s">
        <v>4</v>
      </c>
      <c r="N5087" s="3" t="s">
        <v>84</v>
      </c>
      <c r="O5087" s="1">
        <v>82</v>
      </c>
      <c r="P5087" s="4">
        <v>1</v>
      </c>
      <c r="Q5087" s="10">
        <f t="shared" si="324"/>
        <v>82</v>
      </c>
    </row>
    <row r="5088" spans="2:17" ht="20.25" customHeight="1">
      <c r="B5088" s="10" t="str">
        <f t="shared" si="321"/>
        <v>دستكش كف مواد سبك719</v>
      </c>
      <c r="C5088" s="10" t="str">
        <f t="shared" si="322"/>
        <v>دستكش كف مواد سبك1403/03/14719</v>
      </c>
      <c r="D5088" s="10" t="str">
        <f>IFERROR(IF(تحویلی!$E$1="","",IF(NOSA!O5088=تحویلی!$E$1,تحویلی!$E$1&amp;COUNTIF(NOSA!$O$1:O5088,تحویلی!$E$1),"")),"")</f>
        <v/>
      </c>
      <c r="E5088" s="10" t="str">
        <f t="shared" si="323"/>
        <v>2886719</v>
      </c>
      <c r="F5088" s="10" t="str">
        <f>IFERROR(VLOOKUP(I5088,DATABASE!$N:$O,2,FALSE),"")</f>
        <v>دستكش كف مواد سبك</v>
      </c>
      <c r="G5088" s="3" t="s">
        <v>3098</v>
      </c>
      <c r="H5088" s="4">
        <v>2886</v>
      </c>
      <c r="I5088" s="3" t="s">
        <v>1456</v>
      </c>
      <c r="J5088" s="3" t="s">
        <v>2</v>
      </c>
      <c r="K5088" s="5">
        <v>1</v>
      </c>
      <c r="L5088" s="3" t="s">
        <v>3</v>
      </c>
      <c r="M5088" s="3" t="s">
        <v>47</v>
      </c>
      <c r="N5088" s="3" t="s">
        <v>395</v>
      </c>
      <c r="O5088" s="1">
        <v>719</v>
      </c>
      <c r="P5088" s="4">
        <v>0</v>
      </c>
      <c r="Q5088" s="10">
        <f t="shared" si="324"/>
        <v>719</v>
      </c>
    </row>
    <row r="5089" spans="2:17" ht="20.25" customHeight="1">
      <c r="B5089" s="10" t="str">
        <f t="shared" si="321"/>
        <v xml:space="preserve"> لباس كارشناسي مديران 277</v>
      </c>
      <c r="C5089" s="10" t="str">
        <f t="shared" si="322"/>
        <v xml:space="preserve"> لباس كارشناسي مديران 1403/03/14277</v>
      </c>
      <c r="D5089" s="10" t="str">
        <f>IFERROR(IF(تحویلی!$E$1="","",IF(NOSA!O5089=تحویلی!$E$1,تحویلی!$E$1&amp;COUNTIF(NOSA!$O$1:O5089,تحویلی!$E$1),"")),"")</f>
        <v/>
      </c>
      <c r="E5089" s="10" t="str">
        <f t="shared" si="323"/>
        <v>2898277</v>
      </c>
      <c r="F5089" s="10" t="str">
        <f>IFERROR(VLOOKUP(I5089,DATABASE!$N:$O,2,FALSE),"")</f>
        <v xml:space="preserve"> لباس كارشناسي مديران </v>
      </c>
      <c r="G5089" s="154" t="s">
        <v>3098</v>
      </c>
      <c r="H5089" s="155">
        <v>2898</v>
      </c>
      <c r="I5089" s="154" t="s">
        <v>1677</v>
      </c>
      <c r="J5089" s="154" t="s">
        <v>1678</v>
      </c>
      <c r="K5089" s="156">
        <v>1</v>
      </c>
      <c r="L5089" s="154" t="s">
        <v>8</v>
      </c>
      <c r="M5089" s="154" t="s">
        <v>47</v>
      </c>
      <c r="N5089" s="154" t="s">
        <v>525</v>
      </c>
      <c r="O5089" s="153">
        <v>277</v>
      </c>
      <c r="P5089" s="155">
        <v>0</v>
      </c>
      <c r="Q5089" s="10">
        <f t="shared" si="324"/>
        <v>277</v>
      </c>
    </row>
    <row r="5090" spans="2:17" ht="20.25" customHeight="1">
      <c r="B5090" s="10" t="str">
        <f t="shared" si="321"/>
        <v>دستكش كف دوبل چرمي694</v>
      </c>
      <c r="C5090" s="10" t="str">
        <f t="shared" si="322"/>
        <v>دستكش كف دوبل چرمي1403/03/15694</v>
      </c>
      <c r="D5090" s="10" t="str">
        <f>IFERROR(IF(تحویلی!$E$1="","",IF(NOSA!O5090=تحویلی!$E$1,تحویلی!$E$1&amp;COUNTIF(NOSA!$O$1:O5090,تحویلی!$E$1),"")),"")</f>
        <v/>
      </c>
      <c r="E5090" s="10" t="str">
        <f t="shared" si="323"/>
        <v>2913694</v>
      </c>
      <c r="F5090" s="10" t="str">
        <f>IFERROR(VLOOKUP(I5090,DATABASE!$N:$O,2,FALSE),"")</f>
        <v>دستكش كف دوبل چرمي</v>
      </c>
      <c r="G5090" s="154" t="s">
        <v>3099</v>
      </c>
      <c r="H5090" s="155">
        <v>2913</v>
      </c>
      <c r="I5090" s="154" t="s">
        <v>1683</v>
      </c>
      <c r="J5090" s="154" t="s">
        <v>1684</v>
      </c>
      <c r="K5090" s="156">
        <v>1</v>
      </c>
      <c r="L5090" s="154" t="s">
        <v>3</v>
      </c>
      <c r="M5090" s="154" t="s">
        <v>47</v>
      </c>
      <c r="N5090" s="154" t="s">
        <v>128</v>
      </c>
      <c r="O5090" s="153">
        <v>694</v>
      </c>
      <c r="P5090" s="155">
        <v>0</v>
      </c>
      <c r="Q5090" s="10">
        <f t="shared" si="324"/>
        <v>694</v>
      </c>
    </row>
    <row r="5091" spans="2:17" ht="20.25" customHeight="1">
      <c r="B5091" s="10" t="str">
        <f t="shared" si="321"/>
        <v>دستكش كف مواد سبك694</v>
      </c>
      <c r="C5091" s="10" t="str">
        <f t="shared" si="322"/>
        <v>دستكش كف مواد سبك1403/03/15694</v>
      </c>
      <c r="D5091" s="10" t="str">
        <f>IFERROR(IF(تحویلی!$E$1="","",IF(NOSA!O5091=تحویلی!$E$1,تحویلی!$E$1&amp;COUNTIF(NOSA!$O$1:O5091,تحویلی!$E$1),"")),"")</f>
        <v/>
      </c>
      <c r="E5091" s="10" t="str">
        <f t="shared" si="323"/>
        <v>2913694</v>
      </c>
      <c r="F5091" s="10" t="str">
        <f>IFERROR(VLOOKUP(I5091,DATABASE!$N:$O,2,FALSE),"")</f>
        <v>دستكش كف مواد سبك</v>
      </c>
      <c r="G5091" s="154" t="s">
        <v>3099</v>
      </c>
      <c r="H5091" s="155">
        <v>2913</v>
      </c>
      <c r="I5091" s="154" t="s">
        <v>1456</v>
      </c>
      <c r="J5091" s="154" t="s">
        <v>2</v>
      </c>
      <c r="K5091" s="156">
        <v>1</v>
      </c>
      <c r="L5091" s="154" t="s">
        <v>3</v>
      </c>
      <c r="M5091" s="154" t="s">
        <v>47</v>
      </c>
      <c r="N5091" s="154" t="s">
        <v>128</v>
      </c>
      <c r="O5091" s="153">
        <v>694</v>
      </c>
      <c r="P5091" s="155">
        <v>0</v>
      </c>
      <c r="Q5091" s="10">
        <f t="shared" si="324"/>
        <v>694</v>
      </c>
    </row>
    <row r="5092" spans="2:17" ht="20.25" customHeight="1">
      <c r="B5092" s="10" t="str">
        <f t="shared" si="321"/>
        <v>دستكش ساق بلند نسوز221</v>
      </c>
      <c r="C5092" s="10" t="str">
        <f t="shared" si="322"/>
        <v>دستكش ساق بلند نسوز1403/03/15221</v>
      </c>
      <c r="D5092" s="10" t="str">
        <f>IFERROR(IF(تحویلی!$E$1="","",IF(NOSA!O5092=تحویلی!$E$1,تحویلی!$E$1&amp;COUNTIF(NOSA!$O$1:O5092,تحویلی!$E$1),"")),"")</f>
        <v/>
      </c>
      <c r="E5092" s="10" t="str">
        <f t="shared" si="323"/>
        <v>2918221</v>
      </c>
      <c r="F5092" s="10" t="str">
        <f>IFERROR(VLOOKUP(I5092,DATABASE!$N:$O,2,FALSE),"")</f>
        <v>دستكش ساق بلند نسوز</v>
      </c>
      <c r="G5092" s="154" t="s">
        <v>3099</v>
      </c>
      <c r="H5092" s="155">
        <v>2918</v>
      </c>
      <c r="I5092" s="154" t="s">
        <v>1461</v>
      </c>
      <c r="J5092" s="154" t="s">
        <v>34</v>
      </c>
      <c r="K5092" s="156">
        <v>1</v>
      </c>
      <c r="L5092" s="154" t="s">
        <v>3</v>
      </c>
      <c r="M5092" s="154" t="s">
        <v>9</v>
      </c>
      <c r="N5092" s="154" t="s">
        <v>325</v>
      </c>
      <c r="O5092" s="153">
        <v>221</v>
      </c>
      <c r="P5092" s="155">
        <v>0</v>
      </c>
      <c r="Q5092" s="10">
        <f t="shared" si="324"/>
        <v>221</v>
      </c>
    </row>
    <row r="5093" spans="2:17" ht="20.25" customHeight="1">
      <c r="B5093" s="10" t="str">
        <f t="shared" si="321"/>
        <v>دستكش كف مواد سبك460</v>
      </c>
      <c r="C5093" s="10" t="str">
        <f t="shared" si="322"/>
        <v>دستكش كف مواد سبك1403/03/15460</v>
      </c>
      <c r="D5093" s="10" t="str">
        <f>IFERROR(IF(تحویلی!$E$1="","",IF(NOSA!O5093=تحویلی!$E$1,تحویلی!$E$1&amp;COUNTIF(NOSA!$O$1:O5093,تحویلی!$E$1),"")),"")</f>
        <v/>
      </c>
      <c r="E5093" s="10" t="str">
        <f t="shared" si="323"/>
        <v>2925460</v>
      </c>
      <c r="F5093" s="10" t="str">
        <f>IFERROR(VLOOKUP(I5093,DATABASE!$N:$O,2,FALSE),"")</f>
        <v>دستكش كف مواد سبك</v>
      </c>
      <c r="G5093" s="154" t="s">
        <v>3099</v>
      </c>
      <c r="H5093" s="155">
        <v>2925</v>
      </c>
      <c r="I5093" s="154" t="s">
        <v>1456</v>
      </c>
      <c r="J5093" s="154" t="s">
        <v>2</v>
      </c>
      <c r="K5093" s="156">
        <v>1</v>
      </c>
      <c r="L5093" s="154" t="s">
        <v>3</v>
      </c>
      <c r="M5093" s="154" t="s">
        <v>47</v>
      </c>
      <c r="N5093" s="154" t="s">
        <v>140</v>
      </c>
      <c r="O5093" s="153">
        <v>460</v>
      </c>
      <c r="P5093" s="155">
        <v>0</v>
      </c>
      <c r="Q5093" s="10">
        <f t="shared" si="324"/>
        <v>460</v>
      </c>
    </row>
    <row r="5094" spans="2:17" ht="20.25" customHeight="1">
      <c r="B5094" s="10" t="str">
        <f t="shared" si="321"/>
        <v>دستكش ساق بلند نسوز567</v>
      </c>
      <c r="C5094" s="10" t="str">
        <f t="shared" si="322"/>
        <v>دستكش ساق بلند نسوز1403/03/15567</v>
      </c>
      <c r="D5094" s="10" t="str">
        <f>IFERROR(IF(تحویلی!$E$1="","",IF(NOSA!O5094=تحویلی!$E$1,تحویلی!$E$1&amp;COUNTIF(NOSA!$O$1:O5094,تحویلی!$E$1),"")),"")</f>
        <v/>
      </c>
      <c r="E5094" s="10" t="str">
        <f t="shared" si="323"/>
        <v>2929567</v>
      </c>
      <c r="F5094" s="10" t="str">
        <f>IFERROR(VLOOKUP(I5094,DATABASE!$N:$O,2,FALSE),"")</f>
        <v>دستكش ساق بلند نسوز</v>
      </c>
      <c r="G5094" s="154" t="s">
        <v>3099</v>
      </c>
      <c r="H5094" s="155">
        <v>2929</v>
      </c>
      <c r="I5094" s="154" t="s">
        <v>1461</v>
      </c>
      <c r="J5094" s="154" t="s">
        <v>34</v>
      </c>
      <c r="K5094" s="156">
        <v>1</v>
      </c>
      <c r="L5094" s="154" t="s">
        <v>3</v>
      </c>
      <c r="M5094" s="154" t="s">
        <v>19</v>
      </c>
      <c r="N5094" s="154" t="s">
        <v>1274</v>
      </c>
      <c r="O5094" s="153">
        <v>567</v>
      </c>
      <c r="P5094" s="155">
        <v>1</v>
      </c>
      <c r="Q5094" s="10">
        <f t="shared" si="324"/>
        <v>567</v>
      </c>
    </row>
    <row r="5095" spans="2:17" ht="20.25" customHeight="1">
      <c r="B5095" s="10" t="str">
        <f t="shared" si="321"/>
        <v>567</v>
      </c>
      <c r="C5095" s="10" t="str">
        <f t="shared" si="322"/>
        <v>1403/03/15567</v>
      </c>
      <c r="D5095" s="10" t="str">
        <f>IFERROR(IF(تحویلی!$E$1="","",IF(NOSA!O5095=تحویلی!$E$1,تحویلی!$E$1&amp;COUNTIF(NOSA!$O$1:O5095,تحویلی!$E$1),"")),"")</f>
        <v/>
      </c>
      <c r="E5095" s="10" t="str">
        <f t="shared" si="323"/>
        <v>2929567</v>
      </c>
      <c r="F5095" s="10" t="str">
        <f>IFERROR(VLOOKUP(I5095,DATABASE!$N:$O,2,FALSE),"")</f>
        <v/>
      </c>
      <c r="G5095" s="154" t="s">
        <v>3099</v>
      </c>
      <c r="H5095" s="155">
        <v>2929</v>
      </c>
      <c r="I5095" s="154" t="s">
        <v>2699</v>
      </c>
      <c r="J5095" s="154" t="s">
        <v>7</v>
      </c>
      <c r="K5095" s="156">
        <v>1</v>
      </c>
      <c r="L5095" s="154" t="s">
        <v>8</v>
      </c>
      <c r="M5095" s="154" t="s">
        <v>19</v>
      </c>
      <c r="N5095" s="154" t="s">
        <v>1274</v>
      </c>
      <c r="O5095" s="153">
        <v>567</v>
      </c>
      <c r="P5095" s="155">
        <v>1</v>
      </c>
      <c r="Q5095" s="10">
        <f t="shared" si="324"/>
        <v>567</v>
      </c>
    </row>
    <row r="5096" spans="2:17" ht="20.25" customHeight="1">
      <c r="B5096" s="10" t="str">
        <f t="shared" si="321"/>
        <v>دستكش كف مواد سبك861</v>
      </c>
      <c r="C5096" s="10" t="str">
        <f t="shared" si="322"/>
        <v>دستكش كف مواد سبك1403/03/16861</v>
      </c>
      <c r="D5096" s="10" t="str">
        <f>IFERROR(IF(تحویلی!$E$1="","",IF(NOSA!O5096=تحویلی!$E$1,تحویلی!$E$1&amp;COUNTIF(NOSA!$O$1:O5096,تحویلی!$E$1),"")),"")</f>
        <v/>
      </c>
      <c r="E5096" s="10" t="str">
        <f t="shared" si="323"/>
        <v>2937861</v>
      </c>
      <c r="F5096" s="10" t="str">
        <f>IFERROR(VLOOKUP(I5096,DATABASE!$N:$O,2,FALSE),"")</f>
        <v>دستكش كف مواد سبك</v>
      </c>
      <c r="G5096" s="3" t="s">
        <v>3100</v>
      </c>
      <c r="H5096" s="4">
        <v>2937</v>
      </c>
      <c r="I5096" s="3" t="s">
        <v>1456</v>
      </c>
      <c r="J5096" s="3" t="s">
        <v>2</v>
      </c>
      <c r="K5096" s="5">
        <v>1</v>
      </c>
      <c r="L5096" s="3" t="s">
        <v>3</v>
      </c>
      <c r="M5096" s="3" t="s">
        <v>47</v>
      </c>
      <c r="N5096" s="3" t="s">
        <v>3217</v>
      </c>
      <c r="O5096" s="1">
        <v>861</v>
      </c>
      <c r="P5096" s="4">
        <v>0</v>
      </c>
      <c r="Q5096" s="10">
        <f t="shared" si="324"/>
        <v>861</v>
      </c>
    </row>
    <row r="5097" spans="2:17" ht="20.25" customHeight="1">
      <c r="B5097" s="10" t="str">
        <f t="shared" si="321"/>
        <v>لباس كار ديرسوز(بلوز و شلوار)10005</v>
      </c>
      <c r="C5097" s="10" t="str">
        <f t="shared" si="322"/>
        <v>لباس كار ديرسوز(بلوز و شلوار)1403/03/1610005</v>
      </c>
      <c r="D5097" s="10" t="str">
        <f>IFERROR(IF(تحویلی!$E$1="","",IF(NOSA!O5097=تحویلی!$E$1,تحویلی!$E$1&amp;COUNTIF(NOSA!$O$1:O5097,تحویلی!$E$1),"")),"")</f>
        <v/>
      </c>
      <c r="E5097" s="10" t="str">
        <f t="shared" si="323"/>
        <v>294810005</v>
      </c>
      <c r="F5097" s="10" t="str">
        <f>IFERROR(VLOOKUP(I5097,DATABASE!$N:$O,2,FALSE),"")</f>
        <v>لباس كار ديرسوز(بلوز و شلوار)</v>
      </c>
      <c r="G5097" s="3" t="s">
        <v>3100</v>
      </c>
      <c r="H5097" s="4">
        <v>2948</v>
      </c>
      <c r="I5097" s="3" t="s">
        <v>1466</v>
      </c>
      <c r="J5097" s="3" t="s">
        <v>1623</v>
      </c>
      <c r="K5097" s="5">
        <v>1</v>
      </c>
      <c r="L5097" s="3" t="s">
        <v>28</v>
      </c>
      <c r="M5097" s="3" t="s">
        <v>9</v>
      </c>
      <c r="N5097" s="3" t="s">
        <v>3408</v>
      </c>
      <c r="O5097" s="1">
        <v>10005</v>
      </c>
      <c r="P5097" s="4">
        <v>0</v>
      </c>
      <c r="Q5097" s="10">
        <f t="shared" si="324"/>
        <v>10005</v>
      </c>
    </row>
    <row r="5098" spans="2:17" ht="20.25" customHeight="1">
      <c r="B5098" s="10" t="str">
        <f t="shared" si="321"/>
        <v>پوتين ايمني نسوز10005</v>
      </c>
      <c r="C5098" s="10" t="str">
        <f t="shared" si="322"/>
        <v>پوتين ايمني نسوز1403/03/1610005</v>
      </c>
      <c r="D5098" s="10" t="str">
        <f>IFERROR(IF(تحویلی!$E$1="","",IF(NOSA!O5098=تحویلی!$E$1,تحویلی!$E$1&amp;COUNTIF(NOSA!$O$1:O5098,تحویلی!$E$1),"")),"")</f>
        <v/>
      </c>
      <c r="E5098" s="10" t="str">
        <f t="shared" si="323"/>
        <v>294810005</v>
      </c>
      <c r="F5098" s="10" t="str">
        <f>IFERROR(VLOOKUP(I5098,DATABASE!$N:$O,2,FALSE),"")</f>
        <v>پوتين ايمني نسوز</v>
      </c>
      <c r="G5098" s="3" t="s">
        <v>3100</v>
      </c>
      <c r="H5098" s="4">
        <v>2948</v>
      </c>
      <c r="I5098" s="3" t="s">
        <v>1528</v>
      </c>
      <c r="J5098" s="3" t="s">
        <v>1654</v>
      </c>
      <c r="K5098" s="5">
        <v>1</v>
      </c>
      <c r="L5098" s="3" t="s">
        <v>3</v>
      </c>
      <c r="M5098" s="3" t="s">
        <v>9</v>
      </c>
      <c r="N5098" s="3" t="s">
        <v>3408</v>
      </c>
      <c r="O5098" s="1">
        <v>10005</v>
      </c>
      <c r="P5098" s="4">
        <v>0</v>
      </c>
      <c r="Q5098" s="10">
        <f t="shared" si="324"/>
        <v>10005</v>
      </c>
    </row>
    <row r="5099" spans="2:17" ht="20.25" customHeight="1">
      <c r="B5099" s="10" t="str">
        <f t="shared" si="321"/>
        <v>10005</v>
      </c>
      <c r="C5099" s="10" t="str">
        <f t="shared" si="322"/>
        <v>1403/03/1610005</v>
      </c>
      <c r="D5099" s="10" t="str">
        <f>IFERROR(IF(تحویلی!$E$1="","",IF(NOSA!O5099=تحویلی!$E$1,تحویلی!$E$1&amp;COUNTIF(NOSA!$O$1:O5099,تحویلی!$E$1),"")),"")</f>
        <v/>
      </c>
      <c r="E5099" s="10" t="str">
        <f t="shared" si="323"/>
        <v>294810005</v>
      </c>
      <c r="F5099" s="10" t="str">
        <f>IFERROR(VLOOKUP(I5099,DATABASE!$N:$O,2,FALSE),"")</f>
        <v/>
      </c>
      <c r="G5099" s="3" t="s">
        <v>3100</v>
      </c>
      <c r="H5099" s="4">
        <v>2948</v>
      </c>
      <c r="I5099" s="3" t="s">
        <v>2699</v>
      </c>
      <c r="J5099" s="3" t="s">
        <v>7</v>
      </c>
      <c r="K5099" s="5">
        <v>1</v>
      </c>
      <c r="L5099" s="3" t="s">
        <v>8</v>
      </c>
      <c r="M5099" s="3" t="s">
        <v>9</v>
      </c>
      <c r="N5099" s="3" t="s">
        <v>3408</v>
      </c>
      <c r="O5099" s="1">
        <v>10005</v>
      </c>
      <c r="P5099" s="4">
        <v>0</v>
      </c>
      <c r="Q5099" s="10">
        <f t="shared" si="324"/>
        <v>10005</v>
      </c>
    </row>
    <row r="5100" spans="2:17" ht="20.25" customHeight="1">
      <c r="B5100" s="10" t="str">
        <f t="shared" si="321"/>
        <v>كلاه ايمني10005</v>
      </c>
      <c r="C5100" s="10" t="str">
        <f t="shared" si="322"/>
        <v>كلاه ايمني1403/03/1610005</v>
      </c>
      <c r="D5100" s="10" t="str">
        <f>IFERROR(IF(تحویلی!$E$1="","",IF(NOSA!O5100=تحویلی!$E$1,تحویلی!$E$1&amp;COUNTIF(NOSA!$O$1:O5100,تحویلی!$E$1),"")),"")</f>
        <v/>
      </c>
      <c r="E5100" s="10" t="str">
        <f t="shared" si="323"/>
        <v>294810005</v>
      </c>
      <c r="F5100" s="10" t="str">
        <f>IFERROR(VLOOKUP(I5100,DATABASE!$N:$O,2,FALSE),"")</f>
        <v>كلاه ايمني</v>
      </c>
      <c r="G5100" s="3" t="s">
        <v>3100</v>
      </c>
      <c r="H5100" s="4">
        <v>2948</v>
      </c>
      <c r="I5100" s="3" t="s">
        <v>1505</v>
      </c>
      <c r="J5100" s="3" t="s">
        <v>1628</v>
      </c>
      <c r="K5100" s="5">
        <v>1</v>
      </c>
      <c r="L5100" s="3" t="s">
        <v>8</v>
      </c>
      <c r="M5100" s="3" t="s">
        <v>9</v>
      </c>
      <c r="N5100" s="3" t="s">
        <v>3408</v>
      </c>
      <c r="O5100" s="1">
        <v>10005</v>
      </c>
      <c r="P5100" s="4">
        <v>0</v>
      </c>
      <c r="Q5100" s="10">
        <f t="shared" si="324"/>
        <v>10005</v>
      </c>
    </row>
    <row r="5101" spans="2:17" ht="20.25" customHeight="1">
      <c r="B5101" s="10" t="str">
        <f t="shared" si="321"/>
        <v>ماسك نيم صورت دو فيلتره (3M)10005</v>
      </c>
      <c r="C5101" s="10" t="str">
        <f t="shared" si="322"/>
        <v>ماسك نيم صورت دو فيلتره (3M)1403/03/1610005</v>
      </c>
      <c r="D5101" s="10" t="str">
        <f>IFERROR(IF(تحویلی!$E$1="","",IF(NOSA!O5101=تحویلی!$E$1,تحویلی!$E$1&amp;COUNTIF(NOSA!$O$1:O5101,تحویلی!$E$1),"")),"")</f>
        <v/>
      </c>
      <c r="E5101" s="10" t="str">
        <f t="shared" si="323"/>
        <v>294810005</v>
      </c>
      <c r="F5101" s="10" t="str">
        <f>IFERROR(VLOOKUP(I5101,DATABASE!$N:$O,2,FALSE),"")</f>
        <v>ماسك نيم صورت دو فيلتره (3M)</v>
      </c>
      <c r="G5101" s="3" t="s">
        <v>3100</v>
      </c>
      <c r="H5101" s="4">
        <v>2948</v>
      </c>
      <c r="I5101" s="3" t="s">
        <v>1503</v>
      </c>
      <c r="J5101" s="3" t="s">
        <v>151</v>
      </c>
      <c r="K5101" s="5">
        <v>1</v>
      </c>
      <c r="L5101" s="3" t="s">
        <v>8</v>
      </c>
      <c r="M5101" s="3" t="s">
        <v>9</v>
      </c>
      <c r="N5101" s="3" t="s">
        <v>3408</v>
      </c>
      <c r="O5101" s="1">
        <v>10005</v>
      </c>
      <c r="P5101" s="4">
        <v>0</v>
      </c>
      <c r="Q5101" s="10">
        <f t="shared" si="324"/>
        <v>10005</v>
      </c>
    </row>
    <row r="5102" spans="2:17" ht="20.25" customHeight="1">
      <c r="B5102" s="10" t="str">
        <f t="shared" si="321"/>
        <v>فيلتر ماسك نيم صورت (3M) مدل 209110005</v>
      </c>
      <c r="C5102" s="10" t="str">
        <f t="shared" si="322"/>
        <v>فيلتر ماسك نيم صورت (3M) مدل 20911403/03/1610005</v>
      </c>
      <c r="D5102" s="10" t="str">
        <f>IFERROR(IF(تحویلی!$E$1="","",IF(NOSA!O5102=تحویلی!$E$1,تحویلی!$E$1&amp;COUNTIF(NOSA!$O$1:O5102,تحویلی!$E$1),"")),"")</f>
        <v/>
      </c>
      <c r="E5102" s="10" t="str">
        <f t="shared" si="323"/>
        <v>294810005</v>
      </c>
      <c r="F5102" s="10" t="str">
        <f>IFERROR(VLOOKUP(I5102,DATABASE!$N:$O,2,FALSE),"")</f>
        <v>فيلتر ماسك نيم صورت (3M) مدل 2091</v>
      </c>
      <c r="G5102" s="3" t="s">
        <v>3100</v>
      </c>
      <c r="H5102" s="4">
        <v>2948</v>
      </c>
      <c r="I5102" s="3" t="s">
        <v>1475</v>
      </c>
      <c r="J5102" s="3" t="s">
        <v>53</v>
      </c>
      <c r="K5102" s="5">
        <v>1</v>
      </c>
      <c r="L5102" s="3" t="s">
        <v>8</v>
      </c>
      <c r="M5102" s="3" t="s">
        <v>9</v>
      </c>
      <c r="N5102" s="3" t="s">
        <v>3408</v>
      </c>
      <c r="O5102" s="1">
        <v>10005</v>
      </c>
      <c r="P5102" s="4">
        <v>0</v>
      </c>
      <c r="Q5102" s="10">
        <f t="shared" si="324"/>
        <v>10005</v>
      </c>
    </row>
    <row r="5103" spans="2:17" ht="20.25" customHeight="1">
      <c r="B5103" s="10" t="str">
        <f t="shared" si="321"/>
        <v>گوشي اير پلاگ10005</v>
      </c>
      <c r="C5103" s="10" t="str">
        <f t="shared" si="322"/>
        <v>گوشي اير پلاگ1403/03/1610005</v>
      </c>
      <c r="D5103" s="10" t="str">
        <f>IFERROR(IF(تحویلی!$E$1="","",IF(NOSA!O5103=تحویلی!$E$1,تحویلی!$E$1&amp;COUNTIF(NOSA!$O$1:O5103,تحویلی!$E$1),"")),"")</f>
        <v/>
      </c>
      <c r="E5103" s="10" t="str">
        <f t="shared" si="323"/>
        <v>294810005</v>
      </c>
      <c r="F5103" s="10" t="str">
        <f>IFERROR(VLOOKUP(I5103,DATABASE!$N:$O,2,FALSE),"")</f>
        <v>گوشي اير پلاگ</v>
      </c>
      <c r="G5103" s="3" t="s">
        <v>3100</v>
      </c>
      <c r="H5103" s="4">
        <v>2948</v>
      </c>
      <c r="I5103" s="3" t="s">
        <v>1581</v>
      </c>
      <c r="J5103" s="3" t="s">
        <v>124</v>
      </c>
      <c r="K5103" s="5">
        <v>1</v>
      </c>
      <c r="L5103" s="3" t="s">
        <v>8</v>
      </c>
      <c r="M5103" s="3" t="s">
        <v>9</v>
      </c>
      <c r="N5103" s="3" t="s">
        <v>3408</v>
      </c>
      <c r="O5103" s="1">
        <v>10005</v>
      </c>
      <c r="P5103" s="4">
        <v>0</v>
      </c>
      <c r="Q5103" s="10">
        <f t="shared" si="324"/>
        <v>10005</v>
      </c>
    </row>
    <row r="5104" spans="2:17" ht="20.25" customHeight="1">
      <c r="B5104" s="10" t="str">
        <f t="shared" si="321"/>
        <v>كفش ايمني419</v>
      </c>
      <c r="C5104" s="10" t="str">
        <f t="shared" si="322"/>
        <v>كفش ايمني1403/03/16419</v>
      </c>
      <c r="D5104" s="10" t="str">
        <f>IFERROR(IF(تحویلی!$E$1="","",IF(NOSA!O5104=تحویلی!$E$1,تحویلی!$E$1&amp;COUNTIF(NOSA!$O$1:O5104,تحویلی!$E$1),"")),"")</f>
        <v/>
      </c>
      <c r="E5104" s="10" t="str">
        <f t="shared" si="323"/>
        <v>2949419</v>
      </c>
      <c r="F5104" s="10" t="str">
        <f>IFERROR(VLOOKUP(I5104,DATABASE!$N:$O,2,FALSE),"")</f>
        <v>كفش ايمني</v>
      </c>
      <c r="G5104" s="3" t="s">
        <v>3100</v>
      </c>
      <c r="H5104" s="4">
        <v>2949</v>
      </c>
      <c r="I5104" s="3" t="s">
        <v>1497</v>
      </c>
      <c r="J5104" s="3" t="s">
        <v>2683</v>
      </c>
      <c r="K5104" s="5">
        <v>1</v>
      </c>
      <c r="L5104" s="3" t="s">
        <v>3</v>
      </c>
      <c r="M5104" s="3" t="s">
        <v>43</v>
      </c>
      <c r="N5104" s="3" t="s">
        <v>251</v>
      </c>
      <c r="O5104" s="1">
        <v>419</v>
      </c>
      <c r="P5104" s="4">
        <v>1</v>
      </c>
      <c r="Q5104" s="10">
        <f t="shared" si="324"/>
        <v>419</v>
      </c>
    </row>
    <row r="5105" spans="2:17" ht="20.25" customHeight="1">
      <c r="B5105" s="10" t="str">
        <f t="shared" si="321"/>
        <v>لباس كار ديرسوز(بلوز و شلوار)768</v>
      </c>
      <c r="C5105" s="10" t="str">
        <f t="shared" si="322"/>
        <v>لباس كار ديرسوز(بلوز و شلوار)1403/03/16768</v>
      </c>
      <c r="D5105" s="10" t="str">
        <f>IFERROR(IF(تحویلی!$E$1="","",IF(NOSA!O5105=تحویلی!$E$1,تحویلی!$E$1&amp;COUNTIF(NOSA!$O$1:O5105,تحویلی!$E$1),"")),"")</f>
        <v/>
      </c>
      <c r="E5105" s="10" t="str">
        <f t="shared" si="323"/>
        <v>2954768</v>
      </c>
      <c r="F5105" s="10" t="str">
        <f>IFERROR(VLOOKUP(I5105,DATABASE!$N:$O,2,FALSE),"")</f>
        <v>لباس كار ديرسوز(بلوز و شلوار)</v>
      </c>
      <c r="G5105" s="3" t="s">
        <v>3100</v>
      </c>
      <c r="H5105" s="4">
        <v>2954</v>
      </c>
      <c r="I5105" s="3" t="s">
        <v>1466</v>
      </c>
      <c r="J5105" s="3" t="s">
        <v>1623</v>
      </c>
      <c r="K5105" s="5">
        <v>1</v>
      </c>
      <c r="L5105" s="3" t="s">
        <v>28</v>
      </c>
      <c r="M5105" s="3" t="s">
        <v>25</v>
      </c>
      <c r="N5105" s="3" t="s">
        <v>1263</v>
      </c>
      <c r="O5105" s="1">
        <v>768</v>
      </c>
      <c r="P5105" s="4">
        <v>0</v>
      </c>
      <c r="Q5105" s="10">
        <f t="shared" si="324"/>
        <v>768</v>
      </c>
    </row>
    <row r="5106" spans="2:17" ht="20.25" customHeight="1">
      <c r="B5106" s="10" t="str">
        <f t="shared" si="321"/>
        <v>ماسك N95) FFP2 )873</v>
      </c>
      <c r="C5106" s="10" t="str">
        <f t="shared" si="322"/>
        <v>ماسك N95) FFP2 )1403/03/16873</v>
      </c>
      <c r="D5106" s="10" t="str">
        <f>IFERROR(IF(تحویلی!$E$1="","",IF(NOSA!O5106=تحویلی!$E$1,تحویلی!$E$1&amp;COUNTIF(NOSA!$O$1:O5106,تحویلی!$E$1),"")),"")</f>
        <v/>
      </c>
      <c r="E5106" s="10" t="str">
        <f t="shared" si="323"/>
        <v>2957873</v>
      </c>
      <c r="F5106" s="10" t="str">
        <f>IFERROR(VLOOKUP(I5106,DATABASE!$N:$O,2,FALSE),"")</f>
        <v>ماسك N95) FFP2 )</v>
      </c>
      <c r="G5106" s="154" t="s">
        <v>3100</v>
      </c>
      <c r="H5106" s="155">
        <v>2957</v>
      </c>
      <c r="I5106" s="154" t="s">
        <v>1469</v>
      </c>
      <c r="J5106" s="154" t="s">
        <v>256</v>
      </c>
      <c r="K5106" s="156">
        <v>500</v>
      </c>
      <c r="L5106" s="154" t="s">
        <v>8</v>
      </c>
      <c r="M5106" s="154" t="s">
        <v>63</v>
      </c>
      <c r="N5106" s="154" t="s">
        <v>3341</v>
      </c>
      <c r="O5106" s="153">
        <v>873</v>
      </c>
      <c r="P5106" s="155">
        <v>0</v>
      </c>
      <c r="Q5106" s="10">
        <f t="shared" si="324"/>
        <v>873</v>
      </c>
    </row>
    <row r="5107" spans="2:17" ht="20.25" customHeight="1">
      <c r="B5107" s="10" t="str">
        <f t="shared" si="321"/>
        <v>لباس كار ديرسوز(بلوز و شلوار)841</v>
      </c>
      <c r="C5107" s="10" t="str">
        <f t="shared" si="322"/>
        <v>لباس كار ديرسوز(بلوز و شلوار)1403/03/16841</v>
      </c>
      <c r="D5107" s="10" t="str">
        <f>IFERROR(IF(تحویلی!$E$1="","",IF(NOSA!O5107=تحویلی!$E$1,تحویلی!$E$1&amp;COUNTIF(NOSA!$O$1:O5107,تحویلی!$E$1),"")),"")</f>
        <v/>
      </c>
      <c r="E5107" s="10" t="str">
        <f t="shared" si="323"/>
        <v>2959841</v>
      </c>
      <c r="F5107" s="10" t="str">
        <f>IFERROR(VLOOKUP(I5107,DATABASE!$N:$O,2,FALSE),"")</f>
        <v>لباس كار ديرسوز(بلوز و شلوار)</v>
      </c>
      <c r="G5107" s="154" t="s">
        <v>3100</v>
      </c>
      <c r="H5107" s="155">
        <v>2959</v>
      </c>
      <c r="I5107" s="154" t="s">
        <v>1466</v>
      </c>
      <c r="J5107" s="154" t="s">
        <v>1623</v>
      </c>
      <c r="K5107" s="156">
        <v>1</v>
      </c>
      <c r="L5107" s="154" t="s">
        <v>28</v>
      </c>
      <c r="M5107" s="154" t="s">
        <v>47</v>
      </c>
      <c r="N5107" s="154" t="s">
        <v>2686</v>
      </c>
      <c r="O5107" s="153">
        <v>841</v>
      </c>
      <c r="P5107" s="155">
        <v>0</v>
      </c>
      <c r="Q5107" s="10">
        <f t="shared" si="324"/>
        <v>841</v>
      </c>
    </row>
    <row r="5108" spans="2:17" ht="20.25" customHeight="1">
      <c r="B5108" s="10" t="str">
        <f t="shared" si="321"/>
        <v>دستكش كف مواد سبك641</v>
      </c>
      <c r="C5108" s="10" t="str">
        <f t="shared" si="322"/>
        <v>دستكش كف مواد سبك1403/03/17641</v>
      </c>
      <c r="D5108" s="10" t="str">
        <f>IFERROR(IF(تحویلی!$E$1="","",IF(NOSA!O5108=تحویلی!$E$1,تحویلی!$E$1&amp;COUNTIF(NOSA!$O$1:O5108,تحویلی!$E$1),"")),"")</f>
        <v/>
      </c>
      <c r="E5108" s="10" t="str">
        <f t="shared" si="323"/>
        <v>2990641</v>
      </c>
      <c r="F5108" s="10" t="str">
        <f>IFERROR(VLOOKUP(I5108,DATABASE!$N:$O,2,FALSE),"")</f>
        <v>دستكش كف مواد سبك</v>
      </c>
      <c r="G5108" s="154" t="s">
        <v>3101</v>
      </c>
      <c r="H5108" s="155">
        <v>2990</v>
      </c>
      <c r="I5108" s="154" t="s">
        <v>1456</v>
      </c>
      <c r="J5108" s="154" t="s">
        <v>2</v>
      </c>
      <c r="K5108" s="156">
        <v>1</v>
      </c>
      <c r="L5108" s="154" t="s">
        <v>3</v>
      </c>
      <c r="M5108" s="154" t="s">
        <v>47</v>
      </c>
      <c r="N5108" s="154" t="s">
        <v>2689</v>
      </c>
      <c r="O5108" s="153">
        <v>641</v>
      </c>
      <c r="P5108" s="155">
        <v>0</v>
      </c>
      <c r="Q5108" s="10">
        <f t="shared" si="324"/>
        <v>641</v>
      </c>
    </row>
    <row r="5109" spans="2:17" ht="20.25" customHeight="1">
      <c r="B5109" s="10" t="str">
        <f t="shared" si="321"/>
        <v>رابط فنري نقاب كلاه ايمني834</v>
      </c>
      <c r="C5109" s="10" t="str">
        <f t="shared" si="322"/>
        <v>رابط فنري نقاب كلاه ايمني1403/03/17834</v>
      </c>
      <c r="D5109" s="10" t="str">
        <f>IFERROR(IF(تحویلی!$E$1="","",IF(NOSA!O5109=تحویلی!$E$1,تحویلی!$E$1&amp;COUNTIF(NOSA!$O$1:O5109,تحویلی!$E$1),"")),"")</f>
        <v/>
      </c>
      <c r="E5109" s="10" t="str">
        <f t="shared" si="323"/>
        <v>2995834</v>
      </c>
      <c r="F5109" s="10" t="str">
        <f>IFERROR(VLOOKUP(I5109,DATABASE!$N:$O,2,FALSE),"")</f>
        <v>رابط فنري نقاب كلاه ايمني</v>
      </c>
      <c r="G5109" s="3" t="s">
        <v>3101</v>
      </c>
      <c r="H5109" s="4">
        <v>2995</v>
      </c>
      <c r="I5109" s="3" t="s">
        <v>1454</v>
      </c>
      <c r="J5109" s="3" t="s">
        <v>135</v>
      </c>
      <c r="K5109" s="5">
        <v>1</v>
      </c>
      <c r="L5109" s="3" t="s">
        <v>8</v>
      </c>
      <c r="M5109" s="3" t="s">
        <v>19</v>
      </c>
      <c r="N5109" s="3" t="s">
        <v>3409</v>
      </c>
      <c r="O5109" s="1">
        <v>834</v>
      </c>
      <c r="P5109" s="4">
        <v>1</v>
      </c>
      <c r="Q5109" s="10">
        <f t="shared" si="324"/>
        <v>834</v>
      </c>
    </row>
    <row r="5110" spans="2:17" ht="20.25" customHeight="1">
      <c r="B5110" s="10" t="str">
        <f t="shared" si="321"/>
        <v>لباس كار(بلوز و شلوار)867</v>
      </c>
      <c r="C5110" s="10" t="str">
        <f t="shared" si="322"/>
        <v>لباس كار(بلوز و شلوار)1403/03/17867</v>
      </c>
      <c r="D5110" s="10" t="str">
        <f>IFERROR(IF(تحویلی!$E$1="","",IF(NOSA!O5110=تحویلی!$E$1,تحویلی!$E$1&amp;COUNTIF(NOSA!$O$1:O5110,تحویلی!$E$1),"")),"")</f>
        <v/>
      </c>
      <c r="E5110" s="10" t="str">
        <f t="shared" si="323"/>
        <v>3000867</v>
      </c>
      <c r="F5110" s="10" t="str">
        <f>IFERROR(VLOOKUP(I5110,DATABASE!$N:$O,2,FALSE),"")</f>
        <v>لباس كار(بلوز و شلوار)</v>
      </c>
      <c r="G5110" s="3" t="s">
        <v>3101</v>
      </c>
      <c r="H5110" s="4">
        <v>3000</v>
      </c>
      <c r="I5110" s="3" t="s">
        <v>1724</v>
      </c>
      <c r="J5110" s="3" t="s">
        <v>1725</v>
      </c>
      <c r="K5110" s="5">
        <v>1</v>
      </c>
      <c r="L5110" s="3" t="s">
        <v>28</v>
      </c>
      <c r="M5110" s="3" t="s">
        <v>25</v>
      </c>
      <c r="N5110" s="3" t="s">
        <v>3235</v>
      </c>
      <c r="O5110" s="1">
        <v>867</v>
      </c>
      <c r="P5110" s="4">
        <v>0</v>
      </c>
      <c r="Q5110" s="10">
        <f t="shared" si="324"/>
        <v>867</v>
      </c>
    </row>
    <row r="5111" spans="2:17" ht="20.25" customHeight="1">
      <c r="B5111" s="10" t="str">
        <f t="shared" si="321"/>
        <v>دستكش كف مواد سبك822</v>
      </c>
      <c r="C5111" s="10" t="str">
        <f t="shared" si="322"/>
        <v>دستكش كف مواد سبك1403/03/17822</v>
      </c>
      <c r="D5111" s="10" t="str">
        <f>IFERROR(IF(تحویلی!$E$1="","",IF(NOSA!O5111=تحویلی!$E$1,تحویلی!$E$1&amp;COUNTIF(NOSA!$O$1:O5111,تحویلی!$E$1),"")),"")</f>
        <v/>
      </c>
      <c r="E5111" s="10" t="str">
        <f t="shared" si="323"/>
        <v>3016822</v>
      </c>
      <c r="F5111" s="10" t="str">
        <f>IFERROR(VLOOKUP(I5111,DATABASE!$N:$O,2,FALSE),"")</f>
        <v>دستكش كف مواد سبك</v>
      </c>
      <c r="G5111" s="3" t="s">
        <v>3101</v>
      </c>
      <c r="H5111" s="4">
        <v>3016</v>
      </c>
      <c r="I5111" s="3" t="s">
        <v>1456</v>
      </c>
      <c r="J5111" s="3" t="s">
        <v>2</v>
      </c>
      <c r="K5111" s="5">
        <v>1</v>
      </c>
      <c r="L5111" s="3" t="s">
        <v>3</v>
      </c>
      <c r="M5111" s="3" t="s">
        <v>47</v>
      </c>
      <c r="N5111" s="3" t="s">
        <v>2775</v>
      </c>
      <c r="O5111" s="1">
        <v>822</v>
      </c>
      <c r="P5111" s="4">
        <v>0</v>
      </c>
      <c r="Q5111" s="10">
        <f t="shared" si="324"/>
        <v>822</v>
      </c>
    </row>
    <row r="5112" spans="2:17" ht="20.25" customHeight="1">
      <c r="B5112" s="10" t="str">
        <f t="shared" si="321"/>
        <v>پيشبند نسوز آلومينيومي776</v>
      </c>
      <c r="C5112" s="10" t="str">
        <f t="shared" si="322"/>
        <v>پيشبند نسوز آلومينيومي1403/03/17776</v>
      </c>
      <c r="D5112" s="10" t="str">
        <f>IFERROR(IF(تحویلی!$E$1="","",IF(NOSA!O5112=تحویلی!$E$1,تحویلی!$E$1&amp;COUNTIF(NOSA!$O$1:O5112,تحویلی!$E$1),"")),"")</f>
        <v/>
      </c>
      <c r="E5112" s="10" t="str">
        <f t="shared" si="323"/>
        <v>3025776</v>
      </c>
      <c r="F5112" s="10" t="str">
        <f>IFERROR(VLOOKUP(I5112,DATABASE!$N:$O,2,FALSE),"")</f>
        <v>پيشبند نسوز آلومينيومي</v>
      </c>
      <c r="G5112" s="3" t="s">
        <v>3101</v>
      </c>
      <c r="H5112" s="4">
        <v>3025</v>
      </c>
      <c r="I5112" s="3" t="s">
        <v>1464</v>
      </c>
      <c r="J5112" s="3" t="s">
        <v>36</v>
      </c>
      <c r="K5112" s="5">
        <v>1</v>
      </c>
      <c r="L5112" s="3" t="s">
        <v>8</v>
      </c>
      <c r="M5112" s="3" t="s">
        <v>4</v>
      </c>
      <c r="N5112" s="3" t="s">
        <v>1169</v>
      </c>
      <c r="O5112" s="1">
        <v>776</v>
      </c>
      <c r="P5112" s="4">
        <v>1</v>
      </c>
      <c r="Q5112" s="10">
        <f t="shared" si="324"/>
        <v>776</v>
      </c>
    </row>
    <row r="5113" spans="2:17" ht="20.25" customHeight="1">
      <c r="B5113" s="10" t="str">
        <f t="shared" si="321"/>
        <v>دستكش ساق بلند نسوز238</v>
      </c>
      <c r="C5113" s="10" t="str">
        <f t="shared" si="322"/>
        <v>دستكش ساق بلند نسوز1403/03/17238</v>
      </c>
      <c r="D5113" s="10" t="str">
        <f>IFERROR(IF(تحویلی!$E$1="","",IF(NOSA!O5113=تحویلی!$E$1,تحویلی!$E$1&amp;COUNTIF(NOSA!$O$1:O5113,تحویلی!$E$1),"")),"")</f>
        <v/>
      </c>
      <c r="E5113" s="10" t="str">
        <f t="shared" si="323"/>
        <v>3026238</v>
      </c>
      <c r="F5113" s="10" t="str">
        <f>IFERROR(VLOOKUP(I5113,DATABASE!$N:$O,2,FALSE),"")</f>
        <v>دستكش ساق بلند نسوز</v>
      </c>
      <c r="G5113" s="3" t="s">
        <v>3101</v>
      </c>
      <c r="H5113" s="4">
        <v>3026</v>
      </c>
      <c r="I5113" s="3" t="s">
        <v>1461</v>
      </c>
      <c r="J5113" s="3" t="s">
        <v>34</v>
      </c>
      <c r="K5113" s="5">
        <v>1</v>
      </c>
      <c r="L5113" s="3" t="s">
        <v>3</v>
      </c>
      <c r="M5113" s="3" t="s">
        <v>19</v>
      </c>
      <c r="N5113" s="3" t="s">
        <v>281</v>
      </c>
      <c r="O5113" s="1">
        <v>238</v>
      </c>
      <c r="P5113" s="4">
        <v>0</v>
      </c>
      <c r="Q5113" s="10">
        <f t="shared" si="324"/>
        <v>238</v>
      </c>
    </row>
    <row r="5114" spans="2:17" ht="20.25" customHeight="1">
      <c r="B5114" s="10" t="str">
        <f t="shared" si="321"/>
        <v>دستكش كف مواد سبك383</v>
      </c>
      <c r="C5114" s="10" t="str">
        <f t="shared" si="322"/>
        <v>دستكش كف مواد سبك1403/03/17383</v>
      </c>
      <c r="D5114" s="10" t="str">
        <f>IFERROR(IF(تحویلی!$E$1="","",IF(NOSA!O5114=تحویلی!$E$1,تحویلی!$E$1&amp;COUNTIF(NOSA!$O$1:O5114,تحویلی!$E$1),"")),"")</f>
        <v/>
      </c>
      <c r="E5114" s="10" t="str">
        <f t="shared" si="323"/>
        <v>3027383</v>
      </c>
      <c r="F5114" s="10" t="str">
        <f>IFERROR(VLOOKUP(I5114,DATABASE!$N:$O,2,FALSE),"")</f>
        <v>دستكش كف مواد سبك</v>
      </c>
      <c r="G5114" s="3" t="s">
        <v>3101</v>
      </c>
      <c r="H5114" s="4">
        <v>3027</v>
      </c>
      <c r="I5114" s="3" t="s">
        <v>1456</v>
      </c>
      <c r="J5114" s="3" t="s">
        <v>2</v>
      </c>
      <c r="K5114" s="5">
        <v>1</v>
      </c>
      <c r="L5114" s="3" t="s">
        <v>3</v>
      </c>
      <c r="M5114" s="3" t="s">
        <v>47</v>
      </c>
      <c r="N5114" s="3" t="s">
        <v>344</v>
      </c>
      <c r="O5114" s="1">
        <v>383</v>
      </c>
      <c r="P5114" s="4">
        <v>0</v>
      </c>
      <c r="Q5114" s="10">
        <f t="shared" si="324"/>
        <v>383</v>
      </c>
    </row>
    <row r="5115" spans="2:17" ht="20.25" customHeight="1">
      <c r="B5115" s="10" t="str">
        <f t="shared" si="321"/>
        <v>دستكش كف مواد سبك845</v>
      </c>
      <c r="C5115" s="10" t="str">
        <f t="shared" si="322"/>
        <v>دستكش كف مواد سبك1403/03/18845</v>
      </c>
      <c r="D5115" s="10" t="str">
        <f>IFERROR(IF(تحویلی!$E$1="","",IF(NOSA!O5115=تحویلی!$E$1,تحویلی!$E$1&amp;COUNTIF(NOSA!$O$1:O5115,تحویلی!$E$1),"")),"")</f>
        <v/>
      </c>
      <c r="E5115" s="10" t="str">
        <f t="shared" si="323"/>
        <v>3038845</v>
      </c>
      <c r="F5115" s="10" t="str">
        <f>IFERROR(VLOOKUP(I5115,DATABASE!$N:$O,2,FALSE),"")</f>
        <v>دستكش كف مواد سبك</v>
      </c>
      <c r="G5115" s="3" t="s">
        <v>3102</v>
      </c>
      <c r="H5115" s="4">
        <v>3038</v>
      </c>
      <c r="I5115" s="3" t="s">
        <v>1456</v>
      </c>
      <c r="J5115" s="3" t="s">
        <v>2</v>
      </c>
      <c r="K5115" s="5">
        <v>1</v>
      </c>
      <c r="L5115" s="3" t="s">
        <v>3</v>
      </c>
      <c r="M5115" s="3" t="s">
        <v>47</v>
      </c>
      <c r="N5115" s="3" t="s">
        <v>3244</v>
      </c>
      <c r="O5115" s="1">
        <v>845</v>
      </c>
      <c r="P5115" s="4">
        <v>0</v>
      </c>
      <c r="Q5115" s="10">
        <f t="shared" si="324"/>
        <v>845</v>
      </c>
    </row>
    <row r="5116" spans="2:17" ht="20.25" customHeight="1">
      <c r="B5116" s="10" t="str">
        <f t="shared" ref="B5116:B5178" si="325">F5116&amp;Q5116</f>
        <v>دستكش كف مواد سبك840</v>
      </c>
      <c r="C5116" s="10" t="str">
        <f t="shared" ref="C5116:C5178" si="326">F5116&amp;G5116&amp;O5116</f>
        <v>دستكش كف مواد سبك1403/03/18840</v>
      </c>
      <c r="D5116" s="10" t="str">
        <f>IFERROR(IF(تحویلی!$E$1="","",IF(NOSA!O5116=تحویلی!$E$1,تحویلی!$E$1&amp;COUNTIF(NOSA!$O$1:O5116,تحویلی!$E$1),"")),"")</f>
        <v/>
      </c>
      <c r="E5116" s="10" t="str">
        <f t="shared" ref="E5116:E5178" si="327">H5116&amp;O5116</f>
        <v>3039840</v>
      </c>
      <c r="F5116" s="10" t="str">
        <f>IFERROR(VLOOKUP(I5116,DATABASE!$N:$O,2,FALSE),"")</f>
        <v>دستكش كف مواد سبك</v>
      </c>
      <c r="G5116" s="3" t="s">
        <v>3102</v>
      </c>
      <c r="H5116" s="4">
        <v>3039</v>
      </c>
      <c r="I5116" s="3" t="s">
        <v>1456</v>
      </c>
      <c r="J5116" s="3" t="s">
        <v>2</v>
      </c>
      <c r="K5116" s="5">
        <v>1</v>
      </c>
      <c r="L5116" s="3" t="s">
        <v>3</v>
      </c>
      <c r="M5116" s="3" t="s">
        <v>47</v>
      </c>
      <c r="N5116" s="3" t="s">
        <v>3260</v>
      </c>
      <c r="O5116" s="1">
        <v>840</v>
      </c>
      <c r="P5116" s="4">
        <v>0</v>
      </c>
      <c r="Q5116" s="10">
        <f t="shared" si="324"/>
        <v>840</v>
      </c>
    </row>
    <row r="5117" spans="2:17" ht="20.25" customHeight="1">
      <c r="B5117" s="10" t="str">
        <f t="shared" si="325"/>
        <v>لباس كار ديرسوز(بلوز و شلوار)221</v>
      </c>
      <c r="C5117" s="10" t="str">
        <f t="shared" si="326"/>
        <v>لباس كار ديرسوز(بلوز و شلوار)1403/03/18221</v>
      </c>
      <c r="D5117" s="10" t="str">
        <f>IFERROR(IF(تحویلی!$E$1="","",IF(NOSA!O5117=تحویلی!$E$1,تحویلی!$E$1&amp;COUNTIF(NOSA!$O$1:O5117,تحویلی!$E$1),"")),"")</f>
        <v/>
      </c>
      <c r="E5117" s="10" t="str">
        <f t="shared" si="327"/>
        <v>3042221</v>
      </c>
      <c r="F5117" s="10" t="str">
        <f>IFERROR(VLOOKUP(I5117,DATABASE!$N:$O,2,FALSE),"")</f>
        <v>لباس كار ديرسوز(بلوز و شلوار)</v>
      </c>
      <c r="G5117" s="3" t="s">
        <v>3102</v>
      </c>
      <c r="H5117" s="4">
        <v>3042</v>
      </c>
      <c r="I5117" s="3" t="s">
        <v>1619</v>
      </c>
      <c r="J5117" s="3" t="s">
        <v>1620</v>
      </c>
      <c r="K5117" s="5">
        <v>1</v>
      </c>
      <c r="L5117" s="3" t="s">
        <v>28</v>
      </c>
      <c r="M5117" s="3" t="s">
        <v>9</v>
      </c>
      <c r="N5117" s="3" t="s">
        <v>2703</v>
      </c>
      <c r="O5117" s="1">
        <v>221</v>
      </c>
      <c r="P5117" s="4">
        <v>1</v>
      </c>
      <c r="Q5117" s="10">
        <f t="shared" si="324"/>
        <v>221</v>
      </c>
    </row>
    <row r="5118" spans="2:17" ht="20.25" customHeight="1">
      <c r="B5118" s="10" t="str">
        <f t="shared" si="325"/>
        <v>چكمه ايمني نسوز402</v>
      </c>
      <c r="C5118" s="10" t="str">
        <f t="shared" si="326"/>
        <v>چكمه ايمني نسوز1403/03/18402</v>
      </c>
      <c r="D5118" s="10" t="str">
        <f>IFERROR(IF(تحویلی!$E$1="","",IF(NOSA!O5118=تحویلی!$E$1,تحویلی!$E$1&amp;COUNTIF(NOSA!$O$1:O5118,تحویلی!$E$1),"")),"")</f>
        <v/>
      </c>
      <c r="E5118" s="10" t="str">
        <f t="shared" si="327"/>
        <v>3045402</v>
      </c>
      <c r="F5118" s="10" t="str">
        <f>IFERROR(VLOOKUP(I5118,DATABASE!$N:$O,2,FALSE),"")</f>
        <v>چكمه ايمني نسوز</v>
      </c>
      <c r="G5118" s="154" t="s">
        <v>3102</v>
      </c>
      <c r="H5118" s="155">
        <v>3045</v>
      </c>
      <c r="I5118" s="154" t="s">
        <v>1749</v>
      </c>
      <c r="J5118" s="154" t="s">
        <v>1750</v>
      </c>
      <c r="K5118" s="156">
        <v>1</v>
      </c>
      <c r="L5118" s="154" t="s">
        <v>3</v>
      </c>
      <c r="M5118" s="154" t="s">
        <v>4</v>
      </c>
      <c r="N5118" s="154" t="s">
        <v>2834</v>
      </c>
      <c r="O5118" s="153">
        <v>402</v>
      </c>
      <c r="P5118" s="155">
        <v>1</v>
      </c>
      <c r="Q5118" s="10">
        <f t="shared" si="324"/>
        <v>402</v>
      </c>
    </row>
    <row r="5119" spans="2:17" ht="20.25" customHeight="1">
      <c r="B5119" s="10" t="str">
        <f t="shared" si="325"/>
        <v>كفش ايمني عايق برق672</v>
      </c>
      <c r="C5119" s="10" t="str">
        <f t="shared" si="326"/>
        <v>كفش ايمني عايق برق1403/03/18672</v>
      </c>
      <c r="D5119" s="10" t="str">
        <f>IFERROR(IF(تحویلی!$E$1="","",IF(NOSA!O5119=تحویلی!$E$1,تحویلی!$E$1&amp;COUNTIF(NOSA!$O$1:O5119,تحویلی!$E$1),"")),"")</f>
        <v/>
      </c>
      <c r="E5119" s="10" t="str">
        <f t="shared" si="327"/>
        <v>3049672</v>
      </c>
      <c r="F5119" s="10" t="str">
        <f>IFERROR(VLOOKUP(I5119,DATABASE!$N:$O,2,FALSE),"")</f>
        <v>كفش ايمني عايق برق</v>
      </c>
      <c r="G5119" s="154" t="s">
        <v>3102</v>
      </c>
      <c r="H5119" s="155">
        <v>3049</v>
      </c>
      <c r="I5119" s="154" t="s">
        <v>1610</v>
      </c>
      <c r="J5119" s="154" t="s">
        <v>1689</v>
      </c>
      <c r="K5119" s="156">
        <v>1</v>
      </c>
      <c r="L5119" s="154" t="s">
        <v>3</v>
      </c>
      <c r="M5119" s="154" t="s">
        <v>47</v>
      </c>
      <c r="N5119" s="154" t="s">
        <v>214</v>
      </c>
      <c r="O5119" s="153">
        <v>672</v>
      </c>
      <c r="P5119" s="155">
        <v>1</v>
      </c>
      <c r="Q5119" s="10">
        <f t="shared" si="324"/>
        <v>672</v>
      </c>
    </row>
    <row r="5120" spans="2:17" ht="20.25" customHeight="1">
      <c r="B5120" s="10" t="str">
        <f t="shared" si="325"/>
        <v>دستكش كف مواد سبك672</v>
      </c>
      <c r="C5120" s="10" t="str">
        <f t="shared" si="326"/>
        <v>دستكش كف مواد سبك1403/03/18672</v>
      </c>
      <c r="D5120" s="10" t="str">
        <f>IFERROR(IF(تحویلی!$E$1="","",IF(NOSA!O5120=تحویلی!$E$1,تحویلی!$E$1&amp;COUNTIF(NOSA!$O$1:O5120,تحویلی!$E$1),"")),"")</f>
        <v/>
      </c>
      <c r="E5120" s="10" t="str">
        <f t="shared" si="327"/>
        <v>3049672</v>
      </c>
      <c r="F5120" s="10" t="str">
        <f>IFERROR(VLOOKUP(I5120,DATABASE!$N:$O,2,FALSE),"")</f>
        <v>دستكش كف مواد سبك</v>
      </c>
      <c r="G5120" s="154" t="s">
        <v>3102</v>
      </c>
      <c r="H5120" s="155">
        <v>3049</v>
      </c>
      <c r="I5120" s="154" t="s">
        <v>1456</v>
      </c>
      <c r="J5120" s="154" t="s">
        <v>2</v>
      </c>
      <c r="K5120" s="156">
        <v>1</v>
      </c>
      <c r="L5120" s="154" t="s">
        <v>3</v>
      </c>
      <c r="M5120" s="154" t="s">
        <v>47</v>
      </c>
      <c r="N5120" s="154" t="s">
        <v>214</v>
      </c>
      <c r="O5120" s="153">
        <v>672</v>
      </c>
      <c r="P5120" s="155">
        <v>0</v>
      </c>
      <c r="Q5120" s="10">
        <f t="shared" si="324"/>
        <v>672</v>
      </c>
    </row>
    <row r="5121" spans="2:17" ht="20.25" customHeight="1">
      <c r="B5121" s="10" t="str">
        <f t="shared" si="325"/>
        <v>دستكش كف مواد سبك66</v>
      </c>
      <c r="C5121" s="10" t="str">
        <f t="shared" si="326"/>
        <v>دستكش كف مواد سبك1403/03/1866</v>
      </c>
      <c r="D5121" s="10" t="str">
        <f>IFERROR(IF(تحویلی!$E$1="","",IF(NOSA!O5121=تحویلی!$E$1,تحویلی!$E$1&amp;COUNTIF(NOSA!$O$1:O5121,تحویلی!$E$1),"")),"")</f>
        <v/>
      </c>
      <c r="E5121" s="10" t="str">
        <f t="shared" si="327"/>
        <v>305066</v>
      </c>
      <c r="F5121" s="10" t="str">
        <f>IFERROR(VLOOKUP(I5121,DATABASE!$N:$O,2,FALSE),"")</f>
        <v>دستكش كف مواد سبك</v>
      </c>
      <c r="G5121" s="154" t="s">
        <v>3102</v>
      </c>
      <c r="H5121" s="155">
        <v>3050</v>
      </c>
      <c r="I5121" s="154" t="s">
        <v>1456</v>
      </c>
      <c r="J5121" s="154" t="s">
        <v>2</v>
      </c>
      <c r="K5121" s="156">
        <v>1</v>
      </c>
      <c r="L5121" s="154" t="s">
        <v>3</v>
      </c>
      <c r="M5121" s="154" t="s">
        <v>40</v>
      </c>
      <c r="N5121" s="154" t="s">
        <v>469</v>
      </c>
      <c r="O5121" s="153">
        <v>66</v>
      </c>
      <c r="P5121" s="155">
        <v>1</v>
      </c>
      <c r="Q5121" s="10">
        <f t="shared" si="324"/>
        <v>66</v>
      </c>
    </row>
    <row r="5122" spans="2:17" ht="20.25" customHeight="1">
      <c r="B5122" s="10" t="str">
        <f t="shared" si="325"/>
        <v>بند كفش608</v>
      </c>
      <c r="C5122" s="10" t="str">
        <f t="shared" si="326"/>
        <v>بند كفش1403/03/19608</v>
      </c>
      <c r="D5122" s="10" t="str">
        <f>IFERROR(IF(تحویلی!$E$1="","",IF(NOSA!O5122=تحویلی!$E$1,تحویلی!$E$1&amp;COUNTIF(NOSA!$O$1:O5122,تحویلی!$E$1),"")),"")</f>
        <v/>
      </c>
      <c r="E5122" s="10" t="str">
        <f t="shared" si="327"/>
        <v>3053608</v>
      </c>
      <c r="F5122" s="10" t="str">
        <f>IFERROR(VLOOKUP(I5122,DATABASE!$N:$O,2,FALSE),"")</f>
        <v>بند كفش</v>
      </c>
      <c r="G5122" s="154" t="s">
        <v>3103</v>
      </c>
      <c r="H5122" s="155">
        <v>3053</v>
      </c>
      <c r="I5122" s="154" t="s">
        <v>1462</v>
      </c>
      <c r="J5122" s="154" t="s">
        <v>450</v>
      </c>
      <c r="K5122" s="156">
        <v>1</v>
      </c>
      <c r="L5122" s="154" t="s">
        <v>3</v>
      </c>
      <c r="M5122" s="154" t="s">
        <v>102</v>
      </c>
      <c r="N5122" s="154" t="s">
        <v>187</v>
      </c>
      <c r="O5122" s="153">
        <v>608</v>
      </c>
      <c r="P5122" s="155">
        <v>0</v>
      </c>
      <c r="Q5122" s="10">
        <f t="shared" si="324"/>
        <v>608</v>
      </c>
    </row>
    <row r="5123" spans="2:17" ht="20.25" customHeight="1">
      <c r="B5123" s="10" t="str">
        <f t="shared" si="325"/>
        <v>دستكش كف مواد سبك717</v>
      </c>
      <c r="C5123" s="10" t="str">
        <f t="shared" si="326"/>
        <v>دستكش كف مواد سبك1403/03/19717</v>
      </c>
      <c r="D5123" s="10" t="str">
        <f>IFERROR(IF(تحویلی!$E$1="","",IF(NOSA!O5123=تحویلی!$E$1,تحویلی!$E$1&amp;COUNTIF(NOSA!$O$1:O5123,تحویلی!$E$1),"")),"")</f>
        <v/>
      </c>
      <c r="E5123" s="10" t="str">
        <f t="shared" si="327"/>
        <v>3054717</v>
      </c>
      <c r="F5123" s="10" t="str">
        <f>IFERROR(VLOOKUP(I5123,DATABASE!$N:$O,2,FALSE),"")</f>
        <v>دستكش كف مواد سبك</v>
      </c>
      <c r="G5123" s="154" t="s">
        <v>3103</v>
      </c>
      <c r="H5123" s="155">
        <v>3054</v>
      </c>
      <c r="I5123" s="154" t="s">
        <v>1456</v>
      </c>
      <c r="J5123" s="154" t="s">
        <v>2</v>
      </c>
      <c r="K5123" s="156">
        <v>1</v>
      </c>
      <c r="L5123" s="154" t="s">
        <v>3</v>
      </c>
      <c r="M5123" s="154" t="s">
        <v>47</v>
      </c>
      <c r="N5123" s="154" t="s">
        <v>822</v>
      </c>
      <c r="O5123" s="153">
        <v>717</v>
      </c>
      <c r="P5123" s="155">
        <v>1</v>
      </c>
      <c r="Q5123" s="10">
        <f t="shared" si="324"/>
        <v>717</v>
      </c>
    </row>
    <row r="5124" spans="2:17" ht="20.25" customHeight="1">
      <c r="B5124" s="10" t="str">
        <f t="shared" si="325"/>
        <v>كلاه ايمني698</v>
      </c>
      <c r="C5124" s="10" t="str">
        <f t="shared" si="326"/>
        <v>كلاه ايمني1403/03/19698</v>
      </c>
      <c r="D5124" s="10" t="str">
        <f>IFERROR(IF(تحویلی!$E$1="","",IF(NOSA!O5124=تحویلی!$E$1,تحویلی!$E$1&amp;COUNTIF(NOSA!$O$1:O5124,تحویلی!$E$1),"")),"")</f>
        <v/>
      </c>
      <c r="E5124" s="10" t="str">
        <f t="shared" si="327"/>
        <v>3055698</v>
      </c>
      <c r="F5124" s="10" t="str">
        <f>IFERROR(VLOOKUP(I5124,DATABASE!$N:$O,2,FALSE),"")</f>
        <v>كلاه ايمني</v>
      </c>
      <c r="G5124" s="3" t="s">
        <v>3103</v>
      </c>
      <c r="H5124" s="4">
        <v>3055</v>
      </c>
      <c r="I5124" s="3" t="s">
        <v>1505</v>
      </c>
      <c r="J5124" s="3" t="s">
        <v>1628</v>
      </c>
      <c r="K5124" s="5">
        <v>1</v>
      </c>
      <c r="L5124" s="3" t="s">
        <v>8</v>
      </c>
      <c r="M5124" s="3" t="s">
        <v>4</v>
      </c>
      <c r="N5124" s="3" t="s">
        <v>88</v>
      </c>
      <c r="O5124" s="1">
        <v>698</v>
      </c>
      <c r="P5124" s="4">
        <v>1</v>
      </c>
      <c r="Q5124" s="10">
        <f t="shared" si="324"/>
        <v>698</v>
      </c>
    </row>
    <row r="5125" spans="2:17" ht="20.25" customHeight="1">
      <c r="B5125" s="10" t="str">
        <f t="shared" si="325"/>
        <v>لباس كار(بلوز و شلوار)608</v>
      </c>
      <c r="C5125" s="10" t="str">
        <f t="shared" si="326"/>
        <v>لباس كار(بلوز و شلوار)1403/03/19608</v>
      </c>
      <c r="D5125" s="10" t="str">
        <f>IFERROR(IF(تحویلی!$E$1="","",IF(NOSA!O5125=تحویلی!$E$1,تحویلی!$E$1&amp;COUNTIF(NOSA!$O$1:O5125,تحویلی!$E$1),"")),"")</f>
        <v/>
      </c>
      <c r="E5125" s="10" t="str">
        <f t="shared" si="327"/>
        <v>3069608</v>
      </c>
      <c r="F5125" s="10" t="str">
        <f>IFERROR(VLOOKUP(I5125,DATABASE!$N:$O,2,FALSE),"")</f>
        <v>لباس كار(بلوز و شلوار)</v>
      </c>
      <c r="G5125" s="3" t="s">
        <v>3103</v>
      </c>
      <c r="H5125" s="4">
        <v>3069</v>
      </c>
      <c r="I5125" s="3" t="s">
        <v>1724</v>
      </c>
      <c r="J5125" s="3" t="s">
        <v>1725</v>
      </c>
      <c r="K5125" s="5">
        <v>1</v>
      </c>
      <c r="L5125" s="3" t="s">
        <v>28</v>
      </c>
      <c r="M5125" s="3" t="s">
        <v>102</v>
      </c>
      <c r="N5125" s="3" t="s">
        <v>2760</v>
      </c>
      <c r="O5125" s="1">
        <v>608</v>
      </c>
      <c r="P5125" s="4">
        <v>0</v>
      </c>
      <c r="Q5125" s="10">
        <f t="shared" si="324"/>
        <v>608</v>
      </c>
    </row>
    <row r="5126" spans="2:17" ht="20.25" customHeight="1">
      <c r="B5126" s="10" t="str">
        <f t="shared" si="325"/>
        <v>دستكش كف مواد سبك869</v>
      </c>
      <c r="C5126" s="10" t="str">
        <f t="shared" si="326"/>
        <v>دستكش كف مواد سبك1403/03/19869</v>
      </c>
      <c r="D5126" s="10" t="str">
        <f>IFERROR(IF(تحویلی!$E$1="","",IF(NOSA!O5126=تحویلی!$E$1,تحویلی!$E$1&amp;COUNTIF(NOSA!$O$1:O5126,تحویلی!$E$1),"")),"")</f>
        <v/>
      </c>
      <c r="E5126" s="10" t="str">
        <f t="shared" si="327"/>
        <v>3077869</v>
      </c>
      <c r="F5126" s="10" t="str">
        <f>IFERROR(VLOOKUP(I5126,DATABASE!$N:$O,2,FALSE),"")</f>
        <v>دستكش كف مواد سبك</v>
      </c>
      <c r="G5126" s="3" t="s">
        <v>3103</v>
      </c>
      <c r="H5126" s="4">
        <v>3077</v>
      </c>
      <c r="I5126" s="3" t="s">
        <v>1456</v>
      </c>
      <c r="J5126" s="3" t="s">
        <v>2</v>
      </c>
      <c r="K5126" s="5">
        <v>1</v>
      </c>
      <c r="L5126" s="3" t="s">
        <v>3</v>
      </c>
      <c r="M5126" s="3" t="s">
        <v>19</v>
      </c>
      <c r="N5126" s="3" t="s">
        <v>3410</v>
      </c>
      <c r="O5126" s="1">
        <v>869</v>
      </c>
      <c r="P5126" s="4">
        <v>1</v>
      </c>
      <c r="Q5126" s="10">
        <f t="shared" si="324"/>
        <v>869</v>
      </c>
    </row>
    <row r="5127" spans="2:17" ht="20.25" customHeight="1">
      <c r="B5127" s="10" t="str">
        <f t="shared" si="325"/>
        <v>چكمه ايمني نسوز766</v>
      </c>
      <c r="C5127" s="10" t="str">
        <f t="shared" si="326"/>
        <v>چكمه ايمني نسوز1403/03/19766</v>
      </c>
      <c r="D5127" s="10" t="str">
        <f>IFERROR(IF(تحویلی!$E$1="","",IF(NOSA!O5127=تحویلی!$E$1,تحویلی!$E$1&amp;COUNTIF(NOSA!$O$1:O5127,تحویلی!$E$1),"")),"")</f>
        <v/>
      </c>
      <c r="E5127" s="10" t="str">
        <f t="shared" si="327"/>
        <v>3080766</v>
      </c>
      <c r="F5127" s="10" t="str">
        <f>IFERROR(VLOOKUP(I5127,DATABASE!$N:$O,2,FALSE),"")</f>
        <v>چكمه ايمني نسوز</v>
      </c>
      <c r="G5127" s="3" t="s">
        <v>3103</v>
      </c>
      <c r="H5127" s="4">
        <v>3080</v>
      </c>
      <c r="I5127" s="3" t="s">
        <v>1697</v>
      </c>
      <c r="J5127" s="3" t="s">
        <v>1698</v>
      </c>
      <c r="K5127" s="5">
        <v>1</v>
      </c>
      <c r="L5127" s="3" t="s">
        <v>3</v>
      </c>
      <c r="M5127" s="3" t="s">
        <v>4</v>
      </c>
      <c r="N5127" s="3" t="s">
        <v>1059</v>
      </c>
      <c r="O5127" s="1">
        <v>766</v>
      </c>
      <c r="P5127" s="4">
        <v>1</v>
      </c>
      <c r="Q5127" s="10">
        <f t="shared" si="324"/>
        <v>766</v>
      </c>
    </row>
    <row r="5128" spans="2:17" ht="20.25" customHeight="1">
      <c r="B5128" s="10" t="str">
        <f t="shared" si="325"/>
        <v>دستكش ضد برش سبك170</v>
      </c>
      <c r="C5128" s="10" t="str">
        <f t="shared" si="326"/>
        <v>دستكش ضد برش سبك1403/03/19170</v>
      </c>
      <c r="D5128" s="10" t="str">
        <f>IFERROR(IF(تحویلی!$E$1="","",IF(NOSA!O5128=تحویلی!$E$1,تحویلی!$E$1&amp;COUNTIF(NOSA!$O$1:O5128,تحویلی!$E$1),"")),"")</f>
        <v/>
      </c>
      <c r="E5128" s="10" t="str">
        <f t="shared" si="327"/>
        <v>3090170</v>
      </c>
      <c r="F5128" s="10" t="str">
        <f>IFERROR(VLOOKUP(I5128,DATABASE!$N:$O,2,FALSE),"")</f>
        <v>دستكش ضد برش سبك</v>
      </c>
      <c r="G5128" s="3" t="s">
        <v>3103</v>
      </c>
      <c r="H5128" s="4">
        <v>3090</v>
      </c>
      <c r="I5128" s="3" t="s">
        <v>1442</v>
      </c>
      <c r="J5128" s="3" t="s">
        <v>22</v>
      </c>
      <c r="K5128" s="5">
        <v>1</v>
      </c>
      <c r="L5128" s="3" t="s">
        <v>3</v>
      </c>
      <c r="M5128" s="3" t="s">
        <v>9</v>
      </c>
      <c r="N5128" s="3" t="s">
        <v>3241</v>
      </c>
      <c r="O5128" s="1">
        <v>170</v>
      </c>
      <c r="P5128" s="4">
        <v>1</v>
      </c>
      <c r="Q5128" s="10">
        <f t="shared" si="324"/>
        <v>170</v>
      </c>
    </row>
    <row r="5129" spans="2:17" ht="20.25" customHeight="1">
      <c r="B5129" s="10" t="str">
        <f t="shared" si="325"/>
        <v>دستكش ضد برش سبك784</v>
      </c>
      <c r="C5129" s="10" t="str">
        <f t="shared" si="326"/>
        <v>دستكش ضد برش سبك1403/03/19784</v>
      </c>
      <c r="D5129" s="10" t="str">
        <f>IFERROR(IF(تحویلی!$E$1="","",IF(NOSA!O5129=تحویلی!$E$1,تحویلی!$E$1&amp;COUNTIF(NOSA!$O$1:O5129,تحویلی!$E$1),"")),"")</f>
        <v/>
      </c>
      <c r="E5129" s="10" t="str">
        <f t="shared" si="327"/>
        <v>3091784</v>
      </c>
      <c r="F5129" s="10" t="str">
        <f>IFERROR(VLOOKUP(I5129,DATABASE!$N:$O,2,FALSE),"")</f>
        <v>دستكش ضد برش سبك</v>
      </c>
      <c r="G5129" s="3" t="s">
        <v>3103</v>
      </c>
      <c r="H5129" s="4">
        <v>3091</v>
      </c>
      <c r="I5129" s="3" t="s">
        <v>1442</v>
      </c>
      <c r="J5129" s="3" t="s">
        <v>22</v>
      </c>
      <c r="K5129" s="5">
        <v>1</v>
      </c>
      <c r="L5129" s="3" t="s">
        <v>3</v>
      </c>
      <c r="M5129" s="3" t="s">
        <v>40</v>
      </c>
      <c r="N5129" s="3" t="s">
        <v>2812</v>
      </c>
      <c r="O5129" s="1">
        <v>784</v>
      </c>
      <c r="P5129" s="4">
        <v>1</v>
      </c>
      <c r="Q5129" s="10">
        <f t="shared" si="324"/>
        <v>784</v>
      </c>
    </row>
    <row r="5130" spans="2:17" ht="20.25" customHeight="1">
      <c r="B5130" s="10" t="str">
        <f t="shared" si="325"/>
        <v>دستكش ضد برش سبك460</v>
      </c>
      <c r="C5130" s="10" t="str">
        <f t="shared" si="326"/>
        <v>دستكش ضد برش سبك1403/03/19460</v>
      </c>
      <c r="D5130" s="10" t="str">
        <f>IFERROR(IF(تحویلی!$E$1="","",IF(NOSA!O5130=تحویلی!$E$1,تحویلی!$E$1&amp;COUNTIF(NOSA!$O$1:O5130,تحویلی!$E$1),"")),"")</f>
        <v/>
      </c>
      <c r="E5130" s="10" t="str">
        <f t="shared" si="327"/>
        <v>3092460</v>
      </c>
      <c r="F5130" s="10" t="str">
        <f>IFERROR(VLOOKUP(I5130,DATABASE!$N:$O,2,FALSE),"")</f>
        <v>دستكش ضد برش سبك</v>
      </c>
      <c r="G5130" s="3" t="s">
        <v>3103</v>
      </c>
      <c r="H5130" s="4">
        <v>3092</v>
      </c>
      <c r="I5130" s="3" t="s">
        <v>1442</v>
      </c>
      <c r="J5130" s="3" t="s">
        <v>22</v>
      </c>
      <c r="K5130" s="5">
        <v>1</v>
      </c>
      <c r="L5130" s="3" t="s">
        <v>3</v>
      </c>
      <c r="M5130" s="3" t="s">
        <v>47</v>
      </c>
      <c r="N5130" s="3" t="s">
        <v>2765</v>
      </c>
      <c r="O5130" s="1">
        <v>460</v>
      </c>
      <c r="P5130" s="4">
        <v>0</v>
      </c>
      <c r="Q5130" s="10">
        <f t="shared" si="324"/>
        <v>460</v>
      </c>
    </row>
    <row r="5131" spans="2:17" ht="20.25" customHeight="1">
      <c r="B5131" s="10" t="str">
        <f t="shared" si="325"/>
        <v>دستكش ضد برش سبك8</v>
      </c>
      <c r="C5131" s="10" t="str">
        <f t="shared" si="326"/>
        <v>دستكش ضد برش سبك1403/03/198</v>
      </c>
      <c r="D5131" s="10" t="str">
        <f>IFERROR(IF(تحویلی!$E$1="","",IF(NOSA!O5131=تحویلی!$E$1,تحویلی!$E$1&amp;COUNTIF(NOSA!$O$1:O5131,تحویلی!$E$1),"")),"")</f>
        <v/>
      </c>
      <c r="E5131" s="10" t="str">
        <f t="shared" si="327"/>
        <v>30928</v>
      </c>
      <c r="F5131" s="10" t="str">
        <f>IFERROR(VLOOKUP(I5131,DATABASE!$N:$O,2,FALSE),"")</f>
        <v>دستكش ضد برش سبك</v>
      </c>
      <c r="G5131" s="3" t="s">
        <v>3103</v>
      </c>
      <c r="H5131" s="4">
        <v>3092</v>
      </c>
      <c r="I5131" s="3" t="s">
        <v>1442</v>
      </c>
      <c r="J5131" s="3" t="s">
        <v>22</v>
      </c>
      <c r="K5131" s="5">
        <v>1</v>
      </c>
      <c r="L5131" s="3" t="s">
        <v>3</v>
      </c>
      <c r="M5131" s="3" t="s">
        <v>47</v>
      </c>
      <c r="N5131" s="3" t="s">
        <v>710</v>
      </c>
      <c r="O5131" s="1">
        <v>8</v>
      </c>
      <c r="P5131" s="4">
        <v>0</v>
      </c>
      <c r="Q5131" s="10">
        <f t="shared" si="324"/>
        <v>8</v>
      </c>
    </row>
    <row r="5132" spans="2:17" ht="20.25" customHeight="1">
      <c r="B5132" s="10" t="str">
        <f t="shared" si="325"/>
        <v>دستكش ضد برش سبك694</v>
      </c>
      <c r="C5132" s="10" t="str">
        <f t="shared" si="326"/>
        <v>دستكش ضد برش سبك1403/03/19694</v>
      </c>
      <c r="D5132" s="10" t="str">
        <f>IFERROR(IF(تحویلی!$E$1="","",IF(NOSA!O5132=تحویلی!$E$1,تحویلی!$E$1&amp;COUNTIF(NOSA!$O$1:O5132,تحویلی!$E$1),"")),"")</f>
        <v/>
      </c>
      <c r="E5132" s="10" t="str">
        <f t="shared" si="327"/>
        <v>3092694</v>
      </c>
      <c r="F5132" s="10" t="str">
        <f>IFERROR(VLOOKUP(I5132,DATABASE!$N:$O,2,FALSE),"")</f>
        <v>دستكش ضد برش سبك</v>
      </c>
      <c r="G5132" s="3" t="s">
        <v>3103</v>
      </c>
      <c r="H5132" s="4">
        <v>3092</v>
      </c>
      <c r="I5132" s="3" t="s">
        <v>1442</v>
      </c>
      <c r="J5132" s="3" t="s">
        <v>22</v>
      </c>
      <c r="K5132" s="5">
        <v>1</v>
      </c>
      <c r="L5132" s="3" t="s">
        <v>3</v>
      </c>
      <c r="M5132" s="3" t="s">
        <v>47</v>
      </c>
      <c r="N5132" s="3" t="s">
        <v>2879</v>
      </c>
      <c r="O5132" s="1">
        <v>694</v>
      </c>
      <c r="P5132" s="4">
        <v>0</v>
      </c>
      <c r="Q5132" s="10">
        <f t="shared" si="324"/>
        <v>694</v>
      </c>
    </row>
    <row r="5133" spans="2:17" ht="20.25" customHeight="1">
      <c r="B5133" s="10" t="str">
        <f t="shared" si="325"/>
        <v>دستكش ضد برش سبك845</v>
      </c>
      <c r="C5133" s="10" t="str">
        <f t="shared" si="326"/>
        <v>دستكش ضد برش سبك1403/03/19845</v>
      </c>
      <c r="D5133" s="10" t="str">
        <f>IFERROR(IF(تحویلی!$E$1="","",IF(NOSA!O5133=تحویلی!$E$1,تحویلی!$E$1&amp;COUNTIF(NOSA!$O$1:O5133,تحویلی!$E$1),"")),"")</f>
        <v/>
      </c>
      <c r="E5133" s="10" t="str">
        <f t="shared" si="327"/>
        <v>3092845</v>
      </c>
      <c r="F5133" s="10" t="str">
        <f>IFERROR(VLOOKUP(I5133,DATABASE!$N:$O,2,FALSE),"")</f>
        <v>دستكش ضد برش سبك</v>
      </c>
      <c r="G5133" s="3" t="s">
        <v>3103</v>
      </c>
      <c r="H5133" s="4">
        <v>3092</v>
      </c>
      <c r="I5133" s="3" t="s">
        <v>1442</v>
      </c>
      <c r="J5133" s="3" t="s">
        <v>22</v>
      </c>
      <c r="K5133" s="5">
        <v>1</v>
      </c>
      <c r="L5133" s="3" t="s">
        <v>3</v>
      </c>
      <c r="M5133" s="3" t="s">
        <v>47</v>
      </c>
      <c r="N5133" s="3" t="s">
        <v>3244</v>
      </c>
      <c r="O5133" s="1">
        <v>845</v>
      </c>
      <c r="P5133" s="4">
        <v>0</v>
      </c>
      <c r="Q5133" s="10">
        <f t="shared" si="324"/>
        <v>845</v>
      </c>
    </row>
    <row r="5134" spans="2:17" ht="20.25" customHeight="1">
      <c r="B5134" s="10" t="str">
        <f t="shared" si="325"/>
        <v>دستكش ضد برش سبك885</v>
      </c>
      <c r="C5134" s="10" t="str">
        <f t="shared" si="326"/>
        <v>دستكش ضد برش سبك1403/03/19885</v>
      </c>
      <c r="D5134" s="10" t="str">
        <f>IFERROR(IF(تحویلی!$E$1="","",IF(NOSA!O5134=تحویلی!$E$1,تحویلی!$E$1&amp;COUNTIF(NOSA!$O$1:O5134,تحویلی!$E$1),"")),"")</f>
        <v/>
      </c>
      <c r="E5134" s="10" t="str">
        <f t="shared" si="327"/>
        <v>3093885</v>
      </c>
      <c r="F5134" s="10" t="str">
        <f>IFERROR(VLOOKUP(I5134,DATABASE!$N:$O,2,FALSE),"")</f>
        <v>دستكش ضد برش سبك</v>
      </c>
      <c r="G5134" s="3" t="s">
        <v>3103</v>
      </c>
      <c r="H5134" s="4">
        <v>3093</v>
      </c>
      <c r="I5134" s="3" t="s">
        <v>1442</v>
      </c>
      <c r="J5134" s="3" t="s">
        <v>22</v>
      </c>
      <c r="K5134" s="5">
        <v>1</v>
      </c>
      <c r="L5134" s="3" t="s">
        <v>3</v>
      </c>
      <c r="M5134" s="3" t="s">
        <v>9</v>
      </c>
      <c r="N5134" s="3" t="s">
        <v>3381</v>
      </c>
      <c r="O5134" s="1">
        <v>885</v>
      </c>
      <c r="P5134" s="4">
        <v>0</v>
      </c>
      <c r="Q5134" s="10">
        <f t="shared" si="324"/>
        <v>885</v>
      </c>
    </row>
    <row r="5135" spans="2:17" ht="20.25" customHeight="1">
      <c r="B5135" s="10" t="str">
        <f t="shared" si="325"/>
        <v>دستكش ضد برش سبك83</v>
      </c>
      <c r="C5135" s="10" t="str">
        <f t="shared" si="326"/>
        <v>دستكش ضد برش سبك1403/03/1983</v>
      </c>
      <c r="D5135" s="10" t="str">
        <f>IFERROR(IF(تحویلی!$E$1="","",IF(NOSA!O5135=تحویلی!$E$1,تحویلی!$E$1&amp;COUNTIF(NOSA!$O$1:O5135,تحویلی!$E$1),"")),"")</f>
        <v/>
      </c>
      <c r="E5135" s="10" t="str">
        <f t="shared" si="327"/>
        <v>309483</v>
      </c>
      <c r="F5135" s="10" t="str">
        <f>IFERROR(VLOOKUP(I5135,DATABASE!$N:$O,2,FALSE),"")</f>
        <v>دستكش ضد برش سبك</v>
      </c>
      <c r="G5135" s="3" t="s">
        <v>3103</v>
      </c>
      <c r="H5135" s="4">
        <v>3094</v>
      </c>
      <c r="I5135" s="3" t="s">
        <v>1442</v>
      </c>
      <c r="J5135" s="3" t="s">
        <v>22</v>
      </c>
      <c r="K5135" s="5">
        <v>1</v>
      </c>
      <c r="L5135" s="3" t="s">
        <v>3</v>
      </c>
      <c r="M5135" s="3" t="s">
        <v>43</v>
      </c>
      <c r="N5135" s="3" t="s">
        <v>929</v>
      </c>
      <c r="O5135" s="1">
        <v>83</v>
      </c>
      <c r="P5135" s="4">
        <v>0</v>
      </c>
      <c r="Q5135" s="10">
        <f t="shared" si="324"/>
        <v>83</v>
      </c>
    </row>
    <row r="5136" spans="2:17" ht="20.25" customHeight="1">
      <c r="B5136" s="10" t="str">
        <f t="shared" si="325"/>
        <v>دستكش ضد برش سبك877</v>
      </c>
      <c r="C5136" s="10" t="str">
        <f t="shared" si="326"/>
        <v>دستكش ضد برش سبك1403/03/19877</v>
      </c>
      <c r="D5136" s="10" t="str">
        <f>IFERROR(IF(تحویلی!$E$1="","",IF(NOSA!O5136=تحویلی!$E$1,تحویلی!$E$1&amp;COUNTIF(NOSA!$O$1:O5136,تحویلی!$E$1),"")),"")</f>
        <v/>
      </c>
      <c r="E5136" s="10" t="str">
        <f t="shared" si="327"/>
        <v>3094877</v>
      </c>
      <c r="F5136" s="10" t="str">
        <f>IFERROR(VLOOKUP(I5136,DATABASE!$N:$O,2,FALSE),"")</f>
        <v>دستكش ضد برش سبك</v>
      </c>
      <c r="G5136" s="3" t="s">
        <v>3103</v>
      </c>
      <c r="H5136" s="4">
        <v>3094</v>
      </c>
      <c r="I5136" s="3" t="s">
        <v>1442</v>
      </c>
      <c r="J5136" s="3" t="s">
        <v>22</v>
      </c>
      <c r="K5136" s="5">
        <v>1</v>
      </c>
      <c r="L5136" s="3" t="s">
        <v>3</v>
      </c>
      <c r="M5136" s="3" t="s">
        <v>43</v>
      </c>
      <c r="N5136" s="3" t="s">
        <v>3362</v>
      </c>
      <c r="O5136" s="1">
        <v>877</v>
      </c>
      <c r="P5136" s="4">
        <v>0</v>
      </c>
      <c r="Q5136" s="10">
        <f t="shared" si="324"/>
        <v>877</v>
      </c>
    </row>
    <row r="5137" spans="2:17" ht="20.25" customHeight="1">
      <c r="B5137" s="10" t="str">
        <f t="shared" si="325"/>
        <v>دستكش ضد برش سبك839</v>
      </c>
      <c r="C5137" s="10" t="str">
        <f t="shared" si="326"/>
        <v>دستكش ضد برش سبك1403/03/19839</v>
      </c>
      <c r="D5137" s="10" t="str">
        <f>IFERROR(IF(تحویلی!$E$1="","",IF(NOSA!O5137=تحویلی!$E$1,تحویلی!$E$1&amp;COUNTIF(NOSA!$O$1:O5137,تحویلی!$E$1),"")),"")</f>
        <v/>
      </c>
      <c r="E5137" s="10" t="str">
        <f t="shared" si="327"/>
        <v>3095839</v>
      </c>
      <c r="F5137" s="10" t="str">
        <f>IFERROR(VLOOKUP(I5137,DATABASE!$N:$O,2,FALSE),"")</f>
        <v>دستكش ضد برش سبك</v>
      </c>
      <c r="G5137" s="3" t="s">
        <v>3103</v>
      </c>
      <c r="H5137" s="4">
        <v>3095</v>
      </c>
      <c r="I5137" s="3" t="s">
        <v>1442</v>
      </c>
      <c r="J5137" s="3" t="s">
        <v>22</v>
      </c>
      <c r="K5137" s="5">
        <v>1</v>
      </c>
      <c r="L5137" s="3" t="s">
        <v>3</v>
      </c>
      <c r="M5137" s="3" t="s">
        <v>202</v>
      </c>
      <c r="N5137" s="3" t="s">
        <v>3234</v>
      </c>
      <c r="O5137" s="1">
        <v>839</v>
      </c>
      <c r="P5137" s="4">
        <v>0</v>
      </c>
      <c r="Q5137" s="10">
        <f t="shared" si="324"/>
        <v>839</v>
      </c>
    </row>
    <row r="5138" spans="2:17" ht="20.25" customHeight="1">
      <c r="B5138" s="10" t="str">
        <f t="shared" si="325"/>
        <v>دستكش ضد برش سبك841</v>
      </c>
      <c r="C5138" s="10" t="str">
        <f t="shared" si="326"/>
        <v>دستكش ضد برش سبك1403/03/20841</v>
      </c>
      <c r="D5138" s="10" t="str">
        <f>IFERROR(IF(تحویلی!$E$1="","",IF(NOSA!O5138=تحویلی!$E$1,تحویلی!$E$1&amp;COUNTIF(NOSA!$O$1:O5138,تحویلی!$E$1),"")),"")</f>
        <v/>
      </c>
      <c r="E5138" s="10" t="str">
        <f t="shared" si="327"/>
        <v>3109841</v>
      </c>
      <c r="F5138" s="10" t="str">
        <f>IFERROR(VLOOKUP(I5138,DATABASE!$N:$O,2,FALSE),"")</f>
        <v>دستكش ضد برش سبك</v>
      </c>
      <c r="G5138" s="3" t="s">
        <v>3104</v>
      </c>
      <c r="H5138" s="4">
        <v>3109</v>
      </c>
      <c r="I5138" s="3" t="s">
        <v>1442</v>
      </c>
      <c r="J5138" s="3" t="s">
        <v>22</v>
      </c>
      <c r="K5138" s="5">
        <v>1</v>
      </c>
      <c r="L5138" s="3" t="s">
        <v>3</v>
      </c>
      <c r="M5138" s="3" t="s">
        <v>47</v>
      </c>
      <c r="N5138" s="3" t="s">
        <v>2686</v>
      </c>
      <c r="O5138" s="1">
        <v>841</v>
      </c>
      <c r="P5138" s="4">
        <v>0</v>
      </c>
      <c r="Q5138" s="10">
        <f t="shared" si="324"/>
        <v>841</v>
      </c>
    </row>
    <row r="5139" spans="2:17" ht="20.25" customHeight="1">
      <c r="B5139" s="10" t="str">
        <f t="shared" si="325"/>
        <v>دستكش ضد برش سبك739</v>
      </c>
      <c r="C5139" s="10" t="str">
        <f t="shared" si="326"/>
        <v>دستكش ضد برش سبك1403/03/20739</v>
      </c>
      <c r="D5139" s="10" t="str">
        <f>IFERROR(IF(تحویلی!$E$1="","",IF(NOSA!O5139=تحویلی!$E$1,تحویلی!$E$1&amp;COUNTIF(NOSA!$O$1:O5139,تحویلی!$E$1),"")),"")</f>
        <v/>
      </c>
      <c r="E5139" s="10" t="str">
        <f t="shared" si="327"/>
        <v>3111739</v>
      </c>
      <c r="F5139" s="10" t="str">
        <f>IFERROR(VLOOKUP(I5139,DATABASE!$N:$O,2,FALSE),"")</f>
        <v>دستكش ضد برش سبك</v>
      </c>
      <c r="G5139" s="3" t="s">
        <v>3104</v>
      </c>
      <c r="H5139" s="4">
        <v>3111</v>
      </c>
      <c r="I5139" s="3" t="s">
        <v>1442</v>
      </c>
      <c r="J5139" s="3" t="s">
        <v>22</v>
      </c>
      <c r="K5139" s="5">
        <v>1</v>
      </c>
      <c r="L5139" s="3" t="s">
        <v>3</v>
      </c>
      <c r="M5139" s="3" t="s">
        <v>47</v>
      </c>
      <c r="N5139" s="3" t="s">
        <v>779</v>
      </c>
      <c r="O5139" s="1">
        <v>739</v>
      </c>
      <c r="P5139" s="4">
        <v>0</v>
      </c>
      <c r="Q5139" s="10">
        <f t="shared" si="324"/>
        <v>739</v>
      </c>
    </row>
    <row r="5140" spans="2:17" ht="20.25" customHeight="1">
      <c r="B5140" s="10" t="str">
        <f t="shared" si="325"/>
        <v>دستكش ضد برش سبك888</v>
      </c>
      <c r="C5140" s="10" t="str">
        <f t="shared" si="326"/>
        <v>دستكش ضد برش سبك1403/03/20888</v>
      </c>
      <c r="D5140" s="10" t="str">
        <f>IFERROR(IF(تحویلی!$E$1="","",IF(NOSA!O5140=تحویلی!$E$1,تحویلی!$E$1&amp;COUNTIF(NOSA!$O$1:O5140,تحویلی!$E$1),"")),"")</f>
        <v/>
      </c>
      <c r="E5140" s="10" t="str">
        <f t="shared" si="327"/>
        <v>3120888</v>
      </c>
      <c r="F5140" s="10" t="str">
        <f>IFERROR(VLOOKUP(I5140,DATABASE!$N:$O,2,FALSE),"")</f>
        <v>دستكش ضد برش سبك</v>
      </c>
      <c r="G5140" s="3" t="s">
        <v>3104</v>
      </c>
      <c r="H5140" s="4">
        <v>3120</v>
      </c>
      <c r="I5140" s="3" t="s">
        <v>1442</v>
      </c>
      <c r="J5140" s="3" t="s">
        <v>22</v>
      </c>
      <c r="K5140" s="5">
        <v>1</v>
      </c>
      <c r="L5140" s="3" t="s">
        <v>3</v>
      </c>
      <c r="M5140" s="3" t="s">
        <v>9</v>
      </c>
      <c r="N5140" s="3" t="s">
        <v>3398</v>
      </c>
      <c r="O5140" s="1">
        <v>888</v>
      </c>
      <c r="P5140" s="4">
        <v>1</v>
      </c>
      <c r="Q5140" s="10">
        <f t="shared" si="324"/>
        <v>888</v>
      </c>
    </row>
    <row r="5141" spans="2:17" ht="20.25" customHeight="1">
      <c r="B5141" s="10" t="str">
        <f t="shared" si="325"/>
        <v>دستكش ضد برش سبك10005</v>
      </c>
      <c r="C5141" s="10" t="str">
        <f t="shared" si="326"/>
        <v>دستكش ضد برش سبك1403/03/2010005</v>
      </c>
      <c r="D5141" s="10" t="str">
        <f>IFERROR(IF(تحویلی!$E$1="","",IF(NOSA!O5141=تحویلی!$E$1,تحویلی!$E$1&amp;COUNTIF(NOSA!$O$1:O5141,تحویلی!$E$1),"")),"")</f>
        <v/>
      </c>
      <c r="E5141" s="10" t="str">
        <f t="shared" si="327"/>
        <v>312210005</v>
      </c>
      <c r="F5141" s="10" t="str">
        <f>IFERROR(VLOOKUP(I5141,DATABASE!$N:$O,2,FALSE),"")</f>
        <v>دستكش ضد برش سبك</v>
      </c>
      <c r="G5141" s="3" t="s">
        <v>3104</v>
      </c>
      <c r="H5141" s="4">
        <v>3122</v>
      </c>
      <c r="I5141" s="3" t="s">
        <v>1442</v>
      </c>
      <c r="J5141" s="3" t="s">
        <v>22</v>
      </c>
      <c r="K5141" s="5">
        <v>1</v>
      </c>
      <c r="L5141" s="3" t="s">
        <v>3</v>
      </c>
      <c r="M5141" s="3" t="s">
        <v>9</v>
      </c>
      <c r="N5141" s="3" t="s">
        <v>3408</v>
      </c>
      <c r="O5141" s="1">
        <v>10005</v>
      </c>
      <c r="P5141" s="4">
        <v>0</v>
      </c>
      <c r="Q5141" s="10">
        <f t="shared" si="324"/>
        <v>10005</v>
      </c>
    </row>
    <row r="5142" spans="2:17" ht="20.25" customHeight="1">
      <c r="B5142" s="10" t="str">
        <f t="shared" si="325"/>
        <v>عينك كهربايي (روكلاهي)773</v>
      </c>
      <c r="C5142" s="10" t="str">
        <f t="shared" si="326"/>
        <v>عينك كهربايي (روكلاهي)1403/03/20773</v>
      </c>
      <c r="D5142" s="10" t="str">
        <f>IFERROR(IF(تحویلی!$E$1="","",IF(NOSA!O5142=تحویلی!$E$1,تحویلی!$E$1&amp;COUNTIF(NOSA!$O$1:O5142,تحویلی!$E$1),"")),"")</f>
        <v/>
      </c>
      <c r="E5142" s="10" t="str">
        <f t="shared" si="327"/>
        <v>3123773</v>
      </c>
      <c r="F5142" s="10" t="str">
        <f>IFERROR(VLOOKUP(I5142,DATABASE!$N:$O,2,FALSE),"")</f>
        <v>عينك كهربايي (روكلاهي)</v>
      </c>
      <c r="G5142" s="3" t="s">
        <v>3104</v>
      </c>
      <c r="H5142" s="4">
        <v>3123</v>
      </c>
      <c r="I5142" s="3" t="s">
        <v>1560</v>
      </c>
      <c r="J5142" s="3" t="s">
        <v>1561</v>
      </c>
      <c r="K5142" s="5">
        <v>1</v>
      </c>
      <c r="L5142" s="3" t="s">
        <v>8</v>
      </c>
      <c r="M5142" s="3" t="s">
        <v>4</v>
      </c>
      <c r="N5142" s="3" t="s">
        <v>1148</v>
      </c>
      <c r="O5142" s="1">
        <v>773</v>
      </c>
      <c r="P5142" s="4">
        <v>1</v>
      </c>
      <c r="Q5142" s="10">
        <f t="shared" si="324"/>
        <v>773</v>
      </c>
    </row>
    <row r="5143" spans="2:17" ht="20.25" customHeight="1">
      <c r="B5143" s="10" t="str">
        <f t="shared" si="325"/>
        <v>دستكش ضد برش سبك773</v>
      </c>
      <c r="C5143" s="10" t="str">
        <f t="shared" si="326"/>
        <v>دستكش ضد برش سبك1403/03/20773</v>
      </c>
      <c r="D5143" s="10" t="str">
        <f>IFERROR(IF(تحویلی!$E$1="","",IF(NOSA!O5143=تحویلی!$E$1,تحویلی!$E$1&amp;COUNTIF(NOSA!$O$1:O5143,تحویلی!$E$1),"")),"")</f>
        <v/>
      </c>
      <c r="E5143" s="10" t="str">
        <f t="shared" si="327"/>
        <v>3123773</v>
      </c>
      <c r="F5143" s="10" t="str">
        <f>IFERROR(VLOOKUP(I5143,DATABASE!$N:$O,2,FALSE),"")</f>
        <v>دستكش ضد برش سبك</v>
      </c>
      <c r="G5143" s="3" t="s">
        <v>3104</v>
      </c>
      <c r="H5143" s="4">
        <v>3123</v>
      </c>
      <c r="I5143" s="3" t="s">
        <v>1442</v>
      </c>
      <c r="J5143" s="3" t="s">
        <v>22</v>
      </c>
      <c r="K5143" s="5">
        <v>1</v>
      </c>
      <c r="L5143" s="3" t="s">
        <v>3</v>
      </c>
      <c r="M5143" s="3" t="s">
        <v>4</v>
      </c>
      <c r="N5143" s="3" t="s">
        <v>1148</v>
      </c>
      <c r="O5143" s="1">
        <v>773</v>
      </c>
      <c r="P5143" s="4">
        <v>0</v>
      </c>
      <c r="Q5143" s="10">
        <f t="shared" si="324"/>
        <v>773</v>
      </c>
    </row>
    <row r="5144" spans="2:17" ht="20.25" customHeight="1">
      <c r="B5144" s="10" t="str">
        <f t="shared" si="325"/>
        <v>دستكش ساق بلند نسوز773</v>
      </c>
      <c r="C5144" s="10" t="str">
        <f t="shared" si="326"/>
        <v>دستكش ساق بلند نسوز1403/03/20773</v>
      </c>
      <c r="D5144" s="10" t="str">
        <f>IFERROR(IF(تحویلی!$E$1="","",IF(NOSA!O5144=تحویلی!$E$1,تحویلی!$E$1&amp;COUNTIF(NOSA!$O$1:O5144,تحویلی!$E$1),"")),"")</f>
        <v/>
      </c>
      <c r="E5144" s="10" t="str">
        <f t="shared" si="327"/>
        <v>3123773</v>
      </c>
      <c r="F5144" s="10" t="str">
        <f>IFERROR(VLOOKUP(I5144,DATABASE!$N:$O,2,FALSE),"")</f>
        <v>دستكش ساق بلند نسوز</v>
      </c>
      <c r="G5144" s="154" t="s">
        <v>3104</v>
      </c>
      <c r="H5144" s="155">
        <v>3123</v>
      </c>
      <c r="I5144" s="154" t="s">
        <v>1461</v>
      </c>
      <c r="J5144" s="154" t="s">
        <v>34</v>
      </c>
      <c r="K5144" s="156">
        <v>1</v>
      </c>
      <c r="L5144" s="154" t="s">
        <v>3</v>
      </c>
      <c r="M5144" s="154" t="s">
        <v>4</v>
      </c>
      <c r="N5144" s="154" t="s">
        <v>1148</v>
      </c>
      <c r="O5144" s="153">
        <v>773</v>
      </c>
      <c r="P5144" s="155">
        <v>1</v>
      </c>
      <c r="Q5144" s="10">
        <f t="shared" si="324"/>
        <v>773</v>
      </c>
    </row>
    <row r="5145" spans="2:17" ht="20.25" customHeight="1">
      <c r="B5145" s="10" t="str">
        <f t="shared" si="325"/>
        <v>دستكش ضد برش سبك783</v>
      </c>
      <c r="C5145" s="10" t="str">
        <f t="shared" si="326"/>
        <v>دستكش ضد برش سبك1403/03/20783</v>
      </c>
      <c r="D5145" s="10" t="str">
        <f>IFERROR(IF(تحویلی!$E$1="","",IF(NOSA!O5145=تحویلی!$E$1,تحویلی!$E$1&amp;COUNTIF(NOSA!$O$1:O5145,تحویلی!$E$1),"")),"")</f>
        <v/>
      </c>
      <c r="E5145" s="10" t="str">
        <f t="shared" si="327"/>
        <v>3128783</v>
      </c>
      <c r="F5145" s="10" t="str">
        <f>IFERROR(VLOOKUP(I5145,DATABASE!$N:$O,2,FALSE),"")</f>
        <v>دستكش ضد برش سبك</v>
      </c>
      <c r="G5145" s="154" t="s">
        <v>3104</v>
      </c>
      <c r="H5145" s="155">
        <v>3128</v>
      </c>
      <c r="I5145" s="154" t="s">
        <v>1442</v>
      </c>
      <c r="J5145" s="154" t="s">
        <v>22</v>
      </c>
      <c r="K5145" s="156">
        <v>1</v>
      </c>
      <c r="L5145" s="154" t="s">
        <v>3</v>
      </c>
      <c r="M5145" s="154" t="s">
        <v>4</v>
      </c>
      <c r="N5145" s="154" t="s">
        <v>1219</v>
      </c>
      <c r="O5145" s="153">
        <v>783</v>
      </c>
      <c r="P5145" s="155">
        <v>0</v>
      </c>
      <c r="Q5145" s="10">
        <f t="shared" si="324"/>
        <v>783</v>
      </c>
    </row>
    <row r="5146" spans="2:17" ht="20.25" customHeight="1">
      <c r="B5146" s="10" t="str">
        <f t="shared" si="325"/>
        <v>كفش ايمني862</v>
      </c>
      <c r="C5146" s="10" t="str">
        <f t="shared" si="326"/>
        <v>كفش ايمني1403/03/20862</v>
      </c>
      <c r="D5146" s="10" t="str">
        <f>IFERROR(IF(تحویلی!$E$1="","",IF(NOSA!O5146=تحویلی!$E$1,تحویلی!$E$1&amp;COUNTIF(NOSA!$O$1:O5146,تحویلی!$E$1),"")),"")</f>
        <v/>
      </c>
      <c r="E5146" s="10" t="str">
        <f t="shared" si="327"/>
        <v>3143862</v>
      </c>
      <c r="F5146" s="10" t="str">
        <f>IFERROR(VLOOKUP(I5146,DATABASE!$N:$O,2,FALSE),"")</f>
        <v>كفش ايمني</v>
      </c>
      <c r="G5146" s="154" t="s">
        <v>3104</v>
      </c>
      <c r="H5146" s="155">
        <v>3143</v>
      </c>
      <c r="I5146" s="154" t="s">
        <v>1720</v>
      </c>
      <c r="J5146" s="154" t="s">
        <v>1721</v>
      </c>
      <c r="K5146" s="156">
        <v>1</v>
      </c>
      <c r="L5146" s="154" t="s">
        <v>3</v>
      </c>
      <c r="M5146" s="154" t="s">
        <v>47</v>
      </c>
      <c r="N5146" s="154" t="s">
        <v>2892</v>
      </c>
      <c r="O5146" s="153">
        <v>862</v>
      </c>
      <c r="P5146" s="155">
        <v>1</v>
      </c>
      <c r="Q5146" s="10">
        <f t="shared" si="324"/>
        <v>862</v>
      </c>
    </row>
    <row r="5147" spans="2:17" ht="20.25" customHeight="1">
      <c r="B5147" s="10" t="str">
        <f t="shared" si="325"/>
        <v>دستكش ضد برش سبك733</v>
      </c>
      <c r="C5147" s="10" t="str">
        <f t="shared" si="326"/>
        <v>دستكش ضد برش سبك1403/03/20733</v>
      </c>
      <c r="D5147" s="10" t="str">
        <f>IFERROR(IF(تحویلی!$E$1="","",IF(NOSA!O5147=تحویلی!$E$1,تحویلی!$E$1&amp;COUNTIF(NOSA!$O$1:O5147,تحویلی!$E$1),"")),"")</f>
        <v/>
      </c>
      <c r="E5147" s="10" t="str">
        <f t="shared" si="327"/>
        <v>3147733</v>
      </c>
      <c r="F5147" s="10" t="str">
        <f>IFERROR(VLOOKUP(I5147,DATABASE!$N:$O,2,FALSE),"")</f>
        <v>دستكش ضد برش سبك</v>
      </c>
      <c r="G5147" s="154" t="s">
        <v>3104</v>
      </c>
      <c r="H5147" s="155">
        <v>3147</v>
      </c>
      <c r="I5147" s="154" t="s">
        <v>1442</v>
      </c>
      <c r="J5147" s="154" t="s">
        <v>22</v>
      </c>
      <c r="K5147" s="156">
        <v>1</v>
      </c>
      <c r="L5147" s="154" t="s">
        <v>3</v>
      </c>
      <c r="M5147" s="154" t="s">
        <v>47</v>
      </c>
      <c r="N5147" s="154" t="s">
        <v>704</v>
      </c>
      <c r="O5147" s="153">
        <v>733</v>
      </c>
      <c r="P5147" s="155">
        <v>1</v>
      </c>
      <c r="Q5147" s="10">
        <f t="shared" si="324"/>
        <v>733</v>
      </c>
    </row>
    <row r="5148" spans="2:17" ht="20.25" customHeight="1">
      <c r="B5148" s="10" t="str">
        <f t="shared" si="325"/>
        <v>دستكش ضد برش سبك853</v>
      </c>
      <c r="C5148" s="10" t="str">
        <f t="shared" si="326"/>
        <v>دستكش ضد برش سبك1403/03/20853</v>
      </c>
      <c r="D5148" s="10" t="str">
        <f>IFERROR(IF(تحویلی!$E$1="","",IF(NOSA!O5148=تحویلی!$E$1,تحویلی!$E$1&amp;COUNTIF(NOSA!$O$1:O5148,تحویلی!$E$1),"")),"")</f>
        <v/>
      </c>
      <c r="E5148" s="10" t="str">
        <f t="shared" si="327"/>
        <v>3150853</v>
      </c>
      <c r="F5148" s="10" t="str">
        <f>IFERROR(VLOOKUP(I5148,DATABASE!$N:$O,2,FALSE),"")</f>
        <v>دستكش ضد برش سبك</v>
      </c>
      <c r="G5148" s="154" t="s">
        <v>3104</v>
      </c>
      <c r="H5148" s="155">
        <v>3150</v>
      </c>
      <c r="I5148" s="154" t="s">
        <v>1442</v>
      </c>
      <c r="J5148" s="154" t="s">
        <v>22</v>
      </c>
      <c r="K5148" s="156">
        <v>1</v>
      </c>
      <c r="L5148" s="154" t="s">
        <v>3</v>
      </c>
      <c r="M5148" s="154" t="s">
        <v>40</v>
      </c>
      <c r="N5148" s="154" t="s">
        <v>2897</v>
      </c>
      <c r="O5148" s="153">
        <v>853</v>
      </c>
      <c r="P5148" s="155">
        <v>1</v>
      </c>
      <c r="Q5148" s="10">
        <f t="shared" si="324"/>
        <v>853</v>
      </c>
    </row>
    <row r="5149" spans="2:17" ht="20.25" customHeight="1">
      <c r="B5149" s="10" t="str">
        <f t="shared" si="325"/>
        <v>دستكش ضد برش سبك5</v>
      </c>
      <c r="C5149" s="10" t="str">
        <f t="shared" si="326"/>
        <v>دستكش ضد برش سبك1403/03/205</v>
      </c>
      <c r="D5149" s="10" t="str">
        <f>IFERROR(IF(تحویلی!$E$1="","",IF(NOSA!O5149=تحویلی!$E$1,تحویلی!$E$1&amp;COUNTIF(NOSA!$O$1:O5149,تحویلی!$E$1),"")),"")</f>
        <v/>
      </c>
      <c r="E5149" s="10" t="str">
        <f t="shared" si="327"/>
        <v>31515</v>
      </c>
      <c r="F5149" s="10" t="str">
        <f>IFERROR(VLOOKUP(I5149,DATABASE!$N:$O,2,FALSE),"")</f>
        <v>دستكش ضد برش سبك</v>
      </c>
      <c r="G5149" s="154" t="s">
        <v>3104</v>
      </c>
      <c r="H5149" s="155">
        <v>3151</v>
      </c>
      <c r="I5149" s="154" t="s">
        <v>1442</v>
      </c>
      <c r="J5149" s="154" t="s">
        <v>22</v>
      </c>
      <c r="K5149" s="156">
        <v>1</v>
      </c>
      <c r="L5149" s="154" t="s">
        <v>3</v>
      </c>
      <c r="M5149" s="154" t="s">
        <v>43</v>
      </c>
      <c r="N5149" s="154" t="s">
        <v>3214</v>
      </c>
      <c r="O5149" s="153">
        <v>5</v>
      </c>
      <c r="P5149" s="155">
        <v>1</v>
      </c>
      <c r="Q5149" s="10">
        <f t="shared" ref="Q5149:Q5211" si="328">VALUE(O5149)</f>
        <v>5</v>
      </c>
    </row>
    <row r="5150" spans="2:17" ht="20.25" customHeight="1">
      <c r="B5150" s="10" t="str">
        <f t="shared" si="325"/>
        <v>دستكش ضد برش سبك599</v>
      </c>
      <c r="C5150" s="10" t="str">
        <f t="shared" si="326"/>
        <v>دستكش ضد برش سبك1403/03/20599</v>
      </c>
      <c r="D5150" s="10" t="str">
        <f>IFERROR(IF(تحویلی!$E$1="","",IF(NOSA!O5150=تحویلی!$E$1,تحویلی!$E$1&amp;COUNTIF(NOSA!$O$1:O5150,تحویلی!$E$1),"")),"")</f>
        <v/>
      </c>
      <c r="E5150" s="10" t="str">
        <f t="shared" si="327"/>
        <v>3153599</v>
      </c>
      <c r="F5150" s="10" t="str">
        <f>IFERROR(VLOOKUP(I5150,DATABASE!$N:$O,2,FALSE),"")</f>
        <v>دستكش ضد برش سبك</v>
      </c>
      <c r="G5150" s="154" t="s">
        <v>3104</v>
      </c>
      <c r="H5150" s="155">
        <v>3153</v>
      </c>
      <c r="I5150" s="154" t="s">
        <v>1442</v>
      </c>
      <c r="J5150" s="154" t="s">
        <v>22</v>
      </c>
      <c r="K5150" s="156">
        <v>1</v>
      </c>
      <c r="L5150" s="154" t="s">
        <v>3</v>
      </c>
      <c r="M5150" s="154" t="s">
        <v>47</v>
      </c>
      <c r="N5150" s="154" t="s">
        <v>1013</v>
      </c>
      <c r="O5150" s="153">
        <v>599</v>
      </c>
      <c r="P5150" s="155">
        <v>0</v>
      </c>
      <c r="Q5150" s="10">
        <f t="shared" si="328"/>
        <v>599</v>
      </c>
    </row>
    <row r="5151" spans="2:17" ht="20.25" customHeight="1">
      <c r="B5151" s="10" t="str">
        <f t="shared" si="325"/>
        <v>دستكش ضد برش سبك843</v>
      </c>
      <c r="C5151" s="10" t="str">
        <f t="shared" si="326"/>
        <v>دستكش ضد برش سبك1403/03/20843</v>
      </c>
      <c r="D5151" s="10" t="str">
        <f>IFERROR(IF(تحویلی!$E$1="","",IF(NOSA!O5151=تحویلی!$E$1,تحویلی!$E$1&amp;COUNTIF(NOSA!$O$1:O5151,تحویلی!$E$1),"")),"")</f>
        <v/>
      </c>
      <c r="E5151" s="10" t="str">
        <f t="shared" si="327"/>
        <v>3153843</v>
      </c>
      <c r="F5151" s="10" t="str">
        <f>IFERROR(VLOOKUP(I5151,DATABASE!$N:$O,2,FALSE),"")</f>
        <v>دستكش ضد برش سبك</v>
      </c>
      <c r="G5151" s="154" t="s">
        <v>3104</v>
      </c>
      <c r="H5151" s="155">
        <v>3153</v>
      </c>
      <c r="I5151" s="154" t="s">
        <v>1442</v>
      </c>
      <c r="J5151" s="154" t="s">
        <v>22</v>
      </c>
      <c r="K5151" s="156">
        <v>1</v>
      </c>
      <c r="L5151" s="154" t="s">
        <v>3</v>
      </c>
      <c r="M5151" s="154" t="s">
        <v>47</v>
      </c>
      <c r="N5151" s="154" t="s">
        <v>3337</v>
      </c>
      <c r="O5151" s="153">
        <v>843</v>
      </c>
      <c r="P5151" s="155">
        <v>0</v>
      </c>
      <c r="Q5151" s="10">
        <f t="shared" si="328"/>
        <v>843</v>
      </c>
    </row>
    <row r="5152" spans="2:17" ht="20.25" customHeight="1">
      <c r="B5152" s="10" t="str">
        <f t="shared" si="325"/>
        <v>دستكش ضد برش سبك277</v>
      </c>
      <c r="C5152" s="10" t="str">
        <f t="shared" si="326"/>
        <v>دستكش ضد برش سبك1403/03/20277</v>
      </c>
      <c r="D5152" s="10" t="str">
        <f>IFERROR(IF(تحویلی!$E$1="","",IF(NOSA!O5152=تحویلی!$E$1,تحویلی!$E$1&amp;COUNTIF(NOSA!$O$1:O5152,تحویلی!$E$1),"")),"")</f>
        <v/>
      </c>
      <c r="E5152" s="10" t="str">
        <f t="shared" si="327"/>
        <v>3153277</v>
      </c>
      <c r="F5152" s="10" t="str">
        <f>IFERROR(VLOOKUP(I5152,DATABASE!$N:$O,2,FALSE),"")</f>
        <v>دستكش ضد برش سبك</v>
      </c>
      <c r="G5152" s="154" t="s">
        <v>3104</v>
      </c>
      <c r="H5152" s="155">
        <v>3153</v>
      </c>
      <c r="I5152" s="154" t="s">
        <v>1442</v>
      </c>
      <c r="J5152" s="154" t="s">
        <v>22</v>
      </c>
      <c r="K5152" s="156">
        <v>1</v>
      </c>
      <c r="L5152" s="154" t="s">
        <v>3</v>
      </c>
      <c r="M5152" s="154" t="s">
        <v>47</v>
      </c>
      <c r="N5152" s="154" t="s">
        <v>525</v>
      </c>
      <c r="O5152" s="153">
        <v>277</v>
      </c>
      <c r="P5152" s="155">
        <v>0</v>
      </c>
      <c r="Q5152" s="10">
        <f t="shared" si="328"/>
        <v>277</v>
      </c>
    </row>
    <row r="5153" spans="2:17" ht="20.25" customHeight="1">
      <c r="B5153" s="10" t="str">
        <f t="shared" si="325"/>
        <v>دستكش ضد برش سبك383</v>
      </c>
      <c r="C5153" s="10" t="str">
        <f t="shared" si="326"/>
        <v>دستكش ضد برش سبك1403/03/20383</v>
      </c>
      <c r="D5153" s="10" t="str">
        <f>IFERROR(IF(تحویلی!$E$1="","",IF(NOSA!O5153=تحویلی!$E$1,تحویلی!$E$1&amp;COUNTIF(NOSA!$O$1:O5153,تحویلی!$E$1),"")),"")</f>
        <v/>
      </c>
      <c r="E5153" s="10" t="str">
        <f t="shared" si="327"/>
        <v>3153383</v>
      </c>
      <c r="F5153" s="10" t="str">
        <f>IFERROR(VLOOKUP(I5153,DATABASE!$N:$O,2,FALSE),"")</f>
        <v>دستكش ضد برش سبك</v>
      </c>
      <c r="G5153" s="154" t="s">
        <v>3104</v>
      </c>
      <c r="H5153" s="155">
        <v>3153</v>
      </c>
      <c r="I5153" s="154" t="s">
        <v>1442</v>
      </c>
      <c r="J5153" s="154" t="s">
        <v>22</v>
      </c>
      <c r="K5153" s="156">
        <v>1</v>
      </c>
      <c r="L5153" s="154" t="s">
        <v>3</v>
      </c>
      <c r="M5153" s="154" t="s">
        <v>47</v>
      </c>
      <c r="N5153" s="154" t="s">
        <v>2884</v>
      </c>
      <c r="O5153" s="153">
        <v>383</v>
      </c>
      <c r="P5153" s="155">
        <v>0</v>
      </c>
      <c r="Q5153" s="10">
        <f t="shared" si="328"/>
        <v>383</v>
      </c>
    </row>
    <row r="5154" spans="2:17" ht="20.25" customHeight="1">
      <c r="B5154" s="10" t="str">
        <f t="shared" si="325"/>
        <v>دستكش ضد برش سبك731</v>
      </c>
      <c r="C5154" s="10" t="str">
        <f t="shared" si="326"/>
        <v>دستكش ضد برش سبك1403/03/20731</v>
      </c>
      <c r="D5154" s="10" t="str">
        <f>IFERROR(IF(تحویلی!$E$1="","",IF(NOSA!O5154=تحویلی!$E$1,تحویلی!$E$1&amp;COUNTIF(NOSA!$O$1:O5154,تحویلی!$E$1),"")),"")</f>
        <v/>
      </c>
      <c r="E5154" s="10" t="str">
        <f t="shared" si="327"/>
        <v>3153731</v>
      </c>
      <c r="F5154" s="10" t="str">
        <f>IFERROR(VLOOKUP(I5154,DATABASE!$N:$O,2,FALSE),"")</f>
        <v>دستكش ضد برش سبك</v>
      </c>
      <c r="G5154" s="154" t="s">
        <v>3104</v>
      </c>
      <c r="H5154" s="155">
        <v>3153</v>
      </c>
      <c r="I5154" s="154" t="s">
        <v>1442</v>
      </c>
      <c r="J5154" s="154" t="s">
        <v>22</v>
      </c>
      <c r="K5154" s="156">
        <v>1</v>
      </c>
      <c r="L5154" s="154" t="s">
        <v>3</v>
      </c>
      <c r="M5154" s="154" t="s">
        <v>47</v>
      </c>
      <c r="N5154" s="154" t="s">
        <v>1119</v>
      </c>
      <c r="O5154" s="153">
        <v>731</v>
      </c>
      <c r="P5154" s="155">
        <v>0</v>
      </c>
      <c r="Q5154" s="10">
        <f t="shared" si="328"/>
        <v>731</v>
      </c>
    </row>
    <row r="5155" spans="2:17" ht="20.25" customHeight="1">
      <c r="B5155" s="10" t="str">
        <f t="shared" si="325"/>
        <v>عينك كهربايي (روكلاهي)488</v>
      </c>
      <c r="C5155" s="10" t="str">
        <f t="shared" si="326"/>
        <v>عينك كهربايي (روكلاهي)1403/03/20488</v>
      </c>
      <c r="D5155" s="10" t="str">
        <f>IFERROR(IF(تحویلی!$E$1="","",IF(NOSA!O5155=تحویلی!$E$1,تحویلی!$E$1&amp;COUNTIF(NOSA!$O$1:O5155,تحویلی!$E$1),"")),"")</f>
        <v/>
      </c>
      <c r="E5155" s="10" t="str">
        <f t="shared" si="327"/>
        <v>3155488</v>
      </c>
      <c r="F5155" s="10" t="str">
        <f>IFERROR(VLOOKUP(I5155,DATABASE!$N:$O,2,FALSE),"")</f>
        <v>عينك كهربايي (روكلاهي)</v>
      </c>
      <c r="G5155" s="154" t="s">
        <v>3104</v>
      </c>
      <c r="H5155" s="155">
        <v>3155</v>
      </c>
      <c r="I5155" s="154" t="s">
        <v>1560</v>
      </c>
      <c r="J5155" s="154" t="s">
        <v>1561</v>
      </c>
      <c r="K5155" s="156">
        <v>1</v>
      </c>
      <c r="L5155" s="154" t="s">
        <v>8</v>
      </c>
      <c r="M5155" s="154" t="s">
        <v>19</v>
      </c>
      <c r="N5155" s="154" t="s">
        <v>3411</v>
      </c>
      <c r="O5155" s="153">
        <v>488</v>
      </c>
      <c r="P5155" s="155">
        <v>0</v>
      </c>
      <c r="Q5155" s="10">
        <f t="shared" si="328"/>
        <v>488</v>
      </c>
    </row>
    <row r="5156" spans="2:17" ht="20.25" customHeight="1">
      <c r="B5156" s="10" t="str">
        <f t="shared" si="325"/>
        <v>دستكش كف مواد سبك599</v>
      </c>
      <c r="C5156" s="10" t="str">
        <f t="shared" si="326"/>
        <v>دستكش كف مواد سبك1403/03/20599</v>
      </c>
      <c r="D5156" s="10" t="str">
        <f>IFERROR(IF(تحویلی!$E$1="","",IF(NOSA!O5156=تحویلی!$E$1,تحویلی!$E$1&amp;COUNTIF(NOSA!$O$1:O5156,تحویلی!$E$1),"")),"")</f>
        <v/>
      </c>
      <c r="E5156" s="10" t="str">
        <f t="shared" si="327"/>
        <v>3157599</v>
      </c>
      <c r="F5156" s="10" t="str">
        <f>IFERROR(VLOOKUP(I5156,DATABASE!$N:$O,2,FALSE),"")</f>
        <v>دستكش كف مواد سبك</v>
      </c>
      <c r="G5156" s="3" t="s">
        <v>3104</v>
      </c>
      <c r="H5156" s="4">
        <v>3157</v>
      </c>
      <c r="I5156" s="3" t="s">
        <v>1456</v>
      </c>
      <c r="J5156" s="3" t="s">
        <v>2</v>
      </c>
      <c r="K5156" s="5">
        <v>1</v>
      </c>
      <c r="L5156" s="3" t="s">
        <v>3</v>
      </c>
      <c r="M5156" s="3" t="s">
        <v>47</v>
      </c>
      <c r="N5156" s="3" t="s">
        <v>1013</v>
      </c>
      <c r="O5156" s="1">
        <v>599</v>
      </c>
      <c r="P5156" s="4">
        <v>0</v>
      </c>
      <c r="Q5156" s="10">
        <f t="shared" si="328"/>
        <v>599</v>
      </c>
    </row>
    <row r="5157" spans="2:17" ht="20.25" customHeight="1">
      <c r="B5157" s="10" t="str">
        <f t="shared" si="325"/>
        <v>دستكش ضد برش سبك221</v>
      </c>
      <c r="C5157" s="10" t="str">
        <f t="shared" si="326"/>
        <v>دستكش ضد برش سبك1403/03/21221</v>
      </c>
      <c r="D5157" s="10" t="str">
        <f>IFERROR(IF(تحویلی!$E$1="","",IF(NOSA!O5157=تحویلی!$E$1,تحویلی!$E$1&amp;COUNTIF(NOSA!$O$1:O5157,تحویلی!$E$1),"")),"")</f>
        <v/>
      </c>
      <c r="E5157" s="10" t="str">
        <f t="shared" si="327"/>
        <v>3163221</v>
      </c>
      <c r="F5157" s="10" t="str">
        <f>IFERROR(VLOOKUP(I5157,DATABASE!$N:$O,2,FALSE),"")</f>
        <v>دستكش ضد برش سبك</v>
      </c>
      <c r="G5157" s="3" t="s">
        <v>3105</v>
      </c>
      <c r="H5157" s="4">
        <v>3163</v>
      </c>
      <c r="I5157" s="3" t="s">
        <v>1442</v>
      </c>
      <c r="J5157" s="3" t="s">
        <v>22</v>
      </c>
      <c r="K5157" s="5">
        <v>1</v>
      </c>
      <c r="L5157" s="3" t="s">
        <v>3</v>
      </c>
      <c r="M5157" s="3" t="s">
        <v>9</v>
      </c>
      <c r="N5157" s="3" t="s">
        <v>325</v>
      </c>
      <c r="O5157" s="1">
        <v>221</v>
      </c>
      <c r="P5157" s="4">
        <v>0</v>
      </c>
      <c r="Q5157" s="10">
        <f t="shared" si="328"/>
        <v>221</v>
      </c>
    </row>
    <row r="5158" spans="2:17" ht="20.25" customHeight="1">
      <c r="B5158" s="10" t="str">
        <f t="shared" si="325"/>
        <v>عينك جوشكاري848</v>
      </c>
      <c r="C5158" s="10" t="str">
        <f t="shared" si="326"/>
        <v>عينك جوشكاري1403/03/21848</v>
      </c>
      <c r="D5158" s="10" t="str">
        <f>IFERROR(IF(تحویلی!$E$1="","",IF(NOSA!O5158=تحویلی!$E$1,تحویلی!$E$1&amp;COUNTIF(NOSA!$O$1:O5158,تحویلی!$E$1),"")),"")</f>
        <v/>
      </c>
      <c r="E5158" s="10" t="str">
        <f t="shared" si="327"/>
        <v>3194848</v>
      </c>
      <c r="F5158" s="10" t="str">
        <f>IFERROR(VLOOKUP(I5158,DATABASE!$N:$O,2,FALSE),"")</f>
        <v>عينك جوشكاري</v>
      </c>
      <c r="G5158" s="3" t="s">
        <v>3105</v>
      </c>
      <c r="H5158" s="4">
        <v>3194</v>
      </c>
      <c r="I5158" s="3" t="s">
        <v>1622</v>
      </c>
      <c r="J5158" s="3" t="s">
        <v>646</v>
      </c>
      <c r="K5158" s="5">
        <v>1</v>
      </c>
      <c r="L5158" s="3" t="s">
        <v>8</v>
      </c>
      <c r="M5158" s="3" t="s">
        <v>47</v>
      </c>
      <c r="N5158" s="3" t="s">
        <v>2750</v>
      </c>
      <c r="O5158" s="1">
        <v>848</v>
      </c>
      <c r="P5158" s="4">
        <v>0</v>
      </c>
      <c r="Q5158" s="10">
        <f t="shared" si="328"/>
        <v>848</v>
      </c>
    </row>
    <row r="5159" spans="2:17" ht="20.25" customHeight="1">
      <c r="B5159" s="10" t="str">
        <f t="shared" si="325"/>
        <v>عينك سنگ زني بغل توري848</v>
      </c>
      <c r="C5159" s="10" t="str">
        <f t="shared" si="326"/>
        <v>عينك سنگ زني بغل توري1403/03/21848</v>
      </c>
      <c r="D5159" s="10" t="str">
        <f>IFERROR(IF(تحویلی!$E$1="","",IF(NOSA!O5159=تحویلی!$E$1,تحویلی!$E$1&amp;COUNTIF(NOSA!$O$1:O5159,تحویلی!$E$1),"")),"")</f>
        <v/>
      </c>
      <c r="E5159" s="10" t="str">
        <f t="shared" si="327"/>
        <v>3194848</v>
      </c>
      <c r="F5159" s="10" t="str">
        <f>IFERROR(VLOOKUP(I5159,DATABASE!$N:$O,2,FALSE),"")</f>
        <v>عينك سنگ زني بغل توري</v>
      </c>
      <c r="G5159" s="3" t="s">
        <v>3105</v>
      </c>
      <c r="H5159" s="4">
        <v>3194</v>
      </c>
      <c r="I5159" s="3" t="s">
        <v>1519</v>
      </c>
      <c r="J5159" s="3" t="s">
        <v>1520</v>
      </c>
      <c r="K5159" s="5">
        <v>1</v>
      </c>
      <c r="L5159" s="3" t="s">
        <v>8</v>
      </c>
      <c r="M5159" s="3" t="s">
        <v>47</v>
      </c>
      <c r="N5159" s="3" t="s">
        <v>2750</v>
      </c>
      <c r="O5159" s="1">
        <v>848</v>
      </c>
      <c r="P5159" s="4">
        <v>0</v>
      </c>
      <c r="Q5159" s="10">
        <f t="shared" si="328"/>
        <v>848</v>
      </c>
    </row>
    <row r="5160" spans="2:17" ht="20.25" customHeight="1">
      <c r="B5160" s="10" t="str">
        <f t="shared" si="325"/>
        <v>دستكش ضد برش سبك145</v>
      </c>
      <c r="C5160" s="10" t="str">
        <f t="shared" si="326"/>
        <v>دستكش ضد برش سبك1403/03/21145</v>
      </c>
      <c r="D5160" s="10" t="str">
        <f>IFERROR(IF(تحویلی!$E$1="","",IF(NOSA!O5160=تحویلی!$E$1,تحویلی!$E$1&amp;COUNTIF(NOSA!$O$1:O5160,تحویلی!$E$1),"")),"")</f>
        <v/>
      </c>
      <c r="E5160" s="10" t="str">
        <f t="shared" si="327"/>
        <v>3195145</v>
      </c>
      <c r="F5160" s="10" t="str">
        <f>IFERROR(VLOOKUP(I5160,DATABASE!$N:$O,2,FALSE),"")</f>
        <v>دستكش ضد برش سبك</v>
      </c>
      <c r="G5160" s="3" t="s">
        <v>3105</v>
      </c>
      <c r="H5160" s="4">
        <v>3195</v>
      </c>
      <c r="I5160" s="3" t="s">
        <v>1442</v>
      </c>
      <c r="J5160" s="3" t="s">
        <v>22</v>
      </c>
      <c r="K5160" s="5">
        <v>1</v>
      </c>
      <c r="L5160" s="3" t="s">
        <v>3</v>
      </c>
      <c r="M5160" s="3" t="s">
        <v>4</v>
      </c>
      <c r="N5160" s="3" t="s">
        <v>483</v>
      </c>
      <c r="O5160" s="1">
        <v>145</v>
      </c>
      <c r="P5160" s="4">
        <v>0</v>
      </c>
      <c r="Q5160" s="10">
        <f t="shared" si="328"/>
        <v>145</v>
      </c>
    </row>
    <row r="5161" spans="2:17" ht="20.25" customHeight="1">
      <c r="B5161" s="10" t="str">
        <f t="shared" si="325"/>
        <v>دستكش ضد برش سبك836</v>
      </c>
      <c r="C5161" s="10" t="str">
        <f t="shared" si="326"/>
        <v>دستكش ضد برش سبك1403/03/21836</v>
      </c>
      <c r="D5161" s="10" t="str">
        <f>IFERROR(IF(تحویلی!$E$1="","",IF(NOSA!O5161=تحویلی!$E$1,تحویلی!$E$1&amp;COUNTIF(NOSA!$O$1:O5161,تحویلی!$E$1),"")),"")</f>
        <v/>
      </c>
      <c r="E5161" s="10" t="str">
        <f t="shared" si="327"/>
        <v>3202836</v>
      </c>
      <c r="F5161" s="10" t="str">
        <f>IFERROR(VLOOKUP(I5161,DATABASE!$N:$O,2,FALSE),"")</f>
        <v>دستكش ضد برش سبك</v>
      </c>
      <c r="G5161" s="3" t="s">
        <v>3105</v>
      </c>
      <c r="H5161" s="4">
        <v>3202</v>
      </c>
      <c r="I5161" s="3" t="s">
        <v>1442</v>
      </c>
      <c r="J5161" s="3" t="s">
        <v>22</v>
      </c>
      <c r="K5161" s="5">
        <v>1</v>
      </c>
      <c r="L5161" s="3" t="s">
        <v>3</v>
      </c>
      <c r="M5161" s="3" t="s">
        <v>40</v>
      </c>
      <c r="N5161" s="3" t="s">
        <v>2678</v>
      </c>
      <c r="O5161" s="1">
        <v>836</v>
      </c>
      <c r="P5161" s="4">
        <v>0</v>
      </c>
      <c r="Q5161" s="10">
        <f t="shared" si="328"/>
        <v>836</v>
      </c>
    </row>
    <row r="5162" spans="2:17" ht="20.25" customHeight="1">
      <c r="B5162" s="10" t="str">
        <f t="shared" si="325"/>
        <v>لباس كار معمولي- بلوز و شلوار460</v>
      </c>
      <c r="C5162" s="10" t="str">
        <f t="shared" si="326"/>
        <v>لباس كار معمولي- بلوز و شلوار1403/03/21460</v>
      </c>
      <c r="D5162" s="10" t="str">
        <f>IFERROR(IF(تحویلی!$E$1="","",IF(NOSA!O5162=تحویلی!$E$1,تحویلی!$E$1&amp;COUNTIF(NOSA!$O$1:O5162,تحویلی!$E$1),"")),"")</f>
        <v/>
      </c>
      <c r="E5162" s="10" t="str">
        <f t="shared" si="327"/>
        <v>3204460</v>
      </c>
      <c r="F5162" s="10" t="str">
        <f>IFERROR(VLOOKUP(I5162,DATABASE!$N:$O,2,FALSE),"")</f>
        <v>لباس كار معمولي- بلوز و شلوار</v>
      </c>
      <c r="G5162" s="3" t="s">
        <v>3105</v>
      </c>
      <c r="H5162" s="4">
        <v>3204</v>
      </c>
      <c r="I5162" s="3" t="s">
        <v>1705</v>
      </c>
      <c r="J5162" s="3" t="s">
        <v>1706</v>
      </c>
      <c r="K5162" s="5">
        <v>1</v>
      </c>
      <c r="L5162" s="3" t="s">
        <v>28</v>
      </c>
      <c r="M5162" s="3" t="s">
        <v>47</v>
      </c>
      <c r="N5162" s="3" t="s">
        <v>140</v>
      </c>
      <c r="O5162" s="1">
        <v>460</v>
      </c>
      <c r="P5162" s="4">
        <v>1</v>
      </c>
      <c r="Q5162" s="10">
        <f t="shared" si="328"/>
        <v>460</v>
      </c>
    </row>
    <row r="5163" spans="2:17" ht="20.25" customHeight="1">
      <c r="B5163" s="10" t="str">
        <f t="shared" si="325"/>
        <v>دستكش ساق بلند نسوز829</v>
      </c>
      <c r="C5163" s="10" t="str">
        <f t="shared" si="326"/>
        <v>دستكش ساق بلند نسوز1403/03/21829</v>
      </c>
      <c r="D5163" s="10" t="str">
        <f>IFERROR(IF(تحویلی!$E$1="","",IF(NOSA!O5163=تحویلی!$E$1,تحویلی!$E$1&amp;COUNTIF(NOSA!$O$1:O5163,تحویلی!$E$1),"")),"")</f>
        <v/>
      </c>
      <c r="E5163" s="10" t="str">
        <f t="shared" si="327"/>
        <v>3205829</v>
      </c>
      <c r="F5163" s="10" t="str">
        <f>IFERROR(VLOOKUP(I5163,DATABASE!$N:$O,2,FALSE),"")</f>
        <v>دستكش ساق بلند نسوز</v>
      </c>
      <c r="G5163" s="3" t="s">
        <v>3105</v>
      </c>
      <c r="H5163" s="4">
        <v>3205</v>
      </c>
      <c r="I5163" s="3" t="s">
        <v>1461</v>
      </c>
      <c r="J5163" s="3" t="s">
        <v>34</v>
      </c>
      <c r="K5163" s="5">
        <v>1</v>
      </c>
      <c r="L5163" s="3" t="s">
        <v>3</v>
      </c>
      <c r="M5163" s="3" t="s">
        <v>4</v>
      </c>
      <c r="N5163" s="3" t="s">
        <v>2732</v>
      </c>
      <c r="O5163" s="1">
        <v>829</v>
      </c>
      <c r="P5163" s="4">
        <v>1</v>
      </c>
      <c r="Q5163" s="10">
        <f t="shared" si="328"/>
        <v>829</v>
      </c>
    </row>
    <row r="5164" spans="2:17" ht="20.25" customHeight="1">
      <c r="B5164" s="10" t="str">
        <f t="shared" si="325"/>
        <v>دستكش ضد برش سبك427</v>
      </c>
      <c r="C5164" s="10" t="str">
        <f t="shared" si="326"/>
        <v>دستكش ضد برش سبك1403/03/21427</v>
      </c>
      <c r="D5164" s="10" t="str">
        <f>IFERROR(IF(تحویلی!$E$1="","",IF(NOSA!O5164=تحویلی!$E$1,تحویلی!$E$1&amp;COUNTIF(NOSA!$O$1:O5164,تحویلی!$E$1),"")),"")</f>
        <v/>
      </c>
      <c r="E5164" s="10" t="str">
        <f t="shared" si="327"/>
        <v>3208427</v>
      </c>
      <c r="F5164" s="10" t="str">
        <f>IFERROR(VLOOKUP(I5164,DATABASE!$N:$O,2,FALSE),"")</f>
        <v>دستكش ضد برش سبك</v>
      </c>
      <c r="G5164" s="3" t="s">
        <v>3105</v>
      </c>
      <c r="H5164" s="4">
        <v>3208</v>
      </c>
      <c r="I5164" s="3" t="s">
        <v>1442</v>
      </c>
      <c r="J5164" s="3" t="s">
        <v>22</v>
      </c>
      <c r="K5164" s="5">
        <v>1</v>
      </c>
      <c r="L5164" s="3" t="s">
        <v>3</v>
      </c>
      <c r="M5164" s="3" t="s">
        <v>9</v>
      </c>
      <c r="N5164" s="3" t="s">
        <v>3203</v>
      </c>
      <c r="O5164" s="1">
        <v>427</v>
      </c>
      <c r="P5164" s="4">
        <v>0</v>
      </c>
      <c r="Q5164" s="10">
        <f t="shared" si="328"/>
        <v>427</v>
      </c>
    </row>
    <row r="5165" spans="2:17" ht="20.25" customHeight="1">
      <c r="B5165" s="10" t="str">
        <f t="shared" si="325"/>
        <v>دستكش ضد برش سبك580</v>
      </c>
      <c r="C5165" s="10" t="str">
        <f t="shared" si="326"/>
        <v>دستكش ضد برش سبك1403/03/21580</v>
      </c>
      <c r="D5165" s="10" t="str">
        <f>IFERROR(IF(تحویلی!$E$1="","",IF(NOSA!O5165=تحویلی!$E$1,تحویلی!$E$1&amp;COUNTIF(NOSA!$O$1:O5165,تحویلی!$E$1),"")),"")</f>
        <v/>
      </c>
      <c r="E5165" s="10" t="str">
        <f t="shared" si="327"/>
        <v>3212580</v>
      </c>
      <c r="F5165" s="10" t="str">
        <f>IFERROR(VLOOKUP(I5165,DATABASE!$N:$O,2,FALSE),"")</f>
        <v>دستكش ضد برش سبك</v>
      </c>
      <c r="G5165" s="3" t="s">
        <v>3105</v>
      </c>
      <c r="H5165" s="4">
        <v>3212</v>
      </c>
      <c r="I5165" s="3" t="s">
        <v>1442</v>
      </c>
      <c r="J5165" s="3" t="s">
        <v>22</v>
      </c>
      <c r="K5165" s="5">
        <v>1</v>
      </c>
      <c r="L5165" s="3" t="s">
        <v>3</v>
      </c>
      <c r="M5165" s="3" t="s">
        <v>47</v>
      </c>
      <c r="N5165" s="3" t="s">
        <v>1001</v>
      </c>
      <c r="O5165" s="1">
        <v>580</v>
      </c>
      <c r="P5165" s="4">
        <v>0</v>
      </c>
      <c r="Q5165" s="10">
        <f t="shared" si="328"/>
        <v>580</v>
      </c>
    </row>
    <row r="5166" spans="2:17" ht="20.25" customHeight="1">
      <c r="B5166" s="10" t="str">
        <f t="shared" si="325"/>
        <v>نقاب تيره محافظ صورت معمولي674</v>
      </c>
      <c r="C5166" s="10" t="str">
        <f t="shared" si="326"/>
        <v>نقاب تيره محافظ صورت معمولي1403/03/21674</v>
      </c>
      <c r="D5166" s="10" t="str">
        <f>IFERROR(IF(تحویلی!$E$1="","",IF(NOSA!O5166=تحویلی!$E$1,تحویلی!$E$1&amp;COUNTIF(NOSA!$O$1:O5166,تحویلی!$E$1),"")),"")</f>
        <v/>
      </c>
      <c r="E5166" s="10" t="str">
        <f t="shared" si="327"/>
        <v>3213674</v>
      </c>
      <c r="F5166" s="10" t="str">
        <f>IFERROR(VLOOKUP(I5166,DATABASE!$N:$O,2,FALSE),"")</f>
        <v>نقاب تيره محافظ صورت معمولي</v>
      </c>
      <c r="G5166" s="3" t="s">
        <v>3105</v>
      </c>
      <c r="H5166" s="4">
        <v>3213</v>
      </c>
      <c r="I5166" s="3" t="s">
        <v>1557</v>
      </c>
      <c r="J5166" s="3" t="s">
        <v>115</v>
      </c>
      <c r="K5166" s="5">
        <v>1</v>
      </c>
      <c r="L5166" s="3" t="s">
        <v>8</v>
      </c>
      <c r="M5166" s="3" t="s">
        <v>19</v>
      </c>
      <c r="N5166" s="3" t="s">
        <v>3412</v>
      </c>
      <c r="O5166" s="1">
        <v>674</v>
      </c>
      <c r="P5166" s="4">
        <v>0</v>
      </c>
      <c r="Q5166" s="10">
        <f t="shared" si="328"/>
        <v>674</v>
      </c>
    </row>
    <row r="5167" spans="2:17" ht="20.25" customHeight="1">
      <c r="B5167" s="10" t="str">
        <f t="shared" si="325"/>
        <v>دستكش ساق بلند نسوز494</v>
      </c>
      <c r="C5167" s="10" t="str">
        <f t="shared" si="326"/>
        <v>دستكش ساق بلند نسوز1403/03/22494</v>
      </c>
      <c r="D5167" s="10" t="str">
        <f>IFERROR(IF(تحویلی!$E$1="","",IF(NOSA!O5167=تحویلی!$E$1,تحویلی!$E$1&amp;COUNTIF(NOSA!$O$1:O5167,تحویلی!$E$1),"")),"")</f>
        <v/>
      </c>
      <c r="E5167" s="10" t="str">
        <f t="shared" si="327"/>
        <v>3218494</v>
      </c>
      <c r="F5167" s="10" t="str">
        <f>IFERROR(VLOOKUP(I5167,DATABASE!$N:$O,2,FALSE),"")</f>
        <v>دستكش ساق بلند نسوز</v>
      </c>
      <c r="G5167" s="3" t="s">
        <v>3106</v>
      </c>
      <c r="H5167" s="4">
        <v>3218</v>
      </c>
      <c r="I5167" s="3" t="s">
        <v>1461</v>
      </c>
      <c r="J5167" s="3" t="s">
        <v>34</v>
      </c>
      <c r="K5167" s="5">
        <v>1</v>
      </c>
      <c r="L5167" s="3" t="s">
        <v>3</v>
      </c>
      <c r="M5167" s="3" t="s">
        <v>19</v>
      </c>
      <c r="N5167" s="3" t="s">
        <v>227</v>
      </c>
      <c r="O5167" s="1">
        <v>494</v>
      </c>
      <c r="P5167" s="4">
        <v>1</v>
      </c>
      <c r="Q5167" s="10">
        <f t="shared" si="328"/>
        <v>494</v>
      </c>
    </row>
    <row r="5168" spans="2:17" ht="20.25" customHeight="1">
      <c r="B5168" s="10" t="str">
        <f t="shared" si="325"/>
        <v>شيشه ماسك جوشكاري ساده582</v>
      </c>
      <c r="C5168" s="10" t="str">
        <f t="shared" si="326"/>
        <v>شيشه ماسك جوشكاري ساده1403/03/22582</v>
      </c>
      <c r="D5168" s="10" t="str">
        <f>IFERROR(IF(تحویلی!$E$1="","",IF(NOSA!O5168=تحویلی!$E$1,تحویلی!$E$1&amp;COUNTIF(NOSA!$O$1:O5168,تحویلی!$E$1),"")),"")</f>
        <v/>
      </c>
      <c r="E5168" s="10" t="str">
        <f t="shared" si="327"/>
        <v>3219582</v>
      </c>
      <c r="F5168" s="10" t="str">
        <f>IFERROR(VLOOKUP(I5168,DATABASE!$N:$O,2,FALSE),"")</f>
        <v>شيشه ماسك جوشكاري ساده</v>
      </c>
      <c r="G5168" s="3" t="s">
        <v>3106</v>
      </c>
      <c r="H5168" s="4">
        <v>3219</v>
      </c>
      <c r="I5168" s="3" t="s">
        <v>1548</v>
      </c>
      <c r="J5168" s="3" t="s">
        <v>111</v>
      </c>
      <c r="K5168" s="5">
        <v>3</v>
      </c>
      <c r="L5168" s="3" t="s">
        <v>8</v>
      </c>
      <c r="M5168" s="3" t="s">
        <v>3413</v>
      </c>
      <c r="N5168" s="3" t="s">
        <v>80</v>
      </c>
      <c r="O5168" s="1">
        <v>582</v>
      </c>
      <c r="P5168" s="4">
        <v>0</v>
      </c>
      <c r="Q5168" s="10">
        <f t="shared" si="328"/>
        <v>582</v>
      </c>
    </row>
    <row r="5169" spans="2:17" ht="20.25" customHeight="1">
      <c r="B5169" s="10" t="str">
        <f t="shared" si="325"/>
        <v>شيشه مات ماسك جوشكاري582</v>
      </c>
      <c r="C5169" s="10" t="str">
        <f t="shared" si="326"/>
        <v>شيشه مات ماسك جوشكاري1403/03/22582</v>
      </c>
      <c r="D5169" s="10" t="str">
        <f>IFERROR(IF(تحویلی!$E$1="","",IF(NOSA!O5169=تحویلی!$E$1,تحویلی!$E$1&amp;COUNTIF(NOSA!$O$1:O5169,تحویلی!$E$1),"")),"")</f>
        <v/>
      </c>
      <c r="E5169" s="10" t="str">
        <f t="shared" si="327"/>
        <v>3219582</v>
      </c>
      <c r="F5169" s="10" t="str">
        <f>IFERROR(VLOOKUP(I5169,DATABASE!$N:$O,2,FALSE),"")</f>
        <v>شيشه مات ماسك جوشكاري</v>
      </c>
      <c r="G5169" s="3" t="s">
        <v>3106</v>
      </c>
      <c r="H5169" s="4">
        <v>3219</v>
      </c>
      <c r="I5169" s="3" t="s">
        <v>1507</v>
      </c>
      <c r="J5169" s="3" t="s">
        <v>113</v>
      </c>
      <c r="K5169" s="5">
        <v>4</v>
      </c>
      <c r="L5169" s="3" t="s">
        <v>8</v>
      </c>
      <c r="M5169" s="3" t="s">
        <v>3413</v>
      </c>
      <c r="N5169" s="3" t="s">
        <v>80</v>
      </c>
      <c r="O5169" s="1">
        <v>582</v>
      </c>
      <c r="P5169" s="4">
        <v>0</v>
      </c>
      <c r="Q5169" s="10">
        <f t="shared" si="328"/>
        <v>582</v>
      </c>
    </row>
    <row r="5170" spans="2:17" ht="20.25" customHeight="1">
      <c r="B5170" s="10" t="str">
        <f t="shared" si="325"/>
        <v>دستكش ضد برش سبك879</v>
      </c>
      <c r="C5170" s="10" t="str">
        <f t="shared" si="326"/>
        <v>دستكش ضد برش سبك1403/03/22879</v>
      </c>
      <c r="D5170" s="10" t="str">
        <f>IFERROR(IF(تحویلی!$E$1="","",IF(NOSA!O5170=تحویلی!$E$1,تحویلی!$E$1&amp;COUNTIF(NOSA!$O$1:O5170,تحویلی!$E$1),"")),"")</f>
        <v/>
      </c>
      <c r="E5170" s="10" t="str">
        <f t="shared" si="327"/>
        <v>3220879</v>
      </c>
      <c r="F5170" s="10" t="str">
        <f>IFERROR(VLOOKUP(I5170,DATABASE!$N:$O,2,FALSE),"")</f>
        <v>دستكش ضد برش سبك</v>
      </c>
      <c r="G5170" s="3" t="s">
        <v>3106</v>
      </c>
      <c r="H5170" s="4">
        <v>3220</v>
      </c>
      <c r="I5170" s="3" t="s">
        <v>1442</v>
      </c>
      <c r="J5170" s="3" t="s">
        <v>22</v>
      </c>
      <c r="K5170" s="5">
        <v>1</v>
      </c>
      <c r="L5170" s="3" t="s">
        <v>3</v>
      </c>
      <c r="M5170" s="3" t="s">
        <v>47</v>
      </c>
      <c r="N5170" s="3" t="s">
        <v>3379</v>
      </c>
      <c r="O5170" s="1">
        <v>879</v>
      </c>
      <c r="P5170" s="4">
        <v>0</v>
      </c>
      <c r="Q5170" s="10">
        <f t="shared" si="328"/>
        <v>879</v>
      </c>
    </row>
    <row r="5171" spans="2:17" ht="20.25" customHeight="1">
      <c r="B5171" s="10" t="str">
        <f t="shared" si="325"/>
        <v>دستكش ضد برش سبك835</v>
      </c>
      <c r="C5171" s="10" t="str">
        <f t="shared" si="326"/>
        <v>دستكش ضد برش سبك1403/03/22835</v>
      </c>
      <c r="D5171" s="10" t="str">
        <f>IFERROR(IF(تحویلی!$E$1="","",IF(NOSA!O5171=تحویلی!$E$1,تحویلی!$E$1&amp;COUNTIF(NOSA!$O$1:O5171,تحویلی!$E$1),"")),"")</f>
        <v/>
      </c>
      <c r="E5171" s="10" t="str">
        <f t="shared" si="327"/>
        <v>3224835</v>
      </c>
      <c r="F5171" s="10" t="str">
        <f>IFERROR(VLOOKUP(I5171,DATABASE!$N:$O,2,FALSE),"")</f>
        <v>دستكش ضد برش سبك</v>
      </c>
      <c r="G5171" s="3" t="s">
        <v>3106</v>
      </c>
      <c r="H5171" s="4">
        <v>3224</v>
      </c>
      <c r="I5171" s="3" t="s">
        <v>1442</v>
      </c>
      <c r="J5171" s="3" t="s">
        <v>22</v>
      </c>
      <c r="K5171" s="5">
        <v>1</v>
      </c>
      <c r="L5171" s="3" t="s">
        <v>3</v>
      </c>
      <c r="M5171" s="3" t="s">
        <v>47</v>
      </c>
      <c r="N5171" s="3" t="s">
        <v>2677</v>
      </c>
      <c r="O5171" s="1">
        <v>835</v>
      </c>
      <c r="P5171" s="4">
        <v>0</v>
      </c>
      <c r="Q5171" s="10">
        <f t="shared" si="328"/>
        <v>835</v>
      </c>
    </row>
    <row r="5172" spans="2:17" ht="20.25" customHeight="1">
      <c r="B5172" s="10" t="str">
        <f t="shared" si="325"/>
        <v>دستكش ضد برش سبك706</v>
      </c>
      <c r="C5172" s="10" t="str">
        <f t="shared" si="326"/>
        <v>دستكش ضد برش سبك1403/03/22706</v>
      </c>
      <c r="D5172" s="10" t="str">
        <f>IFERROR(IF(تحویلی!$E$1="","",IF(NOSA!O5172=تحویلی!$E$1,تحویلی!$E$1&amp;COUNTIF(NOSA!$O$1:O5172,تحویلی!$E$1),"")),"")</f>
        <v/>
      </c>
      <c r="E5172" s="10" t="str">
        <f t="shared" si="327"/>
        <v>3227706</v>
      </c>
      <c r="F5172" s="10" t="str">
        <f>IFERROR(VLOOKUP(I5172,DATABASE!$N:$O,2,FALSE),"")</f>
        <v>دستكش ضد برش سبك</v>
      </c>
      <c r="G5172" s="3" t="s">
        <v>3106</v>
      </c>
      <c r="H5172" s="4">
        <v>3227</v>
      </c>
      <c r="I5172" s="3" t="s">
        <v>1442</v>
      </c>
      <c r="J5172" s="3" t="s">
        <v>22</v>
      </c>
      <c r="K5172" s="5">
        <v>1</v>
      </c>
      <c r="L5172" s="3" t="s">
        <v>3</v>
      </c>
      <c r="M5172" s="3" t="s">
        <v>40</v>
      </c>
      <c r="N5172" s="3" t="s">
        <v>907</v>
      </c>
      <c r="O5172" s="1">
        <v>706</v>
      </c>
      <c r="P5172" s="4">
        <v>1</v>
      </c>
      <c r="Q5172" s="10">
        <f t="shared" si="328"/>
        <v>706</v>
      </c>
    </row>
    <row r="5173" spans="2:17" ht="20.25" customHeight="1">
      <c r="B5173" s="10" t="str">
        <f t="shared" si="325"/>
        <v>دستكش ضد برش سبك869</v>
      </c>
      <c r="C5173" s="10" t="str">
        <f t="shared" si="326"/>
        <v>دستكش ضد برش سبك1403/03/22869</v>
      </c>
      <c r="D5173" s="10" t="str">
        <f>IFERROR(IF(تحویلی!$E$1="","",IF(NOSA!O5173=تحویلی!$E$1,تحویلی!$E$1&amp;COUNTIF(NOSA!$O$1:O5173,تحویلی!$E$1),"")),"")</f>
        <v/>
      </c>
      <c r="E5173" s="10" t="str">
        <f t="shared" si="327"/>
        <v>3234869</v>
      </c>
      <c r="F5173" s="10" t="str">
        <f>IFERROR(VLOOKUP(I5173,DATABASE!$N:$O,2,FALSE),"")</f>
        <v>دستكش ضد برش سبك</v>
      </c>
      <c r="G5173" s="3" t="s">
        <v>3106</v>
      </c>
      <c r="H5173" s="4">
        <v>3234</v>
      </c>
      <c r="I5173" s="3" t="s">
        <v>1442</v>
      </c>
      <c r="J5173" s="3" t="s">
        <v>22</v>
      </c>
      <c r="K5173" s="5">
        <v>1</v>
      </c>
      <c r="L5173" s="3" t="s">
        <v>3</v>
      </c>
      <c r="M5173" s="3" t="s">
        <v>47</v>
      </c>
      <c r="N5173" s="3" t="s">
        <v>3327</v>
      </c>
      <c r="O5173" s="1">
        <v>869</v>
      </c>
      <c r="P5173" s="4">
        <v>0</v>
      </c>
      <c r="Q5173" s="10">
        <f t="shared" si="328"/>
        <v>869</v>
      </c>
    </row>
    <row r="5174" spans="2:17" ht="20.25" customHeight="1">
      <c r="B5174" s="10" t="str">
        <f t="shared" si="325"/>
        <v>دستكش ضد برش سبك756</v>
      </c>
      <c r="C5174" s="10" t="str">
        <f t="shared" si="326"/>
        <v>دستكش ضد برش سبك1403/03/22756</v>
      </c>
      <c r="D5174" s="10" t="str">
        <f>IFERROR(IF(تحویلی!$E$1="","",IF(NOSA!O5174=تحویلی!$E$1,تحویلی!$E$1&amp;COUNTIF(NOSA!$O$1:O5174,تحویلی!$E$1),"")),"")</f>
        <v/>
      </c>
      <c r="E5174" s="10" t="str">
        <f t="shared" si="327"/>
        <v>3248756</v>
      </c>
      <c r="F5174" s="10" t="str">
        <f>IFERROR(VLOOKUP(I5174,DATABASE!$N:$O,2,FALSE),"")</f>
        <v>دستكش ضد برش سبك</v>
      </c>
      <c r="G5174" s="3" t="s">
        <v>3106</v>
      </c>
      <c r="H5174" s="4">
        <v>3248</v>
      </c>
      <c r="I5174" s="3" t="s">
        <v>1442</v>
      </c>
      <c r="J5174" s="3" t="s">
        <v>22</v>
      </c>
      <c r="K5174" s="5">
        <v>1</v>
      </c>
      <c r="L5174" s="3" t="s">
        <v>3</v>
      </c>
      <c r="M5174" s="3" t="s">
        <v>25</v>
      </c>
      <c r="N5174" s="3" t="s">
        <v>939</v>
      </c>
      <c r="O5174" s="1">
        <v>756</v>
      </c>
      <c r="P5174" s="4">
        <v>0</v>
      </c>
      <c r="Q5174" s="10">
        <f t="shared" si="328"/>
        <v>756</v>
      </c>
    </row>
    <row r="5175" spans="2:17" ht="20.25" customHeight="1">
      <c r="B5175" s="10" t="str">
        <f t="shared" si="325"/>
        <v>لباس كار نسوز(بلوز و شلوار)130</v>
      </c>
      <c r="C5175" s="10" t="str">
        <f t="shared" si="326"/>
        <v>لباس كار نسوز(بلوز و شلوار)1403/03/22130</v>
      </c>
      <c r="D5175" s="10" t="str">
        <f>IFERROR(IF(تحویلی!$E$1="","",IF(NOSA!O5175=تحویلی!$E$1,تحویلی!$E$1&amp;COUNTIF(NOSA!$O$1:O5175,تحویلی!$E$1),"")),"")</f>
        <v/>
      </c>
      <c r="E5175" s="10" t="str">
        <f t="shared" si="327"/>
        <v>3250130</v>
      </c>
      <c r="F5175" s="10" t="str">
        <f>IFERROR(VLOOKUP(I5175,DATABASE!$N:$O,2,FALSE),"")</f>
        <v>لباس كار نسوز(بلوز و شلوار)</v>
      </c>
      <c r="G5175" s="3" t="s">
        <v>3106</v>
      </c>
      <c r="H5175" s="4">
        <v>3250</v>
      </c>
      <c r="I5175" s="3" t="s">
        <v>1701</v>
      </c>
      <c r="J5175" s="3" t="s">
        <v>1702</v>
      </c>
      <c r="K5175" s="5">
        <v>1</v>
      </c>
      <c r="L5175" s="3" t="s">
        <v>28</v>
      </c>
      <c r="M5175" s="3" t="s">
        <v>19</v>
      </c>
      <c r="N5175" s="3" t="s">
        <v>253</v>
      </c>
      <c r="O5175" s="1">
        <v>130</v>
      </c>
      <c r="P5175" s="4">
        <v>1</v>
      </c>
      <c r="Q5175" s="10">
        <f t="shared" si="328"/>
        <v>130</v>
      </c>
    </row>
    <row r="5176" spans="2:17" ht="20.25" customHeight="1">
      <c r="B5176" s="10" t="str">
        <f t="shared" si="325"/>
        <v>چكمه ايمني نسوز130</v>
      </c>
      <c r="C5176" s="10" t="str">
        <f t="shared" si="326"/>
        <v>چكمه ايمني نسوز1403/03/22130</v>
      </c>
      <c r="D5176" s="10" t="str">
        <f>IFERROR(IF(تحویلی!$E$1="","",IF(NOSA!O5176=تحویلی!$E$1,تحویلی!$E$1&amp;COUNTIF(NOSA!$O$1:O5176,تحویلی!$E$1),"")),"")</f>
        <v/>
      </c>
      <c r="E5176" s="10" t="str">
        <f t="shared" si="327"/>
        <v>3250130</v>
      </c>
      <c r="F5176" s="10" t="str">
        <f>IFERROR(VLOOKUP(I5176,DATABASE!$N:$O,2,FALSE),"")</f>
        <v>چكمه ايمني نسوز</v>
      </c>
      <c r="G5176" s="154" t="s">
        <v>3106</v>
      </c>
      <c r="H5176" s="155">
        <v>3250</v>
      </c>
      <c r="I5176" s="154" t="s">
        <v>1666</v>
      </c>
      <c r="J5176" s="154" t="s">
        <v>1667</v>
      </c>
      <c r="K5176" s="156">
        <v>1</v>
      </c>
      <c r="L5176" s="154" t="s">
        <v>3</v>
      </c>
      <c r="M5176" s="154" t="s">
        <v>19</v>
      </c>
      <c r="N5176" s="154" t="s">
        <v>253</v>
      </c>
      <c r="O5176" s="153">
        <v>130</v>
      </c>
      <c r="P5176" s="155">
        <v>1</v>
      </c>
      <c r="Q5176" s="10">
        <f t="shared" si="328"/>
        <v>130</v>
      </c>
    </row>
    <row r="5177" spans="2:17" ht="20.25" customHeight="1">
      <c r="B5177" s="10" t="str">
        <f t="shared" si="325"/>
        <v>كفش ايمني694</v>
      </c>
      <c r="C5177" s="10" t="str">
        <f t="shared" si="326"/>
        <v>كفش ايمني1403/03/22694</v>
      </c>
      <c r="D5177" s="10" t="str">
        <f>IFERROR(IF(تحویلی!$E$1="","",IF(NOSA!O5177=تحویلی!$E$1,تحویلی!$E$1&amp;COUNTIF(NOSA!$O$1:O5177,تحویلی!$E$1),"")),"")</f>
        <v/>
      </c>
      <c r="E5177" s="10" t="str">
        <f t="shared" si="327"/>
        <v>3254694</v>
      </c>
      <c r="F5177" s="10" t="str">
        <f>IFERROR(VLOOKUP(I5177,DATABASE!$N:$O,2,FALSE),"")</f>
        <v>كفش ايمني</v>
      </c>
      <c r="G5177" s="154" t="s">
        <v>3106</v>
      </c>
      <c r="H5177" s="155">
        <v>3254</v>
      </c>
      <c r="I5177" s="154" t="s">
        <v>1720</v>
      </c>
      <c r="J5177" s="154" t="s">
        <v>1721</v>
      </c>
      <c r="K5177" s="156">
        <v>1</v>
      </c>
      <c r="L5177" s="154" t="s">
        <v>3</v>
      </c>
      <c r="M5177" s="154" t="s">
        <v>47</v>
      </c>
      <c r="N5177" s="154" t="s">
        <v>2879</v>
      </c>
      <c r="O5177" s="153">
        <v>694</v>
      </c>
      <c r="P5177" s="155">
        <v>0</v>
      </c>
      <c r="Q5177" s="10">
        <f t="shared" si="328"/>
        <v>694</v>
      </c>
    </row>
    <row r="5178" spans="2:17" ht="20.25" customHeight="1">
      <c r="B5178" s="10" t="str">
        <f t="shared" si="325"/>
        <v>دستكش كف مواد سبك840</v>
      </c>
      <c r="C5178" s="10" t="str">
        <f t="shared" si="326"/>
        <v>دستكش كف مواد سبك1403/03/22840</v>
      </c>
      <c r="D5178" s="10" t="str">
        <f>IFERROR(IF(تحویلی!$E$1="","",IF(NOSA!O5178=تحویلی!$E$1,تحویلی!$E$1&amp;COUNTIF(NOSA!$O$1:O5178,تحویلی!$E$1),"")),"")</f>
        <v/>
      </c>
      <c r="E5178" s="10" t="str">
        <f t="shared" si="327"/>
        <v>3256840</v>
      </c>
      <c r="F5178" s="10" t="str">
        <f>IFERROR(VLOOKUP(I5178,DATABASE!$N:$O,2,FALSE),"")</f>
        <v>دستكش كف مواد سبك</v>
      </c>
      <c r="G5178" s="154" t="s">
        <v>3106</v>
      </c>
      <c r="H5178" s="155">
        <v>3256</v>
      </c>
      <c r="I5178" s="154" t="s">
        <v>1456</v>
      </c>
      <c r="J5178" s="154" t="s">
        <v>2</v>
      </c>
      <c r="K5178" s="156">
        <v>1</v>
      </c>
      <c r="L5178" s="154" t="s">
        <v>3</v>
      </c>
      <c r="M5178" s="154" t="s">
        <v>47</v>
      </c>
      <c r="N5178" s="154" t="s">
        <v>3300</v>
      </c>
      <c r="O5178" s="153">
        <v>840</v>
      </c>
      <c r="P5178" s="155">
        <v>0</v>
      </c>
      <c r="Q5178" s="10">
        <f t="shared" si="328"/>
        <v>840</v>
      </c>
    </row>
    <row r="5179" spans="2:17" ht="20.25" customHeight="1">
      <c r="B5179" s="10" t="str">
        <f t="shared" ref="B5179:B5242" si="329">F5179&amp;Q5179</f>
        <v>دستكش كف مواد سبك673</v>
      </c>
      <c r="C5179" s="10" t="str">
        <f t="shared" ref="C5179:C5242" si="330">F5179&amp;G5179&amp;O5179</f>
        <v>دستكش كف مواد سبك1403/03/22673</v>
      </c>
      <c r="D5179" s="10" t="str">
        <f>IFERROR(IF(تحویلی!$E$1="","",IF(NOSA!O5179=تحویلی!$E$1,تحویلی!$E$1&amp;COUNTIF(NOSA!$O$1:O5179,تحویلی!$E$1),"")),"")</f>
        <v/>
      </c>
      <c r="E5179" s="10" t="str">
        <f t="shared" ref="E5179:E5242" si="331">H5179&amp;O5179</f>
        <v>3256673</v>
      </c>
      <c r="F5179" s="10" t="str">
        <f>IFERROR(VLOOKUP(I5179,DATABASE!$N:$O,2,FALSE),"")</f>
        <v>دستكش كف مواد سبك</v>
      </c>
      <c r="G5179" s="154" t="s">
        <v>3106</v>
      </c>
      <c r="H5179" s="155">
        <v>3256</v>
      </c>
      <c r="I5179" s="154" t="s">
        <v>1456</v>
      </c>
      <c r="J5179" s="154" t="s">
        <v>2</v>
      </c>
      <c r="K5179" s="156">
        <v>1</v>
      </c>
      <c r="L5179" s="154" t="s">
        <v>3</v>
      </c>
      <c r="M5179" s="154" t="s">
        <v>47</v>
      </c>
      <c r="N5179" s="154" t="s">
        <v>1324</v>
      </c>
      <c r="O5179" s="153">
        <v>673</v>
      </c>
      <c r="P5179" s="155">
        <v>0</v>
      </c>
      <c r="Q5179" s="10">
        <f t="shared" si="328"/>
        <v>673</v>
      </c>
    </row>
    <row r="5180" spans="2:17" ht="20.25" customHeight="1">
      <c r="B5180" s="10" t="str">
        <f t="shared" si="329"/>
        <v>چكمه ايمني نسوز653</v>
      </c>
      <c r="C5180" s="10" t="str">
        <f t="shared" si="330"/>
        <v>چكمه ايمني نسوز1403/03/22653</v>
      </c>
      <c r="D5180" s="10" t="str">
        <f>IFERROR(IF(تحویلی!$E$1="","",IF(NOSA!O5180=تحویلی!$E$1,تحویلی!$E$1&amp;COUNTIF(NOSA!$O$1:O5180,تحویلی!$E$1),"")),"")</f>
        <v/>
      </c>
      <c r="E5180" s="10" t="str">
        <f t="shared" si="331"/>
        <v>3257653</v>
      </c>
      <c r="F5180" s="10" t="str">
        <f>IFERROR(VLOOKUP(I5180,DATABASE!$N:$O,2,FALSE),"")</f>
        <v>چكمه ايمني نسوز</v>
      </c>
      <c r="G5180" s="154" t="s">
        <v>3106</v>
      </c>
      <c r="H5180" s="155">
        <v>3257</v>
      </c>
      <c r="I5180" s="154" t="s">
        <v>1658</v>
      </c>
      <c r="J5180" s="154" t="s">
        <v>1659</v>
      </c>
      <c r="K5180" s="156">
        <v>1</v>
      </c>
      <c r="L5180" s="154" t="s">
        <v>3</v>
      </c>
      <c r="M5180" s="154" t="s">
        <v>19</v>
      </c>
      <c r="N5180" s="154" t="s">
        <v>2802</v>
      </c>
      <c r="O5180" s="153">
        <v>653</v>
      </c>
      <c r="P5180" s="155">
        <v>0</v>
      </c>
      <c r="Q5180" s="10">
        <f t="shared" si="328"/>
        <v>653</v>
      </c>
    </row>
    <row r="5181" spans="2:17" ht="20.25" customHeight="1">
      <c r="B5181" s="10" t="str">
        <f t="shared" si="329"/>
        <v>لباس كار يكبار مصرف694</v>
      </c>
      <c r="C5181" s="10" t="str">
        <f t="shared" si="330"/>
        <v>لباس كار يكبار مصرف1403/03/22694</v>
      </c>
      <c r="D5181" s="10" t="str">
        <f>IFERROR(IF(تحویلی!$E$1="","",IF(NOSA!O5181=تحویلی!$E$1,تحویلی!$E$1&amp;COUNTIF(NOSA!$O$1:O5181,تحویلی!$E$1),"")),"")</f>
        <v/>
      </c>
      <c r="E5181" s="10" t="str">
        <f t="shared" si="331"/>
        <v>3259694</v>
      </c>
      <c r="F5181" s="10" t="str">
        <f>IFERROR(VLOOKUP(I5181,DATABASE!$N:$O,2,FALSE),"")</f>
        <v>لباس كار يكبار مصرف</v>
      </c>
      <c r="G5181" s="154" t="s">
        <v>3106</v>
      </c>
      <c r="H5181" s="155">
        <v>3259</v>
      </c>
      <c r="I5181" s="154" t="s">
        <v>1691</v>
      </c>
      <c r="J5181" s="154" t="s">
        <v>956</v>
      </c>
      <c r="K5181" s="156">
        <v>1</v>
      </c>
      <c r="L5181" s="154" t="s">
        <v>28</v>
      </c>
      <c r="M5181" s="154" t="s">
        <v>215</v>
      </c>
      <c r="N5181" s="154" t="s">
        <v>2879</v>
      </c>
      <c r="O5181" s="153">
        <v>694</v>
      </c>
      <c r="P5181" s="155">
        <v>0</v>
      </c>
      <c r="Q5181" s="10">
        <f t="shared" si="328"/>
        <v>694</v>
      </c>
    </row>
    <row r="5182" spans="2:17" ht="20.25" customHeight="1">
      <c r="B5182" s="10" t="str">
        <f t="shared" si="329"/>
        <v>لباس كار ديرسوز(بلوز و شلوار)387</v>
      </c>
      <c r="C5182" s="10" t="str">
        <f t="shared" si="330"/>
        <v>لباس كار ديرسوز(بلوز و شلوار)1403/03/22387</v>
      </c>
      <c r="D5182" s="10" t="str">
        <f>IFERROR(IF(تحویلی!$E$1="","",IF(NOSA!O5182=تحویلی!$E$1,تحویلی!$E$1&amp;COUNTIF(NOSA!$O$1:O5182,تحویلی!$E$1),"")),"")</f>
        <v/>
      </c>
      <c r="E5182" s="10" t="str">
        <f t="shared" si="331"/>
        <v>3263387</v>
      </c>
      <c r="F5182" s="10" t="str">
        <f>IFERROR(VLOOKUP(I5182,DATABASE!$N:$O,2,FALSE),"")</f>
        <v>لباس كار ديرسوز(بلوز و شلوار)</v>
      </c>
      <c r="G5182" s="154" t="s">
        <v>3106</v>
      </c>
      <c r="H5182" s="155">
        <v>3263</v>
      </c>
      <c r="I5182" s="154" t="s">
        <v>1619</v>
      </c>
      <c r="J5182" s="154" t="s">
        <v>1620</v>
      </c>
      <c r="K5182" s="156">
        <v>1</v>
      </c>
      <c r="L5182" s="154" t="s">
        <v>28</v>
      </c>
      <c r="M5182" s="154" t="s">
        <v>19</v>
      </c>
      <c r="N5182" s="154" t="s">
        <v>2857</v>
      </c>
      <c r="O5182" s="153">
        <v>387</v>
      </c>
      <c r="P5182" s="155">
        <v>1</v>
      </c>
      <c r="Q5182" s="10">
        <f t="shared" si="328"/>
        <v>387</v>
      </c>
    </row>
    <row r="5183" spans="2:17" ht="20.25" customHeight="1">
      <c r="B5183" s="10" t="str">
        <f t="shared" si="329"/>
        <v>دستكش ضد برش سبك751</v>
      </c>
      <c r="C5183" s="10" t="str">
        <f t="shared" si="330"/>
        <v>دستكش ضد برش سبك1403/03/22751</v>
      </c>
      <c r="D5183" s="10" t="str">
        <f>IFERROR(IF(تحویلی!$E$1="","",IF(NOSA!O5183=تحویلی!$E$1,تحویلی!$E$1&amp;COUNTIF(NOSA!$O$1:O5183,تحویلی!$E$1),"")),"")</f>
        <v/>
      </c>
      <c r="E5183" s="10" t="str">
        <f t="shared" si="331"/>
        <v>3264751</v>
      </c>
      <c r="F5183" s="10" t="str">
        <f>IFERROR(VLOOKUP(I5183,DATABASE!$N:$O,2,FALSE),"")</f>
        <v>دستكش ضد برش سبك</v>
      </c>
      <c r="G5183" s="3" t="s">
        <v>3106</v>
      </c>
      <c r="H5183" s="4">
        <v>3264</v>
      </c>
      <c r="I5183" s="3" t="s">
        <v>1442</v>
      </c>
      <c r="J5183" s="3" t="s">
        <v>22</v>
      </c>
      <c r="K5183" s="5">
        <v>1</v>
      </c>
      <c r="L5183" s="3" t="s">
        <v>3</v>
      </c>
      <c r="M5183" s="3" t="s">
        <v>9</v>
      </c>
      <c r="N5183" s="3" t="s">
        <v>2709</v>
      </c>
      <c r="O5183" s="1">
        <v>751</v>
      </c>
      <c r="P5183" s="4">
        <v>1</v>
      </c>
      <c r="Q5183" s="10">
        <f t="shared" si="328"/>
        <v>751</v>
      </c>
    </row>
    <row r="5184" spans="2:17" ht="20.25" customHeight="1">
      <c r="B5184" s="10" t="str">
        <f t="shared" si="329"/>
        <v>فيلتر ماسك نيم صورت (3M) مدل 2091751</v>
      </c>
      <c r="C5184" s="10" t="str">
        <f t="shared" si="330"/>
        <v>فيلتر ماسك نيم صورت (3M) مدل 20911403/03/22751</v>
      </c>
      <c r="D5184" s="10" t="str">
        <f>IFERROR(IF(تحویلی!$E$1="","",IF(NOSA!O5184=تحویلی!$E$1,تحویلی!$E$1&amp;COUNTIF(NOSA!$O$1:O5184,تحویلی!$E$1),"")),"")</f>
        <v/>
      </c>
      <c r="E5184" s="10" t="str">
        <f t="shared" si="331"/>
        <v>3264751</v>
      </c>
      <c r="F5184" s="10" t="str">
        <f>IFERROR(VLOOKUP(I5184,DATABASE!$N:$O,2,FALSE),"")</f>
        <v>فيلتر ماسك نيم صورت (3M) مدل 2091</v>
      </c>
      <c r="G5184" s="3" t="s">
        <v>3106</v>
      </c>
      <c r="H5184" s="4">
        <v>3264</v>
      </c>
      <c r="I5184" s="3" t="s">
        <v>1475</v>
      </c>
      <c r="J5184" s="3" t="s">
        <v>53</v>
      </c>
      <c r="K5184" s="5">
        <v>1</v>
      </c>
      <c r="L5184" s="3" t="s">
        <v>8</v>
      </c>
      <c r="M5184" s="3" t="s">
        <v>9</v>
      </c>
      <c r="N5184" s="3" t="s">
        <v>2709</v>
      </c>
      <c r="O5184" s="1">
        <v>751</v>
      </c>
      <c r="P5184" s="4">
        <v>1</v>
      </c>
      <c r="Q5184" s="10">
        <f t="shared" si="328"/>
        <v>751</v>
      </c>
    </row>
    <row r="5185" spans="2:17" ht="20.25" customHeight="1">
      <c r="B5185" s="10" t="str">
        <f t="shared" si="329"/>
        <v>لباس كار كارشناسي889</v>
      </c>
      <c r="C5185" s="10" t="str">
        <f t="shared" si="330"/>
        <v>لباس كار كارشناسي1403/03/23889</v>
      </c>
      <c r="D5185" s="10" t="str">
        <f>IFERROR(IF(تحویلی!$E$1="","",IF(NOSA!O5185=تحویلی!$E$1,تحویلی!$E$1&amp;COUNTIF(NOSA!$O$1:O5185,تحویلی!$E$1),"")),"")</f>
        <v/>
      </c>
      <c r="E5185" s="10" t="str">
        <f t="shared" si="331"/>
        <v>3272889</v>
      </c>
      <c r="F5185" s="10" t="str">
        <f>IFERROR(VLOOKUP(I5185,DATABASE!$N:$O,2,FALSE),"")</f>
        <v>لباس كار كارشناسي</v>
      </c>
      <c r="G5185" s="3" t="s">
        <v>3107</v>
      </c>
      <c r="H5185" s="4">
        <v>3272</v>
      </c>
      <c r="I5185" s="3" t="s">
        <v>1754</v>
      </c>
      <c r="J5185" s="3" t="s">
        <v>1755</v>
      </c>
      <c r="K5185" s="5">
        <v>1</v>
      </c>
      <c r="L5185" s="3" t="s">
        <v>28</v>
      </c>
      <c r="M5185" s="3" t="s">
        <v>40</v>
      </c>
      <c r="N5185" s="3" t="s">
        <v>3414</v>
      </c>
      <c r="O5185" s="1">
        <v>889</v>
      </c>
      <c r="P5185" s="4">
        <v>0</v>
      </c>
      <c r="Q5185" s="10">
        <f t="shared" si="328"/>
        <v>889</v>
      </c>
    </row>
    <row r="5186" spans="2:17" ht="20.25" customHeight="1">
      <c r="B5186" s="10" t="str">
        <f t="shared" si="329"/>
        <v>كفش ايمني889</v>
      </c>
      <c r="C5186" s="10" t="str">
        <f t="shared" si="330"/>
        <v>كفش ايمني1403/03/23889</v>
      </c>
      <c r="D5186" s="10" t="str">
        <f>IFERROR(IF(تحویلی!$E$1="","",IF(NOSA!O5186=تحویلی!$E$1,تحویلی!$E$1&amp;COUNTIF(NOSA!$O$1:O5186,تحویلی!$E$1),"")),"")</f>
        <v/>
      </c>
      <c r="E5186" s="10" t="str">
        <f t="shared" si="331"/>
        <v>3272889</v>
      </c>
      <c r="F5186" s="10" t="str">
        <f>IFERROR(VLOOKUP(I5186,DATABASE!$N:$O,2,FALSE),"")</f>
        <v>كفش ايمني</v>
      </c>
      <c r="G5186" s="3" t="s">
        <v>3107</v>
      </c>
      <c r="H5186" s="4">
        <v>3272</v>
      </c>
      <c r="I5186" s="3" t="s">
        <v>1720</v>
      </c>
      <c r="J5186" s="3" t="s">
        <v>1721</v>
      </c>
      <c r="K5186" s="5">
        <v>1</v>
      </c>
      <c r="L5186" s="3" t="s">
        <v>3</v>
      </c>
      <c r="M5186" s="3" t="s">
        <v>40</v>
      </c>
      <c r="N5186" s="3" t="s">
        <v>3414</v>
      </c>
      <c r="O5186" s="1">
        <v>889</v>
      </c>
      <c r="P5186" s="4">
        <v>0</v>
      </c>
      <c r="Q5186" s="10">
        <f t="shared" si="328"/>
        <v>889</v>
      </c>
    </row>
    <row r="5187" spans="2:17" ht="20.25" customHeight="1">
      <c r="B5187" s="10" t="str">
        <f t="shared" si="329"/>
        <v>هدگير نقاب259</v>
      </c>
      <c r="C5187" s="10" t="str">
        <f t="shared" si="330"/>
        <v>هدگير نقاب1403/03/23259</v>
      </c>
      <c r="D5187" s="10" t="str">
        <f>IFERROR(IF(تحویلی!$E$1="","",IF(NOSA!O5187=تحویلی!$E$1,تحویلی!$E$1&amp;COUNTIF(NOSA!$O$1:O5187,تحویلی!$E$1),"")),"")</f>
        <v/>
      </c>
      <c r="E5187" s="10" t="str">
        <f t="shared" si="331"/>
        <v>3308259</v>
      </c>
      <c r="F5187" s="10" t="str">
        <f>IFERROR(VLOOKUP(I5187,DATABASE!$N:$O,2,FALSE),"")</f>
        <v>هدگير نقاب</v>
      </c>
      <c r="G5187" s="3" t="s">
        <v>3107</v>
      </c>
      <c r="H5187" s="4">
        <v>3308</v>
      </c>
      <c r="I5187" s="3" t="s">
        <v>1468</v>
      </c>
      <c r="J5187" s="3" t="s">
        <v>12</v>
      </c>
      <c r="K5187" s="5">
        <v>1</v>
      </c>
      <c r="L5187" s="3" t="s">
        <v>8</v>
      </c>
      <c r="M5187" s="3" t="s">
        <v>4</v>
      </c>
      <c r="N5187" s="3" t="s">
        <v>188</v>
      </c>
      <c r="O5187" s="1">
        <v>259</v>
      </c>
      <c r="P5187" s="4">
        <v>1</v>
      </c>
      <c r="Q5187" s="10">
        <f t="shared" si="328"/>
        <v>259</v>
      </c>
    </row>
    <row r="5188" spans="2:17" ht="20.25" customHeight="1">
      <c r="B5188" s="10" t="str">
        <f t="shared" si="329"/>
        <v>دستكش ضد برش سبك259</v>
      </c>
      <c r="C5188" s="10" t="str">
        <f t="shared" si="330"/>
        <v>دستكش ضد برش سبك1403/03/23259</v>
      </c>
      <c r="D5188" s="10" t="str">
        <f>IFERROR(IF(تحویلی!$E$1="","",IF(NOSA!O5188=تحویلی!$E$1,تحویلی!$E$1&amp;COUNTIF(NOSA!$O$1:O5188,تحویلی!$E$1),"")),"")</f>
        <v/>
      </c>
      <c r="E5188" s="10" t="str">
        <f t="shared" si="331"/>
        <v>3308259</v>
      </c>
      <c r="F5188" s="10" t="str">
        <f>IFERROR(VLOOKUP(I5188,DATABASE!$N:$O,2,FALSE),"")</f>
        <v>دستكش ضد برش سبك</v>
      </c>
      <c r="G5188" s="3" t="s">
        <v>3107</v>
      </c>
      <c r="H5188" s="4">
        <v>3308</v>
      </c>
      <c r="I5188" s="3" t="s">
        <v>1442</v>
      </c>
      <c r="J5188" s="3" t="s">
        <v>22</v>
      </c>
      <c r="K5188" s="5">
        <v>1</v>
      </c>
      <c r="L5188" s="3" t="s">
        <v>3</v>
      </c>
      <c r="M5188" s="3" t="s">
        <v>4</v>
      </c>
      <c r="N5188" s="3" t="s">
        <v>188</v>
      </c>
      <c r="O5188" s="1">
        <v>259</v>
      </c>
      <c r="P5188" s="4">
        <v>0</v>
      </c>
      <c r="Q5188" s="10">
        <f t="shared" si="328"/>
        <v>259</v>
      </c>
    </row>
    <row r="5189" spans="2:17" ht="20.25" customHeight="1">
      <c r="B5189" s="10" t="str">
        <f t="shared" si="329"/>
        <v>دستكش ضد برش سبك31</v>
      </c>
      <c r="C5189" s="10" t="str">
        <f t="shared" si="330"/>
        <v>دستكش ضد برش سبك1403/03/2331</v>
      </c>
      <c r="D5189" s="10" t="str">
        <f>IFERROR(IF(تحویلی!$E$1="","",IF(NOSA!O5189=تحویلی!$E$1,تحویلی!$E$1&amp;COUNTIF(NOSA!$O$1:O5189,تحویلی!$E$1),"")),"")</f>
        <v/>
      </c>
      <c r="E5189" s="10" t="str">
        <f t="shared" si="331"/>
        <v>331131</v>
      </c>
      <c r="F5189" s="10" t="str">
        <f>IFERROR(VLOOKUP(I5189,DATABASE!$N:$O,2,FALSE),"")</f>
        <v>دستكش ضد برش سبك</v>
      </c>
      <c r="G5189" s="3" t="s">
        <v>3107</v>
      </c>
      <c r="H5189" s="4">
        <v>3311</v>
      </c>
      <c r="I5189" s="3" t="s">
        <v>1442</v>
      </c>
      <c r="J5189" s="3" t="s">
        <v>22</v>
      </c>
      <c r="K5189" s="5">
        <v>1</v>
      </c>
      <c r="L5189" s="3" t="s">
        <v>3</v>
      </c>
      <c r="M5189" s="3" t="s">
        <v>9</v>
      </c>
      <c r="N5189" s="3" t="s">
        <v>175</v>
      </c>
      <c r="O5189" s="1">
        <v>31</v>
      </c>
      <c r="P5189" s="4">
        <v>1</v>
      </c>
      <c r="Q5189" s="10">
        <f t="shared" si="328"/>
        <v>31</v>
      </c>
    </row>
    <row r="5190" spans="2:17" ht="20.25" customHeight="1">
      <c r="B5190" s="10" t="str">
        <f t="shared" si="329"/>
        <v>458</v>
      </c>
      <c r="C5190" s="10" t="str">
        <f t="shared" si="330"/>
        <v>1403/03/24458</v>
      </c>
      <c r="D5190" s="10" t="str">
        <f>IFERROR(IF(تحویلی!$E$1="","",IF(NOSA!O5190=تحویلی!$E$1,تحویلی!$E$1&amp;COUNTIF(NOSA!$O$1:O5190,تحویلی!$E$1),"")),"")</f>
        <v/>
      </c>
      <c r="E5190" s="10" t="str">
        <f t="shared" si="331"/>
        <v>3326458</v>
      </c>
      <c r="F5190" s="10" t="str">
        <f>IFERROR(VLOOKUP(I5190,DATABASE!$N:$O,2,FALSE),"")</f>
        <v/>
      </c>
      <c r="G5190" s="3" t="s">
        <v>3108</v>
      </c>
      <c r="H5190" s="4">
        <v>3326</v>
      </c>
      <c r="I5190" s="3" t="s">
        <v>2664</v>
      </c>
      <c r="J5190" s="3" t="s">
        <v>2665</v>
      </c>
      <c r="K5190" s="5">
        <v>1</v>
      </c>
      <c r="L5190" s="3" t="s">
        <v>8</v>
      </c>
      <c r="M5190" s="3" t="s">
        <v>4</v>
      </c>
      <c r="N5190" s="3" t="s">
        <v>221</v>
      </c>
      <c r="O5190" s="1">
        <v>458</v>
      </c>
      <c r="P5190" s="4">
        <v>1</v>
      </c>
      <c r="Q5190" s="10">
        <f t="shared" si="328"/>
        <v>458</v>
      </c>
    </row>
    <row r="5191" spans="2:17" ht="20.25" customHeight="1">
      <c r="B5191" s="10" t="str">
        <f t="shared" si="329"/>
        <v>كلاه ايمني751</v>
      </c>
      <c r="C5191" s="10" t="str">
        <f t="shared" si="330"/>
        <v>كلاه ايمني1403/03/24751</v>
      </c>
      <c r="D5191" s="10" t="str">
        <f>IFERROR(IF(تحویلی!$E$1="","",IF(NOSA!O5191=تحویلی!$E$1,تحویلی!$E$1&amp;COUNTIF(NOSA!$O$1:O5191,تحویلی!$E$1),"")),"")</f>
        <v/>
      </c>
      <c r="E5191" s="10" t="str">
        <f t="shared" si="331"/>
        <v>3329751</v>
      </c>
      <c r="F5191" s="10" t="str">
        <f>IFERROR(VLOOKUP(I5191,DATABASE!$N:$O,2,FALSE),"")</f>
        <v>كلاه ايمني</v>
      </c>
      <c r="G5191" s="3" t="s">
        <v>3108</v>
      </c>
      <c r="H5191" s="4">
        <v>3329</v>
      </c>
      <c r="I5191" s="3" t="s">
        <v>1505</v>
      </c>
      <c r="J5191" s="3" t="s">
        <v>1628</v>
      </c>
      <c r="K5191" s="5">
        <v>1</v>
      </c>
      <c r="L5191" s="3" t="s">
        <v>8</v>
      </c>
      <c r="M5191" s="3" t="s">
        <v>9</v>
      </c>
      <c r="N5191" s="3" t="s">
        <v>2709</v>
      </c>
      <c r="O5191" s="1">
        <v>751</v>
      </c>
      <c r="P5191" s="4">
        <v>1</v>
      </c>
      <c r="Q5191" s="10">
        <f t="shared" si="328"/>
        <v>751</v>
      </c>
    </row>
    <row r="5192" spans="2:17" ht="20.25" customHeight="1">
      <c r="B5192" s="10" t="str">
        <f t="shared" si="329"/>
        <v>760</v>
      </c>
      <c r="C5192" s="10" t="str">
        <f t="shared" si="330"/>
        <v>1403/03/24760</v>
      </c>
      <c r="D5192" s="10" t="str">
        <f>IFERROR(IF(تحویلی!$E$1="","",IF(NOSA!O5192=تحویلی!$E$1,تحویلی!$E$1&amp;COUNTIF(NOSA!$O$1:O5192,تحویلی!$E$1),"")),"")</f>
        <v/>
      </c>
      <c r="E5192" s="10" t="str">
        <f t="shared" si="331"/>
        <v>3332760</v>
      </c>
      <c r="F5192" s="10" t="str">
        <f>IFERROR(VLOOKUP(I5192,DATABASE!$N:$O,2,FALSE),"")</f>
        <v/>
      </c>
      <c r="G5192" s="3" t="s">
        <v>3108</v>
      </c>
      <c r="H5192" s="4">
        <v>3332</v>
      </c>
      <c r="I5192" s="3" t="s">
        <v>3418</v>
      </c>
      <c r="J5192" s="3" t="s">
        <v>1046</v>
      </c>
      <c r="K5192" s="5">
        <v>2</v>
      </c>
      <c r="L5192" s="3" t="s">
        <v>3</v>
      </c>
      <c r="M5192" s="3" t="s">
        <v>1123</v>
      </c>
      <c r="N5192" s="3" t="s">
        <v>3419</v>
      </c>
      <c r="O5192" s="1">
        <v>760</v>
      </c>
      <c r="P5192" s="4">
        <v>0</v>
      </c>
      <c r="Q5192" s="10">
        <f t="shared" si="328"/>
        <v>760</v>
      </c>
    </row>
    <row r="5193" spans="2:17" ht="20.25" customHeight="1">
      <c r="B5193" s="10" t="str">
        <f t="shared" si="329"/>
        <v>دستكش ضد برش سبك827</v>
      </c>
      <c r="C5193" s="10" t="str">
        <f t="shared" si="330"/>
        <v>دستكش ضد برش سبك1403/03/24827</v>
      </c>
      <c r="D5193" s="10" t="str">
        <f>IFERROR(IF(تحویلی!$E$1="","",IF(NOSA!O5193=تحویلی!$E$1,تحویلی!$E$1&amp;COUNTIF(NOSA!$O$1:O5193,تحویلی!$E$1),"")),"")</f>
        <v/>
      </c>
      <c r="E5193" s="10" t="str">
        <f t="shared" si="331"/>
        <v>3335827</v>
      </c>
      <c r="F5193" s="10" t="str">
        <f>IFERROR(VLOOKUP(I5193,DATABASE!$N:$O,2,FALSE),"")</f>
        <v>دستكش ضد برش سبك</v>
      </c>
      <c r="G5193" s="3" t="s">
        <v>3108</v>
      </c>
      <c r="H5193" s="4">
        <v>3335</v>
      </c>
      <c r="I5193" s="3" t="s">
        <v>1442</v>
      </c>
      <c r="J5193" s="3" t="s">
        <v>22</v>
      </c>
      <c r="K5193" s="5">
        <v>1</v>
      </c>
      <c r="L5193" s="3" t="s">
        <v>3</v>
      </c>
      <c r="M5193" s="3" t="s">
        <v>47</v>
      </c>
      <c r="N5193" s="3" t="s">
        <v>2653</v>
      </c>
      <c r="O5193" s="1">
        <v>827</v>
      </c>
      <c r="P5193" s="4">
        <v>1</v>
      </c>
      <c r="Q5193" s="10">
        <f t="shared" si="328"/>
        <v>827</v>
      </c>
    </row>
    <row r="5194" spans="2:17" ht="20.25" customHeight="1">
      <c r="B5194" s="10" t="str">
        <f t="shared" si="329"/>
        <v>نقاب روشن كلاه ايمني canasafe769</v>
      </c>
      <c r="C5194" s="10" t="str">
        <f t="shared" si="330"/>
        <v>نقاب روشن كلاه ايمني canasafe1403/03/24769</v>
      </c>
      <c r="D5194" s="10" t="str">
        <f>IFERROR(IF(تحویلی!$E$1="","",IF(NOSA!O5194=تحویلی!$E$1,تحویلی!$E$1&amp;COUNTIF(NOSA!$O$1:O5194,تحویلی!$E$1),"")),"")</f>
        <v/>
      </c>
      <c r="E5194" s="10" t="str">
        <f t="shared" si="331"/>
        <v>3345769</v>
      </c>
      <c r="F5194" s="10" t="str">
        <f>IFERROR(VLOOKUP(I5194,DATABASE!$N:$O,2,FALSE),"")</f>
        <v>نقاب روشن كلاه ايمني canasafe</v>
      </c>
      <c r="G5194" s="3" t="s">
        <v>3108</v>
      </c>
      <c r="H5194" s="4">
        <v>3345</v>
      </c>
      <c r="I5194" s="3" t="s">
        <v>1451</v>
      </c>
      <c r="J5194" s="3" t="s">
        <v>339</v>
      </c>
      <c r="K5194" s="5">
        <v>1</v>
      </c>
      <c r="L5194" s="3" t="s">
        <v>8</v>
      </c>
      <c r="M5194" s="3" t="s">
        <v>43</v>
      </c>
      <c r="N5194" s="3" t="s">
        <v>1102</v>
      </c>
      <c r="O5194" s="1">
        <v>769</v>
      </c>
      <c r="P5194" s="4">
        <v>0</v>
      </c>
      <c r="Q5194" s="10">
        <f t="shared" si="328"/>
        <v>769</v>
      </c>
    </row>
    <row r="5195" spans="2:17" ht="20.25" customHeight="1">
      <c r="B5195" s="10" t="str">
        <f t="shared" si="329"/>
        <v>رابط فنري نقاب كلاه ايمني769</v>
      </c>
      <c r="C5195" s="10" t="str">
        <f t="shared" si="330"/>
        <v>رابط فنري نقاب كلاه ايمني1403/03/24769</v>
      </c>
      <c r="D5195" s="10" t="str">
        <f>IFERROR(IF(تحویلی!$E$1="","",IF(NOSA!O5195=تحویلی!$E$1,تحویلی!$E$1&amp;COUNTIF(NOSA!$O$1:O5195,تحویلی!$E$1),"")),"")</f>
        <v/>
      </c>
      <c r="E5195" s="10" t="str">
        <f t="shared" si="331"/>
        <v>3347769</v>
      </c>
      <c r="F5195" s="10" t="str">
        <f>IFERROR(VLOOKUP(I5195,DATABASE!$N:$O,2,FALSE),"")</f>
        <v>رابط فنري نقاب كلاه ايمني</v>
      </c>
      <c r="G5195" s="3" t="s">
        <v>3108</v>
      </c>
      <c r="H5195" s="4">
        <v>3347</v>
      </c>
      <c r="I5195" s="3" t="s">
        <v>1454</v>
      </c>
      <c r="J5195" s="3" t="s">
        <v>135</v>
      </c>
      <c r="K5195" s="5">
        <v>1</v>
      </c>
      <c r="L5195" s="3" t="s">
        <v>8</v>
      </c>
      <c r="M5195" s="3" t="s">
        <v>43</v>
      </c>
      <c r="N5195" s="3" t="s">
        <v>1102</v>
      </c>
      <c r="O5195" s="1">
        <v>769</v>
      </c>
      <c r="P5195" s="4">
        <v>0</v>
      </c>
      <c r="Q5195" s="10">
        <f t="shared" si="328"/>
        <v>769</v>
      </c>
    </row>
    <row r="5196" spans="2:17" ht="20.25" customHeight="1">
      <c r="B5196" s="10" t="str">
        <f t="shared" si="329"/>
        <v>كفش ايمني880</v>
      </c>
      <c r="C5196" s="10" t="str">
        <f t="shared" si="330"/>
        <v>كفش ايمني1403/03/24880</v>
      </c>
      <c r="D5196" s="10" t="str">
        <f>IFERROR(IF(تحویلی!$E$1="","",IF(NOSA!O5196=تحویلی!$E$1,تحویلی!$E$1&amp;COUNTIF(NOSA!$O$1:O5196,تحویلی!$E$1),"")),"")</f>
        <v/>
      </c>
      <c r="E5196" s="10" t="str">
        <f t="shared" si="331"/>
        <v>3348880</v>
      </c>
      <c r="F5196" s="10" t="str">
        <f>IFERROR(VLOOKUP(I5196,DATABASE!$N:$O,2,FALSE),"")</f>
        <v>كفش ايمني</v>
      </c>
      <c r="G5196" s="3" t="s">
        <v>3108</v>
      </c>
      <c r="H5196" s="4">
        <v>3348</v>
      </c>
      <c r="I5196" s="3" t="s">
        <v>1497</v>
      </c>
      <c r="J5196" s="3" t="s">
        <v>2683</v>
      </c>
      <c r="K5196" s="5">
        <v>1</v>
      </c>
      <c r="L5196" s="3" t="s">
        <v>3</v>
      </c>
      <c r="M5196" s="3" t="s">
        <v>43</v>
      </c>
      <c r="N5196" s="3" t="s">
        <v>3420</v>
      </c>
      <c r="O5196" s="1">
        <v>880</v>
      </c>
      <c r="P5196" s="4">
        <v>0</v>
      </c>
      <c r="Q5196" s="10">
        <f t="shared" si="328"/>
        <v>880</v>
      </c>
    </row>
    <row r="5197" spans="2:17" ht="20.25" customHeight="1">
      <c r="B5197" s="10" t="str">
        <f t="shared" si="329"/>
        <v>فيلتر ماسك نيم صورت (3M) مدل 2091886</v>
      </c>
      <c r="C5197" s="10" t="str">
        <f t="shared" si="330"/>
        <v>فيلتر ماسك نيم صورت (3M) مدل 20911403/03/24886</v>
      </c>
      <c r="D5197" s="10" t="str">
        <f>IFERROR(IF(تحویلی!$E$1="","",IF(NOSA!O5197=تحویلی!$E$1,تحویلی!$E$1&amp;COUNTIF(NOSA!$O$1:O5197,تحویلی!$E$1),"")),"")</f>
        <v/>
      </c>
      <c r="E5197" s="10" t="str">
        <f t="shared" si="331"/>
        <v>3350886</v>
      </c>
      <c r="F5197" s="10" t="str">
        <f>IFERROR(VLOOKUP(I5197,DATABASE!$N:$O,2,FALSE),"")</f>
        <v>فيلتر ماسك نيم صورت (3M) مدل 2091</v>
      </c>
      <c r="G5197" s="3" t="s">
        <v>3108</v>
      </c>
      <c r="H5197" s="4">
        <v>3350</v>
      </c>
      <c r="I5197" s="3" t="s">
        <v>1475</v>
      </c>
      <c r="J5197" s="3" t="s">
        <v>53</v>
      </c>
      <c r="K5197" s="5">
        <v>1</v>
      </c>
      <c r="L5197" s="3" t="s">
        <v>8</v>
      </c>
      <c r="M5197" s="3" t="s">
        <v>9</v>
      </c>
      <c r="N5197" s="3" t="s">
        <v>3391</v>
      </c>
      <c r="O5197" s="1">
        <v>886</v>
      </c>
      <c r="P5197" s="4">
        <v>0</v>
      </c>
      <c r="Q5197" s="10">
        <f t="shared" si="328"/>
        <v>886</v>
      </c>
    </row>
    <row r="5198" spans="2:17" ht="20.25" customHeight="1">
      <c r="B5198" s="10" t="str">
        <f t="shared" si="329"/>
        <v>دستكش كف مواد سبك254</v>
      </c>
      <c r="C5198" s="10" t="str">
        <f t="shared" si="330"/>
        <v>دستكش كف مواد سبك1403/03/24254</v>
      </c>
      <c r="D5198" s="10" t="str">
        <f>IFERROR(IF(تحویلی!$E$1="","",IF(NOSA!O5198=تحویلی!$E$1,تحویلی!$E$1&amp;COUNTIF(NOSA!$O$1:O5198,تحویلی!$E$1),"")),"")</f>
        <v/>
      </c>
      <c r="E5198" s="10" t="str">
        <f t="shared" si="331"/>
        <v>3356254</v>
      </c>
      <c r="F5198" s="10" t="str">
        <f>IFERROR(VLOOKUP(I5198,DATABASE!$N:$O,2,FALSE),"")</f>
        <v>دستكش كف مواد سبك</v>
      </c>
      <c r="G5198" s="154" t="s">
        <v>3108</v>
      </c>
      <c r="H5198" s="155">
        <v>3356</v>
      </c>
      <c r="I5198" s="154" t="s">
        <v>1456</v>
      </c>
      <c r="J5198" s="154" t="s">
        <v>2</v>
      </c>
      <c r="K5198" s="156">
        <v>1</v>
      </c>
      <c r="L5198" s="154" t="s">
        <v>3</v>
      </c>
      <c r="M5198" s="154" t="s">
        <v>47</v>
      </c>
      <c r="N5198" s="154" t="s">
        <v>279</v>
      </c>
      <c r="O5198" s="153">
        <v>254</v>
      </c>
      <c r="P5198" s="155">
        <v>0</v>
      </c>
      <c r="Q5198" s="10">
        <f t="shared" si="328"/>
        <v>254</v>
      </c>
    </row>
    <row r="5199" spans="2:17" ht="20.25" customHeight="1">
      <c r="B5199" s="10" t="str">
        <f t="shared" si="329"/>
        <v>دستكش ضد برش سبك641</v>
      </c>
      <c r="C5199" s="10" t="str">
        <f t="shared" si="330"/>
        <v>دستكش ضد برش سبك1403/03/24641</v>
      </c>
      <c r="D5199" s="10" t="str">
        <f>IFERROR(IF(تحویلی!$E$1="","",IF(NOSA!O5199=تحویلی!$E$1,تحویلی!$E$1&amp;COUNTIF(NOSA!$O$1:O5199,تحویلی!$E$1),"")),"")</f>
        <v/>
      </c>
      <c r="E5199" s="10" t="str">
        <f t="shared" si="331"/>
        <v>3358641</v>
      </c>
      <c r="F5199" s="10" t="str">
        <f>IFERROR(VLOOKUP(I5199,DATABASE!$N:$O,2,FALSE),"")</f>
        <v>دستكش ضد برش سبك</v>
      </c>
      <c r="G5199" s="154" t="s">
        <v>3108</v>
      </c>
      <c r="H5199" s="155">
        <v>3358</v>
      </c>
      <c r="I5199" s="154" t="s">
        <v>1442</v>
      </c>
      <c r="J5199" s="154" t="s">
        <v>22</v>
      </c>
      <c r="K5199" s="156">
        <v>1</v>
      </c>
      <c r="L5199" s="154" t="s">
        <v>3</v>
      </c>
      <c r="M5199" s="154" t="s">
        <v>47</v>
      </c>
      <c r="N5199" s="154" t="s">
        <v>154</v>
      </c>
      <c r="O5199" s="153">
        <v>641</v>
      </c>
      <c r="P5199" s="155">
        <v>1</v>
      </c>
      <c r="Q5199" s="10">
        <f t="shared" si="328"/>
        <v>641</v>
      </c>
    </row>
    <row r="5200" spans="2:17" ht="20.25" customHeight="1">
      <c r="B5200" s="10" t="str">
        <f t="shared" si="329"/>
        <v>دستكش ضد برش سبك882</v>
      </c>
      <c r="C5200" s="10" t="str">
        <f t="shared" si="330"/>
        <v>دستكش ضد برش سبك1403/03/24882</v>
      </c>
      <c r="D5200" s="10" t="str">
        <f>IFERROR(IF(تحویلی!$E$1="","",IF(NOSA!O5200=تحویلی!$E$1,تحویلی!$E$1&amp;COUNTIF(NOSA!$O$1:O5200,تحویلی!$E$1),"")),"")</f>
        <v/>
      </c>
      <c r="E5200" s="10" t="str">
        <f t="shared" si="331"/>
        <v>3359882</v>
      </c>
      <c r="F5200" s="10" t="str">
        <f>IFERROR(VLOOKUP(I5200,DATABASE!$N:$O,2,FALSE),"")</f>
        <v>دستكش ضد برش سبك</v>
      </c>
      <c r="G5200" s="154" t="s">
        <v>3108</v>
      </c>
      <c r="H5200" s="155">
        <v>3359</v>
      </c>
      <c r="I5200" s="154" t="s">
        <v>1442</v>
      </c>
      <c r="J5200" s="154" t="s">
        <v>22</v>
      </c>
      <c r="K5200" s="156">
        <v>1</v>
      </c>
      <c r="L5200" s="154" t="s">
        <v>3</v>
      </c>
      <c r="M5200" s="154" t="s">
        <v>9</v>
      </c>
      <c r="N5200" s="154" t="s">
        <v>3373</v>
      </c>
      <c r="O5200" s="153">
        <v>882</v>
      </c>
      <c r="P5200" s="155">
        <v>1</v>
      </c>
      <c r="Q5200" s="10">
        <f t="shared" si="328"/>
        <v>882</v>
      </c>
    </row>
    <row r="5201" spans="2:17" ht="20.25" customHeight="1">
      <c r="B5201" s="10" t="str">
        <f t="shared" si="329"/>
        <v>ماسك جوشكاري580</v>
      </c>
      <c r="C5201" s="10" t="str">
        <f t="shared" si="330"/>
        <v>ماسك جوشكاري1403/03/24580</v>
      </c>
      <c r="D5201" s="10" t="str">
        <f>IFERROR(IF(تحویلی!$E$1="","",IF(NOSA!O5201=تحویلی!$E$1,تحویلی!$E$1&amp;COUNTIF(NOSA!$O$1:O5201,تحویلی!$E$1),"")),"")</f>
        <v/>
      </c>
      <c r="E5201" s="10" t="str">
        <f t="shared" si="331"/>
        <v>3360580</v>
      </c>
      <c r="F5201" s="10" t="str">
        <f>IFERROR(VLOOKUP(I5201,DATABASE!$N:$O,2,FALSE),"")</f>
        <v>ماسك جوشكاري</v>
      </c>
      <c r="G5201" s="154" t="s">
        <v>3108</v>
      </c>
      <c r="H5201" s="155">
        <v>3360</v>
      </c>
      <c r="I5201" s="154" t="s">
        <v>1598</v>
      </c>
      <c r="J5201" s="154" t="s">
        <v>108</v>
      </c>
      <c r="K5201" s="156">
        <v>1</v>
      </c>
      <c r="L5201" s="154" t="s">
        <v>8</v>
      </c>
      <c r="M5201" s="154" t="s">
        <v>215</v>
      </c>
      <c r="N5201" s="154" t="s">
        <v>132</v>
      </c>
      <c r="O5201" s="153">
        <v>580</v>
      </c>
      <c r="P5201" s="155">
        <v>0</v>
      </c>
      <c r="Q5201" s="10">
        <f t="shared" si="328"/>
        <v>580</v>
      </c>
    </row>
    <row r="5202" spans="2:17" ht="20.25" customHeight="1">
      <c r="B5202" s="10" t="str">
        <f t="shared" si="329"/>
        <v>دستكش ضد برش سبك70</v>
      </c>
      <c r="C5202" s="10" t="str">
        <f t="shared" si="330"/>
        <v>دستكش ضد برش سبك1403/03/2570</v>
      </c>
      <c r="D5202" s="10" t="str">
        <f>IFERROR(IF(تحویلی!$E$1="","",IF(NOSA!O5202=تحویلی!$E$1,تحویلی!$E$1&amp;COUNTIF(NOSA!$O$1:O5202,تحویلی!$E$1),"")),"")</f>
        <v/>
      </c>
      <c r="E5202" s="10" t="str">
        <f t="shared" si="331"/>
        <v>336470</v>
      </c>
      <c r="F5202" s="10" t="str">
        <f>IFERROR(VLOOKUP(I5202,DATABASE!$N:$O,2,FALSE),"")</f>
        <v>دستكش ضد برش سبك</v>
      </c>
      <c r="G5202" s="154" t="s">
        <v>3109</v>
      </c>
      <c r="H5202" s="155">
        <v>3364</v>
      </c>
      <c r="I5202" s="154" t="s">
        <v>1442</v>
      </c>
      <c r="J5202" s="154" t="s">
        <v>22</v>
      </c>
      <c r="K5202" s="156">
        <v>1</v>
      </c>
      <c r="L5202" s="154" t="s">
        <v>3</v>
      </c>
      <c r="M5202" s="154" t="s">
        <v>9</v>
      </c>
      <c r="N5202" s="154" t="s">
        <v>2763</v>
      </c>
      <c r="O5202" s="153">
        <v>70</v>
      </c>
      <c r="P5202" s="155">
        <v>1</v>
      </c>
      <c r="Q5202" s="10">
        <f t="shared" si="328"/>
        <v>70</v>
      </c>
    </row>
    <row r="5203" spans="2:17" ht="20.25" customHeight="1">
      <c r="B5203" s="10" t="str">
        <f t="shared" si="329"/>
        <v>دستكش ضد برش سبك402</v>
      </c>
      <c r="C5203" s="10" t="str">
        <f t="shared" si="330"/>
        <v>دستكش ضد برش سبك1403/03/25402</v>
      </c>
      <c r="D5203" s="10" t="str">
        <f>IFERROR(IF(تحویلی!$E$1="","",IF(NOSA!O5203=تحویلی!$E$1,تحویلی!$E$1&amp;COUNTIF(NOSA!$O$1:O5203,تحویلی!$E$1),"")),"")</f>
        <v/>
      </c>
      <c r="E5203" s="10" t="str">
        <f t="shared" si="331"/>
        <v>3371402</v>
      </c>
      <c r="F5203" s="10" t="str">
        <f>IFERROR(VLOOKUP(I5203,DATABASE!$N:$O,2,FALSE),"")</f>
        <v>دستكش ضد برش سبك</v>
      </c>
      <c r="G5203" s="154" t="s">
        <v>3109</v>
      </c>
      <c r="H5203" s="155">
        <v>3371</v>
      </c>
      <c r="I5203" s="154" t="s">
        <v>1442</v>
      </c>
      <c r="J5203" s="154" t="s">
        <v>22</v>
      </c>
      <c r="K5203" s="156">
        <v>1</v>
      </c>
      <c r="L5203" s="154" t="s">
        <v>3</v>
      </c>
      <c r="M5203" s="154" t="s">
        <v>4</v>
      </c>
      <c r="N5203" s="154" t="s">
        <v>2834</v>
      </c>
      <c r="O5203" s="153">
        <v>402</v>
      </c>
      <c r="P5203" s="155">
        <v>0</v>
      </c>
      <c r="Q5203" s="10">
        <f t="shared" si="328"/>
        <v>402</v>
      </c>
    </row>
    <row r="5204" spans="2:17" ht="20.25" customHeight="1">
      <c r="B5204" s="10" t="str">
        <f t="shared" si="329"/>
        <v>دستكش ضد برش سبك886</v>
      </c>
      <c r="C5204" s="10" t="str">
        <f t="shared" si="330"/>
        <v>دستكش ضد برش سبك1403/03/25886</v>
      </c>
      <c r="D5204" s="10" t="str">
        <f>IFERROR(IF(تحویلی!$E$1="","",IF(NOSA!O5204=تحویلی!$E$1,تحویلی!$E$1&amp;COUNTIF(NOSA!$O$1:O5204,تحویلی!$E$1),"")),"")</f>
        <v/>
      </c>
      <c r="E5204" s="10" t="str">
        <f t="shared" si="331"/>
        <v>3375886</v>
      </c>
      <c r="F5204" s="10" t="str">
        <f>IFERROR(VLOOKUP(I5204,DATABASE!$N:$O,2,FALSE),"")</f>
        <v>دستكش ضد برش سبك</v>
      </c>
      <c r="G5204" s="154" t="s">
        <v>3109</v>
      </c>
      <c r="H5204" s="155">
        <v>3375</v>
      </c>
      <c r="I5204" s="154" t="s">
        <v>1442</v>
      </c>
      <c r="J5204" s="154" t="s">
        <v>22</v>
      </c>
      <c r="K5204" s="156">
        <v>1</v>
      </c>
      <c r="L5204" s="154" t="s">
        <v>3</v>
      </c>
      <c r="M5204" s="154" t="s">
        <v>9</v>
      </c>
      <c r="N5204" s="154" t="s">
        <v>3391</v>
      </c>
      <c r="O5204" s="153">
        <v>886</v>
      </c>
      <c r="P5204" s="155">
        <v>1</v>
      </c>
      <c r="Q5204" s="10">
        <f t="shared" si="328"/>
        <v>886</v>
      </c>
    </row>
    <row r="5205" spans="2:17" ht="20.25" customHeight="1">
      <c r="B5205" s="10" t="str">
        <f t="shared" si="329"/>
        <v>دستكش ضد برش سبك651</v>
      </c>
      <c r="C5205" s="10" t="str">
        <f t="shared" si="330"/>
        <v>دستكش ضد برش سبك1403/03/25651</v>
      </c>
      <c r="D5205" s="10" t="str">
        <f>IFERROR(IF(تحویلی!$E$1="","",IF(NOSA!O5205=تحویلی!$E$1,تحویلی!$E$1&amp;COUNTIF(NOSA!$O$1:O5205,تحویلی!$E$1),"")),"")</f>
        <v/>
      </c>
      <c r="E5205" s="10" t="str">
        <f t="shared" si="331"/>
        <v>3377651</v>
      </c>
      <c r="F5205" s="10" t="str">
        <f>IFERROR(VLOOKUP(I5205,DATABASE!$N:$O,2,FALSE),"")</f>
        <v>دستكش ضد برش سبك</v>
      </c>
      <c r="G5205" s="3" t="s">
        <v>3109</v>
      </c>
      <c r="H5205" s="4">
        <v>3377</v>
      </c>
      <c r="I5205" s="3" t="s">
        <v>1442</v>
      </c>
      <c r="J5205" s="3" t="s">
        <v>22</v>
      </c>
      <c r="K5205" s="5">
        <v>1</v>
      </c>
      <c r="L5205" s="3" t="s">
        <v>3</v>
      </c>
      <c r="M5205" s="3" t="s">
        <v>4</v>
      </c>
      <c r="N5205" s="3" t="s">
        <v>2738</v>
      </c>
      <c r="O5205" s="1">
        <v>651</v>
      </c>
      <c r="P5205" s="4">
        <v>0</v>
      </c>
      <c r="Q5205" s="10">
        <f t="shared" si="328"/>
        <v>651</v>
      </c>
    </row>
    <row r="5206" spans="2:17" ht="20.25" customHeight="1">
      <c r="B5206" s="10" t="str">
        <f t="shared" si="329"/>
        <v>دستكش ضد برش سبك874</v>
      </c>
      <c r="C5206" s="10" t="str">
        <f t="shared" si="330"/>
        <v>دستكش ضد برش سبك1403/03/25874</v>
      </c>
      <c r="D5206" s="10" t="str">
        <f>IFERROR(IF(تحویلی!$E$1="","",IF(NOSA!O5206=تحویلی!$E$1,تحویلی!$E$1&amp;COUNTIF(NOSA!$O$1:O5206,تحویلی!$E$1),"")),"")</f>
        <v/>
      </c>
      <c r="E5206" s="10" t="str">
        <f t="shared" si="331"/>
        <v>3383874</v>
      </c>
      <c r="F5206" s="10" t="str">
        <f>IFERROR(VLOOKUP(I5206,DATABASE!$N:$O,2,FALSE),"")</f>
        <v>دستكش ضد برش سبك</v>
      </c>
      <c r="G5206" s="3" t="s">
        <v>3109</v>
      </c>
      <c r="H5206" s="4">
        <v>3383</v>
      </c>
      <c r="I5206" s="3" t="s">
        <v>1442</v>
      </c>
      <c r="J5206" s="3" t="s">
        <v>22</v>
      </c>
      <c r="K5206" s="5">
        <v>1</v>
      </c>
      <c r="L5206" s="3" t="s">
        <v>3</v>
      </c>
      <c r="M5206" s="3" t="s">
        <v>25</v>
      </c>
      <c r="N5206" s="3" t="s">
        <v>74</v>
      </c>
      <c r="O5206" s="1">
        <v>874</v>
      </c>
      <c r="P5206" s="4">
        <v>1</v>
      </c>
      <c r="Q5206" s="10">
        <f t="shared" si="328"/>
        <v>874</v>
      </c>
    </row>
    <row r="5207" spans="2:17" ht="20.25" customHeight="1">
      <c r="B5207" s="10" t="str">
        <f t="shared" si="329"/>
        <v>دستكش ضد برش سبك624</v>
      </c>
      <c r="C5207" s="10" t="str">
        <f t="shared" si="330"/>
        <v>دستكش ضد برش سبك1403/03/26624</v>
      </c>
      <c r="D5207" s="10" t="str">
        <f>IFERROR(IF(تحویلی!$E$1="","",IF(NOSA!O5207=تحویلی!$E$1,تحویلی!$E$1&amp;COUNTIF(NOSA!$O$1:O5207,تحویلی!$E$1),"")),"")</f>
        <v/>
      </c>
      <c r="E5207" s="10" t="str">
        <f t="shared" si="331"/>
        <v>3389624</v>
      </c>
      <c r="F5207" s="10" t="str">
        <f>IFERROR(VLOOKUP(I5207,DATABASE!$N:$O,2,FALSE),"")</f>
        <v>دستكش ضد برش سبك</v>
      </c>
      <c r="G5207" s="3" t="s">
        <v>3110</v>
      </c>
      <c r="H5207" s="4">
        <v>3389</v>
      </c>
      <c r="I5207" s="3" t="s">
        <v>1442</v>
      </c>
      <c r="J5207" s="3" t="s">
        <v>22</v>
      </c>
      <c r="K5207" s="5">
        <v>1</v>
      </c>
      <c r="L5207" s="3" t="s">
        <v>3</v>
      </c>
      <c r="M5207" s="3" t="s">
        <v>25</v>
      </c>
      <c r="N5207" s="3" t="s">
        <v>226</v>
      </c>
      <c r="O5207" s="1">
        <v>624</v>
      </c>
      <c r="P5207" s="4">
        <v>0</v>
      </c>
      <c r="Q5207" s="10">
        <f t="shared" si="328"/>
        <v>624</v>
      </c>
    </row>
    <row r="5208" spans="2:17" ht="20.25" customHeight="1">
      <c r="B5208" s="10" t="str">
        <f t="shared" si="329"/>
        <v>دستكش ضد برش سبك769</v>
      </c>
      <c r="C5208" s="10" t="str">
        <f t="shared" si="330"/>
        <v>دستكش ضد برش سبك1403/03/26769</v>
      </c>
      <c r="D5208" s="10" t="str">
        <f>IFERROR(IF(تحویلی!$E$1="","",IF(NOSA!O5208=تحویلی!$E$1,تحویلی!$E$1&amp;COUNTIF(NOSA!$O$1:O5208,تحویلی!$E$1),"")),"")</f>
        <v/>
      </c>
      <c r="E5208" s="10" t="str">
        <f t="shared" si="331"/>
        <v>3392769</v>
      </c>
      <c r="F5208" s="10" t="str">
        <f>IFERROR(VLOOKUP(I5208,DATABASE!$N:$O,2,FALSE),"")</f>
        <v>دستكش ضد برش سبك</v>
      </c>
      <c r="G5208" s="3" t="s">
        <v>3110</v>
      </c>
      <c r="H5208" s="4">
        <v>3392</v>
      </c>
      <c r="I5208" s="3" t="s">
        <v>1442</v>
      </c>
      <c r="J5208" s="3" t="s">
        <v>22</v>
      </c>
      <c r="K5208" s="5">
        <v>1</v>
      </c>
      <c r="L5208" s="3" t="s">
        <v>3</v>
      </c>
      <c r="M5208" s="3" t="s">
        <v>43</v>
      </c>
      <c r="N5208" s="3" t="s">
        <v>1102</v>
      </c>
      <c r="O5208" s="1">
        <v>769</v>
      </c>
      <c r="P5208" s="4">
        <v>0</v>
      </c>
      <c r="Q5208" s="10">
        <f t="shared" si="328"/>
        <v>769</v>
      </c>
    </row>
    <row r="5209" spans="2:17" ht="20.25" customHeight="1">
      <c r="B5209" s="10" t="str">
        <f t="shared" si="329"/>
        <v>دستكش ضد برش سبك841</v>
      </c>
      <c r="C5209" s="10" t="str">
        <f t="shared" si="330"/>
        <v>دستكش ضد برش سبك1403/03/26841</v>
      </c>
      <c r="D5209" s="10" t="str">
        <f>IFERROR(IF(تحویلی!$E$1="","",IF(NOSA!O5209=تحویلی!$E$1,تحویلی!$E$1&amp;COUNTIF(NOSA!$O$1:O5209,تحویلی!$E$1),"")),"")</f>
        <v/>
      </c>
      <c r="E5209" s="10" t="str">
        <f t="shared" si="331"/>
        <v>3394841</v>
      </c>
      <c r="F5209" s="10" t="str">
        <f>IFERROR(VLOOKUP(I5209,DATABASE!$N:$O,2,FALSE),"")</f>
        <v>دستكش ضد برش سبك</v>
      </c>
      <c r="G5209" s="3" t="s">
        <v>3110</v>
      </c>
      <c r="H5209" s="4">
        <v>3394</v>
      </c>
      <c r="I5209" s="3" t="s">
        <v>1442</v>
      </c>
      <c r="J5209" s="3" t="s">
        <v>22</v>
      </c>
      <c r="K5209" s="5">
        <v>1</v>
      </c>
      <c r="L5209" s="3" t="s">
        <v>3</v>
      </c>
      <c r="M5209" s="3" t="s">
        <v>47</v>
      </c>
      <c r="N5209" s="3" t="s">
        <v>2686</v>
      </c>
      <c r="O5209" s="1">
        <v>841</v>
      </c>
      <c r="P5209" s="4">
        <v>0</v>
      </c>
      <c r="Q5209" s="10">
        <f t="shared" si="328"/>
        <v>841</v>
      </c>
    </row>
    <row r="5210" spans="2:17" ht="20.25" customHeight="1">
      <c r="B5210" s="10" t="str">
        <f t="shared" si="329"/>
        <v>دستكش ضد برش سبك739</v>
      </c>
      <c r="C5210" s="10" t="str">
        <f t="shared" si="330"/>
        <v>دستكش ضد برش سبك1403/03/26739</v>
      </c>
      <c r="D5210" s="10" t="str">
        <f>IFERROR(IF(تحویلی!$E$1="","",IF(NOSA!O5210=تحویلی!$E$1,تحویلی!$E$1&amp;COUNTIF(NOSA!$O$1:O5210,تحویلی!$E$1),"")),"")</f>
        <v/>
      </c>
      <c r="E5210" s="10" t="str">
        <f t="shared" si="331"/>
        <v>3395739</v>
      </c>
      <c r="F5210" s="10" t="str">
        <f>IFERROR(VLOOKUP(I5210,DATABASE!$N:$O,2,FALSE),"")</f>
        <v>دستكش ضد برش سبك</v>
      </c>
      <c r="G5210" s="3" t="s">
        <v>3110</v>
      </c>
      <c r="H5210" s="4">
        <v>3395</v>
      </c>
      <c r="I5210" s="3" t="s">
        <v>1442</v>
      </c>
      <c r="J5210" s="3" t="s">
        <v>22</v>
      </c>
      <c r="K5210" s="5">
        <v>1</v>
      </c>
      <c r="L5210" s="3" t="s">
        <v>3</v>
      </c>
      <c r="M5210" s="3" t="s">
        <v>47</v>
      </c>
      <c r="N5210" s="3" t="s">
        <v>1005</v>
      </c>
      <c r="O5210" s="1">
        <v>739</v>
      </c>
      <c r="P5210" s="4">
        <v>0</v>
      </c>
      <c r="Q5210" s="10">
        <f t="shared" si="328"/>
        <v>739</v>
      </c>
    </row>
    <row r="5211" spans="2:17" ht="20.25" customHeight="1">
      <c r="B5211" s="10" t="str">
        <f t="shared" si="329"/>
        <v>عينك سنگ زني بغل توري827</v>
      </c>
      <c r="C5211" s="10" t="str">
        <f t="shared" si="330"/>
        <v>عينك سنگ زني بغل توري1403/03/26827</v>
      </c>
      <c r="D5211" s="10" t="str">
        <f>IFERROR(IF(تحویلی!$E$1="","",IF(NOSA!O5211=تحویلی!$E$1,تحویلی!$E$1&amp;COUNTIF(NOSA!$O$1:O5211,تحویلی!$E$1),"")),"")</f>
        <v/>
      </c>
      <c r="E5211" s="10" t="str">
        <f t="shared" si="331"/>
        <v>3398827</v>
      </c>
      <c r="F5211" s="10" t="str">
        <f>IFERROR(VLOOKUP(I5211,DATABASE!$N:$O,2,FALSE),"")</f>
        <v>عينك سنگ زني بغل توري</v>
      </c>
      <c r="G5211" s="3" t="s">
        <v>3110</v>
      </c>
      <c r="H5211" s="4">
        <v>3398</v>
      </c>
      <c r="I5211" s="3" t="s">
        <v>1519</v>
      </c>
      <c r="J5211" s="3" t="s">
        <v>1520</v>
      </c>
      <c r="K5211" s="5">
        <v>1</v>
      </c>
      <c r="L5211" s="3" t="s">
        <v>8</v>
      </c>
      <c r="M5211" s="3" t="s">
        <v>47</v>
      </c>
      <c r="N5211" s="3" t="s">
        <v>2653</v>
      </c>
      <c r="O5211" s="1">
        <v>827</v>
      </c>
      <c r="P5211" s="4">
        <v>0</v>
      </c>
      <c r="Q5211" s="10">
        <f t="shared" si="328"/>
        <v>827</v>
      </c>
    </row>
    <row r="5212" spans="2:17" ht="20.25" customHeight="1">
      <c r="B5212" s="10" t="str">
        <f t="shared" si="329"/>
        <v>دستكش ضد برش سبك851</v>
      </c>
      <c r="C5212" s="10" t="str">
        <f t="shared" si="330"/>
        <v>دستكش ضد برش سبك1403/03/26851</v>
      </c>
      <c r="D5212" s="10" t="str">
        <f>IFERROR(IF(تحویلی!$E$1="","",IF(NOSA!O5212=تحویلی!$E$1,تحویلی!$E$1&amp;COUNTIF(NOSA!$O$1:O5212,تحویلی!$E$1),"")),"")</f>
        <v/>
      </c>
      <c r="E5212" s="10" t="str">
        <f t="shared" si="331"/>
        <v>3399851</v>
      </c>
      <c r="F5212" s="10" t="str">
        <f>IFERROR(VLOOKUP(I5212,DATABASE!$N:$O,2,FALSE),"")</f>
        <v>دستكش ضد برش سبك</v>
      </c>
      <c r="G5212" s="3" t="s">
        <v>3110</v>
      </c>
      <c r="H5212" s="4">
        <v>3399</v>
      </c>
      <c r="I5212" s="3" t="s">
        <v>1442</v>
      </c>
      <c r="J5212" s="3" t="s">
        <v>22</v>
      </c>
      <c r="K5212" s="5">
        <v>1</v>
      </c>
      <c r="L5212" s="3" t="s">
        <v>3</v>
      </c>
      <c r="M5212" s="3" t="s">
        <v>47</v>
      </c>
      <c r="N5212" s="3" t="s">
        <v>2761</v>
      </c>
      <c r="O5212" s="1">
        <v>851</v>
      </c>
      <c r="P5212" s="4">
        <v>0</v>
      </c>
      <c r="Q5212" s="10">
        <f t="shared" ref="Q5212:Q5275" si="332">VALUE(O5212)</f>
        <v>851</v>
      </c>
    </row>
    <row r="5213" spans="2:17" ht="20.25" customHeight="1">
      <c r="B5213" s="10" t="str">
        <f t="shared" si="329"/>
        <v>دستكش ضد برش سبك10004</v>
      </c>
      <c r="C5213" s="10" t="str">
        <f t="shared" si="330"/>
        <v>دستكش ضد برش سبك1403/03/2610004</v>
      </c>
      <c r="D5213" s="10" t="str">
        <f>IFERROR(IF(تحویلی!$E$1="","",IF(NOSA!O5213=تحویلی!$E$1,تحویلی!$E$1&amp;COUNTIF(NOSA!$O$1:O5213,تحویلی!$E$1),"")),"")</f>
        <v/>
      </c>
      <c r="E5213" s="10" t="str">
        <f t="shared" si="331"/>
        <v>340010004</v>
      </c>
      <c r="F5213" s="10" t="str">
        <f>IFERROR(VLOOKUP(I5213,DATABASE!$N:$O,2,FALSE),"")</f>
        <v>دستكش ضد برش سبك</v>
      </c>
      <c r="G5213" s="3" t="s">
        <v>3110</v>
      </c>
      <c r="H5213" s="4">
        <v>3400</v>
      </c>
      <c r="I5213" s="3" t="s">
        <v>1442</v>
      </c>
      <c r="J5213" s="3" t="s">
        <v>22</v>
      </c>
      <c r="K5213" s="5">
        <v>1</v>
      </c>
      <c r="L5213" s="3" t="s">
        <v>3</v>
      </c>
      <c r="M5213" s="3" t="s">
        <v>9</v>
      </c>
      <c r="N5213" s="3" t="s">
        <v>3384</v>
      </c>
      <c r="O5213" s="1">
        <v>10004</v>
      </c>
      <c r="P5213" s="4">
        <v>0</v>
      </c>
      <c r="Q5213" s="10">
        <f t="shared" si="332"/>
        <v>10004</v>
      </c>
    </row>
    <row r="5214" spans="2:17" ht="20.25" customHeight="1">
      <c r="B5214" s="10" t="str">
        <f t="shared" si="329"/>
        <v>دستكش ضد برش سبك471</v>
      </c>
      <c r="C5214" s="10" t="str">
        <f t="shared" si="330"/>
        <v>دستكش ضد برش سبك1403/03/26471</v>
      </c>
      <c r="D5214" s="10" t="str">
        <f>IFERROR(IF(تحویلی!$E$1="","",IF(NOSA!O5214=تحویلی!$E$1,تحویلی!$E$1&amp;COUNTIF(NOSA!$O$1:O5214,تحویلی!$E$1),"")),"")</f>
        <v/>
      </c>
      <c r="E5214" s="10" t="str">
        <f t="shared" si="331"/>
        <v>3407471</v>
      </c>
      <c r="F5214" s="10" t="str">
        <f>IFERROR(VLOOKUP(I5214,DATABASE!$N:$O,2,FALSE),"")</f>
        <v>دستكش ضد برش سبك</v>
      </c>
      <c r="G5214" s="3" t="s">
        <v>3110</v>
      </c>
      <c r="H5214" s="4">
        <v>3407</v>
      </c>
      <c r="I5214" s="3" t="s">
        <v>1442</v>
      </c>
      <c r="J5214" s="3" t="s">
        <v>22</v>
      </c>
      <c r="K5214" s="5">
        <v>1</v>
      </c>
      <c r="L5214" s="3" t="s">
        <v>3</v>
      </c>
      <c r="M5214" s="3" t="s">
        <v>43</v>
      </c>
      <c r="N5214" s="3" t="s">
        <v>277</v>
      </c>
      <c r="O5214" s="1">
        <v>471</v>
      </c>
      <c r="P5214" s="4">
        <v>0</v>
      </c>
      <c r="Q5214" s="10">
        <f t="shared" si="332"/>
        <v>471</v>
      </c>
    </row>
    <row r="5215" spans="2:17" ht="20.25" customHeight="1">
      <c r="B5215" s="10" t="str">
        <f t="shared" si="329"/>
        <v>پوتين ايمني نسوز638</v>
      </c>
      <c r="C5215" s="10" t="str">
        <f t="shared" si="330"/>
        <v>پوتين ايمني نسوز1403/03/26638</v>
      </c>
      <c r="D5215" s="10" t="str">
        <f>IFERROR(IF(تحویلی!$E$1="","",IF(NOSA!O5215=تحویلی!$E$1,تحویلی!$E$1&amp;COUNTIF(NOSA!$O$1:O5215,تحویلی!$E$1),"")),"")</f>
        <v/>
      </c>
      <c r="E5215" s="10" t="str">
        <f t="shared" si="331"/>
        <v>3411638</v>
      </c>
      <c r="F5215" s="10" t="str">
        <f>IFERROR(VLOOKUP(I5215,DATABASE!$N:$O,2,FALSE),"")</f>
        <v>پوتين ايمني نسوز</v>
      </c>
      <c r="G5215" s="3" t="s">
        <v>3110</v>
      </c>
      <c r="H5215" s="4">
        <v>3411</v>
      </c>
      <c r="I5215" s="3" t="s">
        <v>1528</v>
      </c>
      <c r="J5215" s="3" t="s">
        <v>1654</v>
      </c>
      <c r="K5215" s="5">
        <v>1</v>
      </c>
      <c r="L5215" s="3" t="s">
        <v>3</v>
      </c>
      <c r="M5215" s="3" t="s">
        <v>43</v>
      </c>
      <c r="N5215" s="3" t="s">
        <v>1309</v>
      </c>
      <c r="O5215" s="1">
        <v>638</v>
      </c>
      <c r="P5215" s="4">
        <v>0</v>
      </c>
      <c r="Q5215" s="10">
        <f t="shared" si="332"/>
        <v>638</v>
      </c>
    </row>
    <row r="5216" spans="2:17" ht="20.25" customHeight="1">
      <c r="B5216" s="10" t="str">
        <f t="shared" si="329"/>
        <v>لباس كار جين- بلوز649</v>
      </c>
      <c r="C5216" s="10" t="str">
        <f t="shared" si="330"/>
        <v>لباس كار جين- بلوز1403/03/26649</v>
      </c>
      <c r="D5216" s="10" t="str">
        <f>IFERROR(IF(تحویلی!$E$1="","",IF(NOSA!O5216=تحویلی!$E$1,تحویلی!$E$1&amp;COUNTIF(NOSA!$O$1:O5216,تحویلی!$E$1),"")),"")</f>
        <v/>
      </c>
      <c r="E5216" s="10" t="str">
        <f t="shared" si="331"/>
        <v>3420649</v>
      </c>
      <c r="F5216" s="10" t="str">
        <f>IFERROR(VLOOKUP(I5216,DATABASE!$N:$O,2,FALSE),"")</f>
        <v>لباس كار جين- بلوز</v>
      </c>
      <c r="G5216" s="3" t="s">
        <v>3110</v>
      </c>
      <c r="H5216" s="4">
        <v>3420</v>
      </c>
      <c r="I5216" s="3" t="s">
        <v>2355</v>
      </c>
      <c r="J5216" s="3" t="s">
        <v>3210</v>
      </c>
      <c r="K5216" s="5">
        <v>1</v>
      </c>
      <c r="L5216" s="3" t="s">
        <v>8</v>
      </c>
      <c r="M5216" s="3" t="s">
        <v>19</v>
      </c>
      <c r="N5216" s="3" t="s">
        <v>81</v>
      </c>
      <c r="O5216" s="1">
        <v>649</v>
      </c>
      <c r="P5216" s="4">
        <v>0</v>
      </c>
      <c r="Q5216" s="10">
        <f t="shared" si="332"/>
        <v>649</v>
      </c>
    </row>
    <row r="5217" spans="2:17" ht="20.25" customHeight="1">
      <c r="B5217" s="10" t="str">
        <f t="shared" si="329"/>
        <v>649</v>
      </c>
      <c r="C5217" s="10" t="str">
        <f t="shared" si="330"/>
        <v>1403/03/26649</v>
      </c>
      <c r="D5217" s="10" t="str">
        <f>IFERROR(IF(تحویلی!$E$1="","",IF(NOSA!O5217=تحویلی!$E$1,تحویلی!$E$1&amp;COUNTIF(NOSA!$O$1:O5217,تحویلی!$E$1),"")),"")</f>
        <v/>
      </c>
      <c r="E5217" s="10" t="str">
        <f t="shared" si="331"/>
        <v>3420649</v>
      </c>
      <c r="F5217" s="10" t="str">
        <f>IFERROR(VLOOKUP(I5217,DATABASE!$N:$O,2,FALSE),"")</f>
        <v/>
      </c>
      <c r="G5217" s="3" t="s">
        <v>3110</v>
      </c>
      <c r="H5217" s="4">
        <v>3420</v>
      </c>
      <c r="I5217" s="3" t="s">
        <v>2675</v>
      </c>
      <c r="J5217" s="3" t="s">
        <v>2676</v>
      </c>
      <c r="K5217" s="5">
        <v>1</v>
      </c>
      <c r="L5217" s="3" t="s">
        <v>8</v>
      </c>
      <c r="M5217" s="3" t="s">
        <v>19</v>
      </c>
      <c r="N5217" s="3" t="s">
        <v>81</v>
      </c>
      <c r="O5217" s="1">
        <v>649</v>
      </c>
      <c r="P5217" s="4">
        <v>0</v>
      </c>
      <c r="Q5217" s="10">
        <f t="shared" si="332"/>
        <v>649</v>
      </c>
    </row>
    <row r="5218" spans="2:17" ht="20.25" customHeight="1">
      <c r="B5218" s="10" t="str">
        <f t="shared" si="329"/>
        <v>چكمه ايمني نسوز649</v>
      </c>
      <c r="C5218" s="10" t="str">
        <f t="shared" si="330"/>
        <v>چكمه ايمني نسوز1403/03/26649</v>
      </c>
      <c r="D5218" s="10" t="str">
        <f>IFERROR(IF(تحویلی!$E$1="","",IF(NOSA!O5218=تحویلی!$E$1,تحویلی!$E$1&amp;COUNTIF(NOSA!$O$1:O5218,تحویلی!$E$1),"")),"")</f>
        <v/>
      </c>
      <c r="E5218" s="10" t="str">
        <f t="shared" si="331"/>
        <v>3420649</v>
      </c>
      <c r="F5218" s="10" t="str">
        <f>IFERROR(VLOOKUP(I5218,DATABASE!$N:$O,2,FALSE),"")</f>
        <v>چكمه ايمني نسوز</v>
      </c>
      <c r="G5218" s="3" t="s">
        <v>3110</v>
      </c>
      <c r="H5218" s="4">
        <v>3420</v>
      </c>
      <c r="I5218" s="3" t="s">
        <v>1666</v>
      </c>
      <c r="J5218" s="3" t="s">
        <v>1667</v>
      </c>
      <c r="K5218" s="5">
        <v>1</v>
      </c>
      <c r="L5218" s="3" t="s">
        <v>3</v>
      </c>
      <c r="M5218" s="3" t="s">
        <v>19</v>
      </c>
      <c r="N5218" s="3" t="s">
        <v>81</v>
      </c>
      <c r="O5218" s="1">
        <v>649</v>
      </c>
      <c r="P5218" s="4">
        <v>0</v>
      </c>
      <c r="Q5218" s="10">
        <f t="shared" si="332"/>
        <v>649</v>
      </c>
    </row>
    <row r="5219" spans="2:17" ht="20.25" customHeight="1">
      <c r="B5219" s="10" t="str">
        <f t="shared" si="329"/>
        <v>دستكش كف مواد سبك822</v>
      </c>
      <c r="C5219" s="10" t="str">
        <f t="shared" si="330"/>
        <v>دستكش كف مواد سبك1403/03/26822</v>
      </c>
      <c r="D5219" s="10" t="str">
        <f>IFERROR(IF(تحویلی!$E$1="","",IF(NOSA!O5219=تحویلی!$E$1,تحویلی!$E$1&amp;COUNTIF(NOSA!$O$1:O5219,تحویلی!$E$1),"")),"")</f>
        <v/>
      </c>
      <c r="E5219" s="10" t="str">
        <f t="shared" si="331"/>
        <v>3436822</v>
      </c>
      <c r="F5219" s="10" t="str">
        <f>IFERROR(VLOOKUP(I5219,DATABASE!$N:$O,2,FALSE),"")</f>
        <v>دستكش كف مواد سبك</v>
      </c>
      <c r="G5219" s="3" t="s">
        <v>3110</v>
      </c>
      <c r="H5219" s="4">
        <v>3436</v>
      </c>
      <c r="I5219" s="3" t="s">
        <v>1456</v>
      </c>
      <c r="J5219" s="3" t="s">
        <v>2</v>
      </c>
      <c r="K5219" s="5">
        <v>1</v>
      </c>
      <c r="L5219" s="3" t="s">
        <v>3</v>
      </c>
      <c r="M5219" s="3" t="s">
        <v>47</v>
      </c>
      <c r="N5219" s="3" t="s">
        <v>1788</v>
      </c>
      <c r="O5219" s="1">
        <v>822</v>
      </c>
      <c r="P5219" s="4">
        <v>0</v>
      </c>
      <c r="Q5219" s="10">
        <f t="shared" si="332"/>
        <v>822</v>
      </c>
    </row>
    <row r="5220" spans="2:17" ht="20.25" customHeight="1">
      <c r="B5220" s="10" t="str">
        <f t="shared" si="329"/>
        <v>دستكش ضد برش سبك50</v>
      </c>
      <c r="C5220" s="10" t="str">
        <f t="shared" si="330"/>
        <v>دستكش ضد برش سبك1403/03/2650</v>
      </c>
      <c r="D5220" s="10" t="str">
        <f>IFERROR(IF(تحویلی!$E$1="","",IF(NOSA!O5220=تحویلی!$E$1,تحویلی!$E$1&amp;COUNTIF(NOSA!$O$1:O5220,تحویلی!$E$1),"")),"")</f>
        <v/>
      </c>
      <c r="E5220" s="10" t="str">
        <f t="shared" si="331"/>
        <v>343750</v>
      </c>
      <c r="F5220" s="10" t="str">
        <f>IFERROR(VLOOKUP(I5220,DATABASE!$N:$O,2,FALSE),"")</f>
        <v>دستكش ضد برش سبك</v>
      </c>
      <c r="G5220" s="3" t="s">
        <v>3110</v>
      </c>
      <c r="H5220" s="4">
        <v>3437</v>
      </c>
      <c r="I5220" s="3" t="s">
        <v>1442</v>
      </c>
      <c r="J5220" s="3" t="s">
        <v>22</v>
      </c>
      <c r="K5220" s="5">
        <v>1</v>
      </c>
      <c r="L5220" s="3" t="s">
        <v>3</v>
      </c>
      <c r="M5220" s="3" t="s">
        <v>19</v>
      </c>
      <c r="N5220" s="3" t="s">
        <v>3421</v>
      </c>
      <c r="O5220" s="1">
        <v>50</v>
      </c>
      <c r="P5220" s="4">
        <v>0</v>
      </c>
      <c r="Q5220" s="10">
        <f t="shared" si="332"/>
        <v>50</v>
      </c>
    </row>
    <row r="5221" spans="2:17" ht="20.25" customHeight="1">
      <c r="B5221" s="10" t="str">
        <f t="shared" si="329"/>
        <v>دستكش كف مواد سبك460</v>
      </c>
      <c r="C5221" s="10" t="str">
        <f t="shared" si="330"/>
        <v>دستكش كف مواد سبك1403/03/27460</v>
      </c>
      <c r="D5221" s="10" t="str">
        <f>IFERROR(IF(تحویلی!$E$1="","",IF(NOSA!O5221=تحویلی!$E$1,تحویلی!$E$1&amp;COUNTIF(NOSA!$O$1:O5221,تحویلی!$E$1),"")),"")</f>
        <v/>
      </c>
      <c r="E5221" s="10" t="str">
        <f t="shared" si="331"/>
        <v>3446460</v>
      </c>
      <c r="F5221" s="10" t="str">
        <f>IFERROR(VLOOKUP(I5221,DATABASE!$N:$O,2,FALSE),"")</f>
        <v>دستكش كف مواد سبك</v>
      </c>
      <c r="G5221" s="3" t="s">
        <v>3111</v>
      </c>
      <c r="H5221" s="4">
        <v>3446</v>
      </c>
      <c r="I5221" s="3" t="s">
        <v>1456</v>
      </c>
      <c r="J5221" s="3" t="s">
        <v>2</v>
      </c>
      <c r="K5221" s="5">
        <v>1</v>
      </c>
      <c r="L5221" s="3" t="s">
        <v>3</v>
      </c>
      <c r="M5221" s="3" t="s">
        <v>47</v>
      </c>
      <c r="N5221" s="3" t="s">
        <v>140</v>
      </c>
      <c r="O5221" s="1">
        <v>460</v>
      </c>
      <c r="P5221" s="4">
        <v>0</v>
      </c>
      <c r="Q5221" s="10">
        <f t="shared" si="332"/>
        <v>460</v>
      </c>
    </row>
    <row r="5222" spans="2:17" ht="20.25" customHeight="1">
      <c r="B5222" s="10" t="str">
        <f t="shared" si="329"/>
        <v>دستكش ضد برش سبك862</v>
      </c>
      <c r="C5222" s="10" t="str">
        <f t="shared" si="330"/>
        <v>دستكش ضد برش سبك1403/03/27862</v>
      </c>
      <c r="D5222" s="10" t="str">
        <f>IFERROR(IF(تحویلی!$E$1="","",IF(NOSA!O5222=تحویلی!$E$1,تحویلی!$E$1&amp;COUNTIF(NOSA!$O$1:O5222,تحویلی!$E$1),"")),"")</f>
        <v/>
      </c>
      <c r="E5222" s="10" t="str">
        <f t="shared" si="331"/>
        <v>3451862</v>
      </c>
      <c r="F5222" s="10" t="str">
        <f>IFERROR(VLOOKUP(I5222,DATABASE!$N:$O,2,FALSE),"")</f>
        <v>دستكش ضد برش سبك</v>
      </c>
      <c r="G5222" s="3" t="s">
        <v>3111</v>
      </c>
      <c r="H5222" s="4">
        <v>3451</v>
      </c>
      <c r="I5222" s="3" t="s">
        <v>1442</v>
      </c>
      <c r="J5222" s="3" t="s">
        <v>22</v>
      </c>
      <c r="K5222" s="5">
        <v>1</v>
      </c>
      <c r="L5222" s="3" t="s">
        <v>3</v>
      </c>
      <c r="M5222" s="3" t="s">
        <v>47</v>
      </c>
      <c r="N5222" s="3" t="s">
        <v>2892</v>
      </c>
      <c r="O5222" s="1">
        <v>862</v>
      </c>
      <c r="P5222" s="4">
        <v>0</v>
      </c>
      <c r="Q5222" s="10">
        <f t="shared" si="332"/>
        <v>862</v>
      </c>
    </row>
    <row r="5223" spans="2:17" ht="20.25" customHeight="1">
      <c r="B5223" s="10" t="str">
        <f t="shared" si="329"/>
        <v>دستكش ضد برش سبك835</v>
      </c>
      <c r="C5223" s="10" t="str">
        <f t="shared" si="330"/>
        <v>دستكش ضد برش سبك1403/03/27835</v>
      </c>
      <c r="D5223" s="10" t="str">
        <f>IFERROR(IF(تحویلی!$E$1="","",IF(NOSA!O5223=تحویلی!$E$1,تحویلی!$E$1&amp;COUNTIF(NOSA!$O$1:O5223,تحویلی!$E$1),"")),"")</f>
        <v/>
      </c>
      <c r="E5223" s="10" t="str">
        <f t="shared" si="331"/>
        <v>3452835</v>
      </c>
      <c r="F5223" s="10" t="str">
        <f>IFERROR(VLOOKUP(I5223,DATABASE!$N:$O,2,FALSE),"")</f>
        <v>دستكش ضد برش سبك</v>
      </c>
      <c r="G5223" s="3" t="s">
        <v>3111</v>
      </c>
      <c r="H5223" s="4">
        <v>3452</v>
      </c>
      <c r="I5223" s="3" t="s">
        <v>1442</v>
      </c>
      <c r="J5223" s="3" t="s">
        <v>22</v>
      </c>
      <c r="K5223" s="5">
        <v>1</v>
      </c>
      <c r="L5223" s="3" t="s">
        <v>3</v>
      </c>
      <c r="M5223" s="3" t="s">
        <v>47</v>
      </c>
      <c r="N5223" s="3" t="s">
        <v>2677</v>
      </c>
      <c r="O5223" s="1">
        <v>835</v>
      </c>
      <c r="P5223" s="4">
        <v>0</v>
      </c>
      <c r="Q5223" s="10">
        <f t="shared" si="332"/>
        <v>835</v>
      </c>
    </row>
    <row r="5224" spans="2:17" ht="20.25" customHeight="1">
      <c r="B5224" s="10" t="str">
        <f t="shared" si="329"/>
        <v>دستكش كف مواد سبك881</v>
      </c>
      <c r="C5224" s="10" t="str">
        <f t="shared" si="330"/>
        <v>دستكش كف مواد سبك1403/03/27881</v>
      </c>
      <c r="D5224" s="10" t="str">
        <f>IFERROR(IF(تحویلی!$E$1="","",IF(NOSA!O5224=تحویلی!$E$1,تحویلی!$E$1&amp;COUNTIF(NOSA!$O$1:O5224,تحویلی!$E$1),"")),"")</f>
        <v/>
      </c>
      <c r="E5224" s="10" t="str">
        <f t="shared" si="331"/>
        <v>3466881</v>
      </c>
      <c r="F5224" s="10" t="str">
        <f>IFERROR(VLOOKUP(I5224,DATABASE!$N:$O,2,FALSE),"")</f>
        <v>دستكش كف مواد سبك</v>
      </c>
      <c r="G5224" s="3" t="s">
        <v>3111</v>
      </c>
      <c r="H5224" s="4">
        <v>3466</v>
      </c>
      <c r="I5224" s="3" t="s">
        <v>1456</v>
      </c>
      <c r="J5224" s="3" t="s">
        <v>2</v>
      </c>
      <c r="K5224" s="5">
        <v>1</v>
      </c>
      <c r="L5224" s="3" t="s">
        <v>3</v>
      </c>
      <c r="M5224" s="3" t="s">
        <v>202</v>
      </c>
      <c r="N5224" s="3" t="s">
        <v>3366</v>
      </c>
      <c r="O5224" s="1">
        <v>881</v>
      </c>
      <c r="P5224" s="4">
        <v>0</v>
      </c>
      <c r="Q5224" s="10">
        <f t="shared" si="332"/>
        <v>881</v>
      </c>
    </row>
    <row r="5225" spans="2:17" ht="20.25" customHeight="1">
      <c r="B5225" s="10" t="str">
        <f t="shared" si="329"/>
        <v>دستكش ضد برش سبك837</v>
      </c>
      <c r="C5225" s="10" t="str">
        <f t="shared" si="330"/>
        <v>دستكش ضد برش سبك1403/03/27837</v>
      </c>
      <c r="D5225" s="10" t="str">
        <f>IFERROR(IF(تحویلی!$E$1="","",IF(NOSA!O5225=تحویلی!$E$1,تحویلی!$E$1&amp;COUNTIF(NOSA!$O$1:O5225,تحویلی!$E$1),"")),"")</f>
        <v/>
      </c>
      <c r="E5225" s="10" t="str">
        <f t="shared" si="331"/>
        <v>3474837</v>
      </c>
      <c r="F5225" s="10" t="str">
        <f>IFERROR(VLOOKUP(I5225,DATABASE!$N:$O,2,FALSE),"")</f>
        <v>دستكش ضد برش سبك</v>
      </c>
      <c r="G5225" s="3" t="s">
        <v>3111</v>
      </c>
      <c r="H5225" s="4">
        <v>3474</v>
      </c>
      <c r="I5225" s="3" t="s">
        <v>1442</v>
      </c>
      <c r="J5225" s="3" t="s">
        <v>22</v>
      </c>
      <c r="K5225" s="5">
        <v>1</v>
      </c>
      <c r="L5225" s="3" t="s">
        <v>3</v>
      </c>
      <c r="M5225" s="3" t="s">
        <v>40</v>
      </c>
      <c r="N5225" s="3" t="s">
        <v>2818</v>
      </c>
      <c r="O5225" s="1">
        <v>837</v>
      </c>
      <c r="P5225" s="4">
        <v>0</v>
      </c>
      <c r="Q5225" s="10">
        <f t="shared" si="332"/>
        <v>837</v>
      </c>
    </row>
    <row r="5226" spans="2:17" ht="20.25" customHeight="1">
      <c r="B5226" s="10" t="str">
        <f t="shared" si="329"/>
        <v>آستين آلومينيومي624</v>
      </c>
      <c r="C5226" s="10" t="str">
        <f t="shared" si="330"/>
        <v>آستين آلومينيومي1403/03/27624</v>
      </c>
      <c r="D5226" s="10" t="str">
        <f>IFERROR(IF(تحویلی!$E$1="","",IF(NOSA!O5226=تحویلی!$E$1,تحویلی!$E$1&amp;COUNTIF(NOSA!$O$1:O5226,تحویلی!$E$1),"")),"")</f>
        <v/>
      </c>
      <c r="E5226" s="10" t="str">
        <f t="shared" si="331"/>
        <v>3475624</v>
      </c>
      <c r="F5226" s="10" t="str">
        <f>IFERROR(VLOOKUP(I5226,DATABASE!$N:$O,2,FALSE),"")</f>
        <v>آستين آلومينيومي</v>
      </c>
      <c r="G5226" s="3" t="s">
        <v>3111</v>
      </c>
      <c r="H5226" s="4">
        <v>3475</v>
      </c>
      <c r="I5226" s="3" t="s">
        <v>1508</v>
      </c>
      <c r="J5226" s="3" t="s">
        <v>38</v>
      </c>
      <c r="K5226" s="5">
        <v>1</v>
      </c>
      <c r="L5226" s="3" t="s">
        <v>3</v>
      </c>
      <c r="M5226" s="3" t="s">
        <v>25</v>
      </c>
      <c r="N5226" s="3" t="s">
        <v>226</v>
      </c>
      <c r="O5226" s="1">
        <v>624</v>
      </c>
      <c r="P5226" s="4">
        <v>0</v>
      </c>
      <c r="Q5226" s="10">
        <f t="shared" si="332"/>
        <v>624</v>
      </c>
    </row>
    <row r="5227" spans="2:17" ht="20.25" customHeight="1">
      <c r="B5227" s="10" t="str">
        <f t="shared" si="329"/>
        <v xml:space="preserve"> لباس كارشناسي مديران 772</v>
      </c>
      <c r="C5227" s="10" t="str">
        <f t="shared" si="330"/>
        <v xml:space="preserve"> لباس كارشناسي مديران 1403/03/27772</v>
      </c>
      <c r="D5227" s="10" t="str">
        <f>IFERROR(IF(تحویلی!$E$1="","",IF(NOSA!O5227=تحویلی!$E$1,تحویلی!$E$1&amp;COUNTIF(NOSA!$O$1:O5227,تحویلی!$E$1),"")),"")</f>
        <v/>
      </c>
      <c r="E5227" s="10" t="str">
        <f t="shared" si="331"/>
        <v>3477772</v>
      </c>
      <c r="F5227" s="10" t="str">
        <f>IFERROR(VLOOKUP(I5227,DATABASE!$N:$O,2,FALSE),"")</f>
        <v xml:space="preserve"> لباس كارشناسي مديران </v>
      </c>
      <c r="G5227" s="3" t="s">
        <v>3111</v>
      </c>
      <c r="H5227" s="4">
        <v>3477</v>
      </c>
      <c r="I5227" s="3" t="s">
        <v>2302</v>
      </c>
      <c r="J5227" s="3" t="s">
        <v>3374</v>
      </c>
      <c r="K5227" s="5">
        <v>1</v>
      </c>
      <c r="L5227" s="3" t="s">
        <v>8</v>
      </c>
      <c r="M5227" s="3" t="s">
        <v>43</v>
      </c>
      <c r="N5227" s="3" t="s">
        <v>1145</v>
      </c>
      <c r="O5227" s="1">
        <v>772</v>
      </c>
      <c r="P5227" s="4">
        <v>0</v>
      </c>
      <c r="Q5227" s="10">
        <f t="shared" si="332"/>
        <v>772</v>
      </c>
    </row>
    <row r="5228" spans="2:17" ht="20.25" customHeight="1">
      <c r="B5228" s="10" t="str">
        <f t="shared" si="329"/>
        <v>819</v>
      </c>
      <c r="C5228" s="10" t="str">
        <f t="shared" si="330"/>
        <v>1403/03/27819</v>
      </c>
      <c r="D5228" s="10" t="str">
        <f>IFERROR(IF(تحویلی!$E$1="","",IF(NOSA!O5228=تحویلی!$E$1,تحویلی!$E$1&amp;COUNTIF(NOSA!$O$1:O5228,تحویلی!$E$1),"")),"")</f>
        <v/>
      </c>
      <c r="E5228" s="10" t="str">
        <f t="shared" si="331"/>
        <v>3481819</v>
      </c>
      <c r="F5228" s="10" t="str">
        <f>IFERROR(VLOOKUP(I5228,DATABASE!$N:$O,2,FALSE),"")</f>
        <v/>
      </c>
      <c r="G5228" s="3" t="s">
        <v>3111</v>
      </c>
      <c r="H5228" s="4">
        <v>3481</v>
      </c>
      <c r="I5228" s="3" t="s">
        <v>2699</v>
      </c>
      <c r="J5228" s="3" t="s">
        <v>7</v>
      </c>
      <c r="K5228" s="5">
        <v>1</v>
      </c>
      <c r="L5228" s="3" t="s">
        <v>8</v>
      </c>
      <c r="M5228" s="3" t="s">
        <v>19</v>
      </c>
      <c r="N5228" s="3" t="s">
        <v>1775</v>
      </c>
      <c r="O5228" s="1">
        <v>819</v>
      </c>
      <c r="P5228" s="4">
        <v>0</v>
      </c>
      <c r="Q5228" s="10">
        <f t="shared" si="332"/>
        <v>819</v>
      </c>
    </row>
    <row r="5229" spans="2:17" ht="20.25" customHeight="1">
      <c r="B5229" s="10" t="str">
        <f t="shared" si="329"/>
        <v>پابند نسوز چرمي819</v>
      </c>
      <c r="C5229" s="10" t="str">
        <f t="shared" si="330"/>
        <v>پابند نسوز چرمي1403/03/27819</v>
      </c>
      <c r="D5229" s="10" t="str">
        <f>IFERROR(IF(تحویلی!$E$1="","",IF(NOSA!O5229=تحویلی!$E$1,تحویلی!$E$1&amp;COUNTIF(NOSA!$O$1:O5229,تحویلی!$E$1),"")),"")</f>
        <v/>
      </c>
      <c r="E5229" s="10" t="str">
        <f t="shared" si="331"/>
        <v>3481819</v>
      </c>
      <c r="F5229" s="10" t="str">
        <f>IFERROR(VLOOKUP(I5229,DATABASE!$N:$O,2,FALSE),"")</f>
        <v>پابند نسوز چرمي</v>
      </c>
      <c r="G5229" s="154" t="s">
        <v>3111</v>
      </c>
      <c r="H5229" s="155">
        <v>3481</v>
      </c>
      <c r="I5229" s="154" t="s">
        <v>1460</v>
      </c>
      <c r="J5229" s="154" t="s">
        <v>18</v>
      </c>
      <c r="K5229" s="156">
        <v>1</v>
      </c>
      <c r="L5229" s="154" t="s">
        <v>3</v>
      </c>
      <c r="M5229" s="154" t="s">
        <v>19</v>
      </c>
      <c r="N5229" s="154" t="s">
        <v>1775</v>
      </c>
      <c r="O5229" s="153">
        <v>819</v>
      </c>
      <c r="P5229" s="155">
        <v>0</v>
      </c>
      <c r="Q5229" s="10">
        <f t="shared" si="332"/>
        <v>819</v>
      </c>
    </row>
    <row r="5230" spans="2:17" ht="20.25" customHeight="1">
      <c r="B5230" s="10" t="str">
        <f t="shared" si="329"/>
        <v>پيشبند نسوز چرمي819</v>
      </c>
      <c r="C5230" s="10" t="str">
        <f t="shared" si="330"/>
        <v>پيشبند نسوز چرمي1403/03/27819</v>
      </c>
      <c r="D5230" s="10" t="str">
        <f>IFERROR(IF(تحویلی!$E$1="","",IF(NOSA!O5230=تحویلی!$E$1,تحویلی!$E$1&amp;COUNTIF(NOSA!$O$1:O5230,تحویلی!$E$1),"")),"")</f>
        <v/>
      </c>
      <c r="E5230" s="10" t="str">
        <f t="shared" si="331"/>
        <v>3481819</v>
      </c>
      <c r="F5230" s="10" t="str">
        <f>IFERROR(VLOOKUP(I5230,DATABASE!$N:$O,2,FALSE),"")</f>
        <v>پيشبند نسوز چرمي</v>
      </c>
      <c r="G5230" s="154" t="s">
        <v>3111</v>
      </c>
      <c r="H5230" s="155">
        <v>3481</v>
      </c>
      <c r="I5230" s="154" t="s">
        <v>1459</v>
      </c>
      <c r="J5230" s="154" t="s">
        <v>15</v>
      </c>
      <c r="K5230" s="156">
        <v>1</v>
      </c>
      <c r="L5230" s="154" t="s">
        <v>8</v>
      </c>
      <c r="M5230" s="154" t="s">
        <v>19</v>
      </c>
      <c r="N5230" s="154" t="s">
        <v>1775</v>
      </c>
      <c r="O5230" s="153">
        <v>819</v>
      </c>
      <c r="P5230" s="155">
        <v>0</v>
      </c>
      <c r="Q5230" s="10">
        <f t="shared" si="332"/>
        <v>819</v>
      </c>
    </row>
    <row r="5231" spans="2:17" ht="20.25" customHeight="1">
      <c r="B5231" s="10" t="str">
        <f t="shared" si="329"/>
        <v>نقاب تيره محافظ صورت معمولي819</v>
      </c>
      <c r="C5231" s="10" t="str">
        <f t="shared" si="330"/>
        <v>نقاب تيره محافظ صورت معمولي1403/03/27819</v>
      </c>
      <c r="D5231" s="10" t="str">
        <f>IFERROR(IF(تحویلی!$E$1="","",IF(NOSA!O5231=تحویلی!$E$1,تحویلی!$E$1&amp;COUNTIF(NOSA!$O$1:O5231,تحویلی!$E$1),"")),"")</f>
        <v/>
      </c>
      <c r="E5231" s="10" t="str">
        <f t="shared" si="331"/>
        <v>3481819</v>
      </c>
      <c r="F5231" s="10" t="str">
        <f>IFERROR(VLOOKUP(I5231,DATABASE!$N:$O,2,FALSE),"")</f>
        <v>نقاب تيره محافظ صورت معمولي</v>
      </c>
      <c r="G5231" s="154" t="s">
        <v>3111</v>
      </c>
      <c r="H5231" s="155">
        <v>3481</v>
      </c>
      <c r="I5231" s="154" t="s">
        <v>1557</v>
      </c>
      <c r="J5231" s="154" t="s">
        <v>115</v>
      </c>
      <c r="K5231" s="156">
        <v>1</v>
      </c>
      <c r="L5231" s="154" t="s">
        <v>8</v>
      </c>
      <c r="M5231" s="154" t="s">
        <v>19</v>
      </c>
      <c r="N5231" s="154" t="s">
        <v>1775</v>
      </c>
      <c r="O5231" s="153">
        <v>819</v>
      </c>
      <c r="P5231" s="155">
        <v>0</v>
      </c>
      <c r="Q5231" s="10">
        <f t="shared" si="332"/>
        <v>819</v>
      </c>
    </row>
    <row r="5232" spans="2:17" ht="20.25" customHeight="1">
      <c r="B5232" s="10" t="str">
        <f t="shared" si="329"/>
        <v>پوتين ايمني نسوز819</v>
      </c>
      <c r="C5232" s="10" t="str">
        <f t="shared" si="330"/>
        <v>پوتين ايمني نسوز1403/03/27819</v>
      </c>
      <c r="D5232" s="10" t="str">
        <f>IFERROR(IF(تحویلی!$E$1="","",IF(NOSA!O5232=تحویلی!$E$1,تحویلی!$E$1&amp;COUNTIF(NOSA!$O$1:O5232,تحویلی!$E$1),"")),"")</f>
        <v/>
      </c>
      <c r="E5232" s="10" t="str">
        <f t="shared" si="331"/>
        <v>3481819</v>
      </c>
      <c r="F5232" s="10" t="str">
        <f>IFERROR(VLOOKUP(I5232,DATABASE!$N:$O,2,FALSE),"")</f>
        <v>پوتين ايمني نسوز</v>
      </c>
      <c r="G5232" s="154" t="s">
        <v>3111</v>
      </c>
      <c r="H5232" s="155">
        <v>3481</v>
      </c>
      <c r="I5232" s="154" t="s">
        <v>1648</v>
      </c>
      <c r="J5232" s="154" t="s">
        <v>1649</v>
      </c>
      <c r="K5232" s="156">
        <v>1</v>
      </c>
      <c r="L5232" s="154" t="s">
        <v>3</v>
      </c>
      <c r="M5232" s="154" t="s">
        <v>19</v>
      </c>
      <c r="N5232" s="154" t="s">
        <v>1775</v>
      </c>
      <c r="O5232" s="153">
        <v>819</v>
      </c>
      <c r="P5232" s="155">
        <v>0</v>
      </c>
      <c r="Q5232" s="10">
        <f t="shared" si="332"/>
        <v>819</v>
      </c>
    </row>
    <row r="5233" spans="2:17" ht="20.25" customHeight="1">
      <c r="B5233" s="10" t="str">
        <f t="shared" si="329"/>
        <v>رابط فنري نقاب كلاه ايمني819</v>
      </c>
      <c r="C5233" s="10" t="str">
        <f t="shared" si="330"/>
        <v>رابط فنري نقاب كلاه ايمني1403/03/27819</v>
      </c>
      <c r="D5233" s="10" t="str">
        <f>IFERROR(IF(تحویلی!$E$1="","",IF(NOSA!O5233=تحویلی!$E$1,تحویلی!$E$1&amp;COUNTIF(NOSA!$O$1:O5233,تحویلی!$E$1),"")),"")</f>
        <v/>
      </c>
      <c r="E5233" s="10" t="str">
        <f t="shared" si="331"/>
        <v>3481819</v>
      </c>
      <c r="F5233" s="10" t="str">
        <f>IFERROR(VLOOKUP(I5233,DATABASE!$N:$O,2,FALSE),"")</f>
        <v>رابط فنري نقاب كلاه ايمني</v>
      </c>
      <c r="G5233" s="154" t="s">
        <v>3111</v>
      </c>
      <c r="H5233" s="155">
        <v>3481</v>
      </c>
      <c r="I5233" s="154" t="s">
        <v>1454</v>
      </c>
      <c r="J5233" s="154" t="s">
        <v>135</v>
      </c>
      <c r="K5233" s="156">
        <v>1</v>
      </c>
      <c r="L5233" s="154" t="s">
        <v>8</v>
      </c>
      <c r="M5233" s="154" t="s">
        <v>19</v>
      </c>
      <c r="N5233" s="154" t="s">
        <v>1775</v>
      </c>
      <c r="O5233" s="153">
        <v>819</v>
      </c>
      <c r="P5233" s="155">
        <v>0</v>
      </c>
      <c r="Q5233" s="10">
        <f t="shared" si="332"/>
        <v>819</v>
      </c>
    </row>
    <row r="5234" spans="2:17" ht="20.25" customHeight="1">
      <c r="B5234" s="10" t="str">
        <f t="shared" si="329"/>
        <v>دستكش ساق بلند نسوز819</v>
      </c>
      <c r="C5234" s="10" t="str">
        <f t="shared" si="330"/>
        <v>دستكش ساق بلند نسوز1403/03/27819</v>
      </c>
      <c r="D5234" s="10" t="str">
        <f>IFERROR(IF(تحویلی!$E$1="","",IF(NOSA!O5234=تحویلی!$E$1,تحویلی!$E$1&amp;COUNTIF(NOSA!$O$1:O5234,تحویلی!$E$1),"")),"")</f>
        <v/>
      </c>
      <c r="E5234" s="10" t="str">
        <f t="shared" si="331"/>
        <v>3481819</v>
      </c>
      <c r="F5234" s="10" t="str">
        <f>IFERROR(VLOOKUP(I5234,DATABASE!$N:$O,2,FALSE),"")</f>
        <v>دستكش ساق بلند نسوز</v>
      </c>
      <c r="G5234" s="154" t="s">
        <v>3111</v>
      </c>
      <c r="H5234" s="155">
        <v>3481</v>
      </c>
      <c r="I5234" s="154" t="s">
        <v>1461</v>
      </c>
      <c r="J5234" s="154" t="s">
        <v>34</v>
      </c>
      <c r="K5234" s="156">
        <v>1</v>
      </c>
      <c r="L5234" s="154" t="s">
        <v>3</v>
      </c>
      <c r="M5234" s="154" t="s">
        <v>19</v>
      </c>
      <c r="N5234" s="154" t="s">
        <v>1775</v>
      </c>
      <c r="O5234" s="153">
        <v>819</v>
      </c>
      <c r="P5234" s="155">
        <v>0</v>
      </c>
      <c r="Q5234" s="10">
        <f t="shared" si="332"/>
        <v>819</v>
      </c>
    </row>
    <row r="5235" spans="2:17" ht="20.25" customHeight="1">
      <c r="B5235" s="10" t="str">
        <f t="shared" si="329"/>
        <v>دستكش ضد برش سبك649</v>
      </c>
      <c r="C5235" s="10" t="str">
        <f t="shared" si="330"/>
        <v>دستكش ضد برش سبك1403/03/27649</v>
      </c>
      <c r="D5235" s="10" t="str">
        <f>IFERROR(IF(تحویلی!$E$1="","",IF(NOSA!O5235=تحویلی!$E$1,تحویلی!$E$1&amp;COUNTIF(NOSA!$O$1:O5235,تحویلی!$E$1),"")),"")</f>
        <v/>
      </c>
      <c r="E5235" s="10" t="str">
        <f t="shared" si="331"/>
        <v>3486649</v>
      </c>
      <c r="F5235" s="10" t="str">
        <f>IFERROR(VLOOKUP(I5235,DATABASE!$N:$O,2,FALSE),"")</f>
        <v>دستكش ضد برش سبك</v>
      </c>
      <c r="G5235" s="154" t="s">
        <v>3111</v>
      </c>
      <c r="H5235" s="155">
        <v>3486</v>
      </c>
      <c r="I5235" s="154" t="s">
        <v>1442</v>
      </c>
      <c r="J5235" s="154" t="s">
        <v>22</v>
      </c>
      <c r="K5235" s="156">
        <v>1</v>
      </c>
      <c r="L5235" s="154" t="s">
        <v>3</v>
      </c>
      <c r="M5235" s="154" t="s">
        <v>19</v>
      </c>
      <c r="N5235" s="154" t="s">
        <v>1425</v>
      </c>
      <c r="O5235" s="153">
        <v>649</v>
      </c>
      <c r="P5235" s="155">
        <v>0</v>
      </c>
      <c r="Q5235" s="10">
        <f t="shared" si="332"/>
        <v>649</v>
      </c>
    </row>
    <row r="5236" spans="2:17" ht="20.25" customHeight="1">
      <c r="B5236" s="10" t="str">
        <f t="shared" si="329"/>
        <v>پوتين ايمني نسوز751</v>
      </c>
      <c r="C5236" s="10" t="str">
        <f t="shared" si="330"/>
        <v>پوتين ايمني نسوز1403/03/27751</v>
      </c>
      <c r="D5236" s="10" t="str">
        <f>IFERROR(IF(تحویلی!$E$1="","",IF(NOSA!O5236=تحویلی!$E$1,تحویلی!$E$1&amp;COUNTIF(NOSA!$O$1:O5236,تحویلی!$E$1),"")),"")</f>
        <v/>
      </c>
      <c r="E5236" s="10" t="str">
        <f t="shared" si="331"/>
        <v>3488751</v>
      </c>
      <c r="F5236" s="10" t="str">
        <f>IFERROR(VLOOKUP(I5236,DATABASE!$N:$O,2,FALSE),"")</f>
        <v>پوتين ايمني نسوز</v>
      </c>
      <c r="G5236" s="154" t="s">
        <v>3111</v>
      </c>
      <c r="H5236" s="155">
        <v>3488</v>
      </c>
      <c r="I5236" s="154" t="s">
        <v>1528</v>
      </c>
      <c r="J5236" s="154" t="s">
        <v>1654</v>
      </c>
      <c r="K5236" s="156">
        <v>1</v>
      </c>
      <c r="L5236" s="154" t="s">
        <v>3</v>
      </c>
      <c r="M5236" s="154" t="s">
        <v>9</v>
      </c>
      <c r="N5236" s="154" t="s">
        <v>2709</v>
      </c>
      <c r="O5236" s="153">
        <v>751</v>
      </c>
      <c r="P5236" s="155">
        <v>1</v>
      </c>
      <c r="Q5236" s="10">
        <f t="shared" si="332"/>
        <v>751</v>
      </c>
    </row>
    <row r="5237" spans="2:17" ht="20.25" customHeight="1">
      <c r="B5237" s="10" t="str">
        <f t="shared" si="329"/>
        <v>چكمه ايمني نسوز567</v>
      </c>
      <c r="C5237" s="10" t="str">
        <f t="shared" si="330"/>
        <v>چكمه ايمني نسوز1403/03/27567</v>
      </c>
      <c r="D5237" s="10" t="str">
        <f>IFERROR(IF(تحویلی!$E$1="","",IF(NOSA!O5237=تحویلی!$E$1,تحویلی!$E$1&amp;COUNTIF(NOSA!$O$1:O5237,تحویلی!$E$1),"")),"")</f>
        <v/>
      </c>
      <c r="E5237" s="10" t="str">
        <f t="shared" si="331"/>
        <v>3490567</v>
      </c>
      <c r="F5237" s="10" t="str">
        <f>IFERROR(VLOOKUP(I5237,DATABASE!$N:$O,2,FALSE),"")</f>
        <v>چكمه ايمني نسوز</v>
      </c>
      <c r="G5237" s="154" t="s">
        <v>3111</v>
      </c>
      <c r="H5237" s="155">
        <v>3490</v>
      </c>
      <c r="I5237" s="154" t="s">
        <v>1658</v>
      </c>
      <c r="J5237" s="154" t="s">
        <v>1659</v>
      </c>
      <c r="K5237" s="156">
        <v>1</v>
      </c>
      <c r="L5237" s="154" t="s">
        <v>3</v>
      </c>
      <c r="M5237" s="154" t="s">
        <v>19</v>
      </c>
      <c r="N5237" s="154" t="s">
        <v>1274</v>
      </c>
      <c r="O5237" s="153">
        <v>567</v>
      </c>
      <c r="P5237" s="155">
        <v>1</v>
      </c>
      <c r="Q5237" s="10">
        <f t="shared" si="332"/>
        <v>567</v>
      </c>
    </row>
    <row r="5238" spans="2:17" ht="20.25" customHeight="1">
      <c r="B5238" s="10" t="str">
        <f t="shared" si="329"/>
        <v>دستكش ضد برش سبك849</v>
      </c>
      <c r="C5238" s="10" t="str">
        <f t="shared" si="330"/>
        <v>دستكش ضد برش سبك1403/03/27849</v>
      </c>
      <c r="D5238" s="10" t="str">
        <f>IFERROR(IF(تحویلی!$E$1="","",IF(NOSA!O5238=تحویلی!$E$1,تحویلی!$E$1&amp;COUNTIF(NOSA!$O$1:O5238,تحویلی!$E$1),"")),"")</f>
        <v/>
      </c>
      <c r="E5238" s="10" t="str">
        <f t="shared" si="331"/>
        <v>3494849</v>
      </c>
      <c r="F5238" s="10" t="str">
        <f>IFERROR(VLOOKUP(I5238,DATABASE!$N:$O,2,FALSE),"")</f>
        <v>دستكش ضد برش سبك</v>
      </c>
      <c r="G5238" s="154" t="s">
        <v>3111</v>
      </c>
      <c r="H5238" s="155">
        <v>3494</v>
      </c>
      <c r="I5238" s="154" t="s">
        <v>1442</v>
      </c>
      <c r="J5238" s="154" t="s">
        <v>22</v>
      </c>
      <c r="K5238" s="156">
        <v>1</v>
      </c>
      <c r="L5238" s="154" t="s">
        <v>3</v>
      </c>
      <c r="M5238" s="154" t="s">
        <v>19</v>
      </c>
      <c r="N5238" s="154" t="s">
        <v>2867</v>
      </c>
      <c r="O5238" s="153">
        <v>849</v>
      </c>
      <c r="P5238" s="155">
        <v>0</v>
      </c>
      <c r="Q5238" s="10">
        <f t="shared" si="332"/>
        <v>849</v>
      </c>
    </row>
    <row r="5239" spans="2:17" ht="20.25" customHeight="1">
      <c r="B5239" s="10" t="str">
        <f t="shared" si="329"/>
        <v>ماسك N95) FFP2 )873</v>
      </c>
      <c r="C5239" s="10" t="str">
        <f t="shared" si="330"/>
        <v>ماسك N95) FFP2 )1403/03/28873</v>
      </c>
      <c r="D5239" s="10" t="str">
        <f>IFERROR(IF(تحویلی!$E$1="","",IF(NOSA!O5239=تحویلی!$E$1,تحویلی!$E$1&amp;COUNTIF(NOSA!$O$1:O5239,تحویلی!$E$1),"")),"")</f>
        <v/>
      </c>
      <c r="E5239" s="10" t="str">
        <f t="shared" si="331"/>
        <v>3501873</v>
      </c>
      <c r="F5239" s="10" t="str">
        <f>IFERROR(VLOOKUP(I5239,DATABASE!$N:$O,2,FALSE),"")</f>
        <v>ماسك N95) FFP2 )</v>
      </c>
      <c r="G5239" s="154" t="s">
        <v>3112</v>
      </c>
      <c r="H5239" s="155">
        <v>3501</v>
      </c>
      <c r="I5239" s="154" t="s">
        <v>1469</v>
      </c>
      <c r="J5239" s="154" t="s">
        <v>256</v>
      </c>
      <c r="K5239" s="156">
        <v>800</v>
      </c>
      <c r="L5239" s="154" t="s">
        <v>8</v>
      </c>
      <c r="M5239" s="154" t="s">
        <v>63</v>
      </c>
      <c r="N5239" s="154" t="s">
        <v>3341</v>
      </c>
      <c r="O5239" s="153">
        <v>873</v>
      </c>
      <c r="P5239" s="155">
        <v>0</v>
      </c>
      <c r="Q5239" s="10">
        <f t="shared" si="332"/>
        <v>873</v>
      </c>
    </row>
    <row r="5240" spans="2:17" ht="20.25" customHeight="1">
      <c r="B5240" s="10" t="str">
        <f t="shared" si="329"/>
        <v>كلاه ايمني45</v>
      </c>
      <c r="C5240" s="10" t="str">
        <f t="shared" si="330"/>
        <v>كلاه ايمني1403/03/2845</v>
      </c>
      <c r="D5240" s="10" t="str">
        <f>IFERROR(IF(تحویلی!$E$1="","",IF(NOSA!O5240=تحویلی!$E$1,تحویلی!$E$1&amp;COUNTIF(NOSA!$O$1:O5240,تحویلی!$E$1),"")),"")</f>
        <v/>
      </c>
      <c r="E5240" s="10" t="str">
        <f t="shared" si="331"/>
        <v>350945</v>
      </c>
      <c r="F5240" s="10" t="str">
        <f>IFERROR(VLOOKUP(I5240,DATABASE!$N:$O,2,FALSE),"")</f>
        <v>كلاه ايمني</v>
      </c>
      <c r="G5240" s="154" t="s">
        <v>3112</v>
      </c>
      <c r="H5240" s="155">
        <v>3509</v>
      </c>
      <c r="I5240" s="154" t="s">
        <v>1505</v>
      </c>
      <c r="J5240" s="154" t="s">
        <v>1628</v>
      </c>
      <c r="K5240" s="156">
        <v>1</v>
      </c>
      <c r="L5240" s="154" t="s">
        <v>8</v>
      </c>
      <c r="M5240" s="154" t="s">
        <v>4</v>
      </c>
      <c r="N5240" s="154" t="s">
        <v>302</v>
      </c>
      <c r="O5240" s="153">
        <v>45</v>
      </c>
      <c r="P5240" s="155">
        <v>0</v>
      </c>
      <c r="Q5240" s="10">
        <f t="shared" si="332"/>
        <v>45</v>
      </c>
    </row>
    <row r="5241" spans="2:17" ht="20.25" customHeight="1">
      <c r="B5241" s="10" t="str">
        <f t="shared" si="329"/>
        <v>عينك كهربايي (روكلاهي)45</v>
      </c>
      <c r="C5241" s="10" t="str">
        <f t="shared" si="330"/>
        <v>عينك كهربايي (روكلاهي)1403/03/2845</v>
      </c>
      <c r="D5241" s="10" t="str">
        <f>IFERROR(IF(تحویلی!$E$1="","",IF(NOSA!O5241=تحویلی!$E$1,تحویلی!$E$1&amp;COUNTIF(NOSA!$O$1:O5241,تحویلی!$E$1),"")),"")</f>
        <v/>
      </c>
      <c r="E5241" s="10" t="str">
        <f t="shared" si="331"/>
        <v>350945</v>
      </c>
      <c r="F5241" s="10" t="str">
        <f>IFERROR(VLOOKUP(I5241,DATABASE!$N:$O,2,FALSE),"")</f>
        <v>عينك كهربايي (روكلاهي)</v>
      </c>
      <c r="G5241" s="154" t="s">
        <v>3112</v>
      </c>
      <c r="H5241" s="155">
        <v>3509</v>
      </c>
      <c r="I5241" s="154" t="s">
        <v>1560</v>
      </c>
      <c r="J5241" s="154" t="s">
        <v>1561</v>
      </c>
      <c r="K5241" s="156">
        <v>1</v>
      </c>
      <c r="L5241" s="154" t="s">
        <v>8</v>
      </c>
      <c r="M5241" s="154" t="s">
        <v>4</v>
      </c>
      <c r="N5241" s="154" t="s">
        <v>302</v>
      </c>
      <c r="O5241" s="153">
        <v>45</v>
      </c>
      <c r="P5241" s="155">
        <v>0</v>
      </c>
      <c r="Q5241" s="10">
        <f t="shared" si="332"/>
        <v>45</v>
      </c>
    </row>
    <row r="5242" spans="2:17" ht="20.25" customHeight="1">
      <c r="B5242" s="10" t="str">
        <f t="shared" si="329"/>
        <v>دستكش كف مواد سبك840</v>
      </c>
      <c r="C5242" s="10" t="str">
        <f t="shared" si="330"/>
        <v>دستكش كف مواد سبك1403/03/28840</v>
      </c>
      <c r="D5242" s="10" t="str">
        <f>IFERROR(IF(تحویلی!$E$1="","",IF(NOSA!O5242=تحویلی!$E$1,تحویلی!$E$1&amp;COUNTIF(NOSA!$O$1:O5242,تحویلی!$E$1),"")),"")</f>
        <v/>
      </c>
      <c r="E5242" s="10" t="str">
        <f t="shared" si="331"/>
        <v>3511840</v>
      </c>
      <c r="F5242" s="10" t="str">
        <f>IFERROR(VLOOKUP(I5242,DATABASE!$N:$O,2,FALSE),"")</f>
        <v>دستكش كف مواد سبك</v>
      </c>
      <c r="G5242" s="154" t="s">
        <v>3112</v>
      </c>
      <c r="H5242" s="155">
        <v>3511</v>
      </c>
      <c r="I5242" s="154" t="s">
        <v>1456</v>
      </c>
      <c r="J5242" s="154" t="s">
        <v>2</v>
      </c>
      <c r="K5242" s="156">
        <v>1</v>
      </c>
      <c r="L5242" s="154" t="s">
        <v>3</v>
      </c>
      <c r="M5242" s="154" t="s">
        <v>47</v>
      </c>
      <c r="N5242" s="154" t="s">
        <v>2774</v>
      </c>
      <c r="O5242" s="153">
        <v>840</v>
      </c>
      <c r="P5242" s="155">
        <v>0</v>
      </c>
      <c r="Q5242" s="10">
        <f t="shared" si="332"/>
        <v>840</v>
      </c>
    </row>
    <row r="5243" spans="2:17" ht="20.25" customHeight="1">
      <c r="B5243" s="10" t="str">
        <f t="shared" ref="B5243:B5306" si="333">F5243&amp;Q5243</f>
        <v>725</v>
      </c>
      <c r="C5243" s="10" t="str">
        <f t="shared" ref="C5243:C5306" si="334">F5243&amp;G5243&amp;O5243</f>
        <v>1403/03/28725</v>
      </c>
      <c r="D5243" s="10" t="str">
        <f>IFERROR(IF(تحویلی!$E$1="","",IF(NOSA!O5243=تحویلی!$E$1,تحویلی!$E$1&amp;COUNTIF(NOSA!$O$1:O5243,تحویلی!$E$1),"")),"")</f>
        <v/>
      </c>
      <c r="E5243" s="10" t="str">
        <f t="shared" ref="E5243:E5306" si="335">H5243&amp;O5243</f>
        <v>3515725</v>
      </c>
      <c r="F5243" s="10" t="str">
        <f>IFERROR(VLOOKUP(I5243,DATABASE!$N:$O,2,FALSE),"")</f>
        <v/>
      </c>
      <c r="G5243" s="154" t="s">
        <v>3112</v>
      </c>
      <c r="H5243" s="155">
        <v>3515</v>
      </c>
      <c r="I5243" s="154" t="s">
        <v>2699</v>
      </c>
      <c r="J5243" s="154" t="s">
        <v>7</v>
      </c>
      <c r="K5243" s="156">
        <v>1</v>
      </c>
      <c r="L5243" s="154" t="s">
        <v>8</v>
      </c>
      <c r="M5243" s="154" t="s">
        <v>19</v>
      </c>
      <c r="N5243" s="154" t="s">
        <v>596</v>
      </c>
      <c r="O5243" s="153">
        <v>725</v>
      </c>
      <c r="P5243" s="155">
        <v>0</v>
      </c>
      <c r="Q5243" s="10">
        <f t="shared" si="332"/>
        <v>725</v>
      </c>
    </row>
    <row r="5244" spans="2:17" ht="20.25" customHeight="1">
      <c r="B5244" s="10" t="str">
        <f t="shared" si="333"/>
        <v>پيشبند نسوز چرمي725</v>
      </c>
      <c r="C5244" s="10" t="str">
        <f t="shared" si="334"/>
        <v>پيشبند نسوز چرمي1403/03/28725</v>
      </c>
      <c r="D5244" s="10" t="str">
        <f>IFERROR(IF(تحویلی!$E$1="","",IF(NOSA!O5244=تحویلی!$E$1,تحویلی!$E$1&amp;COUNTIF(NOSA!$O$1:O5244,تحویلی!$E$1),"")),"")</f>
        <v/>
      </c>
      <c r="E5244" s="10" t="str">
        <f t="shared" si="335"/>
        <v>3515725</v>
      </c>
      <c r="F5244" s="10" t="str">
        <f>IFERROR(VLOOKUP(I5244,DATABASE!$N:$O,2,FALSE),"")</f>
        <v>پيشبند نسوز چرمي</v>
      </c>
      <c r="G5244" s="154" t="s">
        <v>3112</v>
      </c>
      <c r="H5244" s="155">
        <v>3515</v>
      </c>
      <c r="I5244" s="154" t="s">
        <v>1459</v>
      </c>
      <c r="J5244" s="154" t="s">
        <v>15</v>
      </c>
      <c r="K5244" s="156">
        <v>1</v>
      </c>
      <c r="L5244" s="154" t="s">
        <v>8</v>
      </c>
      <c r="M5244" s="154" t="s">
        <v>19</v>
      </c>
      <c r="N5244" s="154" t="s">
        <v>596</v>
      </c>
      <c r="O5244" s="153">
        <v>725</v>
      </c>
      <c r="P5244" s="155">
        <v>0</v>
      </c>
      <c r="Q5244" s="10">
        <f t="shared" si="332"/>
        <v>725</v>
      </c>
    </row>
    <row r="5245" spans="2:17" ht="20.25" customHeight="1">
      <c r="B5245" s="10" t="str">
        <f t="shared" si="333"/>
        <v>نقاب تيره محافظ صورت معمولي624</v>
      </c>
      <c r="C5245" s="10" t="str">
        <f t="shared" si="334"/>
        <v>نقاب تيره محافظ صورت معمولي1403/03/29624</v>
      </c>
      <c r="D5245" s="10" t="str">
        <f>IFERROR(IF(تحویلی!$E$1="","",IF(NOSA!O5245=تحویلی!$E$1,تحویلی!$E$1&amp;COUNTIF(NOSA!$O$1:O5245,تحویلی!$E$1),"")),"")</f>
        <v/>
      </c>
      <c r="E5245" s="10" t="str">
        <f t="shared" si="335"/>
        <v>3527624</v>
      </c>
      <c r="F5245" s="10" t="str">
        <f>IFERROR(VLOOKUP(I5245,DATABASE!$N:$O,2,FALSE),"")</f>
        <v>نقاب تيره محافظ صورت معمولي</v>
      </c>
      <c r="G5245" s="3" t="s">
        <v>3113</v>
      </c>
      <c r="H5245" s="4">
        <v>3527</v>
      </c>
      <c r="I5245" s="3" t="s">
        <v>1557</v>
      </c>
      <c r="J5245" s="3" t="s">
        <v>115</v>
      </c>
      <c r="K5245" s="5">
        <v>1</v>
      </c>
      <c r="L5245" s="3" t="s">
        <v>8</v>
      </c>
      <c r="M5245" s="3" t="s">
        <v>25</v>
      </c>
      <c r="N5245" s="3" t="s">
        <v>226</v>
      </c>
      <c r="O5245" s="1">
        <v>624</v>
      </c>
      <c r="P5245" s="4">
        <v>0</v>
      </c>
      <c r="Q5245" s="10">
        <f t="shared" si="332"/>
        <v>624</v>
      </c>
    </row>
    <row r="5246" spans="2:17" ht="20.25" customHeight="1">
      <c r="B5246" s="10" t="str">
        <f t="shared" si="333"/>
        <v>هدگير نقاب624</v>
      </c>
      <c r="C5246" s="10" t="str">
        <f t="shared" si="334"/>
        <v>هدگير نقاب1403/03/29624</v>
      </c>
      <c r="D5246" s="10" t="str">
        <f>IFERROR(IF(تحویلی!$E$1="","",IF(NOSA!O5246=تحویلی!$E$1,تحویلی!$E$1&amp;COUNTIF(NOSA!$O$1:O5246,تحویلی!$E$1),"")),"")</f>
        <v/>
      </c>
      <c r="E5246" s="10" t="str">
        <f t="shared" si="335"/>
        <v>3527624</v>
      </c>
      <c r="F5246" s="10" t="str">
        <f>IFERROR(VLOOKUP(I5246,DATABASE!$N:$O,2,FALSE),"")</f>
        <v>هدگير نقاب</v>
      </c>
      <c r="G5246" s="3" t="s">
        <v>3113</v>
      </c>
      <c r="H5246" s="4">
        <v>3527</v>
      </c>
      <c r="I5246" s="3" t="s">
        <v>1468</v>
      </c>
      <c r="J5246" s="3" t="s">
        <v>12</v>
      </c>
      <c r="K5246" s="5">
        <v>1</v>
      </c>
      <c r="L5246" s="3" t="s">
        <v>8</v>
      </c>
      <c r="M5246" s="3" t="s">
        <v>25</v>
      </c>
      <c r="N5246" s="3" t="s">
        <v>226</v>
      </c>
      <c r="O5246" s="1">
        <v>624</v>
      </c>
      <c r="P5246" s="4">
        <v>0</v>
      </c>
      <c r="Q5246" s="10">
        <f t="shared" si="332"/>
        <v>624</v>
      </c>
    </row>
    <row r="5247" spans="2:17" ht="20.25" customHeight="1">
      <c r="B5247" s="10" t="str">
        <f t="shared" si="333"/>
        <v>دستكش ضد برش سبك717</v>
      </c>
      <c r="C5247" s="10" t="str">
        <f t="shared" si="334"/>
        <v>دستكش ضد برش سبك1403/03/29717</v>
      </c>
      <c r="D5247" s="10" t="str">
        <f>IFERROR(IF(تحویلی!$E$1="","",IF(NOSA!O5247=تحویلی!$E$1,تحویلی!$E$1&amp;COUNTIF(NOSA!$O$1:O5247,تحویلی!$E$1),"")),"")</f>
        <v/>
      </c>
      <c r="E5247" s="10" t="str">
        <f t="shared" si="335"/>
        <v>3528717</v>
      </c>
      <c r="F5247" s="10" t="str">
        <f>IFERROR(VLOOKUP(I5247,DATABASE!$N:$O,2,FALSE),"")</f>
        <v>دستكش ضد برش سبك</v>
      </c>
      <c r="G5247" s="3" t="s">
        <v>3113</v>
      </c>
      <c r="H5247" s="4">
        <v>3528</v>
      </c>
      <c r="I5247" s="3" t="s">
        <v>1442</v>
      </c>
      <c r="J5247" s="3" t="s">
        <v>22</v>
      </c>
      <c r="K5247" s="5">
        <v>1</v>
      </c>
      <c r="L5247" s="3" t="s">
        <v>3</v>
      </c>
      <c r="M5247" s="3" t="s">
        <v>47</v>
      </c>
      <c r="N5247" s="3" t="s">
        <v>822</v>
      </c>
      <c r="O5247" s="1">
        <v>717</v>
      </c>
      <c r="P5247" s="4">
        <v>0</v>
      </c>
      <c r="Q5247" s="10">
        <f t="shared" si="332"/>
        <v>717</v>
      </c>
    </row>
    <row r="5248" spans="2:17" ht="20.25" customHeight="1">
      <c r="B5248" s="10" t="str">
        <f t="shared" si="333"/>
        <v>دستكش ضد برش سبك866</v>
      </c>
      <c r="C5248" s="10" t="str">
        <f t="shared" si="334"/>
        <v>دستكش ضد برش سبك1403/03/29866</v>
      </c>
      <c r="D5248" s="10" t="str">
        <f>IFERROR(IF(تحویلی!$E$1="","",IF(NOSA!O5248=تحویلی!$E$1,تحویلی!$E$1&amp;COUNTIF(NOSA!$O$1:O5248,تحویلی!$E$1),"")),"")</f>
        <v/>
      </c>
      <c r="E5248" s="10" t="str">
        <f t="shared" si="335"/>
        <v>3536866</v>
      </c>
      <c r="F5248" s="10" t="str">
        <f>IFERROR(VLOOKUP(I5248,DATABASE!$N:$O,2,FALSE),"")</f>
        <v>دستكش ضد برش سبك</v>
      </c>
      <c r="G5248" s="3" t="s">
        <v>3113</v>
      </c>
      <c r="H5248" s="4">
        <v>3536</v>
      </c>
      <c r="I5248" s="3" t="s">
        <v>1442</v>
      </c>
      <c r="J5248" s="3" t="s">
        <v>22</v>
      </c>
      <c r="K5248" s="5">
        <v>1</v>
      </c>
      <c r="L5248" s="3" t="s">
        <v>3</v>
      </c>
      <c r="M5248" s="3" t="s">
        <v>47</v>
      </c>
      <c r="N5248" s="3" t="s">
        <v>1322</v>
      </c>
      <c r="O5248" s="1">
        <v>866</v>
      </c>
      <c r="P5248" s="4">
        <v>0</v>
      </c>
      <c r="Q5248" s="10">
        <f t="shared" si="332"/>
        <v>866</v>
      </c>
    </row>
    <row r="5249" spans="2:17" ht="20.25" customHeight="1">
      <c r="B5249" s="10" t="str">
        <f t="shared" si="333"/>
        <v>پابند نسوز چرمي718</v>
      </c>
      <c r="C5249" s="10" t="str">
        <f t="shared" si="334"/>
        <v>پابند نسوز چرمي1403/03/29718</v>
      </c>
      <c r="D5249" s="10" t="str">
        <f>IFERROR(IF(تحویلی!$E$1="","",IF(NOSA!O5249=تحویلی!$E$1,تحویلی!$E$1&amp;COUNTIF(NOSA!$O$1:O5249,تحویلی!$E$1),"")),"")</f>
        <v/>
      </c>
      <c r="E5249" s="10" t="str">
        <f t="shared" si="335"/>
        <v>3537718</v>
      </c>
      <c r="F5249" s="10" t="str">
        <f>IFERROR(VLOOKUP(I5249,DATABASE!$N:$O,2,FALSE),"")</f>
        <v>پابند نسوز چرمي</v>
      </c>
      <c r="G5249" s="3" t="s">
        <v>3113</v>
      </c>
      <c r="H5249" s="4">
        <v>3537</v>
      </c>
      <c r="I5249" s="3" t="s">
        <v>1460</v>
      </c>
      <c r="J5249" s="3" t="s">
        <v>18</v>
      </c>
      <c r="K5249" s="5">
        <v>1</v>
      </c>
      <c r="L5249" s="3" t="s">
        <v>3</v>
      </c>
      <c r="M5249" s="3" t="s">
        <v>19</v>
      </c>
      <c r="N5249" s="3" t="s">
        <v>293</v>
      </c>
      <c r="O5249" s="1">
        <v>718</v>
      </c>
      <c r="P5249" s="4">
        <v>1</v>
      </c>
      <c r="Q5249" s="10">
        <f t="shared" si="332"/>
        <v>718</v>
      </c>
    </row>
    <row r="5250" spans="2:17" ht="20.25" customHeight="1">
      <c r="B5250" s="10" t="str">
        <f t="shared" si="333"/>
        <v>چكمه ضد آب259</v>
      </c>
      <c r="C5250" s="10" t="str">
        <f t="shared" si="334"/>
        <v>چكمه ضد آب1403/03/29259</v>
      </c>
      <c r="D5250" s="10" t="str">
        <f>IFERROR(IF(تحویلی!$E$1="","",IF(NOSA!O5250=تحویلی!$E$1,تحویلی!$E$1&amp;COUNTIF(NOSA!$O$1:O5250,تحویلی!$E$1),"")),"")</f>
        <v/>
      </c>
      <c r="E5250" s="10" t="str">
        <f t="shared" si="335"/>
        <v>3544259</v>
      </c>
      <c r="F5250" s="10" t="str">
        <f>IFERROR(VLOOKUP(I5250,DATABASE!$N:$O,2,FALSE),"")</f>
        <v>چكمه ضد آب</v>
      </c>
      <c r="G5250" s="3" t="s">
        <v>3113</v>
      </c>
      <c r="H5250" s="4">
        <v>3544</v>
      </c>
      <c r="I5250" s="3" t="s">
        <v>2376</v>
      </c>
      <c r="J5250" s="3" t="s">
        <v>3423</v>
      </c>
      <c r="K5250" s="5">
        <v>1</v>
      </c>
      <c r="L5250" s="3" t="s">
        <v>3</v>
      </c>
      <c r="M5250" s="3" t="s">
        <v>4</v>
      </c>
      <c r="N5250" s="3" t="s">
        <v>13</v>
      </c>
      <c r="O5250" s="1">
        <v>259</v>
      </c>
      <c r="P5250" s="4">
        <v>0</v>
      </c>
      <c r="Q5250" s="10">
        <f t="shared" si="332"/>
        <v>259</v>
      </c>
    </row>
    <row r="5251" spans="2:17" ht="20.25" customHeight="1">
      <c r="B5251" s="10" t="str">
        <f t="shared" si="333"/>
        <v>دستكش ضد برش سبك848</v>
      </c>
      <c r="C5251" s="10" t="str">
        <f t="shared" si="334"/>
        <v>دستكش ضد برش سبك1403/03/29848</v>
      </c>
      <c r="D5251" s="10" t="str">
        <f>IFERROR(IF(تحویلی!$E$1="","",IF(NOSA!O5251=تحویلی!$E$1,تحویلی!$E$1&amp;COUNTIF(NOSA!$O$1:O5251,تحویلی!$E$1),"")),"")</f>
        <v/>
      </c>
      <c r="E5251" s="10" t="str">
        <f t="shared" si="335"/>
        <v>3548848</v>
      </c>
      <c r="F5251" s="10" t="str">
        <f>IFERROR(VLOOKUP(I5251,DATABASE!$N:$O,2,FALSE),"")</f>
        <v>دستكش ضد برش سبك</v>
      </c>
      <c r="G5251" s="3" t="s">
        <v>3113</v>
      </c>
      <c r="H5251" s="4">
        <v>3548</v>
      </c>
      <c r="I5251" s="3" t="s">
        <v>1442</v>
      </c>
      <c r="J5251" s="3" t="s">
        <v>22</v>
      </c>
      <c r="K5251" s="5">
        <v>1</v>
      </c>
      <c r="L5251" s="3" t="s">
        <v>3</v>
      </c>
      <c r="M5251" s="3" t="s">
        <v>47</v>
      </c>
      <c r="N5251" s="3" t="s">
        <v>2750</v>
      </c>
      <c r="O5251" s="1">
        <v>848</v>
      </c>
      <c r="P5251" s="4">
        <v>0</v>
      </c>
      <c r="Q5251" s="10">
        <f t="shared" si="332"/>
        <v>848</v>
      </c>
    </row>
    <row r="5252" spans="2:17" ht="20.25" customHeight="1">
      <c r="B5252" s="10" t="str">
        <f t="shared" si="333"/>
        <v>دستكش كف دوبل چرمي563</v>
      </c>
      <c r="C5252" s="10" t="str">
        <f t="shared" si="334"/>
        <v>دستكش كف دوبل چرمي1403/03/29563</v>
      </c>
      <c r="D5252" s="10" t="str">
        <f>IFERROR(IF(تحویلی!$E$1="","",IF(NOSA!O5252=تحویلی!$E$1,تحویلی!$E$1&amp;COUNTIF(NOSA!$O$1:O5252,تحویلی!$E$1),"")),"")</f>
        <v/>
      </c>
      <c r="E5252" s="10" t="str">
        <f t="shared" si="335"/>
        <v>3550563</v>
      </c>
      <c r="F5252" s="10" t="str">
        <f>IFERROR(VLOOKUP(I5252,DATABASE!$N:$O,2,FALSE),"")</f>
        <v>دستكش كف دوبل چرمي</v>
      </c>
      <c r="G5252" s="3" t="s">
        <v>3113</v>
      </c>
      <c r="H5252" s="4">
        <v>3550</v>
      </c>
      <c r="I5252" s="3" t="s">
        <v>1683</v>
      </c>
      <c r="J5252" s="3" t="s">
        <v>1684</v>
      </c>
      <c r="K5252" s="5">
        <v>1</v>
      </c>
      <c r="L5252" s="3" t="s">
        <v>3</v>
      </c>
      <c r="M5252" s="3" t="s">
        <v>25</v>
      </c>
      <c r="N5252" s="3" t="s">
        <v>196</v>
      </c>
      <c r="O5252" s="1">
        <v>563</v>
      </c>
      <c r="P5252" s="4"/>
      <c r="Q5252" s="10">
        <f t="shared" si="332"/>
        <v>563</v>
      </c>
    </row>
    <row r="5253" spans="2:17" ht="20.25" customHeight="1">
      <c r="B5253" s="10" t="str">
        <f t="shared" si="333"/>
        <v>دستكش ضد برش سبك885</v>
      </c>
      <c r="C5253" s="10" t="str">
        <f t="shared" si="334"/>
        <v>دستكش ضد برش سبك1403/03/30885</v>
      </c>
      <c r="D5253" s="10" t="str">
        <f>IFERROR(IF(تحویلی!$E$1="","",IF(NOSA!O5253=تحویلی!$E$1,تحویلی!$E$1&amp;COUNTIF(NOSA!$O$1:O5253,تحویلی!$E$1),"")),"")</f>
        <v/>
      </c>
      <c r="E5253" s="10" t="str">
        <f t="shared" si="335"/>
        <v>3564885</v>
      </c>
      <c r="F5253" s="10" t="str">
        <f>IFERROR(VLOOKUP(I5253,DATABASE!$N:$O,2,FALSE),"")</f>
        <v>دستكش ضد برش سبك</v>
      </c>
      <c r="G5253" s="3" t="s">
        <v>3114</v>
      </c>
      <c r="H5253" s="4">
        <v>3564</v>
      </c>
      <c r="I5253" s="3" t="s">
        <v>1442</v>
      </c>
      <c r="J5253" s="3" t="s">
        <v>22</v>
      </c>
      <c r="K5253" s="5">
        <v>1</v>
      </c>
      <c r="L5253" s="3" t="s">
        <v>3</v>
      </c>
      <c r="M5253" s="3" t="s">
        <v>9</v>
      </c>
      <c r="N5253" s="3" t="s">
        <v>3387</v>
      </c>
      <c r="O5253" s="1">
        <v>885</v>
      </c>
      <c r="P5253" s="4">
        <v>1</v>
      </c>
      <c r="Q5253" s="10">
        <f t="shared" si="332"/>
        <v>885</v>
      </c>
    </row>
    <row r="5254" spans="2:17" ht="20.25" customHeight="1">
      <c r="B5254" s="10" t="str">
        <f t="shared" si="333"/>
        <v xml:space="preserve"> لباس كارشناسي مديران 837</v>
      </c>
      <c r="C5254" s="10" t="str">
        <f t="shared" si="334"/>
        <v xml:space="preserve"> لباس كارشناسي مديران 1403/03/30837</v>
      </c>
      <c r="D5254" s="10" t="str">
        <f>IFERROR(IF(تحویلی!$E$1="","",IF(NOSA!O5254=تحویلی!$E$1,تحویلی!$E$1&amp;COUNTIF(NOSA!$O$1:O5254,تحویلی!$E$1),"")),"")</f>
        <v/>
      </c>
      <c r="E5254" s="10" t="str">
        <f t="shared" si="335"/>
        <v>3580837</v>
      </c>
      <c r="F5254" s="10" t="str">
        <f>IFERROR(VLOOKUP(I5254,DATABASE!$N:$O,2,FALSE),"")</f>
        <v xml:space="preserve"> لباس كارشناسي مديران </v>
      </c>
      <c r="G5254" s="3" t="s">
        <v>3114</v>
      </c>
      <c r="H5254" s="4">
        <v>3580</v>
      </c>
      <c r="I5254" s="3" t="s">
        <v>1677</v>
      </c>
      <c r="J5254" s="3" t="s">
        <v>1678</v>
      </c>
      <c r="K5254" s="5">
        <v>1</v>
      </c>
      <c r="L5254" s="3" t="s">
        <v>8</v>
      </c>
      <c r="M5254" s="3" t="s">
        <v>40</v>
      </c>
      <c r="N5254" s="3" t="s">
        <v>2704</v>
      </c>
      <c r="O5254" s="1">
        <v>837</v>
      </c>
      <c r="P5254" s="4">
        <v>1</v>
      </c>
      <c r="Q5254" s="10">
        <f t="shared" si="332"/>
        <v>837</v>
      </c>
    </row>
    <row r="5255" spans="2:17" ht="20.25" customHeight="1">
      <c r="B5255" s="10" t="str">
        <f t="shared" si="333"/>
        <v xml:space="preserve"> لباس كار (بلوز) 837</v>
      </c>
      <c r="C5255" s="10" t="str">
        <f t="shared" si="334"/>
        <v xml:space="preserve"> لباس كار (بلوز) 1403/03/30837</v>
      </c>
      <c r="D5255" s="10" t="str">
        <f>IFERROR(IF(تحویلی!$E$1="","",IF(NOSA!O5255=تحویلی!$E$1,تحویلی!$E$1&amp;COUNTIF(NOSA!$O$1:O5255,تحویلی!$E$1),"")),"")</f>
        <v/>
      </c>
      <c r="E5255" s="10" t="str">
        <f t="shared" si="335"/>
        <v>3580837</v>
      </c>
      <c r="F5255" s="10" t="str">
        <f>IFERROR(VLOOKUP(I5255,DATABASE!$N:$O,2,FALSE),"")</f>
        <v xml:space="preserve"> لباس كار (بلوز) </v>
      </c>
      <c r="G5255" s="3" t="s">
        <v>3114</v>
      </c>
      <c r="H5255" s="4">
        <v>3580</v>
      </c>
      <c r="I5255" s="3" t="s">
        <v>2310</v>
      </c>
      <c r="J5255" s="3" t="s">
        <v>2811</v>
      </c>
      <c r="K5255" s="5">
        <v>1</v>
      </c>
      <c r="L5255" s="3" t="s">
        <v>8</v>
      </c>
      <c r="M5255" s="3" t="s">
        <v>40</v>
      </c>
      <c r="N5255" s="3" t="s">
        <v>2704</v>
      </c>
      <c r="O5255" s="1">
        <v>837</v>
      </c>
      <c r="P5255" s="4">
        <v>1</v>
      </c>
      <c r="Q5255" s="10">
        <f t="shared" si="332"/>
        <v>837</v>
      </c>
    </row>
    <row r="5256" spans="2:17" ht="20.25" customHeight="1">
      <c r="B5256" s="10" t="str">
        <f t="shared" si="333"/>
        <v>پوتين ايمني نسوز837</v>
      </c>
      <c r="C5256" s="10" t="str">
        <f t="shared" si="334"/>
        <v>پوتين ايمني نسوز1403/03/30837</v>
      </c>
      <c r="D5256" s="10" t="str">
        <f>IFERROR(IF(تحویلی!$E$1="","",IF(NOSA!O5256=تحویلی!$E$1,تحویلی!$E$1&amp;COUNTIF(NOSA!$O$1:O5256,تحویلی!$E$1),"")),"")</f>
        <v/>
      </c>
      <c r="E5256" s="10" t="str">
        <f t="shared" si="335"/>
        <v>3580837</v>
      </c>
      <c r="F5256" s="10" t="str">
        <f>IFERROR(VLOOKUP(I5256,DATABASE!$N:$O,2,FALSE),"")</f>
        <v>پوتين ايمني نسوز</v>
      </c>
      <c r="G5256" s="3" t="s">
        <v>3114</v>
      </c>
      <c r="H5256" s="4">
        <v>3580</v>
      </c>
      <c r="I5256" s="3" t="s">
        <v>1631</v>
      </c>
      <c r="J5256" s="3" t="s">
        <v>1632</v>
      </c>
      <c r="K5256" s="5">
        <v>1</v>
      </c>
      <c r="L5256" s="3" t="s">
        <v>3</v>
      </c>
      <c r="M5256" s="3" t="s">
        <v>40</v>
      </c>
      <c r="N5256" s="3" t="s">
        <v>2704</v>
      </c>
      <c r="O5256" s="1">
        <v>837</v>
      </c>
      <c r="P5256" s="4">
        <v>1</v>
      </c>
      <c r="Q5256" s="10">
        <f t="shared" si="332"/>
        <v>837</v>
      </c>
    </row>
    <row r="5257" spans="2:17" ht="20.25" customHeight="1">
      <c r="B5257" s="10" t="str">
        <f t="shared" si="333"/>
        <v>لباس كار ديرسوز(بلوز و شلوار)848</v>
      </c>
      <c r="C5257" s="10" t="str">
        <f t="shared" si="334"/>
        <v>لباس كار ديرسوز(بلوز و شلوار)1403/03/30848</v>
      </c>
      <c r="D5257" s="10" t="str">
        <f>IFERROR(IF(تحویلی!$E$1="","",IF(NOSA!O5257=تحویلی!$E$1,تحویلی!$E$1&amp;COUNTIF(NOSA!$O$1:O5257,تحویلی!$E$1),"")),"")</f>
        <v/>
      </c>
      <c r="E5257" s="10" t="str">
        <f t="shared" si="335"/>
        <v>3593848</v>
      </c>
      <c r="F5257" s="10" t="str">
        <f>IFERROR(VLOOKUP(I5257,DATABASE!$N:$O,2,FALSE),"")</f>
        <v>لباس كار ديرسوز(بلوز و شلوار)</v>
      </c>
      <c r="G5257" s="3" t="s">
        <v>3114</v>
      </c>
      <c r="H5257" s="4">
        <v>3593</v>
      </c>
      <c r="I5257" s="3" t="s">
        <v>1466</v>
      </c>
      <c r="J5257" s="3" t="s">
        <v>1623</v>
      </c>
      <c r="K5257" s="5">
        <v>1</v>
      </c>
      <c r="L5257" s="3" t="s">
        <v>28</v>
      </c>
      <c r="M5257" s="3" t="s">
        <v>47</v>
      </c>
      <c r="N5257" s="3" t="s">
        <v>2750</v>
      </c>
      <c r="O5257" s="1">
        <v>848</v>
      </c>
      <c r="P5257" s="4">
        <v>0</v>
      </c>
      <c r="Q5257" s="10">
        <f t="shared" si="332"/>
        <v>848</v>
      </c>
    </row>
    <row r="5258" spans="2:17" ht="20.25" customHeight="1">
      <c r="B5258" s="10" t="str">
        <f t="shared" si="333"/>
        <v>عينك رويت مذاب83</v>
      </c>
      <c r="C5258" s="10" t="str">
        <f t="shared" si="334"/>
        <v>عينك رويت مذاب1403/03/3083</v>
      </c>
      <c r="D5258" s="10" t="str">
        <f>IFERROR(IF(تحویلی!$E$1="","",IF(NOSA!O5258=تحویلی!$E$1,تحویلی!$E$1&amp;COUNTIF(NOSA!$O$1:O5258,تحویلی!$E$1),"")),"")</f>
        <v/>
      </c>
      <c r="E5258" s="10" t="str">
        <f t="shared" si="335"/>
        <v>359483</v>
      </c>
      <c r="F5258" s="10" t="str">
        <f>IFERROR(VLOOKUP(I5258,DATABASE!$N:$O,2,FALSE),"")</f>
        <v>عينك رويت مذاب</v>
      </c>
      <c r="G5258" s="3" t="s">
        <v>3114</v>
      </c>
      <c r="H5258" s="4">
        <v>3594</v>
      </c>
      <c r="I5258" s="3" t="s">
        <v>2323</v>
      </c>
      <c r="J5258" s="3" t="s">
        <v>2240</v>
      </c>
      <c r="K5258" s="5">
        <v>1</v>
      </c>
      <c r="L5258" s="3" t="s">
        <v>8</v>
      </c>
      <c r="M5258" s="3" t="s">
        <v>43</v>
      </c>
      <c r="N5258" s="3" t="s">
        <v>246</v>
      </c>
      <c r="O5258" s="1">
        <v>83</v>
      </c>
      <c r="P5258" s="4">
        <v>0</v>
      </c>
      <c r="Q5258" s="10">
        <f t="shared" si="332"/>
        <v>83</v>
      </c>
    </row>
    <row r="5259" spans="2:17" ht="20.25" customHeight="1">
      <c r="B5259" s="10" t="str">
        <f t="shared" si="333"/>
        <v>چكمه ايمني نسوز651</v>
      </c>
      <c r="C5259" s="10" t="str">
        <f t="shared" si="334"/>
        <v>چكمه ايمني نسوز1403/03/30651</v>
      </c>
      <c r="D5259" s="10" t="str">
        <f>IFERROR(IF(تحویلی!$E$1="","",IF(NOSA!O5259=تحویلی!$E$1,تحویلی!$E$1&amp;COUNTIF(NOSA!$O$1:O5259,تحویلی!$E$1),"")),"")</f>
        <v/>
      </c>
      <c r="E5259" s="10" t="str">
        <f t="shared" si="335"/>
        <v>3595651</v>
      </c>
      <c r="F5259" s="10" t="str">
        <f>IFERROR(VLOOKUP(I5259,DATABASE!$N:$O,2,FALSE),"")</f>
        <v>چكمه ايمني نسوز</v>
      </c>
      <c r="G5259" s="3" t="s">
        <v>3114</v>
      </c>
      <c r="H5259" s="4">
        <v>3595</v>
      </c>
      <c r="I5259" s="3" t="s">
        <v>1697</v>
      </c>
      <c r="J5259" s="3" t="s">
        <v>1698</v>
      </c>
      <c r="K5259" s="5">
        <v>1</v>
      </c>
      <c r="L5259" s="3" t="s">
        <v>3</v>
      </c>
      <c r="M5259" s="3" t="s">
        <v>4</v>
      </c>
      <c r="N5259" s="3" t="s">
        <v>165</v>
      </c>
      <c r="O5259" s="1">
        <v>651</v>
      </c>
      <c r="P5259" s="4">
        <v>1</v>
      </c>
      <c r="Q5259" s="10">
        <f t="shared" si="332"/>
        <v>651</v>
      </c>
    </row>
    <row r="5260" spans="2:17" ht="20.25" customHeight="1">
      <c r="B5260" s="10" t="str">
        <f t="shared" si="333"/>
        <v>فيلتر ماسك نيم صورت (3M) مدل 2091885</v>
      </c>
      <c r="C5260" s="10" t="str">
        <f t="shared" si="334"/>
        <v>فيلتر ماسك نيم صورت (3M) مدل 20911403/03/30885</v>
      </c>
      <c r="D5260" s="10" t="str">
        <f>IFERROR(IF(تحویلی!$E$1="","",IF(NOSA!O5260=تحویلی!$E$1,تحویلی!$E$1&amp;COUNTIF(NOSA!$O$1:O5260,تحویلی!$E$1),"")),"")</f>
        <v/>
      </c>
      <c r="E5260" s="10" t="str">
        <f t="shared" si="335"/>
        <v>3601885</v>
      </c>
      <c r="F5260" s="10" t="str">
        <f>IFERROR(VLOOKUP(I5260,DATABASE!$N:$O,2,FALSE),"")</f>
        <v>فيلتر ماسك نيم صورت (3M) مدل 2091</v>
      </c>
      <c r="G5260" s="3" t="s">
        <v>3114</v>
      </c>
      <c r="H5260" s="4">
        <v>3601</v>
      </c>
      <c r="I5260" s="3" t="s">
        <v>1475</v>
      </c>
      <c r="J5260" s="3" t="s">
        <v>53</v>
      </c>
      <c r="K5260" s="5">
        <v>1</v>
      </c>
      <c r="L5260" s="3" t="s">
        <v>8</v>
      </c>
      <c r="M5260" s="3" t="s">
        <v>9</v>
      </c>
      <c r="N5260" s="3" t="s">
        <v>3387</v>
      </c>
      <c r="O5260" s="1">
        <v>885</v>
      </c>
      <c r="P5260" s="4">
        <v>1</v>
      </c>
      <c r="Q5260" s="10">
        <f t="shared" si="332"/>
        <v>885</v>
      </c>
    </row>
    <row r="5261" spans="2:17" ht="20.25" customHeight="1">
      <c r="B5261" s="10" t="str">
        <f t="shared" si="333"/>
        <v>دستكش كف مواد سبك672</v>
      </c>
      <c r="C5261" s="10" t="str">
        <f t="shared" si="334"/>
        <v>دستكش كف مواد سبك1403/03/30672</v>
      </c>
      <c r="D5261" s="10" t="str">
        <f>IFERROR(IF(تحویلی!$E$1="","",IF(NOSA!O5261=تحویلی!$E$1,تحویلی!$E$1&amp;COUNTIF(NOSA!$O$1:O5261,تحویلی!$E$1),"")),"")</f>
        <v/>
      </c>
      <c r="E5261" s="10" t="str">
        <f t="shared" si="335"/>
        <v>3605672</v>
      </c>
      <c r="F5261" s="10" t="str">
        <f>IFERROR(VLOOKUP(I5261,DATABASE!$N:$O,2,FALSE),"")</f>
        <v>دستكش كف مواد سبك</v>
      </c>
      <c r="G5261" s="3" t="s">
        <v>3114</v>
      </c>
      <c r="H5261" s="4">
        <v>3605</v>
      </c>
      <c r="I5261" s="3" t="s">
        <v>1456</v>
      </c>
      <c r="J5261" s="3" t="s">
        <v>2</v>
      </c>
      <c r="K5261" s="5">
        <v>1</v>
      </c>
      <c r="L5261" s="3" t="s">
        <v>3</v>
      </c>
      <c r="M5261" s="3" t="s">
        <v>47</v>
      </c>
      <c r="N5261" s="3" t="s">
        <v>2814</v>
      </c>
      <c r="O5261" s="1">
        <v>672</v>
      </c>
      <c r="P5261" s="4">
        <v>0</v>
      </c>
      <c r="Q5261" s="10">
        <f t="shared" si="332"/>
        <v>672</v>
      </c>
    </row>
    <row r="5262" spans="2:17" ht="20.25" customHeight="1">
      <c r="B5262" s="10" t="str">
        <f t="shared" si="333"/>
        <v>دستكش ضد برش سبك69</v>
      </c>
      <c r="C5262" s="10" t="str">
        <f t="shared" si="334"/>
        <v>دستكش ضد برش سبك1403/03/3069</v>
      </c>
      <c r="D5262" s="10" t="str">
        <f>IFERROR(IF(تحویلی!$E$1="","",IF(NOSA!O5262=تحویلی!$E$1,تحویلی!$E$1&amp;COUNTIF(NOSA!$O$1:O5262,تحویلی!$E$1),"")),"")</f>
        <v/>
      </c>
      <c r="E5262" s="10" t="str">
        <f t="shared" si="335"/>
        <v>360969</v>
      </c>
      <c r="F5262" s="10" t="str">
        <f>IFERROR(VLOOKUP(I5262,DATABASE!$N:$O,2,FALSE),"")</f>
        <v>دستكش ضد برش سبك</v>
      </c>
      <c r="G5262" s="3" t="s">
        <v>3114</v>
      </c>
      <c r="H5262" s="4">
        <v>3609</v>
      </c>
      <c r="I5262" s="3" t="s">
        <v>1442</v>
      </c>
      <c r="J5262" s="3" t="s">
        <v>22</v>
      </c>
      <c r="K5262" s="5">
        <v>1</v>
      </c>
      <c r="L5262" s="3" t="s">
        <v>3</v>
      </c>
      <c r="M5262" s="3" t="s">
        <v>19</v>
      </c>
      <c r="N5262" s="3" t="s">
        <v>2784</v>
      </c>
      <c r="O5262" s="1">
        <v>69</v>
      </c>
      <c r="P5262" s="4">
        <v>0</v>
      </c>
      <c r="Q5262" s="10">
        <f t="shared" si="332"/>
        <v>69</v>
      </c>
    </row>
    <row r="5263" spans="2:17" ht="20.25" customHeight="1">
      <c r="B5263" s="10" t="str">
        <f t="shared" si="333"/>
        <v>دستكش ضد برش سبك641</v>
      </c>
      <c r="C5263" s="10" t="str">
        <f t="shared" si="334"/>
        <v>دستكش ضد برش سبك1403/03/30641</v>
      </c>
      <c r="D5263" s="10" t="str">
        <f>IFERROR(IF(تحویلی!$E$1="","",IF(NOSA!O5263=تحویلی!$E$1,تحویلی!$E$1&amp;COUNTIF(NOSA!$O$1:O5263,تحویلی!$E$1),"")),"")</f>
        <v/>
      </c>
      <c r="E5263" s="10" t="str">
        <f t="shared" si="335"/>
        <v>3615641</v>
      </c>
      <c r="F5263" s="10" t="str">
        <f>IFERROR(VLOOKUP(I5263,DATABASE!$N:$O,2,FALSE),"")</f>
        <v>دستكش ضد برش سبك</v>
      </c>
      <c r="G5263" s="3" t="s">
        <v>3114</v>
      </c>
      <c r="H5263" s="4">
        <v>3615</v>
      </c>
      <c r="I5263" s="3" t="s">
        <v>1442</v>
      </c>
      <c r="J5263" s="3" t="s">
        <v>22</v>
      </c>
      <c r="K5263" s="5">
        <v>1</v>
      </c>
      <c r="L5263" s="3" t="s">
        <v>3</v>
      </c>
      <c r="M5263" s="3" t="s">
        <v>47</v>
      </c>
      <c r="N5263" s="3" t="s">
        <v>2689</v>
      </c>
      <c r="O5263" s="1">
        <v>641</v>
      </c>
      <c r="P5263" s="4">
        <v>0</v>
      </c>
      <c r="Q5263" s="10">
        <f t="shared" si="332"/>
        <v>641</v>
      </c>
    </row>
    <row r="5264" spans="2:17" ht="20.25" customHeight="1">
      <c r="B5264" s="10" t="str">
        <f t="shared" si="333"/>
        <v>لباس كار نسوز(بلوز و شلوار)851</v>
      </c>
      <c r="C5264" s="10" t="str">
        <f t="shared" si="334"/>
        <v>لباس كار نسوز(بلوز و شلوار)1403/03/31851</v>
      </c>
      <c r="D5264" s="10" t="str">
        <f>IFERROR(IF(تحویلی!$E$1="","",IF(NOSA!O5264=تحویلی!$E$1,تحویلی!$E$1&amp;COUNTIF(NOSA!$O$1:O5264,تحویلی!$E$1),"")),"")</f>
        <v/>
      </c>
      <c r="E5264" s="10" t="str">
        <f t="shared" si="335"/>
        <v>3626851</v>
      </c>
      <c r="F5264" s="10" t="str">
        <f>IFERROR(VLOOKUP(I5264,DATABASE!$N:$O,2,FALSE),"")</f>
        <v>لباس كار نسوز(بلوز و شلوار)</v>
      </c>
      <c r="G5264" s="3" t="s">
        <v>3115</v>
      </c>
      <c r="H5264" s="4">
        <v>3626</v>
      </c>
      <c r="I5264" s="3" t="s">
        <v>1663</v>
      </c>
      <c r="J5264" s="3" t="s">
        <v>1664</v>
      </c>
      <c r="K5264" s="5">
        <v>1</v>
      </c>
      <c r="L5264" s="3" t="s">
        <v>28</v>
      </c>
      <c r="M5264" s="3" t="s">
        <v>47</v>
      </c>
      <c r="N5264" s="3" t="s">
        <v>2761</v>
      </c>
      <c r="O5264" s="1">
        <v>851</v>
      </c>
      <c r="P5264" s="4">
        <v>0</v>
      </c>
      <c r="Q5264" s="10">
        <f t="shared" si="332"/>
        <v>851</v>
      </c>
    </row>
    <row r="5265" spans="2:17" ht="20.25" customHeight="1">
      <c r="B5265" s="10" t="str">
        <f t="shared" si="333"/>
        <v>كفش ايمني552</v>
      </c>
      <c r="C5265" s="10" t="str">
        <f t="shared" si="334"/>
        <v>كفش ايمني1403/03/31552</v>
      </c>
      <c r="D5265" s="10" t="str">
        <f>IFERROR(IF(تحویلی!$E$1="","",IF(NOSA!O5265=تحویلی!$E$1,تحویلی!$E$1&amp;COUNTIF(NOSA!$O$1:O5265,تحویلی!$E$1),"")),"")</f>
        <v>55217</v>
      </c>
      <c r="E5265" s="10" t="str">
        <f t="shared" si="335"/>
        <v>3640552</v>
      </c>
      <c r="F5265" s="10" t="str">
        <f>IFERROR(VLOOKUP(I5265,DATABASE!$N:$O,2,FALSE),"")</f>
        <v>كفش ايمني</v>
      </c>
      <c r="G5265" s="3" t="s">
        <v>3115</v>
      </c>
      <c r="H5265" s="4">
        <v>3640</v>
      </c>
      <c r="I5265" s="3" t="s">
        <v>1526</v>
      </c>
      <c r="J5265" s="3" t="s">
        <v>1729</v>
      </c>
      <c r="K5265" s="5">
        <v>1</v>
      </c>
      <c r="L5265" s="3" t="s">
        <v>3</v>
      </c>
      <c r="M5265" s="3" t="s">
        <v>25</v>
      </c>
      <c r="N5265" s="3" t="s">
        <v>1419</v>
      </c>
      <c r="O5265" s="1">
        <v>552</v>
      </c>
      <c r="P5265" s="4">
        <v>0</v>
      </c>
      <c r="Q5265" s="10">
        <f t="shared" si="332"/>
        <v>552</v>
      </c>
    </row>
    <row r="5266" spans="2:17" ht="20.25" customHeight="1">
      <c r="B5266" s="10" t="str">
        <f t="shared" si="333"/>
        <v>دستكش ضد برش سبك869</v>
      </c>
      <c r="C5266" s="10" t="str">
        <f t="shared" si="334"/>
        <v>دستكش ضد برش سبك1403/03/31869</v>
      </c>
      <c r="D5266" s="10" t="str">
        <f>IFERROR(IF(تحویلی!$E$1="","",IF(NOSA!O5266=تحویلی!$E$1,تحویلی!$E$1&amp;COUNTIF(NOSA!$O$1:O5266,تحویلی!$E$1),"")),"")</f>
        <v/>
      </c>
      <c r="E5266" s="10" t="str">
        <f t="shared" si="335"/>
        <v>3641869</v>
      </c>
      <c r="F5266" s="10" t="str">
        <f>IFERROR(VLOOKUP(I5266,DATABASE!$N:$O,2,FALSE),"")</f>
        <v>دستكش ضد برش سبك</v>
      </c>
      <c r="G5266" s="3" t="s">
        <v>3115</v>
      </c>
      <c r="H5266" s="4">
        <v>3641</v>
      </c>
      <c r="I5266" s="3" t="s">
        <v>1442</v>
      </c>
      <c r="J5266" s="3" t="s">
        <v>22</v>
      </c>
      <c r="K5266" s="5">
        <v>1</v>
      </c>
      <c r="L5266" s="3" t="s">
        <v>3</v>
      </c>
      <c r="M5266" s="3" t="s">
        <v>19</v>
      </c>
      <c r="N5266" s="3" t="s">
        <v>3327</v>
      </c>
      <c r="O5266" s="1">
        <v>869</v>
      </c>
      <c r="P5266" s="4">
        <v>0</v>
      </c>
      <c r="Q5266" s="10">
        <f t="shared" si="332"/>
        <v>869</v>
      </c>
    </row>
    <row r="5267" spans="2:17" ht="20.25" customHeight="1">
      <c r="B5267" s="10" t="str">
        <f t="shared" si="333"/>
        <v>كلاه ايمني155</v>
      </c>
      <c r="C5267" s="10" t="str">
        <f t="shared" si="334"/>
        <v>كلاه ايمني1403/03/31155</v>
      </c>
      <c r="D5267" s="10" t="str">
        <f>IFERROR(IF(تحویلی!$E$1="","",IF(NOSA!O5267=تحویلی!$E$1,تحویلی!$E$1&amp;COUNTIF(NOSA!$O$1:O5267,تحویلی!$E$1),"")),"")</f>
        <v/>
      </c>
      <c r="E5267" s="10" t="str">
        <f t="shared" si="335"/>
        <v>3642155</v>
      </c>
      <c r="F5267" s="10" t="str">
        <f>IFERROR(VLOOKUP(I5267,DATABASE!$N:$O,2,FALSE),"")</f>
        <v>كلاه ايمني</v>
      </c>
      <c r="G5267" s="3" t="s">
        <v>3115</v>
      </c>
      <c r="H5267" s="4">
        <v>3642</v>
      </c>
      <c r="I5267" s="3" t="s">
        <v>1505</v>
      </c>
      <c r="J5267" s="3" t="s">
        <v>1628</v>
      </c>
      <c r="K5267" s="5">
        <v>1</v>
      </c>
      <c r="L5267" s="3" t="s">
        <v>8</v>
      </c>
      <c r="M5267" s="3" t="s">
        <v>4</v>
      </c>
      <c r="N5267" s="3" t="s">
        <v>77</v>
      </c>
      <c r="O5267" s="1">
        <v>155</v>
      </c>
      <c r="P5267" s="4">
        <v>0</v>
      </c>
      <c r="Q5267" s="10">
        <f t="shared" si="332"/>
        <v>155</v>
      </c>
    </row>
    <row r="5268" spans="2:17" ht="20.25" customHeight="1">
      <c r="B5268" s="10" t="str">
        <f t="shared" si="333"/>
        <v>350</v>
      </c>
      <c r="C5268" s="10" t="str">
        <f t="shared" si="334"/>
        <v>1403/03/31350</v>
      </c>
      <c r="D5268" s="10" t="str">
        <f>IFERROR(IF(تحویلی!$E$1="","",IF(NOSA!O5268=تحویلی!$E$1,تحویلی!$E$1&amp;COUNTIF(NOSA!$O$1:O5268,تحویلی!$E$1),"")),"")</f>
        <v/>
      </c>
      <c r="E5268" s="10" t="str">
        <f t="shared" si="335"/>
        <v>3648350</v>
      </c>
      <c r="F5268" s="10" t="str">
        <f>IFERROR(VLOOKUP(I5268,DATABASE!$N:$O,2,FALSE),"")</f>
        <v/>
      </c>
      <c r="G5268" s="3" t="s">
        <v>3115</v>
      </c>
      <c r="H5268" s="4">
        <v>3648</v>
      </c>
      <c r="I5268" s="3" t="s">
        <v>2624</v>
      </c>
      <c r="J5268" s="3" t="s">
        <v>466</v>
      </c>
      <c r="K5268" s="5">
        <v>350</v>
      </c>
      <c r="L5268" s="3" t="s">
        <v>8</v>
      </c>
      <c r="M5268" s="3" t="s">
        <v>63</v>
      </c>
      <c r="N5268" s="3" t="s">
        <v>163</v>
      </c>
      <c r="O5268" s="1">
        <v>350</v>
      </c>
      <c r="P5268" s="4">
        <v>0</v>
      </c>
      <c r="Q5268" s="10">
        <f t="shared" si="332"/>
        <v>350</v>
      </c>
    </row>
    <row r="5269" spans="2:17" ht="20.25" customHeight="1">
      <c r="B5269" s="10" t="str">
        <f t="shared" si="333"/>
        <v>350</v>
      </c>
      <c r="C5269" s="10" t="str">
        <f t="shared" si="334"/>
        <v>1403/03/31350</v>
      </c>
      <c r="D5269" s="10" t="str">
        <f>IFERROR(IF(تحویلی!$E$1="","",IF(NOSA!O5269=تحویلی!$E$1,تحویلی!$E$1&amp;COUNTIF(NOSA!$O$1:O5269,تحویلی!$E$1),"")),"")</f>
        <v/>
      </c>
      <c r="E5269" s="10" t="str">
        <f t="shared" si="335"/>
        <v>3648350</v>
      </c>
      <c r="F5269" s="10" t="str">
        <f>IFERROR(VLOOKUP(I5269,DATABASE!$N:$O,2,FALSE),"")</f>
        <v/>
      </c>
      <c r="G5269" s="3" t="s">
        <v>3115</v>
      </c>
      <c r="H5269" s="4">
        <v>3648</v>
      </c>
      <c r="I5269" s="3" t="s">
        <v>2699</v>
      </c>
      <c r="J5269" s="3" t="s">
        <v>7</v>
      </c>
      <c r="K5269" s="5">
        <v>5</v>
      </c>
      <c r="L5269" s="3" t="s">
        <v>8</v>
      </c>
      <c r="M5269" s="3" t="s">
        <v>63</v>
      </c>
      <c r="N5269" s="3" t="s">
        <v>163</v>
      </c>
      <c r="O5269" s="1">
        <v>350</v>
      </c>
      <c r="P5269" s="4">
        <v>0</v>
      </c>
      <c r="Q5269" s="10">
        <f t="shared" si="332"/>
        <v>350</v>
      </c>
    </row>
    <row r="5270" spans="2:17" ht="20.25" customHeight="1">
      <c r="B5270" s="10" t="str">
        <f t="shared" si="333"/>
        <v>دستكش ضد برش سبك847</v>
      </c>
      <c r="C5270" s="10" t="str">
        <f t="shared" si="334"/>
        <v>دستكش ضد برش سبك1403/03/31847</v>
      </c>
      <c r="D5270" s="10" t="str">
        <f>IFERROR(IF(تحویلی!$E$1="","",IF(NOSA!O5270=تحویلی!$E$1,تحویلی!$E$1&amp;COUNTIF(NOSA!$O$1:O5270,تحویلی!$E$1),"")),"")</f>
        <v/>
      </c>
      <c r="E5270" s="10" t="str">
        <f t="shared" si="335"/>
        <v>3657847</v>
      </c>
      <c r="F5270" s="10" t="str">
        <f>IFERROR(VLOOKUP(I5270,DATABASE!$N:$O,2,FALSE),"")</f>
        <v>دستكش ضد برش سبك</v>
      </c>
      <c r="G5270" s="3" t="s">
        <v>3115</v>
      </c>
      <c r="H5270" s="4">
        <v>3657</v>
      </c>
      <c r="I5270" s="3" t="s">
        <v>1442</v>
      </c>
      <c r="J5270" s="3" t="s">
        <v>22</v>
      </c>
      <c r="K5270" s="5">
        <v>1</v>
      </c>
      <c r="L5270" s="3" t="s">
        <v>3</v>
      </c>
      <c r="M5270" s="3" t="s">
        <v>4</v>
      </c>
      <c r="N5270" s="3" t="s">
        <v>2722</v>
      </c>
      <c r="O5270" s="1">
        <v>847</v>
      </c>
      <c r="P5270" s="4">
        <v>0</v>
      </c>
      <c r="Q5270" s="10">
        <f t="shared" si="332"/>
        <v>847</v>
      </c>
    </row>
    <row r="5271" spans="2:17" ht="20.25" customHeight="1">
      <c r="B5271" s="10" t="str">
        <f t="shared" si="333"/>
        <v>دستكش ساق بلند نسوز847</v>
      </c>
      <c r="C5271" s="10" t="str">
        <f t="shared" si="334"/>
        <v>دستكش ساق بلند نسوز1403/03/31847</v>
      </c>
      <c r="D5271" s="10" t="str">
        <f>IFERROR(IF(تحویلی!$E$1="","",IF(NOSA!O5271=تحویلی!$E$1,تحویلی!$E$1&amp;COUNTIF(NOSA!$O$1:O5271,تحویلی!$E$1),"")),"")</f>
        <v/>
      </c>
      <c r="E5271" s="10" t="str">
        <f t="shared" si="335"/>
        <v>3657847</v>
      </c>
      <c r="F5271" s="10" t="str">
        <f>IFERROR(VLOOKUP(I5271,DATABASE!$N:$O,2,FALSE),"")</f>
        <v>دستكش ساق بلند نسوز</v>
      </c>
      <c r="G5271" s="3" t="s">
        <v>3115</v>
      </c>
      <c r="H5271" s="4">
        <v>3657</v>
      </c>
      <c r="I5271" s="3" t="s">
        <v>1461</v>
      </c>
      <c r="J5271" s="3" t="s">
        <v>34</v>
      </c>
      <c r="K5271" s="5">
        <v>1</v>
      </c>
      <c r="L5271" s="3" t="s">
        <v>3</v>
      </c>
      <c r="M5271" s="3" t="s">
        <v>4</v>
      </c>
      <c r="N5271" s="3" t="s">
        <v>2722</v>
      </c>
      <c r="O5271" s="1">
        <v>847</v>
      </c>
      <c r="P5271" s="4">
        <v>0</v>
      </c>
      <c r="Q5271" s="10">
        <f t="shared" si="332"/>
        <v>847</v>
      </c>
    </row>
    <row r="5272" spans="2:17" ht="20.25" customHeight="1">
      <c r="B5272" s="10" t="str">
        <f t="shared" si="333"/>
        <v>دستكش ضد برش سبك697</v>
      </c>
      <c r="C5272" s="10" t="str">
        <f t="shared" si="334"/>
        <v>دستكش ضد برش سبك1403/03/31697</v>
      </c>
      <c r="D5272" s="10" t="str">
        <f>IFERROR(IF(تحویلی!$E$1="","",IF(NOSA!O5272=تحویلی!$E$1,تحویلی!$E$1&amp;COUNTIF(NOSA!$O$1:O5272,تحویلی!$E$1),"")),"")</f>
        <v/>
      </c>
      <c r="E5272" s="10" t="str">
        <f t="shared" si="335"/>
        <v>3659697</v>
      </c>
      <c r="F5272" s="10" t="str">
        <f>IFERROR(VLOOKUP(I5272,DATABASE!$N:$O,2,FALSE),"")</f>
        <v>دستكش ضد برش سبك</v>
      </c>
      <c r="G5272" s="3" t="s">
        <v>3115</v>
      </c>
      <c r="H5272" s="4">
        <v>3659</v>
      </c>
      <c r="I5272" s="3" t="s">
        <v>1442</v>
      </c>
      <c r="J5272" s="3" t="s">
        <v>22</v>
      </c>
      <c r="K5272" s="5">
        <v>1</v>
      </c>
      <c r="L5272" s="3" t="s">
        <v>3</v>
      </c>
      <c r="M5272" s="3" t="s">
        <v>25</v>
      </c>
      <c r="N5272" s="3" t="s">
        <v>698</v>
      </c>
      <c r="O5272" s="1">
        <v>697</v>
      </c>
      <c r="P5272" s="4">
        <v>0</v>
      </c>
      <c r="Q5272" s="10">
        <f t="shared" si="332"/>
        <v>697</v>
      </c>
    </row>
    <row r="5273" spans="2:17" ht="20.25" customHeight="1">
      <c r="B5273" s="10" t="str">
        <f t="shared" si="333"/>
        <v>لباس كار نسوز(بلوز و شلوار)248</v>
      </c>
      <c r="C5273" s="10" t="str">
        <f t="shared" si="334"/>
        <v>لباس كار نسوز(بلوز و شلوار)1403/03/31248</v>
      </c>
      <c r="D5273" s="10" t="str">
        <f>IFERROR(IF(تحویلی!$E$1="","",IF(NOSA!O5273=تحویلی!$E$1,تحویلی!$E$1&amp;COUNTIF(NOSA!$O$1:O5273,تحویلی!$E$1),"")),"")</f>
        <v/>
      </c>
      <c r="E5273" s="10" t="str">
        <f t="shared" si="335"/>
        <v>3661248</v>
      </c>
      <c r="F5273" s="10" t="str">
        <f>IFERROR(VLOOKUP(I5273,DATABASE!$N:$O,2,FALSE),"")</f>
        <v>لباس كار نسوز(بلوز و شلوار)</v>
      </c>
      <c r="G5273" s="3" t="s">
        <v>3115</v>
      </c>
      <c r="H5273" s="4">
        <v>3661</v>
      </c>
      <c r="I5273" s="3" t="s">
        <v>1701</v>
      </c>
      <c r="J5273" s="3" t="s">
        <v>1702</v>
      </c>
      <c r="K5273" s="5">
        <v>1</v>
      </c>
      <c r="L5273" s="3" t="s">
        <v>28</v>
      </c>
      <c r="M5273" s="3" t="s">
        <v>215</v>
      </c>
      <c r="N5273" s="3" t="s">
        <v>2789</v>
      </c>
      <c r="O5273" s="1">
        <v>248</v>
      </c>
      <c r="P5273" s="4">
        <v>0</v>
      </c>
      <c r="Q5273" s="10">
        <f t="shared" si="332"/>
        <v>248</v>
      </c>
    </row>
    <row r="5274" spans="2:17" ht="20.25" customHeight="1">
      <c r="B5274" s="10" t="str">
        <f t="shared" si="333"/>
        <v>چكمه ايمني نسوز248</v>
      </c>
      <c r="C5274" s="10" t="str">
        <f t="shared" si="334"/>
        <v>چكمه ايمني نسوز1403/03/31248</v>
      </c>
      <c r="D5274" s="10" t="str">
        <f>IFERROR(IF(تحویلی!$E$1="","",IF(NOSA!O5274=تحویلی!$E$1,تحویلی!$E$1&amp;COUNTIF(NOSA!$O$1:O5274,تحویلی!$E$1),"")),"")</f>
        <v/>
      </c>
      <c r="E5274" s="10" t="str">
        <f t="shared" si="335"/>
        <v>3661248</v>
      </c>
      <c r="F5274" s="10" t="str">
        <f>IFERROR(VLOOKUP(I5274,DATABASE!$N:$O,2,FALSE),"")</f>
        <v>چكمه ايمني نسوز</v>
      </c>
      <c r="G5274" s="3" t="s">
        <v>3115</v>
      </c>
      <c r="H5274" s="4">
        <v>3661</v>
      </c>
      <c r="I5274" s="3" t="s">
        <v>1697</v>
      </c>
      <c r="J5274" s="3" t="s">
        <v>1698</v>
      </c>
      <c r="K5274" s="5">
        <v>1</v>
      </c>
      <c r="L5274" s="3" t="s">
        <v>3</v>
      </c>
      <c r="M5274" s="3" t="s">
        <v>215</v>
      </c>
      <c r="N5274" s="3" t="s">
        <v>2789</v>
      </c>
      <c r="O5274" s="1">
        <v>248</v>
      </c>
      <c r="P5274" s="4">
        <v>0</v>
      </c>
      <c r="Q5274" s="10">
        <f t="shared" si="332"/>
        <v>248</v>
      </c>
    </row>
    <row r="5275" spans="2:17" ht="20.25" customHeight="1">
      <c r="B5275" s="10" t="str">
        <f t="shared" si="333"/>
        <v>دستكش ضد برش سبك845</v>
      </c>
      <c r="C5275" s="10" t="str">
        <f t="shared" si="334"/>
        <v>دستكش ضد برش سبك1403/03/31845</v>
      </c>
      <c r="D5275" s="10" t="str">
        <f>IFERROR(IF(تحویلی!$E$1="","",IF(NOSA!O5275=تحویلی!$E$1,تحویلی!$E$1&amp;COUNTIF(NOSA!$O$1:O5275,تحویلی!$E$1),"")),"")</f>
        <v/>
      </c>
      <c r="E5275" s="10" t="str">
        <f t="shared" si="335"/>
        <v>3665845</v>
      </c>
      <c r="F5275" s="10" t="str">
        <f>IFERROR(VLOOKUP(I5275,DATABASE!$N:$O,2,FALSE),"")</f>
        <v>دستكش ضد برش سبك</v>
      </c>
      <c r="G5275" s="3" t="s">
        <v>3115</v>
      </c>
      <c r="H5275" s="4">
        <v>3665</v>
      </c>
      <c r="I5275" s="3" t="s">
        <v>1442</v>
      </c>
      <c r="J5275" s="3" t="s">
        <v>22</v>
      </c>
      <c r="K5275" s="5">
        <v>1</v>
      </c>
      <c r="L5275" s="3" t="s">
        <v>3</v>
      </c>
      <c r="M5275" s="3" t="s">
        <v>47</v>
      </c>
      <c r="N5275" s="3" t="s">
        <v>3244</v>
      </c>
      <c r="O5275" s="1">
        <v>845</v>
      </c>
      <c r="P5275" s="4">
        <v>1</v>
      </c>
      <c r="Q5275" s="10">
        <f t="shared" si="332"/>
        <v>845</v>
      </c>
    </row>
    <row r="5276" spans="2:17" ht="20.25" customHeight="1">
      <c r="B5276" s="10" t="str">
        <f t="shared" si="333"/>
        <v>لباس كار ديرسوز(بلوز) 694</v>
      </c>
      <c r="C5276" s="10" t="str">
        <f t="shared" si="334"/>
        <v>لباس كار ديرسوز(بلوز) 1403/03/31694</v>
      </c>
      <c r="D5276" s="10" t="str">
        <f>IFERROR(IF(تحویلی!$E$1="","",IF(NOSA!O5276=تحویلی!$E$1,تحویلی!$E$1&amp;COUNTIF(NOSA!$O$1:O5276,تحویلی!$E$1),"")),"")</f>
        <v/>
      </c>
      <c r="E5276" s="10" t="str">
        <f t="shared" si="335"/>
        <v>3666694</v>
      </c>
      <c r="F5276" s="10" t="str">
        <f>IFERROR(VLOOKUP(I5276,DATABASE!$N:$O,2,FALSE),"")</f>
        <v xml:space="preserve">لباس كار ديرسوز(بلوز) </v>
      </c>
      <c r="G5276" s="3" t="s">
        <v>3115</v>
      </c>
      <c r="H5276" s="4">
        <v>3666</v>
      </c>
      <c r="I5276" s="3" t="s">
        <v>2315</v>
      </c>
      <c r="J5276" s="3" t="s">
        <v>2667</v>
      </c>
      <c r="K5276" s="5">
        <v>1</v>
      </c>
      <c r="L5276" s="3" t="s">
        <v>8</v>
      </c>
      <c r="M5276" s="3" t="s">
        <v>47</v>
      </c>
      <c r="N5276" s="3" t="s">
        <v>2879</v>
      </c>
      <c r="O5276" s="1">
        <v>694</v>
      </c>
      <c r="P5276" s="4">
        <v>1</v>
      </c>
      <c r="Q5276" s="10">
        <f t="shared" ref="Q5276:Q5339" si="336">VALUE(O5276)</f>
        <v>694</v>
      </c>
    </row>
    <row r="5277" spans="2:17" ht="20.25" customHeight="1">
      <c r="B5277" s="10" t="str">
        <f t="shared" si="333"/>
        <v>لباس كار(بلوز و شلوار)756</v>
      </c>
      <c r="C5277" s="10" t="str">
        <f t="shared" si="334"/>
        <v>لباس كار(بلوز و شلوار)1403/04/01756</v>
      </c>
      <c r="D5277" s="10" t="str">
        <f>IFERROR(IF(تحویلی!$E$1="","",IF(NOSA!O5277=تحویلی!$E$1,تحویلی!$E$1&amp;COUNTIF(NOSA!$O$1:O5277,تحویلی!$E$1),"")),"")</f>
        <v/>
      </c>
      <c r="E5277" s="10" t="str">
        <f t="shared" si="335"/>
        <v>3676756</v>
      </c>
      <c r="F5277" s="10" t="str">
        <f>IFERROR(VLOOKUP(I5277,DATABASE!$N:$O,2,FALSE),"")</f>
        <v>لباس كار(بلوز و شلوار)</v>
      </c>
      <c r="G5277" s="3" t="s">
        <v>3116</v>
      </c>
      <c r="H5277" s="4">
        <v>3676</v>
      </c>
      <c r="I5277" s="3" t="s">
        <v>1724</v>
      </c>
      <c r="J5277" s="3" t="s">
        <v>1725</v>
      </c>
      <c r="K5277" s="5">
        <v>1</v>
      </c>
      <c r="L5277" s="3" t="s">
        <v>28</v>
      </c>
      <c r="M5277" s="3" t="s">
        <v>25</v>
      </c>
      <c r="N5277" s="3" t="s">
        <v>3424</v>
      </c>
      <c r="O5277" s="1">
        <v>756</v>
      </c>
      <c r="P5277" s="4">
        <v>0</v>
      </c>
      <c r="Q5277" s="10">
        <f t="shared" si="336"/>
        <v>756</v>
      </c>
    </row>
    <row r="5278" spans="2:17" ht="20.25" customHeight="1">
      <c r="B5278" s="10" t="str">
        <f t="shared" si="333"/>
        <v>دستكش ضد برش سبك719</v>
      </c>
      <c r="C5278" s="10" t="str">
        <f t="shared" si="334"/>
        <v>دستكش ضد برش سبك1403/04/01719</v>
      </c>
      <c r="D5278" s="10" t="str">
        <f>IFERROR(IF(تحویلی!$E$1="","",IF(NOSA!O5278=تحویلی!$E$1,تحویلی!$E$1&amp;COUNTIF(NOSA!$O$1:O5278,تحویلی!$E$1),"")),"")</f>
        <v/>
      </c>
      <c r="E5278" s="10" t="str">
        <f t="shared" si="335"/>
        <v>3677719</v>
      </c>
      <c r="F5278" s="10" t="str">
        <f>IFERROR(VLOOKUP(I5278,DATABASE!$N:$O,2,FALSE),"")</f>
        <v>دستكش ضد برش سبك</v>
      </c>
      <c r="G5278" s="3" t="s">
        <v>3116</v>
      </c>
      <c r="H5278" s="4">
        <v>3677</v>
      </c>
      <c r="I5278" s="3" t="s">
        <v>1442</v>
      </c>
      <c r="J5278" s="3" t="s">
        <v>22</v>
      </c>
      <c r="K5278" s="5">
        <v>1</v>
      </c>
      <c r="L5278" s="3" t="s">
        <v>3</v>
      </c>
      <c r="M5278" s="3" t="s">
        <v>47</v>
      </c>
      <c r="N5278" s="3" t="s">
        <v>395</v>
      </c>
      <c r="O5278" s="1">
        <v>719</v>
      </c>
      <c r="P5278" s="4">
        <v>0</v>
      </c>
      <c r="Q5278" s="10">
        <f t="shared" si="336"/>
        <v>719</v>
      </c>
    </row>
    <row r="5279" spans="2:17" ht="20.25" customHeight="1">
      <c r="B5279" s="10" t="str">
        <f t="shared" si="333"/>
        <v>كفش ايمني عايق برق822</v>
      </c>
      <c r="C5279" s="10" t="str">
        <f t="shared" si="334"/>
        <v>كفش ايمني عايق برق1403/04/01822</v>
      </c>
      <c r="D5279" s="10" t="str">
        <f>IFERROR(IF(تحویلی!$E$1="","",IF(NOSA!O5279=تحویلی!$E$1,تحویلی!$E$1&amp;COUNTIF(NOSA!$O$1:O5279,تحویلی!$E$1),"")),"")</f>
        <v/>
      </c>
      <c r="E5279" s="10" t="str">
        <f t="shared" si="335"/>
        <v>3678822</v>
      </c>
      <c r="F5279" s="10" t="str">
        <f>IFERROR(VLOOKUP(I5279,DATABASE!$N:$O,2,FALSE),"")</f>
        <v>كفش ايمني عايق برق</v>
      </c>
      <c r="G5279" s="3" t="s">
        <v>3116</v>
      </c>
      <c r="H5279" s="4">
        <v>3678</v>
      </c>
      <c r="I5279" s="3" t="s">
        <v>1589</v>
      </c>
      <c r="J5279" s="3" t="s">
        <v>1651</v>
      </c>
      <c r="K5279" s="5">
        <v>1</v>
      </c>
      <c r="L5279" s="3" t="s">
        <v>3</v>
      </c>
      <c r="M5279" s="3" t="s">
        <v>47</v>
      </c>
      <c r="N5279" s="3" t="s">
        <v>1788</v>
      </c>
      <c r="O5279" s="1">
        <v>822</v>
      </c>
      <c r="P5279" s="4">
        <v>1</v>
      </c>
      <c r="Q5279" s="10">
        <f t="shared" si="336"/>
        <v>822</v>
      </c>
    </row>
    <row r="5280" spans="2:17" ht="20.25" customHeight="1">
      <c r="B5280" s="10" t="str">
        <f t="shared" si="333"/>
        <v>كلاه ايمني822</v>
      </c>
      <c r="C5280" s="10" t="str">
        <f t="shared" si="334"/>
        <v>كلاه ايمني1403/04/01822</v>
      </c>
      <c r="D5280" s="10" t="str">
        <f>IFERROR(IF(تحویلی!$E$1="","",IF(NOSA!O5280=تحویلی!$E$1,تحویلی!$E$1&amp;COUNTIF(NOSA!$O$1:O5280,تحویلی!$E$1),"")),"")</f>
        <v/>
      </c>
      <c r="E5280" s="10" t="str">
        <f t="shared" si="335"/>
        <v>3678822</v>
      </c>
      <c r="F5280" s="10" t="str">
        <f>IFERROR(VLOOKUP(I5280,DATABASE!$N:$O,2,FALSE),"")</f>
        <v>كلاه ايمني</v>
      </c>
      <c r="G5280" s="3" t="s">
        <v>3116</v>
      </c>
      <c r="H5280" s="4">
        <v>3678</v>
      </c>
      <c r="I5280" s="3" t="s">
        <v>1476</v>
      </c>
      <c r="J5280" s="3" t="s">
        <v>1647</v>
      </c>
      <c r="K5280" s="5">
        <v>1</v>
      </c>
      <c r="L5280" s="3" t="s">
        <v>8</v>
      </c>
      <c r="M5280" s="3" t="s">
        <v>47</v>
      </c>
      <c r="N5280" s="3" t="s">
        <v>1788</v>
      </c>
      <c r="O5280" s="1">
        <v>822</v>
      </c>
      <c r="P5280" s="4">
        <v>1</v>
      </c>
      <c r="Q5280" s="10">
        <f t="shared" si="336"/>
        <v>822</v>
      </c>
    </row>
    <row r="5281" spans="2:17" ht="20.25" customHeight="1">
      <c r="B5281" s="10" t="str">
        <f t="shared" si="333"/>
        <v>ماسك جوشكاري234</v>
      </c>
      <c r="C5281" s="10" t="e">
        <f>F5281&amp;#REF!&amp;O5281</f>
        <v>#REF!</v>
      </c>
      <c r="D5281" s="10" t="str">
        <f>IFERROR(IF(تحویلی!$E$1="","",IF(NOSA!O5281=تحویلی!$E$1,تحویلی!$E$1&amp;COUNTIF(NOSA!$O$1:O5281,تحویلی!$E$1),"")),"")</f>
        <v/>
      </c>
      <c r="E5281" s="10" t="str">
        <f t="shared" si="335"/>
        <v>3680234</v>
      </c>
      <c r="F5281" s="10" t="str">
        <f>IFERROR(VLOOKUP(I5281,DATABASE!$N:$O,2,FALSE),"")</f>
        <v>ماسك جوشكاري</v>
      </c>
      <c r="G5281" s="3" t="s">
        <v>3116</v>
      </c>
      <c r="H5281" s="4">
        <v>3680</v>
      </c>
      <c r="I5281" s="3" t="s">
        <v>1598</v>
      </c>
      <c r="J5281" s="3" t="s">
        <v>108</v>
      </c>
      <c r="K5281" s="5">
        <v>1</v>
      </c>
      <c r="L5281" s="3" t="s">
        <v>8</v>
      </c>
      <c r="M5281" s="3" t="s">
        <v>133</v>
      </c>
      <c r="N5281" s="3" t="s">
        <v>484</v>
      </c>
      <c r="O5281" s="1">
        <v>234</v>
      </c>
      <c r="P5281" s="4">
        <v>0</v>
      </c>
      <c r="Q5281" s="10">
        <f t="shared" si="336"/>
        <v>234</v>
      </c>
    </row>
    <row r="5282" spans="2:17" ht="20.25" customHeight="1">
      <c r="B5282" s="10" t="str">
        <f t="shared" si="333"/>
        <v>پيشبند نسوز چرمي573</v>
      </c>
      <c r="C5282" s="10" t="str">
        <f t="shared" si="334"/>
        <v>پيشبند نسوز چرمي1403/04/01573</v>
      </c>
      <c r="D5282" s="10" t="str">
        <f>IFERROR(IF(تحویلی!$E$1="","",IF(NOSA!O5282=تحویلی!$E$1,تحویلی!$E$1&amp;COUNTIF(NOSA!$O$1:O5282,تحویلی!$E$1),"")),"")</f>
        <v/>
      </c>
      <c r="E5282" s="10" t="str">
        <f t="shared" si="335"/>
        <v>3687573</v>
      </c>
      <c r="F5282" s="10" t="str">
        <f>IFERROR(VLOOKUP(I5282,DATABASE!$N:$O,2,FALSE),"")</f>
        <v>پيشبند نسوز چرمي</v>
      </c>
      <c r="G5282" s="3" t="s">
        <v>3116</v>
      </c>
      <c r="H5282" s="4">
        <v>3687</v>
      </c>
      <c r="I5282" s="3" t="s">
        <v>1459</v>
      </c>
      <c r="J5282" s="3" t="s">
        <v>15</v>
      </c>
      <c r="K5282" s="5">
        <v>1</v>
      </c>
      <c r="L5282" s="3" t="s">
        <v>8</v>
      </c>
      <c r="M5282" s="3" t="s">
        <v>19</v>
      </c>
      <c r="N5282" s="3" t="s">
        <v>2869</v>
      </c>
      <c r="O5282" s="1">
        <v>573</v>
      </c>
      <c r="P5282" s="4">
        <v>1</v>
      </c>
      <c r="Q5282" s="10">
        <f t="shared" si="336"/>
        <v>573</v>
      </c>
    </row>
    <row r="5283" spans="2:17" ht="20.25" customHeight="1">
      <c r="B5283" s="10" t="str">
        <f t="shared" si="333"/>
        <v>كلاه ايمني238</v>
      </c>
      <c r="C5283" s="10" t="str">
        <f t="shared" si="334"/>
        <v>كلاه ايمني1403/04/01238</v>
      </c>
      <c r="D5283" s="10" t="str">
        <f>IFERROR(IF(تحویلی!$E$1="","",IF(NOSA!O5283=تحویلی!$E$1,تحویلی!$E$1&amp;COUNTIF(NOSA!$O$1:O5283,تحویلی!$E$1),"")),"")</f>
        <v/>
      </c>
      <c r="E5283" s="10" t="str">
        <f t="shared" si="335"/>
        <v>3688238</v>
      </c>
      <c r="F5283" s="10" t="str">
        <f>IFERROR(VLOOKUP(I5283,DATABASE!$N:$O,2,FALSE),"")</f>
        <v>كلاه ايمني</v>
      </c>
      <c r="G5283" s="3" t="s">
        <v>3116</v>
      </c>
      <c r="H5283" s="4">
        <v>3688</v>
      </c>
      <c r="I5283" s="3" t="s">
        <v>1505</v>
      </c>
      <c r="J5283" s="3" t="s">
        <v>1628</v>
      </c>
      <c r="K5283" s="5">
        <v>1</v>
      </c>
      <c r="L5283" s="3" t="s">
        <v>8</v>
      </c>
      <c r="M5283" s="3" t="s">
        <v>19</v>
      </c>
      <c r="N5283" s="3" t="s">
        <v>3425</v>
      </c>
      <c r="O5283" s="1">
        <v>238</v>
      </c>
      <c r="P5283" s="4">
        <v>1</v>
      </c>
      <c r="Q5283" s="10">
        <f t="shared" si="336"/>
        <v>238</v>
      </c>
    </row>
    <row r="5284" spans="2:17" ht="20.25" customHeight="1">
      <c r="B5284" s="10" t="str">
        <f t="shared" si="333"/>
        <v>نقاب تيره محافظ صورت معمولي238</v>
      </c>
      <c r="C5284" s="10" t="str">
        <f t="shared" si="334"/>
        <v>نقاب تيره محافظ صورت معمولي1403/04/01238</v>
      </c>
      <c r="D5284" s="10" t="str">
        <f>IFERROR(IF(تحویلی!$E$1="","",IF(NOSA!O5284=تحویلی!$E$1,تحویلی!$E$1&amp;COUNTIF(NOSA!$O$1:O5284,تحویلی!$E$1),"")),"")</f>
        <v/>
      </c>
      <c r="E5284" s="10" t="str">
        <f t="shared" si="335"/>
        <v>3688238</v>
      </c>
      <c r="F5284" s="10" t="str">
        <f>IFERROR(VLOOKUP(I5284,DATABASE!$N:$O,2,FALSE),"")</f>
        <v>نقاب تيره محافظ صورت معمولي</v>
      </c>
      <c r="G5284" s="3" t="s">
        <v>3116</v>
      </c>
      <c r="H5284" s="4">
        <v>3688</v>
      </c>
      <c r="I5284" s="3" t="s">
        <v>1557</v>
      </c>
      <c r="J5284" s="3" t="s">
        <v>115</v>
      </c>
      <c r="K5284" s="5">
        <v>1</v>
      </c>
      <c r="L5284" s="3" t="s">
        <v>8</v>
      </c>
      <c r="M5284" s="3" t="s">
        <v>19</v>
      </c>
      <c r="N5284" s="3" t="s">
        <v>3425</v>
      </c>
      <c r="O5284" s="1">
        <v>238</v>
      </c>
      <c r="P5284" s="4">
        <v>1</v>
      </c>
      <c r="Q5284" s="10">
        <f t="shared" si="336"/>
        <v>238</v>
      </c>
    </row>
    <row r="5285" spans="2:17" ht="20.25" customHeight="1">
      <c r="B5285" s="10" t="str">
        <f t="shared" si="333"/>
        <v>رابط فنري نقاب كلاه ايمني238</v>
      </c>
      <c r="C5285" s="10" t="str">
        <f t="shared" si="334"/>
        <v>رابط فنري نقاب كلاه ايمني1403/04/01238</v>
      </c>
      <c r="D5285" s="10" t="str">
        <f>IFERROR(IF(تحویلی!$E$1="","",IF(NOSA!O5285=تحویلی!$E$1,تحویلی!$E$1&amp;COUNTIF(NOSA!$O$1:O5285,تحویلی!$E$1),"")),"")</f>
        <v/>
      </c>
      <c r="E5285" s="10" t="str">
        <f t="shared" si="335"/>
        <v>3688238</v>
      </c>
      <c r="F5285" s="10" t="str">
        <f>IFERROR(VLOOKUP(I5285,DATABASE!$N:$O,2,FALSE),"")</f>
        <v>رابط فنري نقاب كلاه ايمني</v>
      </c>
      <c r="G5285" s="3" t="s">
        <v>3116</v>
      </c>
      <c r="H5285" s="4">
        <v>3688</v>
      </c>
      <c r="I5285" s="3" t="s">
        <v>1454</v>
      </c>
      <c r="J5285" s="3" t="s">
        <v>135</v>
      </c>
      <c r="K5285" s="5">
        <v>1</v>
      </c>
      <c r="L5285" s="3" t="s">
        <v>8</v>
      </c>
      <c r="M5285" s="3" t="s">
        <v>19</v>
      </c>
      <c r="N5285" s="3" t="s">
        <v>3425</v>
      </c>
      <c r="O5285" s="1">
        <v>238</v>
      </c>
      <c r="P5285" s="4">
        <v>1</v>
      </c>
      <c r="Q5285" s="10">
        <f t="shared" si="336"/>
        <v>238</v>
      </c>
    </row>
    <row r="5286" spans="2:17" ht="20.25" customHeight="1">
      <c r="B5286" s="10" t="str">
        <f t="shared" si="333"/>
        <v>دستكش ضد برش سبك5</v>
      </c>
      <c r="C5286" s="10" t="str">
        <f t="shared" si="334"/>
        <v>دستكش ضد برش سبك1403/04/015</v>
      </c>
      <c r="D5286" s="10" t="str">
        <f>IFERROR(IF(تحویلی!$E$1="","",IF(NOSA!O5286=تحویلی!$E$1,تحویلی!$E$1&amp;COUNTIF(NOSA!$O$1:O5286,تحویلی!$E$1),"")),"")</f>
        <v/>
      </c>
      <c r="E5286" s="10" t="str">
        <f t="shared" si="335"/>
        <v>36935</v>
      </c>
      <c r="F5286" s="10" t="str">
        <f>IFERROR(VLOOKUP(I5286,DATABASE!$N:$O,2,FALSE),"")</f>
        <v>دستكش ضد برش سبك</v>
      </c>
      <c r="G5286" s="3" t="s">
        <v>3116</v>
      </c>
      <c r="H5286" s="4">
        <v>3693</v>
      </c>
      <c r="I5286" s="3" t="s">
        <v>1442</v>
      </c>
      <c r="J5286" s="3" t="s">
        <v>22</v>
      </c>
      <c r="K5286" s="5">
        <v>1</v>
      </c>
      <c r="L5286" s="3" t="s">
        <v>3</v>
      </c>
      <c r="M5286" s="3" t="s">
        <v>43</v>
      </c>
      <c r="N5286" s="3" t="s">
        <v>3214</v>
      </c>
      <c r="O5286" s="1">
        <v>5</v>
      </c>
      <c r="P5286" s="4">
        <v>1</v>
      </c>
      <c r="Q5286" s="10">
        <f t="shared" si="336"/>
        <v>5</v>
      </c>
    </row>
    <row r="5287" spans="2:17" ht="20.25" customHeight="1">
      <c r="B5287" s="10" t="str">
        <f t="shared" si="333"/>
        <v>لباس كار ديرسوز(بلوز و شلوار)751</v>
      </c>
      <c r="C5287" s="10" t="str">
        <f t="shared" si="334"/>
        <v>لباس كار ديرسوز(بلوز و شلوار)1403/04/02751</v>
      </c>
      <c r="D5287" s="10" t="str">
        <f>IFERROR(IF(تحویلی!$E$1="","",IF(NOSA!O5287=تحویلی!$E$1,تحویلی!$E$1&amp;COUNTIF(NOSA!$O$1:O5287,تحویلی!$E$1),"")),"")</f>
        <v/>
      </c>
      <c r="E5287" s="10" t="str">
        <f t="shared" si="335"/>
        <v>3700751</v>
      </c>
      <c r="F5287" s="10" t="str">
        <f>IFERROR(VLOOKUP(I5287,DATABASE!$N:$O,2,FALSE),"")</f>
        <v>لباس كار ديرسوز(بلوز و شلوار)</v>
      </c>
      <c r="G5287" s="3" t="s">
        <v>3117</v>
      </c>
      <c r="H5287" s="4">
        <v>3700</v>
      </c>
      <c r="I5287" s="3" t="s">
        <v>1634</v>
      </c>
      <c r="J5287" s="3" t="s">
        <v>1635</v>
      </c>
      <c r="K5287" s="5">
        <v>1</v>
      </c>
      <c r="L5287" s="3" t="s">
        <v>28</v>
      </c>
      <c r="M5287" s="3" t="s">
        <v>9</v>
      </c>
      <c r="N5287" s="3" t="s">
        <v>901</v>
      </c>
      <c r="O5287" s="1">
        <v>751</v>
      </c>
      <c r="P5287" s="4">
        <v>1</v>
      </c>
      <c r="Q5287" s="10">
        <f t="shared" si="336"/>
        <v>751</v>
      </c>
    </row>
    <row r="5288" spans="2:17" ht="20.25" customHeight="1">
      <c r="B5288" s="10" t="str">
        <f t="shared" si="333"/>
        <v>لباس كار نسوز(بلوز و شلوار)890</v>
      </c>
      <c r="C5288" s="10" t="str">
        <f t="shared" si="334"/>
        <v>لباس كار نسوز(بلوز و شلوار)1403/04/02890</v>
      </c>
      <c r="D5288" s="10" t="str">
        <f>IFERROR(IF(تحویلی!$E$1="","",IF(NOSA!O5288=تحویلی!$E$1,تحویلی!$E$1&amp;COUNTIF(NOSA!$O$1:O5288,تحویلی!$E$1),"")),"")</f>
        <v/>
      </c>
      <c r="E5288" s="10" t="str">
        <f t="shared" si="335"/>
        <v>3712890</v>
      </c>
      <c r="F5288" s="10" t="str">
        <f>IFERROR(VLOOKUP(I5288,DATABASE!$N:$O,2,FALSE),"")</f>
        <v>لباس كار نسوز(بلوز و شلوار)</v>
      </c>
      <c r="G5288" s="3" t="s">
        <v>3117</v>
      </c>
      <c r="H5288" s="4">
        <v>3712</v>
      </c>
      <c r="I5288" s="3" t="s">
        <v>1701</v>
      </c>
      <c r="J5288" s="3" t="s">
        <v>1702</v>
      </c>
      <c r="K5288" s="5">
        <v>1</v>
      </c>
      <c r="L5288" s="3" t="s">
        <v>28</v>
      </c>
      <c r="M5288" s="3" t="s">
        <v>4</v>
      </c>
      <c r="N5288" s="3" t="s">
        <v>3426</v>
      </c>
      <c r="O5288" s="1">
        <v>890</v>
      </c>
      <c r="P5288" s="4">
        <v>0</v>
      </c>
      <c r="Q5288" s="10">
        <f t="shared" si="336"/>
        <v>890</v>
      </c>
    </row>
    <row r="5289" spans="2:17" ht="20.25" customHeight="1">
      <c r="B5289" s="10" t="str">
        <f t="shared" si="333"/>
        <v>چكمه ايمني نسوز890</v>
      </c>
      <c r="C5289" s="10" t="str">
        <f t="shared" si="334"/>
        <v>چكمه ايمني نسوز1403/04/02890</v>
      </c>
      <c r="D5289" s="10" t="str">
        <f>IFERROR(IF(تحویلی!$E$1="","",IF(NOSA!O5289=تحویلی!$E$1,تحویلی!$E$1&amp;COUNTIF(NOSA!$O$1:O5289,تحویلی!$E$1),"")),"")</f>
        <v/>
      </c>
      <c r="E5289" s="10" t="str">
        <f t="shared" si="335"/>
        <v>3712890</v>
      </c>
      <c r="F5289" s="10" t="str">
        <f>IFERROR(VLOOKUP(I5289,DATABASE!$N:$O,2,FALSE),"")</f>
        <v>چكمه ايمني نسوز</v>
      </c>
      <c r="G5289" s="3" t="s">
        <v>3117</v>
      </c>
      <c r="H5289" s="4">
        <v>3712</v>
      </c>
      <c r="I5289" s="3" t="s">
        <v>1666</v>
      </c>
      <c r="J5289" s="3" t="s">
        <v>1667</v>
      </c>
      <c r="K5289" s="5">
        <v>1</v>
      </c>
      <c r="L5289" s="3" t="s">
        <v>3</v>
      </c>
      <c r="M5289" s="3" t="s">
        <v>4</v>
      </c>
      <c r="N5289" s="3" t="s">
        <v>3426</v>
      </c>
      <c r="O5289" s="1">
        <v>890</v>
      </c>
      <c r="P5289" s="4">
        <v>0</v>
      </c>
      <c r="Q5289" s="10">
        <f t="shared" si="336"/>
        <v>890</v>
      </c>
    </row>
    <row r="5290" spans="2:17" ht="20.25" customHeight="1">
      <c r="B5290" s="10" t="str">
        <f t="shared" si="333"/>
        <v>پيشبند نسوز چرمي890</v>
      </c>
      <c r="C5290" s="10" t="str">
        <f t="shared" si="334"/>
        <v>پيشبند نسوز چرمي1403/04/02890</v>
      </c>
      <c r="D5290" s="10" t="str">
        <f>IFERROR(IF(تحویلی!$E$1="","",IF(NOSA!O5290=تحویلی!$E$1,تحویلی!$E$1&amp;COUNTIF(NOSA!$O$1:O5290,تحویلی!$E$1),"")),"")</f>
        <v/>
      </c>
      <c r="E5290" s="10" t="str">
        <f t="shared" si="335"/>
        <v>3712890</v>
      </c>
      <c r="F5290" s="10" t="str">
        <f>IFERROR(VLOOKUP(I5290,DATABASE!$N:$O,2,FALSE),"")</f>
        <v>پيشبند نسوز چرمي</v>
      </c>
      <c r="G5290" s="3" t="s">
        <v>3117</v>
      </c>
      <c r="H5290" s="4">
        <v>3712</v>
      </c>
      <c r="I5290" s="3" t="s">
        <v>1459</v>
      </c>
      <c r="J5290" s="3" t="s">
        <v>15</v>
      </c>
      <c r="K5290" s="5">
        <v>1</v>
      </c>
      <c r="L5290" s="3" t="s">
        <v>8</v>
      </c>
      <c r="M5290" s="3" t="s">
        <v>4</v>
      </c>
      <c r="N5290" s="3" t="s">
        <v>3426</v>
      </c>
      <c r="O5290" s="1">
        <v>890</v>
      </c>
      <c r="P5290" s="4">
        <v>0</v>
      </c>
      <c r="Q5290" s="10">
        <f t="shared" si="336"/>
        <v>890</v>
      </c>
    </row>
    <row r="5291" spans="2:17" ht="20.25" customHeight="1">
      <c r="B5291" s="10" t="str">
        <f t="shared" si="333"/>
        <v>كلاه ايمني890</v>
      </c>
      <c r="C5291" s="10" t="str">
        <f t="shared" si="334"/>
        <v>كلاه ايمني1403/04/02890</v>
      </c>
      <c r="D5291" s="10" t="str">
        <f>IFERROR(IF(تحویلی!$E$1="","",IF(NOSA!O5291=تحویلی!$E$1,تحویلی!$E$1&amp;COUNTIF(NOSA!$O$1:O5291,تحویلی!$E$1),"")),"")</f>
        <v/>
      </c>
      <c r="E5291" s="10" t="str">
        <f t="shared" si="335"/>
        <v>3712890</v>
      </c>
      <c r="F5291" s="10" t="str">
        <f>IFERROR(VLOOKUP(I5291,DATABASE!$N:$O,2,FALSE),"")</f>
        <v>كلاه ايمني</v>
      </c>
      <c r="G5291" s="3" t="s">
        <v>3117</v>
      </c>
      <c r="H5291" s="4">
        <v>3712</v>
      </c>
      <c r="I5291" s="3" t="s">
        <v>1505</v>
      </c>
      <c r="J5291" s="3" t="s">
        <v>1628</v>
      </c>
      <c r="K5291" s="5">
        <v>1</v>
      </c>
      <c r="L5291" s="3" t="s">
        <v>8</v>
      </c>
      <c r="M5291" s="3" t="s">
        <v>4</v>
      </c>
      <c r="N5291" s="3" t="s">
        <v>3426</v>
      </c>
      <c r="O5291" s="1">
        <v>890</v>
      </c>
      <c r="P5291" s="4">
        <v>0</v>
      </c>
      <c r="Q5291" s="10">
        <f t="shared" si="336"/>
        <v>890</v>
      </c>
    </row>
    <row r="5292" spans="2:17" ht="20.25" customHeight="1">
      <c r="B5292" s="10" t="str">
        <f t="shared" si="333"/>
        <v>رابط فنري نقاب كلاه ايمني890</v>
      </c>
      <c r="C5292" s="10" t="str">
        <f t="shared" si="334"/>
        <v>رابط فنري نقاب كلاه ايمني1403/04/02890</v>
      </c>
      <c r="D5292" s="10" t="str">
        <f>IFERROR(IF(تحویلی!$E$1="","",IF(NOSA!O5292=تحویلی!$E$1,تحویلی!$E$1&amp;COUNTIF(NOSA!$O$1:O5292,تحویلی!$E$1),"")),"")</f>
        <v/>
      </c>
      <c r="E5292" s="10" t="str">
        <f t="shared" si="335"/>
        <v>3712890</v>
      </c>
      <c r="F5292" s="10" t="str">
        <f>IFERROR(VLOOKUP(I5292,DATABASE!$N:$O,2,FALSE),"")</f>
        <v>رابط فنري نقاب كلاه ايمني</v>
      </c>
      <c r="G5292" s="3" t="s">
        <v>3117</v>
      </c>
      <c r="H5292" s="4">
        <v>3712</v>
      </c>
      <c r="I5292" s="3" t="s">
        <v>1454</v>
      </c>
      <c r="J5292" s="3" t="s">
        <v>135</v>
      </c>
      <c r="K5292" s="5">
        <v>1</v>
      </c>
      <c r="L5292" s="3" t="s">
        <v>8</v>
      </c>
      <c r="M5292" s="3" t="s">
        <v>4</v>
      </c>
      <c r="N5292" s="3" t="s">
        <v>3426</v>
      </c>
      <c r="O5292" s="1">
        <v>890</v>
      </c>
      <c r="P5292" s="4">
        <v>0</v>
      </c>
      <c r="Q5292" s="10">
        <f t="shared" si="336"/>
        <v>890</v>
      </c>
    </row>
    <row r="5293" spans="2:17" ht="20.25" customHeight="1">
      <c r="B5293" s="10" t="str">
        <f t="shared" si="333"/>
        <v>نقاب تيره محافظ صورت معمولي890</v>
      </c>
      <c r="C5293" s="10" t="str">
        <f t="shared" si="334"/>
        <v>نقاب تيره محافظ صورت معمولي1403/04/02890</v>
      </c>
      <c r="D5293" s="10" t="str">
        <f>IFERROR(IF(تحویلی!$E$1="","",IF(NOSA!O5293=تحویلی!$E$1,تحویلی!$E$1&amp;COUNTIF(NOSA!$O$1:O5293,تحویلی!$E$1),"")),"")</f>
        <v/>
      </c>
      <c r="E5293" s="10" t="str">
        <f t="shared" si="335"/>
        <v>3712890</v>
      </c>
      <c r="F5293" s="10" t="str">
        <f>IFERROR(VLOOKUP(I5293,DATABASE!$N:$O,2,FALSE),"")</f>
        <v>نقاب تيره محافظ صورت معمولي</v>
      </c>
      <c r="G5293" s="3" t="s">
        <v>3117</v>
      </c>
      <c r="H5293" s="4">
        <v>3712</v>
      </c>
      <c r="I5293" s="3" t="s">
        <v>1557</v>
      </c>
      <c r="J5293" s="3" t="s">
        <v>115</v>
      </c>
      <c r="K5293" s="5">
        <v>1</v>
      </c>
      <c r="L5293" s="3" t="s">
        <v>8</v>
      </c>
      <c r="M5293" s="3" t="s">
        <v>4</v>
      </c>
      <c r="N5293" s="3" t="s">
        <v>3426</v>
      </c>
      <c r="O5293" s="1">
        <v>890</v>
      </c>
      <c r="P5293" s="4">
        <v>0</v>
      </c>
      <c r="Q5293" s="10">
        <f t="shared" si="336"/>
        <v>890</v>
      </c>
    </row>
    <row r="5294" spans="2:17" ht="20.25" customHeight="1">
      <c r="B5294" s="10" t="str">
        <f t="shared" si="333"/>
        <v>گوشي اير پلاگ890</v>
      </c>
      <c r="C5294" s="10" t="str">
        <f t="shared" si="334"/>
        <v>گوشي اير پلاگ1403/04/02890</v>
      </c>
      <c r="D5294" s="10" t="str">
        <f>IFERROR(IF(تحویلی!$E$1="","",IF(NOSA!O5294=تحویلی!$E$1,تحویلی!$E$1&amp;COUNTIF(NOSA!$O$1:O5294,تحویلی!$E$1),"")),"")</f>
        <v/>
      </c>
      <c r="E5294" s="10" t="str">
        <f t="shared" si="335"/>
        <v>3713890</v>
      </c>
      <c r="F5294" s="10" t="str">
        <f>IFERROR(VLOOKUP(I5294,DATABASE!$N:$O,2,FALSE),"")</f>
        <v>گوشي اير پلاگ</v>
      </c>
      <c r="G5294" s="3" t="s">
        <v>3117</v>
      </c>
      <c r="H5294" s="4">
        <v>3713</v>
      </c>
      <c r="I5294" s="3" t="s">
        <v>1581</v>
      </c>
      <c r="J5294" s="3" t="s">
        <v>124</v>
      </c>
      <c r="K5294" s="5">
        <v>1</v>
      </c>
      <c r="L5294" s="3" t="s">
        <v>8</v>
      </c>
      <c r="M5294" s="3" t="s">
        <v>4</v>
      </c>
      <c r="N5294" s="3" t="s">
        <v>3426</v>
      </c>
      <c r="O5294" s="1">
        <v>890</v>
      </c>
      <c r="P5294" s="4">
        <v>0</v>
      </c>
      <c r="Q5294" s="10">
        <f t="shared" si="336"/>
        <v>890</v>
      </c>
    </row>
    <row r="5295" spans="2:17" ht="20.25" customHeight="1">
      <c r="B5295" s="10" t="str">
        <f t="shared" si="333"/>
        <v>دستكش ساق بلند نسوز890</v>
      </c>
      <c r="C5295" s="10" t="str">
        <f t="shared" si="334"/>
        <v>دستكش ساق بلند نسوز1403/04/02890</v>
      </c>
      <c r="D5295" s="10" t="str">
        <f>IFERROR(IF(تحویلی!$E$1="","",IF(NOSA!O5295=تحویلی!$E$1,تحویلی!$E$1&amp;COUNTIF(NOSA!$O$1:O5295,تحویلی!$E$1),"")),"")</f>
        <v/>
      </c>
      <c r="E5295" s="10" t="str">
        <f t="shared" si="335"/>
        <v>3713890</v>
      </c>
      <c r="F5295" s="10" t="str">
        <f>IFERROR(VLOOKUP(I5295,DATABASE!$N:$O,2,FALSE),"")</f>
        <v>دستكش ساق بلند نسوز</v>
      </c>
      <c r="G5295" s="154" t="s">
        <v>3117</v>
      </c>
      <c r="H5295" s="155">
        <v>3713</v>
      </c>
      <c r="I5295" s="154" t="s">
        <v>1461</v>
      </c>
      <c r="J5295" s="154" t="s">
        <v>34</v>
      </c>
      <c r="K5295" s="156">
        <v>1</v>
      </c>
      <c r="L5295" s="154" t="s">
        <v>3</v>
      </c>
      <c r="M5295" s="154" t="s">
        <v>4</v>
      </c>
      <c r="N5295" s="154" t="s">
        <v>3426</v>
      </c>
      <c r="O5295" s="153">
        <v>890</v>
      </c>
      <c r="P5295" s="155">
        <v>0</v>
      </c>
      <c r="Q5295" s="10">
        <f t="shared" si="336"/>
        <v>890</v>
      </c>
    </row>
    <row r="5296" spans="2:17" ht="20.25" customHeight="1">
      <c r="B5296" s="10" t="str">
        <f t="shared" si="333"/>
        <v>دستكش ضد برش سبك890</v>
      </c>
      <c r="C5296" s="10" t="str">
        <f t="shared" si="334"/>
        <v>دستكش ضد برش سبك1403/04/02890</v>
      </c>
      <c r="D5296" s="10" t="str">
        <f>IFERROR(IF(تحویلی!$E$1="","",IF(NOSA!O5296=تحویلی!$E$1,تحویلی!$E$1&amp;COUNTIF(NOSA!$O$1:O5296,تحویلی!$E$1),"")),"")</f>
        <v/>
      </c>
      <c r="E5296" s="10" t="str">
        <f t="shared" si="335"/>
        <v>3713890</v>
      </c>
      <c r="F5296" s="10" t="str">
        <f>IFERROR(VLOOKUP(I5296,DATABASE!$N:$O,2,FALSE),"")</f>
        <v>دستكش ضد برش سبك</v>
      </c>
      <c r="G5296" s="154" t="s">
        <v>3117</v>
      </c>
      <c r="H5296" s="155">
        <v>3713</v>
      </c>
      <c r="I5296" s="154" t="s">
        <v>1442</v>
      </c>
      <c r="J5296" s="154" t="s">
        <v>22</v>
      </c>
      <c r="K5296" s="156">
        <v>1</v>
      </c>
      <c r="L5296" s="154" t="s">
        <v>3</v>
      </c>
      <c r="M5296" s="154" t="s">
        <v>4</v>
      </c>
      <c r="N5296" s="154" t="s">
        <v>3426</v>
      </c>
      <c r="O5296" s="153">
        <v>890</v>
      </c>
      <c r="P5296" s="155">
        <v>0</v>
      </c>
      <c r="Q5296" s="10">
        <f t="shared" si="336"/>
        <v>890</v>
      </c>
    </row>
    <row r="5297" spans="2:17" ht="20.25" customHeight="1">
      <c r="B5297" s="10" t="str">
        <f t="shared" si="333"/>
        <v>890</v>
      </c>
      <c r="C5297" s="10" t="str">
        <f t="shared" si="334"/>
        <v>1403/04/02890</v>
      </c>
      <c r="D5297" s="10" t="str">
        <f>IFERROR(IF(تحویلی!$E$1="","",IF(NOSA!O5297=تحویلی!$E$1,تحویلی!$E$1&amp;COUNTIF(NOSA!$O$1:O5297,تحویلی!$E$1),"")),"")</f>
        <v/>
      </c>
      <c r="E5297" s="10" t="str">
        <f t="shared" si="335"/>
        <v>3713890</v>
      </c>
      <c r="F5297" s="10" t="str">
        <f>IFERROR(VLOOKUP(I5297,DATABASE!$N:$O,2,FALSE),"")</f>
        <v/>
      </c>
      <c r="G5297" s="154" t="s">
        <v>3117</v>
      </c>
      <c r="H5297" s="155">
        <v>3713</v>
      </c>
      <c r="I5297" s="154" t="s">
        <v>2699</v>
      </c>
      <c r="J5297" s="154" t="s">
        <v>7</v>
      </c>
      <c r="K5297" s="156">
        <v>1</v>
      </c>
      <c r="L5297" s="154" t="s">
        <v>8</v>
      </c>
      <c r="M5297" s="154" t="s">
        <v>4</v>
      </c>
      <c r="N5297" s="154" t="s">
        <v>3426</v>
      </c>
      <c r="O5297" s="153">
        <v>890</v>
      </c>
      <c r="P5297" s="155">
        <v>0</v>
      </c>
      <c r="Q5297" s="10">
        <f t="shared" si="336"/>
        <v>890</v>
      </c>
    </row>
    <row r="5298" spans="2:17" ht="20.25" customHeight="1">
      <c r="B5298" s="10" t="str">
        <f t="shared" si="333"/>
        <v>پابند نسوز چرمي890</v>
      </c>
      <c r="C5298" s="10" t="str">
        <f t="shared" si="334"/>
        <v>پابند نسوز چرمي1403/04/02890</v>
      </c>
      <c r="D5298" s="10" t="str">
        <f>IFERROR(IF(تحویلی!$E$1="","",IF(NOSA!O5298=تحویلی!$E$1,تحویلی!$E$1&amp;COUNTIF(NOSA!$O$1:O5298,تحویلی!$E$1),"")),"")</f>
        <v/>
      </c>
      <c r="E5298" s="10" t="str">
        <f t="shared" si="335"/>
        <v>3713890</v>
      </c>
      <c r="F5298" s="10" t="str">
        <f>IFERROR(VLOOKUP(I5298,DATABASE!$N:$O,2,FALSE),"")</f>
        <v>پابند نسوز چرمي</v>
      </c>
      <c r="G5298" s="154" t="s">
        <v>3117</v>
      </c>
      <c r="H5298" s="155">
        <v>3713</v>
      </c>
      <c r="I5298" s="154" t="s">
        <v>1460</v>
      </c>
      <c r="J5298" s="154" t="s">
        <v>18</v>
      </c>
      <c r="K5298" s="156">
        <v>1</v>
      </c>
      <c r="L5298" s="154" t="s">
        <v>3</v>
      </c>
      <c r="M5298" s="154" t="s">
        <v>4</v>
      </c>
      <c r="N5298" s="154" t="s">
        <v>3426</v>
      </c>
      <c r="O5298" s="153">
        <v>890</v>
      </c>
      <c r="P5298" s="155">
        <v>0</v>
      </c>
      <c r="Q5298" s="10">
        <f t="shared" si="336"/>
        <v>890</v>
      </c>
    </row>
    <row r="5299" spans="2:17" ht="20.25" customHeight="1">
      <c r="B5299" s="10" t="str">
        <f t="shared" si="333"/>
        <v>لباس كار نسوز(بلوز و شلوار)891</v>
      </c>
      <c r="C5299" s="10" t="str">
        <f t="shared" si="334"/>
        <v>لباس كار نسوز(بلوز و شلوار)1403/04/02891</v>
      </c>
      <c r="D5299" s="10" t="str">
        <f>IFERROR(IF(تحویلی!$E$1="","",IF(NOSA!O5299=تحویلی!$E$1,تحویلی!$E$1&amp;COUNTIF(NOSA!$O$1:O5299,تحویلی!$E$1),"")),"")</f>
        <v/>
      </c>
      <c r="E5299" s="10" t="str">
        <f t="shared" si="335"/>
        <v>3714891</v>
      </c>
      <c r="F5299" s="10" t="str">
        <f>IFERROR(VLOOKUP(I5299,DATABASE!$N:$O,2,FALSE),"")</f>
        <v>لباس كار نسوز(بلوز و شلوار)</v>
      </c>
      <c r="G5299" s="154" t="s">
        <v>3117</v>
      </c>
      <c r="H5299" s="155">
        <v>3714</v>
      </c>
      <c r="I5299" s="154" t="s">
        <v>1701</v>
      </c>
      <c r="J5299" s="154" t="s">
        <v>1702</v>
      </c>
      <c r="K5299" s="156">
        <v>1</v>
      </c>
      <c r="L5299" s="154" t="s">
        <v>28</v>
      </c>
      <c r="M5299" s="154" t="s">
        <v>4</v>
      </c>
      <c r="N5299" s="154" t="s">
        <v>272</v>
      </c>
      <c r="O5299" s="153">
        <v>891</v>
      </c>
      <c r="P5299" s="155">
        <v>0</v>
      </c>
      <c r="Q5299" s="10">
        <f t="shared" si="336"/>
        <v>891</v>
      </c>
    </row>
    <row r="5300" spans="2:17" ht="20.25" customHeight="1">
      <c r="B5300" s="10" t="str">
        <f t="shared" si="333"/>
        <v>كلاه ايمني891</v>
      </c>
      <c r="C5300" s="10" t="str">
        <f t="shared" si="334"/>
        <v>كلاه ايمني1403/04/02891</v>
      </c>
      <c r="D5300" s="10" t="str">
        <f>IFERROR(IF(تحویلی!$E$1="","",IF(NOSA!O5300=تحویلی!$E$1,تحویلی!$E$1&amp;COUNTIF(NOSA!$O$1:O5300,تحویلی!$E$1),"")),"")</f>
        <v/>
      </c>
      <c r="E5300" s="10" t="str">
        <f t="shared" si="335"/>
        <v>3714891</v>
      </c>
      <c r="F5300" s="10" t="str">
        <f>IFERROR(VLOOKUP(I5300,DATABASE!$N:$O,2,FALSE),"")</f>
        <v>كلاه ايمني</v>
      </c>
      <c r="G5300" s="154" t="s">
        <v>3117</v>
      </c>
      <c r="H5300" s="155">
        <v>3714</v>
      </c>
      <c r="I5300" s="154" t="s">
        <v>1505</v>
      </c>
      <c r="J5300" s="154" t="s">
        <v>1628</v>
      </c>
      <c r="K5300" s="156">
        <v>1</v>
      </c>
      <c r="L5300" s="154" t="s">
        <v>8</v>
      </c>
      <c r="M5300" s="154" t="s">
        <v>4</v>
      </c>
      <c r="N5300" s="154" t="s">
        <v>272</v>
      </c>
      <c r="O5300" s="153">
        <v>891</v>
      </c>
      <c r="P5300" s="155">
        <v>0</v>
      </c>
      <c r="Q5300" s="10">
        <f t="shared" si="336"/>
        <v>891</v>
      </c>
    </row>
    <row r="5301" spans="2:17" ht="20.25" customHeight="1">
      <c r="B5301" s="10" t="str">
        <f t="shared" si="333"/>
        <v>چكمه ايمني نسوز891</v>
      </c>
      <c r="C5301" s="10" t="str">
        <f t="shared" si="334"/>
        <v>چكمه ايمني نسوز1403/04/02891</v>
      </c>
      <c r="D5301" s="10" t="str">
        <f>IFERROR(IF(تحویلی!$E$1="","",IF(NOSA!O5301=تحویلی!$E$1,تحویلی!$E$1&amp;COUNTIF(NOSA!$O$1:O5301,تحویلی!$E$1),"")),"")</f>
        <v/>
      </c>
      <c r="E5301" s="10" t="str">
        <f t="shared" si="335"/>
        <v>3714891</v>
      </c>
      <c r="F5301" s="10" t="str">
        <f>IFERROR(VLOOKUP(I5301,DATABASE!$N:$O,2,FALSE),"")</f>
        <v>چكمه ايمني نسوز</v>
      </c>
      <c r="G5301" s="154" t="s">
        <v>3117</v>
      </c>
      <c r="H5301" s="155">
        <v>3714</v>
      </c>
      <c r="I5301" s="154" t="s">
        <v>1697</v>
      </c>
      <c r="J5301" s="154" t="s">
        <v>1698</v>
      </c>
      <c r="K5301" s="156">
        <v>1</v>
      </c>
      <c r="L5301" s="154" t="s">
        <v>3</v>
      </c>
      <c r="M5301" s="154" t="s">
        <v>4</v>
      </c>
      <c r="N5301" s="154" t="s">
        <v>272</v>
      </c>
      <c r="O5301" s="153">
        <v>891</v>
      </c>
      <c r="P5301" s="155">
        <v>0</v>
      </c>
      <c r="Q5301" s="10">
        <f t="shared" si="336"/>
        <v>891</v>
      </c>
    </row>
    <row r="5302" spans="2:17" ht="20.25" customHeight="1">
      <c r="B5302" s="10" t="str">
        <f t="shared" si="333"/>
        <v>پيشبند نسوز چرمي891</v>
      </c>
      <c r="C5302" s="10" t="str">
        <f t="shared" si="334"/>
        <v>پيشبند نسوز چرمي1403/04/02891</v>
      </c>
      <c r="D5302" s="10" t="str">
        <f>IFERROR(IF(تحویلی!$E$1="","",IF(NOSA!O5302=تحویلی!$E$1,تحویلی!$E$1&amp;COUNTIF(NOSA!$O$1:O5302,تحویلی!$E$1),"")),"")</f>
        <v/>
      </c>
      <c r="E5302" s="10" t="str">
        <f t="shared" si="335"/>
        <v>3714891</v>
      </c>
      <c r="F5302" s="10" t="str">
        <f>IFERROR(VLOOKUP(I5302,DATABASE!$N:$O,2,FALSE),"")</f>
        <v>پيشبند نسوز چرمي</v>
      </c>
      <c r="G5302" s="154" t="s">
        <v>3117</v>
      </c>
      <c r="H5302" s="155">
        <v>3714</v>
      </c>
      <c r="I5302" s="154" t="s">
        <v>1459</v>
      </c>
      <c r="J5302" s="154" t="s">
        <v>15</v>
      </c>
      <c r="K5302" s="156">
        <v>1</v>
      </c>
      <c r="L5302" s="154" t="s">
        <v>8</v>
      </c>
      <c r="M5302" s="154" t="s">
        <v>4</v>
      </c>
      <c r="N5302" s="154" t="s">
        <v>272</v>
      </c>
      <c r="O5302" s="153">
        <v>891</v>
      </c>
      <c r="P5302" s="155">
        <v>0</v>
      </c>
      <c r="Q5302" s="10">
        <f t="shared" si="336"/>
        <v>891</v>
      </c>
    </row>
    <row r="5303" spans="2:17" ht="20.25" customHeight="1">
      <c r="B5303" s="10" t="str">
        <f t="shared" si="333"/>
        <v>پيشبند نسوز آلومينيومي891</v>
      </c>
      <c r="C5303" s="10" t="str">
        <f t="shared" si="334"/>
        <v>پيشبند نسوز آلومينيومي1403/04/02891</v>
      </c>
      <c r="D5303" s="10" t="str">
        <f>IFERROR(IF(تحویلی!$E$1="","",IF(NOSA!O5303=تحویلی!$E$1,تحویلی!$E$1&amp;COUNTIF(NOSA!$O$1:O5303,تحویلی!$E$1),"")),"")</f>
        <v/>
      </c>
      <c r="E5303" s="10" t="str">
        <f t="shared" si="335"/>
        <v>3714891</v>
      </c>
      <c r="F5303" s="10" t="str">
        <f>IFERROR(VLOOKUP(I5303,DATABASE!$N:$O,2,FALSE),"")</f>
        <v>پيشبند نسوز آلومينيومي</v>
      </c>
      <c r="G5303" s="154" t="s">
        <v>3117</v>
      </c>
      <c r="H5303" s="155">
        <v>3714</v>
      </c>
      <c r="I5303" s="154" t="s">
        <v>1464</v>
      </c>
      <c r="J5303" s="154" t="s">
        <v>36</v>
      </c>
      <c r="K5303" s="156">
        <v>1</v>
      </c>
      <c r="L5303" s="154" t="s">
        <v>8</v>
      </c>
      <c r="M5303" s="154" t="s">
        <v>4</v>
      </c>
      <c r="N5303" s="154" t="s">
        <v>272</v>
      </c>
      <c r="O5303" s="153">
        <v>891</v>
      </c>
      <c r="P5303" s="155">
        <v>0</v>
      </c>
      <c r="Q5303" s="10">
        <f t="shared" si="336"/>
        <v>891</v>
      </c>
    </row>
    <row r="5304" spans="2:17" ht="20.25" customHeight="1">
      <c r="B5304" s="10" t="str">
        <f t="shared" si="333"/>
        <v>پابند نسوز آلومينيومي891</v>
      </c>
      <c r="C5304" s="10" t="str">
        <f t="shared" si="334"/>
        <v>پابند نسوز آلومينيومي1403/04/02891</v>
      </c>
      <c r="D5304" s="10" t="str">
        <f>IFERROR(IF(تحویلی!$E$1="","",IF(NOSA!O5304=تحویلی!$E$1,تحویلی!$E$1&amp;COUNTIF(NOSA!$O$1:O5304,تحویلی!$E$1),"")),"")</f>
        <v/>
      </c>
      <c r="E5304" s="10" t="str">
        <f t="shared" si="335"/>
        <v>3714891</v>
      </c>
      <c r="F5304" s="10" t="str">
        <f>IFERROR(VLOOKUP(I5304,DATABASE!$N:$O,2,FALSE),"")</f>
        <v>پابند نسوز آلومينيومي</v>
      </c>
      <c r="G5304" s="154" t="s">
        <v>3117</v>
      </c>
      <c r="H5304" s="155">
        <v>3714</v>
      </c>
      <c r="I5304" s="154" t="s">
        <v>2326</v>
      </c>
      <c r="J5304" s="154" t="s">
        <v>632</v>
      </c>
      <c r="K5304" s="156">
        <v>1</v>
      </c>
      <c r="L5304" s="154" t="s">
        <v>3</v>
      </c>
      <c r="M5304" s="154" t="s">
        <v>4</v>
      </c>
      <c r="N5304" s="154" t="s">
        <v>272</v>
      </c>
      <c r="O5304" s="153">
        <v>891</v>
      </c>
      <c r="P5304" s="155">
        <v>0</v>
      </c>
      <c r="Q5304" s="10">
        <f t="shared" si="336"/>
        <v>891</v>
      </c>
    </row>
    <row r="5305" spans="2:17" ht="20.25" customHeight="1">
      <c r="B5305" s="10" t="str">
        <f t="shared" si="333"/>
        <v>آستين آلومينيومي891</v>
      </c>
      <c r="C5305" s="10" t="str">
        <f t="shared" si="334"/>
        <v>آستين آلومينيومي1403/04/02891</v>
      </c>
      <c r="D5305" s="10" t="str">
        <f>IFERROR(IF(تحویلی!$E$1="","",IF(NOSA!O5305=تحویلی!$E$1,تحویلی!$E$1&amp;COUNTIF(NOSA!$O$1:O5305,تحویلی!$E$1),"")),"")</f>
        <v/>
      </c>
      <c r="E5305" s="10" t="str">
        <f t="shared" si="335"/>
        <v>3715891</v>
      </c>
      <c r="F5305" s="10" t="str">
        <f>IFERROR(VLOOKUP(I5305,DATABASE!$N:$O,2,FALSE),"")</f>
        <v>آستين آلومينيومي</v>
      </c>
      <c r="G5305" s="154" t="s">
        <v>3117</v>
      </c>
      <c r="H5305" s="155">
        <v>3715</v>
      </c>
      <c r="I5305" s="154" t="s">
        <v>1508</v>
      </c>
      <c r="J5305" s="154" t="s">
        <v>38</v>
      </c>
      <c r="K5305" s="156">
        <v>1</v>
      </c>
      <c r="L5305" s="154" t="s">
        <v>3</v>
      </c>
      <c r="M5305" s="154" t="s">
        <v>4</v>
      </c>
      <c r="N5305" s="154" t="s">
        <v>272</v>
      </c>
      <c r="O5305" s="153">
        <v>891</v>
      </c>
      <c r="P5305" s="155">
        <v>0</v>
      </c>
      <c r="Q5305" s="10">
        <f t="shared" si="336"/>
        <v>891</v>
      </c>
    </row>
    <row r="5306" spans="2:17" ht="20.25" customHeight="1">
      <c r="B5306" s="10" t="str">
        <f t="shared" si="333"/>
        <v>دستكش ساق بلند نسوز891</v>
      </c>
      <c r="C5306" s="10" t="str">
        <f t="shared" si="334"/>
        <v>دستكش ساق بلند نسوز1403/04/02891</v>
      </c>
      <c r="D5306" s="10" t="str">
        <f>IFERROR(IF(تحویلی!$E$1="","",IF(NOSA!O5306=تحویلی!$E$1,تحویلی!$E$1&amp;COUNTIF(NOSA!$O$1:O5306,تحویلی!$E$1),"")),"")</f>
        <v/>
      </c>
      <c r="E5306" s="10" t="str">
        <f t="shared" si="335"/>
        <v>3715891</v>
      </c>
      <c r="F5306" s="10" t="str">
        <f>IFERROR(VLOOKUP(I5306,DATABASE!$N:$O,2,FALSE),"")</f>
        <v>دستكش ساق بلند نسوز</v>
      </c>
      <c r="G5306" s="154" t="s">
        <v>3117</v>
      </c>
      <c r="H5306" s="155">
        <v>3715</v>
      </c>
      <c r="I5306" s="154" t="s">
        <v>1461</v>
      </c>
      <c r="J5306" s="154" t="s">
        <v>34</v>
      </c>
      <c r="K5306" s="156">
        <v>1</v>
      </c>
      <c r="L5306" s="154" t="s">
        <v>3</v>
      </c>
      <c r="M5306" s="154" t="s">
        <v>4</v>
      </c>
      <c r="N5306" s="154" t="s">
        <v>272</v>
      </c>
      <c r="O5306" s="153">
        <v>891</v>
      </c>
      <c r="P5306" s="155">
        <v>0</v>
      </c>
      <c r="Q5306" s="10">
        <f t="shared" si="336"/>
        <v>891</v>
      </c>
    </row>
    <row r="5307" spans="2:17" ht="20.25" customHeight="1">
      <c r="B5307" s="10" t="str">
        <f t="shared" ref="B5307:B5370" si="337">F5307&amp;Q5307</f>
        <v>دستكش ضد برش سبك891</v>
      </c>
      <c r="C5307" s="10" t="str">
        <f t="shared" ref="C5307:C5370" si="338">F5307&amp;G5307&amp;O5307</f>
        <v>دستكش ضد برش سبك1403/04/02891</v>
      </c>
      <c r="D5307" s="10" t="str">
        <f>IFERROR(IF(تحویلی!$E$1="","",IF(NOSA!O5307=تحویلی!$E$1,تحویلی!$E$1&amp;COUNTIF(NOSA!$O$1:O5307,تحویلی!$E$1),"")),"")</f>
        <v/>
      </c>
      <c r="E5307" s="10" t="str">
        <f t="shared" ref="E5307:E5370" si="339">H5307&amp;O5307</f>
        <v>3715891</v>
      </c>
      <c r="F5307" s="10" t="str">
        <f>IFERROR(VLOOKUP(I5307,DATABASE!$N:$O,2,FALSE),"")</f>
        <v>دستكش ضد برش سبك</v>
      </c>
      <c r="G5307" s="154" t="s">
        <v>3117</v>
      </c>
      <c r="H5307" s="155">
        <v>3715</v>
      </c>
      <c r="I5307" s="154" t="s">
        <v>1442</v>
      </c>
      <c r="J5307" s="154" t="s">
        <v>22</v>
      </c>
      <c r="K5307" s="156">
        <v>1</v>
      </c>
      <c r="L5307" s="154" t="s">
        <v>3</v>
      </c>
      <c r="M5307" s="154" t="s">
        <v>4</v>
      </c>
      <c r="N5307" s="154" t="s">
        <v>272</v>
      </c>
      <c r="O5307" s="153">
        <v>891</v>
      </c>
      <c r="P5307" s="155">
        <v>0</v>
      </c>
      <c r="Q5307" s="10">
        <f t="shared" si="336"/>
        <v>891</v>
      </c>
    </row>
    <row r="5308" spans="2:17" ht="20.25" customHeight="1">
      <c r="B5308" s="10" t="str">
        <f t="shared" si="337"/>
        <v>هدگير نقاب891</v>
      </c>
      <c r="C5308" s="10" t="str">
        <f t="shared" si="338"/>
        <v>هدگير نقاب1403/04/02891</v>
      </c>
      <c r="D5308" s="10" t="str">
        <f>IFERROR(IF(تحویلی!$E$1="","",IF(NOSA!O5308=تحویلی!$E$1,تحویلی!$E$1&amp;COUNTIF(NOSA!$O$1:O5308,تحویلی!$E$1),"")),"")</f>
        <v/>
      </c>
      <c r="E5308" s="10" t="str">
        <f t="shared" si="339"/>
        <v>3715891</v>
      </c>
      <c r="F5308" s="10" t="str">
        <f>IFERROR(VLOOKUP(I5308,DATABASE!$N:$O,2,FALSE),"")</f>
        <v>هدگير نقاب</v>
      </c>
      <c r="G5308" s="154" t="s">
        <v>3117</v>
      </c>
      <c r="H5308" s="155">
        <v>3715</v>
      </c>
      <c r="I5308" s="154" t="s">
        <v>1468</v>
      </c>
      <c r="J5308" s="154" t="s">
        <v>12</v>
      </c>
      <c r="K5308" s="156">
        <v>1</v>
      </c>
      <c r="L5308" s="154" t="s">
        <v>8</v>
      </c>
      <c r="M5308" s="154" t="s">
        <v>4</v>
      </c>
      <c r="N5308" s="154" t="s">
        <v>272</v>
      </c>
      <c r="O5308" s="153">
        <v>891</v>
      </c>
      <c r="P5308" s="155">
        <v>0</v>
      </c>
      <c r="Q5308" s="10">
        <f t="shared" si="336"/>
        <v>891</v>
      </c>
    </row>
    <row r="5309" spans="2:17" ht="20.25" customHeight="1">
      <c r="B5309" s="10" t="str">
        <f t="shared" si="337"/>
        <v>نقاب تيره محافظ صورت معمولي891</v>
      </c>
      <c r="C5309" s="10" t="str">
        <f t="shared" si="338"/>
        <v>نقاب تيره محافظ صورت معمولي1403/04/02891</v>
      </c>
      <c r="D5309" s="10" t="str">
        <f>IFERROR(IF(تحویلی!$E$1="","",IF(NOSA!O5309=تحویلی!$E$1,تحویلی!$E$1&amp;COUNTIF(NOSA!$O$1:O5309,تحویلی!$E$1),"")),"")</f>
        <v/>
      </c>
      <c r="E5309" s="10" t="str">
        <f t="shared" si="339"/>
        <v>3715891</v>
      </c>
      <c r="F5309" s="10" t="str">
        <f>IFERROR(VLOOKUP(I5309,DATABASE!$N:$O,2,FALSE),"")</f>
        <v>نقاب تيره محافظ صورت معمولي</v>
      </c>
      <c r="G5309" s="154" t="s">
        <v>3117</v>
      </c>
      <c r="H5309" s="155">
        <v>3715</v>
      </c>
      <c r="I5309" s="154" t="s">
        <v>1557</v>
      </c>
      <c r="J5309" s="154" t="s">
        <v>115</v>
      </c>
      <c r="K5309" s="156">
        <v>1</v>
      </c>
      <c r="L5309" s="154" t="s">
        <v>8</v>
      </c>
      <c r="M5309" s="154" t="s">
        <v>4</v>
      </c>
      <c r="N5309" s="154" t="s">
        <v>272</v>
      </c>
      <c r="O5309" s="153">
        <v>891</v>
      </c>
      <c r="P5309" s="155">
        <v>0</v>
      </c>
      <c r="Q5309" s="10">
        <f t="shared" si="336"/>
        <v>891</v>
      </c>
    </row>
    <row r="5310" spans="2:17" ht="20.25" customHeight="1">
      <c r="B5310" s="10" t="str">
        <f t="shared" si="337"/>
        <v>891</v>
      </c>
      <c r="C5310" s="10" t="str">
        <f t="shared" si="338"/>
        <v>1403/04/02891</v>
      </c>
      <c r="D5310" s="10" t="str">
        <f>IFERROR(IF(تحویلی!$E$1="","",IF(NOSA!O5310=تحویلی!$E$1,تحویلی!$E$1&amp;COUNTIF(NOSA!$O$1:O5310,تحویلی!$E$1),"")),"")</f>
        <v/>
      </c>
      <c r="E5310" s="10" t="str">
        <f t="shared" si="339"/>
        <v>3715891</v>
      </c>
      <c r="F5310" s="10" t="str">
        <f>IFERROR(VLOOKUP(I5310,DATABASE!$N:$O,2,FALSE),"")</f>
        <v/>
      </c>
      <c r="G5310" s="154" t="s">
        <v>3117</v>
      </c>
      <c r="H5310" s="155">
        <v>3715</v>
      </c>
      <c r="I5310" s="154" t="s">
        <v>2699</v>
      </c>
      <c r="J5310" s="154" t="s">
        <v>7</v>
      </c>
      <c r="K5310" s="156">
        <v>1</v>
      </c>
      <c r="L5310" s="154" t="s">
        <v>8</v>
      </c>
      <c r="M5310" s="154" t="s">
        <v>4</v>
      </c>
      <c r="N5310" s="154" t="s">
        <v>272</v>
      </c>
      <c r="O5310" s="153">
        <v>891</v>
      </c>
      <c r="P5310" s="155">
        <v>0</v>
      </c>
      <c r="Q5310" s="10">
        <f t="shared" si="336"/>
        <v>891</v>
      </c>
    </row>
    <row r="5311" spans="2:17" ht="20.25" customHeight="1">
      <c r="B5311" s="10" t="str">
        <f t="shared" si="337"/>
        <v>گوشي اير پلاگ891</v>
      </c>
      <c r="C5311" s="10" t="str">
        <f t="shared" si="338"/>
        <v>گوشي اير پلاگ1403/04/02891</v>
      </c>
      <c r="D5311" s="10" t="str">
        <f>IFERROR(IF(تحویلی!$E$1="","",IF(NOSA!O5311=تحویلی!$E$1,تحویلی!$E$1&amp;COUNTIF(NOSA!$O$1:O5311,تحویلی!$E$1),"")),"")</f>
        <v/>
      </c>
      <c r="E5311" s="10" t="str">
        <f t="shared" si="339"/>
        <v>3716891</v>
      </c>
      <c r="F5311" s="10" t="str">
        <f>IFERROR(VLOOKUP(I5311,DATABASE!$N:$O,2,FALSE),"")</f>
        <v>گوشي اير پلاگ</v>
      </c>
      <c r="G5311" s="154" t="s">
        <v>3117</v>
      </c>
      <c r="H5311" s="155">
        <v>3716</v>
      </c>
      <c r="I5311" s="154" t="s">
        <v>1581</v>
      </c>
      <c r="J5311" s="154" t="s">
        <v>124</v>
      </c>
      <c r="K5311" s="156">
        <v>1</v>
      </c>
      <c r="L5311" s="154" t="s">
        <v>8</v>
      </c>
      <c r="M5311" s="154" t="s">
        <v>4</v>
      </c>
      <c r="N5311" s="154" t="s">
        <v>272</v>
      </c>
      <c r="O5311" s="153">
        <v>891</v>
      </c>
      <c r="P5311" s="155">
        <v>0</v>
      </c>
      <c r="Q5311" s="10">
        <f t="shared" si="336"/>
        <v>891</v>
      </c>
    </row>
    <row r="5312" spans="2:17" ht="20.25" customHeight="1">
      <c r="B5312" s="10" t="str">
        <f t="shared" si="337"/>
        <v>دستكش كف مواد سبك840</v>
      </c>
      <c r="C5312" s="10" t="str">
        <f t="shared" si="338"/>
        <v>دستكش كف مواد سبك1403/04/02840</v>
      </c>
      <c r="D5312" s="10" t="str">
        <f>IFERROR(IF(تحویلی!$E$1="","",IF(NOSA!O5312=تحویلی!$E$1,تحویلی!$E$1&amp;COUNTIF(NOSA!$O$1:O5312,تحویلی!$E$1),"")),"")</f>
        <v/>
      </c>
      <c r="E5312" s="10" t="str">
        <f t="shared" si="339"/>
        <v>3719840</v>
      </c>
      <c r="F5312" s="10" t="str">
        <f>IFERROR(VLOOKUP(I5312,DATABASE!$N:$O,2,FALSE),"")</f>
        <v>دستكش كف مواد سبك</v>
      </c>
      <c r="G5312" s="154" t="s">
        <v>3117</v>
      </c>
      <c r="H5312" s="155">
        <v>3719</v>
      </c>
      <c r="I5312" s="154" t="s">
        <v>1456</v>
      </c>
      <c r="J5312" s="154" t="s">
        <v>2</v>
      </c>
      <c r="K5312" s="156">
        <v>1</v>
      </c>
      <c r="L5312" s="154" t="s">
        <v>3</v>
      </c>
      <c r="M5312" s="154" t="s">
        <v>47</v>
      </c>
      <c r="N5312" s="154" t="s">
        <v>2684</v>
      </c>
      <c r="O5312" s="153">
        <v>840</v>
      </c>
      <c r="P5312" s="155">
        <v>0</v>
      </c>
      <c r="Q5312" s="10">
        <f t="shared" si="336"/>
        <v>840</v>
      </c>
    </row>
    <row r="5313" spans="2:17" ht="20.25" customHeight="1">
      <c r="B5313" s="10" t="str">
        <f t="shared" si="337"/>
        <v>گوشي ايرماف869</v>
      </c>
      <c r="C5313" s="10" t="str">
        <f t="shared" si="338"/>
        <v>گوشي ايرماف1403/04/02869</v>
      </c>
      <c r="D5313" s="10" t="str">
        <f>IFERROR(IF(تحویلی!$E$1="","",IF(NOSA!O5313=تحویلی!$E$1,تحویلی!$E$1&amp;COUNTIF(NOSA!$O$1:O5313,تحویلی!$E$1),"")),"")</f>
        <v/>
      </c>
      <c r="E5313" s="10" t="str">
        <f t="shared" si="339"/>
        <v>3721869</v>
      </c>
      <c r="F5313" s="10" t="str">
        <f>IFERROR(VLOOKUP(I5313,DATABASE!$N:$O,2,FALSE),"")</f>
        <v>گوشي ايرماف</v>
      </c>
      <c r="G5313" s="154" t="s">
        <v>3117</v>
      </c>
      <c r="H5313" s="155">
        <v>3721</v>
      </c>
      <c r="I5313" s="154" t="s">
        <v>1449</v>
      </c>
      <c r="J5313" s="154" t="s">
        <v>138</v>
      </c>
      <c r="K5313" s="156">
        <v>1</v>
      </c>
      <c r="L5313" s="154" t="s">
        <v>8</v>
      </c>
      <c r="M5313" s="154" t="s">
        <v>19</v>
      </c>
      <c r="N5313" s="154" t="s">
        <v>3327</v>
      </c>
      <c r="O5313" s="153">
        <v>869</v>
      </c>
      <c r="P5313" s="155">
        <v>0</v>
      </c>
      <c r="Q5313" s="10">
        <f t="shared" si="336"/>
        <v>869</v>
      </c>
    </row>
    <row r="5314" spans="2:17" ht="20.25" customHeight="1">
      <c r="B5314" s="10" t="str">
        <f t="shared" si="337"/>
        <v>دستكش ضد برش سبك755</v>
      </c>
      <c r="C5314" s="10" t="str">
        <f t="shared" si="338"/>
        <v>دستكش ضد برش سبك1403/04/02755</v>
      </c>
      <c r="D5314" s="10" t="str">
        <f>IFERROR(IF(تحویلی!$E$1="","",IF(NOSA!O5314=تحویلی!$E$1,تحویلی!$E$1&amp;COUNTIF(NOSA!$O$1:O5314,تحویلی!$E$1),"")),"")</f>
        <v/>
      </c>
      <c r="E5314" s="10" t="str">
        <f t="shared" si="339"/>
        <v>3728755</v>
      </c>
      <c r="F5314" s="10" t="str">
        <f>IFERROR(VLOOKUP(I5314,DATABASE!$N:$O,2,FALSE),"")</f>
        <v>دستكش ضد برش سبك</v>
      </c>
      <c r="G5314" s="3" t="s">
        <v>3117</v>
      </c>
      <c r="H5314" s="4">
        <v>3728</v>
      </c>
      <c r="I5314" s="3" t="s">
        <v>1442</v>
      </c>
      <c r="J5314" s="3" t="s">
        <v>22</v>
      </c>
      <c r="K5314" s="5">
        <v>1</v>
      </c>
      <c r="L5314" s="3" t="s">
        <v>3</v>
      </c>
      <c r="M5314" s="3" t="s">
        <v>9</v>
      </c>
      <c r="N5314" s="3" t="s">
        <v>974</v>
      </c>
      <c r="O5314" s="1">
        <v>755</v>
      </c>
      <c r="P5314" s="4">
        <v>0</v>
      </c>
      <c r="Q5314" s="10">
        <f t="shared" si="336"/>
        <v>755</v>
      </c>
    </row>
    <row r="5315" spans="2:17" ht="20.25" customHeight="1">
      <c r="B5315" s="10" t="str">
        <f t="shared" si="337"/>
        <v>كلاه ايمني567</v>
      </c>
      <c r="C5315" s="10" t="str">
        <f t="shared" si="338"/>
        <v>كلاه ايمني1403/04/02567</v>
      </c>
      <c r="D5315" s="10" t="str">
        <f>IFERROR(IF(تحویلی!$E$1="","",IF(NOSA!O5315=تحویلی!$E$1,تحویلی!$E$1&amp;COUNTIF(NOSA!$O$1:O5315,تحویلی!$E$1),"")),"")</f>
        <v/>
      </c>
      <c r="E5315" s="10" t="str">
        <f t="shared" si="339"/>
        <v>3742567</v>
      </c>
      <c r="F5315" s="10" t="str">
        <f>IFERROR(VLOOKUP(I5315,DATABASE!$N:$O,2,FALSE),"")</f>
        <v>كلاه ايمني</v>
      </c>
      <c r="G5315" s="3" t="s">
        <v>3117</v>
      </c>
      <c r="H5315" s="4">
        <v>3742</v>
      </c>
      <c r="I5315" s="3" t="s">
        <v>1505</v>
      </c>
      <c r="J5315" s="3" t="s">
        <v>1628</v>
      </c>
      <c r="K5315" s="5">
        <v>1</v>
      </c>
      <c r="L5315" s="3" t="s">
        <v>8</v>
      </c>
      <c r="M5315" s="3" t="s">
        <v>19</v>
      </c>
      <c r="N5315" s="3" t="s">
        <v>71</v>
      </c>
      <c r="O5315" s="1">
        <v>567</v>
      </c>
      <c r="P5315" s="4">
        <v>0</v>
      </c>
      <c r="Q5315" s="10">
        <f t="shared" si="336"/>
        <v>567</v>
      </c>
    </row>
    <row r="5316" spans="2:17" ht="20.25" customHeight="1">
      <c r="B5316" s="10" t="str">
        <f t="shared" si="337"/>
        <v>نقاب تيره محافظ صورت معمولي567</v>
      </c>
      <c r="C5316" s="10" t="str">
        <f t="shared" si="338"/>
        <v>نقاب تيره محافظ صورت معمولي1403/04/02567</v>
      </c>
      <c r="D5316" s="10" t="str">
        <f>IFERROR(IF(تحویلی!$E$1="","",IF(NOSA!O5316=تحویلی!$E$1,تحویلی!$E$1&amp;COUNTIF(NOSA!$O$1:O5316,تحویلی!$E$1),"")),"")</f>
        <v/>
      </c>
      <c r="E5316" s="10" t="str">
        <f t="shared" si="339"/>
        <v>3742567</v>
      </c>
      <c r="F5316" s="10" t="str">
        <f>IFERROR(VLOOKUP(I5316,DATABASE!$N:$O,2,FALSE),"")</f>
        <v>نقاب تيره محافظ صورت معمولي</v>
      </c>
      <c r="G5316" s="3" t="s">
        <v>3117</v>
      </c>
      <c r="H5316" s="4">
        <v>3742</v>
      </c>
      <c r="I5316" s="3" t="s">
        <v>1557</v>
      </c>
      <c r="J5316" s="3" t="s">
        <v>115</v>
      </c>
      <c r="K5316" s="5">
        <v>1</v>
      </c>
      <c r="L5316" s="3" t="s">
        <v>8</v>
      </c>
      <c r="M5316" s="3" t="s">
        <v>19</v>
      </c>
      <c r="N5316" s="3" t="s">
        <v>71</v>
      </c>
      <c r="O5316" s="1">
        <v>567</v>
      </c>
      <c r="P5316" s="4">
        <v>0</v>
      </c>
      <c r="Q5316" s="10">
        <f t="shared" si="336"/>
        <v>567</v>
      </c>
    </row>
    <row r="5317" spans="2:17" ht="20.25" customHeight="1">
      <c r="B5317" s="10" t="str">
        <f t="shared" si="337"/>
        <v>دستكش كف مواد سبك861</v>
      </c>
      <c r="C5317" s="10" t="str">
        <f t="shared" si="338"/>
        <v>دستكش كف مواد سبك1403/04/03861</v>
      </c>
      <c r="D5317" s="10" t="str">
        <f>IFERROR(IF(تحویلی!$E$1="","",IF(NOSA!O5317=تحویلی!$E$1,تحویلی!$E$1&amp;COUNTIF(NOSA!$O$1:O5317,تحویلی!$E$1),"")),"")</f>
        <v/>
      </c>
      <c r="E5317" s="10" t="str">
        <f t="shared" si="339"/>
        <v>3746861</v>
      </c>
      <c r="F5317" s="10" t="str">
        <f>IFERROR(VLOOKUP(I5317,DATABASE!$N:$O,2,FALSE),"")</f>
        <v>دستكش كف مواد سبك</v>
      </c>
      <c r="G5317" s="3" t="s">
        <v>3118</v>
      </c>
      <c r="H5317" s="4">
        <v>3746</v>
      </c>
      <c r="I5317" s="3" t="s">
        <v>1456</v>
      </c>
      <c r="J5317" s="3" t="s">
        <v>2</v>
      </c>
      <c r="K5317" s="5">
        <v>1</v>
      </c>
      <c r="L5317" s="3" t="s">
        <v>3</v>
      </c>
      <c r="M5317" s="3" t="s">
        <v>47</v>
      </c>
      <c r="N5317" s="3" t="s">
        <v>3217</v>
      </c>
      <c r="O5317" s="1">
        <v>861</v>
      </c>
      <c r="P5317" s="4">
        <v>0</v>
      </c>
      <c r="Q5317" s="10">
        <f t="shared" si="336"/>
        <v>861</v>
      </c>
    </row>
    <row r="5318" spans="2:17" ht="20.25" customHeight="1">
      <c r="B5318" s="10" t="str">
        <f t="shared" si="337"/>
        <v>دستكش ضد برش سبك70</v>
      </c>
      <c r="C5318" s="10" t="str">
        <f t="shared" si="338"/>
        <v>دستكش ضد برش سبك1403/04/0370</v>
      </c>
      <c r="D5318" s="10" t="str">
        <f>IFERROR(IF(تحویلی!$E$1="","",IF(NOSA!O5318=تحویلی!$E$1,تحویلی!$E$1&amp;COUNTIF(NOSA!$O$1:O5318,تحویلی!$E$1),"")),"")</f>
        <v/>
      </c>
      <c r="E5318" s="10" t="str">
        <f t="shared" si="339"/>
        <v>374970</v>
      </c>
      <c r="F5318" s="10" t="str">
        <f>IFERROR(VLOOKUP(I5318,DATABASE!$N:$O,2,FALSE),"")</f>
        <v>دستكش ضد برش سبك</v>
      </c>
      <c r="G5318" s="3" t="s">
        <v>3118</v>
      </c>
      <c r="H5318" s="4">
        <v>3749</v>
      </c>
      <c r="I5318" s="3" t="s">
        <v>1442</v>
      </c>
      <c r="J5318" s="3" t="s">
        <v>22</v>
      </c>
      <c r="K5318" s="5">
        <v>1</v>
      </c>
      <c r="L5318" s="3" t="s">
        <v>3</v>
      </c>
      <c r="M5318" s="3" t="s">
        <v>9</v>
      </c>
      <c r="N5318" s="3" t="s">
        <v>688</v>
      </c>
      <c r="O5318" s="1">
        <v>70</v>
      </c>
      <c r="P5318" s="4">
        <v>0</v>
      </c>
      <c r="Q5318" s="10">
        <f t="shared" si="336"/>
        <v>70</v>
      </c>
    </row>
    <row r="5319" spans="2:17" ht="20.25" customHeight="1">
      <c r="B5319" s="10" t="str">
        <f t="shared" si="337"/>
        <v>دستكش ضد برش سبك460</v>
      </c>
      <c r="C5319" s="10" t="str">
        <f t="shared" si="338"/>
        <v>دستكش ضد برش سبك1403/04/03460</v>
      </c>
      <c r="D5319" s="10" t="str">
        <f>IFERROR(IF(تحویلی!$E$1="","",IF(NOSA!O5319=تحویلی!$E$1,تحویلی!$E$1&amp;COUNTIF(NOSA!$O$1:O5319,تحویلی!$E$1),"")),"")</f>
        <v/>
      </c>
      <c r="E5319" s="10" t="str">
        <f t="shared" si="339"/>
        <v>3752460</v>
      </c>
      <c r="F5319" s="10" t="str">
        <f>IFERROR(VLOOKUP(I5319,DATABASE!$N:$O,2,FALSE),"")</f>
        <v>دستكش ضد برش سبك</v>
      </c>
      <c r="G5319" s="3" t="s">
        <v>3118</v>
      </c>
      <c r="H5319" s="4">
        <v>3752</v>
      </c>
      <c r="I5319" s="3" t="s">
        <v>1442</v>
      </c>
      <c r="J5319" s="3" t="s">
        <v>22</v>
      </c>
      <c r="K5319" s="5">
        <v>1</v>
      </c>
      <c r="L5319" s="3" t="s">
        <v>3</v>
      </c>
      <c r="M5319" s="3" t="s">
        <v>47</v>
      </c>
      <c r="N5319" s="3" t="s">
        <v>140</v>
      </c>
      <c r="O5319" s="1">
        <v>460</v>
      </c>
      <c r="P5319" s="4">
        <v>0</v>
      </c>
      <c r="Q5319" s="10">
        <f t="shared" si="336"/>
        <v>460</v>
      </c>
    </row>
    <row r="5320" spans="2:17" ht="20.25" customHeight="1">
      <c r="B5320" s="10" t="str">
        <f t="shared" si="337"/>
        <v>لباس كار ديرسوز(بلوز و شلوار)888</v>
      </c>
      <c r="C5320" s="10" t="str">
        <f t="shared" si="338"/>
        <v>لباس كار ديرسوز(بلوز و شلوار)1403/04/03888</v>
      </c>
      <c r="D5320" s="10" t="str">
        <f>IFERROR(IF(تحویلی!$E$1="","",IF(NOSA!O5320=تحویلی!$E$1,تحویلی!$E$1&amp;COUNTIF(NOSA!$O$1:O5320,تحویلی!$E$1),"")),"")</f>
        <v/>
      </c>
      <c r="E5320" s="10" t="str">
        <f t="shared" si="339"/>
        <v>3753888</v>
      </c>
      <c r="F5320" s="10" t="str">
        <f>IFERROR(VLOOKUP(I5320,DATABASE!$N:$O,2,FALSE),"")</f>
        <v>لباس كار ديرسوز(بلوز و شلوار)</v>
      </c>
      <c r="G5320" s="3" t="s">
        <v>3118</v>
      </c>
      <c r="H5320" s="4">
        <v>3753</v>
      </c>
      <c r="I5320" s="3" t="s">
        <v>1478</v>
      </c>
      <c r="J5320" s="3" t="s">
        <v>1711</v>
      </c>
      <c r="K5320" s="5">
        <v>1</v>
      </c>
      <c r="L5320" s="3" t="s">
        <v>28</v>
      </c>
      <c r="M5320" s="3" t="s">
        <v>9</v>
      </c>
      <c r="N5320" s="3" t="s">
        <v>3398</v>
      </c>
      <c r="O5320" s="1">
        <v>888</v>
      </c>
      <c r="P5320" s="4">
        <v>1</v>
      </c>
      <c r="Q5320" s="10">
        <f t="shared" si="336"/>
        <v>888</v>
      </c>
    </row>
    <row r="5321" spans="2:17" ht="20.25" customHeight="1">
      <c r="B5321" s="10" t="str">
        <f t="shared" si="337"/>
        <v>دستكش كف دوبل چرمي552</v>
      </c>
      <c r="C5321" s="10" t="str">
        <f t="shared" si="338"/>
        <v>دستكش كف دوبل چرمي1403/04/03552</v>
      </c>
      <c r="D5321" s="10" t="str">
        <f>IFERROR(IF(تحویلی!$E$1="","",IF(NOSA!O5321=تحویلی!$E$1,تحویلی!$E$1&amp;COUNTIF(NOSA!$O$1:O5321,تحویلی!$E$1),"")),"")</f>
        <v>55218</v>
      </c>
      <c r="E5321" s="10" t="str">
        <f t="shared" si="339"/>
        <v>3757552</v>
      </c>
      <c r="F5321" s="10" t="str">
        <f>IFERROR(VLOOKUP(I5321,DATABASE!$N:$O,2,FALSE),"")</f>
        <v>دستكش كف دوبل چرمي</v>
      </c>
      <c r="G5321" s="3" t="s">
        <v>3118</v>
      </c>
      <c r="H5321" s="4">
        <v>3757</v>
      </c>
      <c r="I5321" s="3" t="s">
        <v>1683</v>
      </c>
      <c r="J5321" s="3" t="s">
        <v>1684</v>
      </c>
      <c r="K5321" s="5">
        <v>1</v>
      </c>
      <c r="L5321" s="3" t="s">
        <v>3</v>
      </c>
      <c r="M5321" s="3" t="s">
        <v>25</v>
      </c>
      <c r="N5321" s="3" t="s">
        <v>510</v>
      </c>
      <c r="O5321" s="1">
        <v>552</v>
      </c>
      <c r="P5321" s="4">
        <v>1</v>
      </c>
      <c r="Q5321" s="10">
        <f t="shared" si="336"/>
        <v>552</v>
      </c>
    </row>
    <row r="5322" spans="2:17" ht="20.25" customHeight="1">
      <c r="B5322" s="10" t="str">
        <f t="shared" si="337"/>
        <v>دستكش ضد برش سبك739</v>
      </c>
      <c r="C5322" s="10" t="str">
        <f t="shared" si="338"/>
        <v>دستكش ضد برش سبك1403/04/03739</v>
      </c>
      <c r="D5322" s="10" t="str">
        <f>IFERROR(IF(تحویلی!$E$1="","",IF(NOSA!O5322=تحویلی!$E$1,تحویلی!$E$1&amp;COUNTIF(NOSA!$O$1:O5322,تحویلی!$E$1),"")),"")</f>
        <v/>
      </c>
      <c r="E5322" s="10" t="str">
        <f t="shared" si="339"/>
        <v>3765739</v>
      </c>
      <c r="F5322" s="10" t="str">
        <f>IFERROR(VLOOKUP(I5322,DATABASE!$N:$O,2,FALSE),"")</f>
        <v>دستكش ضد برش سبك</v>
      </c>
      <c r="G5322" s="3" t="s">
        <v>3118</v>
      </c>
      <c r="H5322" s="4">
        <v>3765</v>
      </c>
      <c r="I5322" s="3" t="s">
        <v>1442</v>
      </c>
      <c r="J5322" s="3" t="s">
        <v>22</v>
      </c>
      <c r="K5322" s="5">
        <v>1</v>
      </c>
      <c r="L5322" s="3" t="s">
        <v>3</v>
      </c>
      <c r="M5322" s="3" t="s">
        <v>47</v>
      </c>
      <c r="N5322" s="3" t="s">
        <v>779</v>
      </c>
      <c r="O5322" s="1">
        <v>739</v>
      </c>
      <c r="P5322" s="4">
        <v>1</v>
      </c>
      <c r="Q5322" s="10">
        <f t="shared" si="336"/>
        <v>739</v>
      </c>
    </row>
    <row r="5323" spans="2:17" ht="20.25" customHeight="1">
      <c r="B5323" s="10" t="str">
        <f t="shared" si="337"/>
        <v>دستكش ضد برش سبك841</v>
      </c>
      <c r="C5323" s="10" t="str">
        <f t="shared" si="338"/>
        <v>دستكش ضد برش سبك1403/04/03841</v>
      </c>
      <c r="D5323" s="10" t="str">
        <f>IFERROR(IF(تحویلی!$E$1="","",IF(NOSA!O5323=تحویلی!$E$1,تحویلی!$E$1&amp;COUNTIF(NOSA!$O$1:O5323,تحویلی!$E$1),"")),"")</f>
        <v/>
      </c>
      <c r="E5323" s="10" t="str">
        <f t="shared" si="339"/>
        <v>3765841</v>
      </c>
      <c r="F5323" s="10" t="str">
        <f>IFERROR(VLOOKUP(I5323,DATABASE!$N:$O,2,FALSE),"")</f>
        <v>دستكش ضد برش سبك</v>
      </c>
      <c r="G5323" s="3" t="s">
        <v>3118</v>
      </c>
      <c r="H5323" s="4">
        <v>3765</v>
      </c>
      <c r="I5323" s="3" t="s">
        <v>1442</v>
      </c>
      <c r="J5323" s="3" t="s">
        <v>22</v>
      </c>
      <c r="K5323" s="5">
        <v>1</v>
      </c>
      <c r="L5323" s="3" t="s">
        <v>3</v>
      </c>
      <c r="M5323" s="3" t="s">
        <v>47</v>
      </c>
      <c r="N5323" s="3" t="s">
        <v>2686</v>
      </c>
      <c r="O5323" s="1">
        <v>841</v>
      </c>
      <c r="P5323" s="4">
        <v>0</v>
      </c>
      <c r="Q5323" s="10">
        <f t="shared" si="336"/>
        <v>841</v>
      </c>
    </row>
    <row r="5324" spans="2:17" ht="20.25" customHeight="1">
      <c r="B5324" s="10" t="str">
        <f t="shared" si="337"/>
        <v>دستكش ضد برش سبك401</v>
      </c>
      <c r="C5324" s="10" t="str">
        <f t="shared" si="338"/>
        <v>دستكش ضد برش سبك1403/04/03401</v>
      </c>
      <c r="D5324" s="10" t="str">
        <f>IFERROR(IF(تحویلی!$E$1="","",IF(NOSA!O5324=تحویلی!$E$1,تحویلی!$E$1&amp;COUNTIF(NOSA!$O$1:O5324,تحویلی!$E$1),"")),"")</f>
        <v/>
      </c>
      <c r="E5324" s="10" t="str">
        <f t="shared" si="339"/>
        <v>3766401</v>
      </c>
      <c r="F5324" s="10" t="str">
        <f>IFERROR(VLOOKUP(I5324,DATABASE!$N:$O,2,FALSE),"")</f>
        <v>دستكش ضد برش سبك</v>
      </c>
      <c r="G5324" s="3" t="s">
        <v>3118</v>
      </c>
      <c r="H5324" s="4">
        <v>3766</v>
      </c>
      <c r="I5324" s="3" t="s">
        <v>1442</v>
      </c>
      <c r="J5324" s="3" t="s">
        <v>22</v>
      </c>
      <c r="K5324" s="5">
        <v>1</v>
      </c>
      <c r="L5324" s="3" t="s">
        <v>3</v>
      </c>
      <c r="M5324" s="3" t="s">
        <v>19</v>
      </c>
      <c r="N5324" s="3" t="s">
        <v>424</v>
      </c>
      <c r="O5324" s="1">
        <v>401</v>
      </c>
      <c r="P5324" s="4">
        <v>0</v>
      </c>
      <c r="Q5324" s="10">
        <f t="shared" si="336"/>
        <v>401</v>
      </c>
    </row>
    <row r="5325" spans="2:17" ht="20.25" customHeight="1">
      <c r="B5325" s="10" t="str">
        <f t="shared" si="337"/>
        <v>لباس كار ديرسوز(بلوز و شلوار)285</v>
      </c>
      <c r="C5325" s="10" t="str">
        <f t="shared" si="338"/>
        <v>لباس كار ديرسوز(بلوز و شلوار)1403/04/03285</v>
      </c>
      <c r="D5325" s="10" t="str">
        <f>IFERROR(IF(تحویلی!$E$1="","",IF(NOSA!O5325=تحویلی!$E$1,تحویلی!$E$1&amp;COUNTIF(NOSA!$O$1:O5325,تحویلی!$E$1),"")),"")</f>
        <v/>
      </c>
      <c r="E5325" s="10" t="str">
        <f t="shared" si="339"/>
        <v>3772285</v>
      </c>
      <c r="F5325" s="10" t="str">
        <f>IFERROR(VLOOKUP(I5325,DATABASE!$N:$O,2,FALSE),"")</f>
        <v>لباس كار ديرسوز(بلوز و شلوار)</v>
      </c>
      <c r="G5325" s="3" t="s">
        <v>3118</v>
      </c>
      <c r="H5325" s="4">
        <v>3772</v>
      </c>
      <c r="I5325" s="3" t="s">
        <v>1619</v>
      </c>
      <c r="J5325" s="3" t="s">
        <v>1620</v>
      </c>
      <c r="K5325" s="5">
        <v>1</v>
      </c>
      <c r="L5325" s="3" t="s">
        <v>28</v>
      </c>
      <c r="M5325" s="3" t="s">
        <v>4</v>
      </c>
      <c r="N5325" s="3" t="s">
        <v>294</v>
      </c>
      <c r="O5325" s="1">
        <v>285</v>
      </c>
      <c r="P5325" s="4">
        <v>1</v>
      </c>
      <c r="Q5325" s="10">
        <f t="shared" si="336"/>
        <v>285</v>
      </c>
    </row>
    <row r="5326" spans="2:17" ht="20.25" customHeight="1">
      <c r="B5326" s="10" t="str">
        <f t="shared" si="337"/>
        <v>نقاب تيره محافظ صورت معمولي372</v>
      </c>
      <c r="C5326" s="10" t="str">
        <f t="shared" si="338"/>
        <v>نقاب تيره محافظ صورت معمولي1403/04/03372</v>
      </c>
      <c r="D5326" s="10" t="str">
        <f>IFERROR(IF(تحویلی!$E$1="","",IF(NOSA!O5326=تحویلی!$E$1,تحویلی!$E$1&amp;COUNTIF(NOSA!$O$1:O5326,تحویلی!$E$1),"")),"")</f>
        <v/>
      </c>
      <c r="E5326" s="10" t="str">
        <f t="shared" si="339"/>
        <v>3774372</v>
      </c>
      <c r="F5326" s="10" t="str">
        <f>IFERROR(VLOOKUP(I5326,DATABASE!$N:$O,2,FALSE),"")</f>
        <v>نقاب تيره محافظ صورت معمولي</v>
      </c>
      <c r="G5326" s="3" t="s">
        <v>3118</v>
      </c>
      <c r="H5326" s="4">
        <v>3774</v>
      </c>
      <c r="I5326" s="3" t="s">
        <v>1557</v>
      </c>
      <c r="J5326" s="3" t="s">
        <v>115</v>
      </c>
      <c r="K5326" s="5">
        <v>1</v>
      </c>
      <c r="L5326" s="3" t="s">
        <v>8</v>
      </c>
      <c r="M5326" s="3" t="s">
        <v>19</v>
      </c>
      <c r="N5326" s="3" t="s">
        <v>272</v>
      </c>
      <c r="O5326" s="1">
        <v>372</v>
      </c>
      <c r="P5326" s="4">
        <v>0</v>
      </c>
      <c r="Q5326" s="10">
        <f t="shared" si="336"/>
        <v>372</v>
      </c>
    </row>
    <row r="5327" spans="2:17" ht="20.25" customHeight="1">
      <c r="B5327" s="10" t="str">
        <f t="shared" si="337"/>
        <v>هدگير نقاب372</v>
      </c>
      <c r="C5327" s="10" t="str">
        <f t="shared" si="338"/>
        <v>هدگير نقاب1403/04/03372</v>
      </c>
      <c r="D5327" s="10" t="str">
        <f>IFERROR(IF(تحویلی!$E$1="","",IF(NOSA!O5327=تحویلی!$E$1,تحویلی!$E$1&amp;COUNTIF(NOSA!$O$1:O5327,تحویلی!$E$1),"")),"")</f>
        <v/>
      </c>
      <c r="E5327" s="10" t="str">
        <f t="shared" si="339"/>
        <v>3774372</v>
      </c>
      <c r="F5327" s="10" t="str">
        <f>IFERROR(VLOOKUP(I5327,DATABASE!$N:$O,2,FALSE),"")</f>
        <v>هدگير نقاب</v>
      </c>
      <c r="G5327" s="3" t="s">
        <v>3118</v>
      </c>
      <c r="H5327" s="4">
        <v>3774</v>
      </c>
      <c r="I5327" s="3" t="s">
        <v>1468</v>
      </c>
      <c r="J5327" s="3" t="s">
        <v>12</v>
      </c>
      <c r="K5327" s="5">
        <v>1</v>
      </c>
      <c r="L5327" s="3" t="s">
        <v>8</v>
      </c>
      <c r="M5327" s="3" t="s">
        <v>19</v>
      </c>
      <c r="N5327" s="3" t="s">
        <v>272</v>
      </c>
      <c r="O5327" s="1">
        <v>372</v>
      </c>
      <c r="P5327" s="4">
        <v>0</v>
      </c>
      <c r="Q5327" s="10">
        <f t="shared" si="336"/>
        <v>372</v>
      </c>
    </row>
    <row r="5328" spans="2:17" ht="20.25" customHeight="1">
      <c r="B5328" s="10" t="str">
        <f t="shared" si="337"/>
        <v>لباس كار نسوز(بلوز و شلوار)766</v>
      </c>
      <c r="C5328" s="10" t="str">
        <f t="shared" si="338"/>
        <v>لباس كار نسوز(بلوز و شلوار)1403/04/03766</v>
      </c>
      <c r="D5328" s="10" t="str">
        <f>IFERROR(IF(تحویلی!$E$1="","",IF(NOSA!O5328=تحویلی!$E$1,تحویلی!$E$1&amp;COUNTIF(NOSA!$O$1:O5328,تحویلی!$E$1),"")),"")</f>
        <v/>
      </c>
      <c r="E5328" s="10" t="str">
        <f t="shared" si="339"/>
        <v>3779766</v>
      </c>
      <c r="F5328" s="10" t="str">
        <f>IFERROR(VLOOKUP(I5328,DATABASE!$N:$O,2,FALSE),"")</f>
        <v>لباس كار نسوز(بلوز و شلوار)</v>
      </c>
      <c r="G5328" s="3" t="s">
        <v>3118</v>
      </c>
      <c r="H5328" s="4">
        <v>3779</v>
      </c>
      <c r="I5328" s="3" t="s">
        <v>1701</v>
      </c>
      <c r="J5328" s="3" t="s">
        <v>1702</v>
      </c>
      <c r="K5328" s="5">
        <v>1</v>
      </c>
      <c r="L5328" s="3" t="s">
        <v>28</v>
      </c>
      <c r="M5328" s="3" t="s">
        <v>4</v>
      </c>
      <c r="N5328" s="3" t="s">
        <v>1059</v>
      </c>
      <c r="O5328" s="1">
        <v>766</v>
      </c>
      <c r="P5328" s="4">
        <v>1</v>
      </c>
      <c r="Q5328" s="10">
        <f t="shared" si="336"/>
        <v>766</v>
      </c>
    </row>
    <row r="5329" spans="2:17" ht="20.25" customHeight="1">
      <c r="B5329" s="10" t="str">
        <f t="shared" si="337"/>
        <v>گوشي اير پلاگ819</v>
      </c>
      <c r="C5329" s="10" t="str">
        <f t="shared" si="338"/>
        <v>گوشي اير پلاگ1403/04/03819</v>
      </c>
      <c r="D5329" s="10" t="str">
        <f>IFERROR(IF(تحویلی!$E$1="","",IF(NOSA!O5329=تحویلی!$E$1,تحویلی!$E$1&amp;COUNTIF(NOSA!$O$1:O5329,تحویلی!$E$1),"")),"")</f>
        <v/>
      </c>
      <c r="E5329" s="10" t="str">
        <f t="shared" si="339"/>
        <v>3782819</v>
      </c>
      <c r="F5329" s="10" t="str">
        <f>IFERROR(VLOOKUP(I5329,DATABASE!$N:$O,2,FALSE),"")</f>
        <v>گوشي اير پلاگ</v>
      </c>
      <c r="G5329" s="3" t="s">
        <v>3118</v>
      </c>
      <c r="H5329" s="4">
        <v>3782</v>
      </c>
      <c r="I5329" s="3" t="s">
        <v>1581</v>
      </c>
      <c r="J5329" s="3" t="s">
        <v>124</v>
      </c>
      <c r="K5329" s="5">
        <v>1</v>
      </c>
      <c r="L5329" s="3" t="s">
        <v>8</v>
      </c>
      <c r="M5329" s="3" t="s">
        <v>19</v>
      </c>
      <c r="N5329" s="3" t="s">
        <v>3265</v>
      </c>
      <c r="O5329" s="1">
        <v>819</v>
      </c>
      <c r="P5329" s="4">
        <v>0</v>
      </c>
      <c r="Q5329" s="10">
        <f t="shared" si="336"/>
        <v>819</v>
      </c>
    </row>
    <row r="5330" spans="2:17" ht="20.25" customHeight="1">
      <c r="B5330" s="10" t="str">
        <f t="shared" si="337"/>
        <v>دستكش ضد برش سبك427</v>
      </c>
      <c r="C5330" s="10" t="str">
        <f t="shared" si="338"/>
        <v>دستكش ضد برش سبك1403/04/04427</v>
      </c>
      <c r="D5330" s="10" t="str">
        <f>IFERROR(IF(تحویلی!$E$1="","",IF(NOSA!O5330=تحویلی!$E$1,تحویلی!$E$1&amp;COUNTIF(NOSA!$O$1:O5330,تحویلی!$E$1),"")),"")</f>
        <v/>
      </c>
      <c r="E5330" s="10" t="str">
        <f t="shared" si="339"/>
        <v>3787427</v>
      </c>
      <c r="F5330" s="10" t="str">
        <f>IFERROR(VLOOKUP(I5330,DATABASE!$N:$O,2,FALSE),"")</f>
        <v>دستكش ضد برش سبك</v>
      </c>
      <c r="G5330" s="3" t="s">
        <v>3119</v>
      </c>
      <c r="H5330" s="4">
        <v>3787</v>
      </c>
      <c r="I5330" s="3" t="s">
        <v>1442</v>
      </c>
      <c r="J5330" s="3" t="s">
        <v>22</v>
      </c>
      <c r="K5330" s="5">
        <v>1</v>
      </c>
      <c r="L5330" s="3" t="s">
        <v>3</v>
      </c>
      <c r="M5330" s="3" t="s">
        <v>9</v>
      </c>
      <c r="N5330" s="3" t="s">
        <v>3295</v>
      </c>
      <c r="O5330" s="1">
        <v>427</v>
      </c>
      <c r="P5330" s="4"/>
      <c r="Q5330" s="10">
        <f t="shared" si="336"/>
        <v>427</v>
      </c>
    </row>
    <row r="5331" spans="2:17" ht="20.25" customHeight="1">
      <c r="B5331" s="10" t="str">
        <f t="shared" si="337"/>
        <v>لباس كار نسوز(بلوز و شلوار)892</v>
      </c>
      <c r="C5331" s="10" t="str">
        <f t="shared" si="338"/>
        <v>لباس كار نسوز(بلوز و شلوار)1403/04/04892</v>
      </c>
      <c r="D5331" s="10" t="str">
        <f>IFERROR(IF(تحویلی!$E$1="","",IF(NOSA!O5331=تحویلی!$E$1,تحویلی!$E$1&amp;COUNTIF(NOSA!$O$1:O5331,تحویلی!$E$1),"")),"")</f>
        <v/>
      </c>
      <c r="E5331" s="10" t="str">
        <f t="shared" si="339"/>
        <v>3789892</v>
      </c>
      <c r="F5331" s="10" t="str">
        <f>IFERROR(VLOOKUP(I5331,DATABASE!$N:$O,2,FALSE),"")</f>
        <v>لباس كار نسوز(بلوز و شلوار)</v>
      </c>
      <c r="G5331" s="3" t="s">
        <v>3119</v>
      </c>
      <c r="H5331" s="4">
        <v>3789</v>
      </c>
      <c r="I5331" s="3" t="s">
        <v>1663</v>
      </c>
      <c r="J5331" s="3" t="s">
        <v>1664</v>
      </c>
      <c r="K5331" s="5">
        <v>1</v>
      </c>
      <c r="L5331" s="3" t="s">
        <v>28</v>
      </c>
      <c r="M5331" s="3" t="s">
        <v>4</v>
      </c>
      <c r="N5331" s="3" t="s">
        <v>3428</v>
      </c>
      <c r="O5331" s="1">
        <v>892</v>
      </c>
      <c r="P5331" s="4"/>
      <c r="Q5331" s="10">
        <f t="shared" si="336"/>
        <v>892</v>
      </c>
    </row>
    <row r="5332" spans="2:17" ht="20.25" customHeight="1">
      <c r="B5332" s="10" t="str">
        <f t="shared" si="337"/>
        <v>كلاه ايمني892</v>
      </c>
      <c r="C5332" s="10" t="str">
        <f t="shared" si="338"/>
        <v>كلاه ايمني1403/04/04892</v>
      </c>
      <c r="D5332" s="10" t="str">
        <f>IFERROR(IF(تحویلی!$E$1="","",IF(NOSA!O5332=تحویلی!$E$1,تحویلی!$E$1&amp;COUNTIF(NOSA!$O$1:O5332,تحویلی!$E$1),"")),"")</f>
        <v/>
      </c>
      <c r="E5332" s="10" t="str">
        <f t="shared" si="339"/>
        <v>3789892</v>
      </c>
      <c r="F5332" s="10" t="str">
        <f>IFERROR(VLOOKUP(I5332,DATABASE!$N:$O,2,FALSE),"")</f>
        <v>كلاه ايمني</v>
      </c>
      <c r="G5332" s="3" t="s">
        <v>3119</v>
      </c>
      <c r="H5332" s="4">
        <v>3789</v>
      </c>
      <c r="I5332" s="3" t="s">
        <v>1505</v>
      </c>
      <c r="J5332" s="3" t="s">
        <v>1628</v>
      </c>
      <c r="K5332" s="5">
        <v>1</v>
      </c>
      <c r="L5332" s="3" t="s">
        <v>8</v>
      </c>
      <c r="M5332" s="3" t="s">
        <v>4</v>
      </c>
      <c r="N5332" s="3" t="s">
        <v>3428</v>
      </c>
      <c r="O5332" s="1">
        <v>892</v>
      </c>
      <c r="P5332" s="4"/>
      <c r="Q5332" s="10">
        <f t="shared" si="336"/>
        <v>892</v>
      </c>
    </row>
    <row r="5333" spans="2:17" ht="20.25" customHeight="1">
      <c r="B5333" s="10" t="str">
        <f t="shared" si="337"/>
        <v>چكمه ايمني نسوز892</v>
      </c>
      <c r="C5333" s="10" t="str">
        <f t="shared" si="338"/>
        <v>چكمه ايمني نسوز1403/04/04892</v>
      </c>
      <c r="D5333" s="10" t="str">
        <f>IFERROR(IF(تحویلی!$E$1="","",IF(NOSA!O5333=تحویلی!$E$1,تحویلی!$E$1&amp;COUNTIF(NOSA!$O$1:O5333,تحویلی!$E$1),"")),"")</f>
        <v/>
      </c>
      <c r="E5333" s="10" t="str">
        <f t="shared" si="339"/>
        <v>3789892</v>
      </c>
      <c r="F5333" s="10" t="str">
        <f>IFERROR(VLOOKUP(I5333,DATABASE!$N:$O,2,FALSE),"")</f>
        <v>چكمه ايمني نسوز</v>
      </c>
      <c r="G5333" s="3" t="s">
        <v>3119</v>
      </c>
      <c r="H5333" s="4">
        <v>3789</v>
      </c>
      <c r="I5333" s="3" t="s">
        <v>1666</v>
      </c>
      <c r="J5333" s="3" t="s">
        <v>1667</v>
      </c>
      <c r="K5333" s="5">
        <v>1</v>
      </c>
      <c r="L5333" s="3" t="s">
        <v>3</v>
      </c>
      <c r="M5333" s="3" t="s">
        <v>4</v>
      </c>
      <c r="N5333" s="3" t="s">
        <v>3428</v>
      </c>
      <c r="O5333" s="1">
        <v>892</v>
      </c>
      <c r="P5333" s="4"/>
      <c r="Q5333" s="10">
        <f t="shared" si="336"/>
        <v>892</v>
      </c>
    </row>
    <row r="5334" spans="2:17" ht="20.25" customHeight="1">
      <c r="B5334" s="10" t="str">
        <f t="shared" si="337"/>
        <v>دستكش ضد برش سبك892</v>
      </c>
      <c r="C5334" s="10" t="str">
        <f t="shared" si="338"/>
        <v>دستكش ضد برش سبك1403/04/04892</v>
      </c>
      <c r="D5334" s="10" t="str">
        <f>IFERROR(IF(تحویلی!$E$1="","",IF(NOSA!O5334=تحویلی!$E$1,تحویلی!$E$1&amp;COUNTIF(NOSA!$O$1:O5334,تحویلی!$E$1),"")),"")</f>
        <v/>
      </c>
      <c r="E5334" s="10" t="str">
        <f t="shared" si="339"/>
        <v>3789892</v>
      </c>
      <c r="F5334" s="10" t="str">
        <f>IFERROR(VLOOKUP(I5334,DATABASE!$N:$O,2,FALSE),"")</f>
        <v>دستكش ضد برش سبك</v>
      </c>
      <c r="G5334" s="3" t="s">
        <v>3119</v>
      </c>
      <c r="H5334" s="4">
        <v>3789</v>
      </c>
      <c r="I5334" s="3" t="s">
        <v>1442</v>
      </c>
      <c r="J5334" s="3" t="s">
        <v>22</v>
      </c>
      <c r="K5334" s="5">
        <v>1</v>
      </c>
      <c r="L5334" s="3" t="s">
        <v>3</v>
      </c>
      <c r="M5334" s="3" t="s">
        <v>4</v>
      </c>
      <c r="N5334" s="3" t="s">
        <v>3428</v>
      </c>
      <c r="O5334" s="1">
        <v>892</v>
      </c>
      <c r="P5334" s="4"/>
      <c r="Q5334" s="10">
        <f t="shared" si="336"/>
        <v>892</v>
      </c>
    </row>
    <row r="5335" spans="2:17" ht="20.25" customHeight="1">
      <c r="B5335" s="10" t="str">
        <f t="shared" si="337"/>
        <v>دستكش ساق بلند نسوز892</v>
      </c>
      <c r="C5335" s="10" t="str">
        <f t="shared" si="338"/>
        <v>دستكش ساق بلند نسوز1403/04/04892</v>
      </c>
      <c r="D5335" s="10" t="str">
        <f>IFERROR(IF(تحویلی!$E$1="","",IF(NOSA!O5335=تحویلی!$E$1,تحویلی!$E$1&amp;COUNTIF(NOSA!$O$1:O5335,تحویلی!$E$1),"")),"")</f>
        <v/>
      </c>
      <c r="E5335" s="10" t="str">
        <f t="shared" si="339"/>
        <v>3789892</v>
      </c>
      <c r="F5335" s="10" t="str">
        <f>IFERROR(VLOOKUP(I5335,DATABASE!$N:$O,2,FALSE),"")</f>
        <v>دستكش ساق بلند نسوز</v>
      </c>
      <c r="G5335" s="3" t="s">
        <v>3119</v>
      </c>
      <c r="H5335" s="4">
        <v>3789</v>
      </c>
      <c r="I5335" s="3" t="s">
        <v>1461</v>
      </c>
      <c r="J5335" s="3" t="s">
        <v>34</v>
      </c>
      <c r="K5335" s="5">
        <v>1</v>
      </c>
      <c r="L5335" s="3" t="s">
        <v>3</v>
      </c>
      <c r="M5335" s="3" t="s">
        <v>4</v>
      </c>
      <c r="N5335" s="3" t="s">
        <v>3428</v>
      </c>
      <c r="O5335" s="1">
        <v>892</v>
      </c>
      <c r="P5335" s="4"/>
      <c r="Q5335" s="10">
        <f t="shared" si="336"/>
        <v>892</v>
      </c>
    </row>
    <row r="5336" spans="2:17" ht="20.25" customHeight="1">
      <c r="B5336" s="10" t="str">
        <f t="shared" si="337"/>
        <v>نقاب تيره محافظ صورت معمولي892</v>
      </c>
      <c r="C5336" s="10" t="str">
        <f t="shared" si="338"/>
        <v>نقاب تيره محافظ صورت معمولي1403/04/04892</v>
      </c>
      <c r="D5336" s="10" t="str">
        <f>IFERROR(IF(تحویلی!$E$1="","",IF(NOSA!O5336=تحویلی!$E$1,تحویلی!$E$1&amp;COUNTIF(NOSA!$O$1:O5336,تحویلی!$E$1),"")),"")</f>
        <v/>
      </c>
      <c r="E5336" s="10" t="str">
        <f t="shared" si="339"/>
        <v>3789892</v>
      </c>
      <c r="F5336" s="10" t="str">
        <f>IFERROR(VLOOKUP(I5336,DATABASE!$N:$O,2,FALSE),"")</f>
        <v>نقاب تيره محافظ صورت معمولي</v>
      </c>
      <c r="G5336" s="3" t="s">
        <v>3119</v>
      </c>
      <c r="H5336" s="4">
        <v>3789</v>
      </c>
      <c r="I5336" s="3" t="s">
        <v>1557</v>
      </c>
      <c r="J5336" s="3" t="s">
        <v>115</v>
      </c>
      <c r="K5336" s="5">
        <v>1</v>
      </c>
      <c r="L5336" s="3" t="s">
        <v>8</v>
      </c>
      <c r="M5336" s="3" t="s">
        <v>4</v>
      </c>
      <c r="N5336" s="3" t="s">
        <v>3428</v>
      </c>
      <c r="O5336" s="1">
        <v>892</v>
      </c>
      <c r="P5336" s="4"/>
      <c r="Q5336" s="10">
        <f t="shared" si="336"/>
        <v>892</v>
      </c>
    </row>
    <row r="5337" spans="2:17" ht="20.25" customHeight="1">
      <c r="B5337" s="10" t="str">
        <f t="shared" si="337"/>
        <v>رابط فنري نقاب كلاه ايمني892</v>
      </c>
      <c r="C5337" s="10" t="str">
        <f t="shared" si="338"/>
        <v>رابط فنري نقاب كلاه ايمني1403/04/04892</v>
      </c>
      <c r="D5337" s="10" t="str">
        <f>IFERROR(IF(تحویلی!$E$1="","",IF(NOSA!O5337=تحویلی!$E$1,تحویلی!$E$1&amp;COUNTIF(NOSA!$O$1:O5337,تحویلی!$E$1),"")),"")</f>
        <v/>
      </c>
      <c r="E5337" s="10" t="str">
        <f t="shared" si="339"/>
        <v>3790892</v>
      </c>
      <c r="F5337" s="10" t="str">
        <f>IFERROR(VLOOKUP(I5337,DATABASE!$N:$O,2,FALSE),"")</f>
        <v>رابط فنري نقاب كلاه ايمني</v>
      </c>
      <c r="G5337" s="3" t="s">
        <v>3119</v>
      </c>
      <c r="H5337" s="4">
        <v>3790</v>
      </c>
      <c r="I5337" s="3" t="s">
        <v>1454</v>
      </c>
      <c r="J5337" s="3" t="s">
        <v>135</v>
      </c>
      <c r="K5337" s="5">
        <v>1</v>
      </c>
      <c r="L5337" s="3" t="s">
        <v>8</v>
      </c>
      <c r="M5337" s="3" t="s">
        <v>4</v>
      </c>
      <c r="N5337" s="3" t="s">
        <v>3428</v>
      </c>
      <c r="O5337" s="1">
        <v>892</v>
      </c>
      <c r="P5337" s="4"/>
      <c r="Q5337" s="10">
        <f t="shared" si="336"/>
        <v>892</v>
      </c>
    </row>
    <row r="5338" spans="2:17" ht="20.25" customHeight="1">
      <c r="B5338" s="10" t="str">
        <f t="shared" si="337"/>
        <v>گوشي اير پلاگ892</v>
      </c>
      <c r="C5338" s="10" t="str">
        <f t="shared" si="338"/>
        <v>گوشي اير پلاگ1403/04/04892</v>
      </c>
      <c r="D5338" s="10" t="str">
        <f>IFERROR(IF(تحویلی!$E$1="","",IF(NOSA!O5338=تحویلی!$E$1,تحویلی!$E$1&amp;COUNTIF(NOSA!$O$1:O5338,تحویلی!$E$1),"")),"")</f>
        <v/>
      </c>
      <c r="E5338" s="10" t="str">
        <f t="shared" si="339"/>
        <v>3790892</v>
      </c>
      <c r="F5338" s="10" t="str">
        <f>IFERROR(VLOOKUP(I5338,DATABASE!$N:$O,2,FALSE),"")</f>
        <v>گوشي اير پلاگ</v>
      </c>
      <c r="G5338" s="3" t="s">
        <v>3119</v>
      </c>
      <c r="H5338" s="4">
        <v>3790</v>
      </c>
      <c r="I5338" s="3" t="s">
        <v>1581</v>
      </c>
      <c r="J5338" s="3" t="s">
        <v>124</v>
      </c>
      <c r="K5338" s="5">
        <v>1</v>
      </c>
      <c r="L5338" s="3" t="s">
        <v>8</v>
      </c>
      <c r="M5338" s="3" t="s">
        <v>4</v>
      </c>
      <c r="N5338" s="3" t="s">
        <v>3428</v>
      </c>
      <c r="O5338" s="1">
        <v>892</v>
      </c>
      <c r="P5338" s="4"/>
      <c r="Q5338" s="10">
        <f t="shared" si="336"/>
        <v>892</v>
      </c>
    </row>
    <row r="5339" spans="2:17" ht="20.25" customHeight="1">
      <c r="B5339" s="10" t="str">
        <f t="shared" si="337"/>
        <v>فيلتر ماسك نيم صورت (3M) مدل 2091882</v>
      </c>
      <c r="C5339" s="10" t="str">
        <f t="shared" si="338"/>
        <v>فيلتر ماسك نيم صورت (3M) مدل 20911403/04/04882</v>
      </c>
      <c r="D5339" s="10" t="str">
        <f>IFERROR(IF(تحویلی!$E$1="","",IF(NOSA!O5339=تحویلی!$E$1,تحویلی!$E$1&amp;COUNTIF(NOSA!$O$1:O5339,تحویلی!$E$1),"")),"")</f>
        <v/>
      </c>
      <c r="E5339" s="10" t="str">
        <f t="shared" si="339"/>
        <v>3812882</v>
      </c>
      <c r="F5339" s="10" t="str">
        <f>IFERROR(VLOOKUP(I5339,DATABASE!$N:$O,2,FALSE),"")</f>
        <v>فيلتر ماسك نيم صورت (3M) مدل 2091</v>
      </c>
      <c r="G5339" s="3" t="s">
        <v>3119</v>
      </c>
      <c r="H5339" s="4">
        <v>3812</v>
      </c>
      <c r="I5339" s="3" t="s">
        <v>1475</v>
      </c>
      <c r="J5339" s="3" t="s">
        <v>53</v>
      </c>
      <c r="K5339" s="5">
        <v>1</v>
      </c>
      <c r="L5339" s="3" t="s">
        <v>8</v>
      </c>
      <c r="M5339" s="3" t="s">
        <v>9</v>
      </c>
      <c r="N5339" s="3" t="s">
        <v>3373</v>
      </c>
      <c r="O5339" s="1">
        <v>882</v>
      </c>
      <c r="P5339" s="4"/>
      <c r="Q5339" s="10">
        <f t="shared" si="336"/>
        <v>882</v>
      </c>
    </row>
    <row r="5340" spans="2:17" ht="20.25" customHeight="1">
      <c r="B5340" s="10" t="str">
        <f t="shared" si="337"/>
        <v>دستكش ضد برش سبك86</v>
      </c>
      <c r="C5340" s="10" t="str">
        <f t="shared" si="338"/>
        <v>دستكش ضد برش سبك1403/04/0486</v>
      </c>
      <c r="D5340" s="10" t="str">
        <f>IFERROR(IF(تحویلی!$E$1="","",IF(NOSA!O5340=تحویلی!$E$1,تحویلی!$E$1&amp;COUNTIF(NOSA!$O$1:O5340,تحویلی!$E$1),"")),"")</f>
        <v/>
      </c>
      <c r="E5340" s="10" t="str">
        <f t="shared" si="339"/>
        <v>381386</v>
      </c>
      <c r="F5340" s="10" t="str">
        <f>IFERROR(VLOOKUP(I5340,DATABASE!$N:$O,2,FALSE),"")</f>
        <v>دستكش ضد برش سبك</v>
      </c>
      <c r="G5340" s="3" t="s">
        <v>3119</v>
      </c>
      <c r="H5340" s="4">
        <v>3813</v>
      </c>
      <c r="I5340" s="3" t="s">
        <v>1442</v>
      </c>
      <c r="J5340" s="3" t="s">
        <v>22</v>
      </c>
      <c r="K5340" s="5">
        <v>1</v>
      </c>
      <c r="L5340" s="3" t="s">
        <v>3</v>
      </c>
      <c r="M5340" s="3" t="s">
        <v>4</v>
      </c>
      <c r="N5340" s="3" t="s">
        <v>105</v>
      </c>
      <c r="O5340" s="1">
        <v>86</v>
      </c>
      <c r="P5340" s="4"/>
      <c r="Q5340" s="10">
        <f t="shared" ref="Q5340:Q5402" si="340">VALUE(O5340)</f>
        <v>86</v>
      </c>
    </row>
    <row r="5341" spans="2:17" ht="20.25" customHeight="1">
      <c r="B5341" s="10" t="str">
        <f t="shared" si="337"/>
        <v>كفش ايمني عايق برق860</v>
      </c>
      <c r="C5341" s="10" t="str">
        <f t="shared" si="338"/>
        <v>كفش ايمني عايق برق1403/04/04860</v>
      </c>
      <c r="D5341" s="10" t="str">
        <f>IFERROR(IF(تحویلی!$E$1="","",IF(NOSA!O5341=تحویلی!$E$1,تحویلی!$E$1&amp;COUNTIF(NOSA!$O$1:O5341,تحویلی!$E$1),"")),"")</f>
        <v/>
      </c>
      <c r="E5341" s="10" t="str">
        <f t="shared" si="339"/>
        <v>3821860</v>
      </c>
      <c r="F5341" s="10" t="str">
        <f>IFERROR(VLOOKUP(I5341,DATABASE!$N:$O,2,FALSE),"")</f>
        <v>كفش ايمني عايق برق</v>
      </c>
      <c r="G5341" s="3" t="s">
        <v>3119</v>
      </c>
      <c r="H5341" s="4">
        <v>3821</v>
      </c>
      <c r="I5341" s="3" t="s">
        <v>1610</v>
      </c>
      <c r="J5341" s="3" t="s">
        <v>1689</v>
      </c>
      <c r="K5341" s="5">
        <v>1</v>
      </c>
      <c r="L5341" s="3" t="s">
        <v>3</v>
      </c>
      <c r="M5341" s="3" t="s">
        <v>47</v>
      </c>
      <c r="N5341" s="3" t="s">
        <v>3222</v>
      </c>
      <c r="O5341" s="1">
        <v>860</v>
      </c>
      <c r="P5341" s="4"/>
      <c r="Q5341" s="10">
        <f t="shared" si="340"/>
        <v>860</v>
      </c>
    </row>
    <row r="5342" spans="2:17" ht="20.25" customHeight="1">
      <c r="B5342" s="10" t="str">
        <f t="shared" si="337"/>
        <v>كفش ايمني عايق برق861</v>
      </c>
      <c r="C5342" s="10" t="str">
        <f t="shared" si="338"/>
        <v>كفش ايمني عايق برق1403/04/04861</v>
      </c>
      <c r="D5342" s="10" t="str">
        <f>IFERROR(IF(تحویلی!$E$1="","",IF(NOSA!O5342=تحویلی!$E$1,تحویلی!$E$1&amp;COUNTIF(NOSA!$O$1:O5342,تحویلی!$E$1),"")),"")</f>
        <v/>
      </c>
      <c r="E5342" s="10" t="str">
        <f t="shared" si="339"/>
        <v>3822861</v>
      </c>
      <c r="F5342" s="10" t="str">
        <f>IFERROR(VLOOKUP(I5342,DATABASE!$N:$O,2,FALSE),"")</f>
        <v>كفش ايمني عايق برق</v>
      </c>
      <c r="G5342" s="3" t="s">
        <v>3119</v>
      </c>
      <c r="H5342" s="4">
        <v>3822</v>
      </c>
      <c r="I5342" s="3" t="s">
        <v>1610</v>
      </c>
      <c r="J5342" s="3" t="s">
        <v>1689</v>
      </c>
      <c r="K5342" s="5">
        <v>1</v>
      </c>
      <c r="L5342" s="3" t="s">
        <v>3</v>
      </c>
      <c r="M5342" s="3" t="s">
        <v>47</v>
      </c>
      <c r="N5342" s="3" t="s">
        <v>3400</v>
      </c>
      <c r="O5342" s="1">
        <v>861</v>
      </c>
      <c r="P5342" s="4"/>
      <c r="Q5342" s="10">
        <f t="shared" si="340"/>
        <v>861</v>
      </c>
    </row>
    <row r="5343" spans="2:17" ht="20.25" customHeight="1">
      <c r="B5343" s="10" t="str">
        <f t="shared" si="337"/>
        <v>دستكش ضد برش سبك221</v>
      </c>
      <c r="C5343" s="10" t="str">
        <f t="shared" si="338"/>
        <v>دستكش ضد برش سبك1403/04/05221</v>
      </c>
      <c r="D5343" s="10" t="str">
        <f>IFERROR(IF(تحویلی!$E$1="","",IF(NOSA!O5343=تحویلی!$E$1,تحویلی!$E$1&amp;COUNTIF(NOSA!$O$1:O5343,تحویلی!$E$1),"")),"")</f>
        <v/>
      </c>
      <c r="E5343" s="10" t="str">
        <f t="shared" si="339"/>
        <v>3831221</v>
      </c>
      <c r="F5343" s="10" t="str">
        <f>IFERROR(VLOOKUP(I5343,DATABASE!$N:$O,2,FALSE),"")</f>
        <v>دستكش ضد برش سبك</v>
      </c>
      <c r="G5343" s="3" t="s">
        <v>3120</v>
      </c>
      <c r="H5343" s="4">
        <v>3831</v>
      </c>
      <c r="I5343" s="3" t="s">
        <v>1442</v>
      </c>
      <c r="J5343" s="3" t="s">
        <v>22</v>
      </c>
      <c r="K5343" s="5">
        <v>1</v>
      </c>
      <c r="L5343" s="3" t="s">
        <v>3</v>
      </c>
      <c r="M5343" s="3" t="s">
        <v>9</v>
      </c>
      <c r="N5343" s="3" t="s">
        <v>2703</v>
      </c>
      <c r="O5343" s="1">
        <v>221</v>
      </c>
      <c r="P5343" s="4">
        <v>0</v>
      </c>
      <c r="Q5343" s="10">
        <f t="shared" si="340"/>
        <v>221</v>
      </c>
    </row>
    <row r="5344" spans="2:17" ht="20.25" customHeight="1">
      <c r="B5344" s="10" t="str">
        <f t="shared" si="337"/>
        <v>دستكش كف مواد سبك840</v>
      </c>
      <c r="C5344" s="10" t="str">
        <f t="shared" si="338"/>
        <v>دستكش كف مواد سبك1403/04/05840</v>
      </c>
      <c r="D5344" s="10" t="str">
        <f>IFERROR(IF(تحویلی!$E$1="","",IF(NOSA!O5344=تحویلی!$E$1,تحویلی!$E$1&amp;COUNTIF(NOSA!$O$1:O5344,تحویلی!$E$1),"")),"")</f>
        <v/>
      </c>
      <c r="E5344" s="10" t="str">
        <f t="shared" si="339"/>
        <v>3835840</v>
      </c>
      <c r="F5344" s="10" t="str">
        <f>IFERROR(VLOOKUP(I5344,DATABASE!$N:$O,2,FALSE),"")</f>
        <v>دستكش كف مواد سبك</v>
      </c>
      <c r="G5344" s="3" t="s">
        <v>3120</v>
      </c>
      <c r="H5344" s="4">
        <v>3835</v>
      </c>
      <c r="I5344" s="3" t="s">
        <v>1456</v>
      </c>
      <c r="J5344" s="3" t="s">
        <v>2</v>
      </c>
      <c r="K5344" s="5">
        <v>1</v>
      </c>
      <c r="L5344" s="3" t="s">
        <v>3</v>
      </c>
      <c r="M5344" s="3" t="s">
        <v>47</v>
      </c>
      <c r="N5344" s="3" t="s">
        <v>3260</v>
      </c>
      <c r="O5344" s="1">
        <v>840</v>
      </c>
      <c r="P5344" s="4">
        <v>1</v>
      </c>
      <c r="Q5344" s="10">
        <f t="shared" si="340"/>
        <v>840</v>
      </c>
    </row>
    <row r="5345" spans="2:17" ht="20.25" customHeight="1">
      <c r="B5345" s="10" t="str">
        <f t="shared" si="337"/>
        <v>751</v>
      </c>
      <c r="C5345" s="10" t="str">
        <f t="shared" si="338"/>
        <v>1403/04/05751</v>
      </c>
      <c r="D5345" s="10" t="str">
        <f>IFERROR(IF(تحویلی!$E$1="","",IF(NOSA!O5345=تحویلی!$E$1,تحویلی!$E$1&amp;COUNTIF(NOSA!$O$1:O5345,تحویلی!$E$1),"")),"")</f>
        <v/>
      </c>
      <c r="E5345" s="10" t="str">
        <f t="shared" si="339"/>
        <v>3837751</v>
      </c>
      <c r="F5345" s="10" t="str">
        <f>IFERROR(VLOOKUP(I5345,DATABASE!$N:$O,2,FALSE),"")</f>
        <v/>
      </c>
      <c r="G5345" s="3" t="s">
        <v>3120</v>
      </c>
      <c r="H5345" s="4">
        <v>3837</v>
      </c>
      <c r="I5345" s="3" t="s">
        <v>2699</v>
      </c>
      <c r="J5345" s="3" t="s">
        <v>7</v>
      </c>
      <c r="K5345" s="5">
        <v>1</v>
      </c>
      <c r="L5345" s="3" t="s">
        <v>8</v>
      </c>
      <c r="M5345" s="3" t="s">
        <v>9</v>
      </c>
      <c r="N5345" s="3" t="s">
        <v>2709</v>
      </c>
      <c r="O5345" s="1">
        <v>751</v>
      </c>
      <c r="P5345" s="4">
        <v>1</v>
      </c>
      <c r="Q5345" s="10">
        <f t="shared" si="340"/>
        <v>751</v>
      </c>
    </row>
    <row r="5346" spans="2:17" ht="20.25" customHeight="1">
      <c r="B5346" s="10" t="str">
        <f t="shared" si="337"/>
        <v>829</v>
      </c>
      <c r="C5346" s="10" t="str">
        <f t="shared" si="338"/>
        <v>1403/04/05829</v>
      </c>
      <c r="D5346" s="10" t="str">
        <f>IFERROR(IF(تحویلی!$E$1="","",IF(NOSA!O5346=تحویلی!$E$1,تحویلی!$E$1&amp;COUNTIF(NOSA!$O$1:O5346,تحویلی!$E$1),"")),"")</f>
        <v/>
      </c>
      <c r="E5346" s="10" t="str">
        <f t="shared" si="339"/>
        <v>3840829</v>
      </c>
      <c r="F5346" s="10" t="str">
        <f>IFERROR(VLOOKUP(I5346,DATABASE!$N:$O,2,FALSE),"")</f>
        <v/>
      </c>
      <c r="G5346" s="3" t="s">
        <v>3120</v>
      </c>
      <c r="H5346" s="4">
        <v>3840</v>
      </c>
      <c r="I5346" s="3" t="s">
        <v>3367</v>
      </c>
      <c r="J5346" s="3" t="s">
        <v>3368</v>
      </c>
      <c r="K5346" s="5">
        <v>1</v>
      </c>
      <c r="L5346" s="3" t="s">
        <v>8</v>
      </c>
      <c r="M5346" s="3" t="s">
        <v>4</v>
      </c>
      <c r="N5346" s="3" t="s">
        <v>2797</v>
      </c>
      <c r="O5346" s="1">
        <v>829</v>
      </c>
      <c r="P5346" s="4">
        <v>0</v>
      </c>
      <c r="Q5346" s="10">
        <f t="shared" si="340"/>
        <v>829</v>
      </c>
    </row>
    <row r="5347" spans="2:17" ht="20.25" customHeight="1">
      <c r="B5347" s="10" t="str">
        <f t="shared" si="337"/>
        <v>گوشي اير پلاگ829</v>
      </c>
      <c r="C5347" s="10" t="str">
        <f t="shared" si="338"/>
        <v>گوشي اير پلاگ1403/04/05829</v>
      </c>
      <c r="D5347" s="10" t="str">
        <f>IFERROR(IF(تحویلی!$E$1="","",IF(NOSA!O5347=تحویلی!$E$1,تحویلی!$E$1&amp;COUNTIF(NOSA!$O$1:O5347,تحویلی!$E$1),"")),"")</f>
        <v/>
      </c>
      <c r="E5347" s="10" t="str">
        <f t="shared" si="339"/>
        <v>3840829</v>
      </c>
      <c r="F5347" s="10" t="str">
        <f>IFERROR(VLOOKUP(I5347,DATABASE!$N:$O,2,FALSE),"")</f>
        <v>گوشي اير پلاگ</v>
      </c>
      <c r="G5347" s="3" t="s">
        <v>3120</v>
      </c>
      <c r="H5347" s="4">
        <v>3840</v>
      </c>
      <c r="I5347" s="3" t="s">
        <v>1581</v>
      </c>
      <c r="J5347" s="3" t="s">
        <v>124</v>
      </c>
      <c r="K5347" s="5">
        <v>1</v>
      </c>
      <c r="L5347" s="3" t="s">
        <v>8</v>
      </c>
      <c r="M5347" s="3" t="s">
        <v>4</v>
      </c>
      <c r="N5347" s="3" t="s">
        <v>2797</v>
      </c>
      <c r="O5347" s="1">
        <v>829</v>
      </c>
      <c r="P5347" s="4">
        <v>0</v>
      </c>
      <c r="Q5347" s="10">
        <f t="shared" si="340"/>
        <v>829</v>
      </c>
    </row>
    <row r="5348" spans="2:17" ht="20.25" customHeight="1">
      <c r="B5348" s="10" t="str">
        <f t="shared" si="337"/>
        <v>دستكش ضد برش سبك881</v>
      </c>
      <c r="C5348" s="10" t="str">
        <f t="shared" si="338"/>
        <v>دستكش ضد برش سبك1403/04/06881</v>
      </c>
      <c r="D5348" s="10" t="str">
        <f>IFERROR(IF(تحویلی!$E$1="","",IF(NOSA!O5348=تحویلی!$E$1,تحویلی!$E$1&amp;COUNTIF(NOSA!$O$1:O5348,تحویلی!$E$1),"")),"")</f>
        <v/>
      </c>
      <c r="E5348" s="10" t="str">
        <f t="shared" si="339"/>
        <v>3848881</v>
      </c>
      <c r="F5348" s="10" t="str">
        <f>IFERROR(VLOOKUP(I5348,DATABASE!$N:$O,2,FALSE),"")</f>
        <v>دستكش ضد برش سبك</v>
      </c>
      <c r="G5348" s="3" t="s">
        <v>3121</v>
      </c>
      <c r="H5348" s="4">
        <v>3848</v>
      </c>
      <c r="I5348" s="3" t="s">
        <v>1442</v>
      </c>
      <c r="J5348" s="3" t="s">
        <v>22</v>
      </c>
      <c r="K5348" s="5">
        <v>1</v>
      </c>
      <c r="L5348" s="3" t="s">
        <v>3</v>
      </c>
      <c r="M5348" s="3" t="s">
        <v>202</v>
      </c>
      <c r="N5348" s="3" t="s">
        <v>3366</v>
      </c>
      <c r="O5348" s="1">
        <v>881</v>
      </c>
      <c r="P5348" s="4">
        <v>0</v>
      </c>
      <c r="Q5348" s="10">
        <f t="shared" si="340"/>
        <v>881</v>
      </c>
    </row>
    <row r="5349" spans="2:17" ht="20.25" customHeight="1">
      <c r="B5349" s="10" t="str">
        <f t="shared" si="337"/>
        <v>دستكش كف مواد سبك733</v>
      </c>
      <c r="C5349" s="10" t="str">
        <f t="shared" si="338"/>
        <v>دستكش كف مواد سبك1403/04/06733</v>
      </c>
      <c r="D5349" s="10" t="str">
        <f>IFERROR(IF(تحویلی!$E$1="","",IF(NOSA!O5349=تحویلی!$E$1,تحویلی!$E$1&amp;COUNTIF(NOSA!$O$1:O5349,تحویلی!$E$1),"")),"")</f>
        <v/>
      </c>
      <c r="E5349" s="10" t="str">
        <f t="shared" si="339"/>
        <v>3852733</v>
      </c>
      <c r="F5349" s="10" t="str">
        <f>IFERROR(VLOOKUP(I5349,DATABASE!$N:$O,2,FALSE),"")</f>
        <v>دستكش كف مواد سبك</v>
      </c>
      <c r="G5349" s="3" t="s">
        <v>3121</v>
      </c>
      <c r="H5349" s="4">
        <v>3852</v>
      </c>
      <c r="I5349" s="3" t="s">
        <v>1456</v>
      </c>
      <c r="J5349" s="3" t="s">
        <v>2</v>
      </c>
      <c r="K5349" s="5">
        <v>1</v>
      </c>
      <c r="L5349" s="3" t="s">
        <v>3</v>
      </c>
      <c r="M5349" s="3" t="s">
        <v>47</v>
      </c>
      <c r="N5349" s="3" t="s">
        <v>628</v>
      </c>
      <c r="O5349" s="1">
        <v>733</v>
      </c>
      <c r="P5349" s="4">
        <v>0</v>
      </c>
      <c r="Q5349" s="10">
        <f t="shared" si="340"/>
        <v>733</v>
      </c>
    </row>
    <row r="5350" spans="2:17" ht="20.25" customHeight="1">
      <c r="B5350" s="10" t="str">
        <f t="shared" si="337"/>
        <v>چكمه ايمني نسوز573</v>
      </c>
      <c r="C5350" s="10" t="str">
        <f t="shared" si="338"/>
        <v>چكمه ايمني نسوز1403/04/06573</v>
      </c>
      <c r="D5350" s="10" t="str">
        <f>IFERROR(IF(تحویلی!$E$1="","",IF(NOSA!O5350=تحویلی!$E$1,تحویلی!$E$1&amp;COUNTIF(NOSA!$O$1:O5350,تحویلی!$E$1),"")),"")</f>
        <v/>
      </c>
      <c r="E5350" s="10" t="str">
        <f t="shared" si="339"/>
        <v>3858573</v>
      </c>
      <c r="F5350" s="10" t="str">
        <f>IFERROR(VLOOKUP(I5350,DATABASE!$N:$O,2,FALSE),"")</f>
        <v>چكمه ايمني نسوز</v>
      </c>
      <c r="G5350" s="3" t="s">
        <v>3121</v>
      </c>
      <c r="H5350" s="4">
        <v>3858</v>
      </c>
      <c r="I5350" s="3" t="s">
        <v>1695</v>
      </c>
      <c r="J5350" s="3" t="s">
        <v>1696</v>
      </c>
      <c r="K5350" s="5">
        <v>1</v>
      </c>
      <c r="L5350" s="3" t="s">
        <v>3</v>
      </c>
      <c r="M5350" s="3" t="s">
        <v>19</v>
      </c>
      <c r="N5350" s="3" t="s">
        <v>104</v>
      </c>
      <c r="O5350" s="1">
        <v>573</v>
      </c>
      <c r="P5350" s="4">
        <v>1</v>
      </c>
      <c r="Q5350" s="10">
        <f t="shared" si="340"/>
        <v>573</v>
      </c>
    </row>
    <row r="5351" spans="2:17" ht="20.25" customHeight="1">
      <c r="B5351" s="10" t="str">
        <f t="shared" si="337"/>
        <v>لباس كار كارشناسي-مديران- بلوز و شلوار0</v>
      </c>
      <c r="C5351" s="10" t="str">
        <f t="shared" si="338"/>
        <v>لباس كار كارشناسي-مديران- بلوز و شلوار1403/04/060</v>
      </c>
      <c r="D5351" s="10" t="str">
        <f>IFERROR(IF(تحویلی!$E$1="","",IF(NOSA!O5351=تحویلی!$E$1,تحویلی!$E$1&amp;COUNTIF(NOSA!$O$1:O5351,تحویلی!$E$1),"")),"")</f>
        <v/>
      </c>
      <c r="E5351" s="10" t="str">
        <f t="shared" si="339"/>
        <v>38780</v>
      </c>
      <c r="F5351" s="10" t="str">
        <f>IFERROR(VLOOKUP(I5351,DATABASE!$N:$O,2,FALSE),"")</f>
        <v>لباس كار كارشناسي-مديران- بلوز و شلوار</v>
      </c>
      <c r="G5351" s="3" t="s">
        <v>3121</v>
      </c>
      <c r="H5351" s="4">
        <v>3878</v>
      </c>
      <c r="I5351" s="3" t="s">
        <v>1780</v>
      </c>
      <c r="J5351" s="3" t="s">
        <v>1781</v>
      </c>
      <c r="K5351" s="5">
        <v>1</v>
      </c>
      <c r="L5351" s="3" t="s">
        <v>28</v>
      </c>
      <c r="M5351" s="3" t="s">
        <v>202</v>
      </c>
      <c r="N5351" s="3" t="s">
        <v>1395</v>
      </c>
      <c r="O5351" s="1">
        <v>0</v>
      </c>
      <c r="P5351" s="4">
        <v>0</v>
      </c>
      <c r="Q5351" s="10">
        <f t="shared" si="340"/>
        <v>0</v>
      </c>
    </row>
    <row r="5352" spans="2:17" ht="20.25" customHeight="1">
      <c r="B5352" s="10" t="str">
        <f t="shared" si="337"/>
        <v>دستكش ضد برش سبك784</v>
      </c>
      <c r="C5352" s="10" t="str">
        <f t="shared" si="338"/>
        <v>دستكش ضد برش سبك1403/04/06784</v>
      </c>
      <c r="D5352" s="10" t="str">
        <f>IFERROR(IF(تحویلی!$E$1="","",IF(NOSA!O5352=تحویلی!$E$1,تحویلی!$E$1&amp;COUNTIF(NOSA!$O$1:O5352,تحویلی!$E$1),"")),"")</f>
        <v/>
      </c>
      <c r="E5352" s="10" t="str">
        <f t="shared" si="339"/>
        <v>3886784</v>
      </c>
      <c r="F5352" s="10" t="str">
        <f>IFERROR(VLOOKUP(I5352,DATABASE!$N:$O,2,FALSE),"")</f>
        <v>دستكش ضد برش سبك</v>
      </c>
      <c r="G5352" s="3" t="s">
        <v>3121</v>
      </c>
      <c r="H5352" s="4">
        <v>3886</v>
      </c>
      <c r="I5352" s="3" t="s">
        <v>1442</v>
      </c>
      <c r="J5352" s="3" t="s">
        <v>22</v>
      </c>
      <c r="K5352" s="5">
        <v>1</v>
      </c>
      <c r="L5352" s="3" t="s">
        <v>3</v>
      </c>
      <c r="M5352" s="3" t="s">
        <v>40</v>
      </c>
      <c r="N5352" s="3" t="s">
        <v>2812</v>
      </c>
      <c r="O5352" s="1">
        <v>784</v>
      </c>
      <c r="P5352" s="4">
        <v>1</v>
      </c>
      <c r="Q5352" s="10">
        <f t="shared" si="340"/>
        <v>784</v>
      </c>
    </row>
    <row r="5353" spans="2:17" ht="20.25" customHeight="1">
      <c r="B5353" s="10" t="str">
        <f t="shared" si="337"/>
        <v>دستكش ضد برش سبك885</v>
      </c>
      <c r="C5353" s="10" t="str">
        <f t="shared" si="338"/>
        <v>دستكش ضد برش سبك1403/04/06885</v>
      </c>
      <c r="D5353" s="10" t="str">
        <f>IFERROR(IF(تحویلی!$E$1="","",IF(NOSA!O5353=تحویلی!$E$1,تحویلی!$E$1&amp;COUNTIF(NOSA!$O$1:O5353,تحویلی!$E$1),"")),"")</f>
        <v/>
      </c>
      <c r="E5353" s="10" t="str">
        <f t="shared" si="339"/>
        <v>3887885</v>
      </c>
      <c r="F5353" s="10" t="str">
        <f>IFERROR(VLOOKUP(I5353,DATABASE!$N:$O,2,FALSE),"")</f>
        <v>دستكش ضد برش سبك</v>
      </c>
      <c r="G5353" s="3" t="s">
        <v>3121</v>
      </c>
      <c r="H5353" s="4">
        <v>3887</v>
      </c>
      <c r="I5353" s="3" t="s">
        <v>1442</v>
      </c>
      <c r="J5353" s="3" t="s">
        <v>22</v>
      </c>
      <c r="K5353" s="5">
        <v>1</v>
      </c>
      <c r="L5353" s="3" t="s">
        <v>3</v>
      </c>
      <c r="M5353" s="3" t="s">
        <v>9</v>
      </c>
      <c r="N5353" s="3" t="s">
        <v>3381</v>
      </c>
      <c r="O5353" s="1">
        <v>885</v>
      </c>
      <c r="P5353" s="4">
        <v>0</v>
      </c>
      <c r="Q5353" s="10">
        <f t="shared" si="340"/>
        <v>885</v>
      </c>
    </row>
    <row r="5354" spans="2:17" ht="20.25" customHeight="1">
      <c r="B5354" s="10" t="str">
        <f t="shared" si="337"/>
        <v>چكمه ايمني نسوز891</v>
      </c>
      <c r="C5354" s="10" t="str">
        <f t="shared" si="338"/>
        <v>چكمه ايمني نسوز1403/04/07891</v>
      </c>
      <c r="D5354" s="10" t="str">
        <f>IFERROR(IF(تحویلی!$E$1="","",IF(NOSA!O5354=تحویلی!$E$1,تحویلی!$E$1&amp;COUNTIF(NOSA!$O$1:O5354,تحویلی!$E$1),"")),"")</f>
        <v/>
      </c>
      <c r="E5354" s="10" t="str">
        <f t="shared" si="339"/>
        <v>3899891</v>
      </c>
      <c r="F5354" s="10" t="str">
        <f>IFERROR(VLOOKUP(I5354,DATABASE!$N:$O,2,FALSE),"")</f>
        <v>چكمه ايمني نسوز</v>
      </c>
      <c r="G5354" s="3" t="s">
        <v>3122</v>
      </c>
      <c r="H5354" s="4">
        <v>3899</v>
      </c>
      <c r="I5354" s="3" t="s">
        <v>1697</v>
      </c>
      <c r="J5354" s="3" t="s">
        <v>1698</v>
      </c>
      <c r="K5354" s="5">
        <v>1</v>
      </c>
      <c r="L5354" s="3" t="s">
        <v>3</v>
      </c>
      <c r="M5354" s="3" t="s">
        <v>4</v>
      </c>
      <c r="N5354" s="3" t="s">
        <v>272</v>
      </c>
      <c r="O5354" s="1">
        <v>891</v>
      </c>
      <c r="P5354" s="4">
        <v>1</v>
      </c>
      <c r="Q5354" s="10">
        <f t="shared" si="340"/>
        <v>891</v>
      </c>
    </row>
    <row r="5355" spans="2:17" ht="20.25" customHeight="1">
      <c r="B5355" s="10" t="str">
        <f t="shared" si="337"/>
        <v>دستكش كف مواد سبك860</v>
      </c>
      <c r="C5355" s="10" t="str">
        <f t="shared" si="338"/>
        <v>دستكش كف مواد سبك1403/04/07860</v>
      </c>
      <c r="D5355" s="10" t="str">
        <f>IFERROR(IF(تحویلی!$E$1="","",IF(NOSA!O5355=تحویلی!$E$1,تحویلی!$E$1&amp;COUNTIF(NOSA!$O$1:O5355,تحویلی!$E$1),"")),"")</f>
        <v/>
      </c>
      <c r="E5355" s="10" t="str">
        <f t="shared" si="339"/>
        <v>3903860</v>
      </c>
      <c r="F5355" s="10" t="str">
        <f>IFERROR(VLOOKUP(I5355,DATABASE!$N:$O,2,FALSE),"")</f>
        <v>دستكش كف مواد سبك</v>
      </c>
      <c r="G5355" s="3" t="s">
        <v>3122</v>
      </c>
      <c r="H5355" s="4">
        <v>3903</v>
      </c>
      <c r="I5355" s="3" t="s">
        <v>1456</v>
      </c>
      <c r="J5355" s="3" t="s">
        <v>2</v>
      </c>
      <c r="K5355" s="5">
        <v>1</v>
      </c>
      <c r="L5355" s="3" t="s">
        <v>3</v>
      </c>
      <c r="M5355" s="3" t="s">
        <v>47</v>
      </c>
      <c r="N5355" s="3" t="s">
        <v>3429</v>
      </c>
      <c r="O5355" s="1">
        <v>860</v>
      </c>
      <c r="P5355" s="4">
        <v>0</v>
      </c>
      <c r="Q5355" s="10">
        <f t="shared" si="340"/>
        <v>860</v>
      </c>
    </row>
    <row r="5356" spans="2:17" ht="20.25" customHeight="1">
      <c r="B5356" s="10" t="str">
        <f t="shared" si="337"/>
        <v>دستكش ضد برش سبك163</v>
      </c>
      <c r="C5356" s="10" t="str">
        <f t="shared" si="338"/>
        <v>دستكش ضد برش سبك1403/04/07163</v>
      </c>
      <c r="D5356" s="10" t="str">
        <f>IFERROR(IF(تحویلی!$E$1="","",IF(NOSA!O5356=تحویلی!$E$1,تحویلی!$E$1&amp;COUNTIF(NOSA!$O$1:O5356,تحویلی!$E$1),"")),"")</f>
        <v/>
      </c>
      <c r="E5356" s="10" t="str">
        <f t="shared" si="339"/>
        <v>3905163</v>
      </c>
      <c r="F5356" s="10" t="str">
        <f>IFERROR(VLOOKUP(I5356,DATABASE!$N:$O,2,FALSE),"")</f>
        <v>دستكش ضد برش سبك</v>
      </c>
      <c r="G5356" s="3" t="s">
        <v>3122</v>
      </c>
      <c r="H5356" s="4">
        <v>3905</v>
      </c>
      <c r="I5356" s="3" t="s">
        <v>1442</v>
      </c>
      <c r="J5356" s="3" t="s">
        <v>22</v>
      </c>
      <c r="K5356" s="5">
        <v>1</v>
      </c>
      <c r="L5356" s="3" t="s">
        <v>3</v>
      </c>
      <c r="M5356" s="3" t="s">
        <v>9</v>
      </c>
      <c r="N5356" s="3" t="s">
        <v>324</v>
      </c>
      <c r="O5356" s="1">
        <v>163</v>
      </c>
      <c r="P5356" s="4">
        <v>0</v>
      </c>
      <c r="Q5356" s="10">
        <f t="shared" si="340"/>
        <v>163</v>
      </c>
    </row>
    <row r="5357" spans="2:17" ht="20.25" customHeight="1">
      <c r="B5357" s="10" t="str">
        <f t="shared" si="337"/>
        <v>دستكش ضد برش سبك888</v>
      </c>
      <c r="C5357" s="10" t="str">
        <f t="shared" si="338"/>
        <v>دستكش ضد برش سبك1403/04/07888</v>
      </c>
      <c r="D5357" s="10" t="str">
        <f>IFERROR(IF(تحویلی!$E$1="","",IF(NOSA!O5357=تحویلی!$E$1,تحویلی!$E$1&amp;COUNTIF(NOSA!$O$1:O5357,تحویلی!$E$1),"")),"")</f>
        <v/>
      </c>
      <c r="E5357" s="10" t="str">
        <f t="shared" si="339"/>
        <v>3913888</v>
      </c>
      <c r="F5357" s="10" t="str">
        <f>IFERROR(VLOOKUP(I5357,DATABASE!$N:$O,2,FALSE),"")</f>
        <v>دستكش ضد برش سبك</v>
      </c>
      <c r="G5357" s="3" t="s">
        <v>3122</v>
      </c>
      <c r="H5357" s="4">
        <v>3913</v>
      </c>
      <c r="I5357" s="3" t="s">
        <v>1442</v>
      </c>
      <c r="J5357" s="3" t="s">
        <v>22</v>
      </c>
      <c r="K5357" s="5">
        <v>1</v>
      </c>
      <c r="L5357" s="3" t="s">
        <v>3</v>
      </c>
      <c r="M5357" s="3" t="s">
        <v>9</v>
      </c>
      <c r="N5357" s="3" t="s">
        <v>3430</v>
      </c>
      <c r="O5357" s="1">
        <v>888</v>
      </c>
      <c r="P5357" s="4">
        <v>0</v>
      </c>
      <c r="Q5357" s="10">
        <f t="shared" si="340"/>
        <v>888</v>
      </c>
    </row>
    <row r="5358" spans="2:17" ht="20.25" customHeight="1">
      <c r="B5358" s="10" t="str">
        <f t="shared" si="337"/>
        <v>دستكش ضد برش سبك717</v>
      </c>
      <c r="C5358" s="10" t="str">
        <f t="shared" si="338"/>
        <v>دستكش ضد برش سبك1403/04/07717</v>
      </c>
      <c r="D5358" s="10" t="str">
        <f>IFERROR(IF(تحویلی!$E$1="","",IF(NOSA!O5358=تحویلی!$E$1,تحویلی!$E$1&amp;COUNTIF(NOSA!$O$1:O5358,تحویلی!$E$1),"")),"")</f>
        <v/>
      </c>
      <c r="E5358" s="10" t="str">
        <f t="shared" si="339"/>
        <v>3917717</v>
      </c>
      <c r="F5358" s="10" t="str">
        <f>IFERROR(VLOOKUP(I5358,DATABASE!$N:$O,2,FALSE),"")</f>
        <v>دستكش ضد برش سبك</v>
      </c>
      <c r="G5358" s="3" t="s">
        <v>3122</v>
      </c>
      <c r="H5358" s="4">
        <v>3917</v>
      </c>
      <c r="I5358" s="3" t="s">
        <v>1442</v>
      </c>
      <c r="J5358" s="3" t="s">
        <v>22</v>
      </c>
      <c r="K5358" s="5">
        <v>1</v>
      </c>
      <c r="L5358" s="3" t="s">
        <v>3</v>
      </c>
      <c r="M5358" s="3" t="s">
        <v>4</v>
      </c>
      <c r="N5358" s="3" t="s">
        <v>822</v>
      </c>
      <c r="O5358" s="1">
        <v>717</v>
      </c>
      <c r="P5358" s="4"/>
      <c r="Q5358" s="10">
        <f t="shared" si="340"/>
        <v>717</v>
      </c>
    </row>
    <row r="5359" spans="2:17" ht="20.25" customHeight="1">
      <c r="B5359" s="10" t="str">
        <f t="shared" si="337"/>
        <v>دستكش ضد برش سبك848</v>
      </c>
      <c r="C5359" s="10" t="str">
        <f t="shared" si="338"/>
        <v>دستكش ضد برش سبك1403/04/07848</v>
      </c>
      <c r="D5359" s="10" t="str">
        <f>IFERROR(IF(تحویلی!$E$1="","",IF(NOSA!O5359=تحویلی!$E$1,تحویلی!$E$1&amp;COUNTIF(NOSA!$O$1:O5359,تحویلی!$E$1),"")),"")</f>
        <v/>
      </c>
      <c r="E5359" s="10" t="str">
        <f t="shared" si="339"/>
        <v>3917848</v>
      </c>
      <c r="F5359" s="10" t="str">
        <f>IFERROR(VLOOKUP(I5359,DATABASE!$N:$O,2,FALSE),"")</f>
        <v>دستكش ضد برش سبك</v>
      </c>
      <c r="G5359" s="154" t="s">
        <v>3122</v>
      </c>
      <c r="H5359" s="155">
        <v>3917</v>
      </c>
      <c r="I5359" s="154" t="s">
        <v>1442</v>
      </c>
      <c r="J5359" s="154" t="s">
        <v>22</v>
      </c>
      <c r="K5359" s="156">
        <v>1</v>
      </c>
      <c r="L5359" s="154" t="s">
        <v>3</v>
      </c>
      <c r="M5359" s="154" t="s">
        <v>4</v>
      </c>
      <c r="N5359" s="154" t="s">
        <v>2750</v>
      </c>
      <c r="O5359" s="153">
        <v>848</v>
      </c>
      <c r="P5359" s="155"/>
      <c r="Q5359" s="10">
        <f t="shared" si="340"/>
        <v>848</v>
      </c>
    </row>
    <row r="5360" spans="2:17" ht="20.25" customHeight="1">
      <c r="B5360" s="10" t="str">
        <f t="shared" si="337"/>
        <v>لباس كار ديرسوز(بلوز و شلوار)706</v>
      </c>
      <c r="C5360" s="10" t="str">
        <f t="shared" si="338"/>
        <v>لباس كار ديرسوز(بلوز و شلوار)1403/04/07706</v>
      </c>
      <c r="D5360" s="10" t="str">
        <f>IFERROR(IF(تحویلی!$E$1="","",IF(NOSA!O5360=تحویلی!$E$1,تحویلی!$E$1&amp;COUNTIF(NOSA!$O$1:O5360,تحویلی!$E$1),"")),"")</f>
        <v/>
      </c>
      <c r="E5360" s="10" t="str">
        <f t="shared" si="339"/>
        <v>3925706</v>
      </c>
      <c r="F5360" s="10" t="str">
        <f>IFERROR(VLOOKUP(I5360,DATABASE!$N:$O,2,FALSE),"")</f>
        <v>لباس كار ديرسوز(بلوز و شلوار)</v>
      </c>
      <c r="G5360" s="154" t="s">
        <v>3122</v>
      </c>
      <c r="H5360" s="155">
        <v>3925</v>
      </c>
      <c r="I5360" s="154" t="s">
        <v>1629</v>
      </c>
      <c r="J5360" s="154" t="s">
        <v>1630</v>
      </c>
      <c r="K5360" s="156">
        <v>1</v>
      </c>
      <c r="L5360" s="154" t="s">
        <v>28</v>
      </c>
      <c r="M5360" s="154" t="s">
        <v>19</v>
      </c>
      <c r="N5360" s="154" t="s">
        <v>177</v>
      </c>
      <c r="O5360" s="153">
        <v>706</v>
      </c>
      <c r="P5360" s="155"/>
      <c r="Q5360" s="10">
        <f t="shared" si="340"/>
        <v>706</v>
      </c>
    </row>
    <row r="5361" spans="2:17" ht="20.25" customHeight="1">
      <c r="B5361" s="10" t="str">
        <f t="shared" si="337"/>
        <v>عينك كهربايي (روكلاهي)706</v>
      </c>
      <c r="C5361" s="10" t="str">
        <f t="shared" si="338"/>
        <v>عينك كهربايي (روكلاهي)1403/04/07706</v>
      </c>
      <c r="D5361" s="10" t="str">
        <f>IFERROR(IF(تحویلی!$E$1="","",IF(NOSA!O5361=تحویلی!$E$1,تحویلی!$E$1&amp;COUNTIF(NOSA!$O$1:O5361,تحویلی!$E$1),"")),"")</f>
        <v/>
      </c>
      <c r="E5361" s="10" t="str">
        <f t="shared" si="339"/>
        <v>3925706</v>
      </c>
      <c r="F5361" s="10" t="str">
        <f>IFERROR(VLOOKUP(I5361,DATABASE!$N:$O,2,FALSE),"")</f>
        <v>عينك كهربايي (روكلاهي)</v>
      </c>
      <c r="G5361" s="154" t="s">
        <v>3122</v>
      </c>
      <c r="H5361" s="155">
        <v>3925</v>
      </c>
      <c r="I5361" s="154" t="s">
        <v>1560</v>
      </c>
      <c r="J5361" s="154" t="s">
        <v>1561</v>
      </c>
      <c r="K5361" s="156">
        <v>1</v>
      </c>
      <c r="L5361" s="154" t="s">
        <v>8</v>
      </c>
      <c r="M5361" s="154" t="s">
        <v>19</v>
      </c>
      <c r="N5361" s="154" t="s">
        <v>177</v>
      </c>
      <c r="O5361" s="153">
        <v>706</v>
      </c>
      <c r="P5361" s="155"/>
      <c r="Q5361" s="10">
        <f t="shared" si="340"/>
        <v>706</v>
      </c>
    </row>
    <row r="5362" spans="2:17" ht="20.25" customHeight="1">
      <c r="B5362" s="10" t="str">
        <f t="shared" si="337"/>
        <v>شيشه مات ماسك جوشكاري827</v>
      </c>
      <c r="C5362" s="10" t="str">
        <f t="shared" si="338"/>
        <v>شيشه مات ماسك جوشكاري1403/04/07827</v>
      </c>
      <c r="D5362" s="10" t="str">
        <f>IFERROR(IF(تحویلی!$E$1="","",IF(NOSA!O5362=تحویلی!$E$1,تحویلی!$E$1&amp;COUNTIF(NOSA!$O$1:O5362,تحویلی!$E$1),"")),"")</f>
        <v/>
      </c>
      <c r="E5362" s="10" t="str">
        <f t="shared" si="339"/>
        <v>3928827</v>
      </c>
      <c r="F5362" s="10" t="str">
        <f>IFERROR(VLOOKUP(I5362,DATABASE!$N:$O,2,FALSE),"")</f>
        <v>شيشه مات ماسك جوشكاري</v>
      </c>
      <c r="G5362" s="154" t="s">
        <v>3122</v>
      </c>
      <c r="H5362" s="155">
        <v>3928</v>
      </c>
      <c r="I5362" s="154" t="s">
        <v>1507</v>
      </c>
      <c r="J5362" s="154" t="s">
        <v>113</v>
      </c>
      <c r="K5362" s="156">
        <v>1</v>
      </c>
      <c r="L5362" s="154" t="s">
        <v>8</v>
      </c>
      <c r="M5362" s="154" t="s">
        <v>215</v>
      </c>
      <c r="N5362" s="154" t="s">
        <v>2653</v>
      </c>
      <c r="O5362" s="153">
        <v>827</v>
      </c>
      <c r="P5362" s="155"/>
      <c r="Q5362" s="10">
        <f t="shared" si="340"/>
        <v>827</v>
      </c>
    </row>
    <row r="5363" spans="2:17" ht="20.25" customHeight="1">
      <c r="B5363" s="10" t="str">
        <f t="shared" si="337"/>
        <v>عينك كهربايي (روكلاهي)475</v>
      </c>
      <c r="C5363" s="10" t="str">
        <f t="shared" si="338"/>
        <v>عينك كهربايي (روكلاهي)1403/04/07475</v>
      </c>
      <c r="D5363" s="10" t="str">
        <f>IFERROR(IF(تحویلی!$E$1="","",IF(NOSA!O5363=تحویلی!$E$1,تحویلی!$E$1&amp;COUNTIF(NOSA!$O$1:O5363,تحویلی!$E$1),"")),"")</f>
        <v/>
      </c>
      <c r="E5363" s="10" t="str">
        <f t="shared" si="339"/>
        <v>3929475</v>
      </c>
      <c r="F5363" s="10" t="str">
        <f>IFERROR(VLOOKUP(I5363,DATABASE!$N:$O,2,FALSE),"")</f>
        <v>عينك كهربايي (روكلاهي)</v>
      </c>
      <c r="G5363" s="154" t="s">
        <v>3122</v>
      </c>
      <c r="H5363" s="155">
        <v>3929</v>
      </c>
      <c r="I5363" s="154" t="s">
        <v>1560</v>
      </c>
      <c r="J5363" s="154" t="s">
        <v>1561</v>
      </c>
      <c r="K5363" s="156">
        <v>1</v>
      </c>
      <c r="L5363" s="154" t="s">
        <v>8</v>
      </c>
      <c r="M5363" s="154" t="s">
        <v>19</v>
      </c>
      <c r="N5363" s="154" t="s">
        <v>731</v>
      </c>
      <c r="O5363" s="153">
        <v>475</v>
      </c>
      <c r="P5363" s="155"/>
      <c r="Q5363" s="10">
        <f t="shared" si="340"/>
        <v>475</v>
      </c>
    </row>
    <row r="5364" spans="2:17" ht="20.25" customHeight="1">
      <c r="B5364" s="10" t="str">
        <f t="shared" si="337"/>
        <v>دستكش استاد كار733</v>
      </c>
      <c r="C5364" s="10" t="str">
        <f t="shared" si="338"/>
        <v>دستكش استاد كار1403/04/07733</v>
      </c>
      <c r="D5364" s="10" t="str">
        <f>IFERROR(IF(تحویلی!$E$1="","",IF(NOSA!O5364=تحویلی!$E$1,تحویلی!$E$1&amp;COUNTIF(NOSA!$O$1:O5364,تحویلی!$E$1),"")),"")</f>
        <v/>
      </c>
      <c r="E5364" s="10" t="str">
        <f t="shared" si="339"/>
        <v>3935733</v>
      </c>
      <c r="F5364" s="10" t="str">
        <f>IFERROR(VLOOKUP(I5364,DATABASE!$N:$O,2,FALSE),"")</f>
        <v>دستكش استاد كار</v>
      </c>
      <c r="G5364" s="154" t="s">
        <v>3122</v>
      </c>
      <c r="H5364" s="155">
        <v>3935</v>
      </c>
      <c r="I5364" s="154" t="s">
        <v>1543</v>
      </c>
      <c r="J5364" s="154" t="s">
        <v>255</v>
      </c>
      <c r="K5364" s="156">
        <v>1</v>
      </c>
      <c r="L5364" s="154" t="s">
        <v>3</v>
      </c>
      <c r="M5364" s="154" t="s">
        <v>47</v>
      </c>
      <c r="N5364" s="154" t="s">
        <v>628</v>
      </c>
      <c r="O5364" s="153">
        <v>733</v>
      </c>
      <c r="P5364" s="155">
        <v>0</v>
      </c>
      <c r="Q5364" s="10">
        <f t="shared" si="340"/>
        <v>733</v>
      </c>
    </row>
    <row r="5365" spans="2:17" ht="20.25" customHeight="1">
      <c r="B5365" s="10" t="str">
        <f t="shared" si="337"/>
        <v>دستكش كف مواد سبك731</v>
      </c>
      <c r="C5365" s="10" t="str">
        <f t="shared" si="338"/>
        <v>دستكش كف مواد سبك1403/04/07731</v>
      </c>
      <c r="D5365" s="10" t="str">
        <f>IFERROR(IF(تحویلی!$E$1="","",IF(NOSA!O5365=تحویلی!$E$1,تحویلی!$E$1&amp;COUNTIF(NOSA!$O$1:O5365,تحویلی!$E$1),"")),"")</f>
        <v/>
      </c>
      <c r="E5365" s="10" t="str">
        <f t="shared" si="339"/>
        <v>3939731</v>
      </c>
      <c r="F5365" s="10" t="str">
        <f>IFERROR(VLOOKUP(I5365,DATABASE!$N:$O,2,FALSE),"")</f>
        <v>دستكش كف مواد سبك</v>
      </c>
      <c r="G5365" s="154" t="s">
        <v>3122</v>
      </c>
      <c r="H5365" s="155">
        <v>3939</v>
      </c>
      <c r="I5365" s="154" t="s">
        <v>1456</v>
      </c>
      <c r="J5365" s="154" t="s">
        <v>2</v>
      </c>
      <c r="K5365" s="156">
        <v>1</v>
      </c>
      <c r="L5365" s="154" t="s">
        <v>3</v>
      </c>
      <c r="M5365" s="154" t="s">
        <v>47</v>
      </c>
      <c r="N5365" s="154" t="s">
        <v>635</v>
      </c>
      <c r="O5365" s="153">
        <v>731</v>
      </c>
      <c r="P5365" s="155">
        <v>0</v>
      </c>
      <c r="Q5365" s="10">
        <f t="shared" si="340"/>
        <v>731</v>
      </c>
    </row>
    <row r="5366" spans="2:17" ht="20.25" customHeight="1">
      <c r="B5366" s="10" t="str">
        <f t="shared" si="337"/>
        <v>لباس كار ديرسوز(بلوز) 835</v>
      </c>
      <c r="C5366" s="10" t="str">
        <f t="shared" si="338"/>
        <v>لباس كار ديرسوز(بلوز) 1403/04/08835</v>
      </c>
      <c r="D5366" s="10" t="str">
        <f>IFERROR(IF(تحویلی!$E$1="","",IF(NOSA!O5366=تحویلی!$E$1,تحویلی!$E$1&amp;COUNTIF(NOSA!$O$1:O5366,تحویلی!$E$1),"")),"")</f>
        <v/>
      </c>
      <c r="E5366" s="10" t="str">
        <f t="shared" si="339"/>
        <v>3951835</v>
      </c>
      <c r="F5366" s="10" t="str">
        <f>IFERROR(VLOOKUP(I5366,DATABASE!$N:$O,2,FALSE),"")</f>
        <v xml:space="preserve">لباس كار ديرسوز(بلوز) </v>
      </c>
      <c r="G5366" s="154" t="s">
        <v>3123</v>
      </c>
      <c r="H5366" s="155">
        <v>3951</v>
      </c>
      <c r="I5366" s="154" t="s">
        <v>1703</v>
      </c>
      <c r="J5366" s="154" t="s">
        <v>1704</v>
      </c>
      <c r="K5366" s="156">
        <v>1</v>
      </c>
      <c r="L5366" s="154" t="s">
        <v>8</v>
      </c>
      <c r="M5366" s="154" t="s">
        <v>47</v>
      </c>
      <c r="N5366" s="154" t="s">
        <v>2677</v>
      </c>
      <c r="O5366" s="153">
        <v>835</v>
      </c>
      <c r="P5366" s="155">
        <v>1</v>
      </c>
      <c r="Q5366" s="10">
        <f t="shared" si="340"/>
        <v>835</v>
      </c>
    </row>
    <row r="5367" spans="2:17" ht="20.25" customHeight="1">
      <c r="B5367" s="10" t="str">
        <f t="shared" si="337"/>
        <v>دستكش ضد برش سبك886</v>
      </c>
      <c r="C5367" s="10" t="str">
        <f t="shared" si="338"/>
        <v>دستكش ضد برش سبك1403/04/08886</v>
      </c>
      <c r="D5367" s="10" t="str">
        <f>IFERROR(IF(تحویلی!$E$1="","",IF(NOSA!O5367=تحویلی!$E$1,تحویلی!$E$1&amp;COUNTIF(NOSA!$O$1:O5367,تحویلی!$E$1),"")),"")</f>
        <v/>
      </c>
      <c r="E5367" s="10" t="str">
        <f t="shared" si="339"/>
        <v>3957886</v>
      </c>
      <c r="F5367" s="10" t="str">
        <f>IFERROR(VLOOKUP(I5367,DATABASE!$N:$O,2,FALSE),"")</f>
        <v>دستكش ضد برش سبك</v>
      </c>
      <c r="G5367" s="154" t="s">
        <v>3123</v>
      </c>
      <c r="H5367" s="155">
        <v>3957</v>
      </c>
      <c r="I5367" s="154" t="s">
        <v>1442</v>
      </c>
      <c r="J5367" s="154" t="s">
        <v>22</v>
      </c>
      <c r="K5367" s="156">
        <v>1</v>
      </c>
      <c r="L5367" s="154" t="s">
        <v>3</v>
      </c>
      <c r="M5367" s="154" t="s">
        <v>9</v>
      </c>
      <c r="N5367" s="154" t="s">
        <v>3431</v>
      </c>
      <c r="O5367" s="153">
        <v>886</v>
      </c>
      <c r="P5367" s="155">
        <v>1</v>
      </c>
      <c r="Q5367" s="10">
        <f t="shared" si="340"/>
        <v>886</v>
      </c>
    </row>
    <row r="5368" spans="2:17" ht="20.25" customHeight="1">
      <c r="B5368" s="10" t="str">
        <f t="shared" si="337"/>
        <v>دستكش ضد برش سبك83</v>
      </c>
      <c r="C5368" s="10" t="str">
        <f t="shared" si="338"/>
        <v>دستكش ضد برش سبك1403/04/0883</v>
      </c>
      <c r="D5368" s="10" t="str">
        <f>IFERROR(IF(تحویلی!$E$1="","",IF(NOSA!O5368=تحویلی!$E$1,تحویلی!$E$1&amp;COUNTIF(NOSA!$O$1:O5368,تحویلی!$E$1),"")),"")</f>
        <v/>
      </c>
      <c r="E5368" s="10" t="str">
        <f t="shared" si="339"/>
        <v>395883</v>
      </c>
      <c r="F5368" s="10" t="str">
        <f>IFERROR(VLOOKUP(I5368,DATABASE!$N:$O,2,FALSE),"")</f>
        <v>دستكش ضد برش سبك</v>
      </c>
      <c r="G5368" s="154" t="s">
        <v>3123</v>
      </c>
      <c r="H5368" s="155">
        <v>3958</v>
      </c>
      <c r="I5368" s="154" t="s">
        <v>1442</v>
      </c>
      <c r="J5368" s="154" t="s">
        <v>22</v>
      </c>
      <c r="K5368" s="156">
        <v>1</v>
      </c>
      <c r="L5368" s="154" t="s">
        <v>3</v>
      </c>
      <c r="M5368" s="154" t="s">
        <v>43</v>
      </c>
      <c r="N5368" s="154" t="s">
        <v>3432</v>
      </c>
      <c r="O5368" s="153">
        <v>83</v>
      </c>
      <c r="P5368" s="155">
        <v>0</v>
      </c>
      <c r="Q5368" s="10">
        <f t="shared" si="340"/>
        <v>83</v>
      </c>
    </row>
    <row r="5369" spans="2:17" ht="20.25" customHeight="1">
      <c r="B5369" s="10" t="str">
        <f t="shared" si="337"/>
        <v>دستكش كف مواد سبك822</v>
      </c>
      <c r="C5369" s="10" t="str">
        <f t="shared" si="338"/>
        <v>دستكش كف مواد سبك1403/04/08822</v>
      </c>
      <c r="D5369" s="10" t="str">
        <f>IFERROR(IF(تحویلی!$E$1="","",IF(NOSA!O5369=تحویلی!$E$1,تحویلی!$E$1&amp;COUNTIF(NOSA!$O$1:O5369,تحویلی!$E$1),"")),"")</f>
        <v/>
      </c>
      <c r="E5369" s="10" t="str">
        <f t="shared" si="339"/>
        <v>3965822</v>
      </c>
      <c r="F5369" s="10" t="str">
        <f>IFERROR(VLOOKUP(I5369,DATABASE!$N:$O,2,FALSE),"")</f>
        <v>دستكش كف مواد سبك</v>
      </c>
      <c r="G5369" s="154" t="s">
        <v>3123</v>
      </c>
      <c r="H5369" s="155">
        <v>3965</v>
      </c>
      <c r="I5369" s="154" t="s">
        <v>1456</v>
      </c>
      <c r="J5369" s="154" t="s">
        <v>2</v>
      </c>
      <c r="K5369" s="156">
        <v>1</v>
      </c>
      <c r="L5369" s="154" t="s">
        <v>3</v>
      </c>
      <c r="M5369" s="154" t="s">
        <v>47</v>
      </c>
      <c r="N5369" s="154" t="s">
        <v>2775</v>
      </c>
      <c r="O5369" s="153">
        <v>822</v>
      </c>
      <c r="P5369" s="155">
        <v>1</v>
      </c>
      <c r="Q5369" s="10">
        <f t="shared" si="340"/>
        <v>822</v>
      </c>
    </row>
    <row r="5370" spans="2:17" ht="20.25" customHeight="1">
      <c r="B5370" s="10" t="str">
        <f t="shared" si="337"/>
        <v>دستكش ضد برش سبك836</v>
      </c>
      <c r="C5370" s="10" t="str">
        <f t="shared" si="338"/>
        <v>دستكش ضد برش سبك1403/04/09836</v>
      </c>
      <c r="D5370" s="10" t="str">
        <f>IFERROR(IF(تحویلی!$E$1="","",IF(NOSA!O5370=تحویلی!$E$1,تحویلی!$E$1&amp;COUNTIF(NOSA!$O$1:O5370,تحویلی!$E$1),"")),"")</f>
        <v/>
      </c>
      <c r="E5370" s="10" t="str">
        <f t="shared" si="339"/>
        <v>3981836</v>
      </c>
      <c r="F5370" s="10" t="str">
        <f>IFERROR(VLOOKUP(I5370,DATABASE!$N:$O,2,FALSE),"")</f>
        <v>دستكش ضد برش سبك</v>
      </c>
      <c r="G5370" s="3" t="s">
        <v>3124</v>
      </c>
      <c r="H5370" s="4">
        <v>3981</v>
      </c>
      <c r="I5370" s="3" t="s">
        <v>1442</v>
      </c>
      <c r="J5370" s="3" t="s">
        <v>22</v>
      </c>
      <c r="K5370" s="5">
        <v>1</v>
      </c>
      <c r="L5370" s="3" t="s">
        <v>3</v>
      </c>
      <c r="M5370" s="3" t="s">
        <v>40</v>
      </c>
      <c r="N5370" s="3" t="s">
        <v>2678</v>
      </c>
      <c r="O5370" s="1">
        <v>836</v>
      </c>
      <c r="P5370" s="4">
        <v>0</v>
      </c>
      <c r="Q5370" s="10">
        <f t="shared" si="340"/>
        <v>836</v>
      </c>
    </row>
    <row r="5371" spans="2:17" ht="20.25" customHeight="1">
      <c r="B5371" s="10" t="str">
        <f t="shared" ref="B5371:B5432" si="341">F5371&amp;Q5371</f>
        <v>دستكش ضد برش سبك121</v>
      </c>
      <c r="C5371" s="10" t="str">
        <f t="shared" ref="C5371:C5432" si="342">F5371&amp;G5371&amp;O5371</f>
        <v>دستكش ضد برش سبك1403/04/09121</v>
      </c>
      <c r="D5371" s="10" t="str">
        <f>IFERROR(IF(تحویلی!$E$1="","",IF(NOSA!O5371=تحویلی!$E$1,تحویلی!$E$1&amp;COUNTIF(NOSA!$O$1:O5371,تحویلی!$E$1),"")),"")</f>
        <v/>
      </c>
      <c r="E5371" s="10" t="str">
        <f t="shared" ref="E5371:E5432" si="343">H5371&amp;O5371</f>
        <v>3981121</v>
      </c>
      <c r="F5371" s="10" t="str">
        <f>IFERROR(VLOOKUP(I5371,DATABASE!$N:$O,2,FALSE),"")</f>
        <v>دستكش ضد برش سبك</v>
      </c>
      <c r="G5371" s="3" t="s">
        <v>3124</v>
      </c>
      <c r="H5371" s="4">
        <v>3981</v>
      </c>
      <c r="I5371" s="3" t="s">
        <v>1442</v>
      </c>
      <c r="J5371" s="3" t="s">
        <v>22</v>
      </c>
      <c r="K5371" s="5">
        <v>1</v>
      </c>
      <c r="L5371" s="3" t="s">
        <v>3</v>
      </c>
      <c r="M5371" s="3" t="s">
        <v>4</v>
      </c>
      <c r="N5371" s="3" t="s">
        <v>186</v>
      </c>
      <c r="O5371" s="1">
        <v>121</v>
      </c>
      <c r="P5371" s="4">
        <v>0</v>
      </c>
      <c r="Q5371" s="10">
        <f t="shared" si="340"/>
        <v>121</v>
      </c>
    </row>
    <row r="5372" spans="2:17" ht="20.25" customHeight="1">
      <c r="B5372" s="10" t="str">
        <f t="shared" si="341"/>
        <v>دستكش ضد برش سبك582</v>
      </c>
      <c r="C5372" s="10" t="str">
        <f t="shared" si="342"/>
        <v>دستكش ضد برش سبك1403/04/09582</v>
      </c>
      <c r="D5372" s="10" t="str">
        <f>IFERROR(IF(تحویلی!$E$1="","",IF(NOSA!O5372=تحویلی!$E$1,تحویلی!$E$1&amp;COUNTIF(NOSA!$O$1:O5372,تحویلی!$E$1),"")),"")</f>
        <v/>
      </c>
      <c r="E5372" s="10" t="str">
        <f t="shared" si="343"/>
        <v>3991582</v>
      </c>
      <c r="F5372" s="10" t="str">
        <f>IFERROR(VLOOKUP(I5372,DATABASE!$N:$O,2,FALSE),"")</f>
        <v>دستكش ضد برش سبك</v>
      </c>
      <c r="G5372" s="3" t="s">
        <v>3124</v>
      </c>
      <c r="H5372" s="4">
        <v>3991</v>
      </c>
      <c r="I5372" s="3" t="s">
        <v>1442</v>
      </c>
      <c r="J5372" s="3" t="s">
        <v>22</v>
      </c>
      <c r="K5372" s="5">
        <v>1</v>
      </c>
      <c r="L5372" s="3" t="s">
        <v>3</v>
      </c>
      <c r="M5372" s="3" t="s">
        <v>47</v>
      </c>
      <c r="N5372" s="3" t="s">
        <v>80</v>
      </c>
      <c r="O5372" s="1">
        <v>582</v>
      </c>
      <c r="P5372" s="4">
        <v>0</v>
      </c>
      <c r="Q5372" s="10">
        <f t="shared" si="340"/>
        <v>582</v>
      </c>
    </row>
    <row r="5373" spans="2:17" ht="20.25" customHeight="1">
      <c r="B5373" s="10" t="str">
        <f t="shared" si="341"/>
        <v>پيشبند نسوز چرمي402</v>
      </c>
      <c r="C5373" s="10" t="str">
        <f t="shared" si="342"/>
        <v>پيشبند نسوز چرمي1403/04/09402</v>
      </c>
      <c r="D5373" s="10" t="str">
        <f>IFERROR(IF(تحویلی!$E$1="","",IF(NOSA!O5373=تحویلی!$E$1,تحویلی!$E$1&amp;COUNTIF(NOSA!$O$1:O5373,تحویلی!$E$1),"")),"")</f>
        <v/>
      </c>
      <c r="E5373" s="10" t="str">
        <f t="shared" si="343"/>
        <v>3998402</v>
      </c>
      <c r="F5373" s="10" t="str">
        <f>IFERROR(VLOOKUP(I5373,DATABASE!$N:$O,2,FALSE),"")</f>
        <v>پيشبند نسوز چرمي</v>
      </c>
      <c r="G5373" s="3" t="s">
        <v>3124</v>
      </c>
      <c r="H5373" s="4">
        <v>3998</v>
      </c>
      <c r="I5373" s="3" t="s">
        <v>1459</v>
      </c>
      <c r="J5373" s="3" t="s">
        <v>15</v>
      </c>
      <c r="K5373" s="5">
        <v>1</v>
      </c>
      <c r="L5373" s="3" t="s">
        <v>8</v>
      </c>
      <c r="M5373" s="3" t="s">
        <v>4</v>
      </c>
      <c r="N5373" s="3" t="s">
        <v>2834</v>
      </c>
      <c r="O5373" s="1">
        <v>402</v>
      </c>
      <c r="P5373" s="4">
        <v>1</v>
      </c>
      <c r="Q5373" s="10">
        <f t="shared" si="340"/>
        <v>402</v>
      </c>
    </row>
    <row r="5374" spans="2:17" ht="20.25" customHeight="1">
      <c r="B5374" s="10" t="str">
        <f t="shared" si="341"/>
        <v>دستكش ضد برش سبك460</v>
      </c>
      <c r="C5374" s="10" t="str">
        <f t="shared" si="342"/>
        <v>دستكش ضد برش سبك1403/04/10460</v>
      </c>
      <c r="D5374" s="10" t="str">
        <f>IFERROR(IF(تحویلی!$E$1="","",IF(NOSA!O5374=تحویلی!$E$1,تحویلی!$E$1&amp;COUNTIF(NOSA!$O$1:O5374,تحویلی!$E$1),"")),"")</f>
        <v/>
      </c>
      <c r="E5374" s="10" t="str">
        <f t="shared" si="343"/>
        <v>4002460</v>
      </c>
      <c r="F5374" s="10" t="str">
        <f>IFERROR(VLOOKUP(I5374,DATABASE!$N:$O,2,FALSE),"")</f>
        <v>دستكش ضد برش سبك</v>
      </c>
      <c r="G5374" s="3" t="s">
        <v>3125</v>
      </c>
      <c r="H5374" s="4">
        <v>4002</v>
      </c>
      <c r="I5374" s="3" t="s">
        <v>1442</v>
      </c>
      <c r="J5374" s="3" t="s">
        <v>22</v>
      </c>
      <c r="K5374" s="5">
        <v>1</v>
      </c>
      <c r="L5374" s="3" t="s">
        <v>3</v>
      </c>
      <c r="M5374" s="3" t="s">
        <v>47</v>
      </c>
      <c r="N5374" s="3" t="s">
        <v>653</v>
      </c>
      <c r="O5374" s="1">
        <v>460</v>
      </c>
      <c r="P5374" s="4">
        <v>1</v>
      </c>
      <c r="Q5374" s="10">
        <f t="shared" si="340"/>
        <v>460</v>
      </c>
    </row>
    <row r="5375" spans="2:17" ht="20.25" customHeight="1">
      <c r="B5375" s="10" t="str">
        <f t="shared" si="341"/>
        <v>دستكش ضد برش سبك723</v>
      </c>
      <c r="C5375" s="10" t="str">
        <f t="shared" si="342"/>
        <v>دستكش ضد برش سبك1403/04/10723</v>
      </c>
      <c r="D5375" s="10" t="str">
        <f>IFERROR(IF(تحویلی!$E$1="","",IF(NOSA!O5375=تحویلی!$E$1,تحویلی!$E$1&amp;COUNTIF(NOSA!$O$1:O5375,تحویلی!$E$1),"")),"")</f>
        <v/>
      </c>
      <c r="E5375" s="10" t="str">
        <f t="shared" si="343"/>
        <v>4006723</v>
      </c>
      <c r="F5375" s="10" t="str">
        <f>IFERROR(VLOOKUP(I5375,DATABASE!$N:$O,2,FALSE),"")</f>
        <v>دستكش ضد برش سبك</v>
      </c>
      <c r="G5375" s="3" t="s">
        <v>3125</v>
      </c>
      <c r="H5375" s="4">
        <v>4006</v>
      </c>
      <c r="I5375" s="3" t="s">
        <v>1442</v>
      </c>
      <c r="J5375" s="3" t="s">
        <v>22</v>
      </c>
      <c r="K5375" s="5">
        <v>1</v>
      </c>
      <c r="L5375" s="3" t="s">
        <v>3</v>
      </c>
      <c r="M5375" s="3" t="s">
        <v>9</v>
      </c>
      <c r="N5375" s="3" t="s">
        <v>3433</v>
      </c>
      <c r="O5375" s="1">
        <v>723</v>
      </c>
      <c r="P5375" s="4">
        <v>1</v>
      </c>
      <c r="Q5375" s="10">
        <f t="shared" si="340"/>
        <v>723</v>
      </c>
    </row>
    <row r="5376" spans="2:17" ht="20.25" customHeight="1">
      <c r="B5376" s="10" t="str">
        <f t="shared" si="341"/>
        <v>پوتين ايمني نسوز723</v>
      </c>
      <c r="C5376" s="10" t="str">
        <f t="shared" si="342"/>
        <v>پوتين ايمني نسوز1403/04/10723</v>
      </c>
      <c r="D5376" s="10" t="str">
        <f>IFERROR(IF(تحویلی!$E$1="","",IF(NOSA!O5376=تحویلی!$E$1,تحویلی!$E$1&amp;COUNTIF(NOSA!$O$1:O5376,تحویلی!$E$1),"")),"")</f>
        <v/>
      </c>
      <c r="E5376" s="10" t="str">
        <f t="shared" si="343"/>
        <v>4006723</v>
      </c>
      <c r="F5376" s="10" t="str">
        <f>IFERROR(VLOOKUP(I5376,DATABASE!$N:$O,2,FALSE),"")</f>
        <v>پوتين ايمني نسوز</v>
      </c>
      <c r="G5376" s="3" t="s">
        <v>3125</v>
      </c>
      <c r="H5376" s="4">
        <v>4006</v>
      </c>
      <c r="I5376" s="3" t="s">
        <v>1528</v>
      </c>
      <c r="J5376" s="3" t="s">
        <v>1654</v>
      </c>
      <c r="K5376" s="5">
        <v>1</v>
      </c>
      <c r="L5376" s="3" t="s">
        <v>3</v>
      </c>
      <c r="M5376" s="3" t="s">
        <v>9</v>
      </c>
      <c r="N5376" s="3" t="s">
        <v>3433</v>
      </c>
      <c r="O5376" s="1">
        <v>723</v>
      </c>
      <c r="P5376" s="4">
        <v>1</v>
      </c>
      <c r="Q5376" s="10">
        <f t="shared" si="340"/>
        <v>723</v>
      </c>
    </row>
    <row r="5377" spans="2:17" ht="20.25" customHeight="1">
      <c r="B5377" s="10" t="str">
        <f t="shared" si="341"/>
        <v>دستكش ضد برش سبك719</v>
      </c>
      <c r="C5377" s="10" t="str">
        <f t="shared" si="342"/>
        <v>دستكش ضد برش سبك1403/04/10719</v>
      </c>
      <c r="D5377" s="10" t="str">
        <f>IFERROR(IF(تحویلی!$E$1="","",IF(NOSA!O5377=تحویلی!$E$1,تحویلی!$E$1&amp;COUNTIF(NOSA!$O$1:O5377,تحویلی!$E$1),"")),"")</f>
        <v/>
      </c>
      <c r="E5377" s="10" t="str">
        <f t="shared" si="343"/>
        <v>4007719</v>
      </c>
      <c r="F5377" s="10" t="str">
        <f>IFERROR(VLOOKUP(I5377,DATABASE!$N:$O,2,FALSE),"")</f>
        <v>دستكش ضد برش سبك</v>
      </c>
      <c r="G5377" s="3" t="s">
        <v>3125</v>
      </c>
      <c r="H5377" s="4">
        <v>4007</v>
      </c>
      <c r="I5377" s="3" t="s">
        <v>1442</v>
      </c>
      <c r="J5377" s="3" t="s">
        <v>22</v>
      </c>
      <c r="K5377" s="5">
        <v>1</v>
      </c>
      <c r="L5377" s="3" t="s">
        <v>3</v>
      </c>
      <c r="M5377" s="3" t="s">
        <v>47</v>
      </c>
      <c r="N5377" s="3" t="s">
        <v>395</v>
      </c>
      <c r="O5377" s="1">
        <v>719</v>
      </c>
      <c r="P5377" s="4">
        <v>1</v>
      </c>
      <c r="Q5377" s="10">
        <f t="shared" si="340"/>
        <v>719</v>
      </c>
    </row>
    <row r="5378" spans="2:17" ht="20.25" customHeight="1">
      <c r="B5378" s="10" t="str">
        <f t="shared" si="341"/>
        <v>دستكش ضد برش سبك892</v>
      </c>
      <c r="C5378" s="10" t="str">
        <f t="shared" si="342"/>
        <v>دستكش ضد برش سبك1403/04/10892</v>
      </c>
      <c r="D5378" s="10" t="str">
        <f>IFERROR(IF(تحویلی!$E$1="","",IF(NOSA!O5378=تحویلی!$E$1,تحویلی!$E$1&amp;COUNTIF(NOSA!$O$1:O5378,تحویلی!$E$1),"")),"")</f>
        <v/>
      </c>
      <c r="E5378" s="10" t="str">
        <f t="shared" si="343"/>
        <v>4009892</v>
      </c>
      <c r="F5378" s="10" t="str">
        <f>IFERROR(VLOOKUP(I5378,DATABASE!$N:$O,2,FALSE),"")</f>
        <v>دستكش ضد برش سبك</v>
      </c>
      <c r="G5378" s="3" t="s">
        <v>3125</v>
      </c>
      <c r="H5378" s="4">
        <v>4009</v>
      </c>
      <c r="I5378" s="3" t="s">
        <v>1442</v>
      </c>
      <c r="J5378" s="3" t="s">
        <v>22</v>
      </c>
      <c r="K5378" s="5">
        <v>1</v>
      </c>
      <c r="L5378" s="3" t="s">
        <v>3</v>
      </c>
      <c r="M5378" s="3" t="s">
        <v>4</v>
      </c>
      <c r="N5378" s="3" t="s">
        <v>2625</v>
      </c>
      <c r="O5378" s="1">
        <v>892</v>
      </c>
      <c r="P5378" s="4">
        <v>0</v>
      </c>
      <c r="Q5378" s="10">
        <f t="shared" si="340"/>
        <v>892</v>
      </c>
    </row>
    <row r="5379" spans="2:17" ht="20.25" customHeight="1">
      <c r="B5379" s="10" t="str">
        <f t="shared" si="341"/>
        <v>كلاه ايمني892</v>
      </c>
      <c r="C5379" s="10" t="str">
        <f t="shared" si="342"/>
        <v>كلاه ايمني1403/04/10892</v>
      </c>
      <c r="D5379" s="10" t="str">
        <f>IFERROR(IF(تحویلی!$E$1="","",IF(NOSA!O5379=تحویلی!$E$1,تحویلی!$E$1&amp;COUNTIF(NOSA!$O$1:O5379,تحویلی!$E$1),"")),"")</f>
        <v/>
      </c>
      <c r="E5379" s="10" t="str">
        <f t="shared" si="343"/>
        <v>4009892</v>
      </c>
      <c r="F5379" s="10" t="str">
        <f>IFERROR(VLOOKUP(I5379,DATABASE!$N:$O,2,FALSE),"")</f>
        <v>كلاه ايمني</v>
      </c>
      <c r="G5379" s="3" t="s">
        <v>3125</v>
      </c>
      <c r="H5379" s="4">
        <v>4009</v>
      </c>
      <c r="I5379" s="3" t="s">
        <v>1505</v>
      </c>
      <c r="J5379" s="3" t="s">
        <v>1628</v>
      </c>
      <c r="K5379" s="5">
        <v>1</v>
      </c>
      <c r="L5379" s="3" t="s">
        <v>8</v>
      </c>
      <c r="M5379" s="3" t="s">
        <v>4</v>
      </c>
      <c r="N5379" s="3" t="s">
        <v>2625</v>
      </c>
      <c r="O5379" s="1">
        <v>892</v>
      </c>
      <c r="P5379" s="4">
        <v>0</v>
      </c>
      <c r="Q5379" s="10">
        <f t="shared" si="340"/>
        <v>892</v>
      </c>
    </row>
    <row r="5380" spans="2:17" ht="20.25" customHeight="1">
      <c r="B5380" s="10" t="str">
        <f t="shared" si="341"/>
        <v>لباس كار نسوز(بلوز و شلوار)892</v>
      </c>
      <c r="C5380" s="10" t="str">
        <f t="shared" si="342"/>
        <v>لباس كار نسوز(بلوز و شلوار)1403/04/10892</v>
      </c>
      <c r="D5380" s="10" t="str">
        <f>IFERROR(IF(تحویلی!$E$1="","",IF(NOSA!O5380=تحویلی!$E$1,تحویلی!$E$1&amp;COUNTIF(NOSA!$O$1:O5380,تحویلی!$E$1),"")),"")</f>
        <v/>
      </c>
      <c r="E5380" s="10" t="str">
        <f t="shared" si="343"/>
        <v>4009892</v>
      </c>
      <c r="F5380" s="10" t="str">
        <f>IFERROR(VLOOKUP(I5380,DATABASE!$N:$O,2,FALSE),"")</f>
        <v>لباس كار نسوز(بلوز و شلوار)</v>
      </c>
      <c r="G5380" s="3" t="s">
        <v>3125</v>
      </c>
      <c r="H5380" s="4">
        <v>4009</v>
      </c>
      <c r="I5380" s="3" t="s">
        <v>1701</v>
      </c>
      <c r="J5380" s="3" t="s">
        <v>1702</v>
      </c>
      <c r="K5380" s="5">
        <v>1</v>
      </c>
      <c r="L5380" s="3" t="s">
        <v>28</v>
      </c>
      <c r="M5380" s="3" t="s">
        <v>4</v>
      </c>
      <c r="N5380" s="3" t="s">
        <v>2625</v>
      </c>
      <c r="O5380" s="1">
        <v>892</v>
      </c>
      <c r="P5380" s="4">
        <v>0</v>
      </c>
      <c r="Q5380" s="10">
        <f t="shared" si="340"/>
        <v>892</v>
      </c>
    </row>
    <row r="5381" spans="2:17" ht="20.25" customHeight="1">
      <c r="B5381" s="10" t="str">
        <f t="shared" si="341"/>
        <v>چكمه ايمني نسوز892</v>
      </c>
      <c r="C5381" s="10" t="str">
        <f t="shared" si="342"/>
        <v>چكمه ايمني نسوز1403/04/10892</v>
      </c>
      <c r="D5381" s="10" t="str">
        <f>IFERROR(IF(تحویلی!$E$1="","",IF(NOSA!O5381=تحویلی!$E$1,تحویلی!$E$1&amp;COUNTIF(NOSA!$O$1:O5381,تحویلی!$E$1),"")),"")</f>
        <v/>
      </c>
      <c r="E5381" s="10" t="str">
        <f t="shared" si="343"/>
        <v>4009892</v>
      </c>
      <c r="F5381" s="10" t="str">
        <f>IFERROR(VLOOKUP(I5381,DATABASE!$N:$O,2,FALSE),"")</f>
        <v>چكمه ايمني نسوز</v>
      </c>
      <c r="G5381" s="3" t="s">
        <v>3125</v>
      </c>
      <c r="H5381" s="4">
        <v>4009</v>
      </c>
      <c r="I5381" s="3" t="s">
        <v>1749</v>
      </c>
      <c r="J5381" s="3" t="s">
        <v>1750</v>
      </c>
      <c r="K5381" s="5">
        <v>1</v>
      </c>
      <c r="L5381" s="3" t="s">
        <v>3</v>
      </c>
      <c r="M5381" s="3" t="s">
        <v>4</v>
      </c>
      <c r="N5381" s="3" t="s">
        <v>2625</v>
      </c>
      <c r="O5381" s="1">
        <v>892</v>
      </c>
      <c r="P5381" s="4">
        <v>0</v>
      </c>
      <c r="Q5381" s="10">
        <f t="shared" si="340"/>
        <v>892</v>
      </c>
    </row>
    <row r="5382" spans="2:17" ht="20.25" customHeight="1">
      <c r="B5382" s="10" t="str">
        <f t="shared" si="341"/>
        <v>گوشي اير پلاگ892</v>
      </c>
      <c r="C5382" s="10" t="str">
        <f t="shared" si="342"/>
        <v>گوشي اير پلاگ1403/04/10892</v>
      </c>
      <c r="D5382" s="10" t="str">
        <f>IFERROR(IF(تحویلی!$E$1="","",IF(NOSA!O5382=تحویلی!$E$1,تحویلی!$E$1&amp;COUNTIF(NOSA!$O$1:O5382,تحویلی!$E$1),"")),"")</f>
        <v/>
      </c>
      <c r="E5382" s="10" t="str">
        <f t="shared" si="343"/>
        <v>4009892</v>
      </c>
      <c r="F5382" s="10" t="str">
        <f>IFERROR(VLOOKUP(I5382,DATABASE!$N:$O,2,FALSE),"")</f>
        <v>گوشي اير پلاگ</v>
      </c>
      <c r="G5382" s="3" t="s">
        <v>3125</v>
      </c>
      <c r="H5382" s="4">
        <v>4009</v>
      </c>
      <c r="I5382" s="3" t="s">
        <v>1581</v>
      </c>
      <c r="J5382" s="3" t="s">
        <v>124</v>
      </c>
      <c r="K5382" s="5">
        <v>1</v>
      </c>
      <c r="L5382" s="3" t="s">
        <v>8</v>
      </c>
      <c r="M5382" s="3" t="s">
        <v>4</v>
      </c>
      <c r="N5382" s="3" t="s">
        <v>2625</v>
      </c>
      <c r="O5382" s="1">
        <v>892</v>
      </c>
      <c r="P5382" s="4">
        <v>0</v>
      </c>
      <c r="Q5382" s="10">
        <f t="shared" si="340"/>
        <v>892</v>
      </c>
    </row>
    <row r="5383" spans="2:17" ht="20.25" customHeight="1">
      <c r="B5383" s="10" t="str">
        <f t="shared" si="341"/>
        <v>دستكش ساق بلند نسوز892</v>
      </c>
      <c r="C5383" s="10" t="str">
        <f t="shared" si="342"/>
        <v>دستكش ساق بلند نسوز1403/04/10892</v>
      </c>
      <c r="D5383" s="10" t="str">
        <f>IFERROR(IF(تحویلی!$E$1="","",IF(NOSA!O5383=تحویلی!$E$1,تحویلی!$E$1&amp;COUNTIF(NOSA!$O$1:O5383,تحویلی!$E$1),"")),"")</f>
        <v/>
      </c>
      <c r="E5383" s="10" t="str">
        <f t="shared" si="343"/>
        <v>4010892</v>
      </c>
      <c r="F5383" s="10" t="str">
        <f>IFERROR(VLOOKUP(I5383,DATABASE!$N:$O,2,FALSE),"")</f>
        <v>دستكش ساق بلند نسوز</v>
      </c>
      <c r="G5383" s="3" t="s">
        <v>3125</v>
      </c>
      <c r="H5383" s="4">
        <v>4010</v>
      </c>
      <c r="I5383" s="3" t="s">
        <v>1461</v>
      </c>
      <c r="J5383" s="3" t="s">
        <v>34</v>
      </c>
      <c r="K5383" s="5">
        <v>1</v>
      </c>
      <c r="L5383" s="3" t="s">
        <v>3</v>
      </c>
      <c r="M5383" s="3" t="s">
        <v>4</v>
      </c>
      <c r="N5383" s="3" t="s">
        <v>2625</v>
      </c>
      <c r="O5383" s="1">
        <v>892</v>
      </c>
      <c r="P5383" s="4">
        <v>0</v>
      </c>
      <c r="Q5383" s="10">
        <f t="shared" si="340"/>
        <v>892</v>
      </c>
    </row>
    <row r="5384" spans="2:17" ht="20.25" customHeight="1">
      <c r="B5384" s="10" t="str">
        <f t="shared" si="341"/>
        <v>نقاب تيره محافظ صورت معمولي892</v>
      </c>
      <c r="C5384" s="10" t="str">
        <f t="shared" si="342"/>
        <v>نقاب تيره محافظ صورت معمولي1403/04/10892</v>
      </c>
      <c r="D5384" s="10" t="str">
        <f>IFERROR(IF(تحویلی!$E$1="","",IF(NOSA!O5384=تحویلی!$E$1,تحویلی!$E$1&amp;COUNTIF(NOSA!$O$1:O5384,تحویلی!$E$1),"")),"")</f>
        <v/>
      </c>
      <c r="E5384" s="10" t="str">
        <f t="shared" si="343"/>
        <v>4010892</v>
      </c>
      <c r="F5384" s="10" t="str">
        <f>IFERROR(VLOOKUP(I5384,DATABASE!$N:$O,2,FALSE),"")</f>
        <v>نقاب تيره محافظ صورت معمولي</v>
      </c>
      <c r="G5384" s="3" t="s">
        <v>3125</v>
      </c>
      <c r="H5384" s="4">
        <v>4010</v>
      </c>
      <c r="I5384" s="3" t="s">
        <v>1557</v>
      </c>
      <c r="J5384" s="3" t="s">
        <v>115</v>
      </c>
      <c r="K5384" s="5">
        <v>1</v>
      </c>
      <c r="L5384" s="3" t="s">
        <v>8</v>
      </c>
      <c r="M5384" s="3" t="s">
        <v>4</v>
      </c>
      <c r="N5384" s="3" t="s">
        <v>2625</v>
      </c>
      <c r="O5384" s="1">
        <v>892</v>
      </c>
      <c r="P5384" s="4">
        <v>0</v>
      </c>
      <c r="Q5384" s="10">
        <f t="shared" si="340"/>
        <v>892</v>
      </c>
    </row>
    <row r="5385" spans="2:17" ht="20.25" customHeight="1">
      <c r="B5385" s="10" t="str">
        <f t="shared" si="341"/>
        <v>رابط فنري نقاب كلاه ايمني892</v>
      </c>
      <c r="C5385" s="10" t="str">
        <f t="shared" si="342"/>
        <v>رابط فنري نقاب كلاه ايمني1403/04/10892</v>
      </c>
      <c r="D5385" s="10" t="str">
        <f>IFERROR(IF(تحویلی!$E$1="","",IF(NOSA!O5385=تحویلی!$E$1,تحویلی!$E$1&amp;COUNTIF(NOSA!$O$1:O5385,تحویلی!$E$1),"")),"")</f>
        <v/>
      </c>
      <c r="E5385" s="10" t="str">
        <f t="shared" si="343"/>
        <v>4010892</v>
      </c>
      <c r="F5385" s="10" t="str">
        <f>IFERROR(VLOOKUP(I5385,DATABASE!$N:$O,2,FALSE),"")</f>
        <v>رابط فنري نقاب كلاه ايمني</v>
      </c>
      <c r="G5385" s="3" t="s">
        <v>3125</v>
      </c>
      <c r="H5385" s="4">
        <v>4010</v>
      </c>
      <c r="I5385" s="3" t="s">
        <v>1454</v>
      </c>
      <c r="J5385" s="3" t="s">
        <v>135</v>
      </c>
      <c r="K5385" s="5">
        <v>1</v>
      </c>
      <c r="L5385" s="3" t="s">
        <v>8</v>
      </c>
      <c r="M5385" s="3" t="s">
        <v>4</v>
      </c>
      <c r="N5385" s="3" t="s">
        <v>2625</v>
      </c>
      <c r="O5385" s="1">
        <v>892</v>
      </c>
      <c r="P5385" s="4">
        <v>0</v>
      </c>
      <c r="Q5385" s="10">
        <f t="shared" si="340"/>
        <v>892</v>
      </c>
    </row>
    <row r="5386" spans="2:17" ht="20.25" customHeight="1">
      <c r="B5386" s="10" t="str">
        <f t="shared" si="341"/>
        <v>دستكش ضد برش سبك755</v>
      </c>
      <c r="C5386" s="10" t="str">
        <f t="shared" si="342"/>
        <v>دستكش ضد برش سبك1403/04/10755</v>
      </c>
      <c r="D5386" s="10" t="str">
        <f>IFERROR(IF(تحویلی!$E$1="","",IF(NOSA!O5386=تحویلی!$E$1,تحویلی!$E$1&amp;COUNTIF(NOSA!$O$1:O5386,تحویلی!$E$1),"")),"")</f>
        <v/>
      </c>
      <c r="E5386" s="10" t="str">
        <f t="shared" si="343"/>
        <v>4014755</v>
      </c>
      <c r="F5386" s="10" t="str">
        <f>IFERROR(VLOOKUP(I5386,DATABASE!$N:$O,2,FALSE),"")</f>
        <v>دستكش ضد برش سبك</v>
      </c>
      <c r="G5386" s="3" t="s">
        <v>3125</v>
      </c>
      <c r="H5386" s="4">
        <v>4014</v>
      </c>
      <c r="I5386" s="3" t="s">
        <v>1442</v>
      </c>
      <c r="J5386" s="3" t="s">
        <v>22</v>
      </c>
      <c r="K5386" s="5">
        <v>1</v>
      </c>
      <c r="L5386" s="3" t="s">
        <v>3</v>
      </c>
      <c r="M5386" s="3" t="s">
        <v>9</v>
      </c>
      <c r="N5386" s="3" t="s">
        <v>974</v>
      </c>
      <c r="O5386" s="1">
        <v>755</v>
      </c>
      <c r="P5386" s="4">
        <v>1</v>
      </c>
      <c r="Q5386" s="10">
        <f t="shared" si="340"/>
        <v>755</v>
      </c>
    </row>
    <row r="5387" spans="2:17" ht="20.25" customHeight="1">
      <c r="B5387" s="10" t="str">
        <f t="shared" si="341"/>
        <v>دستكش ضد برش سبك718</v>
      </c>
      <c r="C5387" s="10" t="str">
        <f t="shared" si="342"/>
        <v>دستكش ضد برش سبك1403/04/10718</v>
      </c>
      <c r="D5387" s="10" t="str">
        <f>IFERROR(IF(تحویلی!$E$1="","",IF(NOSA!O5387=تحویلی!$E$1,تحویلی!$E$1&amp;COUNTIF(NOSA!$O$1:O5387,تحویلی!$E$1),"")),"")</f>
        <v/>
      </c>
      <c r="E5387" s="10" t="str">
        <f t="shared" si="343"/>
        <v>4030718</v>
      </c>
      <c r="F5387" s="10" t="str">
        <f>IFERROR(VLOOKUP(I5387,DATABASE!$N:$O,2,FALSE),"")</f>
        <v>دستكش ضد برش سبك</v>
      </c>
      <c r="G5387" s="3" t="s">
        <v>3125</v>
      </c>
      <c r="H5387" s="4">
        <v>4030</v>
      </c>
      <c r="I5387" s="3" t="s">
        <v>1442</v>
      </c>
      <c r="J5387" s="3" t="s">
        <v>22</v>
      </c>
      <c r="K5387" s="5">
        <v>1</v>
      </c>
      <c r="L5387" s="3" t="s">
        <v>3</v>
      </c>
      <c r="M5387" s="3" t="s">
        <v>19</v>
      </c>
      <c r="N5387" s="3" t="s">
        <v>293</v>
      </c>
      <c r="O5387" s="1">
        <v>718</v>
      </c>
      <c r="P5387" s="4">
        <v>1</v>
      </c>
      <c r="Q5387" s="10">
        <f t="shared" si="340"/>
        <v>718</v>
      </c>
    </row>
    <row r="5388" spans="2:17" ht="20.25" customHeight="1">
      <c r="B5388" s="10" t="str">
        <f t="shared" si="341"/>
        <v>كفش ايمني869</v>
      </c>
      <c r="C5388" s="10" t="str">
        <f t="shared" si="342"/>
        <v>كفش ايمني1403/04/10869</v>
      </c>
      <c r="D5388" s="10" t="str">
        <f>IFERROR(IF(تحویلی!$E$1="","",IF(NOSA!O5388=تحویلی!$E$1,تحویلی!$E$1&amp;COUNTIF(NOSA!$O$1:O5388,تحویلی!$E$1),"")),"")</f>
        <v/>
      </c>
      <c r="E5388" s="10" t="str">
        <f t="shared" si="343"/>
        <v>4031869</v>
      </c>
      <c r="F5388" s="10" t="str">
        <f>IFERROR(VLOOKUP(I5388,DATABASE!$N:$O,2,FALSE),"")</f>
        <v>كفش ايمني</v>
      </c>
      <c r="G5388" s="3" t="s">
        <v>3125</v>
      </c>
      <c r="H5388" s="4">
        <v>4031</v>
      </c>
      <c r="I5388" s="3" t="s">
        <v>1720</v>
      </c>
      <c r="J5388" s="3" t="s">
        <v>1721</v>
      </c>
      <c r="K5388" s="5">
        <v>1</v>
      </c>
      <c r="L5388" s="3" t="s">
        <v>3</v>
      </c>
      <c r="M5388" s="3" t="s">
        <v>19</v>
      </c>
      <c r="N5388" s="3" t="s">
        <v>3405</v>
      </c>
      <c r="O5388" s="1">
        <v>869</v>
      </c>
      <c r="P5388" s="4">
        <v>1</v>
      </c>
      <c r="Q5388" s="10">
        <f t="shared" si="340"/>
        <v>869</v>
      </c>
    </row>
    <row r="5389" spans="2:17" ht="20.25" customHeight="1">
      <c r="B5389" s="10" t="str">
        <f t="shared" si="341"/>
        <v>دستكش ضد برش سبك869</v>
      </c>
      <c r="C5389" s="10" t="str">
        <f t="shared" si="342"/>
        <v>دستكش ضد برش سبك1403/04/10869</v>
      </c>
      <c r="D5389" s="10" t="str">
        <f>IFERROR(IF(تحویلی!$E$1="","",IF(NOSA!O5389=تحویلی!$E$1,تحویلی!$E$1&amp;COUNTIF(NOSA!$O$1:O5389,تحویلی!$E$1),"")),"")</f>
        <v/>
      </c>
      <c r="E5389" s="10" t="str">
        <f t="shared" si="343"/>
        <v>4031869</v>
      </c>
      <c r="F5389" s="10" t="str">
        <f>IFERROR(VLOOKUP(I5389,DATABASE!$N:$O,2,FALSE),"")</f>
        <v>دستكش ضد برش سبك</v>
      </c>
      <c r="G5389" s="3" t="s">
        <v>3125</v>
      </c>
      <c r="H5389" s="4">
        <v>4031</v>
      </c>
      <c r="I5389" s="3" t="s">
        <v>1442</v>
      </c>
      <c r="J5389" s="3" t="s">
        <v>22</v>
      </c>
      <c r="K5389" s="5">
        <v>1</v>
      </c>
      <c r="L5389" s="3" t="s">
        <v>3</v>
      </c>
      <c r="M5389" s="3" t="s">
        <v>19</v>
      </c>
      <c r="N5389" s="3" t="s">
        <v>3405</v>
      </c>
      <c r="O5389" s="1">
        <v>869</v>
      </c>
      <c r="P5389" s="4">
        <v>1</v>
      </c>
      <c r="Q5389" s="10">
        <f t="shared" si="340"/>
        <v>869</v>
      </c>
    </row>
    <row r="5390" spans="2:17" ht="20.25" customHeight="1">
      <c r="B5390" s="10" t="str">
        <f t="shared" si="341"/>
        <v>كفش ايمني641</v>
      </c>
      <c r="C5390" s="10" t="str">
        <f t="shared" si="342"/>
        <v>كفش ايمني1403/04/10641</v>
      </c>
      <c r="D5390" s="10" t="str">
        <f>IFERROR(IF(تحویلی!$E$1="","",IF(NOSA!O5390=تحویلی!$E$1,تحویلی!$E$1&amp;COUNTIF(NOSA!$O$1:O5390,تحویلی!$E$1),"")),"")</f>
        <v/>
      </c>
      <c r="E5390" s="10" t="str">
        <f t="shared" si="343"/>
        <v>4036641</v>
      </c>
      <c r="F5390" s="10" t="str">
        <f>IFERROR(VLOOKUP(I5390,DATABASE!$N:$O,2,FALSE),"")</f>
        <v>كفش ايمني</v>
      </c>
      <c r="G5390" s="3" t="s">
        <v>3125</v>
      </c>
      <c r="H5390" s="4">
        <v>4036</v>
      </c>
      <c r="I5390" s="3" t="s">
        <v>1720</v>
      </c>
      <c r="J5390" s="3" t="s">
        <v>1721</v>
      </c>
      <c r="K5390" s="5">
        <v>1</v>
      </c>
      <c r="L5390" s="3" t="s">
        <v>3</v>
      </c>
      <c r="M5390" s="3" t="s">
        <v>47</v>
      </c>
      <c r="N5390" s="3" t="s">
        <v>154</v>
      </c>
      <c r="O5390" s="1">
        <v>641</v>
      </c>
      <c r="P5390" s="4">
        <v>1</v>
      </c>
      <c r="Q5390" s="10">
        <f t="shared" si="340"/>
        <v>641</v>
      </c>
    </row>
    <row r="5391" spans="2:17" ht="20.25" customHeight="1">
      <c r="B5391" s="10" t="str">
        <f t="shared" si="341"/>
        <v>دستكش ضد برش سبك599</v>
      </c>
      <c r="C5391" s="10" t="str">
        <f t="shared" si="342"/>
        <v>دستكش ضد برش سبك1403/04/10599</v>
      </c>
      <c r="D5391" s="10" t="str">
        <f>IFERROR(IF(تحویلی!$E$1="","",IF(NOSA!O5391=تحویلی!$E$1,تحویلی!$E$1&amp;COUNTIF(NOSA!$O$1:O5391,تحویلی!$E$1),"")),"")</f>
        <v/>
      </c>
      <c r="E5391" s="10" t="str">
        <f t="shared" si="343"/>
        <v>4042599</v>
      </c>
      <c r="F5391" s="10" t="str">
        <f>IFERROR(VLOOKUP(I5391,DATABASE!$N:$O,2,FALSE),"")</f>
        <v>دستكش ضد برش سبك</v>
      </c>
      <c r="G5391" s="3" t="s">
        <v>3125</v>
      </c>
      <c r="H5391" s="4">
        <v>4042</v>
      </c>
      <c r="I5391" s="3" t="s">
        <v>1442</v>
      </c>
      <c r="J5391" s="3" t="s">
        <v>22</v>
      </c>
      <c r="K5391" s="5">
        <v>1</v>
      </c>
      <c r="L5391" s="3" t="s">
        <v>3</v>
      </c>
      <c r="M5391" s="3" t="s">
        <v>47</v>
      </c>
      <c r="N5391" s="3" t="s">
        <v>131</v>
      </c>
      <c r="O5391" s="1">
        <v>599</v>
      </c>
      <c r="P5391" s="4">
        <v>0</v>
      </c>
      <c r="Q5391" s="10">
        <f t="shared" si="340"/>
        <v>599</v>
      </c>
    </row>
    <row r="5392" spans="2:17" ht="20.25" customHeight="1">
      <c r="B5392" s="10" t="str">
        <f t="shared" si="341"/>
        <v>پوتين ايمني نسوز877</v>
      </c>
      <c r="C5392" s="10" t="str">
        <f t="shared" si="342"/>
        <v>پوتين ايمني نسوز1403/04/10877</v>
      </c>
      <c r="D5392" s="10" t="str">
        <f>IFERROR(IF(تحویلی!$E$1="","",IF(NOSA!O5392=تحویلی!$E$1,تحویلی!$E$1&amp;COUNTIF(NOSA!$O$1:O5392,تحویلی!$E$1),"")),"")</f>
        <v/>
      </c>
      <c r="E5392" s="10" t="str">
        <f t="shared" si="343"/>
        <v>4045877</v>
      </c>
      <c r="F5392" s="10" t="str">
        <f>IFERROR(VLOOKUP(I5392,DATABASE!$N:$O,2,FALSE),"")</f>
        <v>پوتين ايمني نسوز</v>
      </c>
      <c r="G5392" s="3" t="s">
        <v>3125</v>
      </c>
      <c r="H5392" s="4">
        <v>4045</v>
      </c>
      <c r="I5392" s="3" t="s">
        <v>1528</v>
      </c>
      <c r="J5392" s="3" t="s">
        <v>1654</v>
      </c>
      <c r="K5392" s="5">
        <v>1</v>
      </c>
      <c r="L5392" s="3" t="s">
        <v>3</v>
      </c>
      <c r="M5392" s="3" t="s">
        <v>43</v>
      </c>
      <c r="N5392" s="3" t="s">
        <v>730</v>
      </c>
      <c r="O5392" s="1">
        <v>877</v>
      </c>
      <c r="P5392" s="4">
        <v>0</v>
      </c>
      <c r="Q5392" s="10">
        <f t="shared" si="340"/>
        <v>877</v>
      </c>
    </row>
    <row r="5393" spans="2:17" ht="20.25" customHeight="1">
      <c r="B5393" s="10" t="str">
        <f t="shared" si="341"/>
        <v>عينك كهربايي (روكلاهي)892</v>
      </c>
      <c r="C5393" s="10" t="str">
        <f t="shared" si="342"/>
        <v>عينك كهربايي (روكلاهي)1403/04/11892</v>
      </c>
      <c r="D5393" s="10" t="str">
        <f>IFERROR(IF(تحویلی!$E$1="","",IF(NOSA!O5393=تحویلی!$E$1,تحویلی!$E$1&amp;COUNTIF(NOSA!$O$1:O5393,تحویلی!$E$1),"")),"")</f>
        <v/>
      </c>
      <c r="E5393" s="10" t="str">
        <f t="shared" si="343"/>
        <v>4051892</v>
      </c>
      <c r="F5393" s="10" t="str">
        <f>IFERROR(VLOOKUP(I5393,DATABASE!$N:$O,2,FALSE),"")</f>
        <v>عينك كهربايي (روكلاهي)</v>
      </c>
      <c r="G5393" s="3" t="s">
        <v>3126</v>
      </c>
      <c r="H5393" s="4">
        <v>4051</v>
      </c>
      <c r="I5393" s="3" t="s">
        <v>1560</v>
      </c>
      <c r="J5393" s="3" t="s">
        <v>1561</v>
      </c>
      <c r="K5393" s="5">
        <v>1</v>
      </c>
      <c r="L5393" s="3" t="s">
        <v>8</v>
      </c>
      <c r="M5393" s="3" t="s">
        <v>19</v>
      </c>
      <c r="N5393" s="3" t="s">
        <v>3434</v>
      </c>
      <c r="O5393" s="1">
        <v>892</v>
      </c>
      <c r="P5393" s="4">
        <v>0</v>
      </c>
      <c r="Q5393" s="10">
        <f t="shared" si="340"/>
        <v>892</v>
      </c>
    </row>
    <row r="5394" spans="2:17" ht="20.25" customHeight="1">
      <c r="B5394" s="10" t="str">
        <f t="shared" si="341"/>
        <v>دستكش ضد برش سبك879</v>
      </c>
      <c r="C5394" s="10" t="str">
        <f t="shared" si="342"/>
        <v>دستكش ضد برش سبك1403/04/11879</v>
      </c>
      <c r="D5394" s="10" t="str">
        <f>IFERROR(IF(تحویلی!$E$1="","",IF(NOSA!O5394=تحویلی!$E$1,تحویلی!$E$1&amp;COUNTIF(NOSA!$O$1:O5394,تحویلی!$E$1),"")),"")</f>
        <v/>
      </c>
      <c r="E5394" s="10" t="str">
        <f t="shared" si="343"/>
        <v>4057879</v>
      </c>
      <c r="F5394" s="10" t="str">
        <f>IFERROR(VLOOKUP(I5394,DATABASE!$N:$O,2,FALSE),"")</f>
        <v>دستكش ضد برش سبك</v>
      </c>
      <c r="G5394" s="3" t="s">
        <v>3126</v>
      </c>
      <c r="H5394" s="4">
        <v>4057</v>
      </c>
      <c r="I5394" s="3" t="s">
        <v>1442</v>
      </c>
      <c r="J5394" s="3" t="s">
        <v>22</v>
      </c>
      <c r="K5394" s="5">
        <v>1</v>
      </c>
      <c r="L5394" s="3" t="s">
        <v>3</v>
      </c>
      <c r="M5394" s="3" t="s">
        <v>47</v>
      </c>
      <c r="N5394" s="3" t="s">
        <v>3361</v>
      </c>
      <c r="O5394" s="1">
        <v>879</v>
      </c>
      <c r="P5394" s="4">
        <v>0</v>
      </c>
      <c r="Q5394" s="10">
        <f t="shared" si="340"/>
        <v>879</v>
      </c>
    </row>
    <row r="5395" spans="2:17" ht="20.25" customHeight="1">
      <c r="B5395" s="10" t="str">
        <f t="shared" si="341"/>
        <v>لباس كار ديرسوز(بلوز) 866</v>
      </c>
      <c r="C5395" s="10" t="str">
        <f t="shared" si="342"/>
        <v>لباس كار ديرسوز(بلوز) 1403/04/11866</v>
      </c>
      <c r="D5395" s="10" t="str">
        <f>IFERROR(IF(تحویلی!$E$1="","",IF(NOSA!O5395=تحویلی!$E$1,تحویلی!$E$1&amp;COUNTIF(NOSA!$O$1:O5395,تحویلی!$E$1),"")),"")</f>
        <v/>
      </c>
      <c r="E5395" s="10" t="str">
        <f t="shared" si="343"/>
        <v>4063866</v>
      </c>
      <c r="F5395" s="10" t="str">
        <f>IFERROR(VLOOKUP(I5395,DATABASE!$N:$O,2,FALSE),"")</f>
        <v xml:space="preserve">لباس كار ديرسوز(بلوز) </v>
      </c>
      <c r="G5395" s="3" t="s">
        <v>3126</v>
      </c>
      <c r="H5395" s="4">
        <v>4063</v>
      </c>
      <c r="I5395" s="3" t="s">
        <v>2316</v>
      </c>
      <c r="J5395" s="3" t="s">
        <v>2780</v>
      </c>
      <c r="K5395" s="5">
        <v>1</v>
      </c>
      <c r="L5395" s="3" t="s">
        <v>8</v>
      </c>
      <c r="M5395" s="3" t="s">
        <v>47</v>
      </c>
      <c r="N5395" s="3" t="s">
        <v>3230</v>
      </c>
      <c r="O5395" s="1">
        <v>866</v>
      </c>
      <c r="P5395" s="4">
        <v>0</v>
      </c>
      <c r="Q5395" s="10">
        <f t="shared" si="340"/>
        <v>866</v>
      </c>
    </row>
    <row r="5396" spans="2:17" ht="20.25" customHeight="1">
      <c r="B5396" s="10" t="str">
        <f t="shared" si="341"/>
        <v>لباس كار جين- بلوز866</v>
      </c>
      <c r="C5396" s="10" t="str">
        <f t="shared" si="342"/>
        <v>لباس كار جين- بلوز1403/04/11866</v>
      </c>
      <c r="D5396" s="10" t="str">
        <f>IFERROR(IF(تحویلی!$E$1="","",IF(NOSA!O5396=تحویلی!$E$1,تحویلی!$E$1&amp;COUNTIF(NOSA!$O$1:O5396,تحویلی!$E$1),"")),"")</f>
        <v/>
      </c>
      <c r="E5396" s="10" t="str">
        <f t="shared" si="343"/>
        <v>4063866</v>
      </c>
      <c r="F5396" s="10" t="str">
        <f>IFERROR(VLOOKUP(I5396,DATABASE!$N:$O,2,FALSE),"")</f>
        <v>لباس كار جين- بلوز</v>
      </c>
      <c r="G5396" s="3" t="s">
        <v>3126</v>
      </c>
      <c r="H5396" s="4">
        <v>4063</v>
      </c>
      <c r="I5396" s="3" t="s">
        <v>2355</v>
      </c>
      <c r="J5396" s="3" t="s">
        <v>3210</v>
      </c>
      <c r="K5396" s="5">
        <v>1</v>
      </c>
      <c r="L5396" s="3" t="s">
        <v>8</v>
      </c>
      <c r="M5396" s="3" t="s">
        <v>47</v>
      </c>
      <c r="N5396" s="3" t="s">
        <v>3230</v>
      </c>
      <c r="O5396" s="1">
        <v>866</v>
      </c>
      <c r="P5396" s="4">
        <v>0</v>
      </c>
      <c r="Q5396" s="10">
        <f t="shared" si="340"/>
        <v>866</v>
      </c>
    </row>
    <row r="5397" spans="2:17" ht="20.25" customHeight="1">
      <c r="B5397" s="10" t="str">
        <f t="shared" si="341"/>
        <v>بند كفش866</v>
      </c>
      <c r="C5397" s="10" t="str">
        <f t="shared" si="342"/>
        <v>بند كفش1403/04/11866</v>
      </c>
      <c r="D5397" s="10" t="str">
        <f>IFERROR(IF(تحویلی!$E$1="","",IF(NOSA!O5397=تحویلی!$E$1,تحویلی!$E$1&amp;COUNTIF(NOSA!$O$1:O5397,تحویلی!$E$1),"")),"")</f>
        <v/>
      </c>
      <c r="E5397" s="10" t="str">
        <f t="shared" si="343"/>
        <v>4063866</v>
      </c>
      <c r="F5397" s="10" t="str">
        <f>IFERROR(VLOOKUP(I5397,DATABASE!$N:$O,2,FALSE),"")</f>
        <v>بند كفش</v>
      </c>
      <c r="G5397" s="3" t="s">
        <v>3126</v>
      </c>
      <c r="H5397" s="4">
        <v>4063</v>
      </c>
      <c r="I5397" s="3" t="s">
        <v>1462</v>
      </c>
      <c r="J5397" s="3" t="s">
        <v>450</v>
      </c>
      <c r="K5397" s="5">
        <v>1</v>
      </c>
      <c r="L5397" s="3" t="s">
        <v>3</v>
      </c>
      <c r="M5397" s="3" t="s">
        <v>47</v>
      </c>
      <c r="N5397" s="3" t="s">
        <v>3230</v>
      </c>
      <c r="O5397" s="1">
        <v>866</v>
      </c>
      <c r="P5397" s="4">
        <v>0</v>
      </c>
      <c r="Q5397" s="10">
        <f t="shared" si="340"/>
        <v>866</v>
      </c>
    </row>
    <row r="5398" spans="2:17" ht="20.25" customHeight="1">
      <c r="B5398" s="10" t="str">
        <f t="shared" si="341"/>
        <v>دستكش ضد برش سبك881</v>
      </c>
      <c r="C5398" s="10" t="str">
        <f t="shared" si="342"/>
        <v>دستكش ضد برش سبك1403/04/11881</v>
      </c>
      <c r="D5398" s="10" t="str">
        <f>IFERROR(IF(تحویلی!$E$1="","",IF(NOSA!O5398=تحویلی!$E$1,تحویلی!$E$1&amp;COUNTIF(NOSA!$O$1:O5398,تحویلی!$E$1),"")),"")</f>
        <v/>
      </c>
      <c r="E5398" s="10" t="str">
        <f t="shared" si="343"/>
        <v>4073881</v>
      </c>
      <c r="F5398" s="10" t="str">
        <f>IFERROR(VLOOKUP(I5398,DATABASE!$N:$O,2,FALSE),"")</f>
        <v>دستكش ضد برش سبك</v>
      </c>
      <c r="G5398" s="154" t="s">
        <v>3126</v>
      </c>
      <c r="H5398" s="155">
        <v>4073</v>
      </c>
      <c r="I5398" s="154" t="s">
        <v>1442</v>
      </c>
      <c r="J5398" s="154" t="s">
        <v>22</v>
      </c>
      <c r="K5398" s="156">
        <v>1</v>
      </c>
      <c r="L5398" s="154" t="s">
        <v>3</v>
      </c>
      <c r="M5398" s="154" t="s">
        <v>102</v>
      </c>
      <c r="N5398" s="154" t="s">
        <v>3435</v>
      </c>
      <c r="O5398" s="153">
        <v>881</v>
      </c>
      <c r="P5398" s="155">
        <v>0</v>
      </c>
      <c r="Q5398" s="10">
        <f t="shared" si="340"/>
        <v>881</v>
      </c>
    </row>
    <row r="5399" spans="2:17" ht="20.25" customHeight="1">
      <c r="B5399" s="10" t="str">
        <f t="shared" si="341"/>
        <v>پابند نسوز چرمي567</v>
      </c>
      <c r="C5399" s="10" t="str">
        <f t="shared" si="342"/>
        <v>پابند نسوز چرمي1403/04/11567</v>
      </c>
      <c r="D5399" s="10" t="str">
        <f>IFERROR(IF(تحویلی!$E$1="","",IF(NOSA!O5399=تحویلی!$E$1,تحویلی!$E$1&amp;COUNTIF(NOSA!$O$1:O5399,تحویلی!$E$1),"")),"")</f>
        <v/>
      </c>
      <c r="E5399" s="10" t="str">
        <f t="shared" si="343"/>
        <v>4080567</v>
      </c>
      <c r="F5399" s="10" t="str">
        <f>IFERROR(VLOOKUP(I5399,DATABASE!$N:$O,2,FALSE),"")</f>
        <v>پابند نسوز چرمي</v>
      </c>
      <c r="G5399" s="154" t="s">
        <v>3126</v>
      </c>
      <c r="H5399" s="155">
        <v>4080</v>
      </c>
      <c r="I5399" s="154" t="s">
        <v>1460</v>
      </c>
      <c r="J5399" s="154" t="s">
        <v>18</v>
      </c>
      <c r="K5399" s="156">
        <v>1</v>
      </c>
      <c r="L5399" s="154" t="s">
        <v>3</v>
      </c>
      <c r="M5399" s="154" t="s">
        <v>19</v>
      </c>
      <c r="N5399" s="154" t="s">
        <v>71</v>
      </c>
      <c r="O5399" s="153">
        <v>567</v>
      </c>
      <c r="P5399" s="155">
        <v>0</v>
      </c>
      <c r="Q5399" s="10">
        <f t="shared" si="340"/>
        <v>567</v>
      </c>
    </row>
    <row r="5400" spans="2:17" ht="20.25" customHeight="1">
      <c r="B5400" s="10" t="str">
        <f t="shared" si="341"/>
        <v>گوشي اير پلاگ259</v>
      </c>
      <c r="C5400" s="10" t="str">
        <f t="shared" si="342"/>
        <v>گوشي اير پلاگ1403/04/11259</v>
      </c>
      <c r="D5400" s="10" t="str">
        <f>IFERROR(IF(تحویلی!$E$1="","",IF(NOSA!O5400=تحویلی!$E$1,تحویلی!$E$1&amp;COUNTIF(NOSA!$O$1:O5400,تحویلی!$E$1),"")),"")</f>
        <v/>
      </c>
      <c r="E5400" s="10" t="str">
        <f t="shared" si="343"/>
        <v>4084259</v>
      </c>
      <c r="F5400" s="10" t="str">
        <f>IFERROR(VLOOKUP(I5400,DATABASE!$N:$O,2,FALSE),"")</f>
        <v>گوشي اير پلاگ</v>
      </c>
      <c r="G5400" s="154" t="s">
        <v>3126</v>
      </c>
      <c r="H5400" s="155">
        <v>4084</v>
      </c>
      <c r="I5400" s="154" t="s">
        <v>1581</v>
      </c>
      <c r="J5400" s="154" t="s">
        <v>124</v>
      </c>
      <c r="K5400" s="156">
        <v>1</v>
      </c>
      <c r="L5400" s="154" t="s">
        <v>8</v>
      </c>
      <c r="M5400" s="154" t="s">
        <v>4</v>
      </c>
      <c r="N5400" s="154" t="s">
        <v>13</v>
      </c>
      <c r="O5400" s="153">
        <v>259</v>
      </c>
      <c r="P5400" s="155">
        <v>0</v>
      </c>
      <c r="Q5400" s="10">
        <f t="shared" si="340"/>
        <v>259</v>
      </c>
    </row>
    <row r="5401" spans="2:17" ht="20.25" customHeight="1">
      <c r="B5401" s="10" t="str">
        <f t="shared" si="341"/>
        <v>كفش ايمني233</v>
      </c>
      <c r="C5401" s="10" t="str">
        <f t="shared" si="342"/>
        <v>كفش ايمني1403/04/11233</v>
      </c>
      <c r="D5401" s="10" t="str">
        <f>IFERROR(IF(تحویلی!$E$1="","",IF(NOSA!O5401=تحویلی!$E$1,تحویلی!$E$1&amp;COUNTIF(NOSA!$O$1:O5401,تحویلی!$E$1),"")),"")</f>
        <v/>
      </c>
      <c r="E5401" s="10" t="str">
        <f t="shared" si="343"/>
        <v>4085233</v>
      </c>
      <c r="F5401" s="10" t="str">
        <f>IFERROR(VLOOKUP(I5401,DATABASE!$N:$O,2,FALSE),"")</f>
        <v>كفش ايمني</v>
      </c>
      <c r="G5401" s="154" t="s">
        <v>3126</v>
      </c>
      <c r="H5401" s="155">
        <v>4085</v>
      </c>
      <c r="I5401" s="154" t="s">
        <v>1539</v>
      </c>
      <c r="J5401" s="154" t="s">
        <v>1748</v>
      </c>
      <c r="K5401" s="156">
        <v>1</v>
      </c>
      <c r="L5401" s="154" t="s">
        <v>3</v>
      </c>
      <c r="M5401" s="154" t="s">
        <v>25</v>
      </c>
      <c r="N5401" s="154" t="s">
        <v>192</v>
      </c>
      <c r="O5401" s="153">
        <v>233</v>
      </c>
      <c r="P5401" s="155">
        <v>0</v>
      </c>
      <c r="Q5401" s="10">
        <f t="shared" si="340"/>
        <v>233</v>
      </c>
    </row>
    <row r="5402" spans="2:17" ht="20.25" customHeight="1">
      <c r="B5402" s="10" t="str">
        <f t="shared" si="341"/>
        <v>701</v>
      </c>
      <c r="C5402" s="10" t="str">
        <f t="shared" si="342"/>
        <v>1403/04/12701</v>
      </c>
      <c r="D5402" s="10" t="str">
        <f>IFERROR(IF(تحویلی!$E$1="","",IF(NOSA!O5402=تحویلی!$E$1,تحویلی!$E$1&amp;COUNTIF(NOSA!$O$1:O5402,تحویلی!$E$1),"")),"")</f>
        <v/>
      </c>
      <c r="E5402" s="10" t="str">
        <f t="shared" si="343"/>
        <v>4089701</v>
      </c>
      <c r="F5402" s="10" t="str">
        <f>IFERROR(VLOOKUP(I5402,DATABASE!$N:$O,2,FALSE),"")</f>
        <v/>
      </c>
      <c r="G5402" s="154" t="s">
        <v>3127</v>
      </c>
      <c r="H5402" s="155">
        <v>4089</v>
      </c>
      <c r="I5402" s="154" t="s">
        <v>2699</v>
      </c>
      <c r="J5402" s="154" t="s">
        <v>7</v>
      </c>
      <c r="K5402" s="156">
        <v>1</v>
      </c>
      <c r="L5402" s="154" t="s">
        <v>8</v>
      </c>
      <c r="M5402" s="154" t="s">
        <v>4</v>
      </c>
      <c r="N5402" s="154" t="s">
        <v>26</v>
      </c>
      <c r="O5402" s="153">
        <v>701</v>
      </c>
      <c r="P5402" s="155">
        <v>1</v>
      </c>
      <c r="Q5402" s="10">
        <f t="shared" si="340"/>
        <v>701</v>
      </c>
    </row>
    <row r="5403" spans="2:17" ht="20.25" customHeight="1">
      <c r="B5403" s="10" t="str">
        <f t="shared" si="341"/>
        <v>دستكش ضد برش سبك827</v>
      </c>
      <c r="C5403" s="10" t="str">
        <f t="shared" si="342"/>
        <v>دستكش ضد برش سبك1403/04/12827</v>
      </c>
      <c r="D5403" s="10" t="str">
        <f>IFERROR(IF(تحویلی!$E$1="","",IF(NOSA!O5403=تحویلی!$E$1,تحویلی!$E$1&amp;COUNTIF(NOSA!$O$1:O5403,تحویلی!$E$1),"")),"")</f>
        <v/>
      </c>
      <c r="E5403" s="10" t="str">
        <f t="shared" si="343"/>
        <v>4091827</v>
      </c>
      <c r="F5403" s="10" t="str">
        <f>IFERROR(VLOOKUP(I5403,DATABASE!$N:$O,2,FALSE),"")</f>
        <v>دستكش ضد برش سبك</v>
      </c>
      <c r="G5403" s="154" t="s">
        <v>3127</v>
      </c>
      <c r="H5403" s="155">
        <v>4091</v>
      </c>
      <c r="I5403" s="154" t="s">
        <v>1442</v>
      </c>
      <c r="J5403" s="154" t="s">
        <v>22</v>
      </c>
      <c r="K5403" s="156">
        <v>1</v>
      </c>
      <c r="L5403" s="154" t="s">
        <v>3</v>
      </c>
      <c r="M5403" s="154" t="s">
        <v>47</v>
      </c>
      <c r="N5403" s="154" t="s">
        <v>2653</v>
      </c>
      <c r="O5403" s="153">
        <v>827</v>
      </c>
      <c r="P5403" s="155">
        <v>1</v>
      </c>
      <c r="Q5403" s="10">
        <f t="shared" ref="Q5403:Q5465" si="344">VALUE(O5403)</f>
        <v>827</v>
      </c>
    </row>
    <row r="5404" spans="2:17" ht="20.25" customHeight="1">
      <c r="B5404" s="10" t="str">
        <f t="shared" si="341"/>
        <v>ماسك جوشكاري827</v>
      </c>
      <c r="C5404" s="10" t="str">
        <f t="shared" si="342"/>
        <v>ماسك جوشكاري1403/04/12827</v>
      </c>
      <c r="D5404" s="10" t="str">
        <f>IFERROR(IF(تحویلی!$E$1="","",IF(NOSA!O5404=تحویلی!$E$1,تحویلی!$E$1&amp;COUNTIF(NOSA!$O$1:O5404,تحویلی!$E$1),"")),"")</f>
        <v/>
      </c>
      <c r="E5404" s="10" t="str">
        <f t="shared" si="343"/>
        <v>4094827</v>
      </c>
      <c r="F5404" s="10" t="str">
        <f>IFERROR(VLOOKUP(I5404,DATABASE!$N:$O,2,FALSE),"")</f>
        <v>ماسك جوشكاري</v>
      </c>
      <c r="G5404" s="154" t="s">
        <v>3127</v>
      </c>
      <c r="H5404" s="155">
        <v>4094</v>
      </c>
      <c r="I5404" s="154" t="s">
        <v>1598</v>
      </c>
      <c r="J5404" s="154" t="s">
        <v>108</v>
      </c>
      <c r="K5404" s="156">
        <v>1</v>
      </c>
      <c r="L5404" s="154" t="s">
        <v>8</v>
      </c>
      <c r="M5404" s="154" t="s">
        <v>215</v>
      </c>
      <c r="N5404" s="154" t="s">
        <v>2653</v>
      </c>
      <c r="O5404" s="153">
        <v>827</v>
      </c>
      <c r="P5404" s="155">
        <v>0</v>
      </c>
      <c r="Q5404" s="10">
        <f t="shared" si="344"/>
        <v>827</v>
      </c>
    </row>
    <row r="5405" spans="2:17" ht="20.25" customHeight="1">
      <c r="B5405" s="10" t="str">
        <f t="shared" si="341"/>
        <v>شيشه مات ماسك جوشكاري827</v>
      </c>
      <c r="C5405" s="10" t="str">
        <f t="shared" si="342"/>
        <v>شيشه مات ماسك جوشكاري1403/04/12827</v>
      </c>
      <c r="D5405" s="10" t="str">
        <f>IFERROR(IF(تحویلی!$E$1="","",IF(NOSA!O5405=تحویلی!$E$1,تحویلی!$E$1&amp;COUNTIF(NOSA!$O$1:O5405,تحویلی!$E$1),"")),"")</f>
        <v/>
      </c>
      <c r="E5405" s="10" t="str">
        <f t="shared" si="343"/>
        <v>4094827</v>
      </c>
      <c r="F5405" s="10" t="str">
        <f>IFERROR(VLOOKUP(I5405,DATABASE!$N:$O,2,FALSE),"")</f>
        <v>شيشه مات ماسك جوشكاري</v>
      </c>
      <c r="G5405" s="154" t="s">
        <v>3127</v>
      </c>
      <c r="H5405" s="155">
        <v>4094</v>
      </c>
      <c r="I5405" s="154" t="s">
        <v>1507</v>
      </c>
      <c r="J5405" s="154" t="s">
        <v>113</v>
      </c>
      <c r="K5405" s="156">
        <v>1</v>
      </c>
      <c r="L5405" s="154" t="s">
        <v>8</v>
      </c>
      <c r="M5405" s="154" t="s">
        <v>215</v>
      </c>
      <c r="N5405" s="154" t="s">
        <v>2653</v>
      </c>
      <c r="O5405" s="153">
        <v>827</v>
      </c>
      <c r="P5405" s="155">
        <v>0</v>
      </c>
      <c r="Q5405" s="10">
        <f t="shared" si="344"/>
        <v>827</v>
      </c>
    </row>
    <row r="5406" spans="2:17" ht="20.25" customHeight="1">
      <c r="B5406" s="10" t="str">
        <f t="shared" si="341"/>
        <v>هدگير نقاب701</v>
      </c>
      <c r="C5406" s="10" t="str">
        <f t="shared" si="342"/>
        <v>هدگير نقاب1403/04/12701</v>
      </c>
      <c r="D5406" s="10" t="str">
        <f>IFERROR(IF(تحویلی!$E$1="","",IF(NOSA!O5406=تحویلی!$E$1,تحویلی!$E$1&amp;COUNTIF(NOSA!$O$1:O5406,تحویلی!$E$1),"")),"")</f>
        <v/>
      </c>
      <c r="E5406" s="10" t="str">
        <f t="shared" si="343"/>
        <v>4095701</v>
      </c>
      <c r="F5406" s="10" t="str">
        <f>IFERROR(VLOOKUP(I5406,DATABASE!$N:$O,2,FALSE),"")</f>
        <v>هدگير نقاب</v>
      </c>
      <c r="G5406" s="154" t="s">
        <v>3127</v>
      </c>
      <c r="H5406" s="155">
        <v>4095</v>
      </c>
      <c r="I5406" s="154" t="s">
        <v>1468</v>
      </c>
      <c r="J5406" s="154" t="s">
        <v>12</v>
      </c>
      <c r="K5406" s="156">
        <v>1</v>
      </c>
      <c r="L5406" s="154" t="s">
        <v>8</v>
      </c>
      <c r="M5406" s="154" t="s">
        <v>4</v>
      </c>
      <c r="N5406" s="154" t="s">
        <v>26</v>
      </c>
      <c r="O5406" s="153">
        <v>701</v>
      </c>
      <c r="P5406" s="155">
        <v>1</v>
      </c>
      <c r="Q5406" s="10">
        <f t="shared" si="344"/>
        <v>701</v>
      </c>
    </row>
    <row r="5407" spans="2:17" ht="20.25" customHeight="1">
      <c r="B5407" s="10" t="str">
        <f t="shared" si="341"/>
        <v>عمومي -كلاه يكبار مصرف683</v>
      </c>
      <c r="C5407" s="10" t="str">
        <f t="shared" si="342"/>
        <v>عمومي -كلاه يكبار مصرف1403/04/12683</v>
      </c>
      <c r="D5407" s="10" t="str">
        <f>IFERROR(IF(تحویلی!$E$1="","",IF(NOSA!O5407=تحویلی!$E$1,تحویلی!$E$1&amp;COUNTIF(NOSA!$O$1:O5407,تحویلی!$E$1),"")),"")</f>
        <v/>
      </c>
      <c r="E5407" s="10" t="str">
        <f t="shared" si="343"/>
        <v>4103683</v>
      </c>
      <c r="F5407" s="10" t="str">
        <f>IFERROR(VLOOKUP(I5407,DATABASE!$N:$O,2,FALSE),"")</f>
        <v>عمومي -كلاه يكبار مصرف</v>
      </c>
      <c r="G5407" s="154" t="s">
        <v>3127</v>
      </c>
      <c r="H5407" s="155">
        <v>4103</v>
      </c>
      <c r="I5407" s="154" t="s">
        <v>2291</v>
      </c>
      <c r="J5407" s="154" t="s">
        <v>2345</v>
      </c>
      <c r="K5407" s="156">
        <v>1006</v>
      </c>
      <c r="L5407" s="154" t="s">
        <v>8</v>
      </c>
      <c r="M5407" s="154" t="s">
        <v>359</v>
      </c>
      <c r="N5407" s="154" t="s">
        <v>1047</v>
      </c>
      <c r="O5407" s="153">
        <v>683</v>
      </c>
      <c r="P5407" s="155">
        <v>0</v>
      </c>
      <c r="Q5407" s="10">
        <f t="shared" si="344"/>
        <v>683</v>
      </c>
    </row>
    <row r="5408" spans="2:17" ht="20.25" customHeight="1">
      <c r="B5408" s="10" t="str">
        <f t="shared" si="341"/>
        <v>دستكش كف مواد سبك840</v>
      </c>
      <c r="C5408" s="10" t="str">
        <f t="shared" si="342"/>
        <v>دستكش كف مواد سبك1403/04/12840</v>
      </c>
      <c r="D5408" s="10" t="str">
        <f>IFERROR(IF(تحویلی!$E$1="","",IF(NOSA!O5408=تحویلی!$E$1,تحویلی!$E$1&amp;COUNTIF(NOSA!$O$1:O5408,تحویلی!$E$1),"")),"")</f>
        <v/>
      </c>
      <c r="E5408" s="10" t="str">
        <f t="shared" si="343"/>
        <v>4118840</v>
      </c>
      <c r="F5408" s="10" t="str">
        <f>IFERROR(VLOOKUP(I5408,DATABASE!$N:$O,2,FALSE),"")</f>
        <v>دستكش كف مواد سبك</v>
      </c>
      <c r="G5408" s="154" t="s">
        <v>3127</v>
      </c>
      <c r="H5408" s="155">
        <v>4118</v>
      </c>
      <c r="I5408" s="154" t="s">
        <v>1456</v>
      </c>
      <c r="J5408" s="154" t="s">
        <v>2</v>
      </c>
      <c r="K5408" s="156">
        <v>1</v>
      </c>
      <c r="L5408" s="154" t="s">
        <v>3</v>
      </c>
      <c r="M5408" s="154" t="s">
        <v>47</v>
      </c>
      <c r="N5408" s="154" t="s">
        <v>3300</v>
      </c>
      <c r="O5408" s="153">
        <v>840</v>
      </c>
      <c r="P5408" s="155">
        <v>1</v>
      </c>
      <c r="Q5408" s="10">
        <f t="shared" si="344"/>
        <v>840</v>
      </c>
    </row>
    <row r="5409" spans="2:17" ht="20.25" customHeight="1">
      <c r="B5409" s="10" t="str">
        <f t="shared" si="341"/>
        <v>دستكش ضد برش سبك760</v>
      </c>
      <c r="C5409" s="10" t="str">
        <f t="shared" si="342"/>
        <v>دستكش ضد برش سبك1403/04/13760</v>
      </c>
      <c r="D5409" s="10" t="str">
        <f>IFERROR(IF(تحویلی!$E$1="","",IF(NOSA!O5409=تحویلی!$E$1,تحویلی!$E$1&amp;COUNTIF(NOSA!$O$1:O5409,تحویلی!$E$1),"")),"")</f>
        <v/>
      </c>
      <c r="E5409" s="10" t="str">
        <f t="shared" si="343"/>
        <v>4122760</v>
      </c>
      <c r="F5409" s="10" t="str">
        <f>IFERROR(VLOOKUP(I5409,DATABASE!$N:$O,2,FALSE),"")</f>
        <v>دستكش ضد برش سبك</v>
      </c>
      <c r="G5409" s="154" t="s">
        <v>3128</v>
      </c>
      <c r="H5409" s="155">
        <v>4122</v>
      </c>
      <c r="I5409" s="154" t="s">
        <v>1442</v>
      </c>
      <c r="J5409" s="154" t="s">
        <v>22</v>
      </c>
      <c r="K5409" s="156">
        <v>1</v>
      </c>
      <c r="L5409" s="154" t="s">
        <v>3</v>
      </c>
      <c r="M5409" s="154" t="s">
        <v>202</v>
      </c>
      <c r="N5409" s="154" t="s">
        <v>3419</v>
      </c>
      <c r="O5409" s="153">
        <v>760</v>
      </c>
      <c r="P5409" s="155">
        <v>1</v>
      </c>
      <c r="Q5409" s="10">
        <f t="shared" si="344"/>
        <v>760</v>
      </c>
    </row>
    <row r="5410" spans="2:17" ht="20.25" customHeight="1">
      <c r="B5410" s="10" t="str">
        <f t="shared" si="341"/>
        <v>866</v>
      </c>
      <c r="C5410" s="10" t="str">
        <f t="shared" si="342"/>
        <v>1403/04/13866</v>
      </c>
      <c r="D5410" s="10" t="str">
        <f>IFERROR(IF(تحویلی!$E$1="","",IF(NOSA!O5410=تحویلی!$E$1,تحویلی!$E$1&amp;COUNTIF(NOSA!$O$1:O5410,تحویلی!$E$1),"")),"")</f>
        <v/>
      </c>
      <c r="E5410" s="10" t="str">
        <f t="shared" si="343"/>
        <v>4128866</v>
      </c>
      <c r="F5410" s="10" t="str">
        <f>IFERROR(VLOOKUP(I5410,DATABASE!$N:$O,2,FALSE),"")</f>
        <v/>
      </c>
      <c r="G5410" s="154" t="s">
        <v>3128</v>
      </c>
      <c r="H5410" s="155">
        <v>4128</v>
      </c>
      <c r="I5410" s="154" t="s">
        <v>3436</v>
      </c>
      <c r="J5410" s="154" t="s">
        <v>3437</v>
      </c>
      <c r="K5410" s="156">
        <v>1</v>
      </c>
      <c r="L5410" s="154" t="s">
        <v>8</v>
      </c>
      <c r="M5410" s="154" t="s">
        <v>47</v>
      </c>
      <c r="N5410" s="154" t="s">
        <v>3438</v>
      </c>
      <c r="O5410" s="153">
        <v>866</v>
      </c>
      <c r="P5410" s="155">
        <v>0</v>
      </c>
      <c r="Q5410" s="10">
        <f t="shared" si="344"/>
        <v>866</v>
      </c>
    </row>
    <row r="5411" spans="2:17" ht="20.25" customHeight="1">
      <c r="B5411" s="10" t="str">
        <f t="shared" si="341"/>
        <v>دستكش ضد برش سبك866</v>
      </c>
      <c r="C5411" s="10" t="str">
        <f t="shared" si="342"/>
        <v>دستكش ضد برش سبك1403/04/13866</v>
      </c>
      <c r="D5411" s="10" t="str">
        <f>IFERROR(IF(تحویلی!$E$1="","",IF(NOSA!O5411=تحویلی!$E$1,تحویلی!$E$1&amp;COUNTIF(NOSA!$O$1:O5411,تحویلی!$E$1),"")),"")</f>
        <v/>
      </c>
      <c r="E5411" s="10" t="str">
        <f t="shared" si="343"/>
        <v>4128866</v>
      </c>
      <c r="F5411" s="10" t="str">
        <f>IFERROR(VLOOKUP(I5411,DATABASE!$N:$O,2,FALSE),"")</f>
        <v>دستكش ضد برش سبك</v>
      </c>
      <c r="G5411" s="154" t="s">
        <v>3128</v>
      </c>
      <c r="H5411" s="155">
        <v>4128</v>
      </c>
      <c r="I5411" s="154" t="s">
        <v>1442</v>
      </c>
      <c r="J5411" s="154" t="s">
        <v>22</v>
      </c>
      <c r="K5411" s="156">
        <v>1</v>
      </c>
      <c r="L5411" s="154" t="s">
        <v>3</v>
      </c>
      <c r="M5411" s="154" t="s">
        <v>47</v>
      </c>
      <c r="N5411" s="154" t="s">
        <v>3438</v>
      </c>
      <c r="O5411" s="153">
        <v>866</v>
      </c>
      <c r="P5411" s="155">
        <v>0</v>
      </c>
      <c r="Q5411" s="10">
        <f t="shared" si="344"/>
        <v>866</v>
      </c>
    </row>
    <row r="5412" spans="2:17" ht="20.25" customHeight="1">
      <c r="B5412" s="10" t="str">
        <f t="shared" si="341"/>
        <v>دستكش كف دوبل چرمي580</v>
      </c>
      <c r="C5412" s="10" t="str">
        <f t="shared" si="342"/>
        <v>دستكش كف دوبل چرمي1403/04/13580</v>
      </c>
      <c r="D5412" s="10" t="str">
        <f>IFERROR(IF(تحویلی!$E$1="","",IF(NOSA!O5412=تحویلی!$E$1,تحویلی!$E$1&amp;COUNTIF(NOSA!$O$1:O5412,تحویلی!$E$1),"")),"")</f>
        <v/>
      </c>
      <c r="E5412" s="10" t="str">
        <f t="shared" si="343"/>
        <v>4142580</v>
      </c>
      <c r="F5412" s="10" t="str">
        <f>IFERROR(VLOOKUP(I5412,DATABASE!$N:$O,2,FALSE),"")</f>
        <v>دستكش كف دوبل چرمي</v>
      </c>
      <c r="G5412" s="154" t="s">
        <v>3128</v>
      </c>
      <c r="H5412" s="155">
        <v>4142</v>
      </c>
      <c r="I5412" s="154" t="s">
        <v>1683</v>
      </c>
      <c r="J5412" s="154" t="s">
        <v>1684</v>
      </c>
      <c r="K5412" s="156">
        <v>1</v>
      </c>
      <c r="L5412" s="154" t="s">
        <v>3</v>
      </c>
      <c r="M5412" s="154" t="s">
        <v>47</v>
      </c>
      <c r="N5412" s="154" t="s">
        <v>132</v>
      </c>
      <c r="O5412" s="153">
        <v>580</v>
      </c>
      <c r="P5412" s="155">
        <v>0</v>
      </c>
      <c r="Q5412" s="10">
        <f t="shared" si="344"/>
        <v>580</v>
      </c>
    </row>
    <row r="5413" spans="2:17" ht="20.25" customHeight="1">
      <c r="B5413" s="10" t="str">
        <f t="shared" si="341"/>
        <v>دستكش ضد برش سبك869</v>
      </c>
      <c r="C5413" s="10" t="str">
        <f t="shared" si="342"/>
        <v>دستكش ضد برش سبك1403/04/13869</v>
      </c>
      <c r="D5413" s="10" t="str">
        <f>IFERROR(IF(تحویلی!$E$1="","",IF(NOSA!O5413=تحویلی!$E$1,تحویلی!$E$1&amp;COUNTIF(NOSA!$O$1:O5413,تحویلی!$E$1),"")),"")</f>
        <v/>
      </c>
      <c r="E5413" s="10" t="str">
        <f t="shared" si="343"/>
        <v>4148869</v>
      </c>
      <c r="F5413" s="10" t="str">
        <f>IFERROR(VLOOKUP(I5413,DATABASE!$N:$O,2,FALSE),"")</f>
        <v>دستكش ضد برش سبك</v>
      </c>
      <c r="G5413" s="154" t="s">
        <v>3128</v>
      </c>
      <c r="H5413" s="155">
        <v>4148</v>
      </c>
      <c r="I5413" s="154" t="s">
        <v>1442</v>
      </c>
      <c r="J5413" s="154" t="s">
        <v>22</v>
      </c>
      <c r="K5413" s="156">
        <v>1</v>
      </c>
      <c r="L5413" s="154" t="s">
        <v>3</v>
      </c>
      <c r="M5413" s="154" t="s">
        <v>4</v>
      </c>
      <c r="N5413" s="154" t="s">
        <v>949</v>
      </c>
      <c r="O5413" s="153">
        <v>869</v>
      </c>
      <c r="P5413" s="155">
        <v>1</v>
      </c>
      <c r="Q5413" s="10">
        <f t="shared" si="344"/>
        <v>869</v>
      </c>
    </row>
    <row r="5414" spans="2:17" ht="20.25" customHeight="1">
      <c r="B5414" s="10" t="str">
        <f t="shared" si="341"/>
        <v>دستكش پلاستيكي يكبارمصرف683</v>
      </c>
      <c r="C5414" s="10" t="str">
        <f t="shared" si="342"/>
        <v>دستكش پلاستيكي يكبارمصرف1403/04/13683</v>
      </c>
      <c r="D5414" s="10" t="str">
        <f>IFERROR(IF(تحویلی!$E$1="","",IF(NOSA!O5414=تحویلی!$E$1,تحویلی!$E$1&amp;COUNTIF(NOSA!$O$1:O5414,تحویلی!$E$1),"")),"")</f>
        <v/>
      </c>
      <c r="E5414" s="10" t="str">
        <f t="shared" si="343"/>
        <v>4150683</v>
      </c>
      <c r="F5414" s="10" t="str">
        <f>IFERROR(VLOOKUP(I5414,DATABASE!$N:$O,2,FALSE),"")</f>
        <v>دستكش پلاستيكي يكبارمصرف</v>
      </c>
      <c r="G5414" s="154" t="s">
        <v>3128</v>
      </c>
      <c r="H5414" s="155">
        <v>4150</v>
      </c>
      <c r="I5414" s="154" t="s">
        <v>1732</v>
      </c>
      <c r="J5414" s="154" t="s">
        <v>840</v>
      </c>
      <c r="K5414" s="156">
        <v>10</v>
      </c>
      <c r="L5414" s="154" t="s">
        <v>659</v>
      </c>
      <c r="M5414" s="154" t="s">
        <v>359</v>
      </c>
      <c r="N5414" s="154" t="s">
        <v>1047</v>
      </c>
      <c r="O5414" s="153">
        <v>683</v>
      </c>
      <c r="P5414" s="155">
        <v>0</v>
      </c>
      <c r="Q5414" s="10">
        <f t="shared" si="344"/>
        <v>683</v>
      </c>
    </row>
    <row r="5415" spans="2:17" ht="20.25" customHeight="1">
      <c r="B5415" s="10" t="str">
        <f t="shared" si="341"/>
        <v>دستكش ضد برش سبك683</v>
      </c>
      <c r="C5415" s="10" t="str">
        <f t="shared" si="342"/>
        <v>دستكش ضد برش سبك1403/04/13683</v>
      </c>
      <c r="D5415" s="10" t="str">
        <f>IFERROR(IF(تحویلی!$E$1="","",IF(NOSA!O5415=تحویلی!$E$1,تحویلی!$E$1&amp;COUNTIF(NOSA!$O$1:O5415,تحویلی!$E$1),"")),"")</f>
        <v/>
      </c>
      <c r="E5415" s="10" t="str">
        <f t="shared" si="343"/>
        <v>4150683</v>
      </c>
      <c r="F5415" s="10" t="str">
        <f>IFERROR(VLOOKUP(I5415,DATABASE!$N:$O,2,FALSE),"")</f>
        <v>دستكش ضد برش سبك</v>
      </c>
      <c r="G5415" s="3" t="s">
        <v>3128</v>
      </c>
      <c r="H5415" s="4">
        <v>4150</v>
      </c>
      <c r="I5415" s="3" t="s">
        <v>1442</v>
      </c>
      <c r="J5415" s="3" t="s">
        <v>22</v>
      </c>
      <c r="K5415" s="5">
        <v>1</v>
      </c>
      <c r="L5415" s="3" t="s">
        <v>3</v>
      </c>
      <c r="M5415" s="3" t="s">
        <v>202</v>
      </c>
      <c r="N5415" s="3" t="s">
        <v>1047</v>
      </c>
      <c r="O5415" s="1">
        <v>683</v>
      </c>
      <c r="P5415" s="4">
        <v>0</v>
      </c>
      <c r="Q5415" s="10">
        <f t="shared" si="344"/>
        <v>683</v>
      </c>
    </row>
    <row r="5416" spans="2:17" ht="20.25" customHeight="1">
      <c r="B5416" s="10" t="str">
        <f t="shared" si="341"/>
        <v>كلاه ايمني نقابدار683</v>
      </c>
      <c r="C5416" s="10" t="str">
        <f t="shared" si="342"/>
        <v>كلاه ايمني نقابدار1403/04/13683</v>
      </c>
      <c r="D5416" s="10" t="str">
        <f>IFERROR(IF(تحویلی!$E$1="","",IF(NOSA!O5416=تحویلی!$E$1,تحویلی!$E$1&amp;COUNTIF(NOSA!$O$1:O5416,تحویلی!$E$1),"")),"")</f>
        <v/>
      </c>
      <c r="E5416" s="10" t="str">
        <f t="shared" si="343"/>
        <v>4151683</v>
      </c>
      <c r="F5416" s="10" t="str">
        <f>IFERROR(VLOOKUP(I5416,DATABASE!$N:$O,2,FALSE),"")</f>
        <v>كلاه ايمني نقابدار</v>
      </c>
      <c r="G5416" s="3" t="s">
        <v>3128</v>
      </c>
      <c r="H5416" s="4">
        <v>4151</v>
      </c>
      <c r="I5416" s="3" t="s">
        <v>2289</v>
      </c>
      <c r="J5416" s="3" t="s">
        <v>2290</v>
      </c>
      <c r="K5416" s="5">
        <v>3</v>
      </c>
      <c r="L5416" s="3" t="s">
        <v>8</v>
      </c>
      <c r="M5416" s="3" t="s">
        <v>359</v>
      </c>
      <c r="N5416" s="3" t="s">
        <v>1047</v>
      </c>
      <c r="O5416" s="1">
        <v>683</v>
      </c>
      <c r="P5416" s="4">
        <v>0</v>
      </c>
      <c r="Q5416" s="10">
        <f t="shared" si="344"/>
        <v>683</v>
      </c>
    </row>
    <row r="5417" spans="2:17" ht="20.25" customHeight="1">
      <c r="B5417" s="10" t="str">
        <f t="shared" si="341"/>
        <v>دستكش ضد برش سبك70</v>
      </c>
      <c r="C5417" s="10" t="str">
        <f t="shared" si="342"/>
        <v>دستكش ضد برش سبك1403/04/1370</v>
      </c>
      <c r="D5417" s="10" t="str">
        <f>IFERROR(IF(تحویلی!$E$1="","",IF(NOSA!O5417=تحویلی!$E$1,تحویلی!$E$1&amp;COUNTIF(NOSA!$O$1:O5417,تحویلی!$E$1),"")),"")</f>
        <v/>
      </c>
      <c r="E5417" s="10" t="str">
        <f t="shared" si="343"/>
        <v>415570</v>
      </c>
      <c r="F5417" s="10" t="str">
        <f>IFERROR(VLOOKUP(I5417,DATABASE!$N:$O,2,FALSE),"")</f>
        <v>دستكش ضد برش سبك</v>
      </c>
      <c r="G5417" s="3" t="s">
        <v>3128</v>
      </c>
      <c r="H5417" s="4">
        <v>4155</v>
      </c>
      <c r="I5417" s="3" t="s">
        <v>1442</v>
      </c>
      <c r="J5417" s="3" t="s">
        <v>22</v>
      </c>
      <c r="K5417" s="5">
        <v>1</v>
      </c>
      <c r="L5417" s="3" t="s">
        <v>3</v>
      </c>
      <c r="M5417" s="3" t="s">
        <v>9</v>
      </c>
      <c r="N5417" s="3" t="s">
        <v>688</v>
      </c>
      <c r="O5417" s="1">
        <v>70</v>
      </c>
      <c r="P5417" s="4">
        <v>1</v>
      </c>
      <c r="Q5417" s="10">
        <f t="shared" si="344"/>
        <v>70</v>
      </c>
    </row>
    <row r="5418" spans="2:17" ht="20.25" customHeight="1">
      <c r="B5418" s="10" t="str">
        <f t="shared" si="341"/>
        <v>لباس كار نسوز(بلوز و شلوار)624</v>
      </c>
      <c r="C5418" s="10" t="str">
        <f t="shared" si="342"/>
        <v>لباس كار نسوز(بلوز و شلوار)1403/04/14624</v>
      </c>
      <c r="D5418" s="10" t="str">
        <f>IFERROR(IF(تحویلی!$E$1="","",IF(NOSA!O5418=تحویلی!$E$1,تحویلی!$E$1&amp;COUNTIF(NOSA!$O$1:O5418,تحویلی!$E$1),"")),"")</f>
        <v/>
      </c>
      <c r="E5418" s="10" t="str">
        <f t="shared" si="343"/>
        <v>4171624</v>
      </c>
      <c r="F5418" s="10" t="str">
        <f>IFERROR(VLOOKUP(I5418,DATABASE!$N:$O,2,FALSE),"")</f>
        <v>لباس كار نسوز(بلوز و شلوار)</v>
      </c>
      <c r="G5418" s="3" t="s">
        <v>3129</v>
      </c>
      <c r="H5418" s="4">
        <v>4171</v>
      </c>
      <c r="I5418" s="3" t="s">
        <v>1751</v>
      </c>
      <c r="J5418" s="3" t="s">
        <v>1752</v>
      </c>
      <c r="K5418" s="5">
        <v>1</v>
      </c>
      <c r="L5418" s="3" t="s">
        <v>28</v>
      </c>
      <c r="M5418" s="3" t="s">
        <v>25</v>
      </c>
      <c r="N5418" s="3" t="s">
        <v>2868</v>
      </c>
      <c r="O5418" s="1">
        <v>624</v>
      </c>
      <c r="P5418" s="4">
        <v>0</v>
      </c>
      <c r="Q5418" s="10">
        <f t="shared" si="344"/>
        <v>624</v>
      </c>
    </row>
    <row r="5419" spans="2:17" ht="20.25" customHeight="1">
      <c r="B5419" s="10" t="str">
        <f t="shared" si="341"/>
        <v>دستكش كف مواد سبك862</v>
      </c>
      <c r="C5419" s="10" t="str">
        <f t="shared" si="342"/>
        <v>دستكش كف مواد سبك1403/04/14862</v>
      </c>
      <c r="D5419" s="10" t="str">
        <f>IFERROR(IF(تحویلی!$E$1="","",IF(NOSA!O5419=تحویلی!$E$1,تحویلی!$E$1&amp;COUNTIF(NOSA!$O$1:O5419,تحویلی!$E$1),"")),"")</f>
        <v/>
      </c>
      <c r="E5419" s="10" t="str">
        <f t="shared" si="343"/>
        <v>4184862</v>
      </c>
      <c r="F5419" s="10" t="str">
        <f>IFERROR(VLOOKUP(I5419,DATABASE!$N:$O,2,FALSE),"")</f>
        <v>دستكش كف مواد سبك</v>
      </c>
      <c r="G5419" s="3" t="s">
        <v>3129</v>
      </c>
      <c r="H5419" s="4">
        <v>4184</v>
      </c>
      <c r="I5419" s="3" t="s">
        <v>1456</v>
      </c>
      <c r="J5419" s="3" t="s">
        <v>2</v>
      </c>
      <c r="K5419" s="5">
        <v>1</v>
      </c>
      <c r="L5419" s="3" t="s">
        <v>3</v>
      </c>
      <c r="M5419" s="3" t="s">
        <v>47</v>
      </c>
      <c r="N5419" s="3" t="s">
        <v>3233</v>
      </c>
      <c r="O5419" s="1">
        <v>862</v>
      </c>
      <c r="P5419" s="4">
        <v>1</v>
      </c>
      <c r="Q5419" s="10">
        <f t="shared" si="344"/>
        <v>862</v>
      </c>
    </row>
    <row r="5420" spans="2:17" ht="20.25" customHeight="1">
      <c r="B5420" s="10" t="str">
        <f t="shared" si="341"/>
        <v>دستكش ضد برش سبك719</v>
      </c>
      <c r="C5420" s="10" t="str">
        <f t="shared" si="342"/>
        <v>دستكش ضد برش سبك1403/04/14719</v>
      </c>
      <c r="D5420" s="10" t="str">
        <f>IFERROR(IF(تحویلی!$E$1="","",IF(NOSA!O5420=تحویلی!$E$1,تحویلی!$E$1&amp;COUNTIF(NOSA!$O$1:O5420,تحویلی!$E$1),"")),"")</f>
        <v/>
      </c>
      <c r="E5420" s="10" t="str">
        <f t="shared" si="343"/>
        <v>4190719</v>
      </c>
      <c r="F5420" s="10" t="str">
        <f>IFERROR(VLOOKUP(I5420,DATABASE!$N:$O,2,FALSE),"")</f>
        <v>دستكش ضد برش سبك</v>
      </c>
      <c r="G5420" s="3" t="s">
        <v>3129</v>
      </c>
      <c r="H5420" s="4">
        <v>4190</v>
      </c>
      <c r="I5420" s="3" t="s">
        <v>1442</v>
      </c>
      <c r="J5420" s="3" t="s">
        <v>22</v>
      </c>
      <c r="K5420" s="5">
        <v>1</v>
      </c>
      <c r="L5420" s="3" t="s">
        <v>3</v>
      </c>
      <c r="M5420" s="3" t="s">
        <v>47</v>
      </c>
      <c r="N5420" s="3" t="s">
        <v>395</v>
      </c>
      <c r="O5420" s="1">
        <v>719</v>
      </c>
      <c r="P5420" s="4">
        <v>0</v>
      </c>
      <c r="Q5420" s="10">
        <f t="shared" si="344"/>
        <v>719</v>
      </c>
    </row>
    <row r="5421" spans="2:17" ht="20.25" customHeight="1">
      <c r="B5421" s="10" t="str">
        <f t="shared" si="341"/>
        <v>دستكش كف مواد سبك822</v>
      </c>
      <c r="C5421" s="10" t="str">
        <f t="shared" si="342"/>
        <v>دستكش كف مواد سبك1403/04/14822</v>
      </c>
      <c r="D5421" s="10" t="str">
        <f>IFERROR(IF(تحویلی!$E$1="","",IF(NOSA!O5421=تحویلی!$E$1,تحویلی!$E$1&amp;COUNTIF(NOSA!$O$1:O5421,تحویلی!$E$1),"")),"")</f>
        <v/>
      </c>
      <c r="E5421" s="10" t="str">
        <f t="shared" si="343"/>
        <v>4193822</v>
      </c>
      <c r="F5421" s="10" t="str">
        <f>IFERROR(VLOOKUP(I5421,DATABASE!$N:$O,2,FALSE),"")</f>
        <v>دستكش كف مواد سبك</v>
      </c>
      <c r="G5421" s="3" t="s">
        <v>3129</v>
      </c>
      <c r="H5421" s="4">
        <v>4193</v>
      </c>
      <c r="I5421" s="3" t="s">
        <v>1456</v>
      </c>
      <c r="J5421" s="3" t="s">
        <v>2</v>
      </c>
      <c r="K5421" s="5">
        <v>1</v>
      </c>
      <c r="L5421" s="3" t="s">
        <v>3</v>
      </c>
      <c r="M5421" s="3" t="s">
        <v>47</v>
      </c>
      <c r="N5421" s="3" t="s">
        <v>1788</v>
      </c>
      <c r="O5421" s="1">
        <v>822</v>
      </c>
      <c r="P5421" s="4">
        <v>1</v>
      </c>
      <c r="Q5421" s="10">
        <f t="shared" si="344"/>
        <v>822</v>
      </c>
    </row>
    <row r="5422" spans="2:17" ht="20.25" customHeight="1">
      <c r="B5422" s="10" t="str">
        <f t="shared" si="341"/>
        <v>دستكش ساق بلند نسوز624</v>
      </c>
      <c r="C5422" s="10" t="str">
        <f t="shared" si="342"/>
        <v>دستكش ساق بلند نسوز1403/04/15624</v>
      </c>
      <c r="D5422" s="10" t="str">
        <f>IFERROR(IF(تحویلی!$E$1="","",IF(NOSA!O5422=تحویلی!$E$1,تحویلی!$E$1&amp;COUNTIF(NOSA!$O$1:O5422,تحویلی!$E$1),"")),"")</f>
        <v/>
      </c>
      <c r="E5422" s="10" t="str">
        <f t="shared" si="343"/>
        <v>4216624</v>
      </c>
      <c r="F5422" s="10" t="str">
        <f>IFERROR(VLOOKUP(I5422,DATABASE!$N:$O,2,FALSE),"")</f>
        <v>دستكش ساق بلند نسوز</v>
      </c>
      <c r="G5422" s="3" t="s">
        <v>3130</v>
      </c>
      <c r="H5422" s="4">
        <v>4216</v>
      </c>
      <c r="I5422" s="3" t="s">
        <v>1461</v>
      </c>
      <c r="J5422" s="3" t="s">
        <v>34</v>
      </c>
      <c r="K5422" s="5">
        <v>1</v>
      </c>
      <c r="L5422" s="3" t="s">
        <v>3</v>
      </c>
      <c r="M5422" s="3" t="s">
        <v>25</v>
      </c>
      <c r="N5422" s="3" t="s">
        <v>226</v>
      </c>
      <c r="O5422" s="1">
        <v>624</v>
      </c>
      <c r="P5422" s="4">
        <v>1</v>
      </c>
      <c r="Q5422" s="10">
        <f t="shared" si="344"/>
        <v>624</v>
      </c>
    </row>
    <row r="5423" spans="2:17" ht="20.25" customHeight="1">
      <c r="B5423" s="10" t="str">
        <f t="shared" si="341"/>
        <v>دستكش ضد برش سبك221</v>
      </c>
      <c r="C5423" s="10" t="str">
        <f t="shared" si="342"/>
        <v>دستكش ضد برش سبك1403/04/15221</v>
      </c>
      <c r="D5423" s="10" t="str">
        <f>IFERROR(IF(تحویلی!$E$1="","",IF(NOSA!O5423=تحویلی!$E$1,تحویلی!$E$1&amp;COUNTIF(NOSA!$O$1:O5423,تحویلی!$E$1),"")),"")</f>
        <v/>
      </c>
      <c r="E5423" s="10" t="str">
        <f t="shared" si="343"/>
        <v>4220221</v>
      </c>
      <c r="F5423" s="10" t="str">
        <f>IFERROR(VLOOKUP(I5423,DATABASE!$N:$O,2,FALSE),"")</f>
        <v>دستكش ضد برش سبك</v>
      </c>
      <c r="G5423" s="3" t="s">
        <v>3130</v>
      </c>
      <c r="H5423" s="4">
        <v>4220</v>
      </c>
      <c r="I5423" s="3" t="s">
        <v>1442</v>
      </c>
      <c r="J5423" s="3" t="s">
        <v>22</v>
      </c>
      <c r="K5423" s="5">
        <v>1</v>
      </c>
      <c r="L5423" s="3" t="s">
        <v>3</v>
      </c>
      <c r="M5423" s="3" t="s">
        <v>9</v>
      </c>
      <c r="N5423" s="3" t="s">
        <v>325</v>
      </c>
      <c r="O5423" s="1">
        <v>221</v>
      </c>
      <c r="P5423" s="4">
        <v>0</v>
      </c>
      <c r="Q5423" s="10">
        <f t="shared" si="344"/>
        <v>221</v>
      </c>
    </row>
    <row r="5424" spans="2:17" ht="20.25" customHeight="1">
      <c r="B5424" s="10" t="str">
        <f t="shared" si="341"/>
        <v>دستكش ساق بلند نسوز653</v>
      </c>
      <c r="C5424" s="10" t="str">
        <f t="shared" si="342"/>
        <v>دستكش ساق بلند نسوز1403/04/15653</v>
      </c>
      <c r="D5424" s="10" t="str">
        <f>IFERROR(IF(تحویلی!$E$1="","",IF(NOSA!O5424=تحویلی!$E$1,تحویلی!$E$1&amp;COUNTIF(NOSA!$O$1:O5424,تحویلی!$E$1),"")),"")</f>
        <v/>
      </c>
      <c r="E5424" s="10" t="str">
        <f t="shared" si="343"/>
        <v>4222653</v>
      </c>
      <c r="F5424" s="10" t="str">
        <f>IFERROR(VLOOKUP(I5424,DATABASE!$N:$O,2,FALSE),"")</f>
        <v>دستكش ساق بلند نسوز</v>
      </c>
      <c r="G5424" s="3" t="s">
        <v>3130</v>
      </c>
      <c r="H5424" s="4">
        <v>4222</v>
      </c>
      <c r="I5424" s="3" t="s">
        <v>1461</v>
      </c>
      <c r="J5424" s="3" t="s">
        <v>34</v>
      </c>
      <c r="K5424" s="5">
        <v>1</v>
      </c>
      <c r="L5424" s="3" t="s">
        <v>3</v>
      </c>
      <c r="M5424" s="3" t="s">
        <v>19</v>
      </c>
      <c r="N5424" s="3" t="s">
        <v>106</v>
      </c>
      <c r="O5424" s="1">
        <v>653</v>
      </c>
      <c r="P5424" s="4">
        <v>1</v>
      </c>
      <c r="Q5424" s="10">
        <f t="shared" si="344"/>
        <v>653</v>
      </c>
    </row>
    <row r="5425" spans="2:17" ht="20.25" customHeight="1">
      <c r="B5425" s="10" t="str">
        <f t="shared" si="341"/>
        <v>دستكش ساق بلند نسوز584</v>
      </c>
      <c r="C5425" s="10" t="str">
        <f t="shared" si="342"/>
        <v>دستكش ساق بلند نسوز1403/04/15584</v>
      </c>
      <c r="D5425" s="10" t="str">
        <f>IFERROR(IF(تحویلی!$E$1="","",IF(NOSA!O5425=تحویلی!$E$1,تحویلی!$E$1&amp;COUNTIF(NOSA!$O$1:O5425,تحویلی!$E$1),"")),"")</f>
        <v/>
      </c>
      <c r="E5425" s="10" t="str">
        <f t="shared" si="343"/>
        <v>4225584</v>
      </c>
      <c r="F5425" s="10" t="str">
        <f>IFERROR(VLOOKUP(I5425,DATABASE!$N:$O,2,FALSE),"")</f>
        <v>دستكش ساق بلند نسوز</v>
      </c>
      <c r="G5425" s="3" t="s">
        <v>3130</v>
      </c>
      <c r="H5425" s="4">
        <v>4225</v>
      </c>
      <c r="I5425" s="3" t="s">
        <v>1461</v>
      </c>
      <c r="J5425" s="3" t="s">
        <v>34</v>
      </c>
      <c r="K5425" s="5">
        <v>1</v>
      </c>
      <c r="L5425" s="3" t="s">
        <v>3</v>
      </c>
      <c r="M5425" s="3" t="s">
        <v>19</v>
      </c>
      <c r="N5425" s="3" t="s">
        <v>291</v>
      </c>
      <c r="O5425" s="1">
        <v>584</v>
      </c>
      <c r="P5425" s="4">
        <v>1</v>
      </c>
      <c r="Q5425" s="10">
        <f t="shared" si="344"/>
        <v>584</v>
      </c>
    </row>
    <row r="5426" spans="2:17" ht="20.25" customHeight="1">
      <c r="B5426" s="10" t="str">
        <f t="shared" si="341"/>
        <v>دستكش ضد برش سبك580</v>
      </c>
      <c r="C5426" s="10" t="str">
        <f t="shared" si="342"/>
        <v>دستكش ضد برش سبك1403/04/16580</v>
      </c>
      <c r="D5426" s="10" t="str">
        <f>IFERROR(IF(تحویلی!$E$1="","",IF(NOSA!O5426=تحویلی!$E$1,تحویلی!$E$1&amp;COUNTIF(NOSA!$O$1:O5426,تحویلی!$E$1),"")),"")</f>
        <v/>
      </c>
      <c r="E5426" s="10" t="str">
        <f t="shared" si="343"/>
        <v>4237580</v>
      </c>
      <c r="F5426" s="10" t="str">
        <f>IFERROR(VLOOKUP(I5426,DATABASE!$N:$O,2,FALSE),"")</f>
        <v>دستكش ضد برش سبك</v>
      </c>
      <c r="G5426" s="3" t="s">
        <v>3131</v>
      </c>
      <c r="H5426" s="4">
        <v>4237</v>
      </c>
      <c r="I5426" s="3" t="s">
        <v>1442</v>
      </c>
      <c r="J5426" s="3" t="s">
        <v>22</v>
      </c>
      <c r="K5426" s="5">
        <v>1</v>
      </c>
      <c r="L5426" s="3" t="s">
        <v>3</v>
      </c>
      <c r="M5426" s="3" t="s">
        <v>47</v>
      </c>
      <c r="N5426" s="3" t="s">
        <v>132</v>
      </c>
      <c r="O5426" s="1">
        <v>580</v>
      </c>
      <c r="P5426" s="4">
        <v>1</v>
      </c>
      <c r="Q5426" s="10">
        <f t="shared" si="344"/>
        <v>580</v>
      </c>
    </row>
    <row r="5427" spans="2:17" ht="20.25" customHeight="1">
      <c r="B5427" s="10" t="str">
        <f t="shared" si="341"/>
        <v>لباس كار ديرسوز(بلوز) 893</v>
      </c>
      <c r="C5427" s="10" t="str">
        <f t="shared" si="342"/>
        <v>لباس كار ديرسوز(بلوز) 1403/04/16893</v>
      </c>
      <c r="D5427" s="10" t="str">
        <f>IFERROR(IF(تحویلی!$E$1="","",IF(NOSA!O5427=تحویلی!$E$1,تحویلی!$E$1&amp;COUNTIF(NOSA!$O$1:O5427,تحویلی!$E$1),"")),"")</f>
        <v/>
      </c>
      <c r="E5427" s="10" t="str">
        <f t="shared" si="343"/>
        <v>4238893</v>
      </c>
      <c r="F5427" s="10" t="str">
        <f>IFERROR(VLOOKUP(I5427,DATABASE!$N:$O,2,FALSE),"")</f>
        <v xml:space="preserve">لباس كار ديرسوز(بلوز) </v>
      </c>
      <c r="G5427" s="3" t="s">
        <v>3131</v>
      </c>
      <c r="H5427" s="4">
        <v>4238</v>
      </c>
      <c r="I5427" s="3" t="s">
        <v>2316</v>
      </c>
      <c r="J5427" s="3" t="s">
        <v>2780</v>
      </c>
      <c r="K5427" s="5">
        <v>1</v>
      </c>
      <c r="L5427" s="3" t="s">
        <v>8</v>
      </c>
      <c r="M5427" s="3" t="s">
        <v>47</v>
      </c>
      <c r="N5427" s="3" t="s">
        <v>3439</v>
      </c>
      <c r="O5427" s="1">
        <v>893</v>
      </c>
      <c r="P5427" s="4">
        <v>0</v>
      </c>
      <c r="Q5427" s="10">
        <f t="shared" si="344"/>
        <v>893</v>
      </c>
    </row>
    <row r="5428" spans="2:17" ht="20.25" customHeight="1">
      <c r="B5428" s="10" t="str">
        <f t="shared" si="341"/>
        <v>كفش ايمني893</v>
      </c>
      <c r="C5428" s="10" t="str">
        <f t="shared" si="342"/>
        <v>كفش ايمني1403/04/16893</v>
      </c>
      <c r="D5428" s="10" t="str">
        <f>IFERROR(IF(تحویلی!$E$1="","",IF(NOSA!O5428=تحویلی!$E$1,تحویلی!$E$1&amp;COUNTIF(NOSA!$O$1:O5428,تحویلی!$E$1),"")),"")</f>
        <v/>
      </c>
      <c r="E5428" s="10" t="str">
        <f t="shared" si="343"/>
        <v>4238893</v>
      </c>
      <c r="F5428" s="10" t="str">
        <f>IFERROR(VLOOKUP(I5428,DATABASE!$N:$O,2,FALSE),"")</f>
        <v>كفش ايمني</v>
      </c>
      <c r="G5428" s="3" t="s">
        <v>3131</v>
      </c>
      <c r="H5428" s="4">
        <v>4238</v>
      </c>
      <c r="I5428" s="3" t="s">
        <v>1526</v>
      </c>
      <c r="J5428" s="3" t="s">
        <v>1729</v>
      </c>
      <c r="K5428" s="5">
        <v>1</v>
      </c>
      <c r="L5428" s="3" t="s">
        <v>3</v>
      </c>
      <c r="M5428" s="3" t="s">
        <v>47</v>
      </c>
      <c r="N5428" s="3" t="s">
        <v>3439</v>
      </c>
      <c r="O5428" s="1">
        <v>893</v>
      </c>
      <c r="P5428" s="4">
        <v>0</v>
      </c>
      <c r="Q5428" s="10">
        <f t="shared" si="344"/>
        <v>893</v>
      </c>
    </row>
    <row r="5429" spans="2:17" ht="20.25" customHeight="1">
      <c r="B5429" s="10" t="str">
        <f t="shared" si="341"/>
        <v>دستكش ضد برش سبك893</v>
      </c>
      <c r="C5429" s="10" t="str">
        <f t="shared" si="342"/>
        <v>دستكش ضد برش سبك1403/04/16893</v>
      </c>
      <c r="D5429" s="10" t="str">
        <f>IFERROR(IF(تحویلی!$E$1="","",IF(NOSA!O5429=تحویلی!$E$1,تحویلی!$E$1&amp;COUNTIF(NOSA!$O$1:O5429,تحویلی!$E$1),"")),"")</f>
        <v/>
      </c>
      <c r="E5429" s="10" t="str">
        <f t="shared" si="343"/>
        <v>4238893</v>
      </c>
      <c r="F5429" s="10" t="str">
        <f>IFERROR(VLOOKUP(I5429,DATABASE!$N:$O,2,FALSE),"")</f>
        <v>دستكش ضد برش سبك</v>
      </c>
      <c r="G5429" s="3" t="s">
        <v>3131</v>
      </c>
      <c r="H5429" s="4">
        <v>4238</v>
      </c>
      <c r="I5429" s="3" t="s">
        <v>1442</v>
      </c>
      <c r="J5429" s="3" t="s">
        <v>22</v>
      </c>
      <c r="K5429" s="5">
        <v>1</v>
      </c>
      <c r="L5429" s="3" t="s">
        <v>3</v>
      </c>
      <c r="M5429" s="3" t="s">
        <v>47</v>
      </c>
      <c r="N5429" s="3" t="s">
        <v>3439</v>
      </c>
      <c r="O5429" s="1">
        <v>893</v>
      </c>
      <c r="P5429" s="4">
        <v>0</v>
      </c>
      <c r="Q5429" s="10">
        <f t="shared" si="344"/>
        <v>893</v>
      </c>
    </row>
    <row r="5430" spans="2:17" ht="20.25" customHeight="1">
      <c r="B5430" s="10" t="str">
        <f t="shared" si="341"/>
        <v>گوشي اير پلاگ893</v>
      </c>
      <c r="C5430" s="10" t="str">
        <f t="shared" si="342"/>
        <v>گوشي اير پلاگ1403/04/16893</v>
      </c>
      <c r="D5430" s="10" t="str">
        <f>IFERROR(IF(تحویلی!$E$1="","",IF(NOSA!O5430=تحویلی!$E$1,تحویلی!$E$1&amp;COUNTIF(NOSA!$O$1:O5430,تحویلی!$E$1),"")),"")</f>
        <v/>
      </c>
      <c r="E5430" s="10" t="str">
        <f t="shared" si="343"/>
        <v>4238893</v>
      </c>
      <c r="F5430" s="10" t="str">
        <f>IFERROR(VLOOKUP(I5430,DATABASE!$N:$O,2,FALSE),"")</f>
        <v>گوشي اير پلاگ</v>
      </c>
      <c r="G5430" s="3" t="s">
        <v>3131</v>
      </c>
      <c r="H5430" s="4">
        <v>4238</v>
      </c>
      <c r="I5430" s="3" t="s">
        <v>1581</v>
      </c>
      <c r="J5430" s="3" t="s">
        <v>124</v>
      </c>
      <c r="K5430" s="5">
        <v>1</v>
      </c>
      <c r="L5430" s="3" t="s">
        <v>8</v>
      </c>
      <c r="M5430" s="3" t="s">
        <v>47</v>
      </c>
      <c r="N5430" s="3" t="s">
        <v>3439</v>
      </c>
      <c r="O5430" s="1">
        <v>893</v>
      </c>
      <c r="P5430" s="4">
        <v>0</v>
      </c>
      <c r="Q5430" s="10">
        <f t="shared" si="344"/>
        <v>893</v>
      </c>
    </row>
    <row r="5431" spans="2:17" ht="20.25" customHeight="1">
      <c r="B5431" s="10" t="str">
        <f t="shared" si="341"/>
        <v>لباس كار جين- بلوز893</v>
      </c>
      <c r="C5431" s="10" t="str">
        <f t="shared" si="342"/>
        <v>لباس كار جين- بلوز1403/04/16893</v>
      </c>
      <c r="D5431" s="10" t="str">
        <f>IFERROR(IF(تحویلی!$E$1="","",IF(NOSA!O5431=تحویلی!$E$1,تحویلی!$E$1&amp;COUNTIF(NOSA!$O$1:O5431,تحویلی!$E$1),"")),"")</f>
        <v/>
      </c>
      <c r="E5431" s="10" t="str">
        <f t="shared" si="343"/>
        <v>4238893</v>
      </c>
      <c r="F5431" s="10" t="str">
        <f>IFERROR(VLOOKUP(I5431,DATABASE!$N:$O,2,FALSE),"")</f>
        <v>لباس كار جين- بلوز</v>
      </c>
      <c r="G5431" s="3" t="s">
        <v>3131</v>
      </c>
      <c r="H5431" s="4">
        <v>4238</v>
      </c>
      <c r="I5431" s="3" t="s">
        <v>2355</v>
      </c>
      <c r="J5431" s="3" t="s">
        <v>3210</v>
      </c>
      <c r="K5431" s="5">
        <v>1</v>
      </c>
      <c r="L5431" s="3" t="s">
        <v>8</v>
      </c>
      <c r="M5431" s="3" t="s">
        <v>47</v>
      </c>
      <c r="N5431" s="3" t="s">
        <v>3439</v>
      </c>
      <c r="O5431" s="1">
        <v>893</v>
      </c>
      <c r="P5431" s="4">
        <v>0</v>
      </c>
      <c r="Q5431" s="10">
        <f t="shared" si="344"/>
        <v>893</v>
      </c>
    </row>
    <row r="5432" spans="2:17" ht="20.25" customHeight="1">
      <c r="B5432" s="10" t="str">
        <f t="shared" si="341"/>
        <v>عينك سنگ زني بغل توري893</v>
      </c>
      <c r="C5432" s="10" t="str">
        <f t="shared" si="342"/>
        <v>عينك سنگ زني بغل توري1403/04/16893</v>
      </c>
      <c r="D5432" s="10" t="str">
        <f>IFERROR(IF(تحویلی!$E$1="","",IF(NOSA!O5432=تحویلی!$E$1,تحویلی!$E$1&amp;COUNTIF(NOSA!$O$1:O5432,تحویلی!$E$1),"")),"")</f>
        <v/>
      </c>
      <c r="E5432" s="10" t="str">
        <f t="shared" si="343"/>
        <v>4254893</v>
      </c>
      <c r="F5432" s="10" t="str">
        <f>IFERROR(VLOOKUP(I5432,DATABASE!$N:$O,2,FALSE),"")</f>
        <v>عينك سنگ زني بغل توري</v>
      </c>
      <c r="G5432" s="3" t="s">
        <v>3131</v>
      </c>
      <c r="H5432" s="4">
        <v>4254</v>
      </c>
      <c r="I5432" s="3" t="s">
        <v>1519</v>
      </c>
      <c r="J5432" s="3" t="s">
        <v>1520</v>
      </c>
      <c r="K5432" s="5">
        <v>1</v>
      </c>
      <c r="L5432" s="3" t="s">
        <v>8</v>
      </c>
      <c r="M5432" s="3" t="s">
        <v>47</v>
      </c>
      <c r="N5432" s="3" t="s">
        <v>3439</v>
      </c>
      <c r="O5432" s="1">
        <v>893</v>
      </c>
      <c r="P5432" s="4">
        <v>0</v>
      </c>
      <c r="Q5432" s="10">
        <f t="shared" si="344"/>
        <v>893</v>
      </c>
    </row>
    <row r="5433" spans="2:17" ht="20.25" customHeight="1">
      <c r="B5433" s="10" t="str">
        <f t="shared" ref="B5433:B5496" si="345">F5433&amp;Q5433</f>
        <v>آستين آلومينيومي624</v>
      </c>
      <c r="C5433" s="10" t="str">
        <f t="shared" ref="C5433:C5496" si="346">F5433&amp;G5433&amp;O5433</f>
        <v>آستين آلومينيومي1403/04/16624</v>
      </c>
      <c r="D5433" s="10" t="str">
        <f>IFERROR(IF(تحویلی!$E$1="","",IF(NOSA!O5433=تحویلی!$E$1,تحویلی!$E$1&amp;COUNTIF(NOSA!$O$1:O5433,تحویلی!$E$1),"")),"")</f>
        <v/>
      </c>
      <c r="E5433" s="10" t="str">
        <f t="shared" ref="E5433:E5496" si="347">H5433&amp;O5433</f>
        <v>4261624</v>
      </c>
      <c r="F5433" s="10" t="str">
        <f>IFERROR(VLOOKUP(I5433,DATABASE!$N:$O,2,FALSE),"")</f>
        <v>آستين آلومينيومي</v>
      </c>
      <c r="G5433" s="3" t="s">
        <v>3131</v>
      </c>
      <c r="H5433" s="4">
        <v>4261</v>
      </c>
      <c r="I5433" s="3" t="s">
        <v>1508</v>
      </c>
      <c r="J5433" s="3" t="s">
        <v>38</v>
      </c>
      <c r="K5433" s="5">
        <v>1</v>
      </c>
      <c r="L5433" s="3" t="s">
        <v>3</v>
      </c>
      <c r="M5433" s="3" t="s">
        <v>25</v>
      </c>
      <c r="N5433" s="3" t="s">
        <v>2868</v>
      </c>
      <c r="O5433" s="1">
        <v>624</v>
      </c>
      <c r="P5433" s="4">
        <v>1</v>
      </c>
      <c r="Q5433" s="10">
        <f t="shared" si="344"/>
        <v>624</v>
      </c>
    </row>
    <row r="5434" spans="2:17" ht="20.25" customHeight="1">
      <c r="B5434" s="10" t="str">
        <f t="shared" si="345"/>
        <v>دستكش ضد برش سبك843</v>
      </c>
      <c r="C5434" s="10" t="str">
        <f t="shared" si="346"/>
        <v>دستكش ضد برش سبك1403/04/17843</v>
      </c>
      <c r="D5434" s="10" t="str">
        <f>IFERROR(IF(تحویلی!$E$1="","",IF(NOSA!O5434=تحویلی!$E$1,تحویلی!$E$1&amp;COUNTIF(NOSA!$O$1:O5434,تحویلی!$E$1),"")),"")</f>
        <v/>
      </c>
      <c r="E5434" s="10" t="str">
        <f t="shared" si="347"/>
        <v>4271843</v>
      </c>
      <c r="F5434" s="10" t="str">
        <f>IFERROR(VLOOKUP(I5434,DATABASE!$N:$O,2,FALSE),"")</f>
        <v>دستكش ضد برش سبك</v>
      </c>
      <c r="G5434" s="3" t="s">
        <v>3132</v>
      </c>
      <c r="H5434" s="4">
        <v>4271</v>
      </c>
      <c r="I5434" s="3" t="s">
        <v>1442</v>
      </c>
      <c r="J5434" s="3" t="s">
        <v>22</v>
      </c>
      <c r="K5434" s="5">
        <v>1</v>
      </c>
      <c r="L5434" s="3" t="s">
        <v>3</v>
      </c>
      <c r="M5434" s="3" t="s">
        <v>47</v>
      </c>
      <c r="N5434" s="3" t="s">
        <v>2682</v>
      </c>
      <c r="O5434" s="1">
        <v>843</v>
      </c>
      <c r="P5434" s="4">
        <v>1</v>
      </c>
      <c r="Q5434" s="10">
        <f t="shared" si="344"/>
        <v>843</v>
      </c>
    </row>
    <row r="5435" spans="2:17" ht="20.25" customHeight="1">
      <c r="B5435" s="10" t="str">
        <f t="shared" si="345"/>
        <v>دستكش ضد برش سبك841</v>
      </c>
      <c r="C5435" s="10" t="str">
        <f t="shared" si="346"/>
        <v>دستكش ضد برش سبك1403/04/17841</v>
      </c>
      <c r="D5435" s="10" t="str">
        <f>IFERROR(IF(تحویلی!$E$1="","",IF(NOSA!O5435=تحویلی!$E$1,تحویلی!$E$1&amp;COUNTIF(NOSA!$O$1:O5435,تحویلی!$E$1),"")),"")</f>
        <v/>
      </c>
      <c r="E5435" s="10" t="str">
        <f t="shared" si="347"/>
        <v>4276841</v>
      </c>
      <c r="F5435" s="10" t="str">
        <f>IFERROR(VLOOKUP(I5435,DATABASE!$N:$O,2,FALSE),"")</f>
        <v>دستكش ضد برش سبك</v>
      </c>
      <c r="G5435" s="3" t="s">
        <v>3132</v>
      </c>
      <c r="H5435" s="4">
        <v>4276</v>
      </c>
      <c r="I5435" s="3" t="s">
        <v>1442</v>
      </c>
      <c r="J5435" s="3" t="s">
        <v>22</v>
      </c>
      <c r="K5435" s="5">
        <v>1</v>
      </c>
      <c r="L5435" s="3" t="s">
        <v>3</v>
      </c>
      <c r="M5435" s="3" t="s">
        <v>47</v>
      </c>
      <c r="N5435" s="3" t="s">
        <v>2686</v>
      </c>
      <c r="O5435" s="1">
        <v>841</v>
      </c>
      <c r="P5435" s="4">
        <v>0</v>
      </c>
      <c r="Q5435" s="10">
        <f t="shared" si="344"/>
        <v>841</v>
      </c>
    </row>
    <row r="5436" spans="2:17" ht="20.25" customHeight="1">
      <c r="B5436" s="10" t="str">
        <f t="shared" si="345"/>
        <v>دستكش ضد برش سبك739</v>
      </c>
      <c r="C5436" s="10" t="str">
        <f t="shared" si="346"/>
        <v>دستكش ضد برش سبك1403/04/17739</v>
      </c>
      <c r="D5436" s="10" t="str">
        <f>IFERROR(IF(تحویلی!$E$1="","",IF(NOSA!O5436=تحویلی!$E$1,تحویلی!$E$1&amp;COUNTIF(NOSA!$O$1:O5436,تحویلی!$E$1),"")),"")</f>
        <v/>
      </c>
      <c r="E5436" s="10" t="str">
        <f t="shared" si="347"/>
        <v>4276739</v>
      </c>
      <c r="F5436" s="10" t="str">
        <f>IFERROR(VLOOKUP(I5436,DATABASE!$N:$O,2,FALSE),"")</f>
        <v>دستكش ضد برش سبك</v>
      </c>
      <c r="G5436" s="3" t="s">
        <v>3132</v>
      </c>
      <c r="H5436" s="4">
        <v>4276</v>
      </c>
      <c r="I5436" s="3" t="s">
        <v>1442</v>
      </c>
      <c r="J5436" s="3" t="s">
        <v>22</v>
      </c>
      <c r="K5436" s="5">
        <v>1</v>
      </c>
      <c r="L5436" s="3" t="s">
        <v>3</v>
      </c>
      <c r="M5436" s="3" t="s">
        <v>47</v>
      </c>
      <c r="N5436" s="3" t="s">
        <v>1005</v>
      </c>
      <c r="O5436" s="1">
        <v>739</v>
      </c>
      <c r="P5436" s="4">
        <v>0</v>
      </c>
      <c r="Q5436" s="10">
        <f t="shared" si="344"/>
        <v>739</v>
      </c>
    </row>
    <row r="5437" spans="2:17" ht="20.25" customHeight="1">
      <c r="B5437" s="10" t="str">
        <f t="shared" si="345"/>
        <v>گوشي اير پلاگ861</v>
      </c>
      <c r="C5437" s="10" t="str">
        <f t="shared" si="346"/>
        <v>گوشي اير پلاگ1403/04/17861</v>
      </c>
      <c r="D5437" s="10" t="str">
        <f>IFERROR(IF(تحویلی!$E$1="","",IF(NOSA!O5437=تحویلی!$E$1,تحویلی!$E$1&amp;COUNTIF(NOSA!$O$1:O5437,تحویلی!$E$1),"")),"")</f>
        <v/>
      </c>
      <c r="E5437" s="10" t="str">
        <f t="shared" si="347"/>
        <v>4279861</v>
      </c>
      <c r="F5437" s="10" t="str">
        <f>IFERROR(VLOOKUP(I5437,DATABASE!$N:$O,2,FALSE),"")</f>
        <v>گوشي اير پلاگ</v>
      </c>
      <c r="G5437" s="3" t="s">
        <v>3132</v>
      </c>
      <c r="H5437" s="4">
        <v>4279</v>
      </c>
      <c r="I5437" s="3" t="s">
        <v>1581</v>
      </c>
      <c r="J5437" s="3" t="s">
        <v>124</v>
      </c>
      <c r="K5437" s="5">
        <v>1</v>
      </c>
      <c r="L5437" s="3" t="s">
        <v>8</v>
      </c>
      <c r="M5437" s="3" t="s">
        <v>47</v>
      </c>
      <c r="N5437" s="3" t="s">
        <v>3217</v>
      </c>
      <c r="O5437" s="1">
        <v>861</v>
      </c>
      <c r="P5437" s="4">
        <v>0</v>
      </c>
      <c r="Q5437" s="10">
        <f t="shared" si="344"/>
        <v>861</v>
      </c>
    </row>
    <row r="5438" spans="2:17" ht="20.25" customHeight="1">
      <c r="B5438" s="10" t="str">
        <f t="shared" si="345"/>
        <v>دستكش كف مواد سبك8</v>
      </c>
      <c r="C5438" s="10" t="str">
        <f t="shared" si="346"/>
        <v>دستكش كف مواد سبك1403/04/178</v>
      </c>
      <c r="D5438" s="10" t="str">
        <f>IFERROR(IF(تحویلی!$E$1="","",IF(NOSA!O5438=تحویلی!$E$1,تحویلی!$E$1&amp;COUNTIF(NOSA!$O$1:O5438,تحویلی!$E$1),"")),"")</f>
        <v/>
      </c>
      <c r="E5438" s="10" t="str">
        <f t="shared" si="347"/>
        <v>42808</v>
      </c>
      <c r="F5438" s="10" t="str">
        <f>IFERROR(VLOOKUP(I5438,DATABASE!$N:$O,2,FALSE),"")</f>
        <v>دستكش كف مواد سبك</v>
      </c>
      <c r="G5438" s="154" t="s">
        <v>3132</v>
      </c>
      <c r="H5438" s="155">
        <v>4280</v>
      </c>
      <c r="I5438" s="154" t="s">
        <v>1456</v>
      </c>
      <c r="J5438" s="154" t="s">
        <v>2</v>
      </c>
      <c r="K5438" s="156">
        <v>1</v>
      </c>
      <c r="L5438" s="154" t="s">
        <v>3</v>
      </c>
      <c r="M5438" s="154" t="s">
        <v>47</v>
      </c>
      <c r="N5438" s="154" t="s">
        <v>144</v>
      </c>
      <c r="O5438" s="153">
        <v>8</v>
      </c>
      <c r="P5438" s="155">
        <v>0</v>
      </c>
      <c r="Q5438" s="10">
        <f t="shared" si="344"/>
        <v>8</v>
      </c>
    </row>
    <row r="5439" spans="2:17" ht="20.25" customHeight="1">
      <c r="B5439" s="10" t="str">
        <f t="shared" si="345"/>
        <v>عينك كهربايي (روكلاهي)540</v>
      </c>
      <c r="C5439" s="10" t="str">
        <f t="shared" si="346"/>
        <v>عينك كهربايي (روكلاهي)1403/04/17540</v>
      </c>
      <c r="D5439" s="10" t="str">
        <f>IFERROR(IF(تحویلی!$E$1="","",IF(NOSA!O5439=تحویلی!$E$1,تحویلی!$E$1&amp;COUNTIF(NOSA!$O$1:O5439,تحویلی!$E$1),"")),"")</f>
        <v/>
      </c>
      <c r="E5439" s="10" t="str">
        <f t="shared" si="347"/>
        <v>4281540</v>
      </c>
      <c r="F5439" s="10" t="str">
        <f>IFERROR(VLOOKUP(I5439,DATABASE!$N:$O,2,FALSE),"")</f>
        <v>عينك كهربايي (روكلاهي)</v>
      </c>
      <c r="G5439" s="154" t="s">
        <v>3132</v>
      </c>
      <c r="H5439" s="155">
        <v>4281</v>
      </c>
      <c r="I5439" s="154" t="s">
        <v>1560</v>
      </c>
      <c r="J5439" s="154" t="s">
        <v>1561</v>
      </c>
      <c r="K5439" s="156">
        <v>1</v>
      </c>
      <c r="L5439" s="154" t="s">
        <v>8</v>
      </c>
      <c r="M5439" s="154" t="s">
        <v>19</v>
      </c>
      <c r="N5439" s="154" t="s">
        <v>565</v>
      </c>
      <c r="O5439" s="153">
        <v>540</v>
      </c>
      <c r="P5439" s="155">
        <v>0</v>
      </c>
      <c r="Q5439" s="10">
        <f t="shared" si="344"/>
        <v>540</v>
      </c>
    </row>
    <row r="5440" spans="2:17" ht="20.25" customHeight="1">
      <c r="B5440" s="10" t="str">
        <f t="shared" si="345"/>
        <v>عينك كهربايي (روكلاهي)55</v>
      </c>
      <c r="C5440" s="10" t="str">
        <f t="shared" si="346"/>
        <v>عينك كهربايي (روكلاهي)1403/04/1755</v>
      </c>
      <c r="D5440" s="10" t="str">
        <f>IFERROR(IF(تحویلی!$E$1="","",IF(NOSA!O5440=تحویلی!$E$1,تحویلی!$E$1&amp;COUNTIF(NOSA!$O$1:O5440,تحویلی!$E$1),"")),"")</f>
        <v/>
      </c>
      <c r="E5440" s="10" t="str">
        <f t="shared" si="347"/>
        <v>428155</v>
      </c>
      <c r="F5440" s="10" t="str">
        <f>IFERROR(VLOOKUP(I5440,DATABASE!$N:$O,2,FALSE),"")</f>
        <v>عينك كهربايي (روكلاهي)</v>
      </c>
      <c r="G5440" s="154" t="s">
        <v>3132</v>
      </c>
      <c r="H5440" s="155">
        <v>4281</v>
      </c>
      <c r="I5440" s="154" t="s">
        <v>1560</v>
      </c>
      <c r="J5440" s="154" t="s">
        <v>1561</v>
      </c>
      <c r="K5440" s="156">
        <v>1</v>
      </c>
      <c r="L5440" s="154" t="s">
        <v>8</v>
      </c>
      <c r="M5440" s="154" t="s">
        <v>19</v>
      </c>
      <c r="N5440" s="154" t="s">
        <v>116</v>
      </c>
      <c r="O5440" s="153">
        <v>55</v>
      </c>
      <c r="P5440" s="155">
        <v>0</v>
      </c>
      <c r="Q5440" s="10">
        <f t="shared" si="344"/>
        <v>55</v>
      </c>
    </row>
    <row r="5441" spans="2:17" ht="20.25" customHeight="1">
      <c r="B5441" s="10" t="str">
        <f t="shared" si="345"/>
        <v>دستكش ضد برش سبك751</v>
      </c>
      <c r="C5441" s="10" t="str">
        <f t="shared" si="346"/>
        <v>دستكش ضد برش سبك1403/04/17751</v>
      </c>
      <c r="D5441" s="10" t="str">
        <f>IFERROR(IF(تحویلی!$E$1="","",IF(NOSA!O5441=تحویلی!$E$1,تحویلی!$E$1&amp;COUNTIF(NOSA!$O$1:O5441,تحویلی!$E$1),"")),"")</f>
        <v/>
      </c>
      <c r="E5441" s="10" t="str">
        <f t="shared" si="347"/>
        <v>4303751</v>
      </c>
      <c r="F5441" s="10" t="str">
        <f>IFERROR(VLOOKUP(I5441,DATABASE!$N:$O,2,FALSE),"")</f>
        <v>دستكش ضد برش سبك</v>
      </c>
      <c r="G5441" s="154" t="s">
        <v>3132</v>
      </c>
      <c r="H5441" s="155">
        <v>4303</v>
      </c>
      <c r="I5441" s="154" t="s">
        <v>1442</v>
      </c>
      <c r="J5441" s="154" t="s">
        <v>22</v>
      </c>
      <c r="K5441" s="156">
        <v>1</v>
      </c>
      <c r="L5441" s="154" t="s">
        <v>3</v>
      </c>
      <c r="M5441" s="154" t="s">
        <v>9</v>
      </c>
      <c r="N5441" s="154" t="s">
        <v>901</v>
      </c>
      <c r="O5441" s="153">
        <v>751</v>
      </c>
      <c r="P5441" s="155">
        <v>1</v>
      </c>
      <c r="Q5441" s="10">
        <f t="shared" si="344"/>
        <v>751</v>
      </c>
    </row>
    <row r="5442" spans="2:17" ht="20.25" customHeight="1">
      <c r="B5442" s="10" t="str">
        <f t="shared" si="345"/>
        <v>دستكش ضد برش سبك888</v>
      </c>
      <c r="C5442" s="10" t="str">
        <f t="shared" si="346"/>
        <v>دستكش ضد برش سبك1403/04/17888</v>
      </c>
      <c r="D5442" s="10" t="str">
        <f>IFERROR(IF(تحویلی!$E$1="","",IF(NOSA!O5442=تحویلی!$E$1,تحویلی!$E$1&amp;COUNTIF(NOSA!$O$1:O5442,تحویلی!$E$1),"")),"")</f>
        <v/>
      </c>
      <c r="E5442" s="10" t="str">
        <f t="shared" si="347"/>
        <v>4307888</v>
      </c>
      <c r="F5442" s="10" t="str">
        <f>IFERROR(VLOOKUP(I5442,DATABASE!$N:$O,2,FALSE),"")</f>
        <v>دستكش ضد برش سبك</v>
      </c>
      <c r="G5442" s="154" t="s">
        <v>3132</v>
      </c>
      <c r="H5442" s="155">
        <v>4307</v>
      </c>
      <c r="I5442" s="154" t="s">
        <v>1442</v>
      </c>
      <c r="J5442" s="154" t="s">
        <v>22</v>
      </c>
      <c r="K5442" s="156">
        <v>1</v>
      </c>
      <c r="L5442" s="154" t="s">
        <v>3</v>
      </c>
      <c r="M5442" s="154" t="s">
        <v>9</v>
      </c>
      <c r="N5442" s="154" t="s">
        <v>3440</v>
      </c>
      <c r="O5442" s="153">
        <v>888</v>
      </c>
      <c r="P5442" s="155">
        <v>1</v>
      </c>
      <c r="Q5442" s="10">
        <f t="shared" si="344"/>
        <v>888</v>
      </c>
    </row>
    <row r="5443" spans="2:17" ht="20.25" customHeight="1">
      <c r="B5443" s="10" t="str">
        <f>F5443&amp;Q5443</f>
        <v>دستكش كف مواد سبك309</v>
      </c>
      <c r="C5443" s="10" t="str">
        <f t="shared" si="346"/>
        <v>دستكش كف مواد سبك1403/04/18309</v>
      </c>
      <c r="D5443" s="10" t="str">
        <f>IFERROR(IF(تحویلی!$E$1="","",IF(NOSA!O5443=تحویلی!$E$1,تحویلی!$E$1&amp;COUNTIF(NOSA!$O$1:O5443,تحویلی!$E$1),"")),"")</f>
        <v/>
      </c>
      <c r="E5443" s="10" t="str">
        <f t="shared" si="347"/>
        <v>4310309</v>
      </c>
      <c r="F5443" s="10" t="str">
        <f>IFERROR(VLOOKUP(I5443,DATABASE!$N:$O,2,FALSE),"")</f>
        <v>دستكش كف مواد سبك</v>
      </c>
      <c r="G5443" s="3" t="s">
        <v>3133</v>
      </c>
      <c r="H5443" s="4">
        <v>4310</v>
      </c>
      <c r="I5443" s="3" t="s">
        <v>1456</v>
      </c>
      <c r="J5443" s="3" t="s">
        <v>2</v>
      </c>
      <c r="K5443" s="5">
        <v>1</v>
      </c>
      <c r="L5443" s="3" t="s">
        <v>3</v>
      </c>
      <c r="M5443" s="3" t="s">
        <v>266</v>
      </c>
      <c r="N5443" s="3" t="s">
        <v>363</v>
      </c>
      <c r="O5443" s="1">
        <v>309</v>
      </c>
      <c r="P5443" s="4">
        <v>0</v>
      </c>
      <c r="Q5443" s="10">
        <f t="shared" si="344"/>
        <v>309</v>
      </c>
    </row>
    <row r="5444" spans="2:17" ht="20.25" customHeight="1">
      <c r="B5444" s="10" t="str">
        <f t="shared" si="345"/>
        <v>دستكش ساق بلند نسوز31</v>
      </c>
      <c r="C5444" s="10" t="str">
        <f t="shared" si="346"/>
        <v>دستكش ساق بلند نسوز1403/04/1831</v>
      </c>
      <c r="D5444" s="10" t="str">
        <f>IFERROR(IF(تحویلی!$E$1="","",IF(NOSA!O5444=تحویلی!$E$1,تحویلی!$E$1&amp;COUNTIF(NOSA!$O$1:O5444,تحویلی!$E$1),"")),"")</f>
        <v/>
      </c>
      <c r="E5444" s="10" t="str">
        <f t="shared" si="347"/>
        <v>431431</v>
      </c>
      <c r="F5444" s="10" t="str">
        <f>IFERROR(VLOOKUP(I5444,DATABASE!$N:$O,2,FALSE),"")</f>
        <v>دستكش ساق بلند نسوز</v>
      </c>
      <c r="G5444" s="3" t="s">
        <v>3133</v>
      </c>
      <c r="H5444" s="4">
        <v>4314</v>
      </c>
      <c r="I5444" s="3" t="s">
        <v>1461</v>
      </c>
      <c r="J5444" s="3" t="s">
        <v>34</v>
      </c>
      <c r="K5444" s="5">
        <v>1</v>
      </c>
      <c r="L5444" s="3" t="s">
        <v>3</v>
      </c>
      <c r="M5444" s="3" t="s">
        <v>9</v>
      </c>
      <c r="N5444" s="3" t="s">
        <v>175</v>
      </c>
      <c r="O5444" s="1">
        <v>31</v>
      </c>
      <c r="P5444" s="4">
        <v>1</v>
      </c>
      <c r="Q5444" s="10">
        <f t="shared" si="344"/>
        <v>31</v>
      </c>
    </row>
    <row r="5445" spans="2:17" ht="20.25" customHeight="1">
      <c r="B5445" s="10" t="str">
        <f t="shared" si="345"/>
        <v>دستكش كف مواد سبك130</v>
      </c>
      <c r="C5445" s="10" t="str">
        <f t="shared" si="346"/>
        <v>دستكش كف مواد سبك1403/04/18130</v>
      </c>
      <c r="D5445" s="10" t="str">
        <f>IFERROR(IF(تحویلی!$E$1="","",IF(NOSA!O5445=تحویلی!$E$1,تحویلی!$E$1&amp;COUNTIF(NOSA!$O$1:O5445,تحویلی!$E$1),"")),"")</f>
        <v/>
      </c>
      <c r="E5445" s="10" t="str">
        <f t="shared" si="347"/>
        <v>4322130</v>
      </c>
      <c r="F5445" s="10" t="str">
        <f>IFERROR(VLOOKUP(I5445,DATABASE!$N:$O,2,FALSE),"")</f>
        <v>دستكش كف مواد سبك</v>
      </c>
      <c r="G5445" s="3" t="s">
        <v>3133</v>
      </c>
      <c r="H5445" s="4">
        <v>4322</v>
      </c>
      <c r="I5445" s="3" t="s">
        <v>1456</v>
      </c>
      <c r="J5445" s="3" t="s">
        <v>2</v>
      </c>
      <c r="K5445" s="5">
        <v>1</v>
      </c>
      <c r="L5445" s="3" t="s">
        <v>3</v>
      </c>
      <c r="M5445" s="3" t="s">
        <v>19</v>
      </c>
      <c r="N5445" s="3" t="s">
        <v>253</v>
      </c>
      <c r="O5445" s="1">
        <v>130</v>
      </c>
      <c r="P5445" s="4">
        <v>0</v>
      </c>
      <c r="Q5445" s="10">
        <f t="shared" si="344"/>
        <v>130</v>
      </c>
    </row>
    <row r="5446" spans="2:17" ht="20.25" customHeight="1">
      <c r="B5446" s="10" t="str">
        <f t="shared" si="345"/>
        <v>دستكش كف مواد سبك494</v>
      </c>
      <c r="C5446" s="10" t="str">
        <f t="shared" si="346"/>
        <v>دستكش كف مواد سبك1403/04/18494</v>
      </c>
      <c r="D5446" s="10" t="str">
        <f>IFERROR(IF(تحویلی!$E$1="","",IF(NOSA!O5446=تحویلی!$E$1,تحویلی!$E$1&amp;COUNTIF(NOSA!$O$1:O5446,تحویلی!$E$1),"")),"")</f>
        <v/>
      </c>
      <c r="E5446" s="10" t="str">
        <f t="shared" si="347"/>
        <v>4322494</v>
      </c>
      <c r="F5446" s="10" t="str">
        <f>IFERROR(VLOOKUP(I5446,DATABASE!$N:$O,2,FALSE),"")</f>
        <v>دستكش كف مواد سبك</v>
      </c>
      <c r="G5446" s="3" t="s">
        <v>3133</v>
      </c>
      <c r="H5446" s="4">
        <v>4322</v>
      </c>
      <c r="I5446" s="3" t="s">
        <v>1456</v>
      </c>
      <c r="J5446" s="3" t="s">
        <v>2</v>
      </c>
      <c r="K5446" s="5">
        <v>1</v>
      </c>
      <c r="L5446" s="3" t="s">
        <v>3</v>
      </c>
      <c r="M5446" s="3" t="s">
        <v>19</v>
      </c>
      <c r="N5446" s="3" t="s">
        <v>227</v>
      </c>
      <c r="O5446" s="1">
        <v>494</v>
      </c>
      <c r="P5446" s="4">
        <v>0</v>
      </c>
      <c r="Q5446" s="10">
        <f t="shared" si="344"/>
        <v>494</v>
      </c>
    </row>
    <row r="5447" spans="2:17" ht="20.25" customHeight="1">
      <c r="B5447" s="10" t="str">
        <f t="shared" si="345"/>
        <v>دستكش ضد برش سبك717</v>
      </c>
      <c r="C5447" s="10" t="str">
        <f t="shared" si="346"/>
        <v>دستكش ضد برش سبك1403/04/18717</v>
      </c>
      <c r="D5447" s="10" t="str">
        <f>IFERROR(IF(تحویلی!$E$1="","",IF(NOSA!O5447=تحویلی!$E$1,تحویلی!$E$1&amp;COUNTIF(NOSA!$O$1:O5447,تحویلی!$E$1),"")),"")</f>
        <v/>
      </c>
      <c r="E5447" s="10" t="str">
        <f t="shared" si="347"/>
        <v>4324717</v>
      </c>
      <c r="F5447" s="10" t="str">
        <f>IFERROR(VLOOKUP(I5447,DATABASE!$N:$O,2,FALSE),"")</f>
        <v>دستكش ضد برش سبك</v>
      </c>
      <c r="G5447" s="3" t="s">
        <v>3133</v>
      </c>
      <c r="H5447" s="4">
        <v>4324</v>
      </c>
      <c r="I5447" s="3" t="s">
        <v>1442</v>
      </c>
      <c r="J5447" s="3" t="s">
        <v>22</v>
      </c>
      <c r="K5447" s="5">
        <v>1</v>
      </c>
      <c r="L5447" s="3" t="s">
        <v>3</v>
      </c>
      <c r="M5447" s="3" t="s">
        <v>47</v>
      </c>
      <c r="N5447" s="3" t="s">
        <v>822</v>
      </c>
      <c r="O5447" s="1">
        <v>717</v>
      </c>
      <c r="P5447" s="4">
        <v>0</v>
      </c>
      <c r="Q5447" s="10">
        <f t="shared" si="344"/>
        <v>717</v>
      </c>
    </row>
    <row r="5448" spans="2:17" ht="20.25" customHeight="1">
      <c r="B5448" s="10" t="str">
        <f t="shared" si="345"/>
        <v>دستكش ضد برش سبك128</v>
      </c>
      <c r="C5448" s="10" t="str">
        <f t="shared" si="346"/>
        <v>دستكش ضد برش سبك1403/04/18128</v>
      </c>
      <c r="D5448" s="10" t="str">
        <f>IFERROR(IF(تحویلی!$E$1="","",IF(NOSA!O5448=تحویلی!$E$1,تحویلی!$E$1&amp;COUNTIF(NOSA!$O$1:O5448,تحویلی!$E$1),"")),"")</f>
        <v/>
      </c>
      <c r="E5448" s="10" t="str">
        <f t="shared" si="347"/>
        <v>4333128</v>
      </c>
      <c r="F5448" s="10" t="str">
        <f>IFERROR(VLOOKUP(I5448,DATABASE!$N:$O,2,FALSE),"")</f>
        <v>دستكش ضد برش سبك</v>
      </c>
      <c r="G5448" s="3" t="s">
        <v>3133</v>
      </c>
      <c r="H5448" s="4">
        <v>4333</v>
      </c>
      <c r="I5448" s="3" t="s">
        <v>1442</v>
      </c>
      <c r="J5448" s="3" t="s">
        <v>22</v>
      </c>
      <c r="K5448" s="5">
        <v>1</v>
      </c>
      <c r="L5448" s="3" t="s">
        <v>3</v>
      </c>
      <c r="M5448" s="3" t="s">
        <v>9</v>
      </c>
      <c r="N5448" s="3" t="s">
        <v>3241</v>
      </c>
      <c r="O5448" s="1">
        <v>128</v>
      </c>
      <c r="P5448" s="4">
        <v>1</v>
      </c>
      <c r="Q5448" s="10">
        <f t="shared" si="344"/>
        <v>128</v>
      </c>
    </row>
    <row r="5449" spans="2:17" ht="20.25" customHeight="1">
      <c r="B5449" s="10" t="str">
        <f t="shared" si="345"/>
        <v>دستكش ضد برش سبك641</v>
      </c>
      <c r="C5449" s="10" t="str">
        <f t="shared" si="346"/>
        <v>دستكش ضد برش سبك1403/04/19641</v>
      </c>
      <c r="D5449" s="10" t="str">
        <f>IFERROR(IF(تحویلی!$E$1="","",IF(NOSA!O5449=تحویلی!$E$1,تحویلی!$E$1&amp;COUNTIF(NOSA!$O$1:O5449,تحویلی!$E$1),"")),"")</f>
        <v/>
      </c>
      <c r="E5449" s="10" t="str">
        <f t="shared" si="347"/>
        <v>4340641</v>
      </c>
      <c r="F5449" s="10" t="str">
        <f>IFERROR(VLOOKUP(I5449,DATABASE!$N:$O,2,FALSE),"")</f>
        <v>دستكش ضد برش سبك</v>
      </c>
      <c r="G5449" s="3" t="s">
        <v>3134</v>
      </c>
      <c r="H5449" s="4">
        <v>4340</v>
      </c>
      <c r="I5449" s="3" t="s">
        <v>1442</v>
      </c>
      <c r="J5449" s="3" t="s">
        <v>22</v>
      </c>
      <c r="K5449" s="5">
        <v>1</v>
      </c>
      <c r="L5449" s="3" t="s">
        <v>3</v>
      </c>
      <c r="M5449" s="3" t="s">
        <v>47</v>
      </c>
      <c r="N5449" s="3" t="s">
        <v>154</v>
      </c>
      <c r="O5449" s="1">
        <v>641</v>
      </c>
      <c r="P5449" s="4">
        <v>0</v>
      </c>
      <c r="Q5449" s="10">
        <f t="shared" si="344"/>
        <v>641</v>
      </c>
    </row>
    <row r="5450" spans="2:17" ht="20.25" customHeight="1">
      <c r="B5450" s="10" t="str">
        <f t="shared" si="345"/>
        <v>دستكش ضد برش سبك773</v>
      </c>
      <c r="C5450" s="10" t="str">
        <f t="shared" si="346"/>
        <v>دستكش ضد برش سبك1403/04/19773</v>
      </c>
      <c r="D5450" s="10" t="str">
        <f>IFERROR(IF(تحویلی!$E$1="","",IF(NOSA!O5450=تحویلی!$E$1,تحویلی!$E$1&amp;COUNTIF(NOSA!$O$1:O5450,تحویلی!$E$1),"")),"")</f>
        <v/>
      </c>
      <c r="E5450" s="10" t="str">
        <f t="shared" si="347"/>
        <v>4352773</v>
      </c>
      <c r="F5450" s="10" t="str">
        <f>IFERROR(VLOOKUP(I5450,DATABASE!$N:$O,2,FALSE),"")</f>
        <v>دستكش ضد برش سبك</v>
      </c>
      <c r="G5450" s="3" t="s">
        <v>3134</v>
      </c>
      <c r="H5450" s="4">
        <v>4352</v>
      </c>
      <c r="I5450" s="3" t="s">
        <v>1442</v>
      </c>
      <c r="J5450" s="3" t="s">
        <v>22</v>
      </c>
      <c r="K5450" s="5">
        <v>1</v>
      </c>
      <c r="L5450" s="3" t="s">
        <v>3</v>
      </c>
      <c r="M5450" s="3" t="s">
        <v>4</v>
      </c>
      <c r="N5450" s="3" t="s">
        <v>1148</v>
      </c>
      <c r="O5450" s="1">
        <v>773</v>
      </c>
      <c r="P5450" s="4">
        <v>0</v>
      </c>
      <c r="Q5450" s="10">
        <f t="shared" si="344"/>
        <v>773</v>
      </c>
    </row>
    <row r="5451" spans="2:17" ht="20.25" customHeight="1">
      <c r="B5451" s="10" t="str">
        <f t="shared" si="345"/>
        <v>دستكش ضد برش سبك827</v>
      </c>
      <c r="C5451" s="10" t="str">
        <f t="shared" si="346"/>
        <v>دستكش ضد برش سبك1403/04/19827</v>
      </c>
      <c r="D5451" s="10" t="str">
        <f>IFERROR(IF(تحویلی!$E$1="","",IF(NOSA!O5451=تحویلی!$E$1,تحویلی!$E$1&amp;COUNTIF(NOSA!$O$1:O5451,تحویلی!$E$1),"")),"")</f>
        <v/>
      </c>
      <c r="E5451" s="10" t="str">
        <f t="shared" si="347"/>
        <v>4356827</v>
      </c>
      <c r="F5451" s="10" t="str">
        <f>IFERROR(VLOOKUP(I5451,DATABASE!$N:$O,2,FALSE),"")</f>
        <v>دستكش ضد برش سبك</v>
      </c>
      <c r="G5451" s="3" t="s">
        <v>3134</v>
      </c>
      <c r="H5451" s="4">
        <v>4356</v>
      </c>
      <c r="I5451" s="3" t="s">
        <v>1442</v>
      </c>
      <c r="J5451" s="3" t="s">
        <v>22</v>
      </c>
      <c r="K5451" s="5">
        <v>1</v>
      </c>
      <c r="L5451" s="3" t="s">
        <v>3</v>
      </c>
      <c r="M5451" s="3" t="s">
        <v>47</v>
      </c>
      <c r="N5451" s="3" t="s">
        <v>2653</v>
      </c>
      <c r="O5451" s="1">
        <v>827</v>
      </c>
      <c r="P5451" s="4">
        <v>0</v>
      </c>
      <c r="Q5451" s="10">
        <f t="shared" si="344"/>
        <v>827</v>
      </c>
    </row>
    <row r="5452" spans="2:17" ht="20.25" customHeight="1">
      <c r="B5452" s="10" t="str">
        <f t="shared" si="345"/>
        <v>دستكش ضد برش سبك163</v>
      </c>
      <c r="C5452" s="10" t="str">
        <f t="shared" si="346"/>
        <v>دستكش ضد برش سبك1403/04/19163</v>
      </c>
      <c r="D5452" s="10" t="str">
        <f>IFERROR(IF(تحویلی!$E$1="","",IF(NOSA!O5452=تحویلی!$E$1,تحویلی!$E$1&amp;COUNTIF(NOSA!$O$1:O5452,تحویلی!$E$1),"")),"")</f>
        <v/>
      </c>
      <c r="E5452" s="10" t="str">
        <f t="shared" si="347"/>
        <v>4360163</v>
      </c>
      <c r="F5452" s="10" t="str">
        <f>IFERROR(VLOOKUP(I5452,DATABASE!$N:$O,2,FALSE),"")</f>
        <v>دستكش ضد برش سبك</v>
      </c>
      <c r="G5452" s="3" t="s">
        <v>3134</v>
      </c>
      <c r="H5452" s="4">
        <v>4360</v>
      </c>
      <c r="I5452" s="3" t="s">
        <v>1442</v>
      </c>
      <c r="J5452" s="3" t="s">
        <v>22</v>
      </c>
      <c r="K5452" s="5">
        <v>1</v>
      </c>
      <c r="L5452" s="3" t="s">
        <v>3</v>
      </c>
      <c r="M5452" s="3" t="s">
        <v>9</v>
      </c>
      <c r="N5452" s="3" t="s">
        <v>324</v>
      </c>
      <c r="O5452" s="1">
        <v>163</v>
      </c>
      <c r="P5452" s="4">
        <v>0</v>
      </c>
      <c r="Q5452" s="10">
        <f t="shared" si="344"/>
        <v>163</v>
      </c>
    </row>
    <row r="5453" spans="2:17" ht="20.25" customHeight="1">
      <c r="B5453" s="10" t="str">
        <f t="shared" si="345"/>
        <v>دستكش كف مواد سبك8</v>
      </c>
      <c r="C5453" s="10" t="str">
        <f t="shared" si="346"/>
        <v>دستكش كف مواد سبك1403/04/208</v>
      </c>
      <c r="D5453" s="10" t="str">
        <f>IFERROR(IF(تحویلی!$E$1="","",IF(NOSA!O5453=تحویلی!$E$1,تحویلی!$E$1&amp;COUNTIF(NOSA!$O$1:O5453,تحویلی!$E$1),"")),"")</f>
        <v/>
      </c>
      <c r="E5453" s="10" t="str">
        <f t="shared" si="347"/>
        <v>43638</v>
      </c>
      <c r="F5453" s="10" t="str">
        <f>IFERROR(VLOOKUP(I5453,DATABASE!$N:$O,2,FALSE),"")</f>
        <v>دستكش كف مواد سبك</v>
      </c>
      <c r="G5453" s="3" t="s">
        <v>3135</v>
      </c>
      <c r="H5453" s="4">
        <v>4363</v>
      </c>
      <c r="I5453" s="3" t="s">
        <v>1456</v>
      </c>
      <c r="J5453" s="3" t="s">
        <v>2</v>
      </c>
      <c r="K5453" s="5">
        <v>12</v>
      </c>
      <c r="L5453" s="3" t="s">
        <v>3</v>
      </c>
      <c r="M5453" s="3" t="s">
        <v>47</v>
      </c>
      <c r="N5453" s="3" t="s">
        <v>144</v>
      </c>
      <c r="O5453" s="1">
        <v>8</v>
      </c>
      <c r="P5453" s="4">
        <v>0</v>
      </c>
      <c r="Q5453" s="10">
        <f t="shared" si="344"/>
        <v>8</v>
      </c>
    </row>
    <row r="5454" spans="2:17" ht="20.25" customHeight="1">
      <c r="B5454" s="10" t="str">
        <f t="shared" si="345"/>
        <v>دستكش ضد برش سبك8</v>
      </c>
      <c r="C5454" s="10" t="str">
        <f t="shared" si="346"/>
        <v>دستكش ضد برش سبك1403/04/208</v>
      </c>
      <c r="D5454" s="10" t="str">
        <f>IFERROR(IF(تحویلی!$E$1="","",IF(NOSA!O5454=تحویلی!$E$1,تحویلی!$E$1&amp;COUNTIF(NOSA!$O$1:O5454,تحویلی!$E$1),"")),"")</f>
        <v/>
      </c>
      <c r="E5454" s="10" t="str">
        <f t="shared" si="347"/>
        <v>43638</v>
      </c>
      <c r="F5454" s="10" t="str">
        <f>IFERROR(VLOOKUP(I5454,DATABASE!$N:$O,2,FALSE),"")</f>
        <v>دستكش ضد برش سبك</v>
      </c>
      <c r="G5454" s="3" t="s">
        <v>3135</v>
      </c>
      <c r="H5454" s="4">
        <v>4363</v>
      </c>
      <c r="I5454" s="3" t="s">
        <v>1442</v>
      </c>
      <c r="J5454" s="3" t="s">
        <v>22</v>
      </c>
      <c r="K5454" s="5">
        <v>35</v>
      </c>
      <c r="L5454" s="3" t="s">
        <v>3</v>
      </c>
      <c r="M5454" s="3" t="s">
        <v>47</v>
      </c>
      <c r="N5454" s="3" t="s">
        <v>144</v>
      </c>
      <c r="O5454" s="1">
        <v>8</v>
      </c>
      <c r="P5454" s="4">
        <v>0</v>
      </c>
      <c r="Q5454" s="10">
        <f t="shared" si="344"/>
        <v>8</v>
      </c>
    </row>
    <row r="5455" spans="2:17" ht="20.25" customHeight="1">
      <c r="B5455" s="10" t="str">
        <f t="shared" si="345"/>
        <v>دستكش ساق بلند نسوز545</v>
      </c>
      <c r="C5455" s="10" t="str">
        <f t="shared" si="346"/>
        <v>دستكش ساق بلند نسوز1403/04/20545</v>
      </c>
      <c r="D5455" s="10" t="str">
        <f>IFERROR(IF(تحویلی!$E$1="","",IF(NOSA!O5455=تحویلی!$E$1,تحویلی!$E$1&amp;COUNTIF(NOSA!$O$1:O5455,تحویلی!$E$1),"")),"")</f>
        <v/>
      </c>
      <c r="E5455" s="10" t="str">
        <f t="shared" si="347"/>
        <v>4369545</v>
      </c>
      <c r="F5455" s="10" t="str">
        <f>IFERROR(VLOOKUP(I5455,DATABASE!$N:$O,2,FALSE),"")</f>
        <v>دستكش ساق بلند نسوز</v>
      </c>
      <c r="G5455" s="3" t="s">
        <v>3135</v>
      </c>
      <c r="H5455" s="4">
        <v>4369</v>
      </c>
      <c r="I5455" s="3" t="s">
        <v>1461</v>
      </c>
      <c r="J5455" s="3" t="s">
        <v>34</v>
      </c>
      <c r="K5455" s="5">
        <v>1</v>
      </c>
      <c r="L5455" s="3" t="s">
        <v>3</v>
      </c>
      <c r="M5455" s="3" t="s">
        <v>4</v>
      </c>
      <c r="N5455" s="3" t="s">
        <v>109</v>
      </c>
      <c r="O5455" s="1">
        <v>545</v>
      </c>
      <c r="P5455" s="4">
        <v>0</v>
      </c>
      <c r="Q5455" s="10">
        <f t="shared" si="344"/>
        <v>545</v>
      </c>
    </row>
    <row r="5456" spans="2:17" ht="20.25" customHeight="1">
      <c r="B5456" s="10" t="str">
        <f t="shared" si="345"/>
        <v>دستكش ضد برش سبك8</v>
      </c>
      <c r="C5456" s="10" t="str">
        <f t="shared" si="346"/>
        <v>دستكش ضد برش سبك1403/04/208</v>
      </c>
      <c r="D5456" s="10" t="str">
        <f>IFERROR(IF(تحویلی!$E$1="","",IF(NOSA!O5456=تحویلی!$E$1,تحویلی!$E$1&amp;COUNTIF(NOSA!$O$1:O5456,تحویلی!$E$1),"")),"")</f>
        <v/>
      </c>
      <c r="E5456" s="10" t="str">
        <f t="shared" si="347"/>
        <v>43708</v>
      </c>
      <c r="F5456" s="10" t="str">
        <f>IFERROR(VLOOKUP(I5456,DATABASE!$N:$O,2,FALSE),"")</f>
        <v>دستكش ضد برش سبك</v>
      </c>
      <c r="G5456" s="3" t="s">
        <v>3135</v>
      </c>
      <c r="H5456" s="4">
        <v>4370</v>
      </c>
      <c r="I5456" s="3" t="s">
        <v>1442</v>
      </c>
      <c r="J5456" s="3" t="s">
        <v>22</v>
      </c>
      <c r="K5456" s="5">
        <v>30</v>
      </c>
      <c r="L5456" s="3" t="s">
        <v>3</v>
      </c>
      <c r="M5456" s="3" t="s">
        <v>47</v>
      </c>
      <c r="N5456" s="3" t="s">
        <v>144</v>
      </c>
      <c r="O5456" s="1">
        <v>8</v>
      </c>
      <c r="P5456" s="4">
        <v>0</v>
      </c>
      <c r="Q5456" s="10">
        <f t="shared" si="344"/>
        <v>8</v>
      </c>
    </row>
    <row r="5457" spans="2:17" ht="20.25" customHeight="1">
      <c r="B5457" s="10" t="str">
        <f t="shared" si="345"/>
        <v>دستكش كف مواد سبك8</v>
      </c>
      <c r="C5457" s="10" t="str">
        <f t="shared" si="346"/>
        <v>دستكش كف مواد سبك1403/04/208</v>
      </c>
      <c r="D5457" s="10" t="str">
        <f>IFERROR(IF(تحویلی!$E$1="","",IF(NOSA!O5457=تحویلی!$E$1,تحویلی!$E$1&amp;COUNTIF(NOSA!$O$1:O5457,تحویلی!$E$1),"")),"")</f>
        <v/>
      </c>
      <c r="E5457" s="10" t="str">
        <f t="shared" si="347"/>
        <v>43708</v>
      </c>
      <c r="F5457" s="10" t="str">
        <f>IFERROR(VLOOKUP(I5457,DATABASE!$N:$O,2,FALSE),"")</f>
        <v>دستكش كف مواد سبك</v>
      </c>
      <c r="G5457" s="3" t="s">
        <v>3135</v>
      </c>
      <c r="H5457" s="4">
        <v>4370</v>
      </c>
      <c r="I5457" s="3" t="s">
        <v>1456</v>
      </c>
      <c r="J5457" s="3" t="s">
        <v>2</v>
      </c>
      <c r="K5457" s="5">
        <v>12</v>
      </c>
      <c r="L5457" s="3" t="s">
        <v>3</v>
      </c>
      <c r="M5457" s="3" t="s">
        <v>47</v>
      </c>
      <c r="N5457" s="3" t="s">
        <v>144</v>
      </c>
      <c r="O5457" s="1">
        <v>8</v>
      </c>
      <c r="P5457" s="4">
        <v>0</v>
      </c>
      <c r="Q5457" s="10">
        <f t="shared" si="344"/>
        <v>8</v>
      </c>
    </row>
    <row r="5458" spans="2:17" ht="20.25" customHeight="1">
      <c r="B5458" s="10" t="str">
        <f t="shared" si="345"/>
        <v>عينك سنگ زني بغل توري387</v>
      </c>
      <c r="C5458" s="10" t="str">
        <f t="shared" si="346"/>
        <v>عينك سنگ زني بغل توري1403/04/20387</v>
      </c>
      <c r="D5458" s="10" t="str">
        <f>IFERROR(IF(تحویلی!$E$1="","",IF(NOSA!O5458=تحویلی!$E$1,تحویلی!$E$1&amp;COUNTIF(NOSA!$O$1:O5458,تحویلی!$E$1),"")),"")</f>
        <v/>
      </c>
      <c r="E5458" s="10" t="str">
        <f t="shared" si="347"/>
        <v>4393387</v>
      </c>
      <c r="F5458" s="10" t="str">
        <f>IFERROR(VLOOKUP(I5458,DATABASE!$N:$O,2,FALSE),"")</f>
        <v>عينك سنگ زني بغل توري</v>
      </c>
      <c r="G5458" s="3" t="s">
        <v>3135</v>
      </c>
      <c r="H5458" s="4">
        <v>4393</v>
      </c>
      <c r="I5458" s="3" t="s">
        <v>1519</v>
      </c>
      <c r="J5458" s="3" t="s">
        <v>1520</v>
      </c>
      <c r="K5458" s="5">
        <v>1</v>
      </c>
      <c r="L5458" s="3" t="s">
        <v>8</v>
      </c>
      <c r="M5458" s="3" t="s">
        <v>63</v>
      </c>
      <c r="N5458" s="3" t="s">
        <v>936</v>
      </c>
      <c r="O5458" s="1">
        <v>387</v>
      </c>
      <c r="P5458" s="4">
        <v>0</v>
      </c>
      <c r="Q5458" s="10">
        <f t="shared" si="344"/>
        <v>387</v>
      </c>
    </row>
    <row r="5459" spans="2:17" ht="20.25" customHeight="1">
      <c r="B5459" s="10" t="str">
        <f t="shared" si="345"/>
        <v>دستكش ساق بلند نسوز402</v>
      </c>
      <c r="C5459" s="10" t="str">
        <f t="shared" si="346"/>
        <v>دستكش ساق بلند نسوز1403/04/20402</v>
      </c>
      <c r="D5459" s="10" t="str">
        <f>IFERROR(IF(تحویلی!$E$1="","",IF(NOSA!O5459=تحویلی!$E$1,تحویلی!$E$1&amp;COUNTIF(NOSA!$O$1:O5459,تحویلی!$E$1),"")),"")</f>
        <v/>
      </c>
      <c r="E5459" s="10" t="str">
        <f t="shared" si="347"/>
        <v>4404402</v>
      </c>
      <c r="F5459" s="10" t="str">
        <f>IFERROR(VLOOKUP(I5459,DATABASE!$N:$O,2,FALSE),"")</f>
        <v>دستكش ساق بلند نسوز</v>
      </c>
      <c r="G5459" s="3" t="s">
        <v>3135</v>
      </c>
      <c r="H5459" s="4">
        <v>4404</v>
      </c>
      <c r="I5459" s="3" t="s">
        <v>1461</v>
      </c>
      <c r="J5459" s="3" t="s">
        <v>34</v>
      </c>
      <c r="K5459" s="5">
        <v>1</v>
      </c>
      <c r="L5459" s="3" t="s">
        <v>3</v>
      </c>
      <c r="M5459" s="3" t="s">
        <v>3441</v>
      </c>
      <c r="N5459" s="3" t="s">
        <v>68</v>
      </c>
      <c r="O5459" s="1">
        <v>402</v>
      </c>
      <c r="P5459" s="4">
        <v>0</v>
      </c>
      <c r="Q5459" s="10">
        <f t="shared" si="344"/>
        <v>402</v>
      </c>
    </row>
    <row r="5460" spans="2:17" ht="20.25" customHeight="1">
      <c r="B5460" s="10" t="str">
        <f t="shared" si="345"/>
        <v>عينك تيره برشكاري402</v>
      </c>
      <c r="C5460" s="10" t="str">
        <f t="shared" si="346"/>
        <v>عينك تيره برشكاري1403/04/20402</v>
      </c>
      <c r="D5460" s="10" t="str">
        <f>IFERROR(IF(تحویلی!$E$1="","",IF(NOSA!O5460=تحویلی!$E$1,تحویلی!$E$1&amp;COUNTIF(NOSA!$O$1:O5460,تحویلی!$E$1),"")),"")</f>
        <v/>
      </c>
      <c r="E5460" s="10" t="str">
        <f t="shared" si="347"/>
        <v>4404402</v>
      </c>
      <c r="F5460" s="10" t="str">
        <f>IFERROR(VLOOKUP(I5460,DATABASE!$N:$O,2,FALSE),"")</f>
        <v>عينك تيره برشكاري</v>
      </c>
      <c r="G5460" s="154" t="s">
        <v>3135</v>
      </c>
      <c r="H5460" s="155">
        <v>4404</v>
      </c>
      <c r="I5460" s="154" t="s">
        <v>1521</v>
      </c>
      <c r="J5460" s="154" t="s">
        <v>1522</v>
      </c>
      <c r="K5460" s="156">
        <v>1</v>
      </c>
      <c r="L5460" s="154" t="s">
        <v>8</v>
      </c>
      <c r="M5460" s="154" t="s">
        <v>3441</v>
      </c>
      <c r="N5460" s="154" t="s">
        <v>68</v>
      </c>
      <c r="O5460" s="153">
        <v>402</v>
      </c>
      <c r="P5460" s="155">
        <v>0</v>
      </c>
      <c r="Q5460" s="10">
        <f t="shared" si="344"/>
        <v>402</v>
      </c>
    </row>
    <row r="5461" spans="2:17" ht="20.25" customHeight="1">
      <c r="B5461" s="10" t="str">
        <f t="shared" si="345"/>
        <v>دستكش كف دوبل چرمي402</v>
      </c>
      <c r="C5461" s="10" t="str">
        <f t="shared" si="346"/>
        <v>دستكش كف دوبل چرمي1403/04/20402</v>
      </c>
      <c r="D5461" s="10" t="str">
        <f>IFERROR(IF(تحویلی!$E$1="","",IF(NOSA!O5461=تحویلی!$E$1,تحویلی!$E$1&amp;COUNTIF(NOSA!$O$1:O5461,تحویلی!$E$1),"")),"")</f>
        <v/>
      </c>
      <c r="E5461" s="10" t="str">
        <f t="shared" si="347"/>
        <v>4404402</v>
      </c>
      <c r="F5461" s="10" t="str">
        <f>IFERROR(VLOOKUP(I5461,DATABASE!$N:$O,2,FALSE),"")</f>
        <v>دستكش كف دوبل چرمي</v>
      </c>
      <c r="G5461" s="154" t="s">
        <v>3135</v>
      </c>
      <c r="H5461" s="155">
        <v>4404</v>
      </c>
      <c r="I5461" s="154" t="s">
        <v>1683</v>
      </c>
      <c r="J5461" s="154" t="s">
        <v>1684</v>
      </c>
      <c r="K5461" s="156">
        <v>1</v>
      </c>
      <c r="L5461" s="154" t="s">
        <v>3</v>
      </c>
      <c r="M5461" s="154" t="s">
        <v>3441</v>
      </c>
      <c r="N5461" s="154" t="s">
        <v>68</v>
      </c>
      <c r="O5461" s="153">
        <v>402</v>
      </c>
      <c r="P5461" s="155">
        <v>0</v>
      </c>
      <c r="Q5461" s="10">
        <f t="shared" si="344"/>
        <v>402</v>
      </c>
    </row>
    <row r="5462" spans="2:17" ht="20.25" customHeight="1">
      <c r="B5462" s="10" t="str">
        <f t="shared" si="345"/>
        <v>عينك رويت مذاب402</v>
      </c>
      <c r="C5462" s="10" t="str">
        <f t="shared" si="346"/>
        <v>عينك رويت مذاب1403/04/20402</v>
      </c>
      <c r="D5462" s="10" t="str">
        <f>IFERROR(IF(تحویلی!$E$1="","",IF(NOSA!O5462=تحویلی!$E$1,تحویلی!$E$1&amp;COUNTIF(NOSA!$O$1:O5462,تحویلی!$E$1),"")),"")</f>
        <v/>
      </c>
      <c r="E5462" s="10" t="str">
        <f t="shared" si="347"/>
        <v>4404402</v>
      </c>
      <c r="F5462" s="10" t="str">
        <f>IFERROR(VLOOKUP(I5462,DATABASE!$N:$O,2,FALSE),"")</f>
        <v>عينك رويت مذاب</v>
      </c>
      <c r="G5462" s="154" t="s">
        <v>3135</v>
      </c>
      <c r="H5462" s="155">
        <v>4404</v>
      </c>
      <c r="I5462" s="154" t="s">
        <v>2323</v>
      </c>
      <c r="J5462" s="154" t="s">
        <v>2240</v>
      </c>
      <c r="K5462" s="156">
        <v>1</v>
      </c>
      <c r="L5462" s="154" t="s">
        <v>8</v>
      </c>
      <c r="M5462" s="154" t="s">
        <v>3441</v>
      </c>
      <c r="N5462" s="154" t="s">
        <v>68</v>
      </c>
      <c r="O5462" s="153">
        <v>402</v>
      </c>
      <c r="P5462" s="155">
        <v>0</v>
      </c>
      <c r="Q5462" s="10">
        <f t="shared" si="344"/>
        <v>402</v>
      </c>
    </row>
    <row r="5463" spans="2:17" ht="20.25" customHeight="1">
      <c r="B5463" s="10" t="str">
        <f t="shared" si="345"/>
        <v>دستكش ضد اسيد و روغن827</v>
      </c>
      <c r="C5463" s="10" t="str">
        <f t="shared" si="346"/>
        <v>دستكش ضد اسيد و روغن1403/04/20827</v>
      </c>
      <c r="D5463" s="10" t="str">
        <f>IFERROR(IF(تحویلی!$E$1="","",IF(NOSA!O5463=تحویلی!$E$1,تحویلی!$E$1&amp;COUNTIF(NOSA!$O$1:O5463,تحویلی!$E$1),"")),"")</f>
        <v/>
      </c>
      <c r="E5463" s="10" t="str">
        <f t="shared" si="347"/>
        <v>4428827</v>
      </c>
      <c r="F5463" s="10" t="str">
        <f>IFERROR(VLOOKUP(I5463,DATABASE!$N:$O,2,FALSE),"")</f>
        <v>دستكش ضد اسيد و روغن</v>
      </c>
      <c r="G5463" s="154" t="s">
        <v>3135</v>
      </c>
      <c r="H5463" s="155">
        <v>4428</v>
      </c>
      <c r="I5463" s="154" t="s">
        <v>1693</v>
      </c>
      <c r="J5463" s="154" t="s">
        <v>507</v>
      </c>
      <c r="K5463" s="156">
        <v>2</v>
      </c>
      <c r="L5463" s="154" t="s">
        <v>3</v>
      </c>
      <c r="M5463" s="154" t="s">
        <v>3442</v>
      </c>
      <c r="N5463" s="154" t="s">
        <v>2653</v>
      </c>
      <c r="O5463" s="153">
        <v>827</v>
      </c>
      <c r="P5463" s="155">
        <v>0</v>
      </c>
      <c r="Q5463" s="10">
        <f t="shared" si="344"/>
        <v>827</v>
      </c>
    </row>
    <row r="5464" spans="2:17" ht="20.25" customHeight="1">
      <c r="B5464" s="10" t="str">
        <f t="shared" si="345"/>
        <v>دستكش كف دوبل چرمي303</v>
      </c>
      <c r="C5464" s="10" t="str">
        <f t="shared" si="346"/>
        <v>دستكش كف دوبل چرمي1403/04/20303</v>
      </c>
      <c r="D5464" s="10" t="str">
        <f>IFERROR(IF(تحویلی!$E$1="","",IF(NOSA!O5464=تحویلی!$E$1,تحویلی!$E$1&amp;COUNTIF(NOSA!$O$1:O5464,تحویلی!$E$1),"")),"")</f>
        <v/>
      </c>
      <c r="E5464" s="10" t="str">
        <f t="shared" si="347"/>
        <v>4450303</v>
      </c>
      <c r="F5464" s="10" t="str">
        <f>IFERROR(VLOOKUP(I5464,DATABASE!$N:$O,2,FALSE),"")</f>
        <v>دستكش كف دوبل چرمي</v>
      </c>
      <c r="G5464" s="154" t="s">
        <v>3135</v>
      </c>
      <c r="H5464" s="155">
        <v>4450</v>
      </c>
      <c r="I5464" s="154" t="s">
        <v>1683</v>
      </c>
      <c r="J5464" s="154" t="s">
        <v>1684</v>
      </c>
      <c r="K5464" s="156">
        <v>1</v>
      </c>
      <c r="L5464" s="154" t="s">
        <v>3</v>
      </c>
      <c r="M5464" s="154" t="s">
        <v>3441</v>
      </c>
      <c r="N5464" s="154" t="s">
        <v>10</v>
      </c>
      <c r="O5464" s="153">
        <v>303</v>
      </c>
      <c r="P5464" s="155">
        <v>0</v>
      </c>
      <c r="Q5464" s="10">
        <f t="shared" si="344"/>
        <v>303</v>
      </c>
    </row>
    <row r="5465" spans="2:17" ht="20.25" customHeight="1">
      <c r="B5465" s="10" t="str">
        <f t="shared" si="345"/>
        <v>عينك رويت مذاب829</v>
      </c>
      <c r="C5465" s="10" t="str">
        <f t="shared" si="346"/>
        <v>عينك رويت مذاب1403/04/21829</v>
      </c>
      <c r="D5465" s="10" t="str">
        <f>IFERROR(IF(تحویلی!$E$1="","",IF(NOSA!O5465=تحویلی!$E$1,تحویلی!$E$1&amp;COUNTIF(NOSA!$O$1:O5465,تحویلی!$E$1),"")),"")</f>
        <v/>
      </c>
      <c r="E5465" s="10" t="str">
        <f t="shared" si="347"/>
        <v>4459829</v>
      </c>
      <c r="F5465" s="10" t="str">
        <f>IFERROR(VLOOKUP(I5465,DATABASE!$N:$O,2,FALSE),"")</f>
        <v>عينك رويت مذاب</v>
      </c>
      <c r="G5465" s="154" t="s">
        <v>3136</v>
      </c>
      <c r="H5465" s="155">
        <v>4459</v>
      </c>
      <c r="I5465" s="154" t="s">
        <v>2323</v>
      </c>
      <c r="J5465" s="154" t="s">
        <v>2240</v>
      </c>
      <c r="K5465" s="156">
        <v>1</v>
      </c>
      <c r="L5465" s="154" t="s">
        <v>8</v>
      </c>
      <c r="M5465" s="154" t="s">
        <v>4</v>
      </c>
      <c r="N5465" s="154" t="s">
        <v>129</v>
      </c>
      <c r="O5465" s="153">
        <v>829</v>
      </c>
      <c r="P5465" s="155">
        <v>0</v>
      </c>
      <c r="Q5465" s="10">
        <f t="shared" si="344"/>
        <v>829</v>
      </c>
    </row>
    <row r="5466" spans="2:17" ht="20.25" customHeight="1">
      <c r="B5466" s="10" t="str">
        <f t="shared" si="345"/>
        <v>ماسك جوشكاري719</v>
      </c>
      <c r="C5466" s="10" t="str">
        <f t="shared" si="346"/>
        <v>ماسك جوشكاري1403/04/21719</v>
      </c>
      <c r="D5466" s="10" t="str">
        <f>IFERROR(IF(تحویلی!$E$1="","",IF(NOSA!O5466=تحویلی!$E$1,تحویلی!$E$1&amp;COUNTIF(NOSA!$O$1:O5466,تحویلی!$E$1),"")),"")</f>
        <v/>
      </c>
      <c r="E5466" s="10" t="str">
        <f t="shared" si="347"/>
        <v>4473719</v>
      </c>
      <c r="F5466" s="10" t="str">
        <f>IFERROR(VLOOKUP(I5466,DATABASE!$N:$O,2,FALSE),"")</f>
        <v>ماسك جوشكاري</v>
      </c>
      <c r="G5466" s="154" t="s">
        <v>3136</v>
      </c>
      <c r="H5466" s="155">
        <v>4473</v>
      </c>
      <c r="I5466" s="154" t="s">
        <v>1598</v>
      </c>
      <c r="J5466" s="154" t="s">
        <v>108</v>
      </c>
      <c r="K5466" s="156">
        <v>1</v>
      </c>
      <c r="L5466" s="154" t="s">
        <v>8</v>
      </c>
      <c r="M5466" s="154" t="s">
        <v>786</v>
      </c>
      <c r="N5466" s="154" t="s">
        <v>395</v>
      </c>
      <c r="O5466" s="153">
        <v>719</v>
      </c>
      <c r="P5466" s="155">
        <v>0</v>
      </c>
      <c r="Q5466" s="10">
        <f t="shared" ref="Q5466:Q5529" si="348">VALUE(O5466)</f>
        <v>719</v>
      </c>
    </row>
    <row r="5467" spans="2:17" ht="20.25" customHeight="1">
      <c r="B5467" s="10" t="str">
        <f t="shared" si="345"/>
        <v>شيشه مات ماسك جوشكاري719</v>
      </c>
      <c r="C5467" s="10" t="str">
        <f t="shared" si="346"/>
        <v>شيشه مات ماسك جوشكاري1403/04/21719</v>
      </c>
      <c r="D5467" s="10" t="str">
        <f>IFERROR(IF(تحویلی!$E$1="","",IF(NOSA!O5467=تحویلی!$E$1,تحویلی!$E$1&amp;COUNTIF(NOSA!$O$1:O5467,تحویلی!$E$1),"")),"")</f>
        <v/>
      </c>
      <c r="E5467" s="10" t="str">
        <f t="shared" si="347"/>
        <v>4473719</v>
      </c>
      <c r="F5467" s="10" t="str">
        <f>IFERROR(VLOOKUP(I5467,DATABASE!$N:$O,2,FALSE),"")</f>
        <v>شيشه مات ماسك جوشكاري</v>
      </c>
      <c r="G5467" s="154" t="s">
        <v>3136</v>
      </c>
      <c r="H5467" s="155">
        <v>4473</v>
      </c>
      <c r="I5467" s="154" t="s">
        <v>1507</v>
      </c>
      <c r="J5467" s="154" t="s">
        <v>113</v>
      </c>
      <c r="K5467" s="156">
        <v>1</v>
      </c>
      <c r="L5467" s="154" t="s">
        <v>8</v>
      </c>
      <c r="M5467" s="154" t="s">
        <v>786</v>
      </c>
      <c r="N5467" s="154" t="s">
        <v>395</v>
      </c>
      <c r="O5467" s="153">
        <v>719</v>
      </c>
      <c r="P5467" s="155">
        <v>0</v>
      </c>
      <c r="Q5467" s="10">
        <f t="shared" si="348"/>
        <v>719</v>
      </c>
    </row>
    <row r="5468" spans="2:17" ht="20.25" customHeight="1">
      <c r="B5468" s="10" t="str">
        <f t="shared" si="345"/>
        <v>شيشه ماسك جوشكاري ساده719</v>
      </c>
      <c r="C5468" s="10" t="str">
        <f t="shared" si="346"/>
        <v>شيشه ماسك جوشكاري ساده1403/04/21719</v>
      </c>
      <c r="D5468" s="10" t="str">
        <f>IFERROR(IF(تحویلی!$E$1="","",IF(NOSA!O5468=تحویلی!$E$1,تحویلی!$E$1&amp;COUNTIF(NOSA!$O$1:O5468,تحویلی!$E$1),"")),"")</f>
        <v/>
      </c>
      <c r="E5468" s="10" t="str">
        <f t="shared" si="347"/>
        <v>4473719</v>
      </c>
      <c r="F5468" s="10" t="str">
        <f>IFERROR(VLOOKUP(I5468,DATABASE!$N:$O,2,FALSE),"")</f>
        <v>شيشه ماسك جوشكاري ساده</v>
      </c>
      <c r="G5468" s="154" t="s">
        <v>3136</v>
      </c>
      <c r="H5468" s="155">
        <v>4473</v>
      </c>
      <c r="I5468" s="154" t="s">
        <v>1548</v>
      </c>
      <c r="J5468" s="154" t="s">
        <v>111</v>
      </c>
      <c r="K5468" s="156">
        <v>2</v>
      </c>
      <c r="L5468" s="154" t="s">
        <v>8</v>
      </c>
      <c r="M5468" s="154" t="s">
        <v>786</v>
      </c>
      <c r="N5468" s="154" t="s">
        <v>395</v>
      </c>
      <c r="O5468" s="153">
        <v>719</v>
      </c>
      <c r="P5468" s="155">
        <v>0</v>
      </c>
      <c r="Q5468" s="10">
        <f t="shared" si="348"/>
        <v>719</v>
      </c>
    </row>
    <row r="5469" spans="2:17" ht="20.25" customHeight="1">
      <c r="B5469" s="10" t="str">
        <f t="shared" si="345"/>
        <v>لباس كار يكبار مصرف580</v>
      </c>
      <c r="C5469" s="10" t="str">
        <f t="shared" si="346"/>
        <v>لباس كار يكبار مصرف1403/04/21580</v>
      </c>
      <c r="D5469" s="10" t="str">
        <f>IFERROR(IF(تحویلی!$E$1="","",IF(NOSA!O5469=تحویلی!$E$1,تحویلی!$E$1&amp;COUNTIF(NOSA!$O$1:O5469,تحویلی!$E$1),"")),"")</f>
        <v/>
      </c>
      <c r="E5469" s="10" t="str">
        <f t="shared" si="347"/>
        <v>4479580</v>
      </c>
      <c r="F5469" s="10" t="str">
        <f>IFERROR(VLOOKUP(I5469,DATABASE!$N:$O,2,FALSE),"")</f>
        <v>لباس كار يكبار مصرف</v>
      </c>
      <c r="G5469" s="154" t="s">
        <v>3136</v>
      </c>
      <c r="H5469" s="155">
        <v>4479</v>
      </c>
      <c r="I5469" s="154" t="s">
        <v>1691</v>
      </c>
      <c r="J5469" s="154" t="s">
        <v>956</v>
      </c>
      <c r="K5469" s="156">
        <v>4</v>
      </c>
      <c r="L5469" s="154" t="s">
        <v>28</v>
      </c>
      <c r="M5469" s="154" t="s">
        <v>3443</v>
      </c>
      <c r="N5469" s="154" t="s">
        <v>132</v>
      </c>
      <c r="O5469" s="153">
        <v>580</v>
      </c>
      <c r="P5469" s="155">
        <v>0</v>
      </c>
      <c r="Q5469" s="10">
        <f t="shared" si="348"/>
        <v>580</v>
      </c>
    </row>
    <row r="5470" spans="2:17" ht="20.25" customHeight="1">
      <c r="B5470" s="10" t="str">
        <f t="shared" si="345"/>
        <v>چكمه ضد آب580</v>
      </c>
      <c r="C5470" s="10" t="str">
        <f t="shared" si="346"/>
        <v>چكمه ضد آب1403/04/21580</v>
      </c>
      <c r="D5470" s="10" t="str">
        <f>IFERROR(IF(تحویلی!$E$1="","",IF(NOSA!O5470=تحویلی!$E$1,تحویلی!$E$1&amp;COUNTIF(NOSA!$O$1:O5470,تحویلی!$E$1),"")),"")</f>
        <v/>
      </c>
      <c r="E5470" s="10" t="str">
        <f t="shared" si="347"/>
        <v>4479580</v>
      </c>
      <c r="F5470" s="10" t="str">
        <f>IFERROR(VLOOKUP(I5470,DATABASE!$N:$O,2,FALSE),"")</f>
        <v>چكمه ضد آب</v>
      </c>
      <c r="G5470" s="154" t="s">
        <v>3136</v>
      </c>
      <c r="H5470" s="155">
        <v>4479</v>
      </c>
      <c r="I5470" s="154" t="s">
        <v>2376</v>
      </c>
      <c r="J5470" s="154" t="s">
        <v>3423</v>
      </c>
      <c r="K5470" s="156">
        <v>2</v>
      </c>
      <c r="L5470" s="154" t="s">
        <v>3</v>
      </c>
      <c r="M5470" s="154" t="s">
        <v>3443</v>
      </c>
      <c r="N5470" s="154" t="s">
        <v>132</v>
      </c>
      <c r="O5470" s="153">
        <v>580</v>
      </c>
      <c r="P5470" s="155">
        <v>0</v>
      </c>
      <c r="Q5470" s="10">
        <f t="shared" si="348"/>
        <v>580</v>
      </c>
    </row>
    <row r="5471" spans="2:17" ht="20.25" customHeight="1">
      <c r="B5471" s="10" t="str">
        <f t="shared" si="345"/>
        <v>كلاه آفتاب گير حصيري294</v>
      </c>
      <c r="C5471" s="10" t="str">
        <f t="shared" si="346"/>
        <v>كلاه آفتاب گير حصيري1403/04/21294</v>
      </c>
      <c r="D5471" s="10" t="str">
        <f>IFERROR(IF(تحویلی!$E$1="","",IF(NOSA!O5471=تحویلی!$E$1,تحویلی!$E$1&amp;COUNTIF(NOSA!$O$1:O5471,تحویلی!$E$1),"")),"")</f>
        <v/>
      </c>
      <c r="E5471" s="10" t="str">
        <f t="shared" si="347"/>
        <v>4481294</v>
      </c>
      <c r="F5471" s="10" t="str">
        <f>IFERROR(VLOOKUP(I5471,DATABASE!$N:$O,2,FALSE),"")</f>
        <v>كلاه آفتاب گير حصيري</v>
      </c>
      <c r="G5471" s="154" t="s">
        <v>3136</v>
      </c>
      <c r="H5471" s="155">
        <v>4481</v>
      </c>
      <c r="I5471" s="154" t="s">
        <v>1687</v>
      </c>
      <c r="J5471" s="154" t="s">
        <v>1688</v>
      </c>
      <c r="K5471" s="156">
        <v>1</v>
      </c>
      <c r="L5471" s="154" t="s">
        <v>8</v>
      </c>
      <c r="M5471" s="154" t="s">
        <v>133</v>
      </c>
      <c r="N5471" s="154" t="s">
        <v>203</v>
      </c>
      <c r="O5471" s="153">
        <v>294</v>
      </c>
      <c r="P5471" s="155">
        <v>0</v>
      </c>
      <c r="Q5471" s="10">
        <f t="shared" si="348"/>
        <v>294</v>
      </c>
    </row>
    <row r="5472" spans="2:17" ht="20.25" customHeight="1">
      <c r="B5472" s="10" t="str">
        <f t="shared" si="345"/>
        <v>عينك تيره برشكاري194</v>
      </c>
      <c r="C5472" s="10" t="str">
        <f t="shared" si="346"/>
        <v>عينك تيره برشكاري1403/04/21194</v>
      </c>
      <c r="D5472" s="10" t="str">
        <f>IFERROR(IF(تحویلی!$E$1="","",IF(NOSA!O5472=تحویلی!$E$1,تحویلی!$E$1&amp;COUNTIF(NOSA!$O$1:O5472,تحویلی!$E$1),"")),"")</f>
        <v/>
      </c>
      <c r="E5472" s="10" t="str">
        <f t="shared" si="347"/>
        <v>4489194</v>
      </c>
      <c r="F5472" s="10" t="str">
        <f>IFERROR(VLOOKUP(I5472,DATABASE!$N:$O,2,FALSE),"")</f>
        <v>عينك تيره برشكاري</v>
      </c>
      <c r="G5472" s="3" t="s">
        <v>3136</v>
      </c>
      <c r="H5472" s="4">
        <v>4489</v>
      </c>
      <c r="I5472" s="3" t="s">
        <v>1521</v>
      </c>
      <c r="J5472" s="3" t="s">
        <v>1522</v>
      </c>
      <c r="K5472" s="5">
        <v>1</v>
      </c>
      <c r="L5472" s="3" t="s">
        <v>8</v>
      </c>
      <c r="M5472" s="3" t="s">
        <v>3441</v>
      </c>
      <c r="N5472" s="3" t="s">
        <v>378</v>
      </c>
      <c r="O5472" s="1">
        <v>194</v>
      </c>
      <c r="P5472" s="4">
        <v>0</v>
      </c>
      <c r="Q5472" s="10">
        <f t="shared" si="348"/>
        <v>194</v>
      </c>
    </row>
    <row r="5473" spans="2:17" ht="20.25" customHeight="1">
      <c r="B5473" s="10" t="str">
        <f t="shared" si="345"/>
        <v>عينك رويت مذاب690</v>
      </c>
      <c r="C5473" s="10" t="str">
        <f t="shared" si="346"/>
        <v>عينك رويت مذاب1403/04/21690</v>
      </c>
      <c r="D5473" s="10" t="str">
        <f>IFERROR(IF(تحویلی!$E$1="","",IF(NOSA!O5473=تحویلی!$E$1,تحویلی!$E$1&amp;COUNTIF(NOSA!$O$1:O5473,تحویلی!$E$1),"")),"")</f>
        <v/>
      </c>
      <c r="E5473" s="10" t="str">
        <f t="shared" si="347"/>
        <v>4490690</v>
      </c>
      <c r="F5473" s="10" t="str">
        <f>IFERROR(VLOOKUP(I5473,DATABASE!$N:$O,2,FALSE),"")</f>
        <v>عينك رويت مذاب</v>
      </c>
      <c r="G5473" s="3" t="s">
        <v>3136</v>
      </c>
      <c r="H5473" s="4">
        <v>4490</v>
      </c>
      <c r="I5473" s="3" t="s">
        <v>2323</v>
      </c>
      <c r="J5473" s="3" t="s">
        <v>2240</v>
      </c>
      <c r="K5473" s="5">
        <v>1</v>
      </c>
      <c r="L5473" s="3" t="s">
        <v>8</v>
      </c>
      <c r="M5473" s="3" t="s">
        <v>87</v>
      </c>
      <c r="N5473" s="3" t="s">
        <v>174</v>
      </c>
      <c r="O5473" s="1">
        <v>690</v>
      </c>
      <c r="P5473" s="4">
        <v>0</v>
      </c>
      <c r="Q5473" s="10">
        <f t="shared" si="348"/>
        <v>690</v>
      </c>
    </row>
    <row r="5474" spans="2:17" ht="20.25" customHeight="1">
      <c r="B5474" s="10" t="str">
        <f t="shared" si="345"/>
        <v>دستكش ضد برش سبك8</v>
      </c>
      <c r="C5474" s="10" t="str">
        <f t="shared" si="346"/>
        <v>دستكش ضد برش سبك1403/04/218</v>
      </c>
      <c r="D5474" s="10" t="str">
        <f>IFERROR(IF(تحویلی!$E$1="","",IF(NOSA!O5474=تحویلی!$E$1,تحویلی!$E$1&amp;COUNTIF(NOSA!$O$1:O5474,تحویلی!$E$1),"")),"")</f>
        <v/>
      </c>
      <c r="E5474" s="10" t="str">
        <f t="shared" si="347"/>
        <v>45028</v>
      </c>
      <c r="F5474" s="10" t="str">
        <f>IFERROR(VLOOKUP(I5474,DATABASE!$N:$O,2,FALSE),"")</f>
        <v>دستكش ضد برش سبك</v>
      </c>
      <c r="G5474" s="3" t="s">
        <v>3136</v>
      </c>
      <c r="H5474" s="4">
        <v>4502</v>
      </c>
      <c r="I5474" s="3" t="s">
        <v>1442</v>
      </c>
      <c r="J5474" s="3" t="s">
        <v>22</v>
      </c>
      <c r="K5474" s="5">
        <v>1</v>
      </c>
      <c r="L5474" s="3" t="s">
        <v>3</v>
      </c>
      <c r="M5474" s="3" t="s">
        <v>215</v>
      </c>
      <c r="N5474" s="3" t="s">
        <v>144</v>
      </c>
      <c r="O5474" s="1">
        <v>8</v>
      </c>
      <c r="P5474" s="4">
        <v>0</v>
      </c>
      <c r="Q5474" s="10">
        <f t="shared" si="348"/>
        <v>8</v>
      </c>
    </row>
    <row r="5475" spans="2:17" ht="20.25" customHeight="1">
      <c r="B5475" s="10" t="str">
        <f t="shared" si="345"/>
        <v>عينك تيره برشكاري599</v>
      </c>
      <c r="C5475" s="10" t="str">
        <f t="shared" si="346"/>
        <v>عينك تيره برشكاري1403/04/21599</v>
      </c>
      <c r="D5475" s="10" t="str">
        <f>IFERROR(IF(تحویلی!$E$1="","",IF(NOSA!O5475=تحویلی!$E$1,تحویلی!$E$1&amp;COUNTIF(NOSA!$O$1:O5475,تحویلی!$E$1),"")),"")</f>
        <v/>
      </c>
      <c r="E5475" s="10" t="str">
        <f t="shared" si="347"/>
        <v>4505599</v>
      </c>
      <c r="F5475" s="10" t="str">
        <f>IFERROR(VLOOKUP(I5475,DATABASE!$N:$O,2,FALSE),"")</f>
        <v>عينك تيره برشكاري</v>
      </c>
      <c r="G5475" s="3" t="s">
        <v>3136</v>
      </c>
      <c r="H5475" s="4">
        <v>4505</v>
      </c>
      <c r="I5475" s="3" t="s">
        <v>1521</v>
      </c>
      <c r="J5475" s="3" t="s">
        <v>1522</v>
      </c>
      <c r="K5475" s="5">
        <v>5</v>
      </c>
      <c r="L5475" s="3" t="s">
        <v>8</v>
      </c>
      <c r="M5475" s="3" t="s">
        <v>3444</v>
      </c>
      <c r="N5475" s="3" t="s">
        <v>131</v>
      </c>
      <c r="O5475" s="1">
        <v>599</v>
      </c>
      <c r="P5475" s="4">
        <v>0</v>
      </c>
      <c r="Q5475" s="10">
        <f t="shared" si="348"/>
        <v>599</v>
      </c>
    </row>
    <row r="5476" spans="2:17" ht="20.25" customHeight="1">
      <c r="B5476" s="10" t="str">
        <f t="shared" si="345"/>
        <v>پوتين ايمني نسوز540</v>
      </c>
      <c r="C5476" s="10" t="str">
        <f t="shared" si="346"/>
        <v>پوتين ايمني نسوز1403/04/21540</v>
      </c>
      <c r="D5476" s="10" t="str">
        <f>IFERROR(IF(تحویلی!$E$1="","",IF(NOSA!O5476=تحویلی!$E$1,تحویلی!$E$1&amp;COUNTIF(NOSA!$O$1:O5476,تحویلی!$E$1),"")),"")</f>
        <v/>
      </c>
      <c r="E5476" s="10" t="str">
        <f t="shared" si="347"/>
        <v>4510540</v>
      </c>
      <c r="F5476" s="10" t="str">
        <f>IFERROR(VLOOKUP(I5476,DATABASE!$N:$O,2,FALSE),"")</f>
        <v>پوتين ايمني نسوز</v>
      </c>
      <c r="G5476" s="3" t="s">
        <v>3136</v>
      </c>
      <c r="H5476" s="4">
        <v>4510</v>
      </c>
      <c r="I5476" s="3" t="s">
        <v>1528</v>
      </c>
      <c r="J5476" s="3" t="s">
        <v>1654</v>
      </c>
      <c r="K5476" s="5">
        <v>1</v>
      </c>
      <c r="L5476" s="3" t="s">
        <v>3</v>
      </c>
      <c r="M5476" s="3" t="s">
        <v>19</v>
      </c>
      <c r="N5476" s="3" t="s">
        <v>565</v>
      </c>
      <c r="O5476" s="1">
        <v>540</v>
      </c>
      <c r="P5476" s="4">
        <v>1</v>
      </c>
      <c r="Q5476" s="10">
        <f t="shared" si="348"/>
        <v>540</v>
      </c>
    </row>
    <row r="5477" spans="2:17" ht="20.25" customHeight="1">
      <c r="B5477" s="10" t="str">
        <f t="shared" si="345"/>
        <v>عينك رويت مذاب766</v>
      </c>
      <c r="C5477" s="10" t="str">
        <f t="shared" si="346"/>
        <v>عينك رويت مذاب1403/04/21766</v>
      </c>
      <c r="D5477" s="10" t="str">
        <f>IFERROR(IF(تحویلی!$E$1="","",IF(NOSA!O5477=تحویلی!$E$1,تحویلی!$E$1&amp;COUNTIF(NOSA!$O$1:O5477,تحویلی!$E$1),"")),"")</f>
        <v/>
      </c>
      <c r="E5477" s="10" t="str">
        <f t="shared" si="347"/>
        <v>4511766</v>
      </c>
      <c r="F5477" s="10" t="str">
        <f>IFERROR(VLOOKUP(I5477,DATABASE!$N:$O,2,FALSE),"")</f>
        <v>عينك رويت مذاب</v>
      </c>
      <c r="G5477" s="3" t="s">
        <v>3136</v>
      </c>
      <c r="H5477" s="4">
        <v>4511</v>
      </c>
      <c r="I5477" s="3" t="s">
        <v>2323</v>
      </c>
      <c r="J5477" s="3" t="s">
        <v>2240</v>
      </c>
      <c r="K5477" s="5">
        <v>1</v>
      </c>
      <c r="L5477" s="3" t="s">
        <v>8</v>
      </c>
      <c r="M5477" s="3" t="s">
        <v>87</v>
      </c>
      <c r="N5477" s="3" t="s">
        <v>1059</v>
      </c>
      <c r="O5477" s="1">
        <v>766</v>
      </c>
      <c r="P5477" s="4">
        <v>0</v>
      </c>
      <c r="Q5477" s="10">
        <f t="shared" si="348"/>
        <v>766</v>
      </c>
    </row>
    <row r="5478" spans="2:17" ht="20.25" customHeight="1">
      <c r="B5478" s="10" t="str">
        <f t="shared" si="345"/>
        <v>عينك تيره برشكاري401</v>
      </c>
      <c r="C5478" s="10" t="str">
        <f t="shared" si="346"/>
        <v>عينك تيره برشكاري1403/04/21401</v>
      </c>
      <c r="D5478" s="10" t="str">
        <f>IFERROR(IF(تحویلی!$E$1="","",IF(NOSA!O5478=تحویلی!$E$1,تحویلی!$E$1&amp;COUNTIF(NOSA!$O$1:O5478,تحویلی!$E$1),"")),"")</f>
        <v/>
      </c>
      <c r="E5478" s="10" t="str">
        <f t="shared" si="347"/>
        <v>4514401</v>
      </c>
      <c r="F5478" s="10" t="str">
        <f>IFERROR(VLOOKUP(I5478,DATABASE!$N:$O,2,FALSE),"")</f>
        <v>عينك تيره برشكاري</v>
      </c>
      <c r="G5478" s="3" t="s">
        <v>3136</v>
      </c>
      <c r="H5478" s="4">
        <v>4514</v>
      </c>
      <c r="I5478" s="3" t="s">
        <v>1521</v>
      </c>
      <c r="J5478" s="3" t="s">
        <v>1522</v>
      </c>
      <c r="K5478" s="5">
        <v>1</v>
      </c>
      <c r="L5478" s="3" t="s">
        <v>8</v>
      </c>
      <c r="M5478" s="3" t="s">
        <v>3445</v>
      </c>
      <c r="N5478" s="3" t="s">
        <v>424</v>
      </c>
      <c r="O5478" s="1">
        <v>401</v>
      </c>
      <c r="P5478" s="4">
        <v>0</v>
      </c>
      <c r="Q5478" s="10">
        <f t="shared" si="348"/>
        <v>401</v>
      </c>
    </row>
    <row r="5479" spans="2:17" ht="20.25" customHeight="1">
      <c r="B5479" s="10" t="str">
        <f t="shared" si="345"/>
        <v>ماسك جوشكاري783</v>
      </c>
      <c r="C5479" s="10" t="str">
        <f t="shared" si="346"/>
        <v>ماسك جوشكاري1403/04/21783</v>
      </c>
      <c r="D5479" s="10" t="str">
        <f>IFERROR(IF(تحویلی!$E$1="","",IF(NOSA!O5479=تحویلی!$E$1,تحویلی!$E$1&amp;COUNTIF(NOSA!$O$1:O5479,تحویلی!$E$1),"")),"")</f>
        <v/>
      </c>
      <c r="E5479" s="10" t="str">
        <f t="shared" si="347"/>
        <v>4517783</v>
      </c>
      <c r="F5479" s="10" t="str">
        <f>IFERROR(VLOOKUP(I5479,DATABASE!$N:$O,2,FALSE),"")</f>
        <v>ماسك جوشكاري</v>
      </c>
      <c r="G5479" s="3" t="s">
        <v>3136</v>
      </c>
      <c r="H5479" s="4">
        <v>4517</v>
      </c>
      <c r="I5479" s="3" t="s">
        <v>1598</v>
      </c>
      <c r="J5479" s="3" t="s">
        <v>108</v>
      </c>
      <c r="K5479" s="5">
        <v>1</v>
      </c>
      <c r="L5479" s="3" t="s">
        <v>8</v>
      </c>
      <c r="M5479" s="3" t="s">
        <v>215</v>
      </c>
      <c r="N5479" s="3" t="s">
        <v>1219</v>
      </c>
      <c r="O5479" s="1">
        <v>783</v>
      </c>
      <c r="P5479" s="4">
        <v>0</v>
      </c>
      <c r="Q5479" s="10">
        <f t="shared" si="348"/>
        <v>783</v>
      </c>
    </row>
    <row r="5480" spans="2:17" ht="20.25" customHeight="1">
      <c r="B5480" s="10" t="str">
        <f t="shared" si="345"/>
        <v>شيشه مات ماسك جوشكاري783</v>
      </c>
      <c r="C5480" s="10" t="str">
        <f t="shared" si="346"/>
        <v>شيشه مات ماسك جوشكاري1403/04/21783</v>
      </c>
      <c r="D5480" s="10" t="str">
        <f>IFERROR(IF(تحویلی!$E$1="","",IF(NOSA!O5480=تحویلی!$E$1,تحویلی!$E$1&amp;COUNTIF(NOSA!$O$1:O5480,تحویلی!$E$1),"")),"")</f>
        <v/>
      </c>
      <c r="E5480" s="10" t="str">
        <f t="shared" si="347"/>
        <v>4517783</v>
      </c>
      <c r="F5480" s="10" t="str">
        <f>IFERROR(VLOOKUP(I5480,DATABASE!$N:$O,2,FALSE),"")</f>
        <v>شيشه مات ماسك جوشكاري</v>
      </c>
      <c r="G5480" s="3" t="s">
        <v>3136</v>
      </c>
      <c r="H5480" s="4">
        <v>4517</v>
      </c>
      <c r="I5480" s="3" t="s">
        <v>1507</v>
      </c>
      <c r="J5480" s="3" t="s">
        <v>113</v>
      </c>
      <c r="K5480" s="5">
        <v>1</v>
      </c>
      <c r="L5480" s="3" t="s">
        <v>8</v>
      </c>
      <c r="M5480" s="3" t="s">
        <v>215</v>
      </c>
      <c r="N5480" s="3" t="s">
        <v>1219</v>
      </c>
      <c r="O5480" s="1">
        <v>783</v>
      </c>
      <c r="P5480" s="4">
        <v>0</v>
      </c>
      <c r="Q5480" s="10">
        <f t="shared" si="348"/>
        <v>783</v>
      </c>
    </row>
    <row r="5481" spans="2:17" ht="20.25" customHeight="1">
      <c r="B5481" s="10" t="str">
        <f t="shared" si="345"/>
        <v>شيشه ماسك جوشكاري ساده783</v>
      </c>
      <c r="C5481" s="10" t="str">
        <f t="shared" si="346"/>
        <v>شيشه ماسك جوشكاري ساده1403/04/21783</v>
      </c>
      <c r="D5481" s="10" t="str">
        <f>IFERROR(IF(تحویلی!$E$1="","",IF(NOSA!O5481=تحویلی!$E$1,تحویلی!$E$1&amp;COUNTIF(NOSA!$O$1:O5481,تحویلی!$E$1),"")),"")</f>
        <v/>
      </c>
      <c r="E5481" s="10" t="str">
        <f t="shared" si="347"/>
        <v>4517783</v>
      </c>
      <c r="F5481" s="10" t="str">
        <f>IFERROR(VLOOKUP(I5481,DATABASE!$N:$O,2,FALSE),"")</f>
        <v>شيشه ماسك جوشكاري ساده</v>
      </c>
      <c r="G5481" s="3" t="s">
        <v>3136</v>
      </c>
      <c r="H5481" s="4">
        <v>4517</v>
      </c>
      <c r="I5481" s="3" t="s">
        <v>1548</v>
      </c>
      <c r="J5481" s="3" t="s">
        <v>111</v>
      </c>
      <c r="K5481" s="5">
        <v>1</v>
      </c>
      <c r="L5481" s="3" t="s">
        <v>8</v>
      </c>
      <c r="M5481" s="3" t="s">
        <v>215</v>
      </c>
      <c r="N5481" s="3" t="s">
        <v>1219</v>
      </c>
      <c r="O5481" s="1">
        <v>783</v>
      </c>
      <c r="P5481" s="4">
        <v>0</v>
      </c>
      <c r="Q5481" s="10">
        <f t="shared" si="348"/>
        <v>783</v>
      </c>
    </row>
    <row r="5482" spans="2:17" ht="20.25" customHeight="1">
      <c r="B5482" s="10" t="str">
        <f t="shared" si="345"/>
        <v>دستكش ضد برش سبك567</v>
      </c>
      <c r="C5482" s="10" t="str">
        <f t="shared" si="346"/>
        <v>دستكش ضد برش سبك1403/04/22567</v>
      </c>
      <c r="D5482" s="10" t="str">
        <f>IFERROR(IF(تحویلی!$E$1="","",IF(NOSA!O5482=تحویلی!$E$1,تحویلی!$E$1&amp;COUNTIF(NOSA!$O$1:O5482,تحویلی!$E$1),"")),"")</f>
        <v/>
      </c>
      <c r="E5482" s="10" t="str">
        <f t="shared" si="347"/>
        <v>4532567</v>
      </c>
      <c r="F5482" s="10" t="str">
        <f>IFERROR(VLOOKUP(I5482,DATABASE!$N:$O,2,FALSE),"")</f>
        <v>دستكش ضد برش سبك</v>
      </c>
      <c r="G5482" s="3" t="s">
        <v>3137</v>
      </c>
      <c r="H5482" s="4">
        <v>4532</v>
      </c>
      <c r="I5482" s="3" t="s">
        <v>1442</v>
      </c>
      <c r="J5482" s="3" t="s">
        <v>22</v>
      </c>
      <c r="K5482" s="5">
        <v>1</v>
      </c>
      <c r="L5482" s="3" t="s">
        <v>3</v>
      </c>
      <c r="M5482" s="3" t="s">
        <v>215</v>
      </c>
      <c r="N5482" s="3" t="s">
        <v>71</v>
      </c>
      <c r="O5482" s="1">
        <v>567</v>
      </c>
      <c r="P5482" s="4">
        <v>0</v>
      </c>
      <c r="Q5482" s="10">
        <f t="shared" si="348"/>
        <v>567</v>
      </c>
    </row>
    <row r="5483" spans="2:17" ht="20.25" customHeight="1">
      <c r="B5483" s="10" t="str">
        <f t="shared" si="345"/>
        <v>دستكش استاد كار567</v>
      </c>
      <c r="C5483" s="10" t="str">
        <f t="shared" si="346"/>
        <v>دستكش استاد كار1403/04/22567</v>
      </c>
      <c r="D5483" s="10" t="str">
        <f>IFERROR(IF(تحویلی!$E$1="","",IF(NOSA!O5483=تحویلی!$E$1,تحویلی!$E$1&amp;COUNTIF(NOSA!$O$1:O5483,تحویلی!$E$1),"")),"")</f>
        <v/>
      </c>
      <c r="E5483" s="10" t="str">
        <f t="shared" si="347"/>
        <v>4542567</v>
      </c>
      <c r="F5483" s="10" t="str">
        <f>IFERROR(VLOOKUP(I5483,DATABASE!$N:$O,2,FALSE),"")</f>
        <v>دستكش استاد كار</v>
      </c>
      <c r="G5483" s="3" t="s">
        <v>3137</v>
      </c>
      <c r="H5483" s="4">
        <v>4542</v>
      </c>
      <c r="I5483" s="3" t="s">
        <v>1543</v>
      </c>
      <c r="J5483" s="3" t="s">
        <v>255</v>
      </c>
      <c r="K5483" s="5">
        <v>1</v>
      </c>
      <c r="L5483" s="3" t="s">
        <v>3</v>
      </c>
      <c r="M5483" s="3" t="s">
        <v>215</v>
      </c>
      <c r="N5483" s="3" t="s">
        <v>71</v>
      </c>
      <c r="O5483" s="1">
        <v>567</v>
      </c>
      <c r="P5483" s="4">
        <v>0</v>
      </c>
      <c r="Q5483" s="10">
        <f t="shared" si="348"/>
        <v>567</v>
      </c>
    </row>
    <row r="5484" spans="2:17" ht="20.25" customHeight="1">
      <c r="B5484" s="10" t="str">
        <f t="shared" si="345"/>
        <v>گوشي اير پلاگ221</v>
      </c>
      <c r="C5484" s="10" t="str">
        <f t="shared" si="346"/>
        <v>گوشي اير پلاگ1403/04/22221</v>
      </c>
      <c r="D5484" s="10" t="str">
        <f>IFERROR(IF(تحویلی!$E$1="","",IF(NOSA!O5484=تحویلی!$E$1,تحویلی!$E$1&amp;COUNTIF(NOSA!$O$1:O5484,تحویلی!$E$1),"")),"")</f>
        <v/>
      </c>
      <c r="E5484" s="10" t="str">
        <f t="shared" si="347"/>
        <v>4545221</v>
      </c>
      <c r="F5484" s="10" t="str">
        <f>IFERROR(VLOOKUP(I5484,DATABASE!$N:$O,2,FALSE),"")</f>
        <v>گوشي اير پلاگ</v>
      </c>
      <c r="G5484" s="3" t="s">
        <v>3137</v>
      </c>
      <c r="H5484" s="4">
        <v>4545</v>
      </c>
      <c r="I5484" s="3" t="s">
        <v>1581</v>
      </c>
      <c r="J5484" s="3" t="s">
        <v>124</v>
      </c>
      <c r="K5484" s="5">
        <v>1</v>
      </c>
      <c r="L5484" s="3" t="s">
        <v>8</v>
      </c>
      <c r="M5484" s="3" t="s">
        <v>9</v>
      </c>
      <c r="N5484" s="3" t="s">
        <v>325</v>
      </c>
      <c r="O5484" s="1">
        <v>221</v>
      </c>
      <c r="P5484" s="4">
        <v>0</v>
      </c>
      <c r="Q5484" s="10">
        <f t="shared" si="348"/>
        <v>221</v>
      </c>
    </row>
    <row r="5485" spans="2:17" ht="20.25" customHeight="1">
      <c r="B5485" s="10" t="str">
        <f t="shared" si="345"/>
        <v>گوشي اير پلاگ313</v>
      </c>
      <c r="C5485" s="10" t="str">
        <f t="shared" si="346"/>
        <v>گوشي اير پلاگ1403/04/22313</v>
      </c>
      <c r="D5485" s="10" t="str">
        <f>IFERROR(IF(تحویلی!$E$1="","",IF(NOSA!O5485=تحویلی!$E$1,تحویلی!$E$1&amp;COUNTIF(NOSA!$O$1:O5485,تحویلی!$E$1),"")),"")</f>
        <v/>
      </c>
      <c r="E5485" s="10" t="str">
        <f t="shared" si="347"/>
        <v>4545313</v>
      </c>
      <c r="F5485" s="10" t="str">
        <f>IFERROR(VLOOKUP(I5485,DATABASE!$N:$O,2,FALSE),"")</f>
        <v>گوشي اير پلاگ</v>
      </c>
      <c r="G5485" s="3" t="s">
        <v>3137</v>
      </c>
      <c r="H5485" s="4">
        <v>4545</v>
      </c>
      <c r="I5485" s="3" t="s">
        <v>1581</v>
      </c>
      <c r="J5485" s="3" t="s">
        <v>124</v>
      </c>
      <c r="K5485" s="5">
        <v>1</v>
      </c>
      <c r="L5485" s="3" t="s">
        <v>8</v>
      </c>
      <c r="M5485" s="3" t="s">
        <v>9</v>
      </c>
      <c r="N5485" s="3" t="s">
        <v>125</v>
      </c>
      <c r="O5485" s="1">
        <v>313</v>
      </c>
      <c r="P5485" s="4">
        <v>0</v>
      </c>
      <c r="Q5485" s="10">
        <f t="shared" si="348"/>
        <v>313</v>
      </c>
    </row>
    <row r="5486" spans="2:17" ht="20.25" customHeight="1">
      <c r="B5486" s="10" t="str">
        <f t="shared" si="345"/>
        <v>دستكش استاد كار86</v>
      </c>
      <c r="C5486" s="10" t="str">
        <f t="shared" si="346"/>
        <v>دستكش استاد كار1403/04/2286</v>
      </c>
      <c r="D5486" s="10" t="str">
        <f>IFERROR(IF(تحویلی!$E$1="","",IF(NOSA!O5486=تحویلی!$E$1,تحویلی!$E$1&amp;COUNTIF(NOSA!$O$1:O5486,تحویلی!$E$1),"")),"")</f>
        <v/>
      </c>
      <c r="E5486" s="10" t="str">
        <f t="shared" si="347"/>
        <v>454686</v>
      </c>
      <c r="F5486" s="10" t="str">
        <f>IFERROR(VLOOKUP(I5486,DATABASE!$N:$O,2,FALSE),"")</f>
        <v>دستكش استاد كار</v>
      </c>
      <c r="G5486" s="3" t="s">
        <v>3137</v>
      </c>
      <c r="H5486" s="4">
        <v>4546</v>
      </c>
      <c r="I5486" s="3" t="s">
        <v>1543</v>
      </c>
      <c r="J5486" s="3" t="s">
        <v>255</v>
      </c>
      <c r="K5486" s="5">
        <v>1</v>
      </c>
      <c r="L5486" s="3" t="s">
        <v>3</v>
      </c>
      <c r="M5486" s="3" t="s">
        <v>3446</v>
      </c>
      <c r="N5486" s="3" t="s">
        <v>105</v>
      </c>
      <c r="O5486" s="1">
        <v>86</v>
      </c>
      <c r="P5486" s="4">
        <v>0</v>
      </c>
      <c r="Q5486" s="10">
        <f t="shared" si="348"/>
        <v>86</v>
      </c>
    </row>
    <row r="5487" spans="2:17" ht="20.25" customHeight="1">
      <c r="B5487" s="10" t="str">
        <f t="shared" si="345"/>
        <v>دستكش استاد كار893</v>
      </c>
      <c r="C5487" s="10" t="str">
        <f t="shared" si="346"/>
        <v>دستكش استاد كار1403/04/22893</v>
      </c>
      <c r="D5487" s="10" t="str">
        <f>IFERROR(IF(تحویلی!$E$1="","",IF(NOSA!O5487=تحویلی!$E$1,تحویلی!$E$1&amp;COUNTIF(NOSA!$O$1:O5487,تحویلی!$E$1),"")),"")</f>
        <v/>
      </c>
      <c r="E5487" s="10" t="str">
        <f t="shared" si="347"/>
        <v>4546893</v>
      </c>
      <c r="F5487" s="10" t="str">
        <f>IFERROR(VLOOKUP(I5487,DATABASE!$N:$O,2,FALSE),"")</f>
        <v>دستكش استاد كار</v>
      </c>
      <c r="G5487" s="3" t="s">
        <v>3137</v>
      </c>
      <c r="H5487" s="4">
        <v>4546</v>
      </c>
      <c r="I5487" s="3" t="s">
        <v>1543</v>
      </c>
      <c r="J5487" s="3" t="s">
        <v>255</v>
      </c>
      <c r="K5487" s="5">
        <v>1</v>
      </c>
      <c r="L5487" s="3" t="s">
        <v>3</v>
      </c>
      <c r="M5487" s="3" t="s">
        <v>3446</v>
      </c>
      <c r="N5487" s="3" t="s">
        <v>3439</v>
      </c>
      <c r="O5487" s="1">
        <v>893</v>
      </c>
      <c r="P5487" s="4">
        <v>0</v>
      </c>
      <c r="Q5487" s="10">
        <f t="shared" si="348"/>
        <v>893</v>
      </c>
    </row>
    <row r="5488" spans="2:17" ht="20.25" customHeight="1">
      <c r="B5488" s="10" t="str">
        <f t="shared" si="345"/>
        <v>دستكش ضد برش سبك259</v>
      </c>
      <c r="C5488" s="10" t="str">
        <f t="shared" si="346"/>
        <v>دستكش ضد برش سبك1403/04/23259</v>
      </c>
      <c r="D5488" s="10" t="str">
        <f>IFERROR(IF(تحویلی!$E$1="","",IF(NOSA!O5488=تحویلی!$E$1,تحویلی!$E$1&amp;COUNTIF(NOSA!$O$1:O5488,تحویلی!$E$1),"")),"")</f>
        <v/>
      </c>
      <c r="E5488" s="10" t="str">
        <f t="shared" si="347"/>
        <v>4602259</v>
      </c>
      <c r="F5488" s="10" t="str">
        <f>IFERROR(VLOOKUP(I5488,DATABASE!$N:$O,2,FALSE),"")</f>
        <v>دستكش ضد برش سبك</v>
      </c>
      <c r="G5488" s="3" t="s">
        <v>3138</v>
      </c>
      <c r="H5488" s="4">
        <v>4602</v>
      </c>
      <c r="I5488" s="3" t="s">
        <v>1442</v>
      </c>
      <c r="J5488" s="3" t="s">
        <v>22</v>
      </c>
      <c r="K5488" s="5">
        <v>1</v>
      </c>
      <c r="L5488" s="3" t="s">
        <v>3</v>
      </c>
      <c r="M5488" s="3" t="s">
        <v>4</v>
      </c>
      <c r="N5488" s="3" t="s">
        <v>13</v>
      </c>
      <c r="O5488" s="1">
        <v>259</v>
      </c>
      <c r="P5488" s="4">
        <v>0</v>
      </c>
      <c r="Q5488" s="10">
        <f t="shared" si="348"/>
        <v>259</v>
      </c>
    </row>
    <row r="5489" spans="2:17" ht="20.25" customHeight="1">
      <c r="B5489" s="10" t="str">
        <f t="shared" si="345"/>
        <v>دستكش ضد برش سبك653</v>
      </c>
      <c r="C5489" s="10" t="str">
        <f t="shared" si="346"/>
        <v>دستكش ضد برش سبك1403/04/23653</v>
      </c>
      <c r="D5489" s="10" t="str">
        <f>IFERROR(IF(تحویلی!$E$1="","",IF(NOSA!O5489=تحویلی!$E$1,تحویلی!$E$1&amp;COUNTIF(NOSA!$O$1:O5489,تحویلی!$E$1),"")),"")</f>
        <v/>
      </c>
      <c r="E5489" s="10" t="str">
        <f t="shared" si="347"/>
        <v>4602653</v>
      </c>
      <c r="F5489" s="10" t="str">
        <f>IFERROR(VLOOKUP(I5489,DATABASE!$N:$O,2,FALSE),"")</f>
        <v>دستكش ضد برش سبك</v>
      </c>
      <c r="G5489" s="154" t="s">
        <v>3138</v>
      </c>
      <c r="H5489" s="155">
        <v>4602</v>
      </c>
      <c r="I5489" s="154" t="s">
        <v>1442</v>
      </c>
      <c r="J5489" s="154" t="s">
        <v>22</v>
      </c>
      <c r="K5489" s="156">
        <v>1</v>
      </c>
      <c r="L5489" s="154" t="s">
        <v>3</v>
      </c>
      <c r="M5489" s="154" t="s">
        <v>4</v>
      </c>
      <c r="N5489" s="154" t="s">
        <v>106</v>
      </c>
      <c r="O5489" s="153">
        <v>653</v>
      </c>
      <c r="P5489" s="155">
        <v>0</v>
      </c>
      <c r="Q5489" s="10">
        <f t="shared" si="348"/>
        <v>653</v>
      </c>
    </row>
    <row r="5490" spans="2:17" ht="20.25" customHeight="1">
      <c r="B5490" s="10" t="str">
        <f t="shared" si="345"/>
        <v>دستكش كف مواد سبك733</v>
      </c>
      <c r="C5490" s="10" t="str">
        <f t="shared" si="346"/>
        <v>دستكش كف مواد سبك1403/04/23733</v>
      </c>
      <c r="D5490" s="10" t="str">
        <f>IFERROR(IF(تحویلی!$E$1="","",IF(NOSA!O5490=تحویلی!$E$1,تحویلی!$E$1&amp;COUNTIF(NOSA!$O$1:O5490,تحویلی!$E$1),"")),"")</f>
        <v/>
      </c>
      <c r="E5490" s="10" t="str">
        <f t="shared" si="347"/>
        <v>4604733</v>
      </c>
      <c r="F5490" s="10" t="str">
        <f>IFERROR(VLOOKUP(I5490,DATABASE!$N:$O,2,FALSE),"")</f>
        <v>دستكش كف مواد سبك</v>
      </c>
      <c r="G5490" s="154" t="s">
        <v>3138</v>
      </c>
      <c r="H5490" s="155">
        <v>4604</v>
      </c>
      <c r="I5490" s="154" t="s">
        <v>1456</v>
      </c>
      <c r="J5490" s="154" t="s">
        <v>2</v>
      </c>
      <c r="K5490" s="156">
        <v>1</v>
      </c>
      <c r="L5490" s="154" t="s">
        <v>3</v>
      </c>
      <c r="M5490" s="154" t="s">
        <v>47</v>
      </c>
      <c r="N5490" s="154" t="s">
        <v>628</v>
      </c>
      <c r="O5490" s="153">
        <v>733</v>
      </c>
      <c r="P5490" s="155">
        <v>0</v>
      </c>
      <c r="Q5490" s="10">
        <f t="shared" si="348"/>
        <v>733</v>
      </c>
    </row>
    <row r="5491" spans="2:17" ht="20.25" customHeight="1">
      <c r="B5491" s="10" t="str">
        <f t="shared" si="345"/>
        <v>دستكش كف مواد سبك383</v>
      </c>
      <c r="C5491" s="10" t="str">
        <f t="shared" si="346"/>
        <v>دستكش كف مواد سبك1403/04/23383</v>
      </c>
      <c r="D5491" s="10" t="str">
        <f>IFERROR(IF(تحویلی!$E$1="","",IF(NOSA!O5491=تحویلی!$E$1,تحویلی!$E$1&amp;COUNTIF(NOSA!$O$1:O5491,تحویلی!$E$1),"")),"")</f>
        <v/>
      </c>
      <c r="E5491" s="10" t="str">
        <f t="shared" si="347"/>
        <v>4604383</v>
      </c>
      <c r="F5491" s="10" t="str">
        <f>IFERROR(VLOOKUP(I5491,DATABASE!$N:$O,2,FALSE),"")</f>
        <v>دستكش كف مواد سبك</v>
      </c>
      <c r="G5491" s="154" t="s">
        <v>3138</v>
      </c>
      <c r="H5491" s="155">
        <v>4604</v>
      </c>
      <c r="I5491" s="154" t="s">
        <v>1456</v>
      </c>
      <c r="J5491" s="154" t="s">
        <v>2</v>
      </c>
      <c r="K5491" s="156">
        <v>1</v>
      </c>
      <c r="L5491" s="154" t="s">
        <v>3</v>
      </c>
      <c r="M5491" s="154" t="s">
        <v>47</v>
      </c>
      <c r="N5491" s="154" t="s">
        <v>344</v>
      </c>
      <c r="O5491" s="153">
        <v>383</v>
      </c>
      <c r="P5491" s="155">
        <v>0</v>
      </c>
      <c r="Q5491" s="10">
        <f t="shared" si="348"/>
        <v>383</v>
      </c>
    </row>
    <row r="5492" spans="2:17" ht="20.25" customHeight="1">
      <c r="B5492" s="10" t="str">
        <f t="shared" si="345"/>
        <v>دستكش ضد برش سبك879</v>
      </c>
      <c r="C5492" s="10" t="str">
        <f t="shared" si="346"/>
        <v>دستكش ضد برش سبك1403/04/23879</v>
      </c>
      <c r="D5492" s="10" t="str">
        <f>IFERROR(IF(تحویلی!$E$1="","",IF(NOSA!O5492=تحویلی!$E$1,تحویلی!$E$1&amp;COUNTIF(NOSA!$O$1:O5492,تحویلی!$E$1),"")),"")</f>
        <v/>
      </c>
      <c r="E5492" s="10" t="str">
        <f t="shared" si="347"/>
        <v>4605879</v>
      </c>
      <c r="F5492" s="10" t="str">
        <f>IFERROR(VLOOKUP(I5492,DATABASE!$N:$O,2,FALSE),"")</f>
        <v>دستكش ضد برش سبك</v>
      </c>
      <c r="G5492" s="154" t="s">
        <v>3138</v>
      </c>
      <c r="H5492" s="155">
        <v>4605</v>
      </c>
      <c r="I5492" s="154" t="s">
        <v>1442</v>
      </c>
      <c r="J5492" s="154" t="s">
        <v>22</v>
      </c>
      <c r="K5492" s="156">
        <v>1</v>
      </c>
      <c r="L5492" s="154" t="s">
        <v>3</v>
      </c>
      <c r="M5492" s="154" t="s">
        <v>47</v>
      </c>
      <c r="N5492" s="154" t="s">
        <v>3379</v>
      </c>
      <c r="O5492" s="153">
        <v>879</v>
      </c>
      <c r="P5492" s="155">
        <v>0</v>
      </c>
      <c r="Q5492" s="10">
        <f t="shared" si="348"/>
        <v>879</v>
      </c>
    </row>
    <row r="5493" spans="2:17" ht="20.25" customHeight="1">
      <c r="B5493" s="10" t="str">
        <f t="shared" si="345"/>
        <v>دستكش ضد برش سبك717</v>
      </c>
      <c r="C5493" s="10" t="str">
        <f t="shared" si="346"/>
        <v>دستكش ضد برش سبك1403/04/23717</v>
      </c>
      <c r="D5493" s="10" t="str">
        <f>IFERROR(IF(تحویلی!$E$1="","",IF(NOSA!O5493=تحویلی!$E$1,تحویلی!$E$1&amp;COUNTIF(NOSA!$O$1:O5493,تحویلی!$E$1),"")),"")</f>
        <v/>
      </c>
      <c r="E5493" s="10" t="str">
        <f t="shared" si="347"/>
        <v>4605717</v>
      </c>
      <c r="F5493" s="10" t="str">
        <f>IFERROR(VLOOKUP(I5493,DATABASE!$N:$O,2,FALSE),"")</f>
        <v>دستكش ضد برش سبك</v>
      </c>
      <c r="G5493" s="154" t="s">
        <v>3138</v>
      </c>
      <c r="H5493" s="155">
        <v>4605</v>
      </c>
      <c r="I5493" s="154" t="s">
        <v>1442</v>
      </c>
      <c r="J5493" s="154" t="s">
        <v>22</v>
      </c>
      <c r="K5493" s="156">
        <v>1</v>
      </c>
      <c r="L5493" s="154" t="s">
        <v>3</v>
      </c>
      <c r="M5493" s="154" t="s">
        <v>47</v>
      </c>
      <c r="N5493" s="154" t="s">
        <v>822</v>
      </c>
      <c r="O5493" s="153">
        <v>717</v>
      </c>
      <c r="P5493" s="155">
        <v>0</v>
      </c>
      <c r="Q5493" s="10">
        <f t="shared" si="348"/>
        <v>717</v>
      </c>
    </row>
    <row r="5494" spans="2:17" ht="20.25" customHeight="1">
      <c r="B5494" s="10" t="str">
        <f t="shared" si="345"/>
        <v>دستكش كف مواد سبك460</v>
      </c>
      <c r="C5494" s="10" t="str">
        <f t="shared" si="346"/>
        <v>دستكش كف مواد سبك1403/04/23460</v>
      </c>
      <c r="D5494" s="10" t="str">
        <f>IFERROR(IF(تحویلی!$E$1="","",IF(NOSA!O5494=تحویلی!$E$1,تحویلی!$E$1&amp;COUNTIF(NOSA!$O$1:O5494,تحویلی!$E$1),"")),"")</f>
        <v/>
      </c>
      <c r="E5494" s="10" t="str">
        <f t="shared" si="347"/>
        <v>4606460</v>
      </c>
      <c r="F5494" s="10" t="str">
        <f>IFERROR(VLOOKUP(I5494,DATABASE!$N:$O,2,FALSE),"")</f>
        <v>دستكش كف مواد سبك</v>
      </c>
      <c r="G5494" s="3" t="s">
        <v>3138</v>
      </c>
      <c r="H5494" s="4">
        <v>4606</v>
      </c>
      <c r="I5494" s="3" t="s">
        <v>1456</v>
      </c>
      <c r="J5494" s="3" t="s">
        <v>2</v>
      </c>
      <c r="K5494" s="5">
        <v>1</v>
      </c>
      <c r="L5494" s="3" t="s">
        <v>3</v>
      </c>
      <c r="M5494" s="3" t="s">
        <v>47</v>
      </c>
      <c r="N5494" s="3" t="s">
        <v>140</v>
      </c>
      <c r="O5494" s="1">
        <v>460</v>
      </c>
      <c r="P5494" s="4">
        <v>0</v>
      </c>
      <c r="Q5494" s="10">
        <f t="shared" si="348"/>
        <v>460</v>
      </c>
    </row>
    <row r="5495" spans="2:17" ht="20.25" customHeight="1">
      <c r="B5495" s="10" t="str">
        <f t="shared" si="345"/>
        <v>دستكش كف مواد سبك822</v>
      </c>
      <c r="C5495" s="10" t="str">
        <f t="shared" si="346"/>
        <v>دستكش كف مواد سبك1403/04/23822</v>
      </c>
      <c r="D5495" s="10" t="str">
        <f>IFERROR(IF(تحویلی!$E$1="","",IF(NOSA!O5495=تحویلی!$E$1,تحویلی!$E$1&amp;COUNTIF(NOSA!$O$1:O5495,تحویلی!$E$1),"")),"")</f>
        <v/>
      </c>
      <c r="E5495" s="10" t="str">
        <f t="shared" si="347"/>
        <v>4607822</v>
      </c>
      <c r="F5495" s="10" t="str">
        <f>IFERROR(VLOOKUP(I5495,DATABASE!$N:$O,2,FALSE),"")</f>
        <v>دستكش كف مواد سبك</v>
      </c>
      <c r="G5495" s="3" t="s">
        <v>3138</v>
      </c>
      <c r="H5495" s="4">
        <v>4607</v>
      </c>
      <c r="I5495" s="3" t="s">
        <v>1456</v>
      </c>
      <c r="J5495" s="3" t="s">
        <v>2</v>
      </c>
      <c r="K5495" s="5">
        <v>1</v>
      </c>
      <c r="L5495" s="3" t="s">
        <v>3</v>
      </c>
      <c r="M5495" s="3" t="s">
        <v>47</v>
      </c>
      <c r="N5495" s="3" t="s">
        <v>1788</v>
      </c>
      <c r="O5495" s="1">
        <v>822</v>
      </c>
      <c r="P5495" s="4">
        <v>0</v>
      </c>
      <c r="Q5495" s="10">
        <f t="shared" si="348"/>
        <v>822</v>
      </c>
    </row>
    <row r="5496" spans="2:17" ht="20.25" customHeight="1">
      <c r="B5496" s="10" t="str">
        <f t="shared" si="345"/>
        <v>دستكش كف مواد سبك540</v>
      </c>
      <c r="C5496" s="10" t="str">
        <f t="shared" si="346"/>
        <v>دستكش كف مواد سبك1403/04/23540</v>
      </c>
      <c r="D5496" s="10" t="str">
        <f>IFERROR(IF(تحویلی!$E$1="","",IF(NOSA!O5496=تحویلی!$E$1,تحویلی!$E$1&amp;COUNTIF(NOSA!$O$1:O5496,تحویلی!$E$1),"")),"")</f>
        <v/>
      </c>
      <c r="E5496" s="10" t="str">
        <f t="shared" si="347"/>
        <v>4610540</v>
      </c>
      <c r="F5496" s="10" t="str">
        <f>IFERROR(VLOOKUP(I5496,DATABASE!$N:$O,2,FALSE),"")</f>
        <v>دستكش كف مواد سبك</v>
      </c>
      <c r="G5496" s="3" t="s">
        <v>3138</v>
      </c>
      <c r="H5496" s="4">
        <v>4610</v>
      </c>
      <c r="I5496" s="3" t="s">
        <v>1456</v>
      </c>
      <c r="J5496" s="3" t="s">
        <v>2</v>
      </c>
      <c r="K5496" s="5">
        <v>1</v>
      </c>
      <c r="L5496" s="3" t="s">
        <v>3</v>
      </c>
      <c r="M5496" s="3" t="s">
        <v>4</v>
      </c>
      <c r="N5496" s="3" t="s">
        <v>565</v>
      </c>
      <c r="O5496" s="1">
        <v>540</v>
      </c>
      <c r="P5496" s="4">
        <v>0</v>
      </c>
      <c r="Q5496" s="10">
        <f t="shared" si="348"/>
        <v>540</v>
      </c>
    </row>
    <row r="5497" spans="2:17" ht="20.25" customHeight="1">
      <c r="B5497" s="10" t="str">
        <f t="shared" ref="B5497:B5560" si="349">F5497&amp;Q5497</f>
        <v>دستكش ضد برش سبك277</v>
      </c>
      <c r="C5497" s="10" t="str">
        <f t="shared" ref="C5497:C5560" si="350">F5497&amp;G5497&amp;O5497</f>
        <v>دستكش ضد برش سبك1403/04/23277</v>
      </c>
      <c r="D5497" s="10" t="str">
        <f>IFERROR(IF(تحویلی!$E$1="","",IF(NOSA!O5497=تحویلی!$E$1,تحویلی!$E$1&amp;COUNTIF(NOSA!$O$1:O5497,تحویلی!$E$1),"")),"")</f>
        <v/>
      </c>
      <c r="E5497" s="10" t="str">
        <f t="shared" ref="E5497:E5560" si="351">H5497&amp;O5497</f>
        <v>4611277</v>
      </c>
      <c r="F5497" s="10" t="str">
        <f>IFERROR(VLOOKUP(I5497,DATABASE!$N:$O,2,FALSE),"")</f>
        <v>دستكش ضد برش سبك</v>
      </c>
      <c r="G5497" s="3" t="s">
        <v>3138</v>
      </c>
      <c r="H5497" s="4">
        <v>4611</v>
      </c>
      <c r="I5497" s="3" t="s">
        <v>1442</v>
      </c>
      <c r="J5497" s="3" t="s">
        <v>22</v>
      </c>
      <c r="K5497" s="5">
        <v>1</v>
      </c>
      <c r="L5497" s="3" t="s">
        <v>3</v>
      </c>
      <c r="M5497" s="3" t="s">
        <v>47</v>
      </c>
      <c r="N5497" s="3" t="s">
        <v>79</v>
      </c>
      <c r="O5497" s="1">
        <v>277</v>
      </c>
      <c r="P5497" s="4">
        <v>0</v>
      </c>
      <c r="Q5497" s="10">
        <f t="shared" si="348"/>
        <v>277</v>
      </c>
    </row>
    <row r="5498" spans="2:17" ht="20.25" customHeight="1">
      <c r="B5498" s="10" t="str">
        <f t="shared" si="349"/>
        <v>كلاه ايمني616</v>
      </c>
      <c r="C5498" s="10" t="str">
        <f t="shared" si="350"/>
        <v>كلاه ايمني1403/04/23616</v>
      </c>
      <c r="D5498" s="10" t="str">
        <f>IFERROR(IF(تحویلی!$E$1="","",IF(NOSA!O5498=تحویلی!$E$1,تحویلی!$E$1&amp;COUNTIF(NOSA!$O$1:O5498,تحویلی!$E$1),"")),"")</f>
        <v/>
      </c>
      <c r="E5498" s="10" t="str">
        <f t="shared" si="351"/>
        <v>4612616</v>
      </c>
      <c r="F5498" s="10" t="str">
        <f>IFERROR(VLOOKUP(I5498,DATABASE!$N:$O,2,FALSE),"")</f>
        <v>كلاه ايمني</v>
      </c>
      <c r="G5498" s="3" t="s">
        <v>3138</v>
      </c>
      <c r="H5498" s="4">
        <v>4612</v>
      </c>
      <c r="I5498" s="3" t="s">
        <v>1505</v>
      </c>
      <c r="J5498" s="3" t="s">
        <v>1628</v>
      </c>
      <c r="K5498" s="5">
        <v>1</v>
      </c>
      <c r="L5498" s="3" t="s">
        <v>8</v>
      </c>
      <c r="M5498" s="3" t="s">
        <v>19</v>
      </c>
      <c r="N5498" s="3" t="s">
        <v>508</v>
      </c>
      <c r="O5498" s="1">
        <v>616</v>
      </c>
      <c r="P5498" s="4">
        <v>0</v>
      </c>
      <c r="Q5498" s="10">
        <f t="shared" si="348"/>
        <v>616</v>
      </c>
    </row>
    <row r="5499" spans="2:17" ht="20.25" customHeight="1">
      <c r="B5499" s="10" t="str">
        <f t="shared" si="349"/>
        <v>دستكش ضد برش سبك892</v>
      </c>
      <c r="C5499" s="10" t="str">
        <f t="shared" si="350"/>
        <v>دستكش ضد برش سبك1403/04/23892</v>
      </c>
      <c r="D5499" s="10" t="str">
        <f>IFERROR(IF(تحویلی!$E$1="","",IF(NOSA!O5499=تحویلی!$E$1,تحویلی!$E$1&amp;COUNTIF(NOSA!$O$1:O5499,تحویلی!$E$1),"")),"")</f>
        <v/>
      </c>
      <c r="E5499" s="10" t="str">
        <f t="shared" si="351"/>
        <v>4614892</v>
      </c>
      <c r="F5499" s="10" t="str">
        <f>IFERROR(VLOOKUP(I5499,DATABASE!$N:$O,2,FALSE),"")</f>
        <v>دستكش ضد برش سبك</v>
      </c>
      <c r="G5499" s="3" t="s">
        <v>3138</v>
      </c>
      <c r="H5499" s="4">
        <v>4614</v>
      </c>
      <c r="I5499" s="3" t="s">
        <v>1442</v>
      </c>
      <c r="J5499" s="3" t="s">
        <v>22</v>
      </c>
      <c r="K5499" s="5">
        <v>1</v>
      </c>
      <c r="L5499" s="3" t="s">
        <v>3</v>
      </c>
      <c r="M5499" s="3" t="s">
        <v>4</v>
      </c>
      <c r="N5499" s="3" t="s">
        <v>2625</v>
      </c>
      <c r="O5499" s="1">
        <v>892</v>
      </c>
      <c r="P5499" s="4">
        <v>0</v>
      </c>
      <c r="Q5499" s="10">
        <f t="shared" si="348"/>
        <v>892</v>
      </c>
    </row>
    <row r="5500" spans="2:17" ht="20.25" customHeight="1">
      <c r="B5500" s="10" t="str">
        <f t="shared" si="349"/>
        <v>ماسك جوشكاري163</v>
      </c>
      <c r="C5500" s="10" t="str">
        <f t="shared" si="350"/>
        <v>ماسك جوشكاري1403/04/23163</v>
      </c>
      <c r="D5500" s="10" t="str">
        <f>IFERROR(IF(تحویلی!$E$1="","",IF(NOSA!O5500=تحویلی!$E$1,تحویلی!$E$1&amp;COUNTIF(NOSA!$O$1:O5500,تحویلی!$E$1),"")),"")</f>
        <v/>
      </c>
      <c r="E5500" s="10" t="str">
        <f t="shared" si="351"/>
        <v>4615163</v>
      </c>
      <c r="F5500" s="10" t="str">
        <f>IFERROR(VLOOKUP(I5500,DATABASE!$N:$O,2,FALSE),"")</f>
        <v>ماسك جوشكاري</v>
      </c>
      <c r="G5500" s="3" t="s">
        <v>3138</v>
      </c>
      <c r="H5500" s="4">
        <v>4615</v>
      </c>
      <c r="I5500" s="3" t="s">
        <v>1598</v>
      </c>
      <c r="J5500" s="3" t="s">
        <v>108</v>
      </c>
      <c r="K5500" s="5">
        <v>1</v>
      </c>
      <c r="L5500" s="3" t="s">
        <v>8</v>
      </c>
      <c r="M5500" s="3" t="s">
        <v>3447</v>
      </c>
      <c r="N5500" s="3" t="s">
        <v>324</v>
      </c>
      <c r="O5500" s="1">
        <v>163</v>
      </c>
      <c r="P5500" s="4">
        <v>0</v>
      </c>
      <c r="Q5500" s="10">
        <f t="shared" si="348"/>
        <v>163</v>
      </c>
    </row>
    <row r="5501" spans="2:17" ht="20.25" customHeight="1">
      <c r="B5501" s="10" t="str">
        <f t="shared" si="349"/>
        <v>شيشه مات ماسك جوشكاري163</v>
      </c>
      <c r="C5501" s="10" t="str">
        <f t="shared" si="350"/>
        <v>شيشه مات ماسك جوشكاري1403/04/23163</v>
      </c>
      <c r="D5501" s="10" t="str">
        <f>IFERROR(IF(تحویلی!$E$1="","",IF(NOSA!O5501=تحویلی!$E$1,تحویلی!$E$1&amp;COUNTIF(NOSA!$O$1:O5501,تحویلی!$E$1),"")),"")</f>
        <v/>
      </c>
      <c r="E5501" s="10" t="str">
        <f t="shared" si="351"/>
        <v>4615163</v>
      </c>
      <c r="F5501" s="10" t="str">
        <f>IFERROR(VLOOKUP(I5501,DATABASE!$N:$O,2,FALSE),"")</f>
        <v>شيشه مات ماسك جوشكاري</v>
      </c>
      <c r="G5501" s="3" t="s">
        <v>3138</v>
      </c>
      <c r="H5501" s="4">
        <v>4615</v>
      </c>
      <c r="I5501" s="3" t="s">
        <v>1507</v>
      </c>
      <c r="J5501" s="3" t="s">
        <v>113</v>
      </c>
      <c r="K5501" s="5">
        <v>1</v>
      </c>
      <c r="L5501" s="3" t="s">
        <v>8</v>
      </c>
      <c r="M5501" s="3" t="s">
        <v>3447</v>
      </c>
      <c r="N5501" s="3" t="s">
        <v>324</v>
      </c>
      <c r="O5501" s="1">
        <v>163</v>
      </c>
      <c r="P5501" s="4">
        <v>0</v>
      </c>
      <c r="Q5501" s="10">
        <f t="shared" si="348"/>
        <v>163</v>
      </c>
    </row>
    <row r="5502" spans="2:17" ht="20.25" customHeight="1">
      <c r="B5502" s="10" t="str">
        <f t="shared" si="349"/>
        <v>شيشه ماسك جوشكاري ساده163</v>
      </c>
      <c r="C5502" s="10" t="str">
        <f t="shared" si="350"/>
        <v>شيشه ماسك جوشكاري ساده1403/04/23163</v>
      </c>
      <c r="D5502" s="10" t="str">
        <f>IFERROR(IF(تحویلی!$E$1="","",IF(NOSA!O5502=تحویلی!$E$1,تحویلی!$E$1&amp;COUNTIF(NOSA!$O$1:O5502,تحویلی!$E$1),"")),"")</f>
        <v/>
      </c>
      <c r="E5502" s="10" t="str">
        <f t="shared" si="351"/>
        <v>4615163</v>
      </c>
      <c r="F5502" s="10" t="str">
        <f>IFERROR(VLOOKUP(I5502,DATABASE!$N:$O,2,FALSE),"")</f>
        <v>شيشه ماسك جوشكاري ساده</v>
      </c>
      <c r="G5502" s="3" t="s">
        <v>3138</v>
      </c>
      <c r="H5502" s="4">
        <v>4615</v>
      </c>
      <c r="I5502" s="3" t="s">
        <v>1548</v>
      </c>
      <c r="J5502" s="3" t="s">
        <v>111</v>
      </c>
      <c r="K5502" s="5">
        <v>1</v>
      </c>
      <c r="L5502" s="3" t="s">
        <v>8</v>
      </c>
      <c r="M5502" s="3" t="s">
        <v>3447</v>
      </c>
      <c r="N5502" s="3" t="s">
        <v>324</v>
      </c>
      <c r="O5502" s="1">
        <v>163</v>
      </c>
      <c r="P5502" s="4">
        <v>0</v>
      </c>
      <c r="Q5502" s="10">
        <f t="shared" si="348"/>
        <v>163</v>
      </c>
    </row>
    <row r="5503" spans="2:17" ht="20.25" customHeight="1">
      <c r="B5503" s="10" t="str">
        <f t="shared" si="349"/>
        <v>دستكش ضد برش سبك847</v>
      </c>
      <c r="C5503" s="10" t="str">
        <f t="shared" si="350"/>
        <v>دستكش ضد برش سبك1403/04/23847</v>
      </c>
      <c r="D5503" s="10" t="str">
        <f>IFERROR(IF(تحویلی!$E$1="","",IF(NOSA!O5503=تحویلی!$E$1,تحویلی!$E$1&amp;COUNTIF(NOSA!$O$1:O5503,تحویلی!$E$1),"")),"")</f>
        <v/>
      </c>
      <c r="E5503" s="10" t="str">
        <f t="shared" si="351"/>
        <v>4616847</v>
      </c>
      <c r="F5503" s="10" t="str">
        <f>IFERROR(VLOOKUP(I5503,DATABASE!$N:$O,2,FALSE),"")</f>
        <v>دستكش ضد برش سبك</v>
      </c>
      <c r="G5503" s="3" t="s">
        <v>3138</v>
      </c>
      <c r="H5503" s="4">
        <v>4616</v>
      </c>
      <c r="I5503" s="3" t="s">
        <v>1442</v>
      </c>
      <c r="J5503" s="3" t="s">
        <v>22</v>
      </c>
      <c r="K5503" s="5">
        <v>1</v>
      </c>
      <c r="L5503" s="3" t="s">
        <v>3</v>
      </c>
      <c r="M5503" s="3" t="s">
        <v>4</v>
      </c>
      <c r="N5503" s="3" t="s">
        <v>2719</v>
      </c>
      <c r="O5503" s="1">
        <v>847</v>
      </c>
      <c r="P5503" s="4">
        <v>0</v>
      </c>
      <c r="Q5503" s="10">
        <f t="shared" si="348"/>
        <v>847</v>
      </c>
    </row>
    <row r="5504" spans="2:17" ht="20.25" customHeight="1">
      <c r="B5504" s="10" t="str">
        <f t="shared" si="349"/>
        <v>دستكش ساق بلند نسوز866</v>
      </c>
      <c r="C5504" s="10" t="str">
        <f t="shared" si="350"/>
        <v>دستكش ساق بلند نسوز1403/04/23866</v>
      </c>
      <c r="D5504" s="10" t="str">
        <f>IFERROR(IF(تحویلی!$E$1="","",IF(NOSA!O5504=تحویلی!$E$1,تحویلی!$E$1&amp;COUNTIF(NOSA!$O$1:O5504,تحویلی!$E$1),"")),"")</f>
        <v/>
      </c>
      <c r="E5504" s="10" t="str">
        <f t="shared" si="351"/>
        <v>4617866</v>
      </c>
      <c r="F5504" s="10" t="str">
        <f>IFERROR(VLOOKUP(I5504,DATABASE!$N:$O,2,FALSE),"")</f>
        <v>دستكش ساق بلند نسوز</v>
      </c>
      <c r="G5504" s="3" t="s">
        <v>3138</v>
      </c>
      <c r="H5504" s="4">
        <v>4617</v>
      </c>
      <c r="I5504" s="3" t="s">
        <v>1461</v>
      </c>
      <c r="J5504" s="3" t="s">
        <v>34</v>
      </c>
      <c r="K5504" s="5">
        <v>1</v>
      </c>
      <c r="L5504" s="3" t="s">
        <v>3</v>
      </c>
      <c r="M5504" s="3" t="s">
        <v>47</v>
      </c>
      <c r="N5504" s="3" t="s">
        <v>1322</v>
      </c>
      <c r="O5504" s="1">
        <v>866</v>
      </c>
      <c r="P5504" s="4">
        <v>0</v>
      </c>
      <c r="Q5504" s="10">
        <f t="shared" si="348"/>
        <v>866</v>
      </c>
    </row>
    <row r="5505" spans="2:17" ht="20.25" customHeight="1">
      <c r="B5505" s="10" t="str">
        <f t="shared" si="349"/>
        <v>دستكش كف دوبل چرمي401</v>
      </c>
      <c r="C5505" s="10" t="str">
        <f t="shared" si="350"/>
        <v>دستكش كف دوبل چرمي1403/04/23401</v>
      </c>
      <c r="D5505" s="10" t="str">
        <f>IFERROR(IF(تحویلی!$E$1="","",IF(NOSA!O5505=تحویلی!$E$1,تحویلی!$E$1&amp;COUNTIF(NOSA!$O$1:O5505,تحویلی!$E$1),"")),"")</f>
        <v/>
      </c>
      <c r="E5505" s="10" t="str">
        <f t="shared" si="351"/>
        <v>4617401</v>
      </c>
      <c r="F5505" s="10" t="str">
        <f>IFERROR(VLOOKUP(I5505,DATABASE!$N:$O,2,FALSE),"")</f>
        <v>دستكش كف دوبل چرمي</v>
      </c>
      <c r="G5505" s="3" t="s">
        <v>3138</v>
      </c>
      <c r="H5505" s="4">
        <v>4617</v>
      </c>
      <c r="I5505" s="3" t="s">
        <v>1683</v>
      </c>
      <c r="J5505" s="3" t="s">
        <v>1684</v>
      </c>
      <c r="K5505" s="5">
        <v>1</v>
      </c>
      <c r="L5505" s="3" t="s">
        <v>3</v>
      </c>
      <c r="M5505" s="3" t="s">
        <v>47</v>
      </c>
      <c r="N5505" s="3" t="s">
        <v>424</v>
      </c>
      <c r="O5505" s="1">
        <v>401</v>
      </c>
      <c r="P5505" s="4">
        <v>0</v>
      </c>
      <c r="Q5505" s="10">
        <f t="shared" si="348"/>
        <v>401</v>
      </c>
    </row>
    <row r="5506" spans="2:17" ht="20.25" customHeight="1">
      <c r="B5506" s="10" t="str">
        <f t="shared" si="349"/>
        <v>دستكش كف مواد سبك694</v>
      </c>
      <c r="C5506" s="10" t="str">
        <f t="shared" si="350"/>
        <v>دستكش كف مواد سبك1403/04/23694</v>
      </c>
      <c r="D5506" s="10" t="str">
        <f>IFERROR(IF(تحویلی!$E$1="","",IF(NOSA!O5506=تحویلی!$E$1,تحویلی!$E$1&amp;COUNTIF(NOSA!$O$1:O5506,تحویلی!$E$1),"")),"")</f>
        <v/>
      </c>
      <c r="E5506" s="10" t="str">
        <f t="shared" si="351"/>
        <v>4627694</v>
      </c>
      <c r="F5506" s="10" t="str">
        <f>IFERROR(VLOOKUP(I5506,DATABASE!$N:$O,2,FALSE),"")</f>
        <v>دستكش كف مواد سبك</v>
      </c>
      <c r="G5506" s="3" t="s">
        <v>3138</v>
      </c>
      <c r="H5506" s="4">
        <v>4627</v>
      </c>
      <c r="I5506" s="3" t="s">
        <v>1456</v>
      </c>
      <c r="J5506" s="3" t="s">
        <v>2</v>
      </c>
      <c r="K5506" s="5">
        <v>1</v>
      </c>
      <c r="L5506" s="3" t="s">
        <v>3</v>
      </c>
      <c r="M5506" s="3" t="s">
        <v>47</v>
      </c>
      <c r="N5506" s="3" t="s">
        <v>128</v>
      </c>
      <c r="O5506" s="1">
        <v>694</v>
      </c>
      <c r="P5506" s="4">
        <v>0</v>
      </c>
      <c r="Q5506" s="10">
        <f t="shared" si="348"/>
        <v>694</v>
      </c>
    </row>
    <row r="5507" spans="2:17" ht="20.25" customHeight="1">
      <c r="B5507" s="10" t="str">
        <f t="shared" si="349"/>
        <v>عينك سنگ زني بغل توري460</v>
      </c>
      <c r="C5507" s="10" t="str">
        <f t="shared" si="350"/>
        <v>عينك سنگ زني بغل توري1403/04/23460</v>
      </c>
      <c r="D5507" s="10" t="str">
        <f>IFERROR(IF(تحویلی!$E$1="","",IF(NOSA!O5507=تحویلی!$E$1,تحویلی!$E$1&amp;COUNTIF(NOSA!$O$1:O5507,تحویلی!$E$1),"")),"")</f>
        <v/>
      </c>
      <c r="E5507" s="10" t="str">
        <f t="shared" si="351"/>
        <v>4635460</v>
      </c>
      <c r="F5507" s="10" t="str">
        <f>IFERROR(VLOOKUP(I5507,DATABASE!$N:$O,2,FALSE),"")</f>
        <v>عينك سنگ زني بغل توري</v>
      </c>
      <c r="G5507" s="3" t="s">
        <v>3138</v>
      </c>
      <c r="H5507" s="4">
        <v>4635</v>
      </c>
      <c r="I5507" s="3" t="s">
        <v>1519</v>
      </c>
      <c r="J5507" s="3" t="s">
        <v>1520</v>
      </c>
      <c r="K5507" s="5">
        <v>1</v>
      </c>
      <c r="L5507" s="3" t="s">
        <v>8</v>
      </c>
      <c r="M5507" s="3" t="s">
        <v>47</v>
      </c>
      <c r="N5507" s="3" t="s">
        <v>140</v>
      </c>
      <c r="O5507" s="1">
        <v>460</v>
      </c>
      <c r="P5507" s="4">
        <v>0</v>
      </c>
      <c r="Q5507" s="10">
        <f t="shared" si="348"/>
        <v>460</v>
      </c>
    </row>
    <row r="5508" spans="2:17" ht="20.25" customHeight="1">
      <c r="B5508" s="10" t="str">
        <f t="shared" si="349"/>
        <v>عينك جوشكاري45</v>
      </c>
      <c r="C5508" s="10" t="str">
        <f t="shared" si="350"/>
        <v>عينك جوشكاري1403/04/2345</v>
      </c>
      <c r="D5508" s="10" t="str">
        <f>IFERROR(IF(تحویلی!$E$1="","",IF(NOSA!O5508=تحویلی!$E$1,تحویلی!$E$1&amp;COUNTIF(NOSA!$O$1:O5508,تحویلی!$E$1),"")),"")</f>
        <v/>
      </c>
      <c r="E5508" s="10" t="str">
        <f t="shared" si="351"/>
        <v>463745</v>
      </c>
      <c r="F5508" s="10" t="str">
        <f>IFERROR(VLOOKUP(I5508,DATABASE!$N:$O,2,FALSE),"")</f>
        <v>عينك جوشكاري</v>
      </c>
      <c r="G5508" s="3" t="s">
        <v>3138</v>
      </c>
      <c r="H5508" s="4">
        <v>4637</v>
      </c>
      <c r="I5508" s="3" t="s">
        <v>1622</v>
      </c>
      <c r="J5508" s="3" t="s">
        <v>646</v>
      </c>
      <c r="K5508" s="5">
        <v>1</v>
      </c>
      <c r="L5508" s="3" t="s">
        <v>8</v>
      </c>
      <c r="M5508" s="3" t="s">
        <v>4</v>
      </c>
      <c r="N5508" s="3" t="s">
        <v>302</v>
      </c>
      <c r="O5508" s="1">
        <v>45</v>
      </c>
      <c r="P5508" s="4">
        <v>0</v>
      </c>
      <c r="Q5508" s="10">
        <f t="shared" si="348"/>
        <v>45</v>
      </c>
    </row>
    <row r="5509" spans="2:17" ht="20.25" customHeight="1">
      <c r="B5509" s="10" t="str">
        <f t="shared" si="349"/>
        <v>دستكش ضد برش سبك45</v>
      </c>
      <c r="C5509" s="10" t="str">
        <f t="shared" si="350"/>
        <v>دستكش ضد برش سبك1403/04/2345</v>
      </c>
      <c r="D5509" s="10" t="str">
        <f>IFERROR(IF(تحویلی!$E$1="","",IF(NOSA!O5509=تحویلی!$E$1,تحویلی!$E$1&amp;COUNTIF(NOSA!$O$1:O5509,تحویلی!$E$1),"")),"")</f>
        <v/>
      </c>
      <c r="E5509" s="10" t="str">
        <f t="shared" si="351"/>
        <v>463745</v>
      </c>
      <c r="F5509" s="10" t="str">
        <f>IFERROR(VLOOKUP(I5509,DATABASE!$N:$O,2,FALSE),"")</f>
        <v>دستكش ضد برش سبك</v>
      </c>
      <c r="G5509" s="3" t="s">
        <v>3138</v>
      </c>
      <c r="H5509" s="4">
        <v>4637</v>
      </c>
      <c r="I5509" s="3" t="s">
        <v>1442</v>
      </c>
      <c r="J5509" s="3" t="s">
        <v>22</v>
      </c>
      <c r="K5509" s="5">
        <v>1</v>
      </c>
      <c r="L5509" s="3" t="s">
        <v>3</v>
      </c>
      <c r="M5509" s="3" t="s">
        <v>4</v>
      </c>
      <c r="N5509" s="3" t="s">
        <v>302</v>
      </c>
      <c r="O5509" s="1">
        <v>45</v>
      </c>
      <c r="P5509" s="4">
        <v>0</v>
      </c>
      <c r="Q5509" s="10">
        <f t="shared" si="348"/>
        <v>45</v>
      </c>
    </row>
    <row r="5510" spans="2:17" ht="20.25" customHeight="1">
      <c r="B5510" s="10" t="str">
        <f t="shared" si="349"/>
        <v>دستكش ضد برش سبك303</v>
      </c>
      <c r="C5510" s="10" t="str">
        <f t="shared" si="350"/>
        <v>دستكش ضد برش سبك1403/04/23303</v>
      </c>
      <c r="D5510" s="10" t="str">
        <f>IFERROR(IF(تحویلی!$E$1="","",IF(NOSA!O5510=تحویلی!$E$1,تحویلی!$E$1&amp;COUNTIF(NOSA!$O$1:O5510,تحویلی!$E$1),"")),"")</f>
        <v/>
      </c>
      <c r="E5510" s="10" t="str">
        <f t="shared" si="351"/>
        <v>4643303</v>
      </c>
      <c r="F5510" s="10" t="str">
        <f>IFERROR(VLOOKUP(I5510,DATABASE!$N:$O,2,FALSE),"")</f>
        <v>دستكش ضد برش سبك</v>
      </c>
      <c r="G5510" s="3" t="s">
        <v>3138</v>
      </c>
      <c r="H5510" s="4">
        <v>4643</v>
      </c>
      <c r="I5510" s="3" t="s">
        <v>1442</v>
      </c>
      <c r="J5510" s="3" t="s">
        <v>22</v>
      </c>
      <c r="K5510" s="5">
        <v>1</v>
      </c>
      <c r="L5510" s="3" t="s">
        <v>3</v>
      </c>
      <c r="M5510" s="3" t="s">
        <v>4</v>
      </c>
      <c r="N5510" s="3" t="s">
        <v>10</v>
      </c>
      <c r="O5510" s="1">
        <v>303</v>
      </c>
      <c r="P5510" s="4">
        <v>0</v>
      </c>
      <c r="Q5510" s="10">
        <f t="shared" si="348"/>
        <v>303</v>
      </c>
    </row>
    <row r="5511" spans="2:17" ht="20.25" customHeight="1">
      <c r="B5511" s="10" t="str">
        <f t="shared" si="349"/>
        <v>لباس كار ديرسوز(شلوار) 822</v>
      </c>
      <c r="C5511" s="10" t="str">
        <f t="shared" si="350"/>
        <v>لباس كار ديرسوز(شلوار) 1403/04/23822</v>
      </c>
      <c r="D5511" s="10" t="str">
        <f>IFERROR(IF(تحویلی!$E$1="","",IF(NOSA!O5511=تحویلی!$E$1,تحویلی!$E$1&amp;COUNTIF(NOSA!$O$1:O5511,تحویلی!$E$1),"")),"")</f>
        <v/>
      </c>
      <c r="E5511" s="10" t="str">
        <f t="shared" si="351"/>
        <v>4656822</v>
      </c>
      <c r="F5511" s="10" t="str">
        <f>IFERROR(VLOOKUP(I5511,DATABASE!$N:$O,2,FALSE),"")</f>
        <v xml:space="preserve">لباس كار ديرسوز(شلوار) </v>
      </c>
      <c r="G5511" s="3" t="s">
        <v>3138</v>
      </c>
      <c r="H5511" s="4">
        <v>4656</v>
      </c>
      <c r="I5511" s="3" t="s">
        <v>2318</v>
      </c>
      <c r="J5511" s="3" t="s">
        <v>2831</v>
      </c>
      <c r="K5511" s="5">
        <v>1</v>
      </c>
      <c r="L5511" s="3" t="s">
        <v>8</v>
      </c>
      <c r="M5511" s="3" t="s">
        <v>47</v>
      </c>
      <c r="N5511" s="3" t="s">
        <v>1788</v>
      </c>
      <c r="O5511" s="1">
        <v>822</v>
      </c>
      <c r="P5511" s="4">
        <v>1</v>
      </c>
      <c r="Q5511" s="10">
        <f t="shared" si="348"/>
        <v>822</v>
      </c>
    </row>
    <row r="5512" spans="2:17" ht="20.25" customHeight="1">
      <c r="B5512" s="10" t="str">
        <f t="shared" si="349"/>
        <v>دستكش لاتكس859</v>
      </c>
      <c r="C5512" s="10" t="str">
        <f t="shared" si="350"/>
        <v>دستكش لاتكس1403/04/23859</v>
      </c>
      <c r="D5512" s="10" t="str">
        <f>IFERROR(IF(تحویلی!$E$1="","",IF(NOSA!O5512=تحویلی!$E$1,تحویلی!$E$1&amp;COUNTIF(NOSA!$O$1:O5512,تحویلی!$E$1),"")),"")</f>
        <v/>
      </c>
      <c r="E5512" s="10" t="str">
        <f t="shared" si="351"/>
        <v>4673859</v>
      </c>
      <c r="F5512" s="10" t="str">
        <f>IFERROR(VLOOKUP(I5512,DATABASE!$N:$O,2,FALSE),"")</f>
        <v>دستكش لاتكس</v>
      </c>
      <c r="G5512" s="3" t="s">
        <v>3138</v>
      </c>
      <c r="H5512" s="4">
        <v>4673</v>
      </c>
      <c r="I5512" s="3" t="s">
        <v>2328</v>
      </c>
      <c r="J5512" s="3" t="s">
        <v>564</v>
      </c>
      <c r="K5512" s="5">
        <v>200</v>
      </c>
      <c r="L5512" s="3" t="s">
        <v>3</v>
      </c>
      <c r="M5512" s="3" t="s">
        <v>63</v>
      </c>
      <c r="N5512" s="3" t="s">
        <v>163</v>
      </c>
      <c r="O5512" s="1">
        <v>859</v>
      </c>
      <c r="P5512" s="4">
        <v>0</v>
      </c>
      <c r="Q5512" s="10">
        <f t="shared" si="348"/>
        <v>859</v>
      </c>
    </row>
    <row r="5513" spans="2:17" ht="20.25" customHeight="1">
      <c r="B5513" s="10" t="str">
        <f t="shared" si="349"/>
        <v>كلاه آفتاب گير حصيري786</v>
      </c>
      <c r="C5513" s="10" t="str">
        <f t="shared" si="350"/>
        <v>كلاه آفتاب گير حصيري1403/04/23786</v>
      </c>
      <c r="D5513" s="10" t="str">
        <f>IFERROR(IF(تحویلی!$E$1="","",IF(NOSA!O5513=تحویلی!$E$1,تحویلی!$E$1&amp;COUNTIF(NOSA!$O$1:O5513,تحویلی!$E$1),"")),"")</f>
        <v/>
      </c>
      <c r="E5513" s="10" t="str">
        <f t="shared" si="351"/>
        <v>4679786</v>
      </c>
      <c r="F5513" s="10" t="str">
        <f>IFERROR(VLOOKUP(I5513,DATABASE!$N:$O,2,FALSE),"")</f>
        <v>كلاه آفتاب گير حصيري</v>
      </c>
      <c r="G5513" s="3" t="s">
        <v>3138</v>
      </c>
      <c r="H5513" s="4">
        <v>4679</v>
      </c>
      <c r="I5513" s="3" t="s">
        <v>1687</v>
      </c>
      <c r="J5513" s="3" t="s">
        <v>1688</v>
      </c>
      <c r="K5513" s="5">
        <v>3</v>
      </c>
      <c r="L5513" s="3" t="s">
        <v>8</v>
      </c>
      <c r="M5513" s="3" t="s">
        <v>47</v>
      </c>
      <c r="N5513" s="3" t="s">
        <v>1238</v>
      </c>
      <c r="O5513" s="1">
        <v>786</v>
      </c>
      <c r="P5513" s="4">
        <v>0</v>
      </c>
      <c r="Q5513" s="10">
        <f t="shared" si="348"/>
        <v>786</v>
      </c>
    </row>
    <row r="5514" spans="2:17" ht="20.25" customHeight="1">
      <c r="B5514" s="10" t="str">
        <f t="shared" si="349"/>
        <v>دستكش ضد برش سبك885</v>
      </c>
      <c r="C5514" s="10" t="str">
        <f t="shared" si="350"/>
        <v>دستكش ضد برش سبك1403/04/24885</v>
      </c>
      <c r="D5514" s="10" t="str">
        <f>IFERROR(IF(تحویلی!$E$1="","",IF(NOSA!O5514=تحویلی!$E$1,تحویلی!$E$1&amp;COUNTIF(NOSA!$O$1:O5514,تحویلی!$E$1),"")),"")</f>
        <v/>
      </c>
      <c r="E5514" s="10" t="str">
        <f t="shared" si="351"/>
        <v>4688885</v>
      </c>
      <c r="F5514" s="10" t="str">
        <f>IFERROR(VLOOKUP(I5514,DATABASE!$N:$O,2,FALSE),"")</f>
        <v>دستكش ضد برش سبك</v>
      </c>
      <c r="G5514" s="154" t="s">
        <v>3139</v>
      </c>
      <c r="H5514" s="155">
        <v>4688</v>
      </c>
      <c r="I5514" s="154" t="s">
        <v>1442</v>
      </c>
      <c r="J5514" s="154" t="s">
        <v>22</v>
      </c>
      <c r="K5514" s="156">
        <v>1</v>
      </c>
      <c r="L5514" s="154" t="s">
        <v>3</v>
      </c>
      <c r="M5514" s="154" t="s">
        <v>9</v>
      </c>
      <c r="N5514" s="154" t="s">
        <v>3387</v>
      </c>
      <c r="O5514" s="153">
        <v>885</v>
      </c>
      <c r="P5514" s="155">
        <v>0</v>
      </c>
      <c r="Q5514" s="10">
        <f t="shared" si="348"/>
        <v>885</v>
      </c>
    </row>
    <row r="5515" spans="2:17" ht="20.25" customHeight="1">
      <c r="B5515" s="10" t="str">
        <f t="shared" si="349"/>
        <v>لباس كار ديرسوز(بلوز) 866</v>
      </c>
      <c r="C5515" s="10" t="str">
        <f t="shared" si="350"/>
        <v>لباس كار ديرسوز(بلوز) 1403/04/24866</v>
      </c>
      <c r="D5515" s="10" t="str">
        <f>IFERROR(IF(تحویلی!$E$1="","",IF(NOSA!O5515=تحویلی!$E$1,تحویلی!$E$1&amp;COUNTIF(NOSA!$O$1:O5515,تحویلی!$E$1),"")),"")</f>
        <v/>
      </c>
      <c r="E5515" s="10" t="str">
        <f t="shared" si="351"/>
        <v>4691866</v>
      </c>
      <c r="F5515" s="10" t="str">
        <f>IFERROR(VLOOKUP(I5515,DATABASE!$N:$O,2,FALSE),"")</f>
        <v xml:space="preserve">لباس كار ديرسوز(بلوز) </v>
      </c>
      <c r="G5515" s="154" t="s">
        <v>3139</v>
      </c>
      <c r="H5515" s="155">
        <v>4691</v>
      </c>
      <c r="I5515" s="154" t="s">
        <v>2316</v>
      </c>
      <c r="J5515" s="154" t="s">
        <v>2780</v>
      </c>
      <c r="K5515" s="156">
        <v>1</v>
      </c>
      <c r="L5515" s="154" t="s">
        <v>8</v>
      </c>
      <c r="M5515" s="154" t="s">
        <v>47</v>
      </c>
      <c r="N5515" s="154" t="s">
        <v>1322</v>
      </c>
      <c r="O5515" s="153">
        <v>866</v>
      </c>
      <c r="P5515" s="155">
        <v>0</v>
      </c>
      <c r="Q5515" s="10">
        <f t="shared" si="348"/>
        <v>866</v>
      </c>
    </row>
    <row r="5516" spans="2:17" ht="20.25" customHeight="1">
      <c r="B5516" s="10" t="str">
        <f t="shared" si="349"/>
        <v>دستكش ضد برش سبك372</v>
      </c>
      <c r="C5516" s="10" t="str">
        <f t="shared" si="350"/>
        <v>دستكش ضد برش سبك1403/04/24372</v>
      </c>
      <c r="D5516" s="10" t="str">
        <f>IFERROR(IF(تحویلی!$E$1="","",IF(NOSA!O5516=تحویلی!$E$1,تحویلی!$E$1&amp;COUNTIF(NOSA!$O$1:O5516,تحویلی!$E$1),"")),"")</f>
        <v/>
      </c>
      <c r="E5516" s="10" t="str">
        <f t="shared" si="351"/>
        <v>4693372</v>
      </c>
      <c r="F5516" s="10" t="str">
        <f>IFERROR(VLOOKUP(I5516,DATABASE!$N:$O,2,FALSE),"")</f>
        <v>دستكش ضد برش سبك</v>
      </c>
      <c r="G5516" s="154" t="s">
        <v>3139</v>
      </c>
      <c r="H5516" s="155">
        <v>4693</v>
      </c>
      <c r="I5516" s="154" t="s">
        <v>1442</v>
      </c>
      <c r="J5516" s="154" t="s">
        <v>22</v>
      </c>
      <c r="K5516" s="156">
        <v>1</v>
      </c>
      <c r="L5516" s="154" t="s">
        <v>3</v>
      </c>
      <c r="M5516" s="154" t="s">
        <v>4</v>
      </c>
      <c r="N5516" s="154" t="s">
        <v>272</v>
      </c>
      <c r="O5516" s="153">
        <v>372</v>
      </c>
      <c r="P5516" s="155">
        <v>0</v>
      </c>
      <c r="Q5516" s="10">
        <f t="shared" si="348"/>
        <v>372</v>
      </c>
    </row>
    <row r="5517" spans="2:17" ht="20.25" customHeight="1">
      <c r="B5517" s="10" t="str">
        <f t="shared" si="349"/>
        <v>دستكش كف مواد سبك773</v>
      </c>
      <c r="C5517" s="10" t="str">
        <f t="shared" si="350"/>
        <v>دستكش كف مواد سبك1403/04/24773</v>
      </c>
      <c r="D5517" s="10" t="str">
        <f>IFERROR(IF(تحویلی!$E$1="","",IF(NOSA!O5517=تحویلی!$E$1,تحویلی!$E$1&amp;COUNTIF(NOSA!$O$1:O5517,تحویلی!$E$1),"")),"")</f>
        <v/>
      </c>
      <c r="E5517" s="10" t="str">
        <f t="shared" si="351"/>
        <v>4693773</v>
      </c>
      <c r="F5517" s="10" t="str">
        <f>IFERROR(VLOOKUP(I5517,DATABASE!$N:$O,2,FALSE),"")</f>
        <v>دستكش كف مواد سبك</v>
      </c>
      <c r="G5517" s="154" t="s">
        <v>3139</v>
      </c>
      <c r="H5517" s="155">
        <v>4693</v>
      </c>
      <c r="I5517" s="154" t="s">
        <v>1456</v>
      </c>
      <c r="J5517" s="154" t="s">
        <v>2</v>
      </c>
      <c r="K5517" s="156">
        <v>1</v>
      </c>
      <c r="L5517" s="154" t="s">
        <v>3</v>
      </c>
      <c r="M5517" s="154" t="s">
        <v>4</v>
      </c>
      <c r="N5517" s="154" t="s">
        <v>1148</v>
      </c>
      <c r="O5517" s="153">
        <v>773</v>
      </c>
      <c r="P5517" s="155">
        <v>0</v>
      </c>
      <c r="Q5517" s="10">
        <f t="shared" si="348"/>
        <v>773</v>
      </c>
    </row>
    <row r="5518" spans="2:17" ht="20.25" customHeight="1">
      <c r="B5518" s="10" t="str">
        <f t="shared" si="349"/>
        <v>دستكش كف مواد سبك208</v>
      </c>
      <c r="C5518" s="10" t="str">
        <f t="shared" si="350"/>
        <v>دستكش كف مواد سبك1403/04/24208</v>
      </c>
      <c r="D5518" s="10" t="str">
        <f>IFERROR(IF(تحویلی!$E$1="","",IF(NOSA!O5518=تحویلی!$E$1,تحویلی!$E$1&amp;COUNTIF(NOSA!$O$1:O5518,تحویلی!$E$1),"")),"")</f>
        <v/>
      </c>
      <c r="E5518" s="10" t="str">
        <f t="shared" si="351"/>
        <v>4694208</v>
      </c>
      <c r="F5518" s="10" t="str">
        <f>IFERROR(VLOOKUP(I5518,DATABASE!$N:$O,2,FALSE),"")</f>
        <v>دستكش كف مواد سبك</v>
      </c>
      <c r="G5518" s="154" t="s">
        <v>3139</v>
      </c>
      <c r="H5518" s="155">
        <v>4694</v>
      </c>
      <c r="I5518" s="154" t="s">
        <v>1456</v>
      </c>
      <c r="J5518" s="154" t="s">
        <v>2</v>
      </c>
      <c r="K5518" s="156">
        <v>1</v>
      </c>
      <c r="L5518" s="154" t="s">
        <v>3</v>
      </c>
      <c r="M5518" s="154" t="s">
        <v>4</v>
      </c>
      <c r="N5518" s="154" t="s">
        <v>348</v>
      </c>
      <c r="O5518" s="153">
        <v>208</v>
      </c>
      <c r="P5518" s="155">
        <v>0</v>
      </c>
      <c r="Q5518" s="10">
        <f t="shared" si="348"/>
        <v>208</v>
      </c>
    </row>
    <row r="5519" spans="2:17" ht="20.25" customHeight="1">
      <c r="B5519" s="10" t="str">
        <f t="shared" si="349"/>
        <v>دستكش ضد برش سبك829</v>
      </c>
      <c r="C5519" s="10" t="str">
        <f t="shared" si="350"/>
        <v>دستكش ضد برش سبك1403/04/24829</v>
      </c>
      <c r="D5519" s="10" t="str">
        <f>IFERROR(IF(تحویلی!$E$1="","",IF(NOSA!O5519=تحویلی!$E$1,تحویلی!$E$1&amp;COUNTIF(NOSA!$O$1:O5519,تحویلی!$E$1),"")),"")</f>
        <v/>
      </c>
      <c r="E5519" s="10" t="str">
        <f t="shared" si="351"/>
        <v>4707829</v>
      </c>
      <c r="F5519" s="10" t="str">
        <f>IFERROR(VLOOKUP(I5519,DATABASE!$N:$O,2,FALSE),"")</f>
        <v>دستكش ضد برش سبك</v>
      </c>
      <c r="G5519" s="154" t="s">
        <v>3139</v>
      </c>
      <c r="H5519" s="155">
        <v>4707</v>
      </c>
      <c r="I5519" s="154" t="s">
        <v>1442</v>
      </c>
      <c r="J5519" s="154" t="s">
        <v>22</v>
      </c>
      <c r="K5519" s="156">
        <v>1</v>
      </c>
      <c r="L5519" s="154" t="s">
        <v>3</v>
      </c>
      <c r="M5519" s="154" t="s">
        <v>4</v>
      </c>
      <c r="N5519" s="154" t="s">
        <v>3448</v>
      </c>
      <c r="O5519" s="153">
        <v>829</v>
      </c>
      <c r="P5519" s="155">
        <v>0</v>
      </c>
      <c r="Q5519" s="10">
        <f t="shared" si="348"/>
        <v>829</v>
      </c>
    </row>
    <row r="5520" spans="2:17" ht="20.25" customHeight="1">
      <c r="B5520" s="10" t="str">
        <f t="shared" si="349"/>
        <v>لباس كار يكبار مصرف580</v>
      </c>
      <c r="C5520" s="10" t="str">
        <f t="shared" si="350"/>
        <v>لباس كار يكبار مصرف1403/04/24580</v>
      </c>
      <c r="D5520" s="10" t="str">
        <f>IFERROR(IF(تحویلی!$E$1="","",IF(NOSA!O5520=تحویلی!$E$1,تحویلی!$E$1&amp;COUNTIF(NOSA!$O$1:O5520,تحویلی!$E$1),"")),"")</f>
        <v/>
      </c>
      <c r="E5520" s="10" t="str">
        <f t="shared" si="351"/>
        <v>4708580</v>
      </c>
      <c r="F5520" s="10" t="str">
        <f>IFERROR(VLOOKUP(I5520,DATABASE!$N:$O,2,FALSE),"")</f>
        <v>لباس كار يكبار مصرف</v>
      </c>
      <c r="G5520" s="154" t="s">
        <v>3139</v>
      </c>
      <c r="H5520" s="155">
        <v>4708</v>
      </c>
      <c r="I5520" s="154" t="s">
        <v>1691</v>
      </c>
      <c r="J5520" s="154" t="s">
        <v>956</v>
      </c>
      <c r="K5520" s="156">
        <v>3</v>
      </c>
      <c r="L5520" s="154" t="s">
        <v>28</v>
      </c>
      <c r="M5520" s="154" t="s">
        <v>47</v>
      </c>
      <c r="N5520" s="154" t="s">
        <v>132</v>
      </c>
      <c r="O5520" s="153">
        <v>580</v>
      </c>
      <c r="P5520" s="155">
        <v>0</v>
      </c>
      <c r="Q5520" s="10">
        <f t="shared" si="348"/>
        <v>580</v>
      </c>
    </row>
    <row r="5521" spans="2:17" ht="20.25" customHeight="1">
      <c r="B5521" s="10" t="str">
        <f t="shared" si="349"/>
        <v>دستكش كف مواد سبك723</v>
      </c>
      <c r="C5521" s="10" t="str">
        <f t="shared" si="350"/>
        <v>دستكش كف مواد سبك1403/04/24723</v>
      </c>
      <c r="D5521" s="10" t="str">
        <f>IFERROR(IF(تحویلی!$E$1="","",IF(NOSA!O5521=تحویلی!$E$1,تحویلی!$E$1&amp;COUNTIF(NOSA!$O$1:O5521,تحویلی!$E$1),"")),"")</f>
        <v/>
      </c>
      <c r="E5521" s="10" t="str">
        <f t="shared" si="351"/>
        <v>4716723</v>
      </c>
      <c r="F5521" s="10" t="str">
        <f>IFERROR(VLOOKUP(I5521,DATABASE!$N:$O,2,FALSE),"")</f>
        <v>دستكش كف مواد سبك</v>
      </c>
      <c r="G5521" s="154" t="s">
        <v>3139</v>
      </c>
      <c r="H5521" s="155">
        <v>4716</v>
      </c>
      <c r="I5521" s="154" t="s">
        <v>1456</v>
      </c>
      <c r="J5521" s="154" t="s">
        <v>2</v>
      </c>
      <c r="K5521" s="156">
        <v>1</v>
      </c>
      <c r="L5521" s="154" t="s">
        <v>3</v>
      </c>
      <c r="M5521" s="154" t="s">
        <v>9</v>
      </c>
      <c r="N5521" s="154" t="s">
        <v>3433</v>
      </c>
      <c r="O5521" s="153">
        <v>723</v>
      </c>
      <c r="P5521" s="155">
        <v>0</v>
      </c>
      <c r="Q5521" s="10">
        <f t="shared" si="348"/>
        <v>723</v>
      </c>
    </row>
    <row r="5522" spans="2:17" ht="20.25" customHeight="1">
      <c r="B5522" s="10" t="str">
        <f t="shared" si="349"/>
        <v>دستكش ضد برش سبك886</v>
      </c>
      <c r="C5522" s="10" t="str">
        <f t="shared" si="350"/>
        <v>دستكش ضد برش سبك1403/04/24886</v>
      </c>
      <c r="D5522" s="10" t="str">
        <f>IFERROR(IF(تحویلی!$E$1="","",IF(NOSA!O5522=تحویلی!$E$1,تحویلی!$E$1&amp;COUNTIF(NOSA!$O$1:O5522,تحویلی!$E$1),"")),"")</f>
        <v/>
      </c>
      <c r="E5522" s="10" t="str">
        <f t="shared" si="351"/>
        <v>4725886</v>
      </c>
      <c r="F5522" s="10" t="str">
        <f>IFERROR(VLOOKUP(I5522,DATABASE!$N:$O,2,FALSE),"")</f>
        <v>دستكش ضد برش سبك</v>
      </c>
      <c r="G5522" s="154" t="s">
        <v>3139</v>
      </c>
      <c r="H5522" s="155">
        <v>4725</v>
      </c>
      <c r="I5522" s="154" t="s">
        <v>1442</v>
      </c>
      <c r="J5522" s="154" t="s">
        <v>22</v>
      </c>
      <c r="K5522" s="156">
        <v>1</v>
      </c>
      <c r="L5522" s="154" t="s">
        <v>3</v>
      </c>
      <c r="M5522" s="154" t="s">
        <v>9</v>
      </c>
      <c r="N5522" s="154" t="s">
        <v>3449</v>
      </c>
      <c r="O5522" s="153">
        <v>886</v>
      </c>
      <c r="P5522" s="155">
        <v>0</v>
      </c>
      <c r="Q5522" s="10">
        <f t="shared" si="348"/>
        <v>886</v>
      </c>
    </row>
    <row r="5523" spans="2:17" ht="20.25" customHeight="1">
      <c r="B5523" s="10" t="str">
        <f t="shared" si="349"/>
        <v>دستكش ضد برش سبك535</v>
      </c>
      <c r="C5523" s="10" t="str">
        <f t="shared" si="350"/>
        <v>دستكش ضد برش سبك1403/04/24535</v>
      </c>
      <c r="D5523" s="10" t="str">
        <f>IFERROR(IF(تحویلی!$E$1="","",IF(NOSA!O5523=تحویلی!$E$1,تحویلی!$E$1&amp;COUNTIF(NOSA!$O$1:O5523,تحویلی!$E$1),"")),"")</f>
        <v/>
      </c>
      <c r="E5523" s="10" t="str">
        <f t="shared" si="351"/>
        <v>4732535</v>
      </c>
      <c r="F5523" s="10" t="str">
        <f>IFERROR(VLOOKUP(I5523,DATABASE!$N:$O,2,FALSE),"")</f>
        <v>دستكش ضد برش سبك</v>
      </c>
      <c r="G5523" s="154" t="s">
        <v>3139</v>
      </c>
      <c r="H5523" s="155">
        <v>4732</v>
      </c>
      <c r="I5523" s="154" t="s">
        <v>1442</v>
      </c>
      <c r="J5523" s="154" t="s">
        <v>22</v>
      </c>
      <c r="K5523" s="156">
        <v>1</v>
      </c>
      <c r="L5523" s="154" t="s">
        <v>3</v>
      </c>
      <c r="M5523" s="154" t="s">
        <v>2646</v>
      </c>
      <c r="N5523" s="154" t="s">
        <v>812</v>
      </c>
      <c r="O5523" s="153">
        <v>535</v>
      </c>
      <c r="P5523" s="155">
        <v>0</v>
      </c>
      <c r="Q5523" s="10">
        <f t="shared" si="348"/>
        <v>535</v>
      </c>
    </row>
    <row r="5524" spans="2:17" ht="20.25" customHeight="1">
      <c r="B5524" s="10" t="str">
        <f t="shared" si="349"/>
        <v>دستكش ضد برش سبك719</v>
      </c>
      <c r="C5524" s="10" t="str">
        <f t="shared" si="350"/>
        <v>دستكش ضد برش سبك1403/04/24719</v>
      </c>
      <c r="D5524" s="10" t="str">
        <f>IFERROR(IF(تحویلی!$E$1="","",IF(NOSA!O5524=تحویلی!$E$1,تحویلی!$E$1&amp;COUNTIF(NOSA!$O$1:O5524,تحویلی!$E$1),"")),"")</f>
        <v/>
      </c>
      <c r="E5524" s="10" t="str">
        <f t="shared" si="351"/>
        <v>4744719</v>
      </c>
      <c r="F5524" s="10" t="str">
        <f>IFERROR(VLOOKUP(I5524,DATABASE!$N:$O,2,FALSE),"")</f>
        <v>دستكش ضد برش سبك</v>
      </c>
      <c r="G5524" s="154" t="s">
        <v>3139</v>
      </c>
      <c r="H5524" s="155">
        <v>4744</v>
      </c>
      <c r="I5524" s="154" t="s">
        <v>1442</v>
      </c>
      <c r="J5524" s="154" t="s">
        <v>22</v>
      </c>
      <c r="K5524" s="156">
        <v>1</v>
      </c>
      <c r="L5524" s="154" t="s">
        <v>3</v>
      </c>
      <c r="M5524" s="154" t="s">
        <v>47</v>
      </c>
      <c r="N5524" s="154" t="s">
        <v>395</v>
      </c>
      <c r="O5524" s="153">
        <v>719</v>
      </c>
      <c r="P5524" s="155">
        <v>0</v>
      </c>
      <c r="Q5524" s="10">
        <f t="shared" si="348"/>
        <v>719</v>
      </c>
    </row>
    <row r="5525" spans="2:17" ht="20.25" customHeight="1">
      <c r="B5525" s="10" t="str">
        <f t="shared" si="349"/>
        <v>دستكش ضد برش سبك641</v>
      </c>
      <c r="C5525" s="10" t="str">
        <f t="shared" si="350"/>
        <v>دستكش ضد برش سبك1403/04/24641</v>
      </c>
      <c r="D5525" s="10" t="str">
        <f>IFERROR(IF(تحویلی!$E$1="","",IF(NOSA!O5525=تحویلی!$E$1,تحویلی!$E$1&amp;COUNTIF(NOSA!$O$1:O5525,تحویلی!$E$1),"")),"")</f>
        <v/>
      </c>
      <c r="E5525" s="10" t="str">
        <f t="shared" si="351"/>
        <v>4745641</v>
      </c>
      <c r="F5525" s="10" t="str">
        <f>IFERROR(VLOOKUP(I5525,DATABASE!$N:$O,2,FALSE),"")</f>
        <v>دستكش ضد برش سبك</v>
      </c>
      <c r="G5525" s="154" t="s">
        <v>3139</v>
      </c>
      <c r="H5525" s="155">
        <v>4745</v>
      </c>
      <c r="I5525" s="154" t="s">
        <v>1442</v>
      </c>
      <c r="J5525" s="154" t="s">
        <v>22</v>
      </c>
      <c r="K5525" s="156">
        <v>1</v>
      </c>
      <c r="L5525" s="154" t="s">
        <v>3</v>
      </c>
      <c r="M5525" s="154" t="s">
        <v>47</v>
      </c>
      <c r="N5525" s="154" t="s">
        <v>154</v>
      </c>
      <c r="O5525" s="153">
        <v>641</v>
      </c>
      <c r="P5525" s="155">
        <v>0</v>
      </c>
      <c r="Q5525" s="10">
        <f t="shared" si="348"/>
        <v>641</v>
      </c>
    </row>
    <row r="5526" spans="2:17" ht="20.25" customHeight="1">
      <c r="B5526" s="10" t="str">
        <f t="shared" si="349"/>
        <v>دستكش ضد برش سبك766</v>
      </c>
      <c r="C5526" s="10" t="str">
        <f t="shared" si="350"/>
        <v>دستكش ضد برش سبك1403/04/24766</v>
      </c>
      <c r="D5526" s="10" t="str">
        <f>IFERROR(IF(تحویلی!$E$1="","",IF(NOSA!O5526=تحویلی!$E$1,تحویلی!$E$1&amp;COUNTIF(NOSA!$O$1:O5526,تحویلی!$E$1),"")),"")</f>
        <v/>
      </c>
      <c r="E5526" s="10" t="str">
        <f t="shared" si="351"/>
        <v>4746766</v>
      </c>
      <c r="F5526" s="10" t="str">
        <f>IFERROR(VLOOKUP(I5526,DATABASE!$N:$O,2,FALSE),"")</f>
        <v>دستكش ضد برش سبك</v>
      </c>
      <c r="G5526" s="154" t="s">
        <v>3139</v>
      </c>
      <c r="H5526" s="155">
        <v>4746</v>
      </c>
      <c r="I5526" s="154" t="s">
        <v>1442</v>
      </c>
      <c r="J5526" s="154" t="s">
        <v>22</v>
      </c>
      <c r="K5526" s="156">
        <v>1</v>
      </c>
      <c r="L5526" s="154" t="s">
        <v>3</v>
      </c>
      <c r="M5526" s="154" t="s">
        <v>47</v>
      </c>
      <c r="N5526" s="154" t="s">
        <v>1059</v>
      </c>
      <c r="O5526" s="153">
        <v>766</v>
      </c>
      <c r="P5526" s="155">
        <v>0</v>
      </c>
      <c r="Q5526" s="10">
        <f t="shared" si="348"/>
        <v>766</v>
      </c>
    </row>
    <row r="5527" spans="2:17" ht="20.25" customHeight="1">
      <c r="B5527" s="10" t="str">
        <f t="shared" si="349"/>
        <v>دستكش ضد برش سبك731</v>
      </c>
      <c r="C5527" s="10" t="str">
        <f t="shared" si="350"/>
        <v>دستكش ضد برش سبك1403/04/24731</v>
      </c>
      <c r="D5527" s="10" t="str">
        <f>IFERROR(IF(تحویلی!$E$1="","",IF(NOSA!O5527=تحویلی!$E$1,تحویلی!$E$1&amp;COUNTIF(NOSA!$O$1:O5527,تحویلی!$E$1),"")),"")</f>
        <v/>
      </c>
      <c r="E5527" s="10" t="str">
        <f t="shared" si="351"/>
        <v>4751731</v>
      </c>
      <c r="F5527" s="10" t="str">
        <f>IFERROR(VLOOKUP(I5527,DATABASE!$N:$O,2,FALSE),"")</f>
        <v>دستكش ضد برش سبك</v>
      </c>
      <c r="G5527" s="154" t="s">
        <v>3139</v>
      </c>
      <c r="H5527" s="155">
        <v>4751</v>
      </c>
      <c r="I5527" s="154" t="s">
        <v>1442</v>
      </c>
      <c r="J5527" s="154" t="s">
        <v>22</v>
      </c>
      <c r="K5527" s="156">
        <v>1</v>
      </c>
      <c r="L5527" s="154" t="s">
        <v>3</v>
      </c>
      <c r="M5527" s="154" t="s">
        <v>47</v>
      </c>
      <c r="N5527" s="154" t="s">
        <v>635</v>
      </c>
      <c r="O5527" s="153">
        <v>731</v>
      </c>
      <c r="P5527" s="155">
        <v>0</v>
      </c>
      <c r="Q5527" s="10">
        <f t="shared" si="348"/>
        <v>731</v>
      </c>
    </row>
    <row r="5528" spans="2:17" ht="20.25" customHeight="1">
      <c r="B5528" s="10" t="str">
        <f t="shared" si="349"/>
        <v>دستكش ضد برش سبك401</v>
      </c>
      <c r="C5528" s="10" t="str">
        <f t="shared" si="350"/>
        <v>دستكش ضد برش سبك1403/04/24401</v>
      </c>
      <c r="D5528" s="10" t="str">
        <f>IFERROR(IF(تحویلی!$E$1="","",IF(NOSA!O5528=تحویلی!$E$1,تحویلی!$E$1&amp;COUNTIF(NOSA!$O$1:O5528,تحویلی!$E$1),"")),"")</f>
        <v/>
      </c>
      <c r="E5528" s="10" t="str">
        <f t="shared" si="351"/>
        <v>4770401</v>
      </c>
      <c r="F5528" s="10" t="str">
        <f>IFERROR(VLOOKUP(I5528,DATABASE!$N:$O,2,FALSE),"")</f>
        <v>دستكش ضد برش سبك</v>
      </c>
      <c r="G5528" s="3" t="s">
        <v>3139</v>
      </c>
      <c r="H5528" s="4">
        <v>4770</v>
      </c>
      <c r="I5528" s="3" t="s">
        <v>1442</v>
      </c>
      <c r="J5528" s="3" t="s">
        <v>22</v>
      </c>
      <c r="K5528" s="5">
        <v>1</v>
      </c>
      <c r="L5528" s="3" t="s">
        <v>3</v>
      </c>
      <c r="M5528" s="3" t="s">
        <v>19</v>
      </c>
      <c r="N5528" s="3" t="s">
        <v>424</v>
      </c>
      <c r="O5528" s="1">
        <v>401</v>
      </c>
      <c r="P5528" s="4">
        <v>0</v>
      </c>
      <c r="Q5528" s="10">
        <f t="shared" si="348"/>
        <v>401</v>
      </c>
    </row>
    <row r="5529" spans="2:17" ht="20.25" customHeight="1">
      <c r="B5529" s="10" t="str">
        <f t="shared" si="349"/>
        <v>دستكش ضد برش سبك88</v>
      </c>
      <c r="C5529" s="10" t="str">
        <f t="shared" si="350"/>
        <v>دستكش ضد برش سبك1403/04/2788</v>
      </c>
      <c r="D5529" s="10" t="str">
        <f>IFERROR(IF(تحویلی!$E$1="","",IF(NOSA!O5529=تحویلی!$E$1,تحویلی!$E$1&amp;COUNTIF(NOSA!$O$1:O5529,تحویلی!$E$1),"")),"")</f>
        <v/>
      </c>
      <c r="E5529" s="10" t="str">
        <f t="shared" si="351"/>
        <v>477588</v>
      </c>
      <c r="F5529" s="10" t="str">
        <f>IFERROR(VLOOKUP(I5529,DATABASE!$N:$O,2,FALSE),"")</f>
        <v>دستكش ضد برش سبك</v>
      </c>
      <c r="G5529" s="3" t="s">
        <v>3142</v>
      </c>
      <c r="H5529" s="4">
        <v>4775</v>
      </c>
      <c r="I5529" s="3" t="s">
        <v>1442</v>
      </c>
      <c r="J5529" s="3" t="s">
        <v>22</v>
      </c>
      <c r="K5529" s="5">
        <v>1</v>
      </c>
      <c r="L5529" s="3" t="s">
        <v>3</v>
      </c>
      <c r="M5529" s="3" t="s">
        <v>19</v>
      </c>
      <c r="N5529" s="3" t="s">
        <v>1271</v>
      </c>
      <c r="O5529" s="1">
        <v>88</v>
      </c>
      <c r="P5529" s="4">
        <v>1</v>
      </c>
      <c r="Q5529" s="10">
        <f t="shared" si="348"/>
        <v>88</v>
      </c>
    </row>
    <row r="5530" spans="2:17" ht="20.25" customHeight="1">
      <c r="B5530" s="10" t="str">
        <f t="shared" si="349"/>
        <v>دستكش ضد برش سبك653</v>
      </c>
      <c r="C5530" s="10" t="str">
        <f t="shared" si="350"/>
        <v>دستكش ضد برش سبك1403/04/27653</v>
      </c>
      <c r="D5530" s="10" t="str">
        <f>IFERROR(IF(تحویلی!$E$1="","",IF(NOSA!O5530=تحویلی!$E$1,تحویلی!$E$1&amp;COUNTIF(NOSA!$O$1:O5530,تحویلی!$E$1),"")),"")</f>
        <v/>
      </c>
      <c r="E5530" s="10" t="str">
        <f t="shared" si="351"/>
        <v>4778653</v>
      </c>
      <c r="F5530" s="10" t="str">
        <f>IFERROR(VLOOKUP(I5530,DATABASE!$N:$O,2,FALSE),"")</f>
        <v>دستكش ضد برش سبك</v>
      </c>
      <c r="G5530" s="3" t="s">
        <v>3142</v>
      </c>
      <c r="H5530" s="4">
        <v>4778</v>
      </c>
      <c r="I5530" s="3" t="s">
        <v>1442</v>
      </c>
      <c r="J5530" s="3" t="s">
        <v>22</v>
      </c>
      <c r="K5530" s="5">
        <v>1</v>
      </c>
      <c r="L5530" s="3" t="s">
        <v>3</v>
      </c>
      <c r="M5530" s="3" t="s">
        <v>19</v>
      </c>
      <c r="N5530" s="3" t="s">
        <v>2802</v>
      </c>
      <c r="O5530" s="1">
        <v>653</v>
      </c>
      <c r="P5530" s="4">
        <v>0</v>
      </c>
      <c r="Q5530" s="10">
        <f t="shared" ref="Q5530:Q5593" si="352">VALUE(O5530)</f>
        <v>653</v>
      </c>
    </row>
    <row r="5531" spans="2:17" ht="20.25" customHeight="1">
      <c r="B5531" s="10" t="str">
        <f t="shared" si="349"/>
        <v>دستكش ضد برش سبك848</v>
      </c>
      <c r="C5531" s="10" t="str">
        <f t="shared" si="350"/>
        <v>دستكش ضد برش سبك1403/04/27848</v>
      </c>
      <c r="D5531" s="10" t="str">
        <f>IFERROR(IF(تحویلی!$E$1="","",IF(NOSA!O5531=تحویلی!$E$1,تحویلی!$E$1&amp;COUNTIF(NOSA!$O$1:O5531,تحویلی!$E$1),"")),"")</f>
        <v/>
      </c>
      <c r="E5531" s="10" t="str">
        <f t="shared" si="351"/>
        <v>4778848</v>
      </c>
      <c r="F5531" s="10" t="str">
        <f>IFERROR(VLOOKUP(I5531,DATABASE!$N:$O,2,FALSE),"")</f>
        <v>دستكش ضد برش سبك</v>
      </c>
      <c r="G5531" s="3" t="s">
        <v>3142</v>
      </c>
      <c r="H5531" s="4">
        <v>4778</v>
      </c>
      <c r="I5531" s="3" t="s">
        <v>1442</v>
      </c>
      <c r="J5531" s="3" t="s">
        <v>22</v>
      </c>
      <c r="K5531" s="5">
        <v>1</v>
      </c>
      <c r="L5531" s="3" t="s">
        <v>3</v>
      </c>
      <c r="M5531" s="3" t="s">
        <v>47</v>
      </c>
      <c r="N5531" s="3" t="s">
        <v>2845</v>
      </c>
      <c r="O5531" s="1">
        <v>848</v>
      </c>
      <c r="P5531" s="4">
        <v>0</v>
      </c>
      <c r="Q5531" s="10">
        <f t="shared" si="352"/>
        <v>848</v>
      </c>
    </row>
    <row r="5532" spans="2:17" ht="20.25" customHeight="1">
      <c r="B5532" s="10" t="str">
        <f t="shared" si="349"/>
        <v>دستكش ضد برش سبك879</v>
      </c>
      <c r="C5532" s="10" t="str">
        <f t="shared" si="350"/>
        <v>دستكش ضد برش سبك1403/04/27879</v>
      </c>
      <c r="D5532" s="10" t="str">
        <f>IFERROR(IF(تحویلی!$E$1="","",IF(NOSA!O5532=تحویلی!$E$1,تحویلی!$E$1&amp;COUNTIF(NOSA!$O$1:O5532,تحویلی!$E$1),"")),"")</f>
        <v/>
      </c>
      <c r="E5532" s="10" t="str">
        <f t="shared" si="351"/>
        <v>4778879</v>
      </c>
      <c r="F5532" s="10" t="str">
        <f>IFERROR(VLOOKUP(I5532,DATABASE!$N:$O,2,FALSE),"")</f>
        <v>دستكش ضد برش سبك</v>
      </c>
      <c r="G5532" s="3" t="s">
        <v>3142</v>
      </c>
      <c r="H5532" s="4">
        <v>4778</v>
      </c>
      <c r="I5532" s="3" t="s">
        <v>1442</v>
      </c>
      <c r="J5532" s="3" t="s">
        <v>22</v>
      </c>
      <c r="K5532" s="5">
        <v>1</v>
      </c>
      <c r="L5532" s="3" t="s">
        <v>3</v>
      </c>
      <c r="M5532" s="3" t="s">
        <v>47</v>
      </c>
      <c r="N5532" s="3" t="s">
        <v>3388</v>
      </c>
      <c r="O5532" s="1">
        <v>879</v>
      </c>
      <c r="P5532" s="4">
        <v>0</v>
      </c>
      <c r="Q5532" s="10">
        <f t="shared" si="352"/>
        <v>879</v>
      </c>
    </row>
    <row r="5533" spans="2:17" ht="20.25" customHeight="1">
      <c r="B5533" s="10" t="str">
        <f t="shared" si="349"/>
        <v>دستكش ضد برش سبك717</v>
      </c>
      <c r="C5533" s="10" t="str">
        <f t="shared" si="350"/>
        <v>دستكش ضد برش سبك1403/04/27717</v>
      </c>
      <c r="D5533" s="10" t="str">
        <f>IFERROR(IF(تحویلی!$E$1="","",IF(NOSA!O5533=تحویلی!$E$1,تحویلی!$E$1&amp;COUNTIF(NOSA!$O$1:O5533,تحویلی!$E$1),"")),"")</f>
        <v/>
      </c>
      <c r="E5533" s="10" t="str">
        <f t="shared" si="351"/>
        <v>4778717</v>
      </c>
      <c r="F5533" s="10" t="str">
        <f>IFERROR(VLOOKUP(I5533,DATABASE!$N:$O,2,FALSE),"")</f>
        <v>دستكش ضد برش سبك</v>
      </c>
      <c r="G5533" s="3" t="s">
        <v>3142</v>
      </c>
      <c r="H5533" s="4">
        <v>4778</v>
      </c>
      <c r="I5533" s="3" t="s">
        <v>1442</v>
      </c>
      <c r="J5533" s="3" t="s">
        <v>22</v>
      </c>
      <c r="K5533" s="5">
        <v>1</v>
      </c>
      <c r="L5533" s="3" t="s">
        <v>3</v>
      </c>
      <c r="M5533" s="3" t="s">
        <v>47</v>
      </c>
      <c r="N5533" s="3" t="s">
        <v>3450</v>
      </c>
      <c r="O5533" s="1">
        <v>717</v>
      </c>
      <c r="P5533" s="4">
        <v>0</v>
      </c>
      <c r="Q5533" s="10">
        <f t="shared" si="352"/>
        <v>717</v>
      </c>
    </row>
    <row r="5534" spans="2:17" ht="20.25" customHeight="1">
      <c r="B5534" s="10" t="str">
        <f t="shared" si="349"/>
        <v>دستكش ضد برش سبك259</v>
      </c>
      <c r="C5534" s="10" t="str">
        <f t="shared" si="350"/>
        <v>دستكش ضد برش سبك1403/04/27259</v>
      </c>
      <c r="D5534" s="10" t="str">
        <f>IFERROR(IF(تحویلی!$E$1="","",IF(NOSA!O5534=تحویلی!$E$1,تحویلی!$E$1&amp;COUNTIF(NOSA!$O$1:O5534,تحویلی!$E$1),"")),"")</f>
        <v/>
      </c>
      <c r="E5534" s="10" t="str">
        <f t="shared" si="351"/>
        <v>4778259</v>
      </c>
      <c r="F5534" s="10" t="str">
        <f>IFERROR(VLOOKUP(I5534,DATABASE!$N:$O,2,FALSE),"")</f>
        <v>دستكش ضد برش سبك</v>
      </c>
      <c r="G5534" s="3" t="s">
        <v>3142</v>
      </c>
      <c r="H5534" s="4">
        <v>4778</v>
      </c>
      <c r="I5534" s="3" t="s">
        <v>1442</v>
      </c>
      <c r="J5534" s="3" t="s">
        <v>22</v>
      </c>
      <c r="K5534" s="5">
        <v>1</v>
      </c>
      <c r="L5534" s="3" t="s">
        <v>3</v>
      </c>
      <c r="M5534" s="3" t="s">
        <v>4</v>
      </c>
      <c r="N5534" s="3" t="s">
        <v>3451</v>
      </c>
      <c r="O5534" s="1">
        <v>259</v>
      </c>
      <c r="P5534" s="4">
        <v>0</v>
      </c>
      <c r="Q5534" s="10">
        <f t="shared" si="352"/>
        <v>259</v>
      </c>
    </row>
    <row r="5535" spans="2:17" ht="20.25" customHeight="1">
      <c r="B5535" s="10" t="str">
        <f t="shared" si="349"/>
        <v>دستكش كف مواد سبك784</v>
      </c>
      <c r="C5535" s="10" t="str">
        <f t="shared" si="350"/>
        <v>دستكش كف مواد سبك1403/04/27784</v>
      </c>
      <c r="D5535" s="10" t="str">
        <f>IFERROR(IF(تحویلی!$E$1="","",IF(NOSA!O5535=تحویلی!$E$1,تحویلی!$E$1&amp;COUNTIF(NOSA!$O$1:O5535,تحویلی!$E$1),"")),"")</f>
        <v/>
      </c>
      <c r="E5535" s="10" t="str">
        <f t="shared" si="351"/>
        <v>4778784</v>
      </c>
      <c r="F5535" s="10" t="str">
        <f>IFERROR(VLOOKUP(I5535,DATABASE!$N:$O,2,FALSE),"")</f>
        <v>دستكش كف مواد سبك</v>
      </c>
      <c r="G5535" s="3" t="s">
        <v>3142</v>
      </c>
      <c r="H5535" s="4">
        <v>4778</v>
      </c>
      <c r="I5535" s="3" t="s">
        <v>1456</v>
      </c>
      <c r="J5535" s="3" t="s">
        <v>2</v>
      </c>
      <c r="K5535" s="5">
        <v>1</v>
      </c>
      <c r="L5535" s="3" t="s">
        <v>3</v>
      </c>
      <c r="M5535" s="3" t="s">
        <v>40</v>
      </c>
      <c r="N5535" s="3" t="s">
        <v>2812</v>
      </c>
      <c r="O5535" s="1">
        <v>784</v>
      </c>
      <c r="P5535" s="4">
        <v>0</v>
      </c>
      <c r="Q5535" s="10">
        <f t="shared" si="352"/>
        <v>784</v>
      </c>
    </row>
    <row r="5536" spans="2:17" ht="20.25" customHeight="1">
      <c r="B5536" s="10" t="str">
        <f t="shared" si="349"/>
        <v>كفش ايمني0</v>
      </c>
      <c r="C5536" s="10" t="str">
        <f t="shared" si="350"/>
        <v>كفش ايمني1403/04/270</v>
      </c>
      <c r="D5536" s="10" t="str">
        <f>IFERROR(IF(تحویلی!$E$1="","",IF(NOSA!O5536=تحویلی!$E$1,تحویلی!$E$1&amp;COUNTIF(NOSA!$O$1:O5536,تحویلی!$E$1),"")),"")</f>
        <v/>
      </c>
      <c r="E5536" s="10" t="str">
        <f t="shared" si="351"/>
        <v>47910</v>
      </c>
      <c r="F5536" s="10" t="str">
        <f>IFERROR(VLOOKUP(I5536,DATABASE!$N:$O,2,FALSE),"")</f>
        <v>كفش ايمني</v>
      </c>
      <c r="G5536" s="3" t="s">
        <v>3142</v>
      </c>
      <c r="H5536" s="4">
        <v>4791</v>
      </c>
      <c r="I5536" s="3" t="s">
        <v>1526</v>
      </c>
      <c r="J5536" s="3" t="s">
        <v>1729</v>
      </c>
      <c r="K5536" s="5">
        <v>1</v>
      </c>
      <c r="L5536" s="3" t="s">
        <v>3</v>
      </c>
      <c r="M5536" s="3" t="s">
        <v>202</v>
      </c>
      <c r="N5536" s="3" t="s">
        <v>3452</v>
      </c>
      <c r="O5536" s="1">
        <v>0</v>
      </c>
      <c r="P5536" s="4">
        <v>0</v>
      </c>
      <c r="Q5536" s="10">
        <f t="shared" si="352"/>
        <v>0</v>
      </c>
    </row>
    <row r="5537" spans="2:17" ht="20.25" customHeight="1">
      <c r="B5537" s="10" t="str">
        <f t="shared" si="349"/>
        <v>گوشي اير پلاگ221</v>
      </c>
      <c r="C5537" s="10" t="str">
        <f t="shared" si="350"/>
        <v>گوشي اير پلاگ1403/04/27221</v>
      </c>
      <c r="D5537" s="10" t="str">
        <f>IFERROR(IF(تحویلی!$E$1="","",IF(NOSA!O5537=تحویلی!$E$1,تحویلی!$E$1&amp;COUNTIF(NOSA!$O$1:O5537,تحویلی!$E$1),"")),"")</f>
        <v/>
      </c>
      <c r="E5537" s="10" t="str">
        <f t="shared" si="351"/>
        <v>4796221</v>
      </c>
      <c r="F5537" s="10" t="str">
        <f>IFERROR(VLOOKUP(I5537,DATABASE!$N:$O,2,FALSE),"")</f>
        <v>گوشي اير پلاگ</v>
      </c>
      <c r="G5537" s="3" t="s">
        <v>3142</v>
      </c>
      <c r="H5537" s="4">
        <v>4796</v>
      </c>
      <c r="I5537" s="3" t="s">
        <v>1581</v>
      </c>
      <c r="J5537" s="3" t="s">
        <v>124</v>
      </c>
      <c r="K5537" s="5">
        <v>1</v>
      </c>
      <c r="L5537" s="3" t="s">
        <v>8</v>
      </c>
      <c r="M5537" s="3" t="s">
        <v>9</v>
      </c>
      <c r="N5537" s="3" t="s">
        <v>2703</v>
      </c>
      <c r="O5537" s="1">
        <v>221</v>
      </c>
      <c r="P5537" s="4">
        <v>0</v>
      </c>
      <c r="Q5537" s="10">
        <f t="shared" si="352"/>
        <v>221</v>
      </c>
    </row>
    <row r="5538" spans="2:17" ht="20.25" customHeight="1">
      <c r="B5538" s="10" t="str">
        <f t="shared" si="349"/>
        <v>دستكش كف مواد سبك460</v>
      </c>
      <c r="C5538" s="10" t="str">
        <f t="shared" si="350"/>
        <v>دستكش كف مواد سبك1403/04/27460</v>
      </c>
      <c r="D5538" s="10" t="str">
        <f>IFERROR(IF(تحویلی!$E$1="","",IF(NOSA!O5538=تحویلی!$E$1,تحویلی!$E$1&amp;COUNTIF(NOSA!$O$1:O5538,تحویلی!$E$1),"")),"")</f>
        <v/>
      </c>
      <c r="E5538" s="10" t="str">
        <f t="shared" si="351"/>
        <v>4809460</v>
      </c>
      <c r="F5538" s="10" t="str">
        <f>IFERROR(VLOOKUP(I5538,DATABASE!$N:$O,2,FALSE),"")</f>
        <v>دستكش كف مواد سبك</v>
      </c>
      <c r="G5538" s="3" t="s">
        <v>3142</v>
      </c>
      <c r="H5538" s="4">
        <v>4809</v>
      </c>
      <c r="I5538" s="3" t="s">
        <v>1456</v>
      </c>
      <c r="J5538" s="3" t="s">
        <v>2</v>
      </c>
      <c r="K5538" s="5">
        <v>1</v>
      </c>
      <c r="L5538" s="3" t="s">
        <v>3</v>
      </c>
      <c r="M5538" s="3" t="s">
        <v>47</v>
      </c>
      <c r="N5538" s="3" t="s">
        <v>2765</v>
      </c>
      <c r="O5538" s="1">
        <v>460</v>
      </c>
      <c r="P5538" s="4">
        <v>0</v>
      </c>
      <c r="Q5538" s="10">
        <f t="shared" si="352"/>
        <v>460</v>
      </c>
    </row>
    <row r="5539" spans="2:17" ht="20.25" customHeight="1">
      <c r="B5539" s="10" t="str">
        <f t="shared" si="349"/>
        <v>دستكش كف مواد سبك888</v>
      </c>
      <c r="C5539" s="10" t="str">
        <f t="shared" si="350"/>
        <v>دستكش كف مواد سبك1403/04/27888</v>
      </c>
      <c r="D5539" s="10" t="str">
        <f>IFERROR(IF(تحویلی!$E$1="","",IF(NOSA!O5539=تحویلی!$E$1,تحویلی!$E$1&amp;COUNTIF(NOSA!$O$1:O5539,تحویلی!$E$1),"")),"")</f>
        <v/>
      </c>
      <c r="E5539" s="10" t="str">
        <f t="shared" si="351"/>
        <v>4812888</v>
      </c>
      <c r="F5539" s="10" t="str">
        <f>IFERROR(VLOOKUP(I5539,DATABASE!$N:$O,2,FALSE),"")</f>
        <v>دستكش كف مواد سبك</v>
      </c>
      <c r="G5539" s="3" t="s">
        <v>3142</v>
      </c>
      <c r="H5539" s="4">
        <v>4812</v>
      </c>
      <c r="I5539" s="3" t="s">
        <v>1456</v>
      </c>
      <c r="J5539" s="3" t="s">
        <v>2</v>
      </c>
      <c r="K5539" s="5">
        <v>1</v>
      </c>
      <c r="L5539" s="3" t="s">
        <v>3</v>
      </c>
      <c r="M5539" s="3" t="s">
        <v>9</v>
      </c>
      <c r="N5539" s="3" t="s">
        <v>3440</v>
      </c>
      <c r="O5539" s="1">
        <v>888</v>
      </c>
      <c r="P5539" s="4">
        <v>0</v>
      </c>
      <c r="Q5539" s="10">
        <f t="shared" si="352"/>
        <v>888</v>
      </c>
    </row>
    <row r="5540" spans="2:17" ht="20.25" customHeight="1">
      <c r="B5540" s="10" t="str">
        <f t="shared" si="349"/>
        <v>دستكش كف مواد سبك52</v>
      </c>
      <c r="C5540" s="10" t="str">
        <f t="shared" si="350"/>
        <v>دستكش كف مواد سبك1403/04/2752</v>
      </c>
      <c r="D5540" s="10" t="str">
        <f>IFERROR(IF(تحویلی!$E$1="","",IF(NOSA!O5540=تحویلی!$E$1,تحویلی!$E$1&amp;COUNTIF(NOSA!$O$1:O5540,تحویلی!$E$1),"")),"")</f>
        <v/>
      </c>
      <c r="E5540" s="10" t="str">
        <f t="shared" si="351"/>
        <v>481852</v>
      </c>
      <c r="F5540" s="10" t="str">
        <f>IFERROR(VLOOKUP(I5540,DATABASE!$N:$O,2,FALSE),"")</f>
        <v>دستكش كف مواد سبك</v>
      </c>
      <c r="G5540" s="3" t="s">
        <v>3142</v>
      </c>
      <c r="H5540" s="4">
        <v>4818</v>
      </c>
      <c r="I5540" s="3" t="s">
        <v>1456</v>
      </c>
      <c r="J5540" s="3" t="s">
        <v>2</v>
      </c>
      <c r="K5540" s="5">
        <v>1</v>
      </c>
      <c r="L5540" s="3" t="s">
        <v>3</v>
      </c>
      <c r="M5540" s="3" t="s">
        <v>19</v>
      </c>
      <c r="N5540" s="3" t="s">
        <v>3453</v>
      </c>
      <c r="O5540" s="1">
        <v>52</v>
      </c>
      <c r="P5540" s="4">
        <v>0</v>
      </c>
      <c r="Q5540" s="10">
        <f t="shared" si="352"/>
        <v>52</v>
      </c>
    </row>
    <row r="5541" spans="2:17" ht="20.25" customHeight="1">
      <c r="B5541" s="10" t="str">
        <f t="shared" si="349"/>
        <v>دستكش ضد برش سبك739</v>
      </c>
      <c r="C5541" s="10" t="str">
        <f t="shared" si="350"/>
        <v>دستكش ضد برش سبك1403/04/27739</v>
      </c>
      <c r="D5541" s="10" t="str">
        <f>IFERROR(IF(تحویلی!$E$1="","",IF(NOSA!O5541=تحویلی!$E$1,تحویلی!$E$1&amp;COUNTIF(NOSA!$O$1:O5541,تحویلی!$E$1),"")),"")</f>
        <v/>
      </c>
      <c r="E5541" s="10" t="str">
        <f t="shared" si="351"/>
        <v>4819739</v>
      </c>
      <c r="F5541" s="10" t="str">
        <f>IFERROR(VLOOKUP(I5541,DATABASE!$N:$O,2,FALSE),"")</f>
        <v>دستكش ضد برش سبك</v>
      </c>
      <c r="G5541" s="3" t="s">
        <v>3142</v>
      </c>
      <c r="H5541" s="4">
        <v>4819</v>
      </c>
      <c r="I5541" s="3" t="s">
        <v>1442</v>
      </c>
      <c r="J5541" s="3" t="s">
        <v>22</v>
      </c>
      <c r="K5541" s="5">
        <v>1</v>
      </c>
      <c r="L5541" s="3" t="s">
        <v>3</v>
      </c>
      <c r="M5541" s="3" t="s">
        <v>47</v>
      </c>
      <c r="N5541" s="3" t="s">
        <v>2890</v>
      </c>
      <c r="O5541" s="1">
        <v>739</v>
      </c>
      <c r="P5541" s="4">
        <v>0</v>
      </c>
      <c r="Q5541" s="10">
        <f t="shared" si="352"/>
        <v>739</v>
      </c>
    </row>
    <row r="5542" spans="2:17" ht="20.25" customHeight="1">
      <c r="B5542" s="10" t="str">
        <f t="shared" si="349"/>
        <v>دستكش ضد برش سبك862</v>
      </c>
      <c r="C5542" s="10" t="str">
        <f t="shared" si="350"/>
        <v>دستكش ضد برش سبك1403/04/27862</v>
      </c>
      <c r="D5542" s="10" t="str">
        <f>IFERROR(IF(تحویلی!$E$1="","",IF(NOSA!O5542=تحویلی!$E$1,تحویلی!$E$1&amp;COUNTIF(NOSA!$O$1:O5542,تحویلی!$E$1),"")),"")</f>
        <v/>
      </c>
      <c r="E5542" s="10" t="str">
        <f t="shared" si="351"/>
        <v>4822862</v>
      </c>
      <c r="F5542" s="10" t="str">
        <f>IFERROR(VLOOKUP(I5542,DATABASE!$N:$O,2,FALSE),"")</f>
        <v>دستكش ضد برش سبك</v>
      </c>
      <c r="G5542" s="3" t="s">
        <v>3142</v>
      </c>
      <c r="H5542" s="4">
        <v>4822</v>
      </c>
      <c r="I5542" s="3" t="s">
        <v>1442</v>
      </c>
      <c r="J5542" s="3" t="s">
        <v>22</v>
      </c>
      <c r="K5542" s="5">
        <v>1</v>
      </c>
      <c r="L5542" s="3" t="s">
        <v>3</v>
      </c>
      <c r="M5542" s="3" t="s">
        <v>47</v>
      </c>
      <c r="N5542" s="3" t="s">
        <v>3255</v>
      </c>
      <c r="O5542" s="1">
        <v>862</v>
      </c>
      <c r="P5542" s="4">
        <v>0</v>
      </c>
      <c r="Q5542" s="10">
        <f t="shared" si="352"/>
        <v>862</v>
      </c>
    </row>
    <row r="5543" spans="2:17" ht="20.25" customHeight="1">
      <c r="B5543" s="10" t="str">
        <f t="shared" si="349"/>
        <v>دستكش ضد برش سبك86</v>
      </c>
      <c r="C5543" s="10" t="str">
        <f t="shared" si="350"/>
        <v>دستكش ضد برش سبك1403/04/2786</v>
      </c>
      <c r="D5543" s="10" t="str">
        <f>IFERROR(IF(تحویلی!$E$1="","",IF(NOSA!O5543=تحویلی!$E$1,تحویلی!$E$1&amp;COUNTIF(NOSA!$O$1:O5543,تحویلی!$E$1),"")),"")</f>
        <v/>
      </c>
      <c r="E5543" s="10" t="str">
        <f t="shared" si="351"/>
        <v>482386</v>
      </c>
      <c r="F5543" s="10" t="str">
        <f>IFERROR(VLOOKUP(I5543,DATABASE!$N:$O,2,FALSE),"")</f>
        <v>دستكش ضد برش سبك</v>
      </c>
      <c r="G5543" s="3" t="s">
        <v>3142</v>
      </c>
      <c r="H5543" s="4">
        <v>4823</v>
      </c>
      <c r="I5543" s="3" t="s">
        <v>1442</v>
      </c>
      <c r="J5543" s="3" t="s">
        <v>22</v>
      </c>
      <c r="K5543" s="5">
        <v>1</v>
      </c>
      <c r="L5543" s="3" t="s">
        <v>3</v>
      </c>
      <c r="M5543" s="3" t="s">
        <v>4</v>
      </c>
      <c r="N5543" s="3" t="s">
        <v>3268</v>
      </c>
      <c r="O5543" s="1">
        <v>86</v>
      </c>
      <c r="P5543" s="4">
        <v>0</v>
      </c>
      <c r="Q5543" s="10">
        <f t="shared" si="352"/>
        <v>86</v>
      </c>
    </row>
    <row r="5544" spans="2:17" ht="20.25" customHeight="1">
      <c r="B5544" s="10" t="str">
        <f t="shared" si="349"/>
        <v>دستكش كف مواد سبك733</v>
      </c>
      <c r="C5544" s="10" t="str">
        <f t="shared" si="350"/>
        <v>دستكش كف مواد سبك1403/04/27733</v>
      </c>
      <c r="D5544" s="10" t="str">
        <f>IFERROR(IF(تحویلی!$E$1="","",IF(NOSA!O5544=تحویلی!$E$1,تحویلی!$E$1&amp;COUNTIF(NOSA!$O$1:O5544,تحویلی!$E$1),"")),"")</f>
        <v/>
      </c>
      <c r="E5544" s="10" t="str">
        <f t="shared" si="351"/>
        <v>4824733</v>
      </c>
      <c r="F5544" s="10" t="str">
        <f>IFERROR(VLOOKUP(I5544,DATABASE!$N:$O,2,FALSE),"")</f>
        <v>دستكش كف مواد سبك</v>
      </c>
      <c r="G5544" s="3" t="s">
        <v>3142</v>
      </c>
      <c r="H5544" s="4">
        <v>4824</v>
      </c>
      <c r="I5544" s="3" t="s">
        <v>1456</v>
      </c>
      <c r="J5544" s="3" t="s">
        <v>2</v>
      </c>
      <c r="K5544" s="5">
        <v>1</v>
      </c>
      <c r="L5544" s="3" t="s">
        <v>3</v>
      </c>
      <c r="M5544" s="3" t="s">
        <v>47</v>
      </c>
      <c r="N5544" s="3" t="s">
        <v>704</v>
      </c>
      <c r="O5544" s="1">
        <v>733</v>
      </c>
      <c r="P5544" s="4">
        <v>0</v>
      </c>
      <c r="Q5544" s="10">
        <f t="shared" si="352"/>
        <v>733</v>
      </c>
    </row>
    <row r="5545" spans="2:17" ht="20.25" customHeight="1">
      <c r="B5545" s="10" t="str">
        <f t="shared" si="349"/>
        <v>دستكش كف مواد سبك719</v>
      </c>
      <c r="C5545" s="10" t="str">
        <f t="shared" si="350"/>
        <v>دستكش كف مواد سبك1403/04/27719</v>
      </c>
      <c r="D5545" s="10" t="str">
        <f>IFERROR(IF(تحویلی!$E$1="","",IF(NOSA!O5545=تحویلی!$E$1,تحویلی!$E$1&amp;COUNTIF(NOSA!$O$1:O5545,تحویلی!$E$1),"")),"")</f>
        <v/>
      </c>
      <c r="E5545" s="10" t="str">
        <f t="shared" si="351"/>
        <v>4826719</v>
      </c>
      <c r="F5545" s="10" t="str">
        <f>IFERROR(VLOOKUP(I5545,DATABASE!$N:$O,2,FALSE),"")</f>
        <v>دستكش كف مواد سبك</v>
      </c>
      <c r="G5545" s="3" t="s">
        <v>3142</v>
      </c>
      <c r="H5545" s="4">
        <v>4826</v>
      </c>
      <c r="I5545" s="3" t="s">
        <v>1456</v>
      </c>
      <c r="J5545" s="3" t="s">
        <v>2</v>
      </c>
      <c r="K5545" s="5">
        <v>1</v>
      </c>
      <c r="L5545" s="3" t="s">
        <v>3</v>
      </c>
      <c r="M5545" s="3" t="s">
        <v>47</v>
      </c>
      <c r="N5545" s="3" t="s">
        <v>886</v>
      </c>
      <c r="O5545" s="1">
        <v>719</v>
      </c>
      <c r="P5545" s="4">
        <v>0</v>
      </c>
      <c r="Q5545" s="10">
        <f t="shared" si="352"/>
        <v>719</v>
      </c>
    </row>
    <row r="5546" spans="2:17" ht="20.25" customHeight="1">
      <c r="B5546" s="10" t="str">
        <f t="shared" si="349"/>
        <v>دستكش كف مواد سبك822</v>
      </c>
      <c r="C5546" s="10" t="str">
        <f t="shared" si="350"/>
        <v>دستكش كف مواد سبك1403/04/27822</v>
      </c>
      <c r="D5546" s="10" t="str">
        <f>IFERROR(IF(تحویلی!$E$1="","",IF(NOSA!O5546=تحویلی!$E$1,تحویلی!$E$1&amp;COUNTIF(NOSA!$O$1:O5546,تحویلی!$E$1),"")),"")</f>
        <v/>
      </c>
      <c r="E5546" s="10" t="str">
        <f t="shared" si="351"/>
        <v>4827822</v>
      </c>
      <c r="F5546" s="10" t="str">
        <f>IFERROR(VLOOKUP(I5546,DATABASE!$N:$O,2,FALSE),"")</f>
        <v>دستكش كف مواد سبك</v>
      </c>
      <c r="G5546" s="3" t="s">
        <v>3142</v>
      </c>
      <c r="H5546" s="4">
        <v>4827</v>
      </c>
      <c r="I5546" s="3" t="s">
        <v>1456</v>
      </c>
      <c r="J5546" s="3" t="s">
        <v>2</v>
      </c>
      <c r="K5546" s="5">
        <v>1</v>
      </c>
      <c r="L5546" s="3" t="s">
        <v>3</v>
      </c>
      <c r="M5546" s="3" t="s">
        <v>47</v>
      </c>
      <c r="N5546" s="3" t="s">
        <v>3454</v>
      </c>
      <c r="O5546" s="1">
        <v>822</v>
      </c>
      <c r="P5546" s="4">
        <v>0</v>
      </c>
      <c r="Q5546" s="10">
        <f t="shared" si="352"/>
        <v>822</v>
      </c>
    </row>
    <row r="5547" spans="2:17" ht="20.25" customHeight="1">
      <c r="B5547" s="10" t="str">
        <f t="shared" si="349"/>
        <v>دستكش كف مواد سبك254</v>
      </c>
      <c r="C5547" s="10" t="str">
        <f t="shared" si="350"/>
        <v>دستكش كف مواد سبك1403/04/27254</v>
      </c>
      <c r="D5547" s="10" t="str">
        <f>IFERROR(IF(تحویلی!$E$1="","",IF(NOSA!O5547=تحویلی!$E$1,تحویلی!$E$1&amp;COUNTIF(NOSA!$O$1:O5547,تحویلی!$E$1),"")),"")</f>
        <v/>
      </c>
      <c r="E5547" s="10" t="str">
        <f t="shared" si="351"/>
        <v>4827254</v>
      </c>
      <c r="F5547" s="10" t="str">
        <f>IFERROR(VLOOKUP(I5547,DATABASE!$N:$O,2,FALSE),"")</f>
        <v>دستكش كف مواد سبك</v>
      </c>
      <c r="G5547" s="3" t="s">
        <v>3142</v>
      </c>
      <c r="H5547" s="4">
        <v>4827</v>
      </c>
      <c r="I5547" s="3" t="s">
        <v>1456</v>
      </c>
      <c r="J5547" s="3" t="s">
        <v>2</v>
      </c>
      <c r="K5547" s="5">
        <v>1</v>
      </c>
      <c r="L5547" s="3" t="s">
        <v>3</v>
      </c>
      <c r="M5547" s="3" t="s">
        <v>47</v>
      </c>
      <c r="N5547" s="3" t="s">
        <v>3455</v>
      </c>
      <c r="O5547" s="1">
        <v>254</v>
      </c>
      <c r="P5547" s="4">
        <v>0</v>
      </c>
      <c r="Q5547" s="10">
        <f t="shared" si="352"/>
        <v>254</v>
      </c>
    </row>
    <row r="5548" spans="2:17" ht="20.25" customHeight="1">
      <c r="B5548" s="10" t="str">
        <f t="shared" si="349"/>
        <v>ماسك جوشكاري0</v>
      </c>
      <c r="C5548" s="10" t="str">
        <f t="shared" si="350"/>
        <v>ماسك جوشكاري1403/04/270</v>
      </c>
      <c r="D5548" s="10" t="str">
        <f>IFERROR(IF(تحویلی!$E$1="","",IF(NOSA!O5548=تحویلی!$E$1,تحویلی!$E$1&amp;COUNTIF(NOSA!$O$1:O5548,تحویلی!$E$1),"")),"")</f>
        <v/>
      </c>
      <c r="E5548" s="10" t="str">
        <f t="shared" si="351"/>
        <v>48310</v>
      </c>
      <c r="F5548" s="10" t="str">
        <f>IFERROR(VLOOKUP(I5548,DATABASE!$N:$O,2,FALSE),"")</f>
        <v>ماسك جوشكاري</v>
      </c>
      <c r="G5548" s="3" t="s">
        <v>3142</v>
      </c>
      <c r="H5548" s="4">
        <v>4831</v>
      </c>
      <c r="I5548" s="3" t="s">
        <v>1598</v>
      </c>
      <c r="J5548" s="3" t="s">
        <v>108</v>
      </c>
      <c r="K5548" s="5">
        <v>1</v>
      </c>
      <c r="L5548" s="3" t="s">
        <v>8</v>
      </c>
      <c r="M5548" s="3" t="s">
        <v>3456</v>
      </c>
      <c r="N5548" s="3" t="s">
        <v>3457</v>
      </c>
      <c r="O5548" s="1">
        <v>0</v>
      </c>
      <c r="P5548" s="4">
        <v>0</v>
      </c>
      <c r="Q5548" s="10">
        <f t="shared" si="352"/>
        <v>0</v>
      </c>
    </row>
    <row r="5549" spans="2:17" ht="20.25" customHeight="1">
      <c r="B5549" s="10" t="str">
        <f t="shared" si="349"/>
        <v>شيشه مات ماسك جوشكاري0</v>
      </c>
      <c r="C5549" s="10" t="str">
        <f t="shared" si="350"/>
        <v>شيشه مات ماسك جوشكاري1403/04/270</v>
      </c>
      <c r="D5549" s="10" t="str">
        <f>IFERROR(IF(تحویلی!$E$1="","",IF(NOSA!O5549=تحویلی!$E$1,تحویلی!$E$1&amp;COUNTIF(NOSA!$O$1:O5549,تحویلی!$E$1),"")),"")</f>
        <v/>
      </c>
      <c r="E5549" s="10" t="str">
        <f t="shared" si="351"/>
        <v>48310</v>
      </c>
      <c r="F5549" s="10" t="str">
        <f>IFERROR(VLOOKUP(I5549,DATABASE!$N:$O,2,FALSE),"")</f>
        <v>شيشه مات ماسك جوشكاري</v>
      </c>
      <c r="G5549" s="3" t="s">
        <v>3142</v>
      </c>
      <c r="H5549" s="4">
        <v>4831</v>
      </c>
      <c r="I5549" s="3" t="s">
        <v>1507</v>
      </c>
      <c r="J5549" s="3" t="s">
        <v>113</v>
      </c>
      <c r="K5549" s="5">
        <v>1</v>
      </c>
      <c r="L5549" s="3" t="s">
        <v>8</v>
      </c>
      <c r="M5549" s="3" t="s">
        <v>3456</v>
      </c>
      <c r="N5549" s="3" t="s">
        <v>3457</v>
      </c>
      <c r="O5549" s="1">
        <v>0</v>
      </c>
      <c r="P5549" s="4">
        <v>0</v>
      </c>
      <c r="Q5549" s="10">
        <f t="shared" si="352"/>
        <v>0</v>
      </c>
    </row>
    <row r="5550" spans="2:17" ht="20.25" customHeight="1">
      <c r="B5550" s="10" t="str">
        <f t="shared" si="349"/>
        <v>دستكش كف دوبل چرمي719</v>
      </c>
      <c r="C5550" s="10" t="str">
        <f t="shared" si="350"/>
        <v>دستكش كف دوبل چرمي1403/04/27719</v>
      </c>
      <c r="D5550" s="10" t="str">
        <f>IFERROR(IF(تحویلی!$E$1="","",IF(NOSA!O5550=تحویلی!$E$1,تحویلی!$E$1&amp;COUNTIF(NOSA!$O$1:O5550,تحویلی!$E$1),"")),"")</f>
        <v/>
      </c>
      <c r="E5550" s="10" t="str">
        <f t="shared" si="351"/>
        <v>4832719</v>
      </c>
      <c r="F5550" s="10" t="str">
        <f>IFERROR(VLOOKUP(I5550,DATABASE!$N:$O,2,FALSE),"")</f>
        <v>دستكش كف دوبل چرمي</v>
      </c>
      <c r="G5550" s="3" t="s">
        <v>3142</v>
      </c>
      <c r="H5550" s="4">
        <v>4832</v>
      </c>
      <c r="I5550" s="3" t="s">
        <v>1683</v>
      </c>
      <c r="J5550" s="3" t="s">
        <v>1684</v>
      </c>
      <c r="K5550" s="5">
        <v>1</v>
      </c>
      <c r="L5550" s="3" t="s">
        <v>3</v>
      </c>
      <c r="M5550" s="3" t="s">
        <v>47</v>
      </c>
      <c r="N5550" s="3" t="s">
        <v>886</v>
      </c>
      <c r="O5550" s="1">
        <v>719</v>
      </c>
      <c r="P5550" s="4">
        <v>0</v>
      </c>
      <c r="Q5550" s="10">
        <f t="shared" si="352"/>
        <v>719</v>
      </c>
    </row>
    <row r="5551" spans="2:17" ht="20.25" customHeight="1">
      <c r="B5551" s="10" t="str">
        <f t="shared" si="349"/>
        <v>دستكش ضد برش سبك835</v>
      </c>
      <c r="C5551" s="10" t="str">
        <f t="shared" si="350"/>
        <v>دستكش ضد برش سبك1403/04/27835</v>
      </c>
      <c r="D5551" s="10" t="str">
        <f>IFERROR(IF(تحویلی!$E$1="","",IF(NOSA!O5551=تحویلی!$E$1,تحویلی!$E$1&amp;COUNTIF(NOSA!$O$1:O5551,تحویلی!$E$1),"")),"")</f>
        <v/>
      </c>
      <c r="E5551" s="10" t="str">
        <f t="shared" si="351"/>
        <v>4841835</v>
      </c>
      <c r="F5551" s="10" t="str">
        <f>IFERROR(VLOOKUP(I5551,DATABASE!$N:$O,2,FALSE),"")</f>
        <v>دستكش ضد برش سبك</v>
      </c>
      <c r="G5551" s="3" t="s">
        <v>3142</v>
      </c>
      <c r="H5551" s="4">
        <v>4841</v>
      </c>
      <c r="I5551" s="3" t="s">
        <v>1442</v>
      </c>
      <c r="J5551" s="3" t="s">
        <v>22</v>
      </c>
      <c r="K5551" s="5">
        <v>1</v>
      </c>
      <c r="L5551" s="3" t="s">
        <v>3</v>
      </c>
      <c r="M5551" s="3" t="s">
        <v>47</v>
      </c>
      <c r="N5551" s="3" t="s">
        <v>2821</v>
      </c>
      <c r="O5551" s="1">
        <v>835</v>
      </c>
      <c r="P5551" s="4">
        <v>0</v>
      </c>
      <c r="Q5551" s="10">
        <f t="shared" si="352"/>
        <v>835</v>
      </c>
    </row>
    <row r="5552" spans="2:17" ht="20.25" customHeight="1">
      <c r="B5552" s="10" t="str">
        <f t="shared" si="349"/>
        <v>دستكش كف مواد سبك840</v>
      </c>
      <c r="C5552" s="10" t="str">
        <f t="shared" si="350"/>
        <v>دستكش كف مواد سبك1403/04/28840</v>
      </c>
      <c r="D5552" s="10" t="str">
        <f>IFERROR(IF(تحویلی!$E$1="","",IF(NOSA!O5552=تحویلی!$E$1,تحویلی!$E$1&amp;COUNTIF(NOSA!$O$1:O5552,تحویلی!$E$1),"")),"")</f>
        <v/>
      </c>
      <c r="E5552" s="10" t="str">
        <f t="shared" si="351"/>
        <v>4852840</v>
      </c>
      <c r="F5552" s="10" t="str">
        <f>IFERROR(VLOOKUP(I5552,DATABASE!$N:$O,2,FALSE),"")</f>
        <v>دستكش كف مواد سبك</v>
      </c>
      <c r="G5552" s="3" t="s">
        <v>3143</v>
      </c>
      <c r="H5552" s="4">
        <v>4852</v>
      </c>
      <c r="I5552" s="3" t="s">
        <v>1456</v>
      </c>
      <c r="J5552" s="3" t="s">
        <v>2</v>
      </c>
      <c r="K5552" s="5">
        <v>1</v>
      </c>
      <c r="L5552" s="3" t="s">
        <v>3</v>
      </c>
      <c r="M5552" s="3" t="s">
        <v>47</v>
      </c>
      <c r="N5552" s="3" t="s">
        <v>3260</v>
      </c>
      <c r="O5552" s="1">
        <v>840</v>
      </c>
      <c r="P5552" s="4">
        <v>0</v>
      </c>
      <c r="Q5552" s="10">
        <f t="shared" si="352"/>
        <v>840</v>
      </c>
    </row>
    <row r="5553" spans="2:17" ht="20.25" customHeight="1">
      <c r="B5553" s="10" t="str">
        <f t="shared" si="349"/>
        <v>دستكش ضد برش سبك845</v>
      </c>
      <c r="C5553" s="10" t="str">
        <f t="shared" si="350"/>
        <v>دستكش ضد برش سبك1403/04/28845</v>
      </c>
      <c r="D5553" s="10" t="str">
        <f>IFERROR(IF(تحویلی!$E$1="","",IF(NOSA!O5553=تحویلی!$E$1,تحویلی!$E$1&amp;COUNTIF(NOSA!$O$1:O5553,تحویلی!$E$1),"")),"")</f>
        <v/>
      </c>
      <c r="E5553" s="10" t="str">
        <f t="shared" si="351"/>
        <v>4861845</v>
      </c>
      <c r="F5553" s="10" t="str">
        <f>IFERROR(VLOOKUP(I5553,DATABASE!$N:$O,2,FALSE),"")</f>
        <v>دستكش ضد برش سبك</v>
      </c>
      <c r="G5553" s="3" t="s">
        <v>3143</v>
      </c>
      <c r="H5553" s="4">
        <v>4861</v>
      </c>
      <c r="I5553" s="3" t="s">
        <v>1442</v>
      </c>
      <c r="J5553" s="3" t="s">
        <v>22</v>
      </c>
      <c r="K5553" s="5">
        <v>1</v>
      </c>
      <c r="L5553" s="3" t="s">
        <v>3</v>
      </c>
      <c r="M5553" s="3" t="s">
        <v>47</v>
      </c>
      <c r="N5553" s="3" t="s">
        <v>3244</v>
      </c>
      <c r="O5553" s="1">
        <v>845</v>
      </c>
      <c r="P5553" s="4">
        <v>0</v>
      </c>
      <c r="Q5553" s="10">
        <f t="shared" si="352"/>
        <v>845</v>
      </c>
    </row>
    <row r="5554" spans="2:17" ht="20.25" customHeight="1">
      <c r="B5554" s="10" t="str">
        <f t="shared" si="349"/>
        <v>دستكش ضد برش سبك149</v>
      </c>
      <c r="C5554" s="10" t="str">
        <f t="shared" si="350"/>
        <v>دستكش ضد برش سبك1403/04/28149</v>
      </c>
      <c r="D5554" s="10" t="str">
        <f>IFERROR(IF(تحویلی!$E$1="","",IF(NOSA!O5554=تحویلی!$E$1,تحویلی!$E$1&amp;COUNTIF(NOSA!$O$1:O5554,تحویلی!$E$1),"")),"")</f>
        <v/>
      </c>
      <c r="E5554" s="10" t="str">
        <f t="shared" si="351"/>
        <v>4862149</v>
      </c>
      <c r="F5554" s="10" t="str">
        <f>IFERROR(VLOOKUP(I5554,DATABASE!$N:$O,2,FALSE),"")</f>
        <v>دستكش ضد برش سبك</v>
      </c>
      <c r="G5554" s="3" t="s">
        <v>3143</v>
      </c>
      <c r="H5554" s="4">
        <v>4862</v>
      </c>
      <c r="I5554" s="3" t="s">
        <v>1442</v>
      </c>
      <c r="J5554" s="3" t="s">
        <v>22</v>
      </c>
      <c r="K5554" s="5">
        <v>1</v>
      </c>
      <c r="L5554" s="3" t="s">
        <v>3</v>
      </c>
      <c r="M5554" s="3" t="s">
        <v>19</v>
      </c>
      <c r="N5554" s="3" t="s">
        <v>3453</v>
      </c>
      <c r="O5554" s="1">
        <v>149</v>
      </c>
      <c r="P5554" s="4">
        <v>0</v>
      </c>
      <c r="Q5554" s="10">
        <f t="shared" si="352"/>
        <v>149</v>
      </c>
    </row>
    <row r="5555" spans="2:17" ht="20.25" customHeight="1">
      <c r="B5555" s="10" t="str">
        <f t="shared" si="349"/>
        <v>دستكش ضد برش سبك658</v>
      </c>
      <c r="C5555" s="10" t="str">
        <f t="shared" si="350"/>
        <v>دستكش ضد برش سبك1403/04/28658</v>
      </c>
      <c r="D5555" s="10" t="str">
        <f>IFERROR(IF(تحویلی!$E$1="","",IF(NOSA!O5555=تحویلی!$E$1,تحویلی!$E$1&amp;COUNTIF(NOSA!$O$1:O5555,تحویلی!$E$1),"")),"")</f>
        <v/>
      </c>
      <c r="E5555" s="10" t="str">
        <f t="shared" si="351"/>
        <v>4866658</v>
      </c>
      <c r="F5555" s="10" t="str">
        <f>IFERROR(VLOOKUP(I5555,DATABASE!$N:$O,2,FALSE),"")</f>
        <v>دستكش ضد برش سبك</v>
      </c>
      <c r="G5555" s="3" t="s">
        <v>3143</v>
      </c>
      <c r="H5555" s="4">
        <v>4866</v>
      </c>
      <c r="I5555" s="3" t="s">
        <v>1442</v>
      </c>
      <c r="J5555" s="3" t="s">
        <v>22</v>
      </c>
      <c r="K5555" s="5">
        <v>1</v>
      </c>
      <c r="L5555" s="3" t="s">
        <v>3</v>
      </c>
      <c r="M5555" s="3" t="s">
        <v>19</v>
      </c>
      <c r="N5555" s="3" t="s">
        <v>2762</v>
      </c>
      <c r="O5555" s="1">
        <v>658</v>
      </c>
      <c r="P5555" s="4">
        <v>0</v>
      </c>
      <c r="Q5555" s="10">
        <f t="shared" si="352"/>
        <v>658</v>
      </c>
    </row>
    <row r="5556" spans="2:17" ht="20.25" customHeight="1">
      <c r="B5556" s="10" t="str">
        <f t="shared" si="349"/>
        <v>عينك سنگ زني بغل توري845</v>
      </c>
      <c r="C5556" s="10" t="str">
        <f t="shared" si="350"/>
        <v>عينك سنگ زني بغل توري1403/04/28845</v>
      </c>
      <c r="D5556" s="10" t="str">
        <f>IFERROR(IF(تحویلی!$E$1="","",IF(NOSA!O5556=تحویلی!$E$1,تحویلی!$E$1&amp;COUNTIF(NOSA!$O$1:O5556,تحویلی!$E$1),"")),"")</f>
        <v/>
      </c>
      <c r="E5556" s="10" t="str">
        <f t="shared" si="351"/>
        <v>4868845</v>
      </c>
      <c r="F5556" s="10" t="str">
        <f>IFERROR(VLOOKUP(I5556,DATABASE!$N:$O,2,FALSE),"")</f>
        <v>عينك سنگ زني بغل توري</v>
      </c>
      <c r="G5556" s="3" t="s">
        <v>3143</v>
      </c>
      <c r="H5556" s="4">
        <v>4868</v>
      </c>
      <c r="I5556" s="3" t="s">
        <v>1519</v>
      </c>
      <c r="J5556" s="3" t="s">
        <v>1520</v>
      </c>
      <c r="K5556" s="5">
        <v>1</v>
      </c>
      <c r="L5556" s="3" t="s">
        <v>8</v>
      </c>
      <c r="M5556" s="3" t="s">
        <v>47</v>
      </c>
      <c r="N5556" s="3" t="s">
        <v>3244</v>
      </c>
      <c r="O5556" s="1">
        <v>845</v>
      </c>
      <c r="P5556" s="4">
        <v>0</v>
      </c>
      <c r="Q5556" s="10">
        <f t="shared" si="352"/>
        <v>845</v>
      </c>
    </row>
    <row r="5557" spans="2:17" ht="20.25" customHeight="1">
      <c r="B5557" s="10" t="str">
        <f t="shared" si="349"/>
        <v>دستكش استاد كار86</v>
      </c>
      <c r="C5557" s="10" t="str">
        <f t="shared" si="350"/>
        <v>دستكش استاد كار1403/04/2886</v>
      </c>
      <c r="D5557" s="10" t="str">
        <f>IFERROR(IF(تحویلی!$E$1="","",IF(NOSA!O5557=تحویلی!$E$1,تحویلی!$E$1&amp;COUNTIF(NOSA!$O$1:O5557,تحویلی!$E$1),"")),"")</f>
        <v/>
      </c>
      <c r="E5557" s="10" t="str">
        <f t="shared" si="351"/>
        <v>487186</v>
      </c>
      <c r="F5557" s="10" t="str">
        <f>IFERROR(VLOOKUP(I5557,DATABASE!$N:$O,2,FALSE),"")</f>
        <v>دستكش استاد كار</v>
      </c>
      <c r="G5557" s="3" t="s">
        <v>3143</v>
      </c>
      <c r="H5557" s="4">
        <v>4871</v>
      </c>
      <c r="I5557" s="3" t="s">
        <v>1543</v>
      </c>
      <c r="J5557" s="3" t="s">
        <v>255</v>
      </c>
      <c r="K5557" s="5">
        <v>1</v>
      </c>
      <c r="L5557" s="3" t="s">
        <v>3</v>
      </c>
      <c r="M5557" s="3" t="s">
        <v>4</v>
      </c>
      <c r="N5557" s="3" t="s">
        <v>3268</v>
      </c>
      <c r="O5557" s="1">
        <v>86</v>
      </c>
      <c r="P5557" s="4">
        <v>0</v>
      </c>
      <c r="Q5557" s="10">
        <f t="shared" si="352"/>
        <v>86</v>
      </c>
    </row>
    <row r="5558" spans="2:17" ht="20.25" customHeight="1">
      <c r="B5558" s="10" t="str">
        <f t="shared" si="349"/>
        <v>لباس كار ديرسوز(بلوز) 608</v>
      </c>
      <c r="C5558" s="10" t="str">
        <f t="shared" si="350"/>
        <v>لباس كار ديرسوز(بلوز) 1403/04/28608</v>
      </c>
      <c r="D5558" s="10" t="str">
        <f>IFERROR(IF(تحویلی!$E$1="","",IF(NOSA!O5558=تحویلی!$E$1,تحویلی!$E$1&amp;COUNTIF(NOSA!$O$1:O5558,تحویلی!$E$1),"")),"")</f>
        <v/>
      </c>
      <c r="E5558" s="10" t="str">
        <f t="shared" si="351"/>
        <v>4913608</v>
      </c>
      <c r="F5558" s="10" t="str">
        <f>IFERROR(VLOOKUP(I5558,DATABASE!$N:$O,2,FALSE),"")</f>
        <v xml:space="preserve">لباس كار ديرسوز(بلوز) </v>
      </c>
      <c r="G5558" s="3" t="s">
        <v>3143</v>
      </c>
      <c r="H5558" s="4">
        <v>4913</v>
      </c>
      <c r="I5558" s="3" t="s">
        <v>2316</v>
      </c>
      <c r="J5558" s="3" t="s">
        <v>2780</v>
      </c>
      <c r="K5558" s="5">
        <v>1</v>
      </c>
      <c r="L5558" s="3" t="s">
        <v>8</v>
      </c>
      <c r="M5558" s="3" t="s">
        <v>102</v>
      </c>
      <c r="N5558" s="3" t="s">
        <v>3246</v>
      </c>
      <c r="O5558" s="1">
        <v>608</v>
      </c>
      <c r="P5558" s="4">
        <v>1</v>
      </c>
      <c r="Q5558" s="10">
        <f t="shared" si="352"/>
        <v>608</v>
      </c>
    </row>
    <row r="5559" spans="2:17" ht="20.25" customHeight="1">
      <c r="B5559" s="10" t="str">
        <f t="shared" si="349"/>
        <v>دستكش ضد برش سبك725</v>
      </c>
      <c r="C5559" s="10" t="str">
        <f t="shared" si="350"/>
        <v>دستكش ضد برش سبك1403/04/28725</v>
      </c>
      <c r="D5559" s="10" t="str">
        <f>IFERROR(IF(تحویلی!$E$1="","",IF(NOSA!O5559=تحویلی!$E$1,تحویلی!$E$1&amp;COUNTIF(NOSA!$O$1:O5559,تحویلی!$E$1),"")),"")</f>
        <v/>
      </c>
      <c r="E5559" s="10" t="str">
        <f t="shared" si="351"/>
        <v>4914725</v>
      </c>
      <c r="F5559" s="10" t="str">
        <f>IFERROR(VLOOKUP(I5559,DATABASE!$N:$O,2,FALSE),"")</f>
        <v>دستكش ضد برش سبك</v>
      </c>
      <c r="G5559" s="3" t="s">
        <v>3143</v>
      </c>
      <c r="H5559" s="4">
        <v>4914</v>
      </c>
      <c r="I5559" s="3" t="s">
        <v>1442</v>
      </c>
      <c r="J5559" s="3" t="s">
        <v>22</v>
      </c>
      <c r="K5559" s="5">
        <v>1</v>
      </c>
      <c r="L5559" s="3" t="s">
        <v>3</v>
      </c>
      <c r="M5559" s="3" t="s">
        <v>19</v>
      </c>
      <c r="N5559" s="3" t="s">
        <v>982</v>
      </c>
      <c r="O5559" s="1">
        <v>725</v>
      </c>
      <c r="P5559" s="4">
        <v>0</v>
      </c>
      <c r="Q5559" s="10">
        <f t="shared" si="352"/>
        <v>725</v>
      </c>
    </row>
    <row r="5560" spans="2:17" ht="20.25" customHeight="1">
      <c r="B5560" s="10" t="str">
        <f t="shared" si="349"/>
        <v>دستكش ضد برش سبك783</v>
      </c>
      <c r="C5560" s="10" t="str">
        <f t="shared" si="350"/>
        <v>دستكش ضد برش سبك1403/04/28783</v>
      </c>
      <c r="D5560" s="10" t="str">
        <f>IFERROR(IF(تحویلی!$E$1="","",IF(NOSA!O5560=تحویلی!$E$1,تحویلی!$E$1&amp;COUNTIF(NOSA!$O$1:O5560,تحویلی!$E$1),"")),"")</f>
        <v/>
      </c>
      <c r="E5560" s="10" t="str">
        <f t="shared" si="351"/>
        <v>4915783</v>
      </c>
      <c r="F5560" s="10" t="str">
        <f>IFERROR(VLOOKUP(I5560,DATABASE!$N:$O,2,FALSE),"")</f>
        <v>دستكش ضد برش سبك</v>
      </c>
      <c r="G5560" s="3" t="s">
        <v>3143</v>
      </c>
      <c r="H5560" s="4">
        <v>4915</v>
      </c>
      <c r="I5560" s="3" t="s">
        <v>1442</v>
      </c>
      <c r="J5560" s="3" t="s">
        <v>22</v>
      </c>
      <c r="K5560" s="5">
        <v>1</v>
      </c>
      <c r="L5560" s="3" t="s">
        <v>3</v>
      </c>
      <c r="M5560" s="3" t="s">
        <v>4</v>
      </c>
      <c r="N5560" s="3" t="s">
        <v>2880</v>
      </c>
      <c r="O5560" s="1">
        <v>783</v>
      </c>
      <c r="P5560" s="4">
        <v>0</v>
      </c>
      <c r="Q5560" s="10">
        <f t="shared" si="352"/>
        <v>783</v>
      </c>
    </row>
    <row r="5561" spans="2:17" ht="20.25" customHeight="1">
      <c r="B5561" s="10" t="str">
        <f t="shared" ref="B5561:B5624" si="353">F5561&amp;Q5561</f>
        <v>دستكش ضد برش سبك893</v>
      </c>
      <c r="C5561" s="10" t="str">
        <f t="shared" ref="C5561:C5624" si="354">F5561&amp;G5561&amp;O5561</f>
        <v>دستكش ضد برش سبك1403/04/29893</v>
      </c>
      <c r="D5561" s="10" t="str">
        <f>IFERROR(IF(تحویلی!$E$1="","",IF(NOSA!O5561=تحویلی!$E$1,تحویلی!$E$1&amp;COUNTIF(NOSA!$O$1:O5561,تحویلی!$E$1),"")),"")</f>
        <v/>
      </c>
      <c r="E5561" s="10" t="str">
        <f t="shared" ref="E5561:E5624" si="355">H5561&amp;O5561</f>
        <v>4943893</v>
      </c>
      <c r="F5561" s="10" t="str">
        <f>IFERROR(VLOOKUP(I5561,DATABASE!$N:$O,2,FALSE),"")</f>
        <v>دستكش ضد برش سبك</v>
      </c>
      <c r="G5561" s="154" t="s">
        <v>3144</v>
      </c>
      <c r="H5561" s="155">
        <v>4943</v>
      </c>
      <c r="I5561" s="154" t="s">
        <v>1442</v>
      </c>
      <c r="J5561" s="154" t="s">
        <v>22</v>
      </c>
      <c r="K5561" s="156">
        <v>1</v>
      </c>
      <c r="L5561" s="154" t="s">
        <v>3</v>
      </c>
      <c r="M5561" s="154" t="s">
        <v>47</v>
      </c>
      <c r="N5561" s="154" t="s">
        <v>3458</v>
      </c>
      <c r="O5561" s="153">
        <v>893</v>
      </c>
      <c r="P5561" s="155">
        <v>0</v>
      </c>
      <c r="Q5561" s="10">
        <f t="shared" si="352"/>
        <v>893</v>
      </c>
    </row>
    <row r="5562" spans="2:17" ht="20.25" customHeight="1">
      <c r="B5562" s="10" t="str">
        <f t="shared" si="353"/>
        <v>دستكش ضد برش سبك494</v>
      </c>
      <c r="C5562" s="10" t="str">
        <f t="shared" si="354"/>
        <v>دستكش ضد برش سبك1403/04/29494</v>
      </c>
      <c r="D5562" s="10" t="str">
        <f>IFERROR(IF(تحویلی!$E$1="","",IF(NOSA!O5562=تحویلی!$E$1,تحویلی!$E$1&amp;COUNTIF(NOSA!$O$1:O5562,تحویلی!$E$1),"")),"")</f>
        <v/>
      </c>
      <c r="E5562" s="10" t="str">
        <f t="shared" si="355"/>
        <v>4944494</v>
      </c>
      <c r="F5562" s="10" t="str">
        <f>IFERROR(VLOOKUP(I5562,DATABASE!$N:$O,2,FALSE),"")</f>
        <v>دستكش ضد برش سبك</v>
      </c>
      <c r="G5562" s="154" t="s">
        <v>3144</v>
      </c>
      <c r="H5562" s="155">
        <v>4944</v>
      </c>
      <c r="I5562" s="154" t="s">
        <v>1442</v>
      </c>
      <c r="J5562" s="154" t="s">
        <v>22</v>
      </c>
      <c r="K5562" s="156">
        <v>1</v>
      </c>
      <c r="L5562" s="154" t="s">
        <v>3</v>
      </c>
      <c r="M5562" s="154" t="s">
        <v>19</v>
      </c>
      <c r="N5562" s="154" t="s">
        <v>3459</v>
      </c>
      <c r="O5562" s="153">
        <v>494</v>
      </c>
      <c r="P5562" s="155">
        <v>0</v>
      </c>
      <c r="Q5562" s="10">
        <f t="shared" si="352"/>
        <v>494</v>
      </c>
    </row>
    <row r="5563" spans="2:17" ht="20.25" customHeight="1">
      <c r="B5563" s="10" t="str">
        <f t="shared" si="353"/>
        <v>دستكش ضد برش سبك130</v>
      </c>
      <c r="C5563" s="10" t="str">
        <f t="shared" si="354"/>
        <v>دستكش ضد برش سبك1403/04/29130</v>
      </c>
      <c r="D5563" s="10" t="str">
        <f>IFERROR(IF(تحویلی!$E$1="","",IF(NOSA!O5563=تحویلی!$E$1,تحویلی!$E$1&amp;COUNTIF(NOSA!$O$1:O5563,تحویلی!$E$1),"")),"")</f>
        <v/>
      </c>
      <c r="E5563" s="10" t="str">
        <f t="shared" si="355"/>
        <v>4944130</v>
      </c>
      <c r="F5563" s="10" t="str">
        <f>IFERROR(VLOOKUP(I5563,DATABASE!$N:$O,2,FALSE),"")</f>
        <v>دستكش ضد برش سبك</v>
      </c>
      <c r="G5563" s="154" t="s">
        <v>3144</v>
      </c>
      <c r="H5563" s="155">
        <v>4944</v>
      </c>
      <c r="I5563" s="154" t="s">
        <v>1442</v>
      </c>
      <c r="J5563" s="154" t="s">
        <v>22</v>
      </c>
      <c r="K5563" s="156">
        <v>1</v>
      </c>
      <c r="L5563" s="154" t="s">
        <v>3</v>
      </c>
      <c r="M5563" s="154" t="s">
        <v>19</v>
      </c>
      <c r="N5563" s="154" t="s">
        <v>725</v>
      </c>
      <c r="O5563" s="153">
        <v>130</v>
      </c>
      <c r="P5563" s="155">
        <v>0</v>
      </c>
      <c r="Q5563" s="10">
        <f t="shared" si="352"/>
        <v>130</v>
      </c>
    </row>
    <row r="5564" spans="2:17" ht="20.25" customHeight="1">
      <c r="B5564" s="10" t="str">
        <f t="shared" si="353"/>
        <v>دستكش كف مواد سبك861</v>
      </c>
      <c r="C5564" s="10" t="str">
        <f t="shared" si="354"/>
        <v>دستكش كف مواد سبك1403/04/29861</v>
      </c>
      <c r="D5564" s="10" t="str">
        <f>IFERROR(IF(تحویلی!$E$1="","",IF(NOSA!O5564=تحویلی!$E$1,تحویلی!$E$1&amp;COUNTIF(NOSA!$O$1:O5564,تحویلی!$E$1),"")),"")</f>
        <v/>
      </c>
      <c r="E5564" s="10" t="str">
        <f t="shared" si="355"/>
        <v>4945861</v>
      </c>
      <c r="F5564" s="10" t="str">
        <f>IFERROR(VLOOKUP(I5564,DATABASE!$N:$O,2,FALSE),"")</f>
        <v>دستكش كف مواد سبك</v>
      </c>
      <c r="G5564" s="154" t="s">
        <v>3144</v>
      </c>
      <c r="H5564" s="155">
        <v>4945</v>
      </c>
      <c r="I5564" s="154" t="s">
        <v>1456</v>
      </c>
      <c r="J5564" s="154" t="s">
        <v>2</v>
      </c>
      <c r="K5564" s="156">
        <v>1</v>
      </c>
      <c r="L5564" s="154" t="s">
        <v>3</v>
      </c>
      <c r="M5564" s="154" t="s">
        <v>47</v>
      </c>
      <c r="N5564" s="154" t="s">
        <v>3233</v>
      </c>
      <c r="O5564" s="153">
        <v>861</v>
      </c>
      <c r="P5564" s="155">
        <v>0</v>
      </c>
      <c r="Q5564" s="10">
        <f t="shared" si="352"/>
        <v>861</v>
      </c>
    </row>
    <row r="5565" spans="2:17" ht="20.25" customHeight="1">
      <c r="B5565" s="10" t="str">
        <f t="shared" si="353"/>
        <v>دستكش كف مواد سبك698</v>
      </c>
      <c r="C5565" s="10" t="str">
        <f t="shared" si="354"/>
        <v>دستكش كف مواد سبك1403/04/29698</v>
      </c>
      <c r="D5565" s="10" t="str">
        <f>IFERROR(IF(تحویلی!$E$1="","",IF(NOSA!O5565=تحویلی!$E$1,تحویلی!$E$1&amp;COUNTIF(NOSA!$O$1:O5565,تحویلی!$E$1),"")),"")</f>
        <v/>
      </c>
      <c r="E5565" s="10" t="str">
        <f t="shared" si="355"/>
        <v>4946698</v>
      </c>
      <c r="F5565" s="10" t="str">
        <f>IFERROR(VLOOKUP(I5565,DATABASE!$N:$O,2,FALSE),"")</f>
        <v>دستكش كف مواد سبك</v>
      </c>
      <c r="G5565" s="154" t="s">
        <v>3144</v>
      </c>
      <c r="H5565" s="155">
        <v>4946</v>
      </c>
      <c r="I5565" s="154" t="s">
        <v>1456</v>
      </c>
      <c r="J5565" s="154" t="s">
        <v>2</v>
      </c>
      <c r="K5565" s="156">
        <v>1</v>
      </c>
      <c r="L5565" s="154" t="s">
        <v>3</v>
      </c>
      <c r="M5565" s="154" t="s">
        <v>19</v>
      </c>
      <c r="N5565" s="154" t="s">
        <v>3460</v>
      </c>
      <c r="O5565" s="153">
        <v>698</v>
      </c>
      <c r="P5565" s="155">
        <v>0</v>
      </c>
      <c r="Q5565" s="10">
        <f t="shared" si="352"/>
        <v>698</v>
      </c>
    </row>
    <row r="5566" spans="2:17" ht="20.25" customHeight="1">
      <c r="B5566" s="10" t="str">
        <f t="shared" si="353"/>
        <v>دستكش ضد برش سبك567</v>
      </c>
      <c r="C5566" s="10" t="str">
        <f t="shared" si="354"/>
        <v>دستكش ضد برش سبك1403/04/29567</v>
      </c>
      <c r="D5566" s="10" t="str">
        <f>IFERROR(IF(تحویلی!$E$1="","",IF(NOSA!O5566=تحویلی!$E$1,تحویلی!$E$1&amp;COUNTIF(NOSA!$O$1:O5566,تحویلی!$E$1),"")),"")</f>
        <v/>
      </c>
      <c r="E5566" s="10" t="str">
        <f t="shared" si="355"/>
        <v>4947567</v>
      </c>
      <c r="F5566" s="10" t="str">
        <f>IFERROR(VLOOKUP(I5566,DATABASE!$N:$O,2,FALSE),"")</f>
        <v>دستكش ضد برش سبك</v>
      </c>
      <c r="G5566" s="154" t="s">
        <v>3144</v>
      </c>
      <c r="H5566" s="155">
        <v>4947</v>
      </c>
      <c r="I5566" s="154" t="s">
        <v>1442</v>
      </c>
      <c r="J5566" s="154" t="s">
        <v>22</v>
      </c>
      <c r="K5566" s="156">
        <v>1</v>
      </c>
      <c r="L5566" s="154" t="s">
        <v>3</v>
      </c>
      <c r="M5566" s="154" t="s">
        <v>19</v>
      </c>
      <c r="N5566" s="154" t="s">
        <v>1274</v>
      </c>
      <c r="O5566" s="153">
        <v>567</v>
      </c>
      <c r="P5566" s="155">
        <v>0</v>
      </c>
      <c r="Q5566" s="10">
        <f t="shared" si="352"/>
        <v>567</v>
      </c>
    </row>
    <row r="5567" spans="2:17" ht="20.25" customHeight="1">
      <c r="B5567" s="10" t="str">
        <f t="shared" si="353"/>
        <v>دستكش كف دوبل چرمي248</v>
      </c>
      <c r="C5567" s="10" t="str">
        <f t="shared" si="354"/>
        <v>دستكش كف دوبل چرمي1403/04/29248</v>
      </c>
      <c r="D5567" s="10" t="str">
        <f>IFERROR(IF(تحویلی!$E$1="","",IF(NOSA!O5567=تحویلی!$E$1,تحویلی!$E$1&amp;COUNTIF(NOSA!$O$1:O5567,تحویلی!$E$1),"")),"")</f>
        <v/>
      </c>
      <c r="E5567" s="10" t="str">
        <f t="shared" si="355"/>
        <v>4962248</v>
      </c>
      <c r="F5567" s="10" t="str">
        <f>IFERROR(VLOOKUP(I5567,DATABASE!$N:$O,2,FALSE),"")</f>
        <v>دستكش كف دوبل چرمي</v>
      </c>
      <c r="G5567" s="154" t="s">
        <v>3144</v>
      </c>
      <c r="H5567" s="155">
        <v>4962</v>
      </c>
      <c r="I5567" s="154" t="s">
        <v>1683</v>
      </c>
      <c r="J5567" s="154" t="s">
        <v>1684</v>
      </c>
      <c r="K5567" s="156">
        <v>1</v>
      </c>
      <c r="L5567" s="154" t="s">
        <v>3</v>
      </c>
      <c r="M5567" s="154" t="s">
        <v>19</v>
      </c>
      <c r="N5567" s="154" t="s">
        <v>3461</v>
      </c>
      <c r="O5567" s="153">
        <v>248</v>
      </c>
      <c r="P5567" s="155">
        <v>0</v>
      </c>
      <c r="Q5567" s="10">
        <f t="shared" si="352"/>
        <v>248</v>
      </c>
    </row>
    <row r="5568" spans="2:17" ht="20.25" customHeight="1">
      <c r="B5568" s="10" t="str">
        <f t="shared" si="353"/>
        <v>عينك سنگ زني بغل توري248</v>
      </c>
      <c r="C5568" s="10" t="str">
        <f t="shared" si="354"/>
        <v>عينك سنگ زني بغل توري1403/04/29248</v>
      </c>
      <c r="D5568" s="10" t="str">
        <f>IFERROR(IF(تحویلی!$E$1="","",IF(NOSA!O5568=تحویلی!$E$1,تحویلی!$E$1&amp;COUNTIF(NOSA!$O$1:O5568,تحویلی!$E$1),"")),"")</f>
        <v/>
      </c>
      <c r="E5568" s="10" t="str">
        <f t="shared" si="355"/>
        <v>4962248</v>
      </c>
      <c r="F5568" s="10" t="str">
        <f>IFERROR(VLOOKUP(I5568,DATABASE!$N:$O,2,FALSE),"")</f>
        <v>عينك سنگ زني بغل توري</v>
      </c>
      <c r="G5568" s="154" t="s">
        <v>3144</v>
      </c>
      <c r="H5568" s="155">
        <v>4962</v>
      </c>
      <c r="I5568" s="154" t="s">
        <v>1519</v>
      </c>
      <c r="J5568" s="154" t="s">
        <v>1520</v>
      </c>
      <c r="K5568" s="156">
        <v>1</v>
      </c>
      <c r="L5568" s="154" t="s">
        <v>8</v>
      </c>
      <c r="M5568" s="154" t="s">
        <v>19</v>
      </c>
      <c r="N5568" s="154" t="s">
        <v>3461</v>
      </c>
      <c r="O5568" s="153">
        <v>248</v>
      </c>
      <c r="P5568" s="155">
        <v>0</v>
      </c>
      <c r="Q5568" s="10">
        <f t="shared" si="352"/>
        <v>248</v>
      </c>
    </row>
    <row r="5569" spans="2:17" ht="20.25" customHeight="1">
      <c r="B5569" s="10" t="str">
        <f t="shared" si="353"/>
        <v>دستكش ضد برش سبك401</v>
      </c>
      <c r="C5569" s="10" t="str">
        <f t="shared" si="354"/>
        <v>دستكش ضد برش سبك1403/04/29401</v>
      </c>
      <c r="D5569" s="10" t="str">
        <f>IFERROR(IF(تحویلی!$E$1="","",IF(NOSA!O5569=تحویلی!$E$1,تحویلی!$E$1&amp;COUNTIF(NOSA!$O$1:O5569,تحویلی!$E$1),"")),"")</f>
        <v/>
      </c>
      <c r="E5569" s="10" t="str">
        <f t="shared" si="355"/>
        <v>4971401</v>
      </c>
      <c r="F5569" s="10" t="str">
        <f>IFERROR(VLOOKUP(I5569,DATABASE!$N:$O,2,FALSE),"")</f>
        <v>دستكش ضد برش سبك</v>
      </c>
      <c r="G5569" s="154" t="s">
        <v>3144</v>
      </c>
      <c r="H5569" s="155">
        <v>4971</v>
      </c>
      <c r="I5569" s="154" t="s">
        <v>1442</v>
      </c>
      <c r="J5569" s="154" t="s">
        <v>22</v>
      </c>
      <c r="K5569" s="156">
        <v>1</v>
      </c>
      <c r="L5569" s="154" t="s">
        <v>3</v>
      </c>
      <c r="M5569" s="154" t="s">
        <v>19</v>
      </c>
      <c r="N5569" s="154" t="s">
        <v>1096</v>
      </c>
      <c r="O5569" s="153">
        <v>401</v>
      </c>
      <c r="P5569" s="155">
        <v>0</v>
      </c>
      <c r="Q5569" s="10">
        <f t="shared" si="352"/>
        <v>401</v>
      </c>
    </row>
    <row r="5570" spans="2:17" ht="20.25" customHeight="1">
      <c r="B5570" s="10" t="str">
        <f t="shared" si="353"/>
        <v>دستكش ضد برش سبك674</v>
      </c>
      <c r="C5570" s="10" t="str">
        <f t="shared" si="354"/>
        <v>دستكش ضد برش سبك1403/04/29674</v>
      </c>
      <c r="D5570" s="10" t="str">
        <f>IFERROR(IF(تحویلی!$E$1="","",IF(NOSA!O5570=تحویلی!$E$1,تحویلی!$E$1&amp;COUNTIF(NOSA!$O$1:O5570,تحویلی!$E$1),"")),"")</f>
        <v/>
      </c>
      <c r="E5570" s="10" t="str">
        <f t="shared" si="355"/>
        <v>4971674</v>
      </c>
      <c r="F5570" s="10" t="str">
        <f>IFERROR(VLOOKUP(I5570,DATABASE!$N:$O,2,FALSE),"")</f>
        <v>دستكش ضد برش سبك</v>
      </c>
      <c r="G5570" s="154" t="s">
        <v>3144</v>
      </c>
      <c r="H5570" s="155">
        <v>4971</v>
      </c>
      <c r="I5570" s="154" t="s">
        <v>1442</v>
      </c>
      <c r="J5570" s="154" t="s">
        <v>22</v>
      </c>
      <c r="K5570" s="156">
        <v>1</v>
      </c>
      <c r="L5570" s="154" t="s">
        <v>3</v>
      </c>
      <c r="M5570" s="154" t="s">
        <v>19</v>
      </c>
      <c r="N5570" s="154" t="s">
        <v>3462</v>
      </c>
      <c r="O5570" s="153">
        <v>674</v>
      </c>
      <c r="P5570" s="155">
        <v>0</v>
      </c>
      <c r="Q5570" s="10">
        <f t="shared" si="352"/>
        <v>674</v>
      </c>
    </row>
    <row r="5571" spans="2:17" ht="20.25" customHeight="1">
      <c r="B5571" s="10" t="str">
        <f t="shared" si="353"/>
        <v>دستكش ضد برش سبك866</v>
      </c>
      <c r="C5571" s="10" t="str">
        <f t="shared" si="354"/>
        <v>دستكش ضد برش سبك1403/04/29866</v>
      </c>
      <c r="D5571" s="10" t="str">
        <f>IFERROR(IF(تحویلی!$E$1="","",IF(NOSA!O5571=تحویلی!$E$1,تحویلی!$E$1&amp;COUNTIF(NOSA!$O$1:O5571,تحویلی!$E$1),"")),"")</f>
        <v/>
      </c>
      <c r="E5571" s="10" t="str">
        <f t="shared" si="355"/>
        <v>4971866</v>
      </c>
      <c r="F5571" s="10" t="str">
        <f>IFERROR(VLOOKUP(I5571,DATABASE!$N:$O,2,FALSE),"")</f>
        <v>دستكش ضد برش سبك</v>
      </c>
      <c r="G5571" s="154" t="s">
        <v>3144</v>
      </c>
      <c r="H5571" s="155">
        <v>4971</v>
      </c>
      <c r="I5571" s="154" t="s">
        <v>1442</v>
      </c>
      <c r="J5571" s="154" t="s">
        <v>22</v>
      </c>
      <c r="K5571" s="156">
        <v>1</v>
      </c>
      <c r="L5571" s="154" t="s">
        <v>3</v>
      </c>
      <c r="M5571" s="154" t="s">
        <v>19</v>
      </c>
      <c r="N5571" s="154" t="s">
        <v>3230</v>
      </c>
      <c r="O5571" s="153">
        <v>866</v>
      </c>
      <c r="P5571" s="155">
        <v>0</v>
      </c>
      <c r="Q5571" s="10">
        <f t="shared" si="352"/>
        <v>866</v>
      </c>
    </row>
    <row r="5572" spans="2:17" ht="20.25" customHeight="1">
      <c r="B5572" s="10" t="str">
        <f t="shared" si="353"/>
        <v>دستكش ضد برش سبك706</v>
      </c>
      <c r="C5572" s="10" t="str">
        <f t="shared" si="354"/>
        <v>دستكش ضد برش سبك1403/04/29706</v>
      </c>
      <c r="D5572" s="10" t="str">
        <f>IFERROR(IF(تحویلی!$E$1="","",IF(NOSA!O5572=تحویلی!$E$1,تحویلی!$E$1&amp;COUNTIF(NOSA!$O$1:O5572,تحویلی!$E$1),"")),"")</f>
        <v/>
      </c>
      <c r="E5572" s="10" t="str">
        <f t="shared" si="355"/>
        <v>4975706</v>
      </c>
      <c r="F5572" s="10" t="str">
        <f>IFERROR(VLOOKUP(I5572,DATABASE!$N:$O,2,FALSE),"")</f>
        <v>دستكش ضد برش سبك</v>
      </c>
      <c r="G5572" s="154" t="s">
        <v>3144</v>
      </c>
      <c r="H5572" s="155">
        <v>4975</v>
      </c>
      <c r="I5572" s="154" t="s">
        <v>1442</v>
      </c>
      <c r="J5572" s="154" t="s">
        <v>22</v>
      </c>
      <c r="K5572" s="156">
        <v>1</v>
      </c>
      <c r="L5572" s="154" t="s">
        <v>3</v>
      </c>
      <c r="M5572" s="154" t="s">
        <v>19</v>
      </c>
      <c r="N5572" s="154" t="s">
        <v>1765</v>
      </c>
      <c r="O5572" s="153">
        <v>706</v>
      </c>
      <c r="P5572" s="155">
        <v>0</v>
      </c>
      <c r="Q5572" s="10">
        <f t="shared" si="352"/>
        <v>706</v>
      </c>
    </row>
    <row r="5573" spans="2:17" ht="20.25" customHeight="1">
      <c r="B5573" s="10" t="str">
        <f t="shared" si="353"/>
        <v>دستكش ضد برش سبك891</v>
      </c>
      <c r="C5573" s="10" t="str">
        <f t="shared" si="354"/>
        <v>دستكش ضد برش سبك1403/04/29891</v>
      </c>
      <c r="D5573" s="10" t="str">
        <f>IFERROR(IF(تحویلی!$E$1="","",IF(NOSA!O5573=تحویلی!$E$1,تحویلی!$E$1&amp;COUNTIF(NOSA!$O$1:O5573,تحویلی!$E$1),"")),"")</f>
        <v/>
      </c>
      <c r="E5573" s="10" t="str">
        <f t="shared" si="355"/>
        <v>4981891</v>
      </c>
      <c r="F5573" s="10" t="str">
        <f>IFERROR(VLOOKUP(I5573,DATABASE!$N:$O,2,FALSE),"")</f>
        <v>دستكش ضد برش سبك</v>
      </c>
      <c r="G5573" s="154" t="s">
        <v>3144</v>
      </c>
      <c r="H5573" s="155">
        <v>4981</v>
      </c>
      <c r="I5573" s="154" t="s">
        <v>1442</v>
      </c>
      <c r="J5573" s="154" t="s">
        <v>22</v>
      </c>
      <c r="K5573" s="156">
        <v>1</v>
      </c>
      <c r="L5573" s="154" t="s">
        <v>3</v>
      </c>
      <c r="M5573" s="154" t="s">
        <v>19</v>
      </c>
      <c r="N5573" s="154" t="s">
        <v>3463</v>
      </c>
      <c r="O5573" s="153">
        <v>891</v>
      </c>
      <c r="P5573" s="155">
        <v>0</v>
      </c>
      <c r="Q5573" s="10">
        <f t="shared" si="352"/>
        <v>891</v>
      </c>
    </row>
    <row r="5574" spans="2:17" ht="20.25" customHeight="1">
      <c r="B5574" s="10" t="str">
        <f t="shared" si="353"/>
        <v>دستكش كف مواد سبك254</v>
      </c>
      <c r="C5574" s="10" t="str">
        <f t="shared" si="354"/>
        <v>دستكش كف مواد سبك1403/04/29254</v>
      </c>
      <c r="D5574" s="10" t="str">
        <f>IFERROR(IF(تحویلی!$E$1="","",IF(NOSA!O5574=تحویلی!$E$1,تحویلی!$E$1&amp;COUNTIF(NOSA!$O$1:O5574,تحویلی!$E$1),"")),"")</f>
        <v/>
      </c>
      <c r="E5574" s="10" t="str">
        <f t="shared" si="355"/>
        <v>4995254</v>
      </c>
      <c r="F5574" s="10" t="str">
        <f>IFERROR(VLOOKUP(I5574,DATABASE!$N:$O,2,FALSE),"")</f>
        <v>دستكش كف مواد سبك</v>
      </c>
      <c r="G5574" s="154" t="s">
        <v>3144</v>
      </c>
      <c r="H5574" s="155">
        <v>4995</v>
      </c>
      <c r="I5574" s="154" t="s">
        <v>1456</v>
      </c>
      <c r="J5574" s="154" t="s">
        <v>2</v>
      </c>
      <c r="K5574" s="156">
        <v>1</v>
      </c>
      <c r="L5574" s="154" t="s">
        <v>3</v>
      </c>
      <c r="M5574" s="154" t="s">
        <v>47</v>
      </c>
      <c r="N5574" s="154" t="s">
        <v>3464</v>
      </c>
      <c r="O5574" s="153">
        <v>254</v>
      </c>
      <c r="P5574" s="155">
        <v>0</v>
      </c>
      <c r="Q5574" s="10">
        <f t="shared" si="352"/>
        <v>254</v>
      </c>
    </row>
    <row r="5575" spans="2:17" ht="20.25" customHeight="1">
      <c r="B5575" s="10" t="str">
        <f t="shared" si="353"/>
        <v>دستكش كف مواد سبك822</v>
      </c>
      <c r="C5575" s="10" t="str">
        <f t="shared" si="354"/>
        <v>دستكش كف مواد سبك1403/04/29822</v>
      </c>
      <c r="D5575" s="10" t="str">
        <f>IFERROR(IF(تحویلی!$E$1="","",IF(NOSA!O5575=تحویلی!$E$1,تحویلی!$E$1&amp;COUNTIF(NOSA!$O$1:O5575,تحویلی!$E$1),"")),"")</f>
        <v/>
      </c>
      <c r="E5575" s="10" t="str">
        <f t="shared" si="355"/>
        <v>4995822</v>
      </c>
      <c r="F5575" s="10" t="str">
        <f>IFERROR(VLOOKUP(I5575,DATABASE!$N:$O,2,FALSE),"")</f>
        <v>دستكش كف مواد سبك</v>
      </c>
      <c r="G5575" s="154" t="s">
        <v>3144</v>
      </c>
      <c r="H5575" s="155">
        <v>4995</v>
      </c>
      <c r="I5575" s="154" t="s">
        <v>1456</v>
      </c>
      <c r="J5575" s="154" t="s">
        <v>2</v>
      </c>
      <c r="K5575" s="156">
        <v>1</v>
      </c>
      <c r="L5575" s="154" t="s">
        <v>3</v>
      </c>
      <c r="M5575" s="154" t="s">
        <v>47</v>
      </c>
      <c r="N5575" s="154" t="s">
        <v>3454</v>
      </c>
      <c r="O5575" s="153">
        <v>822</v>
      </c>
      <c r="P5575" s="155">
        <v>0</v>
      </c>
      <c r="Q5575" s="10">
        <f t="shared" si="352"/>
        <v>822</v>
      </c>
    </row>
    <row r="5576" spans="2:17" ht="20.25" customHeight="1">
      <c r="B5576" s="10" t="str">
        <f t="shared" si="353"/>
        <v>دستكش كف مواد سبك733</v>
      </c>
      <c r="C5576" s="10" t="str">
        <f t="shared" si="354"/>
        <v>دستكش كف مواد سبك1403/04/29733</v>
      </c>
      <c r="D5576" s="10" t="str">
        <f>IFERROR(IF(تحویلی!$E$1="","",IF(NOSA!O5576=تحویلی!$E$1,تحویلی!$E$1&amp;COUNTIF(NOSA!$O$1:O5576,تحویلی!$E$1),"")),"")</f>
        <v/>
      </c>
      <c r="E5576" s="10" t="str">
        <f t="shared" si="355"/>
        <v>4995733</v>
      </c>
      <c r="F5576" s="10" t="str">
        <f>IFERROR(VLOOKUP(I5576,DATABASE!$N:$O,2,FALSE),"")</f>
        <v>دستكش كف مواد سبك</v>
      </c>
      <c r="G5576" s="154" t="s">
        <v>3144</v>
      </c>
      <c r="H5576" s="155">
        <v>4995</v>
      </c>
      <c r="I5576" s="154" t="s">
        <v>1456</v>
      </c>
      <c r="J5576" s="154" t="s">
        <v>2</v>
      </c>
      <c r="K5576" s="156">
        <v>1</v>
      </c>
      <c r="L5576" s="154" t="s">
        <v>3</v>
      </c>
      <c r="M5576" s="154" t="s">
        <v>47</v>
      </c>
      <c r="N5576" s="154" t="s">
        <v>3465</v>
      </c>
      <c r="O5576" s="153">
        <v>733</v>
      </c>
      <c r="P5576" s="155">
        <v>0</v>
      </c>
      <c r="Q5576" s="10">
        <f t="shared" si="352"/>
        <v>733</v>
      </c>
    </row>
    <row r="5577" spans="2:17" ht="20.25" customHeight="1">
      <c r="B5577" s="10" t="str">
        <f t="shared" si="353"/>
        <v>كلاه ايمني791</v>
      </c>
      <c r="C5577" s="10" t="str">
        <f t="shared" si="354"/>
        <v>كلاه ايمني1403/04/29791</v>
      </c>
      <c r="D5577" s="10" t="str">
        <f>IFERROR(IF(تحویلی!$E$1="","",IF(NOSA!O5577=تحویلی!$E$1,تحویلی!$E$1&amp;COUNTIF(NOSA!$O$1:O5577,تحویلی!$E$1),"")),"")</f>
        <v/>
      </c>
      <c r="E5577" s="10" t="str">
        <f t="shared" si="355"/>
        <v>5007791</v>
      </c>
      <c r="F5577" s="10" t="str">
        <f>IFERROR(VLOOKUP(I5577,DATABASE!$N:$O,2,FALSE),"")</f>
        <v>كلاه ايمني</v>
      </c>
      <c r="G5577" s="154" t="s">
        <v>3144</v>
      </c>
      <c r="H5577" s="155">
        <v>5007</v>
      </c>
      <c r="I5577" s="154" t="s">
        <v>1505</v>
      </c>
      <c r="J5577" s="154" t="s">
        <v>1628</v>
      </c>
      <c r="K5577" s="156">
        <v>1</v>
      </c>
      <c r="L5577" s="154" t="s">
        <v>8</v>
      </c>
      <c r="M5577" s="154" t="s">
        <v>9</v>
      </c>
      <c r="N5577" s="154" t="s">
        <v>3311</v>
      </c>
      <c r="O5577" s="153">
        <v>791</v>
      </c>
      <c r="P5577" s="155">
        <v>0</v>
      </c>
      <c r="Q5577" s="10">
        <f t="shared" si="352"/>
        <v>791</v>
      </c>
    </row>
    <row r="5578" spans="2:17" ht="20.25" customHeight="1">
      <c r="B5578" s="10" t="str">
        <f t="shared" si="353"/>
        <v>لباس كار ديرسوز(شلوار) 835</v>
      </c>
      <c r="C5578" s="10" t="str">
        <f t="shared" si="354"/>
        <v>لباس كار ديرسوز(شلوار) 1403/04/29835</v>
      </c>
      <c r="D5578" s="10" t="str">
        <f>IFERROR(IF(تحویلی!$E$1="","",IF(NOSA!O5578=تحویلی!$E$1,تحویلی!$E$1&amp;COUNTIF(NOSA!$O$1:O5578,تحویلی!$E$1),"")),"")</f>
        <v/>
      </c>
      <c r="E5578" s="10" t="str">
        <f t="shared" si="355"/>
        <v>5016835</v>
      </c>
      <c r="F5578" s="10" t="str">
        <f>IFERROR(VLOOKUP(I5578,DATABASE!$N:$O,2,FALSE),"")</f>
        <v xml:space="preserve">لباس كار ديرسوز(شلوار) </v>
      </c>
      <c r="G5578" s="154" t="s">
        <v>3144</v>
      </c>
      <c r="H5578" s="155">
        <v>5016</v>
      </c>
      <c r="I5578" s="154" t="s">
        <v>2317</v>
      </c>
      <c r="J5578" s="154" t="s">
        <v>2825</v>
      </c>
      <c r="K5578" s="156">
        <v>1</v>
      </c>
      <c r="L5578" s="154" t="s">
        <v>8</v>
      </c>
      <c r="M5578" s="154" t="s">
        <v>47</v>
      </c>
      <c r="N5578" s="154" t="s">
        <v>2821</v>
      </c>
      <c r="O5578" s="153">
        <v>835</v>
      </c>
      <c r="P5578" s="155">
        <v>0</v>
      </c>
      <c r="Q5578" s="10">
        <f t="shared" si="352"/>
        <v>835</v>
      </c>
    </row>
    <row r="5579" spans="2:17" ht="20.25" customHeight="1">
      <c r="B5579" s="10" t="str">
        <f t="shared" si="353"/>
        <v>دستكش ضد برش سبك829</v>
      </c>
      <c r="C5579" s="10" t="str">
        <f t="shared" si="354"/>
        <v>دستكش ضد برش سبك1403/04/30829</v>
      </c>
      <c r="D5579" s="10" t="str">
        <f>IFERROR(IF(تحویلی!$E$1="","",IF(NOSA!O5579=تحویلی!$E$1,تحویلی!$E$1&amp;COUNTIF(NOSA!$O$1:O5579,تحویلی!$E$1),"")),"")</f>
        <v/>
      </c>
      <c r="E5579" s="10" t="str">
        <f t="shared" si="355"/>
        <v>5024829</v>
      </c>
      <c r="F5579" s="10" t="str">
        <f>IFERROR(VLOOKUP(I5579,DATABASE!$N:$O,2,FALSE),"")</f>
        <v>دستكش ضد برش سبك</v>
      </c>
      <c r="G5579" s="3" t="s">
        <v>3145</v>
      </c>
      <c r="H5579" s="4">
        <v>5024</v>
      </c>
      <c r="I5579" s="3" t="s">
        <v>1442</v>
      </c>
      <c r="J5579" s="3" t="s">
        <v>22</v>
      </c>
      <c r="K5579" s="5">
        <v>1</v>
      </c>
      <c r="L5579" s="3" t="s">
        <v>3</v>
      </c>
      <c r="M5579" s="3" t="s">
        <v>4</v>
      </c>
      <c r="N5579" s="3" t="s">
        <v>2797</v>
      </c>
      <c r="O5579" s="1">
        <v>829</v>
      </c>
      <c r="P5579" s="4">
        <v>0</v>
      </c>
      <c r="Q5579" s="10">
        <f t="shared" si="352"/>
        <v>829</v>
      </c>
    </row>
    <row r="5580" spans="2:17" ht="20.25" customHeight="1">
      <c r="B5580" s="10" t="str">
        <f t="shared" si="353"/>
        <v>دستكش كف مواد سبك69</v>
      </c>
      <c r="C5580" s="10" t="str">
        <f t="shared" si="354"/>
        <v>دستكش كف مواد سبك1403/04/3069</v>
      </c>
      <c r="D5580" s="10" t="str">
        <f>IFERROR(IF(تحویلی!$E$1="","",IF(NOSA!O5580=تحویلی!$E$1,تحویلی!$E$1&amp;COUNTIF(NOSA!$O$1:O5580,تحویلی!$E$1),"")),"")</f>
        <v/>
      </c>
      <c r="E5580" s="10" t="str">
        <f t="shared" si="355"/>
        <v>502769</v>
      </c>
      <c r="F5580" s="10" t="str">
        <f>IFERROR(VLOOKUP(I5580,DATABASE!$N:$O,2,FALSE),"")</f>
        <v>دستكش كف مواد سبك</v>
      </c>
      <c r="G5580" s="3" t="s">
        <v>3145</v>
      </c>
      <c r="H5580" s="4">
        <v>5027</v>
      </c>
      <c r="I5580" s="3" t="s">
        <v>1456</v>
      </c>
      <c r="J5580" s="3" t="s">
        <v>2</v>
      </c>
      <c r="K5580" s="5">
        <v>1</v>
      </c>
      <c r="L5580" s="3" t="s">
        <v>3</v>
      </c>
      <c r="M5580" s="3" t="s">
        <v>19</v>
      </c>
      <c r="N5580" s="3" t="s">
        <v>2784</v>
      </c>
      <c r="O5580" s="1">
        <v>69</v>
      </c>
      <c r="P5580" s="4">
        <v>0</v>
      </c>
      <c r="Q5580" s="10">
        <f t="shared" si="352"/>
        <v>69</v>
      </c>
    </row>
    <row r="5581" spans="2:17" ht="20.25" customHeight="1">
      <c r="B5581" s="10" t="str">
        <f t="shared" si="353"/>
        <v>دستكش ضد برش سبك827</v>
      </c>
      <c r="C5581" s="10" t="str">
        <f t="shared" si="354"/>
        <v>دستكش ضد برش سبك1403/04/30827</v>
      </c>
      <c r="D5581" s="10" t="str">
        <f>IFERROR(IF(تحویلی!$E$1="","",IF(NOSA!O5581=تحویلی!$E$1,تحویلی!$E$1&amp;COUNTIF(NOSA!$O$1:O5581,تحویلی!$E$1),"")),"")</f>
        <v/>
      </c>
      <c r="E5581" s="10" t="str">
        <f t="shared" si="355"/>
        <v>5033827</v>
      </c>
      <c r="F5581" s="10" t="str">
        <f>IFERROR(VLOOKUP(I5581,DATABASE!$N:$O,2,FALSE),"")</f>
        <v>دستكش ضد برش سبك</v>
      </c>
      <c r="G5581" s="3" t="s">
        <v>3145</v>
      </c>
      <c r="H5581" s="4">
        <v>5033</v>
      </c>
      <c r="I5581" s="3" t="s">
        <v>1442</v>
      </c>
      <c r="J5581" s="3" t="s">
        <v>22</v>
      </c>
      <c r="K5581" s="5">
        <v>1</v>
      </c>
      <c r="L5581" s="3" t="s">
        <v>3</v>
      </c>
      <c r="M5581" s="3" t="s">
        <v>47</v>
      </c>
      <c r="N5581" s="3" t="s">
        <v>2729</v>
      </c>
      <c r="O5581" s="1">
        <v>827</v>
      </c>
      <c r="P5581" s="4">
        <v>0</v>
      </c>
      <c r="Q5581" s="10">
        <f t="shared" si="352"/>
        <v>827</v>
      </c>
    </row>
    <row r="5582" spans="2:17" ht="20.25" customHeight="1">
      <c r="B5582" s="10" t="str">
        <f t="shared" si="353"/>
        <v>دستكش كف مواد سبك599</v>
      </c>
      <c r="C5582" s="10" t="str">
        <f t="shared" si="354"/>
        <v>دستكش كف مواد سبك1403/04/30599</v>
      </c>
      <c r="D5582" s="10" t="str">
        <f>IFERROR(IF(تحویلی!$E$1="","",IF(NOSA!O5582=تحویلی!$E$1,تحویلی!$E$1&amp;COUNTIF(NOSA!$O$1:O5582,تحویلی!$E$1),"")),"")</f>
        <v/>
      </c>
      <c r="E5582" s="10" t="str">
        <f t="shared" si="355"/>
        <v>5034599</v>
      </c>
      <c r="F5582" s="10" t="str">
        <f>IFERROR(VLOOKUP(I5582,DATABASE!$N:$O,2,FALSE),"")</f>
        <v>دستكش كف مواد سبك</v>
      </c>
      <c r="G5582" s="3" t="s">
        <v>3145</v>
      </c>
      <c r="H5582" s="4">
        <v>5034</v>
      </c>
      <c r="I5582" s="3" t="s">
        <v>1456</v>
      </c>
      <c r="J5582" s="3" t="s">
        <v>2</v>
      </c>
      <c r="K5582" s="5">
        <v>1</v>
      </c>
      <c r="L5582" s="3" t="s">
        <v>3</v>
      </c>
      <c r="M5582" s="3" t="s">
        <v>47</v>
      </c>
      <c r="N5582" s="3" t="s">
        <v>1013</v>
      </c>
      <c r="O5582" s="1">
        <v>599</v>
      </c>
      <c r="P5582" s="4">
        <v>0</v>
      </c>
      <c r="Q5582" s="10">
        <f t="shared" si="352"/>
        <v>599</v>
      </c>
    </row>
    <row r="5583" spans="2:17" ht="20.25" customHeight="1">
      <c r="B5583" s="10" t="str">
        <f t="shared" si="353"/>
        <v>پيراهن فرم انتظامات894</v>
      </c>
      <c r="C5583" s="10" t="str">
        <f t="shared" si="354"/>
        <v>پيراهن فرم انتظامات1403/04/30894</v>
      </c>
      <c r="D5583" s="10" t="str">
        <f>IFERROR(IF(تحویلی!$E$1="","",IF(NOSA!O5583=تحویلی!$E$1,تحویلی!$E$1&amp;COUNTIF(NOSA!$O$1:O5583,تحویلی!$E$1),"")),"")</f>
        <v/>
      </c>
      <c r="E5583" s="10" t="str">
        <f t="shared" si="355"/>
        <v>5035894</v>
      </c>
      <c r="F5583" s="10" t="str">
        <f>IFERROR(VLOOKUP(I5583,DATABASE!$N:$O,2,FALSE),"")</f>
        <v>پيراهن فرم انتظامات</v>
      </c>
      <c r="G5583" s="3" t="s">
        <v>3145</v>
      </c>
      <c r="H5583" s="4">
        <v>5035</v>
      </c>
      <c r="I5583" s="3" t="s">
        <v>2296</v>
      </c>
      <c r="J5583" s="3" t="s">
        <v>3301</v>
      </c>
      <c r="K5583" s="5">
        <v>1</v>
      </c>
      <c r="L5583" s="3" t="s">
        <v>28</v>
      </c>
      <c r="M5583" s="3" t="s">
        <v>40</v>
      </c>
      <c r="N5583" s="3" t="s">
        <v>3466</v>
      </c>
      <c r="O5583" s="1">
        <v>894</v>
      </c>
      <c r="P5583" s="4">
        <v>0</v>
      </c>
      <c r="Q5583" s="10">
        <f t="shared" si="352"/>
        <v>894</v>
      </c>
    </row>
    <row r="5584" spans="2:17" ht="20.25" customHeight="1">
      <c r="B5584" s="10" t="str">
        <f t="shared" si="353"/>
        <v>كفش ايمني894</v>
      </c>
      <c r="C5584" s="10" t="str">
        <f t="shared" si="354"/>
        <v>كفش ايمني1403/04/30894</v>
      </c>
      <c r="D5584" s="10" t="str">
        <f>IFERROR(IF(تحویلی!$E$1="","",IF(NOSA!O5584=تحویلی!$E$1,تحویلی!$E$1&amp;COUNTIF(NOSA!$O$1:O5584,تحویلی!$E$1),"")),"")</f>
        <v/>
      </c>
      <c r="E5584" s="10" t="str">
        <f t="shared" si="355"/>
        <v>5035894</v>
      </c>
      <c r="F5584" s="10" t="str">
        <f>IFERROR(VLOOKUP(I5584,DATABASE!$N:$O,2,FALSE),"")</f>
        <v>كفش ايمني</v>
      </c>
      <c r="G5584" s="3" t="s">
        <v>3145</v>
      </c>
      <c r="H5584" s="4">
        <v>5035</v>
      </c>
      <c r="I5584" s="3" t="s">
        <v>1526</v>
      </c>
      <c r="J5584" s="3" t="s">
        <v>1729</v>
      </c>
      <c r="K5584" s="5">
        <v>1</v>
      </c>
      <c r="L5584" s="3" t="s">
        <v>3</v>
      </c>
      <c r="M5584" s="3" t="s">
        <v>40</v>
      </c>
      <c r="N5584" s="3" t="s">
        <v>3466</v>
      </c>
      <c r="O5584" s="1">
        <v>894</v>
      </c>
      <c r="P5584" s="4">
        <v>0</v>
      </c>
      <c r="Q5584" s="10">
        <f t="shared" si="352"/>
        <v>894</v>
      </c>
    </row>
    <row r="5585" spans="2:17" ht="20.25" customHeight="1">
      <c r="B5585" s="10" t="str">
        <f t="shared" si="353"/>
        <v>دستكش ضد برش سبك894</v>
      </c>
      <c r="C5585" s="10" t="str">
        <f t="shared" si="354"/>
        <v>دستكش ضد برش سبك1403/04/30894</v>
      </c>
      <c r="D5585" s="10" t="str">
        <f>IFERROR(IF(تحویلی!$E$1="","",IF(NOSA!O5585=تحویلی!$E$1,تحویلی!$E$1&amp;COUNTIF(NOSA!$O$1:O5585,تحویلی!$E$1),"")),"")</f>
        <v/>
      </c>
      <c r="E5585" s="10" t="str">
        <f t="shared" si="355"/>
        <v>5035894</v>
      </c>
      <c r="F5585" s="10" t="str">
        <f>IFERROR(VLOOKUP(I5585,DATABASE!$N:$O,2,FALSE),"")</f>
        <v>دستكش ضد برش سبك</v>
      </c>
      <c r="G5585" s="3" t="s">
        <v>3145</v>
      </c>
      <c r="H5585" s="4">
        <v>5035</v>
      </c>
      <c r="I5585" s="3" t="s">
        <v>1442</v>
      </c>
      <c r="J5585" s="3" t="s">
        <v>22</v>
      </c>
      <c r="K5585" s="5">
        <v>1</v>
      </c>
      <c r="L5585" s="3" t="s">
        <v>3</v>
      </c>
      <c r="M5585" s="3" t="s">
        <v>40</v>
      </c>
      <c r="N5585" s="3" t="s">
        <v>3466</v>
      </c>
      <c r="O5585" s="1">
        <v>894</v>
      </c>
      <c r="P5585" s="4">
        <v>0</v>
      </c>
      <c r="Q5585" s="10">
        <f t="shared" si="352"/>
        <v>894</v>
      </c>
    </row>
    <row r="5586" spans="2:17" ht="20.25" customHeight="1">
      <c r="B5586" s="10" t="str">
        <f t="shared" si="353"/>
        <v>دستكش كف مواد سبك601</v>
      </c>
      <c r="C5586" s="10" t="str">
        <f t="shared" si="354"/>
        <v>دستكش كف مواد سبك1403/04/30601</v>
      </c>
      <c r="D5586" s="10" t="str">
        <f>IFERROR(IF(تحویلی!$E$1="","",IF(NOSA!O5586=تحویلی!$E$1,تحویلی!$E$1&amp;COUNTIF(NOSA!$O$1:O5586,تحویلی!$E$1),"")),"")</f>
        <v/>
      </c>
      <c r="E5586" s="10" t="str">
        <f t="shared" si="355"/>
        <v>5060601</v>
      </c>
      <c r="F5586" s="10" t="str">
        <f>IFERROR(VLOOKUP(I5586,DATABASE!$N:$O,2,FALSE),"")</f>
        <v>دستكش كف مواد سبك</v>
      </c>
      <c r="G5586" s="3" t="s">
        <v>3145</v>
      </c>
      <c r="H5586" s="4">
        <v>5060</v>
      </c>
      <c r="I5586" s="3" t="s">
        <v>1456</v>
      </c>
      <c r="J5586" s="3" t="s">
        <v>2</v>
      </c>
      <c r="K5586" s="5">
        <v>1</v>
      </c>
      <c r="L5586" s="3" t="s">
        <v>3</v>
      </c>
      <c r="M5586" s="3" t="s">
        <v>19</v>
      </c>
      <c r="N5586" s="3" t="s">
        <v>3467</v>
      </c>
      <c r="O5586" s="1">
        <v>601</v>
      </c>
      <c r="P5586" s="4">
        <v>0</v>
      </c>
      <c r="Q5586" s="10">
        <f t="shared" si="352"/>
        <v>601</v>
      </c>
    </row>
    <row r="5587" spans="2:17" ht="20.25" customHeight="1">
      <c r="B5587" s="10" t="str">
        <f t="shared" si="353"/>
        <v>دستكش كف دوبل چرمي475</v>
      </c>
      <c r="C5587" s="10" t="str">
        <f t="shared" si="354"/>
        <v>دستكش كف دوبل چرمي1403/04/30475</v>
      </c>
      <c r="D5587" s="10" t="str">
        <f>IFERROR(IF(تحویلی!$E$1="","",IF(NOSA!O5587=تحویلی!$E$1,تحویلی!$E$1&amp;COUNTIF(NOSA!$O$1:O5587,تحویلی!$E$1),"")),"")</f>
        <v/>
      </c>
      <c r="E5587" s="10" t="str">
        <f t="shared" si="355"/>
        <v>5061475</v>
      </c>
      <c r="F5587" s="10" t="str">
        <f>IFERROR(VLOOKUP(I5587,DATABASE!$N:$O,2,FALSE),"")</f>
        <v>دستكش كف دوبل چرمي</v>
      </c>
      <c r="G5587" s="3" t="s">
        <v>3145</v>
      </c>
      <c r="H5587" s="4">
        <v>5061</v>
      </c>
      <c r="I5587" s="3" t="s">
        <v>1683</v>
      </c>
      <c r="J5587" s="3" t="s">
        <v>1684</v>
      </c>
      <c r="K5587" s="5">
        <v>1</v>
      </c>
      <c r="L5587" s="3" t="s">
        <v>3</v>
      </c>
      <c r="M5587" s="3" t="s">
        <v>19</v>
      </c>
      <c r="N5587" s="3" t="s">
        <v>3401</v>
      </c>
      <c r="O5587" s="1">
        <v>475</v>
      </c>
      <c r="P5587" s="4">
        <v>0</v>
      </c>
      <c r="Q5587" s="10">
        <f t="shared" si="352"/>
        <v>475</v>
      </c>
    </row>
    <row r="5588" spans="2:17" ht="20.25" customHeight="1">
      <c r="B5588" s="10" t="str">
        <f t="shared" si="353"/>
        <v>دستكش كف دوبل چرمي849</v>
      </c>
      <c r="C5588" s="10" t="str">
        <f t="shared" si="354"/>
        <v>دستكش كف دوبل چرمي1403/04/30849</v>
      </c>
      <c r="D5588" s="10" t="str">
        <f>IFERROR(IF(تحویلی!$E$1="","",IF(NOSA!O5588=تحویلی!$E$1,تحویلی!$E$1&amp;COUNTIF(NOSA!$O$1:O5588,تحویلی!$E$1),"")),"")</f>
        <v/>
      </c>
      <c r="E5588" s="10" t="str">
        <f t="shared" si="355"/>
        <v>5061849</v>
      </c>
      <c r="F5588" s="10" t="str">
        <f>IFERROR(VLOOKUP(I5588,DATABASE!$N:$O,2,FALSE),"")</f>
        <v>دستكش كف دوبل چرمي</v>
      </c>
      <c r="G5588" s="3" t="s">
        <v>3145</v>
      </c>
      <c r="H5588" s="4">
        <v>5061</v>
      </c>
      <c r="I5588" s="3" t="s">
        <v>1683</v>
      </c>
      <c r="J5588" s="3" t="s">
        <v>1684</v>
      </c>
      <c r="K5588" s="5">
        <v>1</v>
      </c>
      <c r="L5588" s="3" t="s">
        <v>3</v>
      </c>
      <c r="M5588" s="3" t="s">
        <v>19</v>
      </c>
      <c r="N5588" s="3" t="s">
        <v>3468</v>
      </c>
      <c r="O5588" s="1">
        <v>849</v>
      </c>
      <c r="P5588" s="4">
        <v>0</v>
      </c>
      <c r="Q5588" s="10">
        <f t="shared" si="352"/>
        <v>849</v>
      </c>
    </row>
    <row r="5589" spans="2:17" ht="20.25" customHeight="1">
      <c r="B5589" s="10" t="str">
        <f t="shared" si="353"/>
        <v>دستكش كف دوبل چرمي717</v>
      </c>
      <c r="C5589" s="10" t="str">
        <f t="shared" si="354"/>
        <v>دستكش كف دوبل چرمي1403/04/30717</v>
      </c>
      <c r="D5589" s="10" t="str">
        <f>IFERROR(IF(تحویلی!$E$1="","",IF(NOSA!O5589=تحویلی!$E$1,تحویلی!$E$1&amp;COUNTIF(NOSA!$O$1:O5589,تحویلی!$E$1),"")),"")</f>
        <v/>
      </c>
      <c r="E5589" s="10" t="str">
        <f t="shared" si="355"/>
        <v>5062717</v>
      </c>
      <c r="F5589" s="10" t="str">
        <f>IFERROR(VLOOKUP(I5589,DATABASE!$N:$O,2,FALSE),"")</f>
        <v>دستكش كف دوبل چرمي</v>
      </c>
      <c r="G5589" s="3" t="s">
        <v>3145</v>
      </c>
      <c r="H5589" s="4">
        <v>5062</v>
      </c>
      <c r="I5589" s="3" t="s">
        <v>1683</v>
      </c>
      <c r="J5589" s="3" t="s">
        <v>1684</v>
      </c>
      <c r="K5589" s="5">
        <v>1</v>
      </c>
      <c r="L5589" s="3" t="s">
        <v>3</v>
      </c>
      <c r="M5589" s="3" t="s">
        <v>47</v>
      </c>
      <c r="N5589" s="3" t="s">
        <v>3469</v>
      </c>
      <c r="O5589" s="1">
        <v>717</v>
      </c>
      <c r="P5589" s="4">
        <v>0</v>
      </c>
      <c r="Q5589" s="10">
        <f t="shared" si="352"/>
        <v>717</v>
      </c>
    </row>
    <row r="5590" spans="2:17" ht="20.25" customHeight="1">
      <c r="B5590" s="10" t="str">
        <f t="shared" si="353"/>
        <v>دستكش كف دوبل چرمي848</v>
      </c>
      <c r="C5590" s="10" t="str">
        <f t="shared" si="354"/>
        <v>دستكش كف دوبل چرمي1403/04/30848</v>
      </c>
      <c r="D5590" s="10" t="str">
        <f>IFERROR(IF(تحویلی!$E$1="","",IF(NOSA!O5590=تحویلی!$E$1,تحویلی!$E$1&amp;COUNTIF(NOSA!$O$1:O5590,تحویلی!$E$1),"")),"")</f>
        <v/>
      </c>
      <c r="E5590" s="10" t="str">
        <f t="shared" si="355"/>
        <v>5062848</v>
      </c>
      <c r="F5590" s="10" t="str">
        <f>IFERROR(VLOOKUP(I5590,DATABASE!$N:$O,2,FALSE),"")</f>
        <v>دستكش كف دوبل چرمي</v>
      </c>
      <c r="G5590" s="3" t="s">
        <v>3145</v>
      </c>
      <c r="H5590" s="4">
        <v>5062</v>
      </c>
      <c r="I5590" s="3" t="s">
        <v>1683</v>
      </c>
      <c r="J5590" s="3" t="s">
        <v>1684</v>
      </c>
      <c r="K5590" s="5">
        <v>1</v>
      </c>
      <c r="L5590" s="3" t="s">
        <v>3</v>
      </c>
      <c r="M5590" s="3" t="s">
        <v>47</v>
      </c>
      <c r="N5590" s="3" t="s">
        <v>3470</v>
      </c>
      <c r="O5590" s="1">
        <v>848</v>
      </c>
      <c r="P5590" s="4">
        <v>0</v>
      </c>
      <c r="Q5590" s="10">
        <f t="shared" si="352"/>
        <v>848</v>
      </c>
    </row>
    <row r="5591" spans="2:17" ht="20.25" customHeight="1">
      <c r="B5591" s="10" t="str">
        <f t="shared" si="353"/>
        <v>دستكش كف دوبل چرمي866</v>
      </c>
      <c r="C5591" s="10" t="str">
        <f t="shared" si="354"/>
        <v>دستكش كف دوبل چرمي1403/04/30866</v>
      </c>
      <c r="D5591" s="10" t="str">
        <f>IFERROR(IF(تحویلی!$E$1="","",IF(NOSA!O5591=تحویلی!$E$1,تحویلی!$E$1&amp;COUNTIF(NOSA!$O$1:O5591,تحویلی!$E$1),"")),"")</f>
        <v/>
      </c>
      <c r="E5591" s="10" t="str">
        <f t="shared" si="355"/>
        <v>5062866</v>
      </c>
      <c r="F5591" s="10" t="str">
        <f>IFERROR(VLOOKUP(I5591,DATABASE!$N:$O,2,FALSE),"")</f>
        <v>دستكش كف دوبل چرمي</v>
      </c>
      <c r="G5591" s="3" t="s">
        <v>3145</v>
      </c>
      <c r="H5591" s="4">
        <v>5062</v>
      </c>
      <c r="I5591" s="3" t="s">
        <v>1683</v>
      </c>
      <c r="J5591" s="3" t="s">
        <v>1684</v>
      </c>
      <c r="K5591" s="5">
        <v>1</v>
      </c>
      <c r="L5591" s="3" t="s">
        <v>3</v>
      </c>
      <c r="M5591" s="3" t="s">
        <v>47</v>
      </c>
      <c r="N5591" s="3" t="s">
        <v>3471</v>
      </c>
      <c r="O5591" s="1">
        <v>866</v>
      </c>
      <c r="P5591" s="4">
        <v>0</v>
      </c>
      <c r="Q5591" s="10">
        <f t="shared" si="352"/>
        <v>866</v>
      </c>
    </row>
    <row r="5592" spans="2:17" ht="20.25" customHeight="1">
      <c r="B5592" s="10" t="str">
        <f t="shared" si="353"/>
        <v>دستكش كف مواد سبك259</v>
      </c>
      <c r="C5592" s="10" t="str">
        <f t="shared" si="354"/>
        <v>دستكش كف مواد سبك1403/04/30259</v>
      </c>
      <c r="D5592" s="10" t="str">
        <f>IFERROR(IF(تحویلی!$E$1="","",IF(NOSA!O5592=تحویلی!$E$1,تحویلی!$E$1&amp;COUNTIF(NOSA!$O$1:O5592,تحویلی!$E$1),"")),"")</f>
        <v/>
      </c>
      <c r="E5592" s="10" t="str">
        <f t="shared" si="355"/>
        <v>5062259</v>
      </c>
      <c r="F5592" s="10" t="str">
        <f>IFERROR(VLOOKUP(I5592,DATABASE!$N:$O,2,FALSE),"")</f>
        <v>دستكش كف مواد سبك</v>
      </c>
      <c r="G5592" s="3" t="s">
        <v>3145</v>
      </c>
      <c r="H5592" s="4">
        <v>5062</v>
      </c>
      <c r="I5592" s="3" t="s">
        <v>1456</v>
      </c>
      <c r="J5592" s="3" t="s">
        <v>2</v>
      </c>
      <c r="K5592" s="5">
        <v>1</v>
      </c>
      <c r="L5592" s="3" t="s">
        <v>3</v>
      </c>
      <c r="M5592" s="3" t="s">
        <v>4</v>
      </c>
      <c r="N5592" s="3" t="s">
        <v>3472</v>
      </c>
      <c r="O5592" s="1">
        <v>259</v>
      </c>
      <c r="P5592" s="4">
        <v>0</v>
      </c>
      <c r="Q5592" s="10">
        <f t="shared" si="352"/>
        <v>259</v>
      </c>
    </row>
    <row r="5593" spans="2:17" ht="20.25" customHeight="1">
      <c r="B5593" s="10" t="str">
        <f t="shared" si="353"/>
        <v>دستكش كف مواد سبك879</v>
      </c>
      <c r="C5593" s="10" t="str">
        <f t="shared" si="354"/>
        <v>دستكش كف مواد سبك1403/04/30879</v>
      </c>
      <c r="D5593" s="10" t="str">
        <f>IFERROR(IF(تحویلی!$E$1="","",IF(NOSA!O5593=تحویلی!$E$1,تحویلی!$E$1&amp;COUNTIF(NOSA!$O$1:O5593,تحویلی!$E$1),"")),"")</f>
        <v/>
      </c>
      <c r="E5593" s="10" t="str">
        <f t="shared" si="355"/>
        <v>5062879</v>
      </c>
      <c r="F5593" s="10" t="str">
        <f>IFERROR(VLOOKUP(I5593,DATABASE!$N:$O,2,FALSE),"")</f>
        <v>دستكش كف مواد سبك</v>
      </c>
      <c r="G5593" s="3" t="s">
        <v>3145</v>
      </c>
      <c r="H5593" s="4">
        <v>5062</v>
      </c>
      <c r="I5593" s="3" t="s">
        <v>1456</v>
      </c>
      <c r="J5593" s="3" t="s">
        <v>2</v>
      </c>
      <c r="K5593" s="5">
        <v>1</v>
      </c>
      <c r="L5593" s="3" t="s">
        <v>3</v>
      </c>
      <c r="M5593" s="3" t="s">
        <v>47</v>
      </c>
      <c r="N5593" s="3" t="s">
        <v>3473</v>
      </c>
      <c r="O5593" s="1">
        <v>879</v>
      </c>
      <c r="P5593" s="4">
        <v>0</v>
      </c>
      <c r="Q5593" s="10">
        <f t="shared" si="352"/>
        <v>879</v>
      </c>
    </row>
    <row r="5594" spans="2:17" ht="20.25" customHeight="1">
      <c r="B5594" s="10" t="str">
        <f t="shared" si="353"/>
        <v>دستكش كف مواد سبك545</v>
      </c>
      <c r="C5594" s="10" t="str">
        <f t="shared" si="354"/>
        <v>دستكش كف مواد سبك1403/04/30545</v>
      </c>
      <c r="D5594" s="10" t="str">
        <f>IFERROR(IF(تحویلی!$E$1="","",IF(NOSA!O5594=تحویلی!$E$1,تحویلی!$E$1&amp;COUNTIF(NOSA!$O$1:O5594,تحویلی!$E$1),"")),"")</f>
        <v/>
      </c>
      <c r="E5594" s="10" t="str">
        <f t="shared" si="355"/>
        <v>5062545</v>
      </c>
      <c r="F5594" s="10" t="str">
        <f>IFERROR(VLOOKUP(I5594,DATABASE!$N:$O,2,FALSE),"")</f>
        <v>دستكش كف مواد سبك</v>
      </c>
      <c r="G5594" s="3" t="s">
        <v>3145</v>
      </c>
      <c r="H5594" s="4">
        <v>5062</v>
      </c>
      <c r="I5594" s="3" t="s">
        <v>1456</v>
      </c>
      <c r="J5594" s="3" t="s">
        <v>2</v>
      </c>
      <c r="K5594" s="5">
        <v>1</v>
      </c>
      <c r="L5594" s="3" t="s">
        <v>3</v>
      </c>
      <c r="M5594" s="3" t="s">
        <v>4</v>
      </c>
      <c r="N5594" s="3" t="s">
        <v>3474</v>
      </c>
      <c r="O5594" s="1">
        <v>545</v>
      </c>
      <c r="P5594" s="4">
        <v>0</v>
      </c>
      <c r="Q5594" s="10">
        <f t="shared" ref="Q5594:Q5657" si="356">VALUE(O5594)</f>
        <v>545</v>
      </c>
    </row>
    <row r="5595" spans="2:17" ht="20.25" customHeight="1">
      <c r="B5595" s="10" t="str">
        <f t="shared" si="353"/>
        <v>دستكش كف مواد سبك653</v>
      </c>
      <c r="C5595" s="10" t="str">
        <f t="shared" si="354"/>
        <v>دستكش كف مواد سبك1403/04/30653</v>
      </c>
      <c r="D5595" s="10" t="str">
        <f>IFERROR(IF(تحویلی!$E$1="","",IF(NOSA!O5595=تحویلی!$E$1,تحویلی!$E$1&amp;COUNTIF(NOSA!$O$1:O5595,تحویلی!$E$1),"")),"")</f>
        <v/>
      </c>
      <c r="E5595" s="10" t="str">
        <f t="shared" si="355"/>
        <v>5063653</v>
      </c>
      <c r="F5595" s="10" t="str">
        <f>IFERROR(VLOOKUP(I5595,DATABASE!$N:$O,2,FALSE),"")</f>
        <v>دستكش كف مواد سبك</v>
      </c>
      <c r="G5595" s="3" t="s">
        <v>3145</v>
      </c>
      <c r="H5595" s="4">
        <v>5063</v>
      </c>
      <c r="I5595" s="3" t="s">
        <v>1456</v>
      </c>
      <c r="J5595" s="3" t="s">
        <v>2</v>
      </c>
      <c r="K5595" s="5">
        <v>1</v>
      </c>
      <c r="L5595" s="3" t="s">
        <v>3</v>
      </c>
      <c r="M5595" s="3" t="s">
        <v>19</v>
      </c>
      <c r="N5595" s="3" t="s">
        <v>3475</v>
      </c>
      <c r="O5595" s="1">
        <v>653</v>
      </c>
      <c r="P5595" s="4">
        <v>0</v>
      </c>
      <c r="Q5595" s="10">
        <f t="shared" si="356"/>
        <v>653</v>
      </c>
    </row>
    <row r="5596" spans="2:17" ht="20.25" customHeight="1">
      <c r="B5596" s="10" t="str">
        <f t="shared" si="353"/>
        <v>دستكش كف مواد سبك582</v>
      </c>
      <c r="C5596" s="10" t="str">
        <f t="shared" si="354"/>
        <v>دستكش كف مواد سبك1403/04/30582</v>
      </c>
      <c r="D5596" s="10" t="str">
        <f>IFERROR(IF(تحویلی!$E$1="","",IF(NOSA!O5596=تحویلی!$E$1,تحویلی!$E$1&amp;COUNTIF(NOSA!$O$1:O5596,تحویلی!$E$1),"")),"")</f>
        <v/>
      </c>
      <c r="E5596" s="10" t="str">
        <f t="shared" si="355"/>
        <v>5063582</v>
      </c>
      <c r="F5596" s="10" t="str">
        <f>IFERROR(VLOOKUP(I5596,DATABASE!$N:$O,2,FALSE),"")</f>
        <v>دستكش كف مواد سبك</v>
      </c>
      <c r="G5596" s="3" t="s">
        <v>3145</v>
      </c>
      <c r="H5596" s="4">
        <v>5063</v>
      </c>
      <c r="I5596" s="3" t="s">
        <v>1456</v>
      </c>
      <c r="J5596" s="3" t="s">
        <v>2</v>
      </c>
      <c r="K5596" s="5">
        <v>1</v>
      </c>
      <c r="L5596" s="3" t="s">
        <v>3</v>
      </c>
      <c r="M5596" s="3" t="s">
        <v>47</v>
      </c>
      <c r="N5596" s="3" t="s">
        <v>3476</v>
      </c>
      <c r="O5596" s="1">
        <v>582</v>
      </c>
      <c r="P5596" s="4">
        <v>0</v>
      </c>
      <c r="Q5596" s="10">
        <f t="shared" si="356"/>
        <v>582</v>
      </c>
    </row>
    <row r="5597" spans="2:17" ht="20.25" customHeight="1">
      <c r="B5597" s="10" t="str">
        <f t="shared" si="353"/>
        <v>دستكش كف دوبل چرمي606</v>
      </c>
      <c r="C5597" s="10" t="str">
        <f t="shared" si="354"/>
        <v>دستكش كف دوبل چرمي1403/04/30606</v>
      </c>
      <c r="D5597" s="10" t="str">
        <f>IFERROR(IF(تحویلی!$E$1="","",IF(NOSA!O5597=تحویلی!$E$1,تحویلی!$E$1&amp;COUNTIF(NOSA!$O$1:O5597,تحویلی!$E$1),"")),"")</f>
        <v/>
      </c>
      <c r="E5597" s="10" t="str">
        <f t="shared" si="355"/>
        <v>5075606</v>
      </c>
      <c r="F5597" s="10" t="str">
        <f>IFERROR(VLOOKUP(I5597,DATABASE!$N:$O,2,FALSE),"")</f>
        <v>دستكش كف دوبل چرمي</v>
      </c>
      <c r="G5597" s="3" t="s">
        <v>3145</v>
      </c>
      <c r="H5597" s="4">
        <v>5075</v>
      </c>
      <c r="I5597" s="3" t="s">
        <v>1683</v>
      </c>
      <c r="J5597" s="3" t="s">
        <v>1684</v>
      </c>
      <c r="K5597" s="5">
        <v>1</v>
      </c>
      <c r="L5597" s="3" t="s">
        <v>3</v>
      </c>
      <c r="M5597" s="3" t="s">
        <v>4</v>
      </c>
      <c r="N5597" s="3" t="s">
        <v>3476</v>
      </c>
      <c r="O5597" s="1">
        <v>606</v>
      </c>
      <c r="P5597" s="4">
        <v>0</v>
      </c>
      <c r="Q5597" s="10">
        <f t="shared" si="356"/>
        <v>606</v>
      </c>
    </row>
    <row r="5598" spans="2:17" ht="20.25" customHeight="1">
      <c r="B5598" s="10" t="str">
        <f t="shared" si="353"/>
        <v>دستكش كف دوبل چرمي776</v>
      </c>
      <c r="C5598" s="10" t="str">
        <f t="shared" si="354"/>
        <v>دستكش كف دوبل چرمي1403/04/30776</v>
      </c>
      <c r="D5598" s="10" t="str">
        <f>IFERROR(IF(تحویلی!$E$1="","",IF(NOSA!O5598=تحویلی!$E$1,تحویلی!$E$1&amp;COUNTIF(NOSA!$O$1:O5598,تحویلی!$E$1),"")),"")</f>
        <v/>
      </c>
      <c r="E5598" s="10" t="str">
        <f t="shared" si="355"/>
        <v>5075776</v>
      </c>
      <c r="F5598" s="10" t="str">
        <f>IFERROR(VLOOKUP(I5598,DATABASE!$N:$O,2,FALSE),"")</f>
        <v>دستكش كف دوبل چرمي</v>
      </c>
      <c r="G5598" s="3" t="s">
        <v>3145</v>
      </c>
      <c r="H5598" s="4">
        <v>5075</v>
      </c>
      <c r="I5598" s="3" t="s">
        <v>1683</v>
      </c>
      <c r="J5598" s="3" t="s">
        <v>1684</v>
      </c>
      <c r="K5598" s="5">
        <v>1</v>
      </c>
      <c r="L5598" s="3" t="s">
        <v>3</v>
      </c>
      <c r="M5598" s="3" t="s">
        <v>4</v>
      </c>
      <c r="N5598" s="3" t="s">
        <v>3477</v>
      </c>
      <c r="O5598" s="1">
        <v>776</v>
      </c>
      <c r="P5598" s="4">
        <v>0</v>
      </c>
      <c r="Q5598" s="10">
        <f t="shared" si="356"/>
        <v>776</v>
      </c>
    </row>
    <row r="5599" spans="2:17" ht="20.25" customHeight="1">
      <c r="B5599" s="10" t="str">
        <f t="shared" si="353"/>
        <v>كفش ايمني839</v>
      </c>
      <c r="C5599" s="10" t="str">
        <f t="shared" si="354"/>
        <v>كفش ايمني1403/04/30839</v>
      </c>
      <c r="D5599" s="10" t="str">
        <f>IFERROR(IF(تحویلی!$E$1="","",IF(NOSA!O5599=تحویلی!$E$1,تحویلی!$E$1&amp;COUNTIF(NOSA!$O$1:O5599,تحویلی!$E$1),"")),"")</f>
        <v/>
      </c>
      <c r="E5599" s="10" t="str">
        <f t="shared" si="355"/>
        <v>5101839</v>
      </c>
      <c r="F5599" s="10" t="str">
        <f>IFERROR(VLOOKUP(I5599,DATABASE!$N:$O,2,FALSE),"")</f>
        <v>كفش ايمني</v>
      </c>
      <c r="G5599" s="3" t="s">
        <v>3145</v>
      </c>
      <c r="H5599" s="4">
        <v>5101</v>
      </c>
      <c r="I5599" s="3" t="s">
        <v>1720</v>
      </c>
      <c r="J5599" s="3" t="s">
        <v>1721</v>
      </c>
      <c r="K5599" s="5">
        <v>1</v>
      </c>
      <c r="L5599" s="3" t="s">
        <v>3</v>
      </c>
      <c r="M5599" s="3" t="s">
        <v>102</v>
      </c>
      <c r="N5599" s="3" t="s">
        <v>3234</v>
      </c>
      <c r="O5599" s="1">
        <v>839</v>
      </c>
      <c r="P5599" s="4">
        <v>0</v>
      </c>
      <c r="Q5599" s="10">
        <f t="shared" si="356"/>
        <v>839</v>
      </c>
    </row>
    <row r="5600" spans="2:17" ht="20.25" customHeight="1">
      <c r="B5600" s="10" t="str">
        <f t="shared" si="353"/>
        <v>دستكش كف مواد سبك155</v>
      </c>
      <c r="C5600" s="10" t="str">
        <f t="shared" si="354"/>
        <v>دستكش كف مواد سبك1403/04/30155</v>
      </c>
      <c r="D5600" s="10" t="str">
        <f>IFERROR(IF(تحویلی!$E$1="","",IF(NOSA!O5600=تحویلی!$E$1,تحویلی!$E$1&amp;COUNTIF(NOSA!$O$1:O5600,تحویلی!$E$1),"")),"")</f>
        <v/>
      </c>
      <c r="E5600" s="10" t="str">
        <f t="shared" si="355"/>
        <v>5113155</v>
      </c>
      <c r="F5600" s="10" t="str">
        <f>IFERROR(VLOOKUP(I5600,DATABASE!$N:$O,2,FALSE),"")</f>
        <v>دستكش كف مواد سبك</v>
      </c>
      <c r="G5600" s="3" t="s">
        <v>3145</v>
      </c>
      <c r="H5600" s="4">
        <v>5113</v>
      </c>
      <c r="I5600" s="3" t="s">
        <v>1456</v>
      </c>
      <c r="J5600" s="3" t="s">
        <v>2</v>
      </c>
      <c r="K5600" s="5">
        <v>1</v>
      </c>
      <c r="L5600" s="3" t="s">
        <v>3</v>
      </c>
      <c r="M5600" s="3" t="s">
        <v>4</v>
      </c>
      <c r="N5600" s="3" t="s">
        <v>3198</v>
      </c>
      <c r="O5600" s="1">
        <v>155</v>
      </c>
      <c r="P5600" s="4">
        <v>0</v>
      </c>
      <c r="Q5600" s="10">
        <f t="shared" si="356"/>
        <v>155</v>
      </c>
    </row>
    <row r="5601" spans="2:17" ht="20.25" customHeight="1">
      <c r="B5601" s="10" t="str">
        <f t="shared" si="353"/>
        <v>دستكش كف مواد سبك719</v>
      </c>
      <c r="C5601" s="10" t="str">
        <f t="shared" si="354"/>
        <v>دستكش كف مواد سبك1403/04/31719</v>
      </c>
      <c r="D5601" s="10" t="str">
        <f>IFERROR(IF(تحویلی!$E$1="","",IF(NOSA!O5601=تحویلی!$E$1,تحویلی!$E$1&amp;COUNTIF(NOSA!$O$1:O5601,تحویلی!$E$1),"")),"")</f>
        <v/>
      </c>
      <c r="E5601" s="10" t="str">
        <f t="shared" si="355"/>
        <v>5129719</v>
      </c>
      <c r="F5601" s="10" t="str">
        <f>IFERROR(VLOOKUP(I5601,DATABASE!$N:$O,2,FALSE),"")</f>
        <v>دستكش كف مواد سبك</v>
      </c>
      <c r="G5601" s="3" t="s">
        <v>3146</v>
      </c>
      <c r="H5601" s="4">
        <v>5129</v>
      </c>
      <c r="I5601" s="3" t="s">
        <v>1456</v>
      </c>
      <c r="J5601" s="3" t="s">
        <v>2</v>
      </c>
      <c r="K5601" s="5">
        <v>1</v>
      </c>
      <c r="L5601" s="3" t="s">
        <v>3</v>
      </c>
      <c r="M5601" s="3" t="s">
        <v>47</v>
      </c>
      <c r="N5601" s="3" t="s">
        <v>886</v>
      </c>
      <c r="O5601" s="1">
        <v>719</v>
      </c>
      <c r="P5601" s="4">
        <v>0</v>
      </c>
      <c r="Q5601" s="10">
        <f t="shared" si="356"/>
        <v>719</v>
      </c>
    </row>
    <row r="5602" spans="2:17" ht="20.25" customHeight="1">
      <c r="B5602" s="10" t="str">
        <f t="shared" si="353"/>
        <v>بند كفش862</v>
      </c>
      <c r="C5602" s="10" t="str">
        <f t="shared" si="354"/>
        <v>بند كفش1403/04/31862</v>
      </c>
      <c r="D5602" s="10" t="str">
        <f>IFERROR(IF(تحویلی!$E$1="","",IF(NOSA!O5602=تحویلی!$E$1,تحویلی!$E$1&amp;COUNTIF(NOSA!$O$1:O5602,تحویلی!$E$1),"")),"")</f>
        <v/>
      </c>
      <c r="E5602" s="10" t="str">
        <f t="shared" si="355"/>
        <v>5130862</v>
      </c>
      <c r="F5602" s="10" t="str">
        <f>IFERROR(VLOOKUP(I5602,DATABASE!$N:$O,2,FALSE),"")</f>
        <v>بند كفش</v>
      </c>
      <c r="G5602" s="3" t="s">
        <v>3146</v>
      </c>
      <c r="H5602" s="4">
        <v>5130</v>
      </c>
      <c r="I5602" s="3" t="s">
        <v>1462</v>
      </c>
      <c r="J5602" s="3" t="s">
        <v>450</v>
      </c>
      <c r="K5602" s="5">
        <v>1</v>
      </c>
      <c r="L5602" s="3" t="s">
        <v>3</v>
      </c>
      <c r="M5602" s="3" t="s">
        <v>47</v>
      </c>
      <c r="N5602" s="3" t="s">
        <v>3478</v>
      </c>
      <c r="O5602" s="1">
        <v>862</v>
      </c>
      <c r="P5602" s="4">
        <v>0</v>
      </c>
      <c r="Q5602" s="10">
        <f t="shared" si="356"/>
        <v>862</v>
      </c>
    </row>
    <row r="5603" spans="2:17" ht="20.25" customHeight="1">
      <c r="B5603" s="10" t="str">
        <f t="shared" si="353"/>
        <v>دستكش ساق بلند نسوز624</v>
      </c>
      <c r="C5603" s="10" t="str">
        <f t="shared" si="354"/>
        <v>دستكش ساق بلند نسوز1403/04/31624</v>
      </c>
      <c r="D5603" s="10" t="str">
        <f>IFERROR(IF(تحویلی!$E$1="","",IF(NOSA!O5603=تحویلی!$E$1,تحویلی!$E$1&amp;COUNTIF(NOSA!$O$1:O5603,تحویلی!$E$1),"")),"")</f>
        <v/>
      </c>
      <c r="E5603" s="10" t="str">
        <f t="shared" si="355"/>
        <v>5151624</v>
      </c>
      <c r="F5603" s="10" t="str">
        <f>IFERROR(VLOOKUP(I5603,DATABASE!$N:$O,2,FALSE),"")</f>
        <v>دستكش ساق بلند نسوز</v>
      </c>
      <c r="G5603" s="3" t="s">
        <v>3146</v>
      </c>
      <c r="H5603" s="4">
        <v>5151</v>
      </c>
      <c r="I5603" s="3" t="s">
        <v>1461</v>
      </c>
      <c r="J5603" s="3" t="s">
        <v>34</v>
      </c>
      <c r="K5603" s="5">
        <v>1</v>
      </c>
      <c r="L5603" s="3" t="s">
        <v>3</v>
      </c>
      <c r="M5603" s="3" t="s">
        <v>133</v>
      </c>
      <c r="N5603" s="3" t="s">
        <v>2868</v>
      </c>
      <c r="O5603" s="1">
        <v>624</v>
      </c>
      <c r="P5603" s="4">
        <v>0</v>
      </c>
      <c r="Q5603" s="10">
        <f t="shared" si="356"/>
        <v>624</v>
      </c>
    </row>
    <row r="5604" spans="2:17" ht="20.25" customHeight="1">
      <c r="B5604" s="10" t="str">
        <f t="shared" si="353"/>
        <v>عينك سنگ زني بغل توري694</v>
      </c>
      <c r="C5604" s="10" t="str">
        <f t="shared" si="354"/>
        <v>عينك سنگ زني بغل توري1403/04/31694</v>
      </c>
      <c r="D5604" s="10" t="str">
        <f>IFERROR(IF(تحویلی!$E$1="","",IF(NOSA!O5604=تحویلی!$E$1,تحویلی!$E$1&amp;COUNTIF(NOSA!$O$1:O5604,تحویلی!$E$1),"")),"")</f>
        <v/>
      </c>
      <c r="E5604" s="10" t="str">
        <f t="shared" si="355"/>
        <v>5160694</v>
      </c>
      <c r="F5604" s="10" t="str">
        <f>IFERROR(VLOOKUP(I5604,DATABASE!$N:$O,2,FALSE),"")</f>
        <v>عينك سنگ زني بغل توري</v>
      </c>
      <c r="G5604" s="154" t="s">
        <v>3146</v>
      </c>
      <c r="H5604" s="155">
        <v>5160</v>
      </c>
      <c r="I5604" s="154" t="s">
        <v>1519</v>
      </c>
      <c r="J5604" s="154" t="s">
        <v>1520</v>
      </c>
      <c r="K5604" s="156">
        <v>1</v>
      </c>
      <c r="L5604" s="154" t="s">
        <v>8</v>
      </c>
      <c r="M5604" s="154" t="s">
        <v>47</v>
      </c>
      <c r="N5604" s="154" t="s">
        <v>2879</v>
      </c>
      <c r="O5604" s="153">
        <v>694</v>
      </c>
      <c r="P5604" s="155">
        <v>0</v>
      </c>
      <c r="Q5604" s="10">
        <f t="shared" si="356"/>
        <v>694</v>
      </c>
    </row>
    <row r="5605" spans="2:17" ht="20.25" customHeight="1">
      <c r="B5605" s="10" t="str">
        <f t="shared" si="353"/>
        <v>عينك جوشكاري694</v>
      </c>
      <c r="C5605" s="10" t="str">
        <f t="shared" si="354"/>
        <v>عينك جوشكاري1403/04/31694</v>
      </c>
      <c r="D5605" s="10" t="str">
        <f>IFERROR(IF(تحویلی!$E$1="","",IF(NOSA!O5605=تحویلی!$E$1,تحویلی!$E$1&amp;COUNTIF(NOSA!$O$1:O5605,تحویلی!$E$1),"")),"")</f>
        <v/>
      </c>
      <c r="E5605" s="10" t="str">
        <f t="shared" si="355"/>
        <v>5160694</v>
      </c>
      <c r="F5605" s="10" t="str">
        <f>IFERROR(VLOOKUP(I5605,DATABASE!$N:$O,2,FALSE),"")</f>
        <v>عينك جوشكاري</v>
      </c>
      <c r="G5605" s="154" t="s">
        <v>3146</v>
      </c>
      <c r="H5605" s="155">
        <v>5160</v>
      </c>
      <c r="I5605" s="154" t="s">
        <v>1622</v>
      </c>
      <c r="J5605" s="154" t="s">
        <v>646</v>
      </c>
      <c r="K5605" s="156">
        <v>1</v>
      </c>
      <c r="L5605" s="154" t="s">
        <v>8</v>
      </c>
      <c r="M5605" s="154" t="s">
        <v>47</v>
      </c>
      <c r="N5605" s="154" t="s">
        <v>2879</v>
      </c>
      <c r="O5605" s="153">
        <v>694</v>
      </c>
      <c r="P5605" s="155">
        <v>0</v>
      </c>
      <c r="Q5605" s="10">
        <f t="shared" si="356"/>
        <v>694</v>
      </c>
    </row>
    <row r="5606" spans="2:17" ht="20.25" customHeight="1">
      <c r="B5606" s="10" t="str">
        <f t="shared" si="353"/>
        <v>دستكش كف مواد سبك387</v>
      </c>
      <c r="C5606" s="10" t="str">
        <f t="shared" si="354"/>
        <v>دستكش كف مواد سبك1403/04/31387</v>
      </c>
      <c r="D5606" s="10" t="str">
        <f>IFERROR(IF(تحویلی!$E$1="","",IF(NOSA!O5606=تحویلی!$E$1,تحویلی!$E$1&amp;COUNTIF(NOSA!$O$1:O5606,تحویلی!$E$1),"")),"")</f>
        <v/>
      </c>
      <c r="E5606" s="10" t="str">
        <f t="shared" si="355"/>
        <v>5173387</v>
      </c>
      <c r="F5606" s="10" t="str">
        <f>IFERROR(VLOOKUP(I5606,DATABASE!$N:$O,2,FALSE),"")</f>
        <v>دستكش كف مواد سبك</v>
      </c>
      <c r="G5606" s="154" t="s">
        <v>3146</v>
      </c>
      <c r="H5606" s="155">
        <v>5173</v>
      </c>
      <c r="I5606" s="154" t="s">
        <v>1456</v>
      </c>
      <c r="J5606" s="154" t="s">
        <v>2</v>
      </c>
      <c r="K5606" s="156">
        <v>1</v>
      </c>
      <c r="L5606" s="154" t="s">
        <v>3</v>
      </c>
      <c r="M5606" s="154" t="s">
        <v>19</v>
      </c>
      <c r="N5606" s="154" t="s">
        <v>2857</v>
      </c>
      <c r="O5606" s="153">
        <v>387</v>
      </c>
      <c r="P5606" s="155">
        <v>0</v>
      </c>
      <c r="Q5606" s="10">
        <f t="shared" si="356"/>
        <v>387</v>
      </c>
    </row>
    <row r="5607" spans="2:17" ht="20.25" customHeight="1">
      <c r="B5607" s="10" t="str">
        <f t="shared" si="353"/>
        <v>دستكش كف مواد سبك819</v>
      </c>
      <c r="C5607" s="10" t="str">
        <f t="shared" si="354"/>
        <v>دستكش كف مواد سبك1403/04/31819</v>
      </c>
      <c r="D5607" s="10" t="str">
        <f>IFERROR(IF(تحویلی!$E$1="","",IF(NOSA!O5607=تحویلی!$E$1,تحویلی!$E$1&amp;COUNTIF(NOSA!$O$1:O5607,تحویلی!$E$1),"")),"")</f>
        <v/>
      </c>
      <c r="E5607" s="10" t="str">
        <f t="shared" si="355"/>
        <v>5176819</v>
      </c>
      <c r="F5607" s="10" t="str">
        <f>IFERROR(VLOOKUP(I5607,DATABASE!$N:$O,2,FALSE),"")</f>
        <v>دستكش كف مواد سبك</v>
      </c>
      <c r="G5607" s="154" t="s">
        <v>3146</v>
      </c>
      <c r="H5607" s="155">
        <v>5176</v>
      </c>
      <c r="I5607" s="154" t="s">
        <v>1456</v>
      </c>
      <c r="J5607" s="154" t="s">
        <v>2</v>
      </c>
      <c r="K5607" s="156">
        <v>1</v>
      </c>
      <c r="L5607" s="154" t="s">
        <v>3</v>
      </c>
      <c r="M5607" s="154" t="s">
        <v>19</v>
      </c>
      <c r="N5607" s="154" t="s">
        <v>3479</v>
      </c>
      <c r="O5607" s="153">
        <v>819</v>
      </c>
      <c r="P5607" s="155">
        <v>0</v>
      </c>
      <c r="Q5607" s="10">
        <f t="shared" si="356"/>
        <v>819</v>
      </c>
    </row>
    <row r="5608" spans="2:17" ht="20.25" customHeight="1">
      <c r="B5608" s="10" t="str">
        <f t="shared" si="353"/>
        <v>دستكش كف مواد سبك773</v>
      </c>
      <c r="C5608" s="10" t="str">
        <f t="shared" si="354"/>
        <v>دستكش كف مواد سبك1403/04/31773</v>
      </c>
      <c r="D5608" s="10" t="str">
        <f>IFERROR(IF(تحویلی!$E$1="","",IF(NOSA!O5608=تحویلی!$E$1,تحویلی!$E$1&amp;COUNTIF(NOSA!$O$1:O5608,تحویلی!$E$1),"")),"")</f>
        <v/>
      </c>
      <c r="E5608" s="10" t="str">
        <f t="shared" si="355"/>
        <v>5187773</v>
      </c>
      <c r="F5608" s="10" t="str">
        <f>IFERROR(VLOOKUP(I5608,DATABASE!$N:$O,2,FALSE),"")</f>
        <v>دستكش كف مواد سبك</v>
      </c>
      <c r="G5608" s="154" t="s">
        <v>3146</v>
      </c>
      <c r="H5608" s="155">
        <v>5187</v>
      </c>
      <c r="I5608" s="154" t="s">
        <v>1456</v>
      </c>
      <c r="J5608" s="154" t="s">
        <v>2</v>
      </c>
      <c r="K5608" s="156">
        <v>1</v>
      </c>
      <c r="L5608" s="154" t="s">
        <v>3</v>
      </c>
      <c r="M5608" s="154" t="s">
        <v>19</v>
      </c>
      <c r="N5608" s="154" t="s">
        <v>3480</v>
      </c>
      <c r="O5608" s="153">
        <v>773</v>
      </c>
      <c r="P5608" s="155">
        <v>0</v>
      </c>
      <c r="Q5608" s="10">
        <f t="shared" si="356"/>
        <v>773</v>
      </c>
    </row>
    <row r="5609" spans="2:17" ht="20.25" customHeight="1">
      <c r="B5609" s="10" t="str">
        <f t="shared" si="353"/>
        <v>دستكش استاد كار580</v>
      </c>
      <c r="C5609" s="10" t="str">
        <f t="shared" si="354"/>
        <v>دستكش استاد كار1403/04/31580</v>
      </c>
      <c r="D5609" s="10" t="str">
        <f>IFERROR(IF(تحویلی!$E$1="","",IF(NOSA!O5609=تحویلی!$E$1,تحویلی!$E$1&amp;COUNTIF(NOSA!$O$1:O5609,تحویلی!$E$1),"")),"")</f>
        <v/>
      </c>
      <c r="E5609" s="10" t="str">
        <f t="shared" si="355"/>
        <v>5190580</v>
      </c>
      <c r="F5609" s="10" t="str">
        <f>IFERROR(VLOOKUP(I5609,DATABASE!$N:$O,2,FALSE),"")</f>
        <v>دستكش استاد كار</v>
      </c>
      <c r="G5609" s="154" t="s">
        <v>3146</v>
      </c>
      <c r="H5609" s="155">
        <v>5190</v>
      </c>
      <c r="I5609" s="154" t="s">
        <v>1543</v>
      </c>
      <c r="J5609" s="154" t="s">
        <v>255</v>
      </c>
      <c r="K5609" s="156">
        <v>3</v>
      </c>
      <c r="L5609" s="154" t="s">
        <v>3</v>
      </c>
      <c r="M5609" s="154" t="s">
        <v>47</v>
      </c>
      <c r="N5609" s="154" t="s">
        <v>1001</v>
      </c>
      <c r="O5609" s="153">
        <v>580</v>
      </c>
      <c r="P5609" s="155">
        <v>0</v>
      </c>
      <c r="Q5609" s="10">
        <f t="shared" si="356"/>
        <v>580</v>
      </c>
    </row>
    <row r="5610" spans="2:17" ht="20.25" customHeight="1">
      <c r="B5610" s="10" t="str">
        <f t="shared" si="353"/>
        <v>چكمه ضد آب280</v>
      </c>
      <c r="C5610" s="10" t="str">
        <f t="shared" si="354"/>
        <v>چكمه ضد آب1403/04/31280</v>
      </c>
      <c r="D5610" s="10" t="str">
        <f>IFERROR(IF(تحویلی!$E$1="","",IF(NOSA!O5610=تحویلی!$E$1,تحویلی!$E$1&amp;COUNTIF(NOSA!$O$1:O5610,تحویلی!$E$1),"")),"")</f>
        <v/>
      </c>
      <c r="E5610" s="10" t="str">
        <f t="shared" si="355"/>
        <v>5204280</v>
      </c>
      <c r="F5610" s="10" t="str">
        <f>IFERROR(VLOOKUP(I5610,DATABASE!$N:$O,2,FALSE),"")</f>
        <v>چكمه ضد آب</v>
      </c>
      <c r="G5610" s="3" t="s">
        <v>3146</v>
      </c>
      <c r="H5610" s="4">
        <v>5204</v>
      </c>
      <c r="I5610" s="3" t="s">
        <v>2376</v>
      </c>
      <c r="J5610" s="3" t="s">
        <v>3423</v>
      </c>
      <c r="K5610" s="5">
        <v>2</v>
      </c>
      <c r="L5610" s="3" t="s">
        <v>3</v>
      </c>
      <c r="M5610" s="3" t="s">
        <v>102</v>
      </c>
      <c r="N5610" s="3" t="s">
        <v>1090</v>
      </c>
      <c r="O5610" s="1">
        <v>280</v>
      </c>
      <c r="P5610" s="4">
        <v>0</v>
      </c>
      <c r="Q5610" s="10">
        <f t="shared" si="356"/>
        <v>280</v>
      </c>
    </row>
    <row r="5611" spans="2:17" ht="20.25" customHeight="1">
      <c r="B5611" s="10" t="str">
        <f t="shared" si="353"/>
        <v>لباس كار ديرسوز(شلوار) 739</v>
      </c>
      <c r="C5611" s="10" t="str">
        <f t="shared" si="354"/>
        <v>لباس كار ديرسوز(شلوار) 1403/04/31739</v>
      </c>
      <c r="D5611" s="10" t="str">
        <f>IFERROR(IF(تحویلی!$E$1="","",IF(NOSA!O5611=تحویلی!$E$1,تحویلی!$E$1&amp;COUNTIF(NOSA!$O$1:O5611,تحویلی!$E$1),"")),"")</f>
        <v/>
      </c>
      <c r="E5611" s="10" t="str">
        <f t="shared" si="355"/>
        <v>5211739</v>
      </c>
      <c r="F5611" s="10" t="str">
        <f>IFERROR(VLOOKUP(I5611,DATABASE!$N:$O,2,FALSE),"")</f>
        <v xml:space="preserve">لباس كار ديرسوز(شلوار) </v>
      </c>
      <c r="G5611" s="3" t="s">
        <v>3146</v>
      </c>
      <c r="H5611" s="4">
        <v>5211</v>
      </c>
      <c r="I5611" s="3" t="s">
        <v>2318</v>
      </c>
      <c r="J5611" s="3" t="s">
        <v>2831</v>
      </c>
      <c r="K5611" s="5">
        <v>1</v>
      </c>
      <c r="L5611" s="3" t="s">
        <v>8</v>
      </c>
      <c r="M5611" s="3" t="s">
        <v>47</v>
      </c>
      <c r="N5611" s="3" t="s">
        <v>2890</v>
      </c>
      <c r="O5611" s="1">
        <v>739</v>
      </c>
      <c r="P5611" s="4">
        <v>1</v>
      </c>
      <c r="Q5611" s="10">
        <f t="shared" si="356"/>
        <v>739</v>
      </c>
    </row>
    <row r="5612" spans="2:17" ht="20.25" customHeight="1">
      <c r="B5612" s="10" t="str">
        <f t="shared" si="353"/>
        <v>لباس كار ديرسوز(بلوز و شلوار)898</v>
      </c>
      <c r="C5612" s="10" t="str">
        <f t="shared" si="354"/>
        <v>لباس كار ديرسوز(بلوز و شلوار)1403/05/01898</v>
      </c>
      <c r="D5612" s="10" t="str">
        <f>IFERROR(IF(تحویلی!$E$1="","",IF(NOSA!O5612=تحویلی!$E$1,تحویلی!$E$1&amp;COUNTIF(NOSA!$O$1:O5612,تحویلی!$E$1),"")),"")</f>
        <v/>
      </c>
      <c r="E5612" s="10" t="str">
        <f t="shared" si="355"/>
        <v>5230898</v>
      </c>
      <c r="F5612" s="10" t="str">
        <f>IFERROR(VLOOKUP(I5612,DATABASE!$N:$O,2,FALSE),"")</f>
        <v>لباس كار ديرسوز(بلوز و شلوار)</v>
      </c>
      <c r="G5612" s="3" t="s">
        <v>3147</v>
      </c>
      <c r="H5612" s="4">
        <v>5230</v>
      </c>
      <c r="I5612" s="3" t="s">
        <v>1466</v>
      </c>
      <c r="J5612" s="3" t="s">
        <v>1623</v>
      </c>
      <c r="K5612" s="5">
        <v>1</v>
      </c>
      <c r="L5612" s="3" t="s">
        <v>28</v>
      </c>
      <c r="M5612" s="3" t="s">
        <v>9</v>
      </c>
      <c r="N5612" s="3" t="s">
        <v>3481</v>
      </c>
      <c r="O5612" s="1">
        <v>898</v>
      </c>
      <c r="P5612" s="4">
        <v>0</v>
      </c>
      <c r="Q5612" s="10">
        <f t="shared" si="356"/>
        <v>898</v>
      </c>
    </row>
    <row r="5613" spans="2:17" ht="20.25" customHeight="1">
      <c r="B5613" s="10" t="str">
        <f t="shared" si="353"/>
        <v>پوتين ايمني نسوز898</v>
      </c>
      <c r="C5613" s="10" t="str">
        <f t="shared" si="354"/>
        <v>پوتين ايمني نسوز1403/05/01898</v>
      </c>
      <c r="D5613" s="10" t="str">
        <f>IFERROR(IF(تحویلی!$E$1="","",IF(NOSA!O5613=تحویلی!$E$1,تحویلی!$E$1&amp;COUNTIF(NOSA!$O$1:O5613,تحویلی!$E$1),"")),"")</f>
        <v/>
      </c>
      <c r="E5613" s="10" t="str">
        <f t="shared" si="355"/>
        <v>5230898</v>
      </c>
      <c r="F5613" s="10" t="str">
        <f>IFERROR(VLOOKUP(I5613,DATABASE!$N:$O,2,FALSE),"")</f>
        <v>پوتين ايمني نسوز</v>
      </c>
      <c r="G5613" s="3" t="s">
        <v>3147</v>
      </c>
      <c r="H5613" s="4">
        <v>5230</v>
      </c>
      <c r="I5613" s="3" t="s">
        <v>1648</v>
      </c>
      <c r="J5613" s="3" t="s">
        <v>1649</v>
      </c>
      <c r="K5613" s="5">
        <v>1</v>
      </c>
      <c r="L5613" s="3" t="s">
        <v>3</v>
      </c>
      <c r="M5613" s="3" t="s">
        <v>9</v>
      </c>
      <c r="N5613" s="3" t="s">
        <v>3481</v>
      </c>
      <c r="O5613" s="1">
        <v>898</v>
      </c>
      <c r="P5613" s="4">
        <v>0</v>
      </c>
      <c r="Q5613" s="10">
        <f t="shared" si="356"/>
        <v>898</v>
      </c>
    </row>
    <row r="5614" spans="2:17" ht="20.25" customHeight="1">
      <c r="B5614" s="10" t="str">
        <f t="shared" si="353"/>
        <v>كلاه ايمني898</v>
      </c>
      <c r="C5614" s="10" t="str">
        <f t="shared" si="354"/>
        <v>كلاه ايمني1403/05/01898</v>
      </c>
      <c r="D5614" s="10" t="str">
        <f>IFERROR(IF(تحویلی!$E$1="","",IF(NOSA!O5614=تحویلی!$E$1,تحویلی!$E$1&amp;COUNTIF(NOSA!$O$1:O5614,تحویلی!$E$1),"")),"")</f>
        <v/>
      </c>
      <c r="E5614" s="10" t="str">
        <f t="shared" si="355"/>
        <v>5230898</v>
      </c>
      <c r="F5614" s="10" t="str">
        <f>IFERROR(VLOOKUP(I5614,DATABASE!$N:$O,2,FALSE),"")</f>
        <v>كلاه ايمني</v>
      </c>
      <c r="G5614" s="3" t="s">
        <v>3147</v>
      </c>
      <c r="H5614" s="4">
        <v>5230</v>
      </c>
      <c r="I5614" s="3" t="s">
        <v>1505</v>
      </c>
      <c r="J5614" s="3" t="s">
        <v>1628</v>
      </c>
      <c r="K5614" s="5">
        <v>1</v>
      </c>
      <c r="L5614" s="3" t="s">
        <v>8</v>
      </c>
      <c r="M5614" s="3" t="s">
        <v>9</v>
      </c>
      <c r="N5614" s="3" t="s">
        <v>3481</v>
      </c>
      <c r="O5614" s="1">
        <v>898</v>
      </c>
      <c r="P5614" s="4">
        <v>0</v>
      </c>
      <c r="Q5614" s="10">
        <f t="shared" si="356"/>
        <v>898</v>
      </c>
    </row>
    <row r="5615" spans="2:17" ht="20.25" customHeight="1">
      <c r="B5615" s="10" t="str">
        <f t="shared" si="353"/>
        <v>دستكش كف مواد سبك898</v>
      </c>
      <c r="C5615" s="10" t="str">
        <f t="shared" si="354"/>
        <v>دستكش كف مواد سبك1403/05/01898</v>
      </c>
      <c r="D5615" s="10" t="str">
        <f>IFERROR(IF(تحویلی!$E$1="","",IF(NOSA!O5615=تحویلی!$E$1,تحویلی!$E$1&amp;COUNTIF(NOSA!$O$1:O5615,تحویلی!$E$1),"")),"")</f>
        <v/>
      </c>
      <c r="E5615" s="10" t="str">
        <f t="shared" si="355"/>
        <v>5230898</v>
      </c>
      <c r="F5615" s="10" t="str">
        <f>IFERROR(VLOOKUP(I5615,DATABASE!$N:$O,2,FALSE),"")</f>
        <v>دستكش كف مواد سبك</v>
      </c>
      <c r="G5615" s="3" t="s">
        <v>3147</v>
      </c>
      <c r="H5615" s="4">
        <v>5230</v>
      </c>
      <c r="I5615" s="3" t="s">
        <v>1456</v>
      </c>
      <c r="J5615" s="3" t="s">
        <v>2</v>
      </c>
      <c r="K5615" s="5">
        <v>1</v>
      </c>
      <c r="L5615" s="3" t="s">
        <v>3</v>
      </c>
      <c r="M5615" s="3" t="s">
        <v>9</v>
      </c>
      <c r="N5615" s="3" t="s">
        <v>3481</v>
      </c>
      <c r="O5615" s="1">
        <v>898</v>
      </c>
      <c r="P5615" s="4">
        <v>0</v>
      </c>
      <c r="Q5615" s="10">
        <f t="shared" si="356"/>
        <v>898</v>
      </c>
    </row>
    <row r="5616" spans="2:17" ht="20.25" customHeight="1">
      <c r="B5616" s="10" t="str">
        <f t="shared" si="353"/>
        <v>گوشي اير پلاگ898</v>
      </c>
      <c r="C5616" s="10" t="str">
        <f t="shared" si="354"/>
        <v>گوشي اير پلاگ1403/05/01898</v>
      </c>
      <c r="D5616" s="10" t="str">
        <f>IFERROR(IF(تحویلی!$E$1="","",IF(NOSA!O5616=تحویلی!$E$1,تحویلی!$E$1&amp;COUNTIF(NOSA!$O$1:O5616,تحویلی!$E$1),"")),"")</f>
        <v/>
      </c>
      <c r="E5616" s="10" t="str">
        <f t="shared" si="355"/>
        <v>5230898</v>
      </c>
      <c r="F5616" s="10" t="str">
        <f>IFERROR(VLOOKUP(I5616,DATABASE!$N:$O,2,FALSE),"")</f>
        <v>گوشي اير پلاگ</v>
      </c>
      <c r="G5616" s="3" t="s">
        <v>3147</v>
      </c>
      <c r="H5616" s="4">
        <v>5230</v>
      </c>
      <c r="I5616" s="3" t="s">
        <v>1581</v>
      </c>
      <c r="J5616" s="3" t="s">
        <v>124</v>
      </c>
      <c r="K5616" s="5">
        <v>1</v>
      </c>
      <c r="L5616" s="3" t="s">
        <v>8</v>
      </c>
      <c r="M5616" s="3" t="s">
        <v>9</v>
      </c>
      <c r="N5616" s="3" t="s">
        <v>3481</v>
      </c>
      <c r="O5616" s="1">
        <v>898</v>
      </c>
      <c r="P5616" s="4">
        <v>0</v>
      </c>
      <c r="Q5616" s="10">
        <f t="shared" si="356"/>
        <v>898</v>
      </c>
    </row>
    <row r="5617" spans="2:17" ht="20.25" customHeight="1">
      <c r="B5617" s="10" t="str">
        <f t="shared" si="353"/>
        <v>دستكش استاد كار45</v>
      </c>
      <c r="C5617" s="10" t="str">
        <f t="shared" si="354"/>
        <v>دستكش استاد كار1403/05/0145</v>
      </c>
      <c r="D5617" s="10" t="str">
        <f>IFERROR(IF(تحویلی!$E$1="","",IF(NOSA!O5617=تحویلی!$E$1,تحویلی!$E$1&amp;COUNTIF(NOSA!$O$1:O5617,تحویلی!$E$1),"")),"")</f>
        <v/>
      </c>
      <c r="E5617" s="10" t="str">
        <f t="shared" si="355"/>
        <v>523345</v>
      </c>
      <c r="F5617" s="10" t="str">
        <f>IFERROR(VLOOKUP(I5617,DATABASE!$N:$O,2,FALSE),"")</f>
        <v>دستكش استاد كار</v>
      </c>
      <c r="G5617" s="3" t="s">
        <v>3147</v>
      </c>
      <c r="H5617" s="4">
        <v>5233</v>
      </c>
      <c r="I5617" s="3" t="s">
        <v>1543</v>
      </c>
      <c r="J5617" s="3" t="s">
        <v>255</v>
      </c>
      <c r="K5617" s="5">
        <v>2</v>
      </c>
      <c r="L5617" s="3" t="s">
        <v>3</v>
      </c>
      <c r="M5617" s="3" t="s">
        <v>4</v>
      </c>
      <c r="N5617" s="3" t="s">
        <v>3482</v>
      </c>
      <c r="O5617" s="1">
        <v>45</v>
      </c>
      <c r="P5617" s="4">
        <v>0</v>
      </c>
      <c r="Q5617" s="10">
        <f t="shared" si="356"/>
        <v>45</v>
      </c>
    </row>
    <row r="5618" spans="2:17" ht="20.25" customHeight="1">
      <c r="B5618" s="10" t="str">
        <f t="shared" si="353"/>
        <v>دستكش كف مواد سبك31</v>
      </c>
      <c r="C5618" s="10" t="str">
        <f t="shared" si="354"/>
        <v>دستكش كف مواد سبك1403/05/0131</v>
      </c>
      <c r="D5618" s="10" t="str">
        <f>IFERROR(IF(تحویلی!$E$1="","",IF(NOSA!O5618=تحویلی!$E$1,تحویلی!$E$1&amp;COUNTIF(NOSA!$O$1:O5618,تحویلی!$E$1),"")),"")</f>
        <v/>
      </c>
      <c r="E5618" s="10" t="str">
        <f t="shared" si="355"/>
        <v>523631</v>
      </c>
      <c r="F5618" s="10" t="str">
        <f>IFERROR(VLOOKUP(I5618,DATABASE!$N:$O,2,FALSE),"")</f>
        <v>دستكش كف مواد سبك</v>
      </c>
      <c r="G5618" s="3" t="s">
        <v>3147</v>
      </c>
      <c r="H5618" s="4">
        <v>5236</v>
      </c>
      <c r="I5618" s="3" t="s">
        <v>1456</v>
      </c>
      <c r="J5618" s="3" t="s">
        <v>2</v>
      </c>
      <c r="K5618" s="5">
        <v>1</v>
      </c>
      <c r="L5618" s="3" t="s">
        <v>3</v>
      </c>
      <c r="M5618" s="3" t="s">
        <v>19</v>
      </c>
      <c r="N5618" s="3" t="s">
        <v>717</v>
      </c>
      <c r="O5618" s="1">
        <v>31</v>
      </c>
      <c r="P5618" s="4">
        <v>0</v>
      </c>
      <c r="Q5618" s="10">
        <f t="shared" si="356"/>
        <v>31</v>
      </c>
    </row>
    <row r="5619" spans="2:17" ht="20.25" customHeight="1">
      <c r="B5619" s="10" t="str">
        <f t="shared" si="353"/>
        <v>شيشه مات ماسك جوشكاري890</v>
      </c>
      <c r="C5619" s="10" t="str">
        <f t="shared" si="354"/>
        <v>شيشه مات ماسك جوشكاري1403/05/01890</v>
      </c>
      <c r="D5619" s="10" t="str">
        <f>IFERROR(IF(تحویلی!$E$1="","",IF(NOSA!O5619=تحویلی!$E$1,تحویلی!$E$1&amp;COUNTIF(NOSA!$O$1:O5619,تحویلی!$E$1),"")),"")</f>
        <v/>
      </c>
      <c r="E5619" s="10" t="str">
        <f t="shared" si="355"/>
        <v>5249890</v>
      </c>
      <c r="F5619" s="10" t="str">
        <f>IFERROR(VLOOKUP(I5619,DATABASE!$N:$O,2,FALSE),"")</f>
        <v>شيشه مات ماسك جوشكاري</v>
      </c>
      <c r="G5619" s="3" t="s">
        <v>3147</v>
      </c>
      <c r="H5619" s="4">
        <v>5249</v>
      </c>
      <c r="I5619" s="3" t="s">
        <v>1507</v>
      </c>
      <c r="J5619" s="3" t="s">
        <v>113</v>
      </c>
      <c r="K5619" s="5">
        <v>1</v>
      </c>
      <c r="L5619" s="3" t="s">
        <v>8</v>
      </c>
      <c r="M5619" s="3" t="s">
        <v>215</v>
      </c>
      <c r="N5619" s="3" t="s">
        <v>3483</v>
      </c>
      <c r="O5619" s="1">
        <v>890</v>
      </c>
      <c r="P5619" s="4">
        <v>0</v>
      </c>
      <c r="Q5619" s="10">
        <f t="shared" si="356"/>
        <v>890</v>
      </c>
    </row>
    <row r="5620" spans="2:17" ht="20.25" customHeight="1">
      <c r="B5620" s="10" t="str">
        <f t="shared" si="353"/>
        <v>شيشه مات ماسك جوشكاري259</v>
      </c>
      <c r="C5620" s="10" t="str">
        <f t="shared" si="354"/>
        <v>شيشه مات ماسك جوشكاري1403/05/01259</v>
      </c>
      <c r="D5620" s="10" t="str">
        <f>IFERROR(IF(تحویلی!$E$1="","",IF(NOSA!O5620=تحویلی!$E$1,تحویلی!$E$1&amp;COUNTIF(NOSA!$O$1:O5620,تحویلی!$E$1),"")),"")</f>
        <v/>
      </c>
      <c r="E5620" s="10" t="str">
        <f t="shared" si="355"/>
        <v>5259259</v>
      </c>
      <c r="F5620" s="10" t="str">
        <f>IFERROR(VLOOKUP(I5620,DATABASE!$N:$O,2,FALSE),"")</f>
        <v>شيشه مات ماسك جوشكاري</v>
      </c>
      <c r="G5620" s="3" t="s">
        <v>3147</v>
      </c>
      <c r="H5620" s="4">
        <v>5259</v>
      </c>
      <c r="I5620" s="3" t="s">
        <v>1507</v>
      </c>
      <c r="J5620" s="3" t="s">
        <v>113</v>
      </c>
      <c r="K5620" s="5">
        <v>2</v>
      </c>
      <c r="L5620" s="3" t="s">
        <v>8</v>
      </c>
      <c r="M5620" s="3" t="s">
        <v>87</v>
      </c>
      <c r="N5620" s="3" t="s">
        <v>3451</v>
      </c>
      <c r="O5620" s="1">
        <v>259</v>
      </c>
      <c r="P5620" s="4">
        <v>0</v>
      </c>
      <c r="Q5620" s="10">
        <f t="shared" si="356"/>
        <v>259</v>
      </c>
    </row>
    <row r="5621" spans="2:17" ht="20.25" customHeight="1">
      <c r="B5621" s="10" t="str">
        <f t="shared" si="353"/>
        <v>شيشه ماسك جوشكاري ساده259</v>
      </c>
      <c r="C5621" s="10" t="str">
        <f t="shared" si="354"/>
        <v>شيشه ماسك جوشكاري ساده1403/05/01259</v>
      </c>
      <c r="D5621" s="10" t="str">
        <f>IFERROR(IF(تحویلی!$E$1="","",IF(NOSA!O5621=تحویلی!$E$1,تحویلی!$E$1&amp;COUNTIF(NOSA!$O$1:O5621,تحویلی!$E$1),"")),"")</f>
        <v/>
      </c>
      <c r="E5621" s="10" t="str">
        <f t="shared" si="355"/>
        <v>5259259</v>
      </c>
      <c r="F5621" s="10" t="str">
        <f>IFERROR(VLOOKUP(I5621,DATABASE!$N:$O,2,FALSE),"")</f>
        <v>شيشه ماسك جوشكاري ساده</v>
      </c>
      <c r="G5621" s="3" t="s">
        <v>3147</v>
      </c>
      <c r="H5621" s="4">
        <v>5259</v>
      </c>
      <c r="I5621" s="3" t="s">
        <v>1548</v>
      </c>
      <c r="J5621" s="3" t="s">
        <v>111</v>
      </c>
      <c r="K5621" s="5">
        <v>4</v>
      </c>
      <c r="L5621" s="3" t="s">
        <v>8</v>
      </c>
      <c r="M5621" s="3" t="s">
        <v>87</v>
      </c>
      <c r="N5621" s="3" t="s">
        <v>3451</v>
      </c>
      <c r="O5621" s="1">
        <v>259</v>
      </c>
      <c r="P5621" s="4">
        <v>0</v>
      </c>
      <c r="Q5621" s="10">
        <f t="shared" si="356"/>
        <v>259</v>
      </c>
    </row>
    <row r="5622" spans="2:17" ht="20.25" customHeight="1">
      <c r="B5622" s="10" t="str">
        <f t="shared" si="353"/>
        <v>دستكش كف مواد سبك822</v>
      </c>
      <c r="C5622" s="10" t="str">
        <f t="shared" si="354"/>
        <v>دستكش كف مواد سبك1403/05/01822</v>
      </c>
      <c r="D5622" s="10" t="str">
        <f>IFERROR(IF(تحویلی!$E$1="","",IF(NOSA!O5622=تحویلی!$E$1,تحویلی!$E$1&amp;COUNTIF(NOSA!$O$1:O5622,تحویلی!$E$1),"")),"")</f>
        <v/>
      </c>
      <c r="E5622" s="10" t="str">
        <f t="shared" si="355"/>
        <v>5269822</v>
      </c>
      <c r="F5622" s="10" t="str">
        <f>IFERROR(VLOOKUP(I5622,DATABASE!$N:$O,2,FALSE),"")</f>
        <v>دستكش كف مواد سبك</v>
      </c>
      <c r="G5622" s="3" t="s">
        <v>3147</v>
      </c>
      <c r="H5622" s="4">
        <v>5269</v>
      </c>
      <c r="I5622" s="3" t="s">
        <v>1456</v>
      </c>
      <c r="J5622" s="3" t="s">
        <v>2</v>
      </c>
      <c r="K5622" s="5">
        <v>1</v>
      </c>
      <c r="L5622" s="3" t="s">
        <v>3</v>
      </c>
      <c r="M5622" s="3" t="s">
        <v>47</v>
      </c>
      <c r="N5622" s="3" t="s">
        <v>3454</v>
      </c>
      <c r="O5622" s="1">
        <v>822</v>
      </c>
      <c r="P5622" s="4">
        <v>0</v>
      </c>
      <c r="Q5622" s="10">
        <f t="shared" si="356"/>
        <v>822</v>
      </c>
    </row>
    <row r="5623" spans="2:17" ht="20.25" customHeight="1">
      <c r="B5623" s="10" t="str">
        <f t="shared" si="353"/>
        <v>دستكش كف مواد سبك641</v>
      </c>
      <c r="C5623" s="10" t="str">
        <f t="shared" si="354"/>
        <v>دستكش كف مواد سبك1403/05/01641</v>
      </c>
      <c r="D5623" s="10" t="str">
        <f>IFERROR(IF(تحویلی!$E$1="","",IF(NOSA!O5623=تحویلی!$E$1,تحویلی!$E$1&amp;COUNTIF(NOSA!$O$1:O5623,تحویلی!$E$1),"")),"")</f>
        <v/>
      </c>
      <c r="E5623" s="10" t="str">
        <f t="shared" si="355"/>
        <v>5277641</v>
      </c>
      <c r="F5623" s="10" t="str">
        <f>IFERROR(VLOOKUP(I5623,DATABASE!$N:$O,2,FALSE),"")</f>
        <v>دستكش كف مواد سبك</v>
      </c>
      <c r="G5623" s="3" t="s">
        <v>3147</v>
      </c>
      <c r="H5623" s="4">
        <v>5277</v>
      </c>
      <c r="I5623" s="3" t="s">
        <v>1456</v>
      </c>
      <c r="J5623" s="3" t="s">
        <v>2</v>
      </c>
      <c r="K5623" s="5">
        <v>1</v>
      </c>
      <c r="L5623" s="3" t="s">
        <v>3</v>
      </c>
      <c r="M5623" s="3" t="s">
        <v>47</v>
      </c>
      <c r="N5623" s="3" t="s">
        <v>2689</v>
      </c>
      <c r="O5623" s="1">
        <v>641</v>
      </c>
      <c r="P5623" s="4">
        <v>0</v>
      </c>
      <c r="Q5623" s="10">
        <f t="shared" si="356"/>
        <v>641</v>
      </c>
    </row>
    <row r="5624" spans="2:17" ht="20.25" customHeight="1">
      <c r="B5624" s="10" t="str">
        <f t="shared" si="353"/>
        <v>دستكش كف مواد سبك194</v>
      </c>
      <c r="C5624" s="10" t="str">
        <f t="shared" si="354"/>
        <v>دستكش كف مواد سبك1403/05/01194</v>
      </c>
      <c r="D5624" s="10" t="str">
        <f>IFERROR(IF(تحویلی!$E$1="","",IF(NOSA!O5624=تحویلی!$E$1,تحویلی!$E$1&amp;COUNTIF(NOSA!$O$1:O5624,تحویلی!$E$1),"")),"")</f>
        <v/>
      </c>
      <c r="E5624" s="10" t="str">
        <f t="shared" si="355"/>
        <v>5277194</v>
      </c>
      <c r="F5624" s="10" t="str">
        <f>IFERROR(VLOOKUP(I5624,DATABASE!$N:$O,2,FALSE),"")</f>
        <v>دستكش كف مواد سبك</v>
      </c>
      <c r="G5624" s="3" t="s">
        <v>3147</v>
      </c>
      <c r="H5624" s="4">
        <v>5277</v>
      </c>
      <c r="I5624" s="3" t="s">
        <v>1456</v>
      </c>
      <c r="J5624" s="3" t="s">
        <v>2</v>
      </c>
      <c r="K5624" s="5">
        <v>1</v>
      </c>
      <c r="L5624" s="3" t="s">
        <v>3</v>
      </c>
      <c r="M5624" s="3" t="s">
        <v>19</v>
      </c>
      <c r="N5624" s="3" t="s">
        <v>3360</v>
      </c>
      <c r="O5624" s="1">
        <v>194</v>
      </c>
      <c r="P5624" s="4">
        <v>0</v>
      </c>
      <c r="Q5624" s="10">
        <f t="shared" si="356"/>
        <v>194</v>
      </c>
    </row>
    <row r="5625" spans="2:17" ht="20.25" customHeight="1">
      <c r="B5625" s="10" t="str">
        <f t="shared" ref="B5625:B5688" si="357">F5625&amp;Q5625</f>
        <v>دستكش كف مواد سبك835</v>
      </c>
      <c r="C5625" s="10" t="str">
        <f t="shared" ref="C5625:C5688" si="358">F5625&amp;G5625&amp;O5625</f>
        <v>دستكش كف مواد سبك1403/05/01835</v>
      </c>
      <c r="D5625" s="10" t="str">
        <f>IFERROR(IF(تحویلی!$E$1="","",IF(NOSA!O5625=تحویلی!$E$1,تحویلی!$E$1&amp;COUNTIF(NOSA!$O$1:O5625,تحویلی!$E$1),"")),"")</f>
        <v/>
      </c>
      <c r="E5625" s="10" t="str">
        <f t="shared" ref="E5625:E5688" si="359">H5625&amp;O5625</f>
        <v>5280835</v>
      </c>
      <c r="F5625" s="10" t="str">
        <f>IFERROR(VLOOKUP(I5625,DATABASE!$N:$O,2,FALSE),"")</f>
        <v>دستكش كف مواد سبك</v>
      </c>
      <c r="G5625" s="3" t="s">
        <v>3147</v>
      </c>
      <c r="H5625" s="4">
        <v>5280</v>
      </c>
      <c r="I5625" s="3" t="s">
        <v>1456</v>
      </c>
      <c r="J5625" s="3" t="s">
        <v>2</v>
      </c>
      <c r="K5625" s="5">
        <v>1</v>
      </c>
      <c r="L5625" s="3" t="s">
        <v>3</v>
      </c>
      <c r="M5625" s="3" t="s">
        <v>47</v>
      </c>
      <c r="N5625" s="3" t="s">
        <v>3484</v>
      </c>
      <c r="O5625" s="1">
        <v>835</v>
      </c>
      <c r="P5625" s="4">
        <v>0</v>
      </c>
      <c r="Q5625" s="10">
        <f t="shared" si="356"/>
        <v>835</v>
      </c>
    </row>
    <row r="5626" spans="2:17" ht="20.25" customHeight="1">
      <c r="B5626" s="10" t="str">
        <f t="shared" si="357"/>
        <v>دستكش كف مواد سبك841</v>
      </c>
      <c r="C5626" s="10" t="str">
        <f t="shared" si="358"/>
        <v>دستكش كف مواد سبك1403/05/01841</v>
      </c>
      <c r="D5626" s="10" t="str">
        <f>IFERROR(IF(تحویلی!$E$1="","",IF(NOSA!O5626=تحویلی!$E$1,تحویلی!$E$1&amp;COUNTIF(NOSA!$O$1:O5626,تحویلی!$E$1),"")),"")</f>
        <v/>
      </c>
      <c r="E5626" s="10" t="str">
        <f t="shared" si="359"/>
        <v>5282841</v>
      </c>
      <c r="F5626" s="10" t="str">
        <f>IFERROR(VLOOKUP(I5626,DATABASE!$N:$O,2,FALSE),"")</f>
        <v>دستكش كف مواد سبك</v>
      </c>
      <c r="G5626" s="154" t="s">
        <v>3147</v>
      </c>
      <c r="H5626" s="155">
        <v>5282</v>
      </c>
      <c r="I5626" s="154" t="s">
        <v>1456</v>
      </c>
      <c r="J5626" s="154" t="s">
        <v>2</v>
      </c>
      <c r="K5626" s="156">
        <v>1</v>
      </c>
      <c r="L5626" s="154" t="s">
        <v>3</v>
      </c>
      <c r="M5626" s="154" t="s">
        <v>47</v>
      </c>
      <c r="N5626" s="154" t="s">
        <v>3314</v>
      </c>
      <c r="O5626" s="153">
        <v>841</v>
      </c>
      <c r="P5626" s="155">
        <v>0</v>
      </c>
      <c r="Q5626" s="10">
        <f t="shared" si="356"/>
        <v>841</v>
      </c>
    </row>
    <row r="5627" spans="2:17" ht="20.25" customHeight="1">
      <c r="B5627" s="10" t="str">
        <f t="shared" si="357"/>
        <v>شيشه مات ماسك جوشكاري121</v>
      </c>
      <c r="C5627" s="10" t="str">
        <f t="shared" si="358"/>
        <v>شيشه مات ماسك جوشكاري1403/05/01121</v>
      </c>
      <c r="D5627" s="10" t="str">
        <f>IFERROR(IF(تحویلی!$E$1="","",IF(NOSA!O5627=تحویلی!$E$1,تحویلی!$E$1&amp;COUNTIF(NOSA!$O$1:O5627,تحویلی!$E$1),"")),"")</f>
        <v/>
      </c>
      <c r="E5627" s="10" t="str">
        <f t="shared" si="359"/>
        <v>5288121</v>
      </c>
      <c r="F5627" s="10" t="str">
        <f>IFERROR(VLOOKUP(I5627,DATABASE!$N:$O,2,FALSE),"")</f>
        <v>شيشه مات ماسك جوشكاري</v>
      </c>
      <c r="G5627" s="154" t="s">
        <v>3147</v>
      </c>
      <c r="H5627" s="155">
        <v>5288</v>
      </c>
      <c r="I5627" s="154" t="s">
        <v>1507</v>
      </c>
      <c r="J5627" s="154" t="s">
        <v>113</v>
      </c>
      <c r="K5627" s="156">
        <v>1</v>
      </c>
      <c r="L5627" s="154" t="s">
        <v>8</v>
      </c>
      <c r="M5627" s="154" t="s">
        <v>87</v>
      </c>
      <c r="N5627" s="154" t="s">
        <v>3458</v>
      </c>
      <c r="O5627" s="153">
        <v>121</v>
      </c>
      <c r="P5627" s="155">
        <v>0</v>
      </c>
      <c r="Q5627" s="10">
        <f t="shared" si="356"/>
        <v>121</v>
      </c>
    </row>
    <row r="5628" spans="2:17" ht="20.25" customHeight="1">
      <c r="B5628" s="10" t="str">
        <f t="shared" si="357"/>
        <v>شيشه ماسك جوشكاري ساده121</v>
      </c>
      <c r="C5628" s="10" t="str">
        <f t="shared" si="358"/>
        <v>شيشه ماسك جوشكاري ساده1403/05/01121</v>
      </c>
      <c r="D5628" s="10" t="str">
        <f>IFERROR(IF(تحویلی!$E$1="","",IF(NOSA!O5628=تحویلی!$E$1,تحویلی!$E$1&amp;COUNTIF(NOSA!$O$1:O5628,تحویلی!$E$1),"")),"")</f>
        <v/>
      </c>
      <c r="E5628" s="10" t="str">
        <f t="shared" si="359"/>
        <v>5288121</v>
      </c>
      <c r="F5628" s="10" t="str">
        <f>IFERROR(VLOOKUP(I5628,DATABASE!$N:$O,2,FALSE),"")</f>
        <v>شيشه ماسك جوشكاري ساده</v>
      </c>
      <c r="G5628" s="154" t="s">
        <v>3147</v>
      </c>
      <c r="H5628" s="155">
        <v>5288</v>
      </c>
      <c r="I5628" s="154" t="s">
        <v>1548</v>
      </c>
      <c r="J5628" s="154" t="s">
        <v>111</v>
      </c>
      <c r="K5628" s="156">
        <v>1</v>
      </c>
      <c r="L5628" s="154" t="s">
        <v>8</v>
      </c>
      <c r="M5628" s="154" t="s">
        <v>87</v>
      </c>
      <c r="N5628" s="154" t="s">
        <v>3458</v>
      </c>
      <c r="O5628" s="153">
        <v>121</v>
      </c>
      <c r="P5628" s="155">
        <v>0</v>
      </c>
      <c r="Q5628" s="10">
        <f t="shared" si="356"/>
        <v>121</v>
      </c>
    </row>
    <row r="5629" spans="2:17" ht="20.25" customHeight="1">
      <c r="B5629" s="10" t="str">
        <f t="shared" si="357"/>
        <v>دستكش كف مواد سبك731</v>
      </c>
      <c r="C5629" s="10" t="str">
        <f t="shared" si="358"/>
        <v>دستكش كف مواد سبك1403/05/01731</v>
      </c>
      <c r="D5629" s="10" t="str">
        <f>IFERROR(IF(تحویلی!$E$1="","",IF(NOSA!O5629=تحویلی!$E$1,تحویلی!$E$1&amp;COUNTIF(NOSA!$O$1:O5629,تحویلی!$E$1),"")),"")</f>
        <v/>
      </c>
      <c r="E5629" s="10" t="str">
        <f t="shared" si="359"/>
        <v>5298731</v>
      </c>
      <c r="F5629" s="10" t="str">
        <f>IFERROR(VLOOKUP(I5629,DATABASE!$N:$O,2,FALSE),"")</f>
        <v>دستكش كف مواد سبك</v>
      </c>
      <c r="G5629" s="154" t="s">
        <v>3147</v>
      </c>
      <c r="H5629" s="155">
        <v>5298</v>
      </c>
      <c r="I5629" s="154" t="s">
        <v>1456</v>
      </c>
      <c r="J5629" s="154" t="s">
        <v>2</v>
      </c>
      <c r="K5629" s="156">
        <v>1</v>
      </c>
      <c r="L5629" s="154" t="s">
        <v>3</v>
      </c>
      <c r="M5629" s="154" t="s">
        <v>47</v>
      </c>
      <c r="N5629" s="154" t="s">
        <v>3485</v>
      </c>
      <c r="O5629" s="153">
        <v>731</v>
      </c>
      <c r="P5629" s="155">
        <v>0</v>
      </c>
      <c r="Q5629" s="10">
        <f t="shared" si="356"/>
        <v>731</v>
      </c>
    </row>
    <row r="5630" spans="2:17" ht="20.25" customHeight="1">
      <c r="B5630" s="10" t="str">
        <f t="shared" si="357"/>
        <v>دستكش كف مواد سبك580</v>
      </c>
      <c r="C5630" s="10" t="str">
        <f t="shared" si="358"/>
        <v>دستكش كف مواد سبك1403/05/01580</v>
      </c>
      <c r="D5630" s="10" t="str">
        <f>IFERROR(IF(تحویلی!$E$1="","",IF(NOSA!O5630=تحویلی!$E$1,تحویلی!$E$1&amp;COUNTIF(NOSA!$O$1:O5630,تحویلی!$E$1),"")),"")</f>
        <v/>
      </c>
      <c r="E5630" s="10" t="str">
        <f t="shared" si="359"/>
        <v>5300580</v>
      </c>
      <c r="F5630" s="10" t="str">
        <f>IFERROR(VLOOKUP(I5630,DATABASE!$N:$O,2,FALSE),"")</f>
        <v>دستكش كف مواد سبك</v>
      </c>
      <c r="G5630" s="154" t="s">
        <v>3147</v>
      </c>
      <c r="H5630" s="155">
        <v>5300</v>
      </c>
      <c r="I5630" s="154" t="s">
        <v>1456</v>
      </c>
      <c r="J5630" s="154" t="s">
        <v>2</v>
      </c>
      <c r="K5630" s="156">
        <v>5</v>
      </c>
      <c r="L5630" s="154" t="s">
        <v>3</v>
      </c>
      <c r="M5630" s="154" t="s">
        <v>47</v>
      </c>
      <c r="N5630" s="154" t="s">
        <v>1001</v>
      </c>
      <c r="O5630" s="153">
        <v>580</v>
      </c>
      <c r="P5630" s="155">
        <v>0</v>
      </c>
      <c r="Q5630" s="10">
        <f t="shared" si="356"/>
        <v>580</v>
      </c>
    </row>
    <row r="5631" spans="2:17" ht="20.25" customHeight="1">
      <c r="B5631" s="10" t="str">
        <f t="shared" si="357"/>
        <v>چكمه ضد آب580</v>
      </c>
      <c r="C5631" s="10" t="str">
        <f t="shared" si="358"/>
        <v>چكمه ضد آب1403/05/01580</v>
      </c>
      <c r="D5631" s="10" t="str">
        <f>IFERROR(IF(تحویلی!$E$1="","",IF(NOSA!O5631=تحویلی!$E$1,تحویلی!$E$1&amp;COUNTIF(NOSA!$O$1:O5631,تحویلی!$E$1),"")),"")</f>
        <v/>
      </c>
      <c r="E5631" s="10" t="str">
        <f t="shared" si="359"/>
        <v>5300580</v>
      </c>
      <c r="F5631" s="10" t="str">
        <f>IFERROR(VLOOKUP(I5631,DATABASE!$N:$O,2,FALSE),"")</f>
        <v>چكمه ضد آب</v>
      </c>
      <c r="G5631" s="154" t="s">
        <v>3147</v>
      </c>
      <c r="H5631" s="155">
        <v>5300</v>
      </c>
      <c r="I5631" s="154" t="s">
        <v>2376</v>
      </c>
      <c r="J5631" s="154" t="s">
        <v>3423</v>
      </c>
      <c r="K5631" s="156">
        <v>2</v>
      </c>
      <c r="L5631" s="154" t="s">
        <v>3</v>
      </c>
      <c r="M5631" s="154" t="s">
        <v>47</v>
      </c>
      <c r="N5631" s="154" t="s">
        <v>1001</v>
      </c>
      <c r="O5631" s="153">
        <v>580</v>
      </c>
      <c r="P5631" s="155">
        <v>0</v>
      </c>
      <c r="Q5631" s="10">
        <f t="shared" si="356"/>
        <v>580</v>
      </c>
    </row>
    <row r="5632" spans="2:17" ht="20.25" customHeight="1">
      <c r="B5632" s="10" t="str">
        <f t="shared" si="357"/>
        <v>شيشه مات ماسك جوشكاري893</v>
      </c>
      <c r="C5632" s="10" t="str">
        <f t="shared" si="358"/>
        <v>شيشه مات ماسك جوشكاري1403/05/01893</v>
      </c>
      <c r="D5632" s="10" t="str">
        <f>IFERROR(IF(تحویلی!$E$1="","",IF(NOSA!O5632=تحویلی!$E$1,تحویلی!$E$1&amp;COUNTIF(NOSA!$O$1:O5632,تحویلی!$E$1),"")),"")</f>
        <v/>
      </c>
      <c r="E5632" s="10" t="str">
        <f t="shared" si="359"/>
        <v>5316893</v>
      </c>
      <c r="F5632" s="10" t="str">
        <f>IFERROR(VLOOKUP(I5632,DATABASE!$N:$O,2,FALSE),"")</f>
        <v>شيشه مات ماسك جوشكاري</v>
      </c>
      <c r="G5632" s="154" t="s">
        <v>3147</v>
      </c>
      <c r="H5632" s="155">
        <v>5316</v>
      </c>
      <c r="I5632" s="154" t="s">
        <v>1507</v>
      </c>
      <c r="J5632" s="154" t="s">
        <v>113</v>
      </c>
      <c r="K5632" s="156">
        <v>1</v>
      </c>
      <c r="L5632" s="154" t="s">
        <v>8</v>
      </c>
      <c r="M5632" s="154" t="s">
        <v>3486</v>
      </c>
      <c r="N5632" s="154" t="s">
        <v>3458</v>
      </c>
      <c r="O5632" s="153">
        <v>893</v>
      </c>
      <c r="P5632" s="155">
        <v>0</v>
      </c>
      <c r="Q5632" s="10">
        <f t="shared" si="356"/>
        <v>893</v>
      </c>
    </row>
    <row r="5633" spans="2:17" ht="20.25" customHeight="1">
      <c r="B5633" s="10" t="str">
        <f t="shared" si="357"/>
        <v>دستكش كف مواد سبك94</v>
      </c>
      <c r="C5633" s="10" t="str">
        <f t="shared" si="358"/>
        <v>دستكش كف مواد سبك1403/05/0294</v>
      </c>
      <c r="D5633" s="10" t="str">
        <f>IFERROR(IF(تحویلی!$E$1="","",IF(NOSA!O5633=تحویلی!$E$1,تحویلی!$E$1&amp;COUNTIF(NOSA!$O$1:O5633,تحویلی!$E$1),"")),"")</f>
        <v/>
      </c>
      <c r="E5633" s="10" t="str">
        <f t="shared" si="359"/>
        <v>532494</v>
      </c>
      <c r="F5633" s="10" t="str">
        <f>IFERROR(VLOOKUP(I5633,DATABASE!$N:$O,2,FALSE),"")</f>
        <v>دستكش كف مواد سبك</v>
      </c>
      <c r="G5633" s="154" t="s">
        <v>3148</v>
      </c>
      <c r="H5633" s="155">
        <v>5324</v>
      </c>
      <c r="I5633" s="154" t="s">
        <v>1456</v>
      </c>
      <c r="J5633" s="154" t="s">
        <v>2</v>
      </c>
      <c r="K5633" s="156">
        <v>1</v>
      </c>
      <c r="L5633" s="154" t="s">
        <v>3</v>
      </c>
      <c r="M5633" s="154" t="s">
        <v>25</v>
      </c>
      <c r="N5633" s="154" t="s">
        <v>3487</v>
      </c>
      <c r="O5633" s="153">
        <v>94</v>
      </c>
      <c r="P5633" s="155">
        <v>0</v>
      </c>
      <c r="Q5633" s="10">
        <f t="shared" si="356"/>
        <v>94</v>
      </c>
    </row>
    <row r="5634" spans="2:17" ht="20.25" customHeight="1">
      <c r="B5634" s="10" t="str">
        <f t="shared" si="357"/>
        <v>دستكش كف مواد سبك552</v>
      </c>
      <c r="C5634" s="10" t="str">
        <f t="shared" si="358"/>
        <v>دستكش كف مواد سبك1403/05/02552</v>
      </c>
      <c r="D5634" s="10" t="str">
        <f>IFERROR(IF(تحویلی!$E$1="","",IF(NOSA!O5634=تحویلی!$E$1,تحویلی!$E$1&amp;COUNTIF(NOSA!$O$1:O5634,تحویلی!$E$1),"")),"")</f>
        <v>55219</v>
      </c>
      <c r="E5634" s="10" t="str">
        <f t="shared" si="359"/>
        <v>5324552</v>
      </c>
      <c r="F5634" s="10" t="str">
        <f>IFERROR(VLOOKUP(I5634,DATABASE!$N:$O,2,FALSE),"")</f>
        <v>دستكش كف مواد سبك</v>
      </c>
      <c r="G5634" s="3" t="s">
        <v>3148</v>
      </c>
      <c r="H5634" s="4">
        <v>5324</v>
      </c>
      <c r="I5634" s="3" t="s">
        <v>1456</v>
      </c>
      <c r="J5634" s="3" t="s">
        <v>2</v>
      </c>
      <c r="K5634" s="5">
        <v>1</v>
      </c>
      <c r="L5634" s="3" t="s">
        <v>3</v>
      </c>
      <c r="M5634" s="3" t="s">
        <v>25</v>
      </c>
      <c r="N5634" s="3" t="s">
        <v>3488</v>
      </c>
      <c r="O5634" s="1">
        <v>552</v>
      </c>
      <c r="P5634" s="4">
        <v>0</v>
      </c>
      <c r="Q5634" s="10">
        <f t="shared" si="356"/>
        <v>552</v>
      </c>
    </row>
    <row r="5635" spans="2:17" ht="20.25" customHeight="1">
      <c r="B5635" s="10" t="str">
        <f t="shared" si="357"/>
        <v>دستكش كف مواد سبك460</v>
      </c>
      <c r="C5635" s="10" t="str">
        <f t="shared" si="358"/>
        <v>دستكش كف مواد سبك1403/05/02460</v>
      </c>
      <c r="D5635" s="10" t="str">
        <f>IFERROR(IF(تحویلی!$E$1="","",IF(NOSA!O5635=تحویلی!$E$1,تحویلی!$E$1&amp;COUNTIF(NOSA!$O$1:O5635,تحویلی!$E$1),"")),"")</f>
        <v/>
      </c>
      <c r="E5635" s="10" t="str">
        <f t="shared" si="359"/>
        <v>5345460</v>
      </c>
      <c r="F5635" s="10" t="str">
        <f>IFERROR(VLOOKUP(I5635,DATABASE!$N:$O,2,FALSE),"")</f>
        <v>دستكش كف مواد سبك</v>
      </c>
      <c r="G5635" s="3" t="s">
        <v>3148</v>
      </c>
      <c r="H5635" s="4">
        <v>5345</v>
      </c>
      <c r="I5635" s="3" t="s">
        <v>1456</v>
      </c>
      <c r="J5635" s="3" t="s">
        <v>2</v>
      </c>
      <c r="K5635" s="5">
        <v>1</v>
      </c>
      <c r="L5635" s="3" t="s">
        <v>3</v>
      </c>
      <c r="M5635" s="3" t="s">
        <v>47</v>
      </c>
      <c r="N5635" s="3" t="s">
        <v>3489</v>
      </c>
      <c r="O5635" s="1">
        <v>460</v>
      </c>
      <c r="P5635" s="4">
        <v>0</v>
      </c>
      <c r="Q5635" s="10">
        <f t="shared" si="356"/>
        <v>460</v>
      </c>
    </row>
    <row r="5636" spans="2:17" ht="20.25" customHeight="1">
      <c r="B5636" s="10" t="str">
        <f t="shared" si="357"/>
        <v>بند كفش582</v>
      </c>
      <c r="C5636" s="10" t="str">
        <f t="shared" si="358"/>
        <v>بند كفش1403/05/02582</v>
      </c>
      <c r="D5636" s="10" t="str">
        <f>IFERROR(IF(تحویلی!$E$1="","",IF(NOSA!O5636=تحویلی!$E$1,تحویلی!$E$1&amp;COUNTIF(NOSA!$O$1:O5636,تحویلی!$E$1),"")),"")</f>
        <v/>
      </c>
      <c r="E5636" s="10" t="str">
        <f t="shared" si="359"/>
        <v>5350582</v>
      </c>
      <c r="F5636" s="10" t="str">
        <f>IFERROR(VLOOKUP(I5636,DATABASE!$N:$O,2,FALSE),"")</f>
        <v>بند كفش</v>
      </c>
      <c r="G5636" s="3" t="s">
        <v>3148</v>
      </c>
      <c r="H5636" s="4">
        <v>5350</v>
      </c>
      <c r="I5636" s="3" t="s">
        <v>1462</v>
      </c>
      <c r="J5636" s="3" t="s">
        <v>450</v>
      </c>
      <c r="K5636" s="5">
        <v>1</v>
      </c>
      <c r="L5636" s="3" t="s">
        <v>3</v>
      </c>
      <c r="M5636" s="3" t="s">
        <v>47</v>
      </c>
      <c r="N5636" s="3" t="s">
        <v>1157</v>
      </c>
      <c r="O5636" s="1">
        <v>582</v>
      </c>
      <c r="P5636" s="4">
        <v>0</v>
      </c>
      <c r="Q5636" s="10">
        <f t="shared" si="356"/>
        <v>582</v>
      </c>
    </row>
    <row r="5637" spans="2:17" ht="20.25" customHeight="1">
      <c r="B5637" s="10" t="str">
        <f t="shared" si="357"/>
        <v>دستكش كف دوبل چرمي760</v>
      </c>
      <c r="C5637" s="10" t="str">
        <f t="shared" si="358"/>
        <v>دستكش كف دوبل چرمي1403/05/02760</v>
      </c>
      <c r="D5637" s="10" t="str">
        <f>IFERROR(IF(تحویلی!$E$1="","",IF(NOSA!O5637=تحویلی!$E$1,تحویلی!$E$1&amp;COUNTIF(NOSA!$O$1:O5637,تحویلی!$E$1),"")),"")</f>
        <v/>
      </c>
      <c r="E5637" s="10" t="str">
        <f t="shared" si="359"/>
        <v>5351760</v>
      </c>
      <c r="F5637" s="10" t="str">
        <f>IFERROR(VLOOKUP(I5637,DATABASE!$N:$O,2,FALSE),"")</f>
        <v>دستكش كف دوبل چرمي</v>
      </c>
      <c r="G5637" s="3" t="s">
        <v>3148</v>
      </c>
      <c r="H5637" s="4">
        <v>5351</v>
      </c>
      <c r="I5637" s="3" t="s">
        <v>1683</v>
      </c>
      <c r="J5637" s="3" t="s">
        <v>1684</v>
      </c>
      <c r="K5637" s="5">
        <v>1</v>
      </c>
      <c r="L5637" s="3" t="s">
        <v>3</v>
      </c>
      <c r="M5637" s="3" t="s">
        <v>102</v>
      </c>
      <c r="N5637" s="3" t="s">
        <v>3369</v>
      </c>
      <c r="O5637" s="1">
        <v>760</v>
      </c>
      <c r="P5637" s="4">
        <v>0</v>
      </c>
      <c r="Q5637" s="10">
        <f t="shared" si="356"/>
        <v>760</v>
      </c>
    </row>
    <row r="5638" spans="2:17" ht="20.25" customHeight="1">
      <c r="B5638" s="10" t="str">
        <f t="shared" si="357"/>
        <v>پيشبند نسوز چرمي866</v>
      </c>
      <c r="C5638" s="10" t="str">
        <f t="shared" si="358"/>
        <v>پيشبند نسوز چرمي1403/05/02866</v>
      </c>
      <c r="D5638" s="10" t="str">
        <f>IFERROR(IF(تحویلی!$E$1="","",IF(NOSA!O5638=تحویلی!$E$1,تحویلی!$E$1&amp;COUNTIF(NOSA!$O$1:O5638,تحویلی!$E$1),"")),"")</f>
        <v/>
      </c>
      <c r="E5638" s="10" t="str">
        <f t="shared" si="359"/>
        <v>5365866</v>
      </c>
      <c r="F5638" s="10" t="str">
        <f>IFERROR(VLOOKUP(I5638,DATABASE!$N:$O,2,FALSE),"")</f>
        <v>پيشبند نسوز چرمي</v>
      </c>
      <c r="G5638" s="3" t="s">
        <v>3148</v>
      </c>
      <c r="H5638" s="4">
        <v>5365</v>
      </c>
      <c r="I5638" s="3" t="s">
        <v>1459</v>
      </c>
      <c r="J5638" s="3" t="s">
        <v>15</v>
      </c>
      <c r="K5638" s="5">
        <v>1</v>
      </c>
      <c r="L5638" s="3" t="s">
        <v>8</v>
      </c>
      <c r="M5638" s="3" t="s">
        <v>47</v>
      </c>
      <c r="N5638" s="3" t="s">
        <v>3230</v>
      </c>
      <c r="O5638" s="1">
        <v>866</v>
      </c>
      <c r="P5638" s="4">
        <v>0</v>
      </c>
      <c r="Q5638" s="10">
        <f t="shared" si="356"/>
        <v>866</v>
      </c>
    </row>
    <row r="5639" spans="2:17" ht="20.25" customHeight="1">
      <c r="B5639" s="10" t="str">
        <f t="shared" si="357"/>
        <v>آستين آلومينيومي866</v>
      </c>
      <c r="C5639" s="10" t="str">
        <f t="shared" si="358"/>
        <v>آستين آلومينيومي1403/05/02866</v>
      </c>
      <c r="D5639" s="10" t="str">
        <f>IFERROR(IF(تحویلی!$E$1="","",IF(NOSA!O5639=تحویلی!$E$1,تحویلی!$E$1&amp;COUNTIF(NOSA!$O$1:O5639,تحویلی!$E$1),"")),"")</f>
        <v/>
      </c>
      <c r="E5639" s="10" t="str">
        <f t="shared" si="359"/>
        <v>5365866</v>
      </c>
      <c r="F5639" s="10" t="str">
        <f>IFERROR(VLOOKUP(I5639,DATABASE!$N:$O,2,FALSE),"")</f>
        <v>آستين آلومينيومي</v>
      </c>
      <c r="G5639" s="3" t="s">
        <v>3148</v>
      </c>
      <c r="H5639" s="4">
        <v>5365</v>
      </c>
      <c r="I5639" s="3" t="s">
        <v>1508</v>
      </c>
      <c r="J5639" s="3" t="s">
        <v>38</v>
      </c>
      <c r="K5639" s="5">
        <v>1</v>
      </c>
      <c r="L5639" s="3" t="s">
        <v>3</v>
      </c>
      <c r="M5639" s="3" t="s">
        <v>47</v>
      </c>
      <c r="N5639" s="3" t="s">
        <v>3230</v>
      </c>
      <c r="O5639" s="1">
        <v>866</v>
      </c>
      <c r="P5639" s="4">
        <v>0</v>
      </c>
      <c r="Q5639" s="10">
        <f t="shared" si="356"/>
        <v>866</v>
      </c>
    </row>
    <row r="5640" spans="2:17" ht="20.25" customHeight="1">
      <c r="B5640" s="10" t="str">
        <f t="shared" si="357"/>
        <v>لباس كار ديرسوز(بلوز) 866</v>
      </c>
      <c r="C5640" s="10" t="str">
        <f t="shared" si="358"/>
        <v>لباس كار ديرسوز(بلوز) 1403/05/02866</v>
      </c>
      <c r="D5640" s="10" t="str">
        <f>IFERROR(IF(تحویلی!$E$1="","",IF(NOSA!O5640=تحویلی!$E$1,تحویلی!$E$1&amp;COUNTIF(NOSA!$O$1:O5640,تحویلی!$E$1),"")),"")</f>
        <v/>
      </c>
      <c r="E5640" s="10" t="str">
        <f t="shared" si="359"/>
        <v>5365866</v>
      </c>
      <c r="F5640" s="10" t="str">
        <f>IFERROR(VLOOKUP(I5640,DATABASE!$N:$O,2,FALSE),"")</f>
        <v xml:space="preserve">لباس كار ديرسوز(بلوز) </v>
      </c>
      <c r="G5640" s="3" t="s">
        <v>3148</v>
      </c>
      <c r="H5640" s="4">
        <v>5365</v>
      </c>
      <c r="I5640" s="3" t="s">
        <v>2316</v>
      </c>
      <c r="J5640" s="3" t="s">
        <v>2780</v>
      </c>
      <c r="K5640" s="5">
        <v>1</v>
      </c>
      <c r="L5640" s="3" t="s">
        <v>8</v>
      </c>
      <c r="M5640" s="3" t="s">
        <v>47</v>
      </c>
      <c r="N5640" s="3" t="s">
        <v>3230</v>
      </c>
      <c r="O5640" s="1">
        <v>866</v>
      </c>
      <c r="P5640" s="4">
        <v>0</v>
      </c>
      <c r="Q5640" s="10">
        <f t="shared" si="356"/>
        <v>866</v>
      </c>
    </row>
    <row r="5641" spans="2:17" ht="20.25" customHeight="1">
      <c r="B5641" s="10" t="str">
        <f t="shared" si="357"/>
        <v>دستكش كف دوبل چرمي248</v>
      </c>
      <c r="C5641" s="10" t="str">
        <f t="shared" si="358"/>
        <v>دستكش كف دوبل چرمي1403/05/02248</v>
      </c>
      <c r="D5641" s="10" t="str">
        <f>IFERROR(IF(تحویلی!$E$1="","",IF(NOSA!O5641=تحویلی!$E$1,تحویلی!$E$1&amp;COUNTIF(NOSA!$O$1:O5641,تحویلی!$E$1),"")),"")</f>
        <v/>
      </c>
      <c r="E5641" s="10" t="str">
        <f t="shared" si="359"/>
        <v>5390248</v>
      </c>
      <c r="F5641" s="10" t="str">
        <f>IFERROR(VLOOKUP(I5641,DATABASE!$N:$O,2,FALSE),"")</f>
        <v>دستكش كف دوبل چرمي</v>
      </c>
      <c r="G5641" s="3" t="s">
        <v>3148</v>
      </c>
      <c r="H5641" s="4">
        <v>5390</v>
      </c>
      <c r="I5641" s="3" t="s">
        <v>1683</v>
      </c>
      <c r="J5641" s="3" t="s">
        <v>1684</v>
      </c>
      <c r="K5641" s="5">
        <v>1</v>
      </c>
      <c r="L5641" s="3" t="s">
        <v>3</v>
      </c>
      <c r="M5641" s="3" t="s">
        <v>19</v>
      </c>
      <c r="N5641" s="3" t="s">
        <v>237</v>
      </c>
      <c r="O5641" s="1">
        <v>248</v>
      </c>
      <c r="P5641" s="4">
        <v>0</v>
      </c>
      <c r="Q5641" s="10">
        <f t="shared" si="356"/>
        <v>248</v>
      </c>
    </row>
    <row r="5642" spans="2:17" ht="20.25" customHeight="1">
      <c r="B5642" s="10" t="str">
        <f t="shared" si="357"/>
        <v>ماسك جوشكاري893</v>
      </c>
      <c r="C5642" s="10" t="str">
        <f t="shared" si="358"/>
        <v>ماسك جوشكاري1403/05/02893</v>
      </c>
      <c r="D5642" s="10" t="str">
        <f>IFERROR(IF(تحویلی!$E$1="","",IF(NOSA!O5642=تحویلی!$E$1,تحویلی!$E$1&amp;COUNTIF(NOSA!$O$1:O5642,تحویلی!$E$1),"")),"")</f>
        <v/>
      </c>
      <c r="E5642" s="10" t="str">
        <f t="shared" si="359"/>
        <v>5392893</v>
      </c>
      <c r="F5642" s="10" t="str">
        <f>IFERROR(VLOOKUP(I5642,DATABASE!$N:$O,2,FALSE),"")</f>
        <v>ماسك جوشكاري</v>
      </c>
      <c r="G5642" s="3" t="s">
        <v>3148</v>
      </c>
      <c r="H5642" s="4">
        <v>5392</v>
      </c>
      <c r="I5642" s="3" t="s">
        <v>1598</v>
      </c>
      <c r="J5642" s="3" t="s">
        <v>108</v>
      </c>
      <c r="K5642" s="5">
        <v>1</v>
      </c>
      <c r="L5642" s="3" t="s">
        <v>8</v>
      </c>
      <c r="M5642" s="3" t="s">
        <v>3513</v>
      </c>
      <c r="N5642" s="3" t="s">
        <v>3458</v>
      </c>
      <c r="O5642" s="1">
        <v>893</v>
      </c>
      <c r="P5642" s="4">
        <v>0</v>
      </c>
      <c r="Q5642" s="10">
        <f t="shared" si="356"/>
        <v>893</v>
      </c>
    </row>
    <row r="5643" spans="2:17" ht="20.25" customHeight="1">
      <c r="B5643" s="10" t="str">
        <f t="shared" si="357"/>
        <v>شيشه مات ماسك جوشكاري893</v>
      </c>
      <c r="C5643" s="10" t="str">
        <f t="shared" si="358"/>
        <v>شيشه مات ماسك جوشكاري1403/05/02893</v>
      </c>
      <c r="D5643" s="10" t="str">
        <f>IFERROR(IF(تحویلی!$E$1="","",IF(NOSA!O5643=تحویلی!$E$1,تحویلی!$E$1&amp;COUNTIF(NOSA!$O$1:O5643,تحویلی!$E$1),"")),"")</f>
        <v/>
      </c>
      <c r="E5643" s="10" t="str">
        <f t="shared" si="359"/>
        <v>5392893</v>
      </c>
      <c r="F5643" s="10" t="str">
        <f>IFERROR(VLOOKUP(I5643,DATABASE!$N:$O,2,FALSE),"")</f>
        <v>شيشه مات ماسك جوشكاري</v>
      </c>
      <c r="G5643" s="3" t="s">
        <v>3148</v>
      </c>
      <c r="H5643" s="4">
        <v>5392</v>
      </c>
      <c r="I5643" s="3" t="s">
        <v>1507</v>
      </c>
      <c r="J5643" s="3" t="s">
        <v>113</v>
      </c>
      <c r="K5643" s="5">
        <v>1</v>
      </c>
      <c r="L5643" s="3" t="s">
        <v>8</v>
      </c>
      <c r="M5643" s="3" t="s">
        <v>3513</v>
      </c>
      <c r="N5643" s="3" t="s">
        <v>3458</v>
      </c>
      <c r="O5643" s="1">
        <v>893</v>
      </c>
      <c r="P5643" s="4">
        <v>0</v>
      </c>
      <c r="Q5643" s="10">
        <f t="shared" si="356"/>
        <v>893</v>
      </c>
    </row>
    <row r="5644" spans="2:17" ht="20.25" customHeight="1">
      <c r="B5644" s="10" t="str">
        <f t="shared" si="357"/>
        <v>پوتين ايمني نسوز70</v>
      </c>
      <c r="C5644" s="10" t="str">
        <f t="shared" si="358"/>
        <v>پوتين ايمني نسوز1403/05/0270</v>
      </c>
      <c r="D5644" s="10" t="str">
        <f>IFERROR(IF(تحویلی!$E$1="","",IF(NOSA!O5644=تحویلی!$E$1,تحویلی!$E$1&amp;COUNTIF(NOSA!$O$1:O5644,تحویلی!$E$1),"")),"")</f>
        <v/>
      </c>
      <c r="E5644" s="10" t="str">
        <f t="shared" si="359"/>
        <v>539770</v>
      </c>
      <c r="F5644" s="10" t="str">
        <f>IFERROR(VLOOKUP(I5644,DATABASE!$N:$O,2,FALSE),"")</f>
        <v>پوتين ايمني نسوز</v>
      </c>
      <c r="G5644" s="3" t="s">
        <v>3148</v>
      </c>
      <c r="H5644" s="4">
        <v>5397</v>
      </c>
      <c r="I5644" s="3" t="s">
        <v>1631</v>
      </c>
      <c r="J5644" s="3" t="s">
        <v>1632</v>
      </c>
      <c r="K5644" s="5">
        <v>1</v>
      </c>
      <c r="L5644" s="3" t="s">
        <v>3</v>
      </c>
      <c r="M5644" s="3" t="s">
        <v>9</v>
      </c>
      <c r="N5644" s="3" t="s">
        <v>2763</v>
      </c>
      <c r="O5644" s="1">
        <v>70</v>
      </c>
      <c r="P5644" s="4">
        <v>0</v>
      </c>
      <c r="Q5644" s="10">
        <f t="shared" si="356"/>
        <v>70</v>
      </c>
    </row>
    <row r="5645" spans="2:17" ht="20.25" customHeight="1">
      <c r="B5645" s="10" t="str">
        <f t="shared" si="357"/>
        <v>دستكش ساق بلند نسوز70</v>
      </c>
      <c r="C5645" s="10" t="str">
        <f t="shared" si="358"/>
        <v>دستكش ساق بلند نسوز1403/05/0270</v>
      </c>
      <c r="D5645" s="10" t="str">
        <f>IFERROR(IF(تحویلی!$E$1="","",IF(NOSA!O5645=تحویلی!$E$1,تحویلی!$E$1&amp;COUNTIF(NOSA!$O$1:O5645,تحویلی!$E$1),"")),"")</f>
        <v/>
      </c>
      <c r="E5645" s="10" t="str">
        <f t="shared" si="359"/>
        <v>539770</v>
      </c>
      <c r="F5645" s="10" t="str">
        <f>IFERROR(VLOOKUP(I5645,DATABASE!$N:$O,2,FALSE),"")</f>
        <v>دستكش ساق بلند نسوز</v>
      </c>
      <c r="G5645" s="3" t="s">
        <v>3148</v>
      </c>
      <c r="H5645" s="4">
        <v>5397</v>
      </c>
      <c r="I5645" s="3" t="s">
        <v>1461</v>
      </c>
      <c r="J5645" s="3" t="s">
        <v>34</v>
      </c>
      <c r="K5645" s="5">
        <v>1</v>
      </c>
      <c r="L5645" s="3" t="s">
        <v>3</v>
      </c>
      <c r="M5645" s="3" t="s">
        <v>9</v>
      </c>
      <c r="N5645" s="3" t="s">
        <v>2763</v>
      </c>
      <c r="O5645" s="1">
        <v>70</v>
      </c>
      <c r="P5645" s="4">
        <v>0</v>
      </c>
      <c r="Q5645" s="10">
        <f t="shared" si="356"/>
        <v>70</v>
      </c>
    </row>
    <row r="5646" spans="2:17" ht="20.25" customHeight="1">
      <c r="B5646" s="10" t="str">
        <f t="shared" si="357"/>
        <v>دستكش كف مواد سبك698</v>
      </c>
      <c r="C5646" s="10" t="str">
        <f t="shared" si="358"/>
        <v>دستكش كف مواد سبك1403/05/03698</v>
      </c>
      <c r="D5646" s="10" t="str">
        <f>IFERROR(IF(تحویلی!$E$1="","",IF(NOSA!O5646=تحویلی!$E$1,تحویلی!$E$1&amp;COUNTIF(NOSA!$O$1:O5646,تحویلی!$E$1),"")),"")</f>
        <v/>
      </c>
      <c r="E5646" s="10" t="str">
        <f t="shared" si="359"/>
        <v>5406698</v>
      </c>
      <c r="F5646" s="10" t="str">
        <f>IFERROR(VLOOKUP(I5646,DATABASE!$N:$O,2,FALSE),"")</f>
        <v>دستكش كف مواد سبك</v>
      </c>
      <c r="G5646" s="3" t="s">
        <v>3149</v>
      </c>
      <c r="H5646" s="4">
        <v>5406</v>
      </c>
      <c r="I5646" s="3" t="s">
        <v>1456</v>
      </c>
      <c r="J5646" s="3" t="s">
        <v>2</v>
      </c>
      <c r="K5646" s="5">
        <v>1</v>
      </c>
      <c r="L5646" s="3" t="s">
        <v>3</v>
      </c>
      <c r="M5646" s="3" t="s">
        <v>19</v>
      </c>
      <c r="N5646" s="3" t="s">
        <v>3460</v>
      </c>
      <c r="O5646" s="1">
        <v>698</v>
      </c>
      <c r="P5646" s="4">
        <v>0</v>
      </c>
      <c r="Q5646" s="10">
        <f t="shared" si="356"/>
        <v>698</v>
      </c>
    </row>
    <row r="5647" spans="2:17" ht="20.25" customHeight="1">
      <c r="B5647" s="10" t="str">
        <f t="shared" si="357"/>
        <v>دستكش كف مواد سبك259</v>
      </c>
      <c r="C5647" s="10" t="str">
        <f t="shared" si="358"/>
        <v>دستكش كف مواد سبك1403/05/03259</v>
      </c>
      <c r="D5647" s="10" t="str">
        <f>IFERROR(IF(تحویلی!$E$1="","",IF(NOSA!O5647=تحویلی!$E$1,تحویلی!$E$1&amp;COUNTIF(NOSA!$O$1:O5647,تحویلی!$E$1),"")),"")</f>
        <v/>
      </c>
      <c r="E5647" s="10" t="str">
        <f t="shared" si="359"/>
        <v>5407259</v>
      </c>
      <c r="F5647" s="10" t="str">
        <f>IFERROR(VLOOKUP(I5647,DATABASE!$N:$O,2,FALSE),"")</f>
        <v>دستكش كف مواد سبك</v>
      </c>
      <c r="G5647" s="3" t="s">
        <v>3149</v>
      </c>
      <c r="H5647" s="4">
        <v>5407</v>
      </c>
      <c r="I5647" s="3" t="s">
        <v>1456</v>
      </c>
      <c r="J5647" s="3" t="s">
        <v>2</v>
      </c>
      <c r="K5647" s="5">
        <v>1</v>
      </c>
      <c r="L5647" s="3" t="s">
        <v>3</v>
      </c>
      <c r="M5647" s="3" t="s">
        <v>4</v>
      </c>
      <c r="N5647" s="3" t="s">
        <v>3451</v>
      </c>
      <c r="O5647" s="1">
        <v>259</v>
      </c>
      <c r="P5647" s="4">
        <v>0</v>
      </c>
      <c r="Q5647" s="10">
        <f t="shared" si="356"/>
        <v>259</v>
      </c>
    </row>
    <row r="5648" spans="2:17" ht="20.25" customHeight="1">
      <c r="B5648" s="10" t="str">
        <f t="shared" si="357"/>
        <v>دستكش كف مواد سبك672</v>
      </c>
      <c r="C5648" s="10" t="str">
        <f t="shared" si="358"/>
        <v>دستكش كف مواد سبك1403/05/03672</v>
      </c>
      <c r="D5648" s="10" t="str">
        <f>IFERROR(IF(تحویلی!$E$1="","",IF(NOSA!O5648=تحویلی!$E$1,تحویلی!$E$1&amp;COUNTIF(NOSA!$O$1:O5648,تحویلی!$E$1),"")),"")</f>
        <v/>
      </c>
      <c r="E5648" s="10" t="str">
        <f t="shared" si="359"/>
        <v>5408672</v>
      </c>
      <c r="F5648" s="10" t="str">
        <f>IFERROR(VLOOKUP(I5648,DATABASE!$N:$O,2,FALSE),"")</f>
        <v>دستكش كف مواد سبك</v>
      </c>
      <c r="G5648" s="3" t="s">
        <v>3149</v>
      </c>
      <c r="H5648" s="4">
        <v>5408</v>
      </c>
      <c r="I5648" s="3" t="s">
        <v>1456</v>
      </c>
      <c r="J5648" s="3" t="s">
        <v>2</v>
      </c>
      <c r="K5648" s="5">
        <v>1</v>
      </c>
      <c r="L5648" s="3" t="s">
        <v>3</v>
      </c>
      <c r="M5648" s="3" t="s">
        <v>47</v>
      </c>
      <c r="N5648" s="3" t="s">
        <v>2814</v>
      </c>
      <c r="O5648" s="1">
        <v>672</v>
      </c>
      <c r="P5648" s="4">
        <v>0</v>
      </c>
      <c r="Q5648" s="10">
        <f t="shared" si="356"/>
        <v>672</v>
      </c>
    </row>
    <row r="5649" spans="2:17" ht="20.25" customHeight="1">
      <c r="B5649" s="10" t="str">
        <f t="shared" si="357"/>
        <v>دستكش كف مواد سبك540</v>
      </c>
      <c r="C5649" s="10" t="str">
        <f t="shared" si="358"/>
        <v>دستكش كف مواد سبك1403/05/03540</v>
      </c>
      <c r="D5649" s="10" t="str">
        <f>IFERROR(IF(تحویلی!$E$1="","",IF(NOSA!O5649=تحویلی!$E$1,تحویلی!$E$1&amp;COUNTIF(NOSA!$O$1:O5649,تحویلی!$E$1),"")),"")</f>
        <v/>
      </c>
      <c r="E5649" s="10" t="str">
        <f t="shared" si="359"/>
        <v>5410540</v>
      </c>
      <c r="F5649" s="10" t="str">
        <f>IFERROR(VLOOKUP(I5649,DATABASE!$N:$O,2,FALSE),"")</f>
        <v>دستكش كف مواد سبك</v>
      </c>
      <c r="G5649" s="3" t="s">
        <v>3149</v>
      </c>
      <c r="H5649" s="4">
        <v>5410</v>
      </c>
      <c r="I5649" s="3" t="s">
        <v>1456</v>
      </c>
      <c r="J5649" s="3" t="s">
        <v>2</v>
      </c>
      <c r="K5649" s="5">
        <v>1</v>
      </c>
      <c r="L5649" s="3" t="s">
        <v>3</v>
      </c>
      <c r="M5649" s="3" t="s">
        <v>19</v>
      </c>
      <c r="N5649" s="3" t="s">
        <v>3493</v>
      </c>
      <c r="O5649" s="1">
        <v>540</v>
      </c>
      <c r="P5649" s="4">
        <v>0</v>
      </c>
      <c r="Q5649" s="10">
        <f t="shared" si="356"/>
        <v>540</v>
      </c>
    </row>
    <row r="5650" spans="2:17" ht="20.25" customHeight="1">
      <c r="B5650" s="10" t="str">
        <f t="shared" si="357"/>
        <v>دستكش كف مواد سبك843</v>
      </c>
      <c r="C5650" s="10" t="str">
        <f t="shared" si="358"/>
        <v>دستكش كف مواد سبك1403/05/03843</v>
      </c>
      <c r="D5650" s="10" t="str">
        <f>IFERROR(IF(تحویلی!$E$1="","",IF(NOSA!O5650=تحویلی!$E$1,تحویلی!$E$1&amp;COUNTIF(NOSA!$O$1:O5650,تحویلی!$E$1),"")),"")</f>
        <v/>
      </c>
      <c r="E5650" s="10" t="str">
        <f t="shared" si="359"/>
        <v>5410843</v>
      </c>
      <c r="F5650" s="10" t="str">
        <f>IFERROR(VLOOKUP(I5650,DATABASE!$N:$O,2,FALSE),"")</f>
        <v>دستكش كف مواد سبك</v>
      </c>
      <c r="G5650" s="3" t="s">
        <v>3149</v>
      </c>
      <c r="H5650" s="4">
        <v>5410</v>
      </c>
      <c r="I5650" s="3" t="s">
        <v>1456</v>
      </c>
      <c r="J5650" s="3" t="s">
        <v>2</v>
      </c>
      <c r="K5650" s="5">
        <v>1</v>
      </c>
      <c r="L5650" s="3" t="s">
        <v>3</v>
      </c>
      <c r="M5650" s="3" t="s">
        <v>19</v>
      </c>
      <c r="N5650" s="3" t="s">
        <v>3494</v>
      </c>
      <c r="O5650" s="1">
        <v>843</v>
      </c>
      <c r="P5650" s="4">
        <v>0</v>
      </c>
      <c r="Q5650" s="10">
        <f t="shared" si="356"/>
        <v>843</v>
      </c>
    </row>
    <row r="5651" spans="2:17" ht="20.25" customHeight="1">
      <c r="B5651" s="10" t="str">
        <f t="shared" si="357"/>
        <v>دستكش كف مواد سبك819</v>
      </c>
      <c r="C5651" s="10" t="str">
        <f t="shared" si="358"/>
        <v>دستكش كف مواد سبك1403/05/03819</v>
      </c>
      <c r="D5651" s="10" t="str">
        <f>IFERROR(IF(تحویلی!$E$1="","",IF(NOSA!O5651=تحویلی!$E$1,تحویلی!$E$1&amp;COUNTIF(NOSA!$O$1:O5651,تحویلی!$E$1),"")),"")</f>
        <v/>
      </c>
      <c r="E5651" s="10" t="str">
        <f t="shared" si="359"/>
        <v>5410819</v>
      </c>
      <c r="F5651" s="10" t="str">
        <f>IFERROR(VLOOKUP(I5651,DATABASE!$N:$O,2,FALSE),"")</f>
        <v>دستكش كف مواد سبك</v>
      </c>
      <c r="G5651" s="3" t="s">
        <v>3149</v>
      </c>
      <c r="H5651" s="4">
        <v>5410</v>
      </c>
      <c r="I5651" s="3" t="s">
        <v>1456</v>
      </c>
      <c r="J5651" s="3" t="s">
        <v>2</v>
      </c>
      <c r="K5651" s="5">
        <v>1</v>
      </c>
      <c r="L5651" s="3" t="s">
        <v>3</v>
      </c>
      <c r="M5651" s="3" t="s">
        <v>19</v>
      </c>
      <c r="N5651" s="3" t="s">
        <v>3495</v>
      </c>
      <c r="O5651" s="1">
        <v>819</v>
      </c>
      <c r="P5651" s="4">
        <v>0</v>
      </c>
      <c r="Q5651" s="10">
        <f t="shared" si="356"/>
        <v>819</v>
      </c>
    </row>
    <row r="5652" spans="2:17" ht="20.25" customHeight="1">
      <c r="B5652" s="10" t="str">
        <f t="shared" si="357"/>
        <v>دستكش كف مواد سبك773</v>
      </c>
      <c r="C5652" s="10" t="str">
        <f t="shared" si="358"/>
        <v>دستكش كف مواد سبك1403/05/03773</v>
      </c>
      <c r="D5652" s="10" t="str">
        <f>IFERROR(IF(تحویلی!$E$1="","",IF(NOSA!O5652=تحویلی!$E$1,تحویلی!$E$1&amp;COUNTIF(NOSA!$O$1:O5652,تحویلی!$E$1),"")),"")</f>
        <v/>
      </c>
      <c r="E5652" s="10" t="str">
        <f t="shared" si="359"/>
        <v>5410773</v>
      </c>
      <c r="F5652" s="10" t="str">
        <f>IFERROR(VLOOKUP(I5652,DATABASE!$N:$O,2,FALSE),"")</f>
        <v>دستكش كف مواد سبك</v>
      </c>
      <c r="G5652" s="3" t="s">
        <v>3149</v>
      </c>
      <c r="H5652" s="4">
        <v>5410</v>
      </c>
      <c r="I5652" s="3" t="s">
        <v>1456</v>
      </c>
      <c r="J5652" s="3" t="s">
        <v>2</v>
      </c>
      <c r="K5652" s="5">
        <v>1</v>
      </c>
      <c r="L5652" s="3" t="s">
        <v>3</v>
      </c>
      <c r="M5652" s="3" t="s">
        <v>19</v>
      </c>
      <c r="N5652" s="3" t="s">
        <v>3496</v>
      </c>
      <c r="O5652" s="1">
        <v>773</v>
      </c>
      <c r="P5652" s="4">
        <v>0</v>
      </c>
      <c r="Q5652" s="10">
        <f t="shared" si="356"/>
        <v>773</v>
      </c>
    </row>
    <row r="5653" spans="2:17" ht="20.25" customHeight="1">
      <c r="B5653" s="10" t="str">
        <f t="shared" si="357"/>
        <v>دستكش كف مواد سبك731</v>
      </c>
      <c r="C5653" s="10" t="str">
        <f t="shared" si="358"/>
        <v>دستكش كف مواد سبك1403/05/03731</v>
      </c>
      <c r="D5653" s="10" t="str">
        <f>IFERROR(IF(تحویلی!$E$1="","",IF(NOSA!O5653=تحویلی!$E$1,تحویلی!$E$1&amp;COUNTIF(NOSA!$O$1:O5653,تحویلی!$E$1),"")),"")</f>
        <v/>
      </c>
      <c r="E5653" s="10" t="str">
        <f t="shared" si="359"/>
        <v>5410731</v>
      </c>
      <c r="F5653" s="10" t="str">
        <f>IFERROR(VLOOKUP(I5653,DATABASE!$N:$O,2,FALSE),"")</f>
        <v>دستكش كف مواد سبك</v>
      </c>
      <c r="G5653" s="3" t="s">
        <v>3149</v>
      </c>
      <c r="H5653" s="4">
        <v>5410</v>
      </c>
      <c r="I5653" s="3" t="s">
        <v>1456</v>
      </c>
      <c r="J5653" s="3" t="s">
        <v>2</v>
      </c>
      <c r="K5653" s="5">
        <v>1</v>
      </c>
      <c r="L5653" s="3" t="s">
        <v>3</v>
      </c>
      <c r="M5653" s="3" t="s">
        <v>47</v>
      </c>
      <c r="N5653" s="3" t="s">
        <v>3485</v>
      </c>
      <c r="O5653" s="1">
        <v>731</v>
      </c>
      <c r="P5653" s="4">
        <v>0</v>
      </c>
      <c r="Q5653" s="10">
        <f t="shared" si="356"/>
        <v>731</v>
      </c>
    </row>
    <row r="5654" spans="2:17" ht="20.25" customHeight="1">
      <c r="B5654" s="10" t="str">
        <f t="shared" si="357"/>
        <v>ماسك جوشكاري259</v>
      </c>
      <c r="C5654" s="10" t="str">
        <f t="shared" si="358"/>
        <v>ماسك جوشكاري1403/05/03259</v>
      </c>
      <c r="D5654" s="10" t="str">
        <f>IFERROR(IF(تحویلی!$E$1="","",IF(NOSA!O5654=تحویلی!$E$1,تحویلی!$E$1&amp;COUNTIF(NOSA!$O$1:O5654,تحویلی!$E$1),"")),"")</f>
        <v/>
      </c>
      <c r="E5654" s="10" t="str">
        <f t="shared" si="359"/>
        <v>5415259</v>
      </c>
      <c r="F5654" s="10" t="str">
        <f>IFERROR(VLOOKUP(I5654,DATABASE!$N:$O,2,FALSE),"")</f>
        <v>ماسك جوشكاري</v>
      </c>
      <c r="G5654" s="154" t="s">
        <v>3149</v>
      </c>
      <c r="H5654" s="155">
        <v>5415</v>
      </c>
      <c r="I5654" s="154" t="s">
        <v>1598</v>
      </c>
      <c r="J5654" s="154" t="s">
        <v>108</v>
      </c>
      <c r="K5654" s="156">
        <v>1</v>
      </c>
      <c r="L5654" s="154" t="s">
        <v>8</v>
      </c>
      <c r="M5654" s="154" t="s">
        <v>87</v>
      </c>
      <c r="N5654" s="154" t="s">
        <v>3451</v>
      </c>
      <c r="O5654" s="153">
        <v>259</v>
      </c>
      <c r="P5654" s="155">
        <v>0</v>
      </c>
      <c r="Q5654" s="10">
        <f t="shared" si="356"/>
        <v>259</v>
      </c>
    </row>
    <row r="5655" spans="2:17" ht="20.25" customHeight="1">
      <c r="B5655" s="10" t="str">
        <f t="shared" si="357"/>
        <v>شيشه مات ماسك جوشكاري259</v>
      </c>
      <c r="C5655" s="10" t="str">
        <f t="shared" si="358"/>
        <v>شيشه مات ماسك جوشكاري1403/05/03259</v>
      </c>
      <c r="D5655" s="10" t="str">
        <f>IFERROR(IF(تحویلی!$E$1="","",IF(NOSA!O5655=تحویلی!$E$1,تحویلی!$E$1&amp;COUNTIF(NOSA!$O$1:O5655,تحویلی!$E$1),"")),"")</f>
        <v/>
      </c>
      <c r="E5655" s="10" t="str">
        <f t="shared" si="359"/>
        <v>5415259</v>
      </c>
      <c r="F5655" s="10" t="str">
        <f>IFERROR(VLOOKUP(I5655,DATABASE!$N:$O,2,FALSE),"")</f>
        <v>شيشه مات ماسك جوشكاري</v>
      </c>
      <c r="G5655" s="154" t="s">
        <v>3149</v>
      </c>
      <c r="H5655" s="155">
        <v>5415</v>
      </c>
      <c r="I5655" s="154" t="s">
        <v>1507</v>
      </c>
      <c r="J5655" s="154" t="s">
        <v>113</v>
      </c>
      <c r="K5655" s="156">
        <v>1</v>
      </c>
      <c r="L5655" s="154" t="s">
        <v>8</v>
      </c>
      <c r="M5655" s="154" t="s">
        <v>87</v>
      </c>
      <c r="N5655" s="154" t="s">
        <v>3451</v>
      </c>
      <c r="O5655" s="153">
        <v>259</v>
      </c>
      <c r="P5655" s="155">
        <v>0</v>
      </c>
      <c r="Q5655" s="10">
        <f t="shared" si="356"/>
        <v>259</v>
      </c>
    </row>
    <row r="5656" spans="2:17" ht="20.25" customHeight="1">
      <c r="B5656" s="10" t="str">
        <f t="shared" si="357"/>
        <v>لباس كار يكبار مصرف719</v>
      </c>
      <c r="C5656" s="10" t="str">
        <f t="shared" si="358"/>
        <v>لباس كار يكبار مصرف1403/05/03719</v>
      </c>
      <c r="D5656" s="10" t="str">
        <f>IFERROR(IF(تحویلی!$E$1="","",IF(NOSA!O5656=تحویلی!$E$1,تحویلی!$E$1&amp;COUNTIF(NOSA!$O$1:O5656,تحویلی!$E$1),"")),"")</f>
        <v/>
      </c>
      <c r="E5656" s="10" t="str">
        <f t="shared" si="359"/>
        <v>5422719</v>
      </c>
      <c r="F5656" s="10" t="str">
        <f>IFERROR(VLOOKUP(I5656,DATABASE!$N:$O,2,FALSE),"")</f>
        <v>لباس كار يكبار مصرف</v>
      </c>
      <c r="G5656" s="154" t="s">
        <v>3149</v>
      </c>
      <c r="H5656" s="155">
        <v>5422</v>
      </c>
      <c r="I5656" s="154" t="s">
        <v>1691</v>
      </c>
      <c r="J5656" s="154" t="s">
        <v>956</v>
      </c>
      <c r="K5656" s="156">
        <v>1</v>
      </c>
      <c r="L5656" s="154" t="s">
        <v>28</v>
      </c>
      <c r="M5656" s="154" t="s">
        <v>215</v>
      </c>
      <c r="N5656" s="154" t="s">
        <v>886</v>
      </c>
      <c r="O5656" s="153">
        <v>719</v>
      </c>
      <c r="P5656" s="155">
        <v>0</v>
      </c>
      <c r="Q5656" s="10">
        <f t="shared" si="356"/>
        <v>719</v>
      </c>
    </row>
    <row r="5657" spans="2:17" ht="20.25" customHeight="1">
      <c r="B5657" s="10" t="str">
        <f t="shared" si="357"/>
        <v>دستكش كف مواد سبك580</v>
      </c>
      <c r="C5657" s="10" t="str">
        <f t="shared" si="358"/>
        <v>دستكش كف مواد سبك1403/05/03580</v>
      </c>
      <c r="D5657" s="10" t="str">
        <f>IFERROR(IF(تحویلی!$E$1="","",IF(NOSA!O5657=تحویلی!$E$1,تحویلی!$E$1&amp;COUNTIF(NOSA!$O$1:O5657,تحویلی!$E$1),"")),"")</f>
        <v/>
      </c>
      <c r="E5657" s="10" t="str">
        <f t="shared" si="359"/>
        <v>5427580</v>
      </c>
      <c r="F5657" s="10" t="str">
        <f>IFERROR(VLOOKUP(I5657,DATABASE!$N:$O,2,FALSE),"")</f>
        <v>دستكش كف مواد سبك</v>
      </c>
      <c r="G5657" s="154" t="s">
        <v>3149</v>
      </c>
      <c r="H5657" s="155">
        <v>5427</v>
      </c>
      <c r="I5657" s="154" t="s">
        <v>1456</v>
      </c>
      <c r="J5657" s="154" t="s">
        <v>2</v>
      </c>
      <c r="K5657" s="156">
        <v>1</v>
      </c>
      <c r="L5657" s="154" t="s">
        <v>3</v>
      </c>
      <c r="M5657" s="154" t="s">
        <v>47</v>
      </c>
      <c r="N5657" s="154" t="s">
        <v>3497</v>
      </c>
      <c r="O5657" s="153">
        <v>580</v>
      </c>
      <c r="P5657" s="155">
        <v>0</v>
      </c>
      <c r="Q5657" s="10">
        <f t="shared" si="356"/>
        <v>580</v>
      </c>
    </row>
    <row r="5658" spans="2:17" ht="20.25" customHeight="1">
      <c r="B5658" s="10" t="str">
        <f t="shared" si="357"/>
        <v>دستكش كف مواد سبك649</v>
      </c>
      <c r="C5658" s="10" t="str">
        <f t="shared" si="358"/>
        <v>دستكش كف مواد سبك1403/05/03649</v>
      </c>
      <c r="D5658" s="10" t="str">
        <f>IFERROR(IF(تحویلی!$E$1="","",IF(NOSA!O5658=تحویلی!$E$1,تحویلی!$E$1&amp;COUNTIF(NOSA!$O$1:O5658,تحویلی!$E$1),"")),"")</f>
        <v/>
      </c>
      <c r="E5658" s="10" t="str">
        <f t="shared" si="359"/>
        <v>5427649</v>
      </c>
      <c r="F5658" s="10" t="str">
        <f>IFERROR(VLOOKUP(I5658,DATABASE!$N:$O,2,FALSE),"")</f>
        <v>دستكش كف مواد سبك</v>
      </c>
      <c r="G5658" s="154" t="s">
        <v>3149</v>
      </c>
      <c r="H5658" s="155">
        <v>5427</v>
      </c>
      <c r="I5658" s="154" t="s">
        <v>1456</v>
      </c>
      <c r="J5658" s="154" t="s">
        <v>2</v>
      </c>
      <c r="K5658" s="156">
        <v>1</v>
      </c>
      <c r="L5658" s="154" t="s">
        <v>3</v>
      </c>
      <c r="M5658" s="154" t="s">
        <v>19</v>
      </c>
      <c r="N5658" s="154" t="s">
        <v>2885</v>
      </c>
      <c r="O5658" s="153">
        <v>649</v>
      </c>
      <c r="P5658" s="155">
        <v>0</v>
      </c>
      <c r="Q5658" s="10">
        <f t="shared" ref="Q5658:Q5721" si="360">VALUE(O5658)</f>
        <v>649</v>
      </c>
    </row>
    <row r="5659" spans="2:17" ht="20.25" customHeight="1">
      <c r="B5659" s="10" t="str">
        <f t="shared" si="357"/>
        <v>دستكش كف مواد سبك885</v>
      </c>
      <c r="C5659" s="10" t="str">
        <f t="shared" si="358"/>
        <v>دستكش كف مواد سبك1403/05/03885</v>
      </c>
      <c r="D5659" s="10" t="str">
        <f>IFERROR(IF(تحویلی!$E$1="","",IF(NOSA!O5659=تحویلی!$E$1,تحویلی!$E$1&amp;COUNTIF(NOSA!$O$1:O5659,تحویلی!$E$1),"")),"")</f>
        <v/>
      </c>
      <c r="E5659" s="10" t="str">
        <f t="shared" si="359"/>
        <v>5427885</v>
      </c>
      <c r="F5659" s="10" t="str">
        <f>IFERROR(VLOOKUP(I5659,DATABASE!$N:$O,2,FALSE),"")</f>
        <v>دستكش كف مواد سبك</v>
      </c>
      <c r="G5659" s="154" t="s">
        <v>3149</v>
      </c>
      <c r="H5659" s="155">
        <v>5427</v>
      </c>
      <c r="I5659" s="154" t="s">
        <v>1456</v>
      </c>
      <c r="J5659" s="154" t="s">
        <v>2</v>
      </c>
      <c r="K5659" s="156">
        <v>1</v>
      </c>
      <c r="L5659" s="154" t="s">
        <v>3</v>
      </c>
      <c r="M5659" s="154" t="s">
        <v>19</v>
      </c>
      <c r="N5659" s="154" t="s">
        <v>3381</v>
      </c>
      <c r="O5659" s="153">
        <v>885</v>
      </c>
      <c r="P5659" s="155">
        <v>0</v>
      </c>
      <c r="Q5659" s="10">
        <f t="shared" si="360"/>
        <v>885</v>
      </c>
    </row>
    <row r="5660" spans="2:17" ht="20.25" customHeight="1">
      <c r="B5660" s="10" t="str">
        <f t="shared" si="357"/>
        <v>دستكش كف مواد سبك886</v>
      </c>
      <c r="C5660" s="10" t="str">
        <f t="shared" si="358"/>
        <v>دستكش كف مواد سبك1403/05/03886</v>
      </c>
      <c r="D5660" s="10" t="str">
        <f>IFERROR(IF(تحویلی!$E$1="","",IF(NOSA!O5660=تحویلی!$E$1,تحویلی!$E$1&amp;COUNTIF(NOSA!$O$1:O5660,تحویلی!$E$1),"")),"")</f>
        <v/>
      </c>
      <c r="E5660" s="10" t="str">
        <f t="shared" si="359"/>
        <v>5427886</v>
      </c>
      <c r="F5660" s="10" t="str">
        <f>IFERROR(VLOOKUP(I5660,DATABASE!$N:$O,2,FALSE),"")</f>
        <v>دستكش كف مواد سبك</v>
      </c>
      <c r="G5660" s="154" t="s">
        <v>3149</v>
      </c>
      <c r="H5660" s="155">
        <v>5427</v>
      </c>
      <c r="I5660" s="154" t="s">
        <v>1456</v>
      </c>
      <c r="J5660" s="154" t="s">
        <v>2</v>
      </c>
      <c r="K5660" s="156">
        <v>1</v>
      </c>
      <c r="L5660" s="154" t="s">
        <v>3</v>
      </c>
      <c r="M5660" s="154" t="s">
        <v>19</v>
      </c>
      <c r="N5660" s="154" t="s">
        <v>3391</v>
      </c>
      <c r="O5660" s="153">
        <v>886</v>
      </c>
      <c r="P5660" s="155">
        <v>0</v>
      </c>
      <c r="Q5660" s="10">
        <f t="shared" si="360"/>
        <v>886</v>
      </c>
    </row>
    <row r="5661" spans="2:17" ht="20.25" customHeight="1">
      <c r="B5661" s="10" t="str">
        <f t="shared" si="357"/>
        <v>دستكش كف مواد سبك847</v>
      </c>
      <c r="C5661" s="10" t="str">
        <f t="shared" si="358"/>
        <v>دستكش كف مواد سبك1403/05/03847</v>
      </c>
      <c r="D5661" s="10" t="str">
        <f>IFERROR(IF(تحویلی!$E$1="","",IF(NOSA!O5661=تحویلی!$E$1,تحویلی!$E$1&amp;COUNTIF(NOSA!$O$1:O5661,تحویلی!$E$1),"")),"")</f>
        <v/>
      </c>
      <c r="E5661" s="10" t="str">
        <f t="shared" si="359"/>
        <v>5427847</v>
      </c>
      <c r="F5661" s="10" t="str">
        <f>IFERROR(VLOOKUP(I5661,DATABASE!$N:$O,2,FALSE),"")</f>
        <v>دستكش كف مواد سبك</v>
      </c>
      <c r="G5661" s="154" t="s">
        <v>3149</v>
      </c>
      <c r="H5661" s="155">
        <v>5427</v>
      </c>
      <c r="I5661" s="154" t="s">
        <v>1456</v>
      </c>
      <c r="J5661" s="154" t="s">
        <v>2</v>
      </c>
      <c r="K5661" s="156">
        <v>1</v>
      </c>
      <c r="L5661" s="154" t="s">
        <v>3</v>
      </c>
      <c r="M5661" s="154" t="s">
        <v>19</v>
      </c>
      <c r="N5661" s="154" t="s">
        <v>2746</v>
      </c>
      <c r="O5661" s="153">
        <v>847</v>
      </c>
      <c r="P5661" s="155">
        <v>0</v>
      </c>
      <c r="Q5661" s="10">
        <f t="shared" si="360"/>
        <v>847</v>
      </c>
    </row>
    <row r="5662" spans="2:17" ht="20.25" customHeight="1">
      <c r="B5662" s="10" t="str">
        <f t="shared" si="357"/>
        <v>دستكش كف دوبل چرمي651</v>
      </c>
      <c r="C5662" s="10" t="str">
        <f t="shared" si="358"/>
        <v>دستكش كف دوبل چرمي1403/05/03651</v>
      </c>
      <c r="D5662" s="10" t="str">
        <f>IFERROR(IF(تحویلی!$E$1="","",IF(NOSA!O5662=تحویلی!$E$1,تحویلی!$E$1&amp;COUNTIF(NOSA!$O$1:O5662,تحویلی!$E$1),"")),"")</f>
        <v/>
      </c>
      <c r="E5662" s="10" t="str">
        <f t="shared" si="359"/>
        <v>5428651</v>
      </c>
      <c r="F5662" s="10" t="str">
        <f>IFERROR(VLOOKUP(I5662,DATABASE!$N:$O,2,FALSE),"")</f>
        <v>دستكش كف دوبل چرمي</v>
      </c>
      <c r="G5662" s="154" t="s">
        <v>3149</v>
      </c>
      <c r="H5662" s="155">
        <v>5428</v>
      </c>
      <c r="I5662" s="154" t="s">
        <v>1683</v>
      </c>
      <c r="J5662" s="154" t="s">
        <v>1684</v>
      </c>
      <c r="K5662" s="156">
        <v>1</v>
      </c>
      <c r="L5662" s="154" t="s">
        <v>3</v>
      </c>
      <c r="M5662" s="154" t="s">
        <v>4</v>
      </c>
      <c r="N5662" s="154" t="s">
        <v>2738</v>
      </c>
      <c r="O5662" s="153">
        <v>651</v>
      </c>
      <c r="P5662" s="155">
        <v>0</v>
      </c>
      <c r="Q5662" s="10">
        <f t="shared" si="360"/>
        <v>651</v>
      </c>
    </row>
    <row r="5663" spans="2:17" ht="20.25" customHeight="1">
      <c r="B5663" s="10" t="str">
        <f t="shared" si="357"/>
        <v>دستكش ضد برش سبك684</v>
      </c>
      <c r="C5663" s="10" t="str">
        <f t="shared" si="358"/>
        <v>دستكش ضد برش سبك1403/05/03684</v>
      </c>
      <c r="D5663" s="10" t="str">
        <f>IFERROR(IF(تحویلی!$E$1="","",IF(NOSA!O5663=تحویلی!$E$1,تحویلی!$E$1&amp;COUNTIF(NOSA!$O$1:O5663,تحویلی!$E$1),"")),"")</f>
        <v/>
      </c>
      <c r="E5663" s="10" t="str">
        <f t="shared" si="359"/>
        <v>5437684</v>
      </c>
      <c r="F5663" s="10" t="str">
        <f>IFERROR(VLOOKUP(I5663,DATABASE!$N:$O,2,FALSE),"")</f>
        <v>دستكش ضد برش سبك</v>
      </c>
      <c r="G5663" s="154" t="s">
        <v>3149</v>
      </c>
      <c r="H5663" s="155">
        <v>5437</v>
      </c>
      <c r="I5663" s="154" t="s">
        <v>1442</v>
      </c>
      <c r="J5663" s="154" t="s">
        <v>22</v>
      </c>
      <c r="K5663" s="156">
        <v>1</v>
      </c>
      <c r="L5663" s="154" t="s">
        <v>3</v>
      </c>
      <c r="M5663" s="154" t="s">
        <v>202</v>
      </c>
      <c r="N5663" s="154" t="s">
        <v>267</v>
      </c>
      <c r="O5663" s="153">
        <v>684</v>
      </c>
      <c r="P5663" s="155">
        <v>0</v>
      </c>
      <c r="Q5663" s="10">
        <f t="shared" si="360"/>
        <v>684</v>
      </c>
    </row>
    <row r="5664" spans="2:17" ht="20.25" customHeight="1">
      <c r="B5664" s="10" t="str">
        <f t="shared" si="357"/>
        <v>دستكش ضد برش سبك652</v>
      </c>
      <c r="C5664" s="10" t="str">
        <f t="shared" si="358"/>
        <v>دستكش ضد برش سبك1403/05/03652</v>
      </c>
      <c r="D5664" s="10" t="str">
        <f>IFERROR(IF(تحویلی!$E$1="","",IF(NOSA!O5664=تحویلی!$E$1,تحویلی!$E$1&amp;COUNTIF(NOSA!$O$1:O5664,تحویلی!$E$1),"")),"")</f>
        <v/>
      </c>
      <c r="E5664" s="10" t="str">
        <f t="shared" si="359"/>
        <v>5437652</v>
      </c>
      <c r="F5664" s="10" t="str">
        <f>IFERROR(VLOOKUP(I5664,DATABASE!$N:$O,2,FALSE),"")</f>
        <v>دستكش ضد برش سبك</v>
      </c>
      <c r="G5664" s="154" t="s">
        <v>3149</v>
      </c>
      <c r="H5664" s="155">
        <v>5437</v>
      </c>
      <c r="I5664" s="154" t="s">
        <v>1442</v>
      </c>
      <c r="J5664" s="154" t="s">
        <v>22</v>
      </c>
      <c r="K5664" s="156">
        <v>1</v>
      </c>
      <c r="L5664" s="154" t="s">
        <v>3</v>
      </c>
      <c r="M5664" s="154" t="s">
        <v>202</v>
      </c>
      <c r="N5664" s="154" t="s">
        <v>847</v>
      </c>
      <c r="O5664" s="153">
        <v>652</v>
      </c>
      <c r="P5664" s="155">
        <v>0</v>
      </c>
      <c r="Q5664" s="10">
        <f t="shared" si="360"/>
        <v>652</v>
      </c>
    </row>
    <row r="5665" spans="2:17" ht="20.25" customHeight="1">
      <c r="B5665" s="10" t="str">
        <f t="shared" si="357"/>
        <v>دستكش كف دوبل چرمي725</v>
      </c>
      <c r="C5665" s="10" t="str">
        <f t="shared" si="358"/>
        <v>دستكش كف دوبل چرمي1403/05/03725</v>
      </c>
      <c r="D5665" s="10" t="str">
        <f>IFERROR(IF(تحویلی!$E$1="","",IF(NOSA!O5665=تحویلی!$E$1,تحویلی!$E$1&amp;COUNTIF(NOSA!$O$1:O5665,تحویلی!$E$1),"")),"")</f>
        <v/>
      </c>
      <c r="E5665" s="10" t="str">
        <f t="shared" si="359"/>
        <v>5443725</v>
      </c>
      <c r="F5665" s="10" t="str">
        <f>IFERROR(VLOOKUP(I5665,DATABASE!$N:$O,2,FALSE),"")</f>
        <v>دستكش كف دوبل چرمي</v>
      </c>
      <c r="G5665" s="3" t="s">
        <v>3149</v>
      </c>
      <c r="H5665" s="4">
        <v>5443</v>
      </c>
      <c r="I5665" s="3" t="s">
        <v>1683</v>
      </c>
      <c r="J5665" s="3" t="s">
        <v>1684</v>
      </c>
      <c r="K5665" s="5">
        <v>1</v>
      </c>
      <c r="L5665" s="3" t="s">
        <v>3</v>
      </c>
      <c r="M5665" s="3" t="s">
        <v>19</v>
      </c>
      <c r="N5665" s="3" t="s">
        <v>596</v>
      </c>
      <c r="O5665" s="1">
        <v>725</v>
      </c>
      <c r="P5665" s="4">
        <v>0</v>
      </c>
      <c r="Q5665" s="10">
        <f t="shared" si="360"/>
        <v>725</v>
      </c>
    </row>
    <row r="5666" spans="2:17" ht="20.25" customHeight="1">
      <c r="B5666" s="10" t="str">
        <f t="shared" si="357"/>
        <v>دستكش كف دوبل چرمي848</v>
      </c>
      <c r="C5666" s="10" t="str">
        <f t="shared" si="358"/>
        <v>دستكش كف دوبل چرمي1403/05/03848</v>
      </c>
      <c r="D5666" s="10" t="str">
        <f>IFERROR(IF(تحویلی!$E$1="","",IF(NOSA!O5666=تحویلی!$E$1,تحویلی!$E$1&amp;COUNTIF(NOSA!$O$1:O5666,تحویلی!$E$1),"")),"")</f>
        <v/>
      </c>
      <c r="E5666" s="10" t="str">
        <f t="shared" si="359"/>
        <v>5443848</v>
      </c>
      <c r="F5666" s="10" t="str">
        <f>IFERROR(VLOOKUP(I5666,DATABASE!$N:$O,2,FALSE),"")</f>
        <v>دستكش كف دوبل چرمي</v>
      </c>
      <c r="G5666" s="3" t="s">
        <v>3149</v>
      </c>
      <c r="H5666" s="4">
        <v>5443</v>
      </c>
      <c r="I5666" s="3" t="s">
        <v>1683</v>
      </c>
      <c r="J5666" s="3" t="s">
        <v>1684</v>
      </c>
      <c r="K5666" s="5">
        <v>1</v>
      </c>
      <c r="L5666" s="3" t="s">
        <v>3</v>
      </c>
      <c r="M5666" s="3" t="s">
        <v>47</v>
      </c>
      <c r="N5666" s="3" t="s">
        <v>2750</v>
      </c>
      <c r="O5666" s="1">
        <v>848</v>
      </c>
      <c r="P5666" s="4">
        <v>0</v>
      </c>
      <c r="Q5666" s="10">
        <f t="shared" si="360"/>
        <v>848</v>
      </c>
    </row>
    <row r="5667" spans="2:17" ht="20.25" customHeight="1">
      <c r="B5667" s="10" t="str">
        <f t="shared" si="357"/>
        <v>دستكش كف مواد سبك836</v>
      </c>
      <c r="C5667" s="10" t="str">
        <f t="shared" si="358"/>
        <v>دستكش كف مواد سبك1403/05/03836</v>
      </c>
      <c r="D5667" s="10" t="str">
        <f>IFERROR(IF(تحویلی!$E$1="","",IF(NOSA!O5667=تحویلی!$E$1,تحویلی!$E$1&amp;COUNTIF(NOSA!$O$1:O5667,تحویلی!$E$1),"")),"")</f>
        <v/>
      </c>
      <c r="E5667" s="10" t="str">
        <f t="shared" si="359"/>
        <v>5445836</v>
      </c>
      <c r="F5667" s="10" t="str">
        <f>IFERROR(VLOOKUP(I5667,DATABASE!$N:$O,2,FALSE),"")</f>
        <v>دستكش كف مواد سبك</v>
      </c>
      <c r="G5667" s="3" t="s">
        <v>3149</v>
      </c>
      <c r="H5667" s="4">
        <v>5445</v>
      </c>
      <c r="I5667" s="3" t="s">
        <v>1456</v>
      </c>
      <c r="J5667" s="3" t="s">
        <v>2</v>
      </c>
      <c r="K5667" s="5">
        <v>1</v>
      </c>
      <c r="L5667" s="3" t="s">
        <v>3</v>
      </c>
      <c r="M5667" s="3" t="s">
        <v>40</v>
      </c>
      <c r="N5667" s="3" t="s">
        <v>2678</v>
      </c>
      <c r="O5667" s="1">
        <v>836</v>
      </c>
      <c r="P5667" s="4">
        <v>0</v>
      </c>
      <c r="Q5667" s="10">
        <f t="shared" si="360"/>
        <v>836</v>
      </c>
    </row>
    <row r="5668" spans="2:17" ht="20.25" customHeight="1">
      <c r="B5668" s="10" t="str">
        <f t="shared" si="357"/>
        <v>دستكش كف دوبل چرمي545</v>
      </c>
      <c r="C5668" s="10" t="str">
        <f t="shared" si="358"/>
        <v>دستكش كف دوبل چرمي1403/05/03545</v>
      </c>
      <c r="D5668" s="10" t="str">
        <f>IFERROR(IF(تحویلی!$E$1="","",IF(NOSA!O5668=تحویلی!$E$1,تحویلی!$E$1&amp;COUNTIF(NOSA!$O$1:O5668,تحویلی!$E$1),"")),"")</f>
        <v/>
      </c>
      <c r="E5668" s="10" t="str">
        <f t="shared" si="359"/>
        <v>5451545</v>
      </c>
      <c r="F5668" s="10" t="str">
        <f>IFERROR(VLOOKUP(I5668,DATABASE!$N:$O,2,FALSE),"")</f>
        <v>دستكش كف دوبل چرمي</v>
      </c>
      <c r="G5668" s="3" t="s">
        <v>3149</v>
      </c>
      <c r="H5668" s="4">
        <v>5451</v>
      </c>
      <c r="I5668" s="3" t="s">
        <v>1683</v>
      </c>
      <c r="J5668" s="3" t="s">
        <v>1684</v>
      </c>
      <c r="K5668" s="5">
        <v>1</v>
      </c>
      <c r="L5668" s="3" t="s">
        <v>3</v>
      </c>
      <c r="M5668" s="3" t="s">
        <v>47</v>
      </c>
      <c r="N5668" s="3" t="s">
        <v>109</v>
      </c>
      <c r="O5668" s="1">
        <v>545</v>
      </c>
      <c r="P5668" s="4">
        <v>1</v>
      </c>
      <c r="Q5668" s="10">
        <f t="shared" si="360"/>
        <v>545</v>
      </c>
    </row>
    <row r="5669" spans="2:17" ht="20.25" customHeight="1">
      <c r="B5669" s="10" t="str">
        <f t="shared" si="357"/>
        <v>عينك تيره برشكاري545</v>
      </c>
      <c r="C5669" s="10" t="str">
        <f t="shared" si="358"/>
        <v>عينك تيره برشكاري1403/05/03545</v>
      </c>
      <c r="D5669" s="10" t="str">
        <f>IFERROR(IF(تحویلی!$E$1="","",IF(NOSA!O5669=تحویلی!$E$1,تحویلی!$E$1&amp;COUNTIF(NOSA!$O$1:O5669,تحویلی!$E$1),"")),"")</f>
        <v/>
      </c>
      <c r="E5669" s="10" t="str">
        <f t="shared" si="359"/>
        <v>5451545</v>
      </c>
      <c r="F5669" s="10" t="str">
        <f>IFERROR(VLOOKUP(I5669,DATABASE!$N:$O,2,FALSE),"")</f>
        <v>عينك تيره برشكاري</v>
      </c>
      <c r="G5669" s="3" t="s">
        <v>3149</v>
      </c>
      <c r="H5669" s="4">
        <v>5451</v>
      </c>
      <c r="I5669" s="3" t="s">
        <v>1521</v>
      </c>
      <c r="J5669" s="3" t="s">
        <v>1522</v>
      </c>
      <c r="K5669" s="5">
        <v>1</v>
      </c>
      <c r="L5669" s="3" t="s">
        <v>8</v>
      </c>
      <c r="M5669" s="3" t="s">
        <v>47</v>
      </c>
      <c r="N5669" s="3" t="s">
        <v>109</v>
      </c>
      <c r="O5669" s="1">
        <v>545</v>
      </c>
      <c r="P5669" s="4">
        <v>1</v>
      </c>
      <c r="Q5669" s="10">
        <f t="shared" si="360"/>
        <v>545</v>
      </c>
    </row>
    <row r="5670" spans="2:17" ht="20.25" customHeight="1">
      <c r="B5670" s="10" t="str">
        <f t="shared" si="357"/>
        <v>دستكش ضد برش سبك601</v>
      </c>
      <c r="C5670" s="10" t="str">
        <f t="shared" si="358"/>
        <v>دستكش ضد برش سبك1403/05/03601</v>
      </c>
      <c r="D5670" s="10" t="str">
        <f>IFERROR(IF(تحویلی!$E$1="","",IF(NOSA!O5670=تحویلی!$E$1,تحویلی!$E$1&amp;COUNTIF(NOSA!$O$1:O5670,تحویلی!$E$1),"")),"")</f>
        <v/>
      </c>
      <c r="E5670" s="10" t="str">
        <f t="shared" si="359"/>
        <v>5465601</v>
      </c>
      <c r="F5670" s="10" t="str">
        <f>IFERROR(VLOOKUP(I5670,DATABASE!$N:$O,2,FALSE),"")</f>
        <v>دستكش ضد برش سبك</v>
      </c>
      <c r="G5670" s="3" t="s">
        <v>3149</v>
      </c>
      <c r="H5670" s="4">
        <v>5465</v>
      </c>
      <c r="I5670" s="3" t="s">
        <v>1442</v>
      </c>
      <c r="J5670" s="3" t="s">
        <v>22</v>
      </c>
      <c r="K5670" s="5">
        <v>1</v>
      </c>
      <c r="L5670" s="3" t="s">
        <v>3</v>
      </c>
      <c r="M5670" s="3" t="s">
        <v>19</v>
      </c>
      <c r="N5670" s="3" t="s">
        <v>3498</v>
      </c>
      <c r="O5670" s="1">
        <v>601</v>
      </c>
      <c r="P5670" s="4">
        <v>0</v>
      </c>
      <c r="Q5670" s="10">
        <f t="shared" si="360"/>
        <v>601</v>
      </c>
    </row>
    <row r="5671" spans="2:17" ht="20.25" customHeight="1">
      <c r="B5671" s="10" t="str">
        <f t="shared" si="357"/>
        <v>دستكش كف دوبل چرمي718</v>
      </c>
      <c r="C5671" s="10" t="str">
        <f t="shared" si="358"/>
        <v>دستكش كف دوبل چرمي1403/05/03718</v>
      </c>
      <c r="D5671" s="10" t="str">
        <f>IFERROR(IF(تحویلی!$E$1="","",IF(NOSA!O5671=تحویلی!$E$1,تحویلی!$E$1&amp;COUNTIF(NOSA!$O$1:O5671,تحویلی!$E$1),"")),"")</f>
        <v/>
      </c>
      <c r="E5671" s="10" t="str">
        <f t="shared" si="359"/>
        <v>5469718</v>
      </c>
      <c r="F5671" s="10" t="str">
        <f>IFERROR(VLOOKUP(I5671,DATABASE!$N:$O,2,FALSE),"")</f>
        <v>دستكش كف دوبل چرمي</v>
      </c>
      <c r="G5671" s="3" t="s">
        <v>3149</v>
      </c>
      <c r="H5671" s="4">
        <v>5469</v>
      </c>
      <c r="I5671" s="3" t="s">
        <v>1683</v>
      </c>
      <c r="J5671" s="3" t="s">
        <v>1684</v>
      </c>
      <c r="K5671" s="5">
        <v>1</v>
      </c>
      <c r="L5671" s="3" t="s">
        <v>3</v>
      </c>
      <c r="M5671" s="3" t="s">
        <v>9</v>
      </c>
      <c r="N5671" s="3" t="s">
        <v>3499</v>
      </c>
      <c r="O5671" s="1">
        <v>718</v>
      </c>
      <c r="P5671" s="4">
        <v>0</v>
      </c>
      <c r="Q5671" s="10">
        <f t="shared" si="360"/>
        <v>718</v>
      </c>
    </row>
    <row r="5672" spans="2:17" ht="20.25" customHeight="1">
      <c r="B5672" s="10" t="str">
        <f t="shared" si="357"/>
        <v>دستكش كف مواد سبك717</v>
      </c>
      <c r="C5672" s="10" t="str">
        <f t="shared" si="358"/>
        <v>دستكش كف مواد سبك1403/05/04717</v>
      </c>
      <c r="D5672" s="10" t="str">
        <f>IFERROR(IF(تحویلی!$E$1="","",IF(NOSA!O5672=تحویلی!$E$1,تحویلی!$E$1&amp;COUNTIF(NOSA!$O$1:O5672,تحویلی!$E$1),"")),"")</f>
        <v/>
      </c>
      <c r="E5672" s="10" t="str">
        <f t="shared" si="359"/>
        <v>5490717</v>
      </c>
      <c r="F5672" s="10" t="str">
        <f>IFERROR(VLOOKUP(I5672,DATABASE!$N:$O,2,FALSE),"")</f>
        <v>دستكش كف مواد سبك</v>
      </c>
      <c r="G5672" s="3" t="s">
        <v>3150</v>
      </c>
      <c r="H5672" s="4">
        <v>5490</v>
      </c>
      <c r="I5672" s="3" t="s">
        <v>1456</v>
      </c>
      <c r="J5672" s="3" t="s">
        <v>2</v>
      </c>
      <c r="K5672" s="5">
        <v>1</v>
      </c>
      <c r="L5672" s="3" t="s">
        <v>3</v>
      </c>
      <c r="M5672" s="3" t="s">
        <v>47</v>
      </c>
      <c r="N5672" s="3" t="s">
        <v>3500</v>
      </c>
      <c r="O5672" s="1">
        <v>717</v>
      </c>
      <c r="P5672" s="4">
        <v>0</v>
      </c>
      <c r="Q5672" s="10">
        <f t="shared" si="360"/>
        <v>717</v>
      </c>
    </row>
    <row r="5673" spans="2:17" ht="20.25" customHeight="1">
      <c r="B5673" s="10" t="str">
        <f t="shared" si="357"/>
        <v>دستكش كف مواد سبك259</v>
      </c>
      <c r="C5673" s="10" t="str">
        <f t="shared" si="358"/>
        <v>دستكش كف مواد سبك1403/05/04259</v>
      </c>
      <c r="D5673" s="10" t="str">
        <f>IFERROR(IF(تحویلی!$E$1="","",IF(NOSA!O5673=تحویلی!$E$1,تحویلی!$E$1&amp;COUNTIF(NOSA!$O$1:O5673,تحویلی!$E$1),"")),"")</f>
        <v/>
      </c>
      <c r="E5673" s="10" t="str">
        <f t="shared" si="359"/>
        <v>5490259</v>
      </c>
      <c r="F5673" s="10" t="str">
        <f>IFERROR(VLOOKUP(I5673,DATABASE!$N:$O,2,FALSE),"")</f>
        <v>دستكش كف مواد سبك</v>
      </c>
      <c r="G5673" s="3" t="s">
        <v>3150</v>
      </c>
      <c r="H5673" s="4">
        <v>5490</v>
      </c>
      <c r="I5673" s="3" t="s">
        <v>1456</v>
      </c>
      <c r="J5673" s="3" t="s">
        <v>2</v>
      </c>
      <c r="K5673" s="5">
        <v>1</v>
      </c>
      <c r="L5673" s="3" t="s">
        <v>3</v>
      </c>
      <c r="M5673" s="3" t="s">
        <v>4</v>
      </c>
      <c r="N5673" s="3" t="s">
        <v>3472</v>
      </c>
      <c r="O5673" s="1">
        <v>259</v>
      </c>
      <c r="P5673" s="4">
        <v>0</v>
      </c>
      <c r="Q5673" s="10">
        <f t="shared" si="360"/>
        <v>259</v>
      </c>
    </row>
    <row r="5674" spans="2:17" ht="20.25" customHeight="1">
      <c r="B5674" s="10" t="str">
        <f t="shared" si="357"/>
        <v>دستكش كف مواد سبك653</v>
      </c>
      <c r="C5674" s="10" t="str">
        <f t="shared" si="358"/>
        <v>دستكش كف مواد سبك1403/05/04653</v>
      </c>
      <c r="D5674" s="10" t="str">
        <f>IFERROR(IF(تحویلی!$E$1="","",IF(NOSA!O5674=تحویلی!$E$1,تحویلی!$E$1&amp;COUNTIF(NOSA!$O$1:O5674,تحویلی!$E$1),"")),"")</f>
        <v/>
      </c>
      <c r="E5674" s="10" t="str">
        <f t="shared" si="359"/>
        <v>5495653</v>
      </c>
      <c r="F5674" s="10" t="str">
        <f>IFERROR(VLOOKUP(I5674,DATABASE!$N:$O,2,FALSE),"")</f>
        <v>دستكش كف مواد سبك</v>
      </c>
      <c r="G5674" s="3" t="s">
        <v>3150</v>
      </c>
      <c r="H5674" s="4">
        <v>5495</v>
      </c>
      <c r="I5674" s="3" t="s">
        <v>1456</v>
      </c>
      <c r="J5674" s="3" t="s">
        <v>2</v>
      </c>
      <c r="K5674" s="5">
        <v>1</v>
      </c>
      <c r="L5674" s="3" t="s">
        <v>3</v>
      </c>
      <c r="M5674" s="3" t="s">
        <v>19</v>
      </c>
      <c r="N5674" s="3" t="s">
        <v>2802</v>
      </c>
      <c r="O5674" s="1">
        <v>653</v>
      </c>
      <c r="P5674" s="4">
        <v>0</v>
      </c>
      <c r="Q5674" s="10">
        <f t="shared" si="360"/>
        <v>653</v>
      </c>
    </row>
    <row r="5675" spans="2:17" ht="20.25" customHeight="1">
      <c r="B5675" s="10" t="str">
        <f t="shared" si="357"/>
        <v>دستكش ضد برش سبك706</v>
      </c>
      <c r="C5675" s="10" t="str">
        <f t="shared" si="358"/>
        <v>دستكش ضد برش سبك1403/05/04706</v>
      </c>
      <c r="D5675" s="10" t="str">
        <f>IFERROR(IF(تحویلی!$E$1="","",IF(NOSA!O5675=تحویلی!$E$1,تحویلی!$E$1&amp;COUNTIF(NOSA!$O$1:O5675,تحویلی!$E$1),"")),"")</f>
        <v/>
      </c>
      <c r="E5675" s="10" t="str">
        <f t="shared" si="359"/>
        <v>5498706</v>
      </c>
      <c r="F5675" s="10" t="str">
        <f>IFERROR(VLOOKUP(I5675,DATABASE!$N:$O,2,FALSE),"")</f>
        <v>دستكش ضد برش سبك</v>
      </c>
      <c r="G5675" s="3" t="s">
        <v>3150</v>
      </c>
      <c r="H5675" s="4">
        <v>5498</v>
      </c>
      <c r="I5675" s="3" t="s">
        <v>1442</v>
      </c>
      <c r="J5675" s="3" t="s">
        <v>22</v>
      </c>
      <c r="K5675" s="5">
        <v>1</v>
      </c>
      <c r="L5675" s="3" t="s">
        <v>3</v>
      </c>
      <c r="M5675" s="3" t="s">
        <v>4</v>
      </c>
      <c r="N5675" s="3" t="s">
        <v>177</v>
      </c>
      <c r="O5675" s="1">
        <v>706</v>
      </c>
      <c r="P5675" s="4">
        <v>0</v>
      </c>
      <c r="Q5675" s="10">
        <f t="shared" si="360"/>
        <v>706</v>
      </c>
    </row>
    <row r="5676" spans="2:17" ht="20.25" customHeight="1">
      <c r="B5676" s="10" t="str">
        <f t="shared" si="357"/>
        <v>دستكش كف مواد سبك254</v>
      </c>
      <c r="C5676" s="10" t="str">
        <f t="shared" si="358"/>
        <v>دستكش كف مواد سبك1403/05/04254</v>
      </c>
      <c r="D5676" s="10" t="str">
        <f>IFERROR(IF(تحویلی!$E$1="","",IF(NOSA!O5676=تحویلی!$E$1,تحویلی!$E$1&amp;COUNTIF(NOSA!$O$1:O5676,تحویلی!$E$1),"")),"")</f>
        <v/>
      </c>
      <c r="E5676" s="10" t="str">
        <f t="shared" si="359"/>
        <v>5506254</v>
      </c>
      <c r="F5676" s="10" t="str">
        <f>IFERROR(VLOOKUP(I5676,DATABASE!$N:$O,2,FALSE),"")</f>
        <v>دستكش كف مواد سبك</v>
      </c>
      <c r="G5676" s="3" t="s">
        <v>3150</v>
      </c>
      <c r="H5676" s="4">
        <v>5506</v>
      </c>
      <c r="I5676" s="3" t="s">
        <v>1456</v>
      </c>
      <c r="J5676" s="3" t="s">
        <v>2</v>
      </c>
      <c r="K5676" s="5">
        <v>1</v>
      </c>
      <c r="L5676" s="3" t="s">
        <v>3</v>
      </c>
      <c r="M5676" s="3" t="s">
        <v>47</v>
      </c>
      <c r="N5676" s="3" t="s">
        <v>718</v>
      </c>
      <c r="O5676" s="1">
        <v>254</v>
      </c>
      <c r="P5676" s="4">
        <v>0</v>
      </c>
      <c r="Q5676" s="10">
        <f t="shared" si="360"/>
        <v>254</v>
      </c>
    </row>
    <row r="5677" spans="2:17" ht="20.25" customHeight="1">
      <c r="B5677" s="10" t="str">
        <f t="shared" si="357"/>
        <v>دستكش كف مواد سبك822</v>
      </c>
      <c r="C5677" s="10" t="str">
        <f t="shared" si="358"/>
        <v>دستكش كف مواد سبك1403/05/04822</v>
      </c>
      <c r="D5677" s="10" t="str">
        <f>IFERROR(IF(تحویلی!$E$1="","",IF(NOSA!O5677=تحویلی!$E$1,تحویلی!$E$1&amp;COUNTIF(NOSA!$O$1:O5677,تحویلی!$E$1),"")),"")</f>
        <v/>
      </c>
      <c r="E5677" s="10" t="str">
        <f t="shared" si="359"/>
        <v>5559822</v>
      </c>
      <c r="F5677" s="10" t="str">
        <f>IFERROR(VLOOKUP(I5677,DATABASE!$N:$O,2,FALSE),"")</f>
        <v>دستكش كف مواد سبك</v>
      </c>
      <c r="G5677" s="3" t="s">
        <v>3150</v>
      </c>
      <c r="H5677" s="4">
        <v>5559</v>
      </c>
      <c r="I5677" s="3" t="s">
        <v>1456</v>
      </c>
      <c r="J5677" s="3" t="s">
        <v>2</v>
      </c>
      <c r="K5677" s="5">
        <v>1</v>
      </c>
      <c r="L5677" s="3" t="s">
        <v>3</v>
      </c>
      <c r="M5677" s="3" t="s">
        <v>47</v>
      </c>
      <c r="N5677" s="3" t="s">
        <v>2775</v>
      </c>
      <c r="O5677" s="1">
        <v>822</v>
      </c>
      <c r="P5677" s="4">
        <v>0</v>
      </c>
      <c r="Q5677" s="10">
        <f t="shared" si="360"/>
        <v>822</v>
      </c>
    </row>
    <row r="5678" spans="2:17" ht="20.25" customHeight="1">
      <c r="B5678" s="10" t="str">
        <f t="shared" si="357"/>
        <v>لباس كار معمولي- شلوار641</v>
      </c>
      <c r="C5678" s="10" t="str">
        <f t="shared" si="358"/>
        <v>لباس كار معمولي- شلوار1403/05/04641</v>
      </c>
      <c r="D5678" s="10" t="str">
        <f>IFERROR(IF(تحویلی!$E$1="","",IF(NOSA!O5678=تحویلی!$E$1,تحویلی!$E$1&amp;COUNTIF(NOSA!$O$1:O5678,تحویلی!$E$1),"")),"")</f>
        <v/>
      </c>
      <c r="E5678" s="10" t="str">
        <f t="shared" si="359"/>
        <v>5563641</v>
      </c>
      <c r="F5678" s="10" t="str">
        <f>IFERROR(VLOOKUP(I5678,DATABASE!$N:$O,2,FALSE),"")</f>
        <v>لباس كار معمولي- شلوار</v>
      </c>
      <c r="G5678" s="3" t="s">
        <v>3150</v>
      </c>
      <c r="H5678" s="4">
        <v>5563</v>
      </c>
      <c r="I5678" s="3" t="s">
        <v>2350</v>
      </c>
      <c r="J5678" s="3" t="s">
        <v>2691</v>
      </c>
      <c r="K5678" s="5">
        <v>1</v>
      </c>
      <c r="L5678" s="3" t="s">
        <v>8</v>
      </c>
      <c r="M5678" s="3" t="s">
        <v>47</v>
      </c>
      <c r="N5678" s="3" t="s">
        <v>2689</v>
      </c>
      <c r="O5678" s="1">
        <v>641</v>
      </c>
      <c r="P5678" s="4">
        <v>0</v>
      </c>
      <c r="Q5678" s="10">
        <f t="shared" si="360"/>
        <v>641</v>
      </c>
    </row>
    <row r="5679" spans="2:17" ht="20.25" customHeight="1">
      <c r="B5679" s="10" t="str">
        <f t="shared" si="357"/>
        <v>نقاب روشن محافظ صورت415</v>
      </c>
      <c r="C5679" s="10" t="str">
        <f t="shared" si="358"/>
        <v>نقاب روشن محافظ صورت1403/05/04415</v>
      </c>
      <c r="D5679" s="10" t="str">
        <f>IFERROR(IF(تحویلی!$E$1="","",IF(NOSA!O5679=تحویلی!$E$1,تحویلی!$E$1&amp;COUNTIF(NOSA!$O$1:O5679,تحویلی!$E$1),"")),"")</f>
        <v/>
      </c>
      <c r="E5679" s="10" t="str">
        <f t="shared" si="359"/>
        <v>5567415</v>
      </c>
      <c r="F5679" s="10" t="str">
        <f>IFERROR(VLOOKUP(I5679,DATABASE!$N:$O,2,FALSE),"")</f>
        <v>نقاب روشن محافظ صورت</v>
      </c>
      <c r="G5679" s="3" t="s">
        <v>3150</v>
      </c>
      <c r="H5679" s="4">
        <v>5567</v>
      </c>
      <c r="I5679" s="3" t="s">
        <v>2331</v>
      </c>
      <c r="J5679" s="3" t="s">
        <v>2332</v>
      </c>
      <c r="K5679" s="5">
        <v>1</v>
      </c>
      <c r="L5679" s="3" t="s">
        <v>8</v>
      </c>
      <c r="M5679" s="3" t="s">
        <v>25</v>
      </c>
      <c r="N5679" s="3" t="s">
        <v>3501</v>
      </c>
      <c r="O5679" s="1">
        <v>415</v>
      </c>
      <c r="P5679" s="4">
        <v>0</v>
      </c>
      <c r="Q5679" s="10">
        <f t="shared" si="360"/>
        <v>415</v>
      </c>
    </row>
    <row r="5680" spans="2:17" ht="20.25" customHeight="1">
      <c r="B5680" s="10" t="str">
        <f t="shared" si="357"/>
        <v>عينك سنگ زني بغل توري415</v>
      </c>
      <c r="C5680" s="10" t="str">
        <f t="shared" si="358"/>
        <v>عينك سنگ زني بغل توري1403/05/04415</v>
      </c>
      <c r="D5680" s="10" t="str">
        <f>IFERROR(IF(تحویلی!$E$1="","",IF(NOSA!O5680=تحویلی!$E$1,تحویلی!$E$1&amp;COUNTIF(NOSA!$O$1:O5680,تحویلی!$E$1),"")),"")</f>
        <v/>
      </c>
      <c r="E5680" s="10" t="str">
        <f t="shared" si="359"/>
        <v>5567415</v>
      </c>
      <c r="F5680" s="10" t="str">
        <f>IFERROR(VLOOKUP(I5680,DATABASE!$N:$O,2,FALSE),"")</f>
        <v>عينك سنگ زني بغل توري</v>
      </c>
      <c r="G5680" s="3" t="s">
        <v>3150</v>
      </c>
      <c r="H5680" s="4">
        <v>5567</v>
      </c>
      <c r="I5680" s="3" t="s">
        <v>1519</v>
      </c>
      <c r="J5680" s="3" t="s">
        <v>1520</v>
      </c>
      <c r="K5680" s="5">
        <v>1</v>
      </c>
      <c r="L5680" s="3" t="s">
        <v>8</v>
      </c>
      <c r="M5680" s="3" t="s">
        <v>25</v>
      </c>
      <c r="N5680" s="3" t="s">
        <v>3501</v>
      </c>
      <c r="O5680" s="1">
        <v>415</v>
      </c>
      <c r="P5680" s="4">
        <v>0</v>
      </c>
      <c r="Q5680" s="10">
        <f t="shared" si="360"/>
        <v>415</v>
      </c>
    </row>
    <row r="5681" spans="2:17" ht="20.25" customHeight="1">
      <c r="B5681" s="10" t="str">
        <f t="shared" si="357"/>
        <v>هدگير نقاب415</v>
      </c>
      <c r="C5681" s="10" t="str">
        <f t="shared" si="358"/>
        <v>هدگير نقاب1403/05/04415</v>
      </c>
      <c r="D5681" s="10" t="str">
        <f>IFERROR(IF(تحویلی!$E$1="","",IF(NOSA!O5681=تحویلی!$E$1,تحویلی!$E$1&amp;COUNTIF(NOSA!$O$1:O5681,تحویلی!$E$1),"")),"")</f>
        <v/>
      </c>
      <c r="E5681" s="10" t="str">
        <f t="shared" si="359"/>
        <v>5567415</v>
      </c>
      <c r="F5681" s="10" t="str">
        <f>IFERROR(VLOOKUP(I5681,DATABASE!$N:$O,2,FALSE),"")</f>
        <v>هدگير نقاب</v>
      </c>
      <c r="G5681" s="3" t="s">
        <v>3150</v>
      </c>
      <c r="H5681" s="4">
        <v>5567</v>
      </c>
      <c r="I5681" s="3" t="s">
        <v>1468</v>
      </c>
      <c r="J5681" s="3" t="s">
        <v>12</v>
      </c>
      <c r="K5681" s="5">
        <v>1</v>
      </c>
      <c r="L5681" s="3" t="s">
        <v>8</v>
      </c>
      <c r="M5681" s="3" t="s">
        <v>25</v>
      </c>
      <c r="N5681" s="3" t="s">
        <v>3501</v>
      </c>
      <c r="O5681" s="1">
        <v>415</v>
      </c>
      <c r="P5681" s="4">
        <v>0</v>
      </c>
      <c r="Q5681" s="10">
        <f t="shared" si="360"/>
        <v>415</v>
      </c>
    </row>
    <row r="5682" spans="2:17" ht="20.25" customHeight="1">
      <c r="B5682" s="10" t="str">
        <f t="shared" si="357"/>
        <v>دستكش كف مواد سبك580</v>
      </c>
      <c r="C5682" s="10" t="str">
        <f t="shared" si="358"/>
        <v>دستكش كف مواد سبك1403/05/05580</v>
      </c>
      <c r="D5682" s="10" t="str">
        <f>IFERROR(IF(تحویلی!$E$1="","",IF(NOSA!O5682=تحویلی!$E$1,تحویلی!$E$1&amp;COUNTIF(NOSA!$O$1:O5682,تحویلی!$E$1),"")),"")</f>
        <v/>
      </c>
      <c r="E5682" s="10" t="str">
        <f t="shared" si="359"/>
        <v>5573580</v>
      </c>
      <c r="F5682" s="10" t="str">
        <f>IFERROR(VLOOKUP(I5682,DATABASE!$N:$O,2,FALSE),"")</f>
        <v>دستكش كف مواد سبك</v>
      </c>
      <c r="G5682" s="3" t="s">
        <v>3151</v>
      </c>
      <c r="H5682" s="4">
        <v>5573</v>
      </c>
      <c r="I5682" s="3" t="s">
        <v>1456</v>
      </c>
      <c r="J5682" s="3" t="s">
        <v>2</v>
      </c>
      <c r="K5682" s="5">
        <v>4</v>
      </c>
      <c r="L5682" s="3" t="s">
        <v>3</v>
      </c>
      <c r="M5682" s="3" t="s">
        <v>47</v>
      </c>
      <c r="N5682" s="3" t="s">
        <v>1001</v>
      </c>
      <c r="O5682" s="1">
        <v>580</v>
      </c>
      <c r="P5682" s="4">
        <v>0</v>
      </c>
      <c r="Q5682" s="10">
        <f t="shared" si="360"/>
        <v>580</v>
      </c>
    </row>
    <row r="5683" spans="2:17" ht="20.25" customHeight="1">
      <c r="B5683" s="10" t="str">
        <f t="shared" si="357"/>
        <v>دستكش ضد برش سبك580</v>
      </c>
      <c r="C5683" s="10" t="str">
        <f t="shared" si="358"/>
        <v>دستكش ضد برش سبك1403/05/05580</v>
      </c>
      <c r="D5683" s="10" t="str">
        <f>IFERROR(IF(تحویلی!$E$1="","",IF(NOSA!O5683=تحویلی!$E$1,تحویلی!$E$1&amp;COUNTIF(NOSA!$O$1:O5683,تحویلی!$E$1),"")),"")</f>
        <v/>
      </c>
      <c r="E5683" s="10" t="str">
        <f t="shared" si="359"/>
        <v>5573580</v>
      </c>
      <c r="F5683" s="10" t="str">
        <f>IFERROR(VLOOKUP(I5683,DATABASE!$N:$O,2,FALSE),"")</f>
        <v>دستكش ضد برش سبك</v>
      </c>
      <c r="G5683" s="3" t="s">
        <v>3151</v>
      </c>
      <c r="H5683" s="4">
        <v>5573</v>
      </c>
      <c r="I5683" s="3" t="s">
        <v>1442</v>
      </c>
      <c r="J5683" s="3" t="s">
        <v>22</v>
      </c>
      <c r="K5683" s="5">
        <v>2</v>
      </c>
      <c r="L5683" s="3" t="s">
        <v>3</v>
      </c>
      <c r="M5683" s="3" t="s">
        <v>47</v>
      </c>
      <c r="N5683" s="3" t="s">
        <v>1001</v>
      </c>
      <c r="O5683" s="1">
        <v>580</v>
      </c>
      <c r="P5683" s="4">
        <v>0</v>
      </c>
      <c r="Q5683" s="10">
        <f t="shared" si="360"/>
        <v>580</v>
      </c>
    </row>
    <row r="5684" spans="2:17" ht="20.25" customHeight="1">
      <c r="B5684" s="10" t="str">
        <f t="shared" si="357"/>
        <v>بند كفش552</v>
      </c>
      <c r="C5684" s="10" t="str">
        <f t="shared" si="358"/>
        <v>بند كفش1403/05/05552</v>
      </c>
      <c r="D5684" s="10" t="str">
        <f>IFERROR(IF(تحویلی!$E$1="","",IF(NOSA!O5684=تحویلی!$E$1,تحویلی!$E$1&amp;COUNTIF(NOSA!$O$1:O5684,تحویلی!$E$1),"")),"")</f>
        <v>55220</v>
      </c>
      <c r="E5684" s="10" t="str">
        <f t="shared" si="359"/>
        <v>5574552</v>
      </c>
      <c r="F5684" s="10" t="str">
        <f>IFERROR(VLOOKUP(I5684,DATABASE!$N:$O,2,FALSE),"")</f>
        <v>بند كفش</v>
      </c>
      <c r="G5684" s="3" t="s">
        <v>3151</v>
      </c>
      <c r="H5684" s="4">
        <v>5574</v>
      </c>
      <c r="I5684" s="3" t="s">
        <v>1462</v>
      </c>
      <c r="J5684" s="3" t="s">
        <v>450</v>
      </c>
      <c r="K5684" s="5">
        <v>1</v>
      </c>
      <c r="L5684" s="3" t="s">
        <v>3</v>
      </c>
      <c r="M5684" s="3" t="s">
        <v>25</v>
      </c>
      <c r="N5684" s="3" t="s">
        <v>3502</v>
      </c>
      <c r="O5684" s="1">
        <v>552</v>
      </c>
      <c r="P5684" s="4">
        <v>0</v>
      </c>
      <c r="Q5684" s="10">
        <f t="shared" si="360"/>
        <v>552</v>
      </c>
    </row>
    <row r="5685" spans="2:17" ht="20.25" customHeight="1">
      <c r="B5685" s="10" t="str">
        <f t="shared" si="357"/>
        <v>عينك سنگ زني بغل توري718</v>
      </c>
      <c r="C5685" s="10" t="str">
        <f t="shared" si="358"/>
        <v>عينك سنگ زني بغل توري1403/05/05718</v>
      </c>
      <c r="D5685" s="10" t="str">
        <f>IFERROR(IF(تحویلی!$E$1="","",IF(NOSA!O5685=تحویلی!$E$1,تحویلی!$E$1&amp;COUNTIF(NOSA!$O$1:O5685,تحویلی!$E$1),"")),"")</f>
        <v/>
      </c>
      <c r="E5685" s="10" t="str">
        <f t="shared" si="359"/>
        <v>5575718</v>
      </c>
      <c r="F5685" s="10" t="str">
        <f>IFERROR(VLOOKUP(I5685,DATABASE!$N:$O,2,FALSE),"")</f>
        <v>عينك سنگ زني بغل توري</v>
      </c>
      <c r="G5685" s="3" t="s">
        <v>3151</v>
      </c>
      <c r="H5685" s="4">
        <v>5575</v>
      </c>
      <c r="I5685" s="3" t="s">
        <v>1519</v>
      </c>
      <c r="J5685" s="3" t="s">
        <v>1520</v>
      </c>
      <c r="K5685" s="5">
        <v>1</v>
      </c>
      <c r="L5685" s="3" t="s">
        <v>8</v>
      </c>
      <c r="M5685" s="3" t="s">
        <v>19</v>
      </c>
      <c r="N5685" s="3" t="s">
        <v>3499</v>
      </c>
      <c r="O5685" s="1">
        <v>718</v>
      </c>
      <c r="P5685" s="4">
        <v>0</v>
      </c>
      <c r="Q5685" s="10">
        <f t="shared" si="360"/>
        <v>718</v>
      </c>
    </row>
    <row r="5686" spans="2:17" ht="20.25" customHeight="1">
      <c r="B5686" s="10" t="str">
        <f t="shared" si="357"/>
        <v>دستكش كف دوبل چرمي401</v>
      </c>
      <c r="C5686" s="10" t="str">
        <f t="shared" si="358"/>
        <v>دستكش كف دوبل چرمي1403/05/05401</v>
      </c>
      <c r="D5686" s="10" t="str">
        <f>IFERROR(IF(تحویلی!$E$1="","",IF(NOSA!O5686=تحویلی!$E$1,تحویلی!$E$1&amp;COUNTIF(NOSA!$O$1:O5686,تحویلی!$E$1),"")),"")</f>
        <v/>
      </c>
      <c r="E5686" s="10" t="str">
        <f t="shared" si="359"/>
        <v>5583401</v>
      </c>
      <c r="F5686" s="10" t="str">
        <f>IFERROR(VLOOKUP(I5686,DATABASE!$N:$O,2,FALSE),"")</f>
        <v>دستكش كف دوبل چرمي</v>
      </c>
      <c r="G5686" s="3" t="s">
        <v>3151</v>
      </c>
      <c r="H5686" s="4">
        <v>5583</v>
      </c>
      <c r="I5686" s="3" t="s">
        <v>1683</v>
      </c>
      <c r="J5686" s="3" t="s">
        <v>1684</v>
      </c>
      <c r="K5686" s="5">
        <v>1</v>
      </c>
      <c r="L5686" s="3" t="s">
        <v>3</v>
      </c>
      <c r="M5686" s="3" t="s">
        <v>19</v>
      </c>
      <c r="N5686" s="3" t="s">
        <v>1096</v>
      </c>
      <c r="O5686" s="1">
        <v>401</v>
      </c>
      <c r="P5686" s="4">
        <v>0</v>
      </c>
      <c r="Q5686" s="10">
        <f t="shared" si="360"/>
        <v>401</v>
      </c>
    </row>
    <row r="5687" spans="2:17" ht="20.25" customHeight="1">
      <c r="B5687" s="10" t="str">
        <f t="shared" si="357"/>
        <v>دستكش كف دوبل چرمي674</v>
      </c>
      <c r="C5687" s="10" t="str">
        <f t="shared" si="358"/>
        <v>دستكش كف دوبل چرمي1403/05/05674</v>
      </c>
      <c r="D5687" s="10" t="str">
        <f>IFERROR(IF(تحویلی!$E$1="","",IF(NOSA!O5687=تحویلی!$E$1,تحویلی!$E$1&amp;COUNTIF(NOSA!$O$1:O5687,تحویلی!$E$1),"")),"")</f>
        <v/>
      </c>
      <c r="E5687" s="10" t="str">
        <f t="shared" si="359"/>
        <v>5583674</v>
      </c>
      <c r="F5687" s="10" t="str">
        <f>IFERROR(VLOOKUP(I5687,DATABASE!$N:$O,2,FALSE),"")</f>
        <v>دستكش كف دوبل چرمي</v>
      </c>
      <c r="G5687" s="3" t="s">
        <v>3151</v>
      </c>
      <c r="H5687" s="4">
        <v>5583</v>
      </c>
      <c r="I5687" s="3" t="s">
        <v>1683</v>
      </c>
      <c r="J5687" s="3" t="s">
        <v>1684</v>
      </c>
      <c r="K5687" s="5">
        <v>1</v>
      </c>
      <c r="L5687" s="3" t="s">
        <v>3</v>
      </c>
      <c r="M5687" s="3" t="s">
        <v>19</v>
      </c>
      <c r="N5687" s="3" t="s">
        <v>3462</v>
      </c>
      <c r="O5687" s="1">
        <v>674</v>
      </c>
      <c r="P5687" s="4">
        <v>0</v>
      </c>
      <c r="Q5687" s="10">
        <f t="shared" si="360"/>
        <v>674</v>
      </c>
    </row>
    <row r="5688" spans="2:17" ht="20.25" customHeight="1">
      <c r="B5688" s="10" t="str">
        <f t="shared" si="357"/>
        <v>دستكش كف دوبل چرمي717</v>
      </c>
      <c r="C5688" s="10" t="str">
        <f t="shared" si="358"/>
        <v>دستكش كف دوبل چرمي1403/05/05717</v>
      </c>
      <c r="D5688" s="10" t="str">
        <f>IFERROR(IF(تحویلی!$E$1="","",IF(NOSA!O5688=تحویلی!$E$1,تحویلی!$E$1&amp;COUNTIF(NOSA!$O$1:O5688,تحویلی!$E$1),"")),"")</f>
        <v/>
      </c>
      <c r="E5688" s="10" t="str">
        <f t="shared" si="359"/>
        <v>5583717</v>
      </c>
      <c r="F5688" s="10" t="str">
        <f>IFERROR(VLOOKUP(I5688,DATABASE!$N:$O,2,FALSE),"")</f>
        <v>دستكش كف دوبل چرمي</v>
      </c>
      <c r="G5688" s="3" t="s">
        <v>3151</v>
      </c>
      <c r="H5688" s="4">
        <v>5583</v>
      </c>
      <c r="I5688" s="3" t="s">
        <v>1683</v>
      </c>
      <c r="J5688" s="3" t="s">
        <v>1684</v>
      </c>
      <c r="K5688" s="5">
        <v>1</v>
      </c>
      <c r="L5688" s="3" t="s">
        <v>3</v>
      </c>
      <c r="M5688" s="3" t="s">
        <v>47</v>
      </c>
      <c r="N5688" s="3" t="s">
        <v>1213</v>
      </c>
      <c r="O5688" s="1">
        <v>717</v>
      </c>
      <c r="P5688" s="4">
        <v>0</v>
      </c>
      <c r="Q5688" s="10">
        <f t="shared" si="360"/>
        <v>717</v>
      </c>
    </row>
    <row r="5689" spans="2:17" ht="20.25" customHeight="1">
      <c r="B5689" s="10" t="str">
        <f t="shared" ref="B5689:B5752" si="361">F5689&amp;Q5689</f>
        <v>دستكش كف دوبل چرمي848</v>
      </c>
      <c r="C5689" s="10" t="str">
        <f t="shared" ref="C5689:C5752" si="362">F5689&amp;G5689&amp;O5689</f>
        <v>دستكش كف دوبل چرمي1403/05/05848</v>
      </c>
      <c r="D5689" s="10" t="str">
        <f>IFERROR(IF(تحویلی!$E$1="","",IF(NOSA!O5689=تحویلی!$E$1,تحویلی!$E$1&amp;COUNTIF(NOSA!$O$1:O5689,تحویلی!$E$1),"")),"")</f>
        <v/>
      </c>
      <c r="E5689" s="10" t="str">
        <f t="shared" ref="E5689:E5752" si="363">H5689&amp;O5689</f>
        <v>5583848</v>
      </c>
      <c r="F5689" s="10" t="str">
        <f>IFERROR(VLOOKUP(I5689,DATABASE!$N:$O,2,FALSE),"")</f>
        <v>دستكش كف دوبل چرمي</v>
      </c>
      <c r="G5689" s="154" t="s">
        <v>3151</v>
      </c>
      <c r="H5689" s="155">
        <v>5583</v>
      </c>
      <c r="I5689" s="154" t="s">
        <v>1683</v>
      </c>
      <c r="J5689" s="154" t="s">
        <v>1684</v>
      </c>
      <c r="K5689" s="156">
        <v>1</v>
      </c>
      <c r="L5689" s="154" t="s">
        <v>3</v>
      </c>
      <c r="M5689" s="154" t="s">
        <v>47</v>
      </c>
      <c r="N5689" s="154" t="s">
        <v>2845</v>
      </c>
      <c r="O5689" s="153">
        <v>848</v>
      </c>
      <c r="P5689" s="155">
        <v>0</v>
      </c>
      <c r="Q5689" s="10">
        <f t="shared" si="360"/>
        <v>848</v>
      </c>
    </row>
    <row r="5690" spans="2:17" ht="20.25" customHeight="1">
      <c r="B5690" s="10" t="str">
        <f t="shared" si="361"/>
        <v>دستكش ضد برش سبك866</v>
      </c>
      <c r="C5690" s="10" t="str">
        <f t="shared" si="362"/>
        <v>دستكش ضد برش سبك1403/05/05866</v>
      </c>
      <c r="D5690" s="10" t="str">
        <f>IFERROR(IF(تحویلی!$E$1="","",IF(NOSA!O5690=تحویلی!$E$1,تحویلی!$E$1&amp;COUNTIF(NOSA!$O$1:O5690,تحویلی!$E$1),"")),"")</f>
        <v/>
      </c>
      <c r="E5690" s="10" t="str">
        <f t="shared" si="363"/>
        <v>5583866</v>
      </c>
      <c r="F5690" s="10" t="str">
        <f>IFERROR(VLOOKUP(I5690,DATABASE!$N:$O,2,FALSE),"")</f>
        <v>دستكش ضد برش سبك</v>
      </c>
      <c r="G5690" s="154" t="s">
        <v>3151</v>
      </c>
      <c r="H5690" s="155">
        <v>5583</v>
      </c>
      <c r="I5690" s="154" t="s">
        <v>1442</v>
      </c>
      <c r="J5690" s="154" t="s">
        <v>22</v>
      </c>
      <c r="K5690" s="156">
        <v>1</v>
      </c>
      <c r="L5690" s="154" t="s">
        <v>3</v>
      </c>
      <c r="M5690" s="154" t="s">
        <v>47</v>
      </c>
      <c r="N5690" s="154" t="s">
        <v>3230</v>
      </c>
      <c r="O5690" s="153">
        <v>866</v>
      </c>
      <c r="P5690" s="155">
        <v>0</v>
      </c>
      <c r="Q5690" s="10">
        <f t="shared" si="360"/>
        <v>866</v>
      </c>
    </row>
    <row r="5691" spans="2:17" ht="20.25" customHeight="1">
      <c r="B5691" s="10" t="str">
        <f t="shared" si="361"/>
        <v>دستكش ضد برش سبك259</v>
      </c>
      <c r="C5691" s="10" t="str">
        <f t="shared" si="362"/>
        <v>دستكش ضد برش سبك1403/05/05259</v>
      </c>
      <c r="D5691" s="10" t="str">
        <f>IFERROR(IF(تحویلی!$E$1="","",IF(NOSA!O5691=تحویلی!$E$1,تحویلی!$E$1&amp;COUNTIF(NOSA!$O$1:O5691,تحویلی!$E$1),"")),"")</f>
        <v/>
      </c>
      <c r="E5691" s="10" t="str">
        <f t="shared" si="363"/>
        <v>5583259</v>
      </c>
      <c r="F5691" s="10" t="str">
        <f>IFERROR(VLOOKUP(I5691,DATABASE!$N:$O,2,FALSE),"")</f>
        <v>دستكش ضد برش سبك</v>
      </c>
      <c r="G5691" s="154" t="s">
        <v>3151</v>
      </c>
      <c r="H5691" s="155">
        <v>5583</v>
      </c>
      <c r="I5691" s="154" t="s">
        <v>1442</v>
      </c>
      <c r="J5691" s="154" t="s">
        <v>22</v>
      </c>
      <c r="K5691" s="156">
        <v>1</v>
      </c>
      <c r="L5691" s="154" t="s">
        <v>3</v>
      </c>
      <c r="M5691" s="154" t="s">
        <v>4</v>
      </c>
      <c r="N5691" s="154" t="s">
        <v>3451</v>
      </c>
      <c r="O5691" s="153">
        <v>259</v>
      </c>
      <c r="P5691" s="155">
        <v>0</v>
      </c>
      <c r="Q5691" s="10">
        <f t="shared" si="360"/>
        <v>259</v>
      </c>
    </row>
    <row r="5692" spans="2:17" ht="20.25" customHeight="1">
      <c r="B5692" s="10" t="str">
        <f t="shared" si="361"/>
        <v>دستكش ضد برش سبك789</v>
      </c>
      <c r="C5692" s="10" t="str">
        <f t="shared" si="362"/>
        <v>دستكش ضد برش سبك1403/05/05789</v>
      </c>
      <c r="D5692" s="10" t="str">
        <f>IFERROR(IF(تحویلی!$E$1="","",IF(NOSA!O5692=تحویلی!$E$1,تحویلی!$E$1&amp;COUNTIF(NOSA!$O$1:O5692,تحویلی!$E$1),"")),"")</f>
        <v/>
      </c>
      <c r="E5692" s="10" t="str">
        <f t="shared" si="363"/>
        <v>5583789</v>
      </c>
      <c r="F5692" s="10" t="str">
        <f>IFERROR(VLOOKUP(I5692,DATABASE!$N:$O,2,FALSE),"")</f>
        <v>دستكش ضد برش سبك</v>
      </c>
      <c r="G5692" s="154" t="s">
        <v>3151</v>
      </c>
      <c r="H5692" s="155">
        <v>5583</v>
      </c>
      <c r="I5692" s="154" t="s">
        <v>1442</v>
      </c>
      <c r="J5692" s="154" t="s">
        <v>22</v>
      </c>
      <c r="K5692" s="156">
        <v>1</v>
      </c>
      <c r="L5692" s="154" t="s">
        <v>3</v>
      </c>
      <c r="M5692" s="154" t="s">
        <v>4</v>
      </c>
      <c r="N5692" s="154" t="s">
        <v>3361</v>
      </c>
      <c r="O5692" s="153">
        <v>789</v>
      </c>
      <c r="P5692" s="155">
        <v>0</v>
      </c>
      <c r="Q5692" s="10">
        <f t="shared" si="360"/>
        <v>789</v>
      </c>
    </row>
    <row r="5693" spans="2:17" ht="20.25" customHeight="1">
      <c r="B5693" s="10" t="str">
        <f t="shared" si="361"/>
        <v>دستكش ضد برش سبك545</v>
      </c>
      <c r="C5693" s="10" t="str">
        <f t="shared" si="362"/>
        <v>دستكش ضد برش سبك1403/05/05545</v>
      </c>
      <c r="D5693" s="10" t="str">
        <f>IFERROR(IF(تحویلی!$E$1="","",IF(NOSA!O5693=تحویلی!$E$1,تحویلی!$E$1&amp;COUNTIF(NOSA!$O$1:O5693,تحویلی!$E$1),"")),"")</f>
        <v/>
      </c>
      <c r="E5693" s="10" t="str">
        <f t="shared" si="363"/>
        <v>5583545</v>
      </c>
      <c r="F5693" s="10" t="str">
        <f>IFERROR(VLOOKUP(I5693,DATABASE!$N:$O,2,FALSE),"")</f>
        <v>دستكش ضد برش سبك</v>
      </c>
      <c r="G5693" s="154" t="s">
        <v>3151</v>
      </c>
      <c r="H5693" s="155">
        <v>5583</v>
      </c>
      <c r="I5693" s="154" t="s">
        <v>1442</v>
      </c>
      <c r="J5693" s="154" t="s">
        <v>22</v>
      </c>
      <c r="K5693" s="156">
        <v>1</v>
      </c>
      <c r="L5693" s="154" t="s">
        <v>3</v>
      </c>
      <c r="M5693" s="154" t="s">
        <v>4</v>
      </c>
      <c r="N5693" s="154" t="s">
        <v>927</v>
      </c>
      <c r="O5693" s="153">
        <v>545</v>
      </c>
      <c r="P5693" s="155">
        <v>0</v>
      </c>
      <c r="Q5693" s="10">
        <f t="shared" si="360"/>
        <v>545</v>
      </c>
    </row>
    <row r="5694" spans="2:17" ht="20.25" customHeight="1">
      <c r="B5694" s="10" t="str">
        <f t="shared" si="361"/>
        <v>دستكش ضد برش سبك653</v>
      </c>
      <c r="C5694" s="10" t="str">
        <f t="shared" si="362"/>
        <v>دستكش ضد برش سبك1403/05/05653</v>
      </c>
      <c r="D5694" s="10" t="str">
        <f>IFERROR(IF(تحویلی!$E$1="","",IF(NOSA!O5694=تحویلی!$E$1,تحویلی!$E$1&amp;COUNTIF(NOSA!$O$1:O5694,تحویلی!$E$1),"")),"")</f>
        <v/>
      </c>
      <c r="E5694" s="10" t="str">
        <f t="shared" si="363"/>
        <v>5583653</v>
      </c>
      <c r="F5694" s="10" t="str">
        <f>IFERROR(VLOOKUP(I5694,DATABASE!$N:$O,2,FALSE),"")</f>
        <v>دستكش ضد برش سبك</v>
      </c>
      <c r="G5694" s="154" t="s">
        <v>3151</v>
      </c>
      <c r="H5694" s="155">
        <v>5583</v>
      </c>
      <c r="I5694" s="154" t="s">
        <v>1442</v>
      </c>
      <c r="J5694" s="154" t="s">
        <v>22</v>
      </c>
      <c r="K5694" s="156">
        <v>1</v>
      </c>
      <c r="L5694" s="154" t="s">
        <v>3</v>
      </c>
      <c r="M5694" s="154" t="s">
        <v>19</v>
      </c>
      <c r="N5694" s="154" t="s">
        <v>2802</v>
      </c>
      <c r="O5694" s="153">
        <v>653</v>
      </c>
      <c r="P5694" s="155">
        <v>0</v>
      </c>
      <c r="Q5694" s="10">
        <f t="shared" si="360"/>
        <v>653</v>
      </c>
    </row>
    <row r="5695" spans="2:17" ht="20.25" customHeight="1">
      <c r="B5695" s="10" t="str">
        <f t="shared" si="361"/>
        <v>دستكش ضد برش سبك259</v>
      </c>
      <c r="C5695" s="10" t="str">
        <f t="shared" si="362"/>
        <v>دستكش ضد برش سبك1403/05/05259</v>
      </c>
      <c r="D5695" s="10" t="str">
        <f>IFERROR(IF(تحویلی!$E$1="","",IF(NOSA!O5695=تحویلی!$E$1,تحویلی!$E$1&amp;COUNTIF(NOSA!$O$1:O5695,تحویلی!$E$1),"")),"")</f>
        <v/>
      </c>
      <c r="E5695" s="10" t="str">
        <f t="shared" si="363"/>
        <v>5583259</v>
      </c>
      <c r="F5695" s="10" t="str">
        <f>IFERROR(VLOOKUP(I5695,DATABASE!$N:$O,2,FALSE),"")</f>
        <v>دستكش ضد برش سبك</v>
      </c>
      <c r="G5695" s="154" t="s">
        <v>3151</v>
      </c>
      <c r="H5695" s="155">
        <v>5583</v>
      </c>
      <c r="I5695" s="154" t="s">
        <v>1442</v>
      </c>
      <c r="J5695" s="154" t="s">
        <v>22</v>
      </c>
      <c r="K5695" s="156">
        <v>1</v>
      </c>
      <c r="L5695" s="154" t="s">
        <v>3</v>
      </c>
      <c r="M5695" s="154" t="s">
        <v>47</v>
      </c>
      <c r="N5695" s="154" t="s">
        <v>1157</v>
      </c>
      <c r="O5695" s="153">
        <v>259</v>
      </c>
      <c r="P5695" s="155">
        <v>0</v>
      </c>
      <c r="Q5695" s="10">
        <f t="shared" si="360"/>
        <v>259</v>
      </c>
    </row>
    <row r="5696" spans="2:17" ht="20.25" customHeight="1">
      <c r="B5696" s="10" t="str">
        <f t="shared" si="361"/>
        <v>دستكش ضد برش سبك88</v>
      </c>
      <c r="C5696" s="10" t="str">
        <f t="shared" si="362"/>
        <v>دستكش ضد برش سبك1403/05/0588</v>
      </c>
      <c r="D5696" s="10" t="str">
        <f>IFERROR(IF(تحویلی!$E$1="","",IF(NOSA!O5696=تحویلی!$E$1,تحویلی!$E$1&amp;COUNTIF(NOSA!$O$1:O5696,تحویلی!$E$1),"")),"")</f>
        <v/>
      </c>
      <c r="E5696" s="10" t="str">
        <f t="shared" si="363"/>
        <v>558988</v>
      </c>
      <c r="F5696" s="10" t="str">
        <f>IFERROR(VLOOKUP(I5696,DATABASE!$N:$O,2,FALSE),"")</f>
        <v>دستكش ضد برش سبك</v>
      </c>
      <c r="G5696" s="154" t="s">
        <v>3151</v>
      </c>
      <c r="H5696" s="155">
        <v>5589</v>
      </c>
      <c r="I5696" s="154" t="s">
        <v>1442</v>
      </c>
      <c r="J5696" s="154" t="s">
        <v>22</v>
      </c>
      <c r="K5696" s="156">
        <v>1</v>
      </c>
      <c r="L5696" s="154" t="s">
        <v>3</v>
      </c>
      <c r="M5696" s="154" t="s">
        <v>19</v>
      </c>
      <c r="N5696" s="154" t="s">
        <v>1271</v>
      </c>
      <c r="O5696" s="153">
        <v>88</v>
      </c>
      <c r="P5696" s="155">
        <v>0</v>
      </c>
      <c r="Q5696" s="10">
        <f t="shared" si="360"/>
        <v>88</v>
      </c>
    </row>
    <row r="5697" spans="2:17" ht="20.25" customHeight="1">
      <c r="B5697" s="10" t="str">
        <f t="shared" si="361"/>
        <v>دستكش ضد برش سبك786</v>
      </c>
      <c r="C5697" s="10" t="str">
        <f t="shared" si="362"/>
        <v>دستكش ضد برش سبك1403/05/05786</v>
      </c>
      <c r="D5697" s="10" t="str">
        <f>IFERROR(IF(تحویلی!$E$1="","",IF(NOSA!O5697=تحویلی!$E$1,تحویلی!$E$1&amp;COUNTIF(NOSA!$O$1:O5697,تحویلی!$E$1),"")),"")</f>
        <v/>
      </c>
      <c r="E5697" s="10" t="str">
        <f t="shared" si="363"/>
        <v>5599786</v>
      </c>
      <c r="F5697" s="10" t="str">
        <f>IFERROR(VLOOKUP(I5697,DATABASE!$N:$O,2,FALSE),"")</f>
        <v>دستكش ضد برش سبك</v>
      </c>
      <c r="G5697" s="154" t="s">
        <v>3151</v>
      </c>
      <c r="H5697" s="155">
        <v>5599</v>
      </c>
      <c r="I5697" s="154" t="s">
        <v>1442</v>
      </c>
      <c r="J5697" s="154" t="s">
        <v>22</v>
      </c>
      <c r="K5697" s="156">
        <v>1</v>
      </c>
      <c r="L5697" s="154" t="s">
        <v>3</v>
      </c>
      <c r="M5697" s="154" t="s">
        <v>47</v>
      </c>
      <c r="N5697" s="154" t="s">
        <v>3503</v>
      </c>
      <c r="O5697" s="153">
        <v>786</v>
      </c>
      <c r="P5697" s="155">
        <v>0</v>
      </c>
      <c r="Q5697" s="10">
        <f t="shared" si="360"/>
        <v>786</v>
      </c>
    </row>
    <row r="5698" spans="2:17" ht="20.25" customHeight="1">
      <c r="B5698" s="10" t="str">
        <f t="shared" si="361"/>
        <v>كلاه ايمني723</v>
      </c>
      <c r="C5698" s="10" t="str">
        <f t="shared" si="362"/>
        <v>كلاه ايمني1403/05/05723</v>
      </c>
      <c r="D5698" s="10" t="str">
        <f>IFERROR(IF(تحویلی!$E$1="","",IF(NOSA!O5698=تحویلی!$E$1,تحویلی!$E$1&amp;COUNTIF(NOSA!$O$1:O5698,تحویلی!$E$1),"")),"")</f>
        <v/>
      </c>
      <c r="E5698" s="10" t="str">
        <f t="shared" si="363"/>
        <v>5600723</v>
      </c>
      <c r="F5698" s="10" t="str">
        <f>IFERROR(VLOOKUP(I5698,DATABASE!$N:$O,2,FALSE),"")</f>
        <v>كلاه ايمني</v>
      </c>
      <c r="G5698" s="154" t="s">
        <v>3151</v>
      </c>
      <c r="H5698" s="155">
        <v>5600</v>
      </c>
      <c r="I5698" s="154" t="s">
        <v>1505</v>
      </c>
      <c r="J5698" s="154" t="s">
        <v>1628</v>
      </c>
      <c r="K5698" s="156">
        <v>1</v>
      </c>
      <c r="L5698" s="154" t="s">
        <v>8</v>
      </c>
      <c r="M5698" s="154" t="s">
        <v>9</v>
      </c>
      <c r="N5698" s="154" t="s">
        <v>3504</v>
      </c>
      <c r="O5698" s="153">
        <v>723</v>
      </c>
      <c r="P5698" s="155">
        <v>0</v>
      </c>
      <c r="Q5698" s="10">
        <f t="shared" si="360"/>
        <v>723</v>
      </c>
    </row>
    <row r="5699" spans="2:17" ht="20.25" customHeight="1">
      <c r="B5699" s="10" t="str">
        <f t="shared" si="361"/>
        <v>دستكش ضد برش سبك840</v>
      </c>
      <c r="C5699" s="10" t="str">
        <f t="shared" si="362"/>
        <v>دستكش ضد برش سبك1403/05/05840</v>
      </c>
      <c r="D5699" s="10" t="str">
        <f>IFERROR(IF(تحویلی!$E$1="","",IF(NOSA!O5699=تحویلی!$E$1,تحویلی!$E$1&amp;COUNTIF(NOSA!$O$1:O5699,تحویلی!$E$1),"")),"")</f>
        <v/>
      </c>
      <c r="E5699" s="10" t="str">
        <f t="shared" si="363"/>
        <v>5603840</v>
      </c>
      <c r="F5699" s="10" t="str">
        <f>IFERROR(VLOOKUP(I5699,DATABASE!$N:$O,2,FALSE),"")</f>
        <v>دستكش ضد برش سبك</v>
      </c>
      <c r="G5699" s="154" t="s">
        <v>3151</v>
      </c>
      <c r="H5699" s="155">
        <v>5603</v>
      </c>
      <c r="I5699" s="154" t="s">
        <v>1442</v>
      </c>
      <c r="J5699" s="154" t="s">
        <v>22</v>
      </c>
      <c r="K5699" s="156">
        <v>1</v>
      </c>
      <c r="L5699" s="154" t="s">
        <v>3</v>
      </c>
      <c r="M5699" s="154" t="s">
        <v>47</v>
      </c>
      <c r="N5699" s="154" t="s">
        <v>3300</v>
      </c>
      <c r="O5699" s="153">
        <v>840</v>
      </c>
      <c r="P5699" s="155">
        <v>0</v>
      </c>
      <c r="Q5699" s="10">
        <f t="shared" si="360"/>
        <v>840</v>
      </c>
    </row>
    <row r="5700" spans="2:17" ht="20.25" customHeight="1">
      <c r="B5700" s="10" t="str">
        <f t="shared" si="361"/>
        <v>دستكش كف مواد سبك641</v>
      </c>
      <c r="C5700" s="10" t="str">
        <f t="shared" si="362"/>
        <v>دستكش كف مواد سبك1403/05/05641</v>
      </c>
      <c r="D5700" s="10" t="str">
        <f>IFERROR(IF(تحویلی!$E$1="","",IF(NOSA!O5700=تحویلی!$E$1,تحویلی!$E$1&amp;COUNTIF(NOSA!$O$1:O5700,تحویلی!$E$1),"")),"")</f>
        <v/>
      </c>
      <c r="E5700" s="10" t="str">
        <f t="shared" si="363"/>
        <v>5613641</v>
      </c>
      <c r="F5700" s="10" t="str">
        <f>IFERROR(VLOOKUP(I5700,DATABASE!$N:$O,2,FALSE),"")</f>
        <v>دستكش كف مواد سبك</v>
      </c>
      <c r="G5700" s="154" t="s">
        <v>3151</v>
      </c>
      <c r="H5700" s="155">
        <v>5613</v>
      </c>
      <c r="I5700" s="154" t="s">
        <v>1456</v>
      </c>
      <c r="J5700" s="154" t="s">
        <v>2</v>
      </c>
      <c r="K5700" s="156">
        <v>1</v>
      </c>
      <c r="L5700" s="154" t="s">
        <v>3</v>
      </c>
      <c r="M5700" s="154" t="s">
        <v>47</v>
      </c>
      <c r="N5700" s="154" t="s">
        <v>2689</v>
      </c>
      <c r="O5700" s="153">
        <v>641</v>
      </c>
      <c r="P5700" s="155">
        <v>0</v>
      </c>
      <c r="Q5700" s="10">
        <f t="shared" si="360"/>
        <v>641</v>
      </c>
    </row>
    <row r="5701" spans="2:17" ht="20.25" customHeight="1">
      <c r="B5701" s="10" t="str">
        <f t="shared" si="361"/>
        <v>دستكش كف دوبل چرمي651</v>
      </c>
      <c r="C5701" s="10" t="str">
        <f t="shared" si="362"/>
        <v>دستكش كف دوبل چرمي1403/05/05651</v>
      </c>
      <c r="D5701" s="10" t="str">
        <f>IFERROR(IF(تحویلی!$E$1="","",IF(NOSA!O5701=تحویلی!$E$1,تحویلی!$E$1&amp;COUNTIF(NOSA!$O$1:O5701,تحویلی!$E$1),"")),"")</f>
        <v/>
      </c>
      <c r="E5701" s="10" t="str">
        <f t="shared" si="363"/>
        <v>5615651</v>
      </c>
      <c r="F5701" s="10" t="str">
        <f>IFERROR(VLOOKUP(I5701,DATABASE!$N:$O,2,FALSE),"")</f>
        <v>دستكش كف دوبل چرمي</v>
      </c>
      <c r="G5701" s="154" t="s">
        <v>3151</v>
      </c>
      <c r="H5701" s="155">
        <v>5615</v>
      </c>
      <c r="I5701" s="154" t="s">
        <v>1683</v>
      </c>
      <c r="J5701" s="154" t="s">
        <v>1684</v>
      </c>
      <c r="K5701" s="156">
        <v>1</v>
      </c>
      <c r="L5701" s="154" t="s">
        <v>3</v>
      </c>
      <c r="M5701" s="154" t="s">
        <v>4</v>
      </c>
      <c r="N5701" s="154" t="s">
        <v>2738</v>
      </c>
      <c r="O5701" s="153">
        <v>651</v>
      </c>
      <c r="P5701" s="155">
        <v>0</v>
      </c>
      <c r="Q5701" s="10">
        <f t="shared" si="360"/>
        <v>651</v>
      </c>
    </row>
    <row r="5702" spans="2:17" ht="20.25" customHeight="1">
      <c r="B5702" s="10" t="str">
        <f t="shared" si="361"/>
        <v>دستكش استاد كار303</v>
      </c>
      <c r="C5702" s="10" t="str">
        <f t="shared" si="362"/>
        <v>دستكش استاد كار1403/05/06303</v>
      </c>
      <c r="D5702" s="10" t="str">
        <f>IFERROR(IF(تحویلی!$E$1="","",IF(NOSA!O5702=تحویلی!$E$1,تحویلی!$E$1&amp;COUNTIF(NOSA!$O$1:O5702,تحویلی!$E$1),"")),"")</f>
        <v/>
      </c>
      <c r="E5702" s="10" t="str">
        <f t="shared" si="363"/>
        <v>5638303</v>
      </c>
      <c r="F5702" s="10" t="str">
        <f>IFERROR(VLOOKUP(I5702,DATABASE!$N:$O,2,FALSE),"")</f>
        <v>دستكش استاد كار</v>
      </c>
      <c r="G5702" s="3" t="s">
        <v>3152</v>
      </c>
      <c r="H5702" s="4">
        <v>5638</v>
      </c>
      <c r="I5702" s="3" t="s">
        <v>1543</v>
      </c>
      <c r="J5702" s="3" t="s">
        <v>255</v>
      </c>
      <c r="K5702" s="5">
        <v>1</v>
      </c>
      <c r="L5702" s="3" t="s">
        <v>3</v>
      </c>
      <c r="M5702" s="3" t="s">
        <v>4</v>
      </c>
      <c r="N5702" s="3" t="s">
        <v>1069</v>
      </c>
      <c r="O5702" s="1">
        <v>303</v>
      </c>
      <c r="P5702" s="4">
        <v>0</v>
      </c>
      <c r="Q5702" s="10">
        <f t="shared" si="360"/>
        <v>303</v>
      </c>
    </row>
    <row r="5703" spans="2:17" ht="20.25" customHeight="1">
      <c r="B5703" s="10" t="str">
        <f t="shared" si="361"/>
        <v>دستكش استاد كار892</v>
      </c>
      <c r="C5703" s="10" t="str">
        <f t="shared" si="362"/>
        <v>دستكش استاد كار1403/05/06892</v>
      </c>
      <c r="D5703" s="10" t="str">
        <f>IFERROR(IF(تحویلی!$E$1="","",IF(NOSA!O5703=تحویلی!$E$1,تحویلی!$E$1&amp;COUNTIF(NOSA!$O$1:O5703,تحویلی!$E$1),"")),"")</f>
        <v/>
      </c>
      <c r="E5703" s="10" t="str">
        <f t="shared" si="363"/>
        <v>5638892</v>
      </c>
      <c r="F5703" s="10" t="str">
        <f>IFERROR(VLOOKUP(I5703,DATABASE!$N:$O,2,FALSE),"")</f>
        <v>دستكش استاد كار</v>
      </c>
      <c r="G5703" s="3" t="s">
        <v>3152</v>
      </c>
      <c r="H5703" s="4">
        <v>5638</v>
      </c>
      <c r="I5703" s="3" t="s">
        <v>1543</v>
      </c>
      <c r="J5703" s="3" t="s">
        <v>255</v>
      </c>
      <c r="K5703" s="5">
        <v>1</v>
      </c>
      <c r="L5703" s="3" t="s">
        <v>3</v>
      </c>
      <c r="M5703" s="3" t="s">
        <v>4</v>
      </c>
      <c r="N5703" s="3" t="s">
        <v>3434</v>
      </c>
      <c r="O5703" s="1">
        <v>892</v>
      </c>
      <c r="P5703" s="4">
        <v>0</v>
      </c>
      <c r="Q5703" s="10">
        <f t="shared" si="360"/>
        <v>892</v>
      </c>
    </row>
    <row r="5704" spans="2:17" ht="20.25" customHeight="1">
      <c r="B5704" s="10" t="str">
        <f t="shared" si="361"/>
        <v>دستكش استاد كار285</v>
      </c>
      <c r="C5704" s="10" t="str">
        <f t="shared" si="362"/>
        <v>دستكش استاد كار1403/05/06285</v>
      </c>
      <c r="D5704" s="10" t="str">
        <f>IFERROR(IF(تحویلی!$E$1="","",IF(NOSA!O5704=تحویلی!$E$1,تحویلی!$E$1&amp;COUNTIF(NOSA!$O$1:O5704,تحویلی!$E$1),"")),"")</f>
        <v/>
      </c>
      <c r="E5704" s="10" t="str">
        <f t="shared" si="363"/>
        <v>5638285</v>
      </c>
      <c r="F5704" s="10" t="str">
        <f>IFERROR(VLOOKUP(I5704,DATABASE!$N:$O,2,FALSE),"")</f>
        <v>دستكش استاد كار</v>
      </c>
      <c r="G5704" s="3" t="s">
        <v>3152</v>
      </c>
      <c r="H5704" s="4">
        <v>5638</v>
      </c>
      <c r="I5704" s="3" t="s">
        <v>1543</v>
      </c>
      <c r="J5704" s="3" t="s">
        <v>255</v>
      </c>
      <c r="K5704" s="5">
        <v>1</v>
      </c>
      <c r="L5704" s="3" t="s">
        <v>3</v>
      </c>
      <c r="M5704" s="3" t="s">
        <v>4</v>
      </c>
      <c r="N5704" s="3" t="s">
        <v>3305</v>
      </c>
      <c r="O5704" s="1">
        <v>285</v>
      </c>
      <c r="P5704" s="4">
        <v>0</v>
      </c>
      <c r="Q5704" s="10">
        <f t="shared" si="360"/>
        <v>285</v>
      </c>
    </row>
    <row r="5705" spans="2:17" ht="20.25" customHeight="1">
      <c r="B5705" s="10" t="str">
        <f t="shared" si="361"/>
        <v>دستكش كف مواد سبك475</v>
      </c>
      <c r="C5705" s="10" t="str">
        <f t="shared" si="362"/>
        <v>دستكش كف مواد سبك1403/05/06475</v>
      </c>
      <c r="D5705" s="10" t="str">
        <f>IFERROR(IF(تحویلی!$E$1="","",IF(NOSA!O5705=تحویلی!$E$1,تحویلی!$E$1&amp;COUNTIF(NOSA!$O$1:O5705,تحویلی!$E$1),"")),"")</f>
        <v/>
      </c>
      <c r="E5705" s="10" t="str">
        <f t="shared" si="363"/>
        <v>5644475</v>
      </c>
      <c r="F5705" s="10" t="str">
        <f>IFERROR(VLOOKUP(I5705,DATABASE!$N:$O,2,FALSE),"")</f>
        <v>دستكش كف مواد سبك</v>
      </c>
      <c r="G5705" s="3" t="s">
        <v>3152</v>
      </c>
      <c r="H5705" s="4">
        <v>5644</v>
      </c>
      <c r="I5705" s="3" t="s">
        <v>1456</v>
      </c>
      <c r="J5705" s="3" t="s">
        <v>2</v>
      </c>
      <c r="K5705" s="5">
        <v>1</v>
      </c>
      <c r="L5705" s="3" t="s">
        <v>3</v>
      </c>
      <c r="M5705" s="3" t="s">
        <v>19</v>
      </c>
      <c r="N5705" s="3" t="s">
        <v>2866</v>
      </c>
      <c r="O5705" s="1">
        <v>475</v>
      </c>
      <c r="P5705" s="4">
        <v>0</v>
      </c>
      <c r="Q5705" s="10">
        <f t="shared" si="360"/>
        <v>475</v>
      </c>
    </row>
    <row r="5706" spans="2:17" ht="20.25" customHeight="1">
      <c r="B5706" s="10" t="str">
        <f t="shared" si="361"/>
        <v>دستكش كف دوبل چرمي847</v>
      </c>
      <c r="C5706" s="10" t="str">
        <f t="shared" si="362"/>
        <v>دستكش كف دوبل چرمي1403/05/06847</v>
      </c>
      <c r="D5706" s="10" t="str">
        <f>IFERROR(IF(تحویلی!$E$1="","",IF(NOSA!O5706=تحویلی!$E$1,تحویلی!$E$1&amp;COUNTIF(NOSA!$O$1:O5706,تحویلی!$E$1),"")),"")</f>
        <v/>
      </c>
      <c r="E5706" s="10" t="str">
        <f t="shared" si="363"/>
        <v>5650847</v>
      </c>
      <c r="F5706" s="10" t="str">
        <f>IFERROR(VLOOKUP(I5706,DATABASE!$N:$O,2,FALSE),"")</f>
        <v>دستكش كف دوبل چرمي</v>
      </c>
      <c r="G5706" s="3" t="s">
        <v>3152</v>
      </c>
      <c r="H5706" s="4">
        <v>5650</v>
      </c>
      <c r="I5706" s="3" t="s">
        <v>1683</v>
      </c>
      <c r="J5706" s="3" t="s">
        <v>1684</v>
      </c>
      <c r="K5706" s="5">
        <v>1</v>
      </c>
      <c r="L5706" s="3" t="s">
        <v>3</v>
      </c>
      <c r="M5706" s="3" t="s">
        <v>4</v>
      </c>
      <c r="N5706" s="3" t="s">
        <v>2746</v>
      </c>
      <c r="O5706" s="1">
        <v>847</v>
      </c>
      <c r="P5706" s="4">
        <v>0</v>
      </c>
      <c r="Q5706" s="10">
        <f t="shared" si="360"/>
        <v>847</v>
      </c>
    </row>
    <row r="5707" spans="2:17" ht="20.25" customHeight="1">
      <c r="B5707" s="10" t="str">
        <f t="shared" si="361"/>
        <v>چكمه ايمني نسوز773</v>
      </c>
      <c r="C5707" s="10" t="str">
        <f t="shared" si="362"/>
        <v>چكمه ايمني نسوز1403/05/06773</v>
      </c>
      <c r="D5707" s="10" t="str">
        <f>IFERROR(IF(تحویلی!$E$1="","",IF(NOSA!O5707=تحویلی!$E$1,تحویلی!$E$1&amp;COUNTIF(NOSA!$O$1:O5707,تحویلی!$E$1),"")),"")</f>
        <v/>
      </c>
      <c r="E5707" s="10" t="str">
        <f t="shared" si="363"/>
        <v>5651773</v>
      </c>
      <c r="F5707" s="10" t="str">
        <f>IFERROR(VLOOKUP(I5707,DATABASE!$N:$O,2,FALSE),"")</f>
        <v>چكمه ايمني نسوز</v>
      </c>
      <c r="G5707" s="3" t="s">
        <v>3152</v>
      </c>
      <c r="H5707" s="4">
        <v>5651</v>
      </c>
      <c r="I5707" s="3" t="s">
        <v>1666</v>
      </c>
      <c r="J5707" s="3" t="s">
        <v>1667</v>
      </c>
      <c r="K5707" s="5">
        <v>1</v>
      </c>
      <c r="L5707" s="3" t="s">
        <v>3</v>
      </c>
      <c r="M5707" s="3" t="s">
        <v>19</v>
      </c>
      <c r="N5707" s="3" t="s">
        <v>1709</v>
      </c>
      <c r="O5707" s="1">
        <v>773</v>
      </c>
      <c r="P5707" s="4">
        <v>0</v>
      </c>
      <c r="Q5707" s="10">
        <f t="shared" si="360"/>
        <v>773</v>
      </c>
    </row>
    <row r="5708" spans="2:17" ht="20.25" customHeight="1">
      <c r="B5708" s="10" t="str">
        <f t="shared" si="361"/>
        <v>دستكش كف دوبل چرمي208</v>
      </c>
      <c r="C5708" s="10" t="str">
        <f t="shared" si="362"/>
        <v>دستكش كف دوبل چرمي1403/05/06208</v>
      </c>
      <c r="D5708" s="10" t="str">
        <f>IFERROR(IF(تحویلی!$E$1="","",IF(NOSA!O5708=تحویلی!$E$1,تحویلی!$E$1&amp;COUNTIF(NOSA!$O$1:O5708,تحویلی!$E$1),"")),"")</f>
        <v/>
      </c>
      <c r="E5708" s="10" t="str">
        <f t="shared" si="363"/>
        <v>5657208</v>
      </c>
      <c r="F5708" s="10" t="str">
        <f>IFERROR(VLOOKUP(I5708,DATABASE!$N:$O,2,FALSE),"")</f>
        <v>دستكش كف دوبل چرمي</v>
      </c>
      <c r="G5708" s="3" t="s">
        <v>3152</v>
      </c>
      <c r="H5708" s="4">
        <v>5657</v>
      </c>
      <c r="I5708" s="3" t="s">
        <v>1683</v>
      </c>
      <c r="J5708" s="3" t="s">
        <v>1684</v>
      </c>
      <c r="K5708" s="5">
        <v>1</v>
      </c>
      <c r="L5708" s="3" t="s">
        <v>3</v>
      </c>
      <c r="M5708" s="3" t="s">
        <v>19</v>
      </c>
      <c r="N5708" s="3" t="s">
        <v>428</v>
      </c>
      <c r="O5708" s="1">
        <v>208</v>
      </c>
      <c r="P5708" s="4">
        <v>0</v>
      </c>
      <c r="Q5708" s="10">
        <f t="shared" si="360"/>
        <v>208</v>
      </c>
    </row>
    <row r="5709" spans="2:17" ht="20.25" customHeight="1">
      <c r="B5709" s="10" t="str">
        <f t="shared" si="361"/>
        <v>دستكش كف دوبل چرمي55</v>
      </c>
      <c r="C5709" s="10" t="str">
        <f t="shared" si="362"/>
        <v>دستكش كف دوبل چرمي1403/05/0655</v>
      </c>
      <c r="D5709" s="10" t="str">
        <f>IFERROR(IF(تحویلی!$E$1="","",IF(NOSA!O5709=تحویلی!$E$1,تحویلی!$E$1&amp;COUNTIF(NOSA!$O$1:O5709,تحویلی!$E$1),"")),"")</f>
        <v/>
      </c>
      <c r="E5709" s="10" t="str">
        <f t="shared" si="363"/>
        <v>565755</v>
      </c>
      <c r="F5709" s="10" t="str">
        <f>IFERROR(VLOOKUP(I5709,DATABASE!$N:$O,2,FALSE),"")</f>
        <v>دستكش كف دوبل چرمي</v>
      </c>
      <c r="G5709" s="3" t="s">
        <v>3152</v>
      </c>
      <c r="H5709" s="4">
        <v>5657</v>
      </c>
      <c r="I5709" s="3" t="s">
        <v>1683</v>
      </c>
      <c r="J5709" s="3" t="s">
        <v>1684</v>
      </c>
      <c r="K5709" s="5">
        <v>1</v>
      </c>
      <c r="L5709" s="3" t="s">
        <v>3</v>
      </c>
      <c r="M5709" s="3" t="s">
        <v>19</v>
      </c>
      <c r="N5709" s="3" t="s">
        <v>3505</v>
      </c>
      <c r="O5709" s="1">
        <v>55</v>
      </c>
      <c r="P5709" s="4">
        <v>0</v>
      </c>
      <c r="Q5709" s="10">
        <f t="shared" si="360"/>
        <v>55</v>
      </c>
    </row>
    <row r="5710" spans="2:17" ht="20.25" customHeight="1">
      <c r="B5710" s="10" t="str">
        <f t="shared" si="361"/>
        <v>دستكش كف دوبل چرمي372</v>
      </c>
      <c r="C5710" s="10" t="str">
        <f t="shared" si="362"/>
        <v>دستكش كف دوبل چرمي1403/05/06372</v>
      </c>
      <c r="D5710" s="10" t="str">
        <f>IFERROR(IF(تحویلی!$E$1="","",IF(NOSA!O5710=تحویلی!$E$1,تحویلی!$E$1&amp;COUNTIF(NOSA!$O$1:O5710,تحویلی!$E$1),"")),"")</f>
        <v/>
      </c>
      <c r="E5710" s="10" t="str">
        <f t="shared" si="363"/>
        <v>5657372</v>
      </c>
      <c r="F5710" s="10" t="str">
        <f>IFERROR(VLOOKUP(I5710,DATABASE!$N:$O,2,FALSE),"")</f>
        <v>دستكش كف دوبل چرمي</v>
      </c>
      <c r="G5710" s="3" t="s">
        <v>3152</v>
      </c>
      <c r="H5710" s="4">
        <v>5657</v>
      </c>
      <c r="I5710" s="3" t="s">
        <v>1683</v>
      </c>
      <c r="J5710" s="3" t="s">
        <v>1684</v>
      </c>
      <c r="K5710" s="5">
        <v>1</v>
      </c>
      <c r="L5710" s="3" t="s">
        <v>3</v>
      </c>
      <c r="M5710" s="3" t="s">
        <v>19</v>
      </c>
      <c r="N5710" s="3" t="s">
        <v>3463</v>
      </c>
      <c r="O5710" s="1">
        <v>372</v>
      </c>
      <c r="P5710" s="4">
        <v>0</v>
      </c>
      <c r="Q5710" s="10">
        <f t="shared" si="360"/>
        <v>372</v>
      </c>
    </row>
    <row r="5711" spans="2:17" ht="20.25" customHeight="1">
      <c r="B5711" s="10" t="str">
        <f t="shared" si="361"/>
        <v>دستكش ضد برش سبك853</v>
      </c>
      <c r="C5711" s="10" t="str">
        <f t="shared" si="362"/>
        <v>دستكش ضد برش سبك1403/05/06853</v>
      </c>
      <c r="D5711" s="10" t="str">
        <f>IFERROR(IF(تحویلی!$E$1="","",IF(NOSA!O5711=تحویلی!$E$1,تحویلی!$E$1&amp;COUNTIF(NOSA!$O$1:O5711,تحویلی!$E$1),"")),"")</f>
        <v/>
      </c>
      <c r="E5711" s="10" t="str">
        <f t="shared" si="363"/>
        <v>5660853</v>
      </c>
      <c r="F5711" s="10" t="str">
        <f>IFERROR(VLOOKUP(I5711,DATABASE!$N:$O,2,FALSE),"")</f>
        <v>دستكش ضد برش سبك</v>
      </c>
      <c r="G5711" s="3" t="s">
        <v>3152</v>
      </c>
      <c r="H5711" s="4">
        <v>5660</v>
      </c>
      <c r="I5711" s="3" t="s">
        <v>1442</v>
      </c>
      <c r="J5711" s="3" t="s">
        <v>22</v>
      </c>
      <c r="K5711" s="5">
        <v>1</v>
      </c>
      <c r="L5711" s="3" t="s">
        <v>3</v>
      </c>
      <c r="M5711" s="3" t="s">
        <v>40</v>
      </c>
      <c r="N5711" s="3" t="s">
        <v>3506</v>
      </c>
      <c r="O5711" s="1">
        <v>853</v>
      </c>
      <c r="P5711" s="4">
        <v>0</v>
      </c>
      <c r="Q5711" s="10">
        <f t="shared" si="360"/>
        <v>853</v>
      </c>
    </row>
    <row r="5712" spans="2:17" ht="20.25" customHeight="1">
      <c r="B5712" s="10" t="str">
        <f t="shared" si="361"/>
        <v>لباس كار(بلوز و شلوار)895</v>
      </c>
      <c r="C5712" s="10" t="str">
        <f t="shared" si="362"/>
        <v>لباس كار(بلوز و شلوار)1403/05/06895</v>
      </c>
      <c r="D5712" s="10" t="str">
        <f>IFERROR(IF(تحویلی!$E$1="","",IF(NOSA!O5712=تحویلی!$E$1,تحویلی!$E$1&amp;COUNTIF(NOSA!$O$1:O5712,تحویلی!$E$1),"")),"")</f>
        <v/>
      </c>
      <c r="E5712" s="10" t="str">
        <f t="shared" si="363"/>
        <v>5663895</v>
      </c>
      <c r="F5712" s="10" t="str">
        <f>IFERROR(VLOOKUP(I5712,DATABASE!$N:$O,2,FALSE),"")</f>
        <v>لباس كار(بلوز و شلوار)</v>
      </c>
      <c r="G5712" s="3" t="s">
        <v>3152</v>
      </c>
      <c r="H5712" s="4">
        <v>5663</v>
      </c>
      <c r="I5712" s="3" t="s">
        <v>1724</v>
      </c>
      <c r="J5712" s="3" t="s">
        <v>1725</v>
      </c>
      <c r="K5712" s="5">
        <v>1</v>
      </c>
      <c r="L5712" s="3" t="s">
        <v>28</v>
      </c>
      <c r="M5712" s="3" t="s">
        <v>40</v>
      </c>
      <c r="N5712" s="3" t="s">
        <v>3507</v>
      </c>
      <c r="O5712" s="1">
        <v>895</v>
      </c>
      <c r="P5712" s="4">
        <v>0</v>
      </c>
      <c r="Q5712" s="10">
        <f t="shared" si="360"/>
        <v>895</v>
      </c>
    </row>
    <row r="5713" spans="2:17" ht="20.25" customHeight="1">
      <c r="B5713" s="10" t="str">
        <f t="shared" si="361"/>
        <v>كفش ايمني895</v>
      </c>
      <c r="C5713" s="10" t="str">
        <f t="shared" si="362"/>
        <v>كفش ايمني1403/05/06895</v>
      </c>
      <c r="D5713" s="10" t="str">
        <f>IFERROR(IF(تحویلی!$E$1="","",IF(NOSA!O5713=تحویلی!$E$1,تحویلی!$E$1&amp;COUNTIF(NOSA!$O$1:O5713,تحویلی!$E$1),"")),"")</f>
        <v/>
      </c>
      <c r="E5713" s="10" t="str">
        <f t="shared" si="363"/>
        <v>5663895</v>
      </c>
      <c r="F5713" s="10" t="str">
        <f>IFERROR(VLOOKUP(I5713,DATABASE!$N:$O,2,FALSE),"")</f>
        <v>كفش ايمني</v>
      </c>
      <c r="G5713" s="3" t="s">
        <v>3152</v>
      </c>
      <c r="H5713" s="4">
        <v>5663</v>
      </c>
      <c r="I5713" s="3" t="s">
        <v>1539</v>
      </c>
      <c r="J5713" s="3" t="s">
        <v>1748</v>
      </c>
      <c r="K5713" s="5">
        <v>1</v>
      </c>
      <c r="L5713" s="3" t="s">
        <v>3</v>
      </c>
      <c r="M5713" s="3" t="s">
        <v>40</v>
      </c>
      <c r="N5713" s="3" t="s">
        <v>3507</v>
      </c>
      <c r="O5713" s="1">
        <v>895</v>
      </c>
      <c r="P5713" s="4">
        <v>0</v>
      </c>
      <c r="Q5713" s="10">
        <f t="shared" si="360"/>
        <v>895</v>
      </c>
    </row>
    <row r="5714" spans="2:17" ht="20.25" customHeight="1">
      <c r="B5714" s="10" t="str">
        <f t="shared" si="361"/>
        <v>ماسك نيم صورت دو فيلتره (3M)898</v>
      </c>
      <c r="C5714" s="10" t="str">
        <f t="shared" si="362"/>
        <v>ماسك نيم صورت دو فيلتره (3M)1403/05/06898</v>
      </c>
      <c r="D5714" s="10" t="str">
        <f>IFERROR(IF(تحویلی!$E$1="","",IF(NOSA!O5714=تحویلی!$E$1,تحویلی!$E$1&amp;COUNTIF(NOSA!$O$1:O5714,تحویلی!$E$1),"")),"")</f>
        <v/>
      </c>
      <c r="E5714" s="10" t="str">
        <f t="shared" si="363"/>
        <v>5679898</v>
      </c>
      <c r="F5714" s="10" t="str">
        <f>IFERROR(VLOOKUP(I5714,DATABASE!$N:$O,2,FALSE),"")</f>
        <v>ماسك نيم صورت دو فيلتره (3M)</v>
      </c>
      <c r="G5714" s="3" t="s">
        <v>3152</v>
      </c>
      <c r="H5714" s="4">
        <v>5679</v>
      </c>
      <c r="I5714" s="3" t="s">
        <v>1503</v>
      </c>
      <c r="J5714" s="3" t="s">
        <v>151</v>
      </c>
      <c r="K5714" s="5">
        <v>1</v>
      </c>
      <c r="L5714" s="3" t="s">
        <v>8</v>
      </c>
      <c r="M5714" s="3" t="s">
        <v>9</v>
      </c>
      <c r="N5714" s="3" t="s">
        <v>3508</v>
      </c>
      <c r="O5714" s="1">
        <v>898</v>
      </c>
      <c r="P5714" s="4">
        <v>0</v>
      </c>
      <c r="Q5714" s="10">
        <f t="shared" si="360"/>
        <v>898</v>
      </c>
    </row>
    <row r="5715" spans="2:17" ht="20.25" customHeight="1">
      <c r="B5715" s="10" t="str">
        <f t="shared" si="361"/>
        <v>898</v>
      </c>
      <c r="C5715" s="10" t="str">
        <f t="shared" si="362"/>
        <v>1403/05/06898</v>
      </c>
      <c r="D5715" s="10" t="str">
        <f>IFERROR(IF(تحویلی!$E$1="","",IF(NOSA!O5715=تحویلی!$E$1,تحویلی!$E$1&amp;COUNTIF(NOSA!$O$1:O5715,تحویلی!$E$1),"")),"")</f>
        <v/>
      </c>
      <c r="E5715" s="10" t="str">
        <f t="shared" si="363"/>
        <v>5679898</v>
      </c>
      <c r="F5715" s="10" t="str">
        <f>IFERROR(VLOOKUP(I5715,DATABASE!$N:$O,2,FALSE),"")</f>
        <v/>
      </c>
      <c r="G5715" s="3" t="s">
        <v>3152</v>
      </c>
      <c r="H5715" s="4">
        <v>5679</v>
      </c>
      <c r="I5715" s="3" t="s">
        <v>2699</v>
      </c>
      <c r="J5715" s="3" t="s">
        <v>7</v>
      </c>
      <c r="K5715" s="5">
        <v>1</v>
      </c>
      <c r="L5715" s="3" t="s">
        <v>8</v>
      </c>
      <c r="M5715" s="3" t="s">
        <v>9</v>
      </c>
      <c r="N5715" s="3" t="s">
        <v>3508</v>
      </c>
      <c r="O5715" s="1">
        <v>898</v>
      </c>
      <c r="P5715" s="4">
        <v>0</v>
      </c>
      <c r="Q5715" s="10">
        <f t="shared" si="360"/>
        <v>898</v>
      </c>
    </row>
    <row r="5716" spans="2:17" ht="20.25" customHeight="1">
      <c r="B5716" s="10" t="str">
        <f t="shared" si="361"/>
        <v>فيلتر ماسك نيم صورت (3M) مدل 2091898</v>
      </c>
      <c r="C5716" s="10" t="str">
        <f t="shared" si="362"/>
        <v>فيلتر ماسك نيم صورت (3M) مدل 20911403/05/06898</v>
      </c>
      <c r="D5716" s="10" t="str">
        <f>IFERROR(IF(تحویلی!$E$1="","",IF(NOSA!O5716=تحویلی!$E$1,تحویلی!$E$1&amp;COUNTIF(NOSA!$O$1:O5716,تحویلی!$E$1),"")),"")</f>
        <v/>
      </c>
      <c r="E5716" s="10" t="str">
        <f t="shared" si="363"/>
        <v>5679898</v>
      </c>
      <c r="F5716" s="10" t="str">
        <f>IFERROR(VLOOKUP(I5716,DATABASE!$N:$O,2,FALSE),"")</f>
        <v>فيلتر ماسك نيم صورت (3M) مدل 2091</v>
      </c>
      <c r="G5716" s="3" t="s">
        <v>3152</v>
      </c>
      <c r="H5716" s="4">
        <v>5679</v>
      </c>
      <c r="I5716" s="3" t="s">
        <v>1475</v>
      </c>
      <c r="J5716" s="3" t="s">
        <v>53</v>
      </c>
      <c r="K5716" s="5">
        <v>1</v>
      </c>
      <c r="L5716" s="3" t="s">
        <v>8</v>
      </c>
      <c r="M5716" s="3" t="s">
        <v>9</v>
      </c>
      <c r="N5716" s="3" t="s">
        <v>3508</v>
      </c>
      <c r="O5716" s="1">
        <v>898</v>
      </c>
      <c r="P5716" s="4">
        <v>0</v>
      </c>
      <c r="Q5716" s="10">
        <f t="shared" si="360"/>
        <v>898</v>
      </c>
    </row>
    <row r="5717" spans="2:17" ht="20.25" customHeight="1">
      <c r="B5717" s="10" t="str">
        <f t="shared" si="361"/>
        <v>گوشي اير پلاگ898</v>
      </c>
      <c r="C5717" s="10" t="str">
        <f t="shared" si="362"/>
        <v>گوشي اير پلاگ1403/05/06898</v>
      </c>
      <c r="D5717" s="10" t="str">
        <f>IFERROR(IF(تحویلی!$E$1="","",IF(NOSA!O5717=تحویلی!$E$1,تحویلی!$E$1&amp;COUNTIF(NOSA!$O$1:O5717,تحویلی!$E$1),"")),"")</f>
        <v/>
      </c>
      <c r="E5717" s="10" t="str">
        <f t="shared" si="363"/>
        <v>5679898</v>
      </c>
      <c r="F5717" s="10" t="str">
        <f>IFERROR(VLOOKUP(I5717,DATABASE!$N:$O,2,FALSE),"")</f>
        <v>گوشي اير پلاگ</v>
      </c>
      <c r="G5717" s="3" t="s">
        <v>3152</v>
      </c>
      <c r="H5717" s="4">
        <v>5679</v>
      </c>
      <c r="I5717" s="3" t="s">
        <v>1581</v>
      </c>
      <c r="J5717" s="3" t="s">
        <v>124</v>
      </c>
      <c r="K5717" s="5">
        <v>1</v>
      </c>
      <c r="L5717" s="3" t="s">
        <v>8</v>
      </c>
      <c r="M5717" s="3" t="s">
        <v>9</v>
      </c>
      <c r="N5717" s="3" t="s">
        <v>3508</v>
      </c>
      <c r="O5717" s="1">
        <v>898</v>
      </c>
      <c r="P5717" s="4">
        <v>0</v>
      </c>
      <c r="Q5717" s="10">
        <f t="shared" si="360"/>
        <v>898</v>
      </c>
    </row>
    <row r="5718" spans="2:17" ht="20.25" customHeight="1">
      <c r="B5718" s="10" t="str">
        <f t="shared" si="361"/>
        <v>دستكش كف مواد سبك862</v>
      </c>
      <c r="C5718" s="10" t="str">
        <f t="shared" si="362"/>
        <v>دستكش كف مواد سبك1403/05/06862</v>
      </c>
      <c r="D5718" s="10" t="str">
        <f>IFERROR(IF(تحویلی!$E$1="","",IF(NOSA!O5718=تحویلی!$E$1,تحویلی!$E$1&amp;COUNTIF(NOSA!$O$1:O5718,تحویلی!$E$1),"")),"")</f>
        <v/>
      </c>
      <c r="E5718" s="10" t="str">
        <f t="shared" si="363"/>
        <v>5681862</v>
      </c>
      <c r="F5718" s="10" t="str">
        <f>IFERROR(VLOOKUP(I5718,DATABASE!$N:$O,2,FALSE),"")</f>
        <v>دستكش كف مواد سبك</v>
      </c>
      <c r="G5718" s="3" t="s">
        <v>3152</v>
      </c>
      <c r="H5718" s="4">
        <v>5681</v>
      </c>
      <c r="I5718" s="3" t="s">
        <v>1456</v>
      </c>
      <c r="J5718" s="3" t="s">
        <v>2</v>
      </c>
      <c r="K5718" s="5">
        <v>1</v>
      </c>
      <c r="L5718" s="3" t="s">
        <v>3</v>
      </c>
      <c r="M5718" s="3" t="s">
        <v>47</v>
      </c>
      <c r="N5718" s="3" t="s">
        <v>3255</v>
      </c>
      <c r="O5718" s="1">
        <v>862</v>
      </c>
      <c r="P5718" s="4">
        <v>1</v>
      </c>
      <c r="Q5718" s="10">
        <f t="shared" si="360"/>
        <v>862</v>
      </c>
    </row>
    <row r="5719" spans="2:17" ht="20.25" customHeight="1">
      <c r="B5719" s="10" t="str">
        <f t="shared" si="361"/>
        <v>دستكش كف مواد سبك755</v>
      </c>
      <c r="C5719" s="10" t="str">
        <f t="shared" si="362"/>
        <v>دستكش كف مواد سبك1403/05/06755</v>
      </c>
      <c r="D5719" s="10" t="str">
        <f>IFERROR(IF(تحویلی!$E$1="","",IF(NOSA!O5719=تحویلی!$E$1,تحویلی!$E$1&amp;COUNTIF(NOSA!$O$1:O5719,تحویلی!$E$1),"")),"")</f>
        <v/>
      </c>
      <c r="E5719" s="10" t="str">
        <f t="shared" si="363"/>
        <v>5690755</v>
      </c>
      <c r="F5719" s="10" t="str">
        <f>IFERROR(VLOOKUP(I5719,DATABASE!$N:$O,2,FALSE),"")</f>
        <v>دستكش كف مواد سبك</v>
      </c>
      <c r="G5719" s="3" t="s">
        <v>3152</v>
      </c>
      <c r="H5719" s="4">
        <v>5690</v>
      </c>
      <c r="I5719" s="3" t="s">
        <v>1456</v>
      </c>
      <c r="J5719" s="3" t="s">
        <v>2</v>
      </c>
      <c r="K5719" s="5">
        <v>1</v>
      </c>
      <c r="L5719" s="3" t="s">
        <v>3</v>
      </c>
      <c r="M5719" s="3" t="s">
        <v>9</v>
      </c>
      <c r="N5719" s="3" t="s">
        <v>3509</v>
      </c>
      <c r="O5719" s="1">
        <v>755</v>
      </c>
      <c r="P5719" s="4">
        <v>0</v>
      </c>
      <c r="Q5719" s="10">
        <f t="shared" si="360"/>
        <v>755</v>
      </c>
    </row>
    <row r="5720" spans="2:17" ht="20.25" customHeight="1">
      <c r="B5720" s="10" t="str">
        <f t="shared" si="361"/>
        <v>عينك سنگ زني بغل توري843</v>
      </c>
      <c r="C5720" s="10" t="str">
        <f t="shared" si="362"/>
        <v>عينك سنگ زني بغل توري1403/05/06843</v>
      </c>
      <c r="D5720" s="10" t="str">
        <f>IFERROR(IF(تحویلی!$E$1="","",IF(NOSA!O5720=تحویلی!$E$1,تحویلی!$E$1&amp;COUNTIF(NOSA!$O$1:O5720,تحویلی!$E$1),"")),"")</f>
        <v/>
      </c>
      <c r="E5720" s="10" t="str">
        <f t="shared" si="363"/>
        <v>5696843</v>
      </c>
      <c r="F5720" s="10" t="str">
        <f>IFERROR(VLOOKUP(I5720,DATABASE!$N:$O,2,FALSE),"")</f>
        <v>عينك سنگ زني بغل توري</v>
      </c>
      <c r="G5720" s="3" t="s">
        <v>3152</v>
      </c>
      <c r="H5720" s="4">
        <v>5696</v>
      </c>
      <c r="I5720" s="3" t="s">
        <v>1519</v>
      </c>
      <c r="J5720" s="3" t="s">
        <v>1520</v>
      </c>
      <c r="K5720" s="5">
        <v>1</v>
      </c>
      <c r="L5720" s="3" t="s">
        <v>8</v>
      </c>
      <c r="M5720" s="3" t="s">
        <v>47</v>
      </c>
      <c r="N5720" s="3" t="s">
        <v>3494</v>
      </c>
      <c r="O5720" s="1">
        <v>843</v>
      </c>
      <c r="P5720" s="4">
        <v>0</v>
      </c>
      <c r="Q5720" s="10">
        <f t="shared" si="360"/>
        <v>843</v>
      </c>
    </row>
    <row r="5721" spans="2:17" ht="20.25" customHeight="1">
      <c r="B5721" s="10" t="str">
        <f t="shared" si="361"/>
        <v>عينك سنگ زني بغل توري862</v>
      </c>
      <c r="C5721" s="10" t="str">
        <f t="shared" si="362"/>
        <v>عينك سنگ زني بغل توري1403/05/06862</v>
      </c>
      <c r="D5721" s="10" t="str">
        <f>IFERROR(IF(تحویلی!$E$1="","",IF(NOSA!O5721=تحویلی!$E$1,تحویلی!$E$1&amp;COUNTIF(NOSA!$O$1:O5721,تحویلی!$E$1),"")),"")</f>
        <v/>
      </c>
      <c r="E5721" s="10" t="str">
        <f t="shared" si="363"/>
        <v>5696862</v>
      </c>
      <c r="F5721" s="10" t="str">
        <f>IFERROR(VLOOKUP(I5721,DATABASE!$N:$O,2,FALSE),"")</f>
        <v>عينك سنگ زني بغل توري</v>
      </c>
      <c r="G5721" s="3" t="s">
        <v>3152</v>
      </c>
      <c r="H5721" s="4">
        <v>5696</v>
      </c>
      <c r="I5721" s="3" t="s">
        <v>1519</v>
      </c>
      <c r="J5721" s="3" t="s">
        <v>1520</v>
      </c>
      <c r="K5721" s="5">
        <v>1</v>
      </c>
      <c r="L5721" s="3" t="s">
        <v>8</v>
      </c>
      <c r="M5721" s="3" t="s">
        <v>47</v>
      </c>
      <c r="N5721" s="3" t="s">
        <v>3478</v>
      </c>
      <c r="O5721" s="1">
        <v>862</v>
      </c>
      <c r="P5721" s="4">
        <v>0</v>
      </c>
      <c r="Q5721" s="10">
        <f t="shared" si="360"/>
        <v>862</v>
      </c>
    </row>
    <row r="5722" spans="2:17" ht="20.25" customHeight="1">
      <c r="B5722" s="10" t="str">
        <f t="shared" si="361"/>
        <v>ماسك نيم صورت دو فيلتره (3M)751</v>
      </c>
      <c r="C5722" s="10" t="str">
        <f t="shared" si="362"/>
        <v>ماسك نيم صورت دو فيلتره (3M)1403/05/06751</v>
      </c>
      <c r="D5722" s="10" t="str">
        <f>IFERROR(IF(تحویلی!$E$1="","",IF(NOSA!O5722=تحویلی!$E$1,تحویلی!$E$1&amp;COUNTIF(NOSA!$O$1:O5722,تحویلی!$E$1),"")),"")</f>
        <v/>
      </c>
      <c r="E5722" s="10" t="str">
        <f t="shared" si="363"/>
        <v>5702751</v>
      </c>
      <c r="F5722" s="10" t="str">
        <f>IFERROR(VLOOKUP(I5722,DATABASE!$N:$O,2,FALSE),"")</f>
        <v>ماسك نيم صورت دو فيلتره (3M)</v>
      </c>
      <c r="G5722" s="3" t="s">
        <v>3152</v>
      </c>
      <c r="H5722" s="4">
        <v>5702</v>
      </c>
      <c r="I5722" s="3" t="s">
        <v>1503</v>
      </c>
      <c r="J5722" s="3" t="s">
        <v>151</v>
      </c>
      <c r="K5722" s="5">
        <v>1</v>
      </c>
      <c r="L5722" s="3" t="s">
        <v>8</v>
      </c>
      <c r="M5722" s="3" t="s">
        <v>9</v>
      </c>
      <c r="N5722" s="3" t="s">
        <v>2709</v>
      </c>
      <c r="O5722" s="1">
        <v>751</v>
      </c>
      <c r="P5722" s="4">
        <v>1</v>
      </c>
      <c r="Q5722" s="10">
        <f t="shared" ref="Q5722:Q5785" si="364">VALUE(O5722)</f>
        <v>751</v>
      </c>
    </row>
    <row r="5723" spans="2:17" ht="20.25" customHeight="1">
      <c r="B5723" s="10" t="str">
        <f t="shared" si="361"/>
        <v>شيشه مات ماسك جوشكاري851</v>
      </c>
      <c r="C5723" s="10" t="str">
        <f t="shared" si="362"/>
        <v>شيشه مات ماسك جوشكاري1403/05/07851</v>
      </c>
      <c r="D5723" s="10" t="str">
        <f>IFERROR(IF(تحویلی!$E$1="","",IF(NOSA!O5723=تحویلی!$E$1,تحویلی!$E$1&amp;COUNTIF(NOSA!$O$1:O5723,تحویلی!$E$1),"")),"")</f>
        <v/>
      </c>
      <c r="E5723" s="10" t="str">
        <f t="shared" si="363"/>
        <v>5737851</v>
      </c>
      <c r="F5723" s="10" t="str">
        <f>IFERROR(VLOOKUP(I5723,DATABASE!$N:$O,2,FALSE),"")</f>
        <v>شيشه مات ماسك جوشكاري</v>
      </c>
      <c r="G5723" s="3" t="s">
        <v>3153</v>
      </c>
      <c r="H5723" s="4">
        <v>5737</v>
      </c>
      <c r="I5723" s="3" t="s">
        <v>1507</v>
      </c>
      <c r="J5723" s="3" t="s">
        <v>113</v>
      </c>
      <c r="K5723" s="5">
        <v>2</v>
      </c>
      <c r="L5723" s="3" t="s">
        <v>8</v>
      </c>
      <c r="M5723" s="3" t="s">
        <v>215</v>
      </c>
      <c r="N5723" s="3" t="s">
        <v>2761</v>
      </c>
      <c r="O5723" s="1">
        <v>851</v>
      </c>
      <c r="P5723" s="4">
        <v>0</v>
      </c>
      <c r="Q5723" s="10">
        <f t="shared" si="364"/>
        <v>851</v>
      </c>
    </row>
    <row r="5724" spans="2:17" ht="20.25" customHeight="1">
      <c r="B5724" s="10" t="str">
        <f t="shared" si="361"/>
        <v>دستكش كف مواد سبك277</v>
      </c>
      <c r="C5724" s="10" t="str">
        <f t="shared" si="362"/>
        <v>دستكش كف مواد سبك1403/05/07277</v>
      </c>
      <c r="D5724" s="10" t="str">
        <f>IFERROR(IF(تحویلی!$E$1="","",IF(NOSA!O5724=تحویلی!$E$1,تحویلی!$E$1&amp;COUNTIF(NOSA!$O$1:O5724,تحویلی!$E$1),"")),"")</f>
        <v/>
      </c>
      <c r="E5724" s="10" t="str">
        <f t="shared" si="363"/>
        <v>5793277</v>
      </c>
      <c r="F5724" s="10" t="str">
        <f>IFERROR(VLOOKUP(I5724,DATABASE!$N:$O,2,FALSE),"")</f>
        <v>دستكش كف مواد سبك</v>
      </c>
      <c r="G5724" s="3" t="s">
        <v>3153</v>
      </c>
      <c r="H5724" s="4">
        <v>5793</v>
      </c>
      <c r="I5724" s="3" t="s">
        <v>1456</v>
      </c>
      <c r="J5724" s="3" t="s">
        <v>2</v>
      </c>
      <c r="K5724" s="5">
        <v>1</v>
      </c>
      <c r="L5724" s="3" t="s">
        <v>3</v>
      </c>
      <c r="M5724" s="3" t="s">
        <v>47</v>
      </c>
      <c r="N5724" s="3" t="s">
        <v>525</v>
      </c>
      <c r="O5724" s="1">
        <v>277</v>
      </c>
      <c r="P5724" s="4">
        <v>0</v>
      </c>
      <c r="Q5724" s="10">
        <f t="shared" si="364"/>
        <v>277</v>
      </c>
    </row>
    <row r="5725" spans="2:17" ht="20.25" customHeight="1">
      <c r="B5725" s="10" t="str">
        <f t="shared" si="361"/>
        <v>لباس كار نسوز(بلوز و شلوار)819</v>
      </c>
      <c r="C5725" s="10" t="str">
        <f t="shared" si="362"/>
        <v>لباس كار نسوز(بلوز و شلوار)1403/05/07819</v>
      </c>
      <c r="D5725" s="10" t="str">
        <f>IFERROR(IF(تحویلی!$E$1="","",IF(NOSA!O5725=تحویلی!$E$1,تحویلی!$E$1&amp;COUNTIF(NOSA!$O$1:O5725,تحویلی!$E$1),"")),"")</f>
        <v/>
      </c>
      <c r="E5725" s="10" t="str">
        <f t="shared" si="363"/>
        <v>5794819</v>
      </c>
      <c r="F5725" s="10" t="str">
        <f>IFERROR(VLOOKUP(I5725,DATABASE!$N:$O,2,FALSE),"")</f>
        <v>لباس كار نسوز(بلوز و شلوار)</v>
      </c>
      <c r="G5725" s="3" t="s">
        <v>3153</v>
      </c>
      <c r="H5725" s="4">
        <v>5794</v>
      </c>
      <c r="I5725" s="3" t="s">
        <v>1655</v>
      </c>
      <c r="J5725" s="3" t="s">
        <v>1656</v>
      </c>
      <c r="K5725" s="5">
        <v>1</v>
      </c>
      <c r="L5725" s="3" t="s">
        <v>28</v>
      </c>
      <c r="M5725" s="3" t="s">
        <v>19</v>
      </c>
      <c r="N5725" s="3" t="s">
        <v>1775</v>
      </c>
      <c r="O5725" s="1">
        <v>819</v>
      </c>
      <c r="P5725" s="4">
        <v>0</v>
      </c>
      <c r="Q5725" s="10">
        <f t="shared" si="364"/>
        <v>819</v>
      </c>
    </row>
    <row r="5726" spans="2:17" ht="20.25" customHeight="1">
      <c r="B5726" s="10" t="str">
        <f t="shared" si="361"/>
        <v>كفش ايمني94</v>
      </c>
      <c r="C5726" s="10" t="str">
        <f t="shared" si="362"/>
        <v>كفش ايمني1403/05/0794</v>
      </c>
      <c r="D5726" s="10" t="str">
        <f>IFERROR(IF(تحویلی!$E$1="","",IF(NOSA!O5726=تحویلی!$E$1,تحویلی!$E$1&amp;COUNTIF(NOSA!$O$1:O5726,تحویلی!$E$1),"")),"")</f>
        <v/>
      </c>
      <c r="E5726" s="10" t="str">
        <f t="shared" si="363"/>
        <v>579594</v>
      </c>
      <c r="F5726" s="10" t="str">
        <f>IFERROR(VLOOKUP(I5726,DATABASE!$N:$O,2,FALSE),"")</f>
        <v>كفش ايمني</v>
      </c>
      <c r="G5726" s="154" t="s">
        <v>3153</v>
      </c>
      <c r="H5726" s="155">
        <v>5795</v>
      </c>
      <c r="I5726" s="154" t="s">
        <v>1526</v>
      </c>
      <c r="J5726" s="154" t="s">
        <v>1729</v>
      </c>
      <c r="K5726" s="156">
        <v>1</v>
      </c>
      <c r="L5726" s="154" t="s">
        <v>3</v>
      </c>
      <c r="M5726" s="154" t="s">
        <v>25</v>
      </c>
      <c r="N5726" s="154" t="s">
        <v>961</v>
      </c>
      <c r="O5726" s="153">
        <v>94</v>
      </c>
      <c r="P5726" s="155">
        <v>0</v>
      </c>
      <c r="Q5726" s="10">
        <f t="shared" si="364"/>
        <v>94</v>
      </c>
    </row>
    <row r="5727" spans="2:17" ht="20.25" customHeight="1">
      <c r="B5727" s="10" t="str">
        <f t="shared" si="361"/>
        <v>دستكش ضد برش سبك94</v>
      </c>
      <c r="C5727" s="10" t="str">
        <f t="shared" si="362"/>
        <v>دستكش ضد برش سبك1403/05/0794</v>
      </c>
      <c r="D5727" s="10" t="str">
        <f>IFERROR(IF(تحویلی!$E$1="","",IF(NOSA!O5727=تحویلی!$E$1,تحویلی!$E$1&amp;COUNTIF(NOSA!$O$1:O5727,تحویلی!$E$1),"")),"")</f>
        <v/>
      </c>
      <c r="E5727" s="10" t="str">
        <f t="shared" si="363"/>
        <v>579694</v>
      </c>
      <c r="F5727" s="10" t="str">
        <f>IFERROR(VLOOKUP(I5727,DATABASE!$N:$O,2,FALSE),"")</f>
        <v>دستكش ضد برش سبك</v>
      </c>
      <c r="G5727" s="154" t="s">
        <v>3153</v>
      </c>
      <c r="H5727" s="155">
        <v>5796</v>
      </c>
      <c r="I5727" s="154" t="s">
        <v>1442</v>
      </c>
      <c r="J5727" s="154" t="s">
        <v>22</v>
      </c>
      <c r="K5727" s="156">
        <v>1</v>
      </c>
      <c r="L5727" s="154" t="s">
        <v>3</v>
      </c>
      <c r="M5727" s="154" t="s">
        <v>25</v>
      </c>
      <c r="N5727" s="154" t="s">
        <v>961</v>
      </c>
      <c r="O5727" s="153">
        <v>94</v>
      </c>
      <c r="P5727" s="155">
        <v>0</v>
      </c>
      <c r="Q5727" s="10">
        <f t="shared" si="364"/>
        <v>94</v>
      </c>
    </row>
    <row r="5728" spans="2:17" ht="20.25" customHeight="1">
      <c r="B5728" s="10" t="str">
        <f t="shared" si="361"/>
        <v>دستكش كف مواد سبك608</v>
      </c>
      <c r="C5728" s="10" t="str">
        <f t="shared" si="362"/>
        <v>دستكش كف مواد سبك1403/05/07608</v>
      </c>
      <c r="D5728" s="10" t="str">
        <f>IFERROR(IF(تحویلی!$E$1="","",IF(NOSA!O5728=تحویلی!$E$1,تحویلی!$E$1&amp;COUNTIF(NOSA!$O$1:O5728,تحویلی!$E$1),"")),"")</f>
        <v/>
      </c>
      <c r="E5728" s="10" t="str">
        <f t="shared" si="363"/>
        <v>5799608</v>
      </c>
      <c r="F5728" s="10" t="str">
        <f>IFERROR(VLOOKUP(I5728,DATABASE!$N:$O,2,FALSE),"")</f>
        <v>دستكش كف مواد سبك</v>
      </c>
      <c r="G5728" s="154" t="s">
        <v>3153</v>
      </c>
      <c r="H5728" s="155">
        <v>5799</v>
      </c>
      <c r="I5728" s="154" t="s">
        <v>1456</v>
      </c>
      <c r="J5728" s="154" t="s">
        <v>2</v>
      </c>
      <c r="K5728" s="156">
        <v>1</v>
      </c>
      <c r="L5728" s="154" t="s">
        <v>3</v>
      </c>
      <c r="M5728" s="154" t="s">
        <v>102</v>
      </c>
      <c r="N5728" s="154" t="s">
        <v>3510</v>
      </c>
      <c r="O5728" s="153">
        <v>608</v>
      </c>
      <c r="P5728" s="155">
        <v>0</v>
      </c>
      <c r="Q5728" s="10">
        <f t="shared" si="364"/>
        <v>608</v>
      </c>
    </row>
    <row r="5729" spans="2:17" ht="20.25" customHeight="1">
      <c r="B5729" s="10" t="str">
        <f t="shared" si="361"/>
        <v>لباس كار نسوز(بلوز و شلوار)567</v>
      </c>
      <c r="C5729" s="10" t="str">
        <f t="shared" si="362"/>
        <v>لباس كار نسوز(بلوز و شلوار)1403/05/07567</v>
      </c>
      <c r="D5729" s="10" t="str">
        <f>IFERROR(IF(تحویلی!$E$1="","",IF(NOSA!O5729=تحویلی!$E$1,تحویلی!$E$1&amp;COUNTIF(NOSA!$O$1:O5729,تحویلی!$E$1),"")),"")</f>
        <v/>
      </c>
      <c r="E5729" s="10" t="str">
        <f t="shared" si="363"/>
        <v>5800567</v>
      </c>
      <c r="F5729" s="10" t="str">
        <f>IFERROR(VLOOKUP(I5729,DATABASE!$N:$O,2,FALSE),"")</f>
        <v>لباس كار نسوز(بلوز و شلوار)</v>
      </c>
      <c r="G5729" s="154" t="s">
        <v>3153</v>
      </c>
      <c r="H5729" s="155">
        <v>5800</v>
      </c>
      <c r="I5729" s="154" t="s">
        <v>1655</v>
      </c>
      <c r="J5729" s="154" t="s">
        <v>1656</v>
      </c>
      <c r="K5729" s="156">
        <v>1</v>
      </c>
      <c r="L5729" s="154" t="s">
        <v>28</v>
      </c>
      <c r="M5729" s="154" t="s">
        <v>19</v>
      </c>
      <c r="N5729" s="154" t="s">
        <v>1274</v>
      </c>
      <c r="O5729" s="153">
        <v>567</v>
      </c>
      <c r="P5729" s="155">
        <v>0</v>
      </c>
      <c r="Q5729" s="10">
        <f t="shared" si="364"/>
        <v>567</v>
      </c>
    </row>
    <row r="5730" spans="2:17" ht="20.25" customHeight="1">
      <c r="B5730" s="10" t="str">
        <f t="shared" si="361"/>
        <v>دستكش ضد برش سبك567</v>
      </c>
      <c r="C5730" s="10" t="str">
        <f t="shared" si="362"/>
        <v>دستكش ضد برش سبك1403/05/07567</v>
      </c>
      <c r="D5730" s="10" t="str">
        <f>IFERROR(IF(تحویلی!$E$1="","",IF(NOSA!O5730=تحویلی!$E$1,تحویلی!$E$1&amp;COUNTIF(NOSA!$O$1:O5730,تحویلی!$E$1),"")),"")</f>
        <v/>
      </c>
      <c r="E5730" s="10" t="str">
        <f t="shared" si="363"/>
        <v>5800567</v>
      </c>
      <c r="F5730" s="10" t="str">
        <f>IFERROR(VLOOKUP(I5730,DATABASE!$N:$O,2,FALSE),"")</f>
        <v>دستكش ضد برش سبك</v>
      </c>
      <c r="G5730" s="154" t="s">
        <v>3153</v>
      </c>
      <c r="H5730" s="155">
        <v>5800</v>
      </c>
      <c r="I5730" s="154" t="s">
        <v>1442</v>
      </c>
      <c r="J5730" s="154" t="s">
        <v>22</v>
      </c>
      <c r="K5730" s="156">
        <v>1</v>
      </c>
      <c r="L5730" s="154" t="s">
        <v>3</v>
      </c>
      <c r="M5730" s="154" t="s">
        <v>19</v>
      </c>
      <c r="N5730" s="154" t="s">
        <v>1274</v>
      </c>
      <c r="O5730" s="153">
        <v>567</v>
      </c>
      <c r="P5730" s="155">
        <v>0</v>
      </c>
      <c r="Q5730" s="10">
        <f t="shared" si="364"/>
        <v>567</v>
      </c>
    </row>
    <row r="5731" spans="2:17" ht="20.25" customHeight="1">
      <c r="B5731" s="10" t="str">
        <f t="shared" si="361"/>
        <v>لباس كار ديرسوز(بلوز و شلوار)208</v>
      </c>
      <c r="C5731" s="10" t="str">
        <f t="shared" si="362"/>
        <v>لباس كار ديرسوز(بلوز و شلوار)1403/05/07208</v>
      </c>
      <c r="D5731" s="10" t="str">
        <f>IFERROR(IF(تحویلی!$E$1="","",IF(NOSA!O5731=تحویلی!$E$1,تحویلی!$E$1&amp;COUNTIF(NOSA!$O$1:O5731,تحویلی!$E$1),"")),"")</f>
        <v/>
      </c>
      <c r="E5731" s="10" t="str">
        <f t="shared" si="363"/>
        <v>5801208</v>
      </c>
      <c r="F5731" s="10" t="str">
        <f>IFERROR(VLOOKUP(I5731,DATABASE!$N:$O,2,FALSE),"")</f>
        <v>لباس كار ديرسوز(بلوز و شلوار)</v>
      </c>
      <c r="G5731" s="154" t="s">
        <v>3153</v>
      </c>
      <c r="H5731" s="155">
        <v>5801</v>
      </c>
      <c r="I5731" s="154" t="s">
        <v>1466</v>
      </c>
      <c r="J5731" s="154" t="s">
        <v>1623</v>
      </c>
      <c r="K5731" s="156">
        <v>1</v>
      </c>
      <c r="L5731" s="154" t="s">
        <v>28</v>
      </c>
      <c r="M5731" s="154" t="s">
        <v>19</v>
      </c>
      <c r="N5731" s="154" t="s">
        <v>428</v>
      </c>
      <c r="O5731" s="153">
        <v>208</v>
      </c>
      <c r="P5731" s="155">
        <v>1</v>
      </c>
      <c r="Q5731" s="10">
        <f t="shared" si="364"/>
        <v>208</v>
      </c>
    </row>
    <row r="5732" spans="2:17" ht="20.25" customHeight="1">
      <c r="B5732" s="10" t="str">
        <f t="shared" si="361"/>
        <v>چكمه ايمني نسوز208</v>
      </c>
      <c r="C5732" s="10" t="str">
        <f t="shared" si="362"/>
        <v>چكمه ايمني نسوز1403/05/07208</v>
      </c>
      <c r="D5732" s="10" t="str">
        <f>IFERROR(IF(تحویلی!$E$1="","",IF(NOSA!O5732=تحویلی!$E$1,تحویلی!$E$1&amp;COUNTIF(NOSA!$O$1:O5732,تحویلی!$E$1),"")),"")</f>
        <v/>
      </c>
      <c r="E5732" s="10" t="str">
        <f t="shared" si="363"/>
        <v>5801208</v>
      </c>
      <c r="F5732" s="10" t="str">
        <f>IFERROR(VLOOKUP(I5732,DATABASE!$N:$O,2,FALSE),"")</f>
        <v>چكمه ايمني نسوز</v>
      </c>
      <c r="G5732" s="154" t="s">
        <v>3153</v>
      </c>
      <c r="H5732" s="155">
        <v>5801</v>
      </c>
      <c r="I5732" s="154" t="s">
        <v>1749</v>
      </c>
      <c r="J5732" s="154" t="s">
        <v>1750</v>
      </c>
      <c r="K5732" s="156">
        <v>1</v>
      </c>
      <c r="L5732" s="154" t="s">
        <v>3</v>
      </c>
      <c r="M5732" s="154" t="s">
        <v>19</v>
      </c>
      <c r="N5732" s="154" t="s">
        <v>428</v>
      </c>
      <c r="O5732" s="153">
        <v>208</v>
      </c>
      <c r="P5732" s="155">
        <v>1</v>
      </c>
      <c r="Q5732" s="10">
        <f t="shared" si="364"/>
        <v>208</v>
      </c>
    </row>
    <row r="5733" spans="2:17" ht="20.25" customHeight="1">
      <c r="B5733" s="10" t="str">
        <f t="shared" si="361"/>
        <v>چكمه ايمني نسوز494</v>
      </c>
      <c r="C5733" s="10" t="str">
        <f t="shared" si="362"/>
        <v>چكمه ايمني نسوز1403/05/07494</v>
      </c>
      <c r="D5733" s="10" t="str">
        <f>IFERROR(IF(تحویلی!$E$1="","",IF(NOSA!O5733=تحویلی!$E$1,تحویلی!$E$1&amp;COUNTIF(NOSA!$O$1:O5733,تحویلی!$E$1),"")),"")</f>
        <v/>
      </c>
      <c r="E5733" s="10" t="str">
        <f t="shared" si="363"/>
        <v>5802494</v>
      </c>
      <c r="F5733" s="10" t="str">
        <f>IFERROR(VLOOKUP(I5733,DATABASE!$N:$O,2,FALSE),"")</f>
        <v>چكمه ايمني نسوز</v>
      </c>
      <c r="G5733" s="154" t="s">
        <v>3153</v>
      </c>
      <c r="H5733" s="155">
        <v>5802</v>
      </c>
      <c r="I5733" s="154" t="s">
        <v>1666</v>
      </c>
      <c r="J5733" s="154" t="s">
        <v>1667</v>
      </c>
      <c r="K5733" s="156">
        <v>1</v>
      </c>
      <c r="L5733" s="154" t="s">
        <v>3</v>
      </c>
      <c r="M5733" s="154" t="s">
        <v>19</v>
      </c>
      <c r="N5733" s="154" t="s">
        <v>725</v>
      </c>
      <c r="O5733" s="153">
        <v>494</v>
      </c>
      <c r="P5733" s="155">
        <v>0</v>
      </c>
      <c r="Q5733" s="10">
        <f t="shared" si="364"/>
        <v>494</v>
      </c>
    </row>
    <row r="5734" spans="2:17" ht="20.25" customHeight="1">
      <c r="B5734" s="10" t="str">
        <f t="shared" si="361"/>
        <v>چكمه ايمني نسوز819</v>
      </c>
      <c r="C5734" s="10" t="str">
        <f t="shared" si="362"/>
        <v>چكمه ايمني نسوز1403/05/07819</v>
      </c>
      <c r="D5734" s="10" t="str">
        <f>IFERROR(IF(تحویلی!$E$1="","",IF(NOSA!O5734=تحویلی!$E$1,تحویلی!$E$1&amp;COUNTIF(NOSA!$O$1:O5734,تحویلی!$E$1),"")),"")</f>
        <v/>
      </c>
      <c r="E5734" s="10" t="str">
        <f t="shared" si="363"/>
        <v>5803819</v>
      </c>
      <c r="F5734" s="10" t="str">
        <f>IFERROR(VLOOKUP(I5734,DATABASE!$N:$O,2,FALSE),"")</f>
        <v>چكمه ايمني نسوز</v>
      </c>
      <c r="G5734" s="154" t="s">
        <v>3153</v>
      </c>
      <c r="H5734" s="155">
        <v>5803</v>
      </c>
      <c r="I5734" s="154" t="s">
        <v>1749</v>
      </c>
      <c r="J5734" s="154" t="s">
        <v>1750</v>
      </c>
      <c r="K5734" s="156">
        <v>1</v>
      </c>
      <c r="L5734" s="154" t="s">
        <v>3</v>
      </c>
      <c r="M5734" s="154" t="s">
        <v>19</v>
      </c>
      <c r="N5734" s="154" t="s">
        <v>3265</v>
      </c>
      <c r="O5734" s="153">
        <v>819</v>
      </c>
      <c r="P5734" s="155">
        <v>0</v>
      </c>
      <c r="Q5734" s="10">
        <f t="shared" si="364"/>
        <v>819</v>
      </c>
    </row>
    <row r="5735" spans="2:17" ht="20.25" customHeight="1">
      <c r="B5735" s="10" t="str">
        <f t="shared" si="361"/>
        <v>دستكش كف مواد سبك861</v>
      </c>
      <c r="C5735" s="10" t="str">
        <f t="shared" si="362"/>
        <v>دستكش كف مواد سبك1403/05/07861</v>
      </c>
      <c r="D5735" s="10" t="str">
        <f>IFERROR(IF(تحویلی!$E$1="","",IF(NOSA!O5735=تحویلی!$E$1,تحویلی!$E$1&amp;COUNTIF(NOSA!$O$1:O5735,تحویلی!$E$1),"")),"")</f>
        <v/>
      </c>
      <c r="E5735" s="10" t="str">
        <f t="shared" si="363"/>
        <v>5804861</v>
      </c>
      <c r="F5735" s="10" t="str">
        <f>IFERROR(VLOOKUP(I5735,DATABASE!$N:$O,2,FALSE),"")</f>
        <v>دستكش كف مواد سبك</v>
      </c>
      <c r="G5735" s="154" t="s">
        <v>3153</v>
      </c>
      <c r="H5735" s="155">
        <v>5804</v>
      </c>
      <c r="I5735" s="154" t="s">
        <v>1456</v>
      </c>
      <c r="J5735" s="154" t="s">
        <v>2</v>
      </c>
      <c r="K5735" s="156">
        <v>1</v>
      </c>
      <c r="L5735" s="154" t="s">
        <v>3</v>
      </c>
      <c r="M5735" s="154" t="s">
        <v>47</v>
      </c>
      <c r="N5735" s="154" t="s">
        <v>3233</v>
      </c>
      <c r="O5735" s="153">
        <v>861</v>
      </c>
      <c r="P5735" s="155">
        <v>0</v>
      </c>
      <c r="Q5735" s="10">
        <f t="shared" si="364"/>
        <v>861</v>
      </c>
    </row>
    <row r="5736" spans="2:17" ht="20.25" customHeight="1">
      <c r="B5736" s="10" t="str">
        <f t="shared" si="361"/>
        <v>لباس كار نسوز(بلوز و شلوار)649</v>
      </c>
      <c r="C5736" s="10" t="str">
        <f t="shared" si="362"/>
        <v>لباس كار نسوز(بلوز و شلوار)1403/05/07649</v>
      </c>
      <c r="D5736" s="10" t="str">
        <f>IFERROR(IF(تحویلی!$E$1="","",IF(NOSA!O5736=تحویلی!$E$1,تحویلی!$E$1&amp;COUNTIF(NOSA!$O$1:O5736,تحویلی!$E$1),"")),"")</f>
        <v/>
      </c>
      <c r="E5736" s="10" t="str">
        <f t="shared" si="363"/>
        <v>5805649</v>
      </c>
      <c r="F5736" s="10" t="str">
        <f>IFERROR(VLOOKUP(I5736,DATABASE!$N:$O,2,FALSE),"")</f>
        <v>لباس كار نسوز(بلوز و شلوار)</v>
      </c>
      <c r="G5736" s="3" t="s">
        <v>3153</v>
      </c>
      <c r="H5736" s="4">
        <v>5805</v>
      </c>
      <c r="I5736" s="3" t="s">
        <v>1655</v>
      </c>
      <c r="J5736" s="3" t="s">
        <v>1656</v>
      </c>
      <c r="K5736" s="5">
        <v>1</v>
      </c>
      <c r="L5736" s="3" t="s">
        <v>28</v>
      </c>
      <c r="M5736" s="3" t="s">
        <v>19</v>
      </c>
      <c r="N5736" s="3" t="s">
        <v>1425</v>
      </c>
      <c r="O5736" s="1">
        <v>649</v>
      </c>
      <c r="P5736" s="4">
        <v>0</v>
      </c>
      <c r="Q5736" s="10">
        <f t="shared" si="364"/>
        <v>649</v>
      </c>
    </row>
    <row r="5737" spans="2:17" ht="20.25" customHeight="1">
      <c r="B5737" s="10" t="str">
        <f t="shared" si="361"/>
        <v>دستكش ضد برش سبك845</v>
      </c>
      <c r="C5737" s="10" t="str">
        <f t="shared" si="362"/>
        <v>دستكش ضد برش سبك1403/05/07845</v>
      </c>
      <c r="D5737" s="10" t="str">
        <f>IFERROR(IF(تحویلی!$E$1="","",IF(NOSA!O5737=تحویلی!$E$1,تحویلی!$E$1&amp;COUNTIF(NOSA!$O$1:O5737,تحویلی!$E$1),"")),"")</f>
        <v/>
      </c>
      <c r="E5737" s="10" t="str">
        <f t="shared" si="363"/>
        <v>5806845</v>
      </c>
      <c r="F5737" s="10" t="str">
        <f>IFERROR(VLOOKUP(I5737,DATABASE!$N:$O,2,FALSE),"")</f>
        <v>دستكش ضد برش سبك</v>
      </c>
      <c r="G5737" s="3" t="s">
        <v>3153</v>
      </c>
      <c r="H5737" s="4">
        <v>5806</v>
      </c>
      <c r="I5737" s="3" t="s">
        <v>1442</v>
      </c>
      <c r="J5737" s="3" t="s">
        <v>22</v>
      </c>
      <c r="K5737" s="5">
        <v>1</v>
      </c>
      <c r="L5737" s="3" t="s">
        <v>3</v>
      </c>
      <c r="M5737" s="3" t="s">
        <v>47</v>
      </c>
      <c r="N5737" s="3" t="s">
        <v>3244</v>
      </c>
      <c r="O5737" s="1">
        <v>845</v>
      </c>
      <c r="P5737" s="4">
        <v>0</v>
      </c>
      <c r="Q5737" s="10">
        <f t="shared" si="364"/>
        <v>845</v>
      </c>
    </row>
    <row r="5738" spans="2:17" ht="20.25" customHeight="1">
      <c r="B5738" s="10" t="str">
        <f t="shared" si="361"/>
        <v>دستكش ضد برش سبك651</v>
      </c>
      <c r="C5738" s="10" t="str">
        <f t="shared" si="362"/>
        <v>دستكش ضد برش سبك1403/05/07651</v>
      </c>
      <c r="D5738" s="10" t="str">
        <f>IFERROR(IF(تحویلی!$E$1="","",IF(NOSA!O5738=تحویلی!$E$1,تحویلی!$E$1&amp;COUNTIF(NOSA!$O$1:O5738,تحویلی!$E$1),"")),"")</f>
        <v/>
      </c>
      <c r="E5738" s="10" t="str">
        <f t="shared" si="363"/>
        <v>5806651</v>
      </c>
      <c r="F5738" s="10" t="str">
        <f>IFERROR(VLOOKUP(I5738,DATABASE!$N:$O,2,FALSE),"")</f>
        <v>دستكش ضد برش سبك</v>
      </c>
      <c r="G5738" s="3" t="s">
        <v>3153</v>
      </c>
      <c r="H5738" s="4">
        <v>5806</v>
      </c>
      <c r="I5738" s="3" t="s">
        <v>1442</v>
      </c>
      <c r="J5738" s="3" t="s">
        <v>22</v>
      </c>
      <c r="K5738" s="5">
        <v>1</v>
      </c>
      <c r="L5738" s="3" t="s">
        <v>3</v>
      </c>
      <c r="M5738" s="3" t="s">
        <v>4</v>
      </c>
      <c r="N5738" s="3" t="s">
        <v>2738</v>
      </c>
      <c r="O5738" s="1">
        <v>651</v>
      </c>
      <c r="P5738" s="4">
        <v>0</v>
      </c>
      <c r="Q5738" s="10">
        <f t="shared" si="364"/>
        <v>651</v>
      </c>
    </row>
    <row r="5739" spans="2:17" ht="20.25" customHeight="1">
      <c r="B5739" s="10" t="str">
        <f t="shared" si="361"/>
        <v>دستكش ضد برش سبك280</v>
      </c>
      <c r="C5739" s="10" t="str">
        <f t="shared" si="362"/>
        <v>دستكش ضد برش سبك1403/05/07280</v>
      </c>
      <c r="D5739" s="10" t="str">
        <f>IFERROR(IF(تحویلی!$E$1="","",IF(NOSA!O5739=تحویلی!$E$1,تحویلی!$E$1&amp;COUNTIF(NOSA!$O$1:O5739,تحویلی!$E$1),"")),"")</f>
        <v/>
      </c>
      <c r="E5739" s="10" t="str">
        <f t="shared" si="363"/>
        <v>5813280</v>
      </c>
      <c r="F5739" s="10" t="str">
        <f>IFERROR(VLOOKUP(I5739,DATABASE!$N:$O,2,FALSE),"")</f>
        <v>دستكش ضد برش سبك</v>
      </c>
      <c r="G5739" s="3" t="s">
        <v>3153</v>
      </c>
      <c r="H5739" s="4">
        <v>5813</v>
      </c>
      <c r="I5739" s="3" t="s">
        <v>1442</v>
      </c>
      <c r="J5739" s="3" t="s">
        <v>22</v>
      </c>
      <c r="K5739" s="5">
        <v>1</v>
      </c>
      <c r="L5739" s="3" t="s">
        <v>3</v>
      </c>
      <c r="M5739" s="3" t="s">
        <v>202</v>
      </c>
      <c r="N5739" s="3" t="s">
        <v>1090</v>
      </c>
      <c r="O5739" s="1">
        <v>280</v>
      </c>
      <c r="P5739" s="4">
        <v>0</v>
      </c>
      <c r="Q5739" s="10">
        <f t="shared" si="364"/>
        <v>280</v>
      </c>
    </row>
    <row r="5740" spans="2:17" ht="20.25" customHeight="1">
      <c r="B5740" s="10" t="str">
        <f t="shared" si="361"/>
        <v>بند كفش83</v>
      </c>
      <c r="C5740" s="10" t="str">
        <f t="shared" si="362"/>
        <v>بند كفش1403/05/0883</v>
      </c>
      <c r="D5740" s="10" t="str">
        <f>IFERROR(IF(تحویلی!$E$1="","",IF(NOSA!O5740=تحویلی!$E$1,تحویلی!$E$1&amp;COUNTIF(NOSA!$O$1:O5740,تحویلی!$E$1),"")),"")</f>
        <v/>
      </c>
      <c r="E5740" s="10" t="str">
        <f t="shared" si="363"/>
        <v>582383</v>
      </c>
      <c r="F5740" s="10" t="str">
        <f>IFERROR(VLOOKUP(I5740,DATABASE!$N:$O,2,FALSE),"")</f>
        <v>بند كفش</v>
      </c>
      <c r="G5740" s="3" t="s">
        <v>3154</v>
      </c>
      <c r="H5740" s="4">
        <v>5823</v>
      </c>
      <c r="I5740" s="3" t="s">
        <v>1462</v>
      </c>
      <c r="J5740" s="3" t="s">
        <v>450</v>
      </c>
      <c r="K5740" s="5">
        <v>1</v>
      </c>
      <c r="L5740" s="3" t="s">
        <v>3</v>
      </c>
      <c r="M5740" s="3" t="s">
        <v>43</v>
      </c>
      <c r="N5740" s="3" t="s">
        <v>246</v>
      </c>
      <c r="O5740" s="1">
        <v>83</v>
      </c>
      <c r="P5740" s="4">
        <v>0</v>
      </c>
      <c r="Q5740" s="10">
        <f t="shared" si="364"/>
        <v>83</v>
      </c>
    </row>
    <row r="5741" spans="2:17" ht="20.25" customHeight="1">
      <c r="B5741" s="10" t="str">
        <f t="shared" si="361"/>
        <v>دستكش ضد برش سبك582</v>
      </c>
      <c r="C5741" s="10" t="str">
        <f t="shared" si="362"/>
        <v>دستكش ضد برش سبك1403/05/08582</v>
      </c>
      <c r="D5741" s="10" t="str">
        <f>IFERROR(IF(تحویلی!$E$1="","",IF(NOSA!O5741=تحویلی!$E$1,تحویلی!$E$1&amp;COUNTIF(NOSA!$O$1:O5741,تحویلی!$E$1),"")),"")</f>
        <v/>
      </c>
      <c r="E5741" s="10" t="str">
        <f t="shared" si="363"/>
        <v>5824582</v>
      </c>
      <c r="F5741" s="10" t="str">
        <f>IFERROR(VLOOKUP(I5741,DATABASE!$N:$O,2,FALSE),"")</f>
        <v>دستكش ضد برش سبك</v>
      </c>
      <c r="G5741" s="3" t="s">
        <v>3154</v>
      </c>
      <c r="H5741" s="4">
        <v>5824</v>
      </c>
      <c r="I5741" s="3" t="s">
        <v>1442</v>
      </c>
      <c r="J5741" s="3" t="s">
        <v>22</v>
      </c>
      <c r="K5741" s="5">
        <v>1</v>
      </c>
      <c r="L5741" s="3" t="s">
        <v>3</v>
      </c>
      <c r="M5741" s="3" t="s">
        <v>47</v>
      </c>
      <c r="N5741" s="3" t="s">
        <v>80</v>
      </c>
      <c r="O5741" s="1">
        <v>582</v>
      </c>
      <c r="P5741" s="4">
        <v>0</v>
      </c>
      <c r="Q5741" s="10">
        <f t="shared" si="364"/>
        <v>582</v>
      </c>
    </row>
    <row r="5742" spans="2:17" ht="20.25" customHeight="1">
      <c r="B5742" s="10" t="str">
        <f t="shared" si="361"/>
        <v>دستكش كف دوبل چرمي718</v>
      </c>
      <c r="C5742" s="10" t="str">
        <f t="shared" si="362"/>
        <v>دستكش كف دوبل چرمي1403/05/08718</v>
      </c>
      <c r="D5742" s="10" t="str">
        <f>IFERROR(IF(تحویلی!$E$1="","",IF(NOSA!O5742=تحویلی!$E$1,تحویلی!$E$1&amp;COUNTIF(NOSA!$O$1:O5742,تحویلی!$E$1),"")),"")</f>
        <v/>
      </c>
      <c r="E5742" s="10" t="str">
        <f t="shared" si="363"/>
        <v>5829718</v>
      </c>
      <c r="F5742" s="10" t="str">
        <f>IFERROR(VLOOKUP(I5742,DATABASE!$N:$O,2,FALSE),"")</f>
        <v>دستكش كف دوبل چرمي</v>
      </c>
      <c r="G5742" s="3" t="s">
        <v>3154</v>
      </c>
      <c r="H5742" s="4">
        <v>5829</v>
      </c>
      <c r="I5742" s="3" t="s">
        <v>1683</v>
      </c>
      <c r="J5742" s="3" t="s">
        <v>1684</v>
      </c>
      <c r="K5742" s="5">
        <v>1</v>
      </c>
      <c r="L5742" s="3" t="s">
        <v>3</v>
      </c>
      <c r="M5742" s="3" t="s">
        <v>19</v>
      </c>
      <c r="N5742" s="3" t="s">
        <v>2755</v>
      </c>
      <c r="O5742" s="1">
        <v>718</v>
      </c>
      <c r="P5742" s="4">
        <v>0</v>
      </c>
      <c r="Q5742" s="10">
        <f t="shared" si="364"/>
        <v>718</v>
      </c>
    </row>
    <row r="5743" spans="2:17" ht="20.25" customHeight="1">
      <c r="B5743" s="10" t="str">
        <f t="shared" si="361"/>
        <v>دستكش ضد برش سبك837</v>
      </c>
      <c r="C5743" s="10" t="str">
        <f t="shared" si="362"/>
        <v>دستكش ضد برش سبك1403/05/08837</v>
      </c>
      <c r="D5743" s="10" t="str">
        <f>IFERROR(IF(تحویلی!$E$1="","",IF(NOSA!O5743=تحویلی!$E$1,تحویلی!$E$1&amp;COUNTIF(NOSA!$O$1:O5743,تحویلی!$E$1),"")),"")</f>
        <v/>
      </c>
      <c r="E5743" s="10" t="str">
        <f t="shared" si="363"/>
        <v>5832837</v>
      </c>
      <c r="F5743" s="10" t="str">
        <f>IFERROR(VLOOKUP(I5743,DATABASE!$N:$O,2,FALSE),"")</f>
        <v>دستكش ضد برش سبك</v>
      </c>
      <c r="G5743" s="3" t="s">
        <v>3154</v>
      </c>
      <c r="H5743" s="4">
        <v>5832</v>
      </c>
      <c r="I5743" s="3" t="s">
        <v>1442</v>
      </c>
      <c r="J5743" s="3" t="s">
        <v>22</v>
      </c>
      <c r="K5743" s="5">
        <v>1</v>
      </c>
      <c r="L5743" s="3" t="s">
        <v>3</v>
      </c>
      <c r="M5743" s="3" t="s">
        <v>40</v>
      </c>
      <c r="N5743" s="3" t="s">
        <v>2818</v>
      </c>
      <c r="O5743" s="1">
        <v>837</v>
      </c>
      <c r="P5743" s="4">
        <v>1</v>
      </c>
      <c r="Q5743" s="10">
        <f t="shared" si="364"/>
        <v>837</v>
      </c>
    </row>
    <row r="5744" spans="2:17" ht="20.25" customHeight="1">
      <c r="B5744" s="10" t="str">
        <f t="shared" si="361"/>
        <v>دستكش ضد برش سبك898</v>
      </c>
      <c r="C5744" s="10" t="str">
        <f t="shared" si="362"/>
        <v>دستكش ضد برش سبك1403/05/08898</v>
      </c>
      <c r="D5744" s="10" t="str">
        <f>IFERROR(IF(تحویلی!$E$1="","",IF(NOSA!O5744=تحویلی!$E$1,تحویلی!$E$1&amp;COUNTIF(NOSA!$O$1:O5744,تحویلی!$E$1),"")),"")</f>
        <v/>
      </c>
      <c r="E5744" s="10" t="str">
        <f t="shared" si="363"/>
        <v>5837898</v>
      </c>
      <c r="F5744" s="10" t="str">
        <f>IFERROR(VLOOKUP(I5744,DATABASE!$N:$O,2,FALSE),"")</f>
        <v>دستكش ضد برش سبك</v>
      </c>
      <c r="G5744" s="3" t="s">
        <v>3154</v>
      </c>
      <c r="H5744" s="4">
        <v>5837</v>
      </c>
      <c r="I5744" s="3" t="s">
        <v>1442</v>
      </c>
      <c r="J5744" s="3" t="s">
        <v>22</v>
      </c>
      <c r="K5744" s="5">
        <v>1</v>
      </c>
      <c r="L5744" s="3" t="s">
        <v>3</v>
      </c>
      <c r="M5744" s="3" t="s">
        <v>9</v>
      </c>
      <c r="N5744" s="3" t="s">
        <v>3511</v>
      </c>
      <c r="O5744" s="1">
        <v>898</v>
      </c>
      <c r="P5744" s="4">
        <v>0</v>
      </c>
      <c r="Q5744" s="10">
        <f t="shared" si="364"/>
        <v>898</v>
      </c>
    </row>
    <row r="5745" spans="2:17" ht="20.25" customHeight="1">
      <c r="B5745" s="10" t="str">
        <f t="shared" si="361"/>
        <v>لباس كار نسوز(بلوز و شلوار)653</v>
      </c>
      <c r="C5745" s="10" t="str">
        <f t="shared" si="362"/>
        <v>لباس كار نسوز(بلوز و شلوار)1403/05/08653</v>
      </c>
      <c r="D5745" s="10" t="str">
        <f>IFERROR(IF(تحویلی!$E$1="","",IF(NOSA!O5745=تحویلی!$E$1,تحویلی!$E$1&amp;COUNTIF(NOSA!$O$1:O5745,تحویلی!$E$1),"")),"")</f>
        <v/>
      </c>
      <c r="E5745" s="10" t="str">
        <f t="shared" si="363"/>
        <v>5838653</v>
      </c>
      <c r="F5745" s="10" t="str">
        <f>IFERROR(VLOOKUP(I5745,DATABASE!$N:$O,2,FALSE),"")</f>
        <v>لباس كار نسوز(بلوز و شلوار)</v>
      </c>
      <c r="G5745" s="3" t="s">
        <v>3154</v>
      </c>
      <c r="H5745" s="4">
        <v>5838</v>
      </c>
      <c r="I5745" s="3" t="s">
        <v>1655</v>
      </c>
      <c r="J5745" s="3" t="s">
        <v>1656</v>
      </c>
      <c r="K5745" s="5">
        <v>1</v>
      </c>
      <c r="L5745" s="3" t="s">
        <v>28</v>
      </c>
      <c r="M5745" s="3" t="s">
        <v>19</v>
      </c>
      <c r="N5745" s="3" t="s">
        <v>106</v>
      </c>
      <c r="O5745" s="1">
        <v>653</v>
      </c>
      <c r="P5745" s="4">
        <v>1</v>
      </c>
      <c r="Q5745" s="10">
        <f t="shared" si="364"/>
        <v>653</v>
      </c>
    </row>
    <row r="5746" spans="2:17" ht="20.25" customHeight="1">
      <c r="B5746" s="10" t="str">
        <f t="shared" si="361"/>
        <v>لباس كار يكبار مصرف719</v>
      </c>
      <c r="C5746" s="10" t="str">
        <f t="shared" si="362"/>
        <v>لباس كار يكبار مصرف1403/05/08719</v>
      </c>
      <c r="D5746" s="10" t="str">
        <f>IFERROR(IF(تحویلی!$E$1="","",IF(NOSA!O5746=تحویلی!$E$1,تحویلی!$E$1&amp;COUNTIF(NOSA!$O$1:O5746,تحویلی!$E$1),"")),"")</f>
        <v/>
      </c>
      <c r="E5746" s="10" t="str">
        <f t="shared" si="363"/>
        <v>5848719</v>
      </c>
      <c r="F5746" s="10" t="str">
        <f>IFERROR(VLOOKUP(I5746,DATABASE!$N:$O,2,FALSE),"")</f>
        <v>لباس كار يكبار مصرف</v>
      </c>
      <c r="G5746" s="3" t="s">
        <v>3154</v>
      </c>
      <c r="H5746" s="4">
        <v>5848</v>
      </c>
      <c r="I5746" s="3" t="s">
        <v>1691</v>
      </c>
      <c r="J5746" s="3" t="s">
        <v>956</v>
      </c>
      <c r="K5746" s="5">
        <v>1</v>
      </c>
      <c r="L5746" s="3" t="s">
        <v>28</v>
      </c>
      <c r="M5746" s="3" t="s">
        <v>47</v>
      </c>
      <c r="N5746" s="3" t="s">
        <v>395</v>
      </c>
      <c r="O5746" s="1">
        <v>719</v>
      </c>
      <c r="P5746" s="4">
        <v>0</v>
      </c>
      <c r="Q5746" s="10">
        <f t="shared" si="364"/>
        <v>719</v>
      </c>
    </row>
    <row r="5747" spans="2:17" ht="20.25" customHeight="1">
      <c r="B5747" s="10" t="str">
        <f t="shared" si="361"/>
        <v>843</v>
      </c>
      <c r="C5747" s="10" t="str">
        <f t="shared" si="362"/>
        <v>1403/05/08843</v>
      </c>
      <c r="D5747" s="10" t="str">
        <f>IFERROR(IF(تحویلی!$E$1="","",IF(NOSA!O5747=تحویلی!$E$1,تحویلی!$E$1&amp;COUNTIF(NOSA!$O$1:O5747,تحویلی!$E$1),"")),"")</f>
        <v/>
      </c>
      <c r="E5747" s="10" t="str">
        <f t="shared" si="363"/>
        <v>5858843</v>
      </c>
      <c r="F5747" s="10" t="str">
        <f>IFERROR(VLOOKUP(I5747,DATABASE!$N:$O,2,FALSE),"")</f>
        <v/>
      </c>
      <c r="G5747" s="3" t="s">
        <v>3154</v>
      </c>
      <c r="H5747" s="4">
        <v>5858</v>
      </c>
      <c r="I5747" s="3" t="s">
        <v>2699</v>
      </c>
      <c r="J5747" s="3" t="s">
        <v>7</v>
      </c>
      <c r="K5747" s="5">
        <v>1</v>
      </c>
      <c r="L5747" s="3" t="s">
        <v>8</v>
      </c>
      <c r="M5747" s="3" t="s">
        <v>47</v>
      </c>
      <c r="N5747" s="3" t="s">
        <v>2682</v>
      </c>
      <c r="O5747" s="1">
        <v>843</v>
      </c>
      <c r="P5747" s="4">
        <v>0</v>
      </c>
      <c r="Q5747" s="10">
        <f t="shared" si="364"/>
        <v>843</v>
      </c>
    </row>
    <row r="5748" spans="2:17" ht="20.25" customHeight="1">
      <c r="B5748" s="10" t="str">
        <f t="shared" si="361"/>
        <v>لباس كار(بلوز و شلوار)874</v>
      </c>
      <c r="C5748" s="10" t="str">
        <f t="shared" si="362"/>
        <v>لباس كار(بلوز و شلوار)1403/05/08874</v>
      </c>
      <c r="D5748" s="10" t="str">
        <f>IFERROR(IF(تحویلی!$E$1="","",IF(NOSA!O5748=تحویلی!$E$1,تحویلی!$E$1&amp;COUNTIF(NOSA!$O$1:O5748,تحویلی!$E$1),"")),"")</f>
        <v/>
      </c>
      <c r="E5748" s="10" t="str">
        <f t="shared" si="363"/>
        <v>5860874</v>
      </c>
      <c r="F5748" s="10" t="str">
        <f>IFERROR(VLOOKUP(I5748,DATABASE!$N:$O,2,FALSE),"")</f>
        <v>لباس كار(بلوز و شلوار)</v>
      </c>
      <c r="G5748" s="3" t="s">
        <v>3154</v>
      </c>
      <c r="H5748" s="4">
        <v>5860</v>
      </c>
      <c r="I5748" s="3" t="s">
        <v>1724</v>
      </c>
      <c r="J5748" s="3" t="s">
        <v>1725</v>
      </c>
      <c r="K5748" s="5">
        <v>1</v>
      </c>
      <c r="L5748" s="3" t="s">
        <v>28</v>
      </c>
      <c r="M5748" s="3" t="s">
        <v>25</v>
      </c>
      <c r="N5748" s="3" t="s">
        <v>74</v>
      </c>
      <c r="O5748" s="1">
        <v>874</v>
      </c>
      <c r="P5748" s="4">
        <v>1</v>
      </c>
      <c r="Q5748" s="10">
        <f t="shared" si="364"/>
        <v>874</v>
      </c>
    </row>
    <row r="5749" spans="2:17" ht="20.25" customHeight="1">
      <c r="B5749" s="10" t="str">
        <f t="shared" si="361"/>
        <v>لباس كار نسوز(بلوز و شلوار)584</v>
      </c>
      <c r="C5749" s="10" t="str">
        <f t="shared" si="362"/>
        <v>لباس كار نسوز(بلوز و شلوار)1403/05/08584</v>
      </c>
      <c r="D5749" s="10" t="str">
        <f>IFERROR(IF(تحویلی!$E$1="","",IF(NOSA!O5749=تحویلی!$E$1,تحویلی!$E$1&amp;COUNTIF(NOSA!$O$1:O5749,تحویلی!$E$1),"")),"")</f>
        <v/>
      </c>
      <c r="E5749" s="10" t="str">
        <f t="shared" si="363"/>
        <v>5867584</v>
      </c>
      <c r="F5749" s="10" t="str">
        <f>IFERROR(VLOOKUP(I5749,DATABASE!$N:$O,2,FALSE),"")</f>
        <v>لباس كار نسوز(بلوز و شلوار)</v>
      </c>
      <c r="G5749" s="3" t="s">
        <v>3154</v>
      </c>
      <c r="H5749" s="4">
        <v>5867</v>
      </c>
      <c r="I5749" s="3" t="s">
        <v>1701</v>
      </c>
      <c r="J5749" s="3" t="s">
        <v>1702</v>
      </c>
      <c r="K5749" s="5">
        <v>1</v>
      </c>
      <c r="L5749" s="3" t="s">
        <v>28</v>
      </c>
      <c r="M5749" s="3" t="s">
        <v>19</v>
      </c>
      <c r="N5749" s="3" t="s">
        <v>291</v>
      </c>
      <c r="O5749" s="1">
        <v>584</v>
      </c>
      <c r="P5749" s="4">
        <v>0</v>
      </c>
      <c r="Q5749" s="10">
        <f t="shared" si="364"/>
        <v>584</v>
      </c>
    </row>
    <row r="5750" spans="2:17" ht="20.25" customHeight="1">
      <c r="B5750" s="10" t="str">
        <f t="shared" si="361"/>
        <v>چكمه ايمني نسوز584</v>
      </c>
      <c r="C5750" s="10" t="str">
        <f t="shared" si="362"/>
        <v>چكمه ايمني نسوز1403/05/08584</v>
      </c>
      <c r="D5750" s="10" t="str">
        <f>IFERROR(IF(تحویلی!$E$1="","",IF(NOSA!O5750=تحویلی!$E$1,تحویلی!$E$1&amp;COUNTIF(NOSA!$O$1:O5750,تحویلی!$E$1),"")),"")</f>
        <v/>
      </c>
      <c r="E5750" s="10" t="str">
        <f t="shared" si="363"/>
        <v>5867584</v>
      </c>
      <c r="F5750" s="10" t="str">
        <f>IFERROR(VLOOKUP(I5750,DATABASE!$N:$O,2,FALSE),"")</f>
        <v>چكمه ايمني نسوز</v>
      </c>
      <c r="G5750" s="3" t="s">
        <v>3154</v>
      </c>
      <c r="H5750" s="4">
        <v>5867</v>
      </c>
      <c r="I5750" s="3" t="s">
        <v>1749</v>
      </c>
      <c r="J5750" s="3" t="s">
        <v>1750</v>
      </c>
      <c r="K5750" s="5">
        <v>1</v>
      </c>
      <c r="L5750" s="3" t="s">
        <v>3</v>
      </c>
      <c r="M5750" s="3" t="s">
        <v>19</v>
      </c>
      <c r="N5750" s="3" t="s">
        <v>291</v>
      </c>
      <c r="O5750" s="1">
        <v>584</v>
      </c>
      <c r="P5750" s="4">
        <v>0</v>
      </c>
      <c r="Q5750" s="10">
        <f t="shared" si="364"/>
        <v>584</v>
      </c>
    </row>
    <row r="5751" spans="2:17" ht="20.25" customHeight="1">
      <c r="B5751" s="10" t="str">
        <f t="shared" si="361"/>
        <v>لباس كار نسوز(بلوز و شلوار)402</v>
      </c>
      <c r="C5751" s="10" t="str">
        <f t="shared" si="362"/>
        <v>لباس كار نسوز(بلوز و شلوار)1403/05/08402</v>
      </c>
      <c r="D5751" s="10" t="str">
        <f>IFERROR(IF(تحویلی!$E$1="","",IF(NOSA!O5751=تحویلی!$E$1,تحویلی!$E$1&amp;COUNTIF(NOSA!$O$1:O5751,تحویلی!$E$1),"")),"")</f>
        <v/>
      </c>
      <c r="E5751" s="10" t="str">
        <f t="shared" si="363"/>
        <v>5899402</v>
      </c>
      <c r="F5751" s="10" t="str">
        <f>IFERROR(VLOOKUP(I5751,DATABASE!$N:$O,2,FALSE),"")</f>
        <v>لباس كار نسوز(بلوز و شلوار)</v>
      </c>
      <c r="G5751" s="3" t="s">
        <v>3154</v>
      </c>
      <c r="H5751" s="4">
        <v>5899</v>
      </c>
      <c r="I5751" s="3" t="s">
        <v>1701</v>
      </c>
      <c r="J5751" s="3" t="s">
        <v>1702</v>
      </c>
      <c r="K5751" s="5">
        <v>1</v>
      </c>
      <c r="L5751" s="3" t="s">
        <v>28</v>
      </c>
      <c r="M5751" s="3" t="s">
        <v>4</v>
      </c>
      <c r="N5751" s="3" t="s">
        <v>68</v>
      </c>
      <c r="O5751" s="1">
        <v>402</v>
      </c>
      <c r="P5751" s="4">
        <v>1</v>
      </c>
      <c r="Q5751" s="10">
        <f t="shared" si="364"/>
        <v>402</v>
      </c>
    </row>
    <row r="5752" spans="2:17" ht="20.25" customHeight="1">
      <c r="B5752" s="10" t="str">
        <f t="shared" si="361"/>
        <v>88</v>
      </c>
      <c r="C5752" s="10" t="str">
        <f t="shared" si="362"/>
        <v>1403/05/0888</v>
      </c>
      <c r="D5752" s="10" t="str">
        <f>IFERROR(IF(تحویلی!$E$1="","",IF(NOSA!O5752=تحویلی!$E$1,تحویلی!$E$1&amp;COUNTIF(NOSA!$O$1:O5752,تحویلی!$E$1),"")),"")</f>
        <v/>
      </c>
      <c r="E5752" s="10" t="str">
        <f t="shared" si="363"/>
        <v>590788</v>
      </c>
      <c r="F5752" s="10" t="str">
        <f>IFERROR(VLOOKUP(I5752,DATABASE!$N:$O,2,FALSE),"")</f>
        <v/>
      </c>
      <c r="G5752" s="3" t="s">
        <v>3154</v>
      </c>
      <c r="H5752" s="4">
        <v>5907</v>
      </c>
      <c r="I5752" s="3" t="s">
        <v>2699</v>
      </c>
      <c r="J5752" s="3" t="s">
        <v>7</v>
      </c>
      <c r="K5752" s="5">
        <v>1</v>
      </c>
      <c r="L5752" s="3" t="s">
        <v>8</v>
      </c>
      <c r="M5752" s="3" t="s">
        <v>19</v>
      </c>
      <c r="N5752" s="3" t="s">
        <v>1271</v>
      </c>
      <c r="O5752" s="1">
        <v>88</v>
      </c>
      <c r="P5752" s="4">
        <v>0</v>
      </c>
      <c r="Q5752" s="10">
        <f t="shared" si="364"/>
        <v>88</v>
      </c>
    </row>
    <row r="5753" spans="2:17" ht="20.25" customHeight="1">
      <c r="B5753" s="10" t="str">
        <f t="shared" ref="B5753:B5816" si="365">F5753&amp;Q5753</f>
        <v>چكمه ايمني نسوز238</v>
      </c>
      <c r="C5753" s="10" t="str">
        <f t="shared" ref="C5753:C5816" si="366">F5753&amp;G5753&amp;O5753</f>
        <v>چكمه ايمني نسوز1403/05/08238</v>
      </c>
      <c r="D5753" s="10" t="str">
        <f>IFERROR(IF(تحویلی!$E$1="","",IF(NOSA!O5753=تحویلی!$E$1,تحویلی!$E$1&amp;COUNTIF(NOSA!$O$1:O5753,تحویلی!$E$1),"")),"")</f>
        <v/>
      </c>
      <c r="E5753" s="10" t="str">
        <f t="shared" ref="E5753:E5816" si="367">H5753&amp;O5753</f>
        <v>5911238</v>
      </c>
      <c r="F5753" s="10" t="str">
        <f>IFERROR(VLOOKUP(I5753,DATABASE!$N:$O,2,FALSE),"")</f>
        <v>چكمه ايمني نسوز</v>
      </c>
      <c r="G5753" s="3" t="s">
        <v>3154</v>
      </c>
      <c r="H5753" s="4">
        <v>5911</v>
      </c>
      <c r="I5753" s="3" t="s">
        <v>1749</v>
      </c>
      <c r="J5753" s="3" t="s">
        <v>1750</v>
      </c>
      <c r="K5753" s="5">
        <v>1</v>
      </c>
      <c r="L5753" s="3" t="s">
        <v>3</v>
      </c>
      <c r="M5753" s="3" t="s">
        <v>19</v>
      </c>
      <c r="N5753" s="3" t="s">
        <v>3425</v>
      </c>
      <c r="O5753" s="1">
        <v>238</v>
      </c>
      <c r="P5753" s="4">
        <v>1</v>
      </c>
      <c r="Q5753" s="10">
        <f t="shared" si="364"/>
        <v>238</v>
      </c>
    </row>
    <row r="5754" spans="2:17" ht="20.25" customHeight="1">
      <c r="B5754" s="10" t="str">
        <f t="shared" si="365"/>
        <v>لباس كار نسوز(بلوز و شلوار)405</v>
      </c>
      <c r="C5754" s="10" t="str">
        <f t="shared" si="366"/>
        <v>لباس كار نسوز(بلوز و شلوار)1403/05/08405</v>
      </c>
      <c r="D5754" s="10" t="str">
        <f>IFERROR(IF(تحویلی!$E$1="","",IF(NOSA!O5754=تحویلی!$E$1,تحویلی!$E$1&amp;COUNTIF(NOSA!$O$1:O5754,تحویلی!$E$1),"")),"")</f>
        <v/>
      </c>
      <c r="E5754" s="10" t="str">
        <f t="shared" si="367"/>
        <v>5914405</v>
      </c>
      <c r="F5754" s="10" t="str">
        <f>IFERROR(VLOOKUP(I5754,DATABASE!$N:$O,2,FALSE),"")</f>
        <v>لباس كار نسوز(بلوز و شلوار)</v>
      </c>
      <c r="G5754" s="3" t="s">
        <v>3154</v>
      </c>
      <c r="H5754" s="4">
        <v>5914</v>
      </c>
      <c r="I5754" s="3" t="s">
        <v>1740</v>
      </c>
      <c r="J5754" s="3" t="s">
        <v>1741</v>
      </c>
      <c r="K5754" s="5">
        <v>1</v>
      </c>
      <c r="L5754" s="3" t="s">
        <v>28</v>
      </c>
      <c r="M5754" s="3" t="s">
        <v>19</v>
      </c>
      <c r="N5754" s="3" t="s">
        <v>686</v>
      </c>
      <c r="O5754" s="1">
        <v>405</v>
      </c>
      <c r="P5754" s="4">
        <v>0</v>
      </c>
      <c r="Q5754" s="10">
        <f t="shared" si="364"/>
        <v>405</v>
      </c>
    </row>
    <row r="5755" spans="2:17" ht="20.25" customHeight="1">
      <c r="B5755" s="10" t="str">
        <f t="shared" si="365"/>
        <v>405</v>
      </c>
      <c r="C5755" s="10" t="str">
        <f t="shared" si="366"/>
        <v>1403/05/08405</v>
      </c>
      <c r="D5755" s="10" t="str">
        <f>IFERROR(IF(تحویلی!$E$1="","",IF(NOSA!O5755=تحویلی!$E$1,تحویلی!$E$1&amp;COUNTIF(NOSA!$O$1:O5755,تحویلی!$E$1),"")),"")</f>
        <v/>
      </c>
      <c r="E5755" s="10" t="str">
        <f t="shared" si="367"/>
        <v>5914405</v>
      </c>
      <c r="F5755" s="10" t="str">
        <f>IFERROR(VLOOKUP(I5755,DATABASE!$N:$O,2,FALSE),"")</f>
        <v/>
      </c>
      <c r="G5755" s="3" t="s">
        <v>3154</v>
      </c>
      <c r="H5755" s="4">
        <v>5914</v>
      </c>
      <c r="I5755" s="3" t="s">
        <v>2699</v>
      </c>
      <c r="J5755" s="3" t="s">
        <v>7</v>
      </c>
      <c r="K5755" s="5">
        <v>1</v>
      </c>
      <c r="L5755" s="3" t="s">
        <v>8</v>
      </c>
      <c r="M5755" s="3" t="s">
        <v>19</v>
      </c>
      <c r="N5755" s="3" t="s">
        <v>686</v>
      </c>
      <c r="O5755" s="1">
        <v>405</v>
      </c>
      <c r="P5755" s="4">
        <v>0</v>
      </c>
      <c r="Q5755" s="10">
        <f t="shared" si="364"/>
        <v>405</v>
      </c>
    </row>
    <row r="5756" spans="2:17" ht="20.25" customHeight="1">
      <c r="B5756" s="10" t="str">
        <f t="shared" si="365"/>
        <v>لباس كار نسوز(بلوز و شلوار)88</v>
      </c>
      <c r="C5756" s="10" t="str">
        <f t="shared" si="366"/>
        <v>لباس كار نسوز(بلوز و شلوار)1403/05/0888</v>
      </c>
      <c r="D5756" s="10" t="str">
        <f>IFERROR(IF(تحویلی!$E$1="","",IF(NOSA!O5756=تحویلی!$E$1,تحویلی!$E$1&amp;COUNTIF(NOSA!$O$1:O5756,تحویلی!$E$1),"")),"")</f>
        <v/>
      </c>
      <c r="E5756" s="10" t="str">
        <f t="shared" si="367"/>
        <v>591688</v>
      </c>
      <c r="F5756" s="10" t="str">
        <f>IFERROR(VLOOKUP(I5756,DATABASE!$N:$O,2,FALSE),"")</f>
        <v>لباس كار نسوز(بلوز و شلوار)</v>
      </c>
      <c r="G5756" s="3" t="s">
        <v>3154</v>
      </c>
      <c r="H5756" s="4">
        <v>5916</v>
      </c>
      <c r="I5756" s="3" t="s">
        <v>1751</v>
      </c>
      <c r="J5756" s="3" t="s">
        <v>1752</v>
      </c>
      <c r="K5756" s="5">
        <v>1</v>
      </c>
      <c r="L5756" s="3" t="s">
        <v>28</v>
      </c>
      <c r="M5756" s="3" t="s">
        <v>19</v>
      </c>
      <c r="N5756" s="3" t="s">
        <v>1271</v>
      </c>
      <c r="O5756" s="1">
        <v>88</v>
      </c>
      <c r="P5756" s="4">
        <v>0</v>
      </c>
      <c r="Q5756" s="10">
        <f t="shared" si="364"/>
        <v>88</v>
      </c>
    </row>
    <row r="5757" spans="2:17" ht="20.25" customHeight="1">
      <c r="B5757" s="10" t="str">
        <f t="shared" si="365"/>
        <v>لباس كار كارشناسي769</v>
      </c>
      <c r="C5757" s="10" t="str">
        <f t="shared" si="366"/>
        <v>لباس كار كارشناسي1403/05/08769</v>
      </c>
      <c r="D5757" s="10" t="str">
        <f>IFERROR(IF(تحویلی!$E$1="","",IF(NOSA!O5757=تحویلی!$E$1,تحویلی!$E$1&amp;COUNTIF(NOSA!$O$1:O5757,تحویلی!$E$1),"")),"")</f>
        <v/>
      </c>
      <c r="E5757" s="10" t="str">
        <f t="shared" si="367"/>
        <v>5920769</v>
      </c>
      <c r="F5757" s="10" t="str">
        <f>IFERROR(VLOOKUP(I5757,DATABASE!$N:$O,2,FALSE),"")</f>
        <v>لباس كار كارشناسي</v>
      </c>
      <c r="G5757" s="3" t="s">
        <v>3154</v>
      </c>
      <c r="H5757" s="4">
        <v>5920</v>
      </c>
      <c r="I5757" s="3" t="s">
        <v>2346</v>
      </c>
      <c r="J5757" s="3" t="s">
        <v>3296</v>
      </c>
      <c r="K5757" s="5">
        <v>1</v>
      </c>
      <c r="L5757" s="3" t="s">
        <v>28</v>
      </c>
      <c r="M5757" s="3" t="s">
        <v>43</v>
      </c>
      <c r="N5757" s="3" t="s">
        <v>2888</v>
      </c>
      <c r="O5757" s="1">
        <v>769</v>
      </c>
      <c r="P5757" s="4">
        <v>1</v>
      </c>
      <c r="Q5757" s="10">
        <f t="shared" si="364"/>
        <v>769</v>
      </c>
    </row>
    <row r="5758" spans="2:17" ht="20.25" customHeight="1">
      <c r="B5758" s="10" t="str">
        <f t="shared" si="365"/>
        <v>لباس كار نسوز(بلوز و شلوار)573</v>
      </c>
      <c r="C5758" s="10" t="str">
        <f t="shared" si="366"/>
        <v>لباس كار نسوز(بلوز و شلوار)1403/05/08573</v>
      </c>
      <c r="D5758" s="10" t="str">
        <f>IFERROR(IF(تحویلی!$E$1="","",IF(NOSA!O5758=تحویلی!$E$1,تحویلی!$E$1&amp;COUNTIF(NOSA!$O$1:O5758,تحویلی!$E$1),"")),"")</f>
        <v/>
      </c>
      <c r="E5758" s="10" t="str">
        <f t="shared" si="367"/>
        <v>5921573</v>
      </c>
      <c r="F5758" s="10" t="str">
        <f>IFERROR(VLOOKUP(I5758,DATABASE!$N:$O,2,FALSE),"")</f>
        <v>لباس كار نسوز(بلوز و شلوار)</v>
      </c>
      <c r="G5758" s="3" t="s">
        <v>3154</v>
      </c>
      <c r="H5758" s="4">
        <v>5921</v>
      </c>
      <c r="I5758" s="3" t="s">
        <v>1740</v>
      </c>
      <c r="J5758" s="3" t="s">
        <v>1741</v>
      </c>
      <c r="K5758" s="5">
        <v>1</v>
      </c>
      <c r="L5758" s="3" t="s">
        <v>28</v>
      </c>
      <c r="M5758" s="3" t="s">
        <v>19</v>
      </c>
      <c r="N5758" s="3" t="s">
        <v>2869</v>
      </c>
      <c r="O5758" s="1">
        <v>573</v>
      </c>
      <c r="P5758" s="4">
        <v>1</v>
      </c>
      <c r="Q5758" s="10">
        <f t="shared" si="364"/>
        <v>573</v>
      </c>
    </row>
    <row r="5759" spans="2:17" ht="20.25" customHeight="1">
      <c r="B5759" s="10" t="str">
        <f t="shared" si="365"/>
        <v>دستكش ساق بلند نسوز573</v>
      </c>
      <c r="C5759" s="10" t="str">
        <f t="shared" si="366"/>
        <v>دستكش ساق بلند نسوز1403/05/08573</v>
      </c>
      <c r="D5759" s="10" t="str">
        <f>IFERROR(IF(تحویلی!$E$1="","",IF(NOSA!O5759=تحویلی!$E$1,تحویلی!$E$1&amp;COUNTIF(NOSA!$O$1:O5759,تحویلی!$E$1),"")),"")</f>
        <v/>
      </c>
      <c r="E5759" s="10" t="str">
        <f t="shared" si="367"/>
        <v>5921573</v>
      </c>
      <c r="F5759" s="10" t="str">
        <f>IFERROR(VLOOKUP(I5759,DATABASE!$N:$O,2,FALSE),"")</f>
        <v>دستكش ساق بلند نسوز</v>
      </c>
      <c r="G5759" s="3" t="s">
        <v>3154</v>
      </c>
      <c r="H5759" s="4">
        <v>5921</v>
      </c>
      <c r="I5759" s="3" t="s">
        <v>1461</v>
      </c>
      <c r="J5759" s="3" t="s">
        <v>34</v>
      </c>
      <c r="K5759" s="5">
        <v>1</v>
      </c>
      <c r="L5759" s="3" t="s">
        <v>3</v>
      </c>
      <c r="M5759" s="3" t="s">
        <v>19</v>
      </c>
      <c r="N5759" s="3" t="s">
        <v>2869</v>
      </c>
      <c r="O5759" s="1">
        <v>573</v>
      </c>
      <c r="P5759" s="4">
        <v>0</v>
      </c>
      <c r="Q5759" s="10">
        <f t="shared" si="364"/>
        <v>573</v>
      </c>
    </row>
    <row r="5760" spans="2:17" ht="20.25" customHeight="1">
      <c r="B5760" s="10" t="str">
        <f t="shared" si="365"/>
        <v>لباس كار نسوز(بلوز و شلوار)601</v>
      </c>
      <c r="C5760" s="10" t="str">
        <f t="shared" si="366"/>
        <v>لباس كار نسوز(بلوز و شلوار)1403/05/08601</v>
      </c>
      <c r="D5760" s="10" t="str">
        <f>IFERROR(IF(تحویلی!$E$1="","",IF(NOSA!O5760=تحویلی!$E$1,تحویلی!$E$1&amp;COUNTIF(NOSA!$O$1:O5760,تحویلی!$E$1),"")),"")</f>
        <v/>
      </c>
      <c r="E5760" s="10" t="str">
        <f t="shared" si="367"/>
        <v>5923601</v>
      </c>
      <c r="F5760" s="10" t="str">
        <f>IFERROR(VLOOKUP(I5760,DATABASE!$N:$O,2,FALSE),"")</f>
        <v>لباس كار نسوز(بلوز و شلوار)</v>
      </c>
      <c r="G5760" s="3" t="s">
        <v>3154</v>
      </c>
      <c r="H5760" s="4">
        <v>5923</v>
      </c>
      <c r="I5760" s="3" t="s">
        <v>1663</v>
      </c>
      <c r="J5760" s="3" t="s">
        <v>1664</v>
      </c>
      <c r="K5760" s="5">
        <v>1</v>
      </c>
      <c r="L5760" s="3" t="s">
        <v>28</v>
      </c>
      <c r="M5760" s="3" t="s">
        <v>19</v>
      </c>
      <c r="N5760" s="3" t="s">
        <v>3467</v>
      </c>
      <c r="O5760" s="1">
        <v>601</v>
      </c>
      <c r="P5760" s="4">
        <v>1</v>
      </c>
      <c r="Q5760" s="10">
        <f t="shared" si="364"/>
        <v>601</v>
      </c>
    </row>
    <row r="5761" spans="2:17" ht="20.25" customHeight="1">
      <c r="B5761" s="10" t="str">
        <f t="shared" si="365"/>
        <v>رابط فنري نقاب كلاه ايمني405</v>
      </c>
      <c r="C5761" s="10" t="str">
        <f t="shared" si="366"/>
        <v>رابط فنري نقاب كلاه ايمني1403/05/08405</v>
      </c>
      <c r="D5761" s="10" t="str">
        <f>IFERROR(IF(تحویلی!$E$1="","",IF(NOSA!O5761=تحویلی!$E$1,تحویلی!$E$1&amp;COUNTIF(NOSA!$O$1:O5761,تحویلی!$E$1),"")),"")</f>
        <v/>
      </c>
      <c r="E5761" s="10" t="str">
        <f t="shared" si="367"/>
        <v>5924405</v>
      </c>
      <c r="F5761" s="10" t="str">
        <f>IFERROR(VLOOKUP(I5761,DATABASE!$N:$O,2,FALSE),"")</f>
        <v>رابط فنري نقاب كلاه ايمني</v>
      </c>
      <c r="G5761" s="3" t="s">
        <v>3154</v>
      </c>
      <c r="H5761" s="4">
        <v>5924</v>
      </c>
      <c r="I5761" s="3" t="s">
        <v>1454</v>
      </c>
      <c r="J5761" s="3" t="s">
        <v>135</v>
      </c>
      <c r="K5761" s="5">
        <v>1</v>
      </c>
      <c r="L5761" s="3" t="s">
        <v>8</v>
      </c>
      <c r="M5761" s="3" t="s">
        <v>19</v>
      </c>
      <c r="N5761" s="3" t="s">
        <v>686</v>
      </c>
      <c r="O5761" s="1">
        <v>405</v>
      </c>
      <c r="P5761" s="4">
        <v>0</v>
      </c>
      <c r="Q5761" s="10">
        <f t="shared" si="364"/>
        <v>405</v>
      </c>
    </row>
    <row r="5762" spans="2:17" ht="20.25" customHeight="1">
      <c r="B5762" s="10" t="str">
        <f t="shared" si="365"/>
        <v>نقاب تيره محافظ صورت معمولي405</v>
      </c>
      <c r="C5762" s="10" t="str">
        <f t="shared" si="366"/>
        <v>نقاب تيره محافظ صورت معمولي1403/05/08405</v>
      </c>
      <c r="D5762" s="10" t="str">
        <f>IFERROR(IF(تحویلی!$E$1="","",IF(NOSA!O5762=تحویلی!$E$1,تحویلی!$E$1&amp;COUNTIF(NOSA!$O$1:O5762,تحویلی!$E$1),"")),"")</f>
        <v/>
      </c>
      <c r="E5762" s="10" t="str">
        <f t="shared" si="367"/>
        <v>5924405</v>
      </c>
      <c r="F5762" s="10" t="str">
        <f>IFERROR(VLOOKUP(I5762,DATABASE!$N:$O,2,FALSE),"")</f>
        <v>نقاب تيره محافظ صورت معمولي</v>
      </c>
      <c r="G5762" s="3" t="s">
        <v>3154</v>
      </c>
      <c r="H5762" s="4">
        <v>5924</v>
      </c>
      <c r="I5762" s="3" t="s">
        <v>1557</v>
      </c>
      <c r="J5762" s="3" t="s">
        <v>115</v>
      </c>
      <c r="K5762" s="5">
        <v>1</v>
      </c>
      <c r="L5762" s="3" t="s">
        <v>8</v>
      </c>
      <c r="M5762" s="3" t="s">
        <v>19</v>
      </c>
      <c r="N5762" s="3" t="s">
        <v>686</v>
      </c>
      <c r="O5762" s="1">
        <v>405</v>
      </c>
      <c r="P5762" s="4">
        <v>0</v>
      </c>
      <c r="Q5762" s="10">
        <f t="shared" si="364"/>
        <v>405</v>
      </c>
    </row>
    <row r="5763" spans="2:17" ht="20.25" customHeight="1">
      <c r="B5763" s="10" t="str">
        <f t="shared" si="365"/>
        <v>پيشبند نسوز چرمي405</v>
      </c>
      <c r="C5763" s="10" t="str">
        <f t="shared" si="366"/>
        <v>پيشبند نسوز چرمي1403/05/08405</v>
      </c>
      <c r="D5763" s="10" t="str">
        <f>IFERROR(IF(تحویلی!$E$1="","",IF(NOSA!O5763=تحویلی!$E$1,تحویلی!$E$1&amp;COUNTIF(NOSA!$O$1:O5763,تحویلی!$E$1),"")),"")</f>
        <v/>
      </c>
      <c r="E5763" s="10" t="str">
        <f t="shared" si="367"/>
        <v>5924405</v>
      </c>
      <c r="F5763" s="10" t="str">
        <f>IFERROR(VLOOKUP(I5763,DATABASE!$N:$O,2,FALSE),"")</f>
        <v>پيشبند نسوز چرمي</v>
      </c>
      <c r="G5763" s="3" t="s">
        <v>3154</v>
      </c>
      <c r="H5763" s="4">
        <v>5924</v>
      </c>
      <c r="I5763" s="3" t="s">
        <v>1459</v>
      </c>
      <c r="J5763" s="3" t="s">
        <v>15</v>
      </c>
      <c r="K5763" s="5">
        <v>1</v>
      </c>
      <c r="L5763" s="3" t="s">
        <v>8</v>
      </c>
      <c r="M5763" s="3" t="s">
        <v>19</v>
      </c>
      <c r="N5763" s="3" t="s">
        <v>686</v>
      </c>
      <c r="O5763" s="1">
        <v>405</v>
      </c>
      <c r="P5763" s="4">
        <v>0</v>
      </c>
      <c r="Q5763" s="10">
        <f t="shared" si="364"/>
        <v>405</v>
      </c>
    </row>
    <row r="5764" spans="2:17" ht="20.25" customHeight="1">
      <c r="B5764" s="10" t="str">
        <f t="shared" si="365"/>
        <v>لباس كار جين- بلوز70</v>
      </c>
      <c r="C5764" s="10" t="str">
        <f t="shared" si="366"/>
        <v>لباس كار جين- بلوز1403/05/0970</v>
      </c>
      <c r="D5764" s="10" t="str">
        <f>IFERROR(IF(تحویلی!$E$1="","",IF(NOSA!O5764=تحویلی!$E$1,تحویلی!$E$1&amp;COUNTIF(NOSA!$O$1:O5764,تحویلی!$E$1),"")),"")</f>
        <v/>
      </c>
      <c r="E5764" s="10" t="str">
        <f t="shared" si="367"/>
        <v>593770</v>
      </c>
      <c r="F5764" s="10" t="str">
        <f>IFERROR(VLOOKUP(I5764,DATABASE!$N:$O,2,FALSE),"")</f>
        <v>لباس كار جين- بلوز</v>
      </c>
      <c r="G5764" s="3" t="s">
        <v>3155</v>
      </c>
      <c r="H5764" s="4">
        <v>5937</v>
      </c>
      <c r="I5764" s="3" t="s">
        <v>2355</v>
      </c>
      <c r="J5764" s="3" t="s">
        <v>3210</v>
      </c>
      <c r="K5764" s="5">
        <v>1</v>
      </c>
      <c r="L5764" s="3" t="s">
        <v>8</v>
      </c>
      <c r="M5764" s="3" t="s">
        <v>9</v>
      </c>
      <c r="N5764" s="3" t="s">
        <v>688</v>
      </c>
      <c r="O5764" s="1">
        <v>70</v>
      </c>
      <c r="P5764" s="4">
        <v>1</v>
      </c>
      <c r="Q5764" s="10">
        <f t="shared" si="364"/>
        <v>70</v>
      </c>
    </row>
    <row r="5765" spans="2:17" ht="20.25" customHeight="1">
      <c r="B5765" s="10" t="str">
        <f t="shared" si="365"/>
        <v>لباس كار ديرسوز(شلوار) 70</v>
      </c>
      <c r="C5765" s="10" t="str">
        <f t="shared" si="366"/>
        <v>لباس كار ديرسوز(شلوار) 1403/05/0970</v>
      </c>
      <c r="D5765" s="10" t="str">
        <f>IFERROR(IF(تحویلی!$E$1="","",IF(NOSA!O5765=تحویلی!$E$1,تحویلی!$E$1&amp;COUNTIF(NOSA!$O$1:O5765,تحویلی!$E$1),"")),"")</f>
        <v/>
      </c>
      <c r="E5765" s="10" t="str">
        <f t="shared" si="367"/>
        <v>593770</v>
      </c>
      <c r="F5765" s="10" t="str">
        <f>IFERROR(VLOOKUP(I5765,DATABASE!$N:$O,2,FALSE),"")</f>
        <v xml:space="preserve">لباس كار ديرسوز(شلوار) </v>
      </c>
      <c r="G5765" s="3" t="s">
        <v>3155</v>
      </c>
      <c r="H5765" s="4">
        <v>5937</v>
      </c>
      <c r="I5765" s="3" t="s">
        <v>2317</v>
      </c>
      <c r="J5765" s="3" t="s">
        <v>2825</v>
      </c>
      <c r="K5765" s="5">
        <v>1</v>
      </c>
      <c r="L5765" s="3" t="s">
        <v>8</v>
      </c>
      <c r="M5765" s="3" t="s">
        <v>9</v>
      </c>
      <c r="N5765" s="3" t="s">
        <v>688</v>
      </c>
      <c r="O5765" s="1">
        <v>70</v>
      </c>
      <c r="P5765" s="4">
        <v>1</v>
      </c>
      <c r="Q5765" s="10">
        <f t="shared" si="364"/>
        <v>70</v>
      </c>
    </row>
    <row r="5766" spans="2:17" ht="20.25" customHeight="1">
      <c r="B5766" s="10" t="str">
        <f t="shared" si="365"/>
        <v>كلاه ايمني372</v>
      </c>
      <c r="C5766" s="10" t="str">
        <f t="shared" si="366"/>
        <v>كلاه ايمني1403/05/09372</v>
      </c>
      <c r="D5766" s="10" t="str">
        <f>IFERROR(IF(تحویلی!$E$1="","",IF(NOSA!O5766=تحویلی!$E$1,تحویلی!$E$1&amp;COUNTIF(NOSA!$O$1:O5766,تحویلی!$E$1),"")),"")</f>
        <v/>
      </c>
      <c r="E5766" s="10" t="str">
        <f t="shared" si="367"/>
        <v>5938372</v>
      </c>
      <c r="F5766" s="10" t="str">
        <f>IFERROR(VLOOKUP(I5766,DATABASE!$N:$O,2,FALSE),"")</f>
        <v>كلاه ايمني</v>
      </c>
      <c r="G5766" s="3" t="s">
        <v>3155</v>
      </c>
      <c r="H5766" s="4">
        <v>5938</v>
      </c>
      <c r="I5766" s="3" t="s">
        <v>1505</v>
      </c>
      <c r="J5766" s="3" t="s">
        <v>1628</v>
      </c>
      <c r="K5766" s="5">
        <v>1</v>
      </c>
      <c r="L5766" s="3" t="s">
        <v>8</v>
      </c>
      <c r="M5766" s="3" t="s">
        <v>19</v>
      </c>
      <c r="N5766" s="3" t="s">
        <v>272</v>
      </c>
      <c r="O5766" s="1">
        <v>372</v>
      </c>
      <c r="P5766" s="4">
        <v>0</v>
      </c>
      <c r="Q5766" s="10">
        <f t="shared" si="364"/>
        <v>372</v>
      </c>
    </row>
    <row r="5767" spans="2:17" ht="20.25" customHeight="1">
      <c r="B5767" s="10" t="str">
        <f t="shared" si="365"/>
        <v>دستكش كف دوبل چرمي896</v>
      </c>
      <c r="C5767" s="10" t="str">
        <f t="shared" si="366"/>
        <v>دستكش كف دوبل چرمي1403/05/09896</v>
      </c>
      <c r="D5767" s="10" t="str">
        <f>IFERROR(IF(تحویلی!$E$1="","",IF(NOSA!O5767=تحویلی!$E$1,تحویلی!$E$1&amp;COUNTIF(NOSA!$O$1:O5767,تحویلی!$E$1),"")),"")</f>
        <v/>
      </c>
      <c r="E5767" s="10" t="str">
        <f t="shared" si="367"/>
        <v>5942896</v>
      </c>
      <c r="F5767" s="10" t="str">
        <f>IFERROR(VLOOKUP(I5767,DATABASE!$N:$O,2,FALSE),"")</f>
        <v>دستكش كف دوبل چرمي</v>
      </c>
      <c r="G5767" s="3" t="s">
        <v>3155</v>
      </c>
      <c r="H5767" s="4">
        <v>5942</v>
      </c>
      <c r="I5767" s="3" t="s">
        <v>1683</v>
      </c>
      <c r="J5767" s="3" t="s">
        <v>1684</v>
      </c>
      <c r="K5767" s="5">
        <v>1</v>
      </c>
      <c r="L5767" s="3" t="s">
        <v>3</v>
      </c>
      <c r="M5767" s="3" t="s">
        <v>9</v>
      </c>
      <c r="N5767" s="3" t="s">
        <v>3514</v>
      </c>
      <c r="O5767" s="1">
        <v>896</v>
      </c>
      <c r="P5767" s="4">
        <v>0</v>
      </c>
      <c r="Q5767" s="10">
        <f t="shared" si="364"/>
        <v>896</v>
      </c>
    </row>
    <row r="5768" spans="2:17" ht="20.25" customHeight="1">
      <c r="B5768" s="10" t="str">
        <f t="shared" si="365"/>
        <v>لباس كار ديرسوز(بلوز و شلوار)896</v>
      </c>
      <c r="C5768" s="10" t="str">
        <f t="shared" si="366"/>
        <v>لباس كار ديرسوز(بلوز و شلوار)1403/05/09896</v>
      </c>
      <c r="D5768" s="10" t="str">
        <f>IFERROR(IF(تحویلی!$E$1="","",IF(NOSA!O5768=تحویلی!$E$1,تحویلی!$E$1&amp;COUNTIF(NOSA!$O$1:O5768,تحویلی!$E$1),"")),"")</f>
        <v/>
      </c>
      <c r="E5768" s="10" t="str">
        <f t="shared" si="367"/>
        <v>5943896</v>
      </c>
      <c r="F5768" s="10" t="str">
        <f>IFERROR(VLOOKUP(I5768,DATABASE!$N:$O,2,FALSE),"")</f>
        <v>لباس كار ديرسوز(بلوز و شلوار)</v>
      </c>
      <c r="G5768" s="3" t="s">
        <v>3155</v>
      </c>
      <c r="H5768" s="4">
        <v>5943</v>
      </c>
      <c r="I5768" s="3" t="s">
        <v>1634</v>
      </c>
      <c r="J5768" s="3" t="s">
        <v>1635</v>
      </c>
      <c r="K5768" s="5">
        <v>1</v>
      </c>
      <c r="L5768" s="3" t="s">
        <v>28</v>
      </c>
      <c r="M5768" s="3" t="s">
        <v>9</v>
      </c>
      <c r="N5768" s="3" t="s">
        <v>3514</v>
      </c>
      <c r="O5768" s="1">
        <v>896</v>
      </c>
      <c r="P5768" s="4">
        <v>0</v>
      </c>
      <c r="Q5768" s="10">
        <f t="shared" si="364"/>
        <v>896</v>
      </c>
    </row>
    <row r="5769" spans="2:17" ht="20.25" customHeight="1">
      <c r="B5769" s="10" t="str">
        <f t="shared" si="365"/>
        <v>پوتين ايمني نسوز896</v>
      </c>
      <c r="C5769" s="10" t="str">
        <f t="shared" si="366"/>
        <v>پوتين ايمني نسوز1403/05/09896</v>
      </c>
      <c r="D5769" s="10" t="str">
        <f>IFERROR(IF(تحویلی!$E$1="","",IF(NOSA!O5769=تحویلی!$E$1,تحویلی!$E$1&amp;COUNTIF(NOSA!$O$1:O5769,تحویلی!$E$1),"")),"")</f>
        <v/>
      </c>
      <c r="E5769" s="10" t="str">
        <f t="shared" si="367"/>
        <v>5943896</v>
      </c>
      <c r="F5769" s="10" t="str">
        <f>IFERROR(VLOOKUP(I5769,DATABASE!$N:$O,2,FALSE),"")</f>
        <v>پوتين ايمني نسوز</v>
      </c>
      <c r="G5769" s="3" t="s">
        <v>3155</v>
      </c>
      <c r="H5769" s="4">
        <v>5943</v>
      </c>
      <c r="I5769" s="3" t="s">
        <v>1499</v>
      </c>
      <c r="J5769" s="3" t="s">
        <v>1636</v>
      </c>
      <c r="K5769" s="5">
        <v>1</v>
      </c>
      <c r="L5769" s="3" t="s">
        <v>3</v>
      </c>
      <c r="M5769" s="3" t="s">
        <v>9</v>
      </c>
      <c r="N5769" s="3" t="s">
        <v>3514</v>
      </c>
      <c r="O5769" s="1">
        <v>896</v>
      </c>
      <c r="P5769" s="4">
        <v>0</v>
      </c>
      <c r="Q5769" s="10">
        <f t="shared" si="364"/>
        <v>896</v>
      </c>
    </row>
    <row r="5770" spans="2:17" ht="20.25" customHeight="1">
      <c r="B5770" s="10" t="str">
        <f t="shared" si="365"/>
        <v>ماسك نيم صورت دو فيلتره (3M)896</v>
      </c>
      <c r="C5770" s="10" t="str">
        <f t="shared" si="366"/>
        <v>ماسك نيم صورت دو فيلتره (3M)1403/05/09896</v>
      </c>
      <c r="D5770" s="10" t="str">
        <f>IFERROR(IF(تحویلی!$E$1="","",IF(NOSA!O5770=تحویلی!$E$1,تحویلی!$E$1&amp;COUNTIF(NOSA!$O$1:O5770,تحویلی!$E$1),"")),"")</f>
        <v/>
      </c>
      <c r="E5770" s="10" t="str">
        <f t="shared" si="367"/>
        <v>5943896</v>
      </c>
      <c r="F5770" s="10" t="str">
        <f>IFERROR(VLOOKUP(I5770,DATABASE!$N:$O,2,FALSE),"")</f>
        <v>ماسك نيم صورت دو فيلتره (3M)</v>
      </c>
      <c r="G5770" s="3" t="s">
        <v>3155</v>
      </c>
      <c r="H5770" s="4">
        <v>5943</v>
      </c>
      <c r="I5770" s="3" t="s">
        <v>1503</v>
      </c>
      <c r="J5770" s="3" t="s">
        <v>151</v>
      </c>
      <c r="K5770" s="5">
        <v>1</v>
      </c>
      <c r="L5770" s="3" t="s">
        <v>8</v>
      </c>
      <c r="M5770" s="3" t="s">
        <v>9</v>
      </c>
      <c r="N5770" s="3" t="s">
        <v>3514</v>
      </c>
      <c r="O5770" s="1">
        <v>896</v>
      </c>
      <c r="P5770" s="4">
        <v>0</v>
      </c>
      <c r="Q5770" s="10">
        <f t="shared" si="364"/>
        <v>896</v>
      </c>
    </row>
    <row r="5771" spans="2:17" ht="20.25" customHeight="1">
      <c r="B5771" s="10" t="str">
        <f t="shared" si="365"/>
        <v>فيلتر ماسك نيم صورت (3M) مدل 2091896</v>
      </c>
      <c r="C5771" s="10" t="str">
        <f t="shared" si="366"/>
        <v>فيلتر ماسك نيم صورت (3M) مدل 20911403/05/09896</v>
      </c>
      <c r="D5771" s="10" t="str">
        <f>IFERROR(IF(تحویلی!$E$1="","",IF(NOSA!O5771=تحویلی!$E$1,تحویلی!$E$1&amp;COUNTIF(NOSA!$O$1:O5771,تحویلی!$E$1),"")),"")</f>
        <v/>
      </c>
      <c r="E5771" s="10" t="str">
        <f t="shared" si="367"/>
        <v>5943896</v>
      </c>
      <c r="F5771" s="10" t="str">
        <f>IFERROR(VLOOKUP(I5771,DATABASE!$N:$O,2,FALSE),"")</f>
        <v>فيلتر ماسك نيم صورت (3M) مدل 2091</v>
      </c>
      <c r="G5771" s="3" t="s">
        <v>3155</v>
      </c>
      <c r="H5771" s="4">
        <v>5943</v>
      </c>
      <c r="I5771" s="3" t="s">
        <v>1475</v>
      </c>
      <c r="J5771" s="3" t="s">
        <v>53</v>
      </c>
      <c r="K5771" s="5">
        <v>1</v>
      </c>
      <c r="L5771" s="3" t="s">
        <v>8</v>
      </c>
      <c r="M5771" s="3" t="s">
        <v>9</v>
      </c>
      <c r="N5771" s="3" t="s">
        <v>3514</v>
      </c>
      <c r="O5771" s="1">
        <v>896</v>
      </c>
      <c r="P5771" s="4">
        <v>0</v>
      </c>
      <c r="Q5771" s="10">
        <f t="shared" si="364"/>
        <v>896</v>
      </c>
    </row>
    <row r="5772" spans="2:17" ht="20.25" customHeight="1">
      <c r="B5772" s="10" t="str">
        <f t="shared" si="365"/>
        <v>كلاه ايمني896</v>
      </c>
      <c r="C5772" s="10" t="str">
        <f t="shared" si="366"/>
        <v>كلاه ايمني1403/05/09896</v>
      </c>
      <c r="D5772" s="10" t="str">
        <f>IFERROR(IF(تحویلی!$E$1="","",IF(NOSA!O5772=تحویلی!$E$1,تحویلی!$E$1&amp;COUNTIF(NOSA!$O$1:O5772,تحویلی!$E$1),"")),"")</f>
        <v/>
      </c>
      <c r="E5772" s="10" t="str">
        <f t="shared" si="367"/>
        <v>5943896</v>
      </c>
      <c r="F5772" s="10" t="str">
        <f>IFERROR(VLOOKUP(I5772,DATABASE!$N:$O,2,FALSE),"")</f>
        <v>كلاه ايمني</v>
      </c>
      <c r="G5772" s="3" t="s">
        <v>3155</v>
      </c>
      <c r="H5772" s="4">
        <v>5943</v>
      </c>
      <c r="I5772" s="3" t="s">
        <v>1505</v>
      </c>
      <c r="J5772" s="3" t="s">
        <v>1628</v>
      </c>
      <c r="K5772" s="5">
        <v>1</v>
      </c>
      <c r="L5772" s="3" t="s">
        <v>8</v>
      </c>
      <c r="M5772" s="3" t="s">
        <v>9</v>
      </c>
      <c r="N5772" s="3" t="s">
        <v>3514</v>
      </c>
      <c r="O5772" s="1">
        <v>896</v>
      </c>
      <c r="P5772" s="4">
        <v>0</v>
      </c>
      <c r="Q5772" s="10">
        <f t="shared" si="364"/>
        <v>896</v>
      </c>
    </row>
    <row r="5773" spans="2:17" ht="20.25" customHeight="1">
      <c r="B5773" s="10" t="str">
        <f t="shared" si="365"/>
        <v>896</v>
      </c>
      <c r="C5773" s="10" t="str">
        <f t="shared" si="366"/>
        <v>1403/05/09896</v>
      </c>
      <c r="D5773" s="10" t="str">
        <f>IFERROR(IF(تحویلی!$E$1="","",IF(NOSA!O5773=تحویلی!$E$1,تحویلی!$E$1&amp;COUNTIF(NOSA!$O$1:O5773,تحویلی!$E$1),"")),"")</f>
        <v/>
      </c>
      <c r="E5773" s="10" t="str">
        <f t="shared" si="367"/>
        <v>5943896</v>
      </c>
      <c r="F5773" s="10" t="str">
        <f>IFERROR(VLOOKUP(I5773,DATABASE!$N:$O,2,FALSE),"")</f>
        <v/>
      </c>
      <c r="G5773" s="3" t="s">
        <v>3155</v>
      </c>
      <c r="H5773" s="4">
        <v>5943</v>
      </c>
      <c r="I5773" s="3" t="s">
        <v>2699</v>
      </c>
      <c r="J5773" s="3" t="s">
        <v>7</v>
      </c>
      <c r="K5773" s="5">
        <v>1</v>
      </c>
      <c r="L5773" s="3" t="s">
        <v>8</v>
      </c>
      <c r="M5773" s="3" t="s">
        <v>9</v>
      </c>
      <c r="N5773" s="3" t="s">
        <v>3514</v>
      </c>
      <c r="O5773" s="1">
        <v>896</v>
      </c>
      <c r="P5773" s="4">
        <v>0</v>
      </c>
      <c r="Q5773" s="10">
        <f t="shared" si="364"/>
        <v>896</v>
      </c>
    </row>
    <row r="5774" spans="2:17" ht="20.25" customHeight="1">
      <c r="B5774" s="10" t="str">
        <f t="shared" si="365"/>
        <v>گوشي اير پلاگ896</v>
      </c>
      <c r="C5774" s="10" t="str">
        <f t="shared" si="366"/>
        <v>گوشي اير پلاگ1403/05/09896</v>
      </c>
      <c r="D5774" s="10" t="str">
        <f>IFERROR(IF(تحویلی!$E$1="","",IF(NOSA!O5774=تحویلی!$E$1,تحویلی!$E$1&amp;COUNTIF(NOSA!$O$1:O5774,تحویلی!$E$1),"")),"")</f>
        <v/>
      </c>
      <c r="E5774" s="10" t="str">
        <f t="shared" si="367"/>
        <v>5943896</v>
      </c>
      <c r="F5774" s="10" t="str">
        <f>IFERROR(VLOOKUP(I5774,DATABASE!$N:$O,2,FALSE),"")</f>
        <v>گوشي اير پلاگ</v>
      </c>
      <c r="G5774" s="3" t="s">
        <v>3155</v>
      </c>
      <c r="H5774" s="4">
        <v>5943</v>
      </c>
      <c r="I5774" s="3" t="s">
        <v>1581</v>
      </c>
      <c r="J5774" s="3" t="s">
        <v>124</v>
      </c>
      <c r="K5774" s="5">
        <v>1</v>
      </c>
      <c r="L5774" s="3" t="s">
        <v>8</v>
      </c>
      <c r="M5774" s="3" t="s">
        <v>9</v>
      </c>
      <c r="N5774" s="3" t="s">
        <v>3514</v>
      </c>
      <c r="O5774" s="1">
        <v>896</v>
      </c>
      <c r="P5774" s="4">
        <v>0</v>
      </c>
      <c r="Q5774" s="10">
        <f t="shared" si="364"/>
        <v>896</v>
      </c>
    </row>
    <row r="5775" spans="2:17" ht="20.25" customHeight="1">
      <c r="B5775" s="10" t="str">
        <f t="shared" si="365"/>
        <v>لباس كار ديرسوز(بلوز و شلوار)717</v>
      </c>
      <c r="C5775" s="10" t="str">
        <f t="shared" si="366"/>
        <v>لباس كار ديرسوز(بلوز و شلوار)1403/05/09717</v>
      </c>
      <c r="D5775" s="10" t="str">
        <f>IFERROR(IF(تحویلی!$E$1="","",IF(NOSA!O5775=تحویلی!$E$1,تحویلی!$E$1&amp;COUNTIF(NOSA!$O$1:O5775,تحویلی!$E$1),"")),"")</f>
        <v/>
      </c>
      <c r="E5775" s="10" t="str">
        <f t="shared" si="367"/>
        <v>5944717</v>
      </c>
      <c r="F5775" s="10" t="str">
        <f>IFERROR(VLOOKUP(I5775,DATABASE!$N:$O,2,FALSE),"")</f>
        <v>لباس كار ديرسوز(بلوز و شلوار)</v>
      </c>
      <c r="G5775" s="3" t="s">
        <v>3155</v>
      </c>
      <c r="H5775" s="4">
        <v>5944</v>
      </c>
      <c r="I5775" s="3" t="s">
        <v>1634</v>
      </c>
      <c r="J5775" s="3" t="s">
        <v>1635</v>
      </c>
      <c r="K5775" s="5">
        <v>1</v>
      </c>
      <c r="L5775" s="3" t="s">
        <v>28</v>
      </c>
      <c r="M5775" s="3" t="s">
        <v>47</v>
      </c>
      <c r="N5775" s="3" t="s">
        <v>822</v>
      </c>
      <c r="O5775" s="1">
        <v>717</v>
      </c>
      <c r="P5775" s="4">
        <v>0</v>
      </c>
      <c r="Q5775" s="10">
        <f t="shared" si="364"/>
        <v>717</v>
      </c>
    </row>
    <row r="5776" spans="2:17" ht="20.25" customHeight="1">
      <c r="B5776" s="10" t="str">
        <f t="shared" si="365"/>
        <v>دستكش كف دوبل چرمي836</v>
      </c>
      <c r="C5776" s="10" t="str">
        <f t="shared" si="366"/>
        <v>دستكش كف دوبل چرمي1403/05/09836</v>
      </c>
      <c r="D5776" s="10" t="str">
        <f>IFERROR(IF(تحویلی!$E$1="","",IF(NOSA!O5776=تحویلی!$E$1,تحویلی!$E$1&amp;COUNTIF(NOSA!$O$1:O5776,تحویلی!$E$1),"")),"")</f>
        <v/>
      </c>
      <c r="E5776" s="10" t="str">
        <f t="shared" si="367"/>
        <v>5945836</v>
      </c>
      <c r="F5776" s="10" t="str">
        <f>IFERROR(VLOOKUP(I5776,DATABASE!$N:$O,2,FALSE),"")</f>
        <v>دستكش كف دوبل چرمي</v>
      </c>
      <c r="G5776" s="3" t="s">
        <v>3155</v>
      </c>
      <c r="H5776" s="4">
        <v>5945</v>
      </c>
      <c r="I5776" s="3" t="s">
        <v>1683</v>
      </c>
      <c r="J5776" s="3" t="s">
        <v>1684</v>
      </c>
      <c r="K5776" s="5">
        <v>1</v>
      </c>
      <c r="L5776" s="3" t="s">
        <v>3</v>
      </c>
      <c r="M5776" s="3" t="s">
        <v>66</v>
      </c>
      <c r="N5776" s="3" t="s">
        <v>2678</v>
      </c>
      <c r="O5776" s="1">
        <v>836</v>
      </c>
      <c r="P5776" s="4">
        <v>0</v>
      </c>
      <c r="Q5776" s="10">
        <f t="shared" si="364"/>
        <v>836</v>
      </c>
    </row>
    <row r="5777" spans="2:17" ht="20.25" customHeight="1">
      <c r="B5777" s="10" t="str">
        <f t="shared" si="365"/>
        <v>دستكش كف دوبل چرمي837</v>
      </c>
      <c r="C5777" s="10" t="str">
        <f t="shared" si="366"/>
        <v>دستكش كف دوبل چرمي1403/05/09837</v>
      </c>
      <c r="D5777" s="10" t="str">
        <f>IFERROR(IF(تحویلی!$E$1="","",IF(NOSA!O5777=تحویلی!$E$1,تحویلی!$E$1&amp;COUNTIF(NOSA!$O$1:O5777,تحویلی!$E$1),"")),"")</f>
        <v/>
      </c>
      <c r="E5777" s="10" t="str">
        <f t="shared" si="367"/>
        <v>5945837</v>
      </c>
      <c r="F5777" s="10" t="str">
        <f>IFERROR(VLOOKUP(I5777,DATABASE!$N:$O,2,FALSE),"")</f>
        <v>دستكش كف دوبل چرمي</v>
      </c>
      <c r="G5777" s="154" t="s">
        <v>3155</v>
      </c>
      <c r="H5777" s="155">
        <v>5945</v>
      </c>
      <c r="I5777" s="154" t="s">
        <v>1683</v>
      </c>
      <c r="J5777" s="154" t="s">
        <v>1684</v>
      </c>
      <c r="K5777" s="156">
        <v>1</v>
      </c>
      <c r="L5777" s="154" t="s">
        <v>3</v>
      </c>
      <c r="M5777" s="154" t="s">
        <v>66</v>
      </c>
      <c r="N5777" s="154" t="s">
        <v>2704</v>
      </c>
      <c r="O5777" s="153">
        <v>837</v>
      </c>
      <c r="P5777" s="155">
        <v>0</v>
      </c>
      <c r="Q5777" s="10">
        <f t="shared" si="364"/>
        <v>837</v>
      </c>
    </row>
    <row r="5778" spans="2:17" ht="20.25" customHeight="1">
      <c r="B5778" s="10" t="str">
        <f t="shared" si="365"/>
        <v>كفش ايمني121</v>
      </c>
      <c r="C5778" s="10" t="str">
        <f t="shared" si="366"/>
        <v>كفش ايمني1403/05/09121</v>
      </c>
      <c r="D5778" s="10" t="str">
        <f>IFERROR(IF(تحویلی!$E$1="","",IF(NOSA!O5778=تحویلی!$E$1,تحویلی!$E$1&amp;COUNTIF(NOSA!$O$1:O5778,تحویلی!$E$1),"")),"")</f>
        <v/>
      </c>
      <c r="E5778" s="10" t="str">
        <f t="shared" si="367"/>
        <v>5960121</v>
      </c>
      <c r="F5778" s="10" t="str">
        <f>IFERROR(VLOOKUP(I5778,DATABASE!$N:$O,2,FALSE),"")</f>
        <v>كفش ايمني</v>
      </c>
      <c r="G5778" s="154" t="s">
        <v>3155</v>
      </c>
      <c r="H5778" s="155">
        <v>5960</v>
      </c>
      <c r="I5778" s="154" t="s">
        <v>1549</v>
      </c>
      <c r="J5778" s="154" t="s">
        <v>1708</v>
      </c>
      <c r="K5778" s="156">
        <v>1</v>
      </c>
      <c r="L5778" s="154" t="s">
        <v>3</v>
      </c>
      <c r="M5778" s="154" t="s">
        <v>4</v>
      </c>
      <c r="N5778" s="154" t="s">
        <v>186</v>
      </c>
      <c r="O5778" s="153">
        <v>121</v>
      </c>
      <c r="P5778" s="155">
        <v>1</v>
      </c>
      <c r="Q5778" s="10">
        <f t="shared" si="364"/>
        <v>121</v>
      </c>
    </row>
    <row r="5779" spans="2:17" ht="20.25" customHeight="1">
      <c r="B5779" s="10" t="str">
        <f t="shared" si="365"/>
        <v>لباس كار كارشناسي121</v>
      </c>
      <c r="C5779" s="10" t="str">
        <f t="shared" si="366"/>
        <v>لباس كار كارشناسي1403/05/09121</v>
      </c>
      <c r="D5779" s="10" t="str">
        <f>IFERROR(IF(تحویلی!$E$1="","",IF(NOSA!O5779=تحویلی!$E$1,تحویلی!$E$1&amp;COUNTIF(NOSA!$O$1:O5779,تحویلی!$E$1),"")),"")</f>
        <v/>
      </c>
      <c r="E5779" s="10" t="str">
        <f t="shared" si="367"/>
        <v>5960121</v>
      </c>
      <c r="F5779" s="10" t="str">
        <f>IFERROR(VLOOKUP(I5779,DATABASE!$N:$O,2,FALSE),"")</f>
        <v>لباس كار كارشناسي</v>
      </c>
      <c r="G5779" s="154" t="s">
        <v>3155</v>
      </c>
      <c r="H5779" s="155">
        <v>5960</v>
      </c>
      <c r="I5779" s="154" t="s">
        <v>1754</v>
      </c>
      <c r="J5779" s="154" t="s">
        <v>1755</v>
      </c>
      <c r="K5779" s="156">
        <v>1</v>
      </c>
      <c r="L5779" s="154" t="s">
        <v>28</v>
      </c>
      <c r="M5779" s="154" t="s">
        <v>4</v>
      </c>
      <c r="N5779" s="154" t="s">
        <v>186</v>
      </c>
      <c r="O5779" s="153">
        <v>121</v>
      </c>
      <c r="P5779" s="155">
        <v>1</v>
      </c>
      <c r="Q5779" s="10">
        <f t="shared" si="364"/>
        <v>121</v>
      </c>
    </row>
    <row r="5780" spans="2:17" ht="20.25" customHeight="1">
      <c r="B5780" s="10" t="str">
        <f t="shared" si="365"/>
        <v>لباس كار ديرسوز(بلوز و شلوار)401</v>
      </c>
      <c r="C5780" s="10" t="str">
        <f t="shared" si="366"/>
        <v>لباس كار ديرسوز(بلوز و شلوار)1403/05/09401</v>
      </c>
      <c r="D5780" s="10" t="str">
        <f>IFERROR(IF(تحویلی!$E$1="","",IF(NOSA!O5780=تحویلی!$E$1,تحویلی!$E$1&amp;COUNTIF(NOSA!$O$1:O5780,تحویلی!$E$1),"")),"")</f>
        <v/>
      </c>
      <c r="E5780" s="10" t="str">
        <f t="shared" si="367"/>
        <v>5964401</v>
      </c>
      <c r="F5780" s="10" t="str">
        <f>IFERROR(VLOOKUP(I5780,DATABASE!$N:$O,2,FALSE),"")</f>
        <v>لباس كار ديرسوز(بلوز و شلوار)</v>
      </c>
      <c r="G5780" s="154" t="s">
        <v>3155</v>
      </c>
      <c r="H5780" s="155">
        <v>5964</v>
      </c>
      <c r="I5780" s="154" t="s">
        <v>1478</v>
      </c>
      <c r="J5780" s="154" t="s">
        <v>1711</v>
      </c>
      <c r="K5780" s="156">
        <v>1</v>
      </c>
      <c r="L5780" s="154" t="s">
        <v>28</v>
      </c>
      <c r="M5780" s="154" t="s">
        <v>19</v>
      </c>
      <c r="N5780" s="154" t="s">
        <v>424</v>
      </c>
      <c r="O5780" s="153">
        <v>401</v>
      </c>
      <c r="P5780" s="155">
        <v>1</v>
      </c>
      <c r="Q5780" s="10">
        <f t="shared" si="364"/>
        <v>401</v>
      </c>
    </row>
    <row r="5781" spans="2:17" ht="20.25" customHeight="1">
      <c r="B5781" s="10" t="str">
        <f t="shared" si="365"/>
        <v>لباس كار نسوز(بلوز و شلوار)259</v>
      </c>
      <c r="C5781" s="10" t="str">
        <f t="shared" si="366"/>
        <v>لباس كار نسوز(بلوز و شلوار)1403/05/09259</v>
      </c>
      <c r="D5781" s="10" t="str">
        <f>IFERROR(IF(تحویلی!$E$1="","",IF(NOSA!O5781=تحویلی!$E$1,تحویلی!$E$1&amp;COUNTIF(NOSA!$O$1:O5781,تحویلی!$E$1),"")),"")</f>
        <v/>
      </c>
      <c r="E5781" s="10" t="str">
        <f t="shared" si="367"/>
        <v>5967259</v>
      </c>
      <c r="F5781" s="10" t="str">
        <f>IFERROR(VLOOKUP(I5781,DATABASE!$N:$O,2,FALSE),"")</f>
        <v>لباس كار نسوز(بلوز و شلوار)</v>
      </c>
      <c r="G5781" s="154" t="s">
        <v>3155</v>
      </c>
      <c r="H5781" s="155">
        <v>5967</v>
      </c>
      <c r="I5781" s="154" t="s">
        <v>1766</v>
      </c>
      <c r="J5781" s="154" t="s">
        <v>1767</v>
      </c>
      <c r="K5781" s="156">
        <v>2</v>
      </c>
      <c r="L5781" s="154" t="s">
        <v>28</v>
      </c>
      <c r="M5781" s="154" t="s">
        <v>4</v>
      </c>
      <c r="N5781" s="154" t="s">
        <v>13</v>
      </c>
      <c r="O5781" s="153">
        <v>259</v>
      </c>
      <c r="P5781" s="155">
        <v>0</v>
      </c>
      <c r="Q5781" s="10">
        <f t="shared" si="364"/>
        <v>259</v>
      </c>
    </row>
    <row r="5782" spans="2:17" ht="20.25" customHeight="1">
      <c r="B5782" s="10" t="str">
        <f t="shared" si="365"/>
        <v>چكمه ايمني نسوز259</v>
      </c>
      <c r="C5782" s="10" t="str">
        <f t="shared" si="366"/>
        <v>چكمه ايمني نسوز1403/05/09259</v>
      </c>
      <c r="D5782" s="10" t="str">
        <f>IFERROR(IF(تحویلی!$E$1="","",IF(NOSA!O5782=تحویلی!$E$1,تحویلی!$E$1&amp;COUNTIF(NOSA!$O$1:O5782,تحویلی!$E$1),"")),"")</f>
        <v/>
      </c>
      <c r="E5782" s="10" t="str">
        <f t="shared" si="367"/>
        <v>5967259</v>
      </c>
      <c r="F5782" s="10" t="str">
        <f>IFERROR(VLOOKUP(I5782,DATABASE!$N:$O,2,FALSE),"")</f>
        <v>چكمه ايمني نسوز</v>
      </c>
      <c r="G5782" s="154" t="s">
        <v>3155</v>
      </c>
      <c r="H5782" s="155">
        <v>5967</v>
      </c>
      <c r="I5782" s="154" t="s">
        <v>1697</v>
      </c>
      <c r="J5782" s="154" t="s">
        <v>1698</v>
      </c>
      <c r="K5782" s="156">
        <v>1</v>
      </c>
      <c r="L5782" s="154" t="s">
        <v>3</v>
      </c>
      <c r="M5782" s="154" t="s">
        <v>4</v>
      </c>
      <c r="N5782" s="154" t="s">
        <v>13</v>
      </c>
      <c r="O5782" s="153">
        <v>259</v>
      </c>
      <c r="P5782" s="155">
        <v>0</v>
      </c>
      <c r="Q5782" s="10">
        <f t="shared" si="364"/>
        <v>259</v>
      </c>
    </row>
    <row r="5783" spans="2:17" ht="20.25" customHeight="1">
      <c r="B5783" s="10" t="str">
        <f t="shared" si="365"/>
        <v>866</v>
      </c>
      <c r="C5783" s="10" t="str">
        <f t="shared" si="366"/>
        <v>1403/05/09866</v>
      </c>
      <c r="D5783" s="10" t="str">
        <f>IFERROR(IF(تحویلی!$E$1="","",IF(NOSA!O5783=تحویلی!$E$1,تحویلی!$E$1&amp;COUNTIF(NOSA!$O$1:O5783,تحویلی!$E$1),"")),"")</f>
        <v/>
      </c>
      <c r="E5783" s="10" t="str">
        <f t="shared" si="367"/>
        <v>5969866</v>
      </c>
      <c r="F5783" s="10" t="str">
        <f>IFERROR(VLOOKUP(I5783,DATABASE!$N:$O,2,FALSE),"")</f>
        <v/>
      </c>
      <c r="G5783" s="154" t="s">
        <v>3155</v>
      </c>
      <c r="H5783" s="155">
        <v>5969</v>
      </c>
      <c r="I5783" s="154" t="s">
        <v>3515</v>
      </c>
      <c r="J5783" s="154" t="s">
        <v>3516</v>
      </c>
      <c r="K5783" s="156">
        <v>1</v>
      </c>
      <c r="L5783" s="154" t="s">
        <v>28</v>
      </c>
      <c r="M5783" s="154" t="s">
        <v>47</v>
      </c>
      <c r="N5783" s="154" t="s">
        <v>1322</v>
      </c>
      <c r="O5783" s="153">
        <v>866</v>
      </c>
      <c r="P5783" s="155">
        <v>0</v>
      </c>
      <c r="Q5783" s="10">
        <f t="shared" si="364"/>
        <v>866</v>
      </c>
    </row>
    <row r="5784" spans="2:17" ht="20.25" customHeight="1">
      <c r="B5784" s="10" t="str">
        <f t="shared" si="365"/>
        <v>لباس كار ديرسوز(بلوز و شلوار)879</v>
      </c>
      <c r="C5784" s="10" t="str">
        <f t="shared" si="366"/>
        <v>لباس كار ديرسوز(بلوز و شلوار)1403/05/09879</v>
      </c>
      <c r="D5784" s="10" t="str">
        <f>IFERROR(IF(تحویلی!$E$1="","",IF(NOSA!O5784=تحویلی!$E$1,تحویلی!$E$1&amp;COUNTIF(NOSA!$O$1:O5784,تحویلی!$E$1),"")),"")</f>
        <v/>
      </c>
      <c r="E5784" s="10" t="str">
        <f t="shared" si="367"/>
        <v>5977879</v>
      </c>
      <c r="F5784" s="10" t="str">
        <f>IFERROR(VLOOKUP(I5784,DATABASE!$N:$O,2,FALSE),"")</f>
        <v>لباس كار ديرسوز(بلوز و شلوار)</v>
      </c>
      <c r="G5784" s="154" t="s">
        <v>3155</v>
      </c>
      <c r="H5784" s="155">
        <v>5977</v>
      </c>
      <c r="I5784" s="154" t="s">
        <v>1619</v>
      </c>
      <c r="J5784" s="154" t="s">
        <v>1620</v>
      </c>
      <c r="K5784" s="156">
        <v>1</v>
      </c>
      <c r="L5784" s="154" t="s">
        <v>28</v>
      </c>
      <c r="M5784" s="154" t="s">
        <v>47</v>
      </c>
      <c r="N5784" s="154" t="s">
        <v>3517</v>
      </c>
      <c r="O5784" s="153">
        <v>879</v>
      </c>
      <c r="P5784" s="155">
        <v>1</v>
      </c>
      <c r="Q5784" s="10">
        <f t="shared" si="364"/>
        <v>879</v>
      </c>
    </row>
    <row r="5785" spans="2:17" ht="20.25" customHeight="1">
      <c r="B5785" s="10" t="str">
        <f t="shared" si="365"/>
        <v>كفش ايمني851</v>
      </c>
      <c r="C5785" s="10" t="str">
        <f t="shared" si="366"/>
        <v>كفش ايمني1403/05/09851</v>
      </c>
      <c r="D5785" s="10" t="str">
        <f>IFERROR(IF(تحویلی!$E$1="","",IF(NOSA!O5785=تحویلی!$E$1,تحویلی!$E$1&amp;COUNTIF(NOSA!$O$1:O5785,تحویلی!$E$1),"")),"")</f>
        <v/>
      </c>
      <c r="E5785" s="10" t="str">
        <f t="shared" si="367"/>
        <v>5978851</v>
      </c>
      <c r="F5785" s="10" t="str">
        <f>IFERROR(VLOOKUP(I5785,DATABASE!$N:$O,2,FALSE),"")</f>
        <v>كفش ايمني</v>
      </c>
      <c r="G5785" s="154" t="s">
        <v>3155</v>
      </c>
      <c r="H5785" s="155">
        <v>5978</v>
      </c>
      <c r="I5785" s="154" t="s">
        <v>1526</v>
      </c>
      <c r="J5785" s="154" t="s">
        <v>1729</v>
      </c>
      <c r="K5785" s="156">
        <v>1</v>
      </c>
      <c r="L5785" s="154" t="s">
        <v>3</v>
      </c>
      <c r="M5785" s="154" t="s">
        <v>47</v>
      </c>
      <c r="N5785" s="154" t="s">
        <v>2761</v>
      </c>
      <c r="O5785" s="153">
        <v>851</v>
      </c>
      <c r="P5785" s="155">
        <v>1</v>
      </c>
      <c r="Q5785" s="10">
        <f t="shared" si="364"/>
        <v>851</v>
      </c>
    </row>
    <row r="5786" spans="2:17" ht="20.25" customHeight="1">
      <c r="B5786" s="10" t="str">
        <f t="shared" si="365"/>
        <v>بند كفش851</v>
      </c>
      <c r="C5786" s="10" t="str">
        <f t="shared" si="366"/>
        <v>بند كفش1403/05/09851</v>
      </c>
      <c r="D5786" s="10" t="str">
        <f>IFERROR(IF(تحویلی!$E$1="","",IF(NOSA!O5786=تحویلی!$E$1,تحویلی!$E$1&amp;COUNTIF(NOSA!$O$1:O5786,تحویلی!$E$1),"")),"")</f>
        <v/>
      </c>
      <c r="E5786" s="10" t="str">
        <f t="shared" si="367"/>
        <v>5978851</v>
      </c>
      <c r="F5786" s="10" t="str">
        <f>IFERROR(VLOOKUP(I5786,DATABASE!$N:$O,2,FALSE),"")</f>
        <v>بند كفش</v>
      </c>
      <c r="G5786" s="154" t="s">
        <v>3155</v>
      </c>
      <c r="H5786" s="155">
        <v>5978</v>
      </c>
      <c r="I5786" s="154" t="s">
        <v>1462</v>
      </c>
      <c r="J5786" s="154" t="s">
        <v>450</v>
      </c>
      <c r="K5786" s="156">
        <v>1</v>
      </c>
      <c r="L5786" s="154" t="s">
        <v>3</v>
      </c>
      <c r="M5786" s="154" t="s">
        <v>47</v>
      </c>
      <c r="N5786" s="154" t="s">
        <v>2761</v>
      </c>
      <c r="O5786" s="153">
        <v>851</v>
      </c>
      <c r="P5786" s="155">
        <v>0</v>
      </c>
      <c r="Q5786" s="10">
        <f t="shared" ref="Q5786:Q5849" si="368">VALUE(O5786)</f>
        <v>851</v>
      </c>
    </row>
    <row r="5787" spans="2:17" ht="20.25" customHeight="1">
      <c r="B5787" s="10" t="str">
        <f t="shared" si="365"/>
        <v>لباس كار نسوز(بلوز و شلوار)651</v>
      </c>
      <c r="C5787" s="10" t="str">
        <f t="shared" si="366"/>
        <v>لباس كار نسوز(بلوز و شلوار)1403/05/09651</v>
      </c>
      <c r="D5787" s="10" t="str">
        <f>IFERROR(IF(تحویلی!$E$1="","",IF(NOSA!O5787=تحویلی!$E$1,تحویلی!$E$1&amp;COUNTIF(NOSA!$O$1:O5787,تحویلی!$E$1),"")),"")</f>
        <v/>
      </c>
      <c r="E5787" s="10" t="str">
        <f t="shared" si="367"/>
        <v>5990651</v>
      </c>
      <c r="F5787" s="10" t="str">
        <f>IFERROR(VLOOKUP(I5787,DATABASE!$N:$O,2,FALSE),"")</f>
        <v>لباس كار نسوز(بلوز و شلوار)</v>
      </c>
      <c r="G5787" s="154" t="s">
        <v>3155</v>
      </c>
      <c r="H5787" s="155">
        <v>5990</v>
      </c>
      <c r="I5787" s="154" t="s">
        <v>1701</v>
      </c>
      <c r="J5787" s="154" t="s">
        <v>1702</v>
      </c>
      <c r="K5787" s="156">
        <v>1</v>
      </c>
      <c r="L5787" s="154" t="s">
        <v>28</v>
      </c>
      <c r="M5787" s="154" t="s">
        <v>4</v>
      </c>
      <c r="N5787" s="154" t="s">
        <v>165</v>
      </c>
      <c r="O5787" s="153">
        <v>651</v>
      </c>
      <c r="P5787" s="155">
        <v>1</v>
      </c>
      <c r="Q5787" s="10">
        <f t="shared" si="368"/>
        <v>651</v>
      </c>
    </row>
    <row r="5788" spans="2:17" ht="20.25" customHeight="1">
      <c r="B5788" s="10" t="str">
        <f t="shared" si="365"/>
        <v>چكمه ايمني نسوز303</v>
      </c>
      <c r="C5788" s="10" t="str">
        <f t="shared" si="366"/>
        <v>چكمه ايمني نسوز1403/05/09303</v>
      </c>
      <c r="D5788" s="10" t="str">
        <f>IFERROR(IF(تحویلی!$E$1="","",IF(NOSA!O5788=تحویلی!$E$1,تحویلی!$E$1&amp;COUNTIF(NOSA!$O$1:O5788,تحویلی!$E$1),"")),"")</f>
        <v/>
      </c>
      <c r="E5788" s="10" t="str">
        <f t="shared" si="367"/>
        <v>5992303</v>
      </c>
      <c r="F5788" s="10" t="str">
        <f>IFERROR(VLOOKUP(I5788,DATABASE!$N:$O,2,FALSE),"")</f>
        <v>چكمه ايمني نسوز</v>
      </c>
      <c r="G5788" s="154" t="s">
        <v>3155</v>
      </c>
      <c r="H5788" s="155">
        <v>5992</v>
      </c>
      <c r="I5788" s="154" t="s">
        <v>1658</v>
      </c>
      <c r="J5788" s="154" t="s">
        <v>1659</v>
      </c>
      <c r="K5788" s="156">
        <v>1</v>
      </c>
      <c r="L5788" s="154" t="s">
        <v>3</v>
      </c>
      <c r="M5788" s="154" t="s">
        <v>4</v>
      </c>
      <c r="N5788" s="154" t="s">
        <v>10</v>
      </c>
      <c r="O5788" s="153">
        <v>303</v>
      </c>
      <c r="P5788" s="155">
        <v>1</v>
      </c>
      <c r="Q5788" s="10">
        <f t="shared" si="368"/>
        <v>303</v>
      </c>
    </row>
    <row r="5789" spans="2:17" ht="20.25" customHeight="1">
      <c r="B5789" s="10" t="str">
        <f t="shared" si="365"/>
        <v>دستكش كف دوبل چرمي170</v>
      </c>
      <c r="C5789" s="10" t="str">
        <f t="shared" si="366"/>
        <v>دستكش كف دوبل چرمي1403/05/09170</v>
      </c>
      <c r="D5789" s="10" t="str">
        <f>IFERROR(IF(تحویلی!$E$1="","",IF(NOSA!O5789=تحویلی!$E$1,تحویلی!$E$1&amp;COUNTIF(NOSA!$O$1:O5789,تحویلی!$E$1),"")),"")</f>
        <v/>
      </c>
      <c r="E5789" s="10" t="str">
        <f t="shared" si="367"/>
        <v>5996170</v>
      </c>
      <c r="F5789" s="10" t="str">
        <f>IFERROR(VLOOKUP(I5789,DATABASE!$N:$O,2,FALSE),"")</f>
        <v>دستكش كف دوبل چرمي</v>
      </c>
      <c r="G5789" s="154" t="s">
        <v>3155</v>
      </c>
      <c r="H5789" s="155">
        <v>5996</v>
      </c>
      <c r="I5789" s="154" t="s">
        <v>1683</v>
      </c>
      <c r="J5789" s="154" t="s">
        <v>1684</v>
      </c>
      <c r="K5789" s="156">
        <v>1</v>
      </c>
      <c r="L5789" s="154" t="s">
        <v>3</v>
      </c>
      <c r="M5789" s="154" t="s">
        <v>9</v>
      </c>
      <c r="N5789" s="154" t="s">
        <v>3241</v>
      </c>
      <c r="O5789" s="153">
        <v>170</v>
      </c>
      <c r="P5789" s="155">
        <v>0</v>
      </c>
      <c r="Q5789" s="10">
        <f t="shared" si="368"/>
        <v>170</v>
      </c>
    </row>
    <row r="5790" spans="2:17" ht="20.25" customHeight="1">
      <c r="B5790" s="10" t="str">
        <f t="shared" si="365"/>
        <v>دستكش كف دوبل چرمي606</v>
      </c>
      <c r="C5790" s="10" t="str">
        <f t="shared" si="366"/>
        <v>دستكش كف دوبل چرمي1403/05/09606</v>
      </c>
      <c r="D5790" s="10" t="str">
        <f>IFERROR(IF(تحویلی!$E$1="","",IF(NOSA!O5790=تحویلی!$E$1,تحویلی!$E$1&amp;COUNTIF(NOSA!$O$1:O5790,تحویلی!$E$1),"")),"")</f>
        <v/>
      </c>
      <c r="E5790" s="10" t="str">
        <f t="shared" si="367"/>
        <v>5999606</v>
      </c>
      <c r="F5790" s="10" t="str">
        <f>IFERROR(VLOOKUP(I5790,DATABASE!$N:$O,2,FALSE),"")</f>
        <v>دستكش كف دوبل چرمي</v>
      </c>
      <c r="G5790" s="154" t="s">
        <v>3155</v>
      </c>
      <c r="H5790" s="155">
        <v>5999</v>
      </c>
      <c r="I5790" s="154" t="s">
        <v>1683</v>
      </c>
      <c r="J5790" s="154" t="s">
        <v>1684</v>
      </c>
      <c r="K5790" s="156">
        <v>1</v>
      </c>
      <c r="L5790" s="154" t="s">
        <v>3</v>
      </c>
      <c r="M5790" s="154" t="s">
        <v>4</v>
      </c>
      <c r="N5790" s="154" t="s">
        <v>2748</v>
      </c>
      <c r="O5790" s="153">
        <v>606</v>
      </c>
      <c r="P5790" s="155">
        <v>0</v>
      </c>
      <c r="Q5790" s="10">
        <f t="shared" si="368"/>
        <v>606</v>
      </c>
    </row>
    <row r="5791" spans="2:17" ht="20.25" customHeight="1">
      <c r="B5791" s="10" t="str">
        <f t="shared" si="365"/>
        <v>دستكش ساق بلند نسوز776</v>
      </c>
      <c r="C5791" s="10" t="str">
        <f t="shared" si="366"/>
        <v>دستكش ساق بلند نسوز1403/05/09776</v>
      </c>
      <c r="D5791" s="10" t="str">
        <f>IFERROR(IF(تحویلی!$E$1="","",IF(NOSA!O5791=تحویلی!$E$1,تحویلی!$E$1&amp;COUNTIF(NOSA!$O$1:O5791,تحویلی!$E$1),"")),"")</f>
        <v/>
      </c>
      <c r="E5791" s="10" t="str">
        <f t="shared" si="367"/>
        <v>6000776</v>
      </c>
      <c r="F5791" s="10" t="str">
        <f>IFERROR(VLOOKUP(I5791,DATABASE!$N:$O,2,FALSE),"")</f>
        <v>دستكش ساق بلند نسوز</v>
      </c>
      <c r="G5791" s="154" t="s">
        <v>3155</v>
      </c>
      <c r="H5791" s="155">
        <v>6000</v>
      </c>
      <c r="I5791" s="154" t="s">
        <v>1461</v>
      </c>
      <c r="J5791" s="154" t="s">
        <v>34</v>
      </c>
      <c r="K5791" s="156">
        <v>1</v>
      </c>
      <c r="L5791" s="154" t="s">
        <v>3</v>
      </c>
      <c r="M5791" s="154" t="s">
        <v>4</v>
      </c>
      <c r="N5791" s="154" t="s">
        <v>2710</v>
      </c>
      <c r="O5791" s="153">
        <v>776</v>
      </c>
      <c r="P5791" s="155">
        <v>0</v>
      </c>
      <c r="Q5791" s="10">
        <f t="shared" si="368"/>
        <v>776</v>
      </c>
    </row>
    <row r="5792" spans="2:17" ht="20.25" customHeight="1">
      <c r="B5792" s="10" t="str">
        <f t="shared" si="365"/>
        <v>نقاب تيره محافظ صورت معمولي776</v>
      </c>
      <c r="C5792" s="10" t="str">
        <f t="shared" si="366"/>
        <v>نقاب تيره محافظ صورت معمولي1403/05/09776</v>
      </c>
      <c r="D5792" s="10" t="str">
        <f>IFERROR(IF(تحویلی!$E$1="","",IF(NOSA!O5792=تحویلی!$E$1,تحویلی!$E$1&amp;COUNTIF(NOSA!$O$1:O5792,تحویلی!$E$1),"")),"")</f>
        <v/>
      </c>
      <c r="E5792" s="10" t="str">
        <f t="shared" si="367"/>
        <v>6000776</v>
      </c>
      <c r="F5792" s="10" t="str">
        <f>IFERROR(VLOOKUP(I5792,DATABASE!$N:$O,2,FALSE),"")</f>
        <v>نقاب تيره محافظ صورت معمولي</v>
      </c>
      <c r="G5792" s="154" t="s">
        <v>3155</v>
      </c>
      <c r="H5792" s="155">
        <v>6000</v>
      </c>
      <c r="I5792" s="154" t="s">
        <v>1557</v>
      </c>
      <c r="J5792" s="154" t="s">
        <v>115</v>
      </c>
      <c r="K5792" s="156">
        <v>1</v>
      </c>
      <c r="L5792" s="154" t="s">
        <v>8</v>
      </c>
      <c r="M5792" s="154" t="s">
        <v>4</v>
      </c>
      <c r="N5792" s="154" t="s">
        <v>2710</v>
      </c>
      <c r="O5792" s="153">
        <v>776</v>
      </c>
      <c r="P5792" s="155">
        <v>0</v>
      </c>
      <c r="Q5792" s="10">
        <f t="shared" si="368"/>
        <v>776</v>
      </c>
    </row>
    <row r="5793" spans="2:17" ht="20.25" customHeight="1">
      <c r="B5793" s="10" t="str">
        <f t="shared" si="365"/>
        <v>هدگير نقاب402</v>
      </c>
      <c r="C5793" s="10" t="str">
        <f t="shared" si="366"/>
        <v>هدگير نقاب1403/05/09402</v>
      </c>
      <c r="D5793" s="10" t="str">
        <f>IFERROR(IF(تحویلی!$E$1="","",IF(NOSA!O5793=تحویلی!$E$1,تحویلی!$E$1&amp;COUNTIF(NOSA!$O$1:O5793,تحویلی!$E$1),"")),"")</f>
        <v/>
      </c>
      <c r="E5793" s="10" t="str">
        <f t="shared" si="367"/>
        <v>6001402</v>
      </c>
      <c r="F5793" s="10" t="str">
        <f>IFERROR(VLOOKUP(I5793,DATABASE!$N:$O,2,FALSE),"")</f>
        <v>هدگير نقاب</v>
      </c>
      <c r="G5793" s="154" t="s">
        <v>3155</v>
      </c>
      <c r="H5793" s="155">
        <v>6001</v>
      </c>
      <c r="I5793" s="154" t="s">
        <v>1468</v>
      </c>
      <c r="J5793" s="154" t="s">
        <v>12</v>
      </c>
      <c r="K5793" s="156">
        <v>1</v>
      </c>
      <c r="L5793" s="154" t="s">
        <v>8</v>
      </c>
      <c r="M5793" s="154" t="s">
        <v>4</v>
      </c>
      <c r="N5793" s="154" t="s">
        <v>2834</v>
      </c>
      <c r="O5793" s="153">
        <v>402</v>
      </c>
      <c r="P5793" s="155">
        <v>1</v>
      </c>
      <c r="Q5793" s="10">
        <f t="shared" si="368"/>
        <v>402</v>
      </c>
    </row>
    <row r="5794" spans="2:17" ht="20.25" customHeight="1">
      <c r="B5794" s="10" t="str">
        <f t="shared" si="365"/>
        <v>نقاب تيره محافظ صورت معمولي402</v>
      </c>
      <c r="C5794" s="10" t="str">
        <f t="shared" si="366"/>
        <v>نقاب تيره محافظ صورت معمولي1403/05/09402</v>
      </c>
      <c r="D5794" s="10" t="str">
        <f>IFERROR(IF(تحویلی!$E$1="","",IF(NOSA!O5794=تحویلی!$E$1,تحویلی!$E$1&amp;COUNTIF(NOSA!$O$1:O5794,تحویلی!$E$1),"")),"")</f>
        <v/>
      </c>
      <c r="E5794" s="10" t="str">
        <f t="shared" si="367"/>
        <v>6001402</v>
      </c>
      <c r="F5794" s="10" t="str">
        <f>IFERROR(VLOOKUP(I5794,DATABASE!$N:$O,2,FALSE),"")</f>
        <v>نقاب تيره محافظ صورت معمولي</v>
      </c>
      <c r="G5794" s="154" t="s">
        <v>3155</v>
      </c>
      <c r="H5794" s="155">
        <v>6001</v>
      </c>
      <c r="I5794" s="154" t="s">
        <v>1557</v>
      </c>
      <c r="J5794" s="154" t="s">
        <v>115</v>
      </c>
      <c r="K5794" s="156">
        <v>1</v>
      </c>
      <c r="L5794" s="154" t="s">
        <v>8</v>
      </c>
      <c r="M5794" s="154" t="s">
        <v>4</v>
      </c>
      <c r="N5794" s="154" t="s">
        <v>2834</v>
      </c>
      <c r="O5794" s="153">
        <v>402</v>
      </c>
      <c r="P5794" s="155">
        <v>1</v>
      </c>
      <c r="Q5794" s="10">
        <f t="shared" si="368"/>
        <v>402</v>
      </c>
    </row>
    <row r="5795" spans="2:17" ht="20.25" customHeight="1">
      <c r="B5795" s="10" t="str">
        <f t="shared" si="365"/>
        <v>رابط فنري نقاب كلاه ايمني402</v>
      </c>
      <c r="C5795" s="10" t="str">
        <f t="shared" si="366"/>
        <v>رابط فنري نقاب كلاه ايمني1403/05/09402</v>
      </c>
      <c r="D5795" s="10" t="str">
        <f>IFERROR(IF(تحویلی!$E$1="","",IF(NOSA!O5795=تحویلی!$E$1,تحویلی!$E$1&amp;COUNTIF(NOSA!$O$1:O5795,تحویلی!$E$1),"")),"")</f>
        <v/>
      </c>
      <c r="E5795" s="10" t="str">
        <f t="shared" si="367"/>
        <v>6001402</v>
      </c>
      <c r="F5795" s="10" t="str">
        <f>IFERROR(VLOOKUP(I5795,DATABASE!$N:$O,2,FALSE),"")</f>
        <v>رابط فنري نقاب كلاه ايمني</v>
      </c>
      <c r="G5795" s="154" t="s">
        <v>3155</v>
      </c>
      <c r="H5795" s="155">
        <v>6001</v>
      </c>
      <c r="I5795" s="154" t="s">
        <v>1454</v>
      </c>
      <c r="J5795" s="154" t="s">
        <v>135</v>
      </c>
      <c r="K5795" s="156">
        <v>1</v>
      </c>
      <c r="L5795" s="154" t="s">
        <v>8</v>
      </c>
      <c r="M5795" s="154" t="s">
        <v>4</v>
      </c>
      <c r="N5795" s="154" t="s">
        <v>2834</v>
      </c>
      <c r="O5795" s="153">
        <v>402</v>
      </c>
      <c r="P5795" s="155">
        <v>1</v>
      </c>
      <c r="Q5795" s="10">
        <f t="shared" si="368"/>
        <v>402</v>
      </c>
    </row>
    <row r="5796" spans="2:17" ht="20.25" customHeight="1">
      <c r="B5796" s="10" t="str">
        <f t="shared" si="365"/>
        <v>دستكش ساق بلند نسوز847</v>
      </c>
      <c r="C5796" s="10" t="str">
        <f t="shared" si="366"/>
        <v>دستكش ساق بلند نسوز1403/05/09847</v>
      </c>
      <c r="D5796" s="10" t="str">
        <f>IFERROR(IF(تحویلی!$E$1="","",IF(NOSA!O5796=تحویلی!$E$1,تحویلی!$E$1&amp;COUNTIF(NOSA!$O$1:O5796,تحویلی!$E$1),"")),"")</f>
        <v/>
      </c>
      <c r="E5796" s="10" t="str">
        <f t="shared" si="367"/>
        <v>6002847</v>
      </c>
      <c r="F5796" s="10" t="str">
        <f>IFERROR(VLOOKUP(I5796,DATABASE!$N:$O,2,FALSE),"")</f>
        <v>دستكش ساق بلند نسوز</v>
      </c>
      <c r="G5796" s="154" t="s">
        <v>3155</v>
      </c>
      <c r="H5796" s="155">
        <v>6002</v>
      </c>
      <c r="I5796" s="154" t="s">
        <v>1461</v>
      </c>
      <c r="J5796" s="154" t="s">
        <v>34</v>
      </c>
      <c r="K5796" s="156">
        <v>1</v>
      </c>
      <c r="L5796" s="154" t="s">
        <v>3</v>
      </c>
      <c r="M5796" s="154" t="s">
        <v>4</v>
      </c>
      <c r="N5796" s="154" t="s">
        <v>2746</v>
      </c>
      <c r="O5796" s="153">
        <v>847</v>
      </c>
      <c r="P5796" s="155">
        <v>0</v>
      </c>
      <c r="Q5796" s="10">
        <f t="shared" si="368"/>
        <v>847</v>
      </c>
    </row>
    <row r="5797" spans="2:17" ht="20.25" customHeight="1">
      <c r="B5797" s="10" t="str">
        <f t="shared" si="365"/>
        <v>لباس كار نسوز(بلوز و شلوار)690</v>
      </c>
      <c r="C5797" s="10" t="str">
        <f t="shared" si="366"/>
        <v>لباس كار نسوز(بلوز و شلوار)1403/05/09690</v>
      </c>
      <c r="D5797" s="10" t="str">
        <f>IFERROR(IF(تحویلی!$E$1="","",IF(NOSA!O5797=تحویلی!$E$1,تحویلی!$E$1&amp;COUNTIF(NOSA!$O$1:O5797,تحویلی!$E$1),"")),"")</f>
        <v/>
      </c>
      <c r="E5797" s="10" t="str">
        <f t="shared" si="367"/>
        <v>6003690</v>
      </c>
      <c r="F5797" s="10" t="str">
        <f>IFERROR(VLOOKUP(I5797,DATABASE!$N:$O,2,FALSE),"")</f>
        <v>لباس كار نسوز(بلوز و شلوار)</v>
      </c>
      <c r="G5797" s="154" t="s">
        <v>3155</v>
      </c>
      <c r="H5797" s="155">
        <v>6003</v>
      </c>
      <c r="I5797" s="154" t="s">
        <v>1701</v>
      </c>
      <c r="J5797" s="154" t="s">
        <v>1702</v>
      </c>
      <c r="K5797" s="156">
        <v>1</v>
      </c>
      <c r="L5797" s="154" t="s">
        <v>28</v>
      </c>
      <c r="M5797" s="154" t="s">
        <v>4</v>
      </c>
      <c r="N5797" s="154" t="s">
        <v>3392</v>
      </c>
      <c r="O5797" s="153">
        <v>690</v>
      </c>
      <c r="P5797" s="155">
        <v>1</v>
      </c>
      <c r="Q5797" s="10">
        <f t="shared" si="368"/>
        <v>690</v>
      </c>
    </row>
    <row r="5798" spans="2:17" ht="20.25" customHeight="1">
      <c r="B5798" s="10" t="str">
        <f t="shared" si="365"/>
        <v>چكمه ايمني نسوز690</v>
      </c>
      <c r="C5798" s="10" t="str">
        <f t="shared" si="366"/>
        <v>چكمه ايمني نسوز1403/05/09690</v>
      </c>
      <c r="D5798" s="10" t="str">
        <f>IFERROR(IF(تحویلی!$E$1="","",IF(NOSA!O5798=تحویلی!$E$1,تحویلی!$E$1&amp;COUNTIF(NOSA!$O$1:O5798,تحویلی!$E$1),"")),"")</f>
        <v/>
      </c>
      <c r="E5798" s="10" t="str">
        <f t="shared" si="367"/>
        <v>6003690</v>
      </c>
      <c r="F5798" s="10" t="str">
        <f>IFERROR(VLOOKUP(I5798,DATABASE!$N:$O,2,FALSE),"")</f>
        <v>چكمه ايمني نسوز</v>
      </c>
      <c r="G5798" s="154" t="s">
        <v>3155</v>
      </c>
      <c r="H5798" s="155">
        <v>6003</v>
      </c>
      <c r="I5798" s="154" t="s">
        <v>1658</v>
      </c>
      <c r="J5798" s="154" t="s">
        <v>1659</v>
      </c>
      <c r="K5798" s="156">
        <v>1</v>
      </c>
      <c r="L5798" s="154" t="s">
        <v>3</v>
      </c>
      <c r="M5798" s="154" t="s">
        <v>4</v>
      </c>
      <c r="N5798" s="154" t="s">
        <v>3392</v>
      </c>
      <c r="O5798" s="153">
        <v>690</v>
      </c>
      <c r="P5798" s="155">
        <v>1</v>
      </c>
      <c r="Q5798" s="10">
        <f t="shared" si="368"/>
        <v>690</v>
      </c>
    </row>
    <row r="5799" spans="2:17" ht="20.25" customHeight="1">
      <c r="B5799" s="10" t="str">
        <f t="shared" si="365"/>
        <v>دستكش كف مواد سبك881</v>
      </c>
      <c r="C5799" s="10" t="str">
        <f t="shared" si="366"/>
        <v>دستكش كف مواد سبك1403/05/10881</v>
      </c>
      <c r="D5799" s="10" t="str">
        <f>IFERROR(IF(تحویلی!$E$1="","",IF(NOSA!O5799=تحویلی!$E$1,تحویلی!$E$1&amp;COUNTIF(NOSA!$O$1:O5799,تحویلی!$E$1),"")),"")</f>
        <v/>
      </c>
      <c r="E5799" s="10" t="str">
        <f t="shared" si="367"/>
        <v>6020881</v>
      </c>
      <c r="F5799" s="10" t="str">
        <f>IFERROR(VLOOKUP(I5799,DATABASE!$N:$O,2,FALSE),"")</f>
        <v>دستكش كف مواد سبك</v>
      </c>
      <c r="G5799" s="154" t="s">
        <v>3156</v>
      </c>
      <c r="H5799" s="155">
        <v>6020</v>
      </c>
      <c r="I5799" s="154" t="s">
        <v>1456</v>
      </c>
      <c r="J5799" s="154" t="s">
        <v>2</v>
      </c>
      <c r="K5799" s="156">
        <v>1</v>
      </c>
      <c r="L5799" s="154" t="s">
        <v>3</v>
      </c>
      <c r="M5799" s="154" t="s">
        <v>202</v>
      </c>
      <c r="N5799" s="154" t="s">
        <v>3366</v>
      </c>
      <c r="O5799" s="153">
        <v>881</v>
      </c>
      <c r="P5799" s="155">
        <v>0</v>
      </c>
      <c r="Q5799" s="10">
        <f t="shared" si="368"/>
        <v>881</v>
      </c>
    </row>
    <row r="5800" spans="2:17" ht="20.25" customHeight="1">
      <c r="B5800" s="10" t="str">
        <f t="shared" si="365"/>
        <v>دستكش ضد برش سبك835</v>
      </c>
      <c r="C5800" s="10" t="str">
        <f t="shared" si="366"/>
        <v>دستكش ضد برش سبك1403/05/10835</v>
      </c>
      <c r="D5800" s="10" t="str">
        <f>IFERROR(IF(تحویلی!$E$1="","",IF(NOSA!O5800=تحویلی!$E$1,تحویلی!$E$1&amp;COUNTIF(NOSA!$O$1:O5800,تحویلی!$E$1),"")),"")</f>
        <v/>
      </c>
      <c r="E5800" s="10" t="str">
        <f t="shared" si="367"/>
        <v>6021835</v>
      </c>
      <c r="F5800" s="10" t="str">
        <f>IFERROR(VLOOKUP(I5800,DATABASE!$N:$O,2,FALSE),"")</f>
        <v>دستكش ضد برش سبك</v>
      </c>
      <c r="G5800" s="154" t="s">
        <v>3156</v>
      </c>
      <c r="H5800" s="155">
        <v>6021</v>
      </c>
      <c r="I5800" s="154" t="s">
        <v>1442</v>
      </c>
      <c r="J5800" s="154" t="s">
        <v>22</v>
      </c>
      <c r="K5800" s="156">
        <v>1</v>
      </c>
      <c r="L5800" s="154" t="s">
        <v>3</v>
      </c>
      <c r="M5800" s="154" t="s">
        <v>47</v>
      </c>
      <c r="N5800" s="154" t="s">
        <v>2677</v>
      </c>
      <c r="O5800" s="153">
        <v>835</v>
      </c>
      <c r="P5800" s="155">
        <v>0</v>
      </c>
      <c r="Q5800" s="10">
        <f t="shared" si="368"/>
        <v>835</v>
      </c>
    </row>
    <row r="5801" spans="2:17" ht="20.25" customHeight="1">
      <c r="B5801" s="10" t="str">
        <f t="shared" si="365"/>
        <v>لباس كار ديرسوز(بلوز و شلوار)69</v>
      </c>
      <c r="C5801" s="10" t="str">
        <f t="shared" si="366"/>
        <v>لباس كار ديرسوز(بلوز و شلوار)1403/05/1069</v>
      </c>
      <c r="D5801" s="10" t="str">
        <f>IFERROR(IF(تحویلی!$E$1="","",IF(NOSA!O5801=تحویلی!$E$1,تحویلی!$E$1&amp;COUNTIF(NOSA!$O$1:O5801,تحویلی!$E$1),"")),"")</f>
        <v/>
      </c>
      <c r="E5801" s="10" t="str">
        <f t="shared" si="367"/>
        <v>602769</v>
      </c>
      <c r="F5801" s="10" t="str">
        <f>IFERROR(VLOOKUP(I5801,DATABASE!$N:$O,2,FALSE),"")</f>
        <v>لباس كار ديرسوز(بلوز و شلوار)</v>
      </c>
      <c r="G5801" s="154" t="s">
        <v>3156</v>
      </c>
      <c r="H5801" s="155">
        <v>6027</v>
      </c>
      <c r="I5801" s="154" t="s">
        <v>1634</v>
      </c>
      <c r="J5801" s="154" t="s">
        <v>1635</v>
      </c>
      <c r="K5801" s="156">
        <v>1</v>
      </c>
      <c r="L5801" s="154" t="s">
        <v>28</v>
      </c>
      <c r="M5801" s="154" t="s">
        <v>19</v>
      </c>
      <c r="N5801" s="154" t="s">
        <v>265</v>
      </c>
      <c r="O5801" s="153">
        <v>69</v>
      </c>
      <c r="P5801" s="155">
        <v>1</v>
      </c>
      <c r="Q5801" s="10">
        <f t="shared" si="368"/>
        <v>69</v>
      </c>
    </row>
    <row r="5802" spans="2:17" ht="20.25" customHeight="1">
      <c r="B5802" s="10" t="str">
        <f t="shared" si="365"/>
        <v>عينك كهربايي (روكلاهي)783</v>
      </c>
      <c r="C5802" s="10" t="str">
        <f t="shared" si="366"/>
        <v>عينك كهربايي (روكلاهي)1403/05/10783</v>
      </c>
      <c r="D5802" s="10" t="str">
        <f>IFERROR(IF(تحویلی!$E$1="","",IF(NOSA!O5802=تحویلی!$E$1,تحویلی!$E$1&amp;COUNTIF(NOSA!$O$1:O5802,تحویلی!$E$1),"")),"")</f>
        <v/>
      </c>
      <c r="E5802" s="10" t="str">
        <f t="shared" si="367"/>
        <v>6029783</v>
      </c>
      <c r="F5802" s="10" t="str">
        <f>IFERROR(VLOOKUP(I5802,DATABASE!$N:$O,2,FALSE),"")</f>
        <v>عينك كهربايي (روكلاهي)</v>
      </c>
      <c r="G5802" s="154" t="s">
        <v>3156</v>
      </c>
      <c r="H5802" s="155">
        <v>6029</v>
      </c>
      <c r="I5802" s="154" t="s">
        <v>1560</v>
      </c>
      <c r="J5802" s="154" t="s">
        <v>1561</v>
      </c>
      <c r="K5802" s="156">
        <v>1</v>
      </c>
      <c r="L5802" s="154" t="s">
        <v>8</v>
      </c>
      <c r="M5802" s="154" t="s">
        <v>4</v>
      </c>
      <c r="N5802" s="154" t="s">
        <v>1219</v>
      </c>
      <c r="O5802" s="153">
        <v>783</v>
      </c>
      <c r="P5802" s="155">
        <v>0</v>
      </c>
      <c r="Q5802" s="10">
        <f t="shared" si="368"/>
        <v>783</v>
      </c>
    </row>
    <row r="5803" spans="2:17" ht="20.25" customHeight="1">
      <c r="B5803" s="10" t="str">
        <f t="shared" si="365"/>
        <v>لباس كار نسوز(بلوز و شلوار)773</v>
      </c>
      <c r="C5803" s="10" t="str">
        <f t="shared" si="366"/>
        <v>لباس كار نسوز(بلوز و شلوار)1403/05/10773</v>
      </c>
      <c r="D5803" s="10" t="str">
        <f>IFERROR(IF(تحویلی!$E$1="","",IF(NOSA!O5803=تحویلی!$E$1,تحویلی!$E$1&amp;COUNTIF(NOSA!$O$1:O5803,تحویلی!$E$1),"")),"")</f>
        <v/>
      </c>
      <c r="E5803" s="10" t="str">
        <f t="shared" si="367"/>
        <v>6037773</v>
      </c>
      <c r="F5803" s="10" t="str">
        <f>IFERROR(VLOOKUP(I5803,DATABASE!$N:$O,2,FALSE),"")</f>
        <v>لباس كار نسوز(بلوز و شلوار)</v>
      </c>
      <c r="G5803" s="154" t="s">
        <v>3156</v>
      </c>
      <c r="H5803" s="155">
        <v>6037</v>
      </c>
      <c r="I5803" s="154" t="s">
        <v>1701</v>
      </c>
      <c r="J5803" s="154" t="s">
        <v>1702</v>
      </c>
      <c r="K5803" s="156">
        <v>1</v>
      </c>
      <c r="L5803" s="154" t="s">
        <v>28</v>
      </c>
      <c r="M5803" s="154" t="s">
        <v>4</v>
      </c>
      <c r="N5803" s="154" t="s">
        <v>1148</v>
      </c>
      <c r="O5803" s="153">
        <v>773</v>
      </c>
      <c r="P5803" s="155">
        <v>0</v>
      </c>
      <c r="Q5803" s="10">
        <f t="shared" si="368"/>
        <v>773</v>
      </c>
    </row>
    <row r="5804" spans="2:17" ht="20.25" customHeight="1">
      <c r="B5804" s="10" t="str">
        <f t="shared" si="365"/>
        <v>773</v>
      </c>
      <c r="C5804" s="10" t="str">
        <f t="shared" si="366"/>
        <v>1403/05/10773</v>
      </c>
      <c r="D5804" s="10" t="str">
        <f>IFERROR(IF(تحویلی!$E$1="","",IF(NOSA!O5804=تحویلی!$E$1,تحویلی!$E$1&amp;COUNTIF(NOSA!$O$1:O5804,تحویلی!$E$1),"")),"")</f>
        <v/>
      </c>
      <c r="E5804" s="10" t="str">
        <f t="shared" si="367"/>
        <v>6037773</v>
      </c>
      <c r="F5804" s="10" t="str">
        <f>IFERROR(VLOOKUP(I5804,DATABASE!$N:$O,2,FALSE),"")</f>
        <v/>
      </c>
      <c r="G5804" s="154" t="s">
        <v>3156</v>
      </c>
      <c r="H5804" s="155">
        <v>6037</v>
      </c>
      <c r="I5804" s="154" t="s">
        <v>2699</v>
      </c>
      <c r="J5804" s="154" t="s">
        <v>7</v>
      </c>
      <c r="K5804" s="156">
        <v>1</v>
      </c>
      <c r="L5804" s="154" t="s">
        <v>8</v>
      </c>
      <c r="M5804" s="154" t="s">
        <v>4</v>
      </c>
      <c r="N5804" s="154" t="s">
        <v>1148</v>
      </c>
      <c r="O5804" s="153">
        <v>773</v>
      </c>
      <c r="P5804" s="155">
        <v>0</v>
      </c>
      <c r="Q5804" s="10">
        <f t="shared" si="368"/>
        <v>773</v>
      </c>
    </row>
    <row r="5805" spans="2:17" ht="20.25" customHeight="1">
      <c r="B5805" s="10" t="str">
        <f t="shared" si="365"/>
        <v>پيشبند نسوز چرمي773</v>
      </c>
      <c r="C5805" s="10" t="str">
        <f t="shared" si="366"/>
        <v>پيشبند نسوز چرمي1403/05/10773</v>
      </c>
      <c r="D5805" s="10" t="str">
        <f>IFERROR(IF(تحویلی!$E$1="","",IF(NOSA!O5805=تحویلی!$E$1,تحویلی!$E$1&amp;COUNTIF(NOSA!$O$1:O5805,تحویلی!$E$1),"")),"")</f>
        <v/>
      </c>
      <c r="E5805" s="10" t="str">
        <f t="shared" si="367"/>
        <v>6037773</v>
      </c>
      <c r="F5805" s="10" t="str">
        <f>IFERROR(VLOOKUP(I5805,DATABASE!$N:$O,2,FALSE),"")</f>
        <v>پيشبند نسوز چرمي</v>
      </c>
      <c r="G5805" s="154" t="s">
        <v>3156</v>
      </c>
      <c r="H5805" s="155">
        <v>6037</v>
      </c>
      <c r="I5805" s="154" t="s">
        <v>1459</v>
      </c>
      <c r="J5805" s="154" t="s">
        <v>15</v>
      </c>
      <c r="K5805" s="156">
        <v>1</v>
      </c>
      <c r="L5805" s="154" t="s">
        <v>8</v>
      </c>
      <c r="M5805" s="154" t="s">
        <v>4</v>
      </c>
      <c r="N5805" s="154" t="s">
        <v>1148</v>
      </c>
      <c r="O5805" s="153">
        <v>773</v>
      </c>
      <c r="P5805" s="155">
        <v>0</v>
      </c>
      <c r="Q5805" s="10">
        <f t="shared" si="368"/>
        <v>773</v>
      </c>
    </row>
    <row r="5806" spans="2:17" ht="20.25" customHeight="1">
      <c r="B5806" s="10" t="str">
        <f t="shared" si="365"/>
        <v>نقاب تيره محافظ صورت معمولي773</v>
      </c>
      <c r="C5806" s="10" t="str">
        <f t="shared" si="366"/>
        <v>نقاب تيره محافظ صورت معمولي1403/05/10773</v>
      </c>
      <c r="D5806" s="10" t="str">
        <f>IFERROR(IF(تحویلی!$E$1="","",IF(NOSA!O5806=تحویلی!$E$1,تحویلی!$E$1&amp;COUNTIF(NOSA!$O$1:O5806,تحویلی!$E$1),"")),"")</f>
        <v/>
      </c>
      <c r="E5806" s="10" t="str">
        <f t="shared" si="367"/>
        <v>6037773</v>
      </c>
      <c r="F5806" s="10" t="str">
        <f>IFERROR(VLOOKUP(I5806,DATABASE!$N:$O,2,FALSE),"")</f>
        <v>نقاب تيره محافظ صورت معمولي</v>
      </c>
      <c r="G5806" s="154" t="s">
        <v>3156</v>
      </c>
      <c r="H5806" s="155">
        <v>6037</v>
      </c>
      <c r="I5806" s="154" t="s">
        <v>1557</v>
      </c>
      <c r="J5806" s="154" t="s">
        <v>115</v>
      </c>
      <c r="K5806" s="156">
        <v>1</v>
      </c>
      <c r="L5806" s="154" t="s">
        <v>8</v>
      </c>
      <c r="M5806" s="154" t="s">
        <v>4</v>
      </c>
      <c r="N5806" s="154" t="s">
        <v>1148</v>
      </c>
      <c r="O5806" s="153">
        <v>773</v>
      </c>
      <c r="P5806" s="155">
        <v>0</v>
      </c>
      <c r="Q5806" s="10">
        <f t="shared" si="368"/>
        <v>773</v>
      </c>
    </row>
    <row r="5807" spans="2:17" ht="20.25" customHeight="1">
      <c r="B5807" s="10" t="str">
        <f t="shared" si="365"/>
        <v>دستكش ساق بلند نسوز773</v>
      </c>
      <c r="C5807" s="10" t="str">
        <f t="shared" si="366"/>
        <v>دستكش ساق بلند نسوز1403/05/10773</v>
      </c>
      <c r="D5807" s="10" t="str">
        <f>IFERROR(IF(تحویلی!$E$1="","",IF(NOSA!O5807=تحویلی!$E$1,تحویلی!$E$1&amp;COUNTIF(NOSA!$O$1:O5807,تحویلی!$E$1),"")),"")</f>
        <v/>
      </c>
      <c r="E5807" s="10" t="str">
        <f t="shared" si="367"/>
        <v>6037773</v>
      </c>
      <c r="F5807" s="10" t="str">
        <f>IFERROR(VLOOKUP(I5807,DATABASE!$N:$O,2,FALSE),"")</f>
        <v>دستكش ساق بلند نسوز</v>
      </c>
      <c r="G5807" s="3" t="s">
        <v>3156</v>
      </c>
      <c r="H5807" s="4">
        <v>6037</v>
      </c>
      <c r="I5807" s="3" t="s">
        <v>1461</v>
      </c>
      <c r="J5807" s="3" t="s">
        <v>34</v>
      </c>
      <c r="K5807" s="5">
        <v>1</v>
      </c>
      <c r="L5807" s="3" t="s">
        <v>3</v>
      </c>
      <c r="M5807" s="3" t="s">
        <v>4</v>
      </c>
      <c r="N5807" s="3" t="s">
        <v>1148</v>
      </c>
      <c r="O5807" s="1">
        <v>773</v>
      </c>
      <c r="P5807" s="4">
        <v>0</v>
      </c>
      <c r="Q5807" s="10">
        <f t="shared" si="368"/>
        <v>773</v>
      </c>
    </row>
    <row r="5808" spans="2:17" ht="20.25" customHeight="1">
      <c r="B5808" s="10" t="str">
        <f t="shared" si="365"/>
        <v>رابط فنري نقاب كلاه ايمني773</v>
      </c>
      <c r="C5808" s="10" t="str">
        <f t="shared" si="366"/>
        <v>رابط فنري نقاب كلاه ايمني1403/05/10773</v>
      </c>
      <c r="D5808" s="10" t="str">
        <f>IFERROR(IF(تحویلی!$E$1="","",IF(NOSA!O5808=تحویلی!$E$1,تحویلی!$E$1&amp;COUNTIF(NOSA!$O$1:O5808,تحویلی!$E$1),"")),"")</f>
        <v/>
      </c>
      <c r="E5808" s="10" t="str">
        <f t="shared" si="367"/>
        <v>6037773</v>
      </c>
      <c r="F5808" s="10" t="str">
        <f>IFERROR(VLOOKUP(I5808,DATABASE!$N:$O,2,FALSE),"")</f>
        <v>رابط فنري نقاب كلاه ايمني</v>
      </c>
      <c r="G5808" s="3" t="s">
        <v>3156</v>
      </c>
      <c r="H5808" s="4">
        <v>6037</v>
      </c>
      <c r="I5808" s="3" t="s">
        <v>1454</v>
      </c>
      <c r="J5808" s="3" t="s">
        <v>135</v>
      </c>
      <c r="K5808" s="5">
        <v>1</v>
      </c>
      <c r="L5808" s="3" t="s">
        <v>8</v>
      </c>
      <c r="M5808" s="3" t="s">
        <v>4</v>
      </c>
      <c r="N5808" s="3" t="s">
        <v>1148</v>
      </c>
      <c r="O5808" s="1">
        <v>773</v>
      </c>
      <c r="P5808" s="4">
        <v>0</v>
      </c>
      <c r="Q5808" s="10">
        <f t="shared" si="368"/>
        <v>773</v>
      </c>
    </row>
    <row r="5809" spans="2:17" ht="20.25" customHeight="1">
      <c r="B5809" s="10" t="str">
        <f t="shared" si="365"/>
        <v>دستكش ضد برش سبك896</v>
      </c>
      <c r="C5809" s="10" t="str">
        <f t="shared" si="366"/>
        <v>دستكش ضد برش سبك1403/05/10896</v>
      </c>
      <c r="D5809" s="10" t="str">
        <f>IFERROR(IF(تحویلی!$E$1="","",IF(NOSA!O5809=تحویلی!$E$1,تحویلی!$E$1&amp;COUNTIF(NOSA!$O$1:O5809,تحویلی!$E$1),"")),"")</f>
        <v/>
      </c>
      <c r="E5809" s="10" t="str">
        <f t="shared" si="367"/>
        <v>6041896</v>
      </c>
      <c r="F5809" s="10" t="str">
        <f>IFERROR(VLOOKUP(I5809,DATABASE!$N:$O,2,FALSE),"")</f>
        <v>دستكش ضد برش سبك</v>
      </c>
      <c r="G5809" s="3" t="s">
        <v>3156</v>
      </c>
      <c r="H5809" s="4">
        <v>6041</v>
      </c>
      <c r="I5809" s="3" t="s">
        <v>1442</v>
      </c>
      <c r="J5809" s="3" t="s">
        <v>22</v>
      </c>
      <c r="K5809" s="5">
        <v>1</v>
      </c>
      <c r="L5809" s="3" t="s">
        <v>3</v>
      </c>
      <c r="M5809" s="3" t="s">
        <v>9</v>
      </c>
      <c r="N5809" s="3" t="s">
        <v>3514</v>
      </c>
      <c r="O5809" s="1">
        <v>896</v>
      </c>
      <c r="P5809" s="4">
        <v>0</v>
      </c>
      <c r="Q5809" s="10">
        <f t="shared" si="368"/>
        <v>896</v>
      </c>
    </row>
    <row r="5810" spans="2:17" ht="20.25" customHeight="1">
      <c r="B5810" s="10" t="str">
        <f t="shared" si="365"/>
        <v>لباس كار نسوز(بلوز و شلوار)674</v>
      </c>
      <c r="C5810" s="10" t="str">
        <f t="shared" si="366"/>
        <v>لباس كار نسوز(بلوز و شلوار)1403/05/10674</v>
      </c>
      <c r="D5810" s="10" t="str">
        <f>IFERROR(IF(تحویلی!$E$1="","",IF(NOSA!O5810=تحویلی!$E$1,تحویلی!$E$1&amp;COUNTIF(NOSA!$O$1:O5810,تحویلی!$E$1),"")),"")</f>
        <v/>
      </c>
      <c r="E5810" s="10" t="str">
        <f t="shared" si="367"/>
        <v>6052674</v>
      </c>
      <c r="F5810" s="10" t="str">
        <f>IFERROR(VLOOKUP(I5810,DATABASE!$N:$O,2,FALSE),"")</f>
        <v>لباس كار نسوز(بلوز و شلوار)</v>
      </c>
      <c r="G5810" s="3" t="s">
        <v>3156</v>
      </c>
      <c r="H5810" s="4">
        <v>6052</v>
      </c>
      <c r="I5810" s="3" t="s">
        <v>1766</v>
      </c>
      <c r="J5810" s="3" t="s">
        <v>1767</v>
      </c>
      <c r="K5810" s="5">
        <v>1</v>
      </c>
      <c r="L5810" s="3" t="s">
        <v>28</v>
      </c>
      <c r="M5810" s="3" t="s">
        <v>19</v>
      </c>
      <c r="N5810" s="3" t="s">
        <v>1117</v>
      </c>
      <c r="O5810" s="1">
        <v>674</v>
      </c>
      <c r="P5810" s="4">
        <v>1</v>
      </c>
      <c r="Q5810" s="10">
        <f t="shared" si="368"/>
        <v>674</v>
      </c>
    </row>
    <row r="5811" spans="2:17" ht="20.25" customHeight="1">
      <c r="B5811" s="10" t="str">
        <f t="shared" si="365"/>
        <v>چكمه ايمني نسوز674</v>
      </c>
      <c r="C5811" s="10" t="str">
        <f t="shared" si="366"/>
        <v>چكمه ايمني نسوز1403/05/10674</v>
      </c>
      <c r="D5811" s="10" t="str">
        <f>IFERROR(IF(تحویلی!$E$1="","",IF(NOSA!O5811=تحویلی!$E$1,تحویلی!$E$1&amp;COUNTIF(NOSA!$O$1:O5811,تحویلی!$E$1),"")),"")</f>
        <v/>
      </c>
      <c r="E5811" s="10" t="str">
        <f t="shared" si="367"/>
        <v>6052674</v>
      </c>
      <c r="F5811" s="10" t="str">
        <f>IFERROR(VLOOKUP(I5811,DATABASE!$N:$O,2,FALSE),"")</f>
        <v>چكمه ايمني نسوز</v>
      </c>
      <c r="G5811" s="3" t="s">
        <v>3156</v>
      </c>
      <c r="H5811" s="4">
        <v>6052</v>
      </c>
      <c r="I5811" s="3" t="s">
        <v>1697</v>
      </c>
      <c r="J5811" s="3" t="s">
        <v>1698</v>
      </c>
      <c r="K5811" s="5">
        <v>1</v>
      </c>
      <c r="L5811" s="3" t="s">
        <v>3</v>
      </c>
      <c r="M5811" s="3" t="s">
        <v>19</v>
      </c>
      <c r="N5811" s="3" t="s">
        <v>1117</v>
      </c>
      <c r="O5811" s="1">
        <v>674</v>
      </c>
      <c r="P5811" s="4">
        <v>1</v>
      </c>
      <c r="Q5811" s="10">
        <f t="shared" si="368"/>
        <v>674</v>
      </c>
    </row>
    <row r="5812" spans="2:17" ht="20.25" customHeight="1">
      <c r="B5812" s="10" t="str">
        <f t="shared" si="365"/>
        <v>674</v>
      </c>
      <c r="C5812" s="10" t="str">
        <f t="shared" si="366"/>
        <v>1403/05/10674</v>
      </c>
      <c r="D5812" s="10" t="str">
        <f>IFERROR(IF(تحویلی!$E$1="","",IF(NOSA!O5812=تحویلی!$E$1,تحویلی!$E$1&amp;COUNTIF(NOSA!$O$1:O5812,تحویلی!$E$1),"")),"")</f>
        <v/>
      </c>
      <c r="E5812" s="10" t="str">
        <f t="shared" si="367"/>
        <v>6052674</v>
      </c>
      <c r="F5812" s="10" t="str">
        <f>IFERROR(VLOOKUP(I5812,DATABASE!$N:$O,2,FALSE),"")</f>
        <v/>
      </c>
      <c r="G5812" s="3" t="s">
        <v>3156</v>
      </c>
      <c r="H5812" s="4">
        <v>6052</v>
      </c>
      <c r="I5812" s="3" t="s">
        <v>2699</v>
      </c>
      <c r="J5812" s="3" t="s">
        <v>7</v>
      </c>
      <c r="K5812" s="5">
        <v>1</v>
      </c>
      <c r="L5812" s="3" t="s">
        <v>8</v>
      </c>
      <c r="M5812" s="3" t="s">
        <v>19</v>
      </c>
      <c r="N5812" s="3" t="s">
        <v>1117</v>
      </c>
      <c r="O5812" s="1">
        <v>674</v>
      </c>
      <c r="P5812" s="4">
        <v>1</v>
      </c>
      <c r="Q5812" s="10">
        <f t="shared" si="368"/>
        <v>674</v>
      </c>
    </row>
    <row r="5813" spans="2:17" ht="20.25" customHeight="1">
      <c r="B5813" s="10" t="str">
        <f t="shared" si="365"/>
        <v>پيشبند نسوز چرمي674</v>
      </c>
      <c r="C5813" s="10" t="str">
        <f t="shared" si="366"/>
        <v>پيشبند نسوز چرمي1403/05/10674</v>
      </c>
      <c r="D5813" s="10" t="str">
        <f>IFERROR(IF(تحویلی!$E$1="","",IF(NOSA!O5813=تحویلی!$E$1,تحویلی!$E$1&amp;COUNTIF(NOSA!$O$1:O5813,تحویلی!$E$1),"")),"")</f>
        <v/>
      </c>
      <c r="E5813" s="10" t="str">
        <f t="shared" si="367"/>
        <v>6052674</v>
      </c>
      <c r="F5813" s="10" t="str">
        <f>IFERROR(VLOOKUP(I5813,DATABASE!$N:$O,2,FALSE),"")</f>
        <v>پيشبند نسوز چرمي</v>
      </c>
      <c r="G5813" s="3" t="s">
        <v>3156</v>
      </c>
      <c r="H5813" s="4">
        <v>6052</v>
      </c>
      <c r="I5813" s="3" t="s">
        <v>1459</v>
      </c>
      <c r="J5813" s="3" t="s">
        <v>15</v>
      </c>
      <c r="K5813" s="5">
        <v>1</v>
      </c>
      <c r="L5813" s="3" t="s">
        <v>8</v>
      </c>
      <c r="M5813" s="3" t="s">
        <v>19</v>
      </c>
      <c r="N5813" s="3" t="s">
        <v>1117</v>
      </c>
      <c r="O5813" s="1">
        <v>674</v>
      </c>
      <c r="P5813" s="4">
        <v>1</v>
      </c>
      <c r="Q5813" s="10">
        <f t="shared" si="368"/>
        <v>674</v>
      </c>
    </row>
    <row r="5814" spans="2:17" ht="20.25" customHeight="1">
      <c r="B5814" s="10" t="str">
        <f t="shared" si="365"/>
        <v>دستكش ضد برش سبك869</v>
      </c>
      <c r="C5814" s="10" t="str">
        <f t="shared" si="366"/>
        <v>دستكش ضد برش سبك1403/05/10869</v>
      </c>
      <c r="D5814" s="10" t="str">
        <f>IFERROR(IF(تحویلی!$E$1="","",IF(NOSA!O5814=تحویلی!$E$1,تحویلی!$E$1&amp;COUNTIF(NOSA!$O$1:O5814,تحویلی!$E$1),"")),"")</f>
        <v/>
      </c>
      <c r="E5814" s="10" t="str">
        <f t="shared" si="367"/>
        <v>6063869</v>
      </c>
      <c r="F5814" s="10" t="str">
        <f>IFERROR(VLOOKUP(I5814,DATABASE!$N:$O,2,FALSE),"")</f>
        <v>دستكش ضد برش سبك</v>
      </c>
      <c r="G5814" s="3" t="s">
        <v>3156</v>
      </c>
      <c r="H5814" s="4">
        <v>6063</v>
      </c>
      <c r="I5814" s="3" t="s">
        <v>1442</v>
      </c>
      <c r="J5814" s="3" t="s">
        <v>22</v>
      </c>
      <c r="K5814" s="5">
        <v>1</v>
      </c>
      <c r="L5814" s="3" t="s">
        <v>3</v>
      </c>
      <c r="M5814" s="3" t="s">
        <v>19</v>
      </c>
      <c r="N5814" s="3" t="s">
        <v>3327</v>
      </c>
      <c r="O5814" s="1">
        <v>869</v>
      </c>
      <c r="P5814" s="4">
        <v>0</v>
      </c>
      <c r="Q5814" s="10">
        <f t="shared" si="368"/>
        <v>869</v>
      </c>
    </row>
    <row r="5815" spans="2:17" ht="20.25" customHeight="1">
      <c r="B5815" s="10" t="str">
        <f t="shared" si="365"/>
        <v>دستكش ضد برش سبك891</v>
      </c>
      <c r="C5815" s="10" t="str">
        <f t="shared" si="366"/>
        <v>دستكش ضد برش سبك1403/05/10891</v>
      </c>
      <c r="D5815" s="10" t="str">
        <f>IFERROR(IF(تحویلی!$E$1="","",IF(NOSA!O5815=تحویلی!$E$1,تحویلی!$E$1&amp;COUNTIF(NOSA!$O$1:O5815,تحویلی!$E$1),"")),"")</f>
        <v/>
      </c>
      <c r="E5815" s="10" t="str">
        <f t="shared" si="367"/>
        <v>6077891</v>
      </c>
      <c r="F5815" s="10" t="str">
        <f>IFERROR(VLOOKUP(I5815,DATABASE!$N:$O,2,FALSE),"")</f>
        <v>دستكش ضد برش سبك</v>
      </c>
      <c r="G5815" s="3" t="s">
        <v>3156</v>
      </c>
      <c r="H5815" s="4">
        <v>6077</v>
      </c>
      <c r="I5815" s="3" t="s">
        <v>1442</v>
      </c>
      <c r="J5815" s="3" t="s">
        <v>22</v>
      </c>
      <c r="K5815" s="5">
        <v>1</v>
      </c>
      <c r="L5815" s="3" t="s">
        <v>3</v>
      </c>
      <c r="M5815" s="3" t="s">
        <v>4</v>
      </c>
      <c r="N5815" s="3" t="s">
        <v>3463</v>
      </c>
      <c r="O5815" s="1">
        <v>891</v>
      </c>
      <c r="P5815" s="4">
        <v>0</v>
      </c>
      <c r="Q5815" s="10">
        <f t="shared" si="368"/>
        <v>891</v>
      </c>
    </row>
    <row r="5816" spans="2:17" ht="20.25" customHeight="1">
      <c r="B5816" s="10" t="str">
        <f t="shared" si="365"/>
        <v>ماسك جوشكاري599</v>
      </c>
      <c r="C5816" s="10" t="str">
        <f t="shared" si="366"/>
        <v>ماسك جوشكاري1403/05/10599</v>
      </c>
      <c r="D5816" s="10" t="str">
        <f>IFERROR(IF(تحویلی!$E$1="","",IF(NOSA!O5816=تحویلی!$E$1,تحویلی!$E$1&amp;COUNTIF(NOSA!$O$1:O5816,تحویلی!$E$1),"")),"")</f>
        <v/>
      </c>
      <c r="E5816" s="10" t="str">
        <f t="shared" si="367"/>
        <v>6080599</v>
      </c>
      <c r="F5816" s="10" t="str">
        <f>IFERROR(VLOOKUP(I5816,DATABASE!$N:$O,2,FALSE),"")</f>
        <v>ماسك جوشكاري</v>
      </c>
      <c r="G5816" s="3" t="s">
        <v>3156</v>
      </c>
      <c r="H5816" s="4">
        <v>6080</v>
      </c>
      <c r="I5816" s="3" t="s">
        <v>1598</v>
      </c>
      <c r="J5816" s="3" t="s">
        <v>108</v>
      </c>
      <c r="K5816" s="5">
        <v>1</v>
      </c>
      <c r="L5816" s="3" t="s">
        <v>8</v>
      </c>
      <c r="M5816" s="3" t="s">
        <v>215</v>
      </c>
      <c r="N5816" s="3" t="s">
        <v>1013</v>
      </c>
      <c r="O5816" s="1">
        <v>599</v>
      </c>
      <c r="P5816" s="4">
        <v>0</v>
      </c>
      <c r="Q5816" s="10">
        <f t="shared" si="368"/>
        <v>599</v>
      </c>
    </row>
    <row r="5817" spans="2:17" ht="20.25" customHeight="1">
      <c r="B5817" s="10" t="str">
        <f t="shared" ref="B5817:B5880" si="369">F5817&amp;Q5817</f>
        <v>شيشه مات ماسك جوشكاري599</v>
      </c>
      <c r="C5817" s="10" t="str">
        <f t="shared" ref="C5817:C5880" si="370">F5817&amp;G5817&amp;O5817</f>
        <v>شيشه مات ماسك جوشكاري1403/05/10599</v>
      </c>
      <c r="D5817" s="10" t="str">
        <f>IFERROR(IF(تحویلی!$E$1="","",IF(NOSA!O5817=تحویلی!$E$1,تحویلی!$E$1&amp;COUNTIF(NOSA!$O$1:O5817,تحویلی!$E$1),"")),"")</f>
        <v/>
      </c>
      <c r="E5817" s="10" t="str">
        <f t="shared" ref="E5817:E5880" si="371">H5817&amp;O5817</f>
        <v>6080599</v>
      </c>
      <c r="F5817" s="10" t="str">
        <f>IFERROR(VLOOKUP(I5817,DATABASE!$N:$O,2,FALSE),"")</f>
        <v>شيشه مات ماسك جوشكاري</v>
      </c>
      <c r="G5817" s="3" t="s">
        <v>3156</v>
      </c>
      <c r="H5817" s="4">
        <v>6080</v>
      </c>
      <c r="I5817" s="3" t="s">
        <v>1507</v>
      </c>
      <c r="J5817" s="3" t="s">
        <v>113</v>
      </c>
      <c r="K5817" s="5">
        <v>1</v>
      </c>
      <c r="L5817" s="3" t="s">
        <v>8</v>
      </c>
      <c r="M5817" s="3" t="s">
        <v>215</v>
      </c>
      <c r="N5817" s="3" t="s">
        <v>1013</v>
      </c>
      <c r="O5817" s="1">
        <v>599</v>
      </c>
      <c r="P5817" s="4">
        <v>0</v>
      </c>
      <c r="Q5817" s="10">
        <f t="shared" si="368"/>
        <v>599</v>
      </c>
    </row>
    <row r="5818" spans="2:17" ht="20.25" customHeight="1">
      <c r="B5818" s="10" t="str">
        <f t="shared" si="369"/>
        <v>پوتين ايمني نسوز702</v>
      </c>
      <c r="C5818" s="10" t="str">
        <f t="shared" si="370"/>
        <v>پوتين ايمني نسوز1403/05/11702</v>
      </c>
      <c r="D5818" s="10" t="str">
        <f>IFERROR(IF(تحویلی!$E$1="","",IF(NOSA!O5818=تحویلی!$E$1,تحویلی!$E$1&amp;COUNTIF(NOSA!$O$1:O5818,تحویلی!$E$1),"")),"")</f>
        <v/>
      </c>
      <c r="E5818" s="10" t="str">
        <f t="shared" si="371"/>
        <v>6084702</v>
      </c>
      <c r="F5818" s="10" t="str">
        <f>IFERROR(VLOOKUP(I5818,DATABASE!$N:$O,2,FALSE),"")</f>
        <v>پوتين ايمني نسوز</v>
      </c>
      <c r="G5818" s="3" t="s">
        <v>3157</v>
      </c>
      <c r="H5818" s="4">
        <v>6084</v>
      </c>
      <c r="I5818" s="3" t="s">
        <v>1472</v>
      </c>
      <c r="J5818" s="3" t="s">
        <v>1700</v>
      </c>
      <c r="K5818" s="5">
        <v>1</v>
      </c>
      <c r="L5818" s="3" t="s">
        <v>3</v>
      </c>
      <c r="M5818" s="3" t="s">
        <v>40</v>
      </c>
      <c r="N5818" s="3" t="s">
        <v>170</v>
      </c>
      <c r="O5818" s="1">
        <v>702</v>
      </c>
      <c r="P5818" s="4">
        <v>1</v>
      </c>
      <c r="Q5818" s="10">
        <f t="shared" si="368"/>
        <v>702</v>
      </c>
    </row>
    <row r="5819" spans="2:17" ht="20.25" customHeight="1">
      <c r="B5819" s="10" t="str">
        <f t="shared" si="369"/>
        <v>كفش ايمني820</v>
      </c>
      <c r="C5819" s="10" t="str">
        <f t="shared" si="370"/>
        <v>كفش ايمني1403/05/11820</v>
      </c>
      <c r="D5819" s="10" t="str">
        <f>IFERROR(IF(تحویلی!$E$1="","",IF(NOSA!O5819=تحویلی!$E$1,تحویلی!$E$1&amp;COUNTIF(NOSA!$O$1:O5819,تحویلی!$E$1),"")),"")</f>
        <v/>
      </c>
      <c r="E5819" s="10" t="str">
        <f t="shared" si="371"/>
        <v>6084820</v>
      </c>
      <c r="F5819" s="10" t="str">
        <f>IFERROR(VLOOKUP(I5819,DATABASE!$N:$O,2,FALSE),"")</f>
        <v>كفش ايمني</v>
      </c>
      <c r="G5819" s="3" t="s">
        <v>3157</v>
      </c>
      <c r="H5819" s="4">
        <v>6084</v>
      </c>
      <c r="I5819" s="3" t="s">
        <v>1539</v>
      </c>
      <c r="J5819" s="3" t="s">
        <v>1748</v>
      </c>
      <c r="K5819" s="5">
        <v>1</v>
      </c>
      <c r="L5819" s="3" t="s">
        <v>3</v>
      </c>
      <c r="M5819" s="3" t="s">
        <v>40</v>
      </c>
      <c r="N5819" s="3" t="s">
        <v>1738</v>
      </c>
      <c r="O5819" s="1">
        <v>820</v>
      </c>
      <c r="P5819" s="4">
        <v>1</v>
      </c>
      <c r="Q5819" s="10">
        <f t="shared" si="368"/>
        <v>820</v>
      </c>
    </row>
    <row r="5820" spans="2:17" ht="20.25" customHeight="1">
      <c r="B5820" s="10" t="str">
        <f t="shared" si="369"/>
        <v>دستكش ساق بلند نسوز725</v>
      </c>
      <c r="C5820" s="10" t="str">
        <f t="shared" si="370"/>
        <v>دستكش ساق بلند نسوز1403/05/11725</v>
      </c>
      <c r="D5820" s="10" t="str">
        <f>IFERROR(IF(تحویلی!$E$1="","",IF(NOSA!O5820=تحویلی!$E$1,تحویلی!$E$1&amp;COUNTIF(NOSA!$O$1:O5820,تحویلی!$E$1),"")),"")</f>
        <v/>
      </c>
      <c r="E5820" s="10" t="str">
        <f t="shared" si="371"/>
        <v>6093725</v>
      </c>
      <c r="F5820" s="10" t="str">
        <f>IFERROR(VLOOKUP(I5820,DATABASE!$N:$O,2,FALSE),"")</f>
        <v>دستكش ساق بلند نسوز</v>
      </c>
      <c r="G5820" s="3" t="s">
        <v>3157</v>
      </c>
      <c r="H5820" s="4">
        <v>6093</v>
      </c>
      <c r="I5820" s="3" t="s">
        <v>1461</v>
      </c>
      <c r="J5820" s="3" t="s">
        <v>34</v>
      </c>
      <c r="K5820" s="5">
        <v>1</v>
      </c>
      <c r="L5820" s="3" t="s">
        <v>3</v>
      </c>
      <c r="M5820" s="3" t="s">
        <v>19</v>
      </c>
      <c r="N5820" s="3" t="s">
        <v>596</v>
      </c>
      <c r="O5820" s="1">
        <v>725</v>
      </c>
      <c r="P5820" s="4">
        <v>0</v>
      </c>
      <c r="Q5820" s="10">
        <f t="shared" si="368"/>
        <v>725</v>
      </c>
    </row>
    <row r="5821" spans="2:17" ht="20.25" customHeight="1">
      <c r="B5821" s="10" t="str">
        <f t="shared" si="369"/>
        <v>پوتين ايمني نسوز221</v>
      </c>
      <c r="C5821" s="10" t="str">
        <f t="shared" si="370"/>
        <v>پوتين ايمني نسوز1403/05/11221</v>
      </c>
      <c r="D5821" s="10" t="str">
        <f>IFERROR(IF(تحویلی!$E$1="","",IF(NOSA!O5821=تحویلی!$E$1,تحویلی!$E$1&amp;COUNTIF(NOSA!$O$1:O5821,تحویلی!$E$1),"")),"")</f>
        <v/>
      </c>
      <c r="E5821" s="10" t="str">
        <f t="shared" si="371"/>
        <v>6099221</v>
      </c>
      <c r="F5821" s="10" t="str">
        <f>IFERROR(VLOOKUP(I5821,DATABASE!$N:$O,2,FALSE),"")</f>
        <v>پوتين ايمني نسوز</v>
      </c>
      <c r="G5821" s="3" t="s">
        <v>3157</v>
      </c>
      <c r="H5821" s="4">
        <v>6099</v>
      </c>
      <c r="I5821" s="3" t="s">
        <v>1648</v>
      </c>
      <c r="J5821" s="3" t="s">
        <v>1649</v>
      </c>
      <c r="K5821" s="5">
        <v>1</v>
      </c>
      <c r="L5821" s="3" t="s">
        <v>3</v>
      </c>
      <c r="M5821" s="3" t="s">
        <v>9</v>
      </c>
      <c r="N5821" s="3" t="s">
        <v>325</v>
      </c>
      <c r="O5821" s="1">
        <v>221</v>
      </c>
      <c r="P5821" s="4">
        <v>1</v>
      </c>
      <c r="Q5821" s="10">
        <f t="shared" si="368"/>
        <v>221</v>
      </c>
    </row>
    <row r="5822" spans="2:17" ht="20.25" customHeight="1">
      <c r="B5822" s="10" t="str">
        <f t="shared" si="369"/>
        <v>دستكش كف مواد سبك221</v>
      </c>
      <c r="C5822" s="10" t="str">
        <f t="shared" si="370"/>
        <v>دستكش كف مواد سبك1403/05/11221</v>
      </c>
      <c r="D5822" s="10" t="str">
        <f>IFERROR(IF(تحویلی!$E$1="","",IF(NOSA!O5822=تحویلی!$E$1,تحویلی!$E$1&amp;COUNTIF(NOSA!$O$1:O5822,تحویلی!$E$1),"")),"")</f>
        <v/>
      </c>
      <c r="E5822" s="10" t="str">
        <f t="shared" si="371"/>
        <v>6099221</v>
      </c>
      <c r="F5822" s="10" t="str">
        <f>IFERROR(VLOOKUP(I5822,DATABASE!$N:$O,2,FALSE),"")</f>
        <v>دستكش كف مواد سبك</v>
      </c>
      <c r="G5822" s="3" t="s">
        <v>3157</v>
      </c>
      <c r="H5822" s="4">
        <v>6099</v>
      </c>
      <c r="I5822" s="3" t="s">
        <v>1456</v>
      </c>
      <c r="J5822" s="3" t="s">
        <v>2</v>
      </c>
      <c r="K5822" s="5">
        <v>1</v>
      </c>
      <c r="L5822" s="3" t="s">
        <v>3</v>
      </c>
      <c r="M5822" s="3" t="s">
        <v>9</v>
      </c>
      <c r="N5822" s="3" t="s">
        <v>325</v>
      </c>
      <c r="O5822" s="1">
        <v>221</v>
      </c>
      <c r="P5822" s="4">
        <v>0</v>
      </c>
      <c r="Q5822" s="10">
        <f t="shared" si="368"/>
        <v>221</v>
      </c>
    </row>
    <row r="5823" spans="2:17" ht="20.25" customHeight="1">
      <c r="B5823" s="10" t="str">
        <f t="shared" si="369"/>
        <v>دستكش ضد برش سبك751</v>
      </c>
      <c r="C5823" s="10" t="str">
        <f t="shared" si="370"/>
        <v>دستكش ضد برش سبك1403/05/11751</v>
      </c>
      <c r="D5823" s="10" t="str">
        <f>IFERROR(IF(تحویلی!$E$1="","",IF(NOSA!O5823=تحویلی!$E$1,تحویلی!$E$1&amp;COUNTIF(NOSA!$O$1:O5823,تحویلی!$E$1),"")),"")</f>
        <v/>
      </c>
      <c r="E5823" s="10" t="str">
        <f t="shared" si="371"/>
        <v>6107751</v>
      </c>
      <c r="F5823" s="10" t="str">
        <f>IFERROR(VLOOKUP(I5823,DATABASE!$N:$O,2,FALSE),"")</f>
        <v>دستكش ضد برش سبك</v>
      </c>
      <c r="G5823" s="3" t="s">
        <v>3157</v>
      </c>
      <c r="H5823" s="4">
        <v>6107</v>
      </c>
      <c r="I5823" s="3" t="s">
        <v>1442</v>
      </c>
      <c r="J5823" s="3" t="s">
        <v>22</v>
      </c>
      <c r="K5823" s="5">
        <v>1</v>
      </c>
      <c r="L5823" s="3" t="s">
        <v>3</v>
      </c>
      <c r="M5823" s="3" t="s">
        <v>9</v>
      </c>
      <c r="N5823" s="3" t="s">
        <v>901</v>
      </c>
      <c r="O5823" s="1">
        <v>751</v>
      </c>
      <c r="P5823" s="4">
        <v>1</v>
      </c>
      <c r="Q5823" s="10">
        <f t="shared" si="368"/>
        <v>751</v>
      </c>
    </row>
    <row r="5824" spans="2:17" ht="20.25" customHeight="1">
      <c r="B5824" s="10" t="str">
        <f t="shared" si="369"/>
        <v>دستكش كف مواد سبك820</v>
      </c>
      <c r="C5824" s="10" t="str">
        <f t="shared" si="370"/>
        <v>دستكش كف مواد سبك1403/05/11820</v>
      </c>
      <c r="D5824" s="10" t="str">
        <f>IFERROR(IF(تحویلی!$E$1="","",IF(NOSA!O5824=تحویلی!$E$1,تحویلی!$E$1&amp;COUNTIF(NOSA!$O$1:O5824,تحویلی!$E$1),"")),"")</f>
        <v/>
      </c>
      <c r="E5824" s="10" t="str">
        <f t="shared" si="371"/>
        <v>6111820</v>
      </c>
      <c r="F5824" s="10" t="str">
        <f>IFERROR(VLOOKUP(I5824,DATABASE!$N:$O,2,FALSE),"")</f>
        <v>دستكش كف مواد سبك</v>
      </c>
      <c r="G5824" s="3" t="s">
        <v>3157</v>
      </c>
      <c r="H5824" s="4">
        <v>6111</v>
      </c>
      <c r="I5824" s="3" t="s">
        <v>1456</v>
      </c>
      <c r="J5824" s="3" t="s">
        <v>2</v>
      </c>
      <c r="K5824" s="5">
        <v>1</v>
      </c>
      <c r="L5824" s="3" t="s">
        <v>3</v>
      </c>
      <c r="M5824" s="3" t="s">
        <v>40</v>
      </c>
      <c r="N5824" s="3" t="s">
        <v>1738</v>
      </c>
      <c r="O5824" s="1">
        <v>820</v>
      </c>
      <c r="P5824" s="4">
        <v>0</v>
      </c>
      <c r="Q5824" s="10">
        <f t="shared" si="368"/>
        <v>820</v>
      </c>
    </row>
    <row r="5825" spans="2:17" ht="20.25" customHeight="1">
      <c r="B5825" s="10" t="str">
        <f t="shared" si="369"/>
        <v>لباس كار معمولي- بلوز و شلوار294</v>
      </c>
      <c r="C5825" s="10" t="str">
        <f t="shared" si="370"/>
        <v>لباس كار معمولي- بلوز و شلوار1403/05/11294</v>
      </c>
      <c r="D5825" s="10" t="str">
        <f>IFERROR(IF(تحویلی!$E$1="","",IF(NOSA!O5825=تحویلی!$E$1,تحویلی!$E$1&amp;COUNTIF(NOSA!$O$1:O5825,تحویلی!$E$1),"")),"")</f>
        <v/>
      </c>
      <c r="E5825" s="10" t="str">
        <f t="shared" si="371"/>
        <v>6114294</v>
      </c>
      <c r="F5825" s="10" t="str">
        <f>IFERROR(VLOOKUP(I5825,DATABASE!$N:$O,2,FALSE),"")</f>
        <v>لباس كار معمولي- بلوز و شلوار</v>
      </c>
      <c r="G5825" s="3" t="s">
        <v>3157</v>
      </c>
      <c r="H5825" s="4">
        <v>6114</v>
      </c>
      <c r="I5825" s="3" t="s">
        <v>1705</v>
      </c>
      <c r="J5825" s="3" t="s">
        <v>1706</v>
      </c>
      <c r="K5825" s="5">
        <v>1</v>
      </c>
      <c r="L5825" s="3" t="s">
        <v>28</v>
      </c>
      <c r="M5825" s="3" t="s">
        <v>25</v>
      </c>
      <c r="N5825" s="3" t="s">
        <v>203</v>
      </c>
      <c r="O5825" s="1">
        <v>294</v>
      </c>
      <c r="P5825" s="4">
        <v>1</v>
      </c>
      <c r="Q5825" s="10">
        <f t="shared" si="368"/>
        <v>294</v>
      </c>
    </row>
    <row r="5826" spans="2:17" ht="20.25" customHeight="1">
      <c r="B5826" s="10" t="str">
        <f t="shared" si="369"/>
        <v>كفش ايمني294</v>
      </c>
      <c r="C5826" s="10" t="str">
        <f t="shared" si="370"/>
        <v>كفش ايمني1403/05/11294</v>
      </c>
      <c r="D5826" s="10" t="str">
        <f>IFERROR(IF(تحویلی!$E$1="","",IF(NOSA!O5826=تحویلی!$E$1,تحویلی!$E$1&amp;COUNTIF(NOSA!$O$1:O5826,تحویلی!$E$1),"")),"")</f>
        <v/>
      </c>
      <c r="E5826" s="10" t="str">
        <f t="shared" si="371"/>
        <v>6114294</v>
      </c>
      <c r="F5826" s="10" t="str">
        <f>IFERROR(VLOOKUP(I5826,DATABASE!$N:$O,2,FALSE),"")</f>
        <v>كفش ايمني</v>
      </c>
      <c r="G5826" s="3" t="s">
        <v>3157</v>
      </c>
      <c r="H5826" s="4">
        <v>6114</v>
      </c>
      <c r="I5826" s="3" t="s">
        <v>1720</v>
      </c>
      <c r="J5826" s="3" t="s">
        <v>1721</v>
      </c>
      <c r="K5826" s="5">
        <v>1</v>
      </c>
      <c r="L5826" s="3" t="s">
        <v>3</v>
      </c>
      <c r="M5826" s="3" t="s">
        <v>25</v>
      </c>
      <c r="N5826" s="3" t="s">
        <v>203</v>
      </c>
      <c r="O5826" s="1">
        <v>294</v>
      </c>
      <c r="P5826" s="4">
        <v>1</v>
      </c>
      <c r="Q5826" s="10">
        <f t="shared" si="368"/>
        <v>294</v>
      </c>
    </row>
    <row r="5827" spans="2:17" ht="20.25" customHeight="1">
      <c r="B5827" s="10" t="str">
        <f t="shared" si="369"/>
        <v>دستكش كف مواد سبك859</v>
      </c>
      <c r="C5827" s="10" t="str">
        <f t="shared" si="370"/>
        <v>دستكش كف مواد سبك1403/05/11859</v>
      </c>
      <c r="D5827" s="10" t="str">
        <f>IFERROR(IF(تحویلی!$E$1="","",IF(NOSA!O5827=تحویلی!$E$1,تحویلی!$E$1&amp;COUNTIF(NOSA!$O$1:O5827,تحویلی!$E$1),"")),"")</f>
        <v/>
      </c>
      <c r="E5827" s="10" t="str">
        <f t="shared" si="371"/>
        <v>6129859</v>
      </c>
      <c r="F5827" s="10" t="str">
        <f>IFERROR(VLOOKUP(I5827,DATABASE!$N:$O,2,FALSE),"")</f>
        <v>دستكش كف مواد سبك</v>
      </c>
      <c r="G5827" s="3" t="s">
        <v>3157</v>
      </c>
      <c r="H5827" s="4">
        <v>6129</v>
      </c>
      <c r="I5827" s="3" t="s">
        <v>1456</v>
      </c>
      <c r="J5827" s="3" t="s">
        <v>2</v>
      </c>
      <c r="K5827" s="5">
        <v>1</v>
      </c>
      <c r="L5827" s="3" t="s">
        <v>3</v>
      </c>
      <c r="M5827" s="3" t="s">
        <v>102</v>
      </c>
      <c r="N5827" s="3" t="s">
        <v>163</v>
      </c>
      <c r="O5827" s="1">
        <v>859</v>
      </c>
      <c r="P5827" s="4">
        <v>0</v>
      </c>
      <c r="Q5827" s="10">
        <f t="shared" si="368"/>
        <v>859</v>
      </c>
    </row>
    <row r="5828" spans="2:17" ht="20.25" customHeight="1">
      <c r="B5828" s="10" t="str">
        <f t="shared" si="369"/>
        <v>دستكش ضد برش سبك427</v>
      </c>
      <c r="C5828" s="10" t="str">
        <f t="shared" si="370"/>
        <v>دستكش ضد برش سبك1403/05/11427</v>
      </c>
      <c r="D5828" s="10" t="str">
        <f>IFERROR(IF(تحویلی!$E$1="","",IF(NOSA!O5828=تحویلی!$E$1,تحویلی!$E$1&amp;COUNTIF(NOSA!$O$1:O5828,تحویلی!$E$1),"")),"")</f>
        <v/>
      </c>
      <c r="E5828" s="10" t="str">
        <f t="shared" si="371"/>
        <v>6134427</v>
      </c>
      <c r="F5828" s="10" t="str">
        <f>IFERROR(VLOOKUP(I5828,DATABASE!$N:$O,2,FALSE),"")</f>
        <v>دستكش ضد برش سبك</v>
      </c>
      <c r="G5828" s="3" t="s">
        <v>3157</v>
      </c>
      <c r="H5828" s="4">
        <v>6134</v>
      </c>
      <c r="I5828" s="3" t="s">
        <v>1442</v>
      </c>
      <c r="J5828" s="3" t="s">
        <v>22</v>
      </c>
      <c r="K5828" s="5">
        <v>1</v>
      </c>
      <c r="L5828" s="3" t="s">
        <v>3</v>
      </c>
      <c r="M5828" s="3" t="s">
        <v>9</v>
      </c>
      <c r="N5828" s="3" t="s">
        <v>23</v>
      </c>
      <c r="O5828" s="1">
        <v>427</v>
      </c>
      <c r="P5828" s="4">
        <v>0</v>
      </c>
      <c r="Q5828" s="10">
        <f t="shared" si="368"/>
        <v>427</v>
      </c>
    </row>
    <row r="5829" spans="2:17" ht="20.25" customHeight="1">
      <c r="B5829" s="10" t="str">
        <f t="shared" si="369"/>
        <v>دستكش ضد برش سبك723</v>
      </c>
      <c r="C5829" s="10" t="str">
        <f t="shared" si="370"/>
        <v>دستكش ضد برش سبك1403/05/11723</v>
      </c>
      <c r="D5829" s="10" t="str">
        <f>IFERROR(IF(تحویلی!$E$1="","",IF(NOSA!O5829=تحویلی!$E$1,تحویلی!$E$1&amp;COUNTIF(NOSA!$O$1:O5829,تحویلی!$E$1),"")),"")</f>
        <v/>
      </c>
      <c r="E5829" s="10" t="str">
        <f t="shared" si="371"/>
        <v>6135723</v>
      </c>
      <c r="F5829" s="10" t="str">
        <f>IFERROR(VLOOKUP(I5829,DATABASE!$N:$O,2,FALSE),"")</f>
        <v>دستكش ضد برش سبك</v>
      </c>
      <c r="G5829" s="3" t="s">
        <v>3157</v>
      </c>
      <c r="H5829" s="4">
        <v>6135</v>
      </c>
      <c r="I5829" s="3" t="s">
        <v>1442</v>
      </c>
      <c r="J5829" s="3" t="s">
        <v>22</v>
      </c>
      <c r="K5829" s="5">
        <v>1</v>
      </c>
      <c r="L5829" s="3" t="s">
        <v>3</v>
      </c>
      <c r="M5829" s="3" t="s">
        <v>9</v>
      </c>
      <c r="N5829" s="3" t="s">
        <v>1037</v>
      </c>
      <c r="O5829" s="1">
        <v>723</v>
      </c>
      <c r="P5829" s="4">
        <v>0</v>
      </c>
      <c r="Q5829" s="10">
        <f t="shared" si="368"/>
        <v>723</v>
      </c>
    </row>
    <row r="5830" spans="2:17" ht="20.25" customHeight="1">
      <c r="B5830" s="10" t="str">
        <f t="shared" si="369"/>
        <v>دستكش ضد برش سبك784</v>
      </c>
      <c r="C5830" s="10" t="str">
        <f t="shared" si="370"/>
        <v>دستكش ضد برش سبك1403/05/11784</v>
      </c>
      <c r="D5830" s="10" t="str">
        <f>IFERROR(IF(تحویلی!$E$1="","",IF(NOSA!O5830=تحویلی!$E$1,تحویلی!$E$1&amp;COUNTIF(NOSA!$O$1:O5830,تحویلی!$E$1),"")),"")</f>
        <v/>
      </c>
      <c r="E5830" s="10" t="str">
        <f t="shared" si="371"/>
        <v>6135784</v>
      </c>
      <c r="F5830" s="10" t="str">
        <f>IFERROR(VLOOKUP(I5830,DATABASE!$N:$O,2,FALSE),"")</f>
        <v>دستكش ضد برش سبك</v>
      </c>
      <c r="G5830" s="3" t="s">
        <v>3157</v>
      </c>
      <c r="H5830" s="4">
        <v>6135</v>
      </c>
      <c r="I5830" s="3" t="s">
        <v>1442</v>
      </c>
      <c r="J5830" s="3" t="s">
        <v>22</v>
      </c>
      <c r="K5830" s="5">
        <v>1</v>
      </c>
      <c r="L5830" s="3" t="s">
        <v>3</v>
      </c>
      <c r="M5830" s="3" t="s">
        <v>40</v>
      </c>
      <c r="N5830" s="3" t="s">
        <v>1268</v>
      </c>
      <c r="O5830" s="1">
        <v>784</v>
      </c>
      <c r="P5830" s="4">
        <v>0</v>
      </c>
      <c r="Q5830" s="10">
        <f t="shared" si="368"/>
        <v>784</v>
      </c>
    </row>
    <row r="5831" spans="2:17" ht="20.25" customHeight="1">
      <c r="B5831" s="10" t="str">
        <f t="shared" si="369"/>
        <v>دستكش ضد برش سبك755</v>
      </c>
      <c r="C5831" s="10" t="str">
        <f t="shared" si="370"/>
        <v>دستكش ضد برش سبك1403/05/11755</v>
      </c>
      <c r="D5831" s="10" t="str">
        <f>IFERROR(IF(تحویلی!$E$1="","",IF(NOSA!O5831=تحویلی!$E$1,تحویلی!$E$1&amp;COUNTIF(NOSA!$O$1:O5831,تحویلی!$E$1),"")),"")</f>
        <v/>
      </c>
      <c r="E5831" s="10" t="str">
        <f t="shared" si="371"/>
        <v>6136755</v>
      </c>
      <c r="F5831" s="10" t="str">
        <f>IFERROR(VLOOKUP(I5831,DATABASE!$N:$O,2,FALSE),"")</f>
        <v>دستكش ضد برش سبك</v>
      </c>
      <c r="G5831" s="3" t="s">
        <v>3157</v>
      </c>
      <c r="H5831" s="4">
        <v>6136</v>
      </c>
      <c r="I5831" s="3" t="s">
        <v>1442</v>
      </c>
      <c r="J5831" s="3" t="s">
        <v>22</v>
      </c>
      <c r="K5831" s="5">
        <v>1</v>
      </c>
      <c r="L5831" s="3" t="s">
        <v>3</v>
      </c>
      <c r="M5831" s="3" t="s">
        <v>9</v>
      </c>
      <c r="N5831" s="3" t="s">
        <v>974</v>
      </c>
      <c r="O5831" s="1">
        <v>755</v>
      </c>
      <c r="P5831" s="4">
        <v>0</v>
      </c>
      <c r="Q5831" s="10">
        <f t="shared" si="368"/>
        <v>755</v>
      </c>
    </row>
    <row r="5832" spans="2:17" ht="20.25" customHeight="1">
      <c r="B5832" s="10" t="str">
        <f t="shared" si="369"/>
        <v>دستكش كف مواد سبك694</v>
      </c>
      <c r="C5832" s="10" t="str">
        <f t="shared" si="370"/>
        <v>دستكش كف مواد سبك1403/05/11694</v>
      </c>
      <c r="D5832" s="10" t="str">
        <f>IFERROR(IF(تحویلی!$E$1="","",IF(NOSA!O5832=تحویلی!$E$1,تحویلی!$E$1&amp;COUNTIF(NOSA!$O$1:O5832,تحویلی!$E$1),"")),"")</f>
        <v/>
      </c>
      <c r="E5832" s="10" t="str">
        <f t="shared" si="371"/>
        <v>6137694</v>
      </c>
      <c r="F5832" s="10" t="str">
        <f>IFERROR(VLOOKUP(I5832,DATABASE!$N:$O,2,FALSE),"")</f>
        <v>دستكش كف مواد سبك</v>
      </c>
      <c r="G5832" s="3" t="s">
        <v>3157</v>
      </c>
      <c r="H5832" s="4">
        <v>6137</v>
      </c>
      <c r="I5832" s="3" t="s">
        <v>1456</v>
      </c>
      <c r="J5832" s="3" t="s">
        <v>2</v>
      </c>
      <c r="K5832" s="5">
        <v>1</v>
      </c>
      <c r="L5832" s="3" t="s">
        <v>3</v>
      </c>
      <c r="M5832" s="3" t="s">
        <v>47</v>
      </c>
      <c r="N5832" s="3" t="s">
        <v>128</v>
      </c>
      <c r="O5832" s="1">
        <v>694</v>
      </c>
      <c r="P5832" s="4">
        <v>0</v>
      </c>
      <c r="Q5832" s="10">
        <f t="shared" si="368"/>
        <v>694</v>
      </c>
    </row>
    <row r="5833" spans="2:17" ht="20.25" customHeight="1">
      <c r="B5833" s="10" t="str">
        <f t="shared" si="369"/>
        <v>دستكش كف مواد سبك843</v>
      </c>
      <c r="C5833" s="10" t="str">
        <f t="shared" si="370"/>
        <v>دستكش كف مواد سبك1403/05/11843</v>
      </c>
      <c r="D5833" s="10" t="str">
        <f>IFERROR(IF(تحویلی!$E$1="","",IF(NOSA!O5833=تحویلی!$E$1,تحویلی!$E$1&amp;COUNTIF(NOSA!$O$1:O5833,تحویلی!$E$1),"")),"")</f>
        <v/>
      </c>
      <c r="E5833" s="10" t="str">
        <f t="shared" si="371"/>
        <v>6138843</v>
      </c>
      <c r="F5833" s="10" t="str">
        <f>IFERROR(VLOOKUP(I5833,DATABASE!$N:$O,2,FALSE),"")</f>
        <v>دستكش كف مواد سبك</v>
      </c>
      <c r="G5833" s="3" t="s">
        <v>3157</v>
      </c>
      <c r="H5833" s="4">
        <v>6138</v>
      </c>
      <c r="I5833" s="3" t="s">
        <v>1456</v>
      </c>
      <c r="J5833" s="3" t="s">
        <v>2</v>
      </c>
      <c r="K5833" s="5">
        <v>1</v>
      </c>
      <c r="L5833" s="3" t="s">
        <v>3</v>
      </c>
      <c r="M5833" s="3" t="s">
        <v>47</v>
      </c>
      <c r="N5833" s="3" t="s">
        <v>2682</v>
      </c>
      <c r="O5833" s="1">
        <v>843</v>
      </c>
      <c r="P5833" s="4">
        <v>0</v>
      </c>
      <c r="Q5833" s="10">
        <f t="shared" si="368"/>
        <v>843</v>
      </c>
    </row>
    <row r="5834" spans="2:17" ht="20.25" customHeight="1">
      <c r="B5834" s="10" t="str">
        <f t="shared" si="369"/>
        <v>لباس كار نسوز(بلوز و شلوار)829</v>
      </c>
      <c r="C5834" s="10" t="str">
        <f t="shared" si="370"/>
        <v>لباس كار نسوز(بلوز و شلوار)1403/05/11829</v>
      </c>
      <c r="D5834" s="10" t="str">
        <f>IFERROR(IF(تحویلی!$E$1="","",IF(NOSA!O5834=تحویلی!$E$1,تحویلی!$E$1&amp;COUNTIF(NOSA!$O$1:O5834,تحویلی!$E$1),"")),"")</f>
        <v/>
      </c>
      <c r="E5834" s="10" t="str">
        <f t="shared" si="371"/>
        <v>6139829</v>
      </c>
      <c r="F5834" s="10" t="str">
        <f>IFERROR(VLOOKUP(I5834,DATABASE!$N:$O,2,FALSE),"")</f>
        <v>لباس كار نسوز(بلوز و شلوار)</v>
      </c>
      <c r="G5834" s="3" t="s">
        <v>3157</v>
      </c>
      <c r="H5834" s="4">
        <v>6139</v>
      </c>
      <c r="I5834" s="3" t="s">
        <v>1663</v>
      </c>
      <c r="J5834" s="3" t="s">
        <v>1664</v>
      </c>
      <c r="K5834" s="5">
        <v>1</v>
      </c>
      <c r="L5834" s="3" t="s">
        <v>28</v>
      </c>
      <c r="M5834" s="3" t="s">
        <v>4</v>
      </c>
      <c r="N5834" s="3" t="s">
        <v>129</v>
      </c>
      <c r="O5834" s="1">
        <v>829</v>
      </c>
      <c r="P5834" s="4">
        <v>1</v>
      </c>
      <c r="Q5834" s="10">
        <f t="shared" si="368"/>
        <v>829</v>
      </c>
    </row>
    <row r="5835" spans="2:17" ht="20.25" customHeight="1">
      <c r="B5835" s="10" t="str">
        <f t="shared" si="369"/>
        <v>چكمه ايمني نسوز829</v>
      </c>
      <c r="C5835" s="10" t="str">
        <f t="shared" si="370"/>
        <v>چكمه ايمني نسوز1403/05/11829</v>
      </c>
      <c r="D5835" s="10" t="str">
        <f>IFERROR(IF(تحویلی!$E$1="","",IF(NOSA!O5835=تحویلی!$E$1,تحویلی!$E$1&amp;COUNTIF(NOSA!$O$1:O5835,تحویلی!$E$1),"")),"")</f>
        <v/>
      </c>
      <c r="E5835" s="10" t="str">
        <f t="shared" si="371"/>
        <v>6139829</v>
      </c>
      <c r="F5835" s="10" t="str">
        <f>IFERROR(VLOOKUP(I5835,DATABASE!$N:$O,2,FALSE),"")</f>
        <v>چكمه ايمني نسوز</v>
      </c>
      <c r="G5835" s="3" t="s">
        <v>3157</v>
      </c>
      <c r="H5835" s="4">
        <v>6139</v>
      </c>
      <c r="I5835" s="3" t="s">
        <v>1697</v>
      </c>
      <c r="J5835" s="3" t="s">
        <v>1698</v>
      </c>
      <c r="K5835" s="5">
        <v>1</v>
      </c>
      <c r="L5835" s="3" t="s">
        <v>3</v>
      </c>
      <c r="M5835" s="3" t="s">
        <v>4</v>
      </c>
      <c r="N5835" s="3" t="s">
        <v>129</v>
      </c>
      <c r="O5835" s="1">
        <v>829</v>
      </c>
      <c r="P5835" s="4">
        <v>1</v>
      </c>
      <c r="Q5835" s="10">
        <f t="shared" si="368"/>
        <v>829</v>
      </c>
    </row>
    <row r="5836" spans="2:17" ht="20.25" customHeight="1">
      <c r="B5836" s="10" t="str">
        <f t="shared" si="369"/>
        <v>لباس كار نسوز(بلوز و شلوار)45</v>
      </c>
      <c r="C5836" s="10" t="str">
        <f t="shared" si="370"/>
        <v>لباس كار نسوز(بلوز و شلوار)1403/05/1145</v>
      </c>
      <c r="D5836" s="10" t="str">
        <f>IFERROR(IF(تحویلی!$E$1="","",IF(NOSA!O5836=تحویلی!$E$1,تحویلی!$E$1&amp;COUNTIF(NOSA!$O$1:O5836,تحویلی!$E$1),"")),"")</f>
        <v/>
      </c>
      <c r="E5836" s="10" t="str">
        <f t="shared" si="371"/>
        <v>614045</v>
      </c>
      <c r="F5836" s="10" t="str">
        <f>IFERROR(VLOOKUP(I5836,DATABASE!$N:$O,2,FALSE),"")</f>
        <v>لباس كار نسوز(بلوز و شلوار)</v>
      </c>
      <c r="G5836" s="3" t="s">
        <v>3157</v>
      </c>
      <c r="H5836" s="4">
        <v>6140</v>
      </c>
      <c r="I5836" s="3" t="s">
        <v>1751</v>
      </c>
      <c r="J5836" s="3" t="s">
        <v>1752</v>
      </c>
      <c r="K5836" s="5">
        <v>1</v>
      </c>
      <c r="L5836" s="3" t="s">
        <v>28</v>
      </c>
      <c r="M5836" s="3" t="s">
        <v>4</v>
      </c>
      <c r="N5836" s="3" t="s">
        <v>302</v>
      </c>
      <c r="O5836" s="1">
        <v>45</v>
      </c>
      <c r="P5836" s="4">
        <v>1</v>
      </c>
      <c r="Q5836" s="10">
        <f t="shared" si="368"/>
        <v>45</v>
      </c>
    </row>
    <row r="5837" spans="2:17" ht="20.25" customHeight="1">
      <c r="B5837" s="10" t="str">
        <f t="shared" si="369"/>
        <v>چكمه ايمني نسوز45</v>
      </c>
      <c r="C5837" s="10" t="str">
        <f t="shared" si="370"/>
        <v>چكمه ايمني نسوز1403/05/1145</v>
      </c>
      <c r="D5837" s="10" t="str">
        <f>IFERROR(IF(تحویلی!$E$1="","",IF(NOSA!O5837=تحویلی!$E$1,تحویلی!$E$1&amp;COUNTIF(NOSA!$O$1:O5837,تحویلی!$E$1),"")),"")</f>
        <v/>
      </c>
      <c r="E5837" s="10" t="str">
        <f t="shared" si="371"/>
        <v>614045</v>
      </c>
      <c r="F5837" s="10" t="str">
        <f>IFERROR(VLOOKUP(I5837,DATABASE!$N:$O,2,FALSE),"")</f>
        <v>چكمه ايمني نسوز</v>
      </c>
      <c r="G5837" s="3" t="s">
        <v>3157</v>
      </c>
      <c r="H5837" s="4">
        <v>6140</v>
      </c>
      <c r="I5837" s="3" t="s">
        <v>1658</v>
      </c>
      <c r="J5837" s="3" t="s">
        <v>1659</v>
      </c>
      <c r="K5837" s="5">
        <v>1</v>
      </c>
      <c r="L5837" s="3" t="s">
        <v>3</v>
      </c>
      <c r="M5837" s="3" t="s">
        <v>4</v>
      </c>
      <c r="N5837" s="3" t="s">
        <v>302</v>
      </c>
      <c r="O5837" s="1">
        <v>45</v>
      </c>
      <c r="P5837" s="4">
        <v>1</v>
      </c>
      <c r="Q5837" s="10">
        <f t="shared" si="368"/>
        <v>45</v>
      </c>
    </row>
    <row r="5838" spans="2:17" ht="20.25" customHeight="1">
      <c r="B5838" s="10" t="str">
        <f t="shared" si="369"/>
        <v>آستين آلومينيومي86</v>
      </c>
      <c r="C5838" s="10" t="str">
        <f t="shared" si="370"/>
        <v>آستين آلومينيومي1403/05/1186</v>
      </c>
      <c r="D5838" s="10" t="str">
        <f>IFERROR(IF(تحویلی!$E$1="","",IF(NOSA!O5838=تحویلی!$E$1,تحویلی!$E$1&amp;COUNTIF(NOSA!$O$1:O5838,تحویلی!$E$1),"")),"")</f>
        <v/>
      </c>
      <c r="E5838" s="10" t="str">
        <f t="shared" si="371"/>
        <v>614186</v>
      </c>
      <c r="F5838" s="10" t="str">
        <f>IFERROR(VLOOKUP(I5838,DATABASE!$N:$O,2,FALSE),"")</f>
        <v>آستين آلومينيومي</v>
      </c>
      <c r="G5838" s="3" t="s">
        <v>3157</v>
      </c>
      <c r="H5838" s="4">
        <v>6141</v>
      </c>
      <c r="I5838" s="3" t="s">
        <v>1508</v>
      </c>
      <c r="J5838" s="3" t="s">
        <v>38</v>
      </c>
      <c r="K5838" s="5">
        <v>1</v>
      </c>
      <c r="L5838" s="3" t="s">
        <v>3</v>
      </c>
      <c r="M5838" s="3" t="s">
        <v>4</v>
      </c>
      <c r="N5838" s="3" t="s">
        <v>105</v>
      </c>
      <c r="O5838" s="1">
        <v>86</v>
      </c>
      <c r="P5838" s="4">
        <v>1</v>
      </c>
      <c r="Q5838" s="10">
        <f t="shared" si="368"/>
        <v>86</v>
      </c>
    </row>
    <row r="5839" spans="2:17" ht="20.25" customHeight="1">
      <c r="B5839" s="10" t="str">
        <f t="shared" si="369"/>
        <v>دستكش كف مواد سبك672</v>
      </c>
      <c r="C5839" s="10" t="str">
        <f t="shared" si="370"/>
        <v>دستكش كف مواد سبك1403/05/11672</v>
      </c>
      <c r="D5839" s="10" t="str">
        <f>IFERROR(IF(تحویلی!$E$1="","",IF(NOSA!O5839=تحویلی!$E$1,تحویلی!$E$1&amp;COUNTIF(NOSA!$O$1:O5839,تحویلی!$E$1),"")),"")</f>
        <v/>
      </c>
      <c r="E5839" s="10" t="str">
        <f t="shared" si="371"/>
        <v>6146672</v>
      </c>
      <c r="F5839" s="10" t="str">
        <f>IFERROR(VLOOKUP(I5839,DATABASE!$N:$O,2,FALSE),"")</f>
        <v>دستكش كف مواد سبك</v>
      </c>
      <c r="G5839" s="3" t="s">
        <v>3157</v>
      </c>
      <c r="H5839" s="4">
        <v>6146</v>
      </c>
      <c r="I5839" s="3" t="s">
        <v>1456</v>
      </c>
      <c r="J5839" s="3" t="s">
        <v>2</v>
      </c>
      <c r="K5839" s="5">
        <v>1</v>
      </c>
      <c r="L5839" s="3" t="s">
        <v>3</v>
      </c>
      <c r="M5839" s="3" t="s">
        <v>47</v>
      </c>
      <c r="N5839" s="3" t="s">
        <v>214</v>
      </c>
      <c r="O5839" s="1">
        <v>672</v>
      </c>
      <c r="P5839" s="4">
        <v>0</v>
      </c>
      <c r="Q5839" s="10">
        <f t="shared" si="368"/>
        <v>672</v>
      </c>
    </row>
    <row r="5840" spans="2:17" ht="20.25" customHeight="1">
      <c r="B5840" s="10" t="str">
        <f t="shared" si="369"/>
        <v>دستكش كف مواد سبك741</v>
      </c>
      <c r="C5840" s="10" t="str">
        <f t="shared" si="370"/>
        <v>دستكش كف مواد سبك1403/05/11741</v>
      </c>
      <c r="D5840" s="10" t="str">
        <f>IFERROR(IF(تحویلی!$E$1="","",IF(NOSA!O5840=تحویلی!$E$1,تحویلی!$E$1&amp;COUNTIF(NOSA!$O$1:O5840,تحویلی!$E$1),"")),"")</f>
        <v/>
      </c>
      <c r="E5840" s="10" t="str">
        <f t="shared" si="371"/>
        <v>6149741</v>
      </c>
      <c r="F5840" s="10" t="str">
        <f>IFERROR(VLOOKUP(I5840,DATABASE!$N:$O,2,FALSE),"")</f>
        <v>دستكش كف مواد سبك</v>
      </c>
      <c r="G5840" s="3" t="s">
        <v>3157</v>
      </c>
      <c r="H5840" s="4">
        <v>6149</v>
      </c>
      <c r="I5840" s="3" t="s">
        <v>1456</v>
      </c>
      <c r="J5840" s="3" t="s">
        <v>2</v>
      </c>
      <c r="K5840" s="5">
        <v>1</v>
      </c>
      <c r="L5840" s="3" t="s">
        <v>3</v>
      </c>
      <c r="M5840" s="3" t="s">
        <v>102</v>
      </c>
      <c r="N5840" s="3" t="s">
        <v>764</v>
      </c>
      <c r="O5840" s="1">
        <v>741</v>
      </c>
      <c r="P5840" s="4">
        <v>0</v>
      </c>
      <c r="Q5840" s="10">
        <f t="shared" si="368"/>
        <v>741</v>
      </c>
    </row>
    <row r="5841" spans="2:17" ht="20.25" customHeight="1">
      <c r="B5841" s="10" t="str">
        <f t="shared" si="369"/>
        <v>دستكش ضد برش سبك829</v>
      </c>
      <c r="C5841" s="10" t="str">
        <f t="shared" si="370"/>
        <v>دستكش ضد برش سبك1403/05/11829</v>
      </c>
      <c r="D5841" s="10" t="str">
        <f>IFERROR(IF(تحویلی!$E$1="","",IF(NOSA!O5841=تحویلی!$E$1,تحویلی!$E$1&amp;COUNTIF(NOSA!$O$1:O5841,تحویلی!$E$1),"")),"")</f>
        <v/>
      </c>
      <c r="E5841" s="10" t="str">
        <f t="shared" si="371"/>
        <v>6151829</v>
      </c>
      <c r="F5841" s="10" t="str">
        <f>IFERROR(VLOOKUP(I5841,DATABASE!$N:$O,2,FALSE),"")</f>
        <v>دستكش ضد برش سبك</v>
      </c>
      <c r="G5841" s="3" t="s">
        <v>3157</v>
      </c>
      <c r="H5841" s="4">
        <v>6151</v>
      </c>
      <c r="I5841" s="3" t="s">
        <v>1442</v>
      </c>
      <c r="J5841" s="3" t="s">
        <v>22</v>
      </c>
      <c r="K5841" s="5">
        <v>1</v>
      </c>
      <c r="L5841" s="3" t="s">
        <v>3</v>
      </c>
      <c r="M5841" s="3" t="s">
        <v>4</v>
      </c>
      <c r="N5841" s="3" t="s">
        <v>129</v>
      </c>
      <c r="O5841" s="1">
        <v>829</v>
      </c>
      <c r="P5841" s="4">
        <v>0</v>
      </c>
      <c r="Q5841" s="10">
        <f t="shared" si="368"/>
        <v>829</v>
      </c>
    </row>
    <row r="5842" spans="2:17" ht="20.25" customHeight="1">
      <c r="B5842" s="10" t="str">
        <f t="shared" si="369"/>
        <v>پيشبند نسوز چرمي829</v>
      </c>
      <c r="C5842" s="10" t="str">
        <f t="shared" si="370"/>
        <v>پيشبند نسوز چرمي1403/05/11829</v>
      </c>
      <c r="D5842" s="10" t="str">
        <f>IFERROR(IF(تحویلی!$E$1="","",IF(NOSA!O5842=تحویلی!$E$1,تحویلی!$E$1&amp;COUNTIF(NOSA!$O$1:O5842,تحویلی!$E$1),"")),"")</f>
        <v/>
      </c>
      <c r="E5842" s="10" t="str">
        <f t="shared" si="371"/>
        <v>6151829</v>
      </c>
      <c r="F5842" s="10" t="str">
        <f>IFERROR(VLOOKUP(I5842,DATABASE!$N:$O,2,FALSE),"")</f>
        <v>پيشبند نسوز چرمي</v>
      </c>
      <c r="G5842" s="3" t="s">
        <v>3157</v>
      </c>
      <c r="H5842" s="4">
        <v>6151</v>
      </c>
      <c r="I5842" s="3" t="s">
        <v>1459</v>
      </c>
      <c r="J5842" s="3" t="s">
        <v>15</v>
      </c>
      <c r="K5842" s="5">
        <v>1</v>
      </c>
      <c r="L5842" s="3" t="s">
        <v>8</v>
      </c>
      <c r="M5842" s="3" t="s">
        <v>4</v>
      </c>
      <c r="N5842" s="3" t="s">
        <v>129</v>
      </c>
      <c r="O5842" s="1">
        <v>829</v>
      </c>
      <c r="P5842" s="4">
        <v>1</v>
      </c>
      <c r="Q5842" s="10">
        <f t="shared" si="368"/>
        <v>829</v>
      </c>
    </row>
    <row r="5843" spans="2:17" ht="20.25" customHeight="1">
      <c r="B5843" s="10" t="str">
        <f t="shared" si="369"/>
        <v>دستكش ضد برش سبك31</v>
      </c>
      <c r="C5843" s="10" t="str">
        <f t="shared" si="370"/>
        <v>دستكش ضد برش سبك1403/05/1231</v>
      </c>
      <c r="D5843" s="10" t="str">
        <f>IFERROR(IF(تحویلی!$E$1="","",IF(NOSA!O5843=تحویلی!$E$1,تحویلی!$E$1&amp;COUNTIF(NOSA!$O$1:O5843,تحویلی!$E$1),"")),"")</f>
        <v/>
      </c>
      <c r="E5843" s="10" t="str">
        <f t="shared" si="371"/>
        <v>616031</v>
      </c>
      <c r="F5843" s="10" t="str">
        <f>IFERROR(VLOOKUP(I5843,DATABASE!$N:$O,2,FALSE),"")</f>
        <v>دستكش ضد برش سبك</v>
      </c>
      <c r="G5843" s="3" t="s">
        <v>3158</v>
      </c>
      <c r="H5843" s="4">
        <v>6160</v>
      </c>
      <c r="I5843" s="3" t="s">
        <v>1442</v>
      </c>
      <c r="J5843" s="3" t="s">
        <v>22</v>
      </c>
      <c r="K5843" s="5">
        <v>1</v>
      </c>
      <c r="L5843" s="3" t="s">
        <v>3</v>
      </c>
      <c r="M5843" s="3" t="s">
        <v>9</v>
      </c>
      <c r="N5843" s="3" t="s">
        <v>717</v>
      </c>
      <c r="O5843" s="1">
        <v>31</v>
      </c>
      <c r="P5843" s="4">
        <v>0</v>
      </c>
      <c r="Q5843" s="10">
        <f t="shared" si="368"/>
        <v>31</v>
      </c>
    </row>
    <row r="5844" spans="2:17" ht="20.25" customHeight="1">
      <c r="B5844" s="10" t="str">
        <f t="shared" si="369"/>
        <v>دستكش ضد برش سبك70</v>
      </c>
      <c r="C5844" s="10" t="str">
        <f t="shared" si="370"/>
        <v>دستكش ضد برش سبك1403/05/1270</v>
      </c>
      <c r="D5844" s="10" t="str">
        <f>IFERROR(IF(تحویلی!$E$1="","",IF(NOSA!O5844=تحویلی!$E$1,تحویلی!$E$1&amp;COUNTIF(NOSA!$O$1:O5844,تحویلی!$E$1),"")),"")</f>
        <v/>
      </c>
      <c r="E5844" s="10" t="str">
        <f t="shared" si="371"/>
        <v>616170</v>
      </c>
      <c r="F5844" s="10" t="str">
        <f>IFERROR(VLOOKUP(I5844,DATABASE!$N:$O,2,FALSE),"")</f>
        <v>دستكش ضد برش سبك</v>
      </c>
      <c r="G5844" s="3" t="s">
        <v>3158</v>
      </c>
      <c r="H5844" s="4">
        <v>6161</v>
      </c>
      <c r="I5844" s="3" t="s">
        <v>1442</v>
      </c>
      <c r="J5844" s="3" t="s">
        <v>22</v>
      </c>
      <c r="K5844" s="5">
        <v>1</v>
      </c>
      <c r="L5844" s="3" t="s">
        <v>3</v>
      </c>
      <c r="M5844" s="3" t="s">
        <v>9</v>
      </c>
      <c r="N5844" s="3" t="s">
        <v>688</v>
      </c>
      <c r="O5844" s="1">
        <v>70</v>
      </c>
      <c r="P5844" s="4">
        <v>1</v>
      </c>
      <c r="Q5844" s="10">
        <f t="shared" si="368"/>
        <v>70</v>
      </c>
    </row>
    <row r="5845" spans="2:17" ht="20.25" customHeight="1">
      <c r="B5845" s="10" t="str">
        <f t="shared" si="369"/>
        <v>221</v>
      </c>
      <c r="C5845" s="10" t="str">
        <f t="shared" si="370"/>
        <v>1403/05/12221</v>
      </c>
      <c r="D5845" s="10" t="str">
        <f>IFERROR(IF(تحویلی!$E$1="","",IF(NOSA!O5845=تحویلی!$E$1,تحویلی!$E$1&amp;COUNTIF(NOSA!$O$1:O5845,تحویلی!$E$1),"")),"")</f>
        <v/>
      </c>
      <c r="E5845" s="10" t="str">
        <f t="shared" si="371"/>
        <v>6170221</v>
      </c>
      <c r="F5845" s="10" t="str">
        <f>IFERROR(VLOOKUP(I5845,DATABASE!$N:$O,2,FALSE),"")</f>
        <v/>
      </c>
      <c r="G5845" s="3" t="s">
        <v>3158</v>
      </c>
      <c r="H5845" s="4">
        <v>6170</v>
      </c>
      <c r="I5845" s="3" t="s">
        <v>2699</v>
      </c>
      <c r="J5845" s="3" t="s">
        <v>7</v>
      </c>
      <c r="K5845" s="5">
        <v>1</v>
      </c>
      <c r="L5845" s="3" t="s">
        <v>8</v>
      </c>
      <c r="M5845" s="3" t="s">
        <v>9</v>
      </c>
      <c r="N5845" s="3" t="s">
        <v>2703</v>
      </c>
      <c r="O5845" s="1">
        <v>221</v>
      </c>
      <c r="P5845" s="4">
        <v>0</v>
      </c>
      <c r="Q5845" s="10">
        <f t="shared" si="368"/>
        <v>221</v>
      </c>
    </row>
    <row r="5846" spans="2:17" ht="20.25" customHeight="1">
      <c r="B5846" s="10" t="str">
        <f t="shared" si="369"/>
        <v>لباس كار نسوز(بلوز و شلوار)415</v>
      </c>
      <c r="C5846" s="10" t="str">
        <f t="shared" si="370"/>
        <v>لباس كار نسوز(بلوز و شلوار)1403/05/12415</v>
      </c>
      <c r="D5846" s="10" t="str">
        <f>IFERROR(IF(تحویلی!$E$1="","",IF(NOSA!O5846=تحویلی!$E$1,تحویلی!$E$1&amp;COUNTIF(NOSA!$O$1:O5846,تحویلی!$E$1),"")),"")</f>
        <v/>
      </c>
      <c r="E5846" s="10" t="str">
        <f t="shared" si="371"/>
        <v>6173415</v>
      </c>
      <c r="F5846" s="10" t="str">
        <f>IFERROR(VLOOKUP(I5846,DATABASE!$N:$O,2,FALSE),"")</f>
        <v>لباس كار نسوز(بلوز و شلوار)</v>
      </c>
      <c r="G5846" s="3" t="s">
        <v>3158</v>
      </c>
      <c r="H5846" s="4">
        <v>6173</v>
      </c>
      <c r="I5846" s="3" t="s">
        <v>1740</v>
      </c>
      <c r="J5846" s="3" t="s">
        <v>1741</v>
      </c>
      <c r="K5846" s="5">
        <v>1</v>
      </c>
      <c r="L5846" s="3" t="s">
        <v>28</v>
      </c>
      <c r="M5846" s="3" t="s">
        <v>25</v>
      </c>
      <c r="N5846" s="3" t="s">
        <v>3501</v>
      </c>
      <c r="O5846" s="1">
        <v>415</v>
      </c>
      <c r="P5846" s="4">
        <v>1</v>
      </c>
      <c r="Q5846" s="10">
        <f t="shared" si="368"/>
        <v>415</v>
      </c>
    </row>
    <row r="5847" spans="2:17" ht="20.25" customHeight="1">
      <c r="B5847" s="10" t="str">
        <f t="shared" si="369"/>
        <v>كفش ايمني415</v>
      </c>
      <c r="C5847" s="10" t="str">
        <f t="shared" si="370"/>
        <v>كفش ايمني1403/05/12415</v>
      </c>
      <c r="D5847" s="10" t="str">
        <f>IFERROR(IF(تحویلی!$E$1="","",IF(NOSA!O5847=تحویلی!$E$1,تحویلی!$E$1&amp;COUNTIF(NOSA!$O$1:O5847,تحویلی!$E$1),"")),"")</f>
        <v/>
      </c>
      <c r="E5847" s="10" t="str">
        <f t="shared" si="371"/>
        <v>6173415</v>
      </c>
      <c r="F5847" s="10" t="str">
        <f>IFERROR(VLOOKUP(I5847,DATABASE!$N:$O,2,FALSE),"")</f>
        <v>كفش ايمني</v>
      </c>
      <c r="G5847" s="3" t="s">
        <v>3158</v>
      </c>
      <c r="H5847" s="4">
        <v>6173</v>
      </c>
      <c r="I5847" s="3" t="s">
        <v>1549</v>
      </c>
      <c r="J5847" s="3" t="s">
        <v>1708</v>
      </c>
      <c r="K5847" s="5">
        <v>1</v>
      </c>
      <c r="L5847" s="3" t="s">
        <v>3</v>
      </c>
      <c r="M5847" s="3" t="s">
        <v>25</v>
      </c>
      <c r="N5847" s="3" t="s">
        <v>3501</v>
      </c>
      <c r="O5847" s="1">
        <v>415</v>
      </c>
      <c r="P5847" s="4">
        <v>1</v>
      </c>
      <c r="Q5847" s="10">
        <f t="shared" si="368"/>
        <v>415</v>
      </c>
    </row>
    <row r="5848" spans="2:17" ht="20.25" customHeight="1">
      <c r="B5848" s="10" t="str">
        <f t="shared" si="369"/>
        <v>دستكش كف مواد سبك194</v>
      </c>
      <c r="C5848" s="10" t="str">
        <f t="shared" si="370"/>
        <v>دستكش كف مواد سبك1403/05/12194</v>
      </c>
      <c r="D5848" s="10" t="str">
        <f>IFERROR(IF(تحویلی!$E$1="","",IF(NOSA!O5848=تحویلی!$E$1,تحویلی!$E$1&amp;COUNTIF(NOSA!$O$1:O5848,تحویلی!$E$1),"")),"")</f>
        <v/>
      </c>
      <c r="E5848" s="10" t="str">
        <f t="shared" si="371"/>
        <v>6176194</v>
      </c>
      <c r="F5848" s="10" t="str">
        <f>IFERROR(VLOOKUP(I5848,DATABASE!$N:$O,2,FALSE),"")</f>
        <v>دستكش كف مواد سبك</v>
      </c>
      <c r="G5848" s="3" t="s">
        <v>3158</v>
      </c>
      <c r="H5848" s="4">
        <v>6176</v>
      </c>
      <c r="I5848" s="3" t="s">
        <v>1456</v>
      </c>
      <c r="J5848" s="3" t="s">
        <v>2</v>
      </c>
      <c r="K5848" s="5">
        <v>1</v>
      </c>
      <c r="L5848" s="3" t="s">
        <v>3</v>
      </c>
      <c r="M5848" s="3" t="s">
        <v>19</v>
      </c>
      <c r="N5848" s="3" t="s">
        <v>859</v>
      </c>
      <c r="O5848" s="1">
        <v>194</v>
      </c>
      <c r="P5848" s="4">
        <v>1</v>
      </c>
      <c r="Q5848" s="10">
        <f t="shared" si="368"/>
        <v>194</v>
      </c>
    </row>
    <row r="5849" spans="2:17" ht="20.25" customHeight="1">
      <c r="B5849" s="10" t="str">
        <f t="shared" si="369"/>
        <v>لباس كار(بلوز و شلوار)478</v>
      </c>
      <c r="C5849" s="10" t="str">
        <f t="shared" si="370"/>
        <v>لباس كار(بلوز و شلوار)1403/05/12478</v>
      </c>
      <c r="D5849" s="10" t="str">
        <f>IFERROR(IF(تحویلی!$E$1="","",IF(NOSA!O5849=تحویلی!$E$1,تحویلی!$E$1&amp;COUNTIF(NOSA!$O$1:O5849,تحویلی!$E$1),"")),"")</f>
        <v/>
      </c>
      <c r="E5849" s="10" t="str">
        <f t="shared" si="371"/>
        <v>6177478</v>
      </c>
      <c r="F5849" s="10" t="str">
        <f>IFERROR(VLOOKUP(I5849,DATABASE!$N:$O,2,FALSE),"")</f>
        <v>لباس كار(بلوز و شلوار)</v>
      </c>
      <c r="G5849" s="3" t="s">
        <v>3158</v>
      </c>
      <c r="H5849" s="4">
        <v>6177</v>
      </c>
      <c r="I5849" s="3" t="s">
        <v>1566</v>
      </c>
      <c r="J5849" s="3" t="s">
        <v>2642</v>
      </c>
      <c r="K5849" s="5">
        <v>1</v>
      </c>
      <c r="L5849" s="3" t="s">
        <v>28</v>
      </c>
      <c r="M5849" s="3" t="s">
        <v>25</v>
      </c>
      <c r="N5849" s="3" t="s">
        <v>2767</v>
      </c>
      <c r="O5849" s="1">
        <v>478</v>
      </c>
      <c r="P5849" s="4">
        <v>1</v>
      </c>
      <c r="Q5849" s="10">
        <f t="shared" si="368"/>
        <v>478</v>
      </c>
    </row>
    <row r="5850" spans="2:17" ht="20.25" customHeight="1">
      <c r="B5850" s="10" t="str">
        <f t="shared" si="369"/>
        <v>دستكش كف مواد سبك840</v>
      </c>
      <c r="C5850" s="10" t="str">
        <f t="shared" si="370"/>
        <v>دستكش كف مواد سبك1403/05/12840</v>
      </c>
      <c r="D5850" s="10" t="str">
        <f>IFERROR(IF(تحویلی!$E$1="","",IF(NOSA!O5850=تحویلی!$E$1,تحویلی!$E$1&amp;COUNTIF(NOSA!$O$1:O5850,تحویلی!$E$1),"")),"")</f>
        <v/>
      </c>
      <c r="E5850" s="10" t="str">
        <f t="shared" si="371"/>
        <v>6179840</v>
      </c>
      <c r="F5850" s="10" t="str">
        <f>IFERROR(VLOOKUP(I5850,DATABASE!$N:$O,2,FALSE),"")</f>
        <v>دستكش كف مواد سبك</v>
      </c>
      <c r="G5850" s="3" t="s">
        <v>3158</v>
      </c>
      <c r="H5850" s="4">
        <v>6179</v>
      </c>
      <c r="I5850" s="3" t="s">
        <v>1456</v>
      </c>
      <c r="J5850" s="3" t="s">
        <v>2</v>
      </c>
      <c r="K5850" s="5">
        <v>1</v>
      </c>
      <c r="L5850" s="3" t="s">
        <v>3</v>
      </c>
      <c r="M5850" s="3" t="s">
        <v>47</v>
      </c>
      <c r="N5850" s="3" t="s">
        <v>3300</v>
      </c>
      <c r="O5850" s="1">
        <v>840</v>
      </c>
      <c r="P5850" s="4">
        <v>0</v>
      </c>
      <c r="Q5850" s="10">
        <f t="shared" ref="Q5850:Q5913" si="372">VALUE(O5850)</f>
        <v>840</v>
      </c>
    </row>
    <row r="5851" spans="2:17" ht="20.25" customHeight="1">
      <c r="B5851" s="10" t="str">
        <f t="shared" si="369"/>
        <v>دستكش ضد برش سبك739</v>
      </c>
      <c r="C5851" s="10" t="str">
        <f t="shared" si="370"/>
        <v>دستكش ضد برش سبك1403/05/13739</v>
      </c>
      <c r="D5851" s="10" t="str">
        <f>IFERROR(IF(تحویلی!$E$1="","",IF(NOSA!O5851=تحویلی!$E$1,تحویلی!$E$1&amp;COUNTIF(NOSA!$O$1:O5851,تحویلی!$E$1),"")),"")</f>
        <v/>
      </c>
      <c r="E5851" s="10" t="str">
        <f t="shared" si="371"/>
        <v>6187739</v>
      </c>
      <c r="F5851" s="10" t="str">
        <f>IFERROR(VLOOKUP(I5851,DATABASE!$N:$O,2,FALSE),"")</f>
        <v>دستكش ضد برش سبك</v>
      </c>
      <c r="G5851" s="154" t="s">
        <v>3159</v>
      </c>
      <c r="H5851" s="155">
        <v>6187</v>
      </c>
      <c r="I5851" s="154" t="s">
        <v>1442</v>
      </c>
      <c r="J5851" s="154" t="s">
        <v>22</v>
      </c>
      <c r="K5851" s="156">
        <v>1</v>
      </c>
      <c r="L5851" s="154" t="s">
        <v>3</v>
      </c>
      <c r="M5851" s="154" t="s">
        <v>47</v>
      </c>
      <c r="N5851" s="154" t="s">
        <v>779</v>
      </c>
      <c r="O5851" s="153">
        <v>739</v>
      </c>
      <c r="P5851" s="155">
        <v>0</v>
      </c>
      <c r="Q5851" s="10">
        <f t="shared" si="372"/>
        <v>739</v>
      </c>
    </row>
    <row r="5852" spans="2:17" ht="20.25" customHeight="1">
      <c r="B5852" s="10" t="str">
        <f t="shared" si="369"/>
        <v>دستكش ضد برش سبك841</v>
      </c>
      <c r="C5852" s="10" t="str">
        <f t="shared" si="370"/>
        <v>دستكش ضد برش سبك1403/05/13841</v>
      </c>
      <c r="D5852" s="10" t="str">
        <f>IFERROR(IF(تحویلی!$E$1="","",IF(NOSA!O5852=تحویلی!$E$1,تحویلی!$E$1&amp;COUNTIF(NOSA!$O$1:O5852,تحویلی!$E$1),"")),"")</f>
        <v/>
      </c>
      <c r="E5852" s="10" t="str">
        <f t="shared" si="371"/>
        <v>6187841</v>
      </c>
      <c r="F5852" s="10" t="str">
        <f>IFERROR(VLOOKUP(I5852,DATABASE!$N:$O,2,FALSE),"")</f>
        <v>دستكش ضد برش سبك</v>
      </c>
      <c r="G5852" s="154" t="s">
        <v>3159</v>
      </c>
      <c r="H5852" s="155">
        <v>6187</v>
      </c>
      <c r="I5852" s="154" t="s">
        <v>1442</v>
      </c>
      <c r="J5852" s="154" t="s">
        <v>22</v>
      </c>
      <c r="K5852" s="156">
        <v>1</v>
      </c>
      <c r="L5852" s="154" t="s">
        <v>3</v>
      </c>
      <c r="M5852" s="154" t="s">
        <v>47</v>
      </c>
      <c r="N5852" s="154" t="s">
        <v>2686</v>
      </c>
      <c r="O5852" s="153">
        <v>841</v>
      </c>
      <c r="P5852" s="155">
        <v>0</v>
      </c>
      <c r="Q5852" s="10">
        <f t="shared" si="372"/>
        <v>841</v>
      </c>
    </row>
    <row r="5853" spans="2:17" ht="20.25" customHeight="1">
      <c r="B5853" s="10" t="str">
        <f t="shared" si="369"/>
        <v>دستكش ضد برش سبك848</v>
      </c>
      <c r="C5853" s="10" t="str">
        <f t="shared" si="370"/>
        <v>دستكش ضد برش سبك1403/05/13848</v>
      </c>
      <c r="D5853" s="10" t="str">
        <f>IFERROR(IF(تحویلی!$E$1="","",IF(NOSA!O5853=تحویلی!$E$1,تحویلی!$E$1&amp;COUNTIF(NOSA!$O$1:O5853,تحویلی!$E$1),"")),"")</f>
        <v/>
      </c>
      <c r="E5853" s="10" t="str">
        <f t="shared" si="371"/>
        <v>6189848</v>
      </c>
      <c r="F5853" s="10" t="str">
        <f>IFERROR(VLOOKUP(I5853,DATABASE!$N:$O,2,FALSE),"")</f>
        <v>دستكش ضد برش سبك</v>
      </c>
      <c r="G5853" s="154" t="s">
        <v>3159</v>
      </c>
      <c r="H5853" s="155">
        <v>6189</v>
      </c>
      <c r="I5853" s="154" t="s">
        <v>1442</v>
      </c>
      <c r="J5853" s="154" t="s">
        <v>22</v>
      </c>
      <c r="K5853" s="156">
        <v>1</v>
      </c>
      <c r="L5853" s="154" t="s">
        <v>3</v>
      </c>
      <c r="M5853" s="154" t="s">
        <v>47</v>
      </c>
      <c r="N5853" s="154" t="s">
        <v>2750</v>
      </c>
      <c r="O5853" s="153">
        <v>848</v>
      </c>
      <c r="P5853" s="155">
        <v>0</v>
      </c>
      <c r="Q5853" s="10">
        <f t="shared" si="372"/>
        <v>848</v>
      </c>
    </row>
    <row r="5854" spans="2:17" ht="20.25" customHeight="1">
      <c r="B5854" s="10" t="str">
        <f t="shared" si="369"/>
        <v>شيشه مات ماسك جوشكاري254</v>
      </c>
      <c r="C5854" s="10" t="str">
        <f t="shared" si="370"/>
        <v>شيشه مات ماسك جوشكاري1403/05/13254</v>
      </c>
      <c r="D5854" s="10" t="str">
        <f>IFERROR(IF(تحویلی!$E$1="","",IF(NOSA!O5854=تحویلی!$E$1,تحویلی!$E$1&amp;COUNTIF(NOSA!$O$1:O5854,تحویلی!$E$1),"")),"")</f>
        <v/>
      </c>
      <c r="E5854" s="10" t="str">
        <f t="shared" si="371"/>
        <v>6191254</v>
      </c>
      <c r="F5854" s="10" t="str">
        <f>IFERROR(VLOOKUP(I5854,DATABASE!$N:$O,2,FALSE),"")</f>
        <v>شيشه مات ماسك جوشكاري</v>
      </c>
      <c r="G5854" s="154" t="s">
        <v>3159</v>
      </c>
      <c r="H5854" s="155">
        <v>6191</v>
      </c>
      <c r="I5854" s="154" t="s">
        <v>1507</v>
      </c>
      <c r="J5854" s="154" t="s">
        <v>113</v>
      </c>
      <c r="K5854" s="156">
        <v>1</v>
      </c>
      <c r="L5854" s="154" t="s">
        <v>8</v>
      </c>
      <c r="M5854" s="154" t="s">
        <v>215</v>
      </c>
      <c r="N5854" s="154" t="s">
        <v>279</v>
      </c>
      <c r="O5854" s="153">
        <v>254</v>
      </c>
      <c r="P5854" s="155">
        <v>0</v>
      </c>
      <c r="Q5854" s="10">
        <f t="shared" si="372"/>
        <v>254</v>
      </c>
    </row>
    <row r="5855" spans="2:17" ht="20.25" customHeight="1">
      <c r="B5855" s="10" t="str">
        <f t="shared" si="369"/>
        <v>دستكش ضد برش سبك163</v>
      </c>
      <c r="C5855" s="10" t="str">
        <f t="shared" si="370"/>
        <v>دستكش ضد برش سبك1403/05/13163</v>
      </c>
      <c r="D5855" s="10" t="str">
        <f>IFERROR(IF(تحویلی!$E$1="","",IF(NOSA!O5855=تحویلی!$E$1,تحویلی!$E$1&amp;COUNTIF(NOSA!$O$1:O5855,تحویلی!$E$1),"")),"")</f>
        <v/>
      </c>
      <c r="E5855" s="10" t="str">
        <f t="shared" si="371"/>
        <v>6192163</v>
      </c>
      <c r="F5855" s="10" t="str">
        <f>IFERROR(VLOOKUP(I5855,DATABASE!$N:$O,2,FALSE),"")</f>
        <v>دستكش ضد برش سبك</v>
      </c>
      <c r="G5855" s="154" t="s">
        <v>3159</v>
      </c>
      <c r="H5855" s="155">
        <v>6192</v>
      </c>
      <c r="I5855" s="154" t="s">
        <v>1442</v>
      </c>
      <c r="J5855" s="154" t="s">
        <v>22</v>
      </c>
      <c r="K5855" s="156">
        <v>1</v>
      </c>
      <c r="L5855" s="154" t="s">
        <v>3</v>
      </c>
      <c r="M5855" s="154" t="s">
        <v>9</v>
      </c>
      <c r="N5855" s="154" t="s">
        <v>232</v>
      </c>
      <c r="O5855" s="153">
        <v>163</v>
      </c>
      <c r="P5855" s="155">
        <v>0</v>
      </c>
      <c r="Q5855" s="10">
        <f t="shared" si="372"/>
        <v>163</v>
      </c>
    </row>
    <row r="5856" spans="2:17" ht="20.25" customHeight="1">
      <c r="B5856" s="10" t="str">
        <f t="shared" si="369"/>
        <v>دستكش ضد برش سبك867</v>
      </c>
      <c r="C5856" s="10" t="str">
        <f t="shared" si="370"/>
        <v>دستكش ضد برش سبك1403/05/13867</v>
      </c>
      <c r="D5856" s="10" t="str">
        <f>IFERROR(IF(تحویلی!$E$1="","",IF(NOSA!O5856=تحویلی!$E$1,تحویلی!$E$1&amp;COUNTIF(NOSA!$O$1:O5856,تحویلی!$E$1),"")),"")</f>
        <v/>
      </c>
      <c r="E5856" s="10" t="str">
        <f t="shared" si="371"/>
        <v>6198867</v>
      </c>
      <c r="F5856" s="10" t="str">
        <f>IFERROR(VLOOKUP(I5856,DATABASE!$N:$O,2,FALSE),"")</f>
        <v>دستكش ضد برش سبك</v>
      </c>
      <c r="G5856" s="154" t="s">
        <v>3159</v>
      </c>
      <c r="H5856" s="155">
        <v>6198</v>
      </c>
      <c r="I5856" s="154" t="s">
        <v>1442</v>
      </c>
      <c r="J5856" s="154" t="s">
        <v>22</v>
      </c>
      <c r="K5856" s="156">
        <v>1</v>
      </c>
      <c r="L5856" s="154" t="s">
        <v>3</v>
      </c>
      <c r="M5856" s="154" t="s">
        <v>25</v>
      </c>
      <c r="N5856" s="154" t="s">
        <v>3256</v>
      </c>
      <c r="O5856" s="153">
        <v>867</v>
      </c>
      <c r="P5856" s="155">
        <v>1</v>
      </c>
      <c r="Q5856" s="10">
        <f t="shared" si="372"/>
        <v>867</v>
      </c>
    </row>
    <row r="5857" spans="2:17" ht="20.25" customHeight="1">
      <c r="B5857" s="10" t="str">
        <f t="shared" si="369"/>
        <v>لباس كار كارشناسي419</v>
      </c>
      <c r="C5857" s="10" t="str">
        <f t="shared" si="370"/>
        <v>لباس كار كارشناسي1403/05/13419</v>
      </c>
      <c r="D5857" s="10" t="str">
        <f>IFERROR(IF(تحویلی!$E$1="","",IF(NOSA!O5857=تحویلی!$E$1,تحویلی!$E$1&amp;COUNTIF(NOSA!$O$1:O5857,تحویلی!$E$1),"")),"")</f>
        <v/>
      </c>
      <c r="E5857" s="10" t="str">
        <f t="shared" si="371"/>
        <v>6199419</v>
      </c>
      <c r="F5857" s="10" t="str">
        <f>IFERROR(VLOOKUP(I5857,DATABASE!$N:$O,2,FALSE),"")</f>
        <v>لباس كار كارشناسي</v>
      </c>
      <c r="G5857" s="154" t="s">
        <v>3159</v>
      </c>
      <c r="H5857" s="155">
        <v>6199</v>
      </c>
      <c r="I5857" s="154" t="s">
        <v>2346</v>
      </c>
      <c r="J5857" s="154" t="s">
        <v>3296</v>
      </c>
      <c r="K5857" s="156">
        <v>1</v>
      </c>
      <c r="L5857" s="154" t="s">
        <v>28</v>
      </c>
      <c r="M5857" s="154" t="s">
        <v>43</v>
      </c>
      <c r="N5857" s="154" t="s">
        <v>251</v>
      </c>
      <c r="O5857" s="153">
        <v>419</v>
      </c>
      <c r="P5857" s="155">
        <v>1</v>
      </c>
      <c r="Q5857" s="10">
        <f t="shared" si="372"/>
        <v>419</v>
      </c>
    </row>
    <row r="5858" spans="2:17" ht="20.25" customHeight="1">
      <c r="B5858" s="10" t="str">
        <f t="shared" si="369"/>
        <v>پيشبند نسوز چرمي701</v>
      </c>
      <c r="C5858" s="10" t="str">
        <f t="shared" si="370"/>
        <v>پيشبند نسوز چرمي1403/05/13701</v>
      </c>
      <c r="D5858" s="10" t="str">
        <f>IFERROR(IF(تحویلی!$E$1="","",IF(NOSA!O5858=تحویلی!$E$1,تحویلی!$E$1&amp;COUNTIF(NOSA!$O$1:O5858,تحویلی!$E$1),"")),"")</f>
        <v/>
      </c>
      <c r="E5858" s="10" t="str">
        <f t="shared" si="371"/>
        <v>6209701</v>
      </c>
      <c r="F5858" s="10" t="str">
        <f>IFERROR(VLOOKUP(I5858,DATABASE!$N:$O,2,FALSE),"")</f>
        <v>پيشبند نسوز چرمي</v>
      </c>
      <c r="G5858" s="154" t="s">
        <v>3159</v>
      </c>
      <c r="H5858" s="155">
        <v>6209</v>
      </c>
      <c r="I5858" s="154" t="s">
        <v>1459</v>
      </c>
      <c r="J5858" s="154" t="s">
        <v>15</v>
      </c>
      <c r="K5858" s="156">
        <v>1</v>
      </c>
      <c r="L5858" s="154" t="s">
        <v>8</v>
      </c>
      <c r="M5858" s="154" t="s">
        <v>4</v>
      </c>
      <c r="N5858" s="154" t="s">
        <v>26</v>
      </c>
      <c r="O5858" s="153">
        <v>701</v>
      </c>
      <c r="P5858" s="155">
        <v>1</v>
      </c>
      <c r="Q5858" s="10">
        <f t="shared" si="372"/>
        <v>701</v>
      </c>
    </row>
    <row r="5859" spans="2:17" ht="20.25" customHeight="1">
      <c r="B5859" s="10" t="str">
        <f t="shared" si="369"/>
        <v>پيشبند نسوز آلومينيومي701</v>
      </c>
      <c r="C5859" s="10" t="str">
        <f t="shared" si="370"/>
        <v>پيشبند نسوز آلومينيومي1403/05/13701</v>
      </c>
      <c r="D5859" s="10" t="str">
        <f>IFERROR(IF(تحویلی!$E$1="","",IF(NOSA!O5859=تحویلی!$E$1,تحویلی!$E$1&amp;COUNTIF(NOSA!$O$1:O5859,تحویلی!$E$1),"")),"")</f>
        <v/>
      </c>
      <c r="E5859" s="10" t="str">
        <f t="shared" si="371"/>
        <v>6209701</v>
      </c>
      <c r="F5859" s="10" t="str">
        <f>IFERROR(VLOOKUP(I5859,DATABASE!$N:$O,2,FALSE),"")</f>
        <v>پيشبند نسوز آلومينيومي</v>
      </c>
      <c r="G5859" s="154" t="s">
        <v>3159</v>
      </c>
      <c r="H5859" s="155">
        <v>6209</v>
      </c>
      <c r="I5859" s="154" t="s">
        <v>1464</v>
      </c>
      <c r="J5859" s="154" t="s">
        <v>36</v>
      </c>
      <c r="K5859" s="156">
        <v>1</v>
      </c>
      <c r="L5859" s="154" t="s">
        <v>8</v>
      </c>
      <c r="M5859" s="154" t="s">
        <v>4</v>
      </c>
      <c r="N5859" s="154" t="s">
        <v>26</v>
      </c>
      <c r="O5859" s="153">
        <v>701</v>
      </c>
      <c r="P5859" s="155">
        <v>1</v>
      </c>
      <c r="Q5859" s="10">
        <f t="shared" si="372"/>
        <v>701</v>
      </c>
    </row>
    <row r="5860" spans="2:17" ht="20.25" customHeight="1">
      <c r="B5860" s="10" t="str">
        <f t="shared" si="369"/>
        <v>دستكش ضد برش سبك114</v>
      </c>
      <c r="C5860" s="10" t="str">
        <f t="shared" si="370"/>
        <v>دستكش ضد برش سبك1403/05/13114</v>
      </c>
      <c r="D5860" s="10" t="str">
        <f>IFERROR(IF(تحویلی!$E$1="","",IF(NOSA!O5860=تحویلی!$E$1,تحویلی!$E$1&amp;COUNTIF(NOSA!$O$1:O5860,تحویلی!$E$1),"")),"")</f>
        <v/>
      </c>
      <c r="E5860" s="10" t="str">
        <f t="shared" si="371"/>
        <v>6215114</v>
      </c>
      <c r="F5860" s="10" t="str">
        <f>IFERROR(VLOOKUP(I5860,DATABASE!$N:$O,2,FALSE),"")</f>
        <v>دستكش ضد برش سبك</v>
      </c>
      <c r="G5860" s="154" t="s">
        <v>3159</v>
      </c>
      <c r="H5860" s="155">
        <v>6215</v>
      </c>
      <c r="I5860" s="154" t="s">
        <v>1442</v>
      </c>
      <c r="J5860" s="154" t="s">
        <v>22</v>
      </c>
      <c r="K5860" s="156">
        <v>1</v>
      </c>
      <c r="L5860" s="154" t="s">
        <v>3</v>
      </c>
      <c r="M5860" s="154" t="s">
        <v>25</v>
      </c>
      <c r="N5860" s="154" t="s">
        <v>2783</v>
      </c>
      <c r="O5860" s="153">
        <v>114</v>
      </c>
      <c r="P5860" s="155">
        <v>1</v>
      </c>
      <c r="Q5860" s="10">
        <f t="shared" si="372"/>
        <v>114</v>
      </c>
    </row>
    <row r="5861" spans="2:17" ht="20.25" customHeight="1">
      <c r="B5861" s="10" t="str">
        <f t="shared" si="369"/>
        <v>لباس كار(بلوز و شلوار)114</v>
      </c>
      <c r="C5861" s="10" t="str">
        <f t="shared" si="370"/>
        <v>لباس كار(بلوز و شلوار)1403/05/13114</v>
      </c>
      <c r="D5861" s="10" t="str">
        <f>IFERROR(IF(تحویلی!$E$1="","",IF(NOSA!O5861=تحویلی!$E$1,تحویلی!$E$1&amp;COUNTIF(NOSA!$O$1:O5861,تحویلی!$E$1),"")),"")</f>
        <v/>
      </c>
      <c r="E5861" s="10" t="str">
        <f t="shared" si="371"/>
        <v>6215114</v>
      </c>
      <c r="F5861" s="10" t="str">
        <f>IFERROR(VLOOKUP(I5861,DATABASE!$N:$O,2,FALSE),"")</f>
        <v>لباس كار(بلوز و شلوار)</v>
      </c>
      <c r="G5861" s="154" t="s">
        <v>3159</v>
      </c>
      <c r="H5861" s="155">
        <v>6215</v>
      </c>
      <c r="I5861" s="154" t="s">
        <v>1644</v>
      </c>
      <c r="J5861" s="154" t="s">
        <v>1645</v>
      </c>
      <c r="K5861" s="156">
        <v>1</v>
      </c>
      <c r="L5861" s="154" t="s">
        <v>28</v>
      </c>
      <c r="M5861" s="154" t="s">
        <v>25</v>
      </c>
      <c r="N5861" s="154" t="s">
        <v>2783</v>
      </c>
      <c r="O5861" s="153">
        <v>114</v>
      </c>
      <c r="P5861" s="155">
        <v>1</v>
      </c>
      <c r="Q5861" s="10">
        <f t="shared" si="372"/>
        <v>114</v>
      </c>
    </row>
    <row r="5862" spans="2:17" ht="20.25" customHeight="1">
      <c r="B5862" s="10" t="str">
        <f t="shared" si="369"/>
        <v>كفش ايمني114</v>
      </c>
      <c r="C5862" s="10" t="str">
        <f t="shared" si="370"/>
        <v>كفش ايمني1403/05/13114</v>
      </c>
      <c r="D5862" s="10" t="str">
        <f>IFERROR(IF(تحویلی!$E$1="","",IF(NOSA!O5862=تحویلی!$E$1,تحویلی!$E$1&amp;COUNTIF(NOSA!$O$1:O5862,تحویلی!$E$1),"")),"")</f>
        <v/>
      </c>
      <c r="E5862" s="10" t="str">
        <f t="shared" si="371"/>
        <v>6215114</v>
      </c>
      <c r="F5862" s="10" t="str">
        <f>IFERROR(VLOOKUP(I5862,DATABASE!$N:$O,2,FALSE),"")</f>
        <v>كفش ايمني</v>
      </c>
      <c r="G5862" s="154" t="s">
        <v>3159</v>
      </c>
      <c r="H5862" s="155">
        <v>6215</v>
      </c>
      <c r="I5862" s="154" t="s">
        <v>1671</v>
      </c>
      <c r="J5862" s="154" t="s">
        <v>1672</v>
      </c>
      <c r="K5862" s="156">
        <v>1</v>
      </c>
      <c r="L5862" s="154" t="s">
        <v>3</v>
      </c>
      <c r="M5862" s="154" t="s">
        <v>25</v>
      </c>
      <c r="N5862" s="154" t="s">
        <v>2783</v>
      </c>
      <c r="O5862" s="153">
        <v>114</v>
      </c>
      <c r="P5862" s="155">
        <v>1</v>
      </c>
      <c r="Q5862" s="10">
        <f t="shared" si="372"/>
        <v>114</v>
      </c>
    </row>
    <row r="5863" spans="2:17" ht="20.25" customHeight="1">
      <c r="B5863" s="10" t="str">
        <f t="shared" si="369"/>
        <v>لباس كار(بلوز و شلوار)545</v>
      </c>
      <c r="C5863" s="10" t="str">
        <f t="shared" si="370"/>
        <v>لباس كار(بلوز و شلوار)1403/05/13545</v>
      </c>
      <c r="D5863" s="10" t="str">
        <f>IFERROR(IF(تحویلی!$E$1="","",IF(NOSA!O5863=تحویلی!$E$1,تحویلی!$E$1&amp;COUNTIF(NOSA!$O$1:O5863,تحویلی!$E$1),"")),"")</f>
        <v/>
      </c>
      <c r="E5863" s="10" t="str">
        <f t="shared" si="371"/>
        <v>6222545</v>
      </c>
      <c r="F5863" s="10" t="str">
        <f>IFERROR(VLOOKUP(I5863,DATABASE!$N:$O,2,FALSE),"")</f>
        <v>لباس كار(بلوز و شلوار)</v>
      </c>
      <c r="G5863" s="154" t="s">
        <v>3159</v>
      </c>
      <c r="H5863" s="155">
        <v>6222</v>
      </c>
      <c r="I5863" s="154" t="s">
        <v>1644</v>
      </c>
      <c r="J5863" s="154" t="s">
        <v>1645</v>
      </c>
      <c r="K5863" s="156">
        <v>1</v>
      </c>
      <c r="L5863" s="154" t="s">
        <v>28</v>
      </c>
      <c r="M5863" s="154" t="s">
        <v>4</v>
      </c>
      <c r="N5863" s="154" t="s">
        <v>109</v>
      </c>
      <c r="O5863" s="153">
        <v>545</v>
      </c>
      <c r="P5863" s="155">
        <v>1</v>
      </c>
      <c r="Q5863" s="10">
        <f t="shared" si="372"/>
        <v>545</v>
      </c>
    </row>
    <row r="5864" spans="2:17" ht="20.25" customHeight="1">
      <c r="B5864" s="10" t="str">
        <f t="shared" si="369"/>
        <v>لباس كار نسوز(بلوز و شلوار)701</v>
      </c>
      <c r="C5864" s="10" t="str">
        <f t="shared" si="370"/>
        <v>لباس كار نسوز(بلوز و شلوار)1403/05/13701</v>
      </c>
      <c r="D5864" s="10" t="str">
        <f>IFERROR(IF(تحویلی!$E$1="","",IF(NOSA!O5864=تحویلی!$E$1,تحویلی!$E$1&amp;COUNTIF(NOSA!$O$1:O5864,تحویلی!$E$1),"")),"")</f>
        <v/>
      </c>
      <c r="E5864" s="10" t="str">
        <f t="shared" si="371"/>
        <v>6228701</v>
      </c>
      <c r="F5864" s="10" t="str">
        <f>IFERROR(VLOOKUP(I5864,DATABASE!$N:$O,2,FALSE),"")</f>
        <v>لباس كار نسوز(بلوز و شلوار)</v>
      </c>
      <c r="G5864" s="3" t="s">
        <v>3159</v>
      </c>
      <c r="H5864" s="4">
        <v>6228</v>
      </c>
      <c r="I5864" s="3" t="s">
        <v>1663</v>
      </c>
      <c r="J5864" s="3" t="s">
        <v>1664</v>
      </c>
      <c r="K5864" s="5">
        <v>1</v>
      </c>
      <c r="L5864" s="3" t="s">
        <v>28</v>
      </c>
      <c r="M5864" s="3" t="s">
        <v>4</v>
      </c>
      <c r="N5864" s="3" t="s">
        <v>26</v>
      </c>
      <c r="O5864" s="1">
        <v>701</v>
      </c>
      <c r="P5864" s="4">
        <v>1</v>
      </c>
      <c r="Q5864" s="10">
        <f t="shared" si="372"/>
        <v>701</v>
      </c>
    </row>
    <row r="5865" spans="2:17" ht="20.25" customHeight="1">
      <c r="B5865" s="10" t="str">
        <f t="shared" si="369"/>
        <v>چكمه ايمني نسوز701</v>
      </c>
      <c r="C5865" s="10" t="str">
        <f t="shared" si="370"/>
        <v>چكمه ايمني نسوز1403/05/13701</v>
      </c>
      <c r="D5865" s="10" t="str">
        <f>IFERROR(IF(تحویلی!$E$1="","",IF(NOSA!O5865=تحویلی!$E$1,تحویلی!$E$1&amp;COUNTIF(NOSA!$O$1:O5865,تحویلی!$E$1),"")),"")</f>
        <v/>
      </c>
      <c r="E5865" s="10" t="str">
        <f t="shared" si="371"/>
        <v>6228701</v>
      </c>
      <c r="F5865" s="10" t="str">
        <f>IFERROR(VLOOKUP(I5865,DATABASE!$N:$O,2,FALSE),"")</f>
        <v>چكمه ايمني نسوز</v>
      </c>
      <c r="G5865" s="3" t="s">
        <v>3159</v>
      </c>
      <c r="H5865" s="4">
        <v>6228</v>
      </c>
      <c r="I5865" s="3" t="s">
        <v>1697</v>
      </c>
      <c r="J5865" s="3" t="s">
        <v>1698</v>
      </c>
      <c r="K5865" s="5">
        <v>1</v>
      </c>
      <c r="L5865" s="3" t="s">
        <v>3</v>
      </c>
      <c r="M5865" s="3" t="s">
        <v>4</v>
      </c>
      <c r="N5865" s="3" t="s">
        <v>26</v>
      </c>
      <c r="O5865" s="1">
        <v>701</v>
      </c>
      <c r="P5865" s="4">
        <v>1</v>
      </c>
      <c r="Q5865" s="10">
        <f t="shared" si="372"/>
        <v>701</v>
      </c>
    </row>
    <row r="5866" spans="2:17" ht="20.25" customHeight="1">
      <c r="B5866" s="10" t="str">
        <f t="shared" si="369"/>
        <v>لباس كار نسوز(بلوز و شلوار)303</v>
      </c>
      <c r="C5866" s="10" t="str">
        <f t="shared" si="370"/>
        <v>لباس كار نسوز(بلوز و شلوار)1403/05/13303</v>
      </c>
      <c r="D5866" s="10" t="str">
        <f>IFERROR(IF(تحویلی!$E$1="","",IF(NOSA!O5866=تحویلی!$E$1,تحویلی!$E$1&amp;COUNTIF(NOSA!$O$1:O5866,تحویلی!$E$1),"")),"")</f>
        <v/>
      </c>
      <c r="E5866" s="10" t="str">
        <f t="shared" si="371"/>
        <v>6231303</v>
      </c>
      <c r="F5866" s="10" t="str">
        <f>IFERROR(VLOOKUP(I5866,DATABASE!$N:$O,2,FALSE),"")</f>
        <v>لباس كار نسوز(بلوز و شلوار)</v>
      </c>
      <c r="G5866" s="3" t="s">
        <v>3159</v>
      </c>
      <c r="H5866" s="4">
        <v>6231</v>
      </c>
      <c r="I5866" s="3" t="s">
        <v>1655</v>
      </c>
      <c r="J5866" s="3" t="s">
        <v>1656</v>
      </c>
      <c r="K5866" s="5">
        <v>1</v>
      </c>
      <c r="L5866" s="3" t="s">
        <v>28</v>
      </c>
      <c r="M5866" s="3" t="s">
        <v>4</v>
      </c>
      <c r="N5866" s="3" t="s">
        <v>403</v>
      </c>
      <c r="O5866" s="1">
        <v>303</v>
      </c>
      <c r="P5866" s="4">
        <v>1</v>
      </c>
      <c r="Q5866" s="10">
        <f t="shared" si="372"/>
        <v>303</v>
      </c>
    </row>
    <row r="5867" spans="2:17" ht="20.25" customHeight="1">
      <c r="B5867" s="10" t="str">
        <f t="shared" si="369"/>
        <v>دستكش ضد برش سبك706</v>
      </c>
      <c r="C5867" s="10" t="str">
        <f t="shared" si="370"/>
        <v>دستكش ضد برش سبك1403/05/13706</v>
      </c>
      <c r="D5867" s="10" t="str">
        <f>IFERROR(IF(تحویلی!$E$1="","",IF(NOSA!O5867=تحویلی!$E$1,تحویلی!$E$1&amp;COUNTIF(NOSA!$O$1:O5867,تحویلی!$E$1),"")),"")</f>
        <v/>
      </c>
      <c r="E5867" s="10" t="str">
        <f t="shared" si="371"/>
        <v>6235706</v>
      </c>
      <c r="F5867" s="10" t="str">
        <f>IFERROR(VLOOKUP(I5867,DATABASE!$N:$O,2,FALSE),"")</f>
        <v>دستكش ضد برش سبك</v>
      </c>
      <c r="G5867" s="3" t="s">
        <v>3159</v>
      </c>
      <c r="H5867" s="4">
        <v>6235</v>
      </c>
      <c r="I5867" s="3" t="s">
        <v>1442</v>
      </c>
      <c r="J5867" s="3" t="s">
        <v>22</v>
      </c>
      <c r="K5867" s="5">
        <v>1</v>
      </c>
      <c r="L5867" s="3" t="s">
        <v>3</v>
      </c>
      <c r="M5867" s="3" t="s">
        <v>4</v>
      </c>
      <c r="N5867" s="3" t="s">
        <v>177</v>
      </c>
      <c r="O5867" s="1">
        <v>706</v>
      </c>
      <c r="P5867" s="4">
        <v>1</v>
      </c>
      <c r="Q5867" s="10">
        <f t="shared" si="372"/>
        <v>706</v>
      </c>
    </row>
    <row r="5868" spans="2:17" ht="20.25" customHeight="1">
      <c r="B5868" s="10" t="str">
        <f t="shared" si="369"/>
        <v>دستكش ضد برش سبك5</v>
      </c>
      <c r="C5868" s="10" t="str">
        <f t="shared" si="370"/>
        <v>دستكش ضد برش سبك1403/05/135</v>
      </c>
      <c r="D5868" s="10" t="str">
        <f>IFERROR(IF(تحویلی!$E$1="","",IF(NOSA!O5868=تحویلی!$E$1,تحویلی!$E$1&amp;COUNTIF(NOSA!$O$1:O5868,تحویلی!$E$1),"")),"")</f>
        <v/>
      </c>
      <c r="E5868" s="10" t="str">
        <f t="shared" si="371"/>
        <v>62365</v>
      </c>
      <c r="F5868" s="10" t="str">
        <f>IFERROR(VLOOKUP(I5868,DATABASE!$N:$O,2,FALSE),"")</f>
        <v>دستكش ضد برش سبك</v>
      </c>
      <c r="G5868" s="3" t="s">
        <v>3159</v>
      </c>
      <c r="H5868" s="4">
        <v>6236</v>
      </c>
      <c r="I5868" s="3" t="s">
        <v>1442</v>
      </c>
      <c r="J5868" s="3" t="s">
        <v>22</v>
      </c>
      <c r="K5868" s="5">
        <v>1</v>
      </c>
      <c r="L5868" s="3" t="s">
        <v>3</v>
      </c>
      <c r="M5868" s="3" t="s">
        <v>43</v>
      </c>
      <c r="N5868" s="3" t="s">
        <v>250</v>
      </c>
      <c r="O5868" s="1">
        <v>5</v>
      </c>
      <c r="P5868" s="4">
        <v>1</v>
      </c>
      <c r="Q5868" s="10">
        <f t="shared" si="372"/>
        <v>5</v>
      </c>
    </row>
    <row r="5869" spans="2:17" ht="20.25" customHeight="1">
      <c r="B5869" s="10" t="str">
        <f t="shared" si="369"/>
        <v>لباس كار نسوز(بلوز و شلوار)458</v>
      </c>
      <c r="C5869" s="10" t="str">
        <f t="shared" si="370"/>
        <v>لباس كار نسوز(بلوز و شلوار)1403/05/13458</v>
      </c>
      <c r="D5869" s="10" t="str">
        <f>IFERROR(IF(تحویلی!$E$1="","",IF(NOSA!O5869=تحویلی!$E$1,تحویلی!$E$1&amp;COUNTIF(NOSA!$O$1:O5869,تحویلی!$E$1),"")),"")</f>
        <v/>
      </c>
      <c r="E5869" s="10" t="str">
        <f t="shared" si="371"/>
        <v>6240458</v>
      </c>
      <c r="F5869" s="10" t="str">
        <f>IFERROR(VLOOKUP(I5869,DATABASE!$N:$O,2,FALSE),"")</f>
        <v>لباس كار نسوز(بلوز و شلوار)</v>
      </c>
      <c r="G5869" s="3" t="s">
        <v>3159</v>
      </c>
      <c r="H5869" s="4">
        <v>6240</v>
      </c>
      <c r="I5869" s="3" t="s">
        <v>1655</v>
      </c>
      <c r="J5869" s="3" t="s">
        <v>1656</v>
      </c>
      <c r="K5869" s="5">
        <v>1</v>
      </c>
      <c r="L5869" s="3" t="s">
        <v>28</v>
      </c>
      <c r="M5869" s="3" t="s">
        <v>4</v>
      </c>
      <c r="N5869" s="3" t="s">
        <v>221</v>
      </c>
      <c r="O5869" s="1">
        <v>458</v>
      </c>
      <c r="P5869" s="4">
        <v>1</v>
      </c>
      <c r="Q5869" s="10">
        <f t="shared" si="372"/>
        <v>458</v>
      </c>
    </row>
    <row r="5870" spans="2:17" ht="20.25" customHeight="1">
      <c r="B5870" s="10" t="str">
        <f t="shared" si="369"/>
        <v>لباس كار كارشناسي471</v>
      </c>
      <c r="C5870" s="10" t="str">
        <f t="shared" si="370"/>
        <v>لباس كار كارشناسي1403/05/13471</v>
      </c>
      <c r="D5870" s="10" t="str">
        <f>IFERROR(IF(تحویلی!$E$1="","",IF(NOSA!O5870=تحویلی!$E$1,تحویلی!$E$1&amp;COUNTIF(NOSA!$O$1:O5870,تحویلی!$E$1),"")),"")</f>
        <v/>
      </c>
      <c r="E5870" s="10" t="str">
        <f t="shared" si="371"/>
        <v>6241471</v>
      </c>
      <c r="F5870" s="10" t="str">
        <f>IFERROR(VLOOKUP(I5870,DATABASE!$N:$O,2,FALSE),"")</f>
        <v>لباس كار كارشناسي</v>
      </c>
      <c r="G5870" s="3" t="s">
        <v>3159</v>
      </c>
      <c r="H5870" s="4">
        <v>6241</v>
      </c>
      <c r="I5870" s="3" t="s">
        <v>2346</v>
      </c>
      <c r="J5870" s="3" t="s">
        <v>3296</v>
      </c>
      <c r="K5870" s="5">
        <v>1</v>
      </c>
      <c r="L5870" s="3" t="s">
        <v>28</v>
      </c>
      <c r="M5870" s="3" t="s">
        <v>43</v>
      </c>
      <c r="N5870" s="3" t="s">
        <v>97</v>
      </c>
      <c r="O5870" s="1">
        <v>471</v>
      </c>
      <c r="P5870" s="4">
        <v>1</v>
      </c>
      <c r="Q5870" s="10">
        <f t="shared" si="372"/>
        <v>471</v>
      </c>
    </row>
    <row r="5871" spans="2:17" ht="20.25" customHeight="1">
      <c r="B5871" s="10" t="str">
        <f t="shared" si="369"/>
        <v>دستكش ضد برش سبك471</v>
      </c>
      <c r="C5871" s="10" t="str">
        <f t="shared" si="370"/>
        <v>دستكش ضد برش سبك1403/05/13471</v>
      </c>
      <c r="D5871" s="10" t="str">
        <f>IFERROR(IF(تحویلی!$E$1="","",IF(NOSA!O5871=تحویلی!$E$1,تحویلی!$E$1&amp;COUNTIF(NOSA!$O$1:O5871,تحویلی!$E$1),"")),"")</f>
        <v/>
      </c>
      <c r="E5871" s="10" t="str">
        <f t="shared" si="371"/>
        <v>6241471</v>
      </c>
      <c r="F5871" s="10" t="str">
        <f>IFERROR(VLOOKUP(I5871,DATABASE!$N:$O,2,FALSE),"")</f>
        <v>دستكش ضد برش سبك</v>
      </c>
      <c r="G5871" s="3" t="s">
        <v>3159</v>
      </c>
      <c r="H5871" s="4">
        <v>6241</v>
      </c>
      <c r="I5871" s="3" t="s">
        <v>1442</v>
      </c>
      <c r="J5871" s="3" t="s">
        <v>22</v>
      </c>
      <c r="K5871" s="5">
        <v>1</v>
      </c>
      <c r="L5871" s="3" t="s">
        <v>3</v>
      </c>
      <c r="M5871" s="3" t="s">
        <v>43</v>
      </c>
      <c r="N5871" s="3" t="s">
        <v>97</v>
      </c>
      <c r="O5871" s="1">
        <v>471</v>
      </c>
      <c r="P5871" s="4">
        <v>1</v>
      </c>
      <c r="Q5871" s="10">
        <f t="shared" si="372"/>
        <v>471</v>
      </c>
    </row>
    <row r="5872" spans="2:17" ht="20.25" customHeight="1">
      <c r="B5872" s="10" t="str">
        <f t="shared" si="369"/>
        <v>دستكش ضد برش سبك886</v>
      </c>
      <c r="C5872" s="10" t="str">
        <f t="shared" si="370"/>
        <v>دستكش ضد برش سبك1403/05/13886</v>
      </c>
      <c r="D5872" s="10" t="str">
        <f>IFERROR(IF(تحویلی!$E$1="","",IF(NOSA!O5872=تحویلی!$E$1,تحویلی!$E$1&amp;COUNTIF(NOSA!$O$1:O5872,تحویلی!$E$1),"")),"")</f>
        <v/>
      </c>
      <c r="E5872" s="10" t="str">
        <f t="shared" si="371"/>
        <v>6246886</v>
      </c>
      <c r="F5872" s="10" t="str">
        <f>IFERROR(VLOOKUP(I5872,DATABASE!$N:$O,2,FALSE),"")</f>
        <v>دستكش ضد برش سبك</v>
      </c>
      <c r="G5872" s="3" t="s">
        <v>3159</v>
      </c>
      <c r="H5872" s="4">
        <v>6246</v>
      </c>
      <c r="I5872" s="3" t="s">
        <v>1442</v>
      </c>
      <c r="J5872" s="3" t="s">
        <v>22</v>
      </c>
      <c r="K5872" s="5">
        <v>1</v>
      </c>
      <c r="L5872" s="3" t="s">
        <v>3</v>
      </c>
      <c r="M5872" s="3" t="s">
        <v>9</v>
      </c>
      <c r="N5872" s="3" t="s">
        <v>3518</v>
      </c>
      <c r="O5872" s="1">
        <v>886</v>
      </c>
      <c r="P5872" s="4">
        <v>0</v>
      </c>
      <c r="Q5872" s="10">
        <f t="shared" si="372"/>
        <v>886</v>
      </c>
    </row>
    <row r="5873" spans="2:17" ht="20.25" customHeight="1">
      <c r="B5873" s="10" t="str">
        <f t="shared" si="369"/>
        <v>لباس كار ديرسوز(بلوز) 886</v>
      </c>
      <c r="C5873" s="10" t="str">
        <f t="shared" si="370"/>
        <v>لباس كار ديرسوز(بلوز) 1403/05/13886</v>
      </c>
      <c r="D5873" s="10" t="str">
        <f>IFERROR(IF(تحویلی!$E$1="","",IF(NOSA!O5873=تحویلی!$E$1,تحویلی!$E$1&amp;COUNTIF(NOSA!$O$1:O5873,تحویلی!$E$1),"")),"")</f>
        <v/>
      </c>
      <c r="E5873" s="10" t="str">
        <f t="shared" si="371"/>
        <v>6246886</v>
      </c>
      <c r="F5873" s="10" t="str">
        <f>IFERROR(VLOOKUP(I5873,DATABASE!$N:$O,2,FALSE),"")</f>
        <v xml:space="preserve">لباس كار ديرسوز(بلوز) </v>
      </c>
      <c r="G5873" s="3" t="s">
        <v>3159</v>
      </c>
      <c r="H5873" s="4">
        <v>6246</v>
      </c>
      <c r="I5873" s="3" t="s">
        <v>1703</v>
      </c>
      <c r="J5873" s="3" t="s">
        <v>1704</v>
      </c>
      <c r="K5873" s="5">
        <v>1</v>
      </c>
      <c r="L5873" s="3" t="s">
        <v>8</v>
      </c>
      <c r="M5873" s="3" t="s">
        <v>9</v>
      </c>
      <c r="N5873" s="3" t="s">
        <v>3518</v>
      </c>
      <c r="O5873" s="1">
        <v>886</v>
      </c>
      <c r="P5873" s="4">
        <v>1</v>
      </c>
      <c r="Q5873" s="10">
        <f t="shared" si="372"/>
        <v>886</v>
      </c>
    </row>
    <row r="5874" spans="2:17" ht="20.25" customHeight="1">
      <c r="B5874" s="10" t="str">
        <f t="shared" si="369"/>
        <v>لباس كار نسوز(بلوز و شلوار)606</v>
      </c>
      <c r="C5874" s="10" t="str">
        <f t="shared" si="370"/>
        <v>لباس كار نسوز(بلوز و شلوار)1403/05/14606</v>
      </c>
      <c r="D5874" s="10" t="str">
        <f>IFERROR(IF(تحویلی!$E$1="","",IF(NOSA!O5874=تحویلی!$E$1,تحویلی!$E$1&amp;COUNTIF(NOSA!$O$1:O5874,تحویلی!$E$1),"")),"")</f>
        <v/>
      </c>
      <c r="E5874" s="10" t="str">
        <f t="shared" si="371"/>
        <v>6254606</v>
      </c>
      <c r="F5874" s="10" t="str">
        <f>IFERROR(VLOOKUP(I5874,DATABASE!$N:$O,2,FALSE),"")</f>
        <v>لباس كار نسوز(بلوز و شلوار)</v>
      </c>
      <c r="G5874" s="3" t="s">
        <v>3160</v>
      </c>
      <c r="H5874" s="4">
        <v>6254</v>
      </c>
      <c r="I5874" s="3" t="s">
        <v>1655</v>
      </c>
      <c r="J5874" s="3" t="s">
        <v>1656</v>
      </c>
      <c r="K5874" s="5">
        <v>1</v>
      </c>
      <c r="L5874" s="3" t="s">
        <v>28</v>
      </c>
      <c r="M5874" s="3" t="s">
        <v>4</v>
      </c>
      <c r="N5874" s="3" t="s">
        <v>2748</v>
      </c>
      <c r="O5874" s="1">
        <v>606</v>
      </c>
      <c r="P5874" s="4">
        <v>1</v>
      </c>
      <c r="Q5874" s="10">
        <f t="shared" si="372"/>
        <v>606</v>
      </c>
    </row>
    <row r="5875" spans="2:17" ht="20.25" customHeight="1">
      <c r="B5875" s="10" t="str">
        <f t="shared" si="369"/>
        <v>چكمه ايمني نسوز606</v>
      </c>
      <c r="C5875" s="10" t="str">
        <f t="shared" si="370"/>
        <v>چكمه ايمني نسوز1403/05/14606</v>
      </c>
      <c r="D5875" s="10" t="str">
        <f>IFERROR(IF(تحویلی!$E$1="","",IF(NOSA!O5875=تحویلی!$E$1,تحویلی!$E$1&amp;COUNTIF(NOSA!$O$1:O5875,تحویلی!$E$1),"")),"")</f>
        <v/>
      </c>
      <c r="E5875" s="10" t="str">
        <f t="shared" si="371"/>
        <v>6254606</v>
      </c>
      <c r="F5875" s="10" t="str">
        <f>IFERROR(VLOOKUP(I5875,DATABASE!$N:$O,2,FALSE),"")</f>
        <v>چكمه ايمني نسوز</v>
      </c>
      <c r="G5875" s="3" t="s">
        <v>3160</v>
      </c>
      <c r="H5875" s="4">
        <v>6254</v>
      </c>
      <c r="I5875" s="3" t="s">
        <v>1749</v>
      </c>
      <c r="J5875" s="3" t="s">
        <v>1750</v>
      </c>
      <c r="K5875" s="5">
        <v>1</v>
      </c>
      <c r="L5875" s="3" t="s">
        <v>3</v>
      </c>
      <c r="M5875" s="3" t="s">
        <v>4</v>
      </c>
      <c r="N5875" s="3" t="s">
        <v>2748</v>
      </c>
      <c r="O5875" s="1">
        <v>606</v>
      </c>
      <c r="P5875" s="4">
        <v>1</v>
      </c>
      <c r="Q5875" s="10">
        <f t="shared" si="372"/>
        <v>606</v>
      </c>
    </row>
    <row r="5876" spans="2:17" ht="20.25" customHeight="1">
      <c r="B5876" s="10" t="str">
        <f t="shared" si="369"/>
        <v>فيلتر ماسك نيم صورت (3M) مدل 2091751</v>
      </c>
      <c r="C5876" s="10" t="str">
        <f t="shared" si="370"/>
        <v>فيلتر ماسك نيم صورت (3M) مدل 20911403/05/14751</v>
      </c>
      <c r="D5876" s="10" t="str">
        <f>IFERROR(IF(تحویلی!$E$1="","",IF(NOSA!O5876=تحویلی!$E$1,تحویلی!$E$1&amp;COUNTIF(NOSA!$O$1:O5876,تحویلی!$E$1),"")),"")</f>
        <v/>
      </c>
      <c r="E5876" s="10" t="str">
        <f t="shared" si="371"/>
        <v>6259751</v>
      </c>
      <c r="F5876" s="10" t="str">
        <f>IFERROR(VLOOKUP(I5876,DATABASE!$N:$O,2,FALSE),"")</f>
        <v>فيلتر ماسك نيم صورت (3M) مدل 2091</v>
      </c>
      <c r="G5876" s="3" t="s">
        <v>3160</v>
      </c>
      <c r="H5876" s="4">
        <v>6259</v>
      </c>
      <c r="I5876" s="3" t="s">
        <v>1475</v>
      </c>
      <c r="J5876" s="3" t="s">
        <v>53</v>
      </c>
      <c r="K5876" s="5">
        <v>1</v>
      </c>
      <c r="L5876" s="3" t="s">
        <v>8</v>
      </c>
      <c r="M5876" s="3" t="s">
        <v>9</v>
      </c>
      <c r="N5876" s="3" t="s">
        <v>2709</v>
      </c>
      <c r="O5876" s="1">
        <v>751</v>
      </c>
      <c r="P5876" s="4">
        <v>1</v>
      </c>
      <c r="Q5876" s="10">
        <f t="shared" si="372"/>
        <v>751</v>
      </c>
    </row>
    <row r="5877" spans="2:17" ht="20.25" customHeight="1">
      <c r="B5877" s="10" t="str">
        <f t="shared" si="369"/>
        <v>847</v>
      </c>
      <c r="C5877" s="10" t="str">
        <f t="shared" si="370"/>
        <v>1403/05/14847</v>
      </c>
      <c r="D5877" s="10" t="str">
        <f>IFERROR(IF(تحویلی!$E$1="","",IF(NOSA!O5877=تحویلی!$E$1,تحویلی!$E$1&amp;COUNTIF(NOSA!$O$1:O5877,تحویلی!$E$1),"")),"")</f>
        <v/>
      </c>
      <c r="E5877" s="10" t="str">
        <f t="shared" si="371"/>
        <v>6268847</v>
      </c>
      <c r="F5877" s="10" t="str">
        <f>IFERROR(VLOOKUP(I5877,DATABASE!$N:$O,2,FALSE),"")</f>
        <v/>
      </c>
      <c r="G5877" s="3" t="s">
        <v>3160</v>
      </c>
      <c r="H5877" s="4">
        <v>6268</v>
      </c>
      <c r="I5877" s="3" t="s">
        <v>2785</v>
      </c>
      <c r="J5877" s="3" t="s">
        <v>2786</v>
      </c>
      <c r="K5877" s="5">
        <v>1</v>
      </c>
      <c r="L5877" s="3" t="s">
        <v>8</v>
      </c>
      <c r="M5877" s="3" t="s">
        <v>4</v>
      </c>
      <c r="N5877" s="3" t="s">
        <v>2722</v>
      </c>
      <c r="O5877" s="1">
        <v>847</v>
      </c>
      <c r="P5877" s="4">
        <v>0</v>
      </c>
      <c r="Q5877" s="10">
        <f t="shared" si="372"/>
        <v>847</v>
      </c>
    </row>
    <row r="5878" spans="2:17" ht="20.25" customHeight="1">
      <c r="B5878" s="10" t="str">
        <f t="shared" si="369"/>
        <v>لباس كار ديرسوز(بلوز و شلوار)885</v>
      </c>
      <c r="C5878" s="10" t="str">
        <f t="shared" si="370"/>
        <v>لباس كار ديرسوز(بلوز و شلوار)1403/05/14885</v>
      </c>
      <c r="D5878" s="10" t="str">
        <f>IFERROR(IF(تحویلی!$E$1="","",IF(NOSA!O5878=تحویلی!$E$1,تحویلی!$E$1&amp;COUNTIF(NOSA!$O$1:O5878,تحویلی!$E$1),"")),"")</f>
        <v/>
      </c>
      <c r="E5878" s="10" t="str">
        <f t="shared" si="371"/>
        <v>6272885</v>
      </c>
      <c r="F5878" s="10" t="str">
        <f>IFERROR(VLOOKUP(I5878,DATABASE!$N:$O,2,FALSE),"")</f>
        <v>لباس كار ديرسوز(بلوز و شلوار)</v>
      </c>
      <c r="G5878" s="3" t="s">
        <v>3160</v>
      </c>
      <c r="H5878" s="4">
        <v>6272</v>
      </c>
      <c r="I5878" s="3" t="s">
        <v>1634</v>
      </c>
      <c r="J5878" s="3" t="s">
        <v>1635</v>
      </c>
      <c r="K5878" s="5">
        <v>1</v>
      </c>
      <c r="L5878" s="3" t="s">
        <v>28</v>
      </c>
      <c r="M5878" s="3" t="s">
        <v>9</v>
      </c>
      <c r="N5878" s="3" t="s">
        <v>3381</v>
      </c>
      <c r="O5878" s="1">
        <v>885</v>
      </c>
      <c r="P5878" s="4">
        <v>0</v>
      </c>
      <c r="Q5878" s="10">
        <f t="shared" si="372"/>
        <v>885</v>
      </c>
    </row>
    <row r="5879" spans="2:17" ht="20.25" customHeight="1">
      <c r="B5879" s="10" t="str">
        <f t="shared" si="369"/>
        <v>ماسك نيم صورت دو فيلتره (3M)221</v>
      </c>
      <c r="C5879" s="10" t="str">
        <f t="shared" si="370"/>
        <v>ماسك نيم صورت دو فيلتره (3M)1403/05/14221</v>
      </c>
      <c r="D5879" s="10" t="str">
        <f>IFERROR(IF(تحویلی!$E$1="","",IF(NOSA!O5879=تحویلی!$E$1,تحویلی!$E$1&amp;COUNTIF(NOSA!$O$1:O5879,تحویلی!$E$1),"")),"")</f>
        <v/>
      </c>
      <c r="E5879" s="10" t="str">
        <f t="shared" si="371"/>
        <v>6273221</v>
      </c>
      <c r="F5879" s="10" t="str">
        <f>IFERROR(VLOOKUP(I5879,DATABASE!$N:$O,2,FALSE),"")</f>
        <v>ماسك نيم صورت دو فيلتره (3M)</v>
      </c>
      <c r="G5879" s="3" t="s">
        <v>3160</v>
      </c>
      <c r="H5879" s="4">
        <v>6273</v>
      </c>
      <c r="I5879" s="3" t="s">
        <v>1503</v>
      </c>
      <c r="J5879" s="3" t="s">
        <v>151</v>
      </c>
      <c r="K5879" s="5">
        <v>1</v>
      </c>
      <c r="L5879" s="3" t="s">
        <v>8</v>
      </c>
      <c r="M5879" s="3" t="s">
        <v>9</v>
      </c>
      <c r="N5879" s="3" t="s">
        <v>2703</v>
      </c>
      <c r="O5879" s="1">
        <v>221</v>
      </c>
      <c r="P5879" s="4">
        <v>0</v>
      </c>
      <c r="Q5879" s="10">
        <f t="shared" si="372"/>
        <v>221</v>
      </c>
    </row>
    <row r="5880" spans="2:17" ht="20.25" customHeight="1">
      <c r="B5880" s="10" t="str">
        <f t="shared" si="369"/>
        <v>فيلتر ماسك نيم صورت (3M) مدل 2091221</v>
      </c>
      <c r="C5880" s="10" t="str">
        <f t="shared" si="370"/>
        <v>فيلتر ماسك نيم صورت (3M) مدل 20911403/05/14221</v>
      </c>
      <c r="D5880" s="10" t="str">
        <f>IFERROR(IF(تحویلی!$E$1="","",IF(NOSA!O5880=تحویلی!$E$1,تحویلی!$E$1&amp;COUNTIF(NOSA!$O$1:O5880,تحویلی!$E$1),"")),"")</f>
        <v/>
      </c>
      <c r="E5880" s="10" t="str">
        <f t="shared" si="371"/>
        <v>6273221</v>
      </c>
      <c r="F5880" s="10" t="str">
        <f>IFERROR(VLOOKUP(I5880,DATABASE!$N:$O,2,FALSE),"")</f>
        <v>فيلتر ماسك نيم صورت (3M) مدل 2091</v>
      </c>
      <c r="G5880" s="3" t="s">
        <v>3160</v>
      </c>
      <c r="H5880" s="4">
        <v>6273</v>
      </c>
      <c r="I5880" s="3" t="s">
        <v>1475</v>
      </c>
      <c r="J5880" s="3" t="s">
        <v>53</v>
      </c>
      <c r="K5880" s="5">
        <v>1</v>
      </c>
      <c r="L5880" s="3" t="s">
        <v>8</v>
      </c>
      <c r="M5880" s="3" t="s">
        <v>9</v>
      </c>
      <c r="N5880" s="3" t="s">
        <v>2703</v>
      </c>
      <c r="O5880" s="1">
        <v>221</v>
      </c>
      <c r="P5880" s="4">
        <v>0</v>
      </c>
      <c r="Q5880" s="10">
        <f t="shared" si="372"/>
        <v>221</v>
      </c>
    </row>
    <row r="5881" spans="2:17" ht="20.25" customHeight="1">
      <c r="B5881" s="10" t="str">
        <f t="shared" ref="B5881:B5944" si="373">F5881&amp;Q5881</f>
        <v>لباس كار نسوز(بلوز و شلوار)718</v>
      </c>
      <c r="C5881" s="10" t="str">
        <f t="shared" ref="C5881:C5944" si="374">F5881&amp;G5881&amp;O5881</f>
        <v>لباس كار نسوز(بلوز و شلوار)1403/05/14718</v>
      </c>
      <c r="D5881" s="10" t="str">
        <f>IFERROR(IF(تحویلی!$E$1="","",IF(NOSA!O5881=تحویلی!$E$1,تحویلی!$E$1&amp;COUNTIF(NOSA!$O$1:O5881,تحویلی!$E$1),"")),"")</f>
        <v/>
      </c>
      <c r="E5881" s="10" t="str">
        <f t="shared" ref="E5881:E5944" si="375">H5881&amp;O5881</f>
        <v>6274718</v>
      </c>
      <c r="F5881" s="10" t="str">
        <f>IFERROR(VLOOKUP(I5881,DATABASE!$N:$O,2,FALSE),"")</f>
        <v>لباس كار نسوز(بلوز و شلوار)</v>
      </c>
      <c r="G5881" s="3" t="s">
        <v>3160</v>
      </c>
      <c r="H5881" s="4">
        <v>6274</v>
      </c>
      <c r="I5881" s="3" t="s">
        <v>1655</v>
      </c>
      <c r="J5881" s="3" t="s">
        <v>1656</v>
      </c>
      <c r="K5881" s="5">
        <v>1</v>
      </c>
      <c r="L5881" s="3" t="s">
        <v>28</v>
      </c>
      <c r="M5881" s="3" t="s">
        <v>19</v>
      </c>
      <c r="N5881" s="3" t="s">
        <v>3499</v>
      </c>
      <c r="O5881" s="1">
        <v>718</v>
      </c>
      <c r="P5881" s="4">
        <v>0</v>
      </c>
      <c r="Q5881" s="10">
        <f t="shared" si="372"/>
        <v>718</v>
      </c>
    </row>
    <row r="5882" spans="2:17" ht="20.25" customHeight="1">
      <c r="B5882" s="10" t="str">
        <f t="shared" si="373"/>
        <v>لباس كار نسوز(بلوز و شلوار)50</v>
      </c>
      <c r="C5882" s="10" t="str">
        <f t="shared" si="374"/>
        <v>لباس كار نسوز(بلوز و شلوار)1403/05/1450</v>
      </c>
      <c r="D5882" s="10" t="str">
        <f>IFERROR(IF(تحویلی!$E$1="","",IF(NOSA!O5882=تحویلی!$E$1,تحویلی!$E$1&amp;COUNTIF(NOSA!$O$1:O5882,تحویلی!$E$1),"")),"")</f>
        <v/>
      </c>
      <c r="E5882" s="10" t="str">
        <f t="shared" si="375"/>
        <v>627850</v>
      </c>
      <c r="F5882" s="10" t="str">
        <f>IFERROR(VLOOKUP(I5882,DATABASE!$N:$O,2,FALSE),"")</f>
        <v>لباس كار نسوز(بلوز و شلوار)</v>
      </c>
      <c r="G5882" s="3" t="s">
        <v>3160</v>
      </c>
      <c r="H5882" s="4">
        <v>6278</v>
      </c>
      <c r="I5882" s="3" t="s">
        <v>1655</v>
      </c>
      <c r="J5882" s="3" t="s">
        <v>1656</v>
      </c>
      <c r="K5882" s="5">
        <v>1</v>
      </c>
      <c r="L5882" s="3" t="s">
        <v>28</v>
      </c>
      <c r="M5882" s="3" t="s">
        <v>4</v>
      </c>
      <c r="N5882" s="3" t="s">
        <v>2798</v>
      </c>
      <c r="O5882" s="1">
        <v>50</v>
      </c>
      <c r="P5882" s="4">
        <v>0</v>
      </c>
      <c r="Q5882" s="10">
        <f t="shared" si="372"/>
        <v>50</v>
      </c>
    </row>
    <row r="5883" spans="2:17" ht="20.25" customHeight="1">
      <c r="B5883" s="10" t="str">
        <f t="shared" si="373"/>
        <v>دستكش ضد برش سبك719</v>
      </c>
      <c r="C5883" s="10" t="str">
        <f t="shared" si="374"/>
        <v>دستكش ضد برش سبك1403/05/14719</v>
      </c>
      <c r="D5883" s="10" t="str">
        <f>IFERROR(IF(تحویلی!$E$1="","",IF(NOSA!O5883=تحویلی!$E$1,تحویلی!$E$1&amp;COUNTIF(NOSA!$O$1:O5883,تحویلی!$E$1),"")),"")</f>
        <v/>
      </c>
      <c r="E5883" s="10" t="str">
        <f t="shared" si="375"/>
        <v>6287719</v>
      </c>
      <c r="F5883" s="10" t="str">
        <f>IFERROR(VLOOKUP(I5883,DATABASE!$N:$O,2,FALSE),"")</f>
        <v>دستكش ضد برش سبك</v>
      </c>
      <c r="G5883" s="3" t="s">
        <v>3160</v>
      </c>
      <c r="H5883" s="4">
        <v>6287</v>
      </c>
      <c r="I5883" s="3" t="s">
        <v>1442</v>
      </c>
      <c r="J5883" s="3" t="s">
        <v>22</v>
      </c>
      <c r="K5883" s="5">
        <v>1</v>
      </c>
      <c r="L5883" s="3" t="s">
        <v>3</v>
      </c>
      <c r="M5883" s="3" t="s">
        <v>47</v>
      </c>
      <c r="N5883" s="3" t="s">
        <v>886</v>
      </c>
      <c r="O5883" s="1">
        <v>719</v>
      </c>
      <c r="P5883" s="4">
        <v>0</v>
      </c>
      <c r="Q5883" s="10">
        <f t="shared" si="372"/>
        <v>719</v>
      </c>
    </row>
    <row r="5884" spans="2:17" ht="20.25" customHeight="1">
      <c r="B5884" s="10" t="str">
        <f t="shared" si="373"/>
        <v>دستكش كف مواد سبك387</v>
      </c>
      <c r="C5884" s="10" t="str">
        <f t="shared" si="374"/>
        <v>دستكش كف مواد سبك1403/05/14387</v>
      </c>
      <c r="D5884" s="10" t="str">
        <f>IFERROR(IF(تحویلی!$E$1="","",IF(NOSA!O5884=تحویلی!$E$1,تحویلی!$E$1&amp;COUNTIF(NOSA!$O$1:O5884,تحویلی!$E$1),"")),"")</f>
        <v/>
      </c>
      <c r="E5884" s="10" t="str">
        <f t="shared" si="375"/>
        <v>6295387</v>
      </c>
      <c r="F5884" s="10" t="str">
        <f>IFERROR(VLOOKUP(I5884,DATABASE!$N:$O,2,FALSE),"")</f>
        <v>دستكش كف مواد سبك</v>
      </c>
      <c r="G5884" s="3" t="s">
        <v>3160</v>
      </c>
      <c r="H5884" s="4">
        <v>6295</v>
      </c>
      <c r="I5884" s="3" t="s">
        <v>1456</v>
      </c>
      <c r="J5884" s="3" t="s">
        <v>2</v>
      </c>
      <c r="K5884" s="5">
        <v>1</v>
      </c>
      <c r="L5884" s="3" t="s">
        <v>3</v>
      </c>
      <c r="M5884" s="3" t="s">
        <v>19</v>
      </c>
      <c r="N5884" s="3" t="s">
        <v>3522</v>
      </c>
      <c r="O5884" s="1">
        <v>387</v>
      </c>
      <c r="P5884" s="4">
        <v>0</v>
      </c>
      <c r="Q5884" s="10">
        <f t="shared" si="372"/>
        <v>387</v>
      </c>
    </row>
    <row r="5885" spans="2:17" ht="20.25" customHeight="1">
      <c r="B5885" s="10" t="str">
        <f t="shared" si="373"/>
        <v>دستكش ضد برش سبك827</v>
      </c>
      <c r="C5885" s="10" t="str">
        <f t="shared" si="374"/>
        <v>دستكش ضد برش سبك1403/05/14827</v>
      </c>
      <c r="D5885" s="10" t="str">
        <f>IFERROR(IF(تحویلی!$E$1="","",IF(NOSA!O5885=تحویلی!$E$1,تحویلی!$E$1&amp;COUNTIF(NOSA!$O$1:O5885,تحویلی!$E$1),"")),"")</f>
        <v/>
      </c>
      <c r="E5885" s="10" t="str">
        <f t="shared" si="375"/>
        <v>6297827</v>
      </c>
      <c r="F5885" s="10" t="str">
        <f>IFERROR(VLOOKUP(I5885,DATABASE!$N:$O,2,FALSE),"")</f>
        <v>دستكش ضد برش سبك</v>
      </c>
      <c r="G5885" s="3" t="s">
        <v>3160</v>
      </c>
      <c r="H5885" s="4">
        <v>6297</v>
      </c>
      <c r="I5885" s="3" t="s">
        <v>1442</v>
      </c>
      <c r="J5885" s="3" t="s">
        <v>22</v>
      </c>
      <c r="K5885" s="5">
        <v>1</v>
      </c>
      <c r="L5885" s="3" t="s">
        <v>3</v>
      </c>
      <c r="M5885" s="3" t="s">
        <v>47</v>
      </c>
      <c r="N5885" s="3" t="s">
        <v>2729</v>
      </c>
      <c r="O5885" s="1">
        <v>827</v>
      </c>
      <c r="P5885" s="4">
        <v>0</v>
      </c>
      <c r="Q5885" s="10">
        <f t="shared" si="372"/>
        <v>827</v>
      </c>
    </row>
    <row r="5886" spans="2:17" ht="20.25" customHeight="1">
      <c r="B5886" s="10" t="str">
        <f t="shared" si="373"/>
        <v>دستكش ضد برش سبك83</v>
      </c>
      <c r="C5886" s="10" t="str">
        <f t="shared" si="374"/>
        <v>دستكش ضد برش سبك1403/05/1483</v>
      </c>
      <c r="D5886" s="10" t="str">
        <f>IFERROR(IF(تحویلی!$E$1="","",IF(NOSA!O5886=تحویلی!$E$1,تحویلی!$E$1&amp;COUNTIF(NOSA!$O$1:O5886,تحویلی!$E$1),"")),"")</f>
        <v/>
      </c>
      <c r="E5886" s="10" t="str">
        <f t="shared" si="375"/>
        <v>629983</v>
      </c>
      <c r="F5886" s="10" t="str">
        <f>IFERROR(VLOOKUP(I5886,DATABASE!$N:$O,2,FALSE),"")</f>
        <v>دستكش ضد برش سبك</v>
      </c>
      <c r="G5886" s="3" t="s">
        <v>3160</v>
      </c>
      <c r="H5886" s="4">
        <v>6299</v>
      </c>
      <c r="I5886" s="3" t="s">
        <v>1442</v>
      </c>
      <c r="J5886" s="3" t="s">
        <v>22</v>
      </c>
      <c r="K5886" s="5">
        <v>1</v>
      </c>
      <c r="L5886" s="3" t="s">
        <v>3</v>
      </c>
      <c r="M5886" s="3" t="s">
        <v>43</v>
      </c>
      <c r="N5886" s="3" t="s">
        <v>929</v>
      </c>
      <c r="O5886" s="1">
        <v>83</v>
      </c>
      <c r="P5886" s="4">
        <v>0</v>
      </c>
      <c r="Q5886" s="10">
        <f t="shared" si="372"/>
        <v>83</v>
      </c>
    </row>
    <row r="5887" spans="2:17" ht="20.25" customHeight="1">
      <c r="B5887" s="10" t="str">
        <f t="shared" si="373"/>
        <v>دستكش ضد برش سبك756</v>
      </c>
      <c r="C5887" s="10" t="str">
        <f t="shared" si="374"/>
        <v>دستكش ضد برش سبك1403/05/14756</v>
      </c>
      <c r="D5887" s="10" t="str">
        <f>IFERROR(IF(تحویلی!$E$1="","",IF(NOSA!O5887=تحویلی!$E$1,تحویلی!$E$1&amp;COUNTIF(NOSA!$O$1:O5887,تحویلی!$E$1),"")),"")</f>
        <v/>
      </c>
      <c r="E5887" s="10" t="str">
        <f t="shared" si="375"/>
        <v>6307756</v>
      </c>
      <c r="F5887" s="10" t="str">
        <f>IFERROR(VLOOKUP(I5887,DATABASE!$N:$O,2,FALSE),"")</f>
        <v>دستكش ضد برش سبك</v>
      </c>
      <c r="G5887" s="3" t="s">
        <v>3160</v>
      </c>
      <c r="H5887" s="4">
        <v>6307</v>
      </c>
      <c r="I5887" s="3" t="s">
        <v>1442</v>
      </c>
      <c r="J5887" s="3" t="s">
        <v>22</v>
      </c>
      <c r="K5887" s="5">
        <v>1</v>
      </c>
      <c r="L5887" s="3" t="s">
        <v>3</v>
      </c>
      <c r="M5887" s="3" t="s">
        <v>25</v>
      </c>
      <c r="N5887" s="3" t="s">
        <v>939</v>
      </c>
      <c r="O5887" s="1">
        <v>756</v>
      </c>
      <c r="P5887" s="4">
        <v>0</v>
      </c>
      <c r="Q5887" s="10">
        <f t="shared" si="372"/>
        <v>756</v>
      </c>
    </row>
    <row r="5888" spans="2:17" ht="20.25" customHeight="1">
      <c r="B5888" s="10" t="str">
        <f t="shared" si="373"/>
        <v>لباس كار نسوز(بلوز و شلوار)930</v>
      </c>
      <c r="C5888" s="10" t="str">
        <f t="shared" si="374"/>
        <v>لباس كار نسوز(بلوز و شلوار)1403/05/15930</v>
      </c>
      <c r="D5888" s="10" t="str">
        <f>IFERROR(IF(تحویلی!$E$1="","",IF(NOSA!O5888=تحویلی!$E$1,تحویلی!$E$1&amp;COUNTIF(NOSA!$O$1:O5888,تحویلی!$E$1),"")),"")</f>
        <v/>
      </c>
      <c r="E5888" s="10" t="str">
        <f t="shared" si="375"/>
        <v>6321930</v>
      </c>
      <c r="F5888" s="10" t="str">
        <f>IFERROR(VLOOKUP(I5888,DATABASE!$N:$O,2,FALSE),"")</f>
        <v>لباس كار نسوز(بلوز و شلوار)</v>
      </c>
      <c r="G5888" s="3" t="s">
        <v>3161</v>
      </c>
      <c r="H5888" s="4">
        <v>6321</v>
      </c>
      <c r="I5888" s="3" t="s">
        <v>1655</v>
      </c>
      <c r="J5888" s="3" t="s">
        <v>1656</v>
      </c>
      <c r="K5888" s="5">
        <v>1</v>
      </c>
      <c r="L5888" s="3" t="s">
        <v>28</v>
      </c>
      <c r="M5888" s="3" t="s">
        <v>19</v>
      </c>
      <c r="N5888" s="3" t="s">
        <v>3523</v>
      </c>
      <c r="O5888" s="1">
        <v>930</v>
      </c>
      <c r="P5888" s="4">
        <v>0</v>
      </c>
      <c r="Q5888" s="10">
        <f t="shared" si="372"/>
        <v>930</v>
      </c>
    </row>
    <row r="5889" spans="2:17" ht="20.25" customHeight="1">
      <c r="B5889" s="10" t="str">
        <f t="shared" si="373"/>
        <v>چكمه ايمني نسوز930</v>
      </c>
      <c r="C5889" s="10" t="str">
        <f t="shared" si="374"/>
        <v>چكمه ايمني نسوز1403/05/15930</v>
      </c>
      <c r="D5889" s="10" t="str">
        <f>IFERROR(IF(تحویلی!$E$1="","",IF(NOSA!O5889=تحویلی!$E$1,تحویلی!$E$1&amp;COUNTIF(NOSA!$O$1:O5889,تحویلی!$E$1),"")),"")</f>
        <v/>
      </c>
      <c r="E5889" s="10" t="str">
        <f t="shared" si="375"/>
        <v>6321930</v>
      </c>
      <c r="F5889" s="10" t="str">
        <f>IFERROR(VLOOKUP(I5889,DATABASE!$N:$O,2,FALSE),"")</f>
        <v>چكمه ايمني نسوز</v>
      </c>
      <c r="G5889" s="3" t="s">
        <v>3161</v>
      </c>
      <c r="H5889" s="4">
        <v>6321</v>
      </c>
      <c r="I5889" s="3" t="s">
        <v>1784</v>
      </c>
      <c r="J5889" s="3" t="s">
        <v>1785</v>
      </c>
      <c r="K5889" s="5">
        <v>1</v>
      </c>
      <c r="L5889" s="3" t="s">
        <v>3</v>
      </c>
      <c r="M5889" s="3" t="s">
        <v>19</v>
      </c>
      <c r="N5889" s="3" t="s">
        <v>3523</v>
      </c>
      <c r="O5889" s="1">
        <v>930</v>
      </c>
      <c r="P5889" s="4">
        <v>0</v>
      </c>
      <c r="Q5889" s="10">
        <f t="shared" si="372"/>
        <v>930</v>
      </c>
    </row>
    <row r="5890" spans="2:17" ht="20.25" customHeight="1">
      <c r="B5890" s="10" t="str">
        <f t="shared" si="373"/>
        <v>كلاه ايمني930</v>
      </c>
      <c r="C5890" s="10" t="str">
        <f t="shared" si="374"/>
        <v>كلاه ايمني1403/05/15930</v>
      </c>
      <c r="D5890" s="10" t="str">
        <f>IFERROR(IF(تحویلی!$E$1="","",IF(NOSA!O5890=تحویلی!$E$1,تحویلی!$E$1&amp;COUNTIF(NOSA!$O$1:O5890,تحویلی!$E$1),"")),"")</f>
        <v/>
      </c>
      <c r="E5890" s="10" t="str">
        <f t="shared" si="375"/>
        <v>6321930</v>
      </c>
      <c r="F5890" s="10" t="str">
        <f>IFERROR(VLOOKUP(I5890,DATABASE!$N:$O,2,FALSE),"")</f>
        <v>كلاه ايمني</v>
      </c>
      <c r="G5890" s="3" t="s">
        <v>3161</v>
      </c>
      <c r="H5890" s="4">
        <v>6321</v>
      </c>
      <c r="I5890" s="3" t="s">
        <v>1505</v>
      </c>
      <c r="J5890" s="3" t="s">
        <v>1628</v>
      </c>
      <c r="K5890" s="5">
        <v>1</v>
      </c>
      <c r="L5890" s="3" t="s">
        <v>8</v>
      </c>
      <c r="M5890" s="3" t="s">
        <v>19</v>
      </c>
      <c r="N5890" s="3" t="s">
        <v>3523</v>
      </c>
      <c r="O5890" s="1">
        <v>930</v>
      </c>
      <c r="P5890" s="4">
        <v>0</v>
      </c>
      <c r="Q5890" s="10">
        <f t="shared" si="372"/>
        <v>930</v>
      </c>
    </row>
    <row r="5891" spans="2:17" ht="20.25" customHeight="1">
      <c r="B5891" s="10" t="str">
        <f t="shared" si="373"/>
        <v>930</v>
      </c>
      <c r="C5891" s="10" t="str">
        <f t="shared" si="374"/>
        <v>1403/05/15930</v>
      </c>
      <c r="D5891" s="10" t="str">
        <f>IFERROR(IF(تحویلی!$E$1="","",IF(NOSA!O5891=تحویلی!$E$1,تحویلی!$E$1&amp;COUNTIF(NOSA!$O$1:O5891,تحویلی!$E$1),"")),"")</f>
        <v/>
      </c>
      <c r="E5891" s="10" t="str">
        <f t="shared" si="375"/>
        <v>6321930</v>
      </c>
      <c r="F5891" s="10" t="str">
        <f>IFERROR(VLOOKUP(I5891,DATABASE!$N:$O,2,FALSE),"")</f>
        <v/>
      </c>
      <c r="G5891" s="154" t="s">
        <v>3161</v>
      </c>
      <c r="H5891" s="155">
        <v>6321</v>
      </c>
      <c r="I5891" s="154" t="s">
        <v>2699</v>
      </c>
      <c r="J5891" s="154" t="s">
        <v>7</v>
      </c>
      <c r="K5891" s="156">
        <v>1</v>
      </c>
      <c r="L5891" s="154" t="s">
        <v>8</v>
      </c>
      <c r="M5891" s="154" t="s">
        <v>19</v>
      </c>
      <c r="N5891" s="154" t="s">
        <v>3523</v>
      </c>
      <c r="O5891" s="153">
        <v>930</v>
      </c>
      <c r="P5891" s="155">
        <v>0</v>
      </c>
      <c r="Q5891" s="10">
        <f t="shared" si="372"/>
        <v>930</v>
      </c>
    </row>
    <row r="5892" spans="2:17" ht="20.25" customHeight="1">
      <c r="B5892" s="10" t="str">
        <f t="shared" si="373"/>
        <v>پيشبند نسوز چرمي930</v>
      </c>
      <c r="C5892" s="10" t="str">
        <f t="shared" si="374"/>
        <v>پيشبند نسوز چرمي1403/05/15930</v>
      </c>
      <c r="D5892" s="10" t="str">
        <f>IFERROR(IF(تحویلی!$E$1="","",IF(NOSA!O5892=تحویلی!$E$1,تحویلی!$E$1&amp;COUNTIF(NOSA!$O$1:O5892,تحویلی!$E$1),"")),"")</f>
        <v/>
      </c>
      <c r="E5892" s="10" t="str">
        <f t="shared" si="375"/>
        <v>6321930</v>
      </c>
      <c r="F5892" s="10" t="str">
        <f>IFERROR(VLOOKUP(I5892,DATABASE!$N:$O,2,FALSE),"")</f>
        <v>پيشبند نسوز چرمي</v>
      </c>
      <c r="G5892" s="154" t="s">
        <v>3161</v>
      </c>
      <c r="H5892" s="155">
        <v>6321</v>
      </c>
      <c r="I5892" s="154" t="s">
        <v>1459</v>
      </c>
      <c r="J5892" s="154" t="s">
        <v>15</v>
      </c>
      <c r="K5892" s="156">
        <v>1</v>
      </c>
      <c r="L5892" s="154" t="s">
        <v>8</v>
      </c>
      <c r="M5892" s="154" t="s">
        <v>19</v>
      </c>
      <c r="N5892" s="154" t="s">
        <v>3523</v>
      </c>
      <c r="O5892" s="153">
        <v>930</v>
      </c>
      <c r="P5892" s="155">
        <v>0</v>
      </c>
      <c r="Q5892" s="10">
        <f t="shared" si="372"/>
        <v>930</v>
      </c>
    </row>
    <row r="5893" spans="2:17" ht="20.25" customHeight="1">
      <c r="B5893" s="10" t="str">
        <f t="shared" si="373"/>
        <v>دستكش ساق بلند نسوز930</v>
      </c>
      <c r="C5893" s="10" t="str">
        <f t="shared" si="374"/>
        <v>دستكش ساق بلند نسوز1403/05/15930</v>
      </c>
      <c r="D5893" s="10" t="str">
        <f>IFERROR(IF(تحویلی!$E$1="","",IF(NOSA!O5893=تحویلی!$E$1,تحویلی!$E$1&amp;COUNTIF(NOSA!$O$1:O5893,تحویلی!$E$1),"")),"")</f>
        <v/>
      </c>
      <c r="E5893" s="10" t="str">
        <f t="shared" si="375"/>
        <v>6321930</v>
      </c>
      <c r="F5893" s="10" t="str">
        <f>IFERROR(VLOOKUP(I5893,DATABASE!$N:$O,2,FALSE),"")</f>
        <v>دستكش ساق بلند نسوز</v>
      </c>
      <c r="G5893" s="154" t="s">
        <v>3161</v>
      </c>
      <c r="H5893" s="155">
        <v>6321</v>
      </c>
      <c r="I5893" s="154" t="s">
        <v>1461</v>
      </c>
      <c r="J5893" s="154" t="s">
        <v>34</v>
      </c>
      <c r="K5893" s="156">
        <v>1</v>
      </c>
      <c r="L5893" s="154" t="s">
        <v>3</v>
      </c>
      <c r="M5893" s="154" t="s">
        <v>19</v>
      </c>
      <c r="N5893" s="154" t="s">
        <v>3523</v>
      </c>
      <c r="O5893" s="153">
        <v>930</v>
      </c>
      <c r="P5893" s="155">
        <v>0</v>
      </c>
      <c r="Q5893" s="10">
        <f t="shared" si="372"/>
        <v>930</v>
      </c>
    </row>
    <row r="5894" spans="2:17" ht="20.25" customHeight="1">
      <c r="B5894" s="10" t="str">
        <f t="shared" si="373"/>
        <v>دستكش ضد برش سبك930</v>
      </c>
      <c r="C5894" s="10" t="str">
        <f t="shared" si="374"/>
        <v>دستكش ضد برش سبك1403/05/15930</v>
      </c>
      <c r="D5894" s="10" t="str">
        <f>IFERROR(IF(تحویلی!$E$1="","",IF(NOSA!O5894=تحویلی!$E$1,تحویلی!$E$1&amp;COUNTIF(NOSA!$O$1:O5894,تحویلی!$E$1),"")),"")</f>
        <v/>
      </c>
      <c r="E5894" s="10" t="str">
        <f t="shared" si="375"/>
        <v>6322930</v>
      </c>
      <c r="F5894" s="10" t="str">
        <f>IFERROR(VLOOKUP(I5894,DATABASE!$N:$O,2,FALSE),"")</f>
        <v>دستكش ضد برش سبك</v>
      </c>
      <c r="G5894" s="154" t="s">
        <v>3161</v>
      </c>
      <c r="H5894" s="155">
        <v>6322</v>
      </c>
      <c r="I5894" s="154" t="s">
        <v>1442</v>
      </c>
      <c r="J5894" s="154" t="s">
        <v>22</v>
      </c>
      <c r="K5894" s="156">
        <v>1</v>
      </c>
      <c r="L5894" s="154" t="s">
        <v>3</v>
      </c>
      <c r="M5894" s="154" t="s">
        <v>19</v>
      </c>
      <c r="N5894" s="154" t="s">
        <v>3523</v>
      </c>
      <c r="O5894" s="153">
        <v>930</v>
      </c>
      <c r="P5894" s="155">
        <v>0</v>
      </c>
      <c r="Q5894" s="10">
        <f t="shared" si="372"/>
        <v>930</v>
      </c>
    </row>
    <row r="5895" spans="2:17" ht="20.25" customHeight="1">
      <c r="B5895" s="10" t="str">
        <f t="shared" si="373"/>
        <v>نقاب تيره محافظ صورت معمولي930</v>
      </c>
      <c r="C5895" s="10" t="str">
        <f t="shared" si="374"/>
        <v>نقاب تيره محافظ صورت معمولي1403/05/15930</v>
      </c>
      <c r="D5895" s="10" t="str">
        <f>IFERROR(IF(تحویلی!$E$1="","",IF(NOSA!O5895=تحویلی!$E$1,تحویلی!$E$1&amp;COUNTIF(NOSA!$O$1:O5895,تحویلی!$E$1),"")),"")</f>
        <v/>
      </c>
      <c r="E5895" s="10" t="str">
        <f t="shared" si="375"/>
        <v>6322930</v>
      </c>
      <c r="F5895" s="10" t="str">
        <f>IFERROR(VLOOKUP(I5895,DATABASE!$N:$O,2,FALSE),"")</f>
        <v>نقاب تيره محافظ صورت معمولي</v>
      </c>
      <c r="G5895" s="154" t="s">
        <v>3161</v>
      </c>
      <c r="H5895" s="155">
        <v>6322</v>
      </c>
      <c r="I5895" s="154" t="s">
        <v>1557</v>
      </c>
      <c r="J5895" s="154" t="s">
        <v>115</v>
      </c>
      <c r="K5895" s="156">
        <v>1</v>
      </c>
      <c r="L5895" s="154" t="s">
        <v>8</v>
      </c>
      <c r="M5895" s="154" t="s">
        <v>19</v>
      </c>
      <c r="N5895" s="154" t="s">
        <v>3523</v>
      </c>
      <c r="O5895" s="153">
        <v>930</v>
      </c>
      <c r="P5895" s="155">
        <v>0</v>
      </c>
      <c r="Q5895" s="10">
        <f t="shared" si="372"/>
        <v>930</v>
      </c>
    </row>
    <row r="5896" spans="2:17" ht="20.25" customHeight="1">
      <c r="B5896" s="10" t="str">
        <f t="shared" si="373"/>
        <v>رابط فنري نقاب كلاه ايمني930</v>
      </c>
      <c r="C5896" s="10" t="str">
        <f t="shared" si="374"/>
        <v>رابط فنري نقاب كلاه ايمني1403/05/15930</v>
      </c>
      <c r="D5896" s="10" t="str">
        <f>IFERROR(IF(تحویلی!$E$1="","",IF(NOSA!O5896=تحویلی!$E$1,تحویلی!$E$1&amp;COUNTIF(NOSA!$O$1:O5896,تحویلی!$E$1),"")),"")</f>
        <v/>
      </c>
      <c r="E5896" s="10" t="str">
        <f t="shared" si="375"/>
        <v>6322930</v>
      </c>
      <c r="F5896" s="10" t="str">
        <f>IFERROR(VLOOKUP(I5896,DATABASE!$N:$O,2,FALSE),"")</f>
        <v>رابط فنري نقاب كلاه ايمني</v>
      </c>
      <c r="G5896" s="154" t="s">
        <v>3161</v>
      </c>
      <c r="H5896" s="155">
        <v>6322</v>
      </c>
      <c r="I5896" s="154" t="s">
        <v>1454</v>
      </c>
      <c r="J5896" s="154" t="s">
        <v>135</v>
      </c>
      <c r="K5896" s="156">
        <v>1</v>
      </c>
      <c r="L5896" s="154" t="s">
        <v>8</v>
      </c>
      <c r="M5896" s="154" t="s">
        <v>19</v>
      </c>
      <c r="N5896" s="154" t="s">
        <v>3523</v>
      </c>
      <c r="O5896" s="153">
        <v>930</v>
      </c>
      <c r="P5896" s="155">
        <v>0</v>
      </c>
      <c r="Q5896" s="10">
        <f t="shared" si="372"/>
        <v>930</v>
      </c>
    </row>
    <row r="5897" spans="2:17" ht="20.25" customHeight="1">
      <c r="B5897" s="10" t="str">
        <f t="shared" si="373"/>
        <v>گوشي اير پلاگ930</v>
      </c>
      <c r="C5897" s="10" t="str">
        <f t="shared" si="374"/>
        <v>گوشي اير پلاگ1403/05/15930</v>
      </c>
      <c r="D5897" s="10" t="str">
        <f>IFERROR(IF(تحویلی!$E$1="","",IF(NOSA!O5897=تحویلی!$E$1,تحویلی!$E$1&amp;COUNTIF(NOSA!$O$1:O5897,تحویلی!$E$1),"")),"")</f>
        <v/>
      </c>
      <c r="E5897" s="10" t="str">
        <f t="shared" si="375"/>
        <v>6322930</v>
      </c>
      <c r="F5897" s="10" t="str">
        <f>IFERROR(VLOOKUP(I5897,DATABASE!$N:$O,2,FALSE),"")</f>
        <v>گوشي اير پلاگ</v>
      </c>
      <c r="G5897" s="154" t="s">
        <v>3161</v>
      </c>
      <c r="H5897" s="155">
        <v>6322</v>
      </c>
      <c r="I5897" s="154" t="s">
        <v>1581</v>
      </c>
      <c r="J5897" s="154" t="s">
        <v>124</v>
      </c>
      <c r="K5897" s="156">
        <v>1</v>
      </c>
      <c r="L5897" s="154" t="s">
        <v>8</v>
      </c>
      <c r="M5897" s="154" t="s">
        <v>19</v>
      </c>
      <c r="N5897" s="154" t="s">
        <v>3523</v>
      </c>
      <c r="O5897" s="153">
        <v>930</v>
      </c>
      <c r="P5897" s="155">
        <v>0</v>
      </c>
      <c r="Q5897" s="10">
        <f t="shared" si="372"/>
        <v>930</v>
      </c>
    </row>
    <row r="5898" spans="2:17" ht="20.25" customHeight="1">
      <c r="B5898" s="10" t="str">
        <f t="shared" si="373"/>
        <v>پابند نسوز چرمي930</v>
      </c>
      <c r="C5898" s="10" t="str">
        <f t="shared" si="374"/>
        <v>پابند نسوز چرمي1403/05/15930</v>
      </c>
      <c r="D5898" s="10" t="str">
        <f>IFERROR(IF(تحویلی!$E$1="","",IF(NOSA!O5898=تحویلی!$E$1,تحویلی!$E$1&amp;COUNTIF(NOSA!$O$1:O5898,تحویلی!$E$1),"")),"")</f>
        <v/>
      </c>
      <c r="E5898" s="10" t="str">
        <f t="shared" si="375"/>
        <v>6322930</v>
      </c>
      <c r="F5898" s="10" t="str">
        <f>IFERROR(VLOOKUP(I5898,DATABASE!$N:$O,2,FALSE),"")</f>
        <v>پابند نسوز چرمي</v>
      </c>
      <c r="G5898" s="154" t="s">
        <v>3161</v>
      </c>
      <c r="H5898" s="155">
        <v>6322</v>
      </c>
      <c r="I5898" s="154" t="s">
        <v>1460</v>
      </c>
      <c r="J5898" s="154" t="s">
        <v>18</v>
      </c>
      <c r="K5898" s="156">
        <v>1</v>
      </c>
      <c r="L5898" s="154" t="s">
        <v>3</v>
      </c>
      <c r="M5898" s="154" t="s">
        <v>19</v>
      </c>
      <c r="N5898" s="154" t="s">
        <v>3523</v>
      </c>
      <c r="O5898" s="153">
        <v>930</v>
      </c>
      <c r="P5898" s="155">
        <v>0</v>
      </c>
      <c r="Q5898" s="10">
        <f t="shared" si="372"/>
        <v>930</v>
      </c>
    </row>
    <row r="5899" spans="2:17" ht="20.25" customHeight="1">
      <c r="B5899" s="10" t="str">
        <f t="shared" si="373"/>
        <v>كلاه ايمني488</v>
      </c>
      <c r="C5899" s="10" t="str">
        <f t="shared" si="374"/>
        <v>كلاه ايمني1403/05/15488</v>
      </c>
      <c r="D5899" s="10" t="str">
        <f>IFERROR(IF(تحویلی!$E$1="","",IF(NOSA!O5899=تحویلی!$E$1,تحویلی!$E$1&amp;COUNTIF(NOSA!$O$1:O5899,تحویلی!$E$1),"")),"")</f>
        <v/>
      </c>
      <c r="E5899" s="10" t="str">
        <f t="shared" si="375"/>
        <v>6323488</v>
      </c>
      <c r="F5899" s="10" t="str">
        <f>IFERROR(VLOOKUP(I5899,DATABASE!$N:$O,2,FALSE),"")</f>
        <v>كلاه ايمني</v>
      </c>
      <c r="G5899" s="154" t="s">
        <v>3161</v>
      </c>
      <c r="H5899" s="155">
        <v>6323</v>
      </c>
      <c r="I5899" s="154" t="s">
        <v>1505</v>
      </c>
      <c r="J5899" s="154" t="s">
        <v>1628</v>
      </c>
      <c r="K5899" s="156">
        <v>1</v>
      </c>
      <c r="L5899" s="154" t="s">
        <v>8</v>
      </c>
      <c r="M5899" s="154" t="s">
        <v>4</v>
      </c>
      <c r="N5899" s="154" t="s">
        <v>352</v>
      </c>
      <c r="O5899" s="153">
        <v>488</v>
      </c>
      <c r="P5899" s="155">
        <v>0</v>
      </c>
      <c r="Q5899" s="10">
        <f t="shared" si="372"/>
        <v>488</v>
      </c>
    </row>
    <row r="5900" spans="2:17" ht="20.25" customHeight="1">
      <c r="B5900" s="10" t="str">
        <f t="shared" si="373"/>
        <v>دستكش ضد برش سبك733</v>
      </c>
      <c r="C5900" s="10" t="str">
        <f t="shared" si="374"/>
        <v>دستكش ضد برش سبك1403/05/15733</v>
      </c>
      <c r="D5900" s="10" t="str">
        <f>IFERROR(IF(تحویلی!$E$1="","",IF(NOSA!O5900=تحویلی!$E$1,تحویلی!$E$1&amp;COUNTIF(NOSA!$O$1:O5900,تحویلی!$E$1),"")),"")</f>
        <v/>
      </c>
      <c r="E5900" s="10" t="str">
        <f t="shared" si="375"/>
        <v>6328733</v>
      </c>
      <c r="F5900" s="10" t="str">
        <f>IFERROR(VLOOKUP(I5900,DATABASE!$N:$O,2,FALSE),"")</f>
        <v>دستكش ضد برش سبك</v>
      </c>
      <c r="G5900" s="154" t="s">
        <v>3161</v>
      </c>
      <c r="H5900" s="155">
        <v>6328</v>
      </c>
      <c r="I5900" s="154" t="s">
        <v>1442</v>
      </c>
      <c r="J5900" s="154" t="s">
        <v>22</v>
      </c>
      <c r="K5900" s="156">
        <v>1</v>
      </c>
      <c r="L5900" s="154" t="s">
        <v>3</v>
      </c>
      <c r="M5900" s="154" t="s">
        <v>47</v>
      </c>
      <c r="N5900" s="154" t="s">
        <v>628</v>
      </c>
      <c r="O5900" s="153">
        <v>733</v>
      </c>
      <c r="P5900" s="155">
        <v>0</v>
      </c>
      <c r="Q5900" s="10">
        <f t="shared" si="372"/>
        <v>733</v>
      </c>
    </row>
    <row r="5901" spans="2:17" ht="20.25" customHeight="1">
      <c r="B5901" s="10" t="str">
        <f t="shared" si="373"/>
        <v>لباس كار ديرسوز(بلوز و شلوار)682</v>
      </c>
      <c r="C5901" s="10" t="str">
        <f t="shared" si="374"/>
        <v>لباس كار ديرسوز(بلوز و شلوار)1403/05/15682</v>
      </c>
      <c r="D5901" s="10" t="str">
        <f>IFERROR(IF(تحویلی!$E$1="","",IF(NOSA!O5901=تحویلی!$E$1,تحویلی!$E$1&amp;COUNTIF(NOSA!$O$1:O5901,تحویلی!$E$1),"")),"")</f>
        <v/>
      </c>
      <c r="E5901" s="10" t="str">
        <f t="shared" si="375"/>
        <v>6337682</v>
      </c>
      <c r="F5901" s="10" t="str">
        <f>IFERROR(VLOOKUP(I5901,DATABASE!$N:$O,2,FALSE),"")</f>
        <v>لباس كار ديرسوز(بلوز و شلوار)</v>
      </c>
      <c r="G5901" s="154" t="s">
        <v>3161</v>
      </c>
      <c r="H5901" s="155">
        <v>6337</v>
      </c>
      <c r="I5901" s="154" t="s">
        <v>1634</v>
      </c>
      <c r="J5901" s="154" t="s">
        <v>1635</v>
      </c>
      <c r="K5901" s="156">
        <v>1</v>
      </c>
      <c r="L5901" s="154" t="s">
        <v>28</v>
      </c>
      <c r="M5901" s="154" t="s">
        <v>9</v>
      </c>
      <c r="N5901" s="154" t="s">
        <v>1317</v>
      </c>
      <c r="O5901" s="153">
        <v>682</v>
      </c>
      <c r="P5901" s="155">
        <v>1</v>
      </c>
      <c r="Q5901" s="10">
        <f t="shared" si="372"/>
        <v>682</v>
      </c>
    </row>
    <row r="5902" spans="2:17" ht="20.25" customHeight="1">
      <c r="B5902" s="10" t="str">
        <f t="shared" si="373"/>
        <v>682</v>
      </c>
      <c r="C5902" s="10" t="str">
        <f t="shared" si="374"/>
        <v>1403/05/15682</v>
      </c>
      <c r="D5902" s="10" t="str">
        <f>IFERROR(IF(تحویلی!$E$1="","",IF(NOSA!O5902=تحویلی!$E$1,تحویلی!$E$1&amp;COUNTIF(NOSA!$O$1:O5902,تحویلی!$E$1),"")),"")</f>
        <v/>
      </c>
      <c r="E5902" s="10" t="str">
        <f t="shared" si="375"/>
        <v>6337682</v>
      </c>
      <c r="F5902" s="10" t="str">
        <f>IFERROR(VLOOKUP(I5902,DATABASE!$N:$O,2,FALSE),"")</f>
        <v/>
      </c>
      <c r="G5902" s="154" t="s">
        <v>3161</v>
      </c>
      <c r="H5902" s="155">
        <v>6337</v>
      </c>
      <c r="I5902" s="154" t="s">
        <v>2699</v>
      </c>
      <c r="J5902" s="154" t="s">
        <v>7</v>
      </c>
      <c r="K5902" s="156">
        <v>1</v>
      </c>
      <c r="L5902" s="154" t="s">
        <v>8</v>
      </c>
      <c r="M5902" s="154" t="s">
        <v>9</v>
      </c>
      <c r="N5902" s="154" t="s">
        <v>1317</v>
      </c>
      <c r="O5902" s="153">
        <v>682</v>
      </c>
      <c r="P5902" s="155">
        <v>1</v>
      </c>
      <c r="Q5902" s="10">
        <f t="shared" si="372"/>
        <v>682</v>
      </c>
    </row>
    <row r="5903" spans="2:17" ht="20.25" customHeight="1">
      <c r="B5903" s="10" t="str">
        <f t="shared" si="373"/>
        <v>دستكش كف مواد سبك840</v>
      </c>
      <c r="C5903" s="10" t="str">
        <f t="shared" si="374"/>
        <v>دستكش كف مواد سبك1403/05/15840</v>
      </c>
      <c r="D5903" s="10" t="str">
        <f>IFERROR(IF(تحویلی!$E$1="","",IF(NOSA!O5903=تحویلی!$E$1,تحویلی!$E$1&amp;COUNTIF(NOSA!$O$1:O5903,تحویلی!$E$1),"")),"")</f>
        <v/>
      </c>
      <c r="E5903" s="10" t="str">
        <f t="shared" si="375"/>
        <v>6349840</v>
      </c>
      <c r="F5903" s="10" t="str">
        <f>IFERROR(VLOOKUP(I5903,DATABASE!$N:$O,2,FALSE),"")</f>
        <v>دستكش كف مواد سبك</v>
      </c>
      <c r="G5903" s="154" t="s">
        <v>3161</v>
      </c>
      <c r="H5903" s="155">
        <v>6349</v>
      </c>
      <c r="I5903" s="154" t="s">
        <v>1456</v>
      </c>
      <c r="J5903" s="154" t="s">
        <v>2</v>
      </c>
      <c r="K5903" s="156">
        <v>1</v>
      </c>
      <c r="L5903" s="154" t="s">
        <v>3</v>
      </c>
      <c r="M5903" s="154" t="s">
        <v>47</v>
      </c>
      <c r="N5903" s="154" t="s">
        <v>3300</v>
      </c>
      <c r="O5903" s="153">
        <v>840</v>
      </c>
      <c r="P5903" s="155">
        <v>0</v>
      </c>
      <c r="Q5903" s="10">
        <f t="shared" si="372"/>
        <v>840</v>
      </c>
    </row>
    <row r="5904" spans="2:17" ht="20.25" customHeight="1">
      <c r="B5904" s="10" t="str">
        <f t="shared" si="373"/>
        <v>دستكش ضد برش سبك580</v>
      </c>
      <c r="C5904" s="10" t="str">
        <f t="shared" si="374"/>
        <v>دستكش ضد برش سبك1403/05/15580</v>
      </c>
      <c r="D5904" s="10" t="str">
        <f>IFERROR(IF(تحویلی!$E$1="","",IF(NOSA!O5904=تحویلی!$E$1,تحویلی!$E$1&amp;COUNTIF(NOSA!$O$1:O5904,تحویلی!$E$1),"")),"")</f>
        <v/>
      </c>
      <c r="E5904" s="10" t="str">
        <f t="shared" si="375"/>
        <v>6352580</v>
      </c>
      <c r="F5904" s="10" t="str">
        <f>IFERROR(VLOOKUP(I5904,DATABASE!$N:$O,2,FALSE),"")</f>
        <v>دستكش ضد برش سبك</v>
      </c>
      <c r="G5904" s="3" t="s">
        <v>3161</v>
      </c>
      <c r="H5904" s="4">
        <v>6352</v>
      </c>
      <c r="I5904" s="3" t="s">
        <v>1442</v>
      </c>
      <c r="J5904" s="3" t="s">
        <v>22</v>
      </c>
      <c r="K5904" s="5">
        <v>1</v>
      </c>
      <c r="L5904" s="3" t="s">
        <v>3</v>
      </c>
      <c r="M5904" s="3" t="s">
        <v>47</v>
      </c>
      <c r="N5904" s="3" t="s">
        <v>1001</v>
      </c>
      <c r="O5904" s="1">
        <v>580</v>
      </c>
      <c r="P5904" s="4">
        <v>0</v>
      </c>
      <c r="Q5904" s="10">
        <f t="shared" si="372"/>
        <v>580</v>
      </c>
    </row>
    <row r="5905" spans="2:17" ht="20.25" customHeight="1">
      <c r="B5905" s="10" t="str">
        <f t="shared" si="373"/>
        <v>776</v>
      </c>
      <c r="C5905" s="10" t="str">
        <f t="shared" si="374"/>
        <v>1403/05/15776</v>
      </c>
      <c r="D5905" s="10" t="str">
        <f>IFERROR(IF(تحویلی!$E$1="","",IF(NOSA!O5905=تحویلی!$E$1,تحویلی!$E$1&amp;COUNTIF(NOSA!$O$1:O5905,تحویلی!$E$1),"")),"")</f>
        <v/>
      </c>
      <c r="E5905" s="10" t="str">
        <f t="shared" si="375"/>
        <v>6354776</v>
      </c>
      <c r="F5905" s="10" t="str">
        <f>IFERROR(VLOOKUP(I5905,DATABASE!$N:$O,2,FALSE),"")</f>
        <v/>
      </c>
      <c r="G5905" s="3" t="s">
        <v>3161</v>
      </c>
      <c r="H5905" s="4">
        <v>6354</v>
      </c>
      <c r="I5905" s="3" t="s">
        <v>2699</v>
      </c>
      <c r="J5905" s="3" t="s">
        <v>7</v>
      </c>
      <c r="K5905" s="5">
        <v>1</v>
      </c>
      <c r="L5905" s="3" t="s">
        <v>8</v>
      </c>
      <c r="M5905" s="3" t="s">
        <v>4</v>
      </c>
      <c r="N5905" s="3" t="s">
        <v>2710</v>
      </c>
      <c r="O5905" s="1">
        <v>776</v>
      </c>
      <c r="P5905" s="4">
        <v>0</v>
      </c>
      <c r="Q5905" s="10">
        <f t="shared" si="372"/>
        <v>776</v>
      </c>
    </row>
    <row r="5906" spans="2:17" ht="20.25" customHeight="1">
      <c r="B5906" s="10" t="str">
        <f t="shared" si="373"/>
        <v>دستكش ضد برش سبك128</v>
      </c>
      <c r="C5906" s="10" t="str">
        <f t="shared" si="374"/>
        <v>دستكش ضد برش سبك1403/05/15128</v>
      </c>
      <c r="D5906" s="10" t="str">
        <f>IFERROR(IF(تحویلی!$E$1="","",IF(NOSA!O5906=تحویلی!$E$1,تحویلی!$E$1&amp;COUNTIF(NOSA!$O$1:O5906,تحویلی!$E$1),"")),"")</f>
        <v/>
      </c>
      <c r="E5906" s="10" t="str">
        <f t="shared" si="375"/>
        <v>6357128</v>
      </c>
      <c r="F5906" s="10" t="str">
        <f>IFERROR(VLOOKUP(I5906,DATABASE!$N:$O,2,FALSE),"")</f>
        <v>دستكش ضد برش سبك</v>
      </c>
      <c r="G5906" s="3" t="s">
        <v>3161</v>
      </c>
      <c r="H5906" s="4">
        <v>6357</v>
      </c>
      <c r="I5906" s="3" t="s">
        <v>1442</v>
      </c>
      <c r="J5906" s="3" t="s">
        <v>22</v>
      </c>
      <c r="K5906" s="5">
        <v>1</v>
      </c>
      <c r="L5906" s="3" t="s">
        <v>3</v>
      </c>
      <c r="M5906" s="3" t="s">
        <v>4</v>
      </c>
      <c r="N5906" s="3" t="s">
        <v>2766</v>
      </c>
      <c r="O5906" s="1">
        <v>128</v>
      </c>
      <c r="P5906" s="4">
        <v>1</v>
      </c>
      <c r="Q5906" s="10">
        <f t="shared" si="372"/>
        <v>128</v>
      </c>
    </row>
    <row r="5907" spans="2:17" ht="20.25" customHeight="1">
      <c r="B5907" s="10" t="str">
        <f t="shared" si="373"/>
        <v>دستكش ساق بلند نسوز624</v>
      </c>
      <c r="C5907" s="10" t="str">
        <f t="shared" si="374"/>
        <v>دستكش ساق بلند نسوز1403/05/16624</v>
      </c>
      <c r="D5907" s="10" t="str">
        <f>IFERROR(IF(تحویلی!$E$1="","",IF(NOSA!O5907=تحویلی!$E$1,تحویلی!$E$1&amp;COUNTIF(NOSA!$O$1:O5907,تحویلی!$E$1),"")),"")</f>
        <v/>
      </c>
      <c r="E5907" s="10" t="str">
        <f t="shared" si="375"/>
        <v>6366624</v>
      </c>
      <c r="F5907" s="10" t="str">
        <f>IFERROR(VLOOKUP(I5907,DATABASE!$N:$O,2,FALSE),"")</f>
        <v>دستكش ساق بلند نسوز</v>
      </c>
      <c r="G5907" s="3" t="s">
        <v>3162</v>
      </c>
      <c r="H5907" s="4">
        <v>6366</v>
      </c>
      <c r="I5907" s="3" t="s">
        <v>1461</v>
      </c>
      <c r="J5907" s="3" t="s">
        <v>34</v>
      </c>
      <c r="K5907" s="5">
        <v>1</v>
      </c>
      <c r="L5907" s="3" t="s">
        <v>3</v>
      </c>
      <c r="M5907" s="3" t="s">
        <v>90</v>
      </c>
      <c r="N5907" s="3" t="s">
        <v>226</v>
      </c>
      <c r="O5907" s="1">
        <v>624</v>
      </c>
      <c r="P5907" s="4">
        <v>1</v>
      </c>
      <c r="Q5907" s="10">
        <f t="shared" si="372"/>
        <v>624</v>
      </c>
    </row>
    <row r="5908" spans="2:17" ht="20.25" customHeight="1">
      <c r="B5908" s="10" t="str">
        <f t="shared" si="373"/>
        <v>لباس كار كارشناسي254</v>
      </c>
      <c r="C5908" s="10" t="str">
        <f t="shared" si="374"/>
        <v>لباس كار كارشناسي1403/05/16254</v>
      </c>
      <c r="D5908" s="10" t="str">
        <f>IFERROR(IF(تحویلی!$E$1="","",IF(NOSA!O5908=تحویلی!$E$1,تحویلی!$E$1&amp;COUNTIF(NOSA!$O$1:O5908,تحویلی!$E$1),"")),"")</f>
        <v/>
      </c>
      <c r="E5908" s="10" t="str">
        <f t="shared" si="375"/>
        <v>6369254</v>
      </c>
      <c r="F5908" s="10" t="str">
        <f>IFERROR(VLOOKUP(I5908,DATABASE!$N:$O,2,FALSE),"")</f>
        <v>لباس كار كارشناسي</v>
      </c>
      <c r="G5908" s="3" t="s">
        <v>3162</v>
      </c>
      <c r="H5908" s="4">
        <v>6369</v>
      </c>
      <c r="I5908" s="3" t="s">
        <v>2346</v>
      </c>
      <c r="J5908" s="3" t="s">
        <v>3296</v>
      </c>
      <c r="K5908" s="5">
        <v>1</v>
      </c>
      <c r="L5908" s="3" t="s">
        <v>28</v>
      </c>
      <c r="M5908" s="3" t="s">
        <v>47</v>
      </c>
      <c r="N5908" s="3" t="s">
        <v>279</v>
      </c>
      <c r="O5908" s="1">
        <v>254</v>
      </c>
      <c r="P5908" s="4">
        <v>1</v>
      </c>
      <c r="Q5908" s="10">
        <f t="shared" si="372"/>
        <v>254</v>
      </c>
    </row>
    <row r="5909" spans="2:17" ht="20.25" customHeight="1">
      <c r="B5909" s="10" t="str">
        <f t="shared" si="373"/>
        <v>دستكش كف مواد سبك460</v>
      </c>
      <c r="C5909" s="10" t="str">
        <f t="shared" si="374"/>
        <v>دستكش كف مواد سبك1403/05/16460</v>
      </c>
      <c r="D5909" s="10" t="str">
        <f>IFERROR(IF(تحویلی!$E$1="","",IF(NOSA!O5909=تحویلی!$E$1,تحویلی!$E$1&amp;COUNTIF(NOSA!$O$1:O5909,تحویلی!$E$1),"")),"")</f>
        <v/>
      </c>
      <c r="E5909" s="10" t="str">
        <f t="shared" si="375"/>
        <v>6370460</v>
      </c>
      <c r="F5909" s="10" t="str">
        <f>IFERROR(VLOOKUP(I5909,DATABASE!$N:$O,2,FALSE),"")</f>
        <v>دستكش كف مواد سبك</v>
      </c>
      <c r="G5909" s="3" t="s">
        <v>3162</v>
      </c>
      <c r="H5909" s="4">
        <v>6370</v>
      </c>
      <c r="I5909" s="3" t="s">
        <v>1456</v>
      </c>
      <c r="J5909" s="3" t="s">
        <v>2</v>
      </c>
      <c r="K5909" s="5">
        <v>1</v>
      </c>
      <c r="L5909" s="3" t="s">
        <v>3</v>
      </c>
      <c r="M5909" s="3" t="s">
        <v>47</v>
      </c>
      <c r="N5909" s="3" t="s">
        <v>140</v>
      </c>
      <c r="O5909" s="1">
        <v>460</v>
      </c>
      <c r="P5909" s="4">
        <v>1</v>
      </c>
      <c r="Q5909" s="10">
        <f t="shared" si="372"/>
        <v>460</v>
      </c>
    </row>
    <row r="5910" spans="2:17" ht="20.25" customHeight="1">
      <c r="B5910" s="10" t="str">
        <f t="shared" si="373"/>
        <v>لباس كار ديرسوز(بلوز) 155</v>
      </c>
      <c r="C5910" s="10" t="str">
        <f t="shared" si="374"/>
        <v>لباس كار ديرسوز(بلوز) 1403/05/16155</v>
      </c>
      <c r="D5910" s="10" t="str">
        <f>IFERROR(IF(تحویلی!$E$1="","",IF(NOSA!O5910=تحویلی!$E$1,تحویلی!$E$1&amp;COUNTIF(NOSA!$O$1:O5910,تحویلی!$E$1),"")),"")</f>
        <v/>
      </c>
      <c r="E5910" s="10" t="str">
        <f t="shared" si="375"/>
        <v>6385155</v>
      </c>
      <c r="F5910" s="10" t="str">
        <f>IFERROR(VLOOKUP(I5910,DATABASE!$N:$O,2,FALSE),"")</f>
        <v xml:space="preserve">لباس كار ديرسوز(بلوز) </v>
      </c>
      <c r="G5910" s="3" t="s">
        <v>3162</v>
      </c>
      <c r="H5910" s="4">
        <v>6385</v>
      </c>
      <c r="I5910" s="3" t="s">
        <v>2315</v>
      </c>
      <c r="J5910" s="3" t="s">
        <v>2667</v>
      </c>
      <c r="K5910" s="5">
        <v>1</v>
      </c>
      <c r="L5910" s="3" t="s">
        <v>8</v>
      </c>
      <c r="M5910" s="3" t="s">
        <v>4</v>
      </c>
      <c r="N5910" s="3" t="s">
        <v>77</v>
      </c>
      <c r="O5910" s="1">
        <v>155</v>
      </c>
      <c r="P5910" s="4">
        <v>1</v>
      </c>
      <c r="Q5910" s="10">
        <f t="shared" si="372"/>
        <v>155</v>
      </c>
    </row>
    <row r="5911" spans="2:17" ht="20.25" customHeight="1">
      <c r="B5911" s="10" t="str">
        <f t="shared" si="373"/>
        <v>كفش ايمني155</v>
      </c>
      <c r="C5911" s="10" t="str">
        <f t="shared" si="374"/>
        <v>كفش ايمني1403/05/16155</v>
      </c>
      <c r="D5911" s="10" t="str">
        <f>IFERROR(IF(تحویلی!$E$1="","",IF(NOSA!O5911=تحویلی!$E$1,تحویلی!$E$1&amp;COUNTIF(NOSA!$O$1:O5911,تحویلی!$E$1),"")),"")</f>
        <v/>
      </c>
      <c r="E5911" s="10" t="str">
        <f t="shared" si="375"/>
        <v>6385155</v>
      </c>
      <c r="F5911" s="10" t="str">
        <f>IFERROR(VLOOKUP(I5911,DATABASE!$N:$O,2,FALSE),"")</f>
        <v>كفش ايمني</v>
      </c>
      <c r="G5911" s="3" t="s">
        <v>3162</v>
      </c>
      <c r="H5911" s="4">
        <v>6385</v>
      </c>
      <c r="I5911" s="3" t="s">
        <v>1720</v>
      </c>
      <c r="J5911" s="3" t="s">
        <v>1721</v>
      </c>
      <c r="K5911" s="5">
        <v>1</v>
      </c>
      <c r="L5911" s="3" t="s">
        <v>3</v>
      </c>
      <c r="M5911" s="3" t="s">
        <v>4</v>
      </c>
      <c r="N5911" s="3" t="s">
        <v>77</v>
      </c>
      <c r="O5911" s="1">
        <v>155</v>
      </c>
      <c r="P5911" s="4">
        <v>1</v>
      </c>
      <c r="Q5911" s="10">
        <f t="shared" si="372"/>
        <v>155</v>
      </c>
    </row>
    <row r="5912" spans="2:17" ht="20.25" customHeight="1">
      <c r="B5912" s="10" t="str">
        <f t="shared" si="373"/>
        <v>دستكش ضد برش سبك624</v>
      </c>
      <c r="C5912" s="10" t="str">
        <f t="shared" si="374"/>
        <v>دستكش ضد برش سبك1403/05/16624</v>
      </c>
      <c r="D5912" s="10" t="str">
        <f>IFERROR(IF(تحویلی!$E$1="","",IF(NOSA!O5912=تحویلی!$E$1,تحویلی!$E$1&amp;COUNTIF(NOSA!$O$1:O5912,تحویلی!$E$1),"")),"")</f>
        <v/>
      </c>
      <c r="E5912" s="10" t="str">
        <f t="shared" si="375"/>
        <v>6390624</v>
      </c>
      <c r="F5912" s="10" t="str">
        <f>IFERROR(VLOOKUP(I5912,DATABASE!$N:$O,2,FALSE),"")</f>
        <v>دستكش ضد برش سبك</v>
      </c>
      <c r="G5912" s="3" t="s">
        <v>3162</v>
      </c>
      <c r="H5912" s="4">
        <v>6390</v>
      </c>
      <c r="I5912" s="3" t="s">
        <v>1442</v>
      </c>
      <c r="J5912" s="3" t="s">
        <v>22</v>
      </c>
      <c r="K5912" s="5">
        <v>1</v>
      </c>
      <c r="L5912" s="3" t="s">
        <v>3</v>
      </c>
      <c r="M5912" s="3" t="s">
        <v>25</v>
      </c>
      <c r="N5912" s="3" t="s">
        <v>226</v>
      </c>
      <c r="O5912" s="1">
        <v>624</v>
      </c>
      <c r="P5912" s="4">
        <v>1</v>
      </c>
      <c r="Q5912" s="10">
        <f t="shared" si="372"/>
        <v>624</v>
      </c>
    </row>
    <row r="5913" spans="2:17" ht="20.25" customHeight="1">
      <c r="B5913" s="10" t="str">
        <f t="shared" si="373"/>
        <v>دستكش كف مواد سبك822</v>
      </c>
      <c r="C5913" s="10" t="str">
        <f t="shared" si="374"/>
        <v>دستكش كف مواد سبك1403/05/16822</v>
      </c>
      <c r="D5913" s="10" t="str">
        <f>IFERROR(IF(تحویلی!$E$1="","",IF(NOSA!O5913=تحویلی!$E$1,تحویلی!$E$1&amp;COUNTIF(NOSA!$O$1:O5913,تحویلی!$E$1),"")),"")</f>
        <v/>
      </c>
      <c r="E5913" s="10" t="str">
        <f t="shared" si="375"/>
        <v>6394822</v>
      </c>
      <c r="F5913" s="10" t="str">
        <f>IFERROR(VLOOKUP(I5913,DATABASE!$N:$O,2,FALSE),"")</f>
        <v>دستكش كف مواد سبك</v>
      </c>
      <c r="G5913" s="3" t="s">
        <v>3162</v>
      </c>
      <c r="H5913" s="4">
        <v>6394</v>
      </c>
      <c r="I5913" s="3" t="s">
        <v>1456</v>
      </c>
      <c r="J5913" s="3" t="s">
        <v>2</v>
      </c>
      <c r="K5913" s="5">
        <v>1</v>
      </c>
      <c r="L5913" s="3" t="s">
        <v>3</v>
      </c>
      <c r="M5913" s="3" t="s">
        <v>47</v>
      </c>
      <c r="N5913" s="3" t="s">
        <v>3524</v>
      </c>
      <c r="O5913" s="1">
        <v>822</v>
      </c>
      <c r="P5913" s="4">
        <v>0</v>
      </c>
      <c r="Q5913" s="10">
        <f t="shared" si="372"/>
        <v>822</v>
      </c>
    </row>
    <row r="5914" spans="2:17" ht="20.25" customHeight="1">
      <c r="B5914" s="10" t="str">
        <f t="shared" si="373"/>
        <v>دستكش ضد برش سبك820</v>
      </c>
      <c r="C5914" s="10" t="str">
        <f t="shared" si="374"/>
        <v>دستكش ضد برش سبك1403/05/16820</v>
      </c>
      <c r="D5914" s="10" t="str">
        <f>IFERROR(IF(تحویلی!$E$1="","",IF(NOSA!O5914=تحویلی!$E$1,تحویلی!$E$1&amp;COUNTIF(NOSA!$O$1:O5914,تحویلی!$E$1),"")),"")</f>
        <v/>
      </c>
      <c r="E5914" s="10" t="str">
        <f t="shared" si="375"/>
        <v>6395820</v>
      </c>
      <c r="F5914" s="10" t="str">
        <f>IFERROR(VLOOKUP(I5914,DATABASE!$N:$O,2,FALSE),"")</f>
        <v>دستكش ضد برش سبك</v>
      </c>
      <c r="G5914" s="3" t="s">
        <v>3162</v>
      </c>
      <c r="H5914" s="4">
        <v>6395</v>
      </c>
      <c r="I5914" s="3" t="s">
        <v>1442</v>
      </c>
      <c r="J5914" s="3" t="s">
        <v>22</v>
      </c>
      <c r="K5914" s="5">
        <v>1</v>
      </c>
      <c r="L5914" s="3" t="s">
        <v>3</v>
      </c>
      <c r="M5914" s="3" t="s">
        <v>40</v>
      </c>
      <c r="N5914" s="3" t="s">
        <v>1738</v>
      </c>
      <c r="O5914" s="1">
        <v>820</v>
      </c>
      <c r="P5914" s="4">
        <v>0</v>
      </c>
      <c r="Q5914" s="10">
        <f t="shared" ref="Q5914:Q5977" si="376">VALUE(O5914)</f>
        <v>820</v>
      </c>
    </row>
    <row r="5915" spans="2:17" ht="20.25" customHeight="1">
      <c r="B5915" s="10" t="str">
        <f t="shared" si="373"/>
        <v>چكمه ضد آب776</v>
      </c>
      <c r="C5915" s="10" t="str">
        <f t="shared" si="374"/>
        <v>چكمه ضد آب1403/05/17776</v>
      </c>
      <c r="D5915" s="10" t="str">
        <f>IFERROR(IF(تحویلی!$E$1="","",IF(NOSA!O5915=تحویلی!$E$1,تحویلی!$E$1&amp;COUNTIF(NOSA!$O$1:O5915,تحویلی!$E$1),"")),"")</f>
        <v/>
      </c>
      <c r="E5915" s="10" t="str">
        <f t="shared" si="375"/>
        <v>6414776</v>
      </c>
      <c r="F5915" s="10" t="str">
        <f>IFERROR(VLOOKUP(I5915,DATABASE!$N:$O,2,FALSE),"")</f>
        <v>چكمه ضد آب</v>
      </c>
      <c r="G5915" s="577" t="s">
        <v>3163</v>
      </c>
      <c r="H5915" s="578">
        <v>6414</v>
      </c>
      <c r="I5915" s="577" t="s">
        <v>2376</v>
      </c>
      <c r="J5915" s="577" t="s">
        <v>3423</v>
      </c>
      <c r="K5915" s="579">
        <v>1</v>
      </c>
      <c r="L5915" s="577" t="s">
        <v>3</v>
      </c>
      <c r="M5915" s="577" t="s">
        <v>4</v>
      </c>
      <c r="N5915" s="577" t="s">
        <v>2710</v>
      </c>
      <c r="O5915" s="580">
        <v>776</v>
      </c>
      <c r="P5915" s="578">
        <v>0</v>
      </c>
      <c r="Q5915" s="10">
        <f t="shared" si="376"/>
        <v>776</v>
      </c>
    </row>
    <row r="5916" spans="2:17" ht="20.25" customHeight="1">
      <c r="B5916" s="10" t="str">
        <f t="shared" si="373"/>
        <v>دستكش ضد ارتعاش كپسولي859</v>
      </c>
      <c r="C5916" s="10" t="str">
        <f t="shared" si="374"/>
        <v>دستكش ضد ارتعاش كپسولي1403/05/17859</v>
      </c>
      <c r="D5916" s="10" t="str">
        <f>IFERROR(IF(تحویلی!$E$1="","",IF(NOSA!O5916=تحویلی!$E$1,تحویلی!$E$1&amp;COUNTIF(NOSA!$O$1:O5916,تحویلی!$E$1),"")),"")</f>
        <v/>
      </c>
      <c r="E5916" s="10" t="str">
        <f t="shared" si="375"/>
        <v>6417859</v>
      </c>
      <c r="F5916" s="10" t="str">
        <f>IFERROR(VLOOKUP(I5916,DATABASE!$N:$O,2,FALSE),"")</f>
        <v>دستكش ضد ارتعاش كپسولي</v>
      </c>
      <c r="G5916" s="577" t="s">
        <v>3163</v>
      </c>
      <c r="H5916" s="578">
        <v>6417</v>
      </c>
      <c r="I5916" s="577" t="s">
        <v>2330</v>
      </c>
      <c r="J5916" s="577" t="s">
        <v>276</v>
      </c>
      <c r="K5916" s="579">
        <v>1</v>
      </c>
      <c r="L5916" s="577" t="s">
        <v>3</v>
      </c>
      <c r="M5916" s="577" t="s">
        <v>102</v>
      </c>
      <c r="N5916" s="577" t="s">
        <v>796</v>
      </c>
      <c r="O5916" s="580">
        <v>859</v>
      </c>
      <c r="P5916" s="578">
        <v>0</v>
      </c>
      <c r="Q5916" s="10">
        <f t="shared" si="376"/>
        <v>859</v>
      </c>
    </row>
    <row r="5917" spans="2:17" ht="20.25" customHeight="1">
      <c r="B5917" s="10" t="str">
        <f t="shared" si="373"/>
        <v>پد فيلتر ماسك859</v>
      </c>
      <c r="C5917" s="10" t="str">
        <f t="shared" si="374"/>
        <v>پد فيلتر ماسك1403/05/17859</v>
      </c>
      <c r="D5917" s="10" t="str">
        <f>IFERROR(IF(تحویلی!$E$1="","",IF(NOSA!O5917=تحویلی!$E$1,تحویلی!$E$1&amp;COUNTIF(NOSA!$O$1:O5917,تحویلی!$E$1),"")),"")</f>
        <v/>
      </c>
      <c r="E5917" s="10" t="str">
        <f t="shared" si="375"/>
        <v>6417859</v>
      </c>
      <c r="F5917" s="10" t="str">
        <f>IFERROR(VLOOKUP(I5917,DATABASE!$N:$O,2,FALSE),"")</f>
        <v>پد فيلتر ماسك</v>
      </c>
      <c r="G5917" s="577" t="s">
        <v>3163</v>
      </c>
      <c r="H5917" s="578">
        <v>6417</v>
      </c>
      <c r="I5917" s="577" t="s">
        <v>2335</v>
      </c>
      <c r="J5917" s="577" t="s">
        <v>58</v>
      </c>
      <c r="K5917" s="579">
        <v>8</v>
      </c>
      <c r="L5917" s="577" t="s">
        <v>8</v>
      </c>
      <c r="M5917" s="577" t="s">
        <v>102</v>
      </c>
      <c r="N5917" s="577" t="s">
        <v>796</v>
      </c>
      <c r="O5917" s="580">
        <v>859</v>
      </c>
      <c r="P5917" s="578">
        <v>0</v>
      </c>
      <c r="Q5917" s="10">
        <f t="shared" si="376"/>
        <v>859</v>
      </c>
    </row>
    <row r="5918" spans="2:17" ht="20.25" customHeight="1">
      <c r="B5918" s="10" t="str">
        <f t="shared" si="373"/>
        <v>لباس كار نسوز(بلوز و شلوار)658</v>
      </c>
      <c r="C5918" s="10" t="str">
        <f t="shared" si="374"/>
        <v>لباس كار نسوز(بلوز و شلوار)1403/05/17658</v>
      </c>
      <c r="D5918" s="10" t="str">
        <f>IFERROR(IF(تحویلی!$E$1="","",IF(NOSA!O5918=تحویلی!$E$1,تحویلی!$E$1&amp;COUNTIF(NOSA!$O$1:O5918,تحویلی!$E$1),"")),"")</f>
        <v/>
      </c>
      <c r="E5918" s="10" t="str">
        <f t="shared" si="375"/>
        <v>6418658</v>
      </c>
      <c r="F5918" s="10" t="str">
        <f>IFERROR(VLOOKUP(I5918,DATABASE!$N:$O,2,FALSE),"")</f>
        <v>لباس كار نسوز(بلوز و شلوار)</v>
      </c>
      <c r="G5918" s="577" t="s">
        <v>3163</v>
      </c>
      <c r="H5918" s="578">
        <v>6418</v>
      </c>
      <c r="I5918" s="577" t="s">
        <v>1701</v>
      </c>
      <c r="J5918" s="577" t="s">
        <v>1702</v>
      </c>
      <c r="K5918" s="579">
        <v>1</v>
      </c>
      <c r="L5918" s="577" t="s">
        <v>28</v>
      </c>
      <c r="M5918" s="577" t="s">
        <v>19</v>
      </c>
      <c r="N5918" s="577" t="s">
        <v>2762</v>
      </c>
      <c r="O5918" s="580">
        <v>658</v>
      </c>
      <c r="P5918" s="578">
        <v>1</v>
      </c>
      <c r="Q5918" s="10">
        <f t="shared" si="376"/>
        <v>658</v>
      </c>
    </row>
    <row r="5919" spans="2:17" ht="20.25" customHeight="1">
      <c r="B5919" s="10" t="str">
        <f t="shared" si="373"/>
        <v>دستكش كف مواد سبك731</v>
      </c>
      <c r="C5919" s="10" t="str">
        <f t="shared" si="374"/>
        <v>دستكش كف مواد سبك1403/05/17731</v>
      </c>
      <c r="D5919" s="10" t="str">
        <f>IFERROR(IF(تحویلی!$E$1="","",IF(NOSA!O5919=تحویلی!$E$1,تحویلی!$E$1&amp;COUNTIF(NOSA!$O$1:O5919,تحویلی!$E$1),"")),"")</f>
        <v/>
      </c>
      <c r="E5919" s="10" t="str">
        <f t="shared" si="375"/>
        <v>6420731</v>
      </c>
      <c r="F5919" s="10" t="str">
        <f>IFERROR(VLOOKUP(I5919,DATABASE!$N:$O,2,FALSE),"")</f>
        <v>دستكش كف مواد سبك</v>
      </c>
      <c r="G5919" s="577" t="s">
        <v>3163</v>
      </c>
      <c r="H5919" s="578">
        <v>6420</v>
      </c>
      <c r="I5919" s="577" t="s">
        <v>1456</v>
      </c>
      <c r="J5919" s="577" t="s">
        <v>2</v>
      </c>
      <c r="K5919" s="579">
        <v>1</v>
      </c>
      <c r="L5919" s="577" t="s">
        <v>3</v>
      </c>
      <c r="M5919" s="577" t="s">
        <v>47</v>
      </c>
      <c r="N5919" s="577" t="s">
        <v>1119</v>
      </c>
      <c r="O5919" s="580">
        <v>731</v>
      </c>
      <c r="P5919" s="578">
        <v>1</v>
      </c>
      <c r="Q5919" s="10">
        <f t="shared" si="376"/>
        <v>731</v>
      </c>
    </row>
    <row r="5920" spans="2:17" ht="20.25" customHeight="1">
      <c r="B5920" s="10" t="str">
        <f t="shared" si="373"/>
        <v>شيشه مات ماسك جوشكاري776</v>
      </c>
      <c r="C5920" s="10" t="str">
        <f t="shared" si="374"/>
        <v>شيشه مات ماسك جوشكاري1403/05/17776</v>
      </c>
      <c r="D5920" s="10" t="str">
        <f>IFERROR(IF(تحویلی!$E$1="","",IF(NOSA!O5920=تحویلی!$E$1,تحویلی!$E$1&amp;COUNTIF(NOSA!$O$1:O5920,تحویلی!$E$1),"")),"")</f>
        <v/>
      </c>
      <c r="E5920" s="10" t="str">
        <f t="shared" si="375"/>
        <v>6432776</v>
      </c>
      <c r="F5920" s="10" t="str">
        <f>IFERROR(VLOOKUP(I5920,DATABASE!$N:$O,2,FALSE),"")</f>
        <v>شيشه مات ماسك جوشكاري</v>
      </c>
      <c r="G5920" s="577" t="s">
        <v>3163</v>
      </c>
      <c r="H5920" s="578">
        <v>6432</v>
      </c>
      <c r="I5920" s="577" t="s">
        <v>1507</v>
      </c>
      <c r="J5920" s="577" t="s">
        <v>113</v>
      </c>
      <c r="K5920" s="579">
        <v>1</v>
      </c>
      <c r="L5920" s="577" t="s">
        <v>8</v>
      </c>
      <c r="M5920" s="577" t="s">
        <v>87</v>
      </c>
      <c r="N5920" s="577" t="s">
        <v>1169</v>
      </c>
      <c r="O5920" s="580">
        <v>776</v>
      </c>
      <c r="P5920" s="578">
        <v>0</v>
      </c>
      <c r="Q5920" s="10">
        <f t="shared" si="376"/>
        <v>776</v>
      </c>
    </row>
    <row r="5921" spans="2:17" ht="20.25" customHeight="1">
      <c r="B5921" s="10" t="str">
        <f t="shared" si="373"/>
        <v>دستكش استاد كار163</v>
      </c>
      <c r="C5921" s="10" t="str">
        <f t="shared" si="374"/>
        <v>دستكش استاد كار1403/05/17163</v>
      </c>
      <c r="D5921" s="10" t="str">
        <f>IFERROR(IF(تحویلی!$E$1="","",IF(NOSA!O5921=تحویلی!$E$1,تحویلی!$E$1&amp;COUNTIF(NOSA!$O$1:O5921,تحویلی!$E$1),"")),"")</f>
        <v/>
      </c>
      <c r="E5921" s="10" t="str">
        <f t="shared" si="375"/>
        <v>6438163</v>
      </c>
      <c r="F5921" s="10" t="str">
        <f>IFERROR(VLOOKUP(I5921,DATABASE!$N:$O,2,FALSE),"")</f>
        <v>دستكش استاد كار</v>
      </c>
      <c r="G5921" s="577" t="s">
        <v>3163</v>
      </c>
      <c r="H5921" s="578">
        <v>6438</v>
      </c>
      <c r="I5921" s="577" t="s">
        <v>1543</v>
      </c>
      <c r="J5921" s="577" t="s">
        <v>255</v>
      </c>
      <c r="K5921" s="579">
        <v>1</v>
      </c>
      <c r="L5921" s="577" t="s">
        <v>3</v>
      </c>
      <c r="M5921" s="577" t="s">
        <v>9</v>
      </c>
      <c r="N5921" s="577" t="s">
        <v>324</v>
      </c>
      <c r="O5921" s="580">
        <v>163</v>
      </c>
      <c r="P5921" s="578">
        <v>0</v>
      </c>
      <c r="Q5921" s="10">
        <f t="shared" si="376"/>
        <v>163</v>
      </c>
    </row>
    <row r="5922" spans="2:17" ht="20.25" customHeight="1">
      <c r="B5922" s="10" t="str">
        <f t="shared" si="373"/>
        <v>دستكش ضد برش سبك573</v>
      </c>
      <c r="C5922" s="10" t="str">
        <f t="shared" si="374"/>
        <v>دستكش ضد برش سبك1403/05/17573</v>
      </c>
      <c r="D5922" s="10" t="str">
        <f>IFERROR(IF(تحویلی!$E$1="","",IF(NOSA!O5922=تحویلی!$E$1,تحویلی!$E$1&amp;COUNTIF(NOSA!$O$1:O5922,تحویلی!$E$1),"")),"")</f>
        <v/>
      </c>
      <c r="E5922" s="10" t="str">
        <f t="shared" si="375"/>
        <v>6441573</v>
      </c>
      <c r="F5922" s="10" t="str">
        <f>IFERROR(VLOOKUP(I5922,DATABASE!$N:$O,2,FALSE),"")</f>
        <v>دستكش ضد برش سبك</v>
      </c>
      <c r="G5922" s="577" t="s">
        <v>3163</v>
      </c>
      <c r="H5922" s="578">
        <v>6441</v>
      </c>
      <c r="I5922" s="577" t="s">
        <v>1442</v>
      </c>
      <c r="J5922" s="577" t="s">
        <v>22</v>
      </c>
      <c r="K5922" s="579">
        <v>1</v>
      </c>
      <c r="L5922" s="577" t="s">
        <v>3</v>
      </c>
      <c r="M5922" s="577" t="s">
        <v>19</v>
      </c>
      <c r="N5922" s="577" t="s">
        <v>104</v>
      </c>
      <c r="O5922" s="580">
        <v>573</v>
      </c>
      <c r="P5922" s="578">
        <v>0</v>
      </c>
      <c r="Q5922" s="10">
        <f t="shared" si="376"/>
        <v>573</v>
      </c>
    </row>
    <row r="5923" spans="2:17" ht="20.25" customHeight="1">
      <c r="B5923" s="10" t="str">
        <f t="shared" si="373"/>
        <v>دستكش استاد كار755</v>
      </c>
      <c r="C5923" s="10" t="str">
        <f t="shared" si="374"/>
        <v>دستكش استاد كار1403/05/17755</v>
      </c>
      <c r="D5923" s="10" t="str">
        <f>IFERROR(IF(تحویلی!$E$1="","",IF(NOSA!O5923=تحویلی!$E$1,تحویلی!$E$1&amp;COUNTIF(NOSA!$O$1:O5923,تحویلی!$E$1),"")),"")</f>
        <v/>
      </c>
      <c r="E5923" s="10" t="str">
        <f t="shared" si="375"/>
        <v>6445755</v>
      </c>
      <c r="F5923" s="10" t="str">
        <f>IFERROR(VLOOKUP(I5923,DATABASE!$N:$O,2,FALSE),"")</f>
        <v>دستكش استاد كار</v>
      </c>
      <c r="G5923" s="577" t="s">
        <v>3163</v>
      </c>
      <c r="H5923" s="578">
        <v>6445</v>
      </c>
      <c r="I5923" s="577" t="s">
        <v>1543</v>
      </c>
      <c r="J5923" s="577" t="s">
        <v>255</v>
      </c>
      <c r="K5923" s="579">
        <v>2</v>
      </c>
      <c r="L5923" s="577" t="s">
        <v>3</v>
      </c>
      <c r="M5923" s="577" t="s">
        <v>9</v>
      </c>
      <c r="N5923" s="577" t="s">
        <v>974</v>
      </c>
      <c r="O5923" s="580">
        <v>755</v>
      </c>
      <c r="P5923" s="578">
        <v>0</v>
      </c>
      <c r="Q5923" s="10">
        <f t="shared" si="376"/>
        <v>755</v>
      </c>
    </row>
    <row r="5924" spans="2:17" ht="20.25" customHeight="1">
      <c r="B5924" s="10" t="str">
        <f t="shared" si="373"/>
        <v>دستكش ضد برش سبك717</v>
      </c>
      <c r="C5924" s="10" t="str">
        <f t="shared" si="374"/>
        <v>دستكش ضد برش سبك1403/05/18717</v>
      </c>
      <c r="D5924" s="10" t="str">
        <f>IFERROR(IF(تحویلی!$E$1="","",IF(NOSA!O5924=تحویلی!$E$1,تحویلی!$E$1&amp;COUNTIF(NOSA!$O$1:O5924,تحویلی!$E$1),"")),"")</f>
        <v/>
      </c>
      <c r="E5924" s="10" t="str">
        <f t="shared" si="375"/>
        <v>6452717</v>
      </c>
      <c r="F5924" s="10" t="str">
        <f>IFERROR(VLOOKUP(I5924,DATABASE!$N:$O,2,FALSE),"")</f>
        <v>دستكش ضد برش سبك</v>
      </c>
      <c r="G5924" s="577" t="s">
        <v>3164</v>
      </c>
      <c r="H5924" s="578">
        <v>6452</v>
      </c>
      <c r="I5924" s="577" t="s">
        <v>1442</v>
      </c>
      <c r="J5924" s="577" t="s">
        <v>22</v>
      </c>
      <c r="K5924" s="579">
        <v>1</v>
      </c>
      <c r="L5924" s="577" t="s">
        <v>3</v>
      </c>
      <c r="M5924" s="577" t="s">
        <v>47</v>
      </c>
      <c r="N5924" s="577" t="s">
        <v>822</v>
      </c>
      <c r="O5924" s="580">
        <v>717</v>
      </c>
      <c r="P5924" s="578">
        <v>0</v>
      </c>
      <c r="Q5924" s="10">
        <f t="shared" si="376"/>
        <v>717</v>
      </c>
    </row>
    <row r="5925" spans="2:17" ht="20.25" customHeight="1">
      <c r="B5925" s="10" t="str">
        <f t="shared" si="373"/>
        <v>لباس كار ديرسوز(بلوز) 861</v>
      </c>
      <c r="C5925" s="10" t="str">
        <f t="shared" si="374"/>
        <v>لباس كار ديرسوز(بلوز) 1403/05/18861</v>
      </c>
      <c r="D5925" s="10" t="str">
        <f>IFERROR(IF(تحویلی!$E$1="","",IF(NOSA!O5925=تحویلی!$E$1,تحویلی!$E$1&amp;COUNTIF(NOSA!$O$1:O5925,تحویلی!$E$1),"")),"")</f>
        <v/>
      </c>
      <c r="E5925" s="10" t="str">
        <f t="shared" si="375"/>
        <v>6456861</v>
      </c>
      <c r="F5925" s="10" t="str">
        <f>IFERROR(VLOOKUP(I5925,DATABASE!$N:$O,2,FALSE),"")</f>
        <v xml:space="preserve">لباس كار ديرسوز(بلوز) </v>
      </c>
      <c r="G5925" s="577" t="s">
        <v>3164</v>
      </c>
      <c r="H5925" s="578">
        <v>6456</v>
      </c>
      <c r="I5925" s="577" t="s">
        <v>1703</v>
      </c>
      <c r="J5925" s="577" t="s">
        <v>1704</v>
      </c>
      <c r="K5925" s="579">
        <v>1</v>
      </c>
      <c r="L5925" s="577" t="s">
        <v>8</v>
      </c>
      <c r="M5925" s="577" t="s">
        <v>47</v>
      </c>
      <c r="N5925" s="577" t="s">
        <v>3217</v>
      </c>
      <c r="O5925" s="580">
        <v>861</v>
      </c>
      <c r="P5925" s="578">
        <v>1</v>
      </c>
      <c r="Q5925" s="10">
        <f t="shared" si="376"/>
        <v>861</v>
      </c>
    </row>
    <row r="5926" spans="2:17" ht="20.25" customHeight="1">
      <c r="B5926" s="10" t="str">
        <f t="shared" si="373"/>
        <v>دستكش ضد برش سبك898</v>
      </c>
      <c r="C5926" s="10" t="str">
        <f t="shared" si="374"/>
        <v>دستكش ضد برش سبك1403/05/18898</v>
      </c>
      <c r="D5926" s="10" t="str">
        <f>IFERROR(IF(تحویلی!$E$1="","",IF(NOSA!O5926=تحویلی!$E$1,تحویلی!$E$1&amp;COUNTIF(NOSA!$O$1:O5926,تحویلی!$E$1),"")),"")</f>
        <v/>
      </c>
      <c r="E5926" s="10" t="str">
        <f t="shared" si="375"/>
        <v>6470898</v>
      </c>
      <c r="F5926" s="10" t="str">
        <f>IFERROR(VLOOKUP(I5926,DATABASE!$N:$O,2,FALSE),"")</f>
        <v>دستكش ضد برش سبك</v>
      </c>
      <c r="G5926" s="577" t="s">
        <v>3164</v>
      </c>
      <c r="H5926" s="578">
        <v>6470</v>
      </c>
      <c r="I5926" s="577" t="s">
        <v>1442</v>
      </c>
      <c r="J5926" s="577" t="s">
        <v>22</v>
      </c>
      <c r="K5926" s="579">
        <v>1</v>
      </c>
      <c r="L5926" s="577" t="s">
        <v>3</v>
      </c>
      <c r="M5926" s="577" t="s">
        <v>9</v>
      </c>
      <c r="N5926" s="577" t="s">
        <v>3511</v>
      </c>
      <c r="O5926" s="580">
        <v>898</v>
      </c>
      <c r="P5926" s="578">
        <v>0</v>
      </c>
      <c r="Q5926" s="10">
        <f t="shared" si="376"/>
        <v>898</v>
      </c>
    </row>
    <row r="5927" spans="2:17" ht="20.25" customHeight="1">
      <c r="B5927" s="10" t="str">
        <f t="shared" si="373"/>
        <v>لباس كار كارشناسي760</v>
      </c>
      <c r="C5927" s="10" t="str">
        <f t="shared" si="374"/>
        <v>لباس كار كارشناسي1403/05/18760</v>
      </c>
      <c r="D5927" s="10" t="str">
        <f>IFERROR(IF(تحویلی!$E$1="","",IF(NOSA!O5927=تحویلی!$E$1,تحویلی!$E$1&amp;COUNTIF(NOSA!$O$1:O5927,تحویلی!$E$1),"")),"")</f>
        <v/>
      </c>
      <c r="E5927" s="10" t="str">
        <f t="shared" si="375"/>
        <v>6478760</v>
      </c>
      <c r="F5927" s="10" t="str">
        <f>IFERROR(VLOOKUP(I5927,DATABASE!$N:$O,2,FALSE),"")</f>
        <v>لباس كار كارشناسي</v>
      </c>
      <c r="G5927" s="577" t="s">
        <v>3164</v>
      </c>
      <c r="H5927" s="578">
        <v>6478</v>
      </c>
      <c r="I5927" s="577" t="s">
        <v>1754</v>
      </c>
      <c r="J5927" s="577" t="s">
        <v>1755</v>
      </c>
      <c r="K5927" s="579">
        <v>1</v>
      </c>
      <c r="L5927" s="577" t="s">
        <v>28</v>
      </c>
      <c r="M5927" s="577" t="s">
        <v>202</v>
      </c>
      <c r="N5927" s="577" t="s">
        <v>1003</v>
      </c>
      <c r="O5927" s="580">
        <v>760</v>
      </c>
      <c r="P5927" s="578">
        <v>1</v>
      </c>
      <c r="Q5927" s="10">
        <f t="shared" si="376"/>
        <v>760</v>
      </c>
    </row>
    <row r="5928" spans="2:17" ht="20.25" customHeight="1">
      <c r="B5928" s="10" t="str">
        <f t="shared" si="373"/>
        <v>هدگير نقاب829</v>
      </c>
      <c r="C5928" s="10" t="str">
        <f t="shared" si="374"/>
        <v>هدگير نقاب1403/05/18829</v>
      </c>
      <c r="D5928" s="10" t="str">
        <f>IFERROR(IF(تحویلی!$E$1="","",IF(NOSA!O5928=تحویلی!$E$1,تحویلی!$E$1&amp;COUNTIF(NOSA!$O$1:O5928,تحویلی!$E$1),"")),"")</f>
        <v/>
      </c>
      <c r="E5928" s="10" t="str">
        <f t="shared" si="375"/>
        <v>6480829</v>
      </c>
      <c r="F5928" s="10" t="str">
        <f>IFERROR(VLOOKUP(I5928,DATABASE!$N:$O,2,FALSE),"")</f>
        <v>هدگير نقاب</v>
      </c>
      <c r="G5928" s="577" t="s">
        <v>3164</v>
      </c>
      <c r="H5928" s="578">
        <v>6480</v>
      </c>
      <c r="I5928" s="577" t="s">
        <v>1468</v>
      </c>
      <c r="J5928" s="577" t="s">
        <v>12</v>
      </c>
      <c r="K5928" s="579">
        <v>1</v>
      </c>
      <c r="L5928" s="577" t="s">
        <v>8</v>
      </c>
      <c r="M5928" s="577" t="s">
        <v>4</v>
      </c>
      <c r="N5928" s="577" t="s">
        <v>129</v>
      </c>
      <c r="O5928" s="580">
        <v>829</v>
      </c>
      <c r="P5928" s="578">
        <v>1</v>
      </c>
      <c r="Q5928" s="10">
        <f t="shared" si="376"/>
        <v>829</v>
      </c>
    </row>
    <row r="5929" spans="2:17" ht="20.25" customHeight="1">
      <c r="B5929" s="10" t="str">
        <f t="shared" si="373"/>
        <v>نقاب تيره محافظ صورت معمولي829</v>
      </c>
      <c r="C5929" s="10" t="str">
        <f t="shared" si="374"/>
        <v>نقاب تيره محافظ صورت معمولي1403/05/18829</v>
      </c>
      <c r="D5929" s="10" t="str">
        <f>IFERROR(IF(تحویلی!$E$1="","",IF(NOSA!O5929=تحویلی!$E$1,تحویلی!$E$1&amp;COUNTIF(NOSA!$O$1:O5929,تحویلی!$E$1),"")),"")</f>
        <v/>
      </c>
      <c r="E5929" s="10" t="str">
        <f t="shared" si="375"/>
        <v>6480829</v>
      </c>
      <c r="F5929" s="10" t="str">
        <f>IFERROR(VLOOKUP(I5929,DATABASE!$N:$O,2,FALSE),"")</f>
        <v>نقاب تيره محافظ صورت معمولي</v>
      </c>
      <c r="G5929" s="577" t="s">
        <v>3164</v>
      </c>
      <c r="H5929" s="578">
        <v>6480</v>
      </c>
      <c r="I5929" s="577" t="s">
        <v>1557</v>
      </c>
      <c r="J5929" s="577" t="s">
        <v>115</v>
      </c>
      <c r="K5929" s="579">
        <v>1</v>
      </c>
      <c r="L5929" s="577" t="s">
        <v>8</v>
      </c>
      <c r="M5929" s="577" t="s">
        <v>4</v>
      </c>
      <c r="N5929" s="577" t="s">
        <v>129</v>
      </c>
      <c r="O5929" s="580">
        <v>829</v>
      </c>
      <c r="P5929" s="578">
        <v>1</v>
      </c>
      <c r="Q5929" s="10">
        <f t="shared" si="376"/>
        <v>829</v>
      </c>
    </row>
    <row r="5930" spans="2:17" ht="20.25" customHeight="1">
      <c r="B5930" s="10" t="str">
        <f t="shared" si="373"/>
        <v>دستكش ضد برش سبك751</v>
      </c>
      <c r="C5930" s="10" t="str">
        <f t="shared" si="374"/>
        <v>دستكش ضد برش سبك1403/05/18751</v>
      </c>
      <c r="D5930" s="10" t="str">
        <f>IFERROR(IF(تحویلی!$E$1="","",IF(NOSA!O5930=تحویلی!$E$1,تحویلی!$E$1&amp;COUNTIF(NOSA!$O$1:O5930,تحویلی!$E$1),"")),"")</f>
        <v/>
      </c>
      <c r="E5930" s="10" t="str">
        <f t="shared" si="375"/>
        <v>6486751</v>
      </c>
      <c r="F5930" s="10" t="str">
        <f>IFERROR(VLOOKUP(I5930,DATABASE!$N:$O,2,FALSE),"")</f>
        <v>دستكش ضد برش سبك</v>
      </c>
      <c r="G5930" s="577" t="s">
        <v>3164</v>
      </c>
      <c r="H5930" s="578">
        <v>6486</v>
      </c>
      <c r="I5930" s="577" t="s">
        <v>1442</v>
      </c>
      <c r="J5930" s="577" t="s">
        <v>22</v>
      </c>
      <c r="K5930" s="579">
        <v>1</v>
      </c>
      <c r="L5930" s="577" t="s">
        <v>3</v>
      </c>
      <c r="M5930" s="577" t="s">
        <v>9</v>
      </c>
      <c r="N5930" s="577" t="s">
        <v>2709</v>
      </c>
      <c r="O5930" s="580">
        <v>751</v>
      </c>
      <c r="P5930" s="578">
        <v>1</v>
      </c>
      <c r="Q5930" s="10">
        <f t="shared" si="376"/>
        <v>751</v>
      </c>
    </row>
    <row r="5931" spans="2:17" ht="20.25" customHeight="1">
      <c r="B5931" s="10" t="str">
        <f t="shared" si="373"/>
        <v>پوتين ايمني نسوز83</v>
      </c>
      <c r="C5931" s="10" t="str">
        <f t="shared" si="374"/>
        <v>پوتين ايمني نسوز1403/05/1883</v>
      </c>
      <c r="D5931" s="10" t="str">
        <f>IFERROR(IF(تحویلی!$E$1="","",IF(NOSA!O5931=تحویلی!$E$1,تحویلی!$E$1&amp;COUNTIF(NOSA!$O$1:O5931,تحویلی!$E$1),"")),"")</f>
        <v/>
      </c>
      <c r="E5931" s="10" t="str">
        <f t="shared" si="375"/>
        <v>648783</v>
      </c>
      <c r="F5931" s="10" t="str">
        <f>IFERROR(VLOOKUP(I5931,DATABASE!$N:$O,2,FALSE),"")</f>
        <v>پوتين ايمني نسوز</v>
      </c>
      <c r="G5931" s="577" t="s">
        <v>3164</v>
      </c>
      <c r="H5931" s="578">
        <v>6487</v>
      </c>
      <c r="I5931" s="577" t="s">
        <v>1648</v>
      </c>
      <c r="J5931" s="577" t="s">
        <v>1649</v>
      </c>
      <c r="K5931" s="579">
        <v>1</v>
      </c>
      <c r="L5931" s="577" t="s">
        <v>3</v>
      </c>
      <c r="M5931" s="577" t="s">
        <v>43</v>
      </c>
      <c r="N5931" s="577" t="s">
        <v>929</v>
      </c>
      <c r="O5931" s="580">
        <v>83</v>
      </c>
      <c r="P5931" s="578">
        <v>1</v>
      </c>
      <c r="Q5931" s="10">
        <f t="shared" si="376"/>
        <v>83</v>
      </c>
    </row>
    <row r="5932" spans="2:17" ht="20.25" customHeight="1">
      <c r="B5932" s="10" t="str">
        <f t="shared" si="373"/>
        <v>ماسك بهداشتي يكبار مصرف873</v>
      </c>
      <c r="C5932" s="10" t="str">
        <f t="shared" si="374"/>
        <v>ماسك بهداشتي يكبار مصرف1403/05/19873</v>
      </c>
      <c r="D5932" s="10" t="str">
        <f>IFERROR(IF(تحویلی!$E$1="","",IF(NOSA!O5932=تحویلی!$E$1,تحویلی!$E$1&amp;COUNTIF(NOSA!$O$1:O5932,تحویلی!$E$1),"")),"")</f>
        <v/>
      </c>
      <c r="E5932" s="10" t="str">
        <f t="shared" si="375"/>
        <v>6503873</v>
      </c>
      <c r="F5932" s="10" t="str">
        <f>IFERROR(VLOOKUP(I5932,DATABASE!$N:$O,2,FALSE),"")</f>
        <v>ماسك بهداشتي يكبار مصرف</v>
      </c>
      <c r="G5932" s="577" t="s">
        <v>3165</v>
      </c>
      <c r="H5932" s="578">
        <v>6503</v>
      </c>
      <c r="I5932" s="577" t="s">
        <v>1761</v>
      </c>
      <c r="J5932" s="577" t="s">
        <v>62</v>
      </c>
      <c r="K5932" s="579">
        <v>150</v>
      </c>
      <c r="L5932" s="577" t="s">
        <v>8</v>
      </c>
      <c r="M5932" s="577" t="s">
        <v>63</v>
      </c>
      <c r="N5932" s="577" t="s">
        <v>3341</v>
      </c>
      <c r="O5932" s="580">
        <v>873</v>
      </c>
      <c r="P5932" s="578">
        <v>0</v>
      </c>
      <c r="Q5932" s="10">
        <f t="shared" si="376"/>
        <v>873</v>
      </c>
    </row>
    <row r="5933" spans="2:17" ht="20.25" customHeight="1">
      <c r="B5933" s="10" t="str">
        <f t="shared" si="373"/>
        <v>دستكش ضد برش سبك259</v>
      </c>
      <c r="C5933" s="10" t="str">
        <f t="shared" si="374"/>
        <v>دستكش ضد برش سبك1403/05/19259</v>
      </c>
      <c r="D5933" s="10" t="str">
        <f>IFERROR(IF(تحویلی!$E$1="","",IF(NOSA!O5933=تحویلی!$E$1,تحویلی!$E$1&amp;COUNTIF(NOSA!$O$1:O5933,تحویلی!$E$1),"")),"")</f>
        <v/>
      </c>
      <c r="E5933" s="10" t="str">
        <f t="shared" si="375"/>
        <v>6510259</v>
      </c>
      <c r="F5933" s="10" t="str">
        <f>IFERROR(VLOOKUP(I5933,DATABASE!$N:$O,2,FALSE),"")</f>
        <v>دستكش ضد برش سبك</v>
      </c>
      <c r="G5933" s="577" t="s">
        <v>3165</v>
      </c>
      <c r="H5933" s="578">
        <v>6510</v>
      </c>
      <c r="I5933" s="577" t="s">
        <v>1442</v>
      </c>
      <c r="J5933" s="577" t="s">
        <v>22</v>
      </c>
      <c r="K5933" s="579">
        <v>1</v>
      </c>
      <c r="L5933" s="577" t="s">
        <v>3</v>
      </c>
      <c r="M5933" s="577" t="s">
        <v>4</v>
      </c>
      <c r="N5933" s="577" t="s">
        <v>13</v>
      </c>
      <c r="O5933" s="580">
        <v>259</v>
      </c>
      <c r="P5933" s="578">
        <v>0</v>
      </c>
      <c r="Q5933" s="10">
        <f t="shared" si="376"/>
        <v>259</v>
      </c>
    </row>
    <row r="5934" spans="2:17" ht="20.25" customHeight="1">
      <c r="B5934" s="10" t="str">
        <f t="shared" si="373"/>
        <v>دستكش ضد برش سبك66</v>
      </c>
      <c r="C5934" s="10" t="str">
        <f t="shared" si="374"/>
        <v>دستكش ضد برش سبك1403/05/1966</v>
      </c>
      <c r="D5934" s="10" t="str">
        <f>IFERROR(IF(تحویلی!$E$1="","",IF(NOSA!O5934=تحویلی!$E$1,تحویلی!$E$1&amp;COUNTIF(NOSA!$O$1:O5934,تحویلی!$E$1),"")),"")</f>
        <v/>
      </c>
      <c r="E5934" s="10" t="str">
        <f t="shared" si="375"/>
        <v>651166</v>
      </c>
      <c r="F5934" s="10" t="str">
        <f>IFERROR(VLOOKUP(I5934,DATABASE!$N:$O,2,FALSE),"")</f>
        <v>دستكش ضد برش سبك</v>
      </c>
      <c r="G5934" s="577" t="s">
        <v>3165</v>
      </c>
      <c r="H5934" s="578">
        <v>6511</v>
      </c>
      <c r="I5934" s="577" t="s">
        <v>1442</v>
      </c>
      <c r="J5934" s="577" t="s">
        <v>22</v>
      </c>
      <c r="K5934" s="579">
        <v>1</v>
      </c>
      <c r="L5934" s="577" t="s">
        <v>3</v>
      </c>
      <c r="M5934" s="577" t="s">
        <v>40</v>
      </c>
      <c r="N5934" s="577" t="s">
        <v>469</v>
      </c>
      <c r="O5934" s="580">
        <v>66</v>
      </c>
      <c r="P5934" s="578">
        <v>0</v>
      </c>
      <c r="Q5934" s="10">
        <f t="shared" si="376"/>
        <v>66</v>
      </c>
    </row>
    <row r="5935" spans="2:17" ht="20.25" customHeight="1">
      <c r="B5935" s="10" t="str">
        <f t="shared" si="373"/>
        <v>دستكش ساق بلند نسوز783</v>
      </c>
      <c r="C5935" s="10" t="str">
        <f t="shared" si="374"/>
        <v>دستكش ساق بلند نسوز1403/05/19783</v>
      </c>
      <c r="D5935" s="10" t="str">
        <f>IFERROR(IF(تحویلی!$E$1="","",IF(NOSA!O5935=تحویلی!$E$1,تحویلی!$E$1&amp;COUNTIF(NOSA!$O$1:O5935,تحویلی!$E$1),"")),"")</f>
        <v/>
      </c>
      <c r="E5935" s="10" t="str">
        <f t="shared" si="375"/>
        <v>6513783</v>
      </c>
      <c r="F5935" s="10" t="str">
        <f>IFERROR(VLOOKUP(I5935,DATABASE!$N:$O,2,FALSE),"")</f>
        <v>دستكش ساق بلند نسوز</v>
      </c>
      <c r="G5935" s="577" t="s">
        <v>3165</v>
      </c>
      <c r="H5935" s="578">
        <v>6513</v>
      </c>
      <c r="I5935" s="577" t="s">
        <v>1461</v>
      </c>
      <c r="J5935" s="577" t="s">
        <v>34</v>
      </c>
      <c r="K5935" s="579">
        <v>1</v>
      </c>
      <c r="L5935" s="577" t="s">
        <v>3</v>
      </c>
      <c r="M5935" s="577" t="s">
        <v>4</v>
      </c>
      <c r="N5935" s="577" t="s">
        <v>1219</v>
      </c>
      <c r="O5935" s="580">
        <v>783</v>
      </c>
      <c r="P5935" s="578">
        <v>1</v>
      </c>
      <c r="Q5935" s="10">
        <f t="shared" si="376"/>
        <v>783</v>
      </c>
    </row>
    <row r="5936" spans="2:17" ht="20.25" customHeight="1">
      <c r="B5936" s="10" t="str">
        <f t="shared" si="373"/>
        <v>لباس كار(بلوز و شلوار)931</v>
      </c>
      <c r="C5936" s="10" t="str">
        <f t="shared" si="374"/>
        <v>لباس كار(بلوز و شلوار)1403/05/20931</v>
      </c>
      <c r="D5936" s="10" t="str">
        <f>IFERROR(IF(تحویلی!$E$1="","",IF(NOSA!O5936=تحویلی!$E$1,تحویلی!$E$1&amp;COUNTIF(NOSA!$O$1:O5936,تحویلی!$E$1),"")),"")</f>
        <v/>
      </c>
      <c r="E5936" s="10" t="str">
        <f t="shared" si="375"/>
        <v>6527931</v>
      </c>
      <c r="F5936" s="10" t="str">
        <f>IFERROR(VLOOKUP(I5936,DATABASE!$N:$O,2,FALSE),"")</f>
        <v>لباس كار(بلوز و شلوار)</v>
      </c>
      <c r="G5936" s="3" t="s">
        <v>3166</v>
      </c>
      <c r="H5936" s="4">
        <v>6527</v>
      </c>
      <c r="I5936" s="3" t="s">
        <v>1724</v>
      </c>
      <c r="J5936" s="3" t="s">
        <v>1725</v>
      </c>
      <c r="K5936" s="5">
        <v>1</v>
      </c>
      <c r="L5936" s="3" t="s">
        <v>28</v>
      </c>
      <c r="M5936" s="3" t="s">
        <v>202</v>
      </c>
      <c r="N5936" s="3" t="s">
        <v>3525</v>
      </c>
      <c r="O5936" s="1">
        <v>931</v>
      </c>
      <c r="P5936" s="4">
        <v>0</v>
      </c>
      <c r="Q5936" s="10">
        <f t="shared" si="376"/>
        <v>931</v>
      </c>
    </row>
    <row r="5937" spans="2:17" ht="20.25" customHeight="1">
      <c r="B5937" s="10" t="str">
        <f t="shared" si="373"/>
        <v>كفش ايمني931</v>
      </c>
      <c r="C5937" s="10" t="str">
        <f t="shared" si="374"/>
        <v>كفش ايمني1403/05/20931</v>
      </c>
      <c r="D5937" s="10" t="str">
        <f>IFERROR(IF(تحویلی!$E$1="","",IF(NOSA!O5937=تحویلی!$E$1,تحویلی!$E$1&amp;COUNTIF(NOSA!$O$1:O5937,تحویلی!$E$1),"")),"")</f>
        <v/>
      </c>
      <c r="E5937" s="10" t="str">
        <f t="shared" si="375"/>
        <v>6527931</v>
      </c>
      <c r="F5937" s="10" t="str">
        <f>IFERROR(VLOOKUP(I5937,DATABASE!$N:$O,2,FALSE),"")</f>
        <v>كفش ايمني</v>
      </c>
      <c r="G5937" s="3" t="s">
        <v>3166</v>
      </c>
      <c r="H5937" s="4">
        <v>6527</v>
      </c>
      <c r="I5937" s="3" t="s">
        <v>1549</v>
      </c>
      <c r="J5937" s="3" t="s">
        <v>1708</v>
      </c>
      <c r="K5937" s="5">
        <v>1</v>
      </c>
      <c r="L5937" s="3" t="s">
        <v>3</v>
      </c>
      <c r="M5937" s="3" t="s">
        <v>202</v>
      </c>
      <c r="N5937" s="3" t="s">
        <v>3525</v>
      </c>
      <c r="O5937" s="1">
        <v>931</v>
      </c>
      <c r="P5937" s="4">
        <v>0</v>
      </c>
      <c r="Q5937" s="10">
        <f t="shared" si="376"/>
        <v>931</v>
      </c>
    </row>
    <row r="5938" spans="2:17" ht="20.25" customHeight="1">
      <c r="B5938" s="10" t="str">
        <f t="shared" si="373"/>
        <v>كلاه ايمني931</v>
      </c>
      <c r="C5938" s="10" t="str">
        <f t="shared" si="374"/>
        <v>كلاه ايمني1403/05/20931</v>
      </c>
      <c r="D5938" s="10" t="str">
        <f>IFERROR(IF(تحویلی!$E$1="","",IF(NOSA!O5938=تحویلی!$E$1,تحویلی!$E$1&amp;COUNTIF(NOSA!$O$1:O5938,تحویلی!$E$1),"")),"")</f>
        <v/>
      </c>
      <c r="E5938" s="10" t="str">
        <f t="shared" si="375"/>
        <v>6527931</v>
      </c>
      <c r="F5938" s="10" t="str">
        <f>IFERROR(VLOOKUP(I5938,DATABASE!$N:$O,2,FALSE),"")</f>
        <v>كلاه ايمني</v>
      </c>
      <c r="G5938" s="3" t="s">
        <v>3166</v>
      </c>
      <c r="H5938" s="4">
        <v>6527</v>
      </c>
      <c r="I5938" s="3" t="s">
        <v>1476</v>
      </c>
      <c r="J5938" s="3" t="s">
        <v>1647</v>
      </c>
      <c r="K5938" s="5">
        <v>1</v>
      </c>
      <c r="L5938" s="3" t="s">
        <v>8</v>
      </c>
      <c r="M5938" s="3" t="s">
        <v>202</v>
      </c>
      <c r="N5938" s="3" t="s">
        <v>3525</v>
      </c>
      <c r="O5938" s="1">
        <v>931</v>
      </c>
      <c r="P5938" s="4">
        <v>0</v>
      </c>
      <c r="Q5938" s="10">
        <f t="shared" si="376"/>
        <v>931</v>
      </c>
    </row>
    <row r="5939" spans="2:17" ht="20.25" customHeight="1">
      <c r="B5939" s="10" t="str">
        <f t="shared" si="373"/>
        <v>دستكش ضد برش سبك931</v>
      </c>
      <c r="C5939" s="10" t="str">
        <f t="shared" si="374"/>
        <v>دستكش ضد برش سبك1403/05/20931</v>
      </c>
      <c r="D5939" s="10" t="str">
        <f>IFERROR(IF(تحویلی!$E$1="","",IF(NOSA!O5939=تحویلی!$E$1,تحویلی!$E$1&amp;COUNTIF(NOSA!$O$1:O5939,تحویلی!$E$1),"")),"")</f>
        <v/>
      </c>
      <c r="E5939" s="10" t="str">
        <f t="shared" si="375"/>
        <v>6527931</v>
      </c>
      <c r="F5939" s="10" t="str">
        <f>IFERROR(VLOOKUP(I5939,DATABASE!$N:$O,2,FALSE),"")</f>
        <v>دستكش ضد برش سبك</v>
      </c>
      <c r="G5939" s="3" t="s">
        <v>3166</v>
      </c>
      <c r="H5939" s="4">
        <v>6527</v>
      </c>
      <c r="I5939" s="3" t="s">
        <v>1442</v>
      </c>
      <c r="J5939" s="3" t="s">
        <v>22</v>
      </c>
      <c r="K5939" s="5">
        <v>1</v>
      </c>
      <c r="L5939" s="3" t="s">
        <v>3</v>
      </c>
      <c r="M5939" s="3" t="s">
        <v>202</v>
      </c>
      <c r="N5939" s="3" t="s">
        <v>3525</v>
      </c>
      <c r="O5939" s="1">
        <v>931</v>
      </c>
      <c r="P5939" s="4">
        <v>0</v>
      </c>
      <c r="Q5939" s="10">
        <f t="shared" si="376"/>
        <v>931</v>
      </c>
    </row>
    <row r="5940" spans="2:17" ht="20.25" customHeight="1">
      <c r="B5940" s="10" t="str">
        <f t="shared" si="373"/>
        <v>گوشي اير پلاگ893</v>
      </c>
      <c r="C5940" s="10" t="str">
        <f t="shared" si="374"/>
        <v>گوشي اير پلاگ1403/05/20893</v>
      </c>
      <c r="D5940" s="10" t="str">
        <f>IFERROR(IF(تحویلی!$E$1="","",IF(NOSA!O5940=تحویلی!$E$1,تحویلی!$E$1&amp;COUNTIF(NOSA!$O$1:O5940,تحویلی!$E$1),"")),"")</f>
        <v/>
      </c>
      <c r="E5940" s="10" t="str">
        <f t="shared" si="375"/>
        <v>6528893</v>
      </c>
      <c r="F5940" s="10" t="str">
        <f>IFERROR(VLOOKUP(I5940,DATABASE!$N:$O,2,FALSE),"")</f>
        <v>گوشي اير پلاگ</v>
      </c>
      <c r="G5940" s="3" t="s">
        <v>3166</v>
      </c>
      <c r="H5940" s="4">
        <v>6528</v>
      </c>
      <c r="I5940" s="3" t="s">
        <v>1581</v>
      </c>
      <c r="J5940" s="3" t="s">
        <v>124</v>
      </c>
      <c r="K5940" s="5">
        <v>1</v>
      </c>
      <c r="L5940" s="3" t="s">
        <v>8</v>
      </c>
      <c r="M5940" s="3" t="s">
        <v>47</v>
      </c>
      <c r="N5940" s="3" t="s">
        <v>3526</v>
      </c>
      <c r="O5940" s="1">
        <v>893</v>
      </c>
      <c r="P5940" s="4">
        <v>0</v>
      </c>
      <c r="Q5940" s="10">
        <f t="shared" si="376"/>
        <v>893</v>
      </c>
    </row>
    <row r="5941" spans="2:17" ht="20.25" customHeight="1">
      <c r="B5941" s="10" t="str">
        <f t="shared" si="373"/>
        <v>گوشي اير پلاگ580</v>
      </c>
      <c r="C5941" s="10" t="str">
        <f t="shared" si="374"/>
        <v>گوشي اير پلاگ1403/05/20580</v>
      </c>
      <c r="D5941" s="10" t="str">
        <f>IFERROR(IF(تحویلی!$E$1="","",IF(NOSA!O5941=تحویلی!$E$1,تحویلی!$E$1&amp;COUNTIF(NOSA!$O$1:O5941,تحویلی!$E$1),"")),"")</f>
        <v/>
      </c>
      <c r="E5941" s="10" t="str">
        <f t="shared" si="375"/>
        <v>6530580</v>
      </c>
      <c r="F5941" s="10" t="str">
        <f>IFERROR(VLOOKUP(I5941,DATABASE!$N:$O,2,FALSE),"")</f>
        <v>گوشي اير پلاگ</v>
      </c>
      <c r="G5941" s="3" t="s">
        <v>3166</v>
      </c>
      <c r="H5941" s="4">
        <v>6530</v>
      </c>
      <c r="I5941" s="3" t="s">
        <v>1581</v>
      </c>
      <c r="J5941" s="3" t="s">
        <v>124</v>
      </c>
      <c r="K5941" s="5">
        <v>1</v>
      </c>
      <c r="L5941" s="3" t="s">
        <v>8</v>
      </c>
      <c r="M5941" s="3" t="s">
        <v>47</v>
      </c>
      <c r="N5941" s="3" t="s">
        <v>1001</v>
      </c>
      <c r="O5941" s="1">
        <v>580</v>
      </c>
      <c r="P5941" s="4">
        <v>0</v>
      </c>
      <c r="Q5941" s="10">
        <f t="shared" si="376"/>
        <v>580</v>
      </c>
    </row>
    <row r="5942" spans="2:17" ht="20.25" customHeight="1">
      <c r="B5942" s="10" t="str">
        <f t="shared" si="373"/>
        <v>گوشي اير پلاگ835</v>
      </c>
      <c r="C5942" s="10" t="str">
        <f t="shared" si="374"/>
        <v>گوشي اير پلاگ1403/05/20835</v>
      </c>
      <c r="D5942" s="10" t="str">
        <f>IFERROR(IF(تحویلی!$E$1="","",IF(NOSA!O5942=تحویلی!$E$1,تحویلی!$E$1&amp;COUNTIF(NOSA!$O$1:O5942,تحویلی!$E$1),"")),"")</f>
        <v/>
      </c>
      <c r="E5942" s="10" t="str">
        <f t="shared" si="375"/>
        <v>6530835</v>
      </c>
      <c r="F5942" s="10" t="str">
        <f>IFERROR(VLOOKUP(I5942,DATABASE!$N:$O,2,FALSE),"")</f>
        <v>گوشي اير پلاگ</v>
      </c>
      <c r="G5942" s="3" t="s">
        <v>3166</v>
      </c>
      <c r="H5942" s="4">
        <v>6530</v>
      </c>
      <c r="I5942" s="3" t="s">
        <v>1581</v>
      </c>
      <c r="J5942" s="3" t="s">
        <v>124</v>
      </c>
      <c r="K5942" s="5">
        <v>1</v>
      </c>
      <c r="L5942" s="3" t="s">
        <v>8</v>
      </c>
      <c r="M5942" s="3" t="s">
        <v>47</v>
      </c>
      <c r="N5942" s="3" t="s">
        <v>2821</v>
      </c>
      <c r="O5942" s="1">
        <v>835</v>
      </c>
      <c r="P5942" s="4">
        <v>0</v>
      </c>
      <c r="Q5942" s="10">
        <f t="shared" si="376"/>
        <v>835</v>
      </c>
    </row>
    <row r="5943" spans="2:17" ht="20.25" customHeight="1">
      <c r="B5943" s="10" t="str">
        <f t="shared" si="373"/>
        <v>لباس كار كارشناسي932</v>
      </c>
      <c r="C5943" s="10" t="str">
        <f t="shared" si="374"/>
        <v>لباس كار كارشناسي1403/05/20932</v>
      </c>
      <c r="D5943" s="10" t="str">
        <f>IFERROR(IF(تحویلی!$E$1="","",IF(NOSA!O5943=تحویلی!$E$1,تحویلی!$E$1&amp;COUNTIF(NOSA!$O$1:O5943,تحویلی!$E$1),"")),"")</f>
        <v/>
      </c>
      <c r="E5943" s="10" t="str">
        <f t="shared" si="375"/>
        <v>6532932</v>
      </c>
      <c r="F5943" s="10" t="str">
        <f>IFERROR(VLOOKUP(I5943,DATABASE!$N:$O,2,FALSE),"")</f>
        <v>لباس كار كارشناسي</v>
      </c>
      <c r="G5943" s="3" t="s">
        <v>3166</v>
      </c>
      <c r="H5943" s="4">
        <v>6532</v>
      </c>
      <c r="I5943" s="3" t="s">
        <v>2346</v>
      </c>
      <c r="J5943" s="3" t="s">
        <v>3296</v>
      </c>
      <c r="K5943" s="5">
        <v>1</v>
      </c>
      <c r="L5943" s="3" t="s">
        <v>28</v>
      </c>
      <c r="M5943" s="3" t="s">
        <v>47</v>
      </c>
      <c r="N5943" s="3" t="s">
        <v>3527</v>
      </c>
      <c r="O5943" s="1">
        <v>932</v>
      </c>
      <c r="P5943" s="4">
        <v>0</v>
      </c>
      <c r="Q5943" s="10">
        <f t="shared" si="376"/>
        <v>932</v>
      </c>
    </row>
    <row r="5944" spans="2:17" ht="20.25" customHeight="1">
      <c r="B5944" s="10" t="str">
        <f t="shared" si="373"/>
        <v>كفش ايمني932</v>
      </c>
      <c r="C5944" s="10" t="str">
        <f t="shared" si="374"/>
        <v>كفش ايمني1403/05/20932</v>
      </c>
      <c r="D5944" s="10" t="str">
        <f>IFERROR(IF(تحویلی!$E$1="","",IF(NOSA!O5944=تحویلی!$E$1,تحویلی!$E$1&amp;COUNTIF(NOSA!$O$1:O5944,تحویلی!$E$1),"")),"")</f>
        <v/>
      </c>
      <c r="E5944" s="10" t="str">
        <f t="shared" si="375"/>
        <v>6532932</v>
      </c>
      <c r="F5944" s="10" t="str">
        <f>IFERROR(VLOOKUP(I5944,DATABASE!$N:$O,2,FALSE),"")</f>
        <v>كفش ايمني</v>
      </c>
      <c r="G5944" s="3" t="s">
        <v>3166</v>
      </c>
      <c r="H5944" s="4">
        <v>6532</v>
      </c>
      <c r="I5944" s="3" t="s">
        <v>1671</v>
      </c>
      <c r="J5944" s="3" t="s">
        <v>1672</v>
      </c>
      <c r="K5944" s="5">
        <v>1</v>
      </c>
      <c r="L5944" s="3" t="s">
        <v>3</v>
      </c>
      <c r="M5944" s="3" t="s">
        <v>47</v>
      </c>
      <c r="N5944" s="3" t="s">
        <v>3527</v>
      </c>
      <c r="O5944" s="1">
        <v>932</v>
      </c>
      <c r="P5944" s="4">
        <v>0</v>
      </c>
      <c r="Q5944" s="10">
        <f t="shared" si="376"/>
        <v>932</v>
      </c>
    </row>
    <row r="5945" spans="2:17" ht="20.25" customHeight="1">
      <c r="B5945" s="10" t="str">
        <f t="shared" ref="B5945:B6008" si="377">F5945&amp;Q5945</f>
        <v>كلاه ايمني932</v>
      </c>
      <c r="C5945" s="10" t="str">
        <f t="shared" ref="C5945:C6008" si="378">F5945&amp;G5945&amp;O5945</f>
        <v>كلاه ايمني1403/05/20932</v>
      </c>
      <c r="D5945" s="10" t="str">
        <f>IFERROR(IF(تحویلی!$E$1="","",IF(NOSA!O5945=تحویلی!$E$1,تحویلی!$E$1&amp;COUNTIF(NOSA!$O$1:O5945,تحویلی!$E$1),"")),"")</f>
        <v/>
      </c>
      <c r="E5945" s="10" t="str">
        <f t="shared" ref="E5945:E6008" si="379">H5945&amp;O5945</f>
        <v>6532932</v>
      </c>
      <c r="F5945" s="10" t="str">
        <f>IFERROR(VLOOKUP(I5945,DATABASE!$N:$O,2,FALSE),"")</f>
        <v>كلاه ايمني</v>
      </c>
      <c r="G5945" s="3" t="s">
        <v>3166</v>
      </c>
      <c r="H5945" s="4">
        <v>6532</v>
      </c>
      <c r="I5945" s="3" t="s">
        <v>1476</v>
      </c>
      <c r="J5945" s="3" t="s">
        <v>1647</v>
      </c>
      <c r="K5945" s="5">
        <v>1</v>
      </c>
      <c r="L5945" s="3" t="s">
        <v>8</v>
      </c>
      <c r="M5945" s="3" t="s">
        <v>47</v>
      </c>
      <c r="N5945" s="3" t="s">
        <v>3527</v>
      </c>
      <c r="O5945" s="1">
        <v>932</v>
      </c>
      <c r="P5945" s="4">
        <v>0</v>
      </c>
      <c r="Q5945" s="10">
        <f t="shared" si="376"/>
        <v>932</v>
      </c>
    </row>
    <row r="5946" spans="2:17" ht="20.25" customHeight="1">
      <c r="B5946" s="10" t="str">
        <f t="shared" si="377"/>
        <v>گوشي اير پلاگ932</v>
      </c>
      <c r="C5946" s="10" t="str">
        <f t="shared" si="378"/>
        <v>گوشي اير پلاگ1403/05/20932</v>
      </c>
      <c r="D5946" s="10" t="str">
        <f>IFERROR(IF(تحویلی!$E$1="","",IF(NOSA!O5946=تحویلی!$E$1,تحویلی!$E$1&amp;COUNTIF(NOSA!$O$1:O5946,تحویلی!$E$1),"")),"")</f>
        <v/>
      </c>
      <c r="E5946" s="10" t="str">
        <f t="shared" si="379"/>
        <v>6532932</v>
      </c>
      <c r="F5946" s="10" t="str">
        <f>IFERROR(VLOOKUP(I5946,DATABASE!$N:$O,2,FALSE),"")</f>
        <v>گوشي اير پلاگ</v>
      </c>
      <c r="G5946" s="3" t="s">
        <v>3166</v>
      </c>
      <c r="H5946" s="4">
        <v>6532</v>
      </c>
      <c r="I5946" s="3" t="s">
        <v>1581</v>
      </c>
      <c r="J5946" s="3" t="s">
        <v>124</v>
      </c>
      <c r="K5946" s="5">
        <v>1</v>
      </c>
      <c r="L5946" s="3" t="s">
        <v>8</v>
      </c>
      <c r="M5946" s="3" t="s">
        <v>47</v>
      </c>
      <c r="N5946" s="3" t="s">
        <v>3527</v>
      </c>
      <c r="O5946" s="1">
        <v>932</v>
      </c>
      <c r="P5946" s="4">
        <v>0</v>
      </c>
      <c r="Q5946" s="10">
        <f t="shared" si="376"/>
        <v>932</v>
      </c>
    </row>
    <row r="5947" spans="2:17" ht="20.25" customHeight="1">
      <c r="B5947" s="10" t="str">
        <f t="shared" si="377"/>
        <v>دستكش ضد برش سبك932</v>
      </c>
      <c r="C5947" s="10" t="str">
        <f t="shared" si="378"/>
        <v>دستكش ضد برش سبك1403/05/20932</v>
      </c>
      <c r="D5947" s="10" t="str">
        <f>IFERROR(IF(تحویلی!$E$1="","",IF(NOSA!O5947=تحویلی!$E$1,تحویلی!$E$1&amp;COUNTIF(NOSA!$O$1:O5947,تحویلی!$E$1),"")),"")</f>
        <v/>
      </c>
      <c r="E5947" s="10" t="str">
        <f t="shared" si="379"/>
        <v>6532932</v>
      </c>
      <c r="F5947" s="10" t="str">
        <f>IFERROR(VLOOKUP(I5947,DATABASE!$N:$O,2,FALSE),"")</f>
        <v>دستكش ضد برش سبك</v>
      </c>
      <c r="G5947" s="3" t="s">
        <v>3166</v>
      </c>
      <c r="H5947" s="4">
        <v>6532</v>
      </c>
      <c r="I5947" s="3" t="s">
        <v>1442</v>
      </c>
      <c r="J5947" s="3" t="s">
        <v>22</v>
      </c>
      <c r="K5947" s="5">
        <v>1</v>
      </c>
      <c r="L5947" s="3" t="s">
        <v>3</v>
      </c>
      <c r="M5947" s="3" t="s">
        <v>47</v>
      </c>
      <c r="N5947" s="3" t="s">
        <v>3527</v>
      </c>
      <c r="O5947" s="1">
        <v>932</v>
      </c>
      <c r="P5947" s="4">
        <v>0</v>
      </c>
      <c r="Q5947" s="10">
        <f t="shared" si="376"/>
        <v>932</v>
      </c>
    </row>
    <row r="5948" spans="2:17" ht="20.25" customHeight="1">
      <c r="B5948" s="10" t="str">
        <f t="shared" si="377"/>
        <v>دستكش ضد برش سبك877</v>
      </c>
      <c r="C5948" s="10" t="str">
        <f t="shared" si="378"/>
        <v>دستكش ضد برش سبك1403/05/20877</v>
      </c>
      <c r="D5948" s="10" t="str">
        <f>IFERROR(IF(تحویلی!$E$1="","",IF(NOSA!O5948=تحویلی!$E$1,تحویلی!$E$1&amp;COUNTIF(NOSA!$O$1:O5948,تحویلی!$E$1),"")),"")</f>
        <v/>
      </c>
      <c r="E5948" s="10" t="str">
        <f t="shared" si="379"/>
        <v>6535877</v>
      </c>
      <c r="F5948" s="10" t="str">
        <f>IFERROR(VLOOKUP(I5948,DATABASE!$N:$O,2,FALSE),"")</f>
        <v>دستكش ضد برش سبك</v>
      </c>
      <c r="G5948" s="3" t="s">
        <v>3166</v>
      </c>
      <c r="H5948" s="4">
        <v>6535</v>
      </c>
      <c r="I5948" s="3" t="s">
        <v>1442</v>
      </c>
      <c r="J5948" s="3" t="s">
        <v>22</v>
      </c>
      <c r="K5948" s="5">
        <v>1</v>
      </c>
      <c r="L5948" s="3" t="s">
        <v>3</v>
      </c>
      <c r="M5948" s="3" t="s">
        <v>43</v>
      </c>
      <c r="N5948" s="3" t="s">
        <v>3362</v>
      </c>
      <c r="O5948" s="1">
        <v>877</v>
      </c>
      <c r="P5948" s="4">
        <v>0</v>
      </c>
      <c r="Q5948" s="10">
        <f t="shared" si="376"/>
        <v>877</v>
      </c>
    </row>
    <row r="5949" spans="2:17" ht="20.25" customHeight="1">
      <c r="B5949" s="10" t="str">
        <f t="shared" si="377"/>
        <v>دستكش ضد برش سبك885</v>
      </c>
      <c r="C5949" s="10" t="str">
        <f t="shared" si="378"/>
        <v>دستكش ضد برش سبك1403/05/20885</v>
      </c>
      <c r="D5949" s="10" t="str">
        <f>IFERROR(IF(تحویلی!$E$1="","",IF(NOSA!O5949=تحویلی!$E$1,تحویلی!$E$1&amp;COUNTIF(NOSA!$O$1:O5949,تحویلی!$E$1),"")),"")</f>
        <v/>
      </c>
      <c r="E5949" s="10" t="str">
        <f t="shared" si="379"/>
        <v>6536885</v>
      </c>
      <c r="F5949" s="10" t="str">
        <f>IFERROR(VLOOKUP(I5949,DATABASE!$N:$O,2,FALSE),"")</f>
        <v>دستكش ضد برش سبك</v>
      </c>
      <c r="G5949" s="3" t="s">
        <v>3166</v>
      </c>
      <c r="H5949" s="4">
        <v>6536</v>
      </c>
      <c r="I5949" s="3" t="s">
        <v>1442</v>
      </c>
      <c r="J5949" s="3" t="s">
        <v>22</v>
      </c>
      <c r="K5949" s="5">
        <v>1</v>
      </c>
      <c r="L5949" s="3" t="s">
        <v>3</v>
      </c>
      <c r="M5949" s="3" t="s">
        <v>9</v>
      </c>
      <c r="N5949" s="3" t="s">
        <v>3381</v>
      </c>
      <c r="O5949" s="1">
        <v>885</v>
      </c>
      <c r="P5949" s="4">
        <v>0</v>
      </c>
      <c r="Q5949" s="10">
        <f t="shared" si="376"/>
        <v>885</v>
      </c>
    </row>
    <row r="5950" spans="2:17" ht="20.25" customHeight="1">
      <c r="B5950" s="10" t="str">
        <f t="shared" si="377"/>
        <v>دستكش ضد برش سبك760</v>
      </c>
      <c r="C5950" s="10" t="str">
        <f t="shared" si="378"/>
        <v>دستكش ضد برش سبك1403/05/20760</v>
      </c>
      <c r="D5950" s="10" t="str">
        <f>IFERROR(IF(تحویلی!$E$1="","",IF(NOSA!O5950=تحویلی!$E$1,تحویلی!$E$1&amp;COUNTIF(NOSA!$O$1:O5950,تحویلی!$E$1),"")),"")</f>
        <v/>
      </c>
      <c r="E5950" s="10" t="str">
        <f t="shared" si="379"/>
        <v>6540760</v>
      </c>
      <c r="F5950" s="10" t="str">
        <f>IFERROR(VLOOKUP(I5950,DATABASE!$N:$O,2,FALSE),"")</f>
        <v>دستكش ضد برش سبك</v>
      </c>
      <c r="G5950" s="3" t="s">
        <v>3166</v>
      </c>
      <c r="H5950" s="4">
        <v>6540</v>
      </c>
      <c r="I5950" s="3" t="s">
        <v>1442</v>
      </c>
      <c r="J5950" s="3" t="s">
        <v>22</v>
      </c>
      <c r="K5950" s="5">
        <v>1</v>
      </c>
      <c r="L5950" s="3" t="s">
        <v>3</v>
      </c>
      <c r="M5950" s="3" t="s">
        <v>202</v>
      </c>
      <c r="N5950" s="3" t="s">
        <v>3528</v>
      </c>
      <c r="O5950" s="1">
        <v>760</v>
      </c>
      <c r="P5950" s="4">
        <v>0</v>
      </c>
      <c r="Q5950" s="10">
        <f t="shared" si="376"/>
        <v>760</v>
      </c>
    </row>
    <row r="5951" spans="2:17" ht="20.25" customHeight="1">
      <c r="B5951" s="10" t="str">
        <f t="shared" si="377"/>
        <v>دستكش ضد برش سبك719</v>
      </c>
      <c r="C5951" s="10" t="str">
        <f t="shared" si="378"/>
        <v>دستكش ضد برش سبك1403/05/20719</v>
      </c>
      <c r="D5951" s="10" t="str">
        <f>IFERROR(IF(تحویلی!$E$1="","",IF(NOSA!O5951=تحویلی!$E$1,تحویلی!$E$1&amp;COUNTIF(NOSA!$O$1:O5951,تحویلی!$E$1),"")),"")</f>
        <v/>
      </c>
      <c r="E5951" s="10" t="str">
        <f t="shared" si="379"/>
        <v>6543719</v>
      </c>
      <c r="F5951" s="10" t="str">
        <f>IFERROR(VLOOKUP(I5951,DATABASE!$N:$O,2,FALSE),"")</f>
        <v>دستكش ضد برش سبك</v>
      </c>
      <c r="G5951" s="3" t="s">
        <v>3166</v>
      </c>
      <c r="H5951" s="4">
        <v>6543</v>
      </c>
      <c r="I5951" s="3" t="s">
        <v>1442</v>
      </c>
      <c r="J5951" s="3" t="s">
        <v>22</v>
      </c>
      <c r="K5951" s="5">
        <v>1</v>
      </c>
      <c r="L5951" s="3" t="s">
        <v>3</v>
      </c>
      <c r="M5951" s="3" t="s">
        <v>47</v>
      </c>
      <c r="N5951" s="3" t="s">
        <v>886</v>
      </c>
      <c r="O5951" s="1">
        <v>719</v>
      </c>
      <c r="P5951" s="4">
        <v>0</v>
      </c>
      <c r="Q5951" s="10">
        <f t="shared" si="376"/>
        <v>719</v>
      </c>
    </row>
    <row r="5952" spans="2:17" ht="20.25" customHeight="1">
      <c r="B5952" s="10" t="str">
        <f t="shared" si="377"/>
        <v>پيراهن فرم انتظامات83</v>
      </c>
      <c r="C5952" s="10" t="str">
        <f t="shared" si="378"/>
        <v>پيراهن فرم انتظامات1403/05/2083</v>
      </c>
      <c r="D5952" s="10" t="str">
        <f>IFERROR(IF(تحویلی!$E$1="","",IF(NOSA!O5952=تحویلی!$E$1,تحویلی!$E$1&amp;COUNTIF(NOSA!$O$1:O5952,تحویلی!$E$1),"")),"")</f>
        <v/>
      </c>
      <c r="E5952" s="10" t="str">
        <f t="shared" si="379"/>
        <v>654683</v>
      </c>
      <c r="F5952" s="10" t="str">
        <f>IFERROR(VLOOKUP(I5952,DATABASE!$N:$O,2,FALSE),"")</f>
        <v>پيراهن فرم انتظامات</v>
      </c>
      <c r="G5952" s="3" t="s">
        <v>3166</v>
      </c>
      <c r="H5952" s="4">
        <v>6546</v>
      </c>
      <c r="I5952" s="3" t="s">
        <v>2296</v>
      </c>
      <c r="J5952" s="3" t="s">
        <v>3301</v>
      </c>
      <c r="K5952" s="5">
        <v>1</v>
      </c>
      <c r="L5952" s="3" t="s">
        <v>28</v>
      </c>
      <c r="M5952" s="3" t="s">
        <v>43</v>
      </c>
      <c r="N5952" s="3" t="s">
        <v>929</v>
      </c>
      <c r="O5952" s="1">
        <v>83</v>
      </c>
      <c r="P5952" s="4">
        <v>0</v>
      </c>
      <c r="Q5952" s="10">
        <f t="shared" si="376"/>
        <v>83</v>
      </c>
    </row>
    <row r="5953" spans="2:17" ht="20.25" customHeight="1">
      <c r="B5953" s="10" t="str">
        <f t="shared" si="377"/>
        <v>لباس كار(بلوز و شلوار)881</v>
      </c>
      <c r="C5953" s="10" t="str">
        <f t="shared" si="378"/>
        <v>لباس كار(بلوز و شلوار)1403/05/20881</v>
      </c>
      <c r="D5953" s="10" t="str">
        <f>IFERROR(IF(تحویلی!$E$1="","",IF(NOSA!O5953=تحویلی!$E$1,تحویلی!$E$1&amp;COUNTIF(NOSA!$O$1:O5953,تحویلی!$E$1),"")),"")</f>
        <v/>
      </c>
      <c r="E5953" s="10" t="str">
        <f t="shared" si="379"/>
        <v>6549881</v>
      </c>
      <c r="F5953" s="10" t="str">
        <f>IFERROR(VLOOKUP(I5953,DATABASE!$N:$O,2,FALSE),"")</f>
        <v>لباس كار(بلوز و شلوار)</v>
      </c>
      <c r="G5953" s="3" t="s">
        <v>3166</v>
      </c>
      <c r="H5953" s="4">
        <v>6549</v>
      </c>
      <c r="I5953" s="3" t="s">
        <v>1724</v>
      </c>
      <c r="J5953" s="3" t="s">
        <v>1725</v>
      </c>
      <c r="K5953" s="5">
        <v>1</v>
      </c>
      <c r="L5953" s="3" t="s">
        <v>28</v>
      </c>
      <c r="M5953" s="3" t="s">
        <v>202</v>
      </c>
      <c r="N5953" s="3" t="s">
        <v>3435</v>
      </c>
      <c r="O5953" s="1">
        <v>881</v>
      </c>
      <c r="P5953" s="4">
        <v>0</v>
      </c>
      <c r="Q5953" s="10">
        <f t="shared" si="376"/>
        <v>881</v>
      </c>
    </row>
    <row r="5954" spans="2:17" ht="20.25" customHeight="1">
      <c r="B5954" s="10" t="str">
        <f t="shared" si="377"/>
        <v>دستكش ضد برش سبك881</v>
      </c>
      <c r="C5954" s="10" t="str">
        <f t="shared" si="378"/>
        <v>دستكش ضد برش سبك1403/05/20881</v>
      </c>
      <c r="D5954" s="10" t="str">
        <f>IFERROR(IF(تحویلی!$E$1="","",IF(NOSA!O5954=تحویلی!$E$1,تحویلی!$E$1&amp;COUNTIF(NOSA!$O$1:O5954,تحویلی!$E$1),"")),"")</f>
        <v/>
      </c>
      <c r="E5954" s="10" t="str">
        <f t="shared" si="379"/>
        <v>6549881</v>
      </c>
      <c r="F5954" s="10" t="str">
        <f>IFERROR(VLOOKUP(I5954,DATABASE!$N:$O,2,FALSE),"")</f>
        <v>دستكش ضد برش سبك</v>
      </c>
      <c r="G5954" s="3" t="s">
        <v>3166</v>
      </c>
      <c r="H5954" s="4">
        <v>6549</v>
      </c>
      <c r="I5954" s="3" t="s">
        <v>1442</v>
      </c>
      <c r="J5954" s="3" t="s">
        <v>22</v>
      </c>
      <c r="K5954" s="5">
        <v>1</v>
      </c>
      <c r="L5954" s="3" t="s">
        <v>3</v>
      </c>
      <c r="M5954" s="3" t="s">
        <v>202</v>
      </c>
      <c r="N5954" s="3" t="s">
        <v>3435</v>
      </c>
      <c r="O5954" s="1">
        <v>881</v>
      </c>
      <c r="P5954" s="4">
        <v>0</v>
      </c>
      <c r="Q5954" s="10">
        <f t="shared" si="376"/>
        <v>881</v>
      </c>
    </row>
    <row r="5955" spans="2:17" ht="20.25" customHeight="1">
      <c r="B5955" s="10" t="str">
        <f t="shared" si="377"/>
        <v>ماسك N95) FFP2 )873</v>
      </c>
      <c r="C5955" s="10" t="str">
        <f t="shared" si="378"/>
        <v>ماسك N95) FFP2 )1403/05/20873</v>
      </c>
      <c r="D5955" s="10" t="str">
        <f>IFERROR(IF(تحویلی!$E$1="","",IF(NOSA!O5955=تحویلی!$E$1,تحویلی!$E$1&amp;COUNTIF(NOSA!$O$1:O5955,تحویلی!$E$1),"")),"")</f>
        <v/>
      </c>
      <c r="E5955" s="10" t="str">
        <f t="shared" si="379"/>
        <v>6562873</v>
      </c>
      <c r="F5955" s="10" t="str">
        <f>IFERROR(VLOOKUP(I5955,DATABASE!$N:$O,2,FALSE),"")</f>
        <v>ماسك N95) FFP2 )</v>
      </c>
      <c r="G5955" s="3" t="s">
        <v>3166</v>
      </c>
      <c r="H5955" s="4">
        <v>6562</v>
      </c>
      <c r="I5955" s="3" t="s">
        <v>1469</v>
      </c>
      <c r="J5955" s="3" t="s">
        <v>256</v>
      </c>
      <c r="K5955" s="5">
        <v>800</v>
      </c>
      <c r="L5955" s="3" t="s">
        <v>8</v>
      </c>
      <c r="M5955" s="3" t="s">
        <v>102</v>
      </c>
      <c r="N5955" s="3" t="s">
        <v>3529</v>
      </c>
      <c r="O5955" s="1">
        <v>873</v>
      </c>
      <c r="P5955" s="4">
        <v>0</v>
      </c>
      <c r="Q5955" s="10">
        <f t="shared" si="376"/>
        <v>873</v>
      </c>
    </row>
    <row r="5956" spans="2:17" ht="20.25" customHeight="1">
      <c r="B5956" s="10" t="str">
        <f t="shared" si="377"/>
        <v>دستكش ضد برش سبك755</v>
      </c>
      <c r="C5956" s="10" t="str">
        <f t="shared" si="378"/>
        <v>دستكش ضد برش سبك1403/05/20755</v>
      </c>
      <c r="D5956" s="10" t="str">
        <f>IFERROR(IF(تحویلی!$E$1="","",IF(NOSA!O5956=تحویلی!$E$1,تحویلی!$E$1&amp;COUNTIF(NOSA!$O$1:O5956,تحویلی!$E$1),"")),"")</f>
        <v/>
      </c>
      <c r="E5956" s="10" t="str">
        <f t="shared" si="379"/>
        <v>6569755</v>
      </c>
      <c r="F5956" s="10" t="str">
        <f>IFERROR(VLOOKUP(I5956,DATABASE!$N:$O,2,FALSE),"")</f>
        <v>دستكش ضد برش سبك</v>
      </c>
      <c r="G5956" s="3" t="s">
        <v>3166</v>
      </c>
      <c r="H5956" s="4">
        <v>6569</v>
      </c>
      <c r="I5956" s="3" t="s">
        <v>1442</v>
      </c>
      <c r="J5956" s="3" t="s">
        <v>22</v>
      </c>
      <c r="K5956" s="5">
        <v>1</v>
      </c>
      <c r="L5956" s="3" t="s">
        <v>3</v>
      </c>
      <c r="M5956" s="3" t="s">
        <v>9</v>
      </c>
      <c r="N5956" s="3" t="s">
        <v>3530</v>
      </c>
      <c r="O5956" s="1">
        <v>755</v>
      </c>
      <c r="P5956" s="4">
        <v>0</v>
      </c>
      <c r="Q5956" s="10">
        <f t="shared" si="376"/>
        <v>755</v>
      </c>
    </row>
    <row r="5957" spans="2:17" ht="20.25" customHeight="1">
      <c r="B5957" s="10" t="str">
        <f t="shared" si="377"/>
        <v>755</v>
      </c>
      <c r="C5957" s="10" t="str">
        <f t="shared" si="378"/>
        <v>1403/05/20755</v>
      </c>
      <c r="D5957" s="10" t="str">
        <f>IFERROR(IF(تحویلی!$E$1="","",IF(NOSA!O5957=تحویلی!$E$1,تحویلی!$E$1&amp;COUNTIF(NOSA!$O$1:O5957,تحویلی!$E$1),"")),"")</f>
        <v/>
      </c>
      <c r="E5957" s="10" t="str">
        <f t="shared" si="379"/>
        <v>6569755</v>
      </c>
      <c r="F5957" s="10" t="str">
        <f>IFERROR(VLOOKUP(I5957,DATABASE!$N:$O,2,FALSE),"")</f>
        <v/>
      </c>
      <c r="G5957" s="3" t="s">
        <v>3166</v>
      </c>
      <c r="H5957" s="4">
        <v>6569</v>
      </c>
      <c r="I5957" s="3" t="s">
        <v>2699</v>
      </c>
      <c r="J5957" s="3" t="s">
        <v>7</v>
      </c>
      <c r="K5957" s="5">
        <v>1</v>
      </c>
      <c r="L5957" s="3" t="s">
        <v>8</v>
      </c>
      <c r="M5957" s="3" t="s">
        <v>9</v>
      </c>
      <c r="N5957" s="3" t="s">
        <v>3530</v>
      </c>
      <c r="O5957" s="1">
        <v>755</v>
      </c>
      <c r="P5957" s="4">
        <v>0</v>
      </c>
      <c r="Q5957" s="10">
        <f t="shared" si="376"/>
        <v>755</v>
      </c>
    </row>
    <row r="5958" spans="2:17" ht="20.25" customHeight="1">
      <c r="B5958" s="10" t="str">
        <f t="shared" si="377"/>
        <v>لباس كار نسوز(بلوز و شلوار)755</v>
      </c>
      <c r="C5958" s="10" t="str">
        <f t="shared" si="378"/>
        <v>لباس كار نسوز(بلوز و شلوار)1403/05/20755</v>
      </c>
      <c r="D5958" s="10" t="str">
        <f>IFERROR(IF(تحویلی!$E$1="","",IF(NOSA!O5958=تحویلی!$E$1,تحویلی!$E$1&amp;COUNTIF(NOSA!$O$1:O5958,تحویلی!$E$1),"")),"")</f>
        <v/>
      </c>
      <c r="E5958" s="10" t="str">
        <f t="shared" si="379"/>
        <v>6570755</v>
      </c>
      <c r="F5958" s="10" t="str">
        <f>IFERROR(VLOOKUP(I5958,DATABASE!$N:$O,2,FALSE),"")</f>
        <v>لباس كار نسوز(بلوز و شلوار)</v>
      </c>
      <c r="G5958" s="3" t="s">
        <v>3166</v>
      </c>
      <c r="H5958" s="4">
        <v>6570</v>
      </c>
      <c r="I5958" s="3" t="s">
        <v>1751</v>
      </c>
      <c r="J5958" s="3" t="s">
        <v>1752</v>
      </c>
      <c r="K5958" s="5">
        <v>1</v>
      </c>
      <c r="L5958" s="3" t="s">
        <v>28</v>
      </c>
      <c r="M5958" s="3" t="s">
        <v>9</v>
      </c>
      <c r="N5958" s="3" t="s">
        <v>3530</v>
      </c>
      <c r="O5958" s="1">
        <v>755</v>
      </c>
      <c r="P5958" s="4">
        <v>1</v>
      </c>
      <c r="Q5958" s="10">
        <f t="shared" si="376"/>
        <v>755</v>
      </c>
    </row>
    <row r="5959" spans="2:17" ht="20.25" customHeight="1">
      <c r="B5959" s="10" t="str">
        <f t="shared" si="377"/>
        <v>دستكش كف مواد سبك861</v>
      </c>
      <c r="C5959" s="10" t="str">
        <f t="shared" si="378"/>
        <v>دستكش كف مواد سبك1403/05/21861</v>
      </c>
      <c r="D5959" s="10" t="str">
        <f>IFERROR(IF(تحویلی!$E$1="","",IF(NOSA!O5959=تحویلی!$E$1,تحویلی!$E$1&amp;COUNTIF(NOSA!$O$1:O5959,تحویلی!$E$1),"")),"")</f>
        <v/>
      </c>
      <c r="E5959" s="10" t="str">
        <f t="shared" si="379"/>
        <v>6576861</v>
      </c>
      <c r="F5959" s="10" t="str">
        <f>IFERROR(VLOOKUP(I5959,DATABASE!$N:$O,2,FALSE),"")</f>
        <v>دستكش كف مواد سبك</v>
      </c>
      <c r="G5959" s="3" t="s">
        <v>3167</v>
      </c>
      <c r="H5959" s="4">
        <v>6576</v>
      </c>
      <c r="I5959" s="3" t="s">
        <v>1456</v>
      </c>
      <c r="J5959" s="3" t="s">
        <v>2</v>
      </c>
      <c r="K5959" s="5">
        <v>1</v>
      </c>
      <c r="L5959" s="3" t="s">
        <v>3</v>
      </c>
      <c r="M5959" s="3" t="s">
        <v>47</v>
      </c>
      <c r="N5959" s="3" t="s">
        <v>3217</v>
      </c>
      <c r="O5959" s="1">
        <v>861</v>
      </c>
      <c r="P5959" s="4">
        <v>1</v>
      </c>
      <c r="Q5959" s="10">
        <f t="shared" si="376"/>
        <v>861</v>
      </c>
    </row>
    <row r="5960" spans="2:17" ht="20.25" customHeight="1">
      <c r="B5960" s="10" t="str">
        <f t="shared" si="377"/>
        <v>دستكش كف دوبل چرمي851</v>
      </c>
      <c r="C5960" s="10" t="str">
        <f t="shared" si="378"/>
        <v>دستكش كف دوبل چرمي1403/05/21851</v>
      </c>
      <c r="D5960" s="10" t="str">
        <f>IFERROR(IF(تحویلی!$E$1="","",IF(NOSA!O5960=تحویلی!$E$1,تحویلی!$E$1&amp;COUNTIF(NOSA!$O$1:O5960,تحویلی!$E$1),"")),"")</f>
        <v/>
      </c>
      <c r="E5960" s="10" t="str">
        <f t="shared" si="379"/>
        <v>6591851</v>
      </c>
      <c r="F5960" s="10" t="str">
        <f>IFERROR(VLOOKUP(I5960,DATABASE!$N:$O,2,FALSE),"")</f>
        <v>دستكش كف دوبل چرمي</v>
      </c>
      <c r="G5960" s="3" t="s">
        <v>3167</v>
      </c>
      <c r="H5960" s="4">
        <v>6591</v>
      </c>
      <c r="I5960" s="3" t="s">
        <v>1683</v>
      </c>
      <c r="J5960" s="3" t="s">
        <v>1684</v>
      </c>
      <c r="K5960" s="5">
        <v>1</v>
      </c>
      <c r="L5960" s="3" t="s">
        <v>3</v>
      </c>
      <c r="M5960" s="3" t="s">
        <v>47</v>
      </c>
      <c r="N5960" s="3" t="s">
        <v>2761</v>
      </c>
      <c r="O5960" s="1">
        <v>851</v>
      </c>
      <c r="P5960" s="4">
        <v>0</v>
      </c>
      <c r="Q5960" s="10">
        <f t="shared" si="376"/>
        <v>851</v>
      </c>
    </row>
    <row r="5961" spans="2:17" ht="20.25" customHeight="1">
      <c r="B5961" s="10" t="str">
        <f t="shared" si="377"/>
        <v>كلاه ايمني851</v>
      </c>
      <c r="C5961" s="10" t="str">
        <f t="shared" si="378"/>
        <v>كلاه ايمني1403/05/21851</v>
      </c>
      <c r="D5961" s="10" t="str">
        <f>IFERROR(IF(تحویلی!$E$1="","",IF(NOSA!O5961=تحویلی!$E$1,تحویلی!$E$1&amp;COUNTIF(NOSA!$O$1:O5961,تحویلی!$E$1),"")),"")</f>
        <v/>
      </c>
      <c r="E5961" s="10" t="str">
        <f t="shared" si="379"/>
        <v>6591851</v>
      </c>
      <c r="F5961" s="10" t="str">
        <f>IFERROR(VLOOKUP(I5961,DATABASE!$N:$O,2,FALSE),"")</f>
        <v>كلاه ايمني</v>
      </c>
      <c r="G5961" s="3" t="s">
        <v>3167</v>
      </c>
      <c r="H5961" s="4">
        <v>6591</v>
      </c>
      <c r="I5961" s="3" t="s">
        <v>1476</v>
      </c>
      <c r="J5961" s="3" t="s">
        <v>1647</v>
      </c>
      <c r="K5961" s="5">
        <v>1</v>
      </c>
      <c r="L5961" s="3" t="s">
        <v>8</v>
      </c>
      <c r="M5961" s="3" t="s">
        <v>47</v>
      </c>
      <c r="N5961" s="3" t="s">
        <v>2761</v>
      </c>
      <c r="O5961" s="1">
        <v>851</v>
      </c>
      <c r="P5961" s="4">
        <v>0</v>
      </c>
      <c r="Q5961" s="10">
        <f t="shared" si="376"/>
        <v>851</v>
      </c>
    </row>
    <row r="5962" spans="2:17" ht="20.25" customHeight="1">
      <c r="B5962" s="10" t="str">
        <f t="shared" si="377"/>
        <v>پيشبند نسوز چرمي130</v>
      </c>
      <c r="C5962" s="10" t="str">
        <f t="shared" si="378"/>
        <v>پيشبند نسوز چرمي1403/05/21130</v>
      </c>
      <c r="D5962" s="10" t="str">
        <f>IFERROR(IF(تحویلی!$E$1="","",IF(NOSA!O5962=تحویلی!$E$1,تحویلی!$E$1&amp;COUNTIF(NOSA!$O$1:O5962,تحویلی!$E$1),"")),"")</f>
        <v/>
      </c>
      <c r="E5962" s="10" t="str">
        <f t="shared" si="379"/>
        <v>6612130</v>
      </c>
      <c r="F5962" s="10" t="str">
        <f>IFERROR(VLOOKUP(I5962,DATABASE!$N:$O,2,FALSE),"")</f>
        <v>پيشبند نسوز چرمي</v>
      </c>
      <c r="G5962" s="3" t="s">
        <v>3167</v>
      </c>
      <c r="H5962" s="4">
        <v>6612</v>
      </c>
      <c r="I5962" s="3" t="s">
        <v>1459</v>
      </c>
      <c r="J5962" s="3" t="s">
        <v>15</v>
      </c>
      <c r="K5962" s="5">
        <v>1</v>
      </c>
      <c r="L5962" s="3" t="s">
        <v>8</v>
      </c>
      <c r="M5962" s="3" t="s">
        <v>19</v>
      </c>
      <c r="N5962" s="3" t="s">
        <v>253</v>
      </c>
      <c r="O5962" s="1">
        <v>130</v>
      </c>
      <c r="P5962" s="4">
        <v>1</v>
      </c>
      <c r="Q5962" s="10">
        <f t="shared" si="376"/>
        <v>130</v>
      </c>
    </row>
    <row r="5963" spans="2:17" ht="20.25" customHeight="1">
      <c r="B5963" s="10" t="str">
        <f t="shared" si="377"/>
        <v>دستكش ساق بلند نسوز130</v>
      </c>
      <c r="C5963" s="10" t="str">
        <f t="shared" si="378"/>
        <v>دستكش ساق بلند نسوز1403/05/21130</v>
      </c>
      <c r="D5963" s="10" t="str">
        <f>IFERROR(IF(تحویلی!$E$1="","",IF(NOSA!O5963=تحویلی!$E$1,تحویلی!$E$1&amp;COUNTIF(NOSA!$O$1:O5963,تحویلی!$E$1),"")),"")</f>
        <v/>
      </c>
      <c r="E5963" s="10" t="str">
        <f t="shared" si="379"/>
        <v>6612130</v>
      </c>
      <c r="F5963" s="10" t="str">
        <f>IFERROR(VLOOKUP(I5963,DATABASE!$N:$O,2,FALSE),"")</f>
        <v>دستكش ساق بلند نسوز</v>
      </c>
      <c r="G5963" s="3" t="s">
        <v>3167</v>
      </c>
      <c r="H5963" s="4">
        <v>6612</v>
      </c>
      <c r="I5963" s="3" t="s">
        <v>1461</v>
      </c>
      <c r="J5963" s="3" t="s">
        <v>34</v>
      </c>
      <c r="K5963" s="5">
        <v>1</v>
      </c>
      <c r="L5963" s="3" t="s">
        <v>3</v>
      </c>
      <c r="M5963" s="3" t="s">
        <v>19</v>
      </c>
      <c r="N5963" s="3" t="s">
        <v>253</v>
      </c>
      <c r="O5963" s="1">
        <v>130</v>
      </c>
      <c r="P5963" s="4">
        <v>1</v>
      </c>
      <c r="Q5963" s="10">
        <f t="shared" si="376"/>
        <v>130</v>
      </c>
    </row>
    <row r="5964" spans="2:17" ht="20.25" customHeight="1">
      <c r="B5964" s="10" t="str">
        <f t="shared" si="377"/>
        <v>نقاب تيره محافظ صورت معمولي130</v>
      </c>
      <c r="C5964" s="10" t="str">
        <f t="shared" si="378"/>
        <v>نقاب تيره محافظ صورت معمولي1403/05/21130</v>
      </c>
      <c r="D5964" s="10" t="str">
        <f>IFERROR(IF(تحویلی!$E$1="","",IF(NOSA!O5964=تحویلی!$E$1,تحویلی!$E$1&amp;COUNTIF(NOSA!$O$1:O5964,تحویلی!$E$1),"")),"")</f>
        <v/>
      </c>
      <c r="E5964" s="10" t="str">
        <f t="shared" si="379"/>
        <v>6612130</v>
      </c>
      <c r="F5964" s="10" t="str">
        <f>IFERROR(VLOOKUP(I5964,DATABASE!$N:$O,2,FALSE),"")</f>
        <v>نقاب تيره محافظ صورت معمولي</v>
      </c>
      <c r="G5964" s="3" t="s">
        <v>3167</v>
      </c>
      <c r="H5964" s="4">
        <v>6612</v>
      </c>
      <c r="I5964" s="3" t="s">
        <v>1557</v>
      </c>
      <c r="J5964" s="3" t="s">
        <v>115</v>
      </c>
      <c r="K5964" s="5">
        <v>1</v>
      </c>
      <c r="L5964" s="3" t="s">
        <v>8</v>
      </c>
      <c r="M5964" s="3" t="s">
        <v>19</v>
      </c>
      <c r="N5964" s="3" t="s">
        <v>253</v>
      </c>
      <c r="O5964" s="1">
        <v>130</v>
      </c>
      <c r="P5964" s="4">
        <v>1</v>
      </c>
      <c r="Q5964" s="10">
        <f t="shared" si="376"/>
        <v>130</v>
      </c>
    </row>
    <row r="5965" spans="2:17" ht="20.25" customHeight="1">
      <c r="B5965" s="10" t="str">
        <f t="shared" si="377"/>
        <v>رابط فنري نقاب كلاه ايمني130</v>
      </c>
      <c r="C5965" s="10" t="str">
        <f t="shared" si="378"/>
        <v>رابط فنري نقاب كلاه ايمني1403/05/21130</v>
      </c>
      <c r="D5965" s="10" t="str">
        <f>IFERROR(IF(تحویلی!$E$1="","",IF(NOSA!O5965=تحویلی!$E$1,تحویلی!$E$1&amp;COUNTIF(NOSA!$O$1:O5965,تحویلی!$E$1),"")),"")</f>
        <v/>
      </c>
      <c r="E5965" s="10" t="str">
        <f t="shared" si="379"/>
        <v>6612130</v>
      </c>
      <c r="F5965" s="10" t="str">
        <f>IFERROR(VLOOKUP(I5965,DATABASE!$N:$O,2,FALSE),"")</f>
        <v>رابط فنري نقاب كلاه ايمني</v>
      </c>
      <c r="G5965" s="3" t="s">
        <v>3167</v>
      </c>
      <c r="H5965" s="4">
        <v>6612</v>
      </c>
      <c r="I5965" s="3" t="s">
        <v>1454</v>
      </c>
      <c r="J5965" s="3" t="s">
        <v>135</v>
      </c>
      <c r="K5965" s="5">
        <v>1</v>
      </c>
      <c r="L5965" s="3" t="s">
        <v>8</v>
      </c>
      <c r="M5965" s="3" t="s">
        <v>19</v>
      </c>
      <c r="N5965" s="3" t="s">
        <v>253</v>
      </c>
      <c r="O5965" s="1">
        <v>130</v>
      </c>
      <c r="P5965" s="4">
        <v>1</v>
      </c>
      <c r="Q5965" s="10">
        <f t="shared" si="376"/>
        <v>130</v>
      </c>
    </row>
    <row r="5966" spans="2:17" ht="20.25" customHeight="1">
      <c r="B5966" s="10" t="str">
        <f t="shared" si="377"/>
        <v>لباس كار كارشناسي280</v>
      </c>
      <c r="C5966" s="10" t="str">
        <f t="shared" si="378"/>
        <v>لباس كار كارشناسي1403/05/21280</v>
      </c>
      <c r="D5966" s="10" t="str">
        <f>IFERROR(IF(تحویلی!$E$1="","",IF(NOSA!O5966=تحویلی!$E$1,تحویلی!$E$1&amp;COUNTIF(NOSA!$O$1:O5966,تحویلی!$E$1),"")),"")</f>
        <v/>
      </c>
      <c r="E5966" s="10" t="str">
        <f t="shared" si="379"/>
        <v>6616280</v>
      </c>
      <c r="F5966" s="10" t="str">
        <f>IFERROR(VLOOKUP(I5966,DATABASE!$N:$O,2,FALSE),"")</f>
        <v>لباس كار كارشناسي</v>
      </c>
      <c r="G5966" s="3" t="s">
        <v>3167</v>
      </c>
      <c r="H5966" s="4">
        <v>6616</v>
      </c>
      <c r="I5966" s="3" t="s">
        <v>1754</v>
      </c>
      <c r="J5966" s="3" t="s">
        <v>1755</v>
      </c>
      <c r="K5966" s="5">
        <v>1</v>
      </c>
      <c r="L5966" s="3" t="s">
        <v>28</v>
      </c>
      <c r="M5966" s="3" t="s">
        <v>202</v>
      </c>
      <c r="N5966" s="3" t="s">
        <v>469</v>
      </c>
      <c r="O5966" s="1">
        <v>280</v>
      </c>
      <c r="P5966" s="4">
        <v>1</v>
      </c>
      <c r="Q5966" s="10">
        <f t="shared" si="376"/>
        <v>280</v>
      </c>
    </row>
    <row r="5967" spans="2:17" ht="20.25" customHeight="1">
      <c r="B5967" s="10" t="str">
        <f t="shared" si="377"/>
        <v>دستكش ضد برش سبك460</v>
      </c>
      <c r="C5967" s="10" t="str">
        <f t="shared" si="378"/>
        <v>دستكش ضد برش سبك1403/05/21460</v>
      </c>
      <c r="D5967" s="10" t="str">
        <f>IFERROR(IF(تحویلی!$E$1="","",IF(NOSA!O5967=تحویلی!$E$1,تحویلی!$E$1&amp;COUNTIF(NOSA!$O$1:O5967,تحویلی!$E$1),"")),"")</f>
        <v/>
      </c>
      <c r="E5967" s="10" t="str">
        <f t="shared" si="379"/>
        <v>6621460</v>
      </c>
      <c r="F5967" s="10" t="str">
        <f>IFERROR(VLOOKUP(I5967,DATABASE!$N:$O,2,FALSE),"")</f>
        <v>دستكش ضد برش سبك</v>
      </c>
      <c r="G5967" s="3" t="s">
        <v>3167</v>
      </c>
      <c r="H5967" s="4">
        <v>6621</v>
      </c>
      <c r="I5967" s="3" t="s">
        <v>1442</v>
      </c>
      <c r="J5967" s="3" t="s">
        <v>22</v>
      </c>
      <c r="K5967" s="5">
        <v>1</v>
      </c>
      <c r="L5967" s="3" t="s">
        <v>3</v>
      </c>
      <c r="M5967" s="3" t="s">
        <v>47</v>
      </c>
      <c r="N5967" s="3" t="s">
        <v>2765</v>
      </c>
      <c r="O5967" s="1">
        <v>460</v>
      </c>
      <c r="P5967" s="4">
        <v>0</v>
      </c>
      <c r="Q5967" s="10">
        <f t="shared" si="376"/>
        <v>460</v>
      </c>
    </row>
    <row r="5968" spans="2:17" ht="20.25" customHeight="1">
      <c r="B5968" s="10" t="str">
        <f t="shared" si="377"/>
        <v>6</v>
      </c>
      <c r="C5968" s="10" t="str">
        <f t="shared" si="378"/>
        <v>1403/05/226</v>
      </c>
      <c r="D5968" s="10" t="str">
        <f>IFERROR(IF(تحویلی!$E$1="","",IF(NOSA!O5968=تحویلی!$E$1,تحویلی!$E$1&amp;COUNTIF(NOSA!$O$1:O5968,تحویلی!$E$1),"")),"")</f>
        <v/>
      </c>
      <c r="E5968" s="10" t="str">
        <f t="shared" si="379"/>
        <v>66286</v>
      </c>
      <c r="F5968" s="10" t="str">
        <f>IFERROR(VLOOKUP(I5968,DATABASE!$N:$O,2,FALSE),"")</f>
        <v/>
      </c>
      <c r="G5968" s="3" t="s">
        <v>3168</v>
      </c>
      <c r="H5968" s="4">
        <v>6628</v>
      </c>
      <c r="I5968" s="3" t="s">
        <v>3309</v>
      </c>
      <c r="J5968" s="3" t="s">
        <v>3310</v>
      </c>
      <c r="K5968" s="5">
        <v>1</v>
      </c>
      <c r="L5968" s="3" t="s">
        <v>28</v>
      </c>
      <c r="M5968" s="3" t="s">
        <v>25</v>
      </c>
      <c r="N5968" s="3" t="s">
        <v>476</v>
      </c>
      <c r="O5968" s="1">
        <v>6</v>
      </c>
      <c r="P5968" s="4">
        <v>1</v>
      </c>
      <c r="Q5968" s="10">
        <f t="shared" si="376"/>
        <v>6</v>
      </c>
    </row>
    <row r="5969" spans="2:17" ht="20.25" customHeight="1">
      <c r="B5969" s="10" t="str">
        <f t="shared" si="377"/>
        <v>كفش ايمني933</v>
      </c>
      <c r="C5969" s="10" t="str">
        <f t="shared" si="378"/>
        <v>كفش ايمني1403/05/22933</v>
      </c>
      <c r="D5969" s="10" t="str">
        <f>IFERROR(IF(تحویلی!$E$1="","",IF(NOSA!O5969=تحویلی!$E$1,تحویلی!$E$1&amp;COUNTIF(NOSA!$O$1:O5969,تحویلی!$E$1),"")),"")</f>
        <v/>
      </c>
      <c r="E5969" s="10" t="str">
        <f t="shared" si="379"/>
        <v>6630933</v>
      </c>
      <c r="F5969" s="10" t="str">
        <f>IFERROR(VLOOKUP(I5969,DATABASE!$N:$O,2,FALSE),"")</f>
        <v>كفش ايمني</v>
      </c>
      <c r="G5969" s="3" t="s">
        <v>3168</v>
      </c>
      <c r="H5969" s="4">
        <v>6630</v>
      </c>
      <c r="I5969" s="3" t="s">
        <v>1720</v>
      </c>
      <c r="J5969" s="3" t="s">
        <v>1721</v>
      </c>
      <c r="K5969" s="5">
        <v>1</v>
      </c>
      <c r="L5969" s="3" t="s">
        <v>3</v>
      </c>
      <c r="M5969" s="3" t="s">
        <v>47</v>
      </c>
      <c r="N5969" s="3" t="s">
        <v>3531</v>
      </c>
      <c r="O5969" s="1">
        <v>933</v>
      </c>
      <c r="P5969" s="4">
        <v>0</v>
      </c>
      <c r="Q5969" s="10">
        <f t="shared" si="376"/>
        <v>933</v>
      </c>
    </row>
    <row r="5970" spans="2:17" ht="20.25" customHeight="1">
      <c r="B5970" s="10" t="str">
        <f t="shared" si="377"/>
        <v>لباس كار جين- بلوز933</v>
      </c>
      <c r="C5970" s="10" t="str">
        <f t="shared" si="378"/>
        <v>لباس كار جين- بلوز1403/05/22933</v>
      </c>
      <c r="D5970" s="10" t="str">
        <f>IFERROR(IF(تحویلی!$E$1="","",IF(NOSA!O5970=تحویلی!$E$1,تحویلی!$E$1&amp;COUNTIF(NOSA!$O$1:O5970,تحویلی!$E$1),"")),"")</f>
        <v/>
      </c>
      <c r="E5970" s="10" t="str">
        <f t="shared" si="379"/>
        <v>6630933</v>
      </c>
      <c r="F5970" s="10" t="str">
        <f>IFERROR(VLOOKUP(I5970,DATABASE!$N:$O,2,FALSE),"")</f>
        <v>لباس كار جين- بلوز</v>
      </c>
      <c r="G5970" s="3" t="s">
        <v>3168</v>
      </c>
      <c r="H5970" s="4">
        <v>6630</v>
      </c>
      <c r="I5970" s="3" t="s">
        <v>2355</v>
      </c>
      <c r="J5970" s="3" t="s">
        <v>3210</v>
      </c>
      <c r="K5970" s="5">
        <v>1</v>
      </c>
      <c r="L5970" s="3" t="s">
        <v>8</v>
      </c>
      <c r="M5970" s="3" t="s">
        <v>47</v>
      </c>
      <c r="N5970" s="3" t="s">
        <v>3531</v>
      </c>
      <c r="O5970" s="1">
        <v>933</v>
      </c>
      <c r="P5970" s="4">
        <v>0</v>
      </c>
      <c r="Q5970" s="10">
        <f t="shared" si="376"/>
        <v>933</v>
      </c>
    </row>
    <row r="5971" spans="2:17" ht="20.25" customHeight="1">
      <c r="B5971" s="10" t="str">
        <f t="shared" si="377"/>
        <v>لباس كار ديرسوز(بلوز) 933</v>
      </c>
      <c r="C5971" s="10" t="str">
        <f t="shared" si="378"/>
        <v>لباس كار ديرسوز(بلوز) 1403/05/22933</v>
      </c>
      <c r="D5971" s="10" t="str">
        <f>IFERROR(IF(تحویلی!$E$1="","",IF(NOSA!O5971=تحویلی!$E$1,تحویلی!$E$1&amp;COUNTIF(NOSA!$O$1:O5971,تحویلی!$E$1),"")),"")</f>
        <v/>
      </c>
      <c r="E5971" s="10" t="str">
        <f t="shared" si="379"/>
        <v>6630933</v>
      </c>
      <c r="F5971" s="10" t="str">
        <f>IFERROR(VLOOKUP(I5971,DATABASE!$N:$O,2,FALSE),"")</f>
        <v xml:space="preserve">لباس كار ديرسوز(بلوز) </v>
      </c>
      <c r="G5971" s="3" t="s">
        <v>3168</v>
      </c>
      <c r="H5971" s="4">
        <v>6630</v>
      </c>
      <c r="I5971" s="3" t="s">
        <v>1703</v>
      </c>
      <c r="J5971" s="3" t="s">
        <v>1704</v>
      </c>
      <c r="K5971" s="5">
        <v>1</v>
      </c>
      <c r="L5971" s="3" t="s">
        <v>8</v>
      </c>
      <c r="M5971" s="3" t="s">
        <v>47</v>
      </c>
      <c r="N5971" s="3" t="s">
        <v>3531</v>
      </c>
      <c r="O5971" s="1">
        <v>933</v>
      </c>
      <c r="P5971" s="4">
        <v>0</v>
      </c>
      <c r="Q5971" s="10">
        <f t="shared" si="376"/>
        <v>933</v>
      </c>
    </row>
    <row r="5972" spans="2:17" ht="20.25" customHeight="1">
      <c r="B5972" s="10" t="str">
        <f t="shared" si="377"/>
        <v>كلاه ايمني933</v>
      </c>
      <c r="C5972" s="10" t="str">
        <f t="shared" si="378"/>
        <v>كلاه ايمني1403/05/22933</v>
      </c>
      <c r="D5972" s="10" t="str">
        <f>IFERROR(IF(تحویلی!$E$1="","",IF(NOSA!O5972=تحویلی!$E$1,تحویلی!$E$1&amp;COUNTIF(NOSA!$O$1:O5972,تحویلی!$E$1),"")),"")</f>
        <v/>
      </c>
      <c r="E5972" s="10" t="str">
        <f t="shared" si="379"/>
        <v>6630933</v>
      </c>
      <c r="F5972" s="10" t="str">
        <f>IFERROR(VLOOKUP(I5972,DATABASE!$N:$O,2,FALSE),"")</f>
        <v>كلاه ايمني</v>
      </c>
      <c r="G5972" s="3" t="s">
        <v>3168</v>
      </c>
      <c r="H5972" s="4">
        <v>6630</v>
      </c>
      <c r="I5972" s="3" t="s">
        <v>1476</v>
      </c>
      <c r="J5972" s="3" t="s">
        <v>1647</v>
      </c>
      <c r="K5972" s="5">
        <v>1</v>
      </c>
      <c r="L5972" s="3" t="s">
        <v>8</v>
      </c>
      <c r="M5972" s="3" t="s">
        <v>47</v>
      </c>
      <c r="N5972" s="3" t="s">
        <v>3531</v>
      </c>
      <c r="O5972" s="1">
        <v>933</v>
      </c>
      <c r="P5972" s="4">
        <v>0</v>
      </c>
      <c r="Q5972" s="10">
        <f t="shared" si="376"/>
        <v>933</v>
      </c>
    </row>
    <row r="5973" spans="2:17" ht="20.25" customHeight="1">
      <c r="B5973" s="10" t="str">
        <f t="shared" si="377"/>
        <v>دستكش ضد برش سبك933</v>
      </c>
      <c r="C5973" s="10" t="str">
        <f t="shared" si="378"/>
        <v>دستكش ضد برش سبك1403/05/22933</v>
      </c>
      <c r="D5973" s="10" t="str">
        <f>IFERROR(IF(تحویلی!$E$1="","",IF(NOSA!O5973=تحویلی!$E$1,تحویلی!$E$1&amp;COUNTIF(NOSA!$O$1:O5973,تحویلی!$E$1),"")),"")</f>
        <v/>
      </c>
      <c r="E5973" s="10" t="str">
        <f t="shared" si="379"/>
        <v>6630933</v>
      </c>
      <c r="F5973" s="10" t="str">
        <f>IFERROR(VLOOKUP(I5973,DATABASE!$N:$O,2,FALSE),"")</f>
        <v>دستكش ضد برش سبك</v>
      </c>
      <c r="G5973" s="3" t="s">
        <v>3168</v>
      </c>
      <c r="H5973" s="4">
        <v>6630</v>
      </c>
      <c r="I5973" s="3" t="s">
        <v>1442</v>
      </c>
      <c r="J5973" s="3" t="s">
        <v>22</v>
      </c>
      <c r="K5973" s="5">
        <v>1</v>
      </c>
      <c r="L5973" s="3" t="s">
        <v>3</v>
      </c>
      <c r="M5973" s="3" t="s">
        <v>47</v>
      </c>
      <c r="N5973" s="3" t="s">
        <v>3531</v>
      </c>
      <c r="O5973" s="1">
        <v>933</v>
      </c>
      <c r="P5973" s="4">
        <v>0</v>
      </c>
      <c r="Q5973" s="10">
        <f t="shared" si="376"/>
        <v>933</v>
      </c>
    </row>
    <row r="5974" spans="2:17" ht="20.25" customHeight="1">
      <c r="B5974" s="10" t="str">
        <f t="shared" si="377"/>
        <v>گوشي اير پلاگ933</v>
      </c>
      <c r="C5974" s="10" t="str">
        <f t="shared" si="378"/>
        <v>گوشي اير پلاگ1403/05/22933</v>
      </c>
      <c r="D5974" s="10" t="str">
        <f>IFERROR(IF(تحویلی!$E$1="","",IF(NOSA!O5974=تحویلی!$E$1,تحویلی!$E$1&amp;COUNTIF(NOSA!$O$1:O5974,تحویلی!$E$1),"")),"")</f>
        <v/>
      </c>
      <c r="E5974" s="10" t="str">
        <f t="shared" si="379"/>
        <v>6630933</v>
      </c>
      <c r="F5974" s="10" t="str">
        <f>IFERROR(VLOOKUP(I5974,DATABASE!$N:$O,2,FALSE),"")</f>
        <v>گوشي اير پلاگ</v>
      </c>
      <c r="G5974" s="3" t="s">
        <v>3168</v>
      </c>
      <c r="H5974" s="4">
        <v>6630</v>
      </c>
      <c r="I5974" s="3" t="s">
        <v>1581</v>
      </c>
      <c r="J5974" s="3" t="s">
        <v>124</v>
      </c>
      <c r="K5974" s="5">
        <v>1</v>
      </c>
      <c r="L5974" s="3" t="s">
        <v>8</v>
      </c>
      <c r="M5974" s="3" t="s">
        <v>47</v>
      </c>
      <c r="N5974" s="3" t="s">
        <v>3531</v>
      </c>
      <c r="O5974" s="1">
        <v>933</v>
      </c>
      <c r="P5974" s="4">
        <v>0</v>
      </c>
      <c r="Q5974" s="10">
        <f t="shared" si="376"/>
        <v>933</v>
      </c>
    </row>
    <row r="5975" spans="2:17" ht="20.25" customHeight="1">
      <c r="B5975" s="10" t="str">
        <f t="shared" si="377"/>
        <v>دستكش ضد برش سبك866</v>
      </c>
      <c r="C5975" s="10" t="str">
        <f t="shared" si="378"/>
        <v>دستكش ضد برش سبك1403/05/22866</v>
      </c>
      <c r="D5975" s="10" t="str">
        <f>IFERROR(IF(تحویلی!$E$1="","",IF(NOSA!O5975=تحویلی!$E$1,تحویلی!$E$1&amp;COUNTIF(NOSA!$O$1:O5975,تحویلی!$E$1),"")),"")</f>
        <v/>
      </c>
      <c r="E5975" s="10" t="str">
        <f t="shared" si="379"/>
        <v>6634866</v>
      </c>
      <c r="F5975" s="10" t="str">
        <f>IFERROR(VLOOKUP(I5975,DATABASE!$N:$O,2,FALSE),"")</f>
        <v>دستكش ضد برش سبك</v>
      </c>
      <c r="G5975" s="3" t="s">
        <v>3168</v>
      </c>
      <c r="H5975" s="4">
        <v>6634</v>
      </c>
      <c r="I5975" s="3" t="s">
        <v>1442</v>
      </c>
      <c r="J5975" s="3" t="s">
        <v>22</v>
      </c>
      <c r="K5975" s="5">
        <v>1</v>
      </c>
      <c r="L5975" s="3" t="s">
        <v>3</v>
      </c>
      <c r="M5975" s="3" t="s">
        <v>47</v>
      </c>
      <c r="N5975" s="3" t="s">
        <v>77</v>
      </c>
      <c r="O5975" s="1">
        <v>866</v>
      </c>
      <c r="P5975" s="4">
        <v>0</v>
      </c>
      <c r="Q5975" s="10">
        <f t="shared" si="376"/>
        <v>866</v>
      </c>
    </row>
    <row r="5976" spans="2:17" ht="20.25" customHeight="1">
      <c r="B5976" s="10" t="str">
        <f t="shared" si="377"/>
        <v>دستكش كف مواد سبك694</v>
      </c>
      <c r="C5976" s="10" t="str">
        <f t="shared" si="378"/>
        <v>دستكش كف مواد سبك1403/05/22694</v>
      </c>
      <c r="D5976" s="10" t="str">
        <f>IFERROR(IF(تحویلی!$E$1="","",IF(NOSA!O5976=تحویلی!$E$1,تحویلی!$E$1&amp;COUNTIF(NOSA!$O$1:O5976,تحویلی!$E$1),"")),"")</f>
        <v/>
      </c>
      <c r="E5976" s="10" t="str">
        <f t="shared" si="379"/>
        <v>6636694</v>
      </c>
      <c r="F5976" s="10" t="str">
        <f>IFERROR(VLOOKUP(I5976,DATABASE!$N:$O,2,FALSE),"")</f>
        <v>دستكش كف مواد سبك</v>
      </c>
      <c r="G5976" s="3" t="s">
        <v>3168</v>
      </c>
      <c r="H5976" s="4">
        <v>6636</v>
      </c>
      <c r="I5976" s="3" t="s">
        <v>1456</v>
      </c>
      <c r="J5976" s="3" t="s">
        <v>2</v>
      </c>
      <c r="K5976" s="5">
        <v>1</v>
      </c>
      <c r="L5976" s="3" t="s">
        <v>3</v>
      </c>
      <c r="M5976" s="3" t="s">
        <v>47</v>
      </c>
      <c r="N5976" s="3" t="s">
        <v>128</v>
      </c>
      <c r="O5976" s="1">
        <v>694</v>
      </c>
      <c r="P5976" s="4">
        <v>0</v>
      </c>
      <c r="Q5976" s="10">
        <f t="shared" si="376"/>
        <v>694</v>
      </c>
    </row>
    <row r="5977" spans="2:17" ht="20.25" customHeight="1">
      <c r="B5977" s="10" t="str">
        <f t="shared" si="377"/>
        <v>كفش ايمني849</v>
      </c>
      <c r="C5977" s="10" t="str">
        <f t="shared" si="378"/>
        <v>كفش ايمني1403/05/22849</v>
      </c>
      <c r="D5977" s="10" t="str">
        <f>IFERROR(IF(تحویلی!$E$1="","",IF(NOSA!O5977=تحویلی!$E$1,تحویلی!$E$1&amp;COUNTIF(NOSA!$O$1:O5977,تحویلی!$E$1),"")),"")</f>
        <v/>
      </c>
      <c r="E5977" s="10" t="str">
        <f t="shared" si="379"/>
        <v>6643849</v>
      </c>
      <c r="F5977" s="10" t="str">
        <f>IFERROR(VLOOKUP(I5977,DATABASE!$N:$O,2,FALSE),"")</f>
        <v>كفش ايمني</v>
      </c>
      <c r="G5977" s="3" t="s">
        <v>3168</v>
      </c>
      <c r="H5977" s="4">
        <v>6643</v>
      </c>
      <c r="I5977" s="3" t="s">
        <v>1526</v>
      </c>
      <c r="J5977" s="3" t="s">
        <v>1729</v>
      </c>
      <c r="K5977" s="5">
        <v>1</v>
      </c>
      <c r="L5977" s="3" t="s">
        <v>3</v>
      </c>
      <c r="M5977" s="3" t="s">
        <v>4</v>
      </c>
      <c r="N5977" s="3" t="s">
        <v>305</v>
      </c>
      <c r="O5977" s="1">
        <v>849</v>
      </c>
      <c r="P5977" s="4">
        <v>1</v>
      </c>
      <c r="Q5977" s="10">
        <f t="shared" si="376"/>
        <v>849</v>
      </c>
    </row>
    <row r="5978" spans="2:17" ht="20.25" customHeight="1">
      <c r="B5978" s="10" t="str">
        <f t="shared" si="377"/>
        <v>لباس كار(بلوز و شلوار)849</v>
      </c>
      <c r="C5978" s="10" t="str">
        <f t="shared" si="378"/>
        <v>لباس كار(بلوز و شلوار)1403/05/22849</v>
      </c>
      <c r="D5978" s="10" t="str">
        <f>IFERROR(IF(تحویلی!$E$1="","",IF(NOSA!O5978=تحویلی!$E$1,تحویلی!$E$1&amp;COUNTIF(NOSA!$O$1:O5978,تحویلی!$E$1),"")),"")</f>
        <v/>
      </c>
      <c r="E5978" s="10" t="str">
        <f t="shared" si="379"/>
        <v>6643849</v>
      </c>
      <c r="F5978" s="10" t="str">
        <f>IFERROR(VLOOKUP(I5978,DATABASE!$N:$O,2,FALSE),"")</f>
        <v>لباس كار(بلوز و شلوار)</v>
      </c>
      <c r="G5978" s="3" t="s">
        <v>3168</v>
      </c>
      <c r="H5978" s="4">
        <v>6643</v>
      </c>
      <c r="I5978" s="3" t="s">
        <v>1724</v>
      </c>
      <c r="J5978" s="3" t="s">
        <v>1725</v>
      </c>
      <c r="K5978" s="5">
        <v>1</v>
      </c>
      <c r="L5978" s="3" t="s">
        <v>28</v>
      </c>
      <c r="M5978" s="3" t="s">
        <v>4</v>
      </c>
      <c r="N5978" s="3" t="s">
        <v>305</v>
      </c>
      <c r="O5978" s="1">
        <v>849</v>
      </c>
      <c r="P5978" s="4">
        <v>1</v>
      </c>
      <c r="Q5978" s="10">
        <f t="shared" ref="Q5978:Q6041" si="380">VALUE(O5978)</f>
        <v>849</v>
      </c>
    </row>
    <row r="5979" spans="2:17" ht="20.25" customHeight="1">
      <c r="B5979" s="10" t="str">
        <f t="shared" si="377"/>
        <v>دستكش ضد برش سبك843</v>
      </c>
      <c r="C5979" s="10" t="str">
        <f t="shared" si="378"/>
        <v>دستكش ضد برش سبك1403/05/22843</v>
      </c>
      <c r="D5979" s="10" t="str">
        <f>IFERROR(IF(تحویلی!$E$1="","",IF(NOSA!O5979=تحویلی!$E$1,تحویلی!$E$1&amp;COUNTIF(NOSA!$O$1:O5979,تحویلی!$E$1),"")),"")</f>
        <v/>
      </c>
      <c r="E5979" s="10" t="str">
        <f t="shared" si="379"/>
        <v>6645843</v>
      </c>
      <c r="F5979" s="10" t="str">
        <f>IFERROR(VLOOKUP(I5979,DATABASE!$N:$O,2,FALSE),"")</f>
        <v>دستكش ضد برش سبك</v>
      </c>
      <c r="G5979" s="3" t="s">
        <v>3168</v>
      </c>
      <c r="H5979" s="4">
        <v>6645</v>
      </c>
      <c r="I5979" s="3" t="s">
        <v>1442</v>
      </c>
      <c r="J5979" s="3" t="s">
        <v>22</v>
      </c>
      <c r="K5979" s="5">
        <v>1</v>
      </c>
      <c r="L5979" s="3" t="s">
        <v>3</v>
      </c>
      <c r="M5979" s="3" t="s">
        <v>47</v>
      </c>
      <c r="N5979" s="3" t="s">
        <v>2682</v>
      </c>
      <c r="O5979" s="1">
        <v>843</v>
      </c>
      <c r="P5979" s="4">
        <v>0</v>
      </c>
      <c r="Q5979" s="10">
        <f t="shared" si="380"/>
        <v>843</v>
      </c>
    </row>
    <row r="5980" spans="2:17" ht="20.25" customHeight="1">
      <c r="B5980" s="10" t="str">
        <f t="shared" si="377"/>
        <v>دستكش ضد برش سبك827</v>
      </c>
      <c r="C5980" s="10" t="str">
        <f t="shared" si="378"/>
        <v>دستكش ضد برش سبك1403/05/22827</v>
      </c>
      <c r="D5980" s="10" t="str">
        <f>IFERROR(IF(تحویلی!$E$1="","",IF(NOSA!O5980=تحویلی!$E$1,تحویلی!$E$1&amp;COUNTIF(NOSA!$O$1:O5980,تحویلی!$E$1),"")),"")</f>
        <v/>
      </c>
      <c r="E5980" s="10" t="str">
        <f t="shared" si="379"/>
        <v>6645827</v>
      </c>
      <c r="F5980" s="10" t="str">
        <f>IFERROR(VLOOKUP(I5980,DATABASE!$N:$O,2,FALSE),"")</f>
        <v>دستكش ضد برش سبك</v>
      </c>
      <c r="G5980" s="3" t="s">
        <v>3168</v>
      </c>
      <c r="H5980" s="4">
        <v>6645</v>
      </c>
      <c r="I5980" s="3" t="s">
        <v>1442</v>
      </c>
      <c r="J5980" s="3" t="s">
        <v>22</v>
      </c>
      <c r="K5980" s="5">
        <v>1</v>
      </c>
      <c r="L5980" s="3" t="s">
        <v>3</v>
      </c>
      <c r="M5980" s="3" t="s">
        <v>47</v>
      </c>
      <c r="N5980" s="3" t="s">
        <v>2653</v>
      </c>
      <c r="O5980" s="1">
        <v>827</v>
      </c>
      <c r="P5980" s="4">
        <v>0</v>
      </c>
      <c r="Q5980" s="10">
        <f t="shared" si="380"/>
        <v>827</v>
      </c>
    </row>
    <row r="5981" spans="2:17" ht="20.25" customHeight="1">
      <c r="B5981" s="10" t="str">
        <f t="shared" si="377"/>
        <v>834</v>
      </c>
      <c r="C5981" s="10" t="str">
        <f t="shared" si="378"/>
        <v>1403/05/22834</v>
      </c>
      <c r="D5981" s="10" t="str">
        <f>IFERROR(IF(تحویلی!$E$1="","",IF(NOSA!O5981=تحویلی!$E$1,تحویلی!$E$1&amp;COUNTIF(NOSA!$O$1:O5981,تحویلی!$E$1),"")),"")</f>
        <v/>
      </c>
      <c r="E5981" s="10" t="str">
        <f t="shared" si="379"/>
        <v>6662834</v>
      </c>
      <c r="F5981" s="10" t="str">
        <f>IFERROR(VLOOKUP(I5981,DATABASE!$N:$O,2,FALSE),"")</f>
        <v/>
      </c>
      <c r="G5981" s="3" t="s">
        <v>3168</v>
      </c>
      <c r="H5981" s="4">
        <v>6662</v>
      </c>
      <c r="I5981" s="3" t="s">
        <v>2699</v>
      </c>
      <c r="J5981" s="3" t="s">
        <v>7</v>
      </c>
      <c r="K5981" s="5">
        <v>1</v>
      </c>
      <c r="L5981" s="3" t="s">
        <v>8</v>
      </c>
      <c r="M5981" s="3" t="s">
        <v>19</v>
      </c>
      <c r="N5981" s="3" t="s">
        <v>2647</v>
      </c>
      <c r="O5981" s="1">
        <v>834</v>
      </c>
      <c r="P5981" s="4">
        <v>1</v>
      </c>
      <c r="Q5981" s="10">
        <f t="shared" si="380"/>
        <v>834</v>
      </c>
    </row>
    <row r="5982" spans="2:17" ht="20.25" customHeight="1">
      <c r="B5982" s="10" t="str">
        <f t="shared" si="377"/>
        <v>دستكش ساق بلند نسوز834</v>
      </c>
      <c r="C5982" s="10" t="str">
        <f t="shared" si="378"/>
        <v>دستكش ساق بلند نسوز1403/05/22834</v>
      </c>
      <c r="D5982" s="10" t="str">
        <f>IFERROR(IF(تحویلی!$E$1="","",IF(NOSA!O5982=تحویلی!$E$1,تحویلی!$E$1&amp;COUNTIF(NOSA!$O$1:O5982,تحویلی!$E$1),"")),"")</f>
        <v/>
      </c>
      <c r="E5982" s="10" t="str">
        <f t="shared" si="379"/>
        <v>6662834</v>
      </c>
      <c r="F5982" s="10" t="str">
        <f>IFERROR(VLOOKUP(I5982,DATABASE!$N:$O,2,FALSE),"")</f>
        <v>دستكش ساق بلند نسوز</v>
      </c>
      <c r="G5982" s="3" t="s">
        <v>3168</v>
      </c>
      <c r="H5982" s="4">
        <v>6662</v>
      </c>
      <c r="I5982" s="3" t="s">
        <v>1461</v>
      </c>
      <c r="J5982" s="3" t="s">
        <v>34</v>
      </c>
      <c r="K5982" s="5">
        <v>1</v>
      </c>
      <c r="L5982" s="3" t="s">
        <v>3</v>
      </c>
      <c r="M5982" s="3" t="s">
        <v>19</v>
      </c>
      <c r="N5982" s="3" t="s">
        <v>2647</v>
      </c>
      <c r="O5982" s="1">
        <v>834</v>
      </c>
      <c r="P5982" s="4">
        <v>1</v>
      </c>
      <c r="Q5982" s="10">
        <f t="shared" si="380"/>
        <v>834</v>
      </c>
    </row>
    <row r="5983" spans="2:17" ht="20.25" customHeight="1">
      <c r="B5983" s="10" t="str">
        <f t="shared" si="377"/>
        <v>دستكش ساق بلند نسوز829</v>
      </c>
      <c r="C5983" s="10" t="str">
        <f t="shared" si="378"/>
        <v>دستكش ساق بلند نسوز1403/05/22829</v>
      </c>
      <c r="D5983" s="10" t="str">
        <f>IFERROR(IF(تحویلی!$E$1="","",IF(NOSA!O5983=تحویلی!$E$1,تحویلی!$E$1&amp;COUNTIF(NOSA!$O$1:O5983,تحویلی!$E$1),"")),"")</f>
        <v/>
      </c>
      <c r="E5983" s="10" t="str">
        <f t="shared" si="379"/>
        <v>6665829</v>
      </c>
      <c r="F5983" s="10" t="str">
        <f>IFERROR(VLOOKUP(I5983,DATABASE!$N:$O,2,FALSE),"")</f>
        <v>دستكش ساق بلند نسوز</v>
      </c>
      <c r="G5983" s="3" t="s">
        <v>3168</v>
      </c>
      <c r="H5983" s="4">
        <v>6665</v>
      </c>
      <c r="I5983" s="3" t="s">
        <v>1461</v>
      </c>
      <c r="J5983" s="3" t="s">
        <v>34</v>
      </c>
      <c r="K5983" s="5">
        <v>1</v>
      </c>
      <c r="L5983" s="3" t="s">
        <v>3</v>
      </c>
      <c r="M5983" s="3" t="s">
        <v>4</v>
      </c>
      <c r="N5983" s="3" t="s">
        <v>129</v>
      </c>
      <c r="O5983" s="1">
        <v>829</v>
      </c>
      <c r="P5983" s="4">
        <v>1</v>
      </c>
      <c r="Q5983" s="10">
        <f t="shared" si="380"/>
        <v>829</v>
      </c>
    </row>
    <row r="5984" spans="2:17" ht="20.25" customHeight="1">
      <c r="B5984" s="10" t="str">
        <f t="shared" si="377"/>
        <v>دستكش ساق بلند نسوز31</v>
      </c>
      <c r="C5984" s="10" t="str">
        <f t="shared" si="378"/>
        <v>دستكش ساق بلند نسوز1403/05/2231</v>
      </c>
      <c r="D5984" s="10" t="str">
        <f>IFERROR(IF(تحویلی!$E$1="","",IF(NOSA!O5984=تحویلی!$E$1,تحویلی!$E$1&amp;COUNTIF(NOSA!$O$1:O5984,تحویلی!$E$1),"")),"")</f>
        <v/>
      </c>
      <c r="E5984" s="10" t="str">
        <f t="shared" si="379"/>
        <v>667131</v>
      </c>
      <c r="F5984" s="10" t="str">
        <f>IFERROR(VLOOKUP(I5984,DATABASE!$N:$O,2,FALSE),"")</f>
        <v>دستكش ساق بلند نسوز</v>
      </c>
      <c r="G5984" s="3" t="s">
        <v>3168</v>
      </c>
      <c r="H5984" s="4">
        <v>6671</v>
      </c>
      <c r="I5984" s="3" t="s">
        <v>1461</v>
      </c>
      <c r="J5984" s="3" t="s">
        <v>34</v>
      </c>
      <c r="K5984" s="5">
        <v>1</v>
      </c>
      <c r="L5984" s="3" t="s">
        <v>3</v>
      </c>
      <c r="M5984" s="3" t="s">
        <v>9</v>
      </c>
      <c r="N5984" s="3" t="s">
        <v>175</v>
      </c>
      <c r="O5984" s="1">
        <v>31</v>
      </c>
      <c r="P5984" s="4">
        <v>0</v>
      </c>
      <c r="Q5984" s="10">
        <f t="shared" si="380"/>
        <v>31</v>
      </c>
    </row>
    <row r="5985" spans="2:17" ht="20.25" customHeight="1">
      <c r="B5985" s="10" t="str">
        <f t="shared" si="377"/>
        <v>دستكش ضد برش سبك835</v>
      </c>
      <c r="C5985" s="10" t="str">
        <f t="shared" si="378"/>
        <v>دستكش ضد برش سبك1403/05/23835</v>
      </c>
      <c r="D5985" s="10" t="str">
        <f>IFERROR(IF(تحویلی!$E$1="","",IF(NOSA!O5985=تحویلی!$E$1,تحویلی!$E$1&amp;COUNTIF(NOSA!$O$1:O5985,تحویلی!$E$1),"")),"")</f>
        <v/>
      </c>
      <c r="E5985" s="10" t="str">
        <f t="shared" si="379"/>
        <v>6706835</v>
      </c>
      <c r="F5985" s="10" t="str">
        <f>IFERROR(VLOOKUP(I5985,DATABASE!$N:$O,2,FALSE),"")</f>
        <v>دستكش ضد برش سبك</v>
      </c>
      <c r="G5985" s="3" t="s">
        <v>3169</v>
      </c>
      <c r="H5985" s="4">
        <v>6706</v>
      </c>
      <c r="I5985" s="3" t="s">
        <v>1442</v>
      </c>
      <c r="J5985" s="3" t="s">
        <v>22</v>
      </c>
      <c r="K5985" s="5">
        <v>1</v>
      </c>
      <c r="L5985" s="3" t="s">
        <v>3</v>
      </c>
      <c r="M5985" s="3" t="s">
        <v>47</v>
      </c>
      <c r="N5985" s="3" t="s">
        <v>2821</v>
      </c>
      <c r="O5985" s="1">
        <v>835</v>
      </c>
      <c r="P5985" s="4">
        <v>0</v>
      </c>
      <c r="Q5985" s="10">
        <f t="shared" si="380"/>
        <v>835</v>
      </c>
    </row>
    <row r="5986" spans="2:17" ht="20.25" customHeight="1">
      <c r="B5986" s="10" t="str">
        <f t="shared" si="377"/>
        <v>لباس كار نسوز(بلوز و شلوار)86</v>
      </c>
      <c r="C5986" s="10" t="str">
        <f t="shared" si="378"/>
        <v>لباس كار نسوز(بلوز و شلوار)1403/05/2386</v>
      </c>
      <c r="D5986" s="10" t="str">
        <f>IFERROR(IF(تحویلی!$E$1="","",IF(NOSA!O5986=تحویلی!$E$1,تحویلی!$E$1&amp;COUNTIF(NOSA!$O$1:O5986,تحویلی!$E$1),"")),"")</f>
        <v/>
      </c>
      <c r="E5986" s="10" t="str">
        <f t="shared" si="379"/>
        <v>671086</v>
      </c>
      <c r="F5986" s="10" t="str">
        <f>IFERROR(VLOOKUP(I5986,DATABASE!$N:$O,2,FALSE),"")</f>
        <v>لباس كار نسوز(بلوز و شلوار)</v>
      </c>
      <c r="G5986" s="3" t="s">
        <v>3169</v>
      </c>
      <c r="H5986" s="4">
        <v>6710</v>
      </c>
      <c r="I5986" s="3" t="s">
        <v>1766</v>
      </c>
      <c r="J5986" s="3" t="s">
        <v>1767</v>
      </c>
      <c r="K5986" s="5">
        <v>1</v>
      </c>
      <c r="L5986" s="3" t="s">
        <v>28</v>
      </c>
      <c r="M5986" s="3" t="s">
        <v>4</v>
      </c>
      <c r="N5986" s="3" t="s">
        <v>3268</v>
      </c>
      <c r="O5986" s="1">
        <v>86</v>
      </c>
      <c r="P5986" s="4">
        <v>0</v>
      </c>
      <c r="Q5986" s="10">
        <f t="shared" si="380"/>
        <v>86</v>
      </c>
    </row>
    <row r="5987" spans="2:17" ht="20.25" customHeight="1">
      <c r="B5987" s="10" t="str">
        <f t="shared" si="377"/>
        <v>دستكش ضد برش سبك475</v>
      </c>
      <c r="C5987" s="10" t="str">
        <f t="shared" si="378"/>
        <v>دستكش ضد برش سبك1403/05/23475</v>
      </c>
      <c r="D5987" s="10" t="str">
        <f>IFERROR(IF(تحویلی!$E$1="","",IF(NOSA!O5987=تحویلی!$E$1,تحویلی!$E$1&amp;COUNTIF(NOSA!$O$1:O5987,تحویلی!$E$1),"")),"")</f>
        <v/>
      </c>
      <c r="E5987" s="10" t="str">
        <f t="shared" si="379"/>
        <v>6717475</v>
      </c>
      <c r="F5987" s="10" t="str">
        <f>IFERROR(VLOOKUP(I5987,DATABASE!$N:$O,2,FALSE),"")</f>
        <v>دستكش ضد برش سبك</v>
      </c>
      <c r="G5987" s="3" t="s">
        <v>3169</v>
      </c>
      <c r="H5987" s="4">
        <v>6717</v>
      </c>
      <c r="I5987" s="3" t="s">
        <v>1442</v>
      </c>
      <c r="J5987" s="3" t="s">
        <v>22</v>
      </c>
      <c r="K5987" s="5">
        <v>1</v>
      </c>
      <c r="L5987" s="3" t="s">
        <v>3</v>
      </c>
      <c r="M5987" s="3" t="s">
        <v>4</v>
      </c>
      <c r="N5987" s="3" t="s">
        <v>731</v>
      </c>
      <c r="O5987" s="1">
        <v>475</v>
      </c>
      <c r="P5987" s="4">
        <v>1</v>
      </c>
      <c r="Q5987" s="10">
        <f t="shared" si="380"/>
        <v>475</v>
      </c>
    </row>
    <row r="5988" spans="2:17" ht="20.25" customHeight="1">
      <c r="B5988" s="10" t="str">
        <f t="shared" si="377"/>
        <v>دستكش ضد برش سبك849</v>
      </c>
      <c r="C5988" s="10" t="str">
        <f t="shared" si="378"/>
        <v>دستكش ضد برش سبك1403/05/23849</v>
      </c>
      <c r="D5988" s="10" t="str">
        <f>IFERROR(IF(تحویلی!$E$1="","",IF(NOSA!O5988=تحویلی!$E$1,تحویلی!$E$1&amp;COUNTIF(NOSA!$O$1:O5988,تحویلی!$E$1),"")),"")</f>
        <v/>
      </c>
      <c r="E5988" s="10" t="str">
        <f t="shared" si="379"/>
        <v>6717849</v>
      </c>
      <c r="F5988" s="10" t="str">
        <f>IFERROR(VLOOKUP(I5988,DATABASE!$N:$O,2,FALSE),"")</f>
        <v>دستكش ضد برش سبك</v>
      </c>
      <c r="G5988" s="3" t="s">
        <v>3169</v>
      </c>
      <c r="H5988" s="4">
        <v>6717</v>
      </c>
      <c r="I5988" s="3" t="s">
        <v>1442</v>
      </c>
      <c r="J5988" s="3" t="s">
        <v>22</v>
      </c>
      <c r="K5988" s="5">
        <v>1</v>
      </c>
      <c r="L5988" s="3" t="s">
        <v>3</v>
      </c>
      <c r="M5988" s="3" t="s">
        <v>4</v>
      </c>
      <c r="N5988" s="3" t="s">
        <v>305</v>
      </c>
      <c r="O5988" s="1">
        <v>849</v>
      </c>
      <c r="P5988" s="4">
        <v>1</v>
      </c>
      <c r="Q5988" s="10">
        <f t="shared" si="380"/>
        <v>849</v>
      </c>
    </row>
    <row r="5989" spans="2:17" ht="20.25" customHeight="1">
      <c r="B5989" s="10" t="str">
        <f t="shared" si="377"/>
        <v>دستكش استاد كار783</v>
      </c>
      <c r="C5989" s="10" t="str">
        <f t="shared" si="378"/>
        <v>دستكش استاد كار1403/05/23783</v>
      </c>
      <c r="D5989" s="10" t="str">
        <f>IFERROR(IF(تحویلی!$E$1="","",IF(NOSA!O5989=تحویلی!$E$1,تحویلی!$E$1&amp;COUNTIF(NOSA!$O$1:O5989,تحویلی!$E$1),"")),"")</f>
        <v/>
      </c>
      <c r="E5989" s="10" t="str">
        <f t="shared" si="379"/>
        <v>6718783</v>
      </c>
      <c r="F5989" s="10" t="str">
        <f>IFERROR(VLOOKUP(I5989,DATABASE!$N:$O,2,FALSE),"")</f>
        <v>دستكش استاد كار</v>
      </c>
      <c r="G5989" s="3" t="s">
        <v>3169</v>
      </c>
      <c r="H5989" s="4">
        <v>6718</v>
      </c>
      <c r="I5989" s="3" t="s">
        <v>1543</v>
      </c>
      <c r="J5989" s="3" t="s">
        <v>255</v>
      </c>
      <c r="K5989" s="5">
        <v>1</v>
      </c>
      <c r="L5989" s="3" t="s">
        <v>3</v>
      </c>
      <c r="M5989" s="3" t="s">
        <v>4</v>
      </c>
      <c r="N5989" s="3" t="s">
        <v>1219</v>
      </c>
      <c r="O5989" s="1">
        <v>783</v>
      </c>
      <c r="P5989" s="4">
        <v>0</v>
      </c>
      <c r="Q5989" s="10">
        <f t="shared" si="380"/>
        <v>783</v>
      </c>
    </row>
    <row r="5990" spans="2:17" ht="20.25" customHeight="1">
      <c r="B5990" s="10" t="str">
        <f t="shared" si="377"/>
        <v>لباس كار(بلوز و شلوار)427</v>
      </c>
      <c r="C5990" s="10" t="str">
        <f t="shared" si="378"/>
        <v>لباس كار(بلوز و شلوار)1403/05/23427</v>
      </c>
      <c r="D5990" s="10" t="str">
        <f>IFERROR(IF(تحویلی!$E$1="","",IF(NOSA!O5990=تحویلی!$E$1,تحویلی!$E$1&amp;COUNTIF(NOSA!$O$1:O5990,تحویلی!$E$1),"")),"")</f>
        <v/>
      </c>
      <c r="E5990" s="10" t="str">
        <f t="shared" si="379"/>
        <v>6721427</v>
      </c>
      <c r="F5990" s="10" t="str">
        <f>IFERROR(VLOOKUP(I5990,DATABASE!$N:$O,2,FALSE),"")</f>
        <v>لباس كار(بلوز و شلوار)</v>
      </c>
      <c r="G5990" s="3" t="s">
        <v>3169</v>
      </c>
      <c r="H5990" s="4">
        <v>6721</v>
      </c>
      <c r="I5990" s="3" t="s">
        <v>1644</v>
      </c>
      <c r="J5990" s="3" t="s">
        <v>1645</v>
      </c>
      <c r="K5990" s="5">
        <v>1</v>
      </c>
      <c r="L5990" s="3" t="s">
        <v>28</v>
      </c>
      <c r="M5990" s="3" t="s">
        <v>4</v>
      </c>
      <c r="N5990" s="3" t="s">
        <v>3295</v>
      </c>
      <c r="O5990" s="1">
        <v>427</v>
      </c>
      <c r="P5990" s="4">
        <v>1</v>
      </c>
      <c r="Q5990" s="10">
        <f t="shared" si="380"/>
        <v>427</v>
      </c>
    </row>
    <row r="5991" spans="2:17" ht="20.25" customHeight="1">
      <c r="B5991" s="10" t="str">
        <f t="shared" si="377"/>
        <v>كفش ايمني427</v>
      </c>
      <c r="C5991" s="10" t="str">
        <f t="shared" si="378"/>
        <v>كفش ايمني1403/05/23427</v>
      </c>
      <c r="D5991" s="10" t="str">
        <f>IFERROR(IF(تحویلی!$E$1="","",IF(NOSA!O5991=تحویلی!$E$1,تحویلی!$E$1&amp;COUNTIF(NOSA!$O$1:O5991,تحویلی!$E$1),"")),"")</f>
        <v/>
      </c>
      <c r="E5991" s="10" t="str">
        <f t="shared" si="379"/>
        <v>6721427</v>
      </c>
      <c r="F5991" s="10" t="str">
        <f>IFERROR(VLOOKUP(I5991,DATABASE!$N:$O,2,FALSE),"")</f>
        <v>كفش ايمني</v>
      </c>
      <c r="G5991" s="3" t="s">
        <v>3169</v>
      </c>
      <c r="H5991" s="4">
        <v>6721</v>
      </c>
      <c r="I5991" s="3" t="s">
        <v>1539</v>
      </c>
      <c r="J5991" s="3" t="s">
        <v>1748</v>
      </c>
      <c r="K5991" s="5">
        <v>1</v>
      </c>
      <c r="L5991" s="3" t="s">
        <v>3</v>
      </c>
      <c r="M5991" s="3" t="s">
        <v>4</v>
      </c>
      <c r="N5991" s="3" t="s">
        <v>3295</v>
      </c>
      <c r="O5991" s="1">
        <v>427</v>
      </c>
      <c r="P5991" s="4">
        <v>1</v>
      </c>
      <c r="Q5991" s="10">
        <f t="shared" si="380"/>
        <v>427</v>
      </c>
    </row>
    <row r="5992" spans="2:17" ht="20.25" customHeight="1">
      <c r="B5992" s="10" t="str">
        <f t="shared" si="377"/>
        <v>ماسك جوشكاري719</v>
      </c>
      <c r="C5992" s="10" t="str">
        <f t="shared" si="378"/>
        <v>ماسك جوشكاري1403/05/24719</v>
      </c>
      <c r="D5992" s="10" t="str">
        <f>IFERROR(IF(تحویلی!$E$1="","",IF(NOSA!O5992=تحویلی!$E$1,تحویلی!$E$1&amp;COUNTIF(NOSA!$O$1:O5992,تحویلی!$E$1),"")),"")</f>
        <v/>
      </c>
      <c r="E5992" s="10" t="str">
        <f t="shared" si="379"/>
        <v>6727719</v>
      </c>
      <c r="F5992" s="10" t="str">
        <f>IFERROR(VLOOKUP(I5992,DATABASE!$N:$O,2,FALSE),"")</f>
        <v>ماسك جوشكاري</v>
      </c>
      <c r="G5992" s="3" t="s">
        <v>3170</v>
      </c>
      <c r="H5992" s="4">
        <v>6727</v>
      </c>
      <c r="I5992" s="3" t="s">
        <v>1598</v>
      </c>
      <c r="J5992" s="3" t="s">
        <v>108</v>
      </c>
      <c r="K5992" s="5">
        <v>1</v>
      </c>
      <c r="L5992" s="3" t="s">
        <v>8</v>
      </c>
      <c r="M5992" s="3" t="s">
        <v>215</v>
      </c>
      <c r="N5992" s="3" t="s">
        <v>395</v>
      </c>
      <c r="O5992" s="1">
        <v>719</v>
      </c>
      <c r="P5992" s="4">
        <v>1</v>
      </c>
      <c r="Q5992" s="10">
        <f t="shared" si="380"/>
        <v>719</v>
      </c>
    </row>
    <row r="5993" spans="2:17" ht="20.25" customHeight="1">
      <c r="B5993" s="10" t="str">
        <f t="shared" si="377"/>
        <v>لباس كار يكبار مصرف835</v>
      </c>
      <c r="C5993" s="10" t="str">
        <f t="shared" si="378"/>
        <v>لباس كار يكبار مصرف1403/05/24835</v>
      </c>
      <c r="D5993" s="10" t="str">
        <f>IFERROR(IF(تحویلی!$E$1="","",IF(NOSA!O5993=تحویلی!$E$1,تحویلی!$E$1&amp;COUNTIF(NOSA!$O$1:O5993,تحویلی!$E$1),"")),"")</f>
        <v/>
      </c>
      <c r="E5993" s="10" t="str">
        <f t="shared" si="379"/>
        <v>6733835</v>
      </c>
      <c r="F5993" s="10" t="str">
        <f>IFERROR(VLOOKUP(I5993,DATABASE!$N:$O,2,FALSE),"")</f>
        <v>لباس كار يكبار مصرف</v>
      </c>
      <c r="G5993" s="3" t="s">
        <v>3170</v>
      </c>
      <c r="H5993" s="4">
        <v>6733</v>
      </c>
      <c r="I5993" s="3" t="s">
        <v>1691</v>
      </c>
      <c r="J5993" s="3" t="s">
        <v>956</v>
      </c>
      <c r="K5993" s="5">
        <v>1</v>
      </c>
      <c r="L5993" s="3" t="s">
        <v>28</v>
      </c>
      <c r="M5993" s="3" t="s">
        <v>47</v>
      </c>
      <c r="N5993" s="3" t="s">
        <v>2677</v>
      </c>
      <c r="O5993" s="1">
        <v>835</v>
      </c>
      <c r="P5993" s="4">
        <v>0</v>
      </c>
      <c r="Q5993" s="10">
        <f t="shared" si="380"/>
        <v>835</v>
      </c>
    </row>
    <row r="5994" spans="2:17" ht="20.25" customHeight="1">
      <c r="B5994" s="10" t="str">
        <f t="shared" si="377"/>
        <v>لباس كار يكبار مصرف893</v>
      </c>
      <c r="C5994" s="10" t="str">
        <f t="shared" si="378"/>
        <v>لباس كار يكبار مصرف1403/05/24893</v>
      </c>
      <c r="D5994" s="10" t="str">
        <f>IFERROR(IF(تحویلی!$E$1="","",IF(NOSA!O5994=تحویلی!$E$1,تحویلی!$E$1&amp;COUNTIF(NOSA!$O$1:O5994,تحویلی!$E$1),"")),"")</f>
        <v/>
      </c>
      <c r="E5994" s="10" t="str">
        <f t="shared" si="379"/>
        <v>6733893</v>
      </c>
      <c r="F5994" s="10" t="str">
        <f>IFERROR(VLOOKUP(I5994,DATABASE!$N:$O,2,FALSE),"")</f>
        <v>لباس كار يكبار مصرف</v>
      </c>
      <c r="G5994" s="3" t="s">
        <v>3170</v>
      </c>
      <c r="H5994" s="4">
        <v>6733</v>
      </c>
      <c r="I5994" s="3" t="s">
        <v>1691</v>
      </c>
      <c r="J5994" s="3" t="s">
        <v>956</v>
      </c>
      <c r="K5994" s="5">
        <v>1</v>
      </c>
      <c r="L5994" s="3" t="s">
        <v>28</v>
      </c>
      <c r="M5994" s="3" t="s">
        <v>47</v>
      </c>
      <c r="N5994" s="3" t="s">
        <v>3439</v>
      </c>
      <c r="O5994" s="1">
        <v>893</v>
      </c>
      <c r="P5994" s="4">
        <v>0</v>
      </c>
      <c r="Q5994" s="10">
        <f t="shared" si="380"/>
        <v>893</v>
      </c>
    </row>
    <row r="5995" spans="2:17" ht="20.25" customHeight="1">
      <c r="B5995" s="10" t="str">
        <f t="shared" si="377"/>
        <v>لباس كار ديرسوز(شلوار) 859</v>
      </c>
      <c r="C5995" s="10" t="str">
        <f t="shared" si="378"/>
        <v>لباس كار ديرسوز(شلوار) 1403/05/24859</v>
      </c>
      <c r="D5995" s="10" t="str">
        <f>IFERROR(IF(تحویلی!$E$1="","",IF(NOSA!O5995=تحویلی!$E$1,تحویلی!$E$1&amp;COUNTIF(NOSA!$O$1:O5995,تحویلی!$E$1),"")),"")</f>
        <v/>
      </c>
      <c r="E5995" s="10" t="str">
        <f t="shared" si="379"/>
        <v>6734859</v>
      </c>
      <c r="F5995" s="10" t="str">
        <f>IFERROR(VLOOKUP(I5995,DATABASE!$N:$O,2,FALSE),"")</f>
        <v xml:space="preserve">لباس كار ديرسوز(شلوار) </v>
      </c>
      <c r="G5995" s="3" t="s">
        <v>3170</v>
      </c>
      <c r="H5995" s="4">
        <v>6734</v>
      </c>
      <c r="I5995" s="3" t="s">
        <v>2318</v>
      </c>
      <c r="J5995" s="3" t="s">
        <v>2831</v>
      </c>
      <c r="K5995" s="5">
        <v>3</v>
      </c>
      <c r="L5995" s="3" t="s">
        <v>8</v>
      </c>
      <c r="M5995" s="3" t="s">
        <v>102</v>
      </c>
      <c r="N5995" s="3" t="s">
        <v>163</v>
      </c>
      <c r="O5995" s="1">
        <v>859</v>
      </c>
      <c r="P5995" s="4">
        <v>0</v>
      </c>
      <c r="Q5995" s="10">
        <f t="shared" si="380"/>
        <v>859</v>
      </c>
    </row>
    <row r="5996" spans="2:17" ht="20.25" customHeight="1">
      <c r="B5996" s="10" t="str">
        <f t="shared" si="377"/>
        <v>دستكش كف مواد سبك719</v>
      </c>
      <c r="C5996" s="10" t="str">
        <f t="shared" si="378"/>
        <v>دستكش كف مواد سبك1403/05/24719</v>
      </c>
      <c r="D5996" s="10" t="str">
        <f>IFERROR(IF(تحویلی!$E$1="","",IF(NOSA!O5996=تحویلی!$E$1,تحویلی!$E$1&amp;COUNTIF(NOSA!$O$1:O5996,تحویلی!$E$1),"")),"")</f>
        <v/>
      </c>
      <c r="E5996" s="10" t="str">
        <f t="shared" si="379"/>
        <v>6736719</v>
      </c>
      <c r="F5996" s="10" t="str">
        <f>IFERROR(VLOOKUP(I5996,DATABASE!$N:$O,2,FALSE),"")</f>
        <v>دستكش كف مواد سبك</v>
      </c>
      <c r="G5996" s="3" t="s">
        <v>3170</v>
      </c>
      <c r="H5996" s="4">
        <v>6736</v>
      </c>
      <c r="I5996" s="3" t="s">
        <v>1456</v>
      </c>
      <c r="J5996" s="3" t="s">
        <v>2</v>
      </c>
      <c r="K5996" s="5">
        <v>1</v>
      </c>
      <c r="L5996" s="3" t="s">
        <v>3</v>
      </c>
      <c r="M5996" s="3" t="s">
        <v>47</v>
      </c>
      <c r="N5996" s="3" t="s">
        <v>395</v>
      </c>
      <c r="O5996" s="1">
        <v>719</v>
      </c>
      <c r="P5996" s="4">
        <v>0</v>
      </c>
      <c r="Q5996" s="10">
        <f t="shared" si="380"/>
        <v>719</v>
      </c>
    </row>
    <row r="5997" spans="2:17" ht="20.25" customHeight="1">
      <c r="B5997" s="10" t="str">
        <f t="shared" si="377"/>
        <v>نقاب تيره محافظ صورت معمولي31</v>
      </c>
      <c r="C5997" s="10" t="str">
        <f t="shared" si="378"/>
        <v>نقاب تيره محافظ صورت معمولي1403/05/2431</v>
      </c>
      <c r="D5997" s="10" t="str">
        <f>IFERROR(IF(تحویلی!$E$1="","",IF(NOSA!O5997=تحویلی!$E$1,تحویلی!$E$1&amp;COUNTIF(NOSA!$O$1:O5997,تحویلی!$E$1),"")),"")</f>
        <v/>
      </c>
      <c r="E5997" s="10" t="str">
        <f t="shared" si="379"/>
        <v>674331</v>
      </c>
      <c r="F5997" s="10" t="str">
        <f>IFERROR(VLOOKUP(I5997,DATABASE!$N:$O,2,FALSE),"")</f>
        <v>نقاب تيره محافظ صورت معمولي</v>
      </c>
      <c r="G5997" s="3" t="s">
        <v>3170</v>
      </c>
      <c r="H5997" s="4">
        <v>6743</v>
      </c>
      <c r="I5997" s="3" t="s">
        <v>1557</v>
      </c>
      <c r="J5997" s="3" t="s">
        <v>115</v>
      </c>
      <c r="K5997" s="5">
        <v>1</v>
      </c>
      <c r="L5997" s="3" t="s">
        <v>8</v>
      </c>
      <c r="M5997" s="3" t="s">
        <v>9</v>
      </c>
      <c r="N5997" s="3" t="s">
        <v>717</v>
      </c>
      <c r="O5997" s="1">
        <v>31</v>
      </c>
      <c r="P5997" s="4">
        <v>1</v>
      </c>
      <c r="Q5997" s="10">
        <f t="shared" si="380"/>
        <v>31</v>
      </c>
    </row>
    <row r="5998" spans="2:17" ht="20.25" customHeight="1">
      <c r="B5998" s="10" t="str">
        <f t="shared" si="377"/>
        <v>دستكش كف مواد سبك840</v>
      </c>
      <c r="C5998" s="10" t="str">
        <f t="shared" si="378"/>
        <v>دستكش كف مواد سبك1403/05/24840</v>
      </c>
      <c r="D5998" s="10" t="str">
        <f>IFERROR(IF(تحویلی!$E$1="","",IF(NOSA!O5998=تحویلی!$E$1,تحویلی!$E$1&amp;COUNTIF(NOSA!$O$1:O5998,تحویلی!$E$1),"")),"")</f>
        <v/>
      </c>
      <c r="E5998" s="10" t="str">
        <f t="shared" si="379"/>
        <v>6746840</v>
      </c>
      <c r="F5998" s="10" t="str">
        <f>IFERROR(VLOOKUP(I5998,DATABASE!$N:$O,2,FALSE),"")</f>
        <v>دستكش كف مواد سبك</v>
      </c>
      <c r="G5998" s="3" t="s">
        <v>3170</v>
      </c>
      <c r="H5998" s="4">
        <v>6746</v>
      </c>
      <c r="I5998" s="3" t="s">
        <v>1456</v>
      </c>
      <c r="J5998" s="3" t="s">
        <v>2</v>
      </c>
      <c r="K5998" s="5">
        <v>1</v>
      </c>
      <c r="L5998" s="3" t="s">
        <v>3</v>
      </c>
      <c r="M5998" s="3" t="s">
        <v>47</v>
      </c>
      <c r="N5998" s="3" t="s">
        <v>3300</v>
      </c>
      <c r="O5998" s="1">
        <v>840</v>
      </c>
      <c r="P5998" s="4">
        <v>0</v>
      </c>
      <c r="Q5998" s="10">
        <f t="shared" si="380"/>
        <v>840</v>
      </c>
    </row>
    <row r="5999" spans="2:17" ht="20.25" customHeight="1">
      <c r="B5999" s="10" t="str">
        <f t="shared" si="377"/>
        <v>دستكش ضد برش سبك170</v>
      </c>
      <c r="C5999" s="10" t="str">
        <f t="shared" si="378"/>
        <v>دستكش ضد برش سبك1403/05/24170</v>
      </c>
      <c r="D5999" s="10" t="str">
        <f>IFERROR(IF(تحویلی!$E$1="","",IF(NOSA!O5999=تحویلی!$E$1,تحویلی!$E$1&amp;COUNTIF(NOSA!$O$1:O5999,تحویلی!$E$1),"")),"")</f>
        <v/>
      </c>
      <c r="E5999" s="10" t="str">
        <f t="shared" si="379"/>
        <v>6751170</v>
      </c>
      <c r="F5999" s="10" t="str">
        <f>IFERROR(VLOOKUP(I5999,DATABASE!$N:$O,2,FALSE),"")</f>
        <v>دستكش ضد برش سبك</v>
      </c>
      <c r="G5999" s="3" t="s">
        <v>3170</v>
      </c>
      <c r="H5999" s="4">
        <v>6751</v>
      </c>
      <c r="I5999" s="3" t="s">
        <v>1442</v>
      </c>
      <c r="J5999" s="3" t="s">
        <v>22</v>
      </c>
      <c r="K5999" s="5">
        <v>1</v>
      </c>
      <c r="L5999" s="3" t="s">
        <v>3</v>
      </c>
      <c r="M5999" s="3" t="s">
        <v>9</v>
      </c>
      <c r="N5999" s="3" t="s">
        <v>3241</v>
      </c>
      <c r="O5999" s="1">
        <v>170</v>
      </c>
      <c r="P5999" s="4">
        <v>1</v>
      </c>
      <c r="Q5999" s="10">
        <f t="shared" si="380"/>
        <v>170</v>
      </c>
    </row>
    <row r="6000" spans="2:17" ht="20.25" customHeight="1">
      <c r="B6000" s="10" t="str">
        <f t="shared" si="377"/>
        <v>دستكش ضد برش سبك221</v>
      </c>
      <c r="C6000" s="10" t="str">
        <f t="shared" si="378"/>
        <v>دستكش ضد برش سبك1403/05/24221</v>
      </c>
      <c r="D6000" s="10" t="str">
        <f>IFERROR(IF(تحویلی!$E$1="","",IF(NOSA!O6000=تحویلی!$E$1,تحویلی!$E$1&amp;COUNTIF(NOSA!$O$1:O6000,تحویلی!$E$1),"")),"")</f>
        <v/>
      </c>
      <c r="E6000" s="10" t="str">
        <f t="shared" si="379"/>
        <v>6752221</v>
      </c>
      <c r="F6000" s="10" t="str">
        <f>IFERROR(VLOOKUP(I6000,DATABASE!$N:$O,2,FALSE),"")</f>
        <v>دستكش ضد برش سبك</v>
      </c>
      <c r="G6000" s="3" t="s">
        <v>3170</v>
      </c>
      <c r="H6000" s="4">
        <v>6752</v>
      </c>
      <c r="I6000" s="3" t="s">
        <v>1442</v>
      </c>
      <c r="J6000" s="3" t="s">
        <v>22</v>
      </c>
      <c r="K6000" s="5">
        <v>1</v>
      </c>
      <c r="L6000" s="3" t="s">
        <v>3</v>
      </c>
      <c r="M6000" s="3" t="s">
        <v>9</v>
      </c>
      <c r="N6000" s="3" t="s">
        <v>2703</v>
      </c>
      <c r="O6000" s="1">
        <v>221</v>
      </c>
      <c r="P6000" s="4">
        <v>0</v>
      </c>
      <c r="Q6000" s="10">
        <f t="shared" si="380"/>
        <v>221</v>
      </c>
    </row>
    <row r="6001" spans="2:17" ht="20.25" customHeight="1">
      <c r="B6001" s="10" t="str">
        <f t="shared" si="377"/>
        <v>پوتين ايمني نسوز885</v>
      </c>
      <c r="C6001" s="10" t="str">
        <f t="shared" si="378"/>
        <v>پوتين ايمني نسوز1403/05/24885</v>
      </c>
      <c r="D6001" s="10" t="str">
        <f>IFERROR(IF(تحویلی!$E$1="","",IF(NOSA!O6001=تحویلی!$E$1,تحویلی!$E$1&amp;COUNTIF(NOSA!$O$1:O6001,تحویلی!$E$1),"")),"")</f>
        <v/>
      </c>
      <c r="E6001" s="10" t="str">
        <f t="shared" si="379"/>
        <v>6754885</v>
      </c>
      <c r="F6001" s="10" t="str">
        <f>IFERROR(VLOOKUP(I6001,DATABASE!$N:$O,2,FALSE),"")</f>
        <v>پوتين ايمني نسوز</v>
      </c>
      <c r="G6001" s="3" t="s">
        <v>3170</v>
      </c>
      <c r="H6001" s="4">
        <v>6754</v>
      </c>
      <c r="I6001" s="3" t="s">
        <v>1648</v>
      </c>
      <c r="J6001" s="3" t="s">
        <v>1649</v>
      </c>
      <c r="K6001" s="5">
        <v>1</v>
      </c>
      <c r="L6001" s="3" t="s">
        <v>3</v>
      </c>
      <c r="M6001" s="3" t="s">
        <v>9</v>
      </c>
      <c r="N6001" s="3" t="s">
        <v>3381</v>
      </c>
      <c r="O6001" s="1">
        <v>885</v>
      </c>
      <c r="P6001" s="4">
        <v>1</v>
      </c>
      <c r="Q6001" s="10">
        <f t="shared" si="380"/>
        <v>885</v>
      </c>
    </row>
    <row r="6002" spans="2:17" ht="20.25" customHeight="1">
      <c r="B6002" s="10" t="str">
        <f t="shared" si="377"/>
        <v>نقاب تيره محافظ صورت معمولي86</v>
      </c>
      <c r="C6002" s="10" t="str">
        <f t="shared" si="378"/>
        <v>نقاب تيره محافظ صورت معمولي1403/05/2586</v>
      </c>
      <c r="D6002" s="10" t="str">
        <f>IFERROR(IF(تحویلی!$E$1="","",IF(NOSA!O6002=تحویلی!$E$1,تحویلی!$E$1&amp;COUNTIF(NOSA!$O$1:O6002,تحویلی!$E$1),"")),"")</f>
        <v/>
      </c>
      <c r="E6002" s="10" t="str">
        <f t="shared" si="379"/>
        <v>676786</v>
      </c>
      <c r="F6002" s="10" t="str">
        <f>IFERROR(VLOOKUP(I6002,DATABASE!$N:$O,2,FALSE),"")</f>
        <v>نقاب تيره محافظ صورت معمولي</v>
      </c>
      <c r="G6002" s="164" t="s">
        <v>3171</v>
      </c>
      <c r="H6002" s="165">
        <v>6767</v>
      </c>
      <c r="I6002" s="164" t="s">
        <v>1557</v>
      </c>
      <c r="J6002" s="164" t="s">
        <v>115</v>
      </c>
      <c r="K6002" s="166">
        <v>1</v>
      </c>
      <c r="L6002" s="164" t="s">
        <v>8</v>
      </c>
      <c r="M6002" s="164" t="s">
        <v>4</v>
      </c>
      <c r="N6002" s="164" t="s">
        <v>105</v>
      </c>
      <c r="O6002" s="167">
        <v>86</v>
      </c>
      <c r="P6002" s="165">
        <v>0</v>
      </c>
      <c r="Q6002" s="10">
        <f t="shared" si="380"/>
        <v>86</v>
      </c>
    </row>
    <row r="6003" spans="2:17" ht="20.25" customHeight="1">
      <c r="B6003" s="10" t="str">
        <f t="shared" si="377"/>
        <v>هدگير نقاب86</v>
      </c>
      <c r="C6003" s="10" t="str">
        <f t="shared" si="378"/>
        <v>هدگير نقاب1403/05/2586</v>
      </c>
      <c r="D6003" s="10" t="str">
        <f>IFERROR(IF(تحویلی!$E$1="","",IF(NOSA!O6003=تحویلی!$E$1,تحویلی!$E$1&amp;COUNTIF(NOSA!$O$1:O6003,تحویلی!$E$1),"")),"")</f>
        <v/>
      </c>
      <c r="E6003" s="10" t="str">
        <f t="shared" si="379"/>
        <v>676786</v>
      </c>
      <c r="F6003" s="10" t="str">
        <f>IFERROR(VLOOKUP(I6003,DATABASE!$N:$O,2,FALSE),"")</f>
        <v>هدگير نقاب</v>
      </c>
      <c r="G6003" s="164" t="s">
        <v>3171</v>
      </c>
      <c r="H6003" s="165">
        <v>6767</v>
      </c>
      <c r="I6003" s="164" t="s">
        <v>1468</v>
      </c>
      <c r="J6003" s="164" t="s">
        <v>12</v>
      </c>
      <c r="K6003" s="166">
        <v>1</v>
      </c>
      <c r="L6003" s="164" t="s">
        <v>8</v>
      </c>
      <c r="M6003" s="164" t="s">
        <v>4</v>
      </c>
      <c r="N6003" s="164" t="s">
        <v>105</v>
      </c>
      <c r="O6003" s="167">
        <v>86</v>
      </c>
      <c r="P6003" s="165">
        <v>0</v>
      </c>
      <c r="Q6003" s="10">
        <f t="shared" si="380"/>
        <v>86</v>
      </c>
    </row>
    <row r="6004" spans="2:17" ht="20.25" customHeight="1">
      <c r="B6004" s="10" t="str">
        <f t="shared" si="377"/>
        <v>دستكش ضد برش سبك599</v>
      </c>
      <c r="C6004" s="10" t="str">
        <f t="shared" si="378"/>
        <v>دستكش ضد برش سبك1403/05/25599</v>
      </c>
      <c r="D6004" s="10" t="str">
        <f>IFERROR(IF(تحویلی!$E$1="","",IF(NOSA!O6004=تحویلی!$E$1,تحویلی!$E$1&amp;COUNTIF(NOSA!$O$1:O6004,تحویلی!$E$1),"")),"")</f>
        <v/>
      </c>
      <c r="E6004" s="10" t="str">
        <f t="shared" si="379"/>
        <v>6788599</v>
      </c>
      <c r="F6004" s="10" t="str">
        <f>IFERROR(VLOOKUP(I6004,DATABASE!$N:$O,2,FALSE),"")</f>
        <v>دستكش ضد برش سبك</v>
      </c>
      <c r="G6004" s="164" t="s">
        <v>3171</v>
      </c>
      <c r="H6004" s="165">
        <v>6788</v>
      </c>
      <c r="I6004" s="164" t="s">
        <v>1442</v>
      </c>
      <c r="J6004" s="164" t="s">
        <v>22</v>
      </c>
      <c r="K6004" s="166">
        <v>1</v>
      </c>
      <c r="L6004" s="164" t="s">
        <v>3</v>
      </c>
      <c r="M6004" s="164" t="s">
        <v>47</v>
      </c>
      <c r="N6004" s="164" t="s">
        <v>82</v>
      </c>
      <c r="O6004" s="167">
        <v>599</v>
      </c>
      <c r="P6004" s="165">
        <v>0</v>
      </c>
      <c r="Q6004" s="10">
        <f t="shared" si="380"/>
        <v>599</v>
      </c>
    </row>
    <row r="6005" spans="2:17" ht="20.25" customHeight="1">
      <c r="B6005" s="10" t="str">
        <f t="shared" si="377"/>
        <v>گوشي اير پلاگ731</v>
      </c>
      <c r="C6005" s="10" t="str">
        <f t="shared" si="378"/>
        <v>گوشي اير پلاگ1403/05/26731</v>
      </c>
      <c r="D6005" s="10" t="str">
        <f>IFERROR(IF(تحویلی!$E$1="","",IF(NOSA!O6005=تحویلی!$E$1,تحویلی!$E$1&amp;COUNTIF(NOSA!$O$1:O6005,تحویلی!$E$1),"")),"")</f>
        <v/>
      </c>
      <c r="E6005" s="10" t="str">
        <f t="shared" si="379"/>
        <v>6804731</v>
      </c>
      <c r="F6005" s="10" t="str">
        <f>IFERROR(VLOOKUP(I6005,DATABASE!$N:$O,2,FALSE),"")</f>
        <v>گوشي اير پلاگ</v>
      </c>
      <c r="G6005" s="164" t="s">
        <v>3172</v>
      </c>
      <c r="H6005" s="165">
        <v>6804</v>
      </c>
      <c r="I6005" s="164" t="s">
        <v>1581</v>
      </c>
      <c r="J6005" s="164" t="s">
        <v>124</v>
      </c>
      <c r="K6005" s="166">
        <v>1</v>
      </c>
      <c r="L6005" s="164" t="s">
        <v>8</v>
      </c>
      <c r="M6005" s="164" t="s">
        <v>47</v>
      </c>
      <c r="N6005" s="164" t="s">
        <v>1119</v>
      </c>
      <c r="O6005" s="167">
        <v>731</v>
      </c>
      <c r="P6005" s="165">
        <v>0</v>
      </c>
      <c r="Q6005" s="10">
        <f t="shared" si="380"/>
        <v>731</v>
      </c>
    </row>
    <row r="6006" spans="2:17" ht="20.25" customHeight="1">
      <c r="B6006" s="10" t="str">
        <f t="shared" si="377"/>
        <v>لباس كار معمولي- بلوز و شلوار838</v>
      </c>
      <c r="C6006" s="10" t="str">
        <f t="shared" si="378"/>
        <v>لباس كار معمولي- بلوز و شلوار1403/05/26838</v>
      </c>
      <c r="D6006" s="10" t="str">
        <f>IFERROR(IF(تحویلی!$E$1="","",IF(NOSA!O6006=تحویلی!$E$1,تحویلی!$E$1&amp;COUNTIF(NOSA!$O$1:O6006,تحویلی!$E$1),"")),"")</f>
        <v/>
      </c>
      <c r="E6006" s="10" t="str">
        <f t="shared" si="379"/>
        <v>6805838</v>
      </c>
      <c r="F6006" s="10" t="str">
        <f>IFERROR(VLOOKUP(I6006,DATABASE!$N:$O,2,FALSE),"")</f>
        <v>لباس كار معمولي- بلوز و شلوار</v>
      </c>
      <c r="G6006" s="164" t="s">
        <v>3172</v>
      </c>
      <c r="H6006" s="165">
        <v>6805</v>
      </c>
      <c r="I6006" s="164" t="s">
        <v>1705</v>
      </c>
      <c r="J6006" s="164" t="s">
        <v>1706</v>
      </c>
      <c r="K6006" s="166">
        <v>1</v>
      </c>
      <c r="L6006" s="164" t="s">
        <v>28</v>
      </c>
      <c r="M6006" s="164" t="s">
        <v>40</v>
      </c>
      <c r="N6006" s="164" t="s">
        <v>3258</v>
      </c>
      <c r="O6006" s="167">
        <v>838</v>
      </c>
      <c r="P6006" s="165">
        <v>1</v>
      </c>
      <c r="Q6006" s="10">
        <f t="shared" si="380"/>
        <v>838</v>
      </c>
    </row>
    <row r="6007" spans="2:17" ht="20.25" customHeight="1">
      <c r="B6007" s="10" t="str">
        <f t="shared" si="377"/>
        <v>پوتين ايمني نسوز838</v>
      </c>
      <c r="C6007" s="10" t="str">
        <f t="shared" si="378"/>
        <v>پوتين ايمني نسوز1403/05/26838</v>
      </c>
      <c r="D6007" s="10" t="str">
        <f>IFERROR(IF(تحویلی!$E$1="","",IF(NOSA!O6007=تحویلی!$E$1,تحویلی!$E$1&amp;COUNTIF(NOSA!$O$1:O6007,تحویلی!$E$1),"")),"")</f>
        <v/>
      </c>
      <c r="E6007" s="10" t="str">
        <f t="shared" si="379"/>
        <v>6805838</v>
      </c>
      <c r="F6007" s="10" t="str">
        <f>IFERROR(VLOOKUP(I6007,DATABASE!$N:$O,2,FALSE),"")</f>
        <v>پوتين ايمني نسوز</v>
      </c>
      <c r="G6007" s="164" t="s">
        <v>3172</v>
      </c>
      <c r="H6007" s="165">
        <v>6805</v>
      </c>
      <c r="I6007" s="164" t="s">
        <v>1648</v>
      </c>
      <c r="J6007" s="164" t="s">
        <v>1649</v>
      </c>
      <c r="K6007" s="166">
        <v>1</v>
      </c>
      <c r="L6007" s="164" t="s">
        <v>3</v>
      </c>
      <c r="M6007" s="164" t="s">
        <v>40</v>
      </c>
      <c r="N6007" s="164" t="s">
        <v>3258</v>
      </c>
      <c r="O6007" s="167">
        <v>838</v>
      </c>
      <c r="P6007" s="165">
        <v>1</v>
      </c>
      <c r="Q6007" s="10">
        <f t="shared" si="380"/>
        <v>838</v>
      </c>
    </row>
    <row r="6008" spans="2:17" ht="20.25" customHeight="1">
      <c r="B6008" s="10" t="str">
        <f t="shared" si="377"/>
        <v>كلاه ايمني840</v>
      </c>
      <c r="C6008" s="10" t="str">
        <f t="shared" si="378"/>
        <v>كلاه ايمني1403/05/26840</v>
      </c>
      <c r="D6008" s="10" t="str">
        <f>IFERROR(IF(تحویلی!$E$1="","",IF(NOSA!O6008=تحویلی!$E$1,تحویلی!$E$1&amp;COUNTIF(NOSA!$O$1:O6008,تحویلی!$E$1),"")),"")</f>
        <v/>
      </c>
      <c r="E6008" s="10" t="str">
        <f t="shared" si="379"/>
        <v>6812840</v>
      </c>
      <c r="F6008" s="10" t="str">
        <f>IFERROR(VLOOKUP(I6008,DATABASE!$N:$O,2,FALSE),"")</f>
        <v>كلاه ايمني</v>
      </c>
      <c r="G6008" s="164" t="s">
        <v>3172</v>
      </c>
      <c r="H6008" s="165">
        <v>6812</v>
      </c>
      <c r="I6008" s="164" t="s">
        <v>1476</v>
      </c>
      <c r="J6008" s="164" t="s">
        <v>1647</v>
      </c>
      <c r="K6008" s="166">
        <v>1</v>
      </c>
      <c r="L6008" s="164" t="s">
        <v>8</v>
      </c>
      <c r="M6008" s="164" t="s">
        <v>47</v>
      </c>
      <c r="N6008" s="164" t="s">
        <v>3300</v>
      </c>
      <c r="O6008" s="167">
        <v>840</v>
      </c>
      <c r="P6008" s="165">
        <v>0</v>
      </c>
      <c r="Q6008" s="10">
        <f t="shared" si="380"/>
        <v>840</v>
      </c>
    </row>
    <row r="6009" spans="2:17" ht="20.25" customHeight="1">
      <c r="B6009" s="10" t="str">
        <f t="shared" ref="B6009:B6072" si="381">F6009&amp;Q6009</f>
        <v xml:space="preserve"> لباس كار (بلوز) 641</v>
      </c>
      <c r="C6009" s="10" t="str">
        <f t="shared" ref="C6009:C6018" si="382">F6009&amp;G6009&amp;O6009</f>
        <v xml:space="preserve"> لباس كار (بلوز) 1403/05/27641</v>
      </c>
      <c r="D6009" s="10" t="str">
        <f>IFERROR(IF(تحویلی!$E$1="","",IF(NOSA!O6009=تحویلی!$E$1,تحویلی!$E$1&amp;COUNTIF(NOSA!$O$1:O6009,تحویلی!$E$1),"")),"")</f>
        <v/>
      </c>
      <c r="E6009" s="10" t="str">
        <f t="shared" ref="E6009:E6018" si="383">H6009&amp;O6009</f>
        <v>6829641</v>
      </c>
      <c r="F6009" s="10" t="str">
        <f>IFERROR(VLOOKUP(I6009,DATABASE!$N:$O,2,FALSE),"")</f>
        <v xml:space="preserve"> لباس كار (بلوز) </v>
      </c>
      <c r="G6009" s="3" t="s">
        <v>3173</v>
      </c>
      <c r="H6009" s="4">
        <v>6829</v>
      </c>
      <c r="I6009" s="3" t="s">
        <v>2310</v>
      </c>
      <c r="J6009" s="3" t="s">
        <v>2811</v>
      </c>
      <c r="K6009" s="5">
        <v>1</v>
      </c>
      <c r="L6009" s="3" t="s">
        <v>8</v>
      </c>
      <c r="M6009" s="3" t="s">
        <v>47</v>
      </c>
      <c r="N6009" s="3" t="s">
        <v>154</v>
      </c>
      <c r="O6009" s="1">
        <v>641</v>
      </c>
      <c r="P6009" s="4">
        <v>1</v>
      </c>
      <c r="Q6009" s="10">
        <f t="shared" si="380"/>
        <v>641</v>
      </c>
    </row>
    <row r="6010" spans="2:17" ht="20.25" customHeight="1">
      <c r="B6010" s="10" t="str">
        <f t="shared" si="381"/>
        <v>گوشي اير پلاگ861</v>
      </c>
      <c r="C6010" s="10" t="str">
        <f t="shared" si="382"/>
        <v>گوشي اير پلاگ1403/05/27861</v>
      </c>
      <c r="D6010" s="10" t="str">
        <f>IFERROR(IF(تحویلی!$E$1="","",IF(NOSA!O6010=تحویلی!$E$1,تحویلی!$E$1&amp;COUNTIF(NOSA!$O$1:O6010,تحویلی!$E$1),"")),"")</f>
        <v/>
      </c>
      <c r="E6010" s="10" t="str">
        <f t="shared" si="383"/>
        <v>6833861</v>
      </c>
      <c r="F6010" s="10" t="str">
        <f>IFERROR(VLOOKUP(I6010,DATABASE!$N:$O,2,FALSE),"")</f>
        <v>گوشي اير پلاگ</v>
      </c>
      <c r="G6010" s="3" t="s">
        <v>3173</v>
      </c>
      <c r="H6010" s="4">
        <v>6833</v>
      </c>
      <c r="I6010" s="3" t="s">
        <v>1581</v>
      </c>
      <c r="J6010" s="3" t="s">
        <v>124</v>
      </c>
      <c r="K6010" s="5">
        <v>1</v>
      </c>
      <c r="L6010" s="3" t="s">
        <v>8</v>
      </c>
      <c r="M6010" s="3" t="s">
        <v>47</v>
      </c>
      <c r="N6010" s="3" t="s">
        <v>3217</v>
      </c>
      <c r="O6010" s="1">
        <v>861</v>
      </c>
      <c r="P6010" s="4">
        <v>0</v>
      </c>
      <c r="Q6010" s="10">
        <f t="shared" si="380"/>
        <v>861</v>
      </c>
    </row>
    <row r="6011" spans="2:17" ht="20.25" customHeight="1">
      <c r="B6011" s="10" t="str">
        <f t="shared" si="381"/>
        <v>ماسك جوشكاري582</v>
      </c>
      <c r="C6011" s="10" t="str">
        <f t="shared" si="382"/>
        <v>ماسك جوشكاري1403/05/27582</v>
      </c>
      <c r="D6011" s="10" t="str">
        <f>IFERROR(IF(تحویلی!$E$1="","",IF(NOSA!O6011=تحویلی!$E$1,تحویلی!$E$1&amp;COUNTIF(NOSA!$O$1:O6011,تحویلی!$E$1),"")),"")</f>
        <v/>
      </c>
      <c r="E6011" s="10" t="str">
        <f t="shared" si="383"/>
        <v>6834582</v>
      </c>
      <c r="F6011" s="10" t="str">
        <f>IFERROR(VLOOKUP(I6011,DATABASE!$N:$O,2,FALSE),"")</f>
        <v>ماسك جوشكاري</v>
      </c>
      <c r="G6011" s="3" t="s">
        <v>3173</v>
      </c>
      <c r="H6011" s="4">
        <v>6834</v>
      </c>
      <c r="I6011" s="3" t="s">
        <v>1598</v>
      </c>
      <c r="J6011" s="3" t="s">
        <v>108</v>
      </c>
      <c r="K6011" s="5">
        <v>2</v>
      </c>
      <c r="L6011" s="3" t="s">
        <v>8</v>
      </c>
      <c r="M6011" s="3" t="s">
        <v>189</v>
      </c>
      <c r="N6011" s="3" t="s">
        <v>80</v>
      </c>
      <c r="O6011" s="1">
        <v>582</v>
      </c>
      <c r="P6011" s="4">
        <v>0</v>
      </c>
      <c r="Q6011" s="10">
        <f t="shared" si="380"/>
        <v>582</v>
      </c>
    </row>
    <row r="6012" spans="2:17" ht="20.25" customHeight="1">
      <c r="B6012" s="10" t="str">
        <f t="shared" si="381"/>
        <v>شيشه مات ماسك جوشكاري582</v>
      </c>
      <c r="C6012" s="10" t="str">
        <f t="shared" si="382"/>
        <v>شيشه مات ماسك جوشكاري1403/05/27582</v>
      </c>
      <c r="D6012" s="10" t="str">
        <f>IFERROR(IF(تحویلی!$E$1="","",IF(NOSA!O6012=تحویلی!$E$1,تحویلی!$E$1&amp;COUNTIF(NOSA!$O$1:O6012,تحویلی!$E$1),"")),"")</f>
        <v/>
      </c>
      <c r="E6012" s="10" t="str">
        <f t="shared" si="383"/>
        <v>6834582</v>
      </c>
      <c r="F6012" s="10" t="str">
        <f>IFERROR(VLOOKUP(I6012,DATABASE!$N:$O,2,FALSE),"")</f>
        <v>شيشه مات ماسك جوشكاري</v>
      </c>
      <c r="G6012" s="3" t="s">
        <v>3173</v>
      </c>
      <c r="H6012" s="4">
        <v>6834</v>
      </c>
      <c r="I6012" s="3" t="s">
        <v>1507</v>
      </c>
      <c r="J6012" s="3" t="s">
        <v>113</v>
      </c>
      <c r="K6012" s="5">
        <v>2</v>
      </c>
      <c r="L6012" s="3" t="s">
        <v>8</v>
      </c>
      <c r="M6012" s="3" t="s">
        <v>189</v>
      </c>
      <c r="N6012" s="3" t="s">
        <v>80</v>
      </c>
      <c r="O6012" s="1">
        <v>582</v>
      </c>
      <c r="P6012" s="4">
        <v>0</v>
      </c>
      <c r="Q6012" s="10">
        <f t="shared" si="380"/>
        <v>582</v>
      </c>
    </row>
    <row r="6013" spans="2:17" ht="20.25" customHeight="1">
      <c r="B6013" s="10" t="str">
        <f t="shared" si="381"/>
        <v>بند كفش827</v>
      </c>
      <c r="C6013" s="10" t="str">
        <f t="shared" si="382"/>
        <v>بند كفش1403/05/27827</v>
      </c>
      <c r="D6013" s="10" t="str">
        <f>IFERROR(IF(تحویلی!$E$1="","",IF(NOSA!O6013=تحویلی!$E$1,تحویلی!$E$1&amp;COUNTIF(NOSA!$O$1:O6013,تحویلی!$E$1),"")),"")</f>
        <v/>
      </c>
      <c r="E6013" s="10" t="str">
        <f t="shared" si="383"/>
        <v>6838827</v>
      </c>
      <c r="F6013" s="10" t="str">
        <f>IFERROR(VLOOKUP(I6013,DATABASE!$N:$O,2,FALSE),"")</f>
        <v>بند كفش</v>
      </c>
      <c r="G6013" s="3" t="s">
        <v>3173</v>
      </c>
      <c r="H6013" s="4">
        <v>6838</v>
      </c>
      <c r="I6013" s="3" t="s">
        <v>1462</v>
      </c>
      <c r="J6013" s="3" t="s">
        <v>450</v>
      </c>
      <c r="K6013" s="5">
        <v>1</v>
      </c>
      <c r="L6013" s="3" t="s">
        <v>3</v>
      </c>
      <c r="M6013" s="3" t="s">
        <v>47</v>
      </c>
      <c r="N6013" s="3" t="s">
        <v>2653</v>
      </c>
      <c r="O6013" s="1">
        <v>827</v>
      </c>
      <c r="P6013" s="4">
        <v>0</v>
      </c>
      <c r="Q6013" s="10">
        <f t="shared" si="380"/>
        <v>827</v>
      </c>
    </row>
    <row r="6014" spans="2:17" ht="20.25" customHeight="1">
      <c r="B6014" s="10" t="str">
        <f t="shared" si="381"/>
        <v>دستكش ضد برش سبك70</v>
      </c>
      <c r="C6014" s="10" t="str">
        <f t="shared" si="382"/>
        <v>دستكش ضد برش سبك1403/05/2770</v>
      </c>
      <c r="D6014" s="10" t="str">
        <f>IFERROR(IF(تحویلی!$E$1="","",IF(NOSA!O6014=تحویلی!$E$1,تحویلی!$E$1&amp;COUNTIF(NOSA!$O$1:O6014,تحویلی!$E$1),"")),"")</f>
        <v/>
      </c>
      <c r="E6014" s="10" t="str">
        <f t="shared" si="383"/>
        <v>684070</v>
      </c>
      <c r="F6014" s="10" t="str">
        <f>IFERROR(VLOOKUP(I6014,DATABASE!$N:$O,2,FALSE),"")</f>
        <v>دستكش ضد برش سبك</v>
      </c>
      <c r="G6014" s="3" t="s">
        <v>3173</v>
      </c>
      <c r="H6014" s="4">
        <v>6840</v>
      </c>
      <c r="I6014" s="3" t="s">
        <v>1442</v>
      </c>
      <c r="J6014" s="3" t="s">
        <v>22</v>
      </c>
      <c r="K6014" s="5">
        <v>1</v>
      </c>
      <c r="L6014" s="3" t="s">
        <v>3</v>
      </c>
      <c r="M6014" s="3" t="s">
        <v>9</v>
      </c>
      <c r="N6014" s="3" t="s">
        <v>688</v>
      </c>
      <c r="O6014" s="1">
        <v>70</v>
      </c>
      <c r="P6014" s="4">
        <v>1</v>
      </c>
      <c r="Q6014" s="10">
        <f t="shared" si="380"/>
        <v>70</v>
      </c>
    </row>
    <row r="6015" spans="2:17" ht="20.25" customHeight="1">
      <c r="B6015" s="10" t="str">
        <f t="shared" si="381"/>
        <v>كفش ايمني عايق برق844</v>
      </c>
      <c r="C6015" s="10" t="str">
        <f t="shared" si="382"/>
        <v>كفش ايمني عايق برق1403/05/27844</v>
      </c>
      <c r="D6015" s="10" t="str">
        <f>IFERROR(IF(تحویلی!$E$1="","",IF(NOSA!O6015=تحویلی!$E$1,تحویلی!$E$1&amp;COUNTIF(NOSA!$O$1:O6015,تحویلی!$E$1),"")),"")</f>
        <v/>
      </c>
      <c r="E6015" s="10" t="str">
        <f t="shared" si="383"/>
        <v>6844844</v>
      </c>
      <c r="F6015" s="10" t="str">
        <f>IFERROR(VLOOKUP(I6015,DATABASE!$N:$O,2,FALSE),"")</f>
        <v>كفش ايمني عايق برق</v>
      </c>
      <c r="G6015" s="3" t="s">
        <v>3173</v>
      </c>
      <c r="H6015" s="4">
        <v>6844</v>
      </c>
      <c r="I6015" s="3" t="s">
        <v>1610</v>
      </c>
      <c r="J6015" s="3" t="s">
        <v>1689</v>
      </c>
      <c r="K6015" s="5">
        <v>1</v>
      </c>
      <c r="L6015" s="3" t="s">
        <v>3</v>
      </c>
      <c r="M6015" s="3" t="s">
        <v>47</v>
      </c>
      <c r="N6015" s="3" t="s">
        <v>2690</v>
      </c>
      <c r="O6015" s="1">
        <v>844</v>
      </c>
      <c r="P6015" s="4">
        <v>1</v>
      </c>
      <c r="Q6015" s="10">
        <f t="shared" si="380"/>
        <v>844</v>
      </c>
    </row>
    <row r="6016" spans="2:17" ht="20.25" customHeight="1">
      <c r="B6016" s="10" t="str">
        <f t="shared" si="381"/>
        <v>دستكش استاد كار717</v>
      </c>
      <c r="C6016" s="10" t="str">
        <f t="shared" si="382"/>
        <v>دستكش استاد كار1403/05/27717</v>
      </c>
      <c r="D6016" s="10" t="str">
        <f>IFERROR(IF(تحویلی!$E$1="","",IF(NOSA!O6016=تحویلی!$E$1,تحویلی!$E$1&amp;COUNTIF(NOSA!$O$1:O6016,تحویلی!$E$1),"")),"")</f>
        <v/>
      </c>
      <c r="E6016" s="10" t="str">
        <f t="shared" si="383"/>
        <v>6848717</v>
      </c>
      <c r="F6016" s="10" t="str">
        <f>IFERROR(VLOOKUP(I6016,DATABASE!$N:$O,2,FALSE),"")</f>
        <v>دستكش استاد كار</v>
      </c>
      <c r="G6016" s="3" t="s">
        <v>3173</v>
      </c>
      <c r="H6016" s="4">
        <v>6848</v>
      </c>
      <c r="I6016" s="3" t="s">
        <v>1543</v>
      </c>
      <c r="J6016" s="3" t="s">
        <v>255</v>
      </c>
      <c r="K6016" s="5">
        <v>1</v>
      </c>
      <c r="L6016" s="3" t="s">
        <v>3</v>
      </c>
      <c r="M6016" s="3" t="s">
        <v>47</v>
      </c>
      <c r="N6016" s="3" t="s">
        <v>282</v>
      </c>
      <c r="O6016" s="1">
        <v>717</v>
      </c>
      <c r="P6016" s="4">
        <v>0</v>
      </c>
      <c r="Q6016" s="10">
        <f t="shared" si="380"/>
        <v>717</v>
      </c>
    </row>
    <row r="6017" spans="2:17" ht="20.25" customHeight="1">
      <c r="B6017" s="10" t="str">
        <f t="shared" si="381"/>
        <v>دستكش ضد برش سبك248</v>
      </c>
      <c r="C6017" s="10" t="str">
        <f t="shared" si="382"/>
        <v>دستكش ضد برش سبك1403/05/27248</v>
      </c>
      <c r="D6017" s="10" t="str">
        <f>IFERROR(IF(تحویلی!$E$1="","",IF(NOSA!O6017=تحویلی!$E$1,تحویلی!$E$1&amp;COUNTIF(NOSA!$O$1:O6017,تحویلی!$E$1),"")),"")</f>
        <v/>
      </c>
      <c r="E6017" s="10" t="str">
        <f t="shared" si="383"/>
        <v>6856248</v>
      </c>
      <c r="F6017" s="10" t="str">
        <f>IFERROR(VLOOKUP(I6017,DATABASE!$N:$O,2,FALSE),"")</f>
        <v>دستكش ضد برش سبك</v>
      </c>
      <c r="G6017" s="3" t="s">
        <v>3173</v>
      </c>
      <c r="H6017" s="4">
        <v>6856</v>
      </c>
      <c r="I6017" s="3" t="s">
        <v>1442</v>
      </c>
      <c r="J6017" s="3" t="s">
        <v>22</v>
      </c>
      <c r="K6017" s="5">
        <v>1</v>
      </c>
      <c r="L6017" s="3" t="s">
        <v>3</v>
      </c>
      <c r="M6017" s="3" t="s">
        <v>4</v>
      </c>
      <c r="N6017" s="3" t="s">
        <v>237</v>
      </c>
      <c r="O6017" s="1">
        <v>248</v>
      </c>
      <c r="P6017" s="4">
        <v>0</v>
      </c>
      <c r="Q6017" s="10">
        <f t="shared" si="380"/>
        <v>248</v>
      </c>
    </row>
    <row r="6018" spans="2:17" ht="20.25" customHeight="1">
      <c r="B6018" s="10" t="str">
        <f t="shared" si="381"/>
        <v>دستكش ضد برش سبك886</v>
      </c>
      <c r="C6018" s="10" t="str">
        <f t="shared" si="382"/>
        <v>دستكش ضد برش سبك1403/05/27886</v>
      </c>
      <c r="D6018" s="10" t="str">
        <f>IFERROR(IF(تحویلی!$E$1="","",IF(NOSA!O6018=تحویلی!$E$1,تحویلی!$E$1&amp;COUNTIF(NOSA!$O$1:O6018,تحویلی!$E$1),"")),"")</f>
        <v/>
      </c>
      <c r="E6018" s="10" t="str">
        <f t="shared" si="383"/>
        <v>6858886</v>
      </c>
      <c r="F6018" s="10" t="str">
        <f>IFERROR(VLOOKUP(I6018,DATABASE!$N:$O,2,FALSE),"")</f>
        <v>دستكش ضد برش سبك</v>
      </c>
      <c r="G6018" s="3" t="s">
        <v>3173</v>
      </c>
      <c r="H6018" s="4">
        <v>6858</v>
      </c>
      <c r="I6018" s="3" t="s">
        <v>1442</v>
      </c>
      <c r="J6018" s="3" t="s">
        <v>22</v>
      </c>
      <c r="K6018" s="5">
        <v>1</v>
      </c>
      <c r="L6018" s="3" t="s">
        <v>3</v>
      </c>
      <c r="M6018" s="3" t="s">
        <v>9</v>
      </c>
      <c r="N6018" s="3" t="s">
        <v>3391</v>
      </c>
      <c r="O6018" s="1">
        <v>886</v>
      </c>
      <c r="P6018" s="4">
        <v>1</v>
      </c>
      <c r="Q6018" s="10">
        <f t="shared" si="380"/>
        <v>886</v>
      </c>
    </row>
    <row r="6019" spans="2:17" ht="20.25" customHeight="1">
      <c r="B6019" s="10" t="str">
        <f t="shared" si="381"/>
        <v>كفش ستادي153</v>
      </c>
      <c r="C6019" s="10" t="str">
        <f t="shared" ref="C6019:C6082" si="384">F6019&amp;G6019&amp;O6019</f>
        <v>كفش ستادي1403/05/28153</v>
      </c>
      <c r="D6019" s="10" t="str">
        <f>IFERROR(IF(تحویلی!$E$1="","",IF(NOSA!O6019=تحویلی!$E$1,تحویلی!$E$1&amp;COUNTIF(NOSA!$O$1:O6019,تحویلی!$E$1),"")),"")</f>
        <v/>
      </c>
      <c r="E6019" s="10" t="str">
        <f t="shared" ref="E6019:E6082" si="385">H6019&amp;O6019</f>
        <v>6867153</v>
      </c>
      <c r="F6019" s="10" t="str">
        <f>IFERROR(VLOOKUP(I6019,DATABASE!$N:$O,2,FALSE),"")</f>
        <v>كفش ستادي</v>
      </c>
      <c r="G6019" s="3" t="s">
        <v>3174</v>
      </c>
      <c r="H6019" s="4">
        <v>6867</v>
      </c>
      <c r="I6019" s="3" t="s">
        <v>2344</v>
      </c>
      <c r="J6019" s="3" t="s">
        <v>207</v>
      </c>
      <c r="K6019" s="5">
        <v>1</v>
      </c>
      <c r="L6019" s="3" t="s">
        <v>3</v>
      </c>
      <c r="M6019" s="3" t="s">
        <v>202</v>
      </c>
      <c r="N6019" s="3" t="s">
        <v>1080</v>
      </c>
      <c r="O6019" s="1">
        <v>153</v>
      </c>
      <c r="P6019" s="4">
        <v>0</v>
      </c>
      <c r="Q6019" s="10">
        <f t="shared" si="380"/>
        <v>153</v>
      </c>
    </row>
    <row r="6020" spans="2:17" ht="20.25" customHeight="1">
      <c r="B6020" s="10" t="str">
        <f t="shared" si="381"/>
        <v>كفش ستادي29</v>
      </c>
      <c r="C6020" s="10" t="str">
        <f t="shared" si="384"/>
        <v>كفش ستادي1403/05/2829</v>
      </c>
      <c r="D6020" s="10" t="str">
        <f>IFERROR(IF(تحویلی!$E$1="","",IF(NOSA!O6020=تحویلی!$E$1,تحویلی!$E$1&amp;COUNTIF(NOSA!$O$1:O6020,تحویلی!$E$1),"")),"")</f>
        <v/>
      </c>
      <c r="E6020" s="10" t="str">
        <f t="shared" si="385"/>
        <v>686729</v>
      </c>
      <c r="F6020" s="10" t="str">
        <f>IFERROR(VLOOKUP(I6020,DATABASE!$N:$O,2,FALSE),"")</f>
        <v>كفش ستادي</v>
      </c>
      <c r="G6020" s="3" t="s">
        <v>3174</v>
      </c>
      <c r="H6020" s="4">
        <v>6867</v>
      </c>
      <c r="I6020" s="3" t="s">
        <v>2344</v>
      </c>
      <c r="J6020" s="3" t="s">
        <v>207</v>
      </c>
      <c r="K6020" s="5">
        <v>1</v>
      </c>
      <c r="L6020" s="3" t="s">
        <v>3</v>
      </c>
      <c r="M6020" s="3" t="s">
        <v>202</v>
      </c>
      <c r="N6020" s="3" t="s">
        <v>418</v>
      </c>
      <c r="O6020" s="1">
        <v>29</v>
      </c>
      <c r="P6020" s="4">
        <v>0</v>
      </c>
      <c r="Q6020" s="10">
        <f t="shared" si="380"/>
        <v>29</v>
      </c>
    </row>
    <row r="6021" spans="2:17" ht="20.25" customHeight="1">
      <c r="B6021" s="10" t="str">
        <f t="shared" si="381"/>
        <v>كفش ستادي131</v>
      </c>
      <c r="C6021" s="10" t="str">
        <f t="shared" si="384"/>
        <v>كفش ستادي1403/05/28131</v>
      </c>
      <c r="D6021" s="10" t="str">
        <f>IFERROR(IF(تحویلی!$E$1="","",IF(NOSA!O6021=تحویلی!$E$1,تحویلی!$E$1&amp;COUNTIF(NOSA!$O$1:O6021,تحویلی!$E$1),"")),"")</f>
        <v/>
      </c>
      <c r="E6021" s="10" t="str">
        <f t="shared" si="385"/>
        <v>6867131</v>
      </c>
      <c r="F6021" s="10" t="str">
        <f>IFERROR(VLOOKUP(I6021,DATABASE!$N:$O,2,FALSE),"")</f>
        <v>كفش ستادي</v>
      </c>
      <c r="G6021" s="3" t="s">
        <v>3174</v>
      </c>
      <c r="H6021" s="4">
        <v>6867</v>
      </c>
      <c r="I6021" s="3" t="s">
        <v>2344</v>
      </c>
      <c r="J6021" s="3" t="s">
        <v>207</v>
      </c>
      <c r="K6021" s="5">
        <v>1</v>
      </c>
      <c r="L6021" s="3" t="s">
        <v>3</v>
      </c>
      <c r="M6021" s="3" t="s">
        <v>202</v>
      </c>
      <c r="N6021" s="3" t="s">
        <v>493</v>
      </c>
      <c r="O6021" s="1">
        <v>131</v>
      </c>
      <c r="P6021" s="4">
        <v>0</v>
      </c>
      <c r="Q6021" s="10">
        <f t="shared" si="380"/>
        <v>131</v>
      </c>
    </row>
    <row r="6022" spans="2:17" ht="20.25" customHeight="1">
      <c r="B6022" s="10" t="str">
        <f t="shared" si="381"/>
        <v>كفش ستادي40</v>
      </c>
      <c r="C6022" s="10" t="str">
        <f t="shared" si="384"/>
        <v>كفش ستادي1403/05/2840</v>
      </c>
      <c r="D6022" s="10" t="str">
        <f>IFERROR(IF(تحویلی!$E$1="","",IF(NOSA!O6022=تحویلی!$E$1,تحویلی!$E$1&amp;COUNTIF(NOSA!$O$1:O6022,تحویلی!$E$1),"")),"")</f>
        <v/>
      </c>
      <c r="E6022" s="10" t="str">
        <f t="shared" si="385"/>
        <v>686740</v>
      </c>
      <c r="F6022" s="10" t="str">
        <f>IFERROR(VLOOKUP(I6022,DATABASE!$N:$O,2,FALSE),"")</f>
        <v>كفش ستادي</v>
      </c>
      <c r="G6022" s="3" t="s">
        <v>3174</v>
      </c>
      <c r="H6022" s="4">
        <v>6867</v>
      </c>
      <c r="I6022" s="3" t="s">
        <v>2344</v>
      </c>
      <c r="J6022" s="3" t="s">
        <v>207</v>
      </c>
      <c r="K6022" s="5">
        <v>1</v>
      </c>
      <c r="L6022" s="3" t="s">
        <v>3</v>
      </c>
      <c r="M6022" s="3" t="s">
        <v>202</v>
      </c>
      <c r="N6022" s="3" t="s">
        <v>613</v>
      </c>
      <c r="O6022" s="1">
        <v>40</v>
      </c>
      <c r="P6022" s="4">
        <v>0</v>
      </c>
      <c r="Q6022" s="10">
        <f t="shared" si="380"/>
        <v>40</v>
      </c>
    </row>
    <row r="6023" spans="2:17" ht="20.25" customHeight="1">
      <c r="B6023" s="10" t="str">
        <f t="shared" si="381"/>
        <v>كفش ستادي742</v>
      </c>
      <c r="C6023" s="10" t="str">
        <f t="shared" si="384"/>
        <v>كفش ستادي1403/05/28742</v>
      </c>
      <c r="D6023" s="10" t="str">
        <f>IFERROR(IF(تحویلی!$E$1="","",IF(NOSA!O6023=تحویلی!$E$1,تحویلی!$E$1&amp;COUNTIF(NOSA!$O$1:O6023,تحویلی!$E$1),"")),"")</f>
        <v/>
      </c>
      <c r="E6023" s="10" t="str">
        <f t="shared" si="385"/>
        <v>6867742</v>
      </c>
      <c r="F6023" s="10" t="str">
        <f>IFERROR(VLOOKUP(I6023,DATABASE!$N:$O,2,FALSE),"")</f>
        <v>كفش ستادي</v>
      </c>
      <c r="G6023" s="3" t="s">
        <v>3174</v>
      </c>
      <c r="H6023" s="4">
        <v>6867</v>
      </c>
      <c r="I6023" s="3" t="s">
        <v>2344</v>
      </c>
      <c r="J6023" s="3" t="s">
        <v>207</v>
      </c>
      <c r="K6023" s="5">
        <v>1</v>
      </c>
      <c r="L6023" s="3" t="s">
        <v>3</v>
      </c>
      <c r="M6023" s="3" t="s">
        <v>202</v>
      </c>
      <c r="N6023" s="3" t="s">
        <v>855</v>
      </c>
      <c r="O6023" s="1">
        <v>742</v>
      </c>
      <c r="P6023" s="4">
        <v>0</v>
      </c>
      <c r="Q6023" s="10">
        <f t="shared" si="380"/>
        <v>742</v>
      </c>
    </row>
    <row r="6024" spans="2:17" ht="20.25" customHeight="1">
      <c r="B6024" s="10" t="str">
        <f t="shared" si="381"/>
        <v>كفش ستادي635</v>
      </c>
      <c r="C6024" s="10" t="str">
        <f t="shared" si="384"/>
        <v>كفش ستادي1403/05/28635</v>
      </c>
      <c r="D6024" s="10" t="str">
        <f>IFERROR(IF(تحویلی!$E$1="","",IF(NOSA!O6024=تحویلی!$E$1,تحویلی!$E$1&amp;COUNTIF(NOSA!$O$1:O6024,تحویلی!$E$1),"")),"")</f>
        <v/>
      </c>
      <c r="E6024" s="10" t="str">
        <f t="shared" si="385"/>
        <v>6867635</v>
      </c>
      <c r="F6024" s="10" t="str">
        <f>IFERROR(VLOOKUP(I6024,DATABASE!$N:$O,2,FALSE),"")</f>
        <v>كفش ستادي</v>
      </c>
      <c r="G6024" s="3" t="s">
        <v>3174</v>
      </c>
      <c r="H6024" s="4">
        <v>6867</v>
      </c>
      <c r="I6024" s="3" t="s">
        <v>2344</v>
      </c>
      <c r="J6024" s="3" t="s">
        <v>207</v>
      </c>
      <c r="K6024" s="5">
        <v>1</v>
      </c>
      <c r="L6024" s="3" t="s">
        <v>3</v>
      </c>
      <c r="M6024" s="3" t="s">
        <v>202</v>
      </c>
      <c r="N6024" s="3" t="s">
        <v>3537</v>
      </c>
      <c r="O6024" s="1">
        <v>635</v>
      </c>
      <c r="P6024" s="4">
        <v>0</v>
      </c>
      <c r="Q6024" s="10">
        <f t="shared" si="380"/>
        <v>635</v>
      </c>
    </row>
    <row r="6025" spans="2:17" ht="20.25" customHeight="1">
      <c r="B6025" s="10" t="str">
        <f t="shared" si="381"/>
        <v>كفش ستادي854</v>
      </c>
      <c r="C6025" s="10" t="str">
        <f t="shared" si="384"/>
        <v>كفش ستادي1403/05/28854</v>
      </c>
      <c r="D6025" s="10" t="str">
        <f>IFERROR(IF(تحویلی!$E$1="","",IF(NOSA!O6025=تحویلی!$E$1,تحویلی!$E$1&amp;COUNTIF(NOSA!$O$1:O6025,تحویلی!$E$1),"")),"")</f>
        <v/>
      </c>
      <c r="E6025" s="10" t="str">
        <f t="shared" si="385"/>
        <v>6867854</v>
      </c>
      <c r="F6025" s="10" t="str">
        <f>IFERROR(VLOOKUP(I6025,DATABASE!$N:$O,2,FALSE),"")</f>
        <v>كفش ستادي</v>
      </c>
      <c r="G6025" s="3" t="s">
        <v>3174</v>
      </c>
      <c r="H6025" s="4">
        <v>6867</v>
      </c>
      <c r="I6025" s="3" t="s">
        <v>2344</v>
      </c>
      <c r="J6025" s="3" t="s">
        <v>207</v>
      </c>
      <c r="K6025" s="5">
        <v>1</v>
      </c>
      <c r="L6025" s="3" t="s">
        <v>3</v>
      </c>
      <c r="M6025" s="3" t="s">
        <v>202</v>
      </c>
      <c r="N6025" s="3" t="s">
        <v>3194</v>
      </c>
      <c r="O6025" s="1">
        <v>854</v>
      </c>
      <c r="P6025" s="4">
        <v>0</v>
      </c>
      <c r="Q6025" s="10">
        <f t="shared" si="380"/>
        <v>854</v>
      </c>
    </row>
    <row r="6026" spans="2:17" ht="20.25" customHeight="1">
      <c r="B6026" s="10" t="str">
        <f t="shared" si="381"/>
        <v>كفش ستادي748</v>
      </c>
      <c r="C6026" s="10" t="str">
        <f t="shared" si="384"/>
        <v>كفش ستادي1403/05/28748</v>
      </c>
      <c r="D6026" s="10" t="str">
        <f>IFERROR(IF(تحویلی!$E$1="","",IF(NOSA!O6026=تحویلی!$E$1,تحویلی!$E$1&amp;COUNTIF(NOSA!$O$1:O6026,تحویلی!$E$1),"")),"")</f>
        <v/>
      </c>
      <c r="E6026" s="10" t="str">
        <f t="shared" si="385"/>
        <v>6867748</v>
      </c>
      <c r="F6026" s="10" t="str">
        <f>IFERROR(VLOOKUP(I6026,DATABASE!$N:$O,2,FALSE),"")</f>
        <v>كفش ستادي</v>
      </c>
      <c r="G6026" s="3" t="s">
        <v>3174</v>
      </c>
      <c r="H6026" s="4">
        <v>6867</v>
      </c>
      <c r="I6026" s="3" t="s">
        <v>2344</v>
      </c>
      <c r="J6026" s="3" t="s">
        <v>207</v>
      </c>
      <c r="K6026" s="5">
        <v>1</v>
      </c>
      <c r="L6026" s="3" t="s">
        <v>3</v>
      </c>
      <c r="M6026" s="3" t="s">
        <v>202</v>
      </c>
      <c r="N6026" s="3" t="s">
        <v>3538</v>
      </c>
      <c r="O6026" s="1">
        <v>748</v>
      </c>
      <c r="P6026" s="4">
        <v>0</v>
      </c>
      <c r="Q6026" s="10">
        <f t="shared" si="380"/>
        <v>748</v>
      </c>
    </row>
    <row r="6027" spans="2:17" ht="20.25" customHeight="1">
      <c r="B6027" s="10" t="str">
        <f t="shared" si="381"/>
        <v>دستكش ضد برش سبك888</v>
      </c>
      <c r="C6027" s="10" t="str">
        <f t="shared" si="384"/>
        <v>دستكش ضد برش سبك1403/05/28888</v>
      </c>
      <c r="D6027" s="10" t="str">
        <f>IFERROR(IF(تحویلی!$E$1="","",IF(NOSA!O6027=تحویلی!$E$1,تحویلی!$E$1&amp;COUNTIF(NOSA!$O$1:O6027,تحویلی!$E$1),"")),"")</f>
        <v/>
      </c>
      <c r="E6027" s="10" t="str">
        <f t="shared" si="385"/>
        <v>6868888</v>
      </c>
      <c r="F6027" s="10" t="str">
        <f>IFERROR(VLOOKUP(I6027,DATABASE!$N:$O,2,FALSE),"")</f>
        <v>دستكش ضد برش سبك</v>
      </c>
      <c r="G6027" s="3" t="s">
        <v>3174</v>
      </c>
      <c r="H6027" s="4">
        <v>6868</v>
      </c>
      <c r="I6027" s="3" t="s">
        <v>1442</v>
      </c>
      <c r="J6027" s="3" t="s">
        <v>22</v>
      </c>
      <c r="K6027" s="5">
        <v>1</v>
      </c>
      <c r="L6027" s="3" t="s">
        <v>3</v>
      </c>
      <c r="M6027" s="3" t="s">
        <v>9</v>
      </c>
      <c r="N6027" s="3" t="s">
        <v>3430</v>
      </c>
      <c r="O6027" s="1">
        <v>888</v>
      </c>
      <c r="P6027" s="4">
        <v>1</v>
      </c>
      <c r="Q6027" s="10">
        <f t="shared" si="380"/>
        <v>888</v>
      </c>
    </row>
    <row r="6028" spans="2:17" ht="20.25" customHeight="1">
      <c r="B6028" s="10" t="str">
        <f t="shared" si="381"/>
        <v>ماسك جوشكاري932</v>
      </c>
      <c r="C6028" s="10" t="str">
        <f t="shared" si="384"/>
        <v>ماسك جوشكاري1403/05/28932</v>
      </c>
      <c r="D6028" s="10" t="str">
        <f>IFERROR(IF(تحویلی!$E$1="","",IF(NOSA!O6028=تحویلی!$E$1,تحویلی!$E$1&amp;COUNTIF(NOSA!$O$1:O6028,تحویلی!$E$1),"")),"")</f>
        <v/>
      </c>
      <c r="E6028" s="10" t="str">
        <f t="shared" si="385"/>
        <v>6875932</v>
      </c>
      <c r="F6028" s="10" t="str">
        <f>IFERROR(VLOOKUP(I6028,DATABASE!$N:$O,2,FALSE),"")</f>
        <v>ماسك جوشكاري</v>
      </c>
      <c r="G6028" s="3" t="s">
        <v>3174</v>
      </c>
      <c r="H6028" s="4">
        <v>6875</v>
      </c>
      <c r="I6028" s="3" t="s">
        <v>1598</v>
      </c>
      <c r="J6028" s="3" t="s">
        <v>108</v>
      </c>
      <c r="K6028" s="5">
        <v>1</v>
      </c>
      <c r="L6028" s="3" t="s">
        <v>8</v>
      </c>
      <c r="M6028" s="3" t="s">
        <v>3539</v>
      </c>
      <c r="N6028" s="3" t="s">
        <v>3540</v>
      </c>
      <c r="O6028" s="1">
        <v>932</v>
      </c>
      <c r="P6028" s="4">
        <v>0</v>
      </c>
      <c r="Q6028" s="10">
        <f t="shared" si="380"/>
        <v>932</v>
      </c>
    </row>
    <row r="6029" spans="2:17" ht="20.25" customHeight="1">
      <c r="B6029" s="10" t="str">
        <f t="shared" si="381"/>
        <v>شيشه مات ماسك جوشكاري932</v>
      </c>
      <c r="C6029" s="10" t="str">
        <f t="shared" si="384"/>
        <v>شيشه مات ماسك جوشكاري1403/05/28932</v>
      </c>
      <c r="D6029" s="10" t="str">
        <f>IFERROR(IF(تحویلی!$E$1="","",IF(NOSA!O6029=تحویلی!$E$1,تحویلی!$E$1&amp;COUNTIF(NOSA!$O$1:O6029,تحویلی!$E$1),"")),"")</f>
        <v/>
      </c>
      <c r="E6029" s="10" t="str">
        <f t="shared" si="385"/>
        <v>6875932</v>
      </c>
      <c r="F6029" s="10" t="str">
        <f>IFERROR(VLOOKUP(I6029,DATABASE!$N:$O,2,FALSE),"")</f>
        <v>شيشه مات ماسك جوشكاري</v>
      </c>
      <c r="G6029" s="3" t="s">
        <v>3174</v>
      </c>
      <c r="H6029" s="4">
        <v>6875</v>
      </c>
      <c r="I6029" s="3" t="s">
        <v>1507</v>
      </c>
      <c r="J6029" s="3" t="s">
        <v>113</v>
      </c>
      <c r="K6029" s="5">
        <v>1</v>
      </c>
      <c r="L6029" s="3" t="s">
        <v>8</v>
      </c>
      <c r="M6029" s="3" t="s">
        <v>3539</v>
      </c>
      <c r="N6029" s="3" t="s">
        <v>3540</v>
      </c>
      <c r="O6029" s="1">
        <v>932</v>
      </c>
      <c r="P6029" s="4">
        <v>0</v>
      </c>
      <c r="Q6029" s="10">
        <f t="shared" si="380"/>
        <v>932</v>
      </c>
    </row>
    <row r="6030" spans="2:17" ht="20.25" customHeight="1">
      <c r="B6030" s="10" t="str">
        <f t="shared" si="381"/>
        <v>دستكش ضد برش سبك739</v>
      </c>
      <c r="C6030" s="10" t="str">
        <f t="shared" si="384"/>
        <v>دستكش ضد برش سبك1403/05/28739</v>
      </c>
      <c r="D6030" s="10" t="str">
        <f>IFERROR(IF(تحویلی!$E$1="","",IF(NOSA!O6030=تحویلی!$E$1,تحویلی!$E$1&amp;COUNTIF(NOSA!$O$1:O6030,تحویلی!$E$1),"")),"")</f>
        <v/>
      </c>
      <c r="E6030" s="10" t="str">
        <f t="shared" si="385"/>
        <v>6886739</v>
      </c>
      <c r="F6030" s="10" t="str">
        <f>IFERROR(VLOOKUP(I6030,DATABASE!$N:$O,2,FALSE),"")</f>
        <v>دستكش ضد برش سبك</v>
      </c>
      <c r="G6030" s="3" t="s">
        <v>3174</v>
      </c>
      <c r="H6030" s="4">
        <v>6886</v>
      </c>
      <c r="I6030" s="3" t="s">
        <v>1442</v>
      </c>
      <c r="J6030" s="3" t="s">
        <v>22</v>
      </c>
      <c r="K6030" s="5">
        <v>1</v>
      </c>
      <c r="L6030" s="3" t="s">
        <v>3</v>
      </c>
      <c r="M6030" s="3" t="s">
        <v>47</v>
      </c>
      <c r="N6030" s="3" t="s">
        <v>779</v>
      </c>
      <c r="O6030" s="1">
        <v>739</v>
      </c>
      <c r="P6030" s="4">
        <v>1</v>
      </c>
      <c r="Q6030" s="10">
        <f t="shared" si="380"/>
        <v>739</v>
      </c>
    </row>
    <row r="6031" spans="2:17" ht="20.25" customHeight="1">
      <c r="B6031" s="10" t="str">
        <f t="shared" si="381"/>
        <v>دستكش ضد برش سبك163</v>
      </c>
      <c r="C6031" s="10" t="str">
        <f t="shared" si="384"/>
        <v>دستكش ضد برش سبك1403/05/28163</v>
      </c>
      <c r="D6031" s="10" t="str">
        <f>IFERROR(IF(تحویلی!$E$1="","",IF(NOSA!O6031=تحویلی!$E$1,تحویلی!$E$1&amp;COUNTIF(NOSA!$O$1:O6031,تحویلی!$E$1),"")),"")</f>
        <v/>
      </c>
      <c r="E6031" s="10" t="str">
        <f t="shared" si="385"/>
        <v>6887163</v>
      </c>
      <c r="F6031" s="10" t="str">
        <f>IFERROR(VLOOKUP(I6031,DATABASE!$N:$O,2,FALSE),"")</f>
        <v>دستكش ضد برش سبك</v>
      </c>
      <c r="G6031" s="3" t="s">
        <v>3174</v>
      </c>
      <c r="H6031" s="4">
        <v>6887</v>
      </c>
      <c r="I6031" s="3" t="s">
        <v>1442</v>
      </c>
      <c r="J6031" s="3" t="s">
        <v>22</v>
      </c>
      <c r="K6031" s="5">
        <v>1</v>
      </c>
      <c r="L6031" s="3" t="s">
        <v>3</v>
      </c>
      <c r="M6031" s="3" t="s">
        <v>9</v>
      </c>
      <c r="N6031" s="3" t="s">
        <v>324</v>
      </c>
      <c r="O6031" s="1">
        <v>163</v>
      </c>
      <c r="P6031" s="4">
        <v>1</v>
      </c>
      <c r="Q6031" s="10">
        <f t="shared" si="380"/>
        <v>163</v>
      </c>
    </row>
    <row r="6032" spans="2:17" ht="20.25" customHeight="1">
      <c r="B6032" s="10" t="str">
        <f t="shared" si="381"/>
        <v>دستكش ساق بلند نسوز259</v>
      </c>
      <c r="C6032" s="10" t="str">
        <f t="shared" si="384"/>
        <v>دستكش ساق بلند نسوز1403/05/28259</v>
      </c>
      <c r="D6032" s="10" t="str">
        <f>IFERROR(IF(تحویلی!$E$1="","",IF(NOSA!O6032=تحویلی!$E$1,تحویلی!$E$1&amp;COUNTIF(NOSA!$O$1:O6032,تحویلی!$E$1),"")),"")</f>
        <v/>
      </c>
      <c r="E6032" s="10" t="str">
        <f t="shared" si="385"/>
        <v>6902259</v>
      </c>
      <c r="F6032" s="10" t="str">
        <f>IFERROR(VLOOKUP(I6032,DATABASE!$N:$O,2,FALSE),"")</f>
        <v>دستكش ساق بلند نسوز</v>
      </c>
      <c r="G6032" s="3" t="s">
        <v>3174</v>
      </c>
      <c r="H6032" s="4">
        <v>6902</v>
      </c>
      <c r="I6032" s="3" t="s">
        <v>1461</v>
      </c>
      <c r="J6032" s="3" t="s">
        <v>34</v>
      </c>
      <c r="K6032" s="5">
        <v>1</v>
      </c>
      <c r="L6032" s="3" t="s">
        <v>3</v>
      </c>
      <c r="M6032" s="3" t="s">
        <v>4</v>
      </c>
      <c r="N6032" s="3" t="s">
        <v>13</v>
      </c>
      <c r="O6032" s="1">
        <v>259</v>
      </c>
      <c r="P6032" s="4">
        <v>1</v>
      </c>
      <c r="Q6032" s="10">
        <f t="shared" si="380"/>
        <v>259</v>
      </c>
    </row>
    <row r="6033" spans="2:17" ht="20.25" customHeight="1">
      <c r="B6033" s="10" t="str">
        <f t="shared" si="381"/>
        <v>دستكش ضد برش سبك869</v>
      </c>
      <c r="C6033" s="10" t="str">
        <f t="shared" si="384"/>
        <v>دستكش ضد برش سبك1403/05/29869</v>
      </c>
      <c r="D6033" s="10" t="str">
        <f>IFERROR(IF(تحویلی!$E$1="","",IF(NOSA!O6033=تحویلی!$E$1,تحویلی!$E$1&amp;COUNTIF(NOSA!$O$1:O6033,تحویلی!$E$1),"")),"")</f>
        <v/>
      </c>
      <c r="E6033" s="10" t="str">
        <f t="shared" si="385"/>
        <v>6907869</v>
      </c>
      <c r="F6033" s="10" t="str">
        <f>IFERROR(VLOOKUP(I6033,DATABASE!$N:$O,2,FALSE),"")</f>
        <v>دستكش ضد برش سبك</v>
      </c>
      <c r="G6033" s="3" t="s">
        <v>3175</v>
      </c>
      <c r="H6033" s="4">
        <v>6907</v>
      </c>
      <c r="I6033" s="3" t="s">
        <v>1442</v>
      </c>
      <c r="J6033" s="3" t="s">
        <v>22</v>
      </c>
      <c r="K6033" s="5">
        <v>1</v>
      </c>
      <c r="L6033" s="3" t="s">
        <v>3</v>
      </c>
      <c r="M6033" s="3" t="s">
        <v>19</v>
      </c>
      <c r="N6033" s="3" t="s">
        <v>3289</v>
      </c>
      <c r="O6033" s="1">
        <v>869</v>
      </c>
      <c r="P6033" s="4">
        <v>0</v>
      </c>
      <c r="Q6033" s="10">
        <f t="shared" si="380"/>
        <v>869</v>
      </c>
    </row>
    <row r="6034" spans="2:17" ht="20.25" customHeight="1">
      <c r="B6034" s="10" t="str">
        <f t="shared" si="381"/>
        <v>لباس كار كارشناسي286</v>
      </c>
      <c r="C6034" s="10" t="str">
        <f t="shared" si="384"/>
        <v>لباس كار كارشناسي1403/05/29286</v>
      </c>
      <c r="D6034" s="10" t="str">
        <f>IFERROR(IF(تحویلی!$E$1="","",IF(NOSA!O6034=تحویلی!$E$1,تحویلی!$E$1&amp;COUNTIF(NOSA!$O$1:O6034,تحویلی!$E$1),"")),"")</f>
        <v/>
      </c>
      <c r="E6034" s="10" t="str">
        <f t="shared" si="385"/>
        <v>6909286</v>
      </c>
      <c r="F6034" s="10" t="str">
        <f>IFERROR(VLOOKUP(I6034,DATABASE!$N:$O,2,FALSE),"")</f>
        <v>لباس كار كارشناسي</v>
      </c>
      <c r="G6034" s="3" t="s">
        <v>3175</v>
      </c>
      <c r="H6034" s="4">
        <v>6909</v>
      </c>
      <c r="I6034" s="3" t="s">
        <v>2346</v>
      </c>
      <c r="J6034" s="3" t="s">
        <v>3296</v>
      </c>
      <c r="K6034" s="5">
        <v>1</v>
      </c>
      <c r="L6034" s="3" t="s">
        <v>28</v>
      </c>
      <c r="M6034" s="3" t="s">
        <v>40</v>
      </c>
      <c r="N6034" s="3" t="s">
        <v>3541</v>
      </c>
      <c r="O6034" s="1">
        <v>286</v>
      </c>
      <c r="P6034" s="4">
        <v>1</v>
      </c>
      <c r="Q6034" s="10">
        <f t="shared" si="380"/>
        <v>286</v>
      </c>
    </row>
    <row r="6035" spans="2:17" ht="20.25" customHeight="1">
      <c r="B6035" s="10" t="str">
        <f t="shared" si="381"/>
        <v>دستكش ضد برش سبك580</v>
      </c>
      <c r="C6035" s="10" t="str">
        <f t="shared" si="384"/>
        <v>دستكش ضد برش سبك1403/05/29580</v>
      </c>
      <c r="D6035" s="10" t="str">
        <f>IFERROR(IF(تحویلی!$E$1="","",IF(NOSA!O6035=تحویلی!$E$1,تحویلی!$E$1&amp;COUNTIF(NOSA!$O$1:O6035,تحویلی!$E$1),"")),"")</f>
        <v/>
      </c>
      <c r="E6035" s="10" t="str">
        <f t="shared" si="385"/>
        <v>6932580</v>
      </c>
      <c r="F6035" s="10" t="str">
        <f>IFERROR(VLOOKUP(I6035,DATABASE!$N:$O,2,FALSE),"")</f>
        <v>دستكش ضد برش سبك</v>
      </c>
      <c r="G6035" s="3" t="s">
        <v>3175</v>
      </c>
      <c r="H6035" s="4">
        <v>6932</v>
      </c>
      <c r="I6035" s="3" t="s">
        <v>1442</v>
      </c>
      <c r="J6035" s="3" t="s">
        <v>22</v>
      </c>
      <c r="K6035" s="5">
        <v>1</v>
      </c>
      <c r="L6035" s="3" t="s">
        <v>3</v>
      </c>
      <c r="M6035" s="3" t="s">
        <v>47</v>
      </c>
      <c r="N6035" s="3" t="s">
        <v>1001</v>
      </c>
      <c r="O6035" s="1">
        <v>580</v>
      </c>
      <c r="P6035" s="4">
        <v>0</v>
      </c>
      <c r="Q6035" s="10">
        <f t="shared" si="380"/>
        <v>580</v>
      </c>
    </row>
    <row r="6036" spans="2:17" ht="20.25" customHeight="1">
      <c r="B6036" s="10" t="str">
        <f t="shared" si="381"/>
        <v>دستكش كف مواد سبك580</v>
      </c>
      <c r="C6036" s="10" t="str">
        <f t="shared" si="384"/>
        <v>دستكش كف مواد سبك1403/05/29580</v>
      </c>
      <c r="D6036" s="10" t="str">
        <f>IFERROR(IF(تحویلی!$E$1="","",IF(NOSA!O6036=تحویلی!$E$1,تحویلی!$E$1&amp;COUNTIF(NOSA!$O$1:O6036,تحویلی!$E$1),"")),"")</f>
        <v/>
      </c>
      <c r="E6036" s="10" t="str">
        <f t="shared" si="385"/>
        <v>6932580</v>
      </c>
      <c r="F6036" s="10" t="str">
        <f>IFERROR(VLOOKUP(I6036,DATABASE!$N:$O,2,FALSE),"")</f>
        <v>دستكش كف مواد سبك</v>
      </c>
      <c r="G6036" s="3" t="s">
        <v>3175</v>
      </c>
      <c r="H6036" s="4">
        <v>6932</v>
      </c>
      <c r="I6036" s="3" t="s">
        <v>1456</v>
      </c>
      <c r="J6036" s="3" t="s">
        <v>2</v>
      </c>
      <c r="K6036" s="5">
        <v>1</v>
      </c>
      <c r="L6036" s="3" t="s">
        <v>3</v>
      </c>
      <c r="M6036" s="3" t="s">
        <v>47</v>
      </c>
      <c r="N6036" s="3" t="s">
        <v>1001</v>
      </c>
      <c r="O6036" s="1">
        <v>580</v>
      </c>
      <c r="P6036" s="4">
        <v>0</v>
      </c>
      <c r="Q6036" s="10">
        <f t="shared" si="380"/>
        <v>580</v>
      </c>
    </row>
    <row r="6037" spans="2:17" ht="20.25" customHeight="1">
      <c r="B6037" s="10" t="str">
        <f t="shared" si="381"/>
        <v>دستكش ضد برش سبك884</v>
      </c>
      <c r="C6037" s="10" t="str">
        <f t="shared" si="384"/>
        <v>دستكش ضد برش سبك1403/05/29884</v>
      </c>
      <c r="D6037" s="10" t="str">
        <f>IFERROR(IF(تحویلی!$E$1="","",IF(NOSA!O6037=تحویلی!$E$1,تحویلی!$E$1&amp;COUNTIF(NOSA!$O$1:O6037,تحویلی!$E$1),"")),"")</f>
        <v/>
      </c>
      <c r="E6037" s="10" t="str">
        <f t="shared" si="385"/>
        <v>6940884</v>
      </c>
      <c r="F6037" s="10" t="str">
        <f>IFERROR(VLOOKUP(I6037,DATABASE!$N:$O,2,FALSE),"")</f>
        <v>دستكش ضد برش سبك</v>
      </c>
      <c r="G6037" s="3" t="s">
        <v>3175</v>
      </c>
      <c r="H6037" s="4">
        <v>6940</v>
      </c>
      <c r="I6037" s="3" t="s">
        <v>1442</v>
      </c>
      <c r="J6037" s="3" t="s">
        <v>22</v>
      </c>
      <c r="K6037" s="5">
        <v>1</v>
      </c>
      <c r="L6037" s="3" t="s">
        <v>3</v>
      </c>
      <c r="M6037" s="3" t="s">
        <v>43</v>
      </c>
      <c r="N6037" s="3" t="s">
        <v>3542</v>
      </c>
      <c r="O6037" s="1">
        <v>884</v>
      </c>
      <c r="P6037" s="4">
        <v>0</v>
      </c>
      <c r="Q6037" s="10">
        <f t="shared" si="380"/>
        <v>884</v>
      </c>
    </row>
    <row r="6038" spans="2:17" ht="20.25" customHeight="1">
      <c r="B6038" s="10" t="str">
        <f t="shared" si="381"/>
        <v>لباس كار كارشناسي383</v>
      </c>
      <c r="C6038" s="10" t="str">
        <f t="shared" si="384"/>
        <v>لباس كار كارشناسي1403/05/30383</v>
      </c>
      <c r="D6038" s="10" t="str">
        <f>IFERROR(IF(تحویلی!$E$1="","",IF(NOSA!O6038=تحویلی!$E$1,تحویلی!$E$1&amp;COUNTIF(NOSA!$O$1:O6038,تحویلی!$E$1),"")),"")</f>
        <v/>
      </c>
      <c r="E6038" s="10" t="str">
        <f t="shared" si="385"/>
        <v>6967383</v>
      </c>
      <c r="F6038" s="10" t="str">
        <f>IFERROR(VLOOKUP(I6038,DATABASE!$N:$O,2,FALSE),"")</f>
        <v>لباس كار كارشناسي</v>
      </c>
      <c r="G6038" s="3" t="s">
        <v>3176</v>
      </c>
      <c r="H6038" s="4">
        <v>6967</v>
      </c>
      <c r="I6038" s="3" t="s">
        <v>2347</v>
      </c>
      <c r="J6038" s="3" t="s">
        <v>2781</v>
      </c>
      <c r="K6038" s="5">
        <v>1</v>
      </c>
      <c r="L6038" s="3" t="s">
        <v>28</v>
      </c>
      <c r="M6038" s="3" t="s">
        <v>47</v>
      </c>
      <c r="N6038" s="3" t="s">
        <v>344</v>
      </c>
      <c r="O6038" s="1">
        <v>383</v>
      </c>
      <c r="P6038" s="4">
        <v>0</v>
      </c>
      <c r="Q6038" s="10">
        <f t="shared" si="380"/>
        <v>383</v>
      </c>
    </row>
    <row r="6039" spans="2:17" ht="20.25" customHeight="1">
      <c r="B6039" s="10" t="str">
        <f t="shared" si="381"/>
        <v>گوشي اير پلاگ898</v>
      </c>
      <c r="C6039" s="10" t="str">
        <f t="shared" si="384"/>
        <v>گوشي اير پلاگ1403/05/30898</v>
      </c>
      <c r="D6039" s="10" t="str">
        <f>IFERROR(IF(تحویلی!$E$1="","",IF(NOSA!O6039=تحویلی!$E$1,تحویلی!$E$1&amp;COUNTIF(NOSA!$O$1:O6039,تحویلی!$E$1),"")),"")</f>
        <v/>
      </c>
      <c r="E6039" s="10" t="str">
        <f t="shared" si="385"/>
        <v>6976898</v>
      </c>
      <c r="F6039" s="10" t="str">
        <f>IFERROR(VLOOKUP(I6039,DATABASE!$N:$O,2,FALSE),"")</f>
        <v>گوشي اير پلاگ</v>
      </c>
      <c r="G6039" s="3" t="s">
        <v>3176</v>
      </c>
      <c r="H6039" s="4">
        <v>6976</v>
      </c>
      <c r="I6039" s="3" t="s">
        <v>1581</v>
      </c>
      <c r="J6039" s="3" t="s">
        <v>124</v>
      </c>
      <c r="K6039" s="5">
        <v>1</v>
      </c>
      <c r="L6039" s="3" t="s">
        <v>8</v>
      </c>
      <c r="M6039" s="3" t="s">
        <v>9</v>
      </c>
      <c r="N6039" s="3" t="s">
        <v>3511</v>
      </c>
      <c r="O6039" s="1">
        <v>898</v>
      </c>
      <c r="P6039" s="4">
        <v>0</v>
      </c>
      <c r="Q6039" s="10">
        <f t="shared" si="380"/>
        <v>898</v>
      </c>
    </row>
    <row r="6040" spans="2:17" ht="20.25" customHeight="1">
      <c r="B6040" s="10" t="str">
        <f t="shared" si="381"/>
        <v>دستكش ضد برش سبك784</v>
      </c>
      <c r="C6040" s="10" t="str">
        <f t="shared" si="384"/>
        <v>دستكش ضد برش سبك1403/05/30784</v>
      </c>
      <c r="D6040" s="10" t="str">
        <f>IFERROR(IF(تحویلی!$E$1="","",IF(NOSA!O6040=تحویلی!$E$1,تحویلی!$E$1&amp;COUNTIF(NOSA!$O$1:O6040,تحویلی!$E$1),"")),"")</f>
        <v/>
      </c>
      <c r="E6040" s="10" t="str">
        <f t="shared" si="385"/>
        <v>6978784</v>
      </c>
      <c r="F6040" s="10" t="str">
        <f>IFERROR(VLOOKUP(I6040,DATABASE!$N:$O,2,FALSE),"")</f>
        <v>دستكش ضد برش سبك</v>
      </c>
      <c r="G6040" s="3" t="s">
        <v>3176</v>
      </c>
      <c r="H6040" s="4">
        <v>6978</v>
      </c>
      <c r="I6040" s="3" t="s">
        <v>1442</v>
      </c>
      <c r="J6040" s="3" t="s">
        <v>22</v>
      </c>
      <c r="K6040" s="5">
        <v>1</v>
      </c>
      <c r="L6040" s="3" t="s">
        <v>3</v>
      </c>
      <c r="M6040" s="3" t="s">
        <v>40</v>
      </c>
      <c r="N6040" s="3" t="s">
        <v>2812</v>
      </c>
      <c r="O6040" s="1">
        <v>784</v>
      </c>
      <c r="P6040" s="4">
        <v>0</v>
      </c>
      <c r="Q6040" s="10">
        <f t="shared" si="380"/>
        <v>784</v>
      </c>
    </row>
    <row r="6041" spans="2:17" ht="20.25" customHeight="1">
      <c r="B6041" s="10" t="str">
        <f t="shared" si="381"/>
        <v>پيراهن فرم انتظامات8</v>
      </c>
      <c r="C6041" s="10" t="str">
        <f t="shared" si="384"/>
        <v>پيراهن فرم انتظامات1403/05/308</v>
      </c>
      <c r="D6041" s="10" t="str">
        <f>IFERROR(IF(تحویلی!$E$1="","",IF(NOSA!O6041=تحویلی!$E$1,تحویلی!$E$1&amp;COUNTIF(NOSA!$O$1:O6041,تحویلی!$E$1),"")),"")</f>
        <v/>
      </c>
      <c r="E6041" s="10" t="str">
        <f t="shared" si="385"/>
        <v>69838</v>
      </c>
      <c r="F6041" s="10" t="str">
        <f>IFERROR(VLOOKUP(I6041,DATABASE!$N:$O,2,FALSE),"")</f>
        <v>پيراهن فرم انتظامات</v>
      </c>
      <c r="G6041" s="3" t="s">
        <v>3176</v>
      </c>
      <c r="H6041" s="4">
        <v>6983</v>
      </c>
      <c r="I6041" s="3" t="s">
        <v>2296</v>
      </c>
      <c r="J6041" s="3" t="s">
        <v>3301</v>
      </c>
      <c r="K6041" s="5">
        <v>1</v>
      </c>
      <c r="L6041" s="3" t="s">
        <v>28</v>
      </c>
      <c r="M6041" s="3" t="s">
        <v>47</v>
      </c>
      <c r="N6041" s="3" t="s">
        <v>710</v>
      </c>
      <c r="O6041" s="1">
        <v>8</v>
      </c>
      <c r="P6041" s="4">
        <v>0</v>
      </c>
      <c r="Q6041" s="10">
        <f t="shared" si="380"/>
        <v>8</v>
      </c>
    </row>
    <row r="6042" spans="2:17" ht="20.25" customHeight="1">
      <c r="B6042" s="10" t="str">
        <f t="shared" si="381"/>
        <v>كفش ايمني عايق برق8</v>
      </c>
      <c r="C6042" s="10" t="str">
        <f t="shared" si="384"/>
        <v>كفش ايمني عايق برق1403/05/308</v>
      </c>
      <c r="D6042" s="10" t="str">
        <f>IFERROR(IF(تحویلی!$E$1="","",IF(NOSA!O6042=تحویلی!$E$1,تحویلی!$E$1&amp;COUNTIF(NOSA!$O$1:O6042,تحویلی!$E$1),"")),"")</f>
        <v/>
      </c>
      <c r="E6042" s="10" t="str">
        <f t="shared" si="385"/>
        <v>69838</v>
      </c>
      <c r="F6042" s="10" t="str">
        <f>IFERROR(VLOOKUP(I6042,DATABASE!$N:$O,2,FALSE),"")</f>
        <v>كفش ايمني عايق برق</v>
      </c>
      <c r="G6042" s="3" t="s">
        <v>3176</v>
      </c>
      <c r="H6042" s="4">
        <v>6983</v>
      </c>
      <c r="I6042" s="3" t="s">
        <v>1575</v>
      </c>
      <c r="J6042" s="3" t="s">
        <v>1717</v>
      </c>
      <c r="K6042" s="5">
        <v>1</v>
      </c>
      <c r="L6042" s="3" t="s">
        <v>3</v>
      </c>
      <c r="M6042" s="3" t="s">
        <v>47</v>
      </c>
      <c r="N6042" s="3" t="s">
        <v>710</v>
      </c>
      <c r="O6042" s="1">
        <v>8</v>
      </c>
      <c r="P6042" s="4">
        <v>0</v>
      </c>
      <c r="Q6042" s="10">
        <f t="shared" ref="Q6042:Q6105" si="386">VALUE(O6042)</f>
        <v>8</v>
      </c>
    </row>
    <row r="6043" spans="2:17" ht="20.25" customHeight="1">
      <c r="B6043" s="10" t="str">
        <f t="shared" si="381"/>
        <v>دستكش ضد برش سبك877</v>
      </c>
      <c r="C6043" s="10" t="str">
        <f t="shared" si="384"/>
        <v>دستكش ضد برش سبك1403/05/31877</v>
      </c>
      <c r="D6043" s="10" t="str">
        <f>IFERROR(IF(تحویلی!$E$1="","",IF(NOSA!O6043=تحویلی!$E$1,تحویلی!$E$1&amp;COUNTIF(NOSA!$O$1:O6043,تحویلی!$E$1),"")),"")</f>
        <v/>
      </c>
      <c r="E6043" s="10" t="str">
        <f t="shared" si="385"/>
        <v>6986877</v>
      </c>
      <c r="F6043" s="10" t="str">
        <f>IFERROR(VLOOKUP(I6043,DATABASE!$N:$O,2,FALSE),"")</f>
        <v>دستكش ضد برش سبك</v>
      </c>
      <c r="G6043" s="3" t="s">
        <v>3177</v>
      </c>
      <c r="H6043" s="4">
        <v>6986</v>
      </c>
      <c r="I6043" s="3" t="s">
        <v>1442</v>
      </c>
      <c r="J6043" s="3" t="s">
        <v>22</v>
      </c>
      <c r="K6043" s="5">
        <v>1</v>
      </c>
      <c r="L6043" s="3" t="s">
        <v>3</v>
      </c>
      <c r="M6043" s="3" t="s">
        <v>43</v>
      </c>
      <c r="N6043" s="3" t="s">
        <v>3362</v>
      </c>
      <c r="O6043" s="1">
        <v>877</v>
      </c>
      <c r="P6043" s="4">
        <v>0</v>
      </c>
      <c r="Q6043" s="10">
        <f t="shared" si="386"/>
        <v>877</v>
      </c>
    </row>
    <row r="6044" spans="2:17" ht="20.25" customHeight="1">
      <c r="B6044" s="10" t="str">
        <f t="shared" si="381"/>
        <v>لباس كار نسوز(بلوز و شلوار)624</v>
      </c>
      <c r="C6044" s="10" t="str">
        <f t="shared" si="384"/>
        <v>لباس كار نسوز(بلوز و شلوار)1403/05/31624</v>
      </c>
      <c r="D6044" s="10" t="str">
        <f>IFERROR(IF(تحویلی!$E$1="","",IF(NOSA!O6044=تحویلی!$E$1,تحویلی!$E$1&amp;COUNTIF(NOSA!$O$1:O6044,تحویلی!$E$1),"")),"")</f>
        <v/>
      </c>
      <c r="E6044" s="10" t="str">
        <f t="shared" si="385"/>
        <v>6989624</v>
      </c>
      <c r="F6044" s="10" t="str">
        <f>IFERROR(VLOOKUP(I6044,DATABASE!$N:$O,2,FALSE),"")</f>
        <v>لباس كار نسوز(بلوز و شلوار)</v>
      </c>
      <c r="G6044" s="3" t="s">
        <v>3177</v>
      </c>
      <c r="H6044" s="4">
        <v>6989</v>
      </c>
      <c r="I6044" s="3" t="s">
        <v>1751</v>
      </c>
      <c r="J6044" s="3" t="s">
        <v>1752</v>
      </c>
      <c r="K6044" s="5">
        <v>1</v>
      </c>
      <c r="L6044" s="3" t="s">
        <v>28</v>
      </c>
      <c r="M6044" s="3" t="s">
        <v>25</v>
      </c>
      <c r="N6044" s="3" t="s">
        <v>226</v>
      </c>
      <c r="O6044" s="1">
        <v>624</v>
      </c>
      <c r="P6044" s="4">
        <v>1</v>
      </c>
      <c r="Q6044" s="10">
        <f t="shared" si="386"/>
        <v>624</v>
      </c>
    </row>
    <row r="6045" spans="2:17" ht="20.25" customHeight="1">
      <c r="B6045" s="10" t="str">
        <f t="shared" si="381"/>
        <v>شيشه ماسك جوشكاري ساده893</v>
      </c>
      <c r="C6045" s="10" t="str">
        <f t="shared" si="384"/>
        <v>شيشه ماسك جوشكاري ساده1403/05/31893</v>
      </c>
      <c r="D6045" s="10" t="str">
        <f>IFERROR(IF(تحویلی!$E$1="","",IF(NOSA!O6045=تحویلی!$E$1,تحویلی!$E$1&amp;COUNTIF(NOSA!$O$1:O6045,تحویلی!$E$1),"")),"")</f>
        <v/>
      </c>
      <c r="E6045" s="10" t="str">
        <f t="shared" si="385"/>
        <v>7002893</v>
      </c>
      <c r="F6045" s="10" t="str">
        <f>IFERROR(VLOOKUP(I6045,DATABASE!$N:$O,2,FALSE),"")</f>
        <v>شيشه ماسك جوشكاري ساده</v>
      </c>
      <c r="G6045" s="3" t="s">
        <v>3177</v>
      </c>
      <c r="H6045" s="4">
        <v>7002</v>
      </c>
      <c r="I6045" s="3" t="s">
        <v>1548</v>
      </c>
      <c r="J6045" s="3" t="s">
        <v>111</v>
      </c>
      <c r="K6045" s="5">
        <v>1</v>
      </c>
      <c r="L6045" s="3" t="s">
        <v>8</v>
      </c>
      <c r="M6045" s="3" t="s">
        <v>47</v>
      </c>
      <c r="N6045" s="3" t="s">
        <v>3439</v>
      </c>
      <c r="O6045" s="1">
        <v>893</v>
      </c>
      <c r="P6045" s="4">
        <v>0</v>
      </c>
      <c r="Q6045" s="10">
        <f t="shared" si="386"/>
        <v>893</v>
      </c>
    </row>
    <row r="6046" spans="2:17" ht="20.25" customHeight="1">
      <c r="B6046" s="10" t="str">
        <f t="shared" si="381"/>
        <v>شيشه مات ماسك جوشكاري893</v>
      </c>
      <c r="C6046" s="10" t="str">
        <f t="shared" si="384"/>
        <v>شيشه مات ماسك جوشكاري1403/05/31893</v>
      </c>
      <c r="D6046" s="10" t="str">
        <f>IFERROR(IF(تحویلی!$E$1="","",IF(NOSA!O6046=تحویلی!$E$1,تحویلی!$E$1&amp;COUNTIF(NOSA!$O$1:O6046,تحویلی!$E$1),"")),"")</f>
        <v/>
      </c>
      <c r="E6046" s="10" t="str">
        <f t="shared" si="385"/>
        <v>7002893</v>
      </c>
      <c r="F6046" s="10" t="str">
        <f>IFERROR(VLOOKUP(I6046,DATABASE!$N:$O,2,FALSE),"")</f>
        <v>شيشه مات ماسك جوشكاري</v>
      </c>
      <c r="G6046" s="3" t="s">
        <v>3177</v>
      </c>
      <c r="H6046" s="4">
        <v>7002</v>
      </c>
      <c r="I6046" s="3" t="s">
        <v>1507</v>
      </c>
      <c r="J6046" s="3" t="s">
        <v>113</v>
      </c>
      <c r="K6046" s="5">
        <v>1</v>
      </c>
      <c r="L6046" s="3" t="s">
        <v>8</v>
      </c>
      <c r="M6046" s="3" t="s">
        <v>47</v>
      </c>
      <c r="N6046" s="3" t="s">
        <v>3439</v>
      </c>
      <c r="O6046" s="1">
        <v>893</v>
      </c>
      <c r="P6046" s="4">
        <v>0</v>
      </c>
      <c r="Q6046" s="10">
        <f t="shared" si="386"/>
        <v>893</v>
      </c>
    </row>
    <row r="6047" spans="2:17" ht="20.25" customHeight="1">
      <c r="B6047" s="10" t="str">
        <f t="shared" si="381"/>
        <v>دستكش ضد برش سبك641</v>
      </c>
      <c r="C6047" s="10" t="str">
        <f t="shared" si="384"/>
        <v>دستكش ضد برش سبك1403/05/31641</v>
      </c>
      <c r="D6047" s="10" t="str">
        <f>IFERROR(IF(تحویلی!$E$1="","",IF(NOSA!O6047=تحویلی!$E$1,تحویلی!$E$1&amp;COUNTIF(NOSA!$O$1:O6047,تحویلی!$E$1),"")),"")</f>
        <v/>
      </c>
      <c r="E6047" s="10" t="str">
        <f t="shared" si="385"/>
        <v>7007641</v>
      </c>
      <c r="F6047" s="10" t="str">
        <f>IFERROR(VLOOKUP(I6047,DATABASE!$N:$O,2,FALSE),"")</f>
        <v>دستكش ضد برش سبك</v>
      </c>
      <c r="G6047" s="3" t="s">
        <v>3177</v>
      </c>
      <c r="H6047" s="4">
        <v>7007</v>
      </c>
      <c r="I6047" s="3" t="s">
        <v>1442</v>
      </c>
      <c r="J6047" s="3" t="s">
        <v>22</v>
      </c>
      <c r="K6047" s="5">
        <v>1</v>
      </c>
      <c r="L6047" s="3" t="s">
        <v>3</v>
      </c>
      <c r="M6047" s="3" t="s">
        <v>47</v>
      </c>
      <c r="N6047" s="3" t="s">
        <v>154</v>
      </c>
      <c r="O6047" s="1">
        <v>641</v>
      </c>
      <c r="P6047" s="4">
        <v>0</v>
      </c>
      <c r="Q6047" s="10">
        <f t="shared" si="386"/>
        <v>641</v>
      </c>
    </row>
    <row r="6048" spans="2:17" ht="20.25" customHeight="1">
      <c r="B6048" s="10" t="str">
        <f t="shared" si="381"/>
        <v>چكمه ايمني نسوز776</v>
      </c>
      <c r="C6048" s="10" t="str">
        <f t="shared" si="384"/>
        <v>چكمه ايمني نسوز1403/05/31776</v>
      </c>
      <c r="D6048" s="10" t="str">
        <f>IFERROR(IF(تحویلی!$E$1="","",IF(NOSA!O6048=تحویلی!$E$1,تحویلی!$E$1&amp;COUNTIF(NOSA!$O$1:O6048,تحویلی!$E$1),"")),"")</f>
        <v/>
      </c>
      <c r="E6048" s="10" t="str">
        <f t="shared" si="385"/>
        <v>7018776</v>
      </c>
      <c r="F6048" s="10" t="str">
        <f>IFERROR(VLOOKUP(I6048,DATABASE!$N:$O,2,FALSE),"")</f>
        <v>چكمه ايمني نسوز</v>
      </c>
      <c r="G6048" s="3" t="s">
        <v>3177</v>
      </c>
      <c r="H6048" s="4">
        <v>7018</v>
      </c>
      <c r="I6048" s="3" t="s">
        <v>1749</v>
      </c>
      <c r="J6048" s="3" t="s">
        <v>1750</v>
      </c>
      <c r="K6048" s="5">
        <v>1</v>
      </c>
      <c r="L6048" s="3" t="s">
        <v>3</v>
      </c>
      <c r="M6048" s="3" t="s">
        <v>4</v>
      </c>
      <c r="N6048" s="3" t="s">
        <v>1169</v>
      </c>
      <c r="O6048" s="1">
        <v>776</v>
      </c>
      <c r="P6048" s="4">
        <v>1</v>
      </c>
      <c r="Q6048" s="10">
        <f t="shared" si="386"/>
        <v>776</v>
      </c>
    </row>
    <row r="6049" spans="2:17" ht="20.25" customHeight="1">
      <c r="B6049" s="10" t="str">
        <f t="shared" si="381"/>
        <v>لباس كار نسوز(بلوز و شلوار)776</v>
      </c>
      <c r="C6049" s="10" t="str">
        <f t="shared" si="384"/>
        <v>لباس كار نسوز(بلوز و شلوار)1403/05/31776</v>
      </c>
      <c r="D6049" s="10" t="str">
        <f>IFERROR(IF(تحویلی!$E$1="","",IF(NOSA!O6049=تحویلی!$E$1,تحویلی!$E$1&amp;COUNTIF(NOSA!$O$1:O6049,تحویلی!$E$1),"")),"")</f>
        <v/>
      </c>
      <c r="E6049" s="10" t="str">
        <f t="shared" si="385"/>
        <v>7018776</v>
      </c>
      <c r="F6049" s="10" t="str">
        <f>IFERROR(VLOOKUP(I6049,DATABASE!$N:$O,2,FALSE),"")</f>
        <v>لباس كار نسوز(بلوز و شلوار)</v>
      </c>
      <c r="G6049" s="3" t="s">
        <v>3177</v>
      </c>
      <c r="H6049" s="4">
        <v>7018</v>
      </c>
      <c r="I6049" s="3" t="s">
        <v>1751</v>
      </c>
      <c r="J6049" s="3" t="s">
        <v>1752</v>
      </c>
      <c r="K6049" s="5">
        <v>1</v>
      </c>
      <c r="L6049" s="3" t="s">
        <v>28</v>
      </c>
      <c r="M6049" s="3" t="s">
        <v>4</v>
      </c>
      <c r="N6049" s="3" t="s">
        <v>1169</v>
      </c>
      <c r="O6049" s="1">
        <v>776</v>
      </c>
      <c r="P6049" s="4">
        <v>1</v>
      </c>
      <c r="Q6049" s="10">
        <f t="shared" si="386"/>
        <v>776</v>
      </c>
    </row>
    <row r="6050" spans="2:17" ht="20.25" customHeight="1">
      <c r="B6050" s="10" t="str">
        <f t="shared" si="381"/>
        <v>دستكش كف مواد سبك731</v>
      </c>
      <c r="C6050" s="10" t="str">
        <f t="shared" si="384"/>
        <v>دستكش كف مواد سبك1403/06/01731</v>
      </c>
      <c r="D6050" s="10" t="str">
        <f>IFERROR(IF(تحویلی!$E$1="","",IF(NOSA!O6050=تحویلی!$E$1,تحویلی!$E$1&amp;COUNTIF(NOSA!$O$1:O6050,تحویلی!$E$1),"")),"")</f>
        <v/>
      </c>
      <c r="E6050" s="10" t="str">
        <f t="shared" si="385"/>
        <v>7023731</v>
      </c>
      <c r="F6050" s="10" t="str">
        <f>IFERROR(VLOOKUP(I6050,DATABASE!$N:$O,2,FALSE),"")</f>
        <v>دستكش كف مواد سبك</v>
      </c>
      <c r="G6050" s="3" t="s">
        <v>3178</v>
      </c>
      <c r="H6050" s="4">
        <v>7023</v>
      </c>
      <c r="I6050" s="3" t="s">
        <v>1456</v>
      </c>
      <c r="J6050" s="3" t="s">
        <v>2</v>
      </c>
      <c r="K6050" s="5">
        <v>1</v>
      </c>
      <c r="L6050" s="3" t="s">
        <v>3</v>
      </c>
      <c r="M6050" s="3" t="s">
        <v>47</v>
      </c>
      <c r="N6050" s="3" t="s">
        <v>635</v>
      </c>
      <c r="O6050" s="1">
        <v>731</v>
      </c>
      <c r="P6050" s="4">
        <v>0</v>
      </c>
      <c r="Q6050" s="10">
        <f t="shared" si="386"/>
        <v>731</v>
      </c>
    </row>
    <row r="6051" spans="2:17" ht="20.25" customHeight="1">
      <c r="B6051" s="10" t="str">
        <f t="shared" si="381"/>
        <v>دستكش ضد برش سبك874</v>
      </c>
      <c r="C6051" s="10" t="str">
        <f t="shared" si="384"/>
        <v>دستكش ضد برش سبك1403/06/01874</v>
      </c>
      <c r="D6051" s="10" t="str">
        <f>IFERROR(IF(تحویلی!$E$1="","",IF(NOSA!O6051=تحویلی!$E$1,تحویلی!$E$1&amp;COUNTIF(NOSA!$O$1:O6051,تحویلی!$E$1),"")),"")</f>
        <v/>
      </c>
      <c r="E6051" s="10" t="str">
        <f t="shared" si="385"/>
        <v>7024874</v>
      </c>
      <c r="F6051" s="10" t="str">
        <f>IFERROR(VLOOKUP(I6051,DATABASE!$N:$O,2,FALSE),"")</f>
        <v>دستكش ضد برش سبك</v>
      </c>
      <c r="G6051" s="3" t="s">
        <v>3178</v>
      </c>
      <c r="H6051" s="4">
        <v>7024</v>
      </c>
      <c r="I6051" s="3" t="s">
        <v>1442</v>
      </c>
      <c r="J6051" s="3" t="s">
        <v>22</v>
      </c>
      <c r="K6051" s="5">
        <v>1</v>
      </c>
      <c r="L6051" s="3" t="s">
        <v>3</v>
      </c>
      <c r="M6051" s="3" t="s">
        <v>25</v>
      </c>
      <c r="N6051" s="3" t="s">
        <v>3543</v>
      </c>
      <c r="O6051" s="1">
        <v>874</v>
      </c>
      <c r="P6051" s="4">
        <v>0</v>
      </c>
      <c r="Q6051" s="10">
        <f t="shared" si="386"/>
        <v>874</v>
      </c>
    </row>
    <row r="6052" spans="2:17" ht="20.25" customHeight="1">
      <c r="B6052" s="10" t="str">
        <f t="shared" si="381"/>
        <v>گوشي ايرماف933</v>
      </c>
      <c r="C6052" s="10" t="str">
        <f t="shared" si="384"/>
        <v>گوشي ايرماف1403/06/01933</v>
      </c>
      <c r="D6052" s="10" t="str">
        <f>IFERROR(IF(تحویلی!$E$1="","",IF(NOSA!O6052=تحویلی!$E$1,تحویلی!$E$1&amp;COUNTIF(NOSA!$O$1:O6052,تحویلی!$E$1),"")),"")</f>
        <v/>
      </c>
      <c r="E6052" s="10" t="str">
        <f t="shared" si="385"/>
        <v>7029933</v>
      </c>
      <c r="F6052" s="10" t="str">
        <f>IFERROR(VLOOKUP(I6052,DATABASE!$N:$O,2,FALSE),"")</f>
        <v>گوشي ايرماف</v>
      </c>
      <c r="G6052" s="3" t="s">
        <v>3178</v>
      </c>
      <c r="H6052" s="4">
        <v>7029</v>
      </c>
      <c r="I6052" s="3" t="s">
        <v>1449</v>
      </c>
      <c r="J6052" s="3" t="s">
        <v>138</v>
      </c>
      <c r="K6052" s="5">
        <v>1</v>
      </c>
      <c r="L6052" s="3" t="s">
        <v>8</v>
      </c>
      <c r="M6052" s="3" t="s">
        <v>47</v>
      </c>
      <c r="N6052" s="3" t="s">
        <v>3544</v>
      </c>
      <c r="O6052" s="1">
        <v>933</v>
      </c>
      <c r="P6052" s="4">
        <v>0</v>
      </c>
      <c r="Q6052" s="10">
        <f t="shared" si="386"/>
        <v>933</v>
      </c>
    </row>
    <row r="6053" spans="2:17" ht="20.25" customHeight="1">
      <c r="B6053" s="10" t="str">
        <f t="shared" si="381"/>
        <v>دستكش ضد برش سبك783</v>
      </c>
      <c r="C6053" s="10" t="str">
        <f t="shared" si="384"/>
        <v>دستكش ضد برش سبك1403/06/01783</v>
      </c>
      <c r="D6053" s="10" t="str">
        <f>IFERROR(IF(تحویلی!$E$1="","",IF(NOSA!O6053=تحویلی!$E$1,تحویلی!$E$1&amp;COUNTIF(NOSA!$O$1:O6053,تحویلی!$E$1),"")),"")</f>
        <v/>
      </c>
      <c r="E6053" s="10" t="str">
        <f t="shared" si="385"/>
        <v>7034783</v>
      </c>
      <c r="F6053" s="10" t="str">
        <f>IFERROR(VLOOKUP(I6053,DATABASE!$N:$O,2,FALSE),"")</f>
        <v>دستكش ضد برش سبك</v>
      </c>
      <c r="G6053" s="3" t="s">
        <v>3178</v>
      </c>
      <c r="H6053" s="4">
        <v>7034</v>
      </c>
      <c r="I6053" s="3" t="s">
        <v>1442</v>
      </c>
      <c r="J6053" s="3" t="s">
        <v>22</v>
      </c>
      <c r="K6053" s="5">
        <v>1</v>
      </c>
      <c r="L6053" s="3" t="s">
        <v>3</v>
      </c>
      <c r="M6053" s="3" t="s">
        <v>4</v>
      </c>
      <c r="N6053" s="3" t="s">
        <v>2880</v>
      </c>
      <c r="O6053" s="1">
        <v>783</v>
      </c>
      <c r="P6053" s="4">
        <v>0</v>
      </c>
      <c r="Q6053" s="10">
        <f t="shared" si="386"/>
        <v>783</v>
      </c>
    </row>
    <row r="6054" spans="2:17" ht="20.25" customHeight="1">
      <c r="B6054" s="10" t="str">
        <f t="shared" si="381"/>
        <v>دستكش ضد برش سبك879</v>
      </c>
      <c r="C6054" s="10" t="str">
        <f t="shared" si="384"/>
        <v>دستكش ضد برش سبك1403/06/01879</v>
      </c>
      <c r="D6054" s="10" t="str">
        <f>IFERROR(IF(تحویلی!$E$1="","",IF(NOSA!O6054=تحویلی!$E$1,تحویلی!$E$1&amp;COUNTIF(NOSA!$O$1:O6054,تحویلی!$E$1),"")),"")</f>
        <v/>
      </c>
      <c r="E6054" s="10" t="str">
        <f t="shared" si="385"/>
        <v>7038879</v>
      </c>
      <c r="F6054" s="10" t="str">
        <f>IFERROR(VLOOKUP(I6054,DATABASE!$N:$O,2,FALSE),"")</f>
        <v>دستكش ضد برش سبك</v>
      </c>
      <c r="G6054" s="3" t="s">
        <v>3178</v>
      </c>
      <c r="H6054" s="4">
        <v>7038</v>
      </c>
      <c r="I6054" s="3" t="s">
        <v>1442</v>
      </c>
      <c r="J6054" s="3" t="s">
        <v>22</v>
      </c>
      <c r="K6054" s="5">
        <v>1</v>
      </c>
      <c r="L6054" s="3" t="s">
        <v>3</v>
      </c>
      <c r="M6054" s="3" t="s">
        <v>47</v>
      </c>
      <c r="N6054" s="3" t="s">
        <v>3545</v>
      </c>
      <c r="O6054" s="1">
        <v>879</v>
      </c>
      <c r="P6054" s="4">
        <v>0</v>
      </c>
      <c r="Q6054" s="10">
        <f t="shared" si="386"/>
        <v>879</v>
      </c>
    </row>
    <row r="6055" spans="2:17" ht="20.25" customHeight="1">
      <c r="B6055" s="10" t="str">
        <f t="shared" si="381"/>
        <v>دستكش ضد برش سبك478</v>
      </c>
      <c r="C6055" s="10" t="str">
        <f t="shared" si="384"/>
        <v>دستكش ضد برش سبك1403/06/01478</v>
      </c>
      <c r="D6055" s="10" t="str">
        <f>IFERROR(IF(تحویلی!$E$1="","",IF(NOSA!O6055=تحویلی!$E$1,تحویلی!$E$1&amp;COUNTIF(NOSA!$O$1:O6055,تحویلی!$E$1),"")),"")</f>
        <v/>
      </c>
      <c r="E6055" s="10" t="str">
        <f t="shared" si="385"/>
        <v>7042478</v>
      </c>
      <c r="F6055" s="10" t="str">
        <f>IFERROR(VLOOKUP(I6055,DATABASE!$N:$O,2,FALSE),"")</f>
        <v>دستكش ضد برش سبك</v>
      </c>
      <c r="G6055" s="3" t="s">
        <v>3178</v>
      </c>
      <c r="H6055" s="4">
        <v>7042</v>
      </c>
      <c r="I6055" s="3" t="s">
        <v>1442</v>
      </c>
      <c r="J6055" s="3" t="s">
        <v>22</v>
      </c>
      <c r="K6055" s="5">
        <v>1</v>
      </c>
      <c r="L6055" s="3" t="s">
        <v>3</v>
      </c>
      <c r="M6055" s="3" t="s">
        <v>133</v>
      </c>
      <c r="N6055" s="3" t="s">
        <v>2767</v>
      </c>
      <c r="O6055" s="1">
        <v>478</v>
      </c>
      <c r="P6055" s="4">
        <v>0</v>
      </c>
      <c r="Q6055" s="10">
        <f t="shared" si="386"/>
        <v>478</v>
      </c>
    </row>
    <row r="6056" spans="2:17" ht="20.25" customHeight="1">
      <c r="B6056" s="10" t="str">
        <f t="shared" si="381"/>
        <v>بند كفش706</v>
      </c>
      <c r="C6056" s="10" t="str">
        <f t="shared" si="384"/>
        <v>بند كفش1403/06/01706</v>
      </c>
      <c r="D6056" s="10" t="str">
        <f>IFERROR(IF(تحویلی!$E$1="","",IF(NOSA!O6056=تحویلی!$E$1,تحویلی!$E$1&amp;COUNTIF(NOSA!$O$1:O6056,تحویلی!$E$1),"")),"")</f>
        <v/>
      </c>
      <c r="E6056" s="10" t="str">
        <f t="shared" si="385"/>
        <v>7054706</v>
      </c>
      <c r="F6056" s="10" t="str">
        <f>IFERROR(VLOOKUP(I6056,DATABASE!$N:$O,2,FALSE),"")</f>
        <v>بند كفش</v>
      </c>
      <c r="G6056" s="3" t="s">
        <v>3178</v>
      </c>
      <c r="H6056" s="4">
        <v>7054</v>
      </c>
      <c r="I6056" s="3" t="s">
        <v>1462</v>
      </c>
      <c r="J6056" s="3" t="s">
        <v>450</v>
      </c>
      <c r="K6056" s="5">
        <v>1</v>
      </c>
      <c r="L6056" s="3" t="s">
        <v>3</v>
      </c>
      <c r="M6056" s="3" t="s">
        <v>19</v>
      </c>
      <c r="N6056" s="3" t="s">
        <v>1765</v>
      </c>
      <c r="O6056" s="1">
        <v>706</v>
      </c>
      <c r="P6056" s="4">
        <v>0</v>
      </c>
      <c r="Q6056" s="10">
        <f t="shared" si="386"/>
        <v>706</v>
      </c>
    </row>
    <row r="6057" spans="2:17" ht="20.25" customHeight="1">
      <c r="B6057" s="10" t="str">
        <f t="shared" si="381"/>
        <v>دستكش كف دوبل چرمي867</v>
      </c>
      <c r="C6057" s="10" t="str">
        <f t="shared" si="384"/>
        <v>دستكش كف دوبل چرمي1403/06/01867</v>
      </c>
      <c r="D6057" s="10" t="str">
        <f>IFERROR(IF(تحویلی!$E$1="","",IF(NOSA!O6057=تحویلی!$E$1,تحویلی!$E$1&amp;COUNTIF(NOSA!$O$1:O6057,تحویلی!$E$1),"")),"")</f>
        <v/>
      </c>
      <c r="E6057" s="10" t="str">
        <f t="shared" si="385"/>
        <v>7063867</v>
      </c>
      <c r="F6057" s="10" t="str">
        <f>IFERROR(VLOOKUP(I6057,DATABASE!$N:$O,2,FALSE),"")</f>
        <v>دستكش كف دوبل چرمي</v>
      </c>
      <c r="G6057" s="3" t="s">
        <v>3178</v>
      </c>
      <c r="H6057" s="4">
        <v>7063</v>
      </c>
      <c r="I6057" s="3" t="s">
        <v>1683</v>
      </c>
      <c r="J6057" s="3" t="s">
        <v>1684</v>
      </c>
      <c r="K6057" s="5">
        <v>1</v>
      </c>
      <c r="L6057" s="3" t="s">
        <v>3</v>
      </c>
      <c r="M6057" s="3" t="s">
        <v>25</v>
      </c>
      <c r="N6057" s="3" t="s">
        <v>3546</v>
      </c>
      <c r="O6057" s="1">
        <v>867</v>
      </c>
      <c r="P6057" s="4">
        <v>0</v>
      </c>
      <c r="Q6057" s="10">
        <f t="shared" si="386"/>
        <v>867</v>
      </c>
    </row>
    <row r="6058" spans="2:17" ht="20.25" customHeight="1">
      <c r="B6058" s="10" t="str">
        <f t="shared" si="381"/>
        <v>چكمه ايمني نسوز86</v>
      </c>
      <c r="C6058" s="10" t="str">
        <f t="shared" si="384"/>
        <v>چكمه ايمني نسوز1403/06/0186</v>
      </c>
      <c r="D6058" s="10" t="str">
        <f>IFERROR(IF(تحویلی!$E$1="","",IF(NOSA!O6058=تحویلی!$E$1,تحویلی!$E$1&amp;COUNTIF(NOSA!$O$1:O6058,تحویلی!$E$1),"")),"")</f>
        <v/>
      </c>
      <c r="E6058" s="10" t="str">
        <f t="shared" si="385"/>
        <v>706586</v>
      </c>
      <c r="F6058" s="10" t="str">
        <f>IFERROR(VLOOKUP(I6058,DATABASE!$N:$O,2,FALSE),"")</f>
        <v>چكمه ايمني نسوز</v>
      </c>
      <c r="G6058" s="3" t="s">
        <v>3178</v>
      </c>
      <c r="H6058" s="4">
        <v>7065</v>
      </c>
      <c r="I6058" s="3" t="s">
        <v>1666</v>
      </c>
      <c r="J6058" s="3" t="s">
        <v>1667</v>
      </c>
      <c r="K6058" s="5">
        <v>1</v>
      </c>
      <c r="L6058" s="3" t="s">
        <v>3</v>
      </c>
      <c r="M6058" s="3" t="s">
        <v>4</v>
      </c>
      <c r="N6058" s="3" t="s">
        <v>105</v>
      </c>
      <c r="O6058" s="1">
        <v>86</v>
      </c>
      <c r="P6058" s="4">
        <v>1</v>
      </c>
      <c r="Q6058" s="10">
        <f t="shared" si="386"/>
        <v>86</v>
      </c>
    </row>
    <row r="6059" spans="2:17" ht="20.25" customHeight="1">
      <c r="B6059" s="10" t="str">
        <f t="shared" si="381"/>
        <v>دستكش كف مواد سبك822</v>
      </c>
      <c r="C6059" s="10" t="str">
        <f t="shared" si="384"/>
        <v>دستكش كف مواد سبك1403/06/01822</v>
      </c>
      <c r="D6059" s="10" t="str">
        <f>IFERROR(IF(تحویلی!$E$1="","",IF(NOSA!O6059=تحویلی!$E$1,تحویلی!$E$1&amp;COUNTIF(NOSA!$O$1:O6059,تحویلی!$E$1),"")),"")</f>
        <v/>
      </c>
      <c r="E6059" s="10" t="str">
        <f t="shared" si="385"/>
        <v>7067822</v>
      </c>
      <c r="F6059" s="10" t="str">
        <f>IFERROR(VLOOKUP(I6059,DATABASE!$N:$O,2,FALSE),"")</f>
        <v>دستكش كف مواد سبك</v>
      </c>
      <c r="G6059" s="3" t="s">
        <v>3178</v>
      </c>
      <c r="H6059" s="4">
        <v>7067</v>
      </c>
      <c r="I6059" s="3" t="s">
        <v>1456</v>
      </c>
      <c r="J6059" s="3" t="s">
        <v>2</v>
      </c>
      <c r="K6059" s="5">
        <v>1</v>
      </c>
      <c r="L6059" s="3" t="s">
        <v>3</v>
      </c>
      <c r="M6059" s="3" t="s">
        <v>47</v>
      </c>
      <c r="N6059" s="3" t="s">
        <v>1788</v>
      </c>
      <c r="O6059" s="1">
        <v>822</v>
      </c>
      <c r="P6059" s="4">
        <v>1</v>
      </c>
      <c r="Q6059" s="10">
        <f t="shared" si="386"/>
        <v>822</v>
      </c>
    </row>
    <row r="6060" spans="2:17" ht="20.25" customHeight="1">
      <c r="B6060" s="10" t="str">
        <f t="shared" si="381"/>
        <v>دستكش ضد برش سبك31</v>
      </c>
      <c r="C6060" s="10" t="str">
        <f t="shared" si="384"/>
        <v>دستكش ضد برش سبك1403/06/0231</v>
      </c>
      <c r="D6060" s="10" t="str">
        <f>IFERROR(IF(تحویلی!$E$1="","",IF(NOSA!O6060=تحویلی!$E$1,تحویلی!$E$1&amp;COUNTIF(NOSA!$O$1:O6060,تحویلی!$E$1),"")),"")</f>
        <v/>
      </c>
      <c r="E6060" s="10" t="str">
        <f t="shared" si="385"/>
        <v>707231</v>
      </c>
      <c r="F6060" s="10" t="str">
        <f>IFERROR(VLOOKUP(I6060,DATABASE!$N:$O,2,FALSE),"")</f>
        <v>دستكش ضد برش سبك</v>
      </c>
      <c r="G6060" s="3" t="s">
        <v>3179</v>
      </c>
      <c r="H6060" s="4">
        <v>7072</v>
      </c>
      <c r="I6060" s="3" t="s">
        <v>1442</v>
      </c>
      <c r="J6060" s="3" t="s">
        <v>22</v>
      </c>
      <c r="K6060" s="5">
        <v>1</v>
      </c>
      <c r="L6060" s="3" t="s">
        <v>3</v>
      </c>
      <c r="M6060" s="3" t="s">
        <v>9</v>
      </c>
      <c r="N6060" s="3" t="s">
        <v>175</v>
      </c>
      <c r="O6060" s="1">
        <v>31</v>
      </c>
      <c r="P6060" s="4">
        <v>1</v>
      </c>
      <c r="Q6060" s="10">
        <f t="shared" si="386"/>
        <v>31</v>
      </c>
    </row>
    <row r="6061" spans="2:17" ht="20.25" customHeight="1">
      <c r="B6061" s="10" t="str">
        <f t="shared" si="381"/>
        <v>130</v>
      </c>
      <c r="C6061" s="10" t="str">
        <f t="shared" si="384"/>
        <v>1403/06/02130</v>
      </c>
      <c r="D6061" s="10" t="str">
        <f>IFERROR(IF(تحویلی!$E$1="","",IF(NOSA!O6061=تحویلی!$E$1,تحویلی!$E$1&amp;COUNTIF(NOSA!$O$1:O6061,تحویلی!$E$1),"")),"")</f>
        <v/>
      </c>
      <c r="E6061" s="10" t="str">
        <f t="shared" si="385"/>
        <v>7073130</v>
      </c>
      <c r="F6061" s="10" t="str">
        <f>IFERROR(VLOOKUP(I6061,DATABASE!$N:$O,2,FALSE),"")</f>
        <v/>
      </c>
      <c r="G6061" s="3" t="s">
        <v>3179</v>
      </c>
      <c r="H6061" s="4">
        <v>7073</v>
      </c>
      <c r="I6061" s="3" t="s">
        <v>2699</v>
      </c>
      <c r="J6061" s="3" t="s">
        <v>7</v>
      </c>
      <c r="K6061" s="5">
        <v>1</v>
      </c>
      <c r="L6061" s="3" t="s">
        <v>8</v>
      </c>
      <c r="M6061" s="3" t="s">
        <v>19</v>
      </c>
      <c r="N6061" s="3" t="s">
        <v>253</v>
      </c>
      <c r="O6061" s="1">
        <v>130</v>
      </c>
      <c r="P6061" s="4">
        <v>1</v>
      </c>
      <c r="Q6061" s="10">
        <f t="shared" si="386"/>
        <v>130</v>
      </c>
    </row>
    <row r="6062" spans="2:17" ht="20.25" customHeight="1">
      <c r="B6062" s="10" t="str">
        <f t="shared" si="381"/>
        <v>دستكش ضد برش سبك725</v>
      </c>
      <c r="C6062" s="10" t="str">
        <f t="shared" si="384"/>
        <v>دستكش ضد برش سبك1403/06/02725</v>
      </c>
      <c r="D6062" s="10" t="str">
        <f>IFERROR(IF(تحویلی!$E$1="","",IF(NOSA!O6062=تحویلی!$E$1,تحویلی!$E$1&amp;COUNTIF(NOSA!$O$1:O6062,تحویلی!$E$1),"")),"")</f>
        <v/>
      </c>
      <c r="E6062" s="10" t="str">
        <f t="shared" si="385"/>
        <v>7078725</v>
      </c>
      <c r="F6062" s="10" t="str">
        <f>IFERROR(VLOOKUP(I6062,DATABASE!$N:$O,2,FALSE),"")</f>
        <v>دستكش ضد برش سبك</v>
      </c>
      <c r="G6062" s="3" t="s">
        <v>3179</v>
      </c>
      <c r="H6062" s="4">
        <v>7078</v>
      </c>
      <c r="I6062" s="3" t="s">
        <v>1442</v>
      </c>
      <c r="J6062" s="3" t="s">
        <v>22</v>
      </c>
      <c r="K6062" s="5">
        <v>1</v>
      </c>
      <c r="L6062" s="3" t="s">
        <v>3</v>
      </c>
      <c r="M6062" s="3" t="s">
        <v>19</v>
      </c>
      <c r="N6062" s="3" t="s">
        <v>982</v>
      </c>
      <c r="O6062" s="1">
        <v>725</v>
      </c>
      <c r="P6062" s="4">
        <v>0</v>
      </c>
      <c r="Q6062" s="10">
        <f t="shared" si="386"/>
        <v>725</v>
      </c>
    </row>
    <row r="6063" spans="2:17" ht="20.25" customHeight="1">
      <c r="B6063" s="10" t="str">
        <f t="shared" si="381"/>
        <v>دستكش ضد برش سبك837</v>
      </c>
      <c r="C6063" s="10" t="str">
        <f t="shared" si="384"/>
        <v>دستكش ضد برش سبك1403/06/03837</v>
      </c>
      <c r="D6063" s="10" t="str">
        <f>IFERROR(IF(تحویلی!$E$1="","",IF(NOSA!O6063=تحویلی!$E$1,تحویلی!$E$1&amp;COUNTIF(NOSA!$O$1:O6063,تحویلی!$E$1),"")),"")</f>
        <v/>
      </c>
      <c r="E6063" s="10" t="str">
        <f t="shared" si="385"/>
        <v>7081837</v>
      </c>
      <c r="F6063" s="10" t="str">
        <f>IFERROR(VLOOKUP(I6063,DATABASE!$N:$O,2,FALSE),"")</f>
        <v>دستكش ضد برش سبك</v>
      </c>
      <c r="G6063" s="3" t="s">
        <v>3180</v>
      </c>
      <c r="H6063" s="4">
        <v>7081</v>
      </c>
      <c r="I6063" s="3" t="s">
        <v>1442</v>
      </c>
      <c r="J6063" s="3" t="s">
        <v>22</v>
      </c>
      <c r="K6063" s="5">
        <v>1</v>
      </c>
      <c r="L6063" s="3" t="s">
        <v>3</v>
      </c>
      <c r="M6063" s="3" t="s">
        <v>40</v>
      </c>
      <c r="N6063" s="3" t="s">
        <v>2818</v>
      </c>
      <c r="O6063" s="1">
        <v>837</v>
      </c>
      <c r="P6063" s="4">
        <v>0</v>
      </c>
      <c r="Q6063" s="10">
        <f t="shared" si="386"/>
        <v>837</v>
      </c>
    </row>
    <row r="6064" spans="2:17" ht="20.25" customHeight="1">
      <c r="B6064" s="10" t="str">
        <f t="shared" si="381"/>
        <v>بند كفش460</v>
      </c>
      <c r="C6064" s="10" t="str">
        <f t="shared" si="384"/>
        <v>بند كفش1403/06/03460</v>
      </c>
      <c r="D6064" s="10" t="str">
        <f>IFERROR(IF(تحویلی!$E$1="","",IF(NOSA!O6064=تحویلی!$E$1,تحویلی!$E$1&amp;COUNTIF(NOSA!$O$1:O6064,تحویلی!$E$1),"")),"")</f>
        <v/>
      </c>
      <c r="E6064" s="10" t="str">
        <f t="shared" si="385"/>
        <v>7082460</v>
      </c>
      <c r="F6064" s="10" t="str">
        <f>IFERROR(VLOOKUP(I6064,DATABASE!$N:$O,2,FALSE),"")</f>
        <v>بند كفش</v>
      </c>
      <c r="G6064" s="3" t="s">
        <v>3180</v>
      </c>
      <c r="H6064" s="4">
        <v>7082</v>
      </c>
      <c r="I6064" s="3" t="s">
        <v>1462</v>
      </c>
      <c r="J6064" s="3" t="s">
        <v>450</v>
      </c>
      <c r="K6064" s="5">
        <v>2</v>
      </c>
      <c r="L6064" s="3" t="s">
        <v>3</v>
      </c>
      <c r="M6064" s="3" t="s">
        <v>47</v>
      </c>
      <c r="N6064" s="3" t="s">
        <v>140</v>
      </c>
      <c r="O6064" s="1">
        <v>460</v>
      </c>
      <c r="P6064" s="4">
        <v>0</v>
      </c>
      <c r="Q6064" s="10">
        <f t="shared" si="386"/>
        <v>460</v>
      </c>
    </row>
    <row r="6065" spans="2:17" ht="20.25" customHeight="1">
      <c r="B6065" s="10" t="str">
        <f t="shared" si="381"/>
        <v>دستكش ضد برش سبك893</v>
      </c>
      <c r="C6065" s="10" t="str">
        <f t="shared" si="384"/>
        <v>دستكش ضد برش سبك1403/06/03893</v>
      </c>
      <c r="D6065" s="10" t="str">
        <f>IFERROR(IF(تحویلی!$E$1="","",IF(NOSA!O6065=تحویلی!$E$1,تحویلی!$E$1&amp;COUNTIF(NOSA!$O$1:O6065,تحویلی!$E$1),"")),"")</f>
        <v/>
      </c>
      <c r="E6065" s="10" t="str">
        <f t="shared" si="385"/>
        <v>7088893</v>
      </c>
      <c r="F6065" s="10" t="str">
        <f>IFERROR(VLOOKUP(I6065,DATABASE!$N:$O,2,FALSE),"")</f>
        <v>دستكش ضد برش سبك</v>
      </c>
      <c r="G6065" s="3" t="s">
        <v>3180</v>
      </c>
      <c r="H6065" s="4">
        <v>7088</v>
      </c>
      <c r="I6065" s="3" t="s">
        <v>1442</v>
      </c>
      <c r="J6065" s="3" t="s">
        <v>22</v>
      </c>
      <c r="K6065" s="5">
        <v>1</v>
      </c>
      <c r="L6065" s="3" t="s">
        <v>3</v>
      </c>
      <c r="M6065" s="3" t="s">
        <v>47</v>
      </c>
      <c r="N6065" s="3" t="s">
        <v>3439</v>
      </c>
      <c r="O6065" s="1">
        <v>893</v>
      </c>
      <c r="P6065" s="4">
        <v>0</v>
      </c>
      <c r="Q6065" s="10">
        <f t="shared" si="386"/>
        <v>893</v>
      </c>
    </row>
    <row r="6066" spans="2:17" ht="20.25" customHeight="1">
      <c r="B6066" s="10" t="str">
        <f t="shared" si="381"/>
        <v>دستكش ضد برش سبك853</v>
      </c>
      <c r="C6066" s="10" t="str">
        <f t="shared" si="384"/>
        <v>دستكش ضد برش سبك1403/06/03853</v>
      </c>
      <c r="D6066" s="10" t="str">
        <f>IFERROR(IF(تحویلی!$E$1="","",IF(NOSA!O6066=تحویلی!$E$1,تحویلی!$E$1&amp;COUNTIF(NOSA!$O$1:O6066,تحویلی!$E$1),"")),"")</f>
        <v/>
      </c>
      <c r="E6066" s="10" t="str">
        <f t="shared" si="385"/>
        <v>7098853</v>
      </c>
      <c r="F6066" s="10" t="str">
        <f>IFERROR(VLOOKUP(I6066,DATABASE!$N:$O,2,FALSE),"")</f>
        <v>دستكش ضد برش سبك</v>
      </c>
      <c r="G6066" s="3" t="s">
        <v>3180</v>
      </c>
      <c r="H6066" s="4">
        <v>7098</v>
      </c>
      <c r="I6066" s="3" t="s">
        <v>1442</v>
      </c>
      <c r="J6066" s="3" t="s">
        <v>22</v>
      </c>
      <c r="K6066" s="5">
        <v>1</v>
      </c>
      <c r="L6066" s="3" t="s">
        <v>3</v>
      </c>
      <c r="M6066" s="3" t="s">
        <v>40</v>
      </c>
      <c r="N6066" s="3" t="s">
        <v>2819</v>
      </c>
      <c r="O6066" s="1">
        <v>853</v>
      </c>
      <c r="P6066" s="4">
        <v>0</v>
      </c>
      <c r="Q6066" s="10">
        <f t="shared" si="386"/>
        <v>853</v>
      </c>
    </row>
    <row r="6067" spans="2:17" ht="20.25" customHeight="1">
      <c r="B6067" s="10" t="str">
        <f t="shared" si="381"/>
        <v>دستكش ضد برش سبك848</v>
      </c>
      <c r="C6067" s="10" t="str">
        <f t="shared" si="384"/>
        <v>دستكش ضد برش سبك1403/06/03848</v>
      </c>
      <c r="D6067" s="10" t="str">
        <f>IFERROR(IF(تحویلی!$E$1="","",IF(NOSA!O6067=تحویلی!$E$1,تحویلی!$E$1&amp;COUNTIF(NOSA!$O$1:O6067,تحویلی!$E$1),"")),"")</f>
        <v/>
      </c>
      <c r="E6067" s="10" t="str">
        <f t="shared" si="385"/>
        <v>7100848</v>
      </c>
      <c r="F6067" s="10" t="str">
        <f>IFERROR(VLOOKUP(I6067,DATABASE!$N:$O,2,FALSE),"")</f>
        <v>دستكش ضد برش سبك</v>
      </c>
      <c r="G6067" s="3" t="s">
        <v>3180</v>
      </c>
      <c r="H6067" s="4">
        <v>7100</v>
      </c>
      <c r="I6067" s="3" t="s">
        <v>1442</v>
      </c>
      <c r="J6067" s="3" t="s">
        <v>22</v>
      </c>
      <c r="K6067" s="5">
        <v>1</v>
      </c>
      <c r="L6067" s="3" t="s">
        <v>3</v>
      </c>
      <c r="M6067" s="3" t="s">
        <v>47</v>
      </c>
      <c r="N6067" s="3" t="s">
        <v>2750</v>
      </c>
      <c r="O6067" s="1">
        <v>848</v>
      </c>
      <c r="P6067" s="4">
        <v>0</v>
      </c>
      <c r="Q6067" s="10">
        <f t="shared" si="386"/>
        <v>848</v>
      </c>
    </row>
    <row r="6068" spans="2:17" ht="20.25" customHeight="1">
      <c r="B6068" s="10" t="str">
        <f t="shared" si="381"/>
        <v>دستكش كف مواد سبك460</v>
      </c>
      <c r="C6068" s="10" t="str">
        <f t="shared" si="384"/>
        <v>دستكش كف مواد سبك1403/06/04460</v>
      </c>
      <c r="D6068" s="10" t="str">
        <f>IFERROR(IF(تحویلی!$E$1="","",IF(NOSA!O6068=تحویلی!$E$1,تحویلی!$E$1&amp;COUNTIF(NOSA!$O$1:O6068,تحویلی!$E$1),"")),"")</f>
        <v/>
      </c>
      <c r="E6068" s="10" t="str">
        <f t="shared" si="385"/>
        <v>7119460</v>
      </c>
      <c r="F6068" s="10" t="str">
        <f>IFERROR(VLOOKUP(I6068,DATABASE!$N:$O,2,FALSE),"")</f>
        <v>دستكش كف مواد سبك</v>
      </c>
      <c r="G6068" s="168" t="s">
        <v>3181</v>
      </c>
      <c r="H6068" s="169">
        <v>7119</v>
      </c>
      <c r="I6068" s="168" t="s">
        <v>1456</v>
      </c>
      <c r="J6068" s="168" t="s">
        <v>2</v>
      </c>
      <c r="K6068" s="170">
        <v>1</v>
      </c>
      <c r="L6068" s="168" t="s">
        <v>3</v>
      </c>
      <c r="M6068" s="168" t="s">
        <v>47</v>
      </c>
      <c r="N6068" s="168" t="s">
        <v>140</v>
      </c>
      <c r="O6068" s="171">
        <v>460</v>
      </c>
      <c r="P6068" s="169">
        <v>0</v>
      </c>
      <c r="Q6068" s="10">
        <f t="shared" si="386"/>
        <v>460</v>
      </c>
    </row>
    <row r="6069" spans="2:17" ht="20.25" customHeight="1">
      <c r="B6069" s="10" t="str">
        <f t="shared" si="381"/>
        <v>دستكش كف مواد سبك194</v>
      </c>
      <c r="C6069" s="10" t="str">
        <f t="shared" si="384"/>
        <v>دستكش كف مواد سبك1403/06/04194</v>
      </c>
      <c r="D6069" s="10" t="str">
        <f>IFERROR(IF(تحویلی!$E$1="","",IF(NOSA!O6069=تحویلی!$E$1,تحویلی!$E$1&amp;COUNTIF(NOSA!$O$1:O6069,تحویلی!$E$1),"")),"")</f>
        <v/>
      </c>
      <c r="E6069" s="10" t="str">
        <f t="shared" si="385"/>
        <v>7124194</v>
      </c>
      <c r="F6069" s="10" t="str">
        <f>IFERROR(VLOOKUP(I6069,DATABASE!$N:$O,2,FALSE),"")</f>
        <v>دستكش كف مواد سبك</v>
      </c>
      <c r="G6069" s="168" t="s">
        <v>3181</v>
      </c>
      <c r="H6069" s="169">
        <v>7124</v>
      </c>
      <c r="I6069" s="168" t="s">
        <v>1456</v>
      </c>
      <c r="J6069" s="168" t="s">
        <v>2</v>
      </c>
      <c r="K6069" s="170">
        <v>1</v>
      </c>
      <c r="L6069" s="168" t="s">
        <v>3</v>
      </c>
      <c r="M6069" s="168" t="s">
        <v>19</v>
      </c>
      <c r="N6069" s="168" t="s">
        <v>859</v>
      </c>
      <c r="O6069" s="171">
        <v>194</v>
      </c>
      <c r="P6069" s="169">
        <v>0</v>
      </c>
      <c r="Q6069" s="10">
        <f t="shared" si="386"/>
        <v>194</v>
      </c>
    </row>
    <row r="6070" spans="2:17" ht="20.25" customHeight="1">
      <c r="B6070" s="10" t="str">
        <f t="shared" si="381"/>
        <v>فيلتر ماسك نيم صورت (3M) مدل 2091885</v>
      </c>
      <c r="C6070" s="10" t="str">
        <f t="shared" si="384"/>
        <v>فيلتر ماسك نيم صورت (3M) مدل 20911403/06/04885</v>
      </c>
      <c r="D6070" s="10" t="str">
        <f>IFERROR(IF(تحویلی!$E$1="","",IF(NOSA!O6070=تحویلی!$E$1,تحویلی!$E$1&amp;COUNTIF(NOSA!$O$1:O6070,تحویلی!$E$1),"")),"")</f>
        <v/>
      </c>
      <c r="E6070" s="10" t="str">
        <f t="shared" si="385"/>
        <v>7126885</v>
      </c>
      <c r="F6070" s="10" t="str">
        <f>IFERROR(VLOOKUP(I6070,DATABASE!$N:$O,2,FALSE),"")</f>
        <v>فيلتر ماسك نيم صورت (3M) مدل 2091</v>
      </c>
      <c r="G6070" s="168" t="s">
        <v>3181</v>
      </c>
      <c r="H6070" s="169">
        <v>7126</v>
      </c>
      <c r="I6070" s="168" t="s">
        <v>1475</v>
      </c>
      <c r="J6070" s="168" t="s">
        <v>53</v>
      </c>
      <c r="K6070" s="170">
        <v>1</v>
      </c>
      <c r="L6070" s="168" t="s">
        <v>8</v>
      </c>
      <c r="M6070" s="168" t="s">
        <v>9</v>
      </c>
      <c r="N6070" s="168" t="s">
        <v>3381</v>
      </c>
      <c r="O6070" s="171">
        <v>885</v>
      </c>
      <c r="P6070" s="169">
        <v>1</v>
      </c>
      <c r="Q6070" s="10">
        <f t="shared" si="386"/>
        <v>885</v>
      </c>
    </row>
    <row r="6071" spans="2:17" ht="20.25" customHeight="1">
      <c r="B6071" s="10" t="str">
        <f t="shared" si="381"/>
        <v>دستكش ضد برش سبك723</v>
      </c>
      <c r="C6071" s="10" t="str">
        <f t="shared" si="384"/>
        <v>دستكش ضد برش سبك1403/06/04723</v>
      </c>
      <c r="D6071" s="10" t="str">
        <f>IFERROR(IF(تحویلی!$E$1="","",IF(NOSA!O6071=تحویلی!$E$1,تحویلی!$E$1&amp;COUNTIF(NOSA!$O$1:O6071,تحویلی!$E$1),"")),"")</f>
        <v/>
      </c>
      <c r="E6071" s="10" t="str">
        <f t="shared" si="385"/>
        <v>7128723</v>
      </c>
      <c r="F6071" s="10" t="str">
        <f>IFERROR(VLOOKUP(I6071,DATABASE!$N:$O,2,FALSE),"")</f>
        <v>دستكش ضد برش سبك</v>
      </c>
      <c r="G6071" s="168" t="s">
        <v>3181</v>
      </c>
      <c r="H6071" s="169">
        <v>7128</v>
      </c>
      <c r="I6071" s="168" t="s">
        <v>1442</v>
      </c>
      <c r="J6071" s="168" t="s">
        <v>22</v>
      </c>
      <c r="K6071" s="170">
        <v>1</v>
      </c>
      <c r="L6071" s="168" t="s">
        <v>3</v>
      </c>
      <c r="M6071" s="168" t="s">
        <v>9</v>
      </c>
      <c r="N6071" s="168" t="s">
        <v>3547</v>
      </c>
      <c r="O6071" s="171">
        <v>723</v>
      </c>
      <c r="P6071" s="169">
        <v>0</v>
      </c>
      <c r="Q6071" s="10">
        <f t="shared" si="386"/>
        <v>723</v>
      </c>
    </row>
    <row r="6072" spans="2:17" ht="20.25" customHeight="1">
      <c r="B6072" s="10" t="str">
        <f t="shared" si="381"/>
        <v>ماسك بهداشتي يكبار مصرف873</v>
      </c>
      <c r="C6072" s="10" t="str">
        <f t="shared" si="384"/>
        <v>ماسك بهداشتي يكبار مصرف1403/06/04873</v>
      </c>
      <c r="D6072" s="10" t="str">
        <f>IFERROR(IF(تحویلی!$E$1="","",IF(NOSA!O6072=تحویلی!$E$1,تحویلی!$E$1&amp;COUNTIF(NOSA!$O$1:O6072,تحویلی!$E$1),"")),"")</f>
        <v/>
      </c>
      <c r="E6072" s="10" t="str">
        <f t="shared" si="385"/>
        <v>7131873</v>
      </c>
      <c r="F6072" s="10" t="str">
        <f>IFERROR(VLOOKUP(I6072,DATABASE!$N:$O,2,FALSE),"")</f>
        <v>ماسك بهداشتي يكبار مصرف</v>
      </c>
      <c r="G6072" s="168" t="s">
        <v>3181</v>
      </c>
      <c r="H6072" s="169">
        <v>7131</v>
      </c>
      <c r="I6072" s="168" t="s">
        <v>1761</v>
      </c>
      <c r="J6072" s="168" t="s">
        <v>62</v>
      </c>
      <c r="K6072" s="170">
        <v>200</v>
      </c>
      <c r="L6072" s="168" t="s">
        <v>8</v>
      </c>
      <c r="M6072" s="168" t="s">
        <v>63</v>
      </c>
      <c r="N6072" s="168" t="s">
        <v>3341</v>
      </c>
      <c r="O6072" s="171">
        <v>873</v>
      </c>
      <c r="P6072" s="169">
        <v>0</v>
      </c>
      <c r="Q6072" s="10">
        <f t="shared" si="386"/>
        <v>873</v>
      </c>
    </row>
    <row r="6073" spans="2:17" ht="20.25" customHeight="1">
      <c r="B6073" s="10" t="str">
        <f t="shared" ref="B6073:B6136" si="387">F6073&amp;Q6073</f>
        <v>دستكش ضد برش سبك719</v>
      </c>
      <c r="C6073" s="10" t="str">
        <f t="shared" si="384"/>
        <v>دستكش ضد برش سبك1403/06/05719</v>
      </c>
      <c r="D6073" s="10" t="str">
        <f>IFERROR(IF(تحویلی!$E$1="","",IF(NOSA!O6073=تحویلی!$E$1,تحویلی!$E$1&amp;COUNTIF(NOSA!$O$1:O6073,تحویلی!$E$1),"")),"")</f>
        <v/>
      </c>
      <c r="E6073" s="10" t="str">
        <f t="shared" si="385"/>
        <v>7136719</v>
      </c>
      <c r="F6073" s="10" t="str">
        <f>IFERROR(VLOOKUP(I6073,DATABASE!$N:$O,2,FALSE),"")</f>
        <v>دستكش ضد برش سبك</v>
      </c>
      <c r="G6073" s="168" t="s">
        <v>3182</v>
      </c>
      <c r="H6073" s="169">
        <v>7136</v>
      </c>
      <c r="I6073" s="168" t="s">
        <v>1442</v>
      </c>
      <c r="J6073" s="168" t="s">
        <v>22</v>
      </c>
      <c r="K6073" s="170">
        <v>1</v>
      </c>
      <c r="L6073" s="168" t="s">
        <v>3</v>
      </c>
      <c r="M6073" s="168" t="s">
        <v>47</v>
      </c>
      <c r="N6073" s="168" t="s">
        <v>395</v>
      </c>
      <c r="O6073" s="171">
        <v>719</v>
      </c>
      <c r="P6073" s="169">
        <v>0</v>
      </c>
      <c r="Q6073" s="10">
        <f t="shared" si="386"/>
        <v>719</v>
      </c>
    </row>
    <row r="6074" spans="2:17" ht="20.25" customHeight="1">
      <c r="B6074" s="10" t="str">
        <f t="shared" si="387"/>
        <v>دستكش كف مواد سبك733</v>
      </c>
      <c r="C6074" s="10" t="str">
        <f t="shared" si="384"/>
        <v>دستكش كف مواد سبك1403/06/05733</v>
      </c>
      <c r="D6074" s="10" t="str">
        <f>IFERROR(IF(تحویلی!$E$1="","",IF(NOSA!O6074=تحویلی!$E$1,تحویلی!$E$1&amp;COUNTIF(NOSA!$O$1:O6074,تحویلی!$E$1),"")),"")</f>
        <v/>
      </c>
      <c r="E6074" s="10" t="str">
        <f t="shared" si="385"/>
        <v>7138733</v>
      </c>
      <c r="F6074" s="10" t="str">
        <f>IFERROR(VLOOKUP(I6074,DATABASE!$N:$O,2,FALSE),"")</f>
        <v>دستكش كف مواد سبك</v>
      </c>
      <c r="G6074" s="168" t="s">
        <v>3182</v>
      </c>
      <c r="H6074" s="169">
        <v>7138</v>
      </c>
      <c r="I6074" s="168" t="s">
        <v>1456</v>
      </c>
      <c r="J6074" s="168" t="s">
        <v>2</v>
      </c>
      <c r="K6074" s="170">
        <v>1</v>
      </c>
      <c r="L6074" s="168" t="s">
        <v>3</v>
      </c>
      <c r="M6074" s="168" t="s">
        <v>47</v>
      </c>
      <c r="N6074" s="168" t="s">
        <v>628</v>
      </c>
      <c r="O6074" s="171">
        <v>733</v>
      </c>
      <c r="P6074" s="169">
        <v>0</v>
      </c>
      <c r="Q6074" s="10">
        <f t="shared" si="386"/>
        <v>733</v>
      </c>
    </row>
    <row r="6075" spans="2:17" ht="20.25" customHeight="1">
      <c r="B6075" s="10" t="str">
        <f t="shared" si="387"/>
        <v>دستكش ضد برش سبك866</v>
      </c>
      <c r="C6075" s="10" t="str">
        <f t="shared" si="384"/>
        <v>دستكش ضد برش سبك1403/06/05866</v>
      </c>
      <c r="D6075" s="10" t="str">
        <f>IFERROR(IF(تحویلی!$E$1="","",IF(NOSA!O6075=تحویلی!$E$1,تحویلی!$E$1&amp;COUNTIF(NOSA!$O$1:O6075,تحویلی!$E$1),"")),"")</f>
        <v/>
      </c>
      <c r="E6075" s="10" t="str">
        <f t="shared" si="385"/>
        <v>7154866</v>
      </c>
      <c r="F6075" s="10" t="str">
        <f>IFERROR(VLOOKUP(I6075,DATABASE!$N:$O,2,FALSE),"")</f>
        <v>دستكش ضد برش سبك</v>
      </c>
      <c r="G6075" s="168" t="s">
        <v>3182</v>
      </c>
      <c r="H6075" s="169">
        <v>7154</v>
      </c>
      <c r="I6075" s="168" t="s">
        <v>1442</v>
      </c>
      <c r="J6075" s="168" t="s">
        <v>22</v>
      </c>
      <c r="K6075" s="170">
        <v>1</v>
      </c>
      <c r="L6075" s="168" t="s">
        <v>3</v>
      </c>
      <c r="M6075" s="168" t="s">
        <v>47</v>
      </c>
      <c r="N6075" s="168" t="s">
        <v>1322</v>
      </c>
      <c r="O6075" s="171">
        <v>866</v>
      </c>
      <c r="P6075" s="169">
        <v>1</v>
      </c>
      <c r="Q6075" s="10">
        <f t="shared" si="386"/>
        <v>866</v>
      </c>
    </row>
    <row r="6076" spans="2:17" ht="20.25" customHeight="1">
      <c r="B6076" s="10" t="str">
        <f t="shared" si="387"/>
        <v>دستكش ضد برش سبك933</v>
      </c>
      <c r="C6076" s="10" t="str">
        <f t="shared" si="384"/>
        <v>دستكش ضد برش سبك1403/06/05933</v>
      </c>
      <c r="D6076" s="10" t="str">
        <f>IFERROR(IF(تحویلی!$E$1="","",IF(NOSA!O6076=تحویلی!$E$1,تحویلی!$E$1&amp;COUNTIF(NOSA!$O$1:O6076,تحویلی!$E$1),"")),"")</f>
        <v/>
      </c>
      <c r="E6076" s="10" t="str">
        <f t="shared" si="385"/>
        <v>7156933</v>
      </c>
      <c r="F6076" s="10" t="str">
        <f>IFERROR(VLOOKUP(I6076,DATABASE!$N:$O,2,FALSE),"")</f>
        <v>دستكش ضد برش سبك</v>
      </c>
      <c r="G6076" s="168" t="s">
        <v>3182</v>
      </c>
      <c r="H6076" s="169">
        <v>7156</v>
      </c>
      <c r="I6076" s="168" t="s">
        <v>1442</v>
      </c>
      <c r="J6076" s="168" t="s">
        <v>22</v>
      </c>
      <c r="K6076" s="170">
        <v>1</v>
      </c>
      <c r="L6076" s="168" t="s">
        <v>3</v>
      </c>
      <c r="M6076" s="168" t="s">
        <v>47</v>
      </c>
      <c r="N6076" s="168" t="s">
        <v>3548</v>
      </c>
      <c r="O6076" s="171">
        <v>933</v>
      </c>
      <c r="P6076" s="169">
        <v>1</v>
      </c>
      <c r="Q6076" s="10">
        <f t="shared" si="386"/>
        <v>933</v>
      </c>
    </row>
    <row r="6077" spans="2:17" ht="20.25" customHeight="1">
      <c r="B6077" s="10" t="str">
        <f t="shared" si="387"/>
        <v>فيلتر ماسك نيم صورت (3M) مدل 2091888</v>
      </c>
      <c r="C6077" s="10" t="str">
        <f t="shared" si="384"/>
        <v>فيلتر ماسك نيم صورت (3M) مدل 20911403/06/05888</v>
      </c>
      <c r="D6077" s="10" t="str">
        <f>IFERROR(IF(تحویلی!$E$1="","",IF(NOSA!O6077=تحویلی!$E$1,تحویلی!$E$1&amp;COUNTIF(NOSA!$O$1:O6077,تحویلی!$E$1),"")),"")</f>
        <v/>
      </c>
      <c r="E6077" s="10" t="str">
        <f t="shared" si="385"/>
        <v>7175888</v>
      </c>
      <c r="F6077" s="10" t="str">
        <f>IFERROR(VLOOKUP(I6077,DATABASE!$N:$O,2,FALSE),"")</f>
        <v>فيلتر ماسك نيم صورت (3M) مدل 2091</v>
      </c>
      <c r="G6077" s="168" t="s">
        <v>3182</v>
      </c>
      <c r="H6077" s="169">
        <v>7175</v>
      </c>
      <c r="I6077" s="168" t="s">
        <v>1475</v>
      </c>
      <c r="J6077" s="168" t="s">
        <v>53</v>
      </c>
      <c r="K6077" s="170">
        <v>1</v>
      </c>
      <c r="L6077" s="168" t="s">
        <v>8</v>
      </c>
      <c r="M6077" s="168" t="s">
        <v>9</v>
      </c>
      <c r="N6077" s="168" t="s">
        <v>3440</v>
      </c>
      <c r="O6077" s="171">
        <v>888</v>
      </c>
      <c r="P6077" s="169">
        <v>1</v>
      </c>
      <c r="Q6077" s="10">
        <f t="shared" si="386"/>
        <v>888</v>
      </c>
    </row>
    <row r="6078" spans="2:17" ht="20.25" customHeight="1">
      <c r="B6078" s="10" t="str">
        <f t="shared" si="387"/>
        <v>پوتين ايمني نسوز613</v>
      </c>
      <c r="C6078" s="10" t="str">
        <f t="shared" si="384"/>
        <v>پوتين ايمني نسوز1403/06/05613</v>
      </c>
      <c r="D6078" s="10" t="str">
        <f>IFERROR(IF(تحویلی!$E$1="","",IF(NOSA!O6078=تحویلی!$E$1,تحویلی!$E$1&amp;COUNTIF(NOSA!$O$1:O6078,تحویلی!$E$1),"")),"")</f>
        <v/>
      </c>
      <c r="E6078" s="10" t="str">
        <f t="shared" si="385"/>
        <v>7176613</v>
      </c>
      <c r="F6078" s="10" t="str">
        <f>IFERROR(VLOOKUP(I6078,DATABASE!$N:$O,2,FALSE),"")</f>
        <v>پوتين ايمني نسوز</v>
      </c>
      <c r="G6078" s="168" t="s">
        <v>3182</v>
      </c>
      <c r="H6078" s="169">
        <v>7176</v>
      </c>
      <c r="I6078" s="168" t="s">
        <v>1528</v>
      </c>
      <c r="J6078" s="168" t="s">
        <v>1654</v>
      </c>
      <c r="K6078" s="170">
        <v>1</v>
      </c>
      <c r="L6078" s="168" t="s">
        <v>3</v>
      </c>
      <c r="M6078" s="168" t="s">
        <v>19</v>
      </c>
      <c r="N6078" s="168" t="s">
        <v>3325</v>
      </c>
      <c r="O6078" s="171">
        <v>613</v>
      </c>
      <c r="P6078" s="169">
        <v>1</v>
      </c>
      <c r="Q6078" s="10">
        <f t="shared" si="386"/>
        <v>613</v>
      </c>
    </row>
    <row r="6079" spans="2:17" ht="20.25" customHeight="1">
      <c r="B6079" s="10" t="str">
        <f t="shared" si="387"/>
        <v>دستكش كف مواد سبك843</v>
      </c>
      <c r="C6079" s="10" t="str">
        <f t="shared" si="384"/>
        <v>دستكش كف مواد سبك1403/06/06843</v>
      </c>
      <c r="D6079" s="10" t="str">
        <f>IFERROR(IF(تحویلی!$E$1="","",IF(NOSA!O6079=تحویلی!$E$1,تحویلی!$E$1&amp;COUNTIF(NOSA!$O$1:O6079,تحویلی!$E$1),"")),"")</f>
        <v/>
      </c>
      <c r="E6079" s="10" t="str">
        <f t="shared" si="385"/>
        <v>7185843</v>
      </c>
      <c r="F6079" s="10" t="str">
        <f>IFERROR(VLOOKUP(I6079,DATABASE!$N:$O,2,FALSE),"")</f>
        <v>دستكش كف مواد سبك</v>
      </c>
      <c r="G6079" s="3" t="s">
        <v>3183</v>
      </c>
      <c r="H6079" s="4">
        <v>7185</v>
      </c>
      <c r="I6079" s="3" t="s">
        <v>1456</v>
      </c>
      <c r="J6079" s="3" t="s">
        <v>2</v>
      </c>
      <c r="K6079" s="5">
        <v>1</v>
      </c>
      <c r="L6079" s="3" t="s">
        <v>3</v>
      </c>
      <c r="M6079" s="3" t="s">
        <v>47</v>
      </c>
      <c r="N6079" s="3" t="s">
        <v>2682</v>
      </c>
      <c r="O6079" s="1">
        <v>843</v>
      </c>
      <c r="P6079" s="4">
        <v>1</v>
      </c>
      <c r="Q6079" s="10">
        <f t="shared" si="386"/>
        <v>843</v>
      </c>
    </row>
    <row r="6080" spans="2:17" ht="20.25" customHeight="1">
      <c r="B6080" s="10" t="str">
        <f t="shared" si="387"/>
        <v>دستكش ضد برش سبك739</v>
      </c>
      <c r="C6080" s="10" t="str">
        <f t="shared" si="384"/>
        <v>دستكش ضد برش سبك1403/06/06739</v>
      </c>
      <c r="D6080" s="10" t="str">
        <f>IFERROR(IF(تحویلی!$E$1="","",IF(NOSA!O6080=تحویلی!$E$1,تحویلی!$E$1&amp;COUNTIF(NOSA!$O$1:O6080,تحویلی!$E$1),"")),"")</f>
        <v/>
      </c>
      <c r="E6080" s="10" t="str">
        <f t="shared" si="385"/>
        <v>7189739</v>
      </c>
      <c r="F6080" s="10" t="str">
        <f>IFERROR(VLOOKUP(I6080,DATABASE!$N:$O,2,FALSE),"")</f>
        <v>دستكش ضد برش سبك</v>
      </c>
      <c r="G6080" s="3" t="s">
        <v>3183</v>
      </c>
      <c r="H6080" s="4">
        <v>7189</v>
      </c>
      <c r="I6080" s="3" t="s">
        <v>1442</v>
      </c>
      <c r="J6080" s="3" t="s">
        <v>22</v>
      </c>
      <c r="K6080" s="5">
        <v>1</v>
      </c>
      <c r="L6080" s="3" t="s">
        <v>3</v>
      </c>
      <c r="M6080" s="3" t="s">
        <v>47</v>
      </c>
      <c r="N6080" s="3" t="s">
        <v>779</v>
      </c>
      <c r="O6080" s="1">
        <v>739</v>
      </c>
      <c r="P6080" s="4">
        <v>1</v>
      </c>
      <c r="Q6080" s="10">
        <f t="shared" si="386"/>
        <v>739</v>
      </c>
    </row>
    <row r="6081" spans="2:17" ht="20.25" customHeight="1">
      <c r="B6081" s="10" t="str">
        <f t="shared" si="387"/>
        <v>دستكش ساق بلند نسوز69</v>
      </c>
      <c r="C6081" s="10" t="str">
        <f t="shared" si="384"/>
        <v>دستكش ساق بلند نسوز1403/06/0669</v>
      </c>
      <c r="D6081" s="10" t="str">
        <f>IFERROR(IF(تحویلی!$E$1="","",IF(NOSA!O6081=تحویلی!$E$1,تحویلی!$E$1&amp;COUNTIF(NOSA!$O$1:O6081,تحویلی!$E$1),"")),"")</f>
        <v/>
      </c>
      <c r="E6081" s="10" t="str">
        <f t="shared" si="385"/>
        <v>719769</v>
      </c>
      <c r="F6081" s="10" t="str">
        <f>IFERROR(VLOOKUP(I6081,DATABASE!$N:$O,2,FALSE),"")</f>
        <v>دستكش ساق بلند نسوز</v>
      </c>
      <c r="G6081" s="3" t="s">
        <v>3183</v>
      </c>
      <c r="H6081" s="4">
        <v>7197</v>
      </c>
      <c r="I6081" s="3" t="s">
        <v>1461</v>
      </c>
      <c r="J6081" s="3" t="s">
        <v>34</v>
      </c>
      <c r="K6081" s="5">
        <v>1</v>
      </c>
      <c r="L6081" s="3" t="s">
        <v>3</v>
      </c>
      <c r="M6081" s="3" t="s">
        <v>19</v>
      </c>
      <c r="N6081" s="3" t="s">
        <v>265</v>
      </c>
      <c r="O6081" s="1">
        <v>69</v>
      </c>
      <c r="P6081" s="4">
        <v>0</v>
      </c>
      <c r="Q6081" s="10">
        <f t="shared" si="386"/>
        <v>69</v>
      </c>
    </row>
    <row r="6082" spans="2:17" ht="20.25" customHeight="1">
      <c r="B6082" s="10" t="str">
        <f t="shared" si="387"/>
        <v>دستكش ساق بلند نسوز52</v>
      </c>
      <c r="C6082" s="10" t="str">
        <f t="shared" si="384"/>
        <v>دستكش ساق بلند نسوز1403/06/0652</v>
      </c>
      <c r="D6082" s="10" t="str">
        <f>IFERROR(IF(تحویلی!$E$1="","",IF(NOSA!O6082=تحویلی!$E$1,تحویلی!$E$1&amp;COUNTIF(NOSA!$O$1:O6082,تحویلی!$E$1),"")),"")</f>
        <v/>
      </c>
      <c r="E6082" s="10" t="str">
        <f t="shared" si="385"/>
        <v>719752</v>
      </c>
      <c r="F6082" s="10" t="str">
        <f>IFERROR(VLOOKUP(I6082,DATABASE!$N:$O,2,FALSE),"")</f>
        <v>دستكش ساق بلند نسوز</v>
      </c>
      <c r="G6082" s="3" t="s">
        <v>3183</v>
      </c>
      <c r="H6082" s="4">
        <v>7197</v>
      </c>
      <c r="I6082" s="3" t="s">
        <v>1461</v>
      </c>
      <c r="J6082" s="3" t="s">
        <v>34</v>
      </c>
      <c r="K6082" s="5">
        <v>1</v>
      </c>
      <c r="L6082" s="3" t="s">
        <v>3</v>
      </c>
      <c r="M6082" s="3" t="s">
        <v>19</v>
      </c>
      <c r="N6082" s="3" t="s">
        <v>3549</v>
      </c>
      <c r="O6082" s="1">
        <v>52</v>
      </c>
      <c r="P6082" s="4">
        <v>0</v>
      </c>
      <c r="Q6082" s="10">
        <f t="shared" si="386"/>
        <v>52</v>
      </c>
    </row>
    <row r="6083" spans="2:17" ht="20.25" customHeight="1">
      <c r="B6083" s="10" t="str">
        <f t="shared" si="387"/>
        <v>پوتين ايمني نسوز769</v>
      </c>
      <c r="C6083" s="10" t="str">
        <f t="shared" ref="C6083:C6146" si="388">F6083&amp;G6083&amp;O6083</f>
        <v>پوتين ايمني نسوز1403/06/06769</v>
      </c>
      <c r="D6083" s="10" t="str">
        <f>IFERROR(IF(تحویلی!$E$1="","",IF(NOSA!O6083=تحویلی!$E$1,تحویلی!$E$1&amp;COUNTIF(NOSA!$O$1:O6083,تحویلی!$E$1),"")),"")</f>
        <v/>
      </c>
      <c r="E6083" s="10" t="str">
        <f t="shared" ref="E6083:E6146" si="389">H6083&amp;O6083</f>
        <v>7208769</v>
      </c>
      <c r="F6083" s="10" t="str">
        <f>IFERROR(VLOOKUP(I6083,DATABASE!$N:$O,2,FALSE),"")</f>
        <v>پوتين ايمني نسوز</v>
      </c>
      <c r="G6083" s="3" t="s">
        <v>3183</v>
      </c>
      <c r="H6083" s="4">
        <v>7208</v>
      </c>
      <c r="I6083" s="3" t="s">
        <v>1472</v>
      </c>
      <c r="J6083" s="3" t="s">
        <v>1700</v>
      </c>
      <c r="K6083" s="5">
        <v>1</v>
      </c>
      <c r="L6083" s="3" t="s">
        <v>3</v>
      </c>
      <c r="M6083" s="3" t="s">
        <v>43</v>
      </c>
      <c r="N6083" s="3" t="s">
        <v>1102</v>
      </c>
      <c r="O6083" s="1">
        <v>769</v>
      </c>
      <c r="P6083" s="4">
        <v>1</v>
      </c>
      <c r="Q6083" s="10">
        <f t="shared" si="386"/>
        <v>769</v>
      </c>
    </row>
    <row r="6084" spans="2:17" ht="20.25" customHeight="1">
      <c r="B6084" s="10" t="str">
        <f t="shared" si="387"/>
        <v>دستكش ضد برش سبك848</v>
      </c>
      <c r="C6084" s="10" t="str">
        <f t="shared" si="388"/>
        <v>دستكش ضد برش سبك1403/06/06848</v>
      </c>
      <c r="D6084" s="10" t="str">
        <f>IFERROR(IF(تحویلی!$E$1="","",IF(NOSA!O6084=تحویلی!$E$1,تحویلی!$E$1&amp;COUNTIF(NOSA!$O$1:O6084,تحویلی!$E$1),"")),"")</f>
        <v/>
      </c>
      <c r="E6084" s="10" t="str">
        <f t="shared" si="389"/>
        <v>7216848</v>
      </c>
      <c r="F6084" s="10" t="str">
        <f>IFERROR(VLOOKUP(I6084,DATABASE!$N:$O,2,FALSE),"")</f>
        <v>دستكش ضد برش سبك</v>
      </c>
      <c r="G6084" s="3" t="s">
        <v>3183</v>
      </c>
      <c r="H6084" s="4">
        <v>7216</v>
      </c>
      <c r="I6084" s="3" t="s">
        <v>1442</v>
      </c>
      <c r="J6084" s="3" t="s">
        <v>22</v>
      </c>
      <c r="K6084" s="5">
        <v>1</v>
      </c>
      <c r="L6084" s="3" t="s">
        <v>3</v>
      </c>
      <c r="M6084" s="3" t="s">
        <v>47</v>
      </c>
      <c r="N6084" s="3" t="s">
        <v>3550</v>
      </c>
      <c r="O6084" s="1">
        <v>848</v>
      </c>
      <c r="P6084" s="4">
        <v>0</v>
      </c>
      <c r="Q6084" s="10">
        <f t="shared" si="386"/>
        <v>848</v>
      </c>
    </row>
    <row r="6085" spans="2:17" ht="20.25" customHeight="1">
      <c r="B6085" s="10" t="str">
        <f t="shared" si="387"/>
        <v>كفش ايمني845</v>
      </c>
      <c r="C6085" s="10" t="str">
        <f t="shared" si="388"/>
        <v>كفش ايمني1403/06/06845</v>
      </c>
      <c r="D6085" s="10" t="str">
        <f>IFERROR(IF(تحویلی!$E$1="","",IF(NOSA!O6085=تحویلی!$E$1,تحویلی!$E$1&amp;COUNTIF(NOSA!$O$1:O6085,تحویلی!$E$1),"")),"")</f>
        <v/>
      </c>
      <c r="E6085" s="10" t="str">
        <f t="shared" si="389"/>
        <v>7221845</v>
      </c>
      <c r="F6085" s="10" t="str">
        <f>IFERROR(VLOOKUP(I6085,DATABASE!$N:$O,2,FALSE),"")</f>
        <v>كفش ايمني</v>
      </c>
      <c r="G6085" s="3" t="s">
        <v>3183</v>
      </c>
      <c r="H6085" s="4">
        <v>7221</v>
      </c>
      <c r="I6085" s="3" t="s">
        <v>1526</v>
      </c>
      <c r="J6085" s="3" t="s">
        <v>1729</v>
      </c>
      <c r="K6085" s="5">
        <v>1</v>
      </c>
      <c r="L6085" s="3" t="s">
        <v>3</v>
      </c>
      <c r="M6085" s="3" t="s">
        <v>47</v>
      </c>
      <c r="N6085" s="3" t="s">
        <v>2701</v>
      </c>
      <c r="O6085" s="1">
        <v>845</v>
      </c>
      <c r="P6085" s="4">
        <v>1</v>
      </c>
      <c r="Q6085" s="10">
        <f t="shared" si="386"/>
        <v>845</v>
      </c>
    </row>
    <row r="6086" spans="2:17" ht="20.25" customHeight="1">
      <c r="B6086" s="10" t="str">
        <f t="shared" si="387"/>
        <v>دستكش ضد برش سبك845</v>
      </c>
      <c r="C6086" s="10" t="str">
        <f t="shared" si="388"/>
        <v>دستكش ضد برش سبك1403/06/06845</v>
      </c>
      <c r="D6086" s="10" t="str">
        <f>IFERROR(IF(تحویلی!$E$1="","",IF(NOSA!O6086=تحویلی!$E$1,تحویلی!$E$1&amp;COUNTIF(NOSA!$O$1:O6086,تحویلی!$E$1),"")),"")</f>
        <v/>
      </c>
      <c r="E6086" s="10" t="str">
        <f t="shared" si="389"/>
        <v>7221845</v>
      </c>
      <c r="F6086" s="10" t="str">
        <f>IFERROR(VLOOKUP(I6086,DATABASE!$N:$O,2,FALSE),"")</f>
        <v>دستكش ضد برش سبك</v>
      </c>
      <c r="G6086" s="3" t="s">
        <v>3183</v>
      </c>
      <c r="H6086" s="4">
        <v>7221</v>
      </c>
      <c r="I6086" s="3" t="s">
        <v>1442</v>
      </c>
      <c r="J6086" s="3" t="s">
        <v>22</v>
      </c>
      <c r="K6086" s="5">
        <v>1</v>
      </c>
      <c r="L6086" s="3" t="s">
        <v>3</v>
      </c>
      <c r="M6086" s="3" t="s">
        <v>47</v>
      </c>
      <c r="N6086" s="3" t="s">
        <v>2701</v>
      </c>
      <c r="O6086" s="1">
        <v>845</v>
      </c>
      <c r="P6086" s="4">
        <v>1</v>
      </c>
      <c r="Q6086" s="10">
        <f t="shared" si="386"/>
        <v>845</v>
      </c>
    </row>
    <row r="6087" spans="2:17" ht="20.25" customHeight="1">
      <c r="B6087" s="10" t="str">
        <f t="shared" si="387"/>
        <v>بند كفش145</v>
      </c>
      <c r="C6087" s="10" t="str">
        <f t="shared" si="388"/>
        <v>بند كفش1403/06/06145</v>
      </c>
      <c r="D6087" s="10" t="str">
        <f>IFERROR(IF(تحویلی!$E$1="","",IF(NOSA!O6087=تحویلی!$E$1,تحویلی!$E$1&amp;COUNTIF(NOSA!$O$1:O6087,تحویلی!$E$1),"")),"")</f>
        <v/>
      </c>
      <c r="E6087" s="10" t="str">
        <f t="shared" si="389"/>
        <v>7222145</v>
      </c>
      <c r="F6087" s="10" t="str">
        <f>IFERROR(VLOOKUP(I6087,DATABASE!$N:$O,2,FALSE),"")</f>
        <v>بند كفش</v>
      </c>
      <c r="G6087" s="3" t="s">
        <v>3183</v>
      </c>
      <c r="H6087" s="4">
        <v>7222</v>
      </c>
      <c r="I6087" s="3" t="s">
        <v>1462</v>
      </c>
      <c r="J6087" s="3" t="s">
        <v>450</v>
      </c>
      <c r="K6087" s="5">
        <v>2</v>
      </c>
      <c r="L6087" s="3" t="s">
        <v>3</v>
      </c>
      <c r="M6087" s="3" t="s">
        <v>4</v>
      </c>
      <c r="N6087" s="3" t="s">
        <v>483</v>
      </c>
      <c r="O6087" s="1">
        <v>145</v>
      </c>
      <c r="P6087" s="4">
        <v>0</v>
      </c>
      <c r="Q6087" s="10">
        <f t="shared" si="386"/>
        <v>145</v>
      </c>
    </row>
    <row r="6088" spans="2:17" ht="20.25" customHeight="1">
      <c r="B6088" s="10" t="str">
        <f t="shared" si="387"/>
        <v>نقاب تيره محافظ صورت معمولي248</v>
      </c>
      <c r="C6088" s="10" t="str">
        <f t="shared" si="388"/>
        <v>نقاب تيره محافظ صورت معمولي1403/06/06248</v>
      </c>
      <c r="D6088" s="10" t="str">
        <f>IFERROR(IF(تحویلی!$E$1="","",IF(NOSA!O6088=تحویلی!$E$1,تحویلی!$E$1&amp;COUNTIF(NOSA!$O$1:O6088,تحویلی!$E$1),"")),"")</f>
        <v/>
      </c>
      <c r="E6088" s="10" t="str">
        <f t="shared" si="389"/>
        <v>7223248</v>
      </c>
      <c r="F6088" s="10" t="str">
        <f>IFERROR(VLOOKUP(I6088,DATABASE!$N:$O,2,FALSE),"")</f>
        <v>نقاب تيره محافظ صورت معمولي</v>
      </c>
      <c r="G6088" s="3" t="s">
        <v>3183</v>
      </c>
      <c r="H6088" s="4">
        <v>7223</v>
      </c>
      <c r="I6088" s="3" t="s">
        <v>1557</v>
      </c>
      <c r="J6088" s="3" t="s">
        <v>115</v>
      </c>
      <c r="K6088" s="5">
        <v>1</v>
      </c>
      <c r="L6088" s="3" t="s">
        <v>8</v>
      </c>
      <c r="M6088" s="3" t="s">
        <v>4</v>
      </c>
      <c r="N6088" s="3" t="s">
        <v>237</v>
      </c>
      <c r="O6088" s="1">
        <v>248</v>
      </c>
      <c r="P6088" s="4">
        <v>1</v>
      </c>
      <c r="Q6088" s="10">
        <f t="shared" si="386"/>
        <v>248</v>
      </c>
    </row>
    <row r="6089" spans="2:17" ht="20.25" customHeight="1">
      <c r="B6089" s="10" t="str">
        <f t="shared" si="387"/>
        <v>پيشبند نسوز چرمي248</v>
      </c>
      <c r="C6089" s="10" t="str">
        <f t="shared" si="388"/>
        <v>پيشبند نسوز چرمي1403/06/06248</v>
      </c>
      <c r="D6089" s="10" t="str">
        <f>IFERROR(IF(تحویلی!$E$1="","",IF(NOSA!O6089=تحویلی!$E$1,تحویلی!$E$1&amp;COUNTIF(NOSA!$O$1:O6089,تحویلی!$E$1),"")),"")</f>
        <v/>
      </c>
      <c r="E6089" s="10" t="str">
        <f t="shared" si="389"/>
        <v>7223248</v>
      </c>
      <c r="F6089" s="10" t="str">
        <f>IFERROR(VLOOKUP(I6089,DATABASE!$N:$O,2,FALSE),"")</f>
        <v>پيشبند نسوز چرمي</v>
      </c>
      <c r="G6089" s="3" t="s">
        <v>3183</v>
      </c>
      <c r="H6089" s="4">
        <v>7223</v>
      </c>
      <c r="I6089" s="3" t="s">
        <v>1459</v>
      </c>
      <c r="J6089" s="3" t="s">
        <v>15</v>
      </c>
      <c r="K6089" s="5">
        <v>1</v>
      </c>
      <c r="L6089" s="3" t="s">
        <v>8</v>
      </c>
      <c r="M6089" s="3" t="s">
        <v>4</v>
      </c>
      <c r="N6089" s="3" t="s">
        <v>237</v>
      </c>
      <c r="O6089" s="1">
        <v>248</v>
      </c>
      <c r="P6089" s="4">
        <v>0</v>
      </c>
      <c r="Q6089" s="10">
        <f t="shared" si="386"/>
        <v>248</v>
      </c>
    </row>
    <row r="6090" spans="2:17" ht="20.25" customHeight="1">
      <c r="B6090" s="10" t="str">
        <f t="shared" si="387"/>
        <v>دستكش ضد برش سبك5</v>
      </c>
      <c r="C6090" s="10" t="str">
        <f t="shared" si="388"/>
        <v>دستكش ضد برش سبك1403/06/065</v>
      </c>
      <c r="D6090" s="10" t="str">
        <f>IFERROR(IF(تحویلی!$E$1="","",IF(NOSA!O6090=تحویلی!$E$1,تحویلی!$E$1&amp;COUNTIF(NOSA!$O$1:O6090,تحویلی!$E$1),"")),"")</f>
        <v/>
      </c>
      <c r="E6090" s="10" t="str">
        <f t="shared" si="389"/>
        <v>72315</v>
      </c>
      <c r="F6090" s="10" t="str">
        <f>IFERROR(VLOOKUP(I6090,DATABASE!$N:$O,2,FALSE),"")</f>
        <v>دستكش ضد برش سبك</v>
      </c>
      <c r="G6090" s="3" t="s">
        <v>3183</v>
      </c>
      <c r="H6090" s="4">
        <v>7231</v>
      </c>
      <c r="I6090" s="3" t="s">
        <v>1442</v>
      </c>
      <c r="J6090" s="3" t="s">
        <v>22</v>
      </c>
      <c r="K6090" s="5">
        <v>1</v>
      </c>
      <c r="L6090" s="3" t="s">
        <v>3</v>
      </c>
      <c r="M6090" s="3" t="s">
        <v>43</v>
      </c>
      <c r="N6090" s="3" t="s">
        <v>250</v>
      </c>
      <c r="O6090" s="1">
        <v>5</v>
      </c>
      <c r="P6090" s="4">
        <v>1</v>
      </c>
      <c r="Q6090" s="10">
        <f t="shared" si="386"/>
        <v>5</v>
      </c>
    </row>
    <row r="6091" spans="2:17" ht="20.25" customHeight="1">
      <c r="B6091" s="10" t="str">
        <f t="shared" si="387"/>
        <v>دستكش ضد برش سبك706</v>
      </c>
      <c r="C6091" s="10" t="str">
        <f t="shared" si="388"/>
        <v>دستكش ضد برش سبك1403/06/07706</v>
      </c>
      <c r="D6091" s="10" t="str">
        <f>IFERROR(IF(تحویلی!$E$1="","",IF(NOSA!O6091=تحویلی!$E$1,تحویلی!$E$1&amp;COUNTIF(NOSA!$O$1:O6091,تحویلی!$E$1),"")),"")</f>
        <v/>
      </c>
      <c r="E6091" s="10" t="str">
        <f t="shared" si="389"/>
        <v>7232706</v>
      </c>
      <c r="F6091" s="10" t="str">
        <f>IFERROR(VLOOKUP(I6091,DATABASE!$N:$O,2,FALSE),"")</f>
        <v>دستكش ضد برش سبك</v>
      </c>
      <c r="G6091" s="3" t="s">
        <v>3184</v>
      </c>
      <c r="H6091" s="4">
        <v>7232</v>
      </c>
      <c r="I6091" s="3" t="s">
        <v>1442</v>
      </c>
      <c r="J6091" s="3" t="s">
        <v>22</v>
      </c>
      <c r="K6091" s="5">
        <v>1</v>
      </c>
      <c r="L6091" s="3" t="s">
        <v>3</v>
      </c>
      <c r="M6091" s="3" t="s">
        <v>19</v>
      </c>
      <c r="N6091" s="3" t="s">
        <v>1765</v>
      </c>
      <c r="O6091" s="1">
        <v>706</v>
      </c>
      <c r="P6091" s="4">
        <v>1</v>
      </c>
      <c r="Q6091" s="10">
        <f t="shared" si="386"/>
        <v>706</v>
      </c>
    </row>
    <row r="6092" spans="2:17" ht="20.25" customHeight="1">
      <c r="B6092" s="10" t="str">
        <f t="shared" si="387"/>
        <v>گوشي اير پلاگ893</v>
      </c>
      <c r="C6092" s="10" t="str">
        <f t="shared" si="388"/>
        <v>گوشي اير پلاگ1403/06/07893</v>
      </c>
      <c r="D6092" s="10" t="str">
        <f>IFERROR(IF(تحویلی!$E$1="","",IF(NOSA!O6092=تحویلی!$E$1,تحویلی!$E$1&amp;COUNTIF(NOSA!$O$1:O6092,تحویلی!$E$1),"")),"")</f>
        <v/>
      </c>
      <c r="E6092" s="10" t="str">
        <f t="shared" si="389"/>
        <v>7239893</v>
      </c>
      <c r="F6092" s="10" t="str">
        <f>IFERROR(VLOOKUP(I6092,DATABASE!$N:$O,2,FALSE),"")</f>
        <v>گوشي اير پلاگ</v>
      </c>
      <c r="G6092" s="3" t="s">
        <v>3184</v>
      </c>
      <c r="H6092" s="4">
        <v>7239</v>
      </c>
      <c r="I6092" s="3" t="s">
        <v>1581</v>
      </c>
      <c r="J6092" s="3" t="s">
        <v>124</v>
      </c>
      <c r="K6092" s="5">
        <v>1</v>
      </c>
      <c r="L6092" s="3" t="s">
        <v>8</v>
      </c>
      <c r="M6092" s="3" t="s">
        <v>47</v>
      </c>
      <c r="N6092" s="3" t="s">
        <v>3526</v>
      </c>
      <c r="O6092" s="1">
        <v>893</v>
      </c>
      <c r="P6092" s="4">
        <v>0</v>
      </c>
      <c r="Q6092" s="10">
        <f t="shared" si="386"/>
        <v>893</v>
      </c>
    </row>
    <row r="6093" spans="2:17" ht="20.25" customHeight="1">
      <c r="B6093" s="10" t="str">
        <f t="shared" si="387"/>
        <v>لباس كار ديرسوز(بلوز و شلوار)835</v>
      </c>
      <c r="C6093" s="10" t="str">
        <f t="shared" si="388"/>
        <v>لباس كار ديرسوز(بلوز و شلوار)1403/06/07835</v>
      </c>
      <c r="D6093" s="10" t="str">
        <f>IFERROR(IF(تحویلی!$E$1="","",IF(NOSA!O6093=تحویلی!$E$1,تحویلی!$E$1&amp;COUNTIF(NOSA!$O$1:O6093,تحویلی!$E$1),"")),"")</f>
        <v/>
      </c>
      <c r="E6093" s="10" t="str">
        <f t="shared" si="389"/>
        <v>7255835</v>
      </c>
      <c r="F6093" s="10" t="str">
        <f>IFERROR(VLOOKUP(I6093,DATABASE!$N:$O,2,FALSE),"")</f>
        <v>لباس كار ديرسوز(بلوز و شلوار)</v>
      </c>
      <c r="G6093" s="3" t="s">
        <v>3184</v>
      </c>
      <c r="H6093" s="4">
        <v>7255</v>
      </c>
      <c r="I6093" s="3" t="s">
        <v>1478</v>
      </c>
      <c r="J6093" s="3" t="s">
        <v>1711</v>
      </c>
      <c r="K6093" s="5">
        <v>1</v>
      </c>
      <c r="L6093" s="3" t="s">
        <v>28</v>
      </c>
      <c r="M6093" s="3" t="s">
        <v>47</v>
      </c>
      <c r="N6093" s="3" t="s">
        <v>2677</v>
      </c>
      <c r="O6093" s="1">
        <v>835</v>
      </c>
      <c r="P6093" s="4">
        <v>1</v>
      </c>
      <c r="Q6093" s="10">
        <f t="shared" si="386"/>
        <v>835</v>
      </c>
    </row>
    <row r="6094" spans="2:17" ht="20.25" customHeight="1">
      <c r="B6094" s="10" t="str">
        <f t="shared" si="387"/>
        <v>كفش ايمني835</v>
      </c>
      <c r="C6094" s="10" t="str">
        <f t="shared" si="388"/>
        <v>كفش ايمني1403/06/07835</v>
      </c>
      <c r="D6094" s="10" t="str">
        <f>IFERROR(IF(تحویلی!$E$1="","",IF(NOSA!O6094=تحویلی!$E$1,تحویلی!$E$1&amp;COUNTIF(NOSA!$O$1:O6094,تحویلی!$E$1),"")),"")</f>
        <v/>
      </c>
      <c r="E6094" s="10" t="str">
        <f t="shared" si="389"/>
        <v>7255835</v>
      </c>
      <c r="F6094" s="10" t="str">
        <f>IFERROR(VLOOKUP(I6094,DATABASE!$N:$O,2,FALSE),"")</f>
        <v>كفش ايمني</v>
      </c>
      <c r="G6094" s="3" t="s">
        <v>3184</v>
      </c>
      <c r="H6094" s="4">
        <v>7255</v>
      </c>
      <c r="I6094" s="3" t="s">
        <v>1671</v>
      </c>
      <c r="J6094" s="3" t="s">
        <v>1672</v>
      </c>
      <c r="K6094" s="5">
        <v>1</v>
      </c>
      <c r="L6094" s="3" t="s">
        <v>3</v>
      </c>
      <c r="M6094" s="3" t="s">
        <v>47</v>
      </c>
      <c r="N6094" s="3" t="s">
        <v>2677</v>
      </c>
      <c r="O6094" s="1">
        <v>835</v>
      </c>
      <c r="P6094" s="4">
        <v>0</v>
      </c>
      <c r="Q6094" s="10">
        <f t="shared" si="386"/>
        <v>835</v>
      </c>
    </row>
    <row r="6095" spans="2:17" ht="20.25" customHeight="1">
      <c r="B6095" s="10" t="str">
        <f t="shared" si="387"/>
        <v>لباس كار ديرسوز(بلوز و شلوار)163</v>
      </c>
      <c r="C6095" s="10" t="str">
        <f t="shared" si="388"/>
        <v>لباس كار ديرسوز(بلوز و شلوار)1403/06/07163</v>
      </c>
      <c r="D6095" s="10" t="str">
        <f>IFERROR(IF(تحویلی!$E$1="","",IF(NOSA!O6095=تحویلی!$E$1,تحویلی!$E$1&amp;COUNTIF(NOSA!$O$1:O6095,تحویلی!$E$1),"")),"")</f>
        <v/>
      </c>
      <c r="E6095" s="10" t="str">
        <f t="shared" si="389"/>
        <v>7260163</v>
      </c>
      <c r="F6095" s="10" t="str">
        <f>IFERROR(VLOOKUP(I6095,DATABASE!$N:$O,2,FALSE),"")</f>
        <v>لباس كار ديرسوز(بلوز و شلوار)</v>
      </c>
      <c r="G6095" s="3" t="s">
        <v>3184</v>
      </c>
      <c r="H6095" s="4">
        <v>7260</v>
      </c>
      <c r="I6095" s="3" t="s">
        <v>1466</v>
      </c>
      <c r="J6095" s="3" t="s">
        <v>1623</v>
      </c>
      <c r="K6095" s="5">
        <v>1</v>
      </c>
      <c r="L6095" s="3" t="s">
        <v>28</v>
      </c>
      <c r="M6095" s="3" t="s">
        <v>9</v>
      </c>
      <c r="N6095" s="3" t="s">
        <v>232</v>
      </c>
      <c r="O6095" s="1">
        <v>163</v>
      </c>
      <c r="P6095" s="4">
        <v>1</v>
      </c>
      <c r="Q6095" s="10">
        <f t="shared" si="386"/>
        <v>163</v>
      </c>
    </row>
    <row r="6096" spans="2:17" ht="20.25" customHeight="1">
      <c r="B6096" s="10" t="str">
        <f t="shared" si="387"/>
        <v>چكمه ايمني نسوز163</v>
      </c>
      <c r="C6096" s="10" t="str">
        <f t="shared" si="388"/>
        <v>چكمه ايمني نسوز1403/06/07163</v>
      </c>
      <c r="D6096" s="10" t="str">
        <f>IFERROR(IF(تحویلی!$E$1="","",IF(NOSA!O6096=تحویلی!$E$1,تحویلی!$E$1&amp;COUNTIF(NOSA!$O$1:O6096,تحویلی!$E$1),"")),"")</f>
        <v/>
      </c>
      <c r="E6096" s="10" t="str">
        <f t="shared" si="389"/>
        <v>7260163</v>
      </c>
      <c r="F6096" s="10" t="str">
        <f>IFERROR(VLOOKUP(I6096,DATABASE!$N:$O,2,FALSE),"")</f>
        <v>چكمه ايمني نسوز</v>
      </c>
      <c r="G6096" s="3" t="s">
        <v>3184</v>
      </c>
      <c r="H6096" s="4">
        <v>7260</v>
      </c>
      <c r="I6096" s="3" t="s">
        <v>1658</v>
      </c>
      <c r="J6096" s="3" t="s">
        <v>1659</v>
      </c>
      <c r="K6096" s="5">
        <v>1</v>
      </c>
      <c r="L6096" s="3" t="s">
        <v>3</v>
      </c>
      <c r="M6096" s="3" t="s">
        <v>9</v>
      </c>
      <c r="N6096" s="3" t="s">
        <v>232</v>
      </c>
      <c r="O6096" s="1">
        <v>163</v>
      </c>
      <c r="P6096" s="4">
        <v>1</v>
      </c>
      <c r="Q6096" s="10">
        <f t="shared" si="386"/>
        <v>163</v>
      </c>
    </row>
    <row r="6097" spans="2:17" ht="20.25" customHeight="1">
      <c r="B6097" s="10" t="str">
        <f t="shared" si="387"/>
        <v>فيلتر ماسك نيم صورت (3M) مدل 2091723</v>
      </c>
      <c r="C6097" s="10" t="str">
        <f t="shared" si="388"/>
        <v>فيلتر ماسك نيم صورت (3M) مدل 20911403/06/07723</v>
      </c>
      <c r="D6097" s="10" t="str">
        <f>IFERROR(IF(تحویلی!$E$1="","",IF(NOSA!O6097=تحویلی!$E$1,تحویلی!$E$1&amp;COUNTIF(NOSA!$O$1:O6097,تحویلی!$E$1),"")),"")</f>
        <v/>
      </c>
      <c r="E6097" s="10" t="str">
        <f t="shared" si="389"/>
        <v>7261723</v>
      </c>
      <c r="F6097" s="10" t="str">
        <f>IFERROR(VLOOKUP(I6097,DATABASE!$N:$O,2,FALSE),"")</f>
        <v>فيلتر ماسك نيم صورت (3M) مدل 2091</v>
      </c>
      <c r="G6097" s="3" t="s">
        <v>3184</v>
      </c>
      <c r="H6097" s="4">
        <v>7261</v>
      </c>
      <c r="I6097" s="3" t="s">
        <v>1475</v>
      </c>
      <c r="J6097" s="3" t="s">
        <v>53</v>
      </c>
      <c r="K6097" s="5">
        <v>1</v>
      </c>
      <c r="L6097" s="3" t="s">
        <v>8</v>
      </c>
      <c r="M6097" s="3" t="s">
        <v>9</v>
      </c>
      <c r="N6097" s="3" t="s">
        <v>3547</v>
      </c>
      <c r="O6097" s="1">
        <v>723</v>
      </c>
      <c r="P6097" s="4">
        <v>0</v>
      </c>
      <c r="Q6097" s="10">
        <f t="shared" si="386"/>
        <v>723</v>
      </c>
    </row>
    <row r="6098" spans="2:17" ht="20.25" customHeight="1">
      <c r="B6098" s="10" t="str">
        <f t="shared" si="387"/>
        <v>723</v>
      </c>
      <c r="C6098" s="10" t="str">
        <f t="shared" si="388"/>
        <v>1403/06/07723</v>
      </c>
      <c r="D6098" s="10" t="str">
        <f>IFERROR(IF(تحویلی!$E$1="","",IF(NOSA!O6098=تحویلی!$E$1,تحویلی!$E$1&amp;COUNTIF(NOSA!$O$1:O6098,تحویلی!$E$1),"")),"")</f>
        <v/>
      </c>
      <c r="E6098" s="10" t="str">
        <f t="shared" si="389"/>
        <v>7261723</v>
      </c>
      <c r="F6098" s="10" t="str">
        <f>IFERROR(VLOOKUP(I6098,DATABASE!$N:$O,2,FALSE),"")</f>
        <v/>
      </c>
      <c r="G6098" s="3" t="s">
        <v>3184</v>
      </c>
      <c r="H6098" s="4">
        <v>7261</v>
      </c>
      <c r="I6098" s="3" t="s">
        <v>2699</v>
      </c>
      <c r="J6098" s="3" t="s">
        <v>7</v>
      </c>
      <c r="K6098" s="5">
        <v>1</v>
      </c>
      <c r="L6098" s="3" t="s">
        <v>8</v>
      </c>
      <c r="M6098" s="3" t="s">
        <v>9</v>
      </c>
      <c r="N6098" s="3" t="s">
        <v>3547</v>
      </c>
      <c r="O6098" s="1">
        <v>723</v>
      </c>
      <c r="P6098" s="4">
        <v>0</v>
      </c>
      <c r="Q6098" s="10">
        <f t="shared" si="386"/>
        <v>723</v>
      </c>
    </row>
    <row r="6099" spans="2:17" ht="20.25" customHeight="1">
      <c r="B6099" s="10" t="str">
        <f t="shared" si="387"/>
        <v>لباس كار ديرسوز(بلوز و شلوار)723</v>
      </c>
      <c r="C6099" s="10" t="str">
        <f t="shared" si="388"/>
        <v>لباس كار ديرسوز(بلوز و شلوار)1403/06/07723</v>
      </c>
      <c r="D6099" s="10" t="str">
        <f>IFERROR(IF(تحویلی!$E$1="","",IF(NOSA!O6099=تحویلی!$E$1,تحویلی!$E$1&amp;COUNTIF(NOSA!$O$1:O6099,تحویلی!$E$1),"")),"")</f>
        <v/>
      </c>
      <c r="E6099" s="10" t="str">
        <f t="shared" si="389"/>
        <v>7262723</v>
      </c>
      <c r="F6099" s="10" t="str">
        <f>IFERROR(VLOOKUP(I6099,DATABASE!$N:$O,2,FALSE),"")</f>
        <v>لباس كار ديرسوز(بلوز و شلوار)</v>
      </c>
      <c r="G6099" s="3" t="s">
        <v>3184</v>
      </c>
      <c r="H6099" s="4">
        <v>7262</v>
      </c>
      <c r="I6099" s="3" t="s">
        <v>1619</v>
      </c>
      <c r="J6099" s="3" t="s">
        <v>1620</v>
      </c>
      <c r="K6099" s="5">
        <v>1</v>
      </c>
      <c r="L6099" s="3" t="s">
        <v>28</v>
      </c>
      <c r="M6099" s="3" t="s">
        <v>9</v>
      </c>
      <c r="N6099" s="3" t="s">
        <v>3547</v>
      </c>
      <c r="O6099" s="1">
        <v>723</v>
      </c>
      <c r="P6099" s="4">
        <v>0</v>
      </c>
      <c r="Q6099" s="10">
        <f t="shared" si="386"/>
        <v>723</v>
      </c>
    </row>
    <row r="6100" spans="2:17" ht="20.25" customHeight="1">
      <c r="B6100" s="10" t="str">
        <f t="shared" si="387"/>
        <v>لباس كار ديرسوز(بلوز و شلوار)52</v>
      </c>
      <c r="C6100" s="10" t="str">
        <f t="shared" si="388"/>
        <v>لباس كار ديرسوز(بلوز و شلوار)1403/06/0752</v>
      </c>
      <c r="D6100" s="10" t="str">
        <f>IFERROR(IF(تحویلی!$E$1="","",IF(NOSA!O6100=تحویلی!$E$1,تحویلی!$E$1&amp;COUNTIF(NOSA!$O$1:O6100,تحویلی!$E$1),"")),"")</f>
        <v/>
      </c>
      <c r="E6100" s="10" t="str">
        <f t="shared" si="389"/>
        <v>726352</v>
      </c>
      <c r="F6100" s="10" t="str">
        <f>IFERROR(VLOOKUP(I6100,DATABASE!$N:$O,2,FALSE),"")</f>
        <v>لباس كار ديرسوز(بلوز و شلوار)</v>
      </c>
      <c r="G6100" s="3" t="s">
        <v>3184</v>
      </c>
      <c r="H6100" s="4">
        <v>7263</v>
      </c>
      <c r="I6100" s="3" t="s">
        <v>1619</v>
      </c>
      <c r="J6100" s="3" t="s">
        <v>1620</v>
      </c>
      <c r="K6100" s="5">
        <v>1</v>
      </c>
      <c r="L6100" s="3" t="s">
        <v>28</v>
      </c>
      <c r="M6100" s="3" t="s">
        <v>19</v>
      </c>
      <c r="N6100" s="3" t="s">
        <v>75</v>
      </c>
      <c r="O6100" s="1">
        <v>52</v>
      </c>
      <c r="P6100" s="4">
        <v>1</v>
      </c>
      <c r="Q6100" s="10">
        <f t="shared" si="386"/>
        <v>52</v>
      </c>
    </row>
    <row r="6101" spans="2:17" ht="20.25" customHeight="1">
      <c r="B6101" s="10" t="str">
        <f t="shared" si="387"/>
        <v>نقاب تيره محافظ صورت معمولي52</v>
      </c>
      <c r="C6101" s="10" t="str">
        <f t="shared" si="388"/>
        <v>نقاب تيره محافظ صورت معمولي1403/06/0752</v>
      </c>
      <c r="D6101" s="10" t="str">
        <f>IFERROR(IF(تحویلی!$E$1="","",IF(NOSA!O6101=تحویلی!$E$1,تحویلی!$E$1&amp;COUNTIF(NOSA!$O$1:O6101,تحویلی!$E$1),"")),"")</f>
        <v/>
      </c>
      <c r="E6101" s="10" t="str">
        <f t="shared" si="389"/>
        <v>726352</v>
      </c>
      <c r="F6101" s="10" t="str">
        <f>IFERROR(VLOOKUP(I6101,DATABASE!$N:$O,2,FALSE),"")</f>
        <v>نقاب تيره محافظ صورت معمولي</v>
      </c>
      <c r="G6101" s="3" t="s">
        <v>3184</v>
      </c>
      <c r="H6101" s="4">
        <v>7263</v>
      </c>
      <c r="I6101" s="3" t="s">
        <v>1557</v>
      </c>
      <c r="J6101" s="3" t="s">
        <v>115</v>
      </c>
      <c r="K6101" s="5">
        <v>1</v>
      </c>
      <c r="L6101" s="3" t="s">
        <v>8</v>
      </c>
      <c r="M6101" s="3" t="s">
        <v>19</v>
      </c>
      <c r="N6101" s="3" t="s">
        <v>75</v>
      </c>
      <c r="O6101" s="1">
        <v>52</v>
      </c>
      <c r="P6101" s="4">
        <v>1</v>
      </c>
      <c r="Q6101" s="10">
        <f t="shared" si="386"/>
        <v>52</v>
      </c>
    </row>
    <row r="6102" spans="2:17" ht="20.25" customHeight="1">
      <c r="B6102" s="10" t="str">
        <f t="shared" si="387"/>
        <v>لباس كار ديرسوز(بلوز و شلوار)783</v>
      </c>
      <c r="C6102" s="10" t="str">
        <f t="shared" si="388"/>
        <v>لباس كار ديرسوز(بلوز و شلوار)1403/06/07783</v>
      </c>
      <c r="D6102" s="10" t="str">
        <f>IFERROR(IF(تحویلی!$E$1="","",IF(NOSA!O6102=تحویلی!$E$1,تحویلی!$E$1&amp;COUNTIF(NOSA!$O$1:O6102,تحویلی!$E$1),"")),"")</f>
        <v/>
      </c>
      <c r="E6102" s="10" t="str">
        <f t="shared" si="389"/>
        <v>7265783</v>
      </c>
      <c r="F6102" s="10" t="str">
        <f>IFERROR(VLOOKUP(I6102,DATABASE!$N:$O,2,FALSE),"")</f>
        <v>لباس كار ديرسوز(بلوز و شلوار)</v>
      </c>
      <c r="G6102" s="3" t="s">
        <v>3184</v>
      </c>
      <c r="H6102" s="4">
        <v>7265</v>
      </c>
      <c r="I6102" s="3" t="s">
        <v>1634</v>
      </c>
      <c r="J6102" s="3" t="s">
        <v>1635</v>
      </c>
      <c r="K6102" s="5">
        <v>1</v>
      </c>
      <c r="L6102" s="3" t="s">
        <v>28</v>
      </c>
      <c r="M6102" s="3" t="s">
        <v>4</v>
      </c>
      <c r="N6102" s="3" t="s">
        <v>1219</v>
      </c>
      <c r="O6102" s="1">
        <v>783</v>
      </c>
      <c r="P6102" s="4">
        <v>1</v>
      </c>
      <c r="Q6102" s="10">
        <f t="shared" si="386"/>
        <v>783</v>
      </c>
    </row>
    <row r="6103" spans="2:17" ht="20.25" customHeight="1">
      <c r="B6103" s="10" t="str">
        <f t="shared" si="387"/>
        <v>دستكش كف مواد سبك861</v>
      </c>
      <c r="C6103" s="10" t="str">
        <f t="shared" si="388"/>
        <v>دستكش كف مواد سبك1403/06/08861</v>
      </c>
      <c r="D6103" s="10" t="str">
        <f>IFERROR(IF(تحویلی!$E$1="","",IF(NOSA!O6103=تحویلی!$E$1,تحویلی!$E$1&amp;COUNTIF(NOSA!$O$1:O6103,تحویلی!$E$1),"")),"")</f>
        <v/>
      </c>
      <c r="E6103" s="10" t="str">
        <f t="shared" si="389"/>
        <v>7271861</v>
      </c>
      <c r="F6103" s="10" t="str">
        <f>IFERROR(VLOOKUP(I6103,DATABASE!$N:$O,2,FALSE),"")</f>
        <v>دستكش كف مواد سبك</v>
      </c>
      <c r="G6103" s="3" t="s">
        <v>3185</v>
      </c>
      <c r="H6103" s="4">
        <v>7271</v>
      </c>
      <c r="I6103" s="3" t="s">
        <v>1456</v>
      </c>
      <c r="J6103" s="3" t="s">
        <v>2</v>
      </c>
      <c r="K6103" s="5">
        <v>1</v>
      </c>
      <c r="L6103" s="3" t="s">
        <v>3</v>
      </c>
      <c r="M6103" s="3" t="s">
        <v>47</v>
      </c>
      <c r="N6103" s="3" t="s">
        <v>3217</v>
      </c>
      <c r="O6103" s="1">
        <v>861</v>
      </c>
      <c r="P6103" s="4">
        <v>0</v>
      </c>
      <c r="Q6103" s="10">
        <f t="shared" si="386"/>
        <v>861</v>
      </c>
    </row>
    <row r="6104" spans="2:17" ht="20.25" customHeight="1">
      <c r="B6104" s="10" t="str">
        <f t="shared" si="387"/>
        <v>ماسك نيم صورت دو فيلتره (3M)70</v>
      </c>
      <c r="C6104" s="10" t="str">
        <f t="shared" si="388"/>
        <v>ماسك نيم صورت دو فيلتره (3M)1403/06/0870</v>
      </c>
      <c r="D6104" s="10" t="str">
        <f>IFERROR(IF(تحویلی!$E$1="","",IF(NOSA!O6104=تحویلی!$E$1,تحویلی!$E$1&amp;COUNTIF(NOSA!$O$1:O6104,تحویلی!$E$1),"")),"")</f>
        <v/>
      </c>
      <c r="E6104" s="10" t="str">
        <f t="shared" si="389"/>
        <v>727470</v>
      </c>
      <c r="F6104" s="10" t="str">
        <f>IFERROR(VLOOKUP(I6104,DATABASE!$N:$O,2,FALSE),"")</f>
        <v>ماسك نيم صورت دو فيلتره (3M)</v>
      </c>
      <c r="G6104" s="3" t="s">
        <v>3185</v>
      </c>
      <c r="H6104" s="4">
        <v>7274</v>
      </c>
      <c r="I6104" s="3" t="s">
        <v>1503</v>
      </c>
      <c r="J6104" s="3" t="s">
        <v>151</v>
      </c>
      <c r="K6104" s="5">
        <v>1</v>
      </c>
      <c r="L6104" s="3" t="s">
        <v>8</v>
      </c>
      <c r="M6104" s="3" t="s">
        <v>9</v>
      </c>
      <c r="N6104" s="3" t="s">
        <v>688</v>
      </c>
      <c r="O6104" s="1">
        <v>70</v>
      </c>
      <c r="P6104" s="4">
        <v>1</v>
      </c>
      <c r="Q6104" s="10">
        <f t="shared" si="386"/>
        <v>70</v>
      </c>
    </row>
    <row r="6105" spans="2:17" ht="20.25" customHeight="1">
      <c r="B6105" s="10" t="str">
        <f t="shared" si="387"/>
        <v>فيلتر ماسك نيم صورت (3M) مدل 209170</v>
      </c>
      <c r="C6105" s="10" t="str">
        <f t="shared" si="388"/>
        <v>فيلتر ماسك نيم صورت (3M) مدل 20911403/06/0870</v>
      </c>
      <c r="D6105" s="10" t="str">
        <f>IFERROR(IF(تحویلی!$E$1="","",IF(NOSA!O6105=تحویلی!$E$1,تحویلی!$E$1&amp;COUNTIF(NOSA!$O$1:O6105,تحویلی!$E$1),"")),"")</f>
        <v/>
      </c>
      <c r="E6105" s="10" t="str">
        <f t="shared" si="389"/>
        <v>727470</v>
      </c>
      <c r="F6105" s="10" t="str">
        <f>IFERROR(VLOOKUP(I6105,DATABASE!$N:$O,2,FALSE),"")</f>
        <v>فيلتر ماسك نيم صورت (3M) مدل 2091</v>
      </c>
      <c r="G6105" s="3" t="s">
        <v>3185</v>
      </c>
      <c r="H6105" s="4">
        <v>7274</v>
      </c>
      <c r="I6105" s="3" t="s">
        <v>1475</v>
      </c>
      <c r="J6105" s="3" t="s">
        <v>53</v>
      </c>
      <c r="K6105" s="5">
        <v>1</v>
      </c>
      <c r="L6105" s="3" t="s">
        <v>8</v>
      </c>
      <c r="M6105" s="3" t="s">
        <v>9</v>
      </c>
      <c r="N6105" s="3" t="s">
        <v>688</v>
      </c>
      <c r="O6105" s="1">
        <v>70</v>
      </c>
      <c r="P6105" s="4">
        <v>1</v>
      </c>
      <c r="Q6105" s="10">
        <f t="shared" si="386"/>
        <v>70</v>
      </c>
    </row>
    <row r="6106" spans="2:17" ht="20.25" customHeight="1">
      <c r="B6106" s="10" t="str">
        <f t="shared" si="387"/>
        <v>دستكش ضد برش سبك70</v>
      </c>
      <c r="C6106" s="10" t="str">
        <f t="shared" si="388"/>
        <v>دستكش ضد برش سبك1403/06/0870</v>
      </c>
      <c r="D6106" s="10" t="str">
        <f>IFERROR(IF(تحویلی!$E$1="","",IF(NOSA!O6106=تحویلی!$E$1,تحویلی!$E$1&amp;COUNTIF(NOSA!$O$1:O6106,تحویلی!$E$1),"")),"")</f>
        <v/>
      </c>
      <c r="E6106" s="10" t="str">
        <f t="shared" si="389"/>
        <v>727470</v>
      </c>
      <c r="F6106" s="10" t="str">
        <f>IFERROR(VLOOKUP(I6106,DATABASE!$N:$O,2,FALSE),"")</f>
        <v>دستكش ضد برش سبك</v>
      </c>
      <c r="G6106" s="3" t="s">
        <v>3185</v>
      </c>
      <c r="H6106" s="4">
        <v>7274</v>
      </c>
      <c r="I6106" s="3" t="s">
        <v>1442</v>
      </c>
      <c r="J6106" s="3" t="s">
        <v>22</v>
      </c>
      <c r="K6106" s="5">
        <v>1</v>
      </c>
      <c r="L6106" s="3" t="s">
        <v>3</v>
      </c>
      <c r="M6106" s="3" t="s">
        <v>9</v>
      </c>
      <c r="N6106" s="3" t="s">
        <v>688</v>
      </c>
      <c r="O6106" s="1">
        <v>70</v>
      </c>
      <c r="P6106" s="4">
        <v>1</v>
      </c>
      <c r="Q6106" s="10">
        <f t="shared" ref="Q6106:Q6168" si="390">VALUE(O6106)</f>
        <v>70</v>
      </c>
    </row>
    <row r="6107" spans="2:17" ht="20.25" customHeight="1">
      <c r="B6107" s="10" t="str">
        <f t="shared" si="387"/>
        <v>بند كفش866</v>
      </c>
      <c r="C6107" s="10" t="str">
        <f t="shared" si="388"/>
        <v>بند كفش1403/06/08866</v>
      </c>
      <c r="D6107" s="10" t="str">
        <f>IFERROR(IF(تحویلی!$E$1="","",IF(NOSA!O6107=تحویلی!$E$1,تحویلی!$E$1&amp;COUNTIF(NOSA!$O$1:O6107,تحویلی!$E$1),"")),"")</f>
        <v/>
      </c>
      <c r="E6107" s="10" t="str">
        <f t="shared" si="389"/>
        <v>7278866</v>
      </c>
      <c r="F6107" s="10" t="str">
        <f>IFERROR(VLOOKUP(I6107,DATABASE!$N:$O,2,FALSE),"")</f>
        <v>بند كفش</v>
      </c>
      <c r="G6107" s="3" t="s">
        <v>3185</v>
      </c>
      <c r="H6107" s="4">
        <v>7278</v>
      </c>
      <c r="I6107" s="3" t="s">
        <v>1462</v>
      </c>
      <c r="J6107" s="3" t="s">
        <v>450</v>
      </c>
      <c r="K6107" s="5">
        <v>2</v>
      </c>
      <c r="L6107" s="3" t="s">
        <v>3</v>
      </c>
      <c r="M6107" s="3" t="s">
        <v>47</v>
      </c>
      <c r="N6107" s="3" t="s">
        <v>1322</v>
      </c>
      <c r="O6107" s="1">
        <v>866</v>
      </c>
      <c r="P6107" s="4">
        <v>0</v>
      </c>
      <c r="Q6107" s="10">
        <f t="shared" si="390"/>
        <v>866</v>
      </c>
    </row>
    <row r="6108" spans="2:17" ht="20.25" customHeight="1">
      <c r="B6108" s="10" t="str">
        <f t="shared" si="387"/>
        <v>دستكش ضد برش سبك841</v>
      </c>
      <c r="C6108" s="10" t="str">
        <f t="shared" si="388"/>
        <v>دستكش ضد برش سبك1403/06/08841</v>
      </c>
      <c r="D6108" s="10" t="str">
        <f>IFERROR(IF(تحویلی!$E$1="","",IF(NOSA!O6108=تحویلی!$E$1,تحویلی!$E$1&amp;COUNTIF(NOSA!$O$1:O6108,تحویلی!$E$1),"")),"")</f>
        <v/>
      </c>
      <c r="E6108" s="10" t="str">
        <f t="shared" si="389"/>
        <v>7280841</v>
      </c>
      <c r="F6108" s="10" t="str">
        <f>IFERROR(VLOOKUP(I6108,DATABASE!$N:$O,2,FALSE),"")</f>
        <v>دستكش ضد برش سبك</v>
      </c>
      <c r="G6108" s="3" t="s">
        <v>3185</v>
      </c>
      <c r="H6108" s="4">
        <v>7280</v>
      </c>
      <c r="I6108" s="3" t="s">
        <v>1442</v>
      </c>
      <c r="J6108" s="3" t="s">
        <v>22</v>
      </c>
      <c r="K6108" s="5">
        <v>1</v>
      </c>
      <c r="L6108" s="3" t="s">
        <v>3</v>
      </c>
      <c r="M6108" s="3" t="s">
        <v>47</v>
      </c>
      <c r="N6108" s="3" t="s">
        <v>2686</v>
      </c>
      <c r="O6108" s="1">
        <v>841</v>
      </c>
      <c r="P6108" s="4">
        <v>0</v>
      </c>
      <c r="Q6108" s="10">
        <f t="shared" si="390"/>
        <v>841</v>
      </c>
    </row>
    <row r="6109" spans="2:17" ht="20.25" customHeight="1">
      <c r="B6109" s="10" t="str">
        <f t="shared" si="387"/>
        <v>شلوار فرم انتظامات277</v>
      </c>
      <c r="C6109" s="10" t="str">
        <f t="shared" si="388"/>
        <v>شلوار فرم انتظامات1403/06/08277</v>
      </c>
      <c r="D6109" s="10" t="str">
        <f>IFERROR(IF(تحویلی!$E$1="","",IF(NOSA!O6109=تحویلی!$E$1,تحویلی!$E$1&amp;COUNTIF(NOSA!$O$1:O6109,تحویلی!$E$1),"")),"")</f>
        <v/>
      </c>
      <c r="E6109" s="10" t="str">
        <f t="shared" si="389"/>
        <v>7300277</v>
      </c>
      <c r="F6109" s="10" t="str">
        <f>IFERROR(VLOOKUP(I6109,DATABASE!$N:$O,2,FALSE),"")</f>
        <v>شلوار فرم انتظامات</v>
      </c>
      <c r="G6109" s="3" t="s">
        <v>3185</v>
      </c>
      <c r="H6109" s="4">
        <v>7300</v>
      </c>
      <c r="I6109" s="3" t="s">
        <v>2298</v>
      </c>
      <c r="J6109" s="3" t="s">
        <v>2851</v>
      </c>
      <c r="K6109" s="5">
        <v>1</v>
      </c>
      <c r="L6109" s="3" t="s">
        <v>28</v>
      </c>
      <c r="M6109" s="3" t="s">
        <v>47</v>
      </c>
      <c r="N6109" s="3" t="s">
        <v>79</v>
      </c>
      <c r="O6109" s="1">
        <v>277</v>
      </c>
      <c r="P6109" s="4">
        <v>1</v>
      </c>
      <c r="Q6109" s="10">
        <f t="shared" si="390"/>
        <v>277</v>
      </c>
    </row>
    <row r="6110" spans="2:17" ht="20.25" customHeight="1">
      <c r="B6110" s="10" t="str">
        <f t="shared" si="387"/>
        <v>لباس كار ديرسوز(بلوز و شلوار)313</v>
      </c>
      <c r="C6110" s="10" t="str">
        <f t="shared" si="388"/>
        <v>لباس كار ديرسوز(بلوز و شلوار)1403/06/08313</v>
      </c>
      <c r="D6110" s="10" t="str">
        <f>IFERROR(IF(تحویلی!$E$1="","",IF(NOSA!O6110=تحویلی!$E$1,تحویلی!$E$1&amp;COUNTIF(NOSA!$O$1:O6110,تحویلی!$E$1),"")),"")</f>
        <v/>
      </c>
      <c r="E6110" s="10" t="str">
        <f t="shared" si="389"/>
        <v>7303313</v>
      </c>
      <c r="F6110" s="10" t="str">
        <f>IFERROR(VLOOKUP(I6110,DATABASE!$N:$O,2,FALSE),"")</f>
        <v>لباس كار ديرسوز(بلوز و شلوار)</v>
      </c>
      <c r="G6110" s="3" t="s">
        <v>3185</v>
      </c>
      <c r="H6110" s="4">
        <v>7303</v>
      </c>
      <c r="I6110" s="3" t="s">
        <v>1634</v>
      </c>
      <c r="J6110" s="3" t="s">
        <v>1635</v>
      </c>
      <c r="K6110" s="5">
        <v>1</v>
      </c>
      <c r="L6110" s="3" t="s">
        <v>28</v>
      </c>
      <c r="M6110" s="3" t="s">
        <v>9</v>
      </c>
      <c r="N6110" s="3" t="s">
        <v>125</v>
      </c>
      <c r="O6110" s="1">
        <v>313</v>
      </c>
      <c r="P6110" s="4">
        <v>1</v>
      </c>
      <c r="Q6110" s="10">
        <f t="shared" si="390"/>
        <v>313</v>
      </c>
    </row>
    <row r="6111" spans="2:17" ht="20.25" customHeight="1">
      <c r="B6111" s="10" t="str">
        <f t="shared" si="387"/>
        <v>پوتين ايمني نسوز313</v>
      </c>
      <c r="C6111" s="10" t="str">
        <f t="shared" si="388"/>
        <v>پوتين ايمني نسوز1403/06/08313</v>
      </c>
      <c r="D6111" s="10" t="str">
        <f>IFERROR(IF(تحویلی!$E$1="","",IF(NOSA!O6111=تحویلی!$E$1,تحویلی!$E$1&amp;COUNTIF(NOSA!$O$1:O6111,تحویلی!$E$1),"")),"")</f>
        <v/>
      </c>
      <c r="E6111" s="10" t="str">
        <f t="shared" si="389"/>
        <v>7303313</v>
      </c>
      <c r="F6111" s="10" t="str">
        <f>IFERROR(VLOOKUP(I6111,DATABASE!$N:$O,2,FALSE),"")</f>
        <v>پوتين ايمني نسوز</v>
      </c>
      <c r="G6111" s="3" t="s">
        <v>3185</v>
      </c>
      <c r="H6111" s="4">
        <v>7303</v>
      </c>
      <c r="I6111" s="3" t="s">
        <v>1510</v>
      </c>
      <c r="J6111" s="3" t="s">
        <v>1660</v>
      </c>
      <c r="K6111" s="5">
        <v>1</v>
      </c>
      <c r="L6111" s="3" t="s">
        <v>3</v>
      </c>
      <c r="M6111" s="3" t="s">
        <v>9</v>
      </c>
      <c r="N6111" s="3" t="s">
        <v>125</v>
      </c>
      <c r="O6111" s="1">
        <v>313</v>
      </c>
      <c r="P6111" s="4">
        <v>1</v>
      </c>
      <c r="Q6111" s="10">
        <f t="shared" si="390"/>
        <v>313</v>
      </c>
    </row>
    <row r="6112" spans="2:17" ht="20.25" customHeight="1">
      <c r="B6112" s="10" t="str">
        <f t="shared" si="387"/>
        <v>دستكش ضد برش سبك313</v>
      </c>
      <c r="C6112" s="10" t="str">
        <f t="shared" si="388"/>
        <v>دستكش ضد برش سبك1403/06/08313</v>
      </c>
      <c r="D6112" s="10" t="str">
        <f>IFERROR(IF(تحویلی!$E$1="","",IF(NOSA!O6112=تحویلی!$E$1,تحویلی!$E$1&amp;COUNTIF(NOSA!$O$1:O6112,تحویلی!$E$1),"")),"")</f>
        <v/>
      </c>
      <c r="E6112" s="10" t="str">
        <f t="shared" si="389"/>
        <v>7303313</v>
      </c>
      <c r="F6112" s="10" t="str">
        <f>IFERROR(VLOOKUP(I6112,DATABASE!$N:$O,2,FALSE),"")</f>
        <v>دستكش ضد برش سبك</v>
      </c>
      <c r="G6112" s="3" t="s">
        <v>3185</v>
      </c>
      <c r="H6112" s="4">
        <v>7303</v>
      </c>
      <c r="I6112" s="3" t="s">
        <v>1442</v>
      </c>
      <c r="J6112" s="3" t="s">
        <v>22</v>
      </c>
      <c r="K6112" s="5">
        <v>1</v>
      </c>
      <c r="L6112" s="3" t="s">
        <v>3</v>
      </c>
      <c r="M6112" s="3" t="s">
        <v>9</v>
      </c>
      <c r="N6112" s="3" t="s">
        <v>125</v>
      </c>
      <c r="O6112" s="1">
        <v>313</v>
      </c>
      <c r="P6112" s="4">
        <v>0</v>
      </c>
      <c r="Q6112" s="10">
        <f t="shared" si="390"/>
        <v>313</v>
      </c>
    </row>
    <row r="6113" spans="2:17" ht="20.25" customHeight="1">
      <c r="B6113" s="10" t="str">
        <f t="shared" si="387"/>
        <v>لباس كار يكبار مصرف861</v>
      </c>
      <c r="C6113" s="10" t="str">
        <f t="shared" si="388"/>
        <v>لباس كار يكبار مصرف1403/06/08861</v>
      </c>
      <c r="D6113" s="10" t="str">
        <f>IFERROR(IF(تحویلی!$E$1="","",IF(NOSA!O6113=تحویلی!$E$1,تحویلی!$E$1&amp;COUNTIF(NOSA!$O$1:O6113,تحویلی!$E$1),"")),"")</f>
        <v/>
      </c>
      <c r="E6113" s="10" t="str">
        <f t="shared" si="389"/>
        <v>7304861</v>
      </c>
      <c r="F6113" s="10" t="str">
        <f>IFERROR(VLOOKUP(I6113,DATABASE!$N:$O,2,FALSE),"")</f>
        <v>لباس كار يكبار مصرف</v>
      </c>
      <c r="G6113" s="3" t="s">
        <v>3185</v>
      </c>
      <c r="H6113" s="4">
        <v>7304</v>
      </c>
      <c r="I6113" s="3" t="s">
        <v>2319</v>
      </c>
      <c r="J6113" s="3" t="s">
        <v>2790</v>
      </c>
      <c r="K6113" s="5">
        <v>1</v>
      </c>
      <c r="L6113" s="3" t="s">
        <v>8</v>
      </c>
      <c r="M6113" s="3" t="s">
        <v>47</v>
      </c>
      <c r="N6113" s="3" t="s">
        <v>3217</v>
      </c>
      <c r="O6113" s="1">
        <v>861</v>
      </c>
      <c r="P6113" s="4">
        <v>0</v>
      </c>
      <c r="Q6113" s="10">
        <f t="shared" si="390"/>
        <v>861</v>
      </c>
    </row>
    <row r="6114" spans="2:17" ht="20.25" customHeight="1">
      <c r="B6114" s="10" t="str">
        <f t="shared" si="387"/>
        <v>لباس كار ديرسوز(بلوز و شلوار)893</v>
      </c>
      <c r="C6114" s="10" t="str">
        <f t="shared" si="388"/>
        <v>لباس كار ديرسوز(بلوز و شلوار)1403/06/08893</v>
      </c>
      <c r="D6114" s="10" t="str">
        <f>IFERROR(IF(تحویلی!$E$1="","",IF(NOSA!O6114=تحویلی!$E$1,تحویلی!$E$1&amp;COUNTIF(NOSA!$O$1:O6114,تحویلی!$E$1),"")),"")</f>
        <v/>
      </c>
      <c r="E6114" s="10" t="str">
        <f t="shared" si="389"/>
        <v>7305893</v>
      </c>
      <c r="F6114" s="10" t="str">
        <f>IFERROR(VLOOKUP(I6114,DATABASE!$N:$O,2,FALSE),"")</f>
        <v>لباس كار ديرسوز(بلوز و شلوار)</v>
      </c>
      <c r="G6114" s="3" t="s">
        <v>3185</v>
      </c>
      <c r="H6114" s="4">
        <v>7305</v>
      </c>
      <c r="I6114" s="3" t="s">
        <v>1466</v>
      </c>
      <c r="J6114" s="3" t="s">
        <v>1623</v>
      </c>
      <c r="K6114" s="5">
        <v>1</v>
      </c>
      <c r="L6114" s="3" t="s">
        <v>28</v>
      </c>
      <c r="M6114" s="3" t="s">
        <v>47</v>
      </c>
      <c r="N6114" s="3" t="s">
        <v>3439</v>
      </c>
      <c r="O6114" s="1">
        <v>893</v>
      </c>
      <c r="P6114" s="4">
        <v>0</v>
      </c>
      <c r="Q6114" s="10">
        <f t="shared" si="390"/>
        <v>893</v>
      </c>
    </row>
    <row r="6115" spans="2:17" ht="20.25" customHeight="1">
      <c r="B6115" s="10" t="str">
        <f t="shared" si="387"/>
        <v>لباس كار ديرسوز(بلوز و شلوار)488</v>
      </c>
      <c r="C6115" s="10" t="str">
        <f t="shared" si="388"/>
        <v>لباس كار ديرسوز(بلوز و شلوار)1403/06/08488</v>
      </c>
      <c r="D6115" s="10" t="str">
        <f>IFERROR(IF(تحویلی!$E$1="","",IF(NOSA!O6115=تحویلی!$E$1,تحویلی!$E$1&amp;COUNTIF(NOSA!$O$1:O6115,تحویلی!$E$1),"")),"")</f>
        <v/>
      </c>
      <c r="E6115" s="10" t="str">
        <f t="shared" si="389"/>
        <v>7306488</v>
      </c>
      <c r="F6115" s="10" t="str">
        <f>IFERROR(VLOOKUP(I6115,DATABASE!$N:$O,2,FALSE),"")</f>
        <v>لباس كار ديرسوز(بلوز و شلوار)</v>
      </c>
      <c r="G6115" s="3" t="s">
        <v>3185</v>
      </c>
      <c r="H6115" s="4">
        <v>7306</v>
      </c>
      <c r="I6115" s="3" t="s">
        <v>1619</v>
      </c>
      <c r="J6115" s="3" t="s">
        <v>1620</v>
      </c>
      <c r="K6115" s="5">
        <v>1</v>
      </c>
      <c r="L6115" s="3" t="s">
        <v>28</v>
      </c>
      <c r="M6115" s="3" t="s">
        <v>4</v>
      </c>
      <c r="N6115" s="3" t="s">
        <v>352</v>
      </c>
      <c r="O6115" s="1">
        <v>488</v>
      </c>
      <c r="P6115" s="4">
        <v>0</v>
      </c>
      <c r="Q6115" s="10">
        <f t="shared" si="390"/>
        <v>488</v>
      </c>
    </row>
    <row r="6116" spans="2:17" ht="20.25" customHeight="1">
      <c r="B6116" s="10" t="str">
        <f t="shared" si="387"/>
        <v>پيراهن فرم انتظامات709</v>
      </c>
      <c r="C6116" s="10" t="str">
        <f t="shared" si="388"/>
        <v>پيراهن فرم انتظامات1403/06/08709</v>
      </c>
      <c r="D6116" s="10" t="str">
        <f>IFERROR(IF(تحویلی!$E$1="","",IF(NOSA!O6116=تحویلی!$E$1,تحویلی!$E$1&amp;COUNTIF(NOSA!$O$1:O6116,تحویلی!$E$1),"")),"")</f>
        <v/>
      </c>
      <c r="E6116" s="10" t="str">
        <f t="shared" si="389"/>
        <v>7307709</v>
      </c>
      <c r="F6116" s="10" t="str">
        <f>IFERROR(VLOOKUP(I6116,DATABASE!$N:$O,2,FALSE),"")</f>
        <v>پيراهن فرم انتظامات</v>
      </c>
      <c r="G6116" s="3" t="s">
        <v>3185</v>
      </c>
      <c r="H6116" s="4">
        <v>7307</v>
      </c>
      <c r="I6116" s="3" t="s">
        <v>2296</v>
      </c>
      <c r="J6116" s="3" t="s">
        <v>3301</v>
      </c>
      <c r="K6116" s="5">
        <v>1</v>
      </c>
      <c r="L6116" s="3" t="s">
        <v>28</v>
      </c>
      <c r="M6116" s="3" t="s">
        <v>40</v>
      </c>
      <c r="N6116" s="3" t="s">
        <v>93</v>
      </c>
      <c r="O6116" s="1">
        <v>709</v>
      </c>
      <c r="P6116" s="4">
        <v>1</v>
      </c>
      <c r="Q6116" s="10">
        <f t="shared" si="390"/>
        <v>709</v>
      </c>
    </row>
    <row r="6117" spans="2:17" ht="20.25" customHeight="1">
      <c r="B6117" s="10" t="str">
        <f t="shared" si="387"/>
        <v>دستكش ضد برش سبك221</v>
      </c>
      <c r="C6117" s="10" t="str">
        <f t="shared" si="388"/>
        <v>دستكش ضد برش سبك1403/06/08221</v>
      </c>
      <c r="D6117" s="10" t="str">
        <f>IFERROR(IF(تحویلی!$E$1="","",IF(NOSA!O6117=تحویلی!$E$1,تحویلی!$E$1&amp;COUNTIF(NOSA!$O$1:O6117,تحویلی!$E$1),"")),"")</f>
        <v/>
      </c>
      <c r="E6117" s="10" t="str">
        <f t="shared" si="389"/>
        <v>7310221</v>
      </c>
      <c r="F6117" s="10" t="str">
        <f>IFERROR(VLOOKUP(I6117,DATABASE!$N:$O,2,FALSE),"")</f>
        <v>دستكش ضد برش سبك</v>
      </c>
      <c r="G6117" s="3" t="s">
        <v>3185</v>
      </c>
      <c r="H6117" s="4">
        <v>7310</v>
      </c>
      <c r="I6117" s="3" t="s">
        <v>1442</v>
      </c>
      <c r="J6117" s="3" t="s">
        <v>22</v>
      </c>
      <c r="K6117" s="5">
        <v>1</v>
      </c>
      <c r="L6117" s="3" t="s">
        <v>3</v>
      </c>
      <c r="M6117" s="3" t="s">
        <v>9</v>
      </c>
      <c r="N6117" s="3" t="s">
        <v>2703</v>
      </c>
      <c r="O6117" s="1">
        <v>221</v>
      </c>
      <c r="P6117" s="4">
        <v>0</v>
      </c>
      <c r="Q6117" s="10">
        <f t="shared" si="390"/>
        <v>221</v>
      </c>
    </row>
    <row r="6118" spans="2:17" ht="20.25" customHeight="1">
      <c r="B6118" s="10" t="str">
        <f t="shared" si="387"/>
        <v>فيلتر ماسك نيم صورت (3M) مدل 2091682</v>
      </c>
      <c r="C6118" s="10" t="str">
        <f t="shared" si="388"/>
        <v>فيلتر ماسك نيم صورت (3M) مدل 20911403/06/08682</v>
      </c>
      <c r="D6118" s="10" t="str">
        <f>IFERROR(IF(تحویلی!$E$1="","",IF(NOSA!O6118=تحویلی!$E$1,تحویلی!$E$1&amp;COUNTIF(NOSA!$O$1:O6118,تحویلی!$E$1),"")),"")</f>
        <v/>
      </c>
      <c r="E6118" s="10" t="str">
        <f t="shared" si="389"/>
        <v>7315682</v>
      </c>
      <c r="F6118" s="10" t="str">
        <f>IFERROR(VLOOKUP(I6118,DATABASE!$N:$O,2,FALSE),"")</f>
        <v>فيلتر ماسك نيم صورت (3M) مدل 2091</v>
      </c>
      <c r="G6118" s="3" t="s">
        <v>3185</v>
      </c>
      <c r="H6118" s="4">
        <v>7315</v>
      </c>
      <c r="I6118" s="3" t="s">
        <v>1475</v>
      </c>
      <c r="J6118" s="3" t="s">
        <v>53</v>
      </c>
      <c r="K6118" s="5">
        <v>1</v>
      </c>
      <c r="L6118" s="3" t="s">
        <v>8</v>
      </c>
      <c r="M6118" s="3" t="s">
        <v>9</v>
      </c>
      <c r="N6118" s="3" t="s">
        <v>3551</v>
      </c>
      <c r="O6118" s="1">
        <v>682</v>
      </c>
      <c r="P6118" s="4">
        <v>0</v>
      </c>
      <c r="Q6118" s="10">
        <f t="shared" si="390"/>
        <v>682</v>
      </c>
    </row>
    <row r="6119" spans="2:17" ht="20.25" customHeight="1">
      <c r="B6119" s="10" t="str">
        <f t="shared" si="387"/>
        <v>دستكش ضد برش سبك83</v>
      </c>
      <c r="C6119" s="10" t="str">
        <f t="shared" si="388"/>
        <v>دستكش ضد برش سبك1403/06/0883</v>
      </c>
      <c r="D6119" s="10" t="str">
        <f>IFERROR(IF(تحویلی!$E$1="","",IF(NOSA!O6119=تحویلی!$E$1,تحویلی!$E$1&amp;COUNTIF(NOSA!$O$1:O6119,تحویلی!$E$1),"")),"")</f>
        <v/>
      </c>
      <c r="E6119" s="10" t="str">
        <f t="shared" si="389"/>
        <v>731683</v>
      </c>
      <c r="F6119" s="10" t="str">
        <f>IFERROR(VLOOKUP(I6119,DATABASE!$N:$O,2,FALSE),"")</f>
        <v>دستكش ضد برش سبك</v>
      </c>
      <c r="G6119" s="3" t="s">
        <v>3185</v>
      </c>
      <c r="H6119" s="4">
        <v>7316</v>
      </c>
      <c r="I6119" s="3" t="s">
        <v>1442</v>
      </c>
      <c r="J6119" s="3" t="s">
        <v>22</v>
      </c>
      <c r="K6119" s="5">
        <v>1</v>
      </c>
      <c r="L6119" s="3" t="s">
        <v>3</v>
      </c>
      <c r="M6119" s="3" t="s">
        <v>43</v>
      </c>
      <c r="N6119" s="3" t="s">
        <v>3552</v>
      </c>
      <c r="O6119" s="1">
        <v>83</v>
      </c>
      <c r="P6119" s="4">
        <v>0</v>
      </c>
      <c r="Q6119" s="10">
        <f t="shared" si="390"/>
        <v>83</v>
      </c>
    </row>
    <row r="6120" spans="2:17" ht="20.25" customHeight="1">
      <c r="B6120" s="10" t="str">
        <f t="shared" si="387"/>
        <v>دستكش كف دوبل چرمي552</v>
      </c>
      <c r="C6120" s="10" t="str">
        <f t="shared" si="388"/>
        <v>دستكش كف دوبل چرمي1403/06/09552</v>
      </c>
      <c r="D6120" s="10" t="str">
        <f>IFERROR(IF(تحویلی!$E$1="","",IF(NOSA!O6120=تحویلی!$E$1,تحویلی!$E$1&amp;COUNTIF(NOSA!$O$1:O6120,تحویلی!$E$1),"")),"")</f>
        <v>55221</v>
      </c>
      <c r="E6120" s="10" t="str">
        <f t="shared" si="389"/>
        <v>7330552</v>
      </c>
      <c r="F6120" s="10" t="str">
        <f>IFERROR(VLOOKUP(I6120,DATABASE!$N:$O,2,FALSE),"")</f>
        <v>دستكش كف دوبل چرمي</v>
      </c>
      <c r="G6120" s="154" t="s">
        <v>3186</v>
      </c>
      <c r="H6120" s="155">
        <v>7330</v>
      </c>
      <c r="I6120" s="154" t="s">
        <v>1683</v>
      </c>
      <c r="J6120" s="154" t="s">
        <v>1684</v>
      </c>
      <c r="K6120" s="156">
        <v>1</v>
      </c>
      <c r="L6120" s="154" t="s">
        <v>3</v>
      </c>
      <c r="M6120" s="154" t="s">
        <v>25</v>
      </c>
      <c r="N6120" s="154" t="s">
        <v>510</v>
      </c>
      <c r="O6120" s="153">
        <v>552</v>
      </c>
      <c r="P6120" s="155">
        <v>1</v>
      </c>
      <c r="Q6120" s="10">
        <f t="shared" si="390"/>
        <v>552</v>
      </c>
    </row>
    <row r="6121" spans="2:17" ht="20.25" customHeight="1">
      <c r="B6121" s="10" t="str">
        <f t="shared" si="387"/>
        <v>دستكش ضد برش سبك894</v>
      </c>
      <c r="C6121" s="10" t="str">
        <f t="shared" si="388"/>
        <v>دستكش ضد برش سبك1403/06/10894</v>
      </c>
      <c r="D6121" s="10" t="str">
        <f>IFERROR(IF(تحویلی!$E$1="","",IF(NOSA!O6121=تحویلی!$E$1,تحویلی!$E$1&amp;COUNTIF(NOSA!$O$1:O6121,تحویلی!$E$1),"")),"")</f>
        <v/>
      </c>
      <c r="E6121" s="10" t="str">
        <f t="shared" si="389"/>
        <v>7335894</v>
      </c>
      <c r="F6121" s="10" t="str">
        <f>IFERROR(VLOOKUP(I6121,DATABASE!$N:$O,2,FALSE),"")</f>
        <v>دستكش ضد برش سبك</v>
      </c>
      <c r="G6121" s="3" t="s">
        <v>3187</v>
      </c>
      <c r="H6121" s="4">
        <v>7335</v>
      </c>
      <c r="I6121" s="3" t="s">
        <v>1442</v>
      </c>
      <c r="J6121" s="3" t="s">
        <v>22</v>
      </c>
      <c r="K6121" s="5">
        <v>1</v>
      </c>
      <c r="L6121" s="3" t="s">
        <v>3</v>
      </c>
      <c r="M6121" s="3" t="s">
        <v>40</v>
      </c>
      <c r="N6121" s="3" t="s">
        <v>3466</v>
      </c>
      <c r="O6121" s="1">
        <v>894</v>
      </c>
      <c r="P6121" s="4">
        <v>0</v>
      </c>
      <c r="Q6121" s="10">
        <f t="shared" si="390"/>
        <v>894</v>
      </c>
    </row>
    <row r="6122" spans="2:17" ht="20.25" customHeight="1">
      <c r="B6122" s="10" t="str">
        <f t="shared" si="387"/>
        <v>پابند نسوز چرمي651</v>
      </c>
      <c r="C6122" s="10" t="str">
        <f t="shared" si="388"/>
        <v>پابند نسوز چرمي1403/06/10651</v>
      </c>
      <c r="D6122" s="10" t="str">
        <f>IFERROR(IF(تحویلی!$E$1="","",IF(NOSA!O6122=تحویلی!$E$1,تحویلی!$E$1&amp;COUNTIF(NOSA!$O$1:O6122,تحویلی!$E$1),"")),"")</f>
        <v/>
      </c>
      <c r="E6122" s="10" t="str">
        <f t="shared" si="389"/>
        <v>7336651</v>
      </c>
      <c r="F6122" s="10" t="str">
        <f>IFERROR(VLOOKUP(I6122,DATABASE!$N:$O,2,FALSE),"")</f>
        <v>پابند نسوز چرمي</v>
      </c>
      <c r="G6122" s="3" t="s">
        <v>3187</v>
      </c>
      <c r="H6122" s="4">
        <v>7336</v>
      </c>
      <c r="I6122" s="3" t="s">
        <v>1460</v>
      </c>
      <c r="J6122" s="3" t="s">
        <v>18</v>
      </c>
      <c r="K6122" s="5">
        <v>1</v>
      </c>
      <c r="L6122" s="3" t="s">
        <v>3</v>
      </c>
      <c r="M6122" s="3" t="s">
        <v>4</v>
      </c>
      <c r="N6122" s="3" t="s">
        <v>2738</v>
      </c>
      <c r="O6122" s="1">
        <v>651</v>
      </c>
      <c r="P6122" s="4">
        <v>0</v>
      </c>
      <c r="Q6122" s="10">
        <f t="shared" si="390"/>
        <v>651</v>
      </c>
    </row>
    <row r="6123" spans="2:17" ht="20.25" customHeight="1">
      <c r="B6123" s="10" t="str">
        <f t="shared" si="387"/>
        <v>دستكش ضد برش سبك717</v>
      </c>
      <c r="C6123" s="10" t="str">
        <f t="shared" si="388"/>
        <v>دستكش ضد برش سبك1403/06/10717</v>
      </c>
      <c r="D6123" s="10" t="str">
        <f>IFERROR(IF(تحویلی!$E$1="","",IF(NOSA!O6123=تحویلی!$E$1,تحویلی!$E$1&amp;COUNTIF(NOSA!$O$1:O6123,تحویلی!$E$1),"")),"")</f>
        <v/>
      </c>
      <c r="E6123" s="10" t="str">
        <f t="shared" si="389"/>
        <v>7338717</v>
      </c>
      <c r="F6123" s="10" t="str">
        <f>IFERROR(VLOOKUP(I6123,DATABASE!$N:$O,2,FALSE),"")</f>
        <v>دستكش ضد برش سبك</v>
      </c>
      <c r="G6123" s="3" t="s">
        <v>3187</v>
      </c>
      <c r="H6123" s="4">
        <v>7338</v>
      </c>
      <c r="I6123" s="3" t="s">
        <v>1442</v>
      </c>
      <c r="J6123" s="3" t="s">
        <v>22</v>
      </c>
      <c r="K6123" s="5">
        <v>1</v>
      </c>
      <c r="L6123" s="3" t="s">
        <v>3</v>
      </c>
      <c r="M6123" s="3" t="s">
        <v>47</v>
      </c>
      <c r="N6123" s="3" t="s">
        <v>1213</v>
      </c>
      <c r="O6123" s="1">
        <v>717</v>
      </c>
      <c r="P6123" s="4">
        <v>0</v>
      </c>
      <c r="Q6123" s="10">
        <f t="shared" si="390"/>
        <v>717</v>
      </c>
    </row>
    <row r="6124" spans="2:17" ht="20.25" customHeight="1">
      <c r="B6124" s="10" t="str">
        <f t="shared" si="387"/>
        <v>پوتين ايمني نسوز682</v>
      </c>
      <c r="C6124" s="10" t="str">
        <f t="shared" si="388"/>
        <v>پوتين ايمني نسوز1403/06/10682</v>
      </c>
      <c r="D6124" s="10" t="str">
        <f>IFERROR(IF(تحویلی!$E$1="","",IF(NOSA!O6124=تحویلی!$E$1,تحویلی!$E$1&amp;COUNTIF(NOSA!$O$1:O6124,تحویلی!$E$1),"")),"")</f>
        <v/>
      </c>
      <c r="E6124" s="10" t="str">
        <f t="shared" si="389"/>
        <v>7339682</v>
      </c>
      <c r="F6124" s="10" t="str">
        <f>IFERROR(VLOOKUP(I6124,DATABASE!$N:$O,2,FALSE),"")</f>
        <v>پوتين ايمني نسوز</v>
      </c>
      <c r="G6124" s="3" t="s">
        <v>3187</v>
      </c>
      <c r="H6124" s="4">
        <v>7339</v>
      </c>
      <c r="I6124" s="3" t="s">
        <v>1648</v>
      </c>
      <c r="J6124" s="3" t="s">
        <v>1649</v>
      </c>
      <c r="K6124" s="5">
        <v>1</v>
      </c>
      <c r="L6124" s="3" t="s">
        <v>3</v>
      </c>
      <c r="M6124" s="3" t="s">
        <v>9</v>
      </c>
      <c r="N6124" s="3" t="s">
        <v>3551</v>
      </c>
      <c r="O6124" s="1">
        <v>682</v>
      </c>
      <c r="P6124" s="4">
        <v>1</v>
      </c>
      <c r="Q6124" s="10">
        <f t="shared" si="390"/>
        <v>682</v>
      </c>
    </row>
    <row r="6125" spans="2:17" ht="20.25" customHeight="1">
      <c r="B6125" s="10" t="str">
        <f t="shared" si="387"/>
        <v>كفش ايمني عايق برق386</v>
      </c>
      <c r="C6125" s="10" t="str">
        <f t="shared" si="388"/>
        <v>كفش ايمني عايق برق1403/06/10386</v>
      </c>
      <c r="D6125" s="10" t="str">
        <f>IFERROR(IF(تحویلی!$E$1="","",IF(NOSA!O6125=تحویلی!$E$1,تحویلی!$E$1&amp;COUNTIF(NOSA!$O$1:O6125,تحویلی!$E$1),"")),"")</f>
        <v/>
      </c>
      <c r="E6125" s="10" t="str">
        <f t="shared" si="389"/>
        <v>7344386</v>
      </c>
      <c r="F6125" s="10" t="str">
        <f>IFERROR(VLOOKUP(I6125,DATABASE!$N:$O,2,FALSE),"")</f>
        <v>كفش ايمني عايق برق</v>
      </c>
      <c r="G6125" s="3" t="s">
        <v>3187</v>
      </c>
      <c r="H6125" s="4">
        <v>7344</v>
      </c>
      <c r="I6125" s="3" t="s">
        <v>1757</v>
      </c>
      <c r="J6125" s="3" t="s">
        <v>1758</v>
      </c>
      <c r="K6125" s="5">
        <v>1</v>
      </c>
      <c r="L6125" s="3" t="s">
        <v>3</v>
      </c>
      <c r="M6125" s="3" t="s">
        <v>47</v>
      </c>
      <c r="N6125" s="3" t="s">
        <v>2906</v>
      </c>
      <c r="O6125" s="1">
        <v>386</v>
      </c>
      <c r="P6125" s="4">
        <v>0</v>
      </c>
      <c r="Q6125" s="10">
        <f t="shared" si="390"/>
        <v>386</v>
      </c>
    </row>
    <row r="6126" spans="2:17" ht="20.25" customHeight="1">
      <c r="B6126" s="10" t="str">
        <f t="shared" si="387"/>
        <v>گوشي اير پلاگ694</v>
      </c>
      <c r="C6126" s="10" t="str">
        <f t="shared" si="388"/>
        <v>گوشي اير پلاگ1403/06/10694</v>
      </c>
      <c r="D6126" s="10" t="str">
        <f>IFERROR(IF(تحویلی!$E$1="","",IF(NOSA!O6126=تحویلی!$E$1,تحویلی!$E$1&amp;COUNTIF(NOSA!$O$1:O6126,تحویلی!$E$1),"")),"")</f>
        <v/>
      </c>
      <c r="E6126" s="10" t="str">
        <f t="shared" si="389"/>
        <v>7348694</v>
      </c>
      <c r="F6126" s="10" t="str">
        <f>IFERROR(VLOOKUP(I6126,DATABASE!$N:$O,2,FALSE),"")</f>
        <v>گوشي اير پلاگ</v>
      </c>
      <c r="G6126" s="3" t="s">
        <v>3187</v>
      </c>
      <c r="H6126" s="4">
        <v>7348</v>
      </c>
      <c r="I6126" s="3" t="s">
        <v>1581</v>
      </c>
      <c r="J6126" s="3" t="s">
        <v>124</v>
      </c>
      <c r="K6126" s="5">
        <v>1</v>
      </c>
      <c r="L6126" s="3" t="s">
        <v>8</v>
      </c>
      <c r="M6126" s="3" t="s">
        <v>47</v>
      </c>
      <c r="N6126" s="3" t="s">
        <v>2879</v>
      </c>
      <c r="O6126" s="1">
        <v>694</v>
      </c>
      <c r="P6126" s="4">
        <v>0</v>
      </c>
      <c r="Q6126" s="10">
        <f t="shared" si="390"/>
        <v>694</v>
      </c>
    </row>
    <row r="6127" spans="2:17" ht="20.25" customHeight="1">
      <c r="B6127" s="10" t="str">
        <f t="shared" si="387"/>
        <v>بند كفش545</v>
      </c>
      <c r="C6127" s="10" t="str">
        <f t="shared" si="388"/>
        <v>بند كفش1403/06/10545</v>
      </c>
      <c r="D6127" s="10" t="str">
        <f>IFERROR(IF(تحویلی!$E$1="","",IF(NOSA!O6127=تحویلی!$E$1,تحویلی!$E$1&amp;COUNTIF(NOSA!$O$1:O6127,تحویلی!$E$1),"")),"")</f>
        <v/>
      </c>
      <c r="E6127" s="10" t="str">
        <f t="shared" si="389"/>
        <v>7356545</v>
      </c>
      <c r="F6127" s="10" t="str">
        <f>IFERROR(VLOOKUP(I6127,DATABASE!$N:$O,2,FALSE),"")</f>
        <v>بند كفش</v>
      </c>
      <c r="G6127" s="3" t="s">
        <v>3187</v>
      </c>
      <c r="H6127" s="4">
        <v>7356</v>
      </c>
      <c r="I6127" s="3" t="s">
        <v>1462</v>
      </c>
      <c r="J6127" s="3" t="s">
        <v>450</v>
      </c>
      <c r="K6127" s="5">
        <v>2</v>
      </c>
      <c r="L6127" s="3" t="s">
        <v>3</v>
      </c>
      <c r="M6127" s="3" t="s">
        <v>4</v>
      </c>
      <c r="N6127" s="3" t="s">
        <v>3553</v>
      </c>
      <c r="O6127" s="1">
        <v>545</v>
      </c>
      <c r="P6127" s="4">
        <v>0</v>
      </c>
      <c r="Q6127" s="10">
        <f t="shared" si="390"/>
        <v>545</v>
      </c>
    </row>
    <row r="6128" spans="2:17" ht="20.25" customHeight="1">
      <c r="B6128" s="10" t="str">
        <f t="shared" si="387"/>
        <v>دستكش ضد برش سبك238</v>
      </c>
      <c r="C6128" s="10" t="str">
        <f t="shared" si="388"/>
        <v>دستكش ضد برش سبك1403/06/10238</v>
      </c>
      <c r="D6128" s="10" t="str">
        <f>IFERROR(IF(تحویلی!$E$1="","",IF(NOSA!O6128=تحویلی!$E$1,تحویلی!$E$1&amp;COUNTIF(NOSA!$O$1:O6128,تحویلی!$E$1),"")),"")</f>
        <v/>
      </c>
      <c r="E6128" s="10" t="str">
        <f t="shared" si="389"/>
        <v>7375238</v>
      </c>
      <c r="F6128" s="10" t="str">
        <f>IFERROR(VLOOKUP(I6128,DATABASE!$N:$O,2,FALSE),"")</f>
        <v>دستكش ضد برش سبك</v>
      </c>
      <c r="G6128" s="3" t="s">
        <v>3187</v>
      </c>
      <c r="H6128" s="4">
        <v>7375</v>
      </c>
      <c r="I6128" s="3" t="s">
        <v>1442</v>
      </c>
      <c r="J6128" s="3" t="s">
        <v>22</v>
      </c>
      <c r="K6128" s="5">
        <v>1</v>
      </c>
      <c r="L6128" s="3" t="s">
        <v>3</v>
      </c>
      <c r="M6128" s="3" t="s">
        <v>19</v>
      </c>
      <c r="N6128" s="3" t="s">
        <v>3554</v>
      </c>
      <c r="O6128" s="1">
        <v>238</v>
      </c>
      <c r="P6128" s="4">
        <v>1</v>
      </c>
      <c r="Q6128" s="10">
        <f t="shared" si="390"/>
        <v>238</v>
      </c>
    </row>
    <row r="6129" spans="2:17" ht="20.25" customHeight="1">
      <c r="B6129" s="10" t="str">
        <f t="shared" si="387"/>
        <v>دستكش ساق بلند نسوز238</v>
      </c>
      <c r="C6129" s="10" t="str">
        <f t="shared" si="388"/>
        <v>دستكش ساق بلند نسوز1403/06/10238</v>
      </c>
      <c r="D6129" s="10" t="str">
        <f>IFERROR(IF(تحویلی!$E$1="","",IF(NOSA!O6129=تحویلی!$E$1,تحویلی!$E$1&amp;COUNTIF(NOSA!$O$1:O6129,تحویلی!$E$1),"")),"")</f>
        <v/>
      </c>
      <c r="E6129" s="10" t="str">
        <f t="shared" si="389"/>
        <v>7375238</v>
      </c>
      <c r="F6129" s="10" t="str">
        <f>IFERROR(VLOOKUP(I6129,DATABASE!$N:$O,2,FALSE),"")</f>
        <v>دستكش ساق بلند نسوز</v>
      </c>
      <c r="G6129" s="3" t="s">
        <v>3187</v>
      </c>
      <c r="H6129" s="4">
        <v>7375</v>
      </c>
      <c r="I6129" s="3" t="s">
        <v>1461</v>
      </c>
      <c r="J6129" s="3" t="s">
        <v>34</v>
      </c>
      <c r="K6129" s="5">
        <v>1</v>
      </c>
      <c r="L6129" s="3" t="s">
        <v>3</v>
      </c>
      <c r="M6129" s="3" t="s">
        <v>19</v>
      </c>
      <c r="N6129" s="3" t="s">
        <v>3554</v>
      </c>
      <c r="O6129" s="1">
        <v>238</v>
      </c>
      <c r="P6129" s="4">
        <v>1</v>
      </c>
      <c r="Q6129" s="10">
        <f t="shared" si="390"/>
        <v>238</v>
      </c>
    </row>
    <row r="6130" spans="2:17" ht="20.25" customHeight="1">
      <c r="B6130" s="10" t="str">
        <f t="shared" si="387"/>
        <v>كفش ايمني عايق برق859</v>
      </c>
      <c r="C6130" s="10" t="str">
        <f t="shared" si="388"/>
        <v>كفش ايمني عايق برق1403/06/11859</v>
      </c>
      <c r="D6130" s="10" t="str">
        <f>IFERROR(IF(تحویلی!$E$1="","",IF(NOSA!O6130=تحویلی!$E$1,تحویلی!$E$1&amp;COUNTIF(NOSA!$O$1:O6130,تحویلی!$E$1),"")),"")</f>
        <v/>
      </c>
      <c r="E6130" s="10" t="str">
        <f t="shared" si="389"/>
        <v>7390859</v>
      </c>
      <c r="F6130" s="10" t="str">
        <f>IFERROR(VLOOKUP(I6130,DATABASE!$N:$O,2,FALSE),"")</f>
        <v>كفش ايمني عايق برق</v>
      </c>
      <c r="G6130" s="3" t="s">
        <v>3188</v>
      </c>
      <c r="H6130" s="4">
        <v>7390</v>
      </c>
      <c r="I6130" s="3" t="s">
        <v>1575</v>
      </c>
      <c r="J6130" s="3" t="s">
        <v>1717</v>
      </c>
      <c r="K6130" s="5">
        <v>1</v>
      </c>
      <c r="L6130" s="3" t="s">
        <v>3</v>
      </c>
      <c r="M6130" s="3" t="s">
        <v>102</v>
      </c>
      <c r="N6130" s="3" t="s">
        <v>163</v>
      </c>
      <c r="O6130" s="1">
        <v>859</v>
      </c>
      <c r="P6130" s="4">
        <v>0</v>
      </c>
      <c r="Q6130" s="10">
        <f t="shared" si="390"/>
        <v>859</v>
      </c>
    </row>
    <row r="6131" spans="2:17" ht="20.25" customHeight="1">
      <c r="B6131" s="10" t="str">
        <f t="shared" si="387"/>
        <v>بند داخل كلاه ايمني845</v>
      </c>
      <c r="C6131" s="10" t="str">
        <f t="shared" si="388"/>
        <v>بند داخل كلاه ايمني1403/06/11845</v>
      </c>
      <c r="D6131" s="10" t="str">
        <f>IFERROR(IF(تحویلی!$E$1="","",IF(NOSA!O6131=تحویلی!$E$1,تحویلی!$E$1&amp;COUNTIF(NOSA!$O$1:O6131,تحویلی!$E$1),"")),"")</f>
        <v/>
      </c>
      <c r="E6131" s="10" t="str">
        <f t="shared" si="389"/>
        <v>7399845</v>
      </c>
      <c r="F6131" s="10" t="str">
        <f>IFERROR(VLOOKUP(I6131,DATABASE!$N:$O,2,FALSE),"")</f>
        <v>بند داخل كلاه ايمني</v>
      </c>
      <c r="G6131" s="3" t="s">
        <v>3188</v>
      </c>
      <c r="H6131" s="4">
        <v>7399</v>
      </c>
      <c r="I6131" s="3" t="s">
        <v>2343</v>
      </c>
      <c r="J6131" s="3" t="s">
        <v>229</v>
      </c>
      <c r="K6131" s="5">
        <v>1</v>
      </c>
      <c r="L6131" s="3" t="s">
        <v>8</v>
      </c>
      <c r="M6131" s="3" t="s">
        <v>47</v>
      </c>
      <c r="N6131" s="3" t="s">
        <v>2701</v>
      </c>
      <c r="O6131" s="1">
        <v>845</v>
      </c>
      <c r="P6131" s="4">
        <v>1</v>
      </c>
      <c r="Q6131" s="10">
        <f t="shared" si="390"/>
        <v>845</v>
      </c>
    </row>
    <row r="6132" spans="2:17" ht="20.25" customHeight="1">
      <c r="B6132" s="10" t="str">
        <f t="shared" si="387"/>
        <v>شيشه مات ماسك جوشكاري248</v>
      </c>
      <c r="C6132" s="10" t="str">
        <f t="shared" si="388"/>
        <v>شيشه مات ماسك جوشكاري1403/06/11248</v>
      </c>
      <c r="D6132" s="10" t="str">
        <f>IFERROR(IF(تحویلی!$E$1="","",IF(NOSA!O6132=تحویلی!$E$1,تحویلی!$E$1&amp;COUNTIF(NOSA!$O$1:O6132,تحویلی!$E$1),"")),"")</f>
        <v/>
      </c>
      <c r="E6132" s="10" t="str">
        <f t="shared" si="389"/>
        <v>7407248</v>
      </c>
      <c r="F6132" s="10" t="str">
        <f>IFERROR(VLOOKUP(I6132,DATABASE!$N:$O,2,FALSE),"")</f>
        <v>شيشه مات ماسك جوشكاري</v>
      </c>
      <c r="G6132" s="3" t="s">
        <v>3188</v>
      </c>
      <c r="H6132" s="4">
        <v>7407</v>
      </c>
      <c r="I6132" s="3" t="s">
        <v>1507</v>
      </c>
      <c r="J6132" s="3" t="s">
        <v>113</v>
      </c>
      <c r="K6132" s="5">
        <v>1</v>
      </c>
      <c r="L6132" s="3" t="s">
        <v>8</v>
      </c>
      <c r="M6132" s="3" t="s">
        <v>87</v>
      </c>
      <c r="N6132" s="3" t="s">
        <v>237</v>
      </c>
      <c r="O6132" s="1">
        <v>248</v>
      </c>
      <c r="P6132" s="4">
        <v>0</v>
      </c>
      <c r="Q6132" s="10">
        <f t="shared" si="390"/>
        <v>248</v>
      </c>
    </row>
    <row r="6133" spans="2:17" ht="20.25" customHeight="1">
      <c r="B6133" s="10" t="str">
        <f t="shared" si="387"/>
        <v>كفش ايمني194</v>
      </c>
      <c r="C6133" s="10" t="str">
        <f t="shared" si="388"/>
        <v>كفش ايمني1403/06/11194</v>
      </c>
      <c r="D6133" s="10" t="str">
        <f>IFERROR(IF(تحویلی!$E$1="","",IF(NOSA!O6133=تحویلی!$E$1,تحویلی!$E$1&amp;COUNTIF(NOSA!$O$1:O6133,تحویلی!$E$1),"")),"")</f>
        <v/>
      </c>
      <c r="E6133" s="10" t="str">
        <f t="shared" si="389"/>
        <v>7415194</v>
      </c>
      <c r="F6133" s="10" t="str">
        <f>IFERROR(VLOOKUP(I6133,DATABASE!$N:$O,2,FALSE),"")</f>
        <v>كفش ايمني</v>
      </c>
      <c r="G6133" s="3" t="s">
        <v>3188</v>
      </c>
      <c r="H6133" s="4">
        <v>7415</v>
      </c>
      <c r="I6133" s="3" t="s">
        <v>1497</v>
      </c>
      <c r="J6133" s="3" t="s">
        <v>2683</v>
      </c>
      <c r="K6133" s="5">
        <v>1</v>
      </c>
      <c r="L6133" s="3" t="s">
        <v>3</v>
      </c>
      <c r="M6133" s="3" t="s">
        <v>19</v>
      </c>
      <c r="N6133" s="3" t="s">
        <v>859</v>
      </c>
      <c r="O6133" s="1">
        <v>194</v>
      </c>
      <c r="P6133" s="4">
        <v>1</v>
      </c>
      <c r="Q6133" s="10">
        <f t="shared" si="390"/>
        <v>194</v>
      </c>
    </row>
    <row r="6134" spans="2:17" ht="20.25" customHeight="1">
      <c r="B6134" s="10" t="str">
        <f t="shared" si="387"/>
        <v>پابند نسوز چرمي930</v>
      </c>
      <c r="C6134" s="10" t="str">
        <f t="shared" si="388"/>
        <v>پابند نسوز چرمي1403/06/11930</v>
      </c>
      <c r="D6134" s="10" t="str">
        <f>IFERROR(IF(تحویلی!$E$1="","",IF(NOSA!O6134=تحویلی!$E$1,تحویلی!$E$1&amp;COUNTIF(NOSA!$O$1:O6134,تحویلی!$E$1),"")),"")</f>
        <v/>
      </c>
      <c r="E6134" s="10" t="str">
        <f t="shared" si="389"/>
        <v>7417930</v>
      </c>
      <c r="F6134" s="10" t="str">
        <f>IFERROR(VLOOKUP(I6134,DATABASE!$N:$O,2,FALSE),"")</f>
        <v>پابند نسوز چرمي</v>
      </c>
      <c r="G6134" s="3" t="s">
        <v>3188</v>
      </c>
      <c r="H6134" s="4">
        <v>7417</v>
      </c>
      <c r="I6134" s="3" t="s">
        <v>1460</v>
      </c>
      <c r="J6134" s="3" t="s">
        <v>18</v>
      </c>
      <c r="K6134" s="5">
        <v>1</v>
      </c>
      <c r="L6134" s="3" t="s">
        <v>3</v>
      </c>
      <c r="M6134" s="3" t="s">
        <v>19</v>
      </c>
      <c r="N6134" s="3" t="s">
        <v>3555</v>
      </c>
      <c r="O6134" s="1">
        <v>930</v>
      </c>
      <c r="P6134" s="4">
        <v>0</v>
      </c>
      <c r="Q6134" s="10">
        <f t="shared" si="390"/>
        <v>930</v>
      </c>
    </row>
    <row r="6135" spans="2:17" ht="20.25" customHeight="1">
      <c r="B6135" s="10" t="str">
        <f t="shared" si="387"/>
        <v>پابند نسوز چرمي725</v>
      </c>
      <c r="C6135" s="10" t="str">
        <f t="shared" si="388"/>
        <v>پابند نسوز چرمي1403/06/11725</v>
      </c>
      <c r="D6135" s="10" t="str">
        <f>IFERROR(IF(تحویلی!$E$1="","",IF(NOSA!O6135=تحویلی!$E$1,تحویلی!$E$1&amp;COUNTIF(NOSA!$O$1:O6135,تحویلی!$E$1),"")),"")</f>
        <v/>
      </c>
      <c r="E6135" s="10" t="str">
        <f t="shared" si="389"/>
        <v>7417725</v>
      </c>
      <c r="F6135" s="10" t="str">
        <f>IFERROR(VLOOKUP(I6135,DATABASE!$N:$O,2,FALSE),"")</f>
        <v>پابند نسوز چرمي</v>
      </c>
      <c r="G6135" s="3" t="s">
        <v>3188</v>
      </c>
      <c r="H6135" s="4">
        <v>7417</v>
      </c>
      <c r="I6135" s="3" t="s">
        <v>1460</v>
      </c>
      <c r="J6135" s="3" t="s">
        <v>18</v>
      </c>
      <c r="K6135" s="5">
        <v>1</v>
      </c>
      <c r="L6135" s="3" t="s">
        <v>3</v>
      </c>
      <c r="M6135" s="3" t="s">
        <v>19</v>
      </c>
      <c r="N6135" s="3" t="s">
        <v>982</v>
      </c>
      <c r="O6135" s="1">
        <v>725</v>
      </c>
      <c r="P6135" s="4">
        <v>0</v>
      </c>
      <c r="Q6135" s="10">
        <f t="shared" si="390"/>
        <v>725</v>
      </c>
    </row>
    <row r="6136" spans="2:17" ht="20.25" customHeight="1">
      <c r="B6136" s="10" t="str">
        <f t="shared" si="387"/>
        <v>دستكش ضد برش سبك755</v>
      </c>
      <c r="C6136" s="10" t="str">
        <f t="shared" si="388"/>
        <v>دستكش ضد برش سبك1403/06/12755</v>
      </c>
      <c r="D6136" s="10" t="str">
        <f>IFERROR(IF(تحویلی!$E$1="","",IF(NOSA!O6136=تحویلی!$E$1,تحویلی!$E$1&amp;COUNTIF(NOSA!$O$1:O6136,تحویلی!$E$1),"")),"")</f>
        <v/>
      </c>
      <c r="E6136" s="10" t="str">
        <f t="shared" si="389"/>
        <v>7426755</v>
      </c>
      <c r="F6136" s="10" t="str">
        <f>IFERROR(VLOOKUP(I6136,DATABASE!$N:$O,2,FALSE),"")</f>
        <v>دستكش ضد برش سبك</v>
      </c>
      <c r="G6136" s="173" t="s">
        <v>3556</v>
      </c>
      <c r="H6136" s="174">
        <v>7426</v>
      </c>
      <c r="I6136" s="173" t="s">
        <v>1442</v>
      </c>
      <c r="J6136" s="173" t="s">
        <v>22</v>
      </c>
      <c r="K6136" s="175">
        <v>1</v>
      </c>
      <c r="L6136" s="173" t="s">
        <v>3</v>
      </c>
      <c r="M6136" s="173" t="s">
        <v>9</v>
      </c>
      <c r="N6136" s="173" t="s">
        <v>3557</v>
      </c>
      <c r="O6136" s="176">
        <v>755</v>
      </c>
      <c r="P6136" s="174">
        <v>0</v>
      </c>
      <c r="Q6136" s="10">
        <f t="shared" si="390"/>
        <v>755</v>
      </c>
    </row>
    <row r="6137" spans="2:17" ht="20.25" customHeight="1">
      <c r="B6137" s="10" t="str">
        <f t="shared" ref="B6137:B6199" si="391">F6137&amp;Q6137</f>
        <v>دستكش ضد برش سبك888</v>
      </c>
      <c r="C6137" s="10" t="str">
        <f t="shared" si="388"/>
        <v>دستكش ضد برش سبك1403/06/12888</v>
      </c>
      <c r="D6137" s="10" t="str">
        <f>IFERROR(IF(تحویلی!$E$1="","",IF(NOSA!O6137=تحویلی!$E$1,تحویلی!$E$1&amp;COUNTIF(NOSA!$O$1:O6137,تحویلی!$E$1),"")),"")</f>
        <v/>
      </c>
      <c r="E6137" s="10" t="str">
        <f t="shared" si="389"/>
        <v>7428888</v>
      </c>
      <c r="F6137" s="10" t="str">
        <f>IFERROR(VLOOKUP(I6137,DATABASE!$N:$O,2,FALSE),"")</f>
        <v>دستكش ضد برش سبك</v>
      </c>
      <c r="G6137" s="173" t="s">
        <v>3556</v>
      </c>
      <c r="H6137" s="174">
        <v>7428</v>
      </c>
      <c r="I6137" s="173" t="s">
        <v>1442</v>
      </c>
      <c r="J6137" s="173" t="s">
        <v>22</v>
      </c>
      <c r="K6137" s="175">
        <v>1</v>
      </c>
      <c r="L6137" s="173" t="s">
        <v>3</v>
      </c>
      <c r="M6137" s="173" t="s">
        <v>9</v>
      </c>
      <c r="N6137" s="173" t="s">
        <v>3430</v>
      </c>
      <c r="O6137" s="176">
        <v>888</v>
      </c>
      <c r="P6137" s="174">
        <v>0</v>
      </c>
      <c r="Q6137" s="10">
        <f t="shared" si="390"/>
        <v>888</v>
      </c>
    </row>
    <row r="6138" spans="2:17" ht="20.25" customHeight="1">
      <c r="B6138" s="10" t="str">
        <f t="shared" si="391"/>
        <v>فيلتر ماسك نيم صورت (3M) مدل 2091755</v>
      </c>
      <c r="C6138" s="10" t="str">
        <f t="shared" si="388"/>
        <v>فيلتر ماسك نيم صورت (3M) مدل 20911403/06/12755</v>
      </c>
      <c r="D6138" s="10" t="str">
        <f>IFERROR(IF(تحویلی!$E$1="","",IF(NOSA!O6138=تحویلی!$E$1,تحویلی!$E$1&amp;COUNTIF(NOSA!$O$1:O6138,تحویلی!$E$1),"")),"")</f>
        <v/>
      </c>
      <c r="E6138" s="10" t="str">
        <f t="shared" si="389"/>
        <v>7429755</v>
      </c>
      <c r="F6138" s="10" t="str">
        <f>IFERROR(VLOOKUP(I6138,DATABASE!$N:$O,2,FALSE),"")</f>
        <v>فيلتر ماسك نيم صورت (3M) مدل 2091</v>
      </c>
      <c r="G6138" s="173" t="s">
        <v>3556</v>
      </c>
      <c r="H6138" s="174">
        <v>7429</v>
      </c>
      <c r="I6138" s="173" t="s">
        <v>1475</v>
      </c>
      <c r="J6138" s="173" t="s">
        <v>53</v>
      </c>
      <c r="K6138" s="175">
        <v>1</v>
      </c>
      <c r="L6138" s="173" t="s">
        <v>8</v>
      </c>
      <c r="M6138" s="173" t="s">
        <v>9</v>
      </c>
      <c r="N6138" s="173" t="s">
        <v>3557</v>
      </c>
      <c r="O6138" s="176">
        <v>755</v>
      </c>
      <c r="P6138" s="174">
        <v>0</v>
      </c>
      <c r="Q6138" s="10">
        <f t="shared" si="390"/>
        <v>755</v>
      </c>
    </row>
    <row r="6139" spans="2:17" ht="20.25" customHeight="1">
      <c r="B6139" s="10" t="str">
        <f t="shared" si="391"/>
        <v>پوتين ايمني نسوز894</v>
      </c>
      <c r="C6139" s="10" t="str">
        <f t="shared" si="388"/>
        <v>پوتين ايمني نسوز1403/06/13894</v>
      </c>
      <c r="D6139" s="10" t="str">
        <f>IFERROR(IF(تحویلی!$E$1="","",IF(NOSA!O6139=تحویلی!$E$1,تحویلی!$E$1&amp;COUNTIF(NOSA!$O$1:O6139,تحویلی!$E$1),"")),"")</f>
        <v/>
      </c>
      <c r="E6139" s="10" t="str">
        <f t="shared" si="389"/>
        <v>7438894</v>
      </c>
      <c r="F6139" s="10" t="str">
        <f>IFERROR(VLOOKUP(I6139,DATABASE!$N:$O,2,FALSE),"")</f>
        <v>پوتين ايمني نسوز</v>
      </c>
      <c r="G6139" s="3" t="s">
        <v>3558</v>
      </c>
      <c r="H6139" s="4">
        <v>7438</v>
      </c>
      <c r="I6139" s="3" t="s">
        <v>1648</v>
      </c>
      <c r="J6139" s="3" t="s">
        <v>1649</v>
      </c>
      <c r="K6139" s="5">
        <v>1</v>
      </c>
      <c r="L6139" s="3" t="s">
        <v>3</v>
      </c>
      <c r="M6139" s="3" t="s">
        <v>40</v>
      </c>
      <c r="N6139" s="3" t="s">
        <v>3466</v>
      </c>
      <c r="O6139" s="1">
        <v>894</v>
      </c>
      <c r="P6139" s="4">
        <v>0</v>
      </c>
      <c r="Q6139" s="10">
        <f t="shared" si="390"/>
        <v>894</v>
      </c>
    </row>
    <row r="6140" spans="2:17" ht="20.25" customHeight="1">
      <c r="B6140" s="10" t="str">
        <f t="shared" si="391"/>
        <v>894</v>
      </c>
      <c r="C6140" s="10" t="str">
        <f t="shared" si="388"/>
        <v>1403/06/13894</v>
      </c>
      <c r="D6140" s="10" t="str">
        <f>IFERROR(IF(تحویلی!$E$1="","",IF(NOSA!O6140=تحویلی!$E$1,تحویلی!$E$1&amp;COUNTIF(NOSA!$O$1:O6140,تحویلی!$E$1),"")),"")</f>
        <v/>
      </c>
      <c r="E6140" s="10" t="str">
        <f t="shared" si="389"/>
        <v>7438894</v>
      </c>
      <c r="F6140" s="10" t="str">
        <f>IFERROR(VLOOKUP(I6140,DATABASE!$N:$O,2,FALSE),"")</f>
        <v/>
      </c>
      <c r="G6140" s="3" t="s">
        <v>3558</v>
      </c>
      <c r="H6140" s="4">
        <v>7438</v>
      </c>
      <c r="I6140" s="3" t="s">
        <v>3559</v>
      </c>
      <c r="J6140" s="3" t="s">
        <v>3560</v>
      </c>
      <c r="K6140" s="5">
        <v>1</v>
      </c>
      <c r="L6140" s="3" t="s">
        <v>8</v>
      </c>
      <c r="M6140" s="3" t="s">
        <v>40</v>
      </c>
      <c r="N6140" s="3" t="s">
        <v>3466</v>
      </c>
      <c r="O6140" s="1">
        <v>894</v>
      </c>
      <c r="P6140" s="4">
        <v>0</v>
      </c>
      <c r="Q6140" s="10">
        <f t="shared" si="390"/>
        <v>894</v>
      </c>
    </row>
    <row r="6141" spans="2:17" ht="20.25" customHeight="1">
      <c r="B6141" s="10" t="str">
        <f t="shared" si="391"/>
        <v>دستكش ضد برش سبك930</v>
      </c>
      <c r="C6141" s="10" t="str">
        <f t="shared" si="388"/>
        <v>دستكش ضد برش سبك1403/06/13930</v>
      </c>
      <c r="D6141" s="10" t="str">
        <f>IFERROR(IF(تحویلی!$E$1="","",IF(NOSA!O6141=تحویلی!$E$1,تحویلی!$E$1&amp;COUNTIF(NOSA!$O$1:O6141,تحویلی!$E$1),"")),"")</f>
        <v/>
      </c>
      <c r="E6141" s="10" t="str">
        <f t="shared" si="389"/>
        <v>7439930</v>
      </c>
      <c r="F6141" s="10" t="str">
        <f>IFERROR(VLOOKUP(I6141,DATABASE!$N:$O,2,FALSE),"")</f>
        <v>دستكش ضد برش سبك</v>
      </c>
      <c r="G6141" s="3" t="s">
        <v>3558</v>
      </c>
      <c r="H6141" s="4">
        <v>7439</v>
      </c>
      <c r="I6141" s="3" t="s">
        <v>1442</v>
      </c>
      <c r="J6141" s="3" t="s">
        <v>22</v>
      </c>
      <c r="K6141" s="5">
        <v>1</v>
      </c>
      <c r="L6141" s="3" t="s">
        <v>3</v>
      </c>
      <c r="M6141" s="3" t="s">
        <v>19</v>
      </c>
      <c r="N6141" s="3" t="s">
        <v>3555</v>
      </c>
      <c r="O6141" s="1">
        <v>930</v>
      </c>
      <c r="P6141" s="4">
        <v>1</v>
      </c>
      <c r="Q6141" s="10">
        <f t="shared" si="390"/>
        <v>930</v>
      </c>
    </row>
    <row r="6142" spans="2:17" ht="20.25" customHeight="1">
      <c r="B6142" s="10" t="str">
        <f t="shared" si="391"/>
        <v>دستكش ضد برش سبك933</v>
      </c>
      <c r="C6142" s="10" t="str">
        <f t="shared" si="388"/>
        <v>دستكش ضد برش سبك1403/06/13933</v>
      </c>
      <c r="D6142" s="10" t="str">
        <f>IFERROR(IF(تحویلی!$E$1="","",IF(NOSA!O6142=تحویلی!$E$1,تحویلی!$E$1&amp;COUNTIF(NOSA!$O$1:O6142,تحویلی!$E$1),"")),"")</f>
        <v/>
      </c>
      <c r="E6142" s="10" t="str">
        <f t="shared" si="389"/>
        <v>7441933</v>
      </c>
      <c r="F6142" s="10" t="str">
        <f>IFERROR(VLOOKUP(I6142,DATABASE!$N:$O,2,FALSE),"")</f>
        <v>دستكش ضد برش سبك</v>
      </c>
      <c r="G6142" s="3" t="s">
        <v>3558</v>
      </c>
      <c r="H6142" s="4">
        <v>7441</v>
      </c>
      <c r="I6142" s="3" t="s">
        <v>1442</v>
      </c>
      <c r="J6142" s="3" t="s">
        <v>22</v>
      </c>
      <c r="K6142" s="5">
        <v>1</v>
      </c>
      <c r="L6142" s="3" t="s">
        <v>3</v>
      </c>
      <c r="M6142" s="3" t="s">
        <v>47</v>
      </c>
      <c r="N6142" s="3" t="s">
        <v>3561</v>
      </c>
      <c r="O6142" s="1">
        <v>933</v>
      </c>
      <c r="P6142" s="4">
        <v>0</v>
      </c>
      <c r="Q6142" s="10">
        <f t="shared" si="390"/>
        <v>933</v>
      </c>
    </row>
    <row r="6143" spans="2:17" ht="20.25" customHeight="1">
      <c r="B6143" s="10" t="str">
        <f t="shared" si="391"/>
        <v>دستكش ضد برش سبك66</v>
      </c>
      <c r="C6143" s="10" t="str">
        <f t="shared" si="388"/>
        <v>دستكش ضد برش سبك1403/06/1366</v>
      </c>
      <c r="D6143" s="10" t="str">
        <f>IFERROR(IF(تحویلی!$E$1="","",IF(NOSA!O6143=تحویلی!$E$1,تحویلی!$E$1&amp;COUNTIF(NOSA!$O$1:O6143,تحویلی!$E$1),"")),"")</f>
        <v/>
      </c>
      <c r="E6143" s="10" t="str">
        <f t="shared" si="389"/>
        <v>745666</v>
      </c>
      <c r="F6143" s="10" t="str">
        <f>IFERROR(VLOOKUP(I6143,DATABASE!$N:$O,2,FALSE),"")</f>
        <v>دستكش ضد برش سبك</v>
      </c>
      <c r="G6143" s="3" t="s">
        <v>3558</v>
      </c>
      <c r="H6143" s="4">
        <v>7456</v>
      </c>
      <c r="I6143" s="3" t="s">
        <v>1442</v>
      </c>
      <c r="J6143" s="3" t="s">
        <v>22</v>
      </c>
      <c r="K6143" s="5">
        <v>1</v>
      </c>
      <c r="L6143" s="3" t="s">
        <v>3</v>
      </c>
      <c r="M6143" s="3" t="s">
        <v>40</v>
      </c>
      <c r="N6143" s="3" t="s">
        <v>190</v>
      </c>
      <c r="O6143" s="1">
        <v>66</v>
      </c>
      <c r="P6143" s="4">
        <v>0</v>
      </c>
      <c r="Q6143" s="10">
        <f t="shared" si="390"/>
        <v>66</v>
      </c>
    </row>
    <row r="6144" spans="2:17" ht="20.25" customHeight="1">
      <c r="B6144" s="10" t="str">
        <f t="shared" si="391"/>
        <v>دستكش ضد برش سبك827</v>
      </c>
      <c r="C6144" s="10" t="str">
        <f t="shared" si="388"/>
        <v>دستكش ضد برش سبك1403/06/13827</v>
      </c>
      <c r="D6144" s="10" t="str">
        <f>IFERROR(IF(تحویلی!$E$1="","",IF(NOSA!O6144=تحویلی!$E$1,تحویلی!$E$1&amp;COUNTIF(NOSA!$O$1:O6144,تحویلی!$E$1),"")),"")</f>
        <v/>
      </c>
      <c r="E6144" s="10" t="str">
        <f t="shared" si="389"/>
        <v>7462827</v>
      </c>
      <c r="F6144" s="10" t="str">
        <f>IFERROR(VLOOKUP(I6144,DATABASE!$N:$O,2,FALSE),"")</f>
        <v>دستكش ضد برش سبك</v>
      </c>
      <c r="G6144" s="3" t="s">
        <v>3558</v>
      </c>
      <c r="H6144" s="4">
        <v>7462</v>
      </c>
      <c r="I6144" s="3" t="s">
        <v>1442</v>
      </c>
      <c r="J6144" s="3" t="s">
        <v>22</v>
      </c>
      <c r="K6144" s="5">
        <v>1</v>
      </c>
      <c r="L6144" s="3" t="s">
        <v>3</v>
      </c>
      <c r="M6144" s="3" t="s">
        <v>47</v>
      </c>
      <c r="N6144" s="3" t="s">
        <v>2729</v>
      </c>
      <c r="O6144" s="1">
        <v>827</v>
      </c>
      <c r="P6144" s="4">
        <v>0</v>
      </c>
      <c r="Q6144" s="10">
        <f t="shared" si="390"/>
        <v>827</v>
      </c>
    </row>
    <row r="6145" spans="2:17" ht="20.25" customHeight="1">
      <c r="B6145" s="10" t="str">
        <f t="shared" si="391"/>
        <v>دستكش ضد برش سبك580</v>
      </c>
      <c r="C6145" s="10" t="str">
        <f t="shared" si="388"/>
        <v>دستكش ضد برش سبك1403/06/13580</v>
      </c>
      <c r="D6145" s="10" t="str">
        <f>IFERROR(IF(تحویلی!$E$1="","",IF(NOSA!O6145=تحویلی!$E$1,تحویلی!$E$1&amp;COUNTIF(NOSA!$O$1:O6145,تحویلی!$E$1),"")),"")</f>
        <v/>
      </c>
      <c r="E6145" s="10" t="str">
        <f t="shared" si="389"/>
        <v>7470580</v>
      </c>
      <c r="F6145" s="10" t="str">
        <f>IFERROR(VLOOKUP(I6145,DATABASE!$N:$O,2,FALSE),"")</f>
        <v>دستكش ضد برش سبك</v>
      </c>
      <c r="G6145" s="3" t="s">
        <v>3558</v>
      </c>
      <c r="H6145" s="4">
        <v>7470</v>
      </c>
      <c r="I6145" s="3" t="s">
        <v>1442</v>
      </c>
      <c r="J6145" s="3" t="s">
        <v>22</v>
      </c>
      <c r="K6145" s="5">
        <v>1</v>
      </c>
      <c r="L6145" s="3" t="s">
        <v>3</v>
      </c>
      <c r="M6145" s="3" t="s">
        <v>47</v>
      </c>
      <c r="N6145" s="3" t="s">
        <v>132</v>
      </c>
      <c r="O6145" s="1">
        <v>580</v>
      </c>
      <c r="P6145" s="4">
        <v>0</v>
      </c>
      <c r="Q6145" s="10">
        <f t="shared" si="390"/>
        <v>580</v>
      </c>
    </row>
    <row r="6146" spans="2:17" ht="20.25" customHeight="1">
      <c r="B6146" s="10" t="str">
        <f t="shared" si="391"/>
        <v>دستكش ضد برش سبك682</v>
      </c>
      <c r="C6146" s="10" t="str">
        <f t="shared" si="388"/>
        <v>دستكش ضد برش سبك1403/06/14682</v>
      </c>
      <c r="D6146" s="10" t="str">
        <f>IFERROR(IF(تحویلی!$E$1="","",IF(NOSA!O6146=تحویلی!$E$1,تحویلی!$E$1&amp;COUNTIF(NOSA!$O$1:O6146,تحویلی!$E$1),"")),"")</f>
        <v/>
      </c>
      <c r="E6146" s="10" t="str">
        <f t="shared" si="389"/>
        <v>7488682</v>
      </c>
      <c r="F6146" s="10" t="str">
        <f>IFERROR(VLOOKUP(I6146,DATABASE!$N:$O,2,FALSE),"")</f>
        <v>دستكش ضد برش سبك</v>
      </c>
      <c r="G6146" s="3" t="s">
        <v>3562</v>
      </c>
      <c r="H6146" s="4">
        <v>7488</v>
      </c>
      <c r="I6146" s="3" t="s">
        <v>1442</v>
      </c>
      <c r="J6146" s="3" t="s">
        <v>22</v>
      </c>
      <c r="K6146" s="5">
        <v>1</v>
      </c>
      <c r="L6146" s="3" t="s">
        <v>3</v>
      </c>
      <c r="M6146" s="3" t="s">
        <v>9</v>
      </c>
      <c r="N6146" s="3" t="s">
        <v>3551</v>
      </c>
      <c r="O6146" s="1">
        <v>682</v>
      </c>
      <c r="P6146" s="4">
        <v>1</v>
      </c>
      <c r="Q6146" s="10">
        <f t="shared" si="390"/>
        <v>682</v>
      </c>
    </row>
    <row r="6147" spans="2:17" ht="20.25" customHeight="1">
      <c r="B6147" s="10" t="str">
        <f t="shared" si="391"/>
        <v>دستكش كف مواد سبك843</v>
      </c>
      <c r="C6147" s="10" t="str">
        <f t="shared" ref="C6147:C6209" si="392">F6147&amp;G6147&amp;O6147</f>
        <v>دستكش كف مواد سبك1403/06/14843</v>
      </c>
      <c r="D6147" s="10" t="str">
        <f>IFERROR(IF(تحویلی!$E$1="","",IF(NOSA!O6147=تحویلی!$E$1,تحویلی!$E$1&amp;COUNTIF(NOSA!$O$1:O6147,تحویلی!$E$1),"")),"")</f>
        <v/>
      </c>
      <c r="E6147" s="10" t="str">
        <f t="shared" ref="E6147:E6209" si="393">H6147&amp;O6147</f>
        <v>7490843</v>
      </c>
      <c r="F6147" s="10" t="str">
        <f>IFERROR(VLOOKUP(I6147,DATABASE!$N:$O,2,FALSE),"")</f>
        <v>دستكش كف مواد سبك</v>
      </c>
      <c r="G6147" s="3" t="s">
        <v>3562</v>
      </c>
      <c r="H6147" s="4">
        <v>7490</v>
      </c>
      <c r="I6147" s="3" t="s">
        <v>1456</v>
      </c>
      <c r="J6147" s="3" t="s">
        <v>2</v>
      </c>
      <c r="K6147" s="5">
        <v>1</v>
      </c>
      <c r="L6147" s="3" t="s">
        <v>3</v>
      </c>
      <c r="M6147" s="3" t="s">
        <v>47</v>
      </c>
      <c r="N6147" s="3" t="s">
        <v>3337</v>
      </c>
      <c r="O6147" s="1">
        <v>843</v>
      </c>
      <c r="P6147" s="4">
        <v>0</v>
      </c>
      <c r="Q6147" s="10">
        <f t="shared" si="390"/>
        <v>843</v>
      </c>
    </row>
    <row r="6148" spans="2:17" ht="20.25" customHeight="1">
      <c r="B6148" s="10" t="str">
        <f t="shared" si="391"/>
        <v>پوتين ايمني نسوز886</v>
      </c>
      <c r="C6148" s="10" t="str">
        <f t="shared" si="392"/>
        <v>پوتين ايمني نسوز1403/06/14886</v>
      </c>
      <c r="D6148" s="10" t="str">
        <f>IFERROR(IF(تحویلی!$E$1="","",IF(NOSA!O6148=تحویلی!$E$1,تحویلی!$E$1&amp;COUNTIF(NOSA!$O$1:O6148,تحویلی!$E$1),"")),"")</f>
        <v/>
      </c>
      <c r="E6148" s="10" t="str">
        <f t="shared" si="393"/>
        <v>7494886</v>
      </c>
      <c r="F6148" s="10" t="str">
        <f>IFERROR(VLOOKUP(I6148,DATABASE!$N:$O,2,FALSE),"")</f>
        <v>پوتين ايمني نسوز</v>
      </c>
      <c r="G6148" s="3" t="s">
        <v>3562</v>
      </c>
      <c r="H6148" s="4">
        <v>7494</v>
      </c>
      <c r="I6148" s="3" t="s">
        <v>1528</v>
      </c>
      <c r="J6148" s="3" t="s">
        <v>1654</v>
      </c>
      <c r="K6148" s="5">
        <v>1</v>
      </c>
      <c r="L6148" s="3" t="s">
        <v>3</v>
      </c>
      <c r="M6148" s="3" t="s">
        <v>9</v>
      </c>
      <c r="N6148" s="3" t="s">
        <v>3391</v>
      </c>
      <c r="O6148" s="1">
        <v>886</v>
      </c>
      <c r="P6148" s="4">
        <v>0</v>
      </c>
      <c r="Q6148" s="10">
        <f t="shared" si="390"/>
        <v>886</v>
      </c>
    </row>
    <row r="6149" spans="2:17" ht="20.25" customHeight="1">
      <c r="B6149" s="10" t="str">
        <f t="shared" si="391"/>
        <v>دستكش ضد برش سبك886</v>
      </c>
      <c r="C6149" s="10" t="str">
        <f t="shared" si="392"/>
        <v>دستكش ضد برش سبك1403/06/14886</v>
      </c>
      <c r="D6149" s="10" t="str">
        <f>IFERROR(IF(تحویلی!$E$1="","",IF(NOSA!O6149=تحویلی!$E$1,تحویلی!$E$1&amp;COUNTIF(NOSA!$O$1:O6149,تحویلی!$E$1),"")),"")</f>
        <v/>
      </c>
      <c r="E6149" s="10" t="str">
        <f t="shared" si="393"/>
        <v>7494886</v>
      </c>
      <c r="F6149" s="10" t="str">
        <f>IFERROR(VLOOKUP(I6149,DATABASE!$N:$O,2,FALSE),"")</f>
        <v>دستكش ضد برش سبك</v>
      </c>
      <c r="G6149" s="3" t="s">
        <v>3562</v>
      </c>
      <c r="H6149" s="4">
        <v>7494</v>
      </c>
      <c r="I6149" s="3" t="s">
        <v>1442</v>
      </c>
      <c r="J6149" s="3" t="s">
        <v>22</v>
      </c>
      <c r="K6149" s="5">
        <v>1</v>
      </c>
      <c r="L6149" s="3" t="s">
        <v>3</v>
      </c>
      <c r="M6149" s="3" t="s">
        <v>9</v>
      </c>
      <c r="N6149" s="3" t="s">
        <v>3391</v>
      </c>
      <c r="O6149" s="1">
        <v>886</v>
      </c>
      <c r="P6149" s="4">
        <v>0</v>
      </c>
      <c r="Q6149" s="10">
        <f t="shared" si="390"/>
        <v>886</v>
      </c>
    </row>
    <row r="6150" spans="2:17" ht="20.25" customHeight="1">
      <c r="B6150" s="10" t="str">
        <f t="shared" si="391"/>
        <v>دستكش ساق بلند نسوز128</v>
      </c>
      <c r="C6150" s="10" t="str">
        <f t="shared" si="392"/>
        <v>دستكش ساق بلند نسوز1403/06/14128</v>
      </c>
      <c r="D6150" s="10" t="str">
        <f>IFERROR(IF(تحویلی!$E$1="","",IF(NOSA!O6150=تحویلی!$E$1,تحویلی!$E$1&amp;COUNTIF(NOSA!$O$1:O6150,تحویلی!$E$1),"")),"")</f>
        <v/>
      </c>
      <c r="E6150" s="10" t="str">
        <f t="shared" si="393"/>
        <v>7495128</v>
      </c>
      <c r="F6150" s="10" t="str">
        <f>IFERROR(VLOOKUP(I6150,DATABASE!$N:$O,2,FALSE),"")</f>
        <v>دستكش ساق بلند نسوز</v>
      </c>
      <c r="G6150" s="3" t="s">
        <v>3562</v>
      </c>
      <c r="H6150" s="4">
        <v>7495</v>
      </c>
      <c r="I6150" s="3" t="s">
        <v>1461</v>
      </c>
      <c r="J6150" s="3" t="s">
        <v>34</v>
      </c>
      <c r="K6150" s="5">
        <v>1</v>
      </c>
      <c r="L6150" s="3" t="s">
        <v>3</v>
      </c>
      <c r="M6150" s="3" t="s">
        <v>4</v>
      </c>
      <c r="N6150" s="3" t="s">
        <v>2766</v>
      </c>
      <c r="O6150" s="1">
        <v>128</v>
      </c>
      <c r="P6150" s="4">
        <v>1</v>
      </c>
      <c r="Q6150" s="10">
        <f t="shared" si="390"/>
        <v>128</v>
      </c>
    </row>
    <row r="6151" spans="2:17" ht="20.25" customHeight="1">
      <c r="B6151" s="10" t="str">
        <f t="shared" si="391"/>
        <v>دستكش ضد برش سبك638</v>
      </c>
      <c r="C6151" s="10" t="str">
        <f t="shared" si="392"/>
        <v>دستكش ضد برش سبك1403/06/15638</v>
      </c>
      <c r="D6151" s="10" t="str">
        <f>IFERROR(IF(تحویلی!$E$1="","",IF(NOSA!O6151=تحویلی!$E$1,تحویلی!$E$1&amp;COUNTIF(NOSA!$O$1:O6151,تحویلی!$E$1),"")),"")</f>
        <v/>
      </c>
      <c r="E6151" s="10" t="str">
        <f t="shared" si="393"/>
        <v>7501638</v>
      </c>
      <c r="F6151" s="10" t="str">
        <f>IFERROR(VLOOKUP(I6151,DATABASE!$N:$O,2,FALSE),"")</f>
        <v>دستكش ضد برش سبك</v>
      </c>
      <c r="G6151" s="3" t="s">
        <v>3563</v>
      </c>
      <c r="H6151" s="4">
        <v>7501</v>
      </c>
      <c r="I6151" s="3" t="s">
        <v>1442</v>
      </c>
      <c r="J6151" s="3" t="s">
        <v>22</v>
      </c>
      <c r="K6151" s="5">
        <v>1</v>
      </c>
      <c r="L6151" s="3" t="s">
        <v>3</v>
      </c>
      <c r="M6151" s="3" t="s">
        <v>43</v>
      </c>
      <c r="N6151" s="3" t="s">
        <v>1309</v>
      </c>
      <c r="O6151" s="1">
        <v>638</v>
      </c>
      <c r="P6151" s="4">
        <v>0</v>
      </c>
      <c r="Q6151" s="10">
        <f t="shared" si="390"/>
        <v>638</v>
      </c>
    </row>
    <row r="6152" spans="2:17" ht="20.25" customHeight="1">
      <c r="B6152" s="10" t="str">
        <f t="shared" si="391"/>
        <v>دستكش ضد برش سبك869</v>
      </c>
      <c r="C6152" s="10" t="str">
        <f t="shared" si="392"/>
        <v>دستكش ضد برش سبك1403/06/15869</v>
      </c>
      <c r="D6152" s="10" t="str">
        <f>IFERROR(IF(تحویلی!$E$1="","",IF(NOSA!O6152=تحویلی!$E$1,تحویلی!$E$1&amp;COUNTIF(NOSA!$O$1:O6152,تحویلی!$E$1),"")),"")</f>
        <v/>
      </c>
      <c r="E6152" s="10" t="str">
        <f t="shared" si="393"/>
        <v>7502869</v>
      </c>
      <c r="F6152" s="10" t="str">
        <f>IFERROR(VLOOKUP(I6152,DATABASE!$N:$O,2,FALSE),"")</f>
        <v>دستكش ضد برش سبك</v>
      </c>
      <c r="G6152" s="3" t="s">
        <v>3563</v>
      </c>
      <c r="H6152" s="4">
        <v>7502</v>
      </c>
      <c r="I6152" s="3" t="s">
        <v>1442</v>
      </c>
      <c r="J6152" s="3" t="s">
        <v>22</v>
      </c>
      <c r="K6152" s="5">
        <v>1</v>
      </c>
      <c r="L6152" s="3" t="s">
        <v>3</v>
      </c>
      <c r="M6152" s="3" t="s">
        <v>19</v>
      </c>
      <c r="N6152" s="3" t="s">
        <v>3405</v>
      </c>
      <c r="O6152" s="1">
        <v>869</v>
      </c>
      <c r="P6152" s="4">
        <v>0</v>
      </c>
      <c r="Q6152" s="10">
        <f t="shared" si="390"/>
        <v>869</v>
      </c>
    </row>
    <row r="6153" spans="2:17" ht="20.25" customHeight="1">
      <c r="B6153" s="10" t="str">
        <f t="shared" si="391"/>
        <v>دستكش ضد برش سبك895</v>
      </c>
      <c r="C6153" s="10" t="str">
        <f t="shared" si="392"/>
        <v>دستكش ضد برش سبك1403/06/15895</v>
      </c>
      <c r="D6153" s="10" t="str">
        <f>IFERROR(IF(تحویلی!$E$1="","",IF(NOSA!O6153=تحویلی!$E$1,تحویلی!$E$1&amp;COUNTIF(NOSA!$O$1:O6153,تحویلی!$E$1),"")),"")</f>
        <v/>
      </c>
      <c r="E6153" s="10" t="str">
        <f t="shared" si="393"/>
        <v>7507895</v>
      </c>
      <c r="F6153" s="10" t="str">
        <f>IFERROR(VLOOKUP(I6153,DATABASE!$N:$O,2,FALSE),"")</f>
        <v>دستكش ضد برش سبك</v>
      </c>
      <c r="G6153" s="3" t="s">
        <v>3563</v>
      </c>
      <c r="H6153" s="4">
        <v>7507</v>
      </c>
      <c r="I6153" s="3" t="s">
        <v>1442</v>
      </c>
      <c r="J6153" s="3" t="s">
        <v>22</v>
      </c>
      <c r="K6153" s="5">
        <v>1</v>
      </c>
      <c r="L6153" s="3" t="s">
        <v>3</v>
      </c>
      <c r="M6153" s="3" t="s">
        <v>66</v>
      </c>
      <c r="N6153" s="3" t="s">
        <v>3564</v>
      </c>
      <c r="O6153" s="1">
        <v>895</v>
      </c>
      <c r="P6153" s="4">
        <v>1</v>
      </c>
      <c r="Q6153" s="10">
        <f t="shared" si="390"/>
        <v>895</v>
      </c>
    </row>
    <row r="6154" spans="2:17" ht="20.25" customHeight="1">
      <c r="B6154" s="10" t="str">
        <f t="shared" si="391"/>
        <v>دستكش ضد برش سبك427</v>
      </c>
      <c r="C6154" s="10" t="str">
        <f t="shared" si="392"/>
        <v>دستكش ضد برش سبك1403/06/15427</v>
      </c>
      <c r="D6154" s="10" t="str">
        <f>IFERROR(IF(تحویلی!$E$1="","",IF(NOSA!O6154=تحویلی!$E$1,تحویلی!$E$1&amp;COUNTIF(NOSA!$O$1:O6154,تحویلی!$E$1),"")),"")</f>
        <v/>
      </c>
      <c r="E6154" s="10" t="str">
        <f t="shared" si="393"/>
        <v>5709427</v>
      </c>
      <c r="F6154" s="10" t="str">
        <f>IFERROR(VLOOKUP(I6154,DATABASE!$N:$O,2,FALSE),"")</f>
        <v>دستكش ضد برش سبك</v>
      </c>
      <c r="G6154" s="3" t="s">
        <v>3563</v>
      </c>
      <c r="H6154" s="4">
        <v>5709</v>
      </c>
      <c r="I6154" s="3" t="s">
        <v>1442</v>
      </c>
      <c r="J6154" s="3" t="s">
        <v>22</v>
      </c>
      <c r="K6154" s="5">
        <v>1</v>
      </c>
      <c r="L6154" s="3" t="s">
        <v>3</v>
      </c>
      <c r="M6154" s="3" t="s">
        <v>9</v>
      </c>
      <c r="N6154" s="3" t="s">
        <v>3565</v>
      </c>
      <c r="O6154" s="1">
        <v>427</v>
      </c>
      <c r="P6154" s="4">
        <v>0</v>
      </c>
      <c r="Q6154" s="10">
        <f t="shared" si="390"/>
        <v>427</v>
      </c>
    </row>
    <row r="6155" spans="2:17" ht="20.25" customHeight="1">
      <c r="B6155" s="10" t="str">
        <f t="shared" si="391"/>
        <v>دستكش كف مواد سبك733</v>
      </c>
      <c r="C6155" s="10" t="str">
        <f t="shared" si="392"/>
        <v>دستكش كف مواد سبك1403/06/15733</v>
      </c>
      <c r="D6155" s="10" t="str">
        <f>IFERROR(IF(تحویلی!$E$1="","",IF(NOSA!O6155=تحویلی!$E$1,تحویلی!$E$1&amp;COUNTIF(NOSA!$O$1:O6155,تحویلی!$E$1),"")),"")</f>
        <v/>
      </c>
      <c r="E6155" s="10" t="str">
        <f t="shared" si="393"/>
        <v>7517733</v>
      </c>
      <c r="F6155" s="10" t="str">
        <f>IFERROR(VLOOKUP(I6155,DATABASE!$N:$O,2,FALSE),"")</f>
        <v>دستكش كف مواد سبك</v>
      </c>
      <c r="G6155" s="3" t="s">
        <v>3563</v>
      </c>
      <c r="H6155" s="4">
        <v>7517</v>
      </c>
      <c r="I6155" s="3" t="s">
        <v>1456</v>
      </c>
      <c r="J6155" s="3" t="s">
        <v>2</v>
      </c>
      <c r="K6155" s="5">
        <v>1</v>
      </c>
      <c r="L6155" s="3" t="s">
        <v>3</v>
      </c>
      <c r="M6155" s="3" t="s">
        <v>47</v>
      </c>
      <c r="N6155" s="3" t="s">
        <v>733</v>
      </c>
      <c r="O6155" s="1">
        <v>733</v>
      </c>
      <c r="P6155" s="4">
        <v>0</v>
      </c>
      <c r="Q6155" s="10">
        <f t="shared" si="390"/>
        <v>733</v>
      </c>
    </row>
    <row r="6156" spans="2:17" ht="20.25" customHeight="1">
      <c r="B6156" s="10" t="str">
        <f t="shared" si="391"/>
        <v>دستكش ضد برش سبك932</v>
      </c>
      <c r="C6156" s="10" t="str">
        <f t="shared" si="392"/>
        <v>دستكش ضد برش سبك1403/06/15932</v>
      </c>
      <c r="D6156" s="10" t="str">
        <f>IFERROR(IF(تحویلی!$E$1="","",IF(NOSA!O6156=تحویلی!$E$1,تحویلی!$E$1&amp;COUNTIF(NOSA!$O$1:O6156,تحویلی!$E$1),"")),"")</f>
        <v/>
      </c>
      <c r="E6156" s="10" t="str">
        <f t="shared" si="393"/>
        <v>7528932</v>
      </c>
      <c r="F6156" s="10" t="str">
        <f>IFERROR(VLOOKUP(I6156,DATABASE!$N:$O,2,FALSE),"")</f>
        <v>دستكش ضد برش سبك</v>
      </c>
      <c r="G6156" s="3" t="s">
        <v>3563</v>
      </c>
      <c r="H6156" s="4">
        <v>7528</v>
      </c>
      <c r="I6156" s="3" t="s">
        <v>1442</v>
      </c>
      <c r="J6156" s="3" t="s">
        <v>22</v>
      </c>
      <c r="K6156" s="5">
        <v>1</v>
      </c>
      <c r="L6156" s="3" t="s">
        <v>3</v>
      </c>
      <c r="M6156" s="3" t="s">
        <v>47</v>
      </c>
      <c r="N6156" s="3" t="s">
        <v>3566</v>
      </c>
      <c r="O6156" s="1">
        <v>932</v>
      </c>
      <c r="P6156" s="4">
        <v>0</v>
      </c>
      <c r="Q6156" s="10">
        <f t="shared" si="390"/>
        <v>932</v>
      </c>
    </row>
    <row r="6157" spans="2:17" ht="20.25" customHeight="1">
      <c r="B6157" s="10" t="str">
        <f t="shared" si="391"/>
        <v>چكمه ايمني نسوز768</v>
      </c>
      <c r="C6157" s="10" t="str">
        <f t="shared" si="392"/>
        <v>چكمه ايمني نسوز1403/06/15768</v>
      </c>
      <c r="D6157" s="10" t="str">
        <f>IFERROR(IF(تحویلی!$E$1="","",IF(NOSA!O6157=تحویلی!$E$1,تحویلی!$E$1&amp;COUNTIF(NOSA!$O$1:O6157,تحویلی!$E$1),"")),"")</f>
        <v/>
      </c>
      <c r="E6157" s="10" t="str">
        <f t="shared" si="393"/>
        <v>7536768</v>
      </c>
      <c r="F6157" s="10" t="str">
        <f>IFERROR(VLOOKUP(I6157,DATABASE!$N:$O,2,FALSE),"")</f>
        <v>چكمه ايمني نسوز</v>
      </c>
      <c r="G6157" s="3" t="s">
        <v>3563</v>
      </c>
      <c r="H6157" s="4">
        <v>7536</v>
      </c>
      <c r="I6157" s="3" t="s">
        <v>1658</v>
      </c>
      <c r="J6157" s="3" t="s">
        <v>1659</v>
      </c>
      <c r="K6157" s="5">
        <v>1</v>
      </c>
      <c r="L6157" s="3" t="s">
        <v>3</v>
      </c>
      <c r="M6157" s="3" t="s">
        <v>25</v>
      </c>
      <c r="N6157" s="3" t="s">
        <v>1099</v>
      </c>
      <c r="O6157" s="1">
        <v>768</v>
      </c>
      <c r="P6157" s="4">
        <v>1</v>
      </c>
      <c r="Q6157" s="10">
        <f t="shared" si="390"/>
        <v>768</v>
      </c>
    </row>
    <row r="6158" spans="2:17" ht="20.25" customHeight="1">
      <c r="B6158" s="10" t="str">
        <f t="shared" si="391"/>
        <v>شيشه مات ماسك جوشكاري149</v>
      </c>
      <c r="C6158" s="10" t="str">
        <f t="shared" si="392"/>
        <v>شيشه مات ماسك جوشكاري1403/06/17149</v>
      </c>
      <c r="D6158" s="10" t="str">
        <f>IFERROR(IF(تحویلی!$E$1="","",IF(NOSA!O6158=تحویلی!$E$1,تحویلی!$E$1&amp;COUNTIF(NOSA!$O$1:O6158,تحویلی!$E$1),"")),"")</f>
        <v/>
      </c>
      <c r="E6158" s="10" t="str">
        <f t="shared" si="393"/>
        <v>7564149</v>
      </c>
      <c r="F6158" s="10" t="str">
        <f>IFERROR(VLOOKUP(I6158,DATABASE!$N:$O,2,FALSE),"")</f>
        <v>شيشه مات ماسك جوشكاري</v>
      </c>
      <c r="G6158" s="3" t="s">
        <v>3567</v>
      </c>
      <c r="H6158" s="4">
        <v>7564</v>
      </c>
      <c r="I6158" s="3" t="s">
        <v>1507</v>
      </c>
      <c r="J6158" s="3" t="s">
        <v>113</v>
      </c>
      <c r="K6158" s="5">
        <v>1</v>
      </c>
      <c r="L6158" s="3" t="s">
        <v>8</v>
      </c>
      <c r="M6158" s="3" t="s">
        <v>87</v>
      </c>
      <c r="N6158" s="3" t="s">
        <v>897</v>
      </c>
      <c r="O6158" s="1">
        <v>149</v>
      </c>
      <c r="P6158" s="4">
        <v>0</v>
      </c>
      <c r="Q6158" s="10">
        <f t="shared" si="390"/>
        <v>149</v>
      </c>
    </row>
    <row r="6159" spans="2:17" ht="20.25" customHeight="1">
      <c r="B6159" s="10" t="str">
        <f t="shared" si="391"/>
        <v>چكمه ايمني نسوز294</v>
      </c>
      <c r="C6159" s="10" t="str">
        <f t="shared" si="392"/>
        <v>چكمه ايمني نسوز1403/06/17294</v>
      </c>
      <c r="D6159" s="10" t="str">
        <f>IFERROR(IF(تحویلی!$E$1="","",IF(NOSA!O6159=تحویلی!$E$1,تحویلی!$E$1&amp;COUNTIF(NOSA!$O$1:O6159,تحویلی!$E$1),"")),"")</f>
        <v/>
      </c>
      <c r="E6159" s="10" t="str">
        <f t="shared" si="393"/>
        <v>7565294</v>
      </c>
      <c r="F6159" s="10" t="str">
        <f>IFERROR(VLOOKUP(I6159,DATABASE!$N:$O,2,FALSE),"")</f>
        <v>چكمه ايمني نسوز</v>
      </c>
      <c r="G6159" s="3" t="s">
        <v>3567</v>
      </c>
      <c r="H6159" s="4">
        <v>7565</v>
      </c>
      <c r="I6159" s="3" t="s">
        <v>1697</v>
      </c>
      <c r="J6159" s="3" t="s">
        <v>1698</v>
      </c>
      <c r="K6159" s="5">
        <v>1</v>
      </c>
      <c r="L6159" s="3" t="s">
        <v>3</v>
      </c>
      <c r="M6159" s="3" t="s">
        <v>25</v>
      </c>
      <c r="N6159" s="3" t="s">
        <v>203</v>
      </c>
      <c r="O6159" s="1">
        <v>294</v>
      </c>
      <c r="P6159" s="4">
        <v>0</v>
      </c>
      <c r="Q6159" s="10">
        <f t="shared" si="390"/>
        <v>294</v>
      </c>
    </row>
    <row r="6160" spans="2:17" ht="20.25" customHeight="1">
      <c r="B6160" s="10" t="str">
        <f t="shared" si="391"/>
        <v>294</v>
      </c>
      <c r="C6160" s="10" t="str">
        <f t="shared" si="392"/>
        <v>1403/06/17294</v>
      </c>
      <c r="D6160" s="10" t="str">
        <f>IFERROR(IF(تحویلی!$E$1="","",IF(NOSA!O6160=تحویلی!$E$1,تحویلی!$E$1&amp;COUNTIF(NOSA!$O$1:O6160,تحویلی!$E$1),"")),"")</f>
        <v/>
      </c>
      <c r="E6160" s="10" t="str">
        <f t="shared" si="393"/>
        <v>7565294</v>
      </c>
      <c r="F6160" s="10" t="str">
        <f>IFERROR(VLOOKUP(I6160,DATABASE!$N:$O,2,FALSE),"")</f>
        <v/>
      </c>
      <c r="G6160" s="3" t="s">
        <v>3567</v>
      </c>
      <c r="H6160" s="4">
        <v>7565</v>
      </c>
      <c r="I6160" s="3" t="s">
        <v>3559</v>
      </c>
      <c r="J6160" s="3" t="s">
        <v>3560</v>
      </c>
      <c r="K6160" s="5">
        <v>1</v>
      </c>
      <c r="L6160" s="3" t="s">
        <v>8</v>
      </c>
      <c r="M6160" s="3" t="s">
        <v>25</v>
      </c>
      <c r="N6160" s="3" t="s">
        <v>203</v>
      </c>
      <c r="O6160" s="1">
        <v>294</v>
      </c>
      <c r="P6160" s="4">
        <v>0</v>
      </c>
      <c r="Q6160" s="10">
        <f t="shared" si="390"/>
        <v>294</v>
      </c>
    </row>
    <row r="6161" spans="2:17" ht="20.25" customHeight="1">
      <c r="B6161" s="10" t="str">
        <f t="shared" si="391"/>
        <v>پابند نسوز چرمي768</v>
      </c>
      <c r="C6161" s="10" t="str">
        <f t="shared" si="392"/>
        <v>پابند نسوز چرمي1403/06/17768</v>
      </c>
      <c r="D6161" s="10" t="str">
        <f>IFERROR(IF(تحویلی!$E$1="","",IF(NOSA!O6161=تحویلی!$E$1,تحویلی!$E$1&amp;COUNTIF(NOSA!$O$1:O6161,تحویلی!$E$1),"")),"")</f>
        <v/>
      </c>
      <c r="E6161" s="10" t="str">
        <f t="shared" si="393"/>
        <v>7594768</v>
      </c>
      <c r="F6161" s="10" t="str">
        <f>IFERROR(VLOOKUP(I6161,DATABASE!$N:$O,2,FALSE),"")</f>
        <v>پابند نسوز چرمي</v>
      </c>
      <c r="G6161" s="3" t="s">
        <v>3567</v>
      </c>
      <c r="H6161" s="4">
        <v>7594</v>
      </c>
      <c r="I6161" s="3" t="s">
        <v>1460</v>
      </c>
      <c r="J6161" s="3" t="s">
        <v>18</v>
      </c>
      <c r="K6161" s="5">
        <v>1</v>
      </c>
      <c r="L6161" s="3" t="s">
        <v>3</v>
      </c>
      <c r="M6161" s="3" t="s">
        <v>25</v>
      </c>
      <c r="N6161" s="3" t="s">
        <v>1099</v>
      </c>
      <c r="O6161" s="1">
        <v>768</v>
      </c>
      <c r="P6161" s="4">
        <v>0</v>
      </c>
      <c r="Q6161" s="10">
        <f t="shared" si="390"/>
        <v>768</v>
      </c>
    </row>
    <row r="6162" spans="2:17" ht="20.25" customHeight="1">
      <c r="B6162" s="10" t="str">
        <f t="shared" si="391"/>
        <v>عينك سنگ زني بغل توري848</v>
      </c>
      <c r="C6162" s="10" t="str">
        <f t="shared" si="392"/>
        <v>عينك سنگ زني بغل توري1403/06/17848</v>
      </c>
      <c r="D6162" s="10" t="str">
        <f>IFERROR(IF(تحویلی!$E$1="","",IF(NOSA!O6162=تحویلی!$E$1,تحویلی!$E$1&amp;COUNTIF(NOSA!$O$1:O6162,تحویلی!$E$1),"")),"")</f>
        <v/>
      </c>
      <c r="E6162" s="10" t="str">
        <f t="shared" si="393"/>
        <v>7597848</v>
      </c>
      <c r="F6162" s="10" t="str">
        <f>IFERROR(VLOOKUP(I6162,DATABASE!$N:$O,2,FALSE),"")</f>
        <v>عينك سنگ زني بغل توري</v>
      </c>
      <c r="G6162" s="3" t="s">
        <v>3567</v>
      </c>
      <c r="H6162" s="4">
        <v>7597</v>
      </c>
      <c r="I6162" s="3" t="s">
        <v>1519</v>
      </c>
      <c r="J6162" s="3" t="s">
        <v>1520</v>
      </c>
      <c r="K6162" s="5">
        <v>1</v>
      </c>
      <c r="L6162" s="3" t="s">
        <v>8</v>
      </c>
      <c r="M6162" s="3" t="s">
        <v>47</v>
      </c>
      <c r="N6162" s="3" t="s">
        <v>2750</v>
      </c>
      <c r="O6162" s="1">
        <v>848</v>
      </c>
      <c r="P6162" s="4">
        <v>1</v>
      </c>
      <c r="Q6162" s="10">
        <f t="shared" si="390"/>
        <v>848</v>
      </c>
    </row>
    <row r="6163" spans="2:17" ht="20.25" customHeight="1">
      <c r="B6163" s="10" t="str">
        <f t="shared" si="391"/>
        <v>عينك تيره برشكاري848</v>
      </c>
      <c r="C6163" s="10" t="str">
        <f t="shared" si="392"/>
        <v>عينك تيره برشكاري1403/06/17848</v>
      </c>
      <c r="D6163" s="10" t="str">
        <f>IFERROR(IF(تحویلی!$E$1="","",IF(NOSA!O6163=تحویلی!$E$1,تحویلی!$E$1&amp;COUNTIF(NOSA!$O$1:O6163,تحویلی!$E$1),"")),"")</f>
        <v/>
      </c>
      <c r="E6163" s="10" t="str">
        <f t="shared" si="393"/>
        <v>7597848</v>
      </c>
      <c r="F6163" s="10" t="str">
        <f>IFERROR(VLOOKUP(I6163,DATABASE!$N:$O,2,FALSE),"")</f>
        <v>عينك تيره برشكاري</v>
      </c>
      <c r="G6163" s="3" t="s">
        <v>3567</v>
      </c>
      <c r="H6163" s="4">
        <v>7597</v>
      </c>
      <c r="I6163" s="3" t="s">
        <v>1521</v>
      </c>
      <c r="J6163" s="3" t="s">
        <v>1522</v>
      </c>
      <c r="K6163" s="5">
        <v>1</v>
      </c>
      <c r="L6163" s="3" t="s">
        <v>8</v>
      </c>
      <c r="M6163" s="3" t="s">
        <v>47</v>
      </c>
      <c r="N6163" s="3" t="s">
        <v>2750</v>
      </c>
      <c r="O6163" s="1">
        <v>848</v>
      </c>
      <c r="P6163" s="4">
        <v>1</v>
      </c>
      <c r="Q6163" s="10">
        <f t="shared" si="390"/>
        <v>848</v>
      </c>
    </row>
    <row r="6164" spans="2:17" ht="20.25" customHeight="1">
      <c r="B6164" s="10" t="str">
        <f t="shared" si="391"/>
        <v>دستكش ضد برش سبك259</v>
      </c>
      <c r="C6164" s="10" t="str">
        <f t="shared" si="392"/>
        <v>دستكش ضد برش سبك1403/06/17259</v>
      </c>
      <c r="D6164" s="10" t="str">
        <f>IFERROR(IF(تحویلی!$E$1="","",IF(NOSA!O6164=تحویلی!$E$1,تحویلی!$E$1&amp;COUNTIF(NOSA!$O$1:O6164,تحویلی!$E$1),"")),"")</f>
        <v/>
      </c>
      <c r="E6164" s="10" t="str">
        <f t="shared" si="393"/>
        <v>7598259</v>
      </c>
      <c r="F6164" s="10" t="str">
        <f>IFERROR(VLOOKUP(I6164,DATABASE!$N:$O,2,FALSE),"")</f>
        <v>دستكش ضد برش سبك</v>
      </c>
      <c r="G6164" s="3" t="s">
        <v>3567</v>
      </c>
      <c r="H6164" s="4">
        <v>7598</v>
      </c>
      <c r="I6164" s="3" t="s">
        <v>1442</v>
      </c>
      <c r="J6164" s="3" t="s">
        <v>22</v>
      </c>
      <c r="K6164" s="5">
        <v>1</v>
      </c>
      <c r="L6164" s="3" t="s">
        <v>3</v>
      </c>
      <c r="M6164" s="3" t="s">
        <v>4</v>
      </c>
      <c r="N6164" s="3" t="s">
        <v>13</v>
      </c>
      <c r="O6164" s="1">
        <v>259</v>
      </c>
      <c r="P6164" s="4">
        <v>0</v>
      </c>
      <c r="Q6164" s="10">
        <f t="shared" si="390"/>
        <v>259</v>
      </c>
    </row>
    <row r="6165" spans="2:17" ht="20.25" customHeight="1">
      <c r="B6165" s="10" t="str">
        <f t="shared" si="391"/>
        <v>بند داخل كلاه ايمني567</v>
      </c>
      <c r="C6165" s="10" t="str">
        <f t="shared" si="392"/>
        <v>بند داخل كلاه ايمني1403/06/17567</v>
      </c>
      <c r="D6165" s="10" t="str">
        <f>IFERROR(IF(تحویلی!$E$1="","",IF(NOSA!O6165=تحویلی!$E$1,تحویلی!$E$1&amp;COUNTIF(NOSA!$O$1:O6165,تحویلی!$E$1),"")),"")</f>
        <v/>
      </c>
      <c r="E6165" s="10" t="str">
        <f t="shared" si="393"/>
        <v>7599567</v>
      </c>
      <c r="F6165" s="10" t="str">
        <f>IFERROR(VLOOKUP(I6165,DATABASE!$N:$O,2,FALSE),"")</f>
        <v>بند داخل كلاه ايمني</v>
      </c>
      <c r="G6165" s="3" t="s">
        <v>3567</v>
      </c>
      <c r="H6165" s="4">
        <v>7599</v>
      </c>
      <c r="I6165" s="3" t="s">
        <v>2343</v>
      </c>
      <c r="J6165" s="3" t="s">
        <v>229</v>
      </c>
      <c r="K6165" s="5">
        <v>1</v>
      </c>
      <c r="L6165" s="3" t="s">
        <v>8</v>
      </c>
      <c r="M6165" s="3" t="s">
        <v>19</v>
      </c>
      <c r="N6165" s="3" t="s">
        <v>71</v>
      </c>
      <c r="O6165" s="1">
        <v>567</v>
      </c>
      <c r="P6165" s="4">
        <v>1</v>
      </c>
      <c r="Q6165" s="10">
        <f t="shared" si="390"/>
        <v>567</v>
      </c>
    </row>
    <row r="6166" spans="2:17" ht="20.25" customHeight="1">
      <c r="B6166" s="10" t="str">
        <f t="shared" si="391"/>
        <v>دستكش ضد برش سبك170</v>
      </c>
      <c r="C6166" s="10" t="str">
        <f t="shared" si="392"/>
        <v>دستكش ضد برش سبك1403/06/17170</v>
      </c>
      <c r="D6166" s="10" t="str">
        <f>IFERROR(IF(تحویلی!$E$1="","",IF(NOSA!O6166=تحویلی!$E$1,تحویلی!$E$1&amp;COUNTIF(NOSA!$O$1:O6166,تحویلی!$E$1),"")),"")</f>
        <v/>
      </c>
      <c r="E6166" s="10" t="str">
        <f t="shared" si="393"/>
        <v>7605170</v>
      </c>
      <c r="F6166" s="10" t="str">
        <f>IFERROR(VLOOKUP(I6166,DATABASE!$N:$O,2,FALSE),"")</f>
        <v>دستكش ضد برش سبك</v>
      </c>
      <c r="G6166" s="3" t="s">
        <v>3567</v>
      </c>
      <c r="H6166" s="4">
        <v>7605</v>
      </c>
      <c r="I6166" s="3" t="s">
        <v>1442</v>
      </c>
      <c r="J6166" s="3" t="s">
        <v>22</v>
      </c>
      <c r="K6166" s="5">
        <v>1</v>
      </c>
      <c r="L6166" s="3" t="s">
        <v>3</v>
      </c>
      <c r="M6166" s="3" t="s">
        <v>9</v>
      </c>
      <c r="N6166" s="3" t="s">
        <v>3241</v>
      </c>
      <c r="O6166" s="1">
        <v>170</v>
      </c>
      <c r="P6166" s="4">
        <v>1</v>
      </c>
      <c r="Q6166" s="10">
        <f t="shared" si="390"/>
        <v>170</v>
      </c>
    </row>
    <row r="6167" spans="2:17" ht="20.25" customHeight="1">
      <c r="B6167" s="10" t="str">
        <f t="shared" si="391"/>
        <v>دستكش كف دوبل چرمي170</v>
      </c>
      <c r="C6167" s="10" t="str">
        <f t="shared" si="392"/>
        <v>دستكش كف دوبل چرمي1403/06/17170</v>
      </c>
      <c r="D6167" s="10" t="str">
        <f>IFERROR(IF(تحویلی!$E$1="","",IF(NOSA!O6167=تحویلی!$E$1,تحویلی!$E$1&amp;COUNTIF(NOSA!$O$1:O6167,تحویلی!$E$1),"")),"")</f>
        <v/>
      </c>
      <c r="E6167" s="10" t="str">
        <f t="shared" si="393"/>
        <v>7605170</v>
      </c>
      <c r="F6167" s="10" t="str">
        <f>IFERROR(VLOOKUP(I6167,DATABASE!$N:$O,2,FALSE),"")</f>
        <v>دستكش كف دوبل چرمي</v>
      </c>
      <c r="G6167" s="3" t="s">
        <v>3567</v>
      </c>
      <c r="H6167" s="4">
        <v>7605</v>
      </c>
      <c r="I6167" s="3" t="s">
        <v>1683</v>
      </c>
      <c r="J6167" s="3" t="s">
        <v>1684</v>
      </c>
      <c r="K6167" s="5">
        <v>1</v>
      </c>
      <c r="L6167" s="3" t="s">
        <v>3</v>
      </c>
      <c r="M6167" s="3" t="s">
        <v>9</v>
      </c>
      <c r="N6167" s="3" t="s">
        <v>3241</v>
      </c>
      <c r="O6167" s="1">
        <v>170</v>
      </c>
      <c r="P6167" s="4">
        <v>1</v>
      </c>
      <c r="Q6167" s="10">
        <f t="shared" si="390"/>
        <v>170</v>
      </c>
    </row>
    <row r="6168" spans="2:17" ht="20.25" customHeight="1">
      <c r="B6168" s="10" t="str">
        <f t="shared" si="391"/>
        <v>لباس كار ديرسوز(بلوز و شلوار)170</v>
      </c>
      <c r="C6168" s="10" t="str">
        <f t="shared" si="392"/>
        <v>لباس كار ديرسوز(بلوز و شلوار)1403/06/17170</v>
      </c>
      <c r="D6168" s="10" t="str">
        <f>IFERROR(IF(تحویلی!$E$1="","",IF(NOSA!O6168=تحویلی!$E$1,تحویلی!$E$1&amp;COUNTIF(NOSA!$O$1:O6168,تحویلی!$E$1),"")),"")</f>
        <v/>
      </c>
      <c r="E6168" s="10" t="str">
        <f t="shared" si="393"/>
        <v>7605170</v>
      </c>
      <c r="F6168" s="10" t="str">
        <f>IFERROR(VLOOKUP(I6168,DATABASE!$N:$O,2,FALSE),"")</f>
        <v>لباس كار ديرسوز(بلوز و شلوار)</v>
      </c>
      <c r="G6168" s="3" t="s">
        <v>3567</v>
      </c>
      <c r="H6168" s="4">
        <v>7605</v>
      </c>
      <c r="I6168" s="3" t="s">
        <v>1466</v>
      </c>
      <c r="J6168" s="3" t="s">
        <v>1623</v>
      </c>
      <c r="K6168" s="5">
        <v>1</v>
      </c>
      <c r="L6168" s="3" t="s">
        <v>28</v>
      </c>
      <c r="M6168" s="3" t="s">
        <v>9</v>
      </c>
      <c r="N6168" s="3" t="s">
        <v>3241</v>
      </c>
      <c r="O6168" s="1">
        <v>170</v>
      </c>
      <c r="P6168" s="4">
        <v>1</v>
      </c>
      <c r="Q6168" s="10">
        <f t="shared" si="390"/>
        <v>170</v>
      </c>
    </row>
    <row r="6169" spans="2:17" ht="20.25" customHeight="1">
      <c r="B6169" s="10" t="e">
        <f t="shared" si="391"/>
        <v>#REF!</v>
      </c>
      <c r="C6169" s="10" t="e">
        <f>F6169&amp;#REF!&amp;#REF!</f>
        <v>#REF!</v>
      </c>
      <c r="D6169" s="10" t="str">
        <f>IFERROR(IF(تحویلی!$E$1="","",IF(NOSA!#REF!=تحویلی!$E$1,تحویلی!$E$1&amp;COUNTIF(NOSA!$O$1:O6168,تحویلی!$E$1),"")),"")</f>
        <v/>
      </c>
      <c r="E6169" s="10" t="e">
        <f>#REF!&amp;#REF!</f>
        <v>#REF!</v>
      </c>
      <c r="F6169" s="10" t="str">
        <f>IFERROR(VLOOKUP(#REF!,DATABASE!$N:$O,2,FALSE),"")</f>
        <v/>
      </c>
      <c r="G6169" s="3" t="s">
        <v>3569</v>
      </c>
      <c r="H6169" s="4">
        <v>7610</v>
      </c>
      <c r="I6169" s="3" t="s">
        <v>1543</v>
      </c>
      <c r="J6169" s="3" t="s">
        <v>255</v>
      </c>
      <c r="K6169" s="5">
        <v>2</v>
      </c>
      <c r="L6169" s="3" t="s">
        <v>3</v>
      </c>
      <c r="M6169" s="3" t="s">
        <v>47</v>
      </c>
      <c r="N6169" s="3" t="s">
        <v>132</v>
      </c>
      <c r="O6169" s="1">
        <v>580</v>
      </c>
      <c r="P6169" s="4">
        <v>0</v>
      </c>
      <c r="Q6169" s="10" t="e">
        <f>VALUE(#REF!)</f>
        <v>#REF!</v>
      </c>
    </row>
    <row r="6170" spans="2:17" ht="20.25" customHeight="1">
      <c r="B6170" s="10" t="e">
        <f t="shared" si="391"/>
        <v>#REF!</v>
      </c>
      <c r="C6170" s="10" t="e">
        <f>F6170&amp;#REF!&amp;#REF!</f>
        <v>#REF!</v>
      </c>
      <c r="D6170" s="10" t="str">
        <f>IFERROR(IF(تحویلی!$E$1="","",IF(NOSA!#REF!=تحویلی!$E$1,تحویلی!$E$1&amp;COUNTIF(NOSA!$O$1:O6168,تحویلی!$E$1),"")),"")</f>
        <v/>
      </c>
      <c r="E6170" s="10" t="e">
        <f>#REF!&amp;#REF!</f>
        <v>#REF!</v>
      </c>
      <c r="F6170" s="10" t="str">
        <f>IFERROR(VLOOKUP(#REF!,DATABASE!$N:$O,2,FALSE),"")</f>
        <v/>
      </c>
      <c r="G6170" s="3" t="s">
        <v>3569</v>
      </c>
      <c r="H6170" s="4">
        <v>7614</v>
      </c>
      <c r="I6170" s="3" t="s">
        <v>3559</v>
      </c>
      <c r="J6170" s="3" t="s">
        <v>3560</v>
      </c>
      <c r="K6170" s="5">
        <v>1</v>
      </c>
      <c r="L6170" s="3" t="s">
        <v>8</v>
      </c>
      <c r="M6170" s="3" t="s">
        <v>43</v>
      </c>
      <c r="N6170" s="3" t="s">
        <v>1102</v>
      </c>
      <c r="O6170" s="1">
        <v>769</v>
      </c>
      <c r="P6170" s="4">
        <v>0</v>
      </c>
      <c r="Q6170" s="10" t="e">
        <f>VALUE(#REF!)</f>
        <v>#REF!</v>
      </c>
    </row>
    <row r="6171" spans="2:17" ht="20.25" customHeight="1">
      <c r="B6171" s="10" t="e">
        <f t="shared" si="391"/>
        <v>#REF!</v>
      </c>
      <c r="C6171" s="10" t="e">
        <f>F6171&amp;#REF!&amp;#REF!</f>
        <v>#REF!</v>
      </c>
      <c r="D6171" s="10" t="str">
        <f>IFERROR(IF(تحویلی!$E$1="","",IF(NOSA!#REF!=تحویلی!$E$1,تحویلی!$E$1&amp;COUNTIF(NOSA!$O$1:O6168,تحویلی!$E$1),"")),"")</f>
        <v/>
      </c>
      <c r="E6171" s="10" t="e">
        <f>#REF!&amp;#REF!</f>
        <v>#REF!</v>
      </c>
      <c r="F6171" s="10" t="str">
        <f>IFERROR(VLOOKUP(#REF!,DATABASE!$N:$O,2,FALSE),"")</f>
        <v/>
      </c>
      <c r="G6171" s="3" t="s">
        <v>3569</v>
      </c>
      <c r="H6171" s="4">
        <v>7615</v>
      </c>
      <c r="I6171" s="3" t="s">
        <v>1461</v>
      </c>
      <c r="J6171" s="3" t="s">
        <v>34</v>
      </c>
      <c r="K6171" s="5">
        <v>1</v>
      </c>
      <c r="L6171" s="3" t="s">
        <v>3</v>
      </c>
      <c r="M6171" s="3" t="s">
        <v>25</v>
      </c>
      <c r="N6171" s="3" t="s">
        <v>226</v>
      </c>
      <c r="O6171" s="1">
        <v>624</v>
      </c>
      <c r="P6171" s="4">
        <v>1</v>
      </c>
      <c r="Q6171" s="10" t="e">
        <f>VALUE(#REF!)</f>
        <v>#REF!</v>
      </c>
    </row>
    <row r="6172" spans="2:17" ht="20.25" customHeight="1">
      <c r="B6172" s="10" t="e">
        <f t="shared" si="391"/>
        <v>#REF!</v>
      </c>
      <c r="C6172" s="10" t="e">
        <f>F6172&amp;#REF!&amp;#REF!</f>
        <v>#REF!</v>
      </c>
      <c r="D6172" s="10" t="str">
        <f>IFERROR(IF(تحویلی!$E$1="","",IF(NOSA!#REF!=تحویلی!$E$1,تحویلی!$E$1&amp;COUNTIF(NOSA!$O$1:O6168,تحویلی!$E$1),"")),"")</f>
        <v/>
      </c>
      <c r="E6172" s="10" t="e">
        <f>#REF!&amp;#REF!</f>
        <v>#REF!</v>
      </c>
      <c r="F6172" s="10" t="str">
        <f>IFERROR(VLOOKUP(#REF!,DATABASE!$N:$O,2,FALSE),"")</f>
        <v/>
      </c>
      <c r="G6172" s="3" t="s">
        <v>3569</v>
      </c>
      <c r="H6172" s="4">
        <v>7619</v>
      </c>
      <c r="I6172" s="3" t="s">
        <v>1442</v>
      </c>
      <c r="J6172" s="3" t="s">
        <v>22</v>
      </c>
      <c r="K6172" s="5">
        <v>1</v>
      </c>
      <c r="L6172" s="3" t="s">
        <v>3</v>
      </c>
      <c r="M6172" s="3" t="s">
        <v>47</v>
      </c>
      <c r="N6172" s="3" t="s">
        <v>1005</v>
      </c>
      <c r="O6172" s="1">
        <v>739</v>
      </c>
      <c r="P6172" s="4">
        <v>0</v>
      </c>
      <c r="Q6172" s="10" t="e">
        <f>VALUE(#REF!)</f>
        <v>#REF!</v>
      </c>
    </row>
    <row r="6173" spans="2:17" ht="20.25" customHeight="1">
      <c r="B6173" s="10" t="e">
        <f t="shared" si="391"/>
        <v>#REF!</v>
      </c>
      <c r="C6173" s="10" t="e">
        <f>F6173&amp;#REF!&amp;#REF!</f>
        <v>#REF!</v>
      </c>
      <c r="D6173" s="10" t="str">
        <f>IFERROR(IF(تحویلی!$E$1="","",IF(NOSA!#REF!=تحویلی!$E$1,تحویلی!$E$1&amp;COUNTIF(NOSA!$O$1:O6168,تحویلی!$E$1),"")),"")</f>
        <v/>
      </c>
      <c r="E6173" s="10" t="e">
        <f>#REF!&amp;#REF!</f>
        <v>#REF!</v>
      </c>
      <c r="F6173" s="10" t="str">
        <f>IFERROR(VLOOKUP(#REF!,DATABASE!$N:$O,2,FALSE),"")</f>
        <v/>
      </c>
      <c r="G6173" s="3" t="s">
        <v>3569</v>
      </c>
      <c r="H6173" s="4">
        <v>7619</v>
      </c>
      <c r="I6173" s="3" t="s">
        <v>1442</v>
      </c>
      <c r="J6173" s="3" t="s">
        <v>22</v>
      </c>
      <c r="K6173" s="5">
        <v>1</v>
      </c>
      <c r="L6173" s="3" t="s">
        <v>3</v>
      </c>
      <c r="M6173" s="3" t="s">
        <v>47</v>
      </c>
      <c r="N6173" s="3" t="s">
        <v>2686</v>
      </c>
      <c r="O6173" s="1">
        <v>739</v>
      </c>
      <c r="P6173" s="4">
        <v>0</v>
      </c>
      <c r="Q6173" s="10" t="e">
        <f>VALUE(#REF!)</f>
        <v>#REF!</v>
      </c>
    </row>
    <row r="6174" spans="2:17" ht="20.25" customHeight="1">
      <c r="B6174" s="10" t="e">
        <f t="shared" si="391"/>
        <v>#REF!</v>
      </c>
      <c r="C6174" s="10" t="e">
        <f>F6174&amp;#REF!&amp;#REF!</f>
        <v>#REF!</v>
      </c>
      <c r="D6174" s="10" t="str">
        <f>IFERROR(IF(تحویلی!$E$1="","",IF(NOSA!#REF!=تحویلی!$E$1,تحویلی!$E$1&amp;COUNTIF(NOSA!$O$1:O6168,تحویلی!$E$1),"")),"")</f>
        <v/>
      </c>
      <c r="E6174" s="10" t="e">
        <f>#REF!&amp;#REF!</f>
        <v>#REF!</v>
      </c>
      <c r="F6174" s="10" t="str">
        <f>IFERROR(VLOOKUP(#REF!,DATABASE!$N:$O,2,FALSE),"")</f>
        <v/>
      </c>
      <c r="G6174" s="3" t="s">
        <v>3569</v>
      </c>
      <c r="H6174" s="4">
        <v>7628</v>
      </c>
      <c r="I6174" s="3" t="s">
        <v>1619</v>
      </c>
      <c r="J6174" s="3" t="s">
        <v>1620</v>
      </c>
      <c r="K6174" s="5">
        <v>1</v>
      </c>
      <c r="L6174" s="3" t="s">
        <v>28</v>
      </c>
      <c r="M6174" s="3" t="s">
        <v>47</v>
      </c>
      <c r="N6174" s="3" t="s">
        <v>132</v>
      </c>
      <c r="O6174" s="1">
        <v>580</v>
      </c>
      <c r="P6174" s="4">
        <v>1</v>
      </c>
      <c r="Q6174" s="10" t="e">
        <f>VALUE(#REF!)</f>
        <v>#REF!</v>
      </c>
    </row>
    <row r="6175" spans="2:17" ht="20.25" customHeight="1">
      <c r="B6175" s="10" t="e">
        <f t="shared" si="391"/>
        <v>#REF!</v>
      </c>
      <c r="C6175" s="10" t="e">
        <f>F6175&amp;#REF!&amp;#REF!</f>
        <v>#REF!</v>
      </c>
      <c r="D6175" s="10" t="str">
        <f>IFERROR(IF(تحویلی!$E$1="","",IF(NOSA!#REF!=تحویلی!$E$1,تحویلی!$E$1&amp;COUNTIF(NOSA!$O$1:O6168,تحویلی!$E$1),"")),"")</f>
        <v/>
      </c>
      <c r="E6175" s="10" t="e">
        <f>#REF!&amp;#REF!</f>
        <v>#REF!</v>
      </c>
      <c r="F6175" s="10" t="str">
        <f>IFERROR(VLOOKUP(#REF!,DATABASE!$N:$O,2,FALSE),"")</f>
        <v/>
      </c>
      <c r="G6175" s="3" t="s">
        <v>3569</v>
      </c>
      <c r="H6175" s="4">
        <v>7632</v>
      </c>
      <c r="I6175" s="3" t="s">
        <v>1442</v>
      </c>
      <c r="J6175" s="3" t="s">
        <v>22</v>
      </c>
      <c r="K6175" s="5">
        <v>1</v>
      </c>
      <c r="L6175" s="3" t="s">
        <v>3</v>
      </c>
      <c r="M6175" s="3" t="s">
        <v>47</v>
      </c>
      <c r="N6175" s="3" t="s">
        <v>3950</v>
      </c>
      <c r="O6175" s="1">
        <v>851</v>
      </c>
      <c r="P6175" s="4">
        <v>0</v>
      </c>
      <c r="Q6175" s="10" t="e">
        <f>VALUE(#REF!)</f>
        <v>#REF!</v>
      </c>
    </row>
    <row r="6176" spans="2:17" ht="20.25" customHeight="1">
      <c r="B6176" s="10" t="e">
        <f t="shared" si="391"/>
        <v>#REF!</v>
      </c>
      <c r="C6176" s="10" t="e">
        <f>F6176&amp;#REF!&amp;#REF!</f>
        <v>#REF!</v>
      </c>
      <c r="D6176" s="10" t="str">
        <f>IFERROR(IF(تحویلی!$E$1="","",IF(NOSA!#REF!=تحویلی!$E$1,تحویلی!$E$1&amp;COUNTIF(NOSA!$O$1:O6168,تحویلی!$E$1),"")),"")</f>
        <v/>
      </c>
      <c r="E6176" s="10" t="e">
        <f>#REF!&amp;#REF!</f>
        <v>#REF!</v>
      </c>
      <c r="F6176" s="10" t="str">
        <f>IFERROR(VLOOKUP(#REF!,DATABASE!$N:$O,2,FALSE),"")</f>
        <v/>
      </c>
      <c r="G6176" s="3" t="s">
        <v>3569</v>
      </c>
      <c r="H6176" s="4">
        <v>7643</v>
      </c>
      <c r="I6176" s="3" t="s">
        <v>1560</v>
      </c>
      <c r="J6176" s="3" t="s">
        <v>1561</v>
      </c>
      <c r="K6176" s="5">
        <v>1</v>
      </c>
      <c r="L6176" s="3" t="s">
        <v>8</v>
      </c>
      <c r="M6176" s="3" t="s">
        <v>4</v>
      </c>
      <c r="N6176" s="3" t="s">
        <v>589</v>
      </c>
      <c r="O6176" s="1">
        <v>849</v>
      </c>
      <c r="P6176" s="4">
        <v>0</v>
      </c>
      <c r="Q6176" s="10" t="e">
        <f>VALUE(#REF!)</f>
        <v>#REF!</v>
      </c>
    </row>
    <row r="6177" spans="2:17" ht="20.25" customHeight="1">
      <c r="B6177" s="10" t="e">
        <f t="shared" si="391"/>
        <v>#REF!</v>
      </c>
      <c r="C6177" s="10" t="e">
        <f>F6177&amp;#REF!&amp;#REF!</f>
        <v>#REF!</v>
      </c>
      <c r="D6177" s="10" t="str">
        <f>IFERROR(IF(تحویلی!$E$1="","",IF(NOSA!#REF!=تحویلی!$E$1,تحویلی!$E$1&amp;COUNTIF(NOSA!$O$1:O6168,تحویلی!$E$1),"")),"")</f>
        <v/>
      </c>
      <c r="E6177" s="10" t="e">
        <f>#REF!&amp;#REF!</f>
        <v>#REF!</v>
      </c>
      <c r="F6177" s="10" t="str">
        <f>IFERROR(VLOOKUP(#REF!,DATABASE!$N:$O,2,FALSE),"")</f>
        <v/>
      </c>
      <c r="G6177" s="3" t="s">
        <v>3569</v>
      </c>
      <c r="H6177" s="4">
        <v>7643</v>
      </c>
      <c r="I6177" s="3" t="s">
        <v>1442</v>
      </c>
      <c r="J6177" s="3" t="s">
        <v>22</v>
      </c>
      <c r="K6177" s="5">
        <v>1</v>
      </c>
      <c r="L6177" s="3" t="s">
        <v>3</v>
      </c>
      <c r="M6177" s="3" t="s">
        <v>4</v>
      </c>
      <c r="N6177" s="3" t="s">
        <v>589</v>
      </c>
      <c r="O6177" s="1">
        <v>849</v>
      </c>
      <c r="P6177" s="4">
        <v>0</v>
      </c>
      <c r="Q6177" s="10" t="e">
        <f>VALUE(#REF!)</f>
        <v>#REF!</v>
      </c>
    </row>
    <row r="6178" spans="2:17" ht="20.25" customHeight="1">
      <c r="B6178" s="10" t="e">
        <f t="shared" si="391"/>
        <v>#REF!</v>
      </c>
      <c r="C6178" s="10" t="e">
        <f>F6178&amp;#REF!&amp;#REF!</f>
        <v>#REF!</v>
      </c>
      <c r="D6178" s="10" t="str">
        <f>IFERROR(IF(تحویلی!$E$1="","",IF(NOSA!#REF!=تحویلی!$E$1,تحویلی!$E$1&amp;COUNTIF(NOSA!$O$1:O6168,تحویلی!$E$1),"")),"")</f>
        <v/>
      </c>
      <c r="E6178" s="10" t="e">
        <f>#REF!&amp;#REF!</f>
        <v>#REF!</v>
      </c>
      <c r="F6178" s="10" t="str">
        <f>IFERROR(VLOOKUP(#REF!,DATABASE!$N:$O,2,FALSE),"")</f>
        <v/>
      </c>
      <c r="G6178" s="3" t="s">
        <v>3569</v>
      </c>
      <c r="H6178" s="4">
        <v>7644</v>
      </c>
      <c r="I6178" s="3" t="s">
        <v>1526</v>
      </c>
      <c r="J6178" s="3" t="s">
        <v>1729</v>
      </c>
      <c r="K6178" s="5">
        <v>1</v>
      </c>
      <c r="L6178" s="3" t="s">
        <v>3</v>
      </c>
      <c r="M6178" s="3" t="s">
        <v>4</v>
      </c>
      <c r="N6178" s="3" t="s">
        <v>352</v>
      </c>
      <c r="O6178" s="1">
        <v>488</v>
      </c>
      <c r="P6178" s="4">
        <v>1</v>
      </c>
      <c r="Q6178" s="10" t="e">
        <f>VALUE(#REF!)</f>
        <v>#REF!</v>
      </c>
    </row>
    <row r="6179" spans="2:17" ht="20.25" customHeight="1">
      <c r="B6179" s="10" t="e">
        <f t="shared" si="391"/>
        <v>#REF!</v>
      </c>
      <c r="C6179" s="10" t="e">
        <f>F6179&amp;#REF!&amp;#REF!</f>
        <v>#REF!</v>
      </c>
      <c r="D6179" s="10" t="str">
        <f>IFERROR(IF(تحویلی!$E$1="","",IF(NOSA!#REF!=تحویلی!$E$1,تحویلی!$E$1&amp;COUNTIF(NOSA!$O$1:O6168,تحویلی!$E$1),"")),"")</f>
        <v/>
      </c>
      <c r="E6179" s="10" t="e">
        <f>#REF!&amp;#REF!</f>
        <v>#REF!</v>
      </c>
      <c r="F6179" s="10" t="str">
        <f>IFERROR(VLOOKUP(#REF!,DATABASE!$N:$O,2,FALSE),"")</f>
        <v/>
      </c>
      <c r="G6179" s="3" t="s">
        <v>3569</v>
      </c>
      <c r="H6179" s="4">
        <v>7645</v>
      </c>
      <c r="I6179" s="3" t="s">
        <v>2302</v>
      </c>
      <c r="J6179" s="3" t="s">
        <v>3374</v>
      </c>
      <c r="K6179" s="5">
        <v>1</v>
      </c>
      <c r="L6179" s="3" t="s">
        <v>8</v>
      </c>
      <c r="M6179" s="3" t="s">
        <v>43</v>
      </c>
      <c r="N6179" s="3" t="s">
        <v>250</v>
      </c>
      <c r="O6179" s="1">
        <v>5</v>
      </c>
      <c r="P6179" s="4">
        <v>0</v>
      </c>
      <c r="Q6179" s="10" t="e">
        <f>VALUE(#REF!)</f>
        <v>#REF!</v>
      </c>
    </row>
    <row r="6180" spans="2:17" ht="20.25" customHeight="1">
      <c r="B6180" s="10" t="e">
        <f t="shared" si="391"/>
        <v>#REF!</v>
      </c>
      <c r="C6180" s="10" t="e">
        <f>F6180&amp;#REF!&amp;#REF!</f>
        <v>#REF!</v>
      </c>
      <c r="D6180" s="10" t="str">
        <f>IFERROR(IF(تحویلی!$E$1="","",IF(NOSA!#REF!=تحویلی!$E$1,تحویلی!$E$1&amp;COUNTIF(NOSA!$O$1:O6168,تحویلی!$E$1),"")),"")</f>
        <v/>
      </c>
      <c r="E6180" s="10" t="e">
        <f>#REF!&amp;#REF!</f>
        <v>#REF!</v>
      </c>
      <c r="F6180" s="10" t="str">
        <f>IFERROR(VLOOKUP(#REF!,DATABASE!$N:$O,2,FALSE),"")</f>
        <v/>
      </c>
      <c r="G6180" s="3" t="s">
        <v>3569</v>
      </c>
      <c r="H6180" s="4">
        <v>7647</v>
      </c>
      <c r="I6180" s="3" t="s">
        <v>1442</v>
      </c>
      <c r="J6180" s="3" t="s">
        <v>22</v>
      </c>
      <c r="K6180" s="5">
        <v>1</v>
      </c>
      <c r="L6180" s="3" t="s">
        <v>3</v>
      </c>
      <c r="M6180" s="3" t="s">
        <v>25</v>
      </c>
      <c r="N6180" s="3" t="s">
        <v>297</v>
      </c>
      <c r="O6180" s="1">
        <v>94</v>
      </c>
      <c r="P6180" s="4">
        <v>0</v>
      </c>
      <c r="Q6180" s="10" t="e">
        <f>VALUE(#REF!)</f>
        <v>#REF!</v>
      </c>
    </row>
    <row r="6181" spans="2:17" ht="20.25" customHeight="1">
      <c r="B6181" s="10" t="e">
        <f t="shared" si="391"/>
        <v>#REF!</v>
      </c>
      <c r="C6181" s="10" t="e">
        <f>F6181&amp;#REF!&amp;#REF!</f>
        <v>#REF!</v>
      </c>
      <c r="D6181" s="10" t="str">
        <f>IFERROR(IF(تحویلی!$E$1="","",IF(NOSA!#REF!=تحویلی!$E$1,تحویلی!$E$1&amp;COUNTIF(NOSA!$O$1:O6181,تحویلی!$E$1),"")),"")</f>
        <v/>
      </c>
      <c r="E6181" s="10" t="e">
        <f>#REF!&amp;#REF!</f>
        <v>#REF!</v>
      </c>
      <c r="F6181" s="10" t="str">
        <f>IFERROR(VLOOKUP(#REF!,DATABASE!$N:$O,2,FALSE),"")</f>
        <v/>
      </c>
      <c r="G6181" s="3" t="s">
        <v>3569</v>
      </c>
      <c r="H6181" s="4">
        <v>7648</v>
      </c>
      <c r="I6181" s="3" t="s">
        <v>1442</v>
      </c>
      <c r="J6181" s="3" t="s">
        <v>22</v>
      </c>
      <c r="K6181" s="5">
        <v>1</v>
      </c>
      <c r="L6181" s="3" t="s">
        <v>3</v>
      </c>
      <c r="M6181" s="3" t="s">
        <v>9</v>
      </c>
      <c r="N6181" s="3" t="s">
        <v>688</v>
      </c>
      <c r="O6181" s="1">
        <v>70</v>
      </c>
      <c r="P6181" s="4">
        <v>1</v>
      </c>
      <c r="Q6181" s="10" t="e">
        <f>VALUE(#REF!)</f>
        <v>#REF!</v>
      </c>
    </row>
    <row r="6182" spans="2:17" ht="20.25" customHeight="1">
      <c r="B6182" s="10" t="str">
        <f t="shared" si="391"/>
        <v>دستكش ساق بلند نسوز458</v>
      </c>
      <c r="C6182" s="10" t="str">
        <f t="shared" si="392"/>
        <v>دستكش ساق بلند نسوز1403/06/19458</v>
      </c>
      <c r="D6182" s="10" t="str">
        <f>IFERROR(IF(تحویلی!$E$1="","",IF(NOSA!O6182=تحویلی!$E$1,تحویلی!$E$1&amp;COUNTIF(NOSA!$O$1:O6182,تحویلی!$E$1),"")),"")</f>
        <v/>
      </c>
      <c r="E6182" s="10" t="str">
        <f t="shared" si="393"/>
        <v>7651458</v>
      </c>
      <c r="F6182" s="10" t="str">
        <f>IFERROR(VLOOKUP(I6182,DATABASE!$N:$O,2,FALSE),"")</f>
        <v>دستكش ساق بلند نسوز</v>
      </c>
      <c r="G6182" s="3" t="s">
        <v>3570</v>
      </c>
      <c r="H6182" s="4">
        <v>7651</v>
      </c>
      <c r="I6182" s="3" t="s">
        <v>1461</v>
      </c>
      <c r="J6182" s="3" t="s">
        <v>34</v>
      </c>
      <c r="K6182" s="5">
        <v>1</v>
      </c>
      <c r="L6182" s="3" t="s">
        <v>3</v>
      </c>
      <c r="M6182" s="3" t="s">
        <v>19</v>
      </c>
      <c r="N6182" s="3" t="s">
        <v>3323</v>
      </c>
      <c r="O6182" s="1">
        <v>458</v>
      </c>
      <c r="P6182" s="4">
        <v>0</v>
      </c>
      <c r="Q6182" s="10">
        <f t="shared" ref="Q6182:Q6232" si="394">VALUE(O6182)</f>
        <v>458</v>
      </c>
    </row>
    <row r="6183" spans="2:17" ht="20.25" customHeight="1">
      <c r="B6183" s="10" t="str">
        <f t="shared" si="391"/>
        <v>دستكش ضد برش سبك458</v>
      </c>
      <c r="C6183" s="10" t="str">
        <f t="shared" si="392"/>
        <v>دستكش ضد برش سبك1403/06/19458</v>
      </c>
      <c r="D6183" s="10" t="str">
        <f>IFERROR(IF(تحویلی!$E$1="","",IF(NOSA!O6183=تحویلی!$E$1,تحویلی!$E$1&amp;COUNTIF(NOSA!$O$1:O6183,تحویلی!$E$1),"")),"")</f>
        <v/>
      </c>
      <c r="E6183" s="10" t="str">
        <f t="shared" si="393"/>
        <v>7651458</v>
      </c>
      <c r="F6183" s="10" t="str">
        <f>IFERROR(VLOOKUP(I6183,DATABASE!$N:$O,2,FALSE),"")</f>
        <v>دستكش ضد برش سبك</v>
      </c>
      <c r="G6183" s="3" t="s">
        <v>3570</v>
      </c>
      <c r="H6183" s="4">
        <v>7651</v>
      </c>
      <c r="I6183" s="3" t="s">
        <v>1442</v>
      </c>
      <c r="J6183" s="3" t="s">
        <v>22</v>
      </c>
      <c r="K6183" s="5">
        <v>1</v>
      </c>
      <c r="L6183" s="3" t="s">
        <v>3</v>
      </c>
      <c r="M6183" s="3" t="s">
        <v>19</v>
      </c>
      <c r="N6183" s="3" t="s">
        <v>3323</v>
      </c>
      <c r="O6183" s="1">
        <v>458</v>
      </c>
      <c r="P6183" s="4">
        <v>0</v>
      </c>
      <c r="Q6183" s="10">
        <f t="shared" si="394"/>
        <v>458</v>
      </c>
    </row>
    <row r="6184" spans="2:17" ht="20.25" customHeight="1">
      <c r="B6184" s="10" t="str">
        <f t="shared" si="391"/>
        <v>دستكش ضد برش سبك606</v>
      </c>
      <c r="C6184" s="10" t="str">
        <f t="shared" si="392"/>
        <v>دستكش ضد برش سبك1403/06/19606</v>
      </c>
      <c r="D6184" s="10" t="str">
        <f>IFERROR(IF(تحویلی!$E$1="","",IF(NOSA!O6184=تحویلی!$E$1,تحویلی!$E$1&amp;COUNTIF(NOSA!$O$1:O6184,تحویلی!$E$1),"")),"")</f>
        <v/>
      </c>
      <c r="E6184" s="10" t="str">
        <f t="shared" si="393"/>
        <v>7653606</v>
      </c>
      <c r="F6184" s="10" t="str">
        <f>IFERROR(VLOOKUP(I6184,DATABASE!$N:$O,2,FALSE),"")</f>
        <v>دستكش ضد برش سبك</v>
      </c>
      <c r="G6184" s="3" t="s">
        <v>3570</v>
      </c>
      <c r="H6184" s="4">
        <v>7653</v>
      </c>
      <c r="I6184" s="3" t="s">
        <v>1442</v>
      </c>
      <c r="J6184" s="3" t="s">
        <v>22</v>
      </c>
      <c r="K6184" s="5">
        <v>1</v>
      </c>
      <c r="L6184" s="3" t="s">
        <v>3</v>
      </c>
      <c r="M6184" s="3" t="s">
        <v>19</v>
      </c>
      <c r="N6184" s="3" t="s">
        <v>2748</v>
      </c>
      <c r="O6184" s="1">
        <v>606</v>
      </c>
      <c r="P6184" s="4">
        <v>0</v>
      </c>
      <c r="Q6184" s="10">
        <f t="shared" si="394"/>
        <v>606</v>
      </c>
    </row>
    <row r="6185" spans="2:17" ht="20.25" customHeight="1">
      <c r="B6185" s="10" t="str">
        <f t="shared" si="391"/>
        <v>دستكش ساق بلند نسوز606</v>
      </c>
      <c r="C6185" s="10" t="str">
        <f t="shared" si="392"/>
        <v>دستكش ساق بلند نسوز1403/06/19606</v>
      </c>
      <c r="D6185" s="10" t="str">
        <f>IFERROR(IF(تحویلی!$E$1="","",IF(NOSA!O6185=تحویلی!$E$1,تحویلی!$E$1&amp;COUNTIF(NOSA!$O$1:O6185,تحویلی!$E$1),"")),"")</f>
        <v/>
      </c>
      <c r="E6185" s="10" t="str">
        <f t="shared" si="393"/>
        <v>7653606</v>
      </c>
      <c r="F6185" s="10" t="str">
        <f>IFERROR(VLOOKUP(I6185,DATABASE!$N:$O,2,FALSE),"")</f>
        <v>دستكش ساق بلند نسوز</v>
      </c>
      <c r="G6185" s="3" t="s">
        <v>3570</v>
      </c>
      <c r="H6185" s="4">
        <v>7653</v>
      </c>
      <c r="I6185" s="3" t="s">
        <v>1461</v>
      </c>
      <c r="J6185" s="3" t="s">
        <v>34</v>
      </c>
      <c r="K6185" s="5">
        <v>1</v>
      </c>
      <c r="L6185" s="3" t="s">
        <v>3</v>
      </c>
      <c r="M6185" s="3" t="s">
        <v>19</v>
      </c>
      <c r="N6185" s="3" t="s">
        <v>2748</v>
      </c>
      <c r="O6185" s="1">
        <v>606</v>
      </c>
      <c r="P6185" s="4">
        <v>0</v>
      </c>
      <c r="Q6185" s="10">
        <f t="shared" si="394"/>
        <v>606</v>
      </c>
    </row>
    <row r="6186" spans="2:17" ht="20.25" customHeight="1">
      <c r="B6186" s="10" t="str">
        <f t="shared" si="391"/>
        <v>دستكش ضد برش سبك881</v>
      </c>
      <c r="C6186" s="10" t="str">
        <f t="shared" si="392"/>
        <v>دستكش ضد برش سبك1403/06/19881</v>
      </c>
      <c r="D6186" s="10" t="str">
        <f>IFERROR(IF(تحویلی!$E$1="","",IF(NOSA!O6186=تحویلی!$E$1,تحویلی!$E$1&amp;COUNTIF(NOSA!$O$1:O6186,تحویلی!$E$1),"")),"")</f>
        <v/>
      </c>
      <c r="E6186" s="10" t="str">
        <f t="shared" si="393"/>
        <v>7654881</v>
      </c>
      <c r="F6186" s="10" t="str">
        <f>IFERROR(VLOOKUP(I6186,DATABASE!$N:$O,2,FALSE),"")</f>
        <v>دستكش ضد برش سبك</v>
      </c>
      <c r="G6186" s="3" t="s">
        <v>3570</v>
      </c>
      <c r="H6186" s="4">
        <v>7654</v>
      </c>
      <c r="I6186" s="3" t="s">
        <v>1442</v>
      </c>
      <c r="J6186" s="3" t="s">
        <v>22</v>
      </c>
      <c r="K6186" s="5">
        <v>1</v>
      </c>
      <c r="L6186" s="3" t="s">
        <v>3</v>
      </c>
      <c r="M6186" s="3" t="s">
        <v>202</v>
      </c>
      <c r="N6186" s="3" t="s">
        <v>3435</v>
      </c>
      <c r="O6186" s="1">
        <v>881</v>
      </c>
      <c r="P6186" s="4">
        <v>0</v>
      </c>
      <c r="Q6186" s="10">
        <f t="shared" si="394"/>
        <v>881</v>
      </c>
    </row>
    <row r="6187" spans="2:17" ht="20.25" customHeight="1">
      <c r="B6187" s="10" t="str">
        <f t="shared" si="391"/>
        <v>دستكش ضد برش سبك760</v>
      </c>
      <c r="C6187" s="10" t="str">
        <f t="shared" si="392"/>
        <v>دستكش ضد برش سبك1403/06/19760</v>
      </c>
      <c r="D6187" s="10" t="str">
        <f>IFERROR(IF(تحویلی!$E$1="","",IF(NOSA!O6187=تحویلی!$E$1,تحویلی!$E$1&amp;COUNTIF(NOSA!$O$1:O6187,تحویلی!$E$1),"")),"")</f>
        <v/>
      </c>
      <c r="E6187" s="10" t="str">
        <f t="shared" si="393"/>
        <v>7654760</v>
      </c>
      <c r="F6187" s="10" t="str">
        <f>IFERROR(VLOOKUP(I6187,DATABASE!$N:$O,2,FALSE),"")</f>
        <v>دستكش ضد برش سبك</v>
      </c>
      <c r="G6187" s="3" t="s">
        <v>3570</v>
      </c>
      <c r="H6187" s="4">
        <v>7654</v>
      </c>
      <c r="I6187" s="3" t="s">
        <v>1442</v>
      </c>
      <c r="J6187" s="3" t="s">
        <v>22</v>
      </c>
      <c r="K6187" s="5">
        <v>1</v>
      </c>
      <c r="L6187" s="3" t="s">
        <v>3</v>
      </c>
      <c r="M6187" s="3" t="s">
        <v>202</v>
      </c>
      <c r="N6187" s="3" t="s">
        <v>3369</v>
      </c>
      <c r="O6187" s="1">
        <v>760</v>
      </c>
      <c r="P6187" s="4">
        <v>0</v>
      </c>
      <c r="Q6187" s="10">
        <f t="shared" si="394"/>
        <v>760</v>
      </c>
    </row>
    <row r="6188" spans="2:17" ht="20.25" customHeight="1">
      <c r="B6188" s="10" t="str">
        <f t="shared" si="391"/>
        <v>دستكش ضد برش سبك784</v>
      </c>
      <c r="C6188" s="10" t="str">
        <f t="shared" si="392"/>
        <v>دستكش ضد برش سبك1403/06/19784</v>
      </c>
      <c r="D6188" s="10" t="str">
        <f>IFERROR(IF(تحویلی!$E$1="","",IF(NOSA!O6188=تحویلی!$E$1,تحویلی!$E$1&amp;COUNTIF(NOSA!$O$1:O6188,تحویلی!$E$1),"")),"")</f>
        <v/>
      </c>
      <c r="E6188" s="10" t="str">
        <f t="shared" si="393"/>
        <v>7656784</v>
      </c>
      <c r="F6188" s="10" t="str">
        <f>IFERROR(VLOOKUP(I6188,DATABASE!$N:$O,2,FALSE),"")</f>
        <v>دستكش ضد برش سبك</v>
      </c>
      <c r="G6188" s="3" t="s">
        <v>3570</v>
      </c>
      <c r="H6188" s="4">
        <v>7656</v>
      </c>
      <c r="I6188" s="3" t="s">
        <v>1442</v>
      </c>
      <c r="J6188" s="3" t="s">
        <v>22</v>
      </c>
      <c r="K6188" s="5">
        <v>1</v>
      </c>
      <c r="L6188" s="3" t="s">
        <v>3</v>
      </c>
      <c r="M6188" s="3" t="s">
        <v>40</v>
      </c>
      <c r="N6188" s="3" t="s">
        <v>2812</v>
      </c>
      <c r="O6188" s="1">
        <v>784</v>
      </c>
      <c r="P6188" s="4">
        <v>0</v>
      </c>
      <c r="Q6188" s="10">
        <f t="shared" si="394"/>
        <v>784</v>
      </c>
    </row>
    <row r="6189" spans="2:17" ht="20.25" customHeight="1">
      <c r="B6189" s="10" t="str">
        <f t="shared" si="391"/>
        <v>پوتين ايمني نسوز751</v>
      </c>
      <c r="C6189" s="10" t="str">
        <f t="shared" si="392"/>
        <v>پوتين ايمني نسوز1403/06/19751</v>
      </c>
      <c r="D6189" s="10" t="str">
        <f>IFERROR(IF(تحویلی!$E$1="","",IF(NOSA!O6189=تحویلی!$E$1,تحویلی!$E$1&amp;COUNTIF(NOSA!$O$1:O6189,تحویلی!$E$1),"")),"")</f>
        <v/>
      </c>
      <c r="E6189" s="10" t="str">
        <f t="shared" si="393"/>
        <v>7658751</v>
      </c>
      <c r="F6189" s="10" t="str">
        <f>IFERROR(VLOOKUP(I6189,DATABASE!$N:$O,2,FALSE),"")</f>
        <v>پوتين ايمني نسوز</v>
      </c>
      <c r="G6189" s="3" t="s">
        <v>3570</v>
      </c>
      <c r="H6189" s="4">
        <v>7658</v>
      </c>
      <c r="I6189" s="3" t="s">
        <v>1648</v>
      </c>
      <c r="J6189" s="3" t="s">
        <v>1649</v>
      </c>
      <c r="K6189" s="5">
        <v>1</v>
      </c>
      <c r="L6189" s="3" t="s">
        <v>3</v>
      </c>
      <c r="M6189" s="3" t="s">
        <v>9</v>
      </c>
      <c r="N6189" s="3" t="s">
        <v>2709</v>
      </c>
      <c r="O6189" s="1">
        <v>751</v>
      </c>
      <c r="P6189" s="4">
        <v>0</v>
      </c>
      <c r="Q6189" s="10">
        <f t="shared" si="394"/>
        <v>751</v>
      </c>
    </row>
    <row r="6190" spans="2:17" ht="20.25" customHeight="1">
      <c r="B6190" s="10" t="str">
        <f t="shared" si="391"/>
        <v>دستكش كف مواد سبك836</v>
      </c>
      <c r="C6190" s="10" t="str">
        <f t="shared" si="392"/>
        <v>دستكش كف مواد سبك1403/06/19836</v>
      </c>
      <c r="D6190" s="10" t="str">
        <f>IFERROR(IF(تحویلی!$E$1="","",IF(NOSA!O6190=تحویلی!$E$1,تحویلی!$E$1&amp;COUNTIF(NOSA!$O$1:O6190,تحویلی!$E$1),"")),"")</f>
        <v/>
      </c>
      <c r="E6190" s="10" t="str">
        <f t="shared" si="393"/>
        <v>7672836</v>
      </c>
      <c r="F6190" s="10" t="str">
        <f>IFERROR(VLOOKUP(I6190,DATABASE!$N:$O,2,FALSE),"")</f>
        <v>دستكش كف مواد سبك</v>
      </c>
      <c r="G6190" s="3" t="s">
        <v>3570</v>
      </c>
      <c r="H6190" s="4">
        <v>7672</v>
      </c>
      <c r="I6190" s="3" t="s">
        <v>1456</v>
      </c>
      <c r="J6190" s="3" t="s">
        <v>2</v>
      </c>
      <c r="K6190" s="5">
        <v>1</v>
      </c>
      <c r="L6190" s="3" t="s">
        <v>3</v>
      </c>
      <c r="M6190" s="3" t="s">
        <v>40</v>
      </c>
      <c r="N6190" s="3" t="s">
        <v>2894</v>
      </c>
      <c r="O6190" s="1">
        <v>836</v>
      </c>
      <c r="P6190" s="4">
        <v>0</v>
      </c>
      <c r="Q6190" s="10">
        <f t="shared" si="394"/>
        <v>836</v>
      </c>
    </row>
    <row r="6191" spans="2:17" ht="20.25" customHeight="1">
      <c r="B6191" s="10" t="str">
        <f t="shared" si="391"/>
        <v>نقاب تيره محافظ صورت معمولي718</v>
      </c>
      <c r="C6191" s="10" t="str">
        <f t="shared" si="392"/>
        <v>نقاب تيره محافظ صورت معمولي1403/06/19718</v>
      </c>
      <c r="D6191" s="10" t="str">
        <f>IFERROR(IF(تحویلی!$E$1="","",IF(NOSA!O6191=تحویلی!$E$1,تحویلی!$E$1&amp;COUNTIF(NOSA!$O$1:O6191,تحویلی!$E$1),"")),"")</f>
        <v/>
      </c>
      <c r="E6191" s="10" t="str">
        <f t="shared" si="393"/>
        <v>7673718</v>
      </c>
      <c r="F6191" s="10" t="str">
        <f>IFERROR(VLOOKUP(I6191,DATABASE!$N:$O,2,FALSE),"")</f>
        <v>نقاب تيره محافظ صورت معمولي</v>
      </c>
      <c r="G6191" s="3" t="s">
        <v>3570</v>
      </c>
      <c r="H6191" s="4">
        <v>7673</v>
      </c>
      <c r="I6191" s="3" t="s">
        <v>1557</v>
      </c>
      <c r="J6191" s="3" t="s">
        <v>115</v>
      </c>
      <c r="K6191" s="5">
        <v>1</v>
      </c>
      <c r="L6191" s="3" t="s">
        <v>8</v>
      </c>
      <c r="M6191" s="3" t="s">
        <v>19</v>
      </c>
      <c r="N6191" s="3" t="s">
        <v>3499</v>
      </c>
      <c r="O6191" s="1">
        <v>718</v>
      </c>
      <c r="P6191" s="4">
        <v>0</v>
      </c>
      <c r="Q6191" s="10">
        <f t="shared" si="394"/>
        <v>718</v>
      </c>
    </row>
    <row r="6192" spans="2:17" ht="20.25" customHeight="1">
      <c r="B6192" s="10" t="str">
        <f t="shared" si="391"/>
        <v>پيشبند نسوز چرمي718</v>
      </c>
      <c r="C6192" s="10" t="str">
        <f t="shared" si="392"/>
        <v>پيشبند نسوز چرمي1403/06/19718</v>
      </c>
      <c r="D6192" s="10" t="str">
        <f>IFERROR(IF(تحویلی!$E$1="","",IF(NOSA!O6192=تحویلی!$E$1,تحویلی!$E$1&amp;COUNTIF(NOSA!$O$1:O6192,تحویلی!$E$1),"")),"")</f>
        <v/>
      </c>
      <c r="E6192" s="10" t="str">
        <f t="shared" si="393"/>
        <v>7673718</v>
      </c>
      <c r="F6192" s="10" t="str">
        <f>IFERROR(VLOOKUP(I6192,DATABASE!$N:$O,2,FALSE),"")</f>
        <v>پيشبند نسوز چرمي</v>
      </c>
      <c r="G6192" s="3" t="s">
        <v>3570</v>
      </c>
      <c r="H6192" s="4">
        <v>7673</v>
      </c>
      <c r="I6192" s="3" t="s">
        <v>1459</v>
      </c>
      <c r="J6192" s="3" t="s">
        <v>15</v>
      </c>
      <c r="K6192" s="5">
        <v>1</v>
      </c>
      <c r="L6192" s="3" t="s">
        <v>8</v>
      </c>
      <c r="M6192" s="3" t="s">
        <v>19</v>
      </c>
      <c r="N6192" s="3" t="s">
        <v>3499</v>
      </c>
      <c r="O6192" s="1">
        <v>718</v>
      </c>
      <c r="P6192" s="4">
        <v>0</v>
      </c>
      <c r="Q6192" s="10">
        <f t="shared" si="394"/>
        <v>718</v>
      </c>
    </row>
    <row r="6193" spans="2:17" ht="20.25" customHeight="1">
      <c r="B6193" s="10" t="str">
        <f t="shared" si="391"/>
        <v>پابند نسوز چرمي718</v>
      </c>
      <c r="C6193" s="10" t="str">
        <f t="shared" si="392"/>
        <v>پابند نسوز چرمي1403/06/19718</v>
      </c>
      <c r="D6193" s="10" t="str">
        <f>IFERROR(IF(تحویلی!$E$1="","",IF(NOSA!O6193=تحویلی!$E$1,تحویلی!$E$1&amp;COUNTIF(NOSA!$O$1:O6193,تحویلی!$E$1),"")),"")</f>
        <v/>
      </c>
      <c r="E6193" s="10" t="str">
        <f t="shared" si="393"/>
        <v>7673718</v>
      </c>
      <c r="F6193" s="10" t="str">
        <f>IFERROR(VLOOKUP(I6193,DATABASE!$N:$O,2,FALSE),"")</f>
        <v>پابند نسوز چرمي</v>
      </c>
      <c r="G6193" s="3" t="s">
        <v>3570</v>
      </c>
      <c r="H6193" s="4">
        <v>7673</v>
      </c>
      <c r="I6193" s="3" t="s">
        <v>1460</v>
      </c>
      <c r="J6193" s="3" t="s">
        <v>18</v>
      </c>
      <c r="K6193" s="5">
        <v>1</v>
      </c>
      <c r="L6193" s="3" t="s">
        <v>3</v>
      </c>
      <c r="M6193" s="3" t="s">
        <v>19</v>
      </c>
      <c r="N6193" s="3" t="s">
        <v>3499</v>
      </c>
      <c r="O6193" s="1">
        <v>718</v>
      </c>
      <c r="P6193" s="4">
        <v>0</v>
      </c>
      <c r="Q6193" s="10">
        <f t="shared" si="394"/>
        <v>718</v>
      </c>
    </row>
    <row r="6194" spans="2:17" ht="20.25" customHeight="1">
      <c r="B6194" s="10" t="str">
        <f t="shared" si="391"/>
        <v>718</v>
      </c>
      <c r="C6194" s="10" t="str">
        <f t="shared" si="392"/>
        <v>1403/06/19718</v>
      </c>
      <c r="D6194" s="10" t="str">
        <f>IFERROR(IF(تحویلی!$E$1="","",IF(NOSA!O6194=تحویلی!$E$1,تحویلی!$E$1&amp;COUNTIF(NOSA!$O$1:O6194,تحویلی!$E$1),"")),"")</f>
        <v/>
      </c>
      <c r="E6194" s="10" t="str">
        <f t="shared" si="393"/>
        <v>7673718</v>
      </c>
      <c r="F6194" s="10" t="str">
        <f>IFERROR(VLOOKUP(I6194,DATABASE!$N:$O,2,FALSE),"")</f>
        <v/>
      </c>
      <c r="G6194" s="3" t="s">
        <v>3570</v>
      </c>
      <c r="H6194" s="4">
        <v>7673</v>
      </c>
      <c r="I6194" s="3" t="s">
        <v>2699</v>
      </c>
      <c r="J6194" s="3" t="s">
        <v>7</v>
      </c>
      <c r="K6194" s="5">
        <v>1</v>
      </c>
      <c r="L6194" s="3" t="s">
        <v>8</v>
      </c>
      <c r="M6194" s="3" t="s">
        <v>19</v>
      </c>
      <c r="N6194" s="3" t="s">
        <v>3499</v>
      </c>
      <c r="O6194" s="1">
        <v>718</v>
      </c>
      <c r="P6194" s="4">
        <v>0</v>
      </c>
      <c r="Q6194" s="10">
        <f t="shared" si="394"/>
        <v>718</v>
      </c>
    </row>
    <row r="6195" spans="2:17" ht="20.25" customHeight="1">
      <c r="B6195" s="10" t="str">
        <f t="shared" si="391"/>
        <v>دستكش ساق بلند نسوز718</v>
      </c>
      <c r="C6195" s="10" t="str">
        <f t="shared" si="392"/>
        <v>دستكش ساق بلند نسوز1403/06/19718</v>
      </c>
      <c r="D6195" s="10" t="str">
        <f>IFERROR(IF(تحویلی!$E$1="","",IF(NOSA!O6195=تحویلی!$E$1,تحویلی!$E$1&amp;COUNTIF(NOSA!$O$1:O6195,تحویلی!$E$1),"")),"")</f>
        <v/>
      </c>
      <c r="E6195" s="10" t="str">
        <f t="shared" si="393"/>
        <v>7673718</v>
      </c>
      <c r="F6195" s="10" t="str">
        <f>IFERROR(VLOOKUP(I6195,DATABASE!$N:$O,2,FALSE),"")</f>
        <v>دستكش ساق بلند نسوز</v>
      </c>
      <c r="G6195" s="3" t="s">
        <v>3570</v>
      </c>
      <c r="H6195" s="4">
        <v>7673</v>
      </c>
      <c r="I6195" s="3" t="s">
        <v>1461</v>
      </c>
      <c r="J6195" s="3" t="s">
        <v>34</v>
      </c>
      <c r="K6195" s="5">
        <v>1</v>
      </c>
      <c r="L6195" s="3" t="s">
        <v>3</v>
      </c>
      <c r="M6195" s="3" t="s">
        <v>19</v>
      </c>
      <c r="N6195" s="3" t="s">
        <v>3499</v>
      </c>
      <c r="O6195" s="1">
        <v>718</v>
      </c>
      <c r="P6195" s="4">
        <v>0</v>
      </c>
      <c r="Q6195" s="10">
        <f t="shared" si="394"/>
        <v>718</v>
      </c>
    </row>
    <row r="6196" spans="2:17" ht="20.25" customHeight="1">
      <c r="B6196" s="10" t="str">
        <f t="shared" si="391"/>
        <v>كفش ايمني719</v>
      </c>
      <c r="C6196" s="10" t="str">
        <f t="shared" si="392"/>
        <v>كفش ايمني1403/06/19719</v>
      </c>
      <c r="D6196" s="10" t="str">
        <f>IFERROR(IF(تحویلی!$E$1="","",IF(NOSA!O6196=تحویلی!$E$1,تحویلی!$E$1&amp;COUNTIF(NOSA!$O$1:O6196,تحویلی!$E$1),"")),"")</f>
        <v/>
      </c>
      <c r="E6196" s="10" t="str">
        <f t="shared" si="393"/>
        <v>7676719</v>
      </c>
      <c r="F6196" s="10" t="str">
        <f>IFERROR(VLOOKUP(I6196,DATABASE!$N:$O,2,FALSE),"")</f>
        <v>كفش ايمني</v>
      </c>
      <c r="G6196" s="3" t="s">
        <v>3570</v>
      </c>
      <c r="H6196" s="4">
        <v>7676</v>
      </c>
      <c r="I6196" s="3" t="s">
        <v>1539</v>
      </c>
      <c r="J6196" s="3" t="s">
        <v>1748</v>
      </c>
      <c r="K6196" s="5">
        <v>1</v>
      </c>
      <c r="L6196" s="3" t="s">
        <v>3</v>
      </c>
      <c r="M6196" s="3" t="s">
        <v>47</v>
      </c>
      <c r="N6196" s="3" t="s">
        <v>395</v>
      </c>
      <c r="O6196" s="1">
        <v>719</v>
      </c>
      <c r="P6196" s="4">
        <v>1</v>
      </c>
      <c r="Q6196" s="10">
        <f t="shared" si="394"/>
        <v>719</v>
      </c>
    </row>
    <row r="6197" spans="2:17" ht="20.25" customHeight="1">
      <c r="B6197" s="10" t="str">
        <f t="shared" si="391"/>
        <v>573</v>
      </c>
      <c r="C6197" s="10" t="str">
        <f t="shared" si="392"/>
        <v>1403/06/19573</v>
      </c>
      <c r="D6197" s="10" t="str">
        <f>IFERROR(IF(تحویلی!$E$1="","",IF(NOSA!O6197=تحویلی!$E$1,تحویلی!$E$1&amp;COUNTIF(NOSA!$O$1:O6197,تحویلی!$E$1),"")),"")</f>
        <v/>
      </c>
      <c r="E6197" s="10" t="str">
        <f t="shared" si="393"/>
        <v>7678573</v>
      </c>
      <c r="F6197" s="10" t="str">
        <f>IFERROR(VLOOKUP(I6197,DATABASE!$N:$O,2,FALSE),"")</f>
        <v/>
      </c>
      <c r="G6197" s="3" t="s">
        <v>3570</v>
      </c>
      <c r="H6197" s="4">
        <v>7678</v>
      </c>
      <c r="I6197" s="3" t="s">
        <v>2699</v>
      </c>
      <c r="J6197" s="3" t="s">
        <v>7</v>
      </c>
      <c r="K6197" s="5">
        <v>1</v>
      </c>
      <c r="L6197" s="3" t="s">
        <v>8</v>
      </c>
      <c r="M6197" s="3" t="s">
        <v>19</v>
      </c>
      <c r="N6197" s="3" t="s">
        <v>104</v>
      </c>
      <c r="O6197" s="1">
        <v>573</v>
      </c>
      <c r="P6197" s="4">
        <v>1</v>
      </c>
      <c r="Q6197" s="10">
        <f t="shared" si="394"/>
        <v>573</v>
      </c>
    </row>
    <row r="6198" spans="2:17" ht="20.25" customHeight="1">
      <c r="B6198" s="10" t="str">
        <f t="shared" si="391"/>
        <v>دستكش ساق بلند نسوز573</v>
      </c>
      <c r="C6198" s="10" t="str">
        <f t="shared" si="392"/>
        <v>دستكش ساق بلند نسوز1403/06/19573</v>
      </c>
      <c r="D6198" s="10" t="str">
        <f>IFERROR(IF(تحویلی!$E$1="","",IF(NOSA!O6198=تحویلی!$E$1,تحویلی!$E$1&amp;COUNTIF(NOSA!$O$1:O6198,تحویلی!$E$1),"")),"")</f>
        <v/>
      </c>
      <c r="E6198" s="10" t="str">
        <f t="shared" si="393"/>
        <v>7678573</v>
      </c>
      <c r="F6198" s="10" t="str">
        <f>IFERROR(VLOOKUP(I6198,DATABASE!$N:$O,2,FALSE),"")</f>
        <v>دستكش ساق بلند نسوز</v>
      </c>
      <c r="G6198" s="3" t="s">
        <v>3570</v>
      </c>
      <c r="H6198" s="4">
        <v>7678</v>
      </c>
      <c r="I6198" s="3" t="s">
        <v>1461</v>
      </c>
      <c r="J6198" s="3" t="s">
        <v>34</v>
      </c>
      <c r="K6198" s="5">
        <v>1</v>
      </c>
      <c r="L6198" s="3" t="s">
        <v>3</v>
      </c>
      <c r="M6198" s="3" t="s">
        <v>19</v>
      </c>
      <c r="N6198" s="3" t="s">
        <v>104</v>
      </c>
      <c r="O6198" s="1">
        <v>573</v>
      </c>
      <c r="P6198" s="4">
        <v>1</v>
      </c>
      <c r="Q6198" s="10">
        <f t="shared" si="394"/>
        <v>573</v>
      </c>
    </row>
    <row r="6199" spans="2:17" ht="20.25" customHeight="1">
      <c r="B6199" s="10" t="str">
        <f t="shared" si="391"/>
        <v>نقاب تيره محافظ صورت معمولي573</v>
      </c>
      <c r="C6199" s="10" t="str">
        <f t="shared" si="392"/>
        <v>نقاب تيره محافظ صورت معمولي1403/06/19573</v>
      </c>
      <c r="D6199" s="10" t="str">
        <f>IFERROR(IF(تحویلی!$E$1="","",IF(NOSA!O6199=تحویلی!$E$1,تحویلی!$E$1&amp;COUNTIF(NOSA!$O$1:O6199,تحویلی!$E$1),"")),"")</f>
        <v/>
      </c>
      <c r="E6199" s="10" t="str">
        <f t="shared" si="393"/>
        <v>7678573</v>
      </c>
      <c r="F6199" s="10" t="str">
        <f>IFERROR(VLOOKUP(I6199,DATABASE!$N:$O,2,FALSE),"")</f>
        <v>نقاب تيره محافظ صورت معمولي</v>
      </c>
      <c r="G6199" s="3" t="s">
        <v>3570</v>
      </c>
      <c r="H6199" s="4">
        <v>7678</v>
      </c>
      <c r="I6199" s="3" t="s">
        <v>1557</v>
      </c>
      <c r="J6199" s="3" t="s">
        <v>115</v>
      </c>
      <c r="K6199" s="5">
        <v>1</v>
      </c>
      <c r="L6199" s="3" t="s">
        <v>8</v>
      </c>
      <c r="M6199" s="3" t="s">
        <v>19</v>
      </c>
      <c r="N6199" s="3" t="s">
        <v>104</v>
      </c>
      <c r="O6199" s="1">
        <v>573</v>
      </c>
      <c r="P6199" s="4">
        <v>1</v>
      </c>
      <c r="Q6199" s="10">
        <f t="shared" si="394"/>
        <v>573</v>
      </c>
    </row>
    <row r="6200" spans="2:17" ht="20.25" customHeight="1">
      <c r="B6200" s="10" t="str">
        <f t="shared" ref="B6200:B6263" si="395">F6200&amp;Q6200</f>
        <v>نقاب تيره محافظ صورت معمولي69</v>
      </c>
      <c r="C6200" s="10" t="str">
        <f t="shared" si="392"/>
        <v>نقاب تيره محافظ صورت معمولي1403/06/1969</v>
      </c>
      <c r="D6200" s="10" t="str">
        <f>IFERROR(IF(تحویلی!$E$1="","",IF(NOSA!O6200=تحویلی!$E$1,تحویلی!$E$1&amp;COUNTIF(NOSA!$O$1:O6200,تحویلی!$E$1),"")),"")</f>
        <v/>
      </c>
      <c r="E6200" s="10" t="str">
        <f t="shared" si="393"/>
        <v>767969</v>
      </c>
      <c r="F6200" s="10" t="str">
        <f>IFERROR(VLOOKUP(I6200,DATABASE!$N:$O,2,FALSE),"")</f>
        <v>نقاب تيره محافظ صورت معمولي</v>
      </c>
      <c r="G6200" s="3" t="s">
        <v>3570</v>
      </c>
      <c r="H6200" s="4">
        <v>7679</v>
      </c>
      <c r="I6200" s="3" t="s">
        <v>1557</v>
      </c>
      <c r="J6200" s="3" t="s">
        <v>115</v>
      </c>
      <c r="K6200" s="5">
        <v>1</v>
      </c>
      <c r="L6200" s="3" t="s">
        <v>8</v>
      </c>
      <c r="M6200" s="3" t="s">
        <v>19</v>
      </c>
      <c r="N6200" s="3" t="s">
        <v>3951</v>
      </c>
      <c r="O6200" s="1">
        <v>69</v>
      </c>
      <c r="P6200" s="4">
        <v>1</v>
      </c>
      <c r="Q6200" s="10">
        <f t="shared" si="394"/>
        <v>69</v>
      </c>
    </row>
    <row r="6201" spans="2:17" ht="20.25" customHeight="1">
      <c r="B6201" s="10" t="str">
        <f t="shared" si="395"/>
        <v>گوشي اير پلاگ163</v>
      </c>
      <c r="C6201" s="10" t="str">
        <f t="shared" si="392"/>
        <v>گوشي اير پلاگ1403/06/19163</v>
      </c>
      <c r="D6201" s="10" t="str">
        <f>IFERROR(IF(تحویلی!$E$1="","",IF(NOSA!O6201=تحویلی!$E$1,تحویلی!$E$1&amp;COUNTIF(NOSA!$O$1:O6201,تحویلی!$E$1),"")),"")</f>
        <v/>
      </c>
      <c r="E6201" s="10" t="str">
        <f t="shared" si="393"/>
        <v>7682163</v>
      </c>
      <c r="F6201" s="10" t="str">
        <f>IFERROR(VLOOKUP(I6201,DATABASE!$N:$O,2,FALSE),"")</f>
        <v>گوشي اير پلاگ</v>
      </c>
      <c r="G6201" s="3" t="s">
        <v>3570</v>
      </c>
      <c r="H6201" s="4">
        <v>7682</v>
      </c>
      <c r="I6201" s="3" t="s">
        <v>1581</v>
      </c>
      <c r="J6201" s="3" t="s">
        <v>124</v>
      </c>
      <c r="K6201" s="5">
        <v>1</v>
      </c>
      <c r="L6201" s="3" t="s">
        <v>8</v>
      </c>
      <c r="M6201" s="3" t="s">
        <v>9</v>
      </c>
      <c r="N6201" s="3" t="s">
        <v>171</v>
      </c>
      <c r="O6201" s="1">
        <v>163</v>
      </c>
      <c r="P6201" s="4">
        <v>0</v>
      </c>
      <c r="Q6201" s="10">
        <f t="shared" si="394"/>
        <v>163</v>
      </c>
    </row>
    <row r="6202" spans="2:17" ht="20.25" customHeight="1">
      <c r="B6202" s="10" t="str">
        <f t="shared" si="395"/>
        <v>دستكش ضد برش سبك163</v>
      </c>
      <c r="C6202" s="10" t="str">
        <f t="shared" si="392"/>
        <v>دستكش ضد برش سبك1403/06/19163</v>
      </c>
      <c r="D6202" s="10" t="str">
        <f>IFERROR(IF(تحویلی!$E$1="","",IF(NOSA!O6202=تحویلی!$E$1,تحویلی!$E$1&amp;COUNTIF(NOSA!$O$1:O6202,تحویلی!$E$1),"")),"")</f>
        <v/>
      </c>
      <c r="E6202" s="10" t="str">
        <f t="shared" si="393"/>
        <v>7682163</v>
      </c>
      <c r="F6202" s="10" t="str">
        <f>IFERROR(VLOOKUP(I6202,DATABASE!$N:$O,2,FALSE),"")</f>
        <v>دستكش ضد برش سبك</v>
      </c>
      <c r="G6202" s="3" t="s">
        <v>3570</v>
      </c>
      <c r="H6202" s="4">
        <v>7682</v>
      </c>
      <c r="I6202" s="3" t="s">
        <v>1442</v>
      </c>
      <c r="J6202" s="3" t="s">
        <v>22</v>
      </c>
      <c r="K6202" s="5">
        <v>1</v>
      </c>
      <c r="L6202" s="3" t="s">
        <v>3</v>
      </c>
      <c r="M6202" s="3" t="s">
        <v>9</v>
      </c>
      <c r="N6202" s="3" t="s">
        <v>171</v>
      </c>
      <c r="O6202" s="1">
        <v>163</v>
      </c>
      <c r="P6202" s="4">
        <v>0</v>
      </c>
      <c r="Q6202" s="10">
        <f t="shared" si="394"/>
        <v>163</v>
      </c>
    </row>
    <row r="6203" spans="2:17" ht="20.25" customHeight="1">
      <c r="B6203" s="10" t="str">
        <f t="shared" si="395"/>
        <v>پابند نسوز چرمي866</v>
      </c>
      <c r="C6203" s="10" t="str">
        <f t="shared" si="392"/>
        <v>پابند نسوز چرمي1403/06/20866</v>
      </c>
      <c r="D6203" s="10" t="str">
        <f>IFERROR(IF(تحویلی!$E$1="","",IF(NOSA!O6203=تحویلی!$E$1,تحویلی!$E$1&amp;COUNTIF(NOSA!$O$1:O6203,تحویلی!$E$1),"")),"")</f>
        <v/>
      </c>
      <c r="E6203" s="10" t="str">
        <f t="shared" si="393"/>
        <v>7691866</v>
      </c>
      <c r="F6203" s="10" t="str">
        <f>IFERROR(VLOOKUP(I6203,DATABASE!$N:$O,2,FALSE),"")</f>
        <v>پابند نسوز چرمي</v>
      </c>
      <c r="G6203" s="3" t="s">
        <v>3571</v>
      </c>
      <c r="H6203" s="4">
        <v>7691</v>
      </c>
      <c r="I6203" s="3" t="s">
        <v>1460</v>
      </c>
      <c r="J6203" s="3" t="s">
        <v>18</v>
      </c>
      <c r="K6203" s="5">
        <v>1</v>
      </c>
      <c r="L6203" s="3" t="s">
        <v>3</v>
      </c>
      <c r="M6203" s="3" t="s">
        <v>47</v>
      </c>
      <c r="N6203" s="3" t="s">
        <v>1322</v>
      </c>
      <c r="O6203" s="1">
        <v>866</v>
      </c>
      <c r="P6203" s="4">
        <v>0</v>
      </c>
      <c r="Q6203" s="10">
        <f t="shared" si="394"/>
        <v>866</v>
      </c>
    </row>
    <row r="6204" spans="2:17" ht="20.25" customHeight="1">
      <c r="B6204" s="10" t="str">
        <f t="shared" si="395"/>
        <v>دستكش ساق بلند نسوز866</v>
      </c>
      <c r="C6204" s="10" t="str">
        <f t="shared" si="392"/>
        <v>دستكش ساق بلند نسوز1403/06/20866</v>
      </c>
      <c r="D6204" s="10" t="str">
        <f>IFERROR(IF(تحویلی!$E$1="","",IF(NOSA!O6204=تحویلی!$E$1,تحویلی!$E$1&amp;COUNTIF(NOSA!$O$1:O6204,تحویلی!$E$1),"")),"")</f>
        <v/>
      </c>
      <c r="E6204" s="10" t="str">
        <f t="shared" si="393"/>
        <v>7691866</v>
      </c>
      <c r="F6204" s="10" t="str">
        <f>IFERROR(VLOOKUP(I6204,DATABASE!$N:$O,2,FALSE),"")</f>
        <v>دستكش ساق بلند نسوز</v>
      </c>
      <c r="G6204" s="3" t="s">
        <v>3571</v>
      </c>
      <c r="H6204" s="4">
        <v>7691</v>
      </c>
      <c r="I6204" s="3" t="s">
        <v>1461</v>
      </c>
      <c r="J6204" s="3" t="s">
        <v>34</v>
      </c>
      <c r="K6204" s="5">
        <v>1</v>
      </c>
      <c r="L6204" s="3" t="s">
        <v>3</v>
      </c>
      <c r="M6204" s="3" t="s">
        <v>47</v>
      </c>
      <c r="N6204" s="3" t="s">
        <v>1322</v>
      </c>
      <c r="O6204" s="1">
        <v>866</v>
      </c>
      <c r="P6204" s="4">
        <v>0</v>
      </c>
      <c r="Q6204" s="10">
        <f t="shared" si="394"/>
        <v>866</v>
      </c>
    </row>
    <row r="6205" spans="2:17" ht="20.25" customHeight="1">
      <c r="B6205" s="10" t="str">
        <f t="shared" si="395"/>
        <v>دستكش ضد برش سبك879</v>
      </c>
      <c r="C6205" s="10" t="str">
        <f t="shared" si="392"/>
        <v>دستكش ضد برش سبك1403/06/20879</v>
      </c>
      <c r="D6205" s="10" t="str">
        <f>IFERROR(IF(تحویلی!$E$1="","",IF(NOSA!O6205=تحویلی!$E$1,تحویلی!$E$1&amp;COUNTIF(NOSA!$O$1:O6205,تحویلی!$E$1),"")),"")</f>
        <v/>
      </c>
      <c r="E6205" s="10" t="str">
        <f t="shared" si="393"/>
        <v>7692879</v>
      </c>
      <c r="F6205" s="10" t="str">
        <f>IFERROR(VLOOKUP(I6205,DATABASE!$N:$O,2,FALSE),"")</f>
        <v>دستكش ضد برش سبك</v>
      </c>
      <c r="G6205" s="3" t="s">
        <v>3571</v>
      </c>
      <c r="H6205" s="4">
        <v>7692</v>
      </c>
      <c r="I6205" s="3" t="s">
        <v>1442</v>
      </c>
      <c r="J6205" s="3" t="s">
        <v>22</v>
      </c>
      <c r="K6205" s="5">
        <v>1</v>
      </c>
      <c r="L6205" s="3" t="s">
        <v>3</v>
      </c>
      <c r="M6205" s="3" t="s">
        <v>47</v>
      </c>
      <c r="N6205" s="3" t="s">
        <v>3379</v>
      </c>
      <c r="O6205" s="1">
        <v>879</v>
      </c>
      <c r="P6205" s="4">
        <v>0</v>
      </c>
      <c r="Q6205" s="10">
        <f t="shared" si="394"/>
        <v>879</v>
      </c>
    </row>
    <row r="6206" spans="2:17" ht="20.25" customHeight="1">
      <c r="B6206" s="10" t="str">
        <f t="shared" si="395"/>
        <v>دستكش ضد برش سبك933</v>
      </c>
      <c r="C6206" s="10" t="str">
        <f t="shared" si="392"/>
        <v>دستكش ضد برش سبك1403/06/20933</v>
      </c>
      <c r="D6206" s="10" t="str">
        <f>IFERROR(IF(تحویلی!$E$1="","",IF(NOSA!O6206=تحویلی!$E$1,تحویلی!$E$1&amp;COUNTIF(NOSA!$O$1:O6206,تحویلی!$E$1),"")),"")</f>
        <v/>
      </c>
      <c r="E6206" s="10" t="str">
        <f t="shared" si="393"/>
        <v>7693933</v>
      </c>
      <c r="F6206" s="10" t="str">
        <f>IFERROR(VLOOKUP(I6206,DATABASE!$N:$O,2,FALSE),"")</f>
        <v>دستكش ضد برش سبك</v>
      </c>
      <c r="G6206" s="3" t="s">
        <v>3571</v>
      </c>
      <c r="H6206" s="4">
        <v>7693</v>
      </c>
      <c r="I6206" s="3" t="s">
        <v>1442</v>
      </c>
      <c r="J6206" s="3" t="s">
        <v>22</v>
      </c>
      <c r="K6206" s="5">
        <v>1</v>
      </c>
      <c r="L6206" s="3" t="s">
        <v>3</v>
      </c>
      <c r="M6206" s="3" t="s">
        <v>47</v>
      </c>
      <c r="N6206" s="3" t="s">
        <v>3952</v>
      </c>
      <c r="O6206" s="1">
        <v>933</v>
      </c>
      <c r="P6206" s="4">
        <v>1</v>
      </c>
      <c r="Q6206" s="10">
        <f t="shared" si="394"/>
        <v>933</v>
      </c>
    </row>
    <row r="6207" spans="2:17" ht="20.25" customHeight="1">
      <c r="B6207" s="10" t="str">
        <f t="shared" si="395"/>
        <v>دستكش ضد برش سبك835</v>
      </c>
      <c r="C6207" s="10" t="str">
        <f t="shared" si="392"/>
        <v>دستكش ضد برش سبك1403/06/20835</v>
      </c>
      <c r="D6207" s="10" t="str">
        <f>IFERROR(IF(تحویلی!$E$1="","",IF(NOSA!O6207=تحویلی!$E$1,تحویلی!$E$1&amp;COUNTIF(NOSA!$O$1:O6207,تحویلی!$E$1),"")),"")</f>
        <v/>
      </c>
      <c r="E6207" s="10" t="str">
        <f t="shared" si="393"/>
        <v>7702835</v>
      </c>
      <c r="F6207" s="10" t="str">
        <f>IFERROR(VLOOKUP(I6207,DATABASE!$N:$O,2,FALSE),"")</f>
        <v>دستكش ضد برش سبك</v>
      </c>
      <c r="G6207" s="3" t="s">
        <v>3571</v>
      </c>
      <c r="H6207" s="4">
        <v>7702</v>
      </c>
      <c r="I6207" s="3" t="s">
        <v>1442</v>
      </c>
      <c r="J6207" s="3" t="s">
        <v>22</v>
      </c>
      <c r="K6207" s="5">
        <v>1</v>
      </c>
      <c r="L6207" s="3" t="s">
        <v>3</v>
      </c>
      <c r="M6207" s="3" t="s">
        <v>47</v>
      </c>
      <c r="N6207" s="3" t="s">
        <v>2677</v>
      </c>
      <c r="O6207" s="1">
        <v>835</v>
      </c>
      <c r="P6207" s="4">
        <v>0</v>
      </c>
      <c r="Q6207" s="10">
        <f t="shared" si="394"/>
        <v>835</v>
      </c>
    </row>
    <row r="6208" spans="2:17" ht="20.25" customHeight="1">
      <c r="B6208" s="10" t="str">
        <f t="shared" si="395"/>
        <v>لباس كار ديرسوز(بلوز و شلوار)31</v>
      </c>
      <c r="C6208" s="10" t="str">
        <f t="shared" si="392"/>
        <v>لباس كار ديرسوز(بلوز و شلوار)1403/06/2031</v>
      </c>
      <c r="D6208" s="10" t="str">
        <f>IFERROR(IF(تحویلی!$E$1="","",IF(NOSA!O6208=تحویلی!$E$1,تحویلی!$E$1&amp;COUNTIF(NOSA!$O$1:O6208,تحویلی!$E$1),"")),"")</f>
        <v/>
      </c>
      <c r="E6208" s="10" t="str">
        <f t="shared" si="393"/>
        <v>771331</v>
      </c>
      <c r="F6208" s="10" t="str">
        <f>IFERROR(VLOOKUP(I6208,DATABASE!$N:$O,2,FALSE),"")</f>
        <v>لباس كار ديرسوز(بلوز و شلوار)</v>
      </c>
      <c r="G6208" s="3" t="s">
        <v>3571</v>
      </c>
      <c r="H6208" s="4">
        <v>7713</v>
      </c>
      <c r="I6208" s="3" t="s">
        <v>1634</v>
      </c>
      <c r="J6208" s="3" t="s">
        <v>1635</v>
      </c>
      <c r="K6208" s="5">
        <v>1</v>
      </c>
      <c r="L6208" s="3" t="s">
        <v>28</v>
      </c>
      <c r="M6208" s="3" t="s">
        <v>9</v>
      </c>
      <c r="N6208" s="3" t="s">
        <v>175</v>
      </c>
      <c r="O6208" s="1">
        <v>31</v>
      </c>
      <c r="P6208" s="4">
        <v>1</v>
      </c>
      <c r="Q6208" s="10">
        <f t="shared" si="394"/>
        <v>31</v>
      </c>
    </row>
    <row r="6209" spans="2:17" ht="20.25" customHeight="1">
      <c r="B6209" s="10" t="str">
        <f t="shared" si="395"/>
        <v>پوتين ايمني نسوز31</v>
      </c>
      <c r="C6209" s="10" t="str">
        <f t="shared" si="392"/>
        <v>پوتين ايمني نسوز1403/06/2031</v>
      </c>
      <c r="D6209" s="10" t="str">
        <f>IFERROR(IF(تحویلی!$E$1="","",IF(NOSA!O6209=تحویلی!$E$1,تحویلی!$E$1&amp;COUNTIF(NOSA!$O$1:O6209,تحویلی!$E$1),"")),"")</f>
        <v/>
      </c>
      <c r="E6209" s="10" t="str">
        <f t="shared" si="393"/>
        <v>771331</v>
      </c>
      <c r="F6209" s="10" t="str">
        <f>IFERROR(VLOOKUP(I6209,DATABASE!$N:$O,2,FALSE),"")</f>
        <v>پوتين ايمني نسوز</v>
      </c>
      <c r="G6209" s="3" t="s">
        <v>3571</v>
      </c>
      <c r="H6209" s="4">
        <v>7713</v>
      </c>
      <c r="I6209" s="3" t="s">
        <v>1648</v>
      </c>
      <c r="J6209" s="3" t="s">
        <v>1649</v>
      </c>
      <c r="K6209" s="5">
        <v>1</v>
      </c>
      <c r="L6209" s="3" t="s">
        <v>3</v>
      </c>
      <c r="M6209" s="3" t="s">
        <v>9</v>
      </c>
      <c r="N6209" s="3" t="s">
        <v>175</v>
      </c>
      <c r="O6209" s="1">
        <v>31</v>
      </c>
      <c r="P6209" s="4">
        <v>1</v>
      </c>
      <c r="Q6209" s="10">
        <f t="shared" si="394"/>
        <v>31</v>
      </c>
    </row>
    <row r="6210" spans="2:17" ht="20.25" customHeight="1">
      <c r="B6210" s="10" t="str">
        <f t="shared" si="395"/>
        <v>دستكش ضد برش سبك31</v>
      </c>
      <c r="C6210" s="10" t="str">
        <f t="shared" ref="C6210:C6273" si="396">F6210&amp;G6210&amp;O6210</f>
        <v>دستكش ضد برش سبك1403/06/2031</v>
      </c>
      <c r="D6210" s="10" t="str">
        <f>IFERROR(IF(تحویلی!$E$1="","",IF(NOSA!O6210=تحویلی!$E$1,تحویلی!$E$1&amp;COUNTIF(NOSA!$O$1:O6210,تحویلی!$E$1),"")),"")</f>
        <v/>
      </c>
      <c r="E6210" s="10" t="str">
        <f t="shared" ref="E6210:E6273" si="397">H6210&amp;O6210</f>
        <v>771331</v>
      </c>
      <c r="F6210" s="10" t="str">
        <f>IFERROR(VLOOKUP(I6210,DATABASE!$N:$O,2,FALSE),"")</f>
        <v>دستكش ضد برش سبك</v>
      </c>
      <c r="G6210" s="3" t="s">
        <v>3571</v>
      </c>
      <c r="H6210" s="4">
        <v>7713</v>
      </c>
      <c r="I6210" s="3" t="s">
        <v>1442</v>
      </c>
      <c r="J6210" s="3" t="s">
        <v>22</v>
      </c>
      <c r="K6210" s="5">
        <v>1</v>
      </c>
      <c r="L6210" s="3" t="s">
        <v>3</v>
      </c>
      <c r="M6210" s="3" t="s">
        <v>9</v>
      </c>
      <c r="N6210" s="3" t="s">
        <v>175</v>
      </c>
      <c r="O6210" s="1">
        <v>31</v>
      </c>
      <c r="P6210" s="4">
        <v>1</v>
      </c>
      <c r="Q6210" s="10">
        <f t="shared" si="394"/>
        <v>31</v>
      </c>
    </row>
    <row r="6211" spans="2:17" ht="20.25" customHeight="1">
      <c r="B6211" s="10" t="str">
        <f t="shared" si="395"/>
        <v>كفش ايمني836</v>
      </c>
      <c r="C6211" s="10" t="str">
        <f t="shared" si="396"/>
        <v>كفش ايمني1403/06/20836</v>
      </c>
      <c r="D6211" s="10" t="str">
        <f>IFERROR(IF(تحویلی!$E$1="","",IF(NOSA!O6211=تحویلی!$E$1,تحویلی!$E$1&amp;COUNTIF(NOSA!$O$1:O6211,تحویلی!$E$1),"")),"")</f>
        <v/>
      </c>
      <c r="E6211" s="10" t="str">
        <f t="shared" si="397"/>
        <v>7723836</v>
      </c>
      <c r="F6211" s="10" t="str">
        <f>IFERROR(VLOOKUP(I6211,DATABASE!$N:$O,2,FALSE),"")</f>
        <v>كفش ايمني</v>
      </c>
      <c r="G6211" s="3" t="s">
        <v>3571</v>
      </c>
      <c r="H6211" s="4">
        <v>7723</v>
      </c>
      <c r="I6211" s="3" t="s">
        <v>1549</v>
      </c>
      <c r="J6211" s="3" t="s">
        <v>1708</v>
      </c>
      <c r="K6211" s="5">
        <v>1</v>
      </c>
      <c r="L6211" s="3" t="s">
        <v>3</v>
      </c>
      <c r="M6211" s="3" t="s">
        <v>40</v>
      </c>
      <c r="N6211" s="3" t="s">
        <v>2678</v>
      </c>
      <c r="O6211" s="1">
        <v>836</v>
      </c>
      <c r="P6211" s="4">
        <v>1</v>
      </c>
      <c r="Q6211" s="10">
        <f t="shared" si="394"/>
        <v>836</v>
      </c>
    </row>
    <row r="6212" spans="2:17" ht="20.25" customHeight="1">
      <c r="B6212" s="10" t="str">
        <f t="shared" si="395"/>
        <v>دستكش ضد برش سبك83</v>
      </c>
      <c r="C6212" s="10" t="str">
        <f t="shared" si="396"/>
        <v>دستكش ضد برش سبك1403/06/2083</v>
      </c>
      <c r="D6212" s="10" t="str">
        <f>IFERROR(IF(تحویلی!$E$1="","",IF(NOSA!O6212=تحویلی!$E$1,تحویلی!$E$1&amp;COUNTIF(NOSA!$O$1:O6212,تحویلی!$E$1),"")),"")</f>
        <v/>
      </c>
      <c r="E6212" s="10" t="str">
        <f t="shared" si="397"/>
        <v>773183</v>
      </c>
      <c r="F6212" s="10" t="str">
        <f>IFERROR(VLOOKUP(I6212,DATABASE!$N:$O,2,FALSE),"")</f>
        <v>دستكش ضد برش سبك</v>
      </c>
      <c r="G6212" s="3" t="s">
        <v>3571</v>
      </c>
      <c r="H6212" s="4">
        <v>7731</v>
      </c>
      <c r="I6212" s="3" t="s">
        <v>1442</v>
      </c>
      <c r="J6212" s="3" t="s">
        <v>22</v>
      </c>
      <c r="K6212" s="5">
        <v>1</v>
      </c>
      <c r="L6212" s="3" t="s">
        <v>3</v>
      </c>
      <c r="M6212" s="3" t="s">
        <v>1417</v>
      </c>
      <c r="N6212" s="3" t="s">
        <v>929</v>
      </c>
      <c r="O6212" s="1">
        <v>83</v>
      </c>
      <c r="P6212" s="4">
        <v>0</v>
      </c>
      <c r="Q6212" s="10">
        <f t="shared" si="394"/>
        <v>83</v>
      </c>
    </row>
    <row r="6213" spans="2:17" ht="20.25" customHeight="1">
      <c r="B6213" s="10" t="str">
        <f t="shared" si="395"/>
        <v>بند كفش50</v>
      </c>
      <c r="C6213" s="10" t="str">
        <f t="shared" si="396"/>
        <v>بند كفش1403/06/2050</v>
      </c>
      <c r="D6213" s="10" t="str">
        <f>IFERROR(IF(تحویلی!$E$1="","",IF(NOSA!O6213=تحویلی!$E$1,تحویلی!$E$1&amp;COUNTIF(NOSA!$O$1:O6213,تحویلی!$E$1),"")),"")</f>
        <v/>
      </c>
      <c r="E6213" s="10" t="str">
        <f t="shared" si="397"/>
        <v>773250</v>
      </c>
      <c r="F6213" s="10" t="str">
        <f>IFERROR(VLOOKUP(I6213,DATABASE!$N:$O,2,FALSE),"")</f>
        <v>بند كفش</v>
      </c>
      <c r="G6213" s="3" t="s">
        <v>3571</v>
      </c>
      <c r="H6213" s="4">
        <v>7732</v>
      </c>
      <c r="I6213" s="3" t="s">
        <v>1462</v>
      </c>
      <c r="J6213" s="3" t="s">
        <v>450</v>
      </c>
      <c r="K6213" s="5">
        <v>2</v>
      </c>
      <c r="L6213" s="3" t="s">
        <v>3</v>
      </c>
      <c r="M6213" s="3" t="s">
        <v>4</v>
      </c>
      <c r="N6213" s="3" t="s">
        <v>2798</v>
      </c>
      <c r="O6213" s="1">
        <v>50</v>
      </c>
      <c r="P6213" s="4">
        <v>0</v>
      </c>
      <c r="Q6213" s="10">
        <f t="shared" si="394"/>
        <v>50</v>
      </c>
    </row>
    <row r="6214" spans="2:17" ht="20.25" customHeight="1">
      <c r="B6214" s="10" t="str">
        <f t="shared" si="395"/>
        <v>دستكش كف مواد سبك862</v>
      </c>
      <c r="C6214" s="10" t="str">
        <f t="shared" si="396"/>
        <v>دستكش كف مواد سبك1403/06/21862</v>
      </c>
      <c r="D6214" s="10" t="str">
        <f>IFERROR(IF(تحویلی!$E$1="","",IF(NOSA!O6214=تحویلی!$E$1,تحویلی!$E$1&amp;COUNTIF(NOSA!$O$1:O6214,تحویلی!$E$1),"")),"")</f>
        <v/>
      </c>
      <c r="E6214" s="10" t="str">
        <f t="shared" si="397"/>
        <v>7742862</v>
      </c>
      <c r="F6214" s="10" t="str">
        <f>IFERROR(VLOOKUP(I6214,DATABASE!$N:$O,2,FALSE),"")</f>
        <v>دستكش كف مواد سبك</v>
      </c>
      <c r="G6214" s="3" t="s">
        <v>3572</v>
      </c>
      <c r="H6214" s="4">
        <v>7742</v>
      </c>
      <c r="I6214" s="3" t="s">
        <v>1456</v>
      </c>
      <c r="J6214" s="3" t="s">
        <v>2</v>
      </c>
      <c r="K6214" s="5">
        <v>1</v>
      </c>
      <c r="L6214" s="3" t="s">
        <v>3</v>
      </c>
      <c r="M6214" s="3" t="s">
        <v>47</v>
      </c>
      <c r="N6214" s="3" t="s">
        <v>3953</v>
      </c>
      <c r="O6214" s="1">
        <v>862</v>
      </c>
      <c r="P6214" s="4">
        <v>0</v>
      </c>
      <c r="Q6214" s="10">
        <f t="shared" si="394"/>
        <v>862</v>
      </c>
    </row>
    <row r="6215" spans="2:17" ht="20.25" customHeight="1">
      <c r="B6215" s="10" t="str">
        <f t="shared" si="395"/>
        <v>879</v>
      </c>
      <c r="C6215" s="10" t="str">
        <f t="shared" si="396"/>
        <v>1403/06/21879</v>
      </c>
      <c r="D6215" s="10" t="str">
        <f>IFERROR(IF(تحویلی!$E$1="","",IF(NOSA!O6215=تحویلی!$E$1,تحویلی!$E$1&amp;COUNTIF(NOSA!$O$1:O6215,تحویلی!$E$1),"")),"")</f>
        <v/>
      </c>
      <c r="E6215" s="10" t="str">
        <f t="shared" si="397"/>
        <v>7746879</v>
      </c>
      <c r="F6215" s="10" t="str">
        <f>IFERROR(VLOOKUP(I6215,DATABASE!$N:$O,2,FALSE),"")</f>
        <v/>
      </c>
      <c r="G6215" s="3" t="s">
        <v>3572</v>
      </c>
      <c r="H6215" s="4">
        <v>7746</v>
      </c>
      <c r="I6215" s="3" t="s">
        <v>2742</v>
      </c>
      <c r="J6215" s="3" t="s">
        <v>789</v>
      </c>
      <c r="K6215" s="5">
        <v>1</v>
      </c>
      <c r="L6215" s="3" t="s">
        <v>8</v>
      </c>
      <c r="M6215" s="3" t="s">
        <v>189</v>
      </c>
      <c r="N6215" s="3" t="s">
        <v>3954</v>
      </c>
      <c r="O6215" s="1">
        <v>879</v>
      </c>
      <c r="P6215" s="4">
        <v>0</v>
      </c>
      <c r="Q6215" s="10">
        <f t="shared" si="394"/>
        <v>879</v>
      </c>
    </row>
    <row r="6216" spans="2:17" ht="20.25" customHeight="1">
      <c r="B6216" s="10" t="str">
        <f t="shared" si="395"/>
        <v>شيشه ماسك جوشكاري ساده879</v>
      </c>
      <c r="C6216" s="10" t="str">
        <f t="shared" si="396"/>
        <v>شيشه ماسك جوشكاري ساده1403/06/21879</v>
      </c>
      <c r="D6216" s="10" t="str">
        <f>IFERROR(IF(تحویلی!$E$1="","",IF(NOSA!O6216=تحویلی!$E$1,تحویلی!$E$1&amp;COUNTIF(NOSA!$O$1:O6216,تحویلی!$E$1),"")),"")</f>
        <v/>
      </c>
      <c r="E6216" s="10" t="str">
        <f t="shared" si="397"/>
        <v>7746879</v>
      </c>
      <c r="F6216" s="10" t="str">
        <f>IFERROR(VLOOKUP(I6216,DATABASE!$N:$O,2,FALSE),"")</f>
        <v>شيشه ماسك جوشكاري ساده</v>
      </c>
      <c r="G6216" s="3" t="s">
        <v>3572</v>
      </c>
      <c r="H6216" s="4">
        <v>7746</v>
      </c>
      <c r="I6216" s="3" t="s">
        <v>1548</v>
      </c>
      <c r="J6216" s="3" t="s">
        <v>111</v>
      </c>
      <c r="K6216" s="5">
        <v>1</v>
      </c>
      <c r="L6216" s="3" t="s">
        <v>8</v>
      </c>
      <c r="M6216" s="3" t="s">
        <v>189</v>
      </c>
      <c r="N6216" s="3" t="s">
        <v>3954</v>
      </c>
      <c r="O6216" s="1">
        <v>879</v>
      </c>
      <c r="P6216" s="4">
        <v>0</v>
      </c>
      <c r="Q6216" s="10">
        <f t="shared" si="394"/>
        <v>879</v>
      </c>
    </row>
    <row r="6217" spans="2:17" ht="20.25" customHeight="1">
      <c r="B6217" s="10" t="str">
        <f t="shared" si="395"/>
        <v>شيشه مات ماسك جوشكاري879</v>
      </c>
      <c r="C6217" s="10" t="str">
        <f t="shared" si="396"/>
        <v>شيشه مات ماسك جوشكاري1403/06/21879</v>
      </c>
      <c r="D6217" s="10" t="str">
        <f>IFERROR(IF(تحویلی!$E$1="","",IF(NOSA!O6217=تحویلی!$E$1,تحویلی!$E$1&amp;COUNTIF(NOSA!$O$1:O6217,تحویلی!$E$1),"")),"")</f>
        <v/>
      </c>
      <c r="E6217" s="10" t="str">
        <f t="shared" si="397"/>
        <v>7746879</v>
      </c>
      <c r="F6217" s="10" t="str">
        <f>IFERROR(VLOOKUP(I6217,DATABASE!$N:$O,2,FALSE),"")</f>
        <v>شيشه مات ماسك جوشكاري</v>
      </c>
      <c r="G6217" s="3" t="s">
        <v>3572</v>
      </c>
      <c r="H6217" s="4">
        <v>7746</v>
      </c>
      <c r="I6217" s="3" t="s">
        <v>1507</v>
      </c>
      <c r="J6217" s="3" t="s">
        <v>113</v>
      </c>
      <c r="K6217" s="5">
        <v>1</v>
      </c>
      <c r="L6217" s="3" t="s">
        <v>8</v>
      </c>
      <c r="M6217" s="3" t="s">
        <v>189</v>
      </c>
      <c r="N6217" s="3" t="s">
        <v>3954</v>
      </c>
      <c r="O6217" s="1">
        <v>879</v>
      </c>
      <c r="P6217" s="4">
        <v>0</v>
      </c>
      <c r="Q6217" s="10">
        <f t="shared" si="394"/>
        <v>879</v>
      </c>
    </row>
    <row r="6218" spans="2:17" ht="20.25" customHeight="1">
      <c r="B6218" s="10" t="str">
        <f t="shared" si="395"/>
        <v>دستكش ضد برش سبك114</v>
      </c>
      <c r="C6218" s="10" t="str">
        <f t="shared" si="396"/>
        <v>دستكش ضد برش سبك1403/06/21114</v>
      </c>
      <c r="D6218" s="10" t="str">
        <f>IFERROR(IF(تحویلی!$E$1="","",IF(NOSA!O6218=تحویلی!$E$1,تحویلی!$E$1&amp;COUNTIF(NOSA!$O$1:O6218,تحویلی!$E$1),"")),"")</f>
        <v/>
      </c>
      <c r="E6218" s="10" t="str">
        <f t="shared" si="397"/>
        <v>7763114</v>
      </c>
      <c r="F6218" s="10" t="str">
        <f>IFERROR(VLOOKUP(I6218,DATABASE!$N:$O,2,FALSE),"")</f>
        <v>دستكش ضد برش سبك</v>
      </c>
      <c r="G6218" s="3" t="s">
        <v>3572</v>
      </c>
      <c r="H6218" s="4">
        <v>7763</v>
      </c>
      <c r="I6218" s="3" t="s">
        <v>1442</v>
      </c>
      <c r="J6218" s="3" t="s">
        <v>22</v>
      </c>
      <c r="K6218" s="5">
        <v>1</v>
      </c>
      <c r="L6218" s="3" t="s">
        <v>3</v>
      </c>
      <c r="M6218" s="3" t="s">
        <v>25</v>
      </c>
      <c r="N6218" s="3" t="s">
        <v>312</v>
      </c>
      <c r="O6218" s="1">
        <v>114</v>
      </c>
      <c r="P6218" s="4">
        <v>0</v>
      </c>
      <c r="Q6218" s="10">
        <f t="shared" si="394"/>
        <v>114</v>
      </c>
    </row>
    <row r="6219" spans="2:17" ht="20.25" customHeight="1">
      <c r="B6219" s="10" t="str">
        <f t="shared" si="395"/>
        <v>دستكش كف مواد سبك827</v>
      </c>
      <c r="C6219" s="10" t="str">
        <f t="shared" si="396"/>
        <v>دستكش كف مواد سبك1403/06/21827</v>
      </c>
      <c r="D6219" s="10" t="str">
        <f>IFERROR(IF(تحویلی!$E$1="","",IF(NOSA!O6219=تحویلی!$E$1,تحویلی!$E$1&amp;COUNTIF(NOSA!$O$1:O6219,تحویلی!$E$1),"")),"")</f>
        <v/>
      </c>
      <c r="E6219" s="10" t="str">
        <f t="shared" si="397"/>
        <v>7767827</v>
      </c>
      <c r="F6219" s="10" t="str">
        <f>IFERROR(VLOOKUP(I6219,DATABASE!$N:$O,2,FALSE),"")</f>
        <v>دستكش كف مواد سبك</v>
      </c>
      <c r="G6219" s="3" t="s">
        <v>3572</v>
      </c>
      <c r="H6219" s="4">
        <v>7767</v>
      </c>
      <c r="I6219" s="3" t="s">
        <v>1456</v>
      </c>
      <c r="J6219" s="3" t="s">
        <v>2</v>
      </c>
      <c r="K6219" s="5">
        <v>1</v>
      </c>
      <c r="L6219" s="3" t="s">
        <v>3</v>
      </c>
      <c r="M6219" s="3" t="s">
        <v>47</v>
      </c>
      <c r="N6219" s="3" t="s">
        <v>2653</v>
      </c>
      <c r="O6219" s="1">
        <v>827</v>
      </c>
      <c r="P6219" s="4">
        <v>1</v>
      </c>
      <c r="Q6219" s="10">
        <f t="shared" si="394"/>
        <v>827</v>
      </c>
    </row>
    <row r="6220" spans="2:17" ht="20.25" customHeight="1">
      <c r="B6220" s="10" t="str">
        <f t="shared" si="395"/>
        <v>ماسك بهداشتي يكبار مصرف873</v>
      </c>
      <c r="C6220" s="10" t="str">
        <f t="shared" si="396"/>
        <v>ماسك بهداشتي يكبار مصرف1403/06/21873</v>
      </c>
      <c r="D6220" s="10" t="str">
        <f>IFERROR(IF(تحویلی!$E$1="","",IF(NOSA!O6220=تحویلی!$E$1,تحویلی!$E$1&amp;COUNTIF(NOSA!$O$1:O6220,تحویلی!$E$1),"")),"")</f>
        <v/>
      </c>
      <c r="E6220" s="10" t="str">
        <f t="shared" si="397"/>
        <v>7782873</v>
      </c>
      <c r="F6220" s="10" t="str">
        <f>IFERROR(VLOOKUP(I6220,DATABASE!$N:$O,2,FALSE),"")</f>
        <v>ماسك بهداشتي يكبار مصرف</v>
      </c>
      <c r="G6220" s="3" t="s">
        <v>3572</v>
      </c>
      <c r="H6220" s="4">
        <v>7782</v>
      </c>
      <c r="I6220" s="3" t="s">
        <v>1761</v>
      </c>
      <c r="J6220" s="3" t="s">
        <v>62</v>
      </c>
      <c r="K6220" s="5">
        <v>450</v>
      </c>
      <c r="L6220" s="3" t="s">
        <v>8</v>
      </c>
      <c r="M6220" s="3" t="s">
        <v>63</v>
      </c>
      <c r="N6220" s="3" t="s">
        <v>3341</v>
      </c>
      <c r="O6220" s="1">
        <v>873</v>
      </c>
      <c r="P6220" s="4">
        <v>0</v>
      </c>
      <c r="Q6220" s="10">
        <f t="shared" si="394"/>
        <v>873</v>
      </c>
    </row>
    <row r="6221" spans="2:17" ht="20.25" customHeight="1">
      <c r="B6221" s="10" t="str">
        <f t="shared" si="395"/>
        <v>دستكش استاد كار931</v>
      </c>
      <c r="C6221" s="10" t="str">
        <f t="shared" si="396"/>
        <v>دستكش استاد كار1403/06/21931</v>
      </c>
      <c r="D6221" s="10" t="str">
        <f>IFERROR(IF(تحویلی!$E$1="","",IF(NOSA!O6221=تحویلی!$E$1,تحویلی!$E$1&amp;COUNTIF(NOSA!$O$1:O6221,تحویلی!$E$1),"")),"")</f>
        <v/>
      </c>
      <c r="E6221" s="10" t="str">
        <f t="shared" si="397"/>
        <v>7784931</v>
      </c>
      <c r="F6221" s="10" t="str">
        <f>IFERROR(VLOOKUP(I6221,DATABASE!$N:$O,2,FALSE),"")</f>
        <v>دستكش استاد كار</v>
      </c>
      <c r="G6221" s="3" t="s">
        <v>3572</v>
      </c>
      <c r="H6221" s="4">
        <v>7784</v>
      </c>
      <c r="I6221" s="3" t="s">
        <v>1543</v>
      </c>
      <c r="J6221" s="3" t="s">
        <v>255</v>
      </c>
      <c r="K6221" s="5">
        <v>1</v>
      </c>
      <c r="L6221" s="3" t="s">
        <v>3</v>
      </c>
      <c r="M6221" s="3" t="s">
        <v>202</v>
      </c>
      <c r="N6221" s="3" t="s">
        <v>3955</v>
      </c>
      <c r="O6221" s="1">
        <v>931</v>
      </c>
      <c r="P6221" s="4">
        <v>0</v>
      </c>
      <c r="Q6221" s="10">
        <f t="shared" si="394"/>
        <v>931</v>
      </c>
    </row>
    <row r="6222" spans="2:17" ht="20.25" customHeight="1">
      <c r="B6222" s="10" t="str">
        <f t="shared" si="395"/>
        <v>دستكش ضد برش سبك898</v>
      </c>
      <c r="C6222" s="10" t="str">
        <f t="shared" si="396"/>
        <v>دستكش ضد برش سبك1403/06/22898</v>
      </c>
      <c r="D6222" s="10" t="str">
        <f>IFERROR(IF(تحویلی!$E$1="","",IF(NOSA!O6222=تحویلی!$E$1,تحویلی!$E$1&amp;COUNTIF(NOSA!$O$1:O6222,تحویلی!$E$1),"")),"")</f>
        <v/>
      </c>
      <c r="E6222" s="10" t="str">
        <f t="shared" si="397"/>
        <v>7792898</v>
      </c>
      <c r="F6222" s="10" t="str">
        <f>IFERROR(VLOOKUP(I6222,DATABASE!$N:$O,2,FALSE),"")</f>
        <v>دستكش ضد برش سبك</v>
      </c>
      <c r="G6222" s="177" t="s">
        <v>3573</v>
      </c>
      <c r="H6222" s="178">
        <v>7792</v>
      </c>
      <c r="I6222" s="177" t="s">
        <v>1442</v>
      </c>
      <c r="J6222" s="177" t="s">
        <v>22</v>
      </c>
      <c r="K6222" s="179">
        <v>1</v>
      </c>
      <c r="L6222" s="177" t="s">
        <v>3</v>
      </c>
      <c r="M6222" s="177" t="s">
        <v>9</v>
      </c>
      <c r="N6222" s="177" t="s">
        <v>3508</v>
      </c>
      <c r="O6222" s="180">
        <v>898</v>
      </c>
      <c r="P6222" s="178">
        <v>0</v>
      </c>
      <c r="Q6222" s="10">
        <f t="shared" si="394"/>
        <v>898</v>
      </c>
    </row>
    <row r="6223" spans="2:17" ht="20.25" customHeight="1">
      <c r="B6223" s="10" t="str">
        <f t="shared" si="395"/>
        <v>دستكش ضد برش سبك885</v>
      </c>
      <c r="C6223" s="10" t="str">
        <f t="shared" si="396"/>
        <v>دستكش ضد برش سبك1403/06/22885</v>
      </c>
      <c r="D6223" s="10" t="str">
        <f>IFERROR(IF(تحویلی!$E$1="","",IF(NOSA!O6223=تحویلی!$E$1,تحویلی!$E$1&amp;COUNTIF(NOSA!$O$1:O6223,تحویلی!$E$1),"")),"")</f>
        <v/>
      </c>
      <c r="E6223" s="10" t="str">
        <f t="shared" si="397"/>
        <v>7793885</v>
      </c>
      <c r="F6223" s="10" t="str">
        <f>IFERROR(VLOOKUP(I6223,DATABASE!$N:$O,2,FALSE),"")</f>
        <v>دستكش ضد برش سبك</v>
      </c>
      <c r="G6223" s="177" t="s">
        <v>3573</v>
      </c>
      <c r="H6223" s="178">
        <v>7793</v>
      </c>
      <c r="I6223" s="177" t="s">
        <v>1442</v>
      </c>
      <c r="J6223" s="177" t="s">
        <v>22</v>
      </c>
      <c r="K6223" s="179">
        <v>1</v>
      </c>
      <c r="L6223" s="177" t="s">
        <v>3</v>
      </c>
      <c r="M6223" s="177" t="s">
        <v>9</v>
      </c>
      <c r="N6223" s="177" t="s">
        <v>3381</v>
      </c>
      <c r="O6223" s="180">
        <v>885</v>
      </c>
      <c r="P6223" s="178">
        <v>0</v>
      </c>
      <c r="Q6223" s="10">
        <f t="shared" si="394"/>
        <v>885</v>
      </c>
    </row>
    <row r="6224" spans="2:17" ht="20.25" customHeight="1">
      <c r="B6224" s="10" t="str">
        <f t="shared" si="395"/>
        <v>885</v>
      </c>
      <c r="C6224" s="10" t="str">
        <f t="shared" si="396"/>
        <v>1403/06/22885</v>
      </c>
      <c r="D6224" s="10" t="str">
        <f>IFERROR(IF(تحویلی!$E$1="","",IF(NOSA!O6224=تحویلی!$E$1,تحویلی!$E$1&amp;COUNTIF(NOSA!$O$1:O6224,تحویلی!$E$1),"")),"")</f>
        <v/>
      </c>
      <c r="E6224" s="10" t="str">
        <f t="shared" si="397"/>
        <v>7793885</v>
      </c>
      <c r="F6224" s="10" t="str">
        <f>IFERROR(VLOOKUP(I6224,DATABASE!$N:$O,2,FALSE),"")</f>
        <v/>
      </c>
      <c r="G6224" s="177" t="s">
        <v>3573</v>
      </c>
      <c r="H6224" s="178">
        <v>7793</v>
      </c>
      <c r="I6224" s="177" t="s">
        <v>2699</v>
      </c>
      <c r="J6224" s="177" t="s">
        <v>7</v>
      </c>
      <c r="K6224" s="179">
        <v>1</v>
      </c>
      <c r="L6224" s="177" t="s">
        <v>8</v>
      </c>
      <c r="M6224" s="177" t="s">
        <v>9</v>
      </c>
      <c r="N6224" s="177" t="s">
        <v>3381</v>
      </c>
      <c r="O6224" s="180">
        <v>885</v>
      </c>
      <c r="P6224" s="178">
        <v>0</v>
      </c>
      <c r="Q6224" s="10">
        <f t="shared" si="394"/>
        <v>885</v>
      </c>
    </row>
    <row r="6225" spans="2:17" ht="20.25" customHeight="1">
      <c r="B6225" s="10" t="str">
        <f t="shared" si="395"/>
        <v>بند كفش254</v>
      </c>
      <c r="C6225" s="10" t="str">
        <f t="shared" si="396"/>
        <v>بند كفش1403/06/22254</v>
      </c>
      <c r="D6225" s="10" t="str">
        <f>IFERROR(IF(تحویلی!$E$1="","",IF(NOSA!O6225=تحویلی!$E$1,تحویلی!$E$1&amp;COUNTIF(NOSA!$O$1:O6225,تحویلی!$E$1),"")),"")</f>
        <v/>
      </c>
      <c r="E6225" s="10" t="str">
        <f t="shared" si="397"/>
        <v>7803254</v>
      </c>
      <c r="F6225" s="10" t="str">
        <f>IFERROR(VLOOKUP(I6225,DATABASE!$N:$O,2,FALSE),"")</f>
        <v>بند كفش</v>
      </c>
      <c r="G6225" s="177" t="s">
        <v>3573</v>
      </c>
      <c r="H6225" s="178">
        <v>7803</v>
      </c>
      <c r="I6225" s="177" t="s">
        <v>1462</v>
      </c>
      <c r="J6225" s="177" t="s">
        <v>450</v>
      </c>
      <c r="K6225" s="179">
        <v>2</v>
      </c>
      <c r="L6225" s="177" t="s">
        <v>3</v>
      </c>
      <c r="M6225" s="177" t="s">
        <v>47</v>
      </c>
      <c r="N6225" s="177" t="s">
        <v>279</v>
      </c>
      <c r="O6225" s="180">
        <v>254</v>
      </c>
      <c r="P6225" s="178">
        <v>0</v>
      </c>
      <c r="Q6225" s="10">
        <f t="shared" si="394"/>
        <v>254</v>
      </c>
    </row>
    <row r="6226" spans="2:17" ht="20.25" customHeight="1">
      <c r="B6226" s="10" t="str">
        <f t="shared" si="395"/>
        <v>دستكش كف مواد سبك401</v>
      </c>
      <c r="C6226" s="10" t="str">
        <f t="shared" si="396"/>
        <v>دستكش كف مواد سبك1403/06/23401</v>
      </c>
      <c r="D6226" s="10" t="str">
        <f>IFERROR(IF(تحویلی!$E$1="","",IF(NOSA!O6226=تحویلی!$E$1,تحویلی!$E$1&amp;COUNTIF(NOSA!$O$1:O6226,تحویلی!$E$1),"")),"")</f>
        <v/>
      </c>
      <c r="E6226" s="10" t="str">
        <f t="shared" si="397"/>
        <v>7808401</v>
      </c>
      <c r="F6226" s="10" t="str">
        <f>IFERROR(VLOOKUP(I6226,DATABASE!$N:$O,2,FALSE),"")</f>
        <v>دستكش كف مواد سبك</v>
      </c>
      <c r="G6226" s="177" t="s">
        <v>3574</v>
      </c>
      <c r="H6226" s="178">
        <v>7808</v>
      </c>
      <c r="I6226" s="177" t="s">
        <v>1456</v>
      </c>
      <c r="J6226" s="177" t="s">
        <v>2</v>
      </c>
      <c r="K6226" s="179">
        <v>1</v>
      </c>
      <c r="L6226" s="177" t="s">
        <v>3</v>
      </c>
      <c r="M6226" s="177" t="s">
        <v>19</v>
      </c>
      <c r="N6226" s="177" t="s">
        <v>424</v>
      </c>
      <c r="O6226" s="180">
        <v>401</v>
      </c>
      <c r="P6226" s="178">
        <v>0</v>
      </c>
      <c r="Q6226" s="10">
        <f t="shared" si="394"/>
        <v>401</v>
      </c>
    </row>
    <row r="6227" spans="2:17" ht="20.25" customHeight="1">
      <c r="B6227" s="10" t="str">
        <f t="shared" si="395"/>
        <v>دستكش ساق بلند نسوز303</v>
      </c>
      <c r="C6227" s="10" t="str">
        <f t="shared" si="396"/>
        <v>دستكش ساق بلند نسوز1403/06/23303</v>
      </c>
      <c r="D6227" s="10" t="str">
        <f>IFERROR(IF(تحویلی!$E$1="","",IF(NOSA!O6227=تحویلی!$E$1,تحویلی!$E$1&amp;COUNTIF(NOSA!$O$1:O6227,تحویلی!$E$1),"")),"")</f>
        <v/>
      </c>
      <c r="E6227" s="10" t="str">
        <f t="shared" si="397"/>
        <v>7812303</v>
      </c>
      <c r="F6227" s="10" t="str">
        <f>IFERROR(VLOOKUP(I6227,DATABASE!$N:$O,2,FALSE),"")</f>
        <v>دستكش ساق بلند نسوز</v>
      </c>
      <c r="G6227" s="177" t="s">
        <v>3574</v>
      </c>
      <c r="H6227" s="178">
        <v>7812</v>
      </c>
      <c r="I6227" s="177" t="s">
        <v>1461</v>
      </c>
      <c r="J6227" s="177" t="s">
        <v>34</v>
      </c>
      <c r="K6227" s="179">
        <v>1</v>
      </c>
      <c r="L6227" s="177" t="s">
        <v>3</v>
      </c>
      <c r="M6227" s="177" t="s">
        <v>4</v>
      </c>
      <c r="N6227" s="177" t="s">
        <v>10</v>
      </c>
      <c r="O6227" s="180">
        <v>303</v>
      </c>
      <c r="P6227" s="178">
        <v>1</v>
      </c>
      <c r="Q6227" s="10">
        <f t="shared" si="394"/>
        <v>303</v>
      </c>
    </row>
    <row r="6228" spans="2:17" ht="20.25" customHeight="1">
      <c r="B6228" s="10" t="str">
        <f t="shared" si="395"/>
        <v>دستكش ضد برش سبك303</v>
      </c>
      <c r="C6228" s="10" t="str">
        <f t="shared" si="396"/>
        <v>دستكش ضد برش سبك1403/06/23303</v>
      </c>
      <c r="D6228" s="10" t="str">
        <f>IFERROR(IF(تحویلی!$E$1="","",IF(NOSA!O6228=تحویلی!$E$1,تحویلی!$E$1&amp;COUNTIF(NOSA!$O$1:O6228,تحویلی!$E$1),"")),"")</f>
        <v/>
      </c>
      <c r="E6228" s="10" t="str">
        <f t="shared" si="397"/>
        <v>7812303</v>
      </c>
      <c r="F6228" s="10" t="str">
        <f>IFERROR(VLOOKUP(I6228,DATABASE!$N:$O,2,FALSE),"")</f>
        <v>دستكش ضد برش سبك</v>
      </c>
      <c r="G6228" s="177" t="s">
        <v>3574</v>
      </c>
      <c r="H6228" s="178">
        <v>7812</v>
      </c>
      <c r="I6228" s="177" t="s">
        <v>1442</v>
      </c>
      <c r="J6228" s="177" t="s">
        <v>22</v>
      </c>
      <c r="K6228" s="179">
        <v>1</v>
      </c>
      <c r="L6228" s="177" t="s">
        <v>3</v>
      </c>
      <c r="M6228" s="177" t="s">
        <v>4</v>
      </c>
      <c r="N6228" s="177" t="s">
        <v>10</v>
      </c>
      <c r="O6228" s="180">
        <v>303</v>
      </c>
      <c r="P6228" s="178">
        <v>0</v>
      </c>
      <c r="Q6228" s="10">
        <f t="shared" si="394"/>
        <v>303</v>
      </c>
    </row>
    <row r="6229" spans="2:17" ht="20.25" customHeight="1">
      <c r="B6229" s="10" t="str">
        <f t="shared" si="395"/>
        <v>دستكش استاد كار303</v>
      </c>
      <c r="C6229" s="10" t="str">
        <f t="shared" si="396"/>
        <v>دستكش استاد كار1403/06/23303</v>
      </c>
      <c r="D6229" s="10" t="str">
        <f>IFERROR(IF(تحویلی!$E$1="","",IF(NOSA!O6229=تحویلی!$E$1,تحویلی!$E$1&amp;COUNTIF(NOSA!$O$1:O6229,تحویلی!$E$1),"")),"")</f>
        <v/>
      </c>
      <c r="E6229" s="10" t="str">
        <f t="shared" si="397"/>
        <v>7812303</v>
      </c>
      <c r="F6229" s="10" t="str">
        <f>IFERROR(VLOOKUP(I6229,DATABASE!$N:$O,2,FALSE),"")</f>
        <v>دستكش استاد كار</v>
      </c>
      <c r="G6229" s="177" t="s">
        <v>3574</v>
      </c>
      <c r="H6229" s="178">
        <v>7812</v>
      </c>
      <c r="I6229" s="177" t="s">
        <v>1543</v>
      </c>
      <c r="J6229" s="177" t="s">
        <v>255</v>
      </c>
      <c r="K6229" s="179">
        <v>1</v>
      </c>
      <c r="L6229" s="177" t="s">
        <v>3</v>
      </c>
      <c r="M6229" s="177" t="s">
        <v>4</v>
      </c>
      <c r="N6229" s="177" t="s">
        <v>10</v>
      </c>
      <c r="O6229" s="180">
        <v>303</v>
      </c>
      <c r="P6229" s="178">
        <v>0</v>
      </c>
      <c r="Q6229" s="10">
        <f t="shared" si="394"/>
        <v>303</v>
      </c>
    </row>
    <row r="6230" spans="2:17" ht="20.25" customHeight="1">
      <c r="B6230" s="10" t="str">
        <f t="shared" si="395"/>
        <v>نقاب تيره محافظ صورت معمولي819</v>
      </c>
      <c r="C6230" s="10" t="str">
        <f t="shared" si="396"/>
        <v>نقاب تيره محافظ صورت معمولي1403/06/23819</v>
      </c>
      <c r="D6230" s="10" t="str">
        <f>IFERROR(IF(تحویلی!$E$1="","",IF(NOSA!O6230=تحویلی!$E$1,تحویلی!$E$1&amp;COUNTIF(NOSA!$O$1:O6230,تحویلی!$E$1),"")),"")</f>
        <v/>
      </c>
      <c r="E6230" s="10" t="str">
        <f t="shared" si="397"/>
        <v>7813819</v>
      </c>
      <c r="F6230" s="10" t="str">
        <f>IFERROR(VLOOKUP(I6230,DATABASE!$N:$O,2,FALSE),"")</f>
        <v>نقاب تيره محافظ صورت معمولي</v>
      </c>
      <c r="G6230" s="177" t="s">
        <v>3574</v>
      </c>
      <c r="H6230" s="178">
        <v>7813</v>
      </c>
      <c r="I6230" s="177" t="s">
        <v>1557</v>
      </c>
      <c r="J6230" s="177" t="s">
        <v>115</v>
      </c>
      <c r="K6230" s="179">
        <v>1</v>
      </c>
      <c r="L6230" s="177" t="s">
        <v>8</v>
      </c>
      <c r="M6230" s="177" t="s">
        <v>19</v>
      </c>
      <c r="N6230" s="177" t="s">
        <v>1775</v>
      </c>
      <c r="O6230" s="180">
        <v>819</v>
      </c>
      <c r="P6230" s="178">
        <v>1</v>
      </c>
      <c r="Q6230" s="10">
        <f t="shared" si="394"/>
        <v>819</v>
      </c>
    </row>
    <row r="6231" spans="2:17" ht="20.25" customHeight="1">
      <c r="B6231" s="10" t="str">
        <f t="shared" si="395"/>
        <v>رابط فنري نقاب كلاه ايمني819</v>
      </c>
      <c r="C6231" s="10" t="str">
        <f t="shared" si="396"/>
        <v>رابط فنري نقاب كلاه ايمني1403/06/23819</v>
      </c>
      <c r="D6231" s="10" t="str">
        <f>IFERROR(IF(تحویلی!$E$1="","",IF(NOSA!O6231=تحویلی!$E$1,تحویلی!$E$1&amp;COUNTIF(NOSA!$O$1:O6231,تحویلی!$E$1),"")),"")</f>
        <v/>
      </c>
      <c r="E6231" s="10" t="str">
        <f t="shared" si="397"/>
        <v>7813819</v>
      </c>
      <c r="F6231" s="10" t="str">
        <f>IFERROR(VLOOKUP(I6231,DATABASE!$N:$O,2,FALSE),"")</f>
        <v>رابط فنري نقاب كلاه ايمني</v>
      </c>
      <c r="G6231" s="177" t="s">
        <v>3574</v>
      </c>
      <c r="H6231" s="178">
        <v>7813</v>
      </c>
      <c r="I6231" s="177" t="s">
        <v>1454</v>
      </c>
      <c r="J6231" s="177" t="s">
        <v>135</v>
      </c>
      <c r="K6231" s="179">
        <v>1</v>
      </c>
      <c r="L6231" s="177" t="s">
        <v>8</v>
      </c>
      <c r="M6231" s="177" t="s">
        <v>19</v>
      </c>
      <c r="N6231" s="177" t="s">
        <v>1775</v>
      </c>
      <c r="O6231" s="180">
        <v>819</v>
      </c>
      <c r="P6231" s="178">
        <v>1</v>
      </c>
      <c r="Q6231" s="10">
        <f t="shared" si="394"/>
        <v>819</v>
      </c>
    </row>
    <row r="6232" spans="2:17" ht="20.25" customHeight="1">
      <c r="B6232" s="10" t="str">
        <f t="shared" si="395"/>
        <v>دستكش ضد برش سبك847</v>
      </c>
      <c r="C6232" s="10" t="str">
        <f t="shared" si="396"/>
        <v>دستكش ضد برش سبك1403/06/23847</v>
      </c>
      <c r="D6232" s="10" t="str">
        <f>IFERROR(IF(تحویلی!$E$1="","",IF(NOSA!O6232=تحویلی!$E$1,تحویلی!$E$1&amp;COUNTIF(NOSA!$O$1:O6232,تحویلی!$E$1),"")),"")</f>
        <v/>
      </c>
      <c r="E6232" s="10" t="str">
        <f t="shared" si="397"/>
        <v>7816847</v>
      </c>
      <c r="F6232" s="10" t="str">
        <f>IFERROR(VLOOKUP(I6232,DATABASE!$N:$O,2,FALSE),"")</f>
        <v>دستكش ضد برش سبك</v>
      </c>
      <c r="G6232" s="177" t="s">
        <v>3574</v>
      </c>
      <c r="H6232" s="178">
        <v>7816</v>
      </c>
      <c r="I6232" s="177" t="s">
        <v>1442</v>
      </c>
      <c r="J6232" s="177" t="s">
        <v>22</v>
      </c>
      <c r="K6232" s="179">
        <v>1</v>
      </c>
      <c r="L6232" s="177" t="s">
        <v>3</v>
      </c>
      <c r="M6232" s="177" t="s">
        <v>4</v>
      </c>
      <c r="N6232" s="177" t="s">
        <v>2722</v>
      </c>
      <c r="O6232" s="180">
        <v>847</v>
      </c>
      <c r="P6232" s="178">
        <v>0</v>
      </c>
      <c r="Q6232" s="10">
        <f t="shared" si="394"/>
        <v>847</v>
      </c>
    </row>
    <row r="6233" spans="2:17" ht="20.25" customHeight="1">
      <c r="B6233" s="10" t="str">
        <f t="shared" si="395"/>
        <v>كلاه ايمني888</v>
      </c>
      <c r="C6233" s="10" t="str">
        <f t="shared" si="396"/>
        <v>كلاه ايمني1403/06/23888</v>
      </c>
      <c r="D6233" s="10" t="str">
        <f>IFERROR(IF(تحویلی!$E$1="","",IF(NOSA!O6233=تحویلی!$E$1,تحویلی!$E$1&amp;COUNTIF(NOSA!$O$1:O6233,تحویلی!$E$1),"")),"")</f>
        <v/>
      </c>
      <c r="E6233" s="10" t="str">
        <f t="shared" si="397"/>
        <v>7820888</v>
      </c>
      <c r="F6233" s="10" t="str">
        <f>IFERROR(VLOOKUP(I6233,DATABASE!$N:$O,2,FALSE),"")</f>
        <v>كلاه ايمني</v>
      </c>
      <c r="G6233" s="177" t="s">
        <v>3574</v>
      </c>
      <c r="H6233" s="178">
        <v>7820</v>
      </c>
      <c r="I6233" s="177" t="s">
        <v>1505</v>
      </c>
      <c r="J6233" s="177" t="s">
        <v>1628</v>
      </c>
      <c r="K6233" s="179">
        <v>1</v>
      </c>
      <c r="L6233" s="177" t="s">
        <v>8</v>
      </c>
      <c r="M6233" s="177" t="s">
        <v>9</v>
      </c>
      <c r="N6233" s="177" t="s">
        <v>3440</v>
      </c>
      <c r="O6233" s="180">
        <v>888</v>
      </c>
      <c r="P6233" s="178">
        <v>1</v>
      </c>
      <c r="Q6233" s="10">
        <f t="shared" ref="Q6233:Q6296" si="398">VALUE(O6233)</f>
        <v>888</v>
      </c>
    </row>
    <row r="6234" spans="2:17" ht="20.25" customHeight="1">
      <c r="B6234" s="10" t="str">
        <f t="shared" si="395"/>
        <v>دستكش ضد برش سبك717</v>
      </c>
      <c r="C6234" s="10" t="str">
        <f t="shared" si="396"/>
        <v>دستكش ضد برش سبك1403/06/24717</v>
      </c>
      <c r="D6234" s="10" t="str">
        <f>IFERROR(IF(تحویلی!$E$1="","",IF(NOSA!O6234=تحویلی!$E$1,تحویلی!$E$1&amp;COUNTIF(NOSA!$O$1:O6234,تحویلی!$E$1),"")),"")</f>
        <v/>
      </c>
      <c r="E6234" s="10" t="str">
        <f t="shared" si="397"/>
        <v>7824717</v>
      </c>
      <c r="F6234" s="10" t="str">
        <f>IFERROR(VLOOKUP(I6234,DATABASE!$N:$O,2,FALSE),"")</f>
        <v>دستكش ضد برش سبك</v>
      </c>
      <c r="G6234" s="3" t="s">
        <v>3575</v>
      </c>
      <c r="H6234" s="4">
        <v>7824</v>
      </c>
      <c r="I6234" s="3" t="s">
        <v>1442</v>
      </c>
      <c r="J6234" s="3" t="s">
        <v>22</v>
      </c>
      <c r="K6234" s="5">
        <v>1</v>
      </c>
      <c r="L6234" s="3" t="s">
        <v>3</v>
      </c>
      <c r="M6234" s="3" t="s">
        <v>47</v>
      </c>
      <c r="N6234" s="3" t="s">
        <v>3956</v>
      </c>
      <c r="O6234" s="1">
        <v>717</v>
      </c>
      <c r="P6234" s="4">
        <v>1</v>
      </c>
      <c r="Q6234" s="10">
        <f t="shared" si="398"/>
        <v>717</v>
      </c>
    </row>
    <row r="6235" spans="2:17" ht="20.25" customHeight="1">
      <c r="B6235" s="10" t="str">
        <f t="shared" si="395"/>
        <v>لباس كار ديرسوز(شلوار) 848</v>
      </c>
      <c r="C6235" s="10" t="str">
        <f t="shared" si="396"/>
        <v>لباس كار ديرسوز(شلوار) 1403/06/24848</v>
      </c>
      <c r="D6235" s="10" t="str">
        <f>IFERROR(IF(تحویلی!$E$1="","",IF(NOSA!O6235=تحویلی!$E$1,تحویلی!$E$1&amp;COUNTIF(NOSA!$O$1:O6235,تحویلی!$E$1),"")),"")</f>
        <v/>
      </c>
      <c r="E6235" s="10" t="str">
        <f t="shared" si="397"/>
        <v>7825848</v>
      </c>
      <c r="F6235" s="10" t="str">
        <f>IFERROR(VLOOKUP(I6235,DATABASE!$N:$O,2,FALSE),"")</f>
        <v xml:space="preserve">لباس كار ديرسوز(شلوار) </v>
      </c>
      <c r="G6235" s="3" t="s">
        <v>3575</v>
      </c>
      <c r="H6235" s="4">
        <v>7825</v>
      </c>
      <c r="I6235" s="3" t="s">
        <v>2317</v>
      </c>
      <c r="J6235" s="3" t="s">
        <v>2825</v>
      </c>
      <c r="K6235" s="5">
        <v>1</v>
      </c>
      <c r="L6235" s="3" t="s">
        <v>8</v>
      </c>
      <c r="M6235" s="3" t="s">
        <v>47</v>
      </c>
      <c r="N6235" s="3" t="s">
        <v>2750</v>
      </c>
      <c r="O6235" s="1">
        <v>848</v>
      </c>
      <c r="P6235" s="4">
        <v>1</v>
      </c>
      <c r="Q6235" s="10">
        <f t="shared" si="398"/>
        <v>848</v>
      </c>
    </row>
    <row r="6236" spans="2:17" ht="20.25" customHeight="1">
      <c r="B6236" s="10" t="str">
        <f t="shared" si="395"/>
        <v>893</v>
      </c>
      <c r="C6236" s="10" t="str">
        <f t="shared" si="396"/>
        <v>1403/06/24893</v>
      </c>
      <c r="D6236" s="10" t="str">
        <f>IFERROR(IF(تحویلی!$E$1="","",IF(NOSA!O6236=تحویلی!$E$1,تحویلی!$E$1&amp;COUNTIF(NOSA!$O$1:O6236,تحویلی!$E$1),"")),"")</f>
        <v/>
      </c>
      <c r="E6236" s="10" t="str">
        <f t="shared" si="397"/>
        <v>7828893</v>
      </c>
      <c r="F6236" s="10" t="str">
        <f>IFERROR(VLOOKUP(I6236,DATABASE!$N:$O,2,FALSE),"")</f>
        <v/>
      </c>
      <c r="G6236" s="3" t="s">
        <v>3575</v>
      </c>
      <c r="H6236" s="4">
        <v>7828</v>
      </c>
      <c r="I6236" s="3" t="s">
        <v>3559</v>
      </c>
      <c r="J6236" s="3" t="s">
        <v>3560</v>
      </c>
      <c r="K6236" s="5">
        <v>1</v>
      </c>
      <c r="L6236" s="3" t="s">
        <v>8</v>
      </c>
      <c r="M6236" s="3" t="s">
        <v>47</v>
      </c>
      <c r="N6236" s="3" t="s">
        <v>3439</v>
      </c>
      <c r="O6236" s="1">
        <v>893</v>
      </c>
      <c r="P6236" s="4">
        <v>0</v>
      </c>
      <c r="Q6236" s="10">
        <f t="shared" si="398"/>
        <v>893</v>
      </c>
    </row>
    <row r="6237" spans="2:17" ht="20.25" customHeight="1">
      <c r="B6237" s="10" t="str">
        <f t="shared" si="395"/>
        <v>دستكش ضد برش سبك893</v>
      </c>
      <c r="C6237" s="10" t="str">
        <f t="shared" si="396"/>
        <v>دستكش ضد برش سبك1403/06/24893</v>
      </c>
      <c r="D6237" s="10" t="str">
        <f>IFERROR(IF(تحویلی!$E$1="","",IF(NOSA!O6237=تحویلی!$E$1,تحویلی!$E$1&amp;COUNTIF(NOSA!$O$1:O6237,تحویلی!$E$1),"")),"")</f>
        <v/>
      </c>
      <c r="E6237" s="10" t="str">
        <f t="shared" si="397"/>
        <v>7828893</v>
      </c>
      <c r="F6237" s="10" t="str">
        <f>IFERROR(VLOOKUP(I6237,DATABASE!$N:$O,2,FALSE),"")</f>
        <v>دستكش ضد برش سبك</v>
      </c>
      <c r="G6237" s="3" t="s">
        <v>3575</v>
      </c>
      <c r="H6237" s="4">
        <v>7828</v>
      </c>
      <c r="I6237" s="3" t="s">
        <v>1442</v>
      </c>
      <c r="J6237" s="3" t="s">
        <v>22</v>
      </c>
      <c r="K6237" s="5">
        <v>1</v>
      </c>
      <c r="L6237" s="3" t="s">
        <v>3</v>
      </c>
      <c r="M6237" s="3" t="s">
        <v>47</v>
      </c>
      <c r="N6237" s="3" t="s">
        <v>3439</v>
      </c>
      <c r="O6237" s="1">
        <v>893</v>
      </c>
      <c r="P6237" s="4">
        <v>1</v>
      </c>
      <c r="Q6237" s="10">
        <f t="shared" si="398"/>
        <v>893</v>
      </c>
    </row>
    <row r="6238" spans="2:17" ht="20.25" customHeight="1">
      <c r="B6238" s="10" t="str">
        <f t="shared" si="395"/>
        <v>كلاه ايمني672</v>
      </c>
      <c r="C6238" s="10" t="str">
        <f t="shared" si="396"/>
        <v>كلاه ايمني1403/06/24672</v>
      </c>
      <c r="D6238" s="10" t="str">
        <f>IFERROR(IF(تحویلی!$E$1="","",IF(NOSA!O6238=تحویلی!$E$1,تحویلی!$E$1&amp;COUNTIF(NOSA!$O$1:O6238,تحویلی!$E$1),"")),"")</f>
        <v/>
      </c>
      <c r="E6238" s="10" t="str">
        <f t="shared" si="397"/>
        <v>7832672</v>
      </c>
      <c r="F6238" s="10" t="str">
        <f>IFERROR(VLOOKUP(I6238,DATABASE!$N:$O,2,FALSE),"")</f>
        <v>كلاه ايمني</v>
      </c>
      <c r="G6238" s="3" t="s">
        <v>3575</v>
      </c>
      <c r="H6238" s="4">
        <v>7832</v>
      </c>
      <c r="I6238" s="3" t="s">
        <v>1476</v>
      </c>
      <c r="J6238" s="3" t="s">
        <v>1647</v>
      </c>
      <c r="K6238" s="5">
        <v>1</v>
      </c>
      <c r="L6238" s="3" t="s">
        <v>8</v>
      </c>
      <c r="M6238" s="3" t="s">
        <v>47</v>
      </c>
      <c r="N6238" s="3" t="s">
        <v>214</v>
      </c>
      <c r="O6238" s="1">
        <v>672</v>
      </c>
      <c r="P6238" s="4">
        <v>0</v>
      </c>
      <c r="Q6238" s="10">
        <f t="shared" si="398"/>
        <v>672</v>
      </c>
    </row>
    <row r="6239" spans="2:17" ht="20.25" customHeight="1">
      <c r="B6239" s="10" t="str">
        <f t="shared" si="395"/>
        <v>شيشه مات ماسك جوشكاري848</v>
      </c>
      <c r="C6239" s="10" t="str">
        <f t="shared" si="396"/>
        <v>شيشه مات ماسك جوشكاري1403/06/24848</v>
      </c>
      <c r="D6239" s="10" t="str">
        <f>IFERROR(IF(تحویلی!$E$1="","",IF(NOSA!O6239=تحویلی!$E$1,تحویلی!$E$1&amp;COUNTIF(NOSA!$O$1:O6239,تحویلی!$E$1),"")),"")</f>
        <v/>
      </c>
      <c r="E6239" s="10" t="str">
        <f t="shared" si="397"/>
        <v>7840848</v>
      </c>
      <c r="F6239" s="10" t="str">
        <f>IFERROR(VLOOKUP(I6239,DATABASE!$N:$O,2,FALSE),"")</f>
        <v>شيشه مات ماسك جوشكاري</v>
      </c>
      <c r="G6239" s="3" t="s">
        <v>3575</v>
      </c>
      <c r="H6239" s="4">
        <v>7840</v>
      </c>
      <c r="I6239" s="3" t="s">
        <v>1507</v>
      </c>
      <c r="J6239" s="3" t="s">
        <v>113</v>
      </c>
      <c r="K6239" s="5">
        <v>1</v>
      </c>
      <c r="L6239" s="3" t="s">
        <v>8</v>
      </c>
      <c r="M6239" s="3" t="s">
        <v>47</v>
      </c>
      <c r="N6239" s="3" t="s">
        <v>2750</v>
      </c>
      <c r="O6239" s="1">
        <v>848</v>
      </c>
      <c r="P6239" s="4">
        <v>0</v>
      </c>
      <c r="Q6239" s="10">
        <f t="shared" si="398"/>
        <v>848</v>
      </c>
    </row>
    <row r="6240" spans="2:17" ht="20.25" customHeight="1">
      <c r="B6240" s="10" t="str">
        <f t="shared" si="395"/>
        <v>شيشه ماسك جوشكاري ساده848</v>
      </c>
      <c r="C6240" s="10" t="str">
        <f t="shared" si="396"/>
        <v>شيشه ماسك جوشكاري ساده1403/06/24848</v>
      </c>
      <c r="D6240" s="10" t="str">
        <f>IFERROR(IF(تحویلی!$E$1="","",IF(NOSA!O6240=تحویلی!$E$1,تحویلی!$E$1&amp;COUNTIF(NOSA!$O$1:O6240,تحویلی!$E$1),"")),"")</f>
        <v/>
      </c>
      <c r="E6240" s="10" t="str">
        <f t="shared" si="397"/>
        <v>7840848</v>
      </c>
      <c r="F6240" s="10" t="str">
        <f>IFERROR(VLOOKUP(I6240,DATABASE!$N:$O,2,FALSE),"")</f>
        <v>شيشه ماسك جوشكاري ساده</v>
      </c>
      <c r="G6240" s="3" t="s">
        <v>3575</v>
      </c>
      <c r="H6240" s="4">
        <v>7840</v>
      </c>
      <c r="I6240" s="3" t="s">
        <v>1548</v>
      </c>
      <c r="J6240" s="3" t="s">
        <v>111</v>
      </c>
      <c r="K6240" s="5">
        <v>1</v>
      </c>
      <c r="L6240" s="3" t="s">
        <v>8</v>
      </c>
      <c r="M6240" s="3" t="s">
        <v>47</v>
      </c>
      <c r="N6240" s="3" t="s">
        <v>2750</v>
      </c>
      <c r="O6240" s="1">
        <v>848</v>
      </c>
      <c r="P6240" s="4">
        <v>0</v>
      </c>
      <c r="Q6240" s="10">
        <f t="shared" si="398"/>
        <v>848</v>
      </c>
    </row>
    <row r="6241" spans="2:17" ht="20.25" customHeight="1">
      <c r="B6241" s="10" t="str">
        <f t="shared" si="395"/>
        <v>دستكش ضد برش سبك893</v>
      </c>
      <c r="C6241" s="10" t="str">
        <f t="shared" si="396"/>
        <v>دستكش ضد برش سبك1403/06/24893</v>
      </c>
      <c r="D6241" s="10" t="str">
        <f>IFERROR(IF(تحویلی!$E$1="","",IF(NOSA!O6241=تحویلی!$E$1,تحویلی!$E$1&amp;COUNTIF(NOSA!$O$1:O6241,تحویلی!$E$1),"")),"")</f>
        <v/>
      </c>
      <c r="E6241" s="10" t="str">
        <f t="shared" si="397"/>
        <v>7845893</v>
      </c>
      <c r="F6241" s="10" t="str">
        <f>IFERROR(VLOOKUP(I6241,DATABASE!$N:$O,2,FALSE),"")</f>
        <v>دستكش ضد برش سبك</v>
      </c>
      <c r="G6241" s="3" t="s">
        <v>3575</v>
      </c>
      <c r="H6241" s="4">
        <v>7845</v>
      </c>
      <c r="I6241" s="3" t="s">
        <v>1442</v>
      </c>
      <c r="J6241" s="3" t="s">
        <v>22</v>
      </c>
      <c r="K6241" s="5">
        <v>1</v>
      </c>
      <c r="L6241" s="3" t="s">
        <v>3</v>
      </c>
      <c r="M6241" s="3" t="s">
        <v>4</v>
      </c>
      <c r="N6241" s="3" t="s">
        <v>2625</v>
      </c>
      <c r="O6241" s="1">
        <v>893</v>
      </c>
      <c r="P6241" s="4">
        <v>0</v>
      </c>
      <c r="Q6241" s="10">
        <f t="shared" si="398"/>
        <v>893</v>
      </c>
    </row>
    <row r="6242" spans="2:17" ht="20.25" customHeight="1">
      <c r="B6242" s="10" t="str">
        <f t="shared" si="395"/>
        <v>دستكش ساق بلند نسوز893</v>
      </c>
      <c r="C6242" s="10" t="str">
        <f t="shared" si="396"/>
        <v>دستكش ساق بلند نسوز1403/06/24893</v>
      </c>
      <c r="D6242" s="10" t="str">
        <f>IFERROR(IF(تحویلی!$E$1="","",IF(NOSA!O6242=تحویلی!$E$1,تحویلی!$E$1&amp;COUNTIF(NOSA!$O$1:O6242,تحویلی!$E$1),"")),"")</f>
        <v/>
      </c>
      <c r="E6242" s="10" t="str">
        <f t="shared" si="397"/>
        <v>7845893</v>
      </c>
      <c r="F6242" s="10" t="str">
        <f>IFERROR(VLOOKUP(I6242,DATABASE!$N:$O,2,FALSE),"")</f>
        <v>دستكش ساق بلند نسوز</v>
      </c>
      <c r="G6242" s="3" t="s">
        <v>3575</v>
      </c>
      <c r="H6242" s="4">
        <v>7845</v>
      </c>
      <c r="I6242" s="3" t="s">
        <v>1461</v>
      </c>
      <c r="J6242" s="3" t="s">
        <v>34</v>
      </c>
      <c r="K6242" s="5">
        <v>1</v>
      </c>
      <c r="L6242" s="3" t="s">
        <v>3</v>
      </c>
      <c r="M6242" s="3" t="s">
        <v>4</v>
      </c>
      <c r="N6242" s="3" t="s">
        <v>2625</v>
      </c>
      <c r="O6242" s="1">
        <v>893</v>
      </c>
      <c r="P6242" s="4">
        <v>0</v>
      </c>
      <c r="Q6242" s="10">
        <f t="shared" si="398"/>
        <v>893</v>
      </c>
    </row>
    <row r="6243" spans="2:17" ht="20.25" customHeight="1">
      <c r="B6243" s="10" t="str">
        <f t="shared" si="395"/>
        <v>شيشه مات ماسك جوشكاري82</v>
      </c>
      <c r="C6243" s="10" t="str">
        <f t="shared" si="396"/>
        <v>شيشه مات ماسك جوشكاري1403/06/2482</v>
      </c>
      <c r="D6243" s="10" t="str">
        <f>IFERROR(IF(تحویلی!$E$1="","",IF(NOSA!O6243=تحویلی!$E$1,تحویلی!$E$1&amp;COUNTIF(NOSA!$O$1:O6243,تحویلی!$E$1),"")),"")</f>
        <v/>
      </c>
      <c r="E6243" s="10" t="str">
        <f t="shared" si="397"/>
        <v>785682</v>
      </c>
      <c r="F6243" s="10" t="str">
        <f>IFERROR(VLOOKUP(I6243,DATABASE!$N:$O,2,FALSE),"")</f>
        <v>شيشه مات ماسك جوشكاري</v>
      </c>
      <c r="G6243" s="3" t="s">
        <v>3575</v>
      </c>
      <c r="H6243" s="4">
        <v>7856</v>
      </c>
      <c r="I6243" s="3" t="s">
        <v>1507</v>
      </c>
      <c r="J6243" s="3" t="s">
        <v>113</v>
      </c>
      <c r="K6243" s="5">
        <v>1</v>
      </c>
      <c r="L6243" s="3" t="s">
        <v>8</v>
      </c>
      <c r="M6243" s="3" t="s">
        <v>4</v>
      </c>
      <c r="N6243" s="3" t="s">
        <v>105</v>
      </c>
      <c r="O6243" s="1">
        <v>82</v>
      </c>
      <c r="P6243" s="4">
        <v>0</v>
      </c>
      <c r="Q6243" s="10">
        <f t="shared" si="398"/>
        <v>82</v>
      </c>
    </row>
    <row r="6244" spans="2:17" ht="20.25" customHeight="1">
      <c r="B6244" s="10" t="str">
        <f t="shared" si="395"/>
        <v>شيشه ماسك جوشكاري ساده82</v>
      </c>
      <c r="C6244" s="10" t="str">
        <f t="shared" si="396"/>
        <v>شيشه ماسك جوشكاري ساده1403/06/2482</v>
      </c>
      <c r="D6244" s="10" t="str">
        <f>IFERROR(IF(تحویلی!$E$1="","",IF(NOSA!O6244=تحویلی!$E$1,تحویلی!$E$1&amp;COUNTIF(NOSA!$O$1:O6244,تحویلی!$E$1),"")),"")</f>
        <v/>
      </c>
      <c r="E6244" s="10" t="str">
        <f t="shared" si="397"/>
        <v>785682</v>
      </c>
      <c r="F6244" s="10" t="str">
        <f>IFERROR(VLOOKUP(I6244,DATABASE!$N:$O,2,FALSE),"")</f>
        <v>شيشه ماسك جوشكاري ساده</v>
      </c>
      <c r="G6244" s="3" t="s">
        <v>3575</v>
      </c>
      <c r="H6244" s="4">
        <v>7856</v>
      </c>
      <c r="I6244" s="3" t="s">
        <v>1548</v>
      </c>
      <c r="J6244" s="3" t="s">
        <v>111</v>
      </c>
      <c r="K6244" s="5">
        <v>2</v>
      </c>
      <c r="L6244" s="3" t="s">
        <v>8</v>
      </c>
      <c r="M6244" s="3" t="s">
        <v>4</v>
      </c>
      <c r="N6244" s="3" t="s">
        <v>105</v>
      </c>
      <c r="O6244" s="1">
        <v>82</v>
      </c>
      <c r="P6244" s="4">
        <v>0</v>
      </c>
      <c r="Q6244" s="10">
        <f t="shared" si="398"/>
        <v>82</v>
      </c>
    </row>
    <row r="6245" spans="2:17" ht="20.25" customHeight="1">
      <c r="B6245" s="10" t="str">
        <f t="shared" si="395"/>
        <v>دستكش ضد برش سبك641</v>
      </c>
      <c r="C6245" s="10" t="str">
        <f t="shared" si="396"/>
        <v>دستكش ضد برش سبك1403/06/24641</v>
      </c>
      <c r="D6245" s="10" t="str">
        <f>IFERROR(IF(تحویلی!$E$1="","",IF(NOSA!O6245=تحویلی!$E$1,تحویلی!$E$1&amp;COUNTIF(NOSA!$O$1:O6245,تحویلی!$E$1),"")),"")</f>
        <v/>
      </c>
      <c r="E6245" s="10" t="str">
        <f t="shared" si="397"/>
        <v>7857641</v>
      </c>
      <c r="F6245" s="10" t="str">
        <f>IFERROR(VLOOKUP(I6245,DATABASE!$N:$O,2,FALSE),"")</f>
        <v>دستكش ضد برش سبك</v>
      </c>
      <c r="G6245" s="3" t="s">
        <v>3575</v>
      </c>
      <c r="H6245" s="4">
        <v>7857</v>
      </c>
      <c r="I6245" s="3" t="s">
        <v>1442</v>
      </c>
      <c r="J6245" s="3" t="s">
        <v>22</v>
      </c>
      <c r="K6245" s="5">
        <v>1</v>
      </c>
      <c r="L6245" s="3" t="s">
        <v>3</v>
      </c>
      <c r="M6245" s="3" t="s">
        <v>47</v>
      </c>
      <c r="N6245" s="3" t="s">
        <v>154</v>
      </c>
      <c r="O6245" s="1">
        <v>641</v>
      </c>
      <c r="P6245" s="4">
        <v>0</v>
      </c>
      <c r="Q6245" s="10">
        <f t="shared" si="398"/>
        <v>641</v>
      </c>
    </row>
    <row r="6246" spans="2:17" ht="20.25" customHeight="1">
      <c r="B6246" s="10" t="str">
        <f t="shared" si="395"/>
        <v>پوتين ايمني نسوز841</v>
      </c>
      <c r="C6246" s="10" t="str">
        <f t="shared" si="396"/>
        <v>پوتين ايمني نسوز1403/06/24841</v>
      </c>
      <c r="D6246" s="10" t="str">
        <f>IFERROR(IF(تحویلی!$E$1="","",IF(NOSA!O6246=تحویلی!$E$1,تحویلی!$E$1&amp;COUNTIF(NOSA!$O$1:O6246,تحویلی!$E$1),"")),"")</f>
        <v/>
      </c>
      <c r="E6246" s="10" t="str">
        <f t="shared" si="397"/>
        <v>7858841</v>
      </c>
      <c r="F6246" s="10" t="str">
        <f>IFERROR(VLOOKUP(I6246,DATABASE!$N:$O,2,FALSE),"")</f>
        <v>پوتين ايمني نسوز</v>
      </c>
      <c r="G6246" s="3" t="s">
        <v>3575</v>
      </c>
      <c r="H6246" s="4">
        <v>7858</v>
      </c>
      <c r="I6246" s="3" t="s">
        <v>1631</v>
      </c>
      <c r="J6246" s="3" t="s">
        <v>1632</v>
      </c>
      <c r="K6246" s="5">
        <v>1</v>
      </c>
      <c r="L6246" s="3" t="s">
        <v>3</v>
      </c>
      <c r="M6246" s="3" t="s">
        <v>47</v>
      </c>
      <c r="N6246" s="3" t="s">
        <v>2686</v>
      </c>
      <c r="O6246" s="1">
        <v>841</v>
      </c>
      <c r="P6246" s="4">
        <v>0</v>
      </c>
      <c r="Q6246" s="10">
        <f t="shared" si="398"/>
        <v>841</v>
      </c>
    </row>
    <row r="6247" spans="2:17" ht="20.25" customHeight="1">
      <c r="B6247" s="10" t="str">
        <f t="shared" si="395"/>
        <v>لباس كار ديرسوز(بلوز و شلوار)841</v>
      </c>
      <c r="C6247" s="10" t="str">
        <f t="shared" si="396"/>
        <v>لباس كار ديرسوز(بلوز و شلوار)1403/06/24841</v>
      </c>
      <c r="D6247" s="10" t="str">
        <f>IFERROR(IF(تحویلی!$E$1="","",IF(NOSA!O6247=تحویلی!$E$1,تحویلی!$E$1&amp;COUNTIF(NOSA!$O$1:O6247,تحویلی!$E$1),"")),"")</f>
        <v/>
      </c>
      <c r="E6247" s="10" t="str">
        <f t="shared" si="397"/>
        <v>7858841</v>
      </c>
      <c r="F6247" s="10" t="str">
        <f>IFERROR(VLOOKUP(I6247,DATABASE!$N:$O,2,FALSE),"")</f>
        <v>لباس كار ديرسوز(بلوز و شلوار)</v>
      </c>
      <c r="G6247" s="3" t="s">
        <v>3575</v>
      </c>
      <c r="H6247" s="4">
        <v>7858</v>
      </c>
      <c r="I6247" s="3" t="s">
        <v>1466</v>
      </c>
      <c r="J6247" s="3" t="s">
        <v>1623</v>
      </c>
      <c r="K6247" s="5">
        <v>1</v>
      </c>
      <c r="L6247" s="3" t="s">
        <v>28</v>
      </c>
      <c r="M6247" s="3" t="s">
        <v>47</v>
      </c>
      <c r="N6247" s="3" t="s">
        <v>2686</v>
      </c>
      <c r="O6247" s="1">
        <v>841</v>
      </c>
      <c r="P6247" s="4">
        <v>0</v>
      </c>
      <c r="Q6247" s="10">
        <f t="shared" si="398"/>
        <v>841</v>
      </c>
    </row>
    <row r="6248" spans="2:17" ht="20.25" customHeight="1">
      <c r="B6248" s="10" t="str">
        <f t="shared" si="395"/>
        <v>دستكش ضد برش سبك582</v>
      </c>
      <c r="C6248" s="10" t="str">
        <f t="shared" si="396"/>
        <v>دستكش ضد برش سبك1403/06/24582</v>
      </c>
      <c r="D6248" s="10" t="str">
        <f>IFERROR(IF(تحویلی!$E$1="","",IF(NOSA!O6248=تحویلی!$E$1,تحویلی!$E$1&amp;COUNTIF(NOSA!$O$1:O6248,تحویلی!$E$1),"")),"")</f>
        <v/>
      </c>
      <c r="E6248" s="10" t="str">
        <f t="shared" si="397"/>
        <v>7865582</v>
      </c>
      <c r="F6248" s="10" t="str">
        <f>IFERROR(VLOOKUP(I6248,DATABASE!$N:$O,2,FALSE),"")</f>
        <v>دستكش ضد برش سبك</v>
      </c>
      <c r="G6248" s="3" t="s">
        <v>3575</v>
      </c>
      <c r="H6248" s="4">
        <v>7865</v>
      </c>
      <c r="I6248" s="3" t="s">
        <v>1442</v>
      </c>
      <c r="J6248" s="3" t="s">
        <v>22</v>
      </c>
      <c r="K6248" s="5">
        <v>1</v>
      </c>
      <c r="L6248" s="3" t="s">
        <v>3</v>
      </c>
      <c r="M6248" s="3" t="s">
        <v>47</v>
      </c>
      <c r="N6248" s="3" t="s">
        <v>80</v>
      </c>
      <c r="O6248" s="1">
        <v>582</v>
      </c>
      <c r="P6248" s="4">
        <v>0</v>
      </c>
      <c r="Q6248" s="10">
        <f t="shared" si="398"/>
        <v>582</v>
      </c>
    </row>
    <row r="6249" spans="2:17" ht="20.25" customHeight="1">
      <c r="B6249" s="10" t="str">
        <f t="shared" si="395"/>
        <v>دستكش ضد برش سبك717</v>
      </c>
      <c r="C6249" s="10" t="str">
        <f t="shared" si="396"/>
        <v>دستكش ضد برش سبك1403/06/24717</v>
      </c>
      <c r="D6249" s="10" t="str">
        <f>IFERROR(IF(تحویلی!$E$1="","",IF(NOSA!O6249=تحویلی!$E$1,تحویلی!$E$1&amp;COUNTIF(NOSA!$O$1:O6249,تحویلی!$E$1),"")),"")</f>
        <v/>
      </c>
      <c r="E6249" s="10" t="str">
        <f t="shared" si="397"/>
        <v>7865717</v>
      </c>
      <c r="F6249" s="10" t="str">
        <f>IFERROR(VLOOKUP(I6249,DATABASE!$N:$O,2,FALSE),"")</f>
        <v>دستكش ضد برش سبك</v>
      </c>
      <c r="G6249" s="3" t="s">
        <v>3575</v>
      </c>
      <c r="H6249" s="4">
        <v>7865</v>
      </c>
      <c r="I6249" s="3" t="s">
        <v>1442</v>
      </c>
      <c r="J6249" s="3" t="s">
        <v>22</v>
      </c>
      <c r="K6249" s="5">
        <v>1</v>
      </c>
      <c r="L6249" s="3" t="s">
        <v>3</v>
      </c>
      <c r="M6249" s="3" t="s">
        <v>47</v>
      </c>
      <c r="N6249" s="3" t="s">
        <v>3957</v>
      </c>
      <c r="O6249" s="1">
        <v>717</v>
      </c>
      <c r="P6249" s="4">
        <v>0</v>
      </c>
      <c r="Q6249" s="10">
        <f t="shared" si="398"/>
        <v>717</v>
      </c>
    </row>
    <row r="6250" spans="2:17" ht="20.25" customHeight="1">
      <c r="B6250" s="10" t="str">
        <f t="shared" si="395"/>
        <v>دستكش كف دوبل چرمي933</v>
      </c>
      <c r="C6250" s="10" t="str">
        <f t="shared" si="396"/>
        <v>دستكش كف دوبل چرمي1403/06/24933</v>
      </c>
      <c r="D6250" s="10" t="str">
        <f>IFERROR(IF(تحویلی!$E$1="","",IF(NOSA!O6250=تحویلی!$E$1,تحویلی!$E$1&amp;COUNTIF(NOSA!$O$1:O6250,تحویلی!$E$1),"")),"")</f>
        <v/>
      </c>
      <c r="E6250" s="10" t="str">
        <f t="shared" si="397"/>
        <v>7865933</v>
      </c>
      <c r="F6250" s="10" t="str">
        <f>IFERROR(VLOOKUP(I6250,DATABASE!$N:$O,2,FALSE),"")</f>
        <v>دستكش كف دوبل چرمي</v>
      </c>
      <c r="G6250" s="3" t="s">
        <v>3575</v>
      </c>
      <c r="H6250" s="4">
        <v>7865</v>
      </c>
      <c r="I6250" s="3" t="s">
        <v>1683</v>
      </c>
      <c r="J6250" s="3" t="s">
        <v>1684</v>
      </c>
      <c r="K6250" s="5">
        <v>1</v>
      </c>
      <c r="L6250" s="3" t="s">
        <v>3</v>
      </c>
      <c r="M6250" s="3" t="s">
        <v>47</v>
      </c>
      <c r="N6250" s="3" t="s">
        <v>3958</v>
      </c>
      <c r="O6250" s="1">
        <v>933</v>
      </c>
      <c r="P6250" s="4">
        <v>0</v>
      </c>
      <c r="Q6250" s="10">
        <f t="shared" si="398"/>
        <v>933</v>
      </c>
    </row>
    <row r="6251" spans="2:17" ht="20.25" customHeight="1">
      <c r="B6251" s="10" t="str">
        <f t="shared" si="395"/>
        <v>كفش ايمني706</v>
      </c>
      <c r="C6251" s="10" t="str">
        <f t="shared" si="396"/>
        <v>كفش ايمني1403/06/24706</v>
      </c>
      <c r="D6251" s="10" t="str">
        <f>IFERROR(IF(تحویلی!$E$1="","",IF(NOSA!O6251=تحویلی!$E$1,تحویلی!$E$1&amp;COUNTIF(NOSA!$O$1:O6251,تحویلی!$E$1),"")),"")</f>
        <v/>
      </c>
      <c r="E6251" s="10" t="str">
        <f t="shared" si="397"/>
        <v>7868706</v>
      </c>
      <c r="F6251" s="10" t="str">
        <f>IFERROR(VLOOKUP(I6251,DATABASE!$N:$O,2,FALSE),"")</f>
        <v>كفش ايمني</v>
      </c>
      <c r="G6251" s="3" t="s">
        <v>3575</v>
      </c>
      <c r="H6251" s="4">
        <v>7868</v>
      </c>
      <c r="I6251" s="3" t="s">
        <v>1539</v>
      </c>
      <c r="J6251" s="3" t="s">
        <v>1748</v>
      </c>
      <c r="K6251" s="5">
        <v>1</v>
      </c>
      <c r="L6251" s="3" t="s">
        <v>3</v>
      </c>
      <c r="M6251" s="3" t="s">
        <v>4</v>
      </c>
      <c r="N6251" s="3" t="s">
        <v>907</v>
      </c>
      <c r="O6251" s="1">
        <v>706</v>
      </c>
      <c r="P6251" s="4">
        <v>1</v>
      </c>
      <c r="Q6251" s="10">
        <f t="shared" si="398"/>
        <v>706</v>
      </c>
    </row>
    <row r="6252" spans="2:17" ht="20.25" customHeight="1">
      <c r="B6252" s="10" t="str">
        <f t="shared" si="395"/>
        <v>دستكش ضد برش سبك70</v>
      </c>
      <c r="C6252" s="10" t="str">
        <f t="shared" si="396"/>
        <v>دستكش ضد برش سبك1403/06/2470</v>
      </c>
      <c r="D6252" s="10" t="str">
        <f>IFERROR(IF(تحویلی!$E$1="","",IF(NOSA!O6252=تحویلی!$E$1,تحویلی!$E$1&amp;COUNTIF(NOSA!$O$1:O6252,تحویلی!$E$1),"")),"")</f>
        <v/>
      </c>
      <c r="E6252" s="10" t="str">
        <f t="shared" si="397"/>
        <v>786970</v>
      </c>
      <c r="F6252" s="10" t="str">
        <f>IFERROR(VLOOKUP(I6252,DATABASE!$N:$O,2,FALSE),"")</f>
        <v>دستكش ضد برش سبك</v>
      </c>
      <c r="G6252" s="3" t="s">
        <v>3575</v>
      </c>
      <c r="H6252" s="4">
        <v>7869</v>
      </c>
      <c r="I6252" s="3" t="s">
        <v>1442</v>
      </c>
      <c r="J6252" s="3" t="s">
        <v>22</v>
      </c>
      <c r="K6252" s="5">
        <v>1</v>
      </c>
      <c r="L6252" s="3" t="s">
        <v>3</v>
      </c>
      <c r="M6252" s="3" t="s">
        <v>9</v>
      </c>
      <c r="N6252" s="3" t="s">
        <v>688</v>
      </c>
      <c r="O6252" s="1">
        <v>70</v>
      </c>
      <c r="P6252" s="4">
        <v>0</v>
      </c>
      <c r="Q6252" s="10">
        <f t="shared" si="398"/>
        <v>70</v>
      </c>
    </row>
    <row r="6253" spans="2:17" ht="20.25" customHeight="1">
      <c r="B6253" s="10" t="str">
        <f t="shared" si="395"/>
        <v>گوشي اير پلاگ861</v>
      </c>
      <c r="C6253" s="10" t="str">
        <f t="shared" si="396"/>
        <v>گوشي اير پلاگ1403/06/24861</v>
      </c>
      <c r="D6253" s="10" t="str">
        <f>IFERROR(IF(تحویلی!$E$1="","",IF(NOSA!O6253=تحویلی!$E$1,تحویلی!$E$1&amp;COUNTIF(NOSA!$O$1:O6253,تحویلی!$E$1),"")),"")</f>
        <v/>
      </c>
      <c r="E6253" s="10" t="str">
        <f t="shared" si="397"/>
        <v>7870861</v>
      </c>
      <c r="F6253" s="10" t="str">
        <f>IFERROR(VLOOKUP(I6253,DATABASE!$N:$O,2,FALSE),"")</f>
        <v>گوشي اير پلاگ</v>
      </c>
      <c r="G6253" s="3" t="s">
        <v>3575</v>
      </c>
      <c r="H6253" s="4">
        <v>7870</v>
      </c>
      <c r="I6253" s="3" t="s">
        <v>1581</v>
      </c>
      <c r="J6253" s="3" t="s">
        <v>124</v>
      </c>
      <c r="K6253" s="5">
        <v>1</v>
      </c>
      <c r="L6253" s="3" t="s">
        <v>8</v>
      </c>
      <c r="M6253" s="3" t="s">
        <v>47</v>
      </c>
      <c r="N6253" s="3" t="s">
        <v>3217</v>
      </c>
      <c r="O6253" s="1">
        <v>861</v>
      </c>
      <c r="P6253" s="4">
        <v>0</v>
      </c>
      <c r="Q6253" s="10">
        <f t="shared" si="398"/>
        <v>861</v>
      </c>
    </row>
    <row r="6254" spans="2:17" ht="20.25" customHeight="1">
      <c r="B6254" s="10" t="str">
        <f t="shared" si="395"/>
        <v>799</v>
      </c>
      <c r="C6254" s="10" t="str">
        <f t="shared" si="396"/>
        <v>1403/06/25799</v>
      </c>
      <c r="D6254" s="10" t="str">
        <f>IFERROR(IF(تحویلی!$E$1="","",IF(NOSA!O6254=تحویلی!$E$1,تحویلی!$E$1&amp;COUNTIF(NOSA!$O$1:O6254,تحویلی!$E$1),"")),"")</f>
        <v/>
      </c>
      <c r="E6254" s="10" t="str">
        <f t="shared" si="397"/>
        <v>7874799</v>
      </c>
      <c r="F6254" s="10" t="str">
        <f>IFERROR(VLOOKUP(I6254,DATABASE!$N:$O,2,FALSE),"")</f>
        <v/>
      </c>
      <c r="G6254" s="181" t="s">
        <v>3576</v>
      </c>
      <c r="H6254" s="182">
        <v>7874</v>
      </c>
      <c r="I6254" s="181" t="s">
        <v>3309</v>
      </c>
      <c r="J6254" s="181" t="s">
        <v>3310</v>
      </c>
      <c r="K6254" s="183">
        <v>1</v>
      </c>
      <c r="L6254" s="181" t="s">
        <v>28</v>
      </c>
      <c r="M6254" s="181" t="s">
        <v>202</v>
      </c>
      <c r="N6254" s="181" t="s">
        <v>3959</v>
      </c>
      <c r="O6254" s="184">
        <v>799</v>
      </c>
      <c r="P6254" s="182">
        <v>0</v>
      </c>
      <c r="Q6254" s="10">
        <f t="shared" si="398"/>
        <v>799</v>
      </c>
    </row>
    <row r="6255" spans="2:17" ht="20.25" customHeight="1">
      <c r="B6255" s="10" t="str">
        <f t="shared" si="395"/>
        <v>بند كفش717</v>
      </c>
      <c r="C6255" s="10" t="str">
        <f t="shared" si="396"/>
        <v>بند كفش1403/06/25717</v>
      </c>
      <c r="D6255" s="10" t="str">
        <f>IFERROR(IF(تحویلی!$E$1="","",IF(NOSA!O6255=تحویلی!$E$1,تحویلی!$E$1&amp;COUNTIF(NOSA!$O$1:O6255,تحویلی!$E$1),"")),"")</f>
        <v/>
      </c>
      <c r="E6255" s="10" t="str">
        <f t="shared" si="397"/>
        <v>7875717</v>
      </c>
      <c r="F6255" s="10" t="str">
        <f>IFERROR(VLOOKUP(I6255,DATABASE!$N:$O,2,FALSE),"")</f>
        <v>بند كفش</v>
      </c>
      <c r="G6255" s="181" t="s">
        <v>3576</v>
      </c>
      <c r="H6255" s="182">
        <v>7875</v>
      </c>
      <c r="I6255" s="181" t="s">
        <v>1462</v>
      </c>
      <c r="J6255" s="181" t="s">
        <v>450</v>
      </c>
      <c r="K6255" s="183">
        <v>2</v>
      </c>
      <c r="L6255" s="181" t="s">
        <v>3</v>
      </c>
      <c r="M6255" s="181" t="s">
        <v>47</v>
      </c>
      <c r="N6255" s="181" t="s">
        <v>1213</v>
      </c>
      <c r="O6255" s="184">
        <v>717</v>
      </c>
      <c r="P6255" s="182">
        <v>0</v>
      </c>
      <c r="Q6255" s="10">
        <f t="shared" si="398"/>
        <v>717</v>
      </c>
    </row>
    <row r="6256" spans="2:17" ht="20.25" customHeight="1">
      <c r="B6256" s="10" t="str">
        <f t="shared" si="395"/>
        <v>دستكش ضد برش سبك848</v>
      </c>
      <c r="C6256" s="10" t="str">
        <f t="shared" si="396"/>
        <v>دستكش ضد برش سبك1403/06/25848</v>
      </c>
      <c r="D6256" s="10" t="str">
        <f>IFERROR(IF(تحویلی!$E$1="","",IF(NOSA!O6256=تحویلی!$E$1,تحویلی!$E$1&amp;COUNTIF(NOSA!$O$1:O6256,تحویلی!$E$1),"")),"")</f>
        <v/>
      </c>
      <c r="E6256" s="10" t="str">
        <f t="shared" si="397"/>
        <v>7876848</v>
      </c>
      <c r="F6256" s="10" t="str">
        <f>IFERROR(VLOOKUP(I6256,DATABASE!$N:$O,2,FALSE),"")</f>
        <v>دستكش ضد برش سبك</v>
      </c>
      <c r="G6256" s="181" t="s">
        <v>3576</v>
      </c>
      <c r="H6256" s="182">
        <v>7876</v>
      </c>
      <c r="I6256" s="181" t="s">
        <v>1442</v>
      </c>
      <c r="J6256" s="181" t="s">
        <v>22</v>
      </c>
      <c r="K6256" s="183">
        <v>1</v>
      </c>
      <c r="L6256" s="181" t="s">
        <v>3</v>
      </c>
      <c r="M6256" s="181" t="s">
        <v>47</v>
      </c>
      <c r="N6256" s="181" t="s">
        <v>2845</v>
      </c>
      <c r="O6256" s="184">
        <v>848</v>
      </c>
      <c r="P6256" s="182">
        <v>0</v>
      </c>
      <c r="Q6256" s="10">
        <f t="shared" si="398"/>
        <v>848</v>
      </c>
    </row>
    <row r="6257" spans="2:17" ht="20.25" customHeight="1">
      <c r="B6257" s="10" t="str">
        <f t="shared" si="395"/>
        <v>بند كفش848</v>
      </c>
      <c r="C6257" s="10" t="str">
        <f t="shared" si="396"/>
        <v>بند كفش1403/06/25848</v>
      </c>
      <c r="D6257" s="10" t="str">
        <f>IFERROR(IF(تحویلی!$E$1="","",IF(NOSA!O6257=تحویلی!$E$1,تحویلی!$E$1&amp;COUNTIF(NOSA!$O$1:O6257,تحویلی!$E$1),"")),"")</f>
        <v/>
      </c>
      <c r="E6257" s="10" t="str">
        <f t="shared" si="397"/>
        <v>7876848</v>
      </c>
      <c r="F6257" s="10" t="str">
        <f>IFERROR(VLOOKUP(I6257,DATABASE!$N:$O,2,FALSE),"")</f>
        <v>بند كفش</v>
      </c>
      <c r="G6257" s="181" t="s">
        <v>3576</v>
      </c>
      <c r="H6257" s="182">
        <v>7876</v>
      </c>
      <c r="I6257" s="181" t="s">
        <v>1462</v>
      </c>
      <c r="J6257" s="181" t="s">
        <v>450</v>
      </c>
      <c r="K6257" s="183">
        <v>2</v>
      </c>
      <c r="L6257" s="181" t="s">
        <v>3</v>
      </c>
      <c r="M6257" s="181" t="s">
        <v>47</v>
      </c>
      <c r="N6257" s="181" t="s">
        <v>2845</v>
      </c>
      <c r="O6257" s="184">
        <v>848</v>
      </c>
      <c r="P6257" s="182">
        <v>0</v>
      </c>
      <c r="Q6257" s="10">
        <f t="shared" si="398"/>
        <v>848</v>
      </c>
    </row>
    <row r="6258" spans="2:17" ht="20.25" customHeight="1">
      <c r="B6258" s="10" t="str">
        <f t="shared" si="395"/>
        <v>دستكش كف مواد سبك673</v>
      </c>
      <c r="C6258" s="10" t="str">
        <f t="shared" si="396"/>
        <v>دستكش كف مواد سبك1403/06/25673</v>
      </c>
      <c r="D6258" s="10" t="str">
        <f>IFERROR(IF(تحویلی!$E$1="","",IF(NOSA!O6258=تحویلی!$E$1,تحویلی!$E$1&amp;COUNTIF(NOSA!$O$1:O6258,تحویلی!$E$1),"")),"")</f>
        <v/>
      </c>
      <c r="E6258" s="10" t="str">
        <f t="shared" si="397"/>
        <v>7887673</v>
      </c>
      <c r="F6258" s="10" t="str">
        <f>IFERROR(VLOOKUP(I6258,DATABASE!$N:$O,2,FALSE),"")</f>
        <v>دستكش كف مواد سبك</v>
      </c>
      <c r="G6258" s="181" t="s">
        <v>3576</v>
      </c>
      <c r="H6258" s="182">
        <v>7887</v>
      </c>
      <c r="I6258" s="181" t="s">
        <v>1456</v>
      </c>
      <c r="J6258" s="181" t="s">
        <v>2</v>
      </c>
      <c r="K6258" s="183">
        <v>1</v>
      </c>
      <c r="L6258" s="181" t="s">
        <v>3</v>
      </c>
      <c r="M6258" s="181" t="s">
        <v>47</v>
      </c>
      <c r="N6258" s="181" t="s">
        <v>1324</v>
      </c>
      <c r="O6258" s="184">
        <v>673</v>
      </c>
      <c r="P6258" s="182">
        <v>0</v>
      </c>
      <c r="Q6258" s="10">
        <f t="shared" si="398"/>
        <v>673</v>
      </c>
    </row>
    <row r="6259" spans="2:17" ht="20.25" customHeight="1">
      <c r="B6259" s="10" t="str">
        <f t="shared" si="395"/>
        <v>دستكش ضد برش سبك751</v>
      </c>
      <c r="C6259" s="10" t="str">
        <f t="shared" si="396"/>
        <v>دستكش ضد برش سبك1403/06/25751</v>
      </c>
      <c r="D6259" s="10" t="str">
        <f>IFERROR(IF(تحویلی!$E$1="","",IF(NOSA!O6259=تحویلی!$E$1,تحویلی!$E$1&amp;COUNTIF(NOSA!$O$1:O6259,تحویلی!$E$1),"")),"")</f>
        <v/>
      </c>
      <c r="E6259" s="10" t="str">
        <f t="shared" si="397"/>
        <v>7892751</v>
      </c>
      <c r="F6259" s="10" t="str">
        <f>IFERROR(VLOOKUP(I6259,DATABASE!$N:$O,2,FALSE),"")</f>
        <v>دستكش ضد برش سبك</v>
      </c>
      <c r="G6259" s="181" t="s">
        <v>3576</v>
      </c>
      <c r="H6259" s="182">
        <v>7892</v>
      </c>
      <c r="I6259" s="181" t="s">
        <v>1442</v>
      </c>
      <c r="J6259" s="181" t="s">
        <v>22</v>
      </c>
      <c r="K6259" s="183">
        <v>1</v>
      </c>
      <c r="L6259" s="181" t="s">
        <v>3</v>
      </c>
      <c r="M6259" s="181" t="s">
        <v>9</v>
      </c>
      <c r="N6259" s="181" t="s">
        <v>2709</v>
      </c>
      <c r="O6259" s="184">
        <v>751</v>
      </c>
      <c r="P6259" s="182">
        <v>0</v>
      </c>
      <c r="Q6259" s="10">
        <f t="shared" si="398"/>
        <v>751</v>
      </c>
    </row>
    <row r="6260" spans="2:17" ht="20.25" customHeight="1">
      <c r="B6260" s="10" t="str">
        <f t="shared" si="395"/>
        <v>دستكش ضد برش سبك460</v>
      </c>
      <c r="C6260" s="10" t="str">
        <f t="shared" si="396"/>
        <v>دستكش ضد برش سبك1403/06/25460</v>
      </c>
      <c r="D6260" s="10" t="str">
        <f>IFERROR(IF(تحویلی!$E$1="","",IF(NOSA!O6260=تحویلی!$E$1,تحویلی!$E$1&amp;COUNTIF(NOSA!$O$1:O6260,تحویلی!$E$1),"")),"")</f>
        <v/>
      </c>
      <c r="E6260" s="10" t="str">
        <f t="shared" si="397"/>
        <v>7904460</v>
      </c>
      <c r="F6260" s="10" t="str">
        <f>IFERROR(VLOOKUP(I6260,DATABASE!$N:$O,2,FALSE),"")</f>
        <v>دستكش ضد برش سبك</v>
      </c>
      <c r="G6260" s="181" t="s">
        <v>3576</v>
      </c>
      <c r="H6260" s="182">
        <v>7904</v>
      </c>
      <c r="I6260" s="181" t="s">
        <v>1442</v>
      </c>
      <c r="J6260" s="181" t="s">
        <v>22</v>
      </c>
      <c r="K6260" s="183">
        <v>1</v>
      </c>
      <c r="L6260" s="181" t="s">
        <v>3</v>
      </c>
      <c r="M6260" s="181" t="s">
        <v>47</v>
      </c>
      <c r="N6260" s="181" t="s">
        <v>2765</v>
      </c>
      <c r="O6260" s="184">
        <v>460</v>
      </c>
      <c r="P6260" s="182">
        <v>0</v>
      </c>
      <c r="Q6260" s="10">
        <f t="shared" si="398"/>
        <v>460</v>
      </c>
    </row>
    <row r="6261" spans="2:17" ht="20.25" customHeight="1">
      <c r="B6261" s="10" t="str">
        <f t="shared" si="395"/>
        <v>دستكش ضد برش سبك221</v>
      </c>
      <c r="C6261" s="10" t="str">
        <f t="shared" si="396"/>
        <v>دستكش ضد برش سبك1403/06/25221</v>
      </c>
      <c r="D6261" s="10" t="str">
        <f>IFERROR(IF(تحویلی!$E$1="","",IF(NOSA!O6261=تحویلی!$E$1,تحویلی!$E$1&amp;COUNTIF(NOSA!$O$1:O6261,تحویلی!$E$1),"")),"")</f>
        <v/>
      </c>
      <c r="E6261" s="10" t="str">
        <f t="shared" si="397"/>
        <v>7908221</v>
      </c>
      <c r="F6261" s="10" t="str">
        <f>IFERROR(VLOOKUP(I6261,DATABASE!$N:$O,2,FALSE),"")</f>
        <v>دستكش ضد برش سبك</v>
      </c>
      <c r="G6261" s="181" t="s">
        <v>3576</v>
      </c>
      <c r="H6261" s="182">
        <v>7908</v>
      </c>
      <c r="I6261" s="181" t="s">
        <v>1442</v>
      </c>
      <c r="J6261" s="181" t="s">
        <v>22</v>
      </c>
      <c r="K6261" s="183">
        <v>1</v>
      </c>
      <c r="L6261" s="181" t="s">
        <v>3</v>
      </c>
      <c r="M6261" s="181" t="s">
        <v>9</v>
      </c>
      <c r="N6261" s="181" t="s">
        <v>56</v>
      </c>
      <c r="O6261" s="184">
        <v>221</v>
      </c>
      <c r="P6261" s="182">
        <v>0</v>
      </c>
      <c r="Q6261" s="10">
        <f t="shared" si="398"/>
        <v>221</v>
      </c>
    </row>
    <row r="6262" spans="2:17" ht="20.25" customHeight="1">
      <c r="B6262" s="10" t="str">
        <f t="shared" si="395"/>
        <v>دستكش ضد برش سبك149</v>
      </c>
      <c r="C6262" s="10" t="str">
        <f t="shared" si="396"/>
        <v>دستكش ضد برش سبك1403/06/26149</v>
      </c>
      <c r="D6262" s="10" t="str">
        <f>IFERROR(IF(تحویلی!$E$1="","",IF(NOSA!O6262=تحویلی!$E$1,تحویلی!$E$1&amp;COUNTIF(NOSA!$O$1:O6262,تحویلی!$E$1),"")),"")</f>
        <v/>
      </c>
      <c r="E6262" s="10" t="str">
        <f t="shared" si="397"/>
        <v>7921149</v>
      </c>
      <c r="F6262" s="10" t="str">
        <f>IFERROR(VLOOKUP(I6262,DATABASE!$N:$O,2,FALSE),"")</f>
        <v>دستكش ضد برش سبك</v>
      </c>
      <c r="G6262" s="181" t="s">
        <v>3577</v>
      </c>
      <c r="H6262" s="182">
        <v>7921</v>
      </c>
      <c r="I6262" s="181" t="s">
        <v>1442</v>
      </c>
      <c r="J6262" s="181" t="s">
        <v>22</v>
      </c>
      <c r="K6262" s="183">
        <v>1</v>
      </c>
      <c r="L6262" s="181" t="s">
        <v>3</v>
      </c>
      <c r="M6262" s="181" t="s">
        <v>4</v>
      </c>
      <c r="N6262" s="181" t="s">
        <v>897</v>
      </c>
      <c r="O6262" s="184">
        <v>149</v>
      </c>
      <c r="P6262" s="182">
        <v>0</v>
      </c>
      <c r="Q6262" s="10">
        <f t="shared" si="398"/>
        <v>149</v>
      </c>
    </row>
    <row r="6263" spans="2:17" ht="20.25" customHeight="1">
      <c r="B6263" s="10" t="str">
        <f t="shared" si="395"/>
        <v>دستكش ساق بلند نسوز891</v>
      </c>
      <c r="C6263" s="10" t="str">
        <f t="shared" si="396"/>
        <v>دستكش ساق بلند نسوز1403/06/26891</v>
      </c>
      <c r="D6263" s="10" t="str">
        <f>IFERROR(IF(تحویلی!$E$1="","",IF(NOSA!O6263=تحویلی!$E$1,تحویلی!$E$1&amp;COUNTIF(NOSA!$O$1:O6263,تحویلی!$E$1),"")),"")</f>
        <v/>
      </c>
      <c r="E6263" s="10" t="str">
        <f t="shared" si="397"/>
        <v>7922891</v>
      </c>
      <c r="F6263" s="10" t="str">
        <f>IFERROR(VLOOKUP(I6263,DATABASE!$N:$O,2,FALSE),"")</f>
        <v>دستكش ساق بلند نسوز</v>
      </c>
      <c r="G6263" s="181" t="s">
        <v>3577</v>
      </c>
      <c r="H6263" s="182">
        <v>7922</v>
      </c>
      <c r="I6263" s="181" t="s">
        <v>1461</v>
      </c>
      <c r="J6263" s="181" t="s">
        <v>34</v>
      </c>
      <c r="K6263" s="183">
        <v>1</v>
      </c>
      <c r="L6263" s="181" t="s">
        <v>3</v>
      </c>
      <c r="M6263" s="181" t="s">
        <v>4</v>
      </c>
      <c r="N6263" s="181" t="s">
        <v>272</v>
      </c>
      <c r="O6263" s="184">
        <v>891</v>
      </c>
      <c r="P6263" s="182">
        <v>1</v>
      </c>
      <c r="Q6263" s="10">
        <f t="shared" si="398"/>
        <v>891</v>
      </c>
    </row>
    <row r="6264" spans="2:17" ht="20.25" customHeight="1">
      <c r="B6264" s="10" t="str">
        <f t="shared" ref="B6264:B6327" si="399">F6264&amp;Q6264</f>
        <v>دستكش ضد برش سبك891</v>
      </c>
      <c r="C6264" s="10" t="str">
        <f t="shared" si="396"/>
        <v>دستكش ضد برش سبك1403/06/26891</v>
      </c>
      <c r="D6264" s="10" t="str">
        <f>IFERROR(IF(تحویلی!$E$1="","",IF(NOSA!O6264=تحویلی!$E$1,تحویلی!$E$1&amp;COUNTIF(NOSA!$O$1:O6264,تحویلی!$E$1),"")),"")</f>
        <v/>
      </c>
      <c r="E6264" s="10" t="str">
        <f t="shared" si="397"/>
        <v>7922891</v>
      </c>
      <c r="F6264" s="10" t="str">
        <f>IFERROR(VLOOKUP(I6264,DATABASE!$N:$O,2,FALSE),"")</f>
        <v>دستكش ضد برش سبك</v>
      </c>
      <c r="G6264" s="181" t="s">
        <v>3577</v>
      </c>
      <c r="H6264" s="182">
        <v>7922</v>
      </c>
      <c r="I6264" s="181" t="s">
        <v>1442</v>
      </c>
      <c r="J6264" s="181" t="s">
        <v>22</v>
      </c>
      <c r="K6264" s="183">
        <v>1</v>
      </c>
      <c r="L6264" s="181" t="s">
        <v>3</v>
      </c>
      <c r="M6264" s="181" t="s">
        <v>4</v>
      </c>
      <c r="N6264" s="181" t="s">
        <v>272</v>
      </c>
      <c r="O6264" s="184">
        <v>891</v>
      </c>
      <c r="P6264" s="182">
        <v>0</v>
      </c>
      <c r="Q6264" s="10">
        <f t="shared" si="398"/>
        <v>891</v>
      </c>
    </row>
    <row r="6265" spans="2:17" ht="20.25" customHeight="1">
      <c r="B6265" s="10" t="str">
        <f t="shared" si="399"/>
        <v>لباس كار يكبار مصرف70</v>
      </c>
      <c r="C6265" s="10" t="str">
        <f t="shared" si="396"/>
        <v>لباس كار يكبار مصرف1403/06/2670</v>
      </c>
      <c r="D6265" s="10" t="str">
        <f>IFERROR(IF(تحویلی!$E$1="","",IF(NOSA!O6265=تحویلی!$E$1,تحویلی!$E$1&amp;COUNTIF(NOSA!$O$1:O6265,تحویلی!$E$1),"")),"")</f>
        <v/>
      </c>
      <c r="E6265" s="10" t="str">
        <f t="shared" si="397"/>
        <v>793070</v>
      </c>
      <c r="F6265" s="10" t="str">
        <f>IFERROR(VLOOKUP(I6265,DATABASE!$N:$O,2,FALSE),"")</f>
        <v>لباس كار يكبار مصرف</v>
      </c>
      <c r="G6265" s="181" t="s">
        <v>3577</v>
      </c>
      <c r="H6265" s="182">
        <v>7930</v>
      </c>
      <c r="I6265" s="181" t="s">
        <v>1691</v>
      </c>
      <c r="J6265" s="181" t="s">
        <v>956</v>
      </c>
      <c r="K6265" s="183">
        <v>1</v>
      </c>
      <c r="L6265" s="181" t="s">
        <v>28</v>
      </c>
      <c r="M6265" s="181" t="s">
        <v>9</v>
      </c>
      <c r="N6265" s="181" t="s">
        <v>688</v>
      </c>
      <c r="O6265" s="184">
        <v>70</v>
      </c>
      <c r="P6265" s="182">
        <v>0</v>
      </c>
      <c r="Q6265" s="10">
        <f t="shared" si="398"/>
        <v>70</v>
      </c>
    </row>
    <row r="6266" spans="2:17" ht="20.25" customHeight="1">
      <c r="B6266" s="10" t="str">
        <f t="shared" si="399"/>
        <v>كيف كمري861</v>
      </c>
      <c r="C6266" s="10" t="str">
        <f t="shared" si="396"/>
        <v>كيف كمري1403/06/26861</v>
      </c>
      <c r="D6266" s="10" t="str">
        <f>IFERROR(IF(تحویلی!$E$1="","",IF(NOSA!O6266=تحویلی!$E$1,تحویلی!$E$1&amp;COUNTIF(NOSA!$O$1:O6266,تحویلی!$E$1),"")),"")</f>
        <v/>
      </c>
      <c r="E6266" s="10" t="str">
        <f t="shared" si="397"/>
        <v>7932861</v>
      </c>
      <c r="F6266" s="10" t="str">
        <f>IFERROR(VLOOKUP(I6266,DATABASE!$N:$O,2,FALSE),"")</f>
        <v>كيف كمري</v>
      </c>
      <c r="G6266" s="181" t="s">
        <v>3577</v>
      </c>
      <c r="H6266" s="182">
        <v>7932</v>
      </c>
      <c r="I6266" s="181" t="s">
        <v>2338</v>
      </c>
      <c r="J6266" s="181" t="s">
        <v>2339</v>
      </c>
      <c r="K6266" s="183">
        <v>1</v>
      </c>
      <c r="L6266" s="181" t="s">
        <v>8</v>
      </c>
      <c r="M6266" s="181" t="s">
        <v>354</v>
      </c>
      <c r="N6266" s="181" t="s">
        <v>3217</v>
      </c>
      <c r="O6266" s="184">
        <v>861</v>
      </c>
      <c r="P6266" s="182">
        <v>0</v>
      </c>
      <c r="Q6266" s="10">
        <f t="shared" si="398"/>
        <v>861</v>
      </c>
    </row>
    <row r="6267" spans="2:17" ht="20.25" customHeight="1">
      <c r="B6267" s="10" t="str">
        <f t="shared" si="399"/>
        <v>لباس كار ديرسوز(بلوز و شلوار)869</v>
      </c>
      <c r="C6267" s="10" t="str">
        <f t="shared" si="396"/>
        <v>لباس كار ديرسوز(بلوز و شلوار)1403/06/26869</v>
      </c>
      <c r="D6267" s="10" t="str">
        <f>IFERROR(IF(تحویلی!$E$1="","",IF(NOSA!O6267=تحویلی!$E$1,تحویلی!$E$1&amp;COUNTIF(NOSA!$O$1:O6267,تحویلی!$E$1),"")),"")</f>
        <v/>
      </c>
      <c r="E6267" s="10" t="str">
        <f t="shared" si="397"/>
        <v>7936869</v>
      </c>
      <c r="F6267" s="10" t="str">
        <f>IFERROR(VLOOKUP(I6267,DATABASE!$N:$O,2,FALSE),"")</f>
        <v>لباس كار ديرسوز(بلوز و شلوار)</v>
      </c>
      <c r="G6267" s="181" t="s">
        <v>3577</v>
      </c>
      <c r="H6267" s="182">
        <v>7936</v>
      </c>
      <c r="I6267" s="181" t="s">
        <v>1619</v>
      </c>
      <c r="J6267" s="181" t="s">
        <v>1620</v>
      </c>
      <c r="K6267" s="183">
        <v>1</v>
      </c>
      <c r="L6267" s="181" t="s">
        <v>28</v>
      </c>
      <c r="M6267" s="181" t="s">
        <v>19</v>
      </c>
      <c r="N6267" s="181" t="s">
        <v>3327</v>
      </c>
      <c r="O6267" s="184">
        <v>869</v>
      </c>
      <c r="P6267" s="182">
        <v>0</v>
      </c>
      <c r="Q6267" s="10">
        <f t="shared" si="398"/>
        <v>869</v>
      </c>
    </row>
    <row r="6268" spans="2:17" ht="20.25" customHeight="1">
      <c r="B6268" s="10" t="str">
        <f t="shared" si="399"/>
        <v>دستكش ضد برش سبك869</v>
      </c>
      <c r="C6268" s="10" t="str">
        <f t="shared" si="396"/>
        <v>دستكش ضد برش سبك1403/06/26869</v>
      </c>
      <c r="D6268" s="10" t="str">
        <f>IFERROR(IF(تحویلی!$E$1="","",IF(NOSA!O6268=تحویلی!$E$1,تحویلی!$E$1&amp;COUNTIF(NOSA!$O$1:O6268,تحویلی!$E$1),"")),"")</f>
        <v/>
      </c>
      <c r="E6268" s="10" t="str">
        <f t="shared" si="397"/>
        <v>7936869</v>
      </c>
      <c r="F6268" s="10" t="str">
        <f>IFERROR(VLOOKUP(I6268,DATABASE!$N:$O,2,FALSE),"")</f>
        <v>دستكش ضد برش سبك</v>
      </c>
      <c r="G6268" s="181" t="s">
        <v>3577</v>
      </c>
      <c r="H6268" s="182">
        <v>7936</v>
      </c>
      <c r="I6268" s="181" t="s">
        <v>1442</v>
      </c>
      <c r="J6268" s="181" t="s">
        <v>22</v>
      </c>
      <c r="K6268" s="183">
        <v>1</v>
      </c>
      <c r="L6268" s="181" t="s">
        <v>3</v>
      </c>
      <c r="M6268" s="181" t="s">
        <v>19</v>
      </c>
      <c r="N6268" s="181" t="s">
        <v>3327</v>
      </c>
      <c r="O6268" s="184">
        <v>869</v>
      </c>
      <c r="P6268" s="182">
        <v>0</v>
      </c>
      <c r="Q6268" s="10">
        <f t="shared" si="398"/>
        <v>869</v>
      </c>
    </row>
    <row r="6269" spans="2:17" ht="20.25" customHeight="1">
      <c r="B6269" s="10" t="str">
        <f t="shared" si="399"/>
        <v>دستكش ضد برش سبك130</v>
      </c>
      <c r="C6269" s="10" t="str">
        <f t="shared" si="396"/>
        <v>دستكش ضد برش سبك1403/06/26130</v>
      </c>
      <c r="D6269" s="10" t="str">
        <f>IFERROR(IF(تحویلی!$E$1="","",IF(NOSA!O6269=تحویلی!$E$1,تحویلی!$E$1&amp;COUNTIF(NOSA!$O$1:O6269,تحویلی!$E$1),"")),"")</f>
        <v/>
      </c>
      <c r="E6269" s="10" t="str">
        <f t="shared" si="397"/>
        <v>7937130</v>
      </c>
      <c r="F6269" s="10" t="str">
        <f>IFERROR(VLOOKUP(I6269,DATABASE!$N:$O,2,FALSE),"")</f>
        <v>دستكش ضد برش سبك</v>
      </c>
      <c r="G6269" s="181" t="s">
        <v>3577</v>
      </c>
      <c r="H6269" s="182">
        <v>7937</v>
      </c>
      <c r="I6269" s="181" t="s">
        <v>1442</v>
      </c>
      <c r="J6269" s="181" t="s">
        <v>22</v>
      </c>
      <c r="K6269" s="183">
        <v>1</v>
      </c>
      <c r="L6269" s="181" t="s">
        <v>3</v>
      </c>
      <c r="M6269" s="181" t="s">
        <v>19</v>
      </c>
      <c r="N6269" s="181" t="s">
        <v>253</v>
      </c>
      <c r="O6269" s="184">
        <v>130</v>
      </c>
      <c r="P6269" s="182">
        <v>0</v>
      </c>
      <c r="Q6269" s="10">
        <f t="shared" si="398"/>
        <v>130</v>
      </c>
    </row>
    <row r="6270" spans="2:17" ht="20.25" customHeight="1">
      <c r="B6270" s="10" t="str">
        <f t="shared" si="399"/>
        <v>494</v>
      </c>
      <c r="C6270" s="10" t="str">
        <f t="shared" si="396"/>
        <v>1403/06/26494</v>
      </c>
      <c r="D6270" s="10" t="str">
        <f>IFERROR(IF(تحویلی!$E$1="","",IF(NOSA!O6270=تحویلی!$E$1,تحویلی!$E$1&amp;COUNTIF(NOSA!$O$1:O6270,تحویلی!$E$1),"")),"")</f>
        <v/>
      </c>
      <c r="E6270" s="10" t="str">
        <f t="shared" si="397"/>
        <v>7945494</v>
      </c>
      <c r="F6270" s="10" t="str">
        <f>IFERROR(VLOOKUP(I6270,DATABASE!$N:$O,2,FALSE),"")</f>
        <v/>
      </c>
      <c r="G6270" s="181" t="s">
        <v>3577</v>
      </c>
      <c r="H6270" s="182">
        <v>7945</v>
      </c>
      <c r="I6270" s="181" t="s">
        <v>3963</v>
      </c>
      <c r="J6270" s="181" t="s">
        <v>115</v>
      </c>
      <c r="K6270" s="183">
        <v>1</v>
      </c>
      <c r="L6270" s="181" t="s">
        <v>8</v>
      </c>
      <c r="M6270" s="181" t="s">
        <v>19</v>
      </c>
      <c r="N6270" s="181" t="s">
        <v>227</v>
      </c>
      <c r="O6270" s="184">
        <v>494</v>
      </c>
      <c r="P6270" s="182">
        <v>1</v>
      </c>
      <c r="Q6270" s="10">
        <f t="shared" si="398"/>
        <v>494</v>
      </c>
    </row>
    <row r="6271" spans="2:17" ht="20.25" customHeight="1">
      <c r="B6271" s="10" t="str">
        <f t="shared" si="399"/>
        <v>494</v>
      </c>
      <c r="C6271" s="10" t="str">
        <f t="shared" si="396"/>
        <v>1403/06/26494</v>
      </c>
      <c r="D6271" s="10" t="str">
        <f>IFERROR(IF(تحویلی!$E$1="","",IF(NOSA!O6271=تحویلی!$E$1,تحویلی!$E$1&amp;COUNTIF(NOSA!$O$1:O6271,تحویلی!$E$1),"")),"")</f>
        <v/>
      </c>
      <c r="E6271" s="10" t="str">
        <f t="shared" si="397"/>
        <v>7945494</v>
      </c>
      <c r="F6271" s="10" t="str">
        <f>IFERROR(VLOOKUP(I6271,DATABASE!$N:$O,2,FALSE),"")</f>
        <v/>
      </c>
      <c r="G6271" s="181" t="s">
        <v>3577</v>
      </c>
      <c r="H6271" s="182">
        <v>7945</v>
      </c>
      <c r="I6271" s="181" t="s">
        <v>2699</v>
      </c>
      <c r="J6271" s="181" t="s">
        <v>7</v>
      </c>
      <c r="K6271" s="183">
        <v>1</v>
      </c>
      <c r="L6271" s="181" t="s">
        <v>8</v>
      </c>
      <c r="M6271" s="181" t="s">
        <v>19</v>
      </c>
      <c r="N6271" s="181" t="s">
        <v>227</v>
      </c>
      <c r="O6271" s="184">
        <v>494</v>
      </c>
      <c r="P6271" s="182">
        <v>1</v>
      </c>
      <c r="Q6271" s="10">
        <f t="shared" si="398"/>
        <v>494</v>
      </c>
    </row>
    <row r="6272" spans="2:17" ht="20.25" customHeight="1">
      <c r="B6272" s="10" t="str">
        <f t="shared" si="399"/>
        <v>رابط فنري نقاب كلاه ايمني494</v>
      </c>
      <c r="C6272" s="10" t="str">
        <f t="shared" si="396"/>
        <v>رابط فنري نقاب كلاه ايمني1403/06/26494</v>
      </c>
      <c r="D6272" s="10" t="str">
        <f>IFERROR(IF(تحویلی!$E$1="","",IF(NOSA!O6272=تحویلی!$E$1,تحویلی!$E$1&amp;COUNTIF(NOSA!$O$1:O6272,تحویلی!$E$1),"")),"")</f>
        <v/>
      </c>
      <c r="E6272" s="10" t="str">
        <f t="shared" si="397"/>
        <v>7945494</v>
      </c>
      <c r="F6272" s="10" t="str">
        <f>IFERROR(VLOOKUP(I6272,DATABASE!$N:$O,2,FALSE),"")</f>
        <v>رابط فنري نقاب كلاه ايمني</v>
      </c>
      <c r="G6272" s="181" t="s">
        <v>3577</v>
      </c>
      <c r="H6272" s="182">
        <v>7945</v>
      </c>
      <c r="I6272" s="181" t="s">
        <v>1454</v>
      </c>
      <c r="J6272" s="181" t="s">
        <v>135</v>
      </c>
      <c r="K6272" s="183">
        <v>1</v>
      </c>
      <c r="L6272" s="181" t="s">
        <v>8</v>
      </c>
      <c r="M6272" s="181" t="s">
        <v>19</v>
      </c>
      <c r="N6272" s="181" t="s">
        <v>227</v>
      </c>
      <c r="O6272" s="184">
        <v>494</v>
      </c>
      <c r="P6272" s="182">
        <v>1</v>
      </c>
      <c r="Q6272" s="10">
        <f t="shared" si="398"/>
        <v>494</v>
      </c>
    </row>
    <row r="6273" spans="2:17" ht="20.25" customHeight="1">
      <c r="B6273" s="10" t="str">
        <f t="shared" si="399"/>
        <v>دستكش ساق بلند نسوز494</v>
      </c>
      <c r="C6273" s="10" t="str">
        <f t="shared" si="396"/>
        <v>دستكش ساق بلند نسوز1403/06/26494</v>
      </c>
      <c r="D6273" s="10" t="str">
        <f>IFERROR(IF(تحویلی!$E$1="","",IF(NOSA!O6273=تحویلی!$E$1,تحویلی!$E$1&amp;COUNTIF(NOSA!$O$1:O6273,تحویلی!$E$1),"")),"")</f>
        <v/>
      </c>
      <c r="E6273" s="10" t="str">
        <f t="shared" si="397"/>
        <v>7945494</v>
      </c>
      <c r="F6273" s="10" t="str">
        <f>IFERROR(VLOOKUP(I6273,DATABASE!$N:$O,2,FALSE),"")</f>
        <v>دستكش ساق بلند نسوز</v>
      </c>
      <c r="G6273" s="181" t="s">
        <v>3577</v>
      </c>
      <c r="H6273" s="182">
        <v>7945</v>
      </c>
      <c r="I6273" s="181" t="s">
        <v>1461</v>
      </c>
      <c r="J6273" s="181" t="s">
        <v>34</v>
      </c>
      <c r="K6273" s="183">
        <v>1</v>
      </c>
      <c r="L6273" s="181" t="s">
        <v>3</v>
      </c>
      <c r="M6273" s="181" t="s">
        <v>19</v>
      </c>
      <c r="N6273" s="181" t="s">
        <v>227</v>
      </c>
      <c r="O6273" s="184">
        <v>494</v>
      </c>
      <c r="P6273" s="182">
        <v>1</v>
      </c>
      <c r="Q6273" s="10">
        <f t="shared" si="398"/>
        <v>494</v>
      </c>
    </row>
    <row r="6274" spans="2:17" ht="20.25" customHeight="1">
      <c r="B6274" s="10" t="str">
        <f t="shared" si="399"/>
        <v>دستكش كف مواد سبك387</v>
      </c>
      <c r="C6274" s="10" t="str">
        <f t="shared" ref="C6274:C6337" si="400">F6274&amp;G6274&amp;O6274</f>
        <v>دستكش كف مواد سبك1403/06/26387</v>
      </c>
      <c r="D6274" s="10" t="str">
        <f>IFERROR(IF(تحویلی!$E$1="","",IF(NOSA!O6274=تحویلی!$E$1,تحویلی!$E$1&amp;COUNTIF(NOSA!$O$1:O6274,تحویلی!$E$1),"")),"")</f>
        <v/>
      </c>
      <c r="E6274" s="10" t="str">
        <f t="shared" ref="E6274:E6337" si="401">H6274&amp;O6274</f>
        <v>7946387</v>
      </c>
      <c r="F6274" s="10" t="str">
        <f>IFERROR(VLOOKUP(I6274,DATABASE!$N:$O,2,FALSE),"")</f>
        <v>دستكش كف مواد سبك</v>
      </c>
      <c r="G6274" s="181" t="s">
        <v>3577</v>
      </c>
      <c r="H6274" s="182">
        <v>7946</v>
      </c>
      <c r="I6274" s="181" t="s">
        <v>1456</v>
      </c>
      <c r="J6274" s="181" t="s">
        <v>2</v>
      </c>
      <c r="K6274" s="183">
        <v>1</v>
      </c>
      <c r="L6274" s="181" t="s">
        <v>3</v>
      </c>
      <c r="M6274" s="181" t="s">
        <v>19</v>
      </c>
      <c r="N6274" s="181" t="s">
        <v>2857</v>
      </c>
      <c r="O6274" s="184">
        <v>387</v>
      </c>
      <c r="P6274" s="182">
        <v>0</v>
      </c>
      <c r="Q6274" s="10">
        <f t="shared" si="398"/>
        <v>387</v>
      </c>
    </row>
    <row r="6275" spans="2:17" ht="20.25" customHeight="1">
      <c r="B6275" s="10" t="str">
        <f t="shared" si="399"/>
        <v>دستكش ضد برش سبك697</v>
      </c>
      <c r="C6275" s="10" t="str">
        <f t="shared" si="400"/>
        <v>دستكش ضد برش سبك1403/06/26697</v>
      </c>
      <c r="D6275" s="10" t="str">
        <f>IFERROR(IF(تحویلی!$E$1="","",IF(NOSA!O6275=تحویلی!$E$1,تحویلی!$E$1&amp;COUNTIF(NOSA!$O$1:O6275,تحویلی!$E$1),"")),"")</f>
        <v/>
      </c>
      <c r="E6275" s="10" t="str">
        <f t="shared" si="401"/>
        <v>7947697</v>
      </c>
      <c r="F6275" s="10" t="str">
        <f>IFERROR(VLOOKUP(I6275,DATABASE!$N:$O,2,FALSE),"")</f>
        <v>دستكش ضد برش سبك</v>
      </c>
      <c r="G6275" s="181" t="s">
        <v>3577</v>
      </c>
      <c r="H6275" s="182">
        <v>7947</v>
      </c>
      <c r="I6275" s="181" t="s">
        <v>1442</v>
      </c>
      <c r="J6275" s="181" t="s">
        <v>22</v>
      </c>
      <c r="K6275" s="183">
        <v>1</v>
      </c>
      <c r="L6275" s="181" t="s">
        <v>3</v>
      </c>
      <c r="M6275" s="181" t="s">
        <v>25</v>
      </c>
      <c r="N6275" s="181" t="s">
        <v>698</v>
      </c>
      <c r="O6275" s="184">
        <v>697</v>
      </c>
      <c r="P6275" s="182">
        <v>1</v>
      </c>
      <c r="Q6275" s="10">
        <f t="shared" si="398"/>
        <v>697</v>
      </c>
    </row>
    <row r="6276" spans="2:17" ht="20.25" customHeight="1">
      <c r="B6276" s="10" t="str">
        <f t="shared" si="399"/>
        <v>فانوسقه694</v>
      </c>
      <c r="C6276" s="10" t="str">
        <f t="shared" si="400"/>
        <v>فانوسقه1403/06/26694</v>
      </c>
      <c r="D6276" s="10" t="str">
        <f>IFERROR(IF(تحویلی!$E$1="","",IF(NOSA!O6276=تحویلی!$E$1,تحویلی!$E$1&amp;COUNTIF(NOSA!$O$1:O6276,تحویلی!$E$1),"")),"")</f>
        <v/>
      </c>
      <c r="E6276" s="10" t="str">
        <f t="shared" si="401"/>
        <v>7952694</v>
      </c>
      <c r="F6276" s="10" t="str">
        <f>IFERROR(VLOOKUP(I6276,DATABASE!$N:$O,2,FALSE),"")</f>
        <v>فانوسقه</v>
      </c>
      <c r="G6276" s="181" t="s">
        <v>3577</v>
      </c>
      <c r="H6276" s="182">
        <v>7952</v>
      </c>
      <c r="I6276" s="181" t="s">
        <v>1586</v>
      </c>
      <c r="J6276" s="181" t="s">
        <v>474</v>
      </c>
      <c r="K6276" s="183">
        <v>1</v>
      </c>
      <c r="L6276" s="181" t="s">
        <v>8</v>
      </c>
      <c r="M6276" s="181" t="s">
        <v>47</v>
      </c>
      <c r="N6276" s="181" t="s">
        <v>2879</v>
      </c>
      <c r="O6276" s="184">
        <v>694</v>
      </c>
      <c r="P6276" s="182">
        <v>0</v>
      </c>
      <c r="Q6276" s="10">
        <f t="shared" si="398"/>
        <v>694</v>
      </c>
    </row>
    <row r="6277" spans="2:17" ht="20.25" customHeight="1">
      <c r="B6277" s="10" t="str">
        <f t="shared" si="399"/>
        <v>بند كفش822</v>
      </c>
      <c r="C6277" s="10" t="str">
        <f t="shared" si="400"/>
        <v>بند كفش1403/06/27822</v>
      </c>
      <c r="D6277" s="10" t="str">
        <f>IFERROR(IF(تحویلی!$E$1="","",IF(NOSA!O6277=تحویلی!$E$1,تحویلی!$E$1&amp;COUNTIF(NOSA!$O$1:O6277,تحویلی!$E$1),"")),"")</f>
        <v/>
      </c>
      <c r="E6277" s="10" t="str">
        <f t="shared" si="401"/>
        <v>7954822</v>
      </c>
      <c r="F6277" s="10" t="str">
        <f>IFERROR(VLOOKUP(I6277,DATABASE!$N:$O,2,FALSE),"")</f>
        <v>بند كفش</v>
      </c>
      <c r="G6277" s="3" t="s">
        <v>3578</v>
      </c>
      <c r="H6277" s="4">
        <v>7954</v>
      </c>
      <c r="I6277" s="3" t="s">
        <v>1462</v>
      </c>
      <c r="J6277" s="3" t="s">
        <v>450</v>
      </c>
      <c r="K6277" s="5">
        <v>2</v>
      </c>
      <c r="L6277" s="3" t="s">
        <v>3</v>
      </c>
      <c r="M6277" s="3" t="s">
        <v>47</v>
      </c>
      <c r="N6277" s="3" t="s">
        <v>3960</v>
      </c>
      <c r="O6277" s="1">
        <v>822</v>
      </c>
      <c r="P6277" s="4">
        <v>0</v>
      </c>
      <c r="Q6277" s="10">
        <f t="shared" si="398"/>
        <v>822</v>
      </c>
    </row>
    <row r="6278" spans="2:17" ht="20.25" customHeight="1">
      <c r="B6278" s="10" t="str">
        <f t="shared" si="399"/>
        <v>دستكش ضد برش سبك739</v>
      </c>
      <c r="C6278" s="10" t="str">
        <f t="shared" si="400"/>
        <v>دستكش ضد برش سبك1403/06/27739</v>
      </c>
      <c r="D6278" s="10" t="str">
        <f>IFERROR(IF(تحویلی!$E$1="","",IF(NOSA!O6278=تحویلی!$E$1,تحویلی!$E$1&amp;COUNTIF(NOSA!$O$1:O6278,تحویلی!$E$1),"")),"")</f>
        <v/>
      </c>
      <c r="E6278" s="10" t="str">
        <f t="shared" si="401"/>
        <v>7958739</v>
      </c>
      <c r="F6278" s="10" t="str">
        <f>IFERROR(VLOOKUP(I6278,DATABASE!$N:$O,2,FALSE),"")</f>
        <v>دستكش ضد برش سبك</v>
      </c>
      <c r="G6278" s="3" t="s">
        <v>3578</v>
      </c>
      <c r="H6278" s="4">
        <v>7958</v>
      </c>
      <c r="I6278" s="3" t="s">
        <v>1442</v>
      </c>
      <c r="J6278" s="3" t="s">
        <v>22</v>
      </c>
      <c r="K6278" s="5">
        <v>1</v>
      </c>
      <c r="L6278" s="3" t="s">
        <v>3</v>
      </c>
      <c r="M6278" s="3" t="s">
        <v>47</v>
      </c>
      <c r="N6278" s="3" t="s">
        <v>779</v>
      </c>
      <c r="O6278" s="1">
        <v>739</v>
      </c>
      <c r="P6278" s="4">
        <v>1</v>
      </c>
      <c r="Q6278" s="10">
        <f t="shared" si="398"/>
        <v>739</v>
      </c>
    </row>
    <row r="6279" spans="2:17" ht="20.25" customHeight="1">
      <c r="B6279" s="10" t="str">
        <f t="shared" si="399"/>
        <v>دستكش ضد برش سبك841</v>
      </c>
      <c r="C6279" s="10" t="str">
        <f t="shared" si="400"/>
        <v>دستكش ضد برش سبك1403/06/27841</v>
      </c>
      <c r="D6279" s="10" t="str">
        <f>IFERROR(IF(تحویلی!$E$1="","",IF(NOSA!O6279=تحویلی!$E$1,تحویلی!$E$1&amp;COUNTIF(NOSA!$O$1:O6279,تحویلی!$E$1),"")),"")</f>
        <v/>
      </c>
      <c r="E6279" s="10" t="str">
        <f t="shared" si="401"/>
        <v>7958841</v>
      </c>
      <c r="F6279" s="10" t="str">
        <f>IFERROR(VLOOKUP(I6279,DATABASE!$N:$O,2,FALSE),"")</f>
        <v>دستكش ضد برش سبك</v>
      </c>
      <c r="G6279" s="3" t="s">
        <v>3578</v>
      </c>
      <c r="H6279" s="4">
        <v>7958</v>
      </c>
      <c r="I6279" s="3" t="s">
        <v>1442</v>
      </c>
      <c r="J6279" s="3" t="s">
        <v>22</v>
      </c>
      <c r="K6279" s="5">
        <v>1</v>
      </c>
      <c r="L6279" s="3" t="s">
        <v>3</v>
      </c>
      <c r="M6279" s="3" t="s">
        <v>47</v>
      </c>
      <c r="N6279" s="3" t="s">
        <v>2686</v>
      </c>
      <c r="O6279" s="1">
        <v>841</v>
      </c>
      <c r="P6279" s="4">
        <v>1</v>
      </c>
      <c r="Q6279" s="10">
        <f t="shared" si="398"/>
        <v>841</v>
      </c>
    </row>
    <row r="6280" spans="2:17" ht="20.25" customHeight="1">
      <c r="B6280" s="10" t="str">
        <f t="shared" si="399"/>
        <v>دستكش ضد برش سبك719</v>
      </c>
      <c r="C6280" s="10" t="str">
        <f t="shared" si="400"/>
        <v>دستكش ضد برش سبك1403/06/27719</v>
      </c>
      <c r="D6280" s="10" t="str">
        <f>IFERROR(IF(تحویلی!$E$1="","",IF(NOSA!O6280=تحویلی!$E$1,تحویلی!$E$1&amp;COUNTIF(NOSA!$O$1:O6280,تحویلی!$E$1),"")),"")</f>
        <v/>
      </c>
      <c r="E6280" s="10" t="str">
        <f t="shared" si="401"/>
        <v>7958719</v>
      </c>
      <c r="F6280" s="10" t="str">
        <f>IFERROR(VLOOKUP(I6280,DATABASE!$N:$O,2,FALSE),"")</f>
        <v>دستكش ضد برش سبك</v>
      </c>
      <c r="G6280" s="3" t="s">
        <v>3578</v>
      </c>
      <c r="H6280" s="4">
        <v>7958</v>
      </c>
      <c r="I6280" s="3" t="s">
        <v>1442</v>
      </c>
      <c r="J6280" s="3" t="s">
        <v>22</v>
      </c>
      <c r="K6280" s="5">
        <v>1</v>
      </c>
      <c r="L6280" s="3" t="s">
        <v>3</v>
      </c>
      <c r="M6280" s="3" t="s">
        <v>47</v>
      </c>
      <c r="N6280" s="3" t="s">
        <v>395</v>
      </c>
      <c r="O6280" s="1">
        <v>719</v>
      </c>
      <c r="P6280" s="4">
        <v>1</v>
      </c>
      <c r="Q6280" s="10">
        <f t="shared" si="398"/>
        <v>719</v>
      </c>
    </row>
    <row r="6281" spans="2:17" ht="20.25" customHeight="1">
      <c r="B6281" s="10" t="str">
        <f t="shared" si="399"/>
        <v>دستكش ضد برش سبك845</v>
      </c>
      <c r="C6281" s="10" t="str">
        <f t="shared" si="400"/>
        <v>دستكش ضد برش سبك1403/06/27845</v>
      </c>
      <c r="D6281" s="10" t="str">
        <f>IFERROR(IF(تحویلی!$E$1="","",IF(NOSA!O6281=تحویلی!$E$1,تحویلی!$E$1&amp;COUNTIF(NOSA!$O$1:O6281,تحویلی!$E$1),"")),"")</f>
        <v/>
      </c>
      <c r="E6281" s="10" t="str">
        <f t="shared" si="401"/>
        <v>7963845</v>
      </c>
      <c r="F6281" s="10" t="str">
        <f>IFERROR(VLOOKUP(I6281,DATABASE!$N:$O,2,FALSE),"")</f>
        <v>دستكش ضد برش سبك</v>
      </c>
      <c r="G6281" s="3" t="s">
        <v>3578</v>
      </c>
      <c r="H6281" s="4">
        <v>7963</v>
      </c>
      <c r="I6281" s="3" t="s">
        <v>1442</v>
      </c>
      <c r="J6281" s="3" t="s">
        <v>22</v>
      </c>
      <c r="K6281" s="5">
        <v>1</v>
      </c>
      <c r="L6281" s="3" t="s">
        <v>3</v>
      </c>
      <c r="M6281" s="3" t="s">
        <v>47</v>
      </c>
      <c r="N6281" s="3" t="s">
        <v>2701</v>
      </c>
      <c r="O6281" s="1">
        <v>845</v>
      </c>
      <c r="P6281" s="4">
        <v>1</v>
      </c>
      <c r="Q6281" s="10">
        <f t="shared" si="398"/>
        <v>845</v>
      </c>
    </row>
    <row r="6282" spans="2:17" ht="20.25" customHeight="1">
      <c r="B6282" s="10" t="str">
        <f t="shared" si="399"/>
        <v>دستكش ضد برش سبك843</v>
      </c>
      <c r="C6282" s="10" t="str">
        <f t="shared" si="400"/>
        <v>دستكش ضد برش سبك1403/06/27843</v>
      </c>
      <c r="D6282" s="10" t="str">
        <f>IFERROR(IF(تحویلی!$E$1="","",IF(NOSA!O6282=تحویلی!$E$1,تحویلی!$E$1&amp;COUNTIF(NOSA!$O$1:O6282,تحویلی!$E$1),"")),"")</f>
        <v/>
      </c>
      <c r="E6282" s="10" t="str">
        <f t="shared" si="401"/>
        <v>7963843</v>
      </c>
      <c r="F6282" s="10" t="str">
        <f>IFERROR(VLOOKUP(I6282,DATABASE!$N:$O,2,FALSE),"")</f>
        <v>دستكش ضد برش سبك</v>
      </c>
      <c r="G6282" s="3" t="s">
        <v>3578</v>
      </c>
      <c r="H6282" s="4">
        <v>7963</v>
      </c>
      <c r="I6282" s="3" t="s">
        <v>1442</v>
      </c>
      <c r="J6282" s="3" t="s">
        <v>22</v>
      </c>
      <c r="K6282" s="5">
        <v>1</v>
      </c>
      <c r="L6282" s="3" t="s">
        <v>3</v>
      </c>
      <c r="M6282" s="3" t="s">
        <v>47</v>
      </c>
      <c r="N6282" s="3" t="s">
        <v>2682</v>
      </c>
      <c r="O6282" s="1">
        <v>843</v>
      </c>
      <c r="P6282" s="4">
        <v>1</v>
      </c>
      <c r="Q6282" s="10">
        <f t="shared" si="398"/>
        <v>843</v>
      </c>
    </row>
    <row r="6283" spans="2:17" ht="20.25" customHeight="1">
      <c r="B6283" s="10" t="str">
        <f t="shared" si="399"/>
        <v>دستكش ضد برش سبك776</v>
      </c>
      <c r="C6283" s="10" t="str">
        <f t="shared" si="400"/>
        <v>دستكش ضد برش سبك1403/06/27776</v>
      </c>
      <c r="D6283" s="10" t="str">
        <f>IFERROR(IF(تحویلی!$E$1="","",IF(NOSA!O6283=تحویلی!$E$1,تحویلی!$E$1&amp;COUNTIF(NOSA!$O$1:O6283,تحویلی!$E$1),"")),"")</f>
        <v/>
      </c>
      <c r="E6283" s="10" t="str">
        <f t="shared" si="401"/>
        <v>7999776</v>
      </c>
      <c r="F6283" s="10" t="str">
        <f>IFERROR(VLOOKUP(I6283,DATABASE!$N:$O,2,FALSE),"")</f>
        <v>دستكش ضد برش سبك</v>
      </c>
      <c r="G6283" s="3" t="s">
        <v>3578</v>
      </c>
      <c r="H6283" s="4">
        <v>7999</v>
      </c>
      <c r="I6283" s="3" t="s">
        <v>1442</v>
      </c>
      <c r="J6283" s="3" t="s">
        <v>22</v>
      </c>
      <c r="K6283" s="5">
        <v>1</v>
      </c>
      <c r="L6283" s="3" t="s">
        <v>3</v>
      </c>
      <c r="M6283" s="3" t="s">
        <v>4</v>
      </c>
      <c r="N6283" s="3" t="s">
        <v>1169</v>
      </c>
      <c r="O6283" s="1">
        <v>776</v>
      </c>
      <c r="P6283" s="4">
        <v>0</v>
      </c>
      <c r="Q6283" s="10">
        <f t="shared" si="398"/>
        <v>776</v>
      </c>
    </row>
    <row r="6284" spans="2:17" ht="20.25" customHeight="1">
      <c r="B6284" s="10" t="str">
        <f t="shared" si="399"/>
        <v>عينك گاگل739</v>
      </c>
      <c r="C6284" s="10" t="str">
        <f t="shared" si="400"/>
        <v>عينك گاگل1403/06/28739</v>
      </c>
      <c r="D6284" s="10" t="str">
        <f>IFERROR(IF(تحویلی!$E$1="","",IF(NOSA!O6284=تحویلی!$E$1,تحویلی!$E$1&amp;COUNTIF(NOSA!$O$1:O6284,تحویلی!$E$1),"")),"")</f>
        <v/>
      </c>
      <c r="E6284" s="10" t="str">
        <f t="shared" si="401"/>
        <v>8002739</v>
      </c>
      <c r="F6284" s="10" t="str">
        <f>IFERROR(VLOOKUP(I6284,DATABASE!$N:$O,2,FALSE),"")</f>
        <v>عينك گاگل</v>
      </c>
      <c r="G6284" s="3" t="s">
        <v>3579</v>
      </c>
      <c r="H6284" s="4">
        <v>8002</v>
      </c>
      <c r="I6284" s="3" t="s">
        <v>1555</v>
      </c>
      <c r="J6284" s="3" t="s">
        <v>1556</v>
      </c>
      <c r="K6284" s="5">
        <v>1</v>
      </c>
      <c r="L6284" s="3" t="s">
        <v>8</v>
      </c>
      <c r="M6284" s="3" t="s">
        <v>47</v>
      </c>
      <c r="N6284" s="3" t="s">
        <v>3393</v>
      </c>
      <c r="O6284" s="1">
        <v>739</v>
      </c>
      <c r="P6284" s="4">
        <v>1</v>
      </c>
      <c r="Q6284" s="10">
        <f t="shared" si="398"/>
        <v>739</v>
      </c>
    </row>
    <row r="6285" spans="2:17" ht="20.25" customHeight="1">
      <c r="B6285" s="10" t="str">
        <f t="shared" si="399"/>
        <v>عينك گاگل841</v>
      </c>
      <c r="C6285" s="10" t="str">
        <f t="shared" si="400"/>
        <v>عينك گاگل1403/06/28841</v>
      </c>
      <c r="D6285" s="10" t="str">
        <f>IFERROR(IF(تحویلی!$E$1="","",IF(NOSA!O6285=تحویلی!$E$1,تحویلی!$E$1&amp;COUNTIF(NOSA!$O$1:O6285,تحویلی!$E$1),"")),"")</f>
        <v/>
      </c>
      <c r="E6285" s="10" t="str">
        <f t="shared" si="401"/>
        <v>8014841</v>
      </c>
      <c r="F6285" s="10" t="str">
        <f>IFERROR(VLOOKUP(I6285,DATABASE!$N:$O,2,FALSE),"")</f>
        <v>عينك گاگل</v>
      </c>
      <c r="G6285" s="3" t="s">
        <v>3579</v>
      </c>
      <c r="H6285" s="4">
        <v>8014</v>
      </c>
      <c r="I6285" s="3" t="s">
        <v>1555</v>
      </c>
      <c r="J6285" s="3" t="s">
        <v>1556</v>
      </c>
      <c r="K6285" s="5">
        <v>1</v>
      </c>
      <c r="L6285" s="3" t="s">
        <v>8</v>
      </c>
      <c r="M6285" s="3" t="s">
        <v>47</v>
      </c>
      <c r="N6285" s="3" t="s">
        <v>3961</v>
      </c>
      <c r="O6285" s="1">
        <v>841</v>
      </c>
      <c r="P6285" s="4">
        <v>1</v>
      </c>
      <c r="Q6285" s="10">
        <f t="shared" si="398"/>
        <v>841</v>
      </c>
    </row>
    <row r="6286" spans="2:17" ht="20.25" customHeight="1">
      <c r="B6286" s="10" t="str">
        <f t="shared" si="399"/>
        <v>فيلتر ماسك نيم صورت (3M) مدل 2091886</v>
      </c>
      <c r="C6286" s="10" t="str">
        <f t="shared" si="400"/>
        <v>فيلتر ماسك نيم صورت (3M) مدل 20911403/06/28886</v>
      </c>
      <c r="D6286" s="10" t="str">
        <f>IFERROR(IF(تحویلی!$E$1="","",IF(NOSA!O6286=تحویلی!$E$1,تحویلی!$E$1&amp;COUNTIF(NOSA!$O$1:O6286,تحویلی!$E$1),"")),"")</f>
        <v/>
      </c>
      <c r="E6286" s="10" t="str">
        <f t="shared" si="401"/>
        <v>8018886</v>
      </c>
      <c r="F6286" s="10" t="str">
        <f>IFERROR(VLOOKUP(I6286,DATABASE!$N:$O,2,FALSE),"")</f>
        <v>فيلتر ماسك نيم صورت (3M) مدل 2091</v>
      </c>
      <c r="G6286" s="3" t="s">
        <v>3579</v>
      </c>
      <c r="H6286" s="4">
        <v>8018</v>
      </c>
      <c r="I6286" s="3" t="s">
        <v>1475</v>
      </c>
      <c r="J6286" s="3" t="s">
        <v>53</v>
      </c>
      <c r="K6286" s="5">
        <v>1</v>
      </c>
      <c r="L6286" s="3" t="s">
        <v>8</v>
      </c>
      <c r="M6286" s="3" t="s">
        <v>9</v>
      </c>
      <c r="N6286" s="3" t="s">
        <v>3391</v>
      </c>
      <c r="O6286" s="1">
        <v>886</v>
      </c>
      <c r="P6286" s="4">
        <v>0</v>
      </c>
      <c r="Q6286" s="10">
        <f t="shared" si="398"/>
        <v>886</v>
      </c>
    </row>
    <row r="6287" spans="2:17" ht="20.25" customHeight="1">
      <c r="B6287" s="10" t="str">
        <f t="shared" si="399"/>
        <v>فيلتر ماسك نيم صورت (3M) مدل 2091929</v>
      </c>
      <c r="C6287" s="10" t="str">
        <f t="shared" si="400"/>
        <v>فيلتر ماسك نيم صورت (3M) مدل 20911403/06/29929</v>
      </c>
      <c r="D6287" s="10" t="str">
        <f>IFERROR(IF(تحویلی!$E$1="","",IF(NOSA!O6287=تحویلی!$E$1,تحویلی!$E$1&amp;COUNTIF(NOSA!$O$1:O6287,تحویلی!$E$1),"")),"")</f>
        <v/>
      </c>
      <c r="E6287" s="10" t="str">
        <f t="shared" si="401"/>
        <v>8035929</v>
      </c>
      <c r="F6287" s="10" t="str">
        <f>IFERROR(VLOOKUP(I6287,DATABASE!$N:$O,2,FALSE),"")</f>
        <v>فيلتر ماسك نيم صورت (3M) مدل 2091</v>
      </c>
      <c r="G6287" s="3" t="s">
        <v>3580</v>
      </c>
      <c r="H6287" s="4">
        <v>8035</v>
      </c>
      <c r="I6287" s="3" t="s">
        <v>1475</v>
      </c>
      <c r="J6287" s="3" t="s">
        <v>53</v>
      </c>
      <c r="K6287" s="5">
        <v>1</v>
      </c>
      <c r="L6287" s="3" t="s">
        <v>8</v>
      </c>
      <c r="M6287" s="3" t="s">
        <v>9</v>
      </c>
      <c r="N6287" s="3" t="s">
        <v>3511</v>
      </c>
      <c r="O6287" s="1">
        <v>929</v>
      </c>
      <c r="P6287" s="4">
        <v>1</v>
      </c>
      <c r="Q6287" s="10">
        <f t="shared" si="398"/>
        <v>929</v>
      </c>
    </row>
    <row r="6288" spans="2:17" ht="20.25" customHeight="1">
      <c r="B6288" s="10" t="str">
        <f t="shared" si="399"/>
        <v>دستكش ضد برش سبك929</v>
      </c>
      <c r="C6288" s="10" t="str">
        <f t="shared" si="400"/>
        <v>دستكش ضد برش سبك1403/06/29929</v>
      </c>
      <c r="D6288" s="10" t="str">
        <f>IFERROR(IF(تحویلی!$E$1="","",IF(NOSA!O6288=تحویلی!$E$1,تحویلی!$E$1&amp;COUNTIF(NOSA!$O$1:O6288,تحویلی!$E$1),"")),"")</f>
        <v/>
      </c>
      <c r="E6288" s="10" t="str">
        <f t="shared" si="401"/>
        <v>8035929</v>
      </c>
      <c r="F6288" s="10" t="str">
        <f>IFERROR(VLOOKUP(I6288,DATABASE!$N:$O,2,FALSE),"")</f>
        <v>دستكش ضد برش سبك</v>
      </c>
      <c r="G6288" s="3" t="s">
        <v>3580</v>
      </c>
      <c r="H6288" s="4">
        <v>8035</v>
      </c>
      <c r="I6288" s="3" t="s">
        <v>1442</v>
      </c>
      <c r="J6288" s="3" t="s">
        <v>22</v>
      </c>
      <c r="K6288" s="5">
        <v>1</v>
      </c>
      <c r="L6288" s="3" t="s">
        <v>3</v>
      </c>
      <c r="M6288" s="3" t="s">
        <v>9</v>
      </c>
      <c r="N6288" s="3" t="s">
        <v>3511</v>
      </c>
      <c r="O6288" s="1">
        <v>929</v>
      </c>
      <c r="P6288" s="4">
        <v>0</v>
      </c>
      <c r="Q6288" s="10">
        <f t="shared" si="398"/>
        <v>929</v>
      </c>
    </row>
    <row r="6289" spans="2:17" ht="20.25" customHeight="1">
      <c r="B6289" s="10" t="str">
        <f t="shared" si="399"/>
        <v>دستكش ضد برش سبك894</v>
      </c>
      <c r="C6289" s="10" t="str">
        <f t="shared" si="400"/>
        <v>دستكش ضد برش سبك1403/06/29894</v>
      </c>
      <c r="D6289" s="10" t="str">
        <f>IFERROR(IF(تحویلی!$E$1="","",IF(NOSA!O6289=تحویلی!$E$1,تحویلی!$E$1&amp;COUNTIF(NOSA!$O$1:O6289,تحویلی!$E$1),"")),"")</f>
        <v/>
      </c>
      <c r="E6289" s="10" t="str">
        <f t="shared" si="401"/>
        <v>8039894</v>
      </c>
      <c r="F6289" s="10" t="str">
        <f>IFERROR(VLOOKUP(I6289,DATABASE!$N:$O,2,FALSE),"")</f>
        <v>دستكش ضد برش سبك</v>
      </c>
      <c r="G6289" s="3" t="s">
        <v>3580</v>
      </c>
      <c r="H6289" s="4">
        <v>8039</v>
      </c>
      <c r="I6289" s="3" t="s">
        <v>1442</v>
      </c>
      <c r="J6289" s="3" t="s">
        <v>22</v>
      </c>
      <c r="K6289" s="5">
        <v>1</v>
      </c>
      <c r="L6289" s="3" t="s">
        <v>3</v>
      </c>
      <c r="M6289" s="3" t="s">
        <v>40</v>
      </c>
      <c r="N6289" s="3" t="s">
        <v>3962</v>
      </c>
      <c r="O6289" s="1">
        <v>894</v>
      </c>
      <c r="P6289" s="4">
        <v>1</v>
      </c>
      <c r="Q6289" s="10">
        <f t="shared" si="398"/>
        <v>894</v>
      </c>
    </row>
    <row r="6290" spans="2:17" ht="20.25" customHeight="1">
      <c r="B6290" s="10" t="str">
        <f t="shared" si="399"/>
        <v>دستكش ضد برش سبك837</v>
      </c>
      <c r="C6290" s="10" t="str">
        <f t="shared" si="400"/>
        <v>دستكش ضد برش سبك1403/06/29837</v>
      </c>
      <c r="D6290" s="10" t="str">
        <f>IFERROR(IF(تحویلی!$E$1="","",IF(NOSA!O6290=تحویلی!$E$1,تحویلی!$E$1&amp;COUNTIF(NOSA!$O$1:O6290,تحویلی!$E$1),"")),"")</f>
        <v/>
      </c>
      <c r="E6290" s="10" t="str">
        <f t="shared" si="401"/>
        <v>8039837</v>
      </c>
      <c r="F6290" s="10" t="str">
        <f>IFERROR(VLOOKUP(I6290,DATABASE!$N:$O,2,FALSE),"")</f>
        <v>دستكش ضد برش سبك</v>
      </c>
      <c r="G6290" s="3" t="s">
        <v>3580</v>
      </c>
      <c r="H6290" s="4">
        <v>8039</v>
      </c>
      <c r="I6290" s="3" t="s">
        <v>1442</v>
      </c>
      <c r="J6290" s="3" t="s">
        <v>22</v>
      </c>
      <c r="K6290" s="5">
        <v>1</v>
      </c>
      <c r="L6290" s="3" t="s">
        <v>3</v>
      </c>
      <c r="M6290" s="3" t="s">
        <v>40</v>
      </c>
      <c r="N6290" s="3" t="s">
        <v>2704</v>
      </c>
      <c r="O6290" s="1">
        <v>837</v>
      </c>
      <c r="P6290" s="4">
        <v>1</v>
      </c>
      <c r="Q6290" s="10">
        <f t="shared" si="398"/>
        <v>837</v>
      </c>
    </row>
    <row r="6291" spans="2:17" ht="20.25" customHeight="1">
      <c r="B6291" s="10" t="str">
        <f t="shared" si="399"/>
        <v>لباس كار ديرسوز(شلوار) 893</v>
      </c>
      <c r="C6291" s="10" t="str">
        <f t="shared" si="400"/>
        <v>لباس كار ديرسوز(شلوار) 1403/06/29893</v>
      </c>
      <c r="D6291" s="10" t="str">
        <f>IFERROR(IF(تحویلی!$E$1="","",IF(NOSA!O6291=تحویلی!$E$1,تحویلی!$E$1&amp;COUNTIF(NOSA!$O$1:O6291,تحویلی!$E$1),"")),"")</f>
        <v/>
      </c>
      <c r="E6291" s="10" t="str">
        <f t="shared" si="401"/>
        <v>8048893</v>
      </c>
      <c r="F6291" s="10" t="str">
        <f>IFERROR(VLOOKUP(I6291,DATABASE!$N:$O,2,FALSE),"")</f>
        <v xml:space="preserve">لباس كار ديرسوز(شلوار) </v>
      </c>
      <c r="G6291" s="3" t="s">
        <v>3580</v>
      </c>
      <c r="H6291" s="4">
        <v>8048</v>
      </c>
      <c r="I6291" s="3" t="s">
        <v>2317</v>
      </c>
      <c r="J6291" s="3" t="s">
        <v>2825</v>
      </c>
      <c r="K6291" s="5">
        <v>1</v>
      </c>
      <c r="L6291" s="3" t="s">
        <v>8</v>
      </c>
      <c r="M6291" s="3" t="s">
        <v>47</v>
      </c>
      <c r="N6291" s="3" t="s">
        <v>3439</v>
      </c>
      <c r="O6291" s="1">
        <v>893</v>
      </c>
      <c r="P6291" s="4">
        <v>1</v>
      </c>
      <c r="Q6291" s="10">
        <f t="shared" si="398"/>
        <v>893</v>
      </c>
    </row>
    <row r="6292" spans="2:17" ht="20.25" customHeight="1">
      <c r="B6292" s="10" t="str">
        <f t="shared" si="399"/>
        <v>دستكش ضد برش سبك888</v>
      </c>
      <c r="C6292" s="10" t="str">
        <f t="shared" si="400"/>
        <v>دستكش ضد برش سبك1403/06/29888</v>
      </c>
      <c r="D6292" s="10" t="str">
        <f>IFERROR(IF(تحویلی!$E$1="","",IF(NOSA!O6292=تحویلی!$E$1,تحویلی!$E$1&amp;COUNTIF(NOSA!$O$1:O6292,تحویلی!$E$1),"")),"")</f>
        <v/>
      </c>
      <c r="E6292" s="10" t="str">
        <f t="shared" si="401"/>
        <v>8060888</v>
      </c>
      <c r="F6292" s="10" t="str">
        <f>IFERROR(VLOOKUP(I6292,DATABASE!$N:$O,2,FALSE),"")</f>
        <v>دستكش ضد برش سبك</v>
      </c>
      <c r="G6292" s="3" t="s">
        <v>3580</v>
      </c>
      <c r="H6292" s="4">
        <v>8060</v>
      </c>
      <c r="I6292" s="3" t="s">
        <v>1442</v>
      </c>
      <c r="J6292" s="3" t="s">
        <v>22</v>
      </c>
      <c r="K6292" s="5">
        <v>1</v>
      </c>
      <c r="L6292" s="3" t="s">
        <v>3</v>
      </c>
      <c r="M6292" s="3" t="s">
        <v>9</v>
      </c>
      <c r="N6292" s="3" t="s">
        <v>3398</v>
      </c>
      <c r="O6292" s="1">
        <v>888</v>
      </c>
      <c r="P6292" s="4">
        <v>0</v>
      </c>
      <c r="Q6292" s="10">
        <f t="shared" si="398"/>
        <v>888</v>
      </c>
    </row>
    <row r="6293" spans="2:17" ht="20.25" customHeight="1">
      <c r="B6293" s="10" t="str">
        <f t="shared" si="399"/>
        <v>لباس كار نسوز(بلوز و شلوار)834</v>
      </c>
      <c r="C6293" s="10" t="str">
        <f t="shared" si="400"/>
        <v>لباس كار نسوز(بلوز و شلوار)1403/06/30834</v>
      </c>
      <c r="D6293" s="10" t="str">
        <f>IFERROR(IF(تحویلی!$E$1="","",IF(NOSA!O6293=تحویلی!$E$1,تحویلی!$E$1&amp;COUNTIF(NOSA!$O$1:O6293,تحویلی!$E$1),"")),"")</f>
        <v/>
      </c>
      <c r="E6293" s="10" t="str">
        <f t="shared" si="401"/>
        <v>8082834</v>
      </c>
      <c r="F6293" s="10" t="str">
        <f>IFERROR(VLOOKUP(I6293,DATABASE!$N:$O,2,FALSE),"")</f>
        <v>لباس كار نسوز(بلوز و شلوار)</v>
      </c>
      <c r="G6293" s="3" t="s">
        <v>3581</v>
      </c>
      <c r="H6293" s="4">
        <v>8082</v>
      </c>
      <c r="I6293" s="3" t="s">
        <v>1751</v>
      </c>
      <c r="J6293" s="3" t="s">
        <v>1752</v>
      </c>
      <c r="K6293" s="5">
        <v>1</v>
      </c>
      <c r="L6293" s="3" t="s">
        <v>28</v>
      </c>
      <c r="M6293" s="3" t="s">
        <v>19</v>
      </c>
      <c r="N6293" s="3" t="s">
        <v>2647</v>
      </c>
      <c r="O6293" s="1">
        <v>834</v>
      </c>
      <c r="P6293" s="4">
        <v>1</v>
      </c>
      <c r="Q6293" s="10">
        <f t="shared" si="398"/>
        <v>834</v>
      </c>
    </row>
    <row r="6294" spans="2:17" ht="20.25" customHeight="1">
      <c r="B6294" s="10" t="str">
        <f t="shared" si="399"/>
        <v>دستكش ضد برش سبك834</v>
      </c>
      <c r="C6294" s="10" t="str">
        <f t="shared" si="400"/>
        <v>دستكش ضد برش سبك1403/06/30834</v>
      </c>
      <c r="D6294" s="10" t="str">
        <f>IFERROR(IF(تحویلی!$E$1="","",IF(NOSA!O6294=تحویلی!$E$1,تحویلی!$E$1&amp;COUNTIF(NOSA!$O$1:O6294,تحویلی!$E$1),"")),"")</f>
        <v/>
      </c>
      <c r="E6294" s="10" t="str">
        <f t="shared" si="401"/>
        <v>8082834</v>
      </c>
      <c r="F6294" s="10" t="str">
        <f>IFERROR(VLOOKUP(I6294,DATABASE!$N:$O,2,FALSE),"")</f>
        <v>دستكش ضد برش سبك</v>
      </c>
      <c r="G6294" s="3" t="s">
        <v>3581</v>
      </c>
      <c r="H6294" s="4">
        <v>8082</v>
      </c>
      <c r="I6294" s="3" t="s">
        <v>1442</v>
      </c>
      <c r="J6294" s="3" t="s">
        <v>22</v>
      </c>
      <c r="K6294" s="5">
        <v>1</v>
      </c>
      <c r="L6294" s="3" t="s">
        <v>3</v>
      </c>
      <c r="M6294" s="3" t="s">
        <v>19</v>
      </c>
      <c r="N6294" s="3" t="s">
        <v>2647</v>
      </c>
      <c r="O6294" s="1">
        <v>834</v>
      </c>
      <c r="P6294" s="4">
        <v>0</v>
      </c>
      <c r="Q6294" s="10">
        <f t="shared" si="398"/>
        <v>834</v>
      </c>
    </row>
    <row r="6295" spans="2:17" ht="20.25" customHeight="1">
      <c r="B6295" s="10" t="str">
        <f t="shared" si="399"/>
        <v>نقاب تيره محافظ صورت معمولي834</v>
      </c>
      <c r="C6295" s="10" t="str">
        <f t="shared" si="400"/>
        <v>نقاب تيره محافظ صورت معمولي1403/06/30834</v>
      </c>
      <c r="D6295" s="10" t="str">
        <f>IFERROR(IF(تحویلی!$E$1="","",IF(NOSA!O6295=تحویلی!$E$1,تحویلی!$E$1&amp;COUNTIF(NOSA!$O$1:O6295,تحویلی!$E$1),"")),"")</f>
        <v/>
      </c>
      <c r="E6295" s="10" t="str">
        <f t="shared" si="401"/>
        <v>8082834</v>
      </c>
      <c r="F6295" s="10" t="str">
        <f>IFERROR(VLOOKUP(I6295,DATABASE!$N:$O,2,FALSE),"")</f>
        <v>نقاب تيره محافظ صورت معمولي</v>
      </c>
      <c r="G6295" s="3" t="s">
        <v>3581</v>
      </c>
      <c r="H6295" s="4">
        <v>8082</v>
      </c>
      <c r="I6295" s="3" t="s">
        <v>1557</v>
      </c>
      <c r="J6295" s="3" t="s">
        <v>115</v>
      </c>
      <c r="K6295" s="5">
        <v>1</v>
      </c>
      <c r="L6295" s="3" t="s">
        <v>8</v>
      </c>
      <c r="M6295" s="3" t="s">
        <v>19</v>
      </c>
      <c r="N6295" s="3" t="s">
        <v>2647</v>
      </c>
      <c r="O6295" s="1">
        <v>834</v>
      </c>
      <c r="P6295" s="4">
        <v>1</v>
      </c>
      <c r="Q6295" s="10">
        <f t="shared" si="398"/>
        <v>834</v>
      </c>
    </row>
    <row r="6296" spans="2:17" ht="20.25" customHeight="1">
      <c r="B6296" s="10" t="str">
        <f t="shared" si="399"/>
        <v>دستكش كف مواد سبك383</v>
      </c>
      <c r="C6296" s="10" t="str">
        <f t="shared" si="400"/>
        <v>دستكش كف مواد سبك1403/06/30383</v>
      </c>
      <c r="D6296" s="10" t="str">
        <f>IFERROR(IF(تحویلی!$E$1="","",IF(NOSA!O6296=تحویلی!$E$1,تحویلی!$E$1&amp;COUNTIF(NOSA!$O$1:O6296,تحویلی!$E$1),"")),"")</f>
        <v/>
      </c>
      <c r="E6296" s="10" t="str">
        <f t="shared" si="401"/>
        <v>8087383</v>
      </c>
      <c r="F6296" s="10" t="str">
        <f>IFERROR(VLOOKUP(I6296,DATABASE!$N:$O,2,FALSE),"")</f>
        <v>دستكش كف مواد سبك</v>
      </c>
      <c r="G6296" s="3" t="s">
        <v>3581</v>
      </c>
      <c r="H6296" s="4">
        <v>8087</v>
      </c>
      <c r="I6296" s="3" t="s">
        <v>1456</v>
      </c>
      <c r="J6296" s="3" t="s">
        <v>2</v>
      </c>
      <c r="K6296" s="5">
        <v>1</v>
      </c>
      <c r="L6296" s="3" t="s">
        <v>3</v>
      </c>
      <c r="M6296" s="3" t="s">
        <v>47</v>
      </c>
      <c r="N6296" s="3" t="s">
        <v>344</v>
      </c>
      <c r="O6296" s="1">
        <v>383</v>
      </c>
      <c r="P6296" s="4">
        <v>0</v>
      </c>
      <c r="Q6296" s="10">
        <f t="shared" si="398"/>
        <v>383</v>
      </c>
    </row>
    <row r="6297" spans="2:17" ht="20.25" customHeight="1">
      <c r="B6297" s="10" t="str">
        <f t="shared" si="399"/>
        <v>دستكش كف مواد سبك861</v>
      </c>
      <c r="C6297" s="10" t="str">
        <f t="shared" si="400"/>
        <v>دستكش كف مواد سبك1403/06/30861</v>
      </c>
      <c r="D6297" s="10" t="str">
        <f>IFERROR(IF(تحویلی!$E$1="","",IF(NOSA!O6297=تحویلی!$E$1,تحویلی!$E$1&amp;COUNTIF(NOSA!$O$1:O6297,تحویلی!$E$1),"")),"")</f>
        <v/>
      </c>
      <c r="E6297" s="10" t="str">
        <f t="shared" si="401"/>
        <v>8087861</v>
      </c>
      <c r="F6297" s="10" t="str">
        <f>IFERROR(VLOOKUP(I6297,DATABASE!$N:$O,2,FALSE),"")</f>
        <v>دستكش كف مواد سبك</v>
      </c>
      <c r="G6297" s="3" t="s">
        <v>3581</v>
      </c>
      <c r="H6297" s="4">
        <v>8087</v>
      </c>
      <c r="I6297" s="3" t="s">
        <v>1456</v>
      </c>
      <c r="J6297" s="3" t="s">
        <v>2</v>
      </c>
      <c r="K6297" s="5">
        <v>1</v>
      </c>
      <c r="L6297" s="3" t="s">
        <v>3</v>
      </c>
      <c r="M6297" s="3" t="s">
        <v>47</v>
      </c>
      <c r="N6297" s="3" t="s">
        <v>3217</v>
      </c>
      <c r="O6297" s="1">
        <v>861</v>
      </c>
      <c r="P6297" s="4">
        <v>0</v>
      </c>
      <c r="Q6297" s="10">
        <f t="shared" ref="Q6297:Q6360" si="402">VALUE(O6297)</f>
        <v>861</v>
      </c>
    </row>
    <row r="6298" spans="2:17" ht="20.25" customHeight="1">
      <c r="B6298" s="10" t="str">
        <f t="shared" si="399"/>
        <v>دستكش ضد برش سبك733</v>
      </c>
      <c r="C6298" s="10" t="str">
        <f t="shared" si="400"/>
        <v>دستكش ضد برش سبك1403/06/30733</v>
      </c>
      <c r="D6298" s="10" t="str">
        <f>IFERROR(IF(تحویلی!$E$1="","",IF(NOSA!O6298=تحویلی!$E$1,تحویلی!$E$1&amp;COUNTIF(NOSA!$O$1:O6298,تحویلی!$E$1),"")),"")</f>
        <v/>
      </c>
      <c r="E6298" s="10" t="str">
        <f t="shared" si="401"/>
        <v>8087733</v>
      </c>
      <c r="F6298" s="10" t="str">
        <f>IFERROR(VLOOKUP(I6298,DATABASE!$N:$O,2,FALSE),"")</f>
        <v>دستكش ضد برش سبك</v>
      </c>
      <c r="G6298" s="3" t="s">
        <v>3581</v>
      </c>
      <c r="H6298" s="4">
        <v>8087</v>
      </c>
      <c r="I6298" s="3" t="s">
        <v>1442</v>
      </c>
      <c r="J6298" s="3" t="s">
        <v>22</v>
      </c>
      <c r="K6298" s="5">
        <v>1</v>
      </c>
      <c r="L6298" s="3" t="s">
        <v>3</v>
      </c>
      <c r="M6298" s="3" t="s">
        <v>47</v>
      </c>
      <c r="N6298" s="3" t="s">
        <v>628</v>
      </c>
      <c r="O6298" s="1">
        <v>733</v>
      </c>
      <c r="P6298" s="4">
        <v>0</v>
      </c>
      <c r="Q6298" s="10">
        <f t="shared" si="402"/>
        <v>733</v>
      </c>
    </row>
    <row r="6299" spans="2:17" ht="20.25" customHeight="1">
      <c r="B6299" s="10" t="str">
        <f t="shared" si="399"/>
        <v xml:space="preserve"> لباس كار (بلوز) 552</v>
      </c>
      <c r="C6299" s="10" t="str">
        <f t="shared" si="400"/>
        <v xml:space="preserve"> لباس كار (بلوز) 1403/06/30552</v>
      </c>
      <c r="D6299" s="10" t="str">
        <f>IFERROR(IF(تحویلی!$E$1="","",IF(NOSA!O6299=تحویلی!$E$1,تحویلی!$E$1&amp;COUNTIF(NOSA!$O$1:O6299,تحویلی!$E$1),"")),"")</f>
        <v>55222</v>
      </c>
      <c r="E6299" s="10" t="str">
        <f t="shared" si="401"/>
        <v>8089552</v>
      </c>
      <c r="F6299" s="10" t="str">
        <f>IFERROR(VLOOKUP(I6299,DATABASE!$N:$O,2,FALSE),"")</f>
        <v xml:space="preserve"> لباس كار (بلوز) </v>
      </c>
      <c r="G6299" s="3" t="s">
        <v>3581</v>
      </c>
      <c r="H6299" s="4">
        <v>8089</v>
      </c>
      <c r="I6299" s="3" t="s">
        <v>1675</v>
      </c>
      <c r="J6299" s="3" t="s">
        <v>1676</v>
      </c>
      <c r="K6299" s="5">
        <v>1</v>
      </c>
      <c r="L6299" s="3" t="s">
        <v>8</v>
      </c>
      <c r="M6299" s="3" t="s">
        <v>25</v>
      </c>
      <c r="N6299" s="3" t="s">
        <v>1419</v>
      </c>
      <c r="O6299" s="1">
        <v>552</v>
      </c>
      <c r="P6299" s="4">
        <v>0</v>
      </c>
      <c r="Q6299" s="10">
        <f t="shared" si="402"/>
        <v>552</v>
      </c>
    </row>
    <row r="6300" spans="2:17" ht="20.25" customHeight="1">
      <c r="B6300" s="10" t="str">
        <f t="shared" si="399"/>
        <v>لباس كار كارشناسي552</v>
      </c>
      <c r="C6300" s="10" t="str">
        <f t="shared" si="400"/>
        <v>لباس كار كارشناسي1403/06/30552</v>
      </c>
      <c r="D6300" s="10" t="str">
        <f>IFERROR(IF(تحویلی!$E$1="","",IF(NOSA!O6300=تحویلی!$E$1,تحویلی!$E$1&amp;COUNTIF(NOSA!$O$1:O6300,تحویلی!$E$1),"")),"")</f>
        <v>55223</v>
      </c>
      <c r="E6300" s="10" t="str">
        <f t="shared" si="401"/>
        <v>8089552</v>
      </c>
      <c r="F6300" s="10" t="str">
        <f>IFERROR(VLOOKUP(I6300,DATABASE!$N:$O,2,FALSE),"")</f>
        <v>لباس كار كارشناسي</v>
      </c>
      <c r="G6300" s="3" t="s">
        <v>3581</v>
      </c>
      <c r="H6300" s="4">
        <v>8089</v>
      </c>
      <c r="I6300" s="3" t="s">
        <v>2301</v>
      </c>
      <c r="J6300" s="3" t="s">
        <v>3512</v>
      </c>
      <c r="K6300" s="5">
        <v>1</v>
      </c>
      <c r="L6300" s="3" t="s">
        <v>8</v>
      </c>
      <c r="M6300" s="3" t="s">
        <v>25</v>
      </c>
      <c r="N6300" s="3" t="s">
        <v>1419</v>
      </c>
      <c r="O6300" s="1">
        <v>552</v>
      </c>
      <c r="P6300" s="4">
        <v>0</v>
      </c>
      <c r="Q6300" s="10">
        <f t="shared" si="402"/>
        <v>552</v>
      </c>
    </row>
    <row r="6301" spans="2:17" ht="20.25" customHeight="1">
      <c r="B6301" s="10" t="str">
        <f t="shared" si="399"/>
        <v>دستكش ضد برش سبك221</v>
      </c>
      <c r="C6301" s="10" t="str">
        <f t="shared" si="400"/>
        <v>دستكش ضد برش سبك1403/06/31221</v>
      </c>
      <c r="D6301" s="10" t="str">
        <f>IFERROR(IF(تحویلی!$E$1="","",IF(NOSA!O6301=تحویلی!$E$1,تحویلی!$E$1&amp;COUNTIF(NOSA!$O$1:O6301,تحویلی!$E$1),"")),"")</f>
        <v/>
      </c>
      <c r="E6301" s="10" t="str">
        <f t="shared" si="401"/>
        <v>8090221</v>
      </c>
      <c r="F6301" s="10" t="str">
        <f>IFERROR(VLOOKUP(I6301,DATABASE!$N:$O,2,FALSE),"")</f>
        <v>دستكش ضد برش سبك</v>
      </c>
      <c r="G6301" s="185" t="s">
        <v>3582</v>
      </c>
      <c r="H6301" s="186">
        <v>8090</v>
      </c>
      <c r="I6301" s="185" t="s">
        <v>1442</v>
      </c>
      <c r="J6301" s="185" t="s">
        <v>22</v>
      </c>
      <c r="K6301" s="187">
        <v>1</v>
      </c>
      <c r="L6301" s="185" t="s">
        <v>3</v>
      </c>
      <c r="M6301" s="185" t="s">
        <v>9</v>
      </c>
      <c r="N6301" s="185" t="s">
        <v>2703</v>
      </c>
      <c r="O6301" s="188">
        <v>221</v>
      </c>
      <c r="P6301" s="186">
        <v>0</v>
      </c>
      <c r="Q6301" s="10">
        <f t="shared" si="402"/>
        <v>221</v>
      </c>
    </row>
    <row r="6302" spans="2:17" ht="20.25" customHeight="1">
      <c r="B6302" s="10" t="str">
        <f t="shared" si="399"/>
        <v>پيشبند نسوز چرمي584</v>
      </c>
      <c r="C6302" s="10" t="str">
        <f t="shared" si="400"/>
        <v>پيشبند نسوز چرمي1403/06/31584</v>
      </c>
      <c r="D6302" s="10" t="str">
        <f>IFERROR(IF(تحویلی!$E$1="","",IF(NOSA!O6302=تحویلی!$E$1,تحویلی!$E$1&amp;COUNTIF(NOSA!$O$1:O6302,تحویلی!$E$1),"")),"")</f>
        <v/>
      </c>
      <c r="E6302" s="10" t="str">
        <f t="shared" si="401"/>
        <v>8092584</v>
      </c>
      <c r="F6302" s="10" t="str">
        <f>IFERROR(VLOOKUP(I6302,DATABASE!$N:$O,2,FALSE),"")</f>
        <v>پيشبند نسوز چرمي</v>
      </c>
      <c r="G6302" s="185" t="s">
        <v>3582</v>
      </c>
      <c r="H6302" s="186">
        <v>8092</v>
      </c>
      <c r="I6302" s="185" t="s">
        <v>1459</v>
      </c>
      <c r="J6302" s="185" t="s">
        <v>15</v>
      </c>
      <c r="K6302" s="187">
        <v>1</v>
      </c>
      <c r="L6302" s="185" t="s">
        <v>8</v>
      </c>
      <c r="M6302" s="185" t="s">
        <v>19</v>
      </c>
      <c r="N6302" s="185" t="s">
        <v>2737</v>
      </c>
      <c r="O6302" s="188">
        <v>584</v>
      </c>
      <c r="P6302" s="186">
        <v>0</v>
      </c>
      <c r="Q6302" s="10">
        <f t="shared" si="402"/>
        <v>584</v>
      </c>
    </row>
    <row r="6303" spans="2:17" ht="20.25" customHeight="1">
      <c r="B6303" s="10" t="str">
        <f t="shared" si="399"/>
        <v>دستكش ساق بلند نسوز584</v>
      </c>
      <c r="C6303" s="10" t="str">
        <f t="shared" si="400"/>
        <v>دستكش ساق بلند نسوز1403/06/31584</v>
      </c>
      <c r="D6303" s="10" t="str">
        <f>IFERROR(IF(تحویلی!$E$1="","",IF(NOSA!O6303=تحویلی!$E$1,تحویلی!$E$1&amp;COUNTIF(NOSA!$O$1:O6303,تحویلی!$E$1),"")),"")</f>
        <v/>
      </c>
      <c r="E6303" s="10" t="str">
        <f t="shared" si="401"/>
        <v>8092584</v>
      </c>
      <c r="F6303" s="10" t="str">
        <f>IFERROR(VLOOKUP(I6303,DATABASE!$N:$O,2,FALSE),"")</f>
        <v>دستكش ساق بلند نسوز</v>
      </c>
      <c r="G6303" s="185" t="s">
        <v>3582</v>
      </c>
      <c r="H6303" s="186">
        <v>8092</v>
      </c>
      <c r="I6303" s="185" t="s">
        <v>1461</v>
      </c>
      <c r="J6303" s="185" t="s">
        <v>34</v>
      </c>
      <c r="K6303" s="187">
        <v>1</v>
      </c>
      <c r="L6303" s="185" t="s">
        <v>3</v>
      </c>
      <c r="M6303" s="185" t="s">
        <v>19</v>
      </c>
      <c r="N6303" s="185" t="s">
        <v>2737</v>
      </c>
      <c r="O6303" s="188">
        <v>584</v>
      </c>
      <c r="P6303" s="186">
        <v>0</v>
      </c>
      <c r="Q6303" s="10">
        <f t="shared" si="402"/>
        <v>584</v>
      </c>
    </row>
    <row r="6304" spans="2:17" ht="20.25" customHeight="1">
      <c r="B6304" s="10" t="str">
        <f t="shared" si="399"/>
        <v>دستكش ضد برش سبك584</v>
      </c>
      <c r="C6304" s="10" t="str">
        <f t="shared" si="400"/>
        <v>دستكش ضد برش سبك1403/06/31584</v>
      </c>
      <c r="D6304" s="10" t="str">
        <f>IFERROR(IF(تحویلی!$E$1="","",IF(NOSA!O6304=تحویلی!$E$1,تحویلی!$E$1&amp;COUNTIF(NOSA!$O$1:O6304,تحویلی!$E$1),"")),"")</f>
        <v/>
      </c>
      <c r="E6304" s="10" t="str">
        <f t="shared" si="401"/>
        <v>8092584</v>
      </c>
      <c r="F6304" s="10" t="str">
        <f>IFERROR(VLOOKUP(I6304,DATABASE!$N:$O,2,FALSE),"")</f>
        <v>دستكش ضد برش سبك</v>
      </c>
      <c r="G6304" s="185" t="s">
        <v>3582</v>
      </c>
      <c r="H6304" s="186">
        <v>8092</v>
      </c>
      <c r="I6304" s="185" t="s">
        <v>1442</v>
      </c>
      <c r="J6304" s="185" t="s">
        <v>22</v>
      </c>
      <c r="K6304" s="187">
        <v>1</v>
      </c>
      <c r="L6304" s="185" t="s">
        <v>3</v>
      </c>
      <c r="M6304" s="185" t="s">
        <v>19</v>
      </c>
      <c r="N6304" s="185" t="s">
        <v>2737</v>
      </c>
      <c r="O6304" s="188">
        <v>584</v>
      </c>
      <c r="P6304" s="186">
        <v>0</v>
      </c>
      <c r="Q6304" s="10">
        <f t="shared" si="402"/>
        <v>584</v>
      </c>
    </row>
    <row r="6305" spans="2:17" ht="20.25" customHeight="1">
      <c r="B6305" s="10" t="str">
        <f t="shared" si="399"/>
        <v>لباس كار ديرسوز(بلوز و شلوار)873</v>
      </c>
      <c r="C6305" s="10" t="str">
        <f t="shared" si="400"/>
        <v>لباس كار ديرسوز(بلوز و شلوار)1403/06/31873</v>
      </c>
      <c r="D6305" s="10" t="str">
        <f>IFERROR(IF(تحویلی!$E$1="","",IF(NOSA!O6305=تحویلی!$E$1,تحویلی!$E$1&amp;COUNTIF(NOSA!$O$1:O6305,تحویلی!$E$1),"")),"")</f>
        <v/>
      </c>
      <c r="E6305" s="10" t="str">
        <f t="shared" si="401"/>
        <v>8095873</v>
      </c>
      <c r="F6305" s="10" t="str">
        <f>IFERROR(VLOOKUP(I6305,DATABASE!$N:$O,2,FALSE),"")</f>
        <v>لباس كار ديرسوز(بلوز و شلوار)</v>
      </c>
      <c r="G6305" s="185" t="s">
        <v>3582</v>
      </c>
      <c r="H6305" s="186">
        <v>8095</v>
      </c>
      <c r="I6305" s="185" t="s">
        <v>1619</v>
      </c>
      <c r="J6305" s="185" t="s">
        <v>1620</v>
      </c>
      <c r="K6305" s="187">
        <v>1</v>
      </c>
      <c r="L6305" s="185" t="s">
        <v>28</v>
      </c>
      <c r="M6305" s="185" t="s">
        <v>102</v>
      </c>
      <c r="N6305" s="185" t="s">
        <v>3529</v>
      </c>
      <c r="O6305" s="188">
        <v>873</v>
      </c>
      <c r="P6305" s="186">
        <v>0</v>
      </c>
      <c r="Q6305" s="10">
        <f t="shared" si="402"/>
        <v>873</v>
      </c>
    </row>
    <row r="6306" spans="2:17" ht="20.25" customHeight="1">
      <c r="B6306" s="10" t="str">
        <f t="shared" si="399"/>
        <v>دستكش ضد برش سبك706</v>
      </c>
      <c r="C6306" s="10" t="str">
        <f t="shared" si="400"/>
        <v>دستكش ضد برش سبك1403/06/31706</v>
      </c>
      <c r="D6306" s="10" t="str">
        <f>IFERROR(IF(تحویلی!$E$1="","",IF(NOSA!O6306=تحویلی!$E$1,تحویلی!$E$1&amp;COUNTIF(NOSA!$O$1:O6306,تحویلی!$E$1),"")),"")</f>
        <v/>
      </c>
      <c r="E6306" s="10" t="str">
        <f t="shared" si="401"/>
        <v>8104706</v>
      </c>
      <c r="F6306" s="10" t="str">
        <f>IFERROR(VLOOKUP(I6306,DATABASE!$N:$O,2,FALSE),"")</f>
        <v>دستكش ضد برش سبك</v>
      </c>
      <c r="G6306" s="185" t="s">
        <v>3582</v>
      </c>
      <c r="H6306" s="186">
        <v>8104</v>
      </c>
      <c r="I6306" s="185" t="s">
        <v>1442</v>
      </c>
      <c r="J6306" s="185" t="s">
        <v>22</v>
      </c>
      <c r="K6306" s="187">
        <v>1</v>
      </c>
      <c r="L6306" s="185" t="s">
        <v>3</v>
      </c>
      <c r="M6306" s="185" t="s">
        <v>19</v>
      </c>
      <c r="N6306" s="185" t="s">
        <v>1765</v>
      </c>
      <c r="O6306" s="188">
        <v>706</v>
      </c>
      <c r="P6306" s="186">
        <v>0</v>
      </c>
      <c r="Q6306" s="10">
        <f t="shared" si="402"/>
        <v>706</v>
      </c>
    </row>
    <row r="6307" spans="2:17" ht="20.25" customHeight="1">
      <c r="B6307" s="10" t="str">
        <f t="shared" si="399"/>
        <v>هدگير نقاب624</v>
      </c>
      <c r="C6307" s="10" t="str">
        <f t="shared" si="400"/>
        <v>هدگير نقاب1403/06/31624</v>
      </c>
      <c r="D6307" s="10" t="str">
        <f>IFERROR(IF(تحویلی!$E$1="","",IF(NOSA!O6307=تحویلی!$E$1,تحویلی!$E$1&amp;COUNTIF(NOSA!$O$1:O6307,تحویلی!$E$1),"")),"")</f>
        <v/>
      </c>
      <c r="E6307" s="10" t="str">
        <f t="shared" si="401"/>
        <v>8116624</v>
      </c>
      <c r="F6307" s="10" t="str">
        <f>IFERROR(VLOOKUP(I6307,DATABASE!$N:$O,2,FALSE),"")</f>
        <v>هدگير نقاب</v>
      </c>
      <c r="G6307" s="185" t="s">
        <v>3582</v>
      </c>
      <c r="H6307" s="186">
        <v>8116</v>
      </c>
      <c r="I6307" s="185" t="s">
        <v>1468</v>
      </c>
      <c r="J6307" s="185" t="s">
        <v>12</v>
      </c>
      <c r="K6307" s="187">
        <v>1</v>
      </c>
      <c r="L6307" s="185" t="s">
        <v>8</v>
      </c>
      <c r="M6307" s="185" t="s">
        <v>25</v>
      </c>
      <c r="N6307" s="185" t="s">
        <v>226</v>
      </c>
      <c r="O6307" s="188">
        <v>624</v>
      </c>
      <c r="P6307" s="186">
        <v>1</v>
      </c>
      <c r="Q6307" s="10">
        <f t="shared" si="402"/>
        <v>624</v>
      </c>
    </row>
    <row r="6308" spans="2:17" ht="20.25" customHeight="1">
      <c r="B6308" s="10" t="str">
        <f t="shared" si="399"/>
        <v>دستكش كف مواد سبك254</v>
      </c>
      <c r="C6308" s="10" t="str">
        <f t="shared" si="400"/>
        <v>دستكش كف مواد سبك1403/06/31254</v>
      </c>
      <c r="D6308" s="10" t="str">
        <f>IFERROR(IF(تحویلی!$E$1="","",IF(NOSA!O6308=تحویلی!$E$1,تحویلی!$E$1&amp;COUNTIF(NOSA!$O$1:O6308,تحویلی!$E$1),"")),"")</f>
        <v/>
      </c>
      <c r="E6308" s="10" t="str">
        <f t="shared" si="401"/>
        <v>8118254</v>
      </c>
      <c r="F6308" s="10" t="str">
        <f>IFERROR(VLOOKUP(I6308,DATABASE!$N:$O,2,FALSE),"")</f>
        <v>دستكش كف مواد سبك</v>
      </c>
      <c r="G6308" s="185" t="s">
        <v>3582</v>
      </c>
      <c r="H6308" s="186">
        <v>8118</v>
      </c>
      <c r="I6308" s="185" t="s">
        <v>1456</v>
      </c>
      <c r="J6308" s="185" t="s">
        <v>2</v>
      </c>
      <c r="K6308" s="187">
        <v>1</v>
      </c>
      <c r="L6308" s="185" t="s">
        <v>3</v>
      </c>
      <c r="M6308" s="185" t="s">
        <v>47</v>
      </c>
      <c r="N6308" s="185" t="s">
        <v>279</v>
      </c>
      <c r="O6308" s="188">
        <v>254</v>
      </c>
      <c r="P6308" s="186">
        <v>0</v>
      </c>
      <c r="Q6308" s="10">
        <f t="shared" si="402"/>
        <v>254</v>
      </c>
    </row>
    <row r="6309" spans="2:17" ht="20.25" customHeight="1">
      <c r="B6309" s="10" t="str">
        <f t="shared" si="399"/>
        <v>دستكش ضد برش سبك885</v>
      </c>
      <c r="C6309" s="10" t="str">
        <f t="shared" si="400"/>
        <v>دستكش ضد برش سبك1403/07/01885</v>
      </c>
      <c r="D6309" s="10" t="str">
        <f>IFERROR(IF(تحویلی!$E$1="","",IF(NOSA!O6309=تحویلی!$E$1,تحویلی!$E$1&amp;COUNTIF(NOSA!$O$1:O6309,تحویلی!$E$1),"")),"")</f>
        <v/>
      </c>
      <c r="E6309" s="10" t="str">
        <f t="shared" si="401"/>
        <v>8125885</v>
      </c>
      <c r="F6309" s="10" t="str">
        <f>IFERROR(VLOOKUP(I6309,DATABASE!$N:$O,2,FALSE),"")</f>
        <v>دستكش ضد برش سبك</v>
      </c>
      <c r="G6309" s="185" t="s">
        <v>3583</v>
      </c>
      <c r="H6309" s="186">
        <v>8125</v>
      </c>
      <c r="I6309" s="185" t="s">
        <v>1442</v>
      </c>
      <c r="J6309" s="185" t="s">
        <v>22</v>
      </c>
      <c r="K6309" s="187">
        <v>1</v>
      </c>
      <c r="L6309" s="185" t="s">
        <v>3</v>
      </c>
      <c r="M6309" s="185" t="s">
        <v>9</v>
      </c>
      <c r="N6309" s="185" t="s">
        <v>3387</v>
      </c>
      <c r="O6309" s="188">
        <v>885</v>
      </c>
      <c r="P6309" s="186">
        <v>0</v>
      </c>
      <c r="Q6309" s="10">
        <f t="shared" si="402"/>
        <v>885</v>
      </c>
    </row>
    <row r="6310" spans="2:17" ht="20.25" customHeight="1">
      <c r="B6310" s="10" t="str">
        <f t="shared" si="399"/>
        <v>دستكش ضد برش سبك881</v>
      </c>
      <c r="C6310" s="10" t="str">
        <f t="shared" si="400"/>
        <v>دستكش ضد برش سبك1403/07/01881</v>
      </c>
      <c r="D6310" s="10" t="str">
        <f>IFERROR(IF(تحویلی!$E$1="","",IF(NOSA!O6310=تحویلی!$E$1,تحویلی!$E$1&amp;COUNTIF(NOSA!$O$1:O6310,تحویلی!$E$1),"")),"")</f>
        <v/>
      </c>
      <c r="E6310" s="10" t="str">
        <f t="shared" si="401"/>
        <v>8132881</v>
      </c>
      <c r="F6310" s="10" t="str">
        <f>IFERROR(VLOOKUP(I6310,DATABASE!$N:$O,2,FALSE),"")</f>
        <v>دستكش ضد برش سبك</v>
      </c>
      <c r="G6310" s="185" t="s">
        <v>3583</v>
      </c>
      <c r="H6310" s="186">
        <v>8132</v>
      </c>
      <c r="I6310" s="185" t="s">
        <v>1442</v>
      </c>
      <c r="J6310" s="185" t="s">
        <v>22</v>
      </c>
      <c r="K6310" s="187">
        <v>1</v>
      </c>
      <c r="L6310" s="185" t="s">
        <v>3</v>
      </c>
      <c r="M6310" s="185" t="s">
        <v>202</v>
      </c>
      <c r="N6310" s="185" t="s">
        <v>3366</v>
      </c>
      <c r="O6310" s="188">
        <v>881</v>
      </c>
      <c r="P6310" s="186">
        <v>0</v>
      </c>
      <c r="Q6310" s="10">
        <f t="shared" si="402"/>
        <v>881</v>
      </c>
    </row>
    <row r="6311" spans="2:17" ht="20.25" customHeight="1">
      <c r="B6311" s="10" t="str">
        <f t="shared" si="399"/>
        <v>لباس كار كارشناسي772</v>
      </c>
      <c r="C6311" s="10" t="str">
        <f t="shared" si="400"/>
        <v>لباس كار كارشناسي1403/07/01772</v>
      </c>
      <c r="D6311" s="10" t="str">
        <f>IFERROR(IF(تحویلی!$E$1="","",IF(NOSA!O6311=تحویلی!$E$1,تحویلی!$E$1&amp;COUNTIF(NOSA!$O$1:O6311,تحویلی!$E$1),"")),"")</f>
        <v/>
      </c>
      <c r="E6311" s="10" t="str">
        <f t="shared" si="401"/>
        <v>8137772</v>
      </c>
      <c r="F6311" s="10" t="str">
        <f>IFERROR(VLOOKUP(I6311,DATABASE!$N:$O,2,FALSE),"")</f>
        <v>لباس كار كارشناسي</v>
      </c>
      <c r="G6311" s="185" t="s">
        <v>3583</v>
      </c>
      <c r="H6311" s="186">
        <v>8137</v>
      </c>
      <c r="I6311" s="185" t="s">
        <v>2346</v>
      </c>
      <c r="J6311" s="185" t="s">
        <v>3296</v>
      </c>
      <c r="K6311" s="187">
        <v>1</v>
      </c>
      <c r="L6311" s="185" t="s">
        <v>28</v>
      </c>
      <c r="M6311" s="185" t="s">
        <v>43</v>
      </c>
      <c r="N6311" s="185" t="s">
        <v>1145</v>
      </c>
      <c r="O6311" s="188">
        <v>772</v>
      </c>
      <c r="P6311" s="186">
        <v>0</v>
      </c>
      <c r="Q6311" s="10">
        <f t="shared" si="402"/>
        <v>772</v>
      </c>
    </row>
    <row r="6312" spans="2:17" ht="20.25" customHeight="1">
      <c r="B6312" s="10" t="str">
        <f t="shared" si="399"/>
        <v>شلوار فرم انتظامات638</v>
      </c>
      <c r="C6312" s="10" t="str">
        <f t="shared" si="400"/>
        <v>شلوار فرم انتظامات1403/07/01638</v>
      </c>
      <c r="D6312" s="10" t="str">
        <f>IFERROR(IF(تحویلی!$E$1="","",IF(NOSA!O6312=تحویلی!$E$1,تحویلی!$E$1&amp;COUNTIF(NOSA!$O$1:O6312,تحویلی!$E$1),"")),"")</f>
        <v/>
      </c>
      <c r="E6312" s="10" t="str">
        <f t="shared" si="401"/>
        <v>8137638</v>
      </c>
      <c r="F6312" s="10" t="str">
        <f>IFERROR(VLOOKUP(I6312,DATABASE!$N:$O,2,FALSE),"")</f>
        <v>شلوار فرم انتظامات</v>
      </c>
      <c r="G6312" s="185" t="s">
        <v>3583</v>
      </c>
      <c r="H6312" s="186">
        <v>8137</v>
      </c>
      <c r="I6312" s="185" t="s">
        <v>2298</v>
      </c>
      <c r="J6312" s="185" t="s">
        <v>2851</v>
      </c>
      <c r="K6312" s="187">
        <v>1</v>
      </c>
      <c r="L6312" s="185" t="s">
        <v>28</v>
      </c>
      <c r="M6312" s="185" t="s">
        <v>43</v>
      </c>
      <c r="N6312" s="185" t="s">
        <v>690</v>
      </c>
      <c r="O6312" s="188">
        <v>638</v>
      </c>
      <c r="P6312" s="186">
        <v>0</v>
      </c>
      <c r="Q6312" s="10">
        <f t="shared" si="402"/>
        <v>638</v>
      </c>
    </row>
    <row r="6313" spans="2:17" ht="20.25" customHeight="1">
      <c r="B6313" s="10" t="str">
        <f t="shared" si="399"/>
        <v>پوتين ايمني نسوز772</v>
      </c>
      <c r="C6313" s="10" t="str">
        <f t="shared" si="400"/>
        <v>پوتين ايمني نسوز1403/07/01772</v>
      </c>
      <c r="D6313" s="10" t="str">
        <f>IFERROR(IF(تحویلی!$E$1="","",IF(NOSA!O6313=تحویلی!$E$1,تحویلی!$E$1&amp;COUNTIF(NOSA!$O$1:O6313,تحویلی!$E$1),"")),"")</f>
        <v/>
      </c>
      <c r="E6313" s="10" t="str">
        <f t="shared" si="401"/>
        <v>8143772</v>
      </c>
      <c r="F6313" s="10" t="str">
        <f>IFERROR(VLOOKUP(I6313,DATABASE!$N:$O,2,FALSE),"")</f>
        <v>پوتين ايمني نسوز</v>
      </c>
      <c r="G6313" s="185" t="s">
        <v>3583</v>
      </c>
      <c r="H6313" s="186">
        <v>8143</v>
      </c>
      <c r="I6313" s="185" t="s">
        <v>1472</v>
      </c>
      <c r="J6313" s="185" t="s">
        <v>1700</v>
      </c>
      <c r="K6313" s="187">
        <v>1</v>
      </c>
      <c r="L6313" s="185" t="s">
        <v>3</v>
      </c>
      <c r="M6313" s="185" t="s">
        <v>43</v>
      </c>
      <c r="N6313" s="185" t="s">
        <v>1145</v>
      </c>
      <c r="O6313" s="188">
        <v>772</v>
      </c>
      <c r="P6313" s="186">
        <v>1</v>
      </c>
      <c r="Q6313" s="10">
        <f t="shared" si="402"/>
        <v>772</v>
      </c>
    </row>
    <row r="6314" spans="2:17" ht="20.25" customHeight="1">
      <c r="B6314" s="10" t="str">
        <f t="shared" si="399"/>
        <v>لباس كار ديرسوز(شلوار) 772</v>
      </c>
      <c r="C6314" s="10" t="str">
        <f t="shared" si="400"/>
        <v>لباس كار ديرسوز(شلوار) 1403/07/01772</v>
      </c>
      <c r="D6314" s="10" t="str">
        <f>IFERROR(IF(تحویلی!$E$1="","",IF(NOSA!O6314=تحویلی!$E$1,تحویلی!$E$1&amp;COUNTIF(NOSA!$O$1:O6314,تحویلی!$E$1),"")),"")</f>
        <v/>
      </c>
      <c r="E6314" s="10" t="str">
        <f t="shared" si="401"/>
        <v>8143772</v>
      </c>
      <c r="F6314" s="10" t="str">
        <f>IFERROR(VLOOKUP(I6314,DATABASE!$N:$O,2,FALSE),"")</f>
        <v xml:space="preserve">لباس كار ديرسوز(شلوار) </v>
      </c>
      <c r="G6314" s="185" t="s">
        <v>3583</v>
      </c>
      <c r="H6314" s="186">
        <v>8143</v>
      </c>
      <c r="I6314" s="185" t="s">
        <v>2317</v>
      </c>
      <c r="J6314" s="185" t="s">
        <v>2825</v>
      </c>
      <c r="K6314" s="187">
        <v>1</v>
      </c>
      <c r="L6314" s="185" t="s">
        <v>8</v>
      </c>
      <c r="M6314" s="185" t="s">
        <v>43</v>
      </c>
      <c r="N6314" s="185" t="s">
        <v>1145</v>
      </c>
      <c r="O6314" s="188">
        <v>772</v>
      </c>
      <c r="P6314" s="186">
        <v>0</v>
      </c>
      <c r="Q6314" s="10">
        <f t="shared" si="402"/>
        <v>772</v>
      </c>
    </row>
    <row r="6315" spans="2:17" ht="20.25" customHeight="1">
      <c r="B6315" s="10" t="str">
        <f t="shared" si="399"/>
        <v>لباس كار ديرسوز(بلوز و شلوار)885</v>
      </c>
      <c r="C6315" s="10" t="str">
        <f t="shared" si="400"/>
        <v>لباس كار ديرسوز(بلوز و شلوار)1403/07/01885</v>
      </c>
      <c r="D6315" s="10" t="str">
        <f>IFERROR(IF(تحویلی!$E$1="","",IF(NOSA!O6315=تحویلی!$E$1,تحویلی!$E$1&amp;COUNTIF(NOSA!$O$1:O6315,تحویلی!$E$1),"")),"")</f>
        <v/>
      </c>
      <c r="E6315" s="10" t="str">
        <f t="shared" si="401"/>
        <v>8148885</v>
      </c>
      <c r="F6315" s="10" t="str">
        <f>IFERROR(VLOOKUP(I6315,DATABASE!$N:$O,2,FALSE),"")</f>
        <v>لباس كار ديرسوز(بلوز و شلوار)</v>
      </c>
      <c r="G6315" s="185" t="s">
        <v>3583</v>
      </c>
      <c r="H6315" s="186">
        <v>8148</v>
      </c>
      <c r="I6315" s="185" t="s">
        <v>1634</v>
      </c>
      <c r="J6315" s="185" t="s">
        <v>1635</v>
      </c>
      <c r="K6315" s="187">
        <v>1</v>
      </c>
      <c r="L6315" s="185" t="s">
        <v>28</v>
      </c>
      <c r="M6315" s="185" t="s">
        <v>9</v>
      </c>
      <c r="N6315" s="185" t="s">
        <v>3387</v>
      </c>
      <c r="O6315" s="188">
        <v>885</v>
      </c>
      <c r="P6315" s="186">
        <v>1</v>
      </c>
      <c r="Q6315" s="10">
        <f t="shared" si="402"/>
        <v>885</v>
      </c>
    </row>
    <row r="6316" spans="2:17" ht="20.25" customHeight="1">
      <c r="B6316" s="10" t="str">
        <f t="shared" si="399"/>
        <v>لباس كار كارشناسي-مديران- بلوز و شلوار859</v>
      </c>
      <c r="C6316" s="10" t="str">
        <f t="shared" si="400"/>
        <v>لباس كار كارشناسي-مديران- بلوز و شلوار1403/07/01859</v>
      </c>
      <c r="D6316" s="10" t="str">
        <f>IFERROR(IF(تحویلی!$E$1="","",IF(NOSA!O6316=تحویلی!$E$1,تحویلی!$E$1&amp;COUNTIF(NOSA!$O$1:O6316,تحویلی!$E$1),"")),"")</f>
        <v/>
      </c>
      <c r="E6316" s="10" t="str">
        <f t="shared" si="401"/>
        <v>8150859</v>
      </c>
      <c r="F6316" s="10" t="str">
        <f>IFERROR(VLOOKUP(I6316,DATABASE!$N:$O,2,FALSE),"")</f>
        <v>لباس كار كارشناسي-مديران- بلوز و شلوار</v>
      </c>
      <c r="G6316" s="185" t="s">
        <v>3583</v>
      </c>
      <c r="H6316" s="186">
        <v>8150</v>
      </c>
      <c r="I6316" s="185" t="s">
        <v>1780</v>
      </c>
      <c r="J6316" s="185" t="s">
        <v>1781</v>
      </c>
      <c r="K6316" s="187">
        <v>1</v>
      </c>
      <c r="L6316" s="185" t="s">
        <v>28</v>
      </c>
      <c r="M6316" s="185" t="s">
        <v>102</v>
      </c>
      <c r="N6316" s="185" t="s">
        <v>163</v>
      </c>
      <c r="O6316" s="188">
        <v>859</v>
      </c>
      <c r="P6316" s="186">
        <v>0</v>
      </c>
      <c r="Q6316" s="10">
        <f t="shared" si="402"/>
        <v>859</v>
      </c>
    </row>
    <row r="6317" spans="2:17" ht="20.25" customHeight="1">
      <c r="B6317" s="10" t="str">
        <f t="shared" si="399"/>
        <v xml:space="preserve"> لباس كار (بلوز) 784</v>
      </c>
      <c r="C6317" s="10" t="str">
        <f t="shared" si="400"/>
        <v xml:space="preserve"> لباس كار (بلوز) 1403/07/01784</v>
      </c>
      <c r="D6317" s="10" t="str">
        <f>IFERROR(IF(تحویلی!$E$1="","",IF(NOSA!O6317=تحویلی!$E$1,تحویلی!$E$1&amp;COUNTIF(NOSA!$O$1:O6317,تحویلی!$E$1),"")),"")</f>
        <v/>
      </c>
      <c r="E6317" s="10" t="str">
        <f t="shared" si="401"/>
        <v>8151784</v>
      </c>
      <c r="F6317" s="10" t="str">
        <f>IFERROR(VLOOKUP(I6317,DATABASE!$N:$O,2,FALSE),"")</f>
        <v xml:space="preserve"> لباس كار (بلوز) </v>
      </c>
      <c r="G6317" s="185" t="s">
        <v>3583</v>
      </c>
      <c r="H6317" s="186">
        <v>8151</v>
      </c>
      <c r="I6317" s="185" t="s">
        <v>2310</v>
      </c>
      <c r="J6317" s="185" t="s">
        <v>2811</v>
      </c>
      <c r="K6317" s="187">
        <v>1</v>
      </c>
      <c r="L6317" s="185" t="s">
        <v>8</v>
      </c>
      <c r="M6317" s="185" t="s">
        <v>40</v>
      </c>
      <c r="N6317" s="185" t="s">
        <v>1268</v>
      </c>
      <c r="O6317" s="188">
        <v>784</v>
      </c>
      <c r="P6317" s="186">
        <v>1</v>
      </c>
      <c r="Q6317" s="10">
        <f t="shared" si="402"/>
        <v>784</v>
      </c>
    </row>
    <row r="6318" spans="2:17" ht="20.25" customHeight="1">
      <c r="B6318" s="10" t="str">
        <f t="shared" si="399"/>
        <v xml:space="preserve"> لباس كارشناسي مديران 784</v>
      </c>
      <c r="C6318" s="10" t="str">
        <f t="shared" si="400"/>
        <v xml:space="preserve"> لباس كارشناسي مديران 1403/07/01784</v>
      </c>
      <c r="D6318" s="10" t="str">
        <f>IFERROR(IF(تحویلی!$E$1="","",IF(NOSA!O6318=تحویلی!$E$1,تحویلی!$E$1&amp;COUNTIF(NOSA!$O$1:O6318,تحویلی!$E$1),"")),"")</f>
        <v/>
      </c>
      <c r="E6318" s="10" t="str">
        <f t="shared" si="401"/>
        <v>8151784</v>
      </c>
      <c r="F6318" s="10" t="str">
        <f>IFERROR(VLOOKUP(I6318,DATABASE!$N:$O,2,FALSE),"")</f>
        <v xml:space="preserve"> لباس كارشناسي مديران </v>
      </c>
      <c r="G6318" s="185" t="s">
        <v>3583</v>
      </c>
      <c r="H6318" s="186">
        <v>8151</v>
      </c>
      <c r="I6318" s="185" t="s">
        <v>1607</v>
      </c>
      <c r="J6318" s="185" t="s">
        <v>2687</v>
      </c>
      <c r="K6318" s="187">
        <v>1</v>
      </c>
      <c r="L6318" s="185" t="s">
        <v>8</v>
      </c>
      <c r="M6318" s="185" t="s">
        <v>40</v>
      </c>
      <c r="N6318" s="185" t="s">
        <v>1268</v>
      </c>
      <c r="O6318" s="188">
        <v>784</v>
      </c>
      <c r="P6318" s="186">
        <v>1</v>
      </c>
      <c r="Q6318" s="10">
        <f t="shared" si="402"/>
        <v>784</v>
      </c>
    </row>
    <row r="6319" spans="2:17" ht="20.25" customHeight="1">
      <c r="B6319" s="10" t="str">
        <f t="shared" si="399"/>
        <v>پوتين ايمني نسوز784</v>
      </c>
      <c r="C6319" s="10" t="str">
        <f t="shared" si="400"/>
        <v>پوتين ايمني نسوز1403/07/01784</v>
      </c>
      <c r="D6319" s="10" t="str">
        <f>IFERROR(IF(تحویلی!$E$1="","",IF(NOSA!O6319=تحویلی!$E$1,تحویلی!$E$1&amp;COUNTIF(NOSA!$O$1:O6319,تحویلی!$E$1),"")),"")</f>
        <v/>
      </c>
      <c r="E6319" s="10" t="str">
        <f t="shared" si="401"/>
        <v>8151784</v>
      </c>
      <c r="F6319" s="10" t="str">
        <f>IFERROR(VLOOKUP(I6319,DATABASE!$N:$O,2,FALSE),"")</f>
        <v>پوتين ايمني نسوز</v>
      </c>
      <c r="G6319" s="185" t="s">
        <v>3583</v>
      </c>
      <c r="H6319" s="186">
        <v>8151</v>
      </c>
      <c r="I6319" s="185" t="s">
        <v>1631</v>
      </c>
      <c r="J6319" s="185" t="s">
        <v>1632</v>
      </c>
      <c r="K6319" s="187">
        <v>1</v>
      </c>
      <c r="L6319" s="185" t="s">
        <v>3</v>
      </c>
      <c r="M6319" s="185" t="s">
        <v>40</v>
      </c>
      <c r="N6319" s="185" t="s">
        <v>1268</v>
      </c>
      <c r="O6319" s="188">
        <v>784</v>
      </c>
      <c r="P6319" s="186">
        <v>1</v>
      </c>
      <c r="Q6319" s="10">
        <f t="shared" si="402"/>
        <v>784</v>
      </c>
    </row>
    <row r="6320" spans="2:17" ht="20.25" customHeight="1">
      <c r="B6320" s="10" t="str">
        <f t="shared" si="399"/>
        <v>دستكش ضد برش سبك784</v>
      </c>
      <c r="C6320" s="10" t="str">
        <f t="shared" si="400"/>
        <v>دستكش ضد برش سبك1403/07/01784</v>
      </c>
      <c r="D6320" s="10" t="str">
        <f>IFERROR(IF(تحویلی!$E$1="","",IF(NOSA!O6320=تحویلی!$E$1,تحویلی!$E$1&amp;COUNTIF(NOSA!$O$1:O6320,تحویلی!$E$1),"")),"")</f>
        <v/>
      </c>
      <c r="E6320" s="10" t="str">
        <f t="shared" si="401"/>
        <v>8151784</v>
      </c>
      <c r="F6320" s="10" t="str">
        <f>IFERROR(VLOOKUP(I6320,DATABASE!$N:$O,2,FALSE),"")</f>
        <v>دستكش ضد برش سبك</v>
      </c>
      <c r="G6320" s="185" t="s">
        <v>3583</v>
      </c>
      <c r="H6320" s="186">
        <v>8151</v>
      </c>
      <c r="I6320" s="185" t="s">
        <v>1442</v>
      </c>
      <c r="J6320" s="185" t="s">
        <v>22</v>
      </c>
      <c r="K6320" s="187">
        <v>1</v>
      </c>
      <c r="L6320" s="185" t="s">
        <v>3</v>
      </c>
      <c r="M6320" s="185" t="s">
        <v>40</v>
      </c>
      <c r="N6320" s="185" t="s">
        <v>1268</v>
      </c>
      <c r="O6320" s="188">
        <v>784</v>
      </c>
      <c r="P6320" s="186">
        <v>1</v>
      </c>
      <c r="Q6320" s="10">
        <f t="shared" si="402"/>
        <v>784</v>
      </c>
    </row>
    <row r="6321" spans="2:17" ht="20.25" customHeight="1">
      <c r="B6321" s="10" t="str">
        <f t="shared" si="399"/>
        <v>لباس كار ديرسوز(بلوز و شلوار)733</v>
      </c>
      <c r="C6321" s="10" t="str">
        <f t="shared" si="400"/>
        <v>لباس كار ديرسوز(بلوز و شلوار)1403/07/01733</v>
      </c>
      <c r="D6321" s="10" t="str">
        <f>IFERROR(IF(تحویلی!$E$1="","",IF(NOSA!O6321=تحویلی!$E$1,تحویلی!$E$1&amp;COUNTIF(NOSA!$O$1:O6321,تحویلی!$E$1),"")),"")</f>
        <v/>
      </c>
      <c r="E6321" s="10" t="str">
        <f t="shared" si="401"/>
        <v>8153733</v>
      </c>
      <c r="F6321" s="10" t="str">
        <f>IFERROR(VLOOKUP(I6321,DATABASE!$N:$O,2,FALSE),"")</f>
        <v>لباس كار ديرسوز(بلوز و شلوار)</v>
      </c>
      <c r="G6321" s="185" t="s">
        <v>3583</v>
      </c>
      <c r="H6321" s="186">
        <v>8153</v>
      </c>
      <c r="I6321" s="185" t="s">
        <v>1619</v>
      </c>
      <c r="J6321" s="185" t="s">
        <v>1620</v>
      </c>
      <c r="K6321" s="187">
        <v>1</v>
      </c>
      <c r="L6321" s="185" t="s">
        <v>28</v>
      </c>
      <c r="M6321" s="185" t="s">
        <v>47</v>
      </c>
      <c r="N6321" s="185" t="s">
        <v>628</v>
      </c>
      <c r="O6321" s="188">
        <v>733</v>
      </c>
      <c r="P6321" s="186">
        <v>0</v>
      </c>
      <c r="Q6321" s="10">
        <f t="shared" si="402"/>
        <v>733</v>
      </c>
    </row>
    <row r="6322" spans="2:17" ht="20.25" customHeight="1">
      <c r="B6322" s="10" t="str">
        <f t="shared" si="399"/>
        <v>چكمه ايمني نسوز458</v>
      </c>
      <c r="C6322" s="10" t="str">
        <f t="shared" si="400"/>
        <v>چكمه ايمني نسوز1403/07/01458</v>
      </c>
      <c r="D6322" s="10" t="str">
        <f>IFERROR(IF(تحویلی!$E$1="","",IF(NOSA!O6322=تحویلی!$E$1,تحویلی!$E$1&amp;COUNTIF(NOSA!$O$1:O6322,تحویلی!$E$1),"")),"")</f>
        <v/>
      </c>
      <c r="E6322" s="10" t="str">
        <f t="shared" si="401"/>
        <v>8160458</v>
      </c>
      <c r="F6322" s="10" t="str">
        <f>IFERROR(VLOOKUP(I6322,DATABASE!$N:$O,2,FALSE),"")</f>
        <v>چكمه ايمني نسوز</v>
      </c>
      <c r="G6322" s="185" t="s">
        <v>3583</v>
      </c>
      <c r="H6322" s="186">
        <v>8160</v>
      </c>
      <c r="I6322" s="185" t="s">
        <v>1695</v>
      </c>
      <c r="J6322" s="185" t="s">
        <v>1696</v>
      </c>
      <c r="K6322" s="187">
        <v>1</v>
      </c>
      <c r="L6322" s="185" t="s">
        <v>3</v>
      </c>
      <c r="M6322" s="185" t="s">
        <v>19</v>
      </c>
      <c r="N6322" s="185" t="s">
        <v>3323</v>
      </c>
      <c r="O6322" s="188">
        <v>458</v>
      </c>
      <c r="P6322" s="186">
        <v>1</v>
      </c>
      <c r="Q6322" s="10">
        <f t="shared" si="402"/>
        <v>458</v>
      </c>
    </row>
    <row r="6323" spans="2:17" ht="20.25" customHeight="1">
      <c r="B6323" s="10" t="str">
        <f t="shared" si="399"/>
        <v>فيلتر ماسك نيم صورت (3M) مدل 2091751</v>
      </c>
      <c r="C6323" s="10" t="str">
        <f t="shared" si="400"/>
        <v>فيلتر ماسك نيم صورت (3M) مدل 20911403/07/01751</v>
      </c>
      <c r="D6323" s="10" t="str">
        <f>IFERROR(IF(تحویلی!$E$1="","",IF(NOSA!O6323=تحویلی!$E$1,تحویلی!$E$1&amp;COUNTIF(NOSA!$O$1:O6323,تحویلی!$E$1),"")),"")</f>
        <v/>
      </c>
      <c r="E6323" s="10" t="str">
        <f t="shared" si="401"/>
        <v>8161751</v>
      </c>
      <c r="F6323" s="10" t="str">
        <f>IFERROR(VLOOKUP(I6323,DATABASE!$N:$O,2,FALSE),"")</f>
        <v>فيلتر ماسك نيم صورت (3M) مدل 2091</v>
      </c>
      <c r="G6323" s="185" t="s">
        <v>3583</v>
      </c>
      <c r="H6323" s="186">
        <v>8161</v>
      </c>
      <c r="I6323" s="185" t="s">
        <v>1475</v>
      </c>
      <c r="J6323" s="185" t="s">
        <v>53</v>
      </c>
      <c r="K6323" s="187">
        <v>1</v>
      </c>
      <c r="L6323" s="185" t="s">
        <v>8</v>
      </c>
      <c r="M6323" s="185" t="s">
        <v>9</v>
      </c>
      <c r="N6323" s="185" t="s">
        <v>2709</v>
      </c>
      <c r="O6323" s="188">
        <v>751</v>
      </c>
      <c r="P6323" s="186">
        <v>1</v>
      </c>
      <c r="Q6323" s="10">
        <f t="shared" si="402"/>
        <v>751</v>
      </c>
    </row>
    <row r="6324" spans="2:17" ht="20.25" customHeight="1">
      <c r="B6324" s="10" t="str">
        <f t="shared" si="399"/>
        <v>دستكش كف مواد سبك822</v>
      </c>
      <c r="C6324" s="10" t="str">
        <f t="shared" si="400"/>
        <v>دستكش كف مواد سبك1403/07/02822</v>
      </c>
      <c r="D6324" s="10" t="str">
        <f>IFERROR(IF(تحویلی!$E$1="","",IF(NOSA!O6324=تحویلی!$E$1,تحویلی!$E$1&amp;COUNTIF(NOSA!$O$1:O6324,تحویلی!$E$1),"")),"")</f>
        <v/>
      </c>
      <c r="E6324" s="10" t="str">
        <f t="shared" si="401"/>
        <v>8171822</v>
      </c>
      <c r="F6324" s="10" t="str">
        <f>IFERROR(VLOOKUP(I6324,DATABASE!$N:$O,2,FALSE),"")</f>
        <v>دستكش كف مواد سبك</v>
      </c>
      <c r="G6324" s="3" t="s">
        <v>3584</v>
      </c>
      <c r="H6324" s="4">
        <v>8171</v>
      </c>
      <c r="I6324" s="3" t="s">
        <v>1456</v>
      </c>
      <c r="J6324" s="3" t="s">
        <v>2</v>
      </c>
      <c r="K6324" s="5">
        <v>1</v>
      </c>
      <c r="L6324" s="3" t="s">
        <v>3</v>
      </c>
      <c r="M6324" s="3" t="s">
        <v>47</v>
      </c>
      <c r="N6324" s="3" t="s">
        <v>1788</v>
      </c>
      <c r="O6324" s="1">
        <v>822</v>
      </c>
      <c r="P6324" s="4">
        <v>1</v>
      </c>
      <c r="Q6324" s="10">
        <f t="shared" si="402"/>
        <v>822</v>
      </c>
    </row>
    <row r="6325" spans="2:17" ht="20.25" customHeight="1">
      <c r="B6325" s="10" t="str">
        <f t="shared" si="399"/>
        <v>دستكش ضد برش سبك933</v>
      </c>
      <c r="C6325" s="10" t="str">
        <f t="shared" si="400"/>
        <v>دستكش ضد برش سبك1403/07/02933</v>
      </c>
      <c r="D6325" s="10" t="str">
        <f>IFERROR(IF(تحویلی!$E$1="","",IF(NOSA!O6325=تحویلی!$E$1,تحویلی!$E$1&amp;COUNTIF(NOSA!$O$1:O6325,تحویلی!$E$1),"")),"")</f>
        <v/>
      </c>
      <c r="E6325" s="10" t="str">
        <f t="shared" si="401"/>
        <v>8180933</v>
      </c>
      <c r="F6325" s="10" t="str">
        <f>IFERROR(VLOOKUP(I6325,DATABASE!$N:$O,2,FALSE),"")</f>
        <v>دستكش ضد برش سبك</v>
      </c>
      <c r="G6325" s="3" t="s">
        <v>3584</v>
      </c>
      <c r="H6325" s="4">
        <v>8180</v>
      </c>
      <c r="I6325" s="3" t="s">
        <v>1442</v>
      </c>
      <c r="J6325" s="3" t="s">
        <v>22</v>
      </c>
      <c r="K6325" s="5">
        <v>1</v>
      </c>
      <c r="L6325" s="3" t="s">
        <v>3</v>
      </c>
      <c r="M6325" s="3" t="s">
        <v>47</v>
      </c>
      <c r="N6325" s="3" t="s">
        <v>3964</v>
      </c>
      <c r="O6325" s="1">
        <v>933</v>
      </c>
      <c r="P6325" s="4">
        <v>0</v>
      </c>
      <c r="Q6325" s="10">
        <f t="shared" si="402"/>
        <v>933</v>
      </c>
    </row>
    <row r="6326" spans="2:17" ht="20.25" customHeight="1">
      <c r="B6326" s="10" t="str">
        <f t="shared" si="399"/>
        <v>دستكش كف مواد سبك155</v>
      </c>
      <c r="C6326" s="10" t="str">
        <f t="shared" si="400"/>
        <v>دستكش كف مواد سبك1403/07/02155</v>
      </c>
      <c r="D6326" s="10" t="str">
        <f>IFERROR(IF(تحویلی!$E$1="","",IF(NOSA!O6326=تحویلی!$E$1,تحویلی!$E$1&amp;COUNTIF(NOSA!$O$1:O6326,تحویلی!$E$1),"")),"")</f>
        <v/>
      </c>
      <c r="E6326" s="10" t="str">
        <f t="shared" si="401"/>
        <v>8195155</v>
      </c>
      <c r="F6326" s="10" t="str">
        <f>IFERROR(VLOOKUP(I6326,DATABASE!$N:$O,2,FALSE),"")</f>
        <v>دستكش كف مواد سبك</v>
      </c>
      <c r="G6326" s="3" t="s">
        <v>3584</v>
      </c>
      <c r="H6326" s="4">
        <v>8195</v>
      </c>
      <c r="I6326" s="3" t="s">
        <v>1456</v>
      </c>
      <c r="J6326" s="3" t="s">
        <v>2</v>
      </c>
      <c r="K6326" s="5">
        <v>1</v>
      </c>
      <c r="L6326" s="3" t="s">
        <v>3</v>
      </c>
      <c r="M6326" s="3" t="s">
        <v>4</v>
      </c>
      <c r="N6326" s="3" t="s">
        <v>77</v>
      </c>
      <c r="O6326" s="1">
        <v>155</v>
      </c>
      <c r="P6326" s="4">
        <v>0</v>
      </c>
      <c r="Q6326" s="10">
        <f t="shared" si="402"/>
        <v>155</v>
      </c>
    </row>
    <row r="6327" spans="2:17" ht="20.25" customHeight="1">
      <c r="B6327" s="10" t="str">
        <f t="shared" si="399"/>
        <v>دستكش ضد برش سبك769</v>
      </c>
      <c r="C6327" s="10" t="str">
        <f t="shared" si="400"/>
        <v>دستكش ضد برش سبك1403/07/02769</v>
      </c>
      <c r="D6327" s="10" t="str">
        <f>IFERROR(IF(تحویلی!$E$1="","",IF(NOSA!O6327=تحویلی!$E$1,تحویلی!$E$1&amp;COUNTIF(NOSA!$O$1:O6327,تحویلی!$E$1),"")),"")</f>
        <v/>
      </c>
      <c r="E6327" s="10" t="str">
        <f t="shared" si="401"/>
        <v>8197769</v>
      </c>
      <c r="F6327" s="10" t="str">
        <f>IFERROR(VLOOKUP(I6327,DATABASE!$N:$O,2,FALSE),"")</f>
        <v>دستكش ضد برش سبك</v>
      </c>
      <c r="G6327" s="3" t="s">
        <v>3584</v>
      </c>
      <c r="H6327" s="4">
        <v>8197</v>
      </c>
      <c r="I6327" s="3" t="s">
        <v>1442</v>
      </c>
      <c r="J6327" s="3" t="s">
        <v>22</v>
      </c>
      <c r="K6327" s="5">
        <v>1</v>
      </c>
      <c r="L6327" s="3" t="s">
        <v>3</v>
      </c>
      <c r="M6327" s="3" t="s">
        <v>43</v>
      </c>
      <c r="N6327" s="3" t="s">
        <v>1102</v>
      </c>
      <c r="O6327" s="1">
        <v>769</v>
      </c>
      <c r="P6327" s="4">
        <v>0</v>
      </c>
      <c r="Q6327" s="10">
        <f t="shared" si="402"/>
        <v>769</v>
      </c>
    </row>
    <row r="6328" spans="2:17" ht="20.25" customHeight="1">
      <c r="B6328" s="10" t="str">
        <f t="shared" ref="B6328:B6350" si="403">F6328&amp;Q6328</f>
        <v>لباس كار ديرسوز(بلوز و شلوار)641</v>
      </c>
      <c r="C6328" s="10" t="str">
        <f t="shared" si="400"/>
        <v>لباس كار ديرسوز(بلوز و شلوار)1403/07/02641</v>
      </c>
      <c r="D6328" s="10" t="str">
        <f>IFERROR(IF(تحویلی!$E$1="","",IF(NOSA!O6328=تحویلی!$E$1,تحویلی!$E$1&amp;COUNTIF(NOSA!$O$1:O6328,تحویلی!$E$1),"")),"")</f>
        <v/>
      </c>
      <c r="E6328" s="10" t="str">
        <f t="shared" si="401"/>
        <v>8202641</v>
      </c>
      <c r="F6328" s="10" t="str">
        <f>IFERROR(VLOOKUP(I6328,DATABASE!$N:$O,2,FALSE),"")</f>
        <v>لباس كار ديرسوز(بلوز و شلوار)</v>
      </c>
      <c r="G6328" s="3" t="s">
        <v>3584</v>
      </c>
      <c r="H6328" s="4">
        <v>8202</v>
      </c>
      <c r="I6328" s="3" t="s">
        <v>1619</v>
      </c>
      <c r="J6328" s="3" t="s">
        <v>1620</v>
      </c>
      <c r="K6328" s="5">
        <v>1</v>
      </c>
      <c r="L6328" s="3" t="s">
        <v>28</v>
      </c>
      <c r="M6328" s="3" t="s">
        <v>47</v>
      </c>
      <c r="N6328" s="3" t="s">
        <v>154</v>
      </c>
      <c r="O6328" s="1">
        <v>641</v>
      </c>
      <c r="P6328" s="4">
        <v>1</v>
      </c>
      <c r="Q6328" s="10">
        <f t="shared" si="402"/>
        <v>641</v>
      </c>
    </row>
    <row r="6329" spans="2:17" ht="20.25" customHeight="1">
      <c r="B6329" s="10" t="str">
        <f t="shared" si="403"/>
        <v>641</v>
      </c>
      <c r="C6329" s="10" t="str">
        <f t="shared" si="400"/>
        <v>1403/07/02641</v>
      </c>
      <c r="D6329" s="10" t="str">
        <f>IFERROR(IF(تحویلی!$E$1="","",IF(NOSA!O6329=تحویلی!$E$1,تحویلی!$E$1&amp;COUNTIF(NOSA!$O$1:O6329,تحویلی!$E$1),"")),"")</f>
        <v/>
      </c>
      <c r="E6329" s="10" t="str">
        <f t="shared" si="401"/>
        <v>8202641</v>
      </c>
      <c r="F6329" s="10" t="str">
        <f>IFERROR(VLOOKUP(I6329,DATABASE!$N:$O,2,FALSE),"")</f>
        <v/>
      </c>
      <c r="G6329" s="3" t="s">
        <v>3584</v>
      </c>
      <c r="H6329" s="4">
        <v>8202</v>
      </c>
      <c r="I6329" s="3" t="s">
        <v>3559</v>
      </c>
      <c r="J6329" s="3" t="s">
        <v>3560</v>
      </c>
      <c r="K6329" s="5">
        <v>1</v>
      </c>
      <c r="L6329" s="3" t="s">
        <v>8</v>
      </c>
      <c r="M6329" s="3" t="s">
        <v>47</v>
      </c>
      <c r="N6329" s="3" t="s">
        <v>154</v>
      </c>
      <c r="O6329" s="1">
        <v>641</v>
      </c>
      <c r="P6329" s="4">
        <v>0</v>
      </c>
      <c r="Q6329" s="10">
        <f t="shared" si="402"/>
        <v>641</v>
      </c>
    </row>
    <row r="6330" spans="2:17" ht="20.25" customHeight="1">
      <c r="B6330" s="10" t="str">
        <f t="shared" si="403"/>
        <v>چكمه ايمني نسوز834</v>
      </c>
      <c r="C6330" s="10" t="str">
        <f t="shared" si="400"/>
        <v>چكمه ايمني نسوز1403/07/02834</v>
      </c>
      <c r="D6330" s="10" t="str">
        <f>IFERROR(IF(تحویلی!$E$1="","",IF(NOSA!O6330=تحویلی!$E$1,تحویلی!$E$1&amp;COUNTIF(NOSA!$O$1:O6330,تحویلی!$E$1),"")),"")</f>
        <v/>
      </c>
      <c r="E6330" s="10" t="str">
        <f t="shared" si="401"/>
        <v>8206834</v>
      </c>
      <c r="F6330" s="10" t="str">
        <f>IFERROR(VLOOKUP(I6330,DATABASE!$N:$O,2,FALSE),"")</f>
        <v>چكمه ايمني نسوز</v>
      </c>
      <c r="G6330" s="3" t="s">
        <v>3584</v>
      </c>
      <c r="H6330" s="4">
        <v>8206</v>
      </c>
      <c r="I6330" s="3" t="s">
        <v>1749</v>
      </c>
      <c r="J6330" s="3" t="s">
        <v>1750</v>
      </c>
      <c r="K6330" s="5">
        <v>1</v>
      </c>
      <c r="L6330" s="3" t="s">
        <v>3</v>
      </c>
      <c r="M6330" s="3" t="s">
        <v>19</v>
      </c>
      <c r="N6330" s="3" t="s">
        <v>2647</v>
      </c>
      <c r="O6330" s="1">
        <v>834</v>
      </c>
      <c r="P6330" s="4">
        <v>1</v>
      </c>
      <c r="Q6330" s="10">
        <f t="shared" si="402"/>
        <v>834</v>
      </c>
    </row>
    <row r="6331" spans="2:17" ht="20.25" customHeight="1">
      <c r="B6331" s="10" t="str">
        <f t="shared" si="403"/>
        <v>دستكش ضد برش سبك66</v>
      </c>
      <c r="C6331" s="10" t="str">
        <f t="shared" si="400"/>
        <v>دستكش ضد برش سبك1403/07/0266</v>
      </c>
      <c r="D6331" s="10" t="str">
        <f>IFERROR(IF(تحویلی!$E$1="","",IF(NOSA!O6331=تحویلی!$E$1,تحویلی!$E$1&amp;COUNTIF(NOSA!$O$1:O6331,تحویلی!$E$1),"")),"")</f>
        <v/>
      </c>
      <c r="E6331" s="10" t="str">
        <f t="shared" si="401"/>
        <v>821266</v>
      </c>
      <c r="F6331" s="10" t="str">
        <f>IFERROR(VLOOKUP(I6331,DATABASE!$N:$O,2,FALSE),"")</f>
        <v>دستكش ضد برش سبك</v>
      </c>
      <c r="G6331" s="3" t="s">
        <v>3584</v>
      </c>
      <c r="H6331" s="4">
        <v>8212</v>
      </c>
      <c r="I6331" s="3" t="s">
        <v>1442</v>
      </c>
      <c r="J6331" s="3" t="s">
        <v>22</v>
      </c>
      <c r="K6331" s="5">
        <v>1</v>
      </c>
      <c r="L6331" s="3" t="s">
        <v>3</v>
      </c>
      <c r="M6331" s="3" t="s">
        <v>40</v>
      </c>
      <c r="N6331" s="3" t="s">
        <v>469</v>
      </c>
      <c r="O6331" s="1">
        <v>66</v>
      </c>
      <c r="P6331" s="4">
        <v>0</v>
      </c>
      <c r="Q6331" s="10">
        <f t="shared" si="402"/>
        <v>66</v>
      </c>
    </row>
    <row r="6332" spans="2:17" ht="20.25" customHeight="1">
      <c r="B6332" s="10" t="str">
        <f t="shared" si="403"/>
        <v>دستكش ضد برش سبك5</v>
      </c>
      <c r="C6332" s="10" t="str">
        <f t="shared" si="400"/>
        <v>دستكش ضد برش سبك1403/07/025</v>
      </c>
      <c r="D6332" s="10" t="str">
        <f>IFERROR(IF(تحویلی!$E$1="","",IF(NOSA!O6332=تحویلی!$E$1,تحویلی!$E$1&amp;COUNTIF(NOSA!$O$1:O6332,تحویلی!$E$1),"")),"")</f>
        <v/>
      </c>
      <c r="E6332" s="10" t="str">
        <f t="shared" si="401"/>
        <v>82135</v>
      </c>
      <c r="F6332" s="10" t="str">
        <f>IFERROR(VLOOKUP(I6332,DATABASE!$N:$O,2,FALSE),"")</f>
        <v>دستكش ضد برش سبك</v>
      </c>
      <c r="G6332" s="3" t="s">
        <v>3584</v>
      </c>
      <c r="H6332" s="4">
        <v>8213</v>
      </c>
      <c r="I6332" s="3" t="s">
        <v>1442</v>
      </c>
      <c r="J6332" s="3" t="s">
        <v>22</v>
      </c>
      <c r="K6332" s="5">
        <v>1</v>
      </c>
      <c r="L6332" s="3" t="s">
        <v>3</v>
      </c>
      <c r="M6332" s="3" t="s">
        <v>43</v>
      </c>
      <c r="N6332" s="3" t="s">
        <v>250</v>
      </c>
      <c r="O6332" s="1">
        <v>5</v>
      </c>
      <c r="P6332" s="4">
        <v>1</v>
      </c>
      <c r="Q6332" s="10">
        <f t="shared" si="402"/>
        <v>5</v>
      </c>
    </row>
    <row r="6333" spans="2:17" ht="20.25" customHeight="1">
      <c r="B6333" s="10" t="str">
        <f t="shared" si="403"/>
        <v>دستكش ضد برش سبك717</v>
      </c>
      <c r="C6333" s="10" t="str">
        <f t="shared" si="400"/>
        <v>دستكش ضد برش سبك1403/07/03717</v>
      </c>
      <c r="D6333" s="10" t="str">
        <f>IFERROR(IF(تحویلی!$E$1="","",IF(NOSA!O6333=تحویلی!$E$1,تحویلی!$E$1&amp;COUNTIF(NOSA!$O$1:O6333,تحویلی!$E$1),"")),"")</f>
        <v/>
      </c>
      <c r="E6333" s="10" t="str">
        <f t="shared" si="401"/>
        <v>8216717</v>
      </c>
      <c r="F6333" s="10" t="str">
        <f>IFERROR(VLOOKUP(I6333,DATABASE!$N:$O,2,FALSE),"")</f>
        <v>دستكش ضد برش سبك</v>
      </c>
      <c r="G6333" s="189" t="s">
        <v>3585</v>
      </c>
      <c r="H6333" s="190">
        <v>8216</v>
      </c>
      <c r="I6333" s="189" t="s">
        <v>1442</v>
      </c>
      <c r="J6333" s="189" t="s">
        <v>22</v>
      </c>
      <c r="K6333" s="191">
        <v>1</v>
      </c>
      <c r="L6333" s="189" t="s">
        <v>3</v>
      </c>
      <c r="M6333" s="189" t="s">
        <v>47</v>
      </c>
      <c r="N6333" s="189" t="s">
        <v>1213</v>
      </c>
      <c r="O6333" s="192">
        <v>717</v>
      </c>
      <c r="P6333" s="190">
        <v>0</v>
      </c>
      <c r="Q6333" s="10">
        <f t="shared" si="402"/>
        <v>717</v>
      </c>
    </row>
    <row r="6334" spans="2:17" ht="20.25" customHeight="1">
      <c r="B6334" s="10" t="str">
        <f t="shared" si="403"/>
        <v>دستكش كف مواد سبك460</v>
      </c>
      <c r="C6334" s="10" t="str">
        <f t="shared" si="400"/>
        <v>دستكش كف مواد سبك1403/07/03460</v>
      </c>
      <c r="D6334" s="10" t="str">
        <f>IFERROR(IF(تحویلی!$E$1="","",IF(NOSA!O6334=تحویلی!$E$1,تحویلی!$E$1&amp;COUNTIF(NOSA!$O$1:O6334,تحویلی!$E$1),"")),"")</f>
        <v/>
      </c>
      <c r="E6334" s="10" t="str">
        <f t="shared" si="401"/>
        <v>8217460</v>
      </c>
      <c r="F6334" s="10" t="str">
        <f>IFERROR(VLOOKUP(I6334,DATABASE!$N:$O,2,FALSE),"")</f>
        <v>دستكش كف مواد سبك</v>
      </c>
      <c r="G6334" s="189" t="s">
        <v>3585</v>
      </c>
      <c r="H6334" s="190">
        <v>8217</v>
      </c>
      <c r="I6334" s="189" t="s">
        <v>1456</v>
      </c>
      <c r="J6334" s="189" t="s">
        <v>2</v>
      </c>
      <c r="K6334" s="191">
        <v>1</v>
      </c>
      <c r="L6334" s="189" t="s">
        <v>3</v>
      </c>
      <c r="M6334" s="189" t="s">
        <v>47</v>
      </c>
      <c r="N6334" s="189" t="s">
        <v>2765</v>
      </c>
      <c r="O6334" s="192">
        <v>460</v>
      </c>
      <c r="P6334" s="190">
        <v>0</v>
      </c>
      <c r="Q6334" s="10">
        <f t="shared" si="402"/>
        <v>460</v>
      </c>
    </row>
    <row r="6335" spans="2:17" ht="20.25" customHeight="1">
      <c r="B6335" s="10" t="str">
        <f t="shared" si="403"/>
        <v>لباس كار ديرسوز(بلوز و شلوار)827</v>
      </c>
      <c r="C6335" s="10" t="str">
        <f t="shared" si="400"/>
        <v>لباس كار ديرسوز(بلوز و شلوار)1403/07/03827</v>
      </c>
      <c r="D6335" s="10" t="str">
        <f>IFERROR(IF(تحویلی!$E$1="","",IF(NOSA!O6335=تحویلی!$E$1,تحویلی!$E$1&amp;COUNTIF(NOSA!$O$1:O6335,تحویلی!$E$1),"")),"")</f>
        <v/>
      </c>
      <c r="E6335" s="10" t="str">
        <f t="shared" si="401"/>
        <v>8221827</v>
      </c>
      <c r="F6335" s="10" t="str">
        <f>IFERROR(VLOOKUP(I6335,DATABASE!$N:$O,2,FALSE),"")</f>
        <v>لباس كار ديرسوز(بلوز و شلوار)</v>
      </c>
      <c r="G6335" s="189" t="s">
        <v>3585</v>
      </c>
      <c r="H6335" s="190">
        <v>8221</v>
      </c>
      <c r="I6335" s="189" t="s">
        <v>1634</v>
      </c>
      <c r="J6335" s="189" t="s">
        <v>1635</v>
      </c>
      <c r="K6335" s="191">
        <v>1</v>
      </c>
      <c r="L6335" s="189" t="s">
        <v>28</v>
      </c>
      <c r="M6335" s="189" t="s">
        <v>47</v>
      </c>
      <c r="N6335" s="189" t="s">
        <v>2729</v>
      </c>
      <c r="O6335" s="192">
        <v>827</v>
      </c>
      <c r="P6335" s="190">
        <v>0</v>
      </c>
      <c r="Q6335" s="10">
        <f t="shared" si="402"/>
        <v>827</v>
      </c>
    </row>
    <row r="6336" spans="2:17" ht="20.25" customHeight="1">
      <c r="B6336" s="10" t="str">
        <f t="shared" si="403"/>
        <v>848</v>
      </c>
      <c r="C6336" s="10" t="str">
        <f t="shared" si="400"/>
        <v>1403/07/03848</v>
      </c>
      <c r="D6336" s="10" t="str">
        <f>IFERROR(IF(تحویلی!$E$1="","",IF(NOSA!O6336=تحویلی!$E$1,تحویلی!$E$1&amp;COUNTIF(NOSA!$O$1:O6336,تحویلی!$E$1),"")),"")</f>
        <v/>
      </c>
      <c r="E6336" s="10" t="str">
        <f t="shared" si="401"/>
        <v>8222848</v>
      </c>
      <c r="F6336" s="10" t="str">
        <f>IFERROR(VLOOKUP(I6336,DATABASE!$N:$O,2,FALSE),"")</f>
        <v/>
      </c>
      <c r="G6336" s="189" t="s">
        <v>3585</v>
      </c>
      <c r="H6336" s="190">
        <v>8222</v>
      </c>
      <c r="I6336" s="189" t="s">
        <v>3515</v>
      </c>
      <c r="J6336" s="189" t="s">
        <v>3516</v>
      </c>
      <c r="K6336" s="191">
        <v>1</v>
      </c>
      <c r="L6336" s="189" t="s">
        <v>28</v>
      </c>
      <c r="M6336" s="189" t="s">
        <v>47</v>
      </c>
      <c r="N6336" s="189" t="s">
        <v>2845</v>
      </c>
      <c r="O6336" s="192">
        <v>848</v>
      </c>
      <c r="P6336" s="190">
        <v>0</v>
      </c>
      <c r="Q6336" s="10">
        <f t="shared" si="402"/>
        <v>848</v>
      </c>
    </row>
    <row r="6337" spans="2:17" ht="20.25" customHeight="1">
      <c r="B6337" s="10" t="str">
        <f t="shared" si="403"/>
        <v>848</v>
      </c>
      <c r="C6337" s="10" t="str">
        <f t="shared" si="400"/>
        <v>1403/07/03848</v>
      </c>
      <c r="D6337" s="10" t="str">
        <f>IFERROR(IF(تحویلی!$E$1="","",IF(NOSA!O6337=تحویلی!$E$1,تحویلی!$E$1&amp;COUNTIF(NOSA!$O$1:O6337,تحویلی!$E$1),"")),"")</f>
        <v/>
      </c>
      <c r="E6337" s="10" t="str">
        <f t="shared" si="401"/>
        <v>8222848</v>
      </c>
      <c r="F6337" s="10" t="str">
        <f>IFERROR(VLOOKUP(I6337,DATABASE!$N:$O,2,FALSE),"")</f>
        <v/>
      </c>
      <c r="G6337" s="189" t="s">
        <v>3585</v>
      </c>
      <c r="H6337" s="190">
        <v>8222</v>
      </c>
      <c r="I6337" s="189" t="s">
        <v>2699</v>
      </c>
      <c r="J6337" s="189" t="s">
        <v>7</v>
      </c>
      <c r="K6337" s="191">
        <v>1</v>
      </c>
      <c r="L6337" s="189" t="s">
        <v>8</v>
      </c>
      <c r="M6337" s="189" t="s">
        <v>47</v>
      </c>
      <c r="N6337" s="189" t="s">
        <v>2845</v>
      </c>
      <c r="O6337" s="192">
        <v>848</v>
      </c>
      <c r="P6337" s="190">
        <v>0</v>
      </c>
      <c r="Q6337" s="10">
        <f t="shared" si="402"/>
        <v>848</v>
      </c>
    </row>
    <row r="6338" spans="2:17" ht="20.25" customHeight="1">
      <c r="B6338" s="10" t="str">
        <f t="shared" si="403"/>
        <v>پيشبند نسوز چرمي848</v>
      </c>
      <c r="C6338" s="10" t="str">
        <f t="shared" ref="C6338:C6350" si="404">F6338&amp;G6338&amp;O6338</f>
        <v>پيشبند نسوز چرمي1403/07/03848</v>
      </c>
      <c r="D6338" s="10" t="str">
        <f>IFERROR(IF(تحویلی!$E$1="","",IF(NOSA!O6338=تحویلی!$E$1,تحویلی!$E$1&amp;COUNTIF(NOSA!$O$1:O6338,تحویلی!$E$1),"")),"")</f>
        <v/>
      </c>
      <c r="E6338" s="10" t="str">
        <f t="shared" ref="E6338:E6350" si="405">H6338&amp;O6338</f>
        <v>8222848</v>
      </c>
      <c r="F6338" s="10" t="str">
        <f>IFERROR(VLOOKUP(I6338,DATABASE!$N:$O,2,FALSE),"")</f>
        <v>پيشبند نسوز چرمي</v>
      </c>
      <c r="G6338" s="189" t="s">
        <v>3585</v>
      </c>
      <c r="H6338" s="190">
        <v>8222</v>
      </c>
      <c r="I6338" s="189" t="s">
        <v>1459</v>
      </c>
      <c r="J6338" s="189" t="s">
        <v>15</v>
      </c>
      <c r="K6338" s="191">
        <v>1</v>
      </c>
      <c r="L6338" s="189" t="s">
        <v>8</v>
      </c>
      <c r="M6338" s="189" t="s">
        <v>47</v>
      </c>
      <c r="N6338" s="189" t="s">
        <v>2845</v>
      </c>
      <c r="O6338" s="192">
        <v>848</v>
      </c>
      <c r="P6338" s="190">
        <v>0</v>
      </c>
      <c r="Q6338" s="10">
        <f t="shared" si="402"/>
        <v>848</v>
      </c>
    </row>
    <row r="6339" spans="2:17" ht="20.25" customHeight="1">
      <c r="B6339" s="10" t="str">
        <f t="shared" si="403"/>
        <v>پابند نسوز چرمي848</v>
      </c>
      <c r="C6339" s="10" t="str">
        <f t="shared" si="404"/>
        <v>پابند نسوز چرمي1403/07/03848</v>
      </c>
      <c r="D6339" s="10" t="str">
        <f>IFERROR(IF(تحویلی!$E$1="","",IF(NOSA!O6339=تحویلی!$E$1,تحویلی!$E$1&amp;COUNTIF(NOSA!$O$1:O6339,تحویلی!$E$1),"")),"")</f>
        <v/>
      </c>
      <c r="E6339" s="10" t="str">
        <f t="shared" si="405"/>
        <v>8222848</v>
      </c>
      <c r="F6339" s="10" t="str">
        <f>IFERROR(VLOOKUP(I6339,DATABASE!$N:$O,2,FALSE),"")</f>
        <v>پابند نسوز چرمي</v>
      </c>
      <c r="G6339" s="189" t="s">
        <v>3585</v>
      </c>
      <c r="H6339" s="190">
        <v>8222</v>
      </c>
      <c r="I6339" s="189" t="s">
        <v>1460</v>
      </c>
      <c r="J6339" s="189" t="s">
        <v>18</v>
      </c>
      <c r="K6339" s="191">
        <v>1</v>
      </c>
      <c r="L6339" s="189" t="s">
        <v>3</v>
      </c>
      <c r="M6339" s="189" t="s">
        <v>47</v>
      </c>
      <c r="N6339" s="189" t="s">
        <v>2845</v>
      </c>
      <c r="O6339" s="192">
        <v>848</v>
      </c>
      <c r="P6339" s="190">
        <v>0</v>
      </c>
      <c r="Q6339" s="10">
        <f t="shared" si="402"/>
        <v>848</v>
      </c>
    </row>
    <row r="6340" spans="2:17" ht="20.25" customHeight="1">
      <c r="B6340" s="10" t="str">
        <f t="shared" si="403"/>
        <v>717</v>
      </c>
      <c r="C6340" s="10" t="str">
        <f t="shared" si="404"/>
        <v>1403/07/03717</v>
      </c>
      <c r="D6340" s="10" t="str">
        <f>IFERROR(IF(تحویلی!$E$1="","",IF(NOSA!O6340=تحویلی!$E$1,تحویلی!$E$1&amp;COUNTIF(NOSA!$O$1:O6340,تحویلی!$E$1),"")),"")</f>
        <v/>
      </c>
      <c r="E6340" s="10" t="str">
        <f t="shared" si="405"/>
        <v>8223717</v>
      </c>
      <c r="F6340" s="10" t="str">
        <f>IFERROR(VLOOKUP(I6340,DATABASE!$N:$O,2,FALSE),"")</f>
        <v/>
      </c>
      <c r="G6340" s="189" t="s">
        <v>3585</v>
      </c>
      <c r="H6340" s="190">
        <v>8223</v>
      </c>
      <c r="I6340" s="189" t="s">
        <v>3515</v>
      </c>
      <c r="J6340" s="189" t="s">
        <v>3516</v>
      </c>
      <c r="K6340" s="191">
        <v>1</v>
      </c>
      <c r="L6340" s="189" t="s">
        <v>28</v>
      </c>
      <c r="M6340" s="189" t="s">
        <v>47</v>
      </c>
      <c r="N6340" s="189" t="s">
        <v>1213</v>
      </c>
      <c r="O6340" s="192">
        <v>717</v>
      </c>
      <c r="P6340" s="190">
        <v>0</v>
      </c>
      <c r="Q6340" s="10">
        <f t="shared" si="402"/>
        <v>717</v>
      </c>
    </row>
    <row r="6341" spans="2:17" ht="20.25" customHeight="1">
      <c r="B6341" s="10" t="str">
        <f t="shared" si="403"/>
        <v>717</v>
      </c>
      <c r="C6341" s="10" t="str">
        <f t="shared" si="404"/>
        <v>1403/07/03717</v>
      </c>
      <c r="D6341" s="10" t="str">
        <f>IFERROR(IF(تحویلی!$E$1="","",IF(NOSA!O6341=تحویلی!$E$1,تحویلی!$E$1&amp;COUNTIF(NOSA!$O$1:O6341,تحویلی!$E$1),"")),"")</f>
        <v/>
      </c>
      <c r="E6341" s="10" t="str">
        <f t="shared" si="405"/>
        <v>8223717</v>
      </c>
      <c r="F6341" s="10" t="str">
        <f>IFERROR(VLOOKUP(I6341,DATABASE!$N:$O,2,FALSE),"")</f>
        <v/>
      </c>
      <c r="G6341" s="189" t="s">
        <v>3585</v>
      </c>
      <c r="H6341" s="190">
        <v>8223</v>
      </c>
      <c r="I6341" s="189" t="s">
        <v>2699</v>
      </c>
      <c r="J6341" s="189" t="s">
        <v>7</v>
      </c>
      <c r="K6341" s="191">
        <v>1</v>
      </c>
      <c r="L6341" s="189" t="s">
        <v>8</v>
      </c>
      <c r="M6341" s="189" t="s">
        <v>47</v>
      </c>
      <c r="N6341" s="189" t="s">
        <v>1213</v>
      </c>
      <c r="O6341" s="192">
        <v>717</v>
      </c>
      <c r="P6341" s="190">
        <v>0</v>
      </c>
      <c r="Q6341" s="10">
        <f t="shared" si="402"/>
        <v>717</v>
      </c>
    </row>
    <row r="6342" spans="2:17" ht="20.25" customHeight="1">
      <c r="B6342" s="10" t="str">
        <f t="shared" si="403"/>
        <v>پابند نسوز چرمي717</v>
      </c>
      <c r="C6342" s="10" t="str">
        <f t="shared" si="404"/>
        <v>پابند نسوز چرمي1403/07/03717</v>
      </c>
      <c r="D6342" s="10" t="str">
        <f>IFERROR(IF(تحویلی!$E$1="","",IF(NOSA!O6342=تحویلی!$E$1,تحویلی!$E$1&amp;COUNTIF(NOSA!$O$1:O6342,تحویلی!$E$1),"")),"")</f>
        <v/>
      </c>
      <c r="E6342" s="10" t="str">
        <f t="shared" si="405"/>
        <v>8223717</v>
      </c>
      <c r="F6342" s="10" t="str">
        <f>IFERROR(VLOOKUP(I6342,DATABASE!$N:$O,2,FALSE),"")</f>
        <v>پابند نسوز چرمي</v>
      </c>
      <c r="G6342" s="189" t="s">
        <v>3585</v>
      </c>
      <c r="H6342" s="190">
        <v>8223</v>
      </c>
      <c r="I6342" s="189" t="s">
        <v>1460</v>
      </c>
      <c r="J6342" s="189" t="s">
        <v>18</v>
      </c>
      <c r="K6342" s="191">
        <v>1</v>
      </c>
      <c r="L6342" s="189" t="s">
        <v>3</v>
      </c>
      <c r="M6342" s="189" t="s">
        <v>47</v>
      </c>
      <c r="N6342" s="189" t="s">
        <v>1213</v>
      </c>
      <c r="O6342" s="192">
        <v>717</v>
      </c>
      <c r="P6342" s="190">
        <v>0</v>
      </c>
      <c r="Q6342" s="10">
        <f t="shared" si="402"/>
        <v>717</v>
      </c>
    </row>
    <row r="6343" spans="2:17" ht="20.25" customHeight="1">
      <c r="B6343" s="10" t="str">
        <f t="shared" si="403"/>
        <v>پيشبند نسوز چرمي717</v>
      </c>
      <c r="C6343" s="10" t="str">
        <f t="shared" si="404"/>
        <v>پيشبند نسوز چرمي1403/07/03717</v>
      </c>
      <c r="D6343" s="10" t="str">
        <f>IFERROR(IF(تحویلی!$E$1="","",IF(NOSA!O6343=تحویلی!$E$1,تحویلی!$E$1&amp;COUNTIF(NOSA!$O$1:O6343,تحویلی!$E$1),"")),"")</f>
        <v/>
      </c>
      <c r="E6343" s="10" t="str">
        <f t="shared" si="405"/>
        <v>8223717</v>
      </c>
      <c r="F6343" s="10" t="str">
        <f>IFERROR(VLOOKUP(I6343,DATABASE!$N:$O,2,FALSE),"")</f>
        <v>پيشبند نسوز چرمي</v>
      </c>
      <c r="G6343" s="189" t="s">
        <v>3585</v>
      </c>
      <c r="H6343" s="190">
        <v>8223</v>
      </c>
      <c r="I6343" s="189" t="s">
        <v>1459</v>
      </c>
      <c r="J6343" s="189" t="s">
        <v>15</v>
      </c>
      <c r="K6343" s="191">
        <v>1</v>
      </c>
      <c r="L6343" s="189" t="s">
        <v>8</v>
      </c>
      <c r="M6343" s="189" t="s">
        <v>47</v>
      </c>
      <c r="N6343" s="189" t="s">
        <v>1213</v>
      </c>
      <c r="O6343" s="192">
        <v>717</v>
      </c>
      <c r="P6343" s="190">
        <v>0</v>
      </c>
      <c r="Q6343" s="10">
        <f t="shared" si="402"/>
        <v>717</v>
      </c>
    </row>
    <row r="6344" spans="2:17" ht="20.25" customHeight="1">
      <c r="B6344" s="10" t="str">
        <f t="shared" si="403"/>
        <v>دستكش كف مواد سبك419</v>
      </c>
      <c r="C6344" s="10" t="str">
        <f t="shared" si="404"/>
        <v>دستكش كف مواد سبك1403/07/03419</v>
      </c>
      <c r="D6344" s="10" t="str">
        <f>IFERROR(IF(تحویلی!$E$1="","",IF(NOSA!O6344=تحویلی!$E$1,تحویلی!$E$1&amp;COUNTIF(NOSA!$O$1:O6344,تحویلی!$E$1),"")),"")</f>
        <v/>
      </c>
      <c r="E6344" s="10" t="str">
        <f t="shared" si="405"/>
        <v>8236419</v>
      </c>
      <c r="F6344" s="10" t="str">
        <f>IFERROR(VLOOKUP(I6344,DATABASE!$N:$O,2,FALSE),"")</f>
        <v>دستكش كف مواد سبك</v>
      </c>
      <c r="G6344" s="189" t="s">
        <v>3585</v>
      </c>
      <c r="H6344" s="190">
        <v>8236</v>
      </c>
      <c r="I6344" s="189" t="s">
        <v>1456</v>
      </c>
      <c r="J6344" s="189" t="s">
        <v>2</v>
      </c>
      <c r="K6344" s="191">
        <v>1</v>
      </c>
      <c r="L6344" s="189" t="s">
        <v>3</v>
      </c>
      <c r="M6344" s="189" t="s">
        <v>43</v>
      </c>
      <c r="N6344" s="189" t="s">
        <v>51</v>
      </c>
      <c r="O6344" s="192">
        <v>419</v>
      </c>
      <c r="P6344" s="190">
        <v>0</v>
      </c>
      <c r="Q6344" s="10">
        <f t="shared" si="402"/>
        <v>419</v>
      </c>
    </row>
    <row r="6345" spans="2:17" ht="20.25" customHeight="1">
      <c r="B6345" s="10" t="str">
        <f t="shared" si="403"/>
        <v>گوشي اير پلاگ419</v>
      </c>
      <c r="C6345" s="10" t="str">
        <f t="shared" si="404"/>
        <v>گوشي اير پلاگ1403/07/03419</v>
      </c>
      <c r="D6345" s="10" t="str">
        <f>IFERROR(IF(تحویلی!$E$1="","",IF(NOSA!O6345=تحویلی!$E$1,تحویلی!$E$1&amp;COUNTIF(NOSA!$O$1:O6345,تحویلی!$E$1),"")),"")</f>
        <v/>
      </c>
      <c r="E6345" s="10" t="str">
        <f t="shared" si="405"/>
        <v>8236419</v>
      </c>
      <c r="F6345" s="10" t="str">
        <f>IFERROR(VLOOKUP(I6345,DATABASE!$N:$O,2,FALSE),"")</f>
        <v>گوشي اير پلاگ</v>
      </c>
      <c r="G6345" s="189" t="s">
        <v>3585</v>
      </c>
      <c r="H6345" s="190">
        <v>8236</v>
      </c>
      <c r="I6345" s="189" t="s">
        <v>1581</v>
      </c>
      <c r="J6345" s="189" t="s">
        <v>124</v>
      </c>
      <c r="K6345" s="191">
        <v>1</v>
      </c>
      <c r="L6345" s="189" t="s">
        <v>8</v>
      </c>
      <c r="M6345" s="189" t="s">
        <v>43</v>
      </c>
      <c r="N6345" s="189" t="s">
        <v>51</v>
      </c>
      <c r="O6345" s="192">
        <v>419</v>
      </c>
      <c r="P6345" s="190">
        <v>0</v>
      </c>
      <c r="Q6345" s="10">
        <f t="shared" si="402"/>
        <v>419</v>
      </c>
    </row>
    <row r="6346" spans="2:17" ht="20.25" customHeight="1">
      <c r="B6346" s="10" t="str">
        <f t="shared" si="403"/>
        <v>دستكش ضد برش سبك709</v>
      </c>
      <c r="C6346" s="10" t="str">
        <f t="shared" si="404"/>
        <v>دستكش ضد برش سبك1403/07/03709</v>
      </c>
      <c r="D6346" s="10" t="str">
        <f>IFERROR(IF(تحویلی!$E$1="","",IF(NOSA!O6346=تحویلی!$E$1,تحویلی!$E$1&amp;COUNTIF(NOSA!$O$1:O6346,تحویلی!$E$1),"")),"")</f>
        <v/>
      </c>
      <c r="E6346" s="10" t="str">
        <f t="shared" si="405"/>
        <v>8251709</v>
      </c>
      <c r="F6346" s="10" t="str">
        <f>IFERROR(VLOOKUP(I6346,DATABASE!$N:$O,2,FALSE),"")</f>
        <v>دستكش ضد برش سبك</v>
      </c>
      <c r="G6346" s="189" t="s">
        <v>3585</v>
      </c>
      <c r="H6346" s="190">
        <v>8251</v>
      </c>
      <c r="I6346" s="189" t="s">
        <v>1442</v>
      </c>
      <c r="J6346" s="189" t="s">
        <v>22</v>
      </c>
      <c r="K6346" s="191">
        <v>1</v>
      </c>
      <c r="L6346" s="189" t="s">
        <v>3</v>
      </c>
      <c r="M6346" s="189" t="s">
        <v>40</v>
      </c>
      <c r="N6346" s="189" t="s">
        <v>3221</v>
      </c>
      <c r="O6346" s="192">
        <v>709</v>
      </c>
      <c r="P6346" s="190">
        <v>0</v>
      </c>
      <c r="Q6346" s="10">
        <f t="shared" si="402"/>
        <v>709</v>
      </c>
    </row>
    <row r="6347" spans="2:17" ht="20.25" customHeight="1">
      <c r="B6347" s="10" t="str">
        <f t="shared" si="403"/>
        <v>701</v>
      </c>
      <c r="C6347" s="10" t="str">
        <f t="shared" si="404"/>
        <v>1403/07/03701</v>
      </c>
      <c r="D6347" s="10" t="str">
        <f>IFERROR(IF(تحویلی!$E$1="","",IF(NOSA!O6347=تحویلی!$E$1,تحویلی!$E$1&amp;COUNTIF(NOSA!$O$1:O6347,تحویلی!$E$1),"")),"")</f>
        <v/>
      </c>
      <c r="E6347" s="10" t="str">
        <f t="shared" si="405"/>
        <v>8254701</v>
      </c>
      <c r="F6347" s="10" t="str">
        <f>IFERROR(VLOOKUP(I6347,DATABASE!$N:$O,2,FALSE),"")</f>
        <v/>
      </c>
      <c r="G6347" s="189" t="s">
        <v>3585</v>
      </c>
      <c r="H6347" s="190">
        <v>8254</v>
      </c>
      <c r="I6347" s="189" t="s">
        <v>3559</v>
      </c>
      <c r="J6347" s="189" t="s">
        <v>3560</v>
      </c>
      <c r="K6347" s="191">
        <v>1</v>
      </c>
      <c r="L6347" s="189" t="s">
        <v>8</v>
      </c>
      <c r="M6347" s="189" t="s">
        <v>4</v>
      </c>
      <c r="N6347" s="189" t="s">
        <v>26</v>
      </c>
      <c r="O6347" s="192">
        <v>701</v>
      </c>
      <c r="P6347" s="190">
        <v>0</v>
      </c>
      <c r="Q6347" s="10">
        <f t="shared" si="402"/>
        <v>701</v>
      </c>
    </row>
    <row r="6348" spans="2:17" ht="20.25" customHeight="1">
      <c r="B6348" s="10" t="str">
        <f t="shared" si="403"/>
        <v>45</v>
      </c>
      <c r="C6348" s="10" t="str">
        <f t="shared" si="404"/>
        <v>1403/07/0345</v>
      </c>
      <c r="D6348" s="10" t="str">
        <f>IFERROR(IF(تحویلی!$E$1="","",IF(NOSA!O6348=تحویلی!$E$1,تحویلی!$E$1&amp;COUNTIF(NOSA!$O$1:O6348,تحویلی!$E$1),"")),"")</f>
        <v/>
      </c>
      <c r="E6348" s="10" t="str">
        <f t="shared" si="405"/>
        <v>825445</v>
      </c>
      <c r="F6348" s="10" t="str">
        <f>IFERROR(VLOOKUP(I6348,DATABASE!$N:$O,2,FALSE),"")</f>
        <v/>
      </c>
      <c r="G6348" s="189" t="s">
        <v>3585</v>
      </c>
      <c r="H6348" s="190">
        <v>8254</v>
      </c>
      <c r="I6348" s="189" t="s">
        <v>3559</v>
      </c>
      <c r="J6348" s="189" t="s">
        <v>3560</v>
      </c>
      <c r="K6348" s="191">
        <v>1</v>
      </c>
      <c r="L6348" s="189" t="s">
        <v>8</v>
      </c>
      <c r="M6348" s="189" t="s">
        <v>4</v>
      </c>
      <c r="N6348" s="189" t="s">
        <v>3965</v>
      </c>
      <c r="O6348" s="192">
        <v>45</v>
      </c>
      <c r="P6348" s="190">
        <v>0</v>
      </c>
      <c r="Q6348" s="10">
        <f t="shared" si="402"/>
        <v>45</v>
      </c>
    </row>
    <row r="6349" spans="2:17" ht="20.25" customHeight="1">
      <c r="B6349" s="10" t="str">
        <f t="shared" si="403"/>
        <v>فيلتر ماسك نيم صورت (3M) مدل 2091163</v>
      </c>
      <c r="C6349" s="10" t="str">
        <f t="shared" si="404"/>
        <v>فيلتر ماسك نيم صورت (3M) مدل 20911403/07/03163</v>
      </c>
      <c r="D6349" s="10" t="str">
        <f>IFERROR(IF(تحویلی!$E$1="","",IF(NOSA!O6349=تحویلی!$E$1,تحویلی!$E$1&amp;COUNTIF(NOSA!$O$1:O6349,تحویلی!$E$1),"")),"")</f>
        <v/>
      </c>
      <c r="E6349" s="10" t="str">
        <f t="shared" si="405"/>
        <v>8257163</v>
      </c>
      <c r="F6349" s="10" t="str">
        <f>IFERROR(VLOOKUP(I6349,DATABASE!$N:$O,2,FALSE),"")</f>
        <v>فيلتر ماسك نيم صورت (3M) مدل 2091</v>
      </c>
      <c r="G6349" s="189" t="s">
        <v>3585</v>
      </c>
      <c r="H6349" s="190">
        <v>8257</v>
      </c>
      <c r="I6349" s="189" t="s">
        <v>1475</v>
      </c>
      <c r="J6349" s="189" t="s">
        <v>53</v>
      </c>
      <c r="K6349" s="191">
        <v>1</v>
      </c>
      <c r="L6349" s="189" t="s">
        <v>8</v>
      </c>
      <c r="M6349" s="189" t="s">
        <v>9</v>
      </c>
      <c r="N6349" s="189" t="s">
        <v>232</v>
      </c>
      <c r="O6349" s="192">
        <v>163</v>
      </c>
      <c r="P6349" s="190">
        <v>1</v>
      </c>
      <c r="Q6349" s="10">
        <f t="shared" si="402"/>
        <v>163</v>
      </c>
    </row>
    <row r="6350" spans="2:17" ht="20.25" customHeight="1">
      <c r="B6350" s="10" t="str">
        <f t="shared" si="403"/>
        <v>163</v>
      </c>
      <c r="C6350" s="10" t="str">
        <f t="shared" si="404"/>
        <v>1403/07/03163</v>
      </c>
      <c r="D6350" s="10" t="str">
        <f>IFERROR(IF(تحویلی!$E$1="","",IF(NOSA!O6350=تحویلی!$E$1,تحویلی!$E$1&amp;COUNTIF(NOSA!$O$1:O6350,تحویلی!$E$1),"")),"")</f>
        <v/>
      </c>
      <c r="E6350" s="10" t="str">
        <f t="shared" si="405"/>
        <v>8257163</v>
      </c>
      <c r="F6350" s="10" t="str">
        <f>IFERROR(VLOOKUP(I6350,DATABASE!$N:$O,2,FALSE),"")</f>
        <v/>
      </c>
      <c r="G6350" s="189" t="s">
        <v>3585</v>
      </c>
      <c r="H6350" s="190">
        <v>8257</v>
      </c>
      <c r="I6350" s="189" t="s">
        <v>2699</v>
      </c>
      <c r="J6350" s="189" t="s">
        <v>7</v>
      </c>
      <c r="K6350" s="191">
        <v>1</v>
      </c>
      <c r="L6350" s="189" t="s">
        <v>8</v>
      </c>
      <c r="M6350" s="189" t="s">
        <v>9</v>
      </c>
      <c r="N6350" s="189" t="s">
        <v>232</v>
      </c>
      <c r="O6350" s="192">
        <v>163</v>
      </c>
      <c r="P6350" s="190">
        <v>0</v>
      </c>
      <c r="Q6350" s="10">
        <f t="shared" si="402"/>
        <v>163</v>
      </c>
    </row>
    <row r="6351" spans="2:17" ht="20.25" customHeight="1">
      <c r="B6351" s="10" t="str">
        <f t="shared" ref="B6351:B6414" si="406">F6351&amp;Q6351</f>
        <v>دستكش ضد برش سبك163</v>
      </c>
      <c r="C6351" s="10" t="str">
        <f t="shared" ref="C6351:C6414" si="407">F6351&amp;G6351&amp;O6351</f>
        <v>دستكش ضد برش سبك1403/07/03163</v>
      </c>
      <c r="D6351" s="10" t="str">
        <f>IFERROR(IF(تحویلی!$E$1="","",IF(NOSA!O6351=تحویلی!$E$1,تحویلی!$E$1&amp;COUNTIF(NOSA!$O$1:O6351,تحویلی!$E$1),"")),"")</f>
        <v/>
      </c>
      <c r="E6351" s="10" t="str">
        <f t="shared" ref="E6351:E6414" si="408">H6351&amp;O6351</f>
        <v>8257163</v>
      </c>
      <c r="F6351" s="10" t="str">
        <f>IFERROR(VLOOKUP(I6351,DATABASE!$N:$O,2,FALSE),"")</f>
        <v>دستكش ضد برش سبك</v>
      </c>
      <c r="G6351" s="189" t="s">
        <v>3585</v>
      </c>
      <c r="H6351" s="190">
        <v>8257</v>
      </c>
      <c r="I6351" s="189" t="s">
        <v>1442</v>
      </c>
      <c r="J6351" s="189" t="s">
        <v>22</v>
      </c>
      <c r="K6351" s="191">
        <v>1</v>
      </c>
      <c r="L6351" s="189" t="s">
        <v>3</v>
      </c>
      <c r="M6351" s="189" t="s">
        <v>9</v>
      </c>
      <c r="N6351" s="189" t="s">
        <v>232</v>
      </c>
      <c r="O6351" s="192">
        <v>163</v>
      </c>
      <c r="P6351" s="190">
        <v>0</v>
      </c>
      <c r="Q6351" s="10">
        <f t="shared" si="402"/>
        <v>163</v>
      </c>
    </row>
    <row r="6352" spans="2:17" ht="20.25" customHeight="1">
      <c r="B6352" s="10" t="str">
        <f t="shared" si="406"/>
        <v>دستكش كف مواد سبك69</v>
      </c>
      <c r="C6352" s="10" t="str">
        <f t="shared" si="407"/>
        <v>دستكش كف مواد سبك1403/07/0369</v>
      </c>
      <c r="D6352" s="10" t="str">
        <f>IFERROR(IF(تحویلی!$E$1="","",IF(NOSA!O6352=تحویلی!$E$1,تحویلی!$E$1&amp;COUNTIF(NOSA!$O$1:O6352,تحویلی!$E$1),"")),"")</f>
        <v/>
      </c>
      <c r="E6352" s="10" t="str">
        <f t="shared" si="408"/>
        <v>825969</v>
      </c>
      <c r="F6352" s="10" t="str">
        <f>IFERROR(VLOOKUP(I6352,DATABASE!$N:$O,2,FALSE),"")</f>
        <v>دستكش كف مواد سبك</v>
      </c>
      <c r="G6352" s="189" t="s">
        <v>3585</v>
      </c>
      <c r="H6352" s="190">
        <v>8259</v>
      </c>
      <c r="I6352" s="189" t="s">
        <v>1456</v>
      </c>
      <c r="J6352" s="189" t="s">
        <v>2</v>
      </c>
      <c r="K6352" s="191">
        <v>1</v>
      </c>
      <c r="L6352" s="189" t="s">
        <v>3</v>
      </c>
      <c r="M6352" s="189" t="s">
        <v>19</v>
      </c>
      <c r="N6352" s="189" t="s">
        <v>265</v>
      </c>
      <c r="O6352" s="192">
        <v>69</v>
      </c>
      <c r="P6352" s="190">
        <v>0</v>
      </c>
      <c r="Q6352" s="10">
        <f t="shared" si="402"/>
        <v>69</v>
      </c>
    </row>
    <row r="6353" spans="2:17" ht="20.25" customHeight="1">
      <c r="B6353" s="10" t="str">
        <f t="shared" si="406"/>
        <v>كفش ايمني عايق برق575</v>
      </c>
      <c r="C6353" s="10" t="str">
        <f t="shared" si="407"/>
        <v>كفش ايمني عايق برق1403/07/03575</v>
      </c>
      <c r="D6353" s="10" t="str">
        <f>IFERROR(IF(تحویلی!$E$1="","",IF(NOSA!O6353=تحویلی!$E$1,تحویلی!$E$1&amp;COUNTIF(NOSA!$O$1:O6353,تحویلی!$E$1),"")),"")</f>
        <v/>
      </c>
      <c r="E6353" s="10" t="str">
        <f t="shared" si="408"/>
        <v>8162575</v>
      </c>
      <c r="F6353" s="10" t="str">
        <f>IFERROR(VLOOKUP(I6353,DATABASE!$N:$O,2,FALSE),"")</f>
        <v>كفش ايمني عايق برق</v>
      </c>
      <c r="G6353" s="189" t="s">
        <v>3585</v>
      </c>
      <c r="H6353" s="190">
        <v>8162</v>
      </c>
      <c r="I6353" s="189" t="s">
        <v>1610</v>
      </c>
      <c r="J6353" s="189" t="s">
        <v>1689</v>
      </c>
      <c r="K6353" s="191">
        <v>1</v>
      </c>
      <c r="L6353" s="189" t="s">
        <v>3</v>
      </c>
      <c r="M6353" s="189" t="s">
        <v>19</v>
      </c>
      <c r="N6353" s="189" t="s">
        <v>365</v>
      </c>
      <c r="O6353" s="192">
        <v>575</v>
      </c>
      <c r="P6353" s="190">
        <v>1</v>
      </c>
      <c r="Q6353" s="10">
        <f t="shared" si="402"/>
        <v>575</v>
      </c>
    </row>
    <row r="6354" spans="2:17" ht="20.25" customHeight="1">
      <c r="B6354" s="10" t="str">
        <f t="shared" si="406"/>
        <v>بند كفش277</v>
      </c>
      <c r="C6354" s="10" t="str">
        <f t="shared" si="407"/>
        <v>بند كفش1403/07/04277</v>
      </c>
      <c r="D6354" s="10" t="str">
        <f>IFERROR(IF(تحویلی!$E$1="","",IF(NOSA!O6354=تحویلی!$E$1,تحویلی!$E$1&amp;COUNTIF(NOSA!$O$1:O6354,تحویلی!$E$1),"")),"")</f>
        <v/>
      </c>
      <c r="E6354" s="10" t="str">
        <f t="shared" si="408"/>
        <v>8269277</v>
      </c>
      <c r="F6354" s="10" t="str">
        <f>IFERROR(VLOOKUP(I6354,DATABASE!$N:$O,2,FALSE),"")</f>
        <v>بند كفش</v>
      </c>
      <c r="G6354" s="189" t="s">
        <v>3586</v>
      </c>
      <c r="H6354" s="190">
        <v>8269</v>
      </c>
      <c r="I6354" s="189" t="s">
        <v>1462</v>
      </c>
      <c r="J6354" s="189" t="s">
        <v>450</v>
      </c>
      <c r="K6354" s="191">
        <v>2</v>
      </c>
      <c r="L6354" s="189" t="s">
        <v>3</v>
      </c>
      <c r="M6354" s="189" t="s">
        <v>47</v>
      </c>
      <c r="N6354" s="189" t="s">
        <v>79</v>
      </c>
      <c r="O6354" s="192">
        <v>277</v>
      </c>
      <c r="P6354" s="190">
        <v>0</v>
      </c>
      <c r="Q6354" s="10">
        <f t="shared" si="402"/>
        <v>277</v>
      </c>
    </row>
    <row r="6355" spans="2:17" ht="20.25" customHeight="1">
      <c r="B6355" s="10" t="str">
        <f t="shared" si="406"/>
        <v>پوتين ايمني نسوز145</v>
      </c>
      <c r="C6355" s="10" t="str">
        <f t="shared" si="407"/>
        <v>پوتين ايمني نسوز1403/07/04145</v>
      </c>
      <c r="D6355" s="10" t="str">
        <f>IFERROR(IF(تحویلی!$E$1="","",IF(NOSA!O6355=تحویلی!$E$1,تحویلی!$E$1&amp;COUNTIF(NOSA!$O$1:O6355,تحویلی!$E$1),"")),"")</f>
        <v/>
      </c>
      <c r="E6355" s="10" t="str">
        <f t="shared" si="408"/>
        <v>8305145</v>
      </c>
      <c r="F6355" s="10" t="str">
        <f>IFERROR(VLOOKUP(I6355,DATABASE!$N:$O,2,FALSE),"")</f>
        <v>پوتين ايمني نسوز</v>
      </c>
      <c r="G6355" s="189" t="s">
        <v>3586</v>
      </c>
      <c r="H6355" s="190">
        <v>8305</v>
      </c>
      <c r="I6355" s="189" t="s">
        <v>1472</v>
      </c>
      <c r="J6355" s="189" t="s">
        <v>1700</v>
      </c>
      <c r="K6355" s="191">
        <v>1</v>
      </c>
      <c r="L6355" s="189" t="s">
        <v>3</v>
      </c>
      <c r="M6355" s="189" t="s">
        <v>4</v>
      </c>
      <c r="N6355" s="189" t="s">
        <v>483</v>
      </c>
      <c r="O6355" s="192">
        <v>145</v>
      </c>
      <c r="P6355" s="190">
        <v>1</v>
      </c>
      <c r="Q6355" s="10">
        <f t="shared" si="402"/>
        <v>145</v>
      </c>
    </row>
    <row r="6356" spans="2:17" ht="20.25" customHeight="1">
      <c r="B6356" s="10" t="str">
        <f t="shared" si="406"/>
        <v>لباس كار معمولي- بلوز و شلوار259</v>
      </c>
      <c r="C6356" s="10" t="str">
        <f t="shared" si="407"/>
        <v>لباس كار معمولي- بلوز و شلوار1403/07/04259</v>
      </c>
      <c r="D6356" s="10" t="str">
        <f>IFERROR(IF(تحویلی!$E$1="","",IF(NOSA!O6356=تحویلی!$E$1,تحویلی!$E$1&amp;COUNTIF(NOSA!$O$1:O6356,تحویلی!$E$1),"")),"")</f>
        <v/>
      </c>
      <c r="E6356" s="10" t="str">
        <f t="shared" si="408"/>
        <v>8306259</v>
      </c>
      <c r="F6356" s="10" t="str">
        <f>IFERROR(VLOOKUP(I6356,DATABASE!$N:$O,2,FALSE),"")</f>
        <v>لباس كار معمولي- بلوز و شلوار</v>
      </c>
      <c r="G6356" s="189" t="s">
        <v>3586</v>
      </c>
      <c r="H6356" s="190">
        <v>8306</v>
      </c>
      <c r="I6356" s="189" t="s">
        <v>1583</v>
      </c>
      <c r="J6356" s="189" t="s">
        <v>1624</v>
      </c>
      <c r="K6356" s="191">
        <v>1</v>
      </c>
      <c r="L6356" s="189" t="s">
        <v>28</v>
      </c>
      <c r="M6356" s="189" t="s">
        <v>4</v>
      </c>
      <c r="N6356" s="189" t="s">
        <v>13</v>
      </c>
      <c r="O6356" s="192">
        <v>259</v>
      </c>
      <c r="P6356" s="190">
        <v>0</v>
      </c>
      <c r="Q6356" s="10">
        <f t="shared" si="402"/>
        <v>259</v>
      </c>
    </row>
    <row r="6357" spans="2:17" ht="20.25" customHeight="1">
      <c r="B6357" s="10" t="str">
        <f t="shared" si="406"/>
        <v>پيشبند نسوز آلومينيومي259</v>
      </c>
      <c r="C6357" s="10" t="str">
        <f t="shared" si="407"/>
        <v>پيشبند نسوز آلومينيومي1403/07/04259</v>
      </c>
      <c r="D6357" s="10" t="str">
        <f>IFERROR(IF(تحویلی!$E$1="","",IF(NOSA!O6357=تحویلی!$E$1,تحویلی!$E$1&amp;COUNTIF(NOSA!$O$1:O6357,تحویلی!$E$1),"")),"")</f>
        <v/>
      </c>
      <c r="E6357" s="10" t="str">
        <f t="shared" si="408"/>
        <v>8306259</v>
      </c>
      <c r="F6357" s="10" t="str">
        <f>IFERROR(VLOOKUP(I6357,DATABASE!$N:$O,2,FALSE),"")</f>
        <v>پيشبند نسوز آلومينيومي</v>
      </c>
      <c r="G6357" s="189" t="s">
        <v>3586</v>
      </c>
      <c r="H6357" s="190">
        <v>8306</v>
      </c>
      <c r="I6357" s="189" t="s">
        <v>1464</v>
      </c>
      <c r="J6357" s="189" t="s">
        <v>36</v>
      </c>
      <c r="K6357" s="191">
        <v>1</v>
      </c>
      <c r="L6357" s="189" t="s">
        <v>8</v>
      </c>
      <c r="M6357" s="189" t="s">
        <v>4</v>
      </c>
      <c r="N6357" s="189" t="s">
        <v>13</v>
      </c>
      <c r="O6357" s="192">
        <v>259</v>
      </c>
      <c r="P6357" s="190">
        <v>0</v>
      </c>
      <c r="Q6357" s="10">
        <f t="shared" si="402"/>
        <v>259</v>
      </c>
    </row>
    <row r="6358" spans="2:17" ht="20.25" customHeight="1">
      <c r="B6358" s="10" t="str">
        <f t="shared" si="406"/>
        <v>لباس كار ديرسوز(بلوز و شلوار)194</v>
      </c>
      <c r="C6358" s="10" t="str">
        <f t="shared" si="407"/>
        <v>لباس كار ديرسوز(بلوز و شلوار)1403/07/04194</v>
      </c>
      <c r="D6358" s="10" t="str">
        <f>IFERROR(IF(تحویلی!$E$1="","",IF(NOSA!O6358=تحویلی!$E$1,تحویلی!$E$1&amp;COUNTIF(NOSA!$O$1:O6358,تحویلی!$E$1),"")),"")</f>
        <v/>
      </c>
      <c r="E6358" s="10" t="str">
        <f t="shared" si="408"/>
        <v>8312194</v>
      </c>
      <c r="F6358" s="10" t="str">
        <f>IFERROR(VLOOKUP(I6358,DATABASE!$N:$O,2,FALSE),"")</f>
        <v>لباس كار ديرسوز(بلوز و شلوار)</v>
      </c>
      <c r="G6358" s="189" t="s">
        <v>3586</v>
      </c>
      <c r="H6358" s="190">
        <v>8312</v>
      </c>
      <c r="I6358" s="189" t="s">
        <v>1619</v>
      </c>
      <c r="J6358" s="189" t="s">
        <v>1620</v>
      </c>
      <c r="K6358" s="191">
        <v>1</v>
      </c>
      <c r="L6358" s="189" t="s">
        <v>28</v>
      </c>
      <c r="M6358" s="189" t="s">
        <v>19</v>
      </c>
      <c r="N6358" s="189" t="s">
        <v>859</v>
      </c>
      <c r="O6358" s="192">
        <v>194</v>
      </c>
      <c r="P6358" s="190">
        <v>1</v>
      </c>
      <c r="Q6358" s="10">
        <f t="shared" si="402"/>
        <v>194</v>
      </c>
    </row>
    <row r="6359" spans="2:17" ht="20.25" customHeight="1">
      <c r="B6359" s="10" t="str">
        <f t="shared" si="406"/>
        <v>194</v>
      </c>
      <c r="C6359" s="10" t="str">
        <f t="shared" si="407"/>
        <v>1403/07/04194</v>
      </c>
      <c r="D6359" s="10" t="str">
        <f>IFERROR(IF(تحویلی!$E$1="","",IF(NOSA!O6359=تحویلی!$E$1,تحویلی!$E$1&amp;COUNTIF(NOSA!$O$1:O6359,تحویلی!$E$1),"")),"")</f>
        <v/>
      </c>
      <c r="E6359" s="10" t="str">
        <f t="shared" si="408"/>
        <v>8312194</v>
      </c>
      <c r="F6359" s="10" t="str">
        <f>IFERROR(VLOOKUP(I6359,DATABASE!$N:$O,2,FALSE),"")</f>
        <v/>
      </c>
      <c r="G6359" s="189" t="s">
        <v>3586</v>
      </c>
      <c r="H6359" s="190">
        <v>8312</v>
      </c>
      <c r="I6359" s="189" t="s">
        <v>3559</v>
      </c>
      <c r="J6359" s="189" t="s">
        <v>3560</v>
      </c>
      <c r="K6359" s="191">
        <v>1</v>
      </c>
      <c r="L6359" s="189" t="s">
        <v>8</v>
      </c>
      <c r="M6359" s="189" t="s">
        <v>19</v>
      </c>
      <c r="N6359" s="189" t="s">
        <v>859</v>
      </c>
      <c r="O6359" s="192">
        <v>194</v>
      </c>
      <c r="P6359" s="190">
        <v>1</v>
      </c>
      <c r="Q6359" s="10">
        <f t="shared" si="402"/>
        <v>194</v>
      </c>
    </row>
    <row r="6360" spans="2:17" ht="20.25" customHeight="1">
      <c r="B6360" s="10" t="str">
        <f t="shared" si="406"/>
        <v>دستكش كف مواد سبك673</v>
      </c>
      <c r="C6360" s="10" t="str">
        <f t="shared" si="407"/>
        <v>دستكش كف مواد سبك1403/07/04673</v>
      </c>
      <c r="D6360" s="10" t="str">
        <f>IFERROR(IF(تحویلی!$E$1="","",IF(NOSA!O6360=تحویلی!$E$1,تحویلی!$E$1&amp;COUNTIF(NOSA!$O$1:O6360,تحویلی!$E$1),"")),"")</f>
        <v/>
      </c>
      <c r="E6360" s="10" t="str">
        <f t="shared" si="408"/>
        <v>8313673</v>
      </c>
      <c r="F6360" s="10" t="str">
        <f>IFERROR(VLOOKUP(I6360,DATABASE!$N:$O,2,FALSE),"")</f>
        <v>دستكش كف مواد سبك</v>
      </c>
      <c r="G6360" s="189" t="s">
        <v>3586</v>
      </c>
      <c r="H6360" s="190">
        <v>8313</v>
      </c>
      <c r="I6360" s="189" t="s">
        <v>1456</v>
      </c>
      <c r="J6360" s="189" t="s">
        <v>2</v>
      </c>
      <c r="K6360" s="191">
        <v>1</v>
      </c>
      <c r="L6360" s="189" t="s">
        <v>3</v>
      </c>
      <c r="M6360" s="189" t="s">
        <v>47</v>
      </c>
      <c r="N6360" s="189" t="s">
        <v>1324</v>
      </c>
      <c r="O6360" s="192">
        <v>673</v>
      </c>
      <c r="P6360" s="190">
        <v>0</v>
      </c>
      <c r="Q6360" s="10">
        <f t="shared" si="402"/>
        <v>673</v>
      </c>
    </row>
    <row r="6361" spans="2:17" ht="20.25" customHeight="1">
      <c r="B6361" s="10" t="str">
        <f t="shared" si="406"/>
        <v>دستكش كف مواد سبك694</v>
      </c>
      <c r="C6361" s="10" t="str">
        <f t="shared" si="407"/>
        <v>دستكش كف مواد سبك1403/07/04694</v>
      </c>
      <c r="D6361" s="10" t="str">
        <f>IFERROR(IF(تحویلی!$E$1="","",IF(NOSA!O6361=تحویلی!$E$1,تحویلی!$E$1&amp;COUNTIF(NOSA!$O$1:O6361,تحویلی!$E$1),"")),"")</f>
        <v/>
      </c>
      <c r="E6361" s="10" t="str">
        <f t="shared" si="408"/>
        <v>8314694</v>
      </c>
      <c r="F6361" s="10" t="str">
        <f>IFERROR(VLOOKUP(I6361,DATABASE!$N:$O,2,FALSE),"")</f>
        <v>دستكش كف مواد سبك</v>
      </c>
      <c r="G6361" s="189" t="s">
        <v>3586</v>
      </c>
      <c r="H6361" s="190">
        <v>8314</v>
      </c>
      <c r="I6361" s="189" t="s">
        <v>1456</v>
      </c>
      <c r="J6361" s="189" t="s">
        <v>2</v>
      </c>
      <c r="K6361" s="191">
        <v>1</v>
      </c>
      <c r="L6361" s="189" t="s">
        <v>3</v>
      </c>
      <c r="M6361" s="189" t="s">
        <v>47</v>
      </c>
      <c r="N6361" s="189" t="s">
        <v>2879</v>
      </c>
      <c r="O6361" s="192">
        <v>694</v>
      </c>
      <c r="P6361" s="190">
        <v>0</v>
      </c>
      <c r="Q6361" s="10">
        <f t="shared" ref="Q6361:Q6424" si="409">VALUE(O6361)</f>
        <v>694</v>
      </c>
    </row>
    <row r="6362" spans="2:17" ht="20.25" customHeight="1">
      <c r="B6362" s="10" t="str">
        <f t="shared" si="406"/>
        <v>ماسك جوشكاري8</v>
      </c>
      <c r="C6362" s="10" t="str">
        <f t="shared" si="407"/>
        <v>ماسك جوشكاري1403/07/048</v>
      </c>
      <c r="D6362" s="10" t="str">
        <f>IFERROR(IF(تحویلی!$E$1="","",IF(NOSA!O6362=تحویلی!$E$1,تحویلی!$E$1&amp;COUNTIF(NOSA!$O$1:O6362,تحویلی!$E$1),"")),"")</f>
        <v/>
      </c>
      <c r="E6362" s="10" t="str">
        <f t="shared" si="408"/>
        <v>83158</v>
      </c>
      <c r="F6362" s="10" t="str">
        <f>IFERROR(VLOOKUP(I6362,DATABASE!$N:$O,2,FALSE),"")</f>
        <v>ماسك جوشكاري</v>
      </c>
      <c r="G6362" s="189" t="s">
        <v>3586</v>
      </c>
      <c r="H6362" s="190">
        <v>8315</v>
      </c>
      <c r="I6362" s="189" t="s">
        <v>1598</v>
      </c>
      <c r="J6362" s="189" t="s">
        <v>108</v>
      </c>
      <c r="K6362" s="191">
        <v>1</v>
      </c>
      <c r="L6362" s="189" t="s">
        <v>8</v>
      </c>
      <c r="M6362" s="189" t="s">
        <v>215</v>
      </c>
      <c r="N6362" s="189" t="s">
        <v>710</v>
      </c>
      <c r="O6362" s="192">
        <v>8</v>
      </c>
      <c r="P6362" s="190">
        <v>0</v>
      </c>
      <c r="Q6362" s="10">
        <f t="shared" si="409"/>
        <v>8</v>
      </c>
    </row>
    <row r="6363" spans="2:17" ht="20.25" customHeight="1">
      <c r="B6363" s="10" t="str">
        <f t="shared" si="406"/>
        <v>شيشه مات ماسك جوشكاري8</v>
      </c>
      <c r="C6363" s="10" t="str">
        <f t="shared" si="407"/>
        <v>شيشه مات ماسك جوشكاري1403/07/048</v>
      </c>
      <c r="D6363" s="10" t="str">
        <f>IFERROR(IF(تحویلی!$E$1="","",IF(NOSA!O6363=تحویلی!$E$1,تحویلی!$E$1&amp;COUNTIF(NOSA!$O$1:O6363,تحویلی!$E$1),"")),"")</f>
        <v/>
      </c>
      <c r="E6363" s="10" t="str">
        <f t="shared" si="408"/>
        <v>83158</v>
      </c>
      <c r="F6363" s="10" t="str">
        <f>IFERROR(VLOOKUP(I6363,DATABASE!$N:$O,2,FALSE),"")</f>
        <v>شيشه مات ماسك جوشكاري</v>
      </c>
      <c r="G6363" s="189" t="s">
        <v>3586</v>
      </c>
      <c r="H6363" s="190">
        <v>8315</v>
      </c>
      <c r="I6363" s="189" t="s">
        <v>1507</v>
      </c>
      <c r="J6363" s="189" t="s">
        <v>113</v>
      </c>
      <c r="K6363" s="191">
        <v>1</v>
      </c>
      <c r="L6363" s="189" t="s">
        <v>8</v>
      </c>
      <c r="M6363" s="189" t="s">
        <v>215</v>
      </c>
      <c r="N6363" s="189" t="s">
        <v>710</v>
      </c>
      <c r="O6363" s="192">
        <v>8</v>
      </c>
      <c r="P6363" s="190">
        <v>0</v>
      </c>
      <c r="Q6363" s="10">
        <f t="shared" si="409"/>
        <v>8</v>
      </c>
    </row>
    <row r="6364" spans="2:17" ht="20.25" customHeight="1">
      <c r="B6364" s="10" t="str">
        <f t="shared" si="406"/>
        <v>دستكش ضد برش سبك739</v>
      </c>
      <c r="C6364" s="10" t="str">
        <f t="shared" si="407"/>
        <v>دستكش ضد برش سبك1403/07/05739</v>
      </c>
      <c r="D6364" s="10" t="str">
        <f>IFERROR(IF(تحویلی!$E$1="","",IF(NOSA!O6364=تحویلی!$E$1,تحویلی!$E$1&amp;COUNTIF(NOSA!$O$1:O6364,تحویلی!$E$1),"")),"")</f>
        <v/>
      </c>
      <c r="E6364" s="10" t="str">
        <f t="shared" si="408"/>
        <v>8324739</v>
      </c>
      <c r="F6364" s="10" t="str">
        <f>IFERROR(VLOOKUP(I6364,DATABASE!$N:$O,2,FALSE),"")</f>
        <v>دستكش ضد برش سبك</v>
      </c>
      <c r="G6364" s="3" t="s">
        <v>3587</v>
      </c>
      <c r="H6364" s="4">
        <v>8324</v>
      </c>
      <c r="I6364" s="3" t="s">
        <v>1442</v>
      </c>
      <c r="J6364" s="3" t="s">
        <v>22</v>
      </c>
      <c r="K6364" s="5">
        <v>1</v>
      </c>
      <c r="L6364" s="3" t="s">
        <v>3</v>
      </c>
      <c r="M6364" s="3" t="s">
        <v>47</v>
      </c>
      <c r="N6364" s="3" t="s">
        <v>1005</v>
      </c>
      <c r="O6364" s="1">
        <v>739</v>
      </c>
      <c r="P6364" s="4">
        <v>0</v>
      </c>
      <c r="Q6364" s="10">
        <f t="shared" si="409"/>
        <v>739</v>
      </c>
    </row>
    <row r="6365" spans="2:17" ht="20.25" customHeight="1">
      <c r="B6365" s="10" t="str">
        <f t="shared" si="406"/>
        <v>دستكش ضد برش سبك841</v>
      </c>
      <c r="C6365" s="10" t="str">
        <f t="shared" si="407"/>
        <v>دستكش ضد برش سبك1403/07/05841</v>
      </c>
      <c r="D6365" s="10" t="str">
        <f>IFERROR(IF(تحویلی!$E$1="","",IF(NOSA!O6365=تحویلی!$E$1,تحویلی!$E$1&amp;COUNTIF(NOSA!$O$1:O6365,تحویلی!$E$1),"")),"")</f>
        <v/>
      </c>
      <c r="E6365" s="10" t="str">
        <f t="shared" si="408"/>
        <v>8324841</v>
      </c>
      <c r="F6365" s="10" t="str">
        <f>IFERROR(VLOOKUP(I6365,DATABASE!$N:$O,2,FALSE),"")</f>
        <v>دستكش ضد برش سبك</v>
      </c>
      <c r="G6365" s="3" t="s">
        <v>3587</v>
      </c>
      <c r="H6365" s="4">
        <v>8324</v>
      </c>
      <c r="I6365" s="3" t="s">
        <v>1442</v>
      </c>
      <c r="J6365" s="3" t="s">
        <v>22</v>
      </c>
      <c r="K6365" s="5">
        <v>1</v>
      </c>
      <c r="L6365" s="3" t="s">
        <v>3</v>
      </c>
      <c r="M6365" s="3" t="s">
        <v>47</v>
      </c>
      <c r="N6365" s="3" t="s">
        <v>2686</v>
      </c>
      <c r="O6365" s="1">
        <v>841</v>
      </c>
      <c r="P6365" s="4">
        <v>0</v>
      </c>
      <c r="Q6365" s="10">
        <f t="shared" si="409"/>
        <v>841</v>
      </c>
    </row>
    <row r="6366" spans="2:17" ht="20.25" customHeight="1">
      <c r="B6366" s="10" t="str">
        <f t="shared" si="406"/>
        <v>892</v>
      </c>
      <c r="C6366" s="10" t="str">
        <f t="shared" si="407"/>
        <v>1403/07/05892</v>
      </c>
      <c r="D6366" s="10" t="str">
        <f>IFERROR(IF(تحویلی!$E$1="","",IF(NOSA!O6366=تحویلی!$E$1,تحویلی!$E$1&amp;COUNTIF(NOSA!$O$1:O6366,تحویلی!$E$1),"")),"")</f>
        <v/>
      </c>
      <c r="E6366" s="10" t="str">
        <f t="shared" si="408"/>
        <v>8327892</v>
      </c>
      <c r="F6366" s="10" t="str">
        <f>IFERROR(VLOOKUP(I6366,DATABASE!$N:$O,2,FALSE),"")</f>
        <v/>
      </c>
      <c r="G6366" s="3" t="s">
        <v>3587</v>
      </c>
      <c r="H6366" s="4">
        <v>8327</v>
      </c>
      <c r="I6366" s="3" t="s">
        <v>3559</v>
      </c>
      <c r="J6366" s="3" t="s">
        <v>3560</v>
      </c>
      <c r="K6366" s="5">
        <v>1</v>
      </c>
      <c r="L6366" s="3" t="s">
        <v>8</v>
      </c>
      <c r="M6366" s="3" t="s">
        <v>4</v>
      </c>
      <c r="N6366" s="3" t="s">
        <v>2625</v>
      </c>
      <c r="O6366" s="1">
        <v>892</v>
      </c>
      <c r="P6366" s="4">
        <v>0</v>
      </c>
      <c r="Q6366" s="10">
        <f t="shared" si="409"/>
        <v>892</v>
      </c>
    </row>
    <row r="6367" spans="2:17" ht="20.25" customHeight="1">
      <c r="B6367" s="10" t="str">
        <f t="shared" si="406"/>
        <v>شيشه مات ماسك جوشكاري582</v>
      </c>
      <c r="C6367" s="10" t="str">
        <f t="shared" si="407"/>
        <v>شيشه مات ماسك جوشكاري1403/07/05582</v>
      </c>
      <c r="D6367" s="10" t="str">
        <f>IFERROR(IF(تحویلی!$E$1="","",IF(NOSA!O6367=تحویلی!$E$1,تحویلی!$E$1&amp;COUNTIF(NOSA!$O$1:O6367,تحویلی!$E$1),"")),"")</f>
        <v/>
      </c>
      <c r="E6367" s="10" t="str">
        <f t="shared" si="408"/>
        <v>8335582</v>
      </c>
      <c r="F6367" s="10" t="str">
        <f>IFERROR(VLOOKUP(I6367,DATABASE!$N:$O,2,FALSE),"")</f>
        <v>شيشه مات ماسك جوشكاري</v>
      </c>
      <c r="G6367" s="3" t="s">
        <v>3587</v>
      </c>
      <c r="H6367" s="4">
        <v>8335</v>
      </c>
      <c r="I6367" s="3" t="s">
        <v>1507</v>
      </c>
      <c r="J6367" s="3" t="s">
        <v>113</v>
      </c>
      <c r="K6367" s="5">
        <v>5</v>
      </c>
      <c r="L6367" s="3" t="s">
        <v>8</v>
      </c>
      <c r="M6367" s="3" t="s">
        <v>189</v>
      </c>
      <c r="N6367" s="3" t="s">
        <v>80</v>
      </c>
      <c r="O6367" s="1">
        <v>582</v>
      </c>
      <c r="P6367" s="4">
        <v>0</v>
      </c>
      <c r="Q6367" s="10">
        <f t="shared" si="409"/>
        <v>582</v>
      </c>
    </row>
    <row r="6368" spans="2:17" ht="20.25" customHeight="1">
      <c r="B6368" s="10" t="str">
        <f t="shared" si="406"/>
        <v>دستكش ضد برش سبك723</v>
      </c>
      <c r="C6368" s="10" t="str">
        <f t="shared" si="407"/>
        <v>دستكش ضد برش سبك1403/07/05723</v>
      </c>
      <c r="D6368" s="10" t="str">
        <f>IFERROR(IF(تحویلی!$E$1="","",IF(NOSA!O6368=تحویلی!$E$1,تحویلی!$E$1&amp;COUNTIF(NOSA!$O$1:O6368,تحویلی!$E$1),"")),"")</f>
        <v/>
      </c>
      <c r="E6368" s="10" t="str">
        <f t="shared" si="408"/>
        <v>8352723</v>
      </c>
      <c r="F6368" s="10" t="str">
        <f>IFERROR(VLOOKUP(I6368,DATABASE!$N:$O,2,FALSE),"")</f>
        <v>دستكش ضد برش سبك</v>
      </c>
      <c r="G6368" s="3" t="s">
        <v>3587</v>
      </c>
      <c r="H6368" s="4">
        <v>8352</v>
      </c>
      <c r="I6368" s="3" t="s">
        <v>1442</v>
      </c>
      <c r="J6368" s="3" t="s">
        <v>22</v>
      </c>
      <c r="K6368" s="5">
        <v>1</v>
      </c>
      <c r="L6368" s="3" t="s">
        <v>3</v>
      </c>
      <c r="M6368" s="3" t="s">
        <v>9</v>
      </c>
      <c r="N6368" s="3" t="s">
        <v>3547</v>
      </c>
      <c r="O6368" s="1">
        <v>723</v>
      </c>
      <c r="P6368" s="4">
        <v>0</v>
      </c>
      <c r="Q6368" s="10">
        <f t="shared" si="409"/>
        <v>723</v>
      </c>
    </row>
    <row r="6369" spans="2:17" ht="20.25" customHeight="1">
      <c r="B6369" s="10" t="str">
        <f t="shared" si="406"/>
        <v>دستكش ساق بلند نسوز248</v>
      </c>
      <c r="C6369" s="10" t="str">
        <f t="shared" si="407"/>
        <v>دستكش ساق بلند نسوز1403/07/05248</v>
      </c>
      <c r="D6369" s="10" t="str">
        <f>IFERROR(IF(تحویلی!$E$1="","",IF(NOSA!O6369=تحویلی!$E$1,تحویلی!$E$1&amp;COUNTIF(NOSA!$O$1:O6369,تحویلی!$E$1),"")),"")</f>
        <v/>
      </c>
      <c r="E6369" s="10" t="str">
        <f t="shared" si="408"/>
        <v>8353248</v>
      </c>
      <c r="F6369" s="10" t="str">
        <f>IFERROR(VLOOKUP(I6369,DATABASE!$N:$O,2,FALSE),"")</f>
        <v>دستكش ساق بلند نسوز</v>
      </c>
      <c r="G6369" s="3" t="s">
        <v>3587</v>
      </c>
      <c r="H6369" s="4">
        <v>8353</v>
      </c>
      <c r="I6369" s="3" t="s">
        <v>1461</v>
      </c>
      <c r="J6369" s="3" t="s">
        <v>34</v>
      </c>
      <c r="K6369" s="5">
        <v>1</v>
      </c>
      <c r="L6369" s="3" t="s">
        <v>3</v>
      </c>
      <c r="M6369" s="3" t="s">
        <v>4</v>
      </c>
      <c r="N6369" s="3" t="s">
        <v>3966</v>
      </c>
      <c r="O6369" s="1">
        <v>248</v>
      </c>
      <c r="P6369" s="4">
        <v>1</v>
      </c>
      <c r="Q6369" s="10">
        <f t="shared" si="409"/>
        <v>248</v>
      </c>
    </row>
    <row r="6370" spans="2:17" ht="20.25" customHeight="1">
      <c r="B6370" s="10" t="str">
        <f t="shared" si="406"/>
        <v>دستكش ضد برش سبك83</v>
      </c>
      <c r="C6370" s="10" t="str">
        <f t="shared" si="407"/>
        <v>دستكش ضد برش سبك1403/07/0683</v>
      </c>
      <c r="D6370" s="10" t="str">
        <f>IFERROR(IF(تحویلی!$E$1="","",IF(NOSA!O6370=تحویلی!$E$1,تحویلی!$E$1&amp;COUNTIF(NOSA!$O$1:O6370,تحویلی!$E$1),"")),"")</f>
        <v/>
      </c>
      <c r="E6370" s="10" t="str">
        <f t="shared" si="408"/>
        <v>835883</v>
      </c>
      <c r="F6370" s="10" t="str">
        <f>IFERROR(VLOOKUP(I6370,DATABASE!$N:$O,2,FALSE),"")</f>
        <v>دستكش ضد برش سبك</v>
      </c>
      <c r="G6370" s="3" t="s">
        <v>3588</v>
      </c>
      <c r="H6370" s="4">
        <v>8358</v>
      </c>
      <c r="I6370" s="3" t="s">
        <v>1442</v>
      </c>
      <c r="J6370" s="3" t="s">
        <v>22</v>
      </c>
      <c r="K6370" s="5">
        <v>1</v>
      </c>
      <c r="L6370" s="3" t="s">
        <v>3</v>
      </c>
      <c r="M6370" s="3" t="s">
        <v>43</v>
      </c>
      <c r="N6370" s="3" t="s">
        <v>929</v>
      </c>
      <c r="O6370" s="1">
        <v>83</v>
      </c>
      <c r="P6370" s="4">
        <v>0</v>
      </c>
      <c r="Q6370" s="10">
        <f t="shared" si="409"/>
        <v>83</v>
      </c>
    </row>
    <row r="6371" spans="2:17" ht="20.25" customHeight="1">
      <c r="B6371" s="10" t="str">
        <f t="shared" si="406"/>
        <v>دستكش ضد برش سبك869</v>
      </c>
      <c r="C6371" s="10" t="str">
        <f t="shared" si="407"/>
        <v>دستكش ضد برش سبك1403/07/07869</v>
      </c>
      <c r="D6371" s="10" t="str">
        <f>IFERROR(IF(تحویلی!$E$1="","",IF(NOSA!O6371=تحویلی!$E$1,تحویلی!$E$1&amp;COUNTIF(NOSA!$O$1:O6371,تحویلی!$E$1),"")),"")</f>
        <v/>
      </c>
      <c r="E6371" s="10" t="str">
        <f t="shared" si="408"/>
        <v>8380869</v>
      </c>
      <c r="F6371" s="10" t="str">
        <f>IFERROR(VLOOKUP(I6371,DATABASE!$N:$O,2,FALSE),"")</f>
        <v>دستكش ضد برش سبك</v>
      </c>
      <c r="G6371" s="3" t="s">
        <v>3589</v>
      </c>
      <c r="H6371" s="4">
        <v>8380</v>
      </c>
      <c r="I6371" s="3" t="s">
        <v>1442</v>
      </c>
      <c r="J6371" s="3" t="s">
        <v>22</v>
      </c>
      <c r="K6371" s="5">
        <v>1</v>
      </c>
      <c r="L6371" s="3" t="s">
        <v>3</v>
      </c>
      <c r="M6371" s="3" t="s">
        <v>19</v>
      </c>
      <c r="N6371" s="3" t="s">
        <v>3327</v>
      </c>
      <c r="O6371" s="1">
        <v>869</v>
      </c>
      <c r="P6371" s="4">
        <v>0</v>
      </c>
      <c r="Q6371" s="10">
        <f t="shared" si="409"/>
        <v>869</v>
      </c>
    </row>
    <row r="6372" spans="2:17" ht="20.25" customHeight="1">
      <c r="B6372" s="10" t="str">
        <f t="shared" si="406"/>
        <v>دستكش ضد برش سبك70</v>
      </c>
      <c r="C6372" s="10" t="str">
        <f t="shared" si="407"/>
        <v>دستكش ضد برش سبك1403/07/0770</v>
      </c>
      <c r="D6372" s="10" t="str">
        <f>IFERROR(IF(تحویلی!$E$1="","",IF(NOSA!O6372=تحویلی!$E$1,تحویلی!$E$1&amp;COUNTIF(NOSA!$O$1:O6372,تحویلی!$E$1),"")),"")</f>
        <v/>
      </c>
      <c r="E6372" s="10" t="str">
        <f t="shared" si="408"/>
        <v>838470</v>
      </c>
      <c r="F6372" s="10" t="str">
        <f>IFERROR(VLOOKUP(I6372,DATABASE!$N:$O,2,FALSE),"")</f>
        <v>دستكش ضد برش سبك</v>
      </c>
      <c r="G6372" s="3" t="s">
        <v>3589</v>
      </c>
      <c r="H6372" s="4">
        <v>8384</v>
      </c>
      <c r="I6372" s="3" t="s">
        <v>1442</v>
      </c>
      <c r="J6372" s="3" t="s">
        <v>22</v>
      </c>
      <c r="K6372" s="5">
        <v>1</v>
      </c>
      <c r="L6372" s="3" t="s">
        <v>3</v>
      </c>
      <c r="M6372" s="3" t="s">
        <v>9</v>
      </c>
      <c r="N6372" s="3" t="s">
        <v>688</v>
      </c>
      <c r="O6372" s="1">
        <v>70</v>
      </c>
      <c r="P6372" s="4">
        <v>1</v>
      </c>
      <c r="Q6372" s="10">
        <f t="shared" si="409"/>
        <v>70</v>
      </c>
    </row>
    <row r="6373" spans="2:17" ht="20.25" customHeight="1">
      <c r="B6373" s="10" t="str">
        <f t="shared" si="406"/>
        <v>بند كفش599</v>
      </c>
      <c r="C6373" s="10" t="str">
        <f t="shared" si="407"/>
        <v>بند كفش1403/07/07599</v>
      </c>
      <c r="D6373" s="10" t="str">
        <f>IFERROR(IF(تحویلی!$E$1="","",IF(NOSA!O6373=تحویلی!$E$1,تحویلی!$E$1&amp;COUNTIF(NOSA!$O$1:O6373,تحویلی!$E$1),"")),"")</f>
        <v/>
      </c>
      <c r="E6373" s="10" t="str">
        <f t="shared" si="408"/>
        <v>8392599</v>
      </c>
      <c r="F6373" s="10" t="str">
        <f>IFERROR(VLOOKUP(I6373,DATABASE!$N:$O,2,FALSE),"")</f>
        <v>بند كفش</v>
      </c>
      <c r="G6373" s="3" t="s">
        <v>3589</v>
      </c>
      <c r="H6373" s="4">
        <v>8392</v>
      </c>
      <c r="I6373" s="3" t="s">
        <v>1462</v>
      </c>
      <c r="J6373" s="3" t="s">
        <v>450</v>
      </c>
      <c r="K6373" s="5">
        <v>2</v>
      </c>
      <c r="L6373" s="3" t="s">
        <v>3</v>
      </c>
      <c r="M6373" s="3" t="s">
        <v>47</v>
      </c>
      <c r="N6373" s="3" t="s">
        <v>131</v>
      </c>
      <c r="O6373" s="1">
        <v>599</v>
      </c>
      <c r="P6373" s="4">
        <v>0</v>
      </c>
      <c r="Q6373" s="10">
        <f t="shared" si="409"/>
        <v>599</v>
      </c>
    </row>
    <row r="6374" spans="2:17" ht="20.25" customHeight="1">
      <c r="B6374" s="10" t="str">
        <f t="shared" si="406"/>
        <v>دستكش ضد برش سبك848</v>
      </c>
      <c r="C6374" s="10" t="str">
        <f t="shared" si="407"/>
        <v>دستكش ضد برش سبك1403/07/07848</v>
      </c>
      <c r="D6374" s="10" t="str">
        <f>IFERROR(IF(تحویلی!$E$1="","",IF(NOSA!O6374=تحویلی!$E$1,تحویلی!$E$1&amp;COUNTIF(NOSA!$O$1:O6374,تحویلی!$E$1),"")),"")</f>
        <v/>
      </c>
      <c r="E6374" s="10" t="str">
        <f t="shared" si="408"/>
        <v>8403848</v>
      </c>
      <c r="F6374" s="10" t="str">
        <f>IFERROR(VLOOKUP(I6374,DATABASE!$N:$O,2,FALSE),"")</f>
        <v>دستكش ضد برش سبك</v>
      </c>
      <c r="G6374" s="3" t="s">
        <v>3589</v>
      </c>
      <c r="H6374" s="4">
        <v>8403</v>
      </c>
      <c r="I6374" s="3" t="s">
        <v>1442</v>
      </c>
      <c r="J6374" s="3" t="s">
        <v>22</v>
      </c>
      <c r="K6374" s="5">
        <v>1</v>
      </c>
      <c r="L6374" s="3" t="s">
        <v>3</v>
      </c>
      <c r="M6374" s="3" t="s">
        <v>47</v>
      </c>
      <c r="N6374" s="3" t="s">
        <v>2750</v>
      </c>
      <c r="O6374" s="1">
        <v>848</v>
      </c>
      <c r="P6374" s="4">
        <v>1</v>
      </c>
      <c r="Q6374" s="10">
        <f t="shared" si="409"/>
        <v>848</v>
      </c>
    </row>
    <row r="6375" spans="2:17" ht="20.25" customHeight="1">
      <c r="B6375" s="10" t="str">
        <f t="shared" si="406"/>
        <v>هدگير نقاب701</v>
      </c>
      <c r="C6375" s="10" t="str">
        <f t="shared" si="407"/>
        <v>هدگير نقاب1403/07/07701</v>
      </c>
      <c r="D6375" s="10" t="str">
        <f>IFERROR(IF(تحویلی!$E$1="","",IF(NOSA!O6375=تحویلی!$E$1,تحویلی!$E$1&amp;COUNTIF(NOSA!$O$1:O6375,تحویلی!$E$1),"")),"")</f>
        <v/>
      </c>
      <c r="E6375" s="10" t="str">
        <f t="shared" si="408"/>
        <v>8407701</v>
      </c>
      <c r="F6375" s="10" t="str">
        <f>IFERROR(VLOOKUP(I6375,DATABASE!$N:$O,2,FALSE),"")</f>
        <v>هدگير نقاب</v>
      </c>
      <c r="G6375" s="3" t="s">
        <v>3589</v>
      </c>
      <c r="H6375" s="4">
        <v>8407</v>
      </c>
      <c r="I6375" s="3" t="s">
        <v>1468</v>
      </c>
      <c r="J6375" s="3" t="s">
        <v>12</v>
      </c>
      <c r="K6375" s="5">
        <v>1</v>
      </c>
      <c r="L6375" s="3" t="s">
        <v>8</v>
      </c>
      <c r="M6375" s="3" t="s">
        <v>4</v>
      </c>
      <c r="N6375" s="3" t="s">
        <v>26</v>
      </c>
      <c r="O6375" s="1">
        <v>701</v>
      </c>
      <c r="P6375" s="4">
        <v>1</v>
      </c>
      <c r="Q6375" s="10">
        <f t="shared" si="409"/>
        <v>701</v>
      </c>
    </row>
    <row r="6376" spans="2:17" ht="20.25" customHeight="1">
      <c r="B6376" s="10" t="str">
        <f t="shared" si="406"/>
        <v>پيشبند نسوز آلومينيومي701</v>
      </c>
      <c r="C6376" s="10" t="str">
        <f t="shared" si="407"/>
        <v>پيشبند نسوز آلومينيومي1403/07/07701</v>
      </c>
      <c r="D6376" s="10" t="str">
        <f>IFERROR(IF(تحویلی!$E$1="","",IF(NOSA!O6376=تحویلی!$E$1,تحویلی!$E$1&amp;COUNTIF(NOSA!$O$1:O6376,تحویلی!$E$1),"")),"")</f>
        <v/>
      </c>
      <c r="E6376" s="10" t="str">
        <f t="shared" si="408"/>
        <v>8407701</v>
      </c>
      <c r="F6376" s="10" t="str">
        <f>IFERROR(VLOOKUP(I6376,DATABASE!$N:$O,2,FALSE),"")</f>
        <v>پيشبند نسوز آلومينيومي</v>
      </c>
      <c r="G6376" s="3" t="s">
        <v>3589</v>
      </c>
      <c r="H6376" s="4">
        <v>8407</v>
      </c>
      <c r="I6376" s="3" t="s">
        <v>1464</v>
      </c>
      <c r="J6376" s="3" t="s">
        <v>36</v>
      </c>
      <c r="K6376" s="5">
        <v>1</v>
      </c>
      <c r="L6376" s="3" t="s">
        <v>8</v>
      </c>
      <c r="M6376" s="3" t="s">
        <v>4</v>
      </c>
      <c r="N6376" s="3" t="s">
        <v>26</v>
      </c>
      <c r="O6376" s="1">
        <v>701</v>
      </c>
      <c r="P6376" s="4">
        <v>1</v>
      </c>
      <c r="Q6376" s="10">
        <f t="shared" si="409"/>
        <v>701</v>
      </c>
    </row>
    <row r="6377" spans="2:17" ht="20.25" customHeight="1">
      <c r="B6377" s="10" t="str">
        <f t="shared" si="406"/>
        <v>كفش ايمني582</v>
      </c>
      <c r="C6377" s="10" t="str">
        <f t="shared" si="407"/>
        <v>كفش ايمني1403/07/07582</v>
      </c>
      <c r="D6377" s="10" t="str">
        <f>IFERROR(IF(تحویلی!$E$1="","",IF(NOSA!O6377=تحویلی!$E$1,تحویلی!$E$1&amp;COUNTIF(NOSA!$O$1:O6377,تحویلی!$E$1),"")),"")</f>
        <v/>
      </c>
      <c r="E6377" s="10" t="str">
        <f t="shared" si="408"/>
        <v>8410582</v>
      </c>
      <c r="F6377" s="10" t="str">
        <f>IFERROR(VLOOKUP(I6377,DATABASE!$N:$O,2,FALSE),"")</f>
        <v>كفش ايمني</v>
      </c>
      <c r="G6377" s="3" t="s">
        <v>3589</v>
      </c>
      <c r="H6377" s="4">
        <v>8410</v>
      </c>
      <c r="I6377" s="3" t="s">
        <v>1526</v>
      </c>
      <c r="J6377" s="3" t="s">
        <v>1729</v>
      </c>
      <c r="K6377" s="5">
        <v>1</v>
      </c>
      <c r="L6377" s="3" t="s">
        <v>3</v>
      </c>
      <c r="M6377" s="3" t="s">
        <v>47</v>
      </c>
      <c r="N6377" s="3" t="s">
        <v>80</v>
      </c>
      <c r="O6377" s="1">
        <v>582</v>
      </c>
      <c r="P6377" s="4">
        <v>0</v>
      </c>
      <c r="Q6377" s="10">
        <f t="shared" si="409"/>
        <v>582</v>
      </c>
    </row>
    <row r="6378" spans="2:17" ht="20.25" customHeight="1">
      <c r="B6378" s="10" t="str">
        <f t="shared" si="406"/>
        <v>شلوار فرم انتظامات582</v>
      </c>
      <c r="C6378" s="10" t="str">
        <f t="shared" si="407"/>
        <v>شلوار فرم انتظامات1403/07/07582</v>
      </c>
      <c r="D6378" s="10" t="str">
        <f>IFERROR(IF(تحویلی!$E$1="","",IF(NOSA!O6378=تحویلی!$E$1,تحویلی!$E$1&amp;COUNTIF(NOSA!$O$1:O6378,تحویلی!$E$1),"")),"")</f>
        <v/>
      </c>
      <c r="E6378" s="10" t="str">
        <f t="shared" si="408"/>
        <v>8410582</v>
      </c>
      <c r="F6378" s="10" t="str">
        <f>IFERROR(VLOOKUP(I6378,DATABASE!$N:$O,2,FALSE),"")</f>
        <v>شلوار فرم انتظامات</v>
      </c>
      <c r="G6378" s="3" t="s">
        <v>3589</v>
      </c>
      <c r="H6378" s="4">
        <v>8410</v>
      </c>
      <c r="I6378" s="3" t="s">
        <v>2298</v>
      </c>
      <c r="J6378" s="3" t="s">
        <v>2851</v>
      </c>
      <c r="K6378" s="5">
        <v>1</v>
      </c>
      <c r="L6378" s="3" t="s">
        <v>28</v>
      </c>
      <c r="M6378" s="3" t="s">
        <v>47</v>
      </c>
      <c r="N6378" s="3" t="s">
        <v>80</v>
      </c>
      <c r="O6378" s="1">
        <v>582</v>
      </c>
      <c r="P6378" s="4">
        <v>0</v>
      </c>
      <c r="Q6378" s="10">
        <f t="shared" si="409"/>
        <v>582</v>
      </c>
    </row>
    <row r="6379" spans="2:17" ht="20.25" customHeight="1">
      <c r="B6379" s="10" t="str">
        <f t="shared" si="406"/>
        <v>پوتين ايمني نسوز545</v>
      </c>
      <c r="C6379" s="10" t="str">
        <f t="shared" si="407"/>
        <v>پوتين ايمني نسوز1403/07/07545</v>
      </c>
      <c r="D6379" s="10" t="str">
        <f>IFERROR(IF(تحویلی!$E$1="","",IF(NOSA!O6379=تحویلی!$E$1,تحویلی!$E$1&amp;COUNTIF(NOSA!$O$1:O6379,تحویلی!$E$1),"")),"")</f>
        <v/>
      </c>
      <c r="E6379" s="10" t="str">
        <f t="shared" si="408"/>
        <v>8411545</v>
      </c>
      <c r="F6379" s="10" t="str">
        <f>IFERROR(VLOOKUP(I6379,DATABASE!$N:$O,2,FALSE),"")</f>
        <v>پوتين ايمني نسوز</v>
      </c>
      <c r="G6379" s="3" t="s">
        <v>3589</v>
      </c>
      <c r="H6379" s="4">
        <v>8411</v>
      </c>
      <c r="I6379" s="3" t="s">
        <v>1631</v>
      </c>
      <c r="J6379" s="3" t="s">
        <v>1632</v>
      </c>
      <c r="K6379" s="5">
        <v>1</v>
      </c>
      <c r="L6379" s="3" t="s">
        <v>3</v>
      </c>
      <c r="M6379" s="3" t="s">
        <v>4</v>
      </c>
      <c r="N6379" s="3" t="s">
        <v>109</v>
      </c>
      <c r="O6379" s="1">
        <v>545</v>
      </c>
      <c r="P6379" s="4">
        <v>1</v>
      </c>
      <c r="Q6379" s="10">
        <f t="shared" si="409"/>
        <v>545</v>
      </c>
    </row>
    <row r="6380" spans="2:17" ht="20.25" customHeight="1">
      <c r="B6380" s="10" t="str">
        <f t="shared" si="406"/>
        <v>دستكش ساق بلند نسوز649</v>
      </c>
      <c r="C6380" s="10" t="str">
        <f t="shared" si="407"/>
        <v>دستكش ساق بلند نسوز1403/07/07649</v>
      </c>
      <c r="D6380" s="10" t="str">
        <f>IFERROR(IF(تحویلی!$E$1="","",IF(NOSA!O6380=تحویلی!$E$1,تحویلی!$E$1&amp;COUNTIF(NOSA!$O$1:O6380,تحویلی!$E$1),"")),"")</f>
        <v/>
      </c>
      <c r="E6380" s="10" t="str">
        <f t="shared" si="408"/>
        <v>8418649</v>
      </c>
      <c r="F6380" s="10" t="str">
        <f>IFERROR(VLOOKUP(I6380,DATABASE!$N:$O,2,FALSE),"")</f>
        <v>دستكش ساق بلند نسوز</v>
      </c>
      <c r="G6380" s="3" t="s">
        <v>3589</v>
      </c>
      <c r="H6380" s="4">
        <v>8418</v>
      </c>
      <c r="I6380" s="3" t="s">
        <v>1461</v>
      </c>
      <c r="J6380" s="3" t="s">
        <v>34</v>
      </c>
      <c r="K6380" s="5">
        <v>1</v>
      </c>
      <c r="L6380" s="3" t="s">
        <v>3</v>
      </c>
      <c r="M6380" s="3" t="s">
        <v>19</v>
      </c>
      <c r="N6380" s="3" t="s">
        <v>1425</v>
      </c>
      <c r="O6380" s="1">
        <v>649</v>
      </c>
      <c r="P6380" s="4"/>
      <c r="Q6380" s="10">
        <f t="shared" si="409"/>
        <v>649</v>
      </c>
    </row>
    <row r="6381" spans="2:17" ht="20.25" customHeight="1">
      <c r="B6381" s="10" t="str">
        <f t="shared" si="406"/>
        <v>دستكش ضد برش سبك170</v>
      </c>
      <c r="C6381" s="10" t="str">
        <f t="shared" si="407"/>
        <v>دستكش ضد برش سبك1403/07/07170</v>
      </c>
      <c r="D6381" s="10" t="str">
        <f>IFERROR(IF(تحویلی!$E$1="","",IF(NOSA!O6381=تحویلی!$E$1,تحویلی!$E$1&amp;COUNTIF(NOSA!$O$1:O6381,تحویلی!$E$1),"")),"")</f>
        <v/>
      </c>
      <c r="E6381" s="10" t="str">
        <f t="shared" si="408"/>
        <v>8422170</v>
      </c>
      <c r="F6381" s="10" t="str">
        <f>IFERROR(VLOOKUP(I6381,DATABASE!$N:$O,2,FALSE),"")</f>
        <v>دستكش ضد برش سبك</v>
      </c>
      <c r="G6381" s="3" t="s">
        <v>3589</v>
      </c>
      <c r="H6381" s="4">
        <v>8422</v>
      </c>
      <c r="I6381" s="3" t="s">
        <v>1442</v>
      </c>
      <c r="J6381" s="3" t="s">
        <v>22</v>
      </c>
      <c r="K6381" s="5">
        <v>1</v>
      </c>
      <c r="L6381" s="3" t="s">
        <v>3</v>
      </c>
      <c r="M6381" s="3" t="s">
        <v>9</v>
      </c>
      <c r="N6381" s="3" t="s">
        <v>3241</v>
      </c>
      <c r="O6381" s="1">
        <v>170</v>
      </c>
      <c r="P6381" s="4">
        <v>0</v>
      </c>
      <c r="Q6381" s="10">
        <f t="shared" si="409"/>
        <v>170</v>
      </c>
    </row>
    <row r="6382" spans="2:17" ht="20.25" customHeight="1">
      <c r="B6382" s="10" t="str">
        <f t="shared" si="406"/>
        <v>دستكش ساق بلند نسوز170</v>
      </c>
      <c r="C6382" s="10" t="str">
        <f t="shared" si="407"/>
        <v>دستكش ساق بلند نسوز1403/07/07170</v>
      </c>
      <c r="D6382" s="10" t="str">
        <f>IFERROR(IF(تحویلی!$E$1="","",IF(NOSA!O6382=تحویلی!$E$1,تحویلی!$E$1&amp;COUNTIF(NOSA!$O$1:O6382,تحویلی!$E$1),"")),"")</f>
        <v/>
      </c>
      <c r="E6382" s="10" t="str">
        <f t="shared" si="408"/>
        <v>8422170</v>
      </c>
      <c r="F6382" s="10" t="str">
        <f>IFERROR(VLOOKUP(I6382,DATABASE!$N:$O,2,FALSE),"")</f>
        <v>دستكش ساق بلند نسوز</v>
      </c>
      <c r="G6382" s="3" t="s">
        <v>3589</v>
      </c>
      <c r="H6382" s="4">
        <v>8422</v>
      </c>
      <c r="I6382" s="3" t="s">
        <v>1461</v>
      </c>
      <c r="J6382" s="3" t="s">
        <v>34</v>
      </c>
      <c r="K6382" s="5">
        <v>1</v>
      </c>
      <c r="L6382" s="3" t="s">
        <v>3</v>
      </c>
      <c r="M6382" s="3" t="s">
        <v>9</v>
      </c>
      <c r="N6382" s="3" t="s">
        <v>3241</v>
      </c>
      <c r="O6382" s="1">
        <v>170</v>
      </c>
      <c r="P6382" s="4">
        <v>0</v>
      </c>
      <c r="Q6382" s="10">
        <f t="shared" si="409"/>
        <v>170</v>
      </c>
    </row>
    <row r="6383" spans="2:17" ht="20.25" customHeight="1">
      <c r="B6383" s="10" t="str">
        <f t="shared" si="406"/>
        <v>دستكش كف دوبل چرمي170</v>
      </c>
      <c r="C6383" s="10" t="str">
        <f t="shared" si="407"/>
        <v>دستكش كف دوبل چرمي1403/07/07170</v>
      </c>
      <c r="D6383" s="10" t="str">
        <f>IFERROR(IF(تحویلی!$E$1="","",IF(NOSA!O6383=تحویلی!$E$1,تحویلی!$E$1&amp;COUNTIF(NOSA!$O$1:O6383,تحویلی!$E$1),"")),"")</f>
        <v/>
      </c>
      <c r="E6383" s="10" t="str">
        <f t="shared" si="408"/>
        <v>8422170</v>
      </c>
      <c r="F6383" s="10" t="str">
        <f>IFERROR(VLOOKUP(I6383,DATABASE!$N:$O,2,FALSE),"")</f>
        <v>دستكش كف دوبل چرمي</v>
      </c>
      <c r="G6383" s="3" t="s">
        <v>3589</v>
      </c>
      <c r="H6383" s="4">
        <v>8422</v>
      </c>
      <c r="I6383" s="3" t="s">
        <v>1683</v>
      </c>
      <c r="J6383" s="3" t="s">
        <v>1684</v>
      </c>
      <c r="K6383" s="5">
        <v>1</v>
      </c>
      <c r="L6383" s="3" t="s">
        <v>3</v>
      </c>
      <c r="M6383" s="3" t="s">
        <v>9</v>
      </c>
      <c r="N6383" s="3" t="s">
        <v>3241</v>
      </c>
      <c r="O6383" s="1">
        <v>170</v>
      </c>
      <c r="P6383" s="4">
        <v>0</v>
      </c>
      <c r="Q6383" s="10">
        <f t="shared" si="409"/>
        <v>170</v>
      </c>
    </row>
    <row r="6384" spans="2:17" ht="20.25" customHeight="1">
      <c r="B6384" s="10" t="str">
        <f t="shared" si="406"/>
        <v>دستكش ضد برش سبك624</v>
      </c>
      <c r="C6384" s="10" t="str">
        <f t="shared" si="407"/>
        <v>دستكش ضد برش سبك1403/07/08624</v>
      </c>
      <c r="D6384" s="10" t="str">
        <f>IFERROR(IF(تحویلی!$E$1="","",IF(NOSA!O6384=تحویلی!$E$1,تحویلی!$E$1&amp;COUNTIF(NOSA!$O$1:O6384,تحویلی!$E$1),"")),"")</f>
        <v/>
      </c>
      <c r="E6384" s="10" t="str">
        <f t="shared" si="408"/>
        <v>8433624</v>
      </c>
      <c r="F6384" s="10" t="str">
        <f>IFERROR(VLOOKUP(I6384,DATABASE!$N:$O,2,FALSE),"")</f>
        <v>دستكش ضد برش سبك</v>
      </c>
      <c r="G6384" s="193" t="s">
        <v>3590</v>
      </c>
      <c r="H6384" s="194">
        <v>8433</v>
      </c>
      <c r="I6384" s="193" t="s">
        <v>1442</v>
      </c>
      <c r="J6384" s="193" t="s">
        <v>22</v>
      </c>
      <c r="K6384" s="195">
        <v>1</v>
      </c>
      <c r="L6384" s="193" t="s">
        <v>3</v>
      </c>
      <c r="M6384" s="193" t="s">
        <v>25</v>
      </c>
      <c r="N6384" s="193" t="s">
        <v>226</v>
      </c>
      <c r="O6384" s="196">
        <v>624</v>
      </c>
      <c r="P6384" s="194">
        <v>0</v>
      </c>
      <c r="Q6384" s="10">
        <f t="shared" si="409"/>
        <v>624</v>
      </c>
    </row>
    <row r="6385" spans="2:17" ht="20.25" customHeight="1">
      <c r="B6385" s="10" t="str">
        <f t="shared" si="406"/>
        <v>ماسك جوشكاري719</v>
      </c>
      <c r="C6385" s="10" t="str">
        <f t="shared" si="407"/>
        <v>ماسك جوشكاري1403/07/08719</v>
      </c>
      <c r="D6385" s="10" t="str">
        <f>IFERROR(IF(تحویلی!$E$1="","",IF(NOSA!O6385=تحویلی!$E$1,تحویلی!$E$1&amp;COUNTIF(NOSA!$O$1:O6385,تحویلی!$E$1),"")),"")</f>
        <v/>
      </c>
      <c r="E6385" s="10" t="str">
        <f t="shared" si="408"/>
        <v>8439719</v>
      </c>
      <c r="F6385" s="10" t="str">
        <f>IFERROR(VLOOKUP(I6385,DATABASE!$N:$O,2,FALSE),"")</f>
        <v>ماسك جوشكاري</v>
      </c>
      <c r="G6385" s="193" t="s">
        <v>3590</v>
      </c>
      <c r="H6385" s="194">
        <v>8439</v>
      </c>
      <c r="I6385" s="193" t="s">
        <v>1598</v>
      </c>
      <c r="J6385" s="193" t="s">
        <v>108</v>
      </c>
      <c r="K6385" s="195">
        <v>1</v>
      </c>
      <c r="L6385" s="193" t="s">
        <v>8</v>
      </c>
      <c r="M6385" s="193" t="s">
        <v>215</v>
      </c>
      <c r="N6385" s="193" t="s">
        <v>395</v>
      </c>
      <c r="O6385" s="196">
        <v>719</v>
      </c>
      <c r="P6385" s="194">
        <v>0</v>
      </c>
      <c r="Q6385" s="10">
        <f t="shared" si="409"/>
        <v>719</v>
      </c>
    </row>
    <row r="6386" spans="2:17" ht="20.25" customHeight="1">
      <c r="B6386" s="10" t="str">
        <f t="shared" si="406"/>
        <v>شيشه مات ماسك جوشكاري719</v>
      </c>
      <c r="C6386" s="10" t="str">
        <f t="shared" si="407"/>
        <v>شيشه مات ماسك جوشكاري1403/07/08719</v>
      </c>
      <c r="D6386" s="10" t="str">
        <f>IFERROR(IF(تحویلی!$E$1="","",IF(NOSA!O6386=تحویلی!$E$1,تحویلی!$E$1&amp;COUNTIF(NOSA!$O$1:O6386,تحویلی!$E$1),"")),"")</f>
        <v/>
      </c>
      <c r="E6386" s="10" t="str">
        <f t="shared" si="408"/>
        <v>8439719</v>
      </c>
      <c r="F6386" s="10" t="str">
        <f>IFERROR(VLOOKUP(I6386,DATABASE!$N:$O,2,FALSE),"")</f>
        <v>شيشه مات ماسك جوشكاري</v>
      </c>
      <c r="G6386" s="193" t="s">
        <v>3590</v>
      </c>
      <c r="H6386" s="194">
        <v>8439</v>
      </c>
      <c r="I6386" s="193" t="s">
        <v>1507</v>
      </c>
      <c r="J6386" s="193" t="s">
        <v>113</v>
      </c>
      <c r="K6386" s="195">
        <v>1</v>
      </c>
      <c r="L6386" s="193" t="s">
        <v>8</v>
      </c>
      <c r="M6386" s="193" t="s">
        <v>215</v>
      </c>
      <c r="N6386" s="193" t="s">
        <v>395</v>
      </c>
      <c r="O6386" s="196">
        <v>719</v>
      </c>
      <c r="P6386" s="194">
        <v>0</v>
      </c>
      <c r="Q6386" s="10">
        <f t="shared" si="409"/>
        <v>719</v>
      </c>
    </row>
    <row r="6387" spans="2:17" ht="20.25" customHeight="1">
      <c r="B6387" s="10" t="str">
        <f t="shared" si="406"/>
        <v>دستكش ضد برش سبك580</v>
      </c>
      <c r="C6387" s="10" t="str">
        <f t="shared" si="407"/>
        <v>دستكش ضد برش سبك1403/07/08580</v>
      </c>
      <c r="D6387" s="10" t="str">
        <f>IFERROR(IF(تحویلی!$E$1="","",IF(NOSA!O6387=تحویلی!$E$1,تحویلی!$E$1&amp;COUNTIF(NOSA!$O$1:O6387,تحویلی!$E$1),"")),"")</f>
        <v/>
      </c>
      <c r="E6387" s="10" t="str">
        <f t="shared" si="408"/>
        <v>8440580</v>
      </c>
      <c r="F6387" s="10" t="str">
        <f>IFERROR(VLOOKUP(I6387,DATABASE!$N:$O,2,FALSE),"")</f>
        <v>دستكش ضد برش سبك</v>
      </c>
      <c r="G6387" s="193" t="s">
        <v>3590</v>
      </c>
      <c r="H6387" s="194">
        <v>8440</v>
      </c>
      <c r="I6387" s="193" t="s">
        <v>1442</v>
      </c>
      <c r="J6387" s="193" t="s">
        <v>22</v>
      </c>
      <c r="K6387" s="195">
        <v>1</v>
      </c>
      <c r="L6387" s="193" t="s">
        <v>3</v>
      </c>
      <c r="M6387" s="193" t="s">
        <v>47</v>
      </c>
      <c r="N6387" s="193" t="s">
        <v>132</v>
      </c>
      <c r="O6387" s="196">
        <v>580</v>
      </c>
      <c r="P6387" s="194">
        <v>0</v>
      </c>
      <c r="Q6387" s="10">
        <f t="shared" si="409"/>
        <v>580</v>
      </c>
    </row>
    <row r="6388" spans="2:17" ht="20.25" customHeight="1">
      <c r="B6388" s="10" t="str">
        <f t="shared" si="406"/>
        <v>دستكش ضد برش سبك641</v>
      </c>
      <c r="C6388" s="10" t="str">
        <f t="shared" si="407"/>
        <v>دستكش ضد برش سبك1403/07/08641</v>
      </c>
      <c r="D6388" s="10" t="str">
        <f>IFERROR(IF(تحویلی!$E$1="","",IF(NOSA!O6388=تحویلی!$E$1,تحویلی!$E$1&amp;COUNTIF(NOSA!$O$1:O6388,تحویلی!$E$1),"")),"")</f>
        <v/>
      </c>
      <c r="E6388" s="10" t="str">
        <f t="shared" si="408"/>
        <v>8440641</v>
      </c>
      <c r="F6388" s="10" t="str">
        <f>IFERROR(VLOOKUP(I6388,DATABASE!$N:$O,2,FALSE),"")</f>
        <v>دستكش ضد برش سبك</v>
      </c>
      <c r="G6388" s="193" t="s">
        <v>3590</v>
      </c>
      <c r="H6388" s="194">
        <v>8440</v>
      </c>
      <c r="I6388" s="193" t="s">
        <v>1442</v>
      </c>
      <c r="J6388" s="193" t="s">
        <v>22</v>
      </c>
      <c r="K6388" s="195">
        <v>1</v>
      </c>
      <c r="L6388" s="193" t="s">
        <v>3</v>
      </c>
      <c r="M6388" s="193" t="s">
        <v>47</v>
      </c>
      <c r="N6388" s="193" t="s">
        <v>154</v>
      </c>
      <c r="O6388" s="196">
        <v>641</v>
      </c>
      <c r="P6388" s="194">
        <v>1</v>
      </c>
      <c r="Q6388" s="10">
        <f t="shared" si="409"/>
        <v>641</v>
      </c>
    </row>
    <row r="6389" spans="2:17" ht="20.25" customHeight="1">
      <c r="B6389" s="10" t="str">
        <f t="shared" si="406"/>
        <v>ماسك جوشكاري254</v>
      </c>
      <c r="C6389" s="10" t="str">
        <f t="shared" si="407"/>
        <v>ماسك جوشكاري1403/07/08254</v>
      </c>
      <c r="D6389" s="10" t="str">
        <f>IFERROR(IF(تحویلی!$E$1="","",IF(NOSA!O6389=تحویلی!$E$1,تحویلی!$E$1&amp;COUNTIF(NOSA!$O$1:O6389,تحویلی!$E$1),"")),"")</f>
        <v/>
      </c>
      <c r="E6389" s="10" t="str">
        <f t="shared" si="408"/>
        <v>8443254</v>
      </c>
      <c r="F6389" s="10" t="str">
        <f>IFERROR(VLOOKUP(I6389,DATABASE!$N:$O,2,FALSE),"")</f>
        <v>ماسك جوشكاري</v>
      </c>
      <c r="G6389" s="193" t="s">
        <v>3590</v>
      </c>
      <c r="H6389" s="194">
        <v>8443</v>
      </c>
      <c r="I6389" s="193" t="s">
        <v>1598</v>
      </c>
      <c r="J6389" s="193" t="s">
        <v>108</v>
      </c>
      <c r="K6389" s="195">
        <v>1</v>
      </c>
      <c r="L6389" s="193" t="s">
        <v>8</v>
      </c>
      <c r="M6389" s="193" t="s">
        <v>133</v>
      </c>
      <c r="N6389" s="193" t="s">
        <v>279</v>
      </c>
      <c r="O6389" s="196">
        <v>254</v>
      </c>
      <c r="P6389" s="194">
        <v>0</v>
      </c>
      <c r="Q6389" s="10">
        <f t="shared" si="409"/>
        <v>254</v>
      </c>
    </row>
    <row r="6390" spans="2:17" ht="20.25" customHeight="1">
      <c r="B6390" s="10" t="str">
        <f t="shared" si="406"/>
        <v>شيشه مات ماسك جوشكاري254</v>
      </c>
      <c r="C6390" s="10" t="str">
        <f t="shared" si="407"/>
        <v>شيشه مات ماسك جوشكاري1403/07/08254</v>
      </c>
      <c r="D6390" s="10" t="str">
        <f>IFERROR(IF(تحویلی!$E$1="","",IF(NOSA!O6390=تحویلی!$E$1,تحویلی!$E$1&amp;COUNTIF(NOSA!$O$1:O6390,تحویلی!$E$1),"")),"")</f>
        <v/>
      </c>
      <c r="E6390" s="10" t="str">
        <f t="shared" si="408"/>
        <v>8443254</v>
      </c>
      <c r="F6390" s="10" t="str">
        <f>IFERROR(VLOOKUP(I6390,DATABASE!$N:$O,2,FALSE),"")</f>
        <v>شيشه مات ماسك جوشكاري</v>
      </c>
      <c r="G6390" s="193" t="s">
        <v>3590</v>
      </c>
      <c r="H6390" s="194">
        <v>8443</v>
      </c>
      <c r="I6390" s="193" t="s">
        <v>1507</v>
      </c>
      <c r="J6390" s="193" t="s">
        <v>113</v>
      </c>
      <c r="K6390" s="195">
        <v>1</v>
      </c>
      <c r="L6390" s="193" t="s">
        <v>8</v>
      </c>
      <c r="M6390" s="193" t="s">
        <v>133</v>
      </c>
      <c r="N6390" s="193" t="s">
        <v>279</v>
      </c>
      <c r="O6390" s="196">
        <v>254</v>
      </c>
      <c r="P6390" s="194">
        <v>0</v>
      </c>
      <c r="Q6390" s="10">
        <f t="shared" si="409"/>
        <v>254</v>
      </c>
    </row>
    <row r="6391" spans="2:17" ht="20.25" customHeight="1">
      <c r="B6391" s="10" t="str">
        <f t="shared" si="406"/>
        <v>عينك سنگ زني بغل توري719</v>
      </c>
      <c r="C6391" s="10" t="str">
        <f t="shared" si="407"/>
        <v>عينك سنگ زني بغل توري1403/07/08719</v>
      </c>
      <c r="D6391" s="10" t="str">
        <f>IFERROR(IF(تحویلی!$E$1="","",IF(NOSA!O6391=تحویلی!$E$1,تحویلی!$E$1&amp;COUNTIF(NOSA!$O$1:O6391,تحویلی!$E$1),"")),"")</f>
        <v/>
      </c>
      <c r="E6391" s="10" t="str">
        <f t="shared" si="408"/>
        <v>8450719</v>
      </c>
      <c r="F6391" s="10" t="str">
        <f>IFERROR(VLOOKUP(I6391,DATABASE!$N:$O,2,FALSE),"")</f>
        <v>عينك سنگ زني بغل توري</v>
      </c>
      <c r="G6391" s="193" t="s">
        <v>3590</v>
      </c>
      <c r="H6391" s="194">
        <v>8450</v>
      </c>
      <c r="I6391" s="193" t="s">
        <v>1519</v>
      </c>
      <c r="J6391" s="193" t="s">
        <v>1520</v>
      </c>
      <c r="K6391" s="195">
        <v>1</v>
      </c>
      <c r="L6391" s="193" t="s">
        <v>8</v>
      </c>
      <c r="M6391" s="193" t="s">
        <v>47</v>
      </c>
      <c r="N6391" s="193" t="s">
        <v>395</v>
      </c>
      <c r="O6391" s="196">
        <v>719</v>
      </c>
      <c r="P6391" s="194">
        <v>0</v>
      </c>
      <c r="Q6391" s="10">
        <f t="shared" si="409"/>
        <v>719</v>
      </c>
    </row>
    <row r="6392" spans="2:17" ht="20.25" customHeight="1">
      <c r="B6392" s="10" t="str">
        <f t="shared" si="406"/>
        <v>نقاب تيره محافظ صورت معمولي259</v>
      </c>
      <c r="C6392" s="10" t="str">
        <f t="shared" si="407"/>
        <v>نقاب تيره محافظ صورت معمولي1403/07/08259</v>
      </c>
      <c r="D6392" s="10" t="str">
        <f>IFERROR(IF(تحویلی!$E$1="","",IF(NOSA!O6392=تحویلی!$E$1,تحویلی!$E$1&amp;COUNTIF(NOSA!$O$1:O6392,تحویلی!$E$1),"")),"")</f>
        <v/>
      </c>
      <c r="E6392" s="10" t="str">
        <f t="shared" si="408"/>
        <v>8469259</v>
      </c>
      <c r="F6392" s="10" t="str">
        <f>IFERROR(VLOOKUP(I6392,DATABASE!$N:$O,2,FALSE),"")</f>
        <v>نقاب تيره محافظ صورت معمولي</v>
      </c>
      <c r="G6392" s="193" t="s">
        <v>3590</v>
      </c>
      <c r="H6392" s="194">
        <v>8469</v>
      </c>
      <c r="I6392" s="193" t="s">
        <v>1557</v>
      </c>
      <c r="J6392" s="193" t="s">
        <v>115</v>
      </c>
      <c r="K6392" s="195">
        <v>1</v>
      </c>
      <c r="L6392" s="193" t="s">
        <v>8</v>
      </c>
      <c r="M6392" s="193" t="s">
        <v>4</v>
      </c>
      <c r="N6392" s="193" t="s">
        <v>13</v>
      </c>
      <c r="O6392" s="196">
        <v>259</v>
      </c>
      <c r="P6392" s="194">
        <v>1</v>
      </c>
      <c r="Q6392" s="10">
        <f t="shared" si="409"/>
        <v>259</v>
      </c>
    </row>
    <row r="6393" spans="2:17" ht="20.25" customHeight="1">
      <c r="B6393" s="10" t="str">
        <f t="shared" si="406"/>
        <v>دستكش ضد برش سبك932</v>
      </c>
      <c r="C6393" s="10" t="str">
        <f t="shared" si="407"/>
        <v>دستكش ضد برش سبك1403/07/09932</v>
      </c>
      <c r="D6393" s="10" t="str">
        <f>IFERROR(IF(تحویلی!$E$1="","",IF(NOSA!O6393=تحویلی!$E$1,تحویلی!$E$1&amp;COUNTIF(NOSA!$O$1:O6393,تحویلی!$E$1),"")),"")</f>
        <v/>
      </c>
      <c r="E6393" s="10" t="str">
        <f t="shared" si="408"/>
        <v>8473932</v>
      </c>
      <c r="F6393" s="10" t="str">
        <f>IFERROR(VLOOKUP(I6393,DATABASE!$N:$O,2,FALSE),"")</f>
        <v>دستكش ضد برش سبك</v>
      </c>
      <c r="G6393" s="193" t="s">
        <v>3591</v>
      </c>
      <c r="H6393" s="194">
        <v>8473</v>
      </c>
      <c r="I6393" s="193" t="s">
        <v>1442</v>
      </c>
      <c r="J6393" s="193" t="s">
        <v>22</v>
      </c>
      <c r="K6393" s="195">
        <v>1</v>
      </c>
      <c r="L6393" s="193" t="s">
        <v>3</v>
      </c>
      <c r="M6393" s="193" t="s">
        <v>47</v>
      </c>
      <c r="N6393" s="193" t="s">
        <v>3527</v>
      </c>
      <c r="O6393" s="196">
        <v>932</v>
      </c>
      <c r="P6393" s="194">
        <v>0</v>
      </c>
      <c r="Q6393" s="10">
        <f t="shared" si="409"/>
        <v>932</v>
      </c>
    </row>
    <row r="6394" spans="2:17" ht="20.25" customHeight="1">
      <c r="B6394" s="10" t="str">
        <f t="shared" si="406"/>
        <v>128</v>
      </c>
      <c r="C6394" s="10" t="str">
        <f t="shared" si="407"/>
        <v>1403/07/09128</v>
      </c>
      <c r="D6394" s="10" t="str">
        <f>IFERROR(IF(تحویلی!$E$1="","",IF(NOSA!O6394=تحویلی!$E$1,تحویلی!$E$1&amp;COUNTIF(NOSA!$O$1:O6394,تحویلی!$E$1),"")),"")</f>
        <v/>
      </c>
      <c r="E6394" s="10" t="str">
        <f t="shared" si="408"/>
        <v>8485128</v>
      </c>
      <c r="F6394" s="10" t="str">
        <f>IFERROR(VLOOKUP(I6394,DATABASE!$N:$O,2,FALSE),"")</f>
        <v/>
      </c>
      <c r="G6394" s="193" t="s">
        <v>3591</v>
      </c>
      <c r="H6394" s="194">
        <v>8485</v>
      </c>
      <c r="I6394" s="193" t="s">
        <v>2743</v>
      </c>
      <c r="J6394" s="193" t="s">
        <v>2744</v>
      </c>
      <c r="K6394" s="195">
        <v>1</v>
      </c>
      <c r="L6394" s="193" t="s">
        <v>3</v>
      </c>
      <c r="M6394" s="193" t="s">
        <v>4</v>
      </c>
      <c r="N6394" s="193" t="s">
        <v>2766</v>
      </c>
      <c r="O6394" s="196">
        <v>128</v>
      </c>
      <c r="P6394" s="194">
        <v>0</v>
      </c>
      <c r="Q6394" s="10">
        <f t="shared" si="409"/>
        <v>128</v>
      </c>
    </row>
    <row r="6395" spans="2:17" ht="20.25" customHeight="1">
      <c r="B6395" s="10" t="str">
        <f t="shared" si="406"/>
        <v>دستكش ضد برش سبك835</v>
      </c>
      <c r="C6395" s="10" t="str">
        <f t="shared" si="407"/>
        <v>دستكش ضد برش سبك1403/07/09835</v>
      </c>
      <c r="D6395" s="10" t="str">
        <f>IFERROR(IF(تحویلی!$E$1="","",IF(NOSA!O6395=تحویلی!$E$1,تحویلی!$E$1&amp;COUNTIF(NOSA!$O$1:O6395,تحویلی!$E$1),"")),"")</f>
        <v/>
      </c>
      <c r="E6395" s="10" t="str">
        <f t="shared" si="408"/>
        <v>8486835</v>
      </c>
      <c r="F6395" s="10" t="str">
        <f>IFERROR(VLOOKUP(I6395,DATABASE!$N:$O,2,FALSE),"")</f>
        <v>دستكش ضد برش سبك</v>
      </c>
      <c r="G6395" s="193" t="s">
        <v>3591</v>
      </c>
      <c r="H6395" s="194">
        <v>8486</v>
      </c>
      <c r="I6395" s="193" t="s">
        <v>1442</v>
      </c>
      <c r="J6395" s="193" t="s">
        <v>22</v>
      </c>
      <c r="K6395" s="195">
        <v>1</v>
      </c>
      <c r="L6395" s="193" t="s">
        <v>3</v>
      </c>
      <c r="M6395" s="193" t="s">
        <v>47</v>
      </c>
      <c r="N6395" s="193" t="s">
        <v>3484</v>
      </c>
      <c r="O6395" s="196">
        <v>835</v>
      </c>
      <c r="P6395" s="194">
        <v>0</v>
      </c>
      <c r="Q6395" s="10">
        <f t="shared" si="409"/>
        <v>835</v>
      </c>
    </row>
    <row r="6396" spans="2:17" ht="20.25" customHeight="1">
      <c r="B6396" s="10" t="str">
        <f t="shared" si="406"/>
        <v>كفش ايمني44</v>
      </c>
      <c r="C6396" s="10" t="str">
        <f t="shared" si="407"/>
        <v>كفش ايمني1403/07/0944</v>
      </c>
      <c r="D6396" s="10" t="str">
        <f>IFERROR(IF(تحویلی!$E$1="","",IF(NOSA!O6396=تحویلی!$E$1,تحویلی!$E$1&amp;COUNTIF(NOSA!$O$1:O6396,تحویلی!$E$1),"")),"")</f>
        <v/>
      </c>
      <c r="E6396" s="10" t="str">
        <f t="shared" si="408"/>
        <v>848744</v>
      </c>
      <c r="F6396" s="10" t="str">
        <f>IFERROR(VLOOKUP(I6396,DATABASE!$N:$O,2,FALSE),"")</f>
        <v>كفش ايمني</v>
      </c>
      <c r="G6396" s="193" t="s">
        <v>3591</v>
      </c>
      <c r="H6396" s="194">
        <v>8487</v>
      </c>
      <c r="I6396" s="193" t="s">
        <v>1539</v>
      </c>
      <c r="J6396" s="193" t="s">
        <v>1748</v>
      </c>
      <c r="K6396" s="195">
        <v>1</v>
      </c>
      <c r="L6396" s="193" t="s">
        <v>3</v>
      </c>
      <c r="M6396" s="193" t="s">
        <v>19</v>
      </c>
      <c r="N6396" s="193" t="s">
        <v>2731</v>
      </c>
      <c r="O6396" s="196">
        <v>44</v>
      </c>
      <c r="P6396" s="194">
        <v>1</v>
      </c>
      <c r="Q6396" s="10">
        <f t="shared" si="409"/>
        <v>44</v>
      </c>
    </row>
    <row r="6397" spans="2:17" ht="20.25" customHeight="1">
      <c r="B6397" s="10" t="str">
        <f t="shared" si="406"/>
        <v>دستكش كف مواد سبك44</v>
      </c>
      <c r="C6397" s="10" t="str">
        <f t="shared" si="407"/>
        <v>دستكش كف مواد سبك1403/07/0944</v>
      </c>
      <c r="D6397" s="10" t="str">
        <f>IFERROR(IF(تحویلی!$E$1="","",IF(NOSA!O6397=تحویلی!$E$1,تحویلی!$E$1&amp;COUNTIF(NOSA!$O$1:O6397,تحویلی!$E$1),"")),"")</f>
        <v/>
      </c>
      <c r="E6397" s="10" t="str">
        <f t="shared" si="408"/>
        <v>848744</v>
      </c>
      <c r="F6397" s="10" t="str">
        <f>IFERROR(VLOOKUP(I6397,DATABASE!$N:$O,2,FALSE),"")</f>
        <v>دستكش كف مواد سبك</v>
      </c>
      <c r="G6397" s="193" t="s">
        <v>3591</v>
      </c>
      <c r="H6397" s="194">
        <v>8487</v>
      </c>
      <c r="I6397" s="193" t="s">
        <v>1456</v>
      </c>
      <c r="J6397" s="193" t="s">
        <v>2</v>
      </c>
      <c r="K6397" s="195">
        <v>1</v>
      </c>
      <c r="L6397" s="193" t="s">
        <v>3</v>
      </c>
      <c r="M6397" s="193" t="s">
        <v>19</v>
      </c>
      <c r="N6397" s="193" t="s">
        <v>2731</v>
      </c>
      <c r="O6397" s="196">
        <v>44</v>
      </c>
      <c r="P6397" s="194">
        <v>0</v>
      </c>
      <c r="Q6397" s="10">
        <f t="shared" si="409"/>
        <v>44</v>
      </c>
    </row>
    <row r="6398" spans="2:17" ht="20.25" customHeight="1">
      <c r="B6398" s="10" t="str">
        <f t="shared" si="406"/>
        <v>لباس كار ديرسوز(بلوز و شلوار)935</v>
      </c>
      <c r="C6398" s="10" t="str">
        <f t="shared" si="407"/>
        <v>لباس كار ديرسوز(بلوز و شلوار)1403/07/09935</v>
      </c>
      <c r="D6398" s="10" t="str">
        <f>IFERROR(IF(تحویلی!$E$1="","",IF(NOSA!O6398=تحویلی!$E$1,تحویلی!$E$1&amp;COUNTIF(NOSA!$O$1:O6398,تحویلی!$E$1),"")),"")</f>
        <v/>
      </c>
      <c r="E6398" s="10" t="str">
        <f t="shared" si="408"/>
        <v>8488935</v>
      </c>
      <c r="F6398" s="10" t="str">
        <f>IFERROR(VLOOKUP(I6398,DATABASE!$N:$O,2,FALSE),"")</f>
        <v>لباس كار ديرسوز(بلوز و شلوار)</v>
      </c>
      <c r="G6398" s="193" t="s">
        <v>3591</v>
      </c>
      <c r="H6398" s="194">
        <v>8488</v>
      </c>
      <c r="I6398" s="193" t="s">
        <v>1634</v>
      </c>
      <c r="J6398" s="193" t="s">
        <v>1635</v>
      </c>
      <c r="K6398" s="195">
        <v>1</v>
      </c>
      <c r="L6398" s="193" t="s">
        <v>28</v>
      </c>
      <c r="M6398" s="193" t="s">
        <v>9</v>
      </c>
      <c r="N6398" s="193" t="s">
        <v>3968</v>
      </c>
      <c r="O6398" s="196">
        <v>935</v>
      </c>
      <c r="P6398" s="194">
        <v>0</v>
      </c>
      <c r="Q6398" s="10">
        <f t="shared" si="409"/>
        <v>935</v>
      </c>
    </row>
    <row r="6399" spans="2:17" ht="20.25" customHeight="1">
      <c r="B6399" s="10" t="str">
        <f t="shared" si="406"/>
        <v>كلاه ايمني935</v>
      </c>
      <c r="C6399" s="10" t="str">
        <f t="shared" si="407"/>
        <v>كلاه ايمني1403/07/09935</v>
      </c>
      <c r="D6399" s="10" t="str">
        <f>IFERROR(IF(تحویلی!$E$1="","",IF(NOSA!O6399=تحویلی!$E$1,تحویلی!$E$1&amp;COUNTIF(NOSA!$O$1:O6399,تحویلی!$E$1),"")),"")</f>
        <v/>
      </c>
      <c r="E6399" s="10" t="str">
        <f t="shared" si="408"/>
        <v>8488935</v>
      </c>
      <c r="F6399" s="10" t="str">
        <f>IFERROR(VLOOKUP(I6399,DATABASE!$N:$O,2,FALSE),"")</f>
        <v>كلاه ايمني</v>
      </c>
      <c r="G6399" s="193" t="s">
        <v>3591</v>
      </c>
      <c r="H6399" s="194">
        <v>8488</v>
      </c>
      <c r="I6399" s="193" t="s">
        <v>1505</v>
      </c>
      <c r="J6399" s="193" t="s">
        <v>1628</v>
      </c>
      <c r="K6399" s="195">
        <v>1</v>
      </c>
      <c r="L6399" s="193" t="s">
        <v>8</v>
      </c>
      <c r="M6399" s="193" t="s">
        <v>9</v>
      </c>
      <c r="N6399" s="193" t="s">
        <v>3968</v>
      </c>
      <c r="O6399" s="196">
        <v>935</v>
      </c>
      <c r="P6399" s="194">
        <v>0</v>
      </c>
      <c r="Q6399" s="10">
        <f t="shared" si="409"/>
        <v>935</v>
      </c>
    </row>
    <row r="6400" spans="2:17" ht="20.25" customHeight="1">
      <c r="B6400" s="10" t="str">
        <f t="shared" si="406"/>
        <v>كفش ايمني935</v>
      </c>
      <c r="C6400" s="10" t="str">
        <f t="shared" si="407"/>
        <v>كفش ايمني1403/07/09935</v>
      </c>
      <c r="D6400" s="10" t="str">
        <f>IFERROR(IF(تحویلی!$E$1="","",IF(NOSA!O6400=تحویلی!$E$1,تحویلی!$E$1&amp;COUNTIF(NOSA!$O$1:O6400,تحویلی!$E$1),"")),"")</f>
        <v/>
      </c>
      <c r="E6400" s="10" t="str">
        <f t="shared" si="408"/>
        <v>8488935</v>
      </c>
      <c r="F6400" s="10" t="str">
        <f>IFERROR(VLOOKUP(I6400,DATABASE!$N:$O,2,FALSE),"")</f>
        <v>كفش ايمني</v>
      </c>
      <c r="G6400" s="193" t="s">
        <v>3591</v>
      </c>
      <c r="H6400" s="194">
        <v>8488</v>
      </c>
      <c r="I6400" s="193" t="s">
        <v>1526</v>
      </c>
      <c r="J6400" s="193" t="s">
        <v>1729</v>
      </c>
      <c r="K6400" s="195">
        <v>1</v>
      </c>
      <c r="L6400" s="193" t="s">
        <v>3</v>
      </c>
      <c r="M6400" s="193" t="s">
        <v>9</v>
      </c>
      <c r="N6400" s="193" t="s">
        <v>3968</v>
      </c>
      <c r="O6400" s="196">
        <v>935</v>
      </c>
      <c r="P6400" s="194">
        <v>0</v>
      </c>
      <c r="Q6400" s="10">
        <f t="shared" si="409"/>
        <v>935</v>
      </c>
    </row>
    <row r="6401" spans="2:17" ht="20.25" customHeight="1">
      <c r="B6401" s="10" t="str">
        <f t="shared" si="406"/>
        <v>دستكش ضد برش سبك935</v>
      </c>
      <c r="C6401" s="10" t="str">
        <f t="shared" si="407"/>
        <v>دستكش ضد برش سبك1403/07/09935</v>
      </c>
      <c r="D6401" s="10" t="str">
        <f>IFERROR(IF(تحویلی!$E$1="","",IF(NOSA!O6401=تحویلی!$E$1,تحویلی!$E$1&amp;COUNTIF(NOSA!$O$1:O6401,تحویلی!$E$1),"")),"")</f>
        <v/>
      </c>
      <c r="E6401" s="10" t="str">
        <f t="shared" si="408"/>
        <v>8488935</v>
      </c>
      <c r="F6401" s="10" t="str">
        <f>IFERROR(VLOOKUP(I6401,DATABASE!$N:$O,2,FALSE),"")</f>
        <v>دستكش ضد برش سبك</v>
      </c>
      <c r="G6401" s="193" t="s">
        <v>3591</v>
      </c>
      <c r="H6401" s="194">
        <v>8488</v>
      </c>
      <c r="I6401" s="193" t="s">
        <v>1442</v>
      </c>
      <c r="J6401" s="193" t="s">
        <v>22</v>
      </c>
      <c r="K6401" s="195">
        <v>1</v>
      </c>
      <c r="L6401" s="193" t="s">
        <v>3</v>
      </c>
      <c r="M6401" s="193" t="s">
        <v>9</v>
      </c>
      <c r="N6401" s="193" t="s">
        <v>3968</v>
      </c>
      <c r="O6401" s="196">
        <v>935</v>
      </c>
      <c r="P6401" s="194">
        <v>0</v>
      </c>
      <c r="Q6401" s="10">
        <f t="shared" si="409"/>
        <v>935</v>
      </c>
    </row>
    <row r="6402" spans="2:17" ht="20.25" customHeight="1">
      <c r="B6402" s="10" t="str">
        <f t="shared" si="406"/>
        <v>ماسك نيم صورت دو فيلتره (3M)935</v>
      </c>
      <c r="C6402" s="10" t="str">
        <f t="shared" si="407"/>
        <v>ماسك نيم صورت دو فيلتره (3M)1403/07/09935</v>
      </c>
      <c r="D6402" s="10" t="str">
        <f>IFERROR(IF(تحویلی!$E$1="","",IF(NOSA!O6402=تحویلی!$E$1,تحویلی!$E$1&amp;COUNTIF(NOSA!$O$1:O6402,تحویلی!$E$1),"")),"")</f>
        <v/>
      </c>
      <c r="E6402" s="10" t="str">
        <f t="shared" si="408"/>
        <v>8488935</v>
      </c>
      <c r="F6402" s="10" t="str">
        <f>IFERROR(VLOOKUP(I6402,DATABASE!$N:$O,2,FALSE),"")</f>
        <v>ماسك نيم صورت دو فيلتره (3M)</v>
      </c>
      <c r="G6402" s="193" t="s">
        <v>3591</v>
      </c>
      <c r="H6402" s="194">
        <v>8488</v>
      </c>
      <c r="I6402" s="193" t="s">
        <v>1503</v>
      </c>
      <c r="J6402" s="193" t="s">
        <v>151</v>
      </c>
      <c r="K6402" s="195">
        <v>1</v>
      </c>
      <c r="L6402" s="193" t="s">
        <v>8</v>
      </c>
      <c r="M6402" s="193" t="s">
        <v>9</v>
      </c>
      <c r="N6402" s="193" t="s">
        <v>3968</v>
      </c>
      <c r="O6402" s="196">
        <v>935</v>
      </c>
      <c r="P6402" s="194">
        <v>0</v>
      </c>
      <c r="Q6402" s="10">
        <f t="shared" si="409"/>
        <v>935</v>
      </c>
    </row>
    <row r="6403" spans="2:17" ht="20.25" customHeight="1">
      <c r="B6403" s="10" t="str">
        <f t="shared" si="406"/>
        <v>فيلتر ماسك نيم صورت (3M) مدل 2091935</v>
      </c>
      <c r="C6403" s="10" t="str">
        <f t="shared" si="407"/>
        <v>فيلتر ماسك نيم صورت (3M) مدل 20911403/07/09935</v>
      </c>
      <c r="D6403" s="10" t="str">
        <f>IFERROR(IF(تحویلی!$E$1="","",IF(NOSA!O6403=تحویلی!$E$1,تحویلی!$E$1&amp;COUNTIF(NOSA!$O$1:O6403,تحویلی!$E$1),"")),"")</f>
        <v/>
      </c>
      <c r="E6403" s="10" t="str">
        <f t="shared" si="408"/>
        <v>8488935</v>
      </c>
      <c r="F6403" s="10" t="str">
        <f>IFERROR(VLOOKUP(I6403,DATABASE!$N:$O,2,FALSE),"")</f>
        <v>فيلتر ماسك نيم صورت (3M) مدل 2091</v>
      </c>
      <c r="G6403" s="193" t="s">
        <v>3591</v>
      </c>
      <c r="H6403" s="194">
        <v>8488</v>
      </c>
      <c r="I6403" s="193" t="s">
        <v>1475</v>
      </c>
      <c r="J6403" s="193" t="s">
        <v>53</v>
      </c>
      <c r="K6403" s="195">
        <v>1</v>
      </c>
      <c r="L6403" s="193" t="s">
        <v>8</v>
      </c>
      <c r="M6403" s="193" t="s">
        <v>9</v>
      </c>
      <c r="N6403" s="193" t="s">
        <v>3968</v>
      </c>
      <c r="O6403" s="196">
        <v>935</v>
      </c>
      <c r="P6403" s="194">
        <v>0</v>
      </c>
      <c r="Q6403" s="10">
        <f t="shared" si="409"/>
        <v>935</v>
      </c>
    </row>
    <row r="6404" spans="2:17" ht="20.25" customHeight="1">
      <c r="B6404" s="10" t="str">
        <f t="shared" si="406"/>
        <v>935</v>
      </c>
      <c r="C6404" s="10" t="str">
        <f t="shared" si="407"/>
        <v>1403/07/09935</v>
      </c>
      <c r="D6404" s="10" t="str">
        <f>IFERROR(IF(تحویلی!$E$1="","",IF(NOSA!O6404=تحویلی!$E$1,تحویلی!$E$1&amp;COUNTIF(NOSA!$O$1:O6404,تحویلی!$E$1),"")),"")</f>
        <v/>
      </c>
      <c r="E6404" s="10" t="str">
        <f t="shared" si="408"/>
        <v>8489935</v>
      </c>
      <c r="F6404" s="10" t="str">
        <f>IFERROR(VLOOKUP(I6404,DATABASE!$N:$O,2,FALSE),"")</f>
        <v/>
      </c>
      <c r="G6404" s="193" t="s">
        <v>3591</v>
      </c>
      <c r="H6404" s="194">
        <v>8489</v>
      </c>
      <c r="I6404" s="193" t="s">
        <v>2699</v>
      </c>
      <c r="J6404" s="193" t="s">
        <v>7</v>
      </c>
      <c r="K6404" s="195">
        <v>1</v>
      </c>
      <c r="L6404" s="193" t="s">
        <v>8</v>
      </c>
      <c r="M6404" s="193" t="s">
        <v>9</v>
      </c>
      <c r="N6404" s="193" t="s">
        <v>3968</v>
      </c>
      <c r="O6404" s="196">
        <v>935</v>
      </c>
      <c r="P6404" s="194">
        <v>0</v>
      </c>
      <c r="Q6404" s="10">
        <f t="shared" si="409"/>
        <v>935</v>
      </c>
    </row>
    <row r="6405" spans="2:17" ht="20.25" customHeight="1">
      <c r="B6405" s="10" t="str">
        <f t="shared" si="406"/>
        <v>گوشي اير پلاگ935</v>
      </c>
      <c r="C6405" s="10" t="str">
        <f t="shared" si="407"/>
        <v>گوشي اير پلاگ1403/07/09935</v>
      </c>
      <c r="D6405" s="10" t="str">
        <f>IFERROR(IF(تحویلی!$E$1="","",IF(NOSA!O6405=تحویلی!$E$1,تحویلی!$E$1&amp;COUNTIF(NOSA!$O$1:O6405,تحویلی!$E$1),"")),"")</f>
        <v/>
      </c>
      <c r="E6405" s="10" t="str">
        <f t="shared" si="408"/>
        <v>8489935</v>
      </c>
      <c r="F6405" s="10" t="str">
        <f>IFERROR(VLOOKUP(I6405,DATABASE!$N:$O,2,FALSE),"")</f>
        <v>گوشي اير پلاگ</v>
      </c>
      <c r="G6405" s="193" t="s">
        <v>3591</v>
      </c>
      <c r="H6405" s="194">
        <v>8489</v>
      </c>
      <c r="I6405" s="193" t="s">
        <v>1581</v>
      </c>
      <c r="J6405" s="193" t="s">
        <v>124</v>
      </c>
      <c r="K6405" s="195">
        <v>1</v>
      </c>
      <c r="L6405" s="193" t="s">
        <v>8</v>
      </c>
      <c r="M6405" s="193" t="s">
        <v>9</v>
      </c>
      <c r="N6405" s="193" t="s">
        <v>3968</v>
      </c>
      <c r="O6405" s="196">
        <v>935</v>
      </c>
      <c r="P6405" s="194">
        <v>0</v>
      </c>
      <c r="Q6405" s="10">
        <f t="shared" si="409"/>
        <v>935</v>
      </c>
    </row>
    <row r="6406" spans="2:17" ht="20.25" customHeight="1">
      <c r="B6406" s="10" t="str">
        <f t="shared" si="406"/>
        <v>935</v>
      </c>
      <c r="C6406" s="10" t="str">
        <f t="shared" si="407"/>
        <v>1403/07/09935</v>
      </c>
      <c r="D6406" s="10" t="str">
        <f>IFERROR(IF(تحویلی!$E$1="","",IF(NOSA!O6406=تحویلی!$E$1,تحویلی!$E$1&amp;COUNTIF(NOSA!$O$1:O6406,تحویلی!$E$1),"")),"")</f>
        <v/>
      </c>
      <c r="E6406" s="10" t="str">
        <f t="shared" si="408"/>
        <v>8489935</v>
      </c>
      <c r="F6406" s="10" t="str">
        <f>IFERROR(VLOOKUP(I6406,DATABASE!$N:$O,2,FALSE),"")</f>
        <v/>
      </c>
      <c r="G6406" s="193" t="s">
        <v>3591</v>
      </c>
      <c r="H6406" s="194">
        <v>8489</v>
      </c>
      <c r="I6406" s="193" t="s">
        <v>3559</v>
      </c>
      <c r="J6406" s="193" t="s">
        <v>3560</v>
      </c>
      <c r="K6406" s="195">
        <v>1</v>
      </c>
      <c r="L6406" s="193" t="s">
        <v>8</v>
      </c>
      <c r="M6406" s="193" t="s">
        <v>9</v>
      </c>
      <c r="N6406" s="193" t="s">
        <v>3968</v>
      </c>
      <c r="O6406" s="196">
        <v>935</v>
      </c>
      <c r="P6406" s="194">
        <v>0</v>
      </c>
      <c r="Q6406" s="10">
        <f t="shared" si="409"/>
        <v>935</v>
      </c>
    </row>
    <row r="6407" spans="2:17" ht="20.25" customHeight="1">
      <c r="B6407" s="10" t="str">
        <f t="shared" si="406"/>
        <v>لباس كار ديرسوز(بلوز) 582</v>
      </c>
      <c r="C6407" s="10" t="str">
        <f t="shared" si="407"/>
        <v>لباس كار ديرسوز(بلوز) 1403/07/09582</v>
      </c>
      <c r="D6407" s="10" t="str">
        <f>IFERROR(IF(تحویلی!$E$1="","",IF(NOSA!O6407=تحویلی!$E$1,تحویلی!$E$1&amp;COUNTIF(NOSA!$O$1:O6407,تحویلی!$E$1),"")),"")</f>
        <v/>
      </c>
      <c r="E6407" s="10" t="str">
        <f t="shared" si="408"/>
        <v>8501582</v>
      </c>
      <c r="F6407" s="10" t="str">
        <f>IFERROR(VLOOKUP(I6407,DATABASE!$N:$O,2,FALSE),"")</f>
        <v xml:space="preserve">لباس كار ديرسوز(بلوز) </v>
      </c>
      <c r="G6407" s="193" t="s">
        <v>3591</v>
      </c>
      <c r="H6407" s="194">
        <v>8501</v>
      </c>
      <c r="I6407" s="193" t="s">
        <v>2315</v>
      </c>
      <c r="J6407" s="193" t="s">
        <v>2667</v>
      </c>
      <c r="K6407" s="195">
        <v>1</v>
      </c>
      <c r="L6407" s="193" t="s">
        <v>8</v>
      </c>
      <c r="M6407" s="193" t="s">
        <v>47</v>
      </c>
      <c r="N6407" s="193" t="s">
        <v>1157</v>
      </c>
      <c r="O6407" s="196">
        <v>582</v>
      </c>
      <c r="P6407" s="194">
        <v>1</v>
      </c>
      <c r="Q6407" s="10">
        <f t="shared" si="409"/>
        <v>582</v>
      </c>
    </row>
    <row r="6408" spans="2:17" ht="20.25" customHeight="1">
      <c r="B6408" s="10" t="str">
        <f t="shared" si="406"/>
        <v>لباس كار ديرسوز(بلوز و شلوار)843</v>
      </c>
      <c r="C6408" s="10" t="str">
        <f t="shared" si="407"/>
        <v>لباس كار ديرسوز(بلوز و شلوار)1403/07/09843</v>
      </c>
      <c r="D6408" s="10" t="str">
        <f>IFERROR(IF(تحویلی!$E$1="","",IF(NOSA!O6408=تحویلی!$E$1,تحویلی!$E$1&amp;COUNTIF(NOSA!$O$1:O6408,تحویلی!$E$1),"")),"")</f>
        <v/>
      </c>
      <c r="E6408" s="10" t="str">
        <f t="shared" si="408"/>
        <v>8504843</v>
      </c>
      <c r="F6408" s="10" t="str">
        <f>IFERROR(VLOOKUP(I6408,DATABASE!$N:$O,2,FALSE),"")</f>
        <v>لباس كار ديرسوز(بلوز و شلوار)</v>
      </c>
      <c r="G6408" s="193" t="s">
        <v>3591</v>
      </c>
      <c r="H6408" s="194">
        <v>8504</v>
      </c>
      <c r="I6408" s="193" t="s">
        <v>1634</v>
      </c>
      <c r="J6408" s="193" t="s">
        <v>1635</v>
      </c>
      <c r="K6408" s="195">
        <v>1</v>
      </c>
      <c r="L6408" s="193" t="s">
        <v>28</v>
      </c>
      <c r="M6408" s="193" t="s">
        <v>47</v>
      </c>
      <c r="N6408" s="193" t="s">
        <v>3337</v>
      </c>
      <c r="O6408" s="196">
        <v>843</v>
      </c>
      <c r="P6408" s="194">
        <v>1</v>
      </c>
      <c r="Q6408" s="10">
        <f t="shared" si="409"/>
        <v>843</v>
      </c>
    </row>
    <row r="6409" spans="2:17" ht="20.25" customHeight="1">
      <c r="B6409" s="10" t="str">
        <f t="shared" si="406"/>
        <v>دستكش ضد برش سبك156</v>
      </c>
      <c r="C6409" s="10" t="str">
        <f t="shared" si="407"/>
        <v>دستكش ضد برش سبك1403/07/09156</v>
      </c>
      <c r="D6409" s="10" t="str">
        <f>IFERROR(IF(تحویلی!$E$1="","",IF(NOSA!O6409=تحویلی!$E$1,تحویلی!$E$1&amp;COUNTIF(NOSA!$O$1:O6409,تحویلی!$E$1),"")),"")</f>
        <v/>
      </c>
      <c r="E6409" s="10" t="str">
        <f t="shared" si="408"/>
        <v>8510156</v>
      </c>
      <c r="F6409" s="10" t="str">
        <f>IFERROR(VLOOKUP(I6409,DATABASE!$N:$O,2,FALSE),"")</f>
        <v>دستكش ضد برش سبك</v>
      </c>
      <c r="G6409" s="193" t="s">
        <v>3591</v>
      </c>
      <c r="H6409" s="194">
        <v>8510</v>
      </c>
      <c r="I6409" s="193" t="s">
        <v>1442</v>
      </c>
      <c r="J6409" s="193" t="s">
        <v>22</v>
      </c>
      <c r="K6409" s="195">
        <v>1</v>
      </c>
      <c r="L6409" s="193" t="s">
        <v>3</v>
      </c>
      <c r="M6409" s="193" t="s">
        <v>4</v>
      </c>
      <c r="N6409" s="193" t="s">
        <v>3969</v>
      </c>
      <c r="O6409" s="196">
        <v>156</v>
      </c>
      <c r="P6409" s="194">
        <v>0</v>
      </c>
      <c r="Q6409" s="10">
        <f t="shared" si="409"/>
        <v>156</v>
      </c>
    </row>
    <row r="6410" spans="2:17" ht="20.25" customHeight="1">
      <c r="B6410" s="10" t="str">
        <f t="shared" si="406"/>
        <v>لباس كار كارشناسي309</v>
      </c>
      <c r="C6410" s="10" t="str">
        <f t="shared" si="407"/>
        <v>لباس كار كارشناسي1403/07/10309</v>
      </c>
      <c r="D6410" s="10" t="str">
        <f>IFERROR(IF(تحویلی!$E$1="","",IF(NOSA!O6410=تحویلی!$E$1,تحویلی!$E$1&amp;COUNTIF(NOSA!$O$1:O6410,تحویلی!$E$1),"")),"")</f>
        <v/>
      </c>
      <c r="E6410" s="10" t="str">
        <f t="shared" si="408"/>
        <v>8515309</v>
      </c>
      <c r="F6410" s="10" t="str">
        <f>IFERROR(VLOOKUP(I6410,DATABASE!$N:$O,2,FALSE),"")</f>
        <v>لباس كار كارشناسي</v>
      </c>
      <c r="G6410" s="193" t="s">
        <v>3592</v>
      </c>
      <c r="H6410" s="194">
        <v>8515</v>
      </c>
      <c r="I6410" s="193" t="s">
        <v>2346</v>
      </c>
      <c r="J6410" s="193" t="s">
        <v>3296</v>
      </c>
      <c r="K6410" s="195">
        <v>1</v>
      </c>
      <c r="L6410" s="193" t="s">
        <v>28</v>
      </c>
      <c r="M6410" s="193" t="s">
        <v>266</v>
      </c>
      <c r="N6410" s="193" t="s">
        <v>363</v>
      </c>
      <c r="O6410" s="196">
        <v>309</v>
      </c>
      <c r="P6410" s="194">
        <v>0</v>
      </c>
      <c r="Q6410" s="10">
        <f t="shared" si="409"/>
        <v>309</v>
      </c>
    </row>
    <row r="6411" spans="2:17" ht="20.25" customHeight="1">
      <c r="B6411" s="10" t="str">
        <f t="shared" si="406"/>
        <v>دستكش كف مواد سبك277</v>
      </c>
      <c r="C6411" s="10" t="str">
        <f t="shared" si="407"/>
        <v>دستكش كف مواد سبك1403/07/10277</v>
      </c>
      <c r="D6411" s="10" t="str">
        <f>IFERROR(IF(تحویلی!$E$1="","",IF(NOSA!O6411=تحویلی!$E$1,تحویلی!$E$1&amp;COUNTIF(NOSA!$O$1:O6411,تحویلی!$E$1),"")),"")</f>
        <v/>
      </c>
      <c r="E6411" s="10" t="str">
        <f t="shared" si="408"/>
        <v>8519277</v>
      </c>
      <c r="F6411" s="10" t="str">
        <f>IFERROR(VLOOKUP(I6411,DATABASE!$N:$O,2,FALSE),"")</f>
        <v>دستكش كف مواد سبك</v>
      </c>
      <c r="G6411" s="193" t="s">
        <v>3592</v>
      </c>
      <c r="H6411" s="194">
        <v>8519</v>
      </c>
      <c r="I6411" s="193" t="s">
        <v>1456</v>
      </c>
      <c r="J6411" s="193" t="s">
        <v>2</v>
      </c>
      <c r="K6411" s="195">
        <v>1</v>
      </c>
      <c r="L6411" s="193" t="s">
        <v>3</v>
      </c>
      <c r="M6411" s="193" t="s">
        <v>47</v>
      </c>
      <c r="N6411" s="193" t="s">
        <v>79</v>
      </c>
      <c r="O6411" s="196">
        <v>277</v>
      </c>
      <c r="P6411" s="194">
        <v>0</v>
      </c>
      <c r="Q6411" s="10">
        <f t="shared" si="409"/>
        <v>277</v>
      </c>
    </row>
    <row r="6412" spans="2:17" ht="20.25" customHeight="1">
      <c r="B6412" s="10" t="str">
        <f t="shared" si="406"/>
        <v>لباس كار ديرسوز(بلوز و شلوار)860</v>
      </c>
      <c r="C6412" s="10" t="str">
        <f t="shared" si="407"/>
        <v>لباس كار ديرسوز(بلوز و شلوار)1403/07/10860</v>
      </c>
      <c r="D6412" s="10" t="str">
        <f>IFERROR(IF(تحویلی!$E$1="","",IF(NOSA!O6412=تحویلی!$E$1,تحویلی!$E$1&amp;COUNTIF(NOSA!$O$1:O6412,تحویلی!$E$1),"")),"")</f>
        <v/>
      </c>
      <c r="E6412" s="10" t="str">
        <f t="shared" si="408"/>
        <v>8531860</v>
      </c>
      <c r="F6412" s="10" t="str">
        <f>IFERROR(VLOOKUP(I6412,DATABASE!$N:$O,2,FALSE),"")</f>
        <v>لباس كار ديرسوز(بلوز و شلوار)</v>
      </c>
      <c r="G6412" s="193" t="s">
        <v>3592</v>
      </c>
      <c r="H6412" s="194">
        <v>8531</v>
      </c>
      <c r="I6412" s="193" t="s">
        <v>1634</v>
      </c>
      <c r="J6412" s="193" t="s">
        <v>1635</v>
      </c>
      <c r="K6412" s="195">
        <v>1</v>
      </c>
      <c r="L6412" s="193" t="s">
        <v>28</v>
      </c>
      <c r="M6412" s="193" t="s">
        <v>47</v>
      </c>
      <c r="N6412" s="193" t="s">
        <v>3222</v>
      </c>
      <c r="O6412" s="196">
        <v>860</v>
      </c>
      <c r="P6412" s="194">
        <v>1</v>
      </c>
      <c r="Q6412" s="10">
        <f t="shared" si="409"/>
        <v>860</v>
      </c>
    </row>
    <row r="6413" spans="2:17" ht="20.25" customHeight="1">
      <c r="B6413" s="10" t="str">
        <f t="shared" si="406"/>
        <v>بند كفش149</v>
      </c>
      <c r="C6413" s="10" t="str">
        <f t="shared" si="407"/>
        <v>بند كفش1403/07/10149</v>
      </c>
      <c r="D6413" s="10" t="str">
        <f>IFERROR(IF(تحویلی!$E$1="","",IF(NOSA!O6413=تحویلی!$E$1,تحویلی!$E$1&amp;COUNTIF(NOSA!$O$1:O6413,تحویلی!$E$1),"")),"")</f>
        <v/>
      </c>
      <c r="E6413" s="10" t="str">
        <f t="shared" si="408"/>
        <v>7539149</v>
      </c>
      <c r="F6413" s="10" t="str">
        <f>IFERROR(VLOOKUP(I6413,DATABASE!$N:$O,2,FALSE),"")</f>
        <v>بند كفش</v>
      </c>
      <c r="G6413" s="193" t="s">
        <v>3592</v>
      </c>
      <c r="H6413" s="194">
        <v>7539</v>
      </c>
      <c r="I6413" s="193" t="s">
        <v>1462</v>
      </c>
      <c r="J6413" s="193" t="s">
        <v>450</v>
      </c>
      <c r="K6413" s="195">
        <v>2</v>
      </c>
      <c r="L6413" s="193" t="s">
        <v>3</v>
      </c>
      <c r="M6413" s="193" t="s">
        <v>4</v>
      </c>
      <c r="N6413" s="193" t="s">
        <v>897</v>
      </c>
      <c r="O6413" s="196">
        <v>149</v>
      </c>
      <c r="P6413" s="194">
        <v>0</v>
      </c>
      <c r="Q6413" s="10">
        <f t="shared" si="409"/>
        <v>149</v>
      </c>
    </row>
    <row r="6414" spans="2:17" ht="20.25" customHeight="1">
      <c r="B6414" s="10" t="str">
        <f t="shared" si="406"/>
        <v>دستكش ضد برش سبك768</v>
      </c>
      <c r="C6414" s="10" t="str">
        <f t="shared" si="407"/>
        <v>دستكش ضد برش سبك1403/07/10768</v>
      </c>
      <c r="D6414" s="10" t="str">
        <f>IFERROR(IF(تحویلی!$E$1="","",IF(NOSA!O6414=تحویلی!$E$1,تحویلی!$E$1&amp;COUNTIF(NOSA!$O$1:O6414,تحویلی!$E$1),"")),"")</f>
        <v/>
      </c>
      <c r="E6414" s="10" t="str">
        <f t="shared" si="408"/>
        <v>8541768</v>
      </c>
      <c r="F6414" s="10" t="str">
        <f>IFERROR(VLOOKUP(I6414,DATABASE!$N:$O,2,FALSE),"")</f>
        <v>دستكش ضد برش سبك</v>
      </c>
      <c r="G6414" s="193" t="s">
        <v>3592</v>
      </c>
      <c r="H6414" s="194">
        <v>8541</v>
      </c>
      <c r="I6414" s="193" t="s">
        <v>1442</v>
      </c>
      <c r="J6414" s="193" t="s">
        <v>22</v>
      </c>
      <c r="K6414" s="195">
        <v>1</v>
      </c>
      <c r="L6414" s="193" t="s">
        <v>3</v>
      </c>
      <c r="M6414" s="193" t="s">
        <v>25</v>
      </c>
      <c r="N6414" s="193" t="s">
        <v>1099</v>
      </c>
      <c r="O6414" s="196">
        <v>768</v>
      </c>
      <c r="P6414" s="194">
        <v>1</v>
      </c>
      <c r="Q6414" s="10">
        <f t="shared" si="409"/>
        <v>768</v>
      </c>
    </row>
    <row r="6415" spans="2:17" ht="20.25" customHeight="1">
      <c r="B6415" s="10" t="str">
        <f t="shared" ref="B6415:B6478" si="410">F6415&amp;Q6415</f>
        <v>دستكش ضد برش سبك783</v>
      </c>
      <c r="C6415" s="10" t="str">
        <f t="shared" ref="C6415:C6478" si="411">F6415&amp;G6415&amp;O6415</f>
        <v>دستكش ضد برش سبك1403/07/10783</v>
      </c>
      <c r="D6415" s="10" t="str">
        <f>IFERROR(IF(تحویلی!$E$1="","",IF(NOSA!O6415=تحویلی!$E$1,تحویلی!$E$1&amp;COUNTIF(NOSA!$O$1:O6415,تحویلی!$E$1),"")),"")</f>
        <v/>
      </c>
      <c r="E6415" s="10" t="str">
        <f t="shared" ref="E6415:E6478" si="412">H6415&amp;O6415</f>
        <v>8542783</v>
      </c>
      <c r="F6415" s="10" t="str">
        <f>IFERROR(VLOOKUP(I6415,DATABASE!$N:$O,2,FALSE),"")</f>
        <v>دستكش ضد برش سبك</v>
      </c>
      <c r="G6415" s="193" t="s">
        <v>3592</v>
      </c>
      <c r="H6415" s="194">
        <v>8542</v>
      </c>
      <c r="I6415" s="193" t="s">
        <v>1442</v>
      </c>
      <c r="J6415" s="193" t="s">
        <v>22</v>
      </c>
      <c r="K6415" s="195">
        <v>1</v>
      </c>
      <c r="L6415" s="193" t="s">
        <v>3</v>
      </c>
      <c r="M6415" s="193" t="s">
        <v>4</v>
      </c>
      <c r="N6415" s="193" t="s">
        <v>1219</v>
      </c>
      <c r="O6415" s="196">
        <v>783</v>
      </c>
      <c r="P6415" s="194">
        <v>1</v>
      </c>
      <c r="Q6415" s="10">
        <f t="shared" si="409"/>
        <v>783</v>
      </c>
    </row>
    <row r="6416" spans="2:17" ht="20.25" customHeight="1">
      <c r="B6416" s="10" t="str">
        <f t="shared" si="410"/>
        <v>دستكش ضد برش سبك221</v>
      </c>
      <c r="C6416" s="10" t="str">
        <f t="shared" si="411"/>
        <v>دستكش ضد برش سبك1403/07/10221</v>
      </c>
      <c r="D6416" s="10" t="str">
        <f>IFERROR(IF(تحویلی!$E$1="","",IF(NOSA!O6416=تحویلی!$E$1,تحویلی!$E$1&amp;COUNTIF(NOSA!$O$1:O6416,تحویلی!$E$1),"")),"")</f>
        <v/>
      </c>
      <c r="E6416" s="10" t="str">
        <f t="shared" si="412"/>
        <v>8545221</v>
      </c>
      <c r="F6416" s="10" t="str">
        <f>IFERROR(VLOOKUP(I6416,DATABASE!$N:$O,2,FALSE),"")</f>
        <v>دستكش ضد برش سبك</v>
      </c>
      <c r="G6416" s="193" t="s">
        <v>3592</v>
      </c>
      <c r="H6416" s="194">
        <v>8545</v>
      </c>
      <c r="I6416" s="193" t="s">
        <v>1442</v>
      </c>
      <c r="J6416" s="193" t="s">
        <v>22</v>
      </c>
      <c r="K6416" s="195">
        <v>1</v>
      </c>
      <c r="L6416" s="193" t="s">
        <v>3</v>
      </c>
      <c r="M6416" s="193" t="s">
        <v>9</v>
      </c>
      <c r="N6416" s="193" t="s">
        <v>325</v>
      </c>
      <c r="O6416" s="196">
        <v>221</v>
      </c>
      <c r="P6416" s="194">
        <v>0</v>
      </c>
      <c r="Q6416" s="10">
        <f t="shared" si="409"/>
        <v>221</v>
      </c>
    </row>
    <row r="6417" spans="2:17" ht="20.25" customHeight="1">
      <c r="B6417" s="10" t="str">
        <f t="shared" si="410"/>
        <v>دستكش ضد برش سبك471</v>
      </c>
      <c r="C6417" s="10" t="str">
        <f t="shared" si="411"/>
        <v>دستكش ضد برش سبك1403/07/10471</v>
      </c>
      <c r="D6417" s="10" t="str">
        <f>IFERROR(IF(تحویلی!$E$1="","",IF(NOSA!O6417=تحویلی!$E$1,تحویلی!$E$1&amp;COUNTIF(NOSA!$O$1:O6417,تحویلی!$E$1),"")),"")</f>
        <v/>
      </c>
      <c r="E6417" s="10" t="str">
        <f t="shared" si="412"/>
        <v>8545471</v>
      </c>
      <c r="F6417" s="10" t="str">
        <f>IFERROR(VLOOKUP(I6417,DATABASE!$N:$O,2,FALSE),"")</f>
        <v>دستكش ضد برش سبك</v>
      </c>
      <c r="G6417" s="193" t="s">
        <v>3592</v>
      </c>
      <c r="H6417" s="194">
        <v>8545</v>
      </c>
      <c r="I6417" s="193" t="s">
        <v>1442</v>
      </c>
      <c r="J6417" s="193" t="s">
        <v>22</v>
      </c>
      <c r="K6417" s="195">
        <v>1</v>
      </c>
      <c r="L6417" s="193" t="s">
        <v>3</v>
      </c>
      <c r="M6417" s="193" t="s">
        <v>43</v>
      </c>
      <c r="N6417" s="193" t="s">
        <v>97</v>
      </c>
      <c r="O6417" s="196">
        <v>471</v>
      </c>
      <c r="P6417" s="194">
        <v>0</v>
      </c>
      <c r="Q6417" s="10">
        <f t="shared" si="409"/>
        <v>471</v>
      </c>
    </row>
    <row r="6418" spans="2:17" ht="20.25" customHeight="1">
      <c r="B6418" s="10" t="str">
        <f t="shared" si="410"/>
        <v>كلاه ايمني867</v>
      </c>
      <c r="C6418" s="10" t="str">
        <f t="shared" si="411"/>
        <v>كلاه ايمني1403/07/10867</v>
      </c>
      <c r="D6418" s="10" t="str">
        <f>IFERROR(IF(تحویلی!$E$1="","",IF(NOSA!O6418=تحویلی!$E$1,تحویلی!$E$1&amp;COUNTIF(NOSA!$O$1:O6418,تحویلی!$E$1),"")),"")</f>
        <v/>
      </c>
      <c r="E6418" s="10" t="str">
        <f t="shared" si="412"/>
        <v>8548867</v>
      </c>
      <c r="F6418" s="10" t="str">
        <f>IFERROR(VLOOKUP(I6418,DATABASE!$N:$O,2,FALSE),"")</f>
        <v>كلاه ايمني</v>
      </c>
      <c r="G6418" s="193" t="s">
        <v>3592</v>
      </c>
      <c r="H6418" s="194">
        <v>8548</v>
      </c>
      <c r="I6418" s="193" t="s">
        <v>1532</v>
      </c>
      <c r="J6418" s="193" t="s">
        <v>2754</v>
      </c>
      <c r="K6418" s="195">
        <v>1</v>
      </c>
      <c r="L6418" s="193" t="s">
        <v>8</v>
      </c>
      <c r="M6418" s="193" t="s">
        <v>25</v>
      </c>
      <c r="N6418" s="193" t="s">
        <v>3235</v>
      </c>
      <c r="O6418" s="196">
        <v>867</v>
      </c>
      <c r="P6418" s="194">
        <v>0</v>
      </c>
      <c r="Q6418" s="10">
        <f t="shared" si="409"/>
        <v>867</v>
      </c>
    </row>
    <row r="6419" spans="2:17" ht="20.25" customHeight="1">
      <c r="B6419" s="10" t="str">
        <f t="shared" si="410"/>
        <v>دستكش كف مواد سبك460</v>
      </c>
      <c r="C6419" s="10" t="str">
        <f t="shared" si="411"/>
        <v>دستكش كف مواد سبك1403/07/10460</v>
      </c>
      <c r="D6419" s="10" t="str">
        <f>IFERROR(IF(تحویلی!$E$1="","",IF(NOSA!O6419=تحویلی!$E$1,تحویلی!$E$1&amp;COUNTIF(NOSA!$O$1:O6419,تحویلی!$E$1),"")),"")</f>
        <v/>
      </c>
      <c r="E6419" s="10" t="str">
        <f t="shared" si="412"/>
        <v>8549460</v>
      </c>
      <c r="F6419" s="10" t="str">
        <f>IFERROR(VLOOKUP(I6419,DATABASE!$N:$O,2,FALSE),"")</f>
        <v>دستكش كف مواد سبك</v>
      </c>
      <c r="G6419" s="193" t="s">
        <v>3592</v>
      </c>
      <c r="H6419" s="194">
        <v>8549</v>
      </c>
      <c r="I6419" s="193" t="s">
        <v>1456</v>
      </c>
      <c r="J6419" s="193" t="s">
        <v>2</v>
      </c>
      <c r="K6419" s="195">
        <v>1</v>
      </c>
      <c r="L6419" s="193" t="s">
        <v>3</v>
      </c>
      <c r="M6419" s="193" t="s">
        <v>47</v>
      </c>
      <c r="N6419" s="193" t="s">
        <v>2765</v>
      </c>
      <c r="O6419" s="196">
        <v>460</v>
      </c>
      <c r="P6419" s="194">
        <v>0</v>
      </c>
      <c r="Q6419" s="10">
        <f t="shared" si="409"/>
        <v>460</v>
      </c>
    </row>
    <row r="6420" spans="2:17" ht="20.25" customHeight="1">
      <c r="B6420" s="10" t="str">
        <f t="shared" si="410"/>
        <v>دستكش ضد برش سبك789</v>
      </c>
      <c r="C6420" s="10" t="str">
        <f t="shared" si="411"/>
        <v>دستكش ضد برش سبك1403/07/11789</v>
      </c>
      <c r="D6420" s="10" t="str">
        <f>IFERROR(IF(تحویلی!$E$1="","",IF(NOSA!O6420=تحویلی!$E$1,تحویلی!$E$1&amp;COUNTIF(NOSA!$O$1:O6420,تحویلی!$E$1),"")),"")</f>
        <v/>
      </c>
      <c r="E6420" s="10" t="str">
        <f t="shared" si="412"/>
        <v>8558789</v>
      </c>
      <c r="F6420" s="10" t="str">
        <f>IFERROR(VLOOKUP(I6420,DATABASE!$N:$O,2,FALSE),"")</f>
        <v>دستكش ضد برش سبك</v>
      </c>
      <c r="G6420" s="3" t="s">
        <v>3593</v>
      </c>
      <c r="H6420" s="4">
        <v>8558</v>
      </c>
      <c r="I6420" s="3" t="s">
        <v>1442</v>
      </c>
      <c r="J6420" s="3" t="s">
        <v>22</v>
      </c>
      <c r="K6420" s="5">
        <v>1</v>
      </c>
      <c r="L6420" s="3" t="s">
        <v>3</v>
      </c>
      <c r="M6420" s="3" t="s">
        <v>47</v>
      </c>
      <c r="N6420" s="3" t="s">
        <v>3517</v>
      </c>
      <c r="O6420" s="1">
        <v>789</v>
      </c>
      <c r="P6420" s="4">
        <v>0</v>
      </c>
      <c r="Q6420" s="10">
        <f t="shared" si="409"/>
        <v>789</v>
      </c>
    </row>
    <row r="6421" spans="2:17" ht="20.25" customHeight="1">
      <c r="B6421" s="10" t="str">
        <f t="shared" si="410"/>
        <v>پوتين ايمني نسوز885</v>
      </c>
      <c r="C6421" s="10" t="str">
        <f t="shared" si="411"/>
        <v>پوتين ايمني نسوز1403/07/11885</v>
      </c>
      <c r="D6421" s="10" t="str">
        <f>IFERROR(IF(تحویلی!$E$1="","",IF(NOSA!O6421=تحویلی!$E$1,تحویلی!$E$1&amp;COUNTIF(NOSA!$O$1:O6421,تحویلی!$E$1),"")),"")</f>
        <v/>
      </c>
      <c r="E6421" s="10" t="str">
        <f t="shared" si="412"/>
        <v>8559885</v>
      </c>
      <c r="F6421" s="10" t="str">
        <f>IFERROR(VLOOKUP(I6421,DATABASE!$N:$O,2,FALSE),"")</f>
        <v>پوتين ايمني نسوز</v>
      </c>
      <c r="G6421" s="3" t="s">
        <v>3593</v>
      </c>
      <c r="H6421" s="4">
        <v>8559</v>
      </c>
      <c r="I6421" s="3" t="s">
        <v>1510</v>
      </c>
      <c r="J6421" s="3" t="s">
        <v>1660</v>
      </c>
      <c r="K6421" s="5">
        <v>1</v>
      </c>
      <c r="L6421" s="3" t="s">
        <v>3</v>
      </c>
      <c r="M6421" s="3" t="s">
        <v>9</v>
      </c>
      <c r="N6421" s="3" t="s">
        <v>3387</v>
      </c>
      <c r="O6421" s="1">
        <v>885</v>
      </c>
      <c r="P6421" s="4">
        <v>0</v>
      </c>
      <c r="Q6421" s="10">
        <f t="shared" si="409"/>
        <v>885</v>
      </c>
    </row>
    <row r="6422" spans="2:17" ht="20.25" customHeight="1">
      <c r="B6422" s="10" t="str">
        <f t="shared" si="410"/>
        <v>دستكش ضد برش سبك851</v>
      </c>
      <c r="C6422" s="10" t="str">
        <f t="shared" si="411"/>
        <v>دستكش ضد برش سبك1403/07/11851</v>
      </c>
      <c r="D6422" s="10" t="str">
        <f>IFERROR(IF(تحویلی!$E$1="","",IF(NOSA!O6422=تحویلی!$E$1,تحویلی!$E$1&amp;COUNTIF(NOSA!$O$1:O6422,تحویلی!$E$1),"")),"")</f>
        <v/>
      </c>
      <c r="E6422" s="10" t="str">
        <f t="shared" si="412"/>
        <v>8561851</v>
      </c>
      <c r="F6422" s="10" t="str">
        <f>IFERROR(VLOOKUP(I6422,DATABASE!$N:$O,2,FALSE),"")</f>
        <v>دستكش ضد برش سبك</v>
      </c>
      <c r="G6422" s="3" t="s">
        <v>3593</v>
      </c>
      <c r="H6422" s="4">
        <v>8561</v>
      </c>
      <c r="I6422" s="3" t="s">
        <v>1442</v>
      </c>
      <c r="J6422" s="3" t="s">
        <v>22</v>
      </c>
      <c r="K6422" s="5">
        <v>1</v>
      </c>
      <c r="L6422" s="3" t="s">
        <v>3</v>
      </c>
      <c r="M6422" s="3" t="s">
        <v>47</v>
      </c>
      <c r="N6422" s="3" t="s">
        <v>3970</v>
      </c>
      <c r="O6422" s="1">
        <v>851</v>
      </c>
      <c r="P6422" s="4">
        <v>0</v>
      </c>
      <c r="Q6422" s="10">
        <f t="shared" si="409"/>
        <v>851</v>
      </c>
    </row>
    <row r="6423" spans="2:17" ht="20.25" customHeight="1">
      <c r="B6423" s="10" t="str">
        <f t="shared" si="410"/>
        <v>دستكش ضد برش سبك827</v>
      </c>
      <c r="C6423" s="10" t="str">
        <f t="shared" si="411"/>
        <v>دستكش ضد برش سبك1403/07/11827</v>
      </c>
      <c r="D6423" s="10" t="str">
        <f>IFERROR(IF(تحویلی!$E$1="","",IF(NOSA!O6423=تحویلی!$E$1,تحویلی!$E$1&amp;COUNTIF(NOSA!$O$1:O6423,تحویلی!$E$1),"")),"")</f>
        <v/>
      </c>
      <c r="E6423" s="10" t="str">
        <f t="shared" si="412"/>
        <v>8561827</v>
      </c>
      <c r="F6423" s="10" t="str">
        <f>IFERROR(VLOOKUP(I6423,DATABASE!$N:$O,2,FALSE),"")</f>
        <v>دستكش ضد برش سبك</v>
      </c>
      <c r="G6423" s="3" t="s">
        <v>3593</v>
      </c>
      <c r="H6423" s="4">
        <v>8561</v>
      </c>
      <c r="I6423" s="3" t="s">
        <v>1442</v>
      </c>
      <c r="J6423" s="3" t="s">
        <v>22</v>
      </c>
      <c r="K6423" s="5">
        <v>1</v>
      </c>
      <c r="L6423" s="3" t="s">
        <v>3</v>
      </c>
      <c r="M6423" s="3" t="s">
        <v>47</v>
      </c>
      <c r="N6423" s="3" t="s">
        <v>2653</v>
      </c>
      <c r="O6423" s="1">
        <v>827</v>
      </c>
      <c r="P6423" s="4">
        <v>0</v>
      </c>
      <c r="Q6423" s="10">
        <f t="shared" si="409"/>
        <v>827</v>
      </c>
    </row>
    <row r="6424" spans="2:17" ht="20.25" customHeight="1">
      <c r="B6424" s="10" t="str">
        <f t="shared" si="410"/>
        <v>لباس كار(بلوز و شلوار)156</v>
      </c>
      <c r="C6424" s="10" t="str">
        <f t="shared" si="411"/>
        <v>لباس كار(بلوز و شلوار)1403/07/11156</v>
      </c>
      <c r="D6424" s="10" t="str">
        <f>IFERROR(IF(تحویلی!$E$1="","",IF(NOSA!O6424=تحویلی!$E$1,تحویلی!$E$1&amp;COUNTIF(NOSA!$O$1:O6424,تحویلی!$E$1),"")),"")</f>
        <v/>
      </c>
      <c r="E6424" s="10" t="str">
        <f t="shared" si="412"/>
        <v>8567156</v>
      </c>
      <c r="F6424" s="10" t="str">
        <f>IFERROR(VLOOKUP(I6424,DATABASE!$N:$O,2,FALSE),"")</f>
        <v>لباس كار(بلوز و شلوار)</v>
      </c>
      <c r="G6424" s="3" t="s">
        <v>3593</v>
      </c>
      <c r="H6424" s="4">
        <v>8567</v>
      </c>
      <c r="I6424" s="3" t="s">
        <v>1724</v>
      </c>
      <c r="J6424" s="3" t="s">
        <v>1725</v>
      </c>
      <c r="K6424" s="5">
        <v>1</v>
      </c>
      <c r="L6424" s="3" t="s">
        <v>28</v>
      </c>
      <c r="M6424" s="3" t="s">
        <v>4</v>
      </c>
      <c r="N6424" s="3" t="s">
        <v>29</v>
      </c>
      <c r="O6424" s="1">
        <v>156</v>
      </c>
      <c r="P6424" s="4">
        <v>0</v>
      </c>
      <c r="Q6424" s="10">
        <f t="shared" si="409"/>
        <v>156</v>
      </c>
    </row>
    <row r="6425" spans="2:17" ht="20.25" customHeight="1">
      <c r="B6425" s="10" t="str">
        <f t="shared" si="410"/>
        <v>دستكش كف مواد سبك760</v>
      </c>
      <c r="C6425" s="10" t="str">
        <f t="shared" si="411"/>
        <v>دستكش كف مواد سبك1403/07/11760</v>
      </c>
      <c r="D6425" s="10" t="str">
        <f>IFERROR(IF(تحویلی!$E$1="","",IF(NOSA!O6425=تحویلی!$E$1,تحویلی!$E$1&amp;COUNTIF(NOSA!$O$1:O6425,تحویلی!$E$1),"")),"")</f>
        <v/>
      </c>
      <c r="E6425" s="10" t="str">
        <f t="shared" si="412"/>
        <v>8572760</v>
      </c>
      <c r="F6425" s="10" t="str">
        <f>IFERROR(VLOOKUP(I6425,DATABASE!$N:$O,2,FALSE),"")</f>
        <v>دستكش كف مواد سبك</v>
      </c>
      <c r="G6425" s="3" t="s">
        <v>3593</v>
      </c>
      <c r="H6425" s="4">
        <v>8572</v>
      </c>
      <c r="I6425" s="3" t="s">
        <v>1456</v>
      </c>
      <c r="J6425" s="3" t="s">
        <v>2</v>
      </c>
      <c r="K6425" s="5">
        <v>1</v>
      </c>
      <c r="L6425" s="3" t="s">
        <v>3</v>
      </c>
      <c r="M6425" s="3" t="s">
        <v>202</v>
      </c>
      <c r="N6425" s="3" t="s">
        <v>3971</v>
      </c>
      <c r="O6425" s="1">
        <v>760</v>
      </c>
      <c r="P6425" s="4">
        <v>0</v>
      </c>
      <c r="Q6425" s="10">
        <f t="shared" ref="Q6425:Q6488" si="413">VALUE(O6425)</f>
        <v>760</v>
      </c>
    </row>
    <row r="6426" spans="2:17" ht="20.25" customHeight="1">
      <c r="B6426" s="10" t="str">
        <f t="shared" si="410"/>
        <v>ماسك N95) FFP2 )741</v>
      </c>
      <c r="C6426" s="10" t="str">
        <f t="shared" si="411"/>
        <v>ماسك N95) FFP2 )1403/07/11741</v>
      </c>
      <c r="D6426" s="10" t="str">
        <f>IFERROR(IF(تحویلی!$E$1="","",IF(NOSA!O6426=تحویلی!$E$1,تحویلی!$E$1&amp;COUNTIF(NOSA!$O$1:O6426,تحویلی!$E$1),"")),"")</f>
        <v/>
      </c>
      <c r="E6426" s="10" t="str">
        <f t="shared" si="412"/>
        <v>8584741</v>
      </c>
      <c r="F6426" s="10" t="str">
        <f>IFERROR(VLOOKUP(I6426,DATABASE!$N:$O,2,FALSE),"")</f>
        <v>ماسك N95) FFP2 )</v>
      </c>
      <c r="G6426" s="3" t="s">
        <v>3593</v>
      </c>
      <c r="H6426" s="4">
        <v>8584</v>
      </c>
      <c r="I6426" s="3" t="s">
        <v>1469</v>
      </c>
      <c r="J6426" s="3" t="s">
        <v>256</v>
      </c>
      <c r="K6426" s="5">
        <v>800</v>
      </c>
      <c r="L6426" s="3" t="s">
        <v>8</v>
      </c>
      <c r="M6426" s="3" t="s">
        <v>63</v>
      </c>
      <c r="N6426" s="3" t="s">
        <v>764</v>
      </c>
      <c r="O6426" s="1">
        <v>741</v>
      </c>
      <c r="P6426" s="4">
        <v>0</v>
      </c>
      <c r="Q6426" s="10">
        <f t="shared" si="413"/>
        <v>741</v>
      </c>
    </row>
    <row r="6427" spans="2:17" ht="20.25" customHeight="1">
      <c r="B6427" s="10" t="str">
        <f t="shared" si="410"/>
        <v>عينك كهربايي (روكلاهي)285</v>
      </c>
      <c r="C6427" s="10" t="str">
        <f t="shared" si="411"/>
        <v>عينك كهربايي (روكلاهي)1403/07/11285</v>
      </c>
      <c r="D6427" s="10" t="str">
        <f>IFERROR(IF(تحویلی!$E$1="","",IF(NOSA!O6427=تحویلی!$E$1,تحویلی!$E$1&amp;COUNTIF(NOSA!$O$1:O6427,تحویلی!$E$1),"")),"")</f>
        <v/>
      </c>
      <c r="E6427" s="10" t="str">
        <f t="shared" si="412"/>
        <v>8588285</v>
      </c>
      <c r="F6427" s="10" t="str">
        <f>IFERROR(VLOOKUP(I6427,DATABASE!$N:$O,2,FALSE),"")</f>
        <v>عينك كهربايي (روكلاهي)</v>
      </c>
      <c r="G6427" s="3" t="s">
        <v>3593</v>
      </c>
      <c r="H6427" s="4">
        <v>8588</v>
      </c>
      <c r="I6427" s="3" t="s">
        <v>1560</v>
      </c>
      <c r="J6427" s="3" t="s">
        <v>1561</v>
      </c>
      <c r="K6427" s="5">
        <v>1</v>
      </c>
      <c r="L6427" s="3" t="s">
        <v>8</v>
      </c>
      <c r="M6427" s="3" t="s">
        <v>4</v>
      </c>
      <c r="N6427" s="3" t="s">
        <v>294</v>
      </c>
      <c r="O6427" s="1">
        <v>285</v>
      </c>
      <c r="P6427" s="4">
        <v>1</v>
      </c>
      <c r="Q6427" s="10">
        <f t="shared" si="413"/>
        <v>285</v>
      </c>
    </row>
    <row r="6428" spans="2:17" ht="20.25" customHeight="1">
      <c r="B6428" s="10" t="str">
        <f t="shared" si="410"/>
        <v>كلاه ايمني285</v>
      </c>
      <c r="C6428" s="10" t="str">
        <f t="shared" si="411"/>
        <v>كلاه ايمني1403/07/11285</v>
      </c>
      <c r="D6428" s="10" t="str">
        <f>IFERROR(IF(تحویلی!$E$1="","",IF(NOSA!O6428=تحویلی!$E$1,تحویلی!$E$1&amp;COUNTIF(NOSA!$O$1:O6428,تحویلی!$E$1),"")),"")</f>
        <v/>
      </c>
      <c r="E6428" s="10" t="str">
        <f t="shared" si="412"/>
        <v>8588285</v>
      </c>
      <c r="F6428" s="10" t="str">
        <f>IFERROR(VLOOKUP(I6428,DATABASE!$N:$O,2,FALSE),"")</f>
        <v>كلاه ايمني</v>
      </c>
      <c r="G6428" s="3" t="s">
        <v>3593</v>
      </c>
      <c r="H6428" s="4">
        <v>8588</v>
      </c>
      <c r="I6428" s="3" t="s">
        <v>1505</v>
      </c>
      <c r="J6428" s="3" t="s">
        <v>1628</v>
      </c>
      <c r="K6428" s="5">
        <v>1</v>
      </c>
      <c r="L6428" s="3" t="s">
        <v>8</v>
      </c>
      <c r="M6428" s="3" t="s">
        <v>4</v>
      </c>
      <c r="N6428" s="3" t="s">
        <v>294</v>
      </c>
      <c r="O6428" s="1">
        <v>285</v>
      </c>
      <c r="P6428" s="4">
        <v>1</v>
      </c>
      <c r="Q6428" s="10">
        <f t="shared" si="413"/>
        <v>285</v>
      </c>
    </row>
    <row r="6429" spans="2:17" ht="20.25" customHeight="1">
      <c r="B6429" s="10" t="str">
        <f t="shared" si="410"/>
        <v>لباس كار ديرسوز(بلوز و شلوار)755</v>
      </c>
      <c r="C6429" s="10" t="str">
        <f t="shared" si="411"/>
        <v>لباس كار ديرسوز(بلوز و شلوار)1403/07/12755</v>
      </c>
      <c r="D6429" s="10" t="str">
        <f>IFERROR(IF(تحویلی!$E$1="","",IF(NOSA!O6429=تحویلی!$E$1,تحویلی!$E$1&amp;COUNTIF(NOSA!$O$1:O6429,تحویلی!$E$1),"")),"")</f>
        <v/>
      </c>
      <c r="E6429" s="10" t="str">
        <f t="shared" si="412"/>
        <v>8597755</v>
      </c>
      <c r="F6429" s="10" t="str">
        <f>IFERROR(VLOOKUP(I6429,DATABASE!$N:$O,2,FALSE),"")</f>
        <v>لباس كار ديرسوز(بلوز و شلوار)</v>
      </c>
      <c r="G6429" s="197" t="s">
        <v>3594</v>
      </c>
      <c r="H6429" s="198">
        <v>8597</v>
      </c>
      <c r="I6429" s="197" t="s">
        <v>1466</v>
      </c>
      <c r="J6429" s="197" t="s">
        <v>1623</v>
      </c>
      <c r="K6429" s="199">
        <v>1</v>
      </c>
      <c r="L6429" s="197" t="s">
        <v>28</v>
      </c>
      <c r="M6429" s="197" t="s">
        <v>9</v>
      </c>
      <c r="N6429" s="197" t="s">
        <v>974</v>
      </c>
      <c r="O6429" s="200">
        <v>755</v>
      </c>
      <c r="P6429" s="198">
        <v>1</v>
      </c>
      <c r="Q6429" s="10">
        <f t="shared" si="413"/>
        <v>755</v>
      </c>
    </row>
    <row r="6430" spans="2:17" ht="20.25" customHeight="1">
      <c r="B6430" s="10" t="str">
        <f t="shared" si="410"/>
        <v>دستكش ضد برش سبك755</v>
      </c>
      <c r="C6430" s="10" t="str">
        <f t="shared" si="411"/>
        <v>دستكش ضد برش سبك1403/07/12755</v>
      </c>
      <c r="D6430" s="10" t="str">
        <f>IFERROR(IF(تحویلی!$E$1="","",IF(NOSA!O6430=تحویلی!$E$1,تحویلی!$E$1&amp;COUNTIF(NOSA!$O$1:O6430,تحویلی!$E$1),"")),"")</f>
        <v/>
      </c>
      <c r="E6430" s="10" t="str">
        <f t="shared" si="412"/>
        <v>8597755</v>
      </c>
      <c r="F6430" s="10" t="str">
        <f>IFERROR(VLOOKUP(I6430,DATABASE!$N:$O,2,FALSE),"")</f>
        <v>دستكش ضد برش سبك</v>
      </c>
      <c r="G6430" s="197" t="s">
        <v>3594</v>
      </c>
      <c r="H6430" s="198">
        <v>8597</v>
      </c>
      <c r="I6430" s="197" t="s">
        <v>1442</v>
      </c>
      <c r="J6430" s="197" t="s">
        <v>22</v>
      </c>
      <c r="K6430" s="199">
        <v>1</v>
      </c>
      <c r="L6430" s="197" t="s">
        <v>3</v>
      </c>
      <c r="M6430" s="197" t="s">
        <v>9</v>
      </c>
      <c r="N6430" s="197" t="s">
        <v>974</v>
      </c>
      <c r="O6430" s="200">
        <v>755</v>
      </c>
      <c r="P6430" s="198">
        <v>1</v>
      </c>
      <c r="Q6430" s="10">
        <f t="shared" si="413"/>
        <v>755</v>
      </c>
    </row>
    <row r="6431" spans="2:17" ht="20.25" customHeight="1">
      <c r="B6431" s="10" t="str">
        <f t="shared" si="410"/>
        <v>لباس كار ديرسوز(بلوز و شلوار)233</v>
      </c>
      <c r="C6431" s="10" t="str">
        <f t="shared" si="411"/>
        <v>لباس كار ديرسوز(بلوز و شلوار)1403/07/12233</v>
      </c>
      <c r="D6431" s="10" t="str">
        <f>IFERROR(IF(تحویلی!$E$1="","",IF(NOSA!O6431=تحویلی!$E$1,تحویلی!$E$1&amp;COUNTIF(NOSA!$O$1:O6431,تحویلی!$E$1),"")),"")</f>
        <v/>
      </c>
      <c r="E6431" s="10" t="str">
        <f t="shared" si="412"/>
        <v>8601233</v>
      </c>
      <c r="F6431" s="10" t="str">
        <f>IFERROR(VLOOKUP(I6431,DATABASE!$N:$O,2,FALSE),"")</f>
        <v>لباس كار ديرسوز(بلوز و شلوار)</v>
      </c>
      <c r="G6431" s="197" t="s">
        <v>3594</v>
      </c>
      <c r="H6431" s="198">
        <v>8601</v>
      </c>
      <c r="I6431" s="197" t="s">
        <v>1466</v>
      </c>
      <c r="J6431" s="197" t="s">
        <v>1623</v>
      </c>
      <c r="K6431" s="199">
        <v>1</v>
      </c>
      <c r="L6431" s="197" t="s">
        <v>28</v>
      </c>
      <c r="M6431" s="197" t="s">
        <v>25</v>
      </c>
      <c r="N6431" s="197" t="s">
        <v>192</v>
      </c>
      <c r="O6431" s="200">
        <v>233</v>
      </c>
      <c r="P6431" s="198">
        <v>1</v>
      </c>
      <c r="Q6431" s="10">
        <f t="shared" si="413"/>
        <v>233</v>
      </c>
    </row>
    <row r="6432" spans="2:17" ht="20.25" customHeight="1">
      <c r="B6432" s="10" t="str">
        <f t="shared" si="410"/>
        <v>دستكش ضد برش سبك233</v>
      </c>
      <c r="C6432" s="10" t="str">
        <f t="shared" si="411"/>
        <v>دستكش ضد برش سبك1403/07/12233</v>
      </c>
      <c r="D6432" s="10" t="str">
        <f>IFERROR(IF(تحویلی!$E$1="","",IF(NOSA!O6432=تحویلی!$E$1,تحویلی!$E$1&amp;COUNTIF(NOSA!$O$1:O6432,تحویلی!$E$1),"")),"")</f>
        <v/>
      </c>
      <c r="E6432" s="10" t="str">
        <f t="shared" si="412"/>
        <v>8601233</v>
      </c>
      <c r="F6432" s="10" t="str">
        <f>IFERROR(VLOOKUP(I6432,DATABASE!$N:$O,2,FALSE),"")</f>
        <v>دستكش ضد برش سبك</v>
      </c>
      <c r="G6432" s="197" t="s">
        <v>3594</v>
      </c>
      <c r="H6432" s="198">
        <v>8601</v>
      </c>
      <c r="I6432" s="197" t="s">
        <v>1442</v>
      </c>
      <c r="J6432" s="197" t="s">
        <v>22</v>
      </c>
      <c r="K6432" s="199">
        <v>1</v>
      </c>
      <c r="L6432" s="197" t="s">
        <v>3</v>
      </c>
      <c r="M6432" s="197" t="s">
        <v>25</v>
      </c>
      <c r="N6432" s="197" t="s">
        <v>192</v>
      </c>
      <c r="O6432" s="200">
        <v>233</v>
      </c>
      <c r="P6432" s="198">
        <v>1</v>
      </c>
      <c r="Q6432" s="10">
        <f t="shared" si="413"/>
        <v>233</v>
      </c>
    </row>
    <row r="6433" spans="2:17" ht="20.25" customHeight="1">
      <c r="B6433" s="10" t="str">
        <f t="shared" si="410"/>
        <v>پوتين ايمني نسوز52</v>
      </c>
      <c r="C6433" s="10" t="str">
        <f t="shared" si="411"/>
        <v>پوتين ايمني نسوز1403/07/1252</v>
      </c>
      <c r="D6433" s="10" t="str">
        <f>IFERROR(IF(تحویلی!$E$1="","",IF(NOSA!O6433=تحویلی!$E$1,تحویلی!$E$1&amp;COUNTIF(NOSA!$O$1:O6433,تحویلی!$E$1),"")),"")</f>
        <v/>
      </c>
      <c r="E6433" s="10" t="str">
        <f t="shared" si="412"/>
        <v>861952</v>
      </c>
      <c r="F6433" s="10" t="str">
        <f>IFERROR(VLOOKUP(I6433,DATABASE!$N:$O,2,FALSE),"")</f>
        <v>پوتين ايمني نسوز</v>
      </c>
      <c r="G6433" s="197" t="s">
        <v>3594</v>
      </c>
      <c r="H6433" s="198">
        <v>8619</v>
      </c>
      <c r="I6433" s="197" t="s">
        <v>1631</v>
      </c>
      <c r="J6433" s="197" t="s">
        <v>1632</v>
      </c>
      <c r="K6433" s="199">
        <v>1</v>
      </c>
      <c r="L6433" s="197" t="s">
        <v>3</v>
      </c>
      <c r="M6433" s="197" t="s">
        <v>19</v>
      </c>
      <c r="N6433" s="197" t="s">
        <v>75</v>
      </c>
      <c r="O6433" s="200">
        <v>52</v>
      </c>
      <c r="P6433" s="198">
        <v>1</v>
      </c>
      <c r="Q6433" s="10">
        <f t="shared" si="413"/>
        <v>52</v>
      </c>
    </row>
    <row r="6434" spans="2:17" ht="20.25" customHeight="1">
      <c r="B6434" s="10" t="str">
        <f t="shared" si="410"/>
        <v>دستكش ضد برش سبك427</v>
      </c>
      <c r="C6434" s="10" t="str">
        <f t="shared" si="411"/>
        <v>دستكش ضد برش سبك1403/07/12427</v>
      </c>
      <c r="D6434" s="10" t="str">
        <f>IFERROR(IF(تحویلی!$E$1="","",IF(NOSA!O6434=تحویلی!$E$1,تحویلی!$E$1&amp;COUNTIF(NOSA!$O$1:O6434,تحویلی!$E$1),"")),"")</f>
        <v/>
      </c>
      <c r="E6434" s="10" t="str">
        <f t="shared" si="412"/>
        <v>8620427</v>
      </c>
      <c r="F6434" s="10" t="str">
        <f>IFERROR(VLOOKUP(I6434,DATABASE!$N:$O,2,FALSE),"")</f>
        <v>دستكش ضد برش سبك</v>
      </c>
      <c r="G6434" s="197" t="s">
        <v>3594</v>
      </c>
      <c r="H6434" s="198">
        <v>8620</v>
      </c>
      <c r="I6434" s="197" t="s">
        <v>1442</v>
      </c>
      <c r="J6434" s="197" t="s">
        <v>22</v>
      </c>
      <c r="K6434" s="199">
        <v>1</v>
      </c>
      <c r="L6434" s="197" t="s">
        <v>3</v>
      </c>
      <c r="M6434" s="197" t="s">
        <v>9</v>
      </c>
      <c r="N6434" s="197" t="s">
        <v>3295</v>
      </c>
      <c r="O6434" s="200">
        <v>427</v>
      </c>
      <c r="P6434" s="198">
        <v>0</v>
      </c>
      <c r="Q6434" s="10">
        <f t="shared" si="413"/>
        <v>427</v>
      </c>
    </row>
    <row r="6435" spans="2:17" ht="20.25" customHeight="1">
      <c r="B6435" s="10" t="str">
        <f t="shared" si="410"/>
        <v>دستكش ضد برش سبك756</v>
      </c>
      <c r="C6435" s="10" t="str">
        <f t="shared" si="411"/>
        <v>دستكش ضد برش سبك1403/07/13756</v>
      </c>
      <c r="D6435" s="10" t="str">
        <f>IFERROR(IF(تحویلی!$E$1="","",IF(NOSA!O6435=تحویلی!$E$1,تحویلی!$E$1&amp;COUNTIF(NOSA!$O$1:O6435,تحویلی!$E$1),"")),"")</f>
        <v/>
      </c>
      <c r="E6435" s="10" t="str">
        <f t="shared" si="412"/>
        <v>8631756</v>
      </c>
      <c r="F6435" s="10" t="str">
        <f>IFERROR(VLOOKUP(I6435,DATABASE!$N:$O,2,FALSE),"")</f>
        <v>دستكش ضد برش سبك</v>
      </c>
      <c r="G6435" s="197" t="s">
        <v>3595</v>
      </c>
      <c r="H6435" s="198">
        <v>8631</v>
      </c>
      <c r="I6435" s="197" t="s">
        <v>1442</v>
      </c>
      <c r="J6435" s="197" t="s">
        <v>22</v>
      </c>
      <c r="K6435" s="199">
        <v>1</v>
      </c>
      <c r="L6435" s="197" t="s">
        <v>3</v>
      </c>
      <c r="M6435" s="197" t="s">
        <v>25</v>
      </c>
      <c r="N6435" s="197" t="s">
        <v>939</v>
      </c>
      <c r="O6435" s="200">
        <v>756</v>
      </c>
      <c r="P6435" s="198">
        <v>0</v>
      </c>
      <c r="Q6435" s="10">
        <f t="shared" si="413"/>
        <v>756</v>
      </c>
    </row>
    <row r="6436" spans="2:17" ht="20.25" customHeight="1">
      <c r="B6436" s="10" t="str">
        <f t="shared" si="410"/>
        <v>آستين آلومينيومي776</v>
      </c>
      <c r="C6436" s="10" t="str">
        <f t="shared" si="411"/>
        <v>آستين آلومينيومي1403/07/13776</v>
      </c>
      <c r="D6436" s="10" t="str">
        <f>IFERROR(IF(تحویلی!$E$1="","",IF(NOSA!O6436=تحویلی!$E$1,تحویلی!$E$1&amp;COUNTIF(NOSA!$O$1:O6436,تحویلی!$E$1),"")),"")</f>
        <v/>
      </c>
      <c r="E6436" s="10" t="str">
        <f t="shared" si="412"/>
        <v>8632776</v>
      </c>
      <c r="F6436" s="10" t="str">
        <f>IFERROR(VLOOKUP(I6436,DATABASE!$N:$O,2,FALSE),"")</f>
        <v>آستين آلومينيومي</v>
      </c>
      <c r="G6436" s="197" t="s">
        <v>3595</v>
      </c>
      <c r="H6436" s="198">
        <v>8632</v>
      </c>
      <c r="I6436" s="197" t="s">
        <v>1508</v>
      </c>
      <c r="J6436" s="197" t="s">
        <v>38</v>
      </c>
      <c r="K6436" s="199">
        <v>1</v>
      </c>
      <c r="L6436" s="197" t="s">
        <v>3</v>
      </c>
      <c r="M6436" s="197" t="s">
        <v>4</v>
      </c>
      <c r="N6436" s="197" t="s">
        <v>1169</v>
      </c>
      <c r="O6436" s="200">
        <v>776</v>
      </c>
      <c r="P6436" s="198">
        <v>1</v>
      </c>
      <c r="Q6436" s="10">
        <f t="shared" si="413"/>
        <v>776</v>
      </c>
    </row>
    <row r="6437" spans="2:17" ht="20.25" customHeight="1">
      <c r="B6437" s="10" t="str">
        <f t="shared" si="410"/>
        <v>دستكش ساق بلند نسوز776</v>
      </c>
      <c r="C6437" s="10" t="str">
        <f t="shared" si="411"/>
        <v>دستكش ساق بلند نسوز1403/07/13776</v>
      </c>
      <c r="D6437" s="10" t="str">
        <f>IFERROR(IF(تحویلی!$E$1="","",IF(NOSA!O6437=تحویلی!$E$1,تحویلی!$E$1&amp;COUNTIF(NOSA!$O$1:O6437,تحویلی!$E$1),"")),"")</f>
        <v/>
      </c>
      <c r="E6437" s="10" t="str">
        <f t="shared" si="412"/>
        <v>8632776</v>
      </c>
      <c r="F6437" s="10" t="str">
        <f>IFERROR(VLOOKUP(I6437,DATABASE!$N:$O,2,FALSE),"")</f>
        <v>دستكش ساق بلند نسوز</v>
      </c>
      <c r="G6437" s="197" t="s">
        <v>3595</v>
      </c>
      <c r="H6437" s="198">
        <v>8632</v>
      </c>
      <c r="I6437" s="197" t="s">
        <v>1461</v>
      </c>
      <c r="J6437" s="197" t="s">
        <v>34</v>
      </c>
      <c r="K6437" s="199">
        <v>1</v>
      </c>
      <c r="L6437" s="197" t="s">
        <v>3</v>
      </c>
      <c r="M6437" s="197" t="s">
        <v>4</v>
      </c>
      <c r="N6437" s="197" t="s">
        <v>1169</v>
      </c>
      <c r="O6437" s="200">
        <v>776</v>
      </c>
      <c r="P6437" s="198">
        <v>1</v>
      </c>
      <c r="Q6437" s="10">
        <f t="shared" si="413"/>
        <v>776</v>
      </c>
    </row>
    <row r="6438" spans="2:17" ht="20.25" customHeight="1">
      <c r="B6438" s="10" t="str">
        <f t="shared" si="410"/>
        <v>دستكش ساق بلند نسوز567</v>
      </c>
      <c r="C6438" s="10" t="str">
        <f t="shared" si="411"/>
        <v>دستكش ساق بلند نسوز1403/07/13567</v>
      </c>
      <c r="D6438" s="10" t="str">
        <f>IFERROR(IF(تحویلی!$E$1="","",IF(NOSA!O6438=تحویلی!$E$1,تحویلی!$E$1&amp;COUNTIF(NOSA!$O$1:O6438,تحویلی!$E$1),"")),"")</f>
        <v/>
      </c>
      <c r="E6438" s="10" t="str">
        <f t="shared" si="412"/>
        <v>8634567</v>
      </c>
      <c r="F6438" s="10" t="str">
        <f>IFERROR(VLOOKUP(I6438,DATABASE!$N:$O,2,FALSE),"")</f>
        <v>دستكش ساق بلند نسوز</v>
      </c>
      <c r="G6438" s="197" t="s">
        <v>3595</v>
      </c>
      <c r="H6438" s="198">
        <v>8634</v>
      </c>
      <c r="I6438" s="197" t="s">
        <v>1461</v>
      </c>
      <c r="J6438" s="197" t="s">
        <v>34</v>
      </c>
      <c r="K6438" s="199">
        <v>1</v>
      </c>
      <c r="L6438" s="197" t="s">
        <v>3</v>
      </c>
      <c r="M6438" s="197" t="s">
        <v>19</v>
      </c>
      <c r="N6438" s="197" t="s">
        <v>71</v>
      </c>
      <c r="O6438" s="200">
        <v>567</v>
      </c>
      <c r="P6438" s="198">
        <v>0</v>
      </c>
      <c r="Q6438" s="10">
        <f t="shared" si="413"/>
        <v>567</v>
      </c>
    </row>
    <row r="6439" spans="2:17" ht="20.25" customHeight="1">
      <c r="B6439" s="10" t="str">
        <f t="shared" si="410"/>
        <v>دستكش ضد برش سبك845</v>
      </c>
      <c r="C6439" s="10" t="str">
        <f t="shared" si="411"/>
        <v>دستكش ضد برش سبك1403/07/13845</v>
      </c>
      <c r="D6439" s="10" t="str">
        <f>IFERROR(IF(تحویلی!$E$1="","",IF(NOSA!O6439=تحویلی!$E$1,تحویلی!$E$1&amp;COUNTIF(NOSA!$O$1:O6439,تحویلی!$E$1),"")),"")</f>
        <v/>
      </c>
      <c r="E6439" s="10" t="str">
        <f t="shared" si="412"/>
        <v>8641845</v>
      </c>
      <c r="F6439" s="10" t="str">
        <f>IFERROR(VLOOKUP(I6439,DATABASE!$N:$O,2,FALSE),"")</f>
        <v>دستكش ضد برش سبك</v>
      </c>
      <c r="G6439" s="197" t="s">
        <v>3595</v>
      </c>
      <c r="H6439" s="198">
        <v>8641</v>
      </c>
      <c r="I6439" s="197" t="s">
        <v>1442</v>
      </c>
      <c r="J6439" s="197" t="s">
        <v>22</v>
      </c>
      <c r="K6439" s="199">
        <v>1</v>
      </c>
      <c r="L6439" s="197" t="s">
        <v>3</v>
      </c>
      <c r="M6439" s="197" t="s">
        <v>47</v>
      </c>
      <c r="N6439" s="197" t="s">
        <v>2701</v>
      </c>
      <c r="O6439" s="200">
        <v>845</v>
      </c>
      <c r="P6439" s="198">
        <v>0</v>
      </c>
      <c r="Q6439" s="10">
        <f t="shared" si="413"/>
        <v>845</v>
      </c>
    </row>
    <row r="6440" spans="2:17" ht="20.25" customHeight="1">
      <c r="B6440" s="10" t="str">
        <f t="shared" si="410"/>
        <v>چكمه ايمني نسوز372</v>
      </c>
      <c r="C6440" s="10" t="str">
        <f t="shared" si="411"/>
        <v>چكمه ايمني نسوز1403/07/13372</v>
      </c>
      <c r="D6440" s="10" t="str">
        <f>IFERROR(IF(تحویلی!$E$1="","",IF(NOSA!O6440=تحویلی!$E$1,تحویلی!$E$1&amp;COUNTIF(NOSA!$O$1:O6440,تحویلی!$E$1),"")),"")</f>
        <v/>
      </c>
      <c r="E6440" s="10" t="str">
        <f t="shared" si="412"/>
        <v>8643372</v>
      </c>
      <c r="F6440" s="10" t="str">
        <f>IFERROR(VLOOKUP(I6440,DATABASE!$N:$O,2,FALSE),"")</f>
        <v>چكمه ايمني نسوز</v>
      </c>
      <c r="G6440" s="197" t="s">
        <v>3595</v>
      </c>
      <c r="H6440" s="198">
        <v>8643</v>
      </c>
      <c r="I6440" s="197" t="s">
        <v>1658</v>
      </c>
      <c r="J6440" s="197" t="s">
        <v>1659</v>
      </c>
      <c r="K6440" s="199">
        <v>1</v>
      </c>
      <c r="L6440" s="197" t="s">
        <v>3</v>
      </c>
      <c r="M6440" s="197" t="s">
        <v>19</v>
      </c>
      <c r="N6440" s="197" t="s">
        <v>272</v>
      </c>
      <c r="O6440" s="200">
        <v>372</v>
      </c>
      <c r="P6440" s="198">
        <v>1</v>
      </c>
      <c r="Q6440" s="10">
        <f t="shared" si="413"/>
        <v>372</v>
      </c>
    </row>
    <row r="6441" spans="2:17" ht="20.25" customHeight="1">
      <c r="B6441" s="10" t="str">
        <f t="shared" si="410"/>
        <v>لباس كار ديرسوز(بلوز و شلوار)372</v>
      </c>
      <c r="C6441" s="10" t="str">
        <f t="shared" si="411"/>
        <v>لباس كار ديرسوز(بلوز و شلوار)1403/07/13372</v>
      </c>
      <c r="D6441" s="10" t="str">
        <f>IFERROR(IF(تحویلی!$E$1="","",IF(NOSA!O6441=تحویلی!$E$1,تحویلی!$E$1&amp;COUNTIF(NOSA!$O$1:O6441,تحویلی!$E$1),"")),"")</f>
        <v/>
      </c>
      <c r="E6441" s="10" t="str">
        <f t="shared" si="412"/>
        <v>8643372</v>
      </c>
      <c r="F6441" s="10" t="str">
        <f>IFERROR(VLOOKUP(I6441,DATABASE!$N:$O,2,FALSE),"")</f>
        <v>لباس كار ديرسوز(بلوز و شلوار)</v>
      </c>
      <c r="G6441" s="197" t="s">
        <v>3595</v>
      </c>
      <c r="H6441" s="198">
        <v>8643</v>
      </c>
      <c r="I6441" s="197" t="s">
        <v>1619</v>
      </c>
      <c r="J6441" s="197" t="s">
        <v>1620</v>
      </c>
      <c r="K6441" s="199">
        <v>1</v>
      </c>
      <c r="L6441" s="197" t="s">
        <v>28</v>
      </c>
      <c r="M6441" s="197" t="s">
        <v>19</v>
      </c>
      <c r="N6441" s="197" t="s">
        <v>272</v>
      </c>
      <c r="O6441" s="200">
        <v>372</v>
      </c>
      <c r="P6441" s="198">
        <v>1</v>
      </c>
      <c r="Q6441" s="10">
        <f t="shared" si="413"/>
        <v>372</v>
      </c>
    </row>
    <row r="6442" spans="2:17" ht="20.25" customHeight="1">
      <c r="B6442" s="10" t="str">
        <f t="shared" si="410"/>
        <v>لباس كار(بلوز و شلوار)697</v>
      </c>
      <c r="C6442" s="10" t="str">
        <f t="shared" si="411"/>
        <v>لباس كار(بلوز و شلوار)1403/07/13697</v>
      </c>
      <c r="D6442" s="10" t="str">
        <f>IFERROR(IF(تحویلی!$E$1="","",IF(NOSA!O6442=تحویلی!$E$1,تحویلی!$E$1&amp;COUNTIF(NOSA!$O$1:O6442,تحویلی!$E$1),"")),"")</f>
        <v/>
      </c>
      <c r="E6442" s="10" t="str">
        <f t="shared" si="412"/>
        <v>8644697</v>
      </c>
      <c r="F6442" s="10" t="str">
        <f>IFERROR(VLOOKUP(I6442,DATABASE!$N:$O,2,FALSE),"")</f>
        <v>لباس كار(بلوز و شلوار)</v>
      </c>
      <c r="G6442" s="197" t="s">
        <v>3595</v>
      </c>
      <c r="H6442" s="198">
        <v>8644</v>
      </c>
      <c r="I6442" s="197" t="s">
        <v>1644</v>
      </c>
      <c r="J6442" s="197" t="s">
        <v>1645</v>
      </c>
      <c r="K6442" s="199">
        <v>1</v>
      </c>
      <c r="L6442" s="197" t="s">
        <v>28</v>
      </c>
      <c r="M6442" s="197" t="s">
        <v>25</v>
      </c>
      <c r="N6442" s="197" t="s">
        <v>145</v>
      </c>
      <c r="O6442" s="200">
        <v>697</v>
      </c>
      <c r="P6442" s="198">
        <v>1</v>
      </c>
      <c r="Q6442" s="10">
        <f t="shared" si="413"/>
        <v>697</v>
      </c>
    </row>
    <row r="6443" spans="2:17" ht="20.25" customHeight="1">
      <c r="B6443" s="10" t="str">
        <f t="shared" si="410"/>
        <v>كفش ايمني697</v>
      </c>
      <c r="C6443" s="10" t="str">
        <f t="shared" si="411"/>
        <v>كفش ايمني1403/07/13697</v>
      </c>
      <c r="D6443" s="10" t="str">
        <f>IFERROR(IF(تحویلی!$E$1="","",IF(NOSA!O6443=تحویلی!$E$1,تحویلی!$E$1&amp;COUNTIF(NOSA!$O$1:O6443,تحویلی!$E$1),"")),"")</f>
        <v/>
      </c>
      <c r="E6443" s="10" t="str">
        <f t="shared" si="412"/>
        <v>8644697</v>
      </c>
      <c r="F6443" s="10" t="str">
        <f>IFERROR(VLOOKUP(I6443,DATABASE!$N:$O,2,FALSE),"")</f>
        <v>كفش ايمني</v>
      </c>
      <c r="G6443" s="197" t="s">
        <v>3595</v>
      </c>
      <c r="H6443" s="198">
        <v>8644</v>
      </c>
      <c r="I6443" s="197" t="s">
        <v>1539</v>
      </c>
      <c r="J6443" s="197" t="s">
        <v>1748</v>
      </c>
      <c r="K6443" s="199">
        <v>1</v>
      </c>
      <c r="L6443" s="197" t="s">
        <v>3</v>
      </c>
      <c r="M6443" s="197" t="s">
        <v>25</v>
      </c>
      <c r="N6443" s="197" t="s">
        <v>145</v>
      </c>
      <c r="O6443" s="200">
        <v>697</v>
      </c>
      <c r="P6443" s="198">
        <v>1</v>
      </c>
      <c r="Q6443" s="10">
        <f t="shared" si="413"/>
        <v>697</v>
      </c>
    </row>
    <row r="6444" spans="2:17" ht="20.25" customHeight="1">
      <c r="B6444" s="10" t="str">
        <f t="shared" si="410"/>
        <v>دستكش ضد برش سبك697</v>
      </c>
      <c r="C6444" s="10" t="str">
        <f t="shared" si="411"/>
        <v>دستكش ضد برش سبك1403/07/13697</v>
      </c>
      <c r="D6444" s="10" t="str">
        <f>IFERROR(IF(تحویلی!$E$1="","",IF(NOSA!O6444=تحویلی!$E$1,تحویلی!$E$1&amp;COUNTIF(NOSA!$O$1:O6444,تحویلی!$E$1),"")),"")</f>
        <v/>
      </c>
      <c r="E6444" s="10" t="str">
        <f t="shared" si="412"/>
        <v>8644697</v>
      </c>
      <c r="F6444" s="10" t="str">
        <f>IFERROR(VLOOKUP(I6444,DATABASE!$N:$O,2,FALSE),"")</f>
        <v>دستكش ضد برش سبك</v>
      </c>
      <c r="G6444" s="197" t="s">
        <v>3595</v>
      </c>
      <c r="H6444" s="198">
        <v>8644</v>
      </c>
      <c r="I6444" s="197" t="s">
        <v>1442</v>
      </c>
      <c r="J6444" s="197" t="s">
        <v>22</v>
      </c>
      <c r="K6444" s="199">
        <v>1</v>
      </c>
      <c r="L6444" s="197" t="s">
        <v>3</v>
      </c>
      <c r="M6444" s="197" t="s">
        <v>25</v>
      </c>
      <c r="N6444" s="197" t="s">
        <v>145</v>
      </c>
      <c r="O6444" s="200">
        <v>697</v>
      </c>
      <c r="P6444" s="198">
        <v>1</v>
      </c>
      <c r="Q6444" s="10">
        <f t="shared" si="413"/>
        <v>697</v>
      </c>
    </row>
    <row r="6445" spans="2:17" ht="20.25" customHeight="1">
      <c r="B6445" s="10" t="str">
        <f t="shared" si="410"/>
        <v>دستكش ضد برش سبك885</v>
      </c>
      <c r="C6445" s="10" t="str">
        <f t="shared" si="411"/>
        <v>دستكش ضد برش سبك1403/07/13885</v>
      </c>
      <c r="D6445" s="10" t="str">
        <f>IFERROR(IF(تحویلی!$E$1="","",IF(NOSA!O6445=تحویلی!$E$1,تحویلی!$E$1&amp;COUNTIF(NOSA!$O$1:O6445,تحویلی!$E$1),"")),"")</f>
        <v/>
      </c>
      <c r="E6445" s="10" t="str">
        <f t="shared" si="412"/>
        <v>8648885</v>
      </c>
      <c r="F6445" s="10" t="str">
        <f>IFERROR(VLOOKUP(I6445,DATABASE!$N:$O,2,FALSE),"")</f>
        <v>دستكش ضد برش سبك</v>
      </c>
      <c r="G6445" s="197" t="s">
        <v>3595</v>
      </c>
      <c r="H6445" s="198">
        <v>8648</v>
      </c>
      <c r="I6445" s="197" t="s">
        <v>1442</v>
      </c>
      <c r="J6445" s="197" t="s">
        <v>22</v>
      </c>
      <c r="K6445" s="199">
        <v>1</v>
      </c>
      <c r="L6445" s="197" t="s">
        <v>3</v>
      </c>
      <c r="M6445" s="197" t="s">
        <v>9</v>
      </c>
      <c r="N6445" s="197" t="s">
        <v>3387</v>
      </c>
      <c r="O6445" s="200">
        <v>885</v>
      </c>
      <c r="P6445" s="198">
        <v>0</v>
      </c>
      <c r="Q6445" s="10">
        <f t="shared" si="413"/>
        <v>885</v>
      </c>
    </row>
    <row r="6446" spans="2:17" ht="20.25" customHeight="1">
      <c r="B6446" s="10" t="str">
        <f t="shared" si="410"/>
        <v>لباس كار ديرسوز(بلوز و شلوار)849</v>
      </c>
      <c r="C6446" s="10" t="str">
        <f t="shared" si="411"/>
        <v>لباس كار ديرسوز(بلوز و شلوار)1403/07/13849</v>
      </c>
      <c r="D6446" s="10" t="str">
        <f>IFERROR(IF(تحویلی!$E$1="","",IF(NOSA!O6446=تحویلی!$E$1,تحویلی!$E$1&amp;COUNTIF(NOSA!$O$1:O6446,تحویلی!$E$1),"")),"")</f>
        <v/>
      </c>
      <c r="E6446" s="10" t="str">
        <f t="shared" si="412"/>
        <v>8651849</v>
      </c>
      <c r="F6446" s="10" t="str">
        <f>IFERROR(VLOOKUP(I6446,DATABASE!$N:$O,2,FALSE),"")</f>
        <v>لباس كار ديرسوز(بلوز و شلوار)</v>
      </c>
      <c r="G6446" s="197" t="s">
        <v>3595</v>
      </c>
      <c r="H6446" s="198">
        <v>8651</v>
      </c>
      <c r="I6446" s="197" t="s">
        <v>1634</v>
      </c>
      <c r="J6446" s="197" t="s">
        <v>1635</v>
      </c>
      <c r="K6446" s="199">
        <v>1</v>
      </c>
      <c r="L6446" s="197" t="s">
        <v>28</v>
      </c>
      <c r="M6446" s="197" t="s">
        <v>4</v>
      </c>
      <c r="N6446" s="197" t="s">
        <v>589</v>
      </c>
      <c r="O6446" s="200">
        <v>849</v>
      </c>
      <c r="P6446" s="198">
        <v>1</v>
      </c>
      <c r="Q6446" s="10">
        <f t="shared" si="413"/>
        <v>849</v>
      </c>
    </row>
    <row r="6447" spans="2:17" ht="20.25" customHeight="1">
      <c r="B6447" s="10" t="str">
        <f t="shared" si="410"/>
        <v>دستكش ساق بلند نسوز725</v>
      </c>
      <c r="C6447" s="10" t="str">
        <f t="shared" si="411"/>
        <v>دستكش ساق بلند نسوز1403/07/13725</v>
      </c>
      <c r="D6447" s="10" t="str">
        <f>IFERROR(IF(تحویلی!$E$1="","",IF(NOSA!O6447=تحویلی!$E$1,تحویلی!$E$1&amp;COUNTIF(NOSA!$O$1:O6447,تحویلی!$E$1),"")),"")</f>
        <v/>
      </c>
      <c r="E6447" s="10" t="str">
        <f t="shared" si="412"/>
        <v>8652725</v>
      </c>
      <c r="F6447" s="10" t="str">
        <f>IFERROR(VLOOKUP(I6447,DATABASE!$N:$O,2,FALSE),"")</f>
        <v>دستكش ساق بلند نسوز</v>
      </c>
      <c r="G6447" s="197" t="s">
        <v>3595</v>
      </c>
      <c r="H6447" s="198">
        <v>8652</v>
      </c>
      <c r="I6447" s="197" t="s">
        <v>1461</v>
      </c>
      <c r="J6447" s="197" t="s">
        <v>34</v>
      </c>
      <c r="K6447" s="199">
        <v>1</v>
      </c>
      <c r="L6447" s="197" t="s">
        <v>3</v>
      </c>
      <c r="M6447" s="197" t="s">
        <v>19</v>
      </c>
      <c r="N6447" s="197" t="s">
        <v>982</v>
      </c>
      <c r="O6447" s="200">
        <v>725</v>
      </c>
      <c r="P6447" s="198">
        <v>0</v>
      </c>
      <c r="Q6447" s="10">
        <f t="shared" si="413"/>
        <v>725</v>
      </c>
    </row>
    <row r="6448" spans="2:17" ht="20.25" customHeight="1">
      <c r="B6448" s="10" t="str">
        <f t="shared" si="410"/>
        <v>725</v>
      </c>
      <c r="C6448" s="10" t="str">
        <f t="shared" si="411"/>
        <v>1403/07/13725</v>
      </c>
      <c r="D6448" s="10" t="str">
        <f>IFERROR(IF(تحویلی!$E$1="","",IF(NOSA!O6448=تحویلی!$E$1,تحویلی!$E$1&amp;COUNTIF(NOSA!$O$1:O6448,تحویلی!$E$1),"")),"")</f>
        <v/>
      </c>
      <c r="E6448" s="10" t="str">
        <f t="shared" si="412"/>
        <v>8652725</v>
      </c>
      <c r="F6448" s="10" t="str">
        <f>IFERROR(VLOOKUP(I6448,DATABASE!$N:$O,2,FALSE),"")</f>
        <v/>
      </c>
      <c r="G6448" s="197" t="s">
        <v>3595</v>
      </c>
      <c r="H6448" s="198">
        <v>8652</v>
      </c>
      <c r="I6448" s="197" t="s">
        <v>2699</v>
      </c>
      <c r="J6448" s="197" t="s">
        <v>7</v>
      </c>
      <c r="K6448" s="199">
        <v>1</v>
      </c>
      <c r="L6448" s="197" t="s">
        <v>8</v>
      </c>
      <c r="M6448" s="197" t="s">
        <v>19</v>
      </c>
      <c r="N6448" s="197" t="s">
        <v>982</v>
      </c>
      <c r="O6448" s="200">
        <v>725</v>
      </c>
      <c r="P6448" s="198">
        <v>0</v>
      </c>
      <c r="Q6448" s="10">
        <f t="shared" si="413"/>
        <v>725</v>
      </c>
    </row>
    <row r="6449" spans="2:17" ht="20.25" customHeight="1">
      <c r="B6449" s="10" t="str">
        <f t="shared" si="410"/>
        <v>رابط فنري نقاب كلاه ايمني653</v>
      </c>
      <c r="C6449" s="10" t="str">
        <f t="shared" si="411"/>
        <v>رابط فنري نقاب كلاه ايمني1403/07/13653</v>
      </c>
      <c r="D6449" s="10" t="str">
        <f>IFERROR(IF(تحویلی!$E$1="","",IF(NOSA!O6449=تحویلی!$E$1,تحویلی!$E$1&amp;COUNTIF(NOSA!$O$1:O6449,تحویلی!$E$1),"")),"")</f>
        <v/>
      </c>
      <c r="E6449" s="10" t="str">
        <f t="shared" si="412"/>
        <v>8653653</v>
      </c>
      <c r="F6449" s="10" t="str">
        <f>IFERROR(VLOOKUP(I6449,DATABASE!$N:$O,2,FALSE),"")</f>
        <v>رابط فنري نقاب كلاه ايمني</v>
      </c>
      <c r="G6449" s="197" t="s">
        <v>3595</v>
      </c>
      <c r="H6449" s="198">
        <v>8653</v>
      </c>
      <c r="I6449" s="197" t="s">
        <v>1454</v>
      </c>
      <c r="J6449" s="197" t="s">
        <v>135</v>
      </c>
      <c r="K6449" s="199">
        <v>1</v>
      </c>
      <c r="L6449" s="197" t="s">
        <v>8</v>
      </c>
      <c r="M6449" s="197" t="s">
        <v>19</v>
      </c>
      <c r="N6449" s="197" t="s">
        <v>2802</v>
      </c>
      <c r="O6449" s="200">
        <v>653</v>
      </c>
      <c r="P6449" s="198">
        <v>0</v>
      </c>
      <c r="Q6449" s="10">
        <f t="shared" si="413"/>
        <v>653</v>
      </c>
    </row>
    <row r="6450" spans="2:17" ht="20.25" customHeight="1">
      <c r="B6450" s="10" t="str">
        <f t="shared" si="410"/>
        <v>نقاب تيره محافظ صورت معمولي653</v>
      </c>
      <c r="C6450" s="10" t="str">
        <f t="shared" si="411"/>
        <v>نقاب تيره محافظ صورت معمولي1403/07/13653</v>
      </c>
      <c r="D6450" s="10" t="str">
        <f>IFERROR(IF(تحویلی!$E$1="","",IF(NOSA!O6450=تحویلی!$E$1,تحویلی!$E$1&amp;COUNTIF(NOSA!$O$1:O6450,تحویلی!$E$1),"")),"")</f>
        <v/>
      </c>
      <c r="E6450" s="10" t="str">
        <f t="shared" si="412"/>
        <v>8653653</v>
      </c>
      <c r="F6450" s="10" t="str">
        <f>IFERROR(VLOOKUP(I6450,DATABASE!$N:$O,2,FALSE),"")</f>
        <v>نقاب تيره محافظ صورت معمولي</v>
      </c>
      <c r="G6450" s="197" t="s">
        <v>3595</v>
      </c>
      <c r="H6450" s="198">
        <v>8653</v>
      </c>
      <c r="I6450" s="197" t="s">
        <v>1557</v>
      </c>
      <c r="J6450" s="197" t="s">
        <v>115</v>
      </c>
      <c r="K6450" s="199">
        <v>1</v>
      </c>
      <c r="L6450" s="197" t="s">
        <v>8</v>
      </c>
      <c r="M6450" s="197" t="s">
        <v>19</v>
      </c>
      <c r="N6450" s="197" t="s">
        <v>2802</v>
      </c>
      <c r="O6450" s="200">
        <v>653</v>
      </c>
      <c r="P6450" s="198">
        <v>0</v>
      </c>
      <c r="Q6450" s="10">
        <f t="shared" si="413"/>
        <v>653</v>
      </c>
    </row>
    <row r="6451" spans="2:17" ht="20.25" customHeight="1">
      <c r="B6451" s="10" t="str">
        <f t="shared" si="410"/>
        <v>دستكش ضد برش سبك892</v>
      </c>
      <c r="C6451" s="10" t="str">
        <f t="shared" si="411"/>
        <v>دستكش ضد برش سبك1403/07/13892</v>
      </c>
      <c r="D6451" s="10" t="str">
        <f>IFERROR(IF(تحویلی!$E$1="","",IF(NOSA!O6451=تحویلی!$E$1,تحویلی!$E$1&amp;COUNTIF(NOSA!$O$1:O6451,تحویلی!$E$1),"")),"")</f>
        <v/>
      </c>
      <c r="E6451" s="10" t="str">
        <f t="shared" si="412"/>
        <v>8655892</v>
      </c>
      <c r="F6451" s="10" t="str">
        <f>IFERROR(VLOOKUP(I6451,DATABASE!$N:$O,2,FALSE),"")</f>
        <v>دستكش ضد برش سبك</v>
      </c>
      <c r="G6451" s="197" t="s">
        <v>3595</v>
      </c>
      <c r="H6451" s="198">
        <v>8655</v>
      </c>
      <c r="I6451" s="197" t="s">
        <v>1442</v>
      </c>
      <c r="J6451" s="197" t="s">
        <v>22</v>
      </c>
      <c r="K6451" s="199">
        <v>1</v>
      </c>
      <c r="L6451" s="197" t="s">
        <v>3</v>
      </c>
      <c r="M6451" s="197" t="s">
        <v>19</v>
      </c>
      <c r="N6451" s="197" t="s">
        <v>3434</v>
      </c>
      <c r="O6451" s="200">
        <v>892</v>
      </c>
      <c r="P6451" s="198">
        <v>1</v>
      </c>
      <c r="Q6451" s="10">
        <f t="shared" si="413"/>
        <v>892</v>
      </c>
    </row>
    <row r="6452" spans="2:17" ht="20.25" customHeight="1">
      <c r="B6452" s="10" t="str">
        <f t="shared" si="410"/>
        <v>دستكش ضد برش سبك717</v>
      </c>
      <c r="C6452" s="10" t="str">
        <f t="shared" si="411"/>
        <v>دستكش ضد برش سبك1403/07/14717</v>
      </c>
      <c r="D6452" s="10" t="str">
        <f>IFERROR(IF(تحویلی!$E$1="","",IF(NOSA!O6452=تحویلی!$E$1,تحویلی!$E$1&amp;COUNTIF(NOSA!$O$1:O6452,تحویلی!$E$1),"")),"")</f>
        <v/>
      </c>
      <c r="E6452" s="10" t="str">
        <f t="shared" si="412"/>
        <v>8663717</v>
      </c>
      <c r="F6452" s="10" t="str">
        <f>IFERROR(VLOOKUP(I6452,DATABASE!$N:$O,2,FALSE),"")</f>
        <v>دستكش ضد برش سبك</v>
      </c>
      <c r="G6452" s="197" t="s">
        <v>3596</v>
      </c>
      <c r="H6452" s="198">
        <v>8663</v>
      </c>
      <c r="I6452" s="197" t="s">
        <v>1442</v>
      </c>
      <c r="J6452" s="197" t="s">
        <v>22</v>
      </c>
      <c r="K6452" s="199">
        <v>1</v>
      </c>
      <c r="L6452" s="197" t="s">
        <v>3</v>
      </c>
      <c r="M6452" s="197" t="s">
        <v>47</v>
      </c>
      <c r="N6452" s="197" t="s">
        <v>822</v>
      </c>
      <c r="O6452" s="200">
        <v>717</v>
      </c>
      <c r="P6452" s="198">
        <v>0</v>
      </c>
      <c r="Q6452" s="10">
        <f t="shared" si="413"/>
        <v>717</v>
      </c>
    </row>
    <row r="6453" spans="2:17" ht="20.25" customHeight="1">
      <c r="B6453" s="10" t="str">
        <f t="shared" si="410"/>
        <v>دستكش ساق بلند نسوز717</v>
      </c>
      <c r="C6453" s="10" t="str">
        <f t="shared" si="411"/>
        <v>دستكش ساق بلند نسوز1403/07/14717</v>
      </c>
      <c r="D6453" s="10" t="str">
        <f>IFERROR(IF(تحویلی!$E$1="","",IF(NOSA!O6453=تحویلی!$E$1,تحویلی!$E$1&amp;COUNTIF(NOSA!$O$1:O6453,تحویلی!$E$1),"")),"")</f>
        <v/>
      </c>
      <c r="E6453" s="10" t="str">
        <f t="shared" si="412"/>
        <v>8663717</v>
      </c>
      <c r="F6453" s="10" t="str">
        <f>IFERROR(VLOOKUP(I6453,DATABASE!$N:$O,2,FALSE),"")</f>
        <v>دستكش ساق بلند نسوز</v>
      </c>
      <c r="G6453" s="197" t="s">
        <v>3596</v>
      </c>
      <c r="H6453" s="198">
        <v>8663</v>
      </c>
      <c r="I6453" s="197" t="s">
        <v>1461</v>
      </c>
      <c r="J6453" s="197" t="s">
        <v>34</v>
      </c>
      <c r="K6453" s="199">
        <v>1</v>
      </c>
      <c r="L6453" s="197" t="s">
        <v>3</v>
      </c>
      <c r="M6453" s="197" t="s">
        <v>47</v>
      </c>
      <c r="N6453" s="197" t="s">
        <v>822</v>
      </c>
      <c r="O6453" s="200">
        <v>717</v>
      </c>
      <c r="P6453" s="198">
        <v>0</v>
      </c>
      <c r="Q6453" s="10">
        <f t="shared" si="413"/>
        <v>717</v>
      </c>
    </row>
    <row r="6454" spans="2:17" ht="20.25" customHeight="1">
      <c r="B6454" s="10" t="str">
        <f t="shared" si="410"/>
        <v>لباس كار كارشناسي865</v>
      </c>
      <c r="C6454" s="10" t="str">
        <f t="shared" si="411"/>
        <v>لباس كار كارشناسي1403/07/14865</v>
      </c>
      <c r="D6454" s="10" t="str">
        <f>IFERROR(IF(تحویلی!$E$1="","",IF(NOSA!O6454=تحویلی!$E$1,تحویلی!$E$1&amp;COUNTIF(NOSA!$O$1:O6454,تحویلی!$E$1),"")),"")</f>
        <v/>
      </c>
      <c r="E6454" s="10" t="str">
        <f t="shared" si="412"/>
        <v>8667865</v>
      </c>
      <c r="F6454" s="10" t="str">
        <f>IFERROR(VLOOKUP(I6454,DATABASE!$N:$O,2,FALSE),"")</f>
        <v>لباس كار كارشناسي</v>
      </c>
      <c r="G6454" s="197" t="s">
        <v>3596</v>
      </c>
      <c r="H6454" s="198">
        <v>8667</v>
      </c>
      <c r="I6454" s="197" t="s">
        <v>2346</v>
      </c>
      <c r="J6454" s="197" t="s">
        <v>3296</v>
      </c>
      <c r="K6454" s="199">
        <v>1</v>
      </c>
      <c r="L6454" s="197" t="s">
        <v>28</v>
      </c>
      <c r="M6454" s="197" t="s">
        <v>47</v>
      </c>
      <c r="N6454" s="197" t="s">
        <v>3287</v>
      </c>
      <c r="O6454" s="200">
        <v>865</v>
      </c>
      <c r="P6454" s="198">
        <v>0</v>
      </c>
      <c r="Q6454" s="10">
        <f t="shared" si="413"/>
        <v>865</v>
      </c>
    </row>
    <row r="6455" spans="2:17" ht="20.25" customHeight="1">
      <c r="B6455" s="10" t="str">
        <f t="shared" si="410"/>
        <v>دستكش ضد برش سبك881</v>
      </c>
      <c r="C6455" s="10" t="str">
        <f t="shared" si="411"/>
        <v>دستكش ضد برش سبك1403/07/14881</v>
      </c>
      <c r="D6455" s="10" t="str">
        <f>IFERROR(IF(تحویلی!$E$1="","",IF(NOSA!O6455=تحویلی!$E$1,تحویلی!$E$1&amp;COUNTIF(NOSA!$O$1:O6455,تحویلی!$E$1),"")),"")</f>
        <v/>
      </c>
      <c r="E6455" s="10" t="str">
        <f t="shared" si="412"/>
        <v>8671881</v>
      </c>
      <c r="F6455" s="10" t="str">
        <f>IFERROR(VLOOKUP(I6455,DATABASE!$N:$O,2,FALSE),"")</f>
        <v>دستكش ضد برش سبك</v>
      </c>
      <c r="G6455" s="197" t="s">
        <v>3596</v>
      </c>
      <c r="H6455" s="198">
        <v>8671</v>
      </c>
      <c r="I6455" s="197" t="s">
        <v>1442</v>
      </c>
      <c r="J6455" s="197" t="s">
        <v>22</v>
      </c>
      <c r="K6455" s="199">
        <v>1</v>
      </c>
      <c r="L6455" s="197" t="s">
        <v>3</v>
      </c>
      <c r="M6455" s="197" t="s">
        <v>202</v>
      </c>
      <c r="N6455" s="197" t="s">
        <v>3366</v>
      </c>
      <c r="O6455" s="200">
        <v>881</v>
      </c>
      <c r="P6455" s="198">
        <v>1</v>
      </c>
      <c r="Q6455" s="10">
        <f t="shared" si="413"/>
        <v>881</v>
      </c>
    </row>
    <row r="6456" spans="2:17" ht="20.25" customHeight="1">
      <c r="B6456" s="10" t="str">
        <f t="shared" si="410"/>
        <v>دستكش ضد برش سبك719</v>
      </c>
      <c r="C6456" s="10" t="str">
        <f t="shared" si="411"/>
        <v>دستكش ضد برش سبك1403/07/14719</v>
      </c>
      <c r="D6456" s="10" t="str">
        <f>IFERROR(IF(تحویلی!$E$1="","",IF(NOSA!O6456=تحویلی!$E$1,تحویلی!$E$1&amp;COUNTIF(NOSA!$O$1:O6456,تحویلی!$E$1),"")),"")</f>
        <v/>
      </c>
      <c r="E6456" s="10" t="str">
        <f t="shared" si="412"/>
        <v>8676719</v>
      </c>
      <c r="F6456" s="10" t="str">
        <f>IFERROR(VLOOKUP(I6456,DATABASE!$N:$O,2,FALSE),"")</f>
        <v>دستكش ضد برش سبك</v>
      </c>
      <c r="G6456" s="197" t="s">
        <v>3596</v>
      </c>
      <c r="H6456" s="198">
        <v>8676</v>
      </c>
      <c r="I6456" s="197" t="s">
        <v>1442</v>
      </c>
      <c r="J6456" s="197" t="s">
        <v>22</v>
      </c>
      <c r="K6456" s="199">
        <v>1</v>
      </c>
      <c r="L6456" s="197" t="s">
        <v>3</v>
      </c>
      <c r="M6456" s="197" t="s">
        <v>47</v>
      </c>
      <c r="N6456" s="197" t="s">
        <v>395</v>
      </c>
      <c r="O6456" s="200">
        <v>719</v>
      </c>
      <c r="P6456" s="198">
        <v>0</v>
      </c>
      <c r="Q6456" s="10">
        <f t="shared" si="413"/>
        <v>719</v>
      </c>
    </row>
    <row r="6457" spans="2:17" ht="20.25" customHeight="1">
      <c r="B6457" s="10" t="str">
        <f t="shared" si="410"/>
        <v>دستكش ضد برش سبك719</v>
      </c>
      <c r="C6457" s="10" t="str">
        <f t="shared" si="411"/>
        <v>دستكش ضد برش سبك1403/07/14719</v>
      </c>
      <c r="D6457" s="10" t="str">
        <f>IFERROR(IF(تحویلی!$E$1="","",IF(NOSA!O6457=تحویلی!$E$1,تحویلی!$E$1&amp;COUNTIF(NOSA!$O$1:O6457,تحویلی!$E$1),"")),"")</f>
        <v/>
      </c>
      <c r="E6457" s="10" t="str">
        <f t="shared" si="412"/>
        <v>8676719</v>
      </c>
      <c r="F6457" s="10" t="str">
        <f>IFERROR(VLOOKUP(I6457,DATABASE!$N:$O,2,FALSE),"")</f>
        <v>دستكش ضد برش سبك</v>
      </c>
      <c r="G6457" s="197" t="s">
        <v>3596</v>
      </c>
      <c r="H6457" s="198">
        <v>8676</v>
      </c>
      <c r="I6457" s="197" t="s">
        <v>1442</v>
      </c>
      <c r="J6457" s="197" t="s">
        <v>22</v>
      </c>
      <c r="K6457" s="199">
        <v>1</v>
      </c>
      <c r="L6457" s="197" t="s">
        <v>3</v>
      </c>
      <c r="M6457" s="197" t="s">
        <v>4</v>
      </c>
      <c r="N6457" s="197" t="s">
        <v>186</v>
      </c>
      <c r="O6457" s="200">
        <v>719</v>
      </c>
      <c r="P6457" s="198">
        <v>0</v>
      </c>
      <c r="Q6457" s="10">
        <f t="shared" si="413"/>
        <v>719</v>
      </c>
    </row>
    <row r="6458" spans="2:17" ht="20.25" customHeight="1">
      <c r="B6458" s="10" t="str">
        <f t="shared" si="410"/>
        <v>كلاه ايمني936</v>
      </c>
      <c r="C6458" s="10" t="str">
        <f t="shared" si="411"/>
        <v>كلاه ايمني1403/07/14936</v>
      </c>
      <c r="D6458" s="10" t="str">
        <f>IFERROR(IF(تحویلی!$E$1="","",IF(NOSA!O6458=تحویلی!$E$1,تحویلی!$E$1&amp;COUNTIF(NOSA!$O$1:O6458,تحویلی!$E$1),"")),"")</f>
        <v/>
      </c>
      <c r="E6458" s="10" t="str">
        <f t="shared" si="412"/>
        <v>8677936</v>
      </c>
      <c r="F6458" s="10" t="str">
        <f>IFERROR(VLOOKUP(I6458,DATABASE!$N:$O,2,FALSE),"")</f>
        <v>كلاه ايمني</v>
      </c>
      <c r="G6458" s="197" t="s">
        <v>3596</v>
      </c>
      <c r="H6458" s="198">
        <v>8677</v>
      </c>
      <c r="I6458" s="197" t="s">
        <v>1505</v>
      </c>
      <c r="J6458" s="197" t="s">
        <v>1628</v>
      </c>
      <c r="K6458" s="199">
        <v>1</v>
      </c>
      <c r="L6458" s="197" t="s">
        <v>8</v>
      </c>
      <c r="M6458" s="197" t="s">
        <v>4</v>
      </c>
      <c r="N6458" s="197" t="s">
        <v>3972</v>
      </c>
      <c r="O6458" s="200">
        <v>936</v>
      </c>
      <c r="P6458" s="198">
        <v>0</v>
      </c>
      <c r="Q6458" s="10">
        <f t="shared" si="413"/>
        <v>936</v>
      </c>
    </row>
    <row r="6459" spans="2:17" ht="20.25" customHeight="1">
      <c r="B6459" s="10" t="str">
        <f t="shared" si="410"/>
        <v>گوشي اير پلاگ936</v>
      </c>
      <c r="C6459" s="10" t="str">
        <f t="shared" si="411"/>
        <v>گوشي اير پلاگ1403/07/14936</v>
      </c>
      <c r="D6459" s="10" t="str">
        <f>IFERROR(IF(تحویلی!$E$1="","",IF(NOSA!O6459=تحویلی!$E$1,تحویلی!$E$1&amp;COUNTIF(NOSA!$O$1:O6459,تحویلی!$E$1),"")),"")</f>
        <v/>
      </c>
      <c r="E6459" s="10" t="str">
        <f t="shared" si="412"/>
        <v>8677936</v>
      </c>
      <c r="F6459" s="10" t="str">
        <f>IFERROR(VLOOKUP(I6459,DATABASE!$N:$O,2,FALSE),"")</f>
        <v>گوشي اير پلاگ</v>
      </c>
      <c r="G6459" s="197" t="s">
        <v>3596</v>
      </c>
      <c r="H6459" s="198">
        <v>8677</v>
      </c>
      <c r="I6459" s="197" t="s">
        <v>1581</v>
      </c>
      <c r="J6459" s="197" t="s">
        <v>124</v>
      </c>
      <c r="K6459" s="199">
        <v>1</v>
      </c>
      <c r="L6459" s="197" t="s">
        <v>8</v>
      </c>
      <c r="M6459" s="197" t="s">
        <v>4</v>
      </c>
      <c r="N6459" s="197" t="s">
        <v>3972</v>
      </c>
      <c r="O6459" s="200">
        <v>936</v>
      </c>
      <c r="P6459" s="198">
        <v>0</v>
      </c>
      <c r="Q6459" s="10">
        <f t="shared" si="413"/>
        <v>936</v>
      </c>
    </row>
    <row r="6460" spans="2:17" ht="20.25" customHeight="1">
      <c r="B6460" s="10" t="str">
        <f t="shared" si="410"/>
        <v>لباس كار نسوز(بلوز و شلوار)936</v>
      </c>
      <c r="C6460" s="10" t="str">
        <f t="shared" si="411"/>
        <v>لباس كار نسوز(بلوز و شلوار)1403/07/14936</v>
      </c>
      <c r="D6460" s="10" t="str">
        <f>IFERROR(IF(تحویلی!$E$1="","",IF(NOSA!O6460=تحویلی!$E$1,تحویلی!$E$1&amp;COUNTIF(NOSA!$O$1:O6460,تحویلی!$E$1),"")),"")</f>
        <v/>
      </c>
      <c r="E6460" s="10" t="str">
        <f t="shared" si="412"/>
        <v>8677936</v>
      </c>
      <c r="F6460" s="10" t="str">
        <f>IFERROR(VLOOKUP(I6460,DATABASE!$N:$O,2,FALSE),"")</f>
        <v>لباس كار نسوز(بلوز و شلوار)</v>
      </c>
      <c r="G6460" s="197" t="s">
        <v>3596</v>
      </c>
      <c r="H6460" s="198">
        <v>8677</v>
      </c>
      <c r="I6460" s="197" t="s">
        <v>1766</v>
      </c>
      <c r="J6460" s="197" t="s">
        <v>1767</v>
      </c>
      <c r="K6460" s="199">
        <v>1</v>
      </c>
      <c r="L6460" s="197" t="s">
        <v>28</v>
      </c>
      <c r="M6460" s="197" t="s">
        <v>4</v>
      </c>
      <c r="N6460" s="197" t="s">
        <v>3972</v>
      </c>
      <c r="O6460" s="200">
        <v>936</v>
      </c>
      <c r="P6460" s="198">
        <v>0</v>
      </c>
      <c r="Q6460" s="10">
        <f t="shared" si="413"/>
        <v>936</v>
      </c>
    </row>
    <row r="6461" spans="2:17" ht="20.25" customHeight="1">
      <c r="B6461" s="10" t="str">
        <f t="shared" si="410"/>
        <v>936</v>
      </c>
      <c r="C6461" s="10" t="str">
        <f t="shared" si="411"/>
        <v>1403/07/14936</v>
      </c>
      <c r="D6461" s="10" t="str">
        <f>IFERROR(IF(تحویلی!$E$1="","",IF(NOSA!O6461=تحویلی!$E$1,تحویلی!$E$1&amp;COUNTIF(NOSA!$O$1:O6461,تحویلی!$E$1),"")),"")</f>
        <v/>
      </c>
      <c r="E6461" s="10" t="str">
        <f t="shared" si="412"/>
        <v>8677936</v>
      </c>
      <c r="F6461" s="10" t="str">
        <f>IFERROR(VLOOKUP(I6461,DATABASE!$N:$O,2,FALSE),"")</f>
        <v/>
      </c>
      <c r="G6461" s="197" t="s">
        <v>3596</v>
      </c>
      <c r="H6461" s="198">
        <v>8677</v>
      </c>
      <c r="I6461" s="197" t="s">
        <v>2699</v>
      </c>
      <c r="J6461" s="197" t="s">
        <v>7</v>
      </c>
      <c r="K6461" s="199">
        <v>1</v>
      </c>
      <c r="L6461" s="197" t="s">
        <v>8</v>
      </c>
      <c r="M6461" s="197" t="s">
        <v>4</v>
      </c>
      <c r="N6461" s="197" t="s">
        <v>3972</v>
      </c>
      <c r="O6461" s="200">
        <v>936</v>
      </c>
      <c r="P6461" s="198">
        <v>0</v>
      </c>
      <c r="Q6461" s="10">
        <f t="shared" si="413"/>
        <v>936</v>
      </c>
    </row>
    <row r="6462" spans="2:17" ht="20.25" customHeight="1">
      <c r="B6462" s="10" t="str">
        <f t="shared" si="410"/>
        <v>نقاب تيره محافظ صورت معمولي936</v>
      </c>
      <c r="C6462" s="10" t="str">
        <f t="shared" si="411"/>
        <v>نقاب تيره محافظ صورت معمولي1403/07/14936</v>
      </c>
      <c r="D6462" s="10" t="str">
        <f>IFERROR(IF(تحویلی!$E$1="","",IF(NOSA!O6462=تحویلی!$E$1,تحویلی!$E$1&amp;COUNTIF(NOSA!$O$1:O6462,تحویلی!$E$1),"")),"")</f>
        <v/>
      </c>
      <c r="E6462" s="10" t="str">
        <f t="shared" si="412"/>
        <v>8677936</v>
      </c>
      <c r="F6462" s="10" t="str">
        <f>IFERROR(VLOOKUP(I6462,DATABASE!$N:$O,2,FALSE),"")</f>
        <v>نقاب تيره محافظ صورت معمولي</v>
      </c>
      <c r="G6462" s="197" t="s">
        <v>3596</v>
      </c>
      <c r="H6462" s="198">
        <v>8677</v>
      </c>
      <c r="I6462" s="197" t="s">
        <v>1557</v>
      </c>
      <c r="J6462" s="197" t="s">
        <v>115</v>
      </c>
      <c r="K6462" s="199">
        <v>1</v>
      </c>
      <c r="L6462" s="197" t="s">
        <v>8</v>
      </c>
      <c r="M6462" s="197" t="s">
        <v>4</v>
      </c>
      <c r="N6462" s="197" t="s">
        <v>3972</v>
      </c>
      <c r="O6462" s="200">
        <v>936</v>
      </c>
      <c r="P6462" s="198">
        <v>0</v>
      </c>
      <c r="Q6462" s="10">
        <f t="shared" si="413"/>
        <v>936</v>
      </c>
    </row>
    <row r="6463" spans="2:17" ht="20.25" customHeight="1">
      <c r="B6463" s="10" t="str">
        <f t="shared" si="410"/>
        <v>هدگير نقاب936</v>
      </c>
      <c r="C6463" s="10" t="str">
        <f t="shared" si="411"/>
        <v>هدگير نقاب1403/07/14936</v>
      </c>
      <c r="D6463" s="10" t="str">
        <f>IFERROR(IF(تحویلی!$E$1="","",IF(NOSA!O6463=تحویلی!$E$1,تحویلی!$E$1&amp;COUNTIF(NOSA!$O$1:O6463,تحویلی!$E$1),"")),"")</f>
        <v/>
      </c>
      <c r="E6463" s="10" t="str">
        <f t="shared" si="412"/>
        <v>8677936</v>
      </c>
      <c r="F6463" s="10" t="str">
        <f>IFERROR(VLOOKUP(I6463,DATABASE!$N:$O,2,FALSE),"")</f>
        <v>هدگير نقاب</v>
      </c>
      <c r="G6463" s="197" t="s">
        <v>3596</v>
      </c>
      <c r="H6463" s="198">
        <v>8677</v>
      </c>
      <c r="I6463" s="197" t="s">
        <v>1468</v>
      </c>
      <c r="J6463" s="197" t="s">
        <v>12</v>
      </c>
      <c r="K6463" s="199">
        <v>1</v>
      </c>
      <c r="L6463" s="197" t="s">
        <v>8</v>
      </c>
      <c r="M6463" s="197" t="s">
        <v>4</v>
      </c>
      <c r="N6463" s="197" t="s">
        <v>3972</v>
      </c>
      <c r="O6463" s="200">
        <v>936</v>
      </c>
      <c r="P6463" s="198">
        <v>0</v>
      </c>
      <c r="Q6463" s="10">
        <f t="shared" si="413"/>
        <v>936</v>
      </c>
    </row>
    <row r="6464" spans="2:17" ht="20.25" customHeight="1">
      <c r="B6464" s="10" t="str">
        <f t="shared" si="410"/>
        <v>آستين آلومينيومي936</v>
      </c>
      <c r="C6464" s="10" t="str">
        <f t="shared" si="411"/>
        <v>آستين آلومينيومي1403/07/14936</v>
      </c>
      <c r="D6464" s="10" t="str">
        <f>IFERROR(IF(تحویلی!$E$1="","",IF(NOSA!O6464=تحویلی!$E$1,تحویلی!$E$1&amp;COUNTIF(NOSA!$O$1:O6464,تحویلی!$E$1),"")),"")</f>
        <v/>
      </c>
      <c r="E6464" s="10" t="str">
        <f t="shared" si="412"/>
        <v>8678936</v>
      </c>
      <c r="F6464" s="10" t="str">
        <f>IFERROR(VLOOKUP(I6464,DATABASE!$N:$O,2,FALSE),"")</f>
        <v>آستين آلومينيومي</v>
      </c>
      <c r="G6464" s="197" t="s">
        <v>3596</v>
      </c>
      <c r="H6464" s="198">
        <v>8678</v>
      </c>
      <c r="I6464" s="197" t="s">
        <v>1508</v>
      </c>
      <c r="J6464" s="197" t="s">
        <v>38</v>
      </c>
      <c r="K6464" s="199">
        <v>1</v>
      </c>
      <c r="L6464" s="197" t="s">
        <v>3</v>
      </c>
      <c r="M6464" s="197" t="s">
        <v>4</v>
      </c>
      <c r="N6464" s="197" t="s">
        <v>3972</v>
      </c>
      <c r="O6464" s="200">
        <v>936</v>
      </c>
      <c r="P6464" s="198">
        <v>0</v>
      </c>
      <c r="Q6464" s="10">
        <f t="shared" si="413"/>
        <v>936</v>
      </c>
    </row>
    <row r="6465" spans="2:17" ht="20.25" customHeight="1">
      <c r="B6465" s="10" t="str">
        <f t="shared" si="410"/>
        <v>پابند نسوز آلومينيومي936</v>
      </c>
      <c r="C6465" s="10" t="str">
        <f t="shared" si="411"/>
        <v>پابند نسوز آلومينيومي1403/07/14936</v>
      </c>
      <c r="D6465" s="10" t="str">
        <f>IFERROR(IF(تحویلی!$E$1="","",IF(NOSA!O6465=تحویلی!$E$1,تحویلی!$E$1&amp;COUNTIF(NOSA!$O$1:O6465,تحویلی!$E$1),"")),"")</f>
        <v/>
      </c>
      <c r="E6465" s="10" t="str">
        <f t="shared" si="412"/>
        <v>8678936</v>
      </c>
      <c r="F6465" s="10" t="str">
        <f>IFERROR(VLOOKUP(I6465,DATABASE!$N:$O,2,FALSE),"")</f>
        <v>پابند نسوز آلومينيومي</v>
      </c>
      <c r="G6465" s="197" t="s">
        <v>3596</v>
      </c>
      <c r="H6465" s="198">
        <v>8678</v>
      </c>
      <c r="I6465" s="197" t="s">
        <v>2326</v>
      </c>
      <c r="J6465" s="197" t="s">
        <v>632</v>
      </c>
      <c r="K6465" s="199">
        <v>1</v>
      </c>
      <c r="L6465" s="197" t="s">
        <v>3</v>
      </c>
      <c r="M6465" s="197" t="s">
        <v>4</v>
      </c>
      <c r="N6465" s="197" t="s">
        <v>3972</v>
      </c>
      <c r="O6465" s="200">
        <v>936</v>
      </c>
      <c r="P6465" s="198">
        <v>0</v>
      </c>
      <c r="Q6465" s="10">
        <f t="shared" si="413"/>
        <v>936</v>
      </c>
    </row>
    <row r="6466" spans="2:17" ht="20.25" customHeight="1">
      <c r="B6466" s="10" t="str">
        <f t="shared" si="410"/>
        <v>چكمه ايمني نسوز936</v>
      </c>
      <c r="C6466" s="10" t="str">
        <f t="shared" si="411"/>
        <v>چكمه ايمني نسوز1403/07/14936</v>
      </c>
      <c r="D6466" s="10" t="str">
        <f>IFERROR(IF(تحویلی!$E$1="","",IF(NOSA!O6466=تحویلی!$E$1,تحویلی!$E$1&amp;COUNTIF(NOSA!$O$1:O6466,تحویلی!$E$1),"")),"")</f>
        <v/>
      </c>
      <c r="E6466" s="10" t="str">
        <f t="shared" si="412"/>
        <v>8678936</v>
      </c>
      <c r="F6466" s="10" t="str">
        <f>IFERROR(VLOOKUP(I6466,DATABASE!$N:$O,2,FALSE),"")</f>
        <v>چكمه ايمني نسوز</v>
      </c>
      <c r="G6466" s="197" t="s">
        <v>3596</v>
      </c>
      <c r="H6466" s="198">
        <v>8678</v>
      </c>
      <c r="I6466" s="197" t="s">
        <v>1697</v>
      </c>
      <c r="J6466" s="197" t="s">
        <v>1698</v>
      </c>
      <c r="K6466" s="199">
        <v>1</v>
      </c>
      <c r="L6466" s="197" t="s">
        <v>3</v>
      </c>
      <c r="M6466" s="197" t="s">
        <v>4</v>
      </c>
      <c r="N6466" s="197" t="s">
        <v>3972</v>
      </c>
      <c r="O6466" s="200">
        <v>936</v>
      </c>
      <c r="P6466" s="198">
        <v>0</v>
      </c>
      <c r="Q6466" s="10">
        <f t="shared" si="413"/>
        <v>936</v>
      </c>
    </row>
    <row r="6467" spans="2:17" ht="20.25" customHeight="1">
      <c r="B6467" s="10" t="str">
        <f t="shared" si="410"/>
        <v>پيشبند نسوز آلومينيومي936</v>
      </c>
      <c r="C6467" s="10" t="str">
        <f t="shared" si="411"/>
        <v>پيشبند نسوز آلومينيومي1403/07/14936</v>
      </c>
      <c r="D6467" s="10" t="str">
        <f>IFERROR(IF(تحویلی!$E$1="","",IF(NOSA!O6467=تحویلی!$E$1,تحویلی!$E$1&amp;COUNTIF(NOSA!$O$1:O6467,تحویلی!$E$1),"")),"")</f>
        <v/>
      </c>
      <c r="E6467" s="10" t="str">
        <f t="shared" si="412"/>
        <v>8678936</v>
      </c>
      <c r="F6467" s="10" t="str">
        <f>IFERROR(VLOOKUP(I6467,DATABASE!$N:$O,2,FALSE),"")</f>
        <v>پيشبند نسوز آلومينيومي</v>
      </c>
      <c r="G6467" s="197" t="s">
        <v>3596</v>
      </c>
      <c r="H6467" s="198">
        <v>8678</v>
      </c>
      <c r="I6467" s="197" t="s">
        <v>1464</v>
      </c>
      <c r="J6467" s="197" t="s">
        <v>36</v>
      </c>
      <c r="K6467" s="199">
        <v>1</v>
      </c>
      <c r="L6467" s="197" t="s">
        <v>8</v>
      </c>
      <c r="M6467" s="197" t="s">
        <v>4</v>
      </c>
      <c r="N6467" s="197" t="s">
        <v>3972</v>
      </c>
      <c r="O6467" s="200">
        <v>936</v>
      </c>
      <c r="P6467" s="198">
        <v>0</v>
      </c>
      <c r="Q6467" s="10">
        <f t="shared" si="413"/>
        <v>936</v>
      </c>
    </row>
    <row r="6468" spans="2:17" ht="20.25" customHeight="1">
      <c r="B6468" s="10" t="str">
        <f t="shared" si="410"/>
        <v>دستكش ساق بلند نسوز936</v>
      </c>
      <c r="C6468" s="10" t="str">
        <f t="shared" si="411"/>
        <v>دستكش ساق بلند نسوز1403/07/14936</v>
      </c>
      <c r="D6468" s="10" t="str">
        <f>IFERROR(IF(تحویلی!$E$1="","",IF(NOSA!O6468=تحویلی!$E$1,تحویلی!$E$1&amp;COUNTIF(NOSA!$O$1:O6468,تحویلی!$E$1),"")),"")</f>
        <v/>
      </c>
      <c r="E6468" s="10" t="str">
        <f t="shared" si="412"/>
        <v>8678936</v>
      </c>
      <c r="F6468" s="10" t="str">
        <f>IFERROR(VLOOKUP(I6468,DATABASE!$N:$O,2,FALSE),"")</f>
        <v>دستكش ساق بلند نسوز</v>
      </c>
      <c r="G6468" s="197" t="s">
        <v>3596</v>
      </c>
      <c r="H6468" s="198">
        <v>8678</v>
      </c>
      <c r="I6468" s="197" t="s">
        <v>1461</v>
      </c>
      <c r="J6468" s="197" t="s">
        <v>34</v>
      </c>
      <c r="K6468" s="199">
        <v>1</v>
      </c>
      <c r="L6468" s="197" t="s">
        <v>3</v>
      </c>
      <c r="M6468" s="197" t="s">
        <v>4</v>
      </c>
      <c r="N6468" s="197" t="s">
        <v>3972</v>
      </c>
      <c r="O6468" s="200">
        <v>936</v>
      </c>
      <c r="P6468" s="198">
        <v>0</v>
      </c>
      <c r="Q6468" s="10">
        <f t="shared" si="413"/>
        <v>936</v>
      </c>
    </row>
    <row r="6469" spans="2:17" ht="20.25" customHeight="1">
      <c r="B6469" s="10" t="str">
        <f t="shared" si="410"/>
        <v>دستكش ضد برش سبك936</v>
      </c>
      <c r="C6469" s="10" t="str">
        <f t="shared" si="411"/>
        <v>دستكش ضد برش سبك1403/07/14936</v>
      </c>
      <c r="D6469" s="10" t="str">
        <f>IFERROR(IF(تحویلی!$E$1="","",IF(NOSA!O6469=تحویلی!$E$1,تحویلی!$E$1&amp;COUNTIF(NOSA!$O$1:O6469,تحویلی!$E$1),"")),"")</f>
        <v/>
      </c>
      <c r="E6469" s="10" t="str">
        <f t="shared" si="412"/>
        <v>8678936</v>
      </c>
      <c r="F6469" s="10" t="str">
        <f>IFERROR(VLOOKUP(I6469,DATABASE!$N:$O,2,FALSE),"")</f>
        <v>دستكش ضد برش سبك</v>
      </c>
      <c r="G6469" s="197" t="s">
        <v>3596</v>
      </c>
      <c r="H6469" s="198">
        <v>8678</v>
      </c>
      <c r="I6469" s="197" t="s">
        <v>1442</v>
      </c>
      <c r="J6469" s="197" t="s">
        <v>22</v>
      </c>
      <c r="K6469" s="199">
        <v>1</v>
      </c>
      <c r="L6469" s="197" t="s">
        <v>3</v>
      </c>
      <c r="M6469" s="197" t="s">
        <v>4</v>
      </c>
      <c r="N6469" s="197" t="s">
        <v>3972</v>
      </c>
      <c r="O6469" s="200">
        <v>936</v>
      </c>
      <c r="P6469" s="198">
        <v>0</v>
      </c>
      <c r="Q6469" s="10">
        <f t="shared" si="413"/>
        <v>936</v>
      </c>
    </row>
    <row r="6470" spans="2:17" ht="20.25" customHeight="1">
      <c r="B6470" s="10" t="str">
        <f t="shared" si="410"/>
        <v>936</v>
      </c>
      <c r="C6470" s="10" t="str">
        <f t="shared" si="411"/>
        <v>1403/07/14936</v>
      </c>
      <c r="D6470" s="10" t="str">
        <f>IFERROR(IF(تحویلی!$E$1="","",IF(NOSA!O6470=تحویلی!$E$1,تحویلی!$E$1&amp;COUNTIF(NOSA!$O$1:O6470,تحویلی!$E$1),"")),"")</f>
        <v/>
      </c>
      <c r="E6470" s="10" t="str">
        <f t="shared" si="412"/>
        <v>8679936</v>
      </c>
      <c r="F6470" s="10" t="str">
        <f>IFERROR(VLOOKUP(I6470,DATABASE!$N:$O,2,FALSE),"")</f>
        <v/>
      </c>
      <c r="G6470" s="197" t="s">
        <v>3596</v>
      </c>
      <c r="H6470" s="198">
        <v>8679</v>
      </c>
      <c r="I6470" s="197" t="s">
        <v>3559</v>
      </c>
      <c r="J6470" s="197" t="s">
        <v>3560</v>
      </c>
      <c r="K6470" s="199">
        <v>1</v>
      </c>
      <c r="L6470" s="197" t="s">
        <v>8</v>
      </c>
      <c r="M6470" s="197" t="s">
        <v>4</v>
      </c>
      <c r="N6470" s="197" t="s">
        <v>3972</v>
      </c>
      <c r="O6470" s="200">
        <v>936</v>
      </c>
      <c r="P6470" s="198">
        <v>0</v>
      </c>
      <c r="Q6470" s="10">
        <f t="shared" si="413"/>
        <v>936</v>
      </c>
    </row>
    <row r="6471" spans="2:17" ht="20.25" customHeight="1">
      <c r="B6471" s="10" t="str">
        <f t="shared" si="410"/>
        <v>پيشبند نسوز چرمي834</v>
      </c>
      <c r="C6471" s="10" t="str">
        <f t="shared" si="411"/>
        <v>پيشبند نسوز چرمي1403/07/14834</v>
      </c>
      <c r="D6471" s="10" t="str">
        <f>IFERROR(IF(تحویلی!$E$1="","",IF(NOSA!O6471=تحویلی!$E$1,تحویلی!$E$1&amp;COUNTIF(NOSA!$O$1:O6471,تحویلی!$E$1),"")),"")</f>
        <v/>
      </c>
      <c r="E6471" s="10" t="str">
        <f t="shared" si="412"/>
        <v>8680834</v>
      </c>
      <c r="F6471" s="10" t="str">
        <f>IFERROR(VLOOKUP(I6471,DATABASE!$N:$O,2,FALSE),"")</f>
        <v>پيشبند نسوز چرمي</v>
      </c>
      <c r="G6471" s="197" t="s">
        <v>3596</v>
      </c>
      <c r="H6471" s="198">
        <v>8680</v>
      </c>
      <c r="I6471" s="197" t="s">
        <v>1459</v>
      </c>
      <c r="J6471" s="197" t="s">
        <v>15</v>
      </c>
      <c r="K6471" s="199">
        <v>1</v>
      </c>
      <c r="L6471" s="197" t="s">
        <v>8</v>
      </c>
      <c r="M6471" s="197" t="s">
        <v>19</v>
      </c>
      <c r="N6471" s="197" t="s">
        <v>2647</v>
      </c>
      <c r="O6471" s="200">
        <v>834</v>
      </c>
      <c r="P6471" s="198">
        <v>1</v>
      </c>
      <c r="Q6471" s="10">
        <f t="shared" si="413"/>
        <v>834</v>
      </c>
    </row>
    <row r="6472" spans="2:17" ht="20.25" customHeight="1">
      <c r="B6472" s="10" t="str">
        <f t="shared" si="410"/>
        <v>لباس كار كارشناسي769</v>
      </c>
      <c r="C6472" s="10" t="str">
        <f t="shared" si="411"/>
        <v>لباس كار كارشناسي1403/07/14769</v>
      </c>
      <c r="D6472" s="10" t="str">
        <f>IFERROR(IF(تحویلی!$E$1="","",IF(NOSA!O6472=تحویلی!$E$1,تحویلی!$E$1&amp;COUNTIF(NOSA!$O$1:O6472,تحویلی!$E$1),"")),"")</f>
        <v/>
      </c>
      <c r="E6472" s="10" t="str">
        <f t="shared" si="412"/>
        <v>8685769</v>
      </c>
      <c r="F6472" s="10" t="str">
        <f>IFERROR(VLOOKUP(I6472,DATABASE!$N:$O,2,FALSE),"")</f>
        <v>لباس كار كارشناسي</v>
      </c>
      <c r="G6472" s="197" t="s">
        <v>3596</v>
      </c>
      <c r="H6472" s="198">
        <v>8685</v>
      </c>
      <c r="I6472" s="197" t="s">
        <v>2346</v>
      </c>
      <c r="J6472" s="197" t="s">
        <v>3296</v>
      </c>
      <c r="K6472" s="199">
        <v>1</v>
      </c>
      <c r="L6472" s="197" t="s">
        <v>28</v>
      </c>
      <c r="M6472" s="197" t="s">
        <v>43</v>
      </c>
      <c r="N6472" s="197" t="s">
        <v>1102</v>
      </c>
      <c r="O6472" s="200">
        <v>769</v>
      </c>
      <c r="P6472" s="198">
        <v>0</v>
      </c>
      <c r="Q6472" s="10">
        <f t="shared" si="413"/>
        <v>769</v>
      </c>
    </row>
    <row r="6473" spans="2:17" ht="20.25" customHeight="1">
      <c r="B6473" s="10" t="str">
        <f t="shared" si="410"/>
        <v>دستكش ضد برش سبك929</v>
      </c>
      <c r="C6473" s="10" t="str">
        <f t="shared" si="411"/>
        <v>دستكش ضد برش سبك1403/07/14929</v>
      </c>
      <c r="D6473" s="10" t="str">
        <f>IFERROR(IF(تحویلی!$E$1="","",IF(NOSA!O6473=تحویلی!$E$1,تحویلی!$E$1&amp;COUNTIF(NOSA!$O$1:O6473,تحویلی!$E$1),"")),"")</f>
        <v/>
      </c>
      <c r="E6473" s="10" t="str">
        <f t="shared" si="412"/>
        <v>8686929</v>
      </c>
      <c r="F6473" s="10" t="str">
        <f>IFERROR(VLOOKUP(I6473,DATABASE!$N:$O,2,FALSE),"")</f>
        <v>دستكش ضد برش سبك</v>
      </c>
      <c r="G6473" s="197" t="s">
        <v>3596</v>
      </c>
      <c r="H6473" s="198">
        <v>8686</v>
      </c>
      <c r="I6473" s="197" t="s">
        <v>1442</v>
      </c>
      <c r="J6473" s="197" t="s">
        <v>22</v>
      </c>
      <c r="K6473" s="199">
        <v>1</v>
      </c>
      <c r="L6473" s="197" t="s">
        <v>3</v>
      </c>
      <c r="M6473" s="197" t="s">
        <v>9</v>
      </c>
      <c r="N6473" s="197" t="s">
        <v>3511</v>
      </c>
      <c r="O6473" s="200">
        <v>929</v>
      </c>
      <c r="P6473" s="198">
        <v>0</v>
      </c>
      <c r="Q6473" s="10">
        <f t="shared" si="413"/>
        <v>929</v>
      </c>
    </row>
    <row r="6474" spans="2:17" ht="20.25" customHeight="1">
      <c r="B6474" s="10" t="str">
        <f t="shared" si="410"/>
        <v>بند كفش163</v>
      </c>
      <c r="C6474" s="10" t="str">
        <f t="shared" si="411"/>
        <v>بند كفش1403/07/14163</v>
      </c>
      <c r="D6474" s="10" t="str">
        <f>IFERROR(IF(تحویلی!$E$1="","",IF(NOSA!O6474=تحویلی!$E$1,تحویلی!$E$1&amp;COUNTIF(NOSA!$O$1:O6474,تحویلی!$E$1),"")),"")</f>
        <v/>
      </c>
      <c r="E6474" s="10" t="str">
        <f t="shared" si="412"/>
        <v>8687163</v>
      </c>
      <c r="F6474" s="10" t="str">
        <f>IFERROR(VLOOKUP(I6474,DATABASE!$N:$O,2,FALSE),"")</f>
        <v>بند كفش</v>
      </c>
      <c r="G6474" s="197" t="s">
        <v>3596</v>
      </c>
      <c r="H6474" s="198">
        <v>8687</v>
      </c>
      <c r="I6474" s="197" t="s">
        <v>1462</v>
      </c>
      <c r="J6474" s="197" t="s">
        <v>450</v>
      </c>
      <c r="K6474" s="199">
        <v>2</v>
      </c>
      <c r="L6474" s="197" t="s">
        <v>3</v>
      </c>
      <c r="M6474" s="197" t="s">
        <v>9</v>
      </c>
      <c r="N6474" s="197" t="s">
        <v>232</v>
      </c>
      <c r="O6474" s="200">
        <v>163</v>
      </c>
      <c r="P6474" s="198">
        <v>0</v>
      </c>
      <c r="Q6474" s="10">
        <f t="shared" si="413"/>
        <v>163</v>
      </c>
    </row>
    <row r="6475" spans="2:17" ht="20.25" customHeight="1">
      <c r="B6475" s="10" t="str">
        <f t="shared" si="410"/>
        <v>دستكش كف مواد سبك672</v>
      </c>
      <c r="C6475" s="10" t="str">
        <f t="shared" si="411"/>
        <v>دستكش كف مواد سبك1403/07/14672</v>
      </c>
      <c r="D6475" s="10" t="str">
        <f>IFERROR(IF(تحویلی!$E$1="","",IF(NOSA!O6475=تحویلی!$E$1,تحویلی!$E$1&amp;COUNTIF(NOSA!$O$1:O6475,تحویلی!$E$1),"")),"")</f>
        <v/>
      </c>
      <c r="E6475" s="10" t="str">
        <f t="shared" si="412"/>
        <v>8707672</v>
      </c>
      <c r="F6475" s="10" t="str">
        <f>IFERROR(VLOOKUP(I6475,DATABASE!$N:$O,2,FALSE),"")</f>
        <v>دستكش كف مواد سبك</v>
      </c>
      <c r="G6475" s="197" t="s">
        <v>3596</v>
      </c>
      <c r="H6475" s="198">
        <v>8707</v>
      </c>
      <c r="I6475" s="197" t="s">
        <v>1456</v>
      </c>
      <c r="J6475" s="197" t="s">
        <v>2</v>
      </c>
      <c r="K6475" s="199">
        <v>1</v>
      </c>
      <c r="L6475" s="197" t="s">
        <v>3</v>
      </c>
      <c r="M6475" s="197" t="s">
        <v>47</v>
      </c>
      <c r="N6475" s="197" t="s">
        <v>1339</v>
      </c>
      <c r="O6475" s="200">
        <v>672</v>
      </c>
      <c r="P6475" s="198">
        <v>0</v>
      </c>
      <c r="Q6475" s="10">
        <f t="shared" si="413"/>
        <v>672</v>
      </c>
    </row>
    <row r="6476" spans="2:17" ht="20.25" customHeight="1">
      <c r="B6476" s="10" t="str">
        <f t="shared" si="410"/>
        <v>دستكش كف مواد سبك822</v>
      </c>
      <c r="C6476" s="10" t="str">
        <f t="shared" si="411"/>
        <v>دستكش كف مواد سبك1403/07/14822</v>
      </c>
      <c r="D6476" s="10" t="str">
        <f>IFERROR(IF(تحویلی!$E$1="","",IF(NOSA!O6476=تحویلی!$E$1,تحویلی!$E$1&amp;COUNTIF(NOSA!$O$1:O6476,تحویلی!$E$1),"")),"")</f>
        <v/>
      </c>
      <c r="E6476" s="10" t="str">
        <f t="shared" si="412"/>
        <v>8709822</v>
      </c>
      <c r="F6476" s="10" t="str">
        <f>IFERROR(VLOOKUP(I6476,DATABASE!$N:$O,2,FALSE),"")</f>
        <v>دستكش كف مواد سبك</v>
      </c>
      <c r="G6476" s="197" t="s">
        <v>3596</v>
      </c>
      <c r="H6476" s="198">
        <v>8709</v>
      </c>
      <c r="I6476" s="197" t="s">
        <v>1456</v>
      </c>
      <c r="J6476" s="197" t="s">
        <v>2</v>
      </c>
      <c r="K6476" s="199">
        <v>1</v>
      </c>
      <c r="L6476" s="197" t="s">
        <v>3</v>
      </c>
      <c r="M6476" s="197" t="s">
        <v>47</v>
      </c>
      <c r="N6476" s="197" t="s">
        <v>1788</v>
      </c>
      <c r="O6476" s="200">
        <v>822</v>
      </c>
      <c r="P6476" s="198">
        <v>0</v>
      </c>
      <c r="Q6476" s="10">
        <f t="shared" si="413"/>
        <v>822</v>
      </c>
    </row>
    <row r="6477" spans="2:17" ht="20.25" customHeight="1">
      <c r="B6477" s="10" t="str">
        <f t="shared" si="410"/>
        <v xml:space="preserve"> لباس كارشناسي مديران 277</v>
      </c>
      <c r="C6477" s="10" t="str">
        <f t="shared" si="411"/>
        <v xml:space="preserve"> لباس كارشناسي مديران 1403/07/14277</v>
      </c>
      <c r="D6477" s="10" t="str">
        <f>IFERROR(IF(تحویلی!$E$1="","",IF(NOSA!O6477=تحویلی!$E$1,تحویلی!$E$1&amp;COUNTIF(NOSA!$O$1:O6477,تحویلی!$E$1),"")),"")</f>
        <v/>
      </c>
      <c r="E6477" s="10" t="str">
        <f t="shared" si="412"/>
        <v>8711277</v>
      </c>
      <c r="F6477" s="10" t="str">
        <f>IFERROR(VLOOKUP(I6477,DATABASE!$N:$O,2,FALSE),"")</f>
        <v xml:space="preserve"> لباس كارشناسي مديران </v>
      </c>
      <c r="G6477" s="197" t="s">
        <v>3596</v>
      </c>
      <c r="H6477" s="198">
        <v>8711</v>
      </c>
      <c r="I6477" s="197" t="s">
        <v>1677</v>
      </c>
      <c r="J6477" s="197" t="s">
        <v>1678</v>
      </c>
      <c r="K6477" s="199">
        <v>1</v>
      </c>
      <c r="L6477" s="197" t="s">
        <v>8</v>
      </c>
      <c r="M6477" s="197" t="s">
        <v>47</v>
      </c>
      <c r="N6477" s="197" t="s">
        <v>525</v>
      </c>
      <c r="O6477" s="200">
        <v>277</v>
      </c>
      <c r="P6477" s="198">
        <v>1</v>
      </c>
      <c r="Q6477" s="10">
        <f t="shared" si="413"/>
        <v>277</v>
      </c>
    </row>
    <row r="6478" spans="2:17" ht="20.25" customHeight="1">
      <c r="B6478" s="10" t="str">
        <f t="shared" si="410"/>
        <v>دستكش كف مواد سبك733</v>
      </c>
      <c r="C6478" s="10" t="str">
        <f t="shared" si="411"/>
        <v>دستكش كف مواد سبك1403/07/14733</v>
      </c>
      <c r="D6478" s="10" t="str">
        <f>IFERROR(IF(تحویلی!$E$1="","",IF(NOSA!O6478=تحویلی!$E$1,تحویلی!$E$1&amp;COUNTIF(NOSA!$O$1:O6478,تحویلی!$E$1),"")),"")</f>
        <v/>
      </c>
      <c r="E6478" s="10" t="str">
        <f t="shared" si="412"/>
        <v>8712733</v>
      </c>
      <c r="F6478" s="10" t="str">
        <f>IFERROR(VLOOKUP(I6478,DATABASE!$N:$O,2,FALSE),"")</f>
        <v>دستكش كف مواد سبك</v>
      </c>
      <c r="G6478" s="197" t="s">
        <v>3596</v>
      </c>
      <c r="H6478" s="198">
        <v>8712</v>
      </c>
      <c r="I6478" s="197" t="s">
        <v>1456</v>
      </c>
      <c r="J6478" s="197" t="s">
        <v>2</v>
      </c>
      <c r="K6478" s="199">
        <v>1</v>
      </c>
      <c r="L6478" s="197" t="s">
        <v>3</v>
      </c>
      <c r="M6478" s="197" t="s">
        <v>47</v>
      </c>
      <c r="N6478" s="197" t="s">
        <v>704</v>
      </c>
      <c r="O6478" s="200">
        <v>733</v>
      </c>
      <c r="P6478" s="198">
        <v>0</v>
      </c>
      <c r="Q6478" s="10">
        <f t="shared" si="413"/>
        <v>733</v>
      </c>
    </row>
    <row r="6479" spans="2:17" ht="20.25" customHeight="1">
      <c r="B6479" s="10" t="str">
        <f t="shared" ref="B6479:B6542" si="414">F6479&amp;Q6479</f>
        <v>دستكش كف مواد سبك383</v>
      </c>
      <c r="C6479" s="10" t="str">
        <f t="shared" ref="C6479:C6542" si="415">F6479&amp;G6479&amp;O6479</f>
        <v>دستكش كف مواد سبك1403/07/14383</v>
      </c>
      <c r="D6479" s="10" t="str">
        <f>IFERROR(IF(تحویلی!$E$1="","",IF(NOSA!O6479=تحویلی!$E$1,تحویلی!$E$1&amp;COUNTIF(NOSA!$O$1:O6479,تحویلی!$E$1),"")),"")</f>
        <v/>
      </c>
      <c r="E6479" s="10" t="str">
        <f t="shared" ref="E6479:E6542" si="416">H6479&amp;O6479</f>
        <v>8712383</v>
      </c>
      <c r="F6479" s="10" t="str">
        <f>IFERROR(VLOOKUP(I6479,DATABASE!$N:$O,2,FALSE),"")</f>
        <v>دستكش كف مواد سبك</v>
      </c>
      <c r="G6479" s="197" t="s">
        <v>3596</v>
      </c>
      <c r="H6479" s="198">
        <v>8712</v>
      </c>
      <c r="I6479" s="197" t="s">
        <v>1456</v>
      </c>
      <c r="J6479" s="197" t="s">
        <v>2</v>
      </c>
      <c r="K6479" s="199">
        <v>1</v>
      </c>
      <c r="L6479" s="197" t="s">
        <v>3</v>
      </c>
      <c r="M6479" s="197" t="s">
        <v>47</v>
      </c>
      <c r="N6479" s="197" t="s">
        <v>2884</v>
      </c>
      <c r="O6479" s="200">
        <v>383</v>
      </c>
      <c r="P6479" s="198">
        <v>0</v>
      </c>
      <c r="Q6479" s="10">
        <f t="shared" si="413"/>
        <v>383</v>
      </c>
    </row>
    <row r="6480" spans="2:17" ht="20.25" customHeight="1">
      <c r="B6480" s="10" t="str">
        <f t="shared" si="414"/>
        <v>دستكش كف مواد سبك733</v>
      </c>
      <c r="C6480" s="10" t="str">
        <f t="shared" si="415"/>
        <v>دستكش كف مواد سبك1403/07/14733</v>
      </c>
      <c r="D6480" s="10" t="str">
        <f>IFERROR(IF(تحویلی!$E$1="","",IF(NOSA!O6480=تحویلی!$E$1,تحویلی!$E$1&amp;COUNTIF(NOSA!$O$1:O6480,تحویلی!$E$1),"")),"")</f>
        <v/>
      </c>
      <c r="E6480" s="10" t="str">
        <f t="shared" si="416"/>
        <v>8712733</v>
      </c>
      <c r="F6480" s="10" t="str">
        <f>IFERROR(VLOOKUP(I6480,DATABASE!$N:$O,2,FALSE),"")</f>
        <v>دستكش كف مواد سبك</v>
      </c>
      <c r="G6480" s="197" t="s">
        <v>3596</v>
      </c>
      <c r="H6480" s="198">
        <v>8712</v>
      </c>
      <c r="I6480" s="197" t="s">
        <v>1456</v>
      </c>
      <c r="J6480" s="197" t="s">
        <v>2</v>
      </c>
      <c r="K6480" s="199">
        <v>1</v>
      </c>
      <c r="L6480" s="197" t="s">
        <v>3</v>
      </c>
      <c r="M6480" s="197" t="s">
        <v>47</v>
      </c>
      <c r="N6480" s="197" t="s">
        <v>3233</v>
      </c>
      <c r="O6480" s="200">
        <v>733</v>
      </c>
      <c r="P6480" s="198">
        <v>0</v>
      </c>
      <c r="Q6480" s="10">
        <f t="shared" si="413"/>
        <v>733</v>
      </c>
    </row>
    <row r="6481" spans="2:17" ht="20.25" customHeight="1">
      <c r="B6481" s="10" t="str">
        <f t="shared" si="414"/>
        <v>دستكش ضد برش سبك70</v>
      </c>
      <c r="C6481" s="10" t="str">
        <f t="shared" si="415"/>
        <v>دستكش ضد برش سبك1403/07/1470</v>
      </c>
      <c r="D6481" s="10" t="str">
        <f>IFERROR(IF(تحویلی!$E$1="","",IF(NOSA!O6481=تحویلی!$E$1,تحویلی!$E$1&amp;COUNTIF(NOSA!$O$1:O6481,تحویلی!$E$1),"")),"")</f>
        <v/>
      </c>
      <c r="E6481" s="10" t="str">
        <f t="shared" si="416"/>
        <v>871670</v>
      </c>
      <c r="F6481" s="10" t="str">
        <f>IFERROR(VLOOKUP(I6481,DATABASE!$N:$O,2,FALSE),"")</f>
        <v>دستكش ضد برش سبك</v>
      </c>
      <c r="G6481" s="197" t="s">
        <v>3596</v>
      </c>
      <c r="H6481" s="198">
        <v>8716</v>
      </c>
      <c r="I6481" s="197" t="s">
        <v>1442</v>
      </c>
      <c r="J6481" s="197" t="s">
        <v>22</v>
      </c>
      <c r="K6481" s="199">
        <v>1</v>
      </c>
      <c r="L6481" s="197" t="s">
        <v>3</v>
      </c>
      <c r="M6481" s="197" t="s">
        <v>9</v>
      </c>
      <c r="N6481" s="197" t="s">
        <v>723</v>
      </c>
      <c r="O6481" s="200">
        <v>70</v>
      </c>
      <c r="P6481" s="198">
        <v>0</v>
      </c>
      <c r="Q6481" s="10">
        <f t="shared" si="413"/>
        <v>70</v>
      </c>
    </row>
    <row r="6482" spans="2:17" ht="20.25" customHeight="1">
      <c r="B6482" s="10" t="str">
        <f t="shared" si="414"/>
        <v>دستكش استاد كار70</v>
      </c>
      <c r="C6482" s="10" t="str">
        <f t="shared" si="415"/>
        <v>دستكش استاد كار1403/07/1470</v>
      </c>
      <c r="D6482" s="10" t="str">
        <f>IFERROR(IF(تحویلی!$E$1="","",IF(NOSA!O6482=تحویلی!$E$1,تحویلی!$E$1&amp;COUNTIF(NOSA!$O$1:O6482,تحویلی!$E$1),"")),"")</f>
        <v/>
      </c>
      <c r="E6482" s="10" t="str">
        <f t="shared" si="416"/>
        <v>871670</v>
      </c>
      <c r="F6482" s="10" t="str">
        <f>IFERROR(VLOOKUP(I6482,DATABASE!$N:$O,2,FALSE),"")</f>
        <v>دستكش استاد كار</v>
      </c>
      <c r="G6482" s="197" t="s">
        <v>3596</v>
      </c>
      <c r="H6482" s="198">
        <v>8716</v>
      </c>
      <c r="I6482" s="197" t="s">
        <v>1543</v>
      </c>
      <c r="J6482" s="197" t="s">
        <v>255</v>
      </c>
      <c r="K6482" s="199">
        <v>1</v>
      </c>
      <c r="L6482" s="197" t="s">
        <v>3</v>
      </c>
      <c r="M6482" s="197" t="s">
        <v>9</v>
      </c>
      <c r="N6482" s="197" t="s">
        <v>723</v>
      </c>
      <c r="O6482" s="200">
        <v>70</v>
      </c>
      <c r="P6482" s="198">
        <v>0</v>
      </c>
      <c r="Q6482" s="10">
        <f t="shared" si="413"/>
        <v>70</v>
      </c>
    </row>
    <row r="6483" spans="2:17" ht="20.25" customHeight="1">
      <c r="B6483" s="10" t="str">
        <f t="shared" si="414"/>
        <v>دستكش استاد كار755</v>
      </c>
      <c r="C6483" s="10" t="str">
        <f t="shared" si="415"/>
        <v>دستكش استاد كار1403/07/14755</v>
      </c>
      <c r="D6483" s="10" t="str">
        <f>IFERROR(IF(تحویلی!$E$1="","",IF(NOSA!O6483=تحویلی!$E$1,تحویلی!$E$1&amp;COUNTIF(NOSA!$O$1:O6483,تحویلی!$E$1),"")),"")</f>
        <v/>
      </c>
      <c r="E6483" s="10" t="str">
        <f t="shared" si="416"/>
        <v>8716755</v>
      </c>
      <c r="F6483" s="10" t="str">
        <f>IFERROR(VLOOKUP(I6483,DATABASE!$N:$O,2,FALSE),"")</f>
        <v>دستكش استاد كار</v>
      </c>
      <c r="G6483" s="197" t="s">
        <v>3596</v>
      </c>
      <c r="H6483" s="198">
        <v>8716</v>
      </c>
      <c r="I6483" s="197" t="s">
        <v>1543</v>
      </c>
      <c r="J6483" s="197" t="s">
        <v>255</v>
      </c>
      <c r="K6483" s="199">
        <v>1</v>
      </c>
      <c r="L6483" s="197" t="s">
        <v>3</v>
      </c>
      <c r="M6483" s="197" t="s">
        <v>9</v>
      </c>
      <c r="N6483" s="197" t="s">
        <v>3509</v>
      </c>
      <c r="O6483" s="200">
        <v>755</v>
      </c>
      <c r="P6483" s="198">
        <v>0</v>
      </c>
      <c r="Q6483" s="10">
        <f t="shared" si="413"/>
        <v>755</v>
      </c>
    </row>
    <row r="6484" spans="2:17" ht="20.25" customHeight="1">
      <c r="B6484" s="10" t="str">
        <f t="shared" si="414"/>
        <v>چكمه ايمني نسوز718</v>
      </c>
      <c r="C6484" s="10" t="str">
        <f t="shared" si="415"/>
        <v>چكمه ايمني نسوز1403/07/15718</v>
      </c>
      <c r="D6484" s="10" t="str">
        <f>IFERROR(IF(تحویلی!$E$1="","",IF(NOSA!O6484=تحویلی!$E$1,تحویلی!$E$1&amp;COUNTIF(NOSA!$O$1:O6484,تحویلی!$E$1),"")),"")</f>
        <v/>
      </c>
      <c r="E6484" s="10" t="str">
        <f t="shared" si="416"/>
        <v>8725718</v>
      </c>
      <c r="F6484" s="10" t="str">
        <f>IFERROR(VLOOKUP(I6484,DATABASE!$N:$O,2,FALSE),"")</f>
        <v>چكمه ايمني نسوز</v>
      </c>
      <c r="G6484" s="3" t="s">
        <v>3597</v>
      </c>
      <c r="H6484" s="4">
        <v>8725</v>
      </c>
      <c r="I6484" s="3" t="s">
        <v>1749</v>
      </c>
      <c r="J6484" s="3" t="s">
        <v>1750</v>
      </c>
      <c r="K6484" s="5">
        <v>1</v>
      </c>
      <c r="L6484" s="3" t="s">
        <v>3</v>
      </c>
      <c r="M6484" s="3" t="s">
        <v>19</v>
      </c>
      <c r="N6484" s="3" t="s">
        <v>293</v>
      </c>
      <c r="O6484" s="1">
        <v>718</v>
      </c>
      <c r="P6484" s="4">
        <v>1</v>
      </c>
      <c r="Q6484" s="10">
        <f t="shared" si="413"/>
        <v>718</v>
      </c>
    </row>
    <row r="6485" spans="2:17" ht="20.25" customHeight="1">
      <c r="B6485" s="10" t="str">
        <f t="shared" si="414"/>
        <v>پابند نسوز چرمي718</v>
      </c>
      <c r="C6485" s="10" t="str">
        <f t="shared" si="415"/>
        <v>پابند نسوز چرمي1403/07/15718</v>
      </c>
      <c r="D6485" s="10" t="str">
        <f>IFERROR(IF(تحویلی!$E$1="","",IF(NOSA!O6485=تحویلی!$E$1,تحویلی!$E$1&amp;COUNTIF(NOSA!$O$1:O6485,تحویلی!$E$1),"")),"")</f>
        <v/>
      </c>
      <c r="E6485" s="10" t="str">
        <f t="shared" si="416"/>
        <v>8725718</v>
      </c>
      <c r="F6485" s="10" t="str">
        <f>IFERROR(VLOOKUP(I6485,DATABASE!$N:$O,2,FALSE),"")</f>
        <v>پابند نسوز چرمي</v>
      </c>
      <c r="G6485" s="3" t="s">
        <v>3597</v>
      </c>
      <c r="H6485" s="4">
        <v>8725</v>
      </c>
      <c r="I6485" s="3" t="s">
        <v>1460</v>
      </c>
      <c r="J6485" s="3" t="s">
        <v>18</v>
      </c>
      <c r="K6485" s="5">
        <v>1</v>
      </c>
      <c r="L6485" s="3" t="s">
        <v>3</v>
      </c>
      <c r="M6485" s="3" t="s">
        <v>19</v>
      </c>
      <c r="N6485" s="3" t="s">
        <v>293</v>
      </c>
      <c r="O6485" s="1">
        <v>718</v>
      </c>
      <c r="P6485" s="4">
        <v>1</v>
      </c>
      <c r="Q6485" s="10">
        <f t="shared" si="413"/>
        <v>718</v>
      </c>
    </row>
    <row r="6486" spans="2:17" ht="20.25" customHeight="1">
      <c r="B6486" s="10" t="str">
        <f t="shared" si="414"/>
        <v>دستكش ضد برش سبك893</v>
      </c>
      <c r="C6486" s="10" t="str">
        <f t="shared" si="415"/>
        <v>دستكش ضد برش سبك1403/07/15893</v>
      </c>
      <c r="D6486" s="10" t="str">
        <f>IFERROR(IF(تحویلی!$E$1="","",IF(NOSA!O6486=تحویلی!$E$1,تحویلی!$E$1&amp;COUNTIF(NOSA!$O$1:O6486,تحویلی!$E$1),"")),"")</f>
        <v/>
      </c>
      <c r="E6486" s="10" t="str">
        <f t="shared" si="416"/>
        <v>8726893</v>
      </c>
      <c r="F6486" s="10" t="str">
        <f>IFERROR(VLOOKUP(I6486,DATABASE!$N:$O,2,FALSE),"")</f>
        <v>دستكش ضد برش سبك</v>
      </c>
      <c r="G6486" s="3" t="s">
        <v>3597</v>
      </c>
      <c r="H6486" s="4">
        <v>8726</v>
      </c>
      <c r="I6486" s="3" t="s">
        <v>1442</v>
      </c>
      <c r="J6486" s="3" t="s">
        <v>22</v>
      </c>
      <c r="K6486" s="5">
        <v>1</v>
      </c>
      <c r="L6486" s="3" t="s">
        <v>3</v>
      </c>
      <c r="M6486" s="3" t="s">
        <v>47</v>
      </c>
      <c r="N6486" s="3" t="s">
        <v>3439</v>
      </c>
      <c r="O6486" s="1">
        <v>893</v>
      </c>
      <c r="P6486" s="4">
        <v>0</v>
      </c>
      <c r="Q6486" s="10">
        <f t="shared" si="413"/>
        <v>893</v>
      </c>
    </row>
    <row r="6487" spans="2:17" ht="20.25" customHeight="1">
      <c r="B6487" s="10" t="str">
        <f t="shared" si="414"/>
        <v>دستكش كف مواد سبك843</v>
      </c>
      <c r="C6487" s="10" t="str">
        <f t="shared" si="415"/>
        <v>دستكش كف مواد سبك1403/07/15843</v>
      </c>
      <c r="D6487" s="10" t="str">
        <f>IFERROR(IF(تحویلی!$E$1="","",IF(NOSA!O6487=تحویلی!$E$1,تحویلی!$E$1&amp;COUNTIF(NOSA!$O$1:O6487,تحویلی!$E$1),"")),"")</f>
        <v/>
      </c>
      <c r="E6487" s="10" t="str">
        <f t="shared" si="416"/>
        <v>8727843</v>
      </c>
      <c r="F6487" s="10" t="str">
        <f>IFERROR(VLOOKUP(I6487,DATABASE!$N:$O,2,FALSE),"")</f>
        <v>دستكش كف مواد سبك</v>
      </c>
      <c r="G6487" s="3" t="s">
        <v>3597</v>
      </c>
      <c r="H6487" s="4">
        <v>8727</v>
      </c>
      <c r="I6487" s="3" t="s">
        <v>1456</v>
      </c>
      <c r="J6487" s="3" t="s">
        <v>2</v>
      </c>
      <c r="K6487" s="5">
        <v>1</v>
      </c>
      <c r="L6487" s="3" t="s">
        <v>3</v>
      </c>
      <c r="M6487" s="3" t="s">
        <v>47</v>
      </c>
      <c r="N6487" s="3" t="s">
        <v>2682</v>
      </c>
      <c r="O6487" s="1">
        <v>843</v>
      </c>
      <c r="P6487" s="4">
        <v>0</v>
      </c>
      <c r="Q6487" s="10">
        <f t="shared" si="413"/>
        <v>843</v>
      </c>
    </row>
    <row r="6488" spans="2:17" ht="20.25" customHeight="1">
      <c r="B6488" s="10" t="str">
        <f t="shared" si="414"/>
        <v>دستكش ضد برش سبك888</v>
      </c>
      <c r="C6488" s="10" t="str">
        <f t="shared" si="415"/>
        <v>دستكش ضد برش سبك1403/07/15888</v>
      </c>
      <c r="D6488" s="10" t="str">
        <f>IFERROR(IF(تحویلی!$E$1="","",IF(NOSA!O6488=تحویلی!$E$1,تحویلی!$E$1&amp;COUNTIF(NOSA!$O$1:O6488,تحویلی!$E$1),"")),"")</f>
        <v/>
      </c>
      <c r="E6488" s="10" t="str">
        <f t="shared" si="416"/>
        <v>8731888</v>
      </c>
      <c r="F6488" s="10" t="str">
        <f>IFERROR(VLOOKUP(I6488,DATABASE!$N:$O,2,FALSE),"")</f>
        <v>دستكش ضد برش سبك</v>
      </c>
      <c r="G6488" s="3" t="s">
        <v>3597</v>
      </c>
      <c r="H6488" s="4">
        <v>8731</v>
      </c>
      <c r="I6488" s="3" t="s">
        <v>1442</v>
      </c>
      <c r="J6488" s="3" t="s">
        <v>22</v>
      </c>
      <c r="K6488" s="5">
        <v>1</v>
      </c>
      <c r="L6488" s="3" t="s">
        <v>3</v>
      </c>
      <c r="M6488" s="3" t="s">
        <v>9</v>
      </c>
      <c r="N6488" s="3" t="s">
        <v>3398</v>
      </c>
      <c r="O6488" s="1">
        <v>888</v>
      </c>
      <c r="P6488" s="4">
        <v>0</v>
      </c>
      <c r="Q6488" s="10">
        <f t="shared" si="413"/>
        <v>888</v>
      </c>
    </row>
    <row r="6489" spans="2:17" ht="20.25" customHeight="1">
      <c r="B6489" s="10" t="str">
        <f t="shared" si="414"/>
        <v>ماسك بهداشتي يكبار مصرف608</v>
      </c>
      <c r="C6489" s="10" t="str">
        <f t="shared" si="415"/>
        <v>ماسك بهداشتي يكبار مصرف1403/07/15608</v>
      </c>
      <c r="D6489" s="10" t="str">
        <f>IFERROR(IF(تحویلی!$E$1="","",IF(NOSA!O6489=تحویلی!$E$1,تحویلی!$E$1&amp;COUNTIF(NOSA!$O$1:O6489,تحویلی!$E$1),"")),"")</f>
        <v/>
      </c>
      <c r="E6489" s="10" t="str">
        <f t="shared" si="416"/>
        <v>8732608</v>
      </c>
      <c r="F6489" s="10" t="str">
        <f>IFERROR(VLOOKUP(I6489,DATABASE!$N:$O,2,FALSE),"")</f>
        <v>ماسك بهداشتي يكبار مصرف</v>
      </c>
      <c r="G6489" s="3" t="s">
        <v>3597</v>
      </c>
      <c r="H6489" s="4">
        <v>8732</v>
      </c>
      <c r="I6489" s="3" t="s">
        <v>1761</v>
      </c>
      <c r="J6489" s="3" t="s">
        <v>62</v>
      </c>
      <c r="K6489" s="5">
        <v>400</v>
      </c>
      <c r="L6489" s="3" t="s">
        <v>8</v>
      </c>
      <c r="M6489" s="3" t="s">
        <v>63</v>
      </c>
      <c r="N6489" s="3" t="s">
        <v>187</v>
      </c>
      <c r="O6489" s="1">
        <v>608</v>
      </c>
      <c r="P6489" s="4">
        <v>0</v>
      </c>
      <c r="Q6489" s="10">
        <f t="shared" ref="Q6489:Q6552" si="417">VALUE(O6489)</f>
        <v>608</v>
      </c>
    </row>
    <row r="6490" spans="2:17" ht="20.25" customHeight="1">
      <c r="B6490" s="10" t="str">
        <f t="shared" si="414"/>
        <v>نقاب تيره محافظ صورت معمولي458</v>
      </c>
      <c r="C6490" s="10" t="str">
        <f t="shared" si="415"/>
        <v>نقاب تيره محافظ صورت معمولي1403/07/15458</v>
      </c>
      <c r="D6490" s="10" t="str">
        <f>IFERROR(IF(تحویلی!$E$1="","",IF(NOSA!O6490=تحویلی!$E$1,تحویلی!$E$1&amp;COUNTIF(NOSA!$O$1:O6490,تحویلی!$E$1),"")),"")</f>
        <v/>
      </c>
      <c r="E6490" s="10" t="str">
        <f t="shared" si="416"/>
        <v>8733458</v>
      </c>
      <c r="F6490" s="10" t="str">
        <f>IFERROR(VLOOKUP(I6490,DATABASE!$N:$O,2,FALSE),"")</f>
        <v>نقاب تيره محافظ صورت معمولي</v>
      </c>
      <c r="G6490" s="3" t="s">
        <v>3597</v>
      </c>
      <c r="H6490" s="4">
        <v>8733</v>
      </c>
      <c r="I6490" s="3" t="s">
        <v>1557</v>
      </c>
      <c r="J6490" s="3" t="s">
        <v>115</v>
      </c>
      <c r="K6490" s="5">
        <v>1</v>
      </c>
      <c r="L6490" s="3" t="s">
        <v>8</v>
      </c>
      <c r="M6490" s="3" t="s">
        <v>4</v>
      </c>
      <c r="N6490" s="3" t="s">
        <v>322</v>
      </c>
      <c r="O6490" s="1">
        <v>458</v>
      </c>
      <c r="P6490" s="4">
        <v>1</v>
      </c>
      <c r="Q6490" s="10">
        <f t="shared" si="417"/>
        <v>458</v>
      </c>
    </row>
    <row r="6491" spans="2:17" ht="20.25" customHeight="1">
      <c r="B6491" s="10" t="str">
        <f t="shared" si="414"/>
        <v>رابط فنري نقاب كلاه ايمني458</v>
      </c>
      <c r="C6491" s="10" t="str">
        <f t="shared" si="415"/>
        <v>رابط فنري نقاب كلاه ايمني1403/07/15458</v>
      </c>
      <c r="D6491" s="10" t="str">
        <f>IFERROR(IF(تحویلی!$E$1="","",IF(NOSA!O6491=تحویلی!$E$1,تحویلی!$E$1&amp;COUNTIF(NOSA!$O$1:O6491,تحویلی!$E$1),"")),"")</f>
        <v/>
      </c>
      <c r="E6491" s="10" t="str">
        <f t="shared" si="416"/>
        <v>8733458</v>
      </c>
      <c r="F6491" s="10" t="str">
        <f>IFERROR(VLOOKUP(I6491,DATABASE!$N:$O,2,FALSE),"")</f>
        <v>رابط فنري نقاب كلاه ايمني</v>
      </c>
      <c r="G6491" s="3" t="s">
        <v>3597</v>
      </c>
      <c r="H6491" s="4">
        <v>8733</v>
      </c>
      <c r="I6491" s="3" t="s">
        <v>1454</v>
      </c>
      <c r="J6491" s="3" t="s">
        <v>135</v>
      </c>
      <c r="K6491" s="5">
        <v>1</v>
      </c>
      <c r="L6491" s="3" t="s">
        <v>8</v>
      </c>
      <c r="M6491" s="3" t="s">
        <v>4</v>
      </c>
      <c r="N6491" s="3" t="s">
        <v>322</v>
      </c>
      <c r="O6491" s="1">
        <v>458</v>
      </c>
      <c r="P6491" s="4">
        <v>1</v>
      </c>
      <c r="Q6491" s="10">
        <f t="shared" si="417"/>
        <v>458</v>
      </c>
    </row>
    <row r="6492" spans="2:17" ht="20.25" customHeight="1">
      <c r="B6492" s="10" t="str">
        <f t="shared" si="414"/>
        <v>كلاه ايمني458</v>
      </c>
      <c r="C6492" s="10" t="str">
        <f t="shared" si="415"/>
        <v>كلاه ايمني1403/07/15458</v>
      </c>
      <c r="D6492" s="10" t="str">
        <f>IFERROR(IF(تحویلی!$E$1="","",IF(NOSA!O6492=تحویلی!$E$1,تحویلی!$E$1&amp;COUNTIF(NOSA!$O$1:O6492,تحویلی!$E$1),"")),"")</f>
        <v/>
      </c>
      <c r="E6492" s="10" t="str">
        <f t="shared" si="416"/>
        <v>8733458</v>
      </c>
      <c r="F6492" s="10" t="str">
        <f>IFERROR(VLOOKUP(I6492,DATABASE!$N:$O,2,FALSE),"")</f>
        <v>كلاه ايمني</v>
      </c>
      <c r="G6492" s="3" t="s">
        <v>3597</v>
      </c>
      <c r="H6492" s="4">
        <v>8733</v>
      </c>
      <c r="I6492" s="3" t="s">
        <v>1505</v>
      </c>
      <c r="J6492" s="3" t="s">
        <v>1628</v>
      </c>
      <c r="K6492" s="5">
        <v>1</v>
      </c>
      <c r="L6492" s="3" t="s">
        <v>8</v>
      </c>
      <c r="M6492" s="3" t="s">
        <v>4</v>
      </c>
      <c r="N6492" s="3" t="s">
        <v>322</v>
      </c>
      <c r="O6492" s="1">
        <v>458</v>
      </c>
      <c r="P6492" s="4">
        <v>1</v>
      </c>
      <c r="Q6492" s="10">
        <f t="shared" si="417"/>
        <v>458</v>
      </c>
    </row>
    <row r="6493" spans="2:17" ht="20.25" customHeight="1">
      <c r="B6493" s="10" t="str">
        <f t="shared" si="414"/>
        <v>كفش ايمني867</v>
      </c>
      <c r="C6493" s="10" t="str">
        <f t="shared" si="415"/>
        <v>كفش ايمني1403/07/15867</v>
      </c>
      <c r="D6493" s="10" t="str">
        <f>IFERROR(IF(تحویلی!$E$1="","",IF(NOSA!O6493=تحویلی!$E$1,تحویلی!$E$1&amp;COUNTIF(NOSA!$O$1:O6493,تحویلی!$E$1),"")),"")</f>
        <v/>
      </c>
      <c r="E6493" s="10" t="str">
        <f t="shared" si="416"/>
        <v>8752867</v>
      </c>
      <c r="F6493" s="10" t="str">
        <f>IFERROR(VLOOKUP(I6493,DATABASE!$N:$O,2,FALSE),"")</f>
        <v>كفش ايمني</v>
      </c>
      <c r="G6493" s="3" t="s">
        <v>3597</v>
      </c>
      <c r="H6493" s="4">
        <v>8752</v>
      </c>
      <c r="I6493" s="3" t="s">
        <v>1720</v>
      </c>
      <c r="J6493" s="3" t="s">
        <v>1721</v>
      </c>
      <c r="K6493" s="5">
        <v>1</v>
      </c>
      <c r="L6493" s="3" t="s">
        <v>3</v>
      </c>
      <c r="M6493" s="3" t="s">
        <v>25</v>
      </c>
      <c r="N6493" s="3" t="s">
        <v>3256</v>
      </c>
      <c r="O6493" s="1">
        <v>867</v>
      </c>
      <c r="P6493" s="4">
        <v>1</v>
      </c>
      <c r="Q6493" s="10">
        <f t="shared" si="417"/>
        <v>867</v>
      </c>
    </row>
    <row r="6494" spans="2:17" ht="20.25" customHeight="1">
      <c r="B6494" s="10" t="str">
        <f t="shared" si="414"/>
        <v>دستكش ضد برش سبك894</v>
      </c>
      <c r="C6494" s="10" t="str">
        <f t="shared" si="415"/>
        <v>دستكش ضد برش سبك1403/07/15894</v>
      </c>
      <c r="D6494" s="10" t="str">
        <f>IFERROR(IF(تحویلی!$E$1="","",IF(NOSA!O6494=تحویلی!$E$1,تحویلی!$E$1&amp;COUNTIF(NOSA!$O$1:O6494,تحویلی!$E$1),"")),"")</f>
        <v/>
      </c>
      <c r="E6494" s="10" t="str">
        <f t="shared" si="416"/>
        <v>8753894</v>
      </c>
      <c r="F6494" s="10" t="str">
        <f>IFERROR(VLOOKUP(I6494,DATABASE!$N:$O,2,FALSE),"")</f>
        <v>دستكش ضد برش سبك</v>
      </c>
      <c r="G6494" s="3" t="s">
        <v>3597</v>
      </c>
      <c r="H6494" s="4">
        <v>8753</v>
      </c>
      <c r="I6494" s="3" t="s">
        <v>1442</v>
      </c>
      <c r="J6494" s="3" t="s">
        <v>22</v>
      </c>
      <c r="K6494" s="5">
        <v>1</v>
      </c>
      <c r="L6494" s="3" t="s">
        <v>3</v>
      </c>
      <c r="M6494" s="3" t="s">
        <v>40</v>
      </c>
      <c r="N6494" s="3" t="s">
        <v>3962</v>
      </c>
      <c r="O6494" s="1">
        <v>894</v>
      </c>
      <c r="P6494" s="4">
        <v>1</v>
      </c>
      <c r="Q6494" s="10">
        <f t="shared" si="417"/>
        <v>894</v>
      </c>
    </row>
    <row r="6495" spans="2:17" ht="20.25" customHeight="1">
      <c r="B6495" s="10" t="str">
        <f t="shared" si="414"/>
        <v>دستكش ضد برش سبك841</v>
      </c>
      <c r="C6495" s="10" t="str">
        <f t="shared" si="415"/>
        <v>دستكش ضد برش سبك1403/07/15841</v>
      </c>
      <c r="D6495" s="10" t="str">
        <f>IFERROR(IF(تحویلی!$E$1="","",IF(NOSA!O6495=تحویلی!$E$1,تحویلی!$E$1&amp;COUNTIF(NOSA!$O$1:O6495,تحویلی!$E$1),"")),"")</f>
        <v/>
      </c>
      <c r="E6495" s="10" t="str">
        <f t="shared" si="416"/>
        <v>8759841</v>
      </c>
      <c r="F6495" s="10" t="str">
        <f>IFERROR(VLOOKUP(I6495,DATABASE!$N:$O,2,FALSE),"")</f>
        <v>دستكش ضد برش سبك</v>
      </c>
      <c r="G6495" s="3" t="s">
        <v>3597</v>
      </c>
      <c r="H6495" s="4">
        <v>8759</v>
      </c>
      <c r="I6495" s="3" t="s">
        <v>1442</v>
      </c>
      <c r="J6495" s="3" t="s">
        <v>22</v>
      </c>
      <c r="K6495" s="5">
        <v>1</v>
      </c>
      <c r="L6495" s="3" t="s">
        <v>3</v>
      </c>
      <c r="M6495" s="3" t="s">
        <v>47</v>
      </c>
      <c r="N6495" s="3" t="s">
        <v>2686</v>
      </c>
      <c r="O6495" s="1">
        <v>841</v>
      </c>
      <c r="P6495" s="4">
        <v>0</v>
      </c>
      <c r="Q6495" s="10">
        <f t="shared" si="417"/>
        <v>841</v>
      </c>
    </row>
    <row r="6496" spans="2:17" ht="20.25" customHeight="1">
      <c r="B6496" s="10" t="str">
        <f t="shared" si="414"/>
        <v>دستكش ضد برش سبك739</v>
      </c>
      <c r="C6496" s="10" t="str">
        <f t="shared" si="415"/>
        <v>دستكش ضد برش سبك1403/07/15739</v>
      </c>
      <c r="D6496" s="10" t="str">
        <f>IFERROR(IF(تحویلی!$E$1="","",IF(NOSA!O6496=تحویلی!$E$1,تحویلی!$E$1&amp;COUNTIF(NOSA!$O$1:O6496,تحویلی!$E$1),"")),"")</f>
        <v/>
      </c>
      <c r="E6496" s="10" t="str">
        <f t="shared" si="416"/>
        <v>8759739</v>
      </c>
      <c r="F6496" s="10" t="str">
        <f>IFERROR(VLOOKUP(I6496,DATABASE!$N:$O,2,FALSE),"")</f>
        <v>دستكش ضد برش سبك</v>
      </c>
      <c r="G6496" s="3" t="s">
        <v>3597</v>
      </c>
      <c r="H6496" s="4">
        <v>8759</v>
      </c>
      <c r="I6496" s="3" t="s">
        <v>1442</v>
      </c>
      <c r="J6496" s="3" t="s">
        <v>22</v>
      </c>
      <c r="K6496" s="5">
        <v>1</v>
      </c>
      <c r="L6496" s="3" t="s">
        <v>3</v>
      </c>
      <c r="M6496" s="3" t="s">
        <v>47</v>
      </c>
      <c r="N6496" s="3" t="s">
        <v>1005</v>
      </c>
      <c r="O6496" s="1">
        <v>739</v>
      </c>
      <c r="P6496" s="4">
        <v>0</v>
      </c>
      <c r="Q6496" s="10">
        <f t="shared" si="417"/>
        <v>739</v>
      </c>
    </row>
    <row r="6497" spans="2:17" ht="20.25" customHeight="1">
      <c r="B6497" s="10" t="str">
        <f t="shared" si="414"/>
        <v>دستكش ساق بلند نسوز829</v>
      </c>
      <c r="C6497" s="10" t="str">
        <f t="shared" si="415"/>
        <v>دستكش ساق بلند نسوز1403/07/15829</v>
      </c>
      <c r="D6497" s="10" t="str">
        <f>IFERROR(IF(تحویلی!$E$1="","",IF(NOSA!O6497=تحویلی!$E$1,تحویلی!$E$1&amp;COUNTIF(NOSA!$O$1:O6497,تحویلی!$E$1),"")),"")</f>
        <v/>
      </c>
      <c r="E6497" s="10" t="str">
        <f t="shared" si="416"/>
        <v>8764829</v>
      </c>
      <c r="F6497" s="10" t="str">
        <f>IFERROR(VLOOKUP(I6497,DATABASE!$N:$O,2,FALSE),"")</f>
        <v>دستكش ساق بلند نسوز</v>
      </c>
      <c r="G6497" s="3" t="s">
        <v>3597</v>
      </c>
      <c r="H6497" s="4">
        <v>8764</v>
      </c>
      <c r="I6497" s="3" t="s">
        <v>1461</v>
      </c>
      <c r="J6497" s="3" t="s">
        <v>34</v>
      </c>
      <c r="K6497" s="5">
        <v>1</v>
      </c>
      <c r="L6497" s="3" t="s">
        <v>3</v>
      </c>
      <c r="M6497" s="3" t="s">
        <v>4</v>
      </c>
      <c r="N6497" s="3" t="s">
        <v>2797</v>
      </c>
      <c r="O6497" s="1">
        <v>829</v>
      </c>
      <c r="P6497" s="4">
        <v>0</v>
      </c>
      <c r="Q6497" s="10">
        <f t="shared" si="417"/>
        <v>829</v>
      </c>
    </row>
    <row r="6498" spans="2:17" ht="20.25" customHeight="1">
      <c r="B6498" s="10" t="str">
        <f t="shared" si="414"/>
        <v>دستكش ضد برش سبك829</v>
      </c>
      <c r="C6498" s="10" t="str">
        <f t="shared" si="415"/>
        <v>دستكش ضد برش سبك1403/07/15829</v>
      </c>
      <c r="D6498" s="10" t="str">
        <f>IFERROR(IF(تحویلی!$E$1="","",IF(NOSA!O6498=تحویلی!$E$1,تحویلی!$E$1&amp;COUNTIF(NOSA!$O$1:O6498,تحویلی!$E$1),"")),"")</f>
        <v/>
      </c>
      <c r="E6498" s="10" t="str">
        <f t="shared" si="416"/>
        <v>8764829</v>
      </c>
      <c r="F6498" s="10" t="str">
        <f>IFERROR(VLOOKUP(I6498,DATABASE!$N:$O,2,FALSE),"")</f>
        <v>دستكش ضد برش سبك</v>
      </c>
      <c r="G6498" s="3" t="s">
        <v>3597</v>
      </c>
      <c r="H6498" s="4">
        <v>8764</v>
      </c>
      <c r="I6498" s="3" t="s">
        <v>1442</v>
      </c>
      <c r="J6498" s="3" t="s">
        <v>22</v>
      </c>
      <c r="K6498" s="5">
        <v>1</v>
      </c>
      <c r="L6498" s="3" t="s">
        <v>3</v>
      </c>
      <c r="M6498" s="3" t="s">
        <v>4</v>
      </c>
      <c r="N6498" s="3" t="s">
        <v>2797</v>
      </c>
      <c r="O6498" s="1">
        <v>829</v>
      </c>
      <c r="P6498" s="4">
        <v>0</v>
      </c>
      <c r="Q6498" s="10">
        <f t="shared" si="417"/>
        <v>829</v>
      </c>
    </row>
    <row r="6499" spans="2:17" ht="20.25" customHeight="1">
      <c r="B6499" s="10" t="str">
        <f t="shared" si="414"/>
        <v>پيراهن فرم انتظامات234</v>
      </c>
      <c r="C6499" s="10" t="str">
        <f t="shared" si="415"/>
        <v>پيراهن فرم انتظامات1403/07/15234</v>
      </c>
      <c r="D6499" s="10" t="str">
        <f>IFERROR(IF(تحویلی!$E$1="","",IF(NOSA!O6499=تحویلی!$E$1,تحویلی!$E$1&amp;COUNTIF(NOSA!$O$1:O6499,تحویلی!$E$1),"")),"")</f>
        <v/>
      </c>
      <c r="E6499" s="10" t="str">
        <f t="shared" si="416"/>
        <v>8766234</v>
      </c>
      <c r="F6499" s="10" t="str">
        <f>IFERROR(VLOOKUP(I6499,DATABASE!$N:$O,2,FALSE),"")</f>
        <v>پيراهن فرم انتظامات</v>
      </c>
      <c r="G6499" s="3" t="s">
        <v>3597</v>
      </c>
      <c r="H6499" s="4">
        <v>8766</v>
      </c>
      <c r="I6499" s="3" t="s">
        <v>2296</v>
      </c>
      <c r="J6499" s="3" t="s">
        <v>3301</v>
      </c>
      <c r="K6499" s="5">
        <v>1</v>
      </c>
      <c r="L6499" s="3" t="s">
        <v>28</v>
      </c>
      <c r="M6499" s="3" t="s">
        <v>25</v>
      </c>
      <c r="N6499" s="3" t="s">
        <v>3339</v>
      </c>
      <c r="O6499" s="1">
        <v>234</v>
      </c>
      <c r="P6499" s="4">
        <v>0</v>
      </c>
      <c r="Q6499" s="10">
        <f t="shared" si="417"/>
        <v>234</v>
      </c>
    </row>
    <row r="6500" spans="2:17" ht="20.25" customHeight="1">
      <c r="B6500" s="10" t="str">
        <f t="shared" si="414"/>
        <v>كفش ايمني234</v>
      </c>
      <c r="C6500" s="10" t="str">
        <f t="shared" si="415"/>
        <v>كفش ايمني1403/07/15234</v>
      </c>
      <c r="D6500" s="10" t="str">
        <f>IFERROR(IF(تحویلی!$E$1="","",IF(NOSA!O6500=تحویلی!$E$1,تحویلی!$E$1&amp;COUNTIF(NOSA!$O$1:O6500,تحویلی!$E$1),"")),"")</f>
        <v/>
      </c>
      <c r="E6500" s="10" t="str">
        <f t="shared" si="416"/>
        <v>8766234</v>
      </c>
      <c r="F6500" s="10" t="str">
        <f>IFERROR(VLOOKUP(I6500,DATABASE!$N:$O,2,FALSE),"")</f>
        <v>كفش ايمني</v>
      </c>
      <c r="G6500" s="3" t="s">
        <v>3597</v>
      </c>
      <c r="H6500" s="4">
        <v>8766</v>
      </c>
      <c r="I6500" s="3" t="s">
        <v>1549</v>
      </c>
      <c r="J6500" s="3" t="s">
        <v>1708</v>
      </c>
      <c r="K6500" s="5">
        <v>1</v>
      </c>
      <c r="L6500" s="3" t="s">
        <v>3</v>
      </c>
      <c r="M6500" s="3" t="s">
        <v>25</v>
      </c>
      <c r="N6500" s="3" t="s">
        <v>3339</v>
      </c>
      <c r="O6500" s="1">
        <v>234</v>
      </c>
      <c r="P6500" s="4">
        <v>0</v>
      </c>
      <c r="Q6500" s="10">
        <f t="shared" si="417"/>
        <v>234</v>
      </c>
    </row>
    <row r="6501" spans="2:17" ht="20.25" customHeight="1">
      <c r="B6501" s="10" t="str">
        <f t="shared" si="414"/>
        <v>دستكش ضد برش سبك769</v>
      </c>
      <c r="C6501" s="10" t="str">
        <f t="shared" si="415"/>
        <v>دستكش ضد برش سبك1403/07/15769</v>
      </c>
      <c r="D6501" s="10" t="str">
        <f>IFERROR(IF(تحویلی!$E$1="","",IF(NOSA!O6501=تحویلی!$E$1,تحویلی!$E$1&amp;COUNTIF(NOSA!$O$1:O6501,تحویلی!$E$1),"")),"")</f>
        <v/>
      </c>
      <c r="E6501" s="10" t="str">
        <f t="shared" si="416"/>
        <v>8767769</v>
      </c>
      <c r="F6501" s="10" t="str">
        <f>IFERROR(VLOOKUP(I6501,DATABASE!$N:$O,2,FALSE),"")</f>
        <v>دستكش ضد برش سبك</v>
      </c>
      <c r="G6501" s="3" t="s">
        <v>3597</v>
      </c>
      <c r="H6501" s="4">
        <v>8767</v>
      </c>
      <c r="I6501" s="3" t="s">
        <v>1442</v>
      </c>
      <c r="J6501" s="3" t="s">
        <v>22</v>
      </c>
      <c r="K6501" s="5">
        <v>1</v>
      </c>
      <c r="L6501" s="3" t="s">
        <v>3</v>
      </c>
      <c r="M6501" s="3" t="s">
        <v>43</v>
      </c>
      <c r="N6501" s="3" t="s">
        <v>2888</v>
      </c>
      <c r="O6501" s="1">
        <v>769</v>
      </c>
      <c r="P6501" s="4">
        <v>0</v>
      </c>
      <c r="Q6501" s="10">
        <f t="shared" si="417"/>
        <v>769</v>
      </c>
    </row>
    <row r="6502" spans="2:17" ht="20.25" customHeight="1">
      <c r="B6502" s="10" t="str">
        <f t="shared" si="414"/>
        <v>دستكش ضد برش سبك848</v>
      </c>
      <c r="C6502" s="10" t="str">
        <f t="shared" si="415"/>
        <v>دستكش ضد برش سبك1403/07/16848</v>
      </c>
      <c r="D6502" s="10" t="str">
        <f>IFERROR(IF(تحویلی!$E$1="","",IF(NOSA!O6502=تحویلی!$E$1,تحویلی!$E$1&amp;COUNTIF(NOSA!$O$1:O6502,تحویلی!$E$1),"")),"")</f>
        <v/>
      </c>
      <c r="E6502" s="10" t="str">
        <f t="shared" si="416"/>
        <v>8771848</v>
      </c>
      <c r="F6502" s="10" t="str">
        <f>IFERROR(VLOOKUP(I6502,DATABASE!$N:$O,2,FALSE),"")</f>
        <v>دستكش ضد برش سبك</v>
      </c>
      <c r="G6502" s="3" t="s">
        <v>3598</v>
      </c>
      <c r="H6502" s="4">
        <v>8771</v>
      </c>
      <c r="I6502" s="3" t="s">
        <v>1442</v>
      </c>
      <c r="J6502" s="3" t="s">
        <v>22</v>
      </c>
      <c r="K6502" s="5">
        <v>1</v>
      </c>
      <c r="L6502" s="3" t="s">
        <v>3</v>
      </c>
      <c r="M6502" s="3" t="s">
        <v>47</v>
      </c>
      <c r="N6502" s="3" t="s">
        <v>2750</v>
      </c>
      <c r="O6502" s="1">
        <v>848</v>
      </c>
      <c r="P6502" s="4">
        <v>0</v>
      </c>
      <c r="Q6502" s="10">
        <f t="shared" si="417"/>
        <v>848</v>
      </c>
    </row>
    <row r="6503" spans="2:17" ht="20.25" customHeight="1">
      <c r="B6503" s="10" t="str">
        <f t="shared" si="414"/>
        <v>دستكش ضد برش سبك932</v>
      </c>
      <c r="C6503" s="10" t="str">
        <f t="shared" si="415"/>
        <v>دستكش ضد برش سبك1403/07/16932</v>
      </c>
      <c r="D6503" s="10" t="str">
        <f>IFERROR(IF(تحویلی!$E$1="","",IF(NOSA!O6503=تحویلی!$E$1,تحویلی!$E$1&amp;COUNTIF(NOSA!$O$1:O6503,تحویلی!$E$1),"")),"")</f>
        <v/>
      </c>
      <c r="E6503" s="10" t="str">
        <f t="shared" si="416"/>
        <v>8779932</v>
      </c>
      <c r="F6503" s="10" t="str">
        <f>IFERROR(VLOOKUP(I6503,DATABASE!$N:$O,2,FALSE),"")</f>
        <v>دستكش ضد برش سبك</v>
      </c>
      <c r="G6503" s="3" t="s">
        <v>3598</v>
      </c>
      <c r="H6503" s="4">
        <v>8779</v>
      </c>
      <c r="I6503" s="3" t="s">
        <v>1442</v>
      </c>
      <c r="J6503" s="3" t="s">
        <v>22</v>
      </c>
      <c r="K6503" s="5">
        <v>1</v>
      </c>
      <c r="L6503" s="3" t="s">
        <v>3</v>
      </c>
      <c r="M6503" s="3" t="s">
        <v>47</v>
      </c>
      <c r="N6503" s="3" t="s">
        <v>3540</v>
      </c>
      <c r="O6503" s="1">
        <v>932</v>
      </c>
      <c r="P6503" s="4">
        <v>0</v>
      </c>
      <c r="Q6503" s="10">
        <f t="shared" si="417"/>
        <v>932</v>
      </c>
    </row>
    <row r="6504" spans="2:17" ht="20.25" customHeight="1">
      <c r="B6504" s="10" t="str">
        <f t="shared" si="414"/>
        <v>دستكش ضد برش سبك839</v>
      </c>
      <c r="C6504" s="10" t="str">
        <f t="shared" si="415"/>
        <v>دستكش ضد برش سبك1403/07/16839</v>
      </c>
      <c r="D6504" s="10" t="str">
        <f>IFERROR(IF(تحویلی!$E$1="","",IF(NOSA!O6504=تحویلی!$E$1,تحویلی!$E$1&amp;COUNTIF(NOSA!$O$1:O6504,تحویلی!$E$1),"")),"")</f>
        <v/>
      </c>
      <c r="E6504" s="10" t="str">
        <f t="shared" si="416"/>
        <v>8792839</v>
      </c>
      <c r="F6504" s="10" t="str">
        <f>IFERROR(VLOOKUP(I6504,DATABASE!$N:$O,2,FALSE),"")</f>
        <v>دستكش ضد برش سبك</v>
      </c>
      <c r="G6504" s="3" t="s">
        <v>3598</v>
      </c>
      <c r="H6504" s="4">
        <v>8792</v>
      </c>
      <c r="I6504" s="3" t="s">
        <v>1442</v>
      </c>
      <c r="J6504" s="3" t="s">
        <v>22</v>
      </c>
      <c r="K6504" s="5">
        <v>1</v>
      </c>
      <c r="L6504" s="3" t="s">
        <v>3</v>
      </c>
      <c r="M6504" s="3" t="s">
        <v>202</v>
      </c>
      <c r="N6504" s="3" t="s">
        <v>2863</v>
      </c>
      <c r="O6504" s="1">
        <v>839</v>
      </c>
      <c r="P6504" s="4">
        <v>0</v>
      </c>
      <c r="Q6504" s="10">
        <f t="shared" si="417"/>
        <v>839</v>
      </c>
    </row>
    <row r="6505" spans="2:17" ht="20.25" customHeight="1">
      <c r="B6505" s="10" t="str">
        <f t="shared" si="414"/>
        <v>دستكش ضد برش سبك881</v>
      </c>
      <c r="C6505" s="10" t="str">
        <f t="shared" si="415"/>
        <v>دستكش ضد برش سبك1403/07/16881</v>
      </c>
      <c r="D6505" s="10" t="str">
        <f>IFERROR(IF(تحویلی!$E$1="","",IF(NOSA!O6505=تحویلی!$E$1,تحویلی!$E$1&amp;COUNTIF(NOSA!$O$1:O6505,تحویلی!$E$1),"")),"")</f>
        <v/>
      </c>
      <c r="E6505" s="10" t="str">
        <f t="shared" si="416"/>
        <v>8792881</v>
      </c>
      <c r="F6505" s="10" t="str">
        <f>IFERROR(VLOOKUP(I6505,DATABASE!$N:$O,2,FALSE),"")</f>
        <v>دستكش ضد برش سبك</v>
      </c>
      <c r="G6505" s="3" t="s">
        <v>3598</v>
      </c>
      <c r="H6505" s="4">
        <v>8792</v>
      </c>
      <c r="I6505" s="3" t="s">
        <v>1442</v>
      </c>
      <c r="J6505" s="3" t="s">
        <v>22</v>
      </c>
      <c r="K6505" s="5">
        <v>1</v>
      </c>
      <c r="L6505" s="3" t="s">
        <v>3</v>
      </c>
      <c r="M6505" s="3" t="s">
        <v>202</v>
      </c>
      <c r="N6505" s="3" t="s">
        <v>3366</v>
      </c>
      <c r="O6505" s="1">
        <v>881</v>
      </c>
      <c r="P6505" s="4">
        <v>0</v>
      </c>
      <c r="Q6505" s="10">
        <f t="shared" si="417"/>
        <v>881</v>
      </c>
    </row>
    <row r="6506" spans="2:17" ht="20.25" customHeight="1">
      <c r="B6506" s="10" t="str">
        <f t="shared" si="414"/>
        <v>دستكش ضد برش سبك866</v>
      </c>
      <c r="C6506" s="10" t="str">
        <f t="shared" si="415"/>
        <v>دستكش ضد برش سبك1403/07/16866</v>
      </c>
      <c r="D6506" s="10" t="str">
        <f>IFERROR(IF(تحویلی!$E$1="","",IF(NOSA!O6506=تحویلی!$E$1,تحویلی!$E$1&amp;COUNTIF(NOSA!$O$1:O6506,تحویلی!$E$1),"")),"")</f>
        <v/>
      </c>
      <c r="E6506" s="10" t="str">
        <f t="shared" si="416"/>
        <v>8798866</v>
      </c>
      <c r="F6506" s="10" t="str">
        <f>IFERROR(VLOOKUP(I6506,DATABASE!$N:$O,2,FALSE),"")</f>
        <v>دستكش ضد برش سبك</v>
      </c>
      <c r="G6506" s="3" t="s">
        <v>3598</v>
      </c>
      <c r="H6506" s="4">
        <v>8798</v>
      </c>
      <c r="I6506" s="3" t="s">
        <v>1442</v>
      </c>
      <c r="J6506" s="3" t="s">
        <v>22</v>
      </c>
      <c r="K6506" s="5">
        <v>1</v>
      </c>
      <c r="L6506" s="3" t="s">
        <v>3</v>
      </c>
      <c r="M6506" s="3" t="s">
        <v>47</v>
      </c>
      <c r="N6506" s="3" t="s">
        <v>1322</v>
      </c>
      <c r="O6506" s="1">
        <v>866</v>
      </c>
      <c r="P6506" s="4">
        <v>0</v>
      </c>
      <c r="Q6506" s="10">
        <f t="shared" si="417"/>
        <v>866</v>
      </c>
    </row>
    <row r="6507" spans="2:17" ht="20.25" customHeight="1">
      <c r="B6507" s="10" t="str">
        <f t="shared" si="414"/>
        <v>دستكش ضد برش سبك582</v>
      </c>
      <c r="C6507" s="10" t="str">
        <f t="shared" si="415"/>
        <v>دستكش ضد برش سبك1403/07/16582</v>
      </c>
      <c r="D6507" s="10" t="str">
        <f>IFERROR(IF(تحویلی!$E$1="","",IF(NOSA!O6507=تحویلی!$E$1,تحویلی!$E$1&amp;COUNTIF(NOSA!$O$1:O6507,تحویلی!$E$1),"")),"")</f>
        <v/>
      </c>
      <c r="E6507" s="10" t="str">
        <f t="shared" si="416"/>
        <v>8798582</v>
      </c>
      <c r="F6507" s="10" t="str">
        <f>IFERROR(VLOOKUP(I6507,DATABASE!$N:$O,2,FALSE),"")</f>
        <v>دستكش ضد برش سبك</v>
      </c>
      <c r="G6507" s="3" t="s">
        <v>3598</v>
      </c>
      <c r="H6507" s="4">
        <v>8798</v>
      </c>
      <c r="I6507" s="3" t="s">
        <v>1442</v>
      </c>
      <c r="J6507" s="3" t="s">
        <v>22</v>
      </c>
      <c r="K6507" s="5">
        <v>1</v>
      </c>
      <c r="L6507" s="3" t="s">
        <v>3</v>
      </c>
      <c r="M6507" s="3" t="s">
        <v>47</v>
      </c>
      <c r="N6507" s="3" t="s">
        <v>80</v>
      </c>
      <c r="O6507" s="1">
        <v>582</v>
      </c>
      <c r="P6507" s="4">
        <v>0</v>
      </c>
      <c r="Q6507" s="10">
        <f t="shared" si="417"/>
        <v>582</v>
      </c>
    </row>
    <row r="6508" spans="2:17" ht="20.25" customHeight="1">
      <c r="B6508" s="10" t="str">
        <f t="shared" si="414"/>
        <v>لباس كار ديرسوز(بلوز و شلوار)58</v>
      </c>
      <c r="C6508" s="10" t="str">
        <f t="shared" si="415"/>
        <v>لباس كار ديرسوز(بلوز و شلوار)1403/07/1658</v>
      </c>
      <c r="D6508" s="10" t="str">
        <f>IFERROR(IF(تحویلی!$E$1="","",IF(NOSA!O6508=تحویلی!$E$1,تحویلی!$E$1&amp;COUNTIF(NOSA!$O$1:O6508,تحویلی!$E$1),"")),"")</f>
        <v/>
      </c>
      <c r="E6508" s="10" t="str">
        <f t="shared" si="416"/>
        <v>880458</v>
      </c>
      <c r="F6508" s="10" t="str">
        <f>IFERROR(VLOOKUP(I6508,DATABASE!$N:$O,2,FALSE),"")</f>
        <v>لباس كار ديرسوز(بلوز و شلوار)</v>
      </c>
      <c r="G6508" s="3" t="s">
        <v>3598</v>
      </c>
      <c r="H6508" s="4">
        <v>8804</v>
      </c>
      <c r="I6508" s="3" t="s">
        <v>1629</v>
      </c>
      <c r="J6508" s="3" t="s">
        <v>1630</v>
      </c>
      <c r="K6508" s="5">
        <v>1</v>
      </c>
      <c r="L6508" s="3" t="s">
        <v>28</v>
      </c>
      <c r="M6508" s="3" t="s">
        <v>19</v>
      </c>
      <c r="N6508" s="3" t="s">
        <v>459</v>
      </c>
      <c r="O6508" s="1">
        <v>58</v>
      </c>
      <c r="P6508" s="4">
        <v>1</v>
      </c>
      <c r="Q6508" s="10">
        <f t="shared" si="417"/>
        <v>58</v>
      </c>
    </row>
    <row r="6509" spans="2:17" ht="20.25" customHeight="1">
      <c r="B6509" s="10" t="str">
        <f t="shared" si="414"/>
        <v>پوتين ايمني نسوز58</v>
      </c>
      <c r="C6509" s="10" t="str">
        <f t="shared" si="415"/>
        <v>پوتين ايمني نسوز1403/07/1658</v>
      </c>
      <c r="D6509" s="10" t="str">
        <f>IFERROR(IF(تحویلی!$E$1="","",IF(NOSA!O6509=تحویلی!$E$1,تحویلی!$E$1&amp;COUNTIF(NOSA!$O$1:O6509,تحویلی!$E$1),"")),"")</f>
        <v/>
      </c>
      <c r="E6509" s="10" t="str">
        <f t="shared" si="416"/>
        <v>880458</v>
      </c>
      <c r="F6509" s="10" t="str">
        <f>IFERROR(VLOOKUP(I6509,DATABASE!$N:$O,2,FALSE),"")</f>
        <v>پوتين ايمني نسوز</v>
      </c>
      <c r="G6509" s="3" t="s">
        <v>3598</v>
      </c>
      <c r="H6509" s="4">
        <v>8804</v>
      </c>
      <c r="I6509" s="3" t="s">
        <v>1631</v>
      </c>
      <c r="J6509" s="3" t="s">
        <v>1632</v>
      </c>
      <c r="K6509" s="5">
        <v>1</v>
      </c>
      <c r="L6509" s="3" t="s">
        <v>3</v>
      </c>
      <c r="M6509" s="3" t="s">
        <v>19</v>
      </c>
      <c r="N6509" s="3" t="s">
        <v>459</v>
      </c>
      <c r="O6509" s="1">
        <v>58</v>
      </c>
      <c r="P6509" s="4">
        <v>1</v>
      </c>
      <c r="Q6509" s="10">
        <f t="shared" si="417"/>
        <v>58</v>
      </c>
    </row>
    <row r="6510" spans="2:17" ht="20.25" customHeight="1">
      <c r="B6510" s="10" t="str">
        <f t="shared" si="414"/>
        <v>دستكش ضد برش سبك144</v>
      </c>
      <c r="C6510" s="10" t="str">
        <f t="shared" si="415"/>
        <v>دستكش ضد برش سبك1403/07/17144</v>
      </c>
      <c r="D6510" s="10" t="str">
        <f>IFERROR(IF(تحویلی!$E$1="","",IF(NOSA!O6510=تحویلی!$E$1,تحویلی!$E$1&amp;COUNTIF(NOSA!$O$1:O6510,تحویلی!$E$1),"")),"")</f>
        <v/>
      </c>
      <c r="E6510" s="10" t="str">
        <f t="shared" si="416"/>
        <v>8813144</v>
      </c>
      <c r="F6510" s="10" t="str">
        <f>IFERROR(VLOOKUP(I6510,DATABASE!$N:$O,2,FALSE),"")</f>
        <v>دستكش ضد برش سبك</v>
      </c>
      <c r="G6510" s="3" t="s">
        <v>3599</v>
      </c>
      <c r="H6510" s="4">
        <v>8813</v>
      </c>
      <c r="I6510" s="3" t="s">
        <v>1442</v>
      </c>
      <c r="J6510" s="3" t="s">
        <v>22</v>
      </c>
      <c r="K6510" s="5">
        <v>1</v>
      </c>
      <c r="L6510" s="3" t="s">
        <v>3</v>
      </c>
      <c r="M6510" s="3" t="s">
        <v>25</v>
      </c>
      <c r="N6510" s="3" t="s">
        <v>3973</v>
      </c>
      <c r="O6510" s="1">
        <v>144</v>
      </c>
      <c r="P6510" s="4">
        <v>0</v>
      </c>
      <c r="Q6510" s="10">
        <f t="shared" si="417"/>
        <v>144</v>
      </c>
    </row>
    <row r="6511" spans="2:17" ht="20.25" customHeight="1">
      <c r="B6511" s="10" t="str">
        <f t="shared" si="414"/>
        <v>كفش ايمني874</v>
      </c>
      <c r="C6511" s="10" t="str">
        <f t="shared" si="415"/>
        <v>كفش ايمني1403/07/17874</v>
      </c>
      <c r="D6511" s="10" t="str">
        <f>IFERROR(IF(تحویلی!$E$1="","",IF(NOSA!O6511=تحویلی!$E$1,تحویلی!$E$1&amp;COUNTIF(NOSA!$O$1:O6511,تحویلی!$E$1),"")),"")</f>
        <v/>
      </c>
      <c r="E6511" s="10" t="str">
        <f t="shared" si="416"/>
        <v>8817874</v>
      </c>
      <c r="F6511" s="10" t="str">
        <f>IFERROR(VLOOKUP(I6511,DATABASE!$N:$O,2,FALSE),"")</f>
        <v>كفش ايمني</v>
      </c>
      <c r="G6511" s="3" t="s">
        <v>3599</v>
      </c>
      <c r="H6511" s="4">
        <v>8817</v>
      </c>
      <c r="I6511" s="3" t="s">
        <v>1539</v>
      </c>
      <c r="J6511" s="3" t="s">
        <v>1748</v>
      </c>
      <c r="K6511" s="5">
        <v>1</v>
      </c>
      <c r="L6511" s="3" t="s">
        <v>3</v>
      </c>
      <c r="M6511" s="3" t="s">
        <v>25</v>
      </c>
      <c r="N6511" s="3" t="s">
        <v>74</v>
      </c>
      <c r="O6511" s="1">
        <v>874</v>
      </c>
      <c r="P6511" s="4">
        <v>1</v>
      </c>
      <c r="Q6511" s="10">
        <f t="shared" si="417"/>
        <v>874</v>
      </c>
    </row>
    <row r="6512" spans="2:17" ht="20.25" customHeight="1">
      <c r="B6512" s="10" t="str">
        <f t="shared" si="414"/>
        <v>دستكش ضد برش سبك874</v>
      </c>
      <c r="C6512" s="10" t="str">
        <f t="shared" si="415"/>
        <v>دستكش ضد برش سبك1403/07/17874</v>
      </c>
      <c r="D6512" s="10" t="str">
        <f>IFERROR(IF(تحویلی!$E$1="","",IF(NOSA!O6512=تحویلی!$E$1,تحویلی!$E$1&amp;COUNTIF(NOSA!$O$1:O6512,تحویلی!$E$1),"")),"")</f>
        <v/>
      </c>
      <c r="E6512" s="10" t="str">
        <f t="shared" si="416"/>
        <v>8817874</v>
      </c>
      <c r="F6512" s="10" t="str">
        <f>IFERROR(VLOOKUP(I6512,DATABASE!$N:$O,2,FALSE),"")</f>
        <v>دستكش ضد برش سبك</v>
      </c>
      <c r="G6512" s="3" t="s">
        <v>3599</v>
      </c>
      <c r="H6512" s="4">
        <v>8817</v>
      </c>
      <c r="I6512" s="3" t="s">
        <v>1442</v>
      </c>
      <c r="J6512" s="3" t="s">
        <v>22</v>
      </c>
      <c r="K6512" s="5">
        <v>1</v>
      </c>
      <c r="L6512" s="3" t="s">
        <v>3</v>
      </c>
      <c r="M6512" s="3" t="s">
        <v>25</v>
      </c>
      <c r="N6512" s="3" t="s">
        <v>74</v>
      </c>
      <c r="O6512" s="1">
        <v>874</v>
      </c>
      <c r="P6512" s="4">
        <v>0</v>
      </c>
      <c r="Q6512" s="10">
        <f t="shared" si="417"/>
        <v>874</v>
      </c>
    </row>
    <row r="6513" spans="2:17" ht="20.25" customHeight="1">
      <c r="B6513" s="10" t="str">
        <f t="shared" si="414"/>
        <v>لباس كار ديرسوز(بلوز و شلوار)938</v>
      </c>
      <c r="C6513" s="10" t="str">
        <f t="shared" si="415"/>
        <v>لباس كار ديرسوز(بلوز و شلوار)1403/07/17938</v>
      </c>
      <c r="D6513" s="10" t="str">
        <f>IFERROR(IF(تحویلی!$E$1="","",IF(NOSA!O6513=تحویلی!$E$1,تحویلی!$E$1&amp;COUNTIF(NOSA!$O$1:O6513,تحویلی!$E$1),"")),"")</f>
        <v/>
      </c>
      <c r="E6513" s="10" t="str">
        <f t="shared" si="416"/>
        <v>8819938</v>
      </c>
      <c r="F6513" s="10" t="str">
        <f>IFERROR(VLOOKUP(I6513,DATABASE!$N:$O,2,FALSE),"")</f>
        <v>لباس كار ديرسوز(بلوز و شلوار)</v>
      </c>
      <c r="G6513" s="3" t="s">
        <v>3599</v>
      </c>
      <c r="H6513" s="4">
        <v>8819</v>
      </c>
      <c r="I6513" s="3" t="s">
        <v>1634</v>
      </c>
      <c r="J6513" s="3" t="s">
        <v>1635</v>
      </c>
      <c r="K6513" s="5">
        <v>1</v>
      </c>
      <c r="L6513" s="3" t="s">
        <v>28</v>
      </c>
      <c r="M6513" s="3" t="s">
        <v>47</v>
      </c>
      <c r="N6513" s="3" t="s">
        <v>3974</v>
      </c>
      <c r="O6513" s="1">
        <v>938</v>
      </c>
      <c r="P6513" s="4">
        <v>0</v>
      </c>
      <c r="Q6513" s="10">
        <f t="shared" si="417"/>
        <v>938</v>
      </c>
    </row>
    <row r="6514" spans="2:17" ht="20.25" customHeight="1">
      <c r="B6514" s="10" t="str">
        <f t="shared" si="414"/>
        <v>كفش ايمني938</v>
      </c>
      <c r="C6514" s="10" t="str">
        <f t="shared" si="415"/>
        <v>كفش ايمني1403/07/17938</v>
      </c>
      <c r="D6514" s="10" t="str">
        <f>IFERROR(IF(تحویلی!$E$1="","",IF(NOSA!O6514=تحویلی!$E$1,تحویلی!$E$1&amp;COUNTIF(NOSA!$O$1:O6514,تحویلی!$E$1),"")),"")</f>
        <v/>
      </c>
      <c r="E6514" s="10" t="str">
        <f t="shared" si="416"/>
        <v>8819938</v>
      </c>
      <c r="F6514" s="10" t="str">
        <f>IFERROR(VLOOKUP(I6514,DATABASE!$N:$O,2,FALSE),"")</f>
        <v>كفش ايمني</v>
      </c>
      <c r="G6514" s="3" t="s">
        <v>3599</v>
      </c>
      <c r="H6514" s="4">
        <v>8819</v>
      </c>
      <c r="I6514" s="3" t="s">
        <v>1526</v>
      </c>
      <c r="J6514" s="3" t="s">
        <v>1729</v>
      </c>
      <c r="K6514" s="5">
        <v>1</v>
      </c>
      <c r="L6514" s="3" t="s">
        <v>3</v>
      </c>
      <c r="M6514" s="3" t="s">
        <v>47</v>
      </c>
      <c r="N6514" s="3" t="s">
        <v>3974</v>
      </c>
      <c r="O6514" s="1">
        <v>938</v>
      </c>
      <c r="P6514" s="4">
        <v>0</v>
      </c>
      <c r="Q6514" s="10">
        <f t="shared" si="417"/>
        <v>938</v>
      </c>
    </row>
    <row r="6515" spans="2:17" ht="20.25" customHeight="1">
      <c r="B6515" s="10" t="str">
        <f t="shared" si="414"/>
        <v>كلاه ايمني938</v>
      </c>
      <c r="C6515" s="10" t="str">
        <f t="shared" si="415"/>
        <v>كلاه ايمني1403/07/17938</v>
      </c>
      <c r="D6515" s="10" t="str">
        <f>IFERROR(IF(تحویلی!$E$1="","",IF(NOSA!O6515=تحویلی!$E$1,تحویلی!$E$1&amp;COUNTIF(NOSA!$O$1:O6515,تحویلی!$E$1),"")),"")</f>
        <v/>
      </c>
      <c r="E6515" s="10" t="str">
        <f t="shared" si="416"/>
        <v>8819938</v>
      </c>
      <c r="F6515" s="10" t="str">
        <f>IFERROR(VLOOKUP(I6515,DATABASE!$N:$O,2,FALSE),"")</f>
        <v>كلاه ايمني</v>
      </c>
      <c r="G6515" s="3" t="s">
        <v>3599</v>
      </c>
      <c r="H6515" s="4">
        <v>8819</v>
      </c>
      <c r="I6515" s="3" t="s">
        <v>1476</v>
      </c>
      <c r="J6515" s="3" t="s">
        <v>1647</v>
      </c>
      <c r="K6515" s="5">
        <v>1</v>
      </c>
      <c r="L6515" s="3" t="s">
        <v>8</v>
      </c>
      <c r="M6515" s="3" t="s">
        <v>47</v>
      </c>
      <c r="N6515" s="3" t="s">
        <v>3974</v>
      </c>
      <c r="O6515" s="1">
        <v>938</v>
      </c>
      <c r="P6515" s="4">
        <v>0</v>
      </c>
      <c r="Q6515" s="10">
        <f t="shared" si="417"/>
        <v>938</v>
      </c>
    </row>
    <row r="6516" spans="2:17" ht="20.25" customHeight="1">
      <c r="B6516" s="10" t="str">
        <f t="shared" si="414"/>
        <v>دستكش ضد برش سبك938</v>
      </c>
      <c r="C6516" s="10" t="str">
        <f t="shared" si="415"/>
        <v>دستكش ضد برش سبك1403/07/17938</v>
      </c>
      <c r="D6516" s="10" t="str">
        <f>IFERROR(IF(تحویلی!$E$1="","",IF(NOSA!O6516=تحویلی!$E$1,تحویلی!$E$1&amp;COUNTIF(NOSA!$O$1:O6516,تحویلی!$E$1),"")),"")</f>
        <v/>
      </c>
      <c r="E6516" s="10" t="str">
        <f t="shared" si="416"/>
        <v>8819938</v>
      </c>
      <c r="F6516" s="10" t="str">
        <f>IFERROR(VLOOKUP(I6516,DATABASE!$N:$O,2,FALSE),"")</f>
        <v>دستكش ضد برش سبك</v>
      </c>
      <c r="G6516" s="3" t="s">
        <v>3599</v>
      </c>
      <c r="H6516" s="4">
        <v>8819</v>
      </c>
      <c r="I6516" s="3" t="s">
        <v>1442</v>
      </c>
      <c r="J6516" s="3" t="s">
        <v>22</v>
      </c>
      <c r="K6516" s="5">
        <v>1</v>
      </c>
      <c r="L6516" s="3" t="s">
        <v>3</v>
      </c>
      <c r="M6516" s="3" t="s">
        <v>47</v>
      </c>
      <c r="N6516" s="3" t="s">
        <v>3974</v>
      </c>
      <c r="O6516" s="1">
        <v>938</v>
      </c>
      <c r="P6516" s="4">
        <v>0</v>
      </c>
      <c r="Q6516" s="10">
        <f t="shared" si="417"/>
        <v>938</v>
      </c>
    </row>
    <row r="6517" spans="2:17" ht="20.25" customHeight="1">
      <c r="B6517" s="10" t="str">
        <f t="shared" si="414"/>
        <v>گوشي اير پلاگ938</v>
      </c>
      <c r="C6517" s="10" t="str">
        <f t="shared" si="415"/>
        <v>گوشي اير پلاگ1403/07/17938</v>
      </c>
      <c r="D6517" s="10" t="str">
        <f>IFERROR(IF(تحویلی!$E$1="","",IF(NOSA!O6517=تحویلی!$E$1,تحویلی!$E$1&amp;COUNTIF(NOSA!$O$1:O6517,تحویلی!$E$1),"")),"")</f>
        <v/>
      </c>
      <c r="E6517" s="10" t="str">
        <f t="shared" si="416"/>
        <v>8819938</v>
      </c>
      <c r="F6517" s="10" t="str">
        <f>IFERROR(VLOOKUP(I6517,DATABASE!$N:$O,2,FALSE),"")</f>
        <v>گوشي اير پلاگ</v>
      </c>
      <c r="G6517" s="3" t="s">
        <v>3599</v>
      </c>
      <c r="H6517" s="4">
        <v>8819</v>
      </c>
      <c r="I6517" s="3" t="s">
        <v>1581</v>
      </c>
      <c r="J6517" s="3" t="s">
        <v>124</v>
      </c>
      <c r="K6517" s="5">
        <v>1</v>
      </c>
      <c r="L6517" s="3" t="s">
        <v>8</v>
      </c>
      <c r="M6517" s="3" t="s">
        <v>47</v>
      </c>
      <c r="N6517" s="3" t="s">
        <v>3974</v>
      </c>
      <c r="O6517" s="1">
        <v>938</v>
      </c>
      <c r="P6517" s="4">
        <v>0</v>
      </c>
      <c r="Q6517" s="10">
        <f t="shared" si="417"/>
        <v>938</v>
      </c>
    </row>
    <row r="6518" spans="2:17" ht="20.25" customHeight="1">
      <c r="B6518" s="10" t="str">
        <f t="shared" si="414"/>
        <v>938</v>
      </c>
      <c r="C6518" s="10" t="str">
        <f t="shared" si="415"/>
        <v>1403/07/17938</v>
      </c>
      <c r="D6518" s="10" t="str">
        <f>IFERROR(IF(تحویلی!$E$1="","",IF(NOSA!O6518=تحویلی!$E$1,تحویلی!$E$1&amp;COUNTIF(NOSA!$O$1:O6518,تحویلی!$E$1),"")),"")</f>
        <v/>
      </c>
      <c r="E6518" s="10" t="str">
        <f t="shared" si="416"/>
        <v>8819938</v>
      </c>
      <c r="F6518" s="10" t="str">
        <f>IFERROR(VLOOKUP(I6518,DATABASE!$N:$O,2,FALSE),"")</f>
        <v/>
      </c>
      <c r="G6518" s="3" t="s">
        <v>3599</v>
      </c>
      <c r="H6518" s="4">
        <v>8819</v>
      </c>
      <c r="I6518" s="3" t="s">
        <v>3559</v>
      </c>
      <c r="J6518" s="3" t="s">
        <v>3560</v>
      </c>
      <c r="K6518" s="5">
        <v>1</v>
      </c>
      <c r="L6518" s="3" t="s">
        <v>8</v>
      </c>
      <c r="M6518" s="3" t="s">
        <v>47</v>
      </c>
      <c r="N6518" s="3" t="s">
        <v>3974</v>
      </c>
      <c r="O6518" s="1">
        <v>938</v>
      </c>
      <c r="P6518" s="4">
        <v>0</v>
      </c>
      <c r="Q6518" s="10">
        <f t="shared" si="417"/>
        <v>938</v>
      </c>
    </row>
    <row r="6519" spans="2:17" ht="20.25" customHeight="1">
      <c r="B6519" s="10" t="str">
        <f t="shared" si="414"/>
        <v>دستكش ساق بلند نسوز773</v>
      </c>
      <c r="C6519" s="10" t="str">
        <f t="shared" si="415"/>
        <v>دستكش ساق بلند نسوز1403/07/17773</v>
      </c>
      <c r="D6519" s="10" t="str">
        <f>IFERROR(IF(تحویلی!$E$1="","",IF(NOSA!O6519=تحویلی!$E$1,تحویلی!$E$1&amp;COUNTIF(NOSA!$O$1:O6519,تحویلی!$E$1),"")),"")</f>
        <v/>
      </c>
      <c r="E6519" s="10" t="str">
        <f t="shared" si="416"/>
        <v>8847773</v>
      </c>
      <c r="F6519" s="10" t="str">
        <f>IFERROR(VLOOKUP(I6519,DATABASE!$N:$O,2,FALSE),"")</f>
        <v>دستكش ساق بلند نسوز</v>
      </c>
      <c r="G6519" s="3" t="s">
        <v>3599</v>
      </c>
      <c r="H6519" s="4">
        <v>8847</v>
      </c>
      <c r="I6519" s="3" t="s">
        <v>1461</v>
      </c>
      <c r="J6519" s="3" t="s">
        <v>34</v>
      </c>
      <c r="K6519" s="5">
        <v>1</v>
      </c>
      <c r="L6519" s="3" t="s">
        <v>3</v>
      </c>
      <c r="M6519" s="3" t="s">
        <v>4</v>
      </c>
      <c r="N6519" s="3" t="s">
        <v>1148</v>
      </c>
      <c r="O6519" s="1">
        <v>773</v>
      </c>
      <c r="P6519" s="4">
        <v>1</v>
      </c>
      <c r="Q6519" s="10">
        <f t="shared" si="417"/>
        <v>773</v>
      </c>
    </row>
    <row r="6520" spans="2:17" ht="20.25" customHeight="1">
      <c r="B6520" s="10" t="str">
        <f t="shared" si="414"/>
        <v>دستكش ضد برش سبك773</v>
      </c>
      <c r="C6520" s="10" t="str">
        <f t="shared" si="415"/>
        <v>دستكش ضد برش سبك1403/07/17773</v>
      </c>
      <c r="D6520" s="10" t="str">
        <f>IFERROR(IF(تحویلی!$E$1="","",IF(NOSA!O6520=تحویلی!$E$1,تحویلی!$E$1&amp;COUNTIF(NOSA!$O$1:O6520,تحویلی!$E$1),"")),"")</f>
        <v/>
      </c>
      <c r="E6520" s="10" t="str">
        <f t="shared" si="416"/>
        <v>8847773</v>
      </c>
      <c r="F6520" s="10" t="str">
        <f>IFERROR(VLOOKUP(I6520,DATABASE!$N:$O,2,FALSE),"")</f>
        <v>دستكش ضد برش سبك</v>
      </c>
      <c r="G6520" s="3" t="s">
        <v>3599</v>
      </c>
      <c r="H6520" s="4">
        <v>8847</v>
      </c>
      <c r="I6520" s="3" t="s">
        <v>1442</v>
      </c>
      <c r="J6520" s="3" t="s">
        <v>22</v>
      </c>
      <c r="K6520" s="5">
        <v>1</v>
      </c>
      <c r="L6520" s="3" t="s">
        <v>3</v>
      </c>
      <c r="M6520" s="3" t="s">
        <v>4</v>
      </c>
      <c r="N6520" s="3" t="s">
        <v>1148</v>
      </c>
      <c r="O6520" s="1">
        <v>773</v>
      </c>
      <c r="P6520" s="4">
        <v>1</v>
      </c>
      <c r="Q6520" s="10">
        <f t="shared" si="417"/>
        <v>773</v>
      </c>
    </row>
    <row r="6521" spans="2:17" ht="20.25" customHeight="1">
      <c r="B6521" s="10" t="str">
        <f t="shared" si="414"/>
        <v>86</v>
      </c>
      <c r="C6521" s="10" t="str">
        <f t="shared" si="415"/>
        <v>1403/07/1786</v>
      </c>
      <c r="D6521" s="10" t="str">
        <f>IFERROR(IF(تحویلی!$E$1="","",IF(NOSA!O6521=تحویلی!$E$1,تحویلی!$E$1&amp;COUNTIF(NOSA!$O$1:O6521,تحویلی!$E$1),"")),"")</f>
        <v/>
      </c>
      <c r="E6521" s="10" t="str">
        <f t="shared" si="416"/>
        <v>884886</v>
      </c>
      <c r="F6521" s="10" t="str">
        <f>IFERROR(VLOOKUP(I6521,DATABASE!$N:$O,2,FALSE),"")</f>
        <v/>
      </c>
      <c r="G6521" s="3" t="s">
        <v>3599</v>
      </c>
      <c r="H6521" s="4">
        <v>8848</v>
      </c>
      <c r="I6521" s="3" t="s">
        <v>2699</v>
      </c>
      <c r="J6521" s="3" t="s">
        <v>7</v>
      </c>
      <c r="K6521" s="5">
        <v>1</v>
      </c>
      <c r="L6521" s="3" t="s">
        <v>8</v>
      </c>
      <c r="M6521" s="3" t="s">
        <v>4</v>
      </c>
      <c r="N6521" s="3" t="s">
        <v>105</v>
      </c>
      <c r="O6521" s="1">
        <v>86</v>
      </c>
      <c r="P6521" s="4">
        <v>0</v>
      </c>
      <c r="Q6521" s="10">
        <f t="shared" si="417"/>
        <v>86</v>
      </c>
    </row>
    <row r="6522" spans="2:17" ht="20.25" customHeight="1">
      <c r="B6522" s="10" t="str">
        <f t="shared" si="414"/>
        <v>86</v>
      </c>
      <c r="C6522" s="10" t="str">
        <f t="shared" si="415"/>
        <v>1403/07/1786</v>
      </c>
      <c r="D6522" s="10" t="str">
        <f>IFERROR(IF(تحویلی!$E$1="","",IF(NOSA!O6522=تحویلی!$E$1,تحویلی!$E$1&amp;COUNTIF(NOSA!$O$1:O6522,تحویلی!$E$1),"")),"")</f>
        <v/>
      </c>
      <c r="E6522" s="10" t="str">
        <f t="shared" si="416"/>
        <v>884886</v>
      </c>
      <c r="F6522" s="10" t="str">
        <f>IFERROR(VLOOKUP(I6522,DATABASE!$N:$O,2,FALSE),"")</f>
        <v/>
      </c>
      <c r="G6522" s="3" t="s">
        <v>3599</v>
      </c>
      <c r="H6522" s="4">
        <v>8848</v>
      </c>
      <c r="I6522" s="3" t="s">
        <v>3559</v>
      </c>
      <c r="J6522" s="3" t="s">
        <v>3560</v>
      </c>
      <c r="K6522" s="5">
        <v>1</v>
      </c>
      <c r="L6522" s="3" t="s">
        <v>8</v>
      </c>
      <c r="M6522" s="3" t="s">
        <v>4</v>
      </c>
      <c r="N6522" s="3" t="s">
        <v>105</v>
      </c>
      <c r="O6522" s="1">
        <v>86</v>
      </c>
      <c r="P6522" s="4">
        <v>0</v>
      </c>
      <c r="Q6522" s="10">
        <f t="shared" si="417"/>
        <v>86</v>
      </c>
    </row>
    <row r="6523" spans="2:17" ht="20.25" customHeight="1">
      <c r="B6523" s="10" t="str">
        <f t="shared" si="414"/>
        <v>دستكش كف مواد سبك698</v>
      </c>
      <c r="C6523" s="10" t="str">
        <f t="shared" si="415"/>
        <v>دستكش كف مواد سبك1403/07/17698</v>
      </c>
      <c r="D6523" s="10" t="str">
        <f>IFERROR(IF(تحویلی!$E$1="","",IF(NOSA!O6523=تحویلی!$E$1,تحویلی!$E$1&amp;COUNTIF(NOSA!$O$1:O6523,تحویلی!$E$1),"")),"")</f>
        <v/>
      </c>
      <c r="E6523" s="10" t="str">
        <f t="shared" si="416"/>
        <v>8851698</v>
      </c>
      <c r="F6523" s="10" t="str">
        <f>IFERROR(VLOOKUP(I6523,DATABASE!$N:$O,2,FALSE),"")</f>
        <v>دستكش كف مواد سبك</v>
      </c>
      <c r="G6523" s="3" t="s">
        <v>3599</v>
      </c>
      <c r="H6523" s="4">
        <v>8851</v>
      </c>
      <c r="I6523" s="3" t="s">
        <v>1456</v>
      </c>
      <c r="J6523" s="3" t="s">
        <v>2</v>
      </c>
      <c r="K6523" s="5">
        <v>1</v>
      </c>
      <c r="L6523" s="3" t="s">
        <v>3</v>
      </c>
      <c r="M6523" s="3" t="s">
        <v>4</v>
      </c>
      <c r="N6523" s="3" t="s">
        <v>88</v>
      </c>
      <c r="O6523" s="1">
        <v>698</v>
      </c>
      <c r="P6523" s="4">
        <v>1</v>
      </c>
      <c r="Q6523" s="10">
        <f t="shared" si="417"/>
        <v>698</v>
      </c>
    </row>
    <row r="6524" spans="2:17" ht="20.25" customHeight="1">
      <c r="B6524" s="10" t="str">
        <f t="shared" si="414"/>
        <v>شلوار فرم انتظامات877</v>
      </c>
      <c r="C6524" s="10" t="str">
        <f t="shared" si="415"/>
        <v>شلوار فرم انتظامات1403/07/18877</v>
      </c>
      <c r="D6524" s="10" t="str">
        <f>IFERROR(IF(تحویلی!$E$1="","",IF(NOSA!O6524=تحویلی!$E$1,تحویلی!$E$1&amp;COUNTIF(NOSA!$O$1:O6524,تحویلی!$E$1),"")),"")</f>
        <v/>
      </c>
      <c r="E6524" s="10" t="str">
        <f t="shared" si="416"/>
        <v>8857877</v>
      </c>
      <c r="F6524" s="10" t="str">
        <f>IFERROR(VLOOKUP(I6524,DATABASE!$N:$O,2,FALSE),"")</f>
        <v>شلوار فرم انتظامات</v>
      </c>
      <c r="G6524" s="202" t="s">
        <v>3600</v>
      </c>
      <c r="H6524" s="203">
        <v>8857</v>
      </c>
      <c r="I6524" s="202" t="s">
        <v>2298</v>
      </c>
      <c r="J6524" s="202" t="s">
        <v>2851</v>
      </c>
      <c r="K6524" s="204">
        <v>1</v>
      </c>
      <c r="L6524" s="202" t="s">
        <v>28</v>
      </c>
      <c r="M6524" s="202" t="s">
        <v>43</v>
      </c>
      <c r="N6524" s="202" t="s">
        <v>3362</v>
      </c>
      <c r="O6524" s="201">
        <v>877</v>
      </c>
      <c r="P6524" s="203">
        <v>0</v>
      </c>
      <c r="Q6524" s="10">
        <f t="shared" si="417"/>
        <v>877</v>
      </c>
    </row>
    <row r="6525" spans="2:17" ht="20.25" customHeight="1">
      <c r="B6525" s="10" t="str">
        <f t="shared" si="414"/>
        <v>دستكش ضد برش سبك877</v>
      </c>
      <c r="C6525" s="10" t="str">
        <f t="shared" si="415"/>
        <v>دستكش ضد برش سبك1403/07/18877</v>
      </c>
      <c r="D6525" s="10" t="str">
        <f>IFERROR(IF(تحویلی!$E$1="","",IF(NOSA!O6525=تحویلی!$E$1,تحویلی!$E$1&amp;COUNTIF(NOSA!$O$1:O6525,تحویلی!$E$1),"")),"")</f>
        <v/>
      </c>
      <c r="E6525" s="10" t="str">
        <f t="shared" si="416"/>
        <v>8857877</v>
      </c>
      <c r="F6525" s="10" t="str">
        <f>IFERROR(VLOOKUP(I6525,DATABASE!$N:$O,2,FALSE),"")</f>
        <v>دستكش ضد برش سبك</v>
      </c>
      <c r="G6525" s="202" t="s">
        <v>3600</v>
      </c>
      <c r="H6525" s="203">
        <v>8857</v>
      </c>
      <c r="I6525" s="202" t="s">
        <v>1442</v>
      </c>
      <c r="J6525" s="202" t="s">
        <v>22</v>
      </c>
      <c r="K6525" s="204">
        <v>1</v>
      </c>
      <c r="L6525" s="202" t="s">
        <v>3</v>
      </c>
      <c r="M6525" s="202" t="s">
        <v>43</v>
      </c>
      <c r="N6525" s="202" t="s">
        <v>3362</v>
      </c>
      <c r="O6525" s="201">
        <v>877</v>
      </c>
      <c r="P6525" s="203">
        <v>0</v>
      </c>
      <c r="Q6525" s="10">
        <f t="shared" si="417"/>
        <v>877</v>
      </c>
    </row>
    <row r="6526" spans="2:17" ht="20.25" customHeight="1">
      <c r="B6526" s="10" t="str">
        <f t="shared" si="414"/>
        <v>دستكش كف مواد سبك862</v>
      </c>
      <c r="C6526" s="10" t="str">
        <f t="shared" si="415"/>
        <v>دستكش كف مواد سبك1403/07/18862</v>
      </c>
      <c r="D6526" s="10" t="str">
        <f>IFERROR(IF(تحویلی!$E$1="","",IF(NOSA!O6526=تحویلی!$E$1,تحویلی!$E$1&amp;COUNTIF(NOSA!$O$1:O6526,تحویلی!$E$1),"")),"")</f>
        <v/>
      </c>
      <c r="E6526" s="10" t="str">
        <f t="shared" si="416"/>
        <v>8860862</v>
      </c>
      <c r="F6526" s="10" t="str">
        <f>IFERROR(VLOOKUP(I6526,DATABASE!$N:$O,2,FALSE),"")</f>
        <v>دستكش كف مواد سبك</v>
      </c>
      <c r="G6526" s="202" t="s">
        <v>3600</v>
      </c>
      <c r="H6526" s="203">
        <v>8860</v>
      </c>
      <c r="I6526" s="202" t="s">
        <v>1456</v>
      </c>
      <c r="J6526" s="202" t="s">
        <v>2</v>
      </c>
      <c r="K6526" s="204">
        <v>1</v>
      </c>
      <c r="L6526" s="202" t="s">
        <v>3</v>
      </c>
      <c r="M6526" s="202" t="s">
        <v>47</v>
      </c>
      <c r="N6526" s="202" t="s">
        <v>3255</v>
      </c>
      <c r="O6526" s="201">
        <v>862</v>
      </c>
      <c r="P6526" s="203">
        <v>0</v>
      </c>
      <c r="Q6526" s="10">
        <f t="shared" si="417"/>
        <v>862</v>
      </c>
    </row>
    <row r="6527" spans="2:17" ht="20.25" customHeight="1">
      <c r="B6527" s="10" t="str">
        <f t="shared" si="414"/>
        <v>دستكش ضد برش سبك933</v>
      </c>
      <c r="C6527" s="10" t="str">
        <f t="shared" si="415"/>
        <v>دستكش ضد برش سبك1403/07/18933</v>
      </c>
      <c r="D6527" s="10" t="str">
        <f>IFERROR(IF(تحویلی!$E$1="","",IF(NOSA!O6527=تحویلی!$E$1,تحویلی!$E$1&amp;COUNTIF(NOSA!$O$1:O6527,تحویلی!$E$1),"")),"")</f>
        <v/>
      </c>
      <c r="E6527" s="10" t="str">
        <f t="shared" si="416"/>
        <v>8861933</v>
      </c>
      <c r="F6527" s="10" t="str">
        <f>IFERROR(VLOOKUP(I6527,DATABASE!$N:$O,2,FALSE),"")</f>
        <v>دستكش ضد برش سبك</v>
      </c>
      <c r="G6527" s="202" t="s">
        <v>3600</v>
      </c>
      <c r="H6527" s="203">
        <v>8861</v>
      </c>
      <c r="I6527" s="202" t="s">
        <v>1442</v>
      </c>
      <c r="J6527" s="202" t="s">
        <v>22</v>
      </c>
      <c r="K6527" s="204">
        <v>1</v>
      </c>
      <c r="L6527" s="202" t="s">
        <v>3</v>
      </c>
      <c r="M6527" s="202" t="s">
        <v>47</v>
      </c>
      <c r="N6527" s="202" t="s">
        <v>3561</v>
      </c>
      <c r="O6527" s="201">
        <v>933</v>
      </c>
      <c r="P6527" s="203">
        <v>0</v>
      </c>
      <c r="Q6527" s="10">
        <f t="shared" si="417"/>
        <v>933</v>
      </c>
    </row>
    <row r="6528" spans="2:17" ht="20.25" customHeight="1">
      <c r="B6528" s="10" t="str">
        <f t="shared" si="414"/>
        <v>دستكش كف مواد سبك694</v>
      </c>
      <c r="C6528" s="10" t="str">
        <f t="shared" si="415"/>
        <v>دستكش كف مواد سبك1403/07/18694</v>
      </c>
      <c r="D6528" s="10" t="str">
        <f>IFERROR(IF(تحویلی!$E$1="","",IF(NOSA!O6528=تحویلی!$E$1,تحویلی!$E$1&amp;COUNTIF(NOSA!$O$1:O6528,تحویلی!$E$1),"")),"")</f>
        <v/>
      </c>
      <c r="E6528" s="10" t="str">
        <f t="shared" si="416"/>
        <v>8866694</v>
      </c>
      <c r="F6528" s="10" t="str">
        <f>IFERROR(VLOOKUP(I6528,DATABASE!$N:$O,2,FALSE),"")</f>
        <v>دستكش كف مواد سبك</v>
      </c>
      <c r="G6528" s="202" t="s">
        <v>3600</v>
      </c>
      <c r="H6528" s="203">
        <v>8866</v>
      </c>
      <c r="I6528" s="202" t="s">
        <v>1456</v>
      </c>
      <c r="J6528" s="202" t="s">
        <v>2</v>
      </c>
      <c r="K6528" s="204">
        <v>1</v>
      </c>
      <c r="L6528" s="202" t="s">
        <v>3</v>
      </c>
      <c r="M6528" s="202" t="s">
        <v>47</v>
      </c>
      <c r="N6528" s="202" t="s">
        <v>2879</v>
      </c>
      <c r="O6528" s="201">
        <v>694</v>
      </c>
      <c r="P6528" s="203">
        <v>0</v>
      </c>
      <c r="Q6528" s="10">
        <f t="shared" si="417"/>
        <v>694</v>
      </c>
    </row>
    <row r="6529" spans="2:17" ht="20.25" customHeight="1">
      <c r="B6529" s="10" t="str">
        <f t="shared" si="414"/>
        <v>گوشي ايرماف938</v>
      </c>
      <c r="C6529" s="10" t="str">
        <f t="shared" si="415"/>
        <v>گوشي ايرماف1403/07/18938</v>
      </c>
      <c r="D6529" s="10" t="str">
        <f>IFERROR(IF(تحویلی!$E$1="","",IF(NOSA!O6529=تحویلی!$E$1,تحویلی!$E$1&amp;COUNTIF(NOSA!$O$1:O6529,تحویلی!$E$1),"")),"")</f>
        <v/>
      </c>
      <c r="E6529" s="10" t="str">
        <f t="shared" si="416"/>
        <v>8868938</v>
      </c>
      <c r="F6529" s="10" t="str">
        <f>IFERROR(VLOOKUP(I6529,DATABASE!$N:$O,2,FALSE),"")</f>
        <v>گوشي ايرماف</v>
      </c>
      <c r="G6529" s="202" t="s">
        <v>3600</v>
      </c>
      <c r="H6529" s="203">
        <v>8868</v>
      </c>
      <c r="I6529" s="202" t="s">
        <v>1449</v>
      </c>
      <c r="J6529" s="202" t="s">
        <v>138</v>
      </c>
      <c r="K6529" s="204">
        <v>1</v>
      </c>
      <c r="L6529" s="202" t="s">
        <v>8</v>
      </c>
      <c r="M6529" s="202" t="s">
        <v>47</v>
      </c>
      <c r="N6529" s="202" t="s">
        <v>3975</v>
      </c>
      <c r="O6529" s="201">
        <v>938</v>
      </c>
      <c r="P6529" s="203">
        <v>0</v>
      </c>
      <c r="Q6529" s="10">
        <f t="shared" si="417"/>
        <v>938</v>
      </c>
    </row>
    <row r="6530" spans="2:17" ht="20.25" customHeight="1">
      <c r="B6530" s="10" t="str">
        <f t="shared" si="414"/>
        <v>دستكش ضد برش سبك791</v>
      </c>
      <c r="C6530" s="10" t="str">
        <f t="shared" si="415"/>
        <v>دستكش ضد برش سبك1403/07/18791</v>
      </c>
      <c r="D6530" s="10" t="str">
        <f>IFERROR(IF(تحویلی!$E$1="","",IF(NOSA!O6530=تحویلی!$E$1,تحویلی!$E$1&amp;COUNTIF(NOSA!$O$1:O6530,تحویلی!$E$1),"")),"")</f>
        <v/>
      </c>
      <c r="E6530" s="10" t="str">
        <f t="shared" si="416"/>
        <v>8873791</v>
      </c>
      <c r="F6530" s="10" t="str">
        <f>IFERROR(VLOOKUP(I6530,DATABASE!$N:$O,2,FALSE),"")</f>
        <v>دستكش ضد برش سبك</v>
      </c>
      <c r="G6530" s="202" t="s">
        <v>3600</v>
      </c>
      <c r="H6530" s="203">
        <v>8873</v>
      </c>
      <c r="I6530" s="202" t="s">
        <v>1442</v>
      </c>
      <c r="J6530" s="202" t="s">
        <v>22</v>
      </c>
      <c r="K6530" s="204">
        <v>1</v>
      </c>
      <c r="L6530" s="202" t="s">
        <v>3</v>
      </c>
      <c r="M6530" s="202" t="s">
        <v>9</v>
      </c>
      <c r="N6530" s="202" t="s">
        <v>3311</v>
      </c>
      <c r="O6530" s="201">
        <v>791</v>
      </c>
      <c r="P6530" s="203">
        <v>0</v>
      </c>
      <c r="Q6530" s="10">
        <f t="shared" si="417"/>
        <v>791</v>
      </c>
    </row>
    <row r="6531" spans="2:17" ht="20.25" customHeight="1">
      <c r="B6531" s="10" t="str">
        <f t="shared" si="414"/>
        <v>عينك كهربايي (روكلاهي)606</v>
      </c>
      <c r="C6531" s="10" t="str">
        <f t="shared" si="415"/>
        <v>عينك كهربايي (روكلاهي)1403/07/18606</v>
      </c>
      <c r="D6531" s="10" t="str">
        <f>IFERROR(IF(تحویلی!$E$1="","",IF(NOSA!O6531=تحویلی!$E$1,تحویلی!$E$1&amp;COUNTIF(NOSA!$O$1:O6531,تحویلی!$E$1),"")),"")</f>
        <v/>
      </c>
      <c r="E6531" s="10" t="str">
        <f t="shared" si="416"/>
        <v>8880606</v>
      </c>
      <c r="F6531" s="10" t="str">
        <f>IFERROR(VLOOKUP(I6531,DATABASE!$N:$O,2,FALSE),"")</f>
        <v>عينك كهربايي (روكلاهي)</v>
      </c>
      <c r="G6531" s="202" t="s">
        <v>3600</v>
      </c>
      <c r="H6531" s="203">
        <v>8880</v>
      </c>
      <c r="I6531" s="202" t="s">
        <v>1560</v>
      </c>
      <c r="J6531" s="202" t="s">
        <v>1561</v>
      </c>
      <c r="K6531" s="204">
        <v>1</v>
      </c>
      <c r="L6531" s="202" t="s">
        <v>8</v>
      </c>
      <c r="M6531" s="202" t="s">
        <v>19</v>
      </c>
      <c r="N6531" s="202" t="s">
        <v>2748</v>
      </c>
      <c r="O6531" s="201">
        <v>606</v>
      </c>
      <c r="P6531" s="203">
        <v>0</v>
      </c>
      <c r="Q6531" s="10">
        <f t="shared" si="417"/>
        <v>606</v>
      </c>
    </row>
    <row r="6532" spans="2:17" ht="20.25" customHeight="1">
      <c r="B6532" s="10" t="str">
        <f t="shared" si="414"/>
        <v>پيشبند نسوز چرمي847</v>
      </c>
      <c r="C6532" s="10" t="str">
        <f t="shared" si="415"/>
        <v>پيشبند نسوز چرمي1403/07/18847</v>
      </c>
      <c r="D6532" s="10" t="str">
        <f>IFERROR(IF(تحویلی!$E$1="","",IF(NOSA!O6532=تحویلی!$E$1,تحویلی!$E$1&amp;COUNTIF(NOSA!$O$1:O6532,تحویلی!$E$1),"")),"")</f>
        <v/>
      </c>
      <c r="E6532" s="10" t="str">
        <f t="shared" si="416"/>
        <v>8883847</v>
      </c>
      <c r="F6532" s="10" t="str">
        <f>IFERROR(VLOOKUP(I6532,DATABASE!$N:$O,2,FALSE),"")</f>
        <v>پيشبند نسوز چرمي</v>
      </c>
      <c r="G6532" s="202" t="s">
        <v>3600</v>
      </c>
      <c r="H6532" s="203">
        <v>8883</v>
      </c>
      <c r="I6532" s="202" t="s">
        <v>1459</v>
      </c>
      <c r="J6532" s="202" t="s">
        <v>15</v>
      </c>
      <c r="K6532" s="204">
        <v>1</v>
      </c>
      <c r="L6532" s="202" t="s">
        <v>8</v>
      </c>
      <c r="M6532" s="202" t="s">
        <v>4</v>
      </c>
      <c r="N6532" s="202" t="s">
        <v>2722</v>
      </c>
      <c r="O6532" s="201">
        <v>847</v>
      </c>
      <c r="P6532" s="203">
        <v>0</v>
      </c>
      <c r="Q6532" s="10">
        <f t="shared" si="417"/>
        <v>847</v>
      </c>
    </row>
    <row r="6533" spans="2:17" ht="20.25" customHeight="1">
      <c r="B6533" s="10" t="str">
        <f t="shared" si="414"/>
        <v>دستكش ساق بلند نسوز616</v>
      </c>
      <c r="C6533" s="10" t="str">
        <f t="shared" si="415"/>
        <v>دستكش ساق بلند نسوز1403/07/18616</v>
      </c>
      <c r="D6533" s="10" t="str">
        <f>IFERROR(IF(تحویلی!$E$1="","",IF(NOSA!O6533=تحویلی!$E$1,تحویلی!$E$1&amp;COUNTIF(NOSA!$O$1:O6533,تحویلی!$E$1),"")),"")</f>
        <v/>
      </c>
      <c r="E6533" s="10" t="str">
        <f t="shared" si="416"/>
        <v>8890616</v>
      </c>
      <c r="F6533" s="10" t="str">
        <f>IFERROR(VLOOKUP(I6533,DATABASE!$N:$O,2,FALSE),"")</f>
        <v>دستكش ساق بلند نسوز</v>
      </c>
      <c r="G6533" s="202" t="s">
        <v>3600</v>
      </c>
      <c r="H6533" s="203">
        <v>8890</v>
      </c>
      <c r="I6533" s="202" t="s">
        <v>1461</v>
      </c>
      <c r="J6533" s="202" t="s">
        <v>34</v>
      </c>
      <c r="K6533" s="204">
        <v>1</v>
      </c>
      <c r="L6533" s="202" t="s">
        <v>3</v>
      </c>
      <c r="M6533" s="202" t="s">
        <v>19</v>
      </c>
      <c r="N6533" s="202" t="s">
        <v>2748</v>
      </c>
      <c r="O6533" s="201">
        <v>616</v>
      </c>
      <c r="P6533" s="203">
        <v>0</v>
      </c>
      <c r="Q6533" s="10">
        <f t="shared" si="417"/>
        <v>616</v>
      </c>
    </row>
    <row r="6534" spans="2:17" ht="20.25" customHeight="1">
      <c r="B6534" s="10" t="str">
        <f t="shared" si="414"/>
        <v>دستكش ضد برش سبك616</v>
      </c>
      <c r="C6534" s="10" t="str">
        <f t="shared" si="415"/>
        <v>دستكش ضد برش سبك1403/07/18616</v>
      </c>
      <c r="D6534" s="10" t="str">
        <f>IFERROR(IF(تحویلی!$E$1="","",IF(NOSA!O6534=تحویلی!$E$1,تحویلی!$E$1&amp;COUNTIF(NOSA!$O$1:O6534,تحویلی!$E$1),"")),"")</f>
        <v/>
      </c>
      <c r="E6534" s="10" t="str">
        <f t="shared" si="416"/>
        <v>8890616</v>
      </c>
      <c r="F6534" s="10" t="str">
        <f>IFERROR(VLOOKUP(I6534,DATABASE!$N:$O,2,FALSE),"")</f>
        <v>دستكش ضد برش سبك</v>
      </c>
      <c r="G6534" s="202" t="s">
        <v>3600</v>
      </c>
      <c r="H6534" s="203">
        <v>8890</v>
      </c>
      <c r="I6534" s="202" t="s">
        <v>1442</v>
      </c>
      <c r="J6534" s="202" t="s">
        <v>22</v>
      </c>
      <c r="K6534" s="204">
        <v>1</v>
      </c>
      <c r="L6534" s="202" t="s">
        <v>3</v>
      </c>
      <c r="M6534" s="202" t="s">
        <v>19</v>
      </c>
      <c r="N6534" s="202" t="s">
        <v>2748</v>
      </c>
      <c r="O6534" s="201">
        <v>616</v>
      </c>
      <c r="P6534" s="203">
        <v>0</v>
      </c>
      <c r="Q6534" s="10">
        <f t="shared" si="417"/>
        <v>616</v>
      </c>
    </row>
    <row r="6535" spans="2:17" ht="20.25" customHeight="1">
      <c r="B6535" s="10" t="str">
        <f t="shared" si="414"/>
        <v>دستكش كف مواد سبك460</v>
      </c>
      <c r="C6535" s="10" t="str">
        <f t="shared" si="415"/>
        <v>دستكش كف مواد سبك1403/07/18460</v>
      </c>
      <c r="D6535" s="10" t="str">
        <f>IFERROR(IF(تحویلی!$E$1="","",IF(NOSA!O6535=تحویلی!$E$1,تحویلی!$E$1&amp;COUNTIF(NOSA!$O$1:O6535,تحویلی!$E$1),"")),"")</f>
        <v/>
      </c>
      <c r="E6535" s="10" t="str">
        <f t="shared" si="416"/>
        <v>8891460</v>
      </c>
      <c r="F6535" s="10" t="str">
        <f>IFERROR(VLOOKUP(I6535,DATABASE!$N:$O,2,FALSE),"")</f>
        <v>دستكش كف مواد سبك</v>
      </c>
      <c r="G6535" s="202" t="s">
        <v>3600</v>
      </c>
      <c r="H6535" s="203">
        <v>8891</v>
      </c>
      <c r="I6535" s="202" t="s">
        <v>1456</v>
      </c>
      <c r="J6535" s="202" t="s">
        <v>2</v>
      </c>
      <c r="K6535" s="204">
        <v>1</v>
      </c>
      <c r="L6535" s="202" t="s">
        <v>3</v>
      </c>
      <c r="M6535" s="202" t="s">
        <v>47</v>
      </c>
      <c r="N6535" s="202" t="s">
        <v>2765</v>
      </c>
      <c r="O6535" s="201">
        <v>460</v>
      </c>
      <c r="P6535" s="203">
        <v>0</v>
      </c>
      <c r="Q6535" s="10">
        <f t="shared" si="417"/>
        <v>460</v>
      </c>
    </row>
    <row r="6536" spans="2:17" ht="20.25" customHeight="1">
      <c r="B6536" s="10" t="str">
        <f t="shared" si="414"/>
        <v>دستكش ضد برش سبك723</v>
      </c>
      <c r="C6536" s="10" t="str">
        <f t="shared" si="415"/>
        <v>دستكش ضد برش سبك1403/07/18723</v>
      </c>
      <c r="D6536" s="10" t="str">
        <f>IFERROR(IF(تحویلی!$E$1="","",IF(NOSA!O6536=تحویلی!$E$1,تحویلی!$E$1&amp;COUNTIF(NOSA!$O$1:O6536,تحویلی!$E$1),"")),"")</f>
        <v/>
      </c>
      <c r="E6536" s="10" t="str">
        <f t="shared" si="416"/>
        <v>8893723</v>
      </c>
      <c r="F6536" s="10" t="str">
        <f>IFERROR(VLOOKUP(I6536,DATABASE!$N:$O,2,FALSE),"")</f>
        <v>دستكش ضد برش سبك</v>
      </c>
      <c r="G6536" s="202" t="s">
        <v>3600</v>
      </c>
      <c r="H6536" s="203">
        <v>8893</v>
      </c>
      <c r="I6536" s="202" t="s">
        <v>1442</v>
      </c>
      <c r="J6536" s="202" t="s">
        <v>22</v>
      </c>
      <c r="K6536" s="204">
        <v>1</v>
      </c>
      <c r="L6536" s="202" t="s">
        <v>3</v>
      </c>
      <c r="M6536" s="202" t="s">
        <v>9</v>
      </c>
      <c r="N6536" s="202" t="s">
        <v>3547</v>
      </c>
      <c r="O6536" s="201">
        <v>723</v>
      </c>
      <c r="P6536" s="203">
        <v>0</v>
      </c>
      <c r="Q6536" s="10">
        <f t="shared" si="417"/>
        <v>723</v>
      </c>
    </row>
    <row r="6537" spans="2:17" ht="20.25" customHeight="1">
      <c r="B6537" s="10" t="str">
        <f t="shared" si="414"/>
        <v>فيلتر ماسك نيم صورت (3M) مدل 2091723</v>
      </c>
      <c r="C6537" s="10" t="str">
        <f t="shared" si="415"/>
        <v>فيلتر ماسك نيم صورت (3M) مدل 20911403/07/18723</v>
      </c>
      <c r="D6537" s="10" t="str">
        <f>IFERROR(IF(تحویلی!$E$1="","",IF(NOSA!O6537=تحویلی!$E$1,تحویلی!$E$1&amp;COUNTIF(NOSA!$O$1:O6537,تحویلی!$E$1),"")),"")</f>
        <v/>
      </c>
      <c r="E6537" s="10" t="str">
        <f t="shared" si="416"/>
        <v>8893723</v>
      </c>
      <c r="F6537" s="10" t="str">
        <f>IFERROR(VLOOKUP(I6537,DATABASE!$N:$O,2,FALSE),"")</f>
        <v>فيلتر ماسك نيم صورت (3M) مدل 2091</v>
      </c>
      <c r="G6537" s="202" t="s">
        <v>3600</v>
      </c>
      <c r="H6537" s="203">
        <v>8893</v>
      </c>
      <c r="I6537" s="202" t="s">
        <v>1475</v>
      </c>
      <c r="J6537" s="202" t="s">
        <v>53</v>
      </c>
      <c r="K6537" s="204">
        <v>1</v>
      </c>
      <c r="L6537" s="202" t="s">
        <v>8</v>
      </c>
      <c r="M6537" s="202" t="s">
        <v>9</v>
      </c>
      <c r="N6537" s="202" t="s">
        <v>3547</v>
      </c>
      <c r="O6537" s="201">
        <v>723</v>
      </c>
      <c r="P6537" s="203">
        <v>0</v>
      </c>
      <c r="Q6537" s="10">
        <f t="shared" si="417"/>
        <v>723</v>
      </c>
    </row>
    <row r="6538" spans="2:17" ht="20.25" customHeight="1">
      <c r="B6538" s="10" t="str">
        <f t="shared" si="414"/>
        <v>دستكش ضد برش سبك475</v>
      </c>
      <c r="C6538" s="10" t="str">
        <f t="shared" si="415"/>
        <v>دستكش ضد برش سبك1403/07/18475</v>
      </c>
      <c r="D6538" s="10" t="str">
        <f>IFERROR(IF(تحویلی!$E$1="","",IF(NOSA!O6538=تحویلی!$E$1,تحویلی!$E$1&amp;COUNTIF(NOSA!$O$1:O6538,تحویلی!$E$1),"")),"")</f>
        <v/>
      </c>
      <c r="E6538" s="10" t="str">
        <f t="shared" si="416"/>
        <v>8894475</v>
      </c>
      <c r="F6538" s="10" t="str">
        <f>IFERROR(VLOOKUP(I6538,DATABASE!$N:$O,2,FALSE),"")</f>
        <v>دستكش ضد برش سبك</v>
      </c>
      <c r="G6538" s="202" t="s">
        <v>3600</v>
      </c>
      <c r="H6538" s="203">
        <v>8894</v>
      </c>
      <c r="I6538" s="202" t="s">
        <v>1442</v>
      </c>
      <c r="J6538" s="202" t="s">
        <v>22</v>
      </c>
      <c r="K6538" s="204">
        <v>1</v>
      </c>
      <c r="L6538" s="202" t="s">
        <v>3</v>
      </c>
      <c r="M6538" s="202" t="s">
        <v>4</v>
      </c>
      <c r="N6538" s="202" t="s">
        <v>731</v>
      </c>
      <c r="O6538" s="201">
        <v>475</v>
      </c>
      <c r="P6538" s="203">
        <v>0</v>
      </c>
      <c r="Q6538" s="10">
        <f t="shared" si="417"/>
        <v>475</v>
      </c>
    </row>
    <row r="6539" spans="2:17" ht="20.25" customHeight="1">
      <c r="B6539" s="10" t="str">
        <f t="shared" si="414"/>
        <v>895</v>
      </c>
      <c r="C6539" s="10" t="str">
        <f t="shared" si="415"/>
        <v>1403/07/18895</v>
      </c>
      <c r="D6539" s="10" t="str">
        <f>IFERROR(IF(تحویلی!$E$1="","",IF(NOSA!O6539=تحویلی!$E$1,تحویلی!$E$1&amp;COUNTIF(NOSA!$O$1:O6539,تحویلی!$E$1),"")),"")</f>
        <v/>
      </c>
      <c r="E6539" s="10" t="str">
        <f t="shared" si="416"/>
        <v>8898895</v>
      </c>
      <c r="F6539" s="10" t="str">
        <f>IFERROR(VLOOKUP(I6539,DATABASE!$N:$O,2,FALSE),"")</f>
        <v/>
      </c>
      <c r="G6539" s="202" t="s">
        <v>3600</v>
      </c>
      <c r="H6539" s="203">
        <v>8898</v>
      </c>
      <c r="I6539" s="202" t="s">
        <v>3559</v>
      </c>
      <c r="J6539" s="202" t="s">
        <v>3560</v>
      </c>
      <c r="K6539" s="204">
        <v>2</v>
      </c>
      <c r="L6539" s="202" t="s">
        <v>8</v>
      </c>
      <c r="M6539" s="202" t="s">
        <v>40</v>
      </c>
      <c r="N6539" s="202" t="s">
        <v>3564</v>
      </c>
      <c r="O6539" s="201">
        <v>895</v>
      </c>
      <c r="P6539" s="203">
        <v>0</v>
      </c>
      <c r="Q6539" s="10">
        <f t="shared" si="417"/>
        <v>895</v>
      </c>
    </row>
    <row r="6540" spans="2:17" ht="20.25" customHeight="1">
      <c r="B6540" s="10" t="str">
        <f t="shared" si="414"/>
        <v>دستكش ساق بلند نسوز149</v>
      </c>
      <c r="C6540" s="10" t="str">
        <f t="shared" si="415"/>
        <v>دستكش ساق بلند نسوز1403/07/19149</v>
      </c>
      <c r="D6540" s="10" t="str">
        <f>IFERROR(IF(تحویلی!$E$1="","",IF(NOSA!O6540=تحویلی!$E$1,تحویلی!$E$1&amp;COUNTIF(NOSA!$O$1:O6540,تحویلی!$E$1),"")),"")</f>
        <v/>
      </c>
      <c r="E6540" s="10" t="str">
        <f t="shared" si="416"/>
        <v>8903149</v>
      </c>
      <c r="F6540" s="10" t="str">
        <f>IFERROR(VLOOKUP(I6540,DATABASE!$N:$O,2,FALSE),"")</f>
        <v>دستكش ساق بلند نسوز</v>
      </c>
      <c r="G6540" s="202" t="s">
        <v>3601</v>
      </c>
      <c r="H6540" s="203">
        <v>8903</v>
      </c>
      <c r="I6540" s="202" t="s">
        <v>1461</v>
      </c>
      <c r="J6540" s="202" t="s">
        <v>34</v>
      </c>
      <c r="K6540" s="204">
        <v>1</v>
      </c>
      <c r="L6540" s="202" t="s">
        <v>3</v>
      </c>
      <c r="M6540" s="202" t="s">
        <v>4</v>
      </c>
      <c r="N6540" s="202" t="s">
        <v>897</v>
      </c>
      <c r="O6540" s="201">
        <v>149</v>
      </c>
      <c r="P6540" s="203">
        <v>1</v>
      </c>
      <c r="Q6540" s="10">
        <f t="shared" si="417"/>
        <v>149</v>
      </c>
    </row>
    <row r="6541" spans="2:17" ht="20.25" customHeight="1">
      <c r="B6541" s="10" t="str">
        <f t="shared" si="414"/>
        <v>دستكش كف دوبل چرمي563</v>
      </c>
      <c r="C6541" s="10" t="str">
        <f t="shared" si="415"/>
        <v>دستكش كف دوبل چرمي1403/07/19563</v>
      </c>
      <c r="D6541" s="10" t="str">
        <f>IFERROR(IF(تحویلی!$E$1="","",IF(NOSA!O6541=تحویلی!$E$1,تحویلی!$E$1&amp;COUNTIF(NOSA!$O$1:O6541,تحویلی!$E$1),"")),"")</f>
        <v/>
      </c>
      <c r="E6541" s="10" t="str">
        <f t="shared" si="416"/>
        <v>8905563</v>
      </c>
      <c r="F6541" s="10" t="str">
        <f>IFERROR(VLOOKUP(I6541,DATABASE!$N:$O,2,FALSE),"")</f>
        <v>دستكش كف دوبل چرمي</v>
      </c>
      <c r="G6541" s="202" t="s">
        <v>3601</v>
      </c>
      <c r="H6541" s="203">
        <v>8905</v>
      </c>
      <c r="I6541" s="202" t="s">
        <v>1683</v>
      </c>
      <c r="J6541" s="202" t="s">
        <v>1684</v>
      </c>
      <c r="K6541" s="204">
        <v>1</v>
      </c>
      <c r="L6541" s="202" t="s">
        <v>3</v>
      </c>
      <c r="M6541" s="202" t="s">
        <v>25</v>
      </c>
      <c r="N6541" s="202" t="s">
        <v>196</v>
      </c>
      <c r="O6541" s="201">
        <v>563</v>
      </c>
      <c r="P6541" s="203">
        <v>1</v>
      </c>
      <c r="Q6541" s="10">
        <f t="shared" si="417"/>
        <v>563</v>
      </c>
    </row>
    <row r="6542" spans="2:17" ht="20.25" customHeight="1">
      <c r="B6542" s="10" t="str">
        <f t="shared" si="414"/>
        <v>بند كفش563</v>
      </c>
      <c r="C6542" s="10" t="str">
        <f t="shared" si="415"/>
        <v>بند كفش1403/07/19563</v>
      </c>
      <c r="D6542" s="10" t="str">
        <f>IFERROR(IF(تحویلی!$E$1="","",IF(NOSA!O6542=تحویلی!$E$1,تحویلی!$E$1&amp;COUNTIF(NOSA!$O$1:O6542,تحویلی!$E$1),"")),"")</f>
        <v/>
      </c>
      <c r="E6542" s="10" t="str">
        <f t="shared" si="416"/>
        <v>8905563</v>
      </c>
      <c r="F6542" s="10" t="str">
        <f>IFERROR(VLOOKUP(I6542,DATABASE!$N:$O,2,FALSE),"")</f>
        <v>بند كفش</v>
      </c>
      <c r="G6542" s="202" t="s">
        <v>3601</v>
      </c>
      <c r="H6542" s="203">
        <v>8905</v>
      </c>
      <c r="I6542" s="202" t="s">
        <v>1462</v>
      </c>
      <c r="J6542" s="202" t="s">
        <v>450</v>
      </c>
      <c r="K6542" s="204">
        <v>2</v>
      </c>
      <c r="L6542" s="202" t="s">
        <v>3</v>
      </c>
      <c r="M6542" s="202" t="s">
        <v>25</v>
      </c>
      <c r="N6542" s="202" t="s">
        <v>196</v>
      </c>
      <c r="O6542" s="201">
        <v>563</v>
      </c>
      <c r="P6542" s="203">
        <v>0</v>
      </c>
      <c r="Q6542" s="10">
        <f t="shared" si="417"/>
        <v>563</v>
      </c>
    </row>
    <row r="6543" spans="2:17" ht="20.25" customHeight="1">
      <c r="B6543" s="10" t="str">
        <f t="shared" ref="B6543:B6606" si="418">F6543&amp;Q6543</f>
        <v>كفش ايمني698</v>
      </c>
      <c r="C6543" s="10" t="str">
        <f t="shared" ref="C6543:C6606" si="419">F6543&amp;G6543&amp;O6543</f>
        <v>كفش ايمني1403/07/19698</v>
      </c>
      <c r="D6543" s="10" t="str">
        <f>IFERROR(IF(تحویلی!$E$1="","",IF(NOSA!O6543=تحویلی!$E$1,تحویلی!$E$1&amp;COUNTIF(NOSA!$O$1:O6543,تحویلی!$E$1),"")),"")</f>
        <v/>
      </c>
      <c r="E6543" s="10" t="str">
        <f t="shared" ref="E6543:E6606" si="420">H6543&amp;O6543</f>
        <v>8914698</v>
      </c>
      <c r="F6543" s="10" t="str">
        <f>IFERROR(VLOOKUP(I6543,DATABASE!$N:$O,2,FALSE),"")</f>
        <v>كفش ايمني</v>
      </c>
      <c r="G6543" s="202" t="s">
        <v>3601</v>
      </c>
      <c r="H6543" s="203">
        <v>8914</v>
      </c>
      <c r="I6543" s="202" t="s">
        <v>1497</v>
      </c>
      <c r="J6543" s="202" t="s">
        <v>2683</v>
      </c>
      <c r="K6543" s="204">
        <v>1</v>
      </c>
      <c r="L6543" s="202" t="s">
        <v>3</v>
      </c>
      <c r="M6543" s="202" t="s">
        <v>4</v>
      </c>
      <c r="N6543" s="202" t="s">
        <v>88</v>
      </c>
      <c r="O6543" s="201">
        <v>698</v>
      </c>
      <c r="P6543" s="203">
        <v>1</v>
      </c>
      <c r="Q6543" s="10">
        <f t="shared" si="417"/>
        <v>698</v>
      </c>
    </row>
    <row r="6544" spans="2:17" ht="20.25" customHeight="1">
      <c r="B6544" s="10" t="str">
        <f t="shared" si="418"/>
        <v>401</v>
      </c>
      <c r="C6544" s="10" t="str">
        <f t="shared" si="419"/>
        <v>1403/07/19401</v>
      </c>
      <c r="D6544" s="10" t="str">
        <f>IFERROR(IF(تحویلی!$E$1="","",IF(NOSA!O6544=تحویلی!$E$1,تحویلی!$E$1&amp;COUNTIF(NOSA!$O$1:O6544,تحویلی!$E$1),"")),"")</f>
        <v/>
      </c>
      <c r="E6544" s="10" t="str">
        <f t="shared" si="420"/>
        <v>8925401</v>
      </c>
      <c r="F6544" s="10" t="str">
        <f>IFERROR(VLOOKUP(I6544,DATABASE!$N:$O,2,FALSE),"")</f>
        <v/>
      </c>
      <c r="G6544" s="202" t="s">
        <v>3601</v>
      </c>
      <c r="H6544" s="203">
        <v>8925</v>
      </c>
      <c r="I6544" s="202" t="s">
        <v>3559</v>
      </c>
      <c r="J6544" s="202" t="s">
        <v>3560</v>
      </c>
      <c r="K6544" s="204">
        <v>1</v>
      </c>
      <c r="L6544" s="202" t="s">
        <v>8</v>
      </c>
      <c r="M6544" s="202" t="s">
        <v>19</v>
      </c>
      <c r="N6544" s="202" t="s">
        <v>424</v>
      </c>
      <c r="O6544" s="201">
        <v>401</v>
      </c>
      <c r="P6544" s="203">
        <v>0</v>
      </c>
      <c r="Q6544" s="10">
        <f t="shared" si="417"/>
        <v>401</v>
      </c>
    </row>
    <row r="6545" spans="2:17" ht="20.25" customHeight="1">
      <c r="B6545" s="10" t="str">
        <f t="shared" si="418"/>
        <v>دستكش ضد برش سبك401</v>
      </c>
      <c r="C6545" s="10" t="str">
        <f t="shared" si="419"/>
        <v>دستكش ضد برش سبك1403/07/19401</v>
      </c>
      <c r="D6545" s="10" t="str">
        <f>IFERROR(IF(تحویلی!$E$1="","",IF(NOSA!O6545=تحویلی!$E$1,تحویلی!$E$1&amp;COUNTIF(NOSA!$O$1:O6545,تحویلی!$E$1),"")),"")</f>
        <v/>
      </c>
      <c r="E6545" s="10" t="str">
        <f t="shared" si="420"/>
        <v>8925401</v>
      </c>
      <c r="F6545" s="10" t="str">
        <f>IFERROR(VLOOKUP(I6545,DATABASE!$N:$O,2,FALSE),"")</f>
        <v>دستكش ضد برش سبك</v>
      </c>
      <c r="G6545" s="202" t="s">
        <v>3601</v>
      </c>
      <c r="H6545" s="203">
        <v>8925</v>
      </c>
      <c r="I6545" s="202" t="s">
        <v>1442</v>
      </c>
      <c r="J6545" s="202" t="s">
        <v>22</v>
      </c>
      <c r="K6545" s="204">
        <v>1</v>
      </c>
      <c r="L6545" s="202" t="s">
        <v>3</v>
      </c>
      <c r="M6545" s="202" t="s">
        <v>19</v>
      </c>
      <c r="N6545" s="202" t="s">
        <v>424</v>
      </c>
      <c r="O6545" s="201">
        <v>401</v>
      </c>
      <c r="P6545" s="203">
        <v>0</v>
      </c>
      <c r="Q6545" s="10">
        <f t="shared" si="417"/>
        <v>401</v>
      </c>
    </row>
    <row r="6546" spans="2:17" ht="20.25" customHeight="1">
      <c r="B6546" s="10" t="str">
        <f t="shared" si="418"/>
        <v>891</v>
      </c>
      <c r="C6546" s="10" t="str">
        <f t="shared" si="419"/>
        <v>1403/07/19891</v>
      </c>
      <c r="D6546" s="10" t="str">
        <f>IFERROR(IF(تحویلی!$E$1="","",IF(NOSA!O6546=تحویلی!$E$1,تحویلی!$E$1&amp;COUNTIF(NOSA!$O$1:O6546,تحویلی!$E$1),"")),"")</f>
        <v/>
      </c>
      <c r="E6546" s="10" t="str">
        <f t="shared" si="420"/>
        <v>8925891</v>
      </c>
      <c r="F6546" s="10" t="str">
        <f>IFERROR(VLOOKUP(I6546,DATABASE!$N:$O,2,FALSE),"")</f>
        <v/>
      </c>
      <c r="G6546" s="202" t="s">
        <v>3601</v>
      </c>
      <c r="H6546" s="203">
        <v>8925</v>
      </c>
      <c r="I6546" s="202" t="s">
        <v>3559</v>
      </c>
      <c r="J6546" s="202" t="s">
        <v>3560</v>
      </c>
      <c r="K6546" s="204">
        <v>1</v>
      </c>
      <c r="L6546" s="202" t="s">
        <v>8</v>
      </c>
      <c r="M6546" s="202" t="s">
        <v>4</v>
      </c>
      <c r="N6546" s="202" t="s">
        <v>272</v>
      </c>
      <c r="O6546" s="201">
        <v>891</v>
      </c>
      <c r="P6546" s="203">
        <v>0</v>
      </c>
      <c r="Q6546" s="10">
        <f t="shared" si="417"/>
        <v>891</v>
      </c>
    </row>
    <row r="6547" spans="2:17" ht="20.25" customHeight="1">
      <c r="B6547" s="10" t="str">
        <f t="shared" si="418"/>
        <v>لباس كار ديرسوز(بلوز و شلوار)372</v>
      </c>
      <c r="C6547" s="10" t="str">
        <f t="shared" si="419"/>
        <v>لباس كار ديرسوز(بلوز و شلوار)1403/07/19372</v>
      </c>
      <c r="D6547" s="10" t="str">
        <f>IFERROR(IF(تحویلی!$E$1="","",IF(NOSA!O6547=تحویلی!$E$1,تحویلی!$E$1&amp;COUNTIF(NOSA!$O$1:O6547,تحویلی!$E$1),"")),"")</f>
        <v/>
      </c>
      <c r="E6547" s="10" t="str">
        <f t="shared" si="420"/>
        <v>8938372</v>
      </c>
      <c r="F6547" s="10" t="str">
        <f>IFERROR(VLOOKUP(I6547,DATABASE!$N:$O,2,FALSE),"")</f>
        <v>لباس كار ديرسوز(بلوز و شلوار)</v>
      </c>
      <c r="G6547" s="202" t="s">
        <v>3601</v>
      </c>
      <c r="H6547" s="203">
        <v>8938</v>
      </c>
      <c r="I6547" s="202" t="s">
        <v>1629</v>
      </c>
      <c r="J6547" s="202" t="s">
        <v>1630</v>
      </c>
      <c r="K6547" s="204">
        <v>1</v>
      </c>
      <c r="L6547" s="202" t="s">
        <v>28</v>
      </c>
      <c r="M6547" s="202" t="s">
        <v>19</v>
      </c>
      <c r="N6547" s="202" t="s">
        <v>272</v>
      </c>
      <c r="O6547" s="201">
        <v>372</v>
      </c>
      <c r="P6547" s="203">
        <v>1</v>
      </c>
      <c r="Q6547" s="10">
        <f t="shared" si="417"/>
        <v>372</v>
      </c>
    </row>
    <row r="6548" spans="2:17" ht="20.25" customHeight="1">
      <c r="B6548" s="10" t="str">
        <f t="shared" si="418"/>
        <v>584</v>
      </c>
      <c r="C6548" s="10" t="str">
        <f t="shared" si="419"/>
        <v>1403/07/19584</v>
      </c>
      <c r="D6548" s="10" t="str">
        <f>IFERROR(IF(تحویلی!$E$1="","",IF(NOSA!O6548=تحویلی!$E$1,تحویلی!$E$1&amp;COUNTIF(NOSA!$O$1:O6548,تحویلی!$E$1),"")),"")</f>
        <v/>
      </c>
      <c r="E6548" s="10" t="str">
        <f t="shared" si="420"/>
        <v>8940584</v>
      </c>
      <c r="F6548" s="10" t="str">
        <f>IFERROR(VLOOKUP(I6548,DATABASE!$N:$O,2,FALSE),"")</f>
        <v/>
      </c>
      <c r="G6548" s="202" t="s">
        <v>3601</v>
      </c>
      <c r="H6548" s="203">
        <v>8940</v>
      </c>
      <c r="I6548" s="202" t="s">
        <v>2699</v>
      </c>
      <c r="J6548" s="202" t="s">
        <v>7</v>
      </c>
      <c r="K6548" s="204">
        <v>1</v>
      </c>
      <c r="L6548" s="202" t="s">
        <v>8</v>
      </c>
      <c r="M6548" s="202" t="s">
        <v>19</v>
      </c>
      <c r="N6548" s="202" t="s">
        <v>2737</v>
      </c>
      <c r="O6548" s="201">
        <v>584</v>
      </c>
      <c r="P6548" s="203">
        <v>0</v>
      </c>
      <c r="Q6548" s="10">
        <f t="shared" si="417"/>
        <v>584</v>
      </c>
    </row>
    <row r="6549" spans="2:17" ht="20.25" customHeight="1">
      <c r="B6549" s="10" t="str">
        <f t="shared" si="418"/>
        <v>دستكش ضد برش سبك259</v>
      </c>
      <c r="C6549" s="10" t="str">
        <f t="shared" si="419"/>
        <v>دستكش ضد برش سبك1403/07/19259</v>
      </c>
      <c r="D6549" s="10" t="str">
        <f>IFERROR(IF(تحویلی!$E$1="","",IF(NOSA!O6549=تحویلی!$E$1,تحویلی!$E$1&amp;COUNTIF(NOSA!$O$1:O6549,تحویلی!$E$1),"")),"")</f>
        <v/>
      </c>
      <c r="E6549" s="10" t="str">
        <f t="shared" si="420"/>
        <v>8942259</v>
      </c>
      <c r="F6549" s="10" t="str">
        <f>IFERROR(VLOOKUP(I6549,DATABASE!$N:$O,2,FALSE),"")</f>
        <v>دستكش ضد برش سبك</v>
      </c>
      <c r="G6549" s="202" t="s">
        <v>3601</v>
      </c>
      <c r="H6549" s="203">
        <v>8942</v>
      </c>
      <c r="I6549" s="202" t="s">
        <v>1442</v>
      </c>
      <c r="J6549" s="202" t="s">
        <v>22</v>
      </c>
      <c r="K6549" s="204">
        <v>1</v>
      </c>
      <c r="L6549" s="202" t="s">
        <v>3</v>
      </c>
      <c r="M6549" s="202" t="s">
        <v>4</v>
      </c>
      <c r="N6549" s="202" t="s">
        <v>3451</v>
      </c>
      <c r="O6549" s="201">
        <v>259</v>
      </c>
      <c r="P6549" s="203">
        <v>0</v>
      </c>
      <c r="Q6549" s="10">
        <f t="shared" si="417"/>
        <v>259</v>
      </c>
    </row>
    <row r="6550" spans="2:17" ht="20.25" customHeight="1">
      <c r="B6550" s="10" t="str">
        <f t="shared" si="418"/>
        <v>773</v>
      </c>
      <c r="C6550" s="10" t="str">
        <f t="shared" si="419"/>
        <v>1403/07/19773</v>
      </c>
      <c r="D6550" s="10" t="str">
        <f>IFERROR(IF(تحویلی!$E$1="","",IF(NOSA!O6550=تحویلی!$E$1,تحویلی!$E$1&amp;COUNTIF(NOSA!$O$1:O6550,تحویلی!$E$1),"")),"")</f>
        <v/>
      </c>
      <c r="E6550" s="10" t="str">
        <f t="shared" si="420"/>
        <v>8943773</v>
      </c>
      <c r="F6550" s="10" t="str">
        <f>IFERROR(VLOOKUP(I6550,DATABASE!$N:$O,2,FALSE),"")</f>
        <v/>
      </c>
      <c r="G6550" s="202" t="s">
        <v>3601</v>
      </c>
      <c r="H6550" s="203">
        <v>8943</v>
      </c>
      <c r="I6550" s="202" t="s">
        <v>2785</v>
      </c>
      <c r="J6550" s="202" t="s">
        <v>2786</v>
      </c>
      <c r="K6550" s="204">
        <v>1</v>
      </c>
      <c r="L6550" s="202" t="s">
        <v>8</v>
      </c>
      <c r="M6550" s="202" t="s">
        <v>19</v>
      </c>
      <c r="N6550" s="202" t="s">
        <v>1709</v>
      </c>
      <c r="O6550" s="201">
        <v>773</v>
      </c>
      <c r="P6550" s="203">
        <v>1</v>
      </c>
      <c r="Q6550" s="10">
        <f t="shared" si="417"/>
        <v>773</v>
      </c>
    </row>
    <row r="6551" spans="2:17" ht="20.25" customHeight="1">
      <c r="B6551" s="10" t="str">
        <f t="shared" si="418"/>
        <v>كفش ايمني عايق برق673</v>
      </c>
      <c r="C6551" s="10" t="str">
        <f t="shared" si="419"/>
        <v>كفش ايمني عايق برق1403/07/20673</v>
      </c>
      <c r="D6551" s="10" t="str">
        <f>IFERROR(IF(تحویلی!$E$1="","",IF(NOSA!O6551=تحویلی!$E$1,تحویلی!$E$1&amp;COUNTIF(NOSA!$O$1:O6551,تحویلی!$E$1),"")),"")</f>
        <v/>
      </c>
      <c r="E6551" s="10" t="str">
        <f t="shared" si="420"/>
        <v>8949673</v>
      </c>
      <c r="F6551" s="10" t="str">
        <f>IFERROR(VLOOKUP(I6551,DATABASE!$N:$O,2,FALSE),"")</f>
        <v>كفش ايمني عايق برق</v>
      </c>
      <c r="G6551" s="205" t="s">
        <v>3602</v>
      </c>
      <c r="H6551" s="206">
        <v>8949</v>
      </c>
      <c r="I6551" s="205" t="s">
        <v>2321</v>
      </c>
      <c r="J6551" s="205" t="s">
        <v>2669</v>
      </c>
      <c r="K6551" s="207">
        <v>1</v>
      </c>
      <c r="L6551" s="205" t="s">
        <v>3</v>
      </c>
      <c r="M6551" s="205" t="s">
        <v>47</v>
      </c>
      <c r="N6551" s="205" t="s">
        <v>311</v>
      </c>
      <c r="O6551" s="208">
        <v>673</v>
      </c>
      <c r="P6551" s="206">
        <v>0</v>
      </c>
      <c r="Q6551" s="10">
        <f t="shared" si="417"/>
        <v>673</v>
      </c>
    </row>
    <row r="6552" spans="2:17" ht="20.25" customHeight="1">
      <c r="B6552" s="10" t="str">
        <f t="shared" si="418"/>
        <v>دستكش كف مواد سبك673</v>
      </c>
      <c r="C6552" s="10" t="str">
        <f t="shared" si="419"/>
        <v>دستكش كف مواد سبك1403/07/20673</v>
      </c>
      <c r="D6552" s="10" t="str">
        <f>IFERROR(IF(تحویلی!$E$1="","",IF(NOSA!O6552=تحویلی!$E$1,تحویلی!$E$1&amp;COUNTIF(NOSA!$O$1:O6552,تحویلی!$E$1),"")),"")</f>
        <v/>
      </c>
      <c r="E6552" s="10" t="str">
        <f t="shared" si="420"/>
        <v>8949673</v>
      </c>
      <c r="F6552" s="10" t="str">
        <f>IFERROR(VLOOKUP(I6552,DATABASE!$N:$O,2,FALSE),"")</f>
        <v>دستكش كف مواد سبك</v>
      </c>
      <c r="G6552" s="205" t="s">
        <v>3602</v>
      </c>
      <c r="H6552" s="206">
        <v>8949</v>
      </c>
      <c r="I6552" s="205" t="s">
        <v>1456</v>
      </c>
      <c r="J6552" s="205" t="s">
        <v>2</v>
      </c>
      <c r="K6552" s="207">
        <v>1</v>
      </c>
      <c r="L6552" s="205" t="s">
        <v>3</v>
      </c>
      <c r="M6552" s="205" t="s">
        <v>47</v>
      </c>
      <c r="N6552" s="205" t="s">
        <v>311</v>
      </c>
      <c r="O6552" s="208">
        <v>673</v>
      </c>
      <c r="P6552" s="206">
        <v>0</v>
      </c>
      <c r="Q6552" s="10">
        <f t="shared" si="417"/>
        <v>673</v>
      </c>
    </row>
    <row r="6553" spans="2:17" ht="20.25" customHeight="1">
      <c r="B6553" s="10" t="str">
        <f t="shared" si="418"/>
        <v>بند كفش862</v>
      </c>
      <c r="C6553" s="10" t="str">
        <f t="shared" si="419"/>
        <v>بند كفش1403/07/20862</v>
      </c>
      <c r="D6553" s="10" t="str">
        <f>IFERROR(IF(تحویلی!$E$1="","",IF(NOSA!O6553=تحویلی!$E$1,تحویلی!$E$1&amp;COUNTIF(NOSA!$O$1:O6553,تحویلی!$E$1),"")),"")</f>
        <v/>
      </c>
      <c r="E6553" s="10" t="str">
        <f t="shared" si="420"/>
        <v>8957862</v>
      </c>
      <c r="F6553" s="10" t="str">
        <f>IFERROR(VLOOKUP(I6553,DATABASE!$N:$O,2,FALSE),"")</f>
        <v>بند كفش</v>
      </c>
      <c r="G6553" s="205" t="s">
        <v>3602</v>
      </c>
      <c r="H6553" s="206">
        <v>8957</v>
      </c>
      <c r="I6553" s="205" t="s">
        <v>1462</v>
      </c>
      <c r="J6553" s="205" t="s">
        <v>450</v>
      </c>
      <c r="K6553" s="207">
        <v>2</v>
      </c>
      <c r="L6553" s="205" t="s">
        <v>3</v>
      </c>
      <c r="M6553" s="205" t="s">
        <v>47</v>
      </c>
      <c r="N6553" s="205" t="s">
        <v>3953</v>
      </c>
      <c r="O6553" s="208">
        <v>862</v>
      </c>
      <c r="P6553" s="206">
        <v>0</v>
      </c>
      <c r="Q6553" s="10">
        <f t="shared" ref="Q6553:Q6616" si="421">VALUE(O6553)</f>
        <v>862</v>
      </c>
    </row>
    <row r="6554" spans="2:17" ht="20.25" customHeight="1">
      <c r="B6554" s="10" t="str">
        <f t="shared" si="418"/>
        <v>دستكش ضد برش سبك128</v>
      </c>
      <c r="C6554" s="10" t="str">
        <f t="shared" si="419"/>
        <v>دستكش ضد برش سبك1403/07/20128</v>
      </c>
      <c r="D6554" s="10" t="str">
        <f>IFERROR(IF(تحویلی!$E$1="","",IF(NOSA!O6554=تحویلی!$E$1,تحویلی!$E$1&amp;COUNTIF(NOSA!$O$1:O6554,تحویلی!$E$1),"")),"")</f>
        <v/>
      </c>
      <c r="E6554" s="10" t="str">
        <f t="shared" si="420"/>
        <v>8958128</v>
      </c>
      <c r="F6554" s="10" t="str">
        <f>IFERROR(VLOOKUP(I6554,DATABASE!$N:$O,2,FALSE),"")</f>
        <v>دستكش ضد برش سبك</v>
      </c>
      <c r="G6554" s="205" t="s">
        <v>3602</v>
      </c>
      <c r="H6554" s="206">
        <v>8958</v>
      </c>
      <c r="I6554" s="205" t="s">
        <v>1442</v>
      </c>
      <c r="J6554" s="205" t="s">
        <v>22</v>
      </c>
      <c r="K6554" s="207">
        <v>1</v>
      </c>
      <c r="L6554" s="205" t="s">
        <v>3</v>
      </c>
      <c r="M6554" s="205" t="s">
        <v>4</v>
      </c>
      <c r="N6554" s="205" t="s">
        <v>329</v>
      </c>
      <c r="O6554" s="208">
        <v>128</v>
      </c>
      <c r="P6554" s="206">
        <v>0</v>
      </c>
      <c r="Q6554" s="10">
        <f t="shared" si="421"/>
        <v>128</v>
      </c>
    </row>
    <row r="6555" spans="2:17" ht="20.25" customHeight="1">
      <c r="B6555" s="10" t="str">
        <f t="shared" si="418"/>
        <v>دستكش كف دوبل چرمي874</v>
      </c>
      <c r="C6555" s="10" t="str">
        <f t="shared" si="419"/>
        <v>دستكش كف دوبل چرمي1403/07/20874</v>
      </c>
      <c r="D6555" s="10" t="str">
        <f>IFERROR(IF(تحویلی!$E$1="","",IF(NOSA!O6555=تحویلی!$E$1,تحویلی!$E$1&amp;COUNTIF(NOSA!$O$1:O6555,تحویلی!$E$1),"")),"")</f>
        <v/>
      </c>
      <c r="E6555" s="10" t="str">
        <f t="shared" si="420"/>
        <v>8963874</v>
      </c>
      <c r="F6555" s="10" t="str">
        <f>IFERROR(VLOOKUP(I6555,DATABASE!$N:$O,2,FALSE),"")</f>
        <v>دستكش كف دوبل چرمي</v>
      </c>
      <c r="G6555" s="205" t="s">
        <v>3602</v>
      </c>
      <c r="H6555" s="206">
        <v>8963</v>
      </c>
      <c r="I6555" s="205" t="s">
        <v>1683</v>
      </c>
      <c r="J6555" s="205" t="s">
        <v>1684</v>
      </c>
      <c r="K6555" s="207">
        <v>1</v>
      </c>
      <c r="L6555" s="205" t="s">
        <v>3</v>
      </c>
      <c r="M6555" s="205" t="s">
        <v>25</v>
      </c>
      <c r="N6555" s="205" t="s">
        <v>74</v>
      </c>
      <c r="O6555" s="208">
        <v>874</v>
      </c>
      <c r="P6555" s="206">
        <v>0</v>
      </c>
      <c r="Q6555" s="10">
        <f t="shared" si="421"/>
        <v>874</v>
      </c>
    </row>
    <row r="6556" spans="2:17" ht="20.25" customHeight="1">
      <c r="B6556" s="10" t="str">
        <f t="shared" si="418"/>
        <v>458</v>
      </c>
      <c r="C6556" s="10" t="str">
        <f t="shared" si="419"/>
        <v>1403/07/21458</v>
      </c>
      <c r="D6556" s="10" t="str">
        <f>IFERROR(IF(تحویلی!$E$1="","",IF(NOSA!O6556=تحویلی!$E$1,تحویلی!$E$1&amp;COUNTIF(NOSA!$O$1:O6556,تحویلی!$E$1),"")),"")</f>
        <v/>
      </c>
      <c r="E6556" s="10" t="str">
        <f t="shared" si="420"/>
        <v>8967458</v>
      </c>
      <c r="F6556" s="10" t="str">
        <f>IFERROR(VLOOKUP(I6556,DATABASE!$N:$O,2,FALSE),"")</f>
        <v/>
      </c>
      <c r="G6556" s="209" t="s">
        <v>3603</v>
      </c>
      <c r="H6556" s="210">
        <v>8967</v>
      </c>
      <c r="I6556" s="209" t="s">
        <v>2699</v>
      </c>
      <c r="J6556" s="209" t="s">
        <v>7</v>
      </c>
      <c r="K6556" s="211">
        <v>1</v>
      </c>
      <c r="L6556" s="209" t="s">
        <v>8</v>
      </c>
      <c r="M6556" s="209" t="s">
        <v>19</v>
      </c>
      <c r="N6556" s="209" t="s">
        <v>3323</v>
      </c>
      <c r="O6556" s="212">
        <v>458</v>
      </c>
      <c r="P6556" s="210">
        <v>0</v>
      </c>
      <c r="Q6556" s="10">
        <f t="shared" si="421"/>
        <v>458</v>
      </c>
    </row>
    <row r="6557" spans="2:17" ht="20.25" customHeight="1">
      <c r="B6557" s="10" t="str">
        <f t="shared" si="418"/>
        <v>دستكش ضد برش سبك835</v>
      </c>
      <c r="C6557" s="10" t="str">
        <f t="shared" si="419"/>
        <v>دستكش ضد برش سبك1403/07/21835</v>
      </c>
      <c r="D6557" s="10" t="str">
        <f>IFERROR(IF(تحویلی!$E$1="","",IF(NOSA!O6557=تحویلی!$E$1,تحویلی!$E$1&amp;COUNTIF(NOSA!$O$1:O6557,تحویلی!$E$1),"")),"")</f>
        <v/>
      </c>
      <c r="E6557" s="10" t="str">
        <f t="shared" si="420"/>
        <v>8968835</v>
      </c>
      <c r="F6557" s="10" t="str">
        <f>IFERROR(VLOOKUP(I6557,DATABASE!$N:$O,2,FALSE),"")</f>
        <v>دستكش ضد برش سبك</v>
      </c>
      <c r="G6557" s="209" t="s">
        <v>3603</v>
      </c>
      <c r="H6557" s="210">
        <v>8968</v>
      </c>
      <c r="I6557" s="209" t="s">
        <v>1442</v>
      </c>
      <c r="J6557" s="209" t="s">
        <v>22</v>
      </c>
      <c r="K6557" s="211">
        <v>1</v>
      </c>
      <c r="L6557" s="209" t="s">
        <v>3</v>
      </c>
      <c r="M6557" s="209" t="s">
        <v>47</v>
      </c>
      <c r="N6557" s="209" t="s">
        <v>2821</v>
      </c>
      <c r="O6557" s="212">
        <v>835</v>
      </c>
      <c r="P6557" s="210">
        <v>0</v>
      </c>
      <c r="Q6557" s="10">
        <f t="shared" si="421"/>
        <v>835</v>
      </c>
    </row>
    <row r="6558" spans="2:17" ht="20.25" customHeight="1">
      <c r="B6558" s="10" t="str">
        <f t="shared" si="418"/>
        <v>لباس كار ديرسوز(بلوز و شلوار)751</v>
      </c>
      <c r="C6558" s="10" t="str">
        <f t="shared" si="419"/>
        <v>لباس كار ديرسوز(بلوز و شلوار)1403/07/21751</v>
      </c>
      <c r="D6558" s="10" t="str">
        <f>IFERROR(IF(تحویلی!$E$1="","",IF(NOSA!O6558=تحویلی!$E$1,تحویلی!$E$1&amp;COUNTIF(NOSA!$O$1:O6558,تحویلی!$E$1),"")),"")</f>
        <v/>
      </c>
      <c r="E6558" s="10" t="str">
        <f t="shared" si="420"/>
        <v>8972751</v>
      </c>
      <c r="F6558" s="10" t="str">
        <f>IFERROR(VLOOKUP(I6558,DATABASE!$N:$O,2,FALSE),"")</f>
        <v>لباس كار ديرسوز(بلوز و شلوار)</v>
      </c>
      <c r="G6558" s="209" t="s">
        <v>3603</v>
      </c>
      <c r="H6558" s="210">
        <v>8972</v>
      </c>
      <c r="I6558" s="209" t="s">
        <v>1634</v>
      </c>
      <c r="J6558" s="209" t="s">
        <v>1635</v>
      </c>
      <c r="K6558" s="211">
        <v>1</v>
      </c>
      <c r="L6558" s="209" t="s">
        <v>28</v>
      </c>
      <c r="M6558" s="209" t="s">
        <v>9</v>
      </c>
      <c r="N6558" s="209" t="s">
        <v>2709</v>
      </c>
      <c r="O6558" s="212">
        <v>751</v>
      </c>
      <c r="P6558" s="210">
        <v>0</v>
      </c>
      <c r="Q6558" s="10">
        <f t="shared" si="421"/>
        <v>751</v>
      </c>
    </row>
    <row r="6559" spans="2:17" ht="20.25" customHeight="1">
      <c r="B6559" s="10" t="str">
        <f t="shared" si="418"/>
        <v>دستكش ضد برش سبك885</v>
      </c>
      <c r="C6559" s="10" t="str">
        <f t="shared" si="419"/>
        <v>دستكش ضد برش سبك1403/07/21885</v>
      </c>
      <c r="D6559" s="10" t="str">
        <f>IFERROR(IF(تحویلی!$E$1="","",IF(NOSA!O6559=تحویلی!$E$1,تحویلی!$E$1&amp;COUNTIF(NOSA!$O$1:O6559,تحویلی!$E$1),"")),"")</f>
        <v/>
      </c>
      <c r="E6559" s="10" t="str">
        <f t="shared" si="420"/>
        <v>8973885</v>
      </c>
      <c r="F6559" s="10" t="str">
        <f>IFERROR(VLOOKUP(I6559,DATABASE!$N:$O,2,FALSE),"")</f>
        <v>دستكش ضد برش سبك</v>
      </c>
      <c r="G6559" s="209" t="s">
        <v>3603</v>
      </c>
      <c r="H6559" s="210">
        <v>8973</v>
      </c>
      <c r="I6559" s="209" t="s">
        <v>1442</v>
      </c>
      <c r="J6559" s="209" t="s">
        <v>22</v>
      </c>
      <c r="K6559" s="211">
        <v>1</v>
      </c>
      <c r="L6559" s="209" t="s">
        <v>3</v>
      </c>
      <c r="M6559" s="209" t="s">
        <v>9</v>
      </c>
      <c r="N6559" s="209" t="s">
        <v>3381</v>
      </c>
      <c r="O6559" s="212">
        <v>885</v>
      </c>
      <c r="P6559" s="210">
        <v>1</v>
      </c>
      <c r="Q6559" s="10">
        <f t="shared" si="421"/>
        <v>885</v>
      </c>
    </row>
    <row r="6560" spans="2:17" ht="20.25" customHeight="1">
      <c r="B6560" s="10" t="str">
        <f t="shared" si="418"/>
        <v>877</v>
      </c>
      <c r="C6560" s="10" t="str">
        <f t="shared" si="419"/>
        <v>1403/07/21877</v>
      </c>
      <c r="D6560" s="10" t="str">
        <f>IFERROR(IF(تحویلی!$E$1="","",IF(NOSA!O6560=تحویلی!$E$1,تحویلی!$E$1&amp;COUNTIF(NOSA!$O$1:O6560,تحویلی!$E$1),"")),"")</f>
        <v/>
      </c>
      <c r="E6560" s="10" t="str">
        <f t="shared" si="420"/>
        <v>8974877</v>
      </c>
      <c r="F6560" s="10" t="str">
        <f>IFERROR(VLOOKUP(I6560,DATABASE!$N:$O,2,FALSE),"")</f>
        <v/>
      </c>
      <c r="G6560" s="209" t="s">
        <v>3603</v>
      </c>
      <c r="H6560" s="210">
        <v>8974</v>
      </c>
      <c r="I6560" s="209" t="s">
        <v>3559</v>
      </c>
      <c r="J6560" s="209" t="s">
        <v>3560</v>
      </c>
      <c r="K6560" s="211">
        <v>1</v>
      </c>
      <c r="L6560" s="209" t="s">
        <v>8</v>
      </c>
      <c r="M6560" s="209" t="s">
        <v>43</v>
      </c>
      <c r="N6560" s="209" t="s">
        <v>3362</v>
      </c>
      <c r="O6560" s="212">
        <v>877</v>
      </c>
      <c r="P6560" s="210">
        <v>0</v>
      </c>
      <c r="Q6560" s="10">
        <f t="shared" si="421"/>
        <v>877</v>
      </c>
    </row>
    <row r="6561" spans="2:17" ht="20.25" customHeight="1">
      <c r="B6561" s="10" t="str">
        <f t="shared" si="418"/>
        <v>دستكش كف مواد سبك827</v>
      </c>
      <c r="C6561" s="10" t="str">
        <f t="shared" si="419"/>
        <v>دستكش كف مواد سبك1403/07/21827</v>
      </c>
      <c r="D6561" s="10" t="str">
        <f>IFERROR(IF(تحویلی!$E$1="","",IF(NOSA!O6561=تحویلی!$E$1,تحویلی!$E$1&amp;COUNTIF(NOSA!$O$1:O6561,تحویلی!$E$1),"")),"")</f>
        <v/>
      </c>
      <c r="E6561" s="10" t="str">
        <f t="shared" si="420"/>
        <v>8977827</v>
      </c>
      <c r="F6561" s="10" t="str">
        <f>IFERROR(VLOOKUP(I6561,DATABASE!$N:$O,2,FALSE),"")</f>
        <v>دستكش كف مواد سبك</v>
      </c>
      <c r="G6561" s="209" t="s">
        <v>3603</v>
      </c>
      <c r="H6561" s="210">
        <v>8977</v>
      </c>
      <c r="I6561" s="209" t="s">
        <v>1456</v>
      </c>
      <c r="J6561" s="209" t="s">
        <v>2</v>
      </c>
      <c r="K6561" s="211">
        <v>1</v>
      </c>
      <c r="L6561" s="209" t="s">
        <v>3</v>
      </c>
      <c r="M6561" s="209" t="s">
        <v>47</v>
      </c>
      <c r="N6561" s="209" t="s">
        <v>2729</v>
      </c>
      <c r="O6561" s="212">
        <v>827</v>
      </c>
      <c r="P6561" s="210">
        <v>0</v>
      </c>
      <c r="Q6561" s="10">
        <f t="shared" si="421"/>
        <v>827</v>
      </c>
    </row>
    <row r="6562" spans="2:17" ht="20.25" customHeight="1">
      <c r="B6562" s="10" t="str">
        <f t="shared" si="418"/>
        <v>پيشبند نسوز چرمي405</v>
      </c>
      <c r="C6562" s="10" t="str">
        <f t="shared" si="419"/>
        <v>پيشبند نسوز چرمي1403/07/21405</v>
      </c>
      <c r="D6562" s="10" t="str">
        <f>IFERROR(IF(تحویلی!$E$1="","",IF(NOSA!O6562=تحویلی!$E$1,تحویلی!$E$1&amp;COUNTIF(NOSA!$O$1:O6562,تحویلی!$E$1),"")),"")</f>
        <v/>
      </c>
      <c r="E6562" s="10" t="str">
        <f t="shared" si="420"/>
        <v>8981405</v>
      </c>
      <c r="F6562" s="10" t="str">
        <f>IFERROR(VLOOKUP(I6562,DATABASE!$N:$O,2,FALSE),"")</f>
        <v>پيشبند نسوز چرمي</v>
      </c>
      <c r="G6562" s="209" t="s">
        <v>3603</v>
      </c>
      <c r="H6562" s="210">
        <v>8981</v>
      </c>
      <c r="I6562" s="209" t="s">
        <v>1459</v>
      </c>
      <c r="J6562" s="209" t="s">
        <v>15</v>
      </c>
      <c r="K6562" s="211">
        <v>1</v>
      </c>
      <c r="L6562" s="209" t="s">
        <v>8</v>
      </c>
      <c r="M6562" s="209" t="s">
        <v>4</v>
      </c>
      <c r="N6562" s="209" t="s">
        <v>2834</v>
      </c>
      <c r="O6562" s="212">
        <v>405</v>
      </c>
      <c r="P6562" s="210">
        <v>1</v>
      </c>
      <c r="Q6562" s="10">
        <f t="shared" si="421"/>
        <v>405</v>
      </c>
    </row>
    <row r="6563" spans="2:17" ht="20.25" customHeight="1">
      <c r="B6563" s="10" t="str">
        <f t="shared" si="418"/>
        <v>دستكش ساق بلند نسوز405</v>
      </c>
      <c r="C6563" s="10" t="str">
        <f t="shared" si="419"/>
        <v>دستكش ساق بلند نسوز1403/07/21405</v>
      </c>
      <c r="D6563" s="10" t="str">
        <f>IFERROR(IF(تحویلی!$E$1="","",IF(NOSA!O6563=تحویلی!$E$1,تحویلی!$E$1&amp;COUNTIF(NOSA!$O$1:O6563,تحویلی!$E$1),"")),"")</f>
        <v/>
      </c>
      <c r="E6563" s="10" t="str">
        <f t="shared" si="420"/>
        <v>8981405</v>
      </c>
      <c r="F6563" s="10" t="str">
        <f>IFERROR(VLOOKUP(I6563,DATABASE!$N:$O,2,FALSE),"")</f>
        <v>دستكش ساق بلند نسوز</v>
      </c>
      <c r="G6563" s="209" t="s">
        <v>3603</v>
      </c>
      <c r="H6563" s="210">
        <v>8981</v>
      </c>
      <c r="I6563" s="209" t="s">
        <v>1461</v>
      </c>
      <c r="J6563" s="209" t="s">
        <v>34</v>
      </c>
      <c r="K6563" s="211">
        <v>1</v>
      </c>
      <c r="L6563" s="209" t="s">
        <v>3</v>
      </c>
      <c r="M6563" s="209" t="s">
        <v>4</v>
      </c>
      <c r="N6563" s="209" t="s">
        <v>2834</v>
      </c>
      <c r="O6563" s="212">
        <v>405</v>
      </c>
      <c r="P6563" s="210">
        <v>0</v>
      </c>
      <c r="Q6563" s="10">
        <f t="shared" si="421"/>
        <v>405</v>
      </c>
    </row>
    <row r="6564" spans="2:17" ht="20.25" customHeight="1">
      <c r="B6564" s="10" t="str">
        <f t="shared" si="418"/>
        <v>عينك تيره برشكاري930</v>
      </c>
      <c r="C6564" s="10" t="str">
        <f t="shared" si="419"/>
        <v>عينك تيره برشكاري1403/07/21930</v>
      </c>
      <c r="D6564" s="10" t="str">
        <f>IFERROR(IF(تحویلی!$E$1="","",IF(NOSA!O6564=تحویلی!$E$1,تحویلی!$E$1&amp;COUNTIF(NOSA!$O$1:O6564,تحویلی!$E$1),"")),"")</f>
        <v/>
      </c>
      <c r="E6564" s="10" t="str">
        <f t="shared" si="420"/>
        <v>8984930</v>
      </c>
      <c r="F6564" s="10" t="str">
        <f>IFERROR(VLOOKUP(I6564,DATABASE!$N:$O,2,FALSE),"")</f>
        <v>عينك تيره برشكاري</v>
      </c>
      <c r="G6564" s="209" t="s">
        <v>3603</v>
      </c>
      <c r="H6564" s="210">
        <v>8984</v>
      </c>
      <c r="I6564" s="209" t="s">
        <v>1521</v>
      </c>
      <c r="J6564" s="209" t="s">
        <v>1522</v>
      </c>
      <c r="K6564" s="211">
        <v>1</v>
      </c>
      <c r="L6564" s="209" t="s">
        <v>8</v>
      </c>
      <c r="M6564" s="209" t="s">
        <v>19</v>
      </c>
      <c r="N6564" s="209" t="s">
        <v>3555</v>
      </c>
      <c r="O6564" s="212">
        <v>930</v>
      </c>
      <c r="P6564" s="210">
        <v>0</v>
      </c>
      <c r="Q6564" s="10">
        <f t="shared" si="421"/>
        <v>930</v>
      </c>
    </row>
    <row r="6565" spans="2:17" ht="20.25" customHeight="1">
      <c r="B6565" s="10" t="str">
        <f t="shared" si="418"/>
        <v>لباس كار ديرسوز(بلوز و شلوار)933</v>
      </c>
      <c r="C6565" s="10" t="str">
        <f t="shared" si="419"/>
        <v>لباس كار ديرسوز(بلوز و شلوار)1403/07/21933</v>
      </c>
      <c r="D6565" s="10" t="str">
        <f>IFERROR(IF(تحویلی!$E$1="","",IF(NOSA!O6565=تحویلی!$E$1,تحویلی!$E$1&amp;COUNTIF(NOSA!$O$1:O6565,تحویلی!$E$1),"")),"")</f>
        <v/>
      </c>
      <c r="E6565" s="10" t="str">
        <f t="shared" si="420"/>
        <v>8995933</v>
      </c>
      <c r="F6565" s="10" t="str">
        <f>IFERROR(VLOOKUP(I6565,DATABASE!$N:$O,2,FALSE),"")</f>
        <v>لباس كار ديرسوز(بلوز و شلوار)</v>
      </c>
      <c r="G6565" s="209" t="s">
        <v>3603</v>
      </c>
      <c r="H6565" s="210">
        <v>8995</v>
      </c>
      <c r="I6565" s="209" t="s">
        <v>1629</v>
      </c>
      <c r="J6565" s="209" t="s">
        <v>1630</v>
      </c>
      <c r="K6565" s="211">
        <v>1</v>
      </c>
      <c r="L6565" s="209" t="s">
        <v>28</v>
      </c>
      <c r="M6565" s="209" t="s">
        <v>47</v>
      </c>
      <c r="N6565" s="209" t="s">
        <v>3952</v>
      </c>
      <c r="O6565" s="212">
        <v>933</v>
      </c>
      <c r="P6565" s="210">
        <v>0</v>
      </c>
      <c r="Q6565" s="10">
        <f t="shared" si="421"/>
        <v>933</v>
      </c>
    </row>
    <row r="6566" spans="2:17" ht="20.25" customHeight="1">
      <c r="B6566" s="10" t="str">
        <f t="shared" si="418"/>
        <v>نقاب روشن محافظ صورت معمولي877</v>
      </c>
      <c r="C6566" s="10" t="str">
        <f t="shared" si="419"/>
        <v>نقاب روشن محافظ صورت معمولي1403/07/21877</v>
      </c>
      <c r="D6566" s="10" t="str">
        <f>IFERROR(IF(تحویلی!$E$1="","",IF(NOSA!O6566=تحویلی!$E$1,تحویلی!$E$1&amp;COUNTIF(NOSA!$O$1:O6566,تحویلی!$E$1),"")),"")</f>
        <v/>
      </c>
      <c r="E6566" s="10" t="str">
        <f t="shared" si="420"/>
        <v>8998877</v>
      </c>
      <c r="F6566" s="10" t="str">
        <f>IFERROR(VLOOKUP(I6566,DATABASE!$N:$O,2,FALSE),"")</f>
        <v>نقاب روشن محافظ صورت معمولي</v>
      </c>
      <c r="G6566" s="209" t="s">
        <v>3603</v>
      </c>
      <c r="H6566" s="210">
        <v>8998</v>
      </c>
      <c r="I6566" s="209" t="s">
        <v>1733</v>
      </c>
      <c r="J6566" s="209" t="s">
        <v>627</v>
      </c>
      <c r="K6566" s="211">
        <v>1</v>
      </c>
      <c r="L6566" s="209" t="s">
        <v>8</v>
      </c>
      <c r="M6566" s="209" t="s">
        <v>43</v>
      </c>
      <c r="N6566" s="209" t="s">
        <v>3362</v>
      </c>
      <c r="O6566" s="212">
        <v>877</v>
      </c>
      <c r="P6566" s="210">
        <v>0</v>
      </c>
      <c r="Q6566" s="10">
        <f t="shared" si="421"/>
        <v>877</v>
      </c>
    </row>
    <row r="6567" spans="2:17" ht="20.25" customHeight="1">
      <c r="B6567" s="10" t="str">
        <f t="shared" si="418"/>
        <v>هدگير نقاب877</v>
      </c>
      <c r="C6567" s="10" t="str">
        <f t="shared" si="419"/>
        <v>هدگير نقاب1403/07/21877</v>
      </c>
      <c r="D6567" s="10" t="str">
        <f>IFERROR(IF(تحویلی!$E$1="","",IF(NOSA!O6567=تحویلی!$E$1,تحویلی!$E$1&amp;COUNTIF(NOSA!$O$1:O6567,تحویلی!$E$1),"")),"")</f>
        <v/>
      </c>
      <c r="E6567" s="10" t="str">
        <f t="shared" si="420"/>
        <v>8998877</v>
      </c>
      <c r="F6567" s="10" t="str">
        <f>IFERROR(VLOOKUP(I6567,DATABASE!$N:$O,2,FALSE),"")</f>
        <v>هدگير نقاب</v>
      </c>
      <c r="G6567" s="209" t="s">
        <v>3603</v>
      </c>
      <c r="H6567" s="210">
        <v>8998</v>
      </c>
      <c r="I6567" s="209" t="s">
        <v>1468</v>
      </c>
      <c r="J6567" s="209" t="s">
        <v>12</v>
      </c>
      <c r="K6567" s="211">
        <v>1</v>
      </c>
      <c r="L6567" s="209" t="s">
        <v>8</v>
      </c>
      <c r="M6567" s="209" t="s">
        <v>43</v>
      </c>
      <c r="N6567" s="209" t="s">
        <v>3362</v>
      </c>
      <c r="O6567" s="212">
        <v>877</v>
      </c>
      <c r="P6567" s="210">
        <v>0</v>
      </c>
      <c r="Q6567" s="10">
        <f t="shared" si="421"/>
        <v>877</v>
      </c>
    </row>
    <row r="6568" spans="2:17" ht="20.25" customHeight="1">
      <c r="B6568" s="10" t="str">
        <f t="shared" si="418"/>
        <v>739</v>
      </c>
      <c r="C6568" s="10" t="str">
        <f t="shared" si="419"/>
        <v>1403/07/21739</v>
      </c>
      <c r="D6568" s="10" t="str">
        <f>IFERROR(IF(تحویلی!$E$1="","",IF(NOSA!O6568=تحویلی!$E$1,تحویلی!$E$1&amp;COUNTIF(NOSA!$O$1:O6568,تحویلی!$E$1),"")),"")</f>
        <v/>
      </c>
      <c r="E6568" s="10" t="str">
        <f t="shared" si="420"/>
        <v>9002739</v>
      </c>
      <c r="F6568" s="10" t="str">
        <f>IFERROR(VLOOKUP(I6568,DATABASE!$N:$O,2,FALSE),"")</f>
        <v/>
      </c>
      <c r="G6568" s="209" t="s">
        <v>3603</v>
      </c>
      <c r="H6568" s="210">
        <v>9002</v>
      </c>
      <c r="I6568" s="209" t="s">
        <v>3976</v>
      </c>
      <c r="J6568" s="209" t="s">
        <v>3977</v>
      </c>
      <c r="K6568" s="211">
        <v>1</v>
      </c>
      <c r="L6568" s="209" t="s">
        <v>3</v>
      </c>
      <c r="M6568" s="209" t="s">
        <v>47</v>
      </c>
      <c r="N6568" s="209" t="s">
        <v>2890</v>
      </c>
      <c r="O6568" s="212">
        <v>739</v>
      </c>
      <c r="P6568" s="210">
        <v>0</v>
      </c>
      <c r="Q6568" s="10">
        <f t="shared" si="421"/>
        <v>739</v>
      </c>
    </row>
    <row r="6569" spans="2:17" ht="20.25" customHeight="1">
      <c r="B6569" s="10" t="str">
        <f t="shared" si="418"/>
        <v>دستكش ضد برش سبك573</v>
      </c>
      <c r="C6569" s="10" t="str">
        <f t="shared" si="419"/>
        <v>دستكش ضد برش سبك1403/07/21573</v>
      </c>
      <c r="D6569" s="10" t="str">
        <f>IFERROR(IF(تحویلی!$E$1="","",IF(NOSA!O6569=تحویلی!$E$1,تحویلی!$E$1&amp;COUNTIF(NOSA!$O$1:O6569,تحویلی!$E$1),"")),"")</f>
        <v/>
      </c>
      <c r="E6569" s="10" t="str">
        <f t="shared" si="420"/>
        <v>9012573</v>
      </c>
      <c r="F6569" s="10" t="str">
        <f>IFERROR(VLOOKUP(I6569,DATABASE!$N:$O,2,FALSE),"")</f>
        <v>دستكش ضد برش سبك</v>
      </c>
      <c r="G6569" s="209" t="s">
        <v>3603</v>
      </c>
      <c r="H6569" s="210">
        <v>9012</v>
      </c>
      <c r="I6569" s="209" t="s">
        <v>1442</v>
      </c>
      <c r="J6569" s="209" t="s">
        <v>22</v>
      </c>
      <c r="K6569" s="211">
        <v>1</v>
      </c>
      <c r="L6569" s="209" t="s">
        <v>3</v>
      </c>
      <c r="M6569" s="209" t="s">
        <v>19</v>
      </c>
      <c r="N6569" s="209" t="s">
        <v>104</v>
      </c>
      <c r="O6569" s="212">
        <v>573</v>
      </c>
      <c r="P6569" s="210">
        <v>0</v>
      </c>
      <c r="Q6569" s="10">
        <f t="shared" si="421"/>
        <v>573</v>
      </c>
    </row>
    <row r="6570" spans="2:17" ht="20.25" customHeight="1">
      <c r="B6570" s="10" t="str">
        <f t="shared" si="418"/>
        <v>86</v>
      </c>
      <c r="C6570" s="10" t="str">
        <f t="shared" si="419"/>
        <v>1403/07/2186</v>
      </c>
      <c r="D6570" s="10" t="str">
        <f>IFERROR(IF(تحویلی!$E$1="","",IF(NOSA!O6570=تحویلی!$E$1,تحویلی!$E$1&amp;COUNTIF(NOSA!$O$1:O6570,تحویلی!$E$1),"")),"")</f>
        <v/>
      </c>
      <c r="E6570" s="10" t="str">
        <f t="shared" si="420"/>
        <v>901386</v>
      </c>
      <c r="F6570" s="10" t="str">
        <f>IFERROR(VLOOKUP(I6570,DATABASE!$N:$O,2,FALSE),"")</f>
        <v/>
      </c>
      <c r="G6570" s="209" t="s">
        <v>3603</v>
      </c>
      <c r="H6570" s="210">
        <v>9013</v>
      </c>
      <c r="I6570" s="209" t="s">
        <v>3559</v>
      </c>
      <c r="J6570" s="209" t="s">
        <v>3560</v>
      </c>
      <c r="K6570" s="211">
        <v>1</v>
      </c>
      <c r="L6570" s="209" t="s">
        <v>8</v>
      </c>
      <c r="M6570" s="209" t="s">
        <v>4</v>
      </c>
      <c r="N6570" s="209" t="s">
        <v>105</v>
      </c>
      <c r="O6570" s="212">
        <v>86</v>
      </c>
      <c r="P6570" s="210">
        <v>1</v>
      </c>
      <c r="Q6570" s="10">
        <f t="shared" si="421"/>
        <v>86</v>
      </c>
    </row>
    <row r="6571" spans="2:17" ht="20.25" customHeight="1">
      <c r="B6571" s="10" t="str">
        <f t="shared" si="418"/>
        <v>رابط فنري نقاب كلاه ايمني31</v>
      </c>
      <c r="C6571" s="10" t="str">
        <f t="shared" si="419"/>
        <v>رابط فنري نقاب كلاه ايمني1403/07/2231</v>
      </c>
      <c r="D6571" s="10" t="str">
        <f>IFERROR(IF(تحویلی!$E$1="","",IF(NOSA!O6571=تحویلی!$E$1,تحویلی!$E$1&amp;COUNTIF(NOSA!$O$1:O6571,تحویلی!$E$1),"")),"")</f>
        <v/>
      </c>
      <c r="E6571" s="10" t="str">
        <f t="shared" si="420"/>
        <v>902431</v>
      </c>
      <c r="F6571" s="10" t="str">
        <f>IFERROR(VLOOKUP(I6571,DATABASE!$N:$O,2,FALSE),"")</f>
        <v>رابط فنري نقاب كلاه ايمني</v>
      </c>
      <c r="G6571" s="209" t="s">
        <v>3604</v>
      </c>
      <c r="H6571" s="210">
        <v>9024</v>
      </c>
      <c r="I6571" s="209" t="s">
        <v>1454</v>
      </c>
      <c r="J6571" s="209" t="s">
        <v>135</v>
      </c>
      <c r="K6571" s="211">
        <v>1</v>
      </c>
      <c r="L6571" s="209" t="s">
        <v>8</v>
      </c>
      <c r="M6571" s="209" t="s">
        <v>9</v>
      </c>
      <c r="N6571" s="209" t="s">
        <v>175</v>
      </c>
      <c r="O6571" s="212">
        <v>31</v>
      </c>
      <c r="P6571" s="210">
        <v>0</v>
      </c>
      <c r="Q6571" s="10">
        <f t="shared" si="421"/>
        <v>31</v>
      </c>
    </row>
    <row r="6572" spans="2:17" ht="20.25" customHeight="1">
      <c r="B6572" s="10" t="str">
        <f t="shared" si="418"/>
        <v>كفش ايمني عايق برق383</v>
      </c>
      <c r="C6572" s="10" t="str">
        <f t="shared" si="419"/>
        <v>كفش ايمني عايق برق1403/07/22383</v>
      </c>
      <c r="D6572" s="10" t="str">
        <f>IFERROR(IF(تحویلی!$E$1="","",IF(NOSA!O6572=تحویلی!$E$1,تحویلی!$E$1&amp;COUNTIF(NOSA!$O$1:O6572,تحویلی!$E$1),"")),"")</f>
        <v/>
      </c>
      <c r="E6572" s="10" t="str">
        <f t="shared" si="420"/>
        <v>9025383</v>
      </c>
      <c r="F6572" s="10" t="str">
        <f>IFERROR(VLOOKUP(I6572,DATABASE!$N:$O,2,FALSE),"")</f>
        <v>كفش ايمني عايق برق</v>
      </c>
      <c r="G6572" s="209" t="s">
        <v>3604</v>
      </c>
      <c r="H6572" s="210">
        <v>9025</v>
      </c>
      <c r="I6572" s="209" t="s">
        <v>1610</v>
      </c>
      <c r="J6572" s="209" t="s">
        <v>1689</v>
      </c>
      <c r="K6572" s="211">
        <v>1</v>
      </c>
      <c r="L6572" s="209" t="s">
        <v>3</v>
      </c>
      <c r="M6572" s="209" t="s">
        <v>47</v>
      </c>
      <c r="N6572" s="209" t="s">
        <v>344</v>
      </c>
      <c r="O6572" s="212">
        <v>383</v>
      </c>
      <c r="P6572" s="210">
        <v>1</v>
      </c>
      <c r="Q6572" s="10">
        <f t="shared" si="421"/>
        <v>383</v>
      </c>
    </row>
    <row r="6573" spans="2:17" ht="20.25" customHeight="1">
      <c r="B6573" s="10" t="str">
        <f t="shared" si="418"/>
        <v>چكمه ايمني نسوز149</v>
      </c>
      <c r="C6573" s="10" t="str">
        <f t="shared" si="419"/>
        <v>چكمه ايمني نسوز1403/07/22149</v>
      </c>
      <c r="D6573" s="10" t="str">
        <f>IFERROR(IF(تحویلی!$E$1="","",IF(NOSA!O6573=تحویلی!$E$1,تحویلی!$E$1&amp;COUNTIF(NOSA!$O$1:O6573,تحویلی!$E$1),"")),"")</f>
        <v/>
      </c>
      <c r="E6573" s="10" t="str">
        <f t="shared" si="420"/>
        <v>9028149</v>
      </c>
      <c r="F6573" s="10" t="str">
        <f>IFERROR(VLOOKUP(I6573,DATABASE!$N:$O,2,FALSE),"")</f>
        <v>چكمه ايمني نسوز</v>
      </c>
      <c r="G6573" s="209" t="s">
        <v>3604</v>
      </c>
      <c r="H6573" s="210">
        <v>9028</v>
      </c>
      <c r="I6573" s="209" t="s">
        <v>1749</v>
      </c>
      <c r="J6573" s="209" t="s">
        <v>1750</v>
      </c>
      <c r="K6573" s="211">
        <v>1</v>
      </c>
      <c r="L6573" s="209" t="s">
        <v>3</v>
      </c>
      <c r="M6573" s="209" t="s">
        <v>4</v>
      </c>
      <c r="N6573" s="209" t="s">
        <v>897</v>
      </c>
      <c r="O6573" s="212">
        <v>149</v>
      </c>
      <c r="P6573" s="210">
        <v>1</v>
      </c>
      <c r="Q6573" s="10">
        <f t="shared" si="421"/>
        <v>149</v>
      </c>
    </row>
    <row r="6574" spans="2:17" ht="20.25" customHeight="1">
      <c r="B6574" s="10" t="str">
        <f t="shared" si="418"/>
        <v>پوتين ايمني نسوز929</v>
      </c>
      <c r="C6574" s="10" t="str">
        <f t="shared" si="419"/>
        <v>پوتين ايمني نسوز1403/07/22929</v>
      </c>
      <c r="D6574" s="10" t="str">
        <f>IFERROR(IF(تحویلی!$E$1="","",IF(NOSA!O6574=تحویلی!$E$1,تحویلی!$E$1&amp;COUNTIF(NOSA!$O$1:O6574,تحویلی!$E$1),"")),"")</f>
        <v/>
      </c>
      <c r="E6574" s="10" t="str">
        <f t="shared" si="420"/>
        <v>9030929</v>
      </c>
      <c r="F6574" s="10" t="str">
        <f>IFERROR(VLOOKUP(I6574,DATABASE!$N:$O,2,FALSE),"")</f>
        <v>پوتين ايمني نسوز</v>
      </c>
      <c r="G6574" s="209" t="s">
        <v>3604</v>
      </c>
      <c r="H6574" s="210">
        <v>9030</v>
      </c>
      <c r="I6574" s="209" t="s">
        <v>1648</v>
      </c>
      <c r="J6574" s="209" t="s">
        <v>1649</v>
      </c>
      <c r="K6574" s="211">
        <v>1</v>
      </c>
      <c r="L6574" s="209" t="s">
        <v>3</v>
      </c>
      <c r="M6574" s="209" t="s">
        <v>9</v>
      </c>
      <c r="N6574" s="209" t="s">
        <v>3978</v>
      </c>
      <c r="O6574" s="212">
        <v>929</v>
      </c>
      <c r="P6574" s="210">
        <v>1</v>
      </c>
      <c r="Q6574" s="10">
        <f t="shared" si="421"/>
        <v>929</v>
      </c>
    </row>
    <row r="6575" spans="2:17" ht="20.25" customHeight="1">
      <c r="B6575" s="10" t="str">
        <f t="shared" si="418"/>
        <v xml:space="preserve"> لباس كار (بلوز) 552</v>
      </c>
      <c r="C6575" s="10" t="str">
        <f t="shared" si="419"/>
        <v xml:space="preserve"> لباس كار (بلوز) 1403/07/22552</v>
      </c>
      <c r="D6575" s="10" t="str">
        <f>IFERROR(IF(تحویلی!$E$1="","",IF(NOSA!O6575=تحویلی!$E$1,تحویلی!$E$1&amp;COUNTIF(NOSA!$O$1:O6575,تحویلی!$E$1),"")),"")</f>
        <v>55224</v>
      </c>
      <c r="E6575" s="10" t="str">
        <f t="shared" si="420"/>
        <v>9044552</v>
      </c>
      <c r="F6575" s="10" t="str">
        <f>IFERROR(VLOOKUP(I6575,DATABASE!$N:$O,2,FALSE),"")</f>
        <v xml:space="preserve"> لباس كار (بلوز) </v>
      </c>
      <c r="G6575" s="209" t="s">
        <v>3604</v>
      </c>
      <c r="H6575" s="210">
        <v>9044</v>
      </c>
      <c r="I6575" s="209" t="s">
        <v>2309</v>
      </c>
      <c r="J6575" s="209" t="s">
        <v>3273</v>
      </c>
      <c r="K6575" s="211">
        <v>1</v>
      </c>
      <c r="L6575" s="209" t="s">
        <v>8</v>
      </c>
      <c r="M6575" s="209" t="s">
        <v>25</v>
      </c>
      <c r="N6575" s="209" t="s">
        <v>510</v>
      </c>
      <c r="O6575" s="212">
        <v>552</v>
      </c>
      <c r="P6575" s="210">
        <v>0</v>
      </c>
      <c r="Q6575" s="10">
        <f t="shared" si="421"/>
        <v>552</v>
      </c>
    </row>
    <row r="6576" spans="2:17" ht="20.25" customHeight="1">
      <c r="B6576" s="10" t="str">
        <f t="shared" si="418"/>
        <v xml:space="preserve"> لباس كارشناسي مديران 552</v>
      </c>
      <c r="C6576" s="10" t="str">
        <f t="shared" si="419"/>
        <v xml:space="preserve"> لباس كارشناسي مديران 1403/07/22552</v>
      </c>
      <c r="D6576" s="10" t="str">
        <f>IFERROR(IF(تحویلی!$E$1="","",IF(NOSA!O6576=تحویلی!$E$1,تحویلی!$E$1&amp;COUNTIF(NOSA!$O$1:O6576,تحویلی!$E$1),"")),"")</f>
        <v>55225</v>
      </c>
      <c r="E6576" s="10" t="str">
        <f t="shared" si="420"/>
        <v>9044552</v>
      </c>
      <c r="F6576" s="10" t="str">
        <f>IFERROR(VLOOKUP(I6576,DATABASE!$N:$O,2,FALSE),"")</f>
        <v xml:space="preserve"> لباس كارشناسي مديران </v>
      </c>
      <c r="G6576" s="209" t="s">
        <v>3604</v>
      </c>
      <c r="H6576" s="210">
        <v>9044</v>
      </c>
      <c r="I6576" s="209" t="s">
        <v>1677</v>
      </c>
      <c r="J6576" s="209" t="s">
        <v>1678</v>
      </c>
      <c r="K6576" s="211">
        <v>1</v>
      </c>
      <c r="L6576" s="209" t="s">
        <v>8</v>
      </c>
      <c r="M6576" s="209" t="s">
        <v>25</v>
      </c>
      <c r="N6576" s="209" t="s">
        <v>510</v>
      </c>
      <c r="O6576" s="212">
        <v>552</v>
      </c>
      <c r="P6576" s="210">
        <v>0</v>
      </c>
      <c r="Q6576" s="10">
        <f t="shared" si="421"/>
        <v>552</v>
      </c>
    </row>
    <row r="6577" spans="2:17" ht="20.25" customHeight="1">
      <c r="B6577" s="10" t="str">
        <f t="shared" si="418"/>
        <v>لباس كار ديرسوز(بلوز و شلوار)898</v>
      </c>
      <c r="C6577" s="10" t="str">
        <f t="shared" si="419"/>
        <v>لباس كار ديرسوز(بلوز و شلوار)1403/07/22898</v>
      </c>
      <c r="D6577" s="10" t="str">
        <f>IFERROR(IF(تحویلی!$E$1="","",IF(NOSA!O6577=تحویلی!$E$1,تحویلی!$E$1&amp;COUNTIF(NOSA!$O$1:O6577,تحویلی!$E$1),"")),"")</f>
        <v/>
      </c>
      <c r="E6577" s="10" t="str">
        <f t="shared" si="420"/>
        <v>9048898</v>
      </c>
      <c r="F6577" s="10" t="str">
        <f>IFERROR(VLOOKUP(I6577,DATABASE!$N:$O,2,FALSE),"")</f>
        <v>لباس كار ديرسوز(بلوز و شلوار)</v>
      </c>
      <c r="G6577" s="209" t="s">
        <v>3604</v>
      </c>
      <c r="H6577" s="210">
        <v>9048</v>
      </c>
      <c r="I6577" s="209" t="s">
        <v>1466</v>
      </c>
      <c r="J6577" s="209" t="s">
        <v>1623</v>
      </c>
      <c r="K6577" s="211">
        <v>1</v>
      </c>
      <c r="L6577" s="209" t="s">
        <v>28</v>
      </c>
      <c r="M6577" s="209" t="s">
        <v>9</v>
      </c>
      <c r="N6577" s="209" t="s">
        <v>3511</v>
      </c>
      <c r="O6577" s="212">
        <v>898</v>
      </c>
      <c r="P6577" s="210">
        <v>0</v>
      </c>
      <c r="Q6577" s="10">
        <f t="shared" si="421"/>
        <v>898</v>
      </c>
    </row>
    <row r="6578" spans="2:17" ht="20.25" customHeight="1">
      <c r="B6578" s="10" t="str">
        <f t="shared" si="418"/>
        <v>لباس كار(بلوز و شلوار)836</v>
      </c>
      <c r="C6578" s="10" t="str">
        <f t="shared" si="419"/>
        <v>لباس كار(بلوز و شلوار)1403/07/22836</v>
      </c>
      <c r="D6578" s="10" t="str">
        <f>IFERROR(IF(تحویلی!$E$1="","",IF(NOSA!O6578=تحویلی!$E$1,تحویلی!$E$1&amp;COUNTIF(NOSA!$O$1:O6578,تحویلی!$E$1),"")),"")</f>
        <v/>
      </c>
      <c r="E6578" s="10" t="str">
        <f t="shared" si="420"/>
        <v>9051836</v>
      </c>
      <c r="F6578" s="10" t="str">
        <f>IFERROR(VLOOKUP(I6578,DATABASE!$N:$O,2,FALSE),"")</f>
        <v>لباس كار(بلوز و شلوار)</v>
      </c>
      <c r="G6578" s="209" t="s">
        <v>3604</v>
      </c>
      <c r="H6578" s="210">
        <v>9051</v>
      </c>
      <c r="I6578" s="209" t="s">
        <v>1644</v>
      </c>
      <c r="J6578" s="209" t="s">
        <v>1645</v>
      </c>
      <c r="K6578" s="211">
        <v>1</v>
      </c>
      <c r="L6578" s="209" t="s">
        <v>28</v>
      </c>
      <c r="M6578" s="209" t="s">
        <v>40</v>
      </c>
      <c r="N6578" s="209" t="s">
        <v>2678</v>
      </c>
      <c r="O6578" s="212">
        <v>836</v>
      </c>
      <c r="P6578" s="210">
        <v>1</v>
      </c>
      <c r="Q6578" s="10">
        <f t="shared" si="421"/>
        <v>836</v>
      </c>
    </row>
    <row r="6579" spans="2:17" ht="20.25" customHeight="1">
      <c r="B6579" s="10" t="str">
        <f t="shared" si="418"/>
        <v>دستكش ضد برش سبك751</v>
      </c>
      <c r="C6579" s="10" t="str">
        <f t="shared" si="419"/>
        <v>دستكش ضد برش سبك1403/07/22751</v>
      </c>
      <c r="D6579" s="10" t="str">
        <f>IFERROR(IF(تحویلی!$E$1="","",IF(NOSA!O6579=تحویلی!$E$1,تحویلی!$E$1&amp;COUNTIF(NOSA!$O$1:O6579,تحویلی!$E$1),"")),"")</f>
        <v/>
      </c>
      <c r="E6579" s="10" t="str">
        <f t="shared" si="420"/>
        <v>9058751</v>
      </c>
      <c r="F6579" s="10" t="str">
        <f>IFERROR(VLOOKUP(I6579,DATABASE!$N:$O,2,FALSE),"")</f>
        <v>دستكش ضد برش سبك</v>
      </c>
      <c r="G6579" s="209" t="s">
        <v>3604</v>
      </c>
      <c r="H6579" s="210">
        <v>9058</v>
      </c>
      <c r="I6579" s="209" t="s">
        <v>1442</v>
      </c>
      <c r="J6579" s="209" t="s">
        <v>22</v>
      </c>
      <c r="K6579" s="211">
        <v>1</v>
      </c>
      <c r="L6579" s="209" t="s">
        <v>3</v>
      </c>
      <c r="M6579" s="209" t="s">
        <v>9</v>
      </c>
      <c r="N6579" s="209" t="s">
        <v>2709</v>
      </c>
      <c r="O6579" s="212">
        <v>751</v>
      </c>
      <c r="P6579" s="210">
        <v>0</v>
      </c>
      <c r="Q6579" s="10">
        <f t="shared" si="421"/>
        <v>751</v>
      </c>
    </row>
    <row r="6580" spans="2:17" ht="20.25" customHeight="1">
      <c r="B6580" s="10" t="str">
        <f t="shared" si="418"/>
        <v>چكمه ايمني نسوز405</v>
      </c>
      <c r="C6580" s="10" t="str">
        <f t="shared" si="419"/>
        <v>چكمه ايمني نسوز1403/07/23405</v>
      </c>
      <c r="D6580" s="10" t="str">
        <f>IFERROR(IF(تحویلی!$E$1="","",IF(NOSA!O6580=تحویلی!$E$1,تحویلی!$E$1&amp;COUNTIF(NOSA!$O$1:O6580,تحویلی!$E$1),"")),"")</f>
        <v/>
      </c>
      <c r="E6580" s="10" t="str">
        <f t="shared" si="420"/>
        <v>9067405</v>
      </c>
      <c r="F6580" s="10" t="str">
        <f>IFERROR(VLOOKUP(I6580,DATABASE!$N:$O,2,FALSE),"")</f>
        <v>چكمه ايمني نسوز</v>
      </c>
      <c r="G6580" s="3" t="s">
        <v>3605</v>
      </c>
      <c r="H6580" s="4">
        <v>9067</v>
      </c>
      <c r="I6580" s="3" t="s">
        <v>1658</v>
      </c>
      <c r="J6580" s="3" t="s">
        <v>1659</v>
      </c>
      <c r="K6580" s="5">
        <v>1</v>
      </c>
      <c r="L6580" s="3" t="s">
        <v>3</v>
      </c>
      <c r="M6580" s="3" t="s">
        <v>19</v>
      </c>
      <c r="N6580" s="3" t="s">
        <v>172</v>
      </c>
      <c r="O6580" s="1">
        <v>405</v>
      </c>
      <c r="P6580" s="4">
        <v>1</v>
      </c>
      <c r="Q6580" s="10">
        <f t="shared" si="421"/>
        <v>405</v>
      </c>
    </row>
    <row r="6581" spans="2:17" ht="20.25" customHeight="1">
      <c r="B6581" s="10" t="str">
        <f t="shared" si="418"/>
        <v>دستكش ضد برش سبك869</v>
      </c>
      <c r="C6581" s="10" t="str">
        <f t="shared" si="419"/>
        <v>دستكش ضد برش سبك1403/07/23869</v>
      </c>
      <c r="D6581" s="10" t="str">
        <f>IFERROR(IF(تحویلی!$E$1="","",IF(NOSA!O6581=تحویلی!$E$1,تحویلی!$E$1&amp;COUNTIF(NOSA!$O$1:O6581,تحویلی!$E$1),"")),"")</f>
        <v/>
      </c>
      <c r="E6581" s="10" t="str">
        <f t="shared" si="420"/>
        <v>9068869</v>
      </c>
      <c r="F6581" s="10" t="str">
        <f>IFERROR(VLOOKUP(I6581,DATABASE!$N:$O,2,FALSE),"")</f>
        <v>دستكش ضد برش سبك</v>
      </c>
      <c r="G6581" s="3" t="s">
        <v>3605</v>
      </c>
      <c r="H6581" s="4">
        <v>9068</v>
      </c>
      <c r="I6581" s="3" t="s">
        <v>1442</v>
      </c>
      <c r="J6581" s="3" t="s">
        <v>22</v>
      </c>
      <c r="K6581" s="5">
        <v>1</v>
      </c>
      <c r="L6581" s="3" t="s">
        <v>3</v>
      </c>
      <c r="M6581" s="3" t="s">
        <v>19</v>
      </c>
      <c r="N6581" s="3" t="s">
        <v>3405</v>
      </c>
      <c r="O6581" s="1">
        <v>869</v>
      </c>
      <c r="P6581" s="4">
        <v>0</v>
      </c>
      <c r="Q6581" s="10">
        <f t="shared" si="421"/>
        <v>869</v>
      </c>
    </row>
    <row r="6582" spans="2:17" ht="20.25" customHeight="1">
      <c r="B6582" s="10" t="str">
        <f t="shared" si="418"/>
        <v>دستكش ضد برش سبك866</v>
      </c>
      <c r="C6582" s="10" t="str">
        <f t="shared" si="419"/>
        <v>دستكش ضد برش سبك1403/07/23866</v>
      </c>
      <c r="D6582" s="10" t="str">
        <f>IFERROR(IF(تحویلی!$E$1="","",IF(NOSA!O6582=تحویلی!$E$1,تحویلی!$E$1&amp;COUNTIF(NOSA!$O$1:O6582,تحویلی!$E$1),"")),"")</f>
        <v/>
      </c>
      <c r="E6582" s="10" t="str">
        <f t="shared" si="420"/>
        <v>9069866</v>
      </c>
      <c r="F6582" s="10" t="str">
        <f>IFERROR(VLOOKUP(I6582,DATABASE!$N:$O,2,FALSE),"")</f>
        <v>دستكش ضد برش سبك</v>
      </c>
      <c r="G6582" s="3" t="s">
        <v>3605</v>
      </c>
      <c r="H6582" s="4">
        <v>9069</v>
      </c>
      <c r="I6582" s="3" t="s">
        <v>1442</v>
      </c>
      <c r="J6582" s="3" t="s">
        <v>22</v>
      </c>
      <c r="K6582" s="5">
        <v>1</v>
      </c>
      <c r="L6582" s="3" t="s">
        <v>3</v>
      </c>
      <c r="M6582" s="3" t="s">
        <v>47</v>
      </c>
      <c r="N6582" s="3" t="s">
        <v>77</v>
      </c>
      <c r="O6582" s="1">
        <v>866</v>
      </c>
      <c r="P6582" s="4">
        <v>0</v>
      </c>
      <c r="Q6582" s="10">
        <f t="shared" si="421"/>
        <v>866</v>
      </c>
    </row>
    <row r="6583" spans="2:17" ht="20.25" customHeight="1">
      <c r="B6583" s="10" t="str">
        <f t="shared" si="418"/>
        <v>دستكش استاد كار892</v>
      </c>
      <c r="C6583" s="10" t="str">
        <f t="shared" si="419"/>
        <v>دستكش استاد كار1403/07/23892</v>
      </c>
      <c r="D6583" s="10" t="str">
        <f>IFERROR(IF(تحویلی!$E$1="","",IF(NOSA!O6583=تحویلی!$E$1,تحویلی!$E$1&amp;COUNTIF(NOSA!$O$1:O6583,تحویلی!$E$1),"")),"")</f>
        <v/>
      </c>
      <c r="E6583" s="10" t="str">
        <f t="shared" si="420"/>
        <v>9079892</v>
      </c>
      <c r="F6583" s="10" t="str">
        <f>IFERROR(VLOOKUP(I6583,DATABASE!$N:$O,2,FALSE),"")</f>
        <v>دستكش استاد كار</v>
      </c>
      <c r="G6583" s="3" t="s">
        <v>3605</v>
      </c>
      <c r="H6583" s="4">
        <v>9079</v>
      </c>
      <c r="I6583" s="3" t="s">
        <v>1543</v>
      </c>
      <c r="J6583" s="3" t="s">
        <v>255</v>
      </c>
      <c r="K6583" s="5">
        <v>1</v>
      </c>
      <c r="L6583" s="3" t="s">
        <v>3</v>
      </c>
      <c r="M6583" s="3" t="s">
        <v>4</v>
      </c>
      <c r="N6583" s="3" t="s">
        <v>2625</v>
      </c>
      <c r="O6583" s="1">
        <v>892</v>
      </c>
      <c r="P6583" s="4">
        <v>0</v>
      </c>
      <c r="Q6583" s="10">
        <f t="shared" si="421"/>
        <v>892</v>
      </c>
    </row>
    <row r="6584" spans="2:17" ht="20.25" customHeight="1">
      <c r="B6584" s="10" t="str">
        <f t="shared" si="418"/>
        <v>دستكش كف مواد سبك286</v>
      </c>
      <c r="C6584" s="10" t="str">
        <f t="shared" si="419"/>
        <v>دستكش كف مواد سبك1403/07/23286</v>
      </c>
      <c r="D6584" s="10" t="str">
        <f>IFERROR(IF(تحویلی!$E$1="","",IF(NOSA!O6584=تحویلی!$E$1,تحویلی!$E$1&amp;COUNTIF(NOSA!$O$1:O6584,تحویلی!$E$1),"")),"")</f>
        <v/>
      </c>
      <c r="E6584" s="10" t="str">
        <f t="shared" si="420"/>
        <v>9083286</v>
      </c>
      <c r="F6584" s="10" t="str">
        <f>IFERROR(VLOOKUP(I6584,DATABASE!$N:$O,2,FALSE),"")</f>
        <v>دستكش كف مواد سبك</v>
      </c>
      <c r="G6584" s="3" t="s">
        <v>3605</v>
      </c>
      <c r="H6584" s="4">
        <v>9083</v>
      </c>
      <c r="I6584" s="3" t="s">
        <v>1456</v>
      </c>
      <c r="J6584" s="3" t="s">
        <v>2</v>
      </c>
      <c r="K6584" s="5">
        <v>1</v>
      </c>
      <c r="L6584" s="3" t="s">
        <v>3</v>
      </c>
      <c r="M6584" s="3" t="s">
        <v>40</v>
      </c>
      <c r="N6584" s="3" t="s">
        <v>231</v>
      </c>
      <c r="O6584" s="1">
        <v>286</v>
      </c>
      <c r="P6584" s="4">
        <v>0</v>
      </c>
      <c r="Q6584" s="10">
        <f t="shared" si="421"/>
        <v>286</v>
      </c>
    </row>
    <row r="6585" spans="2:17" ht="20.25" customHeight="1">
      <c r="B6585" s="10" t="str">
        <f t="shared" si="418"/>
        <v>پوتين ايمني نسوز717</v>
      </c>
      <c r="C6585" s="10" t="str">
        <f t="shared" si="419"/>
        <v>پوتين ايمني نسوز1403/07/23717</v>
      </c>
      <c r="D6585" s="10" t="str">
        <f>IFERROR(IF(تحویلی!$E$1="","",IF(NOSA!O6585=تحویلی!$E$1,تحویلی!$E$1&amp;COUNTIF(NOSA!$O$1:O6585,تحویلی!$E$1),"")),"")</f>
        <v/>
      </c>
      <c r="E6585" s="10" t="str">
        <f t="shared" si="420"/>
        <v>9103717</v>
      </c>
      <c r="F6585" s="10" t="str">
        <f>IFERROR(VLOOKUP(I6585,DATABASE!$N:$O,2,FALSE),"")</f>
        <v>پوتين ايمني نسوز</v>
      </c>
      <c r="G6585" s="3" t="s">
        <v>3605</v>
      </c>
      <c r="H6585" s="4">
        <v>9103</v>
      </c>
      <c r="I6585" s="3" t="s">
        <v>1648</v>
      </c>
      <c r="J6585" s="3" t="s">
        <v>1649</v>
      </c>
      <c r="K6585" s="5">
        <v>1</v>
      </c>
      <c r="L6585" s="3" t="s">
        <v>3</v>
      </c>
      <c r="M6585" s="3" t="s">
        <v>47</v>
      </c>
      <c r="N6585" s="3" t="s">
        <v>282</v>
      </c>
      <c r="O6585" s="1">
        <v>717</v>
      </c>
      <c r="P6585" s="4">
        <v>1</v>
      </c>
      <c r="Q6585" s="10">
        <f t="shared" si="421"/>
        <v>717</v>
      </c>
    </row>
    <row r="6586" spans="2:17" ht="20.25" customHeight="1">
      <c r="B6586" s="10" t="str">
        <f t="shared" si="418"/>
        <v>پوتين ايمني نسوز717</v>
      </c>
      <c r="C6586" s="10" t="str">
        <f t="shared" si="419"/>
        <v>پوتين ايمني نسوز1403/07/23717</v>
      </c>
      <c r="D6586" s="10" t="str">
        <f>IFERROR(IF(تحویلی!$E$1="","",IF(NOSA!O6586=تحویلی!$E$1,تحویلی!$E$1&amp;COUNTIF(NOSA!$O$1:O6586,تحویلی!$E$1),"")),"")</f>
        <v/>
      </c>
      <c r="E6586" s="10" t="str">
        <f t="shared" si="420"/>
        <v>9103717</v>
      </c>
      <c r="F6586" s="10" t="str">
        <f>IFERROR(VLOOKUP(I6586,DATABASE!$N:$O,2,FALSE),"")</f>
        <v>پوتين ايمني نسوز</v>
      </c>
      <c r="G6586" s="3" t="s">
        <v>3605</v>
      </c>
      <c r="H6586" s="4">
        <v>9103</v>
      </c>
      <c r="I6586" s="3" t="s">
        <v>1472</v>
      </c>
      <c r="J6586" s="3" t="s">
        <v>1700</v>
      </c>
      <c r="K6586" s="5">
        <v>1</v>
      </c>
      <c r="L6586" s="3" t="s">
        <v>3</v>
      </c>
      <c r="M6586" s="3" t="s">
        <v>47</v>
      </c>
      <c r="N6586" s="3" t="s">
        <v>282</v>
      </c>
      <c r="O6586" s="1">
        <v>717</v>
      </c>
      <c r="P6586" s="4">
        <v>1</v>
      </c>
      <c r="Q6586" s="10">
        <f t="shared" si="421"/>
        <v>717</v>
      </c>
    </row>
    <row r="6587" spans="2:17" ht="20.25" customHeight="1">
      <c r="B6587" s="10" t="str">
        <f t="shared" si="418"/>
        <v>488</v>
      </c>
      <c r="C6587" s="10" t="str">
        <f t="shared" si="419"/>
        <v>1403/07/23488</v>
      </c>
      <c r="D6587" s="10" t="str">
        <f>IFERROR(IF(تحویلی!$E$1="","",IF(NOSA!O6587=تحویلی!$E$1,تحویلی!$E$1&amp;COUNTIF(NOSA!$O$1:O6587,تحویلی!$E$1),"")),"")</f>
        <v/>
      </c>
      <c r="E6587" s="10" t="str">
        <f t="shared" si="420"/>
        <v>9109488</v>
      </c>
      <c r="F6587" s="10" t="str">
        <f>IFERROR(VLOOKUP(I6587,DATABASE!$N:$O,2,FALSE),"")</f>
        <v/>
      </c>
      <c r="G6587" s="3" t="s">
        <v>3605</v>
      </c>
      <c r="H6587" s="4">
        <v>9109</v>
      </c>
      <c r="I6587" s="3" t="s">
        <v>2711</v>
      </c>
      <c r="J6587" s="3" t="s">
        <v>2712</v>
      </c>
      <c r="K6587" s="5">
        <v>1</v>
      </c>
      <c r="L6587" s="3" t="s">
        <v>8</v>
      </c>
      <c r="M6587" s="3" t="s">
        <v>4</v>
      </c>
      <c r="N6587" s="3" t="s">
        <v>352</v>
      </c>
      <c r="O6587" s="1">
        <v>488</v>
      </c>
      <c r="P6587" s="4">
        <v>0</v>
      </c>
      <c r="Q6587" s="10">
        <f t="shared" si="421"/>
        <v>488</v>
      </c>
    </row>
    <row r="6588" spans="2:17" ht="20.25" customHeight="1">
      <c r="B6588" s="10" t="str">
        <f t="shared" si="418"/>
        <v>دستكش ضد برش سبك471</v>
      </c>
      <c r="C6588" s="10" t="str">
        <f t="shared" si="419"/>
        <v>دستكش ضد برش سبك1403/07/23471</v>
      </c>
      <c r="D6588" s="10" t="str">
        <f>IFERROR(IF(تحویلی!$E$1="","",IF(NOSA!O6588=تحویلی!$E$1,تحویلی!$E$1&amp;COUNTIF(NOSA!$O$1:O6588,تحویلی!$E$1),"")),"")</f>
        <v/>
      </c>
      <c r="E6588" s="10" t="str">
        <f t="shared" si="420"/>
        <v>9114471</v>
      </c>
      <c r="F6588" s="10" t="str">
        <f>IFERROR(VLOOKUP(I6588,DATABASE!$N:$O,2,FALSE),"")</f>
        <v>دستكش ضد برش سبك</v>
      </c>
      <c r="G6588" s="3" t="s">
        <v>3605</v>
      </c>
      <c r="H6588" s="4">
        <v>9114</v>
      </c>
      <c r="I6588" s="3" t="s">
        <v>1442</v>
      </c>
      <c r="J6588" s="3" t="s">
        <v>22</v>
      </c>
      <c r="K6588" s="5">
        <v>1</v>
      </c>
      <c r="L6588" s="3" t="s">
        <v>3</v>
      </c>
      <c r="M6588" s="3" t="s">
        <v>43</v>
      </c>
      <c r="N6588" s="3" t="s">
        <v>97</v>
      </c>
      <c r="O6588" s="1">
        <v>471</v>
      </c>
      <c r="P6588" s="4">
        <v>0</v>
      </c>
      <c r="Q6588" s="10">
        <f t="shared" si="421"/>
        <v>471</v>
      </c>
    </row>
    <row r="6589" spans="2:17" ht="20.25" customHeight="1">
      <c r="B6589" s="10" t="str">
        <f t="shared" si="418"/>
        <v>دستكش ضد برش سبك930</v>
      </c>
      <c r="C6589" s="10" t="str">
        <f t="shared" si="419"/>
        <v>دستكش ضد برش سبك1403/07/24930</v>
      </c>
      <c r="D6589" s="10" t="str">
        <f>IFERROR(IF(تحویلی!$E$1="","",IF(NOSA!O6589=تحویلی!$E$1,تحویلی!$E$1&amp;COUNTIF(NOSA!$O$1:O6589,تحویلی!$E$1),"")),"")</f>
        <v/>
      </c>
      <c r="E6589" s="10" t="str">
        <f t="shared" si="420"/>
        <v>9119930</v>
      </c>
      <c r="F6589" s="10" t="str">
        <f>IFERROR(VLOOKUP(I6589,DATABASE!$N:$O,2,FALSE),"")</f>
        <v>دستكش ضد برش سبك</v>
      </c>
      <c r="G6589" s="3" t="s">
        <v>3606</v>
      </c>
      <c r="H6589" s="4">
        <v>9119</v>
      </c>
      <c r="I6589" s="3" t="s">
        <v>1442</v>
      </c>
      <c r="J6589" s="3" t="s">
        <v>22</v>
      </c>
      <c r="K6589" s="5">
        <v>1</v>
      </c>
      <c r="L6589" s="3" t="s">
        <v>3</v>
      </c>
      <c r="M6589" s="3" t="s">
        <v>19</v>
      </c>
      <c r="N6589" s="3" t="s">
        <v>3523</v>
      </c>
      <c r="O6589" s="1">
        <v>930</v>
      </c>
      <c r="P6589" s="4">
        <v>0</v>
      </c>
      <c r="Q6589" s="10">
        <f t="shared" si="421"/>
        <v>930</v>
      </c>
    </row>
    <row r="6590" spans="2:17" ht="20.25" customHeight="1">
      <c r="B6590" s="10" t="str">
        <f t="shared" si="418"/>
        <v>لباس كار ديرسوز(بلوز و شلوار)221</v>
      </c>
      <c r="C6590" s="10" t="str">
        <f t="shared" si="419"/>
        <v>لباس كار ديرسوز(بلوز و شلوار)1403/07/24221</v>
      </c>
      <c r="D6590" s="10" t="str">
        <f>IFERROR(IF(تحویلی!$E$1="","",IF(NOSA!O6590=تحویلی!$E$1,تحویلی!$E$1&amp;COUNTIF(NOSA!$O$1:O6590,تحویلی!$E$1),"")),"")</f>
        <v/>
      </c>
      <c r="E6590" s="10" t="str">
        <f t="shared" si="420"/>
        <v>9137221</v>
      </c>
      <c r="F6590" s="10" t="str">
        <f>IFERROR(VLOOKUP(I6590,DATABASE!$N:$O,2,FALSE),"")</f>
        <v>لباس كار ديرسوز(بلوز و شلوار)</v>
      </c>
      <c r="G6590" s="3" t="s">
        <v>3606</v>
      </c>
      <c r="H6590" s="4">
        <v>9137</v>
      </c>
      <c r="I6590" s="3" t="s">
        <v>1619</v>
      </c>
      <c r="J6590" s="3" t="s">
        <v>1620</v>
      </c>
      <c r="K6590" s="5">
        <v>1</v>
      </c>
      <c r="L6590" s="3" t="s">
        <v>28</v>
      </c>
      <c r="M6590" s="3" t="s">
        <v>9</v>
      </c>
      <c r="N6590" s="3" t="s">
        <v>2703</v>
      </c>
      <c r="O6590" s="1">
        <v>221</v>
      </c>
      <c r="P6590" s="4">
        <v>0</v>
      </c>
      <c r="Q6590" s="10">
        <f t="shared" si="421"/>
        <v>221</v>
      </c>
    </row>
    <row r="6591" spans="2:17" ht="20.25" customHeight="1">
      <c r="B6591" s="10" t="str">
        <f t="shared" si="418"/>
        <v>دستكش ضد برش سبك784</v>
      </c>
      <c r="C6591" s="10" t="str">
        <f t="shared" si="419"/>
        <v>دستكش ضد برش سبك1403/07/24784</v>
      </c>
      <c r="D6591" s="10" t="str">
        <f>IFERROR(IF(تحویلی!$E$1="","",IF(NOSA!O6591=تحویلی!$E$1,تحویلی!$E$1&amp;COUNTIF(NOSA!$O$1:O6591,تحویلی!$E$1),"")),"")</f>
        <v/>
      </c>
      <c r="E6591" s="10" t="str">
        <f t="shared" si="420"/>
        <v>9138784</v>
      </c>
      <c r="F6591" s="10" t="str">
        <f>IFERROR(VLOOKUP(I6591,DATABASE!$N:$O,2,FALSE),"")</f>
        <v>دستكش ضد برش سبك</v>
      </c>
      <c r="G6591" s="3" t="s">
        <v>3606</v>
      </c>
      <c r="H6591" s="4">
        <v>9138</v>
      </c>
      <c r="I6591" s="3" t="s">
        <v>1442</v>
      </c>
      <c r="J6591" s="3" t="s">
        <v>22</v>
      </c>
      <c r="K6591" s="5">
        <v>1</v>
      </c>
      <c r="L6591" s="3" t="s">
        <v>3</v>
      </c>
      <c r="M6591" s="3" t="s">
        <v>40</v>
      </c>
      <c r="N6591" s="3" t="s">
        <v>2812</v>
      </c>
      <c r="O6591" s="1">
        <v>784</v>
      </c>
      <c r="P6591" s="4">
        <v>0</v>
      </c>
      <c r="Q6591" s="10">
        <f t="shared" si="421"/>
        <v>784</v>
      </c>
    </row>
    <row r="6592" spans="2:17" ht="20.25" customHeight="1">
      <c r="B6592" s="10" t="str">
        <f t="shared" si="418"/>
        <v>نقاب تيره محافظ صورت معمولي847</v>
      </c>
      <c r="C6592" s="10" t="str">
        <f t="shared" si="419"/>
        <v>نقاب تيره محافظ صورت معمولي1403/07/24847</v>
      </c>
      <c r="D6592" s="10" t="str">
        <f>IFERROR(IF(تحویلی!$E$1="","",IF(NOSA!O6592=تحویلی!$E$1,تحویلی!$E$1&amp;COUNTIF(NOSA!$O$1:O6592,تحویلی!$E$1),"")),"")</f>
        <v/>
      </c>
      <c r="E6592" s="10" t="str">
        <f t="shared" si="420"/>
        <v>9142847</v>
      </c>
      <c r="F6592" s="10" t="str">
        <f>IFERROR(VLOOKUP(I6592,DATABASE!$N:$O,2,FALSE),"")</f>
        <v>نقاب تيره محافظ صورت معمولي</v>
      </c>
      <c r="G6592" s="3" t="s">
        <v>3606</v>
      </c>
      <c r="H6592" s="4">
        <v>9142</v>
      </c>
      <c r="I6592" s="3" t="s">
        <v>1557</v>
      </c>
      <c r="J6592" s="3" t="s">
        <v>115</v>
      </c>
      <c r="K6592" s="5">
        <v>1</v>
      </c>
      <c r="L6592" s="3" t="s">
        <v>8</v>
      </c>
      <c r="M6592" s="3" t="s">
        <v>4</v>
      </c>
      <c r="N6592" s="3" t="s">
        <v>2722</v>
      </c>
      <c r="O6592" s="1">
        <v>847</v>
      </c>
      <c r="P6592" s="4">
        <v>0</v>
      </c>
      <c r="Q6592" s="10">
        <f t="shared" si="421"/>
        <v>847</v>
      </c>
    </row>
    <row r="6593" spans="2:17" ht="20.25" customHeight="1">
      <c r="B6593" s="10" t="str">
        <f t="shared" si="418"/>
        <v>هدگير نقاب847</v>
      </c>
      <c r="C6593" s="10" t="str">
        <f t="shared" si="419"/>
        <v>هدگير نقاب1403/07/24847</v>
      </c>
      <c r="D6593" s="10" t="str">
        <f>IFERROR(IF(تحویلی!$E$1="","",IF(NOSA!O6593=تحویلی!$E$1,تحویلی!$E$1&amp;COUNTIF(NOSA!$O$1:O6593,تحویلی!$E$1),"")),"")</f>
        <v/>
      </c>
      <c r="E6593" s="10" t="str">
        <f t="shared" si="420"/>
        <v>9142847</v>
      </c>
      <c r="F6593" s="10" t="str">
        <f>IFERROR(VLOOKUP(I6593,DATABASE!$N:$O,2,FALSE),"")</f>
        <v>هدگير نقاب</v>
      </c>
      <c r="G6593" s="3" t="s">
        <v>3606</v>
      </c>
      <c r="H6593" s="4">
        <v>9142</v>
      </c>
      <c r="I6593" s="3" t="s">
        <v>1468</v>
      </c>
      <c r="J6593" s="3" t="s">
        <v>12</v>
      </c>
      <c r="K6593" s="5">
        <v>1</v>
      </c>
      <c r="L6593" s="3" t="s">
        <v>8</v>
      </c>
      <c r="M6593" s="3" t="s">
        <v>4</v>
      </c>
      <c r="N6593" s="3" t="s">
        <v>2722</v>
      </c>
      <c r="O6593" s="1">
        <v>847</v>
      </c>
      <c r="P6593" s="4">
        <v>0</v>
      </c>
      <c r="Q6593" s="10">
        <f t="shared" si="421"/>
        <v>847</v>
      </c>
    </row>
    <row r="6594" spans="2:17" ht="20.25" customHeight="1">
      <c r="B6594" s="10" t="str">
        <f t="shared" si="418"/>
        <v>لباس كار ديرسوز(شلوار) 851</v>
      </c>
      <c r="C6594" s="10" t="str">
        <f t="shared" si="419"/>
        <v>لباس كار ديرسوز(شلوار) 1403/07/24851</v>
      </c>
      <c r="D6594" s="10" t="str">
        <f>IFERROR(IF(تحویلی!$E$1="","",IF(NOSA!O6594=تحویلی!$E$1,تحویلی!$E$1&amp;COUNTIF(NOSA!$O$1:O6594,تحویلی!$E$1),"")),"")</f>
        <v/>
      </c>
      <c r="E6594" s="10" t="str">
        <f t="shared" si="420"/>
        <v>9144851</v>
      </c>
      <c r="F6594" s="10" t="str">
        <f>IFERROR(VLOOKUP(I6594,DATABASE!$N:$O,2,FALSE),"")</f>
        <v xml:space="preserve">لباس كار ديرسوز(شلوار) </v>
      </c>
      <c r="G6594" s="3" t="s">
        <v>3606</v>
      </c>
      <c r="H6594" s="4">
        <v>9144</v>
      </c>
      <c r="I6594" s="3" t="s">
        <v>2317</v>
      </c>
      <c r="J6594" s="3" t="s">
        <v>2825</v>
      </c>
      <c r="K6594" s="5">
        <v>1</v>
      </c>
      <c r="L6594" s="3" t="s">
        <v>8</v>
      </c>
      <c r="M6594" s="3" t="s">
        <v>47</v>
      </c>
      <c r="N6594" s="3" t="s">
        <v>2847</v>
      </c>
      <c r="O6594" s="1">
        <v>851</v>
      </c>
      <c r="P6594" s="4">
        <v>0</v>
      </c>
      <c r="Q6594" s="10">
        <f t="shared" si="421"/>
        <v>851</v>
      </c>
    </row>
    <row r="6595" spans="2:17" ht="20.25" customHeight="1">
      <c r="B6595" s="10" t="str">
        <f t="shared" si="418"/>
        <v>دستكش ضد برش سبك739</v>
      </c>
      <c r="C6595" s="10" t="str">
        <f t="shared" si="419"/>
        <v>دستكش ضد برش سبك1403/07/24739</v>
      </c>
      <c r="D6595" s="10" t="str">
        <f>IFERROR(IF(تحویلی!$E$1="","",IF(NOSA!O6595=تحویلی!$E$1,تحویلی!$E$1&amp;COUNTIF(NOSA!$O$1:O6595,تحویلی!$E$1),"")),"")</f>
        <v/>
      </c>
      <c r="E6595" s="10" t="str">
        <f t="shared" si="420"/>
        <v>9150739</v>
      </c>
      <c r="F6595" s="10" t="str">
        <f>IFERROR(VLOOKUP(I6595,DATABASE!$N:$O,2,FALSE),"")</f>
        <v>دستكش ضد برش سبك</v>
      </c>
      <c r="G6595" s="3" t="s">
        <v>3606</v>
      </c>
      <c r="H6595" s="4">
        <v>9150</v>
      </c>
      <c r="I6595" s="3" t="s">
        <v>1442</v>
      </c>
      <c r="J6595" s="3" t="s">
        <v>22</v>
      </c>
      <c r="K6595" s="5">
        <v>1</v>
      </c>
      <c r="L6595" s="3" t="s">
        <v>3</v>
      </c>
      <c r="M6595" s="3" t="s">
        <v>47</v>
      </c>
      <c r="N6595" s="3" t="s">
        <v>2890</v>
      </c>
      <c r="O6595" s="1">
        <v>739</v>
      </c>
      <c r="P6595" s="4">
        <v>0</v>
      </c>
      <c r="Q6595" s="10">
        <f t="shared" si="421"/>
        <v>739</v>
      </c>
    </row>
    <row r="6596" spans="2:17" ht="20.25" customHeight="1">
      <c r="B6596" s="10" t="str">
        <f t="shared" si="418"/>
        <v>دستكش ضد برش سبك841</v>
      </c>
      <c r="C6596" s="10" t="str">
        <f t="shared" si="419"/>
        <v>دستكش ضد برش سبك1403/07/24841</v>
      </c>
      <c r="D6596" s="10" t="str">
        <f>IFERROR(IF(تحویلی!$E$1="","",IF(NOSA!O6596=تحویلی!$E$1,تحویلی!$E$1&amp;COUNTIF(NOSA!$O$1:O6596,تحویلی!$E$1),"")),"")</f>
        <v/>
      </c>
      <c r="E6596" s="10" t="str">
        <f t="shared" si="420"/>
        <v>9150841</v>
      </c>
      <c r="F6596" s="10" t="str">
        <f>IFERROR(VLOOKUP(I6596,DATABASE!$N:$O,2,FALSE),"")</f>
        <v>دستكش ضد برش سبك</v>
      </c>
      <c r="G6596" s="3" t="s">
        <v>3606</v>
      </c>
      <c r="H6596" s="4">
        <v>9150</v>
      </c>
      <c r="I6596" s="3" t="s">
        <v>1442</v>
      </c>
      <c r="J6596" s="3" t="s">
        <v>22</v>
      </c>
      <c r="K6596" s="5">
        <v>1</v>
      </c>
      <c r="L6596" s="3" t="s">
        <v>3</v>
      </c>
      <c r="M6596" s="3" t="s">
        <v>47</v>
      </c>
      <c r="N6596" s="3" t="s">
        <v>3314</v>
      </c>
      <c r="O6596" s="1">
        <v>841</v>
      </c>
      <c r="P6596" s="4">
        <v>0</v>
      </c>
      <c r="Q6596" s="10">
        <f t="shared" si="421"/>
        <v>841</v>
      </c>
    </row>
    <row r="6597" spans="2:17" ht="20.25" customHeight="1">
      <c r="B6597" s="10" t="str">
        <f t="shared" si="418"/>
        <v>دستكش ضد برش سبك83</v>
      </c>
      <c r="C6597" s="10" t="str">
        <f t="shared" si="419"/>
        <v>دستكش ضد برش سبك1403/07/2483</v>
      </c>
      <c r="D6597" s="10" t="str">
        <f>IFERROR(IF(تحویلی!$E$1="","",IF(NOSA!O6597=تحویلی!$E$1,تحویلی!$E$1&amp;COUNTIF(NOSA!$O$1:O6597,تحویلی!$E$1),"")),"")</f>
        <v/>
      </c>
      <c r="E6597" s="10" t="str">
        <f t="shared" si="420"/>
        <v>915283</v>
      </c>
      <c r="F6597" s="10" t="str">
        <f>IFERROR(VLOOKUP(I6597,DATABASE!$N:$O,2,FALSE),"")</f>
        <v>دستكش ضد برش سبك</v>
      </c>
      <c r="G6597" s="3" t="s">
        <v>3606</v>
      </c>
      <c r="H6597" s="4">
        <v>9152</v>
      </c>
      <c r="I6597" s="3" t="s">
        <v>1442</v>
      </c>
      <c r="J6597" s="3" t="s">
        <v>22</v>
      </c>
      <c r="K6597" s="5">
        <v>1</v>
      </c>
      <c r="L6597" s="3" t="s">
        <v>3</v>
      </c>
      <c r="M6597" s="3" t="s">
        <v>43</v>
      </c>
      <c r="N6597" s="3" t="s">
        <v>246</v>
      </c>
      <c r="O6597" s="1">
        <v>83</v>
      </c>
      <c r="P6597" s="4">
        <v>0</v>
      </c>
      <c r="Q6597" s="10">
        <f t="shared" si="421"/>
        <v>83</v>
      </c>
    </row>
    <row r="6598" spans="2:17" ht="20.25" customHeight="1">
      <c r="B6598" s="10" t="str">
        <f t="shared" si="418"/>
        <v>پابند نسوز چرمي725</v>
      </c>
      <c r="C6598" s="10" t="str">
        <f t="shared" si="419"/>
        <v>پابند نسوز چرمي1403/07/24725</v>
      </c>
      <c r="D6598" s="10" t="str">
        <f>IFERROR(IF(تحویلی!$E$1="","",IF(NOSA!O6598=تحویلی!$E$1,تحویلی!$E$1&amp;COUNTIF(NOSA!$O$1:O6598,تحویلی!$E$1),"")),"")</f>
        <v/>
      </c>
      <c r="E6598" s="10" t="str">
        <f t="shared" si="420"/>
        <v>9153725</v>
      </c>
      <c r="F6598" s="10" t="str">
        <f>IFERROR(VLOOKUP(I6598,DATABASE!$N:$O,2,FALSE),"")</f>
        <v>پابند نسوز چرمي</v>
      </c>
      <c r="G6598" s="3" t="s">
        <v>3606</v>
      </c>
      <c r="H6598" s="4">
        <v>9153</v>
      </c>
      <c r="I6598" s="3" t="s">
        <v>1460</v>
      </c>
      <c r="J6598" s="3" t="s">
        <v>18</v>
      </c>
      <c r="K6598" s="5">
        <v>1</v>
      </c>
      <c r="L6598" s="3" t="s">
        <v>3</v>
      </c>
      <c r="M6598" s="3" t="s">
        <v>19</v>
      </c>
      <c r="N6598" s="3" t="s">
        <v>982</v>
      </c>
      <c r="O6598" s="1">
        <v>725</v>
      </c>
      <c r="P6598" s="4">
        <v>0</v>
      </c>
      <c r="Q6598" s="10">
        <f t="shared" si="421"/>
        <v>725</v>
      </c>
    </row>
    <row r="6599" spans="2:17" ht="20.25" customHeight="1">
      <c r="B6599" s="10" t="str">
        <f t="shared" si="418"/>
        <v>دستكش ساق بلند نسوز86</v>
      </c>
      <c r="C6599" s="10" t="str">
        <f t="shared" si="419"/>
        <v>دستكش ساق بلند نسوز1403/07/2486</v>
      </c>
      <c r="D6599" s="10" t="str">
        <f>IFERROR(IF(تحویلی!$E$1="","",IF(NOSA!O6599=تحویلی!$E$1,تحویلی!$E$1&amp;COUNTIF(NOSA!$O$1:O6599,تحویلی!$E$1),"")),"")</f>
        <v/>
      </c>
      <c r="E6599" s="10" t="str">
        <f t="shared" si="420"/>
        <v>915686</v>
      </c>
      <c r="F6599" s="10" t="str">
        <f>IFERROR(VLOOKUP(I6599,DATABASE!$N:$O,2,FALSE),"")</f>
        <v>دستكش ساق بلند نسوز</v>
      </c>
      <c r="G6599" s="3" t="s">
        <v>3606</v>
      </c>
      <c r="H6599" s="4">
        <v>9156</v>
      </c>
      <c r="I6599" s="3" t="s">
        <v>1461</v>
      </c>
      <c r="J6599" s="3" t="s">
        <v>34</v>
      </c>
      <c r="K6599" s="5">
        <v>1</v>
      </c>
      <c r="L6599" s="3" t="s">
        <v>3</v>
      </c>
      <c r="M6599" s="3" t="s">
        <v>4</v>
      </c>
      <c r="N6599" s="3" t="s">
        <v>105</v>
      </c>
      <c r="O6599" s="1">
        <v>86</v>
      </c>
      <c r="P6599" s="4">
        <v>1</v>
      </c>
      <c r="Q6599" s="10">
        <f t="shared" si="421"/>
        <v>86</v>
      </c>
    </row>
    <row r="6600" spans="2:17" ht="20.25" customHeight="1">
      <c r="B6600" s="10" t="str">
        <f t="shared" si="418"/>
        <v>رابط فنري نقاب كلاه ايمني834</v>
      </c>
      <c r="C6600" s="10" t="str">
        <f t="shared" si="419"/>
        <v>رابط فنري نقاب كلاه ايمني1403/07/24834</v>
      </c>
      <c r="D6600" s="10" t="str">
        <f>IFERROR(IF(تحویلی!$E$1="","",IF(NOSA!O6600=تحویلی!$E$1,تحویلی!$E$1&amp;COUNTIF(NOSA!$O$1:O6600,تحویلی!$E$1),"")),"")</f>
        <v/>
      </c>
      <c r="E6600" s="10" t="str">
        <f t="shared" si="420"/>
        <v>9159834</v>
      </c>
      <c r="F6600" s="10" t="str">
        <f>IFERROR(VLOOKUP(I6600,DATABASE!$N:$O,2,FALSE),"")</f>
        <v>رابط فنري نقاب كلاه ايمني</v>
      </c>
      <c r="G6600" s="3" t="s">
        <v>3606</v>
      </c>
      <c r="H6600" s="4">
        <v>9159</v>
      </c>
      <c r="I6600" s="3" t="s">
        <v>1454</v>
      </c>
      <c r="J6600" s="3" t="s">
        <v>135</v>
      </c>
      <c r="K6600" s="5">
        <v>1</v>
      </c>
      <c r="L6600" s="3" t="s">
        <v>8</v>
      </c>
      <c r="M6600" s="3" t="s">
        <v>19</v>
      </c>
      <c r="N6600" s="3" t="s">
        <v>2647</v>
      </c>
      <c r="O6600" s="1">
        <v>834</v>
      </c>
      <c r="P6600" s="4">
        <v>1</v>
      </c>
      <c r="Q6600" s="10">
        <f t="shared" si="421"/>
        <v>834</v>
      </c>
    </row>
    <row r="6601" spans="2:17" ht="20.25" customHeight="1">
      <c r="B6601" s="10" t="str">
        <f t="shared" si="418"/>
        <v>دستكش ضد برش سبك641</v>
      </c>
      <c r="C6601" s="10" t="str">
        <f t="shared" si="419"/>
        <v>دستكش ضد برش سبك1403/07/24641</v>
      </c>
      <c r="D6601" s="10" t="str">
        <f>IFERROR(IF(تحویلی!$E$1="","",IF(NOSA!O6601=تحویلی!$E$1,تحویلی!$E$1&amp;COUNTIF(NOSA!$O$1:O6601,تحویلی!$E$1),"")),"")</f>
        <v/>
      </c>
      <c r="E6601" s="10" t="str">
        <f t="shared" si="420"/>
        <v>9062641</v>
      </c>
      <c r="F6601" s="10" t="str">
        <f>IFERROR(VLOOKUP(I6601,DATABASE!$N:$O,2,FALSE),"")</f>
        <v>دستكش ضد برش سبك</v>
      </c>
      <c r="G6601" s="3" t="s">
        <v>3606</v>
      </c>
      <c r="H6601" s="4">
        <v>9062</v>
      </c>
      <c r="I6601" s="3" t="s">
        <v>1442</v>
      </c>
      <c r="J6601" s="3" t="s">
        <v>22</v>
      </c>
      <c r="K6601" s="5">
        <v>1</v>
      </c>
      <c r="L6601" s="3" t="s">
        <v>3</v>
      </c>
      <c r="M6601" s="3" t="s">
        <v>47</v>
      </c>
      <c r="N6601" s="3" t="s">
        <v>154</v>
      </c>
      <c r="O6601" s="1">
        <v>641</v>
      </c>
      <c r="P6601" s="4">
        <v>0</v>
      </c>
      <c r="Q6601" s="10">
        <f t="shared" si="421"/>
        <v>641</v>
      </c>
    </row>
    <row r="6602" spans="2:17" ht="20.25" customHeight="1">
      <c r="B6602" s="10" t="str">
        <f t="shared" si="418"/>
        <v>دستكش ضد برش سبك893</v>
      </c>
      <c r="C6602" s="10" t="str">
        <f t="shared" si="419"/>
        <v>دستكش ضد برش سبك1403/07/25893</v>
      </c>
      <c r="D6602" s="10" t="str">
        <f>IFERROR(IF(تحویلی!$E$1="","",IF(NOSA!O6602=تحویلی!$E$1,تحویلی!$E$1&amp;COUNTIF(NOSA!$O$1:O6602,تحویلی!$E$1),"")),"")</f>
        <v/>
      </c>
      <c r="E6602" s="10" t="str">
        <f t="shared" si="420"/>
        <v>9170893</v>
      </c>
      <c r="F6602" s="10" t="str">
        <f>IFERROR(VLOOKUP(I6602,DATABASE!$N:$O,2,FALSE),"")</f>
        <v>دستكش ضد برش سبك</v>
      </c>
      <c r="G6602" s="3" t="s">
        <v>3607</v>
      </c>
      <c r="H6602" s="4">
        <v>9170</v>
      </c>
      <c r="I6602" s="3" t="s">
        <v>1442</v>
      </c>
      <c r="J6602" s="3" t="s">
        <v>22</v>
      </c>
      <c r="K6602" s="5">
        <v>1</v>
      </c>
      <c r="L6602" s="3" t="s">
        <v>3</v>
      </c>
      <c r="M6602" s="3" t="s">
        <v>47</v>
      </c>
      <c r="N6602" s="3" t="s">
        <v>3439</v>
      </c>
      <c r="O6602" s="1">
        <v>893</v>
      </c>
      <c r="P6602" s="4">
        <v>0</v>
      </c>
      <c r="Q6602" s="10">
        <f t="shared" si="421"/>
        <v>893</v>
      </c>
    </row>
    <row r="6603" spans="2:17" ht="20.25" customHeight="1">
      <c r="B6603" s="10" t="str">
        <f t="shared" si="418"/>
        <v>دستكش ضد اسيد و روغن294</v>
      </c>
      <c r="C6603" s="10" t="str">
        <f t="shared" si="419"/>
        <v>دستكش ضد اسيد و روغن1403/07/25294</v>
      </c>
      <c r="D6603" s="10" t="str">
        <f>IFERROR(IF(تحویلی!$E$1="","",IF(NOSA!O6603=تحویلی!$E$1,تحویلی!$E$1&amp;COUNTIF(NOSA!$O$1:O6603,تحویلی!$E$1),"")),"")</f>
        <v/>
      </c>
      <c r="E6603" s="10" t="str">
        <f t="shared" si="420"/>
        <v>9182294</v>
      </c>
      <c r="F6603" s="10" t="str">
        <f>IFERROR(VLOOKUP(I6603,DATABASE!$N:$O,2,FALSE),"")</f>
        <v>دستكش ضد اسيد و روغن</v>
      </c>
      <c r="G6603" s="3" t="s">
        <v>3607</v>
      </c>
      <c r="H6603" s="4">
        <v>9182</v>
      </c>
      <c r="I6603" s="3" t="s">
        <v>1693</v>
      </c>
      <c r="J6603" s="3" t="s">
        <v>507</v>
      </c>
      <c r="K6603" s="5">
        <v>1</v>
      </c>
      <c r="L6603" s="3" t="s">
        <v>3</v>
      </c>
      <c r="M6603" s="3" t="s">
        <v>25</v>
      </c>
      <c r="N6603" s="3" t="s">
        <v>203</v>
      </c>
      <c r="O6603" s="1">
        <v>294</v>
      </c>
      <c r="P6603" s="4">
        <v>0</v>
      </c>
      <c r="Q6603" s="10">
        <f t="shared" si="421"/>
        <v>294</v>
      </c>
    </row>
    <row r="6604" spans="2:17" ht="20.25" customHeight="1">
      <c r="B6604" s="10" t="str">
        <f t="shared" si="418"/>
        <v>لباس كار ديرسوز(شلوار) 294</v>
      </c>
      <c r="C6604" s="10" t="str">
        <f t="shared" si="419"/>
        <v>لباس كار ديرسوز(شلوار) 1403/07/25294</v>
      </c>
      <c r="D6604" s="10" t="str">
        <f>IFERROR(IF(تحویلی!$E$1="","",IF(NOSA!O6604=تحویلی!$E$1,تحویلی!$E$1&amp;COUNTIF(NOSA!$O$1:O6604,تحویلی!$E$1),"")),"")</f>
        <v/>
      </c>
      <c r="E6604" s="10" t="str">
        <f t="shared" si="420"/>
        <v>9182294</v>
      </c>
      <c r="F6604" s="10" t="str">
        <f>IFERROR(VLOOKUP(I6604,DATABASE!$N:$O,2,FALSE),"")</f>
        <v xml:space="preserve">لباس كار ديرسوز(شلوار) </v>
      </c>
      <c r="G6604" s="3" t="s">
        <v>3607</v>
      </c>
      <c r="H6604" s="4">
        <v>9182</v>
      </c>
      <c r="I6604" s="3" t="s">
        <v>2317</v>
      </c>
      <c r="J6604" s="3" t="s">
        <v>2825</v>
      </c>
      <c r="K6604" s="5">
        <v>1</v>
      </c>
      <c r="L6604" s="3" t="s">
        <v>8</v>
      </c>
      <c r="M6604" s="3" t="s">
        <v>25</v>
      </c>
      <c r="N6604" s="3" t="s">
        <v>203</v>
      </c>
      <c r="O6604" s="1">
        <v>294</v>
      </c>
      <c r="P6604" s="4">
        <v>0</v>
      </c>
      <c r="Q6604" s="10">
        <f t="shared" si="421"/>
        <v>294</v>
      </c>
    </row>
    <row r="6605" spans="2:17" ht="20.25" customHeight="1">
      <c r="B6605" s="10" t="str">
        <f t="shared" si="418"/>
        <v>شيشه مات ماسك جوشكاري582</v>
      </c>
      <c r="C6605" s="10" t="str">
        <f t="shared" si="419"/>
        <v>شيشه مات ماسك جوشكاري1403/07/25582</v>
      </c>
      <c r="D6605" s="10" t="str">
        <f>IFERROR(IF(تحویلی!$E$1="","",IF(NOSA!O6605=تحویلی!$E$1,تحویلی!$E$1&amp;COUNTIF(NOSA!$O$1:O6605,تحویلی!$E$1),"")),"")</f>
        <v/>
      </c>
      <c r="E6605" s="10" t="str">
        <f t="shared" si="420"/>
        <v>9185582</v>
      </c>
      <c r="F6605" s="10" t="str">
        <f>IFERROR(VLOOKUP(I6605,DATABASE!$N:$O,2,FALSE),"")</f>
        <v>شيشه مات ماسك جوشكاري</v>
      </c>
      <c r="G6605" s="3" t="s">
        <v>3607</v>
      </c>
      <c r="H6605" s="4">
        <v>9185</v>
      </c>
      <c r="I6605" s="3" t="s">
        <v>1507</v>
      </c>
      <c r="J6605" s="3" t="s">
        <v>113</v>
      </c>
      <c r="K6605" s="5">
        <v>3</v>
      </c>
      <c r="L6605" s="3" t="s">
        <v>8</v>
      </c>
      <c r="M6605" s="3" t="s">
        <v>189</v>
      </c>
      <c r="N6605" s="3" t="s">
        <v>80</v>
      </c>
      <c r="O6605" s="1">
        <v>582</v>
      </c>
      <c r="P6605" s="4">
        <v>0</v>
      </c>
      <c r="Q6605" s="10">
        <f t="shared" si="421"/>
        <v>582</v>
      </c>
    </row>
    <row r="6606" spans="2:17" ht="20.25" customHeight="1">
      <c r="B6606" s="10" t="str">
        <f t="shared" si="418"/>
        <v>دستكش ضد برش سبك862</v>
      </c>
      <c r="C6606" s="10" t="str">
        <f t="shared" si="419"/>
        <v>دستكش ضد برش سبك1403/07/26862</v>
      </c>
      <c r="D6606" s="10" t="str">
        <f>IFERROR(IF(تحویلی!$E$1="","",IF(NOSA!O6606=تحویلی!$E$1,تحویلی!$E$1&amp;COUNTIF(NOSA!$O$1:O6606,تحویلی!$E$1),"")),"")</f>
        <v/>
      </c>
      <c r="E6606" s="10" t="str">
        <f t="shared" si="420"/>
        <v>9204862</v>
      </c>
      <c r="F6606" s="10" t="str">
        <f>IFERROR(VLOOKUP(I6606,DATABASE!$N:$O,2,FALSE),"")</f>
        <v>دستكش ضد برش سبك</v>
      </c>
      <c r="G6606" s="3" t="s">
        <v>3608</v>
      </c>
      <c r="H6606" s="4">
        <v>9204</v>
      </c>
      <c r="I6606" s="3" t="s">
        <v>1442</v>
      </c>
      <c r="J6606" s="3" t="s">
        <v>22</v>
      </c>
      <c r="K6606" s="5">
        <v>1</v>
      </c>
      <c r="L6606" s="3" t="s">
        <v>3</v>
      </c>
      <c r="M6606" s="3" t="s">
        <v>47</v>
      </c>
      <c r="N6606" s="3" t="s">
        <v>2892</v>
      </c>
      <c r="O6606" s="1">
        <v>862</v>
      </c>
      <c r="P6606" s="4">
        <v>1</v>
      </c>
      <c r="Q6606" s="10">
        <f t="shared" si="421"/>
        <v>862</v>
      </c>
    </row>
    <row r="6607" spans="2:17" ht="20.25" customHeight="1">
      <c r="B6607" s="10" t="str">
        <f t="shared" ref="B6607:B6670" si="422">F6607&amp;Q6607</f>
        <v>لباس كار كارشناسي10</v>
      </c>
      <c r="C6607" s="10" t="str">
        <f t="shared" ref="C6607:C6670" si="423">F6607&amp;G6607&amp;O6607</f>
        <v>لباس كار كارشناسي1403/07/2610</v>
      </c>
      <c r="D6607" s="10" t="str">
        <f>IFERROR(IF(تحویلی!$E$1="","",IF(NOSA!O6607=تحویلی!$E$1,تحویلی!$E$1&amp;COUNTIF(NOSA!$O$1:O6607,تحویلی!$E$1),"")),"")</f>
        <v/>
      </c>
      <c r="E6607" s="10" t="str">
        <f t="shared" ref="E6607:E6670" si="424">H6607&amp;O6607</f>
        <v>920510</v>
      </c>
      <c r="F6607" s="10" t="str">
        <f>IFERROR(VLOOKUP(I6607,DATABASE!$N:$O,2,FALSE),"")</f>
        <v>لباس كار كارشناسي</v>
      </c>
      <c r="G6607" s="3" t="s">
        <v>3608</v>
      </c>
      <c r="H6607" s="4">
        <v>9205</v>
      </c>
      <c r="I6607" s="3" t="s">
        <v>2346</v>
      </c>
      <c r="J6607" s="3" t="s">
        <v>3296</v>
      </c>
      <c r="K6607" s="5">
        <v>1</v>
      </c>
      <c r="L6607" s="3" t="s">
        <v>28</v>
      </c>
      <c r="M6607" s="3" t="s">
        <v>266</v>
      </c>
      <c r="N6607" s="3" t="s">
        <v>278</v>
      </c>
      <c r="O6607" s="1">
        <v>10</v>
      </c>
      <c r="P6607" s="4">
        <v>1</v>
      </c>
      <c r="Q6607" s="10">
        <f t="shared" si="421"/>
        <v>10</v>
      </c>
    </row>
    <row r="6608" spans="2:17" ht="20.25" customHeight="1">
      <c r="B6608" s="10" t="str">
        <f t="shared" si="422"/>
        <v>دستكش ضد برش سبك848</v>
      </c>
      <c r="C6608" s="10" t="str">
        <f t="shared" si="423"/>
        <v>دستكش ضد برش سبك1403/07/26848</v>
      </c>
      <c r="D6608" s="10" t="str">
        <f>IFERROR(IF(تحویلی!$E$1="","",IF(NOSA!O6608=تحویلی!$E$1,تحویلی!$E$1&amp;COUNTIF(NOSA!$O$1:O6608,تحویلی!$E$1),"")),"")</f>
        <v/>
      </c>
      <c r="E6608" s="10" t="str">
        <f t="shared" si="424"/>
        <v>9206848</v>
      </c>
      <c r="F6608" s="10" t="str">
        <f>IFERROR(VLOOKUP(I6608,DATABASE!$N:$O,2,FALSE),"")</f>
        <v>دستكش ضد برش سبك</v>
      </c>
      <c r="G6608" s="3" t="s">
        <v>3608</v>
      </c>
      <c r="H6608" s="4">
        <v>9206</v>
      </c>
      <c r="I6608" s="3" t="s">
        <v>1442</v>
      </c>
      <c r="J6608" s="3" t="s">
        <v>22</v>
      </c>
      <c r="K6608" s="5">
        <v>1</v>
      </c>
      <c r="L6608" s="3" t="s">
        <v>3</v>
      </c>
      <c r="M6608" s="3" t="s">
        <v>47</v>
      </c>
      <c r="N6608" s="3" t="s">
        <v>2750</v>
      </c>
      <c r="O6608" s="1">
        <v>848</v>
      </c>
      <c r="P6608" s="4">
        <v>0</v>
      </c>
      <c r="Q6608" s="10">
        <f t="shared" si="421"/>
        <v>848</v>
      </c>
    </row>
    <row r="6609" spans="2:17" ht="20.25" customHeight="1">
      <c r="B6609" s="10" t="str">
        <f t="shared" si="422"/>
        <v>دستكش ضد برش سبك717</v>
      </c>
      <c r="C6609" s="10" t="str">
        <f t="shared" si="423"/>
        <v>دستكش ضد برش سبك1403/07/26717</v>
      </c>
      <c r="D6609" s="10" t="str">
        <f>IFERROR(IF(تحویلی!$E$1="","",IF(NOSA!O6609=تحویلی!$E$1,تحویلی!$E$1&amp;COUNTIF(NOSA!$O$1:O6609,تحویلی!$E$1),"")),"")</f>
        <v/>
      </c>
      <c r="E6609" s="10" t="str">
        <f t="shared" si="424"/>
        <v>9206717</v>
      </c>
      <c r="F6609" s="10" t="str">
        <f>IFERROR(VLOOKUP(I6609,DATABASE!$N:$O,2,FALSE),"")</f>
        <v>دستكش ضد برش سبك</v>
      </c>
      <c r="G6609" s="3" t="s">
        <v>3608</v>
      </c>
      <c r="H6609" s="4">
        <v>9206</v>
      </c>
      <c r="I6609" s="3" t="s">
        <v>1442</v>
      </c>
      <c r="J6609" s="3" t="s">
        <v>22</v>
      </c>
      <c r="K6609" s="5">
        <v>1</v>
      </c>
      <c r="L6609" s="3" t="s">
        <v>3</v>
      </c>
      <c r="M6609" s="3" t="s">
        <v>47</v>
      </c>
      <c r="N6609" s="3" t="s">
        <v>3979</v>
      </c>
      <c r="O6609" s="1">
        <v>717</v>
      </c>
      <c r="P6609" s="4">
        <v>0</v>
      </c>
      <c r="Q6609" s="10">
        <f t="shared" si="421"/>
        <v>717</v>
      </c>
    </row>
    <row r="6610" spans="2:17" ht="20.25" customHeight="1">
      <c r="B6610" s="10" t="str">
        <f t="shared" si="422"/>
        <v>عينك سنگ زني بغل توري717</v>
      </c>
      <c r="C6610" s="10" t="str">
        <f t="shared" si="423"/>
        <v>عينك سنگ زني بغل توري1403/07/26717</v>
      </c>
      <c r="D6610" s="10" t="str">
        <f>IFERROR(IF(تحویلی!$E$1="","",IF(NOSA!O6610=تحویلی!$E$1,تحویلی!$E$1&amp;COUNTIF(NOSA!$O$1:O6610,تحویلی!$E$1),"")),"")</f>
        <v/>
      </c>
      <c r="E6610" s="10" t="str">
        <f t="shared" si="424"/>
        <v>9206717</v>
      </c>
      <c r="F6610" s="10" t="str">
        <f>IFERROR(VLOOKUP(I6610,DATABASE!$N:$O,2,FALSE),"")</f>
        <v>عينك سنگ زني بغل توري</v>
      </c>
      <c r="G6610" s="3" t="s">
        <v>3608</v>
      </c>
      <c r="H6610" s="4">
        <v>9206</v>
      </c>
      <c r="I6610" s="3" t="s">
        <v>1519</v>
      </c>
      <c r="J6610" s="3" t="s">
        <v>1520</v>
      </c>
      <c r="K6610" s="5">
        <v>1</v>
      </c>
      <c r="L6610" s="3" t="s">
        <v>8</v>
      </c>
      <c r="M6610" s="3" t="s">
        <v>47</v>
      </c>
      <c r="N6610" s="3" t="s">
        <v>3979</v>
      </c>
      <c r="O6610" s="1">
        <v>717</v>
      </c>
      <c r="P6610" s="4">
        <v>1</v>
      </c>
      <c r="Q6610" s="10">
        <f t="shared" si="421"/>
        <v>717</v>
      </c>
    </row>
    <row r="6611" spans="2:17" ht="20.25" customHeight="1">
      <c r="B6611" s="10" t="str">
        <f t="shared" si="422"/>
        <v>ماسك نيم صورت دو فيلتره (3M)929</v>
      </c>
      <c r="C6611" s="10" t="str">
        <f t="shared" si="423"/>
        <v>ماسك نيم صورت دو فيلتره (3M)1403/07/26929</v>
      </c>
      <c r="D6611" s="10" t="str">
        <f>IFERROR(IF(تحویلی!$E$1="","",IF(NOSA!O6611=تحویلی!$E$1,تحویلی!$E$1&amp;COUNTIF(NOSA!$O$1:O6611,تحویلی!$E$1),"")),"")</f>
        <v/>
      </c>
      <c r="E6611" s="10" t="str">
        <f t="shared" si="424"/>
        <v>9215929</v>
      </c>
      <c r="F6611" s="10" t="str">
        <f>IFERROR(VLOOKUP(I6611,DATABASE!$N:$O,2,FALSE),"")</f>
        <v>ماسك نيم صورت دو فيلتره (3M)</v>
      </c>
      <c r="G6611" s="3" t="s">
        <v>3608</v>
      </c>
      <c r="H6611" s="4">
        <v>9215</v>
      </c>
      <c r="I6611" s="3" t="s">
        <v>1503</v>
      </c>
      <c r="J6611" s="3" t="s">
        <v>151</v>
      </c>
      <c r="K6611" s="5">
        <v>1</v>
      </c>
      <c r="L6611" s="3" t="s">
        <v>8</v>
      </c>
      <c r="M6611" s="3" t="s">
        <v>9</v>
      </c>
      <c r="N6611" s="3" t="s">
        <v>3980</v>
      </c>
      <c r="O6611" s="1">
        <v>929</v>
      </c>
      <c r="P6611" s="4">
        <v>1</v>
      </c>
      <c r="Q6611" s="10">
        <f t="shared" si="421"/>
        <v>929</v>
      </c>
    </row>
    <row r="6612" spans="2:17" ht="20.25" customHeight="1">
      <c r="B6612" s="10" t="str">
        <f t="shared" si="422"/>
        <v>فيلتر ماسك نيم صورت (3M) مدل 2091929</v>
      </c>
      <c r="C6612" s="10" t="str">
        <f t="shared" si="423"/>
        <v>فيلتر ماسك نيم صورت (3M) مدل 20911403/07/26929</v>
      </c>
      <c r="D6612" s="10" t="str">
        <f>IFERROR(IF(تحویلی!$E$1="","",IF(NOSA!O6612=تحویلی!$E$1,تحویلی!$E$1&amp;COUNTIF(NOSA!$O$1:O6612,تحویلی!$E$1),"")),"")</f>
        <v/>
      </c>
      <c r="E6612" s="10" t="str">
        <f t="shared" si="424"/>
        <v>9215929</v>
      </c>
      <c r="F6612" s="10" t="str">
        <f>IFERROR(VLOOKUP(I6612,DATABASE!$N:$O,2,FALSE),"")</f>
        <v>فيلتر ماسك نيم صورت (3M) مدل 2091</v>
      </c>
      <c r="G6612" s="3" t="s">
        <v>3608</v>
      </c>
      <c r="H6612" s="4">
        <v>9215</v>
      </c>
      <c r="I6612" s="3" t="s">
        <v>1475</v>
      </c>
      <c r="J6612" s="3" t="s">
        <v>53</v>
      </c>
      <c r="K6612" s="5">
        <v>1</v>
      </c>
      <c r="L6612" s="3" t="s">
        <v>8</v>
      </c>
      <c r="M6612" s="3" t="s">
        <v>9</v>
      </c>
      <c r="N6612" s="3" t="s">
        <v>3980</v>
      </c>
      <c r="O6612" s="1">
        <v>929</v>
      </c>
      <c r="P6612" s="4">
        <v>1</v>
      </c>
      <c r="Q6612" s="10">
        <f t="shared" si="421"/>
        <v>929</v>
      </c>
    </row>
    <row r="6613" spans="2:17" ht="20.25" customHeight="1">
      <c r="B6613" s="10" t="str">
        <f t="shared" si="422"/>
        <v>دستكش كف مواد سبك837</v>
      </c>
      <c r="C6613" s="10" t="str">
        <f t="shared" si="423"/>
        <v>دستكش كف مواد سبك1403/07/26837</v>
      </c>
      <c r="D6613" s="10" t="str">
        <f>IFERROR(IF(تحویلی!$E$1="","",IF(NOSA!O6613=تحویلی!$E$1,تحویلی!$E$1&amp;COUNTIF(NOSA!$O$1:O6613,تحویلی!$E$1),"")),"")</f>
        <v/>
      </c>
      <c r="E6613" s="10" t="str">
        <f t="shared" si="424"/>
        <v>9217837</v>
      </c>
      <c r="F6613" s="10" t="str">
        <f>IFERROR(VLOOKUP(I6613,DATABASE!$N:$O,2,FALSE),"")</f>
        <v>دستكش كف مواد سبك</v>
      </c>
      <c r="G6613" s="3" t="s">
        <v>3608</v>
      </c>
      <c r="H6613" s="4">
        <v>9217</v>
      </c>
      <c r="I6613" s="3" t="s">
        <v>1456</v>
      </c>
      <c r="J6613" s="3" t="s">
        <v>2</v>
      </c>
      <c r="K6613" s="5">
        <v>1</v>
      </c>
      <c r="L6613" s="3" t="s">
        <v>3</v>
      </c>
      <c r="M6613" s="3" t="s">
        <v>40</v>
      </c>
      <c r="N6613" s="3" t="s">
        <v>2818</v>
      </c>
      <c r="O6613" s="1">
        <v>837</v>
      </c>
      <c r="P6613" s="4">
        <v>1</v>
      </c>
      <c r="Q6613" s="10">
        <f t="shared" si="421"/>
        <v>837</v>
      </c>
    </row>
    <row r="6614" spans="2:17" ht="20.25" customHeight="1">
      <c r="B6614" s="10" t="str">
        <f t="shared" si="422"/>
        <v>فرم انتظامات- شلوار683</v>
      </c>
      <c r="C6614" s="10" t="str">
        <f t="shared" si="423"/>
        <v>فرم انتظامات- شلوار1403/07/26683</v>
      </c>
      <c r="D6614" s="10" t="str">
        <f>IFERROR(IF(تحویلی!$E$1="","",IF(NOSA!O6614=تحویلی!$E$1,تحویلی!$E$1&amp;COUNTIF(NOSA!$O$1:O6614,تحویلی!$E$1),"")),"")</f>
        <v/>
      </c>
      <c r="E6614" s="10" t="str">
        <f t="shared" si="424"/>
        <v>9218683</v>
      </c>
      <c r="F6614" s="10" t="str">
        <f>IFERROR(VLOOKUP(I6614,DATABASE!$N:$O,2,FALSE),"")</f>
        <v>فرم انتظامات- شلوار</v>
      </c>
      <c r="G6614" s="3" t="s">
        <v>3608</v>
      </c>
      <c r="H6614" s="4">
        <v>9218</v>
      </c>
      <c r="I6614" s="3" t="s">
        <v>2363</v>
      </c>
      <c r="J6614" s="3" t="s">
        <v>2364</v>
      </c>
      <c r="K6614" s="5">
        <v>8</v>
      </c>
      <c r="L6614" s="3" t="s">
        <v>8</v>
      </c>
      <c r="M6614" s="3" t="s">
        <v>202</v>
      </c>
      <c r="N6614" s="3" t="s">
        <v>3981</v>
      </c>
      <c r="O6614" s="1">
        <v>683</v>
      </c>
      <c r="P6614" s="4">
        <v>0</v>
      </c>
      <c r="Q6614" s="10">
        <f t="shared" si="421"/>
        <v>683</v>
      </c>
    </row>
    <row r="6615" spans="2:17" ht="20.25" customHeight="1">
      <c r="B6615" s="10" t="str">
        <f t="shared" si="422"/>
        <v>پوتين ايمني نسوز709</v>
      </c>
      <c r="C6615" s="10" t="str">
        <f t="shared" si="423"/>
        <v>پوتين ايمني نسوز1403/07/26709</v>
      </c>
      <c r="D6615" s="10" t="str">
        <f>IFERROR(IF(تحویلی!$E$1="","",IF(NOSA!O6615=تحویلی!$E$1,تحویلی!$E$1&amp;COUNTIF(NOSA!$O$1:O6615,تحویلی!$E$1),"")),"")</f>
        <v/>
      </c>
      <c r="E6615" s="10" t="str">
        <f t="shared" si="424"/>
        <v>9227709</v>
      </c>
      <c r="F6615" s="10" t="str">
        <f>IFERROR(VLOOKUP(I6615,DATABASE!$N:$O,2,FALSE),"")</f>
        <v>پوتين ايمني نسوز</v>
      </c>
      <c r="G6615" s="3" t="s">
        <v>3608</v>
      </c>
      <c r="H6615" s="4">
        <v>9227</v>
      </c>
      <c r="I6615" s="3" t="s">
        <v>1510</v>
      </c>
      <c r="J6615" s="3" t="s">
        <v>1660</v>
      </c>
      <c r="K6615" s="5">
        <v>1</v>
      </c>
      <c r="L6615" s="3" t="s">
        <v>3</v>
      </c>
      <c r="M6615" s="3" t="s">
        <v>40</v>
      </c>
      <c r="N6615" s="3" t="s">
        <v>93</v>
      </c>
      <c r="O6615" s="1">
        <v>709</v>
      </c>
      <c r="P6615" s="4">
        <v>1</v>
      </c>
      <c r="Q6615" s="10">
        <f t="shared" si="421"/>
        <v>709</v>
      </c>
    </row>
    <row r="6616" spans="2:17" ht="20.25" customHeight="1">
      <c r="B6616" s="10" t="str">
        <f t="shared" si="422"/>
        <v>دستكش ضد برش سبك5</v>
      </c>
      <c r="C6616" s="10" t="str">
        <f t="shared" si="423"/>
        <v>دستكش ضد برش سبك1403/07/265</v>
      </c>
      <c r="D6616" s="10" t="str">
        <f>IFERROR(IF(تحویلی!$E$1="","",IF(NOSA!O6616=تحویلی!$E$1,تحویلی!$E$1&amp;COUNTIF(NOSA!$O$1:O6616,تحویلی!$E$1),"")),"")</f>
        <v/>
      </c>
      <c r="E6616" s="10" t="str">
        <f t="shared" si="424"/>
        <v>92325</v>
      </c>
      <c r="F6616" s="10" t="str">
        <f>IFERROR(VLOOKUP(I6616,DATABASE!$N:$O,2,FALSE),"")</f>
        <v>دستكش ضد برش سبك</v>
      </c>
      <c r="G6616" s="3" t="s">
        <v>3608</v>
      </c>
      <c r="H6616" s="4">
        <v>9232</v>
      </c>
      <c r="I6616" s="3" t="s">
        <v>1442</v>
      </c>
      <c r="J6616" s="3" t="s">
        <v>22</v>
      </c>
      <c r="K6616" s="5">
        <v>1</v>
      </c>
      <c r="L6616" s="3" t="s">
        <v>3</v>
      </c>
      <c r="M6616" s="3" t="s">
        <v>43</v>
      </c>
      <c r="N6616" s="3" t="s">
        <v>250</v>
      </c>
      <c r="O6616" s="1">
        <v>5</v>
      </c>
      <c r="P6616" s="4">
        <v>1</v>
      </c>
      <c r="Q6616" s="10">
        <f t="shared" si="421"/>
        <v>5</v>
      </c>
    </row>
    <row r="6617" spans="2:17" ht="20.25" customHeight="1">
      <c r="B6617" s="10" t="str">
        <f t="shared" si="422"/>
        <v>دستكش ضد برش سبك70</v>
      </c>
      <c r="C6617" s="10" t="str">
        <f t="shared" si="423"/>
        <v>دستكش ضد برش سبك1403/07/2670</v>
      </c>
      <c r="D6617" s="10" t="str">
        <f>IFERROR(IF(تحویلی!$E$1="","",IF(NOSA!O6617=تحویلی!$E$1,تحویلی!$E$1&amp;COUNTIF(NOSA!$O$1:O6617,تحویلی!$E$1),"")),"")</f>
        <v/>
      </c>
      <c r="E6617" s="10" t="str">
        <f t="shared" si="424"/>
        <v>923770</v>
      </c>
      <c r="F6617" s="10" t="str">
        <f>IFERROR(VLOOKUP(I6617,DATABASE!$N:$O,2,FALSE),"")</f>
        <v>دستكش ضد برش سبك</v>
      </c>
      <c r="G6617" s="3" t="s">
        <v>3608</v>
      </c>
      <c r="H6617" s="4">
        <v>9237</v>
      </c>
      <c r="I6617" s="3" t="s">
        <v>1442</v>
      </c>
      <c r="J6617" s="3" t="s">
        <v>22</v>
      </c>
      <c r="K6617" s="5">
        <v>1</v>
      </c>
      <c r="L6617" s="3" t="s">
        <v>3</v>
      </c>
      <c r="M6617" s="3" t="s">
        <v>9</v>
      </c>
      <c r="N6617" s="3" t="s">
        <v>688</v>
      </c>
      <c r="O6617" s="1">
        <v>70</v>
      </c>
      <c r="P6617" s="4">
        <v>0</v>
      </c>
      <c r="Q6617" s="10">
        <f t="shared" ref="Q6617:Q6680" si="425">VALUE(O6617)</f>
        <v>70</v>
      </c>
    </row>
    <row r="6618" spans="2:17" ht="20.25" customHeight="1">
      <c r="B6618" s="10" t="str">
        <f t="shared" si="422"/>
        <v>458</v>
      </c>
      <c r="C6618" s="10" t="str">
        <f t="shared" si="423"/>
        <v>1403/07/27458</v>
      </c>
      <c r="D6618" s="10" t="str">
        <f>IFERROR(IF(تحویلی!$E$1="","",IF(NOSA!O6618=تحویلی!$E$1,تحویلی!$E$1&amp;COUNTIF(NOSA!$O$1:O6618,تحویلی!$E$1),"")),"")</f>
        <v/>
      </c>
      <c r="E6618" s="10" t="str">
        <f t="shared" si="424"/>
        <v>9239458</v>
      </c>
      <c r="F6618" s="10" t="str">
        <f>IFERROR(VLOOKUP(I6618,DATABASE!$N:$O,2,FALSE),"")</f>
        <v/>
      </c>
      <c r="G6618" s="3" t="s">
        <v>3609</v>
      </c>
      <c r="H6618" s="4">
        <v>9239</v>
      </c>
      <c r="I6618" s="3" t="s">
        <v>3559</v>
      </c>
      <c r="J6618" s="3" t="s">
        <v>3560</v>
      </c>
      <c r="K6618" s="5">
        <v>1</v>
      </c>
      <c r="L6618" s="3" t="s">
        <v>8</v>
      </c>
      <c r="M6618" s="3" t="s">
        <v>4</v>
      </c>
      <c r="N6618" s="3" t="s">
        <v>3323</v>
      </c>
      <c r="O6618" s="1">
        <v>458</v>
      </c>
      <c r="P6618" s="4">
        <v>0</v>
      </c>
      <c r="Q6618" s="10">
        <f t="shared" si="425"/>
        <v>458</v>
      </c>
    </row>
    <row r="6619" spans="2:17" ht="20.25" customHeight="1">
      <c r="B6619" s="10" t="str">
        <f t="shared" si="422"/>
        <v>بند داخل كلاه ايمني931</v>
      </c>
      <c r="C6619" s="10" t="str">
        <f t="shared" si="423"/>
        <v>بند داخل كلاه ايمني1403/07/27931</v>
      </c>
      <c r="D6619" s="10" t="str">
        <f>IFERROR(IF(تحویلی!$E$1="","",IF(NOSA!O6619=تحویلی!$E$1,تحویلی!$E$1&amp;COUNTIF(NOSA!$O$1:O6619,تحویلی!$E$1),"")),"")</f>
        <v/>
      </c>
      <c r="E6619" s="10" t="str">
        <f t="shared" si="424"/>
        <v>9250931</v>
      </c>
      <c r="F6619" s="10" t="str">
        <f>IFERROR(VLOOKUP(I6619,DATABASE!$N:$O,2,FALSE),"")</f>
        <v>بند داخل كلاه ايمني</v>
      </c>
      <c r="G6619" s="3" t="s">
        <v>3609</v>
      </c>
      <c r="H6619" s="4">
        <v>9250</v>
      </c>
      <c r="I6619" s="3" t="s">
        <v>2343</v>
      </c>
      <c r="J6619" s="3" t="s">
        <v>229</v>
      </c>
      <c r="K6619" s="5">
        <v>1</v>
      </c>
      <c r="L6619" s="3" t="s">
        <v>8</v>
      </c>
      <c r="M6619" s="3" t="s">
        <v>202</v>
      </c>
      <c r="N6619" s="3" t="s">
        <v>3984</v>
      </c>
      <c r="O6619" s="1">
        <v>931</v>
      </c>
      <c r="P6619" s="4">
        <v>0</v>
      </c>
      <c r="Q6619" s="10">
        <f t="shared" si="425"/>
        <v>931</v>
      </c>
    </row>
    <row r="6620" spans="2:17" ht="20.25" customHeight="1">
      <c r="B6620" s="10" t="str">
        <f t="shared" si="422"/>
        <v>دستكش ضد برش سبك427</v>
      </c>
      <c r="C6620" s="10" t="str">
        <f t="shared" si="423"/>
        <v>دستكش ضد برش سبك1403/07/27427</v>
      </c>
      <c r="D6620" s="10" t="str">
        <f>IFERROR(IF(تحویلی!$E$1="","",IF(NOSA!O6620=تحویلی!$E$1,تحویلی!$E$1&amp;COUNTIF(NOSA!$O$1:O6620,تحویلی!$E$1),"")),"")</f>
        <v/>
      </c>
      <c r="E6620" s="10" t="str">
        <f t="shared" si="424"/>
        <v>9251427</v>
      </c>
      <c r="F6620" s="10" t="str">
        <f>IFERROR(VLOOKUP(I6620,DATABASE!$N:$O,2,FALSE),"")</f>
        <v>دستكش ضد برش سبك</v>
      </c>
      <c r="G6620" s="3" t="s">
        <v>3609</v>
      </c>
      <c r="H6620" s="4">
        <v>9251</v>
      </c>
      <c r="I6620" s="3" t="s">
        <v>1442</v>
      </c>
      <c r="J6620" s="3" t="s">
        <v>22</v>
      </c>
      <c r="K6620" s="5">
        <v>1</v>
      </c>
      <c r="L6620" s="3" t="s">
        <v>3</v>
      </c>
      <c r="M6620" s="3" t="s">
        <v>9</v>
      </c>
      <c r="N6620" s="3" t="s">
        <v>23</v>
      </c>
      <c r="O6620" s="1">
        <v>427</v>
      </c>
      <c r="P6620" s="4">
        <v>0</v>
      </c>
      <c r="Q6620" s="10">
        <f t="shared" si="425"/>
        <v>427</v>
      </c>
    </row>
    <row r="6621" spans="2:17" ht="20.25" customHeight="1">
      <c r="B6621" s="10" t="str">
        <f t="shared" si="422"/>
        <v>گوشي اير پلاگ674</v>
      </c>
      <c r="C6621" s="10" t="str">
        <f t="shared" si="423"/>
        <v>گوشي اير پلاگ1403/07/27674</v>
      </c>
      <c r="D6621" s="10" t="str">
        <f>IFERROR(IF(تحویلی!$E$1="","",IF(NOSA!O6621=تحویلی!$E$1,تحویلی!$E$1&amp;COUNTIF(NOSA!$O$1:O6621,تحویلی!$E$1),"")),"")</f>
        <v/>
      </c>
      <c r="E6621" s="10" t="str">
        <f t="shared" si="424"/>
        <v>9254674</v>
      </c>
      <c r="F6621" s="10" t="str">
        <f>IFERROR(VLOOKUP(I6621,DATABASE!$N:$O,2,FALSE),"")</f>
        <v>گوشي اير پلاگ</v>
      </c>
      <c r="G6621" s="3" t="s">
        <v>3609</v>
      </c>
      <c r="H6621" s="4">
        <v>9254</v>
      </c>
      <c r="I6621" s="3" t="s">
        <v>1581</v>
      </c>
      <c r="J6621" s="3" t="s">
        <v>124</v>
      </c>
      <c r="K6621" s="5">
        <v>1</v>
      </c>
      <c r="L6621" s="3" t="s">
        <v>8</v>
      </c>
      <c r="M6621" s="3" t="s">
        <v>19</v>
      </c>
      <c r="N6621" s="3" t="s">
        <v>3229</v>
      </c>
      <c r="O6621" s="1">
        <v>674</v>
      </c>
      <c r="P6621" s="4">
        <v>0</v>
      </c>
      <c r="Q6621" s="10">
        <f t="shared" si="425"/>
        <v>674</v>
      </c>
    </row>
    <row r="6622" spans="2:17" ht="20.25" customHeight="1">
      <c r="B6622" s="10" t="str">
        <f t="shared" si="422"/>
        <v>گوشي اير پلاگ861</v>
      </c>
      <c r="C6622" s="10" t="str">
        <f t="shared" si="423"/>
        <v>گوشي اير پلاگ1403/07/28861</v>
      </c>
      <c r="D6622" s="10" t="str">
        <f>IFERROR(IF(تحویلی!$E$1="","",IF(NOSA!O6622=تحویلی!$E$1,تحویلی!$E$1&amp;COUNTIF(NOSA!$O$1:O6622,تحویلی!$E$1),"")),"")</f>
        <v/>
      </c>
      <c r="E6622" s="10" t="str">
        <f t="shared" si="424"/>
        <v>9268861</v>
      </c>
      <c r="F6622" s="10" t="str">
        <f>IFERROR(VLOOKUP(I6622,DATABASE!$N:$O,2,FALSE),"")</f>
        <v>گوشي اير پلاگ</v>
      </c>
      <c r="G6622" s="3" t="s">
        <v>3610</v>
      </c>
      <c r="H6622" s="4">
        <v>9268</v>
      </c>
      <c r="I6622" s="3" t="s">
        <v>1581</v>
      </c>
      <c r="J6622" s="3" t="s">
        <v>124</v>
      </c>
      <c r="K6622" s="5">
        <v>1</v>
      </c>
      <c r="L6622" s="3" t="s">
        <v>8</v>
      </c>
      <c r="M6622" s="3" t="s">
        <v>47</v>
      </c>
      <c r="N6622" s="3" t="s">
        <v>3217</v>
      </c>
      <c r="O6622" s="1">
        <v>861</v>
      </c>
      <c r="P6622" s="4">
        <v>0</v>
      </c>
      <c r="Q6622" s="10">
        <f t="shared" si="425"/>
        <v>861</v>
      </c>
    </row>
    <row r="6623" spans="2:17" ht="20.25" customHeight="1">
      <c r="B6623" s="10" t="str">
        <f t="shared" si="422"/>
        <v>دستكش ضد برش سبك277</v>
      </c>
      <c r="C6623" s="10" t="str">
        <f t="shared" si="423"/>
        <v>دستكش ضد برش سبك1403/07/28277</v>
      </c>
      <c r="D6623" s="10" t="str">
        <f>IFERROR(IF(تحویلی!$E$1="","",IF(NOSA!O6623=تحویلی!$E$1,تحویلی!$E$1&amp;COUNTIF(NOSA!$O$1:O6623,تحویلی!$E$1),"")),"")</f>
        <v/>
      </c>
      <c r="E6623" s="10" t="str">
        <f t="shared" si="424"/>
        <v>9274277</v>
      </c>
      <c r="F6623" s="10" t="str">
        <f>IFERROR(VLOOKUP(I6623,DATABASE!$N:$O,2,FALSE),"")</f>
        <v>دستكش ضد برش سبك</v>
      </c>
      <c r="G6623" s="3" t="s">
        <v>3610</v>
      </c>
      <c r="H6623" s="4">
        <v>9274</v>
      </c>
      <c r="I6623" s="3" t="s">
        <v>1442</v>
      </c>
      <c r="J6623" s="3" t="s">
        <v>22</v>
      </c>
      <c r="K6623" s="5">
        <v>1</v>
      </c>
      <c r="L6623" s="3" t="s">
        <v>3</v>
      </c>
      <c r="M6623" s="3" t="s">
        <v>47</v>
      </c>
      <c r="N6623" s="3" t="s">
        <v>79</v>
      </c>
      <c r="O6623" s="1">
        <v>277</v>
      </c>
      <c r="P6623" s="4">
        <v>0</v>
      </c>
      <c r="Q6623" s="10">
        <f t="shared" si="425"/>
        <v>277</v>
      </c>
    </row>
    <row r="6624" spans="2:17" ht="20.25" customHeight="1">
      <c r="B6624" s="10" t="str">
        <f t="shared" si="422"/>
        <v>لباس كار نسوز(بلوز و شلوار)130</v>
      </c>
      <c r="C6624" s="10" t="str">
        <f t="shared" si="423"/>
        <v>لباس كار نسوز(بلوز و شلوار)1403/07/28130</v>
      </c>
      <c r="D6624" s="10" t="str">
        <f>IFERROR(IF(تحویلی!$E$1="","",IF(NOSA!O6624=تحویلی!$E$1,تحویلی!$E$1&amp;COUNTIF(NOSA!$O$1:O6624,تحویلی!$E$1),"")),"")</f>
        <v/>
      </c>
      <c r="E6624" s="10" t="str">
        <f t="shared" si="424"/>
        <v>9282130</v>
      </c>
      <c r="F6624" s="10" t="str">
        <f>IFERROR(VLOOKUP(I6624,DATABASE!$N:$O,2,FALSE),"")</f>
        <v>لباس كار نسوز(بلوز و شلوار)</v>
      </c>
      <c r="G6624" s="3" t="s">
        <v>3610</v>
      </c>
      <c r="H6624" s="4">
        <v>9282</v>
      </c>
      <c r="I6624" s="3" t="s">
        <v>1655</v>
      </c>
      <c r="J6624" s="3" t="s">
        <v>1656</v>
      </c>
      <c r="K6624" s="5">
        <v>1</v>
      </c>
      <c r="L6624" s="3" t="s">
        <v>28</v>
      </c>
      <c r="M6624" s="3" t="s">
        <v>19</v>
      </c>
      <c r="N6624" s="3" t="s">
        <v>253</v>
      </c>
      <c r="O6624" s="1">
        <v>130</v>
      </c>
      <c r="P6624" s="4">
        <v>1</v>
      </c>
      <c r="Q6624" s="10">
        <f t="shared" si="425"/>
        <v>130</v>
      </c>
    </row>
    <row r="6625" spans="2:17" ht="20.25" customHeight="1">
      <c r="B6625" s="10" t="str">
        <f t="shared" si="422"/>
        <v>دستكش ضد برش سبك827</v>
      </c>
      <c r="C6625" s="10" t="str">
        <f t="shared" si="423"/>
        <v>دستكش ضد برش سبك1403/07/28827</v>
      </c>
      <c r="D6625" s="10" t="str">
        <f>IFERROR(IF(تحویلی!$E$1="","",IF(NOSA!O6625=تحویلی!$E$1,تحویلی!$E$1&amp;COUNTIF(NOSA!$O$1:O6625,تحویلی!$E$1),"")),"")</f>
        <v/>
      </c>
      <c r="E6625" s="10" t="str">
        <f t="shared" si="424"/>
        <v>9285827</v>
      </c>
      <c r="F6625" s="10" t="str">
        <f>IFERROR(VLOOKUP(I6625,DATABASE!$N:$O,2,FALSE),"")</f>
        <v>دستكش ضد برش سبك</v>
      </c>
      <c r="G6625" s="3" t="s">
        <v>3610</v>
      </c>
      <c r="H6625" s="4">
        <v>9285</v>
      </c>
      <c r="I6625" s="3" t="s">
        <v>1442</v>
      </c>
      <c r="J6625" s="3" t="s">
        <v>22</v>
      </c>
      <c r="K6625" s="5">
        <v>1</v>
      </c>
      <c r="L6625" s="3" t="s">
        <v>3</v>
      </c>
      <c r="M6625" s="3" t="s">
        <v>47</v>
      </c>
      <c r="N6625" s="3" t="s">
        <v>2653</v>
      </c>
      <c r="O6625" s="1">
        <v>827</v>
      </c>
      <c r="P6625" s="4">
        <v>1</v>
      </c>
      <c r="Q6625" s="10">
        <f t="shared" si="425"/>
        <v>827</v>
      </c>
    </row>
    <row r="6626" spans="2:17" ht="20.25" customHeight="1">
      <c r="B6626" s="10" t="str">
        <f t="shared" si="422"/>
        <v>دستكش ضد برش سبك741</v>
      </c>
      <c r="C6626" s="10" t="str">
        <f t="shared" si="423"/>
        <v>دستكش ضد برش سبك1403/07/28741</v>
      </c>
      <c r="D6626" s="10" t="str">
        <f>IFERROR(IF(تحویلی!$E$1="","",IF(NOSA!O6626=تحویلی!$E$1,تحویلی!$E$1&amp;COUNTIF(NOSA!$O$1:O6626,تحویلی!$E$1),"")),"")</f>
        <v/>
      </c>
      <c r="E6626" s="10" t="str">
        <f t="shared" si="424"/>
        <v>9288741</v>
      </c>
      <c r="F6626" s="10" t="str">
        <f>IFERROR(VLOOKUP(I6626,DATABASE!$N:$O,2,FALSE),"")</f>
        <v>دستكش ضد برش سبك</v>
      </c>
      <c r="G6626" s="3" t="s">
        <v>3610</v>
      </c>
      <c r="H6626" s="4">
        <v>9288</v>
      </c>
      <c r="I6626" s="3" t="s">
        <v>1442</v>
      </c>
      <c r="J6626" s="3" t="s">
        <v>22</v>
      </c>
      <c r="K6626" s="5">
        <v>1</v>
      </c>
      <c r="L6626" s="3" t="s">
        <v>3</v>
      </c>
      <c r="M6626" s="3" t="s">
        <v>63</v>
      </c>
      <c r="N6626" s="3" t="s">
        <v>764</v>
      </c>
      <c r="O6626" s="1">
        <v>741</v>
      </c>
      <c r="P6626" s="4">
        <v>1</v>
      </c>
      <c r="Q6626" s="10">
        <f t="shared" si="425"/>
        <v>741</v>
      </c>
    </row>
    <row r="6627" spans="2:17" ht="20.25" customHeight="1">
      <c r="B6627" s="10" t="str">
        <f t="shared" si="422"/>
        <v>دستكش ضد برش سبك145</v>
      </c>
      <c r="C6627" s="10" t="str">
        <f t="shared" si="423"/>
        <v>دستكش ضد برش سبك1403/07/28145</v>
      </c>
      <c r="D6627" s="10" t="str">
        <f>IFERROR(IF(تحویلی!$E$1="","",IF(NOSA!O6627=تحویلی!$E$1,تحویلی!$E$1&amp;COUNTIF(NOSA!$O$1:O6627,تحویلی!$E$1),"")),"")</f>
        <v/>
      </c>
      <c r="E6627" s="10" t="str">
        <f t="shared" si="424"/>
        <v>9291145</v>
      </c>
      <c r="F6627" s="10" t="str">
        <f>IFERROR(VLOOKUP(I6627,DATABASE!$N:$O,2,FALSE),"")</f>
        <v>دستكش ضد برش سبك</v>
      </c>
      <c r="G6627" s="3" t="s">
        <v>3610</v>
      </c>
      <c r="H6627" s="4">
        <v>9291</v>
      </c>
      <c r="I6627" s="3" t="s">
        <v>1442</v>
      </c>
      <c r="J6627" s="3" t="s">
        <v>22</v>
      </c>
      <c r="K6627" s="5">
        <v>1</v>
      </c>
      <c r="L6627" s="3" t="s">
        <v>3</v>
      </c>
      <c r="M6627" s="3" t="s">
        <v>4</v>
      </c>
      <c r="N6627" s="3" t="s">
        <v>1166</v>
      </c>
      <c r="O6627" s="1">
        <v>145</v>
      </c>
      <c r="P6627" s="4">
        <v>1</v>
      </c>
      <c r="Q6627" s="10">
        <f t="shared" si="425"/>
        <v>145</v>
      </c>
    </row>
    <row r="6628" spans="2:17" ht="20.25" customHeight="1">
      <c r="B6628" s="10" t="str">
        <f t="shared" si="422"/>
        <v>دستكش ساق بلند نسوز145</v>
      </c>
      <c r="C6628" s="10" t="str">
        <f t="shared" si="423"/>
        <v>دستكش ساق بلند نسوز1403/07/28145</v>
      </c>
      <c r="D6628" s="10" t="str">
        <f>IFERROR(IF(تحویلی!$E$1="","",IF(NOSA!O6628=تحویلی!$E$1,تحویلی!$E$1&amp;COUNTIF(NOSA!$O$1:O6628,تحویلی!$E$1),"")),"")</f>
        <v/>
      </c>
      <c r="E6628" s="10" t="str">
        <f t="shared" si="424"/>
        <v>9291145</v>
      </c>
      <c r="F6628" s="10" t="str">
        <f>IFERROR(VLOOKUP(I6628,DATABASE!$N:$O,2,FALSE),"")</f>
        <v>دستكش ساق بلند نسوز</v>
      </c>
      <c r="G6628" s="3" t="s">
        <v>3610</v>
      </c>
      <c r="H6628" s="4">
        <v>9291</v>
      </c>
      <c r="I6628" s="3" t="s">
        <v>1461</v>
      </c>
      <c r="J6628" s="3" t="s">
        <v>34</v>
      </c>
      <c r="K6628" s="5">
        <v>1</v>
      </c>
      <c r="L6628" s="3" t="s">
        <v>3</v>
      </c>
      <c r="M6628" s="3" t="s">
        <v>4</v>
      </c>
      <c r="N6628" s="3" t="s">
        <v>1166</v>
      </c>
      <c r="O6628" s="1">
        <v>145</v>
      </c>
      <c r="P6628" s="4">
        <v>1</v>
      </c>
      <c r="Q6628" s="10">
        <f t="shared" si="425"/>
        <v>145</v>
      </c>
    </row>
    <row r="6629" spans="2:17" ht="20.25" customHeight="1">
      <c r="B6629" s="10" t="str">
        <f t="shared" si="422"/>
        <v>لباس كار ديرسوز(بلوز و شلوار)739</v>
      </c>
      <c r="C6629" s="10" t="str">
        <f t="shared" si="423"/>
        <v>لباس كار ديرسوز(بلوز و شلوار)1403/07/28739</v>
      </c>
      <c r="D6629" s="10" t="str">
        <f>IFERROR(IF(تحویلی!$E$1="","",IF(NOSA!O6629=تحویلی!$E$1,تحویلی!$E$1&amp;COUNTIF(NOSA!$O$1:O6629,تحویلی!$E$1),"")),"")</f>
        <v/>
      </c>
      <c r="E6629" s="10" t="str">
        <f t="shared" si="424"/>
        <v>9293739</v>
      </c>
      <c r="F6629" s="10" t="str">
        <f>IFERROR(VLOOKUP(I6629,DATABASE!$N:$O,2,FALSE),"")</f>
        <v>لباس كار ديرسوز(بلوز و شلوار)</v>
      </c>
      <c r="G6629" s="3" t="s">
        <v>3610</v>
      </c>
      <c r="H6629" s="4">
        <v>9293</v>
      </c>
      <c r="I6629" s="3" t="s">
        <v>1478</v>
      </c>
      <c r="J6629" s="3" t="s">
        <v>1711</v>
      </c>
      <c r="K6629" s="5">
        <v>1</v>
      </c>
      <c r="L6629" s="3" t="s">
        <v>28</v>
      </c>
      <c r="M6629" s="3" t="s">
        <v>47</v>
      </c>
      <c r="N6629" s="3" t="s">
        <v>2890</v>
      </c>
      <c r="O6629" s="1">
        <v>739</v>
      </c>
      <c r="P6629" s="4">
        <v>1</v>
      </c>
      <c r="Q6629" s="10">
        <f t="shared" si="425"/>
        <v>739</v>
      </c>
    </row>
    <row r="6630" spans="2:17" ht="20.25" customHeight="1">
      <c r="B6630" s="10" t="str">
        <f t="shared" si="422"/>
        <v>دستكش كف مواد سبك460</v>
      </c>
      <c r="C6630" s="10" t="str">
        <f t="shared" si="423"/>
        <v>دستكش كف مواد سبك1403/07/28460</v>
      </c>
      <c r="D6630" s="10" t="str">
        <f>IFERROR(IF(تحویلی!$E$1="","",IF(NOSA!O6630=تحویلی!$E$1,تحویلی!$E$1&amp;COUNTIF(NOSA!$O$1:O6630,تحویلی!$E$1),"")),"")</f>
        <v/>
      </c>
      <c r="E6630" s="10" t="str">
        <f t="shared" si="424"/>
        <v>9299460</v>
      </c>
      <c r="F6630" s="10" t="str">
        <f>IFERROR(VLOOKUP(I6630,DATABASE!$N:$O,2,FALSE),"")</f>
        <v>دستكش كف مواد سبك</v>
      </c>
      <c r="G6630" s="3" t="s">
        <v>3610</v>
      </c>
      <c r="H6630" s="4">
        <v>9299</v>
      </c>
      <c r="I6630" s="3" t="s">
        <v>1456</v>
      </c>
      <c r="J6630" s="3" t="s">
        <v>2</v>
      </c>
      <c r="K6630" s="5">
        <v>1</v>
      </c>
      <c r="L6630" s="3" t="s">
        <v>3</v>
      </c>
      <c r="M6630" s="3" t="s">
        <v>47</v>
      </c>
      <c r="N6630" s="3" t="s">
        <v>140</v>
      </c>
      <c r="O6630" s="1">
        <v>460</v>
      </c>
      <c r="P6630" s="4">
        <v>0</v>
      </c>
      <c r="Q6630" s="10">
        <f t="shared" si="425"/>
        <v>460</v>
      </c>
    </row>
    <row r="6631" spans="2:17" ht="20.25" customHeight="1">
      <c r="B6631" s="10" t="str">
        <f t="shared" si="422"/>
        <v>دستكش كف مواد سبك843</v>
      </c>
      <c r="C6631" s="10" t="str">
        <f t="shared" si="423"/>
        <v>دستكش كف مواد سبك1403/07/29843</v>
      </c>
      <c r="D6631" s="10" t="str">
        <f>IFERROR(IF(تحویلی!$E$1="","",IF(NOSA!O6631=تحویلی!$E$1,تحویلی!$E$1&amp;COUNTIF(NOSA!$O$1:O6631,تحویلی!$E$1),"")),"")</f>
        <v/>
      </c>
      <c r="E6631" s="10" t="str">
        <f t="shared" si="424"/>
        <v>9305843</v>
      </c>
      <c r="F6631" s="10" t="str">
        <f>IFERROR(VLOOKUP(I6631,DATABASE!$N:$O,2,FALSE),"")</f>
        <v>دستكش كف مواد سبك</v>
      </c>
      <c r="G6631" s="3" t="s">
        <v>3611</v>
      </c>
      <c r="H6631" s="4">
        <v>9305</v>
      </c>
      <c r="I6631" s="3" t="s">
        <v>1456</v>
      </c>
      <c r="J6631" s="3" t="s">
        <v>2</v>
      </c>
      <c r="K6631" s="5">
        <v>1</v>
      </c>
      <c r="L6631" s="3" t="s">
        <v>3</v>
      </c>
      <c r="M6631" s="3" t="s">
        <v>47</v>
      </c>
      <c r="N6631" s="3" t="s">
        <v>3985</v>
      </c>
      <c r="O6631" s="1">
        <v>843</v>
      </c>
      <c r="P6631" s="4">
        <v>0</v>
      </c>
      <c r="Q6631" s="10">
        <f t="shared" si="425"/>
        <v>843</v>
      </c>
    </row>
    <row r="6632" spans="2:17" ht="20.25" customHeight="1">
      <c r="B6632" s="10" t="str">
        <f t="shared" si="422"/>
        <v>دستكش ضد برش سبك933</v>
      </c>
      <c r="C6632" s="10" t="str">
        <f t="shared" si="423"/>
        <v>دستكش ضد برش سبك1403/07/29933</v>
      </c>
      <c r="D6632" s="10" t="str">
        <f>IFERROR(IF(تحویلی!$E$1="","",IF(NOSA!O6632=تحویلی!$E$1,تحویلی!$E$1&amp;COUNTIF(NOSA!$O$1:O6632,تحویلی!$E$1),"")),"")</f>
        <v/>
      </c>
      <c r="E6632" s="10" t="str">
        <f t="shared" si="424"/>
        <v>9309933</v>
      </c>
      <c r="F6632" s="10" t="str">
        <f>IFERROR(VLOOKUP(I6632,DATABASE!$N:$O,2,FALSE),"")</f>
        <v>دستكش ضد برش سبك</v>
      </c>
      <c r="G6632" s="3" t="s">
        <v>3611</v>
      </c>
      <c r="H6632" s="4">
        <v>9309</v>
      </c>
      <c r="I6632" s="3" t="s">
        <v>1442</v>
      </c>
      <c r="J6632" s="3" t="s">
        <v>22</v>
      </c>
      <c r="K6632" s="5">
        <v>1</v>
      </c>
      <c r="L6632" s="3" t="s">
        <v>3</v>
      </c>
      <c r="M6632" s="3" t="s">
        <v>47</v>
      </c>
      <c r="N6632" s="3" t="s">
        <v>3548</v>
      </c>
      <c r="O6632" s="1">
        <v>933</v>
      </c>
      <c r="P6632" s="4">
        <v>0</v>
      </c>
      <c r="Q6632" s="10">
        <f t="shared" si="425"/>
        <v>933</v>
      </c>
    </row>
    <row r="6633" spans="2:17" ht="20.25" customHeight="1">
      <c r="B6633" s="10" t="str">
        <f t="shared" si="422"/>
        <v>دستكش ضد برش سبك983</v>
      </c>
      <c r="C6633" s="10" t="str">
        <f t="shared" si="423"/>
        <v>دستكش ضد برش سبك1403/07/29983</v>
      </c>
      <c r="D6633" s="10" t="str">
        <f>IFERROR(IF(تحویلی!$E$1="","",IF(NOSA!O6633=تحویلی!$E$1,تحویلی!$E$1&amp;COUNTIF(NOSA!$O$1:O6633,تحویلی!$E$1),"")),"")</f>
        <v/>
      </c>
      <c r="E6633" s="10" t="str">
        <f t="shared" si="424"/>
        <v>9309983</v>
      </c>
      <c r="F6633" s="10" t="str">
        <f>IFERROR(VLOOKUP(I6633,DATABASE!$N:$O,2,FALSE),"")</f>
        <v>دستكش ضد برش سبك</v>
      </c>
      <c r="G6633" s="3" t="s">
        <v>3611</v>
      </c>
      <c r="H6633" s="4">
        <v>9309</v>
      </c>
      <c r="I6633" s="3" t="s">
        <v>1442</v>
      </c>
      <c r="J6633" s="3" t="s">
        <v>22</v>
      </c>
      <c r="K6633" s="5">
        <v>1</v>
      </c>
      <c r="L6633" s="3" t="s">
        <v>3</v>
      </c>
      <c r="M6633" s="3" t="s">
        <v>47</v>
      </c>
      <c r="N6633" s="3" t="s">
        <v>3974</v>
      </c>
      <c r="O6633" s="1">
        <v>983</v>
      </c>
      <c r="P6633" s="4">
        <v>0</v>
      </c>
      <c r="Q6633" s="10">
        <f t="shared" si="425"/>
        <v>983</v>
      </c>
    </row>
    <row r="6634" spans="2:17" ht="20.25" customHeight="1">
      <c r="B6634" s="10" t="str">
        <f t="shared" si="422"/>
        <v>دستكش ضد برش سبك866</v>
      </c>
      <c r="C6634" s="10" t="str">
        <f t="shared" si="423"/>
        <v>دستكش ضد برش سبك1403/07/29866</v>
      </c>
      <c r="D6634" s="10" t="str">
        <f>IFERROR(IF(تحویلی!$E$1="","",IF(NOSA!O6634=تحویلی!$E$1,تحویلی!$E$1&amp;COUNTIF(NOSA!$O$1:O6634,تحویلی!$E$1),"")),"")</f>
        <v/>
      </c>
      <c r="E6634" s="10" t="str">
        <f t="shared" si="424"/>
        <v>9311866</v>
      </c>
      <c r="F6634" s="10" t="str">
        <f>IFERROR(VLOOKUP(I6634,DATABASE!$N:$O,2,FALSE),"")</f>
        <v>دستكش ضد برش سبك</v>
      </c>
      <c r="G6634" s="3" t="s">
        <v>3611</v>
      </c>
      <c r="H6634" s="4">
        <v>9311</v>
      </c>
      <c r="I6634" s="3" t="s">
        <v>1442</v>
      </c>
      <c r="J6634" s="3" t="s">
        <v>22</v>
      </c>
      <c r="K6634" s="5">
        <v>1</v>
      </c>
      <c r="L6634" s="3" t="s">
        <v>3</v>
      </c>
      <c r="M6634" s="3" t="s">
        <v>47</v>
      </c>
      <c r="N6634" s="3" t="s">
        <v>77</v>
      </c>
      <c r="O6634" s="1">
        <v>866</v>
      </c>
      <c r="P6634" s="4">
        <v>0</v>
      </c>
      <c r="Q6634" s="10">
        <f t="shared" si="425"/>
        <v>866</v>
      </c>
    </row>
    <row r="6635" spans="2:17" ht="20.25" customHeight="1">
      <c r="B6635" s="10" t="str">
        <f t="shared" si="422"/>
        <v>دستكش كف مواد سبك254</v>
      </c>
      <c r="C6635" s="10" t="str">
        <f t="shared" si="423"/>
        <v>دستكش كف مواد سبك1403/07/29254</v>
      </c>
      <c r="D6635" s="10" t="str">
        <f>IFERROR(IF(تحویلی!$E$1="","",IF(NOSA!O6635=تحویلی!$E$1,تحویلی!$E$1&amp;COUNTIF(NOSA!$O$1:O6635,تحویلی!$E$1),"")),"")</f>
        <v/>
      </c>
      <c r="E6635" s="10" t="str">
        <f t="shared" si="424"/>
        <v>9314254</v>
      </c>
      <c r="F6635" s="10" t="str">
        <f>IFERROR(VLOOKUP(I6635,DATABASE!$N:$O,2,FALSE),"")</f>
        <v>دستكش كف مواد سبك</v>
      </c>
      <c r="G6635" s="3" t="s">
        <v>3611</v>
      </c>
      <c r="H6635" s="4">
        <v>9314</v>
      </c>
      <c r="I6635" s="3" t="s">
        <v>1456</v>
      </c>
      <c r="J6635" s="3" t="s">
        <v>2</v>
      </c>
      <c r="K6635" s="5">
        <v>1</v>
      </c>
      <c r="L6635" s="3" t="s">
        <v>3</v>
      </c>
      <c r="M6635" s="3" t="s">
        <v>47</v>
      </c>
      <c r="N6635" s="3" t="s">
        <v>279</v>
      </c>
      <c r="O6635" s="1">
        <v>254</v>
      </c>
      <c r="P6635" s="4">
        <v>0</v>
      </c>
      <c r="Q6635" s="10">
        <f t="shared" si="425"/>
        <v>254</v>
      </c>
    </row>
    <row r="6636" spans="2:17" ht="20.25" customHeight="1">
      <c r="B6636" s="10" t="str">
        <f t="shared" si="422"/>
        <v>دستكش ضد برش سبك776</v>
      </c>
      <c r="C6636" s="10" t="str">
        <f t="shared" si="423"/>
        <v>دستكش ضد برش سبك1403/07/29776</v>
      </c>
      <c r="D6636" s="10" t="str">
        <f>IFERROR(IF(تحویلی!$E$1="","",IF(NOSA!O6636=تحویلی!$E$1,تحویلی!$E$1&amp;COUNTIF(NOSA!$O$1:O6636,تحویلی!$E$1),"")),"")</f>
        <v/>
      </c>
      <c r="E6636" s="10" t="str">
        <f t="shared" si="424"/>
        <v>9328776</v>
      </c>
      <c r="F6636" s="10" t="str">
        <f>IFERROR(VLOOKUP(I6636,DATABASE!$N:$O,2,FALSE),"")</f>
        <v>دستكش ضد برش سبك</v>
      </c>
      <c r="G6636" s="3" t="s">
        <v>3611</v>
      </c>
      <c r="H6636" s="4">
        <v>9328</v>
      </c>
      <c r="I6636" s="3" t="s">
        <v>1442</v>
      </c>
      <c r="J6636" s="3" t="s">
        <v>22</v>
      </c>
      <c r="K6636" s="5">
        <v>1</v>
      </c>
      <c r="L6636" s="3" t="s">
        <v>3</v>
      </c>
      <c r="M6636" s="3" t="s">
        <v>4</v>
      </c>
      <c r="N6636" s="3" t="s">
        <v>1169</v>
      </c>
      <c r="O6636" s="1">
        <v>776</v>
      </c>
      <c r="P6636" s="4">
        <v>0</v>
      </c>
      <c r="Q6636" s="10">
        <f t="shared" si="425"/>
        <v>776</v>
      </c>
    </row>
    <row r="6637" spans="2:17" ht="20.25" customHeight="1">
      <c r="B6637" s="10" t="str">
        <f t="shared" si="422"/>
        <v>دستكش ضد برش سبك769</v>
      </c>
      <c r="C6637" s="10" t="str">
        <f t="shared" si="423"/>
        <v>دستكش ضد برش سبك1403/07/29769</v>
      </c>
      <c r="D6637" s="10" t="str">
        <f>IFERROR(IF(تحویلی!$E$1="","",IF(NOSA!O6637=تحویلی!$E$1,تحویلی!$E$1&amp;COUNTIF(NOSA!$O$1:O6637,تحویلی!$E$1),"")),"")</f>
        <v/>
      </c>
      <c r="E6637" s="10" t="str">
        <f t="shared" si="424"/>
        <v>9335769</v>
      </c>
      <c r="F6637" s="10" t="str">
        <f>IFERROR(VLOOKUP(I6637,DATABASE!$N:$O,2,FALSE),"")</f>
        <v>دستكش ضد برش سبك</v>
      </c>
      <c r="G6637" s="3" t="s">
        <v>3611</v>
      </c>
      <c r="H6637" s="4">
        <v>9335</v>
      </c>
      <c r="I6637" s="3" t="s">
        <v>1442</v>
      </c>
      <c r="J6637" s="3" t="s">
        <v>22</v>
      </c>
      <c r="K6637" s="5">
        <v>1</v>
      </c>
      <c r="L6637" s="3" t="s">
        <v>3</v>
      </c>
      <c r="M6637" s="3" t="s">
        <v>43</v>
      </c>
      <c r="N6637" s="3" t="s">
        <v>1102</v>
      </c>
      <c r="O6637" s="1">
        <v>769</v>
      </c>
      <c r="P6637" s="4">
        <v>0</v>
      </c>
      <c r="Q6637" s="10">
        <f t="shared" si="425"/>
        <v>769</v>
      </c>
    </row>
    <row r="6638" spans="2:17" ht="20.25" customHeight="1">
      <c r="B6638" s="10" t="str">
        <f t="shared" si="422"/>
        <v>پوتين ايمني نسوز888</v>
      </c>
      <c r="C6638" s="10" t="str">
        <f t="shared" si="423"/>
        <v>پوتين ايمني نسوز1403/07/29888</v>
      </c>
      <c r="D6638" s="10" t="str">
        <f>IFERROR(IF(تحویلی!$E$1="","",IF(NOSA!O6638=تحویلی!$E$1,تحویلی!$E$1&amp;COUNTIF(NOSA!$O$1:O6638,تحویلی!$E$1),"")),"")</f>
        <v/>
      </c>
      <c r="E6638" s="10" t="str">
        <f t="shared" si="424"/>
        <v>9350888</v>
      </c>
      <c r="F6638" s="10" t="str">
        <f>IFERROR(VLOOKUP(I6638,DATABASE!$N:$O,2,FALSE),"")</f>
        <v>پوتين ايمني نسوز</v>
      </c>
      <c r="G6638" s="3" t="s">
        <v>3611</v>
      </c>
      <c r="H6638" s="4">
        <v>9350</v>
      </c>
      <c r="I6638" s="3" t="s">
        <v>1648</v>
      </c>
      <c r="J6638" s="3" t="s">
        <v>1649</v>
      </c>
      <c r="K6638" s="5">
        <v>1</v>
      </c>
      <c r="L6638" s="3" t="s">
        <v>3</v>
      </c>
      <c r="M6638" s="3" t="s">
        <v>9</v>
      </c>
      <c r="N6638" s="3" t="s">
        <v>3398</v>
      </c>
      <c r="O6638" s="1">
        <v>888</v>
      </c>
      <c r="P6638" s="4">
        <v>0</v>
      </c>
      <c r="Q6638" s="10">
        <f t="shared" si="425"/>
        <v>888</v>
      </c>
    </row>
    <row r="6639" spans="2:17" ht="20.25" customHeight="1">
      <c r="B6639" s="10" t="str">
        <f t="shared" si="422"/>
        <v>لباس كار نسوز(بلوز و شلوار)248</v>
      </c>
      <c r="C6639" s="10" t="str">
        <f t="shared" si="423"/>
        <v>لباس كار نسوز(بلوز و شلوار)1403/07/29248</v>
      </c>
      <c r="D6639" s="10" t="str">
        <f>IFERROR(IF(تحویلی!$E$1="","",IF(NOSA!O6639=تحویلی!$E$1,تحویلی!$E$1&amp;COUNTIF(NOSA!$O$1:O6639,تحویلی!$E$1),"")),"")</f>
        <v/>
      </c>
      <c r="E6639" s="10" t="str">
        <f t="shared" si="424"/>
        <v>9351248</v>
      </c>
      <c r="F6639" s="10" t="str">
        <f>IFERROR(VLOOKUP(I6639,DATABASE!$N:$O,2,FALSE),"")</f>
        <v>لباس كار نسوز(بلوز و شلوار)</v>
      </c>
      <c r="G6639" s="3" t="s">
        <v>3611</v>
      </c>
      <c r="H6639" s="4">
        <v>9351</v>
      </c>
      <c r="I6639" s="3" t="s">
        <v>1701</v>
      </c>
      <c r="J6639" s="3" t="s">
        <v>1702</v>
      </c>
      <c r="K6639" s="5">
        <v>1</v>
      </c>
      <c r="L6639" s="3" t="s">
        <v>28</v>
      </c>
      <c r="M6639" s="3" t="s">
        <v>4</v>
      </c>
      <c r="N6639" s="3" t="s">
        <v>237</v>
      </c>
      <c r="O6639" s="1">
        <v>248</v>
      </c>
      <c r="P6639" s="4">
        <v>1</v>
      </c>
      <c r="Q6639" s="10">
        <f t="shared" si="425"/>
        <v>248</v>
      </c>
    </row>
    <row r="6640" spans="2:17" ht="20.25" customHeight="1">
      <c r="B6640" s="10" t="str">
        <f t="shared" si="422"/>
        <v>عينك جوشكاري938</v>
      </c>
      <c r="C6640" s="10" t="str">
        <f t="shared" si="423"/>
        <v>عينك جوشكاري1403/07/30938</v>
      </c>
      <c r="D6640" s="10" t="str">
        <f>IFERROR(IF(تحویلی!$E$1="","",IF(NOSA!O6640=تحویلی!$E$1,تحویلی!$E$1&amp;COUNTIF(NOSA!$O$1:O6640,تحویلی!$E$1),"")),"")</f>
        <v/>
      </c>
      <c r="E6640" s="10" t="str">
        <f t="shared" si="424"/>
        <v>9357938</v>
      </c>
      <c r="F6640" s="10" t="str">
        <f>IFERROR(VLOOKUP(I6640,DATABASE!$N:$O,2,FALSE),"")</f>
        <v>عينك جوشكاري</v>
      </c>
      <c r="G6640" s="3" t="s">
        <v>3612</v>
      </c>
      <c r="H6640" s="4">
        <v>9357</v>
      </c>
      <c r="I6640" s="3" t="s">
        <v>1622</v>
      </c>
      <c r="J6640" s="3" t="s">
        <v>646</v>
      </c>
      <c r="K6640" s="5">
        <v>1</v>
      </c>
      <c r="L6640" s="3" t="s">
        <v>8</v>
      </c>
      <c r="M6640" s="3" t="s">
        <v>47</v>
      </c>
      <c r="N6640" s="3" t="s">
        <v>3975</v>
      </c>
      <c r="O6640" s="1">
        <v>938</v>
      </c>
      <c r="P6640" s="4">
        <v>0</v>
      </c>
      <c r="Q6640" s="10">
        <f t="shared" si="425"/>
        <v>938</v>
      </c>
    </row>
    <row r="6641" spans="2:17" ht="20.25" customHeight="1">
      <c r="B6641" s="10" t="str">
        <f t="shared" si="422"/>
        <v>عينك سنگ زني بغل توري938</v>
      </c>
      <c r="C6641" s="10" t="str">
        <f t="shared" si="423"/>
        <v>عينك سنگ زني بغل توري1403/07/30938</v>
      </c>
      <c r="D6641" s="10" t="str">
        <f>IFERROR(IF(تحویلی!$E$1="","",IF(NOSA!O6641=تحویلی!$E$1,تحویلی!$E$1&amp;COUNTIF(NOSA!$O$1:O6641,تحویلی!$E$1),"")),"")</f>
        <v/>
      </c>
      <c r="E6641" s="10" t="str">
        <f t="shared" si="424"/>
        <v>9357938</v>
      </c>
      <c r="F6641" s="10" t="str">
        <f>IFERROR(VLOOKUP(I6641,DATABASE!$N:$O,2,FALSE),"")</f>
        <v>عينك سنگ زني بغل توري</v>
      </c>
      <c r="G6641" s="3" t="s">
        <v>3612</v>
      </c>
      <c r="H6641" s="4">
        <v>9357</v>
      </c>
      <c r="I6641" s="3" t="s">
        <v>1519</v>
      </c>
      <c r="J6641" s="3" t="s">
        <v>1520</v>
      </c>
      <c r="K6641" s="5">
        <v>1</v>
      </c>
      <c r="L6641" s="3" t="s">
        <v>8</v>
      </c>
      <c r="M6641" s="3" t="s">
        <v>47</v>
      </c>
      <c r="N6641" s="3" t="s">
        <v>3975</v>
      </c>
      <c r="O6641" s="1">
        <v>938</v>
      </c>
      <c r="P6641" s="4">
        <v>0</v>
      </c>
      <c r="Q6641" s="10">
        <f t="shared" si="425"/>
        <v>938</v>
      </c>
    </row>
    <row r="6642" spans="2:17" ht="20.25" customHeight="1">
      <c r="B6642" s="10" t="str">
        <f t="shared" si="422"/>
        <v>دستكش كف دوبل چرمي938</v>
      </c>
      <c r="C6642" s="10" t="str">
        <f t="shared" si="423"/>
        <v>دستكش كف دوبل چرمي1403/07/30938</v>
      </c>
      <c r="D6642" s="10" t="str">
        <f>IFERROR(IF(تحویلی!$E$1="","",IF(NOSA!O6642=تحویلی!$E$1,تحویلی!$E$1&amp;COUNTIF(NOSA!$O$1:O6642,تحویلی!$E$1),"")),"")</f>
        <v/>
      </c>
      <c r="E6642" s="10" t="str">
        <f t="shared" si="424"/>
        <v>9357938</v>
      </c>
      <c r="F6642" s="10" t="str">
        <f>IFERROR(VLOOKUP(I6642,DATABASE!$N:$O,2,FALSE),"")</f>
        <v>دستكش كف دوبل چرمي</v>
      </c>
      <c r="G6642" s="3" t="s">
        <v>3612</v>
      </c>
      <c r="H6642" s="4">
        <v>9357</v>
      </c>
      <c r="I6642" s="3" t="s">
        <v>1683</v>
      </c>
      <c r="J6642" s="3" t="s">
        <v>1684</v>
      </c>
      <c r="K6642" s="5">
        <v>1</v>
      </c>
      <c r="L6642" s="3" t="s">
        <v>3</v>
      </c>
      <c r="M6642" s="3" t="s">
        <v>47</v>
      </c>
      <c r="N6642" s="3" t="s">
        <v>3975</v>
      </c>
      <c r="O6642" s="1">
        <v>938</v>
      </c>
      <c r="P6642" s="4">
        <v>0</v>
      </c>
      <c r="Q6642" s="10">
        <f t="shared" si="425"/>
        <v>938</v>
      </c>
    </row>
    <row r="6643" spans="2:17" ht="20.25" customHeight="1">
      <c r="B6643" s="10" t="str">
        <f t="shared" si="422"/>
        <v>لباس كار نسوز(بلوز و شلوار)690</v>
      </c>
      <c r="C6643" s="10" t="str">
        <f t="shared" si="423"/>
        <v>لباس كار نسوز(بلوز و شلوار)1403/07/30690</v>
      </c>
      <c r="D6643" s="10" t="str">
        <f>IFERROR(IF(تحویلی!$E$1="","",IF(NOSA!O6643=تحویلی!$E$1,تحویلی!$E$1&amp;COUNTIF(NOSA!$O$1:O6643,تحویلی!$E$1),"")),"")</f>
        <v/>
      </c>
      <c r="E6643" s="10" t="str">
        <f t="shared" si="424"/>
        <v>9361690</v>
      </c>
      <c r="F6643" s="10" t="str">
        <f>IFERROR(VLOOKUP(I6643,DATABASE!$N:$O,2,FALSE),"")</f>
        <v>لباس كار نسوز(بلوز و شلوار)</v>
      </c>
      <c r="G6643" s="3" t="s">
        <v>3612</v>
      </c>
      <c r="H6643" s="4">
        <v>9361</v>
      </c>
      <c r="I6643" s="3" t="s">
        <v>1701</v>
      </c>
      <c r="J6643" s="3" t="s">
        <v>1702</v>
      </c>
      <c r="K6643" s="5">
        <v>1</v>
      </c>
      <c r="L6643" s="3" t="s">
        <v>28</v>
      </c>
      <c r="M6643" s="3" t="s">
        <v>4</v>
      </c>
      <c r="N6643" s="3" t="s">
        <v>3392</v>
      </c>
      <c r="O6643" s="1">
        <v>690</v>
      </c>
      <c r="P6643" s="4">
        <v>0</v>
      </c>
      <c r="Q6643" s="10">
        <f t="shared" si="425"/>
        <v>690</v>
      </c>
    </row>
    <row r="6644" spans="2:17" ht="20.25" customHeight="1">
      <c r="B6644" s="10" t="str">
        <f t="shared" si="422"/>
        <v>دستكش كف مواد سبك760</v>
      </c>
      <c r="C6644" s="10" t="str">
        <f t="shared" si="423"/>
        <v>دستكش كف مواد سبك1403/07/30760</v>
      </c>
      <c r="D6644" s="10" t="str">
        <f>IFERROR(IF(تحویلی!$E$1="","",IF(NOSA!O6644=تحویلی!$E$1,تحویلی!$E$1&amp;COUNTIF(NOSA!$O$1:O6644,تحویلی!$E$1),"")),"")</f>
        <v/>
      </c>
      <c r="E6644" s="10" t="str">
        <f t="shared" si="424"/>
        <v>9363760</v>
      </c>
      <c r="F6644" s="10" t="str">
        <f>IFERROR(VLOOKUP(I6644,DATABASE!$N:$O,2,FALSE),"")</f>
        <v>دستكش كف مواد سبك</v>
      </c>
      <c r="G6644" s="3" t="s">
        <v>3612</v>
      </c>
      <c r="H6644" s="4">
        <v>9363</v>
      </c>
      <c r="I6644" s="3" t="s">
        <v>1456</v>
      </c>
      <c r="J6644" s="3" t="s">
        <v>2</v>
      </c>
      <c r="K6644" s="5">
        <v>1</v>
      </c>
      <c r="L6644" s="3" t="s">
        <v>3</v>
      </c>
      <c r="M6644" s="3" t="s">
        <v>202</v>
      </c>
      <c r="N6644" s="3" t="s">
        <v>3369</v>
      </c>
      <c r="O6644" s="1">
        <v>760</v>
      </c>
      <c r="P6644" s="4">
        <v>0</v>
      </c>
      <c r="Q6644" s="10">
        <f t="shared" si="425"/>
        <v>760</v>
      </c>
    </row>
    <row r="6645" spans="2:17" ht="20.25" customHeight="1">
      <c r="B6645" s="10" t="str">
        <f t="shared" si="422"/>
        <v>دستكش ضد برش سبك751</v>
      </c>
      <c r="C6645" s="10" t="str">
        <f t="shared" si="423"/>
        <v>دستكش ضد برش سبك1403/07/30751</v>
      </c>
      <c r="D6645" s="10" t="str">
        <f>IFERROR(IF(تحویلی!$E$1="","",IF(NOSA!O6645=تحویلی!$E$1,تحویلی!$E$1&amp;COUNTIF(NOSA!$O$1:O6645,تحویلی!$E$1),"")),"")</f>
        <v/>
      </c>
      <c r="E6645" s="10" t="str">
        <f t="shared" si="424"/>
        <v>9374751</v>
      </c>
      <c r="F6645" s="10" t="str">
        <f>IFERROR(VLOOKUP(I6645,DATABASE!$N:$O,2,FALSE),"")</f>
        <v>دستكش ضد برش سبك</v>
      </c>
      <c r="G6645" s="3" t="s">
        <v>3612</v>
      </c>
      <c r="H6645" s="4">
        <v>9374</v>
      </c>
      <c r="I6645" s="3" t="s">
        <v>1442</v>
      </c>
      <c r="J6645" s="3" t="s">
        <v>22</v>
      </c>
      <c r="K6645" s="5">
        <v>1</v>
      </c>
      <c r="L6645" s="3" t="s">
        <v>3</v>
      </c>
      <c r="M6645" s="3" t="s">
        <v>9</v>
      </c>
      <c r="N6645" s="3" t="s">
        <v>2709</v>
      </c>
      <c r="O6645" s="1">
        <v>751</v>
      </c>
      <c r="P6645" s="4">
        <v>0</v>
      </c>
      <c r="Q6645" s="10">
        <f t="shared" si="425"/>
        <v>751</v>
      </c>
    </row>
    <row r="6646" spans="2:17" ht="20.25" customHeight="1">
      <c r="B6646" s="10" t="str">
        <f t="shared" si="422"/>
        <v>751</v>
      </c>
      <c r="C6646" s="10" t="str">
        <f t="shared" si="423"/>
        <v>1403/07/30751</v>
      </c>
      <c r="D6646" s="10" t="str">
        <f>IFERROR(IF(تحویلی!$E$1="","",IF(NOSA!O6646=تحویلی!$E$1,تحویلی!$E$1&amp;COUNTIF(NOSA!$O$1:O6646,تحویلی!$E$1),"")),"")</f>
        <v/>
      </c>
      <c r="E6646" s="10" t="str">
        <f t="shared" si="424"/>
        <v>9374751</v>
      </c>
      <c r="F6646" s="10" t="str">
        <f>IFERROR(VLOOKUP(I6646,DATABASE!$N:$O,2,FALSE),"")</f>
        <v/>
      </c>
      <c r="G6646" s="3" t="s">
        <v>3612</v>
      </c>
      <c r="H6646" s="4">
        <v>9374</v>
      </c>
      <c r="I6646" s="3" t="s">
        <v>2699</v>
      </c>
      <c r="J6646" s="3" t="s">
        <v>7</v>
      </c>
      <c r="K6646" s="5">
        <v>1</v>
      </c>
      <c r="L6646" s="3" t="s">
        <v>8</v>
      </c>
      <c r="M6646" s="3" t="s">
        <v>9</v>
      </c>
      <c r="N6646" s="3" t="s">
        <v>2709</v>
      </c>
      <c r="O6646" s="1">
        <v>751</v>
      </c>
      <c r="P6646" s="4">
        <v>0</v>
      </c>
      <c r="Q6646" s="10">
        <f t="shared" si="425"/>
        <v>751</v>
      </c>
    </row>
    <row r="6647" spans="2:17" ht="20.25" customHeight="1">
      <c r="B6647" s="10" t="str">
        <f t="shared" si="422"/>
        <v>دستكش ضد برش سبك885</v>
      </c>
      <c r="C6647" s="10" t="str">
        <f t="shared" si="423"/>
        <v>دستكش ضد برش سبك1403/07/30885</v>
      </c>
      <c r="D6647" s="10" t="str">
        <f>IFERROR(IF(تحویلی!$E$1="","",IF(NOSA!O6647=تحویلی!$E$1,تحویلی!$E$1&amp;COUNTIF(NOSA!$O$1:O6647,تحویلی!$E$1),"")),"")</f>
        <v/>
      </c>
      <c r="E6647" s="10" t="str">
        <f t="shared" si="424"/>
        <v>9376885</v>
      </c>
      <c r="F6647" s="10" t="str">
        <f>IFERROR(VLOOKUP(I6647,DATABASE!$N:$O,2,FALSE),"")</f>
        <v>دستكش ضد برش سبك</v>
      </c>
      <c r="G6647" s="3" t="s">
        <v>3612</v>
      </c>
      <c r="H6647" s="4">
        <v>9376</v>
      </c>
      <c r="I6647" s="3" t="s">
        <v>1442</v>
      </c>
      <c r="J6647" s="3" t="s">
        <v>22</v>
      </c>
      <c r="K6647" s="5">
        <v>1</v>
      </c>
      <c r="L6647" s="3" t="s">
        <v>3</v>
      </c>
      <c r="M6647" s="3" t="s">
        <v>9</v>
      </c>
      <c r="N6647" s="3" t="s">
        <v>3381</v>
      </c>
      <c r="O6647" s="1">
        <v>885</v>
      </c>
      <c r="P6647" s="4">
        <v>0</v>
      </c>
      <c r="Q6647" s="10">
        <f t="shared" si="425"/>
        <v>885</v>
      </c>
    </row>
    <row r="6648" spans="2:17" ht="20.25" customHeight="1">
      <c r="B6648" s="10" t="str">
        <f t="shared" si="422"/>
        <v>لباس كار ديرسوز(بلوز و شلوار)940</v>
      </c>
      <c r="C6648" s="10" t="str">
        <f t="shared" si="423"/>
        <v>لباس كار ديرسوز(بلوز و شلوار)1403/07/30940</v>
      </c>
      <c r="D6648" s="10" t="str">
        <f>IFERROR(IF(تحویلی!$E$1="","",IF(NOSA!O6648=تحویلی!$E$1,تحویلی!$E$1&amp;COUNTIF(NOSA!$O$1:O6648,تحویلی!$E$1),"")),"")</f>
        <v/>
      </c>
      <c r="E6648" s="10" t="str">
        <f t="shared" si="424"/>
        <v>9380940</v>
      </c>
      <c r="F6648" s="10" t="str">
        <f>IFERROR(VLOOKUP(I6648,DATABASE!$N:$O,2,FALSE),"")</f>
        <v>لباس كار ديرسوز(بلوز و شلوار)</v>
      </c>
      <c r="G6648" s="3" t="s">
        <v>3612</v>
      </c>
      <c r="H6648" s="4">
        <v>9380</v>
      </c>
      <c r="I6648" s="3" t="s">
        <v>1634</v>
      </c>
      <c r="J6648" s="3" t="s">
        <v>1635</v>
      </c>
      <c r="K6648" s="5">
        <v>1</v>
      </c>
      <c r="L6648" s="3" t="s">
        <v>28</v>
      </c>
      <c r="M6648" s="3" t="s">
        <v>47</v>
      </c>
      <c r="N6648" s="3" t="s">
        <v>3986</v>
      </c>
      <c r="O6648" s="1">
        <v>940</v>
      </c>
      <c r="P6648" s="4">
        <v>0</v>
      </c>
      <c r="Q6648" s="10">
        <f t="shared" si="425"/>
        <v>940</v>
      </c>
    </row>
    <row r="6649" spans="2:17" ht="20.25" customHeight="1">
      <c r="B6649" s="10" t="str">
        <f t="shared" si="422"/>
        <v>كفش ايمني عايق برق940</v>
      </c>
      <c r="C6649" s="10" t="str">
        <f t="shared" si="423"/>
        <v>كفش ايمني عايق برق1403/07/30940</v>
      </c>
      <c r="D6649" s="10" t="str">
        <f>IFERROR(IF(تحویلی!$E$1="","",IF(NOSA!O6649=تحویلی!$E$1,تحویلی!$E$1&amp;COUNTIF(NOSA!$O$1:O6649,تحویلی!$E$1),"")),"")</f>
        <v/>
      </c>
      <c r="E6649" s="10" t="str">
        <f t="shared" si="424"/>
        <v>9380940</v>
      </c>
      <c r="F6649" s="10" t="str">
        <f>IFERROR(VLOOKUP(I6649,DATABASE!$N:$O,2,FALSE),"")</f>
        <v>كفش ايمني عايق برق</v>
      </c>
      <c r="G6649" s="3" t="s">
        <v>3612</v>
      </c>
      <c r="H6649" s="4">
        <v>9380</v>
      </c>
      <c r="I6649" s="3" t="s">
        <v>1575</v>
      </c>
      <c r="J6649" s="3" t="s">
        <v>1717</v>
      </c>
      <c r="K6649" s="5">
        <v>1</v>
      </c>
      <c r="L6649" s="3" t="s">
        <v>3</v>
      </c>
      <c r="M6649" s="3" t="s">
        <v>47</v>
      </c>
      <c r="N6649" s="3" t="s">
        <v>3986</v>
      </c>
      <c r="O6649" s="1">
        <v>940</v>
      </c>
      <c r="P6649" s="4">
        <v>0</v>
      </c>
      <c r="Q6649" s="10">
        <f t="shared" si="425"/>
        <v>940</v>
      </c>
    </row>
    <row r="6650" spans="2:17" ht="20.25" customHeight="1">
      <c r="B6650" s="10" t="str">
        <f t="shared" si="422"/>
        <v>كلاه ايمني940</v>
      </c>
      <c r="C6650" s="10" t="str">
        <f t="shared" si="423"/>
        <v>كلاه ايمني1403/07/30940</v>
      </c>
      <c r="D6650" s="10" t="str">
        <f>IFERROR(IF(تحویلی!$E$1="","",IF(NOSA!O6650=تحویلی!$E$1,تحویلی!$E$1&amp;COUNTIF(NOSA!$O$1:O6650,تحویلی!$E$1),"")),"")</f>
        <v/>
      </c>
      <c r="E6650" s="10" t="str">
        <f t="shared" si="424"/>
        <v>9380940</v>
      </c>
      <c r="F6650" s="10" t="str">
        <f>IFERROR(VLOOKUP(I6650,DATABASE!$N:$O,2,FALSE),"")</f>
        <v>كلاه ايمني</v>
      </c>
      <c r="G6650" s="3" t="s">
        <v>3612</v>
      </c>
      <c r="H6650" s="4">
        <v>9380</v>
      </c>
      <c r="I6650" s="3" t="s">
        <v>1476</v>
      </c>
      <c r="J6650" s="3" t="s">
        <v>1647</v>
      </c>
      <c r="K6650" s="5">
        <v>1</v>
      </c>
      <c r="L6650" s="3" t="s">
        <v>8</v>
      </c>
      <c r="M6650" s="3" t="s">
        <v>47</v>
      </c>
      <c r="N6650" s="3" t="s">
        <v>3986</v>
      </c>
      <c r="O6650" s="1">
        <v>940</v>
      </c>
      <c r="P6650" s="4">
        <v>0</v>
      </c>
      <c r="Q6650" s="10">
        <f t="shared" si="425"/>
        <v>940</v>
      </c>
    </row>
    <row r="6651" spans="2:17" ht="20.25" customHeight="1">
      <c r="B6651" s="10" t="str">
        <f t="shared" si="422"/>
        <v>دستكش كف مواد سبك940</v>
      </c>
      <c r="C6651" s="10" t="str">
        <f t="shared" si="423"/>
        <v>دستكش كف مواد سبك1403/07/30940</v>
      </c>
      <c r="D6651" s="10" t="str">
        <f>IFERROR(IF(تحویلی!$E$1="","",IF(NOSA!O6651=تحویلی!$E$1,تحویلی!$E$1&amp;COUNTIF(NOSA!$O$1:O6651,تحویلی!$E$1),"")),"")</f>
        <v/>
      </c>
      <c r="E6651" s="10" t="str">
        <f t="shared" si="424"/>
        <v>9380940</v>
      </c>
      <c r="F6651" s="10" t="str">
        <f>IFERROR(VLOOKUP(I6651,DATABASE!$N:$O,2,FALSE),"")</f>
        <v>دستكش كف مواد سبك</v>
      </c>
      <c r="G6651" s="3" t="s">
        <v>3612</v>
      </c>
      <c r="H6651" s="4">
        <v>9380</v>
      </c>
      <c r="I6651" s="3" t="s">
        <v>1456</v>
      </c>
      <c r="J6651" s="3" t="s">
        <v>2</v>
      </c>
      <c r="K6651" s="5">
        <v>1</v>
      </c>
      <c r="L6651" s="3" t="s">
        <v>3</v>
      </c>
      <c r="M6651" s="3" t="s">
        <v>47</v>
      </c>
      <c r="N6651" s="3" t="s">
        <v>3986</v>
      </c>
      <c r="O6651" s="1">
        <v>940</v>
      </c>
      <c r="P6651" s="4">
        <v>0</v>
      </c>
      <c r="Q6651" s="10">
        <f t="shared" si="425"/>
        <v>940</v>
      </c>
    </row>
    <row r="6652" spans="2:17" ht="20.25" customHeight="1">
      <c r="B6652" s="10" t="str">
        <f t="shared" si="422"/>
        <v>940</v>
      </c>
      <c r="C6652" s="10" t="str">
        <f t="shared" si="423"/>
        <v>1403/07/30940</v>
      </c>
      <c r="D6652" s="10" t="str">
        <f>IFERROR(IF(تحویلی!$E$1="","",IF(NOSA!O6652=تحویلی!$E$1,تحویلی!$E$1&amp;COUNTIF(NOSA!$O$1:O6652,تحویلی!$E$1),"")),"")</f>
        <v/>
      </c>
      <c r="E6652" s="10" t="str">
        <f t="shared" si="424"/>
        <v>9380940</v>
      </c>
      <c r="F6652" s="10" t="str">
        <f>IFERROR(VLOOKUP(I6652,DATABASE!$N:$O,2,FALSE),"")</f>
        <v/>
      </c>
      <c r="G6652" s="3" t="s">
        <v>3612</v>
      </c>
      <c r="H6652" s="4">
        <v>9380</v>
      </c>
      <c r="I6652" s="3" t="s">
        <v>3559</v>
      </c>
      <c r="J6652" s="3" t="s">
        <v>3560</v>
      </c>
      <c r="K6652" s="5">
        <v>1</v>
      </c>
      <c r="L6652" s="3" t="s">
        <v>8</v>
      </c>
      <c r="M6652" s="3" t="s">
        <v>47</v>
      </c>
      <c r="N6652" s="3" t="s">
        <v>3986</v>
      </c>
      <c r="O6652" s="1">
        <v>940</v>
      </c>
      <c r="P6652" s="4">
        <v>0</v>
      </c>
      <c r="Q6652" s="10">
        <f t="shared" si="425"/>
        <v>940</v>
      </c>
    </row>
    <row r="6653" spans="2:17" ht="20.25" customHeight="1">
      <c r="B6653" s="10" t="str">
        <f t="shared" si="422"/>
        <v>گوشي اير پلاگ940</v>
      </c>
      <c r="C6653" s="10" t="str">
        <f t="shared" si="423"/>
        <v>گوشي اير پلاگ1403/07/30940</v>
      </c>
      <c r="D6653" s="10" t="str">
        <f>IFERROR(IF(تحویلی!$E$1="","",IF(NOSA!O6653=تحویلی!$E$1,تحویلی!$E$1&amp;COUNTIF(NOSA!$O$1:O6653,تحویلی!$E$1),"")),"")</f>
        <v/>
      </c>
      <c r="E6653" s="10" t="str">
        <f t="shared" si="424"/>
        <v>9380940</v>
      </c>
      <c r="F6653" s="10" t="str">
        <f>IFERROR(VLOOKUP(I6653,DATABASE!$N:$O,2,FALSE),"")</f>
        <v>گوشي اير پلاگ</v>
      </c>
      <c r="G6653" s="3" t="s">
        <v>3612</v>
      </c>
      <c r="H6653" s="4">
        <v>9380</v>
      </c>
      <c r="I6653" s="3" t="s">
        <v>1581</v>
      </c>
      <c r="J6653" s="3" t="s">
        <v>124</v>
      </c>
      <c r="K6653" s="5">
        <v>1</v>
      </c>
      <c r="L6653" s="3" t="s">
        <v>8</v>
      </c>
      <c r="M6653" s="3" t="s">
        <v>47</v>
      </c>
      <c r="N6653" s="3" t="s">
        <v>3986</v>
      </c>
      <c r="O6653" s="1">
        <v>940</v>
      </c>
      <c r="P6653" s="4">
        <v>0</v>
      </c>
      <c r="Q6653" s="10">
        <f t="shared" si="425"/>
        <v>940</v>
      </c>
    </row>
    <row r="6654" spans="2:17" ht="20.25" customHeight="1">
      <c r="B6654" s="10" t="str">
        <f t="shared" si="422"/>
        <v>دستكش ساق بلند نسوز697</v>
      </c>
      <c r="C6654" s="10" t="str">
        <f t="shared" si="423"/>
        <v>دستكش ساق بلند نسوز1403/07/30697</v>
      </c>
      <c r="D6654" s="10" t="str">
        <f>IFERROR(IF(تحویلی!$E$1="","",IF(NOSA!O6654=تحویلی!$E$1,تحویلی!$E$1&amp;COUNTIF(NOSA!$O$1:O6654,تحویلی!$E$1),"")),"")</f>
        <v/>
      </c>
      <c r="E6654" s="10" t="str">
        <f t="shared" si="424"/>
        <v>9385697</v>
      </c>
      <c r="F6654" s="10" t="str">
        <f>IFERROR(VLOOKUP(I6654,DATABASE!$N:$O,2,FALSE),"")</f>
        <v>دستكش ساق بلند نسوز</v>
      </c>
      <c r="G6654" s="3" t="s">
        <v>3612</v>
      </c>
      <c r="H6654" s="4">
        <v>9385</v>
      </c>
      <c r="I6654" s="3" t="s">
        <v>1461</v>
      </c>
      <c r="J6654" s="3" t="s">
        <v>34</v>
      </c>
      <c r="K6654" s="5">
        <v>1</v>
      </c>
      <c r="L6654" s="3" t="s">
        <v>3</v>
      </c>
      <c r="M6654" s="3" t="s">
        <v>25</v>
      </c>
      <c r="N6654" s="3" t="s">
        <v>698</v>
      </c>
      <c r="O6654" s="1">
        <v>697</v>
      </c>
      <c r="P6654" s="4">
        <v>0</v>
      </c>
      <c r="Q6654" s="10">
        <f t="shared" si="425"/>
        <v>697</v>
      </c>
    </row>
    <row r="6655" spans="2:17" ht="20.25" customHeight="1">
      <c r="B6655" s="10" t="str">
        <f t="shared" si="422"/>
        <v>دستكش ضد برش سبك163</v>
      </c>
      <c r="C6655" s="10" t="str">
        <f t="shared" si="423"/>
        <v>دستكش ضد برش سبك1403/07/30163</v>
      </c>
      <c r="D6655" s="10" t="str">
        <f>IFERROR(IF(تحویلی!$E$1="","",IF(NOSA!O6655=تحویلی!$E$1,تحویلی!$E$1&amp;COUNTIF(NOSA!$O$1:O6655,تحویلی!$E$1),"")),"")</f>
        <v/>
      </c>
      <c r="E6655" s="10" t="str">
        <f t="shared" si="424"/>
        <v>9394163</v>
      </c>
      <c r="F6655" s="10" t="str">
        <f>IFERROR(VLOOKUP(I6655,DATABASE!$N:$O,2,FALSE),"")</f>
        <v>دستكش ضد برش سبك</v>
      </c>
      <c r="G6655" s="3" t="s">
        <v>3612</v>
      </c>
      <c r="H6655" s="4">
        <v>9394</v>
      </c>
      <c r="I6655" s="3" t="s">
        <v>1442</v>
      </c>
      <c r="J6655" s="3" t="s">
        <v>22</v>
      </c>
      <c r="K6655" s="5">
        <v>1</v>
      </c>
      <c r="L6655" s="3" t="s">
        <v>3</v>
      </c>
      <c r="M6655" s="3" t="s">
        <v>9</v>
      </c>
      <c r="N6655" s="3" t="s">
        <v>324</v>
      </c>
      <c r="O6655" s="1">
        <v>163</v>
      </c>
      <c r="P6655" s="4">
        <v>0</v>
      </c>
      <c r="Q6655" s="10">
        <f t="shared" si="425"/>
        <v>163</v>
      </c>
    </row>
    <row r="6656" spans="2:17" ht="20.25" customHeight="1">
      <c r="B6656" s="10" t="str">
        <f t="shared" si="422"/>
        <v>دستكش ساق بلند نسوز163</v>
      </c>
      <c r="C6656" s="10" t="str">
        <f t="shared" si="423"/>
        <v>دستكش ساق بلند نسوز1403/07/30163</v>
      </c>
      <c r="D6656" s="10" t="str">
        <f>IFERROR(IF(تحویلی!$E$1="","",IF(NOSA!O6656=تحویلی!$E$1,تحویلی!$E$1&amp;COUNTIF(NOSA!$O$1:O6656,تحویلی!$E$1),"")),"")</f>
        <v/>
      </c>
      <c r="E6656" s="10" t="str">
        <f t="shared" si="424"/>
        <v>9394163</v>
      </c>
      <c r="F6656" s="10" t="str">
        <f>IFERROR(VLOOKUP(I6656,DATABASE!$N:$O,2,FALSE),"")</f>
        <v>دستكش ساق بلند نسوز</v>
      </c>
      <c r="G6656" s="3" t="s">
        <v>3612</v>
      </c>
      <c r="H6656" s="4">
        <v>9394</v>
      </c>
      <c r="I6656" s="3" t="s">
        <v>1461</v>
      </c>
      <c r="J6656" s="3" t="s">
        <v>34</v>
      </c>
      <c r="K6656" s="5">
        <v>1</v>
      </c>
      <c r="L6656" s="3" t="s">
        <v>3</v>
      </c>
      <c r="M6656" s="3" t="s">
        <v>9</v>
      </c>
      <c r="N6656" s="3" t="s">
        <v>324</v>
      </c>
      <c r="O6656" s="1">
        <v>163</v>
      </c>
      <c r="P6656" s="4">
        <v>0</v>
      </c>
      <c r="Q6656" s="10">
        <f t="shared" si="425"/>
        <v>163</v>
      </c>
    </row>
    <row r="6657" spans="2:17" ht="20.25" customHeight="1">
      <c r="B6657" s="10" t="str">
        <f t="shared" si="422"/>
        <v>دستكش ساق بلند نسوز45</v>
      </c>
      <c r="C6657" s="10" t="str">
        <f t="shared" si="423"/>
        <v>دستكش ساق بلند نسوز1403/07/3045</v>
      </c>
      <c r="D6657" s="10" t="str">
        <f>IFERROR(IF(تحویلی!$E$1="","",IF(NOSA!O6657=تحویلی!$E$1,تحویلی!$E$1&amp;COUNTIF(NOSA!$O$1:O6657,تحویلی!$E$1),"")),"")</f>
        <v/>
      </c>
      <c r="E6657" s="10" t="str">
        <f t="shared" si="424"/>
        <v>939545</v>
      </c>
      <c r="F6657" s="10" t="str">
        <f>IFERROR(VLOOKUP(I6657,DATABASE!$N:$O,2,FALSE),"")</f>
        <v>دستكش ساق بلند نسوز</v>
      </c>
      <c r="G6657" s="3" t="s">
        <v>3612</v>
      </c>
      <c r="H6657" s="4">
        <v>9395</v>
      </c>
      <c r="I6657" s="3" t="s">
        <v>1461</v>
      </c>
      <c r="J6657" s="3" t="s">
        <v>34</v>
      </c>
      <c r="K6657" s="5">
        <v>1</v>
      </c>
      <c r="L6657" s="3" t="s">
        <v>3</v>
      </c>
      <c r="M6657" s="3" t="s">
        <v>4</v>
      </c>
      <c r="N6657" s="3" t="s">
        <v>3965</v>
      </c>
      <c r="O6657" s="1">
        <v>45</v>
      </c>
      <c r="P6657" s="4">
        <v>0</v>
      </c>
      <c r="Q6657" s="10">
        <f t="shared" si="425"/>
        <v>45</v>
      </c>
    </row>
    <row r="6658" spans="2:17" ht="20.25" customHeight="1">
      <c r="B6658" s="10" t="str">
        <f t="shared" si="422"/>
        <v>دستكش ضد برش سبك45</v>
      </c>
      <c r="C6658" s="10" t="str">
        <f t="shared" si="423"/>
        <v>دستكش ضد برش سبك1403/07/3045</v>
      </c>
      <c r="D6658" s="10" t="str">
        <f>IFERROR(IF(تحویلی!$E$1="","",IF(NOSA!O6658=تحویلی!$E$1,تحویلی!$E$1&amp;COUNTIF(NOSA!$O$1:O6658,تحویلی!$E$1),"")),"")</f>
        <v/>
      </c>
      <c r="E6658" s="10" t="str">
        <f t="shared" si="424"/>
        <v>939545</v>
      </c>
      <c r="F6658" s="10" t="str">
        <f>IFERROR(VLOOKUP(I6658,DATABASE!$N:$O,2,FALSE),"")</f>
        <v>دستكش ضد برش سبك</v>
      </c>
      <c r="G6658" s="3" t="s">
        <v>3612</v>
      </c>
      <c r="H6658" s="4">
        <v>9395</v>
      </c>
      <c r="I6658" s="3" t="s">
        <v>1442</v>
      </c>
      <c r="J6658" s="3" t="s">
        <v>22</v>
      </c>
      <c r="K6658" s="5">
        <v>1</v>
      </c>
      <c r="L6658" s="3" t="s">
        <v>3</v>
      </c>
      <c r="M6658" s="3" t="s">
        <v>4</v>
      </c>
      <c r="N6658" s="3" t="s">
        <v>3965</v>
      </c>
      <c r="O6658" s="1">
        <v>45</v>
      </c>
      <c r="P6658" s="4">
        <v>0</v>
      </c>
      <c r="Q6658" s="10">
        <f t="shared" si="425"/>
        <v>45</v>
      </c>
    </row>
    <row r="6659" spans="2:17" ht="20.25" customHeight="1">
      <c r="B6659" s="10" t="str">
        <f t="shared" si="422"/>
        <v>دستكش ضد برش سبك719</v>
      </c>
      <c r="C6659" s="10" t="str">
        <f t="shared" si="423"/>
        <v>دستكش ضد برش سبك1403/07/30719</v>
      </c>
      <c r="D6659" s="10" t="str">
        <f>IFERROR(IF(تحویلی!$E$1="","",IF(NOSA!O6659=تحویلی!$E$1,تحویلی!$E$1&amp;COUNTIF(NOSA!$O$1:O6659,تحویلی!$E$1),"")),"")</f>
        <v/>
      </c>
      <c r="E6659" s="10" t="str">
        <f t="shared" si="424"/>
        <v>9403719</v>
      </c>
      <c r="F6659" s="10" t="str">
        <f>IFERROR(VLOOKUP(I6659,DATABASE!$N:$O,2,FALSE),"")</f>
        <v>دستكش ضد برش سبك</v>
      </c>
      <c r="G6659" s="3" t="s">
        <v>3612</v>
      </c>
      <c r="H6659" s="4">
        <v>9403</v>
      </c>
      <c r="I6659" s="3" t="s">
        <v>1442</v>
      </c>
      <c r="J6659" s="3" t="s">
        <v>22</v>
      </c>
      <c r="K6659" s="5">
        <v>1</v>
      </c>
      <c r="L6659" s="3" t="s">
        <v>3</v>
      </c>
      <c r="M6659" s="3" t="s">
        <v>47</v>
      </c>
      <c r="N6659" s="3" t="s">
        <v>395</v>
      </c>
      <c r="O6659" s="1">
        <v>719</v>
      </c>
      <c r="P6659" s="4">
        <v>0</v>
      </c>
      <c r="Q6659" s="10">
        <f t="shared" si="425"/>
        <v>719</v>
      </c>
    </row>
    <row r="6660" spans="2:17" ht="20.25" customHeight="1">
      <c r="B6660" s="10" t="str">
        <f t="shared" si="422"/>
        <v>دستكش ضد برش سبك869</v>
      </c>
      <c r="C6660" s="10" t="str">
        <f t="shared" si="423"/>
        <v>دستكش ضد برش سبك1403/08/01869</v>
      </c>
      <c r="D6660" s="10" t="str">
        <f>IFERROR(IF(تحویلی!$E$1="","",IF(NOSA!O6660=تحویلی!$E$1,تحویلی!$E$1&amp;COUNTIF(NOSA!$O$1:O6660,تحویلی!$E$1),"")),"")</f>
        <v/>
      </c>
      <c r="E6660" s="10" t="str">
        <f t="shared" si="424"/>
        <v>9419869</v>
      </c>
      <c r="F6660" s="10" t="str">
        <f>IFERROR(VLOOKUP(I6660,DATABASE!$N:$O,2,FALSE),"")</f>
        <v>دستكش ضد برش سبك</v>
      </c>
      <c r="G6660" s="3" t="s">
        <v>3613</v>
      </c>
      <c r="H6660" s="4">
        <v>9419</v>
      </c>
      <c r="I6660" s="3" t="s">
        <v>1442</v>
      </c>
      <c r="J6660" s="3" t="s">
        <v>22</v>
      </c>
      <c r="K6660" s="5">
        <v>1</v>
      </c>
      <c r="L6660" s="3" t="s">
        <v>3</v>
      </c>
      <c r="M6660" s="3" t="s">
        <v>19</v>
      </c>
      <c r="N6660" s="3" t="s">
        <v>3327</v>
      </c>
      <c r="O6660" s="1">
        <v>869</v>
      </c>
      <c r="P6660" s="4">
        <v>1</v>
      </c>
      <c r="Q6660" s="10">
        <f t="shared" si="425"/>
        <v>869</v>
      </c>
    </row>
    <row r="6661" spans="2:17" ht="20.25" customHeight="1">
      <c r="B6661" s="10" t="str">
        <f t="shared" si="422"/>
        <v>دستكش كف مواد سبك733</v>
      </c>
      <c r="C6661" s="10" t="str">
        <f t="shared" si="423"/>
        <v>دستكش كف مواد سبك1403/08/01733</v>
      </c>
      <c r="D6661" s="10" t="str">
        <f>IFERROR(IF(تحویلی!$E$1="","",IF(NOSA!O6661=تحویلی!$E$1,تحویلی!$E$1&amp;COUNTIF(NOSA!$O$1:O6661,تحویلی!$E$1),"")),"")</f>
        <v/>
      </c>
      <c r="E6661" s="10" t="str">
        <f t="shared" si="424"/>
        <v>9420733</v>
      </c>
      <c r="F6661" s="10" t="str">
        <f>IFERROR(VLOOKUP(I6661,DATABASE!$N:$O,2,FALSE),"")</f>
        <v>دستكش كف مواد سبك</v>
      </c>
      <c r="G6661" s="3" t="s">
        <v>3613</v>
      </c>
      <c r="H6661" s="4">
        <v>9420</v>
      </c>
      <c r="I6661" s="3" t="s">
        <v>1456</v>
      </c>
      <c r="J6661" s="3" t="s">
        <v>2</v>
      </c>
      <c r="K6661" s="5">
        <v>1</v>
      </c>
      <c r="L6661" s="3" t="s">
        <v>3</v>
      </c>
      <c r="M6661" s="3" t="s">
        <v>47</v>
      </c>
      <c r="N6661" s="3" t="s">
        <v>628</v>
      </c>
      <c r="O6661" s="1">
        <v>733</v>
      </c>
      <c r="P6661" s="4">
        <v>0</v>
      </c>
      <c r="Q6661" s="10">
        <f t="shared" si="425"/>
        <v>733</v>
      </c>
    </row>
    <row r="6662" spans="2:17" ht="20.25" customHeight="1">
      <c r="B6662" s="10" t="str">
        <f t="shared" si="422"/>
        <v>دستكش كف مواد سبك383</v>
      </c>
      <c r="C6662" s="10" t="str">
        <f t="shared" si="423"/>
        <v>دستكش كف مواد سبك1403/08/01383</v>
      </c>
      <c r="D6662" s="10" t="str">
        <f>IFERROR(IF(تحویلی!$E$1="","",IF(NOSA!O6662=تحویلی!$E$1,تحویلی!$E$1&amp;COUNTIF(NOSA!$O$1:O6662,تحویلی!$E$1),"")),"")</f>
        <v/>
      </c>
      <c r="E6662" s="10" t="str">
        <f t="shared" si="424"/>
        <v>9420383</v>
      </c>
      <c r="F6662" s="10" t="str">
        <f>IFERROR(VLOOKUP(I6662,DATABASE!$N:$O,2,FALSE),"")</f>
        <v>دستكش كف مواد سبك</v>
      </c>
      <c r="G6662" s="3" t="s">
        <v>3613</v>
      </c>
      <c r="H6662" s="4">
        <v>9420</v>
      </c>
      <c r="I6662" s="3" t="s">
        <v>1456</v>
      </c>
      <c r="J6662" s="3" t="s">
        <v>2</v>
      </c>
      <c r="K6662" s="5">
        <v>1</v>
      </c>
      <c r="L6662" s="3" t="s">
        <v>3</v>
      </c>
      <c r="M6662" s="3" t="s">
        <v>47</v>
      </c>
      <c r="N6662" s="3" t="s">
        <v>344</v>
      </c>
      <c r="O6662" s="1">
        <v>383</v>
      </c>
      <c r="P6662" s="4">
        <v>0</v>
      </c>
      <c r="Q6662" s="10">
        <f t="shared" si="425"/>
        <v>383</v>
      </c>
    </row>
    <row r="6663" spans="2:17" ht="20.25" customHeight="1">
      <c r="B6663" s="10" t="str">
        <f t="shared" si="422"/>
        <v>دستكش كف مواد سبك861</v>
      </c>
      <c r="C6663" s="10" t="str">
        <f t="shared" si="423"/>
        <v>دستكش كف مواد سبك1403/08/01861</v>
      </c>
      <c r="D6663" s="10" t="str">
        <f>IFERROR(IF(تحویلی!$E$1="","",IF(NOSA!O6663=تحویلی!$E$1,تحویلی!$E$1&amp;COUNTIF(NOSA!$O$1:O6663,تحویلی!$E$1),"")),"")</f>
        <v/>
      </c>
      <c r="E6663" s="10" t="str">
        <f t="shared" si="424"/>
        <v>9420861</v>
      </c>
      <c r="F6663" s="10" t="str">
        <f>IFERROR(VLOOKUP(I6663,DATABASE!$N:$O,2,FALSE),"")</f>
        <v>دستكش كف مواد سبك</v>
      </c>
      <c r="G6663" s="3" t="s">
        <v>3613</v>
      </c>
      <c r="H6663" s="4">
        <v>9420</v>
      </c>
      <c r="I6663" s="3" t="s">
        <v>1456</v>
      </c>
      <c r="J6663" s="3" t="s">
        <v>2</v>
      </c>
      <c r="K6663" s="5">
        <v>1</v>
      </c>
      <c r="L6663" s="3" t="s">
        <v>3</v>
      </c>
      <c r="M6663" s="3" t="s">
        <v>47</v>
      </c>
      <c r="N6663" s="3" t="s">
        <v>3217</v>
      </c>
      <c r="O6663" s="1">
        <v>861</v>
      </c>
      <c r="P6663" s="4">
        <v>0</v>
      </c>
      <c r="Q6663" s="10">
        <f t="shared" si="425"/>
        <v>861</v>
      </c>
    </row>
    <row r="6664" spans="2:17" ht="20.25" customHeight="1">
      <c r="B6664" s="10" t="str">
        <f t="shared" si="422"/>
        <v>دستكش ضد برش سبك638</v>
      </c>
      <c r="C6664" s="10" t="str">
        <f t="shared" si="423"/>
        <v>دستكش ضد برش سبك1403/08/01638</v>
      </c>
      <c r="D6664" s="10" t="str">
        <f>IFERROR(IF(تحویلی!$E$1="","",IF(NOSA!O6664=تحویلی!$E$1,تحویلی!$E$1&amp;COUNTIF(NOSA!$O$1:O6664,تحویلی!$E$1),"")),"")</f>
        <v/>
      </c>
      <c r="E6664" s="10" t="str">
        <f t="shared" si="424"/>
        <v>9428638</v>
      </c>
      <c r="F6664" s="10" t="str">
        <f>IFERROR(VLOOKUP(I6664,DATABASE!$N:$O,2,FALSE),"")</f>
        <v>دستكش ضد برش سبك</v>
      </c>
      <c r="G6664" s="3" t="s">
        <v>3613</v>
      </c>
      <c r="H6664" s="4">
        <v>9428</v>
      </c>
      <c r="I6664" s="3" t="s">
        <v>1442</v>
      </c>
      <c r="J6664" s="3" t="s">
        <v>22</v>
      </c>
      <c r="K6664" s="5">
        <v>1</v>
      </c>
      <c r="L6664" s="3" t="s">
        <v>3</v>
      </c>
      <c r="M6664" s="3" t="s">
        <v>43</v>
      </c>
      <c r="N6664" s="3" t="s">
        <v>690</v>
      </c>
      <c r="O6664" s="1">
        <v>638</v>
      </c>
      <c r="P6664" s="4">
        <v>0</v>
      </c>
      <c r="Q6664" s="10">
        <f t="shared" si="425"/>
        <v>638</v>
      </c>
    </row>
    <row r="6665" spans="2:17" ht="20.25" customHeight="1">
      <c r="B6665" s="10" t="str">
        <f t="shared" si="422"/>
        <v>دستكش ضد برش سبك419</v>
      </c>
      <c r="C6665" s="10" t="str">
        <f t="shared" si="423"/>
        <v>دستكش ضد برش سبك1403/08/01419</v>
      </c>
      <c r="D6665" s="10" t="str">
        <f>IFERROR(IF(تحویلی!$E$1="","",IF(NOSA!O6665=تحویلی!$E$1,تحویلی!$E$1&amp;COUNTIF(NOSA!$O$1:O6665,تحویلی!$E$1),"")),"")</f>
        <v/>
      </c>
      <c r="E6665" s="10" t="str">
        <f t="shared" si="424"/>
        <v>9428419</v>
      </c>
      <c r="F6665" s="10" t="str">
        <f>IFERROR(VLOOKUP(I6665,DATABASE!$N:$O,2,FALSE),"")</f>
        <v>دستكش ضد برش سبك</v>
      </c>
      <c r="G6665" s="3" t="s">
        <v>3613</v>
      </c>
      <c r="H6665" s="4">
        <v>9428</v>
      </c>
      <c r="I6665" s="3" t="s">
        <v>1442</v>
      </c>
      <c r="J6665" s="3" t="s">
        <v>22</v>
      </c>
      <c r="K6665" s="5">
        <v>1</v>
      </c>
      <c r="L6665" s="3" t="s">
        <v>3</v>
      </c>
      <c r="M6665" s="3" t="s">
        <v>43</v>
      </c>
      <c r="N6665" s="3" t="s">
        <v>251</v>
      </c>
      <c r="O6665" s="1">
        <v>419</v>
      </c>
      <c r="P6665" s="4">
        <v>0</v>
      </c>
      <c r="Q6665" s="10">
        <f t="shared" si="425"/>
        <v>419</v>
      </c>
    </row>
    <row r="6666" spans="2:17" ht="20.25" customHeight="1">
      <c r="B6666" s="10" t="str">
        <f t="shared" si="422"/>
        <v>پوتين ايمني نسوز866</v>
      </c>
      <c r="C6666" s="10" t="str">
        <f t="shared" si="423"/>
        <v>پوتين ايمني نسوز1403/08/01866</v>
      </c>
      <c r="D6666" s="10" t="str">
        <f>IFERROR(IF(تحویلی!$E$1="","",IF(NOSA!O6666=تحویلی!$E$1,تحویلی!$E$1&amp;COUNTIF(NOSA!$O$1:O6666,تحویلی!$E$1),"")),"")</f>
        <v/>
      </c>
      <c r="E6666" s="10" t="str">
        <f t="shared" si="424"/>
        <v>9430866</v>
      </c>
      <c r="F6666" s="10" t="str">
        <f>IFERROR(VLOOKUP(I6666,DATABASE!$N:$O,2,FALSE),"")</f>
        <v>پوتين ايمني نسوز</v>
      </c>
      <c r="G6666" s="3" t="s">
        <v>3613</v>
      </c>
      <c r="H6666" s="4">
        <v>9430</v>
      </c>
      <c r="I6666" s="3" t="s">
        <v>1631</v>
      </c>
      <c r="J6666" s="3" t="s">
        <v>1632</v>
      </c>
      <c r="K6666" s="5">
        <v>1</v>
      </c>
      <c r="L6666" s="3" t="s">
        <v>3</v>
      </c>
      <c r="M6666" s="3" t="s">
        <v>47</v>
      </c>
      <c r="N6666" s="3" t="s">
        <v>1322</v>
      </c>
      <c r="O6666" s="1">
        <v>866</v>
      </c>
      <c r="P6666" s="4">
        <v>1</v>
      </c>
      <c r="Q6666" s="10">
        <f t="shared" si="425"/>
        <v>866</v>
      </c>
    </row>
    <row r="6667" spans="2:17" ht="20.25" customHeight="1">
      <c r="B6667" s="10" t="str">
        <f t="shared" si="422"/>
        <v>لباس كار ديرسوز(بلوز و شلوار)866</v>
      </c>
      <c r="C6667" s="10" t="str">
        <f t="shared" si="423"/>
        <v>لباس كار ديرسوز(بلوز و شلوار)1403/08/01866</v>
      </c>
      <c r="D6667" s="10" t="str">
        <f>IFERROR(IF(تحویلی!$E$1="","",IF(NOSA!O6667=تحویلی!$E$1,تحویلی!$E$1&amp;COUNTIF(NOSA!$O$1:O6667,تحویلی!$E$1),"")),"")</f>
        <v/>
      </c>
      <c r="E6667" s="10" t="str">
        <f t="shared" si="424"/>
        <v>9430866</v>
      </c>
      <c r="F6667" s="10" t="str">
        <f>IFERROR(VLOOKUP(I6667,DATABASE!$N:$O,2,FALSE),"")</f>
        <v>لباس كار ديرسوز(بلوز و شلوار)</v>
      </c>
      <c r="G6667" s="3" t="s">
        <v>3613</v>
      </c>
      <c r="H6667" s="4">
        <v>9430</v>
      </c>
      <c r="I6667" s="3" t="s">
        <v>1466</v>
      </c>
      <c r="J6667" s="3" t="s">
        <v>1623</v>
      </c>
      <c r="K6667" s="5">
        <v>1</v>
      </c>
      <c r="L6667" s="3" t="s">
        <v>28</v>
      </c>
      <c r="M6667" s="3" t="s">
        <v>47</v>
      </c>
      <c r="N6667" s="3" t="s">
        <v>1322</v>
      </c>
      <c r="O6667" s="1">
        <v>866</v>
      </c>
      <c r="P6667" s="4">
        <v>1</v>
      </c>
      <c r="Q6667" s="10">
        <f t="shared" si="425"/>
        <v>866</v>
      </c>
    </row>
    <row r="6668" spans="2:17" ht="20.25" customHeight="1">
      <c r="B6668" s="10" t="str">
        <f t="shared" si="422"/>
        <v>پوتين ايمني نسوز879</v>
      </c>
      <c r="C6668" s="10" t="str">
        <f t="shared" si="423"/>
        <v>پوتين ايمني نسوز1403/08/01879</v>
      </c>
      <c r="D6668" s="10" t="str">
        <f>IFERROR(IF(تحویلی!$E$1="","",IF(NOSA!O6668=تحویلی!$E$1,تحویلی!$E$1&amp;COUNTIF(NOSA!$O$1:O6668,تحویلی!$E$1),"")),"")</f>
        <v/>
      </c>
      <c r="E6668" s="10" t="str">
        <f t="shared" si="424"/>
        <v>9431879</v>
      </c>
      <c r="F6668" s="10" t="str">
        <f>IFERROR(VLOOKUP(I6668,DATABASE!$N:$O,2,FALSE),"")</f>
        <v>پوتين ايمني نسوز</v>
      </c>
      <c r="G6668" s="3" t="s">
        <v>3613</v>
      </c>
      <c r="H6668" s="4">
        <v>9431</v>
      </c>
      <c r="I6668" s="3" t="s">
        <v>1472</v>
      </c>
      <c r="J6668" s="3" t="s">
        <v>1700</v>
      </c>
      <c r="K6668" s="5">
        <v>1</v>
      </c>
      <c r="L6668" s="3" t="s">
        <v>3</v>
      </c>
      <c r="M6668" s="3" t="s">
        <v>47</v>
      </c>
      <c r="N6668" s="3" t="s">
        <v>3379</v>
      </c>
      <c r="O6668" s="1">
        <v>879</v>
      </c>
      <c r="P6668" s="4">
        <v>1</v>
      </c>
      <c r="Q6668" s="10">
        <f t="shared" si="425"/>
        <v>879</v>
      </c>
    </row>
    <row r="6669" spans="2:17" ht="20.25" customHeight="1">
      <c r="B6669" s="10" t="str">
        <f t="shared" si="422"/>
        <v>دستكش ضد برش سبك891</v>
      </c>
      <c r="C6669" s="10" t="str">
        <f t="shared" si="423"/>
        <v>دستكش ضد برش سبك1403/08/01891</v>
      </c>
      <c r="D6669" s="10" t="str">
        <f>IFERROR(IF(تحویلی!$E$1="","",IF(NOSA!O6669=تحویلی!$E$1,تحویلی!$E$1&amp;COUNTIF(NOSA!$O$1:O6669,تحویلی!$E$1),"")),"")</f>
        <v/>
      </c>
      <c r="E6669" s="10" t="str">
        <f t="shared" si="424"/>
        <v>9434891</v>
      </c>
      <c r="F6669" s="10" t="str">
        <f>IFERROR(VLOOKUP(I6669,DATABASE!$N:$O,2,FALSE),"")</f>
        <v>دستكش ضد برش سبك</v>
      </c>
      <c r="G6669" s="3" t="s">
        <v>3613</v>
      </c>
      <c r="H6669" s="4">
        <v>9434</v>
      </c>
      <c r="I6669" s="3" t="s">
        <v>1442</v>
      </c>
      <c r="J6669" s="3" t="s">
        <v>22</v>
      </c>
      <c r="K6669" s="5">
        <v>1</v>
      </c>
      <c r="L6669" s="3" t="s">
        <v>3</v>
      </c>
      <c r="M6669" s="3" t="s">
        <v>4</v>
      </c>
      <c r="N6669" s="3" t="s">
        <v>272</v>
      </c>
      <c r="O6669" s="1">
        <v>891</v>
      </c>
      <c r="P6669" s="4">
        <v>0</v>
      </c>
      <c r="Q6669" s="10">
        <f t="shared" si="425"/>
        <v>891</v>
      </c>
    </row>
    <row r="6670" spans="2:17" ht="20.25" customHeight="1">
      <c r="B6670" s="10" t="str">
        <f t="shared" si="422"/>
        <v>لباس كار نسوز(بلوز و شلوار)149</v>
      </c>
      <c r="C6670" s="10" t="str">
        <f t="shared" si="423"/>
        <v>لباس كار نسوز(بلوز و شلوار)1403/08/01149</v>
      </c>
      <c r="D6670" s="10" t="str">
        <f>IFERROR(IF(تحویلی!$E$1="","",IF(NOSA!O6670=تحویلی!$E$1,تحویلی!$E$1&amp;COUNTIF(NOSA!$O$1:O6670,تحویلی!$E$1),"")),"")</f>
        <v/>
      </c>
      <c r="E6670" s="10" t="str">
        <f t="shared" si="424"/>
        <v>9435149</v>
      </c>
      <c r="F6670" s="10" t="str">
        <f>IFERROR(VLOOKUP(I6670,DATABASE!$N:$O,2,FALSE),"")</f>
        <v>لباس كار نسوز(بلوز و شلوار)</v>
      </c>
      <c r="G6670" s="3" t="s">
        <v>3613</v>
      </c>
      <c r="H6670" s="4">
        <v>9435</v>
      </c>
      <c r="I6670" s="3" t="s">
        <v>1740</v>
      </c>
      <c r="J6670" s="3" t="s">
        <v>1741</v>
      </c>
      <c r="K6670" s="5">
        <v>1</v>
      </c>
      <c r="L6670" s="3" t="s">
        <v>28</v>
      </c>
      <c r="M6670" s="3" t="s">
        <v>4</v>
      </c>
      <c r="N6670" s="3" t="s">
        <v>897</v>
      </c>
      <c r="O6670" s="1">
        <v>149</v>
      </c>
      <c r="P6670" s="4">
        <v>1</v>
      </c>
      <c r="Q6670" s="10">
        <f t="shared" si="425"/>
        <v>149</v>
      </c>
    </row>
    <row r="6671" spans="2:17" ht="20.25" customHeight="1">
      <c r="B6671" s="10" t="str">
        <f t="shared" ref="B6671:B6734" si="426">F6671&amp;Q6671</f>
        <v>دستكش ضد برش سبك845</v>
      </c>
      <c r="C6671" s="10" t="str">
        <f t="shared" ref="C6671:C6734" si="427">F6671&amp;G6671&amp;O6671</f>
        <v>دستكش ضد برش سبك1403/08/01845</v>
      </c>
      <c r="D6671" s="10" t="str">
        <f>IFERROR(IF(تحویلی!$E$1="","",IF(NOSA!O6671=تحویلی!$E$1,تحویلی!$E$1&amp;COUNTIF(NOSA!$O$1:O6671,تحویلی!$E$1),"")),"")</f>
        <v/>
      </c>
      <c r="E6671" s="10" t="str">
        <f t="shared" ref="E6671:E6734" si="428">H6671&amp;O6671</f>
        <v>9436845</v>
      </c>
      <c r="F6671" s="10" t="str">
        <f>IFERROR(VLOOKUP(I6671,DATABASE!$N:$O,2,FALSE),"")</f>
        <v>دستكش ضد برش سبك</v>
      </c>
      <c r="G6671" s="3" t="s">
        <v>3613</v>
      </c>
      <c r="H6671" s="4">
        <v>9436</v>
      </c>
      <c r="I6671" s="3" t="s">
        <v>1442</v>
      </c>
      <c r="J6671" s="3" t="s">
        <v>22</v>
      </c>
      <c r="K6671" s="5">
        <v>1</v>
      </c>
      <c r="L6671" s="3" t="s">
        <v>3</v>
      </c>
      <c r="M6671" s="3" t="s">
        <v>47</v>
      </c>
      <c r="N6671" s="3" t="s">
        <v>2701</v>
      </c>
      <c r="O6671" s="1">
        <v>845</v>
      </c>
      <c r="P6671" s="4">
        <v>1</v>
      </c>
      <c r="Q6671" s="10">
        <f t="shared" si="425"/>
        <v>845</v>
      </c>
    </row>
    <row r="6672" spans="2:17" ht="20.25" customHeight="1">
      <c r="B6672" s="10" t="str">
        <f t="shared" si="426"/>
        <v>دستكش ضد برش سبك170</v>
      </c>
      <c r="C6672" s="10" t="str">
        <f t="shared" si="427"/>
        <v>دستكش ضد برش سبك1403/08/01170</v>
      </c>
      <c r="D6672" s="10" t="str">
        <f>IFERROR(IF(تحویلی!$E$1="","",IF(NOSA!O6672=تحویلی!$E$1,تحویلی!$E$1&amp;COUNTIF(NOSA!$O$1:O6672,تحویلی!$E$1),"")),"")</f>
        <v/>
      </c>
      <c r="E6672" s="10" t="str">
        <f t="shared" si="428"/>
        <v>9441170</v>
      </c>
      <c r="F6672" s="10" t="str">
        <f>IFERROR(VLOOKUP(I6672,DATABASE!$N:$O,2,FALSE),"")</f>
        <v>دستكش ضد برش سبك</v>
      </c>
      <c r="G6672" s="3" t="s">
        <v>3613</v>
      </c>
      <c r="H6672" s="4">
        <v>9441</v>
      </c>
      <c r="I6672" s="3" t="s">
        <v>1442</v>
      </c>
      <c r="J6672" s="3" t="s">
        <v>22</v>
      </c>
      <c r="K6672" s="5">
        <v>1</v>
      </c>
      <c r="L6672" s="3" t="s">
        <v>3</v>
      </c>
      <c r="M6672" s="3" t="s">
        <v>9</v>
      </c>
      <c r="N6672" s="3" t="s">
        <v>3241</v>
      </c>
      <c r="O6672" s="1">
        <v>170</v>
      </c>
      <c r="P6672" s="4">
        <v>0</v>
      </c>
      <c r="Q6672" s="10">
        <f t="shared" si="425"/>
        <v>170</v>
      </c>
    </row>
    <row r="6673" spans="2:17" ht="20.25" customHeight="1">
      <c r="B6673" s="10" t="str">
        <f t="shared" si="426"/>
        <v>چكمه ايمني نسوز624</v>
      </c>
      <c r="C6673" s="10" t="str">
        <f t="shared" si="427"/>
        <v>چكمه ايمني نسوز1403/08/02624</v>
      </c>
      <c r="D6673" s="10" t="str">
        <f>IFERROR(IF(تحویلی!$E$1="","",IF(NOSA!O6673=تحویلی!$E$1,تحویلی!$E$1&amp;COUNTIF(NOSA!$O$1:O6673,تحویلی!$E$1),"")),"")</f>
        <v/>
      </c>
      <c r="E6673" s="10" t="str">
        <f t="shared" si="428"/>
        <v>9450624</v>
      </c>
      <c r="F6673" s="10" t="str">
        <f>IFERROR(VLOOKUP(I6673,DATABASE!$N:$O,2,FALSE),"")</f>
        <v>چكمه ايمني نسوز</v>
      </c>
      <c r="G6673" s="3" t="s">
        <v>3614</v>
      </c>
      <c r="H6673" s="4">
        <v>9450</v>
      </c>
      <c r="I6673" s="3" t="s">
        <v>1666</v>
      </c>
      <c r="J6673" s="3" t="s">
        <v>1667</v>
      </c>
      <c r="K6673" s="5">
        <v>1</v>
      </c>
      <c r="L6673" s="3" t="s">
        <v>3</v>
      </c>
      <c r="M6673" s="3" t="s">
        <v>25</v>
      </c>
      <c r="N6673" s="3" t="s">
        <v>226</v>
      </c>
      <c r="O6673" s="1">
        <v>624</v>
      </c>
      <c r="P6673" s="4">
        <v>1</v>
      </c>
      <c r="Q6673" s="10">
        <f t="shared" si="425"/>
        <v>624</v>
      </c>
    </row>
    <row r="6674" spans="2:17" ht="20.25" customHeight="1">
      <c r="B6674" s="10" t="str">
        <f t="shared" si="426"/>
        <v>لباس كار معمولي- بلوز و شلوار873</v>
      </c>
      <c r="C6674" s="10" t="str">
        <f t="shared" si="427"/>
        <v>لباس كار معمولي- بلوز و شلوار1403/08/02873</v>
      </c>
      <c r="D6674" s="10" t="str">
        <f>IFERROR(IF(تحویلی!$E$1="","",IF(NOSA!O6674=تحویلی!$E$1,تحویلی!$E$1&amp;COUNTIF(NOSA!$O$1:O6674,تحویلی!$E$1),"")),"")</f>
        <v/>
      </c>
      <c r="E6674" s="10" t="str">
        <f t="shared" si="428"/>
        <v>9457873</v>
      </c>
      <c r="F6674" s="10" t="str">
        <f>IFERROR(VLOOKUP(I6674,DATABASE!$N:$O,2,FALSE),"")</f>
        <v>لباس كار معمولي- بلوز و شلوار</v>
      </c>
      <c r="G6674" s="3" t="s">
        <v>3614</v>
      </c>
      <c r="H6674" s="4">
        <v>9457</v>
      </c>
      <c r="I6674" s="3" t="s">
        <v>1705</v>
      </c>
      <c r="J6674" s="3" t="s">
        <v>1706</v>
      </c>
      <c r="K6674" s="5">
        <v>1</v>
      </c>
      <c r="L6674" s="3" t="s">
        <v>28</v>
      </c>
      <c r="M6674" s="3" t="s">
        <v>102</v>
      </c>
      <c r="N6674" s="3" t="s">
        <v>3341</v>
      </c>
      <c r="O6674" s="1">
        <v>873</v>
      </c>
      <c r="P6674" s="4">
        <v>0</v>
      </c>
      <c r="Q6674" s="10">
        <f t="shared" si="425"/>
        <v>873</v>
      </c>
    </row>
    <row r="6675" spans="2:17" ht="20.25" customHeight="1">
      <c r="B6675" s="10" t="str">
        <f t="shared" si="426"/>
        <v>كفش ايمني عايق برق873</v>
      </c>
      <c r="C6675" s="10" t="str">
        <f t="shared" si="427"/>
        <v>كفش ايمني عايق برق1403/08/02873</v>
      </c>
      <c r="D6675" s="10" t="str">
        <f>IFERROR(IF(تحویلی!$E$1="","",IF(NOSA!O6675=تحویلی!$E$1,تحویلی!$E$1&amp;COUNTIF(NOSA!$O$1:O6675,تحویلی!$E$1),"")),"")</f>
        <v/>
      </c>
      <c r="E6675" s="10" t="str">
        <f t="shared" si="428"/>
        <v>9457873</v>
      </c>
      <c r="F6675" s="10" t="str">
        <f>IFERROR(VLOOKUP(I6675,DATABASE!$N:$O,2,FALSE),"")</f>
        <v>كفش ايمني عايق برق</v>
      </c>
      <c r="G6675" s="3" t="s">
        <v>3614</v>
      </c>
      <c r="H6675" s="4">
        <v>9457</v>
      </c>
      <c r="I6675" s="3" t="s">
        <v>1757</v>
      </c>
      <c r="J6675" s="3" t="s">
        <v>1758</v>
      </c>
      <c r="K6675" s="5">
        <v>1</v>
      </c>
      <c r="L6675" s="3" t="s">
        <v>3</v>
      </c>
      <c r="M6675" s="3" t="s">
        <v>102</v>
      </c>
      <c r="N6675" s="3" t="s">
        <v>3341</v>
      </c>
      <c r="O6675" s="1">
        <v>873</v>
      </c>
      <c r="P6675" s="4">
        <v>0</v>
      </c>
      <c r="Q6675" s="10">
        <f t="shared" si="425"/>
        <v>873</v>
      </c>
    </row>
    <row r="6676" spans="2:17" ht="20.25" customHeight="1">
      <c r="B6676" s="10" t="str">
        <f t="shared" si="426"/>
        <v>766</v>
      </c>
      <c r="C6676" s="10" t="str">
        <f t="shared" si="427"/>
        <v>1403/08/02766</v>
      </c>
      <c r="D6676" s="10" t="str">
        <f>IFERROR(IF(تحویلی!$E$1="","",IF(NOSA!O6676=تحویلی!$E$1,تحویلی!$E$1&amp;COUNTIF(NOSA!$O$1:O6676,تحویلی!$E$1),"")),"")</f>
        <v/>
      </c>
      <c r="E6676" s="10" t="str">
        <f t="shared" si="428"/>
        <v>9464766</v>
      </c>
      <c r="F6676" s="10" t="str">
        <f>IFERROR(VLOOKUP(I6676,DATABASE!$N:$O,2,FALSE),"")</f>
        <v/>
      </c>
      <c r="G6676" s="3" t="s">
        <v>3614</v>
      </c>
      <c r="H6676" s="4">
        <v>9464</v>
      </c>
      <c r="I6676" s="3" t="s">
        <v>3559</v>
      </c>
      <c r="J6676" s="3" t="s">
        <v>3560</v>
      </c>
      <c r="K6676" s="5">
        <v>1</v>
      </c>
      <c r="L6676" s="3" t="s">
        <v>8</v>
      </c>
      <c r="M6676" s="3" t="s">
        <v>4</v>
      </c>
      <c r="N6676" s="3" t="s">
        <v>1059</v>
      </c>
      <c r="O6676" s="1">
        <v>766</v>
      </c>
      <c r="P6676" s="4">
        <v>1</v>
      </c>
      <c r="Q6676" s="10">
        <f t="shared" si="425"/>
        <v>766</v>
      </c>
    </row>
    <row r="6677" spans="2:17" ht="20.25" customHeight="1">
      <c r="B6677" s="10" t="str">
        <f t="shared" si="426"/>
        <v>دستكش ضد برش سبك766</v>
      </c>
      <c r="C6677" s="10" t="str">
        <f t="shared" si="427"/>
        <v>دستكش ضد برش سبك1403/08/02766</v>
      </c>
      <c r="D6677" s="10" t="str">
        <f>IFERROR(IF(تحویلی!$E$1="","",IF(NOSA!O6677=تحویلی!$E$1,تحویلی!$E$1&amp;COUNTIF(NOSA!$O$1:O6677,تحویلی!$E$1),"")),"")</f>
        <v/>
      </c>
      <c r="E6677" s="10" t="str">
        <f t="shared" si="428"/>
        <v>9464766</v>
      </c>
      <c r="F6677" s="10" t="str">
        <f>IFERROR(VLOOKUP(I6677,DATABASE!$N:$O,2,FALSE),"")</f>
        <v>دستكش ضد برش سبك</v>
      </c>
      <c r="G6677" s="3" t="s">
        <v>3614</v>
      </c>
      <c r="H6677" s="4">
        <v>9464</v>
      </c>
      <c r="I6677" s="3" t="s">
        <v>1442</v>
      </c>
      <c r="J6677" s="3" t="s">
        <v>22</v>
      </c>
      <c r="K6677" s="5">
        <v>1</v>
      </c>
      <c r="L6677" s="3" t="s">
        <v>3</v>
      </c>
      <c r="M6677" s="3" t="s">
        <v>4</v>
      </c>
      <c r="N6677" s="3" t="s">
        <v>1059</v>
      </c>
      <c r="O6677" s="1">
        <v>766</v>
      </c>
      <c r="P6677" s="4">
        <v>1</v>
      </c>
      <c r="Q6677" s="10">
        <f t="shared" si="425"/>
        <v>766</v>
      </c>
    </row>
    <row r="6678" spans="2:17" ht="20.25" customHeight="1">
      <c r="B6678" s="10" t="str">
        <f t="shared" si="426"/>
        <v>دستكش ساق بلند نسوز766</v>
      </c>
      <c r="C6678" s="10" t="str">
        <f t="shared" si="427"/>
        <v>دستكش ساق بلند نسوز1403/08/02766</v>
      </c>
      <c r="D6678" s="10" t="str">
        <f>IFERROR(IF(تحویلی!$E$1="","",IF(NOSA!O6678=تحویلی!$E$1,تحویلی!$E$1&amp;COUNTIF(NOSA!$O$1:O6678,تحویلی!$E$1),"")),"")</f>
        <v/>
      </c>
      <c r="E6678" s="10" t="str">
        <f t="shared" si="428"/>
        <v>9464766</v>
      </c>
      <c r="F6678" s="10" t="str">
        <f>IFERROR(VLOOKUP(I6678,DATABASE!$N:$O,2,FALSE),"")</f>
        <v>دستكش ساق بلند نسوز</v>
      </c>
      <c r="G6678" s="3" t="s">
        <v>3614</v>
      </c>
      <c r="H6678" s="4">
        <v>9464</v>
      </c>
      <c r="I6678" s="3" t="s">
        <v>1461</v>
      </c>
      <c r="J6678" s="3" t="s">
        <v>34</v>
      </c>
      <c r="K6678" s="5">
        <v>1</v>
      </c>
      <c r="L6678" s="3" t="s">
        <v>3</v>
      </c>
      <c r="M6678" s="3" t="s">
        <v>4</v>
      </c>
      <c r="N6678" s="3" t="s">
        <v>1059</v>
      </c>
      <c r="O6678" s="1">
        <v>766</v>
      </c>
      <c r="P6678" s="4">
        <v>1</v>
      </c>
      <c r="Q6678" s="10">
        <f t="shared" si="425"/>
        <v>766</v>
      </c>
    </row>
    <row r="6679" spans="2:17" ht="20.25" customHeight="1">
      <c r="B6679" s="10" t="str">
        <f t="shared" si="426"/>
        <v>عينك سنگ زني بغل توري848</v>
      </c>
      <c r="C6679" s="10" t="str">
        <f t="shared" si="427"/>
        <v>عينك سنگ زني بغل توري1403/08/02848</v>
      </c>
      <c r="D6679" s="10" t="str">
        <f>IFERROR(IF(تحویلی!$E$1="","",IF(NOSA!O6679=تحویلی!$E$1,تحویلی!$E$1&amp;COUNTIF(NOSA!$O$1:O6679,تحویلی!$E$1),"")),"")</f>
        <v/>
      </c>
      <c r="E6679" s="10" t="str">
        <f t="shared" si="428"/>
        <v>9472848</v>
      </c>
      <c r="F6679" s="10" t="str">
        <f>IFERROR(VLOOKUP(I6679,DATABASE!$N:$O,2,FALSE),"")</f>
        <v>عينك سنگ زني بغل توري</v>
      </c>
      <c r="G6679" s="3" t="s">
        <v>3614</v>
      </c>
      <c r="H6679" s="4">
        <v>9472</v>
      </c>
      <c r="I6679" s="3" t="s">
        <v>1519</v>
      </c>
      <c r="J6679" s="3" t="s">
        <v>1520</v>
      </c>
      <c r="K6679" s="5">
        <v>1</v>
      </c>
      <c r="L6679" s="3" t="s">
        <v>8</v>
      </c>
      <c r="M6679" s="3" t="s">
        <v>47</v>
      </c>
      <c r="N6679" s="3" t="s">
        <v>2750</v>
      </c>
      <c r="O6679" s="1">
        <v>848</v>
      </c>
      <c r="P6679" s="4">
        <v>0</v>
      </c>
      <c r="Q6679" s="10">
        <f t="shared" si="425"/>
        <v>848</v>
      </c>
    </row>
    <row r="6680" spans="2:17" ht="20.25" customHeight="1">
      <c r="B6680" s="10" t="str">
        <f t="shared" si="426"/>
        <v>دستكش كف مواد سبك822</v>
      </c>
      <c r="C6680" s="10" t="str">
        <f t="shared" si="427"/>
        <v>دستكش كف مواد سبك1403/08/02822</v>
      </c>
      <c r="D6680" s="10" t="str">
        <f>IFERROR(IF(تحویلی!$E$1="","",IF(NOSA!O6680=تحویلی!$E$1,تحویلی!$E$1&amp;COUNTIF(NOSA!$O$1:O6680,تحویلی!$E$1),"")),"")</f>
        <v/>
      </c>
      <c r="E6680" s="10" t="str">
        <f t="shared" si="428"/>
        <v>9475822</v>
      </c>
      <c r="F6680" s="10" t="str">
        <f>IFERROR(VLOOKUP(I6680,DATABASE!$N:$O,2,FALSE),"")</f>
        <v>دستكش كف مواد سبك</v>
      </c>
      <c r="G6680" s="3" t="s">
        <v>3614</v>
      </c>
      <c r="H6680" s="4">
        <v>9475</v>
      </c>
      <c r="I6680" s="3" t="s">
        <v>1456</v>
      </c>
      <c r="J6680" s="3" t="s">
        <v>2</v>
      </c>
      <c r="K6680" s="5">
        <v>1</v>
      </c>
      <c r="L6680" s="3" t="s">
        <v>3</v>
      </c>
      <c r="M6680" s="3" t="s">
        <v>47</v>
      </c>
      <c r="N6680" s="3" t="s">
        <v>2756</v>
      </c>
      <c r="O6680" s="1">
        <v>822</v>
      </c>
      <c r="P6680" s="4">
        <v>0</v>
      </c>
      <c r="Q6680" s="10">
        <f t="shared" si="425"/>
        <v>822</v>
      </c>
    </row>
    <row r="6681" spans="2:17" ht="20.25" customHeight="1">
      <c r="B6681" s="10" t="str">
        <f t="shared" si="426"/>
        <v>دستكش ضد برش سبك649</v>
      </c>
      <c r="C6681" s="10" t="str">
        <f t="shared" si="427"/>
        <v>دستكش ضد برش سبك1403/08/02649</v>
      </c>
      <c r="D6681" s="10" t="str">
        <f>IFERROR(IF(تحویلی!$E$1="","",IF(NOSA!O6681=تحویلی!$E$1,تحویلی!$E$1&amp;COUNTIF(NOSA!$O$1:O6681,تحویلی!$E$1),"")),"")</f>
        <v/>
      </c>
      <c r="E6681" s="10" t="str">
        <f t="shared" si="428"/>
        <v>9480649</v>
      </c>
      <c r="F6681" s="10" t="str">
        <f>IFERROR(VLOOKUP(I6681,DATABASE!$N:$O,2,FALSE),"")</f>
        <v>دستكش ضد برش سبك</v>
      </c>
      <c r="G6681" s="3" t="s">
        <v>3614</v>
      </c>
      <c r="H6681" s="4">
        <v>9480</v>
      </c>
      <c r="I6681" s="3" t="s">
        <v>1442</v>
      </c>
      <c r="J6681" s="3" t="s">
        <v>22</v>
      </c>
      <c r="K6681" s="5">
        <v>1</v>
      </c>
      <c r="L6681" s="3" t="s">
        <v>3</v>
      </c>
      <c r="M6681" s="3" t="s">
        <v>19</v>
      </c>
      <c r="N6681" s="3" t="s">
        <v>127</v>
      </c>
      <c r="O6681" s="1">
        <v>649</v>
      </c>
      <c r="P6681" s="4">
        <v>0</v>
      </c>
      <c r="Q6681" s="10">
        <f t="shared" ref="Q6681:Q6744" si="429">VALUE(O6681)</f>
        <v>649</v>
      </c>
    </row>
    <row r="6682" spans="2:17" ht="20.25" customHeight="1">
      <c r="B6682" s="10" t="str">
        <f t="shared" si="426"/>
        <v>145</v>
      </c>
      <c r="C6682" s="10" t="str">
        <f t="shared" si="427"/>
        <v>1403/08/02145</v>
      </c>
      <c r="D6682" s="10" t="str">
        <f>IFERROR(IF(تحویلی!$E$1="","",IF(NOSA!O6682=تحویلی!$E$1,تحویلی!$E$1&amp;COUNTIF(NOSA!$O$1:O6682,تحویلی!$E$1),"")),"")</f>
        <v/>
      </c>
      <c r="E6682" s="10" t="str">
        <f t="shared" si="428"/>
        <v>9481145</v>
      </c>
      <c r="F6682" s="10" t="str">
        <f>IFERROR(VLOOKUP(I6682,DATABASE!$N:$O,2,FALSE),"")</f>
        <v/>
      </c>
      <c r="G6682" s="3" t="s">
        <v>3614</v>
      </c>
      <c r="H6682" s="4">
        <v>9481</v>
      </c>
      <c r="I6682" s="3" t="s">
        <v>2699</v>
      </c>
      <c r="J6682" s="3" t="s">
        <v>7</v>
      </c>
      <c r="K6682" s="5">
        <v>1</v>
      </c>
      <c r="L6682" s="3" t="s">
        <v>8</v>
      </c>
      <c r="M6682" s="3" t="s">
        <v>4</v>
      </c>
      <c r="N6682" s="3" t="s">
        <v>483</v>
      </c>
      <c r="O6682" s="1">
        <v>145</v>
      </c>
      <c r="P6682" s="4">
        <v>1</v>
      </c>
      <c r="Q6682" s="10">
        <f t="shared" si="429"/>
        <v>145</v>
      </c>
    </row>
    <row r="6683" spans="2:17" ht="20.25" customHeight="1">
      <c r="B6683" s="10" t="str">
        <f t="shared" si="426"/>
        <v>دستكش ضد برش سبك783</v>
      </c>
      <c r="C6683" s="10" t="str">
        <f t="shared" si="427"/>
        <v>دستكش ضد برش سبك1403/08/02783</v>
      </c>
      <c r="D6683" s="10" t="str">
        <f>IFERROR(IF(تحویلی!$E$1="","",IF(NOSA!O6683=تحویلی!$E$1,تحویلی!$E$1&amp;COUNTIF(NOSA!$O$1:O6683,تحویلی!$E$1),"")),"")</f>
        <v/>
      </c>
      <c r="E6683" s="10" t="str">
        <f t="shared" si="428"/>
        <v>9484783</v>
      </c>
      <c r="F6683" s="10" t="str">
        <f>IFERROR(VLOOKUP(I6683,DATABASE!$N:$O,2,FALSE),"")</f>
        <v>دستكش ضد برش سبك</v>
      </c>
      <c r="G6683" s="3" t="s">
        <v>3614</v>
      </c>
      <c r="H6683" s="4">
        <v>9484</v>
      </c>
      <c r="I6683" s="3" t="s">
        <v>1442</v>
      </c>
      <c r="J6683" s="3" t="s">
        <v>22</v>
      </c>
      <c r="K6683" s="5">
        <v>1</v>
      </c>
      <c r="L6683" s="3" t="s">
        <v>3</v>
      </c>
      <c r="M6683" s="3" t="s">
        <v>4</v>
      </c>
      <c r="N6683" s="3" t="s">
        <v>1219</v>
      </c>
      <c r="O6683" s="1">
        <v>783</v>
      </c>
      <c r="P6683" s="4">
        <v>0</v>
      </c>
      <c r="Q6683" s="10">
        <f t="shared" si="429"/>
        <v>783</v>
      </c>
    </row>
    <row r="6684" spans="2:17" ht="20.25" customHeight="1">
      <c r="B6684" s="10" t="str">
        <f t="shared" si="426"/>
        <v>لباس كار ديرسوز(بلوز و شلوار)599</v>
      </c>
      <c r="C6684" s="10" t="str">
        <f t="shared" si="427"/>
        <v>لباس كار ديرسوز(بلوز و شلوار)1403/08/02599</v>
      </c>
      <c r="D6684" s="10" t="str">
        <f>IFERROR(IF(تحویلی!$E$1="","",IF(NOSA!O6684=تحویلی!$E$1,تحویلی!$E$1&amp;COUNTIF(NOSA!$O$1:O6684,تحویلی!$E$1),"")),"")</f>
        <v/>
      </c>
      <c r="E6684" s="10" t="str">
        <f t="shared" si="428"/>
        <v>9486599</v>
      </c>
      <c r="F6684" s="10" t="str">
        <f>IFERROR(VLOOKUP(I6684,DATABASE!$N:$O,2,FALSE),"")</f>
        <v>لباس كار ديرسوز(بلوز و شلوار)</v>
      </c>
      <c r="G6684" s="3" t="s">
        <v>3614</v>
      </c>
      <c r="H6684" s="4">
        <v>9486</v>
      </c>
      <c r="I6684" s="3" t="s">
        <v>1634</v>
      </c>
      <c r="J6684" s="3" t="s">
        <v>1635</v>
      </c>
      <c r="K6684" s="5">
        <v>1</v>
      </c>
      <c r="L6684" s="3" t="s">
        <v>28</v>
      </c>
      <c r="M6684" s="3" t="s">
        <v>47</v>
      </c>
      <c r="N6684" s="3" t="s">
        <v>131</v>
      </c>
      <c r="O6684" s="1">
        <v>599</v>
      </c>
      <c r="P6684" s="4">
        <v>1</v>
      </c>
      <c r="Q6684" s="10">
        <f t="shared" si="429"/>
        <v>599</v>
      </c>
    </row>
    <row r="6685" spans="2:17" ht="20.25" customHeight="1">
      <c r="B6685" s="10" t="str">
        <f t="shared" si="426"/>
        <v>دستكش ساق بلند نسوز653</v>
      </c>
      <c r="C6685" s="10" t="str">
        <f t="shared" si="427"/>
        <v>دستكش ساق بلند نسوز1403/08/03653</v>
      </c>
      <c r="D6685" s="10" t="str">
        <f>IFERROR(IF(تحویلی!$E$1="","",IF(NOSA!O6685=تحویلی!$E$1,تحویلی!$E$1&amp;COUNTIF(NOSA!$O$1:O6685,تحویلی!$E$1),"")),"")</f>
        <v/>
      </c>
      <c r="E6685" s="10" t="str">
        <f t="shared" si="428"/>
        <v>9495653</v>
      </c>
      <c r="F6685" s="10" t="str">
        <f>IFERROR(VLOOKUP(I6685,DATABASE!$N:$O,2,FALSE),"")</f>
        <v>دستكش ساق بلند نسوز</v>
      </c>
      <c r="G6685" s="3" t="s">
        <v>3615</v>
      </c>
      <c r="H6685" s="4">
        <v>9495</v>
      </c>
      <c r="I6685" s="3" t="s">
        <v>1461</v>
      </c>
      <c r="J6685" s="3" t="s">
        <v>34</v>
      </c>
      <c r="K6685" s="5">
        <v>1</v>
      </c>
      <c r="L6685" s="3" t="s">
        <v>3</v>
      </c>
      <c r="M6685" s="3" t="s">
        <v>19</v>
      </c>
      <c r="N6685" s="3" t="s">
        <v>106</v>
      </c>
      <c r="O6685" s="1">
        <v>653</v>
      </c>
      <c r="P6685" s="4">
        <v>1</v>
      </c>
      <c r="Q6685" s="10">
        <f t="shared" si="429"/>
        <v>653</v>
      </c>
    </row>
    <row r="6686" spans="2:17" ht="20.25" customHeight="1">
      <c r="B6686" s="10" t="str">
        <f t="shared" si="426"/>
        <v>653</v>
      </c>
      <c r="C6686" s="10" t="str">
        <f t="shared" si="427"/>
        <v>1403/08/03653</v>
      </c>
      <c r="D6686" s="10" t="str">
        <f>IFERROR(IF(تحویلی!$E$1="","",IF(NOSA!O6686=تحویلی!$E$1,تحویلی!$E$1&amp;COUNTIF(NOSA!$O$1:O6686,تحویلی!$E$1),"")),"")</f>
        <v/>
      </c>
      <c r="E6686" s="10" t="str">
        <f t="shared" si="428"/>
        <v>9495653</v>
      </c>
      <c r="F6686" s="10" t="str">
        <f>IFERROR(VLOOKUP(I6686,DATABASE!$N:$O,2,FALSE),"")</f>
        <v/>
      </c>
      <c r="G6686" s="3" t="s">
        <v>3615</v>
      </c>
      <c r="H6686" s="4">
        <v>9495</v>
      </c>
      <c r="I6686" s="3" t="s">
        <v>2699</v>
      </c>
      <c r="J6686" s="3" t="s">
        <v>7</v>
      </c>
      <c r="K6686" s="5">
        <v>1</v>
      </c>
      <c r="L6686" s="3" t="s">
        <v>8</v>
      </c>
      <c r="M6686" s="3" t="s">
        <v>19</v>
      </c>
      <c r="N6686" s="3" t="s">
        <v>106</v>
      </c>
      <c r="O6686" s="1">
        <v>653</v>
      </c>
      <c r="P6686" s="4">
        <v>1</v>
      </c>
      <c r="Q6686" s="10">
        <f t="shared" si="429"/>
        <v>653</v>
      </c>
    </row>
    <row r="6687" spans="2:17" ht="20.25" customHeight="1">
      <c r="B6687" s="10" t="str">
        <f t="shared" si="426"/>
        <v>لباس كار ديرسوز(بلوز و شلوار)460</v>
      </c>
      <c r="C6687" s="10" t="str">
        <f t="shared" si="427"/>
        <v>لباس كار ديرسوز(بلوز و شلوار)1403/08/03460</v>
      </c>
      <c r="D6687" s="10" t="str">
        <f>IFERROR(IF(تحویلی!$E$1="","",IF(NOSA!O6687=تحویلی!$E$1,تحویلی!$E$1&amp;COUNTIF(NOSA!$O$1:O6687,تحویلی!$E$1),"")),"")</f>
        <v/>
      </c>
      <c r="E6687" s="10" t="str">
        <f t="shared" si="428"/>
        <v>9499460</v>
      </c>
      <c r="F6687" s="10" t="str">
        <f>IFERROR(VLOOKUP(I6687,DATABASE!$N:$O,2,FALSE),"")</f>
        <v>لباس كار ديرسوز(بلوز و شلوار)</v>
      </c>
      <c r="G6687" s="3" t="s">
        <v>3615</v>
      </c>
      <c r="H6687" s="4">
        <v>9499</v>
      </c>
      <c r="I6687" s="3" t="s">
        <v>1466</v>
      </c>
      <c r="J6687" s="3" t="s">
        <v>1623</v>
      </c>
      <c r="K6687" s="5">
        <v>1</v>
      </c>
      <c r="L6687" s="3" t="s">
        <v>28</v>
      </c>
      <c r="M6687" s="3" t="s">
        <v>47</v>
      </c>
      <c r="N6687" s="3" t="s">
        <v>140</v>
      </c>
      <c r="O6687" s="1">
        <v>460</v>
      </c>
      <c r="P6687" s="4">
        <v>1</v>
      </c>
      <c r="Q6687" s="10">
        <f t="shared" si="429"/>
        <v>460</v>
      </c>
    </row>
    <row r="6688" spans="2:17" ht="20.25" customHeight="1">
      <c r="B6688" s="10" t="str">
        <f t="shared" si="426"/>
        <v>دستكش ضد برش سبك706</v>
      </c>
      <c r="C6688" s="10" t="str">
        <f t="shared" si="427"/>
        <v>دستكش ضد برش سبك1403/08/03706</v>
      </c>
      <c r="D6688" s="10" t="str">
        <f>IFERROR(IF(تحویلی!$E$1="","",IF(NOSA!O6688=تحویلی!$E$1,تحویلی!$E$1&amp;COUNTIF(NOSA!$O$1:O6688,تحویلی!$E$1),"")),"")</f>
        <v/>
      </c>
      <c r="E6688" s="10" t="str">
        <f t="shared" si="428"/>
        <v>9503706</v>
      </c>
      <c r="F6688" s="10" t="str">
        <f>IFERROR(VLOOKUP(I6688,DATABASE!$N:$O,2,FALSE),"")</f>
        <v>دستكش ضد برش سبك</v>
      </c>
      <c r="G6688" s="3" t="s">
        <v>3615</v>
      </c>
      <c r="H6688" s="4">
        <v>9503</v>
      </c>
      <c r="I6688" s="3" t="s">
        <v>1442</v>
      </c>
      <c r="J6688" s="3" t="s">
        <v>22</v>
      </c>
      <c r="K6688" s="5">
        <v>1</v>
      </c>
      <c r="L6688" s="3" t="s">
        <v>3</v>
      </c>
      <c r="M6688" s="3" t="s">
        <v>4</v>
      </c>
      <c r="N6688" s="3" t="s">
        <v>177</v>
      </c>
      <c r="O6688" s="1">
        <v>706</v>
      </c>
      <c r="P6688" s="4">
        <v>1</v>
      </c>
      <c r="Q6688" s="10">
        <f t="shared" si="429"/>
        <v>706</v>
      </c>
    </row>
    <row r="6689" spans="2:17" ht="20.25" customHeight="1">
      <c r="B6689" s="10" t="str">
        <f t="shared" si="426"/>
        <v>لباس كار ديرسوز(بلوز و شلوار)83</v>
      </c>
      <c r="C6689" s="10" t="str">
        <f t="shared" si="427"/>
        <v>لباس كار ديرسوز(بلوز و شلوار)1403/08/0383</v>
      </c>
      <c r="D6689" s="10" t="str">
        <f>IFERROR(IF(تحویلی!$E$1="","",IF(NOSA!O6689=تحویلی!$E$1,تحویلی!$E$1&amp;COUNTIF(NOSA!$O$1:O6689,تحویلی!$E$1),"")),"")</f>
        <v/>
      </c>
      <c r="E6689" s="10" t="str">
        <f t="shared" si="428"/>
        <v>951683</v>
      </c>
      <c r="F6689" s="10" t="str">
        <f>IFERROR(VLOOKUP(I6689,DATABASE!$N:$O,2,FALSE),"")</f>
        <v>لباس كار ديرسوز(بلوز و شلوار)</v>
      </c>
      <c r="G6689" s="3" t="s">
        <v>3615</v>
      </c>
      <c r="H6689" s="4">
        <v>9516</v>
      </c>
      <c r="I6689" s="3" t="s">
        <v>1629</v>
      </c>
      <c r="J6689" s="3" t="s">
        <v>1630</v>
      </c>
      <c r="K6689" s="5">
        <v>1</v>
      </c>
      <c r="L6689" s="3" t="s">
        <v>28</v>
      </c>
      <c r="M6689" s="3" t="s">
        <v>43</v>
      </c>
      <c r="N6689" s="3" t="s">
        <v>246</v>
      </c>
      <c r="O6689" s="1">
        <v>83</v>
      </c>
      <c r="P6689" s="4">
        <v>1</v>
      </c>
      <c r="Q6689" s="10">
        <f t="shared" si="429"/>
        <v>83</v>
      </c>
    </row>
    <row r="6690" spans="2:17" ht="20.25" customHeight="1">
      <c r="B6690" s="10" t="str">
        <f t="shared" si="426"/>
        <v>دستكش كف مواد سبك898</v>
      </c>
      <c r="C6690" s="10" t="str">
        <f t="shared" si="427"/>
        <v>دستكش كف مواد سبك1403/08/03898</v>
      </c>
      <c r="D6690" s="10" t="str">
        <f>IFERROR(IF(تحویلی!$E$1="","",IF(NOSA!O6690=تحویلی!$E$1,تحویلی!$E$1&amp;COUNTIF(NOSA!$O$1:O6690,تحویلی!$E$1),"")),"")</f>
        <v/>
      </c>
      <c r="E6690" s="10" t="str">
        <f t="shared" si="428"/>
        <v>9518898</v>
      </c>
      <c r="F6690" s="10" t="str">
        <f>IFERROR(VLOOKUP(I6690,DATABASE!$N:$O,2,FALSE),"")</f>
        <v>دستكش كف مواد سبك</v>
      </c>
      <c r="G6690" s="3" t="s">
        <v>3615</v>
      </c>
      <c r="H6690" s="4">
        <v>9518</v>
      </c>
      <c r="I6690" s="3" t="s">
        <v>1456</v>
      </c>
      <c r="J6690" s="3" t="s">
        <v>2</v>
      </c>
      <c r="K6690" s="5">
        <v>1</v>
      </c>
      <c r="L6690" s="3" t="s">
        <v>3</v>
      </c>
      <c r="M6690" s="3" t="s">
        <v>9</v>
      </c>
      <c r="N6690" s="3" t="s">
        <v>3978</v>
      </c>
      <c r="O6690" s="1">
        <v>898</v>
      </c>
      <c r="P6690" s="4">
        <v>0</v>
      </c>
      <c r="Q6690" s="10">
        <f t="shared" si="429"/>
        <v>898</v>
      </c>
    </row>
    <row r="6691" spans="2:17" ht="20.25" customHeight="1">
      <c r="B6691" s="10" t="str">
        <f t="shared" si="426"/>
        <v>عينك گاگل898</v>
      </c>
      <c r="C6691" s="10" t="str">
        <f t="shared" si="427"/>
        <v>عينك گاگل1403/08/03898</v>
      </c>
      <c r="D6691" s="10" t="str">
        <f>IFERROR(IF(تحویلی!$E$1="","",IF(NOSA!O6691=تحویلی!$E$1,تحویلی!$E$1&amp;COUNTIF(NOSA!$O$1:O6691,تحویلی!$E$1),"")),"")</f>
        <v/>
      </c>
      <c r="E6691" s="10" t="str">
        <f t="shared" si="428"/>
        <v>9518898</v>
      </c>
      <c r="F6691" s="10" t="str">
        <f>IFERROR(VLOOKUP(I6691,DATABASE!$N:$O,2,FALSE),"")</f>
        <v>عينك گاگل</v>
      </c>
      <c r="G6691" s="3" t="s">
        <v>3615</v>
      </c>
      <c r="H6691" s="4">
        <v>9518</v>
      </c>
      <c r="I6691" s="3" t="s">
        <v>1555</v>
      </c>
      <c r="J6691" s="3" t="s">
        <v>1556</v>
      </c>
      <c r="K6691" s="5">
        <v>1</v>
      </c>
      <c r="L6691" s="3" t="s">
        <v>8</v>
      </c>
      <c r="M6691" s="3" t="s">
        <v>9</v>
      </c>
      <c r="N6691" s="3" t="s">
        <v>3978</v>
      </c>
      <c r="O6691" s="1">
        <v>898</v>
      </c>
      <c r="P6691" s="4">
        <v>0</v>
      </c>
      <c r="Q6691" s="10">
        <f t="shared" si="429"/>
        <v>898</v>
      </c>
    </row>
    <row r="6692" spans="2:17" ht="20.25" customHeight="1">
      <c r="B6692" s="10" t="str">
        <f t="shared" si="426"/>
        <v>دستكش كف مواد سبك221</v>
      </c>
      <c r="C6692" s="10" t="str">
        <f t="shared" si="427"/>
        <v>دستكش كف مواد سبك1403/08/03221</v>
      </c>
      <c r="D6692" s="10" t="str">
        <f>IFERROR(IF(تحویلی!$E$1="","",IF(NOSA!O6692=تحویلی!$E$1,تحویلی!$E$1&amp;COUNTIF(NOSA!$O$1:O6692,تحویلی!$E$1),"")),"")</f>
        <v/>
      </c>
      <c r="E6692" s="10" t="str">
        <f t="shared" si="428"/>
        <v>9520221</v>
      </c>
      <c r="F6692" s="10" t="str">
        <f>IFERROR(VLOOKUP(I6692,DATABASE!$N:$O,2,FALSE),"")</f>
        <v>دستكش كف مواد سبك</v>
      </c>
      <c r="G6692" s="3" t="s">
        <v>3615</v>
      </c>
      <c r="H6692" s="4">
        <v>9520</v>
      </c>
      <c r="I6692" s="3" t="s">
        <v>1456</v>
      </c>
      <c r="J6692" s="3" t="s">
        <v>2</v>
      </c>
      <c r="K6692" s="5">
        <v>1</v>
      </c>
      <c r="L6692" s="3" t="s">
        <v>3</v>
      </c>
      <c r="M6692" s="3" t="s">
        <v>9</v>
      </c>
      <c r="N6692" s="3" t="s">
        <v>56</v>
      </c>
      <c r="O6692" s="1">
        <v>221</v>
      </c>
      <c r="P6692" s="4">
        <v>1</v>
      </c>
      <c r="Q6692" s="10">
        <f t="shared" si="429"/>
        <v>221</v>
      </c>
    </row>
    <row r="6693" spans="2:17" ht="20.25" customHeight="1">
      <c r="B6693" s="10" t="str">
        <f t="shared" si="426"/>
        <v>عينك گاگل706</v>
      </c>
      <c r="C6693" s="10" t="str">
        <f t="shared" si="427"/>
        <v>عينك گاگل1403/08/03706</v>
      </c>
      <c r="D6693" s="10" t="str">
        <f>IFERROR(IF(تحویلی!$E$1="","",IF(NOSA!O6693=تحویلی!$E$1,تحویلی!$E$1&amp;COUNTIF(NOSA!$O$1:O6693,تحویلی!$E$1),"")),"")</f>
        <v/>
      </c>
      <c r="E6693" s="10" t="str">
        <f t="shared" si="428"/>
        <v>9528706</v>
      </c>
      <c r="F6693" s="10" t="str">
        <f>IFERROR(VLOOKUP(I6693,DATABASE!$N:$O,2,FALSE),"")</f>
        <v>عينك گاگل</v>
      </c>
      <c r="G6693" s="3" t="s">
        <v>3615</v>
      </c>
      <c r="H6693" s="4">
        <v>9528</v>
      </c>
      <c r="I6693" s="3" t="s">
        <v>1555</v>
      </c>
      <c r="J6693" s="3" t="s">
        <v>1556</v>
      </c>
      <c r="K6693" s="5">
        <v>1</v>
      </c>
      <c r="L6693" s="3" t="s">
        <v>8</v>
      </c>
      <c r="M6693" s="3" t="s">
        <v>4</v>
      </c>
      <c r="N6693" s="3" t="s">
        <v>177</v>
      </c>
      <c r="O6693" s="1">
        <v>706</v>
      </c>
      <c r="P6693" s="4">
        <v>0</v>
      </c>
      <c r="Q6693" s="10">
        <f t="shared" si="429"/>
        <v>706</v>
      </c>
    </row>
    <row r="6694" spans="2:17" ht="20.25" customHeight="1">
      <c r="B6694" s="10" t="str">
        <f t="shared" si="426"/>
        <v>دستكش ضد برش سبك31</v>
      </c>
      <c r="C6694" s="10" t="str">
        <f t="shared" si="427"/>
        <v>دستكش ضد برش سبك1403/08/0331</v>
      </c>
      <c r="D6694" s="10" t="str">
        <f>IFERROR(IF(تحویلی!$E$1="","",IF(NOSA!O6694=تحویلی!$E$1,تحویلی!$E$1&amp;COUNTIF(NOSA!$O$1:O6694,تحویلی!$E$1),"")),"")</f>
        <v/>
      </c>
      <c r="E6694" s="10" t="str">
        <f t="shared" si="428"/>
        <v>953131</v>
      </c>
      <c r="F6694" s="10" t="str">
        <f>IFERROR(VLOOKUP(I6694,DATABASE!$N:$O,2,FALSE),"")</f>
        <v>دستكش ضد برش سبك</v>
      </c>
      <c r="G6694" s="3" t="s">
        <v>3615</v>
      </c>
      <c r="H6694" s="4">
        <v>9531</v>
      </c>
      <c r="I6694" s="3" t="s">
        <v>1442</v>
      </c>
      <c r="J6694" s="3" t="s">
        <v>22</v>
      </c>
      <c r="K6694" s="5">
        <v>1</v>
      </c>
      <c r="L6694" s="3" t="s">
        <v>3</v>
      </c>
      <c r="M6694" s="3" t="s">
        <v>9</v>
      </c>
      <c r="N6694" s="3" t="s">
        <v>175</v>
      </c>
      <c r="O6694" s="1">
        <v>31</v>
      </c>
      <c r="P6694" s="4">
        <v>1</v>
      </c>
      <c r="Q6694" s="10">
        <f t="shared" si="429"/>
        <v>31</v>
      </c>
    </row>
    <row r="6695" spans="2:17" ht="20.25" customHeight="1">
      <c r="B6695" s="10" t="str">
        <f t="shared" si="426"/>
        <v>دستكش ضد ارتعاش كپسولي70</v>
      </c>
      <c r="C6695" s="10" t="str">
        <f t="shared" si="427"/>
        <v>دستكش ضد ارتعاش كپسولي1403/08/0470</v>
      </c>
      <c r="D6695" s="10" t="str">
        <f>IFERROR(IF(تحویلی!$E$1="","",IF(NOSA!O6695=تحویلی!$E$1,تحویلی!$E$1&amp;COUNTIF(NOSA!$O$1:O6695,تحویلی!$E$1),"")),"")</f>
        <v/>
      </c>
      <c r="E6695" s="10" t="str">
        <f t="shared" si="428"/>
        <v>953970</v>
      </c>
      <c r="F6695" s="10" t="str">
        <f>IFERROR(VLOOKUP(I6695,DATABASE!$N:$O,2,FALSE),"")</f>
        <v>دستكش ضد ارتعاش كپسولي</v>
      </c>
      <c r="G6695" s="3" t="s">
        <v>3616</v>
      </c>
      <c r="H6695" s="4">
        <v>9539</v>
      </c>
      <c r="I6695" s="3" t="s">
        <v>2330</v>
      </c>
      <c r="J6695" s="3" t="s">
        <v>276</v>
      </c>
      <c r="K6695" s="5">
        <v>1</v>
      </c>
      <c r="L6695" s="3" t="s">
        <v>3</v>
      </c>
      <c r="M6695" s="3" t="s">
        <v>9</v>
      </c>
      <c r="N6695" s="3" t="s">
        <v>688</v>
      </c>
      <c r="O6695" s="1">
        <v>70</v>
      </c>
      <c r="P6695" s="4">
        <v>0</v>
      </c>
      <c r="Q6695" s="10">
        <f t="shared" si="429"/>
        <v>70</v>
      </c>
    </row>
    <row r="6696" spans="2:17" ht="20.25" customHeight="1">
      <c r="B6696" s="10" t="str">
        <f t="shared" si="426"/>
        <v>گوشي اير پلاگ599</v>
      </c>
      <c r="C6696" s="10" t="str">
        <f t="shared" si="427"/>
        <v>گوشي اير پلاگ1403/08/04599</v>
      </c>
      <c r="D6696" s="10" t="str">
        <f>IFERROR(IF(تحویلی!$E$1="","",IF(NOSA!O6696=تحویلی!$E$1,تحویلی!$E$1&amp;COUNTIF(NOSA!$O$1:O6696,تحویلی!$E$1),"")),"")</f>
        <v/>
      </c>
      <c r="E6696" s="10" t="str">
        <f t="shared" si="428"/>
        <v>9544599</v>
      </c>
      <c r="F6696" s="10" t="str">
        <f>IFERROR(VLOOKUP(I6696,DATABASE!$N:$O,2,FALSE),"")</f>
        <v>گوشي اير پلاگ</v>
      </c>
      <c r="G6696" s="3" t="s">
        <v>3616</v>
      </c>
      <c r="H6696" s="4">
        <v>9544</v>
      </c>
      <c r="I6696" s="3" t="s">
        <v>1581</v>
      </c>
      <c r="J6696" s="3" t="s">
        <v>124</v>
      </c>
      <c r="K6696" s="5">
        <v>1</v>
      </c>
      <c r="L6696" s="3" t="s">
        <v>8</v>
      </c>
      <c r="M6696" s="3" t="s">
        <v>47</v>
      </c>
      <c r="N6696" s="3" t="s">
        <v>131</v>
      </c>
      <c r="O6696" s="1">
        <v>599</v>
      </c>
      <c r="P6696" s="4">
        <v>0</v>
      </c>
      <c r="Q6696" s="10">
        <f t="shared" si="429"/>
        <v>599</v>
      </c>
    </row>
    <row r="6697" spans="2:17" ht="20.25" customHeight="1">
      <c r="B6697" s="10" t="str">
        <f t="shared" si="426"/>
        <v>دستكش كف مواد سبك277</v>
      </c>
      <c r="C6697" s="10" t="str">
        <f t="shared" si="427"/>
        <v>دستكش كف مواد سبك1403/08/04277</v>
      </c>
      <c r="D6697" s="10" t="str">
        <f>IFERROR(IF(تحویلی!$E$1="","",IF(NOSA!O6697=تحویلی!$E$1,تحویلی!$E$1&amp;COUNTIF(NOSA!$O$1:O6697,تحویلی!$E$1),"")),"")</f>
        <v/>
      </c>
      <c r="E6697" s="10" t="str">
        <f t="shared" si="428"/>
        <v>9546277</v>
      </c>
      <c r="F6697" s="10" t="str">
        <f>IFERROR(VLOOKUP(I6697,DATABASE!$N:$O,2,FALSE),"")</f>
        <v>دستكش كف مواد سبك</v>
      </c>
      <c r="G6697" s="3" t="s">
        <v>3616</v>
      </c>
      <c r="H6697" s="4">
        <v>9546</v>
      </c>
      <c r="I6697" s="3" t="s">
        <v>1456</v>
      </c>
      <c r="J6697" s="3" t="s">
        <v>2</v>
      </c>
      <c r="K6697" s="5">
        <v>1</v>
      </c>
      <c r="L6697" s="3" t="s">
        <v>3</v>
      </c>
      <c r="M6697" s="3" t="s">
        <v>47</v>
      </c>
      <c r="N6697" s="3" t="s">
        <v>79</v>
      </c>
      <c r="O6697" s="1">
        <v>277</v>
      </c>
      <c r="P6697" s="4">
        <v>0</v>
      </c>
      <c r="Q6697" s="10">
        <f t="shared" si="429"/>
        <v>277</v>
      </c>
    </row>
    <row r="6698" spans="2:17" ht="20.25" customHeight="1">
      <c r="B6698" s="10" t="str">
        <f t="shared" si="426"/>
        <v>پيشبند نسوز چرمي259</v>
      </c>
      <c r="C6698" s="10" t="str">
        <f t="shared" si="427"/>
        <v>پيشبند نسوز چرمي1403/08/04259</v>
      </c>
      <c r="D6698" s="10" t="str">
        <f>IFERROR(IF(تحویلی!$E$1="","",IF(NOSA!O6698=تحویلی!$E$1,تحویلی!$E$1&amp;COUNTIF(NOSA!$O$1:O6698,تحویلی!$E$1),"")),"")</f>
        <v/>
      </c>
      <c r="E6698" s="10" t="str">
        <f t="shared" si="428"/>
        <v>9548259</v>
      </c>
      <c r="F6698" s="10" t="str">
        <f>IFERROR(VLOOKUP(I6698,DATABASE!$N:$O,2,FALSE),"")</f>
        <v>پيشبند نسوز چرمي</v>
      </c>
      <c r="G6698" s="3" t="s">
        <v>3616</v>
      </c>
      <c r="H6698" s="4">
        <v>9548</v>
      </c>
      <c r="I6698" s="3" t="s">
        <v>1459</v>
      </c>
      <c r="J6698" s="3" t="s">
        <v>15</v>
      </c>
      <c r="K6698" s="5">
        <v>1</v>
      </c>
      <c r="L6698" s="3" t="s">
        <v>8</v>
      </c>
      <c r="M6698" s="3" t="s">
        <v>4</v>
      </c>
      <c r="N6698" s="3" t="s">
        <v>13</v>
      </c>
      <c r="O6698" s="1">
        <v>259</v>
      </c>
      <c r="P6698" s="4">
        <v>1</v>
      </c>
      <c r="Q6698" s="10">
        <f t="shared" si="429"/>
        <v>259</v>
      </c>
    </row>
    <row r="6699" spans="2:17" ht="20.25" customHeight="1">
      <c r="B6699" s="10" t="str">
        <f t="shared" si="426"/>
        <v>دستكش ساق بلند نسوز259</v>
      </c>
      <c r="C6699" s="10" t="str">
        <f t="shared" si="427"/>
        <v>دستكش ساق بلند نسوز1403/08/04259</v>
      </c>
      <c r="D6699" s="10" t="str">
        <f>IFERROR(IF(تحویلی!$E$1="","",IF(NOSA!O6699=تحویلی!$E$1,تحویلی!$E$1&amp;COUNTIF(NOSA!$O$1:O6699,تحویلی!$E$1),"")),"")</f>
        <v/>
      </c>
      <c r="E6699" s="10" t="str">
        <f t="shared" si="428"/>
        <v>9548259</v>
      </c>
      <c r="F6699" s="10" t="str">
        <f>IFERROR(VLOOKUP(I6699,DATABASE!$N:$O,2,FALSE),"")</f>
        <v>دستكش ساق بلند نسوز</v>
      </c>
      <c r="G6699" s="3" t="s">
        <v>3616</v>
      </c>
      <c r="H6699" s="4">
        <v>9548</v>
      </c>
      <c r="I6699" s="3" t="s">
        <v>1461</v>
      </c>
      <c r="J6699" s="3" t="s">
        <v>34</v>
      </c>
      <c r="K6699" s="5">
        <v>1</v>
      </c>
      <c r="L6699" s="3" t="s">
        <v>3</v>
      </c>
      <c r="M6699" s="3" t="s">
        <v>4</v>
      </c>
      <c r="N6699" s="3" t="s">
        <v>13</v>
      </c>
      <c r="O6699" s="1">
        <v>259</v>
      </c>
      <c r="P6699" s="4">
        <v>1</v>
      </c>
      <c r="Q6699" s="10">
        <f t="shared" si="429"/>
        <v>259</v>
      </c>
    </row>
    <row r="6700" spans="2:17" ht="20.25" customHeight="1">
      <c r="B6700" s="10" t="str">
        <f t="shared" si="426"/>
        <v>لباس زير زمستاني- بلوز و شلوار861</v>
      </c>
      <c r="C6700" s="10" t="str">
        <f t="shared" si="427"/>
        <v>لباس زير زمستاني- بلوز و شلوار1403/08/04861</v>
      </c>
      <c r="D6700" s="10" t="str">
        <f>IFERROR(IF(تحویلی!$E$1="","",IF(NOSA!O6700=تحویلی!$E$1,تحویلی!$E$1&amp;COUNTIF(NOSA!$O$1:O6700,تحویلی!$E$1),"")),"")</f>
        <v/>
      </c>
      <c r="E6700" s="10" t="str">
        <f t="shared" si="428"/>
        <v>9554861</v>
      </c>
      <c r="F6700" s="10" t="str">
        <f>IFERROR(VLOOKUP(I6700,DATABASE!$N:$O,2,FALSE),"")</f>
        <v>لباس زير زمستاني- بلوز و شلوار</v>
      </c>
      <c r="G6700" s="3" t="s">
        <v>3616</v>
      </c>
      <c r="H6700" s="4">
        <v>9554</v>
      </c>
      <c r="I6700" s="3" t="s">
        <v>2361</v>
      </c>
      <c r="J6700" s="3" t="s">
        <v>2826</v>
      </c>
      <c r="K6700" s="5">
        <v>1</v>
      </c>
      <c r="L6700" s="3" t="s">
        <v>28</v>
      </c>
      <c r="M6700" s="3" t="s">
        <v>47</v>
      </c>
      <c r="N6700" s="3" t="s">
        <v>3217</v>
      </c>
      <c r="O6700" s="1">
        <v>861</v>
      </c>
      <c r="P6700" s="4">
        <v>0</v>
      </c>
      <c r="Q6700" s="10">
        <f t="shared" si="429"/>
        <v>861</v>
      </c>
    </row>
    <row r="6701" spans="2:17" ht="20.25" customHeight="1">
      <c r="B6701" s="10" t="str">
        <f t="shared" si="426"/>
        <v>فيلتر ماسك نيم صورت (3M) مدل 2091885</v>
      </c>
      <c r="C6701" s="10" t="str">
        <f t="shared" si="427"/>
        <v>فيلتر ماسك نيم صورت (3M) مدل 20911403/08/04885</v>
      </c>
      <c r="D6701" s="10" t="str">
        <f>IFERROR(IF(تحویلی!$E$1="","",IF(NOSA!O6701=تحویلی!$E$1,تحویلی!$E$1&amp;COUNTIF(NOSA!$O$1:O6701,تحویلی!$E$1),"")),"")</f>
        <v/>
      </c>
      <c r="E6701" s="10" t="str">
        <f t="shared" si="428"/>
        <v>9557885</v>
      </c>
      <c r="F6701" s="10" t="str">
        <f>IFERROR(VLOOKUP(I6701,DATABASE!$N:$O,2,FALSE),"")</f>
        <v>فيلتر ماسك نيم صورت (3M) مدل 2091</v>
      </c>
      <c r="G6701" s="3" t="s">
        <v>3616</v>
      </c>
      <c r="H6701" s="4">
        <v>9557</v>
      </c>
      <c r="I6701" s="3" t="s">
        <v>1475</v>
      </c>
      <c r="J6701" s="3" t="s">
        <v>53</v>
      </c>
      <c r="K6701" s="5">
        <v>1</v>
      </c>
      <c r="L6701" s="3" t="s">
        <v>8</v>
      </c>
      <c r="M6701" s="3" t="s">
        <v>9</v>
      </c>
      <c r="N6701" s="3" t="s">
        <v>3381</v>
      </c>
      <c r="O6701" s="1">
        <v>885</v>
      </c>
      <c r="P6701" s="4">
        <v>1</v>
      </c>
      <c r="Q6701" s="10">
        <f t="shared" si="429"/>
        <v>885</v>
      </c>
    </row>
    <row r="6702" spans="2:17" ht="20.25" customHeight="1">
      <c r="B6702" s="10" t="str">
        <f t="shared" si="426"/>
        <v>نقاب تيره محافظ صورت معمولي128</v>
      </c>
      <c r="C6702" s="10" t="str">
        <f t="shared" si="427"/>
        <v>نقاب تيره محافظ صورت معمولي1403/08/04128</v>
      </c>
      <c r="D6702" s="10" t="str">
        <f>IFERROR(IF(تحویلی!$E$1="","",IF(NOSA!O6702=تحویلی!$E$1,تحویلی!$E$1&amp;COUNTIF(NOSA!$O$1:O6702,تحویلی!$E$1),"")),"")</f>
        <v/>
      </c>
      <c r="E6702" s="10" t="str">
        <f t="shared" si="428"/>
        <v>9558128</v>
      </c>
      <c r="F6702" s="10" t="str">
        <f>IFERROR(VLOOKUP(I6702,DATABASE!$N:$O,2,FALSE),"")</f>
        <v>نقاب تيره محافظ صورت معمولي</v>
      </c>
      <c r="G6702" s="3" t="s">
        <v>3616</v>
      </c>
      <c r="H6702" s="4">
        <v>9558</v>
      </c>
      <c r="I6702" s="3" t="s">
        <v>1557</v>
      </c>
      <c r="J6702" s="3" t="s">
        <v>115</v>
      </c>
      <c r="K6702" s="5">
        <v>1</v>
      </c>
      <c r="L6702" s="3" t="s">
        <v>8</v>
      </c>
      <c r="M6702" s="3" t="s">
        <v>4</v>
      </c>
      <c r="N6702" s="3" t="s">
        <v>2766</v>
      </c>
      <c r="O6702" s="1">
        <v>128</v>
      </c>
      <c r="P6702" s="4">
        <v>0</v>
      </c>
      <c r="Q6702" s="10">
        <f t="shared" si="429"/>
        <v>128</v>
      </c>
    </row>
    <row r="6703" spans="2:17" ht="20.25" customHeight="1">
      <c r="B6703" s="10" t="str">
        <f t="shared" si="426"/>
        <v>هدگير نقاب128</v>
      </c>
      <c r="C6703" s="10" t="str">
        <f t="shared" si="427"/>
        <v>هدگير نقاب1403/08/04128</v>
      </c>
      <c r="D6703" s="10" t="str">
        <f>IFERROR(IF(تحویلی!$E$1="","",IF(NOSA!O6703=تحویلی!$E$1,تحویلی!$E$1&amp;COUNTIF(NOSA!$O$1:O6703,تحویلی!$E$1),"")),"")</f>
        <v/>
      </c>
      <c r="E6703" s="10" t="str">
        <f t="shared" si="428"/>
        <v>9558128</v>
      </c>
      <c r="F6703" s="10" t="str">
        <f>IFERROR(VLOOKUP(I6703,DATABASE!$N:$O,2,FALSE),"")</f>
        <v>هدگير نقاب</v>
      </c>
      <c r="G6703" s="3" t="s">
        <v>3616</v>
      </c>
      <c r="H6703" s="4">
        <v>9558</v>
      </c>
      <c r="I6703" s="3" t="s">
        <v>1468</v>
      </c>
      <c r="J6703" s="3" t="s">
        <v>12</v>
      </c>
      <c r="K6703" s="5">
        <v>1</v>
      </c>
      <c r="L6703" s="3" t="s">
        <v>8</v>
      </c>
      <c r="M6703" s="3" t="s">
        <v>4</v>
      </c>
      <c r="N6703" s="3" t="s">
        <v>2766</v>
      </c>
      <c r="O6703" s="1">
        <v>128</v>
      </c>
      <c r="P6703" s="4">
        <v>0</v>
      </c>
      <c r="Q6703" s="10">
        <f t="shared" si="429"/>
        <v>128</v>
      </c>
    </row>
    <row r="6704" spans="2:17" ht="20.25" customHeight="1">
      <c r="B6704" s="10" t="str">
        <f t="shared" si="426"/>
        <v>دستكش ساق بلند نسوز128</v>
      </c>
      <c r="C6704" s="10" t="str">
        <f t="shared" si="427"/>
        <v>دستكش ساق بلند نسوز1403/08/04128</v>
      </c>
      <c r="D6704" s="10" t="str">
        <f>IFERROR(IF(تحویلی!$E$1="","",IF(NOSA!O6704=تحویلی!$E$1,تحویلی!$E$1&amp;COUNTIF(NOSA!$O$1:O6704,تحویلی!$E$1),"")),"")</f>
        <v/>
      </c>
      <c r="E6704" s="10" t="str">
        <f t="shared" si="428"/>
        <v>9558128</v>
      </c>
      <c r="F6704" s="10" t="str">
        <f>IFERROR(VLOOKUP(I6704,DATABASE!$N:$O,2,FALSE),"")</f>
        <v>دستكش ساق بلند نسوز</v>
      </c>
      <c r="G6704" s="3" t="s">
        <v>3616</v>
      </c>
      <c r="H6704" s="4">
        <v>9558</v>
      </c>
      <c r="I6704" s="3" t="s">
        <v>1461</v>
      </c>
      <c r="J6704" s="3" t="s">
        <v>34</v>
      </c>
      <c r="K6704" s="5">
        <v>1</v>
      </c>
      <c r="L6704" s="3" t="s">
        <v>3</v>
      </c>
      <c r="M6704" s="3" t="s">
        <v>4</v>
      </c>
      <c r="N6704" s="3" t="s">
        <v>2766</v>
      </c>
      <c r="O6704" s="1">
        <v>128</v>
      </c>
      <c r="P6704" s="4">
        <v>0</v>
      </c>
      <c r="Q6704" s="10">
        <f t="shared" si="429"/>
        <v>128</v>
      </c>
    </row>
    <row r="6705" spans="2:17" ht="20.25" customHeight="1">
      <c r="B6705" s="10" t="str">
        <f t="shared" si="426"/>
        <v>دستكش كف دوبل چرمي867</v>
      </c>
      <c r="C6705" s="10" t="str">
        <f t="shared" si="427"/>
        <v>دستكش كف دوبل چرمي1403/08/04867</v>
      </c>
      <c r="D6705" s="10" t="str">
        <f>IFERROR(IF(تحویلی!$E$1="","",IF(NOSA!O6705=تحویلی!$E$1,تحویلی!$E$1&amp;COUNTIF(NOSA!$O$1:O6705,تحویلی!$E$1),"")),"")</f>
        <v/>
      </c>
      <c r="E6705" s="10" t="str">
        <f t="shared" si="428"/>
        <v>9559867</v>
      </c>
      <c r="F6705" s="10" t="str">
        <f>IFERROR(VLOOKUP(I6705,DATABASE!$N:$O,2,FALSE),"")</f>
        <v>دستكش كف دوبل چرمي</v>
      </c>
      <c r="G6705" s="3" t="s">
        <v>3616</v>
      </c>
      <c r="H6705" s="4">
        <v>9559</v>
      </c>
      <c r="I6705" s="3" t="s">
        <v>1683</v>
      </c>
      <c r="J6705" s="3" t="s">
        <v>1684</v>
      </c>
      <c r="K6705" s="5">
        <v>1</v>
      </c>
      <c r="L6705" s="3" t="s">
        <v>3</v>
      </c>
      <c r="M6705" s="3" t="s">
        <v>25</v>
      </c>
      <c r="N6705" s="3" t="s">
        <v>3235</v>
      </c>
      <c r="O6705" s="1">
        <v>867</v>
      </c>
      <c r="P6705" s="4">
        <v>1</v>
      </c>
      <c r="Q6705" s="10">
        <f t="shared" si="429"/>
        <v>867</v>
      </c>
    </row>
    <row r="6706" spans="2:17" ht="20.25" customHeight="1">
      <c r="B6706" s="10" t="str">
        <f t="shared" si="426"/>
        <v>دستكش كف مواد سبك673</v>
      </c>
      <c r="C6706" s="10" t="str">
        <f t="shared" si="427"/>
        <v>دستكش كف مواد سبك1403/08/04673</v>
      </c>
      <c r="D6706" s="10" t="str">
        <f>IFERROR(IF(تحویلی!$E$1="","",IF(NOSA!O6706=تحویلی!$E$1,تحویلی!$E$1&amp;COUNTIF(NOSA!$O$1:O6706,تحویلی!$E$1),"")),"")</f>
        <v/>
      </c>
      <c r="E6706" s="10" t="str">
        <f t="shared" si="428"/>
        <v>9561673</v>
      </c>
      <c r="F6706" s="10" t="str">
        <f>IFERROR(VLOOKUP(I6706,DATABASE!$N:$O,2,FALSE),"")</f>
        <v>دستكش كف مواد سبك</v>
      </c>
      <c r="G6706" s="3" t="s">
        <v>3616</v>
      </c>
      <c r="H6706" s="4">
        <v>9561</v>
      </c>
      <c r="I6706" s="3" t="s">
        <v>1456</v>
      </c>
      <c r="J6706" s="3" t="s">
        <v>2</v>
      </c>
      <c r="K6706" s="5">
        <v>1</v>
      </c>
      <c r="L6706" s="3" t="s">
        <v>3</v>
      </c>
      <c r="M6706" s="3" t="s">
        <v>47</v>
      </c>
      <c r="N6706" s="3" t="s">
        <v>1324</v>
      </c>
      <c r="O6706" s="1">
        <v>673</v>
      </c>
      <c r="P6706" s="4">
        <v>0</v>
      </c>
      <c r="Q6706" s="10">
        <f t="shared" si="429"/>
        <v>673</v>
      </c>
    </row>
    <row r="6707" spans="2:17" ht="20.25" customHeight="1">
      <c r="B6707" s="10" t="str">
        <f t="shared" si="426"/>
        <v>دستكش ضد برش سبك838</v>
      </c>
      <c r="C6707" s="10" t="str">
        <f t="shared" si="427"/>
        <v>دستكش ضد برش سبك1403/08/05838</v>
      </c>
      <c r="D6707" s="10" t="str">
        <f>IFERROR(IF(تحویلی!$E$1="","",IF(NOSA!O6707=تحویلی!$E$1,تحویلی!$E$1&amp;COUNTIF(NOSA!$O$1:O6707,تحویلی!$E$1),"")),"")</f>
        <v/>
      </c>
      <c r="E6707" s="10" t="str">
        <f t="shared" si="428"/>
        <v>9565838</v>
      </c>
      <c r="F6707" s="10" t="str">
        <f>IFERROR(VLOOKUP(I6707,DATABASE!$N:$O,2,FALSE),"")</f>
        <v>دستكش ضد برش سبك</v>
      </c>
      <c r="G6707" s="3" t="s">
        <v>3617</v>
      </c>
      <c r="H6707" s="4">
        <v>9565</v>
      </c>
      <c r="I6707" s="3" t="s">
        <v>1442</v>
      </c>
      <c r="J6707" s="3" t="s">
        <v>22</v>
      </c>
      <c r="K6707" s="5">
        <v>1</v>
      </c>
      <c r="L6707" s="3" t="s">
        <v>3</v>
      </c>
      <c r="M6707" s="3" t="s">
        <v>47</v>
      </c>
      <c r="N6707" s="3" t="s">
        <v>3974</v>
      </c>
      <c r="O6707" s="1">
        <v>838</v>
      </c>
      <c r="P6707" s="4">
        <v>1</v>
      </c>
      <c r="Q6707" s="10">
        <f t="shared" si="429"/>
        <v>838</v>
      </c>
    </row>
    <row r="6708" spans="2:17" ht="20.25" customHeight="1">
      <c r="B6708" s="10" t="str">
        <f t="shared" si="426"/>
        <v>دستكش ضد برش سبك841</v>
      </c>
      <c r="C6708" s="10" t="str">
        <f t="shared" si="427"/>
        <v>دستكش ضد برش سبك1403/08/05841</v>
      </c>
      <c r="D6708" s="10" t="str">
        <f>IFERROR(IF(تحویلی!$E$1="","",IF(NOSA!O6708=تحویلی!$E$1,تحویلی!$E$1&amp;COUNTIF(NOSA!$O$1:O6708,تحویلی!$E$1),"")),"")</f>
        <v/>
      </c>
      <c r="E6708" s="10" t="str">
        <f t="shared" si="428"/>
        <v>9566841</v>
      </c>
      <c r="F6708" s="10" t="str">
        <f>IFERROR(VLOOKUP(I6708,DATABASE!$N:$O,2,FALSE),"")</f>
        <v>دستكش ضد برش سبك</v>
      </c>
      <c r="G6708" s="3" t="s">
        <v>3617</v>
      </c>
      <c r="H6708" s="4">
        <v>9566</v>
      </c>
      <c r="I6708" s="3" t="s">
        <v>1442</v>
      </c>
      <c r="J6708" s="3" t="s">
        <v>22</v>
      </c>
      <c r="K6708" s="5">
        <v>1</v>
      </c>
      <c r="L6708" s="3" t="s">
        <v>3</v>
      </c>
      <c r="M6708" s="3" t="s">
        <v>47</v>
      </c>
      <c r="N6708" s="3" t="s">
        <v>2686</v>
      </c>
      <c r="O6708" s="1">
        <v>841</v>
      </c>
      <c r="P6708" s="4">
        <v>0</v>
      </c>
      <c r="Q6708" s="10">
        <f t="shared" si="429"/>
        <v>841</v>
      </c>
    </row>
    <row r="6709" spans="2:17" ht="20.25" customHeight="1">
      <c r="B6709" s="10" t="str">
        <f t="shared" si="426"/>
        <v>دستكش استاد كار841</v>
      </c>
      <c r="C6709" s="10" t="str">
        <f t="shared" si="427"/>
        <v>دستكش استاد كار1403/08/05841</v>
      </c>
      <c r="D6709" s="10" t="str">
        <f>IFERROR(IF(تحویلی!$E$1="","",IF(NOSA!O6709=تحویلی!$E$1,تحویلی!$E$1&amp;COUNTIF(NOSA!$O$1:O6709,تحویلی!$E$1),"")),"")</f>
        <v/>
      </c>
      <c r="E6709" s="10" t="str">
        <f t="shared" si="428"/>
        <v>9566841</v>
      </c>
      <c r="F6709" s="10" t="str">
        <f>IFERROR(VLOOKUP(I6709,DATABASE!$N:$O,2,FALSE),"")</f>
        <v>دستكش استاد كار</v>
      </c>
      <c r="G6709" s="3" t="s">
        <v>3617</v>
      </c>
      <c r="H6709" s="4">
        <v>9566</v>
      </c>
      <c r="I6709" s="3" t="s">
        <v>1543</v>
      </c>
      <c r="J6709" s="3" t="s">
        <v>255</v>
      </c>
      <c r="K6709" s="5">
        <v>1</v>
      </c>
      <c r="L6709" s="3" t="s">
        <v>3</v>
      </c>
      <c r="M6709" s="3" t="s">
        <v>47</v>
      </c>
      <c r="N6709" s="3" t="s">
        <v>2686</v>
      </c>
      <c r="O6709" s="1">
        <v>841</v>
      </c>
      <c r="P6709" s="4">
        <v>0</v>
      </c>
      <c r="Q6709" s="10">
        <f t="shared" si="429"/>
        <v>841</v>
      </c>
    </row>
    <row r="6710" spans="2:17" ht="20.25" customHeight="1">
      <c r="B6710" s="10" t="str">
        <f t="shared" si="426"/>
        <v>دستكش ضد برش سبك739</v>
      </c>
      <c r="C6710" s="10" t="str">
        <f t="shared" si="427"/>
        <v>دستكش ضد برش سبك1403/08/05739</v>
      </c>
      <c r="D6710" s="10" t="str">
        <f>IFERROR(IF(تحویلی!$E$1="","",IF(NOSA!O6710=تحویلی!$E$1,تحویلی!$E$1&amp;COUNTIF(NOSA!$O$1:O6710,تحویلی!$E$1),"")),"")</f>
        <v/>
      </c>
      <c r="E6710" s="10" t="str">
        <f t="shared" si="428"/>
        <v>9566739</v>
      </c>
      <c r="F6710" s="10" t="str">
        <f>IFERROR(VLOOKUP(I6710,DATABASE!$N:$O,2,FALSE),"")</f>
        <v>دستكش ضد برش سبك</v>
      </c>
      <c r="G6710" s="3" t="s">
        <v>3617</v>
      </c>
      <c r="H6710" s="4">
        <v>9566</v>
      </c>
      <c r="I6710" s="3" t="s">
        <v>1442</v>
      </c>
      <c r="J6710" s="3" t="s">
        <v>22</v>
      </c>
      <c r="K6710" s="5">
        <v>1</v>
      </c>
      <c r="L6710" s="3" t="s">
        <v>3</v>
      </c>
      <c r="M6710" s="3" t="s">
        <v>47</v>
      </c>
      <c r="N6710" s="3" t="s">
        <v>1005</v>
      </c>
      <c r="O6710" s="1">
        <v>739</v>
      </c>
      <c r="P6710" s="4">
        <v>0</v>
      </c>
      <c r="Q6710" s="10">
        <f t="shared" si="429"/>
        <v>739</v>
      </c>
    </row>
    <row r="6711" spans="2:17" ht="20.25" customHeight="1">
      <c r="B6711" s="10" t="str">
        <f t="shared" si="426"/>
        <v>دستكش ضد برش سبك852</v>
      </c>
      <c r="C6711" s="10" t="str">
        <f t="shared" si="427"/>
        <v>دستكش ضد برش سبك1403/08/05852</v>
      </c>
      <c r="D6711" s="10" t="str">
        <f>IFERROR(IF(تحویلی!$E$1="","",IF(NOSA!O6711=تحویلی!$E$1,تحویلی!$E$1&amp;COUNTIF(NOSA!$O$1:O6711,تحویلی!$E$1),"")),"")</f>
        <v/>
      </c>
      <c r="E6711" s="10" t="str">
        <f t="shared" si="428"/>
        <v>9567852</v>
      </c>
      <c r="F6711" s="10" t="str">
        <f>IFERROR(VLOOKUP(I6711,DATABASE!$N:$O,2,FALSE),"")</f>
        <v>دستكش ضد برش سبك</v>
      </c>
      <c r="G6711" s="3" t="s">
        <v>3617</v>
      </c>
      <c r="H6711" s="4">
        <v>9567</v>
      </c>
      <c r="I6711" s="3" t="s">
        <v>1442</v>
      </c>
      <c r="J6711" s="3" t="s">
        <v>22</v>
      </c>
      <c r="K6711" s="5">
        <v>1</v>
      </c>
      <c r="L6711" s="3" t="s">
        <v>3</v>
      </c>
      <c r="M6711" s="3" t="s">
        <v>40</v>
      </c>
      <c r="N6711" s="3" t="s">
        <v>3987</v>
      </c>
      <c r="O6711" s="1">
        <v>852</v>
      </c>
      <c r="P6711" s="4">
        <v>0</v>
      </c>
      <c r="Q6711" s="10">
        <f t="shared" si="429"/>
        <v>852</v>
      </c>
    </row>
    <row r="6712" spans="2:17" ht="20.25" customHeight="1">
      <c r="B6712" s="10" t="str">
        <f t="shared" si="426"/>
        <v>دستكش ضد برش سبك888</v>
      </c>
      <c r="C6712" s="10" t="str">
        <f t="shared" si="427"/>
        <v>دستكش ضد برش سبك1403/08/05888</v>
      </c>
      <c r="D6712" s="10" t="str">
        <f>IFERROR(IF(تحویلی!$E$1="","",IF(NOSA!O6712=تحویلی!$E$1,تحویلی!$E$1&amp;COUNTIF(NOSA!$O$1:O6712,تحویلی!$E$1),"")),"")</f>
        <v/>
      </c>
      <c r="E6712" s="10" t="str">
        <f t="shared" si="428"/>
        <v>9569888</v>
      </c>
      <c r="F6712" s="10" t="str">
        <f>IFERROR(VLOOKUP(I6712,DATABASE!$N:$O,2,FALSE),"")</f>
        <v>دستكش ضد برش سبك</v>
      </c>
      <c r="G6712" s="3" t="s">
        <v>3617</v>
      </c>
      <c r="H6712" s="4">
        <v>9569</v>
      </c>
      <c r="I6712" s="3" t="s">
        <v>1442</v>
      </c>
      <c r="J6712" s="3" t="s">
        <v>22</v>
      </c>
      <c r="K6712" s="5">
        <v>1</v>
      </c>
      <c r="L6712" s="3" t="s">
        <v>3</v>
      </c>
      <c r="M6712" s="3" t="s">
        <v>9</v>
      </c>
      <c r="N6712" s="3" t="s">
        <v>3430</v>
      </c>
      <c r="O6712" s="1">
        <v>888</v>
      </c>
      <c r="P6712" s="4">
        <v>0</v>
      </c>
      <c r="Q6712" s="10">
        <f t="shared" si="429"/>
        <v>888</v>
      </c>
    </row>
    <row r="6713" spans="2:17" ht="20.25" customHeight="1">
      <c r="B6713" s="10" t="str">
        <f t="shared" si="426"/>
        <v>دستكش ضد برش سبك881</v>
      </c>
      <c r="C6713" s="10" t="str">
        <f t="shared" si="427"/>
        <v>دستكش ضد برش سبك1403/08/05881</v>
      </c>
      <c r="D6713" s="10" t="str">
        <f>IFERROR(IF(تحویلی!$E$1="","",IF(NOSA!O6713=تحویلی!$E$1,تحویلی!$E$1&amp;COUNTIF(NOSA!$O$1:O6713,تحویلی!$E$1),"")),"")</f>
        <v/>
      </c>
      <c r="E6713" s="10" t="str">
        <f t="shared" si="428"/>
        <v>9570881</v>
      </c>
      <c r="F6713" s="10" t="str">
        <f>IFERROR(VLOOKUP(I6713,DATABASE!$N:$O,2,FALSE),"")</f>
        <v>دستكش ضد برش سبك</v>
      </c>
      <c r="G6713" s="3" t="s">
        <v>3617</v>
      </c>
      <c r="H6713" s="4">
        <v>9570</v>
      </c>
      <c r="I6713" s="3" t="s">
        <v>1442</v>
      </c>
      <c r="J6713" s="3" t="s">
        <v>22</v>
      </c>
      <c r="K6713" s="5">
        <v>1</v>
      </c>
      <c r="L6713" s="3" t="s">
        <v>3</v>
      </c>
      <c r="M6713" s="3" t="s">
        <v>202</v>
      </c>
      <c r="N6713" s="3" t="s">
        <v>3366</v>
      </c>
      <c r="O6713" s="1">
        <v>881</v>
      </c>
      <c r="P6713" s="4">
        <v>0</v>
      </c>
      <c r="Q6713" s="10">
        <f t="shared" si="429"/>
        <v>881</v>
      </c>
    </row>
    <row r="6714" spans="2:17" ht="20.25" customHeight="1">
      <c r="B6714" s="10" t="str">
        <f t="shared" si="426"/>
        <v>دستكش ضد برش سبك866</v>
      </c>
      <c r="C6714" s="10" t="str">
        <f t="shared" si="427"/>
        <v>دستكش ضد برش سبك1403/08/05866</v>
      </c>
      <c r="D6714" s="10" t="str">
        <f>IFERROR(IF(تحویلی!$E$1="","",IF(NOSA!O6714=تحویلی!$E$1,تحویلی!$E$1&amp;COUNTIF(NOSA!$O$1:O6714,تحویلی!$E$1),"")),"")</f>
        <v/>
      </c>
      <c r="E6714" s="10" t="str">
        <f t="shared" si="428"/>
        <v>9572866</v>
      </c>
      <c r="F6714" s="10" t="str">
        <f>IFERROR(VLOOKUP(I6714,DATABASE!$N:$O,2,FALSE),"")</f>
        <v>دستكش ضد برش سبك</v>
      </c>
      <c r="G6714" s="3" t="s">
        <v>3617</v>
      </c>
      <c r="H6714" s="4">
        <v>9572</v>
      </c>
      <c r="I6714" s="3" t="s">
        <v>1442</v>
      </c>
      <c r="J6714" s="3" t="s">
        <v>22</v>
      </c>
      <c r="K6714" s="5">
        <v>1</v>
      </c>
      <c r="L6714" s="3" t="s">
        <v>3</v>
      </c>
      <c r="M6714" s="3" t="s">
        <v>47</v>
      </c>
      <c r="N6714" s="3" t="s">
        <v>77</v>
      </c>
      <c r="O6714" s="1">
        <v>866</v>
      </c>
      <c r="P6714" s="4">
        <v>0</v>
      </c>
      <c r="Q6714" s="10">
        <f t="shared" si="429"/>
        <v>866</v>
      </c>
    </row>
    <row r="6715" spans="2:17" ht="20.25" customHeight="1">
      <c r="B6715" s="10" t="str">
        <f t="shared" si="426"/>
        <v>دستكش ضد برش سبك848</v>
      </c>
      <c r="C6715" s="10" t="str">
        <f t="shared" si="427"/>
        <v>دستكش ضد برش سبك1403/08/05848</v>
      </c>
      <c r="D6715" s="10" t="str">
        <f>IFERROR(IF(تحویلی!$E$1="","",IF(NOSA!O6715=تحویلی!$E$1,تحویلی!$E$1&amp;COUNTIF(NOSA!$O$1:O6715,تحویلی!$E$1),"")),"")</f>
        <v/>
      </c>
      <c r="E6715" s="10" t="str">
        <f t="shared" si="428"/>
        <v>9572848</v>
      </c>
      <c r="F6715" s="10" t="str">
        <f>IFERROR(VLOOKUP(I6715,DATABASE!$N:$O,2,FALSE),"")</f>
        <v>دستكش ضد برش سبك</v>
      </c>
      <c r="G6715" s="3" t="s">
        <v>3617</v>
      </c>
      <c r="H6715" s="4">
        <v>9572</v>
      </c>
      <c r="I6715" s="3" t="s">
        <v>1442</v>
      </c>
      <c r="J6715" s="3" t="s">
        <v>22</v>
      </c>
      <c r="K6715" s="5">
        <v>1</v>
      </c>
      <c r="L6715" s="3" t="s">
        <v>3</v>
      </c>
      <c r="M6715" s="3" t="s">
        <v>47</v>
      </c>
      <c r="N6715" s="3" t="s">
        <v>2750</v>
      </c>
      <c r="O6715" s="1">
        <v>848</v>
      </c>
      <c r="P6715" s="4">
        <v>0</v>
      </c>
      <c r="Q6715" s="10">
        <f t="shared" si="429"/>
        <v>848</v>
      </c>
    </row>
    <row r="6716" spans="2:17" ht="20.25" customHeight="1">
      <c r="B6716" s="10" t="str">
        <f t="shared" si="426"/>
        <v>دستكش ضد برش سبك717</v>
      </c>
      <c r="C6716" s="10" t="str">
        <f t="shared" si="427"/>
        <v>دستكش ضد برش سبك1403/08/05717</v>
      </c>
      <c r="D6716" s="10" t="str">
        <f>IFERROR(IF(تحویلی!$E$1="","",IF(NOSA!O6716=تحویلی!$E$1,تحویلی!$E$1&amp;COUNTIF(NOSA!$O$1:O6716,تحویلی!$E$1),"")),"")</f>
        <v/>
      </c>
      <c r="E6716" s="10" t="str">
        <f t="shared" si="428"/>
        <v>9572717</v>
      </c>
      <c r="F6716" s="10" t="str">
        <f>IFERROR(VLOOKUP(I6716,DATABASE!$N:$O,2,FALSE),"")</f>
        <v>دستكش ضد برش سبك</v>
      </c>
      <c r="G6716" s="3" t="s">
        <v>3617</v>
      </c>
      <c r="H6716" s="4">
        <v>9572</v>
      </c>
      <c r="I6716" s="3" t="s">
        <v>1442</v>
      </c>
      <c r="J6716" s="3" t="s">
        <v>22</v>
      </c>
      <c r="K6716" s="5">
        <v>1</v>
      </c>
      <c r="L6716" s="3" t="s">
        <v>3</v>
      </c>
      <c r="M6716" s="3" t="s">
        <v>47</v>
      </c>
      <c r="N6716" s="3" t="s">
        <v>822</v>
      </c>
      <c r="O6716" s="1">
        <v>717</v>
      </c>
      <c r="P6716" s="4">
        <v>0</v>
      </c>
      <c r="Q6716" s="10">
        <f t="shared" si="429"/>
        <v>717</v>
      </c>
    </row>
    <row r="6717" spans="2:17" ht="20.25" customHeight="1">
      <c r="B6717" s="10" t="str">
        <f t="shared" si="426"/>
        <v>دستكش ضد برش سبك879</v>
      </c>
      <c r="C6717" s="10" t="str">
        <f t="shared" si="427"/>
        <v>دستكش ضد برش سبك1403/08/05879</v>
      </c>
      <c r="D6717" s="10" t="str">
        <f>IFERROR(IF(تحویلی!$E$1="","",IF(NOSA!O6717=تحویلی!$E$1,تحویلی!$E$1&amp;COUNTIF(NOSA!$O$1:O6717,تحویلی!$E$1),"")),"")</f>
        <v/>
      </c>
      <c r="E6717" s="10" t="str">
        <f t="shared" si="428"/>
        <v>9578879</v>
      </c>
      <c r="F6717" s="10" t="str">
        <f>IFERROR(VLOOKUP(I6717,DATABASE!$N:$O,2,FALSE),"")</f>
        <v>دستكش ضد برش سبك</v>
      </c>
      <c r="G6717" s="3" t="s">
        <v>3617</v>
      </c>
      <c r="H6717" s="4">
        <v>9578</v>
      </c>
      <c r="I6717" s="3" t="s">
        <v>1442</v>
      </c>
      <c r="J6717" s="3" t="s">
        <v>22</v>
      </c>
      <c r="K6717" s="5">
        <v>1</v>
      </c>
      <c r="L6717" s="3" t="s">
        <v>3</v>
      </c>
      <c r="M6717" s="3" t="s">
        <v>47</v>
      </c>
      <c r="N6717" s="3" t="s">
        <v>3517</v>
      </c>
      <c r="O6717" s="1">
        <v>879</v>
      </c>
      <c r="P6717" s="4">
        <v>0</v>
      </c>
      <c r="Q6717" s="10">
        <f t="shared" si="429"/>
        <v>879</v>
      </c>
    </row>
    <row r="6718" spans="2:17" ht="20.25" customHeight="1">
      <c r="B6718" s="10" t="str">
        <f t="shared" si="426"/>
        <v>دستكش ساق بلند نسوز768</v>
      </c>
      <c r="C6718" s="10" t="str">
        <f t="shared" si="427"/>
        <v>دستكش ساق بلند نسوز1403/08/05768</v>
      </c>
      <c r="D6718" s="10" t="str">
        <f>IFERROR(IF(تحویلی!$E$1="","",IF(NOSA!O6718=تحویلی!$E$1,تحویلی!$E$1&amp;COUNTIF(NOSA!$O$1:O6718,تحویلی!$E$1),"")),"")</f>
        <v/>
      </c>
      <c r="E6718" s="10" t="str">
        <f t="shared" si="428"/>
        <v>9594768</v>
      </c>
      <c r="F6718" s="10" t="str">
        <f>IFERROR(VLOOKUP(I6718,DATABASE!$N:$O,2,FALSE),"")</f>
        <v>دستكش ساق بلند نسوز</v>
      </c>
      <c r="G6718" s="3" t="s">
        <v>3617</v>
      </c>
      <c r="H6718" s="4">
        <v>9594</v>
      </c>
      <c r="I6718" s="3" t="s">
        <v>1461</v>
      </c>
      <c r="J6718" s="3" t="s">
        <v>34</v>
      </c>
      <c r="K6718" s="5">
        <v>1</v>
      </c>
      <c r="L6718" s="3" t="s">
        <v>3</v>
      </c>
      <c r="M6718" s="3" t="s">
        <v>25</v>
      </c>
      <c r="N6718" s="3" t="s">
        <v>2859</v>
      </c>
      <c r="O6718" s="1">
        <v>768</v>
      </c>
      <c r="P6718" s="4">
        <v>1</v>
      </c>
      <c r="Q6718" s="10">
        <f t="shared" si="429"/>
        <v>768</v>
      </c>
    </row>
    <row r="6719" spans="2:17" ht="20.25" customHeight="1">
      <c r="B6719" s="10" t="str">
        <f t="shared" si="426"/>
        <v>دستكش ضد برش سبك894</v>
      </c>
      <c r="C6719" s="10" t="str">
        <f t="shared" si="427"/>
        <v>دستكش ضد برش سبك1403/08/05894</v>
      </c>
      <c r="D6719" s="10" t="str">
        <f>IFERROR(IF(تحویلی!$E$1="","",IF(NOSA!O6719=تحویلی!$E$1,تحویلی!$E$1&amp;COUNTIF(NOSA!$O$1:O6719,تحویلی!$E$1),"")),"")</f>
        <v/>
      </c>
      <c r="E6719" s="10" t="str">
        <f t="shared" si="428"/>
        <v>9596894</v>
      </c>
      <c r="F6719" s="10" t="str">
        <f>IFERROR(VLOOKUP(I6719,DATABASE!$N:$O,2,FALSE),"")</f>
        <v>دستكش ضد برش سبك</v>
      </c>
      <c r="G6719" s="3" t="s">
        <v>3617</v>
      </c>
      <c r="H6719" s="4">
        <v>9596</v>
      </c>
      <c r="I6719" s="3" t="s">
        <v>1442</v>
      </c>
      <c r="J6719" s="3" t="s">
        <v>22</v>
      </c>
      <c r="K6719" s="5">
        <v>1</v>
      </c>
      <c r="L6719" s="3" t="s">
        <v>3</v>
      </c>
      <c r="M6719" s="3" t="s">
        <v>40</v>
      </c>
      <c r="N6719" s="3" t="s">
        <v>3466</v>
      </c>
      <c r="O6719" s="1">
        <v>894</v>
      </c>
      <c r="P6719" s="4">
        <v>1</v>
      </c>
      <c r="Q6719" s="10">
        <f t="shared" si="429"/>
        <v>894</v>
      </c>
    </row>
    <row r="6720" spans="2:17" ht="20.25" customHeight="1">
      <c r="B6720" s="10" t="str">
        <f t="shared" si="426"/>
        <v>دستكش ضد برش سبك835</v>
      </c>
      <c r="C6720" s="10" t="str">
        <f t="shared" si="427"/>
        <v>دستكش ضد برش سبك1403/08/06835</v>
      </c>
      <c r="D6720" s="10" t="str">
        <f>IFERROR(IF(تحویلی!$E$1="","",IF(NOSA!O6720=تحویلی!$E$1,تحویلی!$E$1&amp;COUNTIF(NOSA!$O$1:O6720,تحویلی!$E$1),"")),"")</f>
        <v/>
      </c>
      <c r="E6720" s="10" t="str">
        <f t="shared" si="428"/>
        <v>9599835</v>
      </c>
      <c r="F6720" s="10" t="str">
        <f>IFERROR(VLOOKUP(I6720,DATABASE!$N:$O,2,FALSE),"")</f>
        <v>دستكش ضد برش سبك</v>
      </c>
      <c r="G6720" s="3" t="s">
        <v>3618</v>
      </c>
      <c r="H6720" s="4">
        <v>9599</v>
      </c>
      <c r="I6720" s="3" t="s">
        <v>1442</v>
      </c>
      <c r="J6720" s="3" t="s">
        <v>22</v>
      </c>
      <c r="K6720" s="5">
        <v>1</v>
      </c>
      <c r="L6720" s="3" t="s">
        <v>3</v>
      </c>
      <c r="M6720" s="3" t="s">
        <v>47</v>
      </c>
      <c r="N6720" s="3" t="s">
        <v>2821</v>
      </c>
      <c r="O6720" s="1">
        <v>835</v>
      </c>
      <c r="P6720" s="4">
        <v>0</v>
      </c>
      <c r="Q6720" s="10">
        <f t="shared" si="429"/>
        <v>835</v>
      </c>
    </row>
    <row r="6721" spans="2:17" ht="20.25" customHeight="1">
      <c r="B6721" s="10" t="str">
        <f t="shared" si="426"/>
        <v>دستكش كف مواد سبك731</v>
      </c>
      <c r="C6721" s="10" t="str">
        <f t="shared" si="427"/>
        <v>دستكش كف مواد سبك1403/08/06731</v>
      </c>
      <c r="D6721" s="10" t="str">
        <f>IFERROR(IF(تحویلی!$E$1="","",IF(NOSA!O6721=تحویلی!$E$1,تحویلی!$E$1&amp;COUNTIF(NOSA!$O$1:O6721,تحویلی!$E$1),"")),"")</f>
        <v/>
      </c>
      <c r="E6721" s="10" t="str">
        <f t="shared" si="428"/>
        <v>9601731</v>
      </c>
      <c r="F6721" s="10" t="str">
        <f>IFERROR(VLOOKUP(I6721,DATABASE!$N:$O,2,FALSE),"")</f>
        <v>دستكش كف مواد سبك</v>
      </c>
      <c r="G6721" s="3" t="s">
        <v>3618</v>
      </c>
      <c r="H6721" s="4">
        <v>9601</v>
      </c>
      <c r="I6721" s="3" t="s">
        <v>1456</v>
      </c>
      <c r="J6721" s="3" t="s">
        <v>2</v>
      </c>
      <c r="K6721" s="5">
        <v>1</v>
      </c>
      <c r="L6721" s="3" t="s">
        <v>3</v>
      </c>
      <c r="M6721" s="3" t="s">
        <v>47</v>
      </c>
      <c r="N6721" s="3" t="s">
        <v>1119</v>
      </c>
      <c r="O6721" s="1">
        <v>731</v>
      </c>
      <c r="P6721" s="4">
        <v>0</v>
      </c>
      <c r="Q6721" s="10">
        <f t="shared" si="429"/>
        <v>731</v>
      </c>
    </row>
    <row r="6722" spans="2:17" ht="20.25" customHeight="1">
      <c r="B6722" s="10" t="str">
        <f t="shared" si="426"/>
        <v>دستكش كف مواد سبك836</v>
      </c>
      <c r="C6722" s="10" t="str">
        <f t="shared" si="427"/>
        <v>دستكش كف مواد سبك1403/08/06836</v>
      </c>
      <c r="D6722" s="10" t="str">
        <f>IFERROR(IF(تحویلی!$E$1="","",IF(NOSA!O6722=تحویلی!$E$1,تحویلی!$E$1&amp;COUNTIF(NOSA!$O$1:O6722,تحویلی!$E$1),"")),"")</f>
        <v/>
      </c>
      <c r="E6722" s="10" t="str">
        <f t="shared" si="428"/>
        <v>9609836</v>
      </c>
      <c r="F6722" s="10" t="str">
        <f>IFERROR(VLOOKUP(I6722,DATABASE!$N:$O,2,FALSE),"")</f>
        <v>دستكش كف مواد سبك</v>
      </c>
      <c r="G6722" s="3" t="s">
        <v>3618</v>
      </c>
      <c r="H6722" s="4">
        <v>9609</v>
      </c>
      <c r="I6722" s="3" t="s">
        <v>1456</v>
      </c>
      <c r="J6722" s="3" t="s">
        <v>2</v>
      </c>
      <c r="K6722" s="5">
        <v>1</v>
      </c>
      <c r="L6722" s="3" t="s">
        <v>3</v>
      </c>
      <c r="M6722" s="3" t="s">
        <v>40</v>
      </c>
      <c r="N6722" s="3" t="s">
        <v>2894</v>
      </c>
      <c r="O6722" s="1">
        <v>836</v>
      </c>
      <c r="P6722" s="4">
        <v>0</v>
      </c>
      <c r="Q6722" s="10">
        <f t="shared" si="429"/>
        <v>836</v>
      </c>
    </row>
    <row r="6723" spans="2:17" ht="20.25" customHeight="1">
      <c r="B6723" s="10" t="str">
        <f t="shared" si="426"/>
        <v>دستكش ضد برش سبك836</v>
      </c>
      <c r="C6723" s="10" t="str">
        <f t="shared" si="427"/>
        <v>دستكش ضد برش سبك1403/08/06836</v>
      </c>
      <c r="D6723" s="10" t="str">
        <f>IFERROR(IF(تحویلی!$E$1="","",IF(NOSA!O6723=تحویلی!$E$1,تحویلی!$E$1&amp;COUNTIF(NOSA!$O$1:O6723,تحویلی!$E$1),"")),"")</f>
        <v/>
      </c>
      <c r="E6723" s="10" t="str">
        <f t="shared" si="428"/>
        <v>9609836</v>
      </c>
      <c r="F6723" s="10" t="str">
        <f>IFERROR(VLOOKUP(I6723,DATABASE!$N:$O,2,FALSE),"")</f>
        <v>دستكش ضد برش سبك</v>
      </c>
      <c r="G6723" s="3" t="s">
        <v>3618</v>
      </c>
      <c r="H6723" s="4">
        <v>9609</v>
      </c>
      <c r="I6723" s="3" t="s">
        <v>1442</v>
      </c>
      <c r="J6723" s="3" t="s">
        <v>22</v>
      </c>
      <c r="K6723" s="5">
        <v>1</v>
      </c>
      <c r="L6723" s="3" t="s">
        <v>3</v>
      </c>
      <c r="M6723" s="3" t="s">
        <v>40</v>
      </c>
      <c r="N6723" s="3" t="s">
        <v>2894</v>
      </c>
      <c r="O6723" s="1">
        <v>836</v>
      </c>
      <c r="P6723" s="4">
        <v>0</v>
      </c>
      <c r="Q6723" s="10">
        <f t="shared" si="429"/>
        <v>836</v>
      </c>
    </row>
    <row r="6724" spans="2:17" ht="20.25" customHeight="1">
      <c r="B6724" s="10" t="str">
        <f t="shared" si="426"/>
        <v>پوتين ايمني نسوز69</v>
      </c>
      <c r="C6724" s="10" t="str">
        <f t="shared" si="427"/>
        <v>پوتين ايمني نسوز1403/08/0669</v>
      </c>
      <c r="D6724" s="10" t="str">
        <f>IFERROR(IF(تحویلی!$E$1="","",IF(NOSA!O6724=تحویلی!$E$1,تحویلی!$E$1&amp;COUNTIF(NOSA!$O$1:O6724,تحویلی!$E$1),"")),"")</f>
        <v/>
      </c>
      <c r="E6724" s="10" t="str">
        <f t="shared" si="428"/>
        <v>963069</v>
      </c>
      <c r="F6724" s="10" t="str">
        <f>IFERROR(VLOOKUP(I6724,DATABASE!$N:$O,2,FALSE),"")</f>
        <v>پوتين ايمني نسوز</v>
      </c>
      <c r="G6724" s="3" t="s">
        <v>3618</v>
      </c>
      <c r="H6724" s="4">
        <v>9630</v>
      </c>
      <c r="I6724" s="3" t="s">
        <v>1648</v>
      </c>
      <c r="J6724" s="3" t="s">
        <v>1649</v>
      </c>
      <c r="K6724" s="5">
        <v>1</v>
      </c>
      <c r="L6724" s="3" t="s">
        <v>3</v>
      </c>
      <c r="M6724" s="3" t="s">
        <v>19</v>
      </c>
      <c r="N6724" s="3" t="s">
        <v>265</v>
      </c>
      <c r="O6724" s="1">
        <v>69</v>
      </c>
      <c r="P6724" s="4">
        <v>1</v>
      </c>
      <c r="Q6724" s="10">
        <f t="shared" si="429"/>
        <v>69</v>
      </c>
    </row>
    <row r="6725" spans="2:17" ht="20.25" customHeight="1">
      <c r="B6725" s="10" t="str">
        <f t="shared" si="426"/>
        <v>دستكش ضد برش سبك849</v>
      </c>
      <c r="C6725" s="10" t="str">
        <f t="shared" si="427"/>
        <v>دستكش ضد برش سبك1403/08/06849</v>
      </c>
      <c r="D6725" s="10" t="str">
        <f>IFERROR(IF(تحویلی!$E$1="","",IF(NOSA!O6725=تحویلی!$E$1,تحویلی!$E$1&amp;COUNTIF(NOSA!$O$1:O6725,تحویلی!$E$1),"")),"")</f>
        <v/>
      </c>
      <c r="E6725" s="10" t="str">
        <f t="shared" si="428"/>
        <v>9631849</v>
      </c>
      <c r="F6725" s="10" t="str">
        <f>IFERROR(VLOOKUP(I6725,DATABASE!$N:$O,2,FALSE),"")</f>
        <v>دستكش ضد برش سبك</v>
      </c>
      <c r="G6725" s="3" t="s">
        <v>3618</v>
      </c>
      <c r="H6725" s="4">
        <v>9631</v>
      </c>
      <c r="I6725" s="3" t="s">
        <v>1442</v>
      </c>
      <c r="J6725" s="3" t="s">
        <v>22</v>
      </c>
      <c r="K6725" s="5">
        <v>1</v>
      </c>
      <c r="L6725" s="3" t="s">
        <v>3</v>
      </c>
      <c r="M6725" s="3" t="s">
        <v>4</v>
      </c>
      <c r="N6725" s="3" t="s">
        <v>305</v>
      </c>
      <c r="O6725" s="1">
        <v>849</v>
      </c>
      <c r="P6725" s="4">
        <v>0</v>
      </c>
      <c r="Q6725" s="10">
        <f t="shared" si="429"/>
        <v>849</v>
      </c>
    </row>
    <row r="6726" spans="2:17" ht="20.25" customHeight="1">
      <c r="B6726" s="10" t="str">
        <f t="shared" si="426"/>
        <v>دستكش ضد برش سبك475</v>
      </c>
      <c r="C6726" s="10" t="str">
        <f t="shared" si="427"/>
        <v>دستكش ضد برش سبك1403/08/06475</v>
      </c>
      <c r="D6726" s="10" t="str">
        <f>IFERROR(IF(تحویلی!$E$1="","",IF(NOSA!O6726=تحویلی!$E$1,تحویلی!$E$1&amp;COUNTIF(NOSA!$O$1:O6726,تحویلی!$E$1),"")),"")</f>
        <v/>
      </c>
      <c r="E6726" s="10" t="str">
        <f t="shared" si="428"/>
        <v>9631475</v>
      </c>
      <c r="F6726" s="10" t="str">
        <f>IFERROR(VLOOKUP(I6726,DATABASE!$N:$O,2,FALSE),"")</f>
        <v>دستكش ضد برش سبك</v>
      </c>
      <c r="G6726" s="3" t="s">
        <v>3618</v>
      </c>
      <c r="H6726" s="4">
        <v>9631</v>
      </c>
      <c r="I6726" s="3" t="s">
        <v>1442</v>
      </c>
      <c r="J6726" s="3" t="s">
        <v>22</v>
      </c>
      <c r="K6726" s="5">
        <v>1</v>
      </c>
      <c r="L6726" s="3" t="s">
        <v>3</v>
      </c>
      <c r="M6726" s="3" t="s">
        <v>4</v>
      </c>
      <c r="N6726" s="3" t="s">
        <v>731</v>
      </c>
      <c r="O6726" s="1">
        <v>475</v>
      </c>
      <c r="P6726" s="4">
        <v>0</v>
      </c>
      <c r="Q6726" s="10">
        <f t="shared" si="429"/>
        <v>475</v>
      </c>
    </row>
    <row r="6727" spans="2:17" ht="20.25" customHeight="1">
      <c r="B6727" s="10" t="str">
        <f t="shared" si="426"/>
        <v>دستكش ضد برش سبك723</v>
      </c>
      <c r="C6727" s="10" t="str">
        <f t="shared" si="427"/>
        <v>دستكش ضد برش سبك1403/08/06723</v>
      </c>
      <c r="D6727" s="10" t="str">
        <f>IFERROR(IF(تحویلی!$E$1="","",IF(NOSA!O6727=تحویلی!$E$1,تحویلی!$E$1&amp;COUNTIF(NOSA!$O$1:O6727,تحویلی!$E$1),"")),"")</f>
        <v/>
      </c>
      <c r="E6727" s="10" t="str">
        <f t="shared" si="428"/>
        <v>9634723</v>
      </c>
      <c r="F6727" s="10" t="str">
        <f>IFERROR(VLOOKUP(I6727,DATABASE!$N:$O,2,FALSE),"")</f>
        <v>دستكش ضد برش سبك</v>
      </c>
      <c r="G6727" s="3" t="s">
        <v>3618</v>
      </c>
      <c r="H6727" s="4">
        <v>9634</v>
      </c>
      <c r="I6727" s="3" t="s">
        <v>1442</v>
      </c>
      <c r="J6727" s="3" t="s">
        <v>22</v>
      </c>
      <c r="K6727" s="5">
        <v>1</v>
      </c>
      <c r="L6727" s="3" t="s">
        <v>3</v>
      </c>
      <c r="M6727" s="3" t="s">
        <v>9</v>
      </c>
      <c r="N6727" s="3" t="s">
        <v>3547</v>
      </c>
      <c r="O6727" s="1">
        <v>723</v>
      </c>
      <c r="P6727" s="4">
        <v>0</v>
      </c>
      <c r="Q6727" s="10">
        <f t="shared" si="429"/>
        <v>723</v>
      </c>
    </row>
    <row r="6728" spans="2:17" ht="20.25" customHeight="1">
      <c r="B6728" s="10" t="str">
        <f t="shared" si="426"/>
        <v>لباس كار ديرسوز(بلوز و شلوار)941</v>
      </c>
      <c r="C6728" s="10" t="str">
        <f t="shared" si="427"/>
        <v>لباس كار ديرسوز(بلوز و شلوار)1403/08/07941</v>
      </c>
      <c r="D6728" s="10" t="str">
        <f>IFERROR(IF(تحویلی!$E$1="","",IF(NOSA!O6728=تحویلی!$E$1,تحویلی!$E$1&amp;COUNTIF(NOSA!$O$1:O6728,تحویلی!$E$1),"")),"")</f>
        <v/>
      </c>
      <c r="E6728" s="10" t="str">
        <f t="shared" si="428"/>
        <v>9639941</v>
      </c>
      <c r="F6728" s="10" t="str">
        <f>IFERROR(VLOOKUP(I6728,DATABASE!$N:$O,2,FALSE),"")</f>
        <v>لباس كار ديرسوز(بلوز و شلوار)</v>
      </c>
      <c r="G6728" s="3" t="s">
        <v>3619</v>
      </c>
      <c r="H6728" s="4">
        <v>9639</v>
      </c>
      <c r="I6728" s="3" t="s">
        <v>1629</v>
      </c>
      <c r="J6728" s="3" t="s">
        <v>1630</v>
      </c>
      <c r="K6728" s="5">
        <v>1</v>
      </c>
      <c r="L6728" s="3" t="s">
        <v>28</v>
      </c>
      <c r="M6728" s="3" t="s">
        <v>47</v>
      </c>
      <c r="N6728" s="3" t="s">
        <v>1253</v>
      </c>
      <c r="O6728" s="1">
        <v>941</v>
      </c>
      <c r="P6728" s="4">
        <v>0</v>
      </c>
      <c r="Q6728" s="10">
        <f t="shared" si="429"/>
        <v>941</v>
      </c>
    </row>
    <row r="6729" spans="2:17" ht="20.25" customHeight="1">
      <c r="B6729" s="10" t="str">
        <f t="shared" si="426"/>
        <v>كفش ايمني941</v>
      </c>
      <c r="C6729" s="10" t="str">
        <f t="shared" si="427"/>
        <v>كفش ايمني1403/08/07941</v>
      </c>
      <c r="D6729" s="10" t="str">
        <f>IFERROR(IF(تحویلی!$E$1="","",IF(NOSA!O6729=تحویلی!$E$1,تحویلی!$E$1&amp;COUNTIF(NOSA!$O$1:O6729,تحویلی!$E$1),"")),"")</f>
        <v/>
      </c>
      <c r="E6729" s="10" t="str">
        <f t="shared" si="428"/>
        <v>9639941</v>
      </c>
      <c r="F6729" s="10" t="str">
        <f>IFERROR(VLOOKUP(I6729,DATABASE!$N:$O,2,FALSE),"")</f>
        <v>كفش ايمني</v>
      </c>
      <c r="G6729" s="3" t="s">
        <v>3619</v>
      </c>
      <c r="H6729" s="4">
        <v>9639</v>
      </c>
      <c r="I6729" s="3" t="s">
        <v>1720</v>
      </c>
      <c r="J6729" s="3" t="s">
        <v>1721</v>
      </c>
      <c r="K6729" s="5">
        <v>1</v>
      </c>
      <c r="L6729" s="3" t="s">
        <v>3</v>
      </c>
      <c r="M6729" s="3" t="s">
        <v>47</v>
      </c>
      <c r="N6729" s="3" t="s">
        <v>1253</v>
      </c>
      <c r="O6729" s="1">
        <v>941</v>
      </c>
      <c r="P6729" s="4">
        <v>0</v>
      </c>
      <c r="Q6729" s="10">
        <f t="shared" si="429"/>
        <v>941</v>
      </c>
    </row>
    <row r="6730" spans="2:17" ht="20.25" customHeight="1">
      <c r="B6730" s="10" t="str">
        <f t="shared" si="426"/>
        <v>كلاه ايمني941</v>
      </c>
      <c r="C6730" s="10" t="str">
        <f t="shared" si="427"/>
        <v>كلاه ايمني1403/08/07941</v>
      </c>
      <c r="D6730" s="10" t="str">
        <f>IFERROR(IF(تحویلی!$E$1="","",IF(NOSA!O6730=تحویلی!$E$1,تحویلی!$E$1&amp;COUNTIF(NOSA!$O$1:O6730,تحویلی!$E$1),"")),"")</f>
        <v/>
      </c>
      <c r="E6730" s="10" t="str">
        <f t="shared" si="428"/>
        <v>9639941</v>
      </c>
      <c r="F6730" s="10" t="str">
        <f>IFERROR(VLOOKUP(I6730,DATABASE!$N:$O,2,FALSE),"")</f>
        <v>كلاه ايمني</v>
      </c>
      <c r="G6730" s="3" t="s">
        <v>3619</v>
      </c>
      <c r="H6730" s="4">
        <v>9639</v>
      </c>
      <c r="I6730" s="3" t="s">
        <v>1476</v>
      </c>
      <c r="J6730" s="3" t="s">
        <v>1647</v>
      </c>
      <c r="K6730" s="5">
        <v>1</v>
      </c>
      <c r="L6730" s="3" t="s">
        <v>8</v>
      </c>
      <c r="M6730" s="3" t="s">
        <v>47</v>
      </c>
      <c r="N6730" s="3" t="s">
        <v>1253</v>
      </c>
      <c r="O6730" s="1">
        <v>941</v>
      </c>
      <c r="P6730" s="4">
        <v>0</v>
      </c>
      <c r="Q6730" s="10">
        <f t="shared" si="429"/>
        <v>941</v>
      </c>
    </row>
    <row r="6731" spans="2:17" ht="20.25" customHeight="1">
      <c r="B6731" s="10" t="str">
        <f t="shared" si="426"/>
        <v>دستكش ضد برش سبك941</v>
      </c>
      <c r="C6731" s="10" t="str">
        <f t="shared" si="427"/>
        <v>دستكش ضد برش سبك1403/08/07941</v>
      </c>
      <c r="D6731" s="10" t="str">
        <f>IFERROR(IF(تحویلی!$E$1="","",IF(NOSA!O6731=تحویلی!$E$1,تحویلی!$E$1&amp;COUNTIF(NOSA!$O$1:O6731,تحویلی!$E$1),"")),"")</f>
        <v/>
      </c>
      <c r="E6731" s="10" t="str">
        <f t="shared" si="428"/>
        <v>9639941</v>
      </c>
      <c r="F6731" s="10" t="str">
        <f>IFERROR(VLOOKUP(I6731,DATABASE!$N:$O,2,FALSE),"")</f>
        <v>دستكش ضد برش سبك</v>
      </c>
      <c r="G6731" s="3" t="s">
        <v>3619</v>
      </c>
      <c r="H6731" s="4">
        <v>9639</v>
      </c>
      <c r="I6731" s="3" t="s">
        <v>1442</v>
      </c>
      <c r="J6731" s="3" t="s">
        <v>22</v>
      </c>
      <c r="K6731" s="5">
        <v>1</v>
      </c>
      <c r="L6731" s="3" t="s">
        <v>3</v>
      </c>
      <c r="M6731" s="3" t="s">
        <v>47</v>
      </c>
      <c r="N6731" s="3" t="s">
        <v>1253</v>
      </c>
      <c r="O6731" s="1">
        <v>941</v>
      </c>
      <c r="P6731" s="4">
        <v>0</v>
      </c>
      <c r="Q6731" s="10">
        <f t="shared" si="429"/>
        <v>941</v>
      </c>
    </row>
    <row r="6732" spans="2:17" ht="20.25" customHeight="1">
      <c r="B6732" s="10" t="str">
        <f t="shared" si="426"/>
        <v>941</v>
      </c>
      <c r="C6732" s="10" t="str">
        <f t="shared" si="427"/>
        <v>1403/08/07941</v>
      </c>
      <c r="D6732" s="10" t="str">
        <f>IFERROR(IF(تحویلی!$E$1="","",IF(NOSA!O6732=تحویلی!$E$1,تحویلی!$E$1&amp;COUNTIF(NOSA!$O$1:O6732,تحویلی!$E$1),"")),"")</f>
        <v/>
      </c>
      <c r="E6732" s="10" t="str">
        <f t="shared" si="428"/>
        <v>9639941</v>
      </c>
      <c r="F6732" s="10" t="str">
        <f>IFERROR(VLOOKUP(I6732,DATABASE!$N:$O,2,FALSE),"")</f>
        <v/>
      </c>
      <c r="G6732" s="3" t="s">
        <v>3619</v>
      </c>
      <c r="H6732" s="4">
        <v>9639</v>
      </c>
      <c r="I6732" s="3" t="s">
        <v>3559</v>
      </c>
      <c r="J6732" s="3" t="s">
        <v>3560</v>
      </c>
      <c r="K6732" s="5">
        <v>1</v>
      </c>
      <c r="L6732" s="3" t="s">
        <v>8</v>
      </c>
      <c r="M6732" s="3" t="s">
        <v>47</v>
      </c>
      <c r="N6732" s="3" t="s">
        <v>1253</v>
      </c>
      <c r="O6732" s="1">
        <v>941</v>
      </c>
      <c r="P6732" s="4">
        <v>0</v>
      </c>
      <c r="Q6732" s="10">
        <f t="shared" si="429"/>
        <v>941</v>
      </c>
    </row>
    <row r="6733" spans="2:17" ht="20.25" customHeight="1">
      <c r="B6733" s="10" t="str">
        <f t="shared" si="426"/>
        <v>گوشي اير پلاگ941</v>
      </c>
      <c r="C6733" s="10" t="str">
        <f t="shared" si="427"/>
        <v>گوشي اير پلاگ1403/08/07941</v>
      </c>
      <c r="D6733" s="10" t="str">
        <f>IFERROR(IF(تحویلی!$E$1="","",IF(NOSA!O6733=تحویلی!$E$1,تحویلی!$E$1&amp;COUNTIF(NOSA!$O$1:O6733,تحویلی!$E$1),"")),"")</f>
        <v/>
      </c>
      <c r="E6733" s="10" t="str">
        <f t="shared" si="428"/>
        <v>9639941</v>
      </c>
      <c r="F6733" s="10" t="str">
        <f>IFERROR(VLOOKUP(I6733,DATABASE!$N:$O,2,FALSE),"")</f>
        <v>گوشي اير پلاگ</v>
      </c>
      <c r="G6733" s="3" t="s">
        <v>3619</v>
      </c>
      <c r="H6733" s="4">
        <v>9639</v>
      </c>
      <c r="I6733" s="3" t="s">
        <v>1581</v>
      </c>
      <c r="J6733" s="3" t="s">
        <v>124</v>
      </c>
      <c r="K6733" s="5">
        <v>1</v>
      </c>
      <c r="L6733" s="3" t="s">
        <v>8</v>
      </c>
      <c r="M6733" s="3" t="s">
        <v>47</v>
      </c>
      <c r="N6733" s="3" t="s">
        <v>1253</v>
      </c>
      <c r="O6733" s="1">
        <v>941</v>
      </c>
      <c r="P6733" s="4">
        <v>0</v>
      </c>
      <c r="Q6733" s="10">
        <f t="shared" si="429"/>
        <v>941</v>
      </c>
    </row>
    <row r="6734" spans="2:17" ht="20.25" customHeight="1">
      <c r="B6734" s="10" t="str">
        <f t="shared" si="426"/>
        <v>دستكش كف مواد سبك733</v>
      </c>
      <c r="C6734" s="10" t="str">
        <f t="shared" si="427"/>
        <v>دستكش كف مواد سبك1403/08/07733</v>
      </c>
      <c r="D6734" s="10" t="str">
        <f>IFERROR(IF(تحویلی!$E$1="","",IF(NOSA!O6734=تحویلی!$E$1,تحویلی!$E$1&amp;COUNTIF(NOSA!$O$1:O6734,تحویلی!$E$1),"")),"")</f>
        <v/>
      </c>
      <c r="E6734" s="10" t="str">
        <f t="shared" si="428"/>
        <v>9654733</v>
      </c>
      <c r="F6734" s="10" t="str">
        <f>IFERROR(VLOOKUP(I6734,DATABASE!$N:$O,2,FALSE),"")</f>
        <v>دستكش كف مواد سبك</v>
      </c>
      <c r="G6734" s="3" t="s">
        <v>3619</v>
      </c>
      <c r="H6734" s="4">
        <v>9654</v>
      </c>
      <c r="I6734" s="3" t="s">
        <v>1456</v>
      </c>
      <c r="J6734" s="3" t="s">
        <v>2</v>
      </c>
      <c r="K6734" s="5">
        <v>1</v>
      </c>
      <c r="L6734" s="3" t="s">
        <v>3</v>
      </c>
      <c r="M6734" s="3" t="s">
        <v>47</v>
      </c>
      <c r="N6734" s="3" t="s">
        <v>628</v>
      </c>
      <c r="O6734" s="1">
        <v>733</v>
      </c>
      <c r="P6734" s="4">
        <v>1</v>
      </c>
      <c r="Q6734" s="10">
        <f t="shared" si="429"/>
        <v>733</v>
      </c>
    </row>
    <row r="6735" spans="2:17" ht="20.25" customHeight="1">
      <c r="B6735" s="10" t="str">
        <f t="shared" ref="B6735:B6798" si="430">F6735&amp;Q6735</f>
        <v>دستكش ضد برش سبك294</v>
      </c>
      <c r="C6735" s="10" t="str">
        <f t="shared" ref="C6735:C6798" si="431">F6735&amp;G6735&amp;O6735</f>
        <v>دستكش ضد برش سبك1403/08/07294</v>
      </c>
      <c r="D6735" s="10" t="str">
        <f>IFERROR(IF(تحویلی!$E$1="","",IF(NOSA!O6735=تحویلی!$E$1,تحویلی!$E$1&amp;COUNTIF(NOSA!$O$1:O6735,تحویلی!$E$1),"")),"")</f>
        <v/>
      </c>
      <c r="E6735" s="10" t="str">
        <f t="shared" ref="E6735:E6798" si="432">H6735&amp;O6735</f>
        <v>9655294</v>
      </c>
      <c r="F6735" s="10" t="str">
        <f>IFERROR(VLOOKUP(I6735,DATABASE!$N:$O,2,FALSE),"")</f>
        <v>دستكش ضد برش سبك</v>
      </c>
      <c r="G6735" s="3" t="s">
        <v>3619</v>
      </c>
      <c r="H6735" s="4">
        <v>9655</v>
      </c>
      <c r="I6735" s="3" t="s">
        <v>1442</v>
      </c>
      <c r="J6735" s="3" t="s">
        <v>22</v>
      </c>
      <c r="K6735" s="5">
        <v>1</v>
      </c>
      <c r="L6735" s="3" t="s">
        <v>3</v>
      </c>
      <c r="M6735" s="3" t="s">
        <v>25</v>
      </c>
      <c r="N6735" s="3" t="s">
        <v>203</v>
      </c>
      <c r="O6735" s="1">
        <v>294</v>
      </c>
      <c r="P6735" s="4">
        <v>0</v>
      </c>
      <c r="Q6735" s="10">
        <f t="shared" si="429"/>
        <v>294</v>
      </c>
    </row>
    <row r="6736" spans="2:17" ht="20.25" customHeight="1">
      <c r="B6736" s="10" t="str">
        <f t="shared" si="430"/>
        <v>پوتين ايمني نسوز471</v>
      </c>
      <c r="C6736" s="10" t="str">
        <f t="shared" si="431"/>
        <v>پوتين ايمني نسوز1403/08/07471</v>
      </c>
      <c r="D6736" s="10" t="str">
        <f>IFERROR(IF(تحویلی!$E$1="","",IF(NOSA!O6736=تحویلی!$E$1,تحویلی!$E$1&amp;COUNTIF(NOSA!$O$1:O6736,تحویلی!$E$1),"")),"")</f>
        <v/>
      </c>
      <c r="E6736" s="10" t="str">
        <f t="shared" si="432"/>
        <v>9662471</v>
      </c>
      <c r="F6736" s="10" t="str">
        <f>IFERROR(VLOOKUP(I6736,DATABASE!$N:$O,2,FALSE),"")</f>
        <v>پوتين ايمني نسوز</v>
      </c>
      <c r="G6736" s="3" t="s">
        <v>3619</v>
      </c>
      <c r="H6736" s="4">
        <v>9662</v>
      </c>
      <c r="I6736" s="3" t="s">
        <v>1528</v>
      </c>
      <c r="J6736" s="3" t="s">
        <v>1654</v>
      </c>
      <c r="K6736" s="5">
        <v>1</v>
      </c>
      <c r="L6736" s="3" t="s">
        <v>3</v>
      </c>
      <c r="M6736" s="3" t="s">
        <v>43</v>
      </c>
      <c r="N6736" s="3" t="s">
        <v>97</v>
      </c>
      <c r="O6736" s="1">
        <v>471</v>
      </c>
      <c r="P6736" s="4">
        <v>1</v>
      </c>
      <c r="Q6736" s="10">
        <f t="shared" si="429"/>
        <v>471</v>
      </c>
    </row>
    <row r="6737" spans="2:17" ht="20.25" customHeight="1">
      <c r="B6737" s="10" t="str">
        <f t="shared" si="430"/>
        <v>كلاه ايمني471</v>
      </c>
      <c r="C6737" s="10" t="str">
        <f t="shared" si="431"/>
        <v>كلاه ايمني1403/08/07471</v>
      </c>
      <c r="D6737" s="10" t="str">
        <f>IFERROR(IF(تحویلی!$E$1="","",IF(NOSA!O6737=تحویلی!$E$1,تحویلی!$E$1&amp;COUNTIF(NOSA!$O$1:O6737,تحویلی!$E$1),"")),"")</f>
        <v/>
      </c>
      <c r="E6737" s="10" t="str">
        <f t="shared" si="432"/>
        <v>9662471</v>
      </c>
      <c r="F6737" s="10" t="str">
        <f>IFERROR(VLOOKUP(I6737,DATABASE!$N:$O,2,FALSE),"")</f>
        <v>كلاه ايمني</v>
      </c>
      <c r="G6737" s="3" t="s">
        <v>3619</v>
      </c>
      <c r="H6737" s="4">
        <v>9662</v>
      </c>
      <c r="I6737" s="3" t="s">
        <v>1476</v>
      </c>
      <c r="J6737" s="3" t="s">
        <v>1647</v>
      </c>
      <c r="K6737" s="5">
        <v>1</v>
      </c>
      <c r="L6737" s="3" t="s">
        <v>8</v>
      </c>
      <c r="M6737" s="3" t="s">
        <v>43</v>
      </c>
      <c r="N6737" s="3" t="s">
        <v>97</v>
      </c>
      <c r="O6737" s="1">
        <v>471</v>
      </c>
      <c r="P6737" s="4">
        <v>1</v>
      </c>
      <c r="Q6737" s="10">
        <f t="shared" si="429"/>
        <v>471</v>
      </c>
    </row>
    <row r="6738" spans="2:17" ht="20.25" customHeight="1">
      <c r="B6738" s="10" t="str">
        <f t="shared" si="430"/>
        <v>دستكش ضد برش سبك221</v>
      </c>
      <c r="C6738" s="10" t="str">
        <f t="shared" si="431"/>
        <v>دستكش ضد برش سبك1403/08/07221</v>
      </c>
      <c r="D6738" s="10" t="str">
        <f>IFERROR(IF(تحویلی!$E$1="","",IF(NOSA!O6738=تحویلی!$E$1,تحویلی!$E$1&amp;COUNTIF(NOSA!$O$1:O6738,تحویلی!$E$1),"")),"")</f>
        <v/>
      </c>
      <c r="E6738" s="10" t="str">
        <f t="shared" si="432"/>
        <v>9679221</v>
      </c>
      <c r="F6738" s="10" t="str">
        <f>IFERROR(VLOOKUP(I6738,DATABASE!$N:$O,2,FALSE),"")</f>
        <v>دستكش ضد برش سبك</v>
      </c>
      <c r="G6738" s="3" t="s">
        <v>3619</v>
      </c>
      <c r="H6738" s="4">
        <v>9679</v>
      </c>
      <c r="I6738" s="3" t="s">
        <v>1442</v>
      </c>
      <c r="J6738" s="3" t="s">
        <v>22</v>
      </c>
      <c r="K6738" s="5">
        <v>1</v>
      </c>
      <c r="L6738" s="3" t="s">
        <v>3</v>
      </c>
      <c r="M6738" s="3" t="s">
        <v>9</v>
      </c>
      <c r="N6738" s="3" t="s">
        <v>2703</v>
      </c>
      <c r="O6738" s="1">
        <v>221</v>
      </c>
      <c r="P6738" s="4">
        <v>0</v>
      </c>
      <c r="Q6738" s="10">
        <f t="shared" si="429"/>
        <v>221</v>
      </c>
    </row>
    <row r="6739" spans="2:17" ht="20.25" customHeight="1">
      <c r="B6739" s="10" t="str">
        <f t="shared" si="430"/>
        <v>دستكش كف مواد سبك460</v>
      </c>
      <c r="C6739" s="10" t="str">
        <f t="shared" si="431"/>
        <v>دستكش كف مواد سبك1403/08/07460</v>
      </c>
      <c r="D6739" s="10" t="str">
        <f>IFERROR(IF(تحویلی!$E$1="","",IF(NOSA!O6739=تحویلی!$E$1,تحویلی!$E$1&amp;COUNTIF(NOSA!$O$1:O6739,تحویلی!$E$1),"")),"")</f>
        <v/>
      </c>
      <c r="E6739" s="10" t="str">
        <f t="shared" si="432"/>
        <v>9681460</v>
      </c>
      <c r="F6739" s="10" t="str">
        <f>IFERROR(VLOOKUP(I6739,DATABASE!$N:$O,2,FALSE),"")</f>
        <v>دستكش كف مواد سبك</v>
      </c>
      <c r="G6739" s="3" t="s">
        <v>3619</v>
      </c>
      <c r="H6739" s="4">
        <v>9681</v>
      </c>
      <c r="I6739" s="3" t="s">
        <v>1456</v>
      </c>
      <c r="J6739" s="3" t="s">
        <v>2</v>
      </c>
      <c r="K6739" s="5">
        <v>1</v>
      </c>
      <c r="L6739" s="3" t="s">
        <v>3</v>
      </c>
      <c r="M6739" s="3" t="s">
        <v>47</v>
      </c>
      <c r="N6739" s="3" t="s">
        <v>2765</v>
      </c>
      <c r="O6739" s="1">
        <v>460</v>
      </c>
      <c r="P6739" s="4">
        <v>0</v>
      </c>
      <c r="Q6739" s="10">
        <f t="shared" si="429"/>
        <v>460</v>
      </c>
    </row>
    <row r="6740" spans="2:17" ht="20.25" customHeight="1">
      <c r="B6740" s="10" t="str">
        <f t="shared" si="430"/>
        <v>لباس كار ديرسوز(بلوز) 723</v>
      </c>
      <c r="C6740" s="10" t="str">
        <f t="shared" si="431"/>
        <v>لباس كار ديرسوز(بلوز) 1403/08/08723</v>
      </c>
      <c r="D6740" s="10" t="str">
        <f>IFERROR(IF(تحویلی!$E$1="","",IF(NOSA!O6740=تحویلی!$E$1,تحویلی!$E$1&amp;COUNTIF(NOSA!$O$1:O6740,تحویلی!$E$1),"")),"")</f>
        <v/>
      </c>
      <c r="E6740" s="10" t="str">
        <f t="shared" si="432"/>
        <v>9687723</v>
      </c>
      <c r="F6740" s="10" t="str">
        <f>IFERROR(VLOOKUP(I6740,DATABASE!$N:$O,2,FALSE),"")</f>
        <v xml:space="preserve">لباس كار ديرسوز(بلوز) </v>
      </c>
      <c r="G6740" s="3" t="s">
        <v>3620</v>
      </c>
      <c r="H6740" s="4">
        <v>9687</v>
      </c>
      <c r="I6740" s="3" t="s">
        <v>2315</v>
      </c>
      <c r="J6740" s="3" t="s">
        <v>2667</v>
      </c>
      <c r="K6740" s="5">
        <v>1</v>
      </c>
      <c r="L6740" s="3" t="s">
        <v>8</v>
      </c>
      <c r="M6740" s="3" t="s">
        <v>9</v>
      </c>
      <c r="N6740" s="3" t="s">
        <v>3547</v>
      </c>
      <c r="O6740" s="1">
        <v>723</v>
      </c>
      <c r="P6740" s="4">
        <v>1</v>
      </c>
      <c r="Q6740" s="10">
        <f t="shared" si="429"/>
        <v>723</v>
      </c>
    </row>
    <row r="6741" spans="2:17" ht="20.25" customHeight="1">
      <c r="B6741" s="10" t="str">
        <f t="shared" si="430"/>
        <v>پوتين ايمني نسوز723</v>
      </c>
      <c r="C6741" s="10" t="str">
        <f t="shared" si="431"/>
        <v>پوتين ايمني نسوز1403/08/08723</v>
      </c>
      <c r="D6741" s="10" t="str">
        <f>IFERROR(IF(تحویلی!$E$1="","",IF(NOSA!O6741=تحویلی!$E$1,تحویلی!$E$1&amp;COUNTIF(NOSA!$O$1:O6741,تحویلی!$E$1),"")),"")</f>
        <v/>
      </c>
      <c r="E6741" s="10" t="str">
        <f t="shared" si="432"/>
        <v>9687723</v>
      </c>
      <c r="F6741" s="10" t="str">
        <f>IFERROR(VLOOKUP(I6741,DATABASE!$N:$O,2,FALSE),"")</f>
        <v>پوتين ايمني نسوز</v>
      </c>
      <c r="G6741" s="3" t="s">
        <v>3620</v>
      </c>
      <c r="H6741" s="4">
        <v>9687</v>
      </c>
      <c r="I6741" s="3" t="s">
        <v>1528</v>
      </c>
      <c r="J6741" s="3" t="s">
        <v>1654</v>
      </c>
      <c r="K6741" s="5">
        <v>1</v>
      </c>
      <c r="L6741" s="3" t="s">
        <v>3</v>
      </c>
      <c r="M6741" s="3" t="s">
        <v>9</v>
      </c>
      <c r="N6741" s="3" t="s">
        <v>3547</v>
      </c>
      <c r="O6741" s="1">
        <v>723</v>
      </c>
      <c r="P6741" s="4">
        <v>1</v>
      </c>
      <c r="Q6741" s="10">
        <f t="shared" si="429"/>
        <v>723</v>
      </c>
    </row>
    <row r="6742" spans="2:17" ht="20.25" customHeight="1">
      <c r="B6742" s="10" t="str">
        <f t="shared" si="430"/>
        <v>لباس زير زمستاني- بلوز و شلوار573</v>
      </c>
      <c r="C6742" s="10" t="str">
        <f t="shared" si="431"/>
        <v>لباس زير زمستاني- بلوز و شلوار1403/08/08573</v>
      </c>
      <c r="D6742" s="10" t="str">
        <f>IFERROR(IF(تحویلی!$E$1="","",IF(NOSA!O6742=تحویلی!$E$1,تحویلی!$E$1&amp;COUNTIF(NOSA!$O$1:O6742,تحویلی!$E$1),"")),"")</f>
        <v/>
      </c>
      <c r="E6742" s="10" t="str">
        <f t="shared" si="432"/>
        <v>9690573</v>
      </c>
      <c r="F6742" s="10" t="str">
        <f>IFERROR(VLOOKUP(I6742,DATABASE!$N:$O,2,FALSE),"")</f>
        <v>لباس زير زمستاني- بلوز و شلوار</v>
      </c>
      <c r="G6742" s="3" t="s">
        <v>3620</v>
      </c>
      <c r="H6742" s="4">
        <v>9690</v>
      </c>
      <c r="I6742" s="3" t="s">
        <v>2361</v>
      </c>
      <c r="J6742" s="3" t="s">
        <v>2826</v>
      </c>
      <c r="K6742" s="5">
        <v>1</v>
      </c>
      <c r="L6742" s="3" t="s">
        <v>28</v>
      </c>
      <c r="M6742" s="3" t="s">
        <v>19</v>
      </c>
      <c r="N6742" s="3" t="s">
        <v>104</v>
      </c>
      <c r="O6742" s="1">
        <v>573</v>
      </c>
      <c r="P6742" s="4">
        <v>0</v>
      </c>
      <c r="Q6742" s="10">
        <f t="shared" si="429"/>
        <v>573</v>
      </c>
    </row>
    <row r="6743" spans="2:17" ht="20.25" customHeight="1">
      <c r="B6743" s="10" t="str">
        <f t="shared" si="430"/>
        <v>دستكش ضد برش سبك580</v>
      </c>
      <c r="C6743" s="10" t="str">
        <f t="shared" si="431"/>
        <v>دستكش ضد برش سبك1403/08/08580</v>
      </c>
      <c r="D6743" s="10" t="str">
        <f>IFERROR(IF(تحویلی!$E$1="","",IF(NOSA!O6743=تحویلی!$E$1,تحویلی!$E$1&amp;COUNTIF(NOSA!$O$1:O6743,تحویلی!$E$1),"")),"")</f>
        <v/>
      </c>
      <c r="E6743" s="10" t="str">
        <f t="shared" si="432"/>
        <v>9691580</v>
      </c>
      <c r="F6743" s="10" t="str">
        <f>IFERROR(VLOOKUP(I6743,DATABASE!$N:$O,2,FALSE),"")</f>
        <v>دستكش ضد برش سبك</v>
      </c>
      <c r="G6743" s="3" t="s">
        <v>3620</v>
      </c>
      <c r="H6743" s="4">
        <v>9691</v>
      </c>
      <c r="I6743" s="3" t="s">
        <v>1442</v>
      </c>
      <c r="J6743" s="3" t="s">
        <v>22</v>
      </c>
      <c r="K6743" s="5">
        <v>1</v>
      </c>
      <c r="L6743" s="3" t="s">
        <v>3</v>
      </c>
      <c r="M6743" s="3" t="s">
        <v>47</v>
      </c>
      <c r="N6743" s="3" t="s">
        <v>132</v>
      </c>
      <c r="O6743" s="1">
        <v>580</v>
      </c>
      <c r="P6743" s="4">
        <v>0</v>
      </c>
      <c r="Q6743" s="10">
        <f t="shared" si="429"/>
        <v>580</v>
      </c>
    </row>
    <row r="6744" spans="2:17" ht="20.25" customHeight="1">
      <c r="B6744" s="10" t="str">
        <f t="shared" si="430"/>
        <v>لباس زير زمستاني- بلوز و شلوار773</v>
      </c>
      <c r="C6744" s="10" t="str">
        <f t="shared" si="431"/>
        <v>لباس زير زمستاني- بلوز و شلوار1403/08/08773</v>
      </c>
      <c r="D6744" s="10" t="str">
        <f>IFERROR(IF(تحویلی!$E$1="","",IF(NOSA!O6744=تحویلی!$E$1,تحویلی!$E$1&amp;COUNTIF(NOSA!$O$1:O6744,تحویلی!$E$1),"")),"")</f>
        <v/>
      </c>
      <c r="E6744" s="10" t="str">
        <f t="shared" si="432"/>
        <v>9696773</v>
      </c>
      <c r="F6744" s="10" t="str">
        <f>IFERROR(VLOOKUP(I6744,DATABASE!$N:$O,2,FALSE),"")</f>
        <v>لباس زير زمستاني- بلوز و شلوار</v>
      </c>
      <c r="G6744" s="3" t="s">
        <v>3620</v>
      </c>
      <c r="H6744" s="4">
        <v>9696</v>
      </c>
      <c r="I6744" s="3" t="s">
        <v>2361</v>
      </c>
      <c r="J6744" s="3" t="s">
        <v>2826</v>
      </c>
      <c r="K6744" s="5">
        <v>1</v>
      </c>
      <c r="L6744" s="3" t="s">
        <v>28</v>
      </c>
      <c r="M6744" s="3" t="s">
        <v>4</v>
      </c>
      <c r="N6744" s="3" t="s">
        <v>1148</v>
      </c>
      <c r="O6744" s="1">
        <v>773</v>
      </c>
      <c r="P6744" s="4">
        <v>0</v>
      </c>
      <c r="Q6744" s="10">
        <f t="shared" si="429"/>
        <v>773</v>
      </c>
    </row>
    <row r="6745" spans="2:17" ht="20.25" customHeight="1">
      <c r="B6745" s="10" t="str">
        <f t="shared" si="430"/>
        <v>چكمه ايمني نسوز892</v>
      </c>
      <c r="C6745" s="10" t="str">
        <f t="shared" si="431"/>
        <v>چكمه ايمني نسوز1403/08/08892</v>
      </c>
      <c r="D6745" s="10" t="str">
        <f>IFERROR(IF(تحویلی!$E$1="","",IF(NOSA!O6745=تحویلی!$E$1,تحویلی!$E$1&amp;COUNTIF(NOSA!$O$1:O6745,تحویلی!$E$1),"")),"")</f>
        <v/>
      </c>
      <c r="E6745" s="10" t="str">
        <f t="shared" si="432"/>
        <v>9708892</v>
      </c>
      <c r="F6745" s="10" t="str">
        <f>IFERROR(VLOOKUP(I6745,DATABASE!$N:$O,2,FALSE),"")</f>
        <v>چكمه ايمني نسوز</v>
      </c>
      <c r="G6745" s="3" t="s">
        <v>3620</v>
      </c>
      <c r="H6745" s="4">
        <v>9708</v>
      </c>
      <c r="I6745" s="3" t="s">
        <v>1749</v>
      </c>
      <c r="J6745" s="3" t="s">
        <v>1750</v>
      </c>
      <c r="K6745" s="5">
        <v>1</v>
      </c>
      <c r="L6745" s="3" t="s">
        <v>3</v>
      </c>
      <c r="M6745" s="3" t="s">
        <v>4</v>
      </c>
      <c r="N6745" s="3" t="s">
        <v>2625</v>
      </c>
      <c r="O6745" s="1">
        <v>892</v>
      </c>
      <c r="P6745" s="4">
        <v>1</v>
      </c>
      <c r="Q6745" s="10">
        <f t="shared" ref="Q6745:Q6808" si="433">VALUE(O6745)</f>
        <v>892</v>
      </c>
    </row>
    <row r="6746" spans="2:17" ht="20.25" customHeight="1">
      <c r="B6746" s="10" t="str">
        <f t="shared" si="430"/>
        <v>دستكش ضد برش سبك820</v>
      </c>
      <c r="C6746" s="10" t="str">
        <f t="shared" si="431"/>
        <v>دستكش ضد برش سبك1403/08/08820</v>
      </c>
      <c r="D6746" s="10" t="str">
        <f>IFERROR(IF(تحویلی!$E$1="","",IF(NOSA!O6746=تحویلی!$E$1,تحویلی!$E$1&amp;COUNTIF(NOSA!$O$1:O6746,تحویلی!$E$1),"")),"")</f>
        <v/>
      </c>
      <c r="E6746" s="10" t="str">
        <f t="shared" si="432"/>
        <v>9721820</v>
      </c>
      <c r="F6746" s="10" t="str">
        <f>IFERROR(VLOOKUP(I6746,DATABASE!$N:$O,2,FALSE),"")</f>
        <v>دستكش ضد برش سبك</v>
      </c>
      <c r="G6746" s="3" t="s">
        <v>3620</v>
      </c>
      <c r="H6746" s="4">
        <v>9721</v>
      </c>
      <c r="I6746" s="3" t="s">
        <v>1442</v>
      </c>
      <c r="J6746" s="3" t="s">
        <v>22</v>
      </c>
      <c r="K6746" s="5">
        <v>1</v>
      </c>
      <c r="L6746" s="3" t="s">
        <v>3</v>
      </c>
      <c r="M6746" s="3" t="s">
        <v>40</v>
      </c>
      <c r="N6746" s="3" t="s">
        <v>1738</v>
      </c>
      <c r="O6746" s="1">
        <v>820</v>
      </c>
      <c r="P6746" s="4">
        <v>0</v>
      </c>
      <c r="Q6746" s="10">
        <f t="shared" si="433"/>
        <v>820</v>
      </c>
    </row>
    <row r="6747" spans="2:17" ht="20.25" customHeight="1">
      <c r="B6747" s="10" t="str">
        <f t="shared" si="430"/>
        <v>دستكش ضد برش سبك702</v>
      </c>
      <c r="C6747" s="10" t="str">
        <f t="shared" si="431"/>
        <v>دستكش ضد برش سبك1403/08/08702</v>
      </c>
      <c r="D6747" s="10" t="str">
        <f>IFERROR(IF(تحویلی!$E$1="","",IF(NOSA!O6747=تحویلی!$E$1,تحویلی!$E$1&amp;COUNTIF(NOSA!$O$1:O6747,تحویلی!$E$1),"")),"")</f>
        <v/>
      </c>
      <c r="E6747" s="10" t="str">
        <f t="shared" si="432"/>
        <v>9721702</v>
      </c>
      <c r="F6747" s="10" t="str">
        <f>IFERROR(VLOOKUP(I6747,DATABASE!$N:$O,2,FALSE),"")</f>
        <v>دستكش ضد برش سبك</v>
      </c>
      <c r="G6747" s="3" t="s">
        <v>3620</v>
      </c>
      <c r="H6747" s="4">
        <v>9721</v>
      </c>
      <c r="I6747" s="3" t="s">
        <v>1442</v>
      </c>
      <c r="J6747" s="3" t="s">
        <v>22</v>
      </c>
      <c r="K6747" s="5">
        <v>1</v>
      </c>
      <c r="L6747" s="3" t="s">
        <v>3</v>
      </c>
      <c r="M6747" s="3" t="s">
        <v>40</v>
      </c>
      <c r="N6747" s="3" t="s">
        <v>170</v>
      </c>
      <c r="O6747" s="1">
        <v>702</v>
      </c>
      <c r="P6747" s="4">
        <v>0</v>
      </c>
      <c r="Q6747" s="10">
        <f t="shared" si="433"/>
        <v>702</v>
      </c>
    </row>
    <row r="6748" spans="2:17" ht="20.25" customHeight="1">
      <c r="B6748" s="10" t="str">
        <f t="shared" si="430"/>
        <v>دستكش ضد برش سبك838</v>
      </c>
      <c r="C6748" s="10" t="str">
        <f t="shared" si="431"/>
        <v>دستكش ضد برش سبك1403/08/08838</v>
      </c>
      <c r="D6748" s="10" t="str">
        <f>IFERROR(IF(تحویلی!$E$1="","",IF(NOSA!O6748=تحویلی!$E$1,تحویلی!$E$1&amp;COUNTIF(NOSA!$O$1:O6748,تحویلی!$E$1),"")),"")</f>
        <v/>
      </c>
      <c r="E6748" s="10" t="str">
        <f t="shared" si="432"/>
        <v>9721838</v>
      </c>
      <c r="F6748" s="10" t="str">
        <f>IFERROR(VLOOKUP(I6748,DATABASE!$N:$O,2,FALSE),"")</f>
        <v>دستكش ضد برش سبك</v>
      </c>
      <c r="G6748" s="3" t="s">
        <v>3620</v>
      </c>
      <c r="H6748" s="4">
        <v>9721</v>
      </c>
      <c r="I6748" s="3" t="s">
        <v>1442</v>
      </c>
      <c r="J6748" s="3" t="s">
        <v>22</v>
      </c>
      <c r="K6748" s="5">
        <v>1</v>
      </c>
      <c r="L6748" s="3" t="s">
        <v>3</v>
      </c>
      <c r="M6748" s="3" t="s">
        <v>40</v>
      </c>
      <c r="N6748" s="3" t="s">
        <v>2662</v>
      </c>
      <c r="O6748" s="1">
        <v>838</v>
      </c>
      <c r="P6748" s="4">
        <v>0</v>
      </c>
      <c r="Q6748" s="10">
        <f t="shared" si="433"/>
        <v>838</v>
      </c>
    </row>
    <row r="6749" spans="2:17" ht="20.25" customHeight="1">
      <c r="B6749" s="10" t="str">
        <f t="shared" si="430"/>
        <v>لباس زير زمستاني- بلوز و شلوار877</v>
      </c>
      <c r="C6749" s="10" t="str">
        <f t="shared" si="431"/>
        <v>لباس زير زمستاني- بلوز و شلوار1403/08/09877</v>
      </c>
      <c r="D6749" s="10" t="str">
        <f>IFERROR(IF(تحویلی!$E$1="","",IF(NOSA!O6749=تحویلی!$E$1,تحویلی!$E$1&amp;COUNTIF(NOSA!$O$1:O6749,تحویلی!$E$1),"")),"")</f>
        <v/>
      </c>
      <c r="E6749" s="10" t="str">
        <f t="shared" si="432"/>
        <v>9729877</v>
      </c>
      <c r="F6749" s="10" t="str">
        <f>IFERROR(VLOOKUP(I6749,DATABASE!$N:$O,2,FALSE),"")</f>
        <v>لباس زير زمستاني- بلوز و شلوار</v>
      </c>
      <c r="G6749" s="3" t="s">
        <v>3621</v>
      </c>
      <c r="H6749" s="4">
        <v>9729</v>
      </c>
      <c r="I6749" s="3" t="s">
        <v>2361</v>
      </c>
      <c r="J6749" s="3" t="s">
        <v>2826</v>
      </c>
      <c r="K6749" s="5">
        <v>1</v>
      </c>
      <c r="L6749" s="3" t="s">
        <v>28</v>
      </c>
      <c r="M6749" s="3" t="s">
        <v>43</v>
      </c>
      <c r="N6749" s="3" t="s">
        <v>730</v>
      </c>
      <c r="O6749" s="1">
        <v>877</v>
      </c>
      <c r="P6749" s="4">
        <v>0</v>
      </c>
      <c r="Q6749" s="10">
        <f t="shared" si="433"/>
        <v>877</v>
      </c>
    </row>
    <row r="6750" spans="2:17" ht="20.25" customHeight="1">
      <c r="B6750" s="10" t="str">
        <f t="shared" si="430"/>
        <v>پوتين ايمني نسوز877</v>
      </c>
      <c r="C6750" s="10" t="str">
        <f t="shared" si="431"/>
        <v>پوتين ايمني نسوز1403/08/09877</v>
      </c>
      <c r="D6750" s="10" t="str">
        <f>IFERROR(IF(تحویلی!$E$1="","",IF(NOSA!O6750=تحویلی!$E$1,تحویلی!$E$1&amp;COUNTIF(NOSA!$O$1:O6750,تحویلی!$E$1),"")),"")</f>
        <v/>
      </c>
      <c r="E6750" s="10" t="str">
        <f t="shared" si="432"/>
        <v>9729877</v>
      </c>
      <c r="F6750" s="10" t="str">
        <f>IFERROR(VLOOKUP(I6750,DATABASE!$N:$O,2,FALSE),"")</f>
        <v>پوتين ايمني نسوز</v>
      </c>
      <c r="G6750" s="3" t="s">
        <v>3621</v>
      </c>
      <c r="H6750" s="4">
        <v>9729</v>
      </c>
      <c r="I6750" s="3" t="s">
        <v>1528</v>
      </c>
      <c r="J6750" s="3" t="s">
        <v>1654</v>
      </c>
      <c r="K6750" s="5">
        <v>1</v>
      </c>
      <c r="L6750" s="3" t="s">
        <v>3</v>
      </c>
      <c r="M6750" s="3" t="s">
        <v>43</v>
      </c>
      <c r="N6750" s="3" t="s">
        <v>730</v>
      </c>
      <c r="O6750" s="1">
        <v>877</v>
      </c>
      <c r="P6750" s="4">
        <v>1</v>
      </c>
      <c r="Q6750" s="10">
        <f t="shared" si="433"/>
        <v>877</v>
      </c>
    </row>
    <row r="6751" spans="2:17" ht="20.25" customHeight="1">
      <c r="B6751" s="10" t="str">
        <f t="shared" si="430"/>
        <v>دستكش ضد برش سبك933</v>
      </c>
      <c r="C6751" s="10" t="str">
        <f t="shared" si="431"/>
        <v>دستكش ضد برش سبك1403/08/09933</v>
      </c>
      <c r="D6751" s="10" t="str">
        <f>IFERROR(IF(تحویلی!$E$1="","",IF(NOSA!O6751=تحویلی!$E$1,تحویلی!$E$1&amp;COUNTIF(NOSA!$O$1:O6751,تحویلی!$E$1),"")),"")</f>
        <v/>
      </c>
      <c r="E6751" s="10" t="str">
        <f t="shared" si="432"/>
        <v>9733933</v>
      </c>
      <c r="F6751" s="10" t="str">
        <f>IFERROR(VLOOKUP(I6751,DATABASE!$N:$O,2,FALSE),"")</f>
        <v>دستكش ضد برش سبك</v>
      </c>
      <c r="G6751" s="3" t="s">
        <v>3621</v>
      </c>
      <c r="H6751" s="4">
        <v>9733</v>
      </c>
      <c r="I6751" s="3" t="s">
        <v>1442</v>
      </c>
      <c r="J6751" s="3" t="s">
        <v>22</v>
      </c>
      <c r="K6751" s="5">
        <v>1</v>
      </c>
      <c r="L6751" s="3" t="s">
        <v>3</v>
      </c>
      <c r="M6751" s="3" t="s">
        <v>47</v>
      </c>
      <c r="N6751" s="3" t="s">
        <v>3548</v>
      </c>
      <c r="O6751" s="1">
        <v>933</v>
      </c>
      <c r="P6751" s="4">
        <v>0</v>
      </c>
      <c r="Q6751" s="10">
        <f t="shared" si="433"/>
        <v>933</v>
      </c>
    </row>
    <row r="6752" spans="2:17" ht="20.25" customHeight="1">
      <c r="B6752" s="10" t="str">
        <f t="shared" si="430"/>
        <v>دستكش ضد برش سبك83</v>
      </c>
      <c r="C6752" s="10" t="str">
        <f t="shared" si="431"/>
        <v>دستكش ضد برش سبك1403/08/0983</v>
      </c>
      <c r="D6752" s="10" t="str">
        <f>IFERROR(IF(تحویلی!$E$1="","",IF(NOSA!O6752=تحویلی!$E$1,تحویلی!$E$1&amp;COUNTIF(NOSA!$O$1:O6752,تحویلی!$E$1),"")),"")</f>
        <v/>
      </c>
      <c r="E6752" s="10" t="str">
        <f t="shared" si="432"/>
        <v>974383</v>
      </c>
      <c r="F6752" s="10" t="str">
        <f>IFERROR(VLOOKUP(I6752,DATABASE!$N:$O,2,FALSE),"")</f>
        <v>دستكش ضد برش سبك</v>
      </c>
      <c r="G6752" s="3" t="s">
        <v>3621</v>
      </c>
      <c r="H6752" s="4">
        <v>9743</v>
      </c>
      <c r="I6752" s="3" t="s">
        <v>1442</v>
      </c>
      <c r="J6752" s="3" t="s">
        <v>22</v>
      </c>
      <c r="K6752" s="5">
        <v>1</v>
      </c>
      <c r="L6752" s="3" t="s">
        <v>3</v>
      </c>
      <c r="M6752" s="3" t="s">
        <v>43</v>
      </c>
      <c r="N6752" s="3" t="s">
        <v>246</v>
      </c>
      <c r="O6752" s="1">
        <v>83</v>
      </c>
      <c r="P6752" s="4">
        <v>0</v>
      </c>
      <c r="Q6752" s="10">
        <f t="shared" si="433"/>
        <v>83</v>
      </c>
    </row>
    <row r="6753" spans="2:17" ht="20.25" customHeight="1">
      <c r="B6753" s="10" t="str">
        <f t="shared" si="430"/>
        <v>دستكش كف مواد سبك827</v>
      </c>
      <c r="C6753" s="10" t="str">
        <f t="shared" si="431"/>
        <v>دستكش كف مواد سبك1403/08/09827</v>
      </c>
      <c r="D6753" s="10" t="str">
        <f>IFERROR(IF(تحویلی!$E$1="","",IF(NOSA!O6753=تحویلی!$E$1,تحویلی!$E$1&amp;COUNTIF(NOSA!$O$1:O6753,تحویلی!$E$1),"")),"")</f>
        <v/>
      </c>
      <c r="E6753" s="10" t="str">
        <f t="shared" si="432"/>
        <v>9748827</v>
      </c>
      <c r="F6753" s="10" t="str">
        <f>IFERROR(VLOOKUP(I6753,DATABASE!$N:$O,2,FALSE),"")</f>
        <v>دستكش كف مواد سبك</v>
      </c>
      <c r="G6753" s="3" t="s">
        <v>3621</v>
      </c>
      <c r="H6753" s="4">
        <v>9748</v>
      </c>
      <c r="I6753" s="3" t="s">
        <v>1456</v>
      </c>
      <c r="J6753" s="3" t="s">
        <v>2</v>
      </c>
      <c r="K6753" s="5">
        <v>1</v>
      </c>
      <c r="L6753" s="3" t="s">
        <v>3</v>
      </c>
      <c r="M6753" s="3" t="s">
        <v>47</v>
      </c>
      <c r="N6753" s="3" t="s">
        <v>2653</v>
      </c>
      <c r="O6753" s="1">
        <v>827</v>
      </c>
      <c r="P6753" s="4">
        <v>0</v>
      </c>
      <c r="Q6753" s="10">
        <f t="shared" si="433"/>
        <v>827</v>
      </c>
    </row>
    <row r="6754" spans="2:17" ht="20.25" customHeight="1">
      <c r="B6754" s="10" t="str">
        <f t="shared" si="430"/>
        <v>كفش ايمني694</v>
      </c>
      <c r="C6754" s="10" t="str">
        <f t="shared" si="431"/>
        <v>كفش ايمني1403/08/09694</v>
      </c>
      <c r="D6754" s="10" t="str">
        <f>IFERROR(IF(تحویلی!$E$1="","",IF(NOSA!O6754=تحویلی!$E$1,تحویلی!$E$1&amp;COUNTIF(NOSA!$O$1:O6754,تحویلی!$E$1),"")),"")</f>
        <v/>
      </c>
      <c r="E6754" s="10" t="str">
        <f t="shared" si="432"/>
        <v>9751694</v>
      </c>
      <c r="F6754" s="10" t="str">
        <f>IFERROR(VLOOKUP(I6754,DATABASE!$N:$O,2,FALSE),"")</f>
        <v>كفش ايمني</v>
      </c>
      <c r="G6754" s="3" t="s">
        <v>3621</v>
      </c>
      <c r="H6754" s="4">
        <v>9751</v>
      </c>
      <c r="I6754" s="3" t="s">
        <v>1526</v>
      </c>
      <c r="J6754" s="3" t="s">
        <v>1729</v>
      </c>
      <c r="K6754" s="5">
        <v>1</v>
      </c>
      <c r="L6754" s="3" t="s">
        <v>3</v>
      </c>
      <c r="M6754" s="3" t="s">
        <v>47</v>
      </c>
      <c r="N6754" s="3" t="s">
        <v>128</v>
      </c>
      <c r="O6754" s="1">
        <v>694</v>
      </c>
      <c r="P6754" s="4">
        <v>1</v>
      </c>
      <c r="Q6754" s="10">
        <f t="shared" si="433"/>
        <v>694</v>
      </c>
    </row>
    <row r="6755" spans="2:17" ht="20.25" customHeight="1">
      <c r="B6755" s="10" t="str">
        <f t="shared" si="430"/>
        <v>كفش ايمني460</v>
      </c>
      <c r="C6755" s="10" t="str">
        <f t="shared" si="431"/>
        <v>كفش ايمني1403/08/09460</v>
      </c>
      <c r="D6755" s="10" t="str">
        <f>IFERROR(IF(تحویلی!$E$1="","",IF(NOSA!O6755=تحویلی!$E$1,تحویلی!$E$1&amp;COUNTIF(NOSA!$O$1:O6755,تحویلی!$E$1),"")),"")</f>
        <v/>
      </c>
      <c r="E6755" s="10" t="str">
        <f t="shared" si="432"/>
        <v>9753460</v>
      </c>
      <c r="F6755" s="10" t="str">
        <f>IFERROR(VLOOKUP(I6755,DATABASE!$N:$O,2,FALSE),"")</f>
        <v>كفش ايمني</v>
      </c>
      <c r="G6755" s="3" t="s">
        <v>3621</v>
      </c>
      <c r="H6755" s="4">
        <v>9753</v>
      </c>
      <c r="I6755" s="3" t="s">
        <v>1720</v>
      </c>
      <c r="J6755" s="3" t="s">
        <v>1721</v>
      </c>
      <c r="K6755" s="5">
        <v>1</v>
      </c>
      <c r="L6755" s="3" t="s">
        <v>3</v>
      </c>
      <c r="M6755" s="3" t="s">
        <v>47</v>
      </c>
      <c r="N6755" s="3" t="s">
        <v>140</v>
      </c>
      <c r="O6755" s="1">
        <v>460</v>
      </c>
      <c r="P6755" s="4">
        <v>1</v>
      </c>
      <c r="Q6755" s="10">
        <f t="shared" si="433"/>
        <v>460</v>
      </c>
    </row>
    <row r="6756" spans="2:17" ht="20.25" customHeight="1">
      <c r="B6756" s="10" t="str">
        <f t="shared" si="430"/>
        <v>پوتين ايمني نسوز170</v>
      </c>
      <c r="C6756" s="10" t="str">
        <f t="shared" si="431"/>
        <v>پوتين ايمني نسوز1403/08/09170</v>
      </c>
      <c r="D6756" s="10" t="str">
        <f>IFERROR(IF(تحویلی!$E$1="","",IF(NOSA!O6756=تحویلی!$E$1,تحویلی!$E$1&amp;COUNTIF(NOSA!$O$1:O6756,تحویلی!$E$1),"")),"")</f>
        <v/>
      </c>
      <c r="E6756" s="10" t="str">
        <f t="shared" si="432"/>
        <v>9762170</v>
      </c>
      <c r="F6756" s="10" t="str">
        <f>IFERROR(VLOOKUP(I6756,DATABASE!$N:$O,2,FALSE),"")</f>
        <v>پوتين ايمني نسوز</v>
      </c>
      <c r="G6756" s="3" t="s">
        <v>3621</v>
      </c>
      <c r="H6756" s="4">
        <v>9762</v>
      </c>
      <c r="I6756" s="3" t="s">
        <v>1528</v>
      </c>
      <c r="J6756" s="3" t="s">
        <v>1654</v>
      </c>
      <c r="K6756" s="5">
        <v>1</v>
      </c>
      <c r="L6756" s="3" t="s">
        <v>3</v>
      </c>
      <c r="M6756" s="3" t="s">
        <v>9</v>
      </c>
      <c r="N6756" s="3" t="s">
        <v>3241</v>
      </c>
      <c r="O6756" s="1">
        <v>170</v>
      </c>
      <c r="P6756" s="4">
        <v>0</v>
      </c>
      <c r="Q6756" s="10">
        <f t="shared" si="433"/>
        <v>170</v>
      </c>
    </row>
    <row r="6757" spans="2:17" ht="20.25" customHeight="1">
      <c r="B6757" s="10" t="str">
        <f t="shared" si="430"/>
        <v>دستكش كف دوبل چرمي170</v>
      </c>
      <c r="C6757" s="10" t="str">
        <f t="shared" si="431"/>
        <v>دستكش كف دوبل چرمي1403/08/09170</v>
      </c>
      <c r="D6757" s="10" t="str">
        <f>IFERROR(IF(تحویلی!$E$1="","",IF(NOSA!O6757=تحویلی!$E$1,تحویلی!$E$1&amp;COUNTIF(NOSA!$O$1:O6757,تحویلی!$E$1),"")),"")</f>
        <v/>
      </c>
      <c r="E6757" s="10" t="str">
        <f t="shared" si="432"/>
        <v>9762170</v>
      </c>
      <c r="F6757" s="10" t="str">
        <f>IFERROR(VLOOKUP(I6757,DATABASE!$N:$O,2,FALSE),"")</f>
        <v>دستكش كف دوبل چرمي</v>
      </c>
      <c r="G6757" s="3" t="s">
        <v>3621</v>
      </c>
      <c r="H6757" s="4">
        <v>9762</v>
      </c>
      <c r="I6757" s="3" t="s">
        <v>1683</v>
      </c>
      <c r="J6757" s="3" t="s">
        <v>1684</v>
      </c>
      <c r="K6757" s="5">
        <v>1</v>
      </c>
      <c r="L6757" s="3" t="s">
        <v>3</v>
      </c>
      <c r="M6757" s="3" t="s">
        <v>9</v>
      </c>
      <c r="N6757" s="3" t="s">
        <v>3241</v>
      </c>
      <c r="O6757" s="1">
        <v>170</v>
      </c>
      <c r="P6757" s="4">
        <v>0</v>
      </c>
      <c r="Q6757" s="10">
        <f t="shared" si="433"/>
        <v>170</v>
      </c>
    </row>
    <row r="6758" spans="2:17" ht="20.25" customHeight="1">
      <c r="B6758" s="10" t="str">
        <f t="shared" si="430"/>
        <v>دستكش كف مواد سبك760</v>
      </c>
      <c r="C6758" s="10" t="str">
        <f t="shared" si="431"/>
        <v>دستكش كف مواد سبك1403/08/10760</v>
      </c>
      <c r="D6758" s="10" t="str">
        <f>IFERROR(IF(تحویلی!$E$1="","",IF(NOSA!O6758=تحویلی!$E$1,تحویلی!$E$1&amp;COUNTIF(NOSA!$O$1:O6758,تحویلی!$E$1),"")),"")</f>
        <v/>
      </c>
      <c r="E6758" s="10" t="str">
        <f t="shared" si="432"/>
        <v>9775760</v>
      </c>
      <c r="F6758" s="10" t="str">
        <f>IFERROR(VLOOKUP(I6758,DATABASE!$N:$O,2,FALSE),"")</f>
        <v>دستكش كف مواد سبك</v>
      </c>
      <c r="G6758" s="3" t="s">
        <v>3622</v>
      </c>
      <c r="H6758" s="4">
        <v>9775</v>
      </c>
      <c r="I6758" s="3" t="s">
        <v>1456</v>
      </c>
      <c r="J6758" s="3" t="s">
        <v>2</v>
      </c>
      <c r="K6758" s="5">
        <v>1</v>
      </c>
      <c r="L6758" s="3" t="s">
        <v>3</v>
      </c>
      <c r="M6758" s="3" t="s">
        <v>202</v>
      </c>
      <c r="N6758" s="3" t="s">
        <v>1003</v>
      </c>
      <c r="O6758" s="1">
        <v>760</v>
      </c>
      <c r="P6758" s="4">
        <v>0</v>
      </c>
      <c r="Q6758" s="10">
        <f t="shared" si="433"/>
        <v>760</v>
      </c>
    </row>
    <row r="6759" spans="2:17" ht="20.25" customHeight="1">
      <c r="B6759" s="10" t="str">
        <f t="shared" si="430"/>
        <v>عينك سنگ زني بغل توري155</v>
      </c>
      <c r="C6759" s="10" t="str">
        <f t="shared" si="431"/>
        <v>عينك سنگ زني بغل توري1403/08/10155</v>
      </c>
      <c r="D6759" s="10" t="str">
        <f>IFERROR(IF(تحویلی!$E$1="","",IF(NOSA!O6759=تحویلی!$E$1,تحویلی!$E$1&amp;COUNTIF(NOSA!$O$1:O6759,تحویلی!$E$1),"")),"")</f>
        <v/>
      </c>
      <c r="E6759" s="10" t="str">
        <f t="shared" si="432"/>
        <v>9786155</v>
      </c>
      <c r="F6759" s="10" t="str">
        <f>IFERROR(VLOOKUP(I6759,DATABASE!$N:$O,2,FALSE),"")</f>
        <v>عينك سنگ زني بغل توري</v>
      </c>
      <c r="G6759" s="3" t="s">
        <v>3622</v>
      </c>
      <c r="H6759" s="4">
        <v>9786</v>
      </c>
      <c r="I6759" s="3" t="s">
        <v>1519</v>
      </c>
      <c r="J6759" s="3" t="s">
        <v>1520</v>
      </c>
      <c r="K6759" s="5">
        <v>1</v>
      </c>
      <c r="L6759" s="3" t="s">
        <v>8</v>
      </c>
      <c r="M6759" s="3" t="s">
        <v>4</v>
      </c>
      <c r="N6759" s="3" t="s">
        <v>77</v>
      </c>
      <c r="O6759" s="1">
        <v>155</v>
      </c>
      <c r="P6759" s="4">
        <v>0</v>
      </c>
      <c r="Q6759" s="10">
        <f t="shared" si="433"/>
        <v>155</v>
      </c>
    </row>
    <row r="6760" spans="2:17" ht="20.25" customHeight="1">
      <c r="B6760" s="10" t="str">
        <f t="shared" si="430"/>
        <v>دستكش كف مواد سبك155</v>
      </c>
      <c r="C6760" s="10" t="str">
        <f t="shared" si="431"/>
        <v>دستكش كف مواد سبك1403/08/10155</v>
      </c>
      <c r="D6760" s="10" t="str">
        <f>IFERROR(IF(تحویلی!$E$1="","",IF(NOSA!O6760=تحویلی!$E$1,تحویلی!$E$1&amp;COUNTIF(NOSA!$O$1:O6760,تحویلی!$E$1),"")),"")</f>
        <v/>
      </c>
      <c r="E6760" s="10" t="str">
        <f t="shared" si="432"/>
        <v>9786155</v>
      </c>
      <c r="F6760" s="10" t="str">
        <f>IFERROR(VLOOKUP(I6760,DATABASE!$N:$O,2,FALSE),"")</f>
        <v>دستكش كف مواد سبك</v>
      </c>
      <c r="G6760" s="3" t="s">
        <v>3622</v>
      </c>
      <c r="H6760" s="4">
        <v>9786</v>
      </c>
      <c r="I6760" s="3" t="s">
        <v>1456</v>
      </c>
      <c r="J6760" s="3" t="s">
        <v>2</v>
      </c>
      <c r="K6760" s="5">
        <v>1</v>
      </c>
      <c r="L6760" s="3" t="s">
        <v>3</v>
      </c>
      <c r="M6760" s="3" t="s">
        <v>4</v>
      </c>
      <c r="N6760" s="3" t="s">
        <v>77</v>
      </c>
      <c r="O6760" s="1">
        <v>155</v>
      </c>
      <c r="P6760" s="4">
        <v>0</v>
      </c>
      <c r="Q6760" s="10">
        <f t="shared" si="433"/>
        <v>155</v>
      </c>
    </row>
    <row r="6761" spans="2:17" ht="20.25" customHeight="1">
      <c r="B6761" s="10" t="str">
        <f t="shared" si="430"/>
        <v>لباس كار ديرسوز(بلوز و شلوار)145</v>
      </c>
      <c r="C6761" s="10" t="str">
        <f t="shared" si="431"/>
        <v>لباس كار ديرسوز(بلوز و شلوار)1403/08/10145</v>
      </c>
      <c r="D6761" s="10" t="str">
        <f>IFERROR(IF(تحویلی!$E$1="","",IF(NOSA!O6761=تحویلی!$E$1,تحویلی!$E$1&amp;COUNTIF(NOSA!$O$1:O6761,تحویلی!$E$1),"")),"")</f>
        <v/>
      </c>
      <c r="E6761" s="10" t="str">
        <f t="shared" si="432"/>
        <v>9795145</v>
      </c>
      <c r="F6761" s="10" t="str">
        <f>IFERROR(VLOOKUP(I6761,DATABASE!$N:$O,2,FALSE),"")</f>
        <v>لباس كار ديرسوز(بلوز و شلوار)</v>
      </c>
      <c r="G6761" s="3" t="s">
        <v>3622</v>
      </c>
      <c r="H6761" s="4">
        <v>9795</v>
      </c>
      <c r="I6761" s="3" t="s">
        <v>1478</v>
      </c>
      <c r="J6761" s="3" t="s">
        <v>1711</v>
      </c>
      <c r="K6761" s="5">
        <v>2</v>
      </c>
      <c r="L6761" s="3" t="s">
        <v>28</v>
      </c>
      <c r="M6761" s="3" t="s">
        <v>4</v>
      </c>
      <c r="N6761" s="3" t="s">
        <v>483</v>
      </c>
      <c r="O6761" s="1">
        <v>145</v>
      </c>
      <c r="P6761" s="4">
        <v>0</v>
      </c>
      <c r="Q6761" s="10">
        <f t="shared" si="433"/>
        <v>145</v>
      </c>
    </row>
    <row r="6762" spans="2:17" ht="20.25" customHeight="1">
      <c r="B6762" s="10" t="str">
        <f t="shared" si="430"/>
        <v>دستكش ضد برش سبك877</v>
      </c>
      <c r="C6762" s="10" t="str">
        <f t="shared" si="431"/>
        <v>دستكش ضد برش سبك1403/08/11877</v>
      </c>
      <c r="D6762" s="10" t="str">
        <f>IFERROR(IF(تحویلی!$E$1="","",IF(NOSA!O6762=تحویلی!$E$1,تحویلی!$E$1&amp;COUNTIF(NOSA!$O$1:O6762,تحویلی!$E$1),"")),"")</f>
        <v/>
      </c>
      <c r="E6762" s="10" t="str">
        <f t="shared" si="432"/>
        <v>9805877</v>
      </c>
      <c r="F6762" s="10" t="str">
        <f>IFERROR(VLOOKUP(I6762,DATABASE!$N:$O,2,FALSE),"")</f>
        <v>دستكش ضد برش سبك</v>
      </c>
      <c r="G6762" s="3" t="s">
        <v>3623</v>
      </c>
      <c r="H6762" s="4">
        <v>9805</v>
      </c>
      <c r="I6762" s="3" t="s">
        <v>1442</v>
      </c>
      <c r="J6762" s="3" t="s">
        <v>22</v>
      </c>
      <c r="K6762" s="5">
        <v>1</v>
      </c>
      <c r="L6762" s="3" t="s">
        <v>3</v>
      </c>
      <c r="M6762" s="3" t="s">
        <v>43</v>
      </c>
      <c r="N6762" s="3" t="s">
        <v>730</v>
      </c>
      <c r="O6762" s="1">
        <v>877</v>
      </c>
      <c r="P6762" s="4">
        <v>0</v>
      </c>
      <c r="Q6762" s="10">
        <f t="shared" si="433"/>
        <v>877</v>
      </c>
    </row>
    <row r="6763" spans="2:17" ht="20.25" customHeight="1">
      <c r="B6763" s="10" t="str">
        <f t="shared" si="430"/>
        <v>شلوار فرم انتظامات741</v>
      </c>
      <c r="C6763" s="10" t="str">
        <f t="shared" si="431"/>
        <v>شلوار فرم انتظامات1403/08/11741</v>
      </c>
      <c r="D6763" s="10" t="str">
        <f>IFERROR(IF(تحویلی!$E$1="","",IF(NOSA!O6763=تحویلی!$E$1,تحویلی!$E$1&amp;COUNTIF(NOSA!$O$1:O6763,تحویلی!$E$1),"")),"")</f>
        <v/>
      </c>
      <c r="E6763" s="10" t="str">
        <f t="shared" si="432"/>
        <v>9812741</v>
      </c>
      <c r="F6763" s="10" t="str">
        <f>IFERROR(VLOOKUP(I6763,DATABASE!$N:$O,2,FALSE),"")</f>
        <v>شلوار فرم انتظامات</v>
      </c>
      <c r="G6763" s="3" t="s">
        <v>3623</v>
      </c>
      <c r="H6763" s="4">
        <v>9812</v>
      </c>
      <c r="I6763" s="3" t="s">
        <v>2298</v>
      </c>
      <c r="J6763" s="3" t="s">
        <v>2851</v>
      </c>
      <c r="K6763" s="5">
        <v>1</v>
      </c>
      <c r="L6763" s="3" t="s">
        <v>28</v>
      </c>
      <c r="M6763" s="3" t="s">
        <v>102</v>
      </c>
      <c r="N6763" s="3" t="s">
        <v>764</v>
      </c>
      <c r="O6763" s="1">
        <v>741</v>
      </c>
      <c r="P6763" s="4">
        <v>1</v>
      </c>
      <c r="Q6763" s="10">
        <f t="shared" si="433"/>
        <v>741</v>
      </c>
    </row>
    <row r="6764" spans="2:17" ht="20.25" customHeight="1">
      <c r="B6764" s="10" t="str">
        <f t="shared" si="430"/>
        <v>دستكش ضد برش سبك719</v>
      </c>
      <c r="C6764" s="10" t="str">
        <f t="shared" si="431"/>
        <v>دستكش ضد برش سبك1403/08/11719</v>
      </c>
      <c r="D6764" s="10" t="str">
        <f>IFERROR(IF(تحویلی!$E$1="","",IF(NOSA!O6764=تحویلی!$E$1,تحویلی!$E$1&amp;COUNTIF(NOSA!$O$1:O6764,تحویلی!$E$1),"")),"")</f>
        <v/>
      </c>
      <c r="E6764" s="10" t="str">
        <f t="shared" si="432"/>
        <v>9813719</v>
      </c>
      <c r="F6764" s="10" t="str">
        <f>IFERROR(VLOOKUP(I6764,DATABASE!$N:$O,2,FALSE),"")</f>
        <v>دستكش ضد برش سبك</v>
      </c>
      <c r="G6764" s="3" t="s">
        <v>3623</v>
      </c>
      <c r="H6764" s="4">
        <v>9813</v>
      </c>
      <c r="I6764" s="3" t="s">
        <v>1442</v>
      </c>
      <c r="J6764" s="3" t="s">
        <v>22</v>
      </c>
      <c r="K6764" s="5">
        <v>1</v>
      </c>
      <c r="L6764" s="3" t="s">
        <v>3</v>
      </c>
      <c r="M6764" s="3" t="s">
        <v>47</v>
      </c>
      <c r="N6764" s="3" t="s">
        <v>395</v>
      </c>
      <c r="O6764" s="1">
        <v>719</v>
      </c>
      <c r="P6764" s="4">
        <v>0</v>
      </c>
      <c r="Q6764" s="10">
        <f t="shared" si="433"/>
        <v>719</v>
      </c>
    </row>
    <row r="6765" spans="2:17" ht="20.25" customHeight="1">
      <c r="B6765" s="10" t="str">
        <f t="shared" si="430"/>
        <v>عينك جوشكاري277</v>
      </c>
      <c r="C6765" s="10" t="str">
        <f t="shared" si="431"/>
        <v>عينك جوشكاري1403/08/11277</v>
      </c>
      <c r="D6765" s="10" t="str">
        <f>IFERROR(IF(تحویلی!$E$1="","",IF(NOSA!O6765=تحویلی!$E$1,تحویلی!$E$1&amp;COUNTIF(NOSA!$O$1:O6765,تحویلی!$E$1),"")),"")</f>
        <v/>
      </c>
      <c r="E6765" s="10" t="str">
        <f t="shared" si="432"/>
        <v>9821277</v>
      </c>
      <c r="F6765" s="10" t="str">
        <f>IFERROR(VLOOKUP(I6765,DATABASE!$N:$O,2,FALSE),"")</f>
        <v>عينك جوشكاري</v>
      </c>
      <c r="G6765" s="3" t="s">
        <v>3623</v>
      </c>
      <c r="H6765" s="4">
        <v>9821</v>
      </c>
      <c r="I6765" s="3" t="s">
        <v>1622</v>
      </c>
      <c r="J6765" s="3" t="s">
        <v>646</v>
      </c>
      <c r="K6765" s="5">
        <v>1</v>
      </c>
      <c r="L6765" s="3" t="s">
        <v>8</v>
      </c>
      <c r="M6765" s="3" t="s">
        <v>47</v>
      </c>
      <c r="N6765" s="3" t="s">
        <v>79</v>
      </c>
      <c r="O6765" s="1">
        <v>277</v>
      </c>
      <c r="P6765" s="4">
        <v>0</v>
      </c>
      <c r="Q6765" s="10">
        <f t="shared" si="433"/>
        <v>277</v>
      </c>
    </row>
    <row r="6766" spans="2:17" ht="20.25" customHeight="1">
      <c r="B6766" s="10" t="str">
        <f t="shared" si="430"/>
        <v>بند داخل كلاه ايمني608</v>
      </c>
      <c r="C6766" s="10" t="str">
        <f t="shared" si="431"/>
        <v>بند داخل كلاه ايمني1403/08/11608</v>
      </c>
      <c r="D6766" s="10" t="str">
        <f>IFERROR(IF(تحویلی!$E$1="","",IF(NOSA!O6766=تحویلی!$E$1,تحویلی!$E$1&amp;COUNTIF(NOSA!$O$1:O6766,تحویلی!$E$1),"")),"")</f>
        <v/>
      </c>
      <c r="E6766" s="10" t="str">
        <f t="shared" si="432"/>
        <v>9822608</v>
      </c>
      <c r="F6766" s="10" t="str">
        <f>IFERROR(VLOOKUP(I6766,DATABASE!$N:$O,2,FALSE),"")</f>
        <v>بند داخل كلاه ايمني</v>
      </c>
      <c r="G6766" s="3" t="s">
        <v>3623</v>
      </c>
      <c r="H6766" s="4">
        <v>9822</v>
      </c>
      <c r="I6766" s="3" t="s">
        <v>2343</v>
      </c>
      <c r="J6766" s="3" t="s">
        <v>229</v>
      </c>
      <c r="K6766" s="5">
        <v>1</v>
      </c>
      <c r="L6766" s="3" t="s">
        <v>8</v>
      </c>
      <c r="M6766" s="3" t="s">
        <v>102</v>
      </c>
      <c r="N6766" s="3" t="s">
        <v>187</v>
      </c>
      <c r="O6766" s="1">
        <v>608</v>
      </c>
      <c r="P6766" s="4">
        <v>0</v>
      </c>
      <c r="Q6766" s="10">
        <f t="shared" si="433"/>
        <v>608</v>
      </c>
    </row>
    <row r="6767" spans="2:17" ht="20.25" customHeight="1">
      <c r="B6767" s="10" t="str">
        <f t="shared" si="430"/>
        <v>دستكش ضد برش سبك885</v>
      </c>
      <c r="C6767" s="10" t="str">
        <f t="shared" si="431"/>
        <v>دستكش ضد برش سبك1403/08/12885</v>
      </c>
      <c r="D6767" s="10" t="str">
        <f>IFERROR(IF(تحویلی!$E$1="","",IF(NOSA!O6767=تحویلی!$E$1,تحویلی!$E$1&amp;COUNTIF(NOSA!$O$1:O6767,تحویلی!$E$1),"")),"")</f>
        <v/>
      </c>
      <c r="E6767" s="10" t="str">
        <f t="shared" si="432"/>
        <v>9829885</v>
      </c>
      <c r="F6767" s="10" t="str">
        <f>IFERROR(VLOOKUP(I6767,DATABASE!$N:$O,2,FALSE),"")</f>
        <v>دستكش ضد برش سبك</v>
      </c>
      <c r="G6767" s="3" t="s">
        <v>3624</v>
      </c>
      <c r="H6767" s="4">
        <v>9829</v>
      </c>
      <c r="I6767" s="3" t="s">
        <v>1442</v>
      </c>
      <c r="J6767" s="3" t="s">
        <v>22</v>
      </c>
      <c r="K6767" s="5">
        <v>1</v>
      </c>
      <c r="L6767" s="3" t="s">
        <v>3</v>
      </c>
      <c r="M6767" s="3" t="s">
        <v>9</v>
      </c>
      <c r="N6767" s="3" t="s">
        <v>3381</v>
      </c>
      <c r="O6767" s="1">
        <v>885</v>
      </c>
      <c r="P6767" s="4">
        <v>0</v>
      </c>
      <c r="Q6767" s="10">
        <f t="shared" si="433"/>
        <v>885</v>
      </c>
    </row>
    <row r="6768" spans="2:17" ht="20.25" customHeight="1">
      <c r="B6768" s="10" t="str">
        <f t="shared" si="430"/>
        <v>دستكش ضد برش سبك893</v>
      </c>
      <c r="C6768" s="10" t="str">
        <f t="shared" si="431"/>
        <v>دستكش ضد برش سبك1403/08/12893</v>
      </c>
      <c r="D6768" s="10" t="str">
        <f>IFERROR(IF(تحویلی!$E$1="","",IF(NOSA!O6768=تحویلی!$E$1,تحویلی!$E$1&amp;COUNTIF(NOSA!$O$1:O6768,تحویلی!$E$1),"")),"")</f>
        <v/>
      </c>
      <c r="E6768" s="10" t="str">
        <f t="shared" si="432"/>
        <v>9831893</v>
      </c>
      <c r="F6768" s="10" t="str">
        <f>IFERROR(VLOOKUP(I6768,DATABASE!$N:$O,2,FALSE),"")</f>
        <v>دستكش ضد برش سبك</v>
      </c>
      <c r="G6768" s="3" t="s">
        <v>3624</v>
      </c>
      <c r="H6768" s="4">
        <v>9831</v>
      </c>
      <c r="I6768" s="3" t="s">
        <v>1442</v>
      </c>
      <c r="J6768" s="3" t="s">
        <v>22</v>
      </c>
      <c r="K6768" s="5">
        <v>1</v>
      </c>
      <c r="L6768" s="3" t="s">
        <v>3</v>
      </c>
      <c r="M6768" s="3" t="s">
        <v>47</v>
      </c>
      <c r="N6768" s="3" t="s">
        <v>3439</v>
      </c>
      <c r="O6768" s="1">
        <v>893</v>
      </c>
      <c r="P6768" s="4">
        <v>0</v>
      </c>
      <c r="Q6768" s="10">
        <f t="shared" si="433"/>
        <v>893</v>
      </c>
    </row>
    <row r="6769" spans="2:17" ht="20.25" customHeight="1">
      <c r="B6769" s="10" t="str">
        <f t="shared" si="430"/>
        <v>دستكش ضد برش سبك751</v>
      </c>
      <c r="C6769" s="10" t="str">
        <f t="shared" si="431"/>
        <v>دستكش ضد برش سبك1403/08/12751</v>
      </c>
      <c r="D6769" s="10" t="str">
        <f>IFERROR(IF(تحویلی!$E$1="","",IF(NOSA!O6769=تحویلی!$E$1,تحویلی!$E$1&amp;COUNTIF(NOSA!$O$1:O6769,تحویلی!$E$1),"")),"")</f>
        <v/>
      </c>
      <c r="E6769" s="10" t="str">
        <f t="shared" si="432"/>
        <v>9832751</v>
      </c>
      <c r="F6769" s="10" t="str">
        <f>IFERROR(VLOOKUP(I6769,DATABASE!$N:$O,2,FALSE),"")</f>
        <v>دستكش ضد برش سبك</v>
      </c>
      <c r="G6769" s="3" t="s">
        <v>3624</v>
      </c>
      <c r="H6769" s="4">
        <v>9832</v>
      </c>
      <c r="I6769" s="3" t="s">
        <v>1442</v>
      </c>
      <c r="J6769" s="3" t="s">
        <v>22</v>
      </c>
      <c r="K6769" s="5">
        <v>1</v>
      </c>
      <c r="L6769" s="3" t="s">
        <v>3</v>
      </c>
      <c r="M6769" s="3" t="s">
        <v>9</v>
      </c>
      <c r="N6769" s="3" t="s">
        <v>2709</v>
      </c>
      <c r="O6769" s="1">
        <v>751</v>
      </c>
      <c r="P6769" s="4">
        <v>0</v>
      </c>
      <c r="Q6769" s="10">
        <f t="shared" si="433"/>
        <v>751</v>
      </c>
    </row>
    <row r="6770" spans="2:17" ht="20.25" customHeight="1">
      <c r="B6770" s="10" t="str">
        <f t="shared" si="430"/>
        <v>لباس زير زمستاني- بلوز و شلوار893</v>
      </c>
      <c r="C6770" s="10" t="str">
        <f t="shared" si="431"/>
        <v>لباس زير زمستاني- بلوز و شلوار1403/08/12893</v>
      </c>
      <c r="D6770" s="10" t="str">
        <f>IFERROR(IF(تحویلی!$E$1="","",IF(NOSA!O6770=تحویلی!$E$1,تحویلی!$E$1&amp;COUNTIF(NOSA!$O$1:O6770,تحویلی!$E$1),"")),"")</f>
        <v/>
      </c>
      <c r="E6770" s="10" t="str">
        <f t="shared" si="432"/>
        <v>9835893</v>
      </c>
      <c r="F6770" s="10" t="str">
        <f>IFERROR(VLOOKUP(I6770,DATABASE!$N:$O,2,FALSE),"")</f>
        <v>لباس زير زمستاني- بلوز و شلوار</v>
      </c>
      <c r="G6770" s="3" t="s">
        <v>3624</v>
      </c>
      <c r="H6770" s="4">
        <v>9835</v>
      </c>
      <c r="I6770" s="3" t="s">
        <v>2361</v>
      </c>
      <c r="J6770" s="3" t="s">
        <v>2826</v>
      </c>
      <c r="K6770" s="5">
        <v>1</v>
      </c>
      <c r="L6770" s="3" t="s">
        <v>28</v>
      </c>
      <c r="M6770" s="3" t="s">
        <v>47</v>
      </c>
      <c r="N6770" s="3" t="s">
        <v>3988</v>
      </c>
      <c r="O6770" s="1">
        <v>893</v>
      </c>
      <c r="P6770" s="4">
        <v>0</v>
      </c>
      <c r="Q6770" s="10">
        <f t="shared" si="433"/>
        <v>893</v>
      </c>
    </row>
    <row r="6771" spans="2:17" ht="20.25" customHeight="1">
      <c r="B6771" s="10" t="str">
        <f t="shared" si="430"/>
        <v>دستكش ضد برش سبك869</v>
      </c>
      <c r="C6771" s="10" t="str">
        <f t="shared" si="431"/>
        <v>دستكش ضد برش سبك1403/08/12869</v>
      </c>
      <c r="D6771" s="10" t="str">
        <f>IFERROR(IF(تحویلی!$E$1="","",IF(NOSA!O6771=تحویلی!$E$1,تحویلی!$E$1&amp;COUNTIF(NOSA!$O$1:O6771,تحویلی!$E$1),"")),"")</f>
        <v/>
      </c>
      <c r="E6771" s="10" t="str">
        <f t="shared" si="432"/>
        <v>9838869</v>
      </c>
      <c r="F6771" s="10" t="str">
        <f>IFERROR(VLOOKUP(I6771,DATABASE!$N:$O,2,FALSE),"")</f>
        <v>دستكش ضد برش سبك</v>
      </c>
      <c r="G6771" s="3" t="s">
        <v>3624</v>
      </c>
      <c r="H6771" s="4">
        <v>9838</v>
      </c>
      <c r="I6771" s="3" t="s">
        <v>1442</v>
      </c>
      <c r="J6771" s="3" t="s">
        <v>22</v>
      </c>
      <c r="K6771" s="5">
        <v>1</v>
      </c>
      <c r="L6771" s="3" t="s">
        <v>3</v>
      </c>
      <c r="M6771" s="3" t="s">
        <v>202</v>
      </c>
      <c r="N6771" s="3" t="s">
        <v>3289</v>
      </c>
      <c r="O6771" s="1">
        <v>869</v>
      </c>
      <c r="P6771" s="4">
        <v>0</v>
      </c>
      <c r="Q6771" s="10">
        <f t="shared" si="433"/>
        <v>869</v>
      </c>
    </row>
    <row r="6772" spans="2:17" ht="20.25" customHeight="1">
      <c r="B6772" s="10" t="str">
        <f t="shared" si="430"/>
        <v>پيشبند نسوز چرمي690</v>
      </c>
      <c r="C6772" s="10" t="str">
        <f t="shared" si="431"/>
        <v>پيشبند نسوز چرمي1403/08/12690</v>
      </c>
      <c r="D6772" s="10" t="str">
        <f>IFERROR(IF(تحویلی!$E$1="","",IF(NOSA!O6772=تحویلی!$E$1,تحویلی!$E$1&amp;COUNTIF(NOSA!$O$1:O6772,تحویلی!$E$1),"")),"")</f>
        <v/>
      </c>
      <c r="E6772" s="10" t="str">
        <f t="shared" si="432"/>
        <v>9841690</v>
      </c>
      <c r="F6772" s="10" t="str">
        <f>IFERROR(VLOOKUP(I6772,DATABASE!$N:$O,2,FALSE),"")</f>
        <v>پيشبند نسوز چرمي</v>
      </c>
      <c r="G6772" s="3" t="s">
        <v>3624</v>
      </c>
      <c r="H6772" s="4">
        <v>9841</v>
      </c>
      <c r="I6772" s="3" t="s">
        <v>1459</v>
      </c>
      <c r="J6772" s="3" t="s">
        <v>15</v>
      </c>
      <c r="K6772" s="5">
        <v>1</v>
      </c>
      <c r="L6772" s="3" t="s">
        <v>8</v>
      </c>
      <c r="M6772" s="3" t="s">
        <v>4</v>
      </c>
      <c r="N6772" s="3" t="s">
        <v>3392</v>
      </c>
      <c r="O6772" s="1">
        <v>690</v>
      </c>
      <c r="P6772" s="4">
        <v>0</v>
      </c>
      <c r="Q6772" s="10">
        <f t="shared" si="433"/>
        <v>690</v>
      </c>
    </row>
    <row r="6773" spans="2:17" ht="20.25" customHeight="1">
      <c r="B6773" s="10" t="str">
        <f t="shared" si="430"/>
        <v>دستكش ضد برش سبك690</v>
      </c>
      <c r="C6773" s="10" t="str">
        <f t="shared" si="431"/>
        <v>دستكش ضد برش سبك1403/08/12690</v>
      </c>
      <c r="D6773" s="10" t="str">
        <f>IFERROR(IF(تحویلی!$E$1="","",IF(NOSA!O6773=تحویلی!$E$1,تحویلی!$E$1&amp;COUNTIF(NOSA!$O$1:O6773,تحویلی!$E$1),"")),"")</f>
        <v/>
      </c>
      <c r="E6773" s="10" t="str">
        <f t="shared" si="432"/>
        <v>9841690</v>
      </c>
      <c r="F6773" s="10" t="str">
        <f>IFERROR(VLOOKUP(I6773,DATABASE!$N:$O,2,FALSE),"")</f>
        <v>دستكش ضد برش سبك</v>
      </c>
      <c r="G6773" s="3" t="s">
        <v>3624</v>
      </c>
      <c r="H6773" s="4">
        <v>9841</v>
      </c>
      <c r="I6773" s="3" t="s">
        <v>1442</v>
      </c>
      <c r="J6773" s="3" t="s">
        <v>22</v>
      </c>
      <c r="K6773" s="5">
        <v>1</v>
      </c>
      <c r="L6773" s="3" t="s">
        <v>3</v>
      </c>
      <c r="M6773" s="3" t="s">
        <v>4</v>
      </c>
      <c r="N6773" s="3" t="s">
        <v>3392</v>
      </c>
      <c r="O6773" s="1">
        <v>690</v>
      </c>
      <c r="P6773" s="4">
        <v>0</v>
      </c>
      <c r="Q6773" s="10">
        <f t="shared" si="433"/>
        <v>690</v>
      </c>
    </row>
    <row r="6774" spans="2:17" ht="20.25" customHeight="1">
      <c r="B6774" s="10" t="str">
        <f t="shared" si="430"/>
        <v>فيلتر ماسك نيم صورت (3M) مدل 2091221</v>
      </c>
      <c r="C6774" s="10" t="str">
        <f t="shared" si="431"/>
        <v>فيلتر ماسك نيم صورت (3M) مدل 20911403/08/12221</v>
      </c>
      <c r="D6774" s="10" t="str">
        <f>IFERROR(IF(تحویلی!$E$1="","",IF(NOSA!O6774=تحویلی!$E$1,تحویلی!$E$1&amp;COUNTIF(NOSA!$O$1:O6774,تحویلی!$E$1),"")),"")</f>
        <v/>
      </c>
      <c r="E6774" s="10" t="str">
        <f t="shared" si="432"/>
        <v>9845221</v>
      </c>
      <c r="F6774" s="10" t="str">
        <f>IFERROR(VLOOKUP(I6774,DATABASE!$N:$O,2,FALSE),"")</f>
        <v>فيلتر ماسك نيم صورت (3M) مدل 2091</v>
      </c>
      <c r="G6774" s="3" t="s">
        <v>3624</v>
      </c>
      <c r="H6774" s="4">
        <v>9845</v>
      </c>
      <c r="I6774" s="3" t="s">
        <v>1475</v>
      </c>
      <c r="J6774" s="3" t="s">
        <v>53</v>
      </c>
      <c r="K6774" s="5">
        <v>1</v>
      </c>
      <c r="L6774" s="3" t="s">
        <v>8</v>
      </c>
      <c r="M6774" s="3" t="s">
        <v>9</v>
      </c>
      <c r="N6774" s="3" t="s">
        <v>2703</v>
      </c>
      <c r="O6774" s="1">
        <v>221</v>
      </c>
      <c r="P6774" s="4">
        <v>0</v>
      </c>
      <c r="Q6774" s="10">
        <f t="shared" si="433"/>
        <v>221</v>
      </c>
    </row>
    <row r="6775" spans="2:17" ht="20.25" customHeight="1">
      <c r="B6775" s="10" t="str">
        <f t="shared" si="430"/>
        <v>لباس زير زمستاني- بلوز و شلوار83</v>
      </c>
      <c r="C6775" s="10" t="str">
        <f t="shared" si="431"/>
        <v>لباس زير زمستاني- بلوز و شلوار1403/08/1283</v>
      </c>
      <c r="D6775" s="10" t="str">
        <f>IFERROR(IF(تحویلی!$E$1="","",IF(NOSA!O6775=تحویلی!$E$1,تحویلی!$E$1&amp;COUNTIF(NOSA!$O$1:O6775,تحویلی!$E$1),"")),"")</f>
        <v/>
      </c>
      <c r="E6775" s="10" t="str">
        <f t="shared" si="432"/>
        <v>984983</v>
      </c>
      <c r="F6775" s="10" t="str">
        <f>IFERROR(VLOOKUP(I6775,DATABASE!$N:$O,2,FALSE),"")</f>
        <v>لباس زير زمستاني- بلوز و شلوار</v>
      </c>
      <c r="G6775" s="3" t="s">
        <v>3624</v>
      </c>
      <c r="H6775" s="4">
        <v>9849</v>
      </c>
      <c r="I6775" s="3" t="s">
        <v>2361</v>
      </c>
      <c r="J6775" s="3" t="s">
        <v>2826</v>
      </c>
      <c r="K6775" s="5">
        <v>1</v>
      </c>
      <c r="L6775" s="3" t="s">
        <v>28</v>
      </c>
      <c r="M6775" s="3" t="s">
        <v>43</v>
      </c>
      <c r="N6775" s="3" t="s">
        <v>929</v>
      </c>
      <c r="O6775" s="1">
        <v>83</v>
      </c>
      <c r="P6775" s="4">
        <v>0</v>
      </c>
      <c r="Q6775" s="10">
        <f t="shared" si="433"/>
        <v>83</v>
      </c>
    </row>
    <row r="6776" spans="2:17" ht="20.25" customHeight="1">
      <c r="B6776" s="10" t="str">
        <f t="shared" si="430"/>
        <v>لباس زير زمستاني- بلوز و شلوار460</v>
      </c>
      <c r="C6776" s="10" t="str">
        <f t="shared" si="431"/>
        <v>لباس زير زمستاني- بلوز و شلوار1403/08/12460</v>
      </c>
      <c r="D6776" s="10" t="str">
        <f>IFERROR(IF(تحویلی!$E$1="","",IF(NOSA!O6776=تحویلی!$E$1,تحویلی!$E$1&amp;COUNTIF(NOSA!$O$1:O6776,تحویلی!$E$1),"")),"")</f>
        <v/>
      </c>
      <c r="E6776" s="10" t="str">
        <f t="shared" si="432"/>
        <v>9851460</v>
      </c>
      <c r="F6776" s="10" t="str">
        <f>IFERROR(VLOOKUP(I6776,DATABASE!$N:$O,2,FALSE),"")</f>
        <v>لباس زير زمستاني- بلوز و شلوار</v>
      </c>
      <c r="G6776" s="3" t="s">
        <v>3624</v>
      </c>
      <c r="H6776" s="4">
        <v>9851</v>
      </c>
      <c r="I6776" s="3" t="s">
        <v>2361</v>
      </c>
      <c r="J6776" s="3" t="s">
        <v>2826</v>
      </c>
      <c r="K6776" s="5">
        <v>1</v>
      </c>
      <c r="L6776" s="3" t="s">
        <v>28</v>
      </c>
      <c r="M6776" s="3" t="s">
        <v>47</v>
      </c>
      <c r="N6776" s="3" t="s">
        <v>140</v>
      </c>
      <c r="O6776" s="1">
        <v>460</v>
      </c>
      <c r="P6776" s="4">
        <v>0</v>
      </c>
      <c r="Q6776" s="10">
        <f t="shared" si="433"/>
        <v>460</v>
      </c>
    </row>
    <row r="6777" spans="2:17" ht="20.25" customHeight="1">
      <c r="B6777" s="10" t="str">
        <f t="shared" si="430"/>
        <v>لباس زير زمستاني- بلوز و شلوار673</v>
      </c>
      <c r="C6777" s="10" t="str">
        <f t="shared" si="431"/>
        <v>لباس زير زمستاني- بلوز و شلوار1403/08/12673</v>
      </c>
      <c r="D6777" s="10" t="str">
        <f>IFERROR(IF(تحویلی!$E$1="","",IF(NOSA!O6777=تحویلی!$E$1,تحویلی!$E$1&amp;COUNTIF(NOSA!$O$1:O6777,تحویلی!$E$1),"")),"")</f>
        <v/>
      </c>
      <c r="E6777" s="10" t="str">
        <f t="shared" si="432"/>
        <v>9854673</v>
      </c>
      <c r="F6777" s="10" t="str">
        <f>IFERROR(VLOOKUP(I6777,DATABASE!$N:$O,2,FALSE),"")</f>
        <v>لباس زير زمستاني- بلوز و شلوار</v>
      </c>
      <c r="G6777" s="3" t="s">
        <v>3624</v>
      </c>
      <c r="H6777" s="4">
        <v>9854</v>
      </c>
      <c r="I6777" s="3" t="s">
        <v>2361</v>
      </c>
      <c r="J6777" s="3" t="s">
        <v>2826</v>
      </c>
      <c r="K6777" s="5">
        <v>1</v>
      </c>
      <c r="L6777" s="3" t="s">
        <v>28</v>
      </c>
      <c r="M6777" s="3" t="s">
        <v>47</v>
      </c>
      <c r="N6777" s="3" t="s">
        <v>311</v>
      </c>
      <c r="O6777" s="1">
        <v>673</v>
      </c>
      <c r="P6777" s="4">
        <v>0</v>
      </c>
      <c r="Q6777" s="10">
        <f t="shared" si="433"/>
        <v>673</v>
      </c>
    </row>
    <row r="6778" spans="2:17" ht="20.25" customHeight="1">
      <c r="B6778" s="10" t="str">
        <f t="shared" si="430"/>
        <v>ماسك بهداشتي يكبار مصرف741</v>
      </c>
      <c r="C6778" s="10" t="str">
        <f t="shared" si="431"/>
        <v>ماسك بهداشتي يكبار مصرف1403/08/12741</v>
      </c>
      <c r="D6778" s="10" t="str">
        <f>IFERROR(IF(تحویلی!$E$1="","",IF(NOSA!O6778=تحویلی!$E$1,تحویلی!$E$1&amp;COUNTIF(NOSA!$O$1:O6778,تحویلی!$E$1),"")),"")</f>
        <v/>
      </c>
      <c r="E6778" s="10" t="str">
        <f t="shared" si="432"/>
        <v>9858741</v>
      </c>
      <c r="F6778" s="10" t="str">
        <f>IFERROR(VLOOKUP(I6778,DATABASE!$N:$O,2,FALSE),"")</f>
        <v>ماسك بهداشتي يكبار مصرف</v>
      </c>
      <c r="G6778" s="3" t="s">
        <v>3624</v>
      </c>
      <c r="H6778" s="4">
        <v>9858</v>
      </c>
      <c r="I6778" s="3" t="s">
        <v>1761</v>
      </c>
      <c r="J6778" s="3" t="s">
        <v>62</v>
      </c>
      <c r="K6778" s="5">
        <v>300</v>
      </c>
      <c r="L6778" s="3" t="s">
        <v>8</v>
      </c>
      <c r="M6778" s="3" t="s">
        <v>63</v>
      </c>
      <c r="N6778" s="3" t="s">
        <v>764</v>
      </c>
      <c r="O6778" s="1">
        <v>741</v>
      </c>
      <c r="P6778" s="4">
        <v>0</v>
      </c>
      <c r="Q6778" s="10">
        <f t="shared" si="433"/>
        <v>741</v>
      </c>
    </row>
    <row r="6779" spans="2:17" ht="20.25" customHeight="1">
      <c r="B6779" s="10" t="str">
        <f t="shared" si="430"/>
        <v>دستكش ساق بلند نسوز573</v>
      </c>
      <c r="C6779" s="10" t="str">
        <f t="shared" si="431"/>
        <v>دستكش ساق بلند نسوز1403/08/12573</v>
      </c>
      <c r="D6779" s="10" t="str">
        <f>IFERROR(IF(تحویلی!$E$1="","",IF(NOSA!O6779=تحویلی!$E$1,تحویلی!$E$1&amp;COUNTIF(NOSA!$O$1:O6779,تحویلی!$E$1),"")),"")</f>
        <v/>
      </c>
      <c r="E6779" s="10" t="str">
        <f t="shared" si="432"/>
        <v>9859573</v>
      </c>
      <c r="F6779" s="10" t="str">
        <f>IFERROR(VLOOKUP(I6779,DATABASE!$N:$O,2,FALSE),"")</f>
        <v>دستكش ساق بلند نسوز</v>
      </c>
      <c r="G6779" s="3" t="s">
        <v>3624</v>
      </c>
      <c r="H6779" s="4">
        <v>9859</v>
      </c>
      <c r="I6779" s="3" t="s">
        <v>1461</v>
      </c>
      <c r="J6779" s="3" t="s">
        <v>34</v>
      </c>
      <c r="K6779" s="5">
        <v>1</v>
      </c>
      <c r="L6779" s="3" t="s">
        <v>3</v>
      </c>
      <c r="M6779" s="3" t="s">
        <v>19</v>
      </c>
      <c r="N6779" s="3" t="s">
        <v>104</v>
      </c>
      <c r="O6779" s="1">
        <v>573</v>
      </c>
      <c r="P6779" s="4">
        <v>1</v>
      </c>
      <c r="Q6779" s="10">
        <f t="shared" si="433"/>
        <v>573</v>
      </c>
    </row>
    <row r="6780" spans="2:17" ht="20.25" customHeight="1">
      <c r="B6780" s="10" t="str">
        <f t="shared" si="430"/>
        <v>829</v>
      </c>
      <c r="C6780" s="10" t="str">
        <f t="shared" si="431"/>
        <v>1403/08/12829</v>
      </c>
      <c r="D6780" s="10" t="str">
        <f>IFERROR(IF(تحویلی!$E$1="","",IF(NOSA!O6780=تحویلی!$E$1,تحویلی!$E$1&amp;COUNTIF(NOSA!$O$1:O6780,تحویلی!$E$1),"")),"")</f>
        <v/>
      </c>
      <c r="E6780" s="10" t="str">
        <f t="shared" si="432"/>
        <v>9862829</v>
      </c>
      <c r="F6780" s="10" t="str">
        <f>IFERROR(VLOOKUP(I6780,DATABASE!$N:$O,2,FALSE),"")</f>
        <v/>
      </c>
      <c r="G6780" s="3" t="s">
        <v>3624</v>
      </c>
      <c r="H6780" s="4">
        <v>9862</v>
      </c>
      <c r="I6780" s="3" t="s">
        <v>3559</v>
      </c>
      <c r="J6780" s="3" t="s">
        <v>3560</v>
      </c>
      <c r="K6780" s="5">
        <v>1</v>
      </c>
      <c r="L6780" s="3" t="s">
        <v>8</v>
      </c>
      <c r="M6780" s="3" t="s">
        <v>4</v>
      </c>
      <c r="N6780" s="3" t="s">
        <v>129</v>
      </c>
      <c r="O6780" s="1">
        <v>829</v>
      </c>
      <c r="P6780" s="4">
        <v>0</v>
      </c>
      <c r="Q6780" s="10">
        <f t="shared" si="433"/>
        <v>829</v>
      </c>
    </row>
    <row r="6781" spans="2:17" ht="20.25" customHeight="1">
      <c r="B6781" s="10" t="str">
        <f t="shared" si="430"/>
        <v>دستكش ضد برش سبك641</v>
      </c>
      <c r="C6781" s="10" t="str">
        <f t="shared" si="431"/>
        <v>دستكش ضد برش سبك1403/08/12641</v>
      </c>
      <c r="D6781" s="10" t="str">
        <f>IFERROR(IF(تحویلی!$E$1="","",IF(NOSA!O6781=تحویلی!$E$1,تحویلی!$E$1&amp;COUNTIF(NOSA!$O$1:O6781,تحویلی!$E$1),"")),"")</f>
        <v/>
      </c>
      <c r="E6781" s="10" t="str">
        <f t="shared" si="432"/>
        <v>9768641</v>
      </c>
      <c r="F6781" s="10" t="str">
        <f>IFERROR(VLOOKUP(I6781,DATABASE!$N:$O,2,FALSE),"")</f>
        <v>دستكش ضد برش سبك</v>
      </c>
      <c r="G6781" s="3" t="s">
        <v>3624</v>
      </c>
      <c r="H6781" s="4">
        <v>9768</v>
      </c>
      <c r="I6781" s="3" t="s">
        <v>1442</v>
      </c>
      <c r="J6781" s="3" t="s">
        <v>22</v>
      </c>
      <c r="K6781" s="5">
        <v>1</v>
      </c>
      <c r="L6781" s="3" t="s">
        <v>3</v>
      </c>
      <c r="M6781" s="3" t="s">
        <v>47</v>
      </c>
      <c r="N6781" s="3" t="s">
        <v>154</v>
      </c>
      <c r="O6781" s="1">
        <v>641</v>
      </c>
      <c r="P6781" s="4">
        <v>0</v>
      </c>
      <c r="Q6781" s="10">
        <f t="shared" si="433"/>
        <v>641</v>
      </c>
    </row>
    <row r="6782" spans="2:17" ht="20.25" customHeight="1">
      <c r="B6782" s="10" t="str">
        <f t="shared" si="430"/>
        <v>دستكش كف مواد سبك672</v>
      </c>
      <c r="C6782" s="10" t="str">
        <f t="shared" si="431"/>
        <v>دستكش كف مواد سبك1403/08/12672</v>
      </c>
      <c r="D6782" s="10" t="str">
        <f>IFERROR(IF(تحویلی!$E$1="","",IF(NOSA!O6782=تحویلی!$E$1,تحویلی!$E$1&amp;COUNTIF(NOSA!$O$1:O6782,تحویلی!$E$1),"")),"")</f>
        <v/>
      </c>
      <c r="E6782" s="10" t="str">
        <f t="shared" si="432"/>
        <v>9769672</v>
      </c>
      <c r="F6782" s="10" t="str">
        <f>IFERROR(VLOOKUP(I6782,DATABASE!$N:$O,2,FALSE),"")</f>
        <v>دستكش كف مواد سبك</v>
      </c>
      <c r="G6782" s="3" t="s">
        <v>3624</v>
      </c>
      <c r="H6782" s="4">
        <v>9769</v>
      </c>
      <c r="I6782" s="3" t="s">
        <v>1456</v>
      </c>
      <c r="J6782" s="3" t="s">
        <v>2</v>
      </c>
      <c r="K6782" s="5">
        <v>1</v>
      </c>
      <c r="L6782" s="3" t="s">
        <v>3</v>
      </c>
      <c r="M6782" s="3" t="s">
        <v>47</v>
      </c>
      <c r="N6782" s="3" t="s">
        <v>214</v>
      </c>
      <c r="O6782" s="1">
        <v>672</v>
      </c>
      <c r="P6782" s="4">
        <v>0</v>
      </c>
      <c r="Q6782" s="10">
        <f t="shared" si="433"/>
        <v>672</v>
      </c>
    </row>
    <row r="6783" spans="2:17" ht="20.25" customHeight="1">
      <c r="B6783" s="10" t="str">
        <f t="shared" si="430"/>
        <v>دستكش ضد برش سبك837</v>
      </c>
      <c r="C6783" s="10" t="str">
        <f t="shared" si="431"/>
        <v>دستكش ضد برش سبك1403/08/13837</v>
      </c>
      <c r="D6783" s="10" t="str">
        <f>IFERROR(IF(تحویلی!$E$1="","",IF(NOSA!O6783=تحویلی!$E$1,تحویلی!$E$1&amp;COUNTIF(NOSA!$O$1:O6783,تحویلی!$E$1),"")),"")</f>
        <v/>
      </c>
      <c r="E6783" s="10" t="str">
        <f t="shared" si="432"/>
        <v>9875837</v>
      </c>
      <c r="F6783" s="10" t="str">
        <f>IFERROR(VLOOKUP(I6783,DATABASE!$N:$O,2,FALSE),"")</f>
        <v>دستكش ضد برش سبك</v>
      </c>
      <c r="G6783" s="3" t="s">
        <v>3625</v>
      </c>
      <c r="H6783" s="4">
        <v>9875</v>
      </c>
      <c r="I6783" s="3" t="s">
        <v>1442</v>
      </c>
      <c r="J6783" s="3" t="s">
        <v>22</v>
      </c>
      <c r="K6783" s="5">
        <v>1</v>
      </c>
      <c r="L6783" s="3" t="s">
        <v>3</v>
      </c>
      <c r="M6783" s="3" t="s">
        <v>40</v>
      </c>
      <c r="N6783" s="3" t="s">
        <v>2704</v>
      </c>
      <c r="O6783" s="1">
        <v>837</v>
      </c>
      <c r="P6783" s="4">
        <v>1</v>
      </c>
      <c r="Q6783" s="10">
        <f t="shared" si="433"/>
        <v>837</v>
      </c>
    </row>
    <row r="6784" spans="2:17" ht="20.25" customHeight="1">
      <c r="B6784" s="10" t="str">
        <f t="shared" si="430"/>
        <v>لباس زير زمستاني- بلوز و شلوار873</v>
      </c>
      <c r="C6784" s="10" t="str">
        <f t="shared" si="431"/>
        <v>لباس زير زمستاني- بلوز و شلوار1403/08/13873</v>
      </c>
      <c r="D6784" s="10" t="str">
        <f>IFERROR(IF(تحویلی!$E$1="","",IF(NOSA!O6784=تحویلی!$E$1,تحویلی!$E$1&amp;COUNTIF(NOSA!$O$1:O6784,تحویلی!$E$1),"")),"")</f>
        <v/>
      </c>
      <c r="E6784" s="10" t="str">
        <f t="shared" si="432"/>
        <v>9881873</v>
      </c>
      <c r="F6784" s="10" t="str">
        <f>IFERROR(VLOOKUP(I6784,DATABASE!$N:$O,2,FALSE),"")</f>
        <v>لباس زير زمستاني- بلوز و شلوار</v>
      </c>
      <c r="G6784" s="3" t="s">
        <v>3625</v>
      </c>
      <c r="H6784" s="4">
        <v>9881</v>
      </c>
      <c r="I6784" s="3" t="s">
        <v>2361</v>
      </c>
      <c r="J6784" s="3" t="s">
        <v>2826</v>
      </c>
      <c r="K6784" s="5">
        <v>1</v>
      </c>
      <c r="L6784" s="3" t="s">
        <v>28</v>
      </c>
      <c r="M6784" s="3" t="s">
        <v>102</v>
      </c>
      <c r="N6784" s="3" t="s">
        <v>3341</v>
      </c>
      <c r="O6784" s="1">
        <v>873</v>
      </c>
      <c r="P6784" s="4">
        <v>0</v>
      </c>
      <c r="Q6784" s="10">
        <f t="shared" si="433"/>
        <v>873</v>
      </c>
    </row>
    <row r="6785" spans="2:17" ht="20.25" customHeight="1">
      <c r="B6785" s="10" t="str">
        <f t="shared" si="430"/>
        <v>دستكش ضد برش سبك866</v>
      </c>
      <c r="C6785" s="10" t="str">
        <f t="shared" si="431"/>
        <v>دستكش ضد برش سبك1403/08/13866</v>
      </c>
      <c r="D6785" s="10" t="str">
        <f>IFERROR(IF(تحویلی!$E$1="","",IF(NOSA!O6785=تحویلی!$E$1,تحویلی!$E$1&amp;COUNTIF(NOSA!$O$1:O6785,تحویلی!$E$1),"")),"")</f>
        <v/>
      </c>
      <c r="E6785" s="10" t="str">
        <f t="shared" si="432"/>
        <v>9891866</v>
      </c>
      <c r="F6785" s="10" t="str">
        <f>IFERROR(VLOOKUP(I6785,DATABASE!$N:$O,2,FALSE),"")</f>
        <v>دستكش ضد برش سبك</v>
      </c>
      <c r="G6785" s="3" t="s">
        <v>3625</v>
      </c>
      <c r="H6785" s="4">
        <v>9891</v>
      </c>
      <c r="I6785" s="3" t="s">
        <v>1442</v>
      </c>
      <c r="J6785" s="3" t="s">
        <v>22</v>
      </c>
      <c r="K6785" s="5">
        <v>1</v>
      </c>
      <c r="L6785" s="3" t="s">
        <v>3</v>
      </c>
      <c r="M6785" s="3" t="s">
        <v>47</v>
      </c>
      <c r="N6785" s="3" t="s">
        <v>1322</v>
      </c>
      <c r="O6785" s="1">
        <v>866</v>
      </c>
      <c r="P6785" s="4">
        <v>1</v>
      </c>
      <c r="Q6785" s="10">
        <f t="shared" si="433"/>
        <v>866</v>
      </c>
    </row>
    <row r="6786" spans="2:17" ht="20.25" customHeight="1">
      <c r="B6786" s="10" t="str">
        <f t="shared" si="430"/>
        <v>بند كفش893</v>
      </c>
      <c r="C6786" s="10" t="str">
        <f t="shared" si="431"/>
        <v>بند كفش1403/08/13893</v>
      </c>
      <c r="D6786" s="10" t="str">
        <f>IFERROR(IF(تحویلی!$E$1="","",IF(NOSA!O6786=تحویلی!$E$1,تحویلی!$E$1&amp;COUNTIF(NOSA!$O$1:O6786,تحویلی!$E$1),"")),"")</f>
        <v/>
      </c>
      <c r="E6786" s="10" t="str">
        <f t="shared" si="432"/>
        <v>9897893</v>
      </c>
      <c r="F6786" s="10" t="str">
        <f>IFERROR(VLOOKUP(I6786,DATABASE!$N:$O,2,FALSE),"")</f>
        <v>بند كفش</v>
      </c>
      <c r="G6786" s="3" t="s">
        <v>3625</v>
      </c>
      <c r="H6786" s="4">
        <v>9897</v>
      </c>
      <c r="I6786" s="3" t="s">
        <v>1462</v>
      </c>
      <c r="J6786" s="3" t="s">
        <v>450</v>
      </c>
      <c r="K6786" s="5">
        <v>2</v>
      </c>
      <c r="L6786" s="3" t="s">
        <v>3</v>
      </c>
      <c r="M6786" s="3" t="s">
        <v>47</v>
      </c>
      <c r="N6786" s="3" t="s">
        <v>3439</v>
      </c>
      <c r="O6786" s="1">
        <v>893</v>
      </c>
      <c r="P6786" s="4">
        <v>0</v>
      </c>
      <c r="Q6786" s="10">
        <f t="shared" si="433"/>
        <v>893</v>
      </c>
    </row>
    <row r="6787" spans="2:17" ht="20.25" customHeight="1">
      <c r="B6787" s="10" t="str">
        <f t="shared" si="430"/>
        <v>دستكش ضد برش سبك835</v>
      </c>
      <c r="C6787" s="10" t="str">
        <f t="shared" si="431"/>
        <v>دستكش ضد برش سبك1403/08/13835</v>
      </c>
      <c r="D6787" s="10" t="str">
        <f>IFERROR(IF(تحویلی!$E$1="","",IF(NOSA!O6787=تحویلی!$E$1,تحویلی!$E$1&amp;COUNTIF(NOSA!$O$1:O6787,تحویلی!$E$1),"")),"")</f>
        <v/>
      </c>
      <c r="E6787" s="10" t="str">
        <f t="shared" si="432"/>
        <v>9902835</v>
      </c>
      <c r="F6787" s="10" t="str">
        <f>IFERROR(VLOOKUP(I6787,DATABASE!$N:$O,2,FALSE),"")</f>
        <v>دستكش ضد برش سبك</v>
      </c>
      <c r="G6787" s="3" t="s">
        <v>3625</v>
      </c>
      <c r="H6787" s="4">
        <v>9902</v>
      </c>
      <c r="I6787" s="3" t="s">
        <v>1442</v>
      </c>
      <c r="J6787" s="3" t="s">
        <v>22</v>
      </c>
      <c r="K6787" s="5">
        <v>1</v>
      </c>
      <c r="L6787" s="3" t="s">
        <v>3</v>
      </c>
      <c r="M6787" s="3" t="s">
        <v>47</v>
      </c>
      <c r="N6787" s="3" t="s">
        <v>2677</v>
      </c>
      <c r="O6787" s="1">
        <v>835</v>
      </c>
      <c r="P6787" s="4">
        <v>0</v>
      </c>
      <c r="Q6787" s="10">
        <f t="shared" si="433"/>
        <v>835</v>
      </c>
    </row>
    <row r="6788" spans="2:17" ht="20.25" customHeight="1">
      <c r="B6788" s="10" t="str">
        <f t="shared" si="430"/>
        <v>دستكش ضد برش سبك717</v>
      </c>
      <c r="C6788" s="10" t="str">
        <f t="shared" si="431"/>
        <v>دستكش ضد برش سبك1403/08/13717</v>
      </c>
      <c r="D6788" s="10" t="str">
        <f>IFERROR(IF(تحویلی!$E$1="","",IF(NOSA!O6788=تحویلی!$E$1,تحویلی!$E$1&amp;COUNTIF(NOSA!$O$1:O6788,تحویلی!$E$1),"")),"")</f>
        <v/>
      </c>
      <c r="E6788" s="10" t="str">
        <f t="shared" si="432"/>
        <v>9904717</v>
      </c>
      <c r="F6788" s="10" t="str">
        <f>IFERROR(VLOOKUP(I6788,DATABASE!$N:$O,2,FALSE),"")</f>
        <v>دستكش ضد برش سبك</v>
      </c>
      <c r="G6788" s="3" t="s">
        <v>3625</v>
      </c>
      <c r="H6788" s="4">
        <v>9904</v>
      </c>
      <c r="I6788" s="3" t="s">
        <v>1442</v>
      </c>
      <c r="J6788" s="3" t="s">
        <v>22</v>
      </c>
      <c r="K6788" s="5">
        <v>1</v>
      </c>
      <c r="L6788" s="3" t="s">
        <v>3</v>
      </c>
      <c r="M6788" s="3" t="s">
        <v>47</v>
      </c>
      <c r="N6788" s="3" t="s">
        <v>822</v>
      </c>
      <c r="O6788" s="1">
        <v>717</v>
      </c>
      <c r="P6788" s="4">
        <v>0</v>
      </c>
      <c r="Q6788" s="10">
        <f t="shared" si="433"/>
        <v>717</v>
      </c>
    </row>
    <row r="6789" spans="2:17" ht="20.25" customHeight="1">
      <c r="B6789" s="10" t="str">
        <f t="shared" si="430"/>
        <v>دستكش ضد برش سبك848</v>
      </c>
      <c r="C6789" s="10" t="str">
        <f t="shared" si="431"/>
        <v>دستكش ضد برش سبك1403/08/13848</v>
      </c>
      <c r="D6789" s="10" t="str">
        <f>IFERROR(IF(تحویلی!$E$1="","",IF(NOSA!O6789=تحویلی!$E$1,تحویلی!$E$1&amp;COUNTIF(NOSA!$O$1:O6789,تحویلی!$E$1),"")),"")</f>
        <v/>
      </c>
      <c r="E6789" s="10" t="str">
        <f t="shared" si="432"/>
        <v>9904848</v>
      </c>
      <c r="F6789" s="10" t="str">
        <f>IFERROR(VLOOKUP(I6789,DATABASE!$N:$O,2,FALSE),"")</f>
        <v>دستكش ضد برش سبك</v>
      </c>
      <c r="G6789" s="3" t="s">
        <v>3625</v>
      </c>
      <c r="H6789" s="4">
        <v>9904</v>
      </c>
      <c r="I6789" s="3" t="s">
        <v>1442</v>
      </c>
      <c r="J6789" s="3" t="s">
        <v>22</v>
      </c>
      <c r="K6789" s="5">
        <v>1</v>
      </c>
      <c r="L6789" s="3" t="s">
        <v>3</v>
      </c>
      <c r="M6789" s="3" t="s">
        <v>47</v>
      </c>
      <c r="N6789" s="3" t="s">
        <v>2750</v>
      </c>
      <c r="O6789" s="1">
        <v>848</v>
      </c>
      <c r="P6789" s="4">
        <v>0</v>
      </c>
      <c r="Q6789" s="10">
        <f t="shared" si="433"/>
        <v>848</v>
      </c>
    </row>
    <row r="6790" spans="2:17" ht="20.25" customHeight="1">
      <c r="B6790" s="10" t="str">
        <f t="shared" si="430"/>
        <v>دستكش ضد برش سبك784</v>
      </c>
      <c r="C6790" s="10" t="str">
        <f t="shared" si="431"/>
        <v>دستكش ضد برش سبك1403/08/13784</v>
      </c>
      <c r="D6790" s="10" t="str">
        <f>IFERROR(IF(تحویلی!$E$1="","",IF(NOSA!O6790=تحویلی!$E$1,تحویلی!$E$1&amp;COUNTIF(NOSA!$O$1:O6790,تحویلی!$E$1),"")),"")</f>
        <v/>
      </c>
      <c r="E6790" s="10" t="str">
        <f t="shared" si="432"/>
        <v>9912784</v>
      </c>
      <c r="F6790" s="10" t="str">
        <f>IFERROR(VLOOKUP(I6790,DATABASE!$N:$O,2,FALSE),"")</f>
        <v>دستكش ضد برش سبك</v>
      </c>
      <c r="G6790" s="3" t="s">
        <v>3625</v>
      </c>
      <c r="H6790" s="4">
        <v>9912</v>
      </c>
      <c r="I6790" s="3" t="s">
        <v>1442</v>
      </c>
      <c r="J6790" s="3" t="s">
        <v>22</v>
      </c>
      <c r="K6790" s="5">
        <v>1</v>
      </c>
      <c r="L6790" s="3" t="s">
        <v>3</v>
      </c>
      <c r="M6790" s="3" t="s">
        <v>40</v>
      </c>
      <c r="N6790" s="3" t="s">
        <v>2812</v>
      </c>
      <c r="O6790" s="1">
        <v>784</v>
      </c>
      <c r="P6790" s="4">
        <v>0</v>
      </c>
      <c r="Q6790" s="10">
        <f t="shared" si="433"/>
        <v>784</v>
      </c>
    </row>
    <row r="6791" spans="2:17" ht="20.25" customHeight="1">
      <c r="B6791" s="10" t="str">
        <f t="shared" si="430"/>
        <v>دستكش ضد برش سبك938</v>
      </c>
      <c r="C6791" s="10" t="str">
        <f t="shared" si="431"/>
        <v>دستكش ضد برش سبك1403/08/14938</v>
      </c>
      <c r="D6791" s="10" t="str">
        <f>IFERROR(IF(تحویلی!$E$1="","",IF(NOSA!O6791=تحویلی!$E$1,تحویلی!$E$1&amp;COUNTIF(NOSA!$O$1:O6791,تحویلی!$E$1),"")),"")</f>
        <v/>
      </c>
      <c r="E6791" s="10" t="str">
        <f t="shared" si="432"/>
        <v>9920938</v>
      </c>
      <c r="F6791" s="10" t="str">
        <f>IFERROR(VLOOKUP(I6791,DATABASE!$N:$O,2,FALSE),"")</f>
        <v>دستكش ضد برش سبك</v>
      </c>
      <c r="G6791" s="3" t="s">
        <v>3626</v>
      </c>
      <c r="H6791" s="4">
        <v>9920</v>
      </c>
      <c r="I6791" s="3" t="s">
        <v>1442</v>
      </c>
      <c r="J6791" s="3" t="s">
        <v>22</v>
      </c>
      <c r="K6791" s="5">
        <v>1</v>
      </c>
      <c r="L6791" s="3" t="s">
        <v>3</v>
      </c>
      <c r="M6791" s="3" t="s">
        <v>47</v>
      </c>
      <c r="N6791" s="3" t="s">
        <v>3974</v>
      </c>
      <c r="O6791" s="1">
        <v>938</v>
      </c>
      <c r="P6791" s="4">
        <v>1</v>
      </c>
      <c r="Q6791" s="10">
        <f t="shared" si="433"/>
        <v>938</v>
      </c>
    </row>
    <row r="6792" spans="2:17" ht="20.25" customHeight="1">
      <c r="B6792" s="10" t="str">
        <f t="shared" si="430"/>
        <v>دستكش ضد برش سبك935</v>
      </c>
      <c r="C6792" s="10" t="str">
        <f t="shared" si="431"/>
        <v>دستكش ضد برش سبك1403/08/14935</v>
      </c>
      <c r="D6792" s="10" t="str">
        <f>IFERROR(IF(تحویلی!$E$1="","",IF(NOSA!O6792=تحویلی!$E$1,تحویلی!$E$1&amp;COUNTIF(NOSA!$O$1:O6792,تحویلی!$E$1),"")),"")</f>
        <v/>
      </c>
      <c r="E6792" s="10" t="str">
        <f t="shared" si="432"/>
        <v>9924935</v>
      </c>
      <c r="F6792" s="10" t="str">
        <f>IFERROR(VLOOKUP(I6792,DATABASE!$N:$O,2,FALSE),"")</f>
        <v>دستكش ضد برش سبك</v>
      </c>
      <c r="G6792" s="3" t="s">
        <v>3626</v>
      </c>
      <c r="H6792" s="4">
        <v>9924</v>
      </c>
      <c r="I6792" s="3" t="s">
        <v>1442</v>
      </c>
      <c r="J6792" s="3" t="s">
        <v>22</v>
      </c>
      <c r="K6792" s="5">
        <v>1</v>
      </c>
      <c r="L6792" s="3" t="s">
        <v>3</v>
      </c>
      <c r="M6792" s="3" t="s">
        <v>9</v>
      </c>
      <c r="N6792" s="3" t="s">
        <v>3989</v>
      </c>
      <c r="O6792" s="1">
        <v>935</v>
      </c>
      <c r="P6792" s="4">
        <v>0</v>
      </c>
      <c r="Q6792" s="10">
        <f t="shared" si="433"/>
        <v>935</v>
      </c>
    </row>
    <row r="6793" spans="2:17" ht="20.25" customHeight="1">
      <c r="B6793" s="10" t="str">
        <f t="shared" si="430"/>
        <v>فيلتر ماسك نيم صورت (3M) مدل 2091935</v>
      </c>
      <c r="C6793" s="10" t="str">
        <f t="shared" si="431"/>
        <v>فيلتر ماسك نيم صورت (3M) مدل 20911403/08/14935</v>
      </c>
      <c r="D6793" s="10" t="str">
        <f>IFERROR(IF(تحویلی!$E$1="","",IF(NOSA!O6793=تحویلی!$E$1,تحویلی!$E$1&amp;COUNTIF(NOSA!$O$1:O6793,تحویلی!$E$1),"")),"")</f>
        <v/>
      </c>
      <c r="E6793" s="10" t="str">
        <f t="shared" si="432"/>
        <v>9924935</v>
      </c>
      <c r="F6793" s="10" t="str">
        <f>IFERROR(VLOOKUP(I6793,DATABASE!$N:$O,2,FALSE),"")</f>
        <v>فيلتر ماسك نيم صورت (3M) مدل 2091</v>
      </c>
      <c r="G6793" s="3" t="s">
        <v>3626</v>
      </c>
      <c r="H6793" s="4">
        <v>9924</v>
      </c>
      <c r="I6793" s="3" t="s">
        <v>1475</v>
      </c>
      <c r="J6793" s="3" t="s">
        <v>53</v>
      </c>
      <c r="K6793" s="5">
        <v>1</v>
      </c>
      <c r="L6793" s="3" t="s">
        <v>8</v>
      </c>
      <c r="M6793" s="3" t="s">
        <v>9</v>
      </c>
      <c r="N6793" s="3" t="s">
        <v>3989</v>
      </c>
      <c r="O6793" s="1">
        <v>935</v>
      </c>
      <c r="P6793" s="4">
        <v>0</v>
      </c>
      <c r="Q6793" s="10">
        <f t="shared" si="433"/>
        <v>935</v>
      </c>
    </row>
    <row r="6794" spans="2:17" ht="20.25" customHeight="1">
      <c r="B6794" s="10" t="str">
        <f t="shared" si="430"/>
        <v>دستكش ضد برش سبك888</v>
      </c>
      <c r="C6794" s="10" t="str">
        <f t="shared" si="431"/>
        <v>دستكش ضد برش سبك1403/08/14888</v>
      </c>
      <c r="D6794" s="10" t="str">
        <f>IFERROR(IF(تحویلی!$E$1="","",IF(NOSA!O6794=تحویلی!$E$1,تحویلی!$E$1&amp;COUNTIF(NOSA!$O$1:O6794,تحویلی!$E$1),"")),"")</f>
        <v/>
      </c>
      <c r="E6794" s="10" t="str">
        <f t="shared" si="432"/>
        <v>9926888</v>
      </c>
      <c r="F6794" s="10" t="str">
        <f>IFERROR(VLOOKUP(I6794,DATABASE!$N:$O,2,FALSE),"")</f>
        <v>دستكش ضد برش سبك</v>
      </c>
      <c r="G6794" s="3" t="s">
        <v>3626</v>
      </c>
      <c r="H6794" s="4">
        <v>9926</v>
      </c>
      <c r="I6794" s="3" t="s">
        <v>1442</v>
      </c>
      <c r="J6794" s="3" t="s">
        <v>22</v>
      </c>
      <c r="K6794" s="5">
        <v>1</v>
      </c>
      <c r="L6794" s="3" t="s">
        <v>3</v>
      </c>
      <c r="M6794" s="3" t="s">
        <v>9</v>
      </c>
      <c r="N6794" s="3" t="s">
        <v>3990</v>
      </c>
      <c r="O6794" s="1">
        <v>888</v>
      </c>
      <c r="P6794" s="4">
        <v>0</v>
      </c>
      <c r="Q6794" s="10">
        <f t="shared" si="433"/>
        <v>888</v>
      </c>
    </row>
    <row r="6795" spans="2:17" ht="20.25" customHeight="1">
      <c r="B6795" s="10" t="str">
        <f t="shared" si="430"/>
        <v>لباس زير زمستاني- بلوز و شلوار895</v>
      </c>
      <c r="C6795" s="10" t="str">
        <f t="shared" si="431"/>
        <v>لباس زير زمستاني- بلوز و شلوار1403/08/14895</v>
      </c>
      <c r="D6795" s="10" t="str">
        <f>IFERROR(IF(تحویلی!$E$1="","",IF(NOSA!O6795=تحویلی!$E$1,تحویلی!$E$1&amp;COUNTIF(NOSA!$O$1:O6795,تحویلی!$E$1),"")),"")</f>
        <v/>
      </c>
      <c r="E6795" s="10" t="str">
        <f t="shared" si="432"/>
        <v>9929895</v>
      </c>
      <c r="F6795" s="10" t="str">
        <f>IFERROR(VLOOKUP(I6795,DATABASE!$N:$O,2,FALSE),"")</f>
        <v>لباس زير زمستاني- بلوز و شلوار</v>
      </c>
      <c r="G6795" s="3" t="s">
        <v>3626</v>
      </c>
      <c r="H6795" s="4">
        <v>9929</v>
      </c>
      <c r="I6795" s="3" t="s">
        <v>2361</v>
      </c>
      <c r="J6795" s="3" t="s">
        <v>2826</v>
      </c>
      <c r="K6795" s="5">
        <v>1</v>
      </c>
      <c r="L6795" s="3" t="s">
        <v>28</v>
      </c>
      <c r="M6795" s="3" t="s">
        <v>40</v>
      </c>
      <c r="N6795" s="3" t="s">
        <v>3564</v>
      </c>
      <c r="O6795" s="1">
        <v>895</v>
      </c>
      <c r="P6795" s="4">
        <v>0</v>
      </c>
      <c r="Q6795" s="10">
        <f t="shared" si="433"/>
        <v>895</v>
      </c>
    </row>
    <row r="6796" spans="2:17" ht="20.25" customHeight="1">
      <c r="B6796" s="10" t="str">
        <f t="shared" si="430"/>
        <v>پوتين ايمني نسوز156</v>
      </c>
      <c r="C6796" s="10" t="str">
        <f t="shared" si="431"/>
        <v>پوتين ايمني نسوز1403/08/14156</v>
      </c>
      <c r="D6796" s="10" t="str">
        <f>IFERROR(IF(تحویلی!$E$1="","",IF(NOSA!O6796=تحویلی!$E$1,تحویلی!$E$1&amp;COUNTIF(NOSA!$O$1:O6796,تحویلی!$E$1),"")),"")</f>
        <v/>
      </c>
      <c r="E6796" s="10" t="str">
        <f t="shared" si="432"/>
        <v>9947156</v>
      </c>
      <c r="F6796" s="10" t="str">
        <f>IFERROR(VLOOKUP(I6796,DATABASE!$N:$O,2,FALSE),"")</f>
        <v>پوتين ايمني نسوز</v>
      </c>
      <c r="G6796" s="3" t="s">
        <v>3626</v>
      </c>
      <c r="H6796" s="4">
        <v>9947</v>
      </c>
      <c r="I6796" s="3" t="s">
        <v>1648</v>
      </c>
      <c r="J6796" s="3" t="s">
        <v>1649</v>
      </c>
      <c r="K6796" s="5">
        <v>1</v>
      </c>
      <c r="L6796" s="3" t="s">
        <v>3</v>
      </c>
      <c r="M6796" s="3" t="s">
        <v>4</v>
      </c>
      <c r="N6796" s="3" t="s">
        <v>29</v>
      </c>
      <c r="O6796" s="1">
        <v>156</v>
      </c>
      <c r="P6796" s="4">
        <v>1</v>
      </c>
      <c r="Q6796" s="10">
        <f t="shared" si="433"/>
        <v>156</v>
      </c>
    </row>
    <row r="6797" spans="2:17" ht="20.25" customHeight="1">
      <c r="B6797" s="10" t="str">
        <f t="shared" si="430"/>
        <v>دستكش ضد برش سبك845</v>
      </c>
      <c r="C6797" s="10" t="str">
        <f t="shared" si="431"/>
        <v>دستكش ضد برش سبك1403/08/14845</v>
      </c>
      <c r="D6797" s="10" t="str">
        <f>IFERROR(IF(تحویلی!$E$1="","",IF(NOSA!O6797=تحویلی!$E$1,تحویلی!$E$1&amp;COUNTIF(NOSA!$O$1:O6797,تحویلی!$E$1),"")),"")</f>
        <v/>
      </c>
      <c r="E6797" s="10" t="str">
        <f t="shared" si="432"/>
        <v>9953845</v>
      </c>
      <c r="F6797" s="10" t="str">
        <f>IFERROR(VLOOKUP(I6797,DATABASE!$N:$O,2,FALSE),"")</f>
        <v>دستكش ضد برش سبك</v>
      </c>
      <c r="G6797" s="3" t="s">
        <v>3626</v>
      </c>
      <c r="H6797" s="4">
        <v>9953</v>
      </c>
      <c r="I6797" s="3" t="s">
        <v>1442</v>
      </c>
      <c r="J6797" s="3" t="s">
        <v>22</v>
      </c>
      <c r="K6797" s="5">
        <v>1</v>
      </c>
      <c r="L6797" s="3" t="s">
        <v>3</v>
      </c>
      <c r="M6797" s="3" t="s">
        <v>47</v>
      </c>
      <c r="N6797" s="3" t="s">
        <v>2701</v>
      </c>
      <c r="O6797" s="1">
        <v>845</v>
      </c>
      <c r="P6797" s="4">
        <v>0</v>
      </c>
      <c r="Q6797" s="10">
        <f t="shared" si="433"/>
        <v>845</v>
      </c>
    </row>
    <row r="6798" spans="2:17" ht="20.25" customHeight="1">
      <c r="B6798" s="10" t="str">
        <f t="shared" si="430"/>
        <v>دستكش ضد برش سبك843</v>
      </c>
      <c r="C6798" s="10" t="str">
        <f t="shared" si="431"/>
        <v>دستكش ضد برش سبك1403/08/15843</v>
      </c>
      <c r="D6798" s="10" t="str">
        <f>IFERROR(IF(تحویلی!$E$1="","",IF(NOSA!O6798=تحویلی!$E$1,تحویلی!$E$1&amp;COUNTIF(NOSA!$O$1:O6798,تحویلی!$E$1),"")),"")</f>
        <v/>
      </c>
      <c r="E6798" s="10" t="str">
        <f t="shared" si="432"/>
        <v>9965843</v>
      </c>
      <c r="F6798" s="10" t="str">
        <f>IFERROR(VLOOKUP(I6798,DATABASE!$N:$O,2,FALSE),"")</f>
        <v>دستكش ضد برش سبك</v>
      </c>
      <c r="G6798" s="3" t="s">
        <v>3627</v>
      </c>
      <c r="H6798" s="4">
        <v>9965</v>
      </c>
      <c r="I6798" s="3" t="s">
        <v>1442</v>
      </c>
      <c r="J6798" s="3" t="s">
        <v>22</v>
      </c>
      <c r="K6798" s="5">
        <v>1</v>
      </c>
      <c r="L6798" s="3" t="s">
        <v>3</v>
      </c>
      <c r="M6798" s="3" t="s">
        <v>47</v>
      </c>
      <c r="N6798" s="3" t="s">
        <v>3337</v>
      </c>
      <c r="O6798" s="1">
        <v>843</v>
      </c>
      <c r="P6798" s="4">
        <v>0</v>
      </c>
      <c r="Q6798" s="10">
        <f t="shared" si="433"/>
        <v>843</v>
      </c>
    </row>
    <row r="6799" spans="2:17" ht="20.25" customHeight="1">
      <c r="B6799" s="10" t="str">
        <f t="shared" ref="B6799:B6862" si="434">F6799&amp;Q6799</f>
        <v>لباس كار نسوز(بلوز و شلوار)847</v>
      </c>
      <c r="C6799" s="10" t="str">
        <f t="shared" ref="C6799:C6862" si="435">F6799&amp;G6799&amp;O6799</f>
        <v>لباس كار نسوز(بلوز و شلوار)1403/08/15847</v>
      </c>
      <c r="D6799" s="10" t="str">
        <f>IFERROR(IF(تحویلی!$E$1="","",IF(NOSA!O6799=تحویلی!$E$1,تحویلی!$E$1&amp;COUNTIF(NOSA!$O$1:O6799,تحویلی!$E$1),"")),"")</f>
        <v/>
      </c>
      <c r="E6799" s="10" t="str">
        <f t="shared" ref="E6799:E6862" si="436">H6799&amp;O6799</f>
        <v>9968847</v>
      </c>
      <c r="F6799" s="10" t="str">
        <f>IFERROR(VLOOKUP(I6799,DATABASE!$N:$O,2,FALSE),"")</f>
        <v>لباس كار نسوز(بلوز و شلوار)</v>
      </c>
      <c r="G6799" s="3" t="s">
        <v>3627</v>
      </c>
      <c r="H6799" s="4">
        <v>9968</v>
      </c>
      <c r="I6799" s="3" t="s">
        <v>1655</v>
      </c>
      <c r="J6799" s="3" t="s">
        <v>1656</v>
      </c>
      <c r="K6799" s="5">
        <v>1</v>
      </c>
      <c r="L6799" s="3" t="s">
        <v>28</v>
      </c>
      <c r="M6799" s="3" t="s">
        <v>4</v>
      </c>
      <c r="N6799" s="3" t="s">
        <v>2722</v>
      </c>
      <c r="O6799" s="1">
        <v>847</v>
      </c>
      <c r="P6799" s="4">
        <v>0</v>
      </c>
      <c r="Q6799" s="10">
        <f t="shared" si="433"/>
        <v>847</v>
      </c>
    </row>
    <row r="6800" spans="2:17" ht="20.25" customHeight="1">
      <c r="B6800" s="10" t="str">
        <f t="shared" si="434"/>
        <v>دستكش ضد برش سبك847</v>
      </c>
      <c r="C6800" s="10" t="str">
        <f t="shared" si="435"/>
        <v>دستكش ضد برش سبك1403/08/15847</v>
      </c>
      <c r="D6800" s="10" t="str">
        <f>IFERROR(IF(تحویلی!$E$1="","",IF(NOSA!O6800=تحویلی!$E$1,تحویلی!$E$1&amp;COUNTIF(NOSA!$O$1:O6800,تحویلی!$E$1),"")),"")</f>
        <v/>
      </c>
      <c r="E6800" s="10" t="str">
        <f t="shared" si="436"/>
        <v>9968847</v>
      </c>
      <c r="F6800" s="10" t="str">
        <f>IFERROR(VLOOKUP(I6800,DATABASE!$N:$O,2,FALSE),"")</f>
        <v>دستكش ضد برش سبك</v>
      </c>
      <c r="G6800" s="3" t="s">
        <v>3627</v>
      </c>
      <c r="H6800" s="4">
        <v>9968</v>
      </c>
      <c r="I6800" s="3" t="s">
        <v>1442</v>
      </c>
      <c r="J6800" s="3" t="s">
        <v>22</v>
      </c>
      <c r="K6800" s="5">
        <v>1</v>
      </c>
      <c r="L6800" s="3" t="s">
        <v>3</v>
      </c>
      <c r="M6800" s="3" t="s">
        <v>4</v>
      </c>
      <c r="N6800" s="3" t="s">
        <v>2722</v>
      </c>
      <c r="O6800" s="1">
        <v>847</v>
      </c>
      <c r="P6800" s="4">
        <v>0</v>
      </c>
      <c r="Q6800" s="10">
        <f t="shared" si="433"/>
        <v>847</v>
      </c>
    </row>
    <row r="6801" spans="2:17" ht="20.25" customHeight="1">
      <c r="B6801" s="10" t="str">
        <f t="shared" si="434"/>
        <v>دستكش ساق بلند نسوز847</v>
      </c>
      <c r="C6801" s="10" t="str">
        <f t="shared" si="435"/>
        <v>دستكش ساق بلند نسوز1403/08/15847</v>
      </c>
      <c r="D6801" s="10" t="str">
        <f>IFERROR(IF(تحویلی!$E$1="","",IF(NOSA!O6801=تحویلی!$E$1,تحویلی!$E$1&amp;COUNTIF(NOSA!$O$1:O6801,تحویلی!$E$1),"")),"")</f>
        <v/>
      </c>
      <c r="E6801" s="10" t="str">
        <f t="shared" si="436"/>
        <v>9968847</v>
      </c>
      <c r="F6801" s="10" t="str">
        <f>IFERROR(VLOOKUP(I6801,DATABASE!$N:$O,2,FALSE),"")</f>
        <v>دستكش ساق بلند نسوز</v>
      </c>
      <c r="G6801" s="3" t="s">
        <v>3627</v>
      </c>
      <c r="H6801" s="4">
        <v>9968</v>
      </c>
      <c r="I6801" s="3" t="s">
        <v>1461</v>
      </c>
      <c r="J6801" s="3" t="s">
        <v>34</v>
      </c>
      <c r="K6801" s="5">
        <v>1</v>
      </c>
      <c r="L6801" s="3" t="s">
        <v>3</v>
      </c>
      <c r="M6801" s="3" t="s">
        <v>4</v>
      </c>
      <c r="N6801" s="3" t="s">
        <v>2722</v>
      </c>
      <c r="O6801" s="1">
        <v>847</v>
      </c>
      <c r="P6801" s="4">
        <v>0</v>
      </c>
      <c r="Q6801" s="10">
        <f t="shared" si="433"/>
        <v>847</v>
      </c>
    </row>
    <row r="6802" spans="2:17" ht="20.25" customHeight="1">
      <c r="B6802" s="10" t="str">
        <f t="shared" si="434"/>
        <v>چكمه ايمني نسوز847</v>
      </c>
      <c r="C6802" s="10" t="str">
        <f t="shared" si="435"/>
        <v>چكمه ايمني نسوز1403/08/15847</v>
      </c>
      <c r="D6802" s="10" t="str">
        <f>IFERROR(IF(تحویلی!$E$1="","",IF(NOSA!O6802=تحویلی!$E$1,تحویلی!$E$1&amp;COUNTIF(NOSA!$O$1:O6802,تحویلی!$E$1),"")),"")</f>
        <v/>
      </c>
      <c r="E6802" s="10" t="str">
        <f t="shared" si="436"/>
        <v>9968847</v>
      </c>
      <c r="F6802" s="10" t="str">
        <f>IFERROR(VLOOKUP(I6802,DATABASE!$N:$O,2,FALSE),"")</f>
        <v>چكمه ايمني نسوز</v>
      </c>
      <c r="G6802" s="3" t="s">
        <v>3627</v>
      </c>
      <c r="H6802" s="4">
        <v>9968</v>
      </c>
      <c r="I6802" s="3" t="s">
        <v>1697</v>
      </c>
      <c r="J6802" s="3" t="s">
        <v>1698</v>
      </c>
      <c r="K6802" s="5">
        <v>1</v>
      </c>
      <c r="L6802" s="3" t="s">
        <v>3</v>
      </c>
      <c r="M6802" s="3" t="s">
        <v>4</v>
      </c>
      <c r="N6802" s="3" t="s">
        <v>2722</v>
      </c>
      <c r="O6802" s="1">
        <v>847</v>
      </c>
      <c r="P6802" s="4">
        <v>0</v>
      </c>
      <c r="Q6802" s="10">
        <f t="shared" si="433"/>
        <v>847</v>
      </c>
    </row>
    <row r="6803" spans="2:17" ht="20.25" customHeight="1">
      <c r="B6803" s="10" t="str">
        <f t="shared" si="434"/>
        <v>دستكش ضد برش سبك697</v>
      </c>
      <c r="C6803" s="10" t="str">
        <f t="shared" si="435"/>
        <v>دستكش ضد برش سبك1403/08/15697</v>
      </c>
      <c r="D6803" s="10" t="str">
        <f>IFERROR(IF(تحویلی!$E$1="","",IF(NOSA!O6803=تحویلی!$E$1,تحویلی!$E$1&amp;COUNTIF(NOSA!$O$1:O6803,تحویلی!$E$1),"")),"")</f>
        <v/>
      </c>
      <c r="E6803" s="10" t="str">
        <f t="shared" si="436"/>
        <v>9971697</v>
      </c>
      <c r="F6803" s="10" t="str">
        <f>IFERROR(VLOOKUP(I6803,DATABASE!$N:$O,2,FALSE),"")</f>
        <v>دستكش ضد برش سبك</v>
      </c>
      <c r="G6803" s="3" t="s">
        <v>3627</v>
      </c>
      <c r="H6803" s="4">
        <v>9971</v>
      </c>
      <c r="I6803" s="3" t="s">
        <v>1442</v>
      </c>
      <c r="J6803" s="3" t="s">
        <v>22</v>
      </c>
      <c r="K6803" s="5">
        <v>1</v>
      </c>
      <c r="L6803" s="3" t="s">
        <v>3</v>
      </c>
      <c r="M6803" s="3" t="s">
        <v>25</v>
      </c>
      <c r="N6803" s="3" t="s">
        <v>698</v>
      </c>
      <c r="O6803" s="1">
        <v>697</v>
      </c>
      <c r="P6803" s="4">
        <v>0</v>
      </c>
      <c r="Q6803" s="10">
        <f t="shared" si="433"/>
        <v>697</v>
      </c>
    </row>
    <row r="6804" spans="2:17" ht="20.25" customHeight="1">
      <c r="B6804" s="10" t="str">
        <f t="shared" si="434"/>
        <v>ماسك بهداشتي يكبار مصرف799</v>
      </c>
      <c r="C6804" s="10" t="str">
        <f t="shared" si="435"/>
        <v>ماسك بهداشتي يكبار مصرف1403/08/15799</v>
      </c>
      <c r="D6804" s="10" t="str">
        <f>IFERROR(IF(تحویلی!$E$1="","",IF(NOSA!O6804=تحویلی!$E$1,تحویلی!$E$1&amp;COUNTIF(NOSA!$O$1:O6804,تحویلی!$E$1),"")),"")</f>
        <v/>
      </c>
      <c r="E6804" s="10" t="str">
        <f t="shared" si="436"/>
        <v>9974799</v>
      </c>
      <c r="F6804" s="10" t="str">
        <f>IFERROR(VLOOKUP(I6804,DATABASE!$N:$O,2,FALSE),"")</f>
        <v>ماسك بهداشتي يكبار مصرف</v>
      </c>
      <c r="G6804" s="3" t="s">
        <v>3627</v>
      </c>
      <c r="H6804" s="4">
        <v>9974</v>
      </c>
      <c r="I6804" s="3" t="s">
        <v>1761</v>
      </c>
      <c r="J6804" s="3" t="s">
        <v>62</v>
      </c>
      <c r="K6804" s="5">
        <v>50</v>
      </c>
      <c r="L6804" s="3" t="s">
        <v>8</v>
      </c>
      <c r="M6804" s="3" t="s">
        <v>3212</v>
      </c>
      <c r="N6804" s="3" t="s">
        <v>3991</v>
      </c>
      <c r="O6804" s="1">
        <v>799</v>
      </c>
      <c r="P6804" s="4">
        <v>0</v>
      </c>
      <c r="Q6804" s="10">
        <f t="shared" si="433"/>
        <v>799</v>
      </c>
    </row>
    <row r="6805" spans="2:17" ht="20.25" customHeight="1">
      <c r="B6805" s="10" t="str">
        <f t="shared" si="434"/>
        <v>دستكش ضد برش سبك841</v>
      </c>
      <c r="C6805" s="10" t="str">
        <f t="shared" si="435"/>
        <v>دستكش ضد برش سبك1403/08/15841</v>
      </c>
      <c r="D6805" s="10" t="str">
        <f>IFERROR(IF(تحویلی!$E$1="","",IF(NOSA!O6805=تحویلی!$E$1,تحویلی!$E$1&amp;COUNTIF(NOSA!$O$1:O6805,تحویلی!$E$1),"")),"")</f>
        <v/>
      </c>
      <c r="E6805" s="10" t="str">
        <f t="shared" si="436"/>
        <v>9980841</v>
      </c>
      <c r="F6805" s="10" t="str">
        <f>IFERROR(VLOOKUP(I6805,DATABASE!$N:$O,2,FALSE),"")</f>
        <v>دستكش ضد برش سبك</v>
      </c>
      <c r="G6805" s="3" t="s">
        <v>3627</v>
      </c>
      <c r="H6805" s="4">
        <v>9980</v>
      </c>
      <c r="I6805" s="3" t="s">
        <v>1442</v>
      </c>
      <c r="J6805" s="3" t="s">
        <v>22</v>
      </c>
      <c r="K6805" s="5">
        <v>1</v>
      </c>
      <c r="L6805" s="3" t="s">
        <v>3</v>
      </c>
      <c r="M6805" s="3" t="s">
        <v>47</v>
      </c>
      <c r="N6805" s="3" t="s">
        <v>3314</v>
      </c>
      <c r="O6805" s="1">
        <v>841</v>
      </c>
      <c r="P6805" s="4">
        <v>0</v>
      </c>
      <c r="Q6805" s="10">
        <f t="shared" si="433"/>
        <v>841</v>
      </c>
    </row>
    <row r="6806" spans="2:17" ht="20.25" customHeight="1">
      <c r="B6806" s="10" t="str">
        <f t="shared" si="434"/>
        <v>دستكش ضد برش سبك739</v>
      </c>
      <c r="C6806" s="10" t="str">
        <f t="shared" si="435"/>
        <v>دستكش ضد برش سبك1403/08/15739</v>
      </c>
      <c r="D6806" s="10" t="str">
        <f>IFERROR(IF(تحویلی!$E$1="","",IF(NOSA!O6806=تحویلی!$E$1,تحویلی!$E$1&amp;COUNTIF(NOSA!$O$1:O6806,تحویلی!$E$1),"")),"")</f>
        <v/>
      </c>
      <c r="E6806" s="10" t="str">
        <f t="shared" si="436"/>
        <v>9980739</v>
      </c>
      <c r="F6806" s="10" t="str">
        <f>IFERROR(VLOOKUP(I6806,DATABASE!$N:$O,2,FALSE),"")</f>
        <v>دستكش ضد برش سبك</v>
      </c>
      <c r="G6806" s="3" t="s">
        <v>3627</v>
      </c>
      <c r="H6806" s="4">
        <v>9980</v>
      </c>
      <c r="I6806" s="3" t="s">
        <v>1442</v>
      </c>
      <c r="J6806" s="3" t="s">
        <v>22</v>
      </c>
      <c r="K6806" s="5">
        <v>1</v>
      </c>
      <c r="L6806" s="3" t="s">
        <v>3</v>
      </c>
      <c r="M6806" s="3" t="s">
        <v>47</v>
      </c>
      <c r="N6806" s="3" t="s">
        <v>2890</v>
      </c>
      <c r="O6806" s="1">
        <v>739</v>
      </c>
      <c r="P6806" s="4">
        <v>0</v>
      </c>
      <c r="Q6806" s="10">
        <f t="shared" si="433"/>
        <v>739</v>
      </c>
    </row>
    <row r="6807" spans="2:17" ht="20.25" customHeight="1">
      <c r="B6807" s="10" t="str">
        <f t="shared" si="434"/>
        <v>853</v>
      </c>
      <c r="C6807" s="10" t="str">
        <f t="shared" si="435"/>
        <v>1403/08/15853</v>
      </c>
      <c r="D6807" s="10" t="str">
        <f>IFERROR(IF(تحویلی!$E$1="","",IF(NOSA!O6807=تحویلی!$E$1,تحویلی!$E$1&amp;COUNTIF(NOSA!$O$1:O6807,تحویلی!$E$1),"")),"")</f>
        <v/>
      </c>
      <c r="E6807" s="10" t="str">
        <f t="shared" si="436"/>
        <v>9996853</v>
      </c>
      <c r="F6807" s="10" t="str">
        <f>IFERROR(VLOOKUP(I6807,DATABASE!$N:$O,2,FALSE),"")</f>
        <v/>
      </c>
      <c r="G6807" s="3" t="s">
        <v>3627</v>
      </c>
      <c r="H6807" s="4">
        <v>9996</v>
      </c>
      <c r="I6807" s="3" t="s">
        <v>2758</v>
      </c>
      <c r="J6807" s="3" t="s">
        <v>2759</v>
      </c>
      <c r="K6807" s="5">
        <v>1</v>
      </c>
      <c r="L6807" s="3" t="s">
        <v>8</v>
      </c>
      <c r="M6807" s="3" t="s">
        <v>40</v>
      </c>
      <c r="N6807" s="3" t="s">
        <v>2777</v>
      </c>
      <c r="O6807" s="1">
        <v>853</v>
      </c>
      <c r="P6807" s="4">
        <v>1</v>
      </c>
      <c r="Q6807" s="10">
        <f t="shared" si="433"/>
        <v>853</v>
      </c>
    </row>
    <row r="6808" spans="2:17" ht="20.25" customHeight="1">
      <c r="B6808" s="10" t="str">
        <f t="shared" si="434"/>
        <v>لباس كار ديرسوز(بلوز) 853</v>
      </c>
      <c r="C6808" s="10" t="str">
        <f t="shared" si="435"/>
        <v>لباس كار ديرسوز(بلوز) 1403/08/15853</v>
      </c>
      <c r="D6808" s="10" t="str">
        <f>IFERROR(IF(تحویلی!$E$1="","",IF(NOSA!O6808=تحویلی!$E$1,تحویلی!$E$1&amp;COUNTIF(NOSA!$O$1:O6808,تحویلی!$E$1),"")),"")</f>
        <v/>
      </c>
      <c r="E6808" s="10" t="str">
        <f t="shared" si="436"/>
        <v>9996853</v>
      </c>
      <c r="F6808" s="10" t="str">
        <f>IFERROR(VLOOKUP(I6808,DATABASE!$N:$O,2,FALSE),"")</f>
        <v xml:space="preserve">لباس كار ديرسوز(بلوز) </v>
      </c>
      <c r="G6808" s="3" t="s">
        <v>3627</v>
      </c>
      <c r="H6808" s="4">
        <v>9996</v>
      </c>
      <c r="I6808" s="3" t="s">
        <v>2315</v>
      </c>
      <c r="J6808" s="3" t="s">
        <v>2667</v>
      </c>
      <c r="K6808" s="5">
        <v>1</v>
      </c>
      <c r="L6808" s="3" t="s">
        <v>8</v>
      </c>
      <c r="M6808" s="3" t="s">
        <v>40</v>
      </c>
      <c r="N6808" s="3" t="s">
        <v>2777</v>
      </c>
      <c r="O6808" s="1">
        <v>853</v>
      </c>
      <c r="P6808" s="4">
        <v>1</v>
      </c>
      <c r="Q6808" s="10">
        <f t="shared" si="433"/>
        <v>853</v>
      </c>
    </row>
    <row r="6809" spans="2:17" ht="20.25" customHeight="1">
      <c r="B6809" s="10" t="str">
        <f t="shared" si="434"/>
        <v>پوتين ايمني نسوز853</v>
      </c>
      <c r="C6809" s="10" t="str">
        <f t="shared" si="435"/>
        <v>پوتين ايمني نسوز1403/08/15853</v>
      </c>
      <c r="D6809" s="10" t="str">
        <f>IFERROR(IF(تحویلی!$E$1="","",IF(NOSA!O6809=تحویلی!$E$1,تحویلی!$E$1&amp;COUNTIF(NOSA!$O$1:O6809,تحویلی!$E$1),"")),"")</f>
        <v/>
      </c>
      <c r="E6809" s="10" t="str">
        <f t="shared" si="436"/>
        <v>9996853</v>
      </c>
      <c r="F6809" s="10" t="str">
        <f>IFERROR(VLOOKUP(I6809,DATABASE!$N:$O,2,FALSE),"")</f>
        <v>پوتين ايمني نسوز</v>
      </c>
      <c r="G6809" s="3" t="s">
        <v>3627</v>
      </c>
      <c r="H6809" s="4">
        <v>9996</v>
      </c>
      <c r="I6809" s="3" t="s">
        <v>1648</v>
      </c>
      <c r="J6809" s="3" t="s">
        <v>1649</v>
      </c>
      <c r="K6809" s="5">
        <v>1</v>
      </c>
      <c r="L6809" s="3" t="s">
        <v>3</v>
      </c>
      <c r="M6809" s="3" t="s">
        <v>40</v>
      </c>
      <c r="N6809" s="3" t="s">
        <v>2777</v>
      </c>
      <c r="O6809" s="1">
        <v>853</v>
      </c>
      <c r="P6809" s="4">
        <v>1</v>
      </c>
      <c r="Q6809" s="10">
        <f t="shared" ref="Q6809:Q6872" si="437">VALUE(O6809)</f>
        <v>853</v>
      </c>
    </row>
    <row r="6810" spans="2:17" ht="20.25" customHeight="1">
      <c r="B6810" s="10" t="str">
        <f t="shared" si="434"/>
        <v>دستكش استاد كار723</v>
      </c>
      <c r="C6810" s="10" t="str">
        <f t="shared" si="435"/>
        <v>دستكش استاد كار1403/08/15723</v>
      </c>
      <c r="D6810" s="10" t="str">
        <f>IFERROR(IF(تحویلی!$E$1="","",IF(NOSA!O6810=تحویلی!$E$1,تحویلی!$E$1&amp;COUNTIF(NOSA!$O$1:O6810,تحویلی!$E$1),"")),"")</f>
        <v/>
      </c>
      <c r="E6810" s="10" t="str">
        <f t="shared" si="436"/>
        <v>10001723</v>
      </c>
      <c r="F6810" s="10" t="str">
        <f>IFERROR(VLOOKUP(I6810,DATABASE!$N:$O,2,FALSE),"")</f>
        <v>دستكش استاد كار</v>
      </c>
      <c r="G6810" s="3" t="s">
        <v>3627</v>
      </c>
      <c r="H6810" s="4">
        <v>10001</v>
      </c>
      <c r="I6810" s="3" t="s">
        <v>1543</v>
      </c>
      <c r="J6810" s="3" t="s">
        <v>255</v>
      </c>
      <c r="K6810" s="5">
        <v>1</v>
      </c>
      <c r="L6810" s="3" t="s">
        <v>3</v>
      </c>
      <c r="M6810" s="3" t="s">
        <v>9</v>
      </c>
      <c r="N6810" s="3" t="s">
        <v>3547</v>
      </c>
      <c r="O6810" s="1">
        <v>723</v>
      </c>
      <c r="P6810" s="4">
        <v>0</v>
      </c>
      <c r="Q6810" s="10">
        <f t="shared" si="437"/>
        <v>723</v>
      </c>
    </row>
    <row r="6811" spans="2:17" ht="20.25" customHeight="1">
      <c r="B6811" s="10" t="str">
        <f t="shared" si="434"/>
        <v>دستكش ضد برش سبك862</v>
      </c>
      <c r="C6811" s="10" t="str">
        <f t="shared" si="435"/>
        <v>دستكش ضد برش سبك1403/08/16862</v>
      </c>
      <c r="D6811" s="10" t="str">
        <f>IFERROR(IF(تحویلی!$E$1="","",IF(NOSA!O6811=تحویلی!$E$1,تحویلی!$E$1&amp;COUNTIF(NOSA!$O$1:O6811,تحویلی!$E$1),"")),"")</f>
        <v/>
      </c>
      <c r="E6811" s="10" t="str">
        <f t="shared" si="436"/>
        <v>10008862</v>
      </c>
      <c r="F6811" s="10" t="str">
        <f>IFERROR(VLOOKUP(I6811,DATABASE!$N:$O,2,FALSE),"")</f>
        <v>دستكش ضد برش سبك</v>
      </c>
      <c r="G6811" s="3" t="s">
        <v>3628</v>
      </c>
      <c r="H6811" s="4">
        <v>10008</v>
      </c>
      <c r="I6811" s="3" t="s">
        <v>1442</v>
      </c>
      <c r="J6811" s="3" t="s">
        <v>22</v>
      </c>
      <c r="K6811" s="5">
        <v>1</v>
      </c>
      <c r="L6811" s="3" t="s">
        <v>3</v>
      </c>
      <c r="M6811" s="3" t="s">
        <v>47</v>
      </c>
      <c r="N6811" s="3" t="s">
        <v>2892</v>
      </c>
      <c r="O6811" s="1">
        <v>862</v>
      </c>
      <c r="P6811" s="4">
        <v>0</v>
      </c>
      <c r="Q6811" s="10">
        <f t="shared" si="437"/>
        <v>862</v>
      </c>
    </row>
    <row r="6812" spans="2:17" ht="20.25" customHeight="1">
      <c r="B6812" s="10" t="str">
        <f t="shared" si="434"/>
        <v>دستكش كف مواد سبك861</v>
      </c>
      <c r="C6812" s="10" t="str">
        <f t="shared" si="435"/>
        <v>دستكش كف مواد سبك1403/08/16861</v>
      </c>
      <c r="D6812" s="10" t="str">
        <f>IFERROR(IF(تحویلی!$E$1="","",IF(NOSA!O6812=تحویلی!$E$1,تحویلی!$E$1&amp;COUNTIF(NOSA!$O$1:O6812,تحویلی!$E$1),"")),"")</f>
        <v/>
      </c>
      <c r="E6812" s="10" t="str">
        <f t="shared" si="436"/>
        <v>10009861</v>
      </c>
      <c r="F6812" s="10" t="str">
        <f>IFERROR(VLOOKUP(I6812,DATABASE!$N:$O,2,FALSE),"")</f>
        <v>دستكش كف مواد سبك</v>
      </c>
      <c r="G6812" s="3" t="s">
        <v>3628</v>
      </c>
      <c r="H6812" s="4">
        <v>10009</v>
      </c>
      <c r="I6812" s="3" t="s">
        <v>1456</v>
      </c>
      <c r="J6812" s="3" t="s">
        <v>2</v>
      </c>
      <c r="K6812" s="5">
        <v>1</v>
      </c>
      <c r="L6812" s="3" t="s">
        <v>3</v>
      </c>
      <c r="M6812" s="3" t="s">
        <v>47</v>
      </c>
      <c r="N6812" s="3" t="s">
        <v>3217</v>
      </c>
      <c r="O6812" s="1">
        <v>861</v>
      </c>
      <c r="P6812" s="4">
        <v>0</v>
      </c>
      <c r="Q6812" s="10">
        <f t="shared" si="437"/>
        <v>861</v>
      </c>
    </row>
    <row r="6813" spans="2:17" ht="20.25" customHeight="1">
      <c r="B6813" s="10" t="str">
        <f t="shared" si="434"/>
        <v>بند كفش848</v>
      </c>
      <c r="C6813" s="10" t="str">
        <f t="shared" si="435"/>
        <v>بند كفش1403/08/16848</v>
      </c>
      <c r="D6813" s="10" t="str">
        <f>IFERROR(IF(تحویلی!$E$1="","",IF(NOSA!O6813=تحویلی!$E$1,تحویلی!$E$1&amp;COUNTIF(NOSA!$O$1:O6813,تحویلی!$E$1),"")),"")</f>
        <v/>
      </c>
      <c r="E6813" s="10" t="str">
        <f t="shared" si="436"/>
        <v>10017848</v>
      </c>
      <c r="F6813" s="10" t="str">
        <f>IFERROR(VLOOKUP(I6813,DATABASE!$N:$O,2,FALSE),"")</f>
        <v>بند كفش</v>
      </c>
      <c r="G6813" s="3" t="s">
        <v>3628</v>
      </c>
      <c r="H6813" s="4">
        <v>10017</v>
      </c>
      <c r="I6813" s="3" t="s">
        <v>1462</v>
      </c>
      <c r="J6813" s="3" t="s">
        <v>450</v>
      </c>
      <c r="K6813" s="5">
        <v>2</v>
      </c>
      <c r="L6813" s="3" t="s">
        <v>3</v>
      </c>
      <c r="M6813" s="3" t="s">
        <v>47</v>
      </c>
      <c r="N6813" s="3" t="s">
        <v>2750</v>
      </c>
      <c r="O6813" s="1">
        <v>848</v>
      </c>
      <c r="P6813" s="4">
        <v>0</v>
      </c>
      <c r="Q6813" s="10">
        <f t="shared" si="437"/>
        <v>848</v>
      </c>
    </row>
    <row r="6814" spans="2:17" ht="20.25" customHeight="1">
      <c r="B6814" s="10" t="str">
        <f t="shared" si="434"/>
        <v>لباس كار ديرسوز(بلوز و شلوار)70</v>
      </c>
      <c r="C6814" s="10" t="str">
        <f t="shared" si="435"/>
        <v>لباس كار ديرسوز(بلوز و شلوار)1403/08/1670</v>
      </c>
      <c r="D6814" s="10" t="str">
        <f>IFERROR(IF(تحویلی!$E$1="","",IF(NOSA!O6814=تحویلی!$E$1,تحویلی!$E$1&amp;COUNTIF(NOSA!$O$1:O6814,تحویلی!$E$1),"")),"")</f>
        <v/>
      </c>
      <c r="E6814" s="10" t="str">
        <f t="shared" si="436"/>
        <v>1002170</v>
      </c>
      <c r="F6814" s="10" t="str">
        <f>IFERROR(VLOOKUP(I6814,DATABASE!$N:$O,2,FALSE),"")</f>
        <v>لباس كار ديرسوز(بلوز و شلوار)</v>
      </c>
      <c r="G6814" s="3" t="s">
        <v>3628</v>
      </c>
      <c r="H6814" s="4">
        <v>10021</v>
      </c>
      <c r="I6814" s="3" t="s">
        <v>1629</v>
      </c>
      <c r="J6814" s="3" t="s">
        <v>1630</v>
      </c>
      <c r="K6814" s="5">
        <v>1</v>
      </c>
      <c r="L6814" s="3" t="s">
        <v>28</v>
      </c>
      <c r="M6814" s="3" t="s">
        <v>9</v>
      </c>
      <c r="N6814" s="3" t="s">
        <v>688</v>
      </c>
      <c r="O6814" s="1">
        <v>70</v>
      </c>
      <c r="P6814" s="4">
        <v>1</v>
      </c>
      <c r="Q6814" s="10">
        <f t="shared" si="437"/>
        <v>70</v>
      </c>
    </row>
    <row r="6815" spans="2:17" ht="20.25" customHeight="1">
      <c r="B6815" s="10" t="str">
        <f t="shared" si="434"/>
        <v>دستكش ضد برش سبك70</v>
      </c>
      <c r="C6815" s="10" t="str">
        <f t="shared" si="435"/>
        <v>دستكش ضد برش سبك1403/08/1670</v>
      </c>
      <c r="D6815" s="10" t="str">
        <f>IFERROR(IF(تحویلی!$E$1="","",IF(NOSA!O6815=تحویلی!$E$1,تحویلی!$E$1&amp;COUNTIF(NOSA!$O$1:O6815,تحویلی!$E$1),"")),"")</f>
        <v/>
      </c>
      <c r="E6815" s="10" t="str">
        <f t="shared" si="436"/>
        <v>1002170</v>
      </c>
      <c r="F6815" s="10" t="str">
        <f>IFERROR(VLOOKUP(I6815,DATABASE!$N:$O,2,FALSE),"")</f>
        <v>دستكش ضد برش سبك</v>
      </c>
      <c r="G6815" s="3" t="s">
        <v>3628</v>
      </c>
      <c r="H6815" s="4">
        <v>10021</v>
      </c>
      <c r="I6815" s="3" t="s">
        <v>1442</v>
      </c>
      <c r="J6815" s="3" t="s">
        <v>22</v>
      </c>
      <c r="K6815" s="5">
        <v>1</v>
      </c>
      <c r="L6815" s="3" t="s">
        <v>3</v>
      </c>
      <c r="M6815" s="3" t="s">
        <v>9</v>
      </c>
      <c r="N6815" s="3" t="s">
        <v>688</v>
      </c>
      <c r="O6815" s="1">
        <v>70</v>
      </c>
      <c r="P6815" s="4">
        <v>1</v>
      </c>
      <c r="Q6815" s="10">
        <f t="shared" si="437"/>
        <v>70</v>
      </c>
    </row>
    <row r="6816" spans="2:17" ht="20.25" customHeight="1">
      <c r="B6816" s="10" t="str">
        <f t="shared" si="434"/>
        <v>لباس كار ديرسوز(بلوز و شلوار)698</v>
      </c>
      <c r="C6816" s="10" t="str">
        <f t="shared" si="435"/>
        <v>لباس كار ديرسوز(بلوز و شلوار)1403/08/16698</v>
      </c>
      <c r="D6816" s="10" t="str">
        <f>IFERROR(IF(تحویلی!$E$1="","",IF(NOSA!O6816=تحویلی!$E$1,تحویلی!$E$1&amp;COUNTIF(NOSA!$O$1:O6816,تحویلی!$E$1),"")),"")</f>
        <v/>
      </c>
      <c r="E6816" s="10" t="str">
        <f t="shared" si="436"/>
        <v>10024698</v>
      </c>
      <c r="F6816" s="10" t="str">
        <f>IFERROR(VLOOKUP(I6816,DATABASE!$N:$O,2,FALSE),"")</f>
        <v>لباس كار ديرسوز(بلوز و شلوار)</v>
      </c>
      <c r="G6816" s="3" t="s">
        <v>3628</v>
      </c>
      <c r="H6816" s="4">
        <v>10024</v>
      </c>
      <c r="I6816" s="3" t="s">
        <v>1634</v>
      </c>
      <c r="J6816" s="3" t="s">
        <v>1635</v>
      </c>
      <c r="K6816" s="5">
        <v>1</v>
      </c>
      <c r="L6816" s="3" t="s">
        <v>28</v>
      </c>
      <c r="M6816" s="3" t="s">
        <v>4</v>
      </c>
      <c r="N6816" s="3" t="s">
        <v>88</v>
      </c>
      <c r="O6816" s="1">
        <v>698</v>
      </c>
      <c r="P6816" s="4">
        <v>0</v>
      </c>
      <c r="Q6816" s="10">
        <f t="shared" si="437"/>
        <v>698</v>
      </c>
    </row>
    <row r="6817" spans="2:17" ht="20.25" customHeight="1">
      <c r="B6817" s="10" t="str">
        <f t="shared" si="434"/>
        <v>لباس زير زمستاني- بلوز و شلوار259</v>
      </c>
      <c r="C6817" s="10" t="str">
        <f t="shared" si="435"/>
        <v>لباس زير زمستاني- بلوز و شلوار1403/08/16259</v>
      </c>
      <c r="D6817" s="10" t="str">
        <f>IFERROR(IF(تحویلی!$E$1="","",IF(NOSA!O6817=تحویلی!$E$1,تحویلی!$E$1&amp;COUNTIF(NOSA!$O$1:O6817,تحویلی!$E$1),"")),"")</f>
        <v/>
      </c>
      <c r="E6817" s="10" t="str">
        <f t="shared" si="436"/>
        <v>10044259</v>
      </c>
      <c r="F6817" s="10" t="str">
        <f>IFERROR(VLOOKUP(I6817,DATABASE!$N:$O,2,FALSE),"")</f>
        <v>لباس زير زمستاني- بلوز و شلوار</v>
      </c>
      <c r="G6817" s="3" t="s">
        <v>3628</v>
      </c>
      <c r="H6817" s="4">
        <v>10044</v>
      </c>
      <c r="I6817" s="3" t="s">
        <v>2361</v>
      </c>
      <c r="J6817" s="3" t="s">
        <v>2826</v>
      </c>
      <c r="K6817" s="5">
        <v>1</v>
      </c>
      <c r="L6817" s="3" t="s">
        <v>28</v>
      </c>
      <c r="M6817" s="3" t="s">
        <v>4</v>
      </c>
      <c r="N6817" s="3" t="s">
        <v>188</v>
      </c>
      <c r="O6817" s="1">
        <v>259</v>
      </c>
      <c r="P6817" s="4">
        <v>0</v>
      </c>
      <c r="Q6817" s="10">
        <f t="shared" si="437"/>
        <v>259</v>
      </c>
    </row>
    <row r="6818" spans="2:17" ht="20.25" customHeight="1">
      <c r="B6818" s="10" t="str">
        <f t="shared" si="434"/>
        <v>دستكش ضد برش سبك401</v>
      </c>
      <c r="C6818" s="10" t="str">
        <f t="shared" si="435"/>
        <v>دستكش ضد برش سبك1403/08/16401</v>
      </c>
      <c r="D6818" s="10" t="str">
        <f>IFERROR(IF(تحویلی!$E$1="","",IF(NOSA!O6818=تحویلی!$E$1,تحویلی!$E$1&amp;COUNTIF(NOSA!$O$1:O6818,تحویلی!$E$1),"")),"")</f>
        <v/>
      </c>
      <c r="E6818" s="10" t="str">
        <f t="shared" si="436"/>
        <v>10045401</v>
      </c>
      <c r="F6818" s="10" t="str">
        <f>IFERROR(VLOOKUP(I6818,DATABASE!$N:$O,2,FALSE),"")</f>
        <v>دستكش ضد برش سبك</v>
      </c>
      <c r="G6818" s="3" t="s">
        <v>3628</v>
      </c>
      <c r="H6818" s="4">
        <v>10045</v>
      </c>
      <c r="I6818" s="3" t="s">
        <v>1442</v>
      </c>
      <c r="J6818" s="3" t="s">
        <v>22</v>
      </c>
      <c r="K6818" s="5">
        <v>1</v>
      </c>
      <c r="L6818" s="3" t="s">
        <v>3</v>
      </c>
      <c r="M6818" s="3" t="s">
        <v>19</v>
      </c>
      <c r="N6818" s="3" t="s">
        <v>424</v>
      </c>
      <c r="O6818" s="1">
        <v>401</v>
      </c>
      <c r="P6818" s="4">
        <v>1</v>
      </c>
      <c r="Q6818" s="10">
        <f t="shared" si="437"/>
        <v>401</v>
      </c>
    </row>
    <row r="6819" spans="2:17" ht="20.25" customHeight="1">
      <c r="B6819" s="10" t="str">
        <f t="shared" si="434"/>
        <v>كفش ايمني599</v>
      </c>
      <c r="C6819" s="10" t="str">
        <f t="shared" si="435"/>
        <v>كفش ايمني1403/08/16599</v>
      </c>
      <c r="D6819" s="10" t="str">
        <f>IFERROR(IF(تحویلی!$E$1="","",IF(NOSA!O6819=تحویلی!$E$1,تحویلی!$E$1&amp;COUNTIF(NOSA!$O$1:O6819,تحویلی!$E$1),"")),"")</f>
        <v/>
      </c>
      <c r="E6819" s="10" t="str">
        <f t="shared" si="436"/>
        <v>10046599</v>
      </c>
      <c r="F6819" s="10" t="str">
        <f>IFERROR(VLOOKUP(I6819,DATABASE!$N:$O,2,FALSE),"")</f>
        <v>كفش ايمني</v>
      </c>
      <c r="G6819" s="3" t="s">
        <v>3628</v>
      </c>
      <c r="H6819" s="4">
        <v>10046</v>
      </c>
      <c r="I6819" s="3" t="s">
        <v>1526</v>
      </c>
      <c r="J6819" s="3" t="s">
        <v>1729</v>
      </c>
      <c r="K6819" s="5">
        <v>1</v>
      </c>
      <c r="L6819" s="3" t="s">
        <v>3</v>
      </c>
      <c r="M6819" s="3" t="s">
        <v>47</v>
      </c>
      <c r="N6819" s="3" t="s">
        <v>131</v>
      </c>
      <c r="O6819" s="1">
        <v>599</v>
      </c>
      <c r="P6819" s="4">
        <v>1</v>
      </c>
      <c r="Q6819" s="10">
        <f t="shared" si="437"/>
        <v>599</v>
      </c>
    </row>
    <row r="6820" spans="2:17" ht="20.25" customHeight="1">
      <c r="B6820" s="10" t="str">
        <f t="shared" si="434"/>
        <v>لباس كار نسوز(بلوز و شلوار)725</v>
      </c>
      <c r="C6820" s="10" t="str">
        <f t="shared" si="435"/>
        <v>لباس كار نسوز(بلوز و شلوار)1403/08/16725</v>
      </c>
      <c r="D6820" s="10" t="str">
        <f>IFERROR(IF(تحویلی!$E$1="","",IF(NOSA!O6820=تحویلی!$E$1,تحویلی!$E$1&amp;COUNTIF(NOSA!$O$1:O6820,تحویلی!$E$1),"")),"")</f>
        <v/>
      </c>
      <c r="E6820" s="10" t="str">
        <f t="shared" si="436"/>
        <v>10048725</v>
      </c>
      <c r="F6820" s="10" t="str">
        <f>IFERROR(VLOOKUP(I6820,DATABASE!$N:$O,2,FALSE),"")</f>
        <v>لباس كار نسوز(بلوز و شلوار)</v>
      </c>
      <c r="G6820" s="3" t="s">
        <v>3628</v>
      </c>
      <c r="H6820" s="4">
        <v>10048</v>
      </c>
      <c r="I6820" s="3" t="s">
        <v>1655</v>
      </c>
      <c r="J6820" s="3" t="s">
        <v>1656</v>
      </c>
      <c r="K6820" s="5">
        <v>1</v>
      </c>
      <c r="L6820" s="3" t="s">
        <v>28</v>
      </c>
      <c r="M6820" s="3" t="s">
        <v>19</v>
      </c>
      <c r="N6820" s="3" t="s">
        <v>982</v>
      </c>
      <c r="O6820" s="1">
        <v>725</v>
      </c>
      <c r="P6820" s="4">
        <v>1</v>
      </c>
      <c r="Q6820" s="10">
        <f t="shared" si="437"/>
        <v>725</v>
      </c>
    </row>
    <row r="6821" spans="2:17" ht="20.25" customHeight="1">
      <c r="B6821" s="10" t="str">
        <f t="shared" si="434"/>
        <v>چكمه ايمني نسوز725</v>
      </c>
      <c r="C6821" s="10" t="str">
        <f t="shared" si="435"/>
        <v>چكمه ايمني نسوز1403/08/16725</v>
      </c>
      <c r="D6821" s="10" t="str">
        <f>IFERROR(IF(تحویلی!$E$1="","",IF(NOSA!O6821=تحویلی!$E$1,تحویلی!$E$1&amp;COUNTIF(NOSA!$O$1:O6821,تحویلی!$E$1),"")),"")</f>
        <v/>
      </c>
      <c r="E6821" s="10" t="str">
        <f t="shared" si="436"/>
        <v>10048725</v>
      </c>
      <c r="F6821" s="10" t="str">
        <f>IFERROR(VLOOKUP(I6821,DATABASE!$N:$O,2,FALSE),"")</f>
        <v>چكمه ايمني نسوز</v>
      </c>
      <c r="G6821" s="3" t="s">
        <v>3628</v>
      </c>
      <c r="H6821" s="4">
        <v>10048</v>
      </c>
      <c r="I6821" s="3" t="s">
        <v>1695</v>
      </c>
      <c r="J6821" s="3" t="s">
        <v>1696</v>
      </c>
      <c r="K6821" s="5">
        <v>1</v>
      </c>
      <c r="L6821" s="3" t="s">
        <v>3</v>
      </c>
      <c r="M6821" s="3" t="s">
        <v>19</v>
      </c>
      <c r="N6821" s="3" t="s">
        <v>982</v>
      </c>
      <c r="O6821" s="1">
        <v>725</v>
      </c>
      <c r="P6821" s="4">
        <v>1</v>
      </c>
      <c r="Q6821" s="10">
        <f t="shared" si="437"/>
        <v>725</v>
      </c>
    </row>
    <row r="6822" spans="2:17" ht="20.25" customHeight="1">
      <c r="B6822" s="10" t="str">
        <f t="shared" si="434"/>
        <v>پيشبند نسوز چرمي725</v>
      </c>
      <c r="C6822" s="10" t="str">
        <f t="shared" si="435"/>
        <v>پيشبند نسوز چرمي1403/08/16725</v>
      </c>
      <c r="D6822" s="10" t="str">
        <f>IFERROR(IF(تحویلی!$E$1="","",IF(NOSA!O6822=تحویلی!$E$1,تحویلی!$E$1&amp;COUNTIF(NOSA!$O$1:O6822,تحویلی!$E$1),"")),"")</f>
        <v/>
      </c>
      <c r="E6822" s="10" t="str">
        <f t="shared" si="436"/>
        <v>10048725</v>
      </c>
      <c r="F6822" s="10" t="str">
        <f>IFERROR(VLOOKUP(I6822,DATABASE!$N:$O,2,FALSE),"")</f>
        <v>پيشبند نسوز چرمي</v>
      </c>
      <c r="G6822" s="3" t="s">
        <v>3628</v>
      </c>
      <c r="H6822" s="4">
        <v>10048</v>
      </c>
      <c r="I6822" s="3" t="s">
        <v>1459</v>
      </c>
      <c r="J6822" s="3" t="s">
        <v>15</v>
      </c>
      <c r="K6822" s="5">
        <v>1</v>
      </c>
      <c r="L6822" s="3" t="s">
        <v>8</v>
      </c>
      <c r="M6822" s="3" t="s">
        <v>19</v>
      </c>
      <c r="N6822" s="3" t="s">
        <v>982</v>
      </c>
      <c r="O6822" s="1">
        <v>725</v>
      </c>
      <c r="P6822" s="4">
        <v>1</v>
      </c>
      <c r="Q6822" s="10">
        <f t="shared" si="437"/>
        <v>725</v>
      </c>
    </row>
    <row r="6823" spans="2:17" ht="20.25" customHeight="1">
      <c r="B6823" s="10" t="str">
        <f t="shared" si="434"/>
        <v>دستكش ساق بلند نسوز725</v>
      </c>
      <c r="C6823" s="10" t="str">
        <f t="shared" si="435"/>
        <v>دستكش ساق بلند نسوز1403/08/16725</v>
      </c>
      <c r="D6823" s="10" t="str">
        <f>IFERROR(IF(تحویلی!$E$1="","",IF(NOSA!O6823=تحویلی!$E$1,تحویلی!$E$1&amp;COUNTIF(NOSA!$O$1:O6823,تحویلی!$E$1),"")),"")</f>
        <v/>
      </c>
      <c r="E6823" s="10" t="str">
        <f t="shared" si="436"/>
        <v>10048725</v>
      </c>
      <c r="F6823" s="10" t="str">
        <f>IFERROR(VLOOKUP(I6823,DATABASE!$N:$O,2,FALSE),"")</f>
        <v>دستكش ساق بلند نسوز</v>
      </c>
      <c r="G6823" s="3" t="s">
        <v>3628</v>
      </c>
      <c r="H6823" s="4">
        <v>10048</v>
      </c>
      <c r="I6823" s="3" t="s">
        <v>1461</v>
      </c>
      <c r="J6823" s="3" t="s">
        <v>34</v>
      </c>
      <c r="K6823" s="5">
        <v>1</v>
      </c>
      <c r="L6823" s="3" t="s">
        <v>3</v>
      </c>
      <c r="M6823" s="3" t="s">
        <v>19</v>
      </c>
      <c r="N6823" s="3" t="s">
        <v>982</v>
      </c>
      <c r="O6823" s="1">
        <v>725</v>
      </c>
      <c r="P6823" s="4">
        <v>0</v>
      </c>
      <c r="Q6823" s="10">
        <f t="shared" si="437"/>
        <v>725</v>
      </c>
    </row>
    <row r="6824" spans="2:17" ht="20.25" customHeight="1">
      <c r="B6824" s="10" t="str">
        <f t="shared" si="434"/>
        <v>دستكش ضد برش سبك725</v>
      </c>
      <c r="C6824" s="10" t="str">
        <f t="shared" si="435"/>
        <v>دستكش ضد برش سبك1403/08/16725</v>
      </c>
      <c r="D6824" s="10" t="str">
        <f>IFERROR(IF(تحویلی!$E$1="","",IF(NOSA!O6824=تحویلی!$E$1,تحویلی!$E$1&amp;COUNTIF(NOSA!$O$1:O6824,تحویلی!$E$1),"")),"")</f>
        <v/>
      </c>
      <c r="E6824" s="10" t="str">
        <f t="shared" si="436"/>
        <v>10048725</v>
      </c>
      <c r="F6824" s="10" t="str">
        <f>IFERROR(VLOOKUP(I6824,DATABASE!$N:$O,2,FALSE),"")</f>
        <v>دستكش ضد برش سبك</v>
      </c>
      <c r="G6824" s="3" t="s">
        <v>3628</v>
      </c>
      <c r="H6824" s="4">
        <v>10048</v>
      </c>
      <c r="I6824" s="3" t="s">
        <v>1442</v>
      </c>
      <c r="J6824" s="3" t="s">
        <v>22</v>
      </c>
      <c r="K6824" s="5">
        <v>1</v>
      </c>
      <c r="L6824" s="3" t="s">
        <v>3</v>
      </c>
      <c r="M6824" s="3" t="s">
        <v>19</v>
      </c>
      <c r="N6824" s="3" t="s">
        <v>982</v>
      </c>
      <c r="O6824" s="1">
        <v>725</v>
      </c>
      <c r="P6824" s="4">
        <v>0</v>
      </c>
      <c r="Q6824" s="10">
        <f t="shared" si="437"/>
        <v>725</v>
      </c>
    </row>
    <row r="6825" spans="2:17" ht="20.25" customHeight="1">
      <c r="B6825" s="10" t="str">
        <f t="shared" si="434"/>
        <v>دستكش كف مواد سبك673</v>
      </c>
      <c r="C6825" s="10" t="str">
        <f t="shared" si="435"/>
        <v>دستكش كف مواد سبك1403/08/16673</v>
      </c>
      <c r="D6825" s="10" t="str">
        <f>IFERROR(IF(تحویلی!$E$1="","",IF(NOSA!O6825=تحویلی!$E$1,تحویلی!$E$1&amp;COUNTIF(NOSA!$O$1:O6825,تحویلی!$E$1),"")),"")</f>
        <v/>
      </c>
      <c r="E6825" s="10" t="str">
        <f t="shared" si="436"/>
        <v>10050673</v>
      </c>
      <c r="F6825" s="10" t="str">
        <f>IFERROR(VLOOKUP(I6825,DATABASE!$N:$O,2,FALSE),"")</f>
        <v>دستكش كف مواد سبك</v>
      </c>
      <c r="G6825" s="3" t="s">
        <v>3628</v>
      </c>
      <c r="H6825" s="4">
        <v>10050</v>
      </c>
      <c r="I6825" s="3" t="s">
        <v>1456</v>
      </c>
      <c r="J6825" s="3" t="s">
        <v>2</v>
      </c>
      <c r="K6825" s="5">
        <v>1</v>
      </c>
      <c r="L6825" s="3" t="s">
        <v>3</v>
      </c>
      <c r="M6825" s="3" t="s">
        <v>47</v>
      </c>
      <c r="N6825" s="3" t="s">
        <v>1324</v>
      </c>
      <c r="O6825" s="1">
        <v>673</v>
      </c>
      <c r="P6825" s="4">
        <v>0</v>
      </c>
      <c r="Q6825" s="10">
        <f t="shared" si="437"/>
        <v>673</v>
      </c>
    </row>
    <row r="6826" spans="2:17" ht="20.25" customHeight="1">
      <c r="B6826" s="10" t="str">
        <f t="shared" si="434"/>
        <v>دستكش ضد برش سبك898</v>
      </c>
      <c r="C6826" s="10" t="str">
        <f t="shared" si="435"/>
        <v>دستكش ضد برش سبك1403/08/16898</v>
      </c>
      <c r="D6826" s="10" t="str">
        <f>IFERROR(IF(تحویلی!$E$1="","",IF(NOSA!O6826=تحویلی!$E$1,تحویلی!$E$1&amp;COUNTIF(NOSA!$O$1:O6826,تحویلی!$E$1),"")),"")</f>
        <v/>
      </c>
      <c r="E6826" s="10" t="str">
        <f t="shared" si="436"/>
        <v>10051898</v>
      </c>
      <c r="F6826" s="10" t="str">
        <f>IFERROR(VLOOKUP(I6826,DATABASE!$N:$O,2,FALSE),"")</f>
        <v>دستكش ضد برش سبك</v>
      </c>
      <c r="G6826" s="3" t="s">
        <v>3628</v>
      </c>
      <c r="H6826" s="4">
        <v>10051</v>
      </c>
      <c r="I6826" s="3" t="s">
        <v>1442</v>
      </c>
      <c r="J6826" s="3" t="s">
        <v>22</v>
      </c>
      <c r="K6826" s="5">
        <v>1</v>
      </c>
      <c r="L6826" s="3" t="s">
        <v>3</v>
      </c>
      <c r="M6826" s="3" t="s">
        <v>9</v>
      </c>
      <c r="N6826" s="3" t="s">
        <v>3511</v>
      </c>
      <c r="O6826" s="1">
        <v>898</v>
      </c>
      <c r="P6826" s="4">
        <v>0</v>
      </c>
      <c r="Q6826" s="10">
        <f t="shared" si="437"/>
        <v>898</v>
      </c>
    </row>
    <row r="6827" spans="2:17" ht="20.25" customHeight="1">
      <c r="B6827" s="10" t="str">
        <f t="shared" si="434"/>
        <v>دستكش كف مواد سبك387</v>
      </c>
      <c r="C6827" s="10" t="str">
        <f t="shared" si="435"/>
        <v>دستكش كف مواد سبك1403/08/16387</v>
      </c>
      <c r="D6827" s="10" t="str">
        <f>IFERROR(IF(تحویلی!$E$1="","",IF(NOSA!O6827=تحویلی!$E$1,تحویلی!$E$1&amp;COUNTIF(NOSA!$O$1:O6827,تحویلی!$E$1),"")),"")</f>
        <v/>
      </c>
      <c r="E6827" s="10" t="str">
        <f t="shared" si="436"/>
        <v>10052387</v>
      </c>
      <c r="F6827" s="10" t="str">
        <f>IFERROR(VLOOKUP(I6827,DATABASE!$N:$O,2,FALSE),"")</f>
        <v>دستكش كف مواد سبك</v>
      </c>
      <c r="G6827" s="3" t="s">
        <v>3628</v>
      </c>
      <c r="H6827" s="4">
        <v>10052</v>
      </c>
      <c r="I6827" s="3" t="s">
        <v>1456</v>
      </c>
      <c r="J6827" s="3" t="s">
        <v>2</v>
      </c>
      <c r="K6827" s="5">
        <v>1</v>
      </c>
      <c r="L6827" s="3" t="s">
        <v>3</v>
      </c>
      <c r="M6827" s="3" t="s">
        <v>19</v>
      </c>
      <c r="N6827" s="3" t="s">
        <v>2857</v>
      </c>
      <c r="O6827" s="1">
        <v>387</v>
      </c>
      <c r="P6827" s="4">
        <v>0</v>
      </c>
      <c r="Q6827" s="10">
        <f t="shared" si="437"/>
        <v>387</v>
      </c>
    </row>
    <row r="6828" spans="2:17" ht="20.25" customHeight="1">
      <c r="B6828" s="10" t="str">
        <f t="shared" si="434"/>
        <v>دستكش ضد برش سبك</v>
      </c>
      <c r="C6828" s="10" t="str">
        <f t="shared" si="435"/>
        <v>دستكش ضد برش سبك1403/08/17893</v>
      </c>
      <c r="D6828" s="10" t="str">
        <f>IFERROR(IF(تحویلی!$E$1="","",IF(NOSA!O6828=تحویلی!$E$1,تحویلی!$E$1&amp;COUNTIF(NOSA!$O$1:O6828,تحویلی!$E$1),"")),"")</f>
        <v/>
      </c>
      <c r="E6828" s="10" t="str">
        <f t="shared" si="436"/>
        <v>10056893</v>
      </c>
      <c r="F6828" s="10" t="str">
        <f>IFERROR(VLOOKUP(I6828,DATABASE!$N:$O,2,FALSE),"")</f>
        <v>دستكش ضد برش سبك</v>
      </c>
      <c r="G6828" s="3" t="s">
        <v>3629</v>
      </c>
      <c r="H6828" s="4">
        <v>10056</v>
      </c>
      <c r="I6828" s="3" t="s">
        <v>1442</v>
      </c>
      <c r="J6828" s="3" t="s">
        <v>22</v>
      </c>
      <c r="K6828" s="5">
        <v>1</v>
      </c>
      <c r="L6828" s="3" t="s">
        <v>3</v>
      </c>
      <c r="M6828" s="3" t="s">
        <v>47</v>
      </c>
      <c r="N6828" s="3" t="s">
        <v>3439</v>
      </c>
      <c r="O6828" s="1">
        <v>893</v>
      </c>
      <c r="P6828" s="4">
        <v>0</v>
      </c>
      <c r="Q6828" s="576"/>
    </row>
    <row r="6829" spans="2:17" ht="20.25" customHeight="1">
      <c r="B6829" s="10" t="str">
        <f t="shared" si="434"/>
        <v>دستكش كف مواد سبك</v>
      </c>
      <c r="C6829" s="10" t="str">
        <f t="shared" si="435"/>
        <v>دستكش كف مواد سبك1403/08/17254</v>
      </c>
      <c r="D6829" s="10" t="str">
        <f>IFERROR(IF(تحویلی!$E$1="","",IF(NOSA!O6829=تحویلی!$E$1,تحویلی!$E$1&amp;COUNTIF(NOSA!$O$1:O6829,تحویلی!$E$1),"")),"")</f>
        <v/>
      </c>
      <c r="E6829" s="10" t="str">
        <f t="shared" si="436"/>
        <v>10059254</v>
      </c>
      <c r="F6829" s="10" t="str">
        <f>IFERROR(VLOOKUP(I6829,DATABASE!$N:$O,2,FALSE),"")</f>
        <v>دستكش كف مواد سبك</v>
      </c>
      <c r="G6829" s="3" t="s">
        <v>3629</v>
      </c>
      <c r="H6829" s="4">
        <v>10059</v>
      </c>
      <c r="I6829" s="3" t="s">
        <v>1456</v>
      </c>
      <c r="J6829" s="3" t="s">
        <v>2</v>
      </c>
      <c r="K6829" s="5">
        <v>1</v>
      </c>
      <c r="L6829" s="3" t="s">
        <v>3</v>
      </c>
      <c r="M6829" s="3" t="s">
        <v>47</v>
      </c>
      <c r="N6829" s="3" t="s">
        <v>279</v>
      </c>
      <c r="O6829" s="1">
        <v>254</v>
      </c>
      <c r="P6829" s="4">
        <v>0</v>
      </c>
      <c r="Q6829" s="576"/>
    </row>
    <row r="6830" spans="2:17" ht="20.25" customHeight="1">
      <c r="B6830" s="10" t="str">
        <f t="shared" si="434"/>
        <v/>
      </c>
      <c r="C6830" s="10" t="str">
        <f t="shared" si="435"/>
        <v>1403/08/17741</v>
      </c>
      <c r="D6830" s="10" t="str">
        <f>IFERROR(IF(تحویلی!$E$1="","",IF(NOSA!O6830=تحویلی!$E$1,تحویلی!$E$1&amp;COUNTIF(NOSA!$O$1:O6830,تحویلی!$E$1),"")),"")</f>
        <v/>
      </c>
      <c r="E6830" s="10" t="str">
        <f t="shared" si="436"/>
        <v>10061741</v>
      </c>
      <c r="F6830" s="10" t="str">
        <f>IFERROR(VLOOKUP(I6830,DATABASE!$N:$O,2,FALSE),"")</f>
        <v/>
      </c>
      <c r="G6830" s="3" t="s">
        <v>3629</v>
      </c>
      <c r="H6830" s="4">
        <v>10061</v>
      </c>
      <c r="I6830" s="3" t="s">
        <v>2624</v>
      </c>
      <c r="J6830" s="3" t="s">
        <v>466</v>
      </c>
      <c r="K6830" s="5">
        <v>200</v>
      </c>
      <c r="L6830" s="3" t="s">
        <v>8</v>
      </c>
      <c r="M6830" s="3" t="s">
        <v>63</v>
      </c>
      <c r="N6830" s="3" t="s">
        <v>3993</v>
      </c>
      <c r="O6830" s="1">
        <v>741</v>
      </c>
      <c r="P6830" s="4">
        <v>0</v>
      </c>
      <c r="Q6830" s="576"/>
    </row>
    <row r="6831" spans="2:17" ht="20.25" customHeight="1">
      <c r="B6831" s="10" t="str">
        <f t="shared" si="434"/>
        <v>دستكش ضد برش سبك</v>
      </c>
      <c r="C6831" s="10" t="str">
        <f t="shared" si="435"/>
        <v>دستكش ضد برش سبك1403/08/17894</v>
      </c>
      <c r="D6831" s="10" t="str">
        <f>IFERROR(IF(تحویلی!$E$1="","",IF(NOSA!O6831=تحویلی!$E$1,تحویلی!$E$1&amp;COUNTIF(NOSA!$O$1:O6831,تحویلی!$E$1),"")),"")</f>
        <v/>
      </c>
      <c r="E6831" s="10" t="str">
        <f t="shared" si="436"/>
        <v>10064894</v>
      </c>
      <c r="F6831" s="10" t="str">
        <f>IFERROR(VLOOKUP(I6831,DATABASE!$N:$O,2,FALSE),"")</f>
        <v>دستكش ضد برش سبك</v>
      </c>
      <c r="G6831" s="3" t="s">
        <v>3629</v>
      </c>
      <c r="H6831" s="4">
        <v>10064</v>
      </c>
      <c r="I6831" s="3" t="s">
        <v>1442</v>
      </c>
      <c r="J6831" s="3" t="s">
        <v>22</v>
      </c>
      <c r="K6831" s="5">
        <v>1</v>
      </c>
      <c r="L6831" s="3" t="s">
        <v>3</v>
      </c>
      <c r="M6831" s="3" t="s">
        <v>40</v>
      </c>
      <c r="N6831" s="3" t="s">
        <v>3962</v>
      </c>
      <c r="O6831" s="1">
        <v>894</v>
      </c>
      <c r="P6831" s="4">
        <v>1</v>
      </c>
      <c r="Q6831" s="576"/>
    </row>
    <row r="6832" spans="2:17" ht="20.25" customHeight="1">
      <c r="B6832" s="10" t="str">
        <f t="shared" si="434"/>
        <v/>
      </c>
      <c r="C6832" s="10" t="str">
        <f t="shared" si="435"/>
        <v>1403/08/17898</v>
      </c>
      <c r="D6832" s="10" t="str">
        <f>IFERROR(IF(تحویلی!$E$1="","",IF(NOSA!O6832=تحویلی!$E$1,تحویلی!$E$1&amp;COUNTIF(NOSA!$O$1:O6832,تحویلی!$E$1),"")),"")</f>
        <v/>
      </c>
      <c r="E6832" s="10" t="str">
        <f t="shared" si="436"/>
        <v>10084898</v>
      </c>
      <c r="F6832" s="10" t="str">
        <f>IFERROR(VLOOKUP(I6832,DATABASE!$N:$O,2,FALSE),"")</f>
        <v/>
      </c>
      <c r="G6832" s="3" t="s">
        <v>3629</v>
      </c>
      <c r="H6832" s="4">
        <v>10084</v>
      </c>
      <c r="I6832" s="3" t="s">
        <v>2699</v>
      </c>
      <c r="J6832" s="3" t="s">
        <v>7</v>
      </c>
      <c r="K6832" s="5">
        <v>1</v>
      </c>
      <c r="L6832" s="3" t="s">
        <v>8</v>
      </c>
      <c r="M6832" s="3" t="s">
        <v>9</v>
      </c>
      <c r="N6832" s="3" t="s">
        <v>3994</v>
      </c>
      <c r="O6832" s="1">
        <v>898</v>
      </c>
      <c r="P6832" s="4">
        <v>0</v>
      </c>
      <c r="Q6832" s="576"/>
    </row>
    <row r="6833" spans="2:17" ht="20.25" customHeight="1">
      <c r="B6833" s="10" t="str">
        <f t="shared" si="434"/>
        <v>كفش ايمني</v>
      </c>
      <c r="C6833" s="10" t="str">
        <f t="shared" si="435"/>
        <v>كفش ايمني1403/08/17277</v>
      </c>
      <c r="D6833" s="10" t="str">
        <f>IFERROR(IF(تحویلی!$E$1="","",IF(NOSA!O6833=تحویلی!$E$1,تحویلی!$E$1&amp;COUNTIF(NOSA!$O$1:O6833,تحویلی!$E$1),"")),"")</f>
        <v/>
      </c>
      <c r="E6833" s="10" t="str">
        <f t="shared" si="436"/>
        <v>10087277</v>
      </c>
      <c r="F6833" s="10" t="str">
        <f>IFERROR(VLOOKUP(I6833,DATABASE!$N:$O,2,FALSE),"")</f>
        <v>كفش ايمني</v>
      </c>
      <c r="G6833" s="3" t="s">
        <v>3629</v>
      </c>
      <c r="H6833" s="4">
        <v>10087</v>
      </c>
      <c r="I6833" s="3" t="s">
        <v>1497</v>
      </c>
      <c r="J6833" s="3" t="s">
        <v>2683</v>
      </c>
      <c r="K6833" s="5">
        <v>1</v>
      </c>
      <c r="L6833" s="3" t="s">
        <v>3</v>
      </c>
      <c r="M6833" s="3" t="s">
        <v>47</v>
      </c>
      <c r="N6833" s="3" t="s">
        <v>79</v>
      </c>
      <c r="O6833" s="1">
        <v>277</v>
      </c>
      <c r="P6833" s="4">
        <v>1</v>
      </c>
      <c r="Q6833" s="576"/>
    </row>
    <row r="6834" spans="2:17" ht="20.25" customHeight="1">
      <c r="B6834" s="10" t="str">
        <f t="shared" si="434"/>
        <v>دستكش ضد برش سبك</v>
      </c>
      <c r="C6834" s="10" t="str">
        <f t="shared" si="435"/>
        <v>دستكش ضد برش سبك1403/08/17259</v>
      </c>
      <c r="D6834" s="10" t="str">
        <f>IFERROR(IF(تحویلی!$E$1="","",IF(NOSA!O6834=تحویلی!$E$1,تحویلی!$E$1&amp;COUNTIF(NOSA!$O$1:O6834,تحویلی!$E$1),"")),"")</f>
        <v/>
      </c>
      <c r="E6834" s="10" t="str">
        <f t="shared" si="436"/>
        <v>10089259</v>
      </c>
      <c r="F6834" s="10" t="str">
        <f>IFERROR(VLOOKUP(I6834,DATABASE!$N:$O,2,FALSE),"")</f>
        <v>دستكش ضد برش سبك</v>
      </c>
      <c r="G6834" s="3" t="s">
        <v>3629</v>
      </c>
      <c r="H6834" s="4">
        <v>10089</v>
      </c>
      <c r="I6834" s="3" t="s">
        <v>1442</v>
      </c>
      <c r="J6834" s="3" t="s">
        <v>22</v>
      </c>
      <c r="K6834" s="5">
        <v>1</v>
      </c>
      <c r="L6834" s="3" t="s">
        <v>3</v>
      </c>
      <c r="M6834" s="3" t="s">
        <v>4</v>
      </c>
      <c r="N6834" s="3" t="s">
        <v>13</v>
      </c>
      <c r="O6834" s="1">
        <v>259</v>
      </c>
      <c r="P6834" s="4">
        <v>0</v>
      </c>
      <c r="Q6834" s="576"/>
    </row>
    <row r="6835" spans="2:17" ht="20.25" customHeight="1">
      <c r="B6835" s="10" t="str">
        <f t="shared" si="434"/>
        <v>لباس كار ديرسوز(بلوز و شلوار)</v>
      </c>
      <c r="C6835" s="10" t="str">
        <f t="shared" si="435"/>
        <v>لباس كار ديرسوز(بلوز و شلوار)1403/08/18545</v>
      </c>
      <c r="D6835" s="10" t="str">
        <f>IFERROR(IF(تحویلی!$E$1="","",IF(NOSA!O6835=تحویلی!$E$1,تحویلی!$E$1&amp;COUNTIF(NOSA!$O$1:O6835,تحویلی!$E$1),"")),"")</f>
        <v/>
      </c>
      <c r="E6835" s="10" t="str">
        <f t="shared" si="436"/>
        <v>10101545</v>
      </c>
      <c r="F6835" s="10" t="str">
        <f>IFERROR(VLOOKUP(I6835,DATABASE!$N:$O,2,FALSE),"")</f>
        <v>لباس كار ديرسوز(بلوز و شلوار)</v>
      </c>
      <c r="G6835" s="3" t="s">
        <v>3630</v>
      </c>
      <c r="H6835" s="4">
        <v>10101</v>
      </c>
      <c r="I6835" s="3" t="s">
        <v>1629</v>
      </c>
      <c r="J6835" s="3" t="s">
        <v>1630</v>
      </c>
      <c r="K6835" s="5">
        <v>1</v>
      </c>
      <c r="L6835" s="3" t="s">
        <v>28</v>
      </c>
      <c r="M6835" s="3" t="s">
        <v>4</v>
      </c>
      <c r="N6835" s="3" t="s">
        <v>927</v>
      </c>
      <c r="O6835" s="1">
        <v>545</v>
      </c>
      <c r="P6835" s="4">
        <v>0</v>
      </c>
      <c r="Q6835" s="576"/>
    </row>
    <row r="6836" spans="2:17" ht="20.25" customHeight="1">
      <c r="B6836" s="10" t="str">
        <f t="shared" si="434"/>
        <v>دستكش ضد برش سبك</v>
      </c>
      <c r="C6836" s="10" t="str">
        <f t="shared" si="435"/>
        <v>دستكش ضد برش سبك1403/08/18545</v>
      </c>
      <c r="D6836" s="10" t="str">
        <f>IFERROR(IF(تحویلی!$E$1="","",IF(NOSA!O6836=تحویلی!$E$1,تحویلی!$E$1&amp;COUNTIF(NOSA!$O$1:O6836,تحویلی!$E$1),"")),"")</f>
        <v/>
      </c>
      <c r="E6836" s="10" t="str">
        <f t="shared" si="436"/>
        <v>10101545</v>
      </c>
      <c r="F6836" s="10" t="str">
        <f>IFERROR(VLOOKUP(I6836,DATABASE!$N:$O,2,FALSE),"")</f>
        <v>دستكش ضد برش سبك</v>
      </c>
      <c r="G6836" s="3" t="s">
        <v>3630</v>
      </c>
      <c r="H6836" s="4">
        <v>10101</v>
      </c>
      <c r="I6836" s="3" t="s">
        <v>1442</v>
      </c>
      <c r="J6836" s="3" t="s">
        <v>22</v>
      </c>
      <c r="K6836" s="5">
        <v>1</v>
      </c>
      <c r="L6836" s="3" t="s">
        <v>3</v>
      </c>
      <c r="M6836" s="3" t="s">
        <v>4</v>
      </c>
      <c r="N6836" s="3" t="s">
        <v>927</v>
      </c>
      <c r="O6836" s="1">
        <v>545</v>
      </c>
      <c r="P6836" s="4">
        <v>0</v>
      </c>
      <c r="Q6836" s="576"/>
    </row>
    <row r="6837" spans="2:17" ht="20.25" customHeight="1">
      <c r="B6837" s="10" t="str">
        <f t="shared" si="434"/>
        <v>دستكش ضد برش سبك</v>
      </c>
      <c r="C6837" s="10" t="str">
        <f t="shared" si="435"/>
        <v>دستكش ضد برش سبك1403/08/18460</v>
      </c>
      <c r="D6837" s="10" t="str">
        <f>IFERROR(IF(تحویلی!$E$1="","",IF(NOSA!O6837=تحویلی!$E$1,تحویلی!$E$1&amp;COUNTIF(NOSA!$O$1:O6837,تحویلی!$E$1),"")),"")</f>
        <v/>
      </c>
      <c r="E6837" s="10" t="str">
        <f t="shared" si="436"/>
        <v>10103460</v>
      </c>
      <c r="F6837" s="10" t="str">
        <f>IFERROR(VLOOKUP(I6837,DATABASE!$N:$O,2,FALSE),"")</f>
        <v>دستكش ضد برش سبك</v>
      </c>
      <c r="G6837" s="3" t="s">
        <v>3630</v>
      </c>
      <c r="H6837" s="4">
        <v>10103</v>
      </c>
      <c r="I6837" s="3" t="s">
        <v>1442</v>
      </c>
      <c r="J6837" s="3" t="s">
        <v>22</v>
      </c>
      <c r="K6837" s="5">
        <v>1</v>
      </c>
      <c r="L6837" s="3" t="s">
        <v>3</v>
      </c>
      <c r="M6837" s="3" t="s">
        <v>47</v>
      </c>
      <c r="N6837" s="3" t="s">
        <v>140</v>
      </c>
      <c r="O6837" s="1">
        <v>460</v>
      </c>
      <c r="P6837" s="4">
        <v>0</v>
      </c>
      <c r="Q6837" s="576"/>
    </row>
    <row r="6838" spans="2:17" ht="20.25" customHeight="1">
      <c r="B6838" s="10" t="str">
        <f t="shared" si="434"/>
        <v>فيلتر ماسك نيم صورت (3M) مدل 2091</v>
      </c>
      <c r="C6838" s="10" t="str">
        <f t="shared" si="435"/>
        <v>فيلتر ماسك نيم صورت (3M) مدل 20911403/08/18751</v>
      </c>
      <c r="D6838" s="10" t="str">
        <f>IFERROR(IF(تحویلی!$E$1="","",IF(NOSA!O6838=تحویلی!$E$1,تحویلی!$E$1&amp;COUNTIF(NOSA!$O$1:O6838,تحویلی!$E$1),"")),"")</f>
        <v/>
      </c>
      <c r="E6838" s="10" t="str">
        <f t="shared" si="436"/>
        <v>10105751</v>
      </c>
      <c r="F6838" s="10" t="str">
        <f>IFERROR(VLOOKUP(I6838,DATABASE!$N:$O,2,FALSE),"")</f>
        <v>فيلتر ماسك نيم صورت (3M) مدل 2091</v>
      </c>
      <c r="G6838" s="3" t="s">
        <v>3630</v>
      </c>
      <c r="H6838" s="4">
        <v>10105</v>
      </c>
      <c r="I6838" s="3" t="s">
        <v>1475</v>
      </c>
      <c r="J6838" s="3" t="s">
        <v>53</v>
      </c>
      <c r="K6838" s="5">
        <v>1</v>
      </c>
      <c r="L6838" s="3" t="s">
        <v>8</v>
      </c>
      <c r="M6838" s="3" t="s">
        <v>9</v>
      </c>
      <c r="N6838" s="3" t="s">
        <v>2709</v>
      </c>
      <c r="O6838" s="1">
        <v>751</v>
      </c>
      <c r="P6838" s="4">
        <v>1</v>
      </c>
      <c r="Q6838" s="576"/>
    </row>
    <row r="6839" spans="2:17" ht="20.25" customHeight="1">
      <c r="B6839" s="10" t="str">
        <f t="shared" si="434"/>
        <v>دستكش ضد برش سبك</v>
      </c>
      <c r="C6839" s="10" t="str">
        <f t="shared" si="435"/>
        <v>دستكش ضد برش سبك1403/08/18751</v>
      </c>
      <c r="D6839" s="10" t="str">
        <f>IFERROR(IF(تحویلی!$E$1="","",IF(NOSA!O6839=تحویلی!$E$1,تحویلی!$E$1&amp;COUNTIF(NOSA!$O$1:O6839,تحویلی!$E$1),"")),"")</f>
        <v/>
      </c>
      <c r="E6839" s="10" t="str">
        <f t="shared" si="436"/>
        <v>10105751</v>
      </c>
      <c r="F6839" s="10" t="str">
        <f>IFERROR(VLOOKUP(I6839,DATABASE!$N:$O,2,FALSE),"")</f>
        <v>دستكش ضد برش سبك</v>
      </c>
      <c r="G6839" s="3" t="s">
        <v>3630</v>
      </c>
      <c r="H6839" s="4">
        <v>10105</v>
      </c>
      <c r="I6839" s="3" t="s">
        <v>1442</v>
      </c>
      <c r="J6839" s="3" t="s">
        <v>22</v>
      </c>
      <c r="K6839" s="5">
        <v>1</v>
      </c>
      <c r="L6839" s="3" t="s">
        <v>3</v>
      </c>
      <c r="M6839" s="3" t="s">
        <v>9</v>
      </c>
      <c r="N6839" s="3" t="s">
        <v>2709</v>
      </c>
      <c r="O6839" s="1">
        <v>751</v>
      </c>
      <c r="P6839" s="4">
        <v>1</v>
      </c>
      <c r="Q6839" s="576"/>
    </row>
    <row r="6840" spans="2:17" ht="20.25" customHeight="1">
      <c r="B6840" s="10" t="str">
        <f t="shared" si="434"/>
        <v>لباس كار نسوز(بلوز و شلوار)</v>
      </c>
      <c r="C6840" s="10" t="str">
        <f t="shared" si="435"/>
        <v>لباس كار نسوز(بلوز و شلوار)1403/08/1845</v>
      </c>
      <c r="D6840" s="10" t="str">
        <f>IFERROR(IF(تحویلی!$E$1="","",IF(NOSA!O6840=تحویلی!$E$1,تحویلی!$E$1&amp;COUNTIF(NOSA!$O$1:O6840,تحویلی!$E$1),"")),"")</f>
        <v/>
      </c>
      <c r="E6840" s="10" t="str">
        <f t="shared" si="436"/>
        <v>1010945</v>
      </c>
      <c r="F6840" s="10" t="str">
        <f>IFERROR(VLOOKUP(I6840,DATABASE!$N:$O,2,FALSE),"")</f>
        <v>لباس كار نسوز(بلوز و شلوار)</v>
      </c>
      <c r="G6840" s="3" t="s">
        <v>3630</v>
      </c>
      <c r="H6840" s="4">
        <v>10109</v>
      </c>
      <c r="I6840" s="3" t="s">
        <v>1701</v>
      </c>
      <c r="J6840" s="3" t="s">
        <v>1702</v>
      </c>
      <c r="K6840" s="5">
        <v>1</v>
      </c>
      <c r="L6840" s="3" t="s">
        <v>28</v>
      </c>
      <c r="M6840" s="3" t="s">
        <v>4</v>
      </c>
      <c r="N6840" s="3" t="s">
        <v>2668</v>
      </c>
      <c r="O6840" s="1">
        <v>45</v>
      </c>
      <c r="P6840" s="4">
        <v>1</v>
      </c>
      <c r="Q6840" s="576"/>
    </row>
    <row r="6841" spans="2:17" ht="20.25" customHeight="1">
      <c r="B6841" s="10" t="str">
        <f t="shared" si="434"/>
        <v>بند كفش</v>
      </c>
      <c r="C6841" s="10" t="str">
        <f t="shared" si="435"/>
        <v>بند كفش1403/08/18783</v>
      </c>
      <c r="D6841" s="10" t="str">
        <f>IFERROR(IF(تحویلی!$E$1="","",IF(NOSA!O6841=تحویلی!$E$1,تحویلی!$E$1&amp;COUNTIF(NOSA!$O$1:O6841,تحویلی!$E$1),"")),"")</f>
        <v/>
      </c>
      <c r="E6841" s="10" t="str">
        <f t="shared" si="436"/>
        <v>10114783</v>
      </c>
      <c r="F6841" s="10" t="str">
        <f>IFERROR(VLOOKUP(I6841,DATABASE!$N:$O,2,FALSE),"")</f>
        <v>بند كفش</v>
      </c>
      <c r="G6841" s="3" t="s">
        <v>3630</v>
      </c>
      <c r="H6841" s="4">
        <v>10114</v>
      </c>
      <c r="I6841" s="3" t="s">
        <v>1462</v>
      </c>
      <c r="J6841" s="3" t="s">
        <v>450</v>
      </c>
      <c r="K6841" s="5">
        <v>2</v>
      </c>
      <c r="L6841" s="3" t="s">
        <v>3</v>
      </c>
      <c r="M6841" s="3" t="s">
        <v>4</v>
      </c>
      <c r="N6841" s="3" t="s">
        <v>1219</v>
      </c>
      <c r="O6841" s="1">
        <v>783</v>
      </c>
      <c r="P6841" s="4">
        <v>0</v>
      </c>
      <c r="Q6841" s="576"/>
    </row>
    <row r="6842" spans="2:17" ht="20.25" customHeight="1">
      <c r="B6842" s="10" t="str">
        <f t="shared" si="434"/>
        <v>دستكش كف مواد سبك</v>
      </c>
      <c r="C6842" s="10" t="str">
        <f t="shared" si="435"/>
        <v>دستكش كف مواد سبك1403/08/18822</v>
      </c>
      <c r="D6842" s="10" t="str">
        <f>IFERROR(IF(تحویلی!$E$1="","",IF(NOSA!O6842=تحویلی!$E$1,تحویلی!$E$1&amp;COUNTIF(NOSA!$O$1:O6842,تحویلی!$E$1),"")),"")</f>
        <v/>
      </c>
      <c r="E6842" s="10" t="str">
        <f t="shared" si="436"/>
        <v>10115822</v>
      </c>
      <c r="F6842" s="10" t="str">
        <f>IFERROR(VLOOKUP(I6842,DATABASE!$N:$O,2,FALSE),"")</f>
        <v>دستكش كف مواد سبك</v>
      </c>
      <c r="G6842" s="3" t="s">
        <v>3630</v>
      </c>
      <c r="H6842" s="4">
        <v>10115</v>
      </c>
      <c r="I6842" s="3" t="s">
        <v>1456</v>
      </c>
      <c r="J6842" s="3" t="s">
        <v>2</v>
      </c>
      <c r="K6842" s="5">
        <v>1</v>
      </c>
      <c r="L6842" s="3" t="s">
        <v>3</v>
      </c>
      <c r="M6842" s="3" t="s">
        <v>47</v>
      </c>
      <c r="N6842" s="3" t="s">
        <v>1788</v>
      </c>
      <c r="O6842" s="1">
        <v>822</v>
      </c>
      <c r="P6842" s="4">
        <v>1</v>
      </c>
      <c r="Q6842" s="576"/>
    </row>
    <row r="6843" spans="2:17" ht="20.25" customHeight="1">
      <c r="B6843" s="10" t="str">
        <f t="shared" si="434"/>
        <v>دستكش ضد برش سبك</v>
      </c>
      <c r="C6843" s="10" t="str">
        <f t="shared" si="435"/>
        <v>دستكش ضد برش سبك1403/08/19933</v>
      </c>
      <c r="D6843" s="10" t="str">
        <f>IFERROR(IF(تحویلی!$E$1="","",IF(NOSA!O6843=تحویلی!$E$1,تحویلی!$E$1&amp;COUNTIF(NOSA!$O$1:O6843,تحویلی!$E$1),"")),"")</f>
        <v/>
      </c>
      <c r="E6843" s="10" t="str">
        <f t="shared" si="436"/>
        <v>10125933</v>
      </c>
      <c r="F6843" s="10" t="str">
        <f>IFERROR(VLOOKUP(I6843,DATABASE!$N:$O,2,FALSE),"")</f>
        <v>دستكش ضد برش سبك</v>
      </c>
      <c r="G6843" s="3" t="s">
        <v>3631</v>
      </c>
      <c r="H6843" s="4">
        <v>10125</v>
      </c>
      <c r="I6843" s="3" t="s">
        <v>1442</v>
      </c>
      <c r="J6843" s="3" t="s">
        <v>22</v>
      </c>
      <c r="K6843" s="5">
        <v>1</v>
      </c>
      <c r="L6843" s="3" t="s">
        <v>3</v>
      </c>
      <c r="M6843" s="3" t="s">
        <v>47</v>
      </c>
      <c r="N6843" s="3" t="s">
        <v>3548</v>
      </c>
      <c r="O6843" s="1">
        <v>933</v>
      </c>
      <c r="P6843" s="4">
        <v>0</v>
      </c>
      <c r="Q6843" s="576"/>
    </row>
    <row r="6844" spans="2:17" ht="20.25" customHeight="1">
      <c r="B6844" s="10" t="str">
        <f t="shared" si="434"/>
        <v>شيشه مات ماسك جوشكاري</v>
      </c>
      <c r="C6844" s="10" t="str">
        <f t="shared" si="435"/>
        <v>شيشه مات ماسك جوشكاري1403/08/19582</v>
      </c>
      <c r="D6844" s="10" t="str">
        <f>IFERROR(IF(تحویلی!$E$1="","",IF(NOSA!O6844=تحویلی!$E$1,تحویلی!$E$1&amp;COUNTIF(NOSA!$O$1:O6844,تحویلی!$E$1),"")),"")</f>
        <v/>
      </c>
      <c r="E6844" s="10" t="str">
        <f t="shared" si="436"/>
        <v>10126582</v>
      </c>
      <c r="F6844" s="10" t="str">
        <f>IFERROR(VLOOKUP(I6844,DATABASE!$N:$O,2,FALSE),"")</f>
        <v>شيشه مات ماسك جوشكاري</v>
      </c>
      <c r="G6844" s="3" t="s">
        <v>3631</v>
      </c>
      <c r="H6844" s="4">
        <v>10126</v>
      </c>
      <c r="I6844" s="3" t="s">
        <v>1507</v>
      </c>
      <c r="J6844" s="3" t="s">
        <v>113</v>
      </c>
      <c r="K6844" s="5">
        <v>3</v>
      </c>
      <c r="L6844" s="3" t="s">
        <v>8</v>
      </c>
      <c r="M6844" s="3" t="s">
        <v>189</v>
      </c>
      <c r="N6844" s="3" t="s">
        <v>80</v>
      </c>
      <c r="O6844" s="1">
        <v>582</v>
      </c>
      <c r="P6844" s="4">
        <v>0</v>
      </c>
      <c r="Q6844" s="576"/>
    </row>
    <row r="6845" spans="2:17" ht="20.25" customHeight="1">
      <c r="B6845" s="10" t="str">
        <f t="shared" si="434"/>
        <v>شيشه ماسك جوشكاري ساده</v>
      </c>
      <c r="C6845" s="10" t="str">
        <f t="shared" si="435"/>
        <v>شيشه ماسك جوشكاري ساده1403/08/19582</v>
      </c>
      <c r="D6845" s="10" t="str">
        <f>IFERROR(IF(تحویلی!$E$1="","",IF(NOSA!O6845=تحویلی!$E$1,تحویلی!$E$1&amp;COUNTIF(NOSA!$O$1:O6845,تحویلی!$E$1),"")),"")</f>
        <v/>
      </c>
      <c r="E6845" s="10" t="str">
        <f t="shared" si="436"/>
        <v>10126582</v>
      </c>
      <c r="F6845" s="10" t="str">
        <f>IFERROR(VLOOKUP(I6845,DATABASE!$N:$O,2,FALSE),"")</f>
        <v>شيشه ماسك جوشكاري ساده</v>
      </c>
      <c r="G6845" s="3" t="s">
        <v>3631</v>
      </c>
      <c r="H6845" s="4">
        <v>10126</v>
      </c>
      <c r="I6845" s="3" t="s">
        <v>1548</v>
      </c>
      <c r="J6845" s="3" t="s">
        <v>111</v>
      </c>
      <c r="K6845" s="5">
        <v>3</v>
      </c>
      <c r="L6845" s="3" t="s">
        <v>8</v>
      </c>
      <c r="M6845" s="3" t="s">
        <v>189</v>
      </c>
      <c r="N6845" s="3" t="s">
        <v>80</v>
      </c>
      <c r="O6845" s="1">
        <v>582</v>
      </c>
      <c r="P6845" s="4">
        <v>0</v>
      </c>
      <c r="Q6845" s="576"/>
    </row>
    <row r="6846" spans="2:17" ht="20.25" customHeight="1">
      <c r="B6846" s="10" t="str">
        <f t="shared" si="434"/>
        <v>لباس كار كارشناسي</v>
      </c>
      <c r="C6846" s="10" t="str">
        <f t="shared" si="435"/>
        <v>لباس كار كارشناسي1403/08/19386</v>
      </c>
      <c r="D6846" s="10" t="str">
        <f>IFERROR(IF(تحویلی!$E$1="","",IF(NOSA!O6846=تحویلی!$E$1,تحویلی!$E$1&amp;COUNTIF(NOSA!$O$1:O6846,تحویلی!$E$1),"")),"")</f>
        <v/>
      </c>
      <c r="E6846" s="10" t="str">
        <f t="shared" si="436"/>
        <v>10128386</v>
      </c>
      <c r="F6846" s="10" t="str">
        <f>IFERROR(VLOOKUP(I6846,DATABASE!$N:$O,2,FALSE),"")</f>
        <v>لباس كار كارشناسي</v>
      </c>
      <c r="G6846" s="3" t="s">
        <v>3631</v>
      </c>
      <c r="H6846" s="4">
        <v>10128</v>
      </c>
      <c r="I6846" s="3" t="s">
        <v>2346</v>
      </c>
      <c r="J6846" s="3" t="s">
        <v>3296</v>
      </c>
      <c r="K6846" s="5">
        <v>1</v>
      </c>
      <c r="L6846" s="3" t="s">
        <v>28</v>
      </c>
      <c r="M6846" s="3" t="s">
        <v>47</v>
      </c>
      <c r="N6846" s="3" t="s">
        <v>795</v>
      </c>
      <c r="O6846" s="1">
        <v>386</v>
      </c>
      <c r="P6846" s="4">
        <v>0</v>
      </c>
      <c r="Q6846" s="576"/>
    </row>
    <row r="6847" spans="2:17" ht="20.25" customHeight="1">
      <c r="B6847" s="10" t="str">
        <f t="shared" si="434"/>
        <v/>
      </c>
      <c r="C6847" s="10" t="str">
        <f t="shared" si="435"/>
        <v>1403/08/19888</v>
      </c>
      <c r="D6847" s="10" t="str">
        <f>IFERROR(IF(تحویلی!$E$1="","",IF(NOSA!O6847=تحویلی!$E$1,تحویلی!$E$1&amp;COUNTIF(NOSA!$O$1:O6847,تحویلی!$E$1),"")),"")</f>
        <v/>
      </c>
      <c r="E6847" s="10" t="str">
        <f t="shared" si="436"/>
        <v>10142888</v>
      </c>
      <c r="F6847" s="10" t="str">
        <f>IFERROR(VLOOKUP(I6847,DATABASE!$N:$O,2,FALSE),"")</f>
        <v/>
      </c>
      <c r="G6847" s="3" t="s">
        <v>3631</v>
      </c>
      <c r="H6847" s="4">
        <v>10142</v>
      </c>
      <c r="I6847" s="3" t="s">
        <v>3559</v>
      </c>
      <c r="J6847" s="3" t="s">
        <v>3560</v>
      </c>
      <c r="K6847" s="5">
        <v>1</v>
      </c>
      <c r="L6847" s="3" t="s">
        <v>8</v>
      </c>
      <c r="M6847" s="3" t="s">
        <v>202</v>
      </c>
      <c r="N6847" s="3" t="s">
        <v>3366</v>
      </c>
      <c r="O6847" s="1">
        <v>888</v>
      </c>
      <c r="P6847" s="4">
        <v>0</v>
      </c>
      <c r="Q6847" s="576"/>
    </row>
    <row r="6848" spans="2:17" ht="20.25" customHeight="1">
      <c r="B6848" s="10" t="str">
        <f t="shared" si="434"/>
        <v>كفش ايمني</v>
      </c>
      <c r="C6848" s="10" t="str">
        <f t="shared" si="435"/>
        <v>كفش ايمني1403/08/19478</v>
      </c>
      <c r="D6848" s="10" t="str">
        <f>IFERROR(IF(تحویلی!$E$1="","",IF(NOSA!O6848=تحویلی!$E$1,تحویلی!$E$1&amp;COUNTIF(NOSA!$O$1:O6848,تحویلی!$E$1),"")),"")</f>
        <v/>
      </c>
      <c r="E6848" s="10" t="str">
        <f t="shared" si="436"/>
        <v>10154478</v>
      </c>
      <c r="F6848" s="10" t="str">
        <f>IFERROR(VLOOKUP(I6848,DATABASE!$N:$O,2,FALSE),"")</f>
        <v>كفش ايمني</v>
      </c>
      <c r="G6848" s="3" t="s">
        <v>3631</v>
      </c>
      <c r="H6848" s="4">
        <v>10154</v>
      </c>
      <c r="I6848" s="3" t="s">
        <v>1497</v>
      </c>
      <c r="J6848" s="3" t="s">
        <v>2683</v>
      </c>
      <c r="K6848" s="5">
        <v>1</v>
      </c>
      <c r="L6848" s="3" t="s">
        <v>3</v>
      </c>
      <c r="M6848" s="3" t="s">
        <v>25</v>
      </c>
      <c r="N6848" s="3" t="s">
        <v>2767</v>
      </c>
      <c r="O6848" s="1">
        <v>478</v>
      </c>
      <c r="P6848" s="4">
        <v>0</v>
      </c>
      <c r="Q6848" s="576"/>
    </row>
    <row r="6849" spans="2:17" ht="20.25" customHeight="1">
      <c r="B6849" s="10" t="str">
        <f t="shared" si="434"/>
        <v>دستكش كف مواد سبك</v>
      </c>
      <c r="C6849" s="10" t="str">
        <f t="shared" si="435"/>
        <v>دستكش كف مواد سبك1403/08/19694</v>
      </c>
      <c r="D6849" s="10" t="str">
        <f>IFERROR(IF(تحویلی!$E$1="","",IF(NOSA!O6849=تحویلی!$E$1,تحویلی!$E$1&amp;COUNTIF(NOSA!$O$1:O6849,تحویلی!$E$1),"")),"")</f>
        <v/>
      </c>
      <c r="E6849" s="10" t="str">
        <f t="shared" si="436"/>
        <v>10158694</v>
      </c>
      <c r="F6849" s="10" t="str">
        <f>IFERROR(VLOOKUP(I6849,DATABASE!$N:$O,2,FALSE),"")</f>
        <v>دستكش كف مواد سبك</v>
      </c>
      <c r="G6849" s="3" t="s">
        <v>3631</v>
      </c>
      <c r="H6849" s="4">
        <v>10158</v>
      </c>
      <c r="I6849" s="3" t="s">
        <v>1456</v>
      </c>
      <c r="J6849" s="3" t="s">
        <v>2</v>
      </c>
      <c r="K6849" s="5">
        <v>1</v>
      </c>
      <c r="L6849" s="3" t="s">
        <v>3</v>
      </c>
      <c r="M6849" s="3" t="s">
        <v>47</v>
      </c>
      <c r="N6849" s="3" t="s">
        <v>2879</v>
      </c>
      <c r="O6849" s="1">
        <v>694</v>
      </c>
      <c r="P6849" s="4">
        <v>0</v>
      </c>
      <c r="Q6849" s="576"/>
    </row>
    <row r="6850" spans="2:17" ht="20.25" customHeight="1">
      <c r="B6850" s="10" t="str">
        <f t="shared" si="434"/>
        <v>دستكش ضد برش سبك932</v>
      </c>
      <c r="C6850" s="10" t="str">
        <f t="shared" si="435"/>
        <v>دستكش ضد برش سبك1403/08/20932</v>
      </c>
      <c r="D6850" s="10" t="str">
        <f>IFERROR(IF(تحویلی!$E$1="","",IF(NOSA!O6850=تحویلی!$E$1,تحویلی!$E$1&amp;COUNTIF(NOSA!$O$1:O6850,تحویلی!$E$1),"")),"")</f>
        <v/>
      </c>
      <c r="E6850" s="10" t="str">
        <f t="shared" si="436"/>
        <v>10164932</v>
      </c>
      <c r="F6850" s="10" t="str">
        <f>IFERROR(VLOOKUP(I6850,DATABASE!$N:$O,2,FALSE),"")</f>
        <v>دستكش ضد برش سبك</v>
      </c>
      <c r="G6850" s="3" t="s">
        <v>3632</v>
      </c>
      <c r="H6850" s="4">
        <v>10164</v>
      </c>
      <c r="I6850" s="3" t="s">
        <v>1442</v>
      </c>
      <c r="J6850" s="3" t="s">
        <v>22</v>
      </c>
      <c r="K6850" s="5">
        <v>1</v>
      </c>
      <c r="L6850" s="3" t="s">
        <v>3</v>
      </c>
      <c r="M6850" s="3" t="s">
        <v>47</v>
      </c>
      <c r="N6850" s="3" t="s">
        <v>3540</v>
      </c>
      <c r="O6850" s="1">
        <v>932</v>
      </c>
      <c r="P6850" s="4">
        <v>0</v>
      </c>
      <c r="Q6850" s="10">
        <f t="shared" ref="Q6850:Q6858" si="438">VALUE(O6850)</f>
        <v>932</v>
      </c>
    </row>
    <row r="6851" spans="2:17" ht="20.25" customHeight="1">
      <c r="B6851" s="10" t="str">
        <f t="shared" si="434"/>
        <v>دستكش ضد برش سبك827</v>
      </c>
      <c r="C6851" s="10" t="str">
        <f t="shared" si="435"/>
        <v>دستكش ضد برش سبك1403/08/20827</v>
      </c>
      <c r="D6851" s="10" t="str">
        <f>IFERROR(IF(تحویلی!$E$1="","",IF(NOSA!O6851=تحویلی!$E$1,تحویلی!$E$1&amp;COUNTIF(NOSA!$O$1:O6851,تحویلی!$E$1),"")),"")</f>
        <v/>
      </c>
      <c r="E6851" s="10" t="str">
        <f t="shared" si="436"/>
        <v>10165827</v>
      </c>
      <c r="F6851" s="10" t="str">
        <f>IFERROR(VLOOKUP(I6851,DATABASE!$N:$O,2,FALSE),"")</f>
        <v>دستكش ضد برش سبك</v>
      </c>
      <c r="G6851" s="3" t="s">
        <v>3632</v>
      </c>
      <c r="H6851" s="4">
        <v>10165</v>
      </c>
      <c r="I6851" s="3" t="s">
        <v>1442</v>
      </c>
      <c r="J6851" s="3" t="s">
        <v>22</v>
      </c>
      <c r="K6851" s="5">
        <v>1</v>
      </c>
      <c r="L6851" s="3" t="s">
        <v>3</v>
      </c>
      <c r="M6851" s="3" t="s">
        <v>47</v>
      </c>
      <c r="N6851" s="3" t="s">
        <v>2653</v>
      </c>
      <c r="O6851" s="1">
        <v>827</v>
      </c>
      <c r="P6851" s="4">
        <v>0</v>
      </c>
      <c r="Q6851" s="10">
        <f t="shared" si="438"/>
        <v>827</v>
      </c>
    </row>
    <row r="6852" spans="2:17" ht="20.25" customHeight="1">
      <c r="B6852" s="10" t="str">
        <f t="shared" si="434"/>
        <v>كفش ايمني عايق برق580</v>
      </c>
      <c r="C6852" s="10" t="str">
        <f t="shared" si="435"/>
        <v>كفش ايمني عايق برق1403/08/20580</v>
      </c>
      <c r="D6852" s="10" t="str">
        <f>IFERROR(IF(تحویلی!$E$1="","",IF(NOSA!O6852=تحویلی!$E$1,تحویلی!$E$1&amp;COUNTIF(NOSA!$O$1:O6852,تحویلی!$E$1),"")),"")</f>
        <v/>
      </c>
      <c r="E6852" s="10" t="str">
        <f t="shared" si="436"/>
        <v>10180580</v>
      </c>
      <c r="F6852" s="10" t="str">
        <f>IFERROR(VLOOKUP(I6852,DATABASE!$N:$O,2,FALSE),"")</f>
        <v>كفش ايمني عايق برق</v>
      </c>
      <c r="G6852" s="3" t="s">
        <v>3632</v>
      </c>
      <c r="H6852" s="4">
        <v>10180</v>
      </c>
      <c r="I6852" s="3" t="s">
        <v>1757</v>
      </c>
      <c r="J6852" s="3" t="s">
        <v>1758</v>
      </c>
      <c r="K6852" s="5">
        <v>1</v>
      </c>
      <c r="L6852" s="3" t="s">
        <v>3</v>
      </c>
      <c r="M6852" s="3" t="s">
        <v>47</v>
      </c>
      <c r="N6852" s="3" t="s">
        <v>1001</v>
      </c>
      <c r="O6852" s="1">
        <v>580</v>
      </c>
      <c r="P6852" s="4">
        <v>1</v>
      </c>
      <c r="Q6852" s="10">
        <f t="shared" si="438"/>
        <v>580</v>
      </c>
    </row>
    <row r="6853" spans="2:17" ht="20.25" customHeight="1">
      <c r="B6853" s="10" t="str">
        <f t="shared" si="434"/>
        <v>دستكش ضد برش سبك819</v>
      </c>
      <c r="C6853" s="10" t="str">
        <f t="shared" si="435"/>
        <v>دستكش ضد برش سبك1403/08/20819</v>
      </c>
      <c r="D6853" s="10" t="str">
        <f>IFERROR(IF(تحویلی!$E$1="","",IF(NOSA!O6853=تحویلی!$E$1,تحویلی!$E$1&amp;COUNTIF(NOSA!$O$1:O6853,تحویلی!$E$1),"")),"")</f>
        <v/>
      </c>
      <c r="E6853" s="10" t="str">
        <f t="shared" si="436"/>
        <v>10196819</v>
      </c>
      <c r="F6853" s="10" t="str">
        <f>IFERROR(VLOOKUP(I6853,DATABASE!$N:$O,2,FALSE),"")</f>
        <v>دستكش ضد برش سبك</v>
      </c>
      <c r="G6853" s="3" t="s">
        <v>3632</v>
      </c>
      <c r="H6853" s="4">
        <v>10196</v>
      </c>
      <c r="I6853" s="3" t="s">
        <v>1442</v>
      </c>
      <c r="J6853" s="3" t="s">
        <v>22</v>
      </c>
      <c r="K6853" s="5">
        <v>1</v>
      </c>
      <c r="L6853" s="3" t="s">
        <v>3</v>
      </c>
      <c r="M6853" s="3" t="s">
        <v>19</v>
      </c>
      <c r="N6853" s="3" t="s">
        <v>1775</v>
      </c>
      <c r="O6853" s="1">
        <v>819</v>
      </c>
      <c r="P6853" s="4">
        <v>0</v>
      </c>
      <c r="Q6853" s="10">
        <f t="shared" si="438"/>
        <v>819</v>
      </c>
    </row>
    <row r="6854" spans="2:17" ht="20.25" customHeight="1">
      <c r="B6854" s="10" t="str">
        <f t="shared" si="434"/>
        <v>دستكش ساق بلند نسوز819</v>
      </c>
      <c r="C6854" s="10" t="str">
        <f t="shared" si="435"/>
        <v>دستكش ساق بلند نسوز1403/08/20819</v>
      </c>
      <c r="D6854" s="10" t="str">
        <f>IFERROR(IF(تحویلی!$E$1="","",IF(NOSA!O6854=تحویلی!$E$1,تحویلی!$E$1&amp;COUNTIF(NOSA!$O$1:O6854,تحویلی!$E$1),"")),"")</f>
        <v/>
      </c>
      <c r="E6854" s="10" t="str">
        <f t="shared" si="436"/>
        <v>10196819</v>
      </c>
      <c r="F6854" s="10" t="str">
        <f>IFERROR(VLOOKUP(I6854,DATABASE!$N:$O,2,FALSE),"")</f>
        <v>دستكش ساق بلند نسوز</v>
      </c>
      <c r="G6854" s="3" t="s">
        <v>3632</v>
      </c>
      <c r="H6854" s="4">
        <v>10196</v>
      </c>
      <c r="I6854" s="3" t="s">
        <v>1461</v>
      </c>
      <c r="J6854" s="3" t="s">
        <v>34</v>
      </c>
      <c r="K6854" s="5">
        <v>1</v>
      </c>
      <c r="L6854" s="3" t="s">
        <v>3</v>
      </c>
      <c r="M6854" s="3" t="s">
        <v>19</v>
      </c>
      <c r="N6854" s="3" t="s">
        <v>1775</v>
      </c>
      <c r="O6854" s="1">
        <v>819</v>
      </c>
      <c r="P6854" s="4">
        <v>0</v>
      </c>
      <c r="Q6854" s="10">
        <f t="shared" si="438"/>
        <v>819</v>
      </c>
    </row>
    <row r="6855" spans="2:17" ht="20.25" customHeight="1">
      <c r="B6855" s="10" t="str">
        <f t="shared" si="434"/>
        <v>دستكش ضد برش سبك248</v>
      </c>
      <c r="C6855" s="10" t="str">
        <f t="shared" si="435"/>
        <v>دستكش ضد برش سبك1403/08/20248</v>
      </c>
      <c r="D6855" s="10" t="str">
        <f>IFERROR(IF(تحویلی!$E$1="","",IF(NOSA!O6855=تحویلی!$E$1,تحویلی!$E$1&amp;COUNTIF(NOSA!$O$1:O6855,تحویلی!$E$1),"")),"")</f>
        <v/>
      </c>
      <c r="E6855" s="10" t="str">
        <f t="shared" si="436"/>
        <v>10197248</v>
      </c>
      <c r="F6855" s="10" t="str">
        <f>IFERROR(VLOOKUP(I6855,DATABASE!$N:$O,2,FALSE),"")</f>
        <v>دستكش ضد برش سبك</v>
      </c>
      <c r="G6855" s="3" t="s">
        <v>3632</v>
      </c>
      <c r="H6855" s="4">
        <v>10197</v>
      </c>
      <c r="I6855" s="3" t="s">
        <v>1442</v>
      </c>
      <c r="J6855" s="3" t="s">
        <v>22</v>
      </c>
      <c r="K6855" s="5">
        <v>1</v>
      </c>
      <c r="L6855" s="3" t="s">
        <v>3</v>
      </c>
      <c r="M6855" s="3" t="s">
        <v>4</v>
      </c>
      <c r="N6855" s="3" t="s">
        <v>237</v>
      </c>
      <c r="O6855" s="1">
        <v>248</v>
      </c>
      <c r="P6855" s="4">
        <v>0</v>
      </c>
      <c r="Q6855" s="10">
        <f t="shared" si="438"/>
        <v>248</v>
      </c>
    </row>
    <row r="6856" spans="2:17" ht="20.25" customHeight="1">
      <c r="B6856" s="10" t="str">
        <f t="shared" si="434"/>
        <v>دستكش كف دوبل چرمي933</v>
      </c>
      <c r="C6856" s="10" t="str">
        <f t="shared" si="435"/>
        <v>دستكش كف دوبل چرمي1403/08/21933</v>
      </c>
      <c r="D6856" s="10" t="str">
        <f>IFERROR(IF(تحویلی!$E$1="","",IF(NOSA!O6856=تحویلی!$E$1,تحویلی!$E$1&amp;COUNTIF(NOSA!$O$1:O6856,تحویلی!$E$1),"")),"")</f>
        <v/>
      </c>
      <c r="E6856" s="10" t="str">
        <f t="shared" si="436"/>
        <v>10204933</v>
      </c>
      <c r="F6856" s="10" t="str">
        <f>IFERROR(VLOOKUP(I6856,DATABASE!$N:$O,2,FALSE),"")</f>
        <v>دستكش كف دوبل چرمي</v>
      </c>
      <c r="G6856" s="3" t="s">
        <v>3633</v>
      </c>
      <c r="H6856" s="4">
        <v>10204</v>
      </c>
      <c r="I6856" s="3" t="s">
        <v>1683</v>
      </c>
      <c r="J6856" s="3" t="s">
        <v>1684</v>
      </c>
      <c r="K6856" s="5">
        <v>1</v>
      </c>
      <c r="L6856" s="3" t="s">
        <v>3</v>
      </c>
      <c r="M6856" s="3" t="s">
        <v>47</v>
      </c>
      <c r="N6856" s="3" t="s">
        <v>3561</v>
      </c>
      <c r="O6856" s="1">
        <v>933</v>
      </c>
      <c r="P6856" s="4">
        <v>1</v>
      </c>
      <c r="Q6856" s="10">
        <f t="shared" si="438"/>
        <v>933</v>
      </c>
    </row>
    <row r="6857" spans="2:17" ht="20.25" customHeight="1">
      <c r="B6857" s="10" t="str">
        <f t="shared" si="434"/>
        <v>دستكش كف دوبل چرمي879</v>
      </c>
      <c r="C6857" s="10" t="str">
        <f t="shared" si="435"/>
        <v>دستكش كف دوبل چرمي1403/08/21879</v>
      </c>
      <c r="D6857" s="10" t="str">
        <f>IFERROR(IF(تحویلی!$E$1="","",IF(NOSA!O6857=تحویلی!$E$1,تحویلی!$E$1&amp;COUNTIF(NOSA!$O$1:O6857,تحویلی!$E$1),"")),"")</f>
        <v/>
      </c>
      <c r="E6857" s="10" t="str">
        <f t="shared" si="436"/>
        <v>10204879</v>
      </c>
      <c r="F6857" s="10" t="str">
        <f>IFERROR(VLOOKUP(I6857,DATABASE!$N:$O,2,FALSE),"")</f>
        <v>دستكش كف دوبل چرمي</v>
      </c>
      <c r="G6857" s="3" t="s">
        <v>3633</v>
      </c>
      <c r="H6857" s="4">
        <v>10204</v>
      </c>
      <c r="I6857" s="3" t="s">
        <v>1683</v>
      </c>
      <c r="J6857" s="3" t="s">
        <v>1684</v>
      </c>
      <c r="K6857" s="5">
        <v>1</v>
      </c>
      <c r="L6857" s="3" t="s">
        <v>3</v>
      </c>
      <c r="M6857" s="3" t="s">
        <v>47</v>
      </c>
      <c r="N6857" s="3" t="s">
        <v>3388</v>
      </c>
      <c r="O6857" s="1">
        <v>879</v>
      </c>
      <c r="P6857" s="4">
        <v>1</v>
      </c>
      <c r="Q6857" s="10">
        <f t="shared" si="438"/>
        <v>879</v>
      </c>
    </row>
    <row r="6858" spans="2:17" ht="20.25" customHeight="1">
      <c r="B6858" s="10" t="str">
        <f t="shared" si="434"/>
        <v>دستكش ضد برش سبك848</v>
      </c>
      <c r="C6858" s="10" t="str">
        <f t="shared" si="435"/>
        <v>دستكش ضد برش سبك1403/08/21848</v>
      </c>
      <c r="D6858" s="10" t="str">
        <f>IFERROR(IF(تحویلی!$E$1="","",IF(NOSA!O6858=تحویلی!$E$1,تحویلی!$E$1&amp;COUNTIF(NOSA!$O$1:O6858,تحویلی!$E$1),"")),"")</f>
        <v/>
      </c>
      <c r="E6858" s="10" t="str">
        <f t="shared" si="436"/>
        <v>10204848</v>
      </c>
      <c r="F6858" s="10" t="str">
        <f>IFERROR(VLOOKUP(I6858,DATABASE!$N:$O,2,FALSE),"")</f>
        <v>دستكش ضد برش سبك</v>
      </c>
      <c r="G6858" s="3" t="s">
        <v>3633</v>
      </c>
      <c r="H6858" s="4">
        <v>10204</v>
      </c>
      <c r="I6858" s="3" t="s">
        <v>1442</v>
      </c>
      <c r="J6858" s="3" t="s">
        <v>22</v>
      </c>
      <c r="K6858" s="5">
        <v>1</v>
      </c>
      <c r="L6858" s="3" t="s">
        <v>3</v>
      </c>
      <c r="M6858" s="3" t="s">
        <v>47</v>
      </c>
      <c r="N6858" s="3" t="s">
        <v>2845</v>
      </c>
      <c r="O6858" s="1">
        <v>848</v>
      </c>
      <c r="P6858" s="4">
        <v>0</v>
      </c>
      <c r="Q6858" s="10">
        <f t="shared" si="438"/>
        <v>848</v>
      </c>
    </row>
    <row r="6859" spans="2:17" ht="20.25" customHeight="1">
      <c r="B6859" s="10" t="str">
        <f t="shared" si="434"/>
        <v>دستكش ضد برش سبك717</v>
      </c>
      <c r="C6859" s="10" t="str">
        <f t="shared" si="435"/>
        <v>دستكش ضد برش سبك1403/08/21717</v>
      </c>
      <c r="D6859" s="10" t="str">
        <f>IFERROR(IF(تحویلی!$E$1="","",IF(NOSA!O6859=تحویلی!$E$1,تحویلی!$E$1&amp;COUNTIF(NOSA!$O$1:O6859,تحویلی!$E$1),"")),"")</f>
        <v/>
      </c>
      <c r="E6859" s="10" t="str">
        <f t="shared" si="436"/>
        <v>10204717</v>
      </c>
      <c r="F6859" s="10" t="str">
        <f>IFERROR(VLOOKUP(I6859,DATABASE!$N:$O,2,FALSE),"")</f>
        <v>دستكش ضد برش سبك</v>
      </c>
      <c r="G6859" s="3" t="s">
        <v>3633</v>
      </c>
      <c r="H6859" s="4">
        <v>10204</v>
      </c>
      <c r="I6859" s="3" t="s">
        <v>1442</v>
      </c>
      <c r="J6859" s="3" t="s">
        <v>22</v>
      </c>
      <c r="K6859" s="5">
        <v>1</v>
      </c>
      <c r="L6859" s="3" t="s">
        <v>3</v>
      </c>
      <c r="M6859" s="3" t="s">
        <v>47</v>
      </c>
      <c r="N6859" s="3" t="s">
        <v>3995</v>
      </c>
      <c r="O6859" s="1">
        <v>717</v>
      </c>
      <c r="P6859" s="4">
        <v>0</v>
      </c>
      <c r="Q6859" s="10">
        <f t="shared" si="437"/>
        <v>717</v>
      </c>
    </row>
    <row r="6860" spans="2:17" ht="20.25" customHeight="1">
      <c r="B6860" s="10" t="str">
        <f t="shared" si="434"/>
        <v>دستكش ضد برش سبك739</v>
      </c>
      <c r="C6860" s="10" t="str">
        <f t="shared" si="435"/>
        <v>دستكش ضد برش سبك1403/08/21739</v>
      </c>
      <c r="D6860" s="10" t="str">
        <f>IFERROR(IF(تحویلی!$E$1="","",IF(NOSA!O6860=تحویلی!$E$1,تحویلی!$E$1&amp;COUNTIF(NOSA!$O$1:O6860,تحویلی!$E$1),"")),"")</f>
        <v/>
      </c>
      <c r="E6860" s="10" t="str">
        <f t="shared" si="436"/>
        <v>10207739</v>
      </c>
      <c r="F6860" s="10" t="str">
        <f>IFERROR(VLOOKUP(I6860,DATABASE!$N:$O,2,FALSE),"")</f>
        <v>دستكش ضد برش سبك</v>
      </c>
      <c r="G6860" s="3" t="s">
        <v>3633</v>
      </c>
      <c r="H6860" s="4">
        <v>10207</v>
      </c>
      <c r="I6860" s="3" t="s">
        <v>1442</v>
      </c>
      <c r="J6860" s="3" t="s">
        <v>22</v>
      </c>
      <c r="K6860" s="5">
        <v>1</v>
      </c>
      <c r="L6860" s="3" t="s">
        <v>3</v>
      </c>
      <c r="M6860" s="3" t="s">
        <v>47</v>
      </c>
      <c r="N6860" s="3" t="s">
        <v>3393</v>
      </c>
      <c r="O6860" s="1">
        <v>739</v>
      </c>
      <c r="P6860" s="4">
        <v>0</v>
      </c>
      <c r="Q6860" s="10">
        <f t="shared" si="437"/>
        <v>739</v>
      </c>
    </row>
    <row r="6861" spans="2:17" ht="20.25" customHeight="1">
      <c r="B6861" s="10" t="str">
        <f t="shared" si="434"/>
        <v>دستكش ضد برش سبك841</v>
      </c>
      <c r="C6861" s="10" t="str">
        <f t="shared" si="435"/>
        <v>دستكش ضد برش سبك1403/08/21841</v>
      </c>
      <c r="D6861" s="10" t="str">
        <f>IFERROR(IF(تحویلی!$E$1="","",IF(NOSA!O6861=تحویلی!$E$1,تحویلی!$E$1&amp;COUNTIF(NOSA!$O$1:O6861,تحویلی!$E$1),"")),"")</f>
        <v/>
      </c>
      <c r="E6861" s="10" t="str">
        <f t="shared" si="436"/>
        <v>10207841</v>
      </c>
      <c r="F6861" s="10" t="str">
        <f>IFERROR(VLOOKUP(I6861,DATABASE!$N:$O,2,FALSE),"")</f>
        <v>دستكش ضد برش سبك</v>
      </c>
      <c r="G6861" s="3" t="s">
        <v>3633</v>
      </c>
      <c r="H6861" s="4">
        <v>10207</v>
      </c>
      <c r="I6861" s="3" t="s">
        <v>1442</v>
      </c>
      <c r="J6861" s="3" t="s">
        <v>22</v>
      </c>
      <c r="K6861" s="5">
        <v>1</v>
      </c>
      <c r="L6861" s="3" t="s">
        <v>3</v>
      </c>
      <c r="M6861" s="3" t="s">
        <v>47</v>
      </c>
      <c r="N6861" s="3" t="s">
        <v>3314</v>
      </c>
      <c r="O6861" s="1">
        <v>841</v>
      </c>
      <c r="P6861" s="4">
        <v>0</v>
      </c>
      <c r="Q6861" s="10">
        <f t="shared" si="437"/>
        <v>841</v>
      </c>
    </row>
    <row r="6862" spans="2:17" ht="20.25" customHeight="1">
      <c r="B6862" s="10" t="str">
        <f t="shared" si="434"/>
        <v>پيشبند نسوز آلومينيومي294</v>
      </c>
      <c r="C6862" s="10" t="str">
        <f t="shared" si="435"/>
        <v>پيشبند نسوز آلومينيومي1403/08/21294</v>
      </c>
      <c r="D6862" s="10" t="str">
        <f>IFERROR(IF(تحویلی!$E$1="","",IF(NOSA!O6862=تحویلی!$E$1,تحویلی!$E$1&amp;COUNTIF(NOSA!$O$1:O6862,تحویلی!$E$1),"")),"")</f>
        <v/>
      </c>
      <c r="E6862" s="10" t="str">
        <f t="shared" si="436"/>
        <v>10210294</v>
      </c>
      <c r="F6862" s="10" t="str">
        <f>IFERROR(VLOOKUP(I6862,DATABASE!$N:$O,2,FALSE),"")</f>
        <v>پيشبند نسوز آلومينيومي</v>
      </c>
      <c r="G6862" s="3" t="s">
        <v>3633</v>
      </c>
      <c r="H6862" s="4">
        <v>10210</v>
      </c>
      <c r="I6862" s="3" t="s">
        <v>1464</v>
      </c>
      <c r="J6862" s="3" t="s">
        <v>36</v>
      </c>
      <c r="K6862" s="5">
        <v>1</v>
      </c>
      <c r="L6862" s="3" t="s">
        <v>8</v>
      </c>
      <c r="M6862" s="3" t="s">
        <v>25</v>
      </c>
      <c r="N6862" s="3" t="s">
        <v>203</v>
      </c>
      <c r="O6862" s="1">
        <v>294</v>
      </c>
      <c r="P6862" s="4">
        <v>0</v>
      </c>
      <c r="Q6862" s="10">
        <f t="shared" si="437"/>
        <v>294</v>
      </c>
    </row>
    <row r="6863" spans="2:17" ht="20.25" customHeight="1">
      <c r="B6863" s="10" t="str">
        <f t="shared" ref="B6863:B6926" si="439">F6863&amp;Q6863</f>
        <v>پابند نسوز چرمي653</v>
      </c>
      <c r="C6863" s="10" t="str">
        <f t="shared" ref="C6863:C6926" si="440">F6863&amp;G6863&amp;O6863</f>
        <v>پابند نسوز چرمي1403/08/21653</v>
      </c>
      <c r="D6863" s="10" t="str">
        <f>IFERROR(IF(تحویلی!$E$1="","",IF(NOSA!O6863=تحویلی!$E$1,تحویلی!$E$1&amp;COUNTIF(NOSA!$O$1:O6863,تحویلی!$E$1),"")),"")</f>
        <v/>
      </c>
      <c r="E6863" s="10" t="str">
        <f t="shared" ref="E6863:E6926" si="441">H6863&amp;O6863</f>
        <v>1012653</v>
      </c>
      <c r="F6863" s="10" t="str">
        <f>IFERROR(VLOOKUP(I6863,DATABASE!$N:$O,2,FALSE),"")</f>
        <v>پابند نسوز چرمي</v>
      </c>
      <c r="G6863" s="3" t="s">
        <v>3633</v>
      </c>
      <c r="H6863" s="4">
        <v>1012</v>
      </c>
      <c r="I6863" s="3" t="s">
        <v>1460</v>
      </c>
      <c r="J6863" s="3" t="s">
        <v>18</v>
      </c>
      <c r="K6863" s="5">
        <v>1</v>
      </c>
      <c r="L6863" s="3" t="s">
        <v>3</v>
      </c>
      <c r="M6863" s="3" t="s">
        <v>19</v>
      </c>
      <c r="N6863" s="3" t="s">
        <v>2802</v>
      </c>
      <c r="O6863" s="1">
        <v>653</v>
      </c>
      <c r="P6863" s="4">
        <v>0</v>
      </c>
      <c r="Q6863" s="10">
        <f t="shared" si="437"/>
        <v>653</v>
      </c>
    </row>
    <row r="6864" spans="2:17" ht="20.25" customHeight="1">
      <c r="B6864" s="10" t="str">
        <f t="shared" si="439"/>
        <v>پيشبند نسوز چرمي653</v>
      </c>
      <c r="C6864" s="10" t="str">
        <f t="shared" si="440"/>
        <v>پيشبند نسوز چرمي1403/08/21653</v>
      </c>
      <c r="D6864" s="10" t="str">
        <f>IFERROR(IF(تحویلی!$E$1="","",IF(NOSA!O6864=تحویلی!$E$1,تحویلی!$E$1&amp;COUNTIF(NOSA!$O$1:O6864,تحویلی!$E$1),"")),"")</f>
        <v/>
      </c>
      <c r="E6864" s="10" t="str">
        <f t="shared" si="441"/>
        <v>1012653</v>
      </c>
      <c r="F6864" s="10" t="str">
        <f>IFERROR(VLOOKUP(I6864,DATABASE!$N:$O,2,FALSE),"")</f>
        <v>پيشبند نسوز چرمي</v>
      </c>
      <c r="G6864" s="3" t="s">
        <v>3633</v>
      </c>
      <c r="H6864" s="4">
        <v>1012</v>
      </c>
      <c r="I6864" s="3" t="s">
        <v>1459</v>
      </c>
      <c r="J6864" s="3" t="s">
        <v>15</v>
      </c>
      <c r="K6864" s="5">
        <v>1</v>
      </c>
      <c r="L6864" s="3" t="s">
        <v>8</v>
      </c>
      <c r="M6864" s="3" t="s">
        <v>19</v>
      </c>
      <c r="N6864" s="3" t="s">
        <v>2802</v>
      </c>
      <c r="O6864" s="1">
        <v>653</v>
      </c>
      <c r="P6864" s="4">
        <v>0</v>
      </c>
      <c r="Q6864" s="10">
        <f t="shared" si="437"/>
        <v>653</v>
      </c>
    </row>
    <row r="6865" spans="2:17" ht="20.25" customHeight="1">
      <c r="B6865" s="10" t="str">
        <f t="shared" si="439"/>
        <v>پوتين ايمني نسوز83</v>
      </c>
      <c r="C6865" s="10" t="str">
        <f t="shared" si="440"/>
        <v>پوتين ايمني نسوز1403/08/2183</v>
      </c>
      <c r="D6865" s="10" t="str">
        <f>IFERROR(IF(تحویلی!$E$1="","",IF(NOSA!O6865=تحویلی!$E$1,تحویلی!$E$1&amp;COUNTIF(NOSA!$O$1:O6865,تحویلی!$E$1),"")),"")</f>
        <v/>
      </c>
      <c r="E6865" s="10" t="str">
        <f t="shared" si="441"/>
        <v>1021383</v>
      </c>
      <c r="F6865" s="10" t="str">
        <f>IFERROR(VLOOKUP(I6865,DATABASE!$N:$O,2,FALSE),"")</f>
        <v>پوتين ايمني نسوز</v>
      </c>
      <c r="G6865" s="3" t="s">
        <v>3633</v>
      </c>
      <c r="H6865" s="4">
        <v>10213</v>
      </c>
      <c r="I6865" s="3" t="s">
        <v>2320</v>
      </c>
      <c r="J6865" s="3" t="s">
        <v>3291</v>
      </c>
      <c r="K6865" s="5">
        <v>1</v>
      </c>
      <c r="L6865" s="3" t="s">
        <v>3</v>
      </c>
      <c r="M6865" s="3" t="s">
        <v>43</v>
      </c>
      <c r="N6865" s="3" t="s">
        <v>246</v>
      </c>
      <c r="O6865" s="1">
        <v>83</v>
      </c>
      <c r="P6865" s="4">
        <v>0</v>
      </c>
      <c r="Q6865" s="10">
        <f t="shared" si="437"/>
        <v>83</v>
      </c>
    </row>
    <row r="6866" spans="2:17" ht="20.25" customHeight="1">
      <c r="B6866" s="10" t="str">
        <f t="shared" si="439"/>
        <v>بند كفش869</v>
      </c>
      <c r="C6866" s="10" t="str">
        <f t="shared" si="440"/>
        <v>بند كفش1403/08/21869</v>
      </c>
      <c r="D6866" s="10" t="str">
        <f>IFERROR(IF(تحویلی!$E$1="","",IF(NOSA!O6866=تحویلی!$E$1,تحویلی!$E$1&amp;COUNTIF(NOSA!$O$1:O6866,تحویلی!$E$1),"")),"")</f>
        <v/>
      </c>
      <c r="E6866" s="10" t="str">
        <f t="shared" si="441"/>
        <v>10221869</v>
      </c>
      <c r="F6866" s="10" t="str">
        <f>IFERROR(VLOOKUP(I6866,DATABASE!$N:$O,2,FALSE),"")</f>
        <v>بند كفش</v>
      </c>
      <c r="G6866" s="3" t="s">
        <v>3633</v>
      </c>
      <c r="H6866" s="4">
        <v>10221</v>
      </c>
      <c r="I6866" s="3" t="s">
        <v>1462</v>
      </c>
      <c r="J6866" s="3" t="s">
        <v>450</v>
      </c>
      <c r="K6866" s="5">
        <v>2</v>
      </c>
      <c r="L6866" s="3" t="s">
        <v>3</v>
      </c>
      <c r="M6866" s="3" t="s">
        <v>19</v>
      </c>
      <c r="N6866" s="3" t="s">
        <v>3289</v>
      </c>
      <c r="O6866" s="1">
        <v>869</v>
      </c>
      <c r="P6866" s="4">
        <v>0</v>
      </c>
      <c r="Q6866" s="10">
        <f t="shared" si="437"/>
        <v>869</v>
      </c>
    </row>
    <row r="6867" spans="2:17" ht="20.25" customHeight="1">
      <c r="B6867" s="10" t="str">
        <f t="shared" si="439"/>
        <v>لباس كار نسوز(بلوز و شلوار)402</v>
      </c>
      <c r="C6867" s="10" t="str">
        <f t="shared" si="440"/>
        <v>لباس كار نسوز(بلوز و شلوار)1403/08/21402</v>
      </c>
      <c r="D6867" s="10" t="str">
        <f>IFERROR(IF(تحویلی!$E$1="","",IF(NOSA!O6867=تحویلی!$E$1,تحویلی!$E$1&amp;COUNTIF(NOSA!$O$1:O6867,تحویلی!$E$1),"")),"")</f>
        <v/>
      </c>
      <c r="E6867" s="10" t="str">
        <f t="shared" si="441"/>
        <v>10230402</v>
      </c>
      <c r="F6867" s="10" t="str">
        <f>IFERROR(VLOOKUP(I6867,DATABASE!$N:$O,2,FALSE),"")</f>
        <v>لباس كار نسوز(بلوز و شلوار)</v>
      </c>
      <c r="G6867" s="3" t="s">
        <v>3633</v>
      </c>
      <c r="H6867" s="4">
        <v>10230</v>
      </c>
      <c r="I6867" s="3" t="s">
        <v>1655</v>
      </c>
      <c r="J6867" s="3" t="s">
        <v>1656</v>
      </c>
      <c r="K6867" s="5">
        <v>1</v>
      </c>
      <c r="L6867" s="3" t="s">
        <v>28</v>
      </c>
      <c r="M6867" s="3" t="s">
        <v>4</v>
      </c>
      <c r="N6867" s="3" t="s">
        <v>2834</v>
      </c>
      <c r="O6867" s="1">
        <v>402</v>
      </c>
      <c r="P6867" s="4">
        <v>0</v>
      </c>
      <c r="Q6867" s="10">
        <f t="shared" si="437"/>
        <v>402</v>
      </c>
    </row>
    <row r="6868" spans="2:17" ht="20.25" customHeight="1">
      <c r="B6868" s="10" t="str">
        <f t="shared" si="439"/>
        <v>لباس كار ديرسوز(بلوز و شلوار)862</v>
      </c>
      <c r="C6868" s="10" t="str">
        <f t="shared" si="440"/>
        <v>لباس كار ديرسوز(بلوز و شلوار)1403/08/21862</v>
      </c>
      <c r="D6868" s="10" t="str">
        <f>IFERROR(IF(تحویلی!$E$1="","",IF(NOSA!O6868=تحویلی!$E$1,تحویلی!$E$1&amp;COUNTIF(NOSA!$O$1:O6868,تحویلی!$E$1),"")),"")</f>
        <v/>
      </c>
      <c r="E6868" s="10" t="str">
        <f t="shared" si="441"/>
        <v>10231862</v>
      </c>
      <c r="F6868" s="10" t="str">
        <f>IFERROR(VLOOKUP(I6868,DATABASE!$N:$O,2,FALSE),"")</f>
        <v>لباس كار ديرسوز(بلوز و شلوار)</v>
      </c>
      <c r="G6868" s="3" t="s">
        <v>3633</v>
      </c>
      <c r="H6868" s="4">
        <v>10231</v>
      </c>
      <c r="I6868" s="3" t="s">
        <v>1629</v>
      </c>
      <c r="J6868" s="3" t="s">
        <v>1630</v>
      </c>
      <c r="K6868" s="5">
        <v>1</v>
      </c>
      <c r="L6868" s="3" t="s">
        <v>28</v>
      </c>
      <c r="M6868" s="3" t="s">
        <v>47</v>
      </c>
      <c r="N6868" s="3" t="s">
        <v>3255</v>
      </c>
      <c r="O6868" s="1">
        <v>862</v>
      </c>
      <c r="P6868" s="4">
        <v>0</v>
      </c>
      <c r="Q6868" s="10">
        <f t="shared" si="437"/>
        <v>862</v>
      </c>
    </row>
    <row r="6869" spans="2:17" ht="20.25" customHeight="1">
      <c r="B6869" s="10" t="str">
        <f t="shared" si="439"/>
        <v>23</v>
      </c>
      <c r="C6869" s="10" t="str">
        <f t="shared" si="440"/>
        <v>1403/08/2123</v>
      </c>
      <c r="D6869" s="10" t="str">
        <f>IFERROR(IF(تحویلی!$E$1="","",IF(NOSA!O6869=تحویلی!$E$1,تحویلی!$E$1&amp;COUNTIF(NOSA!$O$1:O6869,تحویلی!$E$1),"")),"")</f>
        <v/>
      </c>
      <c r="E6869" s="10" t="str">
        <f t="shared" si="441"/>
        <v>1023323</v>
      </c>
      <c r="F6869" s="10" t="str">
        <f>IFERROR(VLOOKUP(I6869,DATABASE!$N:$O,2,FALSE),"")</f>
        <v/>
      </c>
      <c r="G6869" s="3" t="s">
        <v>3633</v>
      </c>
      <c r="H6869" s="4">
        <v>10233</v>
      </c>
      <c r="I6869" s="3" t="s">
        <v>2807</v>
      </c>
      <c r="J6869" s="3" t="s">
        <v>2209</v>
      </c>
      <c r="K6869" s="5">
        <v>1</v>
      </c>
      <c r="L6869" s="3" t="s">
        <v>8</v>
      </c>
      <c r="M6869" s="3" t="s">
        <v>707</v>
      </c>
      <c r="N6869" s="3" t="s">
        <v>3996</v>
      </c>
      <c r="O6869" s="1">
        <v>23</v>
      </c>
      <c r="P6869" s="4">
        <v>0</v>
      </c>
      <c r="Q6869" s="10">
        <f t="shared" si="437"/>
        <v>23</v>
      </c>
    </row>
    <row r="6870" spans="2:17" ht="20.25" customHeight="1">
      <c r="B6870" s="10" t="str">
        <f t="shared" si="439"/>
        <v>655</v>
      </c>
      <c r="C6870" s="10" t="str">
        <f t="shared" si="440"/>
        <v>1403/08/21655</v>
      </c>
      <c r="D6870" s="10" t="str">
        <f>IFERROR(IF(تحویلی!$E$1="","",IF(NOSA!O6870=تحویلی!$E$1,تحویلی!$E$1&amp;COUNTIF(NOSA!$O$1:O6870,تحویلی!$E$1),"")),"")</f>
        <v/>
      </c>
      <c r="E6870" s="10" t="str">
        <f t="shared" si="441"/>
        <v>10233655</v>
      </c>
      <c r="F6870" s="10" t="str">
        <f>IFERROR(VLOOKUP(I6870,DATABASE!$N:$O,2,FALSE),"")</f>
        <v/>
      </c>
      <c r="G6870" s="3" t="s">
        <v>3633</v>
      </c>
      <c r="H6870" s="4">
        <v>10233</v>
      </c>
      <c r="I6870" s="3" t="s">
        <v>2807</v>
      </c>
      <c r="J6870" s="3" t="s">
        <v>2209</v>
      </c>
      <c r="K6870" s="5">
        <v>1</v>
      </c>
      <c r="L6870" s="3" t="s">
        <v>8</v>
      </c>
      <c r="M6870" s="3" t="s">
        <v>266</v>
      </c>
      <c r="N6870" s="3" t="s">
        <v>1338</v>
      </c>
      <c r="O6870" s="1">
        <v>655</v>
      </c>
      <c r="P6870" s="4">
        <v>0</v>
      </c>
      <c r="Q6870" s="10">
        <f t="shared" si="437"/>
        <v>655</v>
      </c>
    </row>
    <row r="6871" spans="2:17" ht="20.25" customHeight="1">
      <c r="B6871" s="10" t="str">
        <f t="shared" si="439"/>
        <v>113</v>
      </c>
      <c r="C6871" s="10" t="str">
        <f t="shared" si="440"/>
        <v>1403/08/21113</v>
      </c>
      <c r="D6871" s="10" t="str">
        <f>IFERROR(IF(تحویلی!$E$1="","",IF(NOSA!O6871=تحویلی!$E$1,تحویلی!$E$1&amp;COUNTIF(NOSA!$O$1:O6871,تحویلی!$E$1),"")),"")</f>
        <v/>
      </c>
      <c r="E6871" s="10" t="str">
        <f t="shared" si="441"/>
        <v>10233113</v>
      </c>
      <c r="F6871" s="10" t="str">
        <f>IFERROR(VLOOKUP(I6871,DATABASE!$N:$O,2,FALSE),"")</f>
        <v/>
      </c>
      <c r="G6871" s="3" t="s">
        <v>3633</v>
      </c>
      <c r="H6871" s="4">
        <v>10233</v>
      </c>
      <c r="I6871" s="3" t="s">
        <v>2807</v>
      </c>
      <c r="J6871" s="3" t="s">
        <v>2209</v>
      </c>
      <c r="K6871" s="5">
        <v>1</v>
      </c>
      <c r="L6871" s="3" t="s">
        <v>8</v>
      </c>
      <c r="M6871" s="3" t="s">
        <v>2646</v>
      </c>
      <c r="N6871" s="3" t="s">
        <v>2810</v>
      </c>
      <c r="O6871" s="1">
        <v>113</v>
      </c>
      <c r="P6871" s="4">
        <v>0</v>
      </c>
      <c r="Q6871" s="10">
        <f t="shared" si="437"/>
        <v>113</v>
      </c>
    </row>
    <row r="6872" spans="2:17" ht="20.25" customHeight="1">
      <c r="B6872" s="10" t="str">
        <f t="shared" si="439"/>
        <v>196</v>
      </c>
      <c r="C6872" s="10" t="str">
        <f t="shared" si="440"/>
        <v>1403/08/21196</v>
      </c>
      <c r="D6872" s="10" t="str">
        <f>IFERROR(IF(تحویلی!$E$1="","",IF(NOSA!O6872=تحویلی!$E$1,تحویلی!$E$1&amp;COUNTIF(NOSA!$O$1:O6872,تحویلی!$E$1),"")),"")</f>
        <v/>
      </c>
      <c r="E6872" s="10" t="str">
        <f t="shared" si="441"/>
        <v>10233196</v>
      </c>
      <c r="F6872" s="10" t="str">
        <f>IFERROR(VLOOKUP(I6872,DATABASE!$N:$O,2,FALSE),"")</f>
        <v/>
      </c>
      <c r="G6872" s="3" t="s">
        <v>3633</v>
      </c>
      <c r="H6872" s="4">
        <v>10233</v>
      </c>
      <c r="I6872" s="3" t="s">
        <v>2807</v>
      </c>
      <c r="J6872" s="3" t="s">
        <v>2209</v>
      </c>
      <c r="K6872" s="5">
        <v>1</v>
      </c>
      <c r="L6872" s="3" t="s">
        <v>8</v>
      </c>
      <c r="M6872" s="3" t="s">
        <v>629</v>
      </c>
      <c r="N6872" s="3" t="s">
        <v>3358</v>
      </c>
      <c r="O6872" s="1">
        <v>196</v>
      </c>
      <c r="P6872" s="4">
        <v>0</v>
      </c>
      <c r="Q6872" s="10">
        <f t="shared" si="437"/>
        <v>196</v>
      </c>
    </row>
    <row r="6873" spans="2:17" ht="20.25" customHeight="1">
      <c r="B6873" s="10" t="str">
        <f t="shared" si="439"/>
        <v>887</v>
      </c>
      <c r="C6873" s="10" t="str">
        <f t="shared" si="440"/>
        <v>1403/08/21887</v>
      </c>
      <c r="D6873" s="10" t="str">
        <f>IFERROR(IF(تحویلی!$E$1="","",IF(NOSA!O6873=تحویلی!$E$1,تحویلی!$E$1&amp;COUNTIF(NOSA!$O$1:O6873,تحویلی!$E$1),"")),"")</f>
        <v/>
      </c>
      <c r="E6873" s="10" t="str">
        <f t="shared" si="441"/>
        <v>10233887</v>
      </c>
      <c r="F6873" s="10" t="str">
        <f>IFERROR(VLOOKUP(I6873,DATABASE!$N:$O,2,FALSE),"")</f>
        <v/>
      </c>
      <c r="G6873" s="3" t="s">
        <v>3633</v>
      </c>
      <c r="H6873" s="4">
        <v>10233</v>
      </c>
      <c r="I6873" s="3" t="s">
        <v>2807</v>
      </c>
      <c r="J6873" s="3" t="s">
        <v>2209</v>
      </c>
      <c r="K6873" s="5">
        <v>1</v>
      </c>
      <c r="L6873" s="3" t="s">
        <v>8</v>
      </c>
      <c r="M6873" s="3" t="s">
        <v>47</v>
      </c>
      <c r="N6873" s="3" t="s">
        <v>3399</v>
      </c>
      <c r="O6873" s="1">
        <v>887</v>
      </c>
      <c r="P6873" s="4">
        <v>0</v>
      </c>
      <c r="Q6873" s="10">
        <f t="shared" ref="Q6873:Q6924" si="442">VALUE(O6873)</f>
        <v>887</v>
      </c>
    </row>
    <row r="6874" spans="2:17" ht="20.25" customHeight="1">
      <c r="B6874" s="10" t="str">
        <f t="shared" si="439"/>
        <v>773</v>
      </c>
      <c r="C6874" s="10" t="str">
        <f t="shared" si="440"/>
        <v>1403/08/21773</v>
      </c>
      <c r="D6874" s="10" t="str">
        <f>IFERROR(IF(تحویلی!$E$1="","",IF(NOSA!O6874=تحویلی!$E$1,تحویلی!$E$1&amp;COUNTIF(NOSA!$O$1:O6874,تحویلی!$E$1),"")),"")</f>
        <v/>
      </c>
      <c r="E6874" s="10" t="str">
        <f t="shared" si="441"/>
        <v>10236773</v>
      </c>
      <c r="F6874" s="10" t="str">
        <f>IFERROR(VLOOKUP(I6874,DATABASE!$N:$O,2,FALSE),"")</f>
        <v/>
      </c>
      <c r="G6874" s="3" t="s">
        <v>3633</v>
      </c>
      <c r="H6874" s="4">
        <v>10236</v>
      </c>
      <c r="I6874" s="3" t="s">
        <v>3559</v>
      </c>
      <c r="J6874" s="3" t="s">
        <v>3560</v>
      </c>
      <c r="K6874" s="5">
        <v>1</v>
      </c>
      <c r="L6874" s="3" t="s">
        <v>8</v>
      </c>
      <c r="M6874" s="3" t="s">
        <v>4</v>
      </c>
      <c r="N6874" s="3" t="s">
        <v>1148</v>
      </c>
      <c r="O6874" s="1">
        <v>773</v>
      </c>
      <c r="P6874" s="4">
        <v>1</v>
      </c>
      <c r="Q6874" s="10">
        <f t="shared" si="442"/>
        <v>773</v>
      </c>
    </row>
    <row r="6875" spans="2:17" ht="20.25" customHeight="1">
      <c r="B6875" s="10" t="str">
        <f t="shared" si="439"/>
        <v>كلاه ايمني776</v>
      </c>
      <c r="C6875" s="10" t="str">
        <f t="shared" si="440"/>
        <v>كلاه ايمني1403/08/22776</v>
      </c>
      <c r="D6875" s="10" t="str">
        <f>IFERROR(IF(تحویلی!$E$1="","",IF(NOSA!O6875=تحویلی!$E$1,تحویلی!$E$1&amp;COUNTIF(NOSA!$O$1:O6875,تحویلی!$E$1),"")),"")</f>
        <v/>
      </c>
      <c r="E6875" s="10" t="str">
        <f t="shared" si="441"/>
        <v>10247776</v>
      </c>
      <c r="F6875" s="10" t="str">
        <f>IFERROR(VLOOKUP(I6875,DATABASE!$N:$O,2,FALSE),"")</f>
        <v>كلاه ايمني</v>
      </c>
      <c r="G6875" s="3" t="s">
        <v>3634</v>
      </c>
      <c r="H6875" s="4">
        <v>10247</v>
      </c>
      <c r="I6875" s="3" t="s">
        <v>1505</v>
      </c>
      <c r="J6875" s="3" t="s">
        <v>1628</v>
      </c>
      <c r="K6875" s="5">
        <v>1</v>
      </c>
      <c r="L6875" s="3" t="s">
        <v>8</v>
      </c>
      <c r="M6875" s="3" t="s">
        <v>9</v>
      </c>
      <c r="N6875" s="3" t="s">
        <v>1169</v>
      </c>
      <c r="O6875" s="1">
        <v>776</v>
      </c>
      <c r="P6875" s="4">
        <v>1</v>
      </c>
      <c r="Q6875" s="10">
        <f t="shared" si="442"/>
        <v>776</v>
      </c>
    </row>
    <row r="6876" spans="2:17" ht="20.25" customHeight="1">
      <c r="B6876" s="10" t="str">
        <f t="shared" si="439"/>
        <v>دستكش ضد برش سبك791</v>
      </c>
      <c r="C6876" s="10" t="str">
        <f t="shared" si="440"/>
        <v>دستكش ضد برش سبك1403/08/22791</v>
      </c>
      <c r="D6876" s="10" t="str">
        <f>IFERROR(IF(تحویلی!$E$1="","",IF(NOSA!O6876=تحویلی!$E$1,تحویلی!$E$1&amp;COUNTIF(NOSA!$O$1:O6876,تحویلی!$E$1),"")),"")</f>
        <v/>
      </c>
      <c r="E6876" s="10" t="str">
        <f t="shared" si="441"/>
        <v>10250791</v>
      </c>
      <c r="F6876" s="10" t="str">
        <f>IFERROR(VLOOKUP(I6876,DATABASE!$N:$O,2,FALSE),"")</f>
        <v>دستكش ضد برش سبك</v>
      </c>
      <c r="G6876" s="3" t="s">
        <v>3634</v>
      </c>
      <c r="H6876" s="4">
        <v>10250</v>
      </c>
      <c r="I6876" s="3" t="s">
        <v>1442</v>
      </c>
      <c r="J6876" s="3" t="s">
        <v>22</v>
      </c>
      <c r="K6876" s="5">
        <v>1</v>
      </c>
      <c r="L6876" s="3" t="s">
        <v>3</v>
      </c>
      <c r="M6876" s="3" t="s">
        <v>9</v>
      </c>
      <c r="N6876" s="3" t="s">
        <v>1333</v>
      </c>
      <c r="O6876" s="1">
        <v>791</v>
      </c>
      <c r="P6876" s="4">
        <v>0</v>
      </c>
      <c r="Q6876" s="10">
        <f t="shared" si="442"/>
        <v>791</v>
      </c>
    </row>
    <row r="6877" spans="2:17" ht="20.25" customHeight="1">
      <c r="B6877" s="10" t="str">
        <f t="shared" si="439"/>
        <v>651</v>
      </c>
      <c r="C6877" s="10" t="str">
        <f t="shared" si="440"/>
        <v>1403/08/22651</v>
      </c>
      <c r="D6877" s="10" t="str">
        <f>IFERROR(IF(تحویلی!$E$1="","",IF(NOSA!O6877=تحویلی!$E$1,تحویلی!$E$1&amp;COUNTIF(NOSA!$O$1:O6877,تحویلی!$E$1),"")),"")</f>
        <v/>
      </c>
      <c r="E6877" s="10" t="str">
        <f t="shared" si="441"/>
        <v>10255651</v>
      </c>
      <c r="F6877" s="10" t="str">
        <f>IFERROR(VLOOKUP(I6877,DATABASE!$N:$O,2,FALSE),"")</f>
        <v/>
      </c>
      <c r="G6877" s="3" t="s">
        <v>3634</v>
      </c>
      <c r="H6877" s="4">
        <v>10255</v>
      </c>
      <c r="I6877" s="3" t="s">
        <v>2699</v>
      </c>
      <c r="J6877" s="3" t="s">
        <v>7</v>
      </c>
      <c r="K6877" s="5">
        <v>1</v>
      </c>
      <c r="L6877" s="3" t="s">
        <v>8</v>
      </c>
      <c r="M6877" s="3" t="s">
        <v>4</v>
      </c>
      <c r="N6877" s="3" t="s">
        <v>165</v>
      </c>
      <c r="O6877" s="1">
        <v>651</v>
      </c>
      <c r="P6877" s="4">
        <v>1</v>
      </c>
      <c r="Q6877" s="10">
        <f t="shared" si="442"/>
        <v>651</v>
      </c>
    </row>
    <row r="6878" spans="2:17" ht="20.25" customHeight="1">
      <c r="B6878" s="10" t="str">
        <f t="shared" si="439"/>
        <v>دستكش ضد برش سبك885</v>
      </c>
      <c r="C6878" s="10" t="str">
        <f t="shared" si="440"/>
        <v>دستكش ضد برش سبك1403/08/22885</v>
      </c>
      <c r="D6878" s="10" t="str">
        <f>IFERROR(IF(تحویلی!$E$1="","",IF(NOSA!O6878=تحویلی!$E$1,تحویلی!$E$1&amp;COUNTIF(NOSA!$O$1:O6878,تحویلی!$E$1),"")),"")</f>
        <v/>
      </c>
      <c r="E6878" s="10" t="str">
        <f t="shared" si="441"/>
        <v>10282885</v>
      </c>
      <c r="F6878" s="10" t="str">
        <f>IFERROR(VLOOKUP(I6878,DATABASE!$N:$O,2,FALSE),"")</f>
        <v>دستكش ضد برش سبك</v>
      </c>
      <c r="G6878" s="3" t="s">
        <v>3634</v>
      </c>
      <c r="H6878" s="4">
        <v>10282</v>
      </c>
      <c r="I6878" s="3" t="s">
        <v>1442</v>
      </c>
      <c r="J6878" s="3" t="s">
        <v>22</v>
      </c>
      <c r="K6878" s="5">
        <v>1</v>
      </c>
      <c r="L6878" s="3" t="s">
        <v>3</v>
      </c>
      <c r="M6878" s="3" t="s">
        <v>9</v>
      </c>
      <c r="N6878" s="3" t="s">
        <v>3381</v>
      </c>
      <c r="O6878" s="1">
        <v>885</v>
      </c>
      <c r="P6878" s="4">
        <v>0</v>
      </c>
      <c r="Q6878" s="10">
        <f t="shared" si="442"/>
        <v>885</v>
      </c>
    </row>
    <row r="6879" spans="2:17" ht="20.25" customHeight="1">
      <c r="B6879" s="10" t="str">
        <f t="shared" si="439"/>
        <v>لباس زير زمستاني- بلوز و شلوار608</v>
      </c>
      <c r="C6879" s="10" t="str">
        <f t="shared" si="440"/>
        <v>لباس زير زمستاني- بلوز و شلوار1403/08/22608</v>
      </c>
      <c r="D6879" s="10" t="str">
        <f>IFERROR(IF(تحویلی!$E$1="","",IF(NOSA!O6879=تحویلی!$E$1,تحویلی!$E$1&amp;COUNTIF(NOSA!$O$1:O6879,تحویلی!$E$1),"")),"")</f>
        <v/>
      </c>
      <c r="E6879" s="10" t="str">
        <f t="shared" si="441"/>
        <v>10287608</v>
      </c>
      <c r="F6879" s="10" t="str">
        <f>IFERROR(VLOOKUP(I6879,DATABASE!$N:$O,2,FALSE),"")</f>
        <v>لباس زير زمستاني- بلوز و شلوار</v>
      </c>
      <c r="G6879" s="3" t="s">
        <v>3634</v>
      </c>
      <c r="H6879" s="4">
        <v>10287</v>
      </c>
      <c r="I6879" s="3" t="s">
        <v>2361</v>
      </c>
      <c r="J6879" s="3" t="s">
        <v>2826</v>
      </c>
      <c r="K6879" s="5">
        <v>1</v>
      </c>
      <c r="L6879" s="3" t="s">
        <v>28</v>
      </c>
      <c r="M6879" s="3" t="s">
        <v>102</v>
      </c>
      <c r="N6879" s="3" t="s">
        <v>2796</v>
      </c>
      <c r="O6879" s="1">
        <v>608</v>
      </c>
      <c r="P6879" s="4">
        <v>0</v>
      </c>
      <c r="Q6879" s="10">
        <f t="shared" si="442"/>
        <v>608</v>
      </c>
    </row>
    <row r="6880" spans="2:17" ht="20.25" customHeight="1">
      <c r="B6880" s="10" t="str">
        <f t="shared" si="439"/>
        <v>لباس زير زمستاني- بلوز و شلوار931</v>
      </c>
      <c r="C6880" s="10" t="str">
        <f t="shared" si="440"/>
        <v>لباس زير زمستاني- بلوز و شلوار1403/08/22931</v>
      </c>
      <c r="D6880" s="10" t="str">
        <f>IFERROR(IF(تحویلی!$E$1="","",IF(NOSA!O6880=تحویلی!$E$1,تحویلی!$E$1&amp;COUNTIF(NOSA!$O$1:O6880,تحویلی!$E$1),"")),"")</f>
        <v/>
      </c>
      <c r="E6880" s="10" t="str">
        <f t="shared" si="441"/>
        <v>10288931</v>
      </c>
      <c r="F6880" s="10" t="str">
        <f>IFERROR(VLOOKUP(I6880,DATABASE!$N:$O,2,FALSE),"")</f>
        <v>لباس زير زمستاني- بلوز و شلوار</v>
      </c>
      <c r="G6880" s="3" t="s">
        <v>3634</v>
      </c>
      <c r="H6880" s="4">
        <v>10288</v>
      </c>
      <c r="I6880" s="3" t="s">
        <v>2361</v>
      </c>
      <c r="J6880" s="3" t="s">
        <v>2826</v>
      </c>
      <c r="K6880" s="5">
        <v>1</v>
      </c>
      <c r="L6880" s="3" t="s">
        <v>28</v>
      </c>
      <c r="M6880" s="3" t="s">
        <v>202</v>
      </c>
      <c r="N6880" s="3" t="s">
        <v>3525</v>
      </c>
      <c r="O6880" s="1">
        <v>931</v>
      </c>
      <c r="P6880" s="4">
        <v>0</v>
      </c>
      <c r="Q6880" s="10">
        <f t="shared" si="442"/>
        <v>931</v>
      </c>
    </row>
    <row r="6881" spans="2:17" ht="20.25" customHeight="1">
      <c r="B6881" s="10" t="str">
        <f t="shared" si="439"/>
        <v>دستكش ضد برش سبك170</v>
      </c>
      <c r="C6881" s="10" t="str">
        <f t="shared" si="440"/>
        <v>دستكش ضد برش سبك1403/08/22170</v>
      </c>
      <c r="D6881" s="10" t="str">
        <f>IFERROR(IF(تحویلی!$E$1="","",IF(NOSA!O6881=تحویلی!$E$1,تحویلی!$E$1&amp;COUNTIF(NOSA!$O$1:O6881,تحویلی!$E$1),"")),"")</f>
        <v/>
      </c>
      <c r="E6881" s="10" t="str">
        <f t="shared" si="441"/>
        <v>10289170</v>
      </c>
      <c r="F6881" s="10" t="str">
        <f>IFERROR(VLOOKUP(I6881,DATABASE!$N:$O,2,FALSE),"")</f>
        <v>دستكش ضد برش سبك</v>
      </c>
      <c r="G6881" s="3" t="s">
        <v>3634</v>
      </c>
      <c r="H6881" s="4">
        <v>10289</v>
      </c>
      <c r="I6881" s="3" t="s">
        <v>1442</v>
      </c>
      <c r="J6881" s="3" t="s">
        <v>22</v>
      </c>
      <c r="K6881" s="5">
        <v>1</v>
      </c>
      <c r="L6881" s="3" t="s">
        <v>3</v>
      </c>
      <c r="M6881" s="3" t="s">
        <v>9</v>
      </c>
      <c r="N6881" s="3" t="s">
        <v>3241</v>
      </c>
      <c r="O6881" s="1">
        <v>170</v>
      </c>
      <c r="P6881" s="4">
        <v>0</v>
      </c>
      <c r="Q6881" s="10">
        <f t="shared" si="442"/>
        <v>170</v>
      </c>
    </row>
    <row r="6882" spans="2:17" ht="20.25" customHeight="1">
      <c r="B6882" s="10" t="str">
        <f t="shared" si="439"/>
        <v>دستكش كف مواد سبك843</v>
      </c>
      <c r="C6882" s="10" t="str">
        <f t="shared" si="440"/>
        <v>دستكش كف مواد سبك1403/08/22843</v>
      </c>
      <c r="D6882" s="10" t="str">
        <f>IFERROR(IF(تحویلی!$E$1="","",IF(NOSA!O6882=تحویلی!$E$1,تحویلی!$E$1&amp;COUNTIF(NOSA!$O$1:O6882,تحویلی!$E$1),"")),"")</f>
        <v/>
      </c>
      <c r="E6882" s="10" t="str">
        <f t="shared" si="441"/>
        <v>10290843</v>
      </c>
      <c r="F6882" s="10" t="str">
        <f>IFERROR(VLOOKUP(I6882,DATABASE!$N:$O,2,FALSE),"")</f>
        <v>دستكش كف مواد سبك</v>
      </c>
      <c r="G6882" s="3" t="s">
        <v>3634</v>
      </c>
      <c r="H6882" s="4">
        <v>10290</v>
      </c>
      <c r="I6882" s="3" t="s">
        <v>1456</v>
      </c>
      <c r="J6882" s="3" t="s">
        <v>2</v>
      </c>
      <c r="K6882" s="5">
        <v>1</v>
      </c>
      <c r="L6882" s="3" t="s">
        <v>3</v>
      </c>
      <c r="M6882" s="3" t="s">
        <v>47</v>
      </c>
      <c r="N6882" s="3" t="s">
        <v>2682</v>
      </c>
      <c r="O6882" s="1">
        <v>843</v>
      </c>
      <c r="P6882" s="4">
        <v>0</v>
      </c>
      <c r="Q6882" s="10">
        <f t="shared" si="442"/>
        <v>843</v>
      </c>
    </row>
    <row r="6883" spans="2:17" ht="20.25" customHeight="1">
      <c r="B6883" s="10" t="str">
        <f t="shared" si="439"/>
        <v>دستكش ضد برش سبك760</v>
      </c>
      <c r="C6883" s="10" t="str">
        <f t="shared" si="440"/>
        <v>دستكش ضد برش سبك1403/08/23760</v>
      </c>
      <c r="D6883" s="10" t="str">
        <f>IFERROR(IF(تحویلی!$E$1="","",IF(NOSA!O6883=تحویلی!$E$1,تحویلی!$E$1&amp;COUNTIF(NOSA!$O$1:O6883,تحویلی!$E$1),"")),"")</f>
        <v/>
      </c>
      <c r="E6883" s="10" t="str">
        <f t="shared" si="441"/>
        <v>10297760</v>
      </c>
      <c r="F6883" s="10" t="str">
        <f>IFERROR(VLOOKUP(I6883,DATABASE!$N:$O,2,FALSE),"")</f>
        <v>دستكش ضد برش سبك</v>
      </c>
      <c r="G6883" s="3" t="s">
        <v>3635</v>
      </c>
      <c r="H6883" s="4">
        <v>10297</v>
      </c>
      <c r="I6883" s="3" t="s">
        <v>1442</v>
      </c>
      <c r="J6883" s="3" t="s">
        <v>22</v>
      </c>
      <c r="K6883" s="5">
        <v>1</v>
      </c>
      <c r="L6883" s="3" t="s">
        <v>3</v>
      </c>
      <c r="M6883" s="3" t="s">
        <v>47</v>
      </c>
      <c r="N6883" s="3" t="s">
        <v>3971</v>
      </c>
      <c r="O6883" s="1">
        <v>760</v>
      </c>
      <c r="P6883" s="4">
        <v>0</v>
      </c>
      <c r="Q6883" s="10">
        <f t="shared" si="442"/>
        <v>760</v>
      </c>
    </row>
    <row r="6884" spans="2:17" ht="20.25" customHeight="1">
      <c r="B6884" s="10" t="str">
        <f t="shared" si="439"/>
        <v>لباس كار نسوز(بلوز و شلوار)624</v>
      </c>
      <c r="C6884" s="10" t="str">
        <f t="shared" si="440"/>
        <v>لباس كار نسوز(بلوز و شلوار)1403/08/23624</v>
      </c>
      <c r="D6884" s="10" t="str">
        <f>IFERROR(IF(تحویلی!$E$1="","",IF(NOSA!O6884=تحویلی!$E$1,تحویلی!$E$1&amp;COUNTIF(NOSA!$O$1:O6884,تحویلی!$E$1),"")),"")</f>
        <v/>
      </c>
      <c r="E6884" s="10" t="str">
        <f t="shared" si="441"/>
        <v>10298624</v>
      </c>
      <c r="F6884" s="10" t="str">
        <f>IFERROR(VLOOKUP(I6884,DATABASE!$N:$O,2,FALSE),"")</f>
        <v>لباس كار نسوز(بلوز و شلوار)</v>
      </c>
      <c r="G6884" s="3" t="s">
        <v>3635</v>
      </c>
      <c r="H6884" s="4">
        <v>10298</v>
      </c>
      <c r="I6884" s="3" t="s">
        <v>1701</v>
      </c>
      <c r="J6884" s="3" t="s">
        <v>1702</v>
      </c>
      <c r="K6884" s="5">
        <v>1</v>
      </c>
      <c r="L6884" s="3" t="s">
        <v>28</v>
      </c>
      <c r="M6884" s="3" t="s">
        <v>25</v>
      </c>
      <c r="N6884" s="3" t="s">
        <v>226</v>
      </c>
      <c r="O6884" s="1">
        <v>624</v>
      </c>
      <c r="P6884" s="4">
        <v>0</v>
      </c>
      <c r="Q6884" s="10">
        <f t="shared" si="442"/>
        <v>624</v>
      </c>
    </row>
    <row r="6885" spans="2:17" ht="20.25" customHeight="1">
      <c r="B6885" s="10" t="str">
        <f t="shared" si="439"/>
        <v>دستكش ضد برش سبك580</v>
      </c>
      <c r="C6885" s="10" t="str">
        <f t="shared" si="440"/>
        <v>دستكش ضد برش سبك1403/08/23580</v>
      </c>
      <c r="D6885" s="10" t="str">
        <f>IFERROR(IF(تحویلی!$E$1="","",IF(NOSA!O6885=تحویلی!$E$1,تحویلی!$E$1&amp;COUNTIF(NOSA!$O$1:O6885,تحویلی!$E$1),"")),"")</f>
        <v/>
      </c>
      <c r="E6885" s="10" t="str">
        <f t="shared" si="441"/>
        <v>10302580</v>
      </c>
      <c r="F6885" s="10" t="str">
        <f>IFERROR(VLOOKUP(I6885,DATABASE!$N:$O,2,FALSE),"")</f>
        <v>دستكش ضد برش سبك</v>
      </c>
      <c r="G6885" s="3" t="s">
        <v>3635</v>
      </c>
      <c r="H6885" s="4">
        <v>10302</v>
      </c>
      <c r="I6885" s="3" t="s">
        <v>1442</v>
      </c>
      <c r="J6885" s="3" t="s">
        <v>22</v>
      </c>
      <c r="K6885" s="5">
        <v>1</v>
      </c>
      <c r="L6885" s="3" t="s">
        <v>3</v>
      </c>
      <c r="M6885" s="3" t="s">
        <v>47</v>
      </c>
      <c r="N6885" s="3" t="s">
        <v>132</v>
      </c>
      <c r="O6885" s="1">
        <v>580</v>
      </c>
      <c r="P6885" s="4">
        <v>0</v>
      </c>
      <c r="Q6885" s="10">
        <f t="shared" si="442"/>
        <v>580</v>
      </c>
    </row>
    <row r="6886" spans="2:17" ht="20.25" customHeight="1">
      <c r="B6886" s="10" t="str">
        <f t="shared" si="439"/>
        <v>دستكش ضد برش سبك983</v>
      </c>
      <c r="C6886" s="10" t="str">
        <f t="shared" si="440"/>
        <v>دستكش ضد برش سبك1403/08/23983</v>
      </c>
      <c r="D6886" s="10" t="str">
        <f>IFERROR(IF(تحویلی!$E$1="","",IF(NOSA!O6886=تحویلی!$E$1,تحویلی!$E$1&amp;COUNTIF(NOSA!$O$1:O6886,تحویلی!$E$1),"")),"")</f>
        <v/>
      </c>
      <c r="E6886" s="10" t="str">
        <f t="shared" si="441"/>
        <v>10308983</v>
      </c>
      <c r="F6886" s="10" t="str">
        <f>IFERROR(VLOOKUP(I6886,DATABASE!$N:$O,2,FALSE),"")</f>
        <v>دستكش ضد برش سبك</v>
      </c>
      <c r="G6886" s="3" t="s">
        <v>3635</v>
      </c>
      <c r="H6886" s="4">
        <v>10308</v>
      </c>
      <c r="I6886" s="3" t="s">
        <v>1442</v>
      </c>
      <c r="J6886" s="3" t="s">
        <v>22</v>
      </c>
      <c r="K6886" s="5">
        <v>1</v>
      </c>
      <c r="L6886" s="3" t="s">
        <v>3</v>
      </c>
      <c r="M6886" s="3" t="s">
        <v>47</v>
      </c>
      <c r="N6886" s="3" t="s">
        <v>3974</v>
      </c>
      <c r="O6886" s="1">
        <v>983</v>
      </c>
      <c r="P6886" s="4">
        <v>0</v>
      </c>
      <c r="Q6886" s="10">
        <f t="shared" si="442"/>
        <v>983</v>
      </c>
    </row>
    <row r="6887" spans="2:17" ht="20.25" customHeight="1">
      <c r="B6887" s="10" t="str">
        <f t="shared" si="439"/>
        <v>دستكش ضد برش سبك286</v>
      </c>
      <c r="C6887" s="10" t="str">
        <f t="shared" si="440"/>
        <v>دستكش ضد برش سبك1403/08/23286</v>
      </c>
      <c r="D6887" s="10" t="str">
        <f>IFERROR(IF(تحویلی!$E$1="","",IF(NOSA!O6887=تحویلی!$E$1,تحویلی!$E$1&amp;COUNTIF(NOSA!$O$1:O6887,تحویلی!$E$1),"")),"")</f>
        <v/>
      </c>
      <c r="E6887" s="10" t="str">
        <f t="shared" si="441"/>
        <v>10311286</v>
      </c>
      <c r="F6887" s="10" t="str">
        <f>IFERROR(VLOOKUP(I6887,DATABASE!$N:$O,2,FALSE),"")</f>
        <v>دستكش ضد برش سبك</v>
      </c>
      <c r="G6887" s="3" t="s">
        <v>3635</v>
      </c>
      <c r="H6887" s="4">
        <v>10311</v>
      </c>
      <c r="I6887" s="3" t="s">
        <v>1442</v>
      </c>
      <c r="J6887" s="3" t="s">
        <v>22</v>
      </c>
      <c r="K6887" s="5">
        <v>1</v>
      </c>
      <c r="L6887" s="3" t="s">
        <v>3</v>
      </c>
      <c r="M6887" s="3" t="s">
        <v>40</v>
      </c>
      <c r="N6887" s="3" t="s">
        <v>231</v>
      </c>
      <c r="O6887" s="1">
        <v>286</v>
      </c>
      <c r="P6887" s="4">
        <v>0</v>
      </c>
      <c r="Q6887" s="10">
        <f t="shared" si="442"/>
        <v>286</v>
      </c>
    </row>
    <row r="6888" spans="2:17" ht="20.25" customHeight="1">
      <c r="B6888" s="10" t="str">
        <f t="shared" si="439"/>
        <v>لباس كار ديرسوز(بلوز و شلوار)822</v>
      </c>
      <c r="C6888" s="10" t="str">
        <f t="shared" si="440"/>
        <v>لباس كار ديرسوز(بلوز و شلوار)1403/08/23822</v>
      </c>
      <c r="D6888" s="10" t="str">
        <f>IFERROR(IF(تحویلی!$E$1="","",IF(NOSA!O6888=تحویلی!$E$1,تحویلی!$E$1&amp;COUNTIF(NOSA!$O$1:O6888,تحویلی!$E$1),"")),"")</f>
        <v/>
      </c>
      <c r="E6888" s="10" t="str">
        <f t="shared" si="441"/>
        <v>10314822</v>
      </c>
      <c r="F6888" s="10" t="str">
        <f>IFERROR(VLOOKUP(I6888,DATABASE!$N:$O,2,FALSE),"")</f>
        <v>لباس كار ديرسوز(بلوز و شلوار)</v>
      </c>
      <c r="G6888" s="3" t="s">
        <v>3635</v>
      </c>
      <c r="H6888" s="4">
        <v>10314</v>
      </c>
      <c r="I6888" s="3" t="s">
        <v>1478</v>
      </c>
      <c r="J6888" s="3" t="s">
        <v>1711</v>
      </c>
      <c r="K6888" s="5">
        <v>1</v>
      </c>
      <c r="L6888" s="3" t="s">
        <v>28</v>
      </c>
      <c r="M6888" s="3" t="s">
        <v>47</v>
      </c>
      <c r="N6888" s="3" t="s">
        <v>1788</v>
      </c>
      <c r="O6888" s="1">
        <v>822</v>
      </c>
      <c r="P6888" s="4">
        <v>1</v>
      </c>
      <c r="Q6888" s="10">
        <f t="shared" si="442"/>
        <v>822</v>
      </c>
    </row>
    <row r="6889" spans="2:17" ht="20.25" customHeight="1">
      <c r="B6889" s="10" t="str">
        <f t="shared" si="439"/>
        <v>لباس كار ديرسوز(بلوز و شلوار)719</v>
      </c>
      <c r="C6889" s="10" t="str">
        <f t="shared" si="440"/>
        <v>لباس كار ديرسوز(بلوز و شلوار)1403/08/23719</v>
      </c>
      <c r="D6889" s="10" t="str">
        <f>IFERROR(IF(تحویلی!$E$1="","",IF(NOSA!O6889=تحویلی!$E$1,تحویلی!$E$1&amp;COUNTIF(NOSA!$O$1:O6889,تحویلی!$E$1),"")),"")</f>
        <v/>
      </c>
      <c r="E6889" s="10" t="str">
        <f t="shared" si="441"/>
        <v>10340719</v>
      </c>
      <c r="F6889" s="10" t="str">
        <f>IFERROR(VLOOKUP(I6889,DATABASE!$N:$O,2,FALSE),"")</f>
        <v>لباس كار ديرسوز(بلوز و شلوار)</v>
      </c>
      <c r="G6889" s="3" t="s">
        <v>3635</v>
      </c>
      <c r="H6889" s="4">
        <v>10340</v>
      </c>
      <c r="I6889" s="3" t="s">
        <v>1478</v>
      </c>
      <c r="J6889" s="3" t="s">
        <v>1711</v>
      </c>
      <c r="K6889" s="5">
        <v>1</v>
      </c>
      <c r="L6889" s="3" t="s">
        <v>28</v>
      </c>
      <c r="M6889" s="3" t="s">
        <v>47</v>
      </c>
      <c r="N6889" s="3" t="s">
        <v>395</v>
      </c>
      <c r="O6889" s="1">
        <v>719</v>
      </c>
      <c r="P6889" s="4">
        <v>1</v>
      </c>
      <c r="Q6889" s="10">
        <f t="shared" si="442"/>
        <v>719</v>
      </c>
    </row>
    <row r="6890" spans="2:17" ht="20.25" customHeight="1">
      <c r="B6890" s="10" t="str">
        <f t="shared" si="439"/>
        <v>كفش ايمني عايق برق733</v>
      </c>
      <c r="C6890" s="10" t="str">
        <f t="shared" si="440"/>
        <v>كفش ايمني عايق برق1403/08/23733</v>
      </c>
      <c r="D6890" s="10" t="str">
        <f>IFERROR(IF(تحویلی!$E$1="","",IF(NOSA!O6890=تحویلی!$E$1,تحویلی!$E$1&amp;COUNTIF(NOSA!$O$1:O6890,تحویلی!$E$1),"")),"")</f>
        <v/>
      </c>
      <c r="E6890" s="10" t="str">
        <f t="shared" si="441"/>
        <v>10345733</v>
      </c>
      <c r="F6890" s="10" t="str">
        <f>IFERROR(VLOOKUP(I6890,DATABASE!$N:$O,2,FALSE),"")</f>
        <v>كفش ايمني عايق برق</v>
      </c>
      <c r="G6890" s="3" t="s">
        <v>3635</v>
      </c>
      <c r="H6890" s="4">
        <v>10345</v>
      </c>
      <c r="I6890" s="3" t="s">
        <v>1610</v>
      </c>
      <c r="J6890" s="3" t="s">
        <v>1689</v>
      </c>
      <c r="K6890" s="5">
        <v>1</v>
      </c>
      <c r="L6890" s="3" t="s">
        <v>3</v>
      </c>
      <c r="M6890" s="3" t="s">
        <v>47</v>
      </c>
      <c r="N6890" s="3" t="s">
        <v>628</v>
      </c>
      <c r="O6890" s="1">
        <v>733</v>
      </c>
      <c r="P6890" s="4">
        <v>1</v>
      </c>
      <c r="Q6890" s="10">
        <f t="shared" si="442"/>
        <v>733</v>
      </c>
    </row>
    <row r="6891" spans="2:17" ht="20.25" customHeight="1">
      <c r="B6891" s="10" t="str">
        <f t="shared" si="439"/>
        <v>دستكش ضد برش سبك458</v>
      </c>
      <c r="C6891" s="10" t="str">
        <f t="shared" si="440"/>
        <v>دستكش ضد برش سبك1403/08/24458</v>
      </c>
      <c r="D6891" s="10" t="str">
        <f>IFERROR(IF(تحویلی!$E$1="","",IF(NOSA!O6891=تحویلی!$E$1,تحویلی!$E$1&amp;COUNTIF(NOSA!$O$1:O6891,تحویلی!$E$1),"")),"")</f>
        <v/>
      </c>
      <c r="E6891" s="10" t="str">
        <f t="shared" si="441"/>
        <v>321167364458</v>
      </c>
      <c r="F6891" s="10" t="str">
        <f>IFERROR(VLOOKUP(I6891,DATABASE!$N:$O,2,FALSE),"")</f>
        <v>دستكش ضد برش سبك</v>
      </c>
      <c r="G6891" s="3" t="s">
        <v>3636</v>
      </c>
      <c r="H6891" s="4">
        <v>321167364</v>
      </c>
      <c r="I6891" s="3" t="s">
        <v>1442</v>
      </c>
      <c r="J6891" s="3" t="s">
        <v>22</v>
      </c>
      <c r="K6891" s="5">
        <v>1</v>
      </c>
      <c r="L6891" s="3" t="s">
        <v>3</v>
      </c>
      <c r="M6891" s="3" t="s">
        <v>4</v>
      </c>
      <c r="N6891" s="3" t="s">
        <v>3323</v>
      </c>
      <c r="O6891" s="1">
        <v>458</v>
      </c>
      <c r="P6891" s="4">
        <v>1</v>
      </c>
      <c r="Q6891" s="10">
        <f t="shared" si="442"/>
        <v>458</v>
      </c>
    </row>
    <row r="6892" spans="2:17" ht="20.25" customHeight="1">
      <c r="B6892" s="10" t="str">
        <f t="shared" si="439"/>
        <v>دستكش ساق بلند نسوز458</v>
      </c>
      <c r="C6892" s="10" t="str">
        <f t="shared" si="440"/>
        <v>دستكش ساق بلند نسوز1403/08/24458</v>
      </c>
      <c r="D6892" s="10" t="str">
        <f>IFERROR(IF(تحویلی!$E$1="","",IF(NOSA!O6892=تحویلی!$E$1,تحویلی!$E$1&amp;COUNTIF(NOSA!$O$1:O6892,تحویلی!$E$1),"")),"")</f>
        <v/>
      </c>
      <c r="E6892" s="10" t="str">
        <f t="shared" si="441"/>
        <v>321167364458</v>
      </c>
      <c r="F6892" s="10" t="str">
        <f>IFERROR(VLOOKUP(I6892,DATABASE!$N:$O,2,FALSE),"")</f>
        <v>دستكش ساق بلند نسوز</v>
      </c>
      <c r="G6892" s="3" t="s">
        <v>3636</v>
      </c>
      <c r="H6892" s="4">
        <v>321167364</v>
      </c>
      <c r="I6892" s="3" t="s">
        <v>1461</v>
      </c>
      <c r="J6892" s="3" t="s">
        <v>34</v>
      </c>
      <c r="K6892" s="5">
        <v>1</v>
      </c>
      <c r="L6892" s="3" t="s">
        <v>3</v>
      </c>
      <c r="M6892" s="3" t="s">
        <v>4</v>
      </c>
      <c r="N6892" s="3" t="s">
        <v>322</v>
      </c>
      <c r="O6892" s="1">
        <v>458</v>
      </c>
      <c r="P6892" s="4">
        <v>1</v>
      </c>
      <c r="Q6892" s="10">
        <f t="shared" si="442"/>
        <v>458</v>
      </c>
    </row>
    <row r="6893" spans="2:17" ht="20.25" customHeight="1">
      <c r="B6893" s="10" t="str">
        <f t="shared" si="439"/>
        <v>دستكش ضد برش سبك460</v>
      </c>
      <c r="C6893" s="10" t="str">
        <f t="shared" si="440"/>
        <v>دستكش ضد برش سبك1403/08/24460</v>
      </c>
      <c r="D6893" s="10" t="str">
        <f>IFERROR(IF(تحویلی!$E$1="","",IF(NOSA!O6893=تحویلی!$E$1,تحویلی!$E$1&amp;COUNTIF(NOSA!$O$1:O6893,تحویلی!$E$1),"")),"")</f>
        <v/>
      </c>
      <c r="E6893" s="10" t="str">
        <f t="shared" si="441"/>
        <v>321167364460</v>
      </c>
      <c r="F6893" s="10" t="str">
        <f>IFERROR(VLOOKUP(I6893,DATABASE!$N:$O,2,FALSE),"")</f>
        <v>دستكش ضد برش سبك</v>
      </c>
      <c r="G6893" s="3" t="s">
        <v>3636</v>
      </c>
      <c r="H6893" s="4">
        <v>321167364</v>
      </c>
      <c r="I6893" s="3" t="s">
        <v>1442</v>
      </c>
      <c r="J6893" s="3" t="s">
        <v>22</v>
      </c>
      <c r="K6893" s="5">
        <v>1</v>
      </c>
      <c r="L6893" s="3" t="s">
        <v>3</v>
      </c>
      <c r="M6893" s="3" t="s">
        <v>47</v>
      </c>
      <c r="N6893" s="3" t="s">
        <v>140</v>
      </c>
      <c r="O6893" s="1">
        <v>460</v>
      </c>
      <c r="P6893" s="4">
        <v>1</v>
      </c>
      <c r="Q6893" s="10">
        <f t="shared" si="442"/>
        <v>460</v>
      </c>
    </row>
    <row r="6894" spans="2:17" ht="20.25" customHeight="1">
      <c r="B6894" s="10" t="str">
        <f t="shared" si="439"/>
        <v>دستكش ضد برش سبك582</v>
      </c>
      <c r="C6894" s="10" t="str">
        <f t="shared" si="440"/>
        <v>دستكش ضد برش سبك1403/08/24582</v>
      </c>
      <c r="D6894" s="10" t="str">
        <f>IFERROR(IF(تحویلی!$E$1="","",IF(NOSA!O6894=تحویلی!$E$1,تحویلی!$E$1&amp;COUNTIF(NOSA!$O$1:O6894,تحویلی!$E$1),"")),"")</f>
        <v/>
      </c>
      <c r="E6894" s="10" t="str">
        <f t="shared" si="441"/>
        <v>321167364582</v>
      </c>
      <c r="F6894" s="10" t="str">
        <f>IFERROR(VLOOKUP(I6894,DATABASE!$N:$O,2,FALSE),"")</f>
        <v>دستكش ضد برش سبك</v>
      </c>
      <c r="G6894" s="3" t="s">
        <v>3636</v>
      </c>
      <c r="H6894" s="4">
        <v>321167364</v>
      </c>
      <c r="I6894" s="3" t="s">
        <v>1442</v>
      </c>
      <c r="J6894" s="3" t="s">
        <v>22</v>
      </c>
      <c r="K6894" s="5">
        <v>1</v>
      </c>
      <c r="L6894" s="3" t="s">
        <v>3</v>
      </c>
      <c r="M6894" s="3" t="s">
        <v>47</v>
      </c>
      <c r="N6894" s="3" t="s">
        <v>80</v>
      </c>
      <c r="O6894" s="1">
        <v>582</v>
      </c>
      <c r="P6894" s="4">
        <v>1</v>
      </c>
      <c r="Q6894" s="10">
        <f t="shared" si="442"/>
        <v>582</v>
      </c>
    </row>
    <row r="6895" spans="2:17" ht="20.25" customHeight="1">
      <c r="B6895" s="10" t="str">
        <f t="shared" si="439"/>
        <v>دستكش ضد برش سبك221</v>
      </c>
      <c r="C6895" s="10" t="str">
        <f t="shared" si="440"/>
        <v>دستكش ضد برش سبك1403/08/24221</v>
      </c>
      <c r="D6895" s="10" t="str">
        <f>IFERROR(IF(تحویلی!$E$1="","",IF(NOSA!O6895=تحویلی!$E$1,تحویلی!$E$1&amp;COUNTIF(NOSA!$O$1:O6895,تحویلی!$E$1),"")),"")</f>
        <v/>
      </c>
      <c r="E6895" s="10" t="str">
        <f t="shared" si="441"/>
        <v>321167364221</v>
      </c>
      <c r="F6895" s="10" t="str">
        <f>IFERROR(VLOOKUP(I6895,DATABASE!$N:$O,2,FALSE),"")</f>
        <v>دستكش ضد برش سبك</v>
      </c>
      <c r="G6895" s="3" t="s">
        <v>3636</v>
      </c>
      <c r="H6895" s="4">
        <v>321167364</v>
      </c>
      <c r="I6895" s="3" t="s">
        <v>1442</v>
      </c>
      <c r="J6895" s="3" t="s">
        <v>22</v>
      </c>
      <c r="K6895" s="5">
        <v>1</v>
      </c>
      <c r="L6895" s="3" t="s">
        <v>3</v>
      </c>
      <c r="M6895" s="3" t="s">
        <v>9</v>
      </c>
      <c r="N6895" s="3" t="s">
        <v>56</v>
      </c>
      <c r="O6895" s="1">
        <v>221</v>
      </c>
      <c r="P6895" s="4">
        <v>1</v>
      </c>
      <c r="Q6895" s="10">
        <f t="shared" si="442"/>
        <v>221</v>
      </c>
    </row>
    <row r="6896" spans="2:17" ht="20.25" customHeight="1">
      <c r="B6896" s="10" t="str">
        <f t="shared" si="439"/>
        <v>لباس كار نسوز(بلوز و شلوار)128</v>
      </c>
      <c r="C6896" s="10" t="str">
        <f t="shared" si="440"/>
        <v>لباس كار نسوز(بلوز و شلوار)1403/08/24128</v>
      </c>
      <c r="D6896" s="10" t="str">
        <f>IFERROR(IF(تحویلی!$E$1="","",IF(NOSA!O6896=تحویلی!$E$1,تحویلی!$E$1&amp;COUNTIF(NOSA!$O$1:O6896,تحویلی!$E$1),"")),"")</f>
        <v/>
      </c>
      <c r="E6896" s="10" t="str">
        <f t="shared" si="441"/>
        <v>321167364128</v>
      </c>
      <c r="F6896" s="10" t="str">
        <f>IFERROR(VLOOKUP(I6896,DATABASE!$N:$O,2,FALSE),"")</f>
        <v>لباس كار نسوز(بلوز و شلوار)</v>
      </c>
      <c r="G6896" s="3" t="s">
        <v>3636</v>
      </c>
      <c r="H6896" s="4">
        <v>321167364</v>
      </c>
      <c r="I6896" s="3" t="s">
        <v>2357</v>
      </c>
      <c r="J6896" s="3" t="s">
        <v>3277</v>
      </c>
      <c r="K6896" s="5">
        <v>1</v>
      </c>
      <c r="L6896" s="3" t="s">
        <v>28</v>
      </c>
      <c r="M6896" s="3" t="s">
        <v>4</v>
      </c>
      <c r="N6896" s="3" t="s">
        <v>98</v>
      </c>
      <c r="O6896" s="1">
        <v>128</v>
      </c>
      <c r="P6896" s="4">
        <v>1</v>
      </c>
      <c r="Q6896" s="10">
        <f t="shared" si="442"/>
        <v>128</v>
      </c>
    </row>
    <row r="6897" spans="2:17" ht="20.25" customHeight="1">
      <c r="B6897" s="10" t="str">
        <f t="shared" si="439"/>
        <v>860</v>
      </c>
      <c r="C6897" s="10" t="str">
        <f t="shared" si="440"/>
        <v>1403/08/24860</v>
      </c>
      <c r="D6897" s="10" t="str">
        <f>IFERROR(IF(تحویلی!$E$1="","",IF(NOSA!O6897=تحویلی!$E$1,تحویلی!$E$1&amp;COUNTIF(NOSA!$O$1:O6897,تحویلی!$E$1),"")),"")</f>
        <v/>
      </c>
      <c r="E6897" s="10" t="str">
        <f t="shared" si="441"/>
        <v>321167364860</v>
      </c>
      <c r="F6897" s="10" t="str">
        <f>IFERROR(VLOOKUP(I6897,DATABASE!$N:$O,2,FALSE),"")</f>
        <v/>
      </c>
      <c r="G6897" s="3" t="s">
        <v>3636</v>
      </c>
      <c r="H6897" s="4">
        <v>321167364</v>
      </c>
      <c r="I6897" s="3" t="s">
        <v>3559</v>
      </c>
      <c r="J6897" s="3" t="s">
        <v>3560</v>
      </c>
      <c r="K6897" s="5">
        <v>1</v>
      </c>
      <c r="L6897" s="3" t="s">
        <v>8</v>
      </c>
      <c r="M6897" s="3" t="s">
        <v>47</v>
      </c>
      <c r="N6897" s="3" t="s">
        <v>3222</v>
      </c>
      <c r="O6897" s="1">
        <v>860</v>
      </c>
      <c r="P6897" s="4">
        <v>1</v>
      </c>
      <c r="Q6897" s="10">
        <f t="shared" si="442"/>
        <v>860</v>
      </c>
    </row>
    <row r="6898" spans="2:17" ht="20.25" customHeight="1">
      <c r="B6898" s="10" t="str">
        <f t="shared" si="439"/>
        <v>شيشه مات ماسك جوشكاري545</v>
      </c>
      <c r="C6898" s="10" t="str">
        <f t="shared" si="440"/>
        <v>شيشه مات ماسك جوشكاري1403/08/24545</v>
      </c>
      <c r="D6898" s="10" t="str">
        <f>IFERROR(IF(تحویلی!$E$1="","",IF(NOSA!O6898=تحویلی!$E$1,تحویلی!$E$1&amp;COUNTIF(NOSA!$O$1:O6898,تحویلی!$E$1),"")),"")</f>
        <v/>
      </c>
      <c r="E6898" s="10" t="str">
        <f t="shared" si="441"/>
        <v>321167364545</v>
      </c>
      <c r="F6898" s="10" t="str">
        <f>IFERROR(VLOOKUP(I6898,DATABASE!$N:$O,2,FALSE),"")</f>
        <v>شيشه مات ماسك جوشكاري</v>
      </c>
      <c r="G6898" s="3" t="s">
        <v>3636</v>
      </c>
      <c r="H6898" s="4">
        <v>321167364</v>
      </c>
      <c r="I6898" s="3" t="s">
        <v>1507</v>
      </c>
      <c r="J6898" s="3" t="s">
        <v>113</v>
      </c>
      <c r="K6898" s="5">
        <v>1</v>
      </c>
      <c r="L6898" s="3" t="s">
        <v>8</v>
      </c>
      <c r="M6898" s="3" t="s">
        <v>87</v>
      </c>
      <c r="N6898" s="3" t="s">
        <v>109</v>
      </c>
      <c r="O6898" s="1">
        <v>545</v>
      </c>
      <c r="P6898" s="4">
        <v>0</v>
      </c>
      <c r="Q6898" s="10">
        <f t="shared" si="442"/>
        <v>545</v>
      </c>
    </row>
    <row r="6899" spans="2:17" ht="20.25" customHeight="1">
      <c r="B6899" s="10" t="str">
        <f t="shared" si="439"/>
        <v>شيشه ماسك جوشكاري ساده545</v>
      </c>
      <c r="C6899" s="10" t="str">
        <f t="shared" si="440"/>
        <v>شيشه ماسك جوشكاري ساده1403/08/24545</v>
      </c>
      <c r="D6899" s="10" t="str">
        <f>IFERROR(IF(تحویلی!$E$1="","",IF(NOSA!O6899=تحویلی!$E$1,تحویلی!$E$1&amp;COUNTIF(NOSA!$O$1:O6899,تحویلی!$E$1),"")),"")</f>
        <v/>
      </c>
      <c r="E6899" s="10" t="str">
        <f t="shared" si="441"/>
        <v>321167364545</v>
      </c>
      <c r="F6899" s="10" t="str">
        <f>IFERROR(VLOOKUP(I6899,DATABASE!$N:$O,2,FALSE),"")</f>
        <v>شيشه ماسك جوشكاري ساده</v>
      </c>
      <c r="G6899" s="3" t="s">
        <v>3636</v>
      </c>
      <c r="H6899" s="4">
        <v>321167364</v>
      </c>
      <c r="I6899" s="3" t="s">
        <v>1548</v>
      </c>
      <c r="J6899" s="3" t="s">
        <v>111</v>
      </c>
      <c r="K6899" s="5">
        <v>1</v>
      </c>
      <c r="L6899" s="3" t="s">
        <v>8</v>
      </c>
      <c r="M6899" s="3" t="s">
        <v>87</v>
      </c>
      <c r="N6899" s="3" t="s">
        <v>109</v>
      </c>
      <c r="O6899" s="1">
        <v>545</v>
      </c>
      <c r="P6899" s="4">
        <v>0</v>
      </c>
      <c r="Q6899" s="10">
        <f t="shared" si="442"/>
        <v>545</v>
      </c>
    </row>
    <row r="6900" spans="2:17" ht="20.25" customHeight="1">
      <c r="B6900" s="10" t="str">
        <f t="shared" si="439"/>
        <v>پوتين ايمني نسوز848</v>
      </c>
      <c r="C6900" s="10" t="str">
        <f t="shared" si="440"/>
        <v>پوتين ايمني نسوز1403/08/24848</v>
      </c>
      <c r="D6900" s="10" t="str">
        <f>IFERROR(IF(تحویلی!$E$1="","",IF(NOSA!O6900=تحویلی!$E$1,تحویلی!$E$1&amp;COUNTIF(NOSA!$O$1:O6900,تحویلی!$E$1),"")),"")</f>
        <v/>
      </c>
      <c r="E6900" s="10" t="str">
        <f t="shared" si="441"/>
        <v>321167364848</v>
      </c>
      <c r="F6900" s="10" t="str">
        <f>IFERROR(VLOOKUP(I6900,DATABASE!$N:$O,2,FALSE),"")</f>
        <v>پوتين ايمني نسوز</v>
      </c>
      <c r="G6900" s="3" t="s">
        <v>3636</v>
      </c>
      <c r="H6900" s="4">
        <v>321167364</v>
      </c>
      <c r="I6900" s="3" t="s">
        <v>1472</v>
      </c>
      <c r="J6900" s="3" t="s">
        <v>1700</v>
      </c>
      <c r="K6900" s="5">
        <v>1</v>
      </c>
      <c r="L6900" s="3" t="s">
        <v>3</v>
      </c>
      <c r="M6900" s="3" t="s">
        <v>47</v>
      </c>
      <c r="N6900" s="3" t="s">
        <v>2750</v>
      </c>
      <c r="O6900" s="1">
        <v>848</v>
      </c>
      <c r="P6900" s="4">
        <v>1</v>
      </c>
      <c r="Q6900" s="10">
        <f t="shared" si="442"/>
        <v>848</v>
      </c>
    </row>
    <row r="6901" spans="2:17" ht="20.25" customHeight="1">
      <c r="B6901" s="10" t="str">
        <f t="shared" si="439"/>
        <v>848</v>
      </c>
      <c r="C6901" s="10" t="str">
        <f t="shared" si="440"/>
        <v>1403/08/24848</v>
      </c>
      <c r="D6901" s="10" t="str">
        <f>IFERROR(IF(تحویلی!$E$1="","",IF(NOSA!O6901=تحویلی!$E$1,تحویلی!$E$1&amp;COUNTIF(NOSA!$O$1:O6901,تحویلی!$E$1),"")),"")</f>
        <v/>
      </c>
      <c r="E6901" s="10" t="str">
        <f t="shared" si="441"/>
        <v>321167364848</v>
      </c>
      <c r="F6901" s="10" t="str">
        <f>IFERROR(VLOOKUP(I6901,DATABASE!$N:$O,2,FALSE),"")</f>
        <v/>
      </c>
      <c r="G6901" s="3" t="s">
        <v>3636</v>
      </c>
      <c r="H6901" s="4">
        <v>321167364</v>
      </c>
      <c r="I6901" s="3" t="s">
        <v>3997</v>
      </c>
      <c r="J6901" s="3" t="s">
        <v>3998</v>
      </c>
      <c r="K6901" s="5">
        <v>1</v>
      </c>
      <c r="L6901" s="3" t="s">
        <v>8</v>
      </c>
      <c r="M6901" s="3" t="s">
        <v>47</v>
      </c>
      <c r="N6901" s="3" t="s">
        <v>2750</v>
      </c>
      <c r="O6901" s="1">
        <v>848</v>
      </c>
      <c r="P6901" s="4">
        <v>1</v>
      </c>
      <c r="Q6901" s="10">
        <f t="shared" si="442"/>
        <v>848</v>
      </c>
    </row>
    <row r="6902" spans="2:17" ht="20.25" customHeight="1">
      <c r="B6902" s="10" t="str">
        <f t="shared" si="439"/>
        <v>دستكش ساق بلند نسوز606</v>
      </c>
      <c r="C6902" s="10" t="str">
        <f t="shared" si="440"/>
        <v>دستكش ساق بلند نسوز1403/08/24606</v>
      </c>
      <c r="D6902" s="10" t="str">
        <f>IFERROR(IF(تحویلی!$E$1="","",IF(NOSA!O6902=تحویلی!$E$1,تحویلی!$E$1&amp;COUNTIF(NOSA!$O$1:O6902,تحویلی!$E$1),"")),"")</f>
        <v/>
      </c>
      <c r="E6902" s="10" t="str">
        <f t="shared" si="441"/>
        <v>321167364606</v>
      </c>
      <c r="F6902" s="10" t="str">
        <f>IFERROR(VLOOKUP(I6902,DATABASE!$N:$O,2,FALSE),"")</f>
        <v>دستكش ساق بلند نسوز</v>
      </c>
      <c r="G6902" s="3" t="s">
        <v>3636</v>
      </c>
      <c r="H6902" s="4">
        <v>321167364</v>
      </c>
      <c r="I6902" s="3" t="s">
        <v>1461</v>
      </c>
      <c r="J6902" s="3" t="s">
        <v>34</v>
      </c>
      <c r="K6902" s="5">
        <v>1</v>
      </c>
      <c r="L6902" s="3" t="s">
        <v>3</v>
      </c>
      <c r="M6902" s="3" t="s">
        <v>4</v>
      </c>
      <c r="N6902" s="3" t="s">
        <v>233</v>
      </c>
      <c r="O6902" s="1">
        <v>606</v>
      </c>
      <c r="P6902" s="4">
        <v>1</v>
      </c>
      <c r="Q6902" s="10">
        <f t="shared" si="442"/>
        <v>606</v>
      </c>
    </row>
    <row r="6903" spans="2:17" ht="20.25" customHeight="1">
      <c r="B6903" s="10" t="str">
        <f t="shared" si="439"/>
        <v>دستكش ضد برش سبك606</v>
      </c>
      <c r="C6903" s="10" t="str">
        <f t="shared" si="440"/>
        <v>دستكش ضد برش سبك1403/08/24606</v>
      </c>
      <c r="D6903" s="10" t="str">
        <f>IFERROR(IF(تحویلی!$E$1="","",IF(NOSA!O6903=تحویلی!$E$1,تحویلی!$E$1&amp;COUNTIF(NOSA!$O$1:O6903,تحویلی!$E$1),"")),"")</f>
        <v/>
      </c>
      <c r="E6903" s="10" t="str">
        <f t="shared" si="441"/>
        <v>321167364606</v>
      </c>
      <c r="F6903" s="10" t="str">
        <f>IFERROR(VLOOKUP(I6903,DATABASE!$N:$O,2,FALSE),"")</f>
        <v>دستكش ضد برش سبك</v>
      </c>
      <c r="G6903" s="3" t="s">
        <v>3636</v>
      </c>
      <c r="H6903" s="4">
        <v>321167364</v>
      </c>
      <c r="I6903" s="3" t="s">
        <v>1442</v>
      </c>
      <c r="J6903" s="3" t="s">
        <v>22</v>
      </c>
      <c r="K6903" s="5">
        <v>1</v>
      </c>
      <c r="L6903" s="3" t="s">
        <v>3</v>
      </c>
      <c r="M6903" s="3" t="s">
        <v>4</v>
      </c>
      <c r="N6903" s="3" t="s">
        <v>233</v>
      </c>
      <c r="O6903" s="1">
        <v>606</v>
      </c>
      <c r="P6903" s="4">
        <v>1</v>
      </c>
      <c r="Q6903" s="10">
        <f t="shared" si="442"/>
        <v>606</v>
      </c>
    </row>
    <row r="6904" spans="2:17" ht="20.25" customHeight="1">
      <c r="B6904" s="10" t="str">
        <f t="shared" si="439"/>
        <v>كلاه ايمني898</v>
      </c>
      <c r="C6904" s="10" t="str">
        <f t="shared" si="440"/>
        <v>كلاه ايمني1403/08/24898</v>
      </c>
      <c r="D6904" s="10" t="str">
        <f>IFERROR(IF(تحویلی!$E$1="","",IF(NOSA!O6904=تحویلی!$E$1,تحویلی!$E$1&amp;COUNTIF(NOSA!$O$1:O6904,تحویلی!$E$1),"")),"")</f>
        <v/>
      </c>
      <c r="E6904" s="10" t="str">
        <f t="shared" si="441"/>
        <v>321167364898</v>
      </c>
      <c r="F6904" s="10" t="str">
        <f>IFERROR(VLOOKUP(I6904,DATABASE!$N:$O,2,FALSE),"")</f>
        <v>كلاه ايمني</v>
      </c>
      <c r="G6904" s="3" t="s">
        <v>3636</v>
      </c>
      <c r="H6904" s="4">
        <v>321167364</v>
      </c>
      <c r="I6904" s="3" t="s">
        <v>1505</v>
      </c>
      <c r="J6904" s="3" t="s">
        <v>1628</v>
      </c>
      <c r="K6904" s="5">
        <v>1</v>
      </c>
      <c r="L6904" s="3" t="s">
        <v>8</v>
      </c>
      <c r="M6904" s="3" t="s">
        <v>9</v>
      </c>
      <c r="N6904" s="3" t="s">
        <v>3999</v>
      </c>
      <c r="O6904" s="1">
        <v>898</v>
      </c>
      <c r="P6904" s="4">
        <v>0</v>
      </c>
      <c r="Q6904" s="10">
        <f t="shared" si="442"/>
        <v>898</v>
      </c>
    </row>
    <row r="6905" spans="2:17" ht="20.25" customHeight="1">
      <c r="B6905" s="10" t="str">
        <f t="shared" si="439"/>
        <v>ماسك N95) FFP2 )873</v>
      </c>
      <c r="C6905" s="10" t="str">
        <f t="shared" si="440"/>
        <v>ماسك N95) FFP2 )1403/08/24873</v>
      </c>
      <c r="D6905" s="10" t="str">
        <f>IFERROR(IF(تحویلی!$E$1="","",IF(NOSA!O6905=تحویلی!$E$1,تحویلی!$E$1&amp;COUNTIF(NOSA!$O$1:O6905,تحویلی!$E$1),"")),"")</f>
        <v/>
      </c>
      <c r="E6905" s="10" t="str">
        <f t="shared" si="441"/>
        <v>321167364873</v>
      </c>
      <c r="F6905" s="10" t="str">
        <f>IFERROR(VLOOKUP(I6905,DATABASE!$N:$O,2,FALSE),"")</f>
        <v>ماسك N95) FFP2 )</v>
      </c>
      <c r="G6905" s="3" t="s">
        <v>3636</v>
      </c>
      <c r="H6905" s="4">
        <v>321167364</v>
      </c>
      <c r="I6905" s="3" t="s">
        <v>1469</v>
      </c>
      <c r="J6905" s="3" t="s">
        <v>256</v>
      </c>
      <c r="K6905" s="5">
        <v>800</v>
      </c>
      <c r="L6905" s="3" t="s">
        <v>8</v>
      </c>
      <c r="M6905" s="3" t="s">
        <v>63</v>
      </c>
      <c r="N6905" s="3" t="s">
        <v>3341</v>
      </c>
      <c r="O6905" s="1">
        <v>873</v>
      </c>
      <c r="P6905" s="4"/>
      <c r="Q6905" s="10">
        <f t="shared" si="442"/>
        <v>873</v>
      </c>
    </row>
    <row r="6906" spans="2:17" ht="20.25" customHeight="1">
      <c r="B6906" s="10" t="str">
        <f t="shared" si="439"/>
        <v>دستكش ضد برش سبك114</v>
      </c>
      <c r="C6906" s="10" t="str">
        <f t="shared" si="440"/>
        <v>دستكش ضد برش سبك1403/08/24114</v>
      </c>
      <c r="D6906" s="10" t="str">
        <f>IFERROR(IF(تحویلی!$E$1="","",IF(NOSA!O6906=تحویلی!$E$1,تحویلی!$E$1&amp;COUNTIF(NOSA!$O$1:O6906,تحویلی!$E$1),"")),"")</f>
        <v/>
      </c>
      <c r="E6906" s="10" t="str">
        <f t="shared" si="441"/>
        <v>321127429114</v>
      </c>
      <c r="F6906" s="10" t="str">
        <f>IFERROR(VLOOKUP(I6906,DATABASE!$N:$O,2,FALSE),"")</f>
        <v>دستكش ضد برش سبك</v>
      </c>
      <c r="G6906" s="3" t="s">
        <v>3636</v>
      </c>
      <c r="H6906" s="4">
        <v>321127429</v>
      </c>
      <c r="I6906" s="3" t="s">
        <v>1442</v>
      </c>
      <c r="J6906" s="3" t="s">
        <v>22</v>
      </c>
      <c r="K6906" s="5">
        <v>1</v>
      </c>
      <c r="L6906" s="3" t="s">
        <v>3</v>
      </c>
      <c r="M6906" s="3" t="s">
        <v>25</v>
      </c>
      <c r="N6906" s="3" t="s">
        <v>2783</v>
      </c>
      <c r="O6906" s="1">
        <v>114</v>
      </c>
      <c r="P6906" s="4">
        <v>0</v>
      </c>
      <c r="Q6906" s="10">
        <f t="shared" si="442"/>
        <v>114</v>
      </c>
    </row>
    <row r="6907" spans="2:17" ht="20.25" customHeight="1">
      <c r="B6907" s="10" t="str">
        <f t="shared" si="439"/>
        <v>پوتين ايمني نسوز884</v>
      </c>
      <c r="C6907" s="10" t="str">
        <f t="shared" si="440"/>
        <v>پوتين ايمني نسوز1403/08/24884</v>
      </c>
      <c r="D6907" s="10" t="str">
        <f>IFERROR(IF(تحویلی!$E$1="","",IF(NOSA!O6907=تحویلی!$E$1,تحویلی!$E$1&amp;COUNTIF(NOSA!$O$1:O6907,تحویلی!$E$1),"")),"")</f>
        <v/>
      </c>
      <c r="E6907" s="10" t="str">
        <f t="shared" si="441"/>
        <v>321127429884</v>
      </c>
      <c r="F6907" s="10" t="str">
        <f>IFERROR(VLOOKUP(I6907,DATABASE!$N:$O,2,FALSE),"")</f>
        <v>پوتين ايمني نسوز</v>
      </c>
      <c r="G6907" s="3" t="s">
        <v>3636</v>
      </c>
      <c r="H6907" s="4">
        <v>321127429</v>
      </c>
      <c r="I6907" s="3" t="s">
        <v>1528</v>
      </c>
      <c r="J6907" s="3" t="s">
        <v>1654</v>
      </c>
      <c r="K6907" s="5">
        <v>1</v>
      </c>
      <c r="L6907" s="3" t="s">
        <v>3</v>
      </c>
      <c r="M6907" s="3" t="s">
        <v>43</v>
      </c>
      <c r="N6907" s="3" t="s">
        <v>3542</v>
      </c>
      <c r="O6907" s="1">
        <v>884</v>
      </c>
      <c r="P6907" s="4">
        <v>1</v>
      </c>
      <c r="Q6907" s="10">
        <f t="shared" si="442"/>
        <v>884</v>
      </c>
    </row>
    <row r="6908" spans="2:17" ht="20.25" customHeight="1">
      <c r="B6908" s="10" t="str">
        <f t="shared" si="439"/>
        <v>دستكش ضد برش سبك884</v>
      </c>
      <c r="C6908" s="10" t="str">
        <f t="shared" si="440"/>
        <v>دستكش ضد برش سبك1403/08/24884</v>
      </c>
      <c r="D6908" s="10" t="str">
        <f>IFERROR(IF(تحویلی!$E$1="","",IF(NOSA!O6908=تحویلی!$E$1,تحویلی!$E$1&amp;COUNTIF(NOSA!$O$1:O6908,تحویلی!$E$1),"")),"")</f>
        <v/>
      </c>
      <c r="E6908" s="10" t="str">
        <f t="shared" si="441"/>
        <v>321127429884</v>
      </c>
      <c r="F6908" s="10" t="str">
        <f>IFERROR(VLOOKUP(I6908,DATABASE!$N:$O,2,FALSE),"")</f>
        <v>دستكش ضد برش سبك</v>
      </c>
      <c r="G6908" s="3" t="s">
        <v>3636</v>
      </c>
      <c r="H6908" s="4">
        <v>321127429</v>
      </c>
      <c r="I6908" s="3" t="s">
        <v>1442</v>
      </c>
      <c r="J6908" s="3" t="s">
        <v>22</v>
      </c>
      <c r="K6908" s="5">
        <v>1</v>
      </c>
      <c r="L6908" s="3" t="s">
        <v>3</v>
      </c>
      <c r="M6908" s="3" t="s">
        <v>43</v>
      </c>
      <c r="N6908" s="3" t="s">
        <v>3542</v>
      </c>
      <c r="O6908" s="1">
        <v>884</v>
      </c>
      <c r="P6908" s="4">
        <v>1</v>
      </c>
      <c r="Q6908" s="10">
        <f t="shared" si="442"/>
        <v>884</v>
      </c>
    </row>
    <row r="6909" spans="2:17" ht="20.25" customHeight="1">
      <c r="B6909" s="10" t="str">
        <f t="shared" si="439"/>
        <v>بند كفش741</v>
      </c>
      <c r="C6909" s="10" t="str">
        <f t="shared" si="440"/>
        <v>بند كفش1403/08/25741</v>
      </c>
      <c r="D6909" s="10" t="str">
        <f>IFERROR(IF(تحویلی!$E$1="","",IF(NOSA!O6909=تحویلی!$E$1,تحویلی!$E$1&amp;COUNTIF(NOSA!$O$1:O6909,تحویلی!$E$1),"")),"")</f>
        <v/>
      </c>
      <c r="E6909" s="10" t="str">
        <f t="shared" si="441"/>
        <v>320873473741</v>
      </c>
      <c r="F6909" s="10" t="str">
        <f>IFERROR(VLOOKUP(I6909,DATABASE!$N:$O,2,FALSE),"")</f>
        <v>بند كفش</v>
      </c>
      <c r="G6909" s="3" t="s">
        <v>3637</v>
      </c>
      <c r="H6909" s="4">
        <v>320873473</v>
      </c>
      <c r="I6909" s="3" t="s">
        <v>1462</v>
      </c>
      <c r="J6909" s="3" t="s">
        <v>450</v>
      </c>
      <c r="K6909" s="5">
        <v>2</v>
      </c>
      <c r="L6909" s="3" t="s">
        <v>3</v>
      </c>
      <c r="M6909" s="3" t="s">
        <v>102</v>
      </c>
      <c r="N6909" s="3" t="s">
        <v>764</v>
      </c>
      <c r="O6909" s="1">
        <v>741</v>
      </c>
      <c r="P6909" s="4">
        <v>0</v>
      </c>
      <c r="Q6909" s="10">
        <f t="shared" si="442"/>
        <v>741</v>
      </c>
    </row>
    <row r="6910" spans="2:17" ht="20.25" customHeight="1">
      <c r="B6910" s="10" t="str">
        <f t="shared" si="439"/>
        <v>دستكش كف مواد سبك719</v>
      </c>
      <c r="C6910" s="10" t="str">
        <f t="shared" si="440"/>
        <v>دستكش كف مواد سبك1403/08/25719</v>
      </c>
      <c r="D6910" s="10" t="str">
        <f>IFERROR(IF(تحویلی!$E$1="","",IF(NOSA!O6910=تحویلی!$E$1,تحویلی!$E$1&amp;COUNTIF(NOSA!$O$1:O6910,تحویلی!$E$1),"")),"")</f>
        <v/>
      </c>
      <c r="E6910" s="10" t="str">
        <f t="shared" si="441"/>
        <v>320873473719</v>
      </c>
      <c r="F6910" s="10" t="str">
        <f>IFERROR(VLOOKUP(I6910,DATABASE!$N:$O,2,FALSE),"")</f>
        <v>دستكش كف مواد سبك</v>
      </c>
      <c r="G6910" s="3" t="s">
        <v>3637</v>
      </c>
      <c r="H6910" s="4">
        <v>320873473</v>
      </c>
      <c r="I6910" s="3" t="s">
        <v>1456</v>
      </c>
      <c r="J6910" s="3" t="s">
        <v>2</v>
      </c>
      <c r="K6910" s="5">
        <v>1</v>
      </c>
      <c r="L6910" s="3" t="s">
        <v>3</v>
      </c>
      <c r="M6910" s="3" t="s">
        <v>47</v>
      </c>
      <c r="N6910" s="3" t="s">
        <v>395</v>
      </c>
      <c r="O6910" s="1">
        <v>719</v>
      </c>
      <c r="P6910" s="4">
        <v>0</v>
      </c>
      <c r="Q6910" s="10">
        <f t="shared" si="442"/>
        <v>719</v>
      </c>
    </row>
    <row r="6911" spans="2:17" ht="20.25" customHeight="1">
      <c r="B6911" s="10" t="str">
        <f t="shared" si="439"/>
        <v>دستكش ضد برش سبك471</v>
      </c>
      <c r="C6911" s="10" t="str">
        <f t="shared" si="440"/>
        <v>دستكش ضد برش سبك1403/08/25471</v>
      </c>
      <c r="D6911" s="10" t="str">
        <f>IFERROR(IF(تحویلی!$E$1="","",IF(NOSA!O6911=تحویلی!$E$1,تحویلی!$E$1&amp;COUNTIF(NOSA!$O$1:O6911,تحویلی!$E$1),"")),"")</f>
        <v/>
      </c>
      <c r="E6911" s="10" t="str">
        <f t="shared" si="441"/>
        <v>320873473471</v>
      </c>
      <c r="F6911" s="10" t="str">
        <f>IFERROR(VLOOKUP(I6911,DATABASE!$N:$O,2,FALSE),"")</f>
        <v>دستكش ضد برش سبك</v>
      </c>
      <c r="G6911" s="3" t="s">
        <v>3637</v>
      </c>
      <c r="H6911" s="4">
        <v>320873473</v>
      </c>
      <c r="I6911" s="3" t="s">
        <v>1442</v>
      </c>
      <c r="J6911" s="3" t="s">
        <v>22</v>
      </c>
      <c r="K6911" s="5">
        <v>1</v>
      </c>
      <c r="L6911" s="3" t="s">
        <v>3</v>
      </c>
      <c r="M6911" s="3" t="s">
        <v>43</v>
      </c>
      <c r="N6911" s="3" t="s">
        <v>97</v>
      </c>
      <c r="O6911" s="1">
        <v>471</v>
      </c>
      <c r="P6911" s="4">
        <v>0</v>
      </c>
      <c r="Q6911" s="10">
        <f t="shared" si="442"/>
        <v>471</v>
      </c>
    </row>
    <row r="6912" spans="2:17" ht="20.25" customHeight="1">
      <c r="B6912" s="10" t="str">
        <f t="shared" si="439"/>
        <v>582</v>
      </c>
      <c r="C6912" s="10" t="str">
        <f t="shared" si="440"/>
        <v>1403/08/26582</v>
      </c>
      <c r="D6912" s="10" t="str">
        <f>IFERROR(IF(تحویلی!$E$1="","",IF(NOSA!O6912=تحویلی!$E$1,تحویلی!$E$1&amp;COUNTIF(NOSA!$O$1:O6912,تحویلی!$E$1),"")),"")</f>
        <v/>
      </c>
      <c r="E6912" s="10" t="str">
        <f t="shared" si="441"/>
        <v>10412582</v>
      </c>
      <c r="F6912" s="10" t="str">
        <f>IFERROR(VLOOKUP(I6912,DATABASE!$N:$O,2,FALSE),"")</f>
        <v/>
      </c>
      <c r="G6912" s="3" t="s">
        <v>3638</v>
      </c>
      <c r="H6912" s="4">
        <v>10412</v>
      </c>
      <c r="I6912" s="3" t="s">
        <v>4000</v>
      </c>
      <c r="J6912" s="3" t="s">
        <v>4001</v>
      </c>
      <c r="K6912" s="5">
        <v>1</v>
      </c>
      <c r="L6912" s="3" t="s">
        <v>8</v>
      </c>
      <c r="M6912" s="3" t="s">
        <v>189</v>
      </c>
      <c r="N6912" s="3" t="s">
        <v>80</v>
      </c>
      <c r="O6912" s="1">
        <v>582</v>
      </c>
      <c r="P6912" s="4">
        <v>0</v>
      </c>
      <c r="Q6912" s="10">
        <f t="shared" si="442"/>
        <v>582</v>
      </c>
    </row>
    <row r="6913" spans="2:17" ht="20.25" customHeight="1">
      <c r="B6913" s="10" t="str">
        <f t="shared" si="439"/>
        <v>لباس زير زمستاني- بلوز و شلوار894</v>
      </c>
      <c r="C6913" s="10" t="str">
        <f t="shared" si="440"/>
        <v>لباس زير زمستاني- بلوز و شلوار1403/08/26894</v>
      </c>
      <c r="D6913" s="10" t="str">
        <f>IFERROR(IF(تحویلی!$E$1="","",IF(NOSA!O6913=تحویلی!$E$1,تحویلی!$E$1&amp;COUNTIF(NOSA!$O$1:O6913,تحویلی!$E$1),"")),"")</f>
        <v/>
      </c>
      <c r="E6913" s="10" t="str">
        <f t="shared" si="441"/>
        <v>10413894</v>
      </c>
      <c r="F6913" s="10" t="str">
        <f>IFERROR(VLOOKUP(I6913,DATABASE!$N:$O,2,FALSE),"")</f>
        <v>لباس زير زمستاني- بلوز و شلوار</v>
      </c>
      <c r="G6913" s="3" t="s">
        <v>3638</v>
      </c>
      <c r="H6913" s="4">
        <v>10413</v>
      </c>
      <c r="I6913" s="3" t="s">
        <v>2361</v>
      </c>
      <c r="J6913" s="3" t="s">
        <v>2826</v>
      </c>
      <c r="K6913" s="5">
        <v>1</v>
      </c>
      <c r="L6913" s="3" t="s">
        <v>28</v>
      </c>
      <c r="M6913" s="3" t="s">
        <v>40</v>
      </c>
      <c r="N6913" s="3" t="s">
        <v>3962</v>
      </c>
      <c r="O6913" s="1">
        <v>894</v>
      </c>
      <c r="P6913" s="4">
        <v>0</v>
      </c>
      <c r="Q6913" s="10">
        <f t="shared" si="442"/>
        <v>894</v>
      </c>
    </row>
    <row r="6914" spans="2:17" ht="20.25" customHeight="1">
      <c r="B6914" s="10" t="str">
        <f t="shared" si="439"/>
        <v>دستكش ضد برش سبك835</v>
      </c>
      <c r="C6914" s="10" t="str">
        <f t="shared" si="440"/>
        <v>دستكش ضد برش سبك1403/08/26835</v>
      </c>
      <c r="D6914" s="10" t="str">
        <f>IFERROR(IF(تحویلی!$E$1="","",IF(NOSA!O6914=تحویلی!$E$1,تحویلی!$E$1&amp;COUNTIF(NOSA!$O$1:O6914,تحویلی!$E$1),"")),"")</f>
        <v/>
      </c>
      <c r="E6914" s="10" t="str">
        <f t="shared" si="441"/>
        <v>10415835</v>
      </c>
      <c r="F6914" s="10" t="str">
        <f>IFERROR(VLOOKUP(I6914,DATABASE!$N:$O,2,FALSE),"")</f>
        <v>دستكش ضد برش سبك</v>
      </c>
      <c r="G6914" s="3" t="s">
        <v>3638</v>
      </c>
      <c r="H6914" s="4">
        <v>10415</v>
      </c>
      <c r="I6914" s="3" t="s">
        <v>1442</v>
      </c>
      <c r="J6914" s="3" t="s">
        <v>22</v>
      </c>
      <c r="K6914" s="5">
        <v>1</v>
      </c>
      <c r="L6914" s="3" t="s">
        <v>3</v>
      </c>
      <c r="M6914" s="3" t="s">
        <v>47</v>
      </c>
      <c r="N6914" s="3" t="s">
        <v>2677</v>
      </c>
      <c r="O6914" s="1">
        <v>835</v>
      </c>
      <c r="P6914" s="4">
        <v>0</v>
      </c>
      <c r="Q6914" s="10">
        <f t="shared" si="442"/>
        <v>835</v>
      </c>
    </row>
    <row r="6915" spans="2:17" ht="20.25" customHeight="1">
      <c r="B6915" s="10" t="str">
        <f t="shared" si="439"/>
        <v>لباس زير زمستاني- بلوز و شلوار874</v>
      </c>
      <c r="C6915" s="10" t="str">
        <f t="shared" si="440"/>
        <v>لباس زير زمستاني- بلوز و شلوار1403/08/26874</v>
      </c>
      <c r="D6915" s="10" t="str">
        <f>IFERROR(IF(تحویلی!$E$1="","",IF(NOSA!O6915=تحویلی!$E$1,تحویلی!$E$1&amp;COUNTIF(NOSA!$O$1:O6915,تحویلی!$E$1),"")),"")</f>
        <v/>
      </c>
      <c r="E6915" s="10" t="str">
        <f t="shared" si="441"/>
        <v>10432874</v>
      </c>
      <c r="F6915" s="10" t="str">
        <f>IFERROR(VLOOKUP(I6915,DATABASE!$N:$O,2,FALSE),"")</f>
        <v>لباس زير زمستاني- بلوز و شلوار</v>
      </c>
      <c r="G6915" s="3" t="s">
        <v>3638</v>
      </c>
      <c r="H6915" s="4">
        <v>10432</v>
      </c>
      <c r="I6915" s="3" t="s">
        <v>2361</v>
      </c>
      <c r="J6915" s="3" t="s">
        <v>2826</v>
      </c>
      <c r="K6915" s="5">
        <v>1</v>
      </c>
      <c r="L6915" s="3" t="s">
        <v>28</v>
      </c>
      <c r="M6915" s="3" t="s">
        <v>25</v>
      </c>
      <c r="N6915" s="3" t="s">
        <v>74</v>
      </c>
      <c r="O6915" s="1">
        <v>874</v>
      </c>
      <c r="P6915" s="4">
        <v>0</v>
      </c>
      <c r="Q6915" s="10">
        <f t="shared" si="442"/>
        <v>874</v>
      </c>
    </row>
    <row r="6916" spans="2:17" ht="20.25" customHeight="1">
      <c r="B6916" s="10" t="str">
        <f t="shared" si="439"/>
        <v>دستكش ضد برش سبك874</v>
      </c>
      <c r="C6916" s="10" t="str">
        <f t="shared" si="440"/>
        <v>دستكش ضد برش سبك1403/08/26874</v>
      </c>
      <c r="D6916" s="10" t="str">
        <f>IFERROR(IF(تحویلی!$E$1="","",IF(NOSA!O6916=تحویلی!$E$1,تحویلی!$E$1&amp;COUNTIF(NOSA!$O$1:O6916,تحویلی!$E$1),"")),"")</f>
        <v/>
      </c>
      <c r="E6916" s="10" t="str">
        <f t="shared" si="441"/>
        <v>10432874</v>
      </c>
      <c r="F6916" s="10" t="str">
        <f>IFERROR(VLOOKUP(I6916,DATABASE!$N:$O,2,FALSE),"")</f>
        <v>دستكش ضد برش سبك</v>
      </c>
      <c r="G6916" s="3" t="s">
        <v>3638</v>
      </c>
      <c r="H6916" s="4">
        <v>10432</v>
      </c>
      <c r="I6916" s="3" t="s">
        <v>1442</v>
      </c>
      <c r="J6916" s="3" t="s">
        <v>22</v>
      </c>
      <c r="K6916" s="5">
        <v>1</v>
      </c>
      <c r="L6916" s="3" t="s">
        <v>3</v>
      </c>
      <c r="M6916" s="3" t="s">
        <v>25</v>
      </c>
      <c r="N6916" s="3" t="s">
        <v>74</v>
      </c>
      <c r="O6916" s="1">
        <v>874</v>
      </c>
      <c r="P6916" s="4">
        <v>0</v>
      </c>
      <c r="Q6916" s="10">
        <f t="shared" si="442"/>
        <v>874</v>
      </c>
    </row>
    <row r="6917" spans="2:17" ht="20.25" customHeight="1">
      <c r="B6917" s="10" t="str">
        <f t="shared" si="439"/>
        <v>دستكش ضد برش سبك869</v>
      </c>
      <c r="C6917" s="10" t="str">
        <f t="shared" si="440"/>
        <v>دستكش ضد برش سبك1403/08/26869</v>
      </c>
      <c r="D6917" s="10" t="str">
        <f>IFERROR(IF(تحویلی!$E$1="","",IF(NOSA!O6917=تحویلی!$E$1,تحویلی!$E$1&amp;COUNTIF(NOSA!$O$1:O6917,تحویلی!$E$1),"")),"")</f>
        <v/>
      </c>
      <c r="E6917" s="10" t="str">
        <f t="shared" si="441"/>
        <v>10433869</v>
      </c>
      <c r="F6917" s="10" t="str">
        <f>IFERROR(VLOOKUP(I6917,DATABASE!$N:$O,2,FALSE),"")</f>
        <v>دستكش ضد برش سبك</v>
      </c>
      <c r="G6917" s="3" t="s">
        <v>3638</v>
      </c>
      <c r="H6917" s="4">
        <v>10433</v>
      </c>
      <c r="I6917" s="3" t="s">
        <v>1442</v>
      </c>
      <c r="J6917" s="3" t="s">
        <v>22</v>
      </c>
      <c r="K6917" s="5">
        <v>1</v>
      </c>
      <c r="L6917" s="3" t="s">
        <v>3</v>
      </c>
      <c r="M6917" s="3" t="s">
        <v>19</v>
      </c>
      <c r="N6917" s="3" t="s">
        <v>3405</v>
      </c>
      <c r="O6917" s="1">
        <v>869</v>
      </c>
      <c r="P6917" s="4">
        <v>0</v>
      </c>
      <c r="Q6917" s="10">
        <f t="shared" si="442"/>
        <v>869</v>
      </c>
    </row>
    <row r="6918" spans="2:17" ht="20.25" customHeight="1">
      <c r="B6918" s="10" t="str">
        <f t="shared" si="439"/>
        <v>دستكش استاد كار791</v>
      </c>
      <c r="C6918" s="10" t="str">
        <f t="shared" si="440"/>
        <v>دستكش استاد كار1403/08/26791</v>
      </c>
      <c r="D6918" s="10" t="str">
        <f>IFERROR(IF(تحویلی!$E$1="","",IF(NOSA!O6918=تحویلی!$E$1,تحویلی!$E$1&amp;COUNTIF(NOSA!$O$1:O6918,تحویلی!$E$1),"")),"")</f>
        <v/>
      </c>
      <c r="E6918" s="10" t="str">
        <f t="shared" si="441"/>
        <v>10439791</v>
      </c>
      <c r="F6918" s="10" t="str">
        <f>IFERROR(VLOOKUP(I6918,DATABASE!$N:$O,2,FALSE),"")</f>
        <v>دستكش استاد كار</v>
      </c>
      <c r="G6918" s="3" t="s">
        <v>3638</v>
      </c>
      <c r="H6918" s="4">
        <v>10439</v>
      </c>
      <c r="I6918" s="3" t="s">
        <v>1543</v>
      </c>
      <c r="J6918" s="3" t="s">
        <v>255</v>
      </c>
      <c r="K6918" s="5">
        <v>1</v>
      </c>
      <c r="L6918" s="3" t="s">
        <v>3</v>
      </c>
      <c r="M6918" s="3" t="s">
        <v>9</v>
      </c>
      <c r="N6918" s="3" t="s">
        <v>1333</v>
      </c>
      <c r="O6918" s="1">
        <v>791</v>
      </c>
      <c r="P6918" s="4">
        <v>0</v>
      </c>
      <c r="Q6918" s="10">
        <f t="shared" si="442"/>
        <v>791</v>
      </c>
    </row>
    <row r="6919" spans="2:17" ht="20.25" customHeight="1">
      <c r="B6919" s="10" t="str">
        <f t="shared" si="439"/>
        <v>دستكش ضد برش سبك5</v>
      </c>
      <c r="C6919" s="10" t="str">
        <f t="shared" si="440"/>
        <v>دستكش ضد برش سبك1403/08/265</v>
      </c>
      <c r="D6919" s="10" t="str">
        <f>IFERROR(IF(تحویلی!$E$1="","",IF(NOSA!O6919=تحویلی!$E$1,تحویلی!$E$1&amp;COUNTIF(NOSA!$O$1:O6919,تحویلی!$E$1),"")),"")</f>
        <v/>
      </c>
      <c r="E6919" s="10" t="str">
        <f t="shared" si="441"/>
        <v>104465</v>
      </c>
      <c r="F6919" s="10" t="str">
        <f>IFERROR(VLOOKUP(I6919,DATABASE!$N:$O,2,FALSE),"")</f>
        <v>دستكش ضد برش سبك</v>
      </c>
      <c r="G6919" s="3" t="s">
        <v>3638</v>
      </c>
      <c r="H6919" s="4">
        <v>10446</v>
      </c>
      <c r="I6919" s="3" t="s">
        <v>1442</v>
      </c>
      <c r="J6919" s="3" t="s">
        <v>22</v>
      </c>
      <c r="K6919" s="5">
        <v>1</v>
      </c>
      <c r="L6919" s="3" t="s">
        <v>3</v>
      </c>
      <c r="M6919" s="3" t="s">
        <v>43</v>
      </c>
      <c r="N6919" s="3" t="s">
        <v>250</v>
      </c>
      <c r="O6919" s="1">
        <v>5</v>
      </c>
      <c r="P6919" s="4">
        <v>1</v>
      </c>
      <c r="Q6919" s="10">
        <f t="shared" si="442"/>
        <v>5</v>
      </c>
    </row>
    <row r="6920" spans="2:17" ht="20.25" customHeight="1">
      <c r="B6920" s="10" t="str">
        <f t="shared" si="439"/>
        <v>پوتين ايمني نسوز5</v>
      </c>
      <c r="C6920" s="10" t="str">
        <f t="shared" si="440"/>
        <v>پوتين ايمني نسوز1403/08/265</v>
      </c>
      <c r="D6920" s="10" t="str">
        <f>IFERROR(IF(تحویلی!$E$1="","",IF(NOSA!O6920=تحویلی!$E$1,تحویلی!$E$1&amp;COUNTIF(NOSA!$O$1:O6920,تحویلی!$E$1),"")),"")</f>
        <v/>
      </c>
      <c r="E6920" s="10" t="str">
        <f t="shared" si="441"/>
        <v>104465</v>
      </c>
      <c r="F6920" s="10" t="str">
        <f>IFERROR(VLOOKUP(I6920,DATABASE!$N:$O,2,FALSE),"")</f>
        <v>پوتين ايمني نسوز</v>
      </c>
      <c r="G6920" s="3" t="s">
        <v>3638</v>
      </c>
      <c r="H6920" s="4">
        <v>10446</v>
      </c>
      <c r="I6920" s="3" t="s">
        <v>1631</v>
      </c>
      <c r="J6920" s="3" t="s">
        <v>1632</v>
      </c>
      <c r="K6920" s="5">
        <v>1</v>
      </c>
      <c r="L6920" s="3" t="s">
        <v>3</v>
      </c>
      <c r="M6920" s="3" t="s">
        <v>43</v>
      </c>
      <c r="N6920" s="3" t="s">
        <v>250</v>
      </c>
      <c r="O6920" s="1">
        <v>5</v>
      </c>
      <c r="P6920" s="4">
        <v>1</v>
      </c>
      <c r="Q6920" s="10">
        <f t="shared" si="442"/>
        <v>5</v>
      </c>
    </row>
    <row r="6921" spans="2:17" ht="20.25" customHeight="1">
      <c r="B6921" s="10" t="str">
        <f t="shared" si="439"/>
        <v>دستكش ضد برش سبك888</v>
      </c>
      <c r="C6921" s="10" t="str">
        <f t="shared" si="440"/>
        <v>دستكش ضد برش سبك1403/08/26888</v>
      </c>
      <c r="D6921" s="10" t="str">
        <f>IFERROR(IF(تحویلی!$E$1="","",IF(NOSA!O6921=تحویلی!$E$1,تحویلی!$E$1&amp;COUNTIF(NOSA!$O$1:O6921,تحویلی!$E$1),"")),"")</f>
        <v/>
      </c>
      <c r="E6921" s="10" t="str">
        <f t="shared" si="441"/>
        <v>10448888</v>
      </c>
      <c r="F6921" s="10" t="str">
        <f>IFERROR(VLOOKUP(I6921,DATABASE!$N:$O,2,FALSE),"")</f>
        <v>دستكش ضد برش سبك</v>
      </c>
      <c r="G6921" s="3" t="s">
        <v>3638</v>
      </c>
      <c r="H6921" s="4">
        <v>10448</v>
      </c>
      <c r="I6921" s="3" t="s">
        <v>1442</v>
      </c>
      <c r="J6921" s="3" t="s">
        <v>22</v>
      </c>
      <c r="K6921" s="5">
        <v>1</v>
      </c>
      <c r="L6921" s="3" t="s">
        <v>3</v>
      </c>
      <c r="M6921" s="3" t="s">
        <v>9</v>
      </c>
      <c r="N6921" s="3" t="s">
        <v>3398</v>
      </c>
      <c r="O6921" s="1">
        <v>888</v>
      </c>
      <c r="P6921" s="4">
        <v>0</v>
      </c>
      <c r="Q6921" s="10">
        <f t="shared" si="442"/>
        <v>888</v>
      </c>
    </row>
    <row r="6922" spans="2:17" ht="20.25" customHeight="1">
      <c r="B6922" s="10" t="str">
        <f t="shared" si="439"/>
        <v>259</v>
      </c>
      <c r="C6922" s="10" t="str">
        <f t="shared" si="440"/>
        <v>1403/08/26259</v>
      </c>
      <c r="D6922" s="10" t="str">
        <f>IFERROR(IF(تحویلی!$E$1="","",IF(NOSA!O6922=تحویلی!$E$1,تحویلی!$E$1&amp;COUNTIF(NOSA!$O$1:O6922,تحویلی!$E$1),"")),"")</f>
        <v/>
      </c>
      <c r="E6922" s="10" t="str">
        <f t="shared" si="441"/>
        <v>10449259</v>
      </c>
      <c r="F6922" s="10" t="str">
        <f>IFERROR(VLOOKUP(I6922,DATABASE!$N:$O,2,FALSE),"")</f>
        <v/>
      </c>
      <c r="G6922" s="3" t="s">
        <v>3638</v>
      </c>
      <c r="H6922" s="4">
        <v>10449</v>
      </c>
      <c r="I6922" s="3" t="s">
        <v>2699</v>
      </c>
      <c r="J6922" s="3" t="s">
        <v>7</v>
      </c>
      <c r="K6922" s="5">
        <v>1</v>
      </c>
      <c r="L6922" s="3" t="s">
        <v>8</v>
      </c>
      <c r="M6922" s="3" t="s">
        <v>4</v>
      </c>
      <c r="N6922" s="3" t="s">
        <v>13</v>
      </c>
      <c r="O6922" s="1">
        <v>259</v>
      </c>
      <c r="P6922" s="4">
        <v>0</v>
      </c>
      <c r="Q6922" s="10">
        <f t="shared" si="442"/>
        <v>259</v>
      </c>
    </row>
    <row r="6923" spans="2:17" ht="20.25" customHeight="1">
      <c r="B6923" s="10" t="str">
        <f t="shared" si="439"/>
        <v>دستكش ضد برش سبك845</v>
      </c>
      <c r="C6923" s="10" t="str">
        <f t="shared" si="440"/>
        <v>دستكش ضد برش سبك1403/08/26845</v>
      </c>
      <c r="D6923" s="10" t="str">
        <f>IFERROR(IF(تحویلی!$E$1="","",IF(NOSA!O6923=تحویلی!$E$1,تحویلی!$E$1&amp;COUNTIF(NOSA!$O$1:O6923,تحویلی!$E$1),"")),"")</f>
        <v/>
      </c>
      <c r="E6923" s="10" t="str">
        <f t="shared" si="441"/>
        <v>10450845</v>
      </c>
      <c r="F6923" s="10" t="str">
        <f>IFERROR(VLOOKUP(I6923,DATABASE!$N:$O,2,FALSE),"")</f>
        <v>دستكش ضد برش سبك</v>
      </c>
      <c r="G6923" s="3" t="s">
        <v>3638</v>
      </c>
      <c r="H6923" s="4">
        <v>10450</v>
      </c>
      <c r="I6923" s="3" t="s">
        <v>1442</v>
      </c>
      <c r="J6923" s="3" t="s">
        <v>22</v>
      </c>
      <c r="K6923" s="5">
        <v>1</v>
      </c>
      <c r="L6923" s="3" t="s">
        <v>3</v>
      </c>
      <c r="M6923" s="3" t="s">
        <v>47</v>
      </c>
      <c r="N6923" s="3" t="s">
        <v>2701</v>
      </c>
      <c r="O6923" s="1">
        <v>845</v>
      </c>
      <c r="P6923" s="4">
        <v>0</v>
      </c>
      <c r="Q6923" s="10">
        <f t="shared" si="442"/>
        <v>845</v>
      </c>
    </row>
    <row r="6924" spans="2:17" ht="20.25" customHeight="1">
      <c r="B6924" s="10" t="str">
        <f t="shared" si="439"/>
        <v>دستكش كف مواد سبك277</v>
      </c>
      <c r="C6924" s="10" t="str">
        <f t="shared" si="440"/>
        <v>دستكش كف مواد سبك1403/08/26277</v>
      </c>
      <c r="D6924" s="10" t="str">
        <f>IFERROR(IF(تحویلی!$E$1="","",IF(NOSA!O6924=تحویلی!$E$1,تحویلی!$E$1&amp;COUNTIF(NOSA!$O$1:O6924,تحویلی!$E$1),"")),"")</f>
        <v/>
      </c>
      <c r="E6924" s="10" t="str">
        <f t="shared" si="441"/>
        <v>10455277</v>
      </c>
      <c r="F6924" s="10" t="str">
        <f>IFERROR(VLOOKUP(I6924,DATABASE!$N:$O,2,FALSE),"")</f>
        <v>دستكش كف مواد سبك</v>
      </c>
      <c r="G6924" s="3" t="s">
        <v>3638</v>
      </c>
      <c r="H6924" s="4">
        <v>10455</v>
      </c>
      <c r="I6924" s="3" t="s">
        <v>1456</v>
      </c>
      <c r="J6924" s="3" t="s">
        <v>2</v>
      </c>
      <c r="K6924" s="5">
        <v>1</v>
      </c>
      <c r="L6924" s="3" t="s">
        <v>3</v>
      </c>
      <c r="M6924" s="3" t="s">
        <v>47</v>
      </c>
      <c r="N6924" s="3" t="s">
        <v>79</v>
      </c>
      <c r="O6924" s="1">
        <v>277</v>
      </c>
      <c r="P6924" s="4">
        <v>0</v>
      </c>
      <c r="Q6924" s="10">
        <f t="shared" si="442"/>
        <v>277</v>
      </c>
    </row>
    <row r="6925" spans="2:17" ht="20.25" customHeight="1">
      <c r="B6925" s="10" t="str">
        <f t="shared" si="439"/>
        <v>بند كفش</v>
      </c>
      <c r="C6925" s="10" t="str">
        <f t="shared" si="440"/>
        <v>بند كفش1403/08/27827</v>
      </c>
      <c r="D6925" s="10" t="str">
        <f>IFERROR(IF(تحویلی!$E$1="","",IF(NOSA!O6925=تحویلی!$E$1,تحویلی!$E$1&amp;COUNTIF(NOSA!$O$1:O6925,تحویلی!$E$1),"")),"")</f>
        <v/>
      </c>
      <c r="E6925" s="10" t="str">
        <f t="shared" si="441"/>
        <v>10458827</v>
      </c>
      <c r="F6925" s="10" t="str">
        <f>IFERROR(VLOOKUP(I6925,DATABASE!$N:$O,2,FALSE),"")</f>
        <v>بند كفش</v>
      </c>
      <c r="G6925" s="3" t="s">
        <v>3639</v>
      </c>
      <c r="H6925" s="4">
        <v>10458</v>
      </c>
      <c r="I6925" s="3" t="s">
        <v>1462</v>
      </c>
      <c r="J6925" s="3" t="s">
        <v>450</v>
      </c>
      <c r="K6925" s="5">
        <v>2</v>
      </c>
      <c r="L6925" s="3" t="s">
        <v>3</v>
      </c>
      <c r="M6925" s="3" t="s">
        <v>47</v>
      </c>
      <c r="N6925" s="3" t="s">
        <v>2729</v>
      </c>
      <c r="O6925" s="1">
        <v>827</v>
      </c>
      <c r="P6925" s="4">
        <v>0</v>
      </c>
      <c r="Q6925" s="576"/>
    </row>
    <row r="6926" spans="2:17" ht="20.25" customHeight="1">
      <c r="B6926" s="10" t="str">
        <f t="shared" si="439"/>
        <v>دستكش كف مواد سبك</v>
      </c>
      <c r="C6926" s="10" t="str">
        <f t="shared" si="440"/>
        <v>دستكش كف مواد سبك1403/08/27460</v>
      </c>
      <c r="D6926" s="10" t="str">
        <f>IFERROR(IF(تحویلی!$E$1="","",IF(NOSA!O6926=تحویلی!$E$1,تحویلی!$E$1&amp;COUNTIF(NOSA!$O$1:O6926,تحویلی!$E$1),"")),"")</f>
        <v/>
      </c>
      <c r="E6926" s="10" t="str">
        <f t="shared" si="441"/>
        <v>10459460</v>
      </c>
      <c r="F6926" s="10" t="str">
        <f>IFERROR(VLOOKUP(I6926,DATABASE!$N:$O,2,FALSE),"")</f>
        <v>دستكش كف مواد سبك</v>
      </c>
      <c r="G6926" s="3" t="s">
        <v>3639</v>
      </c>
      <c r="H6926" s="4">
        <v>10459</v>
      </c>
      <c r="I6926" s="3" t="s">
        <v>1456</v>
      </c>
      <c r="J6926" s="3" t="s">
        <v>2</v>
      </c>
      <c r="K6926" s="5">
        <v>1</v>
      </c>
      <c r="L6926" s="3" t="s">
        <v>3</v>
      </c>
      <c r="M6926" s="3" t="s">
        <v>47</v>
      </c>
      <c r="N6926" s="3" t="s">
        <v>2765</v>
      </c>
      <c r="O6926" s="1">
        <v>460</v>
      </c>
      <c r="P6926" s="4">
        <v>0</v>
      </c>
      <c r="Q6926" s="576"/>
    </row>
    <row r="6927" spans="2:17" ht="20.25" customHeight="1">
      <c r="B6927" s="10" t="str">
        <f t="shared" ref="B6927:B6990" si="443">F6927&amp;Q6927</f>
        <v>ماسك جوشكاري</v>
      </c>
      <c r="C6927" s="10" t="str">
        <f t="shared" ref="C6927:C6990" si="444">F6927&amp;G6927&amp;O6927</f>
        <v>ماسك جوشكاري1403/08/27582</v>
      </c>
      <c r="D6927" s="10" t="str">
        <f>IFERROR(IF(تحویلی!$E$1="","",IF(NOSA!O6927=تحویلی!$E$1,تحویلی!$E$1&amp;COUNTIF(NOSA!$O$1:O6927,تحویلی!$E$1),"")),"")</f>
        <v/>
      </c>
      <c r="E6927" s="10" t="str">
        <f t="shared" ref="E6927:E6990" si="445">H6927&amp;O6927</f>
        <v>10468582</v>
      </c>
      <c r="F6927" s="10" t="str">
        <f>IFERROR(VLOOKUP(I6927,DATABASE!$N:$O,2,FALSE),"")</f>
        <v>ماسك جوشكاري</v>
      </c>
      <c r="G6927" s="3" t="s">
        <v>3639</v>
      </c>
      <c r="H6927" s="4">
        <v>10468</v>
      </c>
      <c r="I6927" s="3" t="s">
        <v>1598</v>
      </c>
      <c r="J6927" s="3" t="s">
        <v>108</v>
      </c>
      <c r="K6927" s="5">
        <v>1</v>
      </c>
      <c r="L6927" s="3" t="s">
        <v>8</v>
      </c>
      <c r="M6927" s="3" t="s">
        <v>189</v>
      </c>
      <c r="N6927" s="3" t="s">
        <v>1157</v>
      </c>
      <c r="O6927" s="1">
        <v>582</v>
      </c>
      <c r="P6927" s="4">
        <v>0</v>
      </c>
      <c r="Q6927" s="576"/>
    </row>
    <row r="6928" spans="2:17" ht="20.25" customHeight="1">
      <c r="B6928" s="10" t="str">
        <f t="shared" si="443"/>
        <v>شيشه مات ماسك جوشكاري</v>
      </c>
      <c r="C6928" s="10" t="str">
        <f t="shared" si="444"/>
        <v>شيشه مات ماسك جوشكاري1403/08/27582</v>
      </c>
      <c r="D6928" s="10" t="str">
        <f>IFERROR(IF(تحویلی!$E$1="","",IF(NOSA!O6928=تحویلی!$E$1,تحویلی!$E$1&amp;COUNTIF(NOSA!$O$1:O6928,تحویلی!$E$1),"")),"")</f>
        <v/>
      </c>
      <c r="E6928" s="10" t="str">
        <f t="shared" si="445"/>
        <v>10468582</v>
      </c>
      <c r="F6928" s="10" t="str">
        <f>IFERROR(VLOOKUP(I6928,DATABASE!$N:$O,2,FALSE),"")</f>
        <v>شيشه مات ماسك جوشكاري</v>
      </c>
      <c r="G6928" s="3" t="s">
        <v>3639</v>
      </c>
      <c r="H6928" s="4">
        <v>10468</v>
      </c>
      <c r="I6928" s="3" t="s">
        <v>1507</v>
      </c>
      <c r="J6928" s="3" t="s">
        <v>113</v>
      </c>
      <c r="K6928" s="5">
        <v>1</v>
      </c>
      <c r="L6928" s="3" t="s">
        <v>8</v>
      </c>
      <c r="M6928" s="3" t="s">
        <v>189</v>
      </c>
      <c r="N6928" s="3" t="s">
        <v>1157</v>
      </c>
      <c r="O6928" s="1">
        <v>582</v>
      </c>
      <c r="P6928" s="4">
        <v>0</v>
      </c>
      <c r="Q6928" s="576"/>
    </row>
    <row r="6929" spans="2:17" ht="20.25" customHeight="1">
      <c r="B6929" s="10" t="str">
        <f t="shared" si="443"/>
        <v>شيشه ماسك جوشكاري ساده</v>
      </c>
      <c r="C6929" s="10" t="str">
        <f t="shared" si="444"/>
        <v>شيشه ماسك جوشكاري ساده1403/08/27582</v>
      </c>
      <c r="D6929" s="10" t="str">
        <f>IFERROR(IF(تحویلی!$E$1="","",IF(NOSA!O6929=تحویلی!$E$1,تحویلی!$E$1&amp;COUNTIF(NOSA!$O$1:O6929,تحویلی!$E$1),"")),"")</f>
        <v/>
      </c>
      <c r="E6929" s="10" t="str">
        <f t="shared" si="445"/>
        <v>10468582</v>
      </c>
      <c r="F6929" s="10" t="str">
        <f>IFERROR(VLOOKUP(I6929,DATABASE!$N:$O,2,FALSE),"")</f>
        <v>شيشه ماسك جوشكاري ساده</v>
      </c>
      <c r="G6929" s="3" t="s">
        <v>3639</v>
      </c>
      <c r="H6929" s="4">
        <v>10468</v>
      </c>
      <c r="I6929" s="3" t="s">
        <v>1548</v>
      </c>
      <c r="J6929" s="3" t="s">
        <v>111</v>
      </c>
      <c r="K6929" s="5">
        <v>1</v>
      </c>
      <c r="L6929" s="3" t="s">
        <v>8</v>
      </c>
      <c r="M6929" s="3" t="s">
        <v>189</v>
      </c>
      <c r="N6929" s="3" t="s">
        <v>1157</v>
      </c>
      <c r="O6929" s="1">
        <v>582</v>
      </c>
      <c r="P6929" s="4">
        <v>0</v>
      </c>
      <c r="Q6929" s="576"/>
    </row>
    <row r="6930" spans="2:17" ht="20.25" customHeight="1">
      <c r="B6930" s="10" t="str">
        <f t="shared" si="443"/>
        <v>ماسك جوشكاري</v>
      </c>
      <c r="C6930" s="10" t="str">
        <f t="shared" si="444"/>
        <v>ماسك جوشكاري1403/08/27938</v>
      </c>
      <c r="D6930" s="10" t="str">
        <f>IFERROR(IF(تحویلی!$E$1="","",IF(NOSA!O6930=تحویلی!$E$1,تحویلی!$E$1&amp;COUNTIF(NOSA!$O$1:O6930,تحویلی!$E$1),"")),"")</f>
        <v/>
      </c>
      <c r="E6930" s="10" t="str">
        <f t="shared" si="445"/>
        <v>10469938</v>
      </c>
      <c r="F6930" s="10" t="str">
        <f>IFERROR(VLOOKUP(I6930,DATABASE!$N:$O,2,FALSE),"")</f>
        <v>ماسك جوشكاري</v>
      </c>
      <c r="G6930" s="3" t="s">
        <v>3639</v>
      </c>
      <c r="H6930" s="4">
        <v>10469</v>
      </c>
      <c r="I6930" s="3" t="s">
        <v>1598</v>
      </c>
      <c r="J6930" s="3" t="s">
        <v>108</v>
      </c>
      <c r="K6930" s="5">
        <v>1</v>
      </c>
      <c r="L6930" s="3" t="s">
        <v>8</v>
      </c>
      <c r="M6930" s="3" t="s">
        <v>189</v>
      </c>
      <c r="N6930" s="3" t="s">
        <v>3975</v>
      </c>
      <c r="O6930" s="1">
        <v>938</v>
      </c>
      <c r="P6930" s="4">
        <v>0</v>
      </c>
      <c r="Q6930" s="576"/>
    </row>
    <row r="6931" spans="2:17" ht="20.25" customHeight="1">
      <c r="B6931" s="10" t="str">
        <f t="shared" si="443"/>
        <v>شيشه مات ماسك جوشكاري</v>
      </c>
      <c r="C6931" s="10" t="str">
        <f t="shared" si="444"/>
        <v>شيشه مات ماسك جوشكاري1403/08/27938</v>
      </c>
      <c r="D6931" s="10" t="str">
        <f>IFERROR(IF(تحویلی!$E$1="","",IF(NOSA!O6931=تحویلی!$E$1,تحویلی!$E$1&amp;COUNTIF(NOSA!$O$1:O6931,تحویلی!$E$1),"")),"")</f>
        <v/>
      </c>
      <c r="E6931" s="10" t="str">
        <f t="shared" si="445"/>
        <v>10469938</v>
      </c>
      <c r="F6931" s="10" t="str">
        <f>IFERROR(VLOOKUP(I6931,DATABASE!$N:$O,2,FALSE),"")</f>
        <v>شيشه مات ماسك جوشكاري</v>
      </c>
      <c r="G6931" s="3" t="s">
        <v>3639</v>
      </c>
      <c r="H6931" s="4">
        <v>10469</v>
      </c>
      <c r="I6931" s="3" t="s">
        <v>1507</v>
      </c>
      <c r="J6931" s="3" t="s">
        <v>113</v>
      </c>
      <c r="K6931" s="5">
        <v>1</v>
      </c>
      <c r="L6931" s="3" t="s">
        <v>8</v>
      </c>
      <c r="M6931" s="3" t="s">
        <v>189</v>
      </c>
      <c r="N6931" s="3" t="s">
        <v>3975</v>
      </c>
      <c r="O6931" s="1">
        <v>938</v>
      </c>
      <c r="P6931" s="4">
        <v>0</v>
      </c>
      <c r="Q6931" s="576"/>
    </row>
    <row r="6932" spans="2:17" ht="20.25" customHeight="1">
      <c r="B6932" s="10" t="str">
        <f t="shared" si="443"/>
        <v>شيشه ماسك جوشكاري ساده</v>
      </c>
      <c r="C6932" s="10" t="str">
        <f t="shared" si="444"/>
        <v>شيشه ماسك جوشكاري ساده1403/08/27938</v>
      </c>
      <c r="D6932" s="10" t="str">
        <f>IFERROR(IF(تحویلی!$E$1="","",IF(NOSA!O6932=تحویلی!$E$1,تحویلی!$E$1&amp;COUNTIF(NOSA!$O$1:O6932,تحویلی!$E$1),"")),"")</f>
        <v/>
      </c>
      <c r="E6932" s="10" t="str">
        <f t="shared" si="445"/>
        <v>10469938</v>
      </c>
      <c r="F6932" s="10" t="str">
        <f>IFERROR(VLOOKUP(I6932,DATABASE!$N:$O,2,FALSE),"")</f>
        <v>شيشه ماسك جوشكاري ساده</v>
      </c>
      <c r="G6932" s="3" t="s">
        <v>3639</v>
      </c>
      <c r="H6932" s="4">
        <v>10469</v>
      </c>
      <c r="I6932" s="3" t="s">
        <v>1548</v>
      </c>
      <c r="J6932" s="3" t="s">
        <v>111</v>
      </c>
      <c r="K6932" s="5">
        <v>1</v>
      </c>
      <c r="L6932" s="3" t="s">
        <v>8</v>
      </c>
      <c r="M6932" s="3" t="s">
        <v>189</v>
      </c>
      <c r="N6932" s="3" t="s">
        <v>3975</v>
      </c>
      <c r="O6932" s="1">
        <v>938</v>
      </c>
      <c r="P6932" s="4">
        <v>0</v>
      </c>
      <c r="Q6932" s="576"/>
    </row>
    <row r="6933" spans="2:17" ht="20.25" customHeight="1">
      <c r="B6933" s="10" t="str">
        <f t="shared" si="443"/>
        <v>دستكش كف مواد سبك</v>
      </c>
      <c r="C6933" s="10" t="str">
        <f t="shared" si="444"/>
        <v>دستكش كف مواد سبك1403/08/27860</v>
      </c>
      <c r="D6933" s="10" t="str">
        <f>IFERROR(IF(تحویلی!$E$1="","",IF(NOSA!O6933=تحویلی!$E$1,تحویلی!$E$1&amp;COUNTIF(NOSA!$O$1:O6933,تحویلی!$E$1),"")),"")</f>
        <v/>
      </c>
      <c r="E6933" s="10" t="str">
        <f t="shared" si="445"/>
        <v>10473860</v>
      </c>
      <c r="F6933" s="10" t="str">
        <f>IFERROR(VLOOKUP(I6933,DATABASE!$N:$O,2,FALSE),"")</f>
        <v>دستكش كف مواد سبك</v>
      </c>
      <c r="G6933" s="3" t="s">
        <v>3639</v>
      </c>
      <c r="H6933" s="4">
        <v>10473</v>
      </c>
      <c r="I6933" s="3" t="s">
        <v>1456</v>
      </c>
      <c r="J6933" s="3" t="s">
        <v>2</v>
      </c>
      <c r="K6933" s="5">
        <v>1</v>
      </c>
      <c r="L6933" s="3" t="s">
        <v>3</v>
      </c>
      <c r="M6933" s="3" t="s">
        <v>354</v>
      </c>
      <c r="N6933" s="3" t="s">
        <v>3356</v>
      </c>
      <c r="O6933" s="1">
        <v>860</v>
      </c>
      <c r="P6933" s="4">
        <v>0</v>
      </c>
      <c r="Q6933" s="576"/>
    </row>
    <row r="6934" spans="2:17" ht="20.25" customHeight="1">
      <c r="B6934" s="10" t="str">
        <f t="shared" si="443"/>
        <v>لباس كار ديرسوز(بلوز و شلوار)</v>
      </c>
      <c r="C6934" s="10" t="str">
        <f t="shared" si="444"/>
        <v>لباس كار ديرسوز(بلوز و شلوار)1403/08/27938</v>
      </c>
      <c r="D6934" s="10" t="str">
        <f>IFERROR(IF(تحویلی!$E$1="","",IF(NOSA!O6934=تحویلی!$E$1,تحویلی!$E$1&amp;COUNTIF(NOSA!$O$1:O6934,تحویلی!$E$1),"")),"")</f>
        <v/>
      </c>
      <c r="E6934" s="10" t="str">
        <f t="shared" si="445"/>
        <v>10478938</v>
      </c>
      <c r="F6934" s="10" t="str">
        <f>IFERROR(VLOOKUP(I6934,DATABASE!$N:$O,2,FALSE),"")</f>
        <v>لباس كار ديرسوز(بلوز و شلوار)</v>
      </c>
      <c r="G6934" s="3" t="s">
        <v>3639</v>
      </c>
      <c r="H6934" s="4">
        <v>10478</v>
      </c>
      <c r="I6934" s="3" t="s">
        <v>1634</v>
      </c>
      <c r="J6934" s="3" t="s">
        <v>1635</v>
      </c>
      <c r="K6934" s="5">
        <v>1</v>
      </c>
      <c r="L6934" s="3" t="s">
        <v>28</v>
      </c>
      <c r="M6934" s="3" t="s">
        <v>47</v>
      </c>
      <c r="N6934" s="3" t="s">
        <v>3975</v>
      </c>
      <c r="O6934" s="1">
        <v>938</v>
      </c>
      <c r="P6934" s="4">
        <v>0</v>
      </c>
      <c r="Q6934" s="576"/>
    </row>
    <row r="6935" spans="2:17" ht="20.25" customHeight="1">
      <c r="B6935" s="10" t="str">
        <f t="shared" si="443"/>
        <v>دستكش ساق بلند نسوز</v>
      </c>
      <c r="C6935" s="10" t="str">
        <f t="shared" si="444"/>
        <v>دستكش ساق بلند نسوز1403/08/27601</v>
      </c>
      <c r="D6935" s="10" t="str">
        <f>IFERROR(IF(تحویلی!$E$1="","",IF(NOSA!O6935=تحویلی!$E$1,تحویلی!$E$1&amp;COUNTIF(NOSA!$O$1:O6935,تحویلی!$E$1),"")),"")</f>
        <v/>
      </c>
      <c r="E6935" s="10" t="str">
        <f t="shared" si="445"/>
        <v>10491601</v>
      </c>
      <c r="F6935" s="10" t="str">
        <f>IFERROR(VLOOKUP(I6935,DATABASE!$N:$O,2,FALSE),"")</f>
        <v>دستكش ساق بلند نسوز</v>
      </c>
      <c r="G6935" s="3" t="s">
        <v>3639</v>
      </c>
      <c r="H6935" s="4">
        <v>10491</v>
      </c>
      <c r="I6935" s="3" t="s">
        <v>1461</v>
      </c>
      <c r="J6935" s="3" t="s">
        <v>34</v>
      </c>
      <c r="K6935" s="5">
        <v>1</v>
      </c>
      <c r="L6935" s="3" t="s">
        <v>3</v>
      </c>
      <c r="M6935" s="3" t="s">
        <v>19</v>
      </c>
      <c r="N6935" s="3" t="s">
        <v>864</v>
      </c>
      <c r="O6935" s="1">
        <v>601</v>
      </c>
      <c r="P6935" s="4">
        <v>1</v>
      </c>
      <c r="Q6935" s="576"/>
    </row>
    <row r="6936" spans="2:17" ht="20.25" customHeight="1">
      <c r="B6936" s="10" t="str">
        <f t="shared" si="443"/>
        <v>لباس كار نسوز(بلوز و شلوار)</v>
      </c>
      <c r="C6936" s="10" t="str">
        <f t="shared" si="444"/>
        <v>لباس كار نسوز(بلوز و شلوار)1403/08/27238</v>
      </c>
      <c r="D6936" s="10" t="str">
        <f>IFERROR(IF(تحویلی!$E$1="","",IF(NOSA!O6936=تحویلی!$E$1,تحویلی!$E$1&amp;COUNTIF(NOSA!$O$1:O6936,تحویلی!$E$1),"")),"")</f>
        <v/>
      </c>
      <c r="E6936" s="10" t="str">
        <f t="shared" si="445"/>
        <v>10492238</v>
      </c>
      <c r="F6936" s="10" t="str">
        <f>IFERROR(VLOOKUP(I6936,DATABASE!$N:$O,2,FALSE),"")</f>
        <v>لباس كار نسوز(بلوز و شلوار)</v>
      </c>
      <c r="G6936" s="3" t="s">
        <v>3639</v>
      </c>
      <c r="H6936" s="4">
        <v>10492</v>
      </c>
      <c r="I6936" s="3" t="s">
        <v>1740</v>
      </c>
      <c r="J6936" s="3" t="s">
        <v>1741</v>
      </c>
      <c r="K6936" s="5">
        <v>1</v>
      </c>
      <c r="L6936" s="3" t="s">
        <v>28</v>
      </c>
      <c r="M6936" s="3" t="s">
        <v>19</v>
      </c>
      <c r="N6936" s="3" t="s">
        <v>281</v>
      </c>
      <c r="O6936" s="1">
        <v>238</v>
      </c>
      <c r="P6936" s="4">
        <v>1</v>
      </c>
      <c r="Q6936" s="576"/>
    </row>
    <row r="6937" spans="2:17" ht="20.25" customHeight="1">
      <c r="B6937" s="10" t="str">
        <f t="shared" si="443"/>
        <v>دستكش ساق بلند نسوز</v>
      </c>
      <c r="C6937" s="10" t="str">
        <f t="shared" si="444"/>
        <v>دستكش ساق بلند نسوز1403/08/27238</v>
      </c>
      <c r="D6937" s="10" t="str">
        <f>IFERROR(IF(تحویلی!$E$1="","",IF(NOSA!O6937=تحویلی!$E$1,تحویلی!$E$1&amp;COUNTIF(NOSA!$O$1:O6937,تحویلی!$E$1),"")),"")</f>
        <v/>
      </c>
      <c r="E6937" s="10" t="str">
        <f t="shared" si="445"/>
        <v>10492238</v>
      </c>
      <c r="F6937" s="10" t="str">
        <f>IFERROR(VLOOKUP(I6937,DATABASE!$N:$O,2,FALSE),"")</f>
        <v>دستكش ساق بلند نسوز</v>
      </c>
      <c r="G6937" s="3" t="s">
        <v>3639</v>
      </c>
      <c r="H6937" s="4">
        <v>10492</v>
      </c>
      <c r="I6937" s="3" t="s">
        <v>1461</v>
      </c>
      <c r="J6937" s="3" t="s">
        <v>34</v>
      </c>
      <c r="K6937" s="5">
        <v>1</v>
      </c>
      <c r="L6937" s="3" t="s">
        <v>3</v>
      </c>
      <c r="M6937" s="3" t="s">
        <v>19</v>
      </c>
      <c r="N6937" s="3" t="s">
        <v>281</v>
      </c>
      <c r="O6937" s="1">
        <v>238</v>
      </c>
      <c r="P6937" s="4">
        <v>1</v>
      </c>
      <c r="Q6937" s="576"/>
    </row>
    <row r="6938" spans="2:17" ht="20.25" customHeight="1">
      <c r="B6938" s="10" t="str">
        <f t="shared" si="443"/>
        <v>دستكش ضد برش سبك</v>
      </c>
      <c r="C6938" s="10" t="str">
        <f t="shared" si="444"/>
        <v>دستكش ضد برش سبك1403/08/27238</v>
      </c>
      <c r="D6938" s="10" t="str">
        <f>IFERROR(IF(تحویلی!$E$1="","",IF(NOSA!O6938=تحویلی!$E$1,تحویلی!$E$1&amp;COUNTIF(NOSA!$O$1:O6938,تحویلی!$E$1),"")),"")</f>
        <v/>
      </c>
      <c r="E6938" s="10" t="str">
        <f t="shared" si="445"/>
        <v>10492238</v>
      </c>
      <c r="F6938" s="10" t="str">
        <f>IFERROR(VLOOKUP(I6938,DATABASE!$N:$O,2,FALSE),"")</f>
        <v>دستكش ضد برش سبك</v>
      </c>
      <c r="G6938" s="3" t="s">
        <v>3639</v>
      </c>
      <c r="H6938" s="4">
        <v>10492</v>
      </c>
      <c r="I6938" s="3" t="s">
        <v>1442</v>
      </c>
      <c r="J6938" s="3" t="s">
        <v>22</v>
      </c>
      <c r="K6938" s="5">
        <v>1</v>
      </c>
      <c r="L6938" s="3" t="s">
        <v>3</v>
      </c>
      <c r="M6938" s="3" t="s">
        <v>19</v>
      </c>
      <c r="N6938" s="3" t="s">
        <v>281</v>
      </c>
      <c r="O6938" s="1">
        <v>238</v>
      </c>
      <c r="P6938" s="4">
        <v>1</v>
      </c>
      <c r="Q6938" s="576"/>
    </row>
    <row r="6939" spans="2:17" ht="20.25" customHeight="1">
      <c r="B6939" s="10" t="str">
        <f t="shared" si="443"/>
        <v/>
      </c>
      <c r="C6939" s="10" t="str">
        <f t="shared" si="444"/>
        <v>1403/08/27238</v>
      </c>
      <c r="D6939" s="10" t="str">
        <f>IFERROR(IF(تحویلی!$E$1="","",IF(NOSA!O6939=تحویلی!$E$1,تحویلی!$E$1&amp;COUNTIF(NOSA!$O$1:O6939,تحویلی!$E$1),"")),"")</f>
        <v/>
      </c>
      <c r="E6939" s="10" t="str">
        <f t="shared" si="445"/>
        <v>10492238</v>
      </c>
      <c r="F6939" s="10" t="str">
        <f>IFERROR(VLOOKUP(I6939,DATABASE!$N:$O,2,FALSE),"")</f>
        <v/>
      </c>
      <c r="G6939" s="3" t="s">
        <v>3639</v>
      </c>
      <c r="H6939" s="4">
        <v>10492</v>
      </c>
      <c r="I6939" s="3" t="s">
        <v>2699</v>
      </c>
      <c r="J6939" s="3" t="s">
        <v>7</v>
      </c>
      <c r="K6939" s="5">
        <v>1</v>
      </c>
      <c r="L6939" s="3" t="s">
        <v>8</v>
      </c>
      <c r="M6939" s="3" t="s">
        <v>19</v>
      </c>
      <c r="N6939" s="3" t="s">
        <v>281</v>
      </c>
      <c r="O6939" s="1">
        <v>238</v>
      </c>
      <c r="P6939" s="4">
        <v>1</v>
      </c>
      <c r="Q6939" s="576"/>
    </row>
    <row r="6940" spans="2:17" ht="20.25" customHeight="1">
      <c r="B6940" s="10" t="str">
        <f t="shared" si="443"/>
        <v>پيشبند نسوز چرمي</v>
      </c>
      <c r="C6940" s="10" t="str">
        <f t="shared" si="444"/>
        <v>پيشبند نسوز چرمي1403/08/27238</v>
      </c>
      <c r="D6940" s="10" t="str">
        <f>IFERROR(IF(تحویلی!$E$1="","",IF(NOSA!O6940=تحویلی!$E$1,تحویلی!$E$1&amp;COUNTIF(NOSA!$O$1:O6940,تحویلی!$E$1),"")),"")</f>
        <v/>
      </c>
      <c r="E6940" s="10" t="str">
        <f t="shared" si="445"/>
        <v>10492238</v>
      </c>
      <c r="F6940" s="10" t="str">
        <f>IFERROR(VLOOKUP(I6940,DATABASE!$N:$O,2,FALSE),"")</f>
        <v>پيشبند نسوز چرمي</v>
      </c>
      <c r="G6940" s="3" t="s">
        <v>3639</v>
      </c>
      <c r="H6940" s="4">
        <v>10492</v>
      </c>
      <c r="I6940" s="3" t="s">
        <v>1459</v>
      </c>
      <c r="J6940" s="3" t="s">
        <v>15</v>
      </c>
      <c r="K6940" s="5">
        <v>1</v>
      </c>
      <c r="L6940" s="3" t="s">
        <v>8</v>
      </c>
      <c r="M6940" s="3" t="s">
        <v>19</v>
      </c>
      <c r="N6940" s="3" t="s">
        <v>281</v>
      </c>
      <c r="O6940" s="1">
        <v>238</v>
      </c>
      <c r="P6940" s="4">
        <v>1</v>
      </c>
      <c r="Q6940" s="576"/>
    </row>
    <row r="6941" spans="2:17" ht="20.25" customHeight="1">
      <c r="B6941" s="10" t="str">
        <f t="shared" si="443"/>
        <v>لباس كار ديرسوز(بلوز و شلوار)</v>
      </c>
      <c r="C6941" s="10" t="str">
        <f t="shared" si="444"/>
        <v>لباس كار ديرسوز(بلوز و شلوار)1403/08/28942</v>
      </c>
      <c r="D6941" s="10" t="str">
        <f>IFERROR(IF(تحویلی!$E$1="","",IF(NOSA!O6941=تحویلی!$E$1,تحویلی!$E$1&amp;COUNTIF(NOSA!$O$1:O6941,تحویلی!$E$1),"")),"")</f>
        <v/>
      </c>
      <c r="E6941" s="10" t="str">
        <f t="shared" si="445"/>
        <v>10512942</v>
      </c>
      <c r="F6941" s="10" t="str">
        <f>IFERROR(VLOOKUP(I6941,DATABASE!$N:$O,2,FALSE),"")</f>
        <v>لباس كار ديرسوز(بلوز و شلوار)</v>
      </c>
      <c r="G6941" s="3" t="s">
        <v>3640</v>
      </c>
      <c r="H6941" s="4">
        <v>10512</v>
      </c>
      <c r="I6941" s="3" t="s">
        <v>1634</v>
      </c>
      <c r="J6941" s="3" t="s">
        <v>1635</v>
      </c>
      <c r="K6941" s="5">
        <v>1</v>
      </c>
      <c r="L6941" s="3" t="s">
        <v>28</v>
      </c>
      <c r="M6941" s="3" t="s">
        <v>9</v>
      </c>
      <c r="N6941" s="3" t="s">
        <v>4002</v>
      </c>
      <c r="O6941" s="1">
        <v>942</v>
      </c>
      <c r="P6941" s="4">
        <v>0</v>
      </c>
      <c r="Q6941" s="576"/>
    </row>
    <row r="6942" spans="2:17" ht="20.25" customHeight="1">
      <c r="B6942" s="10" t="str">
        <f t="shared" si="443"/>
        <v>پوتين ايمني نسوز</v>
      </c>
      <c r="C6942" s="10" t="str">
        <f t="shared" si="444"/>
        <v>پوتين ايمني نسوز1403/08/28942</v>
      </c>
      <c r="D6942" s="10" t="str">
        <f>IFERROR(IF(تحویلی!$E$1="","",IF(NOSA!O6942=تحویلی!$E$1,تحویلی!$E$1&amp;COUNTIF(NOSA!$O$1:O6942,تحویلی!$E$1),"")),"")</f>
        <v/>
      </c>
      <c r="E6942" s="10" t="str">
        <f t="shared" si="445"/>
        <v>10512942</v>
      </c>
      <c r="F6942" s="10" t="str">
        <f>IFERROR(VLOOKUP(I6942,DATABASE!$N:$O,2,FALSE),"")</f>
        <v>پوتين ايمني نسوز</v>
      </c>
      <c r="G6942" s="3" t="s">
        <v>3640</v>
      </c>
      <c r="H6942" s="4">
        <v>10512</v>
      </c>
      <c r="I6942" s="3" t="s">
        <v>1528</v>
      </c>
      <c r="J6942" s="3" t="s">
        <v>1654</v>
      </c>
      <c r="K6942" s="5">
        <v>1</v>
      </c>
      <c r="L6942" s="3" t="s">
        <v>3</v>
      </c>
      <c r="M6942" s="3" t="s">
        <v>9</v>
      </c>
      <c r="N6942" s="3" t="s">
        <v>4002</v>
      </c>
      <c r="O6942" s="1">
        <v>942</v>
      </c>
      <c r="P6942" s="4">
        <v>0</v>
      </c>
      <c r="Q6942" s="576"/>
    </row>
    <row r="6943" spans="2:17" ht="20.25" customHeight="1">
      <c r="B6943" s="10" t="str">
        <f t="shared" si="443"/>
        <v>كلاه ايمني</v>
      </c>
      <c r="C6943" s="10" t="str">
        <f t="shared" si="444"/>
        <v>كلاه ايمني1403/08/28942</v>
      </c>
      <c r="D6943" s="10" t="str">
        <f>IFERROR(IF(تحویلی!$E$1="","",IF(NOSA!O6943=تحویلی!$E$1,تحویلی!$E$1&amp;COUNTIF(NOSA!$O$1:O6943,تحویلی!$E$1),"")),"")</f>
        <v/>
      </c>
      <c r="E6943" s="10" t="str">
        <f t="shared" si="445"/>
        <v>10512942</v>
      </c>
      <c r="F6943" s="10" t="str">
        <f>IFERROR(VLOOKUP(I6943,DATABASE!$N:$O,2,FALSE),"")</f>
        <v>كلاه ايمني</v>
      </c>
      <c r="G6943" s="3" t="s">
        <v>3640</v>
      </c>
      <c r="H6943" s="4">
        <v>10512</v>
      </c>
      <c r="I6943" s="3" t="s">
        <v>1505</v>
      </c>
      <c r="J6943" s="3" t="s">
        <v>1628</v>
      </c>
      <c r="K6943" s="5">
        <v>1</v>
      </c>
      <c r="L6943" s="3" t="s">
        <v>8</v>
      </c>
      <c r="M6943" s="3" t="s">
        <v>9</v>
      </c>
      <c r="N6943" s="3" t="s">
        <v>4002</v>
      </c>
      <c r="O6943" s="1">
        <v>942</v>
      </c>
      <c r="P6943" s="4">
        <v>0</v>
      </c>
      <c r="Q6943" s="576"/>
    </row>
    <row r="6944" spans="2:17" ht="20.25" customHeight="1">
      <c r="B6944" s="10" t="str">
        <f t="shared" si="443"/>
        <v/>
      </c>
      <c r="C6944" s="10" t="str">
        <f t="shared" si="444"/>
        <v>1403/08/28942</v>
      </c>
      <c r="D6944" s="10" t="str">
        <f>IFERROR(IF(تحویلی!$E$1="","",IF(NOSA!O6944=تحویلی!$E$1,تحویلی!$E$1&amp;COUNTIF(NOSA!$O$1:O6944,تحویلی!$E$1),"")),"")</f>
        <v/>
      </c>
      <c r="E6944" s="10" t="str">
        <f t="shared" si="445"/>
        <v>10512942</v>
      </c>
      <c r="F6944" s="10" t="str">
        <f>IFERROR(VLOOKUP(I6944,DATABASE!$N:$O,2,FALSE),"")</f>
        <v/>
      </c>
      <c r="G6944" s="3" t="s">
        <v>3640</v>
      </c>
      <c r="H6944" s="4">
        <v>10512</v>
      </c>
      <c r="I6944" s="3" t="s">
        <v>2699</v>
      </c>
      <c r="J6944" s="3" t="s">
        <v>7</v>
      </c>
      <c r="K6944" s="5">
        <v>1</v>
      </c>
      <c r="L6944" s="3" t="s">
        <v>8</v>
      </c>
      <c r="M6944" s="3" t="s">
        <v>9</v>
      </c>
      <c r="N6944" s="3" t="s">
        <v>4002</v>
      </c>
      <c r="O6944" s="1">
        <v>942</v>
      </c>
      <c r="P6944" s="4">
        <v>0</v>
      </c>
      <c r="Q6944" s="576"/>
    </row>
    <row r="6945" spans="2:17" ht="20.25" customHeight="1">
      <c r="B6945" s="10" t="str">
        <f t="shared" si="443"/>
        <v>ماسك نيم صورت دو فيلتره (3M)</v>
      </c>
      <c r="C6945" s="10" t="str">
        <f t="shared" si="444"/>
        <v>ماسك نيم صورت دو فيلتره (3M)1403/08/28942</v>
      </c>
      <c r="D6945" s="10" t="str">
        <f>IFERROR(IF(تحویلی!$E$1="","",IF(NOSA!O6945=تحویلی!$E$1,تحویلی!$E$1&amp;COUNTIF(NOSA!$O$1:O6945,تحویلی!$E$1),"")),"")</f>
        <v/>
      </c>
      <c r="E6945" s="10" t="str">
        <f t="shared" si="445"/>
        <v>10512942</v>
      </c>
      <c r="F6945" s="10" t="str">
        <f>IFERROR(VLOOKUP(I6945,DATABASE!$N:$O,2,FALSE),"")</f>
        <v>ماسك نيم صورت دو فيلتره (3M)</v>
      </c>
      <c r="G6945" s="3" t="s">
        <v>3640</v>
      </c>
      <c r="H6945" s="4">
        <v>10512</v>
      </c>
      <c r="I6945" s="3" t="s">
        <v>1503</v>
      </c>
      <c r="J6945" s="3" t="s">
        <v>151</v>
      </c>
      <c r="K6945" s="5">
        <v>1</v>
      </c>
      <c r="L6945" s="3" t="s">
        <v>8</v>
      </c>
      <c r="M6945" s="3" t="s">
        <v>9</v>
      </c>
      <c r="N6945" s="3" t="s">
        <v>4002</v>
      </c>
      <c r="O6945" s="1">
        <v>942</v>
      </c>
      <c r="P6945" s="4">
        <v>0</v>
      </c>
      <c r="Q6945" s="576"/>
    </row>
    <row r="6946" spans="2:17" ht="20.25" customHeight="1">
      <c r="B6946" s="10" t="str">
        <f t="shared" si="443"/>
        <v>فيلتر ماسك نيم صورت (3M) مدل 2091</v>
      </c>
      <c r="C6946" s="10" t="str">
        <f t="shared" si="444"/>
        <v>فيلتر ماسك نيم صورت (3M) مدل 20911403/08/28942</v>
      </c>
      <c r="D6946" s="10" t="str">
        <f>IFERROR(IF(تحویلی!$E$1="","",IF(NOSA!O6946=تحویلی!$E$1,تحویلی!$E$1&amp;COUNTIF(NOSA!$O$1:O6946,تحویلی!$E$1),"")),"")</f>
        <v/>
      </c>
      <c r="E6946" s="10" t="str">
        <f t="shared" si="445"/>
        <v>10512942</v>
      </c>
      <c r="F6946" s="10" t="str">
        <f>IFERROR(VLOOKUP(I6946,DATABASE!$N:$O,2,FALSE),"")</f>
        <v>فيلتر ماسك نيم صورت (3M) مدل 2091</v>
      </c>
      <c r="G6946" s="3" t="s">
        <v>3640</v>
      </c>
      <c r="H6946" s="4">
        <v>10512</v>
      </c>
      <c r="I6946" s="3" t="s">
        <v>1475</v>
      </c>
      <c r="J6946" s="3" t="s">
        <v>53</v>
      </c>
      <c r="K6946" s="5">
        <v>1</v>
      </c>
      <c r="L6946" s="3" t="s">
        <v>8</v>
      </c>
      <c r="M6946" s="3" t="s">
        <v>9</v>
      </c>
      <c r="N6946" s="3" t="s">
        <v>4002</v>
      </c>
      <c r="O6946" s="1">
        <v>942</v>
      </c>
      <c r="P6946" s="4">
        <v>0</v>
      </c>
      <c r="Q6946" s="576"/>
    </row>
    <row r="6947" spans="2:17" ht="20.25" customHeight="1">
      <c r="B6947" s="10" t="str">
        <f t="shared" si="443"/>
        <v>دستكش ضد برش سبك</v>
      </c>
      <c r="C6947" s="10" t="str">
        <f t="shared" si="444"/>
        <v>دستكش ضد برش سبك1403/08/28942</v>
      </c>
      <c r="D6947" s="10" t="str">
        <f>IFERROR(IF(تحویلی!$E$1="","",IF(NOSA!O6947=تحویلی!$E$1,تحویلی!$E$1&amp;COUNTIF(NOSA!$O$1:O6947,تحویلی!$E$1),"")),"")</f>
        <v/>
      </c>
      <c r="E6947" s="10" t="str">
        <f t="shared" si="445"/>
        <v>10513942</v>
      </c>
      <c r="F6947" s="10" t="str">
        <f>IFERROR(VLOOKUP(I6947,DATABASE!$N:$O,2,FALSE),"")</f>
        <v>دستكش ضد برش سبك</v>
      </c>
      <c r="G6947" s="3" t="s">
        <v>3640</v>
      </c>
      <c r="H6947" s="4">
        <v>10513</v>
      </c>
      <c r="I6947" s="3" t="s">
        <v>1442</v>
      </c>
      <c r="J6947" s="3" t="s">
        <v>22</v>
      </c>
      <c r="K6947" s="5">
        <v>1</v>
      </c>
      <c r="L6947" s="3" t="s">
        <v>3</v>
      </c>
      <c r="M6947" s="3" t="s">
        <v>9</v>
      </c>
      <c r="N6947" s="3" t="s">
        <v>4002</v>
      </c>
      <c r="O6947" s="1">
        <v>942</v>
      </c>
      <c r="P6947" s="4">
        <v>0</v>
      </c>
      <c r="Q6947" s="576"/>
    </row>
    <row r="6948" spans="2:17" ht="20.25" customHeight="1">
      <c r="B6948" s="10" t="str">
        <f t="shared" si="443"/>
        <v>گوشي اير پلاگ</v>
      </c>
      <c r="C6948" s="10" t="str">
        <f t="shared" si="444"/>
        <v>گوشي اير پلاگ1403/08/28942</v>
      </c>
      <c r="D6948" s="10" t="str">
        <f>IFERROR(IF(تحویلی!$E$1="","",IF(NOSA!O6948=تحویلی!$E$1,تحویلی!$E$1&amp;COUNTIF(NOSA!$O$1:O6948,تحویلی!$E$1),"")),"")</f>
        <v/>
      </c>
      <c r="E6948" s="10" t="str">
        <f t="shared" si="445"/>
        <v>10513942</v>
      </c>
      <c r="F6948" s="10" t="str">
        <f>IFERROR(VLOOKUP(I6948,DATABASE!$N:$O,2,FALSE),"")</f>
        <v>گوشي اير پلاگ</v>
      </c>
      <c r="G6948" s="3" t="s">
        <v>3640</v>
      </c>
      <c r="H6948" s="4">
        <v>10513</v>
      </c>
      <c r="I6948" s="3" t="s">
        <v>1581</v>
      </c>
      <c r="J6948" s="3" t="s">
        <v>124</v>
      </c>
      <c r="K6948" s="5">
        <v>1</v>
      </c>
      <c r="L6948" s="3" t="s">
        <v>8</v>
      </c>
      <c r="M6948" s="3" t="s">
        <v>9</v>
      </c>
      <c r="N6948" s="3" t="s">
        <v>4002</v>
      </c>
      <c r="O6948" s="1">
        <v>942</v>
      </c>
      <c r="P6948" s="4">
        <v>0</v>
      </c>
      <c r="Q6948" s="576"/>
    </row>
    <row r="6949" spans="2:17" ht="20.25" customHeight="1">
      <c r="B6949" s="10" t="str">
        <f t="shared" si="443"/>
        <v/>
      </c>
      <c r="C6949" s="10" t="str">
        <f t="shared" si="444"/>
        <v>1403/08/28942</v>
      </c>
      <c r="D6949" s="10" t="str">
        <f>IFERROR(IF(تحویلی!$E$1="","",IF(NOSA!O6949=تحویلی!$E$1,تحویلی!$E$1&amp;COUNTIF(NOSA!$O$1:O6949,تحویلی!$E$1),"")),"")</f>
        <v/>
      </c>
      <c r="E6949" s="10" t="str">
        <f t="shared" si="445"/>
        <v>10513942</v>
      </c>
      <c r="F6949" s="10" t="str">
        <f>IFERROR(VLOOKUP(I6949,DATABASE!$N:$O,2,FALSE),"")</f>
        <v/>
      </c>
      <c r="G6949" s="3" t="s">
        <v>3640</v>
      </c>
      <c r="H6949" s="4">
        <v>10513</v>
      </c>
      <c r="I6949" s="3" t="s">
        <v>3559</v>
      </c>
      <c r="J6949" s="3" t="s">
        <v>3560</v>
      </c>
      <c r="K6949" s="5">
        <v>1</v>
      </c>
      <c r="L6949" s="3" t="s">
        <v>8</v>
      </c>
      <c r="M6949" s="3" t="s">
        <v>9</v>
      </c>
      <c r="N6949" s="3" t="s">
        <v>4002</v>
      </c>
      <c r="O6949" s="1">
        <v>942</v>
      </c>
      <c r="P6949" s="4">
        <v>0</v>
      </c>
      <c r="Q6949" s="576"/>
    </row>
    <row r="6950" spans="2:17" ht="20.25" customHeight="1">
      <c r="B6950" s="10" t="str">
        <f t="shared" si="443"/>
        <v>لباس كار ديرسوز(بلوز و شلوار)</v>
      </c>
      <c r="C6950" s="10" t="str">
        <f t="shared" si="444"/>
        <v>لباس كار ديرسوز(بلوز و شلوار)1403/08/28259</v>
      </c>
      <c r="D6950" s="10" t="str">
        <f>IFERROR(IF(تحویلی!$E$1="","",IF(NOSA!O6950=تحویلی!$E$1,تحویلی!$E$1&amp;COUNTIF(NOSA!$O$1:O6950,تحویلی!$E$1),"")),"")</f>
        <v/>
      </c>
      <c r="E6950" s="10" t="str">
        <f t="shared" si="445"/>
        <v>10514259</v>
      </c>
      <c r="F6950" s="10" t="str">
        <f>IFERROR(VLOOKUP(I6950,DATABASE!$N:$O,2,FALSE),"")</f>
        <v>لباس كار ديرسوز(بلوز و شلوار)</v>
      </c>
      <c r="G6950" s="3" t="s">
        <v>3640</v>
      </c>
      <c r="H6950" s="4">
        <v>10514</v>
      </c>
      <c r="I6950" s="3" t="s">
        <v>1478</v>
      </c>
      <c r="J6950" s="3" t="s">
        <v>1711</v>
      </c>
      <c r="K6950" s="5">
        <v>2</v>
      </c>
      <c r="L6950" s="3" t="s">
        <v>28</v>
      </c>
      <c r="M6950" s="3" t="s">
        <v>4</v>
      </c>
      <c r="N6950" s="3" t="s">
        <v>13</v>
      </c>
      <c r="O6950" s="1">
        <v>259</v>
      </c>
      <c r="P6950" s="4">
        <v>0</v>
      </c>
      <c r="Q6950" s="576"/>
    </row>
    <row r="6951" spans="2:17" ht="20.25" customHeight="1">
      <c r="B6951" s="10" t="str">
        <f t="shared" si="443"/>
        <v>لباس كار ديرسوز(بلوز و شلوار)</v>
      </c>
      <c r="C6951" s="10" t="str">
        <f t="shared" si="444"/>
        <v>لباس كار ديرسوز(بلوز و شلوار)1403/08/28943</v>
      </c>
      <c r="D6951" s="10" t="str">
        <f>IFERROR(IF(تحویلی!$E$1="","",IF(NOSA!O6951=تحویلی!$E$1,تحویلی!$E$1&amp;COUNTIF(NOSA!$O$1:O6951,تحویلی!$E$1),"")),"")</f>
        <v/>
      </c>
      <c r="E6951" s="10" t="str">
        <f t="shared" si="445"/>
        <v>10518943</v>
      </c>
      <c r="F6951" s="10" t="str">
        <f>IFERROR(VLOOKUP(I6951,DATABASE!$N:$O,2,FALSE),"")</f>
        <v>لباس كار ديرسوز(بلوز و شلوار)</v>
      </c>
      <c r="G6951" s="3" t="s">
        <v>3640</v>
      </c>
      <c r="H6951" s="4">
        <v>10518</v>
      </c>
      <c r="I6951" s="3" t="s">
        <v>1634</v>
      </c>
      <c r="J6951" s="3" t="s">
        <v>1635</v>
      </c>
      <c r="K6951" s="5">
        <v>1</v>
      </c>
      <c r="L6951" s="3" t="s">
        <v>28</v>
      </c>
      <c r="M6951" s="3" t="s">
        <v>9</v>
      </c>
      <c r="N6951" s="3" t="s">
        <v>4003</v>
      </c>
      <c r="O6951" s="1">
        <v>943</v>
      </c>
      <c r="P6951" s="4">
        <v>0</v>
      </c>
      <c r="Q6951" s="576"/>
    </row>
    <row r="6952" spans="2:17" ht="20.25" customHeight="1">
      <c r="B6952" s="10" t="str">
        <f t="shared" si="443"/>
        <v>پوتين ايمني نسوز</v>
      </c>
      <c r="C6952" s="10" t="str">
        <f t="shared" si="444"/>
        <v>پوتين ايمني نسوز1403/08/28943</v>
      </c>
      <c r="D6952" s="10" t="str">
        <f>IFERROR(IF(تحویلی!$E$1="","",IF(NOSA!O6952=تحویلی!$E$1,تحویلی!$E$1&amp;COUNTIF(NOSA!$O$1:O6952,تحویلی!$E$1),"")),"")</f>
        <v/>
      </c>
      <c r="E6952" s="10" t="str">
        <f t="shared" si="445"/>
        <v>10518943</v>
      </c>
      <c r="F6952" s="10" t="str">
        <f>IFERROR(VLOOKUP(I6952,DATABASE!$N:$O,2,FALSE),"")</f>
        <v>پوتين ايمني نسوز</v>
      </c>
      <c r="G6952" s="3" t="s">
        <v>3640</v>
      </c>
      <c r="H6952" s="4">
        <v>10518</v>
      </c>
      <c r="I6952" s="3" t="s">
        <v>1528</v>
      </c>
      <c r="J6952" s="3" t="s">
        <v>1654</v>
      </c>
      <c r="K6952" s="5">
        <v>1</v>
      </c>
      <c r="L6952" s="3" t="s">
        <v>3</v>
      </c>
      <c r="M6952" s="3" t="s">
        <v>9</v>
      </c>
      <c r="N6952" s="3" t="s">
        <v>4003</v>
      </c>
      <c r="O6952" s="1">
        <v>943</v>
      </c>
      <c r="P6952" s="4">
        <v>0</v>
      </c>
      <c r="Q6952" s="576"/>
    </row>
    <row r="6953" spans="2:17" ht="20.25" customHeight="1">
      <c r="B6953" s="10" t="str">
        <f t="shared" si="443"/>
        <v>كلاه ايمني</v>
      </c>
      <c r="C6953" s="10" t="str">
        <f t="shared" si="444"/>
        <v>كلاه ايمني1403/08/28943</v>
      </c>
      <c r="D6953" s="10" t="str">
        <f>IFERROR(IF(تحویلی!$E$1="","",IF(NOSA!O6953=تحویلی!$E$1,تحویلی!$E$1&amp;COUNTIF(NOSA!$O$1:O6953,تحویلی!$E$1),"")),"")</f>
        <v/>
      </c>
      <c r="E6953" s="10" t="str">
        <f t="shared" si="445"/>
        <v>10518943</v>
      </c>
      <c r="F6953" s="10" t="str">
        <f>IFERROR(VLOOKUP(I6953,DATABASE!$N:$O,2,FALSE),"")</f>
        <v>كلاه ايمني</v>
      </c>
      <c r="G6953" s="3" t="s">
        <v>3640</v>
      </c>
      <c r="H6953" s="4">
        <v>10518</v>
      </c>
      <c r="I6953" s="3" t="s">
        <v>1505</v>
      </c>
      <c r="J6953" s="3" t="s">
        <v>1628</v>
      </c>
      <c r="K6953" s="5">
        <v>1</v>
      </c>
      <c r="L6953" s="3" t="s">
        <v>8</v>
      </c>
      <c r="M6953" s="3" t="s">
        <v>9</v>
      </c>
      <c r="N6953" s="3" t="s">
        <v>4003</v>
      </c>
      <c r="O6953" s="1">
        <v>943</v>
      </c>
      <c r="P6953" s="4">
        <v>0</v>
      </c>
      <c r="Q6953" s="576"/>
    </row>
    <row r="6954" spans="2:17" ht="20.25" customHeight="1">
      <c r="B6954" s="10" t="str">
        <f t="shared" si="443"/>
        <v/>
      </c>
      <c r="C6954" s="10" t="str">
        <f t="shared" si="444"/>
        <v>1403/08/28943</v>
      </c>
      <c r="D6954" s="10" t="str">
        <f>IFERROR(IF(تحویلی!$E$1="","",IF(NOSA!O6954=تحویلی!$E$1,تحویلی!$E$1&amp;COUNTIF(NOSA!$O$1:O6954,تحویلی!$E$1),"")),"")</f>
        <v/>
      </c>
      <c r="E6954" s="10" t="str">
        <f t="shared" si="445"/>
        <v>10518943</v>
      </c>
      <c r="F6954" s="10" t="str">
        <f>IFERROR(VLOOKUP(I6954,DATABASE!$N:$O,2,FALSE),"")</f>
        <v/>
      </c>
      <c r="G6954" s="3" t="s">
        <v>3640</v>
      </c>
      <c r="H6954" s="4">
        <v>10518</v>
      </c>
      <c r="I6954" s="3" t="s">
        <v>2699</v>
      </c>
      <c r="J6954" s="3" t="s">
        <v>7</v>
      </c>
      <c r="K6954" s="5">
        <v>1</v>
      </c>
      <c r="L6954" s="3" t="s">
        <v>8</v>
      </c>
      <c r="M6954" s="3" t="s">
        <v>9</v>
      </c>
      <c r="N6954" s="3" t="s">
        <v>4003</v>
      </c>
      <c r="O6954" s="1">
        <v>943</v>
      </c>
      <c r="P6954" s="4">
        <v>0</v>
      </c>
      <c r="Q6954" s="576"/>
    </row>
    <row r="6955" spans="2:17" ht="20.25" customHeight="1">
      <c r="B6955" s="10" t="str">
        <f t="shared" si="443"/>
        <v>ماسك نيم صورت دو فيلتره (3M)</v>
      </c>
      <c r="C6955" s="10" t="str">
        <f t="shared" si="444"/>
        <v>ماسك نيم صورت دو فيلتره (3M)1403/08/28943</v>
      </c>
      <c r="D6955" s="10" t="str">
        <f>IFERROR(IF(تحویلی!$E$1="","",IF(NOSA!O6955=تحویلی!$E$1,تحویلی!$E$1&amp;COUNTIF(NOSA!$O$1:O6955,تحویلی!$E$1),"")),"")</f>
        <v/>
      </c>
      <c r="E6955" s="10" t="str">
        <f t="shared" si="445"/>
        <v>10518943</v>
      </c>
      <c r="F6955" s="10" t="str">
        <f>IFERROR(VLOOKUP(I6955,DATABASE!$N:$O,2,FALSE),"")</f>
        <v>ماسك نيم صورت دو فيلتره (3M)</v>
      </c>
      <c r="G6955" s="3" t="s">
        <v>3640</v>
      </c>
      <c r="H6955" s="4">
        <v>10518</v>
      </c>
      <c r="I6955" s="3" t="s">
        <v>1503</v>
      </c>
      <c r="J6955" s="3" t="s">
        <v>151</v>
      </c>
      <c r="K6955" s="5">
        <v>1</v>
      </c>
      <c r="L6955" s="3" t="s">
        <v>8</v>
      </c>
      <c r="M6955" s="3" t="s">
        <v>9</v>
      </c>
      <c r="N6955" s="3" t="s">
        <v>4003</v>
      </c>
      <c r="O6955" s="1">
        <v>943</v>
      </c>
      <c r="P6955" s="4">
        <v>0</v>
      </c>
      <c r="Q6955" s="576"/>
    </row>
    <row r="6956" spans="2:17" ht="20.25" customHeight="1">
      <c r="B6956" s="10" t="str">
        <f t="shared" si="443"/>
        <v>فيلتر ماسك نيم صورت (3M) مدل 2091</v>
      </c>
      <c r="C6956" s="10" t="str">
        <f t="shared" si="444"/>
        <v>فيلتر ماسك نيم صورت (3M) مدل 20911403/08/28943</v>
      </c>
      <c r="D6956" s="10" t="str">
        <f>IFERROR(IF(تحویلی!$E$1="","",IF(NOSA!O6956=تحویلی!$E$1,تحویلی!$E$1&amp;COUNTIF(NOSA!$O$1:O6956,تحویلی!$E$1),"")),"")</f>
        <v/>
      </c>
      <c r="E6956" s="10" t="str">
        <f t="shared" si="445"/>
        <v>10518943</v>
      </c>
      <c r="F6956" s="10" t="str">
        <f>IFERROR(VLOOKUP(I6956,DATABASE!$N:$O,2,FALSE),"")</f>
        <v>فيلتر ماسك نيم صورت (3M) مدل 2091</v>
      </c>
      <c r="G6956" s="3" t="s">
        <v>3640</v>
      </c>
      <c r="H6956" s="4">
        <v>10518</v>
      </c>
      <c r="I6956" s="3" t="s">
        <v>1475</v>
      </c>
      <c r="J6956" s="3" t="s">
        <v>53</v>
      </c>
      <c r="K6956" s="5">
        <v>1</v>
      </c>
      <c r="L6956" s="3" t="s">
        <v>8</v>
      </c>
      <c r="M6956" s="3" t="s">
        <v>9</v>
      </c>
      <c r="N6956" s="3" t="s">
        <v>4003</v>
      </c>
      <c r="O6956" s="1">
        <v>943</v>
      </c>
      <c r="P6956" s="4">
        <v>0</v>
      </c>
      <c r="Q6956" s="576"/>
    </row>
    <row r="6957" spans="2:17" ht="20.25" customHeight="1">
      <c r="B6957" s="10" t="str">
        <f t="shared" si="443"/>
        <v>دستكش ضد برش سبك</v>
      </c>
      <c r="C6957" s="10" t="str">
        <f t="shared" si="444"/>
        <v>دستكش ضد برش سبك1403/08/28943</v>
      </c>
      <c r="D6957" s="10" t="str">
        <f>IFERROR(IF(تحویلی!$E$1="","",IF(NOSA!O6957=تحویلی!$E$1,تحویلی!$E$1&amp;COUNTIF(NOSA!$O$1:O6957,تحویلی!$E$1),"")),"")</f>
        <v/>
      </c>
      <c r="E6957" s="10" t="str">
        <f t="shared" si="445"/>
        <v>10519943</v>
      </c>
      <c r="F6957" s="10" t="str">
        <f>IFERROR(VLOOKUP(I6957,DATABASE!$N:$O,2,FALSE),"")</f>
        <v>دستكش ضد برش سبك</v>
      </c>
      <c r="G6957" s="3" t="s">
        <v>3640</v>
      </c>
      <c r="H6957" s="4">
        <v>10519</v>
      </c>
      <c r="I6957" s="3" t="s">
        <v>1442</v>
      </c>
      <c r="J6957" s="3" t="s">
        <v>22</v>
      </c>
      <c r="K6957" s="5">
        <v>1</v>
      </c>
      <c r="L6957" s="3" t="s">
        <v>3</v>
      </c>
      <c r="M6957" s="3" t="s">
        <v>9</v>
      </c>
      <c r="N6957" s="3" t="s">
        <v>4003</v>
      </c>
      <c r="O6957" s="1">
        <v>943</v>
      </c>
      <c r="P6957" s="4">
        <v>0</v>
      </c>
      <c r="Q6957" s="576"/>
    </row>
    <row r="6958" spans="2:17" ht="20.25" customHeight="1">
      <c r="B6958" s="10" t="str">
        <f t="shared" si="443"/>
        <v>گوشي اير پلاگ</v>
      </c>
      <c r="C6958" s="10" t="str">
        <f t="shared" si="444"/>
        <v>گوشي اير پلاگ1403/08/28943</v>
      </c>
      <c r="D6958" s="10" t="str">
        <f>IFERROR(IF(تحویلی!$E$1="","",IF(NOSA!O6958=تحویلی!$E$1,تحویلی!$E$1&amp;COUNTIF(NOSA!$O$1:O6958,تحویلی!$E$1),"")),"")</f>
        <v/>
      </c>
      <c r="E6958" s="10" t="str">
        <f t="shared" si="445"/>
        <v>10519943</v>
      </c>
      <c r="F6958" s="10" t="str">
        <f>IFERROR(VLOOKUP(I6958,DATABASE!$N:$O,2,FALSE),"")</f>
        <v>گوشي اير پلاگ</v>
      </c>
      <c r="G6958" s="3" t="s">
        <v>3640</v>
      </c>
      <c r="H6958" s="4">
        <v>10519</v>
      </c>
      <c r="I6958" s="3" t="s">
        <v>1581</v>
      </c>
      <c r="J6958" s="3" t="s">
        <v>124</v>
      </c>
      <c r="K6958" s="5">
        <v>1</v>
      </c>
      <c r="L6958" s="3" t="s">
        <v>8</v>
      </c>
      <c r="M6958" s="3" t="s">
        <v>9</v>
      </c>
      <c r="N6958" s="3" t="s">
        <v>4003</v>
      </c>
      <c r="O6958" s="1">
        <v>943</v>
      </c>
      <c r="P6958" s="4">
        <v>0</v>
      </c>
      <c r="Q6958" s="576"/>
    </row>
    <row r="6959" spans="2:17" ht="20.25" customHeight="1">
      <c r="B6959" s="10" t="str">
        <f t="shared" si="443"/>
        <v/>
      </c>
      <c r="C6959" s="10" t="str">
        <f t="shared" si="444"/>
        <v>1403/08/28943</v>
      </c>
      <c r="D6959" s="10" t="str">
        <f>IFERROR(IF(تحویلی!$E$1="","",IF(NOSA!O6959=تحویلی!$E$1,تحویلی!$E$1&amp;COUNTIF(NOSA!$O$1:O6959,تحویلی!$E$1),"")),"")</f>
        <v/>
      </c>
      <c r="E6959" s="10" t="str">
        <f t="shared" si="445"/>
        <v>10519943</v>
      </c>
      <c r="F6959" s="10" t="str">
        <f>IFERROR(VLOOKUP(I6959,DATABASE!$N:$O,2,FALSE),"")</f>
        <v/>
      </c>
      <c r="G6959" s="3" t="s">
        <v>3640</v>
      </c>
      <c r="H6959" s="4">
        <v>10519</v>
      </c>
      <c r="I6959" s="3" t="s">
        <v>3559</v>
      </c>
      <c r="J6959" s="3" t="s">
        <v>3560</v>
      </c>
      <c r="K6959" s="5">
        <v>1</v>
      </c>
      <c r="L6959" s="3" t="s">
        <v>8</v>
      </c>
      <c r="M6959" s="3" t="s">
        <v>9</v>
      </c>
      <c r="N6959" s="3" t="s">
        <v>4003</v>
      </c>
      <c r="O6959" s="1">
        <v>943</v>
      </c>
      <c r="P6959" s="4">
        <v>0</v>
      </c>
      <c r="Q6959" s="576"/>
    </row>
    <row r="6960" spans="2:17" ht="20.25" customHeight="1">
      <c r="B6960" s="10" t="str">
        <f t="shared" si="443"/>
        <v>عينك رويت مذاب</v>
      </c>
      <c r="C6960" s="10" t="str">
        <f t="shared" si="444"/>
        <v>عينك رويت مذاب1403/08/28155</v>
      </c>
      <c r="D6960" s="10" t="str">
        <f>IFERROR(IF(تحویلی!$E$1="","",IF(NOSA!O6960=تحویلی!$E$1,تحویلی!$E$1&amp;COUNTIF(NOSA!$O$1:O6960,تحویلی!$E$1),"")),"")</f>
        <v/>
      </c>
      <c r="E6960" s="10" t="str">
        <f t="shared" si="445"/>
        <v>10524155</v>
      </c>
      <c r="F6960" s="10" t="str">
        <f>IFERROR(VLOOKUP(I6960,DATABASE!$N:$O,2,FALSE),"")</f>
        <v>عينك رويت مذاب</v>
      </c>
      <c r="G6960" s="3" t="s">
        <v>3640</v>
      </c>
      <c r="H6960" s="4">
        <v>10524</v>
      </c>
      <c r="I6960" s="3" t="s">
        <v>2323</v>
      </c>
      <c r="J6960" s="3" t="s">
        <v>2240</v>
      </c>
      <c r="K6960" s="5">
        <v>1</v>
      </c>
      <c r="L6960" s="3" t="s">
        <v>8</v>
      </c>
      <c r="M6960" s="3" t="s">
        <v>4</v>
      </c>
      <c r="N6960" s="3" t="s">
        <v>77</v>
      </c>
      <c r="O6960" s="1">
        <v>155</v>
      </c>
      <c r="P6960" s="4">
        <v>0</v>
      </c>
      <c r="Q6960" s="576"/>
    </row>
    <row r="6961" spans="2:17" ht="20.25" customHeight="1">
      <c r="B6961" s="10" t="str">
        <f t="shared" si="443"/>
        <v>دستكش ضد برش سبك</v>
      </c>
      <c r="C6961" s="10" t="str">
        <f t="shared" si="444"/>
        <v>دستكش ضد برش سبك1403/08/2866</v>
      </c>
      <c r="D6961" s="10" t="str">
        <f>IFERROR(IF(تحویلی!$E$1="","",IF(NOSA!O6961=تحویلی!$E$1,تحویلی!$E$1&amp;COUNTIF(NOSA!$O$1:O6961,تحویلی!$E$1),"")),"")</f>
        <v/>
      </c>
      <c r="E6961" s="10" t="str">
        <f t="shared" si="445"/>
        <v>1054866</v>
      </c>
      <c r="F6961" s="10" t="str">
        <f>IFERROR(VLOOKUP(I6961,DATABASE!$N:$O,2,FALSE),"")</f>
        <v>دستكش ضد برش سبك</v>
      </c>
      <c r="G6961" s="3" t="s">
        <v>3640</v>
      </c>
      <c r="H6961" s="4">
        <v>10548</v>
      </c>
      <c r="I6961" s="3" t="s">
        <v>1442</v>
      </c>
      <c r="J6961" s="3" t="s">
        <v>22</v>
      </c>
      <c r="K6961" s="5">
        <v>1</v>
      </c>
      <c r="L6961" s="3" t="s">
        <v>3</v>
      </c>
      <c r="M6961" s="3" t="s">
        <v>40</v>
      </c>
      <c r="N6961" s="3" t="s">
        <v>469</v>
      </c>
      <c r="O6961" s="1">
        <v>66</v>
      </c>
      <c r="P6961" s="4">
        <v>0</v>
      </c>
      <c r="Q6961" s="576"/>
    </row>
    <row r="6962" spans="2:17" ht="20.25" customHeight="1">
      <c r="B6962" s="10" t="str">
        <f t="shared" si="443"/>
        <v>دستكش ضد برش سبك</v>
      </c>
      <c r="C6962" s="10" t="str">
        <f t="shared" si="444"/>
        <v>دستكش ضد برش سبك1403/08/28682</v>
      </c>
      <c r="D6962" s="10" t="str">
        <f>IFERROR(IF(تحویلی!$E$1="","",IF(NOSA!O6962=تحویلی!$E$1,تحویلی!$E$1&amp;COUNTIF(NOSA!$O$1:O6962,تحویلی!$E$1),"")),"")</f>
        <v/>
      </c>
      <c r="E6962" s="10" t="str">
        <f t="shared" si="445"/>
        <v>10549682</v>
      </c>
      <c r="F6962" s="10" t="str">
        <f>IFERROR(VLOOKUP(I6962,DATABASE!$N:$O,2,FALSE),"")</f>
        <v>دستكش ضد برش سبك</v>
      </c>
      <c r="G6962" s="3" t="s">
        <v>3640</v>
      </c>
      <c r="H6962" s="4">
        <v>10549</v>
      </c>
      <c r="I6962" s="3" t="s">
        <v>1442</v>
      </c>
      <c r="J6962" s="3" t="s">
        <v>22</v>
      </c>
      <c r="K6962" s="5">
        <v>1</v>
      </c>
      <c r="L6962" s="3" t="s">
        <v>3</v>
      </c>
      <c r="M6962" s="3" t="s">
        <v>9</v>
      </c>
      <c r="N6962" s="3" t="s">
        <v>1317</v>
      </c>
      <c r="O6962" s="1">
        <v>682</v>
      </c>
      <c r="P6962" s="4">
        <v>0</v>
      </c>
      <c r="Q6962" s="576"/>
    </row>
    <row r="6963" spans="2:17" ht="20.25" customHeight="1">
      <c r="B6963" s="10" t="str">
        <f t="shared" si="443"/>
        <v>لباس كار(بلوز و شلوار)</v>
      </c>
      <c r="C6963" s="10" t="str">
        <f t="shared" si="444"/>
        <v>لباس كار(بلوز و شلوار)1403/08/28760</v>
      </c>
      <c r="D6963" s="10" t="str">
        <f>IFERROR(IF(تحویلی!$E$1="","",IF(NOSA!O6963=تحویلی!$E$1,تحویلی!$E$1&amp;COUNTIF(NOSA!$O$1:O6963,تحویلی!$E$1),"")),"")</f>
        <v/>
      </c>
      <c r="E6963" s="10" t="str">
        <f t="shared" si="445"/>
        <v>10551760</v>
      </c>
      <c r="F6963" s="10" t="str">
        <f>IFERROR(VLOOKUP(I6963,DATABASE!$N:$O,2,FALSE),"")</f>
        <v>لباس كار(بلوز و شلوار)</v>
      </c>
      <c r="G6963" s="3" t="s">
        <v>3640</v>
      </c>
      <c r="H6963" s="4">
        <v>10551</v>
      </c>
      <c r="I6963" s="3" t="s">
        <v>1566</v>
      </c>
      <c r="J6963" s="3" t="s">
        <v>2642</v>
      </c>
      <c r="K6963" s="5">
        <v>1</v>
      </c>
      <c r="L6963" s="3" t="s">
        <v>28</v>
      </c>
      <c r="M6963" s="3" t="s">
        <v>202</v>
      </c>
      <c r="N6963" s="3" t="s">
        <v>3369</v>
      </c>
      <c r="O6963" s="1">
        <v>760</v>
      </c>
      <c r="P6963" s="4">
        <v>0</v>
      </c>
      <c r="Q6963" s="576"/>
    </row>
    <row r="6964" spans="2:17" ht="20.25" customHeight="1">
      <c r="B6964" s="10" t="str">
        <f t="shared" si="443"/>
        <v>دستكش ضد برش سبك</v>
      </c>
      <c r="C6964" s="10" t="str">
        <f t="shared" si="444"/>
        <v>دستكش ضد برش سبك1403/08/28751</v>
      </c>
      <c r="D6964" s="10" t="str">
        <f>IFERROR(IF(تحویلی!$E$1="","",IF(NOSA!O6964=تحویلی!$E$1,تحویلی!$E$1&amp;COUNTIF(NOSA!$O$1:O6964,تحویلی!$E$1),"")),"")</f>
        <v/>
      </c>
      <c r="E6964" s="10" t="str">
        <f t="shared" si="445"/>
        <v>10554751</v>
      </c>
      <c r="F6964" s="10" t="str">
        <f>IFERROR(VLOOKUP(I6964,DATABASE!$N:$O,2,FALSE),"")</f>
        <v>دستكش ضد برش سبك</v>
      </c>
      <c r="G6964" s="3" t="s">
        <v>3640</v>
      </c>
      <c r="H6964" s="4">
        <v>10554</v>
      </c>
      <c r="I6964" s="3" t="s">
        <v>1442</v>
      </c>
      <c r="J6964" s="3" t="s">
        <v>22</v>
      </c>
      <c r="K6964" s="5">
        <v>1</v>
      </c>
      <c r="L6964" s="3" t="s">
        <v>3</v>
      </c>
      <c r="M6964" s="3" t="s">
        <v>9</v>
      </c>
      <c r="N6964" s="3" t="s">
        <v>2709</v>
      </c>
      <c r="O6964" s="1">
        <v>751</v>
      </c>
      <c r="P6964" s="4">
        <v>1</v>
      </c>
      <c r="Q6964" s="576"/>
    </row>
    <row r="6965" spans="2:17" ht="20.25" customHeight="1">
      <c r="B6965" s="10" t="str">
        <f t="shared" si="443"/>
        <v>دستكش ضد برش سبك</v>
      </c>
      <c r="C6965" s="10" t="str">
        <f t="shared" si="444"/>
        <v>دستكش ضد برش سبك1403/08/2883</v>
      </c>
      <c r="D6965" s="10" t="str">
        <f>IFERROR(IF(تحویلی!$E$1="","",IF(NOSA!O6965=تحویلی!$E$1,تحویلی!$E$1&amp;COUNTIF(NOSA!$O$1:O6965,تحویلی!$E$1),"")),"")</f>
        <v/>
      </c>
      <c r="E6965" s="10" t="str">
        <f t="shared" si="445"/>
        <v>1055783</v>
      </c>
      <c r="F6965" s="10" t="str">
        <f>IFERROR(VLOOKUP(I6965,DATABASE!$N:$O,2,FALSE),"")</f>
        <v>دستكش ضد برش سبك</v>
      </c>
      <c r="G6965" s="3" t="s">
        <v>3640</v>
      </c>
      <c r="H6965" s="4">
        <v>10557</v>
      </c>
      <c r="I6965" s="3" t="s">
        <v>1442</v>
      </c>
      <c r="J6965" s="3" t="s">
        <v>22</v>
      </c>
      <c r="K6965" s="5">
        <v>1</v>
      </c>
      <c r="L6965" s="3" t="s">
        <v>3</v>
      </c>
      <c r="M6965" s="3" t="s">
        <v>43</v>
      </c>
      <c r="N6965" s="3" t="s">
        <v>929</v>
      </c>
      <c r="O6965" s="1">
        <v>83</v>
      </c>
      <c r="P6965" s="4">
        <v>0</v>
      </c>
      <c r="Q6965" s="576"/>
    </row>
    <row r="6966" spans="2:17" ht="20.25" customHeight="1">
      <c r="B6966" s="10" t="str">
        <f t="shared" si="443"/>
        <v>دستكش ضد برش سبك892</v>
      </c>
      <c r="C6966" s="10" t="str">
        <f t="shared" si="444"/>
        <v>دستكش ضد برش سبك1403/08/29892</v>
      </c>
      <c r="D6966" s="10" t="str">
        <f>IFERROR(IF(تحویلی!$E$1="","",IF(NOSA!O6966=تحویلی!$E$1,تحویلی!$E$1&amp;COUNTIF(NOSA!$O$1:O6966,تحویلی!$E$1),"")),"")</f>
        <v/>
      </c>
      <c r="E6966" s="10" t="str">
        <f t="shared" si="445"/>
        <v>10560892</v>
      </c>
      <c r="F6966" s="10" t="str">
        <f>IFERROR(VLOOKUP(I6966,DATABASE!$N:$O,2,FALSE),"")</f>
        <v>دستكش ضد برش سبك</v>
      </c>
      <c r="G6966" s="3" t="s">
        <v>3641</v>
      </c>
      <c r="H6966" s="4">
        <v>10560</v>
      </c>
      <c r="I6966" s="3" t="s">
        <v>1442</v>
      </c>
      <c r="J6966" s="3" t="s">
        <v>22</v>
      </c>
      <c r="K6966" s="5">
        <v>1</v>
      </c>
      <c r="L6966" s="3" t="s">
        <v>3</v>
      </c>
      <c r="M6966" s="3" t="s">
        <v>4</v>
      </c>
      <c r="N6966" s="3" t="s">
        <v>2625</v>
      </c>
      <c r="O6966" s="1">
        <v>892</v>
      </c>
      <c r="P6966" s="4">
        <v>0</v>
      </c>
      <c r="Q6966" s="10">
        <f t="shared" ref="Q6966:Q6987" si="446">VALUE(O6966)</f>
        <v>892</v>
      </c>
    </row>
    <row r="6967" spans="2:17" ht="20.25" customHeight="1">
      <c r="B6967" s="10" t="str">
        <f t="shared" si="443"/>
        <v>دستكش ضد برش سبك866</v>
      </c>
      <c r="C6967" s="10" t="str">
        <f t="shared" si="444"/>
        <v>دستكش ضد برش سبك1403/08/29866</v>
      </c>
      <c r="D6967" s="10" t="str">
        <f>IFERROR(IF(تحویلی!$E$1="","",IF(NOSA!O6967=تحویلی!$E$1,تحویلی!$E$1&amp;COUNTIF(NOSA!$O$1:O6967,تحویلی!$E$1),"")),"")</f>
        <v/>
      </c>
      <c r="E6967" s="10" t="str">
        <f t="shared" si="445"/>
        <v>10565866</v>
      </c>
      <c r="F6967" s="10" t="str">
        <f>IFERROR(VLOOKUP(I6967,DATABASE!$N:$O,2,FALSE),"")</f>
        <v>دستكش ضد برش سبك</v>
      </c>
      <c r="G6967" s="3" t="s">
        <v>3641</v>
      </c>
      <c r="H6967" s="4">
        <v>10565</v>
      </c>
      <c r="I6967" s="3" t="s">
        <v>1442</v>
      </c>
      <c r="J6967" s="3" t="s">
        <v>22</v>
      </c>
      <c r="K6967" s="5">
        <v>1</v>
      </c>
      <c r="L6967" s="3" t="s">
        <v>3</v>
      </c>
      <c r="M6967" s="3" t="s">
        <v>47</v>
      </c>
      <c r="N6967" s="3" t="s">
        <v>77</v>
      </c>
      <c r="O6967" s="1">
        <v>866</v>
      </c>
      <c r="P6967" s="4">
        <v>0</v>
      </c>
      <c r="Q6967" s="10">
        <f t="shared" si="446"/>
        <v>866</v>
      </c>
    </row>
    <row r="6968" spans="2:17" ht="20.25" customHeight="1">
      <c r="B6968" s="10" t="str">
        <f t="shared" si="443"/>
        <v>دستكش ضد برش سبك717</v>
      </c>
      <c r="C6968" s="10" t="str">
        <f t="shared" si="444"/>
        <v>دستكش ضد برش سبك1403/08/29717</v>
      </c>
      <c r="D6968" s="10" t="str">
        <f>IFERROR(IF(تحویلی!$E$1="","",IF(NOSA!O6968=تحویلی!$E$1,تحویلی!$E$1&amp;COUNTIF(NOSA!$O$1:O6968,تحویلی!$E$1),"")),"")</f>
        <v/>
      </c>
      <c r="E6968" s="10" t="str">
        <f t="shared" si="445"/>
        <v>10567717</v>
      </c>
      <c r="F6968" s="10" t="str">
        <f>IFERROR(VLOOKUP(I6968,DATABASE!$N:$O,2,FALSE),"")</f>
        <v>دستكش ضد برش سبك</v>
      </c>
      <c r="G6968" s="3" t="s">
        <v>3641</v>
      </c>
      <c r="H6968" s="4">
        <v>10567</v>
      </c>
      <c r="I6968" s="3" t="s">
        <v>1442</v>
      </c>
      <c r="J6968" s="3" t="s">
        <v>22</v>
      </c>
      <c r="K6968" s="5">
        <v>1</v>
      </c>
      <c r="L6968" s="3" t="s">
        <v>3</v>
      </c>
      <c r="M6968" s="3" t="s">
        <v>47</v>
      </c>
      <c r="N6968" s="3" t="s">
        <v>822</v>
      </c>
      <c r="O6968" s="1">
        <v>717</v>
      </c>
      <c r="P6968" s="4">
        <v>0</v>
      </c>
      <c r="Q6968" s="10">
        <f t="shared" si="446"/>
        <v>717</v>
      </c>
    </row>
    <row r="6969" spans="2:17" ht="20.25" customHeight="1">
      <c r="B6969" s="10" t="str">
        <f t="shared" si="443"/>
        <v>دستكش ضد برش سبك848</v>
      </c>
      <c r="C6969" s="10" t="str">
        <f t="shared" si="444"/>
        <v>دستكش ضد برش سبك1403/08/29848</v>
      </c>
      <c r="D6969" s="10" t="str">
        <f>IFERROR(IF(تحویلی!$E$1="","",IF(NOSA!O6969=تحویلی!$E$1,تحویلی!$E$1&amp;COUNTIF(NOSA!$O$1:O6969,تحویلی!$E$1),"")),"")</f>
        <v/>
      </c>
      <c r="E6969" s="10" t="str">
        <f t="shared" si="445"/>
        <v>10567848</v>
      </c>
      <c r="F6969" s="10" t="str">
        <f>IFERROR(VLOOKUP(I6969,DATABASE!$N:$O,2,FALSE),"")</f>
        <v>دستكش ضد برش سبك</v>
      </c>
      <c r="G6969" s="3" t="s">
        <v>3641</v>
      </c>
      <c r="H6969" s="4">
        <v>10567</v>
      </c>
      <c r="I6969" s="3" t="s">
        <v>1442</v>
      </c>
      <c r="J6969" s="3" t="s">
        <v>22</v>
      </c>
      <c r="K6969" s="5">
        <v>1</v>
      </c>
      <c r="L6969" s="3" t="s">
        <v>3</v>
      </c>
      <c r="M6969" s="3" t="s">
        <v>47</v>
      </c>
      <c r="N6969" s="3" t="s">
        <v>2750</v>
      </c>
      <c r="O6969" s="1">
        <v>848</v>
      </c>
      <c r="P6969" s="4">
        <v>0</v>
      </c>
      <c r="Q6969" s="10">
        <f t="shared" si="446"/>
        <v>848</v>
      </c>
    </row>
    <row r="6970" spans="2:17" ht="20.25" customHeight="1">
      <c r="B6970" s="10" t="str">
        <f t="shared" si="443"/>
        <v>دستكش ضد برش سبك789</v>
      </c>
      <c r="C6970" s="10" t="str">
        <f t="shared" si="444"/>
        <v>دستكش ضد برش سبك1403/08/29789</v>
      </c>
      <c r="D6970" s="10" t="str">
        <f>IFERROR(IF(تحویلی!$E$1="","",IF(NOSA!O6970=تحویلی!$E$1,تحویلی!$E$1&amp;COUNTIF(NOSA!$O$1:O6970,تحویلی!$E$1),"")),"")</f>
        <v/>
      </c>
      <c r="E6970" s="10" t="str">
        <f t="shared" si="445"/>
        <v>10572789</v>
      </c>
      <c r="F6970" s="10" t="str">
        <f>IFERROR(VLOOKUP(I6970,DATABASE!$N:$O,2,FALSE),"")</f>
        <v>دستكش ضد برش سبك</v>
      </c>
      <c r="G6970" s="3" t="s">
        <v>3641</v>
      </c>
      <c r="H6970" s="4">
        <v>10572</v>
      </c>
      <c r="I6970" s="3" t="s">
        <v>1442</v>
      </c>
      <c r="J6970" s="3" t="s">
        <v>22</v>
      </c>
      <c r="K6970" s="5">
        <v>1</v>
      </c>
      <c r="L6970" s="3" t="s">
        <v>3</v>
      </c>
      <c r="M6970" s="3" t="s">
        <v>47</v>
      </c>
      <c r="N6970" s="3" t="s">
        <v>4004</v>
      </c>
      <c r="O6970" s="1">
        <v>789</v>
      </c>
      <c r="P6970" s="4">
        <v>0</v>
      </c>
      <c r="Q6970" s="10">
        <f t="shared" si="446"/>
        <v>789</v>
      </c>
    </row>
    <row r="6971" spans="2:17" ht="20.25" customHeight="1">
      <c r="B6971" s="10" t="str">
        <f t="shared" si="443"/>
        <v>دستكش ضد برش سبك933</v>
      </c>
      <c r="C6971" s="10" t="str">
        <f t="shared" si="444"/>
        <v>دستكش ضد برش سبك1403/08/29933</v>
      </c>
      <c r="D6971" s="10" t="str">
        <f>IFERROR(IF(تحویلی!$E$1="","",IF(NOSA!O6971=تحویلی!$E$1,تحویلی!$E$1&amp;COUNTIF(NOSA!$O$1:O6971,تحویلی!$E$1),"")),"")</f>
        <v/>
      </c>
      <c r="E6971" s="10" t="str">
        <f t="shared" si="445"/>
        <v>10572933</v>
      </c>
      <c r="F6971" s="10" t="str">
        <f>IFERROR(VLOOKUP(I6971,DATABASE!$N:$O,2,FALSE),"")</f>
        <v>دستكش ضد برش سبك</v>
      </c>
      <c r="G6971" s="3" t="s">
        <v>3641</v>
      </c>
      <c r="H6971" s="4">
        <v>10572</v>
      </c>
      <c r="I6971" s="3" t="s">
        <v>1442</v>
      </c>
      <c r="J6971" s="3" t="s">
        <v>22</v>
      </c>
      <c r="K6971" s="5">
        <v>1</v>
      </c>
      <c r="L6971" s="3" t="s">
        <v>3</v>
      </c>
      <c r="M6971" s="3" t="s">
        <v>47</v>
      </c>
      <c r="N6971" s="3" t="s">
        <v>4005</v>
      </c>
      <c r="O6971" s="1">
        <v>933</v>
      </c>
      <c r="P6971" s="4">
        <v>0</v>
      </c>
      <c r="Q6971" s="10">
        <f t="shared" si="446"/>
        <v>933</v>
      </c>
    </row>
    <row r="6972" spans="2:17" ht="20.25" customHeight="1">
      <c r="B6972" s="10" t="str">
        <f t="shared" si="443"/>
        <v>دستكش ضد برش سبك877</v>
      </c>
      <c r="C6972" s="10" t="str">
        <f t="shared" si="444"/>
        <v>دستكش ضد برش سبك1403/08/29877</v>
      </c>
      <c r="D6972" s="10" t="str">
        <f>IFERROR(IF(تحویلی!$E$1="","",IF(NOSA!O6972=تحویلی!$E$1,تحویلی!$E$1&amp;COUNTIF(NOSA!$O$1:O6972,تحویلی!$E$1),"")),"")</f>
        <v/>
      </c>
      <c r="E6972" s="10" t="str">
        <f t="shared" si="445"/>
        <v>10584877</v>
      </c>
      <c r="F6972" s="10" t="str">
        <f>IFERROR(VLOOKUP(I6972,DATABASE!$N:$O,2,FALSE),"")</f>
        <v>دستكش ضد برش سبك</v>
      </c>
      <c r="G6972" s="3" t="s">
        <v>3641</v>
      </c>
      <c r="H6972" s="4">
        <v>10584</v>
      </c>
      <c r="I6972" s="3" t="s">
        <v>1442</v>
      </c>
      <c r="J6972" s="3" t="s">
        <v>22</v>
      </c>
      <c r="K6972" s="5">
        <v>1</v>
      </c>
      <c r="L6972" s="3" t="s">
        <v>3</v>
      </c>
      <c r="M6972" s="3" t="s">
        <v>43</v>
      </c>
      <c r="N6972" s="3" t="s">
        <v>730</v>
      </c>
      <c r="O6972" s="1">
        <v>877</v>
      </c>
      <c r="P6972" s="4">
        <v>0</v>
      </c>
      <c r="Q6972" s="10">
        <f t="shared" si="446"/>
        <v>877</v>
      </c>
    </row>
    <row r="6973" spans="2:17" ht="20.25" customHeight="1">
      <c r="B6973" s="10" t="str">
        <f t="shared" si="443"/>
        <v>عينك كهربايي (روكلاهي)783</v>
      </c>
      <c r="C6973" s="10" t="str">
        <f t="shared" si="444"/>
        <v>عينك كهربايي (روكلاهي)1403/08/29783</v>
      </c>
      <c r="D6973" s="10" t="str">
        <f>IFERROR(IF(تحویلی!$E$1="","",IF(NOSA!O6973=تحویلی!$E$1,تحویلی!$E$1&amp;COUNTIF(NOSA!$O$1:O6973,تحویلی!$E$1),"")),"")</f>
        <v/>
      </c>
      <c r="E6973" s="10" t="str">
        <f t="shared" si="445"/>
        <v>10586783</v>
      </c>
      <c r="F6973" s="10" t="str">
        <f>IFERROR(VLOOKUP(I6973,DATABASE!$N:$O,2,FALSE),"")</f>
        <v>عينك كهربايي (روكلاهي)</v>
      </c>
      <c r="G6973" s="3" t="s">
        <v>3641</v>
      </c>
      <c r="H6973" s="4">
        <v>10586</v>
      </c>
      <c r="I6973" s="3" t="s">
        <v>1560</v>
      </c>
      <c r="J6973" s="3" t="s">
        <v>1561</v>
      </c>
      <c r="K6973" s="5">
        <v>1</v>
      </c>
      <c r="L6973" s="3" t="s">
        <v>8</v>
      </c>
      <c r="M6973" s="3" t="s">
        <v>4</v>
      </c>
      <c r="N6973" s="3" t="s">
        <v>1219</v>
      </c>
      <c r="O6973" s="1">
        <v>783</v>
      </c>
      <c r="P6973" s="4">
        <v>1</v>
      </c>
      <c r="Q6973" s="10">
        <f t="shared" si="446"/>
        <v>783</v>
      </c>
    </row>
    <row r="6974" spans="2:17" ht="20.25" customHeight="1">
      <c r="B6974" s="10" t="str">
        <f t="shared" si="443"/>
        <v>دستكش ضد برش سبك163</v>
      </c>
      <c r="C6974" s="10" t="str">
        <f t="shared" si="444"/>
        <v>دستكش ضد برش سبك1403/08/29163</v>
      </c>
      <c r="D6974" s="10" t="str">
        <f>IFERROR(IF(تحویلی!$E$1="","",IF(NOSA!O6974=تحویلی!$E$1,تحویلی!$E$1&amp;COUNTIF(NOSA!$O$1:O6974,تحویلی!$E$1),"")),"")</f>
        <v/>
      </c>
      <c r="E6974" s="10" t="str">
        <f t="shared" si="445"/>
        <v>10599163</v>
      </c>
      <c r="F6974" s="10" t="str">
        <f>IFERROR(VLOOKUP(I6974,DATABASE!$N:$O,2,FALSE),"")</f>
        <v>دستكش ضد برش سبك</v>
      </c>
      <c r="G6974" s="3" t="s">
        <v>3641</v>
      </c>
      <c r="H6974" s="4">
        <v>10599</v>
      </c>
      <c r="I6974" s="3" t="s">
        <v>1442</v>
      </c>
      <c r="J6974" s="3" t="s">
        <v>22</v>
      </c>
      <c r="K6974" s="5">
        <v>1</v>
      </c>
      <c r="L6974" s="3" t="s">
        <v>3</v>
      </c>
      <c r="M6974" s="3" t="s">
        <v>9</v>
      </c>
      <c r="N6974" s="3" t="s">
        <v>232</v>
      </c>
      <c r="O6974" s="1">
        <v>163</v>
      </c>
      <c r="P6974" s="4">
        <v>0</v>
      </c>
      <c r="Q6974" s="10">
        <f t="shared" si="446"/>
        <v>163</v>
      </c>
    </row>
    <row r="6975" spans="2:17" ht="20.25" customHeight="1">
      <c r="B6975" s="10" t="str">
        <f t="shared" si="443"/>
        <v>دستكش ضد برش سبك70</v>
      </c>
      <c r="C6975" s="10" t="str">
        <f t="shared" si="444"/>
        <v>دستكش ضد برش سبك1403/08/2970</v>
      </c>
      <c r="D6975" s="10" t="str">
        <f>IFERROR(IF(تحویلی!$E$1="","",IF(NOSA!O6975=تحویلی!$E$1,تحویلی!$E$1&amp;COUNTIF(NOSA!$O$1:O6975,تحویلی!$E$1),"")),"")</f>
        <v/>
      </c>
      <c r="E6975" s="10" t="str">
        <f t="shared" si="445"/>
        <v>1061070</v>
      </c>
      <c r="F6975" s="10" t="str">
        <f>IFERROR(VLOOKUP(I6975,DATABASE!$N:$O,2,FALSE),"")</f>
        <v>دستكش ضد برش سبك</v>
      </c>
      <c r="G6975" s="3" t="s">
        <v>3641</v>
      </c>
      <c r="H6975" s="4">
        <v>10610</v>
      </c>
      <c r="I6975" s="3" t="s">
        <v>1442</v>
      </c>
      <c r="J6975" s="3" t="s">
        <v>22</v>
      </c>
      <c r="K6975" s="5">
        <v>1</v>
      </c>
      <c r="L6975" s="3" t="s">
        <v>3</v>
      </c>
      <c r="M6975" s="3" t="s">
        <v>9</v>
      </c>
      <c r="N6975" s="3" t="s">
        <v>688</v>
      </c>
      <c r="O6975" s="1">
        <v>70</v>
      </c>
      <c r="P6975" s="4">
        <v>0</v>
      </c>
      <c r="Q6975" s="10">
        <f t="shared" si="446"/>
        <v>70</v>
      </c>
    </row>
    <row r="6976" spans="2:17" ht="20.25" customHeight="1">
      <c r="B6976" s="10" t="str">
        <f t="shared" si="443"/>
        <v>دستكش ضد برش سبك733</v>
      </c>
      <c r="C6976" s="10" t="str">
        <f t="shared" si="444"/>
        <v>دستكش ضد برش سبك1403/08/29733</v>
      </c>
      <c r="D6976" s="10" t="str">
        <f>IFERROR(IF(تحویلی!$E$1="","",IF(NOSA!O6976=تحویلی!$E$1,تحویلی!$E$1&amp;COUNTIF(NOSA!$O$1:O6976,تحویلی!$E$1),"")),"")</f>
        <v/>
      </c>
      <c r="E6976" s="10" t="str">
        <f t="shared" si="445"/>
        <v>10611733</v>
      </c>
      <c r="F6976" s="10" t="str">
        <f>IFERROR(VLOOKUP(I6976,DATABASE!$N:$O,2,FALSE),"")</f>
        <v>دستكش ضد برش سبك</v>
      </c>
      <c r="G6976" s="3" t="s">
        <v>3641</v>
      </c>
      <c r="H6976" s="4">
        <v>10611</v>
      </c>
      <c r="I6976" s="3" t="s">
        <v>1442</v>
      </c>
      <c r="J6976" s="3" t="s">
        <v>22</v>
      </c>
      <c r="K6976" s="5">
        <v>1</v>
      </c>
      <c r="L6976" s="3" t="s">
        <v>3</v>
      </c>
      <c r="M6976" s="3" t="s">
        <v>47</v>
      </c>
      <c r="N6976" s="3" t="s">
        <v>628</v>
      </c>
      <c r="O6976" s="1">
        <v>733</v>
      </c>
      <c r="P6976" s="4">
        <v>0</v>
      </c>
      <c r="Q6976" s="10">
        <f t="shared" si="446"/>
        <v>733</v>
      </c>
    </row>
    <row r="6977" spans="2:17" ht="20.25" customHeight="1">
      <c r="B6977" s="10" t="str">
        <f t="shared" si="443"/>
        <v>دستكش كف مواد سبك383</v>
      </c>
      <c r="C6977" s="10" t="str">
        <f t="shared" si="444"/>
        <v>دستكش كف مواد سبك1403/08/29383</v>
      </c>
      <c r="D6977" s="10" t="str">
        <f>IFERROR(IF(تحویلی!$E$1="","",IF(NOSA!O6977=تحویلی!$E$1,تحویلی!$E$1&amp;COUNTIF(NOSA!$O$1:O6977,تحویلی!$E$1),"")),"")</f>
        <v/>
      </c>
      <c r="E6977" s="10" t="str">
        <f t="shared" si="445"/>
        <v>10611383</v>
      </c>
      <c r="F6977" s="10" t="str">
        <f>IFERROR(VLOOKUP(I6977,DATABASE!$N:$O,2,FALSE),"")</f>
        <v>دستكش كف مواد سبك</v>
      </c>
      <c r="G6977" s="3" t="s">
        <v>3641</v>
      </c>
      <c r="H6977" s="4">
        <v>10611</v>
      </c>
      <c r="I6977" s="3" t="s">
        <v>1456</v>
      </c>
      <c r="J6977" s="3" t="s">
        <v>2</v>
      </c>
      <c r="K6977" s="5">
        <v>1</v>
      </c>
      <c r="L6977" s="3" t="s">
        <v>3</v>
      </c>
      <c r="M6977" s="3" t="s">
        <v>47</v>
      </c>
      <c r="N6977" s="3" t="s">
        <v>344</v>
      </c>
      <c r="O6977" s="1">
        <v>383</v>
      </c>
      <c r="P6977" s="4">
        <v>0</v>
      </c>
      <c r="Q6977" s="10">
        <f t="shared" si="446"/>
        <v>383</v>
      </c>
    </row>
    <row r="6978" spans="2:17" ht="20.25" customHeight="1">
      <c r="B6978" s="10" t="str">
        <f t="shared" si="443"/>
        <v>دستكش كف مواد سبك861</v>
      </c>
      <c r="C6978" s="10" t="str">
        <f t="shared" si="444"/>
        <v>دستكش كف مواد سبك1403/08/29861</v>
      </c>
      <c r="D6978" s="10" t="str">
        <f>IFERROR(IF(تحویلی!$E$1="","",IF(NOSA!O6978=تحویلی!$E$1,تحویلی!$E$1&amp;COUNTIF(NOSA!$O$1:O6978,تحویلی!$E$1),"")),"")</f>
        <v/>
      </c>
      <c r="E6978" s="10" t="str">
        <f t="shared" si="445"/>
        <v>10611861</v>
      </c>
      <c r="F6978" s="10" t="str">
        <f>IFERROR(VLOOKUP(I6978,DATABASE!$N:$O,2,FALSE),"")</f>
        <v>دستكش كف مواد سبك</v>
      </c>
      <c r="G6978" s="3" t="s">
        <v>3641</v>
      </c>
      <c r="H6978" s="4">
        <v>10611</v>
      </c>
      <c r="I6978" s="3" t="s">
        <v>1456</v>
      </c>
      <c r="J6978" s="3" t="s">
        <v>2</v>
      </c>
      <c r="K6978" s="5">
        <v>1</v>
      </c>
      <c r="L6978" s="3" t="s">
        <v>3</v>
      </c>
      <c r="M6978" s="3" t="s">
        <v>47</v>
      </c>
      <c r="N6978" s="3" t="s">
        <v>3217</v>
      </c>
      <c r="O6978" s="1">
        <v>861</v>
      </c>
      <c r="P6978" s="4">
        <v>0</v>
      </c>
      <c r="Q6978" s="10">
        <f t="shared" si="446"/>
        <v>861</v>
      </c>
    </row>
    <row r="6979" spans="2:17" ht="20.25" customHeight="1">
      <c r="B6979" s="10" t="str">
        <f t="shared" si="443"/>
        <v>دستكش ضد برش سبك760</v>
      </c>
      <c r="C6979" s="10" t="str">
        <f t="shared" si="444"/>
        <v>دستكش ضد برش سبك1403/08/30760</v>
      </c>
      <c r="D6979" s="10" t="str">
        <f>IFERROR(IF(تحویلی!$E$1="","",IF(NOSA!O6979=تحویلی!$E$1,تحویلی!$E$1&amp;COUNTIF(NOSA!$O$1:O6979,تحویلی!$E$1),"")),"")</f>
        <v/>
      </c>
      <c r="E6979" s="10" t="str">
        <f t="shared" si="445"/>
        <v>10614760</v>
      </c>
      <c r="F6979" s="10" t="str">
        <f>IFERROR(VLOOKUP(I6979,DATABASE!$N:$O,2,FALSE),"")</f>
        <v>دستكش ضد برش سبك</v>
      </c>
      <c r="G6979" s="3" t="s">
        <v>3642</v>
      </c>
      <c r="H6979" s="4">
        <v>10614</v>
      </c>
      <c r="I6979" s="3" t="s">
        <v>1442</v>
      </c>
      <c r="J6979" s="3" t="s">
        <v>22</v>
      </c>
      <c r="K6979" s="5">
        <v>1</v>
      </c>
      <c r="L6979" s="3" t="s">
        <v>3</v>
      </c>
      <c r="M6979" s="3" t="s">
        <v>202</v>
      </c>
      <c r="N6979" s="3" t="s">
        <v>1377</v>
      </c>
      <c r="O6979" s="1">
        <v>760</v>
      </c>
      <c r="P6979" s="4">
        <v>0</v>
      </c>
      <c r="Q6979" s="10">
        <f t="shared" si="446"/>
        <v>760</v>
      </c>
    </row>
    <row r="6980" spans="2:17" ht="20.25" customHeight="1">
      <c r="B6980" s="10" t="str">
        <f t="shared" si="443"/>
        <v>لباس كار ديرسوز(بلوز و شلوار)717</v>
      </c>
      <c r="C6980" s="10" t="str">
        <f t="shared" si="444"/>
        <v>لباس كار ديرسوز(بلوز و شلوار)1403/08/30717</v>
      </c>
      <c r="D6980" s="10" t="str">
        <f>IFERROR(IF(تحویلی!$E$1="","",IF(NOSA!O6980=تحویلی!$E$1,تحویلی!$E$1&amp;COUNTIF(NOSA!$O$1:O6980,تحویلی!$E$1),"")),"")</f>
        <v/>
      </c>
      <c r="E6980" s="10" t="str">
        <f t="shared" si="445"/>
        <v>10625717</v>
      </c>
      <c r="F6980" s="10" t="str">
        <f>IFERROR(VLOOKUP(I6980,DATABASE!$N:$O,2,FALSE),"")</f>
        <v>لباس كار ديرسوز(بلوز و شلوار)</v>
      </c>
      <c r="G6980" s="3" t="s">
        <v>3642</v>
      </c>
      <c r="H6980" s="4">
        <v>10625</v>
      </c>
      <c r="I6980" s="3" t="s">
        <v>1634</v>
      </c>
      <c r="J6980" s="3" t="s">
        <v>1635</v>
      </c>
      <c r="K6980" s="5">
        <v>1</v>
      </c>
      <c r="L6980" s="3" t="s">
        <v>28</v>
      </c>
      <c r="M6980" s="3" t="s">
        <v>47</v>
      </c>
      <c r="N6980" s="3" t="s">
        <v>1213</v>
      </c>
      <c r="O6980" s="1">
        <v>717</v>
      </c>
      <c r="P6980" s="4">
        <v>0</v>
      </c>
      <c r="Q6980" s="10">
        <f t="shared" si="446"/>
        <v>717</v>
      </c>
    </row>
    <row r="6981" spans="2:17" ht="20.25" customHeight="1">
      <c r="B6981" s="10" t="str">
        <f t="shared" si="443"/>
        <v>دستكش ضد برش سبك851</v>
      </c>
      <c r="C6981" s="10" t="str">
        <f t="shared" si="444"/>
        <v>دستكش ضد برش سبك1403/08/30851</v>
      </c>
      <c r="D6981" s="10" t="str">
        <f>IFERROR(IF(تحویلی!$E$1="","",IF(NOSA!O6981=تحویلی!$E$1,تحویلی!$E$1&amp;COUNTIF(NOSA!$O$1:O6981,تحویلی!$E$1),"")),"")</f>
        <v/>
      </c>
      <c r="E6981" s="10" t="str">
        <f t="shared" si="445"/>
        <v>10632851</v>
      </c>
      <c r="F6981" s="10" t="str">
        <f>IFERROR(VLOOKUP(I6981,DATABASE!$N:$O,2,FALSE),"")</f>
        <v>دستكش ضد برش سبك</v>
      </c>
      <c r="G6981" s="3" t="s">
        <v>3642</v>
      </c>
      <c r="H6981" s="4">
        <v>10632</v>
      </c>
      <c r="I6981" s="3" t="s">
        <v>1442</v>
      </c>
      <c r="J6981" s="3" t="s">
        <v>22</v>
      </c>
      <c r="K6981" s="5">
        <v>1</v>
      </c>
      <c r="L6981" s="3" t="s">
        <v>3</v>
      </c>
      <c r="M6981" s="3" t="s">
        <v>47</v>
      </c>
      <c r="N6981" s="3" t="s">
        <v>4006</v>
      </c>
      <c r="O6981" s="1">
        <v>851</v>
      </c>
      <c r="P6981" s="4">
        <v>0</v>
      </c>
      <c r="Q6981" s="10">
        <f t="shared" si="446"/>
        <v>851</v>
      </c>
    </row>
    <row r="6982" spans="2:17" ht="20.25" customHeight="1">
      <c r="B6982" s="10" t="str">
        <f t="shared" si="443"/>
        <v>دستكش ضد برش سبك784</v>
      </c>
      <c r="C6982" s="10" t="str">
        <f t="shared" si="444"/>
        <v>دستكش ضد برش سبك1403/08/30784</v>
      </c>
      <c r="D6982" s="10" t="str">
        <f>IFERROR(IF(تحویلی!$E$1="","",IF(NOSA!O6982=تحویلی!$E$1,تحویلی!$E$1&amp;COUNTIF(NOSA!$O$1:O6982,تحویلی!$E$1),"")),"")</f>
        <v/>
      </c>
      <c r="E6982" s="10" t="str">
        <f t="shared" si="445"/>
        <v>10644784</v>
      </c>
      <c r="F6982" s="10" t="str">
        <f>IFERROR(VLOOKUP(I6982,DATABASE!$N:$O,2,FALSE),"")</f>
        <v>دستكش ضد برش سبك</v>
      </c>
      <c r="G6982" s="3" t="s">
        <v>3642</v>
      </c>
      <c r="H6982" s="4">
        <v>10644</v>
      </c>
      <c r="I6982" s="3" t="s">
        <v>1442</v>
      </c>
      <c r="J6982" s="3" t="s">
        <v>22</v>
      </c>
      <c r="K6982" s="5">
        <v>1</v>
      </c>
      <c r="L6982" s="3" t="s">
        <v>3</v>
      </c>
      <c r="M6982" s="3" t="s">
        <v>40</v>
      </c>
      <c r="N6982" s="3" t="s">
        <v>1268</v>
      </c>
      <c r="O6982" s="1">
        <v>784</v>
      </c>
      <c r="P6982" s="4">
        <v>0</v>
      </c>
      <c r="Q6982" s="10">
        <f t="shared" si="446"/>
        <v>784</v>
      </c>
    </row>
    <row r="6983" spans="2:17" ht="20.25" customHeight="1">
      <c r="B6983" s="10" t="str">
        <f t="shared" si="443"/>
        <v>دستكش كف مواد سبك672</v>
      </c>
      <c r="C6983" s="10" t="str">
        <f t="shared" si="444"/>
        <v>دستكش كف مواد سبك1403/08/30672</v>
      </c>
      <c r="D6983" s="10" t="str">
        <f>IFERROR(IF(تحویلی!$E$1="","",IF(NOSA!O6983=تحویلی!$E$1,تحویلی!$E$1&amp;COUNTIF(NOSA!$O$1:O6983,تحویلی!$E$1),"")),"")</f>
        <v/>
      </c>
      <c r="E6983" s="10" t="str">
        <f t="shared" si="445"/>
        <v>10655672</v>
      </c>
      <c r="F6983" s="10" t="str">
        <f>IFERROR(VLOOKUP(I6983,DATABASE!$N:$O,2,FALSE),"")</f>
        <v>دستكش كف مواد سبك</v>
      </c>
      <c r="G6983" s="3" t="s">
        <v>3642</v>
      </c>
      <c r="H6983" s="4">
        <v>10655</v>
      </c>
      <c r="I6983" s="3" t="s">
        <v>1456</v>
      </c>
      <c r="J6983" s="3" t="s">
        <v>2</v>
      </c>
      <c r="K6983" s="5">
        <v>1</v>
      </c>
      <c r="L6983" s="3" t="s">
        <v>3</v>
      </c>
      <c r="M6983" s="3" t="s">
        <v>47</v>
      </c>
      <c r="N6983" s="3" t="s">
        <v>2814</v>
      </c>
      <c r="O6983" s="1">
        <v>672</v>
      </c>
      <c r="P6983" s="4">
        <v>0</v>
      </c>
      <c r="Q6983" s="10">
        <f t="shared" si="446"/>
        <v>672</v>
      </c>
    </row>
    <row r="6984" spans="2:17" ht="20.25" customHeight="1">
      <c r="B6984" s="10" t="str">
        <f t="shared" si="443"/>
        <v>ماسك بهداشتي يكبار مصرف741</v>
      </c>
      <c r="C6984" s="10" t="str">
        <f t="shared" si="444"/>
        <v>ماسك بهداشتي يكبار مصرف1403/08/30741</v>
      </c>
      <c r="D6984" s="10" t="str">
        <f>IFERROR(IF(تحویلی!$E$1="","",IF(NOSA!O6984=تحویلی!$E$1,تحویلی!$E$1&amp;COUNTIF(NOSA!$O$1:O6984,تحویلی!$E$1),"")),"")</f>
        <v/>
      </c>
      <c r="E6984" s="10" t="str">
        <f t="shared" si="445"/>
        <v>10656741</v>
      </c>
      <c r="F6984" s="10" t="str">
        <f>IFERROR(VLOOKUP(I6984,DATABASE!$N:$O,2,FALSE),"")</f>
        <v>ماسك بهداشتي يكبار مصرف</v>
      </c>
      <c r="G6984" s="3" t="s">
        <v>3642</v>
      </c>
      <c r="H6984" s="4">
        <v>10656</v>
      </c>
      <c r="I6984" s="3" t="s">
        <v>1761</v>
      </c>
      <c r="J6984" s="3" t="s">
        <v>62</v>
      </c>
      <c r="K6984" s="5">
        <v>250</v>
      </c>
      <c r="L6984" s="3" t="s">
        <v>8</v>
      </c>
      <c r="M6984" s="3" t="s">
        <v>102</v>
      </c>
      <c r="N6984" s="3" t="s">
        <v>3211</v>
      </c>
      <c r="O6984" s="1">
        <v>741</v>
      </c>
      <c r="P6984" s="4">
        <v>0</v>
      </c>
      <c r="Q6984" s="10">
        <f t="shared" si="446"/>
        <v>741</v>
      </c>
    </row>
    <row r="6985" spans="2:17" ht="20.25" customHeight="1">
      <c r="B6985" s="10" t="str">
        <f t="shared" si="443"/>
        <v>بند كفش848</v>
      </c>
      <c r="C6985" s="10" t="str">
        <f t="shared" si="444"/>
        <v>بند كفش1403/09/01848</v>
      </c>
      <c r="D6985" s="10" t="str">
        <f>IFERROR(IF(تحویلی!$E$1="","",IF(NOSA!O6985=تحویلی!$E$1,تحویلی!$E$1&amp;COUNTIF(NOSA!$O$1:O6985,تحویلی!$E$1),"")),"")</f>
        <v/>
      </c>
      <c r="E6985" s="10" t="str">
        <f t="shared" si="445"/>
        <v>10666848</v>
      </c>
      <c r="F6985" s="10" t="str">
        <f>IFERROR(VLOOKUP(I6985,DATABASE!$N:$O,2,FALSE),"")</f>
        <v>بند كفش</v>
      </c>
      <c r="G6985" s="3" t="s">
        <v>3643</v>
      </c>
      <c r="H6985" s="4">
        <v>10666</v>
      </c>
      <c r="I6985" s="3" t="s">
        <v>1462</v>
      </c>
      <c r="J6985" s="3" t="s">
        <v>450</v>
      </c>
      <c r="K6985" s="5">
        <v>2</v>
      </c>
      <c r="L6985" s="3" t="s">
        <v>3</v>
      </c>
      <c r="M6985" s="3" t="s">
        <v>47</v>
      </c>
      <c r="N6985" s="3" t="s">
        <v>2750</v>
      </c>
      <c r="O6985" s="1">
        <v>848</v>
      </c>
      <c r="P6985" s="4">
        <v>0</v>
      </c>
      <c r="Q6985" s="10">
        <f t="shared" si="446"/>
        <v>848</v>
      </c>
    </row>
    <row r="6986" spans="2:17" ht="20.25" customHeight="1">
      <c r="B6986" s="10" t="str">
        <f t="shared" si="443"/>
        <v>گوشي اير پلاگ702</v>
      </c>
      <c r="C6986" s="10" t="str">
        <f t="shared" si="444"/>
        <v>گوشي اير پلاگ1403/09/01702</v>
      </c>
      <c r="D6986" s="10" t="str">
        <f>IFERROR(IF(تحویلی!$E$1="","",IF(NOSA!O6986=تحویلی!$E$1,تحویلی!$E$1&amp;COUNTIF(NOSA!$O$1:O6986,تحویلی!$E$1),"")),"")</f>
        <v/>
      </c>
      <c r="E6986" s="10" t="str">
        <f t="shared" si="445"/>
        <v>10671702</v>
      </c>
      <c r="F6986" s="10" t="str">
        <f>IFERROR(VLOOKUP(I6986,DATABASE!$N:$O,2,FALSE),"")</f>
        <v>گوشي اير پلاگ</v>
      </c>
      <c r="G6986" s="3" t="s">
        <v>3643</v>
      </c>
      <c r="H6986" s="4">
        <v>10671</v>
      </c>
      <c r="I6986" s="3" t="s">
        <v>1581</v>
      </c>
      <c r="J6986" s="3" t="s">
        <v>124</v>
      </c>
      <c r="K6986" s="5">
        <v>1</v>
      </c>
      <c r="L6986" s="3" t="s">
        <v>8</v>
      </c>
      <c r="M6986" s="3" t="s">
        <v>40</v>
      </c>
      <c r="N6986" s="3" t="s">
        <v>170</v>
      </c>
      <c r="O6986" s="1">
        <v>702</v>
      </c>
      <c r="P6986" s="4">
        <v>0</v>
      </c>
      <c r="Q6986" s="10">
        <f t="shared" si="446"/>
        <v>702</v>
      </c>
    </row>
    <row r="6987" spans="2:17" ht="20.25" customHeight="1">
      <c r="B6987" s="10" t="str">
        <f t="shared" si="443"/>
        <v>دستكش كف مواد سبك155</v>
      </c>
      <c r="C6987" s="10" t="str">
        <f t="shared" si="444"/>
        <v>دستكش كف مواد سبك1403/09/01155</v>
      </c>
      <c r="D6987" s="10" t="str">
        <f>IFERROR(IF(تحویلی!$E$1="","",IF(NOSA!O6987=تحویلی!$E$1,تحویلی!$E$1&amp;COUNTIF(NOSA!$O$1:O6987,تحویلی!$E$1),"")),"")</f>
        <v/>
      </c>
      <c r="E6987" s="10" t="str">
        <f t="shared" si="445"/>
        <v>10672155</v>
      </c>
      <c r="F6987" s="10" t="str">
        <f>IFERROR(VLOOKUP(I6987,DATABASE!$N:$O,2,FALSE),"")</f>
        <v>دستكش كف مواد سبك</v>
      </c>
      <c r="G6987" s="3" t="s">
        <v>3643</v>
      </c>
      <c r="H6987" s="4">
        <v>10672</v>
      </c>
      <c r="I6987" s="3" t="s">
        <v>1456</v>
      </c>
      <c r="J6987" s="3" t="s">
        <v>2</v>
      </c>
      <c r="K6987" s="5">
        <v>1</v>
      </c>
      <c r="L6987" s="3" t="s">
        <v>3</v>
      </c>
      <c r="M6987" s="3" t="s">
        <v>4</v>
      </c>
      <c r="N6987" s="3" t="s">
        <v>77</v>
      </c>
      <c r="O6987" s="1">
        <v>155</v>
      </c>
      <c r="P6987" s="4">
        <v>0</v>
      </c>
      <c r="Q6987" s="10">
        <f t="shared" si="446"/>
        <v>155</v>
      </c>
    </row>
    <row r="6988" spans="2:17" ht="20.25" customHeight="1">
      <c r="B6988" s="10" t="str">
        <f t="shared" si="443"/>
        <v>دستكش ضد برش سبك31</v>
      </c>
      <c r="C6988" s="10" t="str">
        <f t="shared" si="444"/>
        <v>دستكش ضد برش سبك1403/09/0131</v>
      </c>
      <c r="D6988" s="10" t="str">
        <f>IFERROR(IF(تحویلی!$E$1="","",IF(NOSA!O6988=تحویلی!$E$1,تحویلی!$E$1&amp;COUNTIF(NOSA!$O$1:O6988,تحویلی!$E$1),"")),"")</f>
        <v/>
      </c>
      <c r="E6988" s="10" t="str">
        <f t="shared" si="445"/>
        <v>1068131</v>
      </c>
      <c r="F6988" s="10" t="str">
        <f>IFERROR(VLOOKUP(I6988,DATABASE!$N:$O,2,FALSE),"")</f>
        <v>دستكش ضد برش سبك</v>
      </c>
      <c r="G6988" s="3" t="s">
        <v>3643</v>
      </c>
      <c r="H6988" s="4">
        <v>10681</v>
      </c>
      <c r="I6988" s="3" t="s">
        <v>1442</v>
      </c>
      <c r="J6988" s="3" t="s">
        <v>22</v>
      </c>
      <c r="K6988" s="5">
        <v>1</v>
      </c>
      <c r="L6988" s="3" t="s">
        <v>3</v>
      </c>
      <c r="M6988" s="3" t="s">
        <v>9</v>
      </c>
      <c r="N6988" s="3" t="s">
        <v>175</v>
      </c>
      <c r="O6988" s="1">
        <v>31</v>
      </c>
      <c r="P6988" s="4">
        <v>0</v>
      </c>
      <c r="Q6988" s="10">
        <f t="shared" ref="Q6988:Q7051" si="447">VALUE(O6988)</f>
        <v>31</v>
      </c>
    </row>
    <row r="6989" spans="2:17" ht="20.25" customHeight="1">
      <c r="B6989" s="10" t="str">
        <f t="shared" si="443"/>
        <v>لباس كار ديرسوز(بلوز و شلوار)944</v>
      </c>
      <c r="C6989" s="10" t="str">
        <f t="shared" si="444"/>
        <v>لباس كار ديرسوز(بلوز و شلوار)1403/09/01944</v>
      </c>
      <c r="D6989" s="10" t="str">
        <f>IFERROR(IF(تحویلی!$E$1="","",IF(NOSA!O6989=تحویلی!$E$1,تحویلی!$E$1&amp;COUNTIF(NOSA!$O$1:O6989,تحویلی!$E$1),"")),"")</f>
        <v/>
      </c>
      <c r="E6989" s="10" t="str">
        <f t="shared" si="445"/>
        <v>10682944</v>
      </c>
      <c r="F6989" s="10" t="str">
        <f>IFERROR(VLOOKUP(I6989,DATABASE!$N:$O,2,FALSE),"")</f>
        <v>لباس كار ديرسوز(بلوز و شلوار)</v>
      </c>
      <c r="G6989" s="3" t="s">
        <v>3643</v>
      </c>
      <c r="H6989" s="4">
        <v>10682</v>
      </c>
      <c r="I6989" s="3" t="s">
        <v>1634</v>
      </c>
      <c r="J6989" s="3" t="s">
        <v>1635</v>
      </c>
      <c r="K6989" s="5">
        <v>1</v>
      </c>
      <c r="L6989" s="3" t="s">
        <v>28</v>
      </c>
      <c r="M6989" s="3" t="s">
        <v>47</v>
      </c>
      <c r="N6989" s="3" t="s">
        <v>4008</v>
      </c>
      <c r="O6989" s="1">
        <v>944</v>
      </c>
      <c r="P6989" s="4">
        <v>0</v>
      </c>
      <c r="Q6989" s="10">
        <f t="shared" si="447"/>
        <v>944</v>
      </c>
    </row>
    <row r="6990" spans="2:17" ht="20.25" customHeight="1">
      <c r="B6990" s="10" t="str">
        <f t="shared" si="443"/>
        <v>كفش ايمني عايق برق944</v>
      </c>
      <c r="C6990" s="10" t="str">
        <f t="shared" si="444"/>
        <v>كفش ايمني عايق برق1403/09/01944</v>
      </c>
      <c r="D6990" s="10" t="str">
        <f>IFERROR(IF(تحویلی!$E$1="","",IF(NOSA!O6990=تحویلی!$E$1,تحویلی!$E$1&amp;COUNTIF(NOSA!$O$1:O6990,تحویلی!$E$1),"")),"")</f>
        <v/>
      </c>
      <c r="E6990" s="10" t="str">
        <f t="shared" si="445"/>
        <v>10682944</v>
      </c>
      <c r="F6990" s="10" t="str">
        <f>IFERROR(VLOOKUP(I6990,DATABASE!$N:$O,2,FALSE),"")</f>
        <v>كفش ايمني عايق برق</v>
      </c>
      <c r="G6990" s="3" t="s">
        <v>3643</v>
      </c>
      <c r="H6990" s="4">
        <v>10682</v>
      </c>
      <c r="I6990" s="3" t="s">
        <v>1610</v>
      </c>
      <c r="J6990" s="3" t="s">
        <v>1689</v>
      </c>
      <c r="K6990" s="5">
        <v>1</v>
      </c>
      <c r="L6990" s="3" t="s">
        <v>3</v>
      </c>
      <c r="M6990" s="3" t="s">
        <v>47</v>
      </c>
      <c r="N6990" s="3" t="s">
        <v>4008</v>
      </c>
      <c r="O6990" s="1">
        <v>944</v>
      </c>
      <c r="P6990" s="4">
        <v>0</v>
      </c>
      <c r="Q6990" s="10">
        <f t="shared" si="447"/>
        <v>944</v>
      </c>
    </row>
    <row r="6991" spans="2:17" ht="20.25" customHeight="1">
      <c r="B6991" s="10" t="str">
        <f t="shared" ref="B6991:B7054" si="448">F6991&amp;Q6991</f>
        <v>كلاه ايمني944</v>
      </c>
      <c r="C6991" s="10" t="str">
        <f t="shared" ref="C6991:C7054" si="449">F6991&amp;G6991&amp;O6991</f>
        <v>كلاه ايمني1403/09/01944</v>
      </c>
      <c r="D6991" s="10" t="str">
        <f>IFERROR(IF(تحویلی!$E$1="","",IF(NOSA!O6991=تحویلی!$E$1,تحویلی!$E$1&amp;COUNTIF(NOSA!$O$1:O6991,تحویلی!$E$1),"")),"")</f>
        <v/>
      </c>
      <c r="E6991" s="10" t="str">
        <f t="shared" ref="E6991:E7054" si="450">H6991&amp;O6991</f>
        <v>10682944</v>
      </c>
      <c r="F6991" s="10" t="str">
        <f>IFERROR(VLOOKUP(I6991,DATABASE!$N:$O,2,FALSE),"")</f>
        <v>كلاه ايمني</v>
      </c>
      <c r="G6991" s="3" t="s">
        <v>3643</v>
      </c>
      <c r="H6991" s="4">
        <v>10682</v>
      </c>
      <c r="I6991" s="3" t="s">
        <v>1476</v>
      </c>
      <c r="J6991" s="3" t="s">
        <v>1647</v>
      </c>
      <c r="K6991" s="5">
        <v>1</v>
      </c>
      <c r="L6991" s="3" t="s">
        <v>8</v>
      </c>
      <c r="M6991" s="3" t="s">
        <v>47</v>
      </c>
      <c r="N6991" s="3" t="s">
        <v>4008</v>
      </c>
      <c r="O6991" s="1">
        <v>944</v>
      </c>
      <c r="P6991" s="4">
        <v>0</v>
      </c>
      <c r="Q6991" s="10">
        <f t="shared" si="447"/>
        <v>944</v>
      </c>
    </row>
    <row r="6992" spans="2:17" ht="20.25" customHeight="1">
      <c r="B6992" s="10" t="str">
        <f t="shared" si="448"/>
        <v>دستكش كف مواد سبك944</v>
      </c>
      <c r="C6992" s="10" t="str">
        <f t="shared" si="449"/>
        <v>دستكش كف مواد سبك1403/09/01944</v>
      </c>
      <c r="D6992" s="10" t="str">
        <f>IFERROR(IF(تحویلی!$E$1="","",IF(NOSA!O6992=تحویلی!$E$1,تحویلی!$E$1&amp;COUNTIF(NOSA!$O$1:O6992,تحویلی!$E$1),"")),"")</f>
        <v/>
      </c>
      <c r="E6992" s="10" t="str">
        <f t="shared" si="450"/>
        <v>10682944</v>
      </c>
      <c r="F6992" s="10" t="str">
        <f>IFERROR(VLOOKUP(I6992,DATABASE!$N:$O,2,FALSE),"")</f>
        <v>دستكش كف مواد سبك</v>
      </c>
      <c r="G6992" s="3" t="s">
        <v>3643</v>
      </c>
      <c r="H6992" s="4">
        <v>10682</v>
      </c>
      <c r="I6992" s="3" t="s">
        <v>1456</v>
      </c>
      <c r="J6992" s="3" t="s">
        <v>2</v>
      </c>
      <c r="K6992" s="5">
        <v>1</v>
      </c>
      <c r="L6992" s="3" t="s">
        <v>3</v>
      </c>
      <c r="M6992" s="3" t="s">
        <v>47</v>
      </c>
      <c r="N6992" s="3" t="s">
        <v>4008</v>
      </c>
      <c r="O6992" s="1">
        <v>944</v>
      </c>
      <c r="P6992" s="4">
        <v>0</v>
      </c>
      <c r="Q6992" s="10">
        <f t="shared" si="447"/>
        <v>944</v>
      </c>
    </row>
    <row r="6993" spans="2:17" ht="20.25" customHeight="1">
      <c r="B6993" s="10" t="str">
        <f t="shared" si="448"/>
        <v>گوشي اير پلاگ944</v>
      </c>
      <c r="C6993" s="10" t="str">
        <f t="shared" si="449"/>
        <v>گوشي اير پلاگ1403/09/01944</v>
      </c>
      <c r="D6993" s="10" t="str">
        <f>IFERROR(IF(تحویلی!$E$1="","",IF(NOSA!O6993=تحویلی!$E$1,تحویلی!$E$1&amp;COUNTIF(NOSA!$O$1:O6993,تحویلی!$E$1),"")),"")</f>
        <v/>
      </c>
      <c r="E6993" s="10" t="str">
        <f t="shared" si="450"/>
        <v>10682944</v>
      </c>
      <c r="F6993" s="10" t="str">
        <f>IFERROR(VLOOKUP(I6993,DATABASE!$N:$O,2,FALSE),"")</f>
        <v>گوشي اير پلاگ</v>
      </c>
      <c r="G6993" s="3" t="s">
        <v>3643</v>
      </c>
      <c r="H6993" s="4">
        <v>10682</v>
      </c>
      <c r="I6993" s="3" t="s">
        <v>1581</v>
      </c>
      <c r="J6993" s="3" t="s">
        <v>124</v>
      </c>
      <c r="K6993" s="5">
        <v>1</v>
      </c>
      <c r="L6993" s="3" t="s">
        <v>8</v>
      </c>
      <c r="M6993" s="3" t="s">
        <v>47</v>
      </c>
      <c r="N6993" s="3" t="s">
        <v>4008</v>
      </c>
      <c r="O6993" s="1">
        <v>944</v>
      </c>
      <c r="P6993" s="4">
        <v>0</v>
      </c>
      <c r="Q6993" s="10">
        <f t="shared" si="447"/>
        <v>944</v>
      </c>
    </row>
    <row r="6994" spans="2:17" ht="20.25" customHeight="1">
      <c r="B6994" s="10" t="str">
        <f t="shared" si="448"/>
        <v>944</v>
      </c>
      <c r="C6994" s="10" t="str">
        <f t="shared" si="449"/>
        <v>1403/09/01944</v>
      </c>
      <c r="D6994" s="10" t="str">
        <f>IFERROR(IF(تحویلی!$E$1="","",IF(NOSA!O6994=تحویلی!$E$1,تحویلی!$E$1&amp;COUNTIF(NOSA!$O$1:O6994,تحویلی!$E$1),"")),"")</f>
        <v/>
      </c>
      <c r="E6994" s="10" t="str">
        <f t="shared" si="450"/>
        <v>10682944</v>
      </c>
      <c r="F6994" s="10" t="str">
        <f>IFERROR(VLOOKUP(I6994,DATABASE!$N:$O,2,FALSE),"")</f>
        <v/>
      </c>
      <c r="G6994" s="3" t="s">
        <v>3643</v>
      </c>
      <c r="H6994" s="4">
        <v>10682</v>
      </c>
      <c r="I6994" s="3" t="s">
        <v>3559</v>
      </c>
      <c r="J6994" s="3" t="s">
        <v>3560</v>
      </c>
      <c r="K6994" s="5">
        <v>1</v>
      </c>
      <c r="L6994" s="3" t="s">
        <v>8</v>
      </c>
      <c r="M6994" s="3" t="s">
        <v>47</v>
      </c>
      <c r="N6994" s="3" t="s">
        <v>4008</v>
      </c>
      <c r="O6994" s="1">
        <v>944</v>
      </c>
      <c r="P6994" s="4">
        <v>0</v>
      </c>
      <c r="Q6994" s="10">
        <f t="shared" si="447"/>
        <v>944</v>
      </c>
    </row>
    <row r="6995" spans="2:17" ht="20.25" customHeight="1">
      <c r="B6995" s="10" t="str">
        <f t="shared" si="448"/>
        <v>كفش ايمني791</v>
      </c>
      <c r="C6995" s="10" t="str">
        <f t="shared" si="449"/>
        <v>كفش ايمني1403/09/01791</v>
      </c>
      <c r="D6995" s="10" t="str">
        <f>IFERROR(IF(تحویلی!$E$1="","",IF(NOSA!O6995=تحویلی!$E$1,تحویلی!$E$1&amp;COUNTIF(NOSA!$O$1:O6995,تحویلی!$E$1),"")),"")</f>
        <v/>
      </c>
      <c r="E6995" s="10" t="str">
        <f t="shared" si="450"/>
        <v>10683791</v>
      </c>
      <c r="F6995" s="10" t="str">
        <f>IFERROR(VLOOKUP(I6995,DATABASE!$N:$O,2,FALSE),"")</f>
        <v>كفش ايمني</v>
      </c>
      <c r="G6995" s="3" t="s">
        <v>3643</v>
      </c>
      <c r="H6995" s="4">
        <v>10683</v>
      </c>
      <c r="I6995" s="3" t="s">
        <v>1720</v>
      </c>
      <c r="J6995" s="3" t="s">
        <v>1721</v>
      </c>
      <c r="K6995" s="5">
        <v>1</v>
      </c>
      <c r="L6995" s="3" t="s">
        <v>3</v>
      </c>
      <c r="M6995" s="3" t="s">
        <v>9</v>
      </c>
      <c r="N6995" s="3" t="s">
        <v>1333</v>
      </c>
      <c r="O6995" s="1">
        <v>791</v>
      </c>
      <c r="P6995" s="4">
        <v>1</v>
      </c>
      <c r="Q6995" s="10">
        <f t="shared" si="447"/>
        <v>791</v>
      </c>
    </row>
    <row r="6996" spans="2:17" ht="20.25" customHeight="1">
      <c r="B6996" s="10" t="str">
        <f t="shared" si="448"/>
        <v>دستكش ضد برش سبك881</v>
      </c>
      <c r="C6996" s="10" t="str">
        <f t="shared" si="449"/>
        <v>دستكش ضد برش سبك1403/09/01881</v>
      </c>
      <c r="D6996" s="10" t="str">
        <f>IFERROR(IF(تحویلی!$E$1="","",IF(NOSA!O6996=تحویلی!$E$1,تحویلی!$E$1&amp;COUNTIF(NOSA!$O$1:O6996,تحویلی!$E$1),"")),"")</f>
        <v/>
      </c>
      <c r="E6996" s="10" t="str">
        <f t="shared" si="450"/>
        <v>10685881</v>
      </c>
      <c r="F6996" s="10" t="str">
        <f>IFERROR(VLOOKUP(I6996,DATABASE!$N:$O,2,FALSE),"")</f>
        <v>دستكش ضد برش سبك</v>
      </c>
      <c r="G6996" s="3" t="s">
        <v>3643</v>
      </c>
      <c r="H6996" s="4">
        <v>10685</v>
      </c>
      <c r="I6996" s="3" t="s">
        <v>1442</v>
      </c>
      <c r="J6996" s="3" t="s">
        <v>22</v>
      </c>
      <c r="K6996" s="5">
        <v>1</v>
      </c>
      <c r="L6996" s="3" t="s">
        <v>3</v>
      </c>
      <c r="M6996" s="3" t="s">
        <v>202</v>
      </c>
      <c r="N6996" s="3" t="s">
        <v>3366</v>
      </c>
      <c r="O6996" s="1">
        <v>881</v>
      </c>
      <c r="P6996" s="4">
        <v>0</v>
      </c>
      <c r="Q6996" s="10">
        <f t="shared" si="447"/>
        <v>881</v>
      </c>
    </row>
    <row r="6997" spans="2:17" ht="20.25" customHeight="1">
      <c r="B6997" s="10" t="str">
        <f t="shared" si="448"/>
        <v>پيراهن فرم انتظامات155</v>
      </c>
      <c r="C6997" s="10" t="str">
        <f t="shared" si="449"/>
        <v>پيراهن فرم انتظامات1403/09/01155</v>
      </c>
      <c r="D6997" s="10" t="str">
        <f>IFERROR(IF(تحویلی!$E$1="","",IF(NOSA!O6997=تحویلی!$E$1,تحویلی!$E$1&amp;COUNTIF(NOSA!$O$1:O6997,تحویلی!$E$1),"")),"")</f>
        <v/>
      </c>
      <c r="E6997" s="10" t="str">
        <f t="shared" si="450"/>
        <v>10691155</v>
      </c>
      <c r="F6997" s="10" t="str">
        <f>IFERROR(VLOOKUP(I6997,DATABASE!$N:$O,2,FALSE),"")</f>
        <v>پيراهن فرم انتظامات</v>
      </c>
      <c r="G6997" s="3" t="s">
        <v>3643</v>
      </c>
      <c r="H6997" s="4">
        <v>10691</v>
      </c>
      <c r="I6997" s="3" t="s">
        <v>2296</v>
      </c>
      <c r="J6997" s="3" t="s">
        <v>3301</v>
      </c>
      <c r="K6997" s="5">
        <v>1</v>
      </c>
      <c r="L6997" s="3" t="s">
        <v>28</v>
      </c>
      <c r="M6997" s="3" t="s">
        <v>4</v>
      </c>
      <c r="N6997" s="3" t="s">
        <v>77</v>
      </c>
      <c r="O6997" s="1">
        <v>155</v>
      </c>
      <c r="P6997" s="4">
        <v>0</v>
      </c>
      <c r="Q6997" s="10">
        <f t="shared" si="447"/>
        <v>155</v>
      </c>
    </row>
    <row r="6998" spans="2:17" ht="20.25" customHeight="1">
      <c r="B6998" s="10" t="str">
        <f t="shared" si="448"/>
        <v>شلوار فرم انتظامات791</v>
      </c>
      <c r="C6998" s="10" t="str">
        <f t="shared" si="449"/>
        <v>شلوار فرم انتظامات1403/09/01791</v>
      </c>
      <c r="D6998" s="10" t="str">
        <f>IFERROR(IF(تحویلی!$E$1="","",IF(NOSA!O6998=تحویلی!$E$1,تحویلی!$E$1&amp;COUNTIF(NOSA!$O$1:O6998,تحویلی!$E$1),"")),"")</f>
        <v/>
      </c>
      <c r="E6998" s="10" t="str">
        <f t="shared" si="450"/>
        <v>10695791</v>
      </c>
      <c r="F6998" s="10" t="str">
        <f>IFERROR(VLOOKUP(I6998,DATABASE!$N:$O,2,FALSE),"")</f>
        <v>شلوار فرم انتظامات</v>
      </c>
      <c r="G6998" s="3" t="s">
        <v>3643</v>
      </c>
      <c r="H6998" s="4">
        <v>10695</v>
      </c>
      <c r="I6998" s="3" t="s">
        <v>2298</v>
      </c>
      <c r="J6998" s="3" t="s">
        <v>2851</v>
      </c>
      <c r="K6998" s="5">
        <v>1</v>
      </c>
      <c r="L6998" s="3" t="s">
        <v>28</v>
      </c>
      <c r="M6998" s="3" t="s">
        <v>9</v>
      </c>
      <c r="N6998" s="3" t="s">
        <v>1333</v>
      </c>
      <c r="O6998" s="1">
        <v>791</v>
      </c>
      <c r="P6998" s="4">
        <v>0</v>
      </c>
      <c r="Q6998" s="10">
        <f t="shared" si="447"/>
        <v>791</v>
      </c>
    </row>
    <row r="6999" spans="2:17" ht="20.25" customHeight="1">
      <c r="B6999" s="10" t="str">
        <f t="shared" si="448"/>
        <v>دستكش ضد برش سبك891</v>
      </c>
      <c r="C6999" s="10" t="str">
        <f t="shared" si="449"/>
        <v>دستكش ضد برش سبك1403/09/01891</v>
      </c>
      <c r="D6999" s="10" t="str">
        <f>IFERROR(IF(تحویلی!$E$1="","",IF(NOSA!O6999=تحویلی!$E$1,تحویلی!$E$1&amp;COUNTIF(NOSA!$O$1:O6999,تحویلی!$E$1),"")),"")</f>
        <v/>
      </c>
      <c r="E6999" s="10" t="str">
        <f t="shared" si="450"/>
        <v>10708891</v>
      </c>
      <c r="F6999" s="10" t="str">
        <f>IFERROR(VLOOKUP(I6999,DATABASE!$N:$O,2,FALSE),"")</f>
        <v>دستكش ضد برش سبك</v>
      </c>
      <c r="G6999" s="3" t="s">
        <v>3643</v>
      </c>
      <c r="H6999" s="4">
        <v>10708</v>
      </c>
      <c r="I6999" s="3" t="s">
        <v>1442</v>
      </c>
      <c r="J6999" s="3" t="s">
        <v>22</v>
      </c>
      <c r="K6999" s="5">
        <v>1</v>
      </c>
      <c r="L6999" s="3" t="s">
        <v>3</v>
      </c>
      <c r="M6999" s="3" t="s">
        <v>4</v>
      </c>
      <c r="N6999" s="3" t="s">
        <v>272</v>
      </c>
      <c r="O6999" s="1">
        <v>891</v>
      </c>
      <c r="P6999" s="4">
        <v>0</v>
      </c>
      <c r="Q6999" s="10">
        <f t="shared" si="447"/>
        <v>891</v>
      </c>
    </row>
    <row r="7000" spans="2:17" ht="20.25" customHeight="1">
      <c r="B7000" s="10" t="str">
        <f t="shared" si="448"/>
        <v>دستكش ساق بلند نسوز891</v>
      </c>
      <c r="C7000" s="10" t="str">
        <f t="shared" si="449"/>
        <v>دستكش ساق بلند نسوز1403/09/01891</v>
      </c>
      <c r="D7000" s="10" t="str">
        <f>IFERROR(IF(تحویلی!$E$1="","",IF(NOSA!O7000=تحویلی!$E$1,تحویلی!$E$1&amp;COUNTIF(NOSA!$O$1:O7000,تحویلی!$E$1),"")),"")</f>
        <v/>
      </c>
      <c r="E7000" s="10" t="str">
        <f t="shared" si="450"/>
        <v>10708891</v>
      </c>
      <c r="F7000" s="10" t="str">
        <f>IFERROR(VLOOKUP(I7000,DATABASE!$N:$O,2,FALSE),"")</f>
        <v>دستكش ساق بلند نسوز</v>
      </c>
      <c r="G7000" s="3" t="s">
        <v>3643</v>
      </c>
      <c r="H7000" s="4">
        <v>10708</v>
      </c>
      <c r="I7000" s="3" t="s">
        <v>1461</v>
      </c>
      <c r="J7000" s="3" t="s">
        <v>34</v>
      </c>
      <c r="K7000" s="5">
        <v>1</v>
      </c>
      <c r="L7000" s="3" t="s">
        <v>3</v>
      </c>
      <c r="M7000" s="3" t="s">
        <v>4</v>
      </c>
      <c r="N7000" s="3" t="s">
        <v>272</v>
      </c>
      <c r="O7000" s="1">
        <v>891</v>
      </c>
      <c r="P7000" s="4">
        <v>1</v>
      </c>
      <c r="Q7000" s="10">
        <f t="shared" si="447"/>
        <v>891</v>
      </c>
    </row>
    <row r="7001" spans="2:17" ht="20.25" customHeight="1">
      <c r="B7001" s="10" t="str">
        <f t="shared" si="448"/>
        <v>دستكش ضد برش سبك221</v>
      </c>
      <c r="C7001" s="10" t="str">
        <f t="shared" si="449"/>
        <v>دستكش ضد برش سبك1403/09/01221</v>
      </c>
      <c r="D7001" s="10" t="str">
        <f>IFERROR(IF(تحویلی!$E$1="","",IF(NOSA!O7001=تحویلی!$E$1,تحویلی!$E$1&amp;COUNTIF(NOSA!$O$1:O7001,تحویلی!$E$1),"")),"")</f>
        <v/>
      </c>
      <c r="E7001" s="10" t="str">
        <f t="shared" si="450"/>
        <v>10713221</v>
      </c>
      <c r="F7001" s="10" t="str">
        <f>IFERROR(VLOOKUP(I7001,DATABASE!$N:$O,2,FALSE),"")</f>
        <v>دستكش ضد برش سبك</v>
      </c>
      <c r="G7001" s="3" t="s">
        <v>3643</v>
      </c>
      <c r="H7001" s="4">
        <v>10713</v>
      </c>
      <c r="I7001" s="3" t="s">
        <v>1442</v>
      </c>
      <c r="J7001" s="3" t="s">
        <v>22</v>
      </c>
      <c r="K7001" s="5">
        <v>1</v>
      </c>
      <c r="L7001" s="3" t="s">
        <v>3</v>
      </c>
      <c r="M7001" s="3" t="s">
        <v>9</v>
      </c>
      <c r="N7001" s="3" t="s">
        <v>2703</v>
      </c>
      <c r="O7001" s="1">
        <v>221</v>
      </c>
      <c r="P7001" s="4">
        <v>0</v>
      </c>
      <c r="Q7001" s="10">
        <f t="shared" si="447"/>
        <v>221</v>
      </c>
    </row>
    <row r="7002" spans="2:17" ht="20.25" customHeight="1">
      <c r="B7002" s="10" t="str">
        <f t="shared" si="448"/>
        <v>پوتين ايمني نسوز248</v>
      </c>
      <c r="C7002" s="10" t="str">
        <f t="shared" si="449"/>
        <v>پوتين ايمني نسوز1403/09/02248</v>
      </c>
      <c r="D7002" s="10" t="str">
        <f>IFERROR(IF(تحویلی!$E$1="","",IF(NOSA!O7002=تحویلی!$E$1,تحویلی!$E$1&amp;COUNTIF(NOSA!$O$1:O7002,تحویلی!$E$1),"")),"")</f>
        <v/>
      </c>
      <c r="E7002" s="10" t="str">
        <f t="shared" si="450"/>
        <v>10718248</v>
      </c>
      <c r="F7002" s="10" t="str">
        <f>IFERROR(VLOOKUP(I7002,DATABASE!$N:$O,2,FALSE),"")</f>
        <v>پوتين ايمني نسوز</v>
      </c>
      <c r="G7002" s="3" t="s">
        <v>3644</v>
      </c>
      <c r="H7002" s="4">
        <v>10718</v>
      </c>
      <c r="I7002" s="3" t="s">
        <v>1631</v>
      </c>
      <c r="J7002" s="3" t="s">
        <v>1632</v>
      </c>
      <c r="K7002" s="5">
        <v>1</v>
      </c>
      <c r="L7002" s="3" t="s">
        <v>3</v>
      </c>
      <c r="M7002" s="3" t="s">
        <v>4</v>
      </c>
      <c r="N7002" s="3" t="s">
        <v>2789</v>
      </c>
      <c r="O7002" s="1">
        <v>248</v>
      </c>
      <c r="P7002" s="4">
        <v>1</v>
      </c>
      <c r="Q7002" s="10">
        <f t="shared" si="447"/>
        <v>248</v>
      </c>
    </row>
    <row r="7003" spans="2:17" ht="20.25" customHeight="1">
      <c r="B7003" s="10" t="str">
        <f t="shared" si="448"/>
        <v>پوتين ايمني نسوز66</v>
      </c>
      <c r="C7003" s="10" t="str">
        <f t="shared" si="449"/>
        <v>پوتين ايمني نسوز1403/09/0266</v>
      </c>
      <c r="D7003" s="10" t="str">
        <f>IFERROR(IF(تحویلی!$E$1="","",IF(NOSA!O7003=تحویلی!$E$1,تحویلی!$E$1&amp;COUNTIF(NOSA!$O$1:O7003,تحویلی!$E$1),"")),"")</f>
        <v/>
      </c>
      <c r="E7003" s="10" t="str">
        <f t="shared" si="450"/>
        <v>1072766</v>
      </c>
      <c r="F7003" s="10" t="str">
        <f>IFERROR(VLOOKUP(I7003,DATABASE!$N:$O,2,FALSE),"")</f>
        <v>پوتين ايمني نسوز</v>
      </c>
      <c r="G7003" s="3" t="s">
        <v>3644</v>
      </c>
      <c r="H7003" s="4">
        <v>10727</v>
      </c>
      <c r="I7003" s="3" t="s">
        <v>1528</v>
      </c>
      <c r="J7003" s="3" t="s">
        <v>1654</v>
      </c>
      <c r="K7003" s="5">
        <v>1</v>
      </c>
      <c r="L7003" s="3" t="s">
        <v>3</v>
      </c>
      <c r="M7003" s="3" t="s">
        <v>40</v>
      </c>
      <c r="N7003" s="3" t="s">
        <v>469</v>
      </c>
      <c r="O7003" s="1">
        <v>66</v>
      </c>
      <c r="P7003" s="4">
        <v>1</v>
      </c>
      <c r="Q7003" s="10">
        <f t="shared" si="447"/>
        <v>66</v>
      </c>
    </row>
    <row r="7004" spans="2:17" ht="20.25" customHeight="1">
      <c r="B7004" s="10" t="str">
        <f t="shared" si="448"/>
        <v>لباس كار نسوز(بلوز و شلوار)766</v>
      </c>
      <c r="C7004" s="10" t="str">
        <f t="shared" si="449"/>
        <v>لباس كار نسوز(بلوز و شلوار)1403/09/02766</v>
      </c>
      <c r="D7004" s="10" t="str">
        <f>IFERROR(IF(تحویلی!$E$1="","",IF(NOSA!O7004=تحویلی!$E$1,تحویلی!$E$1&amp;COUNTIF(NOSA!$O$1:O7004,تحویلی!$E$1),"")),"")</f>
        <v/>
      </c>
      <c r="E7004" s="10" t="str">
        <f t="shared" si="450"/>
        <v>10729766</v>
      </c>
      <c r="F7004" s="10" t="str">
        <f>IFERROR(VLOOKUP(I7004,DATABASE!$N:$O,2,FALSE),"")</f>
        <v>لباس كار نسوز(بلوز و شلوار)</v>
      </c>
      <c r="G7004" s="3" t="s">
        <v>3644</v>
      </c>
      <c r="H7004" s="4">
        <v>10729</v>
      </c>
      <c r="I7004" s="3" t="s">
        <v>1701</v>
      </c>
      <c r="J7004" s="3" t="s">
        <v>1702</v>
      </c>
      <c r="K7004" s="5">
        <v>1</v>
      </c>
      <c r="L7004" s="3" t="s">
        <v>28</v>
      </c>
      <c r="M7004" s="3" t="s">
        <v>4</v>
      </c>
      <c r="N7004" s="3" t="s">
        <v>1059</v>
      </c>
      <c r="O7004" s="1">
        <v>766</v>
      </c>
      <c r="P7004" s="4">
        <v>1</v>
      </c>
      <c r="Q7004" s="10">
        <f t="shared" si="447"/>
        <v>766</v>
      </c>
    </row>
    <row r="7005" spans="2:17" ht="20.25" customHeight="1">
      <c r="B7005" s="10" t="str">
        <f t="shared" si="448"/>
        <v>دستكش ساق بلند نسوز701</v>
      </c>
      <c r="C7005" s="10" t="str">
        <f t="shared" si="449"/>
        <v>دستكش ساق بلند نسوز1403/09/02701</v>
      </c>
      <c r="D7005" s="10" t="str">
        <f>IFERROR(IF(تحویلی!$E$1="","",IF(NOSA!O7005=تحویلی!$E$1,تحویلی!$E$1&amp;COUNTIF(NOSA!$O$1:O7005,تحویلی!$E$1),"")),"")</f>
        <v/>
      </c>
      <c r="E7005" s="10" t="str">
        <f t="shared" si="450"/>
        <v>10732701</v>
      </c>
      <c r="F7005" s="10" t="str">
        <f>IFERROR(VLOOKUP(I7005,DATABASE!$N:$O,2,FALSE),"")</f>
        <v>دستكش ساق بلند نسوز</v>
      </c>
      <c r="G7005" s="3" t="s">
        <v>3644</v>
      </c>
      <c r="H7005" s="4">
        <v>10732</v>
      </c>
      <c r="I7005" s="3" t="s">
        <v>1461</v>
      </c>
      <c r="J7005" s="3" t="s">
        <v>34</v>
      </c>
      <c r="K7005" s="5">
        <v>1</v>
      </c>
      <c r="L7005" s="3" t="s">
        <v>3</v>
      </c>
      <c r="M7005" s="3" t="s">
        <v>4</v>
      </c>
      <c r="N7005" s="3" t="s">
        <v>26</v>
      </c>
      <c r="O7005" s="1">
        <v>701</v>
      </c>
      <c r="P7005" s="4">
        <v>1</v>
      </c>
      <c r="Q7005" s="10">
        <f t="shared" si="447"/>
        <v>701</v>
      </c>
    </row>
    <row r="7006" spans="2:17" ht="20.25" customHeight="1">
      <c r="B7006" s="10" t="str">
        <f t="shared" si="448"/>
        <v>701</v>
      </c>
      <c r="C7006" s="10" t="str">
        <f t="shared" si="449"/>
        <v>1403/09/02701</v>
      </c>
      <c r="D7006" s="10" t="str">
        <f>IFERROR(IF(تحویلی!$E$1="","",IF(NOSA!O7006=تحویلی!$E$1,تحویلی!$E$1&amp;COUNTIF(NOSA!$O$1:O7006,تحویلی!$E$1),"")),"")</f>
        <v/>
      </c>
      <c r="E7006" s="10" t="str">
        <f t="shared" si="450"/>
        <v>10732701</v>
      </c>
      <c r="F7006" s="10" t="str">
        <f>IFERROR(VLOOKUP(I7006,DATABASE!$N:$O,2,FALSE),"")</f>
        <v/>
      </c>
      <c r="G7006" s="3" t="s">
        <v>3644</v>
      </c>
      <c r="H7006" s="4">
        <v>10732</v>
      </c>
      <c r="I7006" s="3" t="s">
        <v>2699</v>
      </c>
      <c r="J7006" s="3" t="s">
        <v>7</v>
      </c>
      <c r="K7006" s="5">
        <v>1</v>
      </c>
      <c r="L7006" s="3" t="s">
        <v>8</v>
      </c>
      <c r="M7006" s="3" t="s">
        <v>4</v>
      </c>
      <c r="N7006" s="3" t="s">
        <v>26</v>
      </c>
      <c r="O7006" s="1">
        <v>701</v>
      </c>
      <c r="P7006" s="4">
        <v>1</v>
      </c>
      <c r="Q7006" s="10">
        <f t="shared" si="447"/>
        <v>701</v>
      </c>
    </row>
    <row r="7007" spans="2:17" ht="20.25" customHeight="1">
      <c r="B7007" s="10" t="str">
        <f t="shared" si="448"/>
        <v>دستكش ضد برش سبك894</v>
      </c>
      <c r="C7007" s="10" t="str">
        <f t="shared" si="449"/>
        <v>دستكش ضد برش سبك1403/09/03894</v>
      </c>
      <c r="D7007" s="10" t="str">
        <f>IFERROR(IF(تحویلی!$E$1="","",IF(NOSA!O7007=تحویلی!$E$1,تحویلی!$E$1&amp;COUNTIF(NOSA!$O$1:O7007,تحویلی!$E$1),"")),"")</f>
        <v/>
      </c>
      <c r="E7007" s="10" t="str">
        <f t="shared" si="450"/>
        <v>10742894</v>
      </c>
      <c r="F7007" s="10" t="str">
        <f>IFERROR(VLOOKUP(I7007,DATABASE!$N:$O,2,FALSE),"")</f>
        <v>دستكش ضد برش سبك</v>
      </c>
      <c r="G7007" s="3" t="s">
        <v>3645</v>
      </c>
      <c r="H7007" s="4">
        <v>10742</v>
      </c>
      <c r="I7007" s="3" t="s">
        <v>1442</v>
      </c>
      <c r="J7007" s="3" t="s">
        <v>22</v>
      </c>
      <c r="K7007" s="5">
        <v>1</v>
      </c>
      <c r="L7007" s="3" t="s">
        <v>3</v>
      </c>
      <c r="M7007" s="3" t="s">
        <v>40</v>
      </c>
      <c r="N7007" s="3" t="s">
        <v>3962</v>
      </c>
      <c r="O7007" s="1">
        <v>894</v>
      </c>
      <c r="P7007" s="4">
        <v>1</v>
      </c>
      <c r="Q7007" s="10">
        <f t="shared" si="447"/>
        <v>894</v>
      </c>
    </row>
    <row r="7008" spans="2:17" ht="20.25" customHeight="1">
      <c r="B7008" s="10" t="str">
        <f t="shared" si="448"/>
        <v>دستكش كف مواد سبك835</v>
      </c>
      <c r="C7008" s="10" t="str">
        <f t="shared" si="449"/>
        <v>دستكش كف مواد سبك1403/09/03835</v>
      </c>
      <c r="D7008" s="10" t="str">
        <f>IFERROR(IF(تحویلی!$E$1="","",IF(NOSA!O7008=تحویلی!$E$1,تحویلی!$E$1&amp;COUNTIF(NOSA!$O$1:O7008,تحویلی!$E$1),"")),"")</f>
        <v/>
      </c>
      <c r="E7008" s="10" t="str">
        <f t="shared" si="450"/>
        <v>10743835</v>
      </c>
      <c r="F7008" s="10" t="str">
        <f>IFERROR(VLOOKUP(I7008,DATABASE!$N:$O,2,FALSE),"")</f>
        <v>دستكش كف مواد سبك</v>
      </c>
      <c r="G7008" s="3" t="s">
        <v>3645</v>
      </c>
      <c r="H7008" s="4">
        <v>10743</v>
      </c>
      <c r="I7008" s="3" t="s">
        <v>1456</v>
      </c>
      <c r="J7008" s="3" t="s">
        <v>2</v>
      </c>
      <c r="K7008" s="5">
        <v>1</v>
      </c>
      <c r="L7008" s="3" t="s">
        <v>3</v>
      </c>
      <c r="M7008" s="3" t="s">
        <v>40</v>
      </c>
      <c r="N7008" s="3" t="s">
        <v>2678</v>
      </c>
      <c r="O7008" s="1">
        <v>835</v>
      </c>
      <c r="P7008" s="4">
        <v>0</v>
      </c>
      <c r="Q7008" s="10">
        <f t="shared" si="447"/>
        <v>835</v>
      </c>
    </row>
    <row r="7009" spans="2:17" ht="20.25" customHeight="1">
      <c r="B7009" s="10" t="str">
        <f t="shared" si="448"/>
        <v>دستكش ضد برش سبك841</v>
      </c>
      <c r="C7009" s="10" t="str">
        <f t="shared" si="449"/>
        <v>دستكش ضد برش سبك1403/09/03841</v>
      </c>
      <c r="D7009" s="10" t="str">
        <f>IFERROR(IF(تحویلی!$E$1="","",IF(NOSA!O7009=تحویلی!$E$1,تحویلی!$E$1&amp;COUNTIF(NOSA!$O$1:O7009,تحویلی!$E$1),"")),"")</f>
        <v/>
      </c>
      <c r="E7009" s="10" t="str">
        <f t="shared" si="450"/>
        <v>10751841</v>
      </c>
      <c r="F7009" s="10" t="str">
        <f>IFERROR(VLOOKUP(I7009,DATABASE!$N:$O,2,FALSE),"")</f>
        <v>دستكش ضد برش سبك</v>
      </c>
      <c r="G7009" s="3" t="s">
        <v>3645</v>
      </c>
      <c r="H7009" s="4">
        <v>10751</v>
      </c>
      <c r="I7009" s="3" t="s">
        <v>1442</v>
      </c>
      <c r="J7009" s="3" t="s">
        <v>22</v>
      </c>
      <c r="K7009" s="5">
        <v>1</v>
      </c>
      <c r="L7009" s="3" t="s">
        <v>3</v>
      </c>
      <c r="M7009" s="3" t="s">
        <v>47</v>
      </c>
      <c r="N7009" s="3" t="s">
        <v>2686</v>
      </c>
      <c r="O7009" s="1">
        <v>841</v>
      </c>
      <c r="P7009" s="4">
        <v>0</v>
      </c>
      <c r="Q7009" s="10">
        <f t="shared" si="447"/>
        <v>841</v>
      </c>
    </row>
    <row r="7010" spans="2:17" ht="20.25" customHeight="1">
      <c r="B7010" s="10" t="str">
        <f t="shared" si="448"/>
        <v>لباس كار ديرسوز(بلوز و شلوار)945</v>
      </c>
      <c r="C7010" s="10" t="str">
        <f t="shared" si="449"/>
        <v>لباس كار ديرسوز(بلوز و شلوار)1403/09/03945</v>
      </c>
      <c r="D7010" s="10" t="str">
        <f>IFERROR(IF(تحویلی!$E$1="","",IF(NOSA!O7010=تحویلی!$E$1,تحویلی!$E$1&amp;COUNTIF(NOSA!$O$1:O7010,تحویلی!$E$1),"")),"")</f>
        <v/>
      </c>
      <c r="E7010" s="10" t="str">
        <f t="shared" si="450"/>
        <v>10769945</v>
      </c>
      <c r="F7010" s="10" t="str">
        <f>IFERROR(VLOOKUP(I7010,DATABASE!$N:$O,2,FALSE),"")</f>
        <v>لباس كار ديرسوز(بلوز و شلوار)</v>
      </c>
      <c r="G7010" s="3" t="s">
        <v>3645</v>
      </c>
      <c r="H7010" s="4">
        <v>10769</v>
      </c>
      <c r="I7010" s="3" t="s">
        <v>1629</v>
      </c>
      <c r="J7010" s="3" t="s">
        <v>1630</v>
      </c>
      <c r="K7010" s="5">
        <v>1</v>
      </c>
      <c r="L7010" s="3" t="s">
        <v>28</v>
      </c>
      <c r="M7010" s="3" t="s">
        <v>47</v>
      </c>
      <c r="N7010" s="3" t="s">
        <v>4009</v>
      </c>
      <c r="O7010" s="1">
        <v>945</v>
      </c>
      <c r="P7010" s="4">
        <v>0</v>
      </c>
      <c r="Q7010" s="10">
        <f t="shared" si="447"/>
        <v>945</v>
      </c>
    </row>
    <row r="7011" spans="2:17" ht="20.25" customHeight="1">
      <c r="B7011" s="10" t="str">
        <f t="shared" si="448"/>
        <v>كفش ايمني عايق برق945</v>
      </c>
      <c r="C7011" s="10" t="str">
        <f t="shared" si="449"/>
        <v>كفش ايمني عايق برق1403/09/03945</v>
      </c>
      <c r="D7011" s="10" t="str">
        <f>IFERROR(IF(تحویلی!$E$1="","",IF(NOSA!O7011=تحویلی!$E$1,تحویلی!$E$1&amp;COUNTIF(NOSA!$O$1:O7011,تحویلی!$E$1),"")),"")</f>
        <v/>
      </c>
      <c r="E7011" s="10" t="str">
        <f t="shared" si="450"/>
        <v>10769945</v>
      </c>
      <c r="F7011" s="10" t="str">
        <f>IFERROR(VLOOKUP(I7011,DATABASE!$N:$O,2,FALSE),"")</f>
        <v>كفش ايمني عايق برق</v>
      </c>
      <c r="G7011" s="3" t="s">
        <v>3645</v>
      </c>
      <c r="H7011" s="4">
        <v>10769</v>
      </c>
      <c r="I7011" s="3" t="s">
        <v>1713</v>
      </c>
      <c r="J7011" s="3" t="s">
        <v>1714</v>
      </c>
      <c r="K7011" s="5">
        <v>1</v>
      </c>
      <c r="L7011" s="3" t="s">
        <v>3</v>
      </c>
      <c r="M7011" s="3" t="s">
        <v>47</v>
      </c>
      <c r="N7011" s="3" t="s">
        <v>4009</v>
      </c>
      <c r="O7011" s="1">
        <v>945</v>
      </c>
      <c r="P7011" s="4">
        <v>0</v>
      </c>
      <c r="Q7011" s="10">
        <f t="shared" si="447"/>
        <v>945</v>
      </c>
    </row>
    <row r="7012" spans="2:17" ht="20.25" customHeight="1">
      <c r="B7012" s="10" t="str">
        <f t="shared" si="448"/>
        <v>گوشي اير پلاگ945</v>
      </c>
      <c r="C7012" s="10" t="str">
        <f t="shared" si="449"/>
        <v>گوشي اير پلاگ1403/09/03945</v>
      </c>
      <c r="D7012" s="10" t="str">
        <f>IFERROR(IF(تحویلی!$E$1="","",IF(NOSA!O7012=تحویلی!$E$1,تحویلی!$E$1&amp;COUNTIF(NOSA!$O$1:O7012,تحویلی!$E$1),"")),"")</f>
        <v/>
      </c>
      <c r="E7012" s="10" t="str">
        <f t="shared" si="450"/>
        <v>10769945</v>
      </c>
      <c r="F7012" s="10" t="str">
        <f>IFERROR(VLOOKUP(I7012,DATABASE!$N:$O,2,FALSE),"")</f>
        <v>گوشي اير پلاگ</v>
      </c>
      <c r="G7012" s="3" t="s">
        <v>3645</v>
      </c>
      <c r="H7012" s="4">
        <v>10769</v>
      </c>
      <c r="I7012" s="3" t="s">
        <v>1581</v>
      </c>
      <c r="J7012" s="3" t="s">
        <v>124</v>
      </c>
      <c r="K7012" s="5">
        <v>1</v>
      </c>
      <c r="L7012" s="3" t="s">
        <v>8</v>
      </c>
      <c r="M7012" s="3" t="s">
        <v>47</v>
      </c>
      <c r="N7012" s="3" t="s">
        <v>4009</v>
      </c>
      <c r="O7012" s="1">
        <v>945</v>
      </c>
      <c r="P7012" s="4">
        <v>0</v>
      </c>
      <c r="Q7012" s="10">
        <f t="shared" si="447"/>
        <v>945</v>
      </c>
    </row>
    <row r="7013" spans="2:17" ht="20.25" customHeight="1">
      <c r="B7013" s="10" t="str">
        <f t="shared" si="448"/>
        <v>كلاه ايمني945</v>
      </c>
      <c r="C7013" s="10" t="str">
        <f t="shared" si="449"/>
        <v>كلاه ايمني1403/09/03945</v>
      </c>
      <c r="D7013" s="10" t="str">
        <f>IFERROR(IF(تحویلی!$E$1="","",IF(NOSA!O7013=تحویلی!$E$1,تحویلی!$E$1&amp;COUNTIF(NOSA!$O$1:O7013,تحویلی!$E$1),"")),"")</f>
        <v/>
      </c>
      <c r="E7013" s="10" t="str">
        <f t="shared" si="450"/>
        <v>10769945</v>
      </c>
      <c r="F7013" s="10" t="str">
        <f>IFERROR(VLOOKUP(I7013,DATABASE!$N:$O,2,FALSE),"")</f>
        <v>كلاه ايمني</v>
      </c>
      <c r="G7013" s="3" t="s">
        <v>3645</v>
      </c>
      <c r="H7013" s="4">
        <v>10769</v>
      </c>
      <c r="I7013" s="3" t="s">
        <v>1476</v>
      </c>
      <c r="J7013" s="3" t="s">
        <v>1647</v>
      </c>
      <c r="K7013" s="5">
        <v>1</v>
      </c>
      <c r="L7013" s="3" t="s">
        <v>8</v>
      </c>
      <c r="M7013" s="3" t="s">
        <v>47</v>
      </c>
      <c r="N7013" s="3" t="s">
        <v>4009</v>
      </c>
      <c r="O7013" s="1">
        <v>945</v>
      </c>
      <c r="P7013" s="4">
        <v>0</v>
      </c>
      <c r="Q7013" s="10">
        <f t="shared" si="447"/>
        <v>945</v>
      </c>
    </row>
    <row r="7014" spans="2:17" ht="20.25" customHeight="1">
      <c r="B7014" s="10" t="str">
        <f t="shared" si="448"/>
        <v>945</v>
      </c>
      <c r="C7014" s="10" t="str">
        <f t="shared" si="449"/>
        <v>1403/09/03945</v>
      </c>
      <c r="D7014" s="10" t="str">
        <f>IFERROR(IF(تحویلی!$E$1="","",IF(NOSA!O7014=تحویلی!$E$1,تحویلی!$E$1&amp;COUNTIF(NOSA!$O$1:O7014,تحویلی!$E$1),"")),"")</f>
        <v/>
      </c>
      <c r="E7014" s="10" t="str">
        <f t="shared" si="450"/>
        <v>10769945</v>
      </c>
      <c r="F7014" s="10" t="str">
        <f>IFERROR(VLOOKUP(I7014,DATABASE!$N:$O,2,FALSE),"")</f>
        <v/>
      </c>
      <c r="G7014" s="3" t="s">
        <v>3645</v>
      </c>
      <c r="H7014" s="4">
        <v>10769</v>
      </c>
      <c r="I7014" s="3" t="s">
        <v>3559</v>
      </c>
      <c r="J7014" s="3" t="s">
        <v>3560</v>
      </c>
      <c r="K7014" s="5">
        <v>1</v>
      </c>
      <c r="L7014" s="3" t="s">
        <v>8</v>
      </c>
      <c r="M7014" s="3" t="s">
        <v>47</v>
      </c>
      <c r="N7014" s="3" t="s">
        <v>4009</v>
      </c>
      <c r="O7014" s="1">
        <v>945</v>
      </c>
      <c r="P7014" s="4">
        <v>0</v>
      </c>
      <c r="Q7014" s="10">
        <f t="shared" si="447"/>
        <v>945</v>
      </c>
    </row>
    <row r="7015" spans="2:17" ht="20.25" customHeight="1">
      <c r="B7015" s="10" t="str">
        <f t="shared" si="448"/>
        <v>دستكش كف مواد سبك945</v>
      </c>
      <c r="C7015" s="10" t="str">
        <f t="shared" si="449"/>
        <v>دستكش كف مواد سبك1403/09/03945</v>
      </c>
      <c r="D7015" s="10" t="str">
        <f>IFERROR(IF(تحویلی!$E$1="","",IF(NOSA!O7015=تحویلی!$E$1,تحویلی!$E$1&amp;COUNTIF(NOSA!$O$1:O7015,تحویلی!$E$1),"")),"")</f>
        <v/>
      </c>
      <c r="E7015" s="10" t="str">
        <f t="shared" si="450"/>
        <v>10769945</v>
      </c>
      <c r="F7015" s="10" t="str">
        <f>IFERROR(VLOOKUP(I7015,DATABASE!$N:$O,2,FALSE),"")</f>
        <v>دستكش كف مواد سبك</v>
      </c>
      <c r="G7015" s="3" t="s">
        <v>3645</v>
      </c>
      <c r="H7015" s="4">
        <v>10769</v>
      </c>
      <c r="I7015" s="3" t="s">
        <v>1456</v>
      </c>
      <c r="J7015" s="3" t="s">
        <v>2</v>
      </c>
      <c r="K7015" s="5">
        <v>1</v>
      </c>
      <c r="L7015" s="3" t="s">
        <v>3</v>
      </c>
      <c r="M7015" s="3" t="s">
        <v>47</v>
      </c>
      <c r="N7015" s="3" t="s">
        <v>4009</v>
      </c>
      <c r="O7015" s="1">
        <v>945</v>
      </c>
      <c r="P7015" s="4">
        <v>0</v>
      </c>
      <c r="Q7015" s="10">
        <f t="shared" si="447"/>
        <v>945</v>
      </c>
    </row>
    <row r="7016" spans="2:17" ht="20.25" customHeight="1">
      <c r="B7016" s="10" t="str">
        <f t="shared" si="448"/>
        <v>پوتين ايمني نسوز885</v>
      </c>
      <c r="C7016" s="10" t="str">
        <f t="shared" si="449"/>
        <v>پوتين ايمني نسوز1403/09/03885</v>
      </c>
      <c r="D7016" s="10" t="str">
        <f>IFERROR(IF(تحویلی!$E$1="","",IF(NOSA!O7016=تحویلی!$E$1,تحویلی!$E$1&amp;COUNTIF(NOSA!$O$1:O7016,تحویلی!$E$1),"")),"")</f>
        <v/>
      </c>
      <c r="E7016" s="10" t="str">
        <f t="shared" si="450"/>
        <v>10773885</v>
      </c>
      <c r="F7016" s="10" t="str">
        <f>IFERROR(VLOOKUP(I7016,DATABASE!$N:$O,2,FALSE),"")</f>
        <v>پوتين ايمني نسوز</v>
      </c>
      <c r="G7016" s="3" t="s">
        <v>3645</v>
      </c>
      <c r="H7016" s="4">
        <v>10773</v>
      </c>
      <c r="I7016" s="3" t="s">
        <v>1510</v>
      </c>
      <c r="J7016" s="3" t="s">
        <v>1660</v>
      </c>
      <c r="K7016" s="5">
        <v>1</v>
      </c>
      <c r="L7016" s="3" t="s">
        <v>3</v>
      </c>
      <c r="M7016" s="3" t="s">
        <v>9</v>
      </c>
      <c r="N7016" s="3" t="s">
        <v>3387</v>
      </c>
      <c r="O7016" s="1">
        <v>885</v>
      </c>
      <c r="P7016" s="4">
        <v>1</v>
      </c>
      <c r="Q7016" s="10">
        <f t="shared" si="447"/>
        <v>885</v>
      </c>
    </row>
    <row r="7017" spans="2:17" ht="20.25" customHeight="1">
      <c r="B7017" s="10" t="str">
        <f t="shared" si="448"/>
        <v>دستكش ضد برش سبك701</v>
      </c>
      <c r="C7017" s="10" t="str">
        <f t="shared" si="449"/>
        <v>دستكش ضد برش سبك1403/09/03701</v>
      </c>
      <c r="D7017" s="10" t="str">
        <f>IFERROR(IF(تحویلی!$E$1="","",IF(NOSA!O7017=تحویلی!$E$1,تحویلی!$E$1&amp;COUNTIF(NOSA!$O$1:O7017,تحویلی!$E$1),"")),"")</f>
        <v/>
      </c>
      <c r="E7017" s="10" t="str">
        <f t="shared" si="450"/>
        <v>10779701</v>
      </c>
      <c r="F7017" s="10" t="str">
        <f>IFERROR(VLOOKUP(I7017,DATABASE!$N:$O,2,FALSE),"")</f>
        <v>دستكش ضد برش سبك</v>
      </c>
      <c r="G7017" s="3" t="s">
        <v>3645</v>
      </c>
      <c r="H7017" s="4">
        <v>10779</v>
      </c>
      <c r="I7017" s="3" t="s">
        <v>1442</v>
      </c>
      <c r="J7017" s="3" t="s">
        <v>22</v>
      </c>
      <c r="K7017" s="5">
        <v>1</v>
      </c>
      <c r="L7017" s="3" t="s">
        <v>3</v>
      </c>
      <c r="M7017" s="3" t="s">
        <v>4</v>
      </c>
      <c r="N7017" s="3" t="s">
        <v>26</v>
      </c>
      <c r="O7017" s="1">
        <v>701</v>
      </c>
      <c r="P7017" s="4">
        <v>0</v>
      </c>
      <c r="Q7017" s="10">
        <f t="shared" si="447"/>
        <v>701</v>
      </c>
    </row>
    <row r="7018" spans="2:17" ht="20.25" customHeight="1">
      <c r="B7018" s="10" t="str">
        <f t="shared" si="448"/>
        <v>دستكش ضد برش سبك723</v>
      </c>
      <c r="C7018" s="10" t="str">
        <f t="shared" si="449"/>
        <v>دستكش ضد برش سبك1403/09/03723</v>
      </c>
      <c r="D7018" s="10" t="str">
        <f>IFERROR(IF(تحویلی!$E$1="","",IF(NOSA!O7018=تحویلی!$E$1,تحویلی!$E$1&amp;COUNTIF(NOSA!$O$1:O7018,تحویلی!$E$1),"")),"")</f>
        <v/>
      </c>
      <c r="E7018" s="10" t="str">
        <f t="shared" si="450"/>
        <v>10780723</v>
      </c>
      <c r="F7018" s="10" t="str">
        <f>IFERROR(VLOOKUP(I7018,DATABASE!$N:$O,2,FALSE),"")</f>
        <v>دستكش ضد برش سبك</v>
      </c>
      <c r="G7018" s="3" t="s">
        <v>3645</v>
      </c>
      <c r="H7018" s="4">
        <v>10780</v>
      </c>
      <c r="I7018" s="3" t="s">
        <v>1442</v>
      </c>
      <c r="J7018" s="3" t="s">
        <v>22</v>
      </c>
      <c r="K7018" s="5">
        <v>1</v>
      </c>
      <c r="L7018" s="3" t="s">
        <v>3</v>
      </c>
      <c r="M7018" s="3" t="s">
        <v>9</v>
      </c>
      <c r="N7018" s="3" t="s">
        <v>1037</v>
      </c>
      <c r="O7018" s="1">
        <v>723</v>
      </c>
      <c r="P7018" s="4">
        <v>0</v>
      </c>
      <c r="Q7018" s="10">
        <f t="shared" si="447"/>
        <v>723</v>
      </c>
    </row>
    <row r="7019" spans="2:17" ht="20.25" customHeight="1">
      <c r="B7019" s="10" t="str">
        <f t="shared" si="448"/>
        <v>دستكش كف مواد سبك822</v>
      </c>
      <c r="C7019" s="10" t="str">
        <f t="shared" si="449"/>
        <v>دستكش كف مواد سبك1403/09/03822</v>
      </c>
      <c r="D7019" s="10" t="str">
        <f>IFERROR(IF(تحویلی!$E$1="","",IF(NOSA!O7019=تحویلی!$E$1,تحویلی!$E$1&amp;COUNTIF(NOSA!$O$1:O7019,تحویلی!$E$1),"")),"")</f>
        <v/>
      </c>
      <c r="E7019" s="10" t="str">
        <f t="shared" si="450"/>
        <v>10781822</v>
      </c>
      <c r="F7019" s="10" t="str">
        <f>IFERROR(VLOOKUP(I7019,DATABASE!$N:$O,2,FALSE),"")</f>
        <v>دستكش كف مواد سبك</v>
      </c>
      <c r="G7019" s="3" t="s">
        <v>3645</v>
      </c>
      <c r="H7019" s="4">
        <v>10781</v>
      </c>
      <c r="I7019" s="3" t="s">
        <v>1456</v>
      </c>
      <c r="J7019" s="3" t="s">
        <v>2</v>
      </c>
      <c r="K7019" s="5">
        <v>1</v>
      </c>
      <c r="L7019" s="3" t="s">
        <v>3</v>
      </c>
      <c r="M7019" s="3" t="s">
        <v>47</v>
      </c>
      <c r="N7019" s="3" t="s">
        <v>1788</v>
      </c>
      <c r="O7019" s="1">
        <v>822</v>
      </c>
      <c r="P7019" s="4">
        <v>0</v>
      </c>
      <c r="Q7019" s="10">
        <f t="shared" si="447"/>
        <v>822</v>
      </c>
    </row>
    <row r="7020" spans="2:17" ht="20.25" customHeight="1">
      <c r="B7020" s="10" t="str">
        <f t="shared" si="448"/>
        <v>دستكش ضد برش سبك86</v>
      </c>
      <c r="C7020" s="10" t="str">
        <f t="shared" si="449"/>
        <v>دستكش ضد برش سبك1403/09/0386</v>
      </c>
      <c r="D7020" s="10" t="str">
        <f>IFERROR(IF(تحویلی!$E$1="","",IF(NOSA!O7020=تحویلی!$E$1,تحویلی!$E$1&amp;COUNTIF(NOSA!$O$1:O7020,تحویلی!$E$1),"")),"")</f>
        <v/>
      </c>
      <c r="E7020" s="10" t="str">
        <f t="shared" si="450"/>
        <v>1078286</v>
      </c>
      <c r="F7020" s="10" t="str">
        <f>IFERROR(VLOOKUP(I7020,DATABASE!$N:$O,2,FALSE),"")</f>
        <v>دستكش ضد برش سبك</v>
      </c>
      <c r="G7020" s="3" t="s">
        <v>3645</v>
      </c>
      <c r="H7020" s="4">
        <v>10782</v>
      </c>
      <c r="I7020" s="3" t="s">
        <v>1442</v>
      </c>
      <c r="J7020" s="3" t="s">
        <v>22</v>
      </c>
      <c r="K7020" s="5">
        <v>1</v>
      </c>
      <c r="L7020" s="3" t="s">
        <v>3</v>
      </c>
      <c r="M7020" s="3" t="s">
        <v>4</v>
      </c>
      <c r="N7020" s="3" t="s">
        <v>105</v>
      </c>
      <c r="O7020" s="1">
        <v>86</v>
      </c>
      <c r="P7020" s="4">
        <v>0</v>
      </c>
      <c r="Q7020" s="10">
        <f t="shared" si="447"/>
        <v>86</v>
      </c>
    </row>
    <row r="7021" spans="2:17" ht="20.25" customHeight="1">
      <c r="B7021" s="10" t="str">
        <f t="shared" si="448"/>
        <v>پوتين ايمني نسوز769</v>
      </c>
      <c r="C7021" s="10" t="str">
        <f t="shared" si="449"/>
        <v>پوتين ايمني نسوز1403/09/03769</v>
      </c>
      <c r="D7021" s="10" t="str">
        <f>IFERROR(IF(تحویلی!$E$1="","",IF(NOSA!O7021=تحویلی!$E$1,تحویلی!$E$1&amp;COUNTIF(NOSA!$O$1:O7021,تحویلی!$E$1),"")),"")</f>
        <v/>
      </c>
      <c r="E7021" s="10" t="str">
        <f t="shared" si="450"/>
        <v>10789769</v>
      </c>
      <c r="F7021" s="10" t="str">
        <f>IFERROR(VLOOKUP(I7021,DATABASE!$N:$O,2,FALSE),"")</f>
        <v>پوتين ايمني نسوز</v>
      </c>
      <c r="G7021" s="3" t="s">
        <v>3645</v>
      </c>
      <c r="H7021" s="4">
        <v>10789</v>
      </c>
      <c r="I7021" s="3" t="s">
        <v>1472</v>
      </c>
      <c r="J7021" s="3" t="s">
        <v>1700</v>
      </c>
      <c r="K7021" s="5">
        <v>1</v>
      </c>
      <c r="L7021" s="3" t="s">
        <v>3</v>
      </c>
      <c r="M7021" s="3" t="s">
        <v>43</v>
      </c>
      <c r="N7021" s="3" t="s">
        <v>1102</v>
      </c>
      <c r="O7021" s="1">
        <v>769</v>
      </c>
      <c r="P7021" s="4">
        <v>1</v>
      </c>
      <c r="Q7021" s="10">
        <f t="shared" si="447"/>
        <v>769</v>
      </c>
    </row>
    <row r="7022" spans="2:17" ht="20.25" customHeight="1">
      <c r="B7022" s="10" t="str">
        <f t="shared" si="448"/>
        <v>دستكش ساق بلند نسوز149</v>
      </c>
      <c r="C7022" s="10" t="str">
        <f t="shared" si="449"/>
        <v>دستكش ساق بلند نسوز1403/09/04149</v>
      </c>
      <c r="D7022" s="10" t="str">
        <f>IFERROR(IF(تحویلی!$E$1="","",IF(NOSA!O7022=تحویلی!$E$1,تحویلی!$E$1&amp;COUNTIF(NOSA!$O$1:O7022,تحویلی!$E$1),"")),"")</f>
        <v/>
      </c>
      <c r="E7022" s="10" t="str">
        <f t="shared" si="450"/>
        <v>10792149</v>
      </c>
      <c r="F7022" s="10" t="str">
        <f>IFERROR(VLOOKUP(I7022,DATABASE!$N:$O,2,FALSE),"")</f>
        <v>دستكش ساق بلند نسوز</v>
      </c>
      <c r="G7022" s="3" t="s">
        <v>3646</v>
      </c>
      <c r="H7022" s="4">
        <v>10792</v>
      </c>
      <c r="I7022" s="3" t="s">
        <v>1461</v>
      </c>
      <c r="J7022" s="3" t="s">
        <v>34</v>
      </c>
      <c r="K7022" s="5">
        <v>1</v>
      </c>
      <c r="L7022" s="3" t="s">
        <v>3</v>
      </c>
      <c r="M7022" s="3" t="s">
        <v>4</v>
      </c>
      <c r="N7022" s="3" t="s">
        <v>897</v>
      </c>
      <c r="O7022" s="1">
        <v>149</v>
      </c>
      <c r="P7022" s="4">
        <v>1</v>
      </c>
      <c r="Q7022" s="10">
        <f t="shared" si="447"/>
        <v>149</v>
      </c>
    </row>
    <row r="7023" spans="2:17" ht="20.25" customHeight="1">
      <c r="B7023" s="10" t="str">
        <f t="shared" si="448"/>
        <v>لباس كار معمولي- بلوز و شلوار563</v>
      </c>
      <c r="C7023" s="10" t="str">
        <f t="shared" si="449"/>
        <v>لباس كار معمولي- بلوز و شلوار1403/09/04563</v>
      </c>
      <c r="D7023" s="10" t="str">
        <f>IFERROR(IF(تحویلی!$E$1="","",IF(NOSA!O7023=تحویلی!$E$1,تحویلی!$E$1&amp;COUNTIF(NOSA!$O$1:O7023,تحویلی!$E$1),"")),"")</f>
        <v/>
      </c>
      <c r="E7023" s="10" t="str">
        <f t="shared" si="450"/>
        <v>10793563</v>
      </c>
      <c r="F7023" s="10" t="str">
        <f>IFERROR(VLOOKUP(I7023,DATABASE!$N:$O,2,FALSE),"")</f>
        <v>لباس كار معمولي- بلوز و شلوار</v>
      </c>
      <c r="G7023" s="3" t="s">
        <v>3646</v>
      </c>
      <c r="H7023" s="4">
        <v>10793</v>
      </c>
      <c r="I7023" s="3" t="s">
        <v>1705</v>
      </c>
      <c r="J7023" s="3" t="s">
        <v>1706</v>
      </c>
      <c r="K7023" s="5">
        <v>1</v>
      </c>
      <c r="L7023" s="3" t="s">
        <v>28</v>
      </c>
      <c r="M7023" s="3" t="s">
        <v>25</v>
      </c>
      <c r="N7023" s="3" t="s">
        <v>196</v>
      </c>
      <c r="O7023" s="1">
        <v>563</v>
      </c>
      <c r="P7023" s="4">
        <v>1</v>
      </c>
      <c r="Q7023" s="10">
        <f t="shared" si="447"/>
        <v>563</v>
      </c>
    </row>
    <row r="7024" spans="2:17" ht="20.25" customHeight="1">
      <c r="B7024" s="10" t="str">
        <f t="shared" si="448"/>
        <v>كفش ايمني563</v>
      </c>
      <c r="C7024" s="10" t="str">
        <f t="shared" si="449"/>
        <v>كفش ايمني1403/09/04563</v>
      </c>
      <c r="D7024" s="10" t="str">
        <f>IFERROR(IF(تحویلی!$E$1="","",IF(NOSA!O7024=تحویلی!$E$1,تحویلی!$E$1&amp;COUNTIF(NOSA!$O$1:O7024,تحویلی!$E$1),"")),"")</f>
        <v/>
      </c>
      <c r="E7024" s="10" t="str">
        <f t="shared" si="450"/>
        <v>10793563</v>
      </c>
      <c r="F7024" s="10" t="str">
        <f>IFERROR(VLOOKUP(I7024,DATABASE!$N:$O,2,FALSE),"")</f>
        <v>كفش ايمني</v>
      </c>
      <c r="G7024" s="3" t="s">
        <v>3646</v>
      </c>
      <c r="H7024" s="4">
        <v>10793</v>
      </c>
      <c r="I7024" s="3" t="s">
        <v>1671</v>
      </c>
      <c r="J7024" s="3" t="s">
        <v>1672</v>
      </c>
      <c r="K7024" s="5">
        <v>1</v>
      </c>
      <c r="L7024" s="3" t="s">
        <v>3</v>
      </c>
      <c r="M7024" s="3" t="s">
        <v>25</v>
      </c>
      <c r="N7024" s="3" t="s">
        <v>196</v>
      </c>
      <c r="O7024" s="1">
        <v>563</v>
      </c>
      <c r="P7024" s="4">
        <v>1</v>
      </c>
      <c r="Q7024" s="10">
        <f t="shared" si="447"/>
        <v>563</v>
      </c>
    </row>
    <row r="7025" spans="2:17" ht="20.25" customHeight="1">
      <c r="B7025" s="10" t="str">
        <f t="shared" si="448"/>
        <v xml:space="preserve"> لباس كار (بلوز) 755</v>
      </c>
      <c r="C7025" s="10" t="str">
        <f t="shared" si="449"/>
        <v xml:space="preserve"> لباس كار (بلوز) 1403/09/04755</v>
      </c>
      <c r="D7025" s="10" t="str">
        <f>IFERROR(IF(تحویلی!$E$1="","",IF(NOSA!O7025=تحویلی!$E$1,تحویلی!$E$1&amp;COUNTIF(NOSA!$O$1:O7025,تحویلی!$E$1),"")),"")</f>
        <v/>
      </c>
      <c r="E7025" s="10" t="str">
        <f t="shared" si="450"/>
        <v>10802755</v>
      </c>
      <c r="F7025" s="10" t="str">
        <f>IFERROR(VLOOKUP(I7025,DATABASE!$N:$O,2,FALSE),"")</f>
        <v xml:space="preserve"> لباس كار (بلوز) </v>
      </c>
      <c r="G7025" s="3" t="s">
        <v>3646</v>
      </c>
      <c r="H7025" s="4">
        <v>10802</v>
      </c>
      <c r="I7025" s="3" t="s">
        <v>2309</v>
      </c>
      <c r="J7025" s="3" t="s">
        <v>3273</v>
      </c>
      <c r="K7025" s="5">
        <v>1</v>
      </c>
      <c r="L7025" s="3" t="s">
        <v>8</v>
      </c>
      <c r="M7025" s="3" t="s">
        <v>202</v>
      </c>
      <c r="N7025" s="3" t="s">
        <v>974</v>
      </c>
      <c r="O7025" s="1">
        <v>755</v>
      </c>
      <c r="P7025" s="4">
        <v>0</v>
      </c>
      <c r="Q7025" s="10">
        <f t="shared" si="447"/>
        <v>755</v>
      </c>
    </row>
    <row r="7026" spans="2:17" ht="20.25" customHeight="1">
      <c r="B7026" s="10" t="str">
        <f t="shared" si="448"/>
        <v>كلاه ايمني755</v>
      </c>
      <c r="C7026" s="10" t="str">
        <f t="shared" si="449"/>
        <v>كلاه ايمني1403/09/04755</v>
      </c>
      <c r="D7026" s="10" t="str">
        <f>IFERROR(IF(تحویلی!$E$1="","",IF(NOSA!O7026=تحویلی!$E$1,تحویلی!$E$1&amp;COUNTIF(NOSA!$O$1:O7026,تحویلی!$E$1),"")),"")</f>
        <v/>
      </c>
      <c r="E7026" s="10" t="str">
        <f t="shared" si="450"/>
        <v>10802755</v>
      </c>
      <c r="F7026" s="10" t="str">
        <f>IFERROR(VLOOKUP(I7026,DATABASE!$N:$O,2,FALSE),"")</f>
        <v>كلاه ايمني</v>
      </c>
      <c r="G7026" s="3" t="s">
        <v>3646</v>
      </c>
      <c r="H7026" s="4">
        <v>10802</v>
      </c>
      <c r="I7026" s="3" t="s">
        <v>2287</v>
      </c>
      <c r="J7026" s="3" t="s">
        <v>2673</v>
      </c>
      <c r="K7026" s="5">
        <v>1</v>
      </c>
      <c r="L7026" s="3" t="s">
        <v>8</v>
      </c>
      <c r="M7026" s="3" t="s">
        <v>202</v>
      </c>
      <c r="N7026" s="3" t="s">
        <v>974</v>
      </c>
      <c r="O7026" s="1">
        <v>755</v>
      </c>
      <c r="P7026" s="4">
        <v>0</v>
      </c>
      <c r="Q7026" s="10">
        <f t="shared" si="447"/>
        <v>755</v>
      </c>
    </row>
    <row r="7027" spans="2:17" ht="20.25" customHeight="1">
      <c r="B7027" s="10" t="str">
        <f t="shared" si="448"/>
        <v>دستكش ضد برش سبك755</v>
      </c>
      <c r="C7027" s="10" t="str">
        <f t="shared" si="449"/>
        <v>دستكش ضد برش سبك1403/09/04755</v>
      </c>
      <c r="D7027" s="10" t="str">
        <f>IFERROR(IF(تحویلی!$E$1="","",IF(NOSA!O7027=تحویلی!$E$1,تحویلی!$E$1&amp;COUNTIF(NOSA!$O$1:O7027,تحویلی!$E$1),"")),"")</f>
        <v/>
      </c>
      <c r="E7027" s="10" t="str">
        <f t="shared" si="450"/>
        <v>10802755</v>
      </c>
      <c r="F7027" s="10" t="str">
        <f>IFERROR(VLOOKUP(I7027,DATABASE!$N:$O,2,FALSE),"")</f>
        <v>دستكش ضد برش سبك</v>
      </c>
      <c r="G7027" s="3" t="s">
        <v>3646</v>
      </c>
      <c r="H7027" s="4">
        <v>10802</v>
      </c>
      <c r="I7027" s="3" t="s">
        <v>1442</v>
      </c>
      <c r="J7027" s="3" t="s">
        <v>22</v>
      </c>
      <c r="K7027" s="5">
        <v>1</v>
      </c>
      <c r="L7027" s="3" t="s">
        <v>3</v>
      </c>
      <c r="M7027" s="3" t="s">
        <v>202</v>
      </c>
      <c r="N7027" s="3" t="s">
        <v>974</v>
      </c>
      <c r="O7027" s="1">
        <v>755</v>
      </c>
      <c r="P7027" s="4">
        <v>0</v>
      </c>
      <c r="Q7027" s="10">
        <f t="shared" si="447"/>
        <v>755</v>
      </c>
    </row>
    <row r="7028" spans="2:17" ht="20.25" customHeight="1">
      <c r="B7028" s="10" t="str">
        <f t="shared" si="448"/>
        <v>لباس كار معمولي- شلوار755</v>
      </c>
      <c r="C7028" s="10" t="str">
        <f t="shared" si="449"/>
        <v>لباس كار معمولي- شلوار1403/09/04755</v>
      </c>
      <c r="D7028" s="10" t="str">
        <f>IFERROR(IF(تحویلی!$E$1="","",IF(NOSA!O7028=تحویلی!$E$1,تحویلی!$E$1&amp;COUNTIF(NOSA!$O$1:O7028,تحویلی!$E$1),"")),"")</f>
        <v/>
      </c>
      <c r="E7028" s="10" t="str">
        <f t="shared" si="450"/>
        <v>10802755</v>
      </c>
      <c r="F7028" s="10" t="str">
        <f>IFERROR(VLOOKUP(I7028,DATABASE!$N:$O,2,FALSE),"")</f>
        <v>لباس كار معمولي- شلوار</v>
      </c>
      <c r="G7028" s="3" t="s">
        <v>3646</v>
      </c>
      <c r="H7028" s="4">
        <v>10802</v>
      </c>
      <c r="I7028" s="3" t="s">
        <v>2350</v>
      </c>
      <c r="J7028" s="3" t="s">
        <v>2691</v>
      </c>
      <c r="K7028" s="5">
        <v>1</v>
      </c>
      <c r="L7028" s="3" t="s">
        <v>8</v>
      </c>
      <c r="M7028" s="3" t="s">
        <v>202</v>
      </c>
      <c r="N7028" s="3" t="s">
        <v>974</v>
      </c>
      <c r="O7028" s="1">
        <v>755</v>
      </c>
      <c r="P7028" s="4">
        <v>0</v>
      </c>
      <c r="Q7028" s="10">
        <f t="shared" si="447"/>
        <v>755</v>
      </c>
    </row>
    <row r="7029" spans="2:17" ht="20.25" customHeight="1">
      <c r="B7029" s="10" t="str">
        <f t="shared" si="448"/>
        <v>755</v>
      </c>
      <c r="C7029" s="10" t="str">
        <f t="shared" si="449"/>
        <v>1403/09/04755</v>
      </c>
      <c r="D7029" s="10" t="str">
        <f>IFERROR(IF(تحویلی!$E$1="","",IF(NOSA!O7029=تحویلی!$E$1,تحویلی!$E$1&amp;COUNTIF(NOSA!$O$1:O7029,تحویلی!$E$1),"")),"")</f>
        <v/>
      </c>
      <c r="E7029" s="10" t="str">
        <f t="shared" si="450"/>
        <v>10802755</v>
      </c>
      <c r="F7029" s="10" t="str">
        <f>IFERROR(VLOOKUP(I7029,DATABASE!$N:$O,2,FALSE),"")</f>
        <v/>
      </c>
      <c r="G7029" s="3" t="s">
        <v>3646</v>
      </c>
      <c r="H7029" s="4">
        <v>10802</v>
      </c>
      <c r="I7029" s="3" t="s">
        <v>3559</v>
      </c>
      <c r="J7029" s="3" t="s">
        <v>3560</v>
      </c>
      <c r="K7029" s="5">
        <v>1</v>
      </c>
      <c r="L7029" s="3" t="s">
        <v>8</v>
      </c>
      <c r="M7029" s="3" t="s">
        <v>202</v>
      </c>
      <c r="N7029" s="3" t="s">
        <v>974</v>
      </c>
      <c r="O7029" s="1">
        <v>755</v>
      </c>
      <c r="P7029" s="4">
        <v>0</v>
      </c>
      <c r="Q7029" s="10">
        <f t="shared" si="447"/>
        <v>755</v>
      </c>
    </row>
    <row r="7030" spans="2:17" ht="20.25" customHeight="1">
      <c r="B7030" s="10" t="str">
        <f t="shared" si="448"/>
        <v>دستكش استاد كار155</v>
      </c>
      <c r="C7030" s="10" t="str">
        <f t="shared" si="449"/>
        <v>دستكش استاد كار1403/09/04155</v>
      </c>
      <c r="D7030" s="10" t="str">
        <f>IFERROR(IF(تحویلی!$E$1="","",IF(NOSA!O7030=تحویلی!$E$1,تحویلی!$E$1&amp;COUNTIF(NOSA!$O$1:O7030,تحویلی!$E$1),"")),"")</f>
        <v/>
      </c>
      <c r="E7030" s="10" t="str">
        <f t="shared" si="450"/>
        <v>10810155</v>
      </c>
      <c r="F7030" s="10" t="str">
        <f>IFERROR(VLOOKUP(I7030,DATABASE!$N:$O,2,FALSE),"")</f>
        <v>دستكش استاد كار</v>
      </c>
      <c r="G7030" s="3" t="s">
        <v>3646</v>
      </c>
      <c r="H7030" s="4">
        <v>10810</v>
      </c>
      <c r="I7030" s="3" t="s">
        <v>1543</v>
      </c>
      <c r="J7030" s="3" t="s">
        <v>255</v>
      </c>
      <c r="K7030" s="5">
        <v>2</v>
      </c>
      <c r="L7030" s="3" t="s">
        <v>3</v>
      </c>
      <c r="M7030" s="3" t="s">
        <v>4</v>
      </c>
      <c r="N7030" s="3" t="s">
        <v>77</v>
      </c>
      <c r="O7030" s="1">
        <v>155</v>
      </c>
      <c r="P7030" s="4">
        <v>0</v>
      </c>
      <c r="Q7030" s="10">
        <f t="shared" si="447"/>
        <v>155</v>
      </c>
    </row>
    <row r="7031" spans="2:17" ht="20.25" customHeight="1">
      <c r="B7031" s="10" t="str">
        <f t="shared" si="448"/>
        <v>دستكش ضد برش سبك929</v>
      </c>
      <c r="C7031" s="10" t="str">
        <f t="shared" si="449"/>
        <v>دستكش ضد برش سبك1403/09/04929</v>
      </c>
      <c r="D7031" s="10" t="str">
        <f>IFERROR(IF(تحویلی!$E$1="","",IF(NOSA!O7031=تحویلی!$E$1,تحویلی!$E$1&amp;COUNTIF(NOSA!$O$1:O7031,تحویلی!$E$1),"")),"")</f>
        <v/>
      </c>
      <c r="E7031" s="10" t="str">
        <f t="shared" si="450"/>
        <v>10816929</v>
      </c>
      <c r="F7031" s="10" t="str">
        <f>IFERROR(VLOOKUP(I7031,DATABASE!$N:$O,2,FALSE),"")</f>
        <v>دستكش ضد برش سبك</v>
      </c>
      <c r="G7031" s="3" t="s">
        <v>3646</v>
      </c>
      <c r="H7031" s="4">
        <v>10816</v>
      </c>
      <c r="I7031" s="3" t="s">
        <v>1442</v>
      </c>
      <c r="J7031" s="3" t="s">
        <v>22</v>
      </c>
      <c r="K7031" s="5">
        <v>1</v>
      </c>
      <c r="L7031" s="3" t="s">
        <v>3</v>
      </c>
      <c r="M7031" s="3" t="s">
        <v>9</v>
      </c>
      <c r="N7031" s="3" t="s">
        <v>3978</v>
      </c>
      <c r="O7031" s="1">
        <v>929</v>
      </c>
      <c r="P7031" s="4">
        <v>0</v>
      </c>
      <c r="Q7031" s="10">
        <f t="shared" si="447"/>
        <v>929</v>
      </c>
    </row>
    <row r="7032" spans="2:17" ht="20.25" customHeight="1">
      <c r="B7032" s="10" t="str">
        <f t="shared" si="448"/>
        <v>862</v>
      </c>
      <c r="C7032" s="10" t="str">
        <f t="shared" si="449"/>
        <v>1403/09/04862</v>
      </c>
      <c r="D7032" s="10" t="str">
        <f>IFERROR(IF(تحویلی!$E$1="","",IF(NOSA!O7032=تحویلی!$E$1,تحویلی!$E$1&amp;COUNTIF(NOSA!$O$1:O7032,تحویلی!$E$1),"")),"")</f>
        <v/>
      </c>
      <c r="E7032" s="10" t="str">
        <f t="shared" si="450"/>
        <v>10826862</v>
      </c>
      <c r="F7032" s="10" t="str">
        <f>IFERROR(VLOOKUP(I7032,DATABASE!$N:$O,2,FALSE),"")</f>
        <v/>
      </c>
      <c r="G7032" s="3" t="s">
        <v>3646</v>
      </c>
      <c r="H7032" s="4">
        <v>10826</v>
      </c>
      <c r="I7032" s="3" t="s">
        <v>3559</v>
      </c>
      <c r="J7032" s="3" t="s">
        <v>3560</v>
      </c>
      <c r="K7032" s="5">
        <v>1</v>
      </c>
      <c r="L7032" s="3" t="s">
        <v>8</v>
      </c>
      <c r="M7032" s="3" t="s">
        <v>47</v>
      </c>
      <c r="N7032" s="3" t="s">
        <v>2892</v>
      </c>
      <c r="O7032" s="1">
        <v>862</v>
      </c>
      <c r="P7032" s="4">
        <v>0</v>
      </c>
      <c r="Q7032" s="10">
        <f t="shared" si="447"/>
        <v>862</v>
      </c>
    </row>
    <row r="7033" spans="2:17" ht="20.25" customHeight="1">
      <c r="B7033" s="10" t="str">
        <f t="shared" si="448"/>
        <v>دستكش كف مواد سبك641</v>
      </c>
      <c r="C7033" s="10" t="str">
        <f t="shared" si="449"/>
        <v>دستكش كف مواد سبك1403/09/05641</v>
      </c>
      <c r="D7033" s="10" t="str">
        <f>IFERROR(IF(تحویلی!$E$1="","",IF(NOSA!O7033=تحویلی!$E$1,تحویلی!$E$1&amp;COUNTIF(NOSA!$O$1:O7033,تحویلی!$E$1),"")),"")</f>
        <v/>
      </c>
      <c r="E7033" s="10" t="str">
        <f t="shared" si="450"/>
        <v>10843641</v>
      </c>
      <c r="F7033" s="10" t="str">
        <f>IFERROR(VLOOKUP(I7033,DATABASE!$N:$O,2,FALSE),"")</f>
        <v>دستكش كف مواد سبك</v>
      </c>
      <c r="G7033" s="3" t="s">
        <v>3647</v>
      </c>
      <c r="H7033" s="4">
        <v>10843</v>
      </c>
      <c r="I7033" s="3" t="s">
        <v>1456</v>
      </c>
      <c r="J7033" s="3" t="s">
        <v>2</v>
      </c>
      <c r="K7033" s="5">
        <v>1</v>
      </c>
      <c r="L7033" s="3" t="s">
        <v>3</v>
      </c>
      <c r="M7033" s="3" t="s">
        <v>47</v>
      </c>
      <c r="N7033" s="3" t="s">
        <v>154</v>
      </c>
      <c r="O7033" s="1">
        <v>641</v>
      </c>
      <c r="P7033" s="4">
        <v>0</v>
      </c>
      <c r="Q7033" s="10">
        <f t="shared" si="447"/>
        <v>641</v>
      </c>
    </row>
    <row r="7034" spans="2:17" ht="20.25" customHeight="1">
      <c r="B7034" s="10" t="str">
        <f t="shared" si="448"/>
        <v>دستكش ضد برش سبك827</v>
      </c>
      <c r="C7034" s="10" t="str">
        <f t="shared" si="449"/>
        <v>دستكش ضد برش سبك1403/09/05827</v>
      </c>
      <c r="D7034" s="10" t="str">
        <f>IFERROR(IF(تحویلی!$E$1="","",IF(NOSA!O7034=تحویلی!$E$1,تحویلی!$E$1&amp;COUNTIF(NOSA!$O$1:O7034,تحویلی!$E$1),"")),"")</f>
        <v/>
      </c>
      <c r="E7034" s="10" t="str">
        <f t="shared" si="450"/>
        <v>10856827</v>
      </c>
      <c r="F7034" s="10" t="str">
        <f>IFERROR(VLOOKUP(I7034,DATABASE!$N:$O,2,FALSE),"")</f>
        <v>دستكش ضد برش سبك</v>
      </c>
      <c r="G7034" s="3" t="s">
        <v>3647</v>
      </c>
      <c r="H7034" s="4">
        <v>10856</v>
      </c>
      <c r="I7034" s="3" t="s">
        <v>1442</v>
      </c>
      <c r="J7034" s="3" t="s">
        <v>22</v>
      </c>
      <c r="K7034" s="5">
        <v>1</v>
      </c>
      <c r="L7034" s="3" t="s">
        <v>3</v>
      </c>
      <c r="M7034" s="3" t="s">
        <v>47</v>
      </c>
      <c r="N7034" s="3" t="s">
        <v>2653</v>
      </c>
      <c r="O7034" s="1">
        <v>827</v>
      </c>
      <c r="P7034" s="4">
        <v>0</v>
      </c>
      <c r="Q7034" s="10">
        <f t="shared" si="447"/>
        <v>827</v>
      </c>
    </row>
    <row r="7035" spans="2:17" ht="20.25" customHeight="1">
      <c r="B7035" s="10" t="str">
        <f t="shared" si="448"/>
        <v>گوشي اير پلاگ86</v>
      </c>
      <c r="C7035" s="10" t="str">
        <f t="shared" si="449"/>
        <v>گوشي اير پلاگ1403/09/0586</v>
      </c>
      <c r="D7035" s="10" t="str">
        <f>IFERROR(IF(تحویلی!$E$1="","",IF(NOSA!O7035=تحویلی!$E$1,تحویلی!$E$1&amp;COUNTIF(NOSA!$O$1:O7035,تحویلی!$E$1),"")),"")</f>
        <v/>
      </c>
      <c r="E7035" s="10" t="str">
        <f t="shared" si="450"/>
        <v>1086286</v>
      </c>
      <c r="F7035" s="10" t="str">
        <f>IFERROR(VLOOKUP(I7035,DATABASE!$N:$O,2,FALSE),"")</f>
        <v>گوشي اير پلاگ</v>
      </c>
      <c r="G7035" s="3" t="s">
        <v>3647</v>
      </c>
      <c r="H7035" s="4">
        <v>10862</v>
      </c>
      <c r="I7035" s="3" t="s">
        <v>1581</v>
      </c>
      <c r="J7035" s="3" t="s">
        <v>124</v>
      </c>
      <c r="K7035" s="5">
        <v>1</v>
      </c>
      <c r="L7035" s="3" t="s">
        <v>8</v>
      </c>
      <c r="M7035" s="3" t="s">
        <v>4</v>
      </c>
      <c r="N7035" s="3" t="s">
        <v>4007</v>
      </c>
      <c r="O7035" s="1">
        <v>86</v>
      </c>
      <c r="P7035" s="4">
        <v>0</v>
      </c>
      <c r="Q7035" s="10">
        <f t="shared" si="447"/>
        <v>86</v>
      </c>
    </row>
    <row r="7036" spans="2:17" ht="20.25" customHeight="1">
      <c r="B7036" s="10" t="str">
        <f t="shared" si="448"/>
        <v>كلاه ايمني156</v>
      </c>
      <c r="C7036" s="10" t="str">
        <f t="shared" si="449"/>
        <v>كلاه ايمني1403/09/05156</v>
      </c>
      <c r="D7036" s="10" t="str">
        <f>IFERROR(IF(تحویلی!$E$1="","",IF(NOSA!O7036=تحویلی!$E$1,تحویلی!$E$1&amp;COUNTIF(NOSA!$O$1:O7036,تحویلی!$E$1),"")),"")</f>
        <v/>
      </c>
      <c r="E7036" s="10" t="str">
        <f t="shared" si="450"/>
        <v>10863156</v>
      </c>
      <c r="F7036" s="10" t="str">
        <f>IFERROR(VLOOKUP(I7036,DATABASE!$N:$O,2,FALSE),"")</f>
        <v>كلاه ايمني</v>
      </c>
      <c r="G7036" s="3" t="s">
        <v>3647</v>
      </c>
      <c r="H7036" s="4">
        <v>10863</v>
      </c>
      <c r="I7036" s="3" t="s">
        <v>1505</v>
      </c>
      <c r="J7036" s="3" t="s">
        <v>1628</v>
      </c>
      <c r="K7036" s="5">
        <v>1</v>
      </c>
      <c r="L7036" s="3" t="s">
        <v>8</v>
      </c>
      <c r="M7036" s="3" t="s">
        <v>4</v>
      </c>
      <c r="N7036" s="3" t="s">
        <v>29</v>
      </c>
      <c r="O7036" s="1">
        <v>156</v>
      </c>
      <c r="P7036" s="4">
        <v>0</v>
      </c>
      <c r="Q7036" s="10">
        <f t="shared" si="447"/>
        <v>156</v>
      </c>
    </row>
    <row r="7037" spans="2:17" ht="20.25" customHeight="1">
      <c r="B7037" s="10" t="str">
        <f t="shared" si="448"/>
        <v>كفش ايمني755</v>
      </c>
      <c r="C7037" s="10" t="str">
        <f t="shared" si="449"/>
        <v>كفش ايمني1403/09/05755</v>
      </c>
      <c r="D7037" s="10" t="str">
        <f>IFERROR(IF(تحویلی!$E$1="","",IF(NOSA!O7037=تحویلی!$E$1,تحویلی!$E$1&amp;COUNTIF(NOSA!$O$1:O7037,تحویلی!$E$1),"")),"")</f>
        <v/>
      </c>
      <c r="E7037" s="10" t="str">
        <f t="shared" si="450"/>
        <v>10870755</v>
      </c>
      <c r="F7037" s="10" t="str">
        <f>IFERROR(VLOOKUP(I7037,DATABASE!$N:$O,2,FALSE),"")</f>
        <v>كفش ايمني</v>
      </c>
      <c r="G7037" s="3" t="s">
        <v>3647</v>
      </c>
      <c r="H7037" s="4">
        <v>10870</v>
      </c>
      <c r="I7037" s="3" t="s">
        <v>1526</v>
      </c>
      <c r="J7037" s="3" t="s">
        <v>1729</v>
      </c>
      <c r="K7037" s="5">
        <v>1</v>
      </c>
      <c r="L7037" s="3" t="s">
        <v>3</v>
      </c>
      <c r="M7037" s="3" t="s">
        <v>202</v>
      </c>
      <c r="N7037" s="3" t="s">
        <v>3557</v>
      </c>
      <c r="O7037" s="1">
        <v>755</v>
      </c>
      <c r="P7037" s="4">
        <v>0</v>
      </c>
      <c r="Q7037" s="10">
        <f t="shared" si="447"/>
        <v>755</v>
      </c>
    </row>
    <row r="7038" spans="2:17" ht="20.25" customHeight="1">
      <c r="B7038" s="10" t="str">
        <f t="shared" si="448"/>
        <v>پيراهن فرم انتظامات884</v>
      </c>
      <c r="C7038" s="10" t="str">
        <f t="shared" si="449"/>
        <v>پيراهن فرم انتظامات1403/09/05884</v>
      </c>
      <c r="D7038" s="10" t="str">
        <f>IFERROR(IF(تحویلی!$E$1="","",IF(NOSA!O7038=تحویلی!$E$1,تحویلی!$E$1&amp;COUNTIF(NOSA!$O$1:O7038,تحویلی!$E$1),"")),"")</f>
        <v/>
      </c>
      <c r="E7038" s="10" t="str">
        <f t="shared" si="450"/>
        <v>10874884</v>
      </c>
      <c r="F7038" s="10" t="str">
        <f>IFERROR(VLOOKUP(I7038,DATABASE!$N:$O,2,FALSE),"")</f>
        <v>پيراهن فرم انتظامات</v>
      </c>
      <c r="G7038" s="3" t="s">
        <v>3647</v>
      </c>
      <c r="H7038" s="4">
        <v>10874</v>
      </c>
      <c r="I7038" s="3" t="s">
        <v>2296</v>
      </c>
      <c r="J7038" s="3" t="s">
        <v>3301</v>
      </c>
      <c r="K7038" s="5">
        <v>1</v>
      </c>
      <c r="L7038" s="3" t="s">
        <v>28</v>
      </c>
      <c r="M7038" s="3" t="s">
        <v>43</v>
      </c>
      <c r="N7038" s="3" t="s">
        <v>3542</v>
      </c>
      <c r="O7038" s="1">
        <v>884</v>
      </c>
      <c r="P7038" s="4">
        <v>1</v>
      </c>
      <c r="Q7038" s="10">
        <f t="shared" si="447"/>
        <v>884</v>
      </c>
    </row>
    <row r="7039" spans="2:17" ht="20.25" customHeight="1">
      <c r="B7039" s="10" t="str">
        <f t="shared" si="448"/>
        <v>دستكش ساق بلند نسوز303</v>
      </c>
      <c r="C7039" s="10" t="str">
        <f t="shared" si="449"/>
        <v>دستكش ساق بلند نسوز1403/09/05303</v>
      </c>
      <c r="D7039" s="10" t="str">
        <f>IFERROR(IF(تحویلی!$E$1="","",IF(NOSA!O7039=تحویلی!$E$1,تحویلی!$E$1&amp;COUNTIF(NOSA!$O$1:O7039,تحویلی!$E$1),"")),"")</f>
        <v/>
      </c>
      <c r="E7039" s="10" t="str">
        <f t="shared" si="450"/>
        <v>10876303</v>
      </c>
      <c r="F7039" s="10" t="str">
        <f>IFERROR(VLOOKUP(I7039,DATABASE!$N:$O,2,FALSE),"")</f>
        <v>دستكش ساق بلند نسوز</v>
      </c>
      <c r="G7039" s="3" t="s">
        <v>3647</v>
      </c>
      <c r="H7039" s="4">
        <v>10876</v>
      </c>
      <c r="I7039" s="3" t="s">
        <v>1461</v>
      </c>
      <c r="J7039" s="3" t="s">
        <v>34</v>
      </c>
      <c r="K7039" s="5">
        <v>1</v>
      </c>
      <c r="L7039" s="3" t="s">
        <v>3</v>
      </c>
      <c r="M7039" s="3" t="s">
        <v>4</v>
      </c>
      <c r="N7039" s="3" t="s">
        <v>10</v>
      </c>
      <c r="O7039" s="1">
        <v>303</v>
      </c>
      <c r="P7039" s="4">
        <v>0</v>
      </c>
      <c r="Q7039" s="10">
        <f t="shared" si="447"/>
        <v>303</v>
      </c>
    </row>
    <row r="7040" spans="2:17" ht="20.25" customHeight="1">
      <c r="B7040" s="10" t="str">
        <f t="shared" si="448"/>
        <v>دستكش ضد برش سبك303</v>
      </c>
      <c r="C7040" s="10" t="str">
        <f t="shared" si="449"/>
        <v>دستكش ضد برش سبك1403/09/05303</v>
      </c>
      <c r="D7040" s="10" t="str">
        <f>IFERROR(IF(تحویلی!$E$1="","",IF(NOSA!O7040=تحویلی!$E$1,تحویلی!$E$1&amp;COUNTIF(NOSA!$O$1:O7040,تحویلی!$E$1),"")),"")</f>
        <v/>
      </c>
      <c r="E7040" s="10" t="str">
        <f t="shared" si="450"/>
        <v>10876303</v>
      </c>
      <c r="F7040" s="10" t="str">
        <f>IFERROR(VLOOKUP(I7040,DATABASE!$N:$O,2,FALSE),"")</f>
        <v>دستكش ضد برش سبك</v>
      </c>
      <c r="G7040" s="3" t="s">
        <v>3647</v>
      </c>
      <c r="H7040" s="4">
        <v>10876</v>
      </c>
      <c r="I7040" s="3" t="s">
        <v>1442</v>
      </c>
      <c r="J7040" s="3" t="s">
        <v>22</v>
      </c>
      <c r="K7040" s="5">
        <v>1</v>
      </c>
      <c r="L7040" s="3" t="s">
        <v>3</v>
      </c>
      <c r="M7040" s="3" t="s">
        <v>4</v>
      </c>
      <c r="N7040" s="3" t="s">
        <v>10</v>
      </c>
      <c r="O7040" s="1">
        <v>303</v>
      </c>
      <c r="P7040" s="4">
        <v>0</v>
      </c>
      <c r="Q7040" s="10">
        <f t="shared" si="447"/>
        <v>303</v>
      </c>
    </row>
    <row r="7041" spans="2:17" ht="20.25" customHeight="1">
      <c r="B7041" s="10" t="str">
        <f t="shared" si="448"/>
        <v>دستكش استاد كار303</v>
      </c>
      <c r="C7041" s="10" t="str">
        <f t="shared" si="449"/>
        <v>دستكش استاد كار1403/09/05303</v>
      </c>
      <c r="D7041" s="10" t="str">
        <f>IFERROR(IF(تحویلی!$E$1="","",IF(NOSA!O7041=تحویلی!$E$1,تحویلی!$E$1&amp;COUNTIF(NOSA!$O$1:O7041,تحویلی!$E$1),"")),"")</f>
        <v/>
      </c>
      <c r="E7041" s="10" t="str">
        <f t="shared" si="450"/>
        <v>10876303</v>
      </c>
      <c r="F7041" s="10" t="str">
        <f>IFERROR(VLOOKUP(I7041,DATABASE!$N:$O,2,FALSE),"")</f>
        <v>دستكش استاد كار</v>
      </c>
      <c r="G7041" s="3" t="s">
        <v>3647</v>
      </c>
      <c r="H7041" s="4">
        <v>10876</v>
      </c>
      <c r="I7041" s="3" t="s">
        <v>1543</v>
      </c>
      <c r="J7041" s="3" t="s">
        <v>255</v>
      </c>
      <c r="K7041" s="5">
        <v>1</v>
      </c>
      <c r="L7041" s="3" t="s">
        <v>3</v>
      </c>
      <c r="M7041" s="3" t="s">
        <v>4</v>
      </c>
      <c r="N7041" s="3" t="s">
        <v>10</v>
      </c>
      <c r="O7041" s="1">
        <v>303</v>
      </c>
      <c r="P7041" s="4">
        <v>0</v>
      </c>
      <c r="Q7041" s="10">
        <f t="shared" si="447"/>
        <v>303</v>
      </c>
    </row>
    <row r="7042" spans="2:17" ht="20.25" customHeight="1">
      <c r="B7042" s="10" t="str">
        <f t="shared" si="448"/>
        <v>گوشي اير پلاگ861</v>
      </c>
      <c r="C7042" s="10" t="str">
        <f t="shared" si="449"/>
        <v>گوشي اير پلاگ1403/09/05861</v>
      </c>
      <c r="D7042" s="10" t="str">
        <f>IFERROR(IF(تحویلی!$E$1="","",IF(NOSA!O7042=تحویلی!$E$1,تحویلی!$E$1&amp;COUNTIF(NOSA!$O$1:O7042,تحویلی!$E$1),"")),"")</f>
        <v/>
      </c>
      <c r="E7042" s="10" t="str">
        <f t="shared" si="450"/>
        <v>10877861</v>
      </c>
      <c r="F7042" s="10" t="str">
        <f>IFERROR(VLOOKUP(I7042,DATABASE!$N:$O,2,FALSE),"")</f>
        <v>گوشي اير پلاگ</v>
      </c>
      <c r="G7042" s="3" t="s">
        <v>3647</v>
      </c>
      <c r="H7042" s="4">
        <v>10877</v>
      </c>
      <c r="I7042" s="3" t="s">
        <v>1581</v>
      </c>
      <c r="J7042" s="3" t="s">
        <v>124</v>
      </c>
      <c r="K7042" s="5">
        <v>1</v>
      </c>
      <c r="L7042" s="3" t="s">
        <v>8</v>
      </c>
      <c r="M7042" s="3" t="s">
        <v>47</v>
      </c>
      <c r="N7042" s="3" t="s">
        <v>3217</v>
      </c>
      <c r="O7042" s="1">
        <v>861</v>
      </c>
      <c r="P7042" s="4">
        <v>0</v>
      </c>
      <c r="Q7042" s="10">
        <f t="shared" si="447"/>
        <v>861</v>
      </c>
    </row>
    <row r="7043" spans="2:17" ht="20.25" customHeight="1">
      <c r="B7043" s="10" t="str">
        <f t="shared" si="448"/>
        <v>دستكش كف دوبل چرمي552</v>
      </c>
      <c r="C7043" s="10" t="str">
        <f t="shared" si="449"/>
        <v>دستكش كف دوبل چرمي1403/09/05552</v>
      </c>
      <c r="D7043" s="10" t="str">
        <f>IFERROR(IF(تحویلی!$E$1="","",IF(NOSA!O7043=تحویلی!$E$1,تحویلی!$E$1&amp;COUNTIF(NOSA!$O$1:O7043,تحویلی!$E$1),"")),"")</f>
        <v>55226</v>
      </c>
      <c r="E7043" s="10" t="str">
        <f t="shared" si="450"/>
        <v>10885552</v>
      </c>
      <c r="F7043" s="10" t="str">
        <f>IFERROR(VLOOKUP(I7043,DATABASE!$N:$O,2,FALSE),"")</f>
        <v>دستكش كف دوبل چرمي</v>
      </c>
      <c r="G7043" s="3" t="s">
        <v>3647</v>
      </c>
      <c r="H7043" s="4">
        <v>10885</v>
      </c>
      <c r="I7043" s="3" t="s">
        <v>1683</v>
      </c>
      <c r="J7043" s="3" t="s">
        <v>1684</v>
      </c>
      <c r="K7043" s="5">
        <v>1</v>
      </c>
      <c r="L7043" s="3" t="s">
        <v>3</v>
      </c>
      <c r="M7043" s="3" t="s">
        <v>25</v>
      </c>
      <c r="N7043" s="3" t="s">
        <v>1419</v>
      </c>
      <c r="O7043" s="1">
        <v>552</v>
      </c>
      <c r="P7043" s="4">
        <v>0</v>
      </c>
      <c r="Q7043" s="10">
        <f t="shared" si="447"/>
        <v>552</v>
      </c>
    </row>
    <row r="7044" spans="2:17" ht="20.25" customHeight="1">
      <c r="B7044" s="10" t="str">
        <f t="shared" si="448"/>
        <v>بند كفش149</v>
      </c>
      <c r="C7044" s="10" t="str">
        <f t="shared" si="449"/>
        <v>بند كفش1403/09/05149</v>
      </c>
      <c r="D7044" s="10" t="str">
        <f>IFERROR(IF(تحویلی!$E$1="","",IF(NOSA!O7044=تحویلی!$E$1,تحویلی!$E$1&amp;COUNTIF(NOSA!$O$1:O7044,تحویلی!$E$1),"")),"")</f>
        <v/>
      </c>
      <c r="E7044" s="10" t="str">
        <f t="shared" si="450"/>
        <v>10886149</v>
      </c>
      <c r="F7044" s="10" t="str">
        <f>IFERROR(VLOOKUP(I7044,DATABASE!$N:$O,2,FALSE),"")</f>
        <v>بند كفش</v>
      </c>
      <c r="G7044" s="3" t="s">
        <v>3647</v>
      </c>
      <c r="H7044" s="4">
        <v>10886</v>
      </c>
      <c r="I7044" s="3" t="s">
        <v>1462</v>
      </c>
      <c r="J7044" s="3" t="s">
        <v>450</v>
      </c>
      <c r="K7044" s="5">
        <v>2</v>
      </c>
      <c r="L7044" s="3" t="s">
        <v>3</v>
      </c>
      <c r="M7044" s="3" t="s">
        <v>4</v>
      </c>
      <c r="N7044" s="3" t="s">
        <v>897</v>
      </c>
      <c r="O7044" s="1">
        <v>149</v>
      </c>
      <c r="P7044" s="4">
        <v>0</v>
      </c>
      <c r="Q7044" s="10">
        <f t="shared" si="447"/>
        <v>149</v>
      </c>
    </row>
    <row r="7045" spans="2:17" ht="20.25" customHeight="1">
      <c r="B7045" s="10" t="str">
        <f t="shared" si="448"/>
        <v>دستكش ضد برش سبك717</v>
      </c>
      <c r="C7045" s="10" t="str">
        <f t="shared" si="449"/>
        <v>دستكش ضد برش سبك1403/09/06717</v>
      </c>
      <c r="D7045" s="10" t="str">
        <f>IFERROR(IF(تحویلی!$E$1="","",IF(NOSA!O7045=تحویلی!$E$1,تحویلی!$E$1&amp;COUNTIF(NOSA!$O$1:O7045,تحویلی!$E$1),"")),"")</f>
        <v/>
      </c>
      <c r="E7045" s="10" t="str">
        <f t="shared" si="450"/>
        <v>10889717</v>
      </c>
      <c r="F7045" s="10" t="str">
        <f>IFERROR(VLOOKUP(I7045,DATABASE!$N:$O,2,FALSE),"")</f>
        <v>دستكش ضد برش سبك</v>
      </c>
      <c r="G7045" s="3" t="s">
        <v>3648</v>
      </c>
      <c r="H7045" s="4">
        <v>10889</v>
      </c>
      <c r="I7045" s="3" t="s">
        <v>1442</v>
      </c>
      <c r="J7045" s="3" t="s">
        <v>22</v>
      </c>
      <c r="K7045" s="5">
        <v>1</v>
      </c>
      <c r="L7045" s="3" t="s">
        <v>3</v>
      </c>
      <c r="M7045" s="3" t="s">
        <v>47</v>
      </c>
      <c r="N7045" s="3" t="s">
        <v>1213</v>
      </c>
      <c r="O7045" s="1">
        <v>717</v>
      </c>
      <c r="P7045" s="4">
        <v>0</v>
      </c>
      <c r="Q7045" s="10">
        <f t="shared" si="447"/>
        <v>717</v>
      </c>
    </row>
    <row r="7046" spans="2:17" ht="20.25" customHeight="1">
      <c r="B7046" s="10" t="str">
        <f t="shared" si="448"/>
        <v>دستكش ضد برش سبك848</v>
      </c>
      <c r="C7046" s="10" t="str">
        <f t="shared" si="449"/>
        <v>دستكش ضد برش سبك1403/09/06848</v>
      </c>
      <c r="D7046" s="10" t="str">
        <f>IFERROR(IF(تحویلی!$E$1="","",IF(NOSA!O7046=تحویلی!$E$1,تحویلی!$E$1&amp;COUNTIF(NOSA!$O$1:O7046,تحویلی!$E$1),"")),"")</f>
        <v/>
      </c>
      <c r="E7046" s="10" t="str">
        <f t="shared" si="450"/>
        <v>10889848</v>
      </c>
      <c r="F7046" s="10" t="str">
        <f>IFERROR(VLOOKUP(I7046,DATABASE!$N:$O,2,FALSE),"")</f>
        <v>دستكش ضد برش سبك</v>
      </c>
      <c r="G7046" s="3" t="s">
        <v>3648</v>
      </c>
      <c r="H7046" s="4">
        <v>10889</v>
      </c>
      <c r="I7046" s="3" t="s">
        <v>1442</v>
      </c>
      <c r="J7046" s="3" t="s">
        <v>22</v>
      </c>
      <c r="K7046" s="5">
        <v>1</v>
      </c>
      <c r="L7046" s="3" t="s">
        <v>3</v>
      </c>
      <c r="M7046" s="3" t="s">
        <v>47</v>
      </c>
      <c r="N7046" s="3" t="s">
        <v>2845</v>
      </c>
      <c r="O7046" s="1">
        <v>848</v>
      </c>
      <c r="P7046" s="4">
        <v>0</v>
      </c>
      <c r="Q7046" s="10">
        <f t="shared" si="447"/>
        <v>848</v>
      </c>
    </row>
    <row r="7047" spans="2:17" ht="20.25" customHeight="1">
      <c r="B7047" s="10" t="str">
        <f t="shared" si="448"/>
        <v>دستكش ضد برش سبك866</v>
      </c>
      <c r="C7047" s="10" t="str">
        <f t="shared" si="449"/>
        <v>دستكش ضد برش سبك1403/09/06866</v>
      </c>
      <c r="D7047" s="10" t="str">
        <f>IFERROR(IF(تحویلی!$E$1="","",IF(NOSA!O7047=تحویلی!$E$1,تحویلی!$E$1&amp;COUNTIF(NOSA!$O$1:O7047,تحویلی!$E$1),"")),"")</f>
        <v/>
      </c>
      <c r="E7047" s="10" t="str">
        <f t="shared" si="450"/>
        <v>10889866</v>
      </c>
      <c r="F7047" s="10" t="str">
        <f>IFERROR(VLOOKUP(I7047,DATABASE!$N:$O,2,FALSE),"")</f>
        <v>دستكش ضد برش سبك</v>
      </c>
      <c r="G7047" s="3" t="s">
        <v>3648</v>
      </c>
      <c r="H7047" s="4">
        <v>10889</v>
      </c>
      <c r="I7047" s="3" t="s">
        <v>1442</v>
      </c>
      <c r="J7047" s="3" t="s">
        <v>22</v>
      </c>
      <c r="K7047" s="5">
        <v>1</v>
      </c>
      <c r="L7047" s="3" t="s">
        <v>3</v>
      </c>
      <c r="M7047" s="3" t="s">
        <v>47</v>
      </c>
      <c r="N7047" s="3" t="s">
        <v>3230</v>
      </c>
      <c r="O7047" s="1">
        <v>866</v>
      </c>
      <c r="P7047" s="4">
        <v>0</v>
      </c>
      <c r="Q7047" s="10">
        <f t="shared" si="447"/>
        <v>866</v>
      </c>
    </row>
    <row r="7048" spans="2:17" ht="20.25" customHeight="1">
      <c r="B7048" s="10" t="str">
        <f t="shared" si="448"/>
        <v>دستكش كف مواد سبك460</v>
      </c>
      <c r="C7048" s="10" t="str">
        <f t="shared" si="449"/>
        <v>دستكش كف مواد سبك1403/09/06460</v>
      </c>
      <c r="D7048" s="10" t="str">
        <f>IFERROR(IF(تحویلی!$E$1="","",IF(NOSA!O7048=تحویلی!$E$1,تحویلی!$E$1&amp;COUNTIF(NOSA!$O$1:O7048,تحویلی!$E$1),"")),"")</f>
        <v/>
      </c>
      <c r="E7048" s="10" t="str">
        <f t="shared" si="450"/>
        <v>10982460</v>
      </c>
      <c r="F7048" s="10" t="str">
        <f>IFERROR(VLOOKUP(I7048,DATABASE!$N:$O,2,FALSE),"")</f>
        <v>دستكش كف مواد سبك</v>
      </c>
      <c r="G7048" s="3" t="s">
        <v>3648</v>
      </c>
      <c r="H7048" s="4">
        <v>10982</v>
      </c>
      <c r="I7048" s="3" t="s">
        <v>1456</v>
      </c>
      <c r="J7048" s="3" t="s">
        <v>2</v>
      </c>
      <c r="K7048" s="5">
        <v>1</v>
      </c>
      <c r="L7048" s="3" t="s">
        <v>3</v>
      </c>
      <c r="M7048" s="3" t="s">
        <v>47</v>
      </c>
      <c r="N7048" s="3" t="s">
        <v>2765</v>
      </c>
      <c r="O7048" s="1">
        <v>460</v>
      </c>
      <c r="P7048" s="4">
        <v>0</v>
      </c>
      <c r="Q7048" s="10">
        <f t="shared" si="447"/>
        <v>460</v>
      </c>
    </row>
    <row r="7049" spans="2:17" ht="20.25" customHeight="1">
      <c r="B7049" s="10" t="str">
        <f t="shared" si="448"/>
        <v>دستكش ضد برش سبك580</v>
      </c>
      <c r="C7049" s="10" t="str">
        <f t="shared" si="449"/>
        <v>دستكش ضد برش سبك1403/09/06580</v>
      </c>
      <c r="D7049" s="10" t="str">
        <f>IFERROR(IF(تحویلی!$E$1="","",IF(NOSA!O7049=تحویلی!$E$1,تحویلی!$E$1&amp;COUNTIF(NOSA!$O$1:O7049,تحویلی!$E$1),"")),"")</f>
        <v/>
      </c>
      <c r="E7049" s="10" t="str">
        <f t="shared" si="450"/>
        <v>10913580</v>
      </c>
      <c r="F7049" s="10" t="str">
        <f>IFERROR(VLOOKUP(I7049,DATABASE!$N:$O,2,FALSE),"")</f>
        <v>دستكش ضد برش سبك</v>
      </c>
      <c r="G7049" s="3" t="s">
        <v>3648</v>
      </c>
      <c r="H7049" s="4">
        <v>10913</v>
      </c>
      <c r="I7049" s="3" t="s">
        <v>1442</v>
      </c>
      <c r="J7049" s="3" t="s">
        <v>22</v>
      </c>
      <c r="K7049" s="5">
        <v>1</v>
      </c>
      <c r="L7049" s="3" t="s">
        <v>3</v>
      </c>
      <c r="M7049" s="3" t="s">
        <v>47</v>
      </c>
      <c r="N7049" s="3" t="s">
        <v>132</v>
      </c>
      <c r="O7049" s="1">
        <v>580</v>
      </c>
      <c r="P7049" s="4">
        <v>0</v>
      </c>
      <c r="Q7049" s="10">
        <f t="shared" si="447"/>
        <v>580</v>
      </c>
    </row>
    <row r="7050" spans="2:17" ht="20.25" customHeight="1">
      <c r="B7050" s="10" t="str">
        <f t="shared" si="448"/>
        <v>829</v>
      </c>
      <c r="C7050" s="10" t="str">
        <f t="shared" si="449"/>
        <v>1403/09/06829</v>
      </c>
      <c r="D7050" s="10" t="str">
        <f>IFERROR(IF(تحویلی!$E$1="","",IF(NOSA!O7050=تحویلی!$E$1,تحویلی!$E$1&amp;COUNTIF(NOSA!$O$1:O7050,تحویلی!$E$1),"")),"")</f>
        <v/>
      </c>
      <c r="E7050" s="10" t="str">
        <f t="shared" si="450"/>
        <v>10914829</v>
      </c>
      <c r="F7050" s="10" t="str">
        <f>IFERROR(VLOOKUP(I7050,DATABASE!$N:$O,2,FALSE),"")</f>
        <v/>
      </c>
      <c r="G7050" s="3" t="s">
        <v>3648</v>
      </c>
      <c r="H7050" s="4">
        <v>10914</v>
      </c>
      <c r="I7050" s="3" t="s">
        <v>2699</v>
      </c>
      <c r="J7050" s="3" t="s">
        <v>7</v>
      </c>
      <c r="K7050" s="5">
        <v>1</v>
      </c>
      <c r="L7050" s="3" t="s">
        <v>8</v>
      </c>
      <c r="M7050" s="3" t="s">
        <v>4</v>
      </c>
      <c r="N7050" s="3" t="s">
        <v>129</v>
      </c>
      <c r="O7050" s="1">
        <v>829</v>
      </c>
      <c r="P7050" s="4">
        <v>1</v>
      </c>
      <c r="Q7050" s="10">
        <f t="shared" si="447"/>
        <v>829</v>
      </c>
    </row>
    <row r="7051" spans="2:17" ht="20.25" customHeight="1">
      <c r="B7051" s="10" t="str">
        <f t="shared" si="448"/>
        <v>دستكش كف مواد سبك719</v>
      </c>
      <c r="C7051" s="10" t="str">
        <f t="shared" si="449"/>
        <v>دستكش كف مواد سبك1403/09/06719</v>
      </c>
      <c r="D7051" s="10" t="str">
        <f>IFERROR(IF(تحویلی!$E$1="","",IF(NOSA!O7051=تحویلی!$E$1,تحویلی!$E$1&amp;COUNTIF(NOSA!$O$1:O7051,تحویلی!$E$1),"")),"")</f>
        <v/>
      </c>
      <c r="E7051" s="10" t="str">
        <f t="shared" si="450"/>
        <v>10917719</v>
      </c>
      <c r="F7051" s="10" t="str">
        <f>IFERROR(VLOOKUP(I7051,DATABASE!$N:$O,2,FALSE),"")</f>
        <v>دستكش كف مواد سبك</v>
      </c>
      <c r="G7051" s="3" t="s">
        <v>3648</v>
      </c>
      <c r="H7051" s="4">
        <v>10917</v>
      </c>
      <c r="I7051" s="3" t="s">
        <v>1456</v>
      </c>
      <c r="J7051" s="3" t="s">
        <v>2</v>
      </c>
      <c r="K7051" s="5">
        <v>1</v>
      </c>
      <c r="L7051" s="3" t="s">
        <v>3</v>
      </c>
      <c r="M7051" s="3" t="s">
        <v>47</v>
      </c>
      <c r="N7051" s="3" t="s">
        <v>395</v>
      </c>
      <c r="O7051" s="1">
        <v>719</v>
      </c>
      <c r="P7051" s="4">
        <v>0</v>
      </c>
      <c r="Q7051" s="10">
        <f t="shared" si="447"/>
        <v>719</v>
      </c>
    </row>
    <row r="7052" spans="2:17" ht="20.25" customHeight="1">
      <c r="B7052" s="10" t="str">
        <f t="shared" si="448"/>
        <v>لباس كار كارشناسي702</v>
      </c>
      <c r="C7052" s="10" t="str">
        <f t="shared" si="449"/>
        <v>لباس كار كارشناسي1403/09/07702</v>
      </c>
      <c r="D7052" s="10" t="str">
        <f>IFERROR(IF(تحویلی!$E$1="","",IF(NOSA!O7052=تحویلی!$E$1,تحویلی!$E$1&amp;COUNTIF(NOSA!$O$1:O7052,تحویلی!$E$1),"")),"")</f>
        <v/>
      </c>
      <c r="E7052" s="10" t="str">
        <f t="shared" si="450"/>
        <v>10920702</v>
      </c>
      <c r="F7052" s="10" t="str">
        <f>IFERROR(VLOOKUP(I7052,DATABASE!$N:$O,2,FALSE),"")</f>
        <v>لباس كار كارشناسي</v>
      </c>
      <c r="G7052" s="3" t="s">
        <v>3649</v>
      </c>
      <c r="H7052" s="4">
        <v>10920</v>
      </c>
      <c r="I7052" s="3" t="s">
        <v>2347</v>
      </c>
      <c r="J7052" s="3" t="s">
        <v>2781</v>
      </c>
      <c r="K7052" s="5">
        <v>1</v>
      </c>
      <c r="L7052" s="3" t="s">
        <v>28</v>
      </c>
      <c r="M7052" s="3" t="s">
        <v>40</v>
      </c>
      <c r="N7052" s="3" t="s">
        <v>170</v>
      </c>
      <c r="O7052" s="1">
        <v>702</v>
      </c>
      <c r="P7052" s="4">
        <v>0</v>
      </c>
      <c r="Q7052" s="10">
        <f t="shared" ref="Q7052:Q7115" si="451">VALUE(O7052)</f>
        <v>702</v>
      </c>
    </row>
    <row r="7053" spans="2:17" ht="20.25" customHeight="1">
      <c r="B7053" s="10" t="str">
        <f t="shared" si="448"/>
        <v>دستكش ضد برش سبك938</v>
      </c>
      <c r="C7053" s="10" t="str">
        <f t="shared" si="449"/>
        <v>دستكش ضد برش سبك1403/09/07938</v>
      </c>
      <c r="D7053" s="10" t="str">
        <f>IFERROR(IF(تحویلی!$E$1="","",IF(NOSA!O7053=تحویلی!$E$1,تحویلی!$E$1&amp;COUNTIF(NOSA!$O$1:O7053,تحویلی!$E$1),"")),"")</f>
        <v/>
      </c>
      <c r="E7053" s="10" t="str">
        <f t="shared" si="450"/>
        <v>10924938</v>
      </c>
      <c r="F7053" s="10" t="str">
        <f>IFERROR(VLOOKUP(I7053,DATABASE!$N:$O,2,FALSE),"")</f>
        <v>دستكش ضد برش سبك</v>
      </c>
      <c r="G7053" s="3" t="s">
        <v>3649</v>
      </c>
      <c r="H7053" s="4">
        <v>10924</v>
      </c>
      <c r="I7053" s="3" t="s">
        <v>1442</v>
      </c>
      <c r="J7053" s="3" t="s">
        <v>22</v>
      </c>
      <c r="K7053" s="5">
        <v>1</v>
      </c>
      <c r="L7053" s="3" t="s">
        <v>3</v>
      </c>
      <c r="M7053" s="3" t="s">
        <v>47</v>
      </c>
      <c r="N7053" s="3" t="s">
        <v>3974</v>
      </c>
      <c r="O7053" s="1">
        <v>938</v>
      </c>
      <c r="P7053" s="4">
        <v>0</v>
      </c>
      <c r="Q7053" s="10">
        <f t="shared" si="451"/>
        <v>938</v>
      </c>
    </row>
    <row r="7054" spans="2:17" ht="20.25" customHeight="1">
      <c r="B7054" s="10" t="str">
        <f t="shared" si="448"/>
        <v>لباس كار ديرسوز(بلوز و شلوار)10006</v>
      </c>
      <c r="C7054" s="10" t="str">
        <f t="shared" si="449"/>
        <v>لباس كار ديرسوز(بلوز و شلوار)1403/09/0710006</v>
      </c>
      <c r="D7054" s="10" t="str">
        <f>IFERROR(IF(تحویلی!$E$1="","",IF(NOSA!O7054=تحویلی!$E$1,تحویلی!$E$1&amp;COUNTIF(NOSA!$O$1:O7054,تحویلی!$E$1),"")),"")</f>
        <v/>
      </c>
      <c r="E7054" s="10" t="str">
        <f t="shared" si="450"/>
        <v>1093210006</v>
      </c>
      <c r="F7054" s="10" t="str">
        <f>IFERROR(VLOOKUP(I7054,DATABASE!$N:$O,2,FALSE),"")</f>
        <v>لباس كار ديرسوز(بلوز و شلوار)</v>
      </c>
      <c r="G7054" s="3" t="s">
        <v>3649</v>
      </c>
      <c r="H7054" s="4">
        <v>10932</v>
      </c>
      <c r="I7054" s="3" t="s">
        <v>1634</v>
      </c>
      <c r="J7054" s="3" t="s">
        <v>1635</v>
      </c>
      <c r="K7054" s="5">
        <v>1</v>
      </c>
      <c r="L7054" s="3" t="s">
        <v>28</v>
      </c>
      <c r="M7054" s="3" t="s">
        <v>9</v>
      </c>
      <c r="N7054" s="3" t="s">
        <v>4012</v>
      </c>
      <c r="O7054" s="1">
        <v>10006</v>
      </c>
      <c r="P7054" s="4">
        <v>0</v>
      </c>
      <c r="Q7054" s="10">
        <f t="shared" si="451"/>
        <v>10006</v>
      </c>
    </row>
    <row r="7055" spans="2:17" ht="20.25" customHeight="1">
      <c r="B7055" s="10" t="str">
        <f t="shared" ref="B7055:B7118" si="452">F7055&amp;Q7055</f>
        <v>پوتين ايمني نسوز10006</v>
      </c>
      <c r="C7055" s="10" t="str">
        <f t="shared" ref="C7055:C7118" si="453">F7055&amp;G7055&amp;O7055</f>
        <v>پوتين ايمني نسوز1403/09/0710006</v>
      </c>
      <c r="D7055" s="10" t="str">
        <f>IFERROR(IF(تحویلی!$E$1="","",IF(NOSA!O7055=تحویلی!$E$1,تحویلی!$E$1&amp;COUNTIF(NOSA!$O$1:O7055,تحویلی!$E$1),"")),"")</f>
        <v/>
      </c>
      <c r="E7055" s="10" t="str">
        <f t="shared" ref="E7055:E7118" si="454">H7055&amp;O7055</f>
        <v>1093210006</v>
      </c>
      <c r="F7055" s="10" t="str">
        <f>IFERROR(VLOOKUP(I7055,DATABASE!$N:$O,2,FALSE),"")</f>
        <v>پوتين ايمني نسوز</v>
      </c>
      <c r="G7055" s="3" t="s">
        <v>3649</v>
      </c>
      <c r="H7055" s="4">
        <v>10932</v>
      </c>
      <c r="I7055" s="3" t="s">
        <v>1648</v>
      </c>
      <c r="J7055" s="3" t="s">
        <v>1649</v>
      </c>
      <c r="K7055" s="5">
        <v>1</v>
      </c>
      <c r="L7055" s="3" t="s">
        <v>3</v>
      </c>
      <c r="M7055" s="3" t="s">
        <v>9</v>
      </c>
      <c r="N7055" s="3" t="s">
        <v>4012</v>
      </c>
      <c r="O7055" s="1">
        <v>10006</v>
      </c>
      <c r="P7055" s="4">
        <v>0</v>
      </c>
      <c r="Q7055" s="10">
        <f t="shared" si="451"/>
        <v>10006</v>
      </c>
    </row>
    <row r="7056" spans="2:17" ht="20.25" customHeight="1">
      <c r="B7056" s="10" t="str">
        <f t="shared" si="452"/>
        <v>كلاه ايمني10006</v>
      </c>
      <c r="C7056" s="10" t="str">
        <f t="shared" si="453"/>
        <v>كلاه ايمني1403/09/0710006</v>
      </c>
      <c r="D7056" s="10" t="str">
        <f>IFERROR(IF(تحویلی!$E$1="","",IF(NOSA!O7056=تحویلی!$E$1,تحویلی!$E$1&amp;COUNTIF(NOSA!$O$1:O7056,تحویلی!$E$1),"")),"")</f>
        <v/>
      </c>
      <c r="E7056" s="10" t="str">
        <f t="shared" si="454"/>
        <v>1093210006</v>
      </c>
      <c r="F7056" s="10" t="str">
        <f>IFERROR(VLOOKUP(I7056,DATABASE!$N:$O,2,FALSE),"")</f>
        <v>كلاه ايمني</v>
      </c>
      <c r="G7056" s="3" t="s">
        <v>3649</v>
      </c>
      <c r="H7056" s="4">
        <v>10932</v>
      </c>
      <c r="I7056" s="3" t="s">
        <v>1505</v>
      </c>
      <c r="J7056" s="3" t="s">
        <v>1628</v>
      </c>
      <c r="K7056" s="5">
        <v>1</v>
      </c>
      <c r="L7056" s="3" t="s">
        <v>8</v>
      </c>
      <c r="M7056" s="3" t="s">
        <v>9</v>
      </c>
      <c r="N7056" s="3" t="s">
        <v>4012</v>
      </c>
      <c r="O7056" s="1">
        <v>10006</v>
      </c>
      <c r="P7056" s="4">
        <v>0</v>
      </c>
      <c r="Q7056" s="10">
        <f t="shared" si="451"/>
        <v>10006</v>
      </c>
    </row>
    <row r="7057" spans="2:17" ht="20.25" customHeight="1">
      <c r="B7057" s="10" t="str">
        <f t="shared" si="452"/>
        <v>10006</v>
      </c>
      <c r="C7057" s="10" t="str">
        <f t="shared" si="453"/>
        <v>1403/09/0710006</v>
      </c>
      <c r="D7057" s="10" t="str">
        <f>IFERROR(IF(تحویلی!$E$1="","",IF(NOSA!O7057=تحویلی!$E$1,تحویلی!$E$1&amp;COUNTIF(NOSA!$O$1:O7057,تحویلی!$E$1),"")),"")</f>
        <v/>
      </c>
      <c r="E7057" s="10" t="str">
        <f t="shared" si="454"/>
        <v>1093210006</v>
      </c>
      <c r="F7057" s="10" t="str">
        <f>IFERROR(VLOOKUP(I7057,DATABASE!$N:$O,2,FALSE),"")</f>
        <v/>
      </c>
      <c r="G7057" s="3" t="s">
        <v>3649</v>
      </c>
      <c r="H7057" s="4">
        <v>10932</v>
      </c>
      <c r="I7057" s="3" t="s">
        <v>2699</v>
      </c>
      <c r="J7057" s="3" t="s">
        <v>7</v>
      </c>
      <c r="K7057" s="5">
        <v>1</v>
      </c>
      <c r="L7057" s="3" t="s">
        <v>8</v>
      </c>
      <c r="M7057" s="3" t="s">
        <v>9</v>
      </c>
      <c r="N7057" s="3" t="s">
        <v>4012</v>
      </c>
      <c r="O7057" s="1">
        <v>10006</v>
      </c>
      <c r="P7057" s="4">
        <v>0</v>
      </c>
      <c r="Q7057" s="10">
        <f t="shared" si="451"/>
        <v>10006</v>
      </c>
    </row>
    <row r="7058" spans="2:17" ht="20.25" customHeight="1">
      <c r="B7058" s="10" t="str">
        <f t="shared" si="452"/>
        <v>فيلتر ماسك نيم صورت (3M) مدل 209110006</v>
      </c>
      <c r="C7058" s="10" t="str">
        <f t="shared" si="453"/>
        <v>فيلتر ماسك نيم صورت (3M) مدل 20911403/09/0710006</v>
      </c>
      <c r="D7058" s="10" t="str">
        <f>IFERROR(IF(تحویلی!$E$1="","",IF(NOSA!O7058=تحویلی!$E$1,تحویلی!$E$1&amp;COUNTIF(NOSA!$O$1:O7058,تحویلی!$E$1),"")),"")</f>
        <v/>
      </c>
      <c r="E7058" s="10" t="str">
        <f t="shared" si="454"/>
        <v>1093210006</v>
      </c>
      <c r="F7058" s="10" t="str">
        <f>IFERROR(VLOOKUP(I7058,DATABASE!$N:$O,2,FALSE),"")</f>
        <v>فيلتر ماسك نيم صورت (3M) مدل 2091</v>
      </c>
      <c r="G7058" s="3" t="s">
        <v>3649</v>
      </c>
      <c r="H7058" s="4">
        <v>10932</v>
      </c>
      <c r="I7058" s="3" t="s">
        <v>1475</v>
      </c>
      <c r="J7058" s="3" t="s">
        <v>53</v>
      </c>
      <c r="K7058" s="5">
        <v>1</v>
      </c>
      <c r="L7058" s="3" t="s">
        <v>8</v>
      </c>
      <c r="M7058" s="3" t="s">
        <v>9</v>
      </c>
      <c r="N7058" s="3" t="s">
        <v>4012</v>
      </c>
      <c r="O7058" s="1">
        <v>10006</v>
      </c>
      <c r="P7058" s="4">
        <v>0</v>
      </c>
      <c r="Q7058" s="10">
        <f t="shared" si="451"/>
        <v>10006</v>
      </c>
    </row>
    <row r="7059" spans="2:17" ht="20.25" customHeight="1">
      <c r="B7059" s="10" t="str">
        <f t="shared" si="452"/>
        <v>ماسك نيم صورت دو فيلتره (3M)10006</v>
      </c>
      <c r="C7059" s="10" t="str">
        <f t="shared" si="453"/>
        <v>ماسك نيم صورت دو فيلتره (3M)1403/09/0710006</v>
      </c>
      <c r="D7059" s="10" t="str">
        <f>IFERROR(IF(تحویلی!$E$1="","",IF(NOSA!O7059=تحویلی!$E$1,تحویلی!$E$1&amp;COUNTIF(NOSA!$O$1:O7059,تحویلی!$E$1),"")),"")</f>
        <v/>
      </c>
      <c r="E7059" s="10" t="str">
        <f t="shared" si="454"/>
        <v>1093210006</v>
      </c>
      <c r="F7059" s="10" t="str">
        <f>IFERROR(VLOOKUP(I7059,DATABASE!$N:$O,2,FALSE),"")</f>
        <v>ماسك نيم صورت دو فيلتره (3M)</v>
      </c>
      <c r="G7059" s="3" t="s">
        <v>3649</v>
      </c>
      <c r="H7059" s="4">
        <v>10932</v>
      </c>
      <c r="I7059" s="3" t="s">
        <v>1503</v>
      </c>
      <c r="J7059" s="3" t="s">
        <v>151</v>
      </c>
      <c r="K7059" s="5">
        <v>1</v>
      </c>
      <c r="L7059" s="3" t="s">
        <v>8</v>
      </c>
      <c r="M7059" s="3" t="s">
        <v>9</v>
      </c>
      <c r="N7059" s="3" t="s">
        <v>4012</v>
      </c>
      <c r="O7059" s="1">
        <v>10006</v>
      </c>
      <c r="P7059" s="4">
        <v>0</v>
      </c>
      <c r="Q7059" s="10">
        <f t="shared" si="451"/>
        <v>10006</v>
      </c>
    </row>
    <row r="7060" spans="2:17" ht="20.25" customHeight="1">
      <c r="B7060" s="10" t="str">
        <f t="shared" si="452"/>
        <v>دستكش ضد برش سبك10006</v>
      </c>
      <c r="C7060" s="10" t="str">
        <f t="shared" si="453"/>
        <v>دستكش ضد برش سبك1403/09/0710006</v>
      </c>
      <c r="D7060" s="10" t="str">
        <f>IFERROR(IF(تحویلی!$E$1="","",IF(NOSA!O7060=تحویلی!$E$1,تحویلی!$E$1&amp;COUNTIF(NOSA!$O$1:O7060,تحویلی!$E$1),"")),"")</f>
        <v/>
      </c>
      <c r="E7060" s="10" t="str">
        <f t="shared" si="454"/>
        <v>1093310006</v>
      </c>
      <c r="F7060" s="10" t="str">
        <f>IFERROR(VLOOKUP(I7060,DATABASE!$N:$O,2,FALSE),"")</f>
        <v>دستكش ضد برش سبك</v>
      </c>
      <c r="G7060" s="3" t="s">
        <v>3649</v>
      </c>
      <c r="H7060" s="4">
        <v>10933</v>
      </c>
      <c r="I7060" s="3" t="s">
        <v>1442</v>
      </c>
      <c r="J7060" s="3" t="s">
        <v>22</v>
      </c>
      <c r="K7060" s="5">
        <v>1</v>
      </c>
      <c r="L7060" s="3" t="s">
        <v>3</v>
      </c>
      <c r="M7060" s="3" t="s">
        <v>9</v>
      </c>
      <c r="N7060" s="3" t="s">
        <v>4012</v>
      </c>
      <c r="O7060" s="1">
        <v>10006</v>
      </c>
      <c r="P7060" s="4">
        <v>0</v>
      </c>
      <c r="Q7060" s="10">
        <f t="shared" si="451"/>
        <v>10006</v>
      </c>
    </row>
    <row r="7061" spans="2:17" ht="20.25" customHeight="1">
      <c r="B7061" s="10" t="str">
        <f t="shared" si="452"/>
        <v>گوشي اير پلاگ10006</v>
      </c>
      <c r="C7061" s="10" t="str">
        <f t="shared" si="453"/>
        <v>گوشي اير پلاگ1403/09/0710006</v>
      </c>
      <c r="D7061" s="10" t="str">
        <f>IFERROR(IF(تحویلی!$E$1="","",IF(NOSA!O7061=تحویلی!$E$1,تحویلی!$E$1&amp;COUNTIF(NOSA!$O$1:O7061,تحویلی!$E$1),"")),"")</f>
        <v/>
      </c>
      <c r="E7061" s="10" t="str">
        <f t="shared" si="454"/>
        <v>1093310006</v>
      </c>
      <c r="F7061" s="10" t="str">
        <f>IFERROR(VLOOKUP(I7061,DATABASE!$N:$O,2,FALSE),"")</f>
        <v>گوشي اير پلاگ</v>
      </c>
      <c r="G7061" s="3" t="s">
        <v>3649</v>
      </c>
      <c r="H7061" s="4">
        <v>10933</v>
      </c>
      <c r="I7061" s="3" t="s">
        <v>1581</v>
      </c>
      <c r="J7061" s="3" t="s">
        <v>124</v>
      </c>
      <c r="K7061" s="5">
        <v>1</v>
      </c>
      <c r="L7061" s="3" t="s">
        <v>8</v>
      </c>
      <c r="M7061" s="3" t="s">
        <v>9</v>
      </c>
      <c r="N7061" s="3" t="s">
        <v>4012</v>
      </c>
      <c r="O7061" s="1">
        <v>10006</v>
      </c>
      <c r="P7061" s="4">
        <v>0</v>
      </c>
      <c r="Q7061" s="10">
        <f t="shared" si="451"/>
        <v>10006</v>
      </c>
    </row>
    <row r="7062" spans="2:17" ht="20.25" customHeight="1">
      <c r="B7062" s="10" t="str">
        <f t="shared" si="452"/>
        <v>10006</v>
      </c>
      <c r="C7062" s="10" t="str">
        <f t="shared" si="453"/>
        <v>1403/09/0710006</v>
      </c>
      <c r="D7062" s="10" t="str">
        <f>IFERROR(IF(تحویلی!$E$1="","",IF(NOSA!O7062=تحویلی!$E$1,تحویلی!$E$1&amp;COUNTIF(NOSA!$O$1:O7062,تحویلی!$E$1),"")),"")</f>
        <v/>
      </c>
      <c r="E7062" s="10" t="str">
        <f t="shared" si="454"/>
        <v>1093310006</v>
      </c>
      <c r="F7062" s="10" t="str">
        <f>IFERROR(VLOOKUP(I7062,DATABASE!$N:$O,2,FALSE),"")</f>
        <v/>
      </c>
      <c r="G7062" s="3" t="s">
        <v>3649</v>
      </c>
      <c r="H7062" s="4">
        <v>10933</v>
      </c>
      <c r="I7062" s="3" t="s">
        <v>3559</v>
      </c>
      <c r="J7062" s="3" t="s">
        <v>3560</v>
      </c>
      <c r="K7062" s="5">
        <v>1</v>
      </c>
      <c r="L7062" s="3" t="s">
        <v>8</v>
      </c>
      <c r="M7062" s="3" t="s">
        <v>9</v>
      </c>
      <c r="N7062" s="3" t="s">
        <v>4012</v>
      </c>
      <c r="O7062" s="1">
        <v>10006</v>
      </c>
      <c r="P7062" s="4">
        <v>0</v>
      </c>
      <c r="Q7062" s="10">
        <f t="shared" si="451"/>
        <v>10006</v>
      </c>
    </row>
    <row r="7063" spans="2:17" ht="20.25" customHeight="1">
      <c r="B7063" s="10" t="str">
        <f t="shared" si="452"/>
        <v>عينك گاگل10006</v>
      </c>
      <c r="C7063" s="10" t="str">
        <f t="shared" si="453"/>
        <v>عينك گاگل1403/09/0710006</v>
      </c>
      <c r="D7063" s="10" t="str">
        <f>IFERROR(IF(تحویلی!$E$1="","",IF(NOSA!O7063=تحویلی!$E$1,تحویلی!$E$1&amp;COUNTIF(NOSA!$O$1:O7063,تحویلی!$E$1),"")),"")</f>
        <v/>
      </c>
      <c r="E7063" s="10" t="str">
        <f t="shared" si="454"/>
        <v>1093310006</v>
      </c>
      <c r="F7063" s="10" t="str">
        <f>IFERROR(VLOOKUP(I7063,DATABASE!$N:$O,2,FALSE),"")</f>
        <v>عينك گاگل</v>
      </c>
      <c r="G7063" s="3" t="s">
        <v>3649</v>
      </c>
      <c r="H7063" s="4">
        <v>10933</v>
      </c>
      <c r="I7063" s="3" t="s">
        <v>1555</v>
      </c>
      <c r="J7063" s="3" t="s">
        <v>1556</v>
      </c>
      <c r="K7063" s="5">
        <v>1</v>
      </c>
      <c r="L7063" s="3" t="s">
        <v>8</v>
      </c>
      <c r="M7063" s="3" t="s">
        <v>9</v>
      </c>
      <c r="N7063" s="3" t="s">
        <v>4012</v>
      </c>
      <c r="O7063" s="1">
        <v>10006</v>
      </c>
      <c r="P7063" s="4">
        <v>0</v>
      </c>
      <c r="Q7063" s="10">
        <f t="shared" si="451"/>
        <v>10006</v>
      </c>
    </row>
    <row r="7064" spans="2:17" ht="20.25" customHeight="1">
      <c r="B7064" s="10" t="str">
        <f t="shared" si="452"/>
        <v>لباس كار ديرسوز(بلوز و شلوار)10003</v>
      </c>
      <c r="C7064" s="10" t="str">
        <f t="shared" si="453"/>
        <v>لباس كار ديرسوز(بلوز و شلوار)1403/09/0710003</v>
      </c>
      <c r="D7064" s="10" t="str">
        <f>IFERROR(IF(تحویلی!$E$1="","",IF(NOSA!O7064=تحویلی!$E$1,تحویلی!$E$1&amp;COUNTIF(NOSA!$O$1:O7064,تحویلی!$E$1),"")),"")</f>
        <v/>
      </c>
      <c r="E7064" s="10" t="str">
        <f t="shared" si="454"/>
        <v>1093410003</v>
      </c>
      <c r="F7064" s="10" t="str">
        <f>IFERROR(VLOOKUP(I7064,DATABASE!$N:$O,2,FALSE),"")</f>
        <v>لباس كار ديرسوز(بلوز و شلوار)</v>
      </c>
      <c r="G7064" s="3" t="s">
        <v>3649</v>
      </c>
      <c r="H7064" s="4">
        <v>10934</v>
      </c>
      <c r="I7064" s="3" t="s">
        <v>1634</v>
      </c>
      <c r="J7064" s="3" t="s">
        <v>1635</v>
      </c>
      <c r="K7064" s="5">
        <v>1</v>
      </c>
      <c r="L7064" s="3" t="s">
        <v>28</v>
      </c>
      <c r="M7064" s="3" t="s">
        <v>9</v>
      </c>
      <c r="N7064" s="3" t="s">
        <v>4013</v>
      </c>
      <c r="O7064" s="1">
        <v>10003</v>
      </c>
      <c r="P7064" s="4">
        <v>0</v>
      </c>
      <c r="Q7064" s="10">
        <f t="shared" si="451"/>
        <v>10003</v>
      </c>
    </row>
    <row r="7065" spans="2:17" ht="20.25" customHeight="1">
      <c r="B7065" s="10" t="str">
        <f t="shared" si="452"/>
        <v>پوتين ايمني نسوز10003</v>
      </c>
      <c r="C7065" s="10" t="str">
        <f t="shared" si="453"/>
        <v>پوتين ايمني نسوز1403/09/0710003</v>
      </c>
      <c r="D7065" s="10" t="str">
        <f>IFERROR(IF(تحویلی!$E$1="","",IF(NOSA!O7065=تحویلی!$E$1,تحویلی!$E$1&amp;COUNTIF(NOSA!$O$1:O7065,تحویلی!$E$1),"")),"")</f>
        <v/>
      </c>
      <c r="E7065" s="10" t="str">
        <f t="shared" si="454"/>
        <v>1093410003</v>
      </c>
      <c r="F7065" s="10" t="str">
        <f>IFERROR(VLOOKUP(I7065,DATABASE!$N:$O,2,FALSE),"")</f>
        <v>پوتين ايمني نسوز</v>
      </c>
      <c r="G7065" s="3" t="s">
        <v>3649</v>
      </c>
      <c r="H7065" s="4">
        <v>10934</v>
      </c>
      <c r="I7065" s="3" t="s">
        <v>1528</v>
      </c>
      <c r="J7065" s="3" t="s">
        <v>1654</v>
      </c>
      <c r="K7065" s="5">
        <v>1</v>
      </c>
      <c r="L7065" s="3" t="s">
        <v>3</v>
      </c>
      <c r="M7065" s="3" t="s">
        <v>9</v>
      </c>
      <c r="N7065" s="3" t="s">
        <v>4013</v>
      </c>
      <c r="O7065" s="1">
        <v>10003</v>
      </c>
      <c r="P7065" s="4">
        <v>0</v>
      </c>
      <c r="Q7065" s="10">
        <f t="shared" si="451"/>
        <v>10003</v>
      </c>
    </row>
    <row r="7066" spans="2:17" ht="20.25" customHeight="1">
      <c r="B7066" s="10" t="str">
        <f t="shared" si="452"/>
        <v>كلاه ايمني10003</v>
      </c>
      <c r="C7066" s="10" t="str">
        <f t="shared" si="453"/>
        <v>كلاه ايمني1403/09/0710003</v>
      </c>
      <c r="D7066" s="10" t="str">
        <f>IFERROR(IF(تحویلی!$E$1="","",IF(NOSA!O7066=تحویلی!$E$1,تحویلی!$E$1&amp;COUNTIF(NOSA!$O$1:O7066,تحویلی!$E$1),"")),"")</f>
        <v/>
      </c>
      <c r="E7066" s="10" t="str">
        <f t="shared" si="454"/>
        <v>1093410003</v>
      </c>
      <c r="F7066" s="10" t="str">
        <f>IFERROR(VLOOKUP(I7066,DATABASE!$N:$O,2,FALSE),"")</f>
        <v>كلاه ايمني</v>
      </c>
      <c r="G7066" s="3" t="s">
        <v>3649</v>
      </c>
      <c r="H7066" s="4">
        <v>10934</v>
      </c>
      <c r="I7066" s="3" t="s">
        <v>1505</v>
      </c>
      <c r="J7066" s="3" t="s">
        <v>1628</v>
      </c>
      <c r="K7066" s="5">
        <v>1</v>
      </c>
      <c r="L7066" s="3" t="s">
        <v>8</v>
      </c>
      <c r="M7066" s="3" t="s">
        <v>9</v>
      </c>
      <c r="N7066" s="3" t="s">
        <v>4013</v>
      </c>
      <c r="O7066" s="1">
        <v>10003</v>
      </c>
      <c r="P7066" s="4">
        <v>0</v>
      </c>
      <c r="Q7066" s="10">
        <f t="shared" si="451"/>
        <v>10003</v>
      </c>
    </row>
    <row r="7067" spans="2:17" ht="20.25" customHeight="1">
      <c r="B7067" s="10" t="str">
        <f t="shared" si="452"/>
        <v>10003</v>
      </c>
      <c r="C7067" s="10" t="str">
        <f t="shared" si="453"/>
        <v>1403/09/0710003</v>
      </c>
      <c r="D7067" s="10" t="str">
        <f>IFERROR(IF(تحویلی!$E$1="","",IF(NOSA!O7067=تحویلی!$E$1,تحویلی!$E$1&amp;COUNTIF(NOSA!$O$1:O7067,تحویلی!$E$1),"")),"")</f>
        <v/>
      </c>
      <c r="E7067" s="10" t="str">
        <f t="shared" si="454"/>
        <v>1093410003</v>
      </c>
      <c r="F7067" s="10" t="str">
        <f>IFERROR(VLOOKUP(I7067,DATABASE!$N:$O,2,FALSE),"")</f>
        <v/>
      </c>
      <c r="G7067" s="3" t="s">
        <v>3649</v>
      </c>
      <c r="H7067" s="4">
        <v>10934</v>
      </c>
      <c r="I7067" s="3" t="s">
        <v>2699</v>
      </c>
      <c r="J7067" s="3" t="s">
        <v>7</v>
      </c>
      <c r="K7067" s="5">
        <v>1</v>
      </c>
      <c r="L7067" s="3" t="s">
        <v>8</v>
      </c>
      <c r="M7067" s="3" t="s">
        <v>9</v>
      </c>
      <c r="N7067" s="3" t="s">
        <v>4013</v>
      </c>
      <c r="O7067" s="1">
        <v>10003</v>
      </c>
      <c r="P7067" s="4">
        <v>0</v>
      </c>
      <c r="Q7067" s="10">
        <f t="shared" si="451"/>
        <v>10003</v>
      </c>
    </row>
    <row r="7068" spans="2:17" ht="20.25" customHeight="1">
      <c r="B7068" s="10" t="str">
        <f t="shared" si="452"/>
        <v>فيلتر ماسك نيم صورت (3M) مدل 209110003</v>
      </c>
      <c r="C7068" s="10" t="str">
        <f t="shared" si="453"/>
        <v>فيلتر ماسك نيم صورت (3M) مدل 20911403/09/0710003</v>
      </c>
      <c r="D7068" s="10" t="str">
        <f>IFERROR(IF(تحویلی!$E$1="","",IF(NOSA!O7068=تحویلی!$E$1,تحویلی!$E$1&amp;COUNTIF(NOSA!$O$1:O7068,تحویلی!$E$1),"")),"")</f>
        <v/>
      </c>
      <c r="E7068" s="10" t="str">
        <f t="shared" si="454"/>
        <v>1093410003</v>
      </c>
      <c r="F7068" s="10" t="str">
        <f>IFERROR(VLOOKUP(I7068,DATABASE!$N:$O,2,FALSE),"")</f>
        <v>فيلتر ماسك نيم صورت (3M) مدل 2091</v>
      </c>
      <c r="G7068" s="3" t="s">
        <v>3649</v>
      </c>
      <c r="H7068" s="4">
        <v>10934</v>
      </c>
      <c r="I7068" s="3" t="s">
        <v>1475</v>
      </c>
      <c r="J7068" s="3" t="s">
        <v>53</v>
      </c>
      <c r="K7068" s="5">
        <v>1</v>
      </c>
      <c r="L7068" s="3" t="s">
        <v>8</v>
      </c>
      <c r="M7068" s="3" t="s">
        <v>9</v>
      </c>
      <c r="N7068" s="3" t="s">
        <v>4013</v>
      </c>
      <c r="O7068" s="1">
        <v>10003</v>
      </c>
      <c r="P7068" s="4">
        <v>0</v>
      </c>
      <c r="Q7068" s="10">
        <f t="shared" si="451"/>
        <v>10003</v>
      </c>
    </row>
    <row r="7069" spans="2:17" ht="20.25" customHeight="1">
      <c r="B7069" s="10" t="str">
        <f t="shared" si="452"/>
        <v>ماسك نيم صورت دو فيلتره (3M)10003</v>
      </c>
      <c r="C7069" s="10" t="str">
        <f t="shared" si="453"/>
        <v>ماسك نيم صورت دو فيلتره (3M)1403/09/0710003</v>
      </c>
      <c r="D7069" s="10" t="str">
        <f>IFERROR(IF(تحویلی!$E$1="","",IF(NOSA!O7069=تحویلی!$E$1,تحویلی!$E$1&amp;COUNTIF(NOSA!$O$1:O7069,تحویلی!$E$1),"")),"")</f>
        <v/>
      </c>
      <c r="E7069" s="10" t="str">
        <f t="shared" si="454"/>
        <v>1093410003</v>
      </c>
      <c r="F7069" s="10" t="str">
        <f>IFERROR(VLOOKUP(I7069,DATABASE!$N:$O,2,FALSE),"")</f>
        <v>ماسك نيم صورت دو فيلتره (3M)</v>
      </c>
      <c r="G7069" s="3" t="s">
        <v>3649</v>
      </c>
      <c r="H7069" s="4">
        <v>10934</v>
      </c>
      <c r="I7069" s="3" t="s">
        <v>1503</v>
      </c>
      <c r="J7069" s="3" t="s">
        <v>151</v>
      </c>
      <c r="K7069" s="5">
        <v>1</v>
      </c>
      <c r="L7069" s="3" t="s">
        <v>8</v>
      </c>
      <c r="M7069" s="3" t="s">
        <v>9</v>
      </c>
      <c r="N7069" s="3" t="s">
        <v>4013</v>
      </c>
      <c r="O7069" s="1">
        <v>10003</v>
      </c>
      <c r="P7069" s="4">
        <v>0</v>
      </c>
      <c r="Q7069" s="10">
        <f t="shared" si="451"/>
        <v>10003</v>
      </c>
    </row>
    <row r="7070" spans="2:17" ht="20.25" customHeight="1">
      <c r="B7070" s="10" t="str">
        <f t="shared" si="452"/>
        <v>دستكش ضد برش سبك10003</v>
      </c>
      <c r="C7070" s="10" t="str">
        <f t="shared" si="453"/>
        <v>دستكش ضد برش سبك1403/09/0710003</v>
      </c>
      <c r="D7070" s="10" t="str">
        <f>IFERROR(IF(تحویلی!$E$1="","",IF(NOSA!O7070=تحویلی!$E$1,تحویلی!$E$1&amp;COUNTIF(NOSA!$O$1:O7070,تحویلی!$E$1),"")),"")</f>
        <v/>
      </c>
      <c r="E7070" s="10" t="str">
        <f t="shared" si="454"/>
        <v>1093510003</v>
      </c>
      <c r="F7070" s="10" t="str">
        <f>IFERROR(VLOOKUP(I7070,DATABASE!$N:$O,2,FALSE),"")</f>
        <v>دستكش ضد برش سبك</v>
      </c>
      <c r="G7070" s="3" t="s">
        <v>3649</v>
      </c>
      <c r="H7070" s="4">
        <v>10935</v>
      </c>
      <c r="I7070" s="3" t="s">
        <v>1442</v>
      </c>
      <c r="J7070" s="3" t="s">
        <v>22</v>
      </c>
      <c r="K7070" s="5">
        <v>1</v>
      </c>
      <c r="L7070" s="3" t="s">
        <v>3</v>
      </c>
      <c r="M7070" s="3" t="s">
        <v>9</v>
      </c>
      <c r="N7070" s="3" t="s">
        <v>4013</v>
      </c>
      <c r="O7070" s="1">
        <v>10003</v>
      </c>
      <c r="P7070" s="4">
        <v>0</v>
      </c>
      <c r="Q7070" s="10">
        <f t="shared" si="451"/>
        <v>10003</v>
      </c>
    </row>
    <row r="7071" spans="2:17" ht="20.25" customHeight="1">
      <c r="B7071" s="10" t="str">
        <f t="shared" si="452"/>
        <v>گوشي اير پلاگ10003</v>
      </c>
      <c r="C7071" s="10" t="str">
        <f t="shared" si="453"/>
        <v>گوشي اير پلاگ1403/09/0710003</v>
      </c>
      <c r="D7071" s="10" t="str">
        <f>IFERROR(IF(تحویلی!$E$1="","",IF(NOSA!O7071=تحویلی!$E$1,تحویلی!$E$1&amp;COUNTIF(NOSA!$O$1:O7071,تحویلی!$E$1),"")),"")</f>
        <v/>
      </c>
      <c r="E7071" s="10" t="str">
        <f t="shared" si="454"/>
        <v>1093510003</v>
      </c>
      <c r="F7071" s="10" t="str">
        <f>IFERROR(VLOOKUP(I7071,DATABASE!$N:$O,2,FALSE),"")</f>
        <v>گوشي اير پلاگ</v>
      </c>
      <c r="G7071" s="3" t="s">
        <v>3649</v>
      </c>
      <c r="H7071" s="4">
        <v>10935</v>
      </c>
      <c r="I7071" s="3" t="s">
        <v>1581</v>
      </c>
      <c r="J7071" s="3" t="s">
        <v>124</v>
      </c>
      <c r="K7071" s="5">
        <v>1</v>
      </c>
      <c r="L7071" s="3" t="s">
        <v>8</v>
      </c>
      <c r="M7071" s="3" t="s">
        <v>9</v>
      </c>
      <c r="N7071" s="3" t="s">
        <v>4013</v>
      </c>
      <c r="O7071" s="1">
        <v>10003</v>
      </c>
      <c r="P7071" s="4">
        <v>0</v>
      </c>
      <c r="Q7071" s="10">
        <f t="shared" si="451"/>
        <v>10003</v>
      </c>
    </row>
    <row r="7072" spans="2:17" ht="20.25" customHeight="1">
      <c r="B7072" s="10" t="str">
        <f t="shared" si="452"/>
        <v>10003</v>
      </c>
      <c r="C7072" s="10" t="str">
        <f t="shared" si="453"/>
        <v>1403/09/0710003</v>
      </c>
      <c r="D7072" s="10" t="str">
        <f>IFERROR(IF(تحویلی!$E$1="","",IF(NOSA!O7072=تحویلی!$E$1,تحویلی!$E$1&amp;COUNTIF(NOSA!$O$1:O7072,تحویلی!$E$1),"")),"")</f>
        <v/>
      </c>
      <c r="E7072" s="10" t="str">
        <f t="shared" si="454"/>
        <v>1093510003</v>
      </c>
      <c r="F7072" s="10" t="str">
        <f>IFERROR(VLOOKUP(I7072,DATABASE!$N:$O,2,FALSE),"")</f>
        <v/>
      </c>
      <c r="G7072" s="3" t="s">
        <v>3649</v>
      </c>
      <c r="H7072" s="4">
        <v>10935</v>
      </c>
      <c r="I7072" s="3" t="s">
        <v>3559</v>
      </c>
      <c r="J7072" s="3" t="s">
        <v>3560</v>
      </c>
      <c r="K7072" s="5">
        <v>1</v>
      </c>
      <c r="L7072" s="3" t="s">
        <v>8</v>
      </c>
      <c r="M7072" s="3" t="s">
        <v>9</v>
      </c>
      <c r="N7072" s="3" t="s">
        <v>4013</v>
      </c>
      <c r="O7072" s="1">
        <v>10003</v>
      </c>
      <c r="P7072" s="4">
        <v>0</v>
      </c>
      <c r="Q7072" s="10">
        <f t="shared" si="451"/>
        <v>10003</v>
      </c>
    </row>
    <row r="7073" spans="2:17" ht="20.25" customHeight="1">
      <c r="B7073" s="10" t="str">
        <f t="shared" si="452"/>
        <v>عينك گاگل10003</v>
      </c>
      <c r="C7073" s="10" t="str">
        <f t="shared" si="453"/>
        <v>عينك گاگل1403/09/0710003</v>
      </c>
      <c r="D7073" s="10" t="str">
        <f>IFERROR(IF(تحویلی!$E$1="","",IF(NOSA!O7073=تحویلی!$E$1,تحویلی!$E$1&amp;COUNTIF(NOSA!$O$1:O7073,تحویلی!$E$1),"")),"")</f>
        <v/>
      </c>
      <c r="E7073" s="10" t="str">
        <f t="shared" si="454"/>
        <v>1093510003</v>
      </c>
      <c r="F7073" s="10" t="str">
        <f>IFERROR(VLOOKUP(I7073,DATABASE!$N:$O,2,FALSE),"")</f>
        <v>عينك گاگل</v>
      </c>
      <c r="G7073" s="3" t="s">
        <v>3649</v>
      </c>
      <c r="H7073" s="4">
        <v>10935</v>
      </c>
      <c r="I7073" s="3" t="s">
        <v>1555</v>
      </c>
      <c r="J7073" s="3" t="s">
        <v>1556</v>
      </c>
      <c r="K7073" s="5">
        <v>1</v>
      </c>
      <c r="L7073" s="3" t="s">
        <v>8</v>
      </c>
      <c r="M7073" s="3" t="s">
        <v>9</v>
      </c>
      <c r="N7073" s="3" t="s">
        <v>4013</v>
      </c>
      <c r="O7073" s="1">
        <v>10003</v>
      </c>
      <c r="P7073" s="4">
        <v>0</v>
      </c>
      <c r="Q7073" s="10">
        <f t="shared" si="451"/>
        <v>10003</v>
      </c>
    </row>
    <row r="7074" spans="2:17" ht="20.25" customHeight="1">
      <c r="B7074" s="10" t="str">
        <f t="shared" si="452"/>
        <v>لباس كار ديرسوز(بلوز و شلوار)10005</v>
      </c>
      <c r="C7074" s="10" t="str">
        <f t="shared" si="453"/>
        <v>لباس كار ديرسوز(بلوز و شلوار)1403/09/0710005</v>
      </c>
      <c r="D7074" s="10" t="str">
        <f>IFERROR(IF(تحویلی!$E$1="","",IF(NOSA!O7074=تحویلی!$E$1,تحویلی!$E$1&amp;COUNTIF(NOSA!$O$1:O7074,تحویلی!$E$1),"")),"")</f>
        <v/>
      </c>
      <c r="E7074" s="10" t="str">
        <f t="shared" si="454"/>
        <v>1093610005</v>
      </c>
      <c r="F7074" s="10" t="str">
        <f>IFERROR(VLOOKUP(I7074,DATABASE!$N:$O,2,FALSE),"")</f>
        <v>لباس كار ديرسوز(بلوز و شلوار)</v>
      </c>
      <c r="G7074" s="3" t="s">
        <v>3649</v>
      </c>
      <c r="H7074" s="4">
        <v>10936</v>
      </c>
      <c r="I7074" s="3" t="s">
        <v>1629</v>
      </c>
      <c r="J7074" s="3" t="s">
        <v>1630</v>
      </c>
      <c r="K7074" s="5">
        <v>1</v>
      </c>
      <c r="L7074" s="3" t="s">
        <v>28</v>
      </c>
      <c r="M7074" s="3" t="s">
        <v>9</v>
      </c>
      <c r="N7074" s="3" t="s">
        <v>4014</v>
      </c>
      <c r="O7074" s="1">
        <v>10005</v>
      </c>
      <c r="P7074" s="4">
        <v>0</v>
      </c>
      <c r="Q7074" s="10">
        <f t="shared" si="451"/>
        <v>10005</v>
      </c>
    </row>
    <row r="7075" spans="2:17" ht="20.25" customHeight="1">
      <c r="B7075" s="10" t="str">
        <f t="shared" si="452"/>
        <v>پوتين ايمني نسوز10005</v>
      </c>
      <c r="C7075" s="10" t="str">
        <f t="shared" si="453"/>
        <v>پوتين ايمني نسوز1403/09/0710005</v>
      </c>
      <c r="D7075" s="10" t="str">
        <f>IFERROR(IF(تحویلی!$E$1="","",IF(NOSA!O7075=تحویلی!$E$1,تحویلی!$E$1&amp;COUNTIF(NOSA!$O$1:O7075,تحویلی!$E$1),"")),"")</f>
        <v/>
      </c>
      <c r="E7075" s="10" t="str">
        <f t="shared" si="454"/>
        <v>1093610005</v>
      </c>
      <c r="F7075" s="10" t="str">
        <f>IFERROR(VLOOKUP(I7075,DATABASE!$N:$O,2,FALSE),"")</f>
        <v>پوتين ايمني نسوز</v>
      </c>
      <c r="G7075" s="3" t="s">
        <v>3649</v>
      </c>
      <c r="H7075" s="4">
        <v>10936</v>
      </c>
      <c r="I7075" s="3" t="s">
        <v>1472</v>
      </c>
      <c r="J7075" s="3" t="s">
        <v>1700</v>
      </c>
      <c r="K7075" s="5">
        <v>1</v>
      </c>
      <c r="L7075" s="3" t="s">
        <v>3</v>
      </c>
      <c r="M7075" s="3" t="s">
        <v>9</v>
      </c>
      <c r="N7075" s="3" t="s">
        <v>4014</v>
      </c>
      <c r="O7075" s="1">
        <v>10005</v>
      </c>
      <c r="P7075" s="4">
        <v>0</v>
      </c>
      <c r="Q7075" s="10">
        <f t="shared" si="451"/>
        <v>10005</v>
      </c>
    </row>
    <row r="7076" spans="2:17" ht="20.25" customHeight="1">
      <c r="B7076" s="10" t="str">
        <f t="shared" si="452"/>
        <v>كلاه ايمني10005</v>
      </c>
      <c r="C7076" s="10" t="str">
        <f t="shared" si="453"/>
        <v>كلاه ايمني1403/09/0710005</v>
      </c>
      <c r="D7076" s="10" t="str">
        <f>IFERROR(IF(تحویلی!$E$1="","",IF(NOSA!O7076=تحویلی!$E$1,تحویلی!$E$1&amp;COUNTIF(NOSA!$O$1:O7076,تحویلی!$E$1),"")),"")</f>
        <v/>
      </c>
      <c r="E7076" s="10" t="str">
        <f t="shared" si="454"/>
        <v>1093610005</v>
      </c>
      <c r="F7076" s="10" t="str">
        <f>IFERROR(VLOOKUP(I7076,DATABASE!$N:$O,2,FALSE),"")</f>
        <v>كلاه ايمني</v>
      </c>
      <c r="G7076" s="3" t="s">
        <v>3649</v>
      </c>
      <c r="H7076" s="4">
        <v>10936</v>
      </c>
      <c r="I7076" s="3" t="s">
        <v>1505</v>
      </c>
      <c r="J7076" s="3" t="s">
        <v>1628</v>
      </c>
      <c r="K7076" s="5">
        <v>1</v>
      </c>
      <c r="L7076" s="3" t="s">
        <v>8</v>
      </c>
      <c r="M7076" s="3" t="s">
        <v>9</v>
      </c>
      <c r="N7076" s="3" t="s">
        <v>4014</v>
      </c>
      <c r="O7076" s="1">
        <v>10005</v>
      </c>
      <c r="P7076" s="4">
        <v>0</v>
      </c>
      <c r="Q7076" s="10">
        <f t="shared" si="451"/>
        <v>10005</v>
      </c>
    </row>
    <row r="7077" spans="2:17" ht="20.25" customHeight="1">
      <c r="B7077" s="10" t="str">
        <f t="shared" si="452"/>
        <v>10005</v>
      </c>
      <c r="C7077" s="10" t="str">
        <f t="shared" si="453"/>
        <v>1403/09/0710005</v>
      </c>
      <c r="D7077" s="10" t="str">
        <f>IFERROR(IF(تحویلی!$E$1="","",IF(NOSA!O7077=تحویلی!$E$1,تحویلی!$E$1&amp;COUNTIF(NOSA!$O$1:O7077,تحویلی!$E$1),"")),"")</f>
        <v/>
      </c>
      <c r="E7077" s="10" t="str">
        <f t="shared" si="454"/>
        <v>1093610005</v>
      </c>
      <c r="F7077" s="10" t="str">
        <f>IFERROR(VLOOKUP(I7077,DATABASE!$N:$O,2,FALSE),"")</f>
        <v/>
      </c>
      <c r="G7077" s="3" t="s">
        <v>3649</v>
      </c>
      <c r="H7077" s="4">
        <v>10936</v>
      </c>
      <c r="I7077" s="3" t="s">
        <v>2699</v>
      </c>
      <c r="J7077" s="3" t="s">
        <v>7</v>
      </c>
      <c r="K7077" s="5">
        <v>1</v>
      </c>
      <c r="L7077" s="3" t="s">
        <v>8</v>
      </c>
      <c r="M7077" s="3" t="s">
        <v>9</v>
      </c>
      <c r="N7077" s="3" t="s">
        <v>4014</v>
      </c>
      <c r="O7077" s="1">
        <v>10005</v>
      </c>
      <c r="P7077" s="4">
        <v>0</v>
      </c>
      <c r="Q7077" s="10">
        <f t="shared" si="451"/>
        <v>10005</v>
      </c>
    </row>
    <row r="7078" spans="2:17" ht="20.25" customHeight="1">
      <c r="B7078" s="10" t="str">
        <f t="shared" si="452"/>
        <v>فيلتر ماسك نيم صورت (3M) مدل 209110005</v>
      </c>
      <c r="C7078" s="10" t="str">
        <f t="shared" si="453"/>
        <v>فيلتر ماسك نيم صورت (3M) مدل 20911403/09/0710005</v>
      </c>
      <c r="D7078" s="10" t="str">
        <f>IFERROR(IF(تحویلی!$E$1="","",IF(NOSA!O7078=تحویلی!$E$1,تحویلی!$E$1&amp;COUNTIF(NOSA!$O$1:O7078,تحویلی!$E$1),"")),"")</f>
        <v/>
      </c>
      <c r="E7078" s="10" t="str">
        <f t="shared" si="454"/>
        <v>1093610005</v>
      </c>
      <c r="F7078" s="10" t="str">
        <f>IFERROR(VLOOKUP(I7078,DATABASE!$N:$O,2,FALSE),"")</f>
        <v>فيلتر ماسك نيم صورت (3M) مدل 2091</v>
      </c>
      <c r="G7078" s="3" t="s">
        <v>3649</v>
      </c>
      <c r="H7078" s="4">
        <v>10936</v>
      </c>
      <c r="I7078" s="3" t="s">
        <v>1475</v>
      </c>
      <c r="J7078" s="3" t="s">
        <v>53</v>
      </c>
      <c r="K7078" s="5">
        <v>1</v>
      </c>
      <c r="L7078" s="3" t="s">
        <v>8</v>
      </c>
      <c r="M7078" s="3" t="s">
        <v>9</v>
      </c>
      <c r="N7078" s="3" t="s">
        <v>4014</v>
      </c>
      <c r="O7078" s="1">
        <v>10005</v>
      </c>
      <c r="P7078" s="4">
        <v>0</v>
      </c>
      <c r="Q7078" s="10">
        <f t="shared" si="451"/>
        <v>10005</v>
      </c>
    </row>
    <row r="7079" spans="2:17" ht="20.25" customHeight="1">
      <c r="B7079" s="10" t="str">
        <f t="shared" si="452"/>
        <v>ماسك نيم صورت دو فيلتره (3M)10005</v>
      </c>
      <c r="C7079" s="10" t="str">
        <f t="shared" si="453"/>
        <v>ماسك نيم صورت دو فيلتره (3M)1403/09/0710005</v>
      </c>
      <c r="D7079" s="10" t="str">
        <f>IFERROR(IF(تحویلی!$E$1="","",IF(NOSA!O7079=تحویلی!$E$1,تحویلی!$E$1&amp;COUNTIF(NOSA!$O$1:O7079,تحویلی!$E$1),"")),"")</f>
        <v/>
      </c>
      <c r="E7079" s="10" t="str">
        <f t="shared" si="454"/>
        <v>1093610005</v>
      </c>
      <c r="F7079" s="10" t="str">
        <f>IFERROR(VLOOKUP(I7079,DATABASE!$N:$O,2,FALSE),"")</f>
        <v>ماسك نيم صورت دو فيلتره (3M)</v>
      </c>
      <c r="G7079" s="3" t="s">
        <v>3649</v>
      </c>
      <c r="H7079" s="4">
        <v>10936</v>
      </c>
      <c r="I7079" s="3" t="s">
        <v>1503</v>
      </c>
      <c r="J7079" s="3" t="s">
        <v>151</v>
      </c>
      <c r="K7079" s="5">
        <v>1</v>
      </c>
      <c r="L7079" s="3" t="s">
        <v>8</v>
      </c>
      <c r="M7079" s="3" t="s">
        <v>9</v>
      </c>
      <c r="N7079" s="3" t="s">
        <v>4014</v>
      </c>
      <c r="O7079" s="1">
        <v>10005</v>
      </c>
      <c r="P7079" s="4">
        <v>0</v>
      </c>
      <c r="Q7079" s="10">
        <f t="shared" si="451"/>
        <v>10005</v>
      </c>
    </row>
    <row r="7080" spans="2:17" ht="20.25" customHeight="1">
      <c r="B7080" s="10" t="str">
        <f t="shared" si="452"/>
        <v>دستكش ضد برش سبك10005</v>
      </c>
      <c r="C7080" s="10" t="str">
        <f t="shared" si="453"/>
        <v>دستكش ضد برش سبك1403/09/0710005</v>
      </c>
      <c r="D7080" s="10" t="str">
        <f>IFERROR(IF(تحویلی!$E$1="","",IF(NOSA!O7080=تحویلی!$E$1,تحویلی!$E$1&amp;COUNTIF(NOSA!$O$1:O7080,تحویلی!$E$1),"")),"")</f>
        <v/>
      </c>
      <c r="E7080" s="10" t="str">
        <f t="shared" si="454"/>
        <v>1093710005</v>
      </c>
      <c r="F7080" s="10" t="str">
        <f>IFERROR(VLOOKUP(I7080,DATABASE!$N:$O,2,FALSE),"")</f>
        <v>دستكش ضد برش سبك</v>
      </c>
      <c r="G7080" s="3" t="s">
        <v>3649</v>
      </c>
      <c r="H7080" s="4">
        <v>10937</v>
      </c>
      <c r="I7080" s="3" t="s">
        <v>1442</v>
      </c>
      <c r="J7080" s="3" t="s">
        <v>22</v>
      </c>
      <c r="K7080" s="5">
        <v>1</v>
      </c>
      <c r="L7080" s="3" t="s">
        <v>3</v>
      </c>
      <c r="M7080" s="3" t="s">
        <v>9</v>
      </c>
      <c r="N7080" s="3" t="s">
        <v>4014</v>
      </c>
      <c r="O7080" s="1">
        <v>10005</v>
      </c>
      <c r="P7080" s="4">
        <v>0</v>
      </c>
      <c r="Q7080" s="10">
        <f t="shared" si="451"/>
        <v>10005</v>
      </c>
    </row>
    <row r="7081" spans="2:17" ht="20.25" customHeight="1">
      <c r="B7081" s="10" t="str">
        <f t="shared" si="452"/>
        <v>گوشي اير پلاگ10005</v>
      </c>
      <c r="C7081" s="10" t="str">
        <f t="shared" si="453"/>
        <v>گوشي اير پلاگ1403/09/0710005</v>
      </c>
      <c r="D7081" s="10" t="str">
        <f>IFERROR(IF(تحویلی!$E$1="","",IF(NOSA!O7081=تحویلی!$E$1,تحویلی!$E$1&amp;COUNTIF(NOSA!$O$1:O7081,تحویلی!$E$1),"")),"")</f>
        <v/>
      </c>
      <c r="E7081" s="10" t="str">
        <f t="shared" si="454"/>
        <v>1093710005</v>
      </c>
      <c r="F7081" s="10" t="str">
        <f>IFERROR(VLOOKUP(I7081,DATABASE!$N:$O,2,FALSE),"")</f>
        <v>گوشي اير پلاگ</v>
      </c>
      <c r="G7081" s="3" t="s">
        <v>3649</v>
      </c>
      <c r="H7081" s="4">
        <v>10937</v>
      </c>
      <c r="I7081" s="3" t="s">
        <v>1581</v>
      </c>
      <c r="J7081" s="3" t="s">
        <v>124</v>
      </c>
      <c r="K7081" s="5">
        <v>1</v>
      </c>
      <c r="L7081" s="3" t="s">
        <v>8</v>
      </c>
      <c r="M7081" s="3" t="s">
        <v>9</v>
      </c>
      <c r="N7081" s="3" t="s">
        <v>4014</v>
      </c>
      <c r="O7081" s="1">
        <v>10005</v>
      </c>
      <c r="P7081" s="4">
        <v>0</v>
      </c>
      <c r="Q7081" s="10">
        <f t="shared" si="451"/>
        <v>10005</v>
      </c>
    </row>
    <row r="7082" spans="2:17" ht="20.25" customHeight="1">
      <c r="B7082" s="10" t="str">
        <f t="shared" si="452"/>
        <v>10005</v>
      </c>
      <c r="C7082" s="10" t="str">
        <f t="shared" si="453"/>
        <v>1403/09/0710005</v>
      </c>
      <c r="D7082" s="10" t="str">
        <f>IFERROR(IF(تحویلی!$E$1="","",IF(NOSA!O7082=تحویلی!$E$1,تحویلی!$E$1&amp;COUNTIF(NOSA!$O$1:O7082,تحویلی!$E$1),"")),"")</f>
        <v/>
      </c>
      <c r="E7082" s="10" t="str">
        <f t="shared" si="454"/>
        <v>1093710005</v>
      </c>
      <c r="F7082" s="10" t="str">
        <f>IFERROR(VLOOKUP(I7082,DATABASE!$N:$O,2,FALSE),"")</f>
        <v/>
      </c>
      <c r="G7082" s="3" t="s">
        <v>3649</v>
      </c>
      <c r="H7082" s="4">
        <v>10937</v>
      </c>
      <c r="I7082" s="3" t="s">
        <v>3559</v>
      </c>
      <c r="J7082" s="3" t="s">
        <v>3560</v>
      </c>
      <c r="K7082" s="5">
        <v>1</v>
      </c>
      <c r="L7082" s="3" t="s">
        <v>8</v>
      </c>
      <c r="M7082" s="3" t="s">
        <v>9</v>
      </c>
      <c r="N7082" s="3" t="s">
        <v>4014</v>
      </c>
      <c r="O7082" s="1">
        <v>10005</v>
      </c>
      <c r="P7082" s="4">
        <v>0</v>
      </c>
      <c r="Q7082" s="10">
        <f t="shared" si="451"/>
        <v>10005</v>
      </c>
    </row>
    <row r="7083" spans="2:17" ht="20.25" customHeight="1">
      <c r="B7083" s="10" t="str">
        <f t="shared" si="452"/>
        <v>عينك گاگل10005</v>
      </c>
      <c r="C7083" s="10" t="str">
        <f t="shared" si="453"/>
        <v>عينك گاگل1403/09/0710005</v>
      </c>
      <c r="D7083" s="10" t="str">
        <f>IFERROR(IF(تحویلی!$E$1="","",IF(NOSA!O7083=تحویلی!$E$1,تحویلی!$E$1&amp;COUNTIF(NOSA!$O$1:O7083,تحویلی!$E$1),"")),"")</f>
        <v/>
      </c>
      <c r="E7083" s="10" t="str">
        <f t="shared" si="454"/>
        <v>1093710005</v>
      </c>
      <c r="F7083" s="10" t="str">
        <f>IFERROR(VLOOKUP(I7083,DATABASE!$N:$O,2,FALSE),"")</f>
        <v>عينك گاگل</v>
      </c>
      <c r="G7083" s="3" t="s">
        <v>3649</v>
      </c>
      <c r="H7083" s="4">
        <v>10937</v>
      </c>
      <c r="I7083" s="3" t="s">
        <v>1555</v>
      </c>
      <c r="J7083" s="3" t="s">
        <v>1556</v>
      </c>
      <c r="K7083" s="5">
        <v>1</v>
      </c>
      <c r="L7083" s="3" t="s">
        <v>8</v>
      </c>
      <c r="M7083" s="3" t="s">
        <v>9</v>
      </c>
      <c r="N7083" s="3" t="s">
        <v>4014</v>
      </c>
      <c r="O7083" s="1">
        <v>10005</v>
      </c>
      <c r="P7083" s="4">
        <v>0</v>
      </c>
      <c r="Q7083" s="10">
        <f t="shared" si="451"/>
        <v>10005</v>
      </c>
    </row>
    <row r="7084" spans="2:17" ht="20.25" customHeight="1">
      <c r="B7084" s="10" t="str">
        <f t="shared" si="452"/>
        <v>پوتين ايمني نسوز10004</v>
      </c>
      <c r="C7084" s="10" t="str">
        <f t="shared" si="453"/>
        <v>پوتين ايمني نسوز1403/09/0710004</v>
      </c>
      <c r="D7084" s="10" t="str">
        <f>IFERROR(IF(تحویلی!$E$1="","",IF(NOSA!O7084=تحویلی!$E$1,تحویلی!$E$1&amp;COUNTIF(NOSA!$O$1:O7084,تحویلی!$E$1),"")),"")</f>
        <v/>
      </c>
      <c r="E7084" s="10" t="str">
        <f t="shared" si="454"/>
        <v>1093810004</v>
      </c>
      <c r="F7084" s="10" t="str">
        <f>IFERROR(VLOOKUP(I7084,DATABASE!$N:$O,2,FALSE),"")</f>
        <v>پوتين ايمني نسوز</v>
      </c>
      <c r="G7084" s="3" t="s">
        <v>3649</v>
      </c>
      <c r="H7084" s="4">
        <v>10938</v>
      </c>
      <c r="I7084" s="3" t="s">
        <v>1510</v>
      </c>
      <c r="J7084" s="3" t="s">
        <v>1660</v>
      </c>
      <c r="K7084" s="5">
        <v>1</v>
      </c>
      <c r="L7084" s="3" t="s">
        <v>3</v>
      </c>
      <c r="M7084" s="3" t="s">
        <v>9</v>
      </c>
      <c r="N7084" s="3" t="s">
        <v>4015</v>
      </c>
      <c r="O7084" s="1">
        <v>10004</v>
      </c>
      <c r="P7084" s="4">
        <v>0</v>
      </c>
      <c r="Q7084" s="10">
        <f t="shared" si="451"/>
        <v>10004</v>
      </c>
    </row>
    <row r="7085" spans="2:17" ht="20.25" customHeight="1">
      <c r="B7085" s="10" t="str">
        <f t="shared" si="452"/>
        <v>كلاه ايمني10004</v>
      </c>
      <c r="C7085" s="10" t="str">
        <f t="shared" si="453"/>
        <v>كلاه ايمني1403/09/0710004</v>
      </c>
      <c r="D7085" s="10" t="str">
        <f>IFERROR(IF(تحویلی!$E$1="","",IF(NOSA!O7085=تحویلی!$E$1,تحویلی!$E$1&amp;COUNTIF(NOSA!$O$1:O7085,تحویلی!$E$1),"")),"")</f>
        <v/>
      </c>
      <c r="E7085" s="10" t="str">
        <f t="shared" si="454"/>
        <v>1093810004</v>
      </c>
      <c r="F7085" s="10" t="str">
        <f>IFERROR(VLOOKUP(I7085,DATABASE!$N:$O,2,FALSE),"")</f>
        <v>كلاه ايمني</v>
      </c>
      <c r="G7085" s="3" t="s">
        <v>3649</v>
      </c>
      <c r="H7085" s="4">
        <v>10938</v>
      </c>
      <c r="I7085" s="3" t="s">
        <v>1505</v>
      </c>
      <c r="J7085" s="3" t="s">
        <v>1628</v>
      </c>
      <c r="K7085" s="5">
        <v>1</v>
      </c>
      <c r="L7085" s="3" t="s">
        <v>8</v>
      </c>
      <c r="M7085" s="3" t="s">
        <v>9</v>
      </c>
      <c r="N7085" s="3" t="s">
        <v>4015</v>
      </c>
      <c r="O7085" s="1">
        <v>10004</v>
      </c>
      <c r="P7085" s="4">
        <v>0</v>
      </c>
      <c r="Q7085" s="10">
        <f t="shared" si="451"/>
        <v>10004</v>
      </c>
    </row>
    <row r="7086" spans="2:17" ht="20.25" customHeight="1">
      <c r="B7086" s="10" t="str">
        <f t="shared" si="452"/>
        <v>10004</v>
      </c>
      <c r="C7086" s="10" t="str">
        <f t="shared" si="453"/>
        <v>1403/09/0710004</v>
      </c>
      <c r="D7086" s="10" t="str">
        <f>IFERROR(IF(تحویلی!$E$1="","",IF(NOSA!O7086=تحویلی!$E$1,تحویلی!$E$1&amp;COUNTIF(NOSA!$O$1:O7086,تحویلی!$E$1),"")),"")</f>
        <v/>
      </c>
      <c r="E7086" s="10" t="str">
        <f t="shared" si="454"/>
        <v>1093810004</v>
      </c>
      <c r="F7086" s="10" t="str">
        <f>IFERROR(VLOOKUP(I7086,DATABASE!$N:$O,2,FALSE),"")</f>
        <v/>
      </c>
      <c r="G7086" s="3" t="s">
        <v>3649</v>
      </c>
      <c r="H7086" s="4">
        <v>10938</v>
      </c>
      <c r="I7086" s="3" t="s">
        <v>2699</v>
      </c>
      <c r="J7086" s="3" t="s">
        <v>7</v>
      </c>
      <c r="K7086" s="5">
        <v>1</v>
      </c>
      <c r="L7086" s="3" t="s">
        <v>8</v>
      </c>
      <c r="M7086" s="3" t="s">
        <v>9</v>
      </c>
      <c r="N7086" s="3" t="s">
        <v>4015</v>
      </c>
      <c r="O7086" s="1">
        <v>10004</v>
      </c>
      <c r="P7086" s="4">
        <v>0</v>
      </c>
      <c r="Q7086" s="10">
        <f t="shared" si="451"/>
        <v>10004</v>
      </c>
    </row>
    <row r="7087" spans="2:17" ht="20.25" customHeight="1">
      <c r="B7087" s="10" t="str">
        <f t="shared" si="452"/>
        <v>فيلتر ماسك نيم صورت (3M) مدل 209110004</v>
      </c>
      <c r="C7087" s="10" t="str">
        <f t="shared" si="453"/>
        <v>فيلتر ماسك نيم صورت (3M) مدل 20911403/09/0710004</v>
      </c>
      <c r="D7087" s="10" t="str">
        <f>IFERROR(IF(تحویلی!$E$1="","",IF(NOSA!O7087=تحویلی!$E$1,تحویلی!$E$1&amp;COUNTIF(NOSA!$O$1:O7087,تحویلی!$E$1),"")),"")</f>
        <v/>
      </c>
      <c r="E7087" s="10" t="str">
        <f t="shared" si="454"/>
        <v>1093810004</v>
      </c>
      <c r="F7087" s="10" t="str">
        <f>IFERROR(VLOOKUP(I7087,DATABASE!$N:$O,2,FALSE),"")</f>
        <v>فيلتر ماسك نيم صورت (3M) مدل 2091</v>
      </c>
      <c r="G7087" s="3" t="s">
        <v>3649</v>
      </c>
      <c r="H7087" s="4">
        <v>10938</v>
      </c>
      <c r="I7087" s="3" t="s">
        <v>1475</v>
      </c>
      <c r="J7087" s="3" t="s">
        <v>53</v>
      </c>
      <c r="K7087" s="5">
        <v>1</v>
      </c>
      <c r="L7087" s="3" t="s">
        <v>8</v>
      </c>
      <c r="M7087" s="3" t="s">
        <v>9</v>
      </c>
      <c r="N7087" s="3" t="s">
        <v>4015</v>
      </c>
      <c r="O7087" s="1">
        <v>10004</v>
      </c>
      <c r="P7087" s="4">
        <v>0</v>
      </c>
      <c r="Q7087" s="10">
        <f t="shared" si="451"/>
        <v>10004</v>
      </c>
    </row>
    <row r="7088" spans="2:17" ht="20.25" customHeight="1">
      <c r="B7088" s="10" t="str">
        <f t="shared" si="452"/>
        <v>ماسك نيم صورت دو فيلتره (3M)10004</v>
      </c>
      <c r="C7088" s="10" t="str">
        <f t="shared" si="453"/>
        <v>ماسك نيم صورت دو فيلتره (3M)1403/09/0710004</v>
      </c>
      <c r="D7088" s="10" t="str">
        <f>IFERROR(IF(تحویلی!$E$1="","",IF(NOSA!O7088=تحویلی!$E$1,تحویلی!$E$1&amp;COUNTIF(NOSA!$O$1:O7088,تحویلی!$E$1),"")),"")</f>
        <v/>
      </c>
      <c r="E7088" s="10" t="str">
        <f t="shared" si="454"/>
        <v>1093810004</v>
      </c>
      <c r="F7088" s="10" t="str">
        <f>IFERROR(VLOOKUP(I7088,DATABASE!$N:$O,2,FALSE),"")</f>
        <v>ماسك نيم صورت دو فيلتره (3M)</v>
      </c>
      <c r="G7088" s="3" t="s">
        <v>3649</v>
      </c>
      <c r="H7088" s="4">
        <v>10938</v>
      </c>
      <c r="I7088" s="3" t="s">
        <v>1503</v>
      </c>
      <c r="J7088" s="3" t="s">
        <v>151</v>
      </c>
      <c r="K7088" s="5">
        <v>1</v>
      </c>
      <c r="L7088" s="3" t="s">
        <v>8</v>
      </c>
      <c r="M7088" s="3" t="s">
        <v>9</v>
      </c>
      <c r="N7088" s="3" t="s">
        <v>4015</v>
      </c>
      <c r="O7088" s="1">
        <v>10004</v>
      </c>
      <c r="P7088" s="4">
        <v>0</v>
      </c>
      <c r="Q7088" s="10">
        <f t="shared" si="451"/>
        <v>10004</v>
      </c>
    </row>
    <row r="7089" spans="2:17" ht="20.25" customHeight="1">
      <c r="B7089" s="10" t="str">
        <f t="shared" si="452"/>
        <v>دستكش ضد برش سبك10004</v>
      </c>
      <c r="C7089" s="10" t="str">
        <f t="shared" si="453"/>
        <v>دستكش ضد برش سبك1403/09/0710004</v>
      </c>
      <c r="D7089" s="10" t="str">
        <f>IFERROR(IF(تحویلی!$E$1="","",IF(NOSA!O7089=تحویلی!$E$1,تحویلی!$E$1&amp;COUNTIF(NOSA!$O$1:O7089,تحویلی!$E$1),"")),"")</f>
        <v/>
      </c>
      <c r="E7089" s="10" t="str">
        <f t="shared" si="454"/>
        <v>1093910004</v>
      </c>
      <c r="F7089" s="10" t="str">
        <f>IFERROR(VLOOKUP(I7089,DATABASE!$N:$O,2,FALSE),"")</f>
        <v>دستكش ضد برش سبك</v>
      </c>
      <c r="G7089" s="3" t="s">
        <v>3649</v>
      </c>
      <c r="H7089" s="4">
        <v>10939</v>
      </c>
      <c r="I7089" s="3" t="s">
        <v>1442</v>
      </c>
      <c r="J7089" s="3" t="s">
        <v>22</v>
      </c>
      <c r="K7089" s="5">
        <v>1</v>
      </c>
      <c r="L7089" s="3" t="s">
        <v>3</v>
      </c>
      <c r="M7089" s="3" t="s">
        <v>9</v>
      </c>
      <c r="N7089" s="3" t="s">
        <v>4015</v>
      </c>
      <c r="O7089" s="1">
        <v>10004</v>
      </c>
      <c r="P7089" s="4">
        <v>0</v>
      </c>
      <c r="Q7089" s="10">
        <f t="shared" si="451"/>
        <v>10004</v>
      </c>
    </row>
    <row r="7090" spans="2:17" ht="20.25" customHeight="1">
      <c r="B7090" s="10" t="str">
        <f t="shared" si="452"/>
        <v>گوشي اير پلاگ10004</v>
      </c>
      <c r="C7090" s="10" t="str">
        <f t="shared" si="453"/>
        <v>گوشي اير پلاگ1403/09/0710004</v>
      </c>
      <c r="D7090" s="10" t="str">
        <f>IFERROR(IF(تحویلی!$E$1="","",IF(NOSA!O7090=تحویلی!$E$1,تحویلی!$E$1&amp;COUNTIF(NOSA!$O$1:O7090,تحویلی!$E$1),"")),"")</f>
        <v/>
      </c>
      <c r="E7090" s="10" t="str">
        <f t="shared" si="454"/>
        <v>1093910004</v>
      </c>
      <c r="F7090" s="10" t="str">
        <f>IFERROR(VLOOKUP(I7090,DATABASE!$N:$O,2,FALSE),"")</f>
        <v>گوشي اير پلاگ</v>
      </c>
      <c r="G7090" s="3" t="s">
        <v>3649</v>
      </c>
      <c r="H7090" s="4">
        <v>10939</v>
      </c>
      <c r="I7090" s="3" t="s">
        <v>1581</v>
      </c>
      <c r="J7090" s="3" t="s">
        <v>124</v>
      </c>
      <c r="K7090" s="5">
        <v>1</v>
      </c>
      <c r="L7090" s="3" t="s">
        <v>8</v>
      </c>
      <c r="M7090" s="3" t="s">
        <v>9</v>
      </c>
      <c r="N7090" s="3" t="s">
        <v>4015</v>
      </c>
      <c r="O7090" s="1">
        <v>10004</v>
      </c>
      <c r="P7090" s="4">
        <v>0</v>
      </c>
      <c r="Q7090" s="10">
        <f t="shared" si="451"/>
        <v>10004</v>
      </c>
    </row>
    <row r="7091" spans="2:17" ht="20.25" customHeight="1">
      <c r="B7091" s="10" t="str">
        <f t="shared" si="452"/>
        <v>10004</v>
      </c>
      <c r="C7091" s="10" t="str">
        <f t="shared" si="453"/>
        <v>1403/09/0710004</v>
      </c>
      <c r="D7091" s="10" t="str">
        <f>IFERROR(IF(تحویلی!$E$1="","",IF(NOSA!O7091=تحویلی!$E$1,تحویلی!$E$1&amp;COUNTIF(NOSA!$O$1:O7091,تحویلی!$E$1),"")),"")</f>
        <v/>
      </c>
      <c r="E7091" s="10" t="str">
        <f t="shared" si="454"/>
        <v>1093910004</v>
      </c>
      <c r="F7091" s="10" t="str">
        <f>IFERROR(VLOOKUP(I7091,DATABASE!$N:$O,2,FALSE),"")</f>
        <v/>
      </c>
      <c r="G7091" s="3" t="s">
        <v>3649</v>
      </c>
      <c r="H7091" s="4">
        <v>10939</v>
      </c>
      <c r="I7091" s="3" t="s">
        <v>3559</v>
      </c>
      <c r="J7091" s="3" t="s">
        <v>3560</v>
      </c>
      <c r="K7091" s="5">
        <v>1</v>
      </c>
      <c r="L7091" s="3" t="s">
        <v>8</v>
      </c>
      <c r="M7091" s="3" t="s">
        <v>9</v>
      </c>
      <c r="N7091" s="3" t="s">
        <v>4015</v>
      </c>
      <c r="O7091" s="1">
        <v>10004</v>
      </c>
      <c r="P7091" s="4">
        <v>0</v>
      </c>
      <c r="Q7091" s="10">
        <f t="shared" si="451"/>
        <v>10004</v>
      </c>
    </row>
    <row r="7092" spans="2:17" ht="20.25" customHeight="1">
      <c r="B7092" s="10" t="str">
        <f t="shared" si="452"/>
        <v xml:space="preserve"> لباس كار (بلوز) 10004</v>
      </c>
      <c r="C7092" s="10" t="str">
        <f t="shared" si="453"/>
        <v xml:space="preserve"> لباس كار (بلوز) 1403/09/0710004</v>
      </c>
      <c r="D7092" s="10" t="str">
        <f>IFERROR(IF(تحویلی!$E$1="","",IF(NOSA!O7092=تحویلی!$E$1,تحویلی!$E$1&amp;COUNTIF(NOSA!$O$1:O7092,تحویلی!$E$1),"")),"")</f>
        <v/>
      </c>
      <c r="E7092" s="10" t="str">
        <f t="shared" si="454"/>
        <v>1093910004</v>
      </c>
      <c r="F7092" s="10" t="str">
        <f>IFERROR(VLOOKUP(I7092,DATABASE!$N:$O,2,FALSE),"")</f>
        <v xml:space="preserve"> لباس كار (بلوز) </v>
      </c>
      <c r="G7092" s="3" t="s">
        <v>3649</v>
      </c>
      <c r="H7092" s="4">
        <v>10939</v>
      </c>
      <c r="I7092" s="3" t="s">
        <v>1675</v>
      </c>
      <c r="J7092" s="3" t="s">
        <v>1676</v>
      </c>
      <c r="K7092" s="5">
        <v>1</v>
      </c>
      <c r="L7092" s="3" t="s">
        <v>8</v>
      </c>
      <c r="M7092" s="3" t="s">
        <v>9</v>
      </c>
      <c r="N7092" s="3" t="s">
        <v>4015</v>
      </c>
      <c r="O7092" s="1">
        <v>10004</v>
      </c>
      <c r="P7092" s="4">
        <v>0</v>
      </c>
      <c r="Q7092" s="10">
        <f t="shared" si="451"/>
        <v>10004</v>
      </c>
    </row>
    <row r="7093" spans="2:17" ht="20.25" customHeight="1">
      <c r="B7093" s="10" t="str">
        <f t="shared" si="452"/>
        <v>لباس كار كارشناسي10004</v>
      </c>
      <c r="C7093" s="10" t="str">
        <f t="shared" si="453"/>
        <v>لباس كار كارشناسي1403/09/0710004</v>
      </c>
      <c r="D7093" s="10" t="str">
        <f>IFERROR(IF(تحویلی!$E$1="","",IF(NOSA!O7093=تحویلی!$E$1,تحویلی!$E$1&amp;COUNTIF(NOSA!$O$1:O7093,تحویلی!$E$1),"")),"")</f>
        <v/>
      </c>
      <c r="E7093" s="10" t="str">
        <f t="shared" si="454"/>
        <v>1093910004</v>
      </c>
      <c r="F7093" s="10" t="str">
        <f>IFERROR(VLOOKUP(I7093,DATABASE!$N:$O,2,FALSE),"")</f>
        <v>لباس كار كارشناسي</v>
      </c>
      <c r="G7093" s="3" t="s">
        <v>3649</v>
      </c>
      <c r="H7093" s="4">
        <v>10939</v>
      </c>
      <c r="I7093" s="3" t="s">
        <v>2301</v>
      </c>
      <c r="J7093" s="3" t="s">
        <v>3512</v>
      </c>
      <c r="K7093" s="5">
        <v>1</v>
      </c>
      <c r="L7093" s="3" t="s">
        <v>8</v>
      </c>
      <c r="M7093" s="3" t="s">
        <v>9</v>
      </c>
      <c r="N7093" s="3" t="s">
        <v>4015</v>
      </c>
      <c r="O7093" s="1">
        <v>10004</v>
      </c>
      <c r="P7093" s="4">
        <v>0</v>
      </c>
      <c r="Q7093" s="10">
        <f t="shared" si="451"/>
        <v>10004</v>
      </c>
    </row>
    <row r="7094" spans="2:17" ht="20.25" customHeight="1">
      <c r="B7094" s="10" t="str">
        <f t="shared" si="452"/>
        <v>عينك گاگل10004</v>
      </c>
      <c r="C7094" s="10" t="str">
        <f t="shared" si="453"/>
        <v>عينك گاگل1403/09/0710004</v>
      </c>
      <c r="D7094" s="10" t="str">
        <f>IFERROR(IF(تحویلی!$E$1="","",IF(NOSA!O7094=تحویلی!$E$1,تحویلی!$E$1&amp;COUNTIF(NOSA!$O$1:O7094,تحویلی!$E$1),"")),"")</f>
        <v/>
      </c>
      <c r="E7094" s="10" t="str">
        <f t="shared" si="454"/>
        <v>1093910004</v>
      </c>
      <c r="F7094" s="10" t="str">
        <f>IFERROR(VLOOKUP(I7094,DATABASE!$N:$O,2,FALSE),"")</f>
        <v>عينك گاگل</v>
      </c>
      <c r="G7094" s="3" t="s">
        <v>3649</v>
      </c>
      <c r="H7094" s="4">
        <v>10939</v>
      </c>
      <c r="I7094" s="3" t="s">
        <v>1555</v>
      </c>
      <c r="J7094" s="3" t="s">
        <v>1556</v>
      </c>
      <c r="K7094" s="5">
        <v>1</v>
      </c>
      <c r="L7094" s="3" t="s">
        <v>8</v>
      </c>
      <c r="M7094" s="3" t="s">
        <v>9</v>
      </c>
      <c r="N7094" s="3" t="s">
        <v>4015</v>
      </c>
      <c r="O7094" s="1">
        <v>10004</v>
      </c>
      <c r="P7094" s="4">
        <v>0</v>
      </c>
      <c r="Q7094" s="10">
        <f t="shared" si="451"/>
        <v>10004</v>
      </c>
    </row>
    <row r="7095" spans="2:17" ht="20.25" customHeight="1">
      <c r="B7095" s="10" t="str">
        <f t="shared" si="452"/>
        <v>لباس كار ديرسوز(بلوز و شلوار)401</v>
      </c>
      <c r="C7095" s="10" t="str">
        <f t="shared" si="453"/>
        <v>لباس كار ديرسوز(بلوز و شلوار)1403/09/07401</v>
      </c>
      <c r="D7095" s="10" t="str">
        <f>IFERROR(IF(تحویلی!$E$1="","",IF(NOSA!O7095=تحویلی!$E$1,تحویلی!$E$1&amp;COUNTIF(NOSA!$O$1:O7095,تحویلی!$E$1),"")),"")</f>
        <v/>
      </c>
      <c r="E7095" s="10" t="str">
        <f t="shared" si="454"/>
        <v>10948401</v>
      </c>
      <c r="F7095" s="10" t="str">
        <f>IFERROR(VLOOKUP(I7095,DATABASE!$N:$O,2,FALSE),"")</f>
        <v>لباس كار ديرسوز(بلوز و شلوار)</v>
      </c>
      <c r="G7095" s="3" t="s">
        <v>3649</v>
      </c>
      <c r="H7095" s="4">
        <v>10948</v>
      </c>
      <c r="I7095" s="3" t="s">
        <v>1466</v>
      </c>
      <c r="J7095" s="3" t="s">
        <v>1623</v>
      </c>
      <c r="K7095" s="5">
        <v>1</v>
      </c>
      <c r="L7095" s="3" t="s">
        <v>28</v>
      </c>
      <c r="M7095" s="3" t="s">
        <v>1355</v>
      </c>
      <c r="N7095" s="3" t="s">
        <v>424</v>
      </c>
      <c r="O7095" s="1">
        <v>401</v>
      </c>
      <c r="P7095" s="4">
        <v>1</v>
      </c>
      <c r="Q7095" s="10">
        <f t="shared" si="451"/>
        <v>401</v>
      </c>
    </row>
    <row r="7096" spans="2:17" ht="20.25" customHeight="1">
      <c r="B7096" s="10" t="str">
        <f t="shared" si="452"/>
        <v>دستكش كف مواد سبك401</v>
      </c>
      <c r="C7096" s="10" t="str">
        <f t="shared" si="453"/>
        <v>دستكش كف مواد سبك1403/09/07401</v>
      </c>
      <c r="D7096" s="10" t="str">
        <f>IFERROR(IF(تحویلی!$E$1="","",IF(NOSA!O7096=تحویلی!$E$1,تحویلی!$E$1&amp;COUNTIF(NOSA!$O$1:O7096,تحویلی!$E$1),"")),"")</f>
        <v/>
      </c>
      <c r="E7096" s="10" t="str">
        <f t="shared" si="454"/>
        <v>10948401</v>
      </c>
      <c r="F7096" s="10" t="str">
        <f>IFERROR(VLOOKUP(I7096,DATABASE!$N:$O,2,FALSE),"")</f>
        <v>دستكش كف مواد سبك</v>
      </c>
      <c r="G7096" s="3" t="s">
        <v>3649</v>
      </c>
      <c r="H7096" s="4">
        <v>10948</v>
      </c>
      <c r="I7096" s="3" t="s">
        <v>1456</v>
      </c>
      <c r="J7096" s="3" t="s">
        <v>2</v>
      </c>
      <c r="K7096" s="5">
        <v>1</v>
      </c>
      <c r="L7096" s="3" t="s">
        <v>3</v>
      </c>
      <c r="M7096" s="3" t="s">
        <v>1355</v>
      </c>
      <c r="N7096" s="3" t="s">
        <v>424</v>
      </c>
      <c r="O7096" s="1">
        <v>401</v>
      </c>
      <c r="P7096" s="4">
        <v>0</v>
      </c>
      <c r="Q7096" s="10">
        <f t="shared" si="451"/>
        <v>401</v>
      </c>
    </row>
    <row r="7097" spans="2:17" ht="20.25" customHeight="1">
      <c r="B7097" s="10" t="str">
        <f t="shared" si="452"/>
        <v>دستكش ضد برش سبك776</v>
      </c>
      <c r="C7097" s="10" t="str">
        <f t="shared" si="453"/>
        <v>دستكش ضد برش سبك1403/09/07776</v>
      </c>
      <c r="D7097" s="10" t="str">
        <f>IFERROR(IF(تحویلی!$E$1="","",IF(NOSA!O7097=تحویلی!$E$1,تحویلی!$E$1&amp;COUNTIF(NOSA!$O$1:O7097,تحویلی!$E$1),"")),"")</f>
        <v/>
      </c>
      <c r="E7097" s="10" t="str">
        <f t="shared" si="454"/>
        <v>10952776</v>
      </c>
      <c r="F7097" s="10" t="str">
        <f>IFERROR(VLOOKUP(I7097,DATABASE!$N:$O,2,FALSE),"")</f>
        <v>دستكش ضد برش سبك</v>
      </c>
      <c r="G7097" s="3" t="s">
        <v>3649</v>
      </c>
      <c r="H7097" s="4">
        <v>10952</v>
      </c>
      <c r="I7097" s="3" t="s">
        <v>1442</v>
      </c>
      <c r="J7097" s="3" t="s">
        <v>22</v>
      </c>
      <c r="K7097" s="5">
        <v>1</v>
      </c>
      <c r="L7097" s="3" t="s">
        <v>3</v>
      </c>
      <c r="M7097" s="3" t="s">
        <v>9</v>
      </c>
      <c r="N7097" s="3" t="s">
        <v>1169</v>
      </c>
      <c r="O7097" s="1">
        <v>776</v>
      </c>
      <c r="P7097" s="4">
        <v>0</v>
      </c>
      <c r="Q7097" s="10">
        <f t="shared" si="451"/>
        <v>776</v>
      </c>
    </row>
    <row r="7098" spans="2:17" ht="20.25" customHeight="1">
      <c r="B7098" s="10" t="str">
        <f t="shared" si="452"/>
        <v>لباس كار كارشناسي943</v>
      </c>
      <c r="C7098" s="10" t="str">
        <f t="shared" si="453"/>
        <v>لباس كار كارشناسي1403/09/07943</v>
      </c>
      <c r="D7098" s="10" t="str">
        <f>IFERROR(IF(تحویلی!$E$1="","",IF(NOSA!O7098=تحویلی!$E$1,تحویلی!$E$1&amp;COUNTIF(NOSA!$O$1:O7098,تحویلی!$E$1),"")),"")</f>
        <v/>
      </c>
      <c r="E7098" s="10" t="str">
        <f t="shared" si="454"/>
        <v>10957943</v>
      </c>
      <c r="F7098" s="10" t="str">
        <f>IFERROR(VLOOKUP(I7098,DATABASE!$N:$O,2,FALSE),"")</f>
        <v>لباس كار كارشناسي</v>
      </c>
      <c r="G7098" s="3" t="s">
        <v>3649</v>
      </c>
      <c r="H7098" s="4">
        <v>10957</v>
      </c>
      <c r="I7098" s="3" t="s">
        <v>2301</v>
      </c>
      <c r="J7098" s="3" t="s">
        <v>3512</v>
      </c>
      <c r="K7098" s="5">
        <v>1</v>
      </c>
      <c r="L7098" s="3" t="s">
        <v>8</v>
      </c>
      <c r="M7098" s="3" t="s">
        <v>9</v>
      </c>
      <c r="N7098" s="3" t="s">
        <v>4003</v>
      </c>
      <c r="O7098" s="1">
        <v>943</v>
      </c>
      <c r="P7098" s="4">
        <v>0</v>
      </c>
      <c r="Q7098" s="10">
        <f t="shared" si="451"/>
        <v>943</v>
      </c>
    </row>
    <row r="7099" spans="2:17" ht="20.25" customHeight="1">
      <c r="B7099" s="10" t="str">
        <f t="shared" si="452"/>
        <v>لباس كار كارشناسي942</v>
      </c>
      <c r="C7099" s="10" t="str">
        <f t="shared" si="453"/>
        <v>لباس كار كارشناسي1403/09/07942</v>
      </c>
      <c r="D7099" s="10" t="str">
        <f>IFERROR(IF(تحویلی!$E$1="","",IF(NOSA!O7099=تحویلی!$E$1,تحویلی!$E$1&amp;COUNTIF(NOSA!$O$1:O7099,تحویلی!$E$1),"")),"")</f>
        <v/>
      </c>
      <c r="E7099" s="10" t="str">
        <f t="shared" si="454"/>
        <v>10958942</v>
      </c>
      <c r="F7099" s="10" t="str">
        <f>IFERROR(VLOOKUP(I7099,DATABASE!$N:$O,2,FALSE),"")</f>
        <v>لباس كار كارشناسي</v>
      </c>
      <c r="G7099" s="3" t="s">
        <v>3649</v>
      </c>
      <c r="H7099" s="4">
        <v>10958</v>
      </c>
      <c r="I7099" s="3" t="s">
        <v>2301</v>
      </c>
      <c r="J7099" s="3" t="s">
        <v>3512</v>
      </c>
      <c r="K7099" s="5">
        <v>1</v>
      </c>
      <c r="L7099" s="3" t="s">
        <v>8</v>
      </c>
      <c r="M7099" s="3" t="s">
        <v>9</v>
      </c>
      <c r="N7099" s="3" t="s">
        <v>4016</v>
      </c>
      <c r="O7099" s="1">
        <v>942</v>
      </c>
      <c r="P7099" s="4">
        <v>0</v>
      </c>
      <c r="Q7099" s="10">
        <f t="shared" si="451"/>
        <v>942</v>
      </c>
    </row>
    <row r="7100" spans="2:17" ht="20.25" customHeight="1">
      <c r="B7100" s="10" t="str">
        <f t="shared" si="452"/>
        <v>دستكش ضد برش سبك837</v>
      </c>
      <c r="C7100" s="10" t="str">
        <f t="shared" si="453"/>
        <v>دستكش ضد برش سبك1403/09/07837</v>
      </c>
      <c r="D7100" s="10" t="str">
        <f>IFERROR(IF(تحویلی!$E$1="","",IF(NOSA!O7100=تحویلی!$E$1,تحویلی!$E$1&amp;COUNTIF(NOSA!$O$1:O7100,تحویلی!$E$1),"")),"")</f>
        <v/>
      </c>
      <c r="E7100" s="10" t="str">
        <f t="shared" si="454"/>
        <v>10959837</v>
      </c>
      <c r="F7100" s="10" t="str">
        <f>IFERROR(VLOOKUP(I7100,DATABASE!$N:$O,2,FALSE),"")</f>
        <v>دستكش ضد برش سبك</v>
      </c>
      <c r="G7100" s="3" t="s">
        <v>3649</v>
      </c>
      <c r="H7100" s="4">
        <v>10959</v>
      </c>
      <c r="I7100" s="3" t="s">
        <v>1442</v>
      </c>
      <c r="J7100" s="3" t="s">
        <v>22</v>
      </c>
      <c r="K7100" s="5">
        <v>1</v>
      </c>
      <c r="L7100" s="3" t="s">
        <v>3</v>
      </c>
      <c r="M7100" s="3" t="s">
        <v>40</v>
      </c>
      <c r="N7100" s="3" t="s">
        <v>2704</v>
      </c>
      <c r="O7100" s="1">
        <v>837</v>
      </c>
      <c r="P7100" s="4">
        <v>0</v>
      </c>
      <c r="Q7100" s="10">
        <f t="shared" si="451"/>
        <v>837</v>
      </c>
    </row>
    <row r="7101" spans="2:17" ht="20.25" customHeight="1">
      <c r="B7101" s="10" t="str">
        <f t="shared" si="452"/>
        <v>لباس كار ديرسوز(بلوز و شلوار)873</v>
      </c>
      <c r="C7101" s="10" t="str">
        <f t="shared" si="453"/>
        <v>لباس كار ديرسوز(بلوز و شلوار)1403/09/08873</v>
      </c>
      <c r="D7101" s="10" t="str">
        <f>IFERROR(IF(تحویلی!$E$1="","",IF(NOSA!O7101=تحویلی!$E$1,تحویلی!$E$1&amp;COUNTIF(NOSA!$O$1:O7101,تحویلی!$E$1),"")),"")</f>
        <v/>
      </c>
      <c r="E7101" s="10" t="str">
        <f t="shared" si="454"/>
        <v>10999873</v>
      </c>
      <c r="F7101" s="10" t="str">
        <f>IFERROR(VLOOKUP(I7101,DATABASE!$N:$O,2,FALSE),"")</f>
        <v>لباس كار ديرسوز(بلوز و شلوار)</v>
      </c>
      <c r="G7101" s="3" t="s">
        <v>3650</v>
      </c>
      <c r="H7101" s="4">
        <v>10999</v>
      </c>
      <c r="I7101" s="3" t="s">
        <v>1634</v>
      </c>
      <c r="J7101" s="3" t="s">
        <v>1635</v>
      </c>
      <c r="K7101" s="5">
        <v>1</v>
      </c>
      <c r="L7101" s="3" t="s">
        <v>28</v>
      </c>
      <c r="M7101" s="3" t="s">
        <v>102</v>
      </c>
      <c r="N7101" s="3" t="s">
        <v>3341</v>
      </c>
      <c r="O7101" s="1">
        <v>873</v>
      </c>
      <c r="P7101" s="4">
        <v>0</v>
      </c>
      <c r="Q7101" s="10">
        <f t="shared" si="451"/>
        <v>873</v>
      </c>
    </row>
    <row r="7102" spans="2:17" ht="20.25" customHeight="1">
      <c r="B7102" s="10" t="str">
        <f t="shared" si="452"/>
        <v>دستكش ضد برش سبك931</v>
      </c>
      <c r="C7102" s="10" t="str">
        <f t="shared" si="453"/>
        <v>دستكش ضد برش سبك1403/09/08931</v>
      </c>
      <c r="D7102" s="10" t="str">
        <f>IFERROR(IF(تحویلی!$E$1="","",IF(NOSA!O7102=تحویلی!$E$1,تحویلی!$E$1&amp;COUNTIF(NOSA!$O$1:O7102,تحویلی!$E$1),"")),"")</f>
        <v/>
      </c>
      <c r="E7102" s="10" t="str">
        <f t="shared" si="454"/>
        <v>11001931</v>
      </c>
      <c r="F7102" s="10" t="str">
        <f>IFERROR(VLOOKUP(I7102,DATABASE!$N:$O,2,FALSE),"")</f>
        <v>دستكش ضد برش سبك</v>
      </c>
      <c r="G7102" s="3" t="s">
        <v>3650</v>
      </c>
      <c r="H7102" s="4">
        <v>11001</v>
      </c>
      <c r="I7102" s="3" t="s">
        <v>1442</v>
      </c>
      <c r="J7102" s="3" t="s">
        <v>22</v>
      </c>
      <c r="K7102" s="5">
        <v>1</v>
      </c>
      <c r="L7102" s="3" t="s">
        <v>3</v>
      </c>
      <c r="M7102" s="3" t="s">
        <v>202</v>
      </c>
      <c r="N7102" s="3" t="s">
        <v>3955</v>
      </c>
      <c r="O7102" s="1">
        <v>931</v>
      </c>
      <c r="P7102" s="4">
        <v>0</v>
      </c>
      <c r="Q7102" s="10">
        <f t="shared" si="451"/>
        <v>931</v>
      </c>
    </row>
    <row r="7103" spans="2:17" ht="20.25" customHeight="1">
      <c r="B7103" s="10" t="str">
        <f t="shared" si="452"/>
        <v>لباس كار ديرسوز(بلوز و شلوار)540</v>
      </c>
      <c r="C7103" s="10" t="str">
        <f t="shared" si="453"/>
        <v>لباس كار ديرسوز(بلوز و شلوار)1403/09/09540</v>
      </c>
      <c r="D7103" s="10" t="str">
        <f>IFERROR(IF(تحویلی!$E$1="","",IF(NOSA!O7103=تحویلی!$E$1,تحویلی!$E$1&amp;COUNTIF(NOSA!$O$1:O7103,تحویلی!$E$1),"")),"")</f>
        <v/>
      </c>
      <c r="E7103" s="10" t="str">
        <f t="shared" si="454"/>
        <v>11003540</v>
      </c>
      <c r="F7103" s="10" t="str">
        <f>IFERROR(VLOOKUP(I7103,DATABASE!$N:$O,2,FALSE),"")</f>
        <v>لباس كار ديرسوز(بلوز و شلوار)</v>
      </c>
      <c r="G7103" s="3" t="s">
        <v>3651</v>
      </c>
      <c r="H7103" s="3">
        <v>11003</v>
      </c>
      <c r="I7103" s="3" t="s">
        <v>1634</v>
      </c>
      <c r="J7103" s="3" t="s">
        <v>1635</v>
      </c>
      <c r="K7103" s="3">
        <v>1</v>
      </c>
      <c r="L7103" s="3" t="s">
        <v>28</v>
      </c>
      <c r="M7103" s="3" t="s">
        <v>19</v>
      </c>
      <c r="N7103" s="3" t="s">
        <v>2833</v>
      </c>
      <c r="O7103" s="1">
        <v>540</v>
      </c>
      <c r="P7103" s="3">
        <v>0</v>
      </c>
      <c r="Q7103" s="10">
        <f t="shared" si="451"/>
        <v>540</v>
      </c>
    </row>
    <row r="7104" spans="2:17" ht="20.25" customHeight="1">
      <c r="B7104" s="10" t="str">
        <f t="shared" si="452"/>
        <v>دستكش ضد برش سبك739</v>
      </c>
      <c r="C7104" s="10" t="str">
        <f t="shared" si="453"/>
        <v>دستكش ضد برش سبك1403/09/09739</v>
      </c>
      <c r="D7104" s="10" t="str">
        <f>IFERROR(IF(تحویلی!$E$1="","",IF(NOSA!O7104=تحویلی!$E$1,تحویلی!$E$1&amp;COUNTIF(NOSA!$O$1:O7104,تحویلی!$E$1),"")),"")</f>
        <v/>
      </c>
      <c r="E7104" s="10" t="str">
        <f t="shared" si="454"/>
        <v>11007739</v>
      </c>
      <c r="F7104" s="10" t="str">
        <f>IFERROR(VLOOKUP(I7104,DATABASE!$N:$O,2,FALSE),"")</f>
        <v>دستكش ضد برش سبك</v>
      </c>
      <c r="G7104" s="3" t="s">
        <v>3651</v>
      </c>
      <c r="H7104" s="3">
        <v>11007</v>
      </c>
      <c r="I7104" s="3" t="s">
        <v>1442</v>
      </c>
      <c r="J7104" s="3" t="s">
        <v>22</v>
      </c>
      <c r="K7104" s="3">
        <v>1</v>
      </c>
      <c r="L7104" s="3" t="s">
        <v>3</v>
      </c>
      <c r="M7104" s="3" t="s">
        <v>47</v>
      </c>
      <c r="N7104" s="3" t="s">
        <v>3393</v>
      </c>
      <c r="O7104" s="1">
        <v>739</v>
      </c>
      <c r="P7104" s="3">
        <v>0</v>
      </c>
      <c r="Q7104" s="10">
        <f t="shared" si="451"/>
        <v>739</v>
      </c>
    </row>
    <row r="7105" spans="2:17" ht="20.25" customHeight="1">
      <c r="B7105" s="10" t="str">
        <f t="shared" si="452"/>
        <v>پوتين ايمني نسوز221</v>
      </c>
      <c r="C7105" s="10" t="str">
        <f t="shared" si="453"/>
        <v>پوتين ايمني نسوز1403/09/09221</v>
      </c>
      <c r="D7105" s="10" t="str">
        <f>IFERROR(IF(تحویلی!$E$1="","",IF(NOSA!O7105=تحویلی!$E$1,تحویلی!$E$1&amp;COUNTIF(NOSA!$O$1:O7105,تحویلی!$E$1),"")),"")</f>
        <v/>
      </c>
      <c r="E7105" s="10" t="str">
        <f t="shared" si="454"/>
        <v>11010221</v>
      </c>
      <c r="F7105" s="10" t="str">
        <f>IFERROR(VLOOKUP(I7105,DATABASE!$N:$O,2,FALSE),"")</f>
        <v>پوتين ايمني نسوز</v>
      </c>
      <c r="G7105" s="3" t="s">
        <v>3651</v>
      </c>
      <c r="H7105" s="3">
        <v>11010</v>
      </c>
      <c r="I7105" s="3" t="s">
        <v>1648</v>
      </c>
      <c r="J7105" s="3" t="s">
        <v>1649</v>
      </c>
      <c r="K7105" s="3">
        <v>1</v>
      </c>
      <c r="L7105" s="3" t="s">
        <v>3</v>
      </c>
      <c r="M7105" s="3" t="s">
        <v>9</v>
      </c>
      <c r="N7105" s="3" t="s">
        <v>2703</v>
      </c>
      <c r="O7105" s="1">
        <v>221</v>
      </c>
      <c r="P7105" s="3">
        <v>0</v>
      </c>
      <c r="Q7105" s="10">
        <f t="shared" si="451"/>
        <v>221</v>
      </c>
    </row>
    <row r="7106" spans="2:17" ht="20.25" customHeight="1">
      <c r="B7106" s="10" t="str">
        <f t="shared" si="452"/>
        <v>دستكش ضد برش سبك221</v>
      </c>
      <c r="C7106" s="10" t="str">
        <f t="shared" si="453"/>
        <v>دستكش ضد برش سبك1403/09/09221</v>
      </c>
      <c r="D7106" s="10" t="str">
        <f>IFERROR(IF(تحویلی!$E$1="","",IF(NOSA!O7106=تحویلی!$E$1,تحویلی!$E$1&amp;COUNTIF(NOSA!$O$1:O7106,تحویلی!$E$1),"")),"")</f>
        <v/>
      </c>
      <c r="E7106" s="10" t="str">
        <f t="shared" si="454"/>
        <v>11010221</v>
      </c>
      <c r="F7106" s="10" t="str">
        <f>IFERROR(VLOOKUP(I7106,DATABASE!$N:$O,2,FALSE),"")</f>
        <v>دستكش ضد برش سبك</v>
      </c>
      <c r="G7106" s="3" t="s">
        <v>3651</v>
      </c>
      <c r="H7106" s="3">
        <v>11010</v>
      </c>
      <c r="I7106" s="3" t="s">
        <v>1442</v>
      </c>
      <c r="J7106" s="3" t="s">
        <v>22</v>
      </c>
      <c r="K7106" s="3">
        <v>1</v>
      </c>
      <c r="L7106" s="3" t="s">
        <v>3</v>
      </c>
      <c r="M7106" s="3" t="s">
        <v>9</v>
      </c>
      <c r="N7106" s="3" t="s">
        <v>2703</v>
      </c>
      <c r="O7106" s="1">
        <v>221</v>
      </c>
      <c r="P7106" s="3">
        <v>0</v>
      </c>
      <c r="Q7106" s="10">
        <f t="shared" si="451"/>
        <v>221</v>
      </c>
    </row>
    <row r="7107" spans="2:17" ht="20.25" customHeight="1">
      <c r="B7107" s="10" t="str">
        <f t="shared" si="452"/>
        <v>دستكش ضد برش سبك751</v>
      </c>
      <c r="C7107" s="10" t="str">
        <f t="shared" si="453"/>
        <v>دستكش ضد برش سبك1403/09/09751</v>
      </c>
      <c r="D7107" s="10" t="str">
        <f>IFERROR(IF(تحویلی!$E$1="","",IF(NOSA!O7107=تحویلی!$E$1,تحویلی!$E$1&amp;COUNTIF(NOSA!$O$1:O7107,تحویلی!$E$1),"")),"")</f>
        <v/>
      </c>
      <c r="E7107" s="10" t="str">
        <f t="shared" si="454"/>
        <v>11011751</v>
      </c>
      <c r="F7107" s="10" t="str">
        <f>IFERROR(VLOOKUP(I7107,DATABASE!$N:$O,2,FALSE),"")</f>
        <v>دستكش ضد برش سبك</v>
      </c>
      <c r="G7107" s="3" t="s">
        <v>3651</v>
      </c>
      <c r="H7107" s="3">
        <v>11011</v>
      </c>
      <c r="I7107" s="3" t="s">
        <v>1442</v>
      </c>
      <c r="J7107" s="3" t="s">
        <v>22</v>
      </c>
      <c r="K7107" s="3">
        <v>1</v>
      </c>
      <c r="L7107" s="3" t="s">
        <v>3</v>
      </c>
      <c r="M7107" s="3" t="s">
        <v>9</v>
      </c>
      <c r="N7107" s="3" t="s">
        <v>2709</v>
      </c>
      <c r="O7107" s="1">
        <v>751</v>
      </c>
      <c r="P7107" s="3">
        <v>1</v>
      </c>
      <c r="Q7107" s="10">
        <f t="shared" si="451"/>
        <v>751</v>
      </c>
    </row>
    <row r="7108" spans="2:17" ht="20.25" customHeight="1">
      <c r="B7108" s="10" t="str">
        <f t="shared" si="452"/>
        <v>رابط فنري نقاب كلاه ايمني718</v>
      </c>
      <c r="C7108" s="10" t="str">
        <f t="shared" si="453"/>
        <v>رابط فنري نقاب كلاه ايمني1403/09/09718</v>
      </c>
      <c r="D7108" s="10" t="str">
        <f>IFERROR(IF(تحویلی!$E$1="","",IF(NOSA!O7108=تحویلی!$E$1,تحویلی!$E$1&amp;COUNTIF(NOSA!$O$1:O7108,تحویلی!$E$1),"")),"")</f>
        <v/>
      </c>
      <c r="E7108" s="10" t="str">
        <f t="shared" si="454"/>
        <v>11014718</v>
      </c>
      <c r="F7108" s="10" t="str">
        <f>IFERROR(VLOOKUP(I7108,DATABASE!$N:$O,2,FALSE),"")</f>
        <v>رابط فنري نقاب كلاه ايمني</v>
      </c>
      <c r="G7108" s="3" t="s">
        <v>3651</v>
      </c>
      <c r="H7108" s="3">
        <v>11014</v>
      </c>
      <c r="I7108" s="3" t="s">
        <v>1454</v>
      </c>
      <c r="J7108" s="3" t="s">
        <v>135</v>
      </c>
      <c r="K7108" s="3">
        <v>1</v>
      </c>
      <c r="L7108" s="3" t="s">
        <v>8</v>
      </c>
      <c r="M7108" s="3" t="s">
        <v>19</v>
      </c>
      <c r="N7108" s="3" t="s">
        <v>3499</v>
      </c>
      <c r="O7108" s="1">
        <v>718</v>
      </c>
      <c r="P7108" s="3">
        <v>0</v>
      </c>
      <c r="Q7108" s="10">
        <f t="shared" si="451"/>
        <v>718</v>
      </c>
    </row>
    <row r="7109" spans="2:17" ht="20.25" customHeight="1">
      <c r="B7109" s="10" t="str">
        <f t="shared" si="452"/>
        <v>نقاب تيره محافظ صورت معمولي718</v>
      </c>
      <c r="C7109" s="10" t="str">
        <f t="shared" si="453"/>
        <v>نقاب تيره محافظ صورت معمولي1403/09/09718</v>
      </c>
      <c r="D7109" s="10" t="str">
        <f>IFERROR(IF(تحویلی!$E$1="","",IF(NOSA!O7109=تحویلی!$E$1,تحویلی!$E$1&amp;COUNTIF(NOSA!$O$1:O7109,تحویلی!$E$1),"")),"")</f>
        <v/>
      </c>
      <c r="E7109" s="10" t="str">
        <f t="shared" si="454"/>
        <v>11014718</v>
      </c>
      <c r="F7109" s="10" t="str">
        <f>IFERROR(VLOOKUP(I7109,DATABASE!$N:$O,2,FALSE),"")</f>
        <v>نقاب تيره محافظ صورت معمولي</v>
      </c>
      <c r="G7109" s="3" t="s">
        <v>3651</v>
      </c>
      <c r="H7109" s="3">
        <v>11014</v>
      </c>
      <c r="I7109" s="3" t="s">
        <v>1557</v>
      </c>
      <c r="J7109" s="3" t="s">
        <v>115</v>
      </c>
      <c r="K7109" s="3">
        <v>1</v>
      </c>
      <c r="L7109" s="3" t="s">
        <v>8</v>
      </c>
      <c r="M7109" s="3" t="s">
        <v>19</v>
      </c>
      <c r="N7109" s="3" t="s">
        <v>3499</v>
      </c>
      <c r="O7109" s="1">
        <v>718</v>
      </c>
      <c r="P7109" s="3">
        <v>0</v>
      </c>
      <c r="Q7109" s="10">
        <f t="shared" si="451"/>
        <v>718</v>
      </c>
    </row>
    <row r="7110" spans="2:17" ht="20.25" customHeight="1">
      <c r="B7110" s="10" t="str">
        <f t="shared" si="452"/>
        <v>دستكش ضد برش سبك427</v>
      </c>
      <c r="C7110" s="10" t="str">
        <f t="shared" si="453"/>
        <v>دستكش ضد برش سبك1403/09/09427</v>
      </c>
      <c r="D7110" s="10" t="str">
        <f>IFERROR(IF(تحویلی!$E$1="","",IF(NOSA!O7110=تحویلی!$E$1,تحویلی!$E$1&amp;COUNTIF(NOSA!$O$1:O7110,تحویلی!$E$1),"")),"")</f>
        <v/>
      </c>
      <c r="E7110" s="10" t="str">
        <f t="shared" si="454"/>
        <v>11019427</v>
      </c>
      <c r="F7110" s="10" t="str">
        <f>IFERROR(VLOOKUP(I7110,DATABASE!$N:$O,2,FALSE),"")</f>
        <v>دستكش ضد برش سبك</v>
      </c>
      <c r="G7110" s="3" t="s">
        <v>3651</v>
      </c>
      <c r="H7110" s="3">
        <v>11019</v>
      </c>
      <c r="I7110" s="3" t="s">
        <v>1442</v>
      </c>
      <c r="J7110" s="3" t="s">
        <v>22</v>
      </c>
      <c r="K7110" s="3">
        <v>1</v>
      </c>
      <c r="L7110" s="3" t="s">
        <v>3</v>
      </c>
      <c r="M7110" s="3" t="s">
        <v>9</v>
      </c>
      <c r="N7110" s="3" t="s">
        <v>23</v>
      </c>
      <c r="O7110" s="1">
        <v>427</v>
      </c>
      <c r="P7110" s="3">
        <v>0</v>
      </c>
      <c r="Q7110" s="10">
        <f t="shared" si="451"/>
        <v>427</v>
      </c>
    </row>
    <row r="7111" spans="2:17" ht="20.25" customHeight="1">
      <c r="B7111" s="10" t="str">
        <f t="shared" si="452"/>
        <v>دستكش ضد برش سبك943</v>
      </c>
      <c r="C7111" s="10" t="str">
        <f t="shared" si="453"/>
        <v>دستكش ضد برش سبك1403/09/10943</v>
      </c>
      <c r="D7111" s="10" t="str">
        <f>IFERROR(IF(تحویلی!$E$1="","",IF(NOSA!O7111=تحویلی!$E$1,تحویلی!$E$1&amp;COUNTIF(NOSA!$O$1:O7111,تحویلی!$E$1),"")),"")</f>
        <v/>
      </c>
      <c r="E7111" s="10" t="str">
        <f t="shared" si="454"/>
        <v>11026943</v>
      </c>
      <c r="F7111" s="10" t="str">
        <f>IFERROR(VLOOKUP(I7111,DATABASE!$N:$O,2,FALSE),"")</f>
        <v>دستكش ضد برش سبك</v>
      </c>
      <c r="G7111" s="3" t="s">
        <v>3652</v>
      </c>
      <c r="H7111" s="4">
        <v>11026</v>
      </c>
      <c r="I7111" s="3" t="s">
        <v>1442</v>
      </c>
      <c r="J7111" s="3" t="s">
        <v>22</v>
      </c>
      <c r="K7111" s="5">
        <v>1</v>
      </c>
      <c r="L7111" s="3" t="s">
        <v>3</v>
      </c>
      <c r="M7111" s="3" t="s">
        <v>9</v>
      </c>
      <c r="N7111" s="3" t="s">
        <v>4003</v>
      </c>
      <c r="O7111" s="1">
        <v>943</v>
      </c>
      <c r="P7111" s="4">
        <v>0</v>
      </c>
      <c r="Q7111" s="10">
        <f t="shared" si="451"/>
        <v>943</v>
      </c>
    </row>
    <row r="7112" spans="2:17" ht="20.25" customHeight="1">
      <c r="B7112" s="10" t="str">
        <f t="shared" si="452"/>
        <v>دستكش ضد برش سبك942</v>
      </c>
      <c r="C7112" s="10" t="str">
        <f t="shared" si="453"/>
        <v>دستكش ضد برش سبك1403/09/10942</v>
      </c>
      <c r="D7112" s="10" t="str">
        <f>IFERROR(IF(تحویلی!$E$1="","",IF(NOSA!O7112=تحویلی!$E$1,تحویلی!$E$1&amp;COUNTIF(NOSA!$O$1:O7112,تحویلی!$E$1),"")),"")</f>
        <v/>
      </c>
      <c r="E7112" s="10" t="str">
        <f t="shared" si="454"/>
        <v>11026942</v>
      </c>
      <c r="F7112" s="10" t="str">
        <f>IFERROR(VLOOKUP(I7112,DATABASE!$N:$O,2,FALSE),"")</f>
        <v>دستكش ضد برش سبك</v>
      </c>
      <c r="G7112" s="3" t="s">
        <v>3652</v>
      </c>
      <c r="H7112" s="4">
        <v>11026</v>
      </c>
      <c r="I7112" s="3" t="s">
        <v>1442</v>
      </c>
      <c r="J7112" s="3" t="s">
        <v>22</v>
      </c>
      <c r="K7112" s="5">
        <v>1</v>
      </c>
      <c r="L7112" s="3" t="s">
        <v>3</v>
      </c>
      <c r="M7112" s="3" t="s">
        <v>9</v>
      </c>
      <c r="N7112" s="3" t="s">
        <v>4002</v>
      </c>
      <c r="O7112" s="1">
        <v>942</v>
      </c>
      <c r="P7112" s="4">
        <v>0</v>
      </c>
      <c r="Q7112" s="10">
        <f t="shared" si="451"/>
        <v>942</v>
      </c>
    </row>
    <row r="7113" spans="2:17" ht="20.25" customHeight="1">
      <c r="B7113" s="10" t="str">
        <f t="shared" si="452"/>
        <v>دستكش ضد برش سبك869</v>
      </c>
      <c r="C7113" s="10" t="str">
        <f t="shared" si="453"/>
        <v>دستكش ضد برش سبك1403/09/10869</v>
      </c>
      <c r="D7113" s="10" t="str">
        <f>IFERROR(IF(تحویلی!$E$1="","",IF(NOSA!O7113=تحویلی!$E$1,تحویلی!$E$1&amp;COUNTIF(NOSA!$O$1:O7113,تحویلی!$E$1),"")),"")</f>
        <v/>
      </c>
      <c r="E7113" s="10" t="str">
        <f t="shared" si="454"/>
        <v>11037869</v>
      </c>
      <c r="F7113" s="10" t="str">
        <f>IFERROR(VLOOKUP(I7113,DATABASE!$N:$O,2,FALSE),"")</f>
        <v>دستكش ضد برش سبك</v>
      </c>
      <c r="G7113" s="3" t="s">
        <v>3652</v>
      </c>
      <c r="H7113" s="4">
        <v>11037</v>
      </c>
      <c r="I7113" s="3" t="s">
        <v>1442</v>
      </c>
      <c r="J7113" s="3" t="s">
        <v>22</v>
      </c>
      <c r="K7113" s="5">
        <v>1</v>
      </c>
      <c r="L7113" s="3" t="s">
        <v>3</v>
      </c>
      <c r="M7113" s="3" t="s">
        <v>19</v>
      </c>
      <c r="N7113" s="3" t="s">
        <v>3327</v>
      </c>
      <c r="O7113" s="1">
        <v>869</v>
      </c>
      <c r="P7113" s="4">
        <v>0</v>
      </c>
      <c r="Q7113" s="10">
        <f t="shared" si="451"/>
        <v>869</v>
      </c>
    </row>
    <row r="7114" spans="2:17" ht="20.25" customHeight="1">
      <c r="B7114" s="10" t="str">
        <f t="shared" si="452"/>
        <v>لباس كار ديرسوز(بلوز و شلوار)929</v>
      </c>
      <c r="C7114" s="10" t="str">
        <f t="shared" si="453"/>
        <v>لباس كار ديرسوز(بلوز و شلوار)1403/09/10929</v>
      </c>
      <c r="D7114" s="10" t="str">
        <f>IFERROR(IF(تحویلی!$E$1="","",IF(NOSA!O7114=تحویلی!$E$1,تحویلی!$E$1&amp;COUNTIF(NOSA!$O$1:O7114,تحویلی!$E$1),"")),"")</f>
        <v/>
      </c>
      <c r="E7114" s="10" t="str">
        <f t="shared" si="454"/>
        <v>11045929</v>
      </c>
      <c r="F7114" s="10" t="str">
        <f>IFERROR(VLOOKUP(I7114,DATABASE!$N:$O,2,FALSE),"")</f>
        <v>لباس كار ديرسوز(بلوز و شلوار)</v>
      </c>
      <c r="G7114" s="3" t="s">
        <v>3652</v>
      </c>
      <c r="H7114" s="4">
        <v>11045</v>
      </c>
      <c r="I7114" s="3" t="s">
        <v>1629</v>
      </c>
      <c r="J7114" s="3" t="s">
        <v>1630</v>
      </c>
      <c r="K7114" s="5">
        <v>1</v>
      </c>
      <c r="L7114" s="3" t="s">
        <v>28</v>
      </c>
      <c r="M7114" s="3" t="s">
        <v>9</v>
      </c>
      <c r="N7114" s="3" t="s">
        <v>3511</v>
      </c>
      <c r="O7114" s="1">
        <v>929</v>
      </c>
      <c r="P7114" s="4">
        <v>0</v>
      </c>
      <c r="Q7114" s="10">
        <f t="shared" si="451"/>
        <v>929</v>
      </c>
    </row>
    <row r="7115" spans="2:17" ht="20.25" customHeight="1">
      <c r="B7115" s="10" t="str">
        <f t="shared" si="452"/>
        <v>دستكش كف مواد سبك684</v>
      </c>
      <c r="C7115" s="10" t="str">
        <f t="shared" si="453"/>
        <v>دستكش كف مواد سبك1403/09/10684</v>
      </c>
      <c r="D7115" s="10" t="str">
        <f>IFERROR(IF(تحویلی!$E$1="","",IF(NOSA!O7115=تحویلی!$E$1,تحویلی!$E$1&amp;COUNTIF(NOSA!$O$1:O7115,تحویلی!$E$1),"")),"")</f>
        <v/>
      </c>
      <c r="E7115" s="10" t="str">
        <f t="shared" si="454"/>
        <v>11053684</v>
      </c>
      <c r="F7115" s="10" t="str">
        <f>IFERROR(VLOOKUP(I7115,DATABASE!$N:$O,2,FALSE),"")</f>
        <v>دستكش كف مواد سبك</v>
      </c>
      <c r="G7115" s="3" t="s">
        <v>3652</v>
      </c>
      <c r="H7115" s="4">
        <v>11053</v>
      </c>
      <c r="I7115" s="3" t="s">
        <v>1456</v>
      </c>
      <c r="J7115" s="3" t="s">
        <v>2</v>
      </c>
      <c r="K7115" s="5">
        <v>2</v>
      </c>
      <c r="L7115" s="3" t="s">
        <v>3</v>
      </c>
      <c r="M7115" s="3" t="s">
        <v>2646</v>
      </c>
      <c r="N7115" s="3" t="s">
        <v>267</v>
      </c>
      <c r="O7115" s="1">
        <v>684</v>
      </c>
      <c r="P7115" s="4">
        <v>0</v>
      </c>
      <c r="Q7115" s="10">
        <f t="shared" si="451"/>
        <v>684</v>
      </c>
    </row>
    <row r="7116" spans="2:17" ht="20.25" customHeight="1">
      <c r="B7116" s="10" t="str">
        <f t="shared" si="452"/>
        <v>كيف كمري945</v>
      </c>
      <c r="C7116" s="10" t="str">
        <f t="shared" si="453"/>
        <v>كيف كمري1403/09/10945</v>
      </c>
      <c r="D7116" s="10" t="str">
        <f>IFERROR(IF(تحویلی!$E$1="","",IF(NOSA!O7116=تحویلی!$E$1,تحویلی!$E$1&amp;COUNTIF(NOSA!$O$1:O7116,تحویلی!$E$1),"")),"")</f>
        <v/>
      </c>
      <c r="E7116" s="10" t="str">
        <f t="shared" si="454"/>
        <v>11055945</v>
      </c>
      <c r="F7116" s="10" t="str">
        <f>IFERROR(VLOOKUP(I7116,DATABASE!$N:$O,2,FALSE),"")</f>
        <v>كيف كمري</v>
      </c>
      <c r="G7116" s="3" t="s">
        <v>3652</v>
      </c>
      <c r="H7116" s="4">
        <v>11055</v>
      </c>
      <c r="I7116" s="3" t="s">
        <v>2338</v>
      </c>
      <c r="J7116" s="3" t="s">
        <v>2339</v>
      </c>
      <c r="K7116" s="5">
        <v>1</v>
      </c>
      <c r="L7116" s="3" t="s">
        <v>8</v>
      </c>
      <c r="M7116" s="3" t="s">
        <v>354</v>
      </c>
      <c r="N7116" s="3" t="s">
        <v>4009</v>
      </c>
      <c r="O7116" s="1">
        <v>945</v>
      </c>
      <c r="P7116" s="4">
        <v>0</v>
      </c>
      <c r="Q7116" s="10">
        <f t="shared" ref="Q7116:Q7179" si="455">VALUE(O7116)</f>
        <v>945</v>
      </c>
    </row>
    <row r="7117" spans="2:17" ht="20.25" customHeight="1">
      <c r="B7117" s="10" t="str">
        <f t="shared" si="452"/>
        <v>دستكش استاد كار791</v>
      </c>
      <c r="C7117" s="10" t="str">
        <f t="shared" si="453"/>
        <v>دستكش استاد كار1403/09/10791</v>
      </c>
      <c r="D7117" s="10" t="str">
        <f>IFERROR(IF(تحویلی!$E$1="","",IF(NOSA!O7117=تحویلی!$E$1,تحویلی!$E$1&amp;COUNTIF(NOSA!$O$1:O7117,تحویلی!$E$1),"")),"")</f>
        <v/>
      </c>
      <c r="E7117" s="10" t="str">
        <f t="shared" si="454"/>
        <v>11057791</v>
      </c>
      <c r="F7117" s="10" t="str">
        <f>IFERROR(VLOOKUP(I7117,DATABASE!$N:$O,2,FALSE),"")</f>
        <v>دستكش استاد كار</v>
      </c>
      <c r="G7117" s="3" t="s">
        <v>3652</v>
      </c>
      <c r="H7117" s="4">
        <v>11057</v>
      </c>
      <c r="I7117" s="3" t="s">
        <v>1543</v>
      </c>
      <c r="J7117" s="3" t="s">
        <v>255</v>
      </c>
      <c r="K7117" s="5">
        <v>2</v>
      </c>
      <c r="L7117" s="3" t="s">
        <v>3</v>
      </c>
      <c r="M7117" s="3" t="s">
        <v>9</v>
      </c>
      <c r="N7117" s="3" t="s">
        <v>1333</v>
      </c>
      <c r="O7117" s="1">
        <v>791</v>
      </c>
      <c r="P7117" s="4">
        <v>0</v>
      </c>
      <c r="Q7117" s="10">
        <f t="shared" si="455"/>
        <v>791</v>
      </c>
    </row>
    <row r="7118" spans="2:17" ht="20.25" customHeight="1">
      <c r="B7118" s="10" t="str">
        <f t="shared" si="452"/>
        <v>بند كفش50</v>
      </c>
      <c r="C7118" s="10" t="str">
        <f t="shared" si="453"/>
        <v>بند كفش1403/09/1050</v>
      </c>
      <c r="D7118" s="10" t="str">
        <f>IFERROR(IF(تحویلی!$E$1="","",IF(NOSA!O7118=تحویلی!$E$1,تحویلی!$E$1&amp;COUNTIF(NOSA!$O$1:O7118,تحویلی!$E$1),"")),"")</f>
        <v/>
      </c>
      <c r="E7118" s="10" t="str">
        <f t="shared" si="454"/>
        <v>1106150</v>
      </c>
      <c r="F7118" s="10" t="str">
        <f>IFERROR(VLOOKUP(I7118,DATABASE!$N:$O,2,FALSE),"")</f>
        <v>بند كفش</v>
      </c>
      <c r="G7118" s="3" t="s">
        <v>3652</v>
      </c>
      <c r="H7118" s="4">
        <v>11061</v>
      </c>
      <c r="I7118" s="3" t="s">
        <v>1462</v>
      </c>
      <c r="J7118" s="3" t="s">
        <v>450</v>
      </c>
      <c r="K7118" s="5">
        <v>2</v>
      </c>
      <c r="L7118" s="3" t="s">
        <v>3</v>
      </c>
      <c r="M7118" s="3" t="s">
        <v>4</v>
      </c>
      <c r="N7118" s="3" t="s">
        <v>2798</v>
      </c>
      <c r="O7118" s="1">
        <v>50</v>
      </c>
      <c r="P7118" s="4">
        <v>0</v>
      </c>
      <c r="Q7118" s="10">
        <f t="shared" si="455"/>
        <v>50</v>
      </c>
    </row>
    <row r="7119" spans="2:17" ht="20.25" customHeight="1">
      <c r="B7119" s="10" t="str">
        <f t="shared" ref="B7119:B7182" si="456">F7119&amp;Q7119</f>
        <v>دستكش ضد برش سبك83</v>
      </c>
      <c r="C7119" s="10" t="str">
        <f t="shared" ref="C7119:C7182" si="457">F7119&amp;G7119&amp;O7119</f>
        <v>دستكش ضد برش سبك1403/09/1083</v>
      </c>
      <c r="D7119" s="10" t="str">
        <f>IFERROR(IF(تحویلی!$E$1="","",IF(NOSA!O7119=تحویلی!$E$1,تحویلی!$E$1&amp;COUNTIF(NOSA!$O$1:O7119,تحویلی!$E$1),"")),"")</f>
        <v/>
      </c>
      <c r="E7119" s="10" t="str">
        <f t="shared" ref="E7119:E7182" si="458">H7119&amp;O7119</f>
        <v>1106283</v>
      </c>
      <c r="F7119" s="10" t="str">
        <f>IFERROR(VLOOKUP(I7119,DATABASE!$N:$O,2,FALSE),"")</f>
        <v>دستكش ضد برش سبك</v>
      </c>
      <c r="G7119" s="3" t="s">
        <v>3652</v>
      </c>
      <c r="H7119" s="4">
        <v>11062</v>
      </c>
      <c r="I7119" s="3" t="s">
        <v>1442</v>
      </c>
      <c r="J7119" s="3" t="s">
        <v>22</v>
      </c>
      <c r="K7119" s="5">
        <v>1</v>
      </c>
      <c r="L7119" s="3" t="s">
        <v>3</v>
      </c>
      <c r="M7119" s="3" t="s">
        <v>848</v>
      </c>
      <c r="N7119" s="3" t="s">
        <v>929</v>
      </c>
      <c r="O7119" s="1">
        <v>83</v>
      </c>
      <c r="P7119" s="4">
        <v>0</v>
      </c>
      <c r="Q7119" s="10">
        <f t="shared" si="455"/>
        <v>83</v>
      </c>
    </row>
    <row r="7120" spans="2:17" ht="20.25" customHeight="1">
      <c r="B7120" s="10" t="str">
        <f t="shared" si="456"/>
        <v>شلوار فرم انتظامات613</v>
      </c>
      <c r="C7120" s="10" t="str">
        <f t="shared" si="457"/>
        <v>شلوار فرم انتظامات1403/09/10613</v>
      </c>
      <c r="D7120" s="10" t="str">
        <f>IFERROR(IF(تحویلی!$E$1="","",IF(NOSA!O7120=تحویلی!$E$1,تحویلی!$E$1&amp;COUNTIF(NOSA!$O$1:O7120,تحویلی!$E$1),"")),"")</f>
        <v/>
      </c>
      <c r="E7120" s="10" t="str">
        <f t="shared" si="458"/>
        <v>11066613</v>
      </c>
      <c r="F7120" s="10" t="str">
        <f>IFERROR(VLOOKUP(I7120,DATABASE!$N:$O,2,FALSE),"")</f>
        <v>شلوار فرم انتظامات</v>
      </c>
      <c r="G7120" s="3" t="s">
        <v>3652</v>
      </c>
      <c r="H7120" s="4">
        <v>11066</v>
      </c>
      <c r="I7120" s="3" t="s">
        <v>2298</v>
      </c>
      <c r="J7120" s="3" t="s">
        <v>2851</v>
      </c>
      <c r="K7120" s="5">
        <v>1</v>
      </c>
      <c r="L7120" s="3" t="s">
        <v>28</v>
      </c>
      <c r="M7120" s="3" t="s">
        <v>19</v>
      </c>
      <c r="N7120" s="3" t="s">
        <v>3325</v>
      </c>
      <c r="O7120" s="1">
        <v>613</v>
      </c>
      <c r="P7120" s="4">
        <v>0</v>
      </c>
      <c r="Q7120" s="10">
        <f t="shared" si="455"/>
        <v>613</v>
      </c>
    </row>
    <row r="7121" spans="2:17" ht="20.25" customHeight="1">
      <c r="B7121" s="10" t="str">
        <f t="shared" si="456"/>
        <v>كفش ايمني عايق برق873</v>
      </c>
      <c r="C7121" s="10" t="str">
        <f t="shared" si="457"/>
        <v>كفش ايمني عايق برق1403/09/10873</v>
      </c>
      <c r="D7121" s="10" t="str">
        <f>IFERROR(IF(تحویلی!$E$1="","",IF(NOSA!O7121=تحویلی!$E$1,تحویلی!$E$1&amp;COUNTIF(NOSA!$O$1:O7121,تحویلی!$E$1),"")),"")</f>
        <v/>
      </c>
      <c r="E7121" s="10" t="str">
        <f t="shared" si="458"/>
        <v>11067873</v>
      </c>
      <c r="F7121" s="10" t="str">
        <f>IFERROR(VLOOKUP(I7121,DATABASE!$N:$O,2,FALSE),"")</f>
        <v>كفش ايمني عايق برق</v>
      </c>
      <c r="G7121" s="3" t="s">
        <v>3652</v>
      </c>
      <c r="H7121" s="4">
        <v>11067</v>
      </c>
      <c r="I7121" s="3" t="s">
        <v>1589</v>
      </c>
      <c r="J7121" s="3" t="s">
        <v>1651</v>
      </c>
      <c r="K7121" s="5">
        <v>1</v>
      </c>
      <c r="L7121" s="3" t="s">
        <v>3</v>
      </c>
      <c r="M7121" s="3" t="s">
        <v>102</v>
      </c>
      <c r="N7121" s="3" t="s">
        <v>4017</v>
      </c>
      <c r="O7121" s="1">
        <v>873</v>
      </c>
      <c r="P7121" s="4">
        <v>0</v>
      </c>
      <c r="Q7121" s="10">
        <f t="shared" si="455"/>
        <v>873</v>
      </c>
    </row>
    <row r="7122" spans="2:17" ht="20.25" customHeight="1">
      <c r="B7122" s="10" t="str">
        <f t="shared" si="456"/>
        <v>دستكش كف مواد سبك386</v>
      </c>
      <c r="C7122" s="10" t="str">
        <f t="shared" si="457"/>
        <v>دستكش كف مواد سبك1403/09/11386</v>
      </c>
      <c r="D7122" s="10" t="str">
        <f>IFERROR(IF(تحویلی!$E$1="","",IF(NOSA!O7122=تحویلی!$E$1,تحویلی!$E$1&amp;COUNTIF(NOSA!$O$1:O7122,تحویلی!$E$1),"")),"")</f>
        <v/>
      </c>
      <c r="E7122" s="10" t="str">
        <f t="shared" si="458"/>
        <v>11072386</v>
      </c>
      <c r="F7122" s="10" t="str">
        <f>IFERROR(VLOOKUP(I7122,DATABASE!$N:$O,2,FALSE),"")</f>
        <v>دستكش كف مواد سبك</v>
      </c>
      <c r="G7122" s="3" t="s">
        <v>3653</v>
      </c>
      <c r="H7122" s="4">
        <v>11072</v>
      </c>
      <c r="I7122" s="3" t="s">
        <v>1456</v>
      </c>
      <c r="J7122" s="3" t="s">
        <v>2</v>
      </c>
      <c r="K7122" s="5">
        <v>1</v>
      </c>
      <c r="L7122" s="3" t="s">
        <v>3</v>
      </c>
      <c r="M7122" s="3" t="s">
        <v>47</v>
      </c>
      <c r="N7122" s="3" t="s">
        <v>235</v>
      </c>
      <c r="O7122" s="1">
        <v>386</v>
      </c>
      <c r="P7122" s="4">
        <v>0</v>
      </c>
      <c r="Q7122" s="10">
        <f t="shared" si="455"/>
        <v>386</v>
      </c>
    </row>
    <row r="7123" spans="2:17" ht="20.25" customHeight="1">
      <c r="B7123" s="10" t="str">
        <f t="shared" si="456"/>
        <v>دستكش ضد برش سبك936</v>
      </c>
      <c r="C7123" s="10" t="str">
        <f t="shared" si="457"/>
        <v>دستكش ضد برش سبك1403/09/11936</v>
      </c>
      <c r="D7123" s="10" t="str">
        <f>IFERROR(IF(تحویلی!$E$1="","",IF(NOSA!O7123=تحویلی!$E$1,تحویلی!$E$1&amp;COUNTIF(NOSA!$O$1:O7123,تحویلی!$E$1),"")),"")</f>
        <v/>
      </c>
      <c r="E7123" s="10" t="str">
        <f t="shared" si="458"/>
        <v>11073936</v>
      </c>
      <c r="F7123" s="10" t="str">
        <f>IFERROR(VLOOKUP(I7123,DATABASE!$N:$O,2,FALSE),"")</f>
        <v>دستكش ضد برش سبك</v>
      </c>
      <c r="G7123" s="3" t="s">
        <v>3653</v>
      </c>
      <c r="H7123" s="4">
        <v>11073</v>
      </c>
      <c r="I7123" s="3" t="s">
        <v>1442</v>
      </c>
      <c r="J7123" s="3" t="s">
        <v>22</v>
      </c>
      <c r="K7123" s="5">
        <v>1</v>
      </c>
      <c r="L7123" s="3" t="s">
        <v>3</v>
      </c>
      <c r="M7123" s="3" t="s">
        <v>4</v>
      </c>
      <c r="N7123" s="3" t="s">
        <v>4018</v>
      </c>
      <c r="O7123" s="1">
        <v>936</v>
      </c>
      <c r="P7123" s="4">
        <v>0</v>
      </c>
      <c r="Q7123" s="10">
        <f t="shared" si="455"/>
        <v>936</v>
      </c>
    </row>
    <row r="7124" spans="2:17" ht="20.25" customHeight="1">
      <c r="B7124" s="10" t="str">
        <f t="shared" si="456"/>
        <v>دستكش ضد برش سبك834</v>
      </c>
      <c r="C7124" s="10" t="str">
        <f t="shared" si="457"/>
        <v>دستكش ضد برش سبك1403/09/11834</v>
      </c>
      <c r="D7124" s="10" t="str">
        <f>IFERROR(IF(تحویلی!$E$1="","",IF(NOSA!O7124=تحویلی!$E$1,تحویلی!$E$1&amp;COUNTIF(NOSA!$O$1:O7124,تحویلی!$E$1),"")),"")</f>
        <v/>
      </c>
      <c r="E7124" s="10" t="str">
        <f t="shared" si="458"/>
        <v>11078834</v>
      </c>
      <c r="F7124" s="10" t="str">
        <f>IFERROR(VLOOKUP(I7124,DATABASE!$N:$O,2,FALSE),"")</f>
        <v>دستكش ضد برش سبك</v>
      </c>
      <c r="G7124" s="3" t="s">
        <v>3653</v>
      </c>
      <c r="H7124" s="4">
        <v>11078</v>
      </c>
      <c r="I7124" s="3" t="s">
        <v>1442</v>
      </c>
      <c r="J7124" s="3" t="s">
        <v>22</v>
      </c>
      <c r="K7124" s="5">
        <v>1</v>
      </c>
      <c r="L7124" s="3" t="s">
        <v>3</v>
      </c>
      <c r="M7124" s="3" t="s">
        <v>19</v>
      </c>
      <c r="N7124" s="3" t="s">
        <v>2647</v>
      </c>
      <c r="O7124" s="1">
        <v>834</v>
      </c>
      <c r="P7124" s="4">
        <v>0</v>
      </c>
      <c r="Q7124" s="10">
        <f t="shared" si="455"/>
        <v>834</v>
      </c>
    </row>
    <row r="7125" spans="2:17" ht="20.25" customHeight="1">
      <c r="B7125" s="10" t="str">
        <f t="shared" si="456"/>
        <v>دستكش ضد برش سبك827</v>
      </c>
      <c r="C7125" s="10" t="str">
        <f t="shared" si="457"/>
        <v>دستكش ضد برش سبك1403/09/05827</v>
      </c>
      <c r="D7125" s="10" t="str">
        <f>IFERROR(IF(تحویلی!$E$1="","",IF(NOSA!O7125=تحویلی!$E$1,تحویلی!$E$1&amp;COUNTIF(NOSA!$O$1:O7125,تحویلی!$E$1),"")),"")</f>
        <v/>
      </c>
      <c r="E7125" s="10" t="str">
        <f t="shared" si="458"/>
        <v>10856827</v>
      </c>
      <c r="F7125" s="10" t="str">
        <f>IFERROR(VLOOKUP(I7125,DATABASE!$N:$O,2,FALSE),"")</f>
        <v>دستكش ضد برش سبك</v>
      </c>
      <c r="G7125" s="3" t="s">
        <v>3647</v>
      </c>
      <c r="H7125" s="3">
        <v>10856</v>
      </c>
      <c r="I7125" s="3" t="s">
        <v>1442</v>
      </c>
      <c r="J7125" s="3" t="s">
        <v>22</v>
      </c>
      <c r="K7125" s="3">
        <v>1</v>
      </c>
      <c r="L7125" s="3" t="s">
        <v>3</v>
      </c>
      <c r="M7125" s="3" t="s">
        <v>47</v>
      </c>
      <c r="N7125" s="3" t="s">
        <v>2653</v>
      </c>
      <c r="O7125" s="1">
        <v>827</v>
      </c>
      <c r="P7125" s="3">
        <v>0</v>
      </c>
      <c r="Q7125" s="10">
        <f t="shared" si="455"/>
        <v>827</v>
      </c>
    </row>
    <row r="7126" spans="2:17" ht="20.25" customHeight="1">
      <c r="B7126" s="10" t="str">
        <f t="shared" si="456"/>
        <v>پيشبند نسوز آلومينيومي86</v>
      </c>
      <c r="C7126" s="10" t="str">
        <f t="shared" si="457"/>
        <v>پيشبند نسوز آلومينيومي1403/09/1186</v>
      </c>
      <c r="D7126" s="10" t="str">
        <f>IFERROR(IF(تحویلی!$E$1="","",IF(NOSA!O7126=تحویلی!$E$1,تحویلی!$E$1&amp;COUNTIF(NOSA!$O$1:O7126,تحویلی!$E$1),"")),"")</f>
        <v/>
      </c>
      <c r="E7126" s="10" t="str">
        <f t="shared" si="458"/>
        <v>1108986</v>
      </c>
      <c r="F7126" s="10" t="str">
        <f>IFERROR(VLOOKUP(I7126,DATABASE!$N:$O,2,FALSE),"")</f>
        <v>پيشبند نسوز آلومينيومي</v>
      </c>
      <c r="G7126" s="3" t="s">
        <v>3653</v>
      </c>
      <c r="H7126" s="4">
        <v>11089</v>
      </c>
      <c r="I7126" s="3" t="s">
        <v>1464</v>
      </c>
      <c r="J7126" s="3" t="s">
        <v>36</v>
      </c>
      <c r="K7126" s="5">
        <v>1</v>
      </c>
      <c r="L7126" s="3" t="s">
        <v>8</v>
      </c>
      <c r="M7126" s="3" t="s">
        <v>4</v>
      </c>
      <c r="N7126" s="3" t="s">
        <v>4007</v>
      </c>
      <c r="O7126" s="1">
        <v>86</v>
      </c>
      <c r="P7126" s="4">
        <v>1</v>
      </c>
      <c r="Q7126" s="10">
        <f t="shared" si="455"/>
        <v>86</v>
      </c>
    </row>
    <row r="7127" spans="2:17" ht="20.25" customHeight="1">
      <c r="B7127" s="10" t="str">
        <f t="shared" si="456"/>
        <v>لباس زير زمستاني- بلوز و شلوار86</v>
      </c>
      <c r="C7127" s="10" t="str">
        <f t="shared" si="457"/>
        <v>لباس زير زمستاني- بلوز و شلوار1403/09/1186</v>
      </c>
      <c r="D7127" s="10" t="str">
        <f>IFERROR(IF(تحویلی!$E$1="","",IF(NOSA!O7127=تحویلی!$E$1,تحویلی!$E$1&amp;COUNTIF(NOSA!$O$1:O7127,تحویلی!$E$1),"")),"")</f>
        <v/>
      </c>
      <c r="E7127" s="10" t="str">
        <f t="shared" si="458"/>
        <v>1109186</v>
      </c>
      <c r="F7127" s="10" t="str">
        <f>IFERROR(VLOOKUP(I7127,DATABASE!$N:$O,2,FALSE),"")</f>
        <v>لباس زير زمستاني- بلوز و شلوار</v>
      </c>
      <c r="G7127" s="3" t="s">
        <v>3653</v>
      </c>
      <c r="H7127" s="4">
        <v>11091</v>
      </c>
      <c r="I7127" s="3" t="s">
        <v>2361</v>
      </c>
      <c r="J7127" s="3" t="s">
        <v>2826</v>
      </c>
      <c r="K7127" s="5">
        <v>1</v>
      </c>
      <c r="L7127" s="3" t="s">
        <v>28</v>
      </c>
      <c r="M7127" s="3" t="s">
        <v>4</v>
      </c>
      <c r="N7127" s="3" t="s">
        <v>105</v>
      </c>
      <c r="O7127" s="1">
        <v>86</v>
      </c>
      <c r="P7127" s="4">
        <v>0</v>
      </c>
      <c r="Q7127" s="10">
        <f t="shared" si="455"/>
        <v>86</v>
      </c>
    </row>
    <row r="7128" spans="2:17" ht="20.25" customHeight="1">
      <c r="B7128" s="10" t="str">
        <f t="shared" si="456"/>
        <v>لباس كار نسوز(بلوز و شلوار)892</v>
      </c>
      <c r="C7128" s="10" t="str">
        <f t="shared" si="457"/>
        <v>لباس كار نسوز(بلوز و شلوار)1403/09/11892</v>
      </c>
      <c r="D7128" s="10" t="str">
        <f>IFERROR(IF(تحویلی!$E$1="","",IF(NOSA!O7128=تحویلی!$E$1,تحویلی!$E$1&amp;COUNTIF(NOSA!$O$1:O7128,تحویلی!$E$1),"")),"")</f>
        <v/>
      </c>
      <c r="E7128" s="10" t="str">
        <f t="shared" si="458"/>
        <v>11092892</v>
      </c>
      <c r="F7128" s="10" t="str">
        <f>IFERROR(VLOOKUP(I7128,DATABASE!$N:$O,2,FALSE),"")</f>
        <v>لباس كار نسوز(بلوز و شلوار)</v>
      </c>
      <c r="G7128" s="3" t="s">
        <v>3653</v>
      </c>
      <c r="H7128" s="4">
        <v>11092</v>
      </c>
      <c r="I7128" s="3" t="s">
        <v>1655</v>
      </c>
      <c r="J7128" s="3" t="s">
        <v>1656</v>
      </c>
      <c r="K7128" s="5">
        <v>1</v>
      </c>
      <c r="L7128" s="3" t="s">
        <v>28</v>
      </c>
      <c r="M7128" s="3" t="s">
        <v>4</v>
      </c>
      <c r="N7128" s="3" t="s">
        <v>2625</v>
      </c>
      <c r="O7128" s="1">
        <v>892</v>
      </c>
      <c r="P7128" s="4">
        <v>0</v>
      </c>
      <c r="Q7128" s="10">
        <f t="shared" si="455"/>
        <v>892</v>
      </c>
    </row>
    <row r="7129" spans="2:17" ht="20.25" customHeight="1">
      <c r="B7129" s="10" t="str">
        <f t="shared" si="456"/>
        <v>لباس زير زمستاني- بلوز و شلوار892</v>
      </c>
      <c r="C7129" s="10" t="str">
        <f t="shared" si="457"/>
        <v>لباس زير زمستاني- بلوز و شلوار1403/09/11892</v>
      </c>
      <c r="D7129" s="10" t="str">
        <f>IFERROR(IF(تحویلی!$E$1="","",IF(NOSA!O7129=تحویلی!$E$1,تحویلی!$E$1&amp;COUNTIF(NOSA!$O$1:O7129,تحویلی!$E$1),"")),"")</f>
        <v/>
      </c>
      <c r="E7129" s="10" t="str">
        <f t="shared" si="458"/>
        <v>11092892</v>
      </c>
      <c r="F7129" s="10" t="str">
        <f>IFERROR(VLOOKUP(I7129,DATABASE!$N:$O,2,FALSE),"")</f>
        <v>لباس زير زمستاني- بلوز و شلوار</v>
      </c>
      <c r="G7129" s="3" t="s">
        <v>3653</v>
      </c>
      <c r="H7129" s="4">
        <v>11092</v>
      </c>
      <c r="I7129" s="3" t="s">
        <v>2361</v>
      </c>
      <c r="J7129" s="3" t="s">
        <v>2826</v>
      </c>
      <c r="K7129" s="5">
        <v>1</v>
      </c>
      <c r="L7129" s="3" t="s">
        <v>28</v>
      </c>
      <c r="M7129" s="3" t="s">
        <v>4</v>
      </c>
      <c r="N7129" s="3" t="s">
        <v>2625</v>
      </c>
      <c r="O7129" s="1">
        <v>892</v>
      </c>
      <c r="P7129" s="4">
        <v>0</v>
      </c>
      <c r="Q7129" s="10">
        <f t="shared" si="455"/>
        <v>892</v>
      </c>
    </row>
    <row r="7130" spans="2:17" ht="20.25" customHeight="1">
      <c r="B7130" s="10" t="str">
        <f t="shared" si="456"/>
        <v>دستكش لاتكس608</v>
      </c>
      <c r="C7130" s="10" t="str">
        <f t="shared" si="457"/>
        <v>دستكش لاتكس1403/09/11608</v>
      </c>
      <c r="D7130" s="10" t="str">
        <f>IFERROR(IF(تحویلی!$E$1="","",IF(NOSA!O7130=تحویلی!$E$1,تحویلی!$E$1&amp;COUNTIF(NOSA!$O$1:O7130,تحویلی!$E$1),"")),"")</f>
        <v/>
      </c>
      <c r="E7130" s="10" t="str">
        <f t="shared" si="458"/>
        <v>11093608</v>
      </c>
      <c r="F7130" s="10" t="str">
        <f>IFERROR(VLOOKUP(I7130,DATABASE!$N:$O,2,FALSE),"")</f>
        <v>دستكش لاتكس</v>
      </c>
      <c r="G7130" s="3" t="s">
        <v>3653</v>
      </c>
      <c r="H7130" s="4">
        <v>11093</v>
      </c>
      <c r="I7130" s="3" t="s">
        <v>2328</v>
      </c>
      <c r="J7130" s="3" t="s">
        <v>564</v>
      </c>
      <c r="K7130" s="5">
        <v>200</v>
      </c>
      <c r="L7130" s="3" t="s">
        <v>3</v>
      </c>
      <c r="M7130" s="3" t="s">
        <v>63</v>
      </c>
      <c r="N7130" s="3" t="s">
        <v>64</v>
      </c>
      <c r="O7130" s="1">
        <v>608</v>
      </c>
      <c r="P7130" s="4">
        <v>0</v>
      </c>
      <c r="Q7130" s="10">
        <f t="shared" si="455"/>
        <v>608</v>
      </c>
    </row>
    <row r="7131" spans="2:17" ht="20.25" customHeight="1">
      <c r="B7131" s="10" t="str">
        <f t="shared" si="456"/>
        <v>دستكش ضد برش سبك254</v>
      </c>
      <c r="C7131" s="10" t="str">
        <f t="shared" si="457"/>
        <v>دستكش ضد برش سبك1403/09/11254</v>
      </c>
      <c r="D7131" s="10" t="str">
        <f>IFERROR(IF(تحویلی!$E$1="","",IF(NOSA!O7131=تحویلی!$E$1,تحویلی!$E$1&amp;COUNTIF(NOSA!$O$1:O7131,تحویلی!$E$1),"")),"")</f>
        <v/>
      </c>
      <c r="E7131" s="10" t="str">
        <f t="shared" si="458"/>
        <v>11099254</v>
      </c>
      <c r="F7131" s="10" t="str">
        <f>IFERROR(VLOOKUP(I7131,DATABASE!$N:$O,2,FALSE),"")</f>
        <v>دستكش ضد برش سبك</v>
      </c>
      <c r="G7131" s="3" t="s">
        <v>3653</v>
      </c>
      <c r="H7131" s="4">
        <v>11099</v>
      </c>
      <c r="I7131" s="3" t="s">
        <v>1442</v>
      </c>
      <c r="J7131" s="3" t="s">
        <v>22</v>
      </c>
      <c r="K7131" s="5">
        <v>1</v>
      </c>
      <c r="L7131" s="3" t="s">
        <v>3</v>
      </c>
      <c r="M7131" s="3" t="s">
        <v>47</v>
      </c>
      <c r="N7131" s="3" t="s">
        <v>80</v>
      </c>
      <c r="O7131" s="1">
        <v>254</v>
      </c>
      <c r="P7131" s="4">
        <v>0</v>
      </c>
      <c r="Q7131" s="10">
        <f t="shared" si="455"/>
        <v>254</v>
      </c>
    </row>
    <row r="7132" spans="2:17" ht="20.25" customHeight="1">
      <c r="B7132" s="10" t="str">
        <f t="shared" si="456"/>
        <v>لباس زير زمستاني- بلوز و شلوار156</v>
      </c>
      <c r="C7132" s="10" t="str">
        <f t="shared" si="457"/>
        <v>لباس زير زمستاني- بلوز و شلوار1403/09/11156</v>
      </c>
      <c r="D7132" s="10" t="str">
        <f>IFERROR(IF(تحویلی!$E$1="","",IF(NOSA!O7132=تحویلی!$E$1,تحویلی!$E$1&amp;COUNTIF(NOSA!$O$1:O7132,تحویلی!$E$1),"")),"")</f>
        <v/>
      </c>
      <c r="E7132" s="10" t="str">
        <f t="shared" si="458"/>
        <v>11105156</v>
      </c>
      <c r="F7132" s="10" t="str">
        <f>IFERROR(VLOOKUP(I7132,DATABASE!$N:$O,2,FALSE),"")</f>
        <v>لباس زير زمستاني- بلوز و شلوار</v>
      </c>
      <c r="G7132" s="3" t="s">
        <v>3653</v>
      </c>
      <c r="H7132" s="4">
        <v>11105</v>
      </c>
      <c r="I7132" s="3" t="s">
        <v>2361</v>
      </c>
      <c r="J7132" s="3" t="s">
        <v>2826</v>
      </c>
      <c r="K7132" s="5">
        <v>1</v>
      </c>
      <c r="L7132" s="3" t="s">
        <v>28</v>
      </c>
      <c r="M7132" s="3" t="s">
        <v>4</v>
      </c>
      <c r="N7132" s="3" t="s">
        <v>29</v>
      </c>
      <c r="O7132" s="1">
        <v>156</v>
      </c>
      <c r="P7132" s="4">
        <v>0</v>
      </c>
      <c r="Q7132" s="10">
        <f t="shared" si="455"/>
        <v>156</v>
      </c>
    </row>
    <row r="7133" spans="2:17" ht="20.25" customHeight="1">
      <c r="B7133" s="10" t="str">
        <f t="shared" si="456"/>
        <v>دستكش ضد برش سبك94</v>
      </c>
      <c r="C7133" s="10" t="str">
        <f t="shared" si="457"/>
        <v>دستكش ضد برش سبك1403/09/1194</v>
      </c>
      <c r="D7133" s="10" t="str">
        <f>IFERROR(IF(تحویلی!$E$1="","",IF(NOSA!O7133=تحویلی!$E$1,تحویلی!$E$1&amp;COUNTIF(NOSA!$O$1:O7133,تحویلی!$E$1),"")),"")</f>
        <v/>
      </c>
      <c r="E7133" s="10" t="str">
        <f t="shared" si="458"/>
        <v>1111294</v>
      </c>
      <c r="F7133" s="10" t="str">
        <f>IFERROR(VLOOKUP(I7133,DATABASE!$N:$O,2,FALSE),"")</f>
        <v>دستكش ضد برش سبك</v>
      </c>
      <c r="G7133" s="3" t="s">
        <v>3653</v>
      </c>
      <c r="H7133" s="4">
        <v>11112</v>
      </c>
      <c r="I7133" s="3" t="s">
        <v>1442</v>
      </c>
      <c r="J7133" s="3" t="s">
        <v>22</v>
      </c>
      <c r="K7133" s="5">
        <v>1</v>
      </c>
      <c r="L7133" s="3" t="s">
        <v>3</v>
      </c>
      <c r="M7133" s="3" t="s">
        <v>25</v>
      </c>
      <c r="N7133" s="3" t="s">
        <v>297</v>
      </c>
      <c r="O7133" s="1">
        <v>94</v>
      </c>
      <c r="P7133" s="4">
        <v>0</v>
      </c>
      <c r="Q7133" s="10">
        <f t="shared" si="455"/>
        <v>94</v>
      </c>
    </row>
    <row r="7134" spans="2:17" ht="20.25" customHeight="1">
      <c r="B7134" s="10" t="str">
        <f t="shared" si="456"/>
        <v>پيراهن فرم انتظامات94</v>
      </c>
      <c r="C7134" s="10" t="str">
        <f t="shared" si="457"/>
        <v>پيراهن فرم انتظامات1403/09/1194</v>
      </c>
      <c r="D7134" s="10" t="str">
        <f>IFERROR(IF(تحویلی!$E$1="","",IF(NOSA!O7134=تحویلی!$E$1,تحویلی!$E$1&amp;COUNTIF(NOSA!$O$1:O7134,تحویلی!$E$1),"")),"")</f>
        <v/>
      </c>
      <c r="E7134" s="10" t="str">
        <f t="shared" si="458"/>
        <v>1111294</v>
      </c>
      <c r="F7134" s="10" t="str">
        <f>IFERROR(VLOOKUP(I7134,DATABASE!$N:$O,2,FALSE),"")</f>
        <v>پيراهن فرم انتظامات</v>
      </c>
      <c r="G7134" s="3" t="s">
        <v>3653</v>
      </c>
      <c r="H7134" s="4">
        <v>11112</v>
      </c>
      <c r="I7134" s="3" t="s">
        <v>2296</v>
      </c>
      <c r="J7134" s="3" t="s">
        <v>3301</v>
      </c>
      <c r="K7134" s="5">
        <v>1</v>
      </c>
      <c r="L7134" s="3" t="s">
        <v>28</v>
      </c>
      <c r="M7134" s="3" t="s">
        <v>25</v>
      </c>
      <c r="N7134" s="3" t="s">
        <v>297</v>
      </c>
      <c r="O7134" s="1">
        <v>94</v>
      </c>
      <c r="P7134" s="4">
        <v>0</v>
      </c>
      <c r="Q7134" s="10">
        <f t="shared" si="455"/>
        <v>94</v>
      </c>
    </row>
    <row r="7135" spans="2:17" ht="20.25" customHeight="1">
      <c r="B7135" s="10" t="str">
        <f t="shared" si="456"/>
        <v>لباس زير زمستاني- بلوز و شلوار208</v>
      </c>
      <c r="C7135" s="10" t="str">
        <f t="shared" si="457"/>
        <v>لباس زير زمستاني- بلوز و شلوار1403/09/11208</v>
      </c>
      <c r="D7135" s="10" t="str">
        <f>IFERROR(IF(تحویلی!$E$1="","",IF(NOSA!O7135=تحویلی!$E$1,تحویلی!$E$1&amp;COUNTIF(NOSA!$O$1:O7135,تحویلی!$E$1),"")),"")</f>
        <v/>
      </c>
      <c r="E7135" s="10" t="str">
        <f t="shared" si="458"/>
        <v>11115208</v>
      </c>
      <c r="F7135" s="10" t="str">
        <f>IFERROR(VLOOKUP(I7135,DATABASE!$N:$O,2,FALSE),"")</f>
        <v>لباس زير زمستاني- بلوز و شلوار</v>
      </c>
      <c r="G7135" s="3" t="s">
        <v>3653</v>
      </c>
      <c r="H7135" s="4">
        <v>11115</v>
      </c>
      <c r="I7135" s="3" t="s">
        <v>2361</v>
      </c>
      <c r="J7135" s="3" t="s">
        <v>2826</v>
      </c>
      <c r="K7135" s="5">
        <v>1</v>
      </c>
      <c r="L7135" s="3" t="s">
        <v>28</v>
      </c>
      <c r="M7135" s="3" t="s">
        <v>19</v>
      </c>
      <c r="N7135" s="3" t="s">
        <v>1131</v>
      </c>
      <c r="O7135" s="1">
        <v>208</v>
      </c>
      <c r="P7135" s="4">
        <v>0</v>
      </c>
      <c r="Q7135" s="10">
        <f t="shared" si="455"/>
        <v>208</v>
      </c>
    </row>
    <row r="7136" spans="2:17" ht="20.25" customHeight="1">
      <c r="B7136" s="10" t="str">
        <f t="shared" si="456"/>
        <v>دستكش ضد برش سبك208</v>
      </c>
      <c r="C7136" s="10" t="str">
        <f t="shared" si="457"/>
        <v>دستكش ضد برش سبك1403/09/11208</v>
      </c>
      <c r="D7136" s="10" t="str">
        <f>IFERROR(IF(تحویلی!$E$1="","",IF(NOSA!O7136=تحویلی!$E$1,تحویلی!$E$1&amp;COUNTIF(NOSA!$O$1:O7136,تحویلی!$E$1),"")),"")</f>
        <v/>
      </c>
      <c r="E7136" s="10" t="str">
        <f t="shared" si="458"/>
        <v>11115208</v>
      </c>
      <c r="F7136" s="10" t="str">
        <f>IFERROR(VLOOKUP(I7136,DATABASE!$N:$O,2,FALSE),"")</f>
        <v>دستكش ضد برش سبك</v>
      </c>
      <c r="G7136" s="3" t="s">
        <v>3653</v>
      </c>
      <c r="H7136" s="4">
        <v>11115</v>
      </c>
      <c r="I7136" s="3" t="s">
        <v>1442</v>
      </c>
      <c r="J7136" s="3" t="s">
        <v>22</v>
      </c>
      <c r="K7136" s="5">
        <v>1</v>
      </c>
      <c r="L7136" s="3" t="s">
        <v>3</v>
      </c>
      <c r="M7136" s="3" t="s">
        <v>19</v>
      </c>
      <c r="N7136" s="3" t="s">
        <v>1131</v>
      </c>
      <c r="O7136" s="1">
        <v>208</v>
      </c>
      <c r="P7136" s="4">
        <v>0</v>
      </c>
      <c r="Q7136" s="10">
        <f t="shared" si="455"/>
        <v>208</v>
      </c>
    </row>
    <row r="7137" spans="2:17" ht="20.25" customHeight="1">
      <c r="B7137" s="10" t="str">
        <f t="shared" si="456"/>
        <v>دستكش ضد برش سبك372</v>
      </c>
      <c r="C7137" s="10" t="str">
        <f t="shared" si="457"/>
        <v>دستكش ضد برش سبك1403/09/11372</v>
      </c>
      <c r="D7137" s="10" t="str">
        <f>IFERROR(IF(تحویلی!$E$1="","",IF(NOSA!O7137=تحویلی!$E$1,تحویلی!$E$1&amp;COUNTIF(NOSA!$O$1:O7137,تحویلی!$E$1),"")),"")</f>
        <v/>
      </c>
      <c r="E7137" s="10" t="str">
        <f t="shared" si="458"/>
        <v>11117372</v>
      </c>
      <c r="F7137" s="10" t="str">
        <f>IFERROR(VLOOKUP(I7137,DATABASE!$N:$O,2,FALSE),"")</f>
        <v>دستكش ضد برش سبك</v>
      </c>
      <c r="G7137" s="3" t="s">
        <v>3653</v>
      </c>
      <c r="H7137" s="4">
        <v>11117</v>
      </c>
      <c r="I7137" s="3" t="s">
        <v>1442</v>
      </c>
      <c r="J7137" s="3" t="s">
        <v>22</v>
      </c>
      <c r="K7137" s="5">
        <v>1</v>
      </c>
      <c r="L7137" s="3" t="s">
        <v>3</v>
      </c>
      <c r="M7137" s="3" t="s">
        <v>19</v>
      </c>
      <c r="N7137" s="3" t="s">
        <v>272</v>
      </c>
      <c r="O7137" s="1">
        <v>372</v>
      </c>
      <c r="P7137" s="4">
        <v>0</v>
      </c>
      <c r="Q7137" s="10">
        <f t="shared" si="455"/>
        <v>372</v>
      </c>
    </row>
    <row r="7138" spans="2:17" ht="20.25" customHeight="1">
      <c r="B7138" s="10" t="str">
        <f t="shared" si="456"/>
        <v>لباس زير زمستاني- بلوز و شلوار372</v>
      </c>
      <c r="C7138" s="10" t="str">
        <f t="shared" si="457"/>
        <v>لباس زير زمستاني- بلوز و شلوار1403/09/11372</v>
      </c>
      <c r="D7138" s="10" t="str">
        <f>IFERROR(IF(تحویلی!$E$1="","",IF(NOSA!O7138=تحویلی!$E$1,تحویلی!$E$1&amp;COUNTIF(NOSA!$O$1:O7138,تحویلی!$E$1),"")),"")</f>
        <v/>
      </c>
      <c r="E7138" s="10" t="str">
        <f t="shared" si="458"/>
        <v>11117372</v>
      </c>
      <c r="F7138" s="10" t="str">
        <f>IFERROR(VLOOKUP(I7138,DATABASE!$N:$O,2,FALSE),"")</f>
        <v>لباس زير زمستاني- بلوز و شلوار</v>
      </c>
      <c r="G7138" s="3" t="s">
        <v>3653</v>
      </c>
      <c r="H7138" s="4">
        <v>11117</v>
      </c>
      <c r="I7138" s="3" t="s">
        <v>2361</v>
      </c>
      <c r="J7138" s="3" t="s">
        <v>2826</v>
      </c>
      <c r="K7138" s="5">
        <v>1</v>
      </c>
      <c r="L7138" s="3" t="s">
        <v>28</v>
      </c>
      <c r="M7138" s="3" t="s">
        <v>19</v>
      </c>
      <c r="N7138" s="3" t="s">
        <v>272</v>
      </c>
      <c r="O7138" s="1">
        <v>372</v>
      </c>
      <c r="P7138" s="4">
        <v>0</v>
      </c>
      <c r="Q7138" s="10">
        <f t="shared" si="455"/>
        <v>372</v>
      </c>
    </row>
    <row r="7139" spans="2:17" ht="20.25" customHeight="1">
      <c r="B7139" s="10" t="str">
        <f t="shared" si="456"/>
        <v>لباس زير زمستاني- بلوز و شلوار606</v>
      </c>
      <c r="C7139" s="10" t="str">
        <f t="shared" si="457"/>
        <v>لباس زير زمستاني- بلوز و شلوار1403/09/11606</v>
      </c>
      <c r="D7139" s="10" t="str">
        <f>IFERROR(IF(تحویلی!$E$1="","",IF(NOSA!O7139=تحویلی!$E$1,تحویلی!$E$1&amp;COUNTIF(NOSA!$O$1:O7139,تحویلی!$E$1),"")),"")</f>
        <v/>
      </c>
      <c r="E7139" s="10" t="str">
        <f t="shared" si="458"/>
        <v>11119606</v>
      </c>
      <c r="F7139" s="10" t="str">
        <f>IFERROR(VLOOKUP(I7139,DATABASE!$N:$O,2,FALSE),"")</f>
        <v>لباس زير زمستاني- بلوز و شلوار</v>
      </c>
      <c r="G7139" s="3" t="s">
        <v>3653</v>
      </c>
      <c r="H7139" s="4">
        <v>11119</v>
      </c>
      <c r="I7139" s="3" t="s">
        <v>2361</v>
      </c>
      <c r="J7139" s="3" t="s">
        <v>2826</v>
      </c>
      <c r="K7139" s="5">
        <v>1</v>
      </c>
      <c r="L7139" s="3" t="s">
        <v>28</v>
      </c>
      <c r="M7139" s="3" t="s">
        <v>4</v>
      </c>
      <c r="N7139" s="3" t="s">
        <v>233</v>
      </c>
      <c r="O7139" s="1">
        <v>606</v>
      </c>
      <c r="P7139" s="4">
        <v>0</v>
      </c>
      <c r="Q7139" s="10">
        <f t="shared" si="455"/>
        <v>606</v>
      </c>
    </row>
    <row r="7140" spans="2:17" ht="20.25" customHeight="1">
      <c r="B7140" s="10" t="str">
        <f t="shared" si="456"/>
        <v>لباس زير زمستاني- بلوز و شلوار651</v>
      </c>
      <c r="C7140" s="10" t="str">
        <f t="shared" si="457"/>
        <v>لباس زير زمستاني- بلوز و شلوار1403/09/11651</v>
      </c>
      <c r="D7140" s="10" t="str">
        <f>IFERROR(IF(تحویلی!$E$1="","",IF(NOSA!O7140=تحویلی!$E$1,تحویلی!$E$1&amp;COUNTIF(NOSA!$O$1:O7140,تحویلی!$E$1),"")),"")</f>
        <v/>
      </c>
      <c r="E7140" s="10" t="str">
        <f t="shared" si="458"/>
        <v>11120651</v>
      </c>
      <c r="F7140" s="10" t="str">
        <f>IFERROR(VLOOKUP(I7140,DATABASE!$N:$O,2,FALSE),"")</f>
        <v>لباس زير زمستاني- بلوز و شلوار</v>
      </c>
      <c r="G7140" s="3" t="s">
        <v>3653</v>
      </c>
      <c r="H7140" s="4">
        <v>11120</v>
      </c>
      <c r="I7140" s="3" t="s">
        <v>2361</v>
      </c>
      <c r="J7140" s="3" t="s">
        <v>2826</v>
      </c>
      <c r="K7140" s="5">
        <v>1</v>
      </c>
      <c r="L7140" s="3" t="s">
        <v>28</v>
      </c>
      <c r="M7140" s="3" t="s">
        <v>4</v>
      </c>
      <c r="N7140" s="3" t="s">
        <v>165</v>
      </c>
      <c r="O7140" s="1">
        <v>651</v>
      </c>
      <c r="P7140" s="4">
        <v>0</v>
      </c>
      <c r="Q7140" s="10">
        <f t="shared" si="455"/>
        <v>651</v>
      </c>
    </row>
    <row r="7141" spans="2:17" ht="20.25" customHeight="1">
      <c r="B7141" s="10" t="str">
        <f t="shared" si="456"/>
        <v>لباس زير زمستاني- بلوز و شلوار121</v>
      </c>
      <c r="C7141" s="10" t="str">
        <f t="shared" si="457"/>
        <v>لباس زير زمستاني- بلوز و شلوار1403/09/11121</v>
      </c>
      <c r="D7141" s="10" t="str">
        <f>IFERROR(IF(تحویلی!$E$1="","",IF(NOSA!O7141=تحویلی!$E$1,تحویلی!$E$1&amp;COUNTIF(NOSA!$O$1:O7141,تحویلی!$E$1),"")),"")</f>
        <v/>
      </c>
      <c r="E7141" s="10" t="str">
        <f t="shared" si="458"/>
        <v>11121121</v>
      </c>
      <c r="F7141" s="10" t="str">
        <f>IFERROR(VLOOKUP(I7141,DATABASE!$N:$O,2,FALSE),"")</f>
        <v>لباس زير زمستاني- بلوز و شلوار</v>
      </c>
      <c r="G7141" s="3" t="s">
        <v>3653</v>
      </c>
      <c r="H7141" s="4">
        <v>11121</v>
      </c>
      <c r="I7141" s="3" t="s">
        <v>2361</v>
      </c>
      <c r="J7141" s="3" t="s">
        <v>2826</v>
      </c>
      <c r="K7141" s="5">
        <v>1</v>
      </c>
      <c r="L7141" s="3" t="s">
        <v>28</v>
      </c>
      <c r="M7141" s="3" t="s">
        <v>4</v>
      </c>
      <c r="N7141" s="3" t="s">
        <v>186</v>
      </c>
      <c r="O7141" s="1">
        <v>121</v>
      </c>
      <c r="P7141" s="4">
        <v>0</v>
      </c>
      <c r="Q7141" s="10">
        <f t="shared" si="455"/>
        <v>121</v>
      </c>
    </row>
    <row r="7142" spans="2:17" ht="20.25" customHeight="1">
      <c r="B7142" s="10" t="str">
        <f t="shared" si="456"/>
        <v>لباس زير زمستاني- بلوز و شلوار285</v>
      </c>
      <c r="C7142" s="10" t="str">
        <f t="shared" si="457"/>
        <v>لباس زير زمستاني- بلوز و شلوار1403/09/11285</v>
      </c>
      <c r="D7142" s="10" t="str">
        <f>IFERROR(IF(تحویلی!$E$1="","",IF(NOSA!O7142=تحویلی!$E$1,تحویلی!$E$1&amp;COUNTIF(NOSA!$O$1:O7142,تحویلی!$E$1),"")),"")</f>
        <v/>
      </c>
      <c r="E7142" s="10" t="str">
        <f t="shared" si="458"/>
        <v>11122285</v>
      </c>
      <c r="F7142" s="10" t="str">
        <f>IFERROR(VLOOKUP(I7142,DATABASE!$N:$O,2,FALSE),"")</f>
        <v>لباس زير زمستاني- بلوز و شلوار</v>
      </c>
      <c r="G7142" s="3" t="s">
        <v>3653</v>
      </c>
      <c r="H7142" s="4">
        <v>11122</v>
      </c>
      <c r="I7142" s="3" t="s">
        <v>2361</v>
      </c>
      <c r="J7142" s="3" t="s">
        <v>2826</v>
      </c>
      <c r="K7142" s="5">
        <v>1</v>
      </c>
      <c r="L7142" s="3" t="s">
        <v>28</v>
      </c>
      <c r="M7142" s="3" t="s">
        <v>4</v>
      </c>
      <c r="N7142" s="3" t="s">
        <v>294</v>
      </c>
      <c r="O7142" s="1">
        <v>285</v>
      </c>
      <c r="P7142" s="4">
        <v>0</v>
      </c>
      <c r="Q7142" s="10">
        <f t="shared" si="455"/>
        <v>285</v>
      </c>
    </row>
    <row r="7143" spans="2:17" ht="20.25" customHeight="1">
      <c r="B7143" s="10" t="str">
        <f t="shared" si="456"/>
        <v>دستكش كف مواد سبك827</v>
      </c>
      <c r="C7143" s="10" t="str">
        <f t="shared" si="457"/>
        <v>دستكش كف مواد سبك1403/09/11827</v>
      </c>
      <c r="D7143" s="10" t="str">
        <f>IFERROR(IF(تحویلی!$E$1="","",IF(NOSA!O7143=تحویلی!$E$1,تحویلی!$E$1&amp;COUNTIF(NOSA!$O$1:O7143,تحویلی!$E$1),"")),"")</f>
        <v/>
      </c>
      <c r="E7143" s="10" t="str">
        <f t="shared" si="458"/>
        <v>11088827</v>
      </c>
      <c r="F7143" s="10" t="str">
        <f>IFERROR(VLOOKUP(I7143,DATABASE!$N:$O,2,FALSE),"")</f>
        <v>دستكش كف مواد سبك</v>
      </c>
      <c r="G7143" s="3" t="s">
        <v>3653</v>
      </c>
      <c r="H7143" s="4">
        <v>11088</v>
      </c>
      <c r="I7143" s="3" t="s">
        <v>1456</v>
      </c>
      <c r="J7143" s="3" t="s">
        <v>2</v>
      </c>
      <c r="K7143" s="5">
        <v>1</v>
      </c>
      <c r="L7143" s="3" t="s">
        <v>3</v>
      </c>
      <c r="M7143" s="3" t="s">
        <v>47</v>
      </c>
      <c r="N7143" s="3" t="s">
        <v>2653</v>
      </c>
      <c r="O7143" s="1">
        <v>827</v>
      </c>
      <c r="P7143" s="4">
        <v>0</v>
      </c>
      <c r="Q7143" s="10">
        <f t="shared" si="455"/>
        <v>827</v>
      </c>
    </row>
    <row r="7144" spans="2:17" ht="20.25" customHeight="1">
      <c r="B7144" s="10" t="str">
        <f t="shared" si="456"/>
        <v>دستكش ضد برش سبك885</v>
      </c>
      <c r="C7144" s="10" t="str">
        <f t="shared" si="457"/>
        <v>دستكش ضد برش سبك1403/09/12885</v>
      </c>
      <c r="D7144" s="10" t="str">
        <f>IFERROR(IF(تحویلی!$E$1="","",IF(NOSA!O7144=تحویلی!$E$1,تحویلی!$E$1&amp;COUNTIF(NOSA!$O$1:O7144,تحویلی!$E$1),"")),"")</f>
        <v/>
      </c>
      <c r="E7144" s="10" t="str">
        <f t="shared" si="458"/>
        <v>11127885</v>
      </c>
      <c r="F7144" s="10" t="str">
        <f>IFERROR(VLOOKUP(I7144,DATABASE!$N:$O,2,FALSE),"")</f>
        <v>دستكش ضد برش سبك</v>
      </c>
      <c r="G7144" s="3" t="s">
        <v>3654</v>
      </c>
      <c r="H7144" s="3">
        <v>11127</v>
      </c>
      <c r="I7144" s="3" t="s">
        <v>1442</v>
      </c>
      <c r="J7144" s="3" t="s">
        <v>22</v>
      </c>
      <c r="K7144" s="3">
        <v>1</v>
      </c>
      <c r="L7144" s="3" t="s">
        <v>3</v>
      </c>
      <c r="M7144" s="3" t="s">
        <v>9</v>
      </c>
      <c r="N7144" s="3" t="s">
        <v>3381</v>
      </c>
      <c r="O7144" s="1">
        <v>885</v>
      </c>
      <c r="P7144" s="3">
        <v>0</v>
      </c>
      <c r="Q7144" s="10">
        <f t="shared" si="455"/>
        <v>885</v>
      </c>
    </row>
    <row r="7145" spans="2:17" ht="20.25" customHeight="1">
      <c r="B7145" s="10" t="str">
        <f t="shared" si="456"/>
        <v>لباس زير زمستاني- بلوز و شلوار938</v>
      </c>
      <c r="C7145" s="10" t="str">
        <f t="shared" si="457"/>
        <v>لباس زير زمستاني- بلوز و شلوار1403/09/12938</v>
      </c>
      <c r="D7145" s="10" t="str">
        <f>IFERROR(IF(تحویلی!$E$1="","",IF(NOSA!O7145=تحویلی!$E$1,تحویلی!$E$1&amp;COUNTIF(NOSA!$O$1:O7145,تحویلی!$E$1),"")),"")</f>
        <v/>
      </c>
      <c r="E7145" s="10" t="str">
        <f t="shared" si="458"/>
        <v>11138938</v>
      </c>
      <c r="F7145" s="10" t="str">
        <f>IFERROR(VLOOKUP(I7145,DATABASE!$N:$O,2,FALSE),"")</f>
        <v>لباس زير زمستاني- بلوز و شلوار</v>
      </c>
      <c r="G7145" s="3" t="s">
        <v>3654</v>
      </c>
      <c r="H7145" s="3">
        <v>11138</v>
      </c>
      <c r="I7145" s="3" t="s">
        <v>2361</v>
      </c>
      <c r="J7145" s="3" t="s">
        <v>2826</v>
      </c>
      <c r="K7145" s="3">
        <v>1</v>
      </c>
      <c r="L7145" s="3" t="s">
        <v>28</v>
      </c>
      <c r="M7145" s="3" t="s">
        <v>47</v>
      </c>
      <c r="N7145" s="3" t="s">
        <v>3975</v>
      </c>
      <c r="O7145" s="1">
        <v>938</v>
      </c>
      <c r="P7145" s="3">
        <v>0</v>
      </c>
      <c r="Q7145" s="10">
        <f t="shared" si="455"/>
        <v>938</v>
      </c>
    </row>
    <row r="7146" spans="2:17" ht="20.25" customHeight="1">
      <c r="B7146" s="10" t="str">
        <f t="shared" si="456"/>
        <v>لباس زير زمستاني- بلوز و شلوار44</v>
      </c>
      <c r="C7146" s="10" t="str">
        <f t="shared" si="457"/>
        <v>لباس زير زمستاني- بلوز و شلوار1403/09/1244</v>
      </c>
      <c r="D7146" s="10" t="str">
        <f>IFERROR(IF(تحویلی!$E$1="","",IF(NOSA!O7146=تحویلی!$E$1,تحویلی!$E$1&amp;COUNTIF(NOSA!$O$1:O7146,تحویلی!$E$1),"")),"")</f>
        <v/>
      </c>
      <c r="E7146" s="10" t="str">
        <f t="shared" si="458"/>
        <v>1114244</v>
      </c>
      <c r="F7146" s="10" t="str">
        <f>IFERROR(VLOOKUP(I7146,DATABASE!$N:$O,2,FALSE),"")</f>
        <v>لباس زير زمستاني- بلوز و شلوار</v>
      </c>
      <c r="G7146" s="3" t="s">
        <v>3654</v>
      </c>
      <c r="H7146" s="3">
        <v>11142</v>
      </c>
      <c r="I7146" s="3" t="s">
        <v>2361</v>
      </c>
      <c r="J7146" s="3" t="s">
        <v>2826</v>
      </c>
      <c r="K7146" s="3">
        <v>1</v>
      </c>
      <c r="L7146" s="3" t="s">
        <v>28</v>
      </c>
      <c r="M7146" s="3" t="s">
        <v>19</v>
      </c>
      <c r="N7146" s="3" t="s">
        <v>2731</v>
      </c>
      <c r="O7146" s="1">
        <v>44</v>
      </c>
      <c r="P7146" s="3">
        <v>0</v>
      </c>
      <c r="Q7146" s="10">
        <f t="shared" si="455"/>
        <v>44</v>
      </c>
    </row>
    <row r="7147" spans="2:17" ht="20.25" customHeight="1">
      <c r="B7147" s="10" t="str">
        <f t="shared" si="456"/>
        <v>لباس كار ديرسوز(بلوز و شلوار)44</v>
      </c>
      <c r="C7147" s="10" t="str">
        <f t="shared" si="457"/>
        <v>لباس كار ديرسوز(بلوز و شلوار)1403/09/1244</v>
      </c>
      <c r="D7147" s="10" t="str">
        <f>IFERROR(IF(تحویلی!$E$1="","",IF(NOSA!O7147=تحویلی!$E$1,تحویلی!$E$1&amp;COUNTIF(NOSA!$O$1:O7147,تحویلی!$E$1),"")),"")</f>
        <v/>
      </c>
      <c r="E7147" s="10" t="str">
        <f t="shared" si="458"/>
        <v>1114244</v>
      </c>
      <c r="F7147" s="10" t="str">
        <f>IFERROR(VLOOKUP(I7147,DATABASE!$N:$O,2,FALSE),"")</f>
        <v>لباس كار ديرسوز(بلوز و شلوار)</v>
      </c>
      <c r="G7147" s="3" t="s">
        <v>3654</v>
      </c>
      <c r="H7147" s="3">
        <v>11142</v>
      </c>
      <c r="I7147" s="3" t="s">
        <v>1466</v>
      </c>
      <c r="J7147" s="3" t="s">
        <v>1623</v>
      </c>
      <c r="K7147" s="3">
        <v>1</v>
      </c>
      <c r="L7147" s="3" t="s">
        <v>28</v>
      </c>
      <c r="M7147" s="3" t="s">
        <v>19</v>
      </c>
      <c r="N7147" s="3" t="s">
        <v>2731</v>
      </c>
      <c r="O7147" s="1">
        <v>44</v>
      </c>
      <c r="P7147" s="3">
        <v>0</v>
      </c>
      <c r="Q7147" s="10">
        <f t="shared" si="455"/>
        <v>44</v>
      </c>
    </row>
    <row r="7148" spans="2:17" ht="20.25" customHeight="1">
      <c r="B7148" s="10" t="str">
        <f t="shared" si="456"/>
        <v>دستكش ضد برش سبك941</v>
      </c>
      <c r="C7148" s="10" t="str">
        <f t="shared" si="457"/>
        <v>دستكش ضد برش سبك1403/09/12941</v>
      </c>
      <c r="D7148" s="10" t="str">
        <f>IFERROR(IF(تحویلی!$E$1="","",IF(NOSA!O7148=تحویلی!$E$1,تحویلی!$E$1&amp;COUNTIF(NOSA!$O$1:O7148,تحویلی!$E$1),"")),"")</f>
        <v/>
      </c>
      <c r="E7148" s="10" t="str">
        <f t="shared" si="458"/>
        <v>11143941</v>
      </c>
      <c r="F7148" s="10" t="str">
        <f>IFERROR(VLOOKUP(I7148,DATABASE!$N:$O,2,FALSE),"")</f>
        <v>دستكش ضد برش سبك</v>
      </c>
      <c r="G7148" s="3" t="s">
        <v>3654</v>
      </c>
      <c r="H7148" s="3">
        <v>11143</v>
      </c>
      <c r="I7148" s="3" t="s">
        <v>1442</v>
      </c>
      <c r="J7148" s="3" t="s">
        <v>22</v>
      </c>
      <c r="K7148" s="3">
        <v>1</v>
      </c>
      <c r="L7148" s="3" t="s">
        <v>3</v>
      </c>
      <c r="M7148" s="3" t="s">
        <v>47</v>
      </c>
      <c r="N7148" s="3" t="s">
        <v>1253</v>
      </c>
      <c r="O7148" s="1">
        <v>941</v>
      </c>
      <c r="P7148" s="3">
        <v>0</v>
      </c>
      <c r="Q7148" s="10">
        <f t="shared" si="455"/>
        <v>941</v>
      </c>
    </row>
    <row r="7149" spans="2:17" ht="20.25" customHeight="1">
      <c r="B7149" s="10" t="str">
        <f t="shared" si="456"/>
        <v>دستكش ضد برش سبك709</v>
      </c>
      <c r="C7149" s="10" t="str">
        <f t="shared" si="457"/>
        <v>دستكش ضد برش سبك1403/09/12709</v>
      </c>
      <c r="D7149" s="10" t="str">
        <f>IFERROR(IF(تحویلی!$E$1="","",IF(NOSA!O7149=تحویلی!$E$1,تحویلی!$E$1&amp;COUNTIF(NOSA!$O$1:O7149,تحویلی!$E$1),"")),"")</f>
        <v/>
      </c>
      <c r="E7149" s="10" t="str">
        <f t="shared" si="458"/>
        <v>11146709</v>
      </c>
      <c r="F7149" s="10" t="str">
        <f>IFERROR(VLOOKUP(I7149,DATABASE!$N:$O,2,FALSE),"")</f>
        <v>دستكش ضد برش سبك</v>
      </c>
      <c r="G7149" s="3" t="s">
        <v>3654</v>
      </c>
      <c r="H7149" s="3">
        <v>11146</v>
      </c>
      <c r="I7149" s="3" t="s">
        <v>1442</v>
      </c>
      <c r="J7149" s="3" t="s">
        <v>22</v>
      </c>
      <c r="K7149" s="3">
        <v>1</v>
      </c>
      <c r="L7149" s="3" t="s">
        <v>3</v>
      </c>
      <c r="M7149" s="3" t="s">
        <v>40</v>
      </c>
      <c r="N7149" s="3" t="s">
        <v>3221</v>
      </c>
      <c r="O7149" s="1">
        <v>709</v>
      </c>
      <c r="P7149" s="3">
        <v>0</v>
      </c>
      <c r="Q7149" s="10">
        <f t="shared" si="455"/>
        <v>709</v>
      </c>
    </row>
    <row r="7150" spans="2:17" ht="20.25" customHeight="1">
      <c r="B7150" s="10" t="str">
        <f t="shared" si="456"/>
        <v>كفش ايمني10</v>
      </c>
      <c r="C7150" s="10" t="str">
        <f t="shared" si="457"/>
        <v>كفش ايمني1403/09/1210</v>
      </c>
      <c r="D7150" s="10" t="str">
        <f>IFERROR(IF(تحویلی!$E$1="","",IF(NOSA!O7150=تحویلی!$E$1,تحویلی!$E$1&amp;COUNTIF(NOSA!$O$1:O7150,تحویلی!$E$1),"")),"")</f>
        <v/>
      </c>
      <c r="E7150" s="10" t="str">
        <f t="shared" si="458"/>
        <v>1114810</v>
      </c>
      <c r="F7150" s="10" t="str">
        <f>IFERROR(VLOOKUP(I7150,DATABASE!$N:$O,2,FALSE),"")</f>
        <v>كفش ايمني</v>
      </c>
      <c r="G7150" s="3" t="s">
        <v>3654</v>
      </c>
      <c r="H7150" s="3">
        <v>11148</v>
      </c>
      <c r="I7150" s="3" t="s">
        <v>1526</v>
      </c>
      <c r="J7150" s="3" t="s">
        <v>1729</v>
      </c>
      <c r="K7150" s="3">
        <v>1</v>
      </c>
      <c r="L7150" s="3" t="s">
        <v>3</v>
      </c>
      <c r="M7150" s="3" t="s">
        <v>19</v>
      </c>
      <c r="N7150" s="3" t="s">
        <v>4019</v>
      </c>
      <c r="O7150" s="1">
        <v>10</v>
      </c>
      <c r="P7150" s="3">
        <v>0</v>
      </c>
      <c r="Q7150" s="10">
        <f t="shared" si="455"/>
        <v>10</v>
      </c>
    </row>
    <row r="7151" spans="2:17" ht="20.25" customHeight="1">
      <c r="B7151" s="10" t="str">
        <f t="shared" si="456"/>
        <v>گوشي ايرماف938</v>
      </c>
      <c r="C7151" s="10" t="str">
        <f t="shared" si="457"/>
        <v>گوشي ايرماف1403/09/12938</v>
      </c>
      <c r="D7151" s="10" t="str">
        <f>IFERROR(IF(تحویلی!$E$1="","",IF(NOSA!O7151=تحویلی!$E$1,تحویلی!$E$1&amp;COUNTIF(NOSA!$O$1:O7151,تحویلی!$E$1),"")),"")</f>
        <v/>
      </c>
      <c r="E7151" s="10" t="str">
        <f t="shared" si="458"/>
        <v>11150938</v>
      </c>
      <c r="F7151" s="10" t="str">
        <f>IFERROR(VLOOKUP(I7151,DATABASE!$N:$O,2,FALSE),"")</f>
        <v>گوشي ايرماف</v>
      </c>
      <c r="G7151" s="3" t="s">
        <v>3654</v>
      </c>
      <c r="H7151" s="3">
        <v>11150</v>
      </c>
      <c r="I7151" s="3" t="s">
        <v>1449</v>
      </c>
      <c r="J7151" s="3" t="s">
        <v>138</v>
      </c>
      <c r="K7151" s="3">
        <v>1</v>
      </c>
      <c r="L7151" s="3" t="s">
        <v>8</v>
      </c>
      <c r="M7151" s="3" t="s">
        <v>47</v>
      </c>
      <c r="N7151" s="3" t="s">
        <v>3975</v>
      </c>
      <c r="O7151" s="1">
        <v>938</v>
      </c>
      <c r="P7151" s="3">
        <v>1</v>
      </c>
      <c r="Q7151" s="10">
        <f t="shared" si="455"/>
        <v>938</v>
      </c>
    </row>
    <row r="7152" spans="2:17" ht="20.25" customHeight="1">
      <c r="B7152" s="10" t="str">
        <f t="shared" si="456"/>
        <v>دستكش كف مواد سبك460</v>
      </c>
      <c r="C7152" s="10" t="str">
        <f t="shared" si="457"/>
        <v>دستكش كف مواد سبك1403/09/12460</v>
      </c>
      <c r="D7152" s="10" t="str">
        <f>IFERROR(IF(تحویلی!$E$1="","",IF(NOSA!O7152=تحویلی!$E$1,تحویلی!$E$1&amp;COUNTIF(NOSA!$O$1:O7152,تحویلی!$E$1),"")),"")</f>
        <v/>
      </c>
      <c r="E7152" s="10" t="str">
        <f t="shared" si="458"/>
        <v>11152460</v>
      </c>
      <c r="F7152" s="10" t="str">
        <f>IFERROR(VLOOKUP(I7152,DATABASE!$N:$O,2,FALSE),"")</f>
        <v>دستكش كف مواد سبك</v>
      </c>
      <c r="G7152" s="3" t="s">
        <v>3654</v>
      </c>
      <c r="H7152" s="3">
        <v>11152</v>
      </c>
      <c r="I7152" s="3" t="s">
        <v>1456</v>
      </c>
      <c r="J7152" s="3" t="s">
        <v>2</v>
      </c>
      <c r="K7152" s="3">
        <v>1</v>
      </c>
      <c r="L7152" s="3" t="s">
        <v>3</v>
      </c>
      <c r="M7152" s="3" t="s">
        <v>47</v>
      </c>
      <c r="N7152" s="3" t="s">
        <v>140</v>
      </c>
      <c r="O7152" s="1">
        <v>460</v>
      </c>
      <c r="P7152" s="3">
        <v>0</v>
      </c>
      <c r="Q7152" s="10">
        <f t="shared" si="455"/>
        <v>460</v>
      </c>
    </row>
    <row r="7153" spans="2:17" ht="20.25" customHeight="1">
      <c r="B7153" s="10" t="str">
        <f t="shared" si="456"/>
        <v>لباس زير زمستاني- بلوز و شلوار149</v>
      </c>
      <c r="C7153" s="10" t="str">
        <f t="shared" si="457"/>
        <v>لباس زير زمستاني- بلوز و شلوار1403/09/12149</v>
      </c>
      <c r="D7153" s="10" t="str">
        <f>IFERROR(IF(تحویلی!$E$1="","",IF(NOSA!O7153=تحویلی!$E$1,تحویلی!$E$1&amp;COUNTIF(NOSA!$O$1:O7153,تحویلی!$E$1),"")),"")</f>
        <v/>
      </c>
      <c r="E7153" s="10" t="str">
        <f t="shared" si="458"/>
        <v>11153149</v>
      </c>
      <c r="F7153" s="10" t="str">
        <f>IFERROR(VLOOKUP(I7153,DATABASE!$N:$O,2,FALSE),"")</f>
        <v>لباس زير زمستاني- بلوز و شلوار</v>
      </c>
      <c r="G7153" s="3" t="s">
        <v>3654</v>
      </c>
      <c r="H7153" s="3">
        <v>11153</v>
      </c>
      <c r="I7153" s="3" t="s">
        <v>2361</v>
      </c>
      <c r="J7153" s="3" t="s">
        <v>2826</v>
      </c>
      <c r="K7153" s="3">
        <v>1</v>
      </c>
      <c r="L7153" s="3" t="s">
        <v>28</v>
      </c>
      <c r="M7153" s="3" t="s">
        <v>4</v>
      </c>
      <c r="N7153" s="3" t="s">
        <v>3313</v>
      </c>
      <c r="O7153" s="1">
        <v>149</v>
      </c>
      <c r="P7153" s="3">
        <v>0</v>
      </c>
      <c r="Q7153" s="10">
        <f t="shared" si="455"/>
        <v>149</v>
      </c>
    </row>
    <row r="7154" spans="2:17" ht="20.25" customHeight="1">
      <c r="B7154" s="10" t="str">
        <f t="shared" si="456"/>
        <v>لباس زير زمستاني- بلوز و شلوار294</v>
      </c>
      <c r="C7154" s="10" t="str">
        <f t="shared" si="457"/>
        <v>لباس زير زمستاني- بلوز و شلوار1403/09/12294</v>
      </c>
      <c r="D7154" s="10" t="str">
        <f>IFERROR(IF(تحویلی!$E$1="","",IF(NOSA!O7154=تحویلی!$E$1,تحویلی!$E$1&amp;COUNTIF(NOSA!$O$1:O7154,تحویلی!$E$1),"")),"")</f>
        <v/>
      </c>
      <c r="E7154" s="10" t="str">
        <f t="shared" si="458"/>
        <v>11155294</v>
      </c>
      <c r="F7154" s="10" t="str">
        <f>IFERROR(VLOOKUP(I7154,DATABASE!$N:$O,2,FALSE),"")</f>
        <v>لباس زير زمستاني- بلوز و شلوار</v>
      </c>
      <c r="G7154" s="3" t="s">
        <v>3654</v>
      </c>
      <c r="H7154" s="3">
        <v>11155</v>
      </c>
      <c r="I7154" s="3" t="s">
        <v>2361</v>
      </c>
      <c r="J7154" s="3" t="s">
        <v>2826</v>
      </c>
      <c r="K7154" s="3">
        <v>1</v>
      </c>
      <c r="L7154" s="3" t="s">
        <v>28</v>
      </c>
      <c r="M7154" s="3" t="s">
        <v>25</v>
      </c>
      <c r="N7154" s="3" t="s">
        <v>734</v>
      </c>
      <c r="O7154" s="1">
        <v>294</v>
      </c>
      <c r="P7154" s="3">
        <v>0</v>
      </c>
      <c r="Q7154" s="10">
        <f t="shared" si="455"/>
        <v>294</v>
      </c>
    </row>
    <row r="7155" spans="2:17" ht="20.25" customHeight="1">
      <c r="B7155" s="10" t="str">
        <f t="shared" si="456"/>
        <v>دستكش كف مواد سبك294</v>
      </c>
      <c r="C7155" s="10" t="str">
        <f t="shared" si="457"/>
        <v>دستكش كف مواد سبك1403/09/12294</v>
      </c>
      <c r="D7155" s="10" t="str">
        <f>IFERROR(IF(تحویلی!$E$1="","",IF(NOSA!O7155=تحویلی!$E$1,تحویلی!$E$1&amp;COUNTIF(NOSA!$O$1:O7155,تحویلی!$E$1),"")),"")</f>
        <v/>
      </c>
      <c r="E7155" s="10" t="str">
        <f t="shared" si="458"/>
        <v>11155294</v>
      </c>
      <c r="F7155" s="10" t="str">
        <f>IFERROR(VLOOKUP(I7155,DATABASE!$N:$O,2,FALSE),"")</f>
        <v>دستكش كف مواد سبك</v>
      </c>
      <c r="G7155" s="3" t="s">
        <v>3654</v>
      </c>
      <c r="H7155" s="3">
        <v>11155</v>
      </c>
      <c r="I7155" s="3" t="s">
        <v>1456</v>
      </c>
      <c r="J7155" s="3" t="s">
        <v>2</v>
      </c>
      <c r="K7155" s="3">
        <v>1</v>
      </c>
      <c r="L7155" s="3" t="s">
        <v>3</v>
      </c>
      <c r="M7155" s="3" t="s">
        <v>25</v>
      </c>
      <c r="N7155" s="3" t="s">
        <v>734</v>
      </c>
      <c r="O7155" s="1">
        <v>294</v>
      </c>
      <c r="P7155" s="3">
        <v>0</v>
      </c>
      <c r="Q7155" s="10">
        <f t="shared" si="455"/>
        <v>294</v>
      </c>
    </row>
    <row r="7156" spans="2:17" ht="20.25" customHeight="1">
      <c r="B7156" s="10" t="str">
        <f t="shared" si="456"/>
        <v>936</v>
      </c>
      <c r="C7156" s="10" t="str">
        <f t="shared" si="457"/>
        <v>1403/09/12936</v>
      </c>
      <c r="D7156" s="10" t="str">
        <f>IFERROR(IF(تحویلی!$E$1="","",IF(NOSA!O7156=تحویلی!$E$1,تحویلی!$E$1&amp;COUNTIF(NOSA!$O$1:O7156,تحویلی!$E$1),"")),"")</f>
        <v/>
      </c>
      <c r="E7156" s="10" t="str">
        <f t="shared" si="458"/>
        <v>11157936</v>
      </c>
      <c r="F7156" s="10" t="str">
        <f>IFERROR(VLOOKUP(I7156,DATABASE!$N:$O,2,FALSE),"")</f>
        <v/>
      </c>
      <c r="G7156" s="3" t="s">
        <v>3654</v>
      </c>
      <c r="H7156" s="3">
        <v>11157</v>
      </c>
      <c r="I7156" s="3" t="s">
        <v>2699</v>
      </c>
      <c r="J7156" s="3" t="s">
        <v>7</v>
      </c>
      <c r="K7156" s="3">
        <v>1</v>
      </c>
      <c r="L7156" s="3" t="s">
        <v>8</v>
      </c>
      <c r="M7156" s="3" t="s">
        <v>4</v>
      </c>
      <c r="N7156" s="3" t="s">
        <v>4020</v>
      </c>
      <c r="O7156" s="1">
        <v>936</v>
      </c>
      <c r="P7156" s="3">
        <v>0</v>
      </c>
      <c r="Q7156" s="10">
        <f t="shared" si="455"/>
        <v>936</v>
      </c>
    </row>
    <row r="7157" spans="2:17" ht="20.25" customHeight="1">
      <c r="B7157" s="10" t="str">
        <f t="shared" si="456"/>
        <v>لباس زير زمستاني- بلوز و شلوار360</v>
      </c>
      <c r="C7157" s="10" t="str">
        <f t="shared" si="457"/>
        <v>لباس زير زمستاني- بلوز و شلوار1403/09/12360</v>
      </c>
      <c r="D7157" s="10" t="str">
        <f>IFERROR(IF(تحویلی!$E$1="","",IF(NOSA!O7157=تحویلی!$E$1,تحویلی!$E$1&amp;COUNTIF(NOSA!$O$1:O7157,تحویلی!$E$1),"")),"")</f>
        <v/>
      </c>
      <c r="E7157" s="10" t="str">
        <f t="shared" si="458"/>
        <v>11159360</v>
      </c>
      <c r="F7157" s="10" t="str">
        <f>IFERROR(VLOOKUP(I7157,DATABASE!$N:$O,2,FALSE),"")</f>
        <v>لباس زير زمستاني- بلوز و شلوار</v>
      </c>
      <c r="G7157" s="3" t="s">
        <v>3654</v>
      </c>
      <c r="H7157" s="3">
        <v>11159</v>
      </c>
      <c r="I7157" s="3" t="s">
        <v>2361</v>
      </c>
      <c r="J7157" s="3" t="s">
        <v>2826</v>
      </c>
      <c r="K7157" s="3">
        <v>1</v>
      </c>
      <c r="L7157" s="3" t="s">
        <v>28</v>
      </c>
      <c r="M7157" s="3" t="s">
        <v>202</v>
      </c>
      <c r="N7157" s="3" t="s">
        <v>4021</v>
      </c>
      <c r="O7157" s="1">
        <v>360</v>
      </c>
      <c r="P7157" s="3">
        <v>0</v>
      </c>
      <c r="Q7157" s="10">
        <f t="shared" si="455"/>
        <v>360</v>
      </c>
    </row>
    <row r="7158" spans="2:17" ht="20.25" customHeight="1">
      <c r="B7158" s="10" t="str">
        <f t="shared" si="456"/>
        <v>لباس زير زمستاني- بلوز و شلوار360</v>
      </c>
      <c r="C7158" s="10" t="str">
        <f t="shared" si="457"/>
        <v>لباس زير زمستاني- بلوز و شلوار1403/09/12360</v>
      </c>
      <c r="D7158" s="10" t="str">
        <f>IFERROR(IF(تحویلی!$E$1="","",IF(NOSA!O7158=تحویلی!$E$1,تحویلی!$E$1&amp;COUNTIF(NOSA!$O$1:O7158,تحویلی!$E$1),"")),"")</f>
        <v/>
      </c>
      <c r="E7158" s="10" t="str">
        <f t="shared" si="458"/>
        <v>11159360</v>
      </c>
      <c r="F7158" s="10" t="str">
        <f>IFERROR(VLOOKUP(I7158,DATABASE!$N:$O,2,FALSE),"")</f>
        <v>لباس زير زمستاني- بلوز و شلوار</v>
      </c>
      <c r="G7158" s="3" t="s">
        <v>3654</v>
      </c>
      <c r="H7158" s="3">
        <v>11159</v>
      </c>
      <c r="I7158" s="3" t="s">
        <v>2361</v>
      </c>
      <c r="J7158" s="3" t="s">
        <v>2826</v>
      </c>
      <c r="K7158" s="3">
        <v>1</v>
      </c>
      <c r="L7158" s="3" t="s">
        <v>28</v>
      </c>
      <c r="M7158" s="3" t="s">
        <v>4</v>
      </c>
      <c r="N7158" s="3" t="s">
        <v>2764</v>
      </c>
      <c r="O7158" s="1">
        <v>360</v>
      </c>
      <c r="P7158" s="3">
        <v>0</v>
      </c>
      <c r="Q7158" s="10">
        <f t="shared" si="455"/>
        <v>360</v>
      </c>
    </row>
    <row r="7159" spans="2:17" ht="20.25" customHeight="1">
      <c r="B7159" s="10" t="str">
        <f t="shared" si="456"/>
        <v>لباس زير زمستاني- بلوز و شلوار929</v>
      </c>
      <c r="C7159" s="10" t="str">
        <f t="shared" si="457"/>
        <v>لباس زير زمستاني- بلوز و شلوار1403/09/12929</v>
      </c>
      <c r="D7159" s="10" t="str">
        <f>IFERROR(IF(تحویلی!$E$1="","",IF(NOSA!O7159=تحویلی!$E$1,تحویلی!$E$1&amp;COUNTIF(NOSA!$O$1:O7159,تحویلی!$E$1),"")),"")</f>
        <v/>
      </c>
      <c r="E7159" s="10" t="str">
        <f t="shared" si="458"/>
        <v>11159929</v>
      </c>
      <c r="F7159" s="10" t="str">
        <f>IFERROR(VLOOKUP(I7159,DATABASE!$N:$O,2,FALSE),"")</f>
        <v>لباس زير زمستاني- بلوز و شلوار</v>
      </c>
      <c r="G7159" s="3" t="s">
        <v>3654</v>
      </c>
      <c r="H7159" s="3">
        <v>11159</v>
      </c>
      <c r="I7159" s="3" t="s">
        <v>2361</v>
      </c>
      <c r="J7159" s="3" t="s">
        <v>2826</v>
      </c>
      <c r="K7159" s="3">
        <v>1</v>
      </c>
      <c r="L7159" s="3" t="s">
        <v>28</v>
      </c>
      <c r="M7159" s="3" t="s">
        <v>9</v>
      </c>
      <c r="N7159" s="3" t="s">
        <v>3508</v>
      </c>
      <c r="O7159" s="1">
        <v>929</v>
      </c>
      <c r="P7159" s="3">
        <v>0</v>
      </c>
      <c r="Q7159" s="10">
        <f t="shared" si="455"/>
        <v>929</v>
      </c>
    </row>
    <row r="7160" spans="2:17" ht="20.25" customHeight="1">
      <c r="B7160" s="10" t="str">
        <f t="shared" si="456"/>
        <v>كفش ايمني360</v>
      </c>
      <c r="C7160" s="10" t="str">
        <f t="shared" si="457"/>
        <v>كفش ايمني1403/09/12360</v>
      </c>
      <c r="D7160" s="10" t="str">
        <f>IFERROR(IF(تحویلی!$E$1="","",IF(NOSA!O7160=تحویلی!$E$1,تحویلی!$E$1&amp;COUNTIF(NOSA!$O$1:O7160,تحویلی!$E$1),"")),"")</f>
        <v/>
      </c>
      <c r="E7160" s="10" t="str">
        <f t="shared" si="458"/>
        <v>11161360</v>
      </c>
      <c r="F7160" s="10" t="str">
        <f>IFERROR(VLOOKUP(I7160,DATABASE!$N:$O,2,FALSE),"")</f>
        <v>كفش ايمني</v>
      </c>
      <c r="G7160" s="3" t="s">
        <v>3654</v>
      </c>
      <c r="H7160" s="3">
        <v>11161</v>
      </c>
      <c r="I7160" s="3" t="s">
        <v>1526</v>
      </c>
      <c r="J7160" s="3" t="s">
        <v>1729</v>
      </c>
      <c r="K7160" s="3">
        <v>1</v>
      </c>
      <c r="L7160" s="3" t="s">
        <v>3</v>
      </c>
      <c r="M7160" s="3" t="s">
        <v>202</v>
      </c>
      <c r="N7160" s="3" t="s">
        <v>3208</v>
      </c>
      <c r="O7160" s="1">
        <v>360</v>
      </c>
      <c r="P7160" s="3">
        <v>0</v>
      </c>
      <c r="Q7160" s="10">
        <f t="shared" si="455"/>
        <v>360</v>
      </c>
    </row>
    <row r="7161" spans="2:17" ht="20.25" customHeight="1">
      <c r="B7161" s="10" t="str">
        <f t="shared" si="456"/>
        <v>لباس زير زمستاني- بلوز و شلوار933</v>
      </c>
      <c r="C7161" s="10" t="str">
        <f t="shared" si="457"/>
        <v>لباس زير زمستاني- بلوز و شلوار1403/09/12933</v>
      </c>
      <c r="D7161" s="10" t="str">
        <f>IFERROR(IF(تحویلی!$E$1="","",IF(NOSA!O7161=تحویلی!$E$1,تحویلی!$E$1&amp;COUNTIF(NOSA!$O$1:O7161,تحویلی!$E$1),"")),"")</f>
        <v/>
      </c>
      <c r="E7161" s="10" t="str">
        <f t="shared" si="458"/>
        <v>11164933</v>
      </c>
      <c r="F7161" s="10" t="str">
        <f>IFERROR(VLOOKUP(I7161,DATABASE!$N:$O,2,FALSE),"")</f>
        <v>لباس زير زمستاني- بلوز و شلوار</v>
      </c>
      <c r="G7161" s="3" t="s">
        <v>3654</v>
      </c>
      <c r="H7161" s="3">
        <v>11164</v>
      </c>
      <c r="I7161" s="3" t="s">
        <v>2361</v>
      </c>
      <c r="J7161" s="3" t="s">
        <v>2826</v>
      </c>
      <c r="K7161" s="3">
        <v>1</v>
      </c>
      <c r="L7161" s="3" t="s">
        <v>28</v>
      </c>
      <c r="M7161" s="3" t="s">
        <v>47</v>
      </c>
      <c r="N7161" s="3" t="s">
        <v>3548</v>
      </c>
      <c r="O7161" s="1">
        <v>933</v>
      </c>
      <c r="P7161" s="3">
        <v>0</v>
      </c>
      <c r="Q7161" s="10">
        <f t="shared" si="455"/>
        <v>933</v>
      </c>
    </row>
    <row r="7162" spans="2:17" ht="20.25" customHeight="1">
      <c r="B7162" s="10" t="str">
        <f t="shared" si="456"/>
        <v>156</v>
      </c>
      <c r="C7162" s="10" t="str">
        <f t="shared" si="457"/>
        <v>1403/09/12156</v>
      </c>
      <c r="D7162" s="10" t="str">
        <f>IFERROR(IF(تحویلی!$E$1="","",IF(NOSA!O7162=تحویلی!$E$1,تحویلی!$E$1&amp;COUNTIF(NOSA!$O$1:O7162,تحویلی!$E$1),"")),"")</f>
        <v/>
      </c>
      <c r="E7162" s="10" t="str">
        <f t="shared" si="458"/>
        <v>11167156</v>
      </c>
      <c r="F7162" s="10" t="str">
        <f>IFERROR(VLOOKUP(I7162,DATABASE!$N:$O,2,FALSE),"")</f>
        <v/>
      </c>
      <c r="G7162" s="3" t="s">
        <v>3654</v>
      </c>
      <c r="H7162" s="3">
        <v>11167</v>
      </c>
      <c r="I7162" s="3" t="s">
        <v>3559</v>
      </c>
      <c r="J7162" s="3" t="s">
        <v>3560</v>
      </c>
      <c r="K7162" s="3">
        <v>1</v>
      </c>
      <c r="L7162" s="3" t="s">
        <v>8</v>
      </c>
      <c r="M7162" s="3" t="s">
        <v>4</v>
      </c>
      <c r="N7162" s="3" t="s">
        <v>29</v>
      </c>
      <c r="O7162" s="1">
        <v>156</v>
      </c>
      <c r="P7162" s="3">
        <v>0</v>
      </c>
      <c r="Q7162" s="10">
        <f t="shared" si="455"/>
        <v>156</v>
      </c>
    </row>
    <row r="7163" spans="2:17" ht="20.25" customHeight="1">
      <c r="B7163" s="10" t="str">
        <f t="shared" si="456"/>
        <v>لباس زير زمستاني- بلوز و شلوار701</v>
      </c>
      <c r="C7163" s="10" t="str">
        <f t="shared" si="457"/>
        <v>لباس زير زمستاني- بلوز و شلوار1403/09/12701</v>
      </c>
      <c r="D7163" s="10" t="str">
        <f>IFERROR(IF(تحویلی!$E$1="","",IF(NOSA!O7163=تحویلی!$E$1,تحویلی!$E$1&amp;COUNTIF(NOSA!$O$1:O7163,تحویلی!$E$1),"")),"")</f>
        <v/>
      </c>
      <c r="E7163" s="10" t="str">
        <f t="shared" si="458"/>
        <v>11168701</v>
      </c>
      <c r="F7163" s="10" t="str">
        <f>IFERROR(VLOOKUP(I7163,DATABASE!$N:$O,2,FALSE),"")</f>
        <v>لباس زير زمستاني- بلوز و شلوار</v>
      </c>
      <c r="G7163" s="3" t="s">
        <v>3654</v>
      </c>
      <c r="H7163" s="3">
        <v>11168</v>
      </c>
      <c r="I7163" s="3" t="s">
        <v>2361</v>
      </c>
      <c r="J7163" s="3" t="s">
        <v>2826</v>
      </c>
      <c r="K7163" s="3">
        <v>1</v>
      </c>
      <c r="L7163" s="3" t="s">
        <v>28</v>
      </c>
      <c r="M7163" s="3" t="s">
        <v>4</v>
      </c>
      <c r="N7163" s="3" t="s">
        <v>26</v>
      </c>
      <c r="O7163" s="1">
        <v>701</v>
      </c>
      <c r="P7163" s="3">
        <v>0</v>
      </c>
      <c r="Q7163" s="10">
        <f t="shared" si="455"/>
        <v>701</v>
      </c>
    </row>
    <row r="7164" spans="2:17" ht="20.25" customHeight="1">
      <c r="B7164" s="10" t="str">
        <f t="shared" si="456"/>
        <v>لباس زير زمستاني- بلوز و شلوار45</v>
      </c>
      <c r="C7164" s="10" t="str">
        <f t="shared" si="457"/>
        <v>لباس زير زمستاني- بلوز و شلوار1403/09/1245</v>
      </c>
      <c r="D7164" s="10" t="str">
        <f>IFERROR(IF(تحویلی!$E$1="","",IF(NOSA!O7164=تحویلی!$E$1,تحویلی!$E$1&amp;COUNTIF(NOSA!$O$1:O7164,تحویلی!$E$1),"")),"")</f>
        <v/>
      </c>
      <c r="E7164" s="10" t="str">
        <f t="shared" si="458"/>
        <v>1116945</v>
      </c>
      <c r="F7164" s="10" t="str">
        <f>IFERROR(VLOOKUP(I7164,DATABASE!$N:$O,2,FALSE),"")</f>
        <v>لباس زير زمستاني- بلوز و شلوار</v>
      </c>
      <c r="G7164" s="3" t="s">
        <v>3654</v>
      </c>
      <c r="H7164" s="3">
        <v>11169</v>
      </c>
      <c r="I7164" s="3" t="s">
        <v>2361</v>
      </c>
      <c r="J7164" s="3" t="s">
        <v>2826</v>
      </c>
      <c r="K7164" s="3">
        <v>1</v>
      </c>
      <c r="L7164" s="3" t="s">
        <v>28</v>
      </c>
      <c r="M7164" s="3" t="s">
        <v>4</v>
      </c>
      <c r="N7164" s="3" t="s">
        <v>302</v>
      </c>
      <c r="O7164" s="1">
        <v>45</v>
      </c>
      <c r="P7164" s="3">
        <v>0</v>
      </c>
      <c r="Q7164" s="10">
        <f t="shared" si="455"/>
        <v>45</v>
      </c>
    </row>
    <row r="7165" spans="2:17" ht="20.25" customHeight="1">
      <c r="B7165" s="10" t="str">
        <f t="shared" si="456"/>
        <v>لباس زير زمستاني- بلوز و شلوار844</v>
      </c>
      <c r="C7165" s="10" t="str">
        <f t="shared" si="457"/>
        <v>لباس زير زمستاني- بلوز و شلوار1403/09/13844</v>
      </c>
      <c r="D7165" s="10" t="str">
        <f>IFERROR(IF(تحویلی!$E$1="","",IF(NOSA!O7165=تحویلی!$E$1,تحویلی!$E$1&amp;COUNTIF(NOSA!$O$1:O7165,تحویلی!$E$1),"")),"")</f>
        <v/>
      </c>
      <c r="E7165" s="10" t="str">
        <f t="shared" si="458"/>
        <v>11179844</v>
      </c>
      <c r="F7165" s="10" t="str">
        <f>IFERROR(VLOOKUP(I7165,DATABASE!$N:$O,2,FALSE),"")</f>
        <v>لباس زير زمستاني- بلوز و شلوار</v>
      </c>
      <c r="G7165" s="3" t="s">
        <v>3655</v>
      </c>
      <c r="H7165" s="3">
        <v>11179</v>
      </c>
      <c r="I7165" s="3" t="s">
        <v>2361</v>
      </c>
      <c r="J7165" s="3" t="s">
        <v>2826</v>
      </c>
      <c r="K7165" s="3">
        <v>1</v>
      </c>
      <c r="L7165" s="3" t="s">
        <v>28</v>
      </c>
      <c r="M7165" s="3" t="s">
        <v>47</v>
      </c>
      <c r="N7165" s="3" t="s">
        <v>2690</v>
      </c>
      <c r="O7165" s="1">
        <v>844</v>
      </c>
      <c r="P7165" s="3">
        <v>0</v>
      </c>
      <c r="Q7165" s="10">
        <f t="shared" si="455"/>
        <v>844</v>
      </c>
    </row>
    <row r="7166" spans="2:17" ht="20.25" customHeight="1">
      <c r="B7166" s="10" t="str">
        <f t="shared" si="456"/>
        <v>لباس زير زمستاني- بلوز و شلوار66</v>
      </c>
      <c r="C7166" s="10" t="str">
        <f t="shared" si="457"/>
        <v>لباس زير زمستاني- بلوز و شلوار1403/09/1366</v>
      </c>
      <c r="D7166" s="10" t="str">
        <f>IFERROR(IF(تحویلی!$E$1="","",IF(NOSA!O7166=تحویلی!$E$1,تحویلی!$E$1&amp;COUNTIF(NOSA!$O$1:O7166,تحویلی!$E$1),"")),"")</f>
        <v/>
      </c>
      <c r="E7166" s="10" t="str">
        <f t="shared" si="458"/>
        <v>1118266</v>
      </c>
      <c r="F7166" s="10" t="str">
        <f>IFERROR(VLOOKUP(I7166,DATABASE!$N:$O,2,FALSE),"")</f>
        <v>لباس زير زمستاني- بلوز و شلوار</v>
      </c>
      <c r="G7166" s="3" t="s">
        <v>3655</v>
      </c>
      <c r="H7166" s="3">
        <v>11182</v>
      </c>
      <c r="I7166" s="3" t="s">
        <v>2361</v>
      </c>
      <c r="J7166" s="3" t="s">
        <v>2826</v>
      </c>
      <c r="K7166" s="3">
        <v>1</v>
      </c>
      <c r="L7166" s="3" t="s">
        <v>28</v>
      </c>
      <c r="M7166" s="3" t="s">
        <v>40</v>
      </c>
      <c r="N7166" s="3" t="s">
        <v>2903</v>
      </c>
      <c r="O7166" s="1">
        <v>66</v>
      </c>
      <c r="P7166" s="3">
        <v>0</v>
      </c>
      <c r="Q7166" s="10">
        <f t="shared" si="455"/>
        <v>66</v>
      </c>
    </row>
    <row r="7167" spans="2:17" ht="20.25" customHeight="1">
      <c r="B7167" s="10" t="str">
        <f t="shared" si="456"/>
        <v>دستكش ضد برش سبك862</v>
      </c>
      <c r="C7167" s="10" t="str">
        <f t="shared" si="457"/>
        <v>دستكش ضد برش سبك1403/09/13862</v>
      </c>
      <c r="D7167" s="10" t="str">
        <f>IFERROR(IF(تحویلی!$E$1="","",IF(NOSA!O7167=تحویلی!$E$1,تحویلی!$E$1&amp;COUNTIF(NOSA!$O$1:O7167,تحویلی!$E$1),"")),"")</f>
        <v/>
      </c>
      <c r="E7167" s="10" t="str">
        <f t="shared" si="458"/>
        <v>11184862</v>
      </c>
      <c r="F7167" s="10" t="str">
        <f>IFERROR(VLOOKUP(I7167,DATABASE!$N:$O,2,FALSE),"")</f>
        <v>دستكش ضد برش سبك</v>
      </c>
      <c r="G7167" s="3" t="s">
        <v>3655</v>
      </c>
      <c r="H7167" s="3">
        <v>11184</v>
      </c>
      <c r="I7167" s="3" t="s">
        <v>1442</v>
      </c>
      <c r="J7167" s="3" t="s">
        <v>22</v>
      </c>
      <c r="K7167" s="3">
        <v>1</v>
      </c>
      <c r="L7167" s="3" t="s">
        <v>3</v>
      </c>
      <c r="M7167" s="3" t="s">
        <v>47</v>
      </c>
      <c r="N7167" s="3" t="s">
        <v>3255</v>
      </c>
      <c r="O7167" s="1">
        <v>862</v>
      </c>
      <c r="P7167" s="3">
        <v>0</v>
      </c>
      <c r="Q7167" s="10">
        <f t="shared" si="455"/>
        <v>862</v>
      </c>
    </row>
    <row r="7168" spans="2:17" ht="20.25" customHeight="1">
      <c r="B7168" s="10" t="str">
        <f t="shared" si="456"/>
        <v>دستكش ضد برش سبك862</v>
      </c>
      <c r="C7168" s="10" t="str">
        <f t="shared" si="457"/>
        <v>دستكش ضد برش سبك1403/09/13862</v>
      </c>
      <c r="D7168" s="10" t="str">
        <f>IFERROR(IF(تحویلی!$E$1="","",IF(NOSA!O7168=تحویلی!$E$1,تحویلی!$E$1&amp;COUNTIF(NOSA!$O$1:O7168,تحویلی!$E$1),"")),"")</f>
        <v/>
      </c>
      <c r="E7168" s="10" t="str">
        <f t="shared" si="458"/>
        <v>11184862</v>
      </c>
      <c r="F7168" s="10" t="str">
        <f>IFERROR(VLOOKUP(I7168,DATABASE!$N:$O,2,FALSE),"")</f>
        <v>دستكش ضد برش سبك</v>
      </c>
      <c r="G7168" s="3" t="s">
        <v>3655</v>
      </c>
      <c r="H7168" s="3">
        <v>11184</v>
      </c>
      <c r="I7168" s="3" t="s">
        <v>1442</v>
      </c>
      <c r="J7168" s="3" t="s">
        <v>22</v>
      </c>
      <c r="K7168" s="3">
        <v>1</v>
      </c>
      <c r="L7168" s="3" t="s">
        <v>3</v>
      </c>
      <c r="M7168" s="3" t="s">
        <v>47</v>
      </c>
      <c r="N7168" s="3" t="s">
        <v>3439</v>
      </c>
      <c r="O7168" s="1">
        <v>862</v>
      </c>
      <c r="P7168" s="3">
        <v>0</v>
      </c>
      <c r="Q7168" s="10">
        <f t="shared" si="455"/>
        <v>862</v>
      </c>
    </row>
    <row r="7169" spans="2:17" ht="20.25" customHeight="1">
      <c r="B7169" s="10" t="str">
        <f t="shared" si="456"/>
        <v>دستكش ضد برش سبك835</v>
      </c>
      <c r="C7169" s="10" t="str">
        <f t="shared" si="457"/>
        <v>دستكش ضد برش سبك1403/09/13835</v>
      </c>
      <c r="D7169" s="10" t="str">
        <f>IFERROR(IF(تحویلی!$E$1="","",IF(NOSA!O7169=تحویلی!$E$1,تحویلی!$E$1&amp;COUNTIF(NOSA!$O$1:O7169,تحویلی!$E$1),"")),"")</f>
        <v/>
      </c>
      <c r="E7169" s="10" t="str">
        <f t="shared" si="458"/>
        <v>11189835</v>
      </c>
      <c r="F7169" s="10" t="str">
        <f>IFERROR(VLOOKUP(I7169,DATABASE!$N:$O,2,FALSE),"")</f>
        <v>دستكش ضد برش سبك</v>
      </c>
      <c r="G7169" s="3" t="s">
        <v>3655</v>
      </c>
      <c r="H7169" s="3">
        <v>11189</v>
      </c>
      <c r="I7169" s="3" t="s">
        <v>1442</v>
      </c>
      <c r="J7169" s="3" t="s">
        <v>22</v>
      </c>
      <c r="K7169" s="3">
        <v>1</v>
      </c>
      <c r="L7169" s="3" t="s">
        <v>3</v>
      </c>
      <c r="M7169" s="3" t="s">
        <v>47</v>
      </c>
      <c r="N7169" s="3" t="s">
        <v>2821</v>
      </c>
      <c r="O7169" s="1">
        <v>835</v>
      </c>
      <c r="P7169" s="3">
        <v>0</v>
      </c>
      <c r="Q7169" s="10">
        <f t="shared" si="455"/>
        <v>835</v>
      </c>
    </row>
    <row r="7170" spans="2:17" ht="20.25" customHeight="1">
      <c r="B7170" s="10" t="str">
        <f t="shared" si="456"/>
        <v>لباس زير زمستاني- بلوز و شلوار131</v>
      </c>
      <c r="C7170" s="10" t="str">
        <f t="shared" si="457"/>
        <v>لباس زير زمستاني- بلوز و شلوار1403/09/13131</v>
      </c>
      <c r="D7170" s="10" t="str">
        <f>IFERROR(IF(تحویلی!$E$1="","",IF(NOSA!O7170=تحویلی!$E$1,تحویلی!$E$1&amp;COUNTIF(NOSA!$O$1:O7170,تحویلی!$E$1),"")),"")</f>
        <v/>
      </c>
      <c r="E7170" s="10" t="str">
        <f t="shared" si="458"/>
        <v>11193131</v>
      </c>
      <c r="F7170" s="10" t="str">
        <f>IFERROR(VLOOKUP(I7170,DATABASE!$N:$O,2,FALSE),"")</f>
        <v>لباس زير زمستاني- بلوز و شلوار</v>
      </c>
      <c r="G7170" s="3" t="s">
        <v>3655</v>
      </c>
      <c r="H7170" s="3">
        <v>11193</v>
      </c>
      <c r="I7170" s="3" t="s">
        <v>2361</v>
      </c>
      <c r="J7170" s="3" t="s">
        <v>2826</v>
      </c>
      <c r="K7170" s="3">
        <v>1</v>
      </c>
      <c r="L7170" s="3" t="s">
        <v>28</v>
      </c>
      <c r="M7170" s="3" t="s">
        <v>202</v>
      </c>
      <c r="N7170" s="3" t="s">
        <v>4022</v>
      </c>
      <c r="O7170" s="1">
        <v>131</v>
      </c>
      <c r="P7170" s="3">
        <v>0</v>
      </c>
      <c r="Q7170" s="10">
        <f t="shared" si="455"/>
        <v>131</v>
      </c>
    </row>
    <row r="7171" spans="2:17" ht="20.25" customHeight="1">
      <c r="B7171" s="10" t="str">
        <f t="shared" si="456"/>
        <v>لباس زير زمستاني- بلوز و شلوار635</v>
      </c>
      <c r="C7171" s="10" t="str">
        <f t="shared" si="457"/>
        <v>لباس زير زمستاني- بلوز و شلوار1403/09/13635</v>
      </c>
      <c r="D7171" s="10" t="str">
        <f>IFERROR(IF(تحویلی!$E$1="","",IF(NOSA!O7171=تحویلی!$E$1,تحویلی!$E$1&amp;COUNTIF(NOSA!$O$1:O7171,تحویلی!$E$1),"")),"")</f>
        <v/>
      </c>
      <c r="E7171" s="10" t="str">
        <f t="shared" si="458"/>
        <v>11193635</v>
      </c>
      <c r="F7171" s="10" t="str">
        <f>IFERROR(VLOOKUP(I7171,DATABASE!$N:$O,2,FALSE),"")</f>
        <v>لباس زير زمستاني- بلوز و شلوار</v>
      </c>
      <c r="G7171" s="3" t="s">
        <v>3655</v>
      </c>
      <c r="H7171" s="3">
        <v>11193</v>
      </c>
      <c r="I7171" s="3" t="s">
        <v>2361</v>
      </c>
      <c r="J7171" s="3" t="s">
        <v>2826</v>
      </c>
      <c r="K7171" s="3">
        <v>1</v>
      </c>
      <c r="L7171" s="3" t="s">
        <v>28</v>
      </c>
      <c r="M7171" s="3" t="s">
        <v>202</v>
      </c>
      <c r="N7171" s="3" t="s">
        <v>3197</v>
      </c>
      <c r="O7171" s="1">
        <v>635</v>
      </c>
      <c r="P7171" s="3">
        <v>0</v>
      </c>
      <c r="Q7171" s="10">
        <f t="shared" si="455"/>
        <v>635</v>
      </c>
    </row>
    <row r="7172" spans="2:17" ht="20.25" customHeight="1">
      <c r="B7172" s="10" t="str">
        <f t="shared" si="456"/>
        <v>لباس زير زمستاني- بلوز و شلوار854</v>
      </c>
      <c r="C7172" s="10" t="str">
        <f t="shared" si="457"/>
        <v>لباس زير زمستاني- بلوز و شلوار1403/09/13854</v>
      </c>
      <c r="D7172" s="10" t="str">
        <f>IFERROR(IF(تحویلی!$E$1="","",IF(NOSA!O7172=تحویلی!$E$1,تحویلی!$E$1&amp;COUNTIF(NOSA!$O$1:O7172,تحویلی!$E$1),"")),"")</f>
        <v/>
      </c>
      <c r="E7172" s="10" t="str">
        <f t="shared" si="458"/>
        <v>11193854</v>
      </c>
      <c r="F7172" s="10" t="str">
        <f>IFERROR(VLOOKUP(I7172,DATABASE!$N:$O,2,FALSE),"")</f>
        <v>لباس زير زمستاني- بلوز و شلوار</v>
      </c>
      <c r="G7172" s="3" t="s">
        <v>3655</v>
      </c>
      <c r="H7172" s="3">
        <v>11193</v>
      </c>
      <c r="I7172" s="3" t="s">
        <v>2361</v>
      </c>
      <c r="J7172" s="3" t="s">
        <v>2826</v>
      </c>
      <c r="K7172" s="3">
        <v>1</v>
      </c>
      <c r="L7172" s="3" t="s">
        <v>28</v>
      </c>
      <c r="M7172" s="3" t="s">
        <v>202</v>
      </c>
      <c r="N7172" s="3" t="s">
        <v>3281</v>
      </c>
      <c r="O7172" s="1">
        <v>854</v>
      </c>
      <c r="P7172" s="3">
        <v>0</v>
      </c>
      <c r="Q7172" s="10">
        <f t="shared" si="455"/>
        <v>854</v>
      </c>
    </row>
    <row r="7173" spans="2:17" ht="20.25" customHeight="1">
      <c r="B7173" s="10" t="str">
        <f t="shared" si="456"/>
        <v>لباس كار ديرسوز(بلوز و شلوار)848</v>
      </c>
      <c r="C7173" s="10" t="str">
        <f t="shared" si="457"/>
        <v>لباس كار ديرسوز(بلوز و شلوار)1403/09/13848</v>
      </c>
      <c r="D7173" s="10" t="str">
        <f>IFERROR(IF(تحویلی!$E$1="","",IF(NOSA!O7173=تحویلی!$E$1,تحویلی!$E$1&amp;COUNTIF(NOSA!$O$1:O7173,تحویلی!$E$1),"")),"")</f>
        <v/>
      </c>
      <c r="E7173" s="10" t="str">
        <f t="shared" si="458"/>
        <v>11204848</v>
      </c>
      <c r="F7173" s="10" t="str">
        <f>IFERROR(VLOOKUP(I7173,DATABASE!$N:$O,2,FALSE),"")</f>
        <v>لباس كار ديرسوز(بلوز و شلوار)</v>
      </c>
      <c r="G7173" s="3" t="s">
        <v>3655</v>
      </c>
      <c r="H7173" s="3">
        <v>11204</v>
      </c>
      <c r="I7173" s="3" t="s">
        <v>1466</v>
      </c>
      <c r="J7173" s="3" t="s">
        <v>1623</v>
      </c>
      <c r="K7173" s="3">
        <v>1</v>
      </c>
      <c r="L7173" s="3" t="s">
        <v>28</v>
      </c>
      <c r="M7173" s="3" t="s">
        <v>47</v>
      </c>
      <c r="N7173" s="3" t="s">
        <v>2845</v>
      </c>
      <c r="O7173" s="1">
        <v>848</v>
      </c>
      <c r="P7173" s="3">
        <v>0</v>
      </c>
      <c r="Q7173" s="10">
        <f t="shared" si="455"/>
        <v>848</v>
      </c>
    </row>
    <row r="7174" spans="2:17" ht="20.25" customHeight="1">
      <c r="B7174" s="10" t="str">
        <f t="shared" si="456"/>
        <v>دستكش ضد اسيد و روغن294</v>
      </c>
      <c r="C7174" s="10" t="str">
        <f t="shared" si="457"/>
        <v>دستكش ضد اسيد و روغن1403/09/13294</v>
      </c>
      <c r="D7174" s="10" t="str">
        <f>IFERROR(IF(تحویلی!$E$1="","",IF(NOSA!O7174=تحویلی!$E$1,تحویلی!$E$1&amp;COUNTIF(NOSA!$O$1:O7174,تحویلی!$E$1),"")),"")</f>
        <v/>
      </c>
      <c r="E7174" s="10" t="str">
        <f t="shared" si="458"/>
        <v>11208294</v>
      </c>
      <c r="F7174" s="10" t="str">
        <f>IFERROR(VLOOKUP(I7174,DATABASE!$N:$O,2,FALSE),"")</f>
        <v>دستكش ضد اسيد و روغن</v>
      </c>
      <c r="G7174" s="3" t="s">
        <v>3655</v>
      </c>
      <c r="H7174" s="3">
        <v>11208</v>
      </c>
      <c r="I7174" s="3" t="s">
        <v>1693</v>
      </c>
      <c r="J7174" s="3" t="s">
        <v>507</v>
      </c>
      <c r="K7174" s="3">
        <v>1</v>
      </c>
      <c r="L7174" s="3" t="s">
        <v>3</v>
      </c>
      <c r="M7174" s="3" t="s">
        <v>25</v>
      </c>
      <c r="N7174" s="3" t="s">
        <v>734</v>
      </c>
      <c r="O7174" s="1">
        <v>294</v>
      </c>
      <c r="P7174" s="3">
        <v>0</v>
      </c>
      <c r="Q7174" s="10">
        <f t="shared" si="455"/>
        <v>294</v>
      </c>
    </row>
    <row r="7175" spans="2:17" ht="20.25" customHeight="1">
      <c r="B7175" s="10" t="str">
        <f t="shared" si="456"/>
        <v>لباس زير زمستاني- بلوز و شلوار248</v>
      </c>
      <c r="C7175" s="10" t="str">
        <f t="shared" si="457"/>
        <v>لباس زير زمستاني- بلوز و شلوار1403/09/13248</v>
      </c>
      <c r="D7175" s="10" t="str">
        <f>IFERROR(IF(تحویلی!$E$1="","",IF(NOSA!O7175=تحویلی!$E$1,تحویلی!$E$1&amp;COUNTIF(NOSA!$O$1:O7175,تحویلی!$E$1),"")),"")</f>
        <v/>
      </c>
      <c r="E7175" s="10" t="str">
        <f t="shared" si="458"/>
        <v>11210248</v>
      </c>
      <c r="F7175" s="10" t="str">
        <f>IFERROR(VLOOKUP(I7175,DATABASE!$N:$O,2,FALSE),"")</f>
        <v>لباس زير زمستاني- بلوز و شلوار</v>
      </c>
      <c r="G7175" s="3" t="s">
        <v>3655</v>
      </c>
      <c r="H7175" s="3">
        <v>11210</v>
      </c>
      <c r="I7175" s="3" t="s">
        <v>2361</v>
      </c>
      <c r="J7175" s="3" t="s">
        <v>2826</v>
      </c>
      <c r="K7175" s="3">
        <v>1</v>
      </c>
      <c r="L7175" s="3" t="s">
        <v>28</v>
      </c>
      <c r="M7175" s="3" t="s">
        <v>4</v>
      </c>
      <c r="N7175" s="3" t="s">
        <v>2789</v>
      </c>
      <c r="O7175" s="1">
        <v>248</v>
      </c>
      <c r="P7175" s="3">
        <v>0</v>
      </c>
      <c r="Q7175" s="10">
        <f t="shared" si="455"/>
        <v>248</v>
      </c>
    </row>
    <row r="7176" spans="2:17" ht="20.25" customHeight="1">
      <c r="B7176" s="10" t="str">
        <f t="shared" si="456"/>
        <v>لباس زير زمستاني- بلوز و شلوار766</v>
      </c>
      <c r="C7176" s="10" t="str">
        <f t="shared" si="457"/>
        <v>لباس زير زمستاني- بلوز و شلوار1403/09/13766</v>
      </c>
      <c r="D7176" s="10" t="str">
        <f>IFERROR(IF(تحویلی!$E$1="","",IF(NOSA!O7176=تحویلی!$E$1,تحویلی!$E$1&amp;COUNTIF(NOSA!$O$1:O7176,تحویلی!$E$1),"")),"")</f>
        <v/>
      </c>
      <c r="E7176" s="10" t="str">
        <f t="shared" si="458"/>
        <v>11210766</v>
      </c>
      <c r="F7176" s="10" t="str">
        <f>IFERROR(VLOOKUP(I7176,DATABASE!$N:$O,2,FALSE),"")</f>
        <v>لباس زير زمستاني- بلوز و شلوار</v>
      </c>
      <c r="G7176" s="3" t="s">
        <v>3655</v>
      </c>
      <c r="H7176" s="3">
        <v>11210</v>
      </c>
      <c r="I7176" s="3" t="s">
        <v>2361</v>
      </c>
      <c r="J7176" s="3" t="s">
        <v>2826</v>
      </c>
      <c r="K7176" s="3">
        <v>1</v>
      </c>
      <c r="L7176" s="3" t="s">
        <v>28</v>
      </c>
      <c r="M7176" s="3" t="s">
        <v>4</v>
      </c>
      <c r="N7176" s="3" t="s">
        <v>1050</v>
      </c>
      <c r="O7176" s="1">
        <v>766</v>
      </c>
      <c r="P7176" s="3">
        <v>0</v>
      </c>
      <c r="Q7176" s="10">
        <f t="shared" si="455"/>
        <v>766</v>
      </c>
    </row>
    <row r="7177" spans="2:17" ht="20.25" customHeight="1">
      <c r="B7177" s="10" t="str">
        <f t="shared" si="456"/>
        <v>لباس زير زمستاني- بلوز و شلوار382</v>
      </c>
      <c r="C7177" s="10" t="str">
        <f t="shared" si="457"/>
        <v>لباس زير زمستاني- بلوز و شلوار1403/09/13382</v>
      </c>
      <c r="D7177" s="10" t="str">
        <f>IFERROR(IF(تحویلی!$E$1="","",IF(NOSA!O7177=تحویلی!$E$1,تحویلی!$E$1&amp;COUNTIF(NOSA!$O$1:O7177,تحویلی!$E$1),"")),"")</f>
        <v/>
      </c>
      <c r="E7177" s="10" t="str">
        <f t="shared" si="458"/>
        <v>11212382</v>
      </c>
      <c r="F7177" s="10" t="str">
        <f>IFERROR(VLOOKUP(I7177,DATABASE!$N:$O,2,FALSE),"")</f>
        <v>لباس زير زمستاني- بلوز و شلوار</v>
      </c>
      <c r="G7177" s="3" t="s">
        <v>3655</v>
      </c>
      <c r="H7177" s="3">
        <v>11212</v>
      </c>
      <c r="I7177" s="3" t="s">
        <v>2361</v>
      </c>
      <c r="J7177" s="3" t="s">
        <v>2826</v>
      </c>
      <c r="K7177" s="3">
        <v>1</v>
      </c>
      <c r="L7177" s="3" t="s">
        <v>28</v>
      </c>
      <c r="M7177" s="3" t="s">
        <v>47</v>
      </c>
      <c r="N7177" s="3" t="s">
        <v>2884</v>
      </c>
      <c r="O7177" s="1">
        <v>382</v>
      </c>
      <c r="P7177" s="3">
        <v>0</v>
      </c>
      <c r="Q7177" s="10">
        <f t="shared" si="455"/>
        <v>382</v>
      </c>
    </row>
    <row r="7178" spans="2:17" ht="20.25" customHeight="1">
      <c r="B7178" s="10" t="str">
        <f t="shared" si="456"/>
        <v>عينك كهربايي (روكلاهي)248</v>
      </c>
      <c r="C7178" s="10" t="str">
        <f t="shared" si="457"/>
        <v>عينك كهربايي (روكلاهي)1403/09/13248</v>
      </c>
      <c r="D7178" s="10" t="str">
        <f>IFERROR(IF(تحویلی!$E$1="","",IF(NOSA!O7178=تحویلی!$E$1,تحویلی!$E$1&amp;COUNTIF(NOSA!$O$1:O7178,تحویلی!$E$1),"")),"")</f>
        <v/>
      </c>
      <c r="E7178" s="10" t="str">
        <f t="shared" si="458"/>
        <v>11216248</v>
      </c>
      <c r="F7178" s="10" t="str">
        <f>IFERROR(VLOOKUP(I7178,DATABASE!$N:$O,2,FALSE),"")</f>
        <v>عينك كهربايي (روكلاهي)</v>
      </c>
      <c r="G7178" s="3" t="s">
        <v>3655</v>
      </c>
      <c r="H7178" s="3">
        <v>11216</v>
      </c>
      <c r="I7178" s="3" t="s">
        <v>1560</v>
      </c>
      <c r="J7178" s="3" t="s">
        <v>1561</v>
      </c>
      <c r="K7178" s="3">
        <v>1</v>
      </c>
      <c r="L7178" s="3" t="s">
        <v>8</v>
      </c>
      <c r="M7178" s="3" t="s">
        <v>4</v>
      </c>
      <c r="N7178" s="3" t="s">
        <v>2789</v>
      </c>
      <c r="O7178" s="1">
        <v>248</v>
      </c>
      <c r="P7178" s="3">
        <v>0</v>
      </c>
      <c r="Q7178" s="10">
        <f t="shared" si="455"/>
        <v>248</v>
      </c>
    </row>
    <row r="7179" spans="2:17" ht="20.25" customHeight="1">
      <c r="B7179" s="10" t="str">
        <f t="shared" si="456"/>
        <v>دستكش ساق بلند نسوز649</v>
      </c>
      <c r="C7179" s="10" t="str">
        <f t="shared" si="457"/>
        <v>دستكش ساق بلند نسوز1403/09/13649</v>
      </c>
      <c r="D7179" s="10" t="str">
        <f>IFERROR(IF(تحویلی!$E$1="","",IF(NOSA!O7179=تحویلی!$E$1,تحویلی!$E$1&amp;COUNTIF(NOSA!$O$1:O7179,تحویلی!$E$1),"")),"")</f>
        <v/>
      </c>
      <c r="E7179" s="10" t="str">
        <f t="shared" si="458"/>
        <v>11217649</v>
      </c>
      <c r="F7179" s="10" t="str">
        <f>IFERROR(VLOOKUP(I7179,DATABASE!$N:$O,2,FALSE),"")</f>
        <v>دستكش ساق بلند نسوز</v>
      </c>
      <c r="G7179" s="3" t="s">
        <v>3655</v>
      </c>
      <c r="H7179" s="3">
        <v>11217</v>
      </c>
      <c r="I7179" s="3" t="s">
        <v>1461</v>
      </c>
      <c r="J7179" s="3" t="s">
        <v>34</v>
      </c>
      <c r="K7179" s="3">
        <v>1</v>
      </c>
      <c r="L7179" s="3" t="s">
        <v>3</v>
      </c>
      <c r="M7179" s="3" t="s">
        <v>19</v>
      </c>
      <c r="N7179" s="3" t="s">
        <v>2885</v>
      </c>
      <c r="O7179" s="1">
        <v>649</v>
      </c>
      <c r="P7179" s="3">
        <v>0</v>
      </c>
      <c r="Q7179" s="10">
        <f t="shared" si="455"/>
        <v>649</v>
      </c>
    </row>
    <row r="7180" spans="2:17" ht="20.25" customHeight="1">
      <c r="B7180" s="10" t="str">
        <f t="shared" si="456"/>
        <v>لباس زير زمستاني- بلوز و شلوار194</v>
      </c>
      <c r="C7180" s="10" t="str">
        <f t="shared" si="457"/>
        <v>لباس زير زمستاني- بلوز و شلوار1403/09/13194</v>
      </c>
      <c r="D7180" s="10" t="str">
        <f>IFERROR(IF(تحویلی!$E$1="","",IF(NOSA!O7180=تحویلی!$E$1,تحویلی!$E$1&amp;COUNTIF(NOSA!$O$1:O7180,تحویلی!$E$1),"")),"")</f>
        <v/>
      </c>
      <c r="E7180" s="10" t="str">
        <f t="shared" si="458"/>
        <v>11221194</v>
      </c>
      <c r="F7180" s="10" t="str">
        <f>IFERROR(VLOOKUP(I7180,DATABASE!$N:$O,2,FALSE),"")</f>
        <v>لباس زير زمستاني- بلوز و شلوار</v>
      </c>
      <c r="G7180" s="3" t="s">
        <v>3655</v>
      </c>
      <c r="H7180" s="3">
        <v>11221</v>
      </c>
      <c r="I7180" s="3" t="s">
        <v>2361</v>
      </c>
      <c r="J7180" s="3" t="s">
        <v>2826</v>
      </c>
      <c r="K7180" s="3">
        <v>1</v>
      </c>
      <c r="L7180" s="3" t="s">
        <v>28</v>
      </c>
      <c r="M7180" s="3" t="s">
        <v>4</v>
      </c>
      <c r="N7180" s="3" t="s">
        <v>378</v>
      </c>
      <c r="O7180" s="1">
        <v>194</v>
      </c>
      <c r="P7180" s="3">
        <v>0</v>
      </c>
      <c r="Q7180" s="10">
        <f t="shared" ref="Q7180:Q7235" si="459">VALUE(O7180)</f>
        <v>194</v>
      </c>
    </row>
    <row r="7181" spans="2:17" ht="20.25" customHeight="1">
      <c r="B7181" s="10" t="str">
        <f t="shared" si="456"/>
        <v>دستكش كف مواد سبك843</v>
      </c>
      <c r="C7181" s="10" t="str">
        <f t="shared" si="457"/>
        <v>دستكش كف مواد سبك1403/09/13843</v>
      </c>
      <c r="D7181" s="10" t="str">
        <f>IFERROR(IF(تحویلی!$E$1="","",IF(NOSA!O7181=تحویلی!$E$1,تحویلی!$E$1&amp;COUNTIF(NOSA!$O$1:O7181,تحویلی!$E$1),"")),"")</f>
        <v/>
      </c>
      <c r="E7181" s="10" t="str">
        <f t="shared" si="458"/>
        <v>11222843</v>
      </c>
      <c r="F7181" s="10" t="str">
        <f>IFERROR(VLOOKUP(I7181,DATABASE!$N:$O,2,FALSE),"")</f>
        <v>دستكش كف مواد سبك</v>
      </c>
      <c r="G7181" s="3" t="s">
        <v>3655</v>
      </c>
      <c r="H7181" s="3">
        <v>11222</v>
      </c>
      <c r="I7181" s="3" t="s">
        <v>1456</v>
      </c>
      <c r="J7181" s="3" t="s">
        <v>2</v>
      </c>
      <c r="K7181" s="3">
        <v>1</v>
      </c>
      <c r="L7181" s="3" t="s">
        <v>3</v>
      </c>
      <c r="M7181" s="3" t="s">
        <v>47</v>
      </c>
      <c r="N7181" s="3" t="s">
        <v>2682</v>
      </c>
      <c r="O7181" s="1">
        <v>843</v>
      </c>
      <c r="P7181" s="3">
        <v>0</v>
      </c>
      <c r="Q7181" s="10">
        <f t="shared" si="459"/>
        <v>843</v>
      </c>
    </row>
    <row r="7182" spans="2:17" ht="20.25" customHeight="1">
      <c r="B7182" s="10" t="str">
        <f t="shared" si="456"/>
        <v>دستكش كف مواد سبك673</v>
      </c>
      <c r="C7182" s="10" t="str">
        <f t="shared" si="457"/>
        <v>دستكش كف مواد سبك1403/09/13673</v>
      </c>
      <c r="D7182" s="10" t="str">
        <f>IFERROR(IF(تحویلی!$E$1="","",IF(NOSA!O7182=تحویلی!$E$1,تحویلی!$E$1&amp;COUNTIF(NOSA!$O$1:O7182,تحویلی!$E$1),"")),"")</f>
        <v/>
      </c>
      <c r="E7182" s="10" t="str">
        <f t="shared" si="458"/>
        <v>11223673</v>
      </c>
      <c r="F7182" s="10" t="str">
        <f>IFERROR(VLOOKUP(I7182,DATABASE!$N:$O,2,FALSE),"")</f>
        <v>دستكش كف مواد سبك</v>
      </c>
      <c r="G7182" s="3" t="s">
        <v>3655</v>
      </c>
      <c r="H7182" s="3">
        <v>11223</v>
      </c>
      <c r="I7182" s="3" t="s">
        <v>1456</v>
      </c>
      <c r="J7182" s="3" t="s">
        <v>2</v>
      </c>
      <c r="K7182" s="3">
        <v>1</v>
      </c>
      <c r="L7182" s="3" t="s">
        <v>3</v>
      </c>
      <c r="M7182" s="3" t="s">
        <v>47</v>
      </c>
      <c r="N7182" s="3" t="s">
        <v>311</v>
      </c>
      <c r="O7182" s="1">
        <v>673</v>
      </c>
      <c r="P7182" s="3">
        <v>0</v>
      </c>
      <c r="Q7182" s="10">
        <f t="shared" si="459"/>
        <v>673</v>
      </c>
    </row>
    <row r="7183" spans="2:17" ht="20.25" customHeight="1">
      <c r="B7183" s="10" t="str">
        <f t="shared" ref="B7183:B7246" si="460">F7183&amp;Q7183</f>
        <v>لباس زير زمستاني- بلوز و شلوار29</v>
      </c>
      <c r="C7183" s="10" t="str">
        <f t="shared" ref="C7183:C7246" si="461">F7183&amp;G7183&amp;O7183</f>
        <v>لباس زير زمستاني- بلوز و شلوار1403/09/1329</v>
      </c>
      <c r="D7183" s="10" t="str">
        <f>IFERROR(IF(تحویلی!$E$1="","",IF(NOSA!O7183=تحویلی!$E$1,تحویلی!$E$1&amp;COUNTIF(NOSA!$O$1:O7183,تحویلی!$E$1),"")),"")</f>
        <v/>
      </c>
      <c r="E7183" s="10" t="str">
        <f t="shared" ref="E7183:E7246" si="462">H7183&amp;O7183</f>
        <v>1122729</v>
      </c>
      <c r="F7183" s="10" t="str">
        <f>IFERROR(VLOOKUP(I7183,DATABASE!$N:$O,2,FALSE),"")</f>
        <v>لباس زير زمستاني- بلوز و شلوار</v>
      </c>
      <c r="G7183" s="3" t="s">
        <v>3655</v>
      </c>
      <c r="H7183" s="3">
        <v>11227</v>
      </c>
      <c r="I7183" s="3" t="s">
        <v>2361</v>
      </c>
      <c r="J7183" s="3" t="s">
        <v>2826</v>
      </c>
      <c r="K7183" s="3">
        <v>1</v>
      </c>
      <c r="L7183" s="3" t="s">
        <v>28</v>
      </c>
      <c r="M7183" s="3" t="s">
        <v>202</v>
      </c>
      <c r="N7183" s="3" t="s">
        <v>418</v>
      </c>
      <c r="O7183" s="1">
        <v>29</v>
      </c>
      <c r="P7183" s="3">
        <v>0</v>
      </c>
      <c r="Q7183" s="10">
        <f t="shared" si="459"/>
        <v>29</v>
      </c>
    </row>
    <row r="7184" spans="2:17" ht="20.25" customHeight="1">
      <c r="B7184" s="10" t="str">
        <f t="shared" si="460"/>
        <v>لباس زير زمستاني- بلوز و شلوار742</v>
      </c>
      <c r="C7184" s="10" t="str">
        <f t="shared" si="461"/>
        <v>لباس زير زمستاني- بلوز و شلوار1403/09/13742</v>
      </c>
      <c r="D7184" s="10" t="str">
        <f>IFERROR(IF(تحویلی!$E$1="","",IF(NOSA!O7184=تحویلی!$E$1,تحویلی!$E$1&amp;COUNTIF(NOSA!$O$1:O7184,تحویلی!$E$1),"")),"")</f>
        <v/>
      </c>
      <c r="E7184" s="10" t="str">
        <f t="shared" si="462"/>
        <v>11227742</v>
      </c>
      <c r="F7184" s="10" t="str">
        <f>IFERROR(VLOOKUP(I7184,DATABASE!$N:$O,2,FALSE),"")</f>
        <v>لباس زير زمستاني- بلوز و شلوار</v>
      </c>
      <c r="G7184" s="3" t="s">
        <v>3655</v>
      </c>
      <c r="H7184" s="3">
        <v>11227</v>
      </c>
      <c r="I7184" s="3" t="s">
        <v>2361</v>
      </c>
      <c r="J7184" s="3" t="s">
        <v>2826</v>
      </c>
      <c r="K7184" s="3">
        <v>1</v>
      </c>
      <c r="L7184" s="3" t="s">
        <v>28</v>
      </c>
      <c r="M7184" s="3" t="s">
        <v>202</v>
      </c>
      <c r="N7184" s="3" t="s">
        <v>855</v>
      </c>
      <c r="O7184" s="1">
        <v>742</v>
      </c>
      <c r="P7184" s="3">
        <v>0</v>
      </c>
      <c r="Q7184" s="10">
        <f t="shared" si="459"/>
        <v>742</v>
      </c>
    </row>
    <row r="7185" spans="2:17" ht="20.25" customHeight="1">
      <c r="B7185" s="10" t="str">
        <f t="shared" si="460"/>
        <v>لباس زير زمستاني- بلوز و شلوار690</v>
      </c>
      <c r="C7185" s="10" t="str">
        <f t="shared" si="461"/>
        <v>لباس زير زمستاني- بلوز و شلوار1403/09/13690</v>
      </c>
      <c r="D7185" s="10" t="str">
        <f>IFERROR(IF(تحویلی!$E$1="","",IF(NOSA!O7185=تحویلی!$E$1,تحویلی!$E$1&amp;COUNTIF(NOSA!$O$1:O7185,تحویلی!$E$1),"")),"")</f>
        <v/>
      </c>
      <c r="E7185" s="10" t="str">
        <f t="shared" si="462"/>
        <v>11228690</v>
      </c>
      <c r="F7185" s="10" t="str">
        <f>IFERROR(VLOOKUP(I7185,DATABASE!$N:$O,2,FALSE),"")</f>
        <v>لباس زير زمستاني- بلوز و شلوار</v>
      </c>
      <c r="G7185" s="3" t="s">
        <v>3655</v>
      </c>
      <c r="H7185" s="3">
        <v>11228</v>
      </c>
      <c r="I7185" s="3" t="s">
        <v>2361</v>
      </c>
      <c r="J7185" s="3" t="s">
        <v>2826</v>
      </c>
      <c r="K7185" s="3">
        <v>1</v>
      </c>
      <c r="L7185" s="3" t="s">
        <v>28</v>
      </c>
      <c r="M7185" s="3" t="s">
        <v>4</v>
      </c>
      <c r="N7185" s="3" t="s">
        <v>174</v>
      </c>
      <c r="O7185" s="1">
        <v>690</v>
      </c>
      <c r="P7185" s="3">
        <v>0</v>
      </c>
      <c r="Q7185" s="10">
        <f t="shared" si="459"/>
        <v>690</v>
      </c>
    </row>
    <row r="7186" spans="2:17" ht="20.25" customHeight="1">
      <c r="B7186" s="10" t="str">
        <f t="shared" si="460"/>
        <v>هدگير نقاب690</v>
      </c>
      <c r="C7186" s="10" t="str">
        <f t="shared" si="461"/>
        <v>هدگير نقاب1403/09/13690</v>
      </c>
      <c r="D7186" s="10" t="str">
        <f>IFERROR(IF(تحویلی!$E$1="","",IF(NOSA!O7186=تحویلی!$E$1,تحویلی!$E$1&amp;COUNTIF(NOSA!$O$1:O7186,تحویلی!$E$1),"")),"")</f>
        <v/>
      </c>
      <c r="E7186" s="10" t="str">
        <f t="shared" si="462"/>
        <v>11228690</v>
      </c>
      <c r="F7186" s="10" t="str">
        <f>IFERROR(VLOOKUP(I7186,DATABASE!$N:$O,2,FALSE),"")</f>
        <v>هدگير نقاب</v>
      </c>
      <c r="G7186" s="3" t="s">
        <v>3655</v>
      </c>
      <c r="H7186" s="3">
        <v>11228</v>
      </c>
      <c r="I7186" s="3" t="s">
        <v>1468</v>
      </c>
      <c r="J7186" s="3" t="s">
        <v>12</v>
      </c>
      <c r="K7186" s="3">
        <v>1</v>
      </c>
      <c r="L7186" s="3" t="s">
        <v>8</v>
      </c>
      <c r="M7186" s="3" t="s">
        <v>4</v>
      </c>
      <c r="N7186" s="3" t="s">
        <v>174</v>
      </c>
      <c r="O7186" s="1">
        <v>690</v>
      </c>
      <c r="P7186" s="3">
        <v>1</v>
      </c>
      <c r="Q7186" s="10">
        <f t="shared" si="459"/>
        <v>690</v>
      </c>
    </row>
    <row r="7187" spans="2:17" ht="20.25" customHeight="1">
      <c r="B7187" s="10" t="str">
        <f t="shared" si="460"/>
        <v>نقاب تيره محافظ صورت معمولي690</v>
      </c>
      <c r="C7187" s="10" t="str">
        <f t="shared" si="461"/>
        <v>نقاب تيره محافظ صورت معمولي1403/09/13690</v>
      </c>
      <c r="D7187" s="10" t="str">
        <f>IFERROR(IF(تحویلی!$E$1="","",IF(NOSA!O7187=تحویلی!$E$1,تحویلی!$E$1&amp;COUNTIF(NOSA!$O$1:O7187,تحویلی!$E$1),"")),"")</f>
        <v/>
      </c>
      <c r="E7187" s="10" t="str">
        <f t="shared" si="462"/>
        <v>11228690</v>
      </c>
      <c r="F7187" s="10" t="str">
        <f>IFERROR(VLOOKUP(I7187,DATABASE!$N:$O,2,FALSE),"")</f>
        <v>نقاب تيره محافظ صورت معمولي</v>
      </c>
      <c r="G7187" s="3" t="s">
        <v>3655</v>
      </c>
      <c r="H7187" s="3">
        <v>11228</v>
      </c>
      <c r="I7187" s="3" t="s">
        <v>1557</v>
      </c>
      <c r="J7187" s="3" t="s">
        <v>115</v>
      </c>
      <c r="K7187" s="3">
        <v>1</v>
      </c>
      <c r="L7187" s="3" t="s">
        <v>8</v>
      </c>
      <c r="M7187" s="3" t="s">
        <v>4</v>
      </c>
      <c r="N7187" s="3" t="s">
        <v>174</v>
      </c>
      <c r="O7187" s="1">
        <v>690</v>
      </c>
      <c r="P7187" s="3">
        <v>1</v>
      </c>
      <c r="Q7187" s="10">
        <f t="shared" si="459"/>
        <v>690</v>
      </c>
    </row>
    <row r="7188" spans="2:17" ht="20.25" customHeight="1">
      <c r="B7188" s="10" t="str">
        <f t="shared" si="460"/>
        <v>لباس زير زمستاني- بلوز و شلوار170</v>
      </c>
      <c r="C7188" s="10" t="str">
        <f t="shared" si="461"/>
        <v>لباس زير زمستاني- بلوز و شلوار1403/09/13170</v>
      </c>
      <c r="D7188" s="10" t="str">
        <f>IFERROR(IF(تحویلی!$E$1="","",IF(NOSA!O7188=تحویلی!$E$1,تحویلی!$E$1&amp;COUNTIF(NOSA!$O$1:O7188,تحویلی!$E$1),"")),"")</f>
        <v/>
      </c>
      <c r="E7188" s="10" t="str">
        <f t="shared" si="462"/>
        <v>11229170</v>
      </c>
      <c r="F7188" s="10" t="str">
        <f>IFERROR(VLOOKUP(I7188,DATABASE!$N:$O,2,FALSE),"")</f>
        <v>لباس زير زمستاني- بلوز و شلوار</v>
      </c>
      <c r="G7188" s="3" t="s">
        <v>3655</v>
      </c>
      <c r="H7188" s="3">
        <v>11229</v>
      </c>
      <c r="I7188" s="3" t="s">
        <v>2361</v>
      </c>
      <c r="J7188" s="3" t="s">
        <v>2826</v>
      </c>
      <c r="K7188" s="3">
        <v>1</v>
      </c>
      <c r="L7188" s="3" t="s">
        <v>28</v>
      </c>
      <c r="M7188" s="3" t="s">
        <v>9</v>
      </c>
      <c r="N7188" s="3" t="s">
        <v>85</v>
      </c>
      <c r="O7188" s="1">
        <v>170</v>
      </c>
      <c r="P7188" s="3">
        <v>0</v>
      </c>
      <c r="Q7188" s="10">
        <f t="shared" si="459"/>
        <v>170</v>
      </c>
    </row>
    <row r="7189" spans="2:17" ht="20.25" customHeight="1">
      <c r="B7189" s="10" t="str">
        <f t="shared" si="460"/>
        <v>دستكش ضد برش سبك853</v>
      </c>
      <c r="C7189" s="10" t="str">
        <f t="shared" si="461"/>
        <v>دستكش ضد برش سبك1403/09/14853</v>
      </c>
      <c r="D7189" s="10" t="str">
        <f>IFERROR(IF(تحویلی!$E$1="","",IF(NOSA!O7189=تحویلی!$E$1,تحویلی!$E$1&amp;COUNTIF(NOSA!$O$1:O7189,تحویلی!$E$1),"")),"")</f>
        <v/>
      </c>
      <c r="E7189" s="10" t="str">
        <f t="shared" si="462"/>
        <v>11236853</v>
      </c>
      <c r="F7189" s="10" t="str">
        <f>IFERROR(VLOOKUP(I7189,DATABASE!$N:$O,2,FALSE),"")</f>
        <v>دستكش ضد برش سبك</v>
      </c>
      <c r="G7189" s="3" t="s">
        <v>3656</v>
      </c>
      <c r="H7189" s="3">
        <v>11236</v>
      </c>
      <c r="I7189" s="3" t="s">
        <v>1442</v>
      </c>
      <c r="J7189" s="3" t="s">
        <v>22</v>
      </c>
      <c r="K7189" s="3">
        <v>1</v>
      </c>
      <c r="L7189" s="3" t="s">
        <v>3</v>
      </c>
      <c r="M7189" s="3" t="s">
        <v>40</v>
      </c>
      <c r="N7189" s="3" t="s">
        <v>3338</v>
      </c>
      <c r="O7189" s="1">
        <v>853</v>
      </c>
      <c r="P7189" s="3">
        <v>0</v>
      </c>
      <c r="Q7189" s="10">
        <f t="shared" si="459"/>
        <v>853</v>
      </c>
    </row>
    <row r="7190" spans="2:17" ht="20.25" customHeight="1">
      <c r="B7190" s="10" t="str">
        <f t="shared" si="460"/>
        <v>دستكش كف مواد سبك944</v>
      </c>
      <c r="C7190" s="10" t="str">
        <f t="shared" si="461"/>
        <v>دستكش كف مواد سبك1403/09/14944</v>
      </c>
      <c r="D7190" s="10" t="str">
        <f>IFERROR(IF(تحویلی!$E$1="","",IF(NOSA!O7190=تحویلی!$E$1,تحویلی!$E$1&amp;COUNTIF(NOSA!$O$1:O7190,تحویلی!$E$1),"")),"")</f>
        <v/>
      </c>
      <c r="E7190" s="10" t="str">
        <f t="shared" si="462"/>
        <v>12241944</v>
      </c>
      <c r="F7190" s="10" t="str">
        <f>IFERROR(VLOOKUP(I7190,DATABASE!$N:$O,2,FALSE),"")</f>
        <v>دستكش كف مواد سبك</v>
      </c>
      <c r="G7190" s="3" t="s">
        <v>3656</v>
      </c>
      <c r="H7190" s="3">
        <v>12241</v>
      </c>
      <c r="I7190" s="3" t="s">
        <v>1456</v>
      </c>
      <c r="J7190" s="3" t="s">
        <v>2</v>
      </c>
      <c r="K7190" s="3">
        <v>1</v>
      </c>
      <c r="L7190" s="3" t="s">
        <v>3</v>
      </c>
      <c r="M7190" s="3" t="s">
        <v>47</v>
      </c>
      <c r="N7190" s="3" t="s">
        <v>4023</v>
      </c>
      <c r="O7190" s="1">
        <v>944</v>
      </c>
      <c r="P7190" s="3">
        <v>0</v>
      </c>
      <c r="Q7190" s="10">
        <f t="shared" si="459"/>
        <v>944</v>
      </c>
    </row>
    <row r="7191" spans="2:17" ht="20.25" customHeight="1">
      <c r="B7191" s="10" t="str">
        <f t="shared" si="460"/>
        <v>شيشه ماسك جوشكاري ساده866</v>
      </c>
      <c r="C7191" s="10" t="str">
        <f t="shared" si="461"/>
        <v>شيشه ماسك جوشكاري ساده1403/09/14866</v>
      </c>
      <c r="D7191" s="10" t="str">
        <f>IFERROR(IF(تحویلی!$E$1="","",IF(NOSA!O7191=تحویلی!$E$1,تحویلی!$E$1&amp;COUNTIF(NOSA!$O$1:O7191,تحویلی!$E$1),"")),"")</f>
        <v/>
      </c>
      <c r="E7191" s="10" t="str">
        <f t="shared" si="462"/>
        <v>11248866</v>
      </c>
      <c r="F7191" s="10" t="str">
        <f>IFERROR(VLOOKUP(I7191,DATABASE!$N:$O,2,FALSE),"")</f>
        <v>شيشه ماسك جوشكاري ساده</v>
      </c>
      <c r="G7191" s="3" t="s">
        <v>3656</v>
      </c>
      <c r="H7191" s="3">
        <v>11248</v>
      </c>
      <c r="I7191" s="3" t="s">
        <v>1548</v>
      </c>
      <c r="J7191" s="3" t="s">
        <v>111</v>
      </c>
      <c r="K7191" s="3">
        <v>1</v>
      </c>
      <c r="L7191" s="3" t="s">
        <v>8</v>
      </c>
      <c r="M7191" s="3" t="s">
        <v>215</v>
      </c>
      <c r="N7191" s="3" t="s">
        <v>3230</v>
      </c>
      <c r="O7191" s="1">
        <v>866</v>
      </c>
      <c r="P7191" s="3">
        <v>0</v>
      </c>
      <c r="Q7191" s="10">
        <f t="shared" si="459"/>
        <v>866</v>
      </c>
    </row>
    <row r="7192" spans="2:17" ht="20.25" customHeight="1">
      <c r="B7192" s="10" t="str">
        <f t="shared" si="460"/>
        <v>شيشه مات ماسك جوشكاري866</v>
      </c>
      <c r="C7192" s="10" t="str">
        <f t="shared" si="461"/>
        <v>شيشه مات ماسك جوشكاري1403/09/14866</v>
      </c>
      <c r="D7192" s="10" t="str">
        <f>IFERROR(IF(تحویلی!$E$1="","",IF(NOSA!O7192=تحویلی!$E$1,تحویلی!$E$1&amp;COUNTIF(NOSA!$O$1:O7192,تحویلی!$E$1),"")),"")</f>
        <v/>
      </c>
      <c r="E7192" s="10" t="str">
        <f t="shared" si="462"/>
        <v>11248866</v>
      </c>
      <c r="F7192" s="10" t="str">
        <f>IFERROR(VLOOKUP(I7192,DATABASE!$N:$O,2,FALSE),"")</f>
        <v>شيشه مات ماسك جوشكاري</v>
      </c>
      <c r="G7192" s="3" t="s">
        <v>3656</v>
      </c>
      <c r="H7192" s="3">
        <v>11248</v>
      </c>
      <c r="I7192" s="3" t="s">
        <v>1507</v>
      </c>
      <c r="J7192" s="3" t="s">
        <v>113</v>
      </c>
      <c r="K7192" s="3">
        <v>1</v>
      </c>
      <c r="L7192" s="3" t="s">
        <v>8</v>
      </c>
      <c r="M7192" s="3" t="s">
        <v>215</v>
      </c>
      <c r="N7192" s="3" t="s">
        <v>3230</v>
      </c>
      <c r="O7192" s="1">
        <v>866</v>
      </c>
      <c r="P7192" s="3">
        <v>0</v>
      </c>
      <c r="Q7192" s="10">
        <f t="shared" si="459"/>
        <v>866</v>
      </c>
    </row>
    <row r="7193" spans="2:17" ht="20.25" customHeight="1">
      <c r="B7193" s="10" t="str">
        <f t="shared" si="460"/>
        <v>هدگير نقاب624</v>
      </c>
      <c r="C7193" s="10" t="str">
        <f t="shared" si="461"/>
        <v>هدگير نقاب1403/09/14624</v>
      </c>
      <c r="D7193" s="10" t="str">
        <f>IFERROR(IF(تحویلی!$E$1="","",IF(NOSA!O7193=تحویلی!$E$1,تحویلی!$E$1&amp;COUNTIF(NOSA!$O$1:O7193,تحویلی!$E$1),"")),"")</f>
        <v/>
      </c>
      <c r="E7193" s="10" t="str">
        <f t="shared" si="462"/>
        <v>11255624</v>
      </c>
      <c r="F7193" s="10" t="str">
        <f>IFERROR(VLOOKUP(I7193,DATABASE!$N:$O,2,FALSE),"")</f>
        <v>هدگير نقاب</v>
      </c>
      <c r="G7193" s="3" t="s">
        <v>3656</v>
      </c>
      <c r="H7193" s="3">
        <v>11255</v>
      </c>
      <c r="I7193" s="3" t="s">
        <v>1468</v>
      </c>
      <c r="J7193" s="3" t="s">
        <v>12</v>
      </c>
      <c r="K7193" s="3">
        <v>1</v>
      </c>
      <c r="L7193" s="3" t="s">
        <v>8</v>
      </c>
      <c r="M7193" s="3" t="s">
        <v>25</v>
      </c>
      <c r="N7193" s="3" t="s">
        <v>2868</v>
      </c>
      <c r="O7193" s="1">
        <v>624</v>
      </c>
      <c r="P7193" s="3">
        <v>0</v>
      </c>
      <c r="Q7193" s="10">
        <f t="shared" si="459"/>
        <v>624</v>
      </c>
    </row>
    <row r="7194" spans="2:17" ht="20.25" customHeight="1">
      <c r="B7194" s="10" t="str">
        <f t="shared" si="460"/>
        <v>لباس زير زمستاني- بلوز و شلوار641</v>
      </c>
      <c r="C7194" s="10" t="str">
        <f t="shared" si="461"/>
        <v>لباس زير زمستاني- بلوز و شلوار1403/09/14641</v>
      </c>
      <c r="D7194" s="10" t="str">
        <f>IFERROR(IF(تحویلی!$E$1="","",IF(NOSA!O7194=تحویلی!$E$1,تحویلی!$E$1&amp;COUNTIF(NOSA!$O$1:O7194,تحویلی!$E$1),"")),"")</f>
        <v/>
      </c>
      <c r="E7194" s="10" t="str">
        <f t="shared" si="462"/>
        <v>11261641</v>
      </c>
      <c r="F7194" s="10" t="str">
        <f>IFERROR(VLOOKUP(I7194,DATABASE!$N:$O,2,FALSE),"")</f>
        <v>لباس زير زمستاني- بلوز و شلوار</v>
      </c>
      <c r="G7194" s="3" t="s">
        <v>3656</v>
      </c>
      <c r="H7194" s="3">
        <v>11261</v>
      </c>
      <c r="I7194" s="3" t="s">
        <v>2361</v>
      </c>
      <c r="J7194" s="3" t="s">
        <v>2826</v>
      </c>
      <c r="K7194" s="3">
        <v>1</v>
      </c>
      <c r="L7194" s="3" t="s">
        <v>28</v>
      </c>
      <c r="M7194" s="3" t="s">
        <v>47</v>
      </c>
      <c r="N7194" s="3" t="s">
        <v>2689</v>
      </c>
      <c r="O7194" s="1">
        <v>641</v>
      </c>
      <c r="P7194" s="3">
        <v>0</v>
      </c>
      <c r="Q7194" s="10">
        <f t="shared" si="459"/>
        <v>641</v>
      </c>
    </row>
    <row r="7195" spans="2:17" ht="20.25" customHeight="1">
      <c r="B7195" s="10" t="str">
        <f t="shared" si="460"/>
        <v>لباس زير زمستاني- بلوز و شلوار674</v>
      </c>
      <c r="C7195" s="10" t="str">
        <f t="shared" si="461"/>
        <v>لباس زير زمستاني- بلوز و شلوار1403/09/14674</v>
      </c>
      <c r="D7195" s="10" t="str">
        <f>IFERROR(IF(تحویلی!$E$1="","",IF(NOSA!O7195=تحویلی!$E$1,تحویلی!$E$1&amp;COUNTIF(NOSA!$O$1:O7195,تحویلی!$E$1),"")),"")</f>
        <v/>
      </c>
      <c r="E7195" s="10" t="str">
        <f t="shared" si="462"/>
        <v>11267674</v>
      </c>
      <c r="F7195" s="10" t="str">
        <f>IFERROR(VLOOKUP(I7195,DATABASE!$N:$O,2,FALSE),"")</f>
        <v>لباس زير زمستاني- بلوز و شلوار</v>
      </c>
      <c r="G7195" s="3" t="s">
        <v>3656</v>
      </c>
      <c r="H7195" s="3">
        <v>11267</v>
      </c>
      <c r="I7195" s="3" t="s">
        <v>2361</v>
      </c>
      <c r="J7195" s="3" t="s">
        <v>2826</v>
      </c>
      <c r="K7195" s="3">
        <v>1</v>
      </c>
      <c r="L7195" s="3" t="s">
        <v>28</v>
      </c>
      <c r="M7195" s="3" t="s">
        <v>1355</v>
      </c>
      <c r="N7195" s="3" t="s">
        <v>4024</v>
      </c>
      <c r="O7195" s="1">
        <v>674</v>
      </c>
      <c r="P7195" s="3">
        <v>0</v>
      </c>
      <c r="Q7195" s="10">
        <f t="shared" si="459"/>
        <v>674</v>
      </c>
    </row>
    <row r="7196" spans="2:17" ht="20.25" customHeight="1">
      <c r="B7196" s="10" t="str">
        <f t="shared" si="460"/>
        <v>لباس زير زمستاني- بلوز و شلوار94</v>
      </c>
      <c r="C7196" s="10" t="str">
        <f t="shared" si="461"/>
        <v>لباس زير زمستاني- بلوز و شلوار1403/09/1494</v>
      </c>
      <c r="D7196" s="10" t="str">
        <f>IFERROR(IF(تحویلی!$E$1="","",IF(NOSA!O7196=تحویلی!$E$1,تحویلی!$E$1&amp;COUNTIF(NOSA!$O$1:O7196,تحویلی!$E$1),"")),"")</f>
        <v/>
      </c>
      <c r="E7196" s="10" t="str">
        <f t="shared" si="462"/>
        <v>1126894</v>
      </c>
      <c r="F7196" s="10" t="str">
        <f>IFERROR(VLOOKUP(I7196,DATABASE!$N:$O,2,FALSE),"")</f>
        <v>لباس زير زمستاني- بلوز و شلوار</v>
      </c>
      <c r="G7196" s="3" t="s">
        <v>3656</v>
      </c>
      <c r="H7196" s="3">
        <v>11268</v>
      </c>
      <c r="I7196" s="3" t="s">
        <v>2361</v>
      </c>
      <c r="J7196" s="3" t="s">
        <v>2826</v>
      </c>
      <c r="K7196" s="3">
        <v>1</v>
      </c>
      <c r="L7196" s="3" t="s">
        <v>28</v>
      </c>
      <c r="M7196" s="3" t="s">
        <v>25</v>
      </c>
      <c r="N7196" s="3" t="s">
        <v>297</v>
      </c>
      <c r="O7196" s="1">
        <v>94</v>
      </c>
      <c r="P7196" s="3">
        <v>0</v>
      </c>
      <c r="Q7196" s="10">
        <f t="shared" si="459"/>
        <v>94</v>
      </c>
    </row>
    <row r="7197" spans="2:17" ht="20.25" customHeight="1">
      <c r="B7197" s="10" t="str">
        <f t="shared" si="460"/>
        <v>لباس زير زمستاني- بلوز و شلوار768</v>
      </c>
      <c r="C7197" s="10" t="str">
        <f t="shared" si="461"/>
        <v>لباس زير زمستاني- بلوز و شلوار1403/09/14768</v>
      </c>
      <c r="D7197" s="10" t="str">
        <f>IFERROR(IF(تحویلی!$E$1="","",IF(NOSA!O7197=تحویلی!$E$1,تحویلی!$E$1&amp;COUNTIF(NOSA!$O$1:O7197,تحویلی!$E$1),"")),"")</f>
        <v/>
      </c>
      <c r="E7197" s="10" t="str">
        <f t="shared" si="462"/>
        <v>11268768</v>
      </c>
      <c r="F7197" s="10" t="str">
        <f>IFERROR(VLOOKUP(I7197,DATABASE!$N:$O,2,FALSE),"")</f>
        <v>لباس زير زمستاني- بلوز و شلوار</v>
      </c>
      <c r="G7197" s="3" t="s">
        <v>3656</v>
      </c>
      <c r="H7197" s="3">
        <v>11268</v>
      </c>
      <c r="I7197" s="3" t="s">
        <v>2361</v>
      </c>
      <c r="J7197" s="3" t="s">
        <v>2826</v>
      </c>
      <c r="K7197" s="3">
        <v>1</v>
      </c>
      <c r="L7197" s="3" t="s">
        <v>28</v>
      </c>
      <c r="M7197" s="3" t="s">
        <v>25</v>
      </c>
      <c r="N7197" s="3" t="s">
        <v>1099</v>
      </c>
      <c r="O7197" s="1">
        <v>768</v>
      </c>
      <c r="P7197" s="3">
        <v>0</v>
      </c>
      <c r="Q7197" s="10">
        <f t="shared" si="459"/>
        <v>768</v>
      </c>
    </row>
    <row r="7198" spans="2:17" ht="20.25" customHeight="1">
      <c r="B7198" s="10" t="str">
        <f t="shared" si="460"/>
        <v>لباس زير زمستاني- بلوز و شلوار891</v>
      </c>
      <c r="C7198" s="10" t="str">
        <f t="shared" si="461"/>
        <v>لباس زير زمستاني- بلوز و شلوار1403/09/14891</v>
      </c>
      <c r="D7198" s="10" t="str">
        <f>IFERROR(IF(تحویلی!$E$1="","",IF(NOSA!O7198=تحویلی!$E$1,تحویلی!$E$1&amp;COUNTIF(NOSA!$O$1:O7198,تحویلی!$E$1),"")),"")</f>
        <v/>
      </c>
      <c r="E7198" s="10" t="str">
        <f t="shared" si="462"/>
        <v>11269891</v>
      </c>
      <c r="F7198" s="10" t="str">
        <f>IFERROR(VLOOKUP(I7198,DATABASE!$N:$O,2,FALSE),"")</f>
        <v>لباس زير زمستاني- بلوز و شلوار</v>
      </c>
      <c r="G7198" s="3" t="s">
        <v>3656</v>
      </c>
      <c r="H7198" s="3">
        <v>11269</v>
      </c>
      <c r="I7198" s="3" t="s">
        <v>2361</v>
      </c>
      <c r="J7198" s="3" t="s">
        <v>2826</v>
      </c>
      <c r="K7198" s="3">
        <v>1</v>
      </c>
      <c r="L7198" s="3" t="s">
        <v>28</v>
      </c>
      <c r="M7198" s="3" t="s">
        <v>25</v>
      </c>
      <c r="N7198" s="3" t="s">
        <v>272</v>
      </c>
      <c r="O7198" s="1">
        <v>891</v>
      </c>
      <c r="P7198" s="3">
        <v>0</v>
      </c>
      <c r="Q7198" s="10">
        <f t="shared" si="459"/>
        <v>891</v>
      </c>
    </row>
    <row r="7199" spans="2:17" ht="20.25" customHeight="1">
      <c r="B7199" s="10" t="str">
        <f t="shared" si="460"/>
        <v>0</v>
      </c>
      <c r="C7199" s="10" t="str">
        <f t="shared" si="461"/>
        <v>1403/09/15755</v>
      </c>
      <c r="D7199" s="10" t="str">
        <f>IFERROR(IF(تحویلی!$E$1="","",IF(NOSA!O7199=تحویلی!$E$1,تحویلی!$E$1&amp;COUNTIF(NOSA!$O$1:O7199,تحویلی!$E$1),"")),"")</f>
        <v/>
      </c>
      <c r="E7199" s="10" t="str">
        <f t="shared" si="462"/>
        <v>11276755</v>
      </c>
      <c r="F7199" s="10" t="str">
        <f>IFERROR(VLOOKUP(I7199,DATABASE!$N:$O,2,FALSE),"")</f>
        <v/>
      </c>
      <c r="G7199" s="3" t="s">
        <v>3657</v>
      </c>
      <c r="H7199" s="3">
        <v>11276</v>
      </c>
      <c r="I7199" s="3" t="s">
        <v>3559</v>
      </c>
      <c r="J7199" s="3" t="s">
        <v>3560</v>
      </c>
      <c r="K7199" s="3">
        <v>1</v>
      </c>
      <c r="L7199" s="3" t="s">
        <v>8</v>
      </c>
      <c r="M7199" s="3" t="s">
        <v>202</v>
      </c>
      <c r="N7199" s="3" t="s">
        <v>3342</v>
      </c>
      <c r="O7199" s="1">
        <v>755</v>
      </c>
      <c r="P7199" s="3">
        <v>0</v>
      </c>
      <c r="Q7199" s="10">
        <v>0</v>
      </c>
    </row>
    <row r="7200" spans="2:17" ht="20.25" customHeight="1">
      <c r="B7200" s="10" t="str">
        <f t="shared" si="460"/>
        <v>دستكش استاد كار0</v>
      </c>
      <c r="C7200" s="10" t="str">
        <f t="shared" si="461"/>
        <v>دستكش استاد كار1403/09/15460</v>
      </c>
      <c r="D7200" s="10" t="str">
        <f>IFERROR(IF(تحویلی!$E$1="","",IF(NOSA!O7200=تحویلی!$E$1,تحویلی!$E$1&amp;COUNTIF(NOSA!$O$1:O7200,تحویلی!$E$1),"")),"")</f>
        <v/>
      </c>
      <c r="E7200" s="10" t="str">
        <f t="shared" si="462"/>
        <v>11279460</v>
      </c>
      <c r="F7200" s="10" t="str">
        <f>IFERROR(VLOOKUP(I7200,DATABASE!$N:$O,2,FALSE),"")</f>
        <v>دستكش استاد كار</v>
      </c>
      <c r="G7200" s="3" t="s">
        <v>3657</v>
      </c>
      <c r="H7200" s="3">
        <v>11279</v>
      </c>
      <c r="I7200" s="3" t="s">
        <v>1543</v>
      </c>
      <c r="J7200" s="3" t="s">
        <v>255</v>
      </c>
      <c r="K7200" s="3">
        <v>1</v>
      </c>
      <c r="L7200" s="3" t="s">
        <v>3</v>
      </c>
      <c r="M7200" s="3" t="s">
        <v>47</v>
      </c>
      <c r="N7200" s="3" t="s">
        <v>2765</v>
      </c>
      <c r="O7200" s="1">
        <v>460</v>
      </c>
      <c r="P7200" s="3">
        <v>0</v>
      </c>
      <c r="Q7200" s="10">
        <v>0</v>
      </c>
    </row>
    <row r="7201" spans="2:17" ht="20.25" customHeight="1">
      <c r="B7201" s="10" t="str">
        <f t="shared" si="460"/>
        <v>دستكش ضد برش سبك0</v>
      </c>
      <c r="C7201" s="10" t="str">
        <f t="shared" si="461"/>
        <v>دستكش ضد برش سبك1403/09/15697</v>
      </c>
      <c r="D7201" s="10" t="str">
        <f>IFERROR(IF(تحویلی!$E$1="","",IF(NOSA!O7201=تحویلی!$E$1,تحویلی!$E$1&amp;COUNTIF(NOSA!$O$1:O7201,تحویلی!$E$1),"")),"")</f>
        <v/>
      </c>
      <c r="E7201" s="10" t="str">
        <f t="shared" si="462"/>
        <v>11281697</v>
      </c>
      <c r="F7201" s="10" t="str">
        <f>IFERROR(VLOOKUP(I7201,DATABASE!$N:$O,2,FALSE),"")</f>
        <v>دستكش ضد برش سبك</v>
      </c>
      <c r="G7201" s="3" t="s">
        <v>3657</v>
      </c>
      <c r="H7201" s="3">
        <v>11281</v>
      </c>
      <c r="I7201" s="3" t="s">
        <v>1442</v>
      </c>
      <c r="J7201" s="3" t="s">
        <v>22</v>
      </c>
      <c r="K7201" s="3">
        <v>1</v>
      </c>
      <c r="L7201" s="3" t="s">
        <v>3</v>
      </c>
      <c r="M7201" s="3" t="s">
        <v>25</v>
      </c>
      <c r="N7201" s="3" t="s">
        <v>698</v>
      </c>
      <c r="O7201" s="1">
        <v>697</v>
      </c>
      <c r="P7201" s="3">
        <v>0</v>
      </c>
      <c r="Q7201" s="10">
        <v>0</v>
      </c>
    </row>
    <row r="7202" spans="2:17" ht="20.25" customHeight="1">
      <c r="B7202" s="10" t="str">
        <f t="shared" si="460"/>
        <v>دستكش ضد برش سبك0</v>
      </c>
      <c r="C7202" s="10" t="str">
        <f t="shared" si="461"/>
        <v>دستكش ضد برش سبك1403/09/15170</v>
      </c>
      <c r="D7202" s="10" t="str">
        <f>IFERROR(IF(تحویلی!$E$1="","",IF(NOSA!O7202=تحویلی!$E$1,تحویلی!$E$1&amp;COUNTIF(NOSA!$O$1:O7202,تحویلی!$E$1),"")),"")</f>
        <v/>
      </c>
      <c r="E7202" s="10" t="str">
        <f t="shared" si="462"/>
        <v>11295170</v>
      </c>
      <c r="F7202" s="10" t="str">
        <f>IFERROR(VLOOKUP(I7202,DATABASE!$N:$O,2,FALSE),"")</f>
        <v>دستكش ضد برش سبك</v>
      </c>
      <c r="G7202" s="3" t="s">
        <v>3657</v>
      </c>
      <c r="H7202" s="3">
        <v>11295</v>
      </c>
      <c r="I7202" s="3" t="s">
        <v>1442</v>
      </c>
      <c r="J7202" s="3" t="s">
        <v>22</v>
      </c>
      <c r="K7202" s="3">
        <v>1</v>
      </c>
      <c r="L7202" s="3" t="s">
        <v>3</v>
      </c>
      <c r="M7202" s="3" t="s">
        <v>9</v>
      </c>
      <c r="N7202" s="3" t="s">
        <v>3241</v>
      </c>
      <c r="O7202" s="1">
        <v>170</v>
      </c>
      <c r="P7202" s="3">
        <v>0</v>
      </c>
      <c r="Q7202" s="10">
        <v>0</v>
      </c>
    </row>
    <row r="7203" spans="2:17" ht="20.25" customHeight="1">
      <c r="B7203" s="10" t="str">
        <f t="shared" si="460"/>
        <v>لباس زير زمستاني- بلوز و شلوار0</v>
      </c>
      <c r="C7203" s="10" t="str">
        <f t="shared" si="461"/>
        <v>لباس زير زمستاني- بلوز و شلوار1403/09/15478</v>
      </c>
      <c r="D7203" s="10" t="str">
        <f>IFERROR(IF(تحویلی!$E$1="","",IF(NOSA!O7203=تحویلی!$E$1,تحویلی!$E$1&amp;COUNTIF(NOSA!$O$1:O7203,تحویلی!$E$1),"")),"")</f>
        <v/>
      </c>
      <c r="E7203" s="10" t="str">
        <f t="shared" si="462"/>
        <v>11298478</v>
      </c>
      <c r="F7203" s="10" t="str">
        <f>IFERROR(VLOOKUP(I7203,DATABASE!$N:$O,2,FALSE),"")</f>
        <v>لباس زير زمستاني- بلوز و شلوار</v>
      </c>
      <c r="G7203" s="3" t="s">
        <v>3657</v>
      </c>
      <c r="H7203" s="3">
        <v>11298</v>
      </c>
      <c r="I7203" s="3" t="s">
        <v>2361</v>
      </c>
      <c r="J7203" s="3" t="s">
        <v>2826</v>
      </c>
      <c r="K7203" s="3">
        <v>1</v>
      </c>
      <c r="L7203" s="3" t="s">
        <v>28</v>
      </c>
      <c r="M7203" s="3" t="s">
        <v>25</v>
      </c>
      <c r="N7203" s="3" t="s">
        <v>2767</v>
      </c>
      <c r="O7203" s="1">
        <v>478</v>
      </c>
      <c r="P7203" s="3">
        <v>0</v>
      </c>
      <c r="Q7203" s="10">
        <v>0</v>
      </c>
    </row>
    <row r="7204" spans="2:17" ht="20.25" customHeight="1">
      <c r="B7204" s="10" t="str">
        <f t="shared" si="460"/>
        <v>لباس زير زمستاني- بلوز و شلوار0</v>
      </c>
      <c r="C7204" s="10" t="str">
        <f t="shared" si="461"/>
        <v>لباس زير زمستاني- بلوز و شلوار1403/09/15884</v>
      </c>
      <c r="D7204" s="10" t="str">
        <f>IFERROR(IF(تحویلی!$E$1="","",IF(NOSA!O7204=تحویلی!$E$1,تحویلی!$E$1&amp;COUNTIF(NOSA!$O$1:O7204,تحویلی!$E$1),"")),"")</f>
        <v/>
      </c>
      <c r="E7204" s="10" t="str">
        <f t="shared" si="462"/>
        <v>11300884</v>
      </c>
      <c r="F7204" s="10" t="str">
        <f>IFERROR(VLOOKUP(I7204,DATABASE!$N:$O,2,FALSE),"")</f>
        <v>لباس زير زمستاني- بلوز و شلوار</v>
      </c>
      <c r="G7204" s="3" t="s">
        <v>3657</v>
      </c>
      <c r="H7204" s="3">
        <v>11300</v>
      </c>
      <c r="I7204" s="3" t="s">
        <v>2361</v>
      </c>
      <c r="J7204" s="3" t="s">
        <v>2826</v>
      </c>
      <c r="K7204" s="3">
        <v>1</v>
      </c>
      <c r="L7204" s="3" t="s">
        <v>28</v>
      </c>
      <c r="M7204" s="3" t="s">
        <v>43</v>
      </c>
      <c r="N7204" s="3" t="s">
        <v>3542</v>
      </c>
      <c r="O7204" s="1">
        <v>884</v>
      </c>
      <c r="P7204" s="3">
        <v>0</v>
      </c>
      <c r="Q7204" s="10">
        <v>0</v>
      </c>
    </row>
    <row r="7205" spans="2:17" ht="20.25" customHeight="1">
      <c r="B7205" s="10" t="str">
        <f t="shared" si="460"/>
        <v>دستكش ضد برش سبك0</v>
      </c>
      <c r="C7205" s="10" t="str">
        <f t="shared" si="461"/>
        <v>دستكش ضد برش سبك1403/09/15773</v>
      </c>
      <c r="D7205" s="10" t="str">
        <f>IFERROR(IF(تحویلی!$E$1="","",IF(NOSA!O7205=تحویلی!$E$1,تحویلی!$E$1&amp;COUNTIF(NOSA!$O$1:O7205,تحویلی!$E$1),"")),"")</f>
        <v/>
      </c>
      <c r="E7205" s="10" t="str">
        <f t="shared" si="462"/>
        <v>11303773</v>
      </c>
      <c r="F7205" s="10" t="str">
        <f>IFERROR(VLOOKUP(I7205,DATABASE!$N:$O,2,FALSE),"")</f>
        <v>دستكش ضد برش سبك</v>
      </c>
      <c r="G7205" s="3" t="s">
        <v>3657</v>
      </c>
      <c r="H7205" s="3">
        <v>11303</v>
      </c>
      <c r="I7205" s="3" t="s">
        <v>1442</v>
      </c>
      <c r="J7205" s="3" t="s">
        <v>22</v>
      </c>
      <c r="K7205" s="3">
        <v>1</v>
      </c>
      <c r="L7205" s="3" t="s">
        <v>3</v>
      </c>
      <c r="M7205" s="3" t="s">
        <v>4</v>
      </c>
      <c r="N7205" s="3" t="s">
        <v>1148</v>
      </c>
      <c r="O7205" s="1">
        <v>773</v>
      </c>
      <c r="P7205" s="3">
        <v>0</v>
      </c>
      <c r="Q7205" s="10">
        <v>0</v>
      </c>
    </row>
    <row r="7206" spans="2:17" ht="20.25" customHeight="1">
      <c r="B7206" s="10" t="str">
        <f t="shared" si="460"/>
        <v>لباس زير زمستاني- بلوز و شلوار0</v>
      </c>
      <c r="C7206" s="10" t="str">
        <f t="shared" si="461"/>
        <v>لباس زير زمستاني- بلوز و شلوار1403/09/15756</v>
      </c>
      <c r="D7206" s="10" t="str">
        <f>IFERROR(IF(تحویلی!$E$1="","",IF(NOSA!O7206=تحویلی!$E$1,تحویلی!$E$1&amp;COUNTIF(NOSA!$O$1:O7206,تحویلی!$E$1),"")),"")</f>
        <v/>
      </c>
      <c r="E7206" s="10" t="str">
        <f t="shared" si="462"/>
        <v>11306756</v>
      </c>
      <c r="F7206" s="10" t="str">
        <f>IFERROR(VLOOKUP(I7206,DATABASE!$N:$O,2,FALSE),"")</f>
        <v>لباس زير زمستاني- بلوز و شلوار</v>
      </c>
      <c r="G7206" s="3" t="s">
        <v>3657</v>
      </c>
      <c r="H7206" s="3">
        <v>11306</v>
      </c>
      <c r="I7206" s="3" t="s">
        <v>2361</v>
      </c>
      <c r="J7206" s="3" t="s">
        <v>2826</v>
      </c>
      <c r="K7206" s="3">
        <v>1</v>
      </c>
      <c r="L7206" s="3" t="s">
        <v>28</v>
      </c>
      <c r="M7206" s="3" t="s">
        <v>25</v>
      </c>
      <c r="N7206" s="3" t="s">
        <v>939</v>
      </c>
      <c r="O7206" s="1">
        <v>756</v>
      </c>
      <c r="P7206" s="3">
        <v>0</v>
      </c>
      <c r="Q7206" s="10">
        <v>0</v>
      </c>
    </row>
    <row r="7207" spans="2:17" ht="20.25" customHeight="1">
      <c r="B7207" s="10" t="str">
        <f t="shared" si="460"/>
        <v>لباس زير زمستاني- بلوز و شلوار935</v>
      </c>
      <c r="C7207" s="10" t="str">
        <f t="shared" si="461"/>
        <v>لباس زير زمستاني- بلوز و شلوار1403/09/16935</v>
      </c>
      <c r="D7207" s="10" t="str">
        <f>IFERROR(IF(تحویلی!$E$1="","",IF(NOSA!O7207=تحویلی!$E$1,تحویلی!$E$1&amp;COUNTIF(NOSA!$O$1:O7207,تحویلی!$E$1),"")),"")</f>
        <v/>
      </c>
      <c r="E7207" s="10" t="str">
        <f t="shared" si="462"/>
        <v>11312935</v>
      </c>
      <c r="F7207" s="10" t="str">
        <f>IFERROR(VLOOKUP(I7207,DATABASE!$N:$O,2,FALSE),"")</f>
        <v>لباس زير زمستاني- بلوز و شلوار</v>
      </c>
      <c r="G7207" s="3" t="s">
        <v>3658</v>
      </c>
      <c r="H7207" s="3">
        <v>11312</v>
      </c>
      <c r="I7207" s="3" t="s">
        <v>2361</v>
      </c>
      <c r="J7207" s="3" t="s">
        <v>2826</v>
      </c>
      <c r="K7207" s="3">
        <v>1</v>
      </c>
      <c r="L7207" s="3" t="s">
        <v>28</v>
      </c>
      <c r="M7207" s="3" t="s">
        <v>9</v>
      </c>
      <c r="N7207" s="3" t="s">
        <v>3968</v>
      </c>
      <c r="O7207" s="1">
        <v>935</v>
      </c>
      <c r="P7207" s="3">
        <v>0</v>
      </c>
      <c r="Q7207" s="10">
        <f t="shared" si="459"/>
        <v>935</v>
      </c>
    </row>
    <row r="7208" spans="2:17" ht="20.25" customHeight="1">
      <c r="B7208" s="10" t="str">
        <f t="shared" si="460"/>
        <v>عينك رويت مذاب372</v>
      </c>
      <c r="C7208" s="10" t="str">
        <f t="shared" si="461"/>
        <v>عينك رويت مذاب1403/09/16372</v>
      </c>
      <c r="D7208" s="10" t="str">
        <f>IFERROR(IF(تحویلی!$E$1="","",IF(NOSA!O7208=تحویلی!$E$1,تحویلی!$E$1&amp;COUNTIF(NOSA!$O$1:O7208,تحویلی!$E$1),"")),"")</f>
        <v/>
      </c>
      <c r="E7208" s="10" t="str">
        <f t="shared" si="462"/>
        <v>11322372</v>
      </c>
      <c r="F7208" s="10" t="str">
        <f>IFERROR(VLOOKUP(I7208,DATABASE!$N:$O,2,FALSE),"")</f>
        <v>عينك رويت مذاب</v>
      </c>
      <c r="G7208" s="3" t="s">
        <v>3658</v>
      </c>
      <c r="H7208" s="3">
        <v>11322</v>
      </c>
      <c r="I7208" s="3" t="s">
        <v>2323</v>
      </c>
      <c r="J7208" s="3" t="s">
        <v>2240</v>
      </c>
      <c r="K7208" s="3">
        <v>1</v>
      </c>
      <c r="L7208" s="3" t="s">
        <v>8</v>
      </c>
      <c r="M7208" s="3" t="s">
        <v>19</v>
      </c>
      <c r="N7208" s="3" t="s">
        <v>3463</v>
      </c>
      <c r="O7208" s="1">
        <v>372</v>
      </c>
      <c r="P7208" s="3">
        <v>0</v>
      </c>
      <c r="Q7208" s="10">
        <f t="shared" si="459"/>
        <v>372</v>
      </c>
    </row>
    <row r="7209" spans="2:17" ht="20.25" customHeight="1">
      <c r="B7209" s="10" t="str">
        <f t="shared" si="460"/>
        <v>نقاب تيره محافظ صورت معمولي58</v>
      </c>
      <c r="C7209" s="10" t="str">
        <f t="shared" si="461"/>
        <v>نقاب تيره محافظ صورت معمولي1403/09/1658</v>
      </c>
      <c r="D7209" s="10" t="str">
        <f>IFERROR(IF(تحویلی!$E$1="","",IF(NOSA!O7209=تحویلی!$E$1,تحویلی!$E$1&amp;COUNTIF(NOSA!$O$1:O7209,تحویلی!$E$1),"")),"")</f>
        <v/>
      </c>
      <c r="E7209" s="10" t="str">
        <f t="shared" si="462"/>
        <v>1132358</v>
      </c>
      <c r="F7209" s="10" t="str">
        <f>IFERROR(VLOOKUP(I7209,DATABASE!$N:$O,2,FALSE),"")</f>
        <v>نقاب تيره محافظ صورت معمولي</v>
      </c>
      <c r="G7209" s="3" t="s">
        <v>3658</v>
      </c>
      <c r="H7209" s="3">
        <v>11323</v>
      </c>
      <c r="I7209" s="3" t="s">
        <v>1557</v>
      </c>
      <c r="J7209" s="3" t="s">
        <v>115</v>
      </c>
      <c r="K7209" s="3">
        <v>1</v>
      </c>
      <c r="L7209" s="3" t="s">
        <v>8</v>
      </c>
      <c r="M7209" s="3" t="s">
        <v>19</v>
      </c>
      <c r="N7209" s="3" t="s">
        <v>2883</v>
      </c>
      <c r="O7209" s="1">
        <v>58</v>
      </c>
      <c r="P7209" s="3">
        <v>0</v>
      </c>
      <c r="Q7209" s="10">
        <f t="shared" si="459"/>
        <v>58</v>
      </c>
    </row>
    <row r="7210" spans="2:17" ht="20.25" customHeight="1">
      <c r="B7210" s="10" t="str">
        <f t="shared" si="460"/>
        <v>دستكش كف مواد سبك277</v>
      </c>
      <c r="C7210" s="10" t="str">
        <f t="shared" si="461"/>
        <v>دستكش كف مواد سبك1403/09/16277</v>
      </c>
      <c r="D7210" s="10" t="str">
        <f>IFERROR(IF(تحویلی!$E$1="","",IF(NOSA!O7210=تحویلی!$E$1,تحویلی!$E$1&amp;COUNTIF(NOSA!$O$1:O7210,تحویلی!$E$1),"")),"")</f>
        <v/>
      </c>
      <c r="E7210" s="10" t="str">
        <f t="shared" si="462"/>
        <v>11327277</v>
      </c>
      <c r="F7210" s="10" t="str">
        <f>IFERROR(VLOOKUP(I7210,DATABASE!$N:$O,2,FALSE),"")</f>
        <v>دستكش كف مواد سبك</v>
      </c>
      <c r="G7210" s="3" t="s">
        <v>3658</v>
      </c>
      <c r="H7210" s="3">
        <v>11327</v>
      </c>
      <c r="I7210" s="3" t="s">
        <v>1456</v>
      </c>
      <c r="J7210" s="3" t="s">
        <v>2</v>
      </c>
      <c r="K7210" s="3">
        <v>1</v>
      </c>
      <c r="L7210" s="3" t="s">
        <v>3</v>
      </c>
      <c r="M7210" s="3" t="s">
        <v>47</v>
      </c>
      <c r="N7210" s="3" t="s">
        <v>525</v>
      </c>
      <c r="O7210" s="1">
        <v>277</v>
      </c>
      <c r="P7210" s="3">
        <v>0</v>
      </c>
      <c r="Q7210" s="10">
        <f t="shared" si="459"/>
        <v>277</v>
      </c>
    </row>
    <row r="7211" spans="2:17" ht="20.25" customHeight="1">
      <c r="B7211" s="10" t="str">
        <f t="shared" si="460"/>
        <v>لباس زير زمستاني- بلوز و شلوار42</v>
      </c>
      <c r="C7211" s="10" t="str">
        <f t="shared" si="461"/>
        <v>لباس زير زمستاني- بلوز و شلوار1403/09/1642</v>
      </c>
      <c r="D7211" s="10" t="str">
        <f>IFERROR(IF(تحویلی!$E$1="","",IF(NOSA!O7211=تحویلی!$E$1,تحویلی!$E$1&amp;COUNTIF(NOSA!$O$1:O7211,تحویلی!$E$1),"")),"")</f>
        <v/>
      </c>
      <c r="E7211" s="10" t="str">
        <f t="shared" si="462"/>
        <v>1133342</v>
      </c>
      <c r="F7211" s="10" t="str">
        <f>IFERROR(VLOOKUP(I7211,DATABASE!$N:$O,2,FALSE),"")</f>
        <v>لباس زير زمستاني- بلوز و شلوار</v>
      </c>
      <c r="G7211" s="3" t="s">
        <v>3658</v>
      </c>
      <c r="H7211" s="3">
        <v>11333</v>
      </c>
      <c r="I7211" s="3" t="s">
        <v>2361</v>
      </c>
      <c r="J7211" s="3" t="s">
        <v>2826</v>
      </c>
      <c r="K7211" s="3">
        <v>1</v>
      </c>
      <c r="L7211" s="3" t="s">
        <v>28</v>
      </c>
      <c r="M7211" s="3" t="s">
        <v>4</v>
      </c>
      <c r="N7211" s="3" t="s">
        <v>68</v>
      </c>
      <c r="O7211" s="1">
        <v>42</v>
      </c>
      <c r="P7211" s="3">
        <v>0</v>
      </c>
      <c r="Q7211" s="10">
        <f t="shared" si="459"/>
        <v>42</v>
      </c>
    </row>
    <row r="7212" spans="2:17" ht="20.25" customHeight="1">
      <c r="B7212" s="10" t="str">
        <f t="shared" si="460"/>
        <v>لباس زير زمستاني- بلوز و شلوار936</v>
      </c>
      <c r="C7212" s="10" t="str">
        <f t="shared" si="461"/>
        <v>لباس زير زمستاني- بلوز و شلوار1403/09/16936</v>
      </c>
      <c r="D7212" s="10" t="str">
        <f>IFERROR(IF(تحویلی!$E$1="","",IF(NOSA!O7212=تحویلی!$E$1,تحویلی!$E$1&amp;COUNTIF(NOSA!$O$1:O7212,تحویلی!$E$1),"")),"")</f>
        <v/>
      </c>
      <c r="E7212" s="10" t="str">
        <f t="shared" si="462"/>
        <v>11334936</v>
      </c>
      <c r="F7212" s="10" t="str">
        <f>IFERROR(VLOOKUP(I7212,DATABASE!$N:$O,2,FALSE),"")</f>
        <v>لباس زير زمستاني- بلوز و شلوار</v>
      </c>
      <c r="G7212" s="3" t="s">
        <v>3658</v>
      </c>
      <c r="H7212" s="3">
        <v>11334</v>
      </c>
      <c r="I7212" s="3" t="s">
        <v>2361</v>
      </c>
      <c r="J7212" s="3" t="s">
        <v>2826</v>
      </c>
      <c r="K7212" s="3">
        <v>1</v>
      </c>
      <c r="L7212" s="3" t="s">
        <v>28</v>
      </c>
      <c r="M7212" s="3" t="s">
        <v>4</v>
      </c>
      <c r="N7212" s="3" t="s">
        <v>4025</v>
      </c>
      <c r="O7212" s="1">
        <v>936</v>
      </c>
      <c r="P7212" s="3">
        <v>0</v>
      </c>
      <c r="Q7212" s="10">
        <f t="shared" si="459"/>
        <v>936</v>
      </c>
    </row>
    <row r="7213" spans="2:17" ht="20.25" customHeight="1">
      <c r="B7213" s="10" t="str">
        <f t="shared" si="460"/>
        <v>دستكش كف مواد سبك8</v>
      </c>
      <c r="C7213" s="10" t="str">
        <f t="shared" si="461"/>
        <v>دستكش كف مواد سبك1403/09/168</v>
      </c>
      <c r="D7213" s="10" t="str">
        <f>IFERROR(IF(تحویلی!$E$1="","",IF(NOSA!O7213=تحویلی!$E$1,تحویلی!$E$1&amp;COUNTIF(NOSA!$O$1:O7213,تحویلی!$E$1),"")),"")</f>
        <v/>
      </c>
      <c r="E7213" s="10" t="str">
        <f t="shared" si="462"/>
        <v>113358</v>
      </c>
      <c r="F7213" s="10" t="str">
        <f>IFERROR(VLOOKUP(I7213,DATABASE!$N:$O,2,FALSE),"")</f>
        <v>دستكش كف مواد سبك</v>
      </c>
      <c r="G7213" s="3" t="s">
        <v>3658</v>
      </c>
      <c r="H7213" s="3">
        <v>11335</v>
      </c>
      <c r="I7213" s="3" t="s">
        <v>1456</v>
      </c>
      <c r="J7213" s="3" t="s">
        <v>2</v>
      </c>
      <c r="K7213" s="3">
        <v>1</v>
      </c>
      <c r="L7213" s="3" t="s">
        <v>3</v>
      </c>
      <c r="M7213" s="3" t="s">
        <v>47</v>
      </c>
      <c r="N7213" s="3" t="s">
        <v>144</v>
      </c>
      <c r="O7213" s="1">
        <v>8</v>
      </c>
      <c r="P7213" s="3">
        <v>0</v>
      </c>
      <c r="Q7213" s="10">
        <f t="shared" si="459"/>
        <v>8</v>
      </c>
    </row>
    <row r="7214" spans="2:17" ht="20.25" customHeight="1">
      <c r="B7214" s="10" t="str">
        <f t="shared" si="460"/>
        <v>دستكش ضد برش سبك259</v>
      </c>
      <c r="C7214" s="10" t="str">
        <f t="shared" si="461"/>
        <v>دستكش ضد برش سبك1403/09/16259</v>
      </c>
      <c r="D7214" s="10" t="str">
        <f>IFERROR(IF(تحویلی!$E$1="","",IF(NOSA!O7214=تحویلی!$E$1,تحویلی!$E$1&amp;COUNTIF(NOSA!$O$1:O7214,تحویلی!$E$1),"")),"")</f>
        <v/>
      </c>
      <c r="E7214" s="10" t="str">
        <f t="shared" si="462"/>
        <v>11336259</v>
      </c>
      <c r="F7214" s="10" t="str">
        <f>IFERROR(VLOOKUP(I7214,DATABASE!$N:$O,2,FALSE),"")</f>
        <v>دستكش ضد برش سبك</v>
      </c>
      <c r="G7214" s="3" t="s">
        <v>3658</v>
      </c>
      <c r="H7214" s="3">
        <v>11336</v>
      </c>
      <c r="I7214" s="3" t="s">
        <v>1442</v>
      </c>
      <c r="J7214" s="3" t="s">
        <v>22</v>
      </c>
      <c r="K7214" s="3">
        <v>1</v>
      </c>
      <c r="L7214" s="3" t="s">
        <v>3</v>
      </c>
      <c r="M7214" s="3" t="s">
        <v>4</v>
      </c>
      <c r="N7214" s="3" t="s">
        <v>13</v>
      </c>
      <c r="O7214" s="1">
        <v>259</v>
      </c>
      <c r="P7214" s="3">
        <v>0</v>
      </c>
      <c r="Q7214" s="10">
        <f t="shared" si="459"/>
        <v>259</v>
      </c>
    </row>
    <row r="7215" spans="2:17" ht="20.25" customHeight="1">
      <c r="B7215" s="10" t="str">
        <f t="shared" si="460"/>
        <v>فيلتر ماسك نيم صورت (3M) مدل 2091929</v>
      </c>
      <c r="C7215" s="10" t="str">
        <f t="shared" si="461"/>
        <v>فيلتر ماسك نيم صورت (3M) مدل 20911403/09/16929</v>
      </c>
      <c r="D7215" s="10" t="str">
        <f>IFERROR(IF(تحویلی!$E$1="","",IF(NOSA!O7215=تحویلی!$E$1,تحویلی!$E$1&amp;COUNTIF(NOSA!$O$1:O7215,تحویلی!$E$1),"")),"")</f>
        <v/>
      </c>
      <c r="E7215" s="10" t="str">
        <f t="shared" si="462"/>
        <v>11337929</v>
      </c>
      <c r="F7215" s="10" t="str">
        <f>IFERROR(VLOOKUP(I7215,DATABASE!$N:$O,2,FALSE),"")</f>
        <v>فيلتر ماسك نيم صورت (3M) مدل 2091</v>
      </c>
      <c r="G7215" s="3" t="s">
        <v>3658</v>
      </c>
      <c r="H7215" s="3">
        <v>11337</v>
      </c>
      <c r="I7215" s="3" t="s">
        <v>1475</v>
      </c>
      <c r="J7215" s="3" t="s">
        <v>53</v>
      </c>
      <c r="K7215" s="3">
        <v>1</v>
      </c>
      <c r="L7215" s="3" t="s">
        <v>8</v>
      </c>
      <c r="M7215" s="3" t="s">
        <v>9</v>
      </c>
      <c r="N7215" s="3" t="s">
        <v>4026</v>
      </c>
      <c r="O7215" s="1">
        <v>929</v>
      </c>
      <c r="P7215" s="3">
        <v>0</v>
      </c>
      <c r="Q7215" s="10">
        <f t="shared" si="459"/>
        <v>929</v>
      </c>
    </row>
    <row r="7216" spans="2:17" ht="20.25" customHeight="1">
      <c r="B7216" s="10" t="str">
        <f t="shared" si="460"/>
        <v>لباس زير زمستاني- بلوز و شلوار221</v>
      </c>
      <c r="C7216" s="10" t="str">
        <f t="shared" si="461"/>
        <v>لباس زير زمستاني- بلوز و شلوار1403/09/16221</v>
      </c>
      <c r="D7216" s="10" t="str">
        <f>IFERROR(IF(تحویلی!$E$1="","",IF(NOSA!O7216=تحویلی!$E$1,تحویلی!$E$1&amp;COUNTIF(NOSA!$O$1:O7216,تحویلی!$E$1),"")),"")</f>
        <v/>
      </c>
      <c r="E7216" s="10" t="str">
        <f t="shared" si="462"/>
        <v>11339221</v>
      </c>
      <c r="F7216" s="10" t="str">
        <f>IFERROR(VLOOKUP(I7216,DATABASE!$N:$O,2,FALSE),"")</f>
        <v>لباس زير زمستاني- بلوز و شلوار</v>
      </c>
      <c r="G7216" s="3" t="s">
        <v>3658</v>
      </c>
      <c r="H7216" s="3">
        <v>11339</v>
      </c>
      <c r="I7216" s="3" t="s">
        <v>2361</v>
      </c>
      <c r="J7216" s="3" t="s">
        <v>2826</v>
      </c>
      <c r="K7216" s="3">
        <v>1</v>
      </c>
      <c r="L7216" s="3" t="s">
        <v>28</v>
      </c>
      <c r="M7216" s="3" t="s">
        <v>9</v>
      </c>
      <c r="N7216" s="3" t="s">
        <v>56</v>
      </c>
      <c r="O7216" s="1">
        <v>221</v>
      </c>
      <c r="P7216" s="3">
        <v>0</v>
      </c>
      <c r="Q7216" s="10">
        <f t="shared" si="459"/>
        <v>221</v>
      </c>
    </row>
    <row r="7217" spans="2:17" ht="20.25" customHeight="1">
      <c r="B7217" s="10" t="str">
        <f t="shared" si="460"/>
        <v>لباس زير زمستاني- بلوز و شلوار885</v>
      </c>
      <c r="C7217" s="10" t="str">
        <f t="shared" si="461"/>
        <v>لباس زير زمستاني- بلوز و شلوار1403/09/17885</v>
      </c>
      <c r="D7217" s="10" t="str">
        <f>IFERROR(IF(تحویلی!$E$1="","",IF(NOSA!O7217=تحویلی!$E$1,تحویلی!$E$1&amp;COUNTIF(NOSA!$O$1:O7217,تحویلی!$E$1),"")),"")</f>
        <v/>
      </c>
      <c r="E7217" s="10" t="str">
        <f t="shared" si="462"/>
        <v>11340885</v>
      </c>
      <c r="F7217" s="10" t="str">
        <f>IFERROR(VLOOKUP(I7217,DATABASE!$N:$O,2,FALSE),"")</f>
        <v>لباس زير زمستاني- بلوز و شلوار</v>
      </c>
      <c r="G7217" s="3" t="s">
        <v>3659</v>
      </c>
      <c r="H7217" s="3">
        <v>11340</v>
      </c>
      <c r="I7217" s="3" t="s">
        <v>2361</v>
      </c>
      <c r="J7217" s="3" t="s">
        <v>2826</v>
      </c>
      <c r="K7217" s="3">
        <v>1</v>
      </c>
      <c r="L7217" s="3" t="s">
        <v>28</v>
      </c>
      <c r="M7217" s="3" t="s">
        <v>9</v>
      </c>
      <c r="N7217" s="3" t="s">
        <v>3381</v>
      </c>
      <c r="O7217" s="1">
        <v>885</v>
      </c>
      <c r="P7217" s="3">
        <v>0</v>
      </c>
      <c r="Q7217" s="10">
        <f t="shared" si="459"/>
        <v>885</v>
      </c>
    </row>
    <row r="7218" spans="2:17" ht="20.25" customHeight="1">
      <c r="B7218" s="10" t="str">
        <f t="shared" si="460"/>
        <v>دستكش ضد برش سبك841</v>
      </c>
      <c r="C7218" s="10" t="str">
        <f t="shared" si="461"/>
        <v>دستكش ضد برش سبك1403/09/17841</v>
      </c>
      <c r="D7218" s="10" t="str">
        <f>IFERROR(IF(تحویلی!$E$1="","",IF(NOSA!O7218=تحویلی!$E$1,تحویلی!$E$1&amp;COUNTIF(NOSA!$O$1:O7218,تحویلی!$E$1),"")),"")</f>
        <v/>
      </c>
      <c r="E7218" s="10" t="str">
        <f t="shared" si="462"/>
        <v>11341841</v>
      </c>
      <c r="F7218" s="10" t="str">
        <f>IFERROR(VLOOKUP(I7218,DATABASE!$N:$O,2,FALSE),"")</f>
        <v>دستكش ضد برش سبك</v>
      </c>
      <c r="G7218" s="3" t="s">
        <v>3659</v>
      </c>
      <c r="H7218" s="3">
        <v>11341</v>
      </c>
      <c r="I7218" s="3" t="s">
        <v>1442</v>
      </c>
      <c r="J7218" s="3" t="s">
        <v>22</v>
      </c>
      <c r="K7218" s="3">
        <v>1</v>
      </c>
      <c r="L7218" s="3" t="s">
        <v>3</v>
      </c>
      <c r="M7218" s="3" t="s">
        <v>47</v>
      </c>
      <c r="N7218" s="3" t="s">
        <v>3314</v>
      </c>
      <c r="O7218" s="1">
        <v>841</v>
      </c>
      <c r="P7218" s="3">
        <v>0</v>
      </c>
      <c r="Q7218" s="10">
        <f t="shared" si="459"/>
        <v>841</v>
      </c>
    </row>
    <row r="7219" spans="2:17" ht="20.25" customHeight="1">
      <c r="B7219" s="10" t="str">
        <f t="shared" si="460"/>
        <v>دستكش ضد برش سبك739</v>
      </c>
      <c r="C7219" s="10" t="str">
        <f t="shared" si="461"/>
        <v>دستكش ضد برش سبك1403/09/17739</v>
      </c>
      <c r="D7219" s="10" t="str">
        <f>IFERROR(IF(تحویلی!$E$1="","",IF(NOSA!O7219=تحویلی!$E$1,تحویلی!$E$1&amp;COUNTIF(NOSA!$O$1:O7219,تحویلی!$E$1),"")),"")</f>
        <v/>
      </c>
      <c r="E7219" s="10" t="str">
        <f t="shared" si="462"/>
        <v>11341739</v>
      </c>
      <c r="F7219" s="10" t="str">
        <f>IFERROR(VLOOKUP(I7219,DATABASE!$N:$O,2,FALSE),"")</f>
        <v>دستكش ضد برش سبك</v>
      </c>
      <c r="G7219" s="3" t="s">
        <v>3659</v>
      </c>
      <c r="H7219" s="3">
        <v>11341</v>
      </c>
      <c r="I7219" s="3" t="s">
        <v>1442</v>
      </c>
      <c r="J7219" s="3" t="s">
        <v>22</v>
      </c>
      <c r="K7219" s="3">
        <v>1</v>
      </c>
      <c r="L7219" s="3" t="s">
        <v>3</v>
      </c>
      <c r="M7219" s="3" t="s">
        <v>47</v>
      </c>
      <c r="N7219" s="3" t="s">
        <v>2890</v>
      </c>
      <c r="O7219" s="1">
        <v>739</v>
      </c>
      <c r="P7219" s="3">
        <v>0</v>
      </c>
      <c r="Q7219" s="10">
        <f t="shared" si="459"/>
        <v>739</v>
      </c>
    </row>
    <row r="7220" spans="2:17" ht="20.25" customHeight="1">
      <c r="B7220" s="10" t="str">
        <f t="shared" si="460"/>
        <v>دستكش ضد برش سبك723</v>
      </c>
      <c r="C7220" s="10" t="str">
        <f t="shared" si="461"/>
        <v>دستكش ضد برش سبك1403/09/17723</v>
      </c>
      <c r="D7220" s="10" t="str">
        <f>IFERROR(IF(تحویلی!$E$1="","",IF(NOSA!O7220=تحویلی!$E$1,تحویلی!$E$1&amp;COUNTIF(NOSA!$O$1:O7220,تحویلی!$E$1),"")),"")</f>
        <v/>
      </c>
      <c r="E7220" s="10" t="str">
        <f t="shared" si="462"/>
        <v>11348723</v>
      </c>
      <c r="F7220" s="10" t="str">
        <f>IFERROR(VLOOKUP(I7220,DATABASE!$N:$O,2,FALSE),"")</f>
        <v>دستكش ضد برش سبك</v>
      </c>
      <c r="G7220" s="3" t="s">
        <v>3659</v>
      </c>
      <c r="H7220" s="3">
        <v>11348</v>
      </c>
      <c r="I7220" s="3" t="s">
        <v>1442</v>
      </c>
      <c r="J7220" s="3" t="s">
        <v>22</v>
      </c>
      <c r="K7220" s="3">
        <v>1</v>
      </c>
      <c r="L7220" s="3" t="s">
        <v>3</v>
      </c>
      <c r="M7220" s="3" t="s">
        <v>19</v>
      </c>
      <c r="N7220" s="3" t="s">
        <v>4027</v>
      </c>
      <c r="O7220" s="1">
        <v>723</v>
      </c>
      <c r="P7220" s="3">
        <v>0</v>
      </c>
      <c r="Q7220" s="10">
        <f t="shared" si="459"/>
        <v>723</v>
      </c>
    </row>
    <row r="7221" spans="2:17" ht="20.25" customHeight="1">
      <c r="B7221" s="10" t="str">
        <f t="shared" si="460"/>
        <v>فيلتر ماسك نيم صورت (3M) مدل 2091723</v>
      </c>
      <c r="C7221" s="10" t="str">
        <f t="shared" si="461"/>
        <v>فيلتر ماسك نيم صورت (3M) مدل 20911403/09/17723</v>
      </c>
      <c r="D7221" s="10" t="str">
        <f>IFERROR(IF(تحویلی!$E$1="","",IF(NOSA!O7221=تحویلی!$E$1,تحویلی!$E$1&amp;COUNTIF(NOSA!$O$1:O7221,تحویلی!$E$1),"")),"")</f>
        <v/>
      </c>
      <c r="E7221" s="10" t="str">
        <f t="shared" si="462"/>
        <v>11348723</v>
      </c>
      <c r="F7221" s="10" t="str">
        <f>IFERROR(VLOOKUP(I7221,DATABASE!$N:$O,2,FALSE),"")</f>
        <v>فيلتر ماسك نيم صورت (3M) مدل 2091</v>
      </c>
      <c r="G7221" s="3" t="s">
        <v>3659</v>
      </c>
      <c r="H7221" s="3">
        <v>11348</v>
      </c>
      <c r="I7221" s="3" t="s">
        <v>1475</v>
      </c>
      <c r="J7221" s="3" t="s">
        <v>53</v>
      </c>
      <c r="K7221" s="3">
        <v>1</v>
      </c>
      <c r="L7221" s="3" t="s">
        <v>8</v>
      </c>
      <c r="M7221" s="3" t="s">
        <v>19</v>
      </c>
      <c r="N7221" s="3" t="s">
        <v>4027</v>
      </c>
      <c r="O7221" s="1">
        <v>723</v>
      </c>
      <c r="P7221" s="3">
        <v>0</v>
      </c>
      <c r="Q7221" s="10">
        <f t="shared" si="459"/>
        <v>723</v>
      </c>
    </row>
    <row r="7222" spans="2:17" ht="20.25" customHeight="1">
      <c r="B7222" s="10" t="str">
        <f t="shared" si="460"/>
        <v>723</v>
      </c>
      <c r="C7222" s="10" t="str">
        <f t="shared" si="461"/>
        <v>1403/09/17723</v>
      </c>
      <c r="D7222" s="10" t="str">
        <f>IFERROR(IF(تحویلی!$E$1="","",IF(NOSA!O7222=تحویلی!$E$1,تحویلی!$E$1&amp;COUNTIF(NOSA!$O$1:O7222,تحویلی!$E$1),"")),"")</f>
        <v/>
      </c>
      <c r="E7222" s="10" t="str">
        <f t="shared" si="462"/>
        <v>11348723</v>
      </c>
      <c r="F7222" s="10" t="str">
        <f>IFERROR(VLOOKUP(I7222,DATABASE!$N:$O,2,FALSE),"")</f>
        <v/>
      </c>
      <c r="G7222" s="3" t="s">
        <v>3659</v>
      </c>
      <c r="H7222" s="3">
        <v>11348</v>
      </c>
      <c r="I7222" s="3" t="s">
        <v>2699</v>
      </c>
      <c r="J7222" s="3" t="s">
        <v>7</v>
      </c>
      <c r="K7222" s="3">
        <v>1</v>
      </c>
      <c r="L7222" s="3" t="s">
        <v>8</v>
      </c>
      <c r="M7222" s="3" t="s">
        <v>19</v>
      </c>
      <c r="N7222" s="3" t="s">
        <v>4027</v>
      </c>
      <c r="O7222" s="1">
        <v>723</v>
      </c>
      <c r="P7222" s="3">
        <v>0</v>
      </c>
      <c r="Q7222" s="10">
        <f t="shared" si="459"/>
        <v>723</v>
      </c>
    </row>
    <row r="7223" spans="2:17" ht="20.25" customHeight="1">
      <c r="B7223" s="10" t="str">
        <f t="shared" si="460"/>
        <v>لباس زير زمستاني- بلوز و شلوار163</v>
      </c>
      <c r="C7223" s="10" t="str">
        <f t="shared" si="461"/>
        <v>لباس زير زمستاني- بلوز و شلوار1403/09/17163</v>
      </c>
      <c r="D7223" s="10" t="str">
        <f>IFERROR(IF(تحویلی!$E$1="","",IF(NOSA!O7223=تحویلی!$E$1,تحویلی!$E$1&amp;COUNTIF(NOSA!$O$1:O7223,تحویلی!$E$1),"")),"")</f>
        <v/>
      </c>
      <c r="E7223" s="10" t="str">
        <f t="shared" si="462"/>
        <v>11353163</v>
      </c>
      <c r="F7223" s="10" t="str">
        <f>IFERROR(VLOOKUP(I7223,DATABASE!$N:$O,2,FALSE),"")</f>
        <v>لباس زير زمستاني- بلوز و شلوار</v>
      </c>
      <c r="G7223" s="3" t="s">
        <v>3659</v>
      </c>
      <c r="H7223" s="3">
        <v>11353</v>
      </c>
      <c r="I7223" s="3" t="s">
        <v>2361</v>
      </c>
      <c r="J7223" s="3" t="s">
        <v>2826</v>
      </c>
      <c r="K7223" s="3">
        <v>1</v>
      </c>
      <c r="L7223" s="3" t="s">
        <v>28</v>
      </c>
      <c r="M7223" s="3" t="s">
        <v>9</v>
      </c>
      <c r="N7223" s="3" t="s">
        <v>171</v>
      </c>
      <c r="O7223" s="1">
        <v>163</v>
      </c>
      <c r="P7223" s="3">
        <v>0</v>
      </c>
      <c r="Q7223" s="10">
        <f t="shared" si="459"/>
        <v>163</v>
      </c>
    </row>
    <row r="7224" spans="2:17" ht="20.25" customHeight="1">
      <c r="B7224" s="10" t="str">
        <f t="shared" si="460"/>
        <v>لباس زير زمستاني- بلوز و شلوار575</v>
      </c>
      <c r="C7224" s="10" t="str">
        <f t="shared" si="461"/>
        <v>لباس زير زمستاني- بلوز و شلوار1403/09/17575</v>
      </c>
      <c r="D7224" s="10" t="str">
        <f>IFERROR(IF(تحویلی!$E$1="","",IF(NOSA!O7224=تحویلی!$E$1,تحویلی!$E$1&amp;COUNTIF(NOSA!$O$1:O7224,تحویلی!$E$1),"")),"")</f>
        <v/>
      </c>
      <c r="E7224" s="10" t="str">
        <f t="shared" si="462"/>
        <v>11372575</v>
      </c>
      <c r="F7224" s="10" t="str">
        <f>IFERROR(VLOOKUP(I7224,DATABASE!$N:$O,2,FALSE),"")</f>
        <v>لباس زير زمستاني- بلوز و شلوار</v>
      </c>
      <c r="G7224" s="3" t="s">
        <v>3659</v>
      </c>
      <c r="H7224" s="3">
        <v>11372</v>
      </c>
      <c r="I7224" s="3" t="s">
        <v>2361</v>
      </c>
      <c r="J7224" s="3" t="s">
        <v>2826</v>
      </c>
      <c r="K7224" s="3">
        <v>1</v>
      </c>
      <c r="L7224" s="3" t="s">
        <v>28</v>
      </c>
      <c r="M7224" s="3" t="s">
        <v>19</v>
      </c>
      <c r="N7224" s="3" t="s">
        <v>3266</v>
      </c>
      <c r="O7224" s="1">
        <v>575</v>
      </c>
      <c r="P7224" s="3">
        <v>0</v>
      </c>
      <c r="Q7224" s="10">
        <f t="shared" si="459"/>
        <v>575</v>
      </c>
    </row>
    <row r="7225" spans="2:17" ht="20.25" customHeight="1">
      <c r="B7225" s="10" t="str">
        <f t="shared" si="460"/>
        <v>لباس زير زمستاني- بلوز و شلوار834</v>
      </c>
      <c r="C7225" s="10" t="str">
        <f t="shared" si="461"/>
        <v>لباس زير زمستاني- بلوز و شلوار1403/09/17834</v>
      </c>
      <c r="D7225" s="10" t="str">
        <f>IFERROR(IF(تحویلی!$E$1="","",IF(NOSA!O7225=تحویلی!$E$1,تحویلی!$E$1&amp;COUNTIF(NOSA!$O$1:O7225,تحویلی!$E$1),"")),"")</f>
        <v/>
      </c>
      <c r="E7225" s="10" t="str">
        <f t="shared" si="462"/>
        <v>11373834</v>
      </c>
      <c r="F7225" s="10" t="str">
        <f>IFERROR(VLOOKUP(I7225,DATABASE!$N:$O,2,FALSE),"")</f>
        <v>لباس زير زمستاني- بلوز و شلوار</v>
      </c>
      <c r="G7225" s="3" t="s">
        <v>3659</v>
      </c>
      <c r="H7225" s="3">
        <v>11373</v>
      </c>
      <c r="I7225" s="3" t="s">
        <v>2361</v>
      </c>
      <c r="J7225" s="3" t="s">
        <v>2826</v>
      </c>
      <c r="K7225" s="3">
        <v>1</v>
      </c>
      <c r="L7225" s="3" t="s">
        <v>28</v>
      </c>
      <c r="M7225" s="3" t="s">
        <v>19</v>
      </c>
      <c r="N7225" s="3" t="s">
        <v>4028</v>
      </c>
      <c r="O7225" s="1">
        <v>834</v>
      </c>
      <c r="P7225" s="3">
        <v>0</v>
      </c>
      <c r="Q7225" s="10">
        <f t="shared" si="459"/>
        <v>834</v>
      </c>
    </row>
    <row r="7226" spans="2:17" ht="20.25" customHeight="1">
      <c r="B7226" s="10" t="str">
        <f t="shared" si="460"/>
        <v>لباس كار يكبار مصرف869</v>
      </c>
      <c r="C7226" s="10" t="str">
        <f t="shared" si="461"/>
        <v>لباس كار يكبار مصرف1403/09/17869</v>
      </c>
      <c r="D7226" s="10" t="str">
        <f>IFERROR(IF(تحویلی!$E$1="","",IF(NOSA!O7226=تحویلی!$E$1,تحویلی!$E$1&amp;COUNTIF(NOSA!$O$1:O7226,تحویلی!$E$1),"")),"")</f>
        <v/>
      </c>
      <c r="E7226" s="10" t="str">
        <f t="shared" si="462"/>
        <v>11378869</v>
      </c>
      <c r="F7226" s="10" t="str">
        <f>IFERROR(VLOOKUP(I7226,DATABASE!$N:$O,2,FALSE),"")</f>
        <v>لباس كار يكبار مصرف</v>
      </c>
      <c r="G7226" s="3" t="s">
        <v>3659</v>
      </c>
      <c r="H7226" s="3">
        <v>11378</v>
      </c>
      <c r="I7226" s="3" t="s">
        <v>1691</v>
      </c>
      <c r="J7226" s="3" t="s">
        <v>956</v>
      </c>
      <c r="K7226" s="3">
        <v>1</v>
      </c>
      <c r="L7226" s="3" t="s">
        <v>28</v>
      </c>
      <c r="M7226" s="3" t="s">
        <v>19</v>
      </c>
      <c r="N7226" s="3" t="s">
        <v>4029</v>
      </c>
      <c r="O7226" s="1">
        <v>869</v>
      </c>
      <c r="P7226" s="3">
        <v>0</v>
      </c>
      <c r="Q7226" s="10">
        <f t="shared" si="459"/>
        <v>869</v>
      </c>
    </row>
    <row r="7227" spans="2:17" ht="20.25" customHeight="1">
      <c r="B7227" s="10" t="str">
        <f t="shared" si="460"/>
        <v>چكمه ايمني نسوز766</v>
      </c>
      <c r="C7227" s="10" t="str">
        <f t="shared" si="461"/>
        <v>چكمه ايمني نسوز1403/09/17766</v>
      </c>
      <c r="D7227" s="10" t="str">
        <f>IFERROR(IF(تحویلی!$E$1="","",IF(NOSA!O7227=تحویلی!$E$1,تحویلی!$E$1&amp;COUNTIF(NOSA!$O$1:O7227,تحویلی!$E$1),"")),"")</f>
        <v/>
      </c>
      <c r="E7227" s="10" t="str">
        <f t="shared" si="462"/>
        <v>11381766</v>
      </c>
      <c r="F7227" s="10" t="str">
        <f>IFERROR(VLOOKUP(I7227,DATABASE!$N:$O,2,FALSE),"")</f>
        <v>چكمه ايمني نسوز</v>
      </c>
      <c r="G7227" s="3" t="s">
        <v>3659</v>
      </c>
      <c r="H7227" s="3">
        <v>11381</v>
      </c>
      <c r="I7227" s="3" t="s">
        <v>1666</v>
      </c>
      <c r="J7227" s="3" t="s">
        <v>1667</v>
      </c>
      <c r="K7227" s="3">
        <v>1</v>
      </c>
      <c r="L7227" s="3" t="s">
        <v>3</v>
      </c>
      <c r="M7227" s="3" t="s">
        <v>4</v>
      </c>
      <c r="N7227" s="3" t="s">
        <v>4030</v>
      </c>
      <c r="O7227" s="1">
        <v>766</v>
      </c>
      <c r="P7227" s="3">
        <v>1</v>
      </c>
      <c r="Q7227" s="10">
        <f t="shared" si="459"/>
        <v>766</v>
      </c>
    </row>
    <row r="7228" spans="2:17" ht="20.25" customHeight="1">
      <c r="B7228" s="10" t="str">
        <f t="shared" si="460"/>
        <v>چكمه ايمني نسوز601</v>
      </c>
      <c r="C7228" s="10" t="str">
        <f t="shared" si="461"/>
        <v>چكمه ايمني نسوز1403/09/17601</v>
      </c>
      <c r="D7228" s="10" t="str">
        <f>IFERROR(IF(تحویلی!$E$1="","",IF(NOSA!O7228=تحویلی!$E$1,تحویلی!$E$1&amp;COUNTIF(NOSA!$O$1:O7228,تحویلی!$E$1),"")),"")</f>
        <v/>
      </c>
      <c r="E7228" s="10" t="str">
        <f t="shared" si="462"/>
        <v>11384601</v>
      </c>
      <c r="F7228" s="10" t="str">
        <f>IFERROR(VLOOKUP(I7228,DATABASE!$N:$O,2,FALSE),"")</f>
        <v>چكمه ايمني نسوز</v>
      </c>
      <c r="G7228" s="3" t="s">
        <v>3659</v>
      </c>
      <c r="H7228" s="3">
        <v>11384</v>
      </c>
      <c r="I7228" s="3" t="s">
        <v>1658</v>
      </c>
      <c r="J7228" s="3" t="s">
        <v>1659</v>
      </c>
      <c r="K7228" s="3">
        <v>1</v>
      </c>
      <c r="L7228" s="3" t="s">
        <v>3</v>
      </c>
      <c r="M7228" s="3" t="s">
        <v>19</v>
      </c>
      <c r="N7228" s="3" t="s">
        <v>3498</v>
      </c>
      <c r="O7228" s="1">
        <v>601</v>
      </c>
      <c r="P7228" s="3">
        <v>0</v>
      </c>
      <c r="Q7228" s="10">
        <f t="shared" si="459"/>
        <v>601</v>
      </c>
    </row>
    <row r="7229" spans="2:17" ht="20.25" customHeight="1">
      <c r="B7229" s="10" t="str">
        <f t="shared" si="460"/>
        <v>دستكش ضد برش سبك877</v>
      </c>
      <c r="C7229" s="10" t="str">
        <f t="shared" si="461"/>
        <v>دستكش ضد برش سبك1403/09/17877</v>
      </c>
      <c r="D7229" s="10" t="str">
        <f>IFERROR(IF(تحویلی!$E$1="","",IF(NOSA!O7229=تحویلی!$E$1,تحویلی!$E$1&amp;COUNTIF(NOSA!$O$1:O7229,تحویلی!$E$1),"")),"")</f>
        <v/>
      </c>
      <c r="E7229" s="10" t="str">
        <f t="shared" si="462"/>
        <v>11389877</v>
      </c>
      <c r="F7229" s="10" t="str">
        <f>IFERROR(VLOOKUP(I7229,DATABASE!$N:$O,2,FALSE),"")</f>
        <v>دستكش ضد برش سبك</v>
      </c>
      <c r="G7229" s="3" t="s">
        <v>3659</v>
      </c>
      <c r="H7229" s="3">
        <v>11389</v>
      </c>
      <c r="I7229" s="3" t="s">
        <v>1442</v>
      </c>
      <c r="J7229" s="3" t="s">
        <v>22</v>
      </c>
      <c r="K7229" s="3">
        <v>1</v>
      </c>
      <c r="L7229" s="3" t="s">
        <v>3</v>
      </c>
      <c r="M7229" s="3" t="s">
        <v>43</v>
      </c>
      <c r="N7229" s="3" t="s">
        <v>3362</v>
      </c>
      <c r="O7229" s="1">
        <v>877</v>
      </c>
      <c r="P7229" s="3">
        <v>0</v>
      </c>
      <c r="Q7229" s="10">
        <f t="shared" si="459"/>
        <v>877</v>
      </c>
    </row>
    <row r="7230" spans="2:17" ht="20.25" customHeight="1">
      <c r="B7230" s="10" t="str">
        <f t="shared" si="460"/>
        <v>لباس زير زمستاني- بلوز و شلوار238</v>
      </c>
      <c r="C7230" s="10" t="str">
        <f t="shared" si="461"/>
        <v>لباس زير زمستاني- بلوز و شلوار1403/09/17238</v>
      </c>
      <c r="D7230" s="10" t="str">
        <f>IFERROR(IF(تحویلی!$E$1="","",IF(NOSA!O7230=تحویلی!$E$1,تحویلی!$E$1&amp;COUNTIF(NOSA!$O$1:O7230,تحویلی!$E$1),"")),"")</f>
        <v/>
      </c>
      <c r="E7230" s="10" t="str">
        <f t="shared" si="462"/>
        <v>11390238</v>
      </c>
      <c r="F7230" s="10" t="str">
        <f>IFERROR(VLOOKUP(I7230,DATABASE!$N:$O,2,FALSE),"")</f>
        <v>لباس زير زمستاني- بلوز و شلوار</v>
      </c>
      <c r="G7230" s="3" t="s">
        <v>3659</v>
      </c>
      <c r="H7230" s="3">
        <v>11390</v>
      </c>
      <c r="I7230" s="3" t="s">
        <v>2361</v>
      </c>
      <c r="J7230" s="3" t="s">
        <v>2826</v>
      </c>
      <c r="K7230" s="3">
        <v>1</v>
      </c>
      <c r="L7230" s="3" t="s">
        <v>28</v>
      </c>
      <c r="M7230" s="3" t="s">
        <v>19</v>
      </c>
      <c r="N7230" s="3" t="s">
        <v>3425</v>
      </c>
      <c r="O7230" s="1">
        <v>238</v>
      </c>
      <c r="P7230" s="3">
        <v>0</v>
      </c>
      <c r="Q7230" s="10">
        <f t="shared" si="459"/>
        <v>238</v>
      </c>
    </row>
    <row r="7231" spans="2:17" ht="20.25" customHeight="1">
      <c r="B7231" s="10" t="str">
        <f t="shared" si="460"/>
        <v>دستكش ضد برش سبك845</v>
      </c>
      <c r="C7231" s="10" t="str">
        <f t="shared" si="461"/>
        <v>دستكش ضد برش سبك1403/09/17845</v>
      </c>
      <c r="D7231" s="10" t="str">
        <f>IFERROR(IF(تحویلی!$E$1="","",IF(NOSA!O7231=تحویلی!$E$1,تحویلی!$E$1&amp;COUNTIF(NOSA!$O$1:O7231,تحویلی!$E$1),"")),"")</f>
        <v/>
      </c>
      <c r="E7231" s="10" t="str">
        <f t="shared" si="462"/>
        <v>11392845</v>
      </c>
      <c r="F7231" s="10" t="str">
        <f>IFERROR(VLOOKUP(I7231,DATABASE!$N:$O,2,FALSE),"")</f>
        <v>دستكش ضد برش سبك</v>
      </c>
      <c r="G7231" s="3" t="s">
        <v>3659</v>
      </c>
      <c r="H7231" s="3">
        <v>11392</v>
      </c>
      <c r="I7231" s="3" t="s">
        <v>1442</v>
      </c>
      <c r="J7231" s="3" t="s">
        <v>22</v>
      </c>
      <c r="K7231" s="3">
        <v>1</v>
      </c>
      <c r="L7231" s="3" t="s">
        <v>3</v>
      </c>
      <c r="M7231" s="3" t="s">
        <v>47</v>
      </c>
      <c r="N7231" s="3" t="s">
        <v>2701</v>
      </c>
      <c r="O7231" s="1">
        <v>845</v>
      </c>
      <c r="P7231" s="3">
        <v>0</v>
      </c>
      <c r="Q7231" s="10">
        <f t="shared" si="459"/>
        <v>845</v>
      </c>
    </row>
    <row r="7232" spans="2:17" ht="20.25" customHeight="1">
      <c r="B7232" s="10" t="str">
        <f t="shared" si="460"/>
        <v>لباس زير زمستاني- بلوز و شلوار943</v>
      </c>
      <c r="C7232" s="10" t="str">
        <f t="shared" si="461"/>
        <v>لباس زير زمستاني- بلوز و شلوار1403/09/17943</v>
      </c>
      <c r="D7232" s="10" t="str">
        <f>IFERROR(IF(تحویلی!$E$1="","",IF(NOSA!O7232=تحویلی!$E$1,تحویلی!$E$1&amp;COUNTIF(NOSA!$O$1:O7232,تحویلی!$E$1),"")),"")</f>
        <v/>
      </c>
      <c r="E7232" s="10" t="str">
        <f t="shared" si="462"/>
        <v>11397943</v>
      </c>
      <c r="F7232" s="10" t="str">
        <f>IFERROR(VLOOKUP(I7232,DATABASE!$N:$O,2,FALSE),"")</f>
        <v>لباس زير زمستاني- بلوز و شلوار</v>
      </c>
      <c r="G7232" s="3" t="s">
        <v>3659</v>
      </c>
      <c r="H7232" s="3">
        <v>11397</v>
      </c>
      <c r="I7232" s="3" t="s">
        <v>2361</v>
      </c>
      <c r="J7232" s="3" t="s">
        <v>2826</v>
      </c>
      <c r="K7232" s="3">
        <v>1</v>
      </c>
      <c r="L7232" s="3" t="s">
        <v>28</v>
      </c>
      <c r="M7232" s="3" t="s">
        <v>9</v>
      </c>
      <c r="N7232" s="3" t="s">
        <v>4003</v>
      </c>
      <c r="O7232" s="1">
        <v>943</v>
      </c>
      <c r="P7232" s="3">
        <v>0</v>
      </c>
      <c r="Q7232" s="10">
        <f t="shared" si="459"/>
        <v>943</v>
      </c>
    </row>
    <row r="7233" spans="2:17" ht="20.25" customHeight="1">
      <c r="B7233" s="10" t="str">
        <f t="shared" si="460"/>
        <v>لباس زير زمستاني- بلوز و شلوار942</v>
      </c>
      <c r="C7233" s="10" t="str">
        <f t="shared" si="461"/>
        <v>لباس زير زمستاني- بلوز و شلوار1403/09/17942</v>
      </c>
      <c r="D7233" s="10" t="str">
        <f>IFERROR(IF(تحویلی!$E$1="","",IF(NOSA!O7233=تحویلی!$E$1,تحویلی!$E$1&amp;COUNTIF(NOSA!$O$1:O7233,تحویلی!$E$1),"")),"")</f>
        <v/>
      </c>
      <c r="E7233" s="10" t="str">
        <f t="shared" si="462"/>
        <v>11397942</v>
      </c>
      <c r="F7233" s="10" t="str">
        <f>IFERROR(VLOOKUP(I7233,DATABASE!$N:$O,2,FALSE),"")</f>
        <v>لباس زير زمستاني- بلوز و شلوار</v>
      </c>
      <c r="G7233" s="3" t="s">
        <v>3659</v>
      </c>
      <c r="H7233" s="3">
        <v>11397</v>
      </c>
      <c r="I7233" s="3" t="s">
        <v>2361</v>
      </c>
      <c r="J7233" s="3" t="s">
        <v>2826</v>
      </c>
      <c r="K7233" s="3">
        <v>1</v>
      </c>
      <c r="L7233" s="3" t="s">
        <v>28</v>
      </c>
      <c r="M7233" s="3" t="s">
        <v>9</v>
      </c>
      <c r="N7233" s="3" t="s">
        <v>4002</v>
      </c>
      <c r="O7233" s="1">
        <v>942</v>
      </c>
      <c r="P7233" s="3">
        <v>0</v>
      </c>
      <c r="Q7233" s="10">
        <f t="shared" si="459"/>
        <v>942</v>
      </c>
    </row>
    <row r="7234" spans="2:17" ht="20.25" customHeight="1">
      <c r="B7234" s="10" t="str">
        <f t="shared" si="460"/>
        <v>لباس زير زمستاني- بلوز و شلوار153</v>
      </c>
      <c r="C7234" s="10" t="str">
        <f t="shared" si="461"/>
        <v>لباس زير زمستاني- بلوز و شلوار1403/09/17153</v>
      </c>
      <c r="D7234" s="10" t="str">
        <f>IFERROR(IF(تحویلی!$E$1="","",IF(NOSA!O7234=تحویلی!$E$1,تحویلی!$E$1&amp;COUNTIF(NOSA!$O$1:O7234,تحویلی!$E$1),"")),"")</f>
        <v/>
      </c>
      <c r="E7234" s="10" t="str">
        <f t="shared" si="462"/>
        <v>11398153</v>
      </c>
      <c r="F7234" s="10" t="str">
        <f>IFERROR(VLOOKUP(I7234,DATABASE!$N:$O,2,FALSE),"")</f>
        <v>لباس زير زمستاني- بلوز و شلوار</v>
      </c>
      <c r="G7234" s="3" t="s">
        <v>3659</v>
      </c>
      <c r="H7234" s="3">
        <v>11398</v>
      </c>
      <c r="I7234" s="3" t="s">
        <v>2361</v>
      </c>
      <c r="J7234" s="3" t="s">
        <v>2826</v>
      </c>
      <c r="K7234" s="3">
        <v>1</v>
      </c>
      <c r="L7234" s="3" t="s">
        <v>28</v>
      </c>
      <c r="M7234" s="3" t="s">
        <v>202</v>
      </c>
      <c r="N7234" s="3" t="s">
        <v>1080</v>
      </c>
      <c r="O7234" s="1">
        <v>153</v>
      </c>
      <c r="P7234" s="3">
        <v>0</v>
      </c>
      <c r="Q7234" s="10">
        <f t="shared" si="459"/>
        <v>153</v>
      </c>
    </row>
    <row r="7235" spans="2:17" ht="20.25" customHeight="1">
      <c r="B7235" s="10" t="str">
        <f t="shared" si="460"/>
        <v>گوشي اير پلاگ884</v>
      </c>
      <c r="C7235" s="10" t="str">
        <f t="shared" si="461"/>
        <v>گوشي اير پلاگ1403/09/17884</v>
      </c>
      <c r="D7235" s="10" t="str">
        <f>IFERROR(IF(تحویلی!$E$1="","",IF(NOSA!O7235=تحویلی!$E$1,تحویلی!$E$1&amp;COUNTIF(NOSA!$O$1:O7235,تحویلی!$E$1),"")),"")</f>
        <v/>
      </c>
      <c r="E7235" s="10" t="str">
        <f t="shared" si="462"/>
        <v>11399884</v>
      </c>
      <c r="F7235" s="10" t="str">
        <f>IFERROR(VLOOKUP(I7235,DATABASE!$N:$O,2,FALSE),"")</f>
        <v>گوشي اير پلاگ</v>
      </c>
      <c r="G7235" s="3" t="s">
        <v>3659</v>
      </c>
      <c r="H7235" s="3">
        <v>11399</v>
      </c>
      <c r="I7235" s="3" t="s">
        <v>1581</v>
      </c>
      <c r="J7235" s="3" t="s">
        <v>124</v>
      </c>
      <c r="K7235" s="3">
        <v>1</v>
      </c>
      <c r="L7235" s="3" t="s">
        <v>8</v>
      </c>
      <c r="M7235" s="3" t="s">
        <v>43</v>
      </c>
      <c r="N7235" s="3" t="s">
        <v>3542</v>
      </c>
      <c r="O7235" s="1">
        <v>884</v>
      </c>
      <c r="P7235" s="3">
        <v>0</v>
      </c>
      <c r="Q7235" s="10">
        <f t="shared" si="459"/>
        <v>884</v>
      </c>
    </row>
    <row r="7236" spans="2:17" ht="20.25" customHeight="1">
      <c r="B7236" s="10" t="str">
        <f t="shared" si="460"/>
        <v>بند كفش552</v>
      </c>
      <c r="C7236" s="10" t="str">
        <f t="shared" si="461"/>
        <v>بند كفش1403/09/18552</v>
      </c>
      <c r="D7236" s="10" t="str">
        <f>IFERROR(IF(تحویلی!$E$1="","",IF(NOSA!O7236=تحویلی!$E$1,تحویلی!$E$1&amp;COUNTIF(NOSA!$O$1:O7236,تحویلی!$E$1),"")),"")</f>
        <v>55227</v>
      </c>
      <c r="E7236" s="10" t="str">
        <f t="shared" si="462"/>
        <v>11401552</v>
      </c>
      <c r="F7236" s="10" t="str">
        <f>IFERROR(VLOOKUP(I7236,DATABASE!$N:$O,2,FALSE),"")</f>
        <v>بند كفش</v>
      </c>
      <c r="G7236" s="3" t="s">
        <v>3660</v>
      </c>
      <c r="H7236" s="4">
        <v>11401</v>
      </c>
      <c r="I7236" s="3" t="s">
        <v>1462</v>
      </c>
      <c r="J7236" s="3" t="s">
        <v>450</v>
      </c>
      <c r="K7236" s="5">
        <v>2</v>
      </c>
      <c r="L7236" s="3" t="s">
        <v>3</v>
      </c>
      <c r="M7236" s="3" t="s">
        <v>25</v>
      </c>
      <c r="N7236" s="3" t="s">
        <v>3488</v>
      </c>
      <c r="O7236" s="1">
        <v>552</v>
      </c>
      <c r="P7236" s="4">
        <v>0</v>
      </c>
      <c r="Q7236" s="10">
        <f t="shared" ref="Q7236:Q7274" si="463">VALUE(O7236)</f>
        <v>552</v>
      </c>
    </row>
    <row r="7237" spans="2:17" ht="20.25" customHeight="1">
      <c r="B7237" s="10" t="str">
        <f t="shared" si="460"/>
        <v>دستكش ضد برش سبك894</v>
      </c>
      <c r="C7237" s="10" t="str">
        <f t="shared" si="461"/>
        <v>دستكش ضد برش سبك1403/09/18894</v>
      </c>
      <c r="D7237" s="10" t="str">
        <f>IFERROR(IF(تحویلی!$E$1="","",IF(NOSA!O7237=تحویلی!$E$1,تحویلی!$E$1&amp;COUNTIF(NOSA!$O$1:O7237,تحویلی!$E$1),"")),"")</f>
        <v/>
      </c>
      <c r="E7237" s="10" t="str">
        <f t="shared" si="462"/>
        <v>11403894</v>
      </c>
      <c r="F7237" s="10" t="str">
        <f>IFERROR(VLOOKUP(I7237,DATABASE!$N:$O,2,FALSE),"")</f>
        <v>دستكش ضد برش سبك</v>
      </c>
      <c r="G7237" s="3" t="s">
        <v>3660</v>
      </c>
      <c r="H7237" s="4">
        <v>11403</v>
      </c>
      <c r="I7237" s="3" t="s">
        <v>1442</v>
      </c>
      <c r="J7237" s="3" t="s">
        <v>22</v>
      </c>
      <c r="K7237" s="5">
        <v>1</v>
      </c>
      <c r="L7237" s="3" t="s">
        <v>3</v>
      </c>
      <c r="M7237" s="3" t="s">
        <v>40</v>
      </c>
      <c r="N7237" s="3" t="s">
        <v>3466</v>
      </c>
      <c r="O7237" s="1">
        <v>894</v>
      </c>
      <c r="P7237" s="4">
        <v>0</v>
      </c>
      <c r="Q7237" s="10">
        <f t="shared" si="463"/>
        <v>894</v>
      </c>
    </row>
    <row r="7238" spans="2:17" ht="20.25" customHeight="1">
      <c r="B7238" s="10" t="str">
        <f t="shared" si="460"/>
        <v>لباس زير زمستاني- بلوز و شلوار755</v>
      </c>
      <c r="C7238" s="10" t="str">
        <f t="shared" si="461"/>
        <v>لباس زير زمستاني- بلوز و شلوار1403/09/18755</v>
      </c>
      <c r="D7238" s="10" t="str">
        <f>IFERROR(IF(تحویلی!$E$1="","",IF(NOSA!O7238=تحویلی!$E$1,تحویلی!$E$1&amp;COUNTIF(NOSA!$O$1:O7238,تحویلی!$E$1),"")),"")</f>
        <v/>
      </c>
      <c r="E7238" s="10" t="str">
        <f t="shared" si="462"/>
        <v>11405755</v>
      </c>
      <c r="F7238" s="10" t="str">
        <f>IFERROR(VLOOKUP(I7238,DATABASE!$N:$O,2,FALSE),"")</f>
        <v>لباس زير زمستاني- بلوز و شلوار</v>
      </c>
      <c r="G7238" s="3" t="s">
        <v>3660</v>
      </c>
      <c r="H7238" s="4">
        <v>11405</v>
      </c>
      <c r="I7238" s="3" t="s">
        <v>2361</v>
      </c>
      <c r="J7238" s="3" t="s">
        <v>2826</v>
      </c>
      <c r="K7238" s="5">
        <v>1</v>
      </c>
      <c r="L7238" s="3" t="s">
        <v>28</v>
      </c>
      <c r="M7238" s="3" t="s">
        <v>202</v>
      </c>
      <c r="N7238" s="3" t="s">
        <v>3394</v>
      </c>
      <c r="O7238" s="1">
        <v>755</v>
      </c>
      <c r="P7238" s="4">
        <v>0</v>
      </c>
      <c r="Q7238" s="10">
        <f t="shared" si="463"/>
        <v>755</v>
      </c>
    </row>
    <row r="7239" spans="2:17" ht="20.25" customHeight="1">
      <c r="B7239" s="10" t="str">
        <f t="shared" si="460"/>
        <v>پوتين ايمني نسوز10003</v>
      </c>
      <c r="C7239" s="10" t="str">
        <f t="shared" si="461"/>
        <v>پوتين ايمني نسوز1403/09/1810003</v>
      </c>
      <c r="D7239" s="10" t="str">
        <f>IFERROR(IF(تحویلی!$E$1="","",IF(NOSA!O7239=تحویلی!$E$1,تحویلی!$E$1&amp;COUNTIF(NOSA!$O$1:O7239,تحویلی!$E$1),"")),"")</f>
        <v/>
      </c>
      <c r="E7239" s="10" t="str">
        <f t="shared" si="462"/>
        <v>1140610003</v>
      </c>
      <c r="F7239" s="10" t="str">
        <f>IFERROR(VLOOKUP(I7239,DATABASE!$N:$O,2,FALSE),"")</f>
        <v>پوتين ايمني نسوز</v>
      </c>
      <c r="G7239" s="3" t="s">
        <v>3660</v>
      </c>
      <c r="H7239" s="4">
        <v>11406</v>
      </c>
      <c r="I7239" s="3" t="s">
        <v>1499</v>
      </c>
      <c r="J7239" s="3" t="s">
        <v>1636</v>
      </c>
      <c r="K7239" s="5">
        <v>1</v>
      </c>
      <c r="L7239" s="3" t="s">
        <v>3</v>
      </c>
      <c r="M7239" s="3" t="s">
        <v>9</v>
      </c>
      <c r="N7239" s="3" t="s">
        <v>4031</v>
      </c>
      <c r="O7239" s="1">
        <v>10003</v>
      </c>
      <c r="P7239" s="4">
        <v>0</v>
      </c>
      <c r="Q7239" s="10">
        <f t="shared" si="463"/>
        <v>10003</v>
      </c>
    </row>
    <row r="7240" spans="2:17" ht="20.25" customHeight="1">
      <c r="B7240" s="10" t="str">
        <f t="shared" si="460"/>
        <v>پوتين ايمني نسوز10005</v>
      </c>
      <c r="C7240" s="10" t="str">
        <f t="shared" si="461"/>
        <v>پوتين ايمني نسوز1403/09/1810005</v>
      </c>
      <c r="D7240" s="10" t="str">
        <f>IFERROR(IF(تحویلی!$E$1="","",IF(NOSA!O7240=تحویلی!$E$1,تحویلی!$E$1&amp;COUNTIF(NOSA!$O$1:O7240,تحویلی!$E$1),"")),"")</f>
        <v/>
      </c>
      <c r="E7240" s="10" t="str">
        <f t="shared" si="462"/>
        <v>1140610005</v>
      </c>
      <c r="F7240" s="10" t="str">
        <f>IFERROR(VLOOKUP(I7240,DATABASE!$N:$O,2,FALSE),"")</f>
        <v>پوتين ايمني نسوز</v>
      </c>
      <c r="G7240" s="3" t="s">
        <v>3660</v>
      </c>
      <c r="H7240" s="4">
        <v>11406</v>
      </c>
      <c r="I7240" s="3" t="s">
        <v>1499</v>
      </c>
      <c r="J7240" s="3" t="s">
        <v>1636</v>
      </c>
      <c r="K7240" s="5">
        <v>1</v>
      </c>
      <c r="L7240" s="3" t="s">
        <v>3</v>
      </c>
      <c r="M7240" s="3" t="s">
        <v>9</v>
      </c>
      <c r="N7240" s="3" t="s">
        <v>4032</v>
      </c>
      <c r="O7240" s="1">
        <v>10005</v>
      </c>
      <c r="P7240" s="4">
        <v>0</v>
      </c>
      <c r="Q7240" s="10">
        <f t="shared" si="463"/>
        <v>10005</v>
      </c>
    </row>
    <row r="7241" spans="2:17" ht="20.25" customHeight="1">
      <c r="B7241" s="10" t="str">
        <f t="shared" si="460"/>
        <v>پوتين ايمني نسوز10006</v>
      </c>
      <c r="C7241" s="10" t="str">
        <f t="shared" si="461"/>
        <v>پوتين ايمني نسوز1403/09/1810006</v>
      </c>
      <c r="D7241" s="10" t="str">
        <f>IFERROR(IF(تحویلی!$E$1="","",IF(NOSA!O7241=تحویلی!$E$1,تحویلی!$E$1&amp;COUNTIF(NOSA!$O$1:O7241,تحویلی!$E$1),"")),"")</f>
        <v/>
      </c>
      <c r="E7241" s="10" t="str">
        <f t="shared" si="462"/>
        <v>1140610006</v>
      </c>
      <c r="F7241" s="10" t="str">
        <f>IFERROR(VLOOKUP(I7241,DATABASE!$N:$O,2,FALSE),"")</f>
        <v>پوتين ايمني نسوز</v>
      </c>
      <c r="G7241" s="3" t="s">
        <v>3660</v>
      </c>
      <c r="H7241" s="4">
        <v>11406</v>
      </c>
      <c r="I7241" s="3" t="s">
        <v>1510</v>
      </c>
      <c r="J7241" s="3" t="s">
        <v>1660</v>
      </c>
      <c r="K7241" s="5">
        <v>1</v>
      </c>
      <c r="L7241" s="3" t="s">
        <v>3</v>
      </c>
      <c r="M7241" s="3" t="s">
        <v>9</v>
      </c>
      <c r="N7241" s="3" t="s">
        <v>4033</v>
      </c>
      <c r="O7241" s="1">
        <v>10006</v>
      </c>
      <c r="P7241" s="4">
        <v>0</v>
      </c>
      <c r="Q7241" s="10">
        <f t="shared" si="463"/>
        <v>10006</v>
      </c>
    </row>
    <row r="7242" spans="2:17" ht="20.25" customHeight="1">
      <c r="B7242" s="10" t="str">
        <f t="shared" si="460"/>
        <v>دستكش ضد برش سبك10003</v>
      </c>
      <c r="C7242" s="10" t="str">
        <f t="shared" si="461"/>
        <v>دستكش ضد برش سبك1403/09/1810003</v>
      </c>
      <c r="D7242" s="10" t="str">
        <f>IFERROR(IF(تحویلی!$E$1="","",IF(NOSA!O7242=تحویلی!$E$1,تحویلی!$E$1&amp;COUNTIF(NOSA!$O$1:O7242,تحویلی!$E$1),"")),"")</f>
        <v/>
      </c>
      <c r="E7242" s="10" t="str">
        <f t="shared" si="462"/>
        <v>1140610003</v>
      </c>
      <c r="F7242" s="10" t="str">
        <f>IFERROR(VLOOKUP(I7242,DATABASE!$N:$O,2,FALSE),"")</f>
        <v>دستكش ضد برش سبك</v>
      </c>
      <c r="G7242" s="3" t="s">
        <v>3660</v>
      </c>
      <c r="H7242" s="4">
        <v>11406</v>
      </c>
      <c r="I7242" s="3" t="s">
        <v>1442</v>
      </c>
      <c r="J7242" s="3" t="s">
        <v>22</v>
      </c>
      <c r="K7242" s="5">
        <v>1</v>
      </c>
      <c r="L7242" s="3" t="s">
        <v>3</v>
      </c>
      <c r="M7242" s="3" t="s">
        <v>9</v>
      </c>
      <c r="N7242" s="3" t="s">
        <v>4031</v>
      </c>
      <c r="O7242" s="1">
        <v>10003</v>
      </c>
      <c r="P7242" s="4">
        <v>0</v>
      </c>
      <c r="Q7242" s="10">
        <f t="shared" si="463"/>
        <v>10003</v>
      </c>
    </row>
    <row r="7243" spans="2:17" ht="20.25" customHeight="1">
      <c r="B7243" s="10" t="str">
        <f t="shared" si="460"/>
        <v>دستكش ضد برش سبك10005</v>
      </c>
      <c r="C7243" s="10" t="str">
        <f t="shared" si="461"/>
        <v>دستكش ضد برش سبك1403/09/1810005</v>
      </c>
      <c r="D7243" s="10" t="str">
        <f>IFERROR(IF(تحویلی!$E$1="","",IF(NOSA!O7243=تحویلی!$E$1,تحویلی!$E$1&amp;COUNTIF(NOSA!$O$1:O7243,تحویلی!$E$1),"")),"")</f>
        <v/>
      </c>
      <c r="E7243" s="10" t="str">
        <f t="shared" si="462"/>
        <v>1140610005</v>
      </c>
      <c r="F7243" s="10" t="str">
        <f>IFERROR(VLOOKUP(I7243,DATABASE!$N:$O,2,FALSE),"")</f>
        <v>دستكش ضد برش سبك</v>
      </c>
      <c r="G7243" s="3" t="s">
        <v>3660</v>
      </c>
      <c r="H7243" s="4">
        <v>11406</v>
      </c>
      <c r="I7243" s="3" t="s">
        <v>1442</v>
      </c>
      <c r="J7243" s="3" t="s">
        <v>22</v>
      </c>
      <c r="K7243" s="5">
        <v>1</v>
      </c>
      <c r="L7243" s="3" t="s">
        <v>3</v>
      </c>
      <c r="M7243" s="3" t="s">
        <v>9</v>
      </c>
      <c r="N7243" s="3" t="s">
        <v>4032</v>
      </c>
      <c r="O7243" s="1">
        <v>10005</v>
      </c>
      <c r="P7243" s="4">
        <v>0</v>
      </c>
      <c r="Q7243" s="10">
        <f t="shared" si="463"/>
        <v>10005</v>
      </c>
    </row>
    <row r="7244" spans="2:17" ht="20.25" customHeight="1">
      <c r="B7244" s="10" t="str">
        <f t="shared" si="460"/>
        <v>دستكش ضد برش سبك10006</v>
      </c>
      <c r="C7244" s="10" t="str">
        <f t="shared" si="461"/>
        <v>دستكش ضد برش سبك1403/09/1810006</v>
      </c>
      <c r="D7244" s="10" t="str">
        <f>IFERROR(IF(تحویلی!$E$1="","",IF(NOSA!O7244=تحویلی!$E$1,تحویلی!$E$1&amp;COUNTIF(NOSA!$O$1:O7244,تحویلی!$E$1),"")),"")</f>
        <v/>
      </c>
      <c r="E7244" s="10" t="str">
        <f t="shared" si="462"/>
        <v>1140610006</v>
      </c>
      <c r="F7244" s="10" t="str">
        <f>IFERROR(VLOOKUP(I7244,DATABASE!$N:$O,2,FALSE),"")</f>
        <v>دستكش ضد برش سبك</v>
      </c>
      <c r="G7244" s="3" t="s">
        <v>3660</v>
      </c>
      <c r="H7244" s="4">
        <v>11406</v>
      </c>
      <c r="I7244" s="3" t="s">
        <v>1442</v>
      </c>
      <c r="J7244" s="3" t="s">
        <v>22</v>
      </c>
      <c r="K7244" s="5">
        <v>1</v>
      </c>
      <c r="L7244" s="3" t="s">
        <v>3</v>
      </c>
      <c r="M7244" s="3" t="s">
        <v>9</v>
      </c>
      <c r="N7244" s="3" t="s">
        <v>4032</v>
      </c>
      <c r="O7244" s="1">
        <v>10006</v>
      </c>
      <c r="P7244" s="4">
        <v>0</v>
      </c>
      <c r="Q7244" s="10">
        <f t="shared" si="463"/>
        <v>10006</v>
      </c>
    </row>
    <row r="7245" spans="2:17" ht="20.25" customHeight="1">
      <c r="B7245" s="10" t="str">
        <f t="shared" si="460"/>
        <v xml:space="preserve"> لباس كار (بلوز) 10003</v>
      </c>
      <c r="C7245" s="10" t="str">
        <f t="shared" si="461"/>
        <v xml:space="preserve"> لباس كار (بلوز) 1403/09/1810003</v>
      </c>
      <c r="D7245" s="10" t="str">
        <f>IFERROR(IF(تحویلی!$E$1="","",IF(NOSA!O7245=تحویلی!$E$1,تحویلی!$E$1&amp;COUNTIF(NOSA!$O$1:O7245,تحویلی!$E$1),"")),"")</f>
        <v/>
      </c>
      <c r="E7245" s="10" t="str">
        <f t="shared" si="462"/>
        <v>1140810003</v>
      </c>
      <c r="F7245" s="10" t="str">
        <f>IFERROR(VLOOKUP(I7245,DATABASE!$N:$O,2,FALSE),"")</f>
        <v xml:space="preserve"> لباس كار (بلوز) </v>
      </c>
      <c r="G7245" s="3" t="s">
        <v>3660</v>
      </c>
      <c r="H7245" s="4">
        <v>11408</v>
      </c>
      <c r="I7245" s="3" t="s">
        <v>1675</v>
      </c>
      <c r="J7245" s="3" t="s">
        <v>1676</v>
      </c>
      <c r="K7245" s="5">
        <v>1</v>
      </c>
      <c r="L7245" s="3" t="s">
        <v>8</v>
      </c>
      <c r="M7245" s="3" t="s">
        <v>9</v>
      </c>
      <c r="N7245" s="3" t="s">
        <v>4031</v>
      </c>
      <c r="O7245" s="1">
        <v>10003</v>
      </c>
      <c r="P7245" s="4">
        <v>0</v>
      </c>
      <c r="Q7245" s="10">
        <f t="shared" si="463"/>
        <v>10003</v>
      </c>
    </row>
    <row r="7246" spans="2:17" ht="20.25" customHeight="1">
      <c r="B7246" s="10" t="str">
        <f t="shared" si="460"/>
        <v>لباس كار ديرسوز(بلوز) 10003</v>
      </c>
      <c r="C7246" s="10" t="str">
        <f t="shared" si="461"/>
        <v>لباس كار ديرسوز(بلوز) 1403/09/1810003</v>
      </c>
      <c r="D7246" s="10" t="str">
        <f>IFERROR(IF(تحویلی!$E$1="","",IF(NOSA!O7246=تحویلی!$E$1,تحویلی!$E$1&amp;COUNTIF(NOSA!$O$1:O7246,تحویلی!$E$1),"")),"")</f>
        <v/>
      </c>
      <c r="E7246" s="10" t="str">
        <f t="shared" si="462"/>
        <v>1140810003</v>
      </c>
      <c r="F7246" s="10" t="str">
        <f>IFERROR(VLOOKUP(I7246,DATABASE!$N:$O,2,FALSE),"")</f>
        <v xml:space="preserve">لباس كار ديرسوز(بلوز) </v>
      </c>
      <c r="G7246" s="3" t="s">
        <v>3660</v>
      </c>
      <c r="H7246" s="4">
        <v>11408</v>
      </c>
      <c r="I7246" s="3" t="s">
        <v>2315</v>
      </c>
      <c r="J7246" s="3" t="s">
        <v>2667</v>
      </c>
      <c r="K7246" s="5">
        <v>1</v>
      </c>
      <c r="L7246" s="3" t="s">
        <v>8</v>
      </c>
      <c r="M7246" s="3" t="s">
        <v>9</v>
      </c>
      <c r="N7246" s="3" t="s">
        <v>4031</v>
      </c>
      <c r="O7246" s="1">
        <v>10003</v>
      </c>
      <c r="P7246" s="4">
        <v>0</v>
      </c>
      <c r="Q7246" s="10">
        <f t="shared" si="463"/>
        <v>10003</v>
      </c>
    </row>
    <row r="7247" spans="2:17" ht="20.25" customHeight="1">
      <c r="B7247" s="10" t="str">
        <f t="shared" ref="B7247:B7310" si="464">F7247&amp;Q7247</f>
        <v>دستكش ضد برش سبك893</v>
      </c>
      <c r="C7247" s="10" t="str">
        <f t="shared" ref="C7247:C7310" si="465">F7247&amp;G7247&amp;O7247</f>
        <v>دستكش ضد برش سبك1403/09/18893</v>
      </c>
      <c r="D7247" s="10" t="str">
        <f>IFERROR(IF(تحویلی!$E$1="","",IF(NOSA!O7247=تحویلی!$E$1,تحویلی!$E$1&amp;COUNTIF(NOSA!$O$1:O7247,تحویلی!$E$1),"")),"")</f>
        <v/>
      </c>
      <c r="E7247" s="10" t="str">
        <f t="shared" ref="E7247:E7310" si="466">H7247&amp;O7247</f>
        <v>11410893</v>
      </c>
      <c r="F7247" s="10" t="str">
        <f>IFERROR(VLOOKUP(I7247,DATABASE!$N:$O,2,FALSE),"")</f>
        <v>دستكش ضد برش سبك</v>
      </c>
      <c r="G7247" s="3" t="s">
        <v>3660</v>
      </c>
      <c r="H7247" s="4">
        <v>11410</v>
      </c>
      <c r="I7247" s="3" t="s">
        <v>1442</v>
      </c>
      <c r="J7247" s="3" t="s">
        <v>22</v>
      </c>
      <c r="K7247" s="5">
        <v>1</v>
      </c>
      <c r="L7247" s="3" t="s">
        <v>3</v>
      </c>
      <c r="M7247" s="3" t="s">
        <v>47</v>
      </c>
      <c r="N7247" s="3" t="s">
        <v>3526</v>
      </c>
      <c r="O7247" s="1">
        <v>893</v>
      </c>
      <c r="P7247" s="4">
        <v>0</v>
      </c>
      <c r="Q7247" s="10">
        <f t="shared" si="463"/>
        <v>893</v>
      </c>
    </row>
    <row r="7248" spans="2:17" ht="20.25" customHeight="1">
      <c r="B7248" s="10" t="str">
        <f t="shared" si="464"/>
        <v>دستكش ساق بلند نسوز930</v>
      </c>
      <c r="C7248" s="10" t="str">
        <f t="shared" si="465"/>
        <v>دستكش ساق بلند نسوز1403/09/18930</v>
      </c>
      <c r="D7248" s="10" t="str">
        <f>IFERROR(IF(تحویلی!$E$1="","",IF(NOSA!O7248=تحویلی!$E$1,تحویلی!$E$1&amp;COUNTIF(NOSA!$O$1:O7248,تحویلی!$E$1),"")),"")</f>
        <v/>
      </c>
      <c r="E7248" s="10" t="str">
        <f t="shared" si="466"/>
        <v>11417930</v>
      </c>
      <c r="F7248" s="10" t="str">
        <f>IFERROR(VLOOKUP(I7248,DATABASE!$N:$O,2,FALSE),"")</f>
        <v>دستكش ساق بلند نسوز</v>
      </c>
      <c r="G7248" s="3" t="s">
        <v>3660</v>
      </c>
      <c r="H7248" s="4">
        <v>11417</v>
      </c>
      <c r="I7248" s="3" t="s">
        <v>1461</v>
      </c>
      <c r="J7248" s="3" t="s">
        <v>34</v>
      </c>
      <c r="K7248" s="5">
        <v>1</v>
      </c>
      <c r="L7248" s="3" t="s">
        <v>3</v>
      </c>
      <c r="M7248" s="3" t="s">
        <v>19</v>
      </c>
      <c r="N7248" s="3" t="s">
        <v>4034</v>
      </c>
      <c r="O7248" s="1">
        <v>930</v>
      </c>
      <c r="P7248" s="4">
        <v>0</v>
      </c>
      <c r="Q7248" s="10">
        <f t="shared" si="463"/>
        <v>930</v>
      </c>
    </row>
    <row r="7249" spans="2:17" ht="20.25" customHeight="1">
      <c r="B7249" s="10" t="str">
        <f t="shared" si="464"/>
        <v>930</v>
      </c>
      <c r="C7249" s="10" t="str">
        <f t="shared" si="465"/>
        <v>1403/09/18930</v>
      </c>
      <c r="D7249" s="10" t="str">
        <f>IFERROR(IF(تحویلی!$E$1="","",IF(NOSA!O7249=تحویلی!$E$1,تحویلی!$E$1&amp;COUNTIF(NOSA!$O$1:O7249,تحویلی!$E$1),"")),"")</f>
        <v/>
      </c>
      <c r="E7249" s="10" t="str">
        <f t="shared" si="466"/>
        <v>11417930</v>
      </c>
      <c r="F7249" s="10" t="str">
        <f>IFERROR(VLOOKUP(I7249,DATABASE!$N:$O,2,FALSE),"")</f>
        <v/>
      </c>
      <c r="G7249" s="3" t="s">
        <v>3660</v>
      </c>
      <c r="H7249" s="4">
        <v>11417</v>
      </c>
      <c r="I7249" s="3" t="s">
        <v>2699</v>
      </c>
      <c r="J7249" s="3" t="s">
        <v>7</v>
      </c>
      <c r="K7249" s="5">
        <v>1</v>
      </c>
      <c r="L7249" s="3" t="s">
        <v>8</v>
      </c>
      <c r="M7249" s="3" t="s">
        <v>19</v>
      </c>
      <c r="N7249" s="3" t="s">
        <v>4034</v>
      </c>
      <c r="O7249" s="1">
        <v>930</v>
      </c>
      <c r="P7249" s="4">
        <v>0</v>
      </c>
      <c r="Q7249" s="10">
        <f t="shared" si="463"/>
        <v>930</v>
      </c>
    </row>
    <row r="7250" spans="2:17" ht="20.25" customHeight="1">
      <c r="B7250" s="10" t="str">
        <f t="shared" si="464"/>
        <v>دستكش ضد برش سبك606</v>
      </c>
      <c r="C7250" s="10" t="str">
        <f t="shared" si="465"/>
        <v>دستكش ضد برش سبك1403/09/18606</v>
      </c>
      <c r="D7250" s="10" t="str">
        <f>IFERROR(IF(تحویلی!$E$1="","",IF(NOSA!O7250=تحویلی!$E$1,تحویلی!$E$1&amp;COUNTIF(NOSA!$O$1:O7250,تحویلی!$E$1),"")),"")</f>
        <v/>
      </c>
      <c r="E7250" s="10" t="str">
        <f t="shared" si="466"/>
        <v>11422606</v>
      </c>
      <c r="F7250" s="10" t="str">
        <f>IFERROR(VLOOKUP(I7250,DATABASE!$N:$O,2,FALSE),"")</f>
        <v>دستكش ضد برش سبك</v>
      </c>
      <c r="G7250" s="3" t="s">
        <v>3660</v>
      </c>
      <c r="H7250" s="4">
        <v>11422</v>
      </c>
      <c r="I7250" s="3" t="s">
        <v>1442</v>
      </c>
      <c r="J7250" s="3" t="s">
        <v>22</v>
      </c>
      <c r="K7250" s="5">
        <v>1</v>
      </c>
      <c r="L7250" s="3" t="s">
        <v>3</v>
      </c>
      <c r="M7250" s="3" t="s">
        <v>19</v>
      </c>
      <c r="N7250" s="3" t="s">
        <v>2748</v>
      </c>
      <c r="O7250" s="1">
        <v>606</v>
      </c>
      <c r="P7250" s="4">
        <v>0</v>
      </c>
      <c r="Q7250" s="10">
        <f t="shared" si="463"/>
        <v>606</v>
      </c>
    </row>
    <row r="7251" spans="2:17" ht="20.25" customHeight="1">
      <c r="B7251" s="10" t="str">
        <f t="shared" si="464"/>
        <v>دستكش ضد برش سبك783</v>
      </c>
      <c r="C7251" s="10" t="str">
        <f t="shared" si="465"/>
        <v>دستكش ضد برش سبك1403/09/18783</v>
      </c>
      <c r="D7251" s="10" t="str">
        <f>IFERROR(IF(تحویلی!$E$1="","",IF(NOSA!O7251=تحویلی!$E$1,تحویلی!$E$1&amp;COUNTIF(NOSA!$O$1:O7251,تحویلی!$E$1),"")),"")</f>
        <v/>
      </c>
      <c r="E7251" s="10" t="str">
        <f t="shared" si="466"/>
        <v>11422783</v>
      </c>
      <c r="F7251" s="10" t="str">
        <f>IFERROR(VLOOKUP(I7251,DATABASE!$N:$O,2,FALSE),"")</f>
        <v>دستكش ضد برش سبك</v>
      </c>
      <c r="G7251" s="3" t="s">
        <v>3660</v>
      </c>
      <c r="H7251" s="4">
        <v>11422</v>
      </c>
      <c r="I7251" s="3" t="s">
        <v>1442</v>
      </c>
      <c r="J7251" s="3" t="s">
        <v>22</v>
      </c>
      <c r="K7251" s="5">
        <v>1</v>
      </c>
      <c r="L7251" s="3" t="s">
        <v>3</v>
      </c>
      <c r="M7251" s="3" t="s">
        <v>19</v>
      </c>
      <c r="N7251" s="3" t="s">
        <v>2880</v>
      </c>
      <c r="O7251" s="1">
        <v>783</v>
      </c>
      <c r="P7251" s="4">
        <v>0</v>
      </c>
      <c r="Q7251" s="10">
        <f t="shared" si="463"/>
        <v>783</v>
      </c>
    </row>
    <row r="7252" spans="2:17" ht="20.25" customHeight="1">
      <c r="B7252" s="10" t="str">
        <f t="shared" si="464"/>
        <v>لباس زير زمستاني- بلوز و شلوار879</v>
      </c>
      <c r="C7252" s="10" t="str">
        <f t="shared" si="465"/>
        <v>لباس زير زمستاني- بلوز و شلوار1403/09/18879</v>
      </c>
      <c r="D7252" s="10" t="str">
        <f>IFERROR(IF(تحویلی!$E$1="","",IF(NOSA!O7252=تحویلی!$E$1,تحویلی!$E$1&amp;COUNTIF(NOSA!$O$1:O7252,تحویلی!$E$1),"")),"")</f>
        <v/>
      </c>
      <c r="E7252" s="10" t="str">
        <f t="shared" si="466"/>
        <v>11428879</v>
      </c>
      <c r="F7252" s="10" t="str">
        <f>IFERROR(VLOOKUP(I7252,DATABASE!$N:$O,2,FALSE),"")</f>
        <v>لباس زير زمستاني- بلوز و شلوار</v>
      </c>
      <c r="G7252" s="3" t="s">
        <v>3660</v>
      </c>
      <c r="H7252" s="4">
        <v>11428</v>
      </c>
      <c r="I7252" s="3" t="s">
        <v>2361</v>
      </c>
      <c r="J7252" s="3" t="s">
        <v>2826</v>
      </c>
      <c r="K7252" s="5">
        <v>1</v>
      </c>
      <c r="L7252" s="3" t="s">
        <v>28</v>
      </c>
      <c r="M7252" s="3" t="s">
        <v>47</v>
      </c>
      <c r="N7252" s="3" t="s">
        <v>3545</v>
      </c>
      <c r="O7252" s="1">
        <v>879</v>
      </c>
      <c r="P7252" s="4">
        <v>0</v>
      </c>
      <c r="Q7252" s="10">
        <f t="shared" si="463"/>
        <v>879</v>
      </c>
    </row>
    <row r="7253" spans="2:17" ht="20.25" customHeight="1">
      <c r="B7253" s="10" t="str">
        <f t="shared" si="464"/>
        <v>چكمه ايمني نسوز658</v>
      </c>
      <c r="C7253" s="10" t="str">
        <f t="shared" si="465"/>
        <v>چكمه ايمني نسوز1403/09/18658</v>
      </c>
      <c r="D7253" s="10" t="str">
        <f>IFERROR(IF(تحویلی!$E$1="","",IF(NOSA!O7253=تحویلی!$E$1,تحویلی!$E$1&amp;COUNTIF(NOSA!$O$1:O7253,تحویلی!$E$1),"")),"")</f>
        <v/>
      </c>
      <c r="E7253" s="10" t="str">
        <f t="shared" si="466"/>
        <v>11439658</v>
      </c>
      <c r="F7253" s="10" t="str">
        <f>IFERROR(VLOOKUP(I7253,DATABASE!$N:$O,2,FALSE),"")</f>
        <v>چكمه ايمني نسوز</v>
      </c>
      <c r="G7253" s="3" t="s">
        <v>3660</v>
      </c>
      <c r="H7253" s="4">
        <v>11439</v>
      </c>
      <c r="I7253" s="3" t="s">
        <v>1658</v>
      </c>
      <c r="J7253" s="3" t="s">
        <v>1659</v>
      </c>
      <c r="K7253" s="5">
        <v>1</v>
      </c>
      <c r="L7253" s="3" t="s">
        <v>3</v>
      </c>
      <c r="M7253" s="3" t="s">
        <v>19</v>
      </c>
      <c r="N7253" s="3" t="s">
        <v>2762</v>
      </c>
      <c r="O7253" s="1">
        <v>658</v>
      </c>
      <c r="P7253" s="4">
        <v>1</v>
      </c>
      <c r="Q7253" s="10">
        <f t="shared" si="463"/>
        <v>658</v>
      </c>
    </row>
    <row r="7254" spans="2:17" ht="20.25" customHeight="1">
      <c r="B7254" s="10" t="str">
        <f t="shared" si="464"/>
        <v>لباس زير زمستاني- بلوز و شلوار658</v>
      </c>
      <c r="C7254" s="10" t="str">
        <f t="shared" si="465"/>
        <v>لباس زير زمستاني- بلوز و شلوار1403/09/18658</v>
      </c>
      <c r="D7254" s="10" t="str">
        <f>IFERROR(IF(تحویلی!$E$1="","",IF(NOSA!O7254=تحویلی!$E$1,تحویلی!$E$1&amp;COUNTIF(NOSA!$O$1:O7254,تحویلی!$E$1),"")),"")</f>
        <v/>
      </c>
      <c r="E7254" s="10" t="str">
        <f t="shared" si="466"/>
        <v>11439658</v>
      </c>
      <c r="F7254" s="10" t="str">
        <f>IFERROR(VLOOKUP(I7254,DATABASE!$N:$O,2,FALSE),"")</f>
        <v>لباس زير زمستاني- بلوز و شلوار</v>
      </c>
      <c r="G7254" s="3" t="s">
        <v>3660</v>
      </c>
      <c r="H7254" s="4">
        <v>11439</v>
      </c>
      <c r="I7254" s="3" t="s">
        <v>2361</v>
      </c>
      <c r="J7254" s="3" t="s">
        <v>2826</v>
      </c>
      <c r="K7254" s="5">
        <v>1</v>
      </c>
      <c r="L7254" s="3" t="s">
        <v>28</v>
      </c>
      <c r="M7254" s="3" t="s">
        <v>19</v>
      </c>
      <c r="N7254" s="3" t="s">
        <v>2762</v>
      </c>
      <c r="O7254" s="1">
        <v>658</v>
      </c>
      <c r="P7254" s="4">
        <v>0</v>
      </c>
      <c r="Q7254" s="10">
        <f t="shared" si="463"/>
        <v>658</v>
      </c>
    </row>
    <row r="7255" spans="2:17" ht="20.25" customHeight="1">
      <c r="B7255" s="10" t="str">
        <f t="shared" si="464"/>
        <v>پيشبند نسوز چرمي658</v>
      </c>
      <c r="C7255" s="10" t="str">
        <f t="shared" si="465"/>
        <v>پيشبند نسوز چرمي1403/09/18658</v>
      </c>
      <c r="D7255" s="10" t="str">
        <f>IFERROR(IF(تحویلی!$E$1="","",IF(NOSA!O7255=تحویلی!$E$1,تحویلی!$E$1&amp;COUNTIF(NOSA!$O$1:O7255,تحویلی!$E$1),"")),"")</f>
        <v/>
      </c>
      <c r="E7255" s="10" t="str">
        <f t="shared" si="466"/>
        <v>11439658</v>
      </c>
      <c r="F7255" s="10" t="str">
        <f>IFERROR(VLOOKUP(I7255,DATABASE!$N:$O,2,FALSE),"")</f>
        <v>پيشبند نسوز چرمي</v>
      </c>
      <c r="G7255" s="3" t="s">
        <v>3660</v>
      </c>
      <c r="H7255" s="4">
        <v>11439</v>
      </c>
      <c r="I7255" s="3" t="s">
        <v>1459</v>
      </c>
      <c r="J7255" s="3" t="s">
        <v>15</v>
      </c>
      <c r="K7255" s="5">
        <v>1</v>
      </c>
      <c r="L7255" s="3" t="s">
        <v>8</v>
      </c>
      <c r="M7255" s="3" t="s">
        <v>19</v>
      </c>
      <c r="N7255" s="3" t="s">
        <v>2762</v>
      </c>
      <c r="O7255" s="1">
        <v>658</v>
      </c>
      <c r="P7255" s="4">
        <v>0</v>
      </c>
      <c r="Q7255" s="10">
        <f t="shared" si="463"/>
        <v>658</v>
      </c>
    </row>
    <row r="7256" spans="2:17" ht="20.25" customHeight="1">
      <c r="B7256" s="10" t="str">
        <f t="shared" si="464"/>
        <v>دستكش ضد برش سبك658</v>
      </c>
      <c r="C7256" s="10" t="str">
        <f t="shared" si="465"/>
        <v>دستكش ضد برش سبك1403/09/18658</v>
      </c>
      <c r="D7256" s="10" t="str">
        <f>IFERROR(IF(تحویلی!$E$1="","",IF(NOSA!O7256=تحویلی!$E$1,تحویلی!$E$1&amp;COUNTIF(NOSA!$O$1:O7256,تحویلی!$E$1),"")),"")</f>
        <v/>
      </c>
      <c r="E7256" s="10" t="str">
        <f t="shared" si="466"/>
        <v>11439658</v>
      </c>
      <c r="F7256" s="10" t="str">
        <f>IFERROR(VLOOKUP(I7256,DATABASE!$N:$O,2,FALSE),"")</f>
        <v>دستكش ضد برش سبك</v>
      </c>
      <c r="G7256" s="3" t="s">
        <v>3660</v>
      </c>
      <c r="H7256" s="4">
        <v>11439</v>
      </c>
      <c r="I7256" s="3" t="s">
        <v>1442</v>
      </c>
      <c r="J7256" s="3" t="s">
        <v>22</v>
      </c>
      <c r="K7256" s="5">
        <v>1</v>
      </c>
      <c r="L7256" s="3" t="s">
        <v>3</v>
      </c>
      <c r="M7256" s="3" t="s">
        <v>19</v>
      </c>
      <c r="N7256" s="3" t="s">
        <v>2762</v>
      </c>
      <c r="O7256" s="1">
        <v>658</v>
      </c>
      <c r="P7256" s="4">
        <v>0</v>
      </c>
      <c r="Q7256" s="10">
        <f t="shared" si="463"/>
        <v>658</v>
      </c>
    </row>
    <row r="7257" spans="2:17" ht="20.25" customHeight="1">
      <c r="B7257" s="10" t="str">
        <f t="shared" si="464"/>
        <v>دستكش كف مواد سبك822</v>
      </c>
      <c r="C7257" s="10" t="str">
        <f t="shared" si="465"/>
        <v>دستكش كف مواد سبك1403/09/18822</v>
      </c>
      <c r="D7257" s="10" t="str">
        <f>IFERROR(IF(تحویلی!$E$1="","",IF(NOSA!O7257=تحویلی!$E$1,تحویلی!$E$1&amp;COUNTIF(NOSA!$O$1:O7257,تحویلی!$E$1),"")),"")</f>
        <v/>
      </c>
      <c r="E7257" s="10" t="str">
        <f t="shared" si="466"/>
        <v>11445822</v>
      </c>
      <c r="F7257" s="10" t="str">
        <f>IFERROR(VLOOKUP(I7257,DATABASE!$N:$O,2,FALSE),"")</f>
        <v>دستكش كف مواد سبك</v>
      </c>
      <c r="G7257" s="3" t="s">
        <v>3660</v>
      </c>
      <c r="H7257" s="4">
        <v>11445</v>
      </c>
      <c r="I7257" s="3" t="s">
        <v>1456</v>
      </c>
      <c r="J7257" s="3" t="s">
        <v>2</v>
      </c>
      <c r="K7257" s="5">
        <v>1</v>
      </c>
      <c r="L7257" s="3" t="s">
        <v>3</v>
      </c>
      <c r="M7257" s="3" t="s">
        <v>47</v>
      </c>
      <c r="N7257" s="3" t="s">
        <v>1788</v>
      </c>
      <c r="O7257" s="1">
        <v>822</v>
      </c>
      <c r="P7257" s="4">
        <v>0</v>
      </c>
      <c r="Q7257" s="10">
        <f t="shared" si="463"/>
        <v>822</v>
      </c>
    </row>
    <row r="7258" spans="2:17" ht="20.25" customHeight="1">
      <c r="B7258" s="10" t="str">
        <f t="shared" si="464"/>
        <v>دستكش كف مواد سبك827</v>
      </c>
      <c r="C7258" s="10" t="str">
        <f t="shared" si="465"/>
        <v>دستكش كف مواد سبك1403/09/11827</v>
      </c>
      <c r="D7258" s="10" t="str">
        <f>IFERROR(IF(تحویلی!$E$1="","",IF(NOSA!O7258=تحویلی!$E$1,تحویلی!$E$1&amp;COUNTIF(NOSA!$O$1:O7258,تحویلی!$E$1),"")),"")</f>
        <v/>
      </c>
      <c r="E7258" s="10" t="str">
        <f t="shared" si="466"/>
        <v>11088827</v>
      </c>
      <c r="F7258" s="10" t="str">
        <f>IFERROR(VLOOKUP(I7258,DATABASE!$N:$O,2,FALSE),"")</f>
        <v>دستكش كف مواد سبك</v>
      </c>
      <c r="G7258" s="154" t="s">
        <v>3653</v>
      </c>
      <c r="H7258" s="154">
        <v>11088</v>
      </c>
      <c r="I7258" s="154" t="s">
        <v>1456</v>
      </c>
      <c r="J7258" s="154" t="s">
        <v>2</v>
      </c>
      <c r="K7258" s="154">
        <v>1</v>
      </c>
      <c r="L7258" s="154" t="s">
        <v>3</v>
      </c>
      <c r="M7258" s="154" t="s">
        <v>47</v>
      </c>
      <c r="N7258" s="154" t="s">
        <v>2653</v>
      </c>
      <c r="O7258" s="153">
        <v>827</v>
      </c>
      <c r="P7258" s="154">
        <v>0</v>
      </c>
      <c r="Q7258" s="10">
        <f t="shared" si="463"/>
        <v>827</v>
      </c>
    </row>
    <row r="7259" spans="2:17" ht="20.25" customHeight="1">
      <c r="B7259" s="10" t="str">
        <f t="shared" si="464"/>
        <v>دستكش كف مواد سبك861</v>
      </c>
      <c r="C7259" s="10" t="str">
        <f t="shared" si="465"/>
        <v>دستكش كف مواد سبك1403/09/19861</v>
      </c>
      <c r="D7259" s="10" t="str">
        <f>IFERROR(IF(تحویلی!$E$1="","",IF(NOSA!O7259=تحویلی!$E$1,تحویلی!$E$1&amp;COUNTIF(NOSA!$O$1:O7259,تحویلی!$E$1),"")),"")</f>
        <v/>
      </c>
      <c r="E7259" s="10" t="str">
        <f t="shared" si="466"/>
        <v>11460861</v>
      </c>
      <c r="F7259" s="10" t="str">
        <f>IFERROR(VLOOKUP(I7259,DATABASE!$N:$O,2,FALSE),"")</f>
        <v>دستكش كف مواد سبك</v>
      </c>
      <c r="G7259" s="3" t="s">
        <v>3661</v>
      </c>
      <c r="H7259" s="4">
        <v>11460</v>
      </c>
      <c r="I7259" s="3" t="s">
        <v>1456</v>
      </c>
      <c r="J7259" s="3" t="s">
        <v>2</v>
      </c>
      <c r="K7259" s="5">
        <v>1</v>
      </c>
      <c r="L7259" s="3" t="s">
        <v>3</v>
      </c>
      <c r="M7259" s="3" t="s">
        <v>47</v>
      </c>
      <c r="N7259" s="3" t="s">
        <v>3217</v>
      </c>
      <c r="O7259" s="1">
        <v>861</v>
      </c>
      <c r="P7259" s="4">
        <v>0</v>
      </c>
      <c r="Q7259" s="10">
        <f t="shared" si="463"/>
        <v>861</v>
      </c>
    </row>
    <row r="7260" spans="2:17" ht="20.25" customHeight="1">
      <c r="B7260" s="10" t="str">
        <f t="shared" si="464"/>
        <v>دستكش كف مواد سبك733</v>
      </c>
      <c r="C7260" s="10" t="str">
        <f t="shared" si="465"/>
        <v>دستكش كف مواد سبك1403/09/19733</v>
      </c>
      <c r="D7260" s="10" t="str">
        <f>IFERROR(IF(تحویلی!$E$1="","",IF(NOSA!O7260=تحویلی!$E$1,تحویلی!$E$1&amp;COUNTIF(NOSA!$O$1:O7260,تحویلی!$E$1),"")),"")</f>
        <v/>
      </c>
      <c r="E7260" s="10" t="str">
        <f t="shared" si="466"/>
        <v>11460733</v>
      </c>
      <c r="F7260" s="10" t="str">
        <f>IFERROR(VLOOKUP(I7260,DATABASE!$N:$O,2,FALSE),"")</f>
        <v>دستكش كف مواد سبك</v>
      </c>
      <c r="G7260" s="3" t="s">
        <v>3661</v>
      </c>
      <c r="H7260" s="4">
        <v>11460</v>
      </c>
      <c r="I7260" s="3" t="s">
        <v>1456</v>
      </c>
      <c r="J7260" s="3" t="s">
        <v>2</v>
      </c>
      <c r="K7260" s="5">
        <v>1</v>
      </c>
      <c r="L7260" s="3" t="s">
        <v>3</v>
      </c>
      <c r="M7260" s="3" t="s">
        <v>47</v>
      </c>
      <c r="N7260" s="3" t="s">
        <v>628</v>
      </c>
      <c r="O7260" s="1">
        <v>733</v>
      </c>
      <c r="P7260" s="4">
        <v>0</v>
      </c>
      <c r="Q7260" s="10">
        <f t="shared" si="463"/>
        <v>733</v>
      </c>
    </row>
    <row r="7261" spans="2:17" ht="20.25" customHeight="1">
      <c r="B7261" s="10" t="str">
        <f t="shared" si="464"/>
        <v>دستكش ضد برش سبك717</v>
      </c>
      <c r="C7261" s="10" t="str">
        <f t="shared" si="465"/>
        <v>دستكش ضد برش سبك1403/09/19717</v>
      </c>
      <c r="D7261" s="10" t="str">
        <f>IFERROR(IF(تحویلی!$E$1="","",IF(NOSA!O7261=تحویلی!$E$1,تحویلی!$E$1&amp;COUNTIF(NOSA!$O$1:O7261,تحویلی!$E$1),"")),"")</f>
        <v/>
      </c>
      <c r="E7261" s="10" t="str">
        <f t="shared" si="466"/>
        <v>11466717</v>
      </c>
      <c r="F7261" s="10" t="str">
        <f>IFERROR(VLOOKUP(I7261,DATABASE!$N:$O,2,FALSE),"")</f>
        <v>دستكش ضد برش سبك</v>
      </c>
      <c r="G7261" s="3" t="s">
        <v>3661</v>
      </c>
      <c r="H7261" s="4">
        <v>11466</v>
      </c>
      <c r="I7261" s="3" t="s">
        <v>1442</v>
      </c>
      <c r="J7261" s="3" t="s">
        <v>22</v>
      </c>
      <c r="K7261" s="5">
        <v>1</v>
      </c>
      <c r="L7261" s="3" t="s">
        <v>3</v>
      </c>
      <c r="M7261" s="3" t="s">
        <v>47</v>
      </c>
      <c r="N7261" s="3" t="s">
        <v>822</v>
      </c>
      <c r="O7261" s="1">
        <v>717</v>
      </c>
      <c r="P7261" s="4">
        <v>0</v>
      </c>
      <c r="Q7261" s="10">
        <f t="shared" si="463"/>
        <v>717</v>
      </c>
    </row>
    <row r="7262" spans="2:17" ht="20.25" customHeight="1">
      <c r="B7262" s="10" t="str">
        <f t="shared" si="464"/>
        <v>دستكش ضد برش سبك848</v>
      </c>
      <c r="C7262" s="10" t="str">
        <f t="shared" si="465"/>
        <v>دستكش ضد برش سبك1403/09/19848</v>
      </c>
      <c r="D7262" s="10" t="str">
        <f>IFERROR(IF(تحویلی!$E$1="","",IF(NOSA!O7262=تحویلی!$E$1,تحویلی!$E$1&amp;COUNTIF(NOSA!$O$1:O7262,تحویلی!$E$1),"")),"")</f>
        <v/>
      </c>
      <c r="E7262" s="10" t="str">
        <f t="shared" si="466"/>
        <v>11466848</v>
      </c>
      <c r="F7262" s="10" t="str">
        <f>IFERROR(VLOOKUP(I7262,DATABASE!$N:$O,2,FALSE),"")</f>
        <v>دستكش ضد برش سبك</v>
      </c>
      <c r="G7262" s="3" t="s">
        <v>3661</v>
      </c>
      <c r="H7262" s="4">
        <v>11466</v>
      </c>
      <c r="I7262" s="3" t="s">
        <v>1442</v>
      </c>
      <c r="J7262" s="3" t="s">
        <v>22</v>
      </c>
      <c r="K7262" s="5">
        <v>1</v>
      </c>
      <c r="L7262" s="3" t="s">
        <v>3</v>
      </c>
      <c r="M7262" s="3" t="s">
        <v>47</v>
      </c>
      <c r="N7262" s="3" t="s">
        <v>2750</v>
      </c>
      <c r="O7262" s="1">
        <v>848</v>
      </c>
      <c r="P7262" s="4">
        <v>0</v>
      </c>
      <c r="Q7262" s="10">
        <f t="shared" si="463"/>
        <v>848</v>
      </c>
    </row>
    <row r="7263" spans="2:17" ht="20.25" customHeight="1">
      <c r="B7263" s="10" t="str">
        <f t="shared" si="464"/>
        <v>دستكش كف مواد سبك280</v>
      </c>
      <c r="C7263" s="10" t="str">
        <f t="shared" si="465"/>
        <v>دستكش كف مواد سبك1403/09/19280</v>
      </c>
      <c r="D7263" s="10" t="str">
        <f>IFERROR(IF(تحویلی!$E$1="","",IF(NOSA!O7263=تحویلی!$E$1,تحویلی!$E$1&amp;COUNTIF(NOSA!$O$1:O7263,تحویلی!$E$1),"")),"")</f>
        <v/>
      </c>
      <c r="E7263" s="10" t="str">
        <f t="shared" si="466"/>
        <v>11468280</v>
      </c>
      <c r="F7263" s="10" t="str">
        <f>IFERROR(VLOOKUP(I7263,DATABASE!$N:$O,2,FALSE),"")</f>
        <v>دستكش كف مواد سبك</v>
      </c>
      <c r="G7263" s="3" t="s">
        <v>3661</v>
      </c>
      <c r="H7263" s="4">
        <v>11468</v>
      </c>
      <c r="I7263" s="3" t="s">
        <v>1456</v>
      </c>
      <c r="J7263" s="3" t="s">
        <v>2</v>
      </c>
      <c r="K7263" s="5">
        <v>1</v>
      </c>
      <c r="L7263" s="3" t="s">
        <v>3</v>
      </c>
      <c r="M7263" s="3" t="s">
        <v>202</v>
      </c>
      <c r="N7263" s="3" t="s">
        <v>469</v>
      </c>
      <c r="O7263" s="1">
        <v>280</v>
      </c>
      <c r="P7263" s="4">
        <v>0</v>
      </c>
      <c r="Q7263" s="10">
        <f t="shared" si="463"/>
        <v>280</v>
      </c>
    </row>
    <row r="7264" spans="2:17" ht="20.25" customHeight="1">
      <c r="B7264" s="10" t="str">
        <f t="shared" si="464"/>
        <v>لباس زير زمستاني- بلوز و شلوار930</v>
      </c>
      <c r="C7264" s="10" t="str">
        <f t="shared" si="465"/>
        <v>لباس زير زمستاني- بلوز و شلوار1403/09/19930</v>
      </c>
      <c r="D7264" s="10" t="str">
        <f>IFERROR(IF(تحویلی!$E$1="","",IF(NOSA!O7264=تحویلی!$E$1,تحویلی!$E$1&amp;COUNTIF(NOSA!$O$1:O7264,تحویلی!$E$1),"")),"")</f>
        <v/>
      </c>
      <c r="E7264" s="10" t="str">
        <f t="shared" si="466"/>
        <v>11474930</v>
      </c>
      <c r="F7264" s="10" t="str">
        <f>IFERROR(VLOOKUP(I7264,DATABASE!$N:$O,2,FALSE),"")</f>
        <v>لباس زير زمستاني- بلوز و شلوار</v>
      </c>
      <c r="G7264" s="3" t="s">
        <v>3661</v>
      </c>
      <c r="H7264" s="4">
        <v>11474</v>
      </c>
      <c r="I7264" s="3" t="s">
        <v>2361</v>
      </c>
      <c r="J7264" s="3" t="s">
        <v>2826</v>
      </c>
      <c r="K7264" s="5">
        <v>1</v>
      </c>
      <c r="L7264" s="3" t="s">
        <v>28</v>
      </c>
      <c r="M7264" s="3" t="s">
        <v>19</v>
      </c>
      <c r="N7264" s="3" t="s">
        <v>4034</v>
      </c>
      <c r="O7264" s="1">
        <v>930</v>
      </c>
      <c r="P7264" s="4">
        <v>0</v>
      </c>
      <c r="Q7264" s="10">
        <f t="shared" si="463"/>
        <v>930</v>
      </c>
    </row>
    <row r="7265" spans="2:17" ht="20.25" customHeight="1">
      <c r="B7265" s="10" t="str">
        <f t="shared" si="464"/>
        <v>لباس زير زمستاني- بلوز و شلوار653</v>
      </c>
      <c r="C7265" s="10" t="str">
        <f t="shared" si="465"/>
        <v>لباس زير زمستاني- بلوز و شلوار1403/09/19653</v>
      </c>
      <c r="D7265" s="10" t="str">
        <f>IFERROR(IF(تحویلی!$E$1="","",IF(NOSA!O7265=تحویلی!$E$1,تحویلی!$E$1&amp;COUNTIF(NOSA!$O$1:O7265,تحویلی!$E$1),"")),"")</f>
        <v/>
      </c>
      <c r="E7265" s="10" t="str">
        <f t="shared" si="466"/>
        <v>11476653</v>
      </c>
      <c r="F7265" s="10" t="str">
        <f>IFERROR(VLOOKUP(I7265,DATABASE!$N:$O,2,FALSE),"")</f>
        <v>لباس زير زمستاني- بلوز و شلوار</v>
      </c>
      <c r="G7265" s="3" t="s">
        <v>3661</v>
      </c>
      <c r="H7265" s="4">
        <v>11476</v>
      </c>
      <c r="I7265" s="3" t="s">
        <v>2361</v>
      </c>
      <c r="J7265" s="3" t="s">
        <v>2826</v>
      </c>
      <c r="K7265" s="5">
        <v>1</v>
      </c>
      <c r="L7265" s="3" t="s">
        <v>28</v>
      </c>
      <c r="M7265" s="3" t="s">
        <v>19</v>
      </c>
      <c r="N7265" s="3" t="s">
        <v>2802</v>
      </c>
      <c r="O7265" s="1">
        <v>653</v>
      </c>
      <c r="P7265" s="4">
        <v>0</v>
      </c>
      <c r="Q7265" s="10">
        <f t="shared" si="463"/>
        <v>653</v>
      </c>
    </row>
    <row r="7266" spans="2:17" ht="20.25" customHeight="1">
      <c r="B7266" s="10" t="str">
        <f t="shared" si="464"/>
        <v>لباس زير زمستاني- بلوز و شلوار725</v>
      </c>
      <c r="C7266" s="10" t="str">
        <f t="shared" si="465"/>
        <v>لباس زير زمستاني- بلوز و شلوار1403/09/19725</v>
      </c>
      <c r="D7266" s="10" t="str">
        <f>IFERROR(IF(تحویلی!$E$1="","",IF(NOSA!O7266=تحویلی!$E$1,تحویلی!$E$1&amp;COUNTIF(NOSA!$O$1:O7266,تحویلی!$E$1),"")),"")</f>
        <v/>
      </c>
      <c r="E7266" s="10" t="str">
        <f t="shared" si="466"/>
        <v>11477725</v>
      </c>
      <c r="F7266" s="10" t="str">
        <f>IFERROR(VLOOKUP(I7266,DATABASE!$N:$O,2,FALSE),"")</f>
        <v>لباس زير زمستاني- بلوز و شلوار</v>
      </c>
      <c r="G7266" s="3" t="s">
        <v>3661</v>
      </c>
      <c r="H7266" s="4">
        <v>11477</v>
      </c>
      <c r="I7266" s="3" t="s">
        <v>2361</v>
      </c>
      <c r="J7266" s="3" t="s">
        <v>2826</v>
      </c>
      <c r="K7266" s="5">
        <v>1</v>
      </c>
      <c r="L7266" s="3" t="s">
        <v>28</v>
      </c>
      <c r="M7266" s="3" t="s">
        <v>19</v>
      </c>
      <c r="N7266" s="3" t="s">
        <v>982</v>
      </c>
      <c r="O7266" s="1">
        <v>725</v>
      </c>
      <c r="P7266" s="4">
        <v>0</v>
      </c>
      <c r="Q7266" s="10">
        <f t="shared" si="463"/>
        <v>725</v>
      </c>
    </row>
    <row r="7267" spans="2:17" ht="20.25" customHeight="1">
      <c r="B7267" s="10" t="str">
        <f t="shared" si="464"/>
        <v>690</v>
      </c>
      <c r="C7267" s="10" t="str">
        <f t="shared" si="465"/>
        <v>1403/09/19690</v>
      </c>
      <c r="D7267" s="10" t="str">
        <f>IFERROR(IF(تحویلی!$E$1="","",IF(NOSA!O7267=تحویلی!$E$1,تحویلی!$E$1&amp;COUNTIF(NOSA!$O$1:O7267,تحویلی!$E$1),"")),"")</f>
        <v/>
      </c>
      <c r="E7267" s="10" t="str">
        <f t="shared" si="466"/>
        <v>11479690</v>
      </c>
      <c r="F7267" s="10" t="str">
        <f>IFERROR(VLOOKUP(I7267,DATABASE!$N:$O,2,FALSE),"")</f>
        <v/>
      </c>
      <c r="G7267" s="3" t="s">
        <v>3661</v>
      </c>
      <c r="H7267" s="4">
        <v>11479</v>
      </c>
      <c r="I7267" s="3" t="s">
        <v>2699</v>
      </c>
      <c r="J7267" s="3" t="s">
        <v>7</v>
      </c>
      <c r="K7267" s="5">
        <v>1</v>
      </c>
      <c r="L7267" s="3" t="s">
        <v>8</v>
      </c>
      <c r="M7267" s="3" t="s">
        <v>4</v>
      </c>
      <c r="N7267" s="3" t="s">
        <v>3392</v>
      </c>
      <c r="O7267" s="1">
        <v>690</v>
      </c>
      <c r="P7267" s="4">
        <v>0</v>
      </c>
      <c r="Q7267" s="10">
        <f t="shared" si="463"/>
        <v>690</v>
      </c>
    </row>
    <row r="7268" spans="2:17" ht="20.25" customHeight="1">
      <c r="B7268" s="10" t="str">
        <f t="shared" si="464"/>
        <v>دستكش ضد برش سبك580</v>
      </c>
      <c r="C7268" s="10" t="str">
        <f t="shared" si="465"/>
        <v>دستكش ضد برش سبك1403/09/19580</v>
      </c>
      <c r="D7268" s="10" t="str">
        <f>IFERROR(IF(تحویلی!$E$1="","",IF(NOSA!O7268=تحویلی!$E$1,تحویلی!$E$1&amp;COUNTIF(NOSA!$O$1:O7268,تحویلی!$E$1),"")),"")</f>
        <v/>
      </c>
      <c r="E7268" s="10" t="str">
        <f t="shared" si="466"/>
        <v>11483580</v>
      </c>
      <c r="F7268" s="10" t="str">
        <f>IFERROR(VLOOKUP(I7268,DATABASE!$N:$O,2,FALSE),"")</f>
        <v>دستكش ضد برش سبك</v>
      </c>
      <c r="G7268" s="3" t="s">
        <v>3661</v>
      </c>
      <c r="H7268" s="4">
        <v>11483</v>
      </c>
      <c r="I7268" s="3" t="s">
        <v>1442</v>
      </c>
      <c r="J7268" s="3" t="s">
        <v>22</v>
      </c>
      <c r="K7268" s="5">
        <v>1</v>
      </c>
      <c r="L7268" s="3" t="s">
        <v>3</v>
      </c>
      <c r="M7268" s="3" t="s">
        <v>47</v>
      </c>
      <c r="N7268" s="3" t="s">
        <v>1001</v>
      </c>
      <c r="O7268" s="1">
        <v>580</v>
      </c>
      <c r="P7268" s="4">
        <v>0</v>
      </c>
      <c r="Q7268" s="10">
        <f t="shared" si="463"/>
        <v>580</v>
      </c>
    </row>
    <row r="7269" spans="2:17" ht="20.25" customHeight="1">
      <c r="B7269" s="10" t="str">
        <f t="shared" si="464"/>
        <v>شلوار فرم انتظامات895</v>
      </c>
      <c r="C7269" s="10" t="str">
        <f t="shared" si="465"/>
        <v>شلوار فرم انتظامات1403/09/20895</v>
      </c>
      <c r="D7269" s="10" t="str">
        <f>IFERROR(IF(تحویلی!$E$1="","",IF(NOSA!O7269=تحویلی!$E$1,تحویلی!$E$1&amp;COUNTIF(NOSA!$O$1:O7269,تحویلی!$E$1),"")),"")</f>
        <v/>
      </c>
      <c r="E7269" s="10" t="str">
        <f t="shared" si="466"/>
        <v>11485895</v>
      </c>
      <c r="F7269" s="10" t="str">
        <f>IFERROR(VLOOKUP(I7269,DATABASE!$N:$O,2,FALSE),"")</f>
        <v>شلوار فرم انتظامات</v>
      </c>
      <c r="G7269" s="3" t="s">
        <v>3662</v>
      </c>
      <c r="H7269" s="3">
        <v>11485</v>
      </c>
      <c r="I7269" s="3" t="s">
        <v>2298</v>
      </c>
      <c r="J7269" s="3" t="s">
        <v>2851</v>
      </c>
      <c r="K7269" s="3">
        <v>1</v>
      </c>
      <c r="L7269" s="3" t="s">
        <v>28</v>
      </c>
      <c r="M7269" s="3" t="s">
        <v>40</v>
      </c>
      <c r="N7269" s="3" t="s">
        <v>3564</v>
      </c>
      <c r="O7269" s="1">
        <v>895</v>
      </c>
      <c r="P7269" s="3">
        <v>1</v>
      </c>
      <c r="Q7269" s="10">
        <f t="shared" si="463"/>
        <v>895</v>
      </c>
    </row>
    <row r="7270" spans="2:17" ht="20.25" customHeight="1">
      <c r="B7270" s="10" t="str">
        <f t="shared" si="464"/>
        <v>دستكش كف مواد سبك945</v>
      </c>
      <c r="C7270" s="10" t="str">
        <f t="shared" si="465"/>
        <v>دستكش كف مواد سبك1403/09/20945</v>
      </c>
      <c r="D7270" s="10" t="str">
        <f>IFERROR(IF(تحویلی!$E$1="","",IF(NOSA!O7270=تحویلی!$E$1,تحویلی!$E$1&amp;COUNTIF(NOSA!$O$1:O7270,تحویلی!$E$1),"")),"")</f>
        <v/>
      </c>
      <c r="E7270" s="10" t="str">
        <f t="shared" si="466"/>
        <v>11486945</v>
      </c>
      <c r="F7270" s="10" t="str">
        <f>IFERROR(VLOOKUP(I7270,DATABASE!$N:$O,2,FALSE),"")</f>
        <v>دستكش كف مواد سبك</v>
      </c>
      <c r="G7270" s="3" t="s">
        <v>3662</v>
      </c>
      <c r="H7270" s="3">
        <v>11486</v>
      </c>
      <c r="I7270" s="3" t="s">
        <v>1456</v>
      </c>
      <c r="J7270" s="3" t="s">
        <v>2</v>
      </c>
      <c r="K7270" s="3">
        <v>1</v>
      </c>
      <c r="L7270" s="3" t="s">
        <v>3</v>
      </c>
      <c r="M7270" s="3" t="s">
        <v>47</v>
      </c>
      <c r="N7270" s="3" t="s">
        <v>4009</v>
      </c>
      <c r="O7270" s="1">
        <v>945</v>
      </c>
      <c r="P7270" s="3">
        <v>0</v>
      </c>
      <c r="Q7270" s="10">
        <f t="shared" si="463"/>
        <v>945</v>
      </c>
    </row>
    <row r="7271" spans="2:17" ht="20.25" customHeight="1">
      <c r="B7271" s="10" t="str">
        <f t="shared" si="464"/>
        <v>دستكش ضد برش سبك582</v>
      </c>
      <c r="C7271" s="10" t="str">
        <f t="shared" si="465"/>
        <v>دستكش ضد برش سبك1403/09/20582</v>
      </c>
      <c r="D7271" s="10" t="str">
        <f>IFERROR(IF(تحویلی!$E$1="","",IF(NOSA!O7271=تحویلی!$E$1,تحویلی!$E$1&amp;COUNTIF(NOSA!$O$1:O7271,تحویلی!$E$1),"")),"")</f>
        <v/>
      </c>
      <c r="E7271" s="10" t="str">
        <f t="shared" si="466"/>
        <v>11488582</v>
      </c>
      <c r="F7271" s="10" t="str">
        <f>IFERROR(VLOOKUP(I7271,DATABASE!$N:$O,2,FALSE),"")</f>
        <v>دستكش ضد برش سبك</v>
      </c>
      <c r="G7271" s="3" t="s">
        <v>3662</v>
      </c>
      <c r="H7271" s="3">
        <v>11488</v>
      </c>
      <c r="I7271" s="3" t="s">
        <v>1442</v>
      </c>
      <c r="J7271" s="3" t="s">
        <v>22</v>
      </c>
      <c r="K7271" s="3">
        <v>1</v>
      </c>
      <c r="L7271" s="3" t="s">
        <v>3</v>
      </c>
      <c r="M7271" s="3" t="s">
        <v>47</v>
      </c>
      <c r="N7271" s="3" t="s">
        <v>80</v>
      </c>
      <c r="O7271" s="1">
        <v>582</v>
      </c>
      <c r="P7271" s="3">
        <v>0</v>
      </c>
      <c r="Q7271" s="10">
        <f t="shared" si="463"/>
        <v>582</v>
      </c>
    </row>
    <row r="7272" spans="2:17" ht="20.25" customHeight="1">
      <c r="B7272" s="10" t="str">
        <f t="shared" si="464"/>
        <v>دستكش ضد برش سبك938</v>
      </c>
      <c r="C7272" s="10" t="str">
        <f t="shared" si="465"/>
        <v>دستكش ضد برش سبك1403/09/20938</v>
      </c>
      <c r="D7272" s="10" t="str">
        <f>IFERROR(IF(تحویلی!$E$1="","",IF(NOSA!O7272=تحویلی!$E$1,تحویلی!$E$1&amp;COUNTIF(NOSA!$O$1:O7272,تحویلی!$E$1),"")),"")</f>
        <v/>
      </c>
      <c r="E7272" s="10" t="str">
        <f t="shared" si="466"/>
        <v>11488938</v>
      </c>
      <c r="F7272" s="10" t="str">
        <f>IFERROR(VLOOKUP(I7272,DATABASE!$N:$O,2,FALSE),"")</f>
        <v>دستكش ضد برش سبك</v>
      </c>
      <c r="G7272" s="3" t="s">
        <v>3662</v>
      </c>
      <c r="H7272" s="3">
        <v>11488</v>
      </c>
      <c r="I7272" s="3" t="s">
        <v>1442</v>
      </c>
      <c r="J7272" s="3" t="s">
        <v>22</v>
      </c>
      <c r="K7272" s="3">
        <v>1</v>
      </c>
      <c r="L7272" s="3" t="s">
        <v>3</v>
      </c>
      <c r="M7272" s="3" t="s">
        <v>47</v>
      </c>
      <c r="N7272" s="3" t="s">
        <v>3974</v>
      </c>
      <c r="O7272" s="1">
        <v>938</v>
      </c>
      <c r="P7272" s="3">
        <v>0</v>
      </c>
      <c r="Q7272" s="10">
        <f t="shared" si="463"/>
        <v>938</v>
      </c>
    </row>
    <row r="7273" spans="2:17" ht="20.25" customHeight="1">
      <c r="B7273" s="10" t="str">
        <f t="shared" si="464"/>
        <v>دستكش ضد برش سبك866</v>
      </c>
      <c r="C7273" s="10" t="str">
        <f t="shared" si="465"/>
        <v>دستكش ضد برش سبك1403/09/20866</v>
      </c>
      <c r="D7273" s="10" t="str">
        <f>IFERROR(IF(تحویلی!$E$1="","",IF(NOSA!O7273=تحویلی!$E$1,تحویلی!$E$1&amp;COUNTIF(NOSA!$O$1:O7273,تحویلی!$E$1),"")),"")</f>
        <v/>
      </c>
      <c r="E7273" s="10" t="str">
        <f t="shared" si="466"/>
        <v>11488866</v>
      </c>
      <c r="F7273" s="10" t="str">
        <f>IFERROR(VLOOKUP(I7273,DATABASE!$N:$O,2,FALSE),"")</f>
        <v>دستكش ضد برش سبك</v>
      </c>
      <c r="G7273" s="3" t="s">
        <v>3662</v>
      </c>
      <c r="H7273" s="3">
        <v>11488</v>
      </c>
      <c r="I7273" s="3" t="s">
        <v>1442</v>
      </c>
      <c r="J7273" s="3" t="s">
        <v>22</v>
      </c>
      <c r="K7273" s="3">
        <v>1</v>
      </c>
      <c r="L7273" s="3" t="s">
        <v>3</v>
      </c>
      <c r="M7273" s="3" t="s">
        <v>47</v>
      </c>
      <c r="N7273" s="3" t="s">
        <v>77</v>
      </c>
      <c r="O7273" s="1">
        <v>866</v>
      </c>
      <c r="P7273" s="3">
        <v>0</v>
      </c>
      <c r="Q7273" s="10">
        <f t="shared" si="463"/>
        <v>866</v>
      </c>
    </row>
    <row r="7274" spans="2:17" ht="20.25" customHeight="1">
      <c r="B7274" s="10" t="str">
        <f t="shared" si="464"/>
        <v>دستكش كف مواد سبك944</v>
      </c>
      <c r="C7274" s="10" t="str">
        <f t="shared" si="465"/>
        <v>دستكش كف مواد سبك1403/09/20944</v>
      </c>
      <c r="D7274" s="10" t="str">
        <f>IFERROR(IF(تحویلی!$E$1="","",IF(NOSA!O7274=تحویلی!$E$1,تحویلی!$E$1&amp;COUNTIF(NOSA!$O$1:O7274,تحویلی!$E$1),"")),"")</f>
        <v/>
      </c>
      <c r="E7274" s="10" t="str">
        <f t="shared" si="466"/>
        <v>11492944</v>
      </c>
      <c r="F7274" s="10" t="str">
        <f>IFERROR(VLOOKUP(I7274,DATABASE!$N:$O,2,FALSE),"")</f>
        <v>دستكش كف مواد سبك</v>
      </c>
      <c r="G7274" s="3" t="s">
        <v>3662</v>
      </c>
      <c r="H7274" s="3">
        <v>11492</v>
      </c>
      <c r="I7274" s="3" t="s">
        <v>1456</v>
      </c>
      <c r="J7274" s="3" t="s">
        <v>2</v>
      </c>
      <c r="K7274" s="3">
        <v>1</v>
      </c>
      <c r="L7274" s="3" t="s">
        <v>3</v>
      </c>
      <c r="M7274" s="3" t="s">
        <v>47</v>
      </c>
      <c r="N7274" s="3" t="s">
        <v>144</v>
      </c>
      <c r="O7274" s="1">
        <v>944</v>
      </c>
      <c r="P7274" s="3">
        <v>0</v>
      </c>
      <c r="Q7274" s="10">
        <f t="shared" si="463"/>
        <v>944</v>
      </c>
    </row>
    <row r="7275" spans="2:17" ht="20.25" customHeight="1">
      <c r="B7275" s="10" t="str">
        <f t="shared" si="464"/>
        <v>لباس زير زمستاني- بلوز و شلوار944</v>
      </c>
      <c r="C7275" s="10" t="str">
        <f t="shared" si="465"/>
        <v>لباس زير زمستاني- بلوز و شلوار1403/09/20944</v>
      </c>
      <c r="D7275" s="10" t="str">
        <f>IFERROR(IF(تحویلی!$E$1="","",IF(NOSA!O7275=تحویلی!$E$1,تحویلی!$E$1&amp;COUNTIF(NOSA!$O$1:O7275,تحویلی!$E$1),"")),"")</f>
        <v/>
      </c>
      <c r="E7275" s="10" t="str">
        <f t="shared" si="466"/>
        <v>11492944</v>
      </c>
      <c r="F7275" s="10" t="str">
        <f>IFERROR(VLOOKUP(I7275,DATABASE!$N:$O,2,FALSE),"")</f>
        <v>لباس زير زمستاني- بلوز و شلوار</v>
      </c>
      <c r="G7275" s="3" t="s">
        <v>3662</v>
      </c>
      <c r="H7275" s="3">
        <v>11492</v>
      </c>
      <c r="I7275" s="3" t="s">
        <v>2361</v>
      </c>
      <c r="J7275" s="3" t="s">
        <v>2826</v>
      </c>
      <c r="K7275" s="3">
        <v>1</v>
      </c>
      <c r="L7275" s="3" t="s">
        <v>28</v>
      </c>
      <c r="M7275" s="3" t="s">
        <v>47</v>
      </c>
      <c r="N7275" s="3" t="s">
        <v>144</v>
      </c>
      <c r="O7275" s="1">
        <v>944</v>
      </c>
      <c r="P7275" s="3">
        <v>0</v>
      </c>
      <c r="Q7275" s="10">
        <f t="shared" ref="Q7275:Q7338" si="467">VALUE(O7275)</f>
        <v>944</v>
      </c>
    </row>
    <row r="7276" spans="2:17" ht="20.25" customHeight="1">
      <c r="B7276" s="10" t="str">
        <f t="shared" si="464"/>
        <v>چكمه ضد آب86</v>
      </c>
      <c r="C7276" s="10" t="str">
        <f t="shared" si="465"/>
        <v>چكمه ضد آب1403/09/2086</v>
      </c>
      <c r="D7276" s="10" t="str">
        <f>IFERROR(IF(تحویلی!$E$1="","",IF(NOSA!O7276=تحویلی!$E$1,تحویلی!$E$1&amp;COUNTIF(NOSA!$O$1:O7276,تحویلی!$E$1),"")),"")</f>
        <v/>
      </c>
      <c r="E7276" s="10" t="str">
        <f t="shared" si="466"/>
        <v>1150186</v>
      </c>
      <c r="F7276" s="10" t="str">
        <f>IFERROR(VLOOKUP(I7276,DATABASE!$N:$O,2,FALSE),"")</f>
        <v>چكمه ضد آب</v>
      </c>
      <c r="G7276" s="3" t="s">
        <v>3662</v>
      </c>
      <c r="H7276" s="3">
        <v>11501</v>
      </c>
      <c r="I7276" s="3" t="s">
        <v>2376</v>
      </c>
      <c r="J7276" s="3" t="s">
        <v>3423</v>
      </c>
      <c r="K7276" s="3">
        <v>1</v>
      </c>
      <c r="L7276" s="3" t="s">
        <v>3</v>
      </c>
      <c r="M7276" s="3" t="s">
        <v>4</v>
      </c>
      <c r="N7276" s="3" t="s">
        <v>105</v>
      </c>
      <c r="O7276" s="1">
        <v>86</v>
      </c>
      <c r="P7276" s="3">
        <v>0</v>
      </c>
      <c r="Q7276" s="10">
        <f t="shared" si="467"/>
        <v>86</v>
      </c>
    </row>
    <row r="7277" spans="2:17" ht="20.25" customHeight="1">
      <c r="B7277" s="10" t="str">
        <f t="shared" si="464"/>
        <v>دستكش ضد برش سبك879</v>
      </c>
      <c r="C7277" s="10" t="str">
        <f t="shared" si="465"/>
        <v>دستكش ضد برش سبك1403/09/20879</v>
      </c>
      <c r="D7277" s="10" t="str">
        <f>IFERROR(IF(تحویلی!$E$1="","",IF(NOSA!O7277=تحویلی!$E$1,تحویلی!$E$1&amp;COUNTIF(NOSA!$O$1:O7277,تحویلی!$E$1),"")),"")</f>
        <v/>
      </c>
      <c r="E7277" s="10" t="str">
        <f t="shared" si="466"/>
        <v>11502879</v>
      </c>
      <c r="F7277" s="10" t="str">
        <f>IFERROR(VLOOKUP(I7277,DATABASE!$N:$O,2,FALSE),"")</f>
        <v>دستكش ضد برش سبك</v>
      </c>
      <c r="G7277" s="3" t="s">
        <v>3662</v>
      </c>
      <c r="H7277" s="3">
        <v>11502</v>
      </c>
      <c r="I7277" s="3" t="s">
        <v>1442</v>
      </c>
      <c r="J7277" s="3" t="s">
        <v>22</v>
      </c>
      <c r="K7277" s="3">
        <v>1</v>
      </c>
      <c r="L7277" s="3" t="s">
        <v>3</v>
      </c>
      <c r="M7277" s="3" t="s">
        <v>47</v>
      </c>
      <c r="N7277" s="3" t="s">
        <v>4037</v>
      </c>
      <c r="O7277" s="1">
        <v>879</v>
      </c>
      <c r="P7277" s="3">
        <v>0</v>
      </c>
      <c r="Q7277" s="10">
        <f t="shared" si="467"/>
        <v>879</v>
      </c>
    </row>
    <row r="7278" spans="2:17" ht="20.25" customHeight="1">
      <c r="B7278" s="10" t="str">
        <f t="shared" si="464"/>
        <v>دستكش ساق بلند نسوز834</v>
      </c>
      <c r="C7278" s="10" t="str">
        <f t="shared" si="465"/>
        <v>دستكش ساق بلند نسوز1403/09/20834</v>
      </c>
      <c r="D7278" s="10" t="str">
        <f>IFERROR(IF(تحویلی!$E$1="","",IF(NOSA!O7278=تحویلی!$E$1,تحویلی!$E$1&amp;COUNTIF(NOSA!$O$1:O7278,تحویلی!$E$1),"")),"")</f>
        <v/>
      </c>
      <c r="E7278" s="10" t="str">
        <f t="shared" si="466"/>
        <v>11506834</v>
      </c>
      <c r="F7278" s="10" t="str">
        <f>IFERROR(VLOOKUP(I7278,DATABASE!$N:$O,2,FALSE),"")</f>
        <v>دستكش ساق بلند نسوز</v>
      </c>
      <c r="G7278" s="3" t="s">
        <v>3662</v>
      </c>
      <c r="H7278" s="3">
        <v>11506</v>
      </c>
      <c r="I7278" s="3" t="s">
        <v>1461</v>
      </c>
      <c r="J7278" s="3" t="s">
        <v>34</v>
      </c>
      <c r="K7278" s="3">
        <v>1</v>
      </c>
      <c r="L7278" s="3" t="s">
        <v>3</v>
      </c>
      <c r="M7278" s="3" t="s">
        <v>19</v>
      </c>
      <c r="N7278" s="3" t="s">
        <v>2647</v>
      </c>
      <c r="O7278" s="1">
        <v>834</v>
      </c>
      <c r="P7278" s="3">
        <v>1</v>
      </c>
      <c r="Q7278" s="10">
        <f t="shared" si="467"/>
        <v>834</v>
      </c>
    </row>
    <row r="7279" spans="2:17" ht="20.25" customHeight="1">
      <c r="B7279" s="10" t="str">
        <f t="shared" si="464"/>
        <v>دستكش ضد برش سبك791</v>
      </c>
      <c r="C7279" s="10" t="str">
        <f t="shared" si="465"/>
        <v>دستكش ضد برش سبك1403/09/20791</v>
      </c>
      <c r="D7279" s="10" t="str">
        <f>IFERROR(IF(تحویلی!$E$1="","",IF(NOSA!O7279=تحویلی!$E$1,تحویلی!$E$1&amp;COUNTIF(NOSA!$O$1:O7279,تحویلی!$E$1),"")),"")</f>
        <v/>
      </c>
      <c r="E7279" s="10" t="str">
        <f t="shared" si="466"/>
        <v>11508791</v>
      </c>
      <c r="F7279" s="10" t="str">
        <f>IFERROR(VLOOKUP(I7279,DATABASE!$N:$O,2,FALSE),"")</f>
        <v>دستكش ضد برش سبك</v>
      </c>
      <c r="G7279" s="3" t="s">
        <v>3662</v>
      </c>
      <c r="H7279" s="3">
        <v>11508</v>
      </c>
      <c r="I7279" s="3" t="s">
        <v>1442</v>
      </c>
      <c r="J7279" s="3" t="s">
        <v>22</v>
      </c>
      <c r="K7279" s="3">
        <v>1</v>
      </c>
      <c r="L7279" s="3" t="s">
        <v>3</v>
      </c>
      <c r="M7279" s="3" t="s">
        <v>1089</v>
      </c>
      <c r="N7279" s="3" t="s">
        <v>1333</v>
      </c>
      <c r="O7279" s="1">
        <v>791</v>
      </c>
      <c r="P7279" s="3">
        <v>0</v>
      </c>
      <c r="Q7279" s="10">
        <f t="shared" si="467"/>
        <v>791</v>
      </c>
    </row>
    <row r="7280" spans="2:17" ht="20.25" customHeight="1">
      <c r="B7280" s="10" t="str">
        <f t="shared" si="464"/>
        <v>دستكش ضد برش سبك624</v>
      </c>
      <c r="C7280" s="10" t="str">
        <f t="shared" si="465"/>
        <v>دستكش ضد برش سبك1403/09/20624</v>
      </c>
      <c r="D7280" s="10" t="str">
        <f>IFERROR(IF(تحویلی!$E$1="","",IF(NOSA!O7280=تحویلی!$E$1,تحویلی!$E$1&amp;COUNTIF(NOSA!$O$1:O7280,تحویلی!$E$1),"")),"")</f>
        <v/>
      </c>
      <c r="E7280" s="10" t="str">
        <f t="shared" si="466"/>
        <v>11528624</v>
      </c>
      <c r="F7280" s="10" t="str">
        <f>IFERROR(VLOOKUP(I7280,DATABASE!$N:$O,2,FALSE),"")</f>
        <v>دستكش ضد برش سبك</v>
      </c>
      <c r="G7280" s="3" t="s">
        <v>3662</v>
      </c>
      <c r="H7280" s="3">
        <v>11528</v>
      </c>
      <c r="I7280" s="3" t="s">
        <v>1442</v>
      </c>
      <c r="J7280" s="3" t="s">
        <v>22</v>
      </c>
      <c r="K7280" s="3">
        <v>1</v>
      </c>
      <c r="L7280" s="3" t="s">
        <v>3</v>
      </c>
      <c r="M7280" s="3" t="s">
        <v>25</v>
      </c>
      <c r="N7280" s="3" t="s">
        <v>226</v>
      </c>
      <c r="O7280" s="1">
        <v>624</v>
      </c>
      <c r="P7280" s="3">
        <v>0</v>
      </c>
      <c r="Q7280" s="10">
        <f t="shared" si="467"/>
        <v>624</v>
      </c>
    </row>
    <row r="7281" spans="2:17" ht="20.25" customHeight="1">
      <c r="B7281" s="10" t="str">
        <f t="shared" si="464"/>
        <v>لباس كار كارشناسي254</v>
      </c>
      <c r="C7281" s="10" t="str">
        <f t="shared" si="465"/>
        <v>لباس كار كارشناسي1403/09/20254</v>
      </c>
      <c r="D7281" s="10" t="str">
        <f>IFERROR(IF(تحویلی!$E$1="","",IF(NOSA!O7281=تحویلی!$E$1,تحویلی!$E$1&amp;COUNTIF(NOSA!$O$1:O7281,تحویلی!$E$1),"")),"")</f>
        <v/>
      </c>
      <c r="E7281" s="10" t="str">
        <f t="shared" si="466"/>
        <v>11530254</v>
      </c>
      <c r="F7281" s="10" t="str">
        <f>IFERROR(VLOOKUP(I7281,DATABASE!$N:$O,2,FALSE),"")</f>
        <v>لباس كار كارشناسي</v>
      </c>
      <c r="G7281" s="3" t="s">
        <v>3662</v>
      </c>
      <c r="H7281" s="3">
        <v>11530</v>
      </c>
      <c r="I7281" s="3" t="s">
        <v>2346</v>
      </c>
      <c r="J7281" s="3" t="s">
        <v>3296</v>
      </c>
      <c r="K7281" s="3">
        <v>1</v>
      </c>
      <c r="L7281" s="3" t="s">
        <v>28</v>
      </c>
      <c r="M7281" s="3" t="s">
        <v>47</v>
      </c>
      <c r="N7281" s="3" t="s">
        <v>279</v>
      </c>
      <c r="O7281" s="1">
        <v>254</v>
      </c>
      <c r="P7281" s="3">
        <v>1</v>
      </c>
      <c r="Q7281" s="10">
        <f t="shared" si="467"/>
        <v>254</v>
      </c>
    </row>
    <row r="7282" spans="2:17" ht="20.25" customHeight="1">
      <c r="B7282" s="10" t="str">
        <f t="shared" si="464"/>
        <v>عينك كهربايي (روكلاهي)849</v>
      </c>
      <c r="C7282" s="10" t="str">
        <f t="shared" si="465"/>
        <v>عينك كهربايي (روكلاهي)1403/09/20849</v>
      </c>
      <c r="D7282" s="10" t="str">
        <f>IFERROR(IF(تحویلی!$E$1="","",IF(NOSA!O7282=تحویلی!$E$1,تحویلی!$E$1&amp;COUNTIF(NOSA!$O$1:O7282,تحویلی!$E$1),"")),"")</f>
        <v/>
      </c>
      <c r="E7282" s="10" t="str">
        <f t="shared" si="466"/>
        <v>11356849</v>
      </c>
      <c r="F7282" s="10" t="str">
        <f>IFERROR(VLOOKUP(I7282,DATABASE!$N:$O,2,FALSE),"")</f>
        <v>عينك كهربايي (روكلاهي)</v>
      </c>
      <c r="G7282" s="3" t="s">
        <v>3662</v>
      </c>
      <c r="H7282" s="3">
        <v>11356</v>
      </c>
      <c r="I7282" s="3" t="s">
        <v>1560</v>
      </c>
      <c r="J7282" s="3" t="s">
        <v>1561</v>
      </c>
      <c r="K7282" s="3">
        <v>1</v>
      </c>
      <c r="L7282" s="3" t="s">
        <v>8</v>
      </c>
      <c r="M7282" s="3" t="s">
        <v>4</v>
      </c>
      <c r="N7282" s="3" t="s">
        <v>305</v>
      </c>
      <c r="O7282" s="1">
        <v>849</v>
      </c>
      <c r="P7282" s="3">
        <v>1</v>
      </c>
      <c r="Q7282" s="10">
        <f t="shared" si="467"/>
        <v>849</v>
      </c>
    </row>
    <row r="7283" spans="2:17" ht="20.25" customHeight="1">
      <c r="B7283" s="10" t="str">
        <f t="shared" si="464"/>
        <v>دستكش ضد برش سبك849</v>
      </c>
      <c r="C7283" s="10" t="str">
        <f t="shared" si="465"/>
        <v>دستكش ضد برش سبك1403/09/20849</v>
      </c>
      <c r="D7283" s="10" t="str">
        <f>IFERROR(IF(تحویلی!$E$1="","",IF(NOSA!O7283=تحویلی!$E$1,تحویلی!$E$1&amp;COUNTIF(NOSA!$O$1:O7283,تحویلی!$E$1),"")),"")</f>
        <v/>
      </c>
      <c r="E7283" s="10" t="str">
        <f t="shared" si="466"/>
        <v>11356849</v>
      </c>
      <c r="F7283" s="10" t="str">
        <f>IFERROR(VLOOKUP(I7283,DATABASE!$N:$O,2,FALSE),"")</f>
        <v>دستكش ضد برش سبك</v>
      </c>
      <c r="G7283" s="3" t="s">
        <v>3662</v>
      </c>
      <c r="H7283" s="3">
        <v>11356</v>
      </c>
      <c r="I7283" s="3" t="s">
        <v>1442</v>
      </c>
      <c r="J7283" s="3" t="s">
        <v>22</v>
      </c>
      <c r="K7283" s="3">
        <v>1</v>
      </c>
      <c r="L7283" s="3" t="s">
        <v>3</v>
      </c>
      <c r="M7283" s="3" t="s">
        <v>4</v>
      </c>
      <c r="N7283" s="3" t="s">
        <v>305</v>
      </c>
      <c r="O7283" s="1">
        <v>849</v>
      </c>
      <c r="P7283" s="3">
        <v>0</v>
      </c>
      <c r="Q7283" s="10">
        <f t="shared" si="467"/>
        <v>849</v>
      </c>
    </row>
    <row r="7284" spans="2:17" ht="20.25" customHeight="1">
      <c r="B7284" s="10" t="str">
        <f t="shared" si="464"/>
        <v>دستكش ضد برش سبك475</v>
      </c>
      <c r="C7284" s="10" t="str">
        <f t="shared" si="465"/>
        <v>دستكش ضد برش سبك1403/09/20475</v>
      </c>
      <c r="D7284" s="10" t="str">
        <f>IFERROR(IF(تحویلی!$E$1="","",IF(NOSA!O7284=تحویلی!$E$1,تحویلی!$E$1&amp;COUNTIF(NOSA!$O$1:O7284,تحویلی!$E$1),"")),"")</f>
        <v/>
      </c>
      <c r="E7284" s="10" t="str">
        <f t="shared" si="466"/>
        <v>11356475</v>
      </c>
      <c r="F7284" s="10" t="str">
        <f>IFERROR(VLOOKUP(I7284,DATABASE!$N:$O,2,FALSE),"")</f>
        <v>دستكش ضد برش سبك</v>
      </c>
      <c r="G7284" s="3" t="s">
        <v>3662</v>
      </c>
      <c r="H7284" s="3">
        <v>11356</v>
      </c>
      <c r="I7284" s="3" t="s">
        <v>1442</v>
      </c>
      <c r="J7284" s="3" t="s">
        <v>22</v>
      </c>
      <c r="K7284" s="3">
        <v>1</v>
      </c>
      <c r="L7284" s="3" t="s">
        <v>3</v>
      </c>
      <c r="M7284" s="3" t="s">
        <v>4</v>
      </c>
      <c r="N7284" s="3" t="s">
        <v>731</v>
      </c>
      <c r="O7284" s="1">
        <v>475</v>
      </c>
      <c r="P7284" s="3">
        <v>0</v>
      </c>
      <c r="Q7284" s="10">
        <f t="shared" si="467"/>
        <v>475</v>
      </c>
    </row>
    <row r="7285" spans="2:17" ht="20.25" customHeight="1">
      <c r="B7285" s="10" t="str">
        <f t="shared" si="464"/>
        <v>دستكش كف مواد سبك567</v>
      </c>
      <c r="C7285" s="10" t="str">
        <f t="shared" si="465"/>
        <v>دستكش كف مواد سبك1403/09/20567</v>
      </c>
      <c r="D7285" s="10" t="str">
        <f>IFERROR(IF(تحویلی!$E$1="","",IF(NOSA!O7285=تحویلی!$E$1,تحویلی!$E$1&amp;COUNTIF(NOSA!$O$1:O7285,تحویلی!$E$1),"")),"")</f>
        <v/>
      </c>
      <c r="E7285" s="10" t="str">
        <f t="shared" si="466"/>
        <v>11537567</v>
      </c>
      <c r="F7285" s="10" t="str">
        <f>IFERROR(VLOOKUP(I7285,DATABASE!$N:$O,2,FALSE),"")</f>
        <v>دستكش كف مواد سبك</v>
      </c>
      <c r="G7285" s="3" t="s">
        <v>3662</v>
      </c>
      <c r="H7285" s="3">
        <v>11537</v>
      </c>
      <c r="I7285" s="3" t="s">
        <v>1456</v>
      </c>
      <c r="J7285" s="3" t="s">
        <v>2</v>
      </c>
      <c r="K7285" s="3">
        <v>1</v>
      </c>
      <c r="L7285" s="3" t="s">
        <v>3</v>
      </c>
      <c r="M7285" s="3" t="s">
        <v>19</v>
      </c>
      <c r="N7285" s="3" t="s">
        <v>71</v>
      </c>
      <c r="O7285" s="1">
        <v>567</v>
      </c>
      <c r="P7285" s="3">
        <v>0</v>
      </c>
      <c r="Q7285" s="10">
        <f t="shared" si="467"/>
        <v>567</v>
      </c>
    </row>
    <row r="7286" spans="2:17" ht="20.25" customHeight="1">
      <c r="B7286" s="10" t="str">
        <f t="shared" si="464"/>
        <v>نقاب تيره محافظ صورت معمولي768</v>
      </c>
      <c r="C7286" s="10" t="str">
        <f t="shared" si="465"/>
        <v>نقاب تيره محافظ صورت معمولي1403/09/20768</v>
      </c>
      <c r="D7286" s="10" t="str">
        <f>IFERROR(IF(تحویلی!$E$1="","",IF(NOSA!O7286=تحویلی!$E$1,تحویلی!$E$1&amp;COUNTIF(NOSA!$O$1:O7286,تحویلی!$E$1),"")),"")</f>
        <v/>
      </c>
      <c r="E7286" s="10" t="str">
        <f t="shared" si="466"/>
        <v>11538768</v>
      </c>
      <c r="F7286" s="10" t="str">
        <f>IFERROR(VLOOKUP(I7286,DATABASE!$N:$O,2,FALSE),"")</f>
        <v>نقاب تيره محافظ صورت معمولي</v>
      </c>
      <c r="G7286" s="3" t="s">
        <v>3662</v>
      </c>
      <c r="H7286" s="3">
        <v>11538</v>
      </c>
      <c r="I7286" s="3" t="s">
        <v>1557</v>
      </c>
      <c r="J7286" s="3" t="s">
        <v>115</v>
      </c>
      <c r="K7286" s="3">
        <v>1</v>
      </c>
      <c r="L7286" s="3" t="s">
        <v>8</v>
      </c>
      <c r="M7286" s="3" t="s">
        <v>25</v>
      </c>
      <c r="N7286" s="3" t="s">
        <v>1099</v>
      </c>
      <c r="O7286" s="1">
        <v>768</v>
      </c>
      <c r="P7286" s="3">
        <v>1</v>
      </c>
      <c r="Q7286" s="10">
        <f t="shared" si="467"/>
        <v>768</v>
      </c>
    </row>
    <row r="7287" spans="2:17" ht="20.25" customHeight="1">
      <c r="B7287" s="10" t="str">
        <f t="shared" si="464"/>
        <v>رابط فنري نقاب كلاه ايمني768</v>
      </c>
      <c r="C7287" s="10" t="str">
        <f t="shared" si="465"/>
        <v>رابط فنري نقاب كلاه ايمني1403/09/20768</v>
      </c>
      <c r="D7287" s="10" t="str">
        <f>IFERROR(IF(تحویلی!$E$1="","",IF(NOSA!O7287=تحویلی!$E$1,تحویلی!$E$1&amp;COUNTIF(NOSA!$O$1:O7287,تحویلی!$E$1),"")),"")</f>
        <v/>
      </c>
      <c r="E7287" s="10" t="str">
        <f t="shared" si="466"/>
        <v>11538768</v>
      </c>
      <c r="F7287" s="10" t="str">
        <f>IFERROR(VLOOKUP(I7287,DATABASE!$N:$O,2,FALSE),"")</f>
        <v>رابط فنري نقاب كلاه ايمني</v>
      </c>
      <c r="G7287" s="3" t="s">
        <v>3662</v>
      </c>
      <c r="H7287" s="3">
        <v>11538</v>
      </c>
      <c r="I7287" s="3" t="s">
        <v>1454</v>
      </c>
      <c r="J7287" s="3" t="s">
        <v>135</v>
      </c>
      <c r="K7287" s="3">
        <v>1</v>
      </c>
      <c r="L7287" s="3" t="s">
        <v>8</v>
      </c>
      <c r="M7287" s="3" t="s">
        <v>25</v>
      </c>
      <c r="N7287" s="3" t="s">
        <v>1099</v>
      </c>
      <c r="O7287" s="1">
        <v>768</v>
      </c>
      <c r="P7287" s="3">
        <v>1</v>
      </c>
      <c r="Q7287" s="10">
        <f t="shared" si="467"/>
        <v>768</v>
      </c>
    </row>
    <row r="7288" spans="2:17" ht="20.25" customHeight="1">
      <c r="B7288" s="10" t="str">
        <f t="shared" si="464"/>
        <v>دستكش كف مواد سبك653</v>
      </c>
      <c r="C7288" s="10" t="str">
        <f t="shared" si="465"/>
        <v>دستكش كف مواد سبك1403/09/21653</v>
      </c>
      <c r="D7288" s="10" t="str">
        <f>IFERROR(IF(تحویلی!$E$1="","",IF(NOSA!O7288=تحویلی!$E$1,تحویلی!$E$1&amp;COUNTIF(NOSA!$O$1:O7288,تحویلی!$E$1),"")),"")</f>
        <v/>
      </c>
      <c r="E7288" s="10" t="str">
        <f t="shared" si="466"/>
        <v>11540653</v>
      </c>
      <c r="F7288" s="10" t="str">
        <f>IFERROR(VLOOKUP(I7288,DATABASE!$N:$O,2,FALSE),"")</f>
        <v>دستكش كف مواد سبك</v>
      </c>
      <c r="G7288" s="3" t="s">
        <v>3663</v>
      </c>
      <c r="H7288" s="3">
        <v>11540</v>
      </c>
      <c r="I7288" s="3" t="s">
        <v>1456</v>
      </c>
      <c r="J7288" s="3" t="s">
        <v>2</v>
      </c>
      <c r="K7288" s="3">
        <v>1</v>
      </c>
      <c r="L7288" s="3" t="s">
        <v>3</v>
      </c>
      <c r="M7288" s="3" t="s">
        <v>19</v>
      </c>
      <c r="N7288" s="3" t="s">
        <v>106</v>
      </c>
      <c r="O7288" s="1">
        <v>653</v>
      </c>
      <c r="P7288" s="3">
        <v>0</v>
      </c>
      <c r="Q7288" s="10">
        <f t="shared" si="467"/>
        <v>653</v>
      </c>
    </row>
    <row r="7289" spans="2:17" ht="20.25" customHeight="1">
      <c r="B7289" s="10" t="str">
        <f t="shared" si="464"/>
        <v>دستكش كف مواد سبك718</v>
      </c>
      <c r="C7289" s="10" t="str">
        <f t="shared" si="465"/>
        <v>دستكش كف مواد سبك1403/09/21718</v>
      </c>
      <c r="D7289" s="10" t="str">
        <f>IFERROR(IF(تحویلی!$E$1="","",IF(NOSA!O7289=تحویلی!$E$1,تحویلی!$E$1&amp;COUNTIF(NOSA!$O$1:O7289,تحویلی!$E$1),"")),"")</f>
        <v/>
      </c>
      <c r="E7289" s="10" t="str">
        <f t="shared" si="466"/>
        <v>11540718</v>
      </c>
      <c r="F7289" s="10" t="str">
        <f>IFERROR(VLOOKUP(I7289,DATABASE!$N:$O,2,FALSE),"")</f>
        <v>دستكش كف مواد سبك</v>
      </c>
      <c r="G7289" s="3" t="s">
        <v>3663</v>
      </c>
      <c r="H7289" s="3">
        <v>11540</v>
      </c>
      <c r="I7289" s="3" t="s">
        <v>1456</v>
      </c>
      <c r="J7289" s="3" t="s">
        <v>2</v>
      </c>
      <c r="K7289" s="3">
        <v>1</v>
      </c>
      <c r="L7289" s="3" t="s">
        <v>3</v>
      </c>
      <c r="M7289" s="3" t="s">
        <v>19</v>
      </c>
      <c r="N7289" s="3" t="s">
        <v>4038</v>
      </c>
      <c r="O7289" s="1">
        <v>718</v>
      </c>
      <c r="P7289" s="3">
        <v>0</v>
      </c>
      <c r="Q7289" s="10">
        <f t="shared" si="467"/>
        <v>718</v>
      </c>
    </row>
    <row r="7290" spans="2:17" ht="20.25" customHeight="1">
      <c r="B7290" s="10" t="str">
        <f t="shared" si="464"/>
        <v>دستكش كف مواد سبك584</v>
      </c>
      <c r="C7290" s="10" t="str">
        <f t="shared" si="465"/>
        <v>دستكش كف مواد سبك1403/09/21584</v>
      </c>
      <c r="D7290" s="10" t="str">
        <f>IFERROR(IF(تحویلی!$E$1="","",IF(NOSA!O7290=تحویلی!$E$1,تحویلی!$E$1&amp;COUNTIF(NOSA!$O$1:O7290,تحویلی!$E$1),"")),"")</f>
        <v/>
      </c>
      <c r="E7290" s="10" t="str">
        <f t="shared" si="466"/>
        <v>11540584</v>
      </c>
      <c r="F7290" s="10" t="str">
        <f>IFERROR(VLOOKUP(I7290,DATABASE!$N:$O,2,FALSE),"")</f>
        <v>دستكش كف مواد سبك</v>
      </c>
      <c r="G7290" s="3" t="s">
        <v>3663</v>
      </c>
      <c r="H7290" s="3">
        <v>11540</v>
      </c>
      <c r="I7290" s="3" t="s">
        <v>1456</v>
      </c>
      <c r="J7290" s="3" t="s">
        <v>2</v>
      </c>
      <c r="K7290" s="3">
        <v>1</v>
      </c>
      <c r="L7290" s="3" t="s">
        <v>3</v>
      </c>
      <c r="M7290" s="3" t="s">
        <v>19</v>
      </c>
      <c r="N7290" s="3" t="s">
        <v>1129</v>
      </c>
      <c r="O7290" s="1">
        <v>584</v>
      </c>
      <c r="P7290" s="3">
        <v>0</v>
      </c>
      <c r="Q7290" s="10">
        <f t="shared" si="467"/>
        <v>584</v>
      </c>
    </row>
    <row r="7291" spans="2:17" ht="20.25" customHeight="1">
      <c r="B7291" s="10" t="str">
        <f t="shared" si="464"/>
        <v>دستكش كف مواد سبك930</v>
      </c>
      <c r="C7291" s="10" t="str">
        <f t="shared" si="465"/>
        <v>دستكش كف مواد سبك1403/09/21930</v>
      </c>
      <c r="D7291" s="10" t="str">
        <f>IFERROR(IF(تحویلی!$E$1="","",IF(NOSA!O7291=تحویلی!$E$1,تحویلی!$E$1&amp;COUNTIF(NOSA!$O$1:O7291,تحویلی!$E$1),"")),"")</f>
        <v/>
      </c>
      <c r="E7291" s="10" t="str">
        <f t="shared" si="466"/>
        <v>11540930</v>
      </c>
      <c r="F7291" s="10" t="str">
        <f>IFERROR(VLOOKUP(I7291,DATABASE!$N:$O,2,FALSE),"")</f>
        <v>دستكش كف مواد سبك</v>
      </c>
      <c r="G7291" s="3" t="s">
        <v>3663</v>
      </c>
      <c r="H7291" s="3">
        <v>11540</v>
      </c>
      <c r="I7291" s="3" t="s">
        <v>1456</v>
      </c>
      <c r="J7291" s="3" t="s">
        <v>2</v>
      </c>
      <c r="K7291" s="3">
        <v>1</v>
      </c>
      <c r="L7291" s="3" t="s">
        <v>3</v>
      </c>
      <c r="M7291" s="3" t="s">
        <v>19</v>
      </c>
      <c r="N7291" s="3" t="s">
        <v>4034</v>
      </c>
      <c r="O7291" s="1">
        <v>930</v>
      </c>
      <c r="P7291" s="3">
        <v>0</v>
      </c>
      <c r="Q7291" s="10">
        <f t="shared" si="467"/>
        <v>930</v>
      </c>
    </row>
    <row r="7292" spans="2:17" ht="20.25" customHeight="1">
      <c r="B7292" s="10" t="str">
        <f t="shared" si="464"/>
        <v>دستكش ضد برش سبك751</v>
      </c>
      <c r="C7292" s="10" t="str">
        <f t="shared" si="465"/>
        <v>دستكش ضد برش سبك1403/09/21751</v>
      </c>
      <c r="D7292" s="10" t="str">
        <f>IFERROR(IF(تحویلی!$E$1="","",IF(NOSA!O7292=تحویلی!$E$1,تحویلی!$E$1&amp;COUNTIF(NOSA!$O$1:O7292,تحویلی!$E$1),"")),"")</f>
        <v/>
      </c>
      <c r="E7292" s="10" t="str">
        <f t="shared" si="466"/>
        <v>11546751</v>
      </c>
      <c r="F7292" s="10" t="str">
        <f>IFERROR(VLOOKUP(I7292,DATABASE!$N:$O,2,FALSE),"")</f>
        <v>دستكش ضد برش سبك</v>
      </c>
      <c r="G7292" s="3" t="s">
        <v>3663</v>
      </c>
      <c r="H7292" s="3">
        <v>11546</v>
      </c>
      <c r="I7292" s="3" t="s">
        <v>1442</v>
      </c>
      <c r="J7292" s="3" t="s">
        <v>22</v>
      </c>
      <c r="K7292" s="3">
        <v>1</v>
      </c>
      <c r="L7292" s="3" t="s">
        <v>3</v>
      </c>
      <c r="M7292" s="3" t="s">
        <v>9</v>
      </c>
      <c r="N7292" s="3" t="s">
        <v>2709</v>
      </c>
      <c r="O7292" s="1">
        <v>751</v>
      </c>
      <c r="P7292" s="3">
        <v>0</v>
      </c>
      <c r="Q7292" s="10">
        <f t="shared" si="467"/>
        <v>751</v>
      </c>
    </row>
    <row r="7293" spans="2:17" ht="20.25" customHeight="1">
      <c r="B7293" s="10" t="str">
        <f t="shared" si="464"/>
        <v>دستكش ضد برش سبك776</v>
      </c>
      <c r="C7293" s="10" t="str">
        <f t="shared" si="465"/>
        <v>دستكش ضد برش سبك1403/09/21776</v>
      </c>
      <c r="D7293" s="10" t="str">
        <f>IFERROR(IF(تحویلی!$E$1="","",IF(NOSA!O7293=تحویلی!$E$1,تحویلی!$E$1&amp;COUNTIF(NOSA!$O$1:O7293,تحویلی!$E$1),"")),"")</f>
        <v/>
      </c>
      <c r="E7293" s="10" t="str">
        <f t="shared" si="466"/>
        <v>11547776</v>
      </c>
      <c r="F7293" s="10" t="str">
        <f>IFERROR(VLOOKUP(I7293,DATABASE!$N:$O,2,FALSE),"")</f>
        <v>دستكش ضد برش سبك</v>
      </c>
      <c r="G7293" s="3" t="s">
        <v>3663</v>
      </c>
      <c r="H7293" s="3">
        <v>11547</v>
      </c>
      <c r="I7293" s="3" t="s">
        <v>1442</v>
      </c>
      <c r="J7293" s="3" t="s">
        <v>22</v>
      </c>
      <c r="K7293" s="3">
        <v>1</v>
      </c>
      <c r="L7293" s="3" t="s">
        <v>3</v>
      </c>
      <c r="M7293" s="3" t="s">
        <v>9</v>
      </c>
      <c r="N7293" s="3" t="s">
        <v>2710</v>
      </c>
      <c r="O7293" s="1">
        <v>776</v>
      </c>
      <c r="P7293" s="3">
        <v>0</v>
      </c>
      <c r="Q7293" s="10">
        <f t="shared" si="467"/>
        <v>776</v>
      </c>
    </row>
    <row r="7294" spans="2:17" ht="20.25" customHeight="1">
      <c r="B7294" s="10" t="str">
        <f t="shared" si="464"/>
        <v>گوشي اير پلاگ694</v>
      </c>
      <c r="C7294" s="10" t="str">
        <f t="shared" si="465"/>
        <v>گوشي اير پلاگ1403/09/21694</v>
      </c>
      <c r="D7294" s="10" t="str">
        <f>IFERROR(IF(تحویلی!$E$1="","",IF(NOSA!O7294=تحویلی!$E$1,تحویلی!$E$1&amp;COUNTIF(NOSA!$O$1:O7294,تحویلی!$E$1),"")),"")</f>
        <v/>
      </c>
      <c r="E7294" s="10" t="str">
        <f t="shared" si="466"/>
        <v>11551694</v>
      </c>
      <c r="F7294" s="10" t="str">
        <f>IFERROR(VLOOKUP(I7294,DATABASE!$N:$O,2,FALSE),"")</f>
        <v>گوشي اير پلاگ</v>
      </c>
      <c r="G7294" s="3" t="s">
        <v>3663</v>
      </c>
      <c r="H7294" s="3">
        <v>11551</v>
      </c>
      <c r="I7294" s="3" t="s">
        <v>1581</v>
      </c>
      <c r="J7294" s="3" t="s">
        <v>124</v>
      </c>
      <c r="K7294" s="3">
        <v>1</v>
      </c>
      <c r="L7294" s="3" t="s">
        <v>8</v>
      </c>
      <c r="M7294" s="3" t="s">
        <v>47</v>
      </c>
      <c r="N7294" s="3" t="s">
        <v>2879</v>
      </c>
      <c r="O7294" s="1">
        <v>694</v>
      </c>
      <c r="P7294" s="3">
        <v>0</v>
      </c>
      <c r="Q7294" s="10">
        <f t="shared" si="467"/>
        <v>694</v>
      </c>
    </row>
    <row r="7295" spans="2:17" ht="20.25" customHeight="1">
      <c r="B7295" s="10" t="str">
        <f t="shared" si="464"/>
        <v>دستكش ضد برش سبك694</v>
      </c>
      <c r="C7295" s="10" t="str">
        <f t="shared" si="465"/>
        <v>دستكش ضد برش سبك1403/09/21694</v>
      </c>
      <c r="D7295" s="10" t="str">
        <f>IFERROR(IF(تحویلی!$E$1="","",IF(NOSA!O7295=تحویلی!$E$1,تحویلی!$E$1&amp;COUNTIF(NOSA!$O$1:O7295,تحویلی!$E$1),"")),"")</f>
        <v/>
      </c>
      <c r="E7295" s="10" t="str">
        <f t="shared" si="466"/>
        <v>11551694</v>
      </c>
      <c r="F7295" s="10" t="str">
        <f>IFERROR(VLOOKUP(I7295,DATABASE!$N:$O,2,FALSE),"")</f>
        <v>دستكش ضد برش سبك</v>
      </c>
      <c r="G7295" s="3" t="s">
        <v>3663</v>
      </c>
      <c r="H7295" s="3">
        <v>11551</v>
      </c>
      <c r="I7295" s="3" t="s">
        <v>1442</v>
      </c>
      <c r="J7295" s="3" t="s">
        <v>22</v>
      </c>
      <c r="K7295" s="3">
        <v>1</v>
      </c>
      <c r="L7295" s="3" t="s">
        <v>3</v>
      </c>
      <c r="M7295" s="3" t="s">
        <v>47</v>
      </c>
      <c r="N7295" s="3" t="s">
        <v>2879</v>
      </c>
      <c r="O7295" s="1">
        <v>694</v>
      </c>
      <c r="P7295" s="3">
        <v>0</v>
      </c>
      <c r="Q7295" s="10">
        <f t="shared" si="467"/>
        <v>694</v>
      </c>
    </row>
    <row r="7296" spans="2:17" ht="20.25" customHeight="1">
      <c r="B7296" s="10" t="str">
        <f t="shared" si="464"/>
        <v>لباس كار ديرسوز(بلوز و شلوار)55</v>
      </c>
      <c r="C7296" s="10" t="str">
        <f t="shared" si="465"/>
        <v>لباس كار ديرسوز(بلوز و شلوار)1403/09/2155</v>
      </c>
      <c r="D7296" s="10" t="str">
        <f>IFERROR(IF(تحویلی!$E$1="","",IF(NOSA!O7296=تحویلی!$E$1,تحویلی!$E$1&amp;COUNTIF(NOSA!$O$1:O7296,تحویلی!$E$1),"")),"")</f>
        <v/>
      </c>
      <c r="E7296" s="10" t="str">
        <f t="shared" si="466"/>
        <v>1155555</v>
      </c>
      <c r="F7296" s="10" t="str">
        <f>IFERROR(VLOOKUP(I7296,DATABASE!$N:$O,2,FALSE),"")</f>
        <v>لباس كار ديرسوز(بلوز و شلوار)</v>
      </c>
      <c r="G7296" s="3" t="s">
        <v>3663</v>
      </c>
      <c r="H7296" s="3">
        <v>11555</v>
      </c>
      <c r="I7296" s="3" t="s">
        <v>1478</v>
      </c>
      <c r="J7296" s="3" t="s">
        <v>1711</v>
      </c>
      <c r="K7296" s="3">
        <v>1</v>
      </c>
      <c r="L7296" s="3" t="s">
        <v>28</v>
      </c>
      <c r="M7296" s="3" t="s">
        <v>19</v>
      </c>
      <c r="N7296" s="3" t="s">
        <v>3286</v>
      </c>
      <c r="O7296" s="1">
        <v>55</v>
      </c>
      <c r="P7296" s="3">
        <v>0</v>
      </c>
      <c r="Q7296" s="10">
        <f t="shared" si="467"/>
        <v>55</v>
      </c>
    </row>
    <row r="7297" spans="2:17" ht="20.25" customHeight="1">
      <c r="B7297" s="10" t="str">
        <f t="shared" si="464"/>
        <v>پوتين ايمني نسوز55</v>
      </c>
      <c r="C7297" s="10" t="str">
        <f t="shared" si="465"/>
        <v>پوتين ايمني نسوز1403/09/2155</v>
      </c>
      <c r="D7297" s="10" t="str">
        <f>IFERROR(IF(تحویلی!$E$1="","",IF(NOSA!O7297=تحویلی!$E$1,تحویلی!$E$1&amp;COUNTIF(NOSA!$O$1:O7297,تحویلی!$E$1),"")),"")</f>
        <v/>
      </c>
      <c r="E7297" s="10" t="str">
        <f t="shared" si="466"/>
        <v>1155555</v>
      </c>
      <c r="F7297" s="10" t="str">
        <f>IFERROR(VLOOKUP(I7297,DATABASE!$N:$O,2,FALSE),"")</f>
        <v>پوتين ايمني نسوز</v>
      </c>
      <c r="G7297" s="3" t="s">
        <v>3663</v>
      </c>
      <c r="H7297" s="3">
        <v>11555</v>
      </c>
      <c r="I7297" s="3" t="s">
        <v>1528</v>
      </c>
      <c r="J7297" s="3" t="s">
        <v>1654</v>
      </c>
      <c r="K7297" s="3">
        <v>1</v>
      </c>
      <c r="L7297" s="3" t="s">
        <v>3</v>
      </c>
      <c r="M7297" s="3" t="s">
        <v>19</v>
      </c>
      <c r="N7297" s="3" t="s">
        <v>3286</v>
      </c>
      <c r="O7297" s="1">
        <v>55</v>
      </c>
      <c r="P7297" s="3">
        <v>0</v>
      </c>
      <c r="Q7297" s="10">
        <f t="shared" si="467"/>
        <v>55</v>
      </c>
    </row>
    <row r="7298" spans="2:17" ht="20.25" customHeight="1">
      <c r="B7298" s="10" t="str">
        <f t="shared" si="464"/>
        <v>دستكش ضد برش سبك55</v>
      </c>
      <c r="C7298" s="10" t="str">
        <f t="shared" si="465"/>
        <v>دستكش ضد برش سبك1403/09/2155</v>
      </c>
      <c r="D7298" s="10" t="str">
        <f>IFERROR(IF(تحویلی!$E$1="","",IF(NOSA!O7298=تحویلی!$E$1,تحویلی!$E$1&amp;COUNTIF(NOSA!$O$1:O7298,تحویلی!$E$1),"")),"")</f>
        <v/>
      </c>
      <c r="E7298" s="10" t="str">
        <f t="shared" si="466"/>
        <v>1155555</v>
      </c>
      <c r="F7298" s="10" t="str">
        <f>IFERROR(VLOOKUP(I7298,DATABASE!$N:$O,2,FALSE),"")</f>
        <v>دستكش ضد برش سبك</v>
      </c>
      <c r="G7298" s="3" t="s">
        <v>3663</v>
      </c>
      <c r="H7298" s="3">
        <v>11555</v>
      </c>
      <c r="I7298" s="3" t="s">
        <v>1442</v>
      </c>
      <c r="J7298" s="3" t="s">
        <v>22</v>
      </c>
      <c r="K7298" s="3">
        <v>1</v>
      </c>
      <c r="L7298" s="3" t="s">
        <v>3</v>
      </c>
      <c r="M7298" s="3" t="s">
        <v>19</v>
      </c>
      <c r="N7298" s="3" t="s">
        <v>3286</v>
      </c>
      <c r="O7298" s="1">
        <v>55</v>
      </c>
      <c r="P7298" s="3">
        <v>0</v>
      </c>
      <c r="Q7298" s="10">
        <f t="shared" si="467"/>
        <v>55</v>
      </c>
    </row>
    <row r="7299" spans="2:17" ht="20.25" customHeight="1">
      <c r="B7299" s="10" t="str">
        <f t="shared" si="464"/>
        <v>دستكش ضد برش سبك885</v>
      </c>
      <c r="C7299" s="10" t="str">
        <f t="shared" si="465"/>
        <v>دستكش ضد برش سبك1403/09/21885</v>
      </c>
      <c r="D7299" s="10" t="str">
        <f>IFERROR(IF(تحویلی!$E$1="","",IF(NOSA!O7299=تحویلی!$E$1,تحویلی!$E$1&amp;COUNTIF(NOSA!$O$1:O7299,تحویلی!$E$1),"")),"")</f>
        <v/>
      </c>
      <c r="E7299" s="10" t="str">
        <f t="shared" si="466"/>
        <v>11556885</v>
      </c>
      <c r="F7299" s="10" t="str">
        <f>IFERROR(VLOOKUP(I7299,DATABASE!$N:$O,2,FALSE),"")</f>
        <v>دستكش ضد برش سبك</v>
      </c>
      <c r="G7299" s="3" t="s">
        <v>3663</v>
      </c>
      <c r="H7299" s="3">
        <v>11556</v>
      </c>
      <c r="I7299" s="3" t="s">
        <v>1442</v>
      </c>
      <c r="J7299" s="3" t="s">
        <v>22</v>
      </c>
      <c r="K7299" s="3">
        <v>1</v>
      </c>
      <c r="L7299" s="3" t="s">
        <v>3</v>
      </c>
      <c r="M7299" s="3" t="s">
        <v>9</v>
      </c>
      <c r="N7299" s="3" t="s">
        <v>4039</v>
      </c>
      <c r="O7299" s="1">
        <v>885</v>
      </c>
      <c r="P7299" s="3">
        <v>0</v>
      </c>
      <c r="Q7299" s="10">
        <f t="shared" si="467"/>
        <v>885</v>
      </c>
    </row>
    <row r="7300" spans="2:17" ht="20.25" customHeight="1">
      <c r="B7300" s="10" t="str">
        <f t="shared" si="464"/>
        <v>لباس زير زمستاني- بلوز و شلوار40</v>
      </c>
      <c r="C7300" s="10" t="str">
        <f t="shared" si="465"/>
        <v>لباس زير زمستاني- بلوز و شلوار1403/09/2140</v>
      </c>
      <c r="D7300" s="10" t="str">
        <f>IFERROR(IF(تحویلی!$E$1="","",IF(NOSA!O7300=تحویلی!$E$1,تحویلی!$E$1&amp;COUNTIF(NOSA!$O$1:O7300,تحویلی!$E$1),"")),"")</f>
        <v/>
      </c>
      <c r="E7300" s="10" t="str">
        <f t="shared" si="466"/>
        <v>1157340</v>
      </c>
      <c r="F7300" s="10" t="str">
        <f>IFERROR(VLOOKUP(I7300,DATABASE!$N:$O,2,FALSE),"")</f>
        <v>لباس زير زمستاني- بلوز و شلوار</v>
      </c>
      <c r="G7300" s="3" t="s">
        <v>3663</v>
      </c>
      <c r="H7300" s="3">
        <v>11573</v>
      </c>
      <c r="I7300" s="3" t="s">
        <v>2361</v>
      </c>
      <c r="J7300" s="3" t="s">
        <v>2826</v>
      </c>
      <c r="K7300" s="3">
        <v>1</v>
      </c>
      <c r="L7300" s="3" t="s">
        <v>28</v>
      </c>
      <c r="M7300" s="3" t="s">
        <v>202</v>
      </c>
      <c r="N7300" s="3" t="s">
        <v>985</v>
      </c>
      <c r="O7300" s="1">
        <v>40</v>
      </c>
      <c r="P7300" s="3">
        <v>0</v>
      </c>
      <c r="Q7300" s="10">
        <f t="shared" si="467"/>
        <v>40</v>
      </c>
    </row>
    <row r="7301" spans="2:17" ht="20.25" customHeight="1">
      <c r="B7301" s="10" t="str">
        <f t="shared" si="464"/>
        <v>دستكش كف مواد سبك822</v>
      </c>
      <c r="C7301" s="10" t="str">
        <f t="shared" si="465"/>
        <v>دستكش كف مواد سبك1403/09/21822</v>
      </c>
      <c r="D7301" s="10" t="str">
        <f>IFERROR(IF(تحویلی!$E$1="","",IF(NOSA!O7301=تحویلی!$E$1,تحویلی!$E$1&amp;COUNTIF(NOSA!$O$1:O7301,تحویلی!$E$1),"")),"")</f>
        <v/>
      </c>
      <c r="E7301" s="10" t="str">
        <f t="shared" si="466"/>
        <v>11587822</v>
      </c>
      <c r="F7301" s="10" t="str">
        <f>IFERROR(VLOOKUP(I7301,DATABASE!$N:$O,2,FALSE),"")</f>
        <v>دستكش كف مواد سبك</v>
      </c>
      <c r="G7301" s="3" t="s">
        <v>3663</v>
      </c>
      <c r="H7301" s="3">
        <v>11587</v>
      </c>
      <c r="I7301" s="3" t="s">
        <v>1456</v>
      </c>
      <c r="J7301" s="3" t="s">
        <v>2</v>
      </c>
      <c r="K7301" s="3">
        <v>1</v>
      </c>
      <c r="L7301" s="3" t="s">
        <v>3</v>
      </c>
      <c r="M7301" s="3" t="s">
        <v>47</v>
      </c>
      <c r="N7301" s="3" t="s">
        <v>2756</v>
      </c>
      <c r="O7301" s="1">
        <v>822</v>
      </c>
      <c r="P7301" s="3">
        <v>0</v>
      </c>
      <c r="Q7301" s="10">
        <f t="shared" si="467"/>
        <v>822</v>
      </c>
    </row>
    <row r="7302" spans="2:17" ht="20.25" customHeight="1">
      <c r="B7302" s="10" t="str">
        <f t="shared" si="464"/>
        <v>كلاه ايمني70</v>
      </c>
      <c r="C7302" s="10" t="str">
        <f t="shared" si="465"/>
        <v>كلاه ايمني1403/09/2270</v>
      </c>
      <c r="D7302" s="10" t="str">
        <f>IFERROR(IF(تحویلی!$E$1="","",IF(NOSA!O7302=تحویلی!$E$1,تحویلی!$E$1&amp;COUNTIF(NOSA!$O$1:O7302,تحویلی!$E$1),"")),"")</f>
        <v/>
      </c>
      <c r="E7302" s="10" t="str">
        <f t="shared" si="466"/>
        <v>1159270</v>
      </c>
      <c r="F7302" s="10" t="str">
        <f>IFERROR(VLOOKUP(I7302,DATABASE!$N:$O,2,FALSE),"")</f>
        <v>كلاه ايمني</v>
      </c>
      <c r="G7302" s="3" t="s">
        <v>3664</v>
      </c>
      <c r="H7302" s="3">
        <v>11592</v>
      </c>
      <c r="I7302" s="3" t="s">
        <v>1505</v>
      </c>
      <c r="J7302" s="3" t="s">
        <v>1628</v>
      </c>
      <c r="K7302" s="3">
        <v>1</v>
      </c>
      <c r="L7302" s="3" t="s">
        <v>8</v>
      </c>
      <c r="M7302" s="3" t="s">
        <v>9</v>
      </c>
      <c r="N7302" s="3" t="s">
        <v>688</v>
      </c>
      <c r="O7302" s="1">
        <v>70</v>
      </c>
      <c r="P7302" s="3">
        <v>0</v>
      </c>
      <c r="Q7302" s="10">
        <f t="shared" si="467"/>
        <v>70</v>
      </c>
    </row>
    <row r="7303" spans="2:17" ht="20.25" customHeight="1">
      <c r="B7303" s="10" t="str">
        <f t="shared" si="464"/>
        <v>دستكش ضد برش سبك862</v>
      </c>
      <c r="C7303" s="10" t="str">
        <f t="shared" si="465"/>
        <v>دستكش ضد برش سبك1403/09/22862</v>
      </c>
      <c r="D7303" s="10" t="str">
        <f>IFERROR(IF(تحویلی!$E$1="","",IF(NOSA!O7303=تحویلی!$E$1,تحویلی!$E$1&amp;COUNTIF(NOSA!$O$1:O7303,تحویلی!$E$1),"")),"")</f>
        <v/>
      </c>
      <c r="E7303" s="10" t="str">
        <f t="shared" si="466"/>
        <v>11593862</v>
      </c>
      <c r="F7303" s="10" t="str">
        <f>IFERROR(VLOOKUP(I7303,DATABASE!$N:$O,2,FALSE),"")</f>
        <v>دستكش ضد برش سبك</v>
      </c>
      <c r="G7303" s="3" t="s">
        <v>3664</v>
      </c>
      <c r="H7303" s="3">
        <v>11593</v>
      </c>
      <c r="I7303" s="3" t="s">
        <v>1442</v>
      </c>
      <c r="J7303" s="3" t="s">
        <v>22</v>
      </c>
      <c r="K7303" s="3">
        <v>1</v>
      </c>
      <c r="L7303" s="3" t="s">
        <v>3</v>
      </c>
      <c r="M7303" s="3" t="s">
        <v>47</v>
      </c>
      <c r="N7303" s="3" t="s">
        <v>2892</v>
      </c>
      <c r="O7303" s="1">
        <v>862</v>
      </c>
      <c r="P7303" s="3">
        <v>0</v>
      </c>
      <c r="Q7303" s="10">
        <f t="shared" si="467"/>
        <v>862</v>
      </c>
    </row>
    <row r="7304" spans="2:17" ht="20.25" customHeight="1">
      <c r="B7304" s="10" t="str">
        <f t="shared" si="464"/>
        <v>دستكش ضد برش سبك933</v>
      </c>
      <c r="C7304" s="10" t="str">
        <f t="shared" si="465"/>
        <v>دستكش ضد برش سبك1403/09/22933</v>
      </c>
      <c r="D7304" s="10" t="str">
        <f>IFERROR(IF(تحویلی!$E$1="","",IF(NOSA!O7304=تحویلی!$E$1,تحویلی!$E$1&amp;COUNTIF(NOSA!$O$1:O7304,تحویلی!$E$1),"")),"")</f>
        <v/>
      </c>
      <c r="E7304" s="10" t="str">
        <f t="shared" si="466"/>
        <v>11595933</v>
      </c>
      <c r="F7304" s="10" t="str">
        <f>IFERROR(VLOOKUP(I7304,DATABASE!$N:$O,2,FALSE),"")</f>
        <v>دستكش ضد برش سبك</v>
      </c>
      <c r="G7304" s="3" t="s">
        <v>3664</v>
      </c>
      <c r="H7304" s="3">
        <v>11595</v>
      </c>
      <c r="I7304" s="3" t="s">
        <v>1442</v>
      </c>
      <c r="J7304" s="3" t="s">
        <v>22</v>
      </c>
      <c r="K7304" s="3">
        <v>1</v>
      </c>
      <c r="L7304" s="3" t="s">
        <v>3</v>
      </c>
      <c r="M7304" s="3" t="s">
        <v>47</v>
      </c>
      <c r="N7304" s="3" t="s">
        <v>3548</v>
      </c>
      <c r="O7304" s="1">
        <v>933</v>
      </c>
      <c r="P7304" s="3">
        <v>0</v>
      </c>
      <c r="Q7304" s="10">
        <f t="shared" si="467"/>
        <v>933</v>
      </c>
    </row>
    <row r="7305" spans="2:17" ht="20.25" customHeight="1">
      <c r="B7305" s="10" t="str">
        <f t="shared" si="464"/>
        <v>لباس زير زمستاني- بلوز و شلوار795</v>
      </c>
      <c r="C7305" s="10" t="str">
        <f t="shared" si="465"/>
        <v>لباس زير زمستاني- بلوز و شلوار1403/09/22795</v>
      </c>
      <c r="D7305" s="10" t="str">
        <f>IFERROR(IF(تحویلی!$E$1="","",IF(NOSA!O7305=تحویلی!$E$1,تحویلی!$E$1&amp;COUNTIF(NOSA!$O$1:O7305,تحویلی!$E$1),"")),"")</f>
        <v/>
      </c>
      <c r="E7305" s="10" t="str">
        <f t="shared" si="466"/>
        <v>11596795</v>
      </c>
      <c r="F7305" s="10" t="str">
        <f>IFERROR(VLOOKUP(I7305,DATABASE!$N:$O,2,FALSE),"")</f>
        <v>لباس زير زمستاني- بلوز و شلوار</v>
      </c>
      <c r="G7305" s="3" t="s">
        <v>3664</v>
      </c>
      <c r="H7305" s="3">
        <v>11596</v>
      </c>
      <c r="I7305" s="3" t="s">
        <v>2361</v>
      </c>
      <c r="J7305" s="3" t="s">
        <v>2826</v>
      </c>
      <c r="K7305" s="3">
        <v>1</v>
      </c>
      <c r="L7305" s="3" t="s">
        <v>28</v>
      </c>
      <c r="M7305" s="3" t="s">
        <v>202</v>
      </c>
      <c r="N7305" s="3" t="s">
        <v>4040</v>
      </c>
      <c r="O7305" s="1">
        <v>795</v>
      </c>
      <c r="P7305" s="3">
        <v>0</v>
      </c>
      <c r="Q7305" s="10">
        <f t="shared" si="467"/>
        <v>795</v>
      </c>
    </row>
    <row r="7306" spans="2:17" ht="20.25" customHeight="1">
      <c r="B7306" s="10" t="str">
        <f t="shared" si="464"/>
        <v>دستكش ضد برش سبك869</v>
      </c>
      <c r="C7306" s="10" t="str">
        <f t="shared" si="465"/>
        <v>دستكش ضد برش سبك1403/09/22869</v>
      </c>
      <c r="D7306" s="10" t="str">
        <f>IFERROR(IF(تحویلی!$E$1="","",IF(NOSA!O7306=تحویلی!$E$1,تحویلی!$E$1&amp;COUNTIF(NOSA!$O$1:O7306,تحویلی!$E$1),"")),"")</f>
        <v/>
      </c>
      <c r="E7306" s="10" t="str">
        <f t="shared" si="466"/>
        <v>11598869</v>
      </c>
      <c r="F7306" s="10" t="str">
        <f>IFERROR(VLOOKUP(I7306,DATABASE!$N:$O,2,FALSE),"")</f>
        <v>دستكش ضد برش سبك</v>
      </c>
      <c r="G7306" s="3" t="s">
        <v>3664</v>
      </c>
      <c r="H7306" s="3">
        <v>11598</v>
      </c>
      <c r="I7306" s="3" t="s">
        <v>1442</v>
      </c>
      <c r="J7306" s="3" t="s">
        <v>22</v>
      </c>
      <c r="K7306" s="3">
        <v>1</v>
      </c>
      <c r="L7306" s="3" t="s">
        <v>3</v>
      </c>
      <c r="M7306" s="3" t="s">
        <v>19</v>
      </c>
      <c r="N7306" s="3" t="s">
        <v>3327</v>
      </c>
      <c r="O7306" s="1">
        <v>869</v>
      </c>
      <c r="P7306" s="3">
        <v>0</v>
      </c>
      <c r="Q7306" s="10">
        <f t="shared" si="467"/>
        <v>869</v>
      </c>
    </row>
    <row r="7307" spans="2:17" ht="20.25" customHeight="1">
      <c r="B7307" s="10" t="str">
        <f t="shared" si="464"/>
        <v>لباس زير زمستاني- بلوز و شلوار748</v>
      </c>
      <c r="C7307" s="10" t="str">
        <f t="shared" si="465"/>
        <v>لباس زير زمستاني- بلوز و شلوار1403/09/22748</v>
      </c>
      <c r="D7307" s="10" t="str">
        <f>IFERROR(IF(تحویلی!$E$1="","",IF(NOSA!O7307=تحویلی!$E$1,تحویلی!$E$1&amp;COUNTIF(NOSA!$O$1:O7307,تحویلی!$E$1),"")),"")</f>
        <v/>
      </c>
      <c r="E7307" s="10" t="str">
        <f t="shared" si="466"/>
        <v>11599748</v>
      </c>
      <c r="F7307" s="10" t="str">
        <f>IFERROR(VLOOKUP(I7307,DATABASE!$N:$O,2,FALSE),"")</f>
        <v>لباس زير زمستاني- بلوز و شلوار</v>
      </c>
      <c r="G7307" s="3" t="s">
        <v>3664</v>
      </c>
      <c r="H7307" s="3">
        <v>11599</v>
      </c>
      <c r="I7307" s="3" t="s">
        <v>2361</v>
      </c>
      <c r="J7307" s="3" t="s">
        <v>2826</v>
      </c>
      <c r="K7307" s="3">
        <v>1</v>
      </c>
      <c r="L7307" s="3" t="s">
        <v>28</v>
      </c>
      <c r="M7307" s="3" t="s">
        <v>202</v>
      </c>
      <c r="N7307" s="3" t="s">
        <v>1065</v>
      </c>
      <c r="O7307" s="1">
        <v>748</v>
      </c>
      <c r="P7307" s="3">
        <v>0</v>
      </c>
      <c r="Q7307" s="10">
        <f t="shared" si="467"/>
        <v>748</v>
      </c>
    </row>
    <row r="7308" spans="2:17" ht="20.25" customHeight="1">
      <c r="B7308" s="10" t="str">
        <f t="shared" si="464"/>
        <v>لباس كار كارشناسي166</v>
      </c>
      <c r="C7308" s="10" t="str">
        <f t="shared" si="465"/>
        <v>لباس كار كارشناسي1403/09/22166</v>
      </c>
      <c r="D7308" s="10" t="str">
        <f>IFERROR(IF(تحویلی!$E$1="","",IF(NOSA!O7308=تحویلی!$E$1,تحویلی!$E$1&amp;COUNTIF(NOSA!$O$1:O7308,تحویلی!$E$1),"")),"")</f>
        <v/>
      </c>
      <c r="E7308" s="10" t="str">
        <f t="shared" si="466"/>
        <v>11600166</v>
      </c>
      <c r="F7308" s="10" t="str">
        <f>IFERROR(VLOOKUP(I7308,DATABASE!$N:$O,2,FALSE),"")</f>
        <v>لباس كار كارشناسي</v>
      </c>
      <c r="G7308" s="3" t="s">
        <v>3664</v>
      </c>
      <c r="H7308" s="3">
        <v>11600</v>
      </c>
      <c r="I7308" s="3" t="s">
        <v>1754</v>
      </c>
      <c r="J7308" s="3" t="s">
        <v>1755</v>
      </c>
      <c r="K7308" s="3">
        <v>1</v>
      </c>
      <c r="L7308" s="3" t="s">
        <v>28</v>
      </c>
      <c r="M7308" s="3" t="s">
        <v>25</v>
      </c>
      <c r="N7308" s="3" t="s">
        <v>261</v>
      </c>
      <c r="O7308" s="1">
        <v>166</v>
      </c>
      <c r="P7308" s="3">
        <v>1</v>
      </c>
      <c r="Q7308" s="10">
        <f t="shared" si="467"/>
        <v>166</v>
      </c>
    </row>
    <row r="7309" spans="2:17" ht="20.25" customHeight="1">
      <c r="B7309" s="10" t="str">
        <f t="shared" si="464"/>
        <v>لباس زير زمستاني- بلوز و شلوار166</v>
      </c>
      <c r="C7309" s="10" t="str">
        <f t="shared" si="465"/>
        <v>لباس زير زمستاني- بلوز و شلوار1403/09/22166</v>
      </c>
      <c r="D7309" s="10" t="str">
        <f>IFERROR(IF(تحویلی!$E$1="","",IF(NOSA!O7309=تحویلی!$E$1,تحویلی!$E$1&amp;COUNTIF(NOSA!$O$1:O7309,تحویلی!$E$1),"")),"")</f>
        <v/>
      </c>
      <c r="E7309" s="10" t="str">
        <f t="shared" si="466"/>
        <v>11600166</v>
      </c>
      <c r="F7309" s="10" t="str">
        <f>IFERROR(VLOOKUP(I7309,DATABASE!$N:$O,2,FALSE),"")</f>
        <v>لباس زير زمستاني- بلوز و شلوار</v>
      </c>
      <c r="G7309" s="3" t="s">
        <v>3664</v>
      </c>
      <c r="H7309" s="3">
        <v>11600</v>
      </c>
      <c r="I7309" s="3" t="s">
        <v>2361</v>
      </c>
      <c r="J7309" s="3" t="s">
        <v>2826</v>
      </c>
      <c r="K7309" s="3">
        <v>1</v>
      </c>
      <c r="L7309" s="3" t="s">
        <v>28</v>
      </c>
      <c r="M7309" s="3" t="s">
        <v>25</v>
      </c>
      <c r="N7309" s="3" t="s">
        <v>261</v>
      </c>
      <c r="O7309" s="1">
        <v>166</v>
      </c>
      <c r="P7309" s="3">
        <v>0</v>
      </c>
      <c r="Q7309" s="10">
        <f t="shared" si="467"/>
        <v>166</v>
      </c>
    </row>
    <row r="7310" spans="2:17" ht="20.25" customHeight="1">
      <c r="B7310" s="10" t="str">
        <f t="shared" si="464"/>
        <v>كفش ايمني166</v>
      </c>
      <c r="C7310" s="10" t="str">
        <f t="shared" si="465"/>
        <v>كفش ايمني1403/09/22166</v>
      </c>
      <c r="D7310" s="10" t="str">
        <f>IFERROR(IF(تحویلی!$E$1="","",IF(NOSA!O7310=تحویلی!$E$1,تحویلی!$E$1&amp;COUNTIF(NOSA!$O$1:O7310,تحویلی!$E$1),"")),"")</f>
        <v/>
      </c>
      <c r="E7310" s="10" t="str">
        <f t="shared" si="466"/>
        <v>11600166</v>
      </c>
      <c r="F7310" s="10" t="str">
        <f>IFERROR(VLOOKUP(I7310,DATABASE!$N:$O,2,FALSE),"")</f>
        <v>كفش ايمني</v>
      </c>
      <c r="G7310" s="3" t="s">
        <v>3664</v>
      </c>
      <c r="H7310" s="3">
        <v>11600</v>
      </c>
      <c r="I7310" s="3" t="s">
        <v>1549</v>
      </c>
      <c r="J7310" s="3" t="s">
        <v>1708</v>
      </c>
      <c r="K7310" s="3">
        <v>1</v>
      </c>
      <c r="L7310" s="3" t="s">
        <v>3</v>
      </c>
      <c r="M7310" s="3" t="s">
        <v>25</v>
      </c>
      <c r="N7310" s="3" t="s">
        <v>261</v>
      </c>
      <c r="O7310" s="1">
        <v>166</v>
      </c>
      <c r="P7310" s="3">
        <v>1</v>
      </c>
      <c r="Q7310" s="10">
        <f t="shared" si="467"/>
        <v>166</v>
      </c>
    </row>
    <row r="7311" spans="2:17" ht="20.25" customHeight="1">
      <c r="B7311" s="10" t="str">
        <f t="shared" ref="B7311:B7374" si="468">F7311&amp;Q7311</f>
        <v>دستكش ضد برش سبك166</v>
      </c>
      <c r="C7311" s="10" t="str">
        <f t="shared" ref="C7311:C7374" si="469">F7311&amp;G7311&amp;O7311</f>
        <v>دستكش ضد برش سبك1403/09/22166</v>
      </c>
      <c r="D7311" s="10" t="str">
        <f>IFERROR(IF(تحویلی!$E$1="","",IF(NOSA!O7311=تحویلی!$E$1,تحویلی!$E$1&amp;COUNTIF(NOSA!$O$1:O7311,تحویلی!$E$1),"")),"")</f>
        <v/>
      </c>
      <c r="E7311" s="10" t="str">
        <f t="shared" ref="E7311:E7374" si="470">H7311&amp;O7311</f>
        <v>11600166</v>
      </c>
      <c r="F7311" s="10" t="str">
        <f>IFERROR(VLOOKUP(I7311,DATABASE!$N:$O,2,FALSE),"")</f>
        <v>دستكش ضد برش سبك</v>
      </c>
      <c r="G7311" s="3" t="s">
        <v>3664</v>
      </c>
      <c r="H7311" s="3">
        <v>11600</v>
      </c>
      <c r="I7311" s="3" t="s">
        <v>1442</v>
      </c>
      <c r="J7311" s="3" t="s">
        <v>22</v>
      </c>
      <c r="K7311" s="3">
        <v>1</v>
      </c>
      <c r="L7311" s="3" t="s">
        <v>3</v>
      </c>
      <c r="M7311" s="3" t="s">
        <v>25</v>
      </c>
      <c r="N7311" s="3" t="s">
        <v>261</v>
      </c>
      <c r="O7311" s="1">
        <v>166</v>
      </c>
      <c r="P7311" s="3">
        <v>0</v>
      </c>
      <c r="Q7311" s="10">
        <f t="shared" si="467"/>
        <v>166</v>
      </c>
    </row>
    <row r="7312" spans="2:17" ht="20.25" customHeight="1">
      <c r="B7312" s="10" t="str">
        <f t="shared" si="468"/>
        <v>دستكش ضد برش سبك31</v>
      </c>
      <c r="C7312" s="10" t="str">
        <f t="shared" si="469"/>
        <v>دستكش ضد برش سبك1403/09/2231</v>
      </c>
      <c r="D7312" s="10" t="str">
        <f>IFERROR(IF(تحویلی!$E$1="","",IF(NOSA!O7312=تحویلی!$E$1,تحویلی!$E$1&amp;COUNTIF(NOSA!$O$1:O7312,تحویلی!$E$1),"")),"")</f>
        <v/>
      </c>
      <c r="E7312" s="10" t="str">
        <f t="shared" si="470"/>
        <v>1160631</v>
      </c>
      <c r="F7312" s="10" t="str">
        <f>IFERROR(VLOOKUP(I7312,DATABASE!$N:$O,2,FALSE),"")</f>
        <v>دستكش ضد برش سبك</v>
      </c>
      <c r="G7312" s="3" t="s">
        <v>3664</v>
      </c>
      <c r="H7312" s="3">
        <v>11606</v>
      </c>
      <c r="I7312" s="3" t="s">
        <v>1442</v>
      </c>
      <c r="J7312" s="3" t="s">
        <v>22</v>
      </c>
      <c r="K7312" s="3">
        <v>1</v>
      </c>
      <c r="L7312" s="3" t="s">
        <v>3</v>
      </c>
      <c r="M7312" s="3" t="s">
        <v>9</v>
      </c>
      <c r="N7312" s="3" t="s">
        <v>175</v>
      </c>
      <c r="O7312" s="1">
        <v>31</v>
      </c>
      <c r="P7312" s="3">
        <v>1</v>
      </c>
      <c r="Q7312" s="10">
        <f t="shared" si="467"/>
        <v>31</v>
      </c>
    </row>
    <row r="7313" spans="2:17" ht="20.25" customHeight="1">
      <c r="B7313" s="10" t="str">
        <f t="shared" si="468"/>
        <v>دستكش ضد برش سبك221</v>
      </c>
      <c r="C7313" s="10" t="str">
        <f t="shared" si="469"/>
        <v>دستكش ضد برش سبك1403/09/22221</v>
      </c>
      <c r="D7313" s="10" t="str">
        <f>IFERROR(IF(تحویلی!$E$1="","",IF(NOSA!O7313=تحویلی!$E$1,تحویلی!$E$1&amp;COUNTIF(NOSA!$O$1:O7313,تحویلی!$E$1),"")),"")</f>
        <v/>
      </c>
      <c r="E7313" s="10" t="str">
        <f t="shared" si="470"/>
        <v>11616221</v>
      </c>
      <c r="F7313" s="10" t="str">
        <f>IFERROR(VLOOKUP(I7313,DATABASE!$N:$O,2,FALSE),"")</f>
        <v>دستكش ضد برش سبك</v>
      </c>
      <c r="G7313" s="3" t="s">
        <v>3664</v>
      </c>
      <c r="H7313" s="3">
        <v>11616</v>
      </c>
      <c r="I7313" s="3" t="s">
        <v>1442</v>
      </c>
      <c r="J7313" s="3" t="s">
        <v>22</v>
      </c>
      <c r="K7313" s="3">
        <v>1</v>
      </c>
      <c r="L7313" s="3" t="s">
        <v>3</v>
      </c>
      <c r="M7313" s="3" t="s">
        <v>9</v>
      </c>
      <c r="N7313" s="3" t="s">
        <v>2703</v>
      </c>
      <c r="O7313" s="1">
        <v>221</v>
      </c>
      <c r="P7313" s="3">
        <v>0</v>
      </c>
      <c r="Q7313" s="10">
        <f t="shared" si="467"/>
        <v>221</v>
      </c>
    </row>
    <row r="7314" spans="2:17" ht="20.25" customHeight="1">
      <c r="B7314" s="10" t="str">
        <f t="shared" si="468"/>
        <v>بند داخل كلاه ايمني552</v>
      </c>
      <c r="C7314" s="10" t="str">
        <f t="shared" si="469"/>
        <v>بند داخل كلاه ايمني1403/09/23552</v>
      </c>
      <c r="D7314" s="10" t="str">
        <f>IFERROR(IF(تحویلی!$E$1="","",IF(NOSA!O7314=تحویلی!$E$1,تحویلی!$E$1&amp;COUNTIF(NOSA!$O$1:O7314,تحویلی!$E$1),"")),"")</f>
        <v>55228</v>
      </c>
      <c r="E7314" s="10" t="str">
        <f t="shared" si="470"/>
        <v>11621552</v>
      </c>
      <c r="F7314" s="10" t="str">
        <f>IFERROR(VLOOKUP(I7314,DATABASE!$N:$O,2,FALSE),"")</f>
        <v>بند داخل كلاه ايمني</v>
      </c>
      <c r="G7314" s="3" t="s">
        <v>3665</v>
      </c>
      <c r="H7314" s="4">
        <v>11621</v>
      </c>
      <c r="I7314" s="3" t="s">
        <v>2343</v>
      </c>
      <c r="J7314" s="3" t="s">
        <v>229</v>
      </c>
      <c r="K7314" s="5">
        <v>1</v>
      </c>
      <c r="L7314" s="3" t="s">
        <v>8</v>
      </c>
      <c r="M7314" s="3" t="s">
        <v>25</v>
      </c>
      <c r="N7314" s="3" t="s">
        <v>1419</v>
      </c>
      <c r="O7314" s="1">
        <v>552</v>
      </c>
      <c r="P7314" s="4">
        <v>1</v>
      </c>
      <c r="Q7314" s="10">
        <f t="shared" si="467"/>
        <v>552</v>
      </c>
    </row>
    <row r="7315" spans="2:17" ht="20.25" customHeight="1">
      <c r="B7315" s="10" t="str">
        <f t="shared" si="468"/>
        <v>697</v>
      </c>
      <c r="C7315" s="10" t="str">
        <f t="shared" si="469"/>
        <v>1403/09/23697</v>
      </c>
      <c r="D7315" s="10" t="str">
        <f>IFERROR(IF(تحویلی!$E$1="","",IF(NOSA!O7315=تحویلی!$E$1,تحویلی!$E$1&amp;COUNTIF(NOSA!$O$1:O7315,تحویلی!$E$1),"")),"")</f>
        <v/>
      </c>
      <c r="E7315" s="10" t="str">
        <f t="shared" si="470"/>
        <v>11621697</v>
      </c>
      <c r="F7315" s="10" t="str">
        <f>IFERROR(VLOOKUP(I7315,DATABASE!$N:$O,2,FALSE),"")</f>
        <v/>
      </c>
      <c r="G7315" s="3" t="s">
        <v>3665</v>
      </c>
      <c r="H7315" s="4">
        <v>11621</v>
      </c>
      <c r="I7315" s="3" t="s">
        <v>3559</v>
      </c>
      <c r="J7315" s="3" t="s">
        <v>3560</v>
      </c>
      <c r="K7315" s="5">
        <v>1</v>
      </c>
      <c r="L7315" s="3" t="s">
        <v>8</v>
      </c>
      <c r="M7315" s="3" t="s">
        <v>25</v>
      </c>
      <c r="N7315" s="3" t="s">
        <v>145</v>
      </c>
      <c r="O7315" s="1">
        <v>697</v>
      </c>
      <c r="P7315" s="4">
        <v>1</v>
      </c>
      <c r="Q7315" s="10">
        <f t="shared" si="467"/>
        <v>697</v>
      </c>
    </row>
    <row r="7316" spans="2:17" ht="20.25" customHeight="1">
      <c r="B7316" s="10" t="str">
        <f t="shared" si="468"/>
        <v>دستكش ضد برش سبك5</v>
      </c>
      <c r="C7316" s="10" t="str">
        <f t="shared" si="469"/>
        <v>دستكش ضد برش سبك1403/09/235</v>
      </c>
      <c r="D7316" s="10" t="str">
        <f>IFERROR(IF(تحویلی!$E$1="","",IF(NOSA!O7316=تحویلی!$E$1,تحویلی!$E$1&amp;COUNTIF(NOSA!$O$1:O7316,تحویلی!$E$1),"")),"")</f>
        <v/>
      </c>
      <c r="E7316" s="10" t="str">
        <f t="shared" si="470"/>
        <v>116325</v>
      </c>
      <c r="F7316" s="10" t="str">
        <f>IFERROR(VLOOKUP(I7316,DATABASE!$N:$O,2,FALSE),"")</f>
        <v>دستكش ضد برش سبك</v>
      </c>
      <c r="G7316" s="3" t="s">
        <v>3665</v>
      </c>
      <c r="H7316" s="4">
        <v>11632</v>
      </c>
      <c r="I7316" s="3" t="s">
        <v>1442</v>
      </c>
      <c r="J7316" s="3" t="s">
        <v>22</v>
      </c>
      <c r="K7316" s="5">
        <v>1</v>
      </c>
      <c r="L7316" s="3" t="s">
        <v>3</v>
      </c>
      <c r="M7316" s="3" t="s">
        <v>43</v>
      </c>
      <c r="N7316" s="3" t="s">
        <v>250</v>
      </c>
      <c r="O7316" s="1">
        <v>5</v>
      </c>
      <c r="P7316" s="4">
        <v>1</v>
      </c>
      <c r="Q7316" s="10">
        <f t="shared" si="467"/>
        <v>5</v>
      </c>
    </row>
    <row r="7317" spans="2:17" ht="20.25" customHeight="1">
      <c r="B7317" s="10" t="str">
        <f t="shared" si="468"/>
        <v>دستكش كف دوبل چرمي933</v>
      </c>
      <c r="C7317" s="10" t="str">
        <f t="shared" si="469"/>
        <v>دستكش كف دوبل چرمي1403/09/24933</v>
      </c>
      <c r="D7317" s="10" t="str">
        <f>IFERROR(IF(تحویلی!$E$1="","",IF(NOSA!O7317=تحویلی!$E$1,تحویلی!$E$1&amp;COUNTIF(NOSA!$O$1:O7317,تحویلی!$E$1),"")),"")</f>
        <v/>
      </c>
      <c r="E7317" s="10" t="str">
        <f t="shared" si="470"/>
        <v>11642933</v>
      </c>
      <c r="F7317" s="10" t="str">
        <f>IFERROR(VLOOKUP(I7317,DATABASE!$N:$O,2,FALSE),"")</f>
        <v>دستكش كف دوبل چرمي</v>
      </c>
      <c r="G7317" s="3" t="s">
        <v>3666</v>
      </c>
      <c r="H7317" s="3">
        <v>11642</v>
      </c>
      <c r="I7317" s="3" t="s">
        <v>1683</v>
      </c>
      <c r="J7317" s="3" t="s">
        <v>1684</v>
      </c>
      <c r="K7317" s="3">
        <v>1</v>
      </c>
      <c r="L7317" s="3" t="s">
        <v>3</v>
      </c>
      <c r="M7317" s="3" t="s">
        <v>47</v>
      </c>
      <c r="N7317" s="3" t="s">
        <v>3561</v>
      </c>
      <c r="O7317" s="1">
        <v>933</v>
      </c>
      <c r="P7317" s="3">
        <v>0</v>
      </c>
      <c r="Q7317" s="10">
        <f t="shared" si="467"/>
        <v>933</v>
      </c>
    </row>
    <row r="7318" spans="2:17" ht="20.25" customHeight="1">
      <c r="B7318" s="10" t="str">
        <f t="shared" si="468"/>
        <v>دستكش كف مواد سبك387</v>
      </c>
      <c r="C7318" s="10" t="str">
        <f t="shared" si="469"/>
        <v>دستكش كف مواد سبك1403/09/24387</v>
      </c>
      <c r="D7318" s="10" t="str">
        <f>IFERROR(IF(تحویلی!$E$1="","",IF(NOSA!O7318=تحویلی!$E$1,تحویلی!$E$1&amp;COUNTIF(NOSA!$O$1:O7318,تحویلی!$E$1),"")),"")</f>
        <v/>
      </c>
      <c r="E7318" s="10" t="str">
        <f t="shared" si="470"/>
        <v>11651387</v>
      </c>
      <c r="F7318" s="10" t="str">
        <f>IFERROR(VLOOKUP(I7318,DATABASE!$N:$O,2,FALSE),"")</f>
        <v>دستكش كف مواد سبك</v>
      </c>
      <c r="G7318" s="3" t="s">
        <v>3666</v>
      </c>
      <c r="H7318" s="3">
        <v>11651</v>
      </c>
      <c r="I7318" s="3" t="s">
        <v>1456</v>
      </c>
      <c r="J7318" s="3" t="s">
        <v>2</v>
      </c>
      <c r="K7318" s="3">
        <v>1</v>
      </c>
      <c r="L7318" s="3" t="s">
        <v>3</v>
      </c>
      <c r="M7318" s="3" t="s">
        <v>19</v>
      </c>
      <c r="N7318" s="3" t="s">
        <v>2857</v>
      </c>
      <c r="O7318" s="1">
        <v>387</v>
      </c>
      <c r="P7318" s="3">
        <v>0</v>
      </c>
      <c r="Q7318" s="10">
        <f t="shared" si="467"/>
        <v>387</v>
      </c>
    </row>
    <row r="7319" spans="2:17" ht="20.25" customHeight="1">
      <c r="B7319" s="10" t="str">
        <f t="shared" si="468"/>
        <v>عمومي - آشپزي683</v>
      </c>
      <c r="C7319" s="10" t="str">
        <f t="shared" si="469"/>
        <v>عمومي - آشپزي1403/09/24683</v>
      </c>
      <c r="D7319" s="10" t="str">
        <f>IFERROR(IF(تحویلی!$E$1="","",IF(NOSA!O7319=تحویلی!$E$1,تحویلی!$E$1&amp;COUNTIF(NOSA!$O$1:O7319,تحویلی!$E$1),"")),"")</f>
        <v/>
      </c>
      <c r="E7319" s="10" t="str">
        <f t="shared" si="470"/>
        <v>11654683</v>
      </c>
      <c r="F7319" s="10" t="str">
        <f>IFERROR(VLOOKUP(I7319,DATABASE!$N:$O,2,FALSE),"")</f>
        <v>عمومي - آشپزي</v>
      </c>
      <c r="G7319" s="3" t="s">
        <v>3666</v>
      </c>
      <c r="H7319" s="3">
        <v>11654</v>
      </c>
      <c r="I7319" s="3" t="s">
        <v>2292</v>
      </c>
      <c r="J7319" s="3" t="s">
        <v>2192</v>
      </c>
      <c r="K7319" s="3">
        <v>4</v>
      </c>
      <c r="L7319" s="3" t="s">
        <v>8</v>
      </c>
      <c r="M7319" s="3" t="s">
        <v>359</v>
      </c>
      <c r="N7319" s="3" t="s">
        <v>4042</v>
      </c>
      <c r="O7319" s="1">
        <v>683</v>
      </c>
      <c r="P7319" s="3">
        <v>0</v>
      </c>
      <c r="Q7319" s="10">
        <f t="shared" si="467"/>
        <v>683</v>
      </c>
    </row>
    <row r="7320" spans="2:17" ht="20.25" customHeight="1">
      <c r="B7320" s="10" t="str">
        <f t="shared" si="468"/>
        <v>پيشبند آشپزي683</v>
      </c>
      <c r="C7320" s="10" t="str">
        <f t="shared" si="469"/>
        <v>پيشبند آشپزي1403/09/24683</v>
      </c>
      <c r="D7320" s="10" t="str">
        <f>IFERROR(IF(تحویلی!$E$1="","",IF(NOSA!O7320=تحویلی!$E$1,تحویلی!$E$1&amp;COUNTIF(NOSA!$O$1:O7320,تحویلی!$E$1),"")),"")</f>
        <v/>
      </c>
      <c r="E7320" s="10" t="str">
        <f t="shared" si="470"/>
        <v>11654683</v>
      </c>
      <c r="F7320" s="10" t="str">
        <f>IFERROR(VLOOKUP(I7320,DATABASE!$N:$O,2,FALSE),"")</f>
        <v>پيشبند آشپزي</v>
      </c>
      <c r="G7320" s="3" t="s">
        <v>3666</v>
      </c>
      <c r="H7320" s="3">
        <v>11654</v>
      </c>
      <c r="I7320" s="3" t="s">
        <v>2325</v>
      </c>
      <c r="J7320" s="3" t="s">
        <v>2166</v>
      </c>
      <c r="K7320" s="3">
        <v>11</v>
      </c>
      <c r="L7320" s="3" t="s">
        <v>8</v>
      </c>
      <c r="M7320" s="3" t="s">
        <v>359</v>
      </c>
      <c r="N7320" s="3" t="s">
        <v>4042</v>
      </c>
      <c r="O7320" s="1">
        <v>683</v>
      </c>
      <c r="P7320" s="3">
        <v>0</v>
      </c>
      <c r="Q7320" s="10">
        <f t="shared" si="467"/>
        <v>683</v>
      </c>
    </row>
    <row r="7321" spans="2:17" ht="20.25" customHeight="1">
      <c r="B7321" s="10" t="str">
        <f t="shared" si="468"/>
        <v>كفش ايمني عايق برق0</v>
      </c>
      <c r="C7321" s="10" t="str">
        <f t="shared" si="469"/>
        <v>كفش ايمني عايق برق1403/09/240</v>
      </c>
      <c r="D7321" s="10" t="str">
        <f>IFERROR(IF(تحویلی!$E$1="","",IF(NOSA!O7321=تحویلی!$E$1,تحویلی!$E$1&amp;COUNTIF(NOSA!$O$1:O7321,تحویلی!$E$1),"")),"")</f>
        <v/>
      </c>
      <c r="E7321" s="10" t="str">
        <f t="shared" si="470"/>
        <v>116540</v>
      </c>
      <c r="F7321" s="10" t="str">
        <f>IFERROR(VLOOKUP(I7321,DATABASE!$N:$O,2,FALSE),"")</f>
        <v>كفش ايمني عايق برق</v>
      </c>
      <c r="G7321" s="3" t="s">
        <v>3666</v>
      </c>
      <c r="H7321" s="3">
        <v>11654</v>
      </c>
      <c r="I7321" s="3" t="s">
        <v>1575</v>
      </c>
      <c r="J7321" s="3" t="s">
        <v>1717</v>
      </c>
      <c r="K7321" s="3">
        <v>1</v>
      </c>
      <c r="L7321" s="3" t="s">
        <v>3</v>
      </c>
      <c r="M7321" s="3" t="s">
        <v>63</v>
      </c>
      <c r="N7321" s="3" t="s">
        <v>4041</v>
      </c>
      <c r="O7321" s="1">
        <v>0</v>
      </c>
      <c r="P7321" s="3">
        <v>0</v>
      </c>
      <c r="Q7321" s="10">
        <f t="shared" si="467"/>
        <v>0</v>
      </c>
    </row>
    <row r="7322" spans="2:17" ht="20.25" customHeight="1">
      <c r="B7322" s="10" t="str">
        <f t="shared" si="468"/>
        <v>835</v>
      </c>
      <c r="C7322" s="10" t="str">
        <f t="shared" si="469"/>
        <v>1403/09/24835</v>
      </c>
      <c r="D7322" s="10" t="str">
        <f>IFERROR(IF(تحویلی!$E$1="","",IF(NOSA!O7322=تحویلی!$E$1,تحویلی!$E$1&amp;COUNTIF(NOSA!$O$1:O7322,تحویلی!$E$1),"")),"")</f>
        <v/>
      </c>
      <c r="E7322" s="10" t="str">
        <f t="shared" si="470"/>
        <v>11658835</v>
      </c>
      <c r="F7322" s="10" t="str">
        <f>IFERROR(VLOOKUP(I7322,DATABASE!$N:$O,2,FALSE),"")</f>
        <v/>
      </c>
      <c r="G7322" s="3" t="s">
        <v>3666</v>
      </c>
      <c r="H7322" s="3">
        <v>11658</v>
      </c>
      <c r="I7322" s="3" t="s">
        <v>3559</v>
      </c>
      <c r="J7322" s="3" t="s">
        <v>3560</v>
      </c>
      <c r="K7322" s="3">
        <v>1</v>
      </c>
      <c r="L7322" s="3" t="s">
        <v>8</v>
      </c>
      <c r="M7322" s="3" t="s">
        <v>47</v>
      </c>
      <c r="N7322" s="3" t="s">
        <v>2821</v>
      </c>
      <c r="O7322" s="1">
        <v>835</v>
      </c>
      <c r="P7322" s="3">
        <v>0</v>
      </c>
      <c r="Q7322" s="10">
        <f t="shared" si="467"/>
        <v>835</v>
      </c>
    </row>
    <row r="7323" spans="2:17" ht="20.25" customHeight="1">
      <c r="B7323" s="10" t="str">
        <f t="shared" si="468"/>
        <v>دستكش پلاستيكي يكبارمصرف841</v>
      </c>
      <c r="C7323" s="10" t="str">
        <f t="shared" si="469"/>
        <v>دستكش پلاستيكي يكبارمصرف1403/09/24841</v>
      </c>
      <c r="D7323" s="10" t="str">
        <f>IFERROR(IF(تحویلی!$E$1="","",IF(NOSA!O7323=تحویلی!$E$1,تحویلی!$E$1&amp;COUNTIF(NOSA!$O$1:O7323,تحویلی!$E$1),"")),"")</f>
        <v/>
      </c>
      <c r="E7323" s="10" t="str">
        <f t="shared" si="470"/>
        <v>11667841</v>
      </c>
      <c r="F7323" s="10" t="str">
        <f>IFERROR(VLOOKUP(I7323,DATABASE!$N:$O,2,FALSE),"")</f>
        <v>دستكش پلاستيكي يكبارمصرف</v>
      </c>
      <c r="G7323" s="3" t="s">
        <v>3666</v>
      </c>
      <c r="H7323" s="3">
        <v>11667</v>
      </c>
      <c r="I7323" s="3" t="s">
        <v>1732</v>
      </c>
      <c r="J7323" s="3" t="s">
        <v>840</v>
      </c>
      <c r="K7323" s="3">
        <v>1</v>
      </c>
      <c r="L7323" s="3" t="s">
        <v>659</v>
      </c>
      <c r="M7323" s="3" t="s">
        <v>2688</v>
      </c>
      <c r="N7323" s="3" t="s">
        <v>3314</v>
      </c>
      <c r="O7323" s="1">
        <v>841</v>
      </c>
      <c r="P7323" s="3">
        <v>0</v>
      </c>
      <c r="Q7323" s="10">
        <f t="shared" si="467"/>
        <v>841</v>
      </c>
    </row>
    <row r="7324" spans="2:17" ht="20.25" customHeight="1">
      <c r="B7324" s="10" t="str">
        <f t="shared" si="468"/>
        <v>دستكش ضد برش سبك751</v>
      </c>
      <c r="C7324" s="10" t="str">
        <f t="shared" si="469"/>
        <v>دستكش ضد برش سبك1403/09/24751</v>
      </c>
      <c r="D7324" s="10" t="str">
        <f>IFERROR(IF(تحویلی!$E$1="","",IF(NOSA!O7324=تحویلی!$E$1,تحویلی!$E$1&amp;COUNTIF(NOSA!$O$1:O7324,تحویلی!$E$1),"")),"")</f>
        <v/>
      </c>
      <c r="E7324" s="10" t="str">
        <f t="shared" si="470"/>
        <v>11672751</v>
      </c>
      <c r="F7324" s="10" t="str">
        <f>IFERROR(VLOOKUP(I7324,DATABASE!$N:$O,2,FALSE),"")</f>
        <v>دستكش ضد برش سبك</v>
      </c>
      <c r="G7324" s="3" t="s">
        <v>3666</v>
      </c>
      <c r="H7324" s="3">
        <v>11672</v>
      </c>
      <c r="I7324" s="3" t="s">
        <v>1442</v>
      </c>
      <c r="J7324" s="3" t="s">
        <v>22</v>
      </c>
      <c r="K7324" s="3">
        <v>1</v>
      </c>
      <c r="L7324" s="3" t="s">
        <v>3</v>
      </c>
      <c r="M7324" s="3" t="s">
        <v>9</v>
      </c>
      <c r="N7324" s="3" t="s">
        <v>2709</v>
      </c>
      <c r="O7324" s="1">
        <v>751</v>
      </c>
      <c r="P7324" s="3">
        <v>1</v>
      </c>
      <c r="Q7324" s="10">
        <f t="shared" si="467"/>
        <v>751</v>
      </c>
    </row>
    <row r="7325" spans="2:17" ht="20.25" customHeight="1">
      <c r="B7325" s="10" t="str">
        <f t="shared" si="468"/>
        <v>كفش ايمني862</v>
      </c>
      <c r="C7325" s="10" t="str">
        <f t="shared" si="469"/>
        <v>كفش ايمني1403/09/24862</v>
      </c>
      <c r="D7325" s="10" t="str">
        <f>IFERROR(IF(تحویلی!$E$1="","",IF(NOSA!O7325=تحویلی!$E$1,تحویلی!$E$1&amp;COUNTIF(NOSA!$O$1:O7325,تحویلی!$E$1),"")),"")</f>
        <v/>
      </c>
      <c r="E7325" s="10" t="str">
        <f t="shared" si="470"/>
        <v>11678862</v>
      </c>
      <c r="F7325" s="10" t="str">
        <f>IFERROR(VLOOKUP(I7325,DATABASE!$N:$O,2,FALSE),"")</f>
        <v>كفش ايمني</v>
      </c>
      <c r="G7325" s="3" t="s">
        <v>3666</v>
      </c>
      <c r="H7325" s="3">
        <v>11678</v>
      </c>
      <c r="I7325" s="3" t="s">
        <v>1526</v>
      </c>
      <c r="J7325" s="3" t="s">
        <v>1729</v>
      </c>
      <c r="K7325" s="3">
        <v>1</v>
      </c>
      <c r="L7325" s="3" t="s">
        <v>3</v>
      </c>
      <c r="M7325" s="3" t="s">
        <v>47</v>
      </c>
      <c r="N7325" s="3" t="s">
        <v>3255</v>
      </c>
      <c r="O7325" s="1">
        <v>862</v>
      </c>
      <c r="P7325" s="3">
        <v>0</v>
      </c>
      <c r="Q7325" s="10">
        <f t="shared" si="467"/>
        <v>862</v>
      </c>
    </row>
    <row r="7326" spans="2:17" ht="20.25" customHeight="1">
      <c r="B7326" s="10" t="str">
        <f t="shared" si="468"/>
        <v>دستكش ضد برش سبك719</v>
      </c>
      <c r="C7326" s="10" t="str">
        <f t="shared" si="469"/>
        <v>دستكش ضد برش سبك1403/09/24719</v>
      </c>
      <c r="D7326" s="10" t="str">
        <f>IFERROR(IF(تحویلی!$E$1="","",IF(NOSA!O7326=تحویلی!$E$1,تحویلی!$E$1&amp;COUNTIF(NOSA!$O$1:O7326,تحویلی!$E$1),"")),"")</f>
        <v/>
      </c>
      <c r="E7326" s="10" t="str">
        <f t="shared" si="470"/>
        <v>11683719</v>
      </c>
      <c r="F7326" s="10" t="str">
        <f>IFERROR(VLOOKUP(I7326,DATABASE!$N:$O,2,FALSE),"")</f>
        <v>دستكش ضد برش سبك</v>
      </c>
      <c r="G7326" s="3" t="s">
        <v>3666</v>
      </c>
      <c r="H7326" s="3">
        <v>11683</v>
      </c>
      <c r="I7326" s="3" t="s">
        <v>1442</v>
      </c>
      <c r="J7326" s="3" t="s">
        <v>22</v>
      </c>
      <c r="K7326" s="3">
        <v>1</v>
      </c>
      <c r="L7326" s="3" t="s">
        <v>3</v>
      </c>
      <c r="M7326" s="3" t="s">
        <v>47</v>
      </c>
      <c r="N7326" s="3" t="s">
        <v>395</v>
      </c>
      <c r="O7326" s="1">
        <v>719</v>
      </c>
      <c r="P7326" s="3">
        <v>0</v>
      </c>
      <c r="Q7326" s="10">
        <f t="shared" si="467"/>
        <v>719</v>
      </c>
    </row>
    <row r="7327" spans="2:17" ht="20.25" customHeight="1">
      <c r="B7327" s="10" t="str">
        <f t="shared" si="468"/>
        <v>كفش ايمني827</v>
      </c>
      <c r="C7327" s="10" t="str">
        <f t="shared" si="469"/>
        <v>كفش ايمني1403/09/12827</v>
      </c>
      <c r="D7327" s="10" t="str">
        <f>IFERROR(IF(تحویلی!$E$1="","",IF(NOSA!O7327=تحویلی!$E$1,تحویلی!$E$1&amp;COUNTIF(NOSA!$O$1:O7327,تحویلی!$E$1),"")),"")</f>
        <v/>
      </c>
      <c r="E7327" s="10" t="str">
        <f t="shared" si="470"/>
        <v>11126827</v>
      </c>
      <c r="F7327" s="10" t="str">
        <f>IFERROR(VLOOKUP(I7327,DATABASE!$N:$O,2,FALSE),"")</f>
        <v>كفش ايمني</v>
      </c>
      <c r="G7327" s="3" t="s">
        <v>3654</v>
      </c>
      <c r="H7327" s="3">
        <v>11126</v>
      </c>
      <c r="I7327" s="3" t="s">
        <v>1526</v>
      </c>
      <c r="J7327" s="3" t="s">
        <v>1729</v>
      </c>
      <c r="K7327" s="3">
        <v>1</v>
      </c>
      <c r="L7327" s="3" t="s">
        <v>3</v>
      </c>
      <c r="M7327" s="3" t="s">
        <v>47</v>
      </c>
      <c r="N7327" s="3" t="s">
        <v>2729</v>
      </c>
      <c r="O7327" s="1">
        <v>827</v>
      </c>
      <c r="P7327" s="3">
        <v>0</v>
      </c>
      <c r="Q7327" s="10">
        <f t="shared" si="467"/>
        <v>827</v>
      </c>
    </row>
    <row r="7328" spans="2:17" ht="20.25" customHeight="1">
      <c r="B7328" s="10" t="str">
        <f t="shared" si="468"/>
        <v>لباس كار يكبار مصرف860</v>
      </c>
      <c r="C7328" s="10" t="str">
        <f t="shared" si="469"/>
        <v>لباس كار يكبار مصرف1403/09/25860</v>
      </c>
      <c r="D7328" s="10" t="str">
        <f>IFERROR(IF(تحویلی!$E$1="","",IF(NOSA!O7328=تحویلی!$E$1,تحویلی!$E$1&amp;COUNTIF(NOSA!$O$1:O7328,تحویلی!$E$1),"")),"")</f>
        <v/>
      </c>
      <c r="E7328" s="10" t="str">
        <f t="shared" si="470"/>
        <v>11693860</v>
      </c>
      <c r="F7328" s="10" t="str">
        <f>IFERROR(VLOOKUP(I7328,DATABASE!$N:$O,2,FALSE),"")</f>
        <v>لباس كار يكبار مصرف</v>
      </c>
      <c r="G7328" s="3" t="s">
        <v>3667</v>
      </c>
      <c r="H7328" s="4">
        <v>11693</v>
      </c>
      <c r="I7328" s="3" t="s">
        <v>1691</v>
      </c>
      <c r="J7328" s="3" t="s">
        <v>956</v>
      </c>
      <c r="K7328" s="5">
        <v>1</v>
      </c>
      <c r="L7328" s="3" t="s">
        <v>28</v>
      </c>
      <c r="M7328" s="3" t="s">
        <v>47</v>
      </c>
      <c r="N7328" s="3" t="s">
        <v>3222</v>
      </c>
      <c r="O7328" s="1">
        <v>860</v>
      </c>
      <c r="P7328" s="4">
        <v>0</v>
      </c>
      <c r="Q7328" s="10">
        <f t="shared" si="467"/>
        <v>860</v>
      </c>
    </row>
    <row r="7329" spans="2:17" ht="20.25" customHeight="1">
      <c r="B7329" s="10" t="str">
        <f t="shared" si="468"/>
        <v>651</v>
      </c>
      <c r="C7329" s="10" t="str">
        <f t="shared" si="469"/>
        <v>1403/09/25651</v>
      </c>
      <c r="D7329" s="10" t="str">
        <f>IFERROR(IF(تحویلی!$E$1="","",IF(NOSA!O7329=تحویلی!$E$1,تحویلی!$E$1&amp;COUNTIF(NOSA!$O$1:O7329,تحویلی!$E$1),"")),"")</f>
        <v/>
      </c>
      <c r="E7329" s="10" t="str">
        <f t="shared" si="470"/>
        <v>11702651</v>
      </c>
      <c r="F7329" s="10" t="str">
        <f>IFERROR(VLOOKUP(I7329,DATABASE!$N:$O,2,FALSE),"")</f>
        <v/>
      </c>
      <c r="G7329" s="3" t="s">
        <v>3667</v>
      </c>
      <c r="H7329" s="4">
        <v>11702</v>
      </c>
      <c r="I7329" s="3" t="s">
        <v>3976</v>
      </c>
      <c r="J7329" s="3" t="s">
        <v>3977</v>
      </c>
      <c r="K7329" s="5">
        <v>1</v>
      </c>
      <c r="L7329" s="3" t="s">
        <v>3</v>
      </c>
      <c r="M7329" s="3" t="s">
        <v>4</v>
      </c>
      <c r="N7329" s="3" t="s">
        <v>165</v>
      </c>
      <c r="O7329" s="1">
        <v>651</v>
      </c>
      <c r="P7329" s="4">
        <v>1</v>
      </c>
      <c r="Q7329" s="10">
        <f t="shared" si="467"/>
        <v>651</v>
      </c>
    </row>
    <row r="7330" spans="2:17" ht="20.25" customHeight="1">
      <c r="B7330" s="10" t="str">
        <f t="shared" si="468"/>
        <v>كفش ستادي12</v>
      </c>
      <c r="C7330" s="10" t="str">
        <f t="shared" si="469"/>
        <v>كفش ستادي1403/09/2512</v>
      </c>
      <c r="D7330" s="10" t="str">
        <f>IFERROR(IF(تحویلی!$E$1="","",IF(NOSA!O7330=تحویلی!$E$1,تحویلی!$E$1&amp;COUNTIF(NOSA!$O$1:O7330,تحویلی!$E$1),"")),"")</f>
        <v/>
      </c>
      <c r="E7330" s="10" t="str">
        <f t="shared" si="470"/>
        <v>1170512</v>
      </c>
      <c r="F7330" s="10" t="str">
        <f>IFERROR(VLOOKUP(I7330,DATABASE!$N:$O,2,FALSE),"")</f>
        <v>كفش ستادي</v>
      </c>
      <c r="G7330" s="3" t="s">
        <v>3667</v>
      </c>
      <c r="H7330" s="4">
        <v>11705</v>
      </c>
      <c r="I7330" s="3" t="s">
        <v>2344</v>
      </c>
      <c r="J7330" s="3" t="s">
        <v>207</v>
      </c>
      <c r="K7330" s="5">
        <v>1</v>
      </c>
      <c r="L7330" s="3" t="s">
        <v>3</v>
      </c>
      <c r="M7330" s="3" t="s">
        <v>202</v>
      </c>
      <c r="N7330" s="3" t="s">
        <v>1247</v>
      </c>
      <c r="O7330" s="1">
        <v>12</v>
      </c>
      <c r="P7330" s="4">
        <v>0</v>
      </c>
      <c r="Q7330" s="10">
        <f t="shared" si="467"/>
        <v>12</v>
      </c>
    </row>
    <row r="7331" spans="2:17" ht="20.25" customHeight="1">
      <c r="B7331" s="10" t="str">
        <f t="shared" si="468"/>
        <v>كفش ستادي630</v>
      </c>
      <c r="C7331" s="10" t="str">
        <f t="shared" si="469"/>
        <v>كفش ستادي1403/09/25630</v>
      </c>
      <c r="D7331" s="10" t="str">
        <f>IFERROR(IF(تحویلی!$E$1="","",IF(NOSA!O7331=تحویلی!$E$1,تحویلی!$E$1&amp;COUNTIF(NOSA!$O$1:O7331,تحویلی!$E$1),"")),"")</f>
        <v/>
      </c>
      <c r="E7331" s="10" t="str">
        <f t="shared" si="470"/>
        <v>11706630</v>
      </c>
      <c r="F7331" s="10" t="str">
        <f>IFERROR(VLOOKUP(I7331,DATABASE!$N:$O,2,FALSE),"")</f>
        <v>كفش ستادي</v>
      </c>
      <c r="G7331" s="3" t="s">
        <v>3667</v>
      </c>
      <c r="H7331" s="4">
        <v>11706</v>
      </c>
      <c r="I7331" s="3" t="s">
        <v>2344</v>
      </c>
      <c r="J7331" s="3" t="s">
        <v>207</v>
      </c>
      <c r="K7331" s="5">
        <v>1</v>
      </c>
      <c r="L7331" s="3" t="s">
        <v>3</v>
      </c>
      <c r="M7331" s="3" t="s">
        <v>202</v>
      </c>
      <c r="N7331" s="3" t="s">
        <v>660</v>
      </c>
      <c r="O7331" s="1">
        <v>630</v>
      </c>
      <c r="P7331" s="4">
        <v>0</v>
      </c>
      <c r="Q7331" s="10">
        <f t="shared" si="467"/>
        <v>630</v>
      </c>
    </row>
    <row r="7332" spans="2:17" ht="20.25" customHeight="1">
      <c r="B7332" s="10" t="str">
        <f t="shared" si="468"/>
        <v>لباس كار(بلوز و شلوار)839</v>
      </c>
      <c r="C7332" s="10" t="str">
        <f t="shared" si="469"/>
        <v>لباس كار(بلوز و شلوار)1403/09/25839</v>
      </c>
      <c r="D7332" s="10" t="str">
        <f>IFERROR(IF(تحویلی!$E$1="","",IF(NOSA!O7332=تحویلی!$E$1,تحویلی!$E$1&amp;COUNTIF(NOSA!$O$1:O7332,تحویلی!$E$1),"")),"")</f>
        <v/>
      </c>
      <c r="E7332" s="10" t="str">
        <f t="shared" si="470"/>
        <v>11711839</v>
      </c>
      <c r="F7332" s="10" t="str">
        <f>IFERROR(VLOOKUP(I7332,DATABASE!$N:$O,2,FALSE),"")</f>
        <v>لباس كار(بلوز و شلوار)</v>
      </c>
      <c r="G7332" s="3" t="s">
        <v>3667</v>
      </c>
      <c r="H7332" s="4">
        <v>11711</v>
      </c>
      <c r="I7332" s="3" t="s">
        <v>1566</v>
      </c>
      <c r="J7332" s="3" t="s">
        <v>2642</v>
      </c>
      <c r="K7332" s="5">
        <v>1</v>
      </c>
      <c r="L7332" s="3" t="s">
        <v>28</v>
      </c>
      <c r="M7332" s="3" t="s">
        <v>202</v>
      </c>
      <c r="N7332" s="3" t="s">
        <v>2863</v>
      </c>
      <c r="O7332" s="1">
        <v>839</v>
      </c>
      <c r="P7332" s="4">
        <v>0</v>
      </c>
      <c r="Q7332" s="10">
        <f t="shared" si="467"/>
        <v>839</v>
      </c>
    </row>
    <row r="7333" spans="2:17" ht="20.25" customHeight="1">
      <c r="B7333" s="10" t="str">
        <f t="shared" si="468"/>
        <v>لباس زير زمستاني- بلوز و شلوار286</v>
      </c>
      <c r="C7333" s="10" t="str">
        <f t="shared" si="469"/>
        <v>لباس زير زمستاني- بلوز و شلوار1403/09/25286</v>
      </c>
      <c r="D7333" s="10" t="str">
        <f>IFERROR(IF(تحویلی!$E$1="","",IF(NOSA!O7333=تحویلی!$E$1,تحویلی!$E$1&amp;COUNTIF(NOSA!$O$1:O7333,تحویلی!$E$1),"")),"")</f>
        <v/>
      </c>
      <c r="E7333" s="10" t="str">
        <f t="shared" si="470"/>
        <v>11714286</v>
      </c>
      <c r="F7333" s="10" t="str">
        <f>IFERROR(VLOOKUP(I7333,DATABASE!$N:$O,2,FALSE),"")</f>
        <v>لباس زير زمستاني- بلوز و شلوار</v>
      </c>
      <c r="G7333" s="3" t="s">
        <v>3667</v>
      </c>
      <c r="H7333" s="4">
        <v>11714</v>
      </c>
      <c r="I7333" s="3" t="s">
        <v>2361</v>
      </c>
      <c r="J7333" s="3" t="s">
        <v>2826</v>
      </c>
      <c r="K7333" s="5">
        <v>1</v>
      </c>
      <c r="L7333" s="3" t="s">
        <v>28</v>
      </c>
      <c r="M7333" s="3" t="s">
        <v>40</v>
      </c>
      <c r="N7333" s="3" t="s">
        <v>804</v>
      </c>
      <c r="O7333" s="1">
        <v>286</v>
      </c>
      <c r="P7333" s="4">
        <v>0</v>
      </c>
      <c r="Q7333" s="10">
        <f t="shared" si="467"/>
        <v>286</v>
      </c>
    </row>
    <row r="7334" spans="2:17" ht="20.25" customHeight="1">
      <c r="B7334" s="10" t="str">
        <f t="shared" si="468"/>
        <v>837</v>
      </c>
      <c r="C7334" s="10" t="str">
        <f t="shared" si="469"/>
        <v>1403/09/25837</v>
      </c>
      <c r="D7334" s="10" t="str">
        <f>IFERROR(IF(تحویلی!$E$1="","",IF(NOSA!O7334=تحویلی!$E$1,تحویلی!$E$1&amp;COUNTIF(NOSA!$O$1:O7334,تحویلی!$E$1),"")),"")</f>
        <v/>
      </c>
      <c r="E7334" s="10" t="str">
        <f t="shared" si="470"/>
        <v>11715837</v>
      </c>
      <c r="F7334" s="10" t="str">
        <f>IFERROR(VLOOKUP(I7334,DATABASE!$N:$O,2,FALSE),"")</f>
        <v/>
      </c>
      <c r="G7334" s="3" t="s">
        <v>3667</v>
      </c>
      <c r="H7334" s="4">
        <v>11715</v>
      </c>
      <c r="I7334" s="3" t="s">
        <v>3559</v>
      </c>
      <c r="J7334" s="3" t="s">
        <v>3560</v>
      </c>
      <c r="K7334" s="5">
        <v>1</v>
      </c>
      <c r="L7334" s="3" t="s">
        <v>8</v>
      </c>
      <c r="M7334" s="3" t="s">
        <v>40</v>
      </c>
      <c r="N7334" s="3" t="s">
        <v>2704</v>
      </c>
      <c r="O7334" s="1">
        <v>837</v>
      </c>
      <c r="P7334" s="4">
        <v>0</v>
      </c>
      <c r="Q7334" s="10">
        <f t="shared" si="467"/>
        <v>837</v>
      </c>
    </row>
    <row r="7335" spans="2:17" ht="20.25" customHeight="1">
      <c r="B7335" s="10" t="str">
        <f t="shared" si="468"/>
        <v>لباس زير زمستاني- بلوز و شلوار145</v>
      </c>
      <c r="C7335" s="10" t="str">
        <f t="shared" si="469"/>
        <v>لباس زير زمستاني- بلوز و شلوار1403/09/25145</v>
      </c>
      <c r="D7335" s="10" t="str">
        <f>IFERROR(IF(تحویلی!$E$1="","",IF(NOSA!O7335=تحویلی!$E$1,تحویلی!$E$1&amp;COUNTIF(NOSA!$O$1:O7335,تحویلی!$E$1),"")),"")</f>
        <v/>
      </c>
      <c r="E7335" s="10" t="str">
        <f t="shared" si="470"/>
        <v>11718145</v>
      </c>
      <c r="F7335" s="10" t="str">
        <f>IFERROR(VLOOKUP(I7335,DATABASE!$N:$O,2,FALSE),"")</f>
        <v>لباس زير زمستاني- بلوز و شلوار</v>
      </c>
      <c r="G7335" s="3" t="s">
        <v>3667</v>
      </c>
      <c r="H7335" s="4">
        <v>11718</v>
      </c>
      <c r="I7335" s="3" t="s">
        <v>2361</v>
      </c>
      <c r="J7335" s="3" t="s">
        <v>2826</v>
      </c>
      <c r="K7335" s="5">
        <v>1</v>
      </c>
      <c r="L7335" s="3" t="s">
        <v>28</v>
      </c>
      <c r="M7335" s="3" t="s">
        <v>4</v>
      </c>
      <c r="N7335" s="3" t="s">
        <v>483</v>
      </c>
      <c r="O7335" s="1">
        <v>145</v>
      </c>
      <c r="P7335" s="4">
        <v>0</v>
      </c>
      <c r="Q7335" s="10">
        <f t="shared" si="467"/>
        <v>145</v>
      </c>
    </row>
    <row r="7336" spans="2:17" ht="20.25" customHeight="1">
      <c r="B7336" s="10" t="str">
        <f t="shared" si="468"/>
        <v>دستكش كف دوبل چرمي697</v>
      </c>
      <c r="C7336" s="10" t="str">
        <f t="shared" si="469"/>
        <v>دستكش كف دوبل چرمي1403/09/25697</v>
      </c>
      <c r="D7336" s="10" t="str">
        <f>IFERROR(IF(تحویلی!$E$1="","",IF(NOSA!O7336=تحویلی!$E$1,تحویلی!$E$1&amp;COUNTIF(NOSA!$O$1:O7336,تحویلی!$E$1),"")),"")</f>
        <v/>
      </c>
      <c r="E7336" s="10" t="str">
        <f t="shared" si="470"/>
        <v>11721697</v>
      </c>
      <c r="F7336" s="10" t="str">
        <f>IFERROR(VLOOKUP(I7336,DATABASE!$N:$O,2,FALSE),"")</f>
        <v>دستكش كف دوبل چرمي</v>
      </c>
      <c r="G7336" s="3" t="s">
        <v>3667</v>
      </c>
      <c r="H7336" s="4">
        <v>11721</v>
      </c>
      <c r="I7336" s="3" t="s">
        <v>1683</v>
      </c>
      <c r="J7336" s="3" t="s">
        <v>1684</v>
      </c>
      <c r="K7336" s="5">
        <v>1</v>
      </c>
      <c r="L7336" s="3" t="s">
        <v>3</v>
      </c>
      <c r="M7336" s="3" t="s">
        <v>25</v>
      </c>
      <c r="N7336" s="3" t="s">
        <v>145</v>
      </c>
      <c r="O7336" s="1">
        <v>697</v>
      </c>
      <c r="P7336" s="4">
        <v>0</v>
      </c>
      <c r="Q7336" s="10">
        <f t="shared" si="467"/>
        <v>697</v>
      </c>
    </row>
    <row r="7337" spans="2:17" ht="20.25" customHeight="1">
      <c r="B7337" s="10" t="str">
        <f t="shared" si="468"/>
        <v>لباس زير زمستاني- بلوز و شلوار760</v>
      </c>
      <c r="C7337" s="10" t="str">
        <f t="shared" si="469"/>
        <v>لباس زير زمستاني- بلوز و شلوار1403/09/26760</v>
      </c>
      <c r="D7337" s="10" t="str">
        <f>IFERROR(IF(تحویلی!$E$1="","",IF(NOSA!O7337=تحویلی!$E$1,تحویلی!$E$1&amp;COUNTIF(NOSA!$O$1:O7337,تحویلی!$E$1),"")),"")</f>
        <v/>
      </c>
      <c r="E7337" s="10" t="str">
        <f t="shared" si="470"/>
        <v>11732760</v>
      </c>
      <c r="F7337" s="10" t="str">
        <f>IFERROR(VLOOKUP(I7337,DATABASE!$N:$O,2,FALSE),"")</f>
        <v>لباس زير زمستاني- بلوز و شلوار</v>
      </c>
      <c r="G7337" s="3" t="s">
        <v>3668</v>
      </c>
      <c r="H7337" s="4">
        <v>11732</v>
      </c>
      <c r="I7337" s="3" t="s">
        <v>2361</v>
      </c>
      <c r="J7337" s="3" t="s">
        <v>2826</v>
      </c>
      <c r="K7337" s="5">
        <v>1</v>
      </c>
      <c r="L7337" s="3" t="s">
        <v>28</v>
      </c>
      <c r="M7337" s="3" t="s">
        <v>202</v>
      </c>
      <c r="N7337" s="3" t="s">
        <v>3971</v>
      </c>
      <c r="O7337" s="1">
        <v>760</v>
      </c>
      <c r="P7337" s="4">
        <v>0</v>
      </c>
      <c r="Q7337" s="10">
        <f t="shared" si="467"/>
        <v>760</v>
      </c>
    </row>
    <row r="7338" spans="2:17" ht="20.25" customHeight="1">
      <c r="B7338" s="10" t="str">
        <f t="shared" si="468"/>
        <v>769</v>
      </c>
      <c r="C7338" s="10" t="str">
        <f t="shared" si="469"/>
        <v>1403/09/26769</v>
      </c>
      <c r="D7338" s="10" t="str">
        <f>IFERROR(IF(تحویلی!$E$1="","",IF(NOSA!O7338=تحویلی!$E$1,تحویلی!$E$1&amp;COUNTIF(NOSA!$O$1:O7338,تحویلی!$E$1),"")),"")</f>
        <v/>
      </c>
      <c r="E7338" s="10" t="str">
        <f t="shared" si="470"/>
        <v>11733769</v>
      </c>
      <c r="F7338" s="10" t="str">
        <f>IFERROR(VLOOKUP(I7338,DATABASE!$N:$O,2,FALSE),"")</f>
        <v/>
      </c>
      <c r="G7338" s="3" t="s">
        <v>3668</v>
      </c>
      <c r="H7338" s="4">
        <v>11733</v>
      </c>
      <c r="I7338" s="3" t="s">
        <v>3559</v>
      </c>
      <c r="J7338" s="3" t="s">
        <v>3560</v>
      </c>
      <c r="K7338" s="5">
        <v>1</v>
      </c>
      <c r="L7338" s="3" t="s">
        <v>8</v>
      </c>
      <c r="M7338" s="3" t="s">
        <v>43</v>
      </c>
      <c r="N7338" s="3" t="s">
        <v>1102</v>
      </c>
      <c r="O7338" s="1">
        <v>769</v>
      </c>
      <c r="P7338" s="4">
        <v>0</v>
      </c>
      <c r="Q7338" s="10">
        <f t="shared" si="467"/>
        <v>769</v>
      </c>
    </row>
    <row r="7339" spans="2:17" ht="20.25" customHeight="1">
      <c r="B7339" s="10" t="str">
        <f t="shared" si="468"/>
        <v>لباس زير زمستاني- بلوز و شلوار860</v>
      </c>
      <c r="C7339" s="10" t="str">
        <f t="shared" si="469"/>
        <v>لباس زير زمستاني- بلوز و شلوار1403/09/26860</v>
      </c>
      <c r="D7339" s="10" t="str">
        <f>IFERROR(IF(تحویلی!$E$1="","",IF(NOSA!O7339=تحویلی!$E$1,تحویلی!$E$1&amp;COUNTIF(NOSA!$O$1:O7339,تحویلی!$E$1),"")),"")</f>
        <v/>
      </c>
      <c r="E7339" s="10" t="str">
        <f t="shared" si="470"/>
        <v>11737860</v>
      </c>
      <c r="F7339" s="10" t="str">
        <f>IFERROR(VLOOKUP(I7339,DATABASE!$N:$O,2,FALSE),"")</f>
        <v>لباس زير زمستاني- بلوز و شلوار</v>
      </c>
      <c r="G7339" s="3" t="s">
        <v>3668</v>
      </c>
      <c r="H7339" s="4">
        <v>11737</v>
      </c>
      <c r="I7339" s="3" t="s">
        <v>2361</v>
      </c>
      <c r="J7339" s="3" t="s">
        <v>2826</v>
      </c>
      <c r="K7339" s="5">
        <v>1</v>
      </c>
      <c r="L7339" s="3" t="s">
        <v>28</v>
      </c>
      <c r="M7339" s="3" t="s">
        <v>47</v>
      </c>
      <c r="N7339" s="3" t="s">
        <v>3429</v>
      </c>
      <c r="O7339" s="1">
        <v>860</v>
      </c>
      <c r="P7339" s="4">
        <v>0</v>
      </c>
      <c r="Q7339" s="10">
        <f t="shared" ref="Q7339:Q7402" si="471">VALUE(O7339)</f>
        <v>860</v>
      </c>
    </row>
    <row r="7340" spans="2:17" ht="20.25" customHeight="1">
      <c r="B7340" s="10" t="str">
        <f t="shared" si="468"/>
        <v>دستكش ضد برش سبك893</v>
      </c>
      <c r="C7340" s="10" t="str">
        <f t="shared" si="469"/>
        <v>دستكش ضد برش سبك1403/09/26893</v>
      </c>
      <c r="D7340" s="10" t="str">
        <f>IFERROR(IF(تحویلی!$E$1="","",IF(NOSA!O7340=تحویلی!$E$1,تحویلی!$E$1&amp;COUNTIF(NOSA!$O$1:O7340,تحویلی!$E$1),"")),"")</f>
        <v/>
      </c>
      <c r="E7340" s="10" t="str">
        <f t="shared" si="470"/>
        <v>11738893</v>
      </c>
      <c r="F7340" s="10" t="str">
        <f>IFERROR(VLOOKUP(I7340,DATABASE!$N:$O,2,FALSE),"")</f>
        <v>دستكش ضد برش سبك</v>
      </c>
      <c r="G7340" s="3" t="s">
        <v>3668</v>
      </c>
      <c r="H7340" s="4">
        <v>11738</v>
      </c>
      <c r="I7340" s="3" t="s">
        <v>1442</v>
      </c>
      <c r="J7340" s="3" t="s">
        <v>22</v>
      </c>
      <c r="K7340" s="5">
        <v>1</v>
      </c>
      <c r="L7340" s="3" t="s">
        <v>3</v>
      </c>
      <c r="M7340" s="3" t="s">
        <v>47</v>
      </c>
      <c r="N7340" s="3" t="s">
        <v>3439</v>
      </c>
      <c r="O7340" s="1">
        <v>893</v>
      </c>
      <c r="P7340" s="4">
        <v>0</v>
      </c>
      <c r="Q7340" s="10">
        <f t="shared" si="471"/>
        <v>893</v>
      </c>
    </row>
    <row r="7341" spans="2:17" ht="20.25" customHeight="1">
      <c r="B7341" s="10" t="str">
        <f t="shared" si="468"/>
        <v>884</v>
      </c>
      <c r="C7341" s="10" t="str">
        <f t="shared" si="469"/>
        <v>1403/09/26884</v>
      </c>
      <c r="D7341" s="10" t="str">
        <f>IFERROR(IF(تحویلی!$E$1="","",IF(NOSA!O7341=تحویلی!$E$1,تحویلی!$E$1&amp;COUNTIF(NOSA!$O$1:O7341,تحویلی!$E$1),"")),"")</f>
        <v/>
      </c>
      <c r="E7341" s="10" t="str">
        <f t="shared" si="470"/>
        <v>11739884</v>
      </c>
      <c r="F7341" s="10" t="str">
        <f>IFERROR(VLOOKUP(I7341,DATABASE!$N:$O,2,FALSE),"")</f>
        <v/>
      </c>
      <c r="G7341" s="3" t="s">
        <v>3668</v>
      </c>
      <c r="H7341" s="4">
        <v>11739</v>
      </c>
      <c r="I7341" s="3" t="s">
        <v>3559</v>
      </c>
      <c r="J7341" s="3" t="s">
        <v>3560</v>
      </c>
      <c r="K7341" s="5">
        <v>1</v>
      </c>
      <c r="L7341" s="3" t="s">
        <v>8</v>
      </c>
      <c r="M7341" s="3" t="s">
        <v>43</v>
      </c>
      <c r="N7341" s="3" t="s">
        <v>3542</v>
      </c>
      <c r="O7341" s="1">
        <v>884</v>
      </c>
      <c r="P7341" s="4">
        <v>0</v>
      </c>
      <c r="Q7341" s="10">
        <f t="shared" si="471"/>
        <v>884</v>
      </c>
    </row>
    <row r="7342" spans="2:17" ht="20.25" customHeight="1">
      <c r="B7342" s="10" t="str">
        <f t="shared" si="468"/>
        <v>لباس زير زمستاني- بلوز و شلوار535</v>
      </c>
      <c r="C7342" s="10" t="str">
        <f t="shared" si="469"/>
        <v>لباس زير زمستاني- بلوز و شلوار1403/09/26535</v>
      </c>
      <c r="D7342" s="10" t="str">
        <f>IFERROR(IF(تحویلی!$E$1="","",IF(NOSA!O7342=تحویلی!$E$1,تحویلی!$E$1&amp;COUNTIF(NOSA!$O$1:O7342,تحویلی!$E$1),"")),"")</f>
        <v/>
      </c>
      <c r="E7342" s="10" t="str">
        <f t="shared" si="470"/>
        <v>11740535</v>
      </c>
      <c r="F7342" s="10" t="str">
        <f>IFERROR(VLOOKUP(I7342,DATABASE!$N:$O,2,FALSE),"")</f>
        <v>لباس زير زمستاني- بلوز و شلوار</v>
      </c>
      <c r="G7342" s="3" t="s">
        <v>3668</v>
      </c>
      <c r="H7342" s="4">
        <v>11740</v>
      </c>
      <c r="I7342" s="3" t="s">
        <v>2361</v>
      </c>
      <c r="J7342" s="3" t="s">
        <v>2826</v>
      </c>
      <c r="K7342" s="5">
        <v>1</v>
      </c>
      <c r="L7342" s="3" t="s">
        <v>28</v>
      </c>
      <c r="M7342" s="3" t="s">
        <v>202</v>
      </c>
      <c r="N7342" s="3" t="s">
        <v>812</v>
      </c>
      <c r="O7342" s="1">
        <v>535</v>
      </c>
      <c r="P7342" s="4">
        <v>0</v>
      </c>
      <c r="Q7342" s="10">
        <f t="shared" si="471"/>
        <v>535</v>
      </c>
    </row>
    <row r="7343" spans="2:17" ht="20.25" customHeight="1">
      <c r="B7343" s="10" t="str">
        <f t="shared" si="468"/>
        <v>دستكش ضد برش سبك853</v>
      </c>
      <c r="C7343" s="10" t="str">
        <f t="shared" si="469"/>
        <v>دستكش ضد برش سبك1403/09/26853</v>
      </c>
      <c r="D7343" s="10" t="str">
        <f>IFERROR(IF(تحویلی!$E$1="","",IF(NOSA!O7343=تحویلی!$E$1,تحویلی!$E$1&amp;COUNTIF(NOSA!$O$1:O7343,تحویلی!$E$1),"")),"")</f>
        <v/>
      </c>
      <c r="E7343" s="10" t="str">
        <f t="shared" si="470"/>
        <v>11742853</v>
      </c>
      <c r="F7343" s="10" t="str">
        <f>IFERROR(VLOOKUP(I7343,DATABASE!$N:$O,2,FALSE),"")</f>
        <v>دستكش ضد برش سبك</v>
      </c>
      <c r="G7343" s="3" t="s">
        <v>3668</v>
      </c>
      <c r="H7343" s="4">
        <v>11742</v>
      </c>
      <c r="I7343" s="3" t="s">
        <v>1442</v>
      </c>
      <c r="J7343" s="3" t="s">
        <v>22</v>
      </c>
      <c r="K7343" s="5">
        <v>1</v>
      </c>
      <c r="L7343" s="3" t="s">
        <v>3</v>
      </c>
      <c r="M7343" s="3" t="s">
        <v>40</v>
      </c>
      <c r="N7343" s="3" t="s">
        <v>2777</v>
      </c>
      <c r="O7343" s="1">
        <v>853</v>
      </c>
      <c r="P7343" s="4">
        <v>0</v>
      </c>
      <c r="Q7343" s="10">
        <f t="shared" si="471"/>
        <v>853</v>
      </c>
    </row>
    <row r="7344" spans="2:17" ht="20.25" customHeight="1">
      <c r="B7344" s="10" t="str">
        <f t="shared" si="468"/>
        <v>دستكش ضد برش سبك638</v>
      </c>
      <c r="C7344" s="10" t="str">
        <f t="shared" si="469"/>
        <v>دستكش ضد برش سبك1403/09/26638</v>
      </c>
      <c r="D7344" s="10" t="str">
        <f>IFERROR(IF(تحویلی!$E$1="","",IF(NOSA!O7344=تحویلی!$E$1,تحویلی!$E$1&amp;COUNTIF(NOSA!$O$1:O7344,تحویلی!$E$1),"")),"")</f>
        <v/>
      </c>
      <c r="E7344" s="10" t="str">
        <f t="shared" si="470"/>
        <v>11752638</v>
      </c>
      <c r="F7344" s="10" t="str">
        <f>IFERROR(VLOOKUP(I7344,DATABASE!$N:$O,2,FALSE),"")</f>
        <v>دستكش ضد برش سبك</v>
      </c>
      <c r="G7344" s="3" t="s">
        <v>3668</v>
      </c>
      <c r="H7344" s="4">
        <v>11752</v>
      </c>
      <c r="I7344" s="3" t="s">
        <v>1442</v>
      </c>
      <c r="J7344" s="3" t="s">
        <v>22</v>
      </c>
      <c r="K7344" s="5">
        <v>1</v>
      </c>
      <c r="L7344" s="3" t="s">
        <v>3</v>
      </c>
      <c r="M7344" s="3" t="s">
        <v>43</v>
      </c>
      <c r="N7344" s="3" t="s">
        <v>690</v>
      </c>
      <c r="O7344" s="1">
        <v>638</v>
      </c>
      <c r="P7344" s="4">
        <v>0</v>
      </c>
      <c r="Q7344" s="10">
        <f t="shared" si="471"/>
        <v>638</v>
      </c>
    </row>
    <row r="7345" spans="2:17" ht="20.25" customHeight="1">
      <c r="B7345" s="10" t="str">
        <f t="shared" si="468"/>
        <v>گوشي اير پلاگ638</v>
      </c>
      <c r="C7345" s="10" t="str">
        <f t="shared" si="469"/>
        <v>گوشي اير پلاگ1403/09/26638</v>
      </c>
      <c r="D7345" s="10" t="str">
        <f>IFERROR(IF(تحویلی!$E$1="","",IF(NOSA!O7345=تحویلی!$E$1,تحویلی!$E$1&amp;COUNTIF(NOSA!$O$1:O7345,تحویلی!$E$1),"")),"")</f>
        <v/>
      </c>
      <c r="E7345" s="10" t="str">
        <f t="shared" si="470"/>
        <v>11752638</v>
      </c>
      <c r="F7345" s="10" t="str">
        <f>IFERROR(VLOOKUP(I7345,DATABASE!$N:$O,2,FALSE),"")</f>
        <v>گوشي اير پلاگ</v>
      </c>
      <c r="G7345" s="3" t="s">
        <v>3668</v>
      </c>
      <c r="H7345" s="4">
        <v>11752</v>
      </c>
      <c r="I7345" s="3" t="s">
        <v>1581</v>
      </c>
      <c r="J7345" s="3" t="s">
        <v>124</v>
      </c>
      <c r="K7345" s="5">
        <v>1</v>
      </c>
      <c r="L7345" s="3" t="s">
        <v>8</v>
      </c>
      <c r="M7345" s="3" t="s">
        <v>43</v>
      </c>
      <c r="N7345" s="3" t="s">
        <v>690</v>
      </c>
      <c r="O7345" s="1">
        <v>638</v>
      </c>
      <c r="P7345" s="4">
        <v>0</v>
      </c>
      <c r="Q7345" s="10">
        <f t="shared" si="471"/>
        <v>638</v>
      </c>
    </row>
    <row r="7346" spans="2:17" ht="20.25" customHeight="1">
      <c r="B7346" s="10" t="str">
        <f t="shared" si="468"/>
        <v>دستكش ضد برش سبك419</v>
      </c>
      <c r="C7346" s="10" t="str">
        <f t="shared" si="469"/>
        <v>دستكش ضد برش سبك1403/09/26419</v>
      </c>
      <c r="D7346" s="10" t="str">
        <f>IFERROR(IF(تحویلی!$E$1="","",IF(NOSA!O7346=تحویلی!$E$1,تحویلی!$E$1&amp;COUNTIF(NOSA!$O$1:O7346,تحویلی!$E$1),"")),"")</f>
        <v/>
      </c>
      <c r="E7346" s="10" t="str">
        <f t="shared" si="470"/>
        <v>11752419</v>
      </c>
      <c r="F7346" s="10" t="str">
        <f>IFERROR(VLOOKUP(I7346,DATABASE!$N:$O,2,FALSE),"")</f>
        <v>دستكش ضد برش سبك</v>
      </c>
      <c r="G7346" s="3" t="s">
        <v>3668</v>
      </c>
      <c r="H7346" s="4">
        <v>11752</v>
      </c>
      <c r="I7346" s="3" t="s">
        <v>1442</v>
      </c>
      <c r="J7346" s="3" t="s">
        <v>22</v>
      </c>
      <c r="K7346" s="5">
        <v>1</v>
      </c>
      <c r="L7346" s="3" t="s">
        <v>3</v>
      </c>
      <c r="M7346" s="3" t="s">
        <v>43</v>
      </c>
      <c r="N7346" s="3" t="s">
        <v>251</v>
      </c>
      <c r="O7346" s="1">
        <v>419</v>
      </c>
      <c r="P7346" s="4">
        <v>0</v>
      </c>
      <c r="Q7346" s="10">
        <f t="shared" si="471"/>
        <v>419</v>
      </c>
    </row>
    <row r="7347" spans="2:17" ht="20.25" customHeight="1">
      <c r="B7347" s="10" t="str">
        <f t="shared" si="468"/>
        <v xml:space="preserve"> لباس كارشناسي مديران 837</v>
      </c>
      <c r="C7347" s="10" t="str">
        <f t="shared" si="469"/>
        <v xml:space="preserve"> لباس كارشناسي مديران 1403/09/26837</v>
      </c>
      <c r="D7347" s="10" t="str">
        <f>IFERROR(IF(تحویلی!$E$1="","",IF(NOSA!O7347=تحویلی!$E$1,تحویلی!$E$1&amp;COUNTIF(NOSA!$O$1:O7347,تحویلی!$E$1),"")),"")</f>
        <v/>
      </c>
      <c r="E7347" s="10" t="str">
        <f t="shared" si="470"/>
        <v>11759837</v>
      </c>
      <c r="F7347" s="10" t="str">
        <f>IFERROR(VLOOKUP(I7347,DATABASE!$N:$O,2,FALSE),"")</f>
        <v xml:space="preserve"> لباس كارشناسي مديران </v>
      </c>
      <c r="G7347" s="3" t="s">
        <v>3668</v>
      </c>
      <c r="H7347" s="4">
        <v>11759</v>
      </c>
      <c r="I7347" s="3" t="s">
        <v>1677</v>
      </c>
      <c r="J7347" s="3" t="s">
        <v>1678</v>
      </c>
      <c r="K7347" s="5">
        <v>1</v>
      </c>
      <c r="L7347" s="3" t="s">
        <v>8</v>
      </c>
      <c r="M7347" s="3" t="s">
        <v>40</v>
      </c>
      <c r="N7347" s="3" t="s">
        <v>4043</v>
      </c>
      <c r="O7347" s="1">
        <v>837</v>
      </c>
      <c r="P7347" s="4">
        <v>1</v>
      </c>
      <c r="Q7347" s="10">
        <f t="shared" si="471"/>
        <v>837</v>
      </c>
    </row>
    <row r="7348" spans="2:17" ht="20.25" customHeight="1">
      <c r="B7348" s="10" t="str">
        <f t="shared" si="468"/>
        <v xml:space="preserve"> لباس كار (بلوز) 837</v>
      </c>
      <c r="C7348" s="10" t="str">
        <f t="shared" si="469"/>
        <v xml:space="preserve"> لباس كار (بلوز) 1403/09/26837</v>
      </c>
      <c r="D7348" s="10" t="str">
        <f>IFERROR(IF(تحویلی!$E$1="","",IF(NOSA!O7348=تحویلی!$E$1,تحویلی!$E$1&amp;COUNTIF(NOSA!$O$1:O7348,تحویلی!$E$1),"")),"")</f>
        <v/>
      </c>
      <c r="E7348" s="10" t="str">
        <f t="shared" si="470"/>
        <v>11759837</v>
      </c>
      <c r="F7348" s="10" t="str">
        <f>IFERROR(VLOOKUP(I7348,DATABASE!$N:$O,2,FALSE),"")</f>
        <v xml:space="preserve"> لباس كار (بلوز) </v>
      </c>
      <c r="G7348" s="3" t="s">
        <v>3668</v>
      </c>
      <c r="H7348" s="4">
        <v>11759</v>
      </c>
      <c r="I7348" s="3" t="s">
        <v>2310</v>
      </c>
      <c r="J7348" s="3" t="s">
        <v>2811</v>
      </c>
      <c r="K7348" s="5">
        <v>1</v>
      </c>
      <c r="L7348" s="3" t="s">
        <v>8</v>
      </c>
      <c r="M7348" s="3" t="s">
        <v>40</v>
      </c>
      <c r="N7348" s="3" t="s">
        <v>4043</v>
      </c>
      <c r="O7348" s="1">
        <v>837</v>
      </c>
      <c r="P7348" s="4">
        <v>1</v>
      </c>
      <c r="Q7348" s="10">
        <f t="shared" si="471"/>
        <v>837</v>
      </c>
    </row>
    <row r="7349" spans="2:17" ht="20.25" customHeight="1">
      <c r="B7349" s="10" t="str">
        <f t="shared" si="468"/>
        <v>پوتين ايمني نسوز837</v>
      </c>
      <c r="C7349" s="10" t="str">
        <f t="shared" si="469"/>
        <v>پوتين ايمني نسوز1403/09/26837</v>
      </c>
      <c r="D7349" s="10" t="str">
        <f>IFERROR(IF(تحویلی!$E$1="","",IF(NOSA!O7349=تحویلی!$E$1,تحویلی!$E$1&amp;COUNTIF(NOSA!$O$1:O7349,تحویلی!$E$1),"")),"")</f>
        <v/>
      </c>
      <c r="E7349" s="10" t="str">
        <f t="shared" si="470"/>
        <v>11759837</v>
      </c>
      <c r="F7349" s="10" t="str">
        <f>IFERROR(VLOOKUP(I7349,DATABASE!$N:$O,2,FALSE),"")</f>
        <v>پوتين ايمني نسوز</v>
      </c>
      <c r="G7349" s="3" t="s">
        <v>3668</v>
      </c>
      <c r="H7349" s="4">
        <v>11759</v>
      </c>
      <c r="I7349" s="3" t="s">
        <v>1631</v>
      </c>
      <c r="J7349" s="3" t="s">
        <v>1632</v>
      </c>
      <c r="K7349" s="5">
        <v>1</v>
      </c>
      <c r="L7349" s="3" t="s">
        <v>3</v>
      </c>
      <c r="M7349" s="3" t="s">
        <v>40</v>
      </c>
      <c r="N7349" s="3" t="s">
        <v>4043</v>
      </c>
      <c r="O7349" s="1">
        <v>837</v>
      </c>
      <c r="P7349" s="4">
        <v>1</v>
      </c>
      <c r="Q7349" s="10">
        <f t="shared" si="471"/>
        <v>837</v>
      </c>
    </row>
    <row r="7350" spans="2:17" ht="20.25" customHeight="1">
      <c r="B7350" s="10" t="str">
        <f t="shared" si="468"/>
        <v>كفش ايمني641</v>
      </c>
      <c r="C7350" s="10" t="str">
        <f t="shared" si="469"/>
        <v>كفش ايمني1403/09/26641</v>
      </c>
      <c r="D7350" s="10" t="str">
        <f>IFERROR(IF(تحویلی!$E$1="","",IF(NOSA!O7350=تحویلی!$E$1,تحویلی!$E$1&amp;COUNTIF(NOSA!$O$1:O7350,تحویلی!$E$1),"")),"")</f>
        <v/>
      </c>
      <c r="E7350" s="10" t="str">
        <f t="shared" si="470"/>
        <v>11765641</v>
      </c>
      <c r="F7350" s="10" t="str">
        <f>IFERROR(VLOOKUP(I7350,DATABASE!$N:$O,2,FALSE),"")</f>
        <v>كفش ايمني</v>
      </c>
      <c r="G7350" s="3" t="s">
        <v>3668</v>
      </c>
      <c r="H7350" s="4">
        <v>11765</v>
      </c>
      <c r="I7350" s="3" t="s">
        <v>1720</v>
      </c>
      <c r="J7350" s="3" t="s">
        <v>1721</v>
      </c>
      <c r="K7350" s="5">
        <v>1</v>
      </c>
      <c r="L7350" s="3" t="s">
        <v>3</v>
      </c>
      <c r="M7350" s="3" t="s">
        <v>47</v>
      </c>
      <c r="N7350" s="3" t="s">
        <v>154</v>
      </c>
      <c r="O7350" s="1">
        <v>641</v>
      </c>
      <c r="P7350" s="4">
        <v>1</v>
      </c>
      <c r="Q7350" s="10">
        <f t="shared" si="471"/>
        <v>641</v>
      </c>
    </row>
    <row r="7351" spans="2:17" ht="20.25" customHeight="1">
      <c r="B7351" s="10" t="str">
        <f t="shared" si="468"/>
        <v>لباس كار ديرسوز(بلوز و شلوار)706</v>
      </c>
      <c r="C7351" s="10" t="str">
        <f t="shared" si="469"/>
        <v>لباس كار ديرسوز(بلوز و شلوار)1403/09/26706</v>
      </c>
      <c r="D7351" s="10" t="str">
        <f>IFERROR(IF(تحویلی!$E$1="","",IF(NOSA!O7351=تحویلی!$E$1,تحویلی!$E$1&amp;COUNTIF(NOSA!$O$1:O7351,تحویلی!$E$1),"")),"")</f>
        <v/>
      </c>
      <c r="E7351" s="10" t="str">
        <f t="shared" si="470"/>
        <v>11771706</v>
      </c>
      <c r="F7351" s="10" t="str">
        <f>IFERROR(VLOOKUP(I7351,DATABASE!$N:$O,2,FALSE),"")</f>
        <v>لباس كار ديرسوز(بلوز و شلوار)</v>
      </c>
      <c r="G7351" s="3" t="s">
        <v>3668</v>
      </c>
      <c r="H7351" s="4">
        <v>11771</v>
      </c>
      <c r="I7351" s="3" t="s">
        <v>1629</v>
      </c>
      <c r="J7351" s="3" t="s">
        <v>1630</v>
      </c>
      <c r="K7351" s="5">
        <v>1</v>
      </c>
      <c r="L7351" s="3" t="s">
        <v>28</v>
      </c>
      <c r="M7351" s="3" t="s">
        <v>4</v>
      </c>
      <c r="N7351" s="3" t="s">
        <v>907</v>
      </c>
      <c r="O7351" s="1">
        <v>706</v>
      </c>
      <c r="P7351" s="4">
        <v>1</v>
      </c>
      <c r="Q7351" s="10">
        <f t="shared" si="471"/>
        <v>706</v>
      </c>
    </row>
    <row r="7352" spans="2:17" ht="20.25" customHeight="1">
      <c r="B7352" s="10" t="str">
        <f t="shared" si="468"/>
        <v>248</v>
      </c>
      <c r="C7352" s="10" t="str">
        <f t="shared" si="469"/>
        <v>1403/09/26248</v>
      </c>
      <c r="D7352" s="10" t="str">
        <f>IFERROR(IF(تحویلی!$E$1="","",IF(NOSA!O7352=تحویلی!$E$1,تحویلی!$E$1&amp;COUNTIF(NOSA!$O$1:O7352,تحویلی!$E$1),"")),"")</f>
        <v/>
      </c>
      <c r="E7352" s="10" t="str">
        <f t="shared" si="470"/>
        <v>11772248</v>
      </c>
      <c r="F7352" s="10" t="str">
        <f>IFERROR(VLOOKUP(I7352,DATABASE!$N:$O,2,FALSE),"")</f>
        <v/>
      </c>
      <c r="G7352" s="3" t="s">
        <v>3668</v>
      </c>
      <c r="H7352" s="4">
        <v>11772</v>
      </c>
      <c r="I7352" s="3" t="s">
        <v>2699</v>
      </c>
      <c r="J7352" s="3" t="s">
        <v>7</v>
      </c>
      <c r="K7352" s="5">
        <v>1</v>
      </c>
      <c r="L7352" s="3" t="s">
        <v>8</v>
      </c>
      <c r="M7352" s="3" t="s">
        <v>4</v>
      </c>
      <c r="N7352" s="3" t="s">
        <v>237</v>
      </c>
      <c r="O7352" s="1">
        <v>248</v>
      </c>
      <c r="P7352" s="4">
        <v>1</v>
      </c>
      <c r="Q7352" s="10">
        <f t="shared" si="471"/>
        <v>248</v>
      </c>
    </row>
    <row r="7353" spans="2:17" ht="20.25" customHeight="1">
      <c r="B7353" s="10" t="str">
        <f t="shared" si="468"/>
        <v>لباس زير زمستاني- بلوز و شلوار58</v>
      </c>
      <c r="C7353" s="10" t="str">
        <f t="shared" si="469"/>
        <v>لباس زير زمستاني- بلوز و شلوار1403/09/2658</v>
      </c>
      <c r="D7353" s="10" t="str">
        <f>IFERROR(IF(تحویلی!$E$1="","",IF(NOSA!O7353=تحویلی!$E$1,تحویلی!$E$1&amp;COUNTIF(NOSA!$O$1:O7353,تحویلی!$E$1),"")),"")</f>
        <v/>
      </c>
      <c r="E7353" s="10" t="str">
        <f t="shared" si="470"/>
        <v>1177358</v>
      </c>
      <c r="F7353" s="10" t="str">
        <f>IFERROR(VLOOKUP(I7353,DATABASE!$N:$O,2,FALSE),"")</f>
        <v>لباس زير زمستاني- بلوز و شلوار</v>
      </c>
      <c r="G7353" s="3" t="s">
        <v>3668</v>
      </c>
      <c r="H7353" s="4">
        <v>11773</v>
      </c>
      <c r="I7353" s="3" t="s">
        <v>2361</v>
      </c>
      <c r="J7353" s="3" t="s">
        <v>2826</v>
      </c>
      <c r="K7353" s="5">
        <v>1</v>
      </c>
      <c r="L7353" s="3" t="s">
        <v>28</v>
      </c>
      <c r="M7353" s="3" t="s">
        <v>19</v>
      </c>
      <c r="N7353" s="3" t="s">
        <v>459</v>
      </c>
      <c r="O7353" s="1">
        <v>58</v>
      </c>
      <c r="P7353" s="4">
        <v>0</v>
      </c>
      <c r="Q7353" s="10">
        <f t="shared" si="471"/>
        <v>58</v>
      </c>
    </row>
    <row r="7354" spans="2:17" ht="20.25" customHeight="1">
      <c r="B7354" s="10" t="str">
        <f t="shared" si="468"/>
        <v>دستكش كف مواد سبك860</v>
      </c>
      <c r="C7354" s="10" t="str">
        <f t="shared" si="469"/>
        <v>دستكش كف مواد سبك1403/09/27860</v>
      </c>
      <c r="D7354" s="10" t="str">
        <f>IFERROR(IF(تحویلی!$E$1="","",IF(NOSA!O7354=تحویلی!$E$1,تحویلی!$E$1&amp;COUNTIF(NOSA!$O$1:O7354,تحویلی!$E$1),"")),"")</f>
        <v/>
      </c>
      <c r="E7354" s="10" t="str">
        <f t="shared" si="470"/>
        <v>11777860</v>
      </c>
      <c r="F7354" s="10" t="str">
        <f>IFERROR(VLOOKUP(I7354,DATABASE!$N:$O,2,FALSE),"")</f>
        <v>دستكش كف مواد سبك</v>
      </c>
      <c r="G7354" s="3" t="s">
        <v>3669</v>
      </c>
      <c r="H7354" s="4">
        <v>11777</v>
      </c>
      <c r="I7354" s="3" t="s">
        <v>1456</v>
      </c>
      <c r="J7354" s="3" t="s">
        <v>2</v>
      </c>
      <c r="K7354" s="5">
        <v>1</v>
      </c>
      <c r="L7354" s="3" t="s">
        <v>3</v>
      </c>
      <c r="M7354" s="3" t="s">
        <v>47</v>
      </c>
      <c r="N7354" s="3" t="s">
        <v>3356</v>
      </c>
      <c r="O7354" s="1">
        <v>860</v>
      </c>
      <c r="P7354" s="4">
        <v>0</v>
      </c>
      <c r="Q7354" s="10">
        <f t="shared" si="471"/>
        <v>860</v>
      </c>
    </row>
    <row r="7355" spans="2:17" ht="20.25" customHeight="1">
      <c r="B7355" s="10" t="str">
        <f t="shared" si="468"/>
        <v>دستكش كف مواد سبك460</v>
      </c>
      <c r="C7355" s="10" t="str">
        <f t="shared" si="469"/>
        <v>دستكش كف مواد سبك1403/09/27460</v>
      </c>
      <c r="D7355" s="10" t="str">
        <f>IFERROR(IF(تحویلی!$E$1="","",IF(NOSA!O7355=تحویلی!$E$1,تحویلی!$E$1&amp;COUNTIF(NOSA!$O$1:O7355,تحویلی!$E$1),"")),"")</f>
        <v/>
      </c>
      <c r="E7355" s="10" t="str">
        <f t="shared" si="470"/>
        <v>11779460</v>
      </c>
      <c r="F7355" s="10" t="str">
        <f>IFERROR(VLOOKUP(I7355,DATABASE!$N:$O,2,FALSE),"")</f>
        <v>دستكش كف مواد سبك</v>
      </c>
      <c r="G7355" s="3" t="s">
        <v>3669</v>
      </c>
      <c r="H7355" s="4">
        <v>11779</v>
      </c>
      <c r="I7355" s="3" t="s">
        <v>1456</v>
      </c>
      <c r="J7355" s="3" t="s">
        <v>2</v>
      </c>
      <c r="K7355" s="5">
        <v>1</v>
      </c>
      <c r="L7355" s="3" t="s">
        <v>3</v>
      </c>
      <c r="M7355" s="3" t="s">
        <v>47</v>
      </c>
      <c r="N7355" s="3" t="s">
        <v>2765</v>
      </c>
      <c r="O7355" s="1">
        <v>460</v>
      </c>
      <c r="P7355" s="4">
        <v>0</v>
      </c>
      <c r="Q7355" s="10">
        <f t="shared" si="471"/>
        <v>460</v>
      </c>
    </row>
    <row r="7356" spans="2:17" ht="20.25" customHeight="1">
      <c r="B7356" s="10" t="str">
        <f t="shared" si="468"/>
        <v>دستكش ضد برش سبك843</v>
      </c>
      <c r="C7356" s="10" t="str">
        <f t="shared" si="469"/>
        <v>دستكش ضد برش سبك1403/09/27843</v>
      </c>
      <c r="D7356" s="10" t="str">
        <f>IFERROR(IF(تحویلی!$E$1="","",IF(NOSA!O7356=تحویلی!$E$1,تحویلی!$E$1&amp;COUNTIF(NOSA!$O$1:O7356,تحویلی!$E$1),"")),"")</f>
        <v/>
      </c>
      <c r="E7356" s="10" t="str">
        <f t="shared" si="470"/>
        <v>11780843</v>
      </c>
      <c r="F7356" s="10" t="str">
        <f>IFERROR(VLOOKUP(I7356,DATABASE!$N:$O,2,FALSE),"")</f>
        <v>دستكش ضد برش سبك</v>
      </c>
      <c r="G7356" s="3" t="s">
        <v>3669</v>
      </c>
      <c r="H7356" s="4">
        <v>11780</v>
      </c>
      <c r="I7356" s="3" t="s">
        <v>1442</v>
      </c>
      <c r="J7356" s="3" t="s">
        <v>22</v>
      </c>
      <c r="K7356" s="5">
        <v>1</v>
      </c>
      <c r="L7356" s="3" t="s">
        <v>3</v>
      </c>
      <c r="M7356" s="3" t="s">
        <v>47</v>
      </c>
      <c r="N7356" s="3" t="s">
        <v>3337</v>
      </c>
      <c r="O7356" s="1">
        <v>843</v>
      </c>
      <c r="P7356" s="4">
        <v>0</v>
      </c>
      <c r="Q7356" s="10">
        <f t="shared" si="471"/>
        <v>843</v>
      </c>
    </row>
    <row r="7357" spans="2:17" ht="20.25" customHeight="1">
      <c r="B7357" s="10" t="str">
        <f t="shared" si="468"/>
        <v>بند كفش869</v>
      </c>
      <c r="C7357" s="10" t="str">
        <f t="shared" si="469"/>
        <v>بند كفش1403/09/27869</v>
      </c>
      <c r="D7357" s="10" t="str">
        <f>IFERROR(IF(تحویلی!$E$1="","",IF(NOSA!O7357=تحویلی!$E$1,تحویلی!$E$1&amp;COUNTIF(NOSA!$O$1:O7357,تحویلی!$E$1),"")),"")</f>
        <v/>
      </c>
      <c r="E7357" s="10" t="str">
        <f t="shared" si="470"/>
        <v>11782869</v>
      </c>
      <c r="F7357" s="10" t="str">
        <f>IFERROR(VLOOKUP(I7357,DATABASE!$N:$O,2,FALSE),"")</f>
        <v>بند كفش</v>
      </c>
      <c r="G7357" s="3" t="s">
        <v>3669</v>
      </c>
      <c r="H7357" s="4">
        <v>11782</v>
      </c>
      <c r="I7357" s="3" t="s">
        <v>1462</v>
      </c>
      <c r="J7357" s="3" t="s">
        <v>450</v>
      </c>
      <c r="K7357" s="5">
        <v>2</v>
      </c>
      <c r="L7357" s="3" t="s">
        <v>3</v>
      </c>
      <c r="M7357" s="3" t="s">
        <v>202</v>
      </c>
      <c r="N7357" s="3" t="s">
        <v>3289</v>
      </c>
      <c r="O7357" s="1">
        <v>869</v>
      </c>
      <c r="P7357" s="4">
        <v>0</v>
      </c>
      <c r="Q7357" s="10">
        <f t="shared" si="471"/>
        <v>869</v>
      </c>
    </row>
    <row r="7358" spans="2:17" ht="20.25" customHeight="1">
      <c r="B7358" s="10" t="str">
        <f t="shared" si="468"/>
        <v>دستكش ضد برش سبك841</v>
      </c>
      <c r="C7358" s="10" t="str">
        <f t="shared" si="469"/>
        <v>دستكش ضد برش سبك1403/09/27841</v>
      </c>
      <c r="D7358" s="10" t="str">
        <f>IFERROR(IF(تحویلی!$E$1="","",IF(NOSA!O7358=تحویلی!$E$1,تحویلی!$E$1&amp;COUNTIF(NOSA!$O$1:O7358,تحویلی!$E$1),"")),"")</f>
        <v/>
      </c>
      <c r="E7358" s="10" t="str">
        <f t="shared" si="470"/>
        <v>11783841</v>
      </c>
      <c r="F7358" s="10" t="str">
        <f>IFERROR(VLOOKUP(I7358,DATABASE!$N:$O,2,FALSE),"")</f>
        <v>دستكش ضد برش سبك</v>
      </c>
      <c r="G7358" s="3" t="s">
        <v>3669</v>
      </c>
      <c r="H7358" s="4">
        <v>11783</v>
      </c>
      <c r="I7358" s="3" t="s">
        <v>1442</v>
      </c>
      <c r="J7358" s="3" t="s">
        <v>22</v>
      </c>
      <c r="K7358" s="5">
        <v>1</v>
      </c>
      <c r="L7358" s="3" t="s">
        <v>3</v>
      </c>
      <c r="M7358" s="3" t="s">
        <v>47</v>
      </c>
      <c r="N7358" s="3" t="s">
        <v>3314</v>
      </c>
      <c r="O7358" s="1">
        <v>841</v>
      </c>
      <c r="P7358" s="4">
        <v>0</v>
      </c>
      <c r="Q7358" s="10">
        <f t="shared" si="471"/>
        <v>841</v>
      </c>
    </row>
    <row r="7359" spans="2:17" ht="20.25" customHeight="1">
      <c r="B7359" s="10" t="str">
        <f t="shared" si="468"/>
        <v>دستكش ضد برش سبك739</v>
      </c>
      <c r="C7359" s="10" t="str">
        <f t="shared" si="469"/>
        <v>دستكش ضد برش سبك1403/09/27739</v>
      </c>
      <c r="D7359" s="10" t="str">
        <f>IFERROR(IF(تحویلی!$E$1="","",IF(NOSA!O7359=تحویلی!$E$1,تحویلی!$E$1&amp;COUNTIF(NOSA!$O$1:O7359,تحویلی!$E$1),"")),"")</f>
        <v/>
      </c>
      <c r="E7359" s="10" t="str">
        <f t="shared" si="470"/>
        <v>11783739</v>
      </c>
      <c r="F7359" s="10" t="str">
        <f>IFERROR(VLOOKUP(I7359,DATABASE!$N:$O,2,FALSE),"")</f>
        <v>دستكش ضد برش سبك</v>
      </c>
      <c r="G7359" s="3" t="s">
        <v>3669</v>
      </c>
      <c r="H7359" s="4">
        <v>11783</v>
      </c>
      <c r="I7359" s="3" t="s">
        <v>1442</v>
      </c>
      <c r="J7359" s="3" t="s">
        <v>22</v>
      </c>
      <c r="K7359" s="5">
        <v>1</v>
      </c>
      <c r="L7359" s="3" t="s">
        <v>3</v>
      </c>
      <c r="M7359" s="3" t="s">
        <v>47</v>
      </c>
      <c r="N7359" s="3" t="s">
        <v>2890</v>
      </c>
      <c r="O7359" s="1">
        <v>739</v>
      </c>
      <c r="P7359" s="4">
        <v>0</v>
      </c>
      <c r="Q7359" s="10">
        <f t="shared" si="471"/>
        <v>739</v>
      </c>
    </row>
    <row r="7360" spans="2:17" ht="20.25" customHeight="1">
      <c r="B7360" s="10" t="str">
        <f t="shared" si="468"/>
        <v>دستكش ضد برش سبك791</v>
      </c>
      <c r="C7360" s="10" t="str">
        <f t="shared" si="469"/>
        <v>دستكش ضد برش سبك1403/09/27791</v>
      </c>
      <c r="D7360" s="10" t="str">
        <f>IFERROR(IF(تحویلی!$E$1="","",IF(NOSA!O7360=تحویلی!$E$1,تحویلی!$E$1&amp;COUNTIF(NOSA!$O$1:O7360,تحویلی!$E$1),"")),"")</f>
        <v/>
      </c>
      <c r="E7360" s="10" t="str">
        <f t="shared" si="470"/>
        <v>11784791</v>
      </c>
      <c r="F7360" s="10" t="str">
        <f>IFERROR(VLOOKUP(I7360,DATABASE!$N:$O,2,FALSE),"")</f>
        <v>دستكش ضد برش سبك</v>
      </c>
      <c r="G7360" s="3" t="s">
        <v>3669</v>
      </c>
      <c r="H7360" s="4">
        <v>11784</v>
      </c>
      <c r="I7360" s="3" t="s">
        <v>1442</v>
      </c>
      <c r="J7360" s="3" t="s">
        <v>22</v>
      </c>
      <c r="K7360" s="5">
        <v>1</v>
      </c>
      <c r="L7360" s="3" t="s">
        <v>3</v>
      </c>
      <c r="M7360" s="3" t="s">
        <v>9</v>
      </c>
      <c r="N7360" s="3" t="s">
        <v>3311</v>
      </c>
      <c r="O7360" s="1">
        <v>791</v>
      </c>
      <c r="P7360" s="4">
        <v>0</v>
      </c>
      <c r="Q7360" s="10">
        <f t="shared" si="471"/>
        <v>791</v>
      </c>
    </row>
    <row r="7361" spans="2:17" ht="20.25" customHeight="1">
      <c r="B7361" s="10" t="str">
        <f t="shared" si="468"/>
        <v>لباس زير زمستاني- بلوز و شلوار751</v>
      </c>
      <c r="C7361" s="10" t="str">
        <f t="shared" si="469"/>
        <v>لباس زير زمستاني- بلوز و شلوار1403/09/27751</v>
      </c>
      <c r="D7361" s="10" t="str">
        <f>IFERROR(IF(تحویلی!$E$1="","",IF(NOSA!O7361=تحویلی!$E$1,تحویلی!$E$1&amp;COUNTIF(NOSA!$O$1:O7361,تحویلی!$E$1),"")),"")</f>
        <v/>
      </c>
      <c r="E7361" s="10" t="str">
        <f t="shared" si="470"/>
        <v>11785751</v>
      </c>
      <c r="F7361" s="10" t="str">
        <f>IFERROR(VLOOKUP(I7361,DATABASE!$N:$O,2,FALSE),"")</f>
        <v>لباس زير زمستاني- بلوز و شلوار</v>
      </c>
      <c r="G7361" s="3" t="s">
        <v>3669</v>
      </c>
      <c r="H7361" s="4">
        <v>11785</v>
      </c>
      <c r="I7361" s="3" t="s">
        <v>2361</v>
      </c>
      <c r="J7361" s="3" t="s">
        <v>2826</v>
      </c>
      <c r="K7361" s="5">
        <v>1</v>
      </c>
      <c r="L7361" s="3" t="s">
        <v>28</v>
      </c>
      <c r="M7361" s="3" t="s">
        <v>9</v>
      </c>
      <c r="N7361" s="3" t="s">
        <v>2709</v>
      </c>
      <c r="O7361" s="1">
        <v>751</v>
      </c>
      <c r="P7361" s="4">
        <v>0</v>
      </c>
      <c r="Q7361" s="10">
        <f t="shared" si="471"/>
        <v>751</v>
      </c>
    </row>
    <row r="7362" spans="2:17" ht="20.25" customHeight="1">
      <c r="B7362" s="10" t="str">
        <f t="shared" si="468"/>
        <v>دستكش ضد برش سبك725</v>
      </c>
      <c r="C7362" s="10" t="str">
        <f t="shared" si="469"/>
        <v>دستكش ضد برش سبك1403/09/27725</v>
      </c>
      <c r="D7362" s="10" t="str">
        <f>IFERROR(IF(تحویلی!$E$1="","",IF(NOSA!O7362=تحویلی!$E$1,تحویلی!$E$1&amp;COUNTIF(NOSA!$O$1:O7362,تحویلی!$E$1),"")),"")</f>
        <v/>
      </c>
      <c r="E7362" s="10" t="str">
        <f t="shared" si="470"/>
        <v>11787725</v>
      </c>
      <c r="F7362" s="10" t="str">
        <f>IFERROR(VLOOKUP(I7362,DATABASE!$N:$O,2,FALSE),"")</f>
        <v>دستكش ضد برش سبك</v>
      </c>
      <c r="G7362" s="3" t="s">
        <v>3669</v>
      </c>
      <c r="H7362" s="4">
        <v>11787</v>
      </c>
      <c r="I7362" s="3" t="s">
        <v>1442</v>
      </c>
      <c r="J7362" s="3" t="s">
        <v>22</v>
      </c>
      <c r="K7362" s="5">
        <v>1</v>
      </c>
      <c r="L7362" s="3" t="s">
        <v>3</v>
      </c>
      <c r="M7362" s="3" t="s">
        <v>19</v>
      </c>
      <c r="N7362" s="3" t="s">
        <v>596</v>
      </c>
      <c r="O7362" s="1">
        <v>725</v>
      </c>
      <c r="P7362" s="4">
        <v>0</v>
      </c>
      <c r="Q7362" s="10">
        <f t="shared" si="471"/>
        <v>725</v>
      </c>
    </row>
    <row r="7363" spans="2:17" ht="20.25" customHeight="1">
      <c r="B7363" s="10" t="str">
        <f t="shared" si="468"/>
        <v>دستكش ضد برش سبك584</v>
      </c>
      <c r="C7363" s="10" t="str">
        <f t="shared" si="469"/>
        <v>دستكش ضد برش سبك1403/09/27584</v>
      </c>
      <c r="D7363" s="10" t="str">
        <f>IFERROR(IF(تحویلی!$E$1="","",IF(NOSA!O7363=تحویلی!$E$1,تحویلی!$E$1&amp;COUNTIF(NOSA!$O$1:O7363,تحویلی!$E$1),"")),"")</f>
        <v/>
      </c>
      <c r="E7363" s="10" t="str">
        <f t="shared" si="470"/>
        <v>11787584</v>
      </c>
      <c r="F7363" s="10" t="str">
        <f>IFERROR(VLOOKUP(I7363,DATABASE!$N:$O,2,FALSE),"")</f>
        <v>دستكش ضد برش سبك</v>
      </c>
      <c r="G7363" s="3" t="s">
        <v>3669</v>
      </c>
      <c r="H7363" s="4">
        <v>11787</v>
      </c>
      <c r="I7363" s="3" t="s">
        <v>1442</v>
      </c>
      <c r="J7363" s="3" t="s">
        <v>22</v>
      </c>
      <c r="K7363" s="5">
        <v>1</v>
      </c>
      <c r="L7363" s="3" t="s">
        <v>3</v>
      </c>
      <c r="M7363" s="3" t="s">
        <v>19</v>
      </c>
      <c r="N7363" s="3" t="s">
        <v>2737</v>
      </c>
      <c r="O7363" s="1">
        <v>584</v>
      </c>
      <c r="P7363" s="4">
        <v>0</v>
      </c>
      <c r="Q7363" s="10">
        <f t="shared" si="471"/>
        <v>584</v>
      </c>
    </row>
    <row r="7364" spans="2:17" ht="20.25" customHeight="1">
      <c r="B7364" s="10" t="str">
        <f t="shared" si="468"/>
        <v>دستكش ضد برش سبك851</v>
      </c>
      <c r="C7364" s="10" t="str">
        <f t="shared" si="469"/>
        <v>دستكش ضد برش سبك1403/09/27851</v>
      </c>
      <c r="D7364" s="10" t="str">
        <f>IFERROR(IF(تحویلی!$E$1="","",IF(NOSA!O7364=تحویلی!$E$1,تحویلی!$E$1&amp;COUNTIF(NOSA!$O$1:O7364,تحویلی!$E$1),"")),"")</f>
        <v/>
      </c>
      <c r="E7364" s="10" t="str">
        <f t="shared" si="470"/>
        <v>11788851</v>
      </c>
      <c r="F7364" s="10" t="str">
        <f>IFERROR(VLOOKUP(I7364,DATABASE!$N:$O,2,FALSE),"")</f>
        <v>دستكش ضد برش سبك</v>
      </c>
      <c r="G7364" s="3" t="s">
        <v>3669</v>
      </c>
      <c r="H7364" s="4">
        <v>11788</v>
      </c>
      <c r="I7364" s="3" t="s">
        <v>1442</v>
      </c>
      <c r="J7364" s="3" t="s">
        <v>22</v>
      </c>
      <c r="K7364" s="5">
        <v>1</v>
      </c>
      <c r="L7364" s="3" t="s">
        <v>3</v>
      </c>
      <c r="M7364" s="3" t="s">
        <v>47</v>
      </c>
      <c r="N7364" s="3" t="s">
        <v>2847</v>
      </c>
      <c r="O7364" s="1">
        <v>851</v>
      </c>
      <c r="P7364" s="4">
        <v>0</v>
      </c>
      <c r="Q7364" s="10">
        <f t="shared" si="471"/>
        <v>851</v>
      </c>
    </row>
    <row r="7365" spans="2:17" ht="20.25" customHeight="1">
      <c r="B7365" s="10" t="str">
        <f t="shared" si="468"/>
        <v>دستكش ضد برش سبك936</v>
      </c>
      <c r="C7365" s="10" t="str">
        <f t="shared" si="469"/>
        <v>دستكش ضد برش سبك1403/09/27936</v>
      </c>
      <c r="D7365" s="10" t="str">
        <f>IFERROR(IF(تحویلی!$E$1="","",IF(NOSA!O7365=تحویلی!$E$1,تحویلی!$E$1&amp;COUNTIF(NOSA!$O$1:O7365,تحویلی!$E$1),"")),"")</f>
        <v/>
      </c>
      <c r="E7365" s="10" t="str">
        <f t="shared" si="470"/>
        <v>11789936</v>
      </c>
      <c r="F7365" s="10" t="str">
        <f>IFERROR(VLOOKUP(I7365,DATABASE!$N:$O,2,FALSE),"")</f>
        <v>دستكش ضد برش سبك</v>
      </c>
      <c r="G7365" s="3" t="s">
        <v>3669</v>
      </c>
      <c r="H7365" s="4">
        <v>11789</v>
      </c>
      <c r="I7365" s="3" t="s">
        <v>1442</v>
      </c>
      <c r="J7365" s="3" t="s">
        <v>22</v>
      </c>
      <c r="K7365" s="5">
        <v>1</v>
      </c>
      <c r="L7365" s="3" t="s">
        <v>3</v>
      </c>
      <c r="M7365" s="3" t="s">
        <v>4</v>
      </c>
      <c r="N7365" s="3" t="s">
        <v>4044</v>
      </c>
      <c r="O7365" s="1">
        <v>936</v>
      </c>
      <c r="P7365" s="4">
        <v>0</v>
      </c>
      <c r="Q7365" s="10">
        <f t="shared" si="471"/>
        <v>936</v>
      </c>
    </row>
    <row r="7366" spans="2:17" ht="20.25" customHeight="1">
      <c r="B7366" s="10" t="str">
        <f t="shared" si="468"/>
        <v>دستكش ضد برش سبك835</v>
      </c>
      <c r="C7366" s="10" t="str">
        <f t="shared" si="469"/>
        <v>دستكش ضد برش سبك1403/09/27835</v>
      </c>
      <c r="D7366" s="10" t="str">
        <f>IFERROR(IF(تحویلی!$E$1="","",IF(NOSA!O7366=تحویلی!$E$1,تحویلی!$E$1&amp;COUNTIF(NOSA!$O$1:O7366,تحویلی!$E$1),"")),"")</f>
        <v/>
      </c>
      <c r="E7366" s="10" t="str">
        <f t="shared" si="470"/>
        <v>11792835</v>
      </c>
      <c r="F7366" s="10" t="str">
        <f>IFERROR(VLOOKUP(I7366,DATABASE!$N:$O,2,FALSE),"")</f>
        <v>دستكش ضد برش سبك</v>
      </c>
      <c r="G7366" s="3" t="s">
        <v>3669</v>
      </c>
      <c r="H7366" s="4">
        <v>11792</v>
      </c>
      <c r="I7366" s="3" t="s">
        <v>1442</v>
      </c>
      <c r="J7366" s="3" t="s">
        <v>22</v>
      </c>
      <c r="K7366" s="5">
        <v>1</v>
      </c>
      <c r="L7366" s="3" t="s">
        <v>3</v>
      </c>
      <c r="M7366" s="3" t="s">
        <v>47</v>
      </c>
      <c r="N7366" s="3" t="s">
        <v>2821</v>
      </c>
      <c r="O7366" s="1">
        <v>835</v>
      </c>
      <c r="P7366" s="4">
        <v>0</v>
      </c>
      <c r="Q7366" s="10">
        <f t="shared" si="471"/>
        <v>835</v>
      </c>
    </row>
    <row r="7367" spans="2:17" ht="20.25" customHeight="1">
      <c r="B7367" s="10" t="str">
        <f t="shared" si="468"/>
        <v>دستكش ضد برش سبك641</v>
      </c>
      <c r="C7367" s="10" t="str">
        <f t="shared" si="469"/>
        <v>دستكش ضد برش سبك1403/09/27641</v>
      </c>
      <c r="D7367" s="10" t="str">
        <f>IFERROR(IF(تحویلی!$E$1="","",IF(NOSA!O7367=تحویلی!$E$1,تحویلی!$E$1&amp;COUNTIF(NOSA!$O$1:O7367,تحویلی!$E$1),"")),"")</f>
        <v/>
      </c>
      <c r="E7367" s="10" t="str">
        <f t="shared" si="470"/>
        <v>11792641</v>
      </c>
      <c r="F7367" s="10" t="str">
        <f>IFERROR(VLOOKUP(I7367,DATABASE!$N:$O,2,FALSE),"")</f>
        <v>دستكش ضد برش سبك</v>
      </c>
      <c r="G7367" s="3" t="s">
        <v>3669</v>
      </c>
      <c r="H7367" s="4">
        <v>11792</v>
      </c>
      <c r="I7367" s="3" t="s">
        <v>1442</v>
      </c>
      <c r="J7367" s="3" t="s">
        <v>22</v>
      </c>
      <c r="K7367" s="5">
        <v>1</v>
      </c>
      <c r="L7367" s="3" t="s">
        <v>3</v>
      </c>
      <c r="M7367" s="3" t="s">
        <v>47</v>
      </c>
      <c r="N7367" s="3" t="s">
        <v>2689</v>
      </c>
      <c r="O7367" s="1">
        <v>641</v>
      </c>
      <c r="P7367" s="4">
        <v>0</v>
      </c>
      <c r="Q7367" s="10">
        <f t="shared" si="471"/>
        <v>641</v>
      </c>
    </row>
    <row r="7368" spans="2:17" ht="20.25" customHeight="1">
      <c r="B7368" s="10" t="str">
        <f t="shared" si="468"/>
        <v>دستكش ضد برش سبك718</v>
      </c>
      <c r="C7368" s="10" t="str">
        <f t="shared" si="469"/>
        <v>دستكش ضد برش سبك1403/09/27718</v>
      </c>
      <c r="D7368" s="10" t="str">
        <f>IFERROR(IF(تحویلی!$E$1="","",IF(NOSA!O7368=تحویلی!$E$1,تحویلی!$E$1&amp;COUNTIF(NOSA!$O$1:O7368,تحویلی!$E$1),"")),"")</f>
        <v/>
      </c>
      <c r="E7368" s="10" t="str">
        <f t="shared" si="470"/>
        <v>11807718</v>
      </c>
      <c r="F7368" s="10" t="str">
        <f>IFERROR(VLOOKUP(I7368,DATABASE!$N:$O,2,FALSE),"")</f>
        <v>دستكش ضد برش سبك</v>
      </c>
      <c r="G7368" s="3" t="s">
        <v>3669</v>
      </c>
      <c r="H7368" s="4">
        <v>11807</v>
      </c>
      <c r="I7368" s="3" t="s">
        <v>1442</v>
      </c>
      <c r="J7368" s="3" t="s">
        <v>22</v>
      </c>
      <c r="K7368" s="5">
        <v>1</v>
      </c>
      <c r="L7368" s="3" t="s">
        <v>3</v>
      </c>
      <c r="M7368" s="3" t="s">
        <v>4</v>
      </c>
      <c r="N7368" s="3" t="s">
        <v>3499</v>
      </c>
      <c r="O7368" s="1">
        <v>718</v>
      </c>
      <c r="P7368" s="4">
        <v>0</v>
      </c>
      <c r="Q7368" s="10">
        <f t="shared" si="471"/>
        <v>718</v>
      </c>
    </row>
    <row r="7369" spans="2:17" ht="20.25" customHeight="1">
      <c r="B7369" s="10" t="str">
        <f t="shared" si="468"/>
        <v>عينك سنگ زني بغل توري83</v>
      </c>
      <c r="C7369" s="10" t="str">
        <f t="shared" si="469"/>
        <v>عينك سنگ زني بغل توري1403/09/2783</v>
      </c>
      <c r="D7369" s="10" t="str">
        <f>IFERROR(IF(تحویلی!$E$1="","",IF(NOSA!O7369=تحویلی!$E$1,تحویلی!$E$1&amp;COUNTIF(NOSA!$O$1:O7369,تحویلی!$E$1),"")),"")</f>
        <v/>
      </c>
      <c r="E7369" s="10" t="str">
        <f t="shared" si="470"/>
        <v>1181183</v>
      </c>
      <c r="F7369" s="10" t="str">
        <f>IFERROR(VLOOKUP(I7369,DATABASE!$N:$O,2,FALSE),"")</f>
        <v>عينك سنگ زني بغل توري</v>
      </c>
      <c r="G7369" s="3" t="s">
        <v>3669</v>
      </c>
      <c r="H7369" s="4">
        <v>11811</v>
      </c>
      <c r="I7369" s="3" t="s">
        <v>1519</v>
      </c>
      <c r="J7369" s="3" t="s">
        <v>1520</v>
      </c>
      <c r="K7369" s="5">
        <v>1</v>
      </c>
      <c r="L7369" s="3" t="s">
        <v>8</v>
      </c>
      <c r="M7369" s="3" t="s">
        <v>43</v>
      </c>
      <c r="N7369" s="3" t="s">
        <v>4045</v>
      </c>
      <c r="O7369" s="1">
        <v>83</v>
      </c>
      <c r="P7369" s="4">
        <v>0</v>
      </c>
      <c r="Q7369" s="10">
        <f t="shared" si="471"/>
        <v>83</v>
      </c>
    </row>
    <row r="7370" spans="2:17" ht="20.25" customHeight="1">
      <c r="B7370" s="10" t="str">
        <f t="shared" si="468"/>
        <v>ماسك نيم صورت دو فيلتره (3M)10005</v>
      </c>
      <c r="C7370" s="10" t="str">
        <f t="shared" si="469"/>
        <v>ماسك نيم صورت دو فيلتره (3M)1403/09/2710005</v>
      </c>
      <c r="D7370" s="10" t="str">
        <f>IFERROR(IF(تحویلی!$E$1="","",IF(NOSA!O7370=تحویلی!$E$1,تحویلی!$E$1&amp;COUNTIF(NOSA!$O$1:O7370,تحویلی!$E$1),"")),"")</f>
        <v/>
      </c>
      <c r="E7370" s="10" t="str">
        <f t="shared" si="470"/>
        <v>1181310005</v>
      </c>
      <c r="F7370" s="10" t="str">
        <f>IFERROR(VLOOKUP(I7370,DATABASE!$N:$O,2,FALSE),"")</f>
        <v>ماسك نيم صورت دو فيلتره (3M)</v>
      </c>
      <c r="G7370" s="3" t="s">
        <v>3669</v>
      </c>
      <c r="H7370" s="4">
        <v>11813</v>
      </c>
      <c r="I7370" s="3" t="s">
        <v>1503</v>
      </c>
      <c r="J7370" s="3" t="s">
        <v>151</v>
      </c>
      <c r="K7370" s="5">
        <v>1</v>
      </c>
      <c r="L7370" s="3" t="s">
        <v>8</v>
      </c>
      <c r="M7370" s="3" t="s">
        <v>9</v>
      </c>
      <c r="N7370" s="3" t="s">
        <v>4046</v>
      </c>
      <c r="O7370" s="1">
        <v>10005</v>
      </c>
      <c r="P7370" s="4">
        <v>1</v>
      </c>
      <c r="Q7370" s="10">
        <f t="shared" si="471"/>
        <v>10005</v>
      </c>
    </row>
    <row r="7371" spans="2:17" ht="20.25" customHeight="1">
      <c r="B7371" s="10" t="str">
        <f t="shared" si="468"/>
        <v>فيلتر ماسك نيم صورت (3M) مدل 209110005</v>
      </c>
      <c r="C7371" s="10" t="str">
        <f t="shared" si="469"/>
        <v>فيلتر ماسك نيم صورت (3M) مدل 20911403/09/2710005</v>
      </c>
      <c r="D7371" s="10" t="str">
        <f>IFERROR(IF(تحویلی!$E$1="","",IF(NOSA!O7371=تحویلی!$E$1,تحویلی!$E$1&amp;COUNTIF(NOSA!$O$1:O7371,تحویلی!$E$1),"")),"")</f>
        <v/>
      </c>
      <c r="E7371" s="10" t="str">
        <f t="shared" si="470"/>
        <v>1181310005</v>
      </c>
      <c r="F7371" s="10" t="str">
        <f>IFERROR(VLOOKUP(I7371,DATABASE!$N:$O,2,FALSE),"")</f>
        <v>فيلتر ماسك نيم صورت (3M) مدل 2091</v>
      </c>
      <c r="G7371" s="3" t="s">
        <v>3669</v>
      </c>
      <c r="H7371" s="4">
        <v>11813</v>
      </c>
      <c r="I7371" s="3" t="s">
        <v>1475</v>
      </c>
      <c r="J7371" s="3" t="s">
        <v>53</v>
      </c>
      <c r="K7371" s="5">
        <v>1</v>
      </c>
      <c r="L7371" s="3" t="s">
        <v>8</v>
      </c>
      <c r="M7371" s="3" t="s">
        <v>9</v>
      </c>
      <c r="N7371" s="3" t="s">
        <v>4046</v>
      </c>
      <c r="O7371" s="1">
        <v>10005</v>
      </c>
      <c r="P7371" s="4">
        <v>1</v>
      </c>
      <c r="Q7371" s="10">
        <f t="shared" si="471"/>
        <v>10005</v>
      </c>
    </row>
    <row r="7372" spans="2:17" ht="20.25" customHeight="1">
      <c r="B7372" s="10" t="str">
        <f t="shared" si="468"/>
        <v>دستكش ضد برش سبك10005</v>
      </c>
      <c r="C7372" s="10" t="str">
        <f t="shared" si="469"/>
        <v>دستكش ضد برش سبك1403/09/2710005</v>
      </c>
      <c r="D7372" s="10" t="str">
        <f>IFERROR(IF(تحویلی!$E$1="","",IF(NOSA!O7372=تحویلی!$E$1,تحویلی!$E$1&amp;COUNTIF(NOSA!$O$1:O7372,تحویلی!$E$1),"")),"")</f>
        <v/>
      </c>
      <c r="E7372" s="10" t="str">
        <f t="shared" si="470"/>
        <v>1181310005</v>
      </c>
      <c r="F7372" s="10" t="str">
        <f>IFERROR(VLOOKUP(I7372,DATABASE!$N:$O,2,FALSE),"")</f>
        <v>دستكش ضد برش سبك</v>
      </c>
      <c r="G7372" s="3" t="s">
        <v>3669</v>
      </c>
      <c r="H7372" s="4">
        <v>11813</v>
      </c>
      <c r="I7372" s="3" t="s">
        <v>1442</v>
      </c>
      <c r="J7372" s="3" t="s">
        <v>22</v>
      </c>
      <c r="K7372" s="5">
        <v>1</v>
      </c>
      <c r="L7372" s="3" t="s">
        <v>3</v>
      </c>
      <c r="M7372" s="3" t="s">
        <v>9</v>
      </c>
      <c r="N7372" s="3" t="s">
        <v>4046</v>
      </c>
      <c r="O7372" s="1">
        <v>10005</v>
      </c>
      <c r="P7372" s="4">
        <v>0</v>
      </c>
      <c r="Q7372" s="10">
        <f t="shared" si="471"/>
        <v>10005</v>
      </c>
    </row>
    <row r="7373" spans="2:17" ht="20.25" customHeight="1">
      <c r="B7373" s="10" t="str">
        <f t="shared" si="468"/>
        <v>دستكش ضد برش سبك874</v>
      </c>
      <c r="C7373" s="10" t="str">
        <f t="shared" si="469"/>
        <v>دستكش ضد برش سبك1403/09/27874</v>
      </c>
      <c r="D7373" s="10" t="str">
        <f>IFERROR(IF(تحویلی!$E$1="","",IF(NOSA!O7373=تحویلی!$E$1,تحویلی!$E$1&amp;COUNTIF(NOSA!$O$1:O7373,تحویلی!$E$1),"")),"")</f>
        <v/>
      </c>
      <c r="E7373" s="10" t="str">
        <f t="shared" si="470"/>
        <v>11821874</v>
      </c>
      <c r="F7373" s="10" t="str">
        <f>IFERROR(VLOOKUP(I7373,DATABASE!$N:$O,2,FALSE),"")</f>
        <v>دستكش ضد برش سبك</v>
      </c>
      <c r="G7373" s="3" t="s">
        <v>3669</v>
      </c>
      <c r="H7373" s="4">
        <v>11821</v>
      </c>
      <c r="I7373" s="3" t="s">
        <v>1442</v>
      </c>
      <c r="J7373" s="3" t="s">
        <v>22</v>
      </c>
      <c r="K7373" s="5">
        <v>1</v>
      </c>
      <c r="L7373" s="3" t="s">
        <v>3</v>
      </c>
      <c r="M7373" s="3" t="s">
        <v>25</v>
      </c>
      <c r="N7373" s="3" t="s">
        <v>3360</v>
      </c>
      <c r="O7373" s="1">
        <v>874</v>
      </c>
      <c r="P7373" s="4">
        <v>0</v>
      </c>
      <c r="Q7373" s="10">
        <f t="shared" si="471"/>
        <v>874</v>
      </c>
    </row>
    <row r="7374" spans="2:17" ht="20.25" customHeight="1">
      <c r="B7374" s="10" t="str">
        <f t="shared" si="468"/>
        <v>دستكش ضد برش سبك114</v>
      </c>
      <c r="C7374" s="10" t="str">
        <f t="shared" si="469"/>
        <v>دستكش ضد برش سبك1403/09/27114</v>
      </c>
      <c r="D7374" s="10" t="str">
        <f>IFERROR(IF(تحویلی!$E$1="","",IF(NOSA!O7374=تحویلی!$E$1,تحویلی!$E$1&amp;COUNTIF(NOSA!$O$1:O7374,تحویلی!$E$1),"")),"")</f>
        <v/>
      </c>
      <c r="E7374" s="10" t="str">
        <f t="shared" si="470"/>
        <v>11821114</v>
      </c>
      <c r="F7374" s="10" t="str">
        <f>IFERROR(VLOOKUP(I7374,DATABASE!$N:$O,2,FALSE),"")</f>
        <v>دستكش ضد برش سبك</v>
      </c>
      <c r="G7374" s="3" t="s">
        <v>3669</v>
      </c>
      <c r="H7374" s="4">
        <v>11821</v>
      </c>
      <c r="I7374" s="3" t="s">
        <v>1442</v>
      </c>
      <c r="J7374" s="3" t="s">
        <v>22</v>
      </c>
      <c r="K7374" s="5">
        <v>1</v>
      </c>
      <c r="L7374" s="3" t="s">
        <v>3</v>
      </c>
      <c r="M7374" s="3" t="s">
        <v>19</v>
      </c>
      <c r="N7374" s="3" t="s">
        <v>4047</v>
      </c>
      <c r="O7374" s="1">
        <v>114</v>
      </c>
      <c r="P7374" s="4">
        <v>0</v>
      </c>
      <c r="Q7374" s="10">
        <f t="shared" si="471"/>
        <v>114</v>
      </c>
    </row>
    <row r="7375" spans="2:17" ht="20.25" customHeight="1">
      <c r="B7375" s="10" t="str">
        <f t="shared" ref="B7375:B7438" si="472">F7375&amp;Q7375</f>
        <v>چكمه ايمني نسوز930</v>
      </c>
      <c r="C7375" s="10" t="str">
        <f t="shared" ref="C7375:C7438" si="473">F7375&amp;G7375&amp;O7375</f>
        <v>چكمه ايمني نسوز1403/09/27930</v>
      </c>
      <c r="D7375" s="10" t="str">
        <f>IFERROR(IF(تحویلی!$E$1="","",IF(NOSA!O7375=تحویلی!$E$1,تحویلی!$E$1&amp;COUNTIF(NOSA!$O$1:O7375,تحویلی!$E$1),"")),"")</f>
        <v/>
      </c>
      <c r="E7375" s="10" t="str">
        <f t="shared" ref="E7375:E7438" si="474">H7375&amp;O7375</f>
        <v>11828930</v>
      </c>
      <c r="F7375" s="10" t="str">
        <f>IFERROR(VLOOKUP(I7375,DATABASE!$N:$O,2,FALSE),"")</f>
        <v>چكمه ايمني نسوز</v>
      </c>
      <c r="G7375" s="3" t="s">
        <v>3669</v>
      </c>
      <c r="H7375" s="4">
        <v>11828</v>
      </c>
      <c r="I7375" s="3" t="s">
        <v>1695</v>
      </c>
      <c r="J7375" s="3" t="s">
        <v>1696</v>
      </c>
      <c r="K7375" s="5">
        <v>1</v>
      </c>
      <c r="L7375" s="3" t="s">
        <v>3</v>
      </c>
      <c r="M7375" s="3" t="s">
        <v>19</v>
      </c>
      <c r="N7375" s="3" t="s">
        <v>4034</v>
      </c>
      <c r="O7375" s="1">
        <v>930</v>
      </c>
      <c r="P7375" s="4">
        <v>1</v>
      </c>
      <c r="Q7375" s="10">
        <f t="shared" si="471"/>
        <v>930</v>
      </c>
    </row>
    <row r="7376" spans="2:17" ht="20.25" customHeight="1">
      <c r="B7376" s="10" t="str">
        <f t="shared" si="472"/>
        <v>عينك سنگ زني بغل توري877</v>
      </c>
      <c r="C7376" s="10" t="str">
        <f t="shared" si="473"/>
        <v>عينك سنگ زني بغل توري1403/09/27877</v>
      </c>
      <c r="D7376" s="10" t="str">
        <f>IFERROR(IF(تحویلی!$E$1="","",IF(NOSA!O7376=تحویلی!$E$1,تحویلی!$E$1&amp;COUNTIF(NOSA!$O$1:O7376,تحویلی!$E$1),"")),"")</f>
        <v/>
      </c>
      <c r="E7376" s="10" t="str">
        <f t="shared" si="474"/>
        <v>11829877</v>
      </c>
      <c r="F7376" s="10" t="str">
        <f>IFERROR(VLOOKUP(I7376,DATABASE!$N:$O,2,FALSE),"")</f>
        <v>عينك سنگ زني بغل توري</v>
      </c>
      <c r="G7376" s="3" t="s">
        <v>3669</v>
      </c>
      <c r="H7376" s="4">
        <v>11829</v>
      </c>
      <c r="I7376" s="3" t="s">
        <v>1519</v>
      </c>
      <c r="J7376" s="3" t="s">
        <v>1520</v>
      </c>
      <c r="K7376" s="5">
        <v>1</v>
      </c>
      <c r="L7376" s="3" t="s">
        <v>8</v>
      </c>
      <c r="M7376" s="3" t="s">
        <v>102</v>
      </c>
      <c r="N7376" s="3" t="s">
        <v>3362</v>
      </c>
      <c r="O7376" s="1">
        <v>877</v>
      </c>
      <c r="P7376" s="4">
        <v>0</v>
      </c>
      <c r="Q7376" s="10">
        <f t="shared" si="471"/>
        <v>877</v>
      </c>
    </row>
    <row r="7377" spans="2:17" ht="20.25" customHeight="1">
      <c r="B7377" s="10" t="str">
        <f t="shared" si="472"/>
        <v>دستكش ضد برش سبك891</v>
      </c>
      <c r="C7377" s="10" t="str">
        <f t="shared" si="473"/>
        <v>دستكش ضد برش سبك1403/09/28891</v>
      </c>
      <c r="D7377" s="10" t="str">
        <f>IFERROR(IF(تحویلی!$E$1="","",IF(NOSA!O7377=تحویلی!$E$1,تحویلی!$E$1&amp;COUNTIF(NOSA!$O$1:O7377,تحویلی!$E$1),"")),"")</f>
        <v/>
      </c>
      <c r="E7377" s="10" t="str">
        <f t="shared" si="474"/>
        <v>11845891</v>
      </c>
      <c r="F7377" s="10" t="str">
        <f>IFERROR(VLOOKUP(I7377,DATABASE!$N:$O,2,FALSE),"")</f>
        <v>دستكش ضد برش سبك</v>
      </c>
      <c r="G7377" s="3" t="s">
        <v>3670</v>
      </c>
      <c r="H7377" s="4">
        <v>11845</v>
      </c>
      <c r="I7377" s="3" t="s">
        <v>1442</v>
      </c>
      <c r="J7377" s="3" t="s">
        <v>22</v>
      </c>
      <c r="K7377" s="5">
        <v>1</v>
      </c>
      <c r="L7377" s="3" t="s">
        <v>3</v>
      </c>
      <c r="M7377" s="3" t="s">
        <v>4</v>
      </c>
      <c r="N7377" s="3" t="s">
        <v>272</v>
      </c>
      <c r="O7377" s="1">
        <v>891</v>
      </c>
      <c r="P7377" s="4">
        <v>1</v>
      </c>
      <c r="Q7377" s="10">
        <f t="shared" si="471"/>
        <v>891</v>
      </c>
    </row>
    <row r="7378" spans="2:17" ht="20.25" customHeight="1">
      <c r="B7378" s="10" t="str">
        <f t="shared" si="472"/>
        <v>دستكش ضد برش سبك651</v>
      </c>
      <c r="C7378" s="10" t="str">
        <f t="shared" si="473"/>
        <v>دستكش ضد برش سبك1403/09/28651</v>
      </c>
      <c r="D7378" s="10" t="str">
        <f>IFERROR(IF(تحویلی!$E$1="","",IF(NOSA!O7378=تحویلی!$E$1,تحویلی!$E$1&amp;COUNTIF(NOSA!$O$1:O7378,تحویلی!$E$1),"")),"")</f>
        <v/>
      </c>
      <c r="E7378" s="10" t="str">
        <f t="shared" si="474"/>
        <v>11846651</v>
      </c>
      <c r="F7378" s="10" t="str">
        <f>IFERROR(VLOOKUP(I7378,DATABASE!$N:$O,2,FALSE),"")</f>
        <v>دستكش ضد برش سبك</v>
      </c>
      <c r="G7378" s="3" t="s">
        <v>3670</v>
      </c>
      <c r="H7378" s="4">
        <v>11846</v>
      </c>
      <c r="I7378" s="3" t="s">
        <v>1442</v>
      </c>
      <c r="J7378" s="3" t="s">
        <v>22</v>
      </c>
      <c r="K7378" s="5">
        <v>1</v>
      </c>
      <c r="L7378" s="3" t="s">
        <v>3</v>
      </c>
      <c r="M7378" s="3" t="s">
        <v>4</v>
      </c>
      <c r="N7378" s="3" t="s">
        <v>4048</v>
      </c>
      <c r="O7378" s="1">
        <v>651</v>
      </c>
      <c r="P7378" s="4">
        <v>1</v>
      </c>
      <c r="Q7378" s="10">
        <f t="shared" si="471"/>
        <v>651</v>
      </c>
    </row>
    <row r="7379" spans="2:17" ht="20.25" customHeight="1">
      <c r="B7379" s="10" t="str">
        <f t="shared" si="472"/>
        <v>دستكش كف مواد سبك277</v>
      </c>
      <c r="C7379" s="10" t="str">
        <f t="shared" si="473"/>
        <v>دستكش كف مواد سبك1403/09/28277</v>
      </c>
      <c r="D7379" s="10" t="str">
        <f>IFERROR(IF(تحویلی!$E$1="","",IF(NOSA!O7379=تحویلی!$E$1,تحویلی!$E$1&amp;COUNTIF(NOSA!$O$1:O7379,تحویلی!$E$1),"")),"")</f>
        <v/>
      </c>
      <c r="E7379" s="10" t="str">
        <f t="shared" si="474"/>
        <v>11849277</v>
      </c>
      <c r="F7379" s="10" t="str">
        <f>IFERROR(VLOOKUP(I7379,DATABASE!$N:$O,2,FALSE),"")</f>
        <v>دستكش كف مواد سبك</v>
      </c>
      <c r="G7379" s="3" t="s">
        <v>3670</v>
      </c>
      <c r="H7379" s="4">
        <v>11849</v>
      </c>
      <c r="I7379" s="3" t="s">
        <v>1456</v>
      </c>
      <c r="J7379" s="3" t="s">
        <v>2</v>
      </c>
      <c r="K7379" s="5">
        <v>1</v>
      </c>
      <c r="L7379" s="3" t="s">
        <v>3</v>
      </c>
      <c r="M7379" s="3" t="s">
        <v>47</v>
      </c>
      <c r="N7379" s="3" t="s">
        <v>79</v>
      </c>
      <c r="O7379" s="1">
        <v>277</v>
      </c>
      <c r="P7379" s="4">
        <v>0</v>
      </c>
      <c r="Q7379" s="10">
        <f t="shared" si="471"/>
        <v>277</v>
      </c>
    </row>
    <row r="7380" spans="2:17" ht="20.25" customHeight="1">
      <c r="B7380" s="10" t="str">
        <f t="shared" si="472"/>
        <v>دستكش ضد برش سبك303</v>
      </c>
      <c r="C7380" s="10" t="str">
        <f t="shared" si="473"/>
        <v>دستكش ضد برش سبك1403/09/28303</v>
      </c>
      <c r="D7380" s="10" t="str">
        <f>IFERROR(IF(تحویلی!$E$1="","",IF(NOSA!O7380=تحویلی!$E$1,تحویلی!$E$1&amp;COUNTIF(NOSA!$O$1:O7380,تحویلی!$E$1),"")),"")</f>
        <v/>
      </c>
      <c r="E7380" s="10" t="str">
        <f t="shared" si="474"/>
        <v>11851303</v>
      </c>
      <c r="F7380" s="10" t="str">
        <f>IFERROR(VLOOKUP(I7380,DATABASE!$N:$O,2,FALSE),"")</f>
        <v>دستكش ضد برش سبك</v>
      </c>
      <c r="G7380" s="3" t="s">
        <v>3670</v>
      </c>
      <c r="H7380" s="4">
        <v>11851</v>
      </c>
      <c r="I7380" s="3" t="s">
        <v>1442</v>
      </c>
      <c r="J7380" s="3" t="s">
        <v>22</v>
      </c>
      <c r="K7380" s="5">
        <v>1</v>
      </c>
      <c r="L7380" s="3" t="s">
        <v>3</v>
      </c>
      <c r="M7380" s="3" t="s">
        <v>9</v>
      </c>
      <c r="N7380" s="3" t="s">
        <v>125</v>
      </c>
      <c r="O7380" s="1">
        <v>303</v>
      </c>
      <c r="P7380" s="4">
        <v>1</v>
      </c>
      <c r="Q7380" s="10">
        <f t="shared" si="471"/>
        <v>303</v>
      </c>
    </row>
    <row r="7381" spans="2:17" ht="20.25" customHeight="1">
      <c r="B7381" s="10" t="str">
        <f t="shared" si="472"/>
        <v>ماسك نيم صورت دو فيلتره (3M)70</v>
      </c>
      <c r="C7381" s="10" t="str">
        <f t="shared" si="473"/>
        <v>ماسك نيم صورت دو فيلتره (3M)1403/09/2870</v>
      </c>
      <c r="D7381" s="10" t="str">
        <f>IFERROR(IF(تحویلی!$E$1="","",IF(NOSA!O7381=تحویلی!$E$1,تحویلی!$E$1&amp;COUNTIF(NOSA!$O$1:O7381,تحویلی!$E$1),"")),"")</f>
        <v/>
      </c>
      <c r="E7381" s="10" t="str">
        <f t="shared" si="474"/>
        <v>1186170</v>
      </c>
      <c r="F7381" s="10" t="str">
        <f>IFERROR(VLOOKUP(I7381,DATABASE!$N:$O,2,FALSE),"")</f>
        <v>ماسك نيم صورت دو فيلتره (3M)</v>
      </c>
      <c r="G7381" s="3" t="s">
        <v>3670</v>
      </c>
      <c r="H7381" s="4">
        <v>11861</v>
      </c>
      <c r="I7381" s="3" t="s">
        <v>1503</v>
      </c>
      <c r="J7381" s="3" t="s">
        <v>151</v>
      </c>
      <c r="K7381" s="5">
        <v>1</v>
      </c>
      <c r="L7381" s="3" t="s">
        <v>8</v>
      </c>
      <c r="M7381" s="3" t="s">
        <v>9</v>
      </c>
      <c r="N7381" s="3" t="s">
        <v>688</v>
      </c>
      <c r="O7381" s="1">
        <v>70</v>
      </c>
      <c r="P7381" s="4">
        <v>1</v>
      </c>
      <c r="Q7381" s="10">
        <f t="shared" si="471"/>
        <v>70</v>
      </c>
    </row>
    <row r="7382" spans="2:17" ht="20.25" customHeight="1">
      <c r="B7382" s="10" t="str">
        <f t="shared" si="472"/>
        <v>فيلتر ماسك نيم صورت (3M) مدل 209170</v>
      </c>
      <c r="C7382" s="10" t="str">
        <f t="shared" si="473"/>
        <v>فيلتر ماسك نيم صورت (3M) مدل 20911403/09/2870</v>
      </c>
      <c r="D7382" s="10" t="str">
        <f>IFERROR(IF(تحویلی!$E$1="","",IF(NOSA!O7382=تحویلی!$E$1,تحویلی!$E$1&amp;COUNTIF(NOSA!$O$1:O7382,تحویلی!$E$1),"")),"")</f>
        <v/>
      </c>
      <c r="E7382" s="10" t="str">
        <f t="shared" si="474"/>
        <v>1186170</v>
      </c>
      <c r="F7382" s="10" t="str">
        <f>IFERROR(VLOOKUP(I7382,DATABASE!$N:$O,2,FALSE),"")</f>
        <v>فيلتر ماسك نيم صورت (3M) مدل 2091</v>
      </c>
      <c r="G7382" s="3" t="s">
        <v>3670</v>
      </c>
      <c r="H7382" s="4">
        <v>11861</v>
      </c>
      <c r="I7382" s="3" t="s">
        <v>1475</v>
      </c>
      <c r="J7382" s="3" t="s">
        <v>53</v>
      </c>
      <c r="K7382" s="5">
        <v>1</v>
      </c>
      <c r="L7382" s="3" t="s">
        <v>8</v>
      </c>
      <c r="M7382" s="3" t="s">
        <v>9</v>
      </c>
      <c r="N7382" s="3" t="s">
        <v>688</v>
      </c>
      <c r="O7382" s="1">
        <v>70</v>
      </c>
      <c r="P7382" s="4">
        <v>1</v>
      </c>
      <c r="Q7382" s="10">
        <f t="shared" si="471"/>
        <v>70</v>
      </c>
    </row>
    <row r="7383" spans="2:17" ht="20.25" customHeight="1">
      <c r="B7383" s="10" t="str">
        <f t="shared" si="472"/>
        <v>لباس كار(بلوز و شلوار)946</v>
      </c>
      <c r="C7383" s="10" t="str">
        <f t="shared" si="473"/>
        <v>لباس كار(بلوز و شلوار)1403/09/28946</v>
      </c>
      <c r="D7383" s="10" t="str">
        <f>IFERROR(IF(تحویلی!$E$1="","",IF(NOSA!O7383=تحویلی!$E$1,تحویلی!$E$1&amp;COUNTIF(NOSA!$O$1:O7383,تحویلی!$E$1),"")),"")</f>
        <v/>
      </c>
      <c r="E7383" s="10" t="str">
        <f t="shared" si="474"/>
        <v>11867946</v>
      </c>
      <c r="F7383" s="10" t="str">
        <f>IFERROR(VLOOKUP(I7383,DATABASE!$N:$O,2,FALSE),"")</f>
        <v>لباس كار(بلوز و شلوار)</v>
      </c>
      <c r="G7383" s="3" t="s">
        <v>3670</v>
      </c>
      <c r="H7383" s="4">
        <v>11867</v>
      </c>
      <c r="I7383" s="3" t="s">
        <v>1724</v>
      </c>
      <c r="J7383" s="3" t="s">
        <v>1725</v>
      </c>
      <c r="K7383" s="5">
        <v>1</v>
      </c>
      <c r="L7383" s="3" t="s">
        <v>28</v>
      </c>
      <c r="M7383" s="3" t="s">
        <v>47</v>
      </c>
      <c r="N7383" s="3" t="s">
        <v>4049</v>
      </c>
      <c r="O7383" s="1">
        <v>946</v>
      </c>
      <c r="P7383" s="4">
        <v>0</v>
      </c>
      <c r="Q7383" s="10">
        <f t="shared" si="471"/>
        <v>946</v>
      </c>
    </row>
    <row r="7384" spans="2:17" ht="20.25" customHeight="1">
      <c r="B7384" s="10" t="str">
        <f t="shared" si="472"/>
        <v>كفش ايمني946</v>
      </c>
      <c r="C7384" s="10" t="str">
        <f t="shared" si="473"/>
        <v>كفش ايمني1403/09/28946</v>
      </c>
      <c r="D7384" s="10" t="str">
        <f>IFERROR(IF(تحویلی!$E$1="","",IF(NOSA!O7384=تحویلی!$E$1,تحویلی!$E$1&amp;COUNTIF(NOSA!$O$1:O7384,تحویلی!$E$1),"")),"")</f>
        <v/>
      </c>
      <c r="E7384" s="10" t="str">
        <f t="shared" si="474"/>
        <v>11867946</v>
      </c>
      <c r="F7384" s="10" t="str">
        <f>IFERROR(VLOOKUP(I7384,DATABASE!$N:$O,2,FALSE),"")</f>
        <v>كفش ايمني</v>
      </c>
      <c r="G7384" s="3" t="s">
        <v>3670</v>
      </c>
      <c r="H7384" s="4">
        <v>11867</v>
      </c>
      <c r="I7384" s="3" t="s">
        <v>1720</v>
      </c>
      <c r="J7384" s="3" t="s">
        <v>1721</v>
      </c>
      <c r="K7384" s="5">
        <v>1</v>
      </c>
      <c r="L7384" s="3" t="s">
        <v>3</v>
      </c>
      <c r="M7384" s="3" t="s">
        <v>47</v>
      </c>
      <c r="N7384" s="3" t="s">
        <v>4049</v>
      </c>
      <c r="O7384" s="1">
        <v>946</v>
      </c>
      <c r="P7384" s="4">
        <v>0</v>
      </c>
      <c r="Q7384" s="10">
        <f t="shared" si="471"/>
        <v>946</v>
      </c>
    </row>
    <row r="7385" spans="2:17" ht="20.25" customHeight="1">
      <c r="B7385" s="10" t="str">
        <f t="shared" si="472"/>
        <v>كلاه ايمني946</v>
      </c>
      <c r="C7385" s="10" t="str">
        <f t="shared" si="473"/>
        <v>كلاه ايمني1403/09/28946</v>
      </c>
      <c r="D7385" s="10" t="str">
        <f>IFERROR(IF(تحویلی!$E$1="","",IF(NOSA!O7385=تحویلی!$E$1,تحویلی!$E$1&amp;COUNTIF(NOSA!$O$1:O7385,تحویلی!$E$1),"")),"")</f>
        <v/>
      </c>
      <c r="E7385" s="10" t="str">
        <f t="shared" si="474"/>
        <v>11867946</v>
      </c>
      <c r="F7385" s="10" t="str">
        <f>IFERROR(VLOOKUP(I7385,DATABASE!$N:$O,2,FALSE),"")</f>
        <v>كلاه ايمني</v>
      </c>
      <c r="G7385" s="3" t="s">
        <v>3670</v>
      </c>
      <c r="H7385" s="4">
        <v>11867</v>
      </c>
      <c r="I7385" s="3" t="s">
        <v>1476</v>
      </c>
      <c r="J7385" s="3" t="s">
        <v>1647</v>
      </c>
      <c r="K7385" s="5">
        <v>1</v>
      </c>
      <c r="L7385" s="3" t="s">
        <v>8</v>
      </c>
      <c r="M7385" s="3" t="s">
        <v>47</v>
      </c>
      <c r="N7385" s="3" t="s">
        <v>4049</v>
      </c>
      <c r="O7385" s="1">
        <v>946</v>
      </c>
      <c r="P7385" s="4">
        <v>0</v>
      </c>
      <c r="Q7385" s="10">
        <f t="shared" si="471"/>
        <v>946</v>
      </c>
    </row>
    <row r="7386" spans="2:17" ht="20.25" customHeight="1">
      <c r="B7386" s="10" t="str">
        <f t="shared" si="472"/>
        <v>گوشي اير پلاگ946</v>
      </c>
      <c r="C7386" s="10" t="str">
        <f t="shared" si="473"/>
        <v>گوشي اير پلاگ1403/09/28946</v>
      </c>
      <c r="D7386" s="10" t="str">
        <f>IFERROR(IF(تحویلی!$E$1="","",IF(NOSA!O7386=تحویلی!$E$1,تحویلی!$E$1&amp;COUNTIF(NOSA!$O$1:O7386,تحویلی!$E$1),"")),"")</f>
        <v/>
      </c>
      <c r="E7386" s="10" t="str">
        <f t="shared" si="474"/>
        <v>11867946</v>
      </c>
      <c r="F7386" s="10" t="str">
        <f>IFERROR(VLOOKUP(I7386,DATABASE!$N:$O,2,FALSE),"")</f>
        <v>گوشي اير پلاگ</v>
      </c>
      <c r="G7386" s="3" t="s">
        <v>3670</v>
      </c>
      <c r="H7386" s="4">
        <v>11867</v>
      </c>
      <c r="I7386" s="3" t="s">
        <v>1581</v>
      </c>
      <c r="J7386" s="3" t="s">
        <v>124</v>
      </c>
      <c r="K7386" s="5">
        <v>1</v>
      </c>
      <c r="L7386" s="3" t="s">
        <v>8</v>
      </c>
      <c r="M7386" s="3" t="s">
        <v>47</v>
      </c>
      <c r="N7386" s="3" t="s">
        <v>4049</v>
      </c>
      <c r="O7386" s="1">
        <v>946</v>
      </c>
      <c r="P7386" s="4">
        <v>0</v>
      </c>
      <c r="Q7386" s="10">
        <f t="shared" si="471"/>
        <v>946</v>
      </c>
    </row>
    <row r="7387" spans="2:17" ht="20.25" customHeight="1">
      <c r="B7387" s="10" t="str">
        <f t="shared" si="472"/>
        <v>دستكش ضد برش سبك567</v>
      </c>
      <c r="C7387" s="10" t="str">
        <f t="shared" si="473"/>
        <v>دستكش ضد برش سبك1403/09/28567</v>
      </c>
      <c r="D7387" s="10" t="str">
        <f>IFERROR(IF(تحویلی!$E$1="","",IF(NOSA!O7387=تحویلی!$E$1,تحویلی!$E$1&amp;COUNTIF(NOSA!$O$1:O7387,تحویلی!$E$1),"")),"")</f>
        <v/>
      </c>
      <c r="E7387" s="10" t="str">
        <f t="shared" si="474"/>
        <v>11874567</v>
      </c>
      <c r="F7387" s="10" t="str">
        <f>IFERROR(VLOOKUP(I7387,DATABASE!$N:$O,2,FALSE),"")</f>
        <v>دستكش ضد برش سبك</v>
      </c>
      <c r="G7387" s="3" t="s">
        <v>3670</v>
      </c>
      <c r="H7387" s="4">
        <v>11874</v>
      </c>
      <c r="I7387" s="3" t="s">
        <v>1442</v>
      </c>
      <c r="J7387" s="3" t="s">
        <v>22</v>
      </c>
      <c r="K7387" s="5">
        <v>1</v>
      </c>
      <c r="L7387" s="3" t="s">
        <v>3</v>
      </c>
      <c r="M7387" s="3" t="s">
        <v>19</v>
      </c>
      <c r="N7387" s="3" t="s">
        <v>71</v>
      </c>
      <c r="O7387" s="1">
        <v>567</v>
      </c>
      <c r="P7387" s="4">
        <v>0</v>
      </c>
      <c r="Q7387" s="10">
        <f t="shared" si="471"/>
        <v>567</v>
      </c>
    </row>
    <row r="7388" spans="2:17" ht="20.25" customHeight="1">
      <c r="B7388" s="10" t="str">
        <f t="shared" si="472"/>
        <v>بند كفش848</v>
      </c>
      <c r="C7388" s="10" t="str">
        <f t="shared" si="473"/>
        <v>بند كفش1403/09/28848</v>
      </c>
      <c r="D7388" s="10" t="str">
        <f>IFERROR(IF(تحویلی!$E$1="","",IF(NOSA!O7388=تحویلی!$E$1,تحویلی!$E$1&amp;COUNTIF(NOSA!$O$1:O7388,تحویلی!$E$1),"")),"")</f>
        <v/>
      </c>
      <c r="E7388" s="10" t="str">
        <f t="shared" si="474"/>
        <v>11875848</v>
      </c>
      <c r="F7388" s="10" t="str">
        <f>IFERROR(VLOOKUP(I7388,DATABASE!$N:$O,2,FALSE),"")</f>
        <v>بند كفش</v>
      </c>
      <c r="G7388" s="3" t="s">
        <v>3670</v>
      </c>
      <c r="H7388" s="4">
        <v>11875</v>
      </c>
      <c r="I7388" s="3" t="s">
        <v>1462</v>
      </c>
      <c r="J7388" s="3" t="s">
        <v>450</v>
      </c>
      <c r="K7388" s="5">
        <v>2</v>
      </c>
      <c r="L7388" s="3" t="s">
        <v>3</v>
      </c>
      <c r="M7388" s="3" t="s">
        <v>47</v>
      </c>
      <c r="N7388" s="3" t="s">
        <v>2750</v>
      </c>
      <c r="O7388" s="1">
        <v>848</v>
      </c>
      <c r="P7388" s="4">
        <v>0</v>
      </c>
      <c r="Q7388" s="10">
        <f t="shared" si="471"/>
        <v>848</v>
      </c>
    </row>
    <row r="7389" spans="2:17" ht="20.25" customHeight="1">
      <c r="B7389" s="10" t="str">
        <f t="shared" si="472"/>
        <v>لباس كار ديرسوز(بلوز و شلوار)10006</v>
      </c>
      <c r="C7389" s="10" t="str">
        <f t="shared" si="473"/>
        <v>لباس كار ديرسوز(بلوز و شلوار)1403/09/2810006</v>
      </c>
      <c r="D7389" s="10" t="str">
        <f>IFERROR(IF(تحویلی!$E$1="","",IF(NOSA!O7389=تحویلی!$E$1,تحویلی!$E$1&amp;COUNTIF(NOSA!$O$1:O7389,تحویلی!$E$1),"")),"")</f>
        <v/>
      </c>
      <c r="E7389" s="10" t="str">
        <f t="shared" si="474"/>
        <v>1188510006</v>
      </c>
      <c r="F7389" s="10" t="str">
        <f>IFERROR(VLOOKUP(I7389,DATABASE!$N:$O,2,FALSE),"")</f>
        <v>لباس كار ديرسوز(بلوز و شلوار)</v>
      </c>
      <c r="G7389" s="3" t="s">
        <v>3670</v>
      </c>
      <c r="H7389" s="4">
        <v>11885</v>
      </c>
      <c r="I7389" s="3" t="s">
        <v>1478</v>
      </c>
      <c r="J7389" s="3" t="s">
        <v>1711</v>
      </c>
      <c r="K7389" s="5">
        <v>1</v>
      </c>
      <c r="L7389" s="3" t="s">
        <v>28</v>
      </c>
      <c r="M7389" s="3" t="s">
        <v>9</v>
      </c>
      <c r="N7389" s="3" t="s">
        <v>4050</v>
      </c>
      <c r="O7389" s="1">
        <v>10006</v>
      </c>
      <c r="P7389" s="4">
        <v>0</v>
      </c>
      <c r="Q7389" s="10">
        <f t="shared" si="471"/>
        <v>10006</v>
      </c>
    </row>
    <row r="7390" spans="2:17" ht="20.25" customHeight="1">
      <c r="B7390" s="10" t="str">
        <f t="shared" si="472"/>
        <v>پوتين ايمني نسوز10006</v>
      </c>
      <c r="C7390" s="10" t="str">
        <f t="shared" si="473"/>
        <v>پوتين ايمني نسوز1403/09/2810006</v>
      </c>
      <c r="D7390" s="10" t="str">
        <f>IFERROR(IF(تحویلی!$E$1="","",IF(NOSA!O7390=تحویلی!$E$1,تحویلی!$E$1&amp;COUNTIF(NOSA!$O$1:O7390,تحویلی!$E$1),"")),"")</f>
        <v/>
      </c>
      <c r="E7390" s="10" t="str">
        <f t="shared" si="474"/>
        <v>1188510006</v>
      </c>
      <c r="F7390" s="10" t="str">
        <f>IFERROR(VLOOKUP(I7390,DATABASE!$N:$O,2,FALSE),"")</f>
        <v>پوتين ايمني نسوز</v>
      </c>
      <c r="G7390" s="3" t="s">
        <v>3670</v>
      </c>
      <c r="H7390" s="4">
        <v>11885</v>
      </c>
      <c r="I7390" s="3" t="s">
        <v>1472</v>
      </c>
      <c r="J7390" s="3" t="s">
        <v>1700</v>
      </c>
      <c r="K7390" s="5">
        <v>1</v>
      </c>
      <c r="L7390" s="3" t="s">
        <v>3</v>
      </c>
      <c r="M7390" s="3" t="s">
        <v>9</v>
      </c>
      <c r="N7390" s="3" t="s">
        <v>4050</v>
      </c>
      <c r="O7390" s="1">
        <v>10006</v>
      </c>
      <c r="P7390" s="4">
        <v>0</v>
      </c>
      <c r="Q7390" s="10">
        <f t="shared" si="471"/>
        <v>10006</v>
      </c>
    </row>
    <row r="7391" spans="2:17" ht="20.25" customHeight="1">
      <c r="B7391" s="10" t="str">
        <f t="shared" si="472"/>
        <v>ماسك نيم صورت دو فيلتره (3M)10006</v>
      </c>
      <c r="C7391" s="10" t="str">
        <f t="shared" si="473"/>
        <v>ماسك نيم صورت دو فيلتره (3M)1403/09/2810006</v>
      </c>
      <c r="D7391" s="10" t="str">
        <f>IFERROR(IF(تحویلی!$E$1="","",IF(NOSA!O7391=تحویلی!$E$1,تحویلی!$E$1&amp;COUNTIF(NOSA!$O$1:O7391,تحویلی!$E$1),"")),"")</f>
        <v/>
      </c>
      <c r="E7391" s="10" t="str">
        <f t="shared" si="474"/>
        <v>1188510006</v>
      </c>
      <c r="F7391" s="10" t="str">
        <f>IFERROR(VLOOKUP(I7391,DATABASE!$N:$O,2,FALSE),"")</f>
        <v>ماسك نيم صورت دو فيلتره (3M)</v>
      </c>
      <c r="G7391" s="3" t="s">
        <v>3670</v>
      </c>
      <c r="H7391" s="4">
        <v>11885</v>
      </c>
      <c r="I7391" s="3" t="s">
        <v>1503</v>
      </c>
      <c r="J7391" s="3" t="s">
        <v>151</v>
      </c>
      <c r="K7391" s="5">
        <v>1</v>
      </c>
      <c r="L7391" s="3" t="s">
        <v>8</v>
      </c>
      <c r="M7391" s="3" t="s">
        <v>9</v>
      </c>
      <c r="N7391" s="3" t="s">
        <v>4050</v>
      </c>
      <c r="O7391" s="1">
        <v>10006</v>
      </c>
      <c r="P7391" s="4">
        <v>0</v>
      </c>
      <c r="Q7391" s="10">
        <f t="shared" si="471"/>
        <v>10006</v>
      </c>
    </row>
    <row r="7392" spans="2:17" ht="20.25" customHeight="1">
      <c r="B7392" s="10" t="str">
        <f t="shared" si="472"/>
        <v>فيلتر ماسك نيم صورت (3M) مدل 209110006</v>
      </c>
      <c r="C7392" s="10" t="str">
        <f t="shared" si="473"/>
        <v>فيلتر ماسك نيم صورت (3M) مدل 20911403/09/2810006</v>
      </c>
      <c r="D7392" s="10" t="str">
        <f>IFERROR(IF(تحویلی!$E$1="","",IF(NOSA!O7392=تحویلی!$E$1,تحویلی!$E$1&amp;COUNTIF(NOSA!$O$1:O7392,تحویلی!$E$1),"")),"")</f>
        <v/>
      </c>
      <c r="E7392" s="10" t="str">
        <f t="shared" si="474"/>
        <v>1188510006</v>
      </c>
      <c r="F7392" s="10" t="str">
        <f>IFERROR(VLOOKUP(I7392,DATABASE!$N:$O,2,FALSE),"")</f>
        <v>فيلتر ماسك نيم صورت (3M) مدل 2091</v>
      </c>
      <c r="G7392" s="3" t="s">
        <v>3670</v>
      </c>
      <c r="H7392" s="4">
        <v>11885</v>
      </c>
      <c r="I7392" s="3" t="s">
        <v>1475</v>
      </c>
      <c r="J7392" s="3" t="s">
        <v>53</v>
      </c>
      <c r="K7392" s="5">
        <v>1</v>
      </c>
      <c r="L7392" s="3" t="s">
        <v>8</v>
      </c>
      <c r="M7392" s="3" t="s">
        <v>9</v>
      </c>
      <c r="N7392" s="3" t="s">
        <v>4050</v>
      </c>
      <c r="O7392" s="1">
        <v>10006</v>
      </c>
      <c r="P7392" s="4">
        <v>0</v>
      </c>
      <c r="Q7392" s="10">
        <f t="shared" si="471"/>
        <v>10006</v>
      </c>
    </row>
    <row r="7393" spans="2:17" ht="20.25" customHeight="1">
      <c r="B7393" s="10" t="str">
        <f t="shared" si="472"/>
        <v>كلاه ايمني10006</v>
      </c>
      <c r="C7393" s="10" t="str">
        <f t="shared" si="473"/>
        <v>كلاه ايمني1403/09/2810006</v>
      </c>
      <c r="D7393" s="10" t="str">
        <f>IFERROR(IF(تحویلی!$E$1="","",IF(NOSA!O7393=تحویلی!$E$1,تحویلی!$E$1&amp;COUNTIF(NOSA!$O$1:O7393,تحویلی!$E$1),"")),"")</f>
        <v/>
      </c>
      <c r="E7393" s="10" t="str">
        <f t="shared" si="474"/>
        <v>1188510006</v>
      </c>
      <c r="F7393" s="10" t="str">
        <f>IFERROR(VLOOKUP(I7393,DATABASE!$N:$O,2,FALSE),"")</f>
        <v>كلاه ايمني</v>
      </c>
      <c r="G7393" s="3" t="s">
        <v>3670</v>
      </c>
      <c r="H7393" s="4">
        <v>11885</v>
      </c>
      <c r="I7393" s="3" t="s">
        <v>1505</v>
      </c>
      <c r="J7393" s="3" t="s">
        <v>1628</v>
      </c>
      <c r="K7393" s="5">
        <v>1</v>
      </c>
      <c r="L7393" s="3" t="s">
        <v>8</v>
      </c>
      <c r="M7393" s="3" t="s">
        <v>9</v>
      </c>
      <c r="N7393" s="3" t="s">
        <v>4050</v>
      </c>
      <c r="O7393" s="1">
        <v>10006</v>
      </c>
      <c r="P7393" s="4">
        <v>0</v>
      </c>
      <c r="Q7393" s="10">
        <f t="shared" si="471"/>
        <v>10006</v>
      </c>
    </row>
    <row r="7394" spans="2:17" ht="20.25" customHeight="1">
      <c r="B7394" s="10" t="str">
        <f t="shared" si="472"/>
        <v>10006</v>
      </c>
      <c r="C7394" s="10" t="str">
        <f t="shared" si="473"/>
        <v>1403/09/2810006</v>
      </c>
      <c r="D7394" s="10" t="str">
        <f>IFERROR(IF(تحویلی!$E$1="","",IF(NOSA!O7394=تحویلی!$E$1,تحویلی!$E$1&amp;COUNTIF(NOSA!$O$1:O7394,تحویلی!$E$1),"")),"")</f>
        <v/>
      </c>
      <c r="E7394" s="10" t="str">
        <f t="shared" si="474"/>
        <v>1188510006</v>
      </c>
      <c r="F7394" s="10" t="str">
        <f>IFERROR(VLOOKUP(I7394,DATABASE!$N:$O,2,FALSE),"")</f>
        <v/>
      </c>
      <c r="G7394" s="3" t="s">
        <v>3670</v>
      </c>
      <c r="H7394" s="4">
        <v>11885</v>
      </c>
      <c r="I7394" s="3" t="s">
        <v>2699</v>
      </c>
      <c r="J7394" s="3" t="s">
        <v>7</v>
      </c>
      <c r="K7394" s="5">
        <v>1</v>
      </c>
      <c r="L7394" s="3" t="s">
        <v>8</v>
      </c>
      <c r="M7394" s="3" t="s">
        <v>9</v>
      </c>
      <c r="N7394" s="3" t="s">
        <v>4050</v>
      </c>
      <c r="O7394" s="1">
        <v>10006</v>
      </c>
      <c r="P7394" s="4">
        <v>0</v>
      </c>
      <c r="Q7394" s="10">
        <f t="shared" si="471"/>
        <v>10006</v>
      </c>
    </row>
    <row r="7395" spans="2:17" ht="20.25" customHeight="1">
      <c r="B7395" s="10" t="str">
        <f t="shared" si="472"/>
        <v>دستكش ضد برش سبك10006</v>
      </c>
      <c r="C7395" s="10" t="str">
        <f t="shared" si="473"/>
        <v>دستكش ضد برش سبك1403/09/2810006</v>
      </c>
      <c r="D7395" s="10" t="str">
        <f>IFERROR(IF(تحویلی!$E$1="","",IF(NOSA!O7395=تحویلی!$E$1,تحویلی!$E$1&amp;COUNTIF(NOSA!$O$1:O7395,تحویلی!$E$1),"")),"")</f>
        <v/>
      </c>
      <c r="E7395" s="10" t="str">
        <f t="shared" si="474"/>
        <v>1188610006</v>
      </c>
      <c r="F7395" s="10" t="str">
        <f>IFERROR(VLOOKUP(I7395,DATABASE!$N:$O,2,FALSE),"")</f>
        <v>دستكش ضد برش سبك</v>
      </c>
      <c r="G7395" s="3" t="s">
        <v>3670</v>
      </c>
      <c r="H7395" s="4">
        <v>11886</v>
      </c>
      <c r="I7395" s="3" t="s">
        <v>1442</v>
      </c>
      <c r="J7395" s="3" t="s">
        <v>22</v>
      </c>
      <c r="K7395" s="5">
        <v>1</v>
      </c>
      <c r="L7395" s="3" t="s">
        <v>3</v>
      </c>
      <c r="M7395" s="3" t="s">
        <v>9</v>
      </c>
      <c r="N7395" s="3" t="s">
        <v>4050</v>
      </c>
      <c r="O7395" s="1">
        <v>10006</v>
      </c>
      <c r="P7395" s="4">
        <v>0</v>
      </c>
      <c r="Q7395" s="10">
        <f t="shared" si="471"/>
        <v>10006</v>
      </c>
    </row>
    <row r="7396" spans="2:17" ht="20.25" customHeight="1">
      <c r="B7396" s="10" t="str">
        <f t="shared" si="472"/>
        <v>گوشي اير پلاگ10006</v>
      </c>
      <c r="C7396" s="10" t="str">
        <f t="shared" si="473"/>
        <v>گوشي اير پلاگ1403/09/2810006</v>
      </c>
      <c r="D7396" s="10" t="str">
        <f>IFERROR(IF(تحویلی!$E$1="","",IF(NOSA!O7396=تحویلی!$E$1,تحویلی!$E$1&amp;COUNTIF(NOSA!$O$1:O7396,تحویلی!$E$1),"")),"")</f>
        <v/>
      </c>
      <c r="E7396" s="10" t="str">
        <f t="shared" si="474"/>
        <v>1188610006</v>
      </c>
      <c r="F7396" s="10" t="str">
        <f>IFERROR(VLOOKUP(I7396,DATABASE!$N:$O,2,FALSE),"")</f>
        <v>گوشي اير پلاگ</v>
      </c>
      <c r="G7396" s="3" t="s">
        <v>3670</v>
      </c>
      <c r="H7396" s="4">
        <v>11886</v>
      </c>
      <c r="I7396" s="3" t="s">
        <v>1581</v>
      </c>
      <c r="J7396" s="3" t="s">
        <v>124</v>
      </c>
      <c r="K7396" s="5">
        <v>1</v>
      </c>
      <c r="L7396" s="3" t="s">
        <v>8</v>
      </c>
      <c r="M7396" s="3" t="s">
        <v>9</v>
      </c>
      <c r="N7396" s="3" t="s">
        <v>4050</v>
      </c>
      <c r="O7396" s="1">
        <v>10006</v>
      </c>
      <c r="P7396" s="4">
        <v>0</v>
      </c>
      <c r="Q7396" s="10">
        <f t="shared" si="471"/>
        <v>10006</v>
      </c>
    </row>
    <row r="7397" spans="2:17" ht="20.25" customHeight="1">
      <c r="B7397" s="10" t="str">
        <f t="shared" si="472"/>
        <v>10006</v>
      </c>
      <c r="C7397" s="10" t="str">
        <f t="shared" si="473"/>
        <v>1403/09/2810006</v>
      </c>
      <c r="D7397" s="10" t="str">
        <f>IFERROR(IF(تحویلی!$E$1="","",IF(NOSA!O7397=تحویلی!$E$1,تحویلی!$E$1&amp;COUNTIF(NOSA!$O$1:O7397,تحویلی!$E$1),"")),"")</f>
        <v/>
      </c>
      <c r="E7397" s="10" t="str">
        <f t="shared" si="474"/>
        <v>1188610006</v>
      </c>
      <c r="F7397" s="10" t="str">
        <f>IFERROR(VLOOKUP(I7397,DATABASE!$N:$O,2,FALSE),"")</f>
        <v/>
      </c>
      <c r="G7397" s="3" t="s">
        <v>3670</v>
      </c>
      <c r="H7397" s="4">
        <v>11886</v>
      </c>
      <c r="I7397" s="3" t="s">
        <v>3559</v>
      </c>
      <c r="J7397" s="3" t="s">
        <v>3560</v>
      </c>
      <c r="K7397" s="5">
        <v>1</v>
      </c>
      <c r="L7397" s="3" t="s">
        <v>8</v>
      </c>
      <c r="M7397" s="3" t="s">
        <v>9</v>
      </c>
      <c r="N7397" s="3" t="s">
        <v>4050</v>
      </c>
      <c r="O7397" s="1">
        <v>10006</v>
      </c>
      <c r="P7397" s="4">
        <v>0</v>
      </c>
      <c r="Q7397" s="10">
        <f t="shared" si="471"/>
        <v>10006</v>
      </c>
    </row>
    <row r="7398" spans="2:17" ht="20.25" customHeight="1">
      <c r="B7398" s="10" t="str">
        <f t="shared" si="472"/>
        <v>لباس كار ديرسوز(بلوز و شلوار)893</v>
      </c>
      <c r="C7398" s="10" t="str">
        <f t="shared" si="473"/>
        <v>لباس كار ديرسوز(بلوز و شلوار)1403/09/28893</v>
      </c>
      <c r="D7398" s="10" t="str">
        <f>IFERROR(IF(تحویلی!$E$1="","",IF(NOSA!O7398=تحویلی!$E$1,تحویلی!$E$1&amp;COUNTIF(NOSA!$O$1:O7398,تحویلی!$E$1),"")),"")</f>
        <v/>
      </c>
      <c r="E7398" s="10" t="str">
        <f t="shared" si="474"/>
        <v>11893893</v>
      </c>
      <c r="F7398" s="10" t="str">
        <f>IFERROR(VLOOKUP(I7398,DATABASE!$N:$O,2,FALSE),"")</f>
        <v>لباس كار ديرسوز(بلوز و شلوار)</v>
      </c>
      <c r="G7398" s="3" t="s">
        <v>3670</v>
      </c>
      <c r="H7398" s="4">
        <v>11893</v>
      </c>
      <c r="I7398" s="3" t="s">
        <v>1466</v>
      </c>
      <c r="J7398" s="3" t="s">
        <v>1623</v>
      </c>
      <c r="K7398" s="5">
        <v>1</v>
      </c>
      <c r="L7398" s="3" t="s">
        <v>28</v>
      </c>
      <c r="M7398" s="3" t="s">
        <v>47</v>
      </c>
      <c r="N7398" s="3" t="s">
        <v>3439</v>
      </c>
      <c r="O7398" s="1">
        <v>893</v>
      </c>
      <c r="P7398" s="4">
        <v>1</v>
      </c>
      <c r="Q7398" s="10">
        <f t="shared" si="471"/>
        <v>893</v>
      </c>
    </row>
    <row r="7399" spans="2:17" ht="20.25" customHeight="1">
      <c r="B7399" s="10" t="str">
        <f t="shared" si="472"/>
        <v>لباس زير زمستاني- بلوز و شلوار313</v>
      </c>
      <c r="C7399" s="10" t="str">
        <f t="shared" si="473"/>
        <v>لباس زير زمستاني- بلوز و شلوار1403/09/28313</v>
      </c>
      <c r="D7399" s="10" t="str">
        <f>IFERROR(IF(تحویلی!$E$1="","",IF(NOSA!O7399=تحویلی!$E$1,تحویلی!$E$1&amp;COUNTIF(NOSA!$O$1:O7399,تحویلی!$E$1),"")),"")</f>
        <v/>
      </c>
      <c r="E7399" s="10" t="str">
        <f t="shared" si="474"/>
        <v>11905313</v>
      </c>
      <c r="F7399" s="10" t="str">
        <f>IFERROR(VLOOKUP(I7399,DATABASE!$N:$O,2,FALSE),"")</f>
        <v>لباس زير زمستاني- بلوز و شلوار</v>
      </c>
      <c r="G7399" s="3" t="s">
        <v>3670</v>
      </c>
      <c r="H7399" s="4">
        <v>11905</v>
      </c>
      <c r="I7399" s="3" t="s">
        <v>2361</v>
      </c>
      <c r="J7399" s="3" t="s">
        <v>2826</v>
      </c>
      <c r="K7399" s="5">
        <v>1</v>
      </c>
      <c r="L7399" s="3" t="s">
        <v>28</v>
      </c>
      <c r="M7399" s="3" t="s">
        <v>9</v>
      </c>
      <c r="N7399" s="3" t="s">
        <v>125</v>
      </c>
      <c r="O7399" s="1">
        <v>313</v>
      </c>
      <c r="P7399" s="4">
        <v>0</v>
      </c>
      <c r="Q7399" s="10">
        <f t="shared" si="471"/>
        <v>313</v>
      </c>
    </row>
    <row r="7400" spans="2:17" ht="20.25" customHeight="1">
      <c r="B7400" s="10" t="str">
        <f t="shared" si="472"/>
        <v>لباس زير زمستاني- بلوز و شلوار945</v>
      </c>
      <c r="C7400" s="10" t="str">
        <f t="shared" si="473"/>
        <v>لباس زير زمستاني- بلوز و شلوار1403/09/28945</v>
      </c>
      <c r="D7400" s="10" t="str">
        <f>IFERROR(IF(تحویلی!$E$1="","",IF(NOSA!O7400=تحویلی!$E$1,تحویلی!$E$1&amp;COUNTIF(NOSA!$O$1:O7400,تحویلی!$E$1),"")),"")</f>
        <v/>
      </c>
      <c r="E7400" s="10" t="str">
        <f t="shared" si="474"/>
        <v>11907945</v>
      </c>
      <c r="F7400" s="10" t="str">
        <f>IFERROR(VLOOKUP(I7400,DATABASE!$N:$O,2,FALSE),"")</f>
        <v>لباس زير زمستاني- بلوز و شلوار</v>
      </c>
      <c r="G7400" s="3" t="s">
        <v>3670</v>
      </c>
      <c r="H7400" s="4">
        <v>11907</v>
      </c>
      <c r="I7400" s="3" t="s">
        <v>2361</v>
      </c>
      <c r="J7400" s="3" t="s">
        <v>2826</v>
      </c>
      <c r="K7400" s="5">
        <v>1</v>
      </c>
      <c r="L7400" s="3" t="s">
        <v>28</v>
      </c>
      <c r="M7400" s="3" t="s">
        <v>47</v>
      </c>
      <c r="N7400" s="3" t="s">
        <v>4009</v>
      </c>
      <c r="O7400" s="1">
        <v>945</v>
      </c>
      <c r="P7400" s="4">
        <v>0</v>
      </c>
      <c r="Q7400" s="10">
        <f t="shared" si="471"/>
        <v>945</v>
      </c>
    </row>
    <row r="7401" spans="2:17" ht="20.25" customHeight="1">
      <c r="B7401" s="10" t="str">
        <f t="shared" si="472"/>
        <v>لباس زير زمستاني- بلوز و شلوار277</v>
      </c>
      <c r="C7401" s="10" t="str">
        <f t="shared" si="473"/>
        <v>لباس زير زمستاني- بلوز و شلوار1403/09/28277</v>
      </c>
      <c r="D7401" s="10" t="str">
        <f>IFERROR(IF(تحویلی!$E$1="","",IF(NOSA!O7401=تحویلی!$E$1,تحویلی!$E$1&amp;COUNTIF(NOSA!$O$1:O7401,تحویلی!$E$1),"")),"")</f>
        <v/>
      </c>
      <c r="E7401" s="10" t="str">
        <f t="shared" si="474"/>
        <v>11910277</v>
      </c>
      <c r="F7401" s="10" t="str">
        <f>IFERROR(VLOOKUP(I7401,DATABASE!$N:$O,2,FALSE),"")</f>
        <v>لباس زير زمستاني- بلوز و شلوار</v>
      </c>
      <c r="G7401" s="3" t="s">
        <v>3670</v>
      </c>
      <c r="H7401" s="4">
        <v>11910</v>
      </c>
      <c r="I7401" s="3" t="s">
        <v>2361</v>
      </c>
      <c r="J7401" s="3" t="s">
        <v>2826</v>
      </c>
      <c r="K7401" s="5">
        <v>1</v>
      </c>
      <c r="L7401" s="3" t="s">
        <v>28</v>
      </c>
      <c r="M7401" s="3" t="s">
        <v>47</v>
      </c>
      <c r="N7401" s="3" t="s">
        <v>79</v>
      </c>
      <c r="O7401" s="1">
        <v>277</v>
      </c>
      <c r="P7401" s="4">
        <v>0</v>
      </c>
      <c r="Q7401" s="10">
        <f t="shared" si="471"/>
        <v>277</v>
      </c>
    </row>
    <row r="7402" spans="2:17" ht="20.25" customHeight="1">
      <c r="B7402" s="10" t="str">
        <f t="shared" si="472"/>
        <v>لباس كار نسوز(بلوز و شلوار)891</v>
      </c>
      <c r="C7402" s="10" t="str">
        <f t="shared" si="473"/>
        <v>لباس كار نسوز(بلوز و شلوار)1403/09/29891</v>
      </c>
      <c r="D7402" s="10" t="str">
        <f>IFERROR(IF(تحویلی!$E$1="","",IF(NOSA!O7402=تحویلی!$E$1,تحویلی!$E$1&amp;COUNTIF(NOSA!$O$1:O7402,تحویلی!$E$1),"")),"")</f>
        <v/>
      </c>
      <c r="E7402" s="10" t="str">
        <f t="shared" si="474"/>
        <v>11919891</v>
      </c>
      <c r="F7402" s="10" t="str">
        <f>IFERROR(VLOOKUP(I7402,DATABASE!$N:$O,2,FALSE),"")</f>
        <v>لباس كار نسوز(بلوز و شلوار)</v>
      </c>
      <c r="G7402" s="3" t="s">
        <v>3671</v>
      </c>
      <c r="H7402" s="4">
        <v>11919</v>
      </c>
      <c r="I7402" s="3" t="s">
        <v>1701</v>
      </c>
      <c r="J7402" s="3" t="s">
        <v>1702</v>
      </c>
      <c r="K7402" s="5">
        <v>1</v>
      </c>
      <c r="L7402" s="3" t="s">
        <v>28</v>
      </c>
      <c r="M7402" s="3" t="s">
        <v>4</v>
      </c>
      <c r="N7402" s="3" t="s">
        <v>272</v>
      </c>
      <c r="O7402" s="1">
        <v>891</v>
      </c>
      <c r="P7402" s="4">
        <v>0</v>
      </c>
      <c r="Q7402" s="10">
        <f t="shared" si="471"/>
        <v>891</v>
      </c>
    </row>
    <row r="7403" spans="2:17" ht="20.25" customHeight="1">
      <c r="B7403" s="10" t="str">
        <f t="shared" si="472"/>
        <v>891</v>
      </c>
      <c r="C7403" s="10" t="str">
        <f t="shared" si="473"/>
        <v>1403/09/29891</v>
      </c>
      <c r="D7403" s="10" t="str">
        <f>IFERROR(IF(تحویلی!$E$1="","",IF(NOSA!O7403=تحویلی!$E$1,تحویلی!$E$1&amp;COUNTIF(NOSA!$O$1:O7403,تحویلی!$E$1),"")),"")</f>
        <v/>
      </c>
      <c r="E7403" s="10" t="str">
        <f t="shared" si="474"/>
        <v>11919891</v>
      </c>
      <c r="F7403" s="10" t="str">
        <f>IFERROR(VLOOKUP(I7403,DATABASE!$N:$O,2,FALSE),"")</f>
        <v/>
      </c>
      <c r="G7403" s="3" t="s">
        <v>3671</v>
      </c>
      <c r="H7403" s="4">
        <v>11919</v>
      </c>
      <c r="I7403" s="3" t="s">
        <v>2699</v>
      </c>
      <c r="J7403" s="3" t="s">
        <v>7</v>
      </c>
      <c r="K7403" s="5">
        <v>1</v>
      </c>
      <c r="L7403" s="3" t="s">
        <v>8</v>
      </c>
      <c r="M7403" s="3" t="s">
        <v>4</v>
      </c>
      <c r="N7403" s="3" t="s">
        <v>272</v>
      </c>
      <c r="O7403" s="1">
        <v>891</v>
      </c>
      <c r="P7403" s="4">
        <v>0</v>
      </c>
      <c r="Q7403" s="10">
        <f t="shared" ref="Q7403:Q7466" si="475">VALUE(O7403)</f>
        <v>891</v>
      </c>
    </row>
    <row r="7404" spans="2:17" ht="20.25" customHeight="1">
      <c r="B7404" s="10" t="str">
        <f t="shared" si="472"/>
        <v>پيشبند نسوز آلومينيومي891</v>
      </c>
      <c r="C7404" s="10" t="str">
        <f t="shared" si="473"/>
        <v>پيشبند نسوز آلومينيومي1403/09/29891</v>
      </c>
      <c r="D7404" s="10" t="str">
        <f>IFERROR(IF(تحویلی!$E$1="","",IF(NOSA!O7404=تحویلی!$E$1,تحویلی!$E$1&amp;COUNTIF(NOSA!$O$1:O7404,تحویلی!$E$1),"")),"")</f>
        <v/>
      </c>
      <c r="E7404" s="10" t="str">
        <f t="shared" si="474"/>
        <v>11919891</v>
      </c>
      <c r="F7404" s="10" t="str">
        <f>IFERROR(VLOOKUP(I7404,DATABASE!$N:$O,2,FALSE),"")</f>
        <v>پيشبند نسوز آلومينيومي</v>
      </c>
      <c r="G7404" s="3" t="s">
        <v>3671</v>
      </c>
      <c r="H7404" s="4">
        <v>11919</v>
      </c>
      <c r="I7404" s="3" t="s">
        <v>1464</v>
      </c>
      <c r="J7404" s="3" t="s">
        <v>36</v>
      </c>
      <c r="K7404" s="5">
        <v>1</v>
      </c>
      <c r="L7404" s="3" t="s">
        <v>8</v>
      </c>
      <c r="M7404" s="3" t="s">
        <v>4</v>
      </c>
      <c r="N7404" s="3" t="s">
        <v>272</v>
      </c>
      <c r="O7404" s="1">
        <v>891</v>
      </c>
      <c r="P7404" s="4">
        <v>0</v>
      </c>
      <c r="Q7404" s="10">
        <f t="shared" si="475"/>
        <v>891</v>
      </c>
    </row>
    <row r="7405" spans="2:17" ht="20.25" customHeight="1">
      <c r="B7405" s="10" t="str">
        <f t="shared" si="472"/>
        <v>پيشبند نسوز چرمي891</v>
      </c>
      <c r="C7405" s="10" t="str">
        <f t="shared" si="473"/>
        <v>پيشبند نسوز چرمي1403/09/29891</v>
      </c>
      <c r="D7405" s="10" t="str">
        <f>IFERROR(IF(تحویلی!$E$1="","",IF(NOSA!O7405=تحویلی!$E$1,تحویلی!$E$1&amp;COUNTIF(NOSA!$O$1:O7405,تحویلی!$E$1),"")),"")</f>
        <v/>
      </c>
      <c r="E7405" s="10" t="str">
        <f t="shared" si="474"/>
        <v>11919891</v>
      </c>
      <c r="F7405" s="10" t="str">
        <f>IFERROR(VLOOKUP(I7405,DATABASE!$N:$O,2,FALSE),"")</f>
        <v>پيشبند نسوز چرمي</v>
      </c>
      <c r="G7405" s="3" t="s">
        <v>3671</v>
      </c>
      <c r="H7405" s="4">
        <v>11919</v>
      </c>
      <c r="I7405" s="3" t="s">
        <v>1459</v>
      </c>
      <c r="J7405" s="3" t="s">
        <v>15</v>
      </c>
      <c r="K7405" s="5">
        <v>1</v>
      </c>
      <c r="L7405" s="3" t="s">
        <v>8</v>
      </c>
      <c r="M7405" s="3" t="s">
        <v>4</v>
      </c>
      <c r="N7405" s="3" t="s">
        <v>272</v>
      </c>
      <c r="O7405" s="1">
        <v>891</v>
      </c>
      <c r="P7405" s="4">
        <v>0</v>
      </c>
      <c r="Q7405" s="10">
        <f t="shared" si="475"/>
        <v>891</v>
      </c>
    </row>
    <row r="7406" spans="2:17" ht="20.25" customHeight="1">
      <c r="B7406" s="10" t="str">
        <f t="shared" si="472"/>
        <v>نقاب تيره محافظ صورت معمولي891</v>
      </c>
      <c r="C7406" s="10" t="str">
        <f t="shared" si="473"/>
        <v>نقاب تيره محافظ صورت معمولي1403/09/29891</v>
      </c>
      <c r="D7406" s="10" t="str">
        <f>IFERROR(IF(تحویلی!$E$1="","",IF(NOSA!O7406=تحویلی!$E$1,تحویلی!$E$1&amp;COUNTIF(NOSA!$O$1:O7406,تحویلی!$E$1),"")),"")</f>
        <v/>
      </c>
      <c r="E7406" s="10" t="str">
        <f t="shared" si="474"/>
        <v>11919891</v>
      </c>
      <c r="F7406" s="10" t="str">
        <f>IFERROR(VLOOKUP(I7406,DATABASE!$N:$O,2,FALSE),"")</f>
        <v>نقاب تيره محافظ صورت معمولي</v>
      </c>
      <c r="G7406" s="3" t="s">
        <v>3671</v>
      </c>
      <c r="H7406" s="4">
        <v>11919</v>
      </c>
      <c r="I7406" s="3" t="s">
        <v>1557</v>
      </c>
      <c r="J7406" s="3" t="s">
        <v>115</v>
      </c>
      <c r="K7406" s="5">
        <v>1</v>
      </c>
      <c r="L7406" s="3" t="s">
        <v>8</v>
      </c>
      <c r="M7406" s="3" t="s">
        <v>4</v>
      </c>
      <c r="N7406" s="3" t="s">
        <v>272</v>
      </c>
      <c r="O7406" s="1">
        <v>891</v>
      </c>
      <c r="P7406" s="4">
        <v>0</v>
      </c>
      <c r="Q7406" s="10">
        <f t="shared" si="475"/>
        <v>891</v>
      </c>
    </row>
    <row r="7407" spans="2:17" ht="20.25" customHeight="1">
      <c r="B7407" s="10" t="str">
        <f t="shared" si="472"/>
        <v>كلاه ايمني641</v>
      </c>
      <c r="C7407" s="10" t="str">
        <f t="shared" si="473"/>
        <v>كلاه ايمني1403/09/29641</v>
      </c>
      <c r="D7407" s="10" t="str">
        <f>IFERROR(IF(تحویلی!$E$1="","",IF(NOSA!O7407=تحویلی!$E$1,تحویلی!$E$1&amp;COUNTIF(NOSA!$O$1:O7407,تحویلی!$E$1),"")),"")</f>
        <v/>
      </c>
      <c r="E7407" s="10" t="str">
        <f t="shared" si="474"/>
        <v>11929641</v>
      </c>
      <c r="F7407" s="10" t="str">
        <f>IFERROR(VLOOKUP(I7407,DATABASE!$N:$O,2,FALSE),"")</f>
        <v>كلاه ايمني</v>
      </c>
      <c r="G7407" s="3" t="s">
        <v>3671</v>
      </c>
      <c r="H7407" s="4">
        <v>11929</v>
      </c>
      <c r="I7407" s="3" t="s">
        <v>1476</v>
      </c>
      <c r="J7407" s="3" t="s">
        <v>1647</v>
      </c>
      <c r="K7407" s="5">
        <v>1</v>
      </c>
      <c r="L7407" s="3" t="s">
        <v>8</v>
      </c>
      <c r="M7407" s="3" t="s">
        <v>47</v>
      </c>
      <c r="N7407" s="3" t="s">
        <v>4051</v>
      </c>
      <c r="O7407" s="1">
        <v>641</v>
      </c>
      <c r="P7407" s="4">
        <v>0</v>
      </c>
      <c r="Q7407" s="10">
        <f t="shared" si="475"/>
        <v>641</v>
      </c>
    </row>
    <row r="7408" spans="2:17" ht="20.25" customHeight="1">
      <c r="B7408" s="10" t="str">
        <f t="shared" si="472"/>
        <v>لباس كار ديرسوز(بلوز و شلوار)841</v>
      </c>
      <c r="C7408" s="10" t="str">
        <f t="shared" si="473"/>
        <v>لباس كار ديرسوز(بلوز و شلوار)1403/09/29841</v>
      </c>
      <c r="D7408" s="10" t="str">
        <f>IFERROR(IF(تحویلی!$E$1="","",IF(NOSA!O7408=تحویلی!$E$1,تحویلی!$E$1&amp;COUNTIF(NOSA!$O$1:O7408,تحویلی!$E$1),"")),"")</f>
        <v/>
      </c>
      <c r="E7408" s="10" t="str">
        <f t="shared" si="474"/>
        <v>11942841</v>
      </c>
      <c r="F7408" s="10" t="str">
        <f>IFERROR(VLOOKUP(I7408,DATABASE!$N:$O,2,FALSE),"")</f>
        <v>لباس كار ديرسوز(بلوز و شلوار)</v>
      </c>
      <c r="G7408" s="3" t="s">
        <v>3671</v>
      </c>
      <c r="H7408" s="4">
        <v>11942</v>
      </c>
      <c r="I7408" s="3" t="s">
        <v>1466</v>
      </c>
      <c r="J7408" s="3" t="s">
        <v>1623</v>
      </c>
      <c r="K7408" s="5">
        <v>1</v>
      </c>
      <c r="L7408" s="3" t="s">
        <v>28</v>
      </c>
      <c r="M7408" s="3" t="s">
        <v>47</v>
      </c>
      <c r="N7408" s="3" t="s">
        <v>2686</v>
      </c>
      <c r="O7408" s="1">
        <v>841</v>
      </c>
      <c r="P7408" s="4">
        <v>1</v>
      </c>
      <c r="Q7408" s="10">
        <f t="shared" si="475"/>
        <v>841</v>
      </c>
    </row>
    <row r="7409" spans="2:17" ht="20.25" customHeight="1">
      <c r="B7409" s="10" t="str">
        <f t="shared" si="472"/>
        <v>هدگير نقاب829</v>
      </c>
      <c r="C7409" s="10" t="str">
        <f t="shared" si="473"/>
        <v>هدگير نقاب1403/09/29829</v>
      </c>
      <c r="D7409" s="10" t="str">
        <f>IFERROR(IF(تحویلی!$E$1="","",IF(NOSA!O7409=تحویلی!$E$1,تحویلی!$E$1&amp;COUNTIF(NOSA!$O$1:O7409,تحویلی!$E$1),"")),"")</f>
        <v/>
      </c>
      <c r="E7409" s="10" t="str">
        <f t="shared" si="474"/>
        <v>11943829</v>
      </c>
      <c r="F7409" s="10" t="str">
        <f>IFERROR(VLOOKUP(I7409,DATABASE!$N:$O,2,FALSE),"")</f>
        <v>هدگير نقاب</v>
      </c>
      <c r="G7409" s="3" t="s">
        <v>3671</v>
      </c>
      <c r="H7409" s="4">
        <v>11943</v>
      </c>
      <c r="I7409" s="3" t="s">
        <v>1468</v>
      </c>
      <c r="J7409" s="3" t="s">
        <v>12</v>
      </c>
      <c r="K7409" s="5">
        <v>1</v>
      </c>
      <c r="L7409" s="3" t="s">
        <v>8</v>
      </c>
      <c r="M7409" s="3" t="s">
        <v>4</v>
      </c>
      <c r="N7409" s="3" t="s">
        <v>129</v>
      </c>
      <c r="O7409" s="1">
        <v>829</v>
      </c>
      <c r="P7409" s="4">
        <v>1</v>
      </c>
      <c r="Q7409" s="10">
        <f t="shared" si="475"/>
        <v>829</v>
      </c>
    </row>
    <row r="7410" spans="2:17" ht="20.25" customHeight="1">
      <c r="B7410" s="10" t="str">
        <f t="shared" si="472"/>
        <v>نقاب تيره محافظ صورت معمولي829</v>
      </c>
      <c r="C7410" s="10" t="str">
        <f t="shared" si="473"/>
        <v>نقاب تيره محافظ صورت معمولي1403/09/29829</v>
      </c>
      <c r="D7410" s="10" t="str">
        <f>IFERROR(IF(تحویلی!$E$1="","",IF(NOSA!O7410=تحویلی!$E$1,تحویلی!$E$1&amp;COUNTIF(NOSA!$O$1:O7410,تحویلی!$E$1),"")),"")</f>
        <v/>
      </c>
      <c r="E7410" s="10" t="str">
        <f t="shared" si="474"/>
        <v>11943829</v>
      </c>
      <c r="F7410" s="10" t="str">
        <f>IFERROR(VLOOKUP(I7410,DATABASE!$N:$O,2,FALSE),"")</f>
        <v>نقاب تيره محافظ صورت معمولي</v>
      </c>
      <c r="G7410" s="3" t="s">
        <v>3671</v>
      </c>
      <c r="H7410" s="4">
        <v>11943</v>
      </c>
      <c r="I7410" s="3" t="s">
        <v>1557</v>
      </c>
      <c r="J7410" s="3" t="s">
        <v>115</v>
      </c>
      <c r="K7410" s="5">
        <v>1</v>
      </c>
      <c r="L7410" s="3" t="s">
        <v>8</v>
      </c>
      <c r="M7410" s="3" t="s">
        <v>4</v>
      </c>
      <c r="N7410" s="3" t="s">
        <v>129</v>
      </c>
      <c r="O7410" s="1">
        <v>829</v>
      </c>
      <c r="P7410" s="4">
        <v>1</v>
      </c>
      <c r="Q7410" s="10">
        <f t="shared" si="475"/>
        <v>829</v>
      </c>
    </row>
    <row r="7411" spans="2:17" ht="20.25" customHeight="1">
      <c r="B7411" s="10" t="str">
        <f t="shared" si="472"/>
        <v>873</v>
      </c>
      <c r="C7411" s="10" t="str">
        <f t="shared" si="473"/>
        <v>1403/09/29873</v>
      </c>
      <c r="D7411" s="10" t="str">
        <f>IFERROR(IF(تحویلی!$E$1="","",IF(NOSA!O7411=تحویلی!$E$1,تحویلی!$E$1&amp;COUNTIF(NOSA!$O$1:O7411,تحویلی!$E$1),"")),"")</f>
        <v/>
      </c>
      <c r="E7411" s="10" t="str">
        <f t="shared" si="474"/>
        <v>11944873</v>
      </c>
      <c r="F7411" s="10" t="str">
        <f>IFERROR(VLOOKUP(I7411,DATABASE!$N:$O,2,FALSE),"")</f>
        <v/>
      </c>
      <c r="G7411" s="3" t="s">
        <v>3671</v>
      </c>
      <c r="H7411" s="4">
        <v>11944</v>
      </c>
      <c r="I7411" s="3" t="s">
        <v>2624</v>
      </c>
      <c r="J7411" s="3" t="s">
        <v>466</v>
      </c>
      <c r="K7411" s="5">
        <v>100</v>
      </c>
      <c r="L7411" s="3" t="s">
        <v>8</v>
      </c>
      <c r="M7411" s="3" t="s">
        <v>63</v>
      </c>
      <c r="N7411" s="3" t="s">
        <v>3341</v>
      </c>
      <c r="O7411" s="1">
        <v>873</v>
      </c>
      <c r="P7411" s="4">
        <v>0</v>
      </c>
      <c r="Q7411" s="10">
        <f t="shared" si="475"/>
        <v>873</v>
      </c>
    </row>
    <row r="7412" spans="2:17" ht="20.25" customHeight="1">
      <c r="B7412" s="10" t="str">
        <f t="shared" si="472"/>
        <v>دستكش استاد كار733</v>
      </c>
      <c r="C7412" s="10" t="str">
        <f t="shared" si="473"/>
        <v>دستكش استاد كار1403/09/29733</v>
      </c>
      <c r="D7412" s="10" t="str">
        <f>IFERROR(IF(تحویلی!$E$1="","",IF(NOSA!O7412=تحویلی!$E$1,تحویلی!$E$1&amp;COUNTIF(NOSA!$O$1:O7412,تحویلی!$E$1),"")),"")</f>
        <v/>
      </c>
      <c r="E7412" s="10" t="str">
        <f t="shared" si="474"/>
        <v>11952733</v>
      </c>
      <c r="F7412" s="10" t="str">
        <f>IFERROR(VLOOKUP(I7412,DATABASE!$N:$O,2,FALSE),"")</f>
        <v>دستكش استاد كار</v>
      </c>
      <c r="G7412" s="3" t="s">
        <v>3671</v>
      </c>
      <c r="H7412" s="4">
        <v>11952</v>
      </c>
      <c r="I7412" s="3" t="s">
        <v>1543</v>
      </c>
      <c r="J7412" s="3" t="s">
        <v>255</v>
      </c>
      <c r="K7412" s="5">
        <v>1</v>
      </c>
      <c r="L7412" s="3" t="s">
        <v>3</v>
      </c>
      <c r="M7412" s="3" t="s">
        <v>47</v>
      </c>
      <c r="N7412" s="3" t="s">
        <v>628</v>
      </c>
      <c r="O7412" s="1">
        <v>733</v>
      </c>
      <c r="P7412" s="4">
        <v>0</v>
      </c>
      <c r="Q7412" s="10">
        <f t="shared" si="475"/>
        <v>733</v>
      </c>
    </row>
    <row r="7413" spans="2:17" ht="20.25" customHeight="1">
      <c r="B7413" s="10" t="str">
        <f t="shared" si="472"/>
        <v>لباس كار ديرسوز(بلوز) 694</v>
      </c>
      <c r="C7413" s="10" t="str">
        <f t="shared" si="473"/>
        <v>لباس كار ديرسوز(بلوز) 1403/09/30694</v>
      </c>
      <c r="D7413" s="10" t="str">
        <f>IFERROR(IF(تحویلی!$E$1="","",IF(NOSA!O7413=تحویلی!$E$1,تحویلی!$E$1&amp;COUNTIF(NOSA!$O$1:O7413,تحویلی!$E$1),"")),"")</f>
        <v/>
      </c>
      <c r="E7413" s="10" t="str">
        <f t="shared" si="474"/>
        <v>11960694</v>
      </c>
      <c r="F7413" s="10" t="str">
        <f>IFERROR(VLOOKUP(I7413,DATABASE!$N:$O,2,FALSE),"")</f>
        <v xml:space="preserve">لباس كار ديرسوز(بلوز) </v>
      </c>
      <c r="G7413" s="3" t="s">
        <v>3672</v>
      </c>
      <c r="H7413" s="3">
        <v>11960</v>
      </c>
      <c r="I7413" s="3" t="s">
        <v>2315</v>
      </c>
      <c r="J7413" s="3" t="s">
        <v>2667</v>
      </c>
      <c r="K7413" s="3">
        <v>1</v>
      </c>
      <c r="L7413" s="3" t="s">
        <v>8</v>
      </c>
      <c r="M7413" s="3" t="s">
        <v>47</v>
      </c>
      <c r="N7413" s="3" t="s">
        <v>2879</v>
      </c>
      <c r="O7413" s="1">
        <v>694</v>
      </c>
      <c r="P7413" s="3">
        <v>0</v>
      </c>
      <c r="Q7413" s="10">
        <f t="shared" si="475"/>
        <v>694</v>
      </c>
    </row>
    <row r="7414" spans="2:17" ht="20.25" customHeight="1">
      <c r="B7414" s="10" t="str">
        <f t="shared" si="472"/>
        <v>دستكش ضد برش سبك471</v>
      </c>
      <c r="C7414" s="10" t="str">
        <f t="shared" si="473"/>
        <v>دستكش ضد برش سبك1403/09/30471</v>
      </c>
      <c r="D7414" s="10" t="str">
        <f>IFERROR(IF(تحویلی!$E$1="","",IF(NOSA!O7414=تحویلی!$E$1,تحویلی!$E$1&amp;COUNTIF(NOSA!$O$1:O7414,تحویلی!$E$1),"")),"")</f>
        <v/>
      </c>
      <c r="E7414" s="10" t="str">
        <f t="shared" si="474"/>
        <v>11963471</v>
      </c>
      <c r="F7414" s="10" t="str">
        <f>IFERROR(VLOOKUP(I7414,DATABASE!$N:$O,2,FALSE),"")</f>
        <v>دستكش ضد برش سبك</v>
      </c>
      <c r="G7414" s="3" t="s">
        <v>3672</v>
      </c>
      <c r="H7414" s="3">
        <v>11963</v>
      </c>
      <c r="I7414" s="3" t="s">
        <v>1442</v>
      </c>
      <c r="J7414" s="3" t="s">
        <v>22</v>
      </c>
      <c r="K7414" s="3">
        <v>1</v>
      </c>
      <c r="L7414" s="3" t="s">
        <v>3</v>
      </c>
      <c r="M7414" s="3" t="s">
        <v>43</v>
      </c>
      <c r="N7414" s="3" t="s">
        <v>274</v>
      </c>
      <c r="O7414" s="1">
        <v>471</v>
      </c>
      <c r="P7414" s="3">
        <v>0</v>
      </c>
      <c r="Q7414" s="10">
        <f t="shared" si="475"/>
        <v>471</v>
      </c>
    </row>
    <row r="7415" spans="2:17" ht="20.25" customHeight="1">
      <c r="B7415" s="10" t="str">
        <f t="shared" si="472"/>
        <v>دستكش استاد كار163</v>
      </c>
      <c r="C7415" s="10" t="str">
        <f t="shared" si="473"/>
        <v>دستكش استاد كار1403/09/30163</v>
      </c>
      <c r="D7415" s="10" t="str">
        <f>IFERROR(IF(تحویلی!$E$1="","",IF(NOSA!O7415=تحویلی!$E$1,تحویلی!$E$1&amp;COUNTIF(NOSA!$O$1:O7415,تحویلی!$E$1),"")),"")</f>
        <v/>
      </c>
      <c r="E7415" s="10" t="str">
        <f t="shared" si="474"/>
        <v>11972163</v>
      </c>
      <c r="F7415" s="10" t="str">
        <f>IFERROR(VLOOKUP(I7415,DATABASE!$N:$O,2,FALSE),"")</f>
        <v>دستكش استاد كار</v>
      </c>
      <c r="G7415" s="3" t="s">
        <v>3672</v>
      </c>
      <c r="H7415" s="3">
        <v>11972</v>
      </c>
      <c r="I7415" s="3" t="s">
        <v>1543</v>
      </c>
      <c r="J7415" s="3" t="s">
        <v>255</v>
      </c>
      <c r="K7415" s="3">
        <v>1</v>
      </c>
      <c r="L7415" s="3" t="s">
        <v>3</v>
      </c>
      <c r="M7415" s="3" t="s">
        <v>9</v>
      </c>
      <c r="N7415" s="3" t="s">
        <v>232</v>
      </c>
      <c r="O7415" s="1">
        <v>163</v>
      </c>
      <c r="P7415" s="3">
        <v>0</v>
      </c>
      <c r="Q7415" s="10">
        <f t="shared" si="475"/>
        <v>163</v>
      </c>
    </row>
    <row r="7416" spans="2:17" ht="20.25" customHeight="1">
      <c r="B7416" s="10" t="str">
        <f t="shared" si="472"/>
        <v>دستكش ضد برش سبك930</v>
      </c>
      <c r="C7416" s="10" t="str">
        <f t="shared" si="473"/>
        <v>دستكش ضد برش سبك1403/10/01930</v>
      </c>
      <c r="D7416" s="10" t="str">
        <f>IFERROR(IF(تحویلی!$E$1="","",IF(NOSA!O7416=تحویلی!$E$1,تحویلی!$E$1&amp;COUNTIF(NOSA!$O$1:O7416,تحویلی!$E$1),"")),"")</f>
        <v/>
      </c>
      <c r="E7416" s="10" t="str">
        <f t="shared" si="474"/>
        <v>12025930</v>
      </c>
      <c r="F7416" s="10" t="str">
        <f>IFERROR(VLOOKUP(I7416,DATABASE!$N:$O,2,FALSE),"")</f>
        <v>دستكش ضد برش سبك</v>
      </c>
      <c r="G7416" s="213" t="s">
        <v>3673</v>
      </c>
      <c r="H7416" s="214">
        <v>12025</v>
      </c>
      <c r="I7416" s="213" t="s">
        <v>1442</v>
      </c>
      <c r="J7416" s="213" t="s">
        <v>22</v>
      </c>
      <c r="K7416" s="215">
        <v>1</v>
      </c>
      <c r="L7416" s="213" t="s">
        <v>3</v>
      </c>
      <c r="M7416" s="213" t="s">
        <v>19</v>
      </c>
      <c r="N7416" s="213" t="s">
        <v>3555</v>
      </c>
      <c r="O7416" s="216">
        <v>930</v>
      </c>
      <c r="P7416" s="214">
        <v>1</v>
      </c>
      <c r="Q7416" s="10">
        <f t="shared" si="475"/>
        <v>930</v>
      </c>
    </row>
    <row r="7417" spans="2:17" ht="20.25" customHeight="1">
      <c r="B7417" s="10" t="str">
        <f t="shared" si="472"/>
        <v>دستكش ضد برش سبك83</v>
      </c>
      <c r="C7417" s="10" t="str">
        <f t="shared" si="473"/>
        <v>دستكش ضد برش سبك1403/10/0183</v>
      </c>
      <c r="D7417" s="10" t="str">
        <f>IFERROR(IF(تحویلی!$E$1="","",IF(NOSA!O7417=تحویلی!$E$1,تحویلی!$E$1&amp;COUNTIF(NOSA!$O$1:O7417,تحویلی!$E$1),"")),"")</f>
        <v/>
      </c>
      <c r="E7417" s="10" t="str">
        <f t="shared" si="474"/>
        <v>1202883</v>
      </c>
      <c r="F7417" s="10" t="str">
        <f>IFERROR(VLOOKUP(I7417,DATABASE!$N:$O,2,FALSE),"")</f>
        <v>دستكش ضد برش سبك</v>
      </c>
      <c r="G7417" s="213" t="s">
        <v>3673</v>
      </c>
      <c r="H7417" s="214">
        <v>12028</v>
      </c>
      <c r="I7417" s="213" t="s">
        <v>1442</v>
      </c>
      <c r="J7417" s="213" t="s">
        <v>22</v>
      </c>
      <c r="K7417" s="215">
        <v>1</v>
      </c>
      <c r="L7417" s="213" t="s">
        <v>3</v>
      </c>
      <c r="M7417" s="213" t="s">
        <v>848</v>
      </c>
      <c r="N7417" s="213" t="s">
        <v>246</v>
      </c>
      <c r="O7417" s="216">
        <v>83</v>
      </c>
      <c r="P7417" s="214">
        <v>0</v>
      </c>
      <c r="Q7417" s="10">
        <f t="shared" si="475"/>
        <v>83</v>
      </c>
    </row>
    <row r="7418" spans="2:17" ht="20.25" customHeight="1">
      <c r="B7418" s="10" t="str">
        <f t="shared" si="472"/>
        <v>دستكش ضد برش سبك717</v>
      </c>
      <c r="C7418" s="10" t="str">
        <f t="shared" si="473"/>
        <v>دستكش ضد برش سبك1403/10/01717</v>
      </c>
      <c r="D7418" s="10" t="str">
        <f>IFERROR(IF(تحویلی!$E$1="","",IF(NOSA!O7418=تحویلی!$E$1,تحویلی!$E$1&amp;COUNTIF(NOSA!$O$1:O7418,تحویلی!$E$1),"")),"")</f>
        <v/>
      </c>
      <c r="E7418" s="10" t="str">
        <f t="shared" si="474"/>
        <v>11980717</v>
      </c>
      <c r="F7418" s="10" t="str">
        <f>IFERROR(VLOOKUP(I7418,DATABASE!$N:$O,2,FALSE),"")</f>
        <v>دستكش ضد برش سبك</v>
      </c>
      <c r="G7418" s="213" t="s">
        <v>3673</v>
      </c>
      <c r="H7418" s="214">
        <v>11980</v>
      </c>
      <c r="I7418" s="213" t="s">
        <v>1442</v>
      </c>
      <c r="J7418" s="213" t="s">
        <v>22</v>
      </c>
      <c r="K7418" s="215">
        <v>1</v>
      </c>
      <c r="L7418" s="213" t="s">
        <v>3</v>
      </c>
      <c r="M7418" s="213" t="s">
        <v>47</v>
      </c>
      <c r="N7418" s="213" t="s">
        <v>822</v>
      </c>
      <c r="O7418" s="216">
        <v>717</v>
      </c>
      <c r="P7418" s="214">
        <v>1</v>
      </c>
      <c r="Q7418" s="10">
        <f t="shared" si="475"/>
        <v>717</v>
      </c>
    </row>
    <row r="7419" spans="2:17" ht="20.25" customHeight="1">
      <c r="B7419" s="10" t="str">
        <f t="shared" si="472"/>
        <v>دستكش ضد برش سبك848</v>
      </c>
      <c r="C7419" s="10" t="str">
        <f t="shared" si="473"/>
        <v>دستكش ضد برش سبك1403/10/01848</v>
      </c>
      <c r="D7419" s="10" t="str">
        <f>IFERROR(IF(تحویلی!$E$1="","",IF(NOSA!O7419=تحویلی!$E$1,تحویلی!$E$1&amp;COUNTIF(NOSA!$O$1:O7419,تحویلی!$E$1),"")),"")</f>
        <v/>
      </c>
      <c r="E7419" s="10" t="str">
        <f t="shared" si="474"/>
        <v>11980848</v>
      </c>
      <c r="F7419" s="10" t="str">
        <f>IFERROR(VLOOKUP(I7419,DATABASE!$N:$O,2,FALSE),"")</f>
        <v>دستكش ضد برش سبك</v>
      </c>
      <c r="G7419" s="213" t="s">
        <v>3673</v>
      </c>
      <c r="H7419" s="214">
        <v>11980</v>
      </c>
      <c r="I7419" s="213" t="s">
        <v>1442</v>
      </c>
      <c r="J7419" s="213" t="s">
        <v>22</v>
      </c>
      <c r="K7419" s="215">
        <v>1</v>
      </c>
      <c r="L7419" s="213" t="s">
        <v>3</v>
      </c>
      <c r="M7419" s="213" t="s">
        <v>47</v>
      </c>
      <c r="N7419" s="213" t="s">
        <v>2750</v>
      </c>
      <c r="O7419" s="216">
        <v>848</v>
      </c>
      <c r="P7419" s="214">
        <v>1</v>
      </c>
      <c r="Q7419" s="10">
        <f t="shared" si="475"/>
        <v>848</v>
      </c>
    </row>
    <row r="7420" spans="2:17" ht="20.25" customHeight="1">
      <c r="B7420" s="10" t="str">
        <f t="shared" si="472"/>
        <v>دستكش ضد برش سبك938</v>
      </c>
      <c r="C7420" s="10" t="str">
        <f t="shared" si="473"/>
        <v>دستكش ضد برش سبك1403/10/01938</v>
      </c>
      <c r="D7420" s="10" t="str">
        <f>IFERROR(IF(تحویلی!$E$1="","",IF(NOSA!O7420=تحویلی!$E$1,تحویلی!$E$1&amp;COUNTIF(NOSA!$O$1:O7420,تحویلی!$E$1),"")),"")</f>
        <v/>
      </c>
      <c r="E7420" s="10" t="str">
        <f t="shared" si="474"/>
        <v>11986938</v>
      </c>
      <c r="F7420" s="10" t="str">
        <f>IFERROR(VLOOKUP(I7420,DATABASE!$N:$O,2,FALSE),"")</f>
        <v>دستكش ضد برش سبك</v>
      </c>
      <c r="G7420" s="213" t="s">
        <v>3673</v>
      </c>
      <c r="H7420" s="214">
        <v>11986</v>
      </c>
      <c r="I7420" s="213" t="s">
        <v>1442</v>
      </c>
      <c r="J7420" s="213" t="s">
        <v>22</v>
      </c>
      <c r="K7420" s="215">
        <v>1</v>
      </c>
      <c r="L7420" s="213" t="s">
        <v>3</v>
      </c>
      <c r="M7420" s="213" t="s">
        <v>47</v>
      </c>
      <c r="N7420" s="213" t="s">
        <v>3974</v>
      </c>
      <c r="O7420" s="216">
        <v>938</v>
      </c>
      <c r="P7420" s="214">
        <v>1</v>
      </c>
      <c r="Q7420" s="10">
        <f t="shared" si="475"/>
        <v>938</v>
      </c>
    </row>
    <row r="7421" spans="2:17" ht="20.25" customHeight="1">
      <c r="B7421" s="10" t="str">
        <f t="shared" si="472"/>
        <v>شيشه ماسك جوشكاري ساده0</v>
      </c>
      <c r="C7421" s="10" t="str">
        <f t="shared" si="473"/>
        <v>شيشه ماسك جوشكاري ساده1403/10/010</v>
      </c>
      <c r="D7421" s="10" t="str">
        <f>IFERROR(IF(تحویلی!$E$1="","",IF(NOSA!O7421=تحویلی!$E$1,تحویلی!$E$1&amp;COUNTIF(NOSA!$O$1:O7421,تحویلی!$E$1),"")),"")</f>
        <v/>
      </c>
      <c r="E7421" s="10" t="str">
        <f t="shared" si="474"/>
        <v>119930</v>
      </c>
      <c r="F7421" s="10" t="str">
        <f>IFERROR(VLOOKUP(I7421,DATABASE!$N:$O,2,FALSE),"")</f>
        <v>شيشه ماسك جوشكاري ساده</v>
      </c>
      <c r="G7421" s="213" t="s">
        <v>3673</v>
      </c>
      <c r="H7421" s="214">
        <v>11993</v>
      </c>
      <c r="I7421" s="213" t="s">
        <v>1548</v>
      </c>
      <c r="J7421" s="213" t="s">
        <v>111</v>
      </c>
      <c r="K7421" s="215">
        <v>1</v>
      </c>
      <c r="L7421" s="213" t="s">
        <v>8</v>
      </c>
      <c r="M7421" s="213" t="s">
        <v>4052</v>
      </c>
      <c r="N7421" s="213" t="s">
        <v>4053</v>
      </c>
      <c r="O7421" s="216">
        <v>0</v>
      </c>
      <c r="P7421" s="214">
        <v>0</v>
      </c>
      <c r="Q7421" s="10">
        <f t="shared" si="475"/>
        <v>0</v>
      </c>
    </row>
    <row r="7422" spans="2:17" ht="20.25" customHeight="1">
      <c r="B7422" s="10" t="str">
        <f t="shared" si="472"/>
        <v>شيشه مات ماسك جوشكاري0</v>
      </c>
      <c r="C7422" s="10" t="str">
        <f t="shared" si="473"/>
        <v>شيشه مات ماسك جوشكاري1403/10/010</v>
      </c>
      <c r="D7422" s="10" t="str">
        <f>IFERROR(IF(تحویلی!$E$1="","",IF(NOSA!O7422=تحویلی!$E$1,تحویلی!$E$1&amp;COUNTIF(NOSA!$O$1:O7422,تحویلی!$E$1),"")),"")</f>
        <v/>
      </c>
      <c r="E7422" s="10" t="str">
        <f t="shared" si="474"/>
        <v>119930</v>
      </c>
      <c r="F7422" s="10" t="str">
        <f>IFERROR(VLOOKUP(I7422,DATABASE!$N:$O,2,FALSE),"")</f>
        <v>شيشه مات ماسك جوشكاري</v>
      </c>
      <c r="G7422" s="213" t="s">
        <v>3673</v>
      </c>
      <c r="H7422" s="214">
        <v>11993</v>
      </c>
      <c r="I7422" s="213" t="s">
        <v>1507</v>
      </c>
      <c r="J7422" s="213" t="s">
        <v>113</v>
      </c>
      <c r="K7422" s="215">
        <v>1</v>
      </c>
      <c r="L7422" s="213" t="s">
        <v>8</v>
      </c>
      <c r="M7422" s="213" t="s">
        <v>4052</v>
      </c>
      <c r="N7422" s="213" t="s">
        <v>4053</v>
      </c>
      <c r="O7422" s="216">
        <v>0</v>
      </c>
      <c r="P7422" s="214">
        <v>0</v>
      </c>
      <c r="Q7422" s="10">
        <f t="shared" si="475"/>
        <v>0</v>
      </c>
    </row>
    <row r="7423" spans="2:17" ht="20.25" customHeight="1">
      <c r="B7423" s="10" t="str">
        <f t="shared" si="472"/>
        <v>لباس كار ديرسوز(بلوز و شلوار)947</v>
      </c>
      <c r="C7423" s="10" t="str">
        <f t="shared" si="473"/>
        <v>لباس كار ديرسوز(بلوز و شلوار)1403/10/01947</v>
      </c>
      <c r="D7423" s="10" t="str">
        <f>IFERROR(IF(تحویلی!$E$1="","",IF(NOSA!O7423=تحویلی!$E$1,تحویلی!$E$1&amp;COUNTIF(NOSA!$O$1:O7423,تحویلی!$E$1),"")),"")</f>
        <v/>
      </c>
      <c r="E7423" s="10" t="str">
        <f t="shared" si="474"/>
        <v>12001947</v>
      </c>
      <c r="F7423" s="10" t="str">
        <f>IFERROR(VLOOKUP(I7423,DATABASE!$N:$O,2,FALSE),"")</f>
        <v>لباس كار ديرسوز(بلوز و شلوار)</v>
      </c>
      <c r="G7423" s="213" t="s">
        <v>3673</v>
      </c>
      <c r="H7423" s="214">
        <v>12001</v>
      </c>
      <c r="I7423" s="213" t="s">
        <v>1629</v>
      </c>
      <c r="J7423" s="213" t="s">
        <v>1630</v>
      </c>
      <c r="K7423" s="215">
        <v>1</v>
      </c>
      <c r="L7423" s="213" t="s">
        <v>28</v>
      </c>
      <c r="M7423" s="213" t="s">
        <v>47</v>
      </c>
      <c r="N7423" s="213" t="s">
        <v>4054</v>
      </c>
      <c r="O7423" s="216">
        <v>947</v>
      </c>
      <c r="P7423" s="214">
        <v>0</v>
      </c>
      <c r="Q7423" s="10">
        <f t="shared" si="475"/>
        <v>947</v>
      </c>
    </row>
    <row r="7424" spans="2:17" ht="20.25" customHeight="1">
      <c r="B7424" s="10" t="str">
        <f t="shared" si="472"/>
        <v>كفش ايمني947</v>
      </c>
      <c r="C7424" s="10" t="str">
        <f t="shared" si="473"/>
        <v>كفش ايمني1403/10/01947</v>
      </c>
      <c r="D7424" s="10" t="str">
        <f>IFERROR(IF(تحویلی!$E$1="","",IF(NOSA!O7424=تحویلی!$E$1,تحویلی!$E$1&amp;COUNTIF(NOSA!$O$1:O7424,تحویلی!$E$1),"")),"")</f>
        <v/>
      </c>
      <c r="E7424" s="10" t="str">
        <f t="shared" si="474"/>
        <v>12001947</v>
      </c>
      <c r="F7424" s="10" t="str">
        <f>IFERROR(VLOOKUP(I7424,DATABASE!$N:$O,2,FALSE),"")</f>
        <v>كفش ايمني</v>
      </c>
      <c r="G7424" s="213" t="s">
        <v>3673</v>
      </c>
      <c r="H7424" s="214">
        <v>12001</v>
      </c>
      <c r="I7424" s="213" t="s">
        <v>1526</v>
      </c>
      <c r="J7424" s="213" t="s">
        <v>1729</v>
      </c>
      <c r="K7424" s="215">
        <v>1</v>
      </c>
      <c r="L7424" s="213" t="s">
        <v>3</v>
      </c>
      <c r="M7424" s="213" t="s">
        <v>47</v>
      </c>
      <c r="N7424" s="213" t="s">
        <v>4054</v>
      </c>
      <c r="O7424" s="216">
        <v>947</v>
      </c>
      <c r="P7424" s="214">
        <v>0</v>
      </c>
      <c r="Q7424" s="10">
        <f t="shared" si="475"/>
        <v>947</v>
      </c>
    </row>
    <row r="7425" spans="2:17" ht="20.25" customHeight="1">
      <c r="B7425" s="10" t="str">
        <f t="shared" si="472"/>
        <v>كلاه ايمني947</v>
      </c>
      <c r="C7425" s="10" t="str">
        <f t="shared" si="473"/>
        <v>كلاه ايمني1403/10/01947</v>
      </c>
      <c r="D7425" s="10" t="str">
        <f>IFERROR(IF(تحویلی!$E$1="","",IF(NOSA!O7425=تحویلی!$E$1,تحویلی!$E$1&amp;COUNTIF(NOSA!$O$1:O7425,تحویلی!$E$1),"")),"")</f>
        <v/>
      </c>
      <c r="E7425" s="10" t="str">
        <f t="shared" si="474"/>
        <v>12001947</v>
      </c>
      <c r="F7425" s="10" t="str">
        <f>IFERROR(VLOOKUP(I7425,DATABASE!$N:$O,2,FALSE),"")</f>
        <v>كلاه ايمني</v>
      </c>
      <c r="G7425" s="213" t="s">
        <v>3673</v>
      </c>
      <c r="H7425" s="214">
        <v>12001</v>
      </c>
      <c r="I7425" s="213" t="s">
        <v>1476</v>
      </c>
      <c r="J7425" s="213" t="s">
        <v>1647</v>
      </c>
      <c r="K7425" s="215">
        <v>1</v>
      </c>
      <c r="L7425" s="213" t="s">
        <v>8</v>
      </c>
      <c r="M7425" s="213" t="s">
        <v>47</v>
      </c>
      <c r="N7425" s="213" t="s">
        <v>4054</v>
      </c>
      <c r="O7425" s="216">
        <v>947</v>
      </c>
      <c r="P7425" s="214">
        <v>0</v>
      </c>
      <c r="Q7425" s="10">
        <f t="shared" si="475"/>
        <v>947</v>
      </c>
    </row>
    <row r="7426" spans="2:17" ht="20.25" customHeight="1">
      <c r="B7426" s="10" t="str">
        <f t="shared" si="472"/>
        <v>دستكش ضد برش سبك947</v>
      </c>
      <c r="C7426" s="10" t="str">
        <f t="shared" si="473"/>
        <v>دستكش ضد برش سبك1403/10/01947</v>
      </c>
      <c r="D7426" s="10" t="str">
        <f>IFERROR(IF(تحویلی!$E$1="","",IF(NOSA!O7426=تحویلی!$E$1,تحویلی!$E$1&amp;COUNTIF(NOSA!$O$1:O7426,تحویلی!$E$1),"")),"")</f>
        <v/>
      </c>
      <c r="E7426" s="10" t="str">
        <f t="shared" si="474"/>
        <v>12001947</v>
      </c>
      <c r="F7426" s="10" t="str">
        <f>IFERROR(VLOOKUP(I7426,DATABASE!$N:$O,2,FALSE),"")</f>
        <v>دستكش ضد برش سبك</v>
      </c>
      <c r="G7426" s="213" t="s">
        <v>3673</v>
      </c>
      <c r="H7426" s="214">
        <v>12001</v>
      </c>
      <c r="I7426" s="213" t="s">
        <v>1442</v>
      </c>
      <c r="J7426" s="213" t="s">
        <v>22</v>
      </c>
      <c r="K7426" s="215">
        <v>1</v>
      </c>
      <c r="L7426" s="213" t="s">
        <v>3</v>
      </c>
      <c r="M7426" s="213" t="s">
        <v>47</v>
      </c>
      <c r="N7426" s="213" t="s">
        <v>4054</v>
      </c>
      <c r="O7426" s="216">
        <v>947</v>
      </c>
      <c r="P7426" s="214">
        <v>0</v>
      </c>
      <c r="Q7426" s="10">
        <f t="shared" si="475"/>
        <v>947</v>
      </c>
    </row>
    <row r="7427" spans="2:17" ht="20.25" customHeight="1">
      <c r="B7427" s="10" t="str">
        <f t="shared" si="472"/>
        <v>947</v>
      </c>
      <c r="C7427" s="10" t="str">
        <f t="shared" si="473"/>
        <v>1403/10/01947</v>
      </c>
      <c r="D7427" s="10" t="str">
        <f>IFERROR(IF(تحویلی!$E$1="","",IF(NOSA!O7427=تحویلی!$E$1,تحویلی!$E$1&amp;COUNTIF(NOSA!$O$1:O7427,تحویلی!$E$1),"")),"")</f>
        <v/>
      </c>
      <c r="E7427" s="10" t="str">
        <f t="shared" si="474"/>
        <v>12001947</v>
      </c>
      <c r="F7427" s="10" t="str">
        <f>IFERROR(VLOOKUP(I7427,DATABASE!$N:$O,2,FALSE),"")</f>
        <v/>
      </c>
      <c r="G7427" s="213" t="s">
        <v>3673</v>
      </c>
      <c r="H7427" s="214">
        <v>12001</v>
      </c>
      <c r="I7427" s="213" t="s">
        <v>3559</v>
      </c>
      <c r="J7427" s="213" t="s">
        <v>3560</v>
      </c>
      <c r="K7427" s="215">
        <v>1</v>
      </c>
      <c r="L7427" s="213" t="s">
        <v>8</v>
      </c>
      <c r="M7427" s="213" t="s">
        <v>47</v>
      </c>
      <c r="N7427" s="213" t="s">
        <v>4054</v>
      </c>
      <c r="O7427" s="216">
        <v>947</v>
      </c>
      <c r="P7427" s="214">
        <v>0</v>
      </c>
      <c r="Q7427" s="10">
        <f t="shared" si="475"/>
        <v>947</v>
      </c>
    </row>
    <row r="7428" spans="2:17" ht="20.25" customHeight="1">
      <c r="B7428" s="10" t="str">
        <f t="shared" si="472"/>
        <v>گوشي اير پلاگ947</v>
      </c>
      <c r="C7428" s="10" t="str">
        <f t="shared" si="473"/>
        <v>گوشي اير پلاگ1403/10/01947</v>
      </c>
      <c r="D7428" s="10" t="str">
        <f>IFERROR(IF(تحویلی!$E$1="","",IF(NOSA!O7428=تحویلی!$E$1,تحویلی!$E$1&amp;COUNTIF(NOSA!$O$1:O7428,تحویلی!$E$1),"")),"")</f>
        <v/>
      </c>
      <c r="E7428" s="10" t="str">
        <f t="shared" si="474"/>
        <v>12001947</v>
      </c>
      <c r="F7428" s="10" t="str">
        <f>IFERROR(VLOOKUP(I7428,DATABASE!$N:$O,2,FALSE),"")</f>
        <v>گوشي اير پلاگ</v>
      </c>
      <c r="G7428" s="213" t="s">
        <v>3673</v>
      </c>
      <c r="H7428" s="214">
        <v>12001</v>
      </c>
      <c r="I7428" s="213" t="s">
        <v>1581</v>
      </c>
      <c r="J7428" s="213" t="s">
        <v>124</v>
      </c>
      <c r="K7428" s="215">
        <v>1</v>
      </c>
      <c r="L7428" s="213" t="s">
        <v>8</v>
      </c>
      <c r="M7428" s="213" t="s">
        <v>47</v>
      </c>
      <c r="N7428" s="213" t="s">
        <v>4054</v>
      </c>
      <c r="O7428" s="216">
        <v>947</v>
      </c>
      <c r="P7428" s="214">
        <v>0</v>
      </c>
      <c r="Q7428" s="10">
        <f t="shared" si="475"/>
        <v>947</v>
      </c>
    </row>
    <row r="7429" spans="2:17" ht="20.25" customHeight="1">
      <c r="B7429" s="10" t="str">
        <f t="shared" si="472"/>
        <v>بند كفش933</v>
      </c>
      <c r="C7429" s="10" t="str">
        <f t="shared" si="473"/>
        <v>بند كفش1403/10/01933</v>
      </c>
      <c r="D7429" s="10" t="str">
        <f>IFERROR(IF(تحویلی!$E$1="","",IF(NOSA!O7429=تحویلی!$E$1,تحویلی!$E$1&amp;COUNTIF(NOSA!$O$1:O7429,تحویلی!$E$1),"")),"")</f>
        <v/>
      </c>
      <c r="E7429" s="10" t="str">
        <f t="shared" si="474"/>
        <v>12009933</v>
      </c>
      <c r="F7429" s="10" t="str">
        <f>IFERROR(VLOOKUP(I7429,DATABASE!$N:$O,2,FALSE),"")</f>
        <v>بند كفش</v>
      </c>
      <c r="G7429" s="213" t="s">
        <v>3673</v>
      </c>
      <c r="H7429" s="214">
        <v>12009</v>
      </c>
      <c r="I7429" s="213" t="s">
        <v>1462</v>
      </c>
      <c r="J7429" s="213" t="s">
        <v>450</v>
      </c>
      <c r="K7429" s="215">
        <v>2</v>
      </c>
      <c r="L7429" s="213" t="s">
        <v>3</v>
      </c>
      <c r="M7429" s="213" t="s">
        <v>47</v>
      </c>
      <c r="N7429" s="213" t="s">
        <v>3548</v>
      </c>
      <c r="O7429" s="216">
        <v>933</v>
      </c>
      <c r="P7429" s="214">
        <v>0</v>
      </c>
      <c r="Q7429" s="10">
        <f t="shared" si="475"/>
        <v>933</v>
      </c>
    </row>
    <row r="7430" spans="2:17" ht="20.25" customHeight="1">
      <c r="B7430" s="10" t="str">
        <f t="shared" si="472"/>
        <v>دستكش كف مواد سبك827</v>
      </c>
      <c r="C7430" s="10" t="str">
        <f t="shared" si="473"/>
        <v>دستكش كف مواد سبك1403/09/19827</v>
      </c>
      <c r="D7430" s="10" t="str">
        <f>IFERROR(IF(تحویلی!$E$1="","",IF(NOSA!O7430=تحویلی!$E$1,تحویلی!$E$1&amp;COUNTIF(NOSA!$O$1:O7430,تحویلی!$E$1),"")),"")</f>
        <v/>
      </c>
      <c r="E7430" s="10" t="str">
        <f t="shared" si="474"/>
        <v>11460827</v>
      </c>
      <c r="F7430" s="10" t="str">
        <f>IFERROR(VLOOKUP(I7430,DATABASE!$N:$O,2,FALSE),"")</f>
        <v>دستكش كف مواد سبك</v>
      </c>
      <c r="G7430" s="3" t="s">
        <v>3661</v>
      </c>
      <c r="H7430" s="4">
        <v>11460</v>
      </c>
      <c r="I7430" s="3" t="s">
        <v>1456</v>
      </c>
      <c r="J7430" s="3" t="s">
        <v>2</v>
      </c>
      <c r="K7430" s="5">
        <v>1</v>
      </c>
      <c r="L7430" s="3" t="s">
        <v>3</v>
      </c>
      <c r="M7430" s="3" t="s">
        <v>47</v>
      </c>
      <c r="N7430" s="3" t="s">
        <v>2653</v>
      </c>
      <c r="O7430" s="1">
        <v>827</v>
      </c>
      <c r="P7430" s="4">
        <v>0</v>
      </c>
      <c r="Q7430" s="10">
        <f t="shared" si="475"/>
        <v>827</v>
      </c>
    </row>
    <row r="7431" spans="2:17" ht="20.25" customHeight="1">
      <c r="B7431" s="10" t="str">
        <f t="shared" si="472"/>
        <v>لباس زير زمستاني- بلوز و شلوار88</v>
      </c>
      <c r="C7431" s="10" t="str">
        <f t="shared" si="473"/>
        <v>لباس زير زمستاني- بلوز و شلوار1403/10/0288</v>
      </c>
      <c r="D7431" s="10" t="str">
        <f>IFERROR(IF(تحویلی!$E$1="","",IF(NOSA!O7431=تحویلی!$E$1,تحویلی!$E$1&amp;COUNTIF(NOSA!$O$1:O7431,تحویلی!$E$1),"")),"")</f>
        <v/>
      </c>
      <c r="E7431" s="10" t="str">
        <f t="shared" si="474"/>
        <v>1204388</v>
      </c>
      <c r="F7431" s="10" t="str">
        <f>IFERROR(VLOOKUP(I7431,DATABASE!$N:$O,2,FALSE),"")</f>
        <v>لباس زير زمستاني- بلوز و شلوار</v>
      </c>
      <c r="G7431" s="3" t="s">
        <v>3674</v>
      </c>
      <c r="H7431" s="4">
        <v>12043</v>
      </c>
      <c r="I7431" s="3" t="s">
        <v>2361</v>
      </c>
      <c r="J7431" s="3" t="s">
        <v>2826</v>
      </c>
      <c r="K7431" s="5">
        <v>1</v>
      </c>
      <c r="L7431" s="3" t="s">
        <v>28</v>
      </c>
      <c r="M7431" s="3" t="s">
        <v>19</v>
      </c>
      <c r="N7431" s="3" t="s">
        <v>306</v>
      </c>
      <c r="O7431" s="1">
        <v>88</v>
      </c>
      <c r="P7431" s="4">
        <v>1</v>
      </c>
      <c r="Q7431" s="10">
        <f t="shared" si="475"/>
        <v>88</v>
      </c>
    </row>
    <row r="7432" spans="2:17" ht="20.25" customHeight="1">
      <c r="B7432" s="10" t="str">
        <f t="shared" si="472"/>
        <v>88</v>
      </c>
      <c r="C7432" s="10" t="str">
        <f t="shared" si="473"/>
        <v>1403/10/0288</v>
      </c>
      <c r="D7432" s="10" t="str">
        <f>IFERROR(IF(تحویلی!$E$1="","",IF(NOSA!O7432=تحویلی!$E$1,تحویلی!$E$1&amp;COUNTIF(NOSA!$O$1:O7432,تحویلی!$E$1),"")),"")</f>
        <v/>
      </c>
      <c r="E7432" s="10" t="str">
        <f t="shared" si="474"/>
        <v>1204388</v>
      </c>
      <c r="F7432" s="10" t="str">
        <f>IFERROR(VLOOKUP(I7432,DATABASE!$N:$O,2,FALSE),"")</f>
        <v/>
      </c>
      <c r="G7432" s="3" t="s">
        <v>3674</v>
      </c>
      <c r="H7432" s="4">
        <v>12043</v>
      </c>
      <c r="I7432" s="3" t="s">
        <v>2699</v>
      </c>
      <c r="J7432" s="3" t="s">
        <v>7</v>
      </c>
      <c r="K7432" s="5">
        <v>1</v>
      </c>
      <c r="L7432" s="3" t="s">
        <v>8</v>
      </c>
      <c r="M7432" s="3" t="s">
        <v>19</v>
      </c>
      <c r="N7432" s="3" t="s">
        <v>306</v>
      </c>
      <c r="O7432" s="1">
        <v>88</v>
      </c>
      <c r="P7432" s="4">
        <v>1</v>
      </c>
      <c r="Q7432" s="10">
        <f t="shared" si="475"/>
        <v>88</v>
      </c>
    </row>
    <row r="7433" spans="2:17" ht="20.25" customHeight="1">
      <c r="B7433" s="10" t="str">
        <f t="shared" si="472"/>
        <v>لباس زير زمستاني- بلوز و شلوار471</v>
      </c>
      <c r="C7433" s="10" t="str">
        <f t="shared" si="473"/>
        <v>لباس زير زمستاني- بلوز و شلوار1403/10/02471</v>
      </c>
      <c r="D7433" s="10" t="str">
        <f>IFERROR(IF(تحویلی!$E$1="","",IF(NOSA!O7433=تحویلی!$E$1,تحویلی!$E$1&amp;COUNTIF(NOSA!$O$1:O7433,تحویلی!$E$1),"")),"")</f>
        <v/>
      </c>
      <c r="E7433" s="10" t="str">
        <f t="shared" si="474"/>
        <v>12045471</v>
      </c>
      <c r="F7433" s="10" t="str">
        <f>IFERROR(VLOOKUP(I7433,DATABASE!$N:$O,2,FALSE),"")</f>
        <v>لباس زير زمستاني- بلوز و شلوار</v>
      </c>
      <c r="G7433" s="3" t="s">
        <v>3674</v>
      </c>
      <c r="H7433" s="4">
        <v>12045</v>
      </c>
      <c r="I7433" s="3" t="s">
        <v>2361</v>
      </c>
      <c r="J7433" s="3" t="s">
        <v>2826</v>
      </c>
      <c r="K7433" s="5">
        <v>1</v>
      </c>
      <c r="L7433" s="3" t="s">
        <v>28</v>
      </c>
      <c r="M7433" s="3" t="s">
        <v>43</v>
      </c>
      <c r="N7433" s="3" t="s">
        <v>97</v>
      </c>
      <c r="O7433" s="1">
        <v>471</v>
      </c>
      <c r="P7433" s="4">
        <v>0</v>
      </c>
      <c r="Q7433" s="10">
        <f t="shared" si="475"/>
        <v>471</v>
      </c>
    </row>
    <row r="7434" spans="2:17" ht="20.25" customHeight="1">
      <c r="B7434" s="10" t="str">
        <f t="shared" si="472"/>
        <v>دستكش ضد برش سبك933</v>
      </c>
      <c r="C7434" s="10" t="str">
        <f t="shared" si="473"/>
        <v>دستكش ضد برش سبك1403/10/02933</v>
      </c>
      <c r="D7434" s="10" t="str">
        <f>IFERROR(IF(تحویلی!$E$1="","",IF(NOSA!O7434=تحویلی!$E$1,تحویلی!$E$1&amp;COUNTIF(NOSA!$O$1:O7434,تحویلی!$E$1),"")),"")</f>
        <v/>
      </c>
      <c r="E7434" s="10" t="str">
        <f t="shared" si="474"/>
        <v>12046933</v>
      </c>
      <c r="F7434" s="10" t="str">
        <f>IFERROR(VLOOKUP(I7434,DATABASE!$N:$O,2,FALSE),"")</f>
        <v>دستكش ضد برش سبك</v>
      </c>
      <c r="G7434" s="3" t="s">
        <v>3674</v>
      </c>
      <c r="H7434" s="4">
        <v>12046</v>
      </c>
      <c r="I7434" s="3" t="s">
        <v>1442</v>
      </c>
      <c r="J7434" s="3" t="s">
        <v>22</v>
      </c>
      <c r="K7434" s="5">
        <v>1</v>
      </c>
      <c r="L7434" s="3" t="s">
        <v>3</v>
      </c>
      <c r="M7434" s="3" t="s">
        <v>47</v>
      </c>
      <c r="N7434" s="3" t="s">
        <v>3952</v>
      </c>
      <c r="O7434" s="1">
        <v>933</v>
      </c>
      <c r="P7434" s="4">
        <v>0</v>
      </c>
      <c r="Q7434" s="10">
        <f t="shared" si="475"/>
        <v>933</v>
      </c>
    </row>
    <row r="7435" spans="2:17" ht="20.25" customHeight="1">
      <c r="B7435" s="10" t="str">
        <f t="shared" si="472"/>
        <v>بند كفش879</v>
      </c>
      <c r="C7435" s="10" t="str">
        <f t="shared" si="473"/>
        <v>بند كفش1403/10/02879</v>
      </c>
      <c r="D7435" s="10" t="str">
        <f>IFERROR(IF(تحویلی!$E$1="","",IF(NOSA!O7435=تحویلی!$E$1,تحویلی!$E$1&amp;COUNTIF(NOSA!$O$1:O7435,تحویلی!$E$1),"")),"")</f>
        <v/>
      </c>
      <c r="E7435" s="10" t="str">
        <f t="shared" si="474"/>
        <v>12074879</v>
      </c>
      <c r="F7435" s="10" t="str">
        <f>IFERROR(VLOOKUP(I7435,DATABASE!$N:$O,2,FALSE),"")</f>
        <v>بند كفش</v>
      </c>
      <c r="G7435" s="3" t="s">
        <v>3674</v>
      </c>
      <c r="H7435" s="4">
        <v>12074</v>
      </c>
      <c r="I7435" s="3" t="s">
        <v>1462</v>
      </c>
      <c r="J7435" s="3" t="s">
        <v>450</v>
      </c>
      <c r="K7435" s="5">
        <v>2</v>
      </c>
      <c r="L7435" s="3" t="s">
        <v>3</v>
      </c>
      <c r="M7435" s="3" t="s">
        <v>47</v>
      </c>
      <c r="N7435" s="3" t="s">
        <v>3517</v>
      </c>
      <c r="O7435" s="1">
        <v>879</v>
      </c>
      <c r="P7435" s="4">
        <v>0</v>
      </c>
      <c r="Q7435" s="10">
        <f t="shared" si="475"/>
        <v>879</v>
      </c>
    </row>
    <row r="7436" spans="2:17" ht="20.25" customHeight="1">
      <c r="B7436" s="10" t="str">
        <f t="shared" si="472"/>
        <v>582</v>
      </c>
      <c r="C7436" s="10" t="str">
        <f t="shared" si="473"/>
        <v>1403/10/02582</v>
      </c>
      <c r="D7436" s="10" t="str">
        <f>IFERROR(IF(تحویلی!$E$1="","",IF(NOSA!O7436=تحویلی!$E$1,تحویلی!$E$1&amp;COUNTIF(NOSA!$O$1:O7436,تحویلی!$E$1),"")),"")</f>
        <v/>
      </c>
      <c r="E7436" s="10" t="str">
        <f t="shared" si="474"/>
        <v>12077582</v>
      </c>
      <c r="F7436" s="10" t="str">
        <f>IFERROR(VLOOKUP(I7436,DATABASE!$N:$O,2,FALSE),"")</f>
        <v/>
      </c>
      <c r="G7436" s="3" t="s">
        <v>3674</v>
      </c>
      <c r="H7436" s="4">
        <v>12077</v>
      </c>
      <c r="I7436" s="3" t="s">
        <v>4058</v>
      </c>
      <c r="J7436" s="3" t="s">
        <v>4059</v>
      </c>
      <c r="K7436" s="5">
        <v>1</v>
      </c>
      <c r="L7436" s="3" t="s">
        <v>8</v>
      </c>
      <c r="M7436" s="3" t="s">
        <v>47</v>
      </c>
      <c r="N7436" s="3" t="s">
        <v>80</v>
      </c>
      <c r="O7436" s="1">
        <v>582</v>
      </c>
      <c r="P7436" s="4">
        <v>0</v>
      </c>
      <c r="Q7436" s="10">
        <f t="shared" si="475"/>
        <v>582</v>
      </c>
    </row>
    <row r="7437" spans="2:17" ht="20.25" customHeight="1">
      <c r="B7437" s="10" t="str">
        <f t="shared" si="472"/>
        <v>582</v>
      </c>
      <c r="C7437" s="10" t="str">
        <f t="shared" si="473"/>
        <v>1403/10/02582</v>
      </c>
      <c r="D7437" s="10" t="str">
        <f>IFERROR(IF(تحویلی!$E$1="","",IF(NOSA!O7437=تحویلی!$E$1,تحویلی!$E$1&amp;COUNTIF(NOSA!$O$1:O7437,تحویلی!$E$1),"")),"")</f>
        <v/>
      </c>
      <c r="E7437" s="10" t="str">
        <f t="shared" si="474"/>
        <v>12077582</v>
      </c>
      <c r="F7437" s="10" t="str">
        <f>IFERROR(VLOOKUP(I7437,DATABASE!$N:$O,2,FALSE),"")</f>
        <v/>
      </c>
      <c r="G7437" s="3" t="s">
        <v>3674</v>
      </c>
      <c r="H7437" s="4">
        <v>12077</v>
      </c>
      <c r="I7437" s="3" t="s">
        <v>4000</v>
      </c>
      <c r="J7437" s="3" t="s">
        <v>4001</v>
      </c>
      <c r="K7437" s="5">
        <v>1</v>
      </c>
      <c r="L7437" s="3" t="s">
        <v>8</v>
      </c>
      <c r="M7437" s="3" t="s">
        <v>47</v>
      </c>
      <c r="N7437" s="3" t="s">
        <v>80</v>
      </c>
      <c r="O7437" s="1">
        <v>582</v>
      </c>
      <c r="P7437" s="4">
        <v>0</v>
      </c>
      <c r="Q7437" s="10">
        <f t="shared" si="475"/>
        <v>582</v>
      </c>
    </row>
    <row r="7438" spans="2:17" ht="20.25" customHeight="1">
      <c r="B7438" s="10" t="str">
        <f t="shared" si="472"/>
        <v>پوتين ايمني نسوز783</v>
      </c>
      <c r="C7438" s="10" t="str">
        <f t="shared" si="473"/>
        <v>پوتين ايمني نسوز1403/10/02783</v>
      </c>
      <c r="D7438" s="10" t="str">
        <f>IFERROR(IF(تحویلی!$E$1="","",IF(NOSA!O7438=تحویلی!$E$1,تحویلی!$E$1&amp;COUNTIF(NOSA!$O$1:O7438,تحویلی!$E$1),"")),"")</f>
        <v/>
      </c>
      <c r="E7438" s="10" t="str">
        <f t="shared" si="474"/>
        <v>12080783</v>
      </c>
      <c r="F7438" s="10" t="str">
        <f>IFERROR(VLOOKUP(I7438,DATABASE!$N:$O,2,FALSE),"")</f>
        <v>پوتين ايمني نسوز</v>
      </c>
      <c r="G7438" s="3" t="s">
        <v>3674</v>
      </c>
      <c r="H7438" s="4">
        <v>12080</v>
      </c>
      <c r="I7438" s="3" t="s">
        <v>2320</v>
      </c>
      <c r="J7438" s="3" t="s">
        <v>3291</v>
      </c>
      <c r="K7438" s="5">
        <v>1</v>
      </c>
      <c r="L7438" s="3" t="s">
        <v>3</v>
      </c>
      <c r="M7438" s="3" t="s">
        <v>4</v>
      </c>
      <c r="N7438" s="3" t="s">
        <v>1219</v>
      </c>
      <c r="O7438" s="1">
        <v>783</v>
      </c>
      <c r="P7438" s="4">
        <v>1</v>
      </c>
      <c r="Q7438" s="10">
        <f t="shared" si="475"/>
        <v>783</v>
      </c>
    </row>
    <row r="7439" spans="2:17" ht="20.25" customHeight="1">
      <c r="B7439" s="10" t="str">
        <f t="shared" ref="B7439:B7502" si="476">F7439&amp;Q7439</f>
        <v>دستكش ضد برش سبك942</v>
      </c>
      <c r="C7439" s="10" t="str">
        <f t="shared" ref="C7439:C7502" si="477">F7439&amp;G7439&amp;O7439</f>
        <v>دستكش ضد برش سبك1403/10/02942</v>
      </c>
      <c r="D7439" s="10" t="str">
        <f>IFERROR(IF(تحویلی!$E$1="","",IF(NOSA!O7439=تحویلی!$E$1,تحویلی!$E$1&amp;COUNTIF(NOSA!$O$1:O7439,تحویلی!$E$1),"")),"")</f>
        <v/>
      </c>
      <c r="E7439" s="10" t="str">
        <f t="shared" ref="E7439:E7502" si="478">H7439&amp;O7439</f>
        <v>12088942</v>
      </c>
      <c r="F7439" s="10" t="str">
        <f>IFERROR(VLOOKUP(I7439,DATABASE!$N:$O,2,FALSE),"")</f>
        <v>دستكش ضد برش سبك</v>
      </c>
      <c r="G7439" s="3" t="s">
        <v>3674</v>
      </c>
      <c r="H7439" s="4">
        <v>12088</v>
      </c>
      <c r="I7439" s="3" t="s">
        <v>1442</v>
      </c>
      <c r="J7439" s="3" t="s">
        <v>22</v>
      </c>
      <c r="K7439" s="5">
        <v>1</v>
      </c>
      <c r="L7439" s="3" t="s">
        <v>3</v>
      </c>
      <c r="M7439" s="3" t="s">
        <v>9</v>
      </c>
      <c r="N7439" s="3" t="s">
        <v>4003</v>
      </c>
      <c r="O7439" s="1">
        <v>942</v>
      </c>
      <c r="P7439" s="4">
        <v>1</v>
      </c>
      <c r="Q7439" s="10">
        <f t="shared" si="475"/>
        <v>942</v>
      </c>
    </row>
    <row r="7440" spans="2:17" ht="20.25" customHeight="1">
      <c r="B7440" s="10" t="str">
        <f t="shared" si="476"/>
        <v>دستكش ضد برش سبك70</v>
      </c>
      <c r="C7440" s="10" t="str">
        <f t="shared" si="477"/>
        <v>دستكش ضد برش سبك1403/10/0270</v>
      </c>
      <c r="D7440" s="10" t="str">
        <f>IFERROR(IF(تحویلی!$E$1="","",IF(NOSA!O7440=تحویلی!$E$1,تحویلی!$E$1&amp;COUNTIF(NOSA!$O$1:O7440,تحویلی!$E$1),"")),"")</f>
        <v/>
      </c>
      <c r="E7440" s="10" t="str">
        <f t="shared" si="478"/>
        <v>1209470</v>
      </c>
      <c r="F7440" s="10" t="str">
        <f>IFERROR(VLOOKUP(I7440,DATABASE!$N:$O,2,FALSE),"")</f>
        <v>دستكش ضد برش سبك</v>
      </c>
      <c r="G7440" s="3" t="s">
        <v>3674</v>
      </c>
      <c r="H7440" s="4">
        <v>12094</v>
      </c>
      <c r="I7440" s="3" t="s">
        <v>1442</v>
      </c>
      <c r="J7440" s="3" t="s">
        <v>22</v>
      </c>
      <c r="K7440" s="5">
        <v>1</v>
      </c>
      <c r="L7440" s="3" t="s">
        <v>3</v>
      </c>
      <c r="M7440" s="3" t="s">
        <v>9</v>
      </c>
      <c r="N7440" s="3" t="s">
        <v>688</v>
      </c>
      <c r="O7440" s="1">
        <v>70</v>
      </c>
      <c r="P7440" s="4">
        <v>1</v>
      </c>
      <c r="Q7440" s="10">
        <f t="shared" si="475"/>
        <v>70</v>
      </c>
    </row>
    <row r="7441" spans="2:17" ht="20.25" customHeight="1">
      <c r="B7441" s="10" t="str">
        <f t="shared" si="476"/>
        <v>دستكش ضد برش سبك121</v>
      </c>
      <c r="C7441" s="10" t="str">
        <f t="shared" si="477"/>
        <v>دستكش ضد برش سبك1403/10/02121</v>
      </c>
      <c r="D7441" s="10" t="str">
        <f>IFERROR(IF(تحویلی!$E$1="","",IF(NOSA!O7441=تحویلی!$E$1,تحویلی!$E$1&amp;COUNTIF(NOSA!$O$1:O7441,تحویلی!$E$1),"")),"")</f>
        <v/>
      </c>
      <c r="E7441" s="10" t="str">
        <f t="shared" si="478"/>
        <v>12097121</v>
      </c>
      <c r="F7441" s="10" t="str">
        <f>IFERROR(VLOOKUP(I7441,DATABASE!$N:$O,2,FALSE),"")</f>
        <v>دستكش ضد برش سبك</v>
      </c>
      <c r="G7441" s="3" t="s">
        <v>3674</v>
      </c>
      <c r="H7441" s="4">
        <v>12097</v>
      </c>
      <c r="I7441" s="3" t="s">
        <v>1442</v>
      </c>
      <c r="J7441" s="3" t="s">
        <v>22</v>
      </c>
      <c r="K7441" s="5">
        <v>1</v>
      </c>
      <c r="L7441" s="3" t="s">
        <v>3</v>
      </c>
      <c r="M7441" s="3" t="s">
        <v>4</v>
      </c>
      <c r="N7441" s="3" t="s">
        <v>186</v>
      </c>
      <c r="O7441" s="1">
        <v>121</v>
      </c>
      <c r="P7441" s="4">
        <v>0</v>
      </c>
      <c r="Q7441" s="10">
        <f t="shared" si="475"/>
        <v>121</v>
      </c>
    </row>
    <row r="7442" spans="2:17" ht="20.25" customHeight="1">
      <c r="B7442" s="10" t="str">
        <f t="shared" si="476"/>
        <v>دستكش ضد برش سبك751</v>
      </c>
      <c r="C7442" s="10" t="str">
        <f t="shared" si="477"/>
        <v>دستكش ضد برش سبك1403/10/03751</v>
      </c>
      <c r="D7442" s="10" t="str">
        <f>IFERROR(IF(تحویلی!$E$1="","",IF(NOSA!O7442=تحویلی!$E$1,تحویلی!$E$1&amp;COUNTIF(NOSA!$O$1:O7442,تحویلی!$E$1),"")),"")</f>
        <v/>
      </c>
      <c r="E7442" s="10" t="str">
        <f t="shared" si="478"/>
        <v>12104751</v>
      </c>
      <c r="F7442" s="10" t="str">
        <f>IFERROR(VLOOKUP(I7442,DATABASE!$N:$O,2,FALSE),"")</f>
        <v>دستكش ضد برش سبك</v>
      </c>
      <c r="G7442" s="3" t="s">
        <v>3675</v>
      </c>
      <c r="H7442" s="3">
        <v>12104</v>
      </c>
      <c r="I7442" s="3" t="s">
        <v>1442</v>
      </c>
      <c r="J7442" s="3" t="s">
        <v>22</v>
      </c>
      <c r="K7442" s="3">
        <v>1</v>
      </c>
      <c r="L7442" s="3" t="s">
        <v>3</v>
      </c>
      <c r="M7442" s="3" t="s">
        <v>9</v>
      </c>
      <c r="N7442" s="3" t="s">
        <v>2709</v>
      </c>
      <c r="O7442" s="1">
        <v>751</v>
      </c>
      <c r="P7442" s="3">
        <v>1</v>
      </c>
      <c r="Q7442" s="10">
        <f t="shared" si="475"/>
        <v>751</v>
      </c>
    </row>
    <row r="7443" spans="2:17" ht="20.25" customHeight="1">
      <c r="B7443" s="10" t="str">
        <f t="shared" si="476"/>
        <v>فيلتر ماسك نيم صورت (3M) مدل 2091751</v>
      </c>
      <c r="C7443" s="10" t="str">
        <f t="shared" si="477"/>
        <v>فيلتر ماسك نيم صورت (3M) مدل 20911403/10/03751</v>
      </c>
      <c r="D7443" s="10" t="str">
        <f>IFERROR(IF(تحویلی!$E$1="","",IF(NOSA!O7443=تحویلی!$E$1,تحویلی!$E$1&amp;COUNTIF(NOSA!$O$1:O7443,تحویلی!$E$1),"")),"")</f>
        <v/>
      </c>
      <c r="E7443" s="10" t="str">
        <f t="shared" si="478"/>
        <v>12104751</v>
      </c>
      <c r="F7443" s="10" t="str">
        <f>IFERROR(VLOOKUP(I7443,DATABASE!$N:$O,2,FALSE),"")</f>
        <v>فيلتر ماسك نيم صورت (3M) مدل 2091</v>
      </c>
      <c r="G7443" s="3" t="s">
        <v>3675</v>
      </c>
      <c r="H7443" s="3">
        <v>12104</v>
      </c>
      <c r="I7443" s="3" t="s">
        <v>1475</v>
      </c>
      <c r="J7443" s="3" t="s">
        <v>53</v>
      </c>
      <c r="K7443" s="3">
        <v>1</v>
      </c>
      <c r="L7443" s="3" t="s">
        <v>8</v>
      </c>
      <c r="M7443" s="3" t="s">
        <v>9</v>
      </c>
      <c r="N7443" s="3" t="s">
        <v>2709</v>
      </c>
      <c r="O7443" s="1">
        <v>751</v>
      </c>
      <c r="P7443" s="3">
        <v>1</v>
      </c>
      <c r="Q7443" s="10">
        <f t="shared" si="475"/>
        <v>751</v>
      </c>
    </row>
    <row r="7444" spans="2:17" ht="20.25" customHeight="1">
      <c r="B7444" s="10" t="str">
        <f t="shared" si="476"/>
        <v>دستكش ضد برش سبك885</v>
      </c>
      <c r="C7444" s="10" t="str">
        <f t="shared" si="477"/>
        <v>دستكش ضد برش سبك1403/10/03885</v>
      </c>
      <c r="D7444" s="10" t="str">
        <f>IFERROR(IF(تحویلی!$E$1="","",IF(NOSA!O7444=تحویلی!$E$1,تحویلی!$E$1&amp;COUNTIF(NOSA!$O$1:O7444,تحویلی!$E$1),"")),"")</f>
        <v/>
      </c>
      <c r="E7444" s="10" t="str">
        <f t="shared" si="478"/>
        <v>12111885</v>
      </c>
      <c r="F7444" s="10" t="str">
        <f>IFERROR(VLOOKUP(I7444,DATABASE!$N:$O,2,FALSE),"")</f>
        <v>دستكش ضد برش سبك</v>
      </c>
      <c r="G7444" s="3" t="s">
        <v>3675</v>
      </c>
      <c r="H7444" s="3">
        <v>12111</v>
      </c>
      <c r="I7444" s="3" t="s">
        <v>1442</v>
      </c>
      <c r="J7444" s="3" t="s">
        <v>22</v>
      </c>
      <c r="K7444" s="3">
        <v>1</v>
      </c>
      <c r="L7444" s="3" t="s">
        <v>3</v>
      </c>
      <c r="M7444" s="3" t="s">
        <v>9</v>
      </c>
      <c r="N7444" s="3" t="s">
        <v>3381</v>
      </c>
      <c r="O7444" s="1">
        <v>885</v>
      </c>
      <c r="P7444" s="3">
        <v>1</v>
      </c>
      <c r="Q7444" s="10">
        <f t="shared" si="475"/>
        <v>885</v>
      </c>
    </row>
    <row r="7445" spans="2:17" ht="20.25" customHeight="1">
      <c r="B7445" s="10" t="str">
        <f t="shared" si="476"/>
        <v>پوتين ايمني نسوز877</v>
      </c>
      <c r="C7445" s="10" t="str">
        <f t="shared" si="477"/>
        <v>پوتين ايمني نسوز1403/10/03877</v>
      </c>
      <c r="D7445" s="10" t="str">
        <f>IFERROR(IF(تحویلی!$E$1="","",IF(NOSA!O7445=تحویلی!$E$1,تحویلی!$E$1&amp;COUNTIF(NOSA!$O$1:O7445,تحویلی!$E$1),"")),"")</f>
        <v/>
      </c>
      <c r="E7445" s="10" t="str">
        <f t="shared" si="478"/>
        <v>12112877</v>
      </c>
      <c r="F7445" s="10" t="str">
        <f>IFERROR(VLOOKUP(I7445,DATABASE!$N:$O,2,FALSE),"")</f>
        <v>پوتين ايمني نسوز</v>
      </c>
      <c r="G7445" s="3" t="s">
        <v>3675</v>
      </c>
      <c r="H7445" s="3">
        <v>12112</v>
      </c>
      <c r="I7445" s="3" t="s">
        <v>1528</v>
      </c>
      <c r="J7445" s="3" t="s">
        <v>1654</v>
      </c>
      <c r="K7445" s="3">
        <v>1</v>
      </c>
      <c r="L7445" s="3" t="s">
        <v>3</v>
      </c>
      <c r="M7445" s="3" t="s">
        <v>43</v>
      </c>
      <c r="N7445" s="3" t="s">
        <v>3362</v>
      </c>
      <c r="O7445" s="1">
        <v>877</v>
      </c>
      <c r="P7445" s="3">
        <v>0</v>
      </c>
      <c r="Q7445" s="10">
        <f t="shared" si="475"/>
        <v>877</v>
      </c>
    </row>
    <row r="7446" spans="2:17" ht="20.25" customHeight="1">
      <c r="B7446" s="10" t="str">
        <f t="shared" si="476"/>
        <v>لباس زير زمستاني- بلوز و شلوار6</v>
      </c>
      <c r="C7446" s="10" t="str">
        <f t="shared" si="477"/>
        <v>لباس زير زمستاني- بلوز و شلوار1403/10/036</v>
      </c>
      <c r="D7446" s="10" t="str">
        <f>IFERROR(IF(تحویلی!$E$1="","",IF(NOSA!O7446=تحویلی!$E$1,تحویلی!$E$1&amp;COUNTIF(NOSA!$O$1:O7446,تحویلی!$E$1),"")),"")</f>
        <v/>
      </c>
      <c r="E7446" s="10" t="str">
        <f t="shared" si="478"/>
        <v>121136</v>
      </c>
      <c r="F7446" s="10" t="str">
        <f>IFERROR(VLOOKUP(I7446,DATABASE!$N:$O,2,FALSE),"")</f>
        <v>لباس زير زمستاني- بلوز و شلوار</v>
      </c>
      <c r="G7446" s="3" t="s">
        <v>3675</v>
      </c>
      <c r="H7446" s="3">
        <v>12113</v>
      </c>
      <c r="I7446" s="3" t="s">
        <v>2361</v>
      </c>
      <c r="J7446" s="3" t="s">
        <v>2826</v>
      </c>
      <c r="K7446" s="3">
        <v>1</v>
      </c>
      <c r="L7446" s="3" t="s">
        <v>28</v>
      </c>
      <c r="M7446" s="3" t="s">
        <v>25</v>
      </c>
      <c r="N7446" s="3" t="s">
        <v>3271</v>
      </c>
      <c r="O7446" s="1">
        <v>6</v>
      </c>
      <c r="P7446" s="3">
        <v>0</v>
      </c>
      <c r="Q7446" s="10">
        <f t="shared" si="475"/>
        <v>6</v>
      </c>
    </row>
    <row r="7447" spans="2:17" ht="20.25" customHeight="1">
      <c r="B7447" s="10" t="str">
        <f t="shared" si="476"/>
        <v>دستكش ضد برش سبك941</v>
      </c>
      <c r="C7447" s="10" t="str">
        <f t="shared" si="477"/>
        <v>دستكش ضد برش سبك1403/10/03941</v>
      </c>
      <c r="D7447" s="10" t="str">
        <f>IFERROR(IF(تحویلی!$E$1="","",IF(NOSA!O7447=تحویلی!$E$1,تحویلی!$E$1&amp;COUNTIF(NOSA!$O$1:O7447,تحویلی!$E$1),"")),"")</f>
        <v/>
      </c>
      <c r="E7447" s="10" t="str">
        <f t="shared" si="478"/>
        <v>12124941</v>
      </c>
      <c r="F7447" s="10" t="str">
        <f>IFERROR(VLOOKUP(I7447,DATABASE!$N:$O,2,FALSE),"")</f>
        <v>دستكش ضد برش سبك</v>
      </c>
      <c r="G7447" s="3" t="s">
        <v>3675</v>
      </c>
      <c r="H7447" s="3">
        <v>12124</v>
      </c>
      <c r="I7447" s="3" t="s">
        <v>1442</v>
      </c>
      <c r="J7447" s="3" t="s">
        <v>22</v>
      </c>
      <c r="K7447" s="3">
        <v>1</v>
      </c>
      <c r="L7447" s="3" t="s">
        <v>3</v>
      </c>
      <c r="M7447" s="3" t="s">
        <v>47</v>
      </c>
      <c r="N7447" s="3" t="s">
        <v>2905</v>
      </c>
      <c r="O7447" s="1">
        <v>941</v>
      </c>
      <c r="P7447" s="3">
        <v>0</v>
      </c>
      <c r="Q7447" s="10">
        <f t="shared" si="475"/>
        <v>941</v>
      </c>
    </row>
    <row r="7448" spans="2:17" ht="20.25" customHeight="1">
      <c r="B7448" s="10" t="str">
        <f t="shared" si="476"/>
        <v>دستكش ضد برش سبك862</v>
      </c>
      <c r="C7448" s="10" t="str">
        <f t="shared" si="477"/>
        <v>دستكش ضد برش سبك1403/10/03862</v>
      </c>
      <c r="D7448" s="10" t="str">
        <f>IFERROR(IF(تحویلی!$E$1="","",IF(NOSA!O7448=تحویلی!$E$1,تحویلی!$E$1&amp;COUNTIF(NOSA!$O$1:O7448,تحویلی!$E$1),"")),"")</f>
        <v/>
      </c>
      <c r="E7448" s="10" t="str">
        <f t="shared" si="478"/>
        <v>12124862</v>
      </c>
      <c r="F7448" s="10" t="str">
        <f>IFERROR(VLOOKUP(I7448,DATABASE!$N:$O,2,FALSE),"")</f>
        <v>دستكش ضد برش سبك</v>
      </c>
      <c r="G7448" s="3" t="s">
        <v>3675</v>
      </c>
      <c r="H7448" s="3">
        <v>12124</v>
      </c>
      <c r="I7448" s="3" t="s">
        <v>1442</v>
      </c>
      <c r="J7448" s="3" t="s">
        <v>22</v>
      </c>
      <c r="K7448" s="3">
        <v>1</v>
      </c>
      <c r="L7448" s="3" t="s">
        <v>3</v>
      </c>
      <c r="M7448" s="3" t="s">
        <v>47</v>
      </c>
      <c r="N7448" s="3" t="s">
        <v>3255</v>
      </c>
      <c r="O7448" s="1">
        <v>862</v>
      </c>
      <c r="P7448" s="3">
        <v>0</v>
      </c>
      <c r="Q7448" s="10">
        <f t="shared" si="475"/>
        <v>862</v>
      </c>
    </row>
    <row r="7449" spans="2:17" ht="20.25" customHeight="1">
      <c r="B7449" s="10" t="str">
        <f t="shared" si="476"/>
        <v>بند كفش938</v>
      </c>
      <c r="C7449" s="10" t="str">
        <f t="shared" si="477"/>
        <v>بند كفش1403/10/03938</v>
      </c>
      <c r="D7449" s="10" t="str">
        <f>IFERROR(IF(تحویلی!$E$1="","",IF(NOSA!O7449=تحویلی!$E$1,تحویلی!$E$1&amp;COUNTIF(NOSA!$O$1:O7449,تحویلی!$E$1),"")),"")</f>
        <v/>
      </c>
      <c r="E7449" s="10" t="str">
        <f t="shared" si="478"/>
        <v>12129938</v>
      </c>
      <c r="F7449" s="10" t="str">
        <f>IFERROR(VLOOKUP(I7449,DATABASE!$N:$O,2,FALSE),"")</f>
        <v>بند كفش</v>
      </c>
      <c r="G7449" s="3" t="s">
        <v>3675</v>
      </c>
      <c r="H7449" s="3">
        <v>12129</v>
      </c>
      <c r="I7449" s="3" t="s">
        <v>1462</v>
      </c>
      <c r="J7449" s="3" t="s">
        <v>450</v>
      </c>
      <c r="K7449" s="3">
        <v>2</v>
      </c>
      <c r="L7449" s="3" t="s">
        <v>3</v>
      </c>
      <c r="M7449" s="3" t="s">
        <v>47</v>
      </c>
      <c r="N7449" s="3" t="s">
        <v>3975</v>
      </c>
      <c r="O7449" s="1">
        <v>938</v>
      </c>
      <c r="P7449" s="3">
        <v>0</v>
      </c>
      <c r="Q7449" s="10">
        <f t="shared" si="475"/>
        <v>938</v>
      </c>
    </row>
    <row r="7450" spans="2:17" ht="20.25" customHeight="1">
      <c r="B7450" s="10" t="str">
        <f t="shared" si="476"/>
        <v>دستكش ضد برش سبك943</v>
      </c>
      <c r="C7450" s="10" t="str">
        <f t="shared" si="477"/>
        <v>دستكش ضد برش سبك1403/10/03943</v>
      </c>
      <c r="D7450" s="10" t="str">
        <f>IFERROR(IF(تحویلی!$E$1="","",IF(NOSA!O7450=تحویلی!$E$1,تحویلی!$E$1&amp;COUNTIF(NOSA!$O$1:O7450,تحویلی!$E$1),"")),"")</f>
        <v/>
      </c>
      <c r="E7450" s="10" t="str">
        <f t="shared" si="478"/>
        <v>12133943</v>
      </c>
      <c r="F7450" s="10" t="str">
        <f>IFERROR(VLOOKUP(I7450,DATABASE!$N:$O,2,FALSE),"")</f>
        <v>دستكش ضد برش سبك</v>
      </c>
      <c r="G7450" s="3" t="s">
        <v>3675</v>
      </c>
      <c r="H7450" s="3">
        <v>12133</v>
      </c>
      <c r="I7450" s="3" t="s">
        <v>1442</v>
      </c>
      <c r="J7450" s="3" t="s">
        <v>22</v>
      </c>
      <c r="K7450" s="3">
        <v>1</v>
      </c>
      <c r="L7450" s="3" t="s">
        <v>3</v>
      </c>
      <c r="M7450" s="3" t="s">
        <v>9</v>
      </c>
      <c r="N7450" s="3" t="s">
        <v>4060</v>
      </c>
      <c r="O7450" s="1">
        <v>943</v>
      </c>
      <c r="P7450" s="3">
        <v>0</v>
      </c>
      <c r="Q7450" s="10">
        <f t="shared" si="475"/>
        <v>943</v>
      </c>
    </row>
    <row r="7451" spans="2:17" ht="20.25" customHeight="1">
      <c r="B7451" s="10" t="str">
        <f t="shared" si="476"/>
        <v>دستكش ضد برش سبك545</v>
      </c>
      <c r="C7451" s="10" t="str">
        <f t="shared" si="477"/>
        <v>دستكش ضد برش سبك1403/10/03545</v>
      </c>
      <c r="D7451" s="10" t="str">
        <f>IFERROR(IF(تحویلی!$E$1="","",IF(NOSA!O7451=تحویلی!$E$1,تحویلی!$E$1&amp;COUNTIF(NOSA!$O$1:O7451,تحویلی!$E$1),"")),"")</f>
        <v/>
      </c>
      <c r="E7451" s="10" t="str">
        <f t="shared" si="478"/>
        <v>12137545</v>
      </c>
      <c r="F7451" s="10" t="str">
        <f>IFERROR(VLOOKUP(I7451,DATABASE!$N:$O,2,FALSE),"")</f>
        <v>دستكش ضد برش سبك</v>
      </c>
      <c r="G7451" s="3" t="s">
        <v>3675</v>
      </c>
      <c r="H7451" s="3">
        <v>12137</v>
      </c>
      <c r="I7451" s="3" t="s">
        <v>1442</v>
      </c>
      <c r="J7451" s="3" t="s">
        <v>22</v>
      </c>
      <c r="K7451" s="3">
        <v>1</v>
      </c>
      <c r="L7451" s="3" t="s">
        <v>3</v>
      </c>
      <c r="M7451" s="3" t="s">
        <v>4</v>
      </c>
      <c r="N7451" s="3" t="s">
        <v>927</v>
      </c>
      <c r="O7451" s="1">
        <v>545</v>
      </c>
      <c r="P7451" s="3">
        <v>0</v>
      </c>
      <c r="Q7451" s="10">
        <f t="shared" si="475"/>
        <v>545</v>
      </c>
    </row>
    <row r="7452" spans="2:17" ht="20.25" customHeight="1">
      <c r="B7452" s="10" t="str">
        <f t="shared" si="476"/>
        <v>كلاه ايمني847</v>
      </c>
      <c r="C7452" s="10" t="str">
        <f t="shared" si="477"/>
        <v>كلاه ايمني1403/10/03847</v>
      </c>
      <c r="D7452" s="10" t="str">
        <f>IFERROR(IF(تحویلی!$E$1="","",IF(NOSA!O7452=تحویلی!$E$1,تحویلی!$E$1&amp;COUNTIF(NOSA!$O$1:O7452,تحویلی!$E$1),"")),"")</f>
        <v/>
      </c>
      <c r="E7452" s="10" t="str">
        <f t="shared" si="478"/>
        <v>12140847</v>
      </c>
      <c r="F7452" s="10" t="str">
        <f>IFERROR(VLOOKUP(I7452,DATABASE!$N:$O,2,FALSE),"")</f>
        <v>كلاه ايمني</v>
      </c>
      <c r="G7452" s="3" t="s">
        <v>3675</v>
      </c>
      <c r="H7452" s="3">
        <v>12140</v>
      </c>
      <c r="I7452" s="3" t="s">
        <v>1505</v>
      </c>
      <c r="J7452" s="3" t="s">
        <v>1628</v>
      </c>
      <c r="K7452" s="3">
        <v>1</v>
      </c>
      <c r="L7452" s="3" t="s">
        <v>8</v>
      </c>
      <c r="M7452" s="3" t="s">
        <v>4</v>
      </c>
      <c r="N7452" s="3" t="s">
        <v>4061</v>
      </c>
      <c r="O7452" s="1">
        <v>847</v>
      </c>
      <c r="P7452" s="3">
        <v>0</v>
      </c>
      <c r="Q7452" s="10">
        <f t="shared" si="475"/>
        <v>847</v>
      </c>
    </row>
    <row r="7453" spans="2:17" ht="20.25" customHeight="1">
      <c r="B7453" s="10" t="str">
        <f t="shared" si="476"/>
        <v>كفش ايمني عايق برق822</v>
      </c>
      <c r="C7453" s="10" t="str">
        <f t="shared" si="477"/>
        <v>كفش ايمني عايق برق1403/10/03822</v>
      </c>
      <c r="D7453" s="10" t="str">
        <f>IFERROR(IF(تحویلی!$E$1="","",IF(NOSA!O7453=تحویلی!$E$1,تحویلی!$E$1&amp;COUNTIF(NOSA!$O$1:O7453,تحویلی!$E$1),"")),"")</f>
        <v/>
      </c>
      <c r="E7453" s="10" t="str">
        <f t="shared" si="478"/>
        <v>12147822</v>
      </c>
      <c r="F7453" s="10" t="str">
        <f>IFERROR(VLOOKUP(I7453,DATABASE!$N:$O,2,FALSE),"")</f>
        <v>كفش ايمني عايق برق</v>
      </c>
      <c r="G7453" s="3" t="s">
        <v>3675</v>
      </c>
      <c r="H7453" s="3">
        <v>12147</v>
      </c>
      <c r="I7453" s="3" t="s">
        <v>1589</v>
      </c>
      <c r="J7453" s="3" t="s">
        <v>1651</v>
      </c>
      <c r="K7453" s="3">
        <v>1</v>
      </c>
      <c r="L7453" s="3" t="s">
        <v>3</v>
      </c>
      <c r="M7453" s="3" t="s">
        <v>47</v>
      </c>
      <c r="N7453" s="3" t="s">
        <v>1788</v>
      </c>
      <c r="O7453" s="1">
        <v>822</v>
      </c>
      <c r="P7453" s="3">
        <v>1</v>
      </c>
      <c r="Q7453" s="10">
        <f t="shared" si="475"/>
        <v>822</v>
      </c>
    </row>
    <row r="7454" spans="2:17" ht="20.25" customHeight="1">
      <c r="B7454" s="10" t="str">
        <f t="shared" si="476"/>
        <v>دستكش كف مواد سبك822</v>
      </c>
      <c r="C7454" s="10" t="str">
        <f t="shared" si="477"/>
        <v>دستكش كف مواد سبك1403/10/03822</v>
      </c>
      <c r="D7454" s="10" t="str">
        <f>IFERROR(IF(تحویلی!$E$1="","",IF(NOSA!O7454=تحویلی!$E$1,تحویلی!$E$1&amp;COUNTIF(NOSA!$O$1:O7454,تحویلی!$E$1),"")),"")</f>
        <v/>
      </c>
      <c r="E7454" s="10" t="str">
        <f t="shared" si="478"/>
        <v>12147822</v>
      </c>
      <c r="F7454" s="10" t="str">
        <f>IFERROR(VLOOKUP(I7454,DATABASE!$N:$O,2,FALSE),"")</f>
        <v>دستكش كف مواد سبك</v>
      </c>
      <c r="G7454" s="3" t="s">
        <v>3675</v>
      </c>
      <c r="H7454" s="3">
        <v>12147</v>
      </c>
      <c r="I7454" s="3" t="s">
        <v>1456</v>
      </c>
      <c r="J7454" s="3" t="s">
        <v>2</v>
      </c>
      <c r="K7454" s="3">
        <v>1</v>
      </c>
      <c r="L7454" s="3" t="s">
        <v>3</v>
      </c>
      <c r="M7454" s="3" t="s">
        <v>47</v>
      </c>
      <c r="N7454" s="3" t="s">
        <v>1788</v>
      </c>
      <c r="O7454" s="1">
        <v>822</v>
      </c>
      <c r="P7454" s="3">
        <v>1</v>
      </c>
      <c r="Q7454" s="10">
        <f t="shared" si="475"/>
        <v>822</v>
      </c>
    </row>
    <row r="7455" spans="2:17" ht="20.25" customHeight="1">
      <c r="B7455" s="10" t="str">
        <f t="shared" si="476"/>
        <v>نقاب تيره محافظ صورت معمولي88</v>
      </c>
      <c r="C7455" s="10" t="str">
        <f t="shared" si="477"/>
        <v>نقاب تيره محافظ صورت معمولي1403/10/0388</v>
      </c>
      <c r="D7455" s="10" t="str">
        <f>IFERROR(IF(تحویلی!$E$1="","",IF(NOSA!O7455=تحویلی!$E$1,تحویلی!$E$1&amp;COUNTIF(NOSA!$O$1:O7455,تحویلی!$E$1),"")),"")</f>
        <v/>
      </c>
      <c r="E7455" s="10" t="str">
        <f t="shared" si="478"/>
        <v>1214888</v>
      </c>
      <c r="F7455" s="10" t="str">
        <f>IFERROR(VLOOKUP(I7455,DATABASE!$N:$O,2,FALSE),"")</f>
        <v>نقاب تيره محافظ صورت معمولي</v>
      </c>
      <c r="G7455" s="3" t="s">
        <v>3675</v>
      </c>
      <c r="H7455" s="3">
        <v>12148</v>
      </c>
      <c r="I7455" s="3" t="s">
        <v>1557</v>
      </c>
      <c r="J7455" s="3" t="s">
        <v>115</v>
      </c>
      <c r="K7455" s="3">
        <v>1</v>
      </c>
      <c r="L7455" s="3" t="s">
        <v>8</v>
      </c>
      <c r="M7455" s="3" t="s">
        <v>19</v>
      </c>
      <c r="N7455" s="3" t="s">
        <v>306</v>
      </c>
      <c r="O7455" s="1">
        <v>88</v>
      </c>
      <c r="P7455" s="3">
        <v>1</v>
      </c>
      <c r="Q7455" s="10">
        <f t="shared" si="475"/>
        <v>88</v>
      </c>
    </row>
    <row r="7456" spans="2:17" ht="20.25" customHeight="1">
      <c r="B7456" s="10" t="str">
        <f t="shared" si="476"/>
        <v>دستكش ضد برش سبك254</v>
      </c>
      <c r="C7456" s="10" t="str">
        <f t="shared" si="477"/>
        <v>دستكش ضد برش سبك1403/10/03254</v>
      </c>
      <c r="D7456" s="10" t="str">
        <f>IFERROR(IF(تحویلی!$E$1="","",IF(NOSA!O7456=تحویلی!$E$1,تحویلی!$E$1&amp;COUNTIF(NOSA!$O$1:O7456,تحویلی!$E$1),"")),"")</f>
        <v/>
      </c>
      <c r="E7456" s="10" t="str">
        <f t="shared" si="478"/>
        <v>12149254</v>
      </c>
      <c r="F7456" s="10" t="str">
        <f>IFERROR(VLOOKUP(I7456,DATABASE!$N:$O,2,FALSE),"")</f>
        <v>دستكش ضد برش سبك</v>
      </c>
      <c r="G7456" s="3" t="s">
        <v>3675</v>
      </c>
      <c r="H7456" s="3">
        <v>12149</v>
      </c>
      <c r="I7456" s="3" t="s">
        <v>1442</v>
      </c>
      <c r="J7456" s="3" t="s">
        <v>22</v>
      </c>
      <c r="K7456" s="3">
        <v>1</v>
      </c>
      <c r="L7456" s="3" t="s">
        <v>3</v>
      </c>
      <c r="M7456" s="3" t="s">
        <v>47</v>
      </c>
      <c r="N7456" s="3" t="s">
        <v>279</v>
      </c>
      <c r="O7456" s="1">
        <v>254</v>
      </c>
      <c r="P7456" s="3">
        <v>0</v>
      </c>
      <c r="Q7456" s="10">
        <f t="shared" si="475"/>
        <v>254</v>
      </c>
    </row>
    <row r="7457" spans="2:17" ht="20.25" customHeight="1">
      <c r="B7457" s="10" t="str">
        <f t="shared" si="476"/>
        <v>دستكش كف مواد سبك944</v>
      </c>
      <c r="C7457" s="10" t="str">
        <f t="shared" si="477"/>
        <v>دستكش كف مواد سبك1403/10/04944</v>
      </c>
      <c r="D7457" s="10" t="str">
        <f>IFERROR(IF(تحویلی!$E$1="","",IF(NOSA!O7457=تحویلی!$E$1,تحویلی!$E$1&amp;COUNTIF(NOSA!$O$1:O7457,تحویلی!$E$1),"")),"")</f>
        <v/>
      </c>
      <c r="E7457" s="10" t="str">
        <f t="shared" si="478"/>
        <v>12160944</v>
      </c>
      <c r="F7457" s="10" t="str">
        <f>IFERROR(VLOOKUP(I7457,DATABASE!$N:$O,2,FALSE),"")</f>
        <v>دستكش كف مواد سبك</v>
      </c>
      <c r="G7457" s="3" t="s">
        <v>3676</v>
      </c>
      <c r="H7457" s="4">
        <v>12160</v>
      </c>
      <c r="I7457" s="3" t="s">
        <v>1456</v>
      </c>
      <c r="J7457" s="3" t="s">
        <v>2</v>
      </c>
      <c r="K7457" s="5">
        <v>1</v>
      </c>
      <c r="L7457" s="3" t="s">
        <v>3</v>
      </c>
      <c r="M7457" s="3" t="s">
        <v>47</v>
      </c>
      <c r="N7457" s="3" t="s">
        <v>4008</v>
      </c>
      <c r="O7457" s="1">
        <v>944</v>
      </c>
      <c r="P7457" s="4">
        <v>1</v>
      </c>
      <c r="Q7457" s="10">
        <f t="shared" si="475"/>
        <v>944</v>
      </c>
    </row>
    <row r="7458" spans="2:17" ht="20.25" customHeight="1">
      <c r="B7458" s="10" t="str">
        <f t="shared" si="476"/>
        <v>دستكش كف مواد سبك861</v>
      </c>
      <c r="C7458" s="10" t="str">
        <f t="shared" si="477"/>
        <v>دستكش كف مواد سبك1403/10/04861</v>
      </c>
      <c r="D7458" s="10" t="str">
        <f>IFERROR(IF(تحویلی!$E$1="","",IF(NOSA!O7458=تحویلی!$E$1,تحویلی!$E$1&amp;COUNTIF(NOSA!$O$1:O7458,تحویلی!$E$1),"")),"")</f>
        <v/>
      </c>
      <c r="E7458" s="10" t="str">
        <f t="shared" si="478"/>
        <v>12160861</v>
      </c>
      <c r="F7458" s="10" t="str">
        <f>IFERROR(VLOOKUP(I7458,DATABASE!$N:$O,2,FALSE),"")</f>
        <v>دستكش كف مواد سبك</v>
      </c>
      <c r="G7458" s="3" t="s">
        <v>3676</v>
      </c>
      <c r="H7458" s="4">
        <v>12160</v>
      </c>
      <c r="I7458" s="3" t="s">
        <v>1456</v>
      </c>
      <c r="J7458" s="3" t="s">
        <v>2</v>
      </c>
      <c r="K7458" s="5">
        <v>1</v>
      </c>
      <c r="L7458" s="3" t="s">
        <v>3</v>
      </c>
      <c r="M7458" s="3" t="s">
        <v>47</v>
      </c>
      <c r="N7458" s="3" t="s">
        <v>3217</v>
      </c>
      <c r="O7458" s="1">
        <v>861</v>
      </c>
      <c r="P7458" s="4">
        <v>1</v>
      </c>
      <c r="Q7458" s="10">
        <f t="shared" si="475"/>
        <v>861</v>
      </c>
    </row>
    <row r="7459" spans="2:17" ht="20.25" customHeight="1">
      <c r="B7459" s="10" t="str">
        <f t="shared" si="476"/>
        <v>دستكش كف مواد سبك733</v>
      </c>
      <c r="C7459" s="10" t="str">
        <f t="shared" si="477"/>
        <v>دستكش كف مواد سبك1403/10/04733</v>
      </c>
      <c r="D7459" s="10" t="str">
        <f>IFERROR(IF(تحویلی!$E$1="","",IF(NOSA!O7459=تحویلی!$E$1,تحویلی!$E$1&amp;COUNTIF(NOSA!$O$1:O7459,تحویلی!$E$1),"")),"")</f>
        <v/>
      </c>
      <c r="E7459" s="10" t="str">
        <f t="shared" si="478"/>
        <v>12160733</v>
      </c>
      <c r="F7459" s="10" t="str">
        <f>IFERROR(VLOOKUP(I7459,DATABASE!$N:$O,2,FALSE),"")</f>
        <v>دستكش كف مواد سبك</v>
      </c>
      <c r="G7459" s="3" t="s">
        <v>3676</v>
      </c>
      <c r="H7459" s="4">
        <v>12160</v>
      </c>
      <c r="I7459" s="3" t="s">
        <v>1456</v>
      </c>
      <c r="J7459" s="3" t="s">
        <v>2</v>
      </c>
      <c r="K7459" s="5">
        <v>1</v>
      </c>
      <c r="L7459" s="3" t="s">
        <v>3</v>
      </c>
      <c r="M7459" s="3" t="s">
        <v>47</v>
      </c>
      <c r="N7459" s="3" t="s">
        <v>628</v>
      </c>
      <c r="O7459" s="1">
        <v>733</v>
      </c>
      <c r="P7459" s="4">
        <v>1</v>
      </c>
      <c r="Q7459" s="10">
        <f t="shared" si="475"/>
        <v>733</v>
      </c>
    </row>
    <row r="7460" spans="2:17" ht="20.25" customHeight="1">
      <c r="B7460" s="10" t="str">
        <f t="shared" si="476"/>
        <v>دستكش ضد برش سبك835</v>
      </c>
      <c r="C7460" s="10" t="str">
        <f t="shared" si="477"/>
        <v>دستكش ضد برش سبك1403/10/04835</v>
      </c>
      <c r="D7460" s="10" t="str">
        <f>IFERROR(IF(تحویلی!$E$1="","",IF(NOSA!O7460=تحویلی!$E$1,تحویلی!$E$1&amp;COUNTIF(NOSA!$O$1:O7460,تحویلی!$E$1),"")),"")</f>
        <v/>
      </c>
      <c r="E7460" s="10" t="str">
        <f t="shared" si="478"/>
        <v>12168835</v>
      </c>
      <c r="F7460" s="10" t="str">
        <f>IFERROR(VLOOKUP(I7460,DATABASE!$N:$O,2,FALSE),"")</f>
        <v>دستكش ضد برش سبك</v>
      </c>
      <c r="G7460" s="3" t="s">
        <v>3676</v>
      </c>
      <c r="H7460" s="4">
        <v>12168</v>
      </c>
      <c r="I7460" s="3" t="s">
        <v>1442</v>
      </c>
      <c r="J7460" s="3" t="s">
        <v>22</v>
      </c>
      <c r="K7460" s="5">
        <v>1</v>
      </c>
      <c r="L7460" s="3" t="s">
        <v>3</v>
      </c>
      <c r="M7460" s="3" t="s">
        <v>47</v>
      </c>
      <c r="N7460" s="3" t="s">
        <v>2677</v>
      </c>
      <c r="O7460" s="1">
        <v>835</v>
      </c>
      <c r="P7460" s="4">
        <v>1</v>
      </c>
      <c r="Q7460" s="10">
        <f t="shared" si="475"/>
        <v>835</v>
      </c>
    </row>
    <row r="7461" spans="2:17" ht="20.25" customHeight="1">
      <c r="B7461" s="10" t="str">
        <f t="shared" si="476"/>
        <v>لباس كار ديرسوز(بلوز) 860</v>
      </c>
      <c r="C7461" s="10" t="str">
        <f t="shared" si="477"/>
        <v>لباس كار ديرسوز(بلوز) 1403/10/04860</v>
      </c>
      <c r="D7461" s="10" t="str">
        <f>IFERROR(IF(تحویلی!$E$1="","",IF(NOSA!O7461=تحویلی!$E$1,تحویلی!$E$1&amp;COUNTIF(NOSA!$O$1:O7461,تحویلی!$E$1),"")),"")</f>
        <v/>
      </c>
      <c r="E7461" s="10" t="str">
        <f t="shared" si="478"/>
        <v>12195860</v>
      </c>
      <c r="F7461" s="10" t="str">
        <f>IFERROR(VLOOKUP(I7461,DATABASE!$N:$O,2,FALSE),"")</f>
        <v xml:space="preserve">لباس كار ديرسوز(بلوز) </v>
      </c>
      <c r="G7461" s="3" t="s">
        <v>3676</v>
      </c>
      <c r="H7461" s="4">
        <v>12195</v>
      </c>
      <c r="I7461" s="3" t="s">
        <v>2315</v>
      </c>
      <c r="J7461" s="3" t="s">
        <v>2667</v>
      </c>
      <c r="K7461" s="5">
        <v>1</v>
      </c>
      <c r="L7461" s="3" t="s">
        <v>8</v>
      </c>
      <c r="M7461" s="3" t="s">
        <v>47</v>
      </c>
      <c r="N7461" s="3" t="s">
        <v>3222</v>
      </c>
      <c r="O7461" s="1">
        <v>860</v>
      </c>
      <c r="P7461" s="4">
        <v>0</v>
      </c>
      <c r="Q7461" s="10">
        <f t="shared" si="475"/>
        <v>860</v>
      </c>
    </row>
    <row r="7462" spans="2:17" ht="20.25" customHeight="1">
      <c r="B7462" s="10" t="str">
        <f t="shared" si="476"/>
        <v>دستكش كف مواد سبك383</v>
      </c>
      <c r="C7462" s="10" t="str">
        <f t="shared" si="477"/>
        <v>دستكش كف مواد سبك1403/10/04383</v>
      </c>
      <c r="D7462" s="10" t="str">
        <f>IFERROR(IF(تحویلی!$E$1="","",IF(NOSA!O7462=تحویلی!$E$1,تحویلی!$E$1&amp;COUNTIF(NOSA!$O$1:O7462,تحویلی!$E$1),"")),"")</f>
        <v/>
      </c>
      <c r="E7462" s="10" t="str">
        <f t="shared" si="478"/>
        <v>12198383</v>
      </c>
      <c r="F7462" s="10" t="str">
        <f>IFERROR(VLOOKUP(I7462,DATABASE!$N:$O,2,FALSE),"")</f>
        <v>دستكش كف مواد سبك</v>
      </c>
      <c r="G7462" s="3" t="s">
        <v>3676</v>
      </c>
      <c r="H7462" s="4">
        <v>12198</v>
      </c>
      <c r="I7462" s="3" t="s">
        <v>1456</v>
      </c>
      <c r="J7462" s="3" t="s">
        <v>2</v>
      </c>
      <c r="K7462" s="5">
        <v>1</v>
      </c>
      <c r="L7462" s="3" t="s">
        <v>3</v>
      </c>
      <c r="M7462" s="3" t="s">
        <v>47</v>
      </c>
      <c r="N7462" s="3" t="s">
        <v>344</v>
      </c>
      <c r="O7462" s="1">
        <v>383</v>
      </c>
      <c r="P7462" s="4">
        <v>0</v>
      </c>
      <c r="Q7462" s="10">
        <f t="shared" si="475"/>
        <v>383</v>
      </c>
    </row>
    <row r="7463" spans="2:17" ht="20.25" customHeight="1">
      <c r="B7463" s="10" t="str">
        <f t="shared" si="476"/>
        <v>دستكش ضد برش سبك10006</v>
      </c>
      <c r="C7463" s="10" t="str">
        <f t="shared" si="477"/>
        <v>دستكش ضد برش سبك1403/10/0410006</v>
      </c>
      <c r="D7463" s="10" t="str">
        <f>IFERROR(IF(تحویلی!$E$1="","",IF(NOSA!O7463=تحویلی!$E$1,تحویلی!$E$1&amp;COUNTIF(NOSA!$O$1:O7463,تحویلی!$E$1),"")),"")</f>
        <v/>
      </c>
      <c r="E7463" s="10" t="str">
        <f t="shared" si="478"/>
        <v>1220410006</v>
      </c>
      <c r="F7463" s="10" t="str">
        <f>IFERROR(VLOOKUP(I7463,DATABASE!$N:$O,2,FALSE),"")</f>
        <v>دستكش ضد برش سبك</v>
      </c>
      <c r="G7463" s="3" t="s">
        <v>3676</v>
      </c>
      <c r="H7463" s="4">
        <v>12204</v>
      </c>
      <c r="I7463" s="3" t="s">
        <v>1442</v>
      </c>
      <c r="J7463" s="3" t="s">
        <v>22</v>
      </c>
      <c r="K7463" s="5">
        <v>1</v>
      </c>
      <c r="L7463" s="3" t="s">
        <v>3</v>
      </c>
      <c r="M7463" s="3" t="s">
        <v>9</v>
      </c>
      <c r="N7463" s="3" t="s">
        <v>4050</v>
      </c>
      <c r="O7463" s="1">
        <v>10006</v>
      </c>
      <c r="P7463" s="4">
        <v>1</v>
      </c>
      <c r="Q7463" s="10">
        <f t="shared" si="475"/>
        <v>10006</v>
      </c>
    </row>
    <row r="7464" spans="2:17" ht="20.25" customHeight="1">
      <c r="B7464" s="10" t="str">
        <f t="shared" si="476"/>
        <v>كلاه ايمني10004</v>
      </c>
      <c r="C7464" s="10" t="str">
        <f t="shared" si="477"/>
        <v>كلاه ايمني1403/10/0410004</v>
      </c>
      <c r="D7464" s="10" t="str">
        <f>IFERROR(IF(تحویلی!$E$1="","",IF(NOSA!O7464=تحویلی!$E$1,تحویلی!$E$1&amp;COUNTIF(NOSA!$O$1:O7464,تحویلی!$E$1),"")),"")</f>
        <v/>
      </c>
      <c r="E7464" s="10" t="str">
        <f t="shared" si="478"/>
        <v>1220610004</v>
      </c>
      <c r="F7464" s="10" t="str">
        <f>IFERROR(VLOOKUP(I7464,DATABASE!$N:$O,2,FALSE),"")</f>
        <v>كلاه ايمني</v>
      </c>
      <c r="G7464" s="3" t="s">
        <v>3676</v>
      </c>
      <c r="H7464" s="4">
        <v>12206</v>
      </c>
      <c r="I7464" s="3" t="s">
        <v>1505</v>
      </c>
      <c r="J7464" s="3" t="s">
        <v>1628</v>
      </c>
      <c r="K7464" s="5">
        <v>1</v>
      </c>
      <c r="L7464" s="3" t="s">
        <v>8</v>
      </c>
      <c r="M7464" s="3" t="s">
        <v>9</v>
      </c>
      <c r="N7464" s="3" t="s">
        <v>4065</v>
      </c>
      <c r="O7464" s="1">
        <v>10004</v>
      </c>
      <c r="P7464" s="4">
        <v>0</v>
      </c>
      <c r="Q7464" s="10">
        <f t="shared" si="475"/>
        <v>10004</v>
      </c>
    </row>
    <row r="7465" spans="2:17" ht="20.25" customHeight="1">
      <c r="B7465" s="10" t="str">
        <f t="shared" si="476"/>
        <v>پابند نسوز چرمي651</v>
      </c>
      <c r="C7465" s="10" t="str">
        <f t="shared" si="477"/>
        <v>پابند نسوز چرمي1403/10/04651</v>
      </c>
      <c r="D7465" s="10" t="str">
        <f>IFERROR(IF(تحویلی!$E$1="","",IF(NOSA!O7465=تحویلی!$E$1,تحویلی!$E$1&amp;COUNTIF(NOSA!$O$1:O7465,تحویلی!$E$1),"")),"")</f>
        <v/>
      </c>
      <c r="E7465" s="10" t="str">
        <f t="shared" si="478"/>
        <v>12216651</v>
      </c>
      <c r="F7465" s="10" t="str">
        <f>IFERROR(VLOOKUP(I7465,DATABASE!$N:$O,2,FALSE),"")</f>
        <v>پابند نسوز چرمي</v>
      </c>
      <c r="G7465" s="3" t="s">
        <v>3676</v>
      </c>
      <c r="H7465" s="4">
        <v>12216</v>
      </c>
      <c r="I7465" s="3" t="s">
        <v>1460</v>
      </c>
      <c r="J7465" s="3" t="s">
        <v>18</v>
      </c>
      <c r="K7465" s="5">
        <v>1</v>
      </c>
      <c r="L7465" s="3" t="s">
        <v>3</v>
      </c>
      <c r="M7465" s="3" t="s">
        <v>4</v>
      </c>
      <c r="N7465" s="3" t="s">
        <v>165</v>
      </c>
      <c r="O7465" s="1">
        <v>651</v>
      </c>
      <c r="P7465" s="4">
        <v>1</v>
      </c>
      <c r="Q7465" s="10">
        <f t="shared" si="475"/>
        <v>651</v>
      </c>
    </row>
    <row r="7466" spans="2:17" ht="20.25" customHeight="1">
      <c r="B7466" s="10" t="str">
        <f t="shared" si="476"/>
        <v>بند كفش383</v>
      </c>
      <c r="C7466" s="10" t="str">
        <f t="shared" si="477"/>
        <v>بند كفش1403/10/04383</v>
      </c>
      <c r="D7466" s="10" t="str">
        <f>IFERROR(IF(تحویلی!$E$1="","",IF(NOSA!O7466=تحویلی!$E$1,تحویلی!$E$1&amp;COUNTIF(NOSA!$O$1:O7466,تحویلی!$E$1),"")),"")</f>
        <v/>
      </c>
      <c r="E7466" s="10" t="str">
        <f t="shared" si="478"/>
        <v>12218383</v>
      </c>
      <c r="F7466" s="10" t="str">
        <f>IFERROR(VLOOKUP(I7466,DATABASE!$N:$O,2,FALSE),"")</f>
        <v>بند كفش</v>
      </c>
      <c r="G7466" s="3" t="s">
        <v>3676</v>
      </c>
      <c r="H7466" s="4">
        <v>12218</v>
      </c>
      <c r="I7466" s="3" t="s">
        <v>1462</v>
      </c>
      <c r="J7466" s="3" t="s">
        <v>450</v>
      </c>
      <c r="K7466" s="5">
        <v>2</v>
      </c>
      <c r="L7466" s="3" t="s">
        <v>3</v>
      </c>
      <c r="M7466" s="3" t="s">
        <v>47</v>
      </c>
      <c r="N7466" s="3" t="s">
        <v>344</v>
      </c>
      <c r="O7466" s="1">
        <v>383</v>
      </c>
      <c r="P7466" s="4">
        <v>0</v>
      </c>
      <c r="Q7466" s="10">
        <f t="shared" si="475"/>
        <v>383</v>
      </c>
    </row>
    <row r="7467" spans="2:17" ht="20.25" customHeight="1">
      <c r="B7467" s="10" t="str">
        <f t="shared" si="476"/>
        <v>بند كفش861</v>
      </c>
      <c r="C7467" s="10" t="str">
        <f t="shared" si="477"/>
        <v>بند كفش1403/10/04861</v>
      </c>
      <c r="D7467" s="10" t="str">
        <f>IFERROR(IF(تحویلی!$E$1="","",IF(NOSA!O7467=تحویلی!$E$1,تحویلی!$E$1&amp;COUNTIF(NOSA!$O$1:O7467,تحویلی!$E$1),"")),"")</f>
        <v/>
      </c>
      <c r="E7467" s="10" t="str">
        <f t="shared" si="478"/>
        <v>12218861</v>
      </c>
      <c r="F7467" s="10" t="str">
        <f>IFERROR(VLOOKUP(I7467,DATABASE!$N:$O,2,FALSE),"")</f>
        <v>بند كفش</v>
      </c>
      <c r="G7467" s="3" t="s">
        <v>3676</v>
      </c>
      <c r="H7467" s="4">
        <v>12218</v>
      </c>
      <c r="I7467" s="3" t="s">
        <v>1462</v>
      </c>
      <c r="J7467" s="3" t="s">
        <v>450</v>
      </c>
      <c r="K7467" s="5">
        <v>2</v>
      </c>
      <c r="L7467" s="3" t="s">
        <v>3</v>
      </c>
      <c r="M7467" s="3" t="s">
        <v>47</v>
      </c>
      <c r="N7467" s="3" t="s">
        <v>3217</v>
      </c>
      <c r="O7467" s="1">
        <v>861</v>
      </c>
      <c r="P7467" s="4">
        <v>0</v>
      </c>
      <c r="Q7467" s="10">
        <f t="shared" ref="Q7467:Q7530" si="479">VALUE(O7467)</f>
        <v>861</v>
      </c>
    </row>
    <row r="7468" spans="2:17" ht="20.25" customHeight="1">
      <c r="B7468" s="10" t="str">
        <f t="shared" si="476"/>
        <v>بند كفش733</v>
      </c>
      <c r="C7468" s="10" t="str">
        <f t="shared" si="477"/>
        <v>بند كفش1403/10/04733</v>
      </c>
      <c r="D7468" s="10" t="str">
        <f>IFERROR(IF(تحویلی!$E$1="","",IF(NOSA!O7468=تحویلی!$E$1,تحویلی!$E$1&amp;COUNTIF(NOSA!$O$1:O7468,تحویلی!$E$1),"")),"")</f>
        <v/>
      </c>
      <c r="E7468" s="10" t="str">
        <f t="shared" si="478"/>
        <v>12218733</v>
      </c>
      <c r="F7468" s="10" t="str">
        <f>IFERROR(VLOOKUP(I7468,DATABASE!$N:$O,2,FALSE),"")</f>
        <v>بند كفش</v>
      </c>
      <c r="G7468" s="3" t="s">
        <v>3676</v>
      </c>
      <c r="H7468" s="4">
        <v>12218</v>
      </c>
      <c r="I7468" s="3" t="s">
        <v>1462</v>
      </c>
      <c r="J7468" s="3" t="s">
        <v>450</v>
      </c>
      <c r="K7468" s="5">
        <v>2</v>
      </c>
      <c r="L7468" s="3" t="s">
        <v>3</v>
      </c>
      <c r="M7468" s="3" t="s">
        <v>47</v>
      </c>
      <c r="N7468" s="3" t="s">
        <v>733</v>
      </c>
      <c r="O7468" s="1">
        <v>733</v>
      </c>
      <c r="P7468" s="4">
        <v>0</v>
      </c>
      <c r="Q7468" s="10">
        <f t="shared" si="479"/>
        <v>733</v>
      </c>
    </row>
    <row r="7469" spans="2:17" ht="20.25" customHeight="1">
      <c r="B7469" s="10" t="str">
        <f t="shared" si="476"/>
        <v>دستكش ضد برش سبك723</v>
      </c>
      <c r="C7469" s="10" t="str">
        <f t="shared" si="477"/>
        <v>دستكش ضد برش سبك1403/10/05723</v>
      </c>
      <c r="D7469" s="10" t="str">
        <f>IFERROR(IF(تحویلی!$E$1="","",IF(NOSA!O7469=تحویلی!$E$1,تحویلی!$E$1&amp;COUNTIF(NOSA!$O$1:O7469,تحویلی!$E$1),"")),"")</f>
        <v/>
      </c>
      <c r="E7469" s="10" t="str">
        <f t="shared" si="478"/>
        <v>12222723</v>
      </c>
      <c r="F7469" s="10" t="str">
        <f>IFERROR(VLOOKUP(I7469,DATABASE!$N:$O,2,FALSE),"")</f>
        <v>دستكش ضد برش سبك</v>
      </c>
      <c r="G7469" s="3" t="s">
        <v>3677</v>
      </c>
      <c r="H7469" s="4">
        <v>12222</v>
      </c>
      <c r="I7469" s="3" t="s">
        <v>1442</v>
      </c>
      <c r="J7469" s="3" t="s">
        <v>22</v>
      </c>
      <c r="K7469" s="5">
        <v>1</v>
      </c>
      <c r="L7469" s="3" t="s">
        <v>3</v>
      </c>
      <c r="M7469" s="3" t="s">
        <v>9</v>
      </c>
      <c r="N7469" s="3" t="s">
        <v>4066</v>
      </c>
      <c r="O7469" s="1">
        <v>723</v>
      </c>
      <c r="P7469" s="4">
        <v>1</v>
      </c>
      <c r="Q7469" s="10">
        <f t="shared" si="479"/>
        <v>723</v>
      </c>
    </row>
    <row r="7470" spans="2:17" ht="20.25" customHeight="1">
      <c r="B7470" s="10" t="str">
        <f t="shared" si="476"/>
        <v>دستكش ضد برش سبك935</v>
      </c>
      <c r="C7470" s="10" t="str">
        <f t="shared" si="477"/>
        <v>دستكش ضد برش سبك1403/10/05935</v>
      </c>
      <c r="D7470" s="10" t="str">
        <f>IFERROR(IF(تحویلی!$E$1="","",IF(NOSA!O7470=تحویلی!$E$1,تحویلی!$E$1&amp;COUNTIF(NOSA!$O$1:O7470,تحویلی!$E$1),"")),"")</f>
        <v/>
      </c>
      <c r="E7470" s="10" t="str">
        <f t="shared" si="478"/>
        <v>12222935</v>
      </c>
      <c r="F7470" s="10" t="str">
        <f>IFERROR(VLOOKUP(I7470,DATABASE!$N:$O,2,FALSE),"")</f>
        <v>دستكش ضد برش سبك</v>
      </c>
      <c r="G7470" s="3" t="s">
        <v>3677</v>
      </c>
      <c r="H7470" s="4">
        <v>12222</v>
      </c>
      <c r="I7470" s="3" t="s">
        <v>1442</v>
      </c>
      <c r="J7470" s="3" t="s">
        <v>22</v>
      </c>
      <c r="K7470" s="5">
        <v>1</v>
      </c>
      <c r="L7470" s="3" t="s">
        <v>3</v>
      </c>
      <c r="M7470" s="3" t="s">
        <v>9</v>
      </c>
      <c r="N7470" s="3" t="s">
        <v>4067</v>
      </c>
      <c r="O7470" s="1">
        <v>935</v>
      </c>
      <c r="P7470" s="4">
        <v>1</v>
      </c>
      <c r="Q7470" s="10">
        <f t="shared" si="479"/>
        <v>935</v>
      </c>
    </row>
    <row r="7471" spans="2:17" ht="20.25" customHeight="1">
      <c r="B7471" s="10" t="str">
        <f t="shared" si="476"/>
        <v>دستكش ضد برش سبك694</v>
      </c>
      <c r="C7471" s="10" t="str">
        <f t="shared" si="477"/>
        <v>دستكش ضد برش سبك1403/10/05694</v>
      </c>
      <c r="D7471" s="10" t="str">
        <f>IFERROR(IF(تحویلی!$E$1="","",IF(NOSA!O7471=تحویلی!$E$1,تحویلی!$E$1&amp;COUNTIF(NOSA!$O$1:O7471,تحویلی!$E$1),"")),"")</f>
        <v/>
      </c>
      <c r="E7471" s="10" t="str">
        <f t="shared" si="478"/>
        <v>12224694</v>
      </c>
      <c r="F7471" s="10" t="str">
        <f>IFERROR(VLOOKUP(I7471,DATABASE!$N:$O,2,FALSE),"")</f>
        <v>دستكش ضد برش سبك</v>
      </c>
      <c r="G7471" s="3" t="s">
        <v>3677</v>
      </c>
      <c r="H7471" s="4">
        <v>12224</v>
      </c>
      <c r="I7471" s="3" t="s">
        <v>1442</v>
      </c>
      <c r="J7471" s="3" t="s">
        <v>22</v>
      </c>
      <c r="K7471" s="5">
        <v>1</v>
      </c>
      <c r="L7471" s="3" t="s">
        <v>3</v>
      </c>
      <c r="M7471" s="3" t="s">
        <v>47</v>
      </c>
      <c r="N7471" s="3" t="s">
        <v>128</v>
      </c>
      <c r="O7471" s="1">
        <v>694</v>
      </c>
      <c r="P7471" s="4">
        <v>1</v>
      </c>
      <c r="Q7471" s="10">
        <f t="shared" si="479"/>
        <v>694</v>
      </c>
    </row>
    <row r="7472" spans="2:17" ht="20.25" customHeight="1">
      <c r="B7472" s="10" t="str">
        <f t="shared" si="476"/>
        <v>لباس زير زمستاني- بلوز و شلوار772</v>
      </c>
      <c r="C7472" s="10" t="str">
        <f t="shared" si="477"/>
        <v>لباس زير زمستاني- بلوز و شلوار1403/10/05772</v>
      </c>
      <c r="D7472" s="10" t="str">
        <f>IFERROR(IF(تحویلی!$E$1="","",IF(NOSA!O7472=تحویلی!$E$1,تحویلی!$E$1&amp;COUNTIF(NOSA!$O$1:O7472,تحویلی!$E$1),"")),"")</f>
        <v/>
      </c>
      <c r="E7472" s="10" t="str">
        <f t="shared" si="478"/>
        <v>12226772</v>
      </c>
      <c r="F7472" s="10" t="str">
        <f>IFERROR(VLOOKUP(I7472,DATABASE!$N:$O,2,FALSE),"")</f>
        <v>لباس زير زمستاني- بلوز و شلوار</v>
      </c>
      <c r="G7472" s="3" t="s">
        <v>3677</v>
      </c>
      <c r="H7472" s="4">
        <v>12226</v>
      </c>
      <c r="I7472" s="3" t="s">
        <v>2361</v>
      </c>
      <c r="J7472" s="3" t="s">
        <v>2826</v>
      </c>
      <c r="K7472" s="5">
        <v>1</v>
      </c>
      <c r="L7472" s="3" t="s">
        <v>28</v>
      </c>
      <c r="M7472" s="3" t="s">
        <v>43</v>
      </c>
      <c r="N7472" s="3" t="s">
        <v>1145</v>
      </c>
      <c r="O7472" s="1">
        <v>772</v>
      </c>
      <c r="P7472" s="4">
        <v>0</v>
      </c>
      <c r="Q7472" s="10">
        <f t="shared" si="479"/>
        <v>772</v>
      </c>
    </row>
    <row r="7473" spans="2:17" ht="20.25" customHeight="1">
      <c r="B7473" s="10" t="str">
        <f t="shared" si="476"/>
        <v>دستكش ضد برش سبك772</v>
      </c>
      <c r="C7473" s="10" t="str">
        <f t="shared" si="477"/>
        <v>دستكش ضد برش سبك1403/10/05772</v>
      </c>
      <c r="D7473" s="10" t="str">
        <f>IFERROR(IF(تحویلی!$E$1="","",IF(NOSA!O7473=تحویلی!$E$1,تحویلی!$E$1&amp;COUNTIF(NOSA!$O$1:O7473,تحویلی!$E$1),"")),"")</f>
        <v/>
      </c>
      <c r="E7473" s="10" t="str">
        <f t="shared" si="478"/>
        <v>12226772</v>
      </c>
      <c r="F7473" s="10" t="str">
        <f>IFERROR(VLOOKUP(I7473,DATABASE!$N:$O,2,FALSE),"")</f>
        <v>دستكش ضد برش سبك</v>
      </c>
      <c r="G7473" s="3" t="s">
        <v>3677</v>
      </c>
      <c r="H7473" s="4">
        <v>12226</v>
      </c>
      <c r="I7473" s="3" t="s">
        <v>1442</v>
      </c>
      <c r="J7473" s="3" t="s">
        <v>22</v>
      </c>
      <c r="K7473" s="5">
        <v>1</v>
      </c>
      <c r="L7473" s="3" t="s">
        <v>3</v>
      </c>
      <c r="M7473" s="3" t="s">
        <v>43</v>
      </c>
      <c r="N7473" s="3" t="s">
        <v>1145</v>
      </c>
      <c r="O7473" s="1">
        <v>772</v>
      </c>
      <c r="P7473" s="4">
        <v>0</v>
      </c>
      <c r="Q7473" s="10">
        <f t="shared" si="479"/>
        <v>772</v>
      </c>
    </row>
    <row r="7474" spans="2:17" ht="20.25" customHeight="1">
      <c r="B7474" s="10" t="str">
        <f t="shared" si="476"/>
        <v>دستكش ضد برش سبك1004</v>
      </c>
      <c r="C7474" s="10" t="str">
        <f t="shared" si="477"/>
        <v>دستكش ضد برش سبك1403/10/051004</v>
      </c>
      <c r="D7474" s="10" t="str">
        <f>IFERROR(IF(تحویلی!$E$1="","",IF(NOSA!O7474=تحویلی!$E$1,تحویلی!$E$1&amp;COUNTIF(NOSA!$O$1:O7474,تحویلی!$E$1),"")),"")</f>
        <v/>
      </c>
      <c r="E7474" s="10" t="str">
        <f t="shared" si="478"/>
        <v>122271004</v>
      </c>
      <c r="F7474" s="10" t="str">
        <f>IFERROR(VLOOKUP(I7474,DATABASE!$N:$O,2,FALSE),"")</f>
        <v>دستكش ضد برش سبك</v>
      </c>
      <c r="G7474" s="3" t="s">
        <v>3677</v>
      </c>
      <c r="H7474" s="4">
        <v>12227</v>
      </c>
      <c r="I7474" s="3" t="s">
        <v>1442</v>
      </c>
      <c r="J7474" s="3" t="s">
        <v>22</v>
      </c>
      <c r="K7474" s="5">
        <v>1</v>
      </c>
      <c r="L7474" s="3" t="s">
        <v>3</v>
      </c>
      <c r="M7474" s="3" t="s">
        <v>9</v>
      </c>
      <c r="N7474" s="3" t="s">
        <v>4068</v>
      </c>
      <c r="O7474" s="1">
        <v>1004</v>
      </c>
      <c r="P7474" s="4">
        <v>1</v>
      </c>
      <c r="Q7474" s="10">
        <f t="shared" si="479"/>
        <v>1004</v>
      </c>
    </row>
    <row r="7475" spans="2:17" ht="20.25" customHeight="1">
      <c r="B7475" s="10" t="str">
        <f t="shared" si="476"/>
        <v>دستكش ضد برش سبك843</v>
      </c>
      <c r="C7475" s="10" t="str">
        <f t="shared" si="477"/>
        <v>دستكش ضد برش سبك1403/10/05843</v>
      </c>
      <c r="D7475" s="10" t="str">
        <f>IFERROR(IF(تحویلی!$E$1="","",IF(NOSA!O7475=تحویلی!$E$1,تحویلی!$E$1&amp;COUNTIF(NOSA!$O$1:O7475,تحویلی!$E$1),"")),"")</f>
        <v/>
      </c>
      <c r="E7475" s="10" t="str">
        <f t="shared" si="478"/>
        <v>12229843</v>
      </c>
      <c r="F7475" s="10" t="str">
        <f>IFERROR(VLOOKUP(I7475,DATABASE!$N:$O,2,FALSE),"")</f>
        <v>دستكش ضد برش سبك</v>
      </c>
      <c r="G7475" s="3" t="s">
        <v>3677</v>
      </c>
      <c r="H7475" s="4">
        <v>12229</v>
      </c>
      <c r="I7475" s="3" t="s">
        <v>1442</v>
      </c>
      <c r="J7475" s="3" t="s">
        <v>22</v>
      </c>
      <c r="K7475" s="5">
        <v>1</v>
      </c>
      <c r="L7475" s="3" t="s">
        <v>3</v>
      </c>
      <c r="M7475" s="3" t="s">
        <v>47</v>
      </c>
      <c r="N7475" s="3" t="s">
        <v>2714</v>
      </c>
      <c r="O7475" s="1">
        <v>843</v>
      </c>
      <c r="P7475" s="4">
        <v>1</v>
      </c>
      <c r="Q7475" s="10">
        <f t="shared" si="479"/>
        <v>843</v>
      </c>
    </row>
    <row r="7476" spans="2:17" ht="20.25" customHeight="1">
      <c r="B7476" s="10" t="str">
        <f t="shared" si="476"/>
        <v>دستكش ضد برش سبك405</v>
      </c>
      <c r="C7476" s="10" t="str">
        <f t="shared" si="477"/>
        <v>دستكش ضد برش سبك1403/10/05405</v>
      </c>
      <c r="D7476" s="10" t="str">
        <f>IFERROR(IF(تحویلی!$E$1="","",IF(NOSA!O7476=تحویلی!$E$1,تحویلی!$E$1&amp;COUNTIF(NOSA!$O$1:O7476,تحویلی!$E$1),"")),"")</f>
        <v/>
      </c>
      <c r="E7476" s="10" t="str">
        <f t="shared" si="478"/>
        <v>12237405</v>
      </c>
      <c r="F7476" s="10" t="str">
        <f>IFERROR(VLOOKUP(I7476,DATABASE!$N:$O,2,FALSE),"")</f>
        <v>دستكش ضد برش سبك</v>
      </c>
      <c r="G7476" s="3" t="s">
        <v>3677</v>
      </c>
      <c r="H7476" s="4">
        <v>12237</v>
      </c>
      <c r="I7476" s="3" t="s">
        <v>1442</v>
      </c>
      <c r="J7476" s="3" t="s">
        <v>22</v>
      </c>
      <c r="K7476" s="5">
        <v>1</v>
      </c>
      <c r="L7476" s="3" t="s">
        <v>3</v>
      </c>
      <c r="M7476" s="3" t="s">
        <v>19</v>
      </c>
      <c r="N7476" s="3" t="s">
        <v>3406</v>
      </c>
      <c r="O7476" s="1">
        <v>405</v>
      </c>
      <c r="P7476" s="4">
        <v>1</v>
      </c>
      <c r="Q7476" s="10">
        <f t="shared" si="479"/>
        <v>405</v>
      </c>
    </row>
    <row r="7477" spans="2:17" ht="20.25" customHeight="1">
      <c r="B7477" s="10" t="str">
        <f t="shared" si="476"/>
        <v>دستكش ضد برش سبك88</v>
      </c>
      <c r="C7477" s="10" t="str">
        <f t="shared" si="477"/>
        <v>دستكش ضد برش سبك1403/10/0588</v>
      </c>
      <c r="D7477" s="10" t="str">
        <f>IFERROR(IF(تحویلی!$E$1="","",IF(NOSA!O7477=تحویلی!$E$1,تحویلی!$E$1&amp;COUNTIF(NOSA!$O$1:O7477,تحویلی!$E$1),"")),"")</f>
        <v/>
      </c>
      <c r="E7477" s="10" t="str">
        <f t="shared" si="478"/>
        <v>1223888</v>
      </c>
      <c r="F7477" s="10" t="str">
        <f>IFERROR(VLOOKUP(I7477,DATABASE!$N:$O,2,FALSE),"")</f>
        <v>دستكش ضد برش سبك</v>
      </c>
      <c r="G7477" s="3" t="s">
        <v>3677</v>
      </c>
      <c r="H7477" s="4">
        <v>12238</v>
      </c>
      <c r="I7477" s="3" t="s">
        <v>1442</v>
      </c>
      <c r="J7477" s="3" t="s">
        <v>22</v>
      </c>
      <c r="K7477" s="5">
        <v>1</v>
      </c>
      <c r="L7477" s="3" t="s">
        <v>3</v>
      </c>
      <c r="M7477" s="3" t="s">
        <v>19</v>
      </c>
      <c r="N7477" s="3" t="s">
        <v>306</v>
      </c>
      <c r="O7477" s="1">
        <v>88</v>
      </c>
      <c r="P7477" s="4">
        <v>0</v>
      </c>
      <c r="Q7477" s="10">
        <f t="shared" si="479"/>
        <v>88</v>
      </c>
    </row>
    <row r="7478" spans="2:17" ht="20.25" customHeight="1">
      <c r="B7478" s="10" t="str">
        <f t="shared" si="476"/>
        <v>دستكش ضد برش سبك573</v>
      </c>
      <c r="C7478" s="10" t="str">
        <f t="shared" si="477"/>
        <v>دستكش ضد برش سبك1403/10/05573</v>
      </c>
      <c r="D7478" s="10" t="str">
        <f>IFERROR(IF(تحویلی!$E$1="","",IF(NOSA!O7478=تحویلی!$E$1,تحویلی!$E$1&amp;COUNTIF(NOSA!$O$1:O7478,تحویلی!$E$1),"")),"")</f>
        <v/>
      </c>
      <c r="E7478" s="10" t="str">
        <f t="shared" si="478"/>
        <v>12239573</v>
      </c>
      <c r="F7478" s="10" t="str">
        <f>IFERROR(VLOOKUP(I7478,DATABASE!$N:$O,2,FALSE),"")</f>
        <v>دستكش ضد برش سبك</v>
      </c>
      <c r="G7478" s="3" t="s">
        <v>3677</v>
      </c>
      <c r="H7478" s="4">
        <v>12239</v>
      </c>
      <c r="I7478" s="3" t="s">
        <v>1442</v>
      </c>
      <c r="J7478" s="3" t="s">
        <v>22</v>
      </c>
      <c r="K7478" s="5">
        <v>1</v>
      </c>
      <c r="L7478" s="3" t="s">
        <v>3</v>
      </c>
      <c r="M7478" s="3" t="s">
        <v>19</v>
      </c>
      <c r="N7478" s="3" t="s">
        <v>104</v>
      </c>
      <c r="O7478" s="1">
        <v>573</v>
      </c>
      <c r="P7478" s="4">
        <v>0</v>
      </c>
      <c r="Q7478" s="10">
        <f t="shared" si="479"/>
        <v>573</v>
      </c>
    </row>
    <row r="7479" spans="2:17" ht="20.25" customHeight="1">
      <c r="B7479" s="10" t="str">
        <f t="shared" si="476"/>
        <v>ماسك N95) FFP2 )741</v>
      </c>
      <c r="C7479" s="10" t="str">
        <f t="shared" si="477"/>
        <v>ماسك N95) FFP2 )1403/10/05741</v>
      </c>
      <c r="D7479" s="10" t="str">
        <f>IFERROR(IF(تحویلی!$E$1="","",IF(NOSA!O7479=تحویلی!$E$1,تحویلی!$E$1&amp;COUNTIF(NOSA!$O$1:O7479,تحویلی!$E$1),"")),"")</f>
        <v/>
      </c>
      <c r="E7479" s="10" t="str">
        <f t="shared" si="478"/>
        <v>12250741</v>
      </c>
      <c r="F7479" s="10" t="str">
        <f>IFERROR(VLOOKUP(I7479,DATABASE!$N:$O,2,FALSE),"")</f>
        <v>ماسك N95) FFP2 )</v>
      </c>
      <c r="G7479" s="3" t="s">
        <v>3677</v>
      </c>
      <c r="H7479" s="4">
        <v>12250</v>
      </c>
      <c r="I7479" s="3" t="s">
        <v>1469</v>
      </c>
      <c r="J7479" s="3" t="s">
        <v>256</v>
      </c>
      <c r="K7479" s="5">
        <v>100</v>
      </c>
      <c r="L7479" s="3" t="s">
        <v>8</v>
      </c>
      <c r="M7479" s="3" t="s">
        <v>63</v>
      </c>
      <c r="N7479" s="3" t="s">
        <v>764</v>
      </c>
      <c r="O7479" s="1">
        <v>741</v>
      </c>
      <c r="P7479" s="4">
        <v>0</v>
      </c>
      <c r="Q7479" s="10">
        <f t="shared" si="479"/>
        <v>741</v>
      </c>
    </row>
    <row r="7480" spans="2:17" ht="20.25" customHeight="1">
      <c r="B7480" s="10" t="str">
        <f t="shared" si="476"/>
        <v>دستكش ضد برش سبك784</v>
      </c>
      <c r="C7480" s="10" t="str">
        <f t="shared" si="477"/>
        <v>دستكش ضد برش سبك1403/10/05784</v>
      </c>
      <c r="D7480" s="10" t="str">
        <f>IFERROR(IF(تحویلی!$E$1="","",IF(NOSA!O7480=تحویلی!$E$1,تحویلی!$E$1&amp;COUNTIF(NOSA!$O$1:O7480,تحویلی!$E$1),"")),"")</f>
        <v/>
      </c>
      <c r="E7480" s="10" t="str">
        <f t="shared" si="478"/>
        <v>12251784</v>
      </c>
      <c r="F7480" s="10" t="str">
        <f>IFERROR(VLOOKUP(I7480,DATABASE!$N:$O,2,FALSE),"")</f>
        <v>دستكش ضد برش سبك</v>
      </c>
      <c r="G7480" s="3" t="s">
        <v>3677</v>
      </c>
      <c r="H7480" s="4">
        <v>12251</v>
      </c>
      <c r="I7480" s="3" t="s">
        <v>1442</v>
      </c>
      <c r="J7480" s="3" t="s">
        <v>22</v>
      </c>
      <c r="K7480" s="5">
        <v>1</v>
      </c>
      <c r="L7480" s="3" t="s">
        <v>3</v>
      </c>
      <c r="M7480" s="3" t="s">
        <v>40</v>
      </c>
      <c r="N7480" s="3" t="s">
        <v>1268</v>
      </c>
      <c r="O7480" s="1">
        <v>784</v>
      </c>
      <c r="P7480" s="4">
        <v>1</v>
      </c>
      <c r="Q7480" s="10">
        <f t="shared" si="479"/>
        <v>784</v>
      </c>
    </row>
    <row r="7481" spans="2:17" ht="20.25" customHeight="1">
      <c r="B7481" s="10" t="str">
        <f t="shared" si="476"/>
        <v>نقاب تيره محافظ صورت معمولي674</v>
      </c>
      <c r="C7481" s="10" t="str">
        <f t="shared" si="477"/>
        <v>نقاب تيره محافظ صورت معمولي1403/10/05674</v>
      </c>
      <c r="D7481" s="10" t="str">
        <f>IFERROR(IF(تحویلی!$E$1="","",IF(NOSA!O7481=تحویلی!$E$1,تحویلی!$E$1&amp;COUNTIF(NOSA!$O$1:O7481,تحویلی!$E$1),"")),"")</f>
        <v/>
      </c>
      <c r="E7481" s="10" t="str">
        <f t="shared" si="478"/>
        <v>12260674</v>
      </c>
      <c r="F7481" s="10" t="str">
        <f>IFERROR(VLOOKUP(I7481,DATABASE!$N:$O,2,FALSE),"")</f>
        <v>نقاب تيره محافظ صورت معمولي</v>
      </c>
      <c r="G7481" s="3" t="s">
        <v>3677</v>
      </c>
      <c r="H7481" s="4">
        <v>12260</v>
      </c>
      <c r="I7481" s="3" t="s">
        <v>1557</v>
      </c>
      <c r="J7481" s="3" t="s">
        <v>115</v>
      </c>
      <c r="K7481" s="5">
        <v>1</v>
      </c>
      <c r="L7481" s="3" t="s">
        <v>8</v>
      </c>
      <c r="M7481" s="3" t="s">
        <v>19</v>
      </c>
      <c r="N7481" s="3" t="s">
        <v>1117</v>
      </c>
      <c r="O7481" s="1">
        <v>674</v>
      </c>
      <c r="P7481" s="4">
        <v>1</v>
      </c>
      <c r="Q7481" s="10">
        <f t="shared" si="479"/>
        <v>674</v>
      </c>
    </row>
    <row r="7482" spans="2:17" ht="20.25" customHeight="1">
      <c r="B7482" s="10" t="str">
        <f t="shared" si="476"/>
        <v>684</v>
      </c>
      <c r="C7482" s="10" t="str">
        <f t="shared" si="477"/>
        <v>1403/10/05684</v>
      </c>
      <c r="D7482" s="10" t="str">
        <f>IFERROR(IF(تحویلی!$E$1="","",IF(NOSA!O7482=تحویلی!$E$1,تحویلی!$E$1&amp;COUNTIF(NOSA!$O$1:O7482,تحویلی!$E$1),"")),"")</f>
        <v/>
      </c>
      <c r="E7482" s="10" t="str">
        <f t="shared" si="478"/>
        <v>12266684</v>
      </c>
      <c r="F7482" s="10" t="str">
        <f>IFERROR(VLOOKUP(I7482,DATABASE!$N:$O,2,FALSE),"")</f>
        <v/>
      </c>
      <c r="G7482" s="3" t="s">
        <v>3677</v>
      </c>
      <c r="H7482" s="4">
        <v>12266</v>
      </c>
      <c r="I7482" s="3" t="s">
        <v>2699</v>
      </c>
      <c r="J7482" s="3" t="s">
        <v>7</v>
      </c>
      <c r="K7482" s="5">
        <v>1</v>
      </c>
      <c r="L7482" s="3" t="s">
        <v>8</v>
      </c>
      <c r="M7482" s="3" t="s">
        <v>2646</v>
      </c>
      <c r="N7482" s="3" t="s">
        <v>4069</v>
      </c>
      <c r="O7482" s="1">
        <v>684</v>
      </c>
      <c r="P7482" s="4">
        <v>0</v>
      </c>
      <c r="Q7482" s="10">
        <f t="shared" si="479"/>
        <v>684</v>
      </c>
    </row>
    <row r="7483" spans="2:17" ht="20.25" customHeight="1">
      <c r="B7483" s="10" t="str">
        <f t="shared" si="476"/>
        <v>كفش ايمني756</v>
      </c>
      <c r="C7483" s="10" t="str">
        <f t="shared" si="477"/>
        <v>كفش ايمني1403/10/05756</v>
      </c>
      <c r="D7483" s="10" t="str">
        <f>IFERROR(IF(تحویلی!$E$1="","",IF(NOSA!O7483=تحویلی!$E$1,تحویلی!$E$1&amp;COUNTIF(NOSA!$O$1:O7483,تحویلی!$E$1),"")),"")</f>
        <v/>
      </c>
      <c r="E7483" s="10" t="str">
        <f t="shared" si="478"/>
        <v>12269756</v>
      </c>
      <c r="F7483" s="10" t="str">
        <f>IFERROR(VLOOKUP(I7483,DATABASE!$N:$O,2,FALSE),"")</f>
        <v>كفش ايمني</v>
      </c>
      <c r="G7483" s="3" t="s">
        <v>3677</v>
      </c>
      <c r="H7483" s="4">
        <v>12269</v>
      </c>
      <c r="I7483" s="3" t="s">
        <v>1526</v>
      </c>
      <c r="J7483" s="3" t="s">
        <v>1729</v>
      </c>
      <c r="K7483" s="5">
        <v>1</v>
      </c>
      <c r="L7483" s="3" t="s">
        <v>3</v>
      </c>
      <c r="M7483" s="3" t="s">
        <v>25</v>
      </c>
      <c r="N7483" s="3" t="s">
        <v>939</v>
      </c>
      <c r="O7483" s="1">
        <v>756</v>
      </c>
      <c r="P7483" s="4">
        <v>1</v>
      </c>
      <c r="Q7483" s="10">
        <f t="shared" si="479"/>
        <v>756</v>
      </c>
    </row>
    <row r="7484" spans="2:17" ht="20.25" customHeight="1">
      <c r="B7484" s="10" t="str">
        <f t="shared" si="476"/>
        <v>لباس كار(بلوز و شلوار)756</v>
      </c>
      <c r="C7484" s="10" t="str">
        <f t="shared" si="477"/>
        <v>لباس كار(بلوز و شلوار)1403/10/05756</v>
      </c>
      <c r="D7484" s="10" t="str">
        <f>IFERROR(IF(تحویلی!$E$1="","",IF(NOSA!O7484=تحویلی!$E$1,تحویلی!$E$1&amp;COUNTIF(NOSA!$O$1:O7484,تحویلی!$E$1),"")),"")</f>
        <v/>
      </c>
      <c r="E7484" s="10" t="str">
        <f t="shared" si="478"/>
        <v>12269756</v>
      </c>
      <c r="F7484" s="10" t="str">
        <f>IFERROR(VLOOKUP(I7484,DATABASE!$N:$O,2,FALSE),"")</f>
        <v>لباس كار(بلوز و شلوار)</v>
      </c>
      <c r="G7484" s="3" t="s">
        <v>3677</v>
      </c>
      <c r="H7484" s="4">
        <v>12269</v>
      </c>
      <c r="I7484" s="3" t="s">
        <v>1724</v>
      </c>
      <c r="J7484" s="3" t="s">
        <v>1725</v>
      </c>
      <c r="K7484" s="5">
        <v>1</v>
      </c>
      <c r="L7484" s="3" t="s">
        <v>28</v>
      </c>
      <c r="M7484" s="3" t="s">
        <v>25</v>
      </c>
      <c r="N7484" s="3" t="s">
        <v>939</v>
      </c>
      <c r="O7484" s="1">
        <v>756</v>
      </c>
      <c r="P7484" s="4">
        <v>1</v>
      </c>
      <c r="Q7484" s="10">
        <f t="shared" si="479"/>
        <v>756</v>
      </c>
    </row>
    <row r="7485" spans="2:17" ht="20.25" customHeight="1">
      <c r="B7485" s="10" t="str">
        <f t="shared" si="476"/>
        <v>كلاه ايمني55</v>
      </c>
      <c r="C7485" s="10" t="str">
        <f t="shared" si="477"/>
        <v>كلاه ايمني1403/10/0655</v>
      </c>
      <c r="D7485" s="10" t="str">
        <f>IFERROR(IF(تحویلی!$E$1="","",IF(NOSA!O7485=تحویلی!$E$1,تحویلی!$E$1&amp;COUNTIF(NOSA!$O$1:O7485,تحویلی!$E$1),"")),"")</f>
        <v/>
      </c>
      <c r="E7485" s="10" t="str">
        <f t="shared" si="478"/>
        <v>1228355</v>
      </c>
      <c r="F7485" s="10" t="str">
        <f>IFERROR(VLOOKUP(I7485,DATABASE!$N:$O,2,FALSE),"")</f>
        <v>كلاه ايمني</v>
      </c>
      <c r="G7485" s="3" t="s">
        <v>3678</v>
      </c>
      <c r="H7485" s="3">
        <v>12283</v>
      </c>
      <c r="I7485" s="3" t="s">
        <v>1505</v>
      </c>
      <c r="J7485" s="3" t="s">
        <v>1628</v>
      </c>
      <c r="K7485" s="3">
        <v>1</v>
      </c>
      <c r="L7485" s="3" t="s">
        <v>8</v>
      </c>
      <c r="M7485" s="3" t="s">
        <v>19</v>
      </c>
      <c r="N7485" s="3" t="s">
        <v>3286</v>
      </c>
      <c r="O7485" s="1">
        <v>55</v>
      </c>
      <c r="P7485" s="3">
        <v>1</v>
      </c>
      <c r="Q7485" s="10">
        <f t="shared" si="479"/>
        <v>55</v>
      </c>
    </row>
    <row r="7486" spans="2:17" ht="20.25" customHeight="1">
      <c r="B7486" s="10" t="str">
        <f t="shared" si="476"/>
        <v>دستكش ضد برش سبك893</v>
      </c>
      <c r="C7486" s="10" t="str">
        <f t="shared" si="477"/>
        <v>دستكش ضد برش سبك1403/10/06893</v>
      </c>
      <c r="D7486" s="10" t="str">
        <f>IFERROR(IF(تحویلی!$E$1="","",IF(NOSA!O7486=تحویلی!$E$1,تحویلی!$E$1&amp;COUNTIF(NOSA!$O$1:O7486,تحویلی!$E$1),"")),"")</f>
        <v/>
      </c>
      <c r="E7486" s="10" t="str">
        <f t="shared" si="478"/>
        <v>12286893</v>
      </c>
      <c r="F7486" s="10" t="str">
        <f>IFERROR(VLOOKUP(I7486,DATABASE!$N:$O,2,FALSE),"")</f>
        <v>دستكش ضد برش سبك</v>
      </c>
      <c r="G7486" s="3" t="s">
        <v>3678</v>
      </c>
      <c r="H7486" s="3">
        <v>12286</v>
      </c>
      <c r="I7486" s="3" t="s">
        <v>1442</v>
      </c>
      <c r="J7486" s="3" t="s">
        <v>22</v>
      </c>
      <c r="K7486" s="3">
        <v>1</v>
      </c>
      <c r="L7486" s="3" t="s">
        <v>3</v>
      </c>
      <c r="M7486" s="3" t="s">
        <v>47</v>
      </c>
      <c r="N7486" s="3" t="s">
        <v>3526</v>
      </c>
      <c r="O7486" s="1">
        <v>893</v>
      </c>
      <c r="P7486" s="3">
        <v>1</v>
      </c>
      <c r="Q7486" s="10">
        <f t="shared" si="479"/>
        <v>893</v>
      </c>
    </row>
    <row r="7487" spans="2:17" ht="20.25" customHeight="1">
      <c r="B7487" s="10" t="str">
        <f t="shared" si="476"/>
        <v>دستكش كف مواد سبك460</v>
      </c>
      <c r="C7487" s="10" t="str">
        <f t="shared" si="477"/>
        <v>دستكش كف مواد سبك1403/10/06460</v>
      </c>
      <c r="D7487" s="10" t="str">
        <f>IFERROR(IF(تحویلی!$E$1="","",IF(NOSA!O7487=تحویلی!$E$1,تحویلی!$E$1&amp;COUNTIF(NOSA!$O$1:O7487,تحویلی!$E$1),"")),"")</f>
        <v/>
      </c>
      <c r="E7487" s="10" t="str">
        <f t="shared" si="478"/>
        <v>12287460</v>
      </c>
      <c r="F7487" s="10" t="str">
        <f>IFERROR(VLOOKUP(I7487,DATABASE!$N:$O,2,FALSE),"")</f>
        <v>دستكش كف مواد سبك</v>
      </c>
      <c r="G7487" s="3" t="s">
        <v>3678</v>
      </c>
      <c r="H7487" s="3">
        <v>12287</v>
      </c>
      <c r="I7487" s="3" t="s">
        <v>1456</v>
      </c>
      <c r="J7487" s="3" t="s">
        <v>2</v>
      </c>
      <c r="K7487" s="3">
        <v>1</v>
      </c>
      <c r="L7487" s="3" t="s">
        <v>3</v>
      </c>
      <c r="M7487" s="3" t="s">
        <v>47</v>
      </c>
      <c r="N7487" s="3" t="s">
        <v>3489</v>
      </c>
      <c r="O7487" s="1">
        <v>460</v>
      </c>
      <c r="P7487" s="3">
        <v>0</v>
      </c>
      <c r="Q7487" s="10">
        <f t="shared" si="479"/>
        <v>460</v>
      </c>
    </row>
    <row r="7488" spans="2:17" ht="20.25" customHeight="1">
      <c r="B7488" s="10" t="str">
        <f t="shared" si="476"/>
        <v>دستكش كف دوبل چرمي460</v>
      </c>
      <c r="C7488" s="10" t="str">
        <f t="shared" si="477"/>
        <v>دستكش كف دوبل چرمي1403/10/06460</v>
      </c>
      <c r="D7488" s="10" t="str">
        <f>IFERROR(IF(تحویلی!$E$1="","",IF(NOSA!O7488=تحویلی!$E$1,تحویلی!$E$1&amp;COUNTIF(NOSA!$O$1:O7488,تحویلی!$E$1),"")),"")</f>
        <v/>
      </c>
      <c r="E7488" s="10" t="str">
        <f t="shared" si="478"/>
        <v>12287460</v>
      </c>
      <c r="F7488" s="10" t="str">
        <f>IFERROR(VLOOKUP(I7488,DATABASE!$N:$O,2,FALSE),"")</f>
        <v>دستكش كف دوبل چرمي</v>
      </c>
      <c r="G7488" s="3" t="s">
        <v>3678</v>
      </c>
      <c r="H7488" s="3">
        <v>12287</v>
      </c>
      <c r="I7488" s="3" t="s">
        <v>1683</v>
      </c>
      <c r="J7488" s="3" t="s">
        <v>1684</v>
      </c>
      <c r="K7488" s="3">
        <v>1</v>
      </c>
      <c r="L7488" s="3" t="s">
        <v>3</v>
      </c>
      <c r="M7488" s="3" t="s">
        <v>47</v>
      </c>
      <c r="N7488" s="3" t="s">
        <v>3489</v>
      </c>
      <c r="O7488" s="1">
        <v>460</v>
      </c>
      <c r="P7488" s="3">
        <v>0</v>
      </c>
      <c r="Q7488" s="10">
        <f t="shared" si="479"/>
        <v>460</v>
      </c>
    </row>
    <row r="7489" spans="2:17" ht="20.25" customHeight="1">
      <c r="B7489" s="10" t="str">
        <f t="shared" si="476"/>
        <v>لباس كار(بلوز و شلوار)948</v>
      </c>
      <c r="C7489" s="10" t="str">
        <f t="shared" si="477"/>
        <v>لباس كار(بلوز و شلوار)1403/10/06948</v>
      </c>
      <c r="D7489" s="10" t="str">
        <f>IFERROR(IF(تحویلی!$E$1="","",IF(NOSA!O7489=تحویلی!$E$1,تحویلی!$E$1&amp;COUNTIF(NOSA!$O$1:O7489,تحویلی!$E$1),"")),"")</f>
        <v/>
      </c>
      <c r="E7489" s="10" t="str">
        <f t="shared" si="478"/>
        <v>12289948</v>
      </c>
      <c r="F7489" s="10" t="str">
        <f>IFERROR(VLOOKUP(I7489,DATABASE!$N:$O,2,FALSE),"")</f>
        <v>لباس كار(بلوز و شلوار)</v>
      </c>
      <c r="G7489" s="3" t="s">
        <v>3678</v>
      </c>
      <c r="H7489" s="3">
        <v>12289</v>
      </c>
      <c r="I7489" s="3" t="s">
        <v>1566</v>
      </c>
      <c r="J7489" s="3" t="s">
        <v>2642</v>
      </c>
      <c r="K7489" s="3">
        <v>1</v>
      </c>
      <c r="L7489" s="3" t="s">
        <v>28</v>
      </c>
      <c r="M7489" s="3" t="s">
        <v>202</v>
      </c>
      <c r="N7489" s="3" t="s">
        <v>4070</v>
      </c>
      <c r="O7489" s="1">
        <v>948</v>
      </c>
      <c r="P7489" s="3">
        <v>0</v>
      </c>
      <c r="Q7489" s="10">
        <f t="shared" si="479"/>
        <v>948</v>
      </c>
    </row>
    <row r="7490" spans="2:17" ht="20.25" customHeight="1">
      <c r="B7490" s="10" t="str">
        <f t="shared" si="476"/>
        <v>كفش ايمني948</v>
      </c>
      <c r="C7490" s="10" t="str">
        <f t="shared" si="477"/>
        <v>كفش ايمني1403/10/06948</v>
      </c>
      <c r="D7490" s="10" t="str">
        <f>IFERROR(IF(تحویلی!$E$1="","",IF(NOSA!O7490=تحویلی!$E$1,تحویلی!$E$1&amp;COUNTIF(NOSA!$O$1:O7490,تحویلی!$E$1),"")),"")</f>
        <v/>
      </c>
      <c r="E7490" s="10" t="str">
        <f t="shared" si="478"/>
        <v>12289948</v>
      </c>
      <c r="F7490" s="10" t="str">
        <f>IFERROR(VLOOKUP(I7490,DATABASE!$N:$O,2,FALSE),"")</f>
        <v>كفش ايمني</v>
      </c>
      <c r="G7490" s="3" t="s">
        <v>3678</v>
      </c>
      <c r="H7490" s="3">
        <v>12289</v>
      </c>
      <c r="I7490" s="3" t="s">
        <v>1497</v>
      </c>
      <c r="J7490" s="3" t="s">
        <v>2683</v>
      </c>
      <c r="K7490" s="3">
        <v>1</v>
      </c>
      <c r="L7490" s="3" t="s">
        <v>3</v>
      </c>
      <c r="M7490" s="3" t="s">
        <v>202</v>
      </c>
      <c r="N7490" s="3" t="s">
        <v>4070</v>
      </c>
      <c r="O7490" s="1">
        <v>948</v>
      </c>
      <c r="P7490" s="3">
        <v>0</v>
      </c>
      <c r="Q7490" s="10">
        <f t="shared" si="479"/>
        <v>948</v>
      </c>
    </row>
    <row r="7491" spans="2:17" ht="20.25" customHeight="1">
      <c r="B7491" s="10" t="str">
        <f t="shared" si="476"/>
        <v>كلاه ايمني948</v>
      </c>
      <c r="C7491" s="10" t="str">
        <f t="shared" si="477"/>
        <v>كلاه ايمني1403/10/06948</v>
      </c>
      <c r="D7491" s="10" t="str">
        <f>IFERROR(IF(تحویلی!$E$1="","",IF(NOSA!O7491=تحویلی!$E$1,تحویلی!$E$1&amp;COUNTIF(NOSA!$O$1:O7491,تحویلی!$E$1),"")),"")</f>
        <v/>
      </c>
      <c r="E7491" s="10" t="str">
        <f t="shared" si="478"/>
        <v>12289948</v>
      </c>
      <c r="F7491" s="10" t="str">
        <f>IFERROR(VLOOKUP(I7491,DATABASE!$N:$O,2,FALSE),"")</f>
        <v>كلاه ايمني</v>
      </c>
      <c r="G7491" s="3" t="s">
        <v>3678</v>
      </c>
      <c r="H7491" s="3">
        <v>12289</v>
      </c>
      <c r="I7491" s="3" t="s">
        <v>2287</v>
      </c>
      <c r="J7491" s="3" t="s">
        <v>2673</v>
      </c>
      <c r="K7491" s="3">
        <v>1</v>
      </c>
      <c r="L7491" s="3" t="s">
        <v>8</v>
      </c>
      <c r="M7491" s="3" t="s">
        <v>202</v>
      </c>
      <c r="N7491" s="3" t="s">
        <v>4070</v>
      </c>
      <c r="O7491" s="1">
        <v>948</v>
      </c>
      <c r="P7491" s="3">
        <v>0</v>
      </c>
      <c r="Q7491" s="10">
        <f t="shared" si="479"/>
        <v>948</v>
      </c>
    </row>
    <row r="7492" spans="2:17" ht="20.25" customHeight="1">
      <c r="B7492" s="10" t="str">
        <f t="shared" si="476"/>
        <v>دستكش ضد برش سبك948</v>
      </c>
      <c r="C7492" s="10" t="str">
        <f t="shared" si="477"/>
        <v>دستكش ضد برش سبك1403/10/06948</v>
      </c>
      <c r="D7492" s="10" t="str">
        <f>IFERROR(IF(تحویلی!$E$1="","",IF(NOSA!O7492=تحویلی!$E$1,تحویلی!$E$1&amp;COUNTIF(NOSA!$O$1:O7492,تحویلی!$E$1),"")),"")</f>
        <v/>
      </c>
      <c r="E7492" s="10" t="str">
        <f t="shared" si="478"/>
        <v>12289948</v>
      </c>
      <c r="F7492" s="10" t="str">
        <f>IFERROR(VLOOKUP(I7492,DATABASE!$N:$O,2,FALSE),"")</f>
        <v>دستكش ضد برش سبك</v>
      </c>
      <c r="G7492" s="3" t="s">
        <v>3678</v>
      </c>
      <c r="H7492" s="3">
        <v>12289</v>
      </c>
      <c r="I7492" s="3" t="s">
        <v>1442</v>
      </c>
      <c r="J7492" s="3" t="s">
        <v>22</v>
      </c>
      <c r="K7492" s="3">
        <v>1</v>
      </c>
      <c r="L7492" s="3" t="s">
        <v>3</v>
      </c>
      <c r="M7492" s="3" t="s">
        <v>202</v>
      </c>
      <c r="N7492" s="3" t="s">
        <v>4070</v>
      </c>
      <c r="O7492" s="1">
        <v>948</v>
      </c>
      <c r="P7492" s="3">
        <v>0</v>
      </c>
      <c r="Q7492" s="10">
        <f t="shared" si="479"/>
        <v>948</v>
      </c>
    </row>
    <row r="7493" spans="2:17" ht="20.25" customHeight="1">
      <c r="B7493" s="10" t="str">
        <f t="shared" si="476"/>
        <v>بند داخل كلاه ايمني948</v>
      </c>
      <c r="C7493" s="10" t="str">
        <f t="shared" si="477"/>
        <v>بند داخل كلاه ايمني1403/10/06948</v>
      </c>
      <c r="D7493" s="10" t="str">
        <f>IFERROR(IF(تحویلی!$E$1="","",IF(NOSA!O7493=تحویلی!$E$1,تحویلی!$E$1&amp;COUNTIF(NOSA!$O$1:O7493,تحویلی!$E$1),"")),"")</f>
        <v/>
      </c>
      <c r="E7493" s="10" t="str">
        <f t="shared" si="478"/>
        <v>12289948</v>
      </c>
      <c r="F7493" s="10" t="str">
        <f>IFERROR(VLOOKUP(I7493,DATABASE!$N:$O,2,FALSE),"")</f>
        <v>بند داخل كلاه ايمني</v>
      </c>
      <c r="G7493" s="3" t="s">
        <v>3678</v>
      </c>
      <c r="H7493" s="3">
        <v>12289</v>
      </c>
      <c r="I7493" s="3" t="s">
        <v>2343</v>
      </c>
      <c r="J7493" s="3" t="s">
        <v>229</v>
      </c>
      <c r="K7493" s="3">
        <v>1</v>
      </c>
      <c r="L7493" s="3" t="s">
        <v>8</v>
      </c>
      <c r="M7493" s="3" t="s">
        <v>202</v>
      </c>
      <c r="N7493" s="3" t="s">
        <v>4070</v>
      </c>
      <c r="O7493" s="1">
        <v>948</v>
      </c>
      <c r="P7493" s="3">
        <v>0</v>
      </c>
      <c r="Q7493" s="10">
        <f t="shared" si="479"/>
        <v>948</v>
      </c>
    </row>
    <row r="7494" spans="2:17" ht="20.25" customHeight="1">
      <c r="B7494" s="10" t="str">
        <f t="shared" si="476"/>
        <v>دستكش ضد برش سبك866</v>
      </c>
      <c r="C7494" s="10" t="str">
        <f t="shared" si="477"/>
        <v>دستكش ضد برش سبك1403/10/06866</v>
      </c>
      <c r="D7494" s="10" t="str">
        <f>IFERROR(IF(تحویلی!$E$1="","",IF(NOSA!O7494=تحویلی!$E$1,تحویلی!$E$1&amp;COUNTIF(NOSA!$O$1:O7494,تحویلی!$E$1),"")),"")</f>
        <v/>
      </c>
      <c r="E7494" s="10" t="str">
        <f t="shared" si="478"/>
        <v>12294866</v>
      </c>
      <c r="F7494" s="10" t="str">
        <f>IFERROR(VLOOKUP(I7494,DATABASE!$N:$O,2,FALSE),"")</f>
        <v>دستكش ضد برش سبك</v>
      </c>
      <c r="G7494" s="3" t="s">
        <v>3678</v>
      </c>
      <c r="H7494" s="3">
        <v>12294</v>
      </c>
      <c r="I7494" s="3" t="s">
        <v>1442</v>
      </c>
      <c r="J7494" s="3" t="s">
        <v>22</v>
      </c>
      <c r="K7494" s="3">
        <v>1</v>
      </c>
      <c r="L7494" s="3" t="s">
        <v>3</v>
      </c>
      <c r="M7494" s="3" t="s">
        <v>47</v>
      </c>
      <c r="N7494" s="3" t="s">
        <v>3230</v>
      </c>
      <c r="O7494" s="1">
        <v>866</v>
      </c>
      <c r="P7494" s="3">
        <v>1</v>
      </c>
      <c r="Q7494" s="10">
        <f t="shared" si="479"/>
        <v>866</v>
      </c>
    </row>
    <row r="7495" spans="2:17" ht="20.25" customHeight="1">
      <c r="B7495" s="10" t="str">
        <f t="shared" si="476"/>
        <v>دستكش ساق بلند نسوز866</v>
      </c>
      <c r="C7495" s="10" t="str">
        <f t="shared" si="477"/>
        <v>دستكش ساق بلند نسوز1403/10/06866</v>
      </c>
      <c r="D7495" s="10" t="str">
        <f>IFERROR(IF(تحویلی!$E$1="","",IF(NOSA!O7495=تحویلی!$E$1,تحویلی!$E$1&amp;COUNTIF(NOSA!$O$1:O7495,تحویلی!$E$1),"")),"")</f>
        <v/>
      </c>
      <c r="E7495" s="10" t="str">
        <f t="shared" si="478"/>
        <v>12294866</v>
      </c>
      <c r="F7495" s="10" t="str">
        <f>IFERROR(VLOOKUP(I7495,DATABASE!$N:$O,2,FALSE),"")</f>
        <v>دستكش ساق بلند نسوز</v>
      </c>
      <c r="G7495" s="3" t="s">
        <v>3678</v>
      </c>
      <c r="H7495" s="3">
        <v>12294</v>
      </c>
      <c r="I7495" s="3" t="s">
        <v>1461</v>
      </c>
      <c r="J7495" s="3" t="s">
        <v>34</v>
      </c>
      <c r="K7495" s="3">
        <v>1</v>
      </c>
      <c r="L7495" s="3" t="s">
        <v>3</v>
      </c>
      <c r="M7495" s="3" t="s">
        <v>47</v>
      </c>
      <c r="N7495" s="3" t="s">
        <v>3230</v>
      </c>
      <c r="O7495" s="1">
        <v>866</v>
      </c>
      <c r="P7495" s="3">
        <v>1</v>
      </c>
      <c r="Q7495" s="10">
        <f t="shared" si="479"/>
        <v>866</v>
      </c>
    </row>
    <row r="7496" spans="2:17" ht="20.25" customHeight="1">
      <c r="B7496" s="10" t="str">
        <f t="shared" si="476"/>
        <v>لباس زير زمستاني- بلوز و شلوار616</v>
      </c>
      <c r="C7496" s="10" t="str">
        <f t="shared" si="477"/>
        <v>لباس زير زمستاني- بلوز و شلوار1403/10/06616</v>
      </c>
      <c r="D7496" s="10" t="str">
        <f>IFERROR(IF(تحویلی!$E$1="","",IF(NOSA!O7496=تحویلی!$E$1,تحویلی!$E$1&amp;COUNTIF(NOSA!$O$1:O7496,تحویلی!$E$1),"")),"")</f>
        <v/>
      </c>
      <c r="E7496" s="10" t="str">
        <f t="shared" si="478"/>
        <v>12297616</v>
      </c>
      <c r="F7496" s="10" t="str">
        <f>IFERROR(VLOOKUP(I7496,DATABASE!$N:$O,2,FALSE),"")</f>
        <v>لباس زير زمستاني- بلوز و شلوار</v>
      </c>
      <c r="G7496" s="3" t="s">
        <v>3678</v>
      </c>
      <c r="H7496" s="3">
        <v>12297</v>
      </c>
      <c r="I7496" s="3" t="s">
        <v>2361</v>
      </c>
      <c r="J7496" s="3" t="s">
        <v>2826</v>
      </c>
      <c r="K7496" s="3">
        <v>1</v>
      </c>
      <c r="L7496" s="3" t="s">
        <v>28</v>
      </c>
      <c r="M7496" s="3" t="s">
        <v>266</v>
      </c>
      <c r="N7496" s="3" t="s">
        <v>816</v>
      </c>
      <c r="O7496" s="1">
        <v>616</v>
      </c>
      <c r="P7496" s="3">
        <v>0</v>
      </c>
      <c r="Q7496" s="10">
        <f t="shared" si="479"/>
        <v>616</v>
      </c>
    </row>
    <row r="7497" spans="2:17" ht="20.25" customHeight="1">
      <c r="B7497" s="10" t="str">
        <f t="shared" si="476"/>
        <v>رابط فنري نقاب كلاه ايمني653</v>
      </c>
      <c r="C7497" s="10" t="str">
        <f t="shared" si="477"/>
        <v>رابط فنري نقاب كلاه ايمني1403/10/06653</v>
      </c>
      <c r="D7497" s="10" t="str">
        <f>IFERROR(IF(تحویلی!$E$1="","",IF(NOSA!O7497=تحویلی!$E$1,تحویلی!$E$1&amp;COUNTIF(NOSA!$O$1:O7497,تحویلی!$E$1),"")),"")</f>
        <v/>
      </c>
      <c r="E7497" s="10" t="str">
        <f t="shared" si="478"/>
        <v>12300653</v>
      </c>
      <c r="F7497" s="10" t="str">
        <f>IFERROR(VLOOKUP(I7497,DATABASE!$N:$O,2,FALSE),"")</f>
        <v>رابط فنري نقاب كلاه ايمني</v>
      </c>
      <c r="G7497" s="3" t="s">
        <v>3678</v>
      </c>
      <c r="H7497" s="3">
        <v>12300</v>
      </c>
      <c r="I7497" s="3" t="s">
        <v>1454</v>
      </c>
      <c r="J7497" s="3" t="s">
        <v>135</v>
      </c>
      <c r="K7497" s="3">
        <v>1</v>
      </c>
      <c r="L7497" s="3" t="s">
        <v>8</v>
      </c>
      <c r="M7497" s="3" t="s">
        <v>19</v>
      </c>
      <c r="N7497" s="3" t="s">
        <v>2802</v>
      </c>
      <c r="O7497" s="1">
        <v>653</v>
      </c>
      <c r="P7497" s="3">
        <v>0</v>
      </c>
      <c r="Q7497" s="10">
        <f t="shared" si="479"/>
        <v>653</v>
      </c>
    </row>
    <row r="7498" spans="2:17" ht="20.25" customHeight="1">
      <c r="B7498" s="10" t="str">
        <f t="shared" si="476"/>
        <v>ماسك بهداشتي يكبار مصرف859</v>
      </c>
      <c r="C7498" s="10" t="str">
        <f t="shared" si="477"/>
        <v>ماسك بهداشتي يكبار مصرف1403/10/06859</v>
      </c>
      <c r="D7498" s="10" t="str">
        <f>IFERROR(IF(تحویلی!$E$1="","",IF(NOSA!O7498=تحویلی!$E$1,تحویلی!$E$1&amp;COUNTIF(NOSA!$O$1:O7498,تحویلی!$E$1),"")),"")</f>
        <v/>
      </c>
      <c r="E7498" s="10" t="str">
        <f t="shared" si="478"/>
        <v>12303859</v>
      </c>
      <c r="F7498" s="10" t="str">
        <f>IFERROR(VLOOKUP(I7498,DATABASE!$N:$O,2,FALSE),"")</f>
        <v>ماسك بهداشتي يكبار مصرف</v>
      </c>
      <c r="G7498" s="3" t="s">
        <v>3678</v>
      </c>
      <c r="H7498" s="3">
        <v>12303</v>
      </c>
      <c r="I7498" s="3" t="s">
        <v>1761</v>
      </c>
      <c r="J7498" s="3" t="s">
        <v>62</v>
      </c>
      <c r="K7498" s="3">
        <v>500</v>
      </c>
      <c r="L7498" s="3" t="s">
        <v>8</v>
      </c>
      <c r="M7498" s="3" t="s">
        <v>63</v>
      </c>
      <c r="N7498" s="3" t="s">
        <v>4071</v>
      </c>
      <c r="O7498" s="1">
        <v>859</v>
      </c>
      <c r="P7498" s="3">
        <v>0</v>
      </c>
      <c r="Q7498" s="10">
        <f t="shared" si="479"/>
        <v>859</v>
      </c>
    </row>
    <row r="7499" spans="2:17" ht="20.25" customHeight="1">
      <c r="B7499" s="10" t="str">
        <f t="shared" si="476"/>
        <v>دستكش كف مواد سبك944</v>
      </c>
      <c r="C7499" s="10" t="str">
        <f t="shared" si="477"/>
        <v>دستكش كف مواد سبك1403/10/06944</v>
      </c>
      <c r="D7499" s="10" t="str">
        <f>IFERROR(IF(تحویلی!$E$1="","",IF(NOSA!O7499=تحویلی!$E$1,تحویلی!$E$1&amp;COUNTIF(NOSA!$O$1:O7499,تحویلی!$E$1),"")),"")</f>
        <v/>
      </c>
      <c r="E7499" s="10" t="str">
        <f t="shared" si="478"/>
        <v>12306944</v>
      </c>
      <c r="F7499" s="10" t="str">
        <f>IFERROR(VLOOKUP(I7499,DATABASE!$N:$O,2,FALSE),"")</f>
        <v>دستكش كف مواد سبك</v>
      </c>
      <c r="G7499" s="3" t="s">
        <v>3678</v>
      </c>
      <c r="H7499" s="3">
        <v>12306</v>
      </c>
      <c r="I7499" s="3" t="s">
        <v>1456</v>
      </c>
      <c r="J7499" s="3" t="s">
        <v>2</v>
      </c>
      <c r="K7499" s="3">
        <v>1</v>
      </c>
      <c r="L7499" s="3" t="s">
        <v>3</v>
      </c>
      <c r="M7499" s="3" t="s">
        <v>47</v>
      </c>
      <c r="N7499" s="3" t="s">
        <v>4023</v>
      </c>
      <c r="O7499" s="1">
        <v>944</v>
      </c>
      <c r="P7499" s="3">
        <v>1</v>
      </c>
      <c r="Q7499" s="10">
        <f t="shared" si="479"/>
        <v>944</v>
      </c>
    </row>
    <row r="7500" spans="2:17" ht="20.25" customHeight="1">
      <c r="B7500" s="10" t="str">
        <f t="shared" si="476"/>
        <v>لباس كار ديرسوز(بلوز) 844</v>
      </c>
      <c r="C7500" s="10" t="str">
        <f t="shared" si="477"/>
        <v>لباس كار ديرسوز(بلوز) 1403/10/06844</v>
      </c>
      <c r="D7500" s="10" t="str">
        <f>IFERROR(IF(تحویلی!$E$1="","",IF(NOSA!O7500=تحویلی!$E$1,تحویلی!$E$1&amp;COUNTIF(NOSA!$O$1:O7500,تحویلی!$E$1),"")),"")</f>
        <v/>
      </c>
      <c r="E7500" s="10" t="str">
        <f t="shared" si="478"/>
        <v>12317844</v>
      </c>
      <c r="F7500" s="10" t="str">
        <f>IFERROR(VLOOKUP(I7500,DATABASE!$N:$O,2,FALSE),"")</f>
        <v xml:space="preserve">لباس كار ديرسوز(بلوز) </v>
      </c>
      <c r="G7500" s="3" t="s">
        <v>3678</v>
      </c>
      <c r="H7500" s="3">
        <v>12317</v>
      </c>
      <c r="I7500" s="3" t="s">
        <v>2315</v>
      </c>
      <c r="J7500" s="3" t="s">
        <v>2667</v>
      </c>
      <c r="K7500" s="3">
        <v>1</v>
      </c>
      <c r="L7500" s="3" t="s">
        <v>8</v>
      </c>
      <c r="M7500" s="3" t="s">
        <v>47</v>
      </c>
      <c r="N7500" s="3" t="s">
        <v>4072</v>
      </c>
      <c r="O7500" s="1">
        <v>844</v>
      </c>
      <c r="P7500" s="3">
        <v>0</v>
      </c>
      <c r="Q7500" s="10">
        <f t="shared" si="479"/>
        <v>844</v>
      </c>
    </row>
    <row r="7501" spans="2:17" ht="20.25" customHeight="1">
      <c r="B7501" s="10" t="str">
        <f t="shared" si="476"/>
        <v>لباس زير زمستاني- بلوز و شلوار405</v>
      </c>
      <c r="C7501" s="10" t="str">
        <f t="shared" si="477"/>
        <v>لباس زير زمستاني- بلوز و شلوار1403/10/06405</v>
      </c>
      <c r="D7501" s="10" t="str">
        <f>IFERROR(IF(تحویلی!$E$1="","",IF(NOSA!O7501=تحویلی!$E$1,تحویلی!$E$1&amp;COUNTIF(NOSA!$O$1:O7501,تحویلی!$E$1),"")),"")</f>
        <v/>
      </c>
      <c r="E7501" s="10" t="str">
        <f t="shared" si="478"/>
        <v>12324405</v>
      </c>
      <c r="F7501" s="10" t="str">
        <f>IFERROR(VLOOKUP(I7501,DATABASE!$N:$O,2,FALSE),"")</f>
        <v>لباس زير زمستاني- بلوز و شلوار</v>
      </c>
      <c r="G7501" s="3" t="s">
        <v>3678</v>
      </c>
      <c r="H7501" s="3">
        <v>12324</v>
      </c>
      <c r="I7501" s="3" t="s">
        <v>2361</v>
      </c>
      <c r="J7501" s="3" t="s">
        <v>2826</v>
      </c>
      <c r="K7501" s="3">
        <v>1</v>
      </c>
      <c r="L7501" s="3" t="s">
        <v>28</v>
      </c>
      <c r="M7501" s="3" t="s">
        <v>19</v>
      </c>
      <c r="N7501" s="3" t="s">
        <v>172</v>
      </c>
      <c r="O7501" s="1">
        <v>405</v>
      </c>
      <c r="P7501" s="3">
        <v>0</v>
      </c>
      <c r="Q7501" s="10">
        <f t="shared" si="479"/>
        <v>405</v>
      </c>
    </row>
    <row r="7502" spans="2:17" ht="20.25" customHeight="1">
      <c r="B7502" s="10" t="str">
        <f t="shared" si="476"/>
        <v>دستكش ضد برش سبك580</v>
      </c>
      <c r="C7502" s="10" t="str">
        <f t="shared" si="477"/>
        <v>دستكش ضد برش سبك1403/10/06580</v>
      </c>
      <c r="D7502" s="10" t="str">
        <f>IFERROR(IF(تحویلی!$E$1="","",IF(NOSA!O7502=تحویلی!$E$1,تحویلی!$E$1&amp;COUNTIF(NOSA!$O$1:O7502,تحویلی!$E$1),"")),"")</f>
        <v/>
      </c>
      <c r="E7502" s="10" t="str">
        <f t="shared" si="478"/>
        <v>12325580</v>
      </c>
      <c r="F7502" s="10" t="str">
        <f>IFERROR(VLOOKUP(I7502,DATABASE!$N:$O,2,FALSE),"")</f>
        <v>دستكش ضد برش سبك</v>
      </c>
      <c r="G7502" s="3" t="s">
        <v>3678</v>
      </c>
      <c r="H7502" s="3">
        <v>12325</v>
      </c>
      <c r="I7502" s="3" t="s">
        <v>1442</v>
      </c>
      <c r="J7502" s="3" t="s">
        <v>22</v>
      </c>
      <c r="K7502" s="3">
        <v>1</v>
      </c>
      <c r="L7502" s="3" t="s">
        <v>3</v>
      </c>
      <c r="M7502" s="3" t="s">
        <v>47</v>
      </c>
      <c r="N7502" s="3" t="s">
        <v>132</v>
      </c>
      <c r="O7502" s="1">
        <v>580</v>
      </c>
      <c r="P7502" s="3">
        <v>1</v>
      </c>
      <c r="Q7502" s="10">
        <f t="shared" si="479"/>
        <v>580</v>
      </c>
    </row>
    <row r="7503" spans="2:17" ht="20.25" customHeight="1">
      <c r="B7503" s="10" t="str">
        <f t="shared" ref="B7503:B7566" si="480">F7503&amp;Q7503</f>
        <v>رابط فنري نقاب كلاه ايمني145</v>
      </c>
      <c r="C7503" s="10" t="str">
        <f t="shared" ref="C7503:C7566" si="481">F7503&amp;G7503&amp;O7503</f>
        <v>رابط فنري نقاب كلاه ايمني1403/10/07145</v>
      </c>
      <c r="D7503" s="10" t="str">
        <f>IFERROR(IF(تحویلی!$E$1="","",IF(NOSA!O7503=تحویلی!$E$1,تحویلی!$E$1&amp;COUNTIF(NOSA!$O$1:O7503,تحویلی!$E$1),"")),"")</f>
        <v/>
      </c>
      <c r="E7503" s="10" t="str">
        <f t="shared" ref="E7503:E7566" si="482">H7503&amp;O7503</f>
        <v>12334145</v>
      </c>
      <c r="F7503" s="10" t="str">
        <f>IFERROR(VLOOKUP(I7503,DATABASE!$N:$O,2,FALSE),"")</f>
        <v>رابط فنري نقاب كلاه ايمني</v>
      </c>
      <c r="G7503" s="3" t="s">
        <v>3679</v>
      </c>
      <c r="H7503" s="4">
        <v>12334</v>
      </c>
      <c r="I7503" s="3" t="s">
        <v>1454</v>
      </c>
      <c r="J7503" s="3" t="s">
        <v>135</v>
      </c>
      <c r="K7503" s="5">
        <v>1</v>
      </c>
      <c r="L7503" s="3" t="s">
        <v>8</v>
      </c>
      <c r="M7503" s="3" t="s">
        <v>4</v>
      </c>
      <c r="N7503" s="3" t="s">
        <v>483</v>
      </c>
      <c r="O7503" s="1">
        <v>145</v>
      </c>
      <c r="P7503" s="4">
        <v>1</v>
      </c>
      <c r="Q7503" s="10">
        <f t="shared" si="479"/>
        <v>145</v>
      </c>
    </row>
    <row r="7504" spans="2:17" ht="20.25" customHeight="1">
      <c r="B7504" s="10" t="str">
        <f t="shared" si="480"/>
        <v>نقاب تيره محافظ صورت معمولي145</v>
      </c>
      <c r="C7504" s="10" t="str">
        <f t="shared" si="481"/>
        <v>نقاب تيره محافظ صورت معمولي1403/10/07145</v>
      </c>
      <c r="D7504" s="10" t="str">
        <f>IFERROR(IF(تحویلی!$E$1="","",IF(NOSA!O7504=تحویلی!$E$1,تحویلی!$E$1&amp;COUNTIF(NOSA!$O$1:O7504,تحویلی!$E$1),"")),"")</f>
        <v/>
      </c>
      <c r="E7504" s="10" t="str">
        <f t="shared" si="482"/>
        <v>12334145</v>
      </c>
      <c r="F7504" s="10" t="str">
        <f>IFERROR(VLOOKUP(I7504,DATABASE!$N:$O,2,FALSE),"")</f>
        <v>نقاب تيره محافظ صورت معمولي</v>
      </c>
      <c r="G7504" s="3" t="s">
        <v>3679</v>
      </c>
      <c r="H7504" s="4">
        <v>12334</v>
      </c>
      <c r="I7504" s="3" t="s">
        <v>1557</v>
      </c>
      <c r="J7504" s="3" t="s">
        <v>115</v>
      </c>
      <c r="K7504" s="5">
        <v>1</v>
      </c>
      <c r="L7504" s="3" t="s">
        <v>8</v>
      </c>
      <c r="M7504" s="3" t="s">
        <v>4</v>
      </c>
      <c r="N7504" s="3" t="s">
        <v>483</v>
      </c>
      <c r="O7504" s="1">
        <v>145</v>
      </c>
      <c r="P7504" s="4">
        <v>1</v>
      </c>
      <c r="Q7504" s="10">
        <f t="shared" si="479"/>
        <v>145</v>
      </c>
    </row>
    <row r="7505" spans="2:17" ht="20.25" customHeight="1">
      <c r="B7505" s="10" t="str">
        <f t="shared" si="480"/>
        <v>دستكش ضد برش سبك145</v>
      </c>
      <c r="C7505" s="10" t="str">
        <f t="shared" si="481"/>
        <v>دستكش ضد برش سبك1403/10/07145</v>
      </c>
      <c r="D7505" s="10" t="str">
        <f>IFERROR(IF(تحویلی!$E$1="","",IF(NOSA!O7505=تحویلی!$E$1,تحویلی!$E$1&amp;COUNTIF(NOSA!$O$1:O7505,تحویلی!$E$1),"")),"")</f>
        <v/>
      </c>
      <c r="E7505" s="10" t="str">
        <f t="shared" si="482"/>
        <v>12334145</v>
      </c>
      <c r="F7505" s="10" t="str">
        <f>IFERROR(VLOOKUP(I7505,DATABASE!$N:$O,2,FALSE),"")</f>
        <v>دستكش ضد برش سبك</v>
      </c>
      <c r="G7505" s="3" t="s">
        <v>3679</v>
      </c>
      <c r="H7505" s="4">
        <v>12334</v>
      </c>
      <c r="I7505" s="3" t="s">
        <v>1442</v>
      </c>
      <c r="J7505" s="3" t="s">
        <v>22</v>
      </c>
      <c r="K7505" s="5">
        <v>1</v>
      </c>
      <c r="L7505" s="3" t="s">
        <v>3</v>
      </c>
      <c r="M7505" s="3" t="s">
        <v>4</v>
      </c>
      <c r="N7505" s="3" t="s">
        <v>483</v>
      </c>
      <c r="O7505" s="1">
        <v>145</v>
      </c>
      <c r="P7505" s="4">
        <v>1</v>
      </c>
      <c r="Q7505" s="10">
        <f t="shared" si="479"/>
        <v>145</v>
      </c>
    </row>
    <row r="7506" spans="2:17" ht="20.25" customHeight="1">
      <c r="B7506" s="10" t="str">
        <f t="shared" si="480"/>
        <v>567</v>
      </c>
      <c r="C7506" s="10" t="str">
        <f t="shared" si="481"/>
        <v>1403/10/07567</v>
      </c>
      <c r="D7506" s="10" t="str">
        <f>IFERROR(IF(تحویلی!$E$1="","",IF(NOSA!O7506=تحویلی!$E$1,تحویلی!$E$1&amp;COUNTIF(NOSA!$O$1:O7506,تحویلی!$E$1),"")),"")</f>
        <v/>
      </c>
      <c r="E7506" s="10" t="str">
        <f t="shared" si="482"/>
        <v>12337567</v>
      </c>
      <c r="F7506" s="10" t="str">
        <f>IFERROR(VLOOKUP(I7506,DATABASE!$N:$O,2,FALSE),"")</f>
        <v/>
      </c>
      <c r="G7506" s="3" t="s">
        <v>3679</v>
      </c>
      <c r="H7506" s="4">
        <v>12337</v>
      </c>
      <c r="I7506" s="3" t="s">
        <v>2699</v>
      </c>
      <c r="J7506" s="3" t="s">
        <v>7</v>
      </c>
      <c r="K7506" s="5">
        <v>1</v>
      </c>
      <c r="L7506" s="3" t="s">
        <v>8</v>
      </c>
      <c r="M7506" s="3" t="s">
        <v>19</v>
      </c>
      <c r="N7506" s="3" t="s">
        <v>71</v>
      </c>
      <c r="O7506" s="1">
        <v>567</v>
      </c>
      <c r="P7506" s="4">
        <v>1</v>
      </c>
      <c r="Q7506" s="10">
        <f t="shared" si="479"/>
        <v>567</v>
      </c>
    </row>
    <row r="7507" spans="2:17" ht="20.25" customHeight="1">
      <c r="B7507" s="10" t="str">
        <f t="shared" si="480"/>
        <v>لباس كار نسوز(بلوز و شلوار)819</v>
      </c>
      <c r="C7507" s="10" t="str">
        <f t="shared" si="481"/>
        <v>لباس كار نسوز(بلوز و شلوار)1403/10/07819</v>
      </c>
      <c r="D7507" s="10" t="str">
        <f>IFERROR(IF(تحویلی!$E$1="","",IF(NOSA!O7507=تحویلی!$E$1,تحویلی!$E$1&amp;COUNTIF(NOSA!$O$1:O7507,تحویلی!$E$1),"")),"")</f>
        <v/>
      </c>
      <c r="E7507" s="10" t="str">
        <f t="shared" si="482"/>
        <v>12338819</v>
      </c>
      <c r="F7507" s="10" t="str">
        <f>IFERROR(VLOOKUP(I7507,DATABASE!$N:$O,2,FALSE),"")</f>
        <v>لباس كار نسوز(بلوز و شلوار)</v>
      </c>
      <c r="G7507" s="3" t="s">
        <v>3679</v>
      </c>
      <c r="H7507" s="4">
        <v>12338</v>
      </c>
      <c r="I7507" s="3" t="s">
        <v>1655</v>
      </c>
      <c r="J7507" s="3" t="s">
        <v>1656</v>
      </c>
      <c r="K7507" s="5">
        <v>1</v>
      </c>
      <c r="L7507" s="3" t="s">
        <v>28</v>
      </c>
      <c r="M7507" s="3" t="s">
        <v>19</v>
      </c>
      <c r="N7507" s="3" t="s">
        <v>1775</v>
      </c>
      <c r="O7507" s="1">
        <v>819</v>
      </c>
      <c r="P7507" s="4">
        <v>1</v>
      </c>
      <c r="Q7507" s="10">
        <f t="shared" si="479"/>
        <v>819</v>
      </c>
    </row>
    <row r="7508" spans="2:17" ht="20.25" customHeight="1">
      <c r="B7508" s="10" t="str">
        <f t="shared" si="480"/>
        <v>چكمه ايمني نسوز819</v>
      </c>
      <c r="C7508" s="10" t="str">
        <f t="shared" si="481"/>
        <v>چكمه ايمني نسوز1403/10/07819</v>
      </c>
      <c r="D7508" s="10" t="str">
        <f>IFERROR(IF(تحویلی!$E$1="","",IF(NOSA!O7508=تحویلی!$E$1,تحویلی!$E$1&amp;COUNTIF(NOSA!$O$1:O7508,تحویلی!$E$1),"")),"")</f>
        <v/>
      </c>
      <c r="E7508" s="10" t="str">
        <f t="shared" si="482"/>
        <v>12338819</v>
      </c>
      <c r="F7508" s="10" t="str">
        <f>IFERROR(VLOOKUP(I7508,DATABASE!$N:$O,2,FALSE),"")</f>
        <v>چكمه ايمني نسوز</v>
      </c>
      <c r="G7508" s="3" t="s">
        <v>3679</v>
      </c>
      <c r="H7508" s="4">
        <v>12338</v>
      </c>
      <c r="I7508" s="3" t="s">
        <v>1749</v>
      </c>
      <c r="J7508" s="3" t="s">
        <v>1750</v>
      </c>
      <c r="K7508" s="5">
        <v>1</v>
      </c>
      <c r="L7508" s="3" t="s">
        <v>3</v>
      </c>
      <c r="M7508" s="3" t="s">
        <v>19</v>
      </c>
      <c r="N7508" s="3" t="s">
        <v>1775</v>
      </c>
      <c r="O7508" s="1">
        <v>819</v>
      </c>
      <c r="P7508" s="4">
        <v>1</v>
      </c>
      <c r="Q7508" s="10">
        <f t="shared" si="479"/>
        <v>819</v>
      </c>
    </row>
    <row r="7509" spans="2:17" ht="20.25" customHeight="1">
      <c r="B7509" s="10" t="str">
        <f t="shared" si="480"/>
        <v>819</v>
      </c>
      <c r="C7509" s="10" t="str">
        <f t="shared" si="481"/>
        <v>1403/10/07819</v>
      </c>
      <c r="D7509" s="10" t="str">
        <f>IFERROR(IF(تحویلی!$E$1="","",IF(NOSA!O7509=تحویلی!$E$1,تحویلی!$E$1&amp;COUNTIF(NOSA!$O$1:O7509,تحویلی!$E$1),"")),"")</f>
        <v/>
      </c>
      <c r="E7509" s="10" t="str">
        <f t="shared" si="482"/>
        <v>12338819</v>
      </c>
      <c r="F7509" s="10" t="str">
        <f>IFERROR(VLOOKUP(I7509,DATABASE!$N:$O,2,FALSE),"")</f>
        <v/>
      </c>
      <c r="G7509" s="3" t="s">
        <v>3679</v>
      </c>
      <c r="H7509" s="4">
        <v>12338</v>
      </c>
      <c r="I7509" s="3" t="s">
        <v>2699</v>
      </c>
      <c r="J7509" s="3" t="s">
        <v>7</v>
      </c>
      <c r="K7509" s="5">
        <v>1</v>
      </c>
      <c r="L7509" s="3" t="s">
        <v>8</v>
      </c>
      <c r="M7509" s="3" t="s">
        <v>19</v>
      </c>
      <c r="N7509" s="3" t="s">
        <v>1775</v>
      </c>
      <c r="O7509" s="1">
        <v>819</v>
      </c>
      <c r="P7509" s="4">
        <v>1</v>
      </c>
      <c r="Q7509" s="10">
        <f t="shared" si="479"/>
        <v>819</v>
      </c>
    </row>
    <row r="7510" spans="2:17" ht="20.25" customHeight="1">
      <c r="B7510" s="10" t="str">
        <f t="shared" si="480"/>
        <v>پيشبند نسوز چرمي819</v>
      </c>
      <c r="C7510" s="10" t="str">
        <f t="shared" si="481"/>
        <v>پيشبند نسوز چرمي1403/10/07819</v>
      </c>
      <c r="D7510" s="10" t="str">
        <f>IFERROR(IF(تحویلی!$E$1="","",IF(NOSA!O7510=تحویلی!$E$1,تحویلی!$E$1&amp;COUNTIF(NOSA!$O$1:O7510,تحویلی!$E$1),"")),"")</f>
        <v/>
      </c>
      <c r="E7510" s="10" t="str">
        <f t="shared" si="482"/>
        <v>12338819</v>
      </c>
      <c r="F7510" s="10" t="str">
        <f>IFERROR(VLOOKUP(I7510,DATABASE!$N:$O,2,FALSE),"")</f>
        <v>پيشبند نسوز چرمي</v>
      </c>
      <c r="G7510" s="3" t="s">
        <v>3679</v>
      </c>
      <c r="H7510" s="4">
        <v>12338</v>
      </c>
      <c r="I7510" s="3" t="s">
        <v>1459</v>
      </c>
      <c r="J7510" s="3" t="s">
        <v>15</v>
      </c>
      <c r="K7510" s="5">
        <v>1</v>
      </c>
      <c r="L7510" s="3" t="s">
        <v>8</v>
      </c>
      <c r="M7510" s="3" t="s">
        <v>19</v>
      </c>
      <c r="N7510" s="3" t="s">
        <v>1775</v>
      </c>
      <c r="O7510" s="1">
        <v>819</v>
      </c>
      <c r="P7510" s="4">
        <v>1</v>
      </c>
      <c r="Q7510" s="10">
        <f t="shared" si="479"/>
        <v>819</v>
      </c>
    </row>
    <row r="7511" spans="2:17" ht="20.25" customHeight="1">
      <c r="B7511" s="10" t="str">
        <f t="shared" si="480"/>
        <v>شيشه مات ماسك جوشكاري0</v>
      </c>
      <c r="C7511" s="10" t="str">
        <f t="shared" si="481"/>
        <v>شيشه مات ماسك جوشكاري1403/10/070</v>
      </c>
      <c r="D7511" s="10" t="str">
        <f>IFERROR(IF(تحویلی!$E$1="","",IF(NOSA!O7511=تحویلی!$E$1,تحویلی!$E$1&amp;COUNTIF(NOSA!$O$1:O7511,تحویلی!$E$1),"")),"")</f>
        <v/>
      </c>
      <c r="E7511" s="10" t="str">
        <f t="shared" si="482"/>
        <v>123390</v>
      </c>
      <c r="F7511" s="10" t="str">
        <f>IFERROR(VLOOKUP(I7511,DATABASE!$N:$O,2,FALSE),"")</f>
        <v>شيشه مات ماسك جوشكاري</v>
      </c>
      <c r="G7511" s="3" t="s">
        <v>3679</v>
      </c>
      <c r="H7511" s="4">
        <v>12339</v>
      </c>
      <c r="I7511" s="3" t="s">
        <v>1507</v>
      </c>
      <c r="J7511" s="3" t="s">
        <v>113</v>
      </c>
      <c r="K7511" s="5">
        <v>1</v>
      </c>
      <c r="L7511" s="3" t="s">
        <v>8</v>
      </c>
      <c r="M7511" s="3" t="s">
        <v>4052</v>
      </c>
      <c r="N7511" s="3" t="s">
        <v>4053</v>
      </c>
      <c r="O7511" s="1">
        <v>0</v>
      </c>
      <c r="P7511" s="4">
        <v>0</v>
      </c>
      <c r="Q7511" s="10">
        <f t="shared" si="479"/>
        <v>0</v>
      </c>
    </row>
    <row r="7512" spans="2:17" ht="20.25" customHeight="1">
      <c r="B7512" s="10" t="str">
        <f t="shared" si="480"/>
        <v>دستكش ضد برش سبك894</v>
      </c>
      <c r="C7512" s="10" t="str">
        <f t="shared" si="481"/>
        <v>دستكش ضد برش سبك1403/10/07894</v>
      </c>
      <c r="D7512" s="10" t="str">
        <f>IFERROR(IF(تحویلی!$E$1="","",IF(NOSA!O7512=تحویلی!$E$1,تحویلی!$E$1&amp;COUNTIF(NOSA!$O$1:O7512,تحویلی!$E$1),"")),"")</f>
        <v/>
      </c>
      <c r="E7512" s="10" t="str">
        <f t="shared" si="482"/>
        <v>12351894</v>
      </c>
      <c r="F7512" s="10" t="str">
        <f>IFERROR(VLOOKUP(I7512,DATABASE!$N:$O,2,FALSE),"")</f>
        <v>دستكش ضد برش سبك</v>
      </c>
      <c r="G7512" s="3" t="s">
        <v>3679</v>
      </c>
      <c r="H7512" s="4">
        <v>12351</v>
      </c>
      <c r="I7512" s="3" t="s">
        <v>1442</v>
      </c>
      <c r="J7512" s="3" t="s">
        <v>22</v>
      </c>
      <c r="K7512" s="5">
        <v>1</v>
      </c>
      <c r="L7512" s="3" t="s">
        <v>3</v>
      </c>
      <c r="M7512" s="3" t="s">
        <v>40</v>
      </c>
      <c r="N7512" s="3" t="s">
        <v>3466</v>
      </c>
      <c r="O7512" s="1">
        <v>894</v>
      </c>
      <c r="P7512" s="4">
        <v>1</v>
      </c>
      <c r="Q7512" s="10">
        <f t="shared" si="479"/>
        <v>894</v>
      </c>
    </row>
    <row r="7513" spans="2:17" ht="20.25" customHeight="1">
      <c r="B7513" s="10" t="str">
        <f t="shared" si="480"/>
        <v>دستكش ضد برش سبك170</v>
      </c>
      <c r="C7513" s="10" t="str">
        <f t="shared" si="481"/>
        <v>دستكش ضد برش سبك1403/10/07170</v>
      </c>
      <c r="D7513" s="10" t="str">
        <f>IFERROR(IF(تحویلی!$E$1="","",IF(NOSA!O7513=تحویلی!$E$1,تحویلی!$E$1&amp;COUNTIF(NOSA!$O$1:O7513,تحویلی!$E$1),"")),"")</f>
        <v/>
      </c>
      <c r="E7513" s="10" t="str">
        <f t="shared" si="482"/>
        <v>12352170</v>
      </c>
      <c r="F7513" s="10" t="str">
        <f>IFERROR(VLOOKUP(I7513,DATABASE!$N:$O,2,FALSE),"")</f>
        <v>دستكش ضد برش سبك</v>
      </c>
      <c r="G7513" s="3" t="s">
        <v>3679</v>
      </c>
      <c r="H7513" s="4">
        <v>12352</v>
      </c>
      <c r="I7513" s="3" t="s">
        <v>1442</v>
      </c>
      <c r="J7513" s="3" t="s">
        <v>22</v>
      </c>
      <c r="K7513" s="5">
        <v>1</v>
      </c>
      <c r="L7513" s="3" t="s">
        <v>3</v>
      </c>
      <c r="M7513" s="3" t="s">
        <v>9</v>
      </c>
      <c r="N7513" s="3" t="s">
        <v>3241</v>
      </c>
      <c r="O7513" s="1">
        <v>170</v>
      </c>
      <c r="P7513" s="4">
        <v>1</v>
      </c>
      <c r="Q7513" s="10">
        <f t="shared" si="479"/>
        <v>170</v>
      </c>
    </row>
    <row r="7514" spans="2:17" ht="20.25" customHeight="1">
      <c r="B7514" s="10" t="str">
        <f t="shared" si="480"/>
        <v>دستكش كف دوبل چرمي170</v>
      </c>
      <c r="C7514" s="10" t="str">
        <f t="shared" si="481"/>
        <v>دستكش كف دوبل چرمي1403/10/07170</v>
      </c>
      <c r="D7514" s="10" t="str">
        <f>IFERROR(IF(تحویلی!$E$1="","",IF(NOSA!O7514=تحویلی!$E$1,تحویلی!$E$1&amp;COUNTIF(NOSA!$O$1:O7514,تحویلی!$E$1),"")),"")</f>
        <v/>
      </c>
      <c r="E7514" s="10" t="str">
        <f t="shared" si="482"/>
        <v>12352170</v>
      </c>
      <c r="F7514" s="10" t="str">
        <f>IFERROR(VLOOKUP(I7514,DATABASE!$N:$O,2,FALSE),"")</f>
        <v>دستكش كف دوبل چرمي</v>
      </c>
      <c r="G7514" s="3" t="s">
        <v>3679</v>
      </c>
      <c r="H7514" s="4">
        <v>12352</v>
      </c>
      <c r="I7514" s="3" t="s">
        <v>1683</v>
      </c>
      <c r="J7514" s="3" t="s">
        <v>1684</v>
      </c>
      <c r="K7514" s="5">
        <v>1</v>
      </c>
      <c r="L7514" s="3" t="s">
        <v>3</v>
      </c>
      <c r="M7514" s="3" t="s">
        <v>9</v>
      </c>
      <c r="N7514" s="3" t="s">
        <v>3241</v>
      </c>
      <c r="O7514" s="1">
        <v>170</v>
      </c>
      <c r="P7514" s="4">
        <v>1</v>
      </c>
      <c r="Q7514" s="10">
        <f t="shared" si="479"/>
        <v>170</v>
      </c>
    </row>
    <row r="7515" spans="2:17" ht="20.25" customHeight="1">
      <c r="B7515" s="10" t="str">
        <f t="shared" si="480"/>
        <v>دستكش ضد برش سبك706</v>
      </c>
      <c r="C7515" s="10" t="str">
        <f t="shared" si="481"/>
        <v>دستكش ضد برش سبك1403/10/07706</v>
      </c>
      <c r="D7515" s="10" t="str">
        <f>IFERROR(IF(تحویلی!$E$1="","",IF(NOSA!O7515=تحویلی!$E$1,تحویلی!$E$1&amp;COUNTIF(NOSA!$O$1:O7515,تحویلی!$E$1),"")),"")</f>
        <v/>
      </c>
      <c r="E7515" s="10" t="str">
        <f t="shared" si="482"/>
        <v>12354706</v>
      </c>
      <c r="F7515" s="10" t="str">
        <f>IFERROR(VLOOKUP(I7515,DATABASE!$N:$O,2,FALSE),"")</f>
        <v>دستكش ضد برش سبك</v>
      </c>
      <c r="G7515" s="3" t="s">
        <v>3679</v>
      </c>
      <c r="H7515" s="4">
        <v>12354</v>
      </c>
      <c r="I7515" s="3" t="s">
        <v>1442</v>
      </c>
      <c r="J7515" s="3" t="s">
        <v>22</v>
      </c>
      <c r="K7515" s="5">
        <v>1</v>
      </c>
      <c r="L7515" s="3" t="s">
        <v>3</v>
      </c>
      <c r="M7515" s="3" t="s">
        <v>19</v>
      </c>
      <c r="N7515" s="3" t="s">
        <v>1765</v>
      </c>
      <c r="O7515" s="1">
        <v>706</v>
      </c>
      <c r="P7515" s="4">
        <v>1</v>
      </c>
      <c r="Q7515" s="10">
        <f t="shared" si="479"/>
        <v>706</v>
      </c>
    </row>
    <row r="7516" spans="2:17" ht="20.25" customHeight="1">
      <c r="B7516" s="10" t="str">
        <f t="shared" si="480"/>
        <v>بند كفش706</v>
      </c>
      <c r="C7516" s="10" t="str">
        <f t="shared" si="481"/>
        <v>بند كفش1403/10/07706</v>
      </c>
      <c r="D7516" s="10" t="str">
        <f>IFERROR(IF(تحویلی!$E$1="","",IF(NOSA!O7516=تحویلی!$E$1,تحویلی!$E$1&amp;COUNTIF(NOSA!$O$1:O7516,تحویلی!$E$1),"")),"")</f>
        <v/>
      </c>
      <c r="E7516" s="10" t="str">
        <f t="shared" si="482"/>
        <v>12354706</v>
      </c>
      <c r="F7516" s="10" t="str">
        <f>IFERROR(VLOOKUP(I7516,DATABASE!$N:$O,2,FALSE),"")</f>
        <v>بند كفش</v>
      </c>
      <c r="G7516" s="3" t="s">
        <v>3679</v>
      </c>
      <c r="H7516" s="4">
        <v>12354</v>
      </c>
      <c r="I7516" s="3" t="s">
        <v>1462</v>
      </c>
      <c r="J7516" s="3" t="s">
        <v>450</v>
      </c>
      <c r="K7516" s="5">
        <v>2</v>
      </c>
      <c r="L7516" s="3" t="s">
        <v>3</v>
      </c>
      <c r="M7516" s="3" t="s">
        <v>19</v>
      </c>
      <c r="N7516" s="3" t="s">
        <v>1765</v>
      </c>
      <c r="O7516" s="1">
        <v>706</v>
      </c>
      <c r="P7516" s="4">
        <v>0</v>
      </c>
      <c r="Q7516" s="10">
        <f t="shared" si="479"/>
        <v>706</v>
      </c>
    </row>
    <row r="7517" spans="2:17" ht="20.25" customHeight="1">
      <c r="B7517" s="10" t="str">
        <f t="shared" si="480"/>
        <v>706</v>
      </c>
      <c r="C7517" s="10" t="str">
        <f t="shared" si="481"/>
        <v>1403/10/07706</v>
      </c>
      <c r="D7517" s="10" t="str">
        <f>IFERROR(IF(تحویلی!$E$1="","",IF(NOSA!O7517=تحویلی!$E$1,تحویلی!$E$1&amp;COUNTIF(NOSA!$O$1:O7517,تحویلی!$E$1),"")),"")</f>
        <v/>
      </c>
      <c r="E7517" s="10" t="str">
        <f t="shared" si="482"/>
        <v>12354706</v>
      </c>
      <c r="F7517" s="10" t="str">
        <f>IFERROR(VLOOKUP(I7517,DATABASE!$N:$O,2,FALSE),"")</f>
        <v/>
      </c>
      <c r="G7517" s="3" t="s">
        <v>3679</v>
      </c>
      <c r="H7517" s="4">
        <v>12354</v>
      </c>
      <c r="I7517" s="3" t="s">
        <v>3559</v>
      </c>
      <c r="J7517" s="3" t="s">
        <v>3560</v>
      </c>
      <c r="K7517" s="5">
        <v>1</v>
      </c>
      <c r="L7517" s="3" t="s">
        <v>8</v>
      </c>
      <c r="M7517" s="3" t="s">
        <v>19</v>
      </c>
      <c r="N7517" s="3" t="s">
        <v>1765</v>
      </c>
      <c r="O7517" s="1">
        <v>706</v>
      </c>
      <c r="P7517" s="4">
        <v>1</v>
      </c>
      <c r="Q7517" s="10">
        <f t="shared" si="479"/>
        <v>706</v>
      </c>
    </row>
    <row r="7518" spans="2:17" ht="20.25" customHeight="1">
      <c r="B7518" s="10" t="str">
        <f t="shared" si="480"/>
        <v>194</v>
      </c>
      <c r="C7518" s="10" t="str">
        <f t="shared" si="481"/>
        <v>1403/10/07194</v>
      </c>
      <c r="D7518" s="10" t="str">
        <f>IFERROR(IF(تحویلی!$E$1="","",IF(NOSA!O7518=تحویلی!$E$1,تحویلی!$E$1&amp;COUNTIF(NOSA!$O$1:O7518,تحویلی!$E$1),"")),"")</f>
        <v/>
      </c>
      <c r="E7518" s="10" t="str">
        <f t="shared" si="482"/>
        <v>12355194</v>
      </c>
      <c r="F7518" s="10" t="str">
        <f>IFERROR(VLOOKUP(I7518,DATABASE!$N:$O,2,FALSE),"")</f>
        <v/>
      </c>
      <c r="G7518" s="3" t="s">
        <v>3679</v>
      </c>
      <c r="H7518" s="4">
        <v>12355</v>
      </c>
      <c r="I7518" s="3" t="s">
        <v>3559</v>
      </c>
      <c r="J7518" s="3" t="s">
        <v>3560</v>
      </c>
      <c r="K7518" s="5">
        <v>1</v>
      </c>
      <c r="L7518" s="3" t="s">
        <v>8</v>
      </c>
      <c r="M7518" s="3" t="s">
        <v>19</v>
      </c>
      <c r="N7518" s="3" t="s">
        <v>859</v>
      </c>
      <c r="O7518" s="1">
        <v>194</v>
      </c>
      <c r="P7518" s="4">
        <v>1</v>
      </c>
      <c r="Q7518" s="10">
        <f t="shared" si="479"/>
        <v>194</v>
      </c>
    </row>
    <row r="7519" spans="2:17" ht="20.25" customHeight="1">
      <c r="B7519" s="10" t="str">
        <f t="shared" si="480"/>
        <v>دستكش ضد برش سبك582</v>
      </c>
      <c r="C7519" s="10" t="str">
        <f t="shared" si="481"/>
        <v>دستكش ضد برش سبك1403/10/08582</v>
      </c>
      <c r="D7519" s="10" t="str">
        <f>IFERROR(IF(تحویلی!$E$1="","",IF(NOSA!O7519=تحویلی!$E$1,تحویلی!$E$1&amp;COUNTIF(NOSA!$O$1:O7519,تحویلی!$E$1),"")),"")</f>
        <v/>
      </c>
      <c r="E7519" s="10" t="str">
        <f t="shared" si="482"/>
        <v>12372582</v>
      </c>
      <c r="F7519" s="10" t="str">
        <f>IFERROR(VLOOKUP(I7519,DATABASE!$N:$O,2,FALSE),"")</f>
        <v>دستكش ضد برش سبك</v>
      </c>
      <c r="G7519" s="3" t="s">
        <v>3680</v>
      </c>
      <c r="H7519" s="4">
        <v>12372</v>
      </c>
      <c r="I7519" s="3" t="s">
        <v>1442</v>
      </c>
      <c r="J7519" s="3" t="s">
        <v>22</v>
      </c>
      <c r="K7519" s="5">
        <v>1</v>
      </c>
      <c r="L7519" s="3" t="s">
        <v>3</v>
      </c>
      <c r="M7519" s="3" t="s">
        <v>47</v>
      </c>
      <c r="N7519" s="3" t="s">
        <v>80</v>
      </c>
      <c r="O7519" s="1">
        <v>582</v>
      </c>
      <c r="P7519" s="4">
        <v>1</v>
      </c>
      <c r="Q7519" s="10">
        <f t="shared" si="479"/>
        <v>582</v>
      </c>
    </row>
    <row r="7520" spans="2:17" ht="20.25" customHeight="1">
      <c r="B7520" s="10" t="str">
        <f t="shared" si="480"/>
        <v>دستكش ضد برش سبك892</v>
      </c>
      <c r="C7520" s="10" t="str">
        <f t="shared" si="481"/>
        <v>دستكش ضد برش سبك1403/10/08892</v>
      </c>
      <c r="D7520" s="10" t="str">
        <f>IFERROR(IF(تحویلی!$E$1="","",IF(NOSA!O7520=تحویلی!$E$1,تحویلی!$E$1&amp;COUNTIF(NOSA!$O$1:O7520,تحویلی!$E$1),"")),"")</f>
        <v/>
      </c>
      <c r="E7520" s="10" t="str">
        <f t="shared" si="482"/>
        <v>12373892</v>
      </c>
      <c r="F7520" s="10" t="str">
        <f>IFERROR(VLOOKUP(I7520,DATABASE!$N:$O,2,FALSE),"")</f>
        <v>دستكش ضد برش سبك</v>
      </c>
      <c r="G7520" s="3" t="s">
        <v>3680</v>
      </c>
      <c r="H7520" s="4">
        <v>12373</v>
      </c>
      <c r="I7520" s="3" t="s">
        <v>1442</v>
      </c>
      <c r="J7520" s="3" t="s">
        <v>22</v>
      </c>
      <c r="K7520" s="5">
        <v>1</v>
      </c>
      <c r="L7520" s="3" t="s">
        <v>3</v>
      </c>
      <c r="M7520" s="3" t="s">
        <v>47</v>
      </c>
      <c r="N7520" s="3" t="s">
        <v>3517</v>
      </c>
      <c r="O7520" s="1">
        <v>892</v>
      </c>
      <c r="P7520" s="4">
        <v>1</v>
      </c>
      <c r="Q7520" s="10">
        <f t="shared" si="479"/>
        <v>892</v>
      </c>
    </row>
    <row r="7521" spans="2:17" ht="20.25" customHeight="1">
      <c r="B7521" s="10" t="str">
        <f t="shared" si="480"/>
        <v>دستكش ضد برش سبك773</v>
      </c>
      <c r="C7521" s="10" t="str">
        <f t="shared" si="481"/>
        <v>دستكش ضد برش سبك1403/10/08773</v>
      </c>
      <c r="D7521" s="10" t="str">
        <f>IFERROR(IF(تحویلی!$E$1="","",IF(NOSA!O7521=تحویلی!$E$1,تحویلی!$E$1&amp;COUNTIF(NOSA!$O$1:O7521,تحویلی!$E$1),"")),"")</f>
        <v/>
      </c>
      <c r="E7521" s="10" t="str">
        <f t="shared" si="482"/>
        <v>12383773</v>
      </c>
      <c r="F7521" s="10" t="str">
        <f>IFERROR(VLOOKUP(I7521,DATABASE!$N:$O,2,FALSE),"")</f>
        <v>دستكش ضد برش سبك</v>
      </c>
      <c r="G7521" s="3" t="s">
        <v>3680</v>
      </c>
      <c r="H7521" s="4">
        <v>12383</v>
      </c>
      <c r="I7521" s="3" t="s">
        <v>1442</v>
      </c>
      <c r="J7521" s="3" t="s">
        <v>22</v>
      </c>
      <c r="K7521" s="5">
        <v>1</v>
      </c>
      <c r="L7521" s="3" t="s">
        <v>3</v>
      </c>
      <c r="M7521" s="3" t="s">
        <v>4</v>
      </c>
      <c r="N7521" s="3" t="s">
        <v>1148</v>
      </c>
      <c r="O7521" s="1">
        <v>773</v>
      </c>
      <c r="P7521" s="4">
        <v>1</v>
      </c>
      <c r="Q7521" s="10">
        <f t="shared" si="479"/>
        <v>773</v>
      </c>
    </row>
    <row r="7522" spans="2:17" ht="20.25" customHeight="1">
      <c r="B7522" s="10" t="str">
        <f t="shared" si="480"/>
        <v>دستكش ساق بلند نسوز773</v>
      </c>
      <c r="C7522" s="10" t="str">
        <f t="shared" si="481"/>
        <v>دستكش ساق بلند نسوز1403/10/08773</v>
      </c>
      <c r="D7522" s="10" t="str">
        <f>IFERROR(IF(تحویلی!$E$1="","",IF(NOSA!O7522=تحویلی!$E$1,تحویلی!$E$1&amp;COUNTIF(NOSA!$O$1:O7522,تحویلی!$E$1),"")),"")</f>
        <v/>
      </c>
      <c r="E7522" s="10" t="str">
        <f t="shared" si="482"/>
        <v>12383773</v>
      </c>
      <c r="F7522" s="10" t="str">
        <f>IFERROR(VLOOKUP(I7522,DATABASE!$N:$O,2,FALSE),"")</f>
        <v>دستكش ساق بلند نسوز</v>
      </c>
      <c r="G7522" s="3" t="s">
        <v>3680</v>
      </c>
      <c r="H7522" s="4">
        <v>12383</v>
      </c>
      <c r="I7522" s="3" t="s">
        <v>1461</v>
      </c>
      <c r="J7522" s="3" t="s">
        <v>34</v>
      </c>
      <c r="K7522" s="5">
        <v>1</v>
      </c>
      <c r="L7522" s="3" t="s">
        <v>3</v>
      </c>
      <c r="M7522" s="3" t="s">
        <v>4</v>
      </c>
      <c r="N7522" s="3" t="s">
        <v>1148</v>
      </c>
      <c r="O7522" s="1">
        <v>773</v>
      </c>
      <c r="P7522" s="4">
        <v>1</v>
      </c>
      <c r="Q7522" s="10">
        <f t="shared" si="479"/>
        <v>773</v>
      </c>
    </row>
    <row r="7523" spans="2:17" ht="20.25" customHeight="1">
      <c r="B7523" s="10" t="str">
        <f t="shared" si="480"/>
        <v>دستكش ضد برش سبك739</v>
      </c>
      <c r="C7523" s="10" t="str">
        <f t="shared" si="481"/>
        <v>دستكش ضد برش سبك1403/10/08739</v>
      </c>
      <c r="D7523" s="10" t="str">
        <f>IFERROR(IF(تحویلی!$E$1="","",IF(NOSA!O7523=تحویلی!$E$1,تحویلی!$E$1&amp;COUNTIF(NOSA!$O$1:O7523,تحویلی!$E$1),"")),"")</f>
        <v/>
      </c>
      <c r="E7523" s="10" t="str">
        <f t="shared" si="482"/>
        <v>12385739</v>
      </c>
      <c r="F7523" s="10" t="str">
        <f>IFERROR(VLOOKUP(I7523,DATABASE!$N:$O,2,FALSE),"")</f>
        <v>دستكش ضد برش سبك</v>
      </c>
      <c r="G7523" s="3" t="s">
        <v>3680</v>
      </c>
      <c r="H7523" s="4">
        <v>12385</v>
      </c>
      <c r="I7523" s="3" t="s">
        <v>1442</v>
      </c>
      <c r="J7523" s="3" t="s">
        <v>22</v>
      </c>
      <c r="K7523" s="5">
        <v>1</v>
      </c>
      <c r="L7523" s="3" t="s">
        <v>3</v>
      </c>
      <c r="M7523" s="3" t="s">
        <v>47</v>
      </c>
      <c r="N7523" s="3" t="s">
        <v>1005</v>
      </c>
      <c r="O7523" s="1">
        <v>739</v>
      </c>
      <c r="P7523" s="4">
        <v>1</v>
      </c>
      <c r="Q7523" s="10">
        <f t="shared" si="479"/>
        <v>739</v>
      </c>
    </row>
    <row r="7524" spans="2:17" ht="20.25" customHeight="1">
      <c r="B7524" s="10" t="str">
        <f t="shared" si="480"/>
        <v>دستكش ضد برش سبك841</v>
      </c>
      <c r="C7524" s="10" t="str">
        <f t="shared" si="481"/>
        <v>دستكش ضد برش سبك1403/10/08841</v>
      </c>
      <c r="D7524" s="10" t="str">
        <f>IFERROR(IF(تحویلی!$E$1="","",IF(NOSA!O7524=تحویلی!$E$1,تحویلی!$E$1&amp;COUNTIF(NOSA!$O$1:O7524,تحویلی!$E$1),"")),"")</f>
        <v/>
      </c>
      <c r="E7524" s="10" t="str">
        <f t="shared" si="482"/>
        <v>12385841</v>
      </c>
      <c r="F7524" s="10" t="str">
        <f>IFERROR(VLOOKUP(I7524,DATABASE!$N:$O,2,FALSE),"")</f>
        <v>دستكش ضد برش سبك</v>
      </c>
      <c r="G7524" s="3" t="s">
        <v>3680</v>
      </c>
      <c r="H7524" s="4">
        <v>12385</v>
      </c>
      <c r="I7524" s="3" t="s">
        <v>1442</v>
      </c>
      <c r="J7524" s="3" t="s">
        <v>22</v>
      </c>
      <c r="K7524" s="5">
        <v>1</v>
      </c>
      <c r="L7524" s="3" t="s">
        <v>3</v>
      </c>
      <c r="M7524" s="3" t="s">
        <v>47</v>
      </c>
      <c r="N7524" s="3" t="s">
        <v>2686</v>
      </c>
      <c r="O7524" s="1">
        <v>841</v>
      </c>
      <c r="P7524" s="4">
        <v>1</v>
      </c>
      <c r="Q7524" s="10">
        <f t="shared" si="479"/>
        <v>841</v>
      </c>
    </row>
    <row r="7525" spans="2:17" ht="20.25" customHeight="1">
      <c r="B7525" s="10" t="str">
        <f t="shared" si="480"/>
        <v>پوتين ايمني نسوز938</v>
      </c>
      <c r="C7525" s="10" t="str">
        <f t="shared" si="481"/>
        <v>پوتين ايمني نسوز1403/10/08938</v>
      </c>
      <c r="D7525" s="10" t="str">
        <f>IFERROR(IF(تحویلی!$E$1="","",IF(NOSA!O7525=تحویلی!$E$1,تحویلی!$E$1&amp;COUNTIF(NOSA!$O$1:O7525,تحویلی!$E$1),"")),"")</f>
        <v/>
      </c>
      <c r="E7525" s="10" t="str">
        <f t="shared" si="482"/>
        <v>12391938</v>
      </c>
      <c r="F7525" s="10" t="str">
        <f>IFERROR(VLOOKUP(I7525,DATABASE!$N:$O,2,FALSE),"")</f>
        <v>پوتين ايمني نسوز</v>
      </c>
      <c r="G7525" s="3" t="s">
        <v>3680</v>
      </c>
      <c r="H7525" s="4">
        <v>12391</v>
      </c>
      <c r="I7525" s="3" t="s">
        <v>1631</v>
      </c>
      <c r="J7525" s="3" t="s">
        <v>1632</v>
      </c>
      <c r="K7525" s="5">
        <v>1</v>
      </c>
      <c r="L7525" s="3" t="s">
        <v>3</v>
      </c>
      <c r="M7525" s="3" t="s">
        <v>47</v>
      </c>
      <c r="N7525" s="3" t="s">
        <v>3974</v>
      </c>
      <c r="O7525" s="1">
        <v>938</v>
      </c>
      <c r="P7525" s="4">
        <v>1</v>
      </c>
      <c r="Q7525" s="10">
        <f t="shared" si="479"/>
        <v>938</v>
      </c>
    </row>
    <row r="7526" spans="2:17" ht="20.25" customHeight="1">
      <c r="B7526" s="10" t="str">
        <f t="shared" si="480"/>
        <v>چكمه ايمني نسوز829</v>
      </c>
      <c r="C7526" s="10" t="str">
        <f t="shared" si="481"/>
        <v>چكمه ايمني نسوز1403/10/08829</v>
      </c>
      <c r="D7526" s="10" t="str">
        <f>IFERROR(IF(تحویلی!$E$1="","",IF(NOSA!O7526=تحویلی!$E$1,تحویلی!$E$1&amp;COUNTIF(NOSA!$O$1:O7526,تحویلی!$E$1),"")),"")</f>
        <v/>
      </c>
      <c r="E7526" s="10" t="str">
        <f t="shared" si="482"/>
        <v>12397829</v>
      </c>
      <c r="F7526" s="10" t="str">
        <f>IFERROR(VLOOKUP(I7526,DATABASE!$N:$O,2,FALSE),"")</f>
        <v>چكمه ايمني نسوز</v>
      </c>
      <c r="G7526" s="3" t="s">
        <v>3680</v>
      </c>
      <c r="H7526" s="4">
        <v>12397</v>
      </c>
      <c r="I7526" s="3" t="s">
        <v>1697</v>
      </c>
      <c r="J7526" s="3" t="s">
        <v>1698</v>
      </c>
      <c r="K7526" s="5">
        <v>1</v>
      </c>
      <c r="L7526" s="3" t="s">
        <v>3</v>
      </c>
      <c r="M7526" s="3" t="s">
        <v>4</v>
      </c>
      <c r="N7526" s="3" t="s">
        <v>4074</v>
      </c>
      <c r="O7526" s="1">
        <v>829</v>
      </c>
      <c r="P7526" s="4">
        <v>1</v>
      </c>
      <c r="Q7526" s="10">
        <f t="shared" si="479"/>
        <v>829</v>
      </c>
    </row>
    <row r="7527" spans="2:17" ht="20.25" customHeight="1">
      <c r="B7527" s="10" t="str">
        <f t="shared" si="480"/>
        <v>دستكش ضد برش سبك829</v>
      </c>
      <c r="C7527" s="10" t="str">
        <f t="shared" si="481"/>
        <v>دستكش ضد برش سبك1403/10/08829</v>
      </c>
      <c r="D7527" s="10" t="str">
        <f>IFERROR(IF(تحویلی!$E$1="","",IF(NOSA!O7527=تحویلی!$E$1,تحویلی!$E$1&amp;COUNTIF(NOSA!$O$1:O7527,تحویلی!$E$1),"")),"")</f>
        <v/>
      </c>
      <c r="E7527" s="10" t="str">
        <f t="shared" si="482"/>
        <v>12397829</v>
      </c>
      <c r="F7527" s="10" t="str">
        <f>IFERROR(VLOOKUP(I7527,DATABASE!$N:$O,2,FALSE),"")</f>
        <v>دستكش ضد برش سبك</v>
      </c>
      <c r="G7527" s="3" t="s">
        <v>3680</v>
      </c>
      <c r="H7527" s="4">
        <v>12397</v>
      </c>
      <c r="I7527" s="3" t="s">
        <v>1442</v>
      </c>
      <c r="J7527" s="3" t="s">
        <v>22</v>
      </c>
      <c r="K7527" s="5">
        <v>1</v>
      </c>
      <c r="L7527" s="3" t="s">
        <v>3</v>
      </c>
      <c r="M7527" s="3" t="s">
        <v>4</v>
      </c>
      <c r="N7527" s="3" t="s">
        <v>4074</v>
      </c>
      <c r="O7527" s="1">
        <v>829</v>
      </c>
      <c r="P7527" s="4">
        <v>1</v>
      </c>
      <c r="Q7527" s="10">
        <f t="shared" si="479"/>
        <v>829</v>
      </c>
    </row>
    <row r="7528" spans="2:17" ht="20.25" customHeight="1">
      <c r="B7528" s="10" t="str">
        <f t="shared" si="480"/>
        <v>دستكش ساق بلند نسوز829</v>
      </c>
      <c r="C7528" s="10" t="str">
        <f t="shared" si="481"/>
        <v>دستكش ساق بلند نسوز1403/10/08829</v>
      </c>
      <c r="D7528" s="10" t="str">
        <f>IFERROR(IF(تحویلی!$E$1="","",IF(NOSA!O7528=تحویلی!$E$1,تحویلی!$E$1&amp;COUNTIF(NOSA!$O$1:O7528,تحویلی!$E$1),"")),"")</f>
        <v/>
      </c>
      <c r="E7528" s="10" t="str">
        <f t="shared" si="482"/>
        <v>12397829</v>
      </c>
      <c r="F7528" s="10" t="str">
        <f>IFERROR(VLOOKUP(I7528,DATABASE!$N:$O,2,FALSE),"")</f>
        <v>دستكش ساق بلند نسوز</v>
      </c>
      <c r="G7528" s="3" t="s">
        <v>3680</v>
      </c>
      <c r="H7528" s="4">
        <v>12397</v>
      </c>
      <c r="I7528" s="3" t="s">
        <v>1461</v>
      </c>
      <c r="J7528" s="3" t="s">
        <v>34</v>
      </c>
      <c r="K7528" s="5">
        <v>1</v>
      </c>
      <c r="L7528" s="3" t="s">
        <v>3</v>
      </c>
      <c r="M7528" s="3" t="s">
        <v>4</v>
      </c>
      <c r="N7528" s="3" t="s">
        <v>4074</v>
      </c>
      <c r="O7528" s="1">
        <v>829</v>
      </c>
      <c r="P7528" s="4">
        <v>1</v>
      </c>
      <c r="Q7528" s="10">
        <f t="shared" si="479"/>
        <v>829</v>
      </c>
    </row>
    <row r="7529" spans="2:17" ht="20.25" customHeight="1">
      <c r="B7529" s="10" t="str">
        <f t="shared" si="480"/>
        <v>دستكش ضد برش سبك933</v>
      </c>
      <c r="C7529" s="10" t="str">
        <f t="shared" si="481"/>
        <v>دستكش ضد برش سبك1403/10/09933</v>
      </c>
      <c r="D7529" s="10" t="str">
        <f>IFERROR(IF(تحویلی!$E$1="","",IF(NOSA!O7529=تحویلی!$E$1,تحویلی!$E$1&amp;COUNTIF(NOSA!$O$1:O7529,تحویلی!$E$1),"")),"")</f>
        <v/>
      </c>
      <c r="E7529" s="10" t="str">
        <f t="shared" si="482"/>
        <v>12428933</v>
      </c>
      <c r="F7529" s="10" t="str">
        <f>IFERROR(VLOOKUP(I7529,DATABASE!$N:$O,2,FALSE),"")</f>
        <v>دستكش ضد برش سبك</v>
      </c>
      <c r="G7529" s="3" t="s">
        <v>3681</v>
      </c>
      <c r="H7529" s="3">
        <v>12428</v>
      </c>
      <c r="I7529" s="3" t="s">
        <v>1442</v>
      </c>
      <c r="J7529" s="3" t="s">
        <v>22</v>
      </c>
      <c r="K7529" s="3">
        <v>1</v>
      </c>
      <c r="L7529" s="3" t="s">
        <v>3</v>
      </c>
      <c r="M7529" s="3" t="s">
        <v>47</v>
      </c>
      <c r="N7529" s="3" t="s">
        <v>3548</v>
      </c>
      <c r="O7529" s="1">
        <v>933</v>
      </c>
      <c r="P7529" s="3">
        <v>1</v>
      </c>
      <c r="Q7529" s="10">
        <f t="shared" si="479"/>
        <v>933</v>
      </c>
    </row>
    <row r="7530" spans="2:17" ht="20.25" customHeight="1">
      <c r="B7530" s="10" t="str">
        <f t="shared" si="480"/>
        <v>دستكش ضد برش سبك10003</v>
      </c>
      <c r="C7530" s="10" t="str">
        <f t="shared" si="481"/>
        <v>دستكش ضد برش سبك1403/10/0910003</v>
      </c>
      <c r="D7530" s="10" t="str">
        <f>IFERROR(IF(تحویلی!$E$1="","",IF(NOSA!O7530=تحویلی!$E$1,تحویلی!$E$1&amp;COUNTIF(NOSA!$O$1:O7530,تحویلی!$E$1),"")),"")</f>
        <v/>
      </c>
      <c r="E7530" s="10" t="str">
        <f t="shared" si="482"/>
        <v>1243210003</v>
      </c>
      <c r="F7530" s="10" t="str">
        <f>IFERROR(VLOOKUP(I7530,DATABASE!$N:$O,2,FALSE),"")</f>
        <v>دستكش ضد برش سبك</v>
      </c>
      <c r="G7530" s="3" t="s">
        <v>3681</v>
      </c>
      <c r="H7530" s="3">
        <v>12432</v>
      </c>
      <c r="I7530" s="3" t="s">
        <v>1442</v>
      </c>
      <c r="J7530" s="3" t="s">
        <v>22</v>
      </c>
      <c r="K7530" s="3">
        <v>1</v>
      </c>
      <c r="L7530" s="3" t="s">
        <v>3</v>
      </c>
      <c r="M7530" s="3" t="s">
        <v>9</v>
      </c>
      <c r="N7530" s="3" t="s">
        <v>4075</v>
      </c>
      <c r="O7530" s="1">
        <v>10003</v>
      </c>
      <c r="P7530" s="3">
        <v>1</v>
      </c>
      <c r="Q7530" s="10">
        <f t="shared" si="479"/>
        <v>10003</v>
      </c>
    </row>
    <row r="7531" spans="2:17" ht="20.25" customHeight="1">
      <c r="B7531" s="10" t="str">
        <f t="shared" si="480"/>
        <v>لباس كار جين- شلوار843</v>
      </c>
      <c r="C7531" s="10" t="str">
        <f t="shared" si="481"/>
        <v>لباس كار جين- شلوار1403/10/09843</v>
      </c>
      <c r="D7531" s="10" t="str">
        <f>IFERROR(IF(تحویلی!$E$1="","",IF(NOSA!O7531=تحویلی!$E$1,تحویلی!$E$1&amp;COUNTIF(NOSA!$O$1:O7531,تحویلی!$E$1),"")),"")</f>
        <v/>
      </c>
      <c r="E7531" s="10" t="str">
        <f t="shared" si="482"/>
        <v>12434843</v>
      </c>
      <c r="F7531" s="10" t="str">
        <f>IFERROR(VLOOKUP(I7531,DATABASE!$N:$O,2,FALSE),"")</f>
        <v>لباس كار جين- شلوار</v>
      </c>
      <c r="G7531" s="3" t="s">
        <v>3681</v>
      </c>
      <c r="H7531" s="3">
        <v>12434</v>
      </c>
      <c r="I7531" s="3" t="s">
        <v>1515</v>
      </c>
      <c r="J7531" s="3" t="s">
        <v>2736</v>
      </c>
      <c r="K7531" s="3">
        <v>1</v>
      </c>
      <c r="L7531" s="3" t="s">
        <v>8</v>
      </c>
      <c r="M7531" s="3" t="s">
        <v>47</v>
      </c>
      <c r="N7531" s="3" t="s">
        <v>2682</v>
      </c>
      <c r="O7531" s="1">
        <v>843</v>
      </c>
      <c r="P7531" s="3">
        <v>1</v>
      </c>
      <c r="Q7531" s="10">
        <f t="shared" ref="Q7531:Q7594" si="483">VALUE(O7531)</f>
        <v>843</v>
      </c>
    </row>
    <row r="7532" spans="2:17" ht="20.25" customHeight="1">
      <c r="B7532" s="10" t="str">
        <f t="shared" si="480"/>
        <v>چكمه ايمني نسوز86</v>
      </c>
      <c r="C7532" s="10" t="str">
        <f t="shared" si="481"/>
        <v>چكمه ايمني نسوز1403/10/0986</v>
      </c>
      <c r="D7532" s="10" t="str">
        <f>IFERROR(IF(تحویلی!$E$1="","",IF(NOSA!O7532=تحویلی!$E$1,تحویلی!$E$1&amp;COUNTIF(NOSA!$O$1:O7532,تحویلی!$E$1),"")),"")</f>
        <v/>
      </c>
      <c r="E7532" s="10" t="str">
        <f t="shared" si="482"/>
        <v>1244486</v>
      </c>
      <c r="F7532" s="10" t="str">
        <f>IFERROR(VLOOKUP(I7532,DATABASE!$N:$O,2,FALSE),"")</f>
        <v>چكمه ايمني نسوز</v>
      </c>
      <c r="G7532" s="3" t="s">
        <v>3681</v>
      </c>
      <c r="H7532" s="3">
        <v>12444</v>
      </c>
      <c r="I7532" s="3" t="s">
        <v>1666</v>
      </c>
      <c r="J7532" s="3" t="s">
        <v>1667</v>
      </c>
      <c r="K7532" s="3">
        <v>1</v>
      </c>
      <c r="L7532" s="3" t="s">
        <v>3</v>
      </c>
      <c r="M7532" s="3" t="s">
        <v>4</v>
      </c>
      <c r="N7532" s="3" t="s">
        <v>105</v>
      </c>
      <c r="O7532" s="1">
        <v>86</v>
      </c>
      <c r="P7532" s="3">
        <v>1</v>
      </c>
      <c r="Q7532" s="10">
        <f t="shared" si="483"/>
        <v>86</v>
      </c>
    </row>
    <row r="7533" spans="2:17" ht="20.25" customHeight="1">
      <c r="B7533" s="10" t="str">
        <f t="shared" si="480"/>
        <v>دستكش ضد برش سبك769</v>
      </c>
      <c r="C7533" s="10" t="str">
        <f t="shared" si="481"/>
        <v>دستكش ضد برش سبك1403/10/09769</v>
      </c>
      <c r="D7533" s="10" t="str">
        <f>IFERROR(IF(تحویلی!$E$1="","",IF(NOSA!O7533=تحویلی!$E$1,تحویلی!$E$1&amp;COUNTIF(NOSA!$O$1:O7533,تحویلی!$E$1),"")),"")</f>
        <v/>
      </c>
      <c r="E7533" s="10" t="str">
        <f t="shared" si="482"/>
        <v>12445769</v>
      </c>
      <c r="F7533" s="10" t="str">
        <f>IFERROR(VLOOKUP(I7533,DATABASE!$N:$O,2,FALSE),"")</f>
        <v>دستكش ضد برش سبك</v>
      </c>
      <c r="G7533" s="3" t="s">
        <v>3681</v>
      </c>
      <c r="H7533" s="3">
        <v>12445</v>
      </c>
      <c r="I7533" s="3" t="s">
        <v>1442</v>
      </c>
      <c r="J7533" s="3" t="s">
        <v>22</v>
      </c>
      <c r="K7533" s="3">
        <v>1</v>
      </c>
      <c r="L7533" s="3" t="s">
        <v>3</v>
      </c>
      <c r="M7533" s="3" t="s">
        <v>43</v>
      </c>
      <c r="N7533" s="3" t="s">
        <v>1102</v>
      </c>
      <c r="O7533" s="1">
        <v>769</v>
      </c>
      <c r="P7533" s="3">
        <v>1</v>
      </c>
      <c r="Q7533" s="10">
        <f t="shared" si="483"/>
        <v>769</v>
      </c>
    </row>
    <row r="7534" spans="2:17" ht="20.25" customHeight="1">
      <c r="B7534" s="10" t="str">
        <f t="shared" si="480"/>
        <v>دستكش ضد برش سبك427</v>
      </c>
      <c r="C7534" s="10" t="str">
        <f t="shared" si="481"/>
        <v>دستكش ضد برش سبك1403/10/09427</v>
      </c>
      <c r="D7534" s="10" t="str">
        <f>IFERROR(IF(تحویلی!$E$1="","",IF(NOSA!O7534=تحویلی!$E$1,تحویلی!$E$1&amp;COUNTIF(NOSA!$O$1:O7534,تحویلی!$E$1),"")),"")</f>
        <v/>
      </c>
      <c r="E7534" s="10" t="str">
        <f t="shared" si="482"/>
        <v>12449427</v>
      </c>
      <c r="F7534" s="10" t="str">
        <f>IFERROR(VLOOKUP(I7534,DATABASE!$N:$O,2,FALSE),"")</f>
        <v>دستكش ضد برش سبك</v>
      </c>
      <c r="G7534" s="3" t="s">
        <v>3681</v>
      </c>
      <c r="H7534" s="3">
        <v>12449</v>
      </c>
      <c r="I7534" s="3" t="s">
        <v>1442</v>
      </c>
      <c r="J7534" s="3" t="s">
        <v>22</v>
      </c>
      <c r="K7534" s="3">
        <v>1</v>
      </c>
      <c r="L7534" s="3" t="s">
        <v>3</v>
      </c>
      <c r="M7534" s="3" t="s">
        <v>9</v>
      </c>
      <c r="N7534" s="3" t="s">
        <v>23</v>
      </c>
      <c r="O7534" s="1">
        <v>427</v>
      </c>
      <c r="P7534" s="3">
        <v>1</v>
      </c>
      <c r="Q7534" s="10">
        <f t="shared" si="483"/>
        <v>427</v>
      </c>
    </row>
    <row r="7535" spans="2:17" ht="20.25" customHeight="1">
      <c r="B7535" s="10" t="str">
        <f t="shared" si="480"/>
        <v>چكمه ايمني نسوز891</v>
      </c>
      <c r="C7535" s="10" t="str">
        <f t="shared" si="481"/>
        <v>چكمه ايمني نسوز1403/10/10891</v>
      </c>
      <c r="D7535" s="10" t="str">
        <f>IFERROR(IF(تحویلی!$E$1="","",IF(NOSA!O7535=تحویلی!$E$1,تحویلی!$E$1&amp;COUNTIF(NOSA!$O$1:O7535,تحویلی!$E$1),"")),"")</f>
        <v/>
      </c>
      <c r="E7535" s="10" t="str">
        <f t="shared" si="482"/>
        <v>12451891</v>
      </c>
      <c r="F7535" s="10" t="str">
        <f>IFERROR(VLOOKUP(I7535,DATABASE!$N:$O,2,FALSE),"")</f>
        <v>چكمه ايمني نسوز</v>
      </c>
      <c r="G7535" s="3" t="s">
        <v>3682</v>
      </c>
      <c r="H7535" s="4">
        <v>12451</v>
      </c>
      <c r="I7535" s="3" t="s">
        <v>1697</v>
      </c>
      <c r="J7535" s="3" t="s">
        <v>1698</v>
      </c>
      <c r="K7535" s="5">
        <v>1</v>
      </c>
      <c r="L7535" s="3" t="s">
        <v>3</v>
      </c>
      <c r="M7535" s="3" t="s">
        <v>4</v>
      </c>
      <c r="N7535" s="3" t="s">
        <v>272</v>
      </c>
      <c r="O7535" s="1">
        <v>891</v>
      </c>
      <c r="P7535" s="4">
        <v>1</v>
      </c>
      <c r="Q7535" s="10">
        <f t="shared" si="483"/>
        <v>891</v>
      </c>
    </row>
    <row r="7536" spans="2:17" ht="20.25" customHeight="1">
      <c r="B7536" s="10" t="str">
        <f t="shared" si="480"/>
        <v>دستكش ضد برش سبك149</v>
      </c>
      <c r="C7536" s="10" t="str">
        <f t="shared" si="481"/>
        <v>دستكش ضد برش سبك1403/10/10149</v>
      </c>
      <c r="D7536" s="10" t="str">
        <f>IFERROR(IF(تحویلی!$E$1="","",IF(NOSA!O7536=تحویلی!$E$1,تحویلی!$E$1&amp;COUNTIF(NOSA!$O$1:O7536,تحویلی!$E$1),"")),"")</f>
        <v/>
      </c>
      <c r="E7536" s="10" t="str">
        <f t="shared" si="482"/>
        <v>12452149</v>
      </c>
      <c r="F7536" s="10" t="str">
        <f>IFERROR(VLOOKUP(I7536,DATABASE!$N:$O,2,FALSE),"")</f>
        <v>دستكش ضد برش سبك</v>
      </c>
      <c r="G7536" s="3" t="s">
        <v>3682</v>
      </c>
      <c r="H7536" s="4">
        <v>12452</v>
      </c>
      <c r="I7536" s="3" t="s">
        <v>1442</v>
      </c>
      <c r="J7536" s="3" t="s">
        <v>22</v>
      </c>
      <c r="K7536" s="5">
        <v>1</v>
      </c>
      <c r="L7536" s="3" t="s">
        <v>3</v>
      </c>
      <c r="M7536" s="3" t="s">
        <v>4</v>
      </c>
      <c r="N7536" s="3" t="s">
        <v>897</v>
      </c>
      <c r="O7536" s="1">
        <v>149</v>
      </c>
      <c r="P7536" s="4">
        <v>1</v>
      </c>
      <c r="Q7536" s="10">
        <f t="shared" si="483"/>
        <v>149</v>
      </c>
    </row>
    <row r="7537" spans="2:17" ht="20.25" customHeight="1">
      <c r="B7537" s="10" t="str">
        <f t="shared" si="480"/>
        <v>دستكش ضد برش سبك869</v>
      </c>
      <c r="C7537" s="10" t="str">
        <f t="shared" si="481"/>
        <v>دستكش ضد برش سبك1403/10/10869</v>
      </c>
      <c r="D7537" s="10" t="str">
        <f>IFERROR(IF(تحویلی!$E$1="","",IF(NOSA!O7537=تحویلی!$E$1,تحویلی!$E$1&amp;COUNTIF(NOSA!$O$1:O7537,تحویلی!$E$1),"")),"")</f>
        <v/>
      </c>
      <c r="E7537" s="10" t="str">
        <f t="shared" si="482"/>
        <v>12486869</v>
      </c>
      <c r="F7537" s="10" t="str">
        <f>IFERROR(VLOOKUP(I7537,DATABASE!$N:$O,2,FALSE),"")</f>
        <v>دستكش ضد برش سبك</v>
      </c>
      <c r="G7537" s="3" t="s">
        <v>3682</v>
      </c>
      <c r="H7537" s="4">
        <v>12486</v>
      </c>
      <c r="I7537" s="3" t="s">
        <v>1442</v>
      </c>
      <c r="J7537" s="3" t="s">
        <v>22</v>
      </c>
      <c r="K7537" s="5">
        <v>1</v>
      </c>
      <c r="L7537" s="3" t="s">
        <v>3</v>
      </c>
      <c r="M7537" s="3" t="s">
        <v>19</v>
      </c>
      <c r="N7537" s="3" t="s">
        <v>3327</v>
      </c>
      <c r="O7537" s="1">
        <v>869</v>
      </c>
      <c r="P7537" s="4">
        <v>1</v>
      </c>
      <c r="Q7537" s="10">
        <f t="shared" si="483"/>
        <v>869</v>
      </c>
    </row>
    <row r="7538" spans="2:17" ht="20.25" customHeight="1">
      <c r="B7538" s="10" t="str">
        <f t="shared" si="480"/>
        <v>دستكش ضد برش سبك947</v>
      </c>
      <c r="C7538" s="10" t="str">
        <f t="shared" si="481"/>
        <v>دستكش ضد برش سبك1403/10/10947</v>
      </c>
      <c r="D7538" s="10" t="str">
        <f>IFERROR(IF(تحویلی!$E$1="","",IF(NOSA!O7538=تحویلی!$E$1,تحویلی!$E$1&amp;COUNTIF(NOSA!$O$1:O7538,تحویلی!$E$1),"")),"")</f>
        <v/>
      </c>
      <c r="E7538" s="10" t="str">
        <f t="shared" si="482"/>
        <v>12487947</v>
      </c>
      <c r="F7538" s="10" t="str">
        <f>IFERROR(VLOOKUP(I7538,DATABASE!$N:$O,2,FALSE),"")</f>
        <v>دستكش ضد برش سبك</v>
      </c>
      <c r="G7538" s="3" t="s">
        <v>3682</v>
      </c>
      <c r="H7538" s="4">
        <v>12487</v>
      </c>
      <c r="I7538" s="3" t="s">
        <v>1442</v>
      </c>
      <c r="J7538" s="3" t="s">
        <v>22</v>
      </c>
      <c r="K7538" s="5">
        <v>1</v>
      </c>
      <c r="L7538" s="3" t="s">
        <v>3</v>
      </c>
      <c r="M7538" s="3" t="s">
        <v>47</v>
      </c>
      <c r="N7538" s="3" t="s">
        <v>4076</v>
      </c>
      <c r="O7538" s="1">
        <v>947</v>
      </c>
      <c r="P7538" s="4">
        <v>1</v>
      </c>
      <c r="Q7538" s="10">
        <f t="shared" si="483"/>
        <v>947</v>
      </c>
    </row>
    <row r="7539" spans="2:17" ht="20.25" customHeight="1">
      <c r="B7539" s="10" t="str">
        <f t="shared" si="480"/>
        <v>دستكش ساق بلند نسوز130</v>
      </c>
      <c r="C7539" s="10" t="str">
        <f t="shared" si="481"/>
        <v>دستكش ساق بلند نسوز1403/10/10130</v>
      </c>
      <c r="D7539" s="10" t="str">
        <f>IFERROR(IF(تحویلی!$E$1="","",IF(NOSA!O7539=تحویلی!$E$1,تحویلی!$E$1&amp;COUNTIF(NOSA!$O$1:O7539,تحویلی!$E$1),"")),"")</f>
        <v/>
      </c>
      <c r="E7539" s="10" t="str">
        <f t="shared" si="482"/>
        <v>12491130</v>
      </c>
      <c r="F7539" s="10" t="str">
        <f>IFERROR(VLOOKUP(I7539,DATABASE!$N:$O,2,FALSE),"")</f>
        <v>دستكش ساق بلند نسوز</v>
      </c>
      <c r="G7539" s="3" t="s">
        <v>3682</v>
      </c>
      <c r="H7539" s="4">
        <v>12491</v>
      </c>
      <c r="I7539" s="3" t="s">
        <v>1461</v>
      </c>
      <c r="J7539" s="3" t="s">
        <v>34</v>
      </c>
      <c r="K7539" s="5">
        <v>1</v>
      </c>
      <c r="L7539" s="3" t="s">
        <v>3</v>
      </c>
      <c r="M7539" s="3" t="s">
        <v>19</v>
      </c>
      <c r="N7539" s="3" t="s">
        <v>253</v>
      </c>
      <c r="O7539" s="1">
        <v>130</v>
      </c>
      <c r="P7539" s="4">
        <v>1</v>
      </c>
      <c r="Q7539" s="10">
        <f t="shared" si="483"/>
        <v>130</v>
      </c>
    </row>
    <row r="7540" spans="2:17" ht="20.25" customHeight="1">
      <c r="B7540" s="10" t="str">
        <f t="shared" si="480"/>
        <v>130</v>
      </c>
      <c r="C7540" s="10" t="str">
        <f t="shared" si="481"/>
        <v>1403/10/10130</v>
      </c>
      <c r="D7540" s="10" t="str">
        <f>IFERROR(IF(تحویلی!$E$1="","",IF(NOSA!O7540=تحویلی!$E$1,تحویلی!$E$1&amp;COUNTIF(NOSA!$O$1:O7540,تحویلی!$E$1),"")),"")</f>
        <v/>
      </c>
      <c r="E7540" s="10" t="str">
        <f t="shared" si="482"/>
        <v>12491130</v>
      </c>
      <c r="F7540" s="10" t="str">
        <f>IFERROR(VLOOKUP(I7540,DATABASE!$N:$O,2,FALSE),"")</f>
        <v/>
      </c>
      <c r="G7540" s="3" t="s">
        <v>3682</v>
      </c>
      <c r="H7540" s="4">
        <v>12491</v>
      </c>
      <c r="I7540" s="3" t="s">
        <v>2699</v>
      </c>
      <c r="J7540" s="3" t="s">
        <v>7</v>
      </c>
      <c r="K7540" s="5">
        <v>1</v>
      </c>
      <c r="L7540" s="3" t="s">
        <v>8</v>
      </c>
      <c r="M7540" s="3" t="s">
        <v>19</v>
      </c>
      <c r="N7540" s="3" t="s">
        <v>253</v>
      </c>
      <c r="O7540" s="1">
        <v>130</v>
      </c>
      <c r="P7540" s="4">
        <v>1</v>
      </c>
      <c r="Q7540" s="10">
        <f t="shared" si="483"/>
        <v>130</v>
      </c>
    </row>
    <row r="7541" spans="2:17" ht="20.25" customHeight="1">
      <c r="B7541" s="10" t="str">
        <f t="shared" si="480"/>
        <v>لباس كار نسوز(بلوز و شلوار)768</v>
      </c>
      <c r="C7541" s="10" t="str">
        <f t="shared" si="481"/>
        <v>لباس كار نسوز(بلوز و شلوار)1403/10/10768</v>
      </c>
      <c r="D7541" s="10" t="str">
        <f>IFERROR(IF(تحویلی!$E$1="","",IF(NOSA!O7541=تحویلی!$E$1,تحویلی!$E$1&amp;COUNTIF(NOSA!$O$1:O7541,تحویلی!$E$1),"")),"")</f>
        <v/>
      </c>
      <c r="E7541" s="10" t="str">
        <f t="shared" si="482"/>
        <v>12496768</v>
      </c>
      <c r="F7541" s="10" t="str">
        <f>IFERROR(VLOOKUP(I7541,DATABASE!$N:$O,2,FALSE),"")</f>
        <v>لباس كار نسوز(بلوز و شلوار)</v>
      </c>
      <c r="G7541" s="3" t="s">
        <v>3682</v>
      </c>
      <c r="H7541" s="4">
        <v>12496</v>
      </c>
      <c r="I7541" s="3" t="s">
        <v>1751</v>
      </c>
      <c r="J7541" s="3" t="s">
        <v>1752</v>
      </c>
      <c r="K7541" s="5">
        <v>1</v>
      </c>
      <c r="L7541" s="3" t="s">
        <v>28</v>
      </c>
      <c r="M7541" s="3" t="s">
        <v>25</v>
      </c>
      <c r="N7541" s="3" t="s">
        <v>1099</v>
      </c>
      <c r="O7541" s="1">
        <v>768</v>
      </c>
      <c r="P7541" s="4">
        <v>1</v>
      </c>
      <c r="Q7541" s="10">
        <f t="shared" si="483"/>
        <v>768</v>
      </c>
    </row>
    <row r="7542" spans="2:17" ht="20.25" customHeight="1">
      <c r="B7542" s="10" t="str">
        <f t="shared" si="480"/>
        <v>دستكش ضد برش سبك221</v>
      </c>
      <c r="C7542" s="10" t="str">
        <f t="shared" si="481"/>
        <v>دستكش ضد برش سبك1403/10/10221</v>
      </c>
      <c r="D7542" s="10" t="str">
        <f>IFERROR(IF(تحویلی!$E$1="","",IF(NOSA!O7542=تحویلی!$E$1,تحویلی!$E$1&amp;COUNTIF(NOSA!$O$1:O7542,تحویلی!$E$1),"")),"")</f>
        <v/>
      </c>
      <c r="E7542" s="10" t="str">
        <f t="shared" si="482"/>
        <v>12505221</v>
      </c>
      <c r="F7542" s="10" t="str">
        <f>IFERROR(VLOOKUP(I7542,DATABASE!$N:$O,2,FALSE),"")</f>
        <v>دستكش ضد برش سبك</v>
      </c>
      <c r="G7542" s="3" t="s">
        <v>3682</v>
      </c>
      <c r="H7542" s="4">
        <v>12505</v>
      </c>
      <c r="I7542" s="3" t="s">
        <v>1442</v>
      </c>
      <c r="J7542" s="3" t="s">
        <v>22</v>
      </c>
      <c r="K7542" s="5">
        <v>1</v>
      </c>
      <c r="L7542" s="3" t="s">
        <v>3</v>
      </c>
      <c r="M7542" s="3" t="s">
        <v>9</v>
      </c>
      <c r="N7542" s="3" t="s">
        <v>2703</v>
      </c>
      <c r="O7542" s="1">
        <v>221</v>
      </c>
      <c r="P7542" s="4">
        <v>1</v>
      </c>
      <c r="Q7542" s="10">
        <f t="shared" si="483"/>
        <v>221</v>
      </c>
    </row>
    <row r="7543" spans="2:17" ht="20.25" customHeight="1">
      <c r="B7543" s="10" t="str">
        <f t="shared" si="480"/>
        <v>دستكش كف دوبل چرمي552</v>
      </c>
      <c r="C7543" s="10" t="str">
        <f t="shared" si="481"/>
        <v>دستكش كف دوبل چرمي1403/10/10552</v>
      </c>
      <c r="D7543" s="10" t="str">
        <f>IFERROR(IF(تحویلی!$E$1="","",IF(NOSA!O7543=تحویلی!$E$1,تحویلی!$E$1&amp;COUNTIF(NOSA!$O$1:O7543,تحویلی!$E$1),"")),"")</f>
        <v>55229</v>
      </c>
      <c r="E7543" s="10" t="str">
        <f t="shared" si="482"/>
        <v>12507552</v>
      </c>
      <c r="F7543" s="10" t="str">
        <f>IFERROR(VLOOKUP(I7543,DATABASE!$N:$O,2,FALSE),"")</f>
        <v>دستكش كف دوبل چرمي</v>
      </c>
      <c r="G7543" s="3" t="s">
        <v>3682</v>
      </c>
      <c r="H7543" s="4">
        <v>12507</v>
      </c>
      <c r="I7543" s="3" t="s">
        <v>1683</v>
      </c>
      <c r="J7543" s="3" t="s">
        <v>1684</v>
      </c>
      <c r="K7543" s="5">
        <v>1</v>
      </c>
      <c r="L7543" s="3" t="s">
        <v>3</v>
      </c>
      <c r="M7543" s="3" t="s">
        <v>25</v>
      </c>
      <c r="N7543" s="3" t="s">
        <v>3502</v>
      </c>
      <c r="O7543" s="1">
        <v>552</v>
      </c>
      <c r="P7543" s="4">
        <v>1</v>
      </c>
      <c r="Q7543" s="10">
        <f t="shared" si="483"/>
        <v>552</v>
      </c>
    </row>
    <row r="7544" spans="2:17" ht="20.25" customHeight="1">
      <c r="B7544" s="10" t="str">
        <f t="shared" si="480"/>
        <v>لباس زير زمستاني- بلوز و شلوار386</v>
      </c>
      <c r="C7544" s="10" t="str">
        <f t="shared" si="481"/>
        <v>لباس زير زمستاني- بلوز و شلوار1403/10/11386</v>
      </c>
      <c r="D7544" s="10" t="str">
        <f>IFERROR(IF(تحویلی!$E$1="","",IF(NOSA!O7544=تحویلی!$E$1,تحویلی!$E$1&amp;COUNTIF(NOSA!$O$1:O7544,تحویلی!$E$1),"")),"")</f>
        <v/>
      </c>
      <c r="E7544" s="10" t="str">
        <f t="shared" si="482"/>
        <v>12519386</v>
      </c>
      <c r="F7544" s="10" t="str">
        <f>IFERROR(VLOOKUP(I7544,DATABASE!$N:$O,2,FALSE),"")</f>
        <v>لباس زير زمستاني- بلوز و شلوار</v>
      </c>
      <c r="G7544" s="3" t="s">
        <v>3683</v>
      </c>
      <c r="H7544" s="4">
        <v>12519</v>
      </c>
      <c r="I7544" s="3" t="s">
        <v>2361</v>
      </c>
      <c r="J7544" s="3" t="s">
        <v>2826</v>
      </c>
      <c r="K7544" s="5">
        <v>1</v>
      </c>
      <c r="L7544" s="3" t="s">
        <v>28</v>
      </c>
      <c r="M7544" s="3" t="s">
        <v>47</v>
      </c>
      <c r="N7544" s="3" t="s">
        <v>1371</v>
      </c>
      <c r="O7544" s="1">
        <v>386</v>
      </c>
      <c r="P7544" s="4">
        <v>0</v>
      </c>
      <c r="Q7544" s="10">
        <f t="shared" si="483"/>
        <v>386</v>
      </c>
    </row>
    <row r="7545" spans="2:17" ht="20.25" customHeight="1">
      <c r="B7545" s="10" t="str">
        <f t="shared" si="480"/>
        <v>چكمه ايمني نسوز624</v>
      </c>
      <c r="C7545" s="10" t="str">
        <f t="shared" si="481"/>
        <v>چكمه ايمني نسوز1403/10/11624</v>
      </c>
      <c r="D7545" s="10" t="str">
        <f>IFERROR(IF(تحویلی!$E$1="","",IF(NOSA!O7545=تحویلی!$E$1,تحویلی!$E$1&amp;COUNTIF(NOSA!$O$1:O7545,تحویلی!$E$1),"")),"")</f>
        <v/>
      </c>
      <c r="E7545" s="10" t="str">
        <f t="shared" si="482"/>
        <v>12520624</v>
      </c>
      <c r="F7545" s="10" t="str">
        <f>IFERROR(VLOOKUP(I7545,DATABASE!$N:$O,2,FALSE),"")</f>
        <v>چكمه ايمني نسوز</v>
      </c>
      <c r="G7545" s="3" t="s">
        <v>3683</v>
      </c>
      <c r="H7545" s="4">
        <v>12520</v>
      </c>
      <c r="I7545" s="3" t="s">
        <v>1666</v>
      </c>
      <c r="J7545" s="3" t="s">
        <v>1667</v>
      </c>
      <c r="K7545" s="5">
        <v>1</v>
      </c>
      <c r="L7545" s="3" t="s">
        <v>3</v>
      </c>
      <c r="M7545" s="3" t="s">
        <v>25</v>
      </c>
      <c r="N7545" s="3" t="s">
        <v>226</v>
      </c>
      <c r="O7545" s="1">
        <v>624</v>
      </c>
      <c r="P7545" s="4">
        <v>1</v>
      </c>
      <c r="Q7545" s="10">
        <f t="shared" si="483"/>
        <v>624</v>
      </c>
    </row>
    <row r="7546" spans="2:17" ht="20.25" customHeight="1">
      <c r="B7546" s="10" t="str">
        <f t="shared" si="480"/>
        <v>لباس كار ديرسوز(بلوز و شلوار)624</v>
      </c>
      <c r="C7546" s="10" t="str">
        <f t="shared" si="481"/>
        <v>لباس كار ديرسوز(بلوز و شلوار)1403/10/11624</v>
      </c>
      <c r="D7546" s="10" t="str">
        <f>IFERROR(IF(تحویلی!$E$1="","",IF(NOSA!O7546=تحویلی!$E$1,تحویلی!$E$1&amp;COUNTIF(NOSA!$O$1:O7546,تحویلی!$E$1),"")),"")</f>
        <v/>
      </c>
      <c r="E7546" s="10" t="str">
        <f t="shared" si="482"/>
        <v>12520624</v>
      </c>
      <c r="F7546" s="10" t="str">
        <f>IFERROR(VLOOKUP(I7546,DATABASE!$N:$O,2,FALSE),"")</f>
        <v>لباس كار ديرسوز(بلوز و شلوار)</v>
      </c>
      <c r="G7546" s="3" t="s">
        <v>3683</v>
      </c>
      <c r="H7546" s="4">
        <v>12520</v>
      </c>
      <c r="I7546" s="3" t="s">
        <v>1629</v>
      </c>
      <c r="J7546" s="3" t="s">
        <v>1630</v>
      </c>
      <c r="K7546" s="5">
        <v>1</v>
      </c>
      <c r="L7546" s="3" t="s">
        <v>28</v>
      </c>
      <c r="M7546" s="3" t="s">
        <v>25</v>
      </c>
      <c r="N7546" s="3" t="s">
        <v>226</v>
      </c>
      <c r="O7546" s="1">
        <v>624</v>
      </c>
      <c r="P7546" s="4">
        <v>0</v>
      </c>
      <c r="Q7546" s="10">
        <f t="shared" si="483"/>
        <v>624</v>
      </c>
    </row>
    <row r="7547" spans="2:17" ht="20.25" customHeight="1">
      <c r="B7547" s="10" t="str">
        <f t="shared" si="480"/>
        <v>پارچه چرم مقاوم به حرارت624</v>
      </c>
      <c r="C7547" s="10" t="str">
        <f t="shared" si="481"/>
        <v>پارچه چرم مقاوم به حرارت1403/10/11624</v>
      </c>
      <c r="D7547" s="10" t="str">
        <f>IFERROR(IF(تحویلی!$E$1="","",IF(NOSA!O7547=تحویلی!$E$1,تحویلی!$E$1&amp;COUNTIF(NOSA!$O$1:O7547,تحویلی!$E$1),"")),"")</f>
        <v/>
      </c>
      <c r="E7547" s="10" t="str">
        <f t="shared" si="482"/>
        <v>12520624</v>
      </c>
      <c r="F7547" s="10" t="str">
        <f>IFERROR(VLOOKUP(I7547,DATABASE!$N:$O,2,FALSE),"")</f>
        <v>پارچه چرم مقاوم به حرارت</v>
      </c>
      <c r="G7547" s="3" t="s">
        <v>3683</v>
      </c>
      <c r="H7547" s="4">
        <v>12520</v>
      </c>
      <c r="I7547" s="3" t="s">
        <v>2327</v>
      </c>
      <c r="J7547" s="3" t="s">
        <v>2169</v>
      </c>
      <c r="K7547" s="217">
        <v>2.5</v>
      </c>
      <c r="L7547" s="3" t="s">
        <v>96</v>
      </c>
      <c r="M7547" s="3" t="s">
        <v>25</v>
      </c>
      <c r="N7547" s="3" t="s">
        <v>226</v>
      </c>
      <c r="O7547" s="1">
        <v>624</v>
      </c>
      <c r="P7547" s="4">
        <v>0</v>
      </c>
      <c r="Q7547" s="10">
        <f t="shared" si="483"/>
        <v>624</v>
      </c>
    </row>
    <row r="7548" spans="2:17" ht="20.25" customHeight="1">
      <c r="B7548" s="10" t="str">
        <f t="shared" si="480"/>
        <v>دستكش ضد برش سبك827</v>
      </c>
      <c r="C7548" s="10" t="str">
        <f t="shared" si="481"/>
        <v>دستكش ضد برش سبك1403/09/25827</v>
      </c>
      <c r="D7548" s="10" t="str">
        <f>IFERROR(IF(تحویلی!$E$1="","",IF(NOSA!O7548=تحویلی!$E$1,تحویلی!$E$1&amp;COUNTIF(NOSA!$O$1:O7548,تحویلی!$E$1),"")),"")</f>
        <v/>
      </c>
      <c r="E7548" s="10" t="str">
        <f t="shared" si="482"/>
        <v>11692827</v>
      </c>
      <c r="F7548" s="10" t="str">
        <f>IFERROR(VLOOKUP(I7548,DATABASE!$N:$O,2,FALSE),"")</f>
        <v>دستكش ضد برش سبك</v>
      </c>
      <c r="G7548" s="3" t="s">
        <v>3667</v>
      </c>
      <c r="H7548" s="4">
        <v>11692</v>
      </c>
      <c r="I7548" s="3" t="s">
        <v>1442</v>
      </c>
      <c r="J7548" s="3" t="s">
        <v>22</v>
      </c>
      <c r="K7548" s="5">
        <v>1</v>
      </c>
      <c r="L7548" s="3" t="s">
        <v>3</v>
      </c>
      <c r="M7548" s="3" t="s">
        <v>47</v>
      </c>
      <c r="N7548" s="3" t="s">
        <v>2653</v>
      </c>
      <c r="O7548" s="1">
        <v>827</v>
      </c>
      <c r="P7548" s="4">
        <v>0</v>
      </c>
      <c r="Q7548" s="10">
        <f t="shared" si="483"/>
        <v>827</v>
      </c>
    </row>
    <row r="7549" spans="2:17" ht="20.25" customHeight="1">
      <c r="B7549" s="10" t="str">
        <f t="shared" si="480"/>
        <v>ماسك جوشكاري582</v>
      </c>
      <c r="C7549" s="10" t="str">
        <f t="shared" si="481"/>
        <v>ماسك جوشكاري1403/10/11582</v>
      </c>
      <c r="D7549" s="10" t="str">
        <f>IFERROR(IF(تحویلی!$E$1="","",IF(NOSA!O7549=تحویلی!$E$1,تحویلی!$E$1&amp;COUNTIF(NOSA!$O$1:O7549,تحویلی!$E$1),"")),"")</f>
        <v/>
      </c>
      <c r="E7549" s="10" t="str">
        <f t="shared" si="482"/>
        <v>12523582</v>
      </c>
      <c r="F7549" s="10" t="str">
        <f>IFERROR(VLOOKUP(I7549,DATABASE!$N:$O,2,FALSE),"")</f>
        <v>ماسك جوشكاري</v>
      </c>
      <c r="G7549" s="3" t="s">
        <v>3683</v>
      </c>
      <c r="H7549" s="4">
        <v>12523</v>
      </c>
      <c r="I7549" s="3" t="s">
        <v>1598</v>
      </c>
      <c r="J7549" s="3" t="s">
        <v>108</v>
      </c>
      <c r="K7549" s="5">
        <v>1</v>
      </c>
      <c r="L7549" s="3" t="s">
        <v>8</v>
      </c>
      <c r="M7549" s="3" t="s">
        <v>189</v>
      </c>
      <c r="N7549" s="3" t="s">
        <v>80</v>
      </c>
      <c r="O7549" s="1">
        <v>582</v>
      </c>
      <c r="P7549" s="4">
        <v>0</v>
      </c>
      <c r="Q7549" s="10">
        <f t="shared" si="483"/>
        <v>582</v>
      </c>
    </row>
    <row r="7550" spans="2:17" ht="20.25" customHeight="1">
      <c r="B7550" s="10" t="str">
        <f t="shared" si="480"/>
        <v>شيشه مات ماسك جوشكاري582</v>
      </c>
      <c r="C7550" s="10" t="str">
        <f t="shared" si="481"/>
        <v>شيشه مات ماسك جوشكاري1403/10/11582</v>
      </c>
      <c r="D7550" s="10" t="str">
        <f>IFERROR(IF(تحویلی!$E$1="","",IF(NOSA!O7550=تحویلی!$E$1,تحویلی!$E$1&amp;COUNTIF(NOSA!$O$1:O7550,تحویلی!$E$1),"")),"")</f>
        <v/>
      </c>
      <c r="E7550" s="10" t="str">
        <f t="shared" si="482"/>
        <v>12523582</v>
      </c>
      <c r="F7550" s="10" t="str">
        <f>IFERROR(VLOOKUP(I7550,DATABASE!$N:$O,2,FALSE),"")</f>
        <v>شيشه مات ماسك جوشكاري</v>
      </c>
      <c r="G7550" s="3" t="s">
        <v>3683</v>
      </c>
      <c r="H7550" s="4">
        <v>12523</v>
      </c>
      <c r="I7550" s="3" t="s">
        <v>1507</v>
      </c>
      <c r="J7550" s="3" t="s">
        <v>113</v>
      </c>
      <c r="K7550" s="5">
        <v>1</v>
      </c>
      <c r="L7550" s="3" t="s">
        <v>8</v>
      </c>
      <c r="M7550" s="3" t="s">
        <v>189</v>
      </c>
      <c r="N7550" s="3" t="s">
        <v>80</v>
      </c>
      <c r="O7550" s="1">
        <v>582</v>
      </c>
      <c r="P7550" s="4">
        <v>0</v>
      </c>
      <c r="Q7550" s="10">
        <f t="shared" si="483"/>
        <v>582</v>
      </c>
    </row>
    <row r="7551" spans="2:17" ht="20.25" customHeight="1">
      <c r="B7551" s="10" t="str">
        <f t="shared" si="480"/>
        <v>شيشه ماسك جوشكاري ساده582</v>
      </c>
      <c r="C7551" s="10" t="str">
        <f t="shared" si="481"/>
        <v>شيشه ماسك جوشكاري ساده1403/10/11582</v>
      </c>
      <c r="D7551" s="10" t="str">
        <f>IFERROR(IF(تحویلی!$E$1="","",IF(NOSA!O7551=تحویلی!$E$1,تحویلی!$E$1&amp;COUNTIF(NOSA!$O$1:O7551,تحویلی!$E$1),"")),"")</f>
        <v/>
      </c>
      <c r="E7551" s="10" t="str">
        <f t="shared" si="482"/>
        <v>12523582</v>
      </c>
      <c r="F7551" s="10" t="str">
        <f>IFERROR(VLOOKUP(I7551,DATABASE!$N:$O,2,FALSE),"")</f>
        <v>شيشه ماسك جوشكاري ساده</v>
      </c>
      <c r="G7551" s="3" t="s">
        <v>3683</v>
      </c>
      <c r="H7551" s="4">
        <v>12523</v>
      </c>
      <c r="I7551" s="3" t="s">
        <v>1548</v>
      </c>
      <c r="J7551" s="3" t="s">
        <v>111</v>
      </c>
      <c r="K7551" s="5">
        <v>1</v>
      </c>
      <c r="L7551" s="3" t="s">
        <v>8</v>
      </c>
      <c r="M7551" s="3" t="s">
        <v>189</v>
      </c>
      <c r="N7551" s="3" t="s">
        <v>80</v>
      </c>
      <c r="O7551" s="1">
        <v>582</v>
      </c>
      <c r="P7551" s="4">
        <v>0</v>
      </c>
      <c r="Q7551" s="10">
        <f t="shared" si="483"/>
        <v>582</v>
      </c>
    </row>
    <row r="7552" spans="2:17" ht="20.25" customHeight="1">
      <c r="B7552" s="10" t="str">
        <f t="shared" si="480"/>
        <v>دستكش ضد برش سبك88</v>
      </c>
      <c r="C7552" s="10" t="str">
        <f t="shared" si="481"/>
        <v>دستكش ضد برش سبك1403/10/1188</v>
      </c>
      <c r="D7552" s="10" t="str">
        <f>IFERROR(IF(تحویلی!$E$1="","",IF(NOSA!O7552=تحویلی!$E$1,تحویلی!$E$1&amp;COUNTIF(NOSA!$O$1:O7552,تحویلی!$E$1),"")),"")</f>
        <v/>
      </c>
      <c r="E7552" s="10" t="str">
        <f t="shared" si="482"/>
        <v>1252488</v>
      </c>
      <c r="F7552" s="10" t="str">
        <f>IFERROR(VLOOKUP(I7552,DATABASE!$N:$O,2,FALSE),"")</f>
        <v>دستكش ضد برش سبك</v>
      </c>
      <c r="G7552" s="3" t="s">
        <v>3683</v>
      </c>
      <c r="H7552" s="4">
        <v>12524</v>
      </c>
      <c r="I7552" s="3" t="s">
        <v>1442</v>
      </c>
      <c r="J7552" s="3" t="s">
        <v>22</v>
      </c>
      <c r="K7552" s="5">
        <v>1</v>
      </c>
      <c r="L7552" s="3" t="s">
        <v>3</v>
      </c>
      <c r="M7552" s="3" t="s">
        <v>1355</v>
      </c>
      <c r="N7552" s="3" t="s">
        <v>306</v>
      </c>
      <c r="O7552" s="1">
        <v>88</v>
      </c>
      <c r="P7552" s="4">
        <v>0</v>
      </c>
      <c r="Q7552" s="10">
        <f t="shared" si="483"/>
        <v>88</v>
      </c>
    </row>
    <row r="7553" spans="2:17" ht="20.25" customHeight="1">
      <c r="B7553" s="10" t="str">
        <f t="shared" si="480"/>
        <v>دستكش ضد برش سبك938</v>
      </c>
      <c r="C7553" s="10" t="str">
        <f t="shared" si="481"/>
        <v>دستكش ضد برش سبك1403/10/11938</v>
      </c>
      <c r="D7553" s="10" t="str">
        <f>IFERROR(IF(تحویلی!$E$1="","",IF(NOSA!O7553=تحویلی!$E$1,تحویلی!$E$1&amp;COUNTIF(NOSA!$O$1:O7553,تحویلی!$E$1),"")),"")</f>
        <v/>
      </c>
      <c r="E7553" s="10" t="str">
        <f t="shared" si="482"/>
        <v>12529938</v>
      </c>
      <c r="F7553" s="10" t="str">
        <f>IFERROR(VLOOKUP(I7553,DATABASE!$N:$O,2,FALSE),"")</f>
        <v>دستكش ضد برش سبك</v>
      </c>
      <c r="G7553" s="3" t="s">
        <v>3683</v>
      </c>
      <c r="H7553" s="4">
        <v>12529</v>
      </c>
      <c r="I7553" s="3" t="s">
        <v>1442</v>
      </c>
      <c r="J7553" s="3" t="s">
        <v>22</v>
      </c>
      <c r="K7553" s="5">
        <v>1</v>
      </c>
      <c r="L7553" s="3" t="s">
        <v>3</v>
      </c>
      <c r="M7553" s="3" t="s">
        <v>47</v>
      </c>
      <c r="N7553" s="3" t="s">
        <v>3974</v>
      </c>
      <c r="O7553" s="1">
        <v>938</v>
      </c>
      <c r="P7553" s="4">
        <v>1</v>
      </c>
      <c r="Q7553" s="10">
        <f t="shared" si="483"/>
        <v>938</v>
      </c>
    </row>
    <row r="7554" spans="2:17" ht="20.25" customHeight="1">
      <c r="B7554" s="10" t="str">
        <f t="shared" si="480"/>
        <v>دستكش كف مواد سبك791</v>
      </c>
      <c r="C7554" s="10" t="str">
        <f t="shared" si="481"/>
        <v>دستكش كف مواد سبك1403/10/11791</v>
      </c>
      <c r="D7554" s="10" t="str">
        <f>IFERROR(IF(تحویلی!$E$1="","",IF(NOSA!O7554=تحویلی!$E$1,تحویلی!$E$1&amp;COUNTIF(NOSA!$O$1:O7554,تحویلی!$E$1),"")),"")</f>
        <v/>
      </c>
      <c r="E7554" s="10" t="str">
        <f t="shared" si="482"/>
        <v>12538791</v>
      </c>
      <c r="F7554" s="10" t="str">
        <f>IFERROR(VLOOKUP(I7554,DATABASE!$N:$O,2,FALSE),"")</f>
        <v>دستكش كف مواد سبك</v>
      </c>
      <c r="G7554" s="3" t="s">
        <v>3683</v>
      </c>
      <c r="H7554" s="4">
        <v>12538</v>
      </c>
      <c r="I7554" s="3" t="s">
        <v>1456</v>
      </c>
      <c r="J7554" s="3" t="s">
        <v>2</v>
      </c>
      <c r="K7554" s="5">
        <v>1</v>
      </c>
      <c r="L7554" s="3" t="s">
        <v>3</v>
      </c>
      <c r="M7554" s="3" t="s">
        <v>9</v>
      </c>
      <c r="N7554" s="3" t="s">
        <v>1333</v>
      </c>
      <c r="O7554" s="1">
        <v>791</v>
      </c>
      <c r="P7554" s="4">
        <v>1</v>
      </c>
      <c r="Q7554" s="10">
        <f t="shared" si="483"/>
        <v>791</v>
      </c>
    </row>
    <row r="7555" spans="2:17" ht="20.25" customHeight="1">
      <c r="B7555" s="10" t="str">
        <f t="shared" si="480"/>
        <v>599</v>
      </c>
      <c r="C7555" s="10" t="str">
        <f t="shared" si="481"/>
        <v>1403/10/12599</v>
      </c>
      <c r="D7555" s="10" t="str">
        <f>IFERROR(IF(تحویلی!$E$1="","",IF(NOSA!O7555=تحویلی!$E$1,تحویلی!$E$1&amp;COUNTIF(NOSA!$O$1:O7555,تحویلی!$E$1),"")),"")</f>
        <v/>
      </c>
      <c r="E7555" s="10" t="str">
        <f t="shared" si="482"/>
        <v>12571599</v>
      </c>
      <c r="F7555" s="10" t="str">
        <f>IFERROR(VLOOKUP(I7555,DATABASE!$N:$O,2,FALSE),"")</f>
        <v/>
      </c>
      <c r="G7555" s="4" t="s">
        <v>3684</v>
      </c>
      <c r="H7555" s="4">
        <v>12571</v>
      </c>
      <c r="I7555" s="4" t="s">
        <v>3559</v>
      </c>
      <c r="J7555" s="4" t="s">
        <v>3560</v>
      </c>
      <c r="K7555" s="4">
        <v>1</v>
      </c>
      <c r="L7555" s="4" t="s">
        <v>8</v>
      </c>
      <c r="M7555" s="4" t="s">
        <v>47</v>
      </c>
      <c r="N7555" s="4" t="s">
        <v>2708</v>
      </c>
      <c r="O7555" s="1">
        <v>599</v>
      </c>
      <c r="P7555" s="4">
        <v>0</v>
      </c>
      <c r="Q7555" s="10">
        <f t="shared" si="483"/>
        <v>599</v>
      </c>
    </row>
    <row r="7556" spans="2:17" ht="20.25" customHeight="1">
      <c r="B7556" s="10" t="str">
        <f t="shared" si="480"/>
        <v>دستكش ضد برش سبك717</v>
      </c>
      <c r="C7556" s="10" t="str">
        <f t="shared" si="481"/>
        <v>دستكش ضد برش سبك1403/10/12717</v>
      </c>
      <c r="D7556" s="10" t="str">
        <f>IFERROR(IF(تحویلی!$E$1="","",IF(NOSA!O7556=تحویلی!$E$1,تحویلی!$E$1&amp;COUNTIF(NOSA!$O$1:O7556,تحویلی!$E$1),"")),"")</f>
        <v/>
      </c>
      <c r="E7556" s="10" t="str">
        <f t="shared" si="482"/>
        <v>12574717</v>
      </c>
      <c r="F7556" s="10" t="str">
        <f>IFERROR(VLOOKUP(I7556,DATABASE!$N:$O,2,FALSE),"")</f>
        <v>دستكش ضد برش سبك</v>
      </c>
      <c r="G7556" s="4" t="s">
        <v>3684</v>
      </c>
      <c r="H7556" s="4">
        <v>12574</v>
      </c>
      <c r="I7556" s="4" t="s">
        <v>1442</v>
      </c>
      <c r="J7556" s="4" t="s">
        <v>22</v>
      </c>
      <c r="K7556" s="4">
        <v>1</v>
      </c>
      <c r="L7556" s="4" t="s">
        <v>3</v>
      </c>
      <c r="M7556" s="4" t="s">
        <v>47</v>
      </c>
      <c r="N7556" s="4" t="s">
        <v>1213</v>
      </c>
      <c r="O7556" s="1">
        <v>717</v>
      </c>
      <c r="P7556" s="4">
        <v>1</v>
      </c>
      <c r="Q7556" s="10">
        <f t="shared" si="483"/>
        <v>717</v>
      </c>
    </row>
    <row r="7557" spans="2:17" ht="20.25" customHeight="1">
      <c r="B7557" s="10" t="str">
        <f t="shared" si="480"/>
        <v>دستكش ضد برش سبك848</v>
      </c>
      <c r="C7557" s="10" t="str">
        <f t="shared" si="481"/>
        <v>دستكش ضد برش سبك1403/10/12848</v>
      </c>
      <c r="D7557" s="10" t="str">
        <f>IFERROR(IF(تحویلی!$E$1="","",IF(NOSA!O7557=تحویلی!$E$1,تحویلی!$E$1&amp;COUNTIF(NOSA!$O$1:O7557,تحویلی!$E$1),"")),"")</f>
        <v/>
      </c>
      <c r="E7557" s="10" t="str">
        <f t="shared" si="482"/>
        <v>12574848</v>
      </c>
      <c r="F7557" s="10" t="str">
        <f>IFERROR(VLOOKUP(I7557,DATABASE!$N:$O,2,FALSE),"")</f>
        <v>دستكش ضد برش سبك</v>
      </c>
      <c r="G7557" s="4" t="s">
        <v>3684</v>
      </c>
      <c r="H7557" s="4">
        <v>12574</v>
      </c>
      <c r="I7557" s="4" t="s">
        <v>1442</v>
      </c>
      <c r="J7557" s="4" t="s">
        <v>22</v>
      </c>
      <c r="K7557" s="4">
        <v>1</v>
      </c>
      <c r="L7557" s="4" t="s">
        <v>3</v>
      </c>
      <c r="M7557" s="4" t="s">
        <v>47</v>
      </c>
      <c r="N7557" s="4" t="s">
        <v>2845</v>
      </c>
      <c r="O7557" s="1">
        <v>848</v>
      </c>
      <c r="P7557" s="4">
        <v>1</v>
      </c>
      <c r="Q7557" s="10">
        <f t="shared" si="483"/>
        <v>848</v>
      </c>
    </row>
    <row r="7558" spans="2:17" ht="20.25" customHeight="1">
      <c r="B7558" s="10" t="str">
        <f t="shared" si="480"/>
        <v>ماسك N95) FFP2 )873</v>
      </c>
      <c r="C7558" s="10" t="str">
        <f t="shared" si="481"/>
        <v>ماسك N95) FFP2 )1403/10/12873</v>
      </c>
      <c r="D7558" s="10" t="str">
        <f>IFERROR(IF(تحویلی!$E$1="","",IF(NOSA!O7558=تحویلی!$E$1,تحویلی!$E$1&amp;COUNTIF(NOSA!$O$1:O7558,تحویلی!$E$1),"")),"")</f>
        <v/>
      </c>
      <c r="E7558" s="10" t="str">
        <f t="shared" si="482"/>
        <v>12576873</v>
      </c>
      <c r="F7558" s="10" t="str">
        <f>IFERROR(VLOOKUP(I7558,DATABASE!$N:$O,2,FALSE),"")</f>
        <v>ماسك N95) FFP2 )</v>
      </c>
      <c r="G7558" s="4" t="s">
        <v>3684</v>
      </c>
      <c r="H7558" s="4">
        <v>12576</v>
      </c>
      <c r="I7558" s="4" t="s">
        <v>1469</v>
      </c>
      <c r="J7558" s="4" t="s">
        <v>256</v>
      </c>
      <c r="K7558" s="4">
        <v>80</v>
      </c>
      <c r="L7558" s="4" t="s">
        <v>8</v>
      </c>
      <c r="M7558" s="4" t="s">
        <v>63</v>
      </c>
      <c r="N7558" s="4" t="s">
        <v>4017</v>
      </c>
      <c r="O7558" s="1">
        <v>873</v>
      </c>
      <c r="P7558" s="4">
        <v>0</v>
      </c>
      <c r="Q7558" s="10">
        <f t="shared" si="483"/>
        <v>873</v>
      </c>
    </row>
    <row r="7559" spans="2:17" ht="20.25" customHeight="1">
      <c r="B7559" s="10" t="str">
        <f t="shared" si="480"/>
        <v>دستكش ضد برش سبك885</v>
      </c>
      <c r="C7559" s="10" t="str">
        <f t="shared" si="481"/>
        <v>دستكش ضد برش سبك1403/10/12885</v>
      </c>
      <c r="D7559" s="10" t="str">
        <f>IFERROR(IF(تحویلی!$E$1="","",IF(NOSA!O7559=تحویلی!$E$1,تحویلی!$E$1&amp;COUNTIF(NOSA!$O$1:O7559,تحویلی!$E$1),"")),"")</f>
        <v/>
      </c>
      <c r="E7559" s="10" t="str">
        <f t="shared" si="482"/>
        <v>12577885</v>
      </c>
      <c r="F7559" s="10" t="str">
        <f>IFERROR(VLOOKUP(I7559,DATABASE!$N:$O,2,FALSE),"")</f>
        <v>دستكش ضد برش سبك</v>
      </c>
      <c r="G7559" s="4" t="s">
        <v>3684</v>
      </c>
      <c r="H7559" s="4">
        <v>12577</v>
      </c>
      <c r="I7559" s="4" t="s">
        <v>1442</v>
      </c>
      <c r="J7559" s="4" t="s">
        <v>22</v>
      </c>
      <c r="K7559" s="4">
        <v>1</v>
      </c>
      <c r="L7559" s="4" t="s">
        <v>3</v>
      </c>
      <c r="M7559" s="4" t="s">
        <v>9</v>
      </c>
      <c r="N7559" s="4" t="s">
        <v>3381</v>
      </c>
      <c r="O7559" s="1">
        <v>885</v>
      </c>
      <c r="P7559" s="4">
        <v>1</v>
      </c>
      <c r="Q7559" s="10">
        <f t="shared" si="483"/>
        <v>885</v>
      </c>
    </row>
    <row r="7560" spans="2:17" ht="20.25" customHeight="1">
      <c r="B7560" s="10" t="str">
        <f t="shared" si="480"/>
        <v>دستكش ضد برش سبك751</v>
      </c>
      <c r="C7560" s="10" t="str">
        <f t="shared" si="481"/>
        <v>دستكش ضد برش سبك1403/10/12751</v>
      </c>
      <c r="D7560" s="10" t="str">
        <f>IFERROR(IF(تحویلی!$E$1="","",IF(NOSA!O7560=تحویلی!$E$1,تحویلی!$E$1&amp;COUNTIF(NOSA!$O$1:O7560,تحویلی!$E$1),"")),"")</f>
        <v/>
      </c>
      <c r="E7560" s="10" t="str">
        <f t="shared" si="482"/>
        <v>12583751</v>
      </c>
      <c r="F7560" s="10" t="str">
        <f>IFERROR(VLOOKUP(I7560,DATABASE!$N:$O,2,FALSE),"")</f>
        <v>دستكش ضد برش سبك</v>
      </c>
      <c r="G7560" s="4" t="s">
        <v>3684</v>
      </c>
      <c r="H7560" s="4">
        <v>12583</v>
      </c>
      <c r="I7560" s="4" t="s">
        <v>1442</v>
      </c>
      <c r="J7560" s="4" t="s">
        <v>22</v>
      </c>
      <c r="K7560" s="4">
        <v>1</v>
      </c>
      <c r="L7560" s="4" t="s">
        <v>3</v>
      </c>
      <c r="M7560" s="4" t="s">
        <v>9</v>
      </c>
      <c r="N7560" s="4" t="s">
        <v>2709</v>
      </c>
      <c r="O7560" s="1">
        <v>751</v>
      </c>
      <c r="P7560" s="4">
        <v>1</v>
      </c>
      <c r="Q7560" s="10">
        <f t="shared" si="483"/>
        <v>751</v>
      </c>
    </row>
    <row r="7561" spans="2:17" ht="20.25" customHeight="1">
      <c r="B7561" s="10" t="str">
        <f t="shared" si="480"/>
        <v>دستكش كف مواد سبك946</v>
      </c>
      <c r="C7561" s="10" t="str">
        <f t="shared" si="481"/>
        <v>دستكش كف مواد سبك1403/10/12946</v>
      </c>
      <c r="D7561" s="10" t="str">
        <f>IFERROR(IF(تحویلی!$E$1="","",IF(NOSA!O7561=تحویلی!$E$1,تحویلی!$E$1&amp;COUNTIF(NOSA!$O$1:O7561,تحویلی!$E$1),"")),"")</f>
        <v/>
      </c>
      <c r="E7561" s="10" t="str">
        <f t="shared" si="482"/>
        <v>12587946</v>
      </c>
      <c r="F7561" s="10" t="str">
        <f>IFERROR(VLOOKUP(I7561,DATABASE!$N:$O,2,FALSE),"")</f>
        <v>دستكش كف مواد سبك</v>
      </c>
      <c r="G7561" s="4" t="s">
        <v>3684</v>
      </c>
      <c r="H7561" s="4">
        <v>12587</v>
      </c>
      <c r="I7561" s="4" t="s">
        <v>1456</v>
      </c>
      <c r="J7561" s="4" t="s">
        <v>2</v>
      </c>
      <c r="K7561" s="4">
        <v>1</v>
      </c>
      <c r="L7561" s="4" t="s">
        <v>3</v>
      </c>
      <c r="M7561" s="4" t="s">
        <v>202</v>
      </c>
      <c r="N7561" s="4" t="s">
        <v>4077</v>
      </c>
      <c r="O7561" s="1">
        <v>946</v>
      </c>
      <c r="P7561" s="4">
        <v>0</v>
      </c>
      <c r="Q7561" s="10">
        <f t="shared" si="483"/>
        <v>946</v>
      </c>
    </row>
    <row r="7562" spans="2:17" ht="20.25" customHeight="1">
      <c r="B7562" s="10" t="str">
        <f t="shared" si="480"/>
        <v>فيلتر ماسك نيم صورت (3M) مدل 2091898</v>
      </c>
      <c r="C7562" s="10" t="str">
        <f t="shared" si="481"/>
        <v>فيلتر ماسك نيم صورت (3M) مدل 20911403/10/12898</v>
      </c>
      <c r="D7562" s="10" t="str">
        <f>IFERROR(IF(تحویلی!$E$1="","",IF(NOSA!O7562=تحویلی!$E$1,تحویلی!$E$1&amp;COUNTIF(NOSA!$O$1:O7562,تحویلی!$E$1),"")),"")</f>
        <v/>
      </c>
      <c r="E7562" s="10" t="str">
        <f t="shared" si="482"/>
        <v>12592898</v>
      </c>
      <c r="F7562" s="10" t="str">
        <f>IFERROR(VLOOKUP(I7562,DATABASE!$N:$O,2,FALSE),"")</f>
        <v>فيلتر ماسك نيم صورت (3M) مدل 2091</v>
      </c>
      <c r="G7562" s="4" t="s">
        <v>3684</v>
      </c>
      <c r="H7562" s="4">
        <v>12592</v>
      </c>
      <c r="I7562" s="4" t="s">
        <v>1475</v>
      </c>
      <c r="J7562" s="4" t="s">
        <v>53</v>
      </c>
      <c r="K7562" s="4">
        <v>1</v>
      </c>
      <c r="L7562" s="4" t="s">
        <v>8</v>
      </c>
      <c r="M7562" s="4" t="s">
        <v>9</v>
      </c>
      <c r="N7562" s="4" t="s">
        <v>3508</v>
      </c>
      <c r="O7562" s="1">
        <v>898</v>
      </c>
      <c r="P7562" s="4">
        <v>1</v>
      </c>
      <c r="Q7562" s="10">
        <f t="shared" si="483"/>
        <v>898</v>
      </c>
    </row>
    <row r="7563" spans="2:17" ht="20.25" customHeight="1">
      <c r="B7563" s="10" t="str">
        <f t="shared" si="480"/>
        <v>دستكش ضد برش سبك194</v>
      </c>
      <c r="C7563" s="10" t="str">
        <f t="shared" si="481"/>
        <v>دستكش ضد برش سبك1403/10/12194</v>
      </c>
      <c r="D7563" s="10" t="str">
        <f>IFERROR(IF(تحویلی!$E$1="","",IF(NOSA!O7563=تحویلی!$E$1,تحویلی!$E$1&amp;COUNTIF(NOSA!$O$1:O7563,تحویلی!$E$1),"")),"")</f>
        <v/>
      </c>
      <c r="E7563" s="10" t="str">
        <f t="shared" si="482"/>
        <v>12593194</v>
      </c>
      <c r="F7563" s="10" t="str">
        <f>IFERROR(VLOOKUP(I7563,DATABASE!$N:$O,2,FALSE),"")</f>
        <v>دستكش ضد برش سبك</v>
      </c>
      <c r="G7563" s="4" t="s">
        <v>3684</v>
      </c>
      <c r="H7563" s="4">
        <v>12593</v>
      </c>
      <c r="I7563" s="4" t="s">
        <v>1442</v>
      </c>
      <c r="J7563" s="4" t="s">
        <v>22</v>
      </c>
      <c r="K7563" s="4">
        <v>1</v>
      </c>
      <c r="L7563" s="4" t="s">
        <v>3</v>
      </c>
      <c r="M7563" s="4" t="s">
        <v>4</v>
      </c>
      <c r="N7563" s="4" t="s">
        <v>859</v>
      </c>
      <c r="O7563" s="1">
        <v>194</v>
      </c>
      <c r="P7563" s="4">
        <v>1</v>
      </c>
      <c r="Q7563" s="10">
        <f t="shared" si="483"/>
        <v>194</v>
      </c>
    </row>
    <row r="7564" spans="2:17" ht="20.25" customHeight="1">
      <c r="B7564" s="10" t="str">
        <f t="shared" si="480"/>
        <v>دستكش ضد برش سبك884</v>
      </c>
      <c r="C7564" s="10" t="str">
        <f t="shared" si="481"/>
        <v>دستكش ضد برش سبك1403/10/12884</v>
      </c>
      <c r="D7564" s="10" t="str">
        <f>IFERROR(IF(تحویلی!$E$1="","",IF(NOSA!O7564=تحویلی!$E$1,تحویلی!$E$1&amp;COUNTIF(NOSA!$O$1:O7564,تحویلی!$E$1),"")),"")</f>
        <v/>
      </c>
      <c r="E7564" s="10" t="str">
        <f t="shared" si="482"/>
        <v>12601884</v>
      </c>
      <c r="F7564" s="10" t="str">
        <f>IFERROR(VLOOKUP(I7564,DATABASE!$N:$O,2,FALSE),"")</f>
        <v>دستكش ضد برش سبك</v>
      </c>
      <c r="G7564" s="4" t="s">
        <v>3684</v>
      </c>
      <c r="H7564" s="4">
        <v>12601</v>
      </c>
      <c r="I7564" s="4" t="s">
        <v>1442</v>
      </c>
      <c r="J7564" s="4" t="s">
        <v>22</v>
      </c>
      <c r="K7564" s="4">
        <v>1</v>
      </c>
      <c r="L7564" s="4" t="s">
        <v>3</v>
      </c>
      <c r="M7564" s="4" t="s">
        <v>43</v>
      </c>
      <c r="N7564" s="4" t="s">
        <v>3382</v>
      </c>
      <c r="O7564" s="1">
        <v>884</v>
      </c>
      <c r="P7564" s="4">
        <v>1</v>
      </c>
      <c r="Q7564" s="10">
        <f t="shared" si="483"/>
        <v>884</v>
      </c>
    </row>
    <row r="7565" spans="2:17" ht="20.25" customHeight="1">
      <c r="B7565" s="10" t="str">
        <f t="shared" si="480"/>
        <v>پيشبند نسوز آلومينيومي128</v>
      </c>
      <c r="C7565" s="10" t="str">
        <f t="shared" si="481"/>
        <v>پيشبند نسوز آلومينيومي1403/10/12128</v>
      </c>
      <c r="D7565" s="10" t="str">
        <f>IFERROR(IF(تحویلی!$E$1="","",IF(NOSA!O7565=تحویلی!$E$1,تحویلی!$E$1&amp;COUNTIF(NOSA!$O$1:O7565,تحویلی!$E$1),"")),"")</f>
        <v/>
      </c>
      <c r="E7565" s="10" t="str">
        <f t="shared" si="482"/>
        <v>12629128</v>
      </c>
      <c r="F7565" s="10" t="str">
        <f>IFERROR(VLOOKUP(I7565,DATABASE!$N:$O,2,FALSE),"")</f>
        <v>پيشبند نسوز آلومينيومي</v>
      </c>
      <c r="G7565" s="4" t="s">
        <v>3684</v>
      </c>
      <c r="H7565" s="4">
        <v>12629</v>
      </c>
      <c r="I7565" s="4" t="s">
        <v>1464</v>
      </c>
      <c r="J7565" s="4" t="s">
        <v>36</v>
      </c>
      <c r="K7565" s="4">
        <v>1</v>
      </c>
      <c r="L7565" s="4" t="s">
        <v>8</v>
      </c>
      <c r="M7565" s="4" t="s">
        <v>4</v>
      </c>
      <c r="N7565" s="4" t="s">
        <v>98</v>
      </c>
      <c r="O7565" s="1">
        <v>128</v>
      </c>
      <c r="P7565" s="4">
        <v>1</v>
      </c>
      <c r="Q7565" s="10">
        <f t="shared" si="483"/>
        <v>128</v>
      </c>
    </row>
    <row r="7566" spans="2:17" ht="20.25" customHeight="1">
      <c r="B7566" s="10" t="str">
        <f t="shared" si="480"/>
        <v>دستكش استاد كار783</v>
      </c>
      <c r="C7566" s="10" t="str">
        <f t="shared" si="481"/>
        <v>دستكش استاد كار1403/10/12783</v>
      </c>
      <c r="D7566" s="10" t="str">
        <f>IFERROR(IF(تحویلی!$E$1="","",IF(NOSA!O7566=تحویلی!$E$1,تحویلی!$E$1&amp;COUNTIF(NOSA!$O$1:O7566,تحویلی!$E$1),"")),"")</f>
        <v/>
      </c>
      <c r="E7566" s="10" t="str">
        <f t="shared" si="482"/>
        <v>12630783</v>
      </c>
      <c r="F7566" s="10" t="str">
        <f>IFERROR(VLOOKUP(I7566,DATABASE!$N:$O,2,FALSE),"")</f>
        <v>دستكش استاد كار</v>
      </c>
      <c r="G7566" s="4" t="s">
        <v>3684</v>
      </c>
      <c r="H7566" s="4">
        <v>12630</v>
      </c>
      <c r="I7566" s="4" t="s">
        <v>1543</v>
      </c>
      <c r="J7566" s="4" t="s">
        <v>255</v>
      </c>
      <c r="K7566" s="4">
        <v>1</v>
      </c>
      <c r="L7566" s="4" t="s">
        <v>3</v>
      </c>
      <c r="M7566" s="4" t="s">
        <v>4</v>
      </c>
      <c r="N7566" s="4" t="s">
        <v>1219</v>
      </c>
      <c r="O7566" s="1">
        <v>783</v>
      </c>
      <c r="P7566" s="4">
        <v>0</v>
      </c>
      <c r="Q7566" s="10">
        <f t="shared" si="483"/>
        <v>783</v>
      </c>
    </row>
    <row r="7567" spans="2:17" ht="20.25" customHeight="1">
      <c r="B7567" s="10" t="str">
        <f t="shared" ref="B7567:B7630" si="484">F7567&amp;Q7567</f>
        <v>كلاه ايمني5</v>
      </c>
      <c r="C7567" s="10" t="str">
        <f t="shared" ref="C7567:C7630" si="485">F7567&amp;G7567&amp;O7567</f>
        <v>كلاه ايمني1403/10/135</v>
      </c>
      <c r="D7567" s="10" t="str">
        <f>IFERROR(IF(تحویلی!$E$1="","",IF(NOSA!O7567=تحویلی!$E$1,تحویلی!$E$1&amp;COUNTIF(NOSA!$O$1:O7567,تحویلی!$E$1),"")),"")</f>
        <v/>
      </c>
      <c r="E7567" s="10" t="str">
        <f t="shared" ref="E7567:E7630" si="486">H7567&amp;O7567</f>
        <v>126415</v>
      </c>
      <c r="F7567" s="10" t="str">
        <f>IFERROR(VLOOKUP(I7567,DATABASE!$N:$O,2,FALSE),"")</f>
        <v>كلاه ايمني</v>
      </c>
      <c r="G7567" s="3" t="s">
        <v>3685</v>
      </c>
      <c r="H7567" s="4">
        <v>12641</v>
      </c>
      <c r="I7567" s="3" t="s">
        <v>1476</v>
      </c>
      <c r="J7567" s="3" t="s">
        <v>1647</v>
      </c>
      <c r="K7567" s="5">
        <v>1</v>
      </c>
      <c r="L7567" s="3" t="s">
        <v>8</v>
      </c>
      <c r="M7567" s="3" t="s">
        <v>43</v>
      </c>
      <c r="N7567" s="3" t="s">
        <v>250</v>
      </c>
      <c r="O7567" s="1">
        <v>5</v>
      </c>
      <c r="P7567" s="4">
        <v>0</v>
      </c>
      <c r="Q7567" s="10">
        <f t="shared" si="483"/>
        <v>5</v>
      </c>
    </row>
    <row r="7568" spans="2:17" ht="20.25" customHeight="1">
      <c r="B7568" s="10" t="str">
        <f t="shared" si="484"/>
        <v>دستكش ضد برش سبك5</v>
      </c>
      <c r="C7568" s="10" t="str">
        <f t="shared" si="485"/>
        <v>دستكش ضد برش سبك1403/10/135</v>
      </c>
      <c r="D7568" s="10" t="str">
        <f>IFERROR(IF(تحویلی!$E$1="","",IF(NOSA!O7568=تحویلی!$E$1,تحویلی!$E$1&amp;COUNTIF(NOSA!$O$1:O7568,تحویلی!$E$1),"")),"")</f>
        <v/>
      </c>
      <c r="E7568" s="10" t="str">
        <f t="shared" si="486"/>
        <v>126445</v>
      </c>
      <c r="F7568" s="10" t="str">
        <f>IFERROR(VLOOKUP(I7568,DATABASE!$N:$O,2,FALSE),"")</f>
        <v>دستكش ضد برش سبك</v>
      </c>
      <c r="G7568" s="3" t="s">
        <v>3685</v>
      </c>
      <c r="H7568" s="4">
        <v>12644</v>
      </c>
      <c r="I7568" s="3" t="s">
        <v>1442</v>
      </c>
      <c r="J7568" s="3" t="s">
        <v>22</v>
      </c>
      <c r="K7568" s="5">
        <v>1</v>
      </c>
      <c r="L7568" s="3" t="s">
        <v>3</v>
      </c>
      <c r="M7568" s="3" t="s">
        <v>43</v>
      </c>
      <c r="N7568" s="3" t="s">
        <v>250</v>
      </c>
      <c r="O7568" s="1">
        <v>5</v>
      </c>
      <c r="P7568" s="4">
        <v>0</v>
      </c>
      <c r="Q7568" s="10">
        <f t="shared" si="483"/>
        <v>5</v>
      </c>
    </row>
    <row r="7569" spans="2:17" ht="20.25" customHeight="1">
      <c r="B7569" s="10" t="str">
        <f t="shared" si="484"/>
        <v>دستكش ضد برش سبك733</v>
      </c>
      <c r="C7569" s="10" t="str">
        <f t="shared" si="485"/>
        <v>دستكش ضد برش سبك1403/10/13733</v>
      </c>
      <c r="D7569" s="10" t="str">
        <f>IFERROR(IF(تحویلی!$E$1="","",IF(NOSA!O7569=تحویلی!$E$1,تحویلی!$E$1&amp;COUNTIF(NOSA!$O$1:O7569,تحویلی!$E$1),"")),"")</f>
        <v/>
      </c>
      <c r="E7569" s="10" t="str">
        <f t="shared" si="486"/>
        <v>12645733</v>
      </c>
      <c r="F7569" s="10" t="str">
        <f>IFERROR(VLOOKUP(I7569,DATABASE!$N:$O,2,FALSE),"")</f>
        <v>دستكش ضد برش سبك</v>
      </c>
      <c r="G7569" s="3" t="s">
        <v>3685</v>
      </c>
      <c r="H7569" s="4">
        <v>12645</v>
      </c>
      <c r="I7569" s="3" t="s">
        <v>1442</v>
      </c>
      <c r="J7569" s="3" t="s">
        <v>22</v>
      </c>
      <c r="K7569" s="5">
        <v>1</v>
      </c>
      <c r="L7569" s="3" t="s">
        <v>3</v>
      </c>
      <c r="M7569" s="3" t="s">
        <v>47</v>
      </c>
      <c r="N7569" s="3" t="s">
        <v>628</v>
      </c>
      <c r="O7569" s="1">
        <v>733</v>
      </c>
      <c r="P7569" s="4">
        <v>1</v>
      </c>
      <c r="Q7569" s="10">
        <f t="shared" si="483"/>
        <v>733</v>
      </c>
    </row>
    <row r="7570" spans="2:17" ht="20.25" customHeight="1">
      <c r="B7570" s="10" t="str">
        <f t="shared" si="484"/>
        <v>چكمه ايمني نسوز891</v>
      </c>
      <c r="C7570" s="10" t="str">
        <f t="shared" si="485"/>
        <v>چكمه ايمني نسوز1403/10/13891</v>
      </c>
      <c r="D7570" s="10" t="str">
        <f>IFERROR(IF(تحویلی!$E$1="","",IF(NOSA!O7570=تحویلی!$E$1,تحویلی!$E$1&amp;COUNTIF(NOSA!$O$1:O7570,تحویلی!$E$1),"")),"")</f>
        <v/>
      </c>
      <c r="E7570" s="10" t="str">
        <f t="shared" si="486"/>
        <v>12654891</v>
      </c>
      <c r="F7570" s="10" t="str">
        <f>IFERROR(VLOOKUP(I7570,DATABASE!$N:$O,2,FALSE),"")</f>
        <v>چكمه ايمني نسوز</v>
      </c>
      <c r="G7570" s="3" t="s">
        <v>3685</v>
      </c>
      <c r="H7570" s="4">
        <v>12654</v>
      </c>
      <c r="I7570" s="3" t="s">
        <v>1666</v>
      </c>
      <c r="J7570" s="3" t="s">
        <v>1667</v>
      </c>
      <c r="K7570" s="5">
        <v>1</v>
      </c>
      <c r="L7570" s="3" t="s">
        <v>3</v>
      </c>
      <c r="M7570" s="3" t="s">
        <v>4</v>
      </c>
      <c r="N7570" s="3" t="s">
        <v>272</v>
      </c>
      <c r="O7570" s="1">
        <v>891</v>
      </c>
      <c r="P7570" s="4">
        <v>1</v>
      </c>
      <c r="Q7570" s="10">
        <f t="shared" si="483"/>
        <v>891</v>
      </c>
    </row>
    <row r="7571" spans="2:17" ht="20.25" customHeight="1">
      <c r="B7571" s="10" t="str">
        <f t="shared" si="484"/>
        <v>دستكش ضد برش سبك70</v>
      </c>
      <c r="C7571" s="10" t="str">
        <f t="shared" si="485"/>
        <v>دستكش ضد برش سبك1403/10/1370</v>
      </c>
      <c r="D7571" s="10" t="str">
        <f>IFERROR(IF(تحویلی!$E$1="","",IF(NOSA!O7571=تحویلی!$E$1,تحویلی!$E$1&amp;COUNTIF(NOSA!$O$1:O7571,تحویلی!$E$1),"")),"")</f>
        <v/>
      </c>
      <c r="E7571" s="10" t="str">
        <f t="shared" si="486"/>
        <v>1265870</v>
      </c>
      <c r="F7571" s="10" t="str">
        <f>IFERROR(VLOOKUP(I7571,DATABASE!$N:$O,2,FALSE),"")</f>
        <v>دستكش ضد برش سبك</v>
      </c>
      <c r="G7571" s="3" t="s">
        <v>3685</v>
      </c>
      <c r="H7571" s="4">
        <v>12658</v>
      </c>
      <c r="I7571" s="3" t="s">
        <v>1442</v>
      </c>
      <c r="J7571" s="3" t="s">
        <v>22</v>
      </c>
      <c r="K7571" s="5">
        <v>1</v>
      </c>
      <c r="L7571" s="3" t="s">
        <v>3</v>
      </c>
      <c r="M7571" s="3" t="s">
        <v>9</v>
      </c>
      <c r="N7571" s="3" t="s">
        <v>688</v>
      </c>
      <c r="O7571" s="1">
        <v>70</v>
      </c>
      <c r="P7571" s="4">
        <v>0</v>
      </c>
      <c r="Q7571" s="10">
        <f t="shared" si="483"/>
        <v>70</v>
      </c>
    </row>
    <row r="7572" spans="2:17" ht="20.25" customHeight="1">
      <c r="B7572" s="10" t="str">
        <f t="shared" si="484"/>
        <v>لباس كار(بلوز و شلوار)933</v>
      </c>
      <c r="C7572" s="10" t="str">
        <f t="shared" si="485"/>
        <v>لباس كار(بلوز و شلوار)1403/10/13933</v>
      </c>
      <c r="D7572" s="10" t="str">
        <f>IFERROR(IF(تحویلی!$E$1="","",IF(NOSA!O7572=تحویلی!$E$1,تحویلی!$E$1&amp;COUNTIF(NOSA!$O$1:O7572,تحویلی!$E$1),"")),"")</f>
        <v/>
      </c>
      <c r="E7572" s="10" t="str">
        <f t="shared" si="486"/>
        <v>12660933</v>
      </c>
      <c r="F7572" s="10" t="str">
        <f>IFERROR(VLOOKUP(I7572,DATABASE!$N:$O,2,FALSE),"")</f>
        <v>لباس كار(بلوز و شلوار)</v>
      </c>
      <c r="G7572" s="3" t="s">
        <v>3685</v>
      </c>
      <c r="H7572" s="4">
        <v>12660</v>
      </c>
      <c r="I7572" s="3" t="s">
        <v>1644</v>
      </c>
      <c r="J7572" s="3" t="s">
        <v>1645</v>
      </c>
      <c r="K7572" s="5">
        <v>1</v>
      </c>
      <c r="L7572" s="3" t="s">
        <v>28</v>
      </c>
      <c r="M7572" s="3" t="s">
        <v>47</v>
      </c>
      <c r="N7572" s="3" t="s">
        <v>3548</v>
      </c>
      <c r="O7572" s="1">
        <v>933</v>
      </c>
      <c r="P7572" s="4">
        <v>0</v>
      </c>
      <c r="Q7572" s="10">
        <f t="shared" si="483"/>
        <v>933</v>
      </c>
    </row>
    <row r="7573" spans="2:17" ht="20.25" customHeight="1">
      <c r="B7573" s="10" t="str">
        <f t="shared" si="484"/>
        <v>كفش ايمني933</v>
      </c>
      <c r="C7573" s="10" t="str">
        <f t="shared" si="485"/>
        <v>كفش ايمني1403/10/13933</v>
      </c>
      <c r="D7573" s="10" t="str">
        <f>IFERROR(IF(تحویلی!$E$1="","",IF(NOSA!O7573=تحویلی!$E$1,تحویلی!$E$1&amp;COUNTIF(NOSA!$O$1:O7573,تحویلی!$E$1),"")),"")</f>
        <v/>
      </c>
      <c r="E7573" s="10" t="str">
        <f t="shared" si="486"/>
        <v>12660933</v>
      </c>
      <c r="F7573" s="10" t="str">
        <f>IFERROR(VLOOKUP(I7573,DATABASE!$N:$O,2,FALSE),"")</f>
        <v>كفش ايمني</v>
      </c>
      <c r="G7573" s="3" t="s">
        <v>3685</v>
      </c>
      <c r="H7573" s="4">
        <v>12660</v>
      </c>
      <c r="I7573" s="3" t="s">
        <v>1720</v>
      </c>
      <c r="J7573" s="3" t="s">
        <v>1721</v>
      </c>
      <c r="K7573" s="5">
        <v>1</v>
      </c>
      <c r="L7573" s="3" t="s">
        <v>3</v>
      </c>
      <c r="M7573" s="3" t="s">
        <v>47</v>
      </c>
      <c r="N7573" s="3" t="s">
        <v>3548</v>
      </c>
      <c r="O7573" s="1">
        <v>933</v>
      </c>
      <c r="P7573" s="4">
        <v>1</v>
      </c>
      <c r="Q7573" s="10">
        <f t="shared" si="483"/>
        <v>933</v>
      </c>
    </row>
    <row r="7574" spans="2:17" ht="20.25" customHeight="1">
      <c r="B7574" s="10" t="str">
        <f t="shared" si="484"/>
        <v>لباس كار(بلوز و شلوار)938</v>
      </c>
      <c r="C7574" s="10" t="str">
        <f t="shared" si="485"/>
        <v>لباس كار(بلوز و شلوار)1403/10/13938</v>
      </c>
      <c r="D7574" s="10" t="str">
        <f>IFERROR(IF(تحویلی!$E$1="","",IF(NOSA!O7574=تحویلی!$E$1,تحویلی!$E$1&amp;COUNTIF(NOSA!$O$1:O7574,تحویلی!$E$1),"")),"")</f>
        <v/>
      </c>
      <c r="E7574" s="10" t="str">
        <f t="shared" si="486"/>
        <v>12661938</v>
      </c>
      <c r="F7574" s="10" t="str">
        <f>IFERROR(VLOOKUP(I7574,DATABASE!$N:$O,2,FALSE),"")</f>
        <v>لباس كار(بلوز و شلوار)</v>
      </c>
      <c r="G7574" s="3" t="s">
        <v>3685</v>
      </c>
      <c r="H7574" s="4">
        <v>12661</v>
      </c>
      <c r="I7574" s="3" t="s">
        <v>1644</v>
      </c>
      <c r="J7574" s="3" t="s">
        <v>1645</v>
      </c>
      <c r="K7574" s="5">
        <v>1</v>
      </c>
      <c r="L7574" s="3" t="s">
        <v>28</v>
      </c>
      <c r="M7574" s="3" t="s">
        <v>47</v>
      </c>
      <c r="N7574" s="3" t="s">
        <v>3974</v>
      </c>
      <c r="O7574" s="1">
        <v>938</v>
      </c>
      <c r="P7574" s="4">
        <v>0</v>
      </c>
      <c r="Q7574" s="10">
        <f t="shared" si="483"/>
        <v>938</v>
      </c>
    </row>
    <row r="7575" spans="2:17" ht="20.25" customHeight="1">
      <c r="B7575" s="10" t="str">
        <f t="shared" si="484"/>
        <v>لباس كار(بلوز و شلوار)848</v>
      </c>
      <c r="C7575" s="10" t="str">
        <f t="shared" si="485"/>
        <v>لباس كار(بلوز و شلوار)1403/10/13848</v>
      </c>
      <c r="D7575" s="10" t="str">
        <f>IFERROR(IF(تحویلی!$E$1="","",IF(NOSA!O7575=تحویلی!$E$1,تحویلی!$E$1&amp;COUNTIF(NOSA!$O$1:O7575,تحویلی!$E$1),"")),"")</f>
        <v/>
      </c>
      <c r="E7575" s="10" t="str">
        <f t="shared" si="486"/>
        <v>12666848</v>
      </c>
      <c r="F7575" s="10" t="str">
        <f>IFERROR(VLOOKUP(I7575,DATABASE!$N:$O,2,FALSE),"")</f>
        <v>لباس كار(بلوز و شلوار)</v>
      </c>
      <c r="G7575" s="3" t="s">
        <v>3685</v>
      </c>
      <c r="H7575" s="4">
        <v>12666</v>
      </c>
      <c r="I7575" s="3" t="s">
        <v>1644</v>
      </c>
      <c r="J7575" s="3" t="s">
        <v>1645</v>
      </c>
      <c r="K7575" s="5">
        <v>1</v>
      </c>
      <c r="L7575" s="3" t="s">
        <v>28</v>
      </c>
      <c r="M7575" s="3" t="s">
        <v>47</v>
      </c>
      <c r="N7575" s="3" t="s">
        <v>2750</v>
      </c>
      <c r="O7575" s="1">
        <v>848</v>
      </c>
      <c r="P7575" s="4">
        <v>1</v>
      </c>
      <c r="Q7575" s="10">
        <f t="shared" si="483"/>
        <v>848</v>
      </c>
    </row>
    <row r="7576" spans="2:17" ht="20.25" customHeight="1">
      <c r="B7576" s="10" t="str">
        <f t="shared" si="484"/>
        <v>دستكش ضد برش سبك10005</v>
      </c>
      <c r="C7576" s="10" t="str">
        <f t="shared" si="485"/>
        <v>دستكش ضد برش سبك1403/10/1310005</v>
      </c>
      <c r="D7576" s="10" t="str">
        <f>IFERROR(IF(تحویلی!$E$1="","",IF(NOSA!O7576=تحویلی!$E$1,تحویلی!$E$1&amp;COUNTIF(NOSA!$O$1:O7576,تحویلی!$E$1),"")),"")</f>
        <v/>
      </c>
      <c r="E7576" s="10" t="str">
        <f t="shared" si="486"/>
        <v>1267010005</v>
      </c>
      <c r="F7576" s="10" t="str">
        <f>IFERROR(VLOOKUP(I7576,DATABASE!$N:$O,2,FALSE),"")</f>
        <v>دستكش ضد برش سبك</v>
      </c>
      <c r="G7576" s="3" t="s">
        <v>3685</v>
      </c>
      <c r="H7576" s="4">
        <v>12670</v>
      </c>
      <c r="I7576" s="3" t="s">
        <v>1442</v>
      </c>
      <c r="J7576" s="3" t="s">
        <v>22</v>
      </c>
      <c r="K7576" s="5">
        <v>1</v>
      </c>
      <c r="L7576" s="3" t="s">
        <v>3</v>
      </c>
      <c r="M7576" s="3" t="s">
        <v>9</v>
      </c>
      <c r="N7576" s="3" t="s">
        <v>1056</v>
      </c>
      <c r="O7576" s="1">
        <v>10005</v>
      </c>
      <c r="P7576" s="4">
        <v>0</v>
      </c>
      <c r="Q7576" s="10">
        <f t="shared" si="483"/>
        <v>10005</v>
      </c>
    </row>
    <row r="7577" spans="2:17" ht="20.25" customHeight="1">
      <c r="B7577" s="10" t="str">
        <f t="shared" si="484"/>
        <v>لباس كار معمولي- شلوار861</v>
      </c>
      <c r="C7577" s="10" t="str">
        <f t="shared" si="485"/>
        <v>لباس كار معمولي- شلوار1403/10/13861</v>
      </c>
      <c r="D7577" s="10" t="str">
        <f>IFERROR(IF(تحویلی!$E$1="","",IF(NOSA!O7577=تحویلی!$E$1,تحویلی!$E$1&amp;COUNTIF(NOSA!$O$1:O7577,تحویلی!$E$1),"")),"")</f>
        <v/>
      </c>
      <c r="E7577" s="10" t="str">
        <f t="shared" si="486"/>
        <v>12673861</v>
      </c>
      <c r="F7577" s="10" t="str">
        <f>IFERROR(VLOOKUP(I7577,DATABASE!$N:$O,2,FALSE),"")</f>
        <v>لباس كار معمولي- شلوار</v>
      </c>
      <c r="G7577" s="3" t="s">
        <v>3685</v>
      </c>
      <c r="H7577" s="4">
        <v>12673</v>
      </c>
      <c r="I7577" s="3" t="s">
        <v>2350</v>
      </c>
      <c r="J7577" s="3" t="s">
        <v>2691</v>
      </c>
      <c r="K7577" s="5">
        <v>1</v>
      </c>
      <c r="L7577" s="3" t="s">
        <v>8</v>
      </c>
      <c r="M7577" s="3" t="s">
        <v>47</v>
      </c>
      <c r="N7577" s="3" t="s">
        <v>3217</v>
      </c>
      <c r="O7577" s="1">
        <v>861</v>
      </c>
      <c r="P7577" s="4">
        <v>1</v>
      </c>
      <c r="Q7577" s="10">
        <f t="shared" si="483"/>
        <v>861</v>
      </c>
    </row>
    <row r="7578" spans="2:17" ht="20.25" customHeight="1">
      <c r="B7578" s="10" t="str">
        <f t="shared" si="484"/>
        <v>نقاب تيره محافظ صورت معمولي653</v>
      </c>
      <c r="C7578" s="10" t="str">
        <f t="shared" si="485"/>
        <v>نقاب تيره محافظ صورت معمولي1403/10/13653</v>
      </c>
      <c r="D7578" s="10" t="str">
        <f>IFERROR(IF(تحویلی!$E$1="","",IF(NOSA!O7578=تحویلی!$E$1,تحویلی!$E$1&amp;COUNTIF(NOSA!$O$1:O7578,تحویلی!$E$1),"")),"")</f>
        <v/>
      </c>
      <c r="E7578" s="10" t="str">
        <f t="shared" si="486"/>
        <v>12680653</v>
      </c>
      <c r="F7578" s="10" t="str">
        <f>IFERROR(VLOOKUP(I7578,DATABASE!$N:$O,2,FALSE),"")</f>
        <v>نقاب تيره محافظ صورت معمولي</v>
      </c>
      <c r="G7578" s="3" t="s">
        <v>3685</v>
      </c>
      <c r="H7578" s="4">
        <v>12680</v>
      </c>
      <c r="I7578" s="3" t="s">
        <v>1557</v>
      </c>
      <c r="J7578" s="3" t="s">
        <v>115</v>
      </c>
      <c r="K7578" s="5">
        <v>1</v>
      </c>
      <c r="L7578" s="3" t="s">
        <v>8</v>
      </c>
      <c r="M7578" s="3" t="s">
        <v>19</v>
      </c>
      <c r="N7578" s="3" t="s">
        <v>106</v>
      </c>
      <c r="O7578" s="1">
        <v>653</v>
      </c>
      <c r="P7578" s="4">
        <v>1</v>
      </c>
      <c r="Q7578" s="10">
        <f t="shared" si="483"/>
        <v>653</v>
      </c>
    </row>
    <row r="7579" spans="2:17" ht="20.25" customHeight="1">
      <c r="B7579" s="10" t="str">
        <f t="shared" si="484"/>
        <v>لباس زير زمستاني- بلوز و شلوار638</v>
      </c>
      <c r="C7579" s="10" t="str">
        <f t="shared" si="485"/>
        <v>لباس زير زمستاني- بلوز و شلوار1403/10/14638</v>
      </c>
      <c r="D7579" s="10" t="str">
        <f>IFERROR(IF(تحویلی!$E$1="","",IF(NOSA!O7579=تحویلی!$E$1,تحویلی!$E$1&amp;COUNTIF(NOSA!$O$1:O7579,تحویلی!$E$1),"")),"")</f>
        <v/>
      </c>
      <c r="E7579" s="10" t="str">
        <f t="shared" si="486"/>
        <v>12689638</v>
      </c>
      <c r="F7579" s="10" t="str">
        <f>IFERROR(VLOOKUP(I7579,DATABASE!$N:$O,2,FALSE),"")</f>
        <v>لباس زير زمستاني- بلوز و شلوار</v>
      </c>
      <c r="G7579" s="3" t="s">
        <v>3686</v>
      </c>
      <c r="H7579" s="4">
        <v>12689</v>
      </c>
      <c r="I7579" s="3" t="s">
        <v>2361</v>
      </c>
      <c r="J7579" s="3" t="s">
        <v>2826</v>
      </c>
      <c r="K7579" s="5">
        <v>1</v>
      </c>
      <c r="L7579" s="3" t="s">
        <v>28</v>
      </c>
      <c r="M7579" s="3" t="s">
        <v>43</v>
      </c>
      <c r="N7579" s="3" t="s">
        <v>690</v>
      </c>
      <c r="O7579" s="1">
        <v>638</v>
      </c>
      <c r="P7579" s="4">
        <v>0</v>
      </c>
      <c r="Q7579" s="10">
        <f t="shared" si="483"/>
        <v>638</v>
      </c>
    </row>
    <row r="7580" spans="2:17" ht="20.25" customHeight="1">
      <c r="B7580" s="10" t="str">
        <f t="shared" si="484"/>
        <v>دستكش ضد برش سبك845</v>
      </c>
      <c r="C7580" s="10" t="str">
        <f t="shared" si="485"/>
        <v>دستكش ضد برش سبك1403/10/14845</v>
      </c>
      <c r="D7580" s="10" t="str">
        <f>IFERROR(IF(تحویلی!$E$1="","",IF(NOSA!O7580=تحویلی!$E$1,تحویلی!$E$1&amp;COUNTIF(NOSA!$O$1:O7580,تحویلی!$E$1),"")),"")</f>
        <v/>
      </c>
      <c r="E7580" s="10" t="str">
        <f t="shared" si="486"/>
        <v>12694845</v>
      </c>
      <c r="F7580" s="10" t="str">
        <f>IFERROR(VLOOKUP(I7580,DATABASE!$N:$O,2,FALSE),"")</f>
        <v>دستكش ضد برش سبك</v>
      </c>
      <c r="G7580" s="3" t="s">
        <v>3686</v>
      </c>
      <c r="H7580" s="4">
        <v>12694</v>
      </c>
      <c r="I7580" s="3" t="s">
        <v>1442</v>
      </c>
      <c r="J7580" s="3" t="s">
        <v>22</v>
      </c>
      <c r="K7580" s="5">
        <v>1</v>
      </c>
      <c r="L7580" s="3" t="s">
        <v>3</v>
      </c>
      <c r="M7580" s="3" t="s">
        <v>47</v>
      </c>
      <c r="N7580" s="3" t="s">
        <v>2701</v>
      </c>
      <c r="O7580" s="1">
        <v>845</v>
      </c>
      <c r="P7580" s="4">
        <v>0</v>
      </c>
      <c r="Q7580" s="10">
        <f t="shared" si="483"/>
        <v>845</v>
      </c>
    </row>
    <row r="7581" spans="2:17" ht="20.25" customHeight="1">
      <c r="B7581" s="10" t="str">
        <f t="shared" si="484"/>
        <v>چكمه ايمني نسوز303</v>
      </c>
      <c r="C7581" s="10" t="str">
        <f t="shared" si="485"/>
        <v>چكمه ايمني نسوز1403/10/14303</v>
      </c>
      <c r="D7581" s="10" t="str">
        <f>IFERROR(IF(تحویلی!$E$1="","",IF(NOSA!O7581=تحویلی!$E$1,تحویلی!$E$1&amp;COUNTIF(NOSA!$O$1:O7581,تحویلی!$E$1),"")),"")</f>
        <v/>
      </c>
      <c r="E7581" s="10" t="str">
        <f t="shared" si="486"/>
        <v>12698303</v>
      </c>
      <c r="F7581" s="10" t="str">
        <f>IFERROR(VLOOKUP(I7581,DATABASE!$N:$O,2,FALSE),"")</f>
        <v>چكمه ايمني نسوز</v>
      </c>
      <c r="G7581" s="3" t="s">
        <v>3686</v>
      </c>
      <c r="H7581" s="4">
        <v>12698</v>
      </c>
      <c r="I7581" s="3" t="s">
        <v>1658</v>
      </c>
      <c r="J7581" s="3" t="s">
        <v>1659</v>
      </c>
      <c r="K7581" s="5">
        <v>1</v>
      </c>
      <c r="L7581" s="3" t="s">
        <v>3</v>
      </c>
      <c r="M7581" s="3" t="s">
        <v>4</v>
      </c>
      <c r="N7581" s="3" t="s">
        <v>1069</v>
      </c>
      <c r="O7581" s="1">
        <v>303</v>
      </c>
      <c r="P7581" s="4">
        <v>1</v>
      </c>
      <c r="Q7581" s="10">
        <f t="shared" si="483"/>
        <v>303</v>
      </c>
    </row>
    <row r="7582" spans="2:17" ht="20.25" customHeight="1">
      <c r="B7582" s="10" t="str">
        <f t="shared" si="484"/>
        <v>دستكش كف مواد سبك836</v>
      </c>
      <c r="C7582" s="10" t="str">
        <f t="shared" si="485"/>
        <v>دستكش كف مواد سبك1403/10/15836</v>
      </c>
      <c r="D7582" s="10" t="str">
        <f>IFERROR(IF(تحویلی!$E$1="","",IF(NOSA!O7582=تحویلی!$E$1,تحویلی!$E$1&amp;COUNTIF(NOSA!$O$1:O7582,تحویلی!$E$1),"")),"")</f>
        <v/>
      </c>
      <c r="E7582" s="10" t="str">
        <f t="shared" si="486"/>
        <v>12701836</v>
      </c>
      <c r="F7582" s="10" t="str">
        <f>IFERROR(VLOOKUP(I7582,DATABASE!$N:$O,2,FALSE),"")</f>
        <v>دستكش كف مواد سبك</v>
      </c>
      <c r="G7582" s="3" t="s">
        <v>3687</v>
      </c>
      <c r="H7582" s="3">
        <v>12701</v>
      </c>
      <c r="I7582" s="3" t="s">
        <v>1456</v>
      </c>
      <c r="J7582" s="3" t="s">
        <v>2</v>
      </c>
      <c r="K7582" s="3">
        <v>1</v>
      </c>
      <c r="L7582" s="3" t="s">
        <v>3</v>
      </c>
      <c r="M7582" s="3" t="s">
        <v>40</v>
      </c>
      <c r="N7582" s="3" t="s">
        <v>2894</v>
      </c>
      <c r="O7582" s="1">
        <v>836</v>
      </c>
      <c r="P7582" s="3">
        <v>1</v>
      </c>
      <c r="Q7582" s="10">
        <f t="shared" si="483"/>
        <v>836</v>
      </c>
    </row>
    <row r="7583" spans="2:17" ht="20.25" customHeight="1">
      <c r="B7583" s="10" t="str">
        <f t="shared" si="484"/>
        <v>دستكش كف مواد سبك945</v>
      </c>
      <c r="C7583" s="10" t="str">
        <f t="shared" si="485"/>
        <v>دستكش كف مواد سبك1403/10/15945</v>
      </c>
      <c r="D7583" s="10" t="str">
        <f>IFERROR(IF(تحویلی!$E$1="","",IF(NOSA!O7583=تحویلی!$E$1,تحویلی!$E$1&amp;COUNTIF(NOSA!$O$1:O7583,تحویلی!$E$1),"")),"")</f>
        <v/>
      </c>
      <c r="E7583" s="10" t="str">
        <f t="shared" si="486"/>
        <v>12704945</v>
      </c>
      <c r="F7583" s="10" t="str">
        <f>IFERROR(VLOOKUP(I7583,DATABASE!$N:$O,2,FALSE),"")</f>
        <v>دستكش كف مواد سبك</v>
      </c>
      <c r="G7583" s="3" t="s">
        <v>3687</v>
      </c>
      <c r="H7583" s="3">
        <v>12704</v>
      </c>
      <c r="I7583" s="3" t="s">
        <v>1456</v>
      </c>
      <c r="J7583" s="3" t="s">
        <v>2</v>
      </c>
      <c r="K7583" s="3">
        <v>1</v>
      </c>
      <c r="L7583" s="3" t="s">
        <v>3</v>
      </c>
      <c r="M7583" s="3" t="s">
        <v>47</v>
      </c>
      <c r="N7583" s="3" t="s">
        <v>4078</v>
      </c>
      <c r="O7583" s="1">
        <v>945</v>
      </c>
      <c r="P7583" s="3">
        <v>1</v>
      </c>
      <c r="Q7583" s="10">
        <f t="shared" si="483"/>
        <v>945</v>
      </c>
    </row>
    <row r="7584" spans="2:17" ht="20.25" customHeight="1">
      <c r="B7584" s="10" t="str">
        <f t="shared" si="484"/>
        <v>دستكش كف مواد سبك460</v>
      </c>
      <c r="C7584" s="10" t="str">
        <f t="shared" si="485"/>
        <v>دستكش كف مواد سبك1403/10/15460</v>
      </c>
      <c r="D7584" s="10" t="str">
        <f>IFERROR(IF(تحویلی!$E$1="","",IF(NOSA!O7584=تحویلی!$E$1,تحویلی!$E$1&amp;COUNTIF(NOSA!$O$1:O7584,تحویلی!$E$1),"")),"")</f>
        <v/>
      </c>
      <c r="E7584" s="10" t="str">
        <f t="shared" si="486"/>
        <v>12705460</v>
      </c>
      <c r="F7584" s="10" t="str">
        <f>IFERROR(VLOOKUP(I7584,DATABASE!$N:$O,2,FALSE),"")</f>
        <v>دستكش كف مواد سبك</v>
      </c>
      <c r="G7584" s="3" t="s">
        <v>3687</v>
      </c>
      <c r="H7584" s="3">
        <v>12705</v>
      </c>
      <c r="I7584" s="3" t="s">
        <v>1456</v>
      </c>
      <c r="J7584" s="3" t="s">
        <v>2</v>
      </c>
      <c r="K7584" s="3">
        <v>1</v>
      </c>
      <c r="L7584" s="3" t="s">
        <v>3</v>
      </c>
      <c r="M7584" s="3" t="s">
        <v>47</v>
      </c>
      <c r="N7584" s="3" t="s">
        <v>2765</v>
      </c>
      <c r="O7584" s="1">
        <v>460</v>
      </c>
      <c r="P7584" s="3">
        <v>1</v>
      </c>
      <c r="Q7584" s="10">
        <f t="shared" si="483"/>
        <v>460</v>
      </c>
    </row>
    <row r="7585" spans="2:17" ht="20.25" customHeight="1">
      <c r="B7585" s="10" t="str">
        <f t="shared" si="484"/>
        <v>كفش ايمني عايق برق155</v>
      </c>
      <c r="C7585" s="10" t="str">
        <f t="shared" si="485"/>
        <v>كفش ايمني عايق برق1403/10/15155</v>
      </c>
      <c r="D7585" s="10" t="str">
        <f>IFERROR(IF(تحویلی!$E$1="","",IF(NOSA!O7585=تحویلی!$E$1,تحویلی!$E$1&amp;COUNTIF(NOSA!$O$1:O7585,تحویلی!$E$1),"")),"")</f>
        <v/>
      </c>
      <c r="E7585" s="10" t="str">
        <f t="shared" si="486"/>
        <v>12730155</v>
      </c>
      <c r="F7585" s="10" t="str">
        <f>IFERROR(VLOOKUP(I7585,DATABASE!$N:$O,2,FALSE),"")</f>
        <v>كفش ايمني عايق برق</v>
      </c>
      <c r="G7585" s="3" t="s">
        <v>3687</v>
      </c>
      <c r="H7585" s="3">
        <v>12730</v>
      </c>
      <c r="I7585" s="3" t="s">
        <v>1757</v>
      </c>
      <c r="J7585" s="3" t="s">
        <v>1758</v>
      </c>
      <c r="K7585" s="3">
        <v>1</v>
      </c>
      <c r="L7585" s="3" t="s">
        <v>3</v>
      </c>
      <c r="M7585" s="3" t="s">
        <v>4</v>
      </c>
      <c r="N7585" s="3" t="s">
        <v>3198</v>
      </c>
      <c r="O7585" s="1">
        <v>155</v>
      </c>
      <c r="P7585" s="3">
        <v>1</v>
      </c>
      <c r="Q7585" s="10">
        <f t="shared" si="483"/>
        <v>155</v>
      </c>
    </row>
    <row r="7586" spans="2:17" ht="20.25" customHeight="1">
      <c r="B7586" s="10" t="str">
        <f t="shared" si="484"/>
        <v>دستكش كف مواد سبك672</v>
      </c>
      <c r="C7586" s="10" t="str">
        <f t="shared" si="485"/>
        <v>دستكش كف مواد سبك1403/10/15672</v>
      </c>
      <c r="D7586" s="10" t="str">
        <f>IFERROR(IF(تحویلی!$E$1="","",IF(NOSA!O7586=تحویلی!$E$1,تحویلی!$E$1&amp;COUNTIF(NOSA!$O$1:O7586,تحویلی!$E$1),"")),"")</f>
        <v/>
      </c>
      <c r="E7586" s="10" t="str">
        <f t="shared" si="486"/>
        <v>12736672</v>
      </c>
      <c r="F7586" s="10" t="str">
        <f>IFERROR(VLOOKUP(I7586,DATABASE!$N:$O,2,FALSE),"")</f>
        <v>دستكش كف مواد سبك</v>
      </c>
      <c r="G7586" s="3" t="s">
        <v>3687</v>
      </c>
      <c r="H7586" s="3">
        <v>12736</v>
      </c>
      <c r="I7586" s="3" t="s">
        <v>1456</v>
      </c>
      <c r="J7586" s="3" t="s">
        <v>2</v>
      </c>
      <c r="K7586" s="3">
        <v>1</v>
      </c>
      <c r="L7586" s="3" t="s">
        <v>3</v>
      </c>
      <c r="M7586" s="3" t="s">
        <v>47</v>
      </c>
      <c r="N7586" s="3" t="s">
        <v>214</v>
      </c>
      <c r="O7586" s="1">
        <v>672</v>
      </c>
      <c r="P7586" s="3">
        <v>1</v>
      </c>
      <c r="Q7586" s="10">
        <f t="shared" si="483"/>
        <v>672</v>
      </c>
    </row>
    <row r="7587" spans="2:17" ht="20.25" customHeight="1">
      <c r="B7587" s="10" t="str">
        <f t="shared" si="484"/>
        <v>دستكش كف مواد سبك822</v>
      </c>
      <c r="C7587" s="10" t="str">
        <f t="shared" si="485"/>
        <v>دستكش كف مواد سبك1403/10/15822</v>
      </c>
      <c r="D7587" s="10" t="str">
        <f>IFERROR(IF(تحویلی!$E$1="","",IF(NOSA!O7587=تحویلی!$E$1,تحویلی!$E$1&amp;COUNTIF(NOSA!$O$1:O7587,تحویلی!$E$1),"")),"")</f>
        <v/>
      </c>
      <c r="E7587" s="10" t="str">
        <f t="shared" si="486"/>
        <v>12739822</v>
      </c>
      <c r="F7587" s="10" t="str">
        <f>IFERROR(VLOOKUP(I7587,DATABASE!$N:$O,2,FALSE),"")</f>
        <v>دستكش كف مواد سبك</v>
      </c>
      <c r="G7587" s="3" t="s">
        <v>3687</v>
      </c>
      <c r="H7587" s="3">
        <v>12739</v>
      </c>
      <c r="I7587" s="3" t="s">
        <v>1456</v>
      </c>
      <c r="J7587" s="3" t="s">
        <v>2</v>
      </c>
      <c r="K7587" s="3">
        <v>1</v>
      </c>
      <c r="L7587" s="3" t="s">
        <v>3</v>
      </c>
      <c r="M7587" s="3" t="s">
        <v>47</v>
      </c>
      <c r="N7587" s="3" t="s">
        <v>1788</v>
      </c>
      <c r="O7587" s="1">
        <v>822</v>
      </c>
      <c r="P7587" s="3">
        <v>1</v>
      </c>
      <c r="Q7587" s="10">
        <f t="shared" si="483"/>
        <v>822</v>
      </c>
    </row>
    <row r="7588" spans="2:17" ht="20.25" customHeight="1">
      <c r="B7588" s="10" t="str">
        <f t="shared" si="484"/>
        <v>دستكش ضد برش سبك853</v>
      </c>
      <c r="C7588" s="10" t="str">
        <f t="shared" si="485"/>
        <v>دستكش ضد برش سبك1403/10/15853</v>
      </c>
      <c r="D7588" s="10" t="str">
        <f>IFERROR(IF(تحویلی!$E$1="","",IF(NOSA!O7588=تحویلی!$E$1,تحویلی!$E$1&amp;COUNTIF(NOSA!$O$1:O7588,تحویلی!$E$1),"")),"")</f>
        <v/>
      </c>
      <c r="E7588" s="10" t="str">
        <f t="shared" si="486"/>
        <v>12740853</v>
      </c>
      <c r="F7588" s="10" t="str">
        <f>IFERROR(VLOOKUP(I7588,DATABASE!$N:$O,2,FALSE),"")</f>
        <v>دستكش ضد برش سبك</v>
      </c>
      <c r="G7588" s="3" t="s">
        <v>3687</v>
      </c>
      <c r="H7588" s="3">
        <v>12740</v>
      </c>
      <c r="I7588" s="3" t="s">
        <v>1442</v>
      </c>
      <c r="J7588" s="3" t="s">
        <v>22</v>
      </c>
      <c r="K7588" s="3">
        <v>1</v>
      </c>
      <c r="L7588" s="3" t="s">
        <v>3</v>
      </c>
      <c r="M7588" s="3" t="s">
        <v>40</v>
      </c>
      <c r="N7588" s="3" t="s">
        <v>2819</v>
      </c>
      <c r="O7588" s="1">
        <v>853</v>
      </c>
      <c r="P7588" s="3">
        <v>1</v>
      </c>
      <c r="Q7588" s="10">
        <f t="shared" si="483"/>
        <v>853</v>
      </c>
    </row>
    <row r="7589" spans="2:17" ht="20.25" customHeight="1">
      <c r="B7589" s="10" t="str">
        <f t="shared" si="484"/>
        <v>دستكش ضد برش سبك582</v>
      </c>
      <c r="C7589" s="10" t="str">
        <f t="shared" si="485"/>
        <v>دستكش ضد برش سبك1403/10/16582</v>
      </c>
      <c r="D7589" s="10" t="str">
        <f>IFERROR(IF(تحویلی!$E$1="","",IF(NOSA!O7589=تحویلی!$E$1,تحویلی!$E$1&amp;COUNTIF(NOSA!$O$1:O7589,تحویلی!$E$1),"")),"")</f>
        <v/>
      </c>
      <c r="E7589" s="10" t="str">
        <f t="shared" si="486"/>
        <v>12755582</v>
      </c>
      <c r="F7589" s="10" t="str">
        <f>IFERROR(VLOOKUP(I7589,DATABASE!$N:$O,2,FALSE),"")</f>
        <v>دستكش ضد برش سبك</v>
      </c>
      <c r="G7589" s="218" t="s">
        <v>3688</v>
      </c>
      <c r="H7589" s="219">
        <v>12755</v>
      </c>
      <c r="I7589" s="218" t="s">
        <v>1442</v>
      </c>
      <c r="J7589" s="218" t="s">
        <v>22</v>
      </c>
      <c r="K7589" s="220">
        <v>1</v>
      </c>
      <c r="L7589" s="218" t="s">
        <v>3</v>
      </c>
      <c r="M7589" s="218" t="s">
        <v>47</v>
      </c>
      <c r="N7589" s="218" t="s">
        <v>80</v>
      </c>
      <c r="O7589" s="221">
        <v>582</v>
      </c>
      <c r="P7589" s="219">
        <v>1</v>
      </c>
      <c r="Q7589" s="10">
        <f t="shared" si="483"/>
        <v>582</v>
      </c>
    </row>
    <row r="7590" spans="2:17" ht="20.25" customHeight="1">
      <c r="B7590" s="10" t="str">
        <f t="shared" si="484"/>
        <v>كلاه ايمني839</v>
      </c>
      <c r="C7590" s="10" t="str">
        <f t="shared" si="485"/>
        <v>كلاه ايمني1403/10/16839</v>
      </c>
      <c r="D7590" s="10" t="str">
        <f>IFERROR(IF(تحویلی!$E$1="","",IF(NOSA!O7590=تحویلی!$E$1,تحویلی!$E$1&amp;COUNTIF(NOSA!$O$1:O7590,تحویلی!$E$1),"")),"")</f>
        <v/>
      </c>
      <c r="E7590" s="10" t="str">
        <f t="shared" si="486"/>
        <v>12763839</v>
      </c>
      <c r="F7590" s="10" t="str">
        <f>IFERROR(VLOOKUP(I7590,DATABASE!$N:$O,2,FALSE),"")</f>
        <v>كلاه ايمني</v>
      </c>
      <c r="G7590" s="218" t="s">
        <v>3688</v>
      </c>
      <c r="H7590" s="219">
        <v>12763</v>
      </c>
      <c r="I7590" s="218" t="s">
        <v>1532</v>
      </c>
      <c r="J7590" s="218" t="s">
        <v>2754</v>
      </c>
      <c r="K7590" s="220">
        <v>1</v>
      </c>
      <c r="L7590" s="218" t="s">
        <v>8</v>
      </c>
      <c r="M7590" s="218" t="s">
        <v>25</v>
      </c>
      <c r="N7590" s="218" t="s">
        <v>2863</v>
      </c>
      <c r="O7590" s="221">
        <v>839</v>
      </c>
      <c r="P7590" s="219">
        <v>1</v>
      </c>
      <c r="Q7590" s="10">
        <f t="shared" si="483"/>
        <v>839</v>
      </c>
    </row>
    <row r="7591" spans="2:17" ht="20.25" customHeight="1">
      <c r="B7591" s="10" t="str">
        <f t="shared" si="484"/>
        <v>گوشي اير پلاگ839</v>
      </c>
      <c r="C7591" s="10" t="str">
        <f t="shared" si="485"/>
        <v>گوشي اير پلاگ1403/10/16839</v>
      </c>
      <c r="D7591" s="10" t="str">
        <f>IFERROR(IF(تحویلی!$E$1="","",IF(NOSA!O7591=تحویلی!$E$1,تحویلی!$E$1&amp;COUNTIF(NOSA!$O$1:O7591,تحویلی!$E$1),"")),"")</f>
        <v/>
      </c>
      <c r="E7591" s="10" t="str">
        <f t="shared" si="486"/>
        <v>12763839</v>
      </c>
      <c r="F7591" s="10" t="str">
        <f>IFERROR(VLOOKUP(I7591,DATABASE!$N:$O,2,FALSE),"")</f>
        <v>گوشي اير پلاگ</v>
      </c>
      <c r="G7591" s="218" t="s">
        <v>3688</v>
      </c>
      <c r="H7591" s="219">
        <v>12763</v>
      </c>
      <c r="I7591" s="218" t="s">
        <v>1581</v>
      </c>
      <c r="J7591" s="218" t="s">
        <v>124</v>
      </c>
      <c r="K7591" s="220">
        <v>1</v>
      </c>
      <c r="L7591" s="218" t="s">
        <v>8</v>
      </c>
      <c r="M7591" s="218" t="s">
        <v>25</v>
      </c>
      <c r="N7591" s="218" t="s">
        <v>2863</v>
      </c>
      <c r="O7591" s="221">
        <v>839</v>
      </c>
      <c r="P7591" s="219">
        <v>0</v>
      </c>
      <c r="Q7591" s="10">
        <f t="shared" si="483"/>
        <v>839</v>
      </c>
    </row>
    <row r="7592" spans="2:17" ht="20.25" customHeight="1">
      <c r="B7592" s="10" t="str">
        <f t="shared" si="484"/>
        <v>دستكش ضد برش سبك877</v>
      </c>
      <c r="C7592" s="10" t="str">
        <f t="shared" si="485"/>
        <v>دستكش ضد برش سبك1403/10/16877</v>
      </c>
      <c r="D7592" s="10" t="str">
        <f>IFERROR(IF(تحویلی!$E$1="","",IF(NOSA!O7592=تحویلی!$E$1,تحویلی!$E$1&amp;COUNTIF(NOSA!$O$1:O7592,تحویلی!$E$1),"")),"")</f>
        <v/>
      </c>
      <c r="E7592" s="10" t="str">
        <f t="shared" si="486"/>
        <v>12764877</v>
      </c>
      <c r="F7592" s="10" t="str">
        <f>IFERROR(VLOOKUP(I7592,DATABASE!$N:$O,2,FALSE),"")</f>
        <v>دستكش ضد برش سبك</v>
      </c>
      <c r="G7592" s="218" t="s">
        <v>3688</v>
      </c>
      <c r="H7592" s="219">
        <v>12764</v>
      </c>
      <c r="I7592" s="218" t="s">
        <v>1442</v>
      </c>
      <c r="J7592" s="218" t="s">
        <v>22</v>
      </c>
      <c r="K7592" s="220">
        <v>1</v>
      </c>
      <c r="L7592" s="218" t="s">
        <v>3</v>
      </c>
      <c r="M7592" s="218" t="s">
        <v>43</v>
      </c>
      <c r="N7592" s="218" t="s">
        <v>730</v>
      </c>
      <c r="O7592" s="221">
        <v>877</v>
      </c>
      <c r="P7592" s="219">
        <v>1</v>
      </c>
      <c r="Q7592" s="10">
        <f t="shared" si="483"/>
        <v>877</v>
      </c>
    </row>
    <row r="7593" spans="2:17" ht="20.25" customHeight="1">
      <c r="B7593" s="10" t="str">
        <f t="shared" si="484"/>
        <v>741</v>
      </c>
      <c r="C7593" s="10" t="str">
        <f t="shared" si="485"/>
        <v>1403/10/16741</v>
      </c>
      <c r="D7593" s="10" t="str">
        <f>IFERROR(IF(تحویلی!$E$1="","",IF(NOSA!O7593=تحویلی!$E$1,تحویلی!$E$1&amp;COUNTIF(NOSA!$O$1:O7593,تحویلی!$E$1),"")),"")</f>
        <v/>
      </c>
      <c r="E7593" s="10" t="str">
        <f t="shared" si="486"/>
        <v>12767741</v>
      </c>
      <c r="F7593" s="10" t="str">
        <f>IFERROR(VLOOKUP(I7593,DATABASE!$N:$O,2,FALSE),"")</f>
        <v/>
      </c>
      <c r="G7593" s="218" t="s">
        <v>3688</v>
      </c>
      <c r="H7593" s="219">
        <v>12767</v>
      </c>
      <c r="I7593" s="218" t="s">
        <v>3559</v>
      </c>
      <c r="J7593" s="218" t="s">
        <v>3560</v>
      </c>
      <c r="K7593" s="220">
        <v>1</v>
      </c>
      <c r="L7593" s="218" t="s">
        <v>8</v>
      </c>
      <c r="M7593" s="218" t="s">
        <v>102</v>
      </c>
      <c r="N7593" s="218" t="s">
        <v>764</v>
      </c>
      <c r="O7593" s="221">
        <v>741</v>
      </c>
      <c r="P7593" s="219">
        <v>1</v>
      </c>
      <c r="Q7593" s="10">
        <f t="shared" si="483"/>
        <v>741</v>
      </c>
    </row>
    <row r="7594" spans="2:17" ht="20.25" customHeight="1">
      <c r="B7594" s="10" t="str">
        <f t="shared" si="484"/>
        <v>كفش ايمني عايق برق741</v>
      </c>
      <c r="C7594" s="10" t="str">
        <f t="shared" si="485"/>
        <v>كفش ايمني عايق برق1403/10/16741</v>
      </c>
      <c r="D7594" s="10" t="str">
        <f>IFERROR(IF(تحویلی!$E$1="","",IF(NOSA!O7594=تحویلی!$E$1,تحویلی!$E$1&amp;COUNTIF(NOSA!$O$1:O7594,تحویلی!$E$1),"")),"")</f>
        <v/>
      </c>
      <c r="E7594" s="10" t="str">
        <f t="shared" si="486"/>
        <v>12767741</v>
      </c>
      <c r="F7594" s="10" t="str">
        <f>IFERROR(VLOOKUP(I7594,DATABASE!$N:$O,2,FALSE),"")</f>
        <v>كفش ايمني عايق برق</v>
      </c>
      <c r="G7594" s="218" t="s">
        <v>3688</v>
      </c>
      <c r="H7594" s="219">
        <v>12767</v>
      </c>
      <c r="I7594" s="218" t="s">
        <v>1589</v>
      </c>
      <c r="J7594" s="218" t="s">
        <v>1651</v>
      </c>
      <c r="K7594" s="220">
        <v>1</v>
      </c>
      <c r="L7594" s="218" t="s">
        <v>3</v>
      </c>
      <c r="M7594" s="218" t="s">
        <v>102</v>
      </c>
      <c r="N7594" s="218" t="s">
        <v>764</v>
      </c>
      <c r="O7594" s="221">
        <v>741</v>
      </c>
      <c r="P7594" s="219">
        <v>1</v>
      </c>
      <c r="Q7594" s="10">
        <f t="shared" si="483"/>
        <v>741</v>
      </c>
    </row>
    <row r="7595" spans="2:17" ht="20.25" customHeight="1">
      <c r="B7595" s="10" t="str">
        <f t="shared" si="484"/>
        <v>لباس زير زمستاني- بلوز و شلوار453</v>
      </c>
      <c r="C7595" s="10" t="str">
        <f t="shared" si="485"/>
        <v>لباس زير زمستاني- بلوز و شلوار1403/10/16453</v>
      </c>
      <c r="D7595" s="10" t="str">
        <f>IFERROR(IF(تحویلی!$E$1="","",IF(NOSA!O7595=تحویلی!$E$1,تحویلی!$E$1&amp;COUNTIF(NOSA!$O$1:O7595,تحویلی!$E$1),"")),"")</f>
        <v/>
      </c>
      <c r="E7595" s="10" t="str">
        <f t="shared" si="486"/>
        <v>12774453</v>
      </c>
      <c r="F7595" s="10" t="str">
        <f>IFERROR(VLOOKUP(I7595,DATABASE!$N:$O,2,FALSE),"")</f>
        <v>لباس زير زمستاني- بلوز و شلوار</v>
      </c>
      <c r="G7595" s="218" t="s">
        <v>3688</v>
      </c>
      <c r="H7595" s="219">
        <v>12774</v>
      </c>
      <c r="I7595" s="218" t="s">
        <v>2361</v>
      </c>
      <c r="J7595" s="218" t="s">
        <v>2826</v>
      </c>
      <c r="K7595" s="220">
        <v>1</v>
      </c>
      <c r="L7595" s="218" t="s">
        <v>28</v>
      </c>
      <c r="M7595" s="218" t="s">
        <v>266</v>
      </c>
      <c r="N7595" s="218" t="s">
        <v>722</v>
      </c>
      <c r="O7595" s="221">
        <v>453</v>
      </c>
      <c r="P7595" s="219">
        <v>0</v>
      </c>
      <c r="Q7595" s="10">
        <f t="shared" ref="Q7595:Q7658" si="487">VALUE(O7595)</f>
        <v>453</v>
      </c>
    </row>
    <row r="7596" spans="2:17" ht="20.25" customHeight="1">
      <c r="B7596" s="10" t="str">
        <f t="shared" si="484"/>
        <v>لباس زير زمستاني- بلوز و شلوار320</v>
      </c>
      <c r="C7596" s="10" t="str">
        <f t="shared" si="485"/>
        <v>لباس زير زمستاني- بلوز و شلوار1403/10/16320</v>
      </c>
      <c r="D7596" s="10" t="str">
        <f>IFERROR(IF(تحویلی!$E$1="","",IF(NOSA!O7596=تحویلی!$E$1,تحویلی!$E$1&amp;COUNTIF(NOSA!$O$1:O7596,تحویلی!$E$1),"")),"")</f>
        <v/>
      </c>
      <c r="E7596" s="10" t="str">
        <f t="shared" si="486"/>
        <v>12774320</v>
      </c>
      <c r="F7596" s="10" t="str">
        <f>IFERROR(VLOOKUP(I7596,DATABASE!$N:$O,2,FALSE),"")</f>
        <v>لباس زير زمستاني- بلوز و شلوار</v>
      </c>
      <c r="G7596" s="218" t="s">
        <v>3688</v>
      </c>
      <c r="H7596" s="219">
        <v>12774</v>
      </c>
      <c r="I7596" s="218" t="s">
        <v>2361</v>
      </c>
      <c r="J7596" s="218" t="s">
        <v>2826</v>
      </c>
      <c r="K7596" s="220">
        <v>1</v>
      </c>
      <c r="L7596" s="218" t="s">
        <v>28</v>
      </c>
      <c r="M7596" s="218" t="s">
        <v>266</v>
      </c>
      <c r="N7596" s="218" t="s">
        <v>827</v>
      </c>
      <c r="O7596" s="221">
        <v>320</v>
      </c>
      <c r="P7596" s="219">
        <v>0</v>
      </c>
      <c r="Q7596" s="10">
        <f t="shared" si="487"/>
        <v>320</v>
      </c>
    </row>
    <row r="7597" spans="2:17" ht="20.25" customHeight="1">
      <c r="B7597" s="10" t="str">
        <f t="shared" si="484"/>
        <v>لباس زير زمستاني- بلوز و شلوار865</v>
      </c>
      <c r="C7597" s="10" t="str">
        <f t="shared" si="485"/>
        <v>لباس زير زمستاني- بلوز و شلوار1403/10/16865</v>
      </c>
      <c r="D7597" s="10" t="str">
        <f>IFERROR(IF(تحویلی!$E$1="","",IF(NOSA!O7597=تحویلی!$E$1,تحویلی!$E$1&amp;COUNTIF(NOSA!$O$1:O7597,تحویلی!$E$1),"")),"")</f>
        <v/>
      </c>
      <c r="E7597" s="10" t="str">
        <f t="shared" si="486"/>
        <v>12774865</v>
      </c>
      <c r="F7597" s="10" t="str">
        <f>IFERROR(VLOOKUP(I7597,DATABASE!$N:$O,2,FALSE),"")</f>
        <v>لباس زير زمستاني- بلوز و شلوار</v>
      </c>
      <c r="G7597" s="218" t="s">
        <v>3688</v>
      </c>
      <c r="H7597" s="219">
        <v>12774</v>
      </c>
      <c r="I7597" s="218" t="s">
        <v>2361</v>
      </c>
      <c r="J7597" s="218" t="s">
        <v>2826</v>
      </c>
      <c r="K7597" s="220">
        <v>1</v>
      </c>
      <c r="L7597" s="218" t="s">
        <v>28</v>
      </c>
      <c r="M7597" s="218" t="s">
        <v>47</v>
      </c>
      <c r="N7597" s="218" t="s">
        <v>3287</v>
      </c>
      <c r="O7597" s="221">
        <v>865</v>
      </c>
      <c r="P7597" s="219">
        <v>0</v>
      </c>
      <c r="Q7597" s="10">
        <f t="shared" si="487"/>
        <v>865</v>
      </c>
    </row>
    <row r="7598" spans="2:17" ht="20.25" customHeight="1">
      <c r="B7598" s="10" t="str">
        <f t="shared" si="484"/>
        <v>دستكش ضد برش سبك31</v>
      </c>
      <c r="C7598" s="10" t="str">
        <f t="shared" si="485"/>
        <v>دستكش ضد برش سبك1403/10/1631</v>
      </c>
      <c r="D7598" s="10" t="str">
        <f>IFERROR(IF(تحویلی!$E$1="","",IF(NOSA!O7598=تحویلی!$E$1,تحویلی!$E$1&amp;COUNTIF(NOSA!$O$1:O7598,تحویلی!$E$1),"")),"")</f>
        <v/>
      </c>
      <c r="E7598" s="10" t="str">
        <f t="shared" si="486"/>
        <v>1277531</v>
      </c>
      <c r="F7598" s="10" t="str">
        <f>IFERROR(VLOOKUP(I7598,DATABASE!$N:$O,2,FALSE),"")</f>
        <v>دستكش ضد برش سبك</v>
      </c>
      <c r="G7598" s="218" t="s">
        <v>3688</v>
      </c>
      <c r="H7598" s="219">
        <v>12775</v>
      </c>
      <c r="I7598" s="218" t="s">
        <v>1442</v>
      </c>
      <c r="J7598" s="218" t="s">
        <v>22</v>
      </c>
      <c r="K7598" s="220">
        <v>1</v>
      </c>
      <c r="L7598" s="218" t="s">
        <v>3</v>
      </c>
      <c r="M7598" s="218" t="s">
        <v>9</v>
      </c>
      <c r="N7598" s="218" t="s">
        <v>175</v>
      </c>
      <c r="O7598" s="221">
        <v>31</v>
      </c>
      <c r="P7598" s="219">
        <v>1</v>
      </c>
      <c r="Q7598" s="10">
        <f t="shared" si="487"/>
        <v>31</v>
      </c>
    </row>
    <row r="7599" spans="2:17" ht="20.25" customHeight="1">
      <c r="B7599" s="10" t="str">
        <f t="shared" si="484"/>
        <v>دستكش ضد برش سبك83</v>
      </c>
      <c r="C7599" s="10" t="str">
        <f t="shared" si="485"/>
        <v>دستكش ضد برش سبك1403/10/1683</v>
      </c>
      <c r="D7599" s="10" t="str">
        <f>IFERROR(IF(تحویلی!$E$1="","",IF(NOSA!O7599=تحویلی!$E$1,تحویلی!$E$1&amp;COUNTIF(NOSA!$O$1:O7599,تحویلی!$E$1),"")),"")</f>
        <v/>
      </c>
      <c r="E7599" s="10" t="str">
        <f t="shared" si="486"/>
        <v>1277983</v>
      </c>
      <c r="F7599" s="10" t="str">
        <f>IFERROR(VLOOKUP(I7599,DATABASE!$N:$O,2,FALSE),"")</f>
        <v>دستكش ضد برش سبك</v>
      </c>
      <c r="G7599" s="218" t="s">
        <v>3688</v>
      </c>
      <c r="H7599" s="219">
        <v>12779</v>
      </c>
      <c r="I7599" s="218" t="s">
        <v>1442</v>
      </c>
      <c r="J7599" s="218" t="s">
        <v>22</v>
      </c>
      <c r="K7599" s="220">
        <v>1</v>
      </c>
      <c r="L7599" s="218" t="s">
        <v>3</v>
      </c>
      <c r="M7599" s="218" t="s">
        <v>848</v>
      </c>
      <c r="N7599" s="218" t="s">
        <v>246</v>
      </c>
      <c r="O7599" s="221">
        <v>83</v>
      </c>
      <c r="P7599" s="219">
        <v>1</v>
      </c>
      <c r="Q7599" s="10">
        <f t="shared" si="487"/>
        <v>83</v>
      </c>
    </row>
    <row r="7600" spans="2:17" ht="20.25" customHeight="1">
      <c r="B7600" s="10" t="str">
        <f t="shared" si="484"/>
        <v>دستكش ضد برش سبك838</v>
      </c>
      <c r="C7600" s="10" t="str">
        <f t="shared" si="485"/>
        <v>دستكش ضد برش سبك1403/10/16838</v>
      </c>
      <c r="D7600" s="10" t="str">
        <f>IFERROR(IF(تحویلی!$E$1="","",IF(NOSA!O7600=تحویلی!$E$1,تحویلی!$E$1&amp;COUNTIF(NOSA!$O$1:O7600,تحویلی!$E$1),"")),"")</f>
        <v/>
      </c>
      <c r="E7600" s="10" t="str">
        <f t="shared" si="486"/>
        <v>12783838</v>
      </c>
      <c r="F7600" s="10" t="str">
        <f>IFERROR(VLOOKUP(I7600,DATABASE!$N:$O,2,FALSE),"")</f>
        <v>دستكش ضد برش سبك</v>
      </c>
      <c r="G7600" s="218" t="s">
        <v>3688</v>
      </c>
      <c r="H7600" s="219">
        <v>12783</v>
      </c>
      <c r="I7600" s="218" t="s">
        <v>1442</v>
      </c>
      <c r="J7600" s="218" t="s">
        <v>22</v>
      </c>
      <c r="K7600" s="220">
        <v>1</v>
      </c>
      <c r="L7600" s="218" t="s">
        <v>3</v>
      </c>
      <c r="M7600" s="218" t="s">
        <v>40</v>
      </c>
      <c r="N7600" s="218" t="s">
        <v>3258</v>
      </c>
      <c r="O7600" s="221">
        <v>838</v>
      </c>
      <c r="P7600" s="219">
        <v>1</v>
      </c>
      <c r="Q7600" s="10">
        <f t="shared" si="487"/>
        <v>838</v>
      </c>
    </row>
    <row r="7601" spans="2:17" ht="20.25" customHeight="1">
      <c r="B7601" s="10" t="str">
        <f t="shared" si="484"/>
        <v>دستكش ضد برش سبك862</v>
      </c>
      <c r="C7601" s="10" t="str">
        <f t="shared" si="485"/>
        <v>دستكش ضد برش سبك1403/10/17862</v>
      </c>
      <c r="D7601" s="10" t="str">
        <f>IFERROR(IF(تحویلی!$E$1="","",IF(NOSA!O7601=تحویلی!$E$1,تحویلی!$E$1&amp;COUNTIF(NOSA!$O$1:O7601,تحویلی!$E$1),"")),"")</f>
        <v/>
      </c>
      <c r="E7601" s="10" t="str">
        <f t="shared" si="486"/>
        <v>12792862</v>
      </c>
      <c r="F7601" s="10" t="str">
        <f>IFERROR(VLOOKUP(I7601,DATABASE!$N:$O,2,FALSE),"")</f>
        <v>دستكش ضد برش سبك</v>
      </c>
      <c r="G7601" s="3" t="s">
        <v>3689</v>
      </c>
      <c r="H7601" s="4">
        <v>12792</v>
      </c>
      <c r="I7601" s="3" t="s">
        <v>1442</v>
      </c>
      <c r="J7601" s="3" t="s">
        <v>22</v>
      </c>
      <c r="K7601" s="5">
        <v>1</v>
      </c>
      <c r="L7601" s="3" t="s">
        <v>3</v>
      </c>
      <c r="M7601" s="3" t="s">
        <v>47</v>
      </c>
      <c r="N7601" s="3" t="s">
        <v>2892</v>
      </c>
      <c r="O7601" s="1">
        <v>862</v>
      </c>
      <c r="P7601" s="4">
        <v>1</v>
      </c>
      <c r="Q7601" s="10">
        <f t="shared" si="487"/>
        <v>862</v>
      </c>
    </row>
    <row r="7602" spans="2:17" ht="20.25" customHeight="1">
      <c r="B7602" s="10" t="str">
        <f t="shared" si="484"/>
        <v>دستكش ضد برش سبك719</v>
      </c>
      <c r="C7602" s="10" t="str">
        <f t="shared" si="485"/>
        <v>دستكش ضد برش سبك1403/10/17719</v>
      </c>
      <c r="D7602" s="10" t="str">
        <f>IFERROR(IF(تحویلی!$E$1="","",IF(NOSA!O7602=تحویلی!$E$1,تحویلی!$E$1&amp;COUNTIF(NOSA!$O$1:O7602,تحویلی!$E$1),"")),"")</f>
        <v/>
      </c>
      <c r="E7602" s="10" t="str">
        <f t="shared" si="486"/>
        <v>12793719</v>
      </c>
      <c r="F7602" s="10" t="str">
        <f>IFERROR(VLOOKUP(I7602,DATABASE!$N:$O,2,FALSE),"")</f>
        <v>دستكش ضد برش سبك</v>
      </c>
      <c r="G7602" s="3" t="s">
        <v>3689</v>
      </c>
      <c r="H7602" s="4">
        <v>12793</v>
      </c>
      <c r="I7602" s="3" t="s">
        <v>1442</v>
      </c>
      <c r="J7602" s="3" t="s">
        <v>22</v>
      </c>
      <c r="K7602" s="5">
        <v>1</v>
      </c>
      <c r="L7602" s="3" t="s">
        <v>3</v>
      </c>
      <c r="M7602" s="3" t="s">
        <v>47</v>
      </c>
      <c r="N7602" s="3" t="s">
        <v>395</v>
      </c>
      <c r="O7602" s="1">
        <v>719</v>
      </c>
      <c r="P7602" s="4">
        <v>1</v>
      </c>
      <c r="Q7602" s="10">
        <f t="shared" si="487"/>
        <v>719</v>
      </c>
    </row>
    <row r="7603" spans="2:17" ht="20.25" customHeight="1">
      <c r="B7603" s="10" t="str">
        <f t="shared" si="484"/>
        <v>دستكش ضد برش سبك827</v>
      </c>
      <c r="C7603" s="10" t="str">
        <f t="shared" si="485"/>
        <v>دستكش ضد برش سبك1403/10/01827</v>
      </c>
      <c r="D7603" s="10" t="str">
        <f>IFERROR(IF(تحویلی!$E$1="","",IF(NOSA!O7603=تحویلی!$E$1,تحویلی!$E$1&amp;COUNTIF(NOSA!$O$1:O7603,تحویلی!$E$1),"")),"")</f>
        <v/>
      </c>
      <c r="E7603" s="10" t="str">
        <f t="shared" si="486"/>
        <v>12017827</v>
      </c>
      <c r="F7603" s="10" t="str">
        <f>IFERROR(VLOOKUP(I7603,DATABASE!$N:$O,2,FALSE),"")</f>
        <v>دستكش ضد برش سبك</v>
      </c>
      <c r="G7603" s="213" t="s">
        <v>3673</v>
      </c>
      <c r="H7603" s="214">
        <v>12017</v>
      </c>
      <c r="I7603" s="213" t="s">
        <v>1442</v>
      </c>
      <c r="J7603" s="213" t="s">
        <v>22</v>
      </c>
      <c r="K7603" s="215">
        <v>1</v>
      </c>
      <c r="L7603" s="213" t="s">
        <v>3</v>
      </c>
      <c r="M7603" s="213" t="s">
        <v>47</v>
      </c>
      <c r="N7603" s="213" t="s">
        <v>2653</v>
      </c>
      <c r="O7603" s="216">
        <v>827</v>
      </c>
      <c r="P7603" s="214">
        <v>1</v>
      </c>
      <c r="Q7603" s="10">
        <f t="shared" si="487"/>
        <v>827</v>
      </c>
    </row>
    <row r="7604" spans="2:17" ht="20.25" customHeight="1">
      <c r="B7604" s="10" t="str">
        <f t="shared" si="484"/>
        <v>دستكش ضد برش سبك10003</v>
      </c>
      <c r="C7604" s="10" t="str">
        <f t="shared" si="485"/>
        <v>دستكش ضد برش سبك1403/10/1710003</v>
      </c>
      <c r="D7604" s="10" t="str">
        <f>IFERROR(IF(تحویلی!$E$1="","",IF(NOSA!O7604=تحویلی!$E$1,تحویلی!$E$1&amp;COUNTIF(NOSA!$O$1:O7604,تحویلی!$E$1),"")),"")</f>
        <v/>
      </c>
      <c r="E7604" s="10" t="str">
        <f t="shared" si="486"/>
        <v>1281110003</v>
      </c>
      <c r="F7604" s="10" t="str">
        <f>IFERROR(VLOOKUP(I7604,DATABASE!$N:$O,2,FALSE),"")</f>
        <v>دستكش ضد برش سبك</v>
      </c>
      <c r="G7604" s="3" t="s">
        <v>3689</v>
      </c>
      <c r="H7604" s="4">
        <v>12811</v>
      </c>
      <c r="I7604" s="3" t="s">
        <v>1442</v>
      </c>
      <c r="J7604" s="3" t="s">
        <v>22</v>
      </c>
      <c r="K7604" s="5">
        <v>1</v>
      </c>
      <c r="L7604" s="3" t="s">
        <v>3</v>
      </c>
      <c r="M7604" s="3" t="s">
        <v>9</v>
      </c>
      <c r="N7604" s="3" t="s">
        <v>4075</v>
      </c>
      <c r="O7604" s="1">
        <v>10003</v>
      </c>
      <c r="P7604" s="4">
        <v>1</v>
      </c>
      <c r="Q7604" s="10">
        <f t="shared" si="487"/>
        <v>10003</v>
      </c>
    </row>
    <row r="7605" spans="2:17" ht="20.25" customHeight="1">
      <c r="B7605" s="10" t="str">
        <f t="shared" si="484"/>
        <v>لباس كار(بلوز و شلوار)845</v>
      </c>
      <c r="C7605" s="10" t="str">
        <f t="shared" si="485"/>
        <v>لباس كار(بلوز و شلوار)1403/10/17845</v>
      </c>
      <c r="D7605" s="10" t="str">
        <f>IFERROR(IF(تحویلی!$E$1="","",IF(NOSA!O7605=تحویلی!$E$1,تحویلی!$E$1&amp;COUNTIF(NOSA!$O$1:O7605,تحویلی!$E$1),"")),"")</f>
        <v/>
      </c>
      <c r="E7605" s="10" t="str">
        <f t="shared" si="486"/>
        <v>12836845</v>
      </c>
      <c r="F7605" s="10" t="str">
        <f>IFERROR(VLOOKUP(I7605,DATABASE!$N:$O,2,FALSE),"")</f>
        <v>لباس كار(بلوز و شلوار)</v>
      </c>
      <c r="G7605" s="3" t="s">
        <v>3689</v>
      </c>
      <c r="H7605" s="4">
        <v>12836</v>
      </c>
      <c r="I7605" s="3" t="s">
        <v>1724</v>
      </c>
      <c r="J7605" s="3" t="s">
        <v>1725</v>
      </c>
      <c r="K7605" s="5">
        <v>1</v>
      </c>
      <c r="L7605" s="3" t="s">
        <v>28</v>
      </c>
      <c r="M7605" s="3" t="s">
        <v>47</v>
      </c>
      <c r="N7605" s="3" t="s">
        <v>2701</v>
      </c>
      <c r="O7605" s="1">
        <v>845</v>
      </c>
      <c r="P7605" s="4">
        <v>0</v>
      </c>
      <c r="Q7605" s="10">
        <f t="shared" si="487"/>
        <v>845</v>
      </c>
    </row>
    <row r="7606" spans="2:17" ht="20.25" customHeight="1">
      <c r="B7606" s="10" t="str">
        <f t="shared" si="484"/>
        <v>دستكش كف مواد سبك861</v>
      </c>
      <c r="C7606" s="10" t="str">
        <f t="shared" si="485"/>
        <v>دستكش كف مواد سبك1403/10/17861</v>
      </c>
      <c r="D7606" s="10" t="str">
        <f>IFERROR(IF(تحویلی!$E$1="","",IF(NOSA!O7606=تحویلی!$E$1,تحویلی!$E$1&amp;COUNTIF(NOSA!$O$1:O7606,تحویلی!$E$1),"")),"")</f>
        <v/>
      </c>
      <c r="E7606" s="10" t="str">
        <f t="shared" si="486"/>
        <v>12839861</v>
      </c>
      <c r="F7606" s="10" t="str">
        <f>IFERROR(VLOOKUP(I7606,DATABASE!$N:$O,2,FALSE),"")</f>
        <v>دستكش كف مواد سبك</v>
      </c>
      <c r="G7606" s="3" t="s">
        <v>3689</v>
      </c>
      <c r="H7606" s="4">
        <v>12839</v>
      </c>
      <c r="I7606" s="3" t="s">
        <v>1456</v>
      </c>
      <c r="J7606" s="3" t="s">
        <v>2</v>
      </c>
      <c r="K7606" s="5">
        <v>1</v>
      </c>
      <c r="L7606" s="3" t="s">
        <v>3</v>
      </c>
      <c r="M7606" s="3" t="s">
        <v>47</v>
      </c>
      <c r="N7606" s="3" t="s">
        <v>3217</v>
      </c>
      <c r="O7606" s="1">
        <v>861</v>
      </c>
      <c r="P7606" s="4">
        <v>1</v>
      </c>
      <c r="Q7606" s="10">
        <f t="shared" si="487"/>
        <v>861</v>
      </c>
    </row>
    <row r="7607" spans="2:17" ht="20.25" customHeight="1">
      <c r="B7607" s="10" t="str">
        <f t="shared" si="484"/>
        <v>دستكش ضد برش سبك259</v>
      </c>
      <c r="C7607" s="10" t="str">
        <f t="shared" si="485"/>
        <v>دستكش ضد برش سبك1403/10/17259</v>
      </c>
      <c r="D7607" s="10" t="str">
        <f>IFERROR(IF(تحویلی!$E$1="","",IF(NOSA!O7607=تحویلی!$E$1,تحویلی!$E$1&amp;COUNTIF(NOSA!$O$1:O7607,تحویلی!$E$1),"")),"")</f>
        <v/>
      </c>
      <c r="E7607" s="10" t="str">
        <f t="shared" si="486"/>
        <v>12843259</v>
      </c>
      <c r="F7607" s="10" t="str">
        <f>IFERROR(VLOOKUP(I7607,DATABASE!$N:$O,2,FALSE),"")</f>
        <v>دستكش ضد برش سبك</v>
      </c>
      <c r="G7607" s="3" t="s">
        <v>3689</v>
      </c>
      <c r="H7607" s="4">
        <v>12843</v>
      </c>
      <c r="I7607" s="3" t="s">
        <v>1442</v>
      </c>
      <c r="J7607" s="3" t="s">
        <v>22</v>
      </c>
      <c r="K7607" s="5">
        <v>1</v>
      </c>
      <c r="L7607" s="3" t="s">
        <v>3</v>
      </c>
      <c r="M7607" s="3" t="s">
        <v>4</v>
      </c>
      <c r="N7607" s="3" t="s">
        <v>13</v>
      </c>
      <c r="O7607" s="1">
        <v>259</v>
      </c>
      <c r="P7607" s="4">
        <v>1</v>
      </c>
      <c r="Q7607" s="10">
        <f t="shared" si="487"/>
        <v>259</v>
      </c>
    </row>
    <row r="7608" spans="2:17" ht="20.25" customHeight="1">
      <c r="B7608" s="10" t="str">
        <f t="shared" si="484"/>
        <v>كفش ايمني233</v>
      </c>
      <c r="C7608" s="10" t="str">
        <f t="shared" si="485"/>
        <v>كفش ايمني1403/10/18233</v>
      </c>
      <c r="D7608" s="10" t="str">
        <f>IFERROR(IF(تحویلی!$E$1="","",IF(NOSA!O7608=تحویلی!$E$1,تحویلی!$E$1&amp;COUNTIF(NOSA!$O$1:O7608,تحویلی!$E$1),"")),"")</f>
        <v/>
      </c>
      <c r="E7608" s="10" t="str">
        <f t="shared" si="486"/>
        <v>12846233</v>
      </c>
      <c r="F7608" s="10" t="str">
        <f>IFERROR(VLOOKUP(I7608,DATABASE!$N:$O,2,FALSE),"")</f>
        <v>كفش ايمني</v>
      </c>
      <c r="G7608" s="229" t="s">
        <v>3690</v>
      </c>
      <c r="H7608" s="230">
        <v>12846</v>
      </c>
      <c r="I7608" s="229" t="s">
        <v>1539</v>
      </c>
      <c r="J7608" s="229" t="s">
        <v>1748</v>
      </c>
      <c r="K7608" s="231">
        <v>1</v>
      </c>
      <c r="L7608" s="229" t="s">
        <v>3</v>
      </c>
      <c r="M7608" s="229" t="s">
        <v>25</v>
      </c>
      <c r="N7608" s="229" t="s">
        <v>2782</v>
      </c>
      <c r="O7608" s="232">
        <v>233</v>
      </c>
      <c r="P7608" s="230">
        <v>1</v>
      </c>
      <c r="Q7608" s="10">
        <f t="shared" si="487"/>
        <v>233</v>
      </c>
    </row>
    <row r="7609" spans="2:17" ht="20.25" customHeight="1">
      <c r="B7609" s="10" t="str">
        <f t="shared" si="484"/>
        <v>دستكش ضد برش سبك866</v>
      </c>
      <c r="C7609" s="10" t="str">
        <f t="shared" si="485"/>
        <v>دستكش ضد برش سبك1403/10/18866</v>
      </c>
      <c r="D7609" s="10" t="str">
        <f>IFERROR(IF(تحویلی!$E$1="","",IF(NOSA!O7609=تحویلی!$E$1,تحویلی!$E$1&amp;COUNTIF(NOSA!$O$1:O7609,تحویلی!$E$1),"")),"")</f>
        <v/>
      </c>
      <c r="E7609" s="10" t="str">
        <f t="shared" si="486"/>
        <v>12848866</v>
      </c>
      <c r="F7609" s="10" t="str">
        <f>IFERROR(VLOOKUP(I7609,DATABASE!$N:$O,2,FALSE),"")</f>
        <v>دستكش ضد برش سبك</v>
      </c>
      <c r="G7609" s="229" t="s">
        <v>3690</v>
      </c>
      <c r="H7609" s="230">
        <v>12848</v>
      </c>
      <c r="I7609" s="229" t="s">
        <v>1442</v>
      </c>
      <c r="J7609" s="229" t="s">
        <v>22</v>
      </c>
      <c r="K7609" s="231">
        <v>1</v>
      </c>
      <c r="L7609" s="229" t="s">
        <v>3</v>
      </c>
      <c r="M7609" s="229" t="s">
        <v>47</v>
      </c>
      <c r="N7609" s="229" t="s">
        <v>3230</v>
      </c>
      <c r="O7609" s="232">
        <v>866</v>
      </c>
      <c r="P7609" s="230">
        <v>1</v>
      </c>
      <c r="Q7609" s="10">
        <f t="shared" si="487"/>
        <v>866</v>
      </c>
    </row>
    <row r="7610" spans="2:17" ht="20.25" customHeight="1">
      <c r="B7610" s="10" t="str">
        <f t="shared" si="484"/>
        <v>پوتين ايمني نسوز751</v>
      </c>
      <c r="C7610" s="10" t="str">
        <f t="shared" si="485"/>
        <v>پوتين ايمني نسوز1403/10/18751</v>
      </c>
      <c r="D7610" s="10" t="str">
        <f>IFERROR(IF(تحویلی!$E$1="","",IF(NOSA!O7610=تحویلی!$E$1,تحویلی!$E$1&amp;COUNTIF(NOSA!$O$1:O7610,تحویلی!$E$1),"")),"")</f>
        <v/>
      </c>
      <c r="E7610" s="10" t="str">
        <f t="shared" si="486"/>
        <v>12850751</v>
      </c>
      <c r="F7610" s="10" t="str">
        <f>IFERROR(VLOOKUP(I7610,DATABASE!$N:$O,2,FALSE),"")</f>
        <v>پوتين ايمني نسوز</v>
      </c>
      <c r="G7610" s="229" t="s">
        <v>3690</v>
      </c>
      <c r="H7610" s="230">
        <v>12850</v>
      </c>
      <c r="I7610" s="229" t="s">
        <v>1648</v>
      </c>
      <c r="J7610" s="229" t="s">
        <v>1649</v>
      </c>
      <c r="K7610" s="231">
        <v>1</v>
      </c>
      <c r="L7610" s="229" t="s">
        <v>3</v>
      </c>
      <c r="M7610" s="229" t="s">
        <v>9</v>
      </c>
      <c r="N7610" s="229" t="s">
        <v>2709</v>
      </c>
      <c r="O7610" s="232">
        <v>751</v>
      </c>
      <c r="P7610" s="230">
        <v>1</v>
      </c>
      <c r="Q7610" s="10">
        <f t="shared" si="487"/>
        <v>751</v>
      </c>
    </row>
    <row r="7611" spans="2:17" ht="20.25" customHeight="1">
      <c r="B7611" s="10" t="str">
        <f t="shared" si="484"/>
        <v>دستكش ضد برش سبك286</v>
      </c>
      <c r="C7611" s="10" t="str">
        <f t="shared" si="485"/>
        <v>دستكش ضد برش سبك1403/10/18286</v>
      </c>
      <c r="D7611" s="10" t="str">
        <f>IFERROR(IF(تحویلی!$E$1="","",IF(NOSA!O7611=تحویلی!$E$1,تحویلی!$E$1&amp;COUNTIF(NOSA!$O$1:O7611,تحویلی!$E$1),"")),"")</f>
        <v/>
      </c>
      <c r="E7611" s="10" t="str">
        <f t="shared" si="486"/>
        <v>12851286</v>
      </c>
      <c r="F7611" s="10" t="str">
        <f>IFERROR(VLOOKUP(I7611,DATABASE!$N:$O,2,FALSE),"")</f>
        <v>دستكش ضد برش سبك</v>
      </c>
      <c r="G7611" s="229" t="s">
        <v>3690</v>
      </c>
      <c r="H7611" s="230">
        <v>12851</v>
      </c>
      <c r="I7611" s="229" t="s">
        <v>1442</v>
      </c>
      <c r="J7611" s="229" t="s">
        <v>22</v>
      </c>
      <c r="K7611" s="231">
        <v>1</v>
      </c>
      <c r="L7611" s="229" t="s">
        <v>3</v>
      </c>
      <c r="M7611" s="229" t="s">
        <v>40</v>
      </c>
      <c r="N7611" s="229" t="s">
        <v>3541</v>
      </c>
      <c r="O7611" s="232">
        <v>286</v>
      </c>
      <c r="P7611" s="230">
        <v>1</v>
      </c>
      <c r="Q7611" s="10">
        <f t="shared" si="487"/>
        <v>286</v>
      </c>
    </row>
    <row r="7612" spans="2:17" ht="20.25" customHeight="1">
      <c r="B7612" s="10" t="str">
        <f t="shared" si="484"/>
        <v>دستكش كف دوبل چرمي839</v>
      </c>
      <c r="C7612" s="10" t="str">
        <f t="shared" si="485"/>
        <v>دستكش كف دوبل چرمي1403/10/18839</v>
      </c>
      <c r="D7612" s="10" t="str">
        <f>IFERROR(IF(تحویلی!$E$1="","",IF(NOSA!O7612=تحویلی!$E$1,تحویلی!$E$1&amp;COUNTIF(NOSA!$O$1:O7612,تحویلی!$E$1),"")),"")</f>
        <v/>
      </c>
      <c r="E7612" s="10" t="str">
        <f t="shared" si="486"/>
        <v>12858839</v>
      </c>
      <c r="F7612" s="10" t="str">
        <f>IFERROR(VLOOKUP(I7612,DATABASE!$N:$O,2,FALSE),"")</f>
        <v>دستكش كف دوبل چرمي</v>
      </c>
      <c r="G7612" s="229" t="s">
        <v>3690</v>
      </c>
      <c r="H7612" s="230">
        <v>12858</v>
      </c>
      <c r="I7612" s="229" t="s">
        <v>1683</v>
      </c>
      <c r="J7612" s="229" t="s">
        <v>1684</v>
      </c>
      <c r="K7612" s="231">
        <v>1</v>
      </c>
      <c r="L7612" s="229" t="s">
        <v>3</v>
      </c>
      <c r="M7612" s="229" t="s">
        <v>25</v>
      </c>
      <c r="N7612" s="229" t="s">
        <v>3357</v>
      </c>
      <c r="O7612" s="232">
        <v>839</v>
      </c>
      <c r="P7612" s="230">
        <v>0</v>
      </c>
      <c r="Q7612" s="10">
        <f t="shared" si="487"/>
        <v>839</v>
      </c>
    </row>
    <row r="7613" spans="2:17" ht="20.25" customHeight="1">
      <c r="B7613" s="10" t="str">
        <f t="shared" si="484"/>
        <v>دستكش ضد برش سبك293</v>
      </c>
      <c r="C7613" s="10" t="str">
        <f t="shared" si="485"/>
        <v>دستكش ضد برش سبك1403/10/18293</v>
      </c>
      <c r="D7613" s="10" t="str">
        <f>IFERROR(IF(تحویلی!$E$1="","",IF(NOSA!O7613=تحویلی!$E$1,تحویلی!$E$1&amp;COUNTIF(NOSA!$O$1:O7613,تحویلی!$E$1),"")),"")</f>
        <v/>
      </c>
      <c r="E7613" s="10" t="str">
        <f t="shared" si="486"/>
        <v>12865293</v>
      </c>
      <c r="F7613" s="10" t="str">
        <f>IFERROR(VLOOKUP(I7613,DATABASE!$N:$O,2,FALSE),"")</f>
        <v>دستكش ضد برش سبك</v>
      </c>
      <c r="G7613" s="229" t="s">
        <v>3690</v>
      </c>
      <c r="H7613" s="230">
        <v>12865</v>
      </c>
      <c r="I7613" s="229" t="s">
        <v>1442</v>
      </c>
      <c r="J7613" s="229" t="s">
        <v>22</v>
      </c>
      <c r="K7613" s="231">
        <v>1</v>
      </c>
      <c r="L7613" s="229" t="s">
        <v>3</v>
      </c>
      <c r="M7613" s="229" t="s">
        <v>25</v>
      </c>
      <c r="N7613" s="229" t="s">
        <v>734</v>
      </c>
      <c r="O7613" s="232">
        <v>293</v>
      </c>
      <c r="P7613" s="230">
        <v>1</v>
      </c>
      <c r="Q7613" s="10">
        <f t="shared" si="487"/>
        <v>293</v>
      </c>
    </row>
    <row r="7614" spans="2:17" ht="20.25" customHeight="1">
      <c r="B7614" s="10" t="str">
        <f t="shared" si="484"/>
        <v>دستكش استاد كار50</v>
      </c>
      <c r="C7614" s="10" t="str">
        <f t="shared" si="485"/>
        <v>دستكش استاد كار1403/10/1850</v>
      </c>
      <c r="D7614" s="10" t="str">
        <f>IFERROR(IF(تحویلی!$E$1="","",IF(NOSA!O7614=تحویلی!$E$1,تحویلی!$E$1&amp;COUNTIF(NOSA!$O$1:O7614,تحویلی!$E$1),"")),"")</f>
        <v/>
      </c>
      <c r="E7614" s="10" t="str">
        <f t="shared" si="486"/>
        <v>1286650</v>
      </c>
      <c r="F7614" s="10" t="str">
        <f>IFERROR(VLOOKUP(I7614,DATABASE!$N:$O,2,FALSE),"")</f>
        <v>دستكش استاد كار</v>
      </c>
      <c r="G7614" s="229" t="s">
        <v>3690</v>
      </c>
      <c r="H7614" s="230">
        <v>12866</v>
      </c>
      <c r="I7614" s="229" t="s">
        <v>1543</v>
      </c>
      <c r="J7614" s="229" t="s">
        <v>255</v>
      </c>
      <c r="K7614" s="231">
        <v>1</v>
      </c>
      <c r="L7614" s="229" t="s">
        <v>3</v>
      </c>
      <c r="M7614" s="229" t="s">
        <v>9</v>
      </c>
      <c r="N7614" s="229" t="s">
        <v>2798</v>
      </c>
      <c r="O7614" s="232">
        <v>50</v>
      </c>
      <c r="P7614" s="230">
        <v>0</v>
      </c>
      <c r="Q7614" s="10">
        <f t="shared" si="487"/>
        <v>50</v>
      </c>
    </row>
    <row r="7615" spans="2:17" ht="20.25" customHeight="1">
      <c r="B7615" s="10" t="str">
        <f t="shared" si="484"/>
        <v>دستكش استاد كار545</v>
      </c>
      <c r="C7615" s="10" t="str">
        <f t="shared" si="485"/>
        <v>دستكش استاد كار1403/10/18545</v>
      </c>
      <c r="D7615" s="10" t="str">
        <f>IFERROR(IF(تحویلی!$E$1="","",IF(NOSA!O7615=تحویلی!$E$1,تحویلی!$E$1&amp;COUNTIF(NOSA!$O$1:O7615,تحویلی!$E$1),"")),"")</f>
        <v/>
      </c>
      <c r="E7615" s="10" t="str">
        <f t="shared" si="486"/>
        <v>12866545</v>
      </c>
      <c r="F7615" s="10" t="str">
        <f>IFERROR(VLOOKUP(I7615,DATABASE!$N:$O,2,FALSE),"")</f>
        <v>دستكش استاد كار</v>
      </c>
      <c r="G7615" s="229" t="s">
        <v>3690</v>
      </c>
      <c r="H7615" s="230">
        <v>12866</v>
      </c>
      <c r="I7615" s="229" t="s">
        <v>1543</v>
      </c>
      <c r="J7615" s="229" t="s">
        <v>255</v>
      </c>
      <c r="K7615" s="231">
        <v>1</v>
      </c>
      <c r="L7615" s="229" t="s">
        <v>3</v>
      </c>
      <c r="M7615" s="229" t="s">
        <v>9</v>
      </c>
      <c r="N7615" s="229" t="s">
        <v>927</v>
      </c>
      <c r="O7615" s="232">
        <v>545</v>
      </c>
      <c r="P7615" s="230">
        <v>0</v>
      </c>
      <c r="Q7615" s="10">
        <f t="shared" si="487"/>
        <v>545</v>
      </c>
    </row>
    <row r="7616" spans="2:17" ht="20.25" customHeight="1">
      <c r="B7616" s="10" t="str">
        <f t="shared" si="484"/>
        <v>دستكش استاد كار402</v>
      </c>
      <c r="C7616" s="10" t="str">
        <f t="shared" si="485"/>
        <v>دستكش استاد كار1403/10/18402</v>
      </c>
      <c r="D7616" s="10" t="str">
        <f>IFERROR(IF(تحویلی!$E$1="","",IF(NOSA!O7616=تحویلی!$E$1,تحویلی!$E$1&amp;COUNTIF(NOSA!$O$1:O7616,تحویلی!$E$1),"")),"")</f>
        <v/>
      </c>
      <c r="E7616" s="10" t="str">
        <f t="shared" si="486"/>
        <v>12866402</v>
      </c>
      <c r="F7616" s="10" t="str">
        <f>IFERROR(VLOOKUP(I7616,DATABASE!$N:$O,2,FALSE),"")</f>
        <v>دستكش استاد كار</v>
      </c>
      <c r="G7616" s="229" t="s">
        <v>3690</v>
      </c>
      <c r="H7616" s="230">
        <v>12866</v>
      </c>
      <c r="I7616" s="229" t="s">
        <v>1543</v>
      </c>
      <c r="J7616" s="229" t="s">
        <v>255</v>
      </c>
      <c r="K7616" s="231">
        <v>1</v>
      </c>
      <c r="L7616" s="229" t="s">
        <v>3</v>
      </c>
      <c r="M7616" s="229" t="s">
        <v>9</v>
      </c>
      <c r="N7616" s="229" t="s">
        <v>2834</v>
      </c>
      <c r="O7616" s="232">
        <v>402</v>
      </c>
      <c r="P7616" s="230">
        <v>0</v>
      </c>
      <c r="Q7616" s="10">
        <f t="shared" si="487"/>
        <v>402</v>
      </c>
    </row>
    <row r="7617" spans="2:17" ht="20.25" customHeight="1">
      <c r="B7617" s="10" t="str">
        <f t="shared" si="484"/>
        <v>لباس كار(بلوز و شلوار)949</v>
      </c>
      <c r="C7617" s="10" t="str">
        <f t="shared" si="485"/>
        <v>لباس كار(بلوز و شلوار)1403/10/18949</v>
      </c>
      <c r="D7617" s="10" t="str">
        <f>IFERROR(IF(تحویلی!$E$1="","",IF(NOSA!O7617=تحویلی!$E$1,تحویلی!$E$1&amp;COUNTIF(NOSA!$O$1:O7617,تحویلی!$E$1),"")),"")</f>
        <v/>
      </c>
      <c r="E7617" s="10" t="str">
        <f t="shared" si="486"/>
        <v>12870949</v>
      </c>
      <c r="F7617" s="10" t="str">
        <f>IFERROR(VLOOKUP(I7617,DATABASE!$N:$O,2,FALSE),"")</f>
        <v>لباس كار(بلوز و شلوار)</v>
      </c>
      <c r="G7617" s="229" t="s">
        <v>3690</v>
      </c>
      <c r="H7617" s="230">
        <v>12870</v>
      </c>
      <c r="I7617" s="229" t="s">
        <v>1566</v>
      </c>
      <c r="J7617" s="229" t="s">
        <v>2642</v>
      </c>
      <c r="K7617" s="231">
        <v>1</v>
      </c>
      <c r="L7617" s="229" t="s">
        <v>28</v>
      </c>
      <c r="M7617" s="229" t="s">
        <v>47</v>
      </c>
      <c r="N7617" s="229" t="s">
        <v>4080</v>
      </c>
      <c r="O7617" s="232">
        <v>949</v>
      </c>
      <c r="P7617" s="230">
        <v>0</v>
      </c>
      <c r="Q7617" s="10">
        <f t="shared" si="487"/>
        <v>949</v>
      </c>
    </row>
    <row r="7618" spans="2:17" ht="20.25" customHeight="1">
      <c r="B7618" s="10" t="str">
        <f t="shared" si="484"/>
        <v>كلاه ايمني949</v>
      </c>
      <c r="C7618" s="10" t="str">
        <f t="shared" si="485"/>
        <v>كلاه ايمني1403/10/18949</v>
      </c>
      <c r="D7618" s="10" t="str">
        <f>IFERROR(IF(تحویلی!$E$1="","",IF(NOSA!O7618=تحویلی!$E$1,تحویلی!$E$1&amp;COUNTIF(NOSA!$O$1:O7618,تحویلی!$E$1),"")),"")</f>
        <v/>
      </c>
      <c r="E7618" s="10" t="str">
        <f t="shared" si="486"/>
        <v>12870949</v>
      </c>
      <c r="F7618" s="10" t="str">
        <f>IFERROR(VLOOKUP(I7618,DATABASE!$N:$O,2,FALSE),"")</f>
        <v>كلاه ايمني</v>
      </c>
      <c r="G7618" s="229" t="s">
        <v>3690</v>
      </c>
      <c r="H7618" s="230">
        <v>12870</v>
      </c>
      <c r="I7618" s="229" t="s">
        <v>1476</v>
      </c>
      <c r="J7618" s="229" t="s">
        <v>1647</v>
      </c>
      <c r="K7618" s="231">
        <v>1</v>
      </c>
      <c r="L7618" s="229" t="s">
        <v>8</v>
      </c>
      <c r="M7618" s="229" t="s">
        <v>47</v>
      </c>
      <c r="N7618" s="229" t="s">
        <v>4080</v>
      </c>
      <c r="O7618" s="232">
        <v>949</v>
      </c>
      <c r="P7618" s="230">
        <v>0</v>
      </c>
      <c r="Q7618" s="10">
        <f t="shared" si="487"/>
        <v>949</v>
      </c>
    </row>
    <row r="7619" spans="2:17" ht="20.25" customHeight="1">
      <c r="B7619" s="10" t="str">
        <f t="shared" si="484"/>
        <v>كفش ايمني عايق برق949</v>
      </c>
      <c r="C7619" s="10" t="str">
        <f t="shared" si="485"/>
        <v>كفش ايمني عايق برق1403/10/18949</v>
      </c>
      <c r="D7619" s="10" t="str">
        <f>IFERROR(IF(تحویلی!$E$1="","",IF(NOSA!O7619=تحویلی!$E$1,تحویلی!$E$1&amp;COUNTIF(NOSA!$O$1:O7619,تحویلی!$E$1),"")),"")</f>
        <v/>
      </c>
      <c r="E7619" s="10" t="str">
        <f t="shared" si="486"/>
        <v>12870949</v>
      </c>
      <c r="F7619" s="10" t="str">
        <f>IFERROR(VLOOKUP(I7619,DATABASE!$N:$O,2,FALSE),"")</f>
        <v>كفش ايمني عايق برق</v>
      </c>
      <c r="G7619" s="229" t="s">
        <v>3690</v>
      </c>
      <c r="H7619" s="230">
        <v>12870</v>
      </c>
      <c r="I7619" s="229" t="s">
        <v>1610</v>
      </c>
      <c r="J7619" s="229" t="s">
        <v>1689</v>
      </c>
      <c r="K7619" s="231">
        <v>1</v>
      </c>
      <c r="L7619" s="229" t="s">
        <v>3</v>
      </c>
      <c r="M7619" s="229" t="s">
        <v>47</v>
      </c>
      <c r="N7619" s="229" t="s">
        <v>4080</v>
      </c>
      <c r="O7619" s="232">
        <v>949</v>
      </c>
      <c r="P7619" s="230">
        <v>0</v>
      </c>
      <c r="Q7619" s="10">
        <f t="shared" si="487"/>
        <v>949</v>
      </c>
    </row>
    <row r="7620" spans="2:17" ht="20.25" customHeight="1">
      <c r="B7620" s="10" t="str">
        <f t="shared" si="484"/>
        <v>دستكش كف مواد سبك949</v>
      </c>
      <c r="C7620" s="10" t="str">
        <f t="shared" si="485"/>
        <v>دستكش كف مواد سبك1403/10/18949</v>
      </c>
      <c r="D7620" s="10" t="str">
        <f>IFERROR(IF(تحویلی!$E$1="","",IF(NOSA!O7620=تحویلی!$E$1,تحویلی!$E$1&amp;COUNTIF(NOSA!$O$1:O7620,تحویلی!$E$1),"")),"")</f>
        <v/>
      </c>
      <c r="E7620" s="10" t="str">
        <f t="shared" si="486"/>
        <v>12870949</v>
      </c>
      <c r="F7620" s="10" t="str">
        <f>IFERROR(VLOOKUP(I7620,DATABASE!$N:$O,2,FALSE),"")</f>
        <v>دستكش كف مواد سبك</v>
      </c>
      <c r="G7620" s="229" t="s">
        <v>3690</v>
      </c>
      <c r="H7620" s="230">
        <v>12870</v>
      </c>
      <c r="I7620" s="229" t="s">
        <v>1456</v>
      </c>
      <c r="J7620" s="229" t="s">
        <v>2</v>
      </c>
      <c r="K7620" s="231">
        <v>1</v>
      </c>
      <c r="L7620" s="229" t="s">
        <v>3</v>
      </c>
      <c r="M7620" s="229" t="s">
        <v>47</v>
      </c>
      <c r="N7620" s="229" t="s">
        <v>4080</v>
      </c>
      <c r="O7620" s="232">
        <v>949</v>
      </c>
      <c r="P7620" s="230">
        <v>0</v>
      </c>
      <c r="Q7620" s="10">
        <f t="shared" si="487"/>
        <v>949</v>
      </c>
    </row>
    <row r="7621" spans="2:17" ht="20.25" customHeight="1">
      <c r="B7621" s="10" t="str">
        <f t="shared" si="484"/>
        <v>949</v>
      </c>
      <c r="C7621" s="10" t="str">
        <f t="shared" si="485"/>
        <v>1403/10/18949</v>
      </c>
      <c r="D7621" s="10" t="str">
        <f>IFERROR(IF(تحویلی!$E$1="","",IF(NOSA!O7621=تحویلی!$E$1,تحویلی!$E$1&amp;COUNTIF(NOSA!$O$1:O7621,تحویلی!$E$1),"")),"")</f>
        <v/>
      </c>
      <c r="E7621" s="10" t="str">
        <f t="shared" si="486"/>
        <v>12870949</v>
      </c>
      <c r="F7621" s="10" t="str">
        <f>IFERROR(VLOOKUP(I7621,DATABASE!$N:$O,2,FALSE),"")</f>
        <v/>
      </c>
      <c r="G7621" s="229" t="s">
        <v>3690</v>
      </c>
      <c r="H7621" s="230">
        <v>12870</v>
      </c>
      <c r="I7621" s="229" t="s">
        <v>3559</v>
      </c>
      <c r="J7621" s="229" t="s">
        <v>3560</v>
      </c>
      <c r="K7621" s="231">
        <v>1</v>
      </c>
      <c r="L7621" s="229" t="s">
        <v>8</v>
      </c>
      <c r="M7621" s="229" t="s">
        <v>47</v>
      </c>
      <c r="N7621" s="229" t="s">
        <v>4080</v>
      </c>
      <c r="O7621" s="232">
        <v>949</v>
      </c>
      <c r="P7621" s="230">
        <v>0</v>
      </c>
      <c r="Q7621" s="10">
        <f t="shared" si="487"/>
        <v>949</v>
      </c>
    </row>
    <row r="7622" spans="2:17" ht="20.25" customHeight="1">
      <c r="B7622" s="10" t="str">
        <f t="shared" si="484"/>
        <v>گوشي اير پلاگ949</v>
      </c>
      <c r="C7622" s="10" t="str">
        <f t="shared" si="485"/>
        <v>گوشي اير پلاگ1403/10/18949</v>
      </c>
      <c r="D7622" s="10" t="str">
        <f>IFERROR(IF(تحویلی!$E$1="","",IF(NOSA!O7622=تحویلی!$E$1,تحویلی!$E$1&amp;COUNTIF(NOSA!$O$1:O7622,تحویلی!$E$1),"")),"")</f>
        <v/>
      </c>
      <c r="E7622" s="10" t="str">
        <f t="shared" si="486"/>
        <v>12870949</v>
      </c>
      <c r="F7622" s="10" t="str">
        <f>IFERROR(VLOOKUP(I7622,DATABASE!$N:$O,2,FALSE),"")</f>
        <v>گوشي اير پلاگ</v>
      </c>
      <c r="G7622" s="229" t="s">
        <v>3690</v>
      </c>
      <c r="H7622" s="230">
        <v>12870</v>
      </c>
      <c r="I7622" s="229" t="s">
        <v>1581</v>
      </c>
      <c r="J7622" s="229" t="s">
        <v>124</v>
      </c>
      <c r="K7622" s="231">
        <v>1</v>
      </c>
      <c r="L7622" s="229" t="s">
        <v>8</v>
      </c>
      <c r="M7622" s="229" t="s">
        <v>47</v>
      </c>
      <c r="N7622" s="229" t="s">
        <v>4080</v>
      </c>
      <c r="O7622" s="232">
        <v>949</v>
      </c>
      <c r="P7622" s="230">
        <v>0</v>
      </c>
      <c r="Q7622" s="10">
        <f t="shared" si="487"/>
        <v>949</v>
      </c>
    </row>
    <row r="7623" spans="2:17" ht="20.25" customHeight="1">
      <c r="B7623" s="10" t="str">
        <f t="shared" si="484"/>
        <v>دستكش ضد برش سبك128</v>
      </c>
      <c r="C7623" s="10" t="str">
        <f t="shared" si="485"/>
        <v>دستكش ضد برش سبك1403/10/18128</v>
      </c>
      <c r="D7623" s="10" t="str">
        <f>IFERROR(IF(تحویلی!$E$1="","",IF(NOSA!O7623=تحویلی!$E$1,تحویلی!$E$1&amp;COUNTIF(NOSA!$O$1:O7623,تحویلی!$E$1),"")),"")</f>
        <v/>
      </c>
      <c r="E7623" s="10" t="str">
        <f t="shared" si="486"/>
        <v>12876128</v>
      </c>
      <c r="F7623" s="10" t="str">
        <f>IFERROR(VLOOKUP(I7623,DATABASE!$N:$O,2,FALSE),"")</f>
        <v>دستكش ضد برش سبك</v>
      </c>
      <c r="G7623" s="229" t="s">
        <v>3690</v>
      </c>
      <c r="H7623" s="230">
        <v>12876</v>
      </c>
      <c r="I7623" s="229" t="s">
        <v>1442</v>
      </c>
      <c r="J7623" s="229" t="s">
        <v>22</v>
      </c>
      <c r="K7623" s="231">
        <v>1</v>
      </c>
      <c r="L7623" s="229" t="s">
        <v>3</v>
      </c>
      <c r="M7623" s="229" t="s">
        <v>4</v>
      </c>
      <c r="N7623" s="229" t="s">
        <v>2766</v>
      </c>
      <c r="O7623" s="232">
        <v>128</v>
      </c>
      <c r="P7623" s="230">
        <v>1</v>
      </c>
      <c r="Q7623" s="10">
        <f t="shared" si="487"/>
        <v>128</v>
      </c>
    </row>
    <row r="7624" spans="2:17" ht="20.25" customHeight="1">
      <c r="B7624" s="10" t="str">
        <f t="shared" si="484"/>
        <v>دستكش ضد برش سبك641</v>
      </c>
      <c r="C7624" s="10" t="str">
        <f t="shared" si="485"/>
        <v>دستكش ضد برش سبك1403/10/18641</v>
      </c>
      <c r="D7624" s="10" t="str">
        <f>IFERROR(IF(تحویلی!$E$1="","",IF(NOSA!O7624=تحویلی!$E$1,تحویلی!$E$1&amp;COUNTIF(NOSA!$O$1:O7624,تحویلی!$E$1),"")),"")</f>
        <v/>
      </c>
      <c r="E7624" s="10" t="str">
        <f t="shared" si="486"/>
        <v>12879641</v>
      </c>
      <c r="F7624" s="10" t="str">
        <f>IFERROR(VLOOKUP(I7624,DATABASE!$N:$O,2,FALSE),"")</f>
        <v>دستكش ضد برش سبك</v>
      </c>
      <c r="G7624" s="229" t="s">
        <v>3690</v>
      </c>
      <c r="H7624" s="230">
        <v>12879</v>
      </c>
      <c r="I7624" s="229" t="s">
        <v>1442</v>
      </c>
      <c r="J7624" s="229" t="s">
        <v>22</v>
      </c>
      <c r="K7624" s="231">
        <v>1</v>
      </c>
      <c r="L7624" s="229" t="s">
        <v>3</v>
      </c>
      <c r="M7624" s="229" t="s">
        <v>47</v>
      </c>
      <c r="N7624" s="229" t="s">
        <v>2689</v>
      </c>
      <c r="O7624" s="232">
        <v>641</v>
      </c>
      <c r="P7624" s="230">
        <v>1</v>
      </c>
      <c r="Q7624" s="10">
        <f t="shared" si="487"/>
        <v>641</v>
      </c>
    </row>
    <row r="7625" spans="2:17" ht="20.25" customHeight="1">
      <c r="B7625" s="10" t="str">
        <f t="shared" si="484"/>
        <v>كاپشن كارگري879</v>
      </c>
      <c r="C7625" s="10" t="str">
        <f t="shared" si="485"/>
        <v>كاپشن كارگري1403/10/18879</v>
      </c>
      <c r="D7625" s="10" t="str">
        <f>IFERROR(IF(تحویلی!$E$1="","",IF(NOSA!O7625=تحویلی!$E$1,تحویلی!$E$1&amp;COUNTIF(NOSA!$O$1:O7625,تحویلی!$E$1),"")),"")</f>
        <v/>
      </c>
      <c r="E7625" s="10" t="str">
        <f t="shared" si="486"/>
        <v>12882879</v>
      </c>
      <c r="F7625" s="10" t="str">
        <f>IFERROR(VLOOKUP(I7625,DATABASE!$N:$O,2,FALSE),"")</f>
        <v>كاپشن كارگري</v>
      </c>
      <c r="G7625" s="229" t="s">
        <v>3690</v>
      </c>
      <c r="H7625" s="230">
        <v>12882</v>
      </c>
      <c r="I7625" s="229" t="s">
        <v>2341</v>
      </c>
      <c r="J7625" s="229" t="s">
        <v>794</v>
      </c>
      <c r="K7625" s="231">
        <v>1</v>
      </c>
      <c r="L7625" s="229" t="s">
        <v>8</v>
      </c>
      <c r="M7625" s="229" t="s">
        <v>47</v>
      </c>
      <c r="N7625" s="229" t="s">
        <v>4081</v>
      </c>
      <c r="O7625" s="232">
        <v>879</v>
      </c>
      <c r="P7625" s="230">
        <v>0</v>
      </c>
      <c r="Q7625" s="10">
        <f t="shared" si="487"/>
        <v>879</v>
      </c>
    </row>
    <row r="7626" spans="2:17" ht="20.25" customHeight="1">
      <c r="B7626" s="10" t="str">
        <f t="shared" si="484"/>
        <v>كاپشن كارگري938</v>
      </c>
      <c r="C7626" s="10" t="str">
        <f t="shared" si="485"/>
        <v>كاپشن كارگري1403/10/18938</v>
      </c>
      <c r="D7626" s="10" t="str">
        <f>IFERROR(IF(تحویلی!$E$1="","",IF(NOSA!O7626=تحویلی!$E$1,تحویلی!$E$1&amp;COUNTIF(NOSA!$O$1:O7626,تحویلی!$E$1),"")),"")</f>
        <v/>
      </c>
      <c r="E7626" s="10" t="str">
        <f t="shared" si="486"/>
        <v>12882938</v>
      </c>
      <c r="F7626" s="10" t="str">
        <f>IFERROR(VLOOKUP(I7626,DATABASE!$N:$O,2,FALSE),"")</f>
        <v>كاپشن كارگري</v>
      </c>
      <c r="G7626" s="229" t="s">
        <v>3690</v>
      </c>
      <c r="H7626" s="230">
        <v>12882</v>
      </c>
      <c r="I7626" s="229" t="s">
        <v>2341</v>
      </c>
      <c r="J7626" s="229" t="s">
        <v>794</v>
      </c>
      <c r="K7626" s="231">
        <v>1</v>
      </c>
      <c r="L7626" s="229" t="s">
        <v>8</v>
      </c>
      <c r="M7626" s="229" t="s">
        <v>47</v>
      </c>
      <c r="N7626" s="229" t="s">
        <v>3975</v>
      </c>
      <c r="O7626" s="232">
        <v>938</v>
      </c>
      <c r="P7626" s="230">
        <v>0</v>
      </c>
      <c r="Q7626" s="10">
        <f t="shared" si="487"/>
        <v>938</v>
      </c>
    </row>
    <row r="7627" spans="2:17" ht="20.25" customHeight="1">
      <c r="B7627" s="10" t="str">
        <f t="shared" si="484"/>
        <v>كاپشن كارگري933</v>
      </c>
      <c r="C7627" s="10" t="str">
        <f t="shared" si="485"/>
        <v>كاپشن كارگري1403/10/18933</v>
      </c>
      <c r="D7627" s="10" t="str">
        <f>IFERROR(IF(تحویلی!$E$1="","",IF(NOSA!O7627=تحویلی!$E$1,تحویلی!$E$1&amp;COUNTIF(NOSA!$O$1:O7627,تحویلی!$E$1),"")),"")</f>
        <v/>
      </c>
      <c r="E7627" s="10" t="str">
        <f t="shared" si="486"/>
        <v>12884933</v>
      </c>
      <c r="F7627" s="10" t="str">
        <f>IFERROR(VLOOKUP(I7627,DATABASE!$N:$O,2,FALSE),"")</f>
        <v>كاپشن كارگري</v>
      </c>
      <c r="G7627" s="229" t="s">
        <v>3690</v>
      </c>
      <c r="H7627" s="230">
        <v>12884</v>
      </c>
      <c r="I7627" s="229" t="s">
        <v>2341</v>
      </c>
      <c r="J7627" s="229" t="s">
        <v>794</v>
      </c>
      <c r="K7627" s="231">
        <v>1</v>
      </c>
      <c r="L7627" s="229" t="s">
        <v>8</v>
      </c>
      <c r="M7627" s="229" t="s">
        <v>47</v>
      </c>
      <c r="N7627" s="229" t="s">
        <v>3561</v>
      </c>
      <c r="O7627" s="232">
        <v>933</v>
      </c>
      <c r="P7627" s="230">
        <v>0</v>
      </c>
      <c r="Q7627" s="10">
        <f t="shared" si="487"/>
        <v>933</v>
      </c>
    </row>
    <row r="7628" spans="2:17" ht="20.25" customHeight="1">
      <c r="B7628" s="10" t="str">
        <f t="shared" si="484"/>
        <v>دستكش ضد برش سبك837</v>
      </c>
      <c r="C7628" s="10" t="str">
        <f t="shared" si="485"/>
        <v>دستكش ضد برش سبك1403/10/18837</v>
      </c>
      <c r="D7628" s="10" t="str">
        <f>IFERROR(IF(تحویلی!$E$1="","",IF(NOSA!O7628=تحویلی!$E$1,تحویلی!$E$1&amp;COUNTIF(NOSA!$O$1:O7628,تحویلی!$E$1),"")),"")</f>
        <v/>
      </c>
      <c r="E7628" s="10" t="str">
        <f t="shared" si="486"/>
        <v>12889837</v>
      </c>
      <c r="F7628" s="10" t="str">
        <f>IFERROR(VLOOKUP(I7628,DATABASE!$N:$O,2,FALSE),"")</f>
        <v>دستكش ضد برش سبك</v>
      </c>
      <c r="G7628" s="229" t="s">
        <v>3690</v>
      </c>
      <c r="H7628" s="230">
        <v>12889</v>
      </c>
      <c r="I7628" s="229" t="s">
        <v>1442</v>
      </c>
      <c r="J7628" s="229" t="s">
        <v>22</v>
      </c>
      <c r="K7628" s="231">
        <v>1</v>
      </c>
      <c r="L7628" s="229" t="s">
        <v>3</v>
      </c>
      <c r="M7628" s="229" t="s">
        <v>40</v>
      </c>
      <c r="N7628" s="229" t="s">
        <v>3245</v>
      </c>
      <c r="O7628" s="232">
        <v>837</v>
      </c>
      <c r="P7628" s="230">
        <v>1</v>
      </c>
      <c r="Q7628" s="10">
        <f t="shared" si="487"/>
        <v>837</v>
      </c>
    </row>
    <row r="7629" spans="2:17" ht="20.25" customHeight="1">
      <c r="B7629" s="10" t="str">
        <f t="shared" si="484"/>
        <v>دستكش ضد برش سبك820</v>
      </c>
      <c r="C7629" s="10" t="str">
        <f t="shared" si="485"/>
        <v>دستكش ضد برش سبك1403/10/18820</v>
      </c>
      <c r="D7629" s="10" t="str">
        <f>IFERROR(IF(تحویلی!$E$1="","",IF(NOSA!O7629=تحویلی!$E$1,تحویلی!$E$1&amp;COUNTIF(NOSA!$O$1:O7629,تحویلی!$E$1),"")),"")</f>
        <v/>
      </c>
      <c r="E7629" s="10" t="str">
        <f t="shared" si="486"/>
        <v>12894820</v>
      </c>
      <c r="F7629" s="10" t="str">
        <f>IFERROR(VLOOKUP(I7629,DATABASE!$N:$O,2,FALSE),"")</f>
        <v>دستكش ضد برش سبك</v>
      </c>
      <c r="G7629" s="229" t="s">
        <v>3690</v>
      </c>
      <c r="H7629" s="230">
        <v>12894</v>
      </c>
      <c r="I7629" s="229" t="s">
        <v>1442</v>
      </c>
      <c r="J7629" s="229" t="s">
        <v>22</v>
      </c>
      <c r="K7629" s="231">
        <v>1</v>
      </c>
      <c r="L7629" s="229" t="s">
        <v>3</v>
      </c>
      <c r="M7629" s="229" t="s">
        <v>40</v>
      </c>
      <c r="N7629" s="229" t="s">
        <v>2882</v>
      </c>
      <c r="O7629" s="232">
        <v>820</v>
      </c>
      <c r="P7629" s="230">
        <v>0</v>
      </c>
      <c r="Q7629" s="10">
        <f t="shared" si="487"/>
        <v>820</v>
      </c>
    </row>
    <row r="7630" spans="2:17" ht="20.25" customHeight="1">
      <c r="B7630" s="10" t="str">
        <f t="shared" si="484"/>
        <v>دستكش ضد برش سبك947</v>
      </c>
      <c r="C7630" s="10" t="str">
        <f t="shared" si="485"/>
        <v>دستكش ضد برش سبك1403/10/18947</v>
      </c>
      <c r="D7630" s="10" t="str">
        <f>IFERROR(IF(تحویلی!$E$1="","",IF(NOSA!O7630=تحویلی!$E$1,تحویلی!$E$1&amp;COUNTIF(NOSA!$O$1:O7630,تحویلی!$E$1),"")),"")</f>
        <v/>
      </c>
      <c r="E7630" s="10" t="str">
        <f t="shared" si="486"/>
        <v>12898947</v>
      </c>
      <c r="F7630" s="10" t="str">
        <f>IFERROR(VLOOKUP(I7630,DATABASE!$N:$O,2,FALSE),"")</f>
        <v>دستكش ضد برش سبك</v>
      </c>
      <c r="G7630" s="229" t="s">
        <v>3690</v>
      </c>
      <c r="H7630" s="230">
        <v>12898</v>
      </c>
      <c r="I7630" s="229" t="s">
        <v>1442</v>
      </c>
      <c r="J7630" s="229" t="s">
        <v>22</v>
      </c>
      <c r="K7630" s="231">
        <v>1</v>
      </c>
      <c r="L7630" s="229" t="s">
        <v>3</v>
      </c>
      <c r="M7630" s="229" t="s">
        <v>47</v>
      </c>
      <c r="N7630" s="229" t="s">
        <v>4082</v>
      </c>
      <c r="O7630" s="232">
        <v>947</v>
      </c>
      <c r="P7630" s="230">
        <v>0</v>
      </c>
      <c r="Q7630" s="10">
        <f t="shared" si="487"/>
        <v>947</v>
      </c>
    </row>
    <row r="7631" spans="2:17" ht="20.25" customHeight="1">
      <c r="B7631" s="10" t="str">
        <f t="shared" ref="B7631:B7694" si="488">F7631&amp;Q7631</f>
        <v>دستكش ضد برش سبك1005</v>
      </c>
      <c r="C7631" s="10" t="str">
        <f t="shared" ref="C7631:C7694" si="489">F7631&amp;G7631&amp;O7631</f>
        <v>دستكش ضد برش سبك1403/10/181005</v>
      </c>
      <c r="D7631" s="10" t="str">
        <f>IFERROR(IF(تحویلی!$E$1="","",IF(NOSA!O7631=تحویلی!$E$1,تحویلی!$E$1&amp;COUNTIF(NOSA!$O$1:O7631,تحویلی!$E$1),"")),"")</f>
        <v/>
      </c>
      <c r="E7631" s="10" t="str">
        <f t="shared" ref="E7631:E7694" si="490">H7631&amp;O7631</f>
        <v>129041005</v>
      </c>
      <c r="F7631" s="10" t="str">
        <f>IFERROR(VLOOKUP(I7631,DATABASE!$N:$O,2,FALSE),"")</f>
        <v>دستكش ضد برش سبك</v>
      </c>
      <c r="G7631" s="229" t="s">
        <v>3690</v>
      </c>
      <c r="H7631" s="230">
        <v>12904</v>
      </c>
      <c r="I7631" s="229" t="s">
        <v>1442</v>
      </c>
      <c r="J7631" s="229" t="s">
        <v>22</v>
      </c>
      <c r="K7631" s="231">
        <v>1</v>
      </c>
      <c r="L7631" s="229" t="s">
        <v>3</v>
      </c>
      <c r="M7631" s="229" t="s">
        <v>9</v>
      </c>
      <c r="N7631" s="229" t="s">
        <v>4083</v>
      </c>
      <c r="O7631" s="232">
        <v>1005</v>
      </c>
      <c r="P7631" s="230">
        <v>1</v>
      </c>
      <c r="Q7631" s="10">
        <f t="shared" si="487"/>
        <v>1005</v>
      </c>
    </row>
    <row r="7632" spans="2:17" ht="20.25" customHeight="1">
      <c r="B7632" s="10" t="str">
        <f t="shared" si="488"/>
        <v>شلوار فرم انتظامات383</v>
      </c>
      <c r="C7632" s="10" t="str">
        <f t="shared" si="489"/>
        <v>شلوار فرم انتظامات1403/10/19383</v>
      </c>
      <c r="D7632" s="10" t="str">
        <f>IFERROR(IF(تحویلی!$E$1="","",IF(NOSA!O7632=تحویلی!$E$1,تحویلی!$E$1&amp;COUNTIF(NOSA!$O$1:O7632,تحویلی!$E$1),"")),"")</f>
        <v/>
      </c>
      <c r="E7632" s="10" t="str">
        <f t="shared" si="490"/>
        <v>12906383</v>
      </c>
      <c r="F7632" s="10" t="str">
        <f>IFERROR(VLOOKUP(I7632,DATABASE!$N:$O,2,FALSE),"")</f>
        <v>شلوار فرم انتظامات</v>
      </c>
      <c r="G7632" s="229" t="s">
        <v>3691</v>
      </c>
      <c r="H7632" s="230">
        <v>12906</v>
      </c>
      <c r="I7632" s="229" t="s">
        <v>2298</v>
      </c>
      <c r="J7632" s="229" t="s">
        <v>2851</v>
      </c>
      <c r="K7632" s="231">
        <v>1</v>
      </c>
      <c r="L7632" s="229" t="s">
        <v>28</v>
      </c>
      <c r="M7632" s="229" t="s">
        <v>47</v>
      </c>
      <c r="N7632" s="229" t="s">
        <v>344</v>
      </c>
      <c r="O7632" s="232">
        <v>383</v>
      </c>
      <c r="P7632" s="230">
        <v>1</v>
      </c>
      <c r="Q7632" s="10">
        <f t="shared" si="487"/>
        <v>383</v>
      </c>
    </row>
    <row r="7633" spans="2:17" ht="20.25" customHeight="1">
      <c r="B7633" s="10" t="str">
        <f t="shared" si="488"/>
        <v>دستكش كف مواد سبك836</v>
      </c>
      <c r="C7633" s="10" t="str">
        <f t="shared" si="489"/>
        <v>دستكش كف مواد سبك1403/10/19836</v>
      </c>
      <c r="D7633" s="10" t="str">
        <f>IFERROR(IF(تحویلی!$E$1="","",IF(NOSA!O7633=تحویلی!$E$1,تحویلی!$E$1&amp;COUNTIF(NOSA!$O$1:O7633,تحویلی!$E$1),"")),"")</f>
        <v/>
      </c>
      <c r="E7633" s="10" t="str">
        <f t="shared" si="490"/>
        <v>12908836</v>
      </c>
      <c r="F7633" s="10" t="str">
        <f>IFERROR(VLOOKUP(I7633,DATABASE!$N:$O,2,FALSE),"")</f>
        <v>دستكش كف مواد سبك</v>
      </c>
      <c r="G7633" s="229" t="s">
        <v>3691</v>
      </c>
      <c r="H7633" s="230">
        <v>12908</v>
      </c>
      <c r="I7633" s="229" t="s">
        <v>1456</v>
      </c>
      <c r="J7633" s="229" t="s">
        <v>2</v>
      </c>
      <c r="K7633" s="231">
        <v>1</v>
      </c>
      <c r="L7633" s="229" t="s">
        <v>3</v>
      </c>
      <c r="M7633" s="229" t="s">
        <v>40</v>
      </c>
      <c r="N7633" s="229" t="s">
        <v>2678</v>
      </c>
      <c r="O7633" s="232">
        <v>836</v>
      </c>
      <c r="P7633" s="230">
        <v>1</v>
      </c>
      <c r="Q7633" s="10">
        <f t="shared" si="487"/>
        <v>836</v>
      </c>
    </row>
    <row r="7634" spans="2:17" ht="20.25" customHeight="1">
      <c r="B7634" s="10" t="str">
        <f t="shared" si="488"/>
        <v>چكمه ايمني نسوز259</v>
      </c>
      <c r="C7634" s="10" t="str">
        <f t="shared" si="489"/>
        <v>چكمه ايمني نسوز1403/10/19259</v>
      </c>
      <c r="D7634" s="10" t="str">
        <f>IFERROR(IF(تحویلی!$E$1="","",IF(NOSA!O7634=تحویلی!$E$1,تحویلی!$E$1&amp;COUNTIF(NOSA!$O$1:O7634,تحویلی!$E$1),"")),"")</f>
        <v/>
      </c>
      <c r="E7634" s="10" t="str">
        <f t="shared" si="490"/>
        <v>12936259</v>
      </c>
      <c r="F7634" s="10" t="str">
        <f>IFERROR(VLOOKUP(I7634,DATABASE!$N:$O,2,FALSE),"")</f>
        <v>چكمه ايمني نسوز</v>
      </c>
      <c r="G7634" s="229" t="s">
        <v>3691</v>
      </c>
      <c r="H7634" s="230">
        <v>12936</v>
      </c>
      <c r="I7634" s="229" t="s">
        <v>1697</v>
      </c>
      <c r="J7634" s="229" t="s">
        <v>1698</v>
      </c>
      <c r="K7634" s="231">
        <v>1</v>
      </c>
      <c r="L7634" s="229" t="s">
        <v>3</v>
      </c>
      <c r="M7634" s="229" t="s">
        <v>4</v>
      </c>
      <c r="N7634" s="229" t="s">
        <v>13</v>
      </c>
      <c r="O7634" s="232">
        <v>259</v>
      </c>
      <c r="P7634" s="230">
        <v>1</v>
      </c>
      <c r="Q7634" s="10">
        <f t="shared" si="487"/>
        <v>259</v>
      </c>
    </row>
    <row r="7635" spans="2:17" ht="20.25" customHeight="1">
      <c r="B7635" s="10" t="str">
        <f t="shared" si="488"/>
        <v>دستكش ساق بلند نسوز936</v>
      </c>
      <c r="C7635" s="10" t="str">
        <f t="shared" si="489"/>
        <v>دستكش ساق بلند نسوز1403/10/19936</v>
      </c>
      <c r="D7635" s="10" t="str">
        <f>IFERROR(IF(تحویلی!$E$1="","",IF(NOSA!O7635=تحویلی!$E$1,تحویلی!$E$1&amp;COUNTIF(NOSA!$O$1:O7635,تحویلی!$E$1),"")),"")</f>
        <v/>
      </c>
      <c r="E7635" s="10" t="str">
        <f t="shared" si="490"/>
        <v>12939936</v>
      </c>
      <c r="F7635" s="10" t="str">
        <f>IFERROR(VLOOKUP(I7635,DATABASE!$N:$O,2,FALSE),"")</f>
        <v>دستكش ساق بلند نسوز</v>
      </c>
      <c r="G7635" s="229" t="s">
        <v>3691</v>
      </c>
      <c r="H7635" s="230">
        <v>12939</v>
      </c>
      <c r="I7635" s="229" t="s">
        <v>1461</v>
      </c>
      <c r="J7635" s="229" t="s">
        <v>34</v>
      </c>
      <c r="K7635" s="231">
        <v>1</v>
      </c>
      <c r="L7635" s="229" t="s">
        <v>3</v>
      </c>
      <c r="M7635" s="229" t="s">
        <v>4</v>
      </c>
      <c r="N7635" s="229" t="s">
        <v>4020</v>
      </c>
      <c r="O7635" s="232">
        <v>936</v>
      </c>
      <c r="P7635" s="230">
        <v>1</v>
      </c>
      <c r="Q7635" s="10">
        <f t="shared" si="487"/>
        <v>936</v>
      </c>
    </row>
    <row r="7636" spans="2:17" ht="20.25" customHeight="1">
      <c r="B7636" s="10" t="str">
        <f t="shared" si="488"/>
        <v>دستكش ضد برش سبك936</v>
      </c>
      <c r="C7636" s="10" t="str">
        <f t="shared" si="489"/>
        <v>دستكش ضد برش سبك1403/10/19936</v>
      </c>
      <c r="D7636" s="10" t="str">
        <f>IFERROR(IF(تحویلی!$E$1="","",IF(NOSA!O7636=تحویلی!$E$1,تحویلی!$E$1&amp;COUNTIF(NOSA!$O$1:O7636,تحویلی!$E$1),"")),"")</f>
        <v/>
      </c>
      <c r="E7636" s="10" t="str">
        <f t="shared" si="490"/>
        <v>12939936</v>
      </c>
      <c r="F7636" s="10" t="str">
        <f>IFERROR(VLOOKUP(I7636,DATABASE!$N:$O,2,FALSE),"")</f>
        <v>دستكش ضد برش سبك</v>
      </c>
      <c r="G7636" s="229" t="s">
        <v>3691</v>
      </c>
      <c r="H7636" s="230">
        <v>12939</v>
      </c>
      <c r="I7636" s="229" t="s">
        <v>1442</v>
      </c>
      <c r="J7636" s="229" t="s">
        <v>22</v>
      </c>
      <c r="K7636" s="231">
        <v>1</v>
      </c>
      <c r="L7636" s="229" t="s">
        <v>3</v>
      </c>
      <c r="M7636" s="229" t="s">
        <v>4</v>
      </c>
      <c r="N7636" s="229" t="s">
        <v>4020</v>
      </c>
      <c r="O7636" s="232">
        <v>936</v>
      </c>
      <c r="P7636" s="230">
        <v>1</v>
      </c>
      <c r="Q7636" s="10">
        <f t="shared" si="487"/>
        <v>936</v>
      </c>
    </row>
    <row r="7637" spans="2:17" ht="20.25" customHeight="1">
      <c r="B7637" s="10" t="str">
        <f t="shared" si="488"/>
        <v>دستكش ضد برش سبك690</v>
      </c>
      <c r="C7637" s="10" t="str">
        <f t="shared" si="489"/>
        <v>دستكش ضد برش سبك1403/10/19690</v>
      </c>
      <c r="D7637" s="10" t="str">
        <f>IFERROR(IF(تحویلی!$E$1="","",IF(NOSA!O7637=تحویلی!$E$1,تحویلی!$E$1&amp;COUNTIF(NOSA!$O$1:O7637,تحویلی!$E$1),"")),"")</f>
        <v/>
      </c>
      <c r="E7637" s="10" t="str">
        <f t="shared" si="490"/>
        <v>12940690</v>
      </c>
      <c r="F7637" s="10" t="str">
        <f>IFERROR(VLOOKUP(I7637,DATABASE!$N:$O,2,FALSE),"")</f>
        <v>دستكش ضد برش سبك</v>
      </c>
      <c r="G7637" s="229" t="s">
        <v>3691</v>
      </c>
      <c r="H7637" s="230">
        <v>12940</v>
      </c>
      <c r="I7637" s="229" t="s">
        <v>1442</v>
      </c>
      <c r="J7637" s="229" t="s">
        <v>22</v>
      </c>
      <c r="K7637" s="231">
        <v>1</v>
      </c>
      <c r="L7637" s="229" t="s">
        <v>3</v>
      </c>
      <c r="M7637" s="229" t="s">
        <v>4</v>
      </c>
      <c r="N7637" s="229" t="s">
        <v>3392</v>
      </c>
      <c r="O7637" s="232">
        <v>690</v>
      </c>
      <c r="P7637" s="230">
        <v>1</v>
      </c>
      <c r="Q7637" s="10">
        <f t="shared" si="487"/>
        <v>690</v>
      </c>
    </row>
    <row r="7638" spans="2:17" ht="20.25" customHeight="1">
      <c r="B7638" s="10" t="str">
        <f t="shared" si="488"/>
        <v>دستكش ساق بلند نسوز690</v>
      </c>
      <c r="C7638" s="10" t="str">
        <f t="shared" si="489"/>
        <v>دستكش ساق بلند نسوز1403/10/19690</v>
      </c>
      <c r="D7638" s="10" t="str">
        <f>IFERROR(IF(تحویلی!$E$1="","",IF(NOSA!O7638=تحویلی!$E$1,تحویلی!$E$1&amp;COUNTIF(NOSA!$O$1:O7638,تحویلی!$E$1),"")),"")</f>
        <v/>
      </c>
      <c r="E7638" s="10" t="str">
        <f t="shared" si="490"/>
        <v>12940690</v>
      </c>
      <c r="F7638" s="10" t="str">
        <f>IFERROR(VLOOKUP(I7638,DATABASE!$N:$O,2,FALSE),"")</f>
        <v>دستكش ساق بلند نسوز</v>
      </c>
      <c r="G7638" s="229" t="s">
        <v>3691</v>
      </c>
      <c r="H7638" s="230">
        <v>12940</v>
      </c>
      <c r="I7638" s="229" t="s">
        <v>1461</v>
      </c>
      <c r="J7638" s="229" t="s">
        <v>34</v>
      </c>
      <c r="K7638" s="231">
        <v>1</v>
      </c>
      <c r="L7638" s="229" t="s">
        <v>3</v>
      </c>
      <c r="M7638" s="229" t="s">
        <v>4</v>
      </c>
      <c r="N7638" s="229" t="s">
        <v>3392</v>
      </c>
      <c r="O7638" s="232">
        <v>690</v>
      </c>
      <c r="P7638" s="230">
        <v>1</v>
      </c>
      <c r="Q7638" s="10">
        <f t="shared" si="487"/>
        <v>690</v>
      </c>
    </row>
    <row r="7639" spans="2:17" ht="20.25" customHeight="1">
      <c r="B7639" s="10" t="str">
        <f t="shared" si="488"/>
        <v>چكمه ايمني نسوز402</v>
      </c>
      <c r="C7639" s="10" t="str">
        <f t="shared" si="489"/>
        <v>چكمه ايمني نسوز1403/10/19402</v>
      </c>
      <c r="D7639" s="10" t="str">
        <f>IFERROR(IF(تحویلی!$E$1="","",IF(NOSA!O7639=تحویلی!$E$1,تحویلی!$E$1&amp;COUNTIF(NOSA!$O$1:O7639,تحویلی!$E$1),"")),"")</f>
        <v/>
      </c>
      <c r="E7639" s="10" t="str">
        <f t="shared" si="490"/>
        <v>12945402</v>
      </c>
      <c r="F7639" s="10" t="str">
        <f>IFERROR(VLOOKUP(I7639,DATABASE!$N:$O,2,FALSE),"")</f>
        <v>چكمه ايمني نسوز</v>
      </c>
      <c r="G7639" s="229" t="s">
        <v>3691</v>
      </c>
      <c r="H7639" s="230">
        <v>12945</v>
      </c>
      <c r="I7639" s="229" t="s">
        <v>1658</v>
      </c>
      <c r="J7639" s="229" t="s">
        <v>1659</v>
      </c>
      <c r="K7639" s="231">
        <v>1</v>
      </c>
      <c r="L7639" s="229" t="s">
        <v>3</v>
      </c>
      <c r="M7639" s="229" t="s">
        <v>4</v>
      </c>
      <c r="N7639" s="229" t="s">
        <v>2834</v>
      </c>
      <c r="O7639" s="232">
        <v>402</v>
      </c>
      <c r="P7639" s="230">
        <v>1</v>
      </c>
      <c r="Q7639" s="10">
        <f t="shared" si="487"/>
        <v>402</v>
      </c>
    </row>
    <row r="7640" spans="2:17" ht="20.25" customHeight="1">
      <c r="B7640" s="10" t="str">
        <f t="shared" si="488"/>
        <v>دستكش ضد برش سبك402</v>
      </c>
      <c r="C7640" s="10" t="str">
        <f t="shared" si="489"/>
        <v>دستكش ضد برش سبك1403/10/19402</v>
      </c>
      <c r="D7640" s="10" t="str">
        <f>IFERROR(IF(تحویلی!$E$1="","",IF(NOSA!O7640=تحویلی!$E$1,تحویلی!$E$1&amp;COUNTIF(NOSA!$O$1:O7640,تحویلی!$E$1),"")),"")</f>
        <v/>
      </c>
      <c r="E7640" s="10" t="str">
        <f t="shared" si="490"/>
        <v>12945402</v>
      </c>
      <c r="F7640" s="10" t="str">
        <f>IFERROR(VLOOKUP(I7640,DATABASE!$N:$O,2,FALSE),"")</f>
        <v>دستكش ضد برش سبك</v>
      </c>
      <c r="G7640" s="229" t="s">
        <v>3691</v>
      </c>
      <c r="H7640" s="230">
        <v>12945</v>
      </c>
      <c r="I7640" s="229" t="s">
        <v>1442</v>
      </c>
      <c r="J7640" s="229" t="s">
        <v>22</v>
      </c>
      <c r="K7640" s="231">
        <v>1</v>
      </c>
      <c r="L7640" s="229" t="s">
        <v>3</v>
      </c>
      <c r="M7640" s="229" t="s">
        <v>4</v>
      </c>
      <c r="N7640" s="229" t="s">
        <v>2834</v>
      </c>
      <c r="O7640" s="232">
        <v>402</v>
      </c>
      <c r="P7640" s="230">
        <v>1</v>
      </c>
      <c r="Q7640" s="10">
        <f t="shared" si="487"/>
        <v>402</v>
      </c>
    </row>
    <row r="7641" spans="2:17" ht="20.25" customHeight="1">
      <c r="B7641" s="10" t="str">
        <f t="shared" si="488"/>
        <v>دستكش ساق بلند نسوز402</v>
      </c>
      <c r="C7641" s="10" t="str">
        <f t="shared" si="489"/>
        <v>دستكش ساق بلند نسوز1403/10/19402</v>
      </c>
      <c r="D7641" s="10" t="str">
        <f>IFERROR(IF(تحویلی!$E$1="","",IF(NOSA!O7641=تحویلی!$E$1,تحویلی!$E$1&amp;COUNTIF(NOSA!$O$1:O7641,تحویلی!$E$1),"")),"")</f>
        <v/>
      </c>
      <c r="E7641" s="10" t="str">
        <f t="shared" si="490"/>
        <v>12945402</v>
      </c>
      <c r="F7641" s="10" t="str">
        <f>IFERROR(VLOOKUP(I7641,DATABASE!$N:$O,2,FALSE),"")</f>
        <v>دستكش ساق بلند نسوز</v>
      </c>
      <c r="G7641" s="229" t="s">
        <v>3691</v>
      </c>
      <c r="H7641" s="230">
        <v>12945</v>
      </c>
      <c r="I7641" s="229" t="s">
        <v>1461</v>
      </c>
      <c r="J7641" s="229" t="s">
        <v>34</v>
      </c>
      <c r="K7641" s="231">
        <v>1</v>
      </c>
      <c r="L7641" s="229" t="s">
        <v>3</v>
      </c>
      <c r="M7641" s="229" t="s">
        <v>4</v>
      </c>
      <c r="N7641" s="229" t="s">
        <v>2834</v>
      </c>
      <c r="O7641" s="232">
        <v>402</v>
      </c>
      <c r="P7641" s="230">
        <v>1</v>
      </c>
      <c r="Q7641" s="10">
        <f t="shared" si="487"/>
        <v>402</v>
      </c>
    </row>
    <row r="7642" spans="2:17" ht="20.25" customHeight="1">
      <c r="B7642" s="10" t="str">
        <f t="shared" si="488"/>
        <v>نقاب تيره محافظ صورت معمولي402</v>
      </c>
      <c r="C7642" s="10" t="str">
        <f t="shared" si="489"/>
        <v>نقاب تيره محافظ صورت معمولي1403/10/19402</v>
      </c>
      <c r="D7642" s="10" t="str">
        <f>IFERROR(IF(تحویلی!$E$1="","",IF(NOSA!O7642=تحویلی!$E$1,تحویلی!$E$1&amp;COUNTIF(NOSA!$O$1:O7642,تحویلی!$E$1),"")),"")</f>
        <v/>
      </c>
      <c r="E7642" s="10" t="str">
        <f t="shared" si="490"/>
        <v>12945402</v>
      </c>
      <c r="F7642" s="10" t="str">
        <f>IFERROR(VLOOKUP(I7642,DATABASE!$N:$O,2,FALSE),"")</f>
        <v>نقاب تيره محافظ صورت معمولي</v>
      </c>
      <c r="G7642" s="229" t="s">
        <v>3691</v>
      </c>
      <c r="H7642" s="230">
        <v>12945</v>
      </c>
      <c r="I7642" s="229" t="s">
        <v>1557</v>
      </c>
      <c r="J7642" s="229" t="s">
        <v>115</v>
      </c>
      <c r="K7642" s="231">
        <v>1</v>
      </c>
      <c r="L7642" s="229" t="s">
        <v>8</v>
      </c>
      <c r="M7642" s="229" t="s">
        <v>4</v>
      </c>
      <c r="N7642" s="229" t="s">
        <v>2834</v>
      </c>
      <c r="O7642" s="232">
        <v>402</v>
      </c>
      <c r="P7642" s="230">
        <v>1</v>
      </c>
      <c r="Q7642" s="10">
        <f t="shared" si="487"/>
        <v>402</v>
      </c>
    </row>
    <row r="7643" spans="2:17" ht="20.25" customHeight="1">
      <c r="B7643" s="10" t="str">
        <f t="shared" si="488"/>
        <v>كفش ايمني843</v>
      </c>
      <c r="C7643" s="10" t="str">
        <f t="shared" si="489"/>
        <v>كفش ايمني1403/10/19843</v>
      </c>
      <c r="D7643" s="10" t="str">
        <f>IFERROR(IF(تحویلی!$E$1="","",IF(NOSA!O7643=تحویلی!$E$1,تحویلی!$E$1&amp;COUNTIF(NOSA!$O$1:O7643,تحویلی!$E$1),"")),"")</f>
        <v/>
      </c>
      <c r="E7643" s="10" t="str">
        <f t="shared" si="490"/>
        <v>12948843</v>
      </c>
      <c r="F7643" s="10" t="str">
        <f>IFERROR(VLOOKUP(I7643,DATABASE!$N:$O,2,FALSE),"")</f>
        <v>كفش ايمني</v>
      </c>
      <c r="G7643" s="229" t="s">
        <v>3691</v>
      </c>
      <c r="H7643" s="230">
        <v>12948</v>
      </c>
      <c r="I7643" s="229" t="s">
        <v>1497</v>
      </c>
      <c r="J7643" s="229" t="s">
        <v>2683</v>
      </c>
      <c r="K7643" s="231">
        <v>1</v>
      </c>
      <c r="L7643" s="229" t="s">
        <v>3</v>
      </c>
      <c r="M7643" s="229" t="s">
        <v>47</v>
      </c>
      <c r="N7643" s="229" t="s">
        <v>3337</v>
      </c>
      <c r="O7643" s="232">
        <v>843</v>
      </c>
      <c r="P7643" s="230">
        <v>1</v>
      </c>
      <c r="Q7643" s="10">
        <f t="shared" si="487"/>
        <v>843</v>
      </c>
    </row>
    <row r="7644" spans="2:17" ht="20.25" customHeight="1">
      <c r="B7644" s="10" t="str">
        <f t="shared" si="488"/>
        <v>دستكش كف مواد سبك460</v>
      </c>
      <c r="C7644" s="10" t="str">
        <f t="shared" si="489"/>
        <v>دستكش كف مواد سبك1403/10/19460</v>
      </c>
      <c r="D7644" s="10" t="str">
        <f>IFERROR(IF(تحویلی!$E$1="","",IF(NOSA!O7644=تحویلی!$E$1,تحویلی!$E$1&amp;COUNTIF(NOSA!$O$1:O7644,تحویلی!$E$1),"")),"")</f>
        <v/>
      </c>
      <c r="E7644" s="10" t="str">
        <f t="shared" si="490"/>
        <v>12949460</v>
      </c>
      <c r="F7644" s="10" t="str">
        <f>IFERROR(VLOOKUP(I7644,DATABASE!$N:$O,2,FALSE),"")</f>
        <v>دستكش كف مواد سبك</v>
      </c>
      <c r="G7644" s="229" t="s">
        <v>3691</v>
      </c>
      <c r="H7644" s="230">
        <v>12949</v>
      </c>
      <c r="I7644" s="229" t="s">
        <v>1456</v>
      </c>
      <c r="J7644" s="229" t="s">
        <v>2</v>
      </c>
      <c r="K7644" s="231">
        <v>1</v>
      </c>
      <c r="L7644" s="229" t="s">
        <v>3</v>
      </c>
      <c r="M7644" s="229" t="s">
        <v>47</v>
      </c>
      <c r="N7644" s="229" t="s">
        <v>2765</v>
      </c>
      <c r="O7644" s="232">
        <v>460</v>
      </c>
      <c r="P7644" s="230">
        <v>1</v>
      </c>
      <c r="Q7644" s="10">
        <f t="shared" si="487"/>
        <v>460</v>
      </c>
    </row>
    <row r="7645" spans="2:17" ht="20.25" customHeight="1">
      <c r="B7645" s="10" t="str">
        <f t="shared" si="488"/>
        <v>آستين آلومينيومي701</v>
      </c>
      <c r="C7645" s="10" t="str">
        <f t="shared" si="489"/>
        <v>آستين آلومينيومي1403/10/20701</v>
      </c>
      <c r="D7645" s="10" t="str">
        <f>IFERROR(IF(تحویلی!$E$1="","",IF(NOSA!O7645=تحویلی!$E$1,تحویلی!$E$1&amp;COUNTIF(NOSA!$O$1:O7645,تحویلی!$E$1),"")),"")</f>
        <v/>
      </c>
      <c r="E7645" s="10" t="str">
        <f t="shared" si="490"/>
        <v>12951701</v>
      </c>
      <c r="F7645" s="10" t="str">
        <f>IFERROR(VLOOKUP(I7645,DATABASE!$N:$O,2,FALSE),"")</f>
        <v>آستين آلومينيومي</v>
      </c>
      <c r="G7645" s="3" t="s">
        <v>3692</v>
      </c>
      <c r="H7645" s="4">
        <v>12951</v>
      </c>
      <c r="I7645" s="3" t="s">
        <v>1508</v>
      </c>
      <c r="J7645" s="3" t="s">
        <v>38</v>
      </c>
      <c r="K7645" s="5">
        <v>1</v>
      </c>
      <c r="L7645" s="3" t="s">
        <v>3</v>
      </c>
      <c r="M7645" s="3" t="s">
        <v>4</v>
      </c>
      <c r="N7645" s="3" t="s">
        <v>26</v>
      </c>
      <c r="O7645" s="1">
        <v>701</v>
      </c>
      <c r="P7645" s="4">
        <v>1</v>
      </c>
      <c r="Q7645" s="10">
        <f t="shared" si="487"/>
        <v>701</v>
      </c>
    </row>
    <row r="7646" spans="2:17" ht="20.25" customHeight="1">
      <c r="B7646" s="10" t="str">
        <f t="shared" si="488"/>
        <v>آستين آلومينيومي86</v>
      </c>
      <c r="C7646" s="10" t="str">
        <f t="shared" si="489"/>
        <v>آستين آلومينيومي1403/10/2086</v>
      </c>
      <c r="D7646" s="10" t="str">
        <f>IFERROR(IF(تحویلی!$E$1="","",IF(NOSA!O7646=تحویلی!$E$1,تحویلی!$E$1&amp;COUNTIF(NOSA!$O$1:O7646,تحویلی!$E$1),"")),"")</f>
        <v/>
      </c>
      <c r="E7646" s="10" t="str">
        <f t="shared" si="490"/>
        <v>1295286</v>
      </c>
      <c r="F7646" s="10" t="str">
        <f>IFERROR(VLOOKUP(I7646,DATABASE!$N:$O,2,FALSE),"")</f>
        <v>آستين آلومينيومي</v>
      </c>
      <c r="G7646" s="3" t="s">
        <v>3692</v>
      </c>
      <c r="H7646" s="4">
        <v>12952</v>
      </c>
      <c r="I7646" s="3" t="s">
        <v>1508</v>
      </c>
      <c r="J7646" s="3" t="s">
        <v>38</v>
      </c>
      <c r="K7646" s="5">
        <v>1</v>
      </c>
      <c r="L7646" s="3" t="s">
        <v>3</v>
      </c>
      <c r="M7646" s="3" t="s">
        <v>4</v>
      </c>
      <c r="N7646" s="3" t="s">
        <v>105</v>
      </c>
      <c r="O7646" s="1">
        <v>86</v>
      </c>
      <c r="P7646" s="4">
        <v>1</v>
      </c>
      <c r="Q7646" s="10">
        <f t="shared" si="487"/>
        <v>86</v>
      </c>
    </row>
    <row r="7647" spans="2:17" ht="20.25" customHeight="1">
      <c r="B7647" s="10" t="str">
        <f t="shared" si="488"/>
        <v>فيلتر ماسك نيم صورت (3M) مدل 209110006</v>
      </c>
      <c r="C7647" s="10" t="str">
        <f t="shared" si="489"/>
        <v>فيلتر ماسك نيم صورت (3M) مدل 20911403/10/2010006</v>
      </c>
      <c r="D7647" s="10" t="str">
        <f>IFERROR(IF(تحویلی!$E$1="","",IF(NOSA!O7647=تحویلی!$E$1,تحویلی!$E$1&amp;COUNTIF(NOSA!$O$1:O7647,تحویلی!$E$1),"")),"")</f>
        <v/>
      </c>
      <c r="E7647" s="10" t="str">
        <f t="shared" si="490"/>
        <v>1295410006</v>
      </c>
      <c r="F7647" s="10" t="str">
        <f>IFERROR(VLOOKUP(I7647,DATABASE!$N:$O,2,FALSE),"")</f>
        <v>فيلتر ماسك نيم صورت (3M) مدل 2091</v>
      </c>
      <c r="G7647" s="3" t="s">
        <v>3692</v>
      </c>
      <c r="H7647" s="4">
        <v>12954</v>
      </c>
      <c r="I7647" s="3" t="s">
        <v>1475</v>
      </c>
      <c r="J7647" s="3" t="s">
        <v>53</v>
      </c>
      <c r="K7647" s="5">
        <v>1</v>
      </c>
      <c r="L7647" s="3" t="s">
        <v>8</v>
      </c>
      <c r="M7647" s="3" t="s">
        <v>9</v>
      </c>
      <c r="N7647" s="3" t="s">
        <v>4050</v>
      </c>
      <c r="O7647" s="1">
        <v>10006</v>
      </c>
      <c r="P7647" s="4">
        <v>1</v>
      </c>
      <c r="Q7647" s="10">
        <f t="shared" si="487"/>
        <v>10006</v>
      </c>
    </row>
    <row r="7648" spans="2:17" ht="20.25" customHeight="1">
      <c r="B7648" s="10" t="str">
        <f t="shared" si="488"/>
        <v>شيشه مات ماسك جوشكاري582</v>
      </c>
      <c r="C7648" s="10" t="str">
        <f t="shared" si="489"/>
        <v>شيشه مات ماسك جوشكاري1403/10/20582</v>
      </c>
      <c r="D7648" s="10" t="str">
        <f>IFERROR(IF(تحویلی!$E$1="","",IF(NOSA!O7648=تحویلی!$E$1,تحویلی!$E$1&amp;COUNTIF(NOSA!$O$1:O7648,تحویلی!$E$1),"")),"")</f>
        <v/>
      </c>
      <c r="E7648" s="10" t="str">
        <f t="shared" si="490"/>
        <v>12955582</v>
      </c>
      <c r="F7648" s="10" t="str">
        <f>IFERROR(VLOOKUP(I7648,DATABASE!$N:$O,2,FALSE),"")</f>
        <v>شيشه مات ماسك جوشكاري</v>
      </c>
      <c r="G7648" s="3" t="s">
        <v>3692</v>
      </c>
      <c r="H7648" s="4">
        <v>12955</v>
      </c>
      <c r="I7648" s="3" t="s">
        <v>1507</v>
      </c>
      <c r="J7648" s="3" t="s">
        <v>113</v>
      </c>
      <c r="K7648" s="5">
        <v>3</v>
      </c>
      <c r="L7648" s="3" t="s">
        <v>8</v>
      </c>
      <c r="M7648" s="3" t="s">
        <v>189</v>
      </c>
      <c r="N7648" s="3" t="s">
        <v>80</v>
      </c>
      <c r="O7648" s="1">
        <v>582</v>
      </c>
      <c r="P7648" s="4">
        <v>0</v>
      </c>
      <c r="Q7648" s="10">
        <f t="shared" si="487"/>
        <v>582</v>
      </c>
    </row>
    <row r="7649" spans="2:17" ht="20.25" customHeight="1">
      <c r="B7649" s="10" t="str">
        <f t="shared" si="488"/>
        <v>شيشه ماسك جوشكاري ساده582</v>
      </c>
      <c r="C7649" s="10" t="str">
        <f t="shared" si="489"/>
        <v>شيشه ماسك جوشكاري ساده1403/10/20582</v>
      </c>
      <c r="D7649" s="10" t="str">
        <f>IFERROR(IF(تحویلی!$E$1="","",IF(NOSA!O7649=تحویلی!$E$1,تحویلی!$E$1&amp;COUNTIF(NOSA!$O$1:O7649,تحویلی!$E$1),"")),"")</f>
        <v/>
      </c>
      <c r="E7649" s="10" t="str">
        <f t="shared" si="490"/>
        <v>12955582</v>
      </c>
      <c r="F7649" s="10" t="str">
        <f>IFERROR(VLOOKUP(I7649,DATABASE!$N:$O,2,FALSE),"")</f>
        <v>شيشه ماسك جوشكاري ساده</v>
      </c>
      <c r="G7649" s="3" t="s">
        <v>3692</v>
      </c>
      <c r="H7649" s="4">
        <v>12955</v>
      </c>
      <c r="I7649" s="3" t="s">
        <v>1548</v>
      </c>
      <c r="J7649" s="3" t="s">
        <v>111</v>
      </c>
      <c r="K7649" s="5">
        <v>3</v>
      </c>
      <c r="L7649" s="3" t="s">
        <v>8</v>
      </c>
      <c r="M7649" s="3" t="s">
        <v>189</v>
      </c>
      <c r="N7649" s="3" t="s">
        <v>80</v>
      </c>
      <c r="O7649" s="1">
        <v>582</v>
      </c>
      <c r="P7649" s="4">
        <v>0</v>
      </c>
      <c r="Q7649" s="10">
        <f t="shared" si="487"/>
        <v>582</v>
      </c>
    </row>
    <row r="7650" spans="2:17" ht="20.25" customHeight="1">
      <c r="B7650" s="10" t="str">
        <f t="shared" si="488"/>
        <v>ماسك جوشكاري582</v>
      </c>
      <c r="C7650" s="10" t="str">
        <f t="shared" si="489"/>
        <v>ماسك جوشكاري1403/10/20582</v>
      </c>
      <c r="D7650" s="10" t="str">
        <f>IFERROR(IF(تحویلی!$E$1="","",IF(NOSA!O7650=تحویلی!$E$1,تحویلی!$E$1&amp;COUNTIF(NOSA!$O$1:O7650,تحویلی!$E$1),"")),"")</f>
        <v/>
      </c>
      <c r="E7650" s="10" t="str">
        <f t="shared" si="490"/>
        <v>12955582</v>
      </c>
      <c r="F7650" s="10" t="str">
        <f>IFERROR(VLOOKUP(I7650,DATABASE!$N:$O,2,FALSE),"")</f>
        <v>ماسك جوشكاري</v>
      </c>
      <c r="G7650" s="3" t="s">
        <v>3692</v>
      </c>
      <c r="H7650" s="4">
        <v>12955</v>
      </c>
      <c r="I7650" s="3" t="s">
        <v>1598</v>
      </c>
      <c r="J7650" s="3" t="s">
        <v>108</v>
      </c>
      <c r="K7650" s="5">
        <v>1</v>
      </c>
      <c r="L7650" s="3" t="s">
        <v>8</v>
      </c>
      <c r="M7650" s="3" t="s">
        <v>189</v>
      </c>
      <c r="N7650" s="3" t="s">
        <v>80</v>
      </c>
      <c r="O7650" s="1">
        <v>582</v>
      </c>
      <c r="P7650" s="4">
        <v>0</v>
      </c>
      <c r="Q7650" s="10">
        <f t="shared" si="487"/>
        <v>582</v>
      </c>
    </row>
    <row r="7651" spans="2:17" ht="20.25" customHeight="1">
      <c r="B7651" s="10" t="str">
        <f t="shared" si="488"/>
        <v>دستكش ضد برش سبك760</v>
      </c>
      <c r="C7651" s="10" t="str">
        <f t="shared" si="489"/>
        <v>دستكش ضد برش سبك1403/10/20760</v>
      </c>
      <c r="D7651" s="10" t="str">
        <f>IFERROR(IF(تحویلی!$E$1="","",IF(NOSA!O7651=تحویلی!$E$1,تحویلی!$E$1&amp;COUNTIF(NOSA!$O$1:O7651,تحویلی!$E$1),"")),"")</f>
        <v/>
      </c>
      <c r="E7651" s="10" t="str">
        <f t="shared" si="490"/>
        <v>12959760</v>
      </c>
      <c r="F7651" s="10" t="str">
        <f>IFERROR(VLOOKUP(I7651,DATABASE!$N:$O,2,FALSE),"")</f>
        <v>دستكش ضد برش سبك</v>
      </c>
      <c r="G7651" s="3" t="s">
        <v>3692</v>
      </c>
      <c r="H7651" s="4">
        <v>12959</v>
      </c>
      <c r="I7651" s="3" t="s">
        <v>1442</v>
      </c>
      <c r="J7651" s="3" t="s">
        <v>22</v>
      </c>
      <c r="K7651" s="5">
        <v>1</v>
      </c>
      <c r="L7651" s="3" t="s">
        <v>3</v>
      </c>
      <c r="M7651" s="3" t="s">
        <v>202</v>
      </c>
      <c r="N7651" s="3" t="s">
        <v>3971</v>
      </c>
      <c r="O7651" s="1">
        <v>760</v>
      </c>
      <c r="P7651" s="4">
        <v>1</v>
      </c>
      <c r="Q7651" s="10">
        <f t="shared" si="487"/>
        <v>760</v>
      </c>
    </row>
    <row r="7652" spans="2:17" ht="20.25" customHeight="1">
      <c r="B7652" s="10" t="str">
        <f t="shared" si="488"/>
        <v>دستكش ساق بلند نسوز573</v>
      </c>
      <c r="C7652" s="10" t="str">
        <f t="shared" si="489"/>
        <v>دستكش ساق بلند نسوز1403/10/20573</v>
      </c>
      <c r="D7652" s="10" t="str">
        <f>IFERROR(IF(تحویلی!$E$1="","",IF(NOSA!O7652=تحویلی!$E$1,تحویلی!$E$1&amp;COUNTIF(NOSA!$O$1:O7652,تحویلی!$E$1),"")),"")</f>
        <v/>
      </c>
      <c r="E7652" s="10" t="str">
        <f t="shared" si="490"/>
        <v>12962573</v>
      </c>
      <c r="F7652" s="10" t="str">
        <f>IFERROR(VLOOKUP(I7652,DATABASE!$N:$O,2,FALSE),"")</f>
        <v>دستكش ساق بلند نسوز</v>
      </c>
      <c r="G7652" s="3" t="s">
        <v>3692</v>
      </c>
      <c r="H7652" s="4">
        <v>12962</v>
      </c>
      <c r="I7652" s="3" t="s">
        <v>1461</v>
      </c>
      <c r="J7652" s="3" t="s">
        <v>34</v>
      </c>
      <c r="K7652" s="5">
        <v>1</v>
      </c>
      <c r="L7652" s="3" t="s">
        <v>3</v>
      </c>
      <c r="M7652" s="3" t="s">
        <v>19</v>
      </c>
      <c r="N7652" s="3" t="s">
        <v>104</v>
      </c>
      <c r="O7652" s="1">
        <v>573</v>
      </c>
      <c r="P7652" s="4">
        <v>1</v>
      </c>
      <c r="Q7652" s="10">
        <f t="shared" si="487"/>
        <v>573</v>
      </c>
    </row>
    <row r="7653" spans="2:17" ht="20.25" customHeight="1">
      <c r="B7653" s="10" t="str">
        <f t="shared" si="488"/>
        <v>دستكش ضد برش سبك869</v>
      </c>
      <c r="C7653" s="10" t="str">
        <f t="shared" si="489"/>
        <v>دستكش ضد برش سبك1403/10/20869</v>
      </c>
      <c r="D7653" s="10" t="str">
        <f>IFERROR(IF(تحویلی!$E$1="","",IF(NOSA!O7653=تحویلی!$E$1,تحویلی!$E$1&amp;COUNTIF(NOSA!$O$1:O7653,تحویلی!$E$1),"")),"")</f>
        <v/>
      </c>
      <c r="E7653" s="10" t="str">
        <f t="shared" si="490"/>
        <v>12968869</v>
      </c>
      <c r="F7653" s="10" t="str">
        <f>IFERROR(VLOOKUP(I7653,DATABASE!$N:$O,2,FALSE),"")</f>
        <v>دستكش ضد برش سبك</v>
      </c>
      <c r="G7653" s="3" t="s">
        <v>3692</v>
      </c>
      <c r="H7653" s="4">
        <v>12968</v>
      </c>
      <c r="I7653" s="3" t="s">
        <v>1442</v>
      </c>
      <c r="J7653" s="3" t="s">
        <v>22</v>
      </c>
      <c r="K7653" s="5">
        <v>1</v>
      </c>
      <c r="L7653" s="3" t="s">
        <v>3</v>
      </c>
      <c r="M7653" s="3" t="s">
        <v>19</v>
      </c>
      <c r="N7653" s="3" t="s">
        <v>3327</v>
      </c>
      <c r="O7653" s="1">
        <v>869</v>
      </c>
      <c r="P7653" s="4">
        <v>1</v>
      </c>
      <c r="Q7653" s="10">
        <f t="shared" si="487"/>
        <v>869</v>
      </c>
    </row>
    <row r="7654" spans="2:17" ht="20.25" customHeight="1">
      <c r="B7654" s="10" t="str">
        <f t="shared" si="488"/>
        <v>دستكش ساق بلند نسوز52</v>
      </c>
      <c r="C7654" s="10" t="str">
        <f t="shared" si="489"/>
        <v>دستكش ساق بلند نسوز1403/10/2052</v>
      </c>
      <c r="D7654" s="10" t="str">
        <f>IFERROR(IF(تحویلی!$E$1="","",IF(NOSA!O7654=تحویلی!$E$1,تحویلی!$E$1&amp;COUNTIF(NOSA!$O$1:O7654,تحویلی!$E$1),"")),"")</f>
        <v/>
      </c>
      <c r="E7654" s="10" t="str">
        <f t="shared" si="490"/>
        <v>1297952</v>
      </c>
      <c r="F7654" s="10" t="str">
        <f>IFERROR(VLOOKUP(I7654,DATABASE!$N:$O,2,FALSE),"")</f>
        <v>دستكش ساق بلند نسوز</v>
      </c>
      <c r="G7654" s="3" t="s">
        <v>3692</v>
      </c>
      <c r="H7654" s="4">
        <v>12979</v>
      </c>
      <c r="I7654" s="3" t="s">
        <v>1461</v>
      </c>
      <c r="J7654" s="3" t="s">
        <v>34</v>
      </c>
      <c r="K7654" s="5">
        <v>1</v>
      </c>
      <c r="L7654" s="3" t="s">
        <v>3</v>
      </c>
      <c r="M7654" s="3" t="s">
        <v>19</v>
      </c>
      <c r="N7654" s="3" t="s">
        <v>75</v>
      </c>
      <c r="O7654" s="1">
        <v>52</v>
      </c>
      <c r="P7654" s="4">
        <v>1</v>
      </c>
      <c r="Q7654" s="10">
        <f t="shared" si="487"/>
        <v>52</v>
      </c>
    </row>
    <row r="7655" spans="2:17" ht="20.25" customHeight="1">
      <c r="B7655" s="10" t="str">
        <f t="shared" si="488"/>
        <v>لباس زير زمستاني- بلوز و شلوار69</v>
      </c>
      <c r="C7655" s="10" t="str">
        <f t="shared" si="489"/>
        <v>لباس زير زمستاني- بلوز و شلوار1403/10/2069</v>
      </c>
      <c r="D7655" s="10" t="str">
        <f>IFERROR(IF(تحویلی!$E$1="","",IF(NOSA!O7655=تحویلی!$E$1,تحویلی!$E$1&amp;COUNTIF(NOSA!$O$1:O7655,تحویلی!$E$1),"")),"")</f>
        <v/>
      </c>
      <c r="E7655" s="10" t="str">
        <f t="shared" si="490"/>
        <v>1298069</v>
      </c>
      <c r="F7655" s="10" t="str">
        <f>IFERROR(VLOOKUP(I7655,DATABASE!$N:$O,2,FALSE),"")</f>
        <v>لباس زير زمستاني- بلوز و شلوار</v>
      </c>
      <c r="G7655" s="3" t="s">
        <v>3692</v>
      </c>
      <c r="H7655" s="4">
        <v>12980</v>
      </c>
      <c r="I7655" s="3" t="s">
        <v>2361</v>
      </c>
      <c r="J7655" s="3" t="s">
        <v>2826</v>
      </c>
      <c r="K7655" s="5">
        <v>1</v>
      </c>
      <c r="L7655" s="3" t="s">
        <v>28</v>
      </c>
      <c r="M7655" s="3" t="s">
        <v>19</v>
      </c>
      <c r="N7655" s="3" t="s">
        <v>265</v>
      </c>
      <c r="O7655" s="1">
        <v>69</v>
      </c>
      <c r="P7655" s="4">
        <v>0</v>
      </c>
      <c r="Q7655" s="10">
        <f t="shared" si="487"/>
        <v>69</v>
      </c>
    </row>
    <row r="7656" spans="2:17" ht="20.25" customHeight="1">
      <c r="B7656" s="10" t="str">
        <f t="shared" si="488"/>
        <v>دستكش ضد برش سبك254</v>
      </c>
      <c r="C7656" s="10" t="str">
        <f t="shared" si="489"/>
        <v>دستكش ضد برش سبك1403/10/20254</v>
      </c>
      <c r="D7656" s="10" t="str">
        <f>IFERROR(IF(تحویلی!$E$1="","",IF(NOSA!O7656=تحویلی!$E$1,تحویلی!$E$1&amp;COUNTIF(NOSA!$O$1:O7656,تحویلی!$E$1),"")),"")</f>
        <v/>
      </c>
      <c r="E7656" s="10" t="str">
        <f t="shared" si="490"/>
        <v>12982254</v>
      </c>
      <c r="F7656" s="10" t="str">
        <f>IFERROR(VLOOKUP(I7656,DATABASE!$N:$O,2,FALSE),"")</f>
        <v>دستكش ضد برش سبك</v>
      </c>
      <c r="G7656" s="3" t="s">
        <v>3692</v>
      </c>
      <c r="H7656" s="4">
        <v>12982</v>
      </c>
      <c r="I7656" s="3" t="s">
        <v>1442</v>
      </c>
      <c r="J7656" s="3" t="s">
        <v>22</v>
      </c>
      <c r="K7656" s="5">
        <v>1</v>
      </c>
      <c r="L7656" s="3" t="s">
        <v>3</v>
      </c>
      <c r="M7656" s="3" t="s">
        <v>47</v>
      </c>
      <c r="N7656" s="3" t="s">
        <v>279</v>
      </c>
      <c r="O7656" s="1">
        <v>254</v>
      </c>
      <c r="P7656" s="4">
        <v>1</v>
      </c>
      <c r="Q7656" s="10">
        <f t="shared" si="487"/>
        <v>254</v>
      </c>
    </row>
    <row r="7657" spans="2:17" ht="20.25" customHeight="1">
      <c r="B7657" s="10" t="str">
        <f t="shared" si="488"/>
        <v>دستكش ضد برش سبك851</v>
      </c>
      <c r="C7657" s="10" t="str">
        <f t="shared" si="489"/>
        <v>دستكش ضد برش سبك1403/10/20851</v>
      </c>
      <c r="D7657" s="10" t="str">
        <f>IFERROR(IF(تحویلی!$E$1="","",IF(NOSA!O7657=تحویلی!$E$1,تحویلی!$E$1&amp;COUNTIF(NOSA!$O$1:O7657,تحویلی!$E$1),"")),"")</f>
        <v/>
      </c>
      <c r="E7657" s="10" t="str">
        <f t="shared" si="490"/>
        <v>12986851</v>
      </c>
      <c r="F7657" s="10" t="str">
        <f>IFERROR(VLOOKUP(I7657,DATABASE!$N:$O,2,FALSE),"")</f>
        <v>دستكش ضد برش سبك</v>
      </c>
      <c r="G7657" s="3" t="s">
        <v>3692</v>
      </c>
      <c r="H7657" s="4">
        <v>12986</v>
      </c>
      <c r="I7657" s="3" t="s">
        <v>1442</v>
      </c>
      <c r="J7657" s="3" t="s">
        <v>22</v>
      </c>
      <c r="K7657" s="5">
        <v>1</v>
      </c>
      <c r="L7657" s="3" t="s">
        <v>3</v>
      </c>
      <c r="M7657" s="3" t="s">
        <v>47</v>
      </c>
      <c r="N7657" s="3" t="s">
        <v>4084</v>
      </c>
      <c r="O7657" s="1">
        <v>851</v>
      </c>
      <c r="P7657" s="4">
        <v>1</v>
      </c>
      <c r="Q7657" s="10">
        <f t="shared" si="487"/>
        <v>851</v>
      </c>
    </row>
    <row r="7658" spans="2:17" ht="20.25" customHeight="1">
      <c r="B7658" s="10" t="str">
        <f t="shared" si="488"/>
        <v>نقاب تيره محافظ صورت معمولي69</v>
      </c>
      <c r="C7658" s="10" t="str">
        <f t="shared" si="489"/>
        <v>نقاب تيره محافظ صورت معمولي1403/10/2069</v>
      </c>
      <c r="D7658" s="10" t="str">
        <f>IFERROR(IF(تحویلی!$E$1="","",IF(NOSA!O7658=تحویلی!$E$1,تحویلی!$E$1&amp;COUNTIF(NOSA!$O$1:O7658,تحویلی!$E$1),"")),"")</f>
        <v/>
      </c>
      <c r="E7658" s="10" t="str">
        <f t="shared" si="490"/>
        <v>1299069</v>
      </c>
      <c r="F7658" s="10" t="str">
        <f>IFERROR(VLOOKUP(I7658,DATABASE!$N:$O,2,FALSE),"")</f>
        <v>نقاب تيره محافظ صورت معمولي</v>
      </c>
      <c r="G7658" s="3" t="s">
        <v>3692</v>
      </c>
      <c r="H7658" s="4">
        <v>12990</v>
      </c>
      <c r="I7658" s="3" t="s">
        <v>1557</v>
      </c>
      <c r="J7658" s="3" t="s">
        <v>115</v>
      </c>
      <c r="K7658" s="5">
        <v>1</v>
      </c>
      <c r="L7658" s="3" t="s">
        <v>8</v>
      </c>
      <c r="M7658" s="3" t="s">
        <v>19</v>
      </c>
      <c r="N7658" s="3" t="s">
        <v>265</v>
      </c>
      <c r="O7658" s="1">
        <v>69</v>
      </c>
      <c r="P7658" s="4">
        <v>1</v>
      </c>
      <c r="Q7658" s="10">
        <f t="shared" si="487"/>
        <v>69</v>
      </c>
    </row>
    <row r="7659" spans="2:17" ht="20.25" customHeight="1">
      <c r="B7659" s="10" t="str">
        <f t="shared" si="488"/>
        <v>دستكش ضد برش سبك885</v>
      </c>
      <c r="C7659" s="10" t="str">
        <f t="shared" si="489"/>
        <v>دستكش ضد برش سبك1403/10/20885</v>
      </c>
      <c r="D7659" s="10" t="str">
        <f>IFERROR(IF(تحویلی!$E$1="","",IF(NOSA!O7659=تحویلی!$E$1,تحویلی!$E$1&amp;COUNTIF(NOSA!$O$1:O7659,تحویلی!$E$1),"")),"")</f>
        <v/>
      </c>
      <c r="E7659" s="10" t="str">
        <f t="shared" si="490"/>
        <v>12991885</v>
      </c>
      <c r="F7659" s="10" t="str">
        <f>IFERROR(VLOOKUP(I7659,DATABASE!$N:$O,2,FALSE),"")</f>
        <v>دستكش ضد برش سبك</v>
      </c>
      <c r="G7659" s="3" t="s">
        <v>3692</v>
      </c>
      <c r="H7659" s="4">
        <v>12991</v>
      </c>
      <c r="I7659" s="3" t="s">
        <v>1442</v>
      </c>
      <c r="J7659" s="3" t="s">
        <v>22</v>
      </c>
      <c r="K7659" s="5">
        <v>1</v>
      </c>
      <c r="L7659" s="3" t="s">
        <v>3</v>
      </c>
      <c r="M7659" s="3" t="s">
        <v>9</v>
      </c>
      <c r="N7659" s="3" t="s">
        <v>3387</v>
      </c>
      <c r="O7659" s="1">
        <v>885</v>
      </c>
      <c r="P7659" s="4">
        <v>1</v>
      </c>
      <c r="Q7659" s="10">
        <f t="shared" ref="Q7659:Q7722" si="491">VALUE(O7659)</f>
        <v>885</v>
      </c>
    </row>
    <row r="7660" spans="2:17" ht="20.25" customHeight="1">
      <c r="B7660" s="10" t="str">
        <f t="shared" si="488"/>
        <v>دستكش ضد برش سبك10006</v>
      </c>
      <c r="C7660" s="10" t="str">
        <f t="shared" si="489"/>
        <v>دستكش ضد برش سبك1403/10/2010006</v>
      </c>
      <c r="D7660" s="10" t="str">
        <f>IFERROR(IF(تحویلی!$E$1="","",IF(NOSA!O7660=تحویلی!$E$1,تحویلی!$E$1&amp;COUNTIF(NOSA!$O$1:O7660,تحویلی!$E$1),"")),"")</f>
        <v/>
      </c>
      <c r="E7660" s="10" t="str">
        <f t="shared" si="490"/>
        <v>1299210006</v>
      </c>
      <c r="F7660" s="10" t="str">
        <f>IFERROR(VLOOKUP(I7660,DATABASE!$N:$O,2,FALSE),"")</f>
        <v>دستكش ضد برش سبك</v>
      </c>
      <c r="G7660" s="3" t="s">
        <v>3692</v>
      </c>
      <c r="H7660" s="4">
        <v>12992</v>
      </c>
      <c r="I7660" s="3" t="s">
        <v>1442</v>
      </c>
      <c r="J7660" s="3" t="s">
        <v>22</v>
      </c>
      <c r="K7660" s="5">
        <v>1</v>
      </c>
      <c r="L7660" s="3" t="s">
        <v>3</v>
      </c>
      <c r="M7660" s="3" t="s">
        <v>9</v>
      </c>
      <c r="N7660" s="3" t="s">
        <v>4050</v>
      </c>
      <c r="O7660" s="1">
        <v>10006</v>
      </c>
      <c r="P7660" s="4">
        <v>1</v>
      </c>
      <c r="Q7660" s="10">
        <f t="shared" si="491"/>
        <v>10006</v>
      </c>
    </row>
    <row r="7661" spans="2:17" ht="20.25" customHeight="1">
      <c r="B7661" s="10" t="str">
        <f t="shared" si="488"/>
        <v>لباس كار(بلوز و شلوار)867</v>
      </c>
      <c r="C7661" s="10" t="str">
        <f t="shared" si="489"/>
        <v>لباس كار(بلوز و شلوار)1403/10/20867</v>
      </c>
      <c r="D7661" s="10" t="str">
        <f>IFERROR(IF(تحویلی!$E$1="","",IF(NOSA!O7661=تحویلی!$E$1,تحویلی!$E$1&amp;COUNTIF(NOSA!$O$1:O7661,تحویلی!$E$1),"")),"")</f>
        <v/>
      </c>
      <c r="E7661" s="10" t="str">
        <f t="shared" si="490"/>
        <v>12993867</v>
      </c>
      <c r="F7661" s="10" t="str">
        <f>IFERROR(VLOOKUP(I7661,DATABASE!$N:$O,2,FALSE),"")</f>
        <v>لباس كار(بلوز و شلوار)</v>
      </c>
      <c r="G7661" s="3" t="s">
        <v>3692</v>
      </c>
      <c r="H7661" s="4">
        <v>12993</v>
      </c>
      <c r="I7661" s="3" t="s">
        <v>1724</v>
      </c>
      <c r="J7661" s="3" t="s">
        <v>1725</v>
      </c>
      <c r="K7661" s="5">
        <v>1</v>
      </c>
      <c r="L7661" s="3" t="s">
        <v>28</v>
      </c>
      <c r="M7661" s="3" t="s">
        <v>25</v>
      </c>
      <c r="N7661" s="3" t="s">
        <v>3256</v>
      </c>
      <c r="O7661" s="1">
        <v>867</v>
      </c>
      <c r="P7661" s="4">
        <v>1</v>
      </c>
      <c r="Q7661" s="10">
        <f t="shared" si="491"/>
        <v>867</v>
      </c>
    </row>
    <row r="7662" spans="2:17" ht="20.25" customHeight="1">
      <c r="B7662" s="10" t="str">
        <f t="shared" si="488"/>
        <v>دستكش كف دوبل چرمي867</v>
      </c>
      <c r="C7662" s="10" t="str">
        <f t="shared" si="489"/>
        <v>دستكش كف دوبل چرمي1403/10/20867</v>
      </c>
      <c r="D7662" s="10" t="str">
        <f>IFERROR(IF(تحویلی!$E$1="","",IF(NOSA!O7662=تحویلی!$E$1,تحویلی!$E$1&amp;COUNTIF(NOSA!$O$1:O7662,تحویلی!$E$1),"")),"")</f>
        <v/>
      </c>
      <c r="E7662" s="10" t="str">
        <f t="shared" si="490"/>
        <v>12993867</v>
      </c>
      <c r="F7662" s="10" t="str">
        <f>IFERROR(VLOOKUP(I7662,DATABASE!$N:$O,2,FALSE),"")</f>
        <v>دستكش كف دوبل چرمي</v>
      </c>
      <c r="G7662" s="3" t="s">
        <v>3692</v>
      </c>
      <c r="H7662" s="4">
        <v>12993</v>
      </c>
      <c r="I7662" s="3" t="s">
        <v>1683</v>
      </c>
      <c r="J7662" s="3" t="s">
        <v>1684</v>
      </c>
      <c r="K7662" s="5">
        <v>1</v>
      </c>
      <c r="L7662" s="3" t="s">
        <v>3</v>
      </c>
      <c r="M7662" s="3" t="s">
        <v>25</v>
      </c>
      <c r="N7662" s="3" t="s">
        <v>3256</v>
      </c>
      <c r="O7662" s="1">
        <v>867</v>
      </c>
      <c r="P7662" s="4">
        <v>1</v>
      </c>
      <c r="Q7662" s="10">
        <f t="shared" si="491"/>
        <v>867</v>
      </c>
    </row>
    <row r="7663" spans="2:17" ht="20.25" customHeight="1">
      <c r="B7663" s="10" t="str">
        <f t="shared" si="488"/>
        <v>دستكش ضد برش سبك723</v>
      </c>
      <c r="C7663" s="10" t="str">
        <f t="shared" si="489"/>
        <v>دستكش ضد برش سبك1403/10/20723</v>
      </c>
      <c r="D7663" s="10" t="str">
        <f>IFERROR(IF(تحویلی!$E$1="","",IF(NOSA!O7663=تحویلی!$E$1,تحویلی!$E$1&amp;COUNTIF(NOSA!$O$1:O7663,تحویلی!$E$1),"")),"")</f>
        <v/>
      </c>
      <c r="E7663" s="10" t="str">
        <f t="shared" si="490"/>
        <v>12994723</v>
      </c>
      <c r="F7663" s="10" t="str">
        <f>IFERROR(VLOOKUP(I7663,DATABASE!$N:$O,2,FALSE),"")</f>
        <v>دستكش ضد برش سبك</v>
      </c>
      <c r="G7663" s="3" t="s">
        <v>3692</v>
      </c>
      <c r="H7663" s="4">
        <v>12994</v>
      </c>
      <c r="I7663" s="3" t="s">
        <v>1442</v>
      </c>
      <c r="J7663" s="3" t="s">
        <v>22</v>
      </c>
      <c r="K7663" s="5">
        <v>1</v>
      </c>
      <c r="L7663" s="3" t="s">
        <v>3</v>
      </c>
      <c r="M7663" s="3" t="s">
        <v>9</v>
      </c>
      <c r="N7663" s="3" t="s">
        <v>3547</v>
      </c>
      <c r="O7663" s="1">
        <v>723</v>
      </c>
      <c r="P7663" s="4">
        <v>1</v>
      </c>
      <c r="Q7663" s="10">
        <f t="shared" si="491"/>
        <v>723</v>
      </c>
    </row>
    <row r="7664" spans="2:17" ht="20.25" customHeight="1">
      <c r="B7664" s="10" t="str">
        <f t="shared" si="488"/>
        <v>ماسك N95) FFP2 )608</v>
      </c>
      <c r="C7664" s="10" t="str">
        <f t="shared" si="489"/>
        <v>ماسك N95) FFP2 )1403/10/21608</v>
      </c>
      <c r="D7664" s="10" t="str">
        <f>IFERROR(IF(تحویلی!$E$1="","",IF(NOSA!O7664=تحویلی!$E$1,تحویلی!$E$1&amp;COUNTIF(NOSA!$O$1:O7664,تحویلی!$E$1),"")),"")</f>
        <v/>
      </c>
      <c r="E7664" s="10" t="str">
        <f t="shared" si="490"/>
        <v>13020608</v>
      </c>
      <c r="F7664" s="10" t="str">
        <f>IFERROR(VLOOKUP(I7664,DATABASE!$N:$O,2,FALSE),"")</f>
        <v>ماسك N95) FFP2 )</v>
      </c>
      <c r="G7664" s="3" t="s">
        <v>3693</v>
      </c>
      <c r="H7664" s="4">
        <v>13020</v>
      </c>
      <c r="I7664" s="3" t="s">
        <v>1469</v>
      </c>
      <c r="J7664" s="3" t="s">
        <v>256</v>
      </c>
      <c r="K7664" s="5">
        <v>100</v>
      </c>
      <c r="L7664" s="3" t="s">
        <v>8</v>
      </c>
      <c r="M7664" s="3" t="s">
        <v>63</v>
      </c>
      <c r="N7664" s="3" t="s">
        <v>4085</v>
      </c>
      <c r="O7664" s="1">
        <v>608</v>
      </c>
      <c r="P7664" s="4">
        <v>0</v>
      </c>
      <c r="Q7664" s="10">
        <f t="shared" si="491"/>
        <v>608</v>
      </c>
    </row>
    <row r="7665" spans="2:17" ht="20.25" customHeight="1">
      <c r="B7665" s="10" t="str">
        <f t="shared" si="488"/>
        <v>دستكش كف مواد سبك694</v>
      </c>
      <c r="C7665" s="10" t="str">
        <f t="shared" si="489"/>
        <v>دستكش كف مواد سبك1403/10/21694</v>
      </c>
      <c r="D7665" s="10" t="str">
        <f>IFERROR(IF(تحویلی!$E$1="","",IF(NOSA!O7665=تحویلی!$E$1,تحویلی!$E$1&amp;COUNTIF(NOSA!$O$1:O7665,تحویلی!$E$1),"")),"")</f>
        <v/>
      </c>
      <c r="E7665" s="10" t="str">
        <f t="shared" si="490"/>
        <v>13021694</v>
      </c>
      <c r="F7665" s="10" t="str">
        <f>IFERROR(VLOOKUP(I7665,DATABASE!$N:$O,2,FALSE),"")</f>
        <v>دستكش كف مواد سبك</v>
      </c>
      <c r="G7665" s="3" t="s">
        <v>3693</v>
      </c>
      <c r="H7665" s="4">
        <v>13021</v>
      </c>
      <c r="I7665" s="3" t="s">
        <v>1456</v>
      </c>
      <c r="J7665" s="3" t="s">
        <v>2</v>
      </c>
      <c r="K7665" s="5">
        <v>1</v>
      </c>
      <c r="L7665" s="3" t="s">
        <v>3</v>
      </c>
      <c r="M7665" s="3" t="s">
        <v>47</v>
      </c>
      <c r="N7665" s="3" t="s">
        <v>2879</v>
      </c>
      <c r="O7665" s="1">
        <v>694</v>
      </c>
      <c r="P7665" s="4">
        <v>1</v>
      </c>
      <c r="Q7665" s="10">
        <f t="shared" si="491"/>
        <v>694</v>
      </c>
    </row>
    <row r="7666" spans="2:17" ht="20.25" customHeight="1">
      <c r="B7666" s="10" t="str">
        <f t="shared" si="488"/>
        <v>دستكش ضد برش سبك606</v>
      </c>
      <c r="C7666" s="10" t="str">
        <f t="shared" si="489"/>
        <v>دستكش ضد برش سبك1403/10/21606</v>
      </c>
      <c r="D7666" s="10" t="str">
        <f>IFERROR(IF(تحویلی!$E$1="","",IF(NOSA!O7666=تحویلی!$E$1,تحویلی!$E$1&amp;COUNTIF(NOSA!$O$1:O7666,تحویلی!$E$1),"")),"")</f>
        <v/>
      </c>
      <c r="E7666" s="10" t="str">
        <f t="shared" si="490"/>
        <v>13026606</v>
      </c>
      <c r="F7666" s="10" t="str">
        <f>IFERROR(VLOOKUP(I7666,DATABASE!$N:$O,2,FALSE),"")</f>
        <v>دستكش ضد برش سبك</v>
      </c>
      <c r="G7666" s="3" t="s">
        <v>3693</v>
      </c>
      <c r="H7666" s="4">
        <v>13026</v>
      </c>
      <c r="I7666" s="3" t="s">
        <v>1442</v>
      </c>
      <c r="J7666" s="3" t="s">
        <v>22</v>
      </c>
      <c r="K7666" s="5">
        <v>1</v>
      </c>
      <c r="L7666" s="3" t="s">
        <v>3</v>
      </c>
      <c r="M7666" s="3" t="s">
        <v>19</v>
      </c>
      <c r="N7666" s="3" t="s">
        <v>2748</v>
      </c>
      <c r="O7666" s="1">
        <v>606</v>
      </c>
      <c r="P7666" s="4">
        <v>1</v>
      </c>
      <c r="Q7666" s="10">
        <f t="shared" si="491"/>
        <v>606</v>
      </c>
    </row>
    <row r="7667" spans="2:17" ht="20.25" customHeight="1">
      <c r="B7667" s="10" t="str">
        <f t="shared" si="488"/>
        <v>شيشه مات ماسك جوشكاري0</v>
      </c>
      <c r="C7667" s="10" t="str">
        <f t="shared" si="489"/>
        <v>شيشه مات ماسك جوشكاري1403/10/210</v>
      </c>
      <c r="D7667" s="10" t="str">
        <f>IFERROR(IF(تحویلی!$E$1="","",IF(NOSA!O7667=تحویلی!$E$1,تحویلی!$E$1&amp;COUNTIF(NOSA!$O$1:O7667,تحویلی!$E$1),"")),"")</f>
        <v/>
      </c>
      <c r="E7667" s="10" t="str">
        <f t="shared" si="490"/>
        <v>130270</v>
      </c>
      <c r="F7667" s="10" t="str">
        <f>IFERROR(VLOOKUP(I7667,DATABASE!$N:$O,2,FALSE),"")</f>
        <v>شيشه مات ماسك جوشكاري</v>
      </c>
      <c r="G7667" s="3" t="s">
        <v>3693</v>
      </c>
      <c r="H7667" s="4">
        <v>13027</v>
      </c>
      <c r="I7667" s="3" t="s">
        <v>1507</v>
      </c>
      <c r="J7667" s="3" t="s">
        <v>113</v>
      </c>
      <c r="K7667" s="5">
        <v>1</v>
      </c>
      <c r="L7667" s="3" t="s">
        <v>8</v>
      </c>
      <c r="M7667" s="3" t="s">
        <v>4052</v>
      </c>
      <c r="N7667" s="3" t="s">
        <v>4053</v>
      </c>
      <c r="O7667" s="1">
        <v>0</v>
      </c>
      <c r="P7667" s="4">
        <v>0</v>
      </c>
      <c r="Q7667" s="10">
        <f t="shared" si="491"/>
        <v>0</v>
      </c>
    </row>
    <row r="7668" spans="2:17" ht="20.25" customHeight="1">
      <c r="B7668" s="10" t="str">
        <f t="shared" si="488"/>
        <v>شيشه ماسك جوشكاري ساده0</v>
      </c>
      <c r="C7668" s="10" t="str">
        <f t="shared" si="489"/>
        <v>شيشه ماسك جوشكاري ساده1403/10/210</v>
      </c>
      <c r="D7668" s="10" t="str">
        <f>IFERROR(IF(تحویلی!$E$1="","",IF(NOSA!O7668=تحویلی!$E$1,تحویلی!$E$1&amp;COUNTIF(NOSA!$O$1:O7668,تحویلی!$E$1),"")),"")</f>
        <v/>
      </c>
      <c r="E7668" s="10" t="str">
        <f t="shared" si="490"/>
        <v>130270</v>
      </c>
      <c r="F7668" s="10" t="str">
        <f>IFERROR(VLOOKUP(I7668,DATABASE!$N:$O,2,FALSE),"")</f>
        <v>شيشه ماسك جوشكاري ساده</v>
      </c>
      <c r="G7668" s="3" t="s">
        <v>3693</v>
      </c>
      <c r="H7668" s="4">
        <v>13027</v>
      </c>
      <c r="I7668" s="3" t="s">
        <v>1548</v>
      </c>
      <c r="J7668" s="3" t="s">
        <v>111</v>
      </c>
      <c r="K7668" s="5">
        <v>1</v>
      </c>
      <c r="L7668" s="3" t="s">
        <v>8</v>
      </c>
      <c r="M7668" s="3" t="s">
        <v>4052</v>
      </c>
      <c r="N7668" s="3" t="s">
        <v>4053</v>
      </c>
      <c r="O7668" s="1">
        <v>0</v>
      </c>
      <c r="P7668" s="4">
        <v>0</v>
      </c>
      <c r="Q7668" s="10">
        <f t="shared" si="491"/>
        <v>0</v>
      </c>
    </row>
    <row r="7669" spans="2:17" ht="20.25" customHeight="1">
      <c r="B7669" s="10" t="str">
        <f t="shared" si="488"/>
        <v>چكمه ايمني نسوز45</v>
      </c>
      <c r="C7669" s="10" t="str">
        <f t="shared" si="489"/>
        <v>چكمه ايمني نسوز1403/10/2145</v>
      </c>
      <c r="D7669" s="10" t="str">
        <f>IFERROR(IF(تحویلی!$E$1="","",IF(NOSA!O7669=تحویلی!$E$1,تحویلی!$E$1&amp;COUNTIF(NOSA!$O$1:O7669,تحویلی!$E$1),"")),"")</f>
        <v/>
      </c>
      <c r="E7669" s="10" t="str">
        <f t="shared" si="490"/>
        <v>1302445</v>
      </c>
      <c r="F7669" s="10" t="str">
        <f>IFERROR(VLOOKUP(I7669,DATABASE!$N:$O,2,FALSE),"")</f>
        <v>چكمه ايمني نسوز</v>
      </c>
      <c r="G7669" s="3" t="s">
        <v>3693</v>
      </c>
      <c r="H7669" s="4">
        <v>13024</v>
      </c>
      <c r="I7669" s="3" t="s">
        <v>1658</v>
      </c>
      <c r="J7669" s="3" t="s">
        <v>1659</v>
      </c>
      <c r="K7669" s="5">
        <v>1</v>
      </c>
      <c r="L7669" s="3" t="s">
        <v>3</v>
      </c>
      <c r="M7669" s="3" t="s">
        <v>4</v>
      </c>
      <c r="N7669" s="3" t="s">
        <v>3965</v>
      </c>
      <c r="O7669" s="1">
        <v>45</v>
      </c>
      <c r="P7669" s="4">
        <v>1</v>
      </c>
      <c r="Q7669" s="10">
        <f t="shared" si="491"/>
        <v>45</v>
      </c>
    </row>
    <row r="7670" spans="2:17" ht="20.25" customHeight="1">
      <c r="B7670" s="10" t="str">
        <f t="shared" si="488"/>
        <v>دستكش ضد برش سبك540</v>
      </c>
      <c r="C7670" s="10" t="str">
        <f t="shared" si="489"/>
        <v>دستكش ضد برش سبك1403/10/21540</v>
      </c>
      <c r="D7670" s="10" t="str">
        <f>IFERROR(IF(تحویلی!$E$1="","",IF(NOSA!O7670=تحویلی!$E$1,تحویلی!$E$1&amp;COUNTIF(NOSA!$O$1:O7670,تحویلی!$E$1),"")),"")</f>
        <v/>
      </c>
      <c r="E7670" s="10" t="str">
        <f t="shared" si="490"/>
        <v>13035540</v>
      </c>
      <c r="F7670" s="10" t="str">
        <f>IFERROR(VLOOKUP(I7670,DATABASE!$N:$O,2,FALSE),"")</f>
        <v>دستكش ضد برش سبك</v>
      </c>
      <c r="G7670" s="3" t="s">
        <v>3693</v>
      </c>
      <c r="H7670" s="4">
        <v>13035</v>
      </c>
      <c r="I7670" s="3" t="s">
        <v>1442</v>
      </c>
      <c r="J7670" s="3" t="s">
        <v>22</v>
      </c>
      <c r="K7670" s="5">
        <v>1</v>
      </c>
      <c r="L7670" s="3" t="s">
        <v>3</v>
      </c>
      <c r="M7670" s="3" t="s">
        <v>19</v>
      </c>
      <c r="N7670" s="3" t="s">
        <v>697</v>
      </c>
      <c r="O7670" s="1">
        <v>540</v>
      </c>
      <c r="P7670" s="4">
        <v>1</v>
      </c>
      <c r="Q7670" s="10">
        <f t="shared" si="491"/>
        <v>540</v>
      </c>
    </row>
    <row r="7671" spans="2:17" ht="20.25" customHeight="1">
      <c r="B7671" s="10" t="str">
        <f t="shared" si="488"/>
        <v>دستكش ساق بلند نسوز86</v>
      </c>
      <c r="C7671" s="10" t="str">
        <f t="shared" si="489"/>
        <v>دستكش ساق بلند نسوز1403/10/2186</v>
      </c>
      <c r="D7671" s="10" t="str">
        <f>IFERROR(IF(تحویلی!$E$1="","",IF(NOSA!O7671=تحویلی!$E$1,تحویلی!$E$1&amp;COUNTIF(NOSA!$O$1:O7671,تحویلی!$E$1),"")),"")</f>
        <v/>
      </c>
      <c r="E7671" s="10" t="str">
        <f t="shared" si="490"/>
        <v>1303686</v>
      </c>
      <c r="F7671" s="10" t="str">
        <f>IFERROR(VLOOKUP(I7671,DATABASE!$N:$O,2,FALSE),"")</f>
        <v>دستكش ساق بلند نسوز</v>
      </c>
      <c r="G7671" s="3" t="s">
        <v>3693</v>
      </c>
      <c r="H7671" s="4">
        <v>13036</v>
      </c>
      <c r="I7671" s="3" t="s">
        <v>1461</v>
      </c>
      <c r="J7671" s="3" t="s">
        <v>34</v>
      </c>
      <c r="K7671" s="5">
        <v>1</v>
      </c>
      <c r="L7671" s="3" t="s">
        <v>3</v>
      </c>
      <c r="M7671" s="3" t="s">
        <v>4</v>
      </c>
      <c r="N7671" s="3" t="s">
        <v>105</v>
      </c>
      <c r="O7671" s="1">
        <v>86</v>
      </c>
      <c r="P7671" s="4">
        <v>1</v>
      </c>
      <c r="Q7671" s="10">
        <f t="shared" si="491"/>
        <v>86</v>
      </c>
    </row>
    <row r="7672" spans="2:17" ht="20.25" customHeight="1">
      <c r="B7672" s="10" t="str">
        <f t="shared" si="488"/>
        <v>834</v>
      </c>
      <c r="C7672" s="10" t="str">
        <f t="shared" si="489"/>
        <v>1403/10/21834</v>
      </c>
      <c r="D7672" s="10" t="str">
        <f>IFERROR(IF(تحویلی!$E$1="","",IF(NOSA!O7672=تحویلی!$E$1,تحویلی!$E$1&amp;COUNTIF(NOSA!$O$1:O7672,تحویلی!$E$1),"")),"")</f>
        <v/>
      </c>
      <c r="E7672" s="10" t="str">
        <f t="shared" si="490"/>
        <v>13037834</v>
      </c>
      <c r="F7672" s="10" t="str">
        <f>IFERROR(VLOOKUP(I7672,DATABASE!$N:$O,2,FALSE),"")</f>
        <v/>
      </c>
      <c r="G7672" s="3" t="s">
        <v>3693</v>
      </c>
      <c r="H7672" s="4">
        <v>13037</v>
      </c>
      <c r="I7672" s="3" t="s">
        <v>2699</v>
      </c>
      <c r="J7672" s="3" t="s">
        <v>7</v>
      </c>
      <c r="K7672" s="5">
        <v>1</v>
      </c>
      <c r="L7672" s="3" t="s">
        <v>8</v>
      </c>
      <c r="M7672" s="3" t="s">
        <v>19</v>
      </c>
      <c r="N7672" s="3" t="s">
        <v>2647</v>
      </c>
      <c r="O7672" s="1">
        <v>834</v>
      </c>
      <c r="P7672" s="4">
        <v>1</v>
      </c>
      <c r="Q7672" s="10">
        <f t="shared" si="491"/>
        <v>834</v>
      </c>
    </row>
    <row r="7673" spans="2:17" ht="20.25" customHeight="1">
      <c r="B7673" s="10" t="str">
        <f t="shared" si="488"/>
        <v>رابط فنري نقاب كلاه ايمني834</v>
      </c>
      <c r="C7673" s="10" t="str">
        <f t="shared" si="489"/>
        <v>رابط فنري نقاب كلاه ايمني1403/10/21834</v>
      </c>
      <c r="D7673" s="10" t="str">
        <f>IFERROR(IF(تحویلی!$E$1="","",IF(NOSA!O7673=تحویلی!$E$1,تحویلی!$E$1&amp;COUNTIF(NOSA!$O$1:O7673,تحویلی!$E$1),"")),"")</f>
        <v/>
      </c>
      <c r="E7673" s="10" t="str">
        <f t="shared" si="490"/>
        <v>13041834</v>
      </c>
      <c r="F7673" s="10" t="str">
        <f>IFERROR(VLOOKUP(I7673,DATABASE!$N:$O,2,FALSE),"")</f>
        <v>رابط فنري نقاب كلاه ايمني</v>
      </c>
      <c r="G7673" s="3" t="s">
        <v>3693</v>
      </c>
      <c r="H7673" s="4">
        <v>13041</v>
      </c>
      <c r="I7673" s="3" t="s">
        <v>1454</v>
      </c>
      <c r="J7673" s="3" t="s">
        <v>135</v>
      </c>
      <c r="K7673" s="5">
        <v>1</v>
      </c>
      <c r="L7673" s="3" t="s">
        <v>8</v>
      </c>
      <c r="M7673" s="3" t="s">
        <v>19</v>
      </c>
      <c r="N7673" s="3" t="s">
        <v>2647</v>
      </c>
      <c r="O7673" s="1">
        <v>834</v>
      </c>
      <c r="P7673" s="4">
        <v>1</v>
      </c>
      <c r="Q7673" s="10">
        <f t="shared" si="491"/>
        <v>834</v>
      </c>
    </row>
    <row r="7674" spans="2:17" ht="20.25" customHeight="1">
      <c r="B7674" s="10" t="str">
        <f t="shared" si="488"/>
        <v>دستكش كف دوبل چرمي717</v>
      </c>
      <c r="C7674" s="10" t="str">
        <f t="shared" si="489"/>
        <v>دستكش كف دوبل چرمي1403/10/22717</v>
      </c>
      <c r="D7674" s="10" t="str">
        <f>IFERROR(IF(تحویلی!$E$1="","",IF(NOSA!O7674=تحویلی!$E$1,تحویلی!$E$1&amp;COUNTIF(NOSA!$O$1:O7674,تحویلی!$E$1),"")),"")</f>
        <v/>
      </c>
      <c r="E7674" s="10" t="str">
        <f t="shared" si="490"/>
        <v>13047717</v>
      </c>
      <c r="F7674" s="10" t="str">
        <f>IFERROR(VLOOKUP(I7674,DATABASE!$N:$O,2,FALSE),"")</f>
        <v>دستكش كف دوبل چرمي</v>
      </c>
      <c r="G7674" s="3" t="s">
        <v>3694</v>
      </c>
      <c r="H7674" s="4">
        <v>13047</v>
      </c>
      <c r="I7674" s="3" t="s">
        <v>1683</v>
      </c>
      <c r="J7674" s="3" t="s">
        <v>1684</v>
      </c>
      <c r="K7674" s="5">
        <v>1</v>
      </c>
      <c r="L7674" s="3" t="s">
        <v>3</v>
      </c>
      <c r="M7674" s="3" t="s">
        <v>47</v>
      </c>
      <c r="N7674" s="3" t="s">
        <v>822</v>
      </c>
      <c r="O7674" s="1">
        <v>717</v>
      </c>
      <c r="P7674" s="4">
        <v>1</v>
      </c>
      <c r="Q7674" s="10">
        <f t="shared" si="491"/>
        <v>717</v>
      </c>
    </row>
    <row r="7675" spans="2:17" ht="20.25" customHeight="1">
      <c r="B7675" s="10" t="str">
        <f t="shared" si="488"/>
        <v>دستكش كف دوبل چرمي938</v>
      </c>
      <c r="C7675" s="10" t="str">
        <f t="shared" si="489"/>
        <v>دستكش كف دوبل چرمي1403/10/22938</v>
      </c>
      <c r="D7675" s="10" t="str">
        <f>IFERROR(IF(تحویلی!$E$1="","",IF(NOSA!O7675=تحویلی!$E$1,تحویلی!$E$1&amp;COUNTIF(NOSA!$O$1:O7675,تحویلی!$E$1),"")),"")</f>
        <v/>
      </c>
      <c r="E7675" s="10" t="str">
        <f t="shared" si="490"/>
        <v>13047938</v>
      </c>
      <c r="F7675" s="10" t="str">
        <f>IFERROR(VLOOKUP(I7675,DATABASE!$N:$O,2,FALSE),"")</f>
        <v>دستكش كف دوبل چرمي</v>
      </c>
      <c r="G7675" s="3" t="s">
        <v>3694</v>
      </c>
      <c r="H7675" s="4">
        <v>13047</v>
      </c>
      <c r="I7675" s="3" t="s">
        <v>1683</v>
      </c>
      <c r="J7675" s="3" t="s">
        <v>1684</v>
      </c>
      <c r="K7675" s="5">
        <v>1</v>
      </c>
      <c r="L7675" s="3" t="s">
        <v>3</v>
      </c>
      <c r="M7675" s="3" t="s">
        <v>47</v>
      </c>
      <c r="N7675" s="3" t="s">
        <v>3974</v>
      </c>
      <c r="O7675" s="1">
        <v>938</v>
      </c>
      <c r="P7675" s="4">
        <v>1</v>
      </c>
      <c r="Q7675" s="10">
        <f t="shared" si="491"/>
        <v>938</v>
      </c>
    </row>
    <row r="7676" spans="2:17" ht="20.25" customHeight="1">
      <c r="B7676" s="10" t="str">
        <f t="shared" si="488"/>
        <v>دستكش ضد برش سبك938</v>
      </c>
      <c r="C7676" s="10" t="str">
        <f t="shared" si="489"/>
        <v>دستكش ضد برش سبك1403/10/22938</v>
      </c>
      <c r="D7676" s="10" t="str">
        <f>IFERROR(IF(تحویلی!$E$1="","",IF(NOSA!O7676=تحویلی!$E$1,تحویلی!$E$1&amp;COUNTIF(NOSA!$O$1:O7676,تحویلی!$E$1),"")),"")</f>
        <v/>
      </c>
      <c r="E7676" s="10" t="str">
        <f t="shared" si="490"/>
        <v>13047938</v>
      </c>
      <c r="F7676" s="10" t="str">
        <f>IFERROR(VLOOKUP(I7676,DATABASE!$N:$O,2,FALSE),"")</f>
        <v>دستكش ضد برش سبك</v>
      </c>
      <c r="G7676" s="3" t="s">
        <v>3694</v>
      </c>
      <c r="H7676" s="4">
        <v>13047</v>
      </c>
      <c r="I7676" s="3" t="s">
        <v>1442</v>
      </c>
      <c r="J7676" s="3" t="s">
        <v>22</v>
      </c>
      <c r="K7676" s="5">
        <v>1</v>
      </c>
      <c r="L7676" s="3" t="s">
        <v>3</v>
      </c>
      <c r="M7676" s="3" t="s">
        <v>47</v>
      </c>
      <c r="N7676" s="3" t="s">
        <v>3974</v>
      </c>
      <c r="O7676" s="1">
        <v>938</v>
      </c>
      <c r="P7676" s="4">
        <v>1</v>
      </c>
      <c r="Q7676" s="10">
        <f t="shared" si="491"/>
        <v>938</v>
      </c>
    </row>
    <row r="7677" spans="2:17" ht="20.25" customHeight="1">
      <c r="B7677" s="10" t="str">
        <f t="shared" si="488"/>
        <v>دستكش كف دوبل چرمي866</v>
      </c>
      <c r="C7677" s="10" t="str">
        <f t="shared" si="489"/>
        <v>دستكش كف دوبل چرمي1403/10/22866</v>
      </c>
      <c r="D7677" s="10" t="str">
        <f>IFERROR(IF(تحویلی!$E$1="","",IF(NOSA!O7677=تحویلی!$E$1,تحویلی!$E$1&amp;COUNTIF(NOSA!$O$1:O7677,تحویلی!$E$1),"")),"")</f>
        <v/>
      </c>
      <c r="E7677" s="10" t="str">
        <f t="shared" si="490"/>
        <v>13047866</v>
      </c>
      <c r="F7677" s="10" t="str">
        <f>IFERROR(VLOOKUP(I7677,DATABASE!$N:$O,2,FALSE),"")</f>
        <v>دستكش كف دوبل چرمي</v>
      </c>
      <c r="G7677" s="3" t="s">
        <v>3694</v>
      </c>
      <c r="H7677" s="4">
        <v>13047</v>
      </c>
      <c r="I7677" s="3" t="s">
        <v>1683</v>
      </c>
      <c r="J7677" s="3" t="s">
        <v>1684</v>
      </c>
      <c r="K7677" s="5">
        <v>1</v>
      </c>
      <c r="L7677" s="3" t="s">
        <v>3</v>
      </c>
      <c r="M7677" s="3" t="s">
        <v>47</v>
      </c>
      <c r="N7677" s="3" t="s">
        <v>1322</v>
      </c>
      <c r="O7677" s="1">
        <v>866</v>
      </c>
      <c r="P7677" s="4">
        <v>1</v>
      </c>
      <c r="Q7677" s="10">
        <f t="shared" si="491"/>
        <v>866</v>
      </c>
    </row>
    <row r="7678" spans="2:17" ht="20.25" customHeight="1">
      <c r="B7678" s="10" t="str">
        <f t="shared" si="488"/>
        <v>دستكش كف دوبل چرمي848</v>
      </c>
      <c r="C7678" s="10" t="str">
        <f t="shared" si="489"/>
        <v>دستكش كف دوبل چرمي1403/10/22848</v>
      </c>
      <c r="D7678" s="10" t="str">
        <f>IFERROR(IF(تحویلی!$E$1="","",IF(NOSA!O7678=تحویلی!$E$1,تحویلی!$E$1&amp;COUNTIF(NOSA!$O$1:O7678,تحویلی!$E$1),"")),"")</f>
        <v/>
      </c>
      <c r="E7678" s="10" t="str">
        <f t="shared" si="490"/>
        <v>13047848</v>
      </c>
      <c r="F7678" s="10" t="str">
        <f>IFERROR(VLOOKUP(I7678,DATABASE!$N:$O,2,FALSE),"")</f>
        <v>دستكش كف دوبل چرمي</v>
      </c>
      <c r="G7678" s="3" t="s">
        <v>3694</v>
      </c>
      <c r="H7678" s="4">
        <v>13047</v>
      </c>
      <c r="I7678" s="3" t="s">
        <v>1683</v>
      </c>
      <c r="J7678" s="3" t="s">
        <v>1684</v>
      </c>
      <c r="K7678" s="5">
        <v>1</v>
      </c>
      <c r="L7678" s="3" t="s">
        <v>3</v>
      </c>
      <c r="M7678" s="3" t="s">
        <v>47</v>
      </c>
      <c r="N7678" s="3" t="s">
        <v>2750</v>
      </c>
      <c r="O7678" s="1">
        <v>848</v>
      </c>
      <c r="P7678" s="4">
        <v>1</v>
      </c>
      <c r="Q7678" s="10">
        <f t="shared" si="491"/>
        <v>848</v>
      </c>
    </row>
    <row r="7679" spans="2:17" ht="20.25" customHeight="1">
      <c r="B7679" s="10" t="str">
        <f t="shared" si="488"/>
        <v>دستكش كف دوبل چرمي933</v>
      </c>
      <c r="C7679" s="10" t="str">
        <f t="shared" si="489"/>
        <v>دستكش كف دوبل چرمي1403/10/22933</v>
      </c>
      <c r="D7679" s="10" t="str">
        <f>IFERROR(IF(تحویلی!$E$1="","",IF(NOSA!O7679=تحویلی!$E$1,تحویلی!$E$1&amp;COUNTIF(NOSA!$O$1:O7679,تحویلی!$E$1),"")),"")</f>
        <v/>
      </c>
      <c r="E7679" s="10" t="str">
        <f t="shared" si="490"/>
        <v>13047933</v>
      </c>
      <c r="F7679" s="10" t="str">
        <f>IFERROR(VLOOKUP(I7679,DATABASE!$N:$O,2,FALSE),"")</f>
        <v>دستكش كف دوبل چرمي</v>
      </c>
      <c r="G7679" s="3" t="s">
        <v>3694</v>
      </c>
      <c r="H7679" s="4">
        <v>13047</v>
      </c>
      <c r="I7679" s="3" t="s">
        <v>1683</v>
      </c>
      <c r="J7679" s="3" t="s">
        <v>1684</v>
      </c>
      <c r="K7679" s="5">
        <v>1</v>
      </c>
      <c r="L7679" s="3" t="s">
        <v>3</v>
      </c>
      <c r="M7679" s="3" t="s">
        <v>47</v>
      </c>
      <c r="N7679" s="3" t="s">
        <v>3548</v>
      </c>
      <c r="O7679" s="1">
        <v>933</v>
      </c>
      <c r="P7679" s="4">
        <v>1</v>
      </c>
      <c r="Q7679" s="10">
        <f t="shared" si="491"/>
        <v>933</v>
      </c>
    </row>
    <row r="7680" spans="2:17" ht="20.25" customHeight="1">
      <c r="B7680" s="10" t="str">
        <f t="shared" si="488"/>
        <v>دستكش كف دوبل چرمي582</v>
      </c>
      <c r="C7680" s="10" t="str">
        <f t="shared" si="489"/>
        <v>دستكش كف دوبل چرمي1403/10/22582</v>
      </c>
      <c r="D7680" s="10" t="str">
        <f>IFERROR(IF(تحویلی!$E$1="","",IF(NOSA!O7680=تحویلی!$E$1,تحویلی!$E$1&amp;COUNTIF(NOSA!$O$1:O7680,تحویلی!$E$1),"")),"")</f>
        <v/>
      </c>
      <c r="E7680" s="10" t="str">
        <f t="shared" si="490"/>
        <v>13047582</v>
      </c>
      <c r="F7680" s="10" t="str">
        <f>IFERROR(VLOOKUP(I7680,DATABASE!$N:$O,2,FALSE),"")</f>
        <v>دستكش كف دوبل چرمي</v>
      </c>
      <c r="G7680" s="3" t="s">
        <v>3694</v>
      </c>
      <c r="H7680" s="4">
        <v>13047</v>
      </c>
      <c r="I7680" s="3" t="s">
        <v>1683</v>
      </c>
      <c r="J7680" s="3" t="s">
        <v>1684</v>
      </c>
      <c r="K7680" s="5">
        <v>1</v>
      </c>
      <c r="L7680" s="3" t="s">
        <v>3</v>
      </c>
      <c r="M7680" s="3" t="s">
        <v>47</v>
      </c>
      <c r="N7680" s="3" t="s">
        <v>80</v>
      </c>
      <c r="O7680" s="1">
        <v>582</v>
      </c>
      <c r="P7680" s="4">
        <v>1</v>
      </c>
      <c r="Q7680" s="10">
        <f t="shared" si="491"/>
        <v>582</v>
      </c>
    </row>
    <row r="7681" spans="2:17" ht="20.25" customHeight="1">
      <c r="B7681" s="10" t="str">
        <f t="shared" si="488"/>
        <v>دستكش ضد برش سبك933</v>
      </c>
      <c r="C7681" s="10" t="str">
        <f t="shared" si="489"/>
        <v>دستكش ضد برش سبك1403/10/22933</v>
      </c>
      <c r="D7681" s="10" t="str">
        <f>IFERROR(IF(تحویلی!$E$1="","",IF(NOSA!O7681=تحویلی!$E$1,تحویلی!$E$1&amp;COUNTIF(NOSA!$O$1:O7681,تحویلی!$E$1),"")),"")</f>
        <v/>
      </c>
      <c r="E7681" s="10" t="str">
        <f t="shared" si="490"/>
        <v>13048933</v>
      </c>
      <c r="F7681" s="10" t="str">
        <f>IFERROR(VLOOKUP(I7681,DATABASE!$N:$O,2,FALSE),"")</f>
        <v>دستكش ضد برش سبك</v>
      </c>
      <c r="G7681" s="3" t="s">
        <v>3694</v>
      </c>
      <c r="H7681" s="4">
        <v>13048</v>
      </c>
      <c r="I7681" s="3" t="s">
        <v>1442</v>
      </c>
      <c r="J7681" s="3" t="s">
        <v>22</v>
      </c>
      <c r="K7681" s="5">
        <v>1</v>
      </c>
      <c r="L7681" s="3" t="s">
        <v>3</v>
      </c>
      <c r="M7681" s="3" t="s">
        <v>47</v>
      </c>
      <c r="N7681" s="3" t="s">
        <v>3548</v>
      </c>
      <c r="O7681" s="1">
        <v>933</v>
      </c>
      <c r="P7681" s="4">
        <v>1</v>
      </c>
      <c r="Q7681" s="10">
        <f t="shared" si="491"/>
        <v>933</v>
      </c>
    </row>
    <row r="7682" spans="2:17" ht="20.25" customHeight="1">
      <c r="B7682" s="10" t="str">
        <f t="shared" si="488"/>
        <v>859</v>
      </c>
      <c r="C7682" s="10" t="str">
        <f t="shared" si="489"/>
        <v>1403/10/22859</v>
      </c>
      <c r="D7682" s="10" t="str">
        <f>IFERROR(IF(تحویلی!$E$1="","",IF(NOSA!O7682=تحویلی!$E$1,تحویلی!$E$1&amp;COUNTIF(NOSA!$O$1:O7682,تحویلی!$E$1),"")),"")</f>
        <v/>
      </c>
      <c r="E7682" s="10" t="str">
        <f t="shared" si="490"/>
        <v>13060859</v>
      </c>
      <c r="F7682" s="10" t="str">
        <f>IFERROR(VLOOKUP(I7682,DATABASE!$N:$O,2,FALSE),"")</f>
        <v/>
      </c>
      <c r="G7682" s="3" t="s">
        <v>3694</v>
      </c>
      <c r="H7682" s="4">
        <v>13060</v>
      </c>
      <c r="I7682" s="3" t="s">
        <v>2699</v>
      </c>
      <c r="J7682" s="3" t="s">
        <v>7</v>
      </c>
      <c r="K7682" s="5">
        <v>29</v>
      </c>
      <c r="L7682" s="3" t="s">
        <v>8</v>
      </c>
      <c r="M7682" s="3" t="s">
        <v>102</v>
      </c>
      <c r="N7682" s="3" t="s">
        <v>4086</v>
      </c>
      <c r="O7682" s="1">
        <v>859</v>
      </c>
      <c r="P7682" s="4">
        <v>0</v>
      </c>
      <c r="Q7682" s="10">
        <f t="shared" si="491"/>
        <v>859</v>
      </c>
    </row>
    <row r="7683" spans="2:17" ht="20.25" customHeight="1">
      <c r="B7683" s="10" t="str">
        <f t="shared" si="488"/>
        <v>دستكش ضد برش سبك458</v>
      </c>
      <c r="C7683" s="10" t="str">
        <f t="shared" si="489"/>
        <v>دستكش ضد برش سبك1403/10/22458</v>
      </c>
      <c r="D7683" s="10" t="str">
        <f>IFERROR(IF(تحویلی!$E$1="","",IF(NOSA!O7683=تحویلی!$E$1,تحویلی!$E$1&amp;COUNTIF(NOSA!$O$1:O7683,تحویلی!$E$1),"")),"")</f>
        <v/>
      </c>
      <c r="E7683" s="10" t="str">
        <f t="shared" si="490"/>
        <v>12075458</v>
      </c>
      <c r="F7683" s="10" t="str">
        <f>IFERROR(VLOOKUP(I7683,DATABASE!$N:$O,2,FALSE),"")</f>
        <v>دستكش ضد برش سبك</v>
      </c>
      <c r="G7683" s="3" t="s">
        <v>3694</v>
      </c>
      <c r="H7683" s="4">
        <v>12075</v>
      </c>
      <c r="I7683" s="3" t="s">
        <v>1442</v>
      </c>
      <c r="J7683" s="3" t="s">
        <v>22</v>
      </c>
      <c r="K7683" s="5">
        <v>1</v>
      </c>
      <c r="L7683" s="3" t="s">
        <v>3</v>
      </c>
      <c r="M7683" s="3" t="s">
        <v>4</v>
      </c>
      <c r="N7683" s="3" t="s">
        <v>2764</v>
      </c>
      <c r="O7683" s="1">
        <v>458</v>
      </c>
      <c r="P7683" s="4">
        <v>1</v>
      </c>
      <c r="Q7683" s="10">
        <f t="shared" si="491"/>
        <v>458</v>
      </c>
    </row>
    <row r="7684" spans="2:17" ht="20.25" customHeight="1">
      <c r="B7684" s="10" t="str">
        <f t="shared" si="488"/>
        <v>دستكش ساق بلند نسوز458</v>
      </c>
      <c r="C7684" s="10" t="str">
        <f t="shared" si="489"/>
        <v>دستكش ساق بلند نسوز1403/10/22458</v>
      </c>
      <c r="D7684" s="10" t="str">
        <f>IFERROR(IF(تحویلی!$E$1="","",IF(NOSA!O7684=تحویلی!$E$1,تحویلی!$E$1&amp;COUNTIF(NOSA!$O$1:O7684,تحویلی!$E$1),"")),"")</f>
        <v/>
      </c>
      <c r="E7684" s="10" t="str">
        <f t="shared" si="490"/>
        <v>12075458</v>
      </c>
      <c r="F7684" s="10" t="str">
        <f>IFERROR(VLOOKUP(I7684,DATABASE!$N:$O,2,FALSE),"")</f>
        <v>دستكش ساق بلند نسوز</v>
      </c>
      <c r="G7684" s="3" t="s">
        <v>3694</v>
      </c>
      <c r="H7684" s="4">
        <v>12075</v>
      </c>
      <c r="I7684" s="3" t="s">
        <v>1461</v>
      </c>
      <c r="J7684" s="3" t="s">
        <v>34</v>
      </c>
      <c r="K7684" s="5">
        <v>1</v>
      </c>
      <c r="L7684" s="3" t="s">
        <v>3</v>
      </c>
      <c r="M7684" s="3" t="s">
        <v>4</v>
      </c>
      <c r="N7684" s="3" t="s">
        <v>2764</v>
      </c>
      <c r="O7684" s="1">
        <v>458</v>
      </c>
      <c r="P7684" s="4">
        <v>1</v>
      </c>
      <c r="Q7684" s="10">
        <f t="shared" si="491"/>
        <v>458</v>
      </c>
    </row>
    <row r="7685" spans="2:17" ht="20.25" customHeight="1">
      <c r="B7685" s="10" t="str">
        <f t="shared" si="488"/>
        <v>دستكش ضد برش سبك739</v>
      </c>
      <c r="C7685" s="10" t="str">
        <f t="shared" si="489"/>
        <v>دستكش ضد برش سبك1403/10/23739</v>
      </c>
      <c r="D7685" s="10" t="str">
        <f>IFERROR(IF(تحویلی!$E$1="","",IF(NOSA!O7685=تحویلی!$E$1,تحویلی!$E$1&amp;COUNTIF(NOSA!$O$1:O7685,تحویلی!$E$1),"")),"")</f>
        <v/>
      </c>
      <c r="E7685" s="10" t="str">
        <f t="shared" si="490"/>
        <v>13083739</v>
      </c>
      <c r="F7685" s="10" t="str">
        <f>IFERROR(VLOOKUP(I7685,DATABASE!$N:$O,2,FALSE),"")</f>
        <v>دستكش ضد برش سبك</v>
      </c>
      <c r="G7685" s="3" t="s">
        <v>3695</v>
      </c>
      <c r="H7685" s="4">
        <v>13083</v>
      </c>
      <c r="I7685" s="3" t="s">
        <v>1442</v>
      </c>
      <c r="J7685" s="3" t="s">
        <v>22</v>
      </c>
      <c r="K7685" s="5">
        <v>1</v>
      </c>
      <c r="L7685" s="3" t="s">
        <v>3</v>
      </c>
      <c r="M7685" s="3" t="s">
        <v>47</v>
      </c>
      <c r="N7685" s="3" t="s">
        <v>779</v>
      </c>
      <c r="O7685" s="1">
        <v>739</v>
      </c>
      <c r="P7685" s="4">
        <v>1</v>
      </c>
      <c r="Q7685" s="10">
        <f t="shared" si="491"/>
        <v>739</v>
      </c>
    </row>
    <row r="7686" spans="2:17" ht="20.25" customHeight="1">
      <c r="B7686" s="10" t="str">
        <f t="shared" si="488"/>
        <v>دستكش ضد برش سبك841</v>
      </c>
      <c r="C7686" s="10" t="str">
        <f t="shared" si="489"/>
        <v>دستكش ضد برش سبك1403/10/23841</v>
      </c>
      <c r="D7686" s="10" t="str">
        <f>IFERROR(IF(تحویلی!$E$1="","",IF(NOSA!O7686=تحویلی!$E$1,تحویلی!$E$1&amp;COUNTIF(NOSA!$O$1:O7686,تحویلی!$E$1),"")),"")</f>
        <v/>
      </c>
      <c r="E7686" s="10" t="str">
        <f t="shared" si="490"/>
        <v>13083841</v>
      </c>
      <c r="F7686" s="10" t="str">
        <f>IFERROR(VLOOKUP(I7686,DATABASE!$N:$O,2,FALSE),"")</f>
        <v>دستكش ضد برش سبك</v>
      </c>
      <c r="G7686" s="3" t="s">
        <v>3695</v>
      </c>
      <c r="H7686" s="4">
        <v>13083</v>
      </c>
      <c r="I7686" s="3" t="s">
        <v>1442</v>
      </c>
      <c r="J7686" s="3" t="s">
        <v>22</v>
      </c>
      <c r="K7686" s="5">
        <v>1</v>
      </c>
      <c r="L7686" s="3" t="s">
        <v>3</v>
      </c>
      <c r="M7686" s="3" t="s">
        <v>47</v>
      </c>
      <c r="N7686" s="3" t="s">
        <v>2686</v>
      </c>
      <c r="O7686" s="1">
        <v>841</v>
      </c>
      <c r="P7686" s="4">
        <v>1</v>
      </c>
      <c r="Q7686" s="10">
        <f t="shared" si="491"/>
        <v>841</v>
      </c>
    </row>
    <row r="7687" spans="2:17" ht="20.25" customHeight="1">
      <c r="B7687" s="10" t="str">
        <f t="shared" si="488"/>
        <v>كاپشن كارگري859</v>
      </c>
      <c r="C7687" s="10" t="str">
        <f t="shared" si="489"/>
        <v>كاپشن كارگري1403/10/23859</v>
      </c>
      <c r="D7687" s="10" t="str">
        <f>IFERROR(IF(تحویلی!$E$1="","",IF(NOSA!O7687=تحویلی!$E$1,تحویلی!$E$1&amp;COUNTIF(NOSA!$O$1:O7687,تحویلی!$E$1),"")),"")</f>
        <v/>
      </c>
      <c r="E7687" s="10" t="str">
        <f t="shared" si="490"/>
        <v>13093859</v>
      </c>
      <c r="F7687" s="10" t="str">
        <f>IFERROR(VLOOKUP(I7687,DATABASE!$N:$O,2,FALSE),"")</f>
        <v>كاپشن كارگري</v>
      </c>
      <c r="G7687" s="3" t="s">
        <v>3695</v>
      </c>
      <c r="H7687" s="4">
        <v>13093</v>
      </c>
      <c r="I7687" s="3" t="s">
        <v>2341</v>
      </c>
      <c r="J7687" s="3" t="s">
        <v>794</v>
      </c>
      <c r="K7687" s="5">
        <v>18</v>
      </c>
      <c r="L7687" s="3" t="s">
        <v>8</v>
      </c>
      <c r="M7687" s="3" t="s">
        <v>102</v>
      </c>
      <c r="N7687" s="3" t="s">
        <v>4087</v>
      </c>
      <c r="O7687" s="1">
        <v>859</v>
      </c>
      <c r="P7687" s="4">
        <v>0</v>
      </c>
      <c r="Q7687" s="10">
        <f t="shared" si="491"/>
        <v>859</v>
      </c>
    </row>
    <row r="7688" spans="2:17" ht="20.25" customHeight="1">
      <c r="B7688" s="10" t="str">
        <f t="shared" si="488"/>
        <v>دستكش ضد برش سبك784</v>
      </c>
      <c r="C7688" s="10" t="str">
        <f t="shared" si="489"/>
        <v>دستكش ضد برش سبك1403/10/23784</v>
      </c>
      <c r="D7688" s="10" t="str">
        <f>IFERROR(IF(تحویلی!$E$1="","",IF(NOSA!O7688=تحویلی!$E$1,تحویلی!$E$1&amp;COUNTIF(NOSA!$O$1:O7688,تحویلی!$E$1),"")),"")</f>
        <v/>
      </c>
      <c r="E7688" s="10" t="str">
        <f t="shared" si="490"/>
        <v>13095784</v>
      </c>
      <c r="F7688" s="10" t="str">
        <f>IFERROR(VLOOKUP(I7688,DATABASE!$N:$O,2,FALSE),"")</f>
        <v>دستكش ضد برش سبك</v>
      </c>
      <c r="G7688" s="3" t="s">
        <v>3695</v>
      </c>
      <c r="H7688" s="4">
        <v>13095</v>
      </c>
      <c r="I7688" s="3" t="s">
        <v>1442</v>
      </c>
      <c r="J7688" s="3" t="s">
        <v>22</v>
      </c>
      <c r="K7688" s="5">
        <v>1</v>
      </c>
      <c r="L7688" s="3" t="s">
        <v>3</v>
      </c>
      <c r="M7688" s="3" t="s">
        <v>40</v>
      </c>
      <c r="N7688" s="3" t="s">
        <v>1268</v>
      </c>
      <c r="O7688" s="1">
        <v>784</v>
      </c>
      <c r="P7688" s="4">
        <v>1</v>
      </c>
      <c r="Q7688" s="10">
        <f t="shared" si="491"/>
        <v>784</v>
      </c>
    </row>
    <row r="7689" spans="2:17" ht="20.25" customHeight="1">
      <c r="B7689" s="10" t="str">
        <f t="shared" si="488"/>
        <v>دستكش ضد برش سبك156</v>
      </c>
      <c r="C7689" s="10" t="str">
        <f t="shared" si="489"/>
        <v>دستكش ضد برش سبك1403/10/23156</v>
      </c>
      <c r="D7689" s="10" t="str">
        <f>IFERROR(IF(تحویلی!$E$1="","",IF(NOSA!O7689=تحویلی!$E$1,تحویلی!$E$1&amp;COUNTIF(NOSA!$O$1:O7689,تحویلی!$E$1),"")),"")</f>
        <v/>
      </c>
      <c r="E7689" s="10" t="str">
        <f t="shared" si="490"/>
        <v>13103156</v>
      </c>
      <c r="F7689" s="10" t="str">
        <f>IFERROR(VLOOKUP(I7689,DATABASE!$N:$O,2,FALSE),"")</f>
        <v>دستكش ضد برش سبك</v>
      </c>
      <c r="G7689" s="3" t="s">
        <v>3695</v>
      </c>
      <c r="H7689" s="4">
        <v>13103</v>
      </c>
      <c r="I7689" s="3" t="s">
        <v>1442</v>
      </c>
      <c r="J7689" s="3" t="s">
        <v>22</v>
      </c>
      <c r="K7689" s="5">
        <v>1</v>
      </c>
      <c r="L7689" s="3" t="s">
        <v>3</v>
      </c>
      <c r="M7689" s="3" t="s">
        <v>4</v>
      </c>
      <c r="N7689" s="3" t="s">
        <v>29</v>
      </c>
      <c r="O7689" s="1">
        <v>156</v>
      </c>
      <c r="P7689" s="4">
        <v>1</v>
      </c>
      <c r="Q7689" s="10">
        <f t="shared" si="491"/>
        <v>156</v>
      </c>
    </row>
    <row r="7690" spans="2:17" ht="20.25" customHeight="1">
      <c r="B7690" s="10" t="str">
        <f t="shared" si="488"/>
        <v>لباس كار(بلوز و شلوار)879</v>
      </c>
      <c r="C7690" s="10" t="str">
        <f t="shared" si="489"/>
        <v>لباس كار(بلوز و شلوار)1403/10/23879</v>
      </c>
      <c r="D7690" s="10" t="str">
        <f>IFERROR(IF(تحویلی!$E$1="","",IF(NOSA!O7690=تحویلی!$E$1,تحویلی!$E$1&amp;COUNTIF(NOSA!$O$1:O7690,تحویلی!$E$1),"")),"")</f>
        <v/>
      </c>
      <c r="E7690" s="10" t="str">
        <f t="shared" si="490"/>
        <v>13105879</v>
      </c>
      <c r="F7690" s="10" t="str">
        <f>IFERROR(VLOOKUP(I7690,DATABASE!$N:$O,2,FALSE),"")</f>
        <v>لباس كار(بلوز و شلوار)</v>
      </c>
      <c r="G7690" s="3" t="s">
        <v>3695</v>
      </c>
      <c r="H7690" s="4">
        <v>13105</v>
      </c>
      <c r="I7690" s="3" t="s">
        <v>1644</v>
      </c>
      <c r="J7690" s="3" t="s">
        <v>1645</v>
      </c>
      <c r="K7690" s="5">
        <v>1</v>
      </c>
      <c r="L7690" s="3" t="s">
        <v>28</v>
      </c>
      <c r="M7690" s="3" t="s">
        <v>47</v>
      </c>
      <c r="N7690" s="3" t="s">
        <v>3954</v>
      </c>
      <c r="O7690" s="1">
        <v>879</v>
      </c>
      <c r="P7690" s="4">
        <v>1</v>
      </c>
      <c r="Q7690" s="10">
        <f t="shared" si="491"/>
        <v>879</v>
      </c>
    </row>
    <row r="7691" spans="2:17" ht="20.25" customHeight="1">
      <c r="B7691" s="10" t="str">
        <f t="shared" si="488"/>
        <v>دستكش ضد برش سبك879</v>
      </c>
      <c r="C7691" s="10" t="str">
        <f t="shared" si="489"/>
        <v>دستكش ضد برش سبك1403/10/23879</v>
      </c>
      <c r="D7691" s="10" t="str">
        <f>IFERROR(IF(تحویلی!$E$1="","",IF(NOSA!O7691=تحویلی!$E$1,تحویلی!$E$1&amp;COUNTIF(NOSA!$O$1:O7691,تحویلی!$E$1),"")),"")</f>
        <v/>
      </c>
      <c r="E7691" s="10" t="str">
        <f t="shared" si="490"/>
        <v>13105879</v>
      </c>
      <c r="F7691" s="10" t="str">
        <f>IFERROR(VLOOKUP(I7691,DATABASE!$N:$O,2,FALSE),"")</f>
        <v>دستكش ضد برش سبك</v>
      </c>
      <c r="G7691" s="3" t="s">
        <v>3695</v>
      </c>
      <c r="H7691" s="4">
        <v>13105</v>
      </c>
      <c r="I7691" s="3" t="s">
        <v>1442</v>
      </c>
      <c r="J7691" s="3" t="s">
        <v>22</v>
      </c>
      <c r="K7691" s="5">
        <v>1</v>
      </c>
      <c r="L7691" s="3" t="s">
        <v>3</v>
      </c>
      <c r="M7691" s="3" t="s">
        <v>47</v>
      </c>
      <c r="N7691" s="3" t="s">
        <v>3954</v>
      </c>
      <c r="O7691" s="1">
        <v>879</v>
      </c>
      <c r="P7691" s="4">
        <v>1</v>
      </c>
      <c r="Q7691" s="10">
        <f t="shared" si="491"/>
        <v>879</v>
      </c>
    </row>
    <row r="7692" spans="2:17" ht="20.25" customHeight="1">
      <c r="B7692" s="10" t="str">
        <f t="shared" si="488"/>
        <v>دستكش كف مواد سبك944</v>
      </c>
      <c r="C7692" s="10" t="str">
        <f t="shared" si="489"/>
        <v>دستكش كف مواد سبك1403/10/23944</v>
      </c>
      <c r="D7692" s="10" t="str">
        <f>IFERROR(IF(تحویلی!$E$1="","",IF(NOSA!O7692=تحویلی!$E$1,تحویلی!$E$1&amp;COUNTIF(NOSA!$O$1:O7692,تحویلی!$E$1),"")),"")</f>
        <v/>
      </c>
      <c r="E7692" s="10" t="str">
        <f t="shared" si="490"/>
        <v>13118944</v>
      </c>
      <c r="F7692" s="10" t="str">
        <f>IFERROR(VLOOKUP(I7692,DATABASE!$N:$O,2,FALSE),"")</f>
        <v>دستكش كف مواد سبك</v>
      </c>
      <c r="G7692" s="3" t="s">
        <v>3695</v>
      </c>
      <c r="H7692" s="4">
        <v>13118</v>
      </c>
      <c r="I7692" s="3" t="s">
        <v>1456</v>
      </c>
      <c r="J7692" s="3" t="s">
        <v>2</v>
      </c>
      <c r="K7692" s="5">
        <v>1</v>
      </c>
      <c r="L7692" s="3" t="s">
        <v>3</v>
      </c>
      <c r="M7692" s="3" t="s">
        <v>47</v>
      </c>
      <c r="N7692" s="3" t="s">
        <v>4088</v>
      </c>
      <c r="O7692" s="1">
        <v>944</v>
      </c>
      <c r="P7692" s="4">
        <v>1</v>
      </c>
      <c r="Q7692" s="10">
        <f t="shared" si="491"/>
        <v>944</v>
      </c>
    </row>
    <row r="7693" spans="2:17" ht="20.25" customHeight="1">
      <c r="B7693" s="10" t="str">
        <f t="shared" si="488"/>
        <v>دستكش ساق بلند نسوز259</v>
      </c>
      <c r="C7693" s="10" t="str">
        <f t="shared" si="489"/>
        <v>دستكش ساق بلند نسوز1403/10/23259</v>
      </c>
      <c r="D7693" s="10" t="str">
        <f>IFERROR(IF(تحویلی!$E$1="","",IF(NOSA!O7693=تحویلی!$E$1,تحویلی!$E$1&amp;COUNTIF(NOSA!$O$1:O7693,تحویلی!$E$1),"")),"")</f>
        <v/>
      </c>
      <c r="E7693" s="10" t="str">
        <f t="shared" si="490"/>
        <v>13127259</v>
      </c>
      <c r="F7693" s="10" t="str">
        <f>IFERROR(VLOOKUP(I7693,DATABASE!$N:$O,2,FALSE),"")</f>
        <v>دستكش ساق بلند نسوز</v>
      </c>
      <c r="G7693" s="3" t="s">
        <v>3695</v>
      </c>
      <c r="H7693" s="4">
        <v>13127</v>
      </c>
      <c r="I7693" s="3" t="s">
        <v>1461</v>
      </c>
      <c r="J7693" s="3" t="s">
        <v>34</v>
      </c>
      <c r="K7693" s="5">
        <v>1</v>
      </c>
      <c r="L7693" s="3" t="s">
        <v>3</v>
      </c>
      <c r="M7693" s="3" t="s">
        <v>4</v>
      </c>
      <c r="N7693" s="3" t="s">
        <v>13</v>
      </c>
      <c r="O7693" s="1">
        <v>259</v>
      </c>
      <c r="P7693" s="4">
        <v>1</v>
      </c>
      <c r="Q7693" s="10">
        <f t="shared" si="491"/>
        <v>259</v>
      </c>
    </row>
    <row r="7694" spans="2:17" ht="20.25" customHeight="1">
      <c r="B7694" s="10" t="str">
        <f t="shared" si="488"/>
        <v>دستكش ضد برش سبك827</v>
      </c>
      <c r="C7694" s="10" t="str">
        <f t="shared" si="489"/>
        <v>دستكش ضد برش سبك1403/10/11827</v>
      </c>
      <c r="D7694" s="10" t="str">
        <f>IFERROR(IF(تحویلی!$E$1="","",IF(NOSA!O7694=تحویلی!$E$1,تحویلی!$E$1&amp;COUNTIF(NOSA!$O$1:O7694,تحویلی!$E$1),"")),"")</f>
        <v/>
      </c>
      <c r="E7694" s="10" t="str">
        <f t="shared" si="490"/>
        <v>12522827</v>
      </c>
      <c r="F7694" s="10" t="str">
        <f>IFERROR(VLOOKUP(I7694,DATABASE!$N:$O,2,FALSE),"")</f>
        <v>دستكش ضد برش سبك</v>
      </c>
      <c r="G7694" s="3" t="s">
        <v>3683</v>
      </c>
      <c r="H7694" s="4">
        <v>12522</v>
      </c>
      <c r="I7694" s="3" t="s">
        <v>1442</v>
      </c>
      <c r="J7694" s="3" t="s">
        <v>22</v>
      </c>
      <c r="K7694" s="5">
        <v>1</v>
      </c>
      <c r="L7694" s="3" t="s">
        <v>3</v>
      </c>
      <c r="M7694" s="3" t="s">
        <v>47</v>
      </c>
      <c r="N7694" s="3" t="s">
        <v>2653</v>
      </c>
      <c r="O7694" s="1">
        <v>827</v>
      </c>
      <c r="P7694" s="4">
        <v>0</v>
      </c>
      <c r="Q7694" s="10">
        <f t="shared" si="491"/>
        <v>827</v>
      </c>
    </row>
    <row r="7695" spans="2:17" ht="20.25" customHeight="1">
      <c r="B7695" s="10" t="str">
        <f t="shared" ref="B7695:B7758" si="492">F7695&amp;Q7695</f>
        <v>دستكش كف مواد سبك791</v>
      </c>
      <c r="C7695" s="10" t="str">
        <f t="shared" ref="C7695:C7758" si="493">F7695&amp;G7695&amp;O7695</f>
        <v>دستكش كف مواد سبك1403/10/24791</v>
      </c>
      <c r="D7695" s="10" t="str">
        <f>IFERROR(IF(تحویلی!$E$1="","",IF(NOSA!O7695=تحویلی!$E$1,تحویلی!$E$1&amp;COUNTIF(NOSA!$O$1:O7695,تحویلی!$E$1),"")),"")</f>
        <v/>
      </c>
      <c r="E7695" s="10" t="str">
        <f t="shared" ref="E7695:E7758" si="494">H7695&amp;O7695</f>
        <v>13147791</v>
      </c>
      <c r="F7695" s="10" t="str">
        <f>IFERROR(VLOOKUP(I7695,DATABASE!$N:$O,2,FALSE),"")</f>
        <v>دستكش كف مواد سبك</v>
      </c>
      <c r="G7695" s="3" t="s">
        <v>3696</v>
      </c>
      <c r="H7695" s="3">
        <v>13147</v>
      </c>
      <c r="I7695" s="3" t="s">
        <v>1456</v>
      </c>
      <c r="J7695" s="3" t="s">
        <v>2</v>
      </c>
      <c r="K7695" s="3">
        <v>1</v>
      </c>
      <c r="L7695" s="3" t="s">
        <v>3</v>
      </c>
      <c r="M7695" s="3" t="s">
        <v>9</v>
      </c>
      <c r="N7695" s="3" t="s">
        <v>2861</v>
      </c>
      <c r="O7695" s="1">
        <v>791</v>
      </c>
      <c r="P7695" s="3">
        <v>1</v>
      </c>
      <c r="Q7695" s="10">
        <f t="shared" si="491"/>
        <v>791</v>
      </c>
    </row>
    <row r="7696" spans="2:17" ht="20.25" customHeight="1">
      <c r="B7696" s="10" t="str">
        <f t="shared" si="492"/>
        <v>هدگير نقاب936</v>
      </c>
      <c r="C7696" s="10" t="str">
        <f t="shared" si="493"/>
        <v>هدگير نقاب1403/10/24936</v>
      </c>
      <c r="D7696" s="10" t="str">
        <f>IFERROR(IF(تحویلی!$E$1="","",IF(NOSA!O7696=تحویلی!$E$1,تحویلی!$E$1&amp;COUNTIF(NOSA!$O$1:O7696,تحویلی!$E$1),"")),"")</f>
        <v/>
      </c>
      <c r="E7696" s="10" t="str">
        <f t="shared" si="494"/>
        <v>13151936</v>
      </c>
      <c r="F7696" s="10" t="str">
        <f>IFERROR(VLOOKUP(I7696,DATABASE!$N:$O,2,FALSE),"")</f>
        <v>هدگير نقاب</v>
      </c>
      <c r="G7696" s="3" t="s">
        <v>3696</v>
      </c>
      <c r="H7696" s="3">
        <v>13151</v>
      </c>
      <c r="I7696" s="3" t="s">
        <v>1468</v>
      </c>
      <c r="J7696" s="3" t="s">
        <v>12</v>
      </c>
      <c r="K7696" s="3">
        <v>1</v>
      </c>
      <c r="L7696" s="3" t="s">
        <v>8</v>
      </c>
      <c r="M7696" s="3" t="s">
        <v>4</v>
      </c>
      <c r="N7696" s="3" t="s">
        <v>4089</v>
      </c>
      <c r="O7696" s="1">
        <v>936</v>
      </c>
      <c r="P7696" s="3">
        <v>1</v>
      </c>
      <c r="Q7696" s="10">
        <f t="shared" si="491"/>
        <v>936</v>
      </c>
    </row>
    <row r="7697" spans="2:17" ht="20.25" customHeight="1">
      <c r="B7697" s="10" t="str">
        <f t="shared" si="492"/>
        <v>دستكش ضد برش سبك836</v>
      </c>
      <c r="C7697" s="10" t="str">
        <f t="shared" si="493"/>
        <v>دستكش ضد برش سبك1403/10/24836</v>
      </c>
      <c r="D7697" s="10" t="str">
        <f>IFERROR(IF(تحویلی!$E$1="","",IF(NOSA!O7697=تحویلی!$E$1,تحویلی!$E$1&amp;COUNTIF(NOSA!$O$1:O7697,تحویلی!$E$1),"")),"")</f>
        <v/>
      </c>
      <c r="E7697" s="10" t="str">
        <f t="shared" si="494"/>
        <v>13154836</v>
      </c>
      <c r="F7697" s="10" t="str">
        <f>IFERROR(VLOOKUP(I7697,DATABASE!$N:$O,2,FALSE),"")</f>
        <v>دستكش ضد برش سبك</v>
      </c>
      <c r="G7697" s="3" t="s">
        <v>3696</v>
      </c>
      <c r="H7697" s="3">
        <v>13154</v>
      </c>
      <c r="I7697" s="3" t="s">
        <v>1442</v>
      </c>
      <c r="J7697" s="3" t="s">
        <v>22</v>
      </c>
      <c r="K7697" s="3">
        <v>1</v>
      </c>
      <c r="L7697" s="3" t="s">
        <v>3</v>
      </c>
      <c r="M7697" s="3" t="s">
        <v>40</v>
      </c>
      <c r="N7697" s="3" t="s">
        <v>2678</v>
      </c>
      <c r="O7697" s="1">
        <v>836</v>
      </c>
      <c r="P7697" s="3">
        <v>1</v>
      </c>
      <c r="Q7697" s="10">
        <f t="shared" si="491"/>
        <v>836</v>
      </c>
    </row>
    <row r="7698" spans="2:17" ht="20.25" customHeight="1">
      <c r="B7698" s="10" t="str">
        <f t="shared" si="492"/>
        <v>ماسك نيم صورت دو فيلتره (3M)10005</v>
      </c>
      <c r="C7698" s="10" t="str">
        <f t="shared" si="493"/>
        <v>ماسك نيم صورت دو فيلتره (3M)1403/10/2410005</v>
      </c>
      <c r="D7698" s="10" t="str">
        <f>IFERROR(IF(تحویلی!$E$1="","",IF(NOSA!O7698=تحویلی!$E$1,تحویلی!$E$1&amp;COUNTIF(NOSA!$O$1:O7698,تحویلی!$E$1),"")),"")</f>
        <v/>
      </c>
      <c r="E7698" s="10" t="str">
        <f t="shared" si="494"/>
        <v>1316310005</v>
      </c>
      <c r="F7698" s="10" t="str">
        <f>IFERROR(VLOOKUP(I7698,DATABASE!$N:$O,2,FALSE),"")</f>
        <v>ماسك نيم صورت دو فيلتره (3M)</v>
      </c>
      <c r="G7698" s="3" t="s">
        <v>3696</v>
      </c>
      <c r="H7698" s="3">
        <v>13163</v>
      </c>
      <c r="I7698" s="3" t="s">
        <v>1503</v>
      </c>
      <c r="J7698" s="3" t="s">
        <v>151</v>
      </c>
      <c r="K7698" s="3">
        <v>1</v>
      </c>
      <c r="L7698" s="3" t="s">
        <v>8</v>
      </c>
      <c r="M7698" s="3" t="s">
        <v>9</v>
      </c>
      <c r="N7698" s="3" t="s">
        <v>4090</v>
      </c>
      <c r="O7698" s="1">
        <v>10005</v>
      </c>
      <c r="P7698" s="3">
        <v>1</v>
      </c>
      <c r="Q7698" s="10">
        <f t="shared" si="491"/>
        <v>10005</v>
      </c>
    </row>
    <row r="7699" spans="2:17" ht="20.25" customHeight="1">
      <c r="B7699" s="10" t="str">
        <f t="shared" si="492"/>
        <v>فيلتر ماسك نيم صورت (3M) مدل 209110005</v>
      </c>
      <c r="C7699" s="10" t="str">
        <f t="shared" si="493"/>
        <v>فيلتر ماسك نيم صورت (3M) مدل 20911403/10/2410005</v>
      </c>
      <c r="D7699" s="10" t="str">
        <f>IFERROR(IF(تحویلی!$E$1="","",IF(NOSA!O7699=تحویلی!$E$1,تحویلی!$E$1&amp;COUNTIF(NOSA!$O$1:O7699,تحویلی!$E$1),"")),"")</f>
        <v/>
      </c>
      <c r="E7699" s="10" t="str">
        <f t="shared" si="494"/>
        <v>1316310005</v>
      </c>
      <c r="F7699" s="10" t="str">
        <f>IFERROR(VLOOKUP(I7699,DATABASE!$N:$O,2,FALSE),"")</f>
        <v>فيلتر ماسك نيم صورت (3M) مدل 2091</v>
      </c>
      <c r="G7699" s="3" t="s">
        <v>3696</v>
      </c>
      <c r="H7699" s="3">
        <v>13163</v>
      </c>
      <c r="I7699" s="3" t="s">
        <v>1475</v>
      </c>
      <c r="J7699" s="3" t="s">
        <v>53</v>
      </c>
      <c r="K7699" s="3">
        <v>1</v>
      </c>
      <c r="L7699" s="3" t="s">
        <v>8</v>
      </c>
      <c r="M7699" s="3" t="s">
        <v>9</v>
      </c>
      <c r="N7699" s="3" t="s">
        <v>4090</v>
      </c>
      <c r="O7699" s="1">
        <v>10005</v>
      </c>
      <c r="P7699" s="3">
        <v>1</v>
      </c>
      <c r="Q7699" s="10">
        <f t="shared" si="491"/>
        <v>10005</v>
      </c>
    </row>
    <row r="7700" spans="2:17" ht="20.25" customHeight="1">
      <c r="B7700" s="10" t="str">
        <f t="shared" si="492"/>
        <v>دستكش ضد برش سبك221</v>
      </c>
      <c r="C7700" s="10" t="str">
        <f t="shared" si="493"/>
        <v>دستكش ضد برش سبك1403/10/24221</v>
      </c>
      <c r="D7700" s="10" t="str">
        <f>IFERROR(IF(تحویلی!$E$1="","",IF(NOSA!O7700=تحویلی!$E$1,تحویلی!$E$1&amp;COUNTIF(NOSA!$O$1:O7700,تحویلی!$E$1),"")),"")</f>
        <v/>
      </c>
      <c r="E7700" s="10" t="str">
        <f t="shared" si="494"/>
        <v>13167221</v>
      </c>
      <c r="F7700" s="10" t="str">
        <f>IFERROR(VLOOKUP(I7700,DATABASE!$N:$O,2,FALSE),"")</f>
        <v>دستكش ضد برش سبك</v>
      </c>
      <c r="G7700" s="3" t="s">
        <v>3696</v>
      </c>
      <c r="H7700" s="3">
        <v>13167</v>
      </c>
      <c r="I7700" s="3" t="s">
        <v>1442</v>
      </c>
      <c r="J7700" s="3" t="s">
        <v>22</v>
      </c>
      <c r="K7700" s="3">
        <v>1</v>
      </c>
      <c r="L7700" s="3" t="s">
        <v>3</v>
      </c>
      <c r="M7700" s="3" t="s">
        <v>9</v>
      </c>
      <c r="N7700" s="3" t="s">
        <v>56</v>
      </c>
      <c r="O7700" s="1">
        <v>221</v>
      </c>
      <c r="P7700" s="3">
        <v>1</v>
      </c>
      <c r="Q7700" s="10">
        <f t="shared" si="491"/>
        <v>221</v>
      </c>
    </row>
    <row r="7701" spans="2:17" ht="20.25" customHeight="1">
      <c r="B7701" s="10" t="str">
        <f t="shared" si="492"/>
        <v>لباس كار نسوز(بلوز و شلوار)834</v>
      </c>
      <c r="C7701" s="10" t="str">
        <f t="shared" si="493"/>
        <v>لباس كار نسوز(بلوز و شلوار)1403/10/24834</v>
      </c>
      <c r="D7701" s="10" t="str">
        <f>IFERROR(IF(تحویلی!$E$1="","",IF(NOSA!O7701=تحویلی!$E$1,تحویلی!$E$1&amp;COUNTIF(NOSA!$O$1:O7701,تحویلی!$E$1),"")),"")</f>
        <v/>
      </c>
      <c r="E7701" s="10" t="str">
        <f t="shared" si="494"/>
        <v>13181834</v>
      </c>
      <c r="F7701" s="10" t="str">
        <f>IFERROR(VLOOKUP(I7701,DATABASE!$N:$O,2,FALSE),"")</f>
        <v>لباس كار نسوز(بلوز و شلوار)</v>
      </c>
      <c r="G7701" s="3" t="s">
        <v>3696</v>
      </c>
      <c r="H7701" s="3">
        <v>13181</v>
      </c>
      <c r="I7701" s="3" t="s">
        <v>1751</v>
      </c>
      <c r="J7701" s="3" t="s">
        <v>1752</v>
      </c>
      <c r="K7701" s="3">
        <v>1</v>
      </c>
      <c r="L7701" s="3" t="s">
        <v>28</v>
      </c>
      <c r="M7701" s="3" t="s">
        <v>19</v>
      </c>
      <c r="N7701" s="3" t="s">
        <v>2647</v>
      </c>
      <c r="O7701" s="1">
        <v>834</v>
      </c>
      <c r="P7701" s="3">
        <v>1</v>
      </c>
      <c r="Q7701" s="10">
        <f t="shared" si="491"/>
        <v>834</v>
      </c>
    </row>
    <row r="7702" spans="2:17" ht="20.25" customHeight="1">
      <c r="B7702" s="10" t="str">
        <f t="shared" si="492"/>
        <v>دستكش ضد برش سبك892</v>
      </c>
      <c r="C7702" s="10" t="str">
        <f t="shared" si="493"/>
        <v>دستكش ضد برش سبك1403/10/24892</v>
      </c>
      <c r="D7702" s="10" t="str">
        <f>IFERROR(IF(تحویلی!$E$1="","",IF(NOSA!O7702=تحویلی!$E$1,تحویلی!$E$1&amp;COUNTIF(NOSA!$O$1:O7702,تحویلی!$E$1),"")),"")</f>
        <v/>
      </c>
      <c r="E7702" s="10" t="str">
        <f t="shared" si="494"/>
        <v>13183892</v>
      </c>
      <c r="F7702" s="10" t="str">
        <f>IFERROR(VLOOKUP(I7702,DATABASE!$N:$O,2,FALSE),"")</f>
        <v>دستكش ضد برش سبك</v>
      </c>
      <c r="G7702" s="3" t="s">
        <v>3696</v>
      </c>
      <c r="H7702" s="3">
        <v>13183</v>
      </c>
      <c r="I7702" s="3" t="s">
        <v>1442</v>
      </c>
      <c r="J7702" s="3" t="s">
        <v>22</v>
      </c>
      <c r="K7702" s="3">
        <v>1</v>
      </c>
      <c r="L7702" s="3" t="s">
        <v>3</v>
      </c>
      <c r="M7702" s="3" t="s">
        <v>4</v>
      </c>
      <c r="N7702" s="3" t="s">
        <v>2625</v>
      </c>
      <c r="O7702" s="1">
        <v>892</v>
      </c>
      <c r="P7702" s="3">
        <v>1</v>
      </c>
      <c r="Q7702" s="10">
        <f t="shared" si="491"/>
        <v>892</v>
      </c>
    </row>
    <row r="7703" spans="2:17" ht="20.25" customHeight="1">
      <c r="B7703" s="10" t="str">
        <f t="shared" si="492"/>
        <v>دستكش ساق بلند نسوز891</v>
      </c>
      <c r="C7703" s="10" t="str">
        <f t="shared" si="493"/>
        <v>دستكش ساق بلند نسوز1403/10/25891</v>
      </c>
      <c r="D7703" s="10" t="str">
        <f>IFERROR(IF(تحویلی!$E$1="","",IF(NOSA!O7703=تحویلی!$E$1,تحویلی!$E$1&amp;COUNTIF(NOSA!$O$1:O7703,تحویلی!$E$1),"")),"")</f>
        <v/>
      </c>
      <c r="E7703" s="10" t="str">
        <f t="shared" si="494"/>
        <v>13186891</v>
      </c>
      <c r="F7703" s="10" t="str">
        <f>IFERROR(VLOOKUP(I7703,DATABASE!$N:$O,2,FALSE),"")</f>
        <v>دستكش ساق بلند نسوز</v>
      </c>
      <c r="G7703" s="233" t="s">
        <v>3697</v>
      </c>
      <c r="H7703" s="234">
        <v>13186</v>
      </c>
      <c r="I7703" s="233" t="s">
        <v>1461</v>
      </c>
      <c r="J7703" s="233" t="s">
        <v>34</v>
      </c>
      <c r="K7703" s="235">
        <v>1</v>
      </c>
      <c r="L7703" s="233" t="s">
        <v>3</v>
      </c>
      <c r="M7703" s="233" t="s">
        <v>4</v>
      </c>
      <c r="N7703" s="233" t="s">
        <v>272</v>
      </c>
      <c r="O7703" s="236">
        <v>891</v>
      </c>
      <c r="P7703" s="234">
        <v>1</v>
      </c>
      <c r="Q7703" s="10">
        <f t="shared" si="491"/>
        <v>891</v>
      </c>
    </row>
    <row r="7704" spans="2:17" ht="20.25" customHeight="1">
      <c r="B7704" s="10" t="str">
        <f t="shared" si="492"/>
        <v>دستكش ضد برش سبك891</v>
      </c>
      <c r="C7704" s="10" t="str">
        <f t="shared" si="493"/>
        <v>دستكش ضد برش سبك1403/10/25891</v>
      </c>
      <c r="D7704" s="10" t="str">
        <f>IFERROR(IF(تحویلی!$E$1="","",IF(NOSA!O7704=تحویلی!$E$1,تحویلی!$E$1&amp;COUNTIF(NOSA!$O$1:O7704,تحویلی!$E$1),"")),"")</f>
        <v/>
      </c>
      <c r="E7704" s="10" t="str">
        <f t="shared" si="494"/>
        <v>13186891</v>
      </c>
      <c r="F7704" s="10" t="str">
        <f>IFERROR(VLOOKUP(I7704,DATABASE!$N:$O,2,FALSE),"")</f>
        <v>دستكش ضد برش سبك</v>
      </c>
      <c r="G7704" s="233" t="s">
        <v>3697</v>
      </c>
      <c r="H7704" s="234">
        <v>13186</v>
      </c>
      <c r="I7704" s="233" t="s">
        <v>1442</v>
      </c>
      <c r="J7704" s="233" t="s">
        <v>22</v>
      </c>
      <c r="K7704" s="235">
        <v>1</v>
      </c>
      <c r="L7704" s="233" t="s">
        <v>3</v>
      </c>
      <c r="M7704" s="233" t="s">
        <v>4</v>
      </c>
      <c r="N7704" s="233" t="s">
        <v>272</v>
      </c>
      <c r="O7704" s="236">
        <v>891</v>
      </c>
      <c r="P7704" s="234">
        <v>1</v>
      </c>
      <c r="Q7704" s="10">
        <f t="shared" si="491"/>
        <v>891</v>
      </c>
    </row>
    <row r="7705" spans="2:17" ht="20.25" customHeight="1">
      <c r="B7705" s="10" t="str">
        <f t="shared" si="492"/>
        <v>لباس كار نسوز(بلوز و شلوار)567</v>
      </c>
      <c r="C7705" s="10" t="str">
        <f t="shared" si="493"/>
        <v>لباس كار نسوز(بلوز و شلوار)1403/10/25567</v>
      </c>
      <c r="D7705" s="10" t="str">
        <f>IFERROR(IF(تحویلی!$E$1="","",IF(NOSA!O7705=تحویلی!$E$1,تحویلی!$E$1&amp;COUNTIF(NOSA!$O$1:O7705,تحویلی!$E$1),"")),"")</f>
        <v/>
      </c>
      <c r="E7705" s="10" t="str">
        <f t="shared" si="494"/>
        <v>13188567</v>
      </c>
      <c r="F7705" s="10" t="str">
        <f>IFERROR(VLOOKUP(I7705,DATABASE!$N:$O,2,FALSE),"")</f>
        <v>لباس كار نسوز(بلوز و شلوار)</v>
      </c>
      <c r="G7705" s="233" t="s">
        <v>3697</v>
      </c>
      <c r="H7705" s="234">
        <v>13188</v>
      </c>
      <c r="I7705" s="233" t="s">
        <v>1655</v>
      </c>
      <c r="J7705" s="233" t="s">
        <v>1656</v>
      </c>
      <c r="K7705" s="235">
        <v>1</v>
      </c>
      <c r="L7705" s="233" t="s">
        <v>28</v>
      </c>
      <c r="M7705" s="233" t="s">
        <v>19</v>
      </c>
      <c r="N7705" s="233" t="s">
        <v>71</v>
      </c>
      <c r="O7705" s="236">
        <v>567</v>
      </c>
      <c r="P7705" s="234">
        <v>1</v>
      </c>
      <c r="Q7705" s="10">
        <f t="shared" si="491"/>
        <v>567</v>
      </c>
    </row>
    <row r="7706" spans="2:17" ht="20.25" customHeight="1">
      <c r="B7706" s="10" t="str">
        <f t="shared" si="492"/>
        <v>كفش ايمني475</v>
      </c>
      <c r="C7706" s="10" t="str">
        <f t="shared" si="493"/>
        <v>كفش ايمني1403/10/25475</v>
      </c>
      <c r="D7706" s="10" t="str">
        <f>IFERROR(IF(تحویلی!$E$1="","",IF(NOSA!O7706=تحویلی!$E$1,تحویلی!$E$1&amp;COUNTIF(NOSA!$O$1:O7706,تحویلی!$E$1),"")),"")</f>
        <v/>
      </c>
      <c r="E7706" s="10" t="str">
        <f t="shared" si="494"/>
        <v>13189475</v>
      </c>
      <c r="F7706" s="10" t="str">
        <f>IFERROR(VLOOKUP(I7706,DATABASE!$N:$O,2,FALSE),"")</f>
        <v>كفش ايمني</v>
      </c>
      <c r="G7706" s="233" t="s">
        <v>3697</v>
      </c>
      <c r="H7706" s="234">
        <v>13189</v>
      </c>
      <c r="I7706" s="233" t="s">
        <v>1720</v>
      </c>
      <c r="J7706" s="233" t="s">
        <v>1721</v>
      </c>
      <c r="K7706" s="235">
        <v>1</v>
      </c>
      <c r="L7706" s="233" t="s">
        <v>3</v>
      </c>
      <c r="M7706" s="233" t="s">
        <v>4</v>
      </c>
      <c r="N7706" s="233" t="s">
        <v>731</v>
      </c>
      <c r="O7706" s="236">
        <v>475</v>
      </c>
      <c r="P7706" s="234">
        <v>1</v>
      </c>
      <c r="Q7706" s="10">
        <f t="shared" si="491"/>
        <v>475</v>
      </c>
    </row>
    <row r="7707" spans="2:17" ht="20.25" customHeight="1">
      <c r="B7707" s="10" t="str">
        <f t="shared" si="492"/>
        <v>دستكش ضد برش سبك66</v>
      </c>
      <c r="C7707" s="10" t="str">
        <f t="shared" si="493"/>
        <v>دستكش ضد برش سبك1403/10/2566</v>
      </c>
      <c r="D7707" s="10" t="str">
        <f>IFERROR(IF(تحویلی!$E$1="","",IF(NOSA!O7707=تحویلی!$E$1,تحویلی!$E$1&amp;COUNTIF(NOSA!$O$1:O7707,تحویلی!$E$1),"")),"")</f>
        <v/>
      </c>
      <c r="E7707" s="10" t="str">
        <f t="shared" si="494"/>
        <v>1319766</v>
      </c>
      <c r="F7707" s="10" t="str">
        <f>IFERROR(VLOOKUP(I7707,DATABASE!$N:$O,2,FALSE),"")</f>
        <v>دستكش ضد برش سبك</v>
      </c>
      <c r="G7707" s="233" t="s">
        <v>3697</v>
      </c>
      <c r="H7707" s="234">
        <v>13197</v>
      </c>
      <c r="I7707" s="233" t="s">
        <v>1442</v>
      </c>
      <c r="J7707" s="233" t="s">
        <v>22</v>
      </c>
      <c r="K7707" s="235">
        <v>1</v>
      </c>
      <c r="L7707" s="233" t="s">
        <v>3</v>
      </c>
      <c r="M7707" s="233" t="s">
        <v>40</v>
      </c>
      <c r="N7707" s="233" t="s">
        <v>469</v>
      </c>
      <c r="O7707" s="236">
        <v>66</v>
      </c>
      <c r="P7707" s="234">
        <v>1</v>
      </c>
      <c r="Q7707" s="10">
        <f t="shared" si="491"/>
        <v>66</v>
      </c>
    </row>
    <row r="7708" spans="2:17" ht="20.25" customHeight="1">
      <c r="B7708" s="10" t="str">
        <f t="shared" si="492"/>
        <v>دستكش ضد برش سبك894</v>
      </c>
      <c r="C7708" s="10" t="str">
        <f t="shared" si="493"/>
        <v>دستكش ضد برش سبك1403/10/25894</v>
      </c>
      <c r="D7708" s="10" t="str">
        <f>IFERROR(IF(تحویلی!$E$1="","",IF(NOSA!O7708=تحویلی!$E$1,تحویلی!$E$1&amp;COUNTIF(NOSA!$O$1:O7708,تحویلی!$E$1),"")),"")</f>
        <v/>
      </c>
      <c r="E7708" s="10" t="str">
        <f t="shared" si="494"/>
        <v>13198894</v>
      </c>
      <c r="F7708" s="10" t="str">
        <f>IFERROR(VLOOKUP(I7708,DATABASE!$N:$O,2,FALSE),"")</f>
        <v>دستكش ضد برش سبك</v>
      </c>
      <c r="G7708" s="233" t="s">
        <v>3697</v>
      </c>
      <c r="H7708" s="234">
        <v>13198</v>
      </c>
      <c r="I7708" s="233" t="s">
        <v>1442</v>
      </c>
      <c r="J7708" s="233" t="s">
        <v>22</v>
      </c>
      <c r="K7708" s="235">
        <v>1</v>
      </c>
      <c r="L7708" s="233" t="s">
        <v>3</v>
      </c>
      <c r="M7708" s="233" t="s">
        <v>40</v>
      </c>
      <c r="N7708" s="233" t="s">
        <v>3962</v>
      </c>
      <c r="O7708" s="236">
        <v>894</v>
      </c>
      <c r="P7708" s="234">
        <v>1</v>
      </c>
      <c r="Q7708" s="10">
        <f t="shared" si="491"/>
        <v>894</v>
      </c>
    </row>
    <row r="7709" spans="2:17" ht="20.25" customHeight="1">
      <c r="B7709" s="10" t="str">
        <f t="shared" si="492"/>
        <v>دستكش ساق بلند نسوز718</v>
      </c>
      <c r="C7709" s="10" t="str">
        <f t="shared" si="493"/>
        <v>دستكش ساق بلند نسوز1403/10/25718</v>
      </c>
      <c r="D7709" s="10" t="str">
        <f>IFERROR(IF(تحویلی!$E$1="","",IF(NOSA!O7709=تحویلی!$E$1,تحویلی!$E$1&amp;COUNTIF(NOSA!$O$1:O7709,تحویلی!$E$1),"")),"")</f>
        <v/>
      </c>
      <c r="E7709" s="10" t="str">
        <f t="shared" si="494"/>
        <v>13202718</v>
      </c>
      <c r="F7709" s="10" t="str">
        <f>IFERROR(VLOOKUP(I7709,DATABASE!$N:$O,2,FALSE),"")</f>
        <v>دستكش ساق بلند نسوز</v>
      </c>
      <c r="G7709" s="233" t="s">
        <v>3697</v>
      </c>
      <c r="H7709" s="234">
        <v>13202</v>
      </c>
      <c r="I7709" s="233" t="s">
        <v>1461</v>
      </c>
      <c r="J7709" s="233" t="s">
        <v>34</v>
      </c>
      <c r="K7709" s="235">
        <v>1</v>
      </c>
      <c r="L7709" s="233" t="s">
        <v>3</v>
      </c>
      <c r="M7709" s="233" t="s">
        <v>19</v>
      </c>
      <c r="N7709" s="233" t="s">
        <v>3499</v>
      </c>
      <c r="O7709" s="236">
        <v>718</v>
      </c>
      <c r="P7709" s="234">
        <v>1</v>
      </c>
      <c r="Q7709" s="10">
        <f t="shared" si="491"/>
        <v>718</v>
      </c>
    </row>
    <row r="7710" spans="2:17" ht="20.25" customHeight="1">
      <c r="B7710" s="10" t="str">
        <f t="shared" si="492"/>
        <v>دستكش ساق بلند نسوز653</v>
      </c>
      <c r="C7710" s="10" t="str">
        <f t="shared" si="493"/>
        <v>دستكش ساق بلند نسوز1403/10/25653</v>
      </c>
      <c r="D7710" s="10" t="str">
        <f>IFERROR(IF(تحویلی!$E$1="","",IF(NOSA!O7710=تحویلی!$E$1,تحویلی!$E$1&amp;COUNTIF(NOSA!$O$1:O7710,تحویلی!$E$1),"")),"")</f>
        <v/>
      </c>
      <c r="E7710" s="10" t="str">
        <f t="shared" si="494"/>
        <v>13202653</v>
      </c>
      <c r="F7710" s="10" t="str">
        <f>IFERROR(VLOOKUP(I7710,DATABASE!$N:$O,2,FALSE),"")</f>
        <v>دستكش ساق بلند نسوز</v>
      </c>
      <c r="G7710" s="233" t="s">
        <v>3697</v>
      </c>
      <c r="H7710" s="234">
        <v>13202</v>
      </c>
      <c r="I7710" s="233" t="s">
        <v>1461</v>
      </c>
      <c r="J7710" s="233" t="s">
        <v>34</v>
      </c>
      <c r="K7710" s="235">
        <v>1</v>
      </c>
      <c r="L7710" s="233" t="s">
        <v>3</v>
      </c>
      <c r="M7710" s="233" t="s">
        <v>19</v>
      </c>
      <c r="N7710" s="233" t="s">
        <v>2802</v>
      </c>
      <c r="O7710" s="236">
        <v>653</v>
      </c>
      <c r="P7710" s="234">
        <v>1</v>
      </c>
      <c r="Q7710" s="10">
        <f t="shared" si="491"/>
        <v>653</v>
      </c>
    </row>
    <row r="7711" spans="2:17" ht="20.25" customHeight="1">
      <c r="B7711" s="10" t="str">
        <f t="shared" si="492"/>
        <v>پيشبند نسوز چرمي718</v>
      </c>
      <c r="C7711" s="10" t="str">
        <f t="shared" si="493"/>
        <v>پيشبند نسوز چرمي1403/10/25718</v>
      </c>
      <c r="D7711" s="10" t="str">
        <f>IFERROR(IF(تحویلی!$E$1="","",IF(NOSA!O7711=تحویلی!$E$1,تحویلی!$E$1&amp;COUNTIF(NOSA!$O$1:O7711,تحویلی!$E$1),"")),"")</f>
        <v/>
      </c>
      <c r="E7711" s="10" t="str">
        <f t="shared" si="494"/>
        <v>13202718</v>
      </c>
      <c r="F7711" s="10" t="str">
        <f>IFERROR(VLOOKUP(I7711,DATABASE!$N:$O,2,FALSE),"")</f>
        <v>پيشبند نسوز چرمي</v>
      </c>
      <c r="G7711" s="233" t="s">
        <v>3697</v>
      </c>
      <c r="H7711" s="234">
        <v>13202</v>
      </c>
      <c r="I7711" s="233" t="s">
        <v>1459</v>
      </c>
      <c r="J7711" s="233" t="s">
        <v>15</v>
      </c>
      <c r="K7711" s="235">
        <v>1</v>
      </c>
      <c r="L7711" s="233" t="s">
        <v>8</v>
      </c>
      <c r="M7711" s="233" t="s">
        <v>19</v>
      </c>
      <c r="N7711" s="233" t="s">
        <v>3499</v>
      </c>
      <c r="O7711" s="236">
        <v>718</v>
      </c>
      <c r="P7711" s="234">
        <v>1</v>
      </c>
      <c r="Q7711" s="10">
        <f t="shared" si="491"/>
        <v>718</v>
      </c>
    </row>
    <row r="7712" spans="2:17" ht="20.25" customHeight="1">
      <c r="B7712" s="10" t="str">
        <f t="shared" si="492"/>
        <v>718</v>
      </c>
      <c r="C7712" s="10" t="str">
        <f t="shared" si="493"/>
        <v>1403/10/25718</v>
      </c>
      <c r="D7712" s="10" t="str">
        <f>IFERROR(IF(تحویلی!$E$1="","",IF(NOSA!O7712=تحویلی!$E$1,تحویلی!$E$1&amp;COUNTIF(NOSA!$O$1:O7712,تحویلی!$E$1),"")),"")</f>
        <v/>
      </c>
      <c r="E7712" s="10" t="str">
        <f t="shared" si="494"/>
        <v>13202718</v>
      </c>
      <c r="F7712" s="10" t="str">
        <f>IFERROR(VLOOKUP(I7712,DATABASE!$N:$O,2,FALSE),"")</f>
        <v/>
      </c>
      <c r="G7712" s="233" t="s">
        <v>3697</v>
      </c>
      <c r="H7712" s="234">
        <v>13202</v>
      </c>
      <c r="I7712" s="233" t="s">
        <v>2699</v>
      </c>
      <c r="J7712" s="233" t="s">
        <v>7</v>
      </c>
      <c r="K7712" s="235">
        <v>1</v>
      </c>
      <c r="L7712" s="233" t="s">
        <v>8</v>
      </c>
      <c r="M7712" s="233" t="s">
        <v>19</v>
      </c>
      <c r="N7712" s="233" t="s">
        <v>3499</v>
      </c>
      <c r="O7712" s="236">
        <v>718</v>
      </c>
      <c r="P7712" s="234">
        <v>1</v>
      </c>
      <c r="Q7712" s="10">
        <f t="shared" si="491"/>
        <v>718</v>
      </c>
    </row>
    <row r="7713" spans="2:17" ht="20.25" customHeight="1">
      <c r="B7713" s="10" t="str">
        <f t="shared" si="492"/>
        <v>دستكش كف دوبل چرمي170</v>
      </c>
      <c r="C7713" s="10" t="str">
        <f t="shared" si="493"/>
        <v>دستكش كف دوبل چرمي1403/10/25170</v>
      </c>
      <c r="D7713" s="10" t="str">
        <f>IFERROR(IF(تحویلی!$E$1="","",IF(NOSA!O7713=تحویلی!$E$1,تحویلی!$E$1&amp;COUNTIF(NOSA!$O$1:O7713,تحویلی!$E$1),"")),"")</f>
        <v/>
      </c>
      <c r="E7713" s="10" t="str">
        <f t="shared" si="494"/>
        <v>13206170</v>
      </c>
      <c r="F7713" s="10" t="str">
        <f>IFERROR(VLOOKUP(I7713,DATABASE!$N:$O,2,FALSE),"")</f>
        <v>دستكش كف دوبل چرمي</v>
      </c>
      <c r="G7713" s="233" t="s">
        <v>3697</v>
      </c>
      <c r="H7713" s="234">
        <v>13206</v>
      </c>
      <c r="I7713" s="233" t="s">
        <v>1683</v>
      </c>
      <c r="J7713" s="233" t="s">
        <v>1684</v>
      </c>
      <c r="K7713" s="235">
        <v>1</v>
      </c>
      <c r="L7713" s="233" t="s">
        <v>3</v>
      </c>
      <c r="M7713" s="233" t="s">
        <v>4</v>
      </c>
      <c r="N7713" s="233" t="s">
        <v>85</v>
      </c>
      <c r="O7713" s="236">
        <v>170</v>
      </c>
      <c r="P7713" s="234">
        <v>1</v>
      </c>
      <c r="Q7713" s="10">
        <f t="shared" si="491"/>
        <v>170</v>
      </c>
    </row>
    <row r="7714" spans="2:17" ht="20.25" customHeight="1">
      <c r="B7714" s="10" t="str">
        <f t="shared" si="492"/>
        <v>دستكش ضد برش سبك170</v>
      </c>
      <c r="C7714" s="10" t="str">
        <f t="shared" si="493"/>
        <v>دستكش ضد برش سبك1403/10/25170</v>
      </c>
      <c r="D7714" s="10" t="str">
        <f>IFERROR(IF(تحویلی!$E$1="","",IF(NOSA!O7714=تحویلی!$E$1,تحویلی!$E$1&amp;COUNTIF(NOSA!$O$1:O7714,تحویلی!$E$1),"")),"")</f>
        <v/>
      </c>
      <c r="E7714" s="10" t="str">
        <f t="shared" si="494"/>
        <v>13206170</v>
      </c>
      <c r="F7714" s="10" t="str">
        <f>IFERROR(VLOOKUP(I7714,DATABASE!$N:$O,2,FALSE),"")</f>
        <v>دستكش ضد برش سبك</v>
      </c>
      <c r="G7714" s="233" t="s">
        <v>3697</v>
      </c>
      <c r="H7714" s="234">
        <v>13206</v>
      </c>
      <c r="I7714" s="233" t="s">
        <v>1442</v>
      </c>
      <c r="J7714" s="233" t="s">
        <v>22</v>
      </c>
      <c r="K7714" s="235">
        <v>1</v>
      </c>
      <c r="L7714" s="233" t="s">
        <v>3</v>
      </c>
      <c r="M7714" s="233" t="s">
        <v>4</v>
      </c>
      <c r="N7714" s="233" t="s">
        <v>85</v>
      </c>
      <c r="O7714" s="236">
        <v>170</v>
      </c>
      <c r="P7714" s="234">
        <v>1</v>
      </c>
      <c r="Q7714" s="10">
        <f t="shared" si="491"/>
        <v>170</v>
      </c>
    </row>
    <row r="7715" spans="2:17" ht="20.25" customHeight="1">
      <c r="B7715" s="10" t="str">
        <f t="shared" si="492"/>
        <v>170</v>
      </c>
      <c r="C7715" s="10" t="str">
        <f t="shared" si="493"/>
        <v>1403/10/25170</v>
      </c>
      <c r="D7715" s="10" t="str">
        <f>IFERROR(IF(تحویلی!$E$1="","",IF(NOSA!O7715=تحویلی!$E$1,تحویلی!$E$1&amp;COUNTIF(NOSA!$O$1:O7715,تحویلی!$E$1),"")),"")</f>
        <v/>
      </c>
      <c r="E7715" s="10" t="str">
        <f t="shared" si="494"/>
        <v>13206170</v>
      </c>
      <c r="F7715" s="10" t="str">
        <f>IFERROR(VLOOKUP(I7715,DATABASE!$N:$O,2,FALSE),"")</f>
        <v/>
      </c>
      <c r="G7715" s="233" t="s">
        <v>3697</v>
      </c>
      <c r="H7715" s="234">
        <v>13206</v>
      </c>
      <c r="I7715" s="233" t="s">
        <v>3559</v>
      </c>
      <c r="J7715" s="233" t="s">
        <v>3560</v>
      </c>
      <c r="K7715" s="235">
        <v>1</v>
      </c>
      <c r="L7715" s="233" t="s">
        <v>8</v>
      </c>
      <c r="M7715" s="233" t="s">
        <v>4</v>
      </c>
      <c r="N7715" s="233" t="s">
        <v>85</v>
      </c>
      <c r="O7715" s="236">
        <v>170</v>
      </c>
      <c r="P7715" s="234">
        <v>1</v>
      </c>
      <c r="Q7715" s="10">
        <f t="shared" si="491"/>
        <v>170</v>
      </c>
    </row>
    <row r="7716" spans="2:17" ht="20.25" customHeight="1">
      <c r="B7716" s="10" t="str">
        <f t="shared" si="492"/>
        <v>دستكش ضد برش سبك835</v>
      </c>
      <c r="C7716" s="10" t="str">
        <f t="shared" si="493"/>
        <v>دستكش ضد برش سبك1403/10/26835</v>
      </c>
      <c r="D7716" s="10" t="str">
        <f>IFERROR(IF(تحویلی!$E$1="","",IF(NOSA!O7716=تحویلی!$E$1,تحویلی!$E$1&amp;COUNTIF(NOSA!$O$1:O7716,تحویلی!$E$1),"")),"")</f>
        <v/>
      </c>
      <c r="E7716" s="10" t="str">
        <f t="shared" si="494"/>
        <v>13214835</v>
      </c>
      <c r="F7716" s="10" t="str">
        <f>IFERROR(VLOOKUP(I7716,DATABASE!$N:$O,2,FALSE),"")</f>
        <v>دستكش ضد برش سبك</v>
      </c>
      <c r="G7716" s="233" t="s">
        <v>3698</v>
      </c>
      <c r="H7716" s="233">
        <v>13214</v>
      </c>
      <c r="I7716" s="233" t="s">
        <v>1442</v>
      </c>
      <c r="J7716" s="233" t="s">
        <v>22</v>
      </c>
      <c r="K7716" s="233">
        <v>1</v>
      </c>
      <c r="L7716" s="233" t="s">
        <v>3</v>
      </c>
      <c r="M7716" s="233" t="s">
        <v>47</v>
      </c>
      <c r="N7716" s="233" t="s">
        <v>2677</v>
      </c>
      <c r="O7716" s="236">
        <v>835</v>
      </c>
      <c r="P7716" s="233">
        <v>1</v>
      </c>
      <c r="Q7716" s="10">
        <f t="shared" si="491"/>
        <v>835</v>
      </c>
    </row>
    <row r="7717" spans="2:17" ht="20.25" customHeight="1">
      <c r="B7717" s="10" t="str">
        <f t="shared" si="492"/>
        <v>دستكش ضد برش سبك893</v>
      </c>
      <c r="C7717" s="10" t="str">
        <f t="shared" si="493"/>
        <v>دستكش ضد برش سبك1403/10/26893</v>
      </c>
      <c r="D7717" s="10" t="str">
        <f>IFERROR(IF(تحویلی!$E$1="","",IF(NOSA!O7717=تحویلی!$E$1,تحویلی!$E$1&amp;COUNTIF(NOSA!$O$1:O7717,تحویلی!$E$1),"")),"")</f>
        <v/>
      </c>
      <c r="E7717" s="10" t="str">
        <f t="shared" si="494"/>
        <v>13214893</v>
      </c>
      <c r="F7717" s="10" t="str">
        <f>IFERROR(VLOOKUP(I7717,DATABASE!$N:$O,2,FALSE),"")</f>
        <v>دستكش ضد برش سبك</v>
      </c>
      <c r="G7717" s="233" t="s">
        <v>3698</v>
      </c>
      <c r="H7717" s="233">
        <v>13214</v>
      </c>
      <c r="I7717" s="233" t="s">
        <v>1442</v>
      </c>
      <c r="J7717" s="233" t="s">
        <v>22</v>
      </c>
      <c r="K7717" s="233">
        <v>1</v>
      </c>
      <c r="L7717" s="233" t="s">
        <v>3</v>
      </c>
      <c r="M7717" s="233" t="s">
        <v>47</v>
      </c>
      <c r="N7717" s="233" t="s">
        <v>3439</v>
      </c>
      <c r="O7717" s="236">
        <v>893</v>
      </c>
      <c r="P7717" s="233">
        <v>1</v>
      </c>
      <c r="Q7717" s="10">
        <f t="shared" si="491"/>
        <v>893</v>
      </c>
    </row>
    <row r="7718" spans="2:17" ht="20.25" customHeight="1">
      <c r="B7718" s="10" t="str">
        <f t="shared" si="492"/>
        <v>دستكش ضد برش سبك88</v>
      </c>
      <c r="C7718" s="10" t="str">
        <f t="shared" si="493"/>
        <v>دستكش ضد برش سبك1403/10/2688</v>
      </c>
      <c r="D7718" s="10" t="str">
        <f>IFERROR(IF(تحویلی!$E$1="","",IF(NOSA!O7718=تحویلی!$E$1,تحویلی!$E$1&amp;COUNTIF(NOSA!$O$1:O7718,تحویلی!$E$1),"")),"")</f>
        <v/>
      </c>
      <c r="E7718" s="10" t="str">
        <f t="shared" si="494"/>
        <v>1321688</v>
      </c>
      <c r="F7718" s="10" t="str">
        <f>IFERROR(VLOOKUP(I7718,DATABASE!$N:$O,2,FALSE),"")</f>
        <v>دستكش ضد برش سبك</v>
      </c>
      <c r="G7718" s="233" t="s">
        <v>3698</v>
      </c>
      <c r="H7718" s="233">
        <v>13216</v>
      </c>
      <c r="I7718" s="233" t="s">
        <v>1442</v>
      </c>
      <c r="J7718" s="233" t="s">
        <v>22</v>
      </c>
      <c r="K7718" s="233">
        <v>1</v>
      </c>
      <c r="L7718" s="233" t="s">
        <v>3</v>
      </c>
      <c r="M7718" s="233" t="s">
        <v>19</v>
      </c>
      <c r="N7718" s="233" t="s">
        <v>306</v>
      </c>
      <c r="O7718" s="236">
        <v>88</v>
      </c>
      <c r="P7718" s="233">
        <v>1</v>
      </c>
      <c r="Q7718" s="10">
        <f t="shared" si="491"/>
        <v>88</v>
      </c>
    </row>
    <row r="7719" spans="2:17" ht="20.25" customHeight="1">
      <c r="B7719" s="10" t="str">
        <f t="shared" si="492"/>
        <v>دستكش ضد برش سبك776</v>
      </c>
      <c r="C7719" s="10" t="str">
        <f t="shared" si="493"/>
        <v>دستكش ضد برش سبك1403/10/26776</v>
      </c>
      <c r="D7719" s="10" t="str">
        <f>IFERROR(IF(تحویلی!$E$1="","",IF(NOSA!O7719=تحویلی!$E$1,تحویلی!$E$1&amp;COUNTIF(NOSA!$O$1:O7719,تحویلی!$E$1),"")),"")</f>
        <v/>
      </c>
      <c r="E7719" s="10" t="str">
        <f t="shared" si="494"/>
        <v>13232776</v>
      </c>
      <c r="F7719" s="10" t="str">
        <f>IFERROR(VLOOKUP(I7719,DATABASE!$N:$O,2,FALSE),"")</f>
        <v>دستكش ضد برش سبك</v>
      </c>
      <c r="G7719" s="233" t="s">
        <v>3698</v>
      </c>
      <c r="H7719" s="233">
        <v>13232</v>
      </c>
      <c r="I7719" s="233" t="s">
        <v>1442</v>
      </c>
      <c r="J7719" s="233" t="s">
        <v>22</v>
      </c>
      <c r="K7719" s="233">
        <v>1</v>
      </c>
      <c r="L7719" s="233" t="s">
        <v>3</v>
      </c>
      <c r="M7719" s="233" t="s">
        <v>9</v>
      </c>
      <c r="N7719" s="233" t="s">
        <v>1169</v>
      </c>
      <c r="O7719" s="236">
        <v>776</v>
      </c>
      <c r="P7719" s="233">
        <v>1</v>
      </c>
      <c r="Q7719" s="10">
        <f t="shared" si="491"/>
        <v>776</v>
      </c>
    </row>
    <row r="7720" spans="2:17" ht="20.25" customHeight="1">
      <c r="B7720" s="10" t="str">
        <f t="shared" si="492"/>
        <v>دستكش ضد برش سبك885</v>
      </c>
      <c r="C7720" s="10" t="str">
        <f t="shared" si="493"/>
        <v>دستكش ضد برش سبك1403/10/26885</v>
      </c>
      <c r="D7720" s="10" t="str">
        <f>IFERROR(IF(تحویلی!$E$1="","",IF(NOSA!O7720=تحویلی!$E$1,تحویلی!$E$1&amp;COUNTIF(NOSA!$O$1:O7720,تحویلی!$E$1),"")),"")</f>
        <v/>
      </c>
      <c r="E7720" s="10" t="str">
        <f t="shared" si="494"/>
        <v>13243885</v>
      </c>
      <c r="F7720" s="10" t="str">
        <f>IFERROR(VLOOKUP(I7720,DATABASE!$N:$O,2,FALSE),"")</f>
        <v>دستكش ضد برش سبك</v>
      </c>
      <c r="G7720" s="233" t="s">
        <v>3698</v>
      </c>
      <c r="H7720" s="233">
        <v>13243</v>
      </c>
      <c r="I7720" s="233" t="s">
        <v>1442</v>
      </c>
      <c r="J7720" s="233" t="s">
        <v>22</v>
      </c>
      <c r="K7720" s="233">
        <v>1</v>
      </c>
      <c r="L7720" s="233" t="s">
        <v>3</v>
      </c>
      <c r="M7720" s="233" t="s">
        <v>9</v>
      </c>
      <c r="N7720" s="233" t="s">
        <v>3387</v>
      </c>
      <c r="O7720" s="236">
        <v>885</v>
      </c>
      <c r="P7720" s="233">
        <v>1</v>
      </c>
      <c r="Q7720" s="10">
        <f t="shared" si="491"/>
        <v>885</v>
      </c>
    </row>
    <row r="7721" spans="2:17" ht="20.25" customHeight="1">
      <c r="B7721" s="10" t="str">
        <f t="shared" si="492"/>
        <v>دستكش ضد برش سبك723</v>
      </c>
      <c r="C7721" s="10" t="str">
        <f t="shared" si="493"/>
        <v>دستكش ضد برش سبك1403/10/26723</v>
      </c>
      <c r="D7721" s="10" t="str">
        <f>IFERROR(IF(تحویلی!$E$1="","",IF(NOSA!O7721=تحویلی!$E$1,تحویلی!$E$1&amp;COUNTIF(NOSA!$O$1:O7721,تحویلی!$E$1),"")),"")</f>
        <v/>
      </c>
      <c r="E7721" s="10" t="str">
        <f t="shared" si="494"/>
        <v>13244723</v>
      </c>
      <c r="F7721" s="10" t="str">
        <f>IFERROR(VLOOKUP(I7721,DATABASE!$N:$O,2,FALSE),"")</f>
        <v>دستكش ضد برش سبك</v>
      </c>
      <c r="G7721" s="233" t="s">
        <v>3698</v>
      </c>
      <c r="H7721" s="233">
        <v>13244</v>
      </c>
      <c r="I7721" s="233" t="s">
        <v>1442</v>
      </c>
      <c r="J7721" s="233" t="s">
        <v>22</v>
      </c>
      <c r="K7721" s="233">
        <v>1</v>
      </c>
      <c r="L7721" s="233" t="s">
        <v>3</v>
      </c>
      <c r="M7721" s="233" t="s">
        <v>9</v>
      </c>
      <c r="N7721" s="233" t="s">
        <v>4066</v>
      </c>
      <c r="O7721" s="236">
        <v>723</v>
      </c>
      <c r="P7721" s="233">
        <v>1</v>
      </c>
      <c r="Q7721" s="10">
        <f t="shared" si="491"/>
        <v>723</v>
      </c>
    </row>
    <row r="7722" spans="2:17" ht="20.25" customHeight="1">
      <c r="B7722" s="10" t="str">
        <f t="shared" si="492"/>
        <v>دستكش ضد برش سبك751</v>
      </c>
      <c r="C7722" s="10" t="str">
        <f t="shared" si="493"/>
        <v>دستكش ضد برش سبك1403/10/27751</v>
      </c>
      <c r="D7722" s="10" t="str">
        <f>IFERROR(IF(تحویلی!$E$1="","",IF(NOSA!O7722=تحویلی!$E$1,تحویلی!$E$1&amp;COUNTIF(NOSA!$O$1:O7722,تحویلی!$E$1),"")),"")</f>
        <v/>
      </c>
      <c r="E7722" s="10" t="str">
        <f t="shared" si="494"/>
        <v>13254751</v>
      </c>
      <c r="F7722" s="10" t="str">
        <f>IFERROR(VLOOKUP(I7722,DATABASE!$N:$O,2,FALSE),"")</f>
        <v>دستكش ضد برش سبك</v>
      </c>
      <c r="G7722" s="233" t="s">
        <v>3699</v>
      </c>
      <c r="H7722" s="233">
        <v>13254</v>
      </c>
      <c r="I7722" s="233" t="s">
        <v>1442</v>
      </c>
      <c r="J7722" s="233" t="s">
        <v>22</v>
      </c>
      <c r="K7722" s="233">
        <v>1</v>
      </c>
      <c r="L7722" s="233" t="s">
        <v>3</v>
      </c>
      <c r="M7722" s="233" t="s">
        <v>9</v>
      </c>
      <c r="N7722" s="233" t="s">
        <v>2709</v>
      </c>
      <c r="O7722" s="236">
        <v>751</v>
      </c>
      <c r="P7722" s="233">
        <v>1</v>
      </c>
      <c r="Q7722" s="10">
        <f t="shared" si="491"/>
        <v>751</v>
      </c>
    </row>
    <row r="7723" spans="2:17" ht="20.25" customHeight="1">
      <c r="B7723" s="10" t="str">
        <f t="shared" si="492"/>
        <v>دستكش ضد برش سبك941</v>
      </c>
      <c r="C7723" s="10" t="str">
        <f t="shared" si="493"/>
        <v>دستكش ضد برش سبك1403/10/27941</v>
      </c>
      <c r="D7723" s="10" t="str">
        <f>IFERROR(IF(تحویلی!$E$1="","",IF(NOSA!O7723=تحویلی!$E$1,تحویلی!$E$1&amp;COUNTIF(NOSA!$O$1:O7723,تحویلی!$E$1),"")),"")</f>
        <v/>
      </c>
      <c r="E7723" s="10" t="str">
        <f t="shared" si="494"/>
        <v>13255941</v>
      </c>
      <c r="F7723" s="10" t="str">
        <f>IFERROR(VLOOKUP(I7723,DATABASE!$N:$O,2,FALSE),"")</f>
        <v>دستكش ضد برش سبك</v>
      </c>
      <c r="G7723" s="233" t="s">
        <v>3699</v>
      </c>
      <c r="H7723" s="233">
        <v>13255</v>
      </c>
      <c r="I7723" s="233" t="s">
        <v>1442</v>
      </c>
      <c r="J7723" s="233" t="s">
        <v>22</v>
      </c>
      <c r="K7723" s="233">
        <v>1</v>
      </c>
      <c r="L7723" s="233" t="s">
        <v>3</v>
      </c>
      <c r="M7723" s="233" t="s">
        <v>47</v>
      </c>
      <c r="N7723" s="233" t="s">
        <v>2905</v>
      </c>
      <c r="O7723" s="236">
        <v>941</v>
      </c>
      <c r="P7723" s="233">
        <v>1</v>
      </c>
      <c r="Q7723" s="10">
        <f t="shared" ref="Q7723:Q7786" si="495">VALUE(O7723)</f>
        <v>941</v>
      </c>
    </row>
    <row r="7724" spans="2:17" ht="20.25" customHeight="1">
      <c r="B7724" s="10" t="str">
        <f t="shared" si="492"/>
        <v>دستكش ضد برش سبك866</v>
      </c>
      <c r="C7724" s="10" t="str">
        <f t="shared" si="493"/>
        <v>دستكش ضد برش سبك1403/10/27866</v>
      </c>
      <c r="D7724" s="10" t="str">
        <f>IFERROR(IF(تحویلی!$E$1="","",IF(NOSA!O7724=تحویلی!$E$1,تحویلی!$E$1&amp;COUNTIF(NOSA!$O$1:O7724,تحویلی!$E$1),"")),"")</f>
        <v/>
      </c>
      <c r="E7724" s="10" t="str">
        <f t="shared" si="494"/>
        <v>13261866</v>
      </c>
      <c r="F7724" s="10" t="str">
        <f>IFERROR(VLOOKUP(I7724,DATABASE!$N:$O,2,FALSE),"")</f>
        <v>دستكش ضد برش سبك</v>
      </c>
      <c r="G7724" s="233" t="s">
        <v>3699</v>
      </c>
      <c r="H7724" s="233">
        <v>13261</v>
      </c>
      <c r="I7724" s="233" t="s">
        <v>1442</v>
      </c>
      <c r="J7724" s="233" t="s">
        <v>22</v>
      </c>
      <c r="K7724" s="233">
        <v>1</v>
      </c>
      <c r="L7724" s="233" t="s">
        <v>3</v>
      </c>
      <c r="M7724" s="233" t="s">
        <v>47</v>
      </c>
      <c r="N7724" s="233" t="s">
        <v>3230</v>
      </c>
      <c r="O7724" s="236">
        <v>866</v>
      </c>
      <c r="P7724" s="233">
        <v>1</v>
      </c>
      <c r="Q7724" s="10">
        <f t="shared" si="495"/>
        <v>866</v>
      </c>
    </row>
    <row r="7725" spans="2:17" ht="20.25" customHeight="1">
      <c r="B7725" s="10" t="str">
        <f t="shared" si="492"/>
        <v>دستكش لاتكس865</v>
      </c>
      <c r="C7725" s="10" t="str">
        <f t="shared" si="493"/>
        <v>دستكش لاتكس1403/10/27865</v>
      </c>
      <c r="D7725" s="10" t="str">
        <f>IFERROR(IF(تحویلی!$E$1="","",IF(NOSA!O7725=تحویلی!$E$1,تحویلی!$E$1&amp;COUNTIF(NOSA!$O$1:O7725,تحویلی!$E$1),"")),"")</f>
        <v/>
      </c>
      <c r="E7725" s="10" t="str">
        <f t="shared" si="494"/>
        <v>13282865</v>
      </c>
      <c r="F7725" s="10" t="str">
        <f>IFERROR(VLOOKUP(I7725,DATABASE!$N:$O,2,FALSE),"")</f>
        <v>دستكش لاتكس</v>
      </c>
      <c r="G7725" s="233" t="s">
        <v>3699</v>
      </c>
      <c r="H7725" s="233">
        <v>13282</v>
      </c>
      <c r="I7725" s="233" t="s">
        <v>2328</v>
      </c>
      <c r="J7725" s="233" t="s">
        <v>564</v>
      </c>
      <c r="K7725" s="233">
        <v>50</v>
      </c>
      <c r="L7725" s="233" t="s">
        <v>3</v>
      </c>
      <c r="M7725" s="233" t="s">
        <v>1417</v>
      </c>
      <c r="N7725" s="233" t="s">
        <v>3236</v>
      </c>
      <c r="O7725" s="236">
        <v>865</v>
      </c>
      <c r="P7725" s="233">
        <v>0</v>
      </c>
      <c r="Q7725" s="10">
        <f t="shared" si="495"/>
        <v>865</v>
      </c>
    </row>
    <row r="7726" spans="2:17" ht="20.25" customHeight="1">
      <c r="B7726" s="10" t="str">
        <f t="shared" si="492"/>
        <v>لباس كار ديرسوز(شلوار) 772</v>
      </c>
      <c r="C7726" s="10" t="str">
        <f t="shared" si="493"/>
        <v>لباس كار ديرسوز(شلوار) 1403/10/27772</v>
      </c>
      <c r="D7726" s="10" t="str">
        <f>IFERROR(IF(تحویلی!$E$1="","",IF(NOSA!O7726=تحویلی!$E$1,تحویلی!$E$1&amp;COUNTIF(NOSA!$O$1:O7726,تحویلی!$E$1),"")),"")</f>
        <v/>
      </c>
      <c r="E7726" s="10" t="str">
        <f t="shared" si="494"/>
        <v>13290772</v>
      </c>
      <c r="F7726" s="10" t="str">
        <f>IFERROR(VLOOKUP(I7726,DATABASE!$N:$O,2,FALSE),"")</f>
        <v xml:space="preserve">لباس كار ديرسوز(شلوار) </v>
      </c>
      <c r="G7726" s="233" t="s">
        <v>3699</v>
      </c>
      <c r="H7726" s="233">
        <v>13290</v>
      </c>
      <c r="I7726" s="233" t="s">
        <v>2317</v>
      </c>
      <c r="J7726" s="233" t="s">
        <v>2825</v>
      </c>
      <c r="K7726" s="233">
        <v>1</v>
      </c>
      <c r="L7726" s="233" t="s">
        <v>8</v>
      </c>
      <c r="M7726" s="233" t="s">
        <v>43</v>
      </c>
      <c r="N7726" s="233" t="s">
        <v>4091</v>
      </c>
      <c r="O7726" s="236">
        <v>772</v>
      </c>
      <c r="P7726" s="233">
        <v>0</v>
      </c>
      <c r="Q7726" s="10">
        <f t="shared" si="495"/>
        <v>772</v>
      </c>
    </row>
    <row r="7727" spans="2:17" ht="20.25" customHeight="1">
      <c r="B7727" s="10" t="str">
        <f t="shared" si="492"/>
        <v>دستكش ضد برش سبك10006</v>
      </c>
      <c r="C7727" s="10" t="str">
        <f t="shared" si="493"/>
        <v>دستكش ضد برش سبك1403/10/2810006</v>
      </c>
      <c r="D7727" s="10" t="str">
        <f>IFERROR(IF(تحویلی!$E$1="","",IF(NOSA!O7727=تحویلی!$E$1,تحویلی!$E$1&amp;COUNTIF(NOSA!$O$1:O7727,تحویلی!$E$1),"")),"")</f>
        <v/>
      </c>
      <c r="E7727" s="10" t="str">
        <f t="shared" si="494"/>
        <v>1330510006</v>
      </c>
      <c r="F7727" s="10" t="str">
        <f>IFERROR(VLOOKUP(I7727,DATABASE!$N:$O,2,FALSE),"")</f>
        <v>دستكش ضد برش سبك</v>
      </c>
      <c r="G7727" s="3" t="s">
        <v>3700</v>
      </c>
      <c r="H7727" s="4">
        <v>13305</v>
      </c>
      <c r="I7727" s="3" t="s">
        <v>1442</v>
      </c>
      <c r="J7727" s="3" t="s">
        <v>22</v>
      </c>
      <c r="K7727" s="5">
        <v>1</v>
      </c>
      <c r="L7727" s="3" t="s">
        <v>3</v>
      </c>
      <c r="M7727" s="3" t="s">
        <v>9</v>
      </c>
      <c r="N7727" s="3" t="s">
        <v>4050</v>
      </c>
      <c r="O7727" s="1">
        <v>10006</v>
      </c>
      <c r="P7727" s="4">
        <v>1</v>
      </c>
      <c r="Q7727" s="10">
        <f t="shared" si="495"/>
        <v>10006</v>
      </c>
    </row>
    <row r="7728" spans="2:17" ht="20.25" customHeight="1">
      <c r="B7728" s="10" t="str">
        <f t="shared" si="492"/>
        <v>930</v>
      </c>
      <c r="C7728" s="10" t="str">
        <f t="shared" si="493"/>
        <v>1403/10/28930</v>
      </c>
      <c r="D7728" s="10" t="str">
        <f>IFERROR(IF(تحویلی!$E$1="","",IF(NOSA!O7728=تحویلی!$E$1,تحویلی!$E$1&amp;COUNTIF(NOSA!$O$1:O7728,تحویلی!$E$1),"")),"")</f>
        <v/>
      </c>
      <c r="E7728" s="10" t="str">
        <f t="shared" si="494"/>
        <v>13310930</v>
      </c>
      <c r="F7728" s="10" t="str">
        <f>IFERROR(VLOOKUP(I7728,DATABASE!$N:$O,2,FALSE),"")</f>
        <v/>
      </c>
      <c r="G7728" s="3" t="s">
        <v>3700</v>
      </c>
      <c r="H7728" s="4">
        <v>13310</v>
      </c>
      <c r="I7728" s="3" t="s">
        <v>3559</v>
      </c>
      <c r="J7728" s="3" t="s">
        <v>3560</v>
      </c>
      <c r="K7728" s="5">
        <v>1</v>
      </c>
      <c r="L7728" s="3" t="s">
        <v>8</v>
      </c>
      <c r="M7728" s="3" t="s">
        <v>19</v>
      </c>
      <c r="N7728" s="3" t="s">
        <v>4034</v>
      </c>
      <c r="O7728" s="1">
        <v>930</v>
      </c>
      <c r="P7728" s="4">
        <v>0</v>
      </c>
      <c r="Q7728" s="10">
        <f t="shared" si="495"/>
        <v>930</v>
      </c>
    </row>
    <row r="7729" spans="2:17" ht="20.25" customHeight="1">
      <c r="B7729" s="10" t="str">
        <f t="shared" si="492"/>
        <v>لباس كار ديرسوز(بلوز) 673</v>
      </c>
      <c r="C7729" s="10" t="str">
        <f t="shared" si="493"/>
        <v>لباس كار ديرسوز(بلوز) 1403/10/28673</v>
      </c>
      <c r="D7729" s="10" t="str">
        <f>IFERROR(IF(تحویلی!$E$1="","",IF(NOSA!O7729=تحویلی!$E$1,تحویلی!$E$1&amp;COUNTIF(NOSA!$O$1:O7729,تحویلی!$E$1),"")),"")</f>
        <v/>
      </c>
      <c r="E7729" s="10" t="str">
        <f t="shared" si="494"/>
        <v>13313673</v>
      </c>
      <c r="F7729" s="10" t="str">
        <f>IFERROR(VLOOKUP(I7729,DATABASE!$N:$O,2,FALSE),"")</f>
        <v xml:space="preserve">لباس كار ديرسوز(بلوز) </v>
      </c>
      <c r="G7729" s="3" t="s">
        <v>3700</v>
      </c>
      <c r="H7729" s="4">
        <v>13313</v>
      </c>
      <c r="I7729" s="3" t="s">
        <v>2316</v>
      </c>
      <c r="J7729" s="3" t="s">
        <v>2780</v>
      </c>
      <c r="K7729" s="5">
        <v>1</v>
      </c>
      <c r="L7729" s="3" t="s">
        <v>8</v>
      </c>
      <c r="M7729" s="3" t="s">
        <v>47</v>
      </c>
      <c r="N7729" s="3" t="s">
        <v>1324</v>
      </c>
      <c r="O7729" s="1">
        <v>673</v>
      </c>
      <c r="P7729" s="4">
        <v>1</v>
      </c>
      <c r="Q7729" s="10">
        <f t="shared" si="495"/>
        <v>673</v>
      </c>
    </row>
    <row r="7730" spans="2:17" ht="20.25" customHeight="1">
      <c r="B7730" s="10" t="str">
        <f t="shared" si="492"/>
        <v>لباس كار يكبار مصرف673</v>
      </c>
      <c r="C7730" s="10" t="str">
        <f t="shared" si="493"/>
        <v>لباس كار يكبار مصرف1403/10/28673</v>
      </c>
      <c r="D7730" s="10" t="str">
        <f>IFERROR(IF(تحویلی!$E$1="","",IF(NOSA!O7730=تحویلی!$E$1,تحویلی!$E$1&amp;COUNTIF(NOSA!$O$1:O7730,تحویلی!$E$1),"")),"")</f>
        <v/>
      </c>
      <c r="E7730" s="10" t="str">
        <f t="shared" si="494"/>
        <v>13313673</v>
      </c>
      <c r="F7730" s="10" t="str">
        <f>IFERROR(VLOOKUP(I7730,DATABASE!$N:$O,2,FALSE),"")</f>
        <v>لباس كار يكبار مصرف</v>
      </c>
      <c r="G7730" s="3" t="s">
        <v>3700</v>
      </c>
      <c r="H7730" s="4">
        <v>13313</v>
      </c>
      <c r="I7730" s="3" t="s">
        <v>2319</v>
      </c>
      <c r="J7730" s="3" t="s">
        <v>2790</v>
      </c>
      <c r="K7730" s="5">
        <v>1</v>
      </c>
      <c r="L7730" s="3" t="s">
        <v>8</v>
      </c>
      <c r="M7730" s="3" t="s">
        <v>47</v>
      </c>
      <c r="N7730" s="3" t="s">
        <v>1324</v>
      </c>
      <c r="O7730" s="1">
        <v>673</v>
      </c>
      <c r="P7730" s="4">
        <v>1</v>
      </c>
      <c r="Q7730" s="10">
        <f t="shared" si="495"/>
        <v>673</v>
      </c>
    </row>
    <row r="7731" spans="2:17" ht="20.25" customHeight="1">
      <c r="B7731" s="10" t="str">
        <f t="shared" si="492"/>
        <v>دستكش ضد برش سبك10005</v>
      </c>
      <c r="C7731" s="10" t="str">
        <f t="shared" si="493"/>
        <v>دستكش ضد برش سبك1403/10/2810005</v>
      </c>
      <c r="D7731" s="10" t="str">
        <f>IFERROR(IF(تحویلی!$E$1="","",IF(NOSA!O7731=تحویلی!$E$1,تحویلی!$E$1&amp;COUNTIF(NOSA!$O$1:O7731,تحویلی!$E$1),"")),"")</f>
        <v/>
      </c>
      <c r="E7731" s="10" t="str">
        <f t="shared" si="494"/>
        <v>1331610005</v>
      </c>
      <c r="F7731" s="10" t="str">
        <f>IFERROR(VLOOKUP(I7731,DATABASE!$N:$O,2,FALSE),"")</f>
        <v>دستكش ضد برش سبك</v>
      </c>
      <c r="G7731" s="3" t="s">
        <v>3700</v>
      </c>
      <c r="H7731" s="4">
        <v>13316</v>
      </c>
      <c r="I7731" s="3" t="s">
        <v>1442</v>
      </c>
      <c r="J7731" s="3" t="s">
        <v>22</v>
      </c>
      <c r="K7731" s="5">
        <v>1</v>
      </c>
      <c r="L7731" s="3" t="s">
        <v>3</v>
      </c>
      <c r="M7731" s="3" t="s">
        <v>9</v>
      </c>
      <c r="N7731" s="3" t="s">
        <v>4083</v>
      </c>
      <c r="O7731" s="1">
        <v>10005</v>
      </c>
      <c r="P7731" s="4">
        <v>1</v>
      </c>
      <c r="Q7731" s="10">
        <f t="shared" si="495"/>
        <v>10005</v>
      </c>
    </row>
    <row r="7732" spans="2:17" ht="20.25" customHeight="1">
      <c r="B7732" s="10" t="str">
        <f t="shared" si="492"/>
        <v>دستكش كف مواد سبك949</v>
      </c>
      <c r="C7732" s="10" t="str">
        <f t="shared" si="493"/>
        <v>دستكش كف مواد سبك1403/10/29949</v>
      </c>
      <c r="D7732" s="10" t="str">
        <f>IFERROR(IF(تحویلی!$E$1="","",IF(NOSA!O7732=تحویلی!$E$1,تحویلی!$E$1&amp;COUNTIF(NOSA!$O$1:O7732,تحویلی!$E$1),"")),"")</f>
        <v/>
      </c>
      <c r="E7732" s="10" t="str">
        <f t="shared" si="494"/>
        <v>13326949</v>
      </c>
      <c r="F7732" s="10" t="str">
        <f>IFERROR(VLOOKUP(I7732,DATABASE!$N:$O,2,FALSE),"")</f>
        <v>دستكش كف مواد سبك</v>
      </c>
      <c r="G7732" s="3" t="s">
        <v>3701</v>
      </c>
      <c r="H7732" s="4">
        <v>13326</v>
      </c>
      <c r="I7732" s="3" t="s">
        <v>1456</v>
      </c>
      <c r="J7732" s="3" t="s">
        <v>2</v>
      </c>
      <c r="K7732" s="5">
        <v>1</v>
      </c>
      <c r="L7732" s="3" t="s">
        <v>3</v>
      </c>
      <c r="M7732" s="3" t="s">
        <v>47</v>
      </c>
      <c r="N7732" s="3" t="s">
        <v>4093</v>
      </c>
      <c r="O7732" s="1">
        <v>949</v>
      </c>
      <c r="P7732" s="4">
        <v>1</v>
      </c>
      <c r="Q7732" s="10">
        <f t="shared" si="495"/>
        <v>949</v>
      </c>
    </row>
    <row r="7733" spans="2:17" ht="20.25" customHeight="1">
      <c r="B7733" s="10" t="str">
        <f t="shared" si="492"/>
        <v>دستكش ضد برش سبك862</v>
      </c>
      <c r="C7733" s="10" t="str">
        <f t="shared" si="493"/>
        <v>دستكش ضد برش سبك1403/10/29862</v>
      </c>
      <c r="D7733" s="10" t="str">
        <f>IFERROR(IF(تحویلی!$E$1="","",IF(NOSA!O7733=تحویلی!$E$1,تحویلی!$E$1&amp;COUNTIF(NOSA!$O$1:O7733,تحویلی!$E$1),"")),"")</f>
        <v/>
      </c>
      <c r="E7733" s="10" t="str">
        <f t="shared" si="494"/>
        <v>13327862</v>
      </c>
      <c r="F7733" s="10" t="str">
        <f>IFERROR(VLOOKUP(I7733,DATABASE!$N:$O,2,FALSE),"")</f>
        <v>دستكش ضد برش سبك</v>
      </c>
      <c r="G7733" s="3" t="s">
        <v>3701</v>
      </c>
      <c r="H7733" s="4">
        <v>13327</v>
      </c>
      <c r="I7733" s="3" t="s">
        <v>1442</v>
      </c>
      <c r="J7733" s="3" t="s">
        <v>22</v>
      </c>
      <c r="K7733" s="5">
        <v>1</v>
      </c>
      <c r="L7733" s="3" t="s">
        <v>3</v>
      </c>
      <c r="M7733" s="3" t="s">
        <v>47</v>
      </c>
      <c r="N7733" s="3" t="s">
        <v>2892</v>
      </c>
      <c r="O7733" s="1">
        <v>862</v>
      </c>
      <c r="P7733" s="4">
        <v>1</v>
      </c>
      <c r="Q7733" s="10">
        <f t="shared" si="495"/>
        <v>862</v>
      </c>
    </row>
    <row r="7734" spans="2:17" ht="20.25" customHeight="1">
      <c r="B7734" s="10" t="str">
        <f t="shared" si="492"/>
        <v>لباس كار ديرسوز(بلوز و شلوار)475</v>
      </c>
      <c r="C7734" s="10" t="str">
        <f t="shared" si="493"/>
        <v>لباس كار ديرسوز(بلوز و شلوار)1403/10/29475</v>
      </c>
      <c r="D7734" s="10" t="str">
        <f>IFERROR(IF(تحویلی!$E$1="","",IF(NOSA!O7734=تحویلی!$E$1,تحویلی!$E$1&amp;COUNTIF(NOSA!$O$1:O7734,تحویلی!$E$1),"")),"")</f>
        <v/>
      </c>
      <c r="E7734" s="10" t="str">
        <f t="shared" si="494"/>
        <v>13338475</v>
      </c>
      <c r="F7734" s="10" t="str">
        <f>IFERROR(VLOOKUP(I7734,DATABASE!$N:$O,2,FALSE),"")</f>
        <v>لباس كار ديرسوز(بلوز و شلوار)</v>
      </c>
      <c r="G7734" s="3" t="s">
        <v>3701</v>
      </c>
      <c r="H7734" s="4">
        <v>13338</v>
      </c>
      <c r="I7734" s="3" t="s">
        <v>1619</v>
      </c>
      <c r="J7734" s="3" t="s">
        <v>1620</v>
      </c>
      <c r="K7734" s="5">
        <v>1</v>
      </c>
      <c r="L7734" s="3" t="s">
        <v>28</v>
      </c>
      <c r="M7734" s="3" t="s">
        <v>4</v>
      </c>
      <c r="N7734" s="3" t="s">
        <v>731</v>
      </c>
      <c r="O7734" s="1">
        <v>475</v>
      </c>
      <c r="P7734" s="4">
        <v>1</v>
      </c>
      <c r="Q7734" s="10">
        <f t="shared" si="495"/>
        <v>475</v>
      </c>
    </row>
    <row r="7735" spans="2:17" ht="20.25" customHeight="1">
      <c r="B7735" s="10" t="str">
        <f t="shared" si="492"/>
        <v>نقاب تيره محافظ صورت معمولي573</v>
      </c>
      <c r="C7735" s="10" t="str">
        <f t="shared" si="493"/>
        <v>نقاب تيره محافظ صورت معمولي1403/10/29573</v>
      </c>
      <c r="D7735" s="10" t="str">
        <f>IFERROR(IF(تحویلی!$E$1="","",IF(NOSA!O7735=تحویلی!$E$1,تحویلی!$E$1&amp;COUNTIF(NOSA!$O$1:O7735,تحویلی!$E$1),"")),"")</f>
        <v/>
      </c>
      <c r="E7735" s="10" t="str">
        <f t="shared" si="494"/>
        <v>13340573</v>
      </c>
      <c r="F7735" s="10" t="str">
        <f>IFERROR(VLOOKUP(I7735,DATABASE!$N:$O,2,FALSE),"")</f>
        <v>نقاب تيره محافظ صورت معمولي</v>
      </c>
      <c r="G7735" s="3" t="s">
        <v>3701</v>
      </c>
      <c r="H7735" s="4">
        <v>13340</v>
      </c>
      <c r="I7735" s="3" t="s">
        <v>1557</v>
      </c>
      <c r="J7735" s="3" t="s">
        <v>115</v>
      </c>
      <c r="K7735" s="5">
        <v>1</v>
      </c>
      <c r="L7735" s="3" t="s">
        <v>8</v>
      </c>
      <c r="M7735" s="3" t="s">
        <v>19</v>
      </c>
      <c r="N7735" s="3" t="s">
        <v>104</v>
      </c>
      <c r="O7735" s="1">
        <v>573</v>
      </c>
      <c r="P7735" s="4">
        <v>1</v>
      </c>
      <c r="Q7735" s="10">
        <f t="shared" si="495"/>
        <v>573</v>
      </c>
    </row>
    <row r="7736" spans="2:17" ht="20.25" customHeight="1">
      <c r="B7736" s="10" t="str">
        <f t="shared" si="492"/>
        <v>859</v>
      </c>
      <c r="C7736" s="10" t="str">
        <f t="shared" si="493"/>
        <v>1403/10/29859</v>
      </c>
      <c r="D7736" s="10" t="str">
        <f>IFERROR(IF(تحویلی!$E$1="","",IF(NOSA!O7736=تحویلی!$E$1,تحویلی!$E$1&amp;COUNTIF(NOSA!$O$1:O7736,تحویلی!$E$1),"")),"")</f>
        <v/>
      </c>
      <c r="E7736" s="10" t="str">
        <f t="shared" si="494"/>
        <v>13341859</v>
      </c>
      <c r="F7736" s="10" t="str">
        <f>IFERROR(VLOOKUP(I7736,DATABASE!$N:$O,2,FALSE),"")</f>
        <v/>
      </c>
      <c r="G7736" s="3" t="s">
        <v>3701</v>
      </c>
      <c r="H7736" s="4">
        <v>13341</v>
      </c>
      <c r="I7736" s="3" t="s">
        <v>2758</v>
      </c>
      <c r="J7736" s="3" t="s">
        <v>2759</v>
      </c>
      <c r="K7736" s="5">
        <v>1</v>
      </c>
      <c r="L7736" s="3" t="s">
        <v>8</v>
      </c>
      <c r="M7736" s="3" t="s">
        <v>102</v>
      </c>
      <c r="N7736" s="3" t="s">
        <v>163</v>
      </c>
      <c r="O7736" s="1">
        <v>859</v>
      </c>
      <c r="P7736" s="4">
        <v>0</v>
      </c>
      <c r="Q7736" s="10">
        <f t="shared" si="495"/>
        <v>859</v>
      </c>
    </row>
    <row r="7737" spans="2:17" ht="20.25" customHeight="1">
      <c r="B7737" s="10" t="str">
        <f t="shared" si="492"/>
        <v>لباس كار ديرسوز(بلوز) 286</v>
      </c>
      <c r="C7737" s="10" t="str">
        <f t="shared" si="493"/>
        <v>لباس كار ديرسوز(بلوز) 1403/10/29286</v>
      </c>
      <c r="D7737" s="10" t="str">
        <f>IFERROR(IF(تحویلی!$E$1="","",IF(NOSA!O7737=تحویلی!$E$1,تحویلی!$E$1&amp;COUNTIF(NOSA!$O$1:O7737,تحویلی!$E$1),"")),"")</f>
        <v/>
      </c>
      <c r="E7737" s="10" t="str">
        <f t="shared" si="494"/>
        <v>13346286</v>
      </c>
      <c r="F7737" s="10" t="str">
        <f>IFERROR(VLOOKUP(I7737,DATABASE!$N:$O,2,FALSE),"")</f>
        <v xml:space="preserve">لباس كار ديرسوز(بلوز) </v>
      </c>
      <c r="G7737" s="3" t="s">
        <v>3701</v>
      </c>
      <c r="H7737" s="4">
        <v>13346</v>
      </c>
      <c r="I7737" s="3" t="s">
        <v>1703</v>
      </c>
      <c r="J7737" s="3" t="s">
        <v>1704</v>
      </c>
      <c r="K7737" s="5">
        <v>1</v>
      </c>
      <c r="L7737" s="3" t="s">
        <v>8</v>
      </c>
      <c r="M7737" s="3" t="s">
        <v>40</v>
      </c>
      <c r="N7737" s="3" t="s">
        <v>804</v>
      </c>
      <c r="O7737" s="1">
        <v>286</v>
      </c>
      <c r="P7737" s="4">
        <v>0</v>
      </c>
      <c r="Q7737" s="10">
        <f t="shared" si="495"/>
        <v>286</v>
      </c>
    </row>
    <row r="7738" spans="2:17" ht="20.25" customHeight="1">
      <c r="B7738" s="10" t="str">
        <f t="shared" si="492"/>
        <v>لباس كار ديرسوز(بلوز) 837</v>
      </c>
      <c r="C7738" s="10" t="str">
        <f t="shared" si="493"/>
        <v>لباس كار ديرسوز(بلوز) 1403/10/29837</v>
      </c>
      <c r="D7738" s="10" t="str">
        <f>IFERROR(IF(تحویلی!$E$1="","",IF(NOSA!O7738=تحویلی!$E$1,تحویلی!$E$1&amp;COUNTIF(NOSA!$O$1:O7738,تحویلی!$E$1),"")),"")</f>
        <v/>
      </c>
      <c r="E7738" s="10" t="str">
        <f t="shared" si="494"/>
        <v>13346837</v>
      </c>
      <c r="F7738" s="10" t="str">
        <f>IFERROR(VLOOKUP(I7738,DATABASE!$N:$O,2,FALSE),"")</f>
        <v xml:space="preserve">لباس كار ديرسوز(بلوز) </v>
      </c>
      <c r="G7738" s="3" t="s">
        <v>3701</v>
      </c>
      <c r="H7738" s="4">
        <v>13346</v>
      </c>
      <c r="I7738" s="3" t="s">
        <v>1703</v>
      </c>
      <c r="J7738" s="3" t="s">
        <v>1704</v>
      </c>
      <c r="K7738" s="5">
        <v>1</v>
      </c>
      <c r="L7738" s="3" t="s">
        <v>8</v>
      </c>
      <c r="M7738" s="3" t="s">
        <v>40</v>
      </c>
      <c r="N7738" s="3" t="s">
        <v>2818</v>
      </c>
      <c r="O7738" s="1">
        <v>837</v>
      </c>
      <c r="P7738" s="4">
        <v>0</v>
      </c>
      <c r="Q7738" s="10">
        <f t="shared" si="495"/>
        <v>837</v>
      </c>
    </row>
    <row r="7739" spans="2:17" ht="20.25" customHeight="1">
      <c r="B7739" s="10" t="str">
        <f t="shared" si="492"/>
        <v>رابط فنري نقاب كلاه ايمني773</v>
      </c>
      <c r="C7739" s="10" t="str">
        <f t="shared" si="493"/>
        <v>رابط فنري نقاب كلاه ايمني1403/10/29773</v>
      </c>
      <c r="D7739" s="10" t="str">
        <f>IFERROR(IF(تحویلی!$E$1="","",IF(NOSA!O7739=تحویلی!$E$1,تحویلی!$E$1&amp;COUNTIF(NOSA!$O$1:O7739,تحویلی!$E$1),"")),"")</f>
        <v/>
      </c>
      <c r="E7739" s="10" t="str">
        <f t="shared" si="494"/>
        <v>13348773</v>
      </c>
      <c r="F7739" s="10" t="str">
        <f>IFERROR(VLOOKUP(I7739,DATABASE!$N:$O,2,FALSE),"")</f>
        <v>رابط فنري نقاب كلاه ايمني</v>
      </c>
      <c r="G7739" s="3" t="s">
        <v>3701</v>
      </c>
      <c r="H7739" s="4">
        <v>13348</v>
      </c>
      <c r="I7739" s="3" t="s">
        <v>1454</v>
      </c>
      <c r="J7739" s="3" t="s">
        <v>135</v>
      </c>
      <c r="K7739" s="5">
        <v>1</v>
      </c>
      <c r="L7739" s="3" t="s">
        <v>8</v>
      </c>
      <c r="M7739" s="3" t="s">
        <v>4</v>
      </c>
      <c r="N7739" s="3" t="s">
        <v>1148</v>
      </c>
      <c r="O7739" s="1">
        <v>773</v>
      </c>
      <c r="P7739" s="4">
        <v>1</v>
      </c>
      <c r="Q7739" s="10">
        <f t="shared" si="495"/>
        <v>773</v>
      </c>
    </row>
    <row r="7740" spans="2:17" ht="20.25" customHeight="1">
      <c r="B7740" s="10" t="str">
        <f t="shared" si="492"/>
        <v>نقاب تيره محافظ صورت معمولي773</v>
      </c>
      <c r="C7740" s="10" t="str">
        <f t="shared" si="493"/>
        <v>نقاب تيره محافظ صورت معمولي1403/10/29773</v>
      </c>
      <c r="D7740" s="10" t="str">
        <f>IFERROR(IF(تحویلی!$E$1="","",IF(NOSA!O7740=تحویلی!$E$1,تحویلی!$E$1&amp;COUNTIF(NOSA!$O$1:O7740,تحویلی!$E$1),"")),"")</f>
        <v/>
      </c>
      <c r="E7740" s="10" t="str">
        <f t="shared" si="494"/>
        <v>13348773</v>
      </c>
      <c r="F7740" s="10" t="str">
        <f>IFERROR(VLOOKUP(I7740,DATABASE!$N:$O,2,FALSE),"")</f>
        <v>نقاب تيره محافظ صورت معمولي</v>
      </c>
      <c r="G7740" s="3" t="s">
        <v>3701</v>
      </c>
      <c r="H7740" s="4">
        <v>13348</v>
      </c>
      <c r="I7740" s="3" t="s">
        <v>1557</v>
      </c>
      <c r="J7740" s="3" t="s">
        <v>115</v>
      </c>
      <c r="K7740" s="5">
        <v>1</v>
      </c>
      <c r="L7740" s="3" t="s">
        <v>8</v>
      </c>
      <c r="M7740" s="3" t="s">
        <v>4</v>
      </c>
      <c r="N7740" s="3" t="s">
        <v>1148</v>
      </c>
      <c r="O7740" s="1">
        <v>773</v>
      </c>
      <c r="P7740" s="4">
        <v>1</v>
      </c>
      <c r="Q7740" s="10">
        <f t="shared" si="495"/>
        <v>773</v>
      </c>
    </row>
    <row r="7741" spans="2:17" ht="20.25" customHeight="1">
      <c r="B7741" s="10" t="str">
        <f t="shared" si="492"/>
        <v>لباس زير زمستاني- بلوز و شلوار336</v>
      </c>
      <c r="C7741" s="10" t="str">
        <f t="shared" si="493"/>
        <v>لباس زير زمستاني- بلوز و شلوار1403/10/29336</v>
      </c>
      <c r="D7741" s="10" t="str">
        <f>IFERROR(IF(تحویلی!$E$1="","",IF(NOSA!O7741=تحویلی!$E$1,تحویلی!$E$1&amp;COUNTIF(NOSA!$O$1:O7741,تحویلی!$E$1),"")),"")</f>
        <v/>
      </c>
      <c r="E7741" s="10" t="str">
        <f t="shared" si="494"/>
        <v>13358336</v>
      </c>
      <c r="F7741" s="10" t="str">
        <f>IFERROR(VLOOKUP(I7741,DATABASE!$N:$O,2,FALSE),"")</f>
        <v>لباس زير زمستاني- بلوز و شلوار</v>
      </c>
      <c r="G7741" s="3" t="s">
        <v>3701</v>
      </c>
      <c r="H7741" s="4">
        <v>13358</v>
      </c>
      <c r="I7741" s="3" t="s">
        <v>2361</v>
      </c>
      <c r="J7741" s="3" t="s">
        <v>2826</v>
      </c>
      <c r="K7741" s="5">
        <v>1</v>
      </c>
      <c r="L7741" s="3" t="s">
        <v>28</v>
      </c>
      <c r="M7741" s="3" t="s">
        <v>202</v>
      </c>
      <c r="N7741" s="3" t="s">
        <v>1395</v>
      </c>
      <c r="O7741" s="1">
        <v>336</v>
      </c>
      <c r="P7741" s="4">
        <v>0</v>
      </c>
      <c r="Q7741" s="10">
        <f t="shared" si="495"/>
        <v>336</v>
      </c>
    </row>
    <row r="7742" spans="2:17" ht="20.25" customHeight="1">
      <c r="B7742" s="10" t="str">
        <f t="shared" si="492"/>
        <v>لباس كار ديرسوز(بلوز و شلوار)10006</v>
      </c>
      <c r="C7742" s="10" t="str">
        <f t="shared" si="493"/>
        <v>لباس كار ديرسوز(بلوز و شلوار)1403/10/2910006</v>
      </c>
      <c r="D7742" s="10" t="str">
        <f>IFERROR(IF(تحویلی!$E$1="","",IF(NOSA!O7742=تحویلی!$E$1,تحویلی!$E$1&amp;COUNTIF(NOSA!$O$1:O7742,تحویلی!$E$1),"")),"")</f>
        <v/>
      </c>
      <c r="E7742" s="10" t="str">
        <f t="shared" si="494"/>
        <v>1336410006</v>
      </c>
      <c r="F7742" s="10" t="str">
        <f>IFERROR(VLOOKUP(I7742,DATABASE!$N:$O,2,FALSE),"")</f>
        <v>لباس كار ديرسوز(بلوز و شلوار)</v>
      </c>
      <c r="G7742" s="3" t="s">
        <v>3701</v>
      </c>
      <c r="H7742" s="4">
        <v>13364</v>
      </c>
      <c r="I7742" s="3" t="s">
        <v>1478</v>
      </c>
      <c r="J7742" s="3" t="s">
        <v>1711</v>
      </c>
      <c r="K7742" s="5">
        <v>1</v>
      </c>
      <c r="L7742" s="3" t="s">
        <v>28</v>
      </c>
      <c r="M7742" s="3" t="s">
        <v>9</v>
      </c>
      <c r="N7742" s="3" t="s">
        <v>4050</v>
      </c>
      <c r="O7742" s="1">
        <v>10006</v>
      </c>
      <c r="P7742" s="4">
        <v>1</v>
      </c>
      <c r="Q7742" s="10">
        <f t="shared" si="495"/>
        <v>10006</v>
      </c>
    </row>
    <row r="7743" spans="2:17" ht="20.25" customHeight="1">
      <c r="B7743" s="10" t="str">
        <f t="shared" si="492"/>
        <v>لباس كار ديرسوز(شلوار) 10005</v>
      </c>
      <c r="C7743" s="10" t="str">
        <f t="shared" si="493"/>
        <v>لباس كار ديرسوز(شلوار) 1403/10/2910005</v>
      </c>
      <c r="D7743" s="10" t="str">
        <f>IFERROR(IF(تحویلی!$E$1="","",IF(NOSA!O7743=تحویلی!$E$1,تحویلی!$E$1&amp;COUNTIF(NOSA!$O$1:O7743,تحویلی!$E$1),"")),"")</f>
        <v/>
      </c>
      <c r="E7743" s="10" t="str">
        <f t="shared" si="494"/>
        <v>1336410005</v>
      </c>
      <c r="F7743" s="10" t="str">
        <f>IFERROR(VLOOKUP(I7743,DATABASE!$N:$O,2,FALSE),"")</f>
        <v xml:space="preserve">لباس كار ديرسوز(شلوار) </v>
      </c>
      <c r="G7743" s="3" t="s">
        <v>3701</v>
      </c>
      <c r="H7743" s="4">
        <v>13364</v>
      </c>
      <c r="I7743" s="3" t="s">
        <v>2318</v>
      </c>
      <c r="J7743" s="3" t="s">
        <v>2831</v>
      </c>
      <c r="K7743" s="5">
        <v>1</v>
      </c>
      <c r="L7743" s="3" t="s">
        <v>8</v>
      </c>
      <c r="M7743" s="3" t="s">
        <v>9</v>
      </c>
      <c r="N7743" s="3" t="s">
        <v>4094</v>
      </c>
      <c r="O7743" s="1">
        <v>10005</v>
      </c>
      <c r="P7743" s="4">
        <v>1</v>
      </c>
      <c r="Q7743" s="10">
        <f t="shared" si="495"/>
        <v>10005</v>
      </c>
    </row>
    <row r="7744" spans="2:17" ht="20.25" customHeight="1">
      <c r="B7744" s="10" t="str">
        <f t="shared" si="492"/>
        <v>لباس كار ديرسوز(بلوز و شلوار)208</v>
      </c>
      <c r="C7744" s="10" t="str">
        <f t="shared" si="493"/>
        <v>لباس كار ديرسوز(بلوز و شلوار)1403/10/29208</v>
      </c>
      <c r="D7744" s="10" t="str">
        <f>IFERROR(IF(تحویلی!$E$1="","",IF(NOSA!O7744=تحویلی!$E$1,تحویلی!$E$1&amp;COUNTIF(NOSA!$O$1:O7744,تحویلی!$E$1),"")),"")</f>
        <v/>
      </c>
      <c r="E7744" s="10" t="str">
        <f t="shared" si="494"/>
        <v>13370208</v>
      </c>
      <c r="F7744" s="10" t="str">
        <f>IFERROR(VLOOKUP(I7744,DATABASE!$N:$O,2,FALSE),"")</f>
        <v>لباس كار ديرسوز(بلوز و شلوار)</v>
      </c>
      <c r="G7744" s="3" t="s">
        <v>3701</v>
      </c>
      <c r="H7744" s="4">
        <v>13370</v>
      </c>
      <c r="I7744" s="3" t="s">
        <v>1619</v>
      </c>
      <c r="J7744" s="3" t="s">
        <v>1620</v>
      </c>
      <c r="K7744" s="5">
        <v>1</v>
      </c>
      <c r="L7744" s="3" t="s">
        <v>28</v>
      </c>
      <c r="M7744" s="3" t="s">
        <v>19</v>
      </c>
      <c r="N7744" s="3" t="s">
        <v>348</v>
      </c>
      <c r="O7744" s="1">
        <v>208</v>
      </c>
      <c r="P7744" s="4">
        <v>1</v>
      </c>
      <c r="Q7744" s="10">
        <f t="shared" si="495"/>
        <v>208</v>
      </c>
    </row>
    <row r="7745" spans="2:17" ht="20.25" customHeight="1">
      <c r="B7745" s="10" t="str">
        <f t="shared" si="492"/>
        <v>چكمه ايمني نسوز208</v>
      </c>
      <c r="C7745" s="10" t="str">
        <f t="shared" si="493"/>
        <v>چكمه ايمني نسوز1403/10/29208</v>
      </c>
      <c r="D7745" s="10" t="str">
        <f>IFERROR(IF(تحویلی!$E$1="","",IF(NOSA!O7745=تحویلی!$E$1,تحویلی!$E$1&amp;COUNTIF(NOSA!$O$1:O7745,تحویلی!$E$1),"")),"")</f>
        <v/>
      </c>
      <c r="E7745" s="10" t="str">
        <f t="shared" si="494"/>
        <v>13370208</v>
      </c>
      <c r="F7745" s="10" t="str">
        <f>IFERROR(VLOOKUP(I7745,DATABASE!$N:$O,2,FALSE),"")</f>
        <v>چكمه ايمني نسوز</v>
      </c>
      <c r="G7745" s="3" t="s">
        <v>3701</v>
      </c>
      <c r="H7745" s="4">
        <v>13370</v>
      </c>
      <c r="I7745" s="3" t="s">
        <v>1749</v>
      </c>
      <c r="J7745" s="3" t="s">
        <v>1750</v>
      </c>
      <c r="K7745" s="5">
        <v>1</v>
      </c>
      <c r="L7745" s="3" t="s">
        <v>3</v>
      </c>
      <c r="M7745" s="3" t="s">
        <v>19</v>
      </c>
      <c r="N7745" s="3" t="s">
        <v>348</v>
      </c>
      <c r="O7745" s="1">
        <v>208</v>
      </c>
      <c r="P7745" s="4">
        <v>1</v>
      </c>
      <c r="Q7745" s="10">
        <f t="shared" si="495"/>
        <v>208</v>
      </c>
    </row>
    <row r="7746" spans="2:17" ht="20.25" customHeight="1">
      <c r="B7746" s="10" t="str">
        <f t="shared" si="492"/>
        <v>لباس كار ديرسوز(بلوز و شلوار)949</v>
      </c>
      <c r="C7746" s="10" t="str">
        <f t="shared" si="493"/>
        <v>لباس كار ديرسوز(بلوز و شلوار)1403/10/30949</v>
      </c>
      <c r="D7746" s="10" t="str">
        <f>IFERROR(IF(تحویلی!$E$1="","",IF(NOSA!O7746=تحویلی!$E$1,تحویلی!$E$1&amp;COUNTIF(NOSA!$O$1:O7746,تحویلی!$E$1),"")),"")</f>
        <v/>
      </c>
      <c r="E7746" s="10" t="str">
        <f t="shared" si="494"/>
        <v>13377949</v>
      </c>
      <c r="F7746" s="10" t="str">
        <f>IFERROR(VLOOKUP(I7746,DATABASE!$N:$O,2,FALSE),"")</f>
        <v>لباس كار ديرسوز(بلوز و شلوار)</v>
      </c>
      <c r="G7746" s="237" t="s">
        <v>3702</v>
      </c>
      <c r="H7746" s="238">
        <v>13377</v>
      </c>
      <c r="I7746" s="237" t="s">
        <v>1634</v>
      </c>
      <c r="J7746" s="237" t="s">
        <v>1635</v>
      </c>
      <c r="K7746" s="239">
        <v>1</v>
      </c>
      <c r="L7746" s="237" t="s">
        <v>28</v>
      </c>
      <c r="M7746" s="237" t="s">
        <v>47</v>
      </c>
      <c r="N7746" s="237" t="s">
        <v>4093</v>
      </c>
      <c r="O7746" s="240">
        <v>949</v>
      </c>
      <c r="P7746" s="238">
        <v>0</v>
      </c>
      <c r="Q7746" s="10">
        <f t="shared" si="495"/>
        <v>949</v>
      </c>
    </row>
    <row r="7747" spans="2:17" ht="20.25" customHeight="1">
      <c r="B7747" s="10" t="str">
        <f t="shared" si="492"/>
        <v>لباس كار ديرسوز(بلوز) 933</v>
      </c>
      <c r="C7747" s="10" t="str">
        <f t="shared" si="493"/>
        <v>لباس كار ديرسوز(بلوز) 1403/10/30933</v>
      </c>
      <c r="D7747" s="10" t="str">
        <f>IFERROR(IF(تحویلی!$E$1="","",IF(NOSA!O7747=تحویلی!$E$1,تحویلی!$E$1&amp;COUNTIF(NOSA!$O$1:O7747,تحویلی!$E$1),"")),"")</f>
        <v/>
      </c>
      <c r="E7747" s="10" t="str">
        <f t="shared" si="494"/>
        <v>13384933</v>
      </c>
      <c r="F7747" s="10" t="str">
        <f>IFERROR(VLOOKUP(I7747,DATABASE!$N:$O,2,FALSE),"")</f>
        <v xml:space="preserve">لباس كار ديرسوز(بلوز) </v>
      </c>
      <c r="G7747" s="237" t="s">
        <v>3702</v>
      </c>
      <c r="H7747" s="238">
        <v>13384</v>
      </c>
      <c r="I7747" s="237" t="s">
        <v>2316</v>
      </c>
      <c r="J7747" s="237" t="s">
        <v>2780</v>
      </c>
      <c r="K7747" s="239">
        <v>1</v>
      </c>
      <c r="L7747" s="237" t="s">
        <v>8</v>
      </c>
      <c r="M7747" s="237" t="s">
        <v>47</v>
      </c>
      <c r="N7747" s="237" t="s">
        <v>3952</v>
      </c>
      <c r="O7747" s="240">
        <v>933</v>
      </c>
      <c r="P7747" s="238">
        <v>1</v>
      </c>
      <c r="Q7747" s="10">
        <f t="shared" si="495"/>
        <v>933</v>
      </c>
    </row>
    <row r="7748" spans="2:17" ht="20.25" customHeight="1">
      <c r="B7748" s="10" t="str">
        <f t="shared" si="492"/>
        <v>دستكش كف دوبل چرمي717</v>
      </c>
      <c r="C7748" s="10" t="str">
        <f t="shared" si="493"/>
        <v>دستكش كف دوبل چرمي1403/10/30717</v>
      </c>
      <c r="D7748" s="10" t="str">
        <f>IFERROR(IF(تحویلی!$E$1="","",IF(NOSA!O7748=تحویلی!$E$1,تحویلی!$E$1&amp;COUNTIF(NOSA!$O$1:O7748,تحویلی!$E$1),"")),"")</f>
        <v/>
      </c>
      <c r="E7748" s="10" t="str">
        <f t="shared" si="494"/>
        <v>13395717</v>
      </c>
      <c r="F7748" s="10" t="str">
        <f>IFERROR(VLOOKUP(I7748,DATABASE!$N:$O,2,FALSE),"")</f>
        <v>دستكش كف دوبل چرمي</v>
      </c>
      <c r="G7748" s="237" t="s">
        <v>3702</v>
      </c>
      <c r="H7748" s="238">
        <v>13395</v>
      </c>
      <c r="I7748" s="237" t="s">
        <v>1683</v>
      </c>
      <c r="J7748" s="237" t="s">
        <v>1684</v>
      </c>
      <c r="K7748" s="239">
        <v>1</v>
      </c>
      <c r="L7748" s="237" t="s">
        <v>3</v>
      </c>
      <c r="M7748" s="237" t="s">
        <v>47</v>
      </c>
      <c r="N7748" s="237" t="s">
        <v>4095</v>
      </c>
      <c r="O7748" s="240">
        <v>717</v>
      </c>
      <c r="P7748" s="238">
        <v>1</v>
      </c>
      <c r="Q7748" s="10">
        <f t="shared" si="495"/>
        <v>717</v>
      </c>
    </row>
    <row r="7749" spans="2:17" ht="20.25" customHeight="1">
      <c r="B7749" s="10" t="str">
        <f t="shared" si="492"/>
        <v>دستكش كف دوبل چرمي848</v>
      </c>
      <c r="C7749" s="10" t="str">
        <f t="shared" si="493"/>
        <v>دستكش كف دوبل چرمي1403/10/30848</v>
      </c>
      <c r="D7749" s="10" t="str">
        <f>IFERROR(IF(تحویلی!$E$1="","",IF(NOSA!O7749=تحویلی!$E$1,تحویلی!$E$1&amp;COUNTIF(NOSA!$O$1:O7749,تحویلی!$E$1),"")),"")</f>
        <v/>
      </c>
      <c r="E7749" s="10" t="str">
        <f t="shared" si="494"/>
        <v>13395848</v>
      </c>
      <c r="F7749" s="10" t="str">
        <f>IFERROR(VLOOKUP(I7749,DATABASE!$N:$O,2,FALSE),"")</f>
        <v>دستكش كف دوبل چرمي</v>
      </c>
      <c r="G7749" s="237" t="s">
        <v>3702</v>
      </c>
      <c r="H7749" s="238">
        <v>13395</v>
      </c>
      <c r="I7749" s="237" t="s">
        <v>1683</v>
      </c>
      <c r="J7749" s="237" t="s">
        <v>1684</v>
      </c>
      <c r="K7749" s="239">
        <v>1</v>
      </c>
      <c r="L7749" s="237" t="s">
        <v>3</v>
      </c>
      <c r="M7749" s="237" t="s">
        <v>47</v>
      </c>
      <c r="N7749" s="237" t="s">
        <v>2750</v>
      </c>
      <c r="O7749" s="240">
        <v>848</v>
      </c>
      <c r="P7749" s="238">
        <v>1</v>
      </c>
      <c r="Q7749" s="10">
        <f t="shared" si="495"/>
        <v>848</v>
      </c>
    </row>
    <row r="7750" spans="2:17" ht="20.25" customHeight="1">
      <c r="B7750" s="10" t="str">
        <f t="shared" si="492"/>
        <v>دستكش كف دوبل چرمي866</v>
      </c>
      <c r="C7750" s="10" t="str">
        <f t="shared" si="493"/>
        <v>دستكش كف دوبل چرمي1403/10/30866</v>
      </c>
      <c r="D7750" s="10" t="str">
        <f>IFERROR(IF(تحویلی!$E$1="","",IF(NOSA!O7750=تحویلی!$E$1,تحویلی!$E$1&amp;COUNTIF(NOSA!$O$1:O7750,تحویلی!$E$1),"")),"")</f>
        <v/>
      </c>
      <c r="E7750" s="10" t="str">
        <f t="shared" si="494"/>
        <v>13395866</v>
      </c>
      <c r="F7750" s="10" t="str">
        <f>IFERROR(VLOOKUP(I7750,DATABASE!$N:$O,2,FALSE),"")</f>
        <v>دستكش كف دوبل چرمي</v>
      </c>
      <c r="G7750" s="237" t="s">
        <v>3702</v>
      </c>
      <c r="H7750" s="238">
        <v>13395</v>
      </c>
      <c r="I7750" s="237" t="s">
        <v>1683</v>
      </c>
      <c r="J7750" s="237" t="s">
        <v>1684</v>
      </c>
      <c r="K7750" s="239">
        <v>1</v>
      </c>
      <c r="L7750" s="237" t="s">
        <v>3</v>
      </c>
      <c r="M7750" s="237" t="s">
        <v>47</v>
      </c>
      <c r="N7750" s="237" t="s">
        <v>77</v>
      </c>
      <c r="O7750" s="240">
        <v>866</v>
      </c>
      <c r="P7750" s="238">
        <v>1</v>
      </c>
      <c r="Q7750" s="10">
        <f t="shared" si="495"/>
        <v>866</v>
      </c>
    </row>
    <row r="7751" spans="2:17" ht="20.25" customHeight="1">
      <c r="B7751" s="10" t="str">
        <f t="shared" si="492"/>
        <v>گوشي اير پلاگ741</v>
      </c>
      <c r="C7751" s="10" t="str">
        <f t="shared" si="493"/>
        <v>گوشي اير پلاگ1403/10/30741</v>
      </c>
      <c r="D7751" s="10" t="str">
        <f>IFERROR(IF(تحویلی!$E$1="","",IF(NOSA!O7751=تحویلی!$E$1,تحویلی!$E$1&amp;COUNTIF(NOSA!$O$1:O7751,تحویلی!$E$1),"")),"")</f>
        <v/>
      </c>
      <c r="E7751" s="10" t="str">
        <f t="shared" si="494"/>
        <v>13415741</v>
      </c>
      <c r="F7751" s="10" t="str">
        <f>IFERROR(VLOOKUP(I7751,DATABASE!$N:$O,2,FALSE),"")</f>
        <v>گوشي اير پلاگ</v>
      </c>
      <c r="G7751" s="237" t="s">
        <v>3702</v>
      </c>
      <c r="H7751" s="238">
        <v>13415</v>
      </c>
      <c r="I7751" s="237" t="s">
        <v>1581</v>
      </c>
      <c r="J7751" s="237" t="s">
        <v>124</v>
      </c>
      <c r="K7751" s="239">
        <v>1</v>
      </c>
      <c r="L7751" s="237" t="s">
        <v>8</v>
      </c>
      <c r="M7751" s="237" t="s">
        <v>102</v>
      </c>
      <c r="N7751" s="237" t="s">
        <v>3211</v>
      </c>
      <c r="O7751" s="240">
        <v>741</v>
      </c>
      <c r="P7751" s="238">
        <v>0</v>
      </c>
      <c r="Q7751" s="10">
        <f t="shared" si="495"/>
        <v>741</v>
      </c>
    </row>
    <row r="7752" spans="2:17" ht="20.25" customHeight="1">
      <c r="B7752" s="10" t="str">
        <f t="shared" si="492"/>
        <v>لباس كار ديرسوز(بلوز و شلوار)829</v>
      </c>
      <c r="C7752" s="10" t="str">
        <f t="shared" si="493"/>
        <v>لباس كار ديرسوز(بلوز و شلوار)1403/10/30829</v>
      </c>
      <c r="D7752" s="10" t="str">
        <f>IFERROR(IF(تحویلی!$E$1="","",IF(NOSA!O7752=تحویلی!$E$1,تحویلی!$E$1&amp;COUNTIF(NOSA!$O$1:O7752,تحویلی!$E$1),"")),"")</f>
        <v/>
      </c>
      <c r="E7752" s="10" t="str">
        <f t="shared" si="494"/>
        <v>13418829</v>
      </c>
      <c r="F7752" s="10" t="str">
        <f>IFERROR(VLOOKUP(I7752,DATABASE!$N:$O,2,FALSE),"")</f>
        <v>لباس كار ديرسوز(بلوز و شلوار)</v>
      </c>
      <c r="G7752" s="237" t="s">
        <v>3702</v>
      </c>
      <c r="H7752" s="238">
        <v>13418</v>
      </c>
      <c r="I7752" s="237" t="s">
        <v>1466</v>
      </c>
      <c r="J7752" s="237" t="s">
        <v>1623</v>
      </c>
      <c r="K7752" s="239">
        <v>1</v>
      </c>
      <c r="L7752" s="237" t="s">
        <v>28</v>
      </c>
      <c r="M7752" s="237" t="s">
        <v>4</v>
      </c>
      <c r="N7752" s="237" t="s">
        <v>2797</v>
      </c>
      <c r="O7752" s="240">
        <v>829</v>
      </c>
      <c r="P7752" s="238">
        <v>1</v>
      </c>
      <c r="Q7752" s="10">
        <f t="shared" si="495"/>
        <v>829</v>
      </c>
    </row>
    <row r="7753" spans="2:17" ht="20.25" customHeight="1">
      <c r="B7753" s="10" t="str">
        <f t="shared" si="492"/>
        <v>شيشه مات ماسك جوشكاري719</v>
      </c>
      <c r="C7753" s="10" t="str">
        <f t="shared" si="493"/>
        <v>شيشه مات ماسك جوشكاري1403/10/30719</v>
      </c>
      <c r="D7753" s="10" t="str">
        <f>IFERROR(IF(تحویلی!$E$1="","",IF(NOSA!O7753=تحویلی!$E$1,تحویلی!$E$1&amp;COUNTIF(NOSA!$O$1:O7753,تحویلی!$E$1),"")),"")</f>
        <v/>
      </c>
      <c r="E7753" s="10" t="str">
        <f t="shared" si="494"/>
        <v>13420719</v>
      </c>
      <c r="F7753" s="10" t="str">
        <f>IFERROR(VLOOKUP(I7753,DATABASE!$N:$O,2,FALSE),"")</f>
        <v>شيشه مات ماسك جوشكاري</v>
      </c>
      <c r="G7753" s="237" t="s">
        <v>3702</v>
      </c>
      <c r="H7753" s="238">
        <v>13420</v>
      </c>
      <c r="I7753" s="237" t="s">
        <v>1507</v>
      </c>
      <c r="J7753" s="237" t="s">
        <v>113</v>
      </c>
      <c r="K7753" s="239">
        <v>1</v>
      </c>
      <c r="L7753" s="237" t="s">
        <v>8</v>
      </c>
      <c r="M7753" s="237" t="s">
        <v>215</v>
      </c>
      <c r="N7753" s="237" t="s">
        <v>886</v>
      </c>
      <c r="O7753" s="240">
        <v>719</v>
      </c>
      <c r="P7753" s="238">
        <v>0</v>
      </c>
      <c r="Q7753" s="10">
        <f t="shared" si="495"/>
        <v>719</v>
      </c>
    </row>
    <row r="7754" spans="2:17" ht="20.25" customHeight="1">
      <c r="B7754" s="10" t="str">
        <f t="shared" si="492"/>
        <v>شيشه ماسك جوشكاري ساده719</v>
      </c>
      <c r="C7754" s="10" t="str">
        <f t="shared" si="493"/>
        <v>شيشه ماسك جوشكاري ساده1403/10/30719</v>
      </c>
      <c r="D7754" s="10" t="str">
        <f>IFERROR(IF(تحویلی!$E$1="","",IF(NOSA!O7754=تحویلی!$E$1,تحویلی!$E$1&amp;COUNTIF(NOSA!$O$1:O7754,تحویلی!$E$1),"")),"")</f>
        <v/>
      </c>
      <c r="E7754" s="10" t="str">
        <f t="shared" si="494"/>
        <v>13420719</v>
      </c>
      <c r="F7754" s="10" t="str">
        <f>IFERROR(VLOOKUP(I7754,DATABASE!$N:$O,2,FALSE),"")</f>
        <v>شيشه ماسك جوشكاري ساده</v>
      </c>
      <c r="G7754" s="237" t="s">
        <v>3702</v>
      </c>
      <c r="H7754" s="238">
        <v>13420</v>
      </c>
      <c r="I7754" s="237" t="s">
        <v>1548</v>
      </c>
      <c r="J7754" s="237" t="s">
        <v>111</v>
      </c>
      <c r="K7754" s="239">
        <v>1</v>
      </c>
      <c r="L7754" s="237" t="s">
        <v>8</v>
      </c>
      <c r="M7754" s="237" t="s">
        <v>215</v>
      </c>
      <c r="N7754" s="237" t="s">
        <v>886</v>
      </c>
      <c r="O7754" s="240">
        <v>719</v>
      </c>
      <c r="P7754" s="238">
        <v>0</v>
      </c>
      <c r="Q7754" s="10">
        <f t="shared" si="495"/>
        <v>719</v>
      </c>
    </row>
    <row r="7755" spans="2:17" ht="20.25" customHeight="1">
      <c r="B7755" s="10" t="str">
        <f t="shared" si="492"/>
        <v>لباس كار ديرسوز(بلوز و شلوار)776</v>
      </c>
      <c r="C7755" s="10" t="str">
        <f t="shared" si="493"/>
        <v>لباس كار ديرسوز(بلوز و شلوار)1403/11/01776</v>
      </c>
      <c r="D7755" s="10" t="str">
        <f>IFERROR(IF(تحویلی!$E$1="","",IF(NOSA!O7755=تحویلی!$E$1,تحویلی!$E$1&amp;COUNTIF(NOSA!$O$1:O7755,تحویلی!$E$1),"")),"")</f>
        <v/>
      </c>
      <c r="E7755" s="10" t="str">
        <f t="shared" si="494"/>
        <v>13439776</v>
      </c>
      <c r="F7755" s="10" t="str">
        <f>IFERROR(VLOOKUP(I7755,DATABASE!$N:$O,2,FALSE),"")</f>
        <v>لباس كار ديرسوز(بلوز و شلوار)</v>
      </c>
      <c r="G7755" s="241" t="s">
        <v>3703</v>
      </c>
      <c r="H7755" s="242">
        <v>13439</v>
      </c>
      <c r="I7755" s="241" t="s">
        <v>1629</v>
      </c>
      <c r="J7755" s="241" t="s">
        <v>1630</v>
      </c>
      <c r="K7755" s="243">
        <v>1</v>
      </c>
      <c r="L7755" s="241" t="s">
        <v>28</v>
      </c>
      <c r="M7755" s="241" t="s">
        <v>9</v>
      </c>
      <c r="N7755" s="241" t="s">
        <v>1169</v>
      </c>
      <c r="O7755" s="244">
        <v>776</v>
      </c>
      <c r="P7755" s="242">
        <v>1</v>
      </c>
      <c r="Q7755" s="10">
        <f t="shared" si="495"/>
        <v>776</v>
      </c>
    </row>
    <row r="7756" spans="2:17" ht="20.25" customHeight="1">
      <c r="B7756" s="10" t="str">
        <f t="shared" si="492"/>
        <v>نقاب تيره محافظ صورت معمولي776</v>
      </c>
      <c r="C7756" s="10" t="str">
        <f t="shared" si="493"/>
        <v>نقاب تيره محافظ صورت معمولي1403/11/01776</v>
      </c>
      <c r="D7756" s="10" t="str">
        <f>IFERROR(IF(تحویلی!$E$1="","",IF(NOSA!O7756=تحویلی!$E$1,تحویلی!$E$1&amp;COUNTIF(NOSA!$O$1:O7756,تحویلی!$E$1),"")),"")</f>
        <v/>
      </c>
      <c r="E7756" s="10" t="str">
        <f t="shared" si="494"/>
        <v>13439776</v>
      </c>
      <c r="F7756" s="10" t="str">
        <f>IFERROR(VLOOKUP(I7756,DATABASE!$N:$O,2,FALSE),"")</f>
        <v>نقاب تيره محافظ صورت معمولي</v>
      </c>
      <c r="G7756" s="241" t="s">
        <v>3703</v>
      </c>
      <c r="H7756" s="242">
        <v>13439</v>
      </c>
      <c r="I7756" s="241" t="s">
        <v>1557</v>
      </c>
      <c r="J7756" s="241" t="s">
        <v>115</v>
      </c>
      <c r="K7756" s="243">
        <v>1</v>
      </c>
      <c r="L7756" s="241" t="s">
        <v>8</v>
      </c>
      <c r="M7756" s="241" t="s">
        <v>9</v>
      </c>
      <c r="N7756" s="241" t="s">
        <v>1169</v>
      </c>
      <c r="O7756" s="244">
        <v>776</v>
      </c>
      <c r="P7756" s="242">
        <v>1</v>
      </c>
      <c r="Q7756" s="10">
        <f t="shared" si="495"/>
        <v>776</v>
      </c>
    </row>
    <row r="7757" spans="2:17" ht="20.25" customHeight="1">
      <c r="B7757" s="10" t="str">
        <f t="shared" si="492"/>
        <v>رابط فنري نقاب كلاه ايمني776</v>
      </c>
      <c r="C7757" s="10" t="str">
        <f t="shared" si="493"/>
        <v>رابط فنري نقاب كلاه ايمني1403/11/01776</v>
      </c>
      <c r="D7757" s="10" t="str">
        <f>IFERROR(IF(تحویلی!$E$1="","",IF(NOSA!O7757=تحویلی!$E$1,تحویلی!$E$1&amp;COUNTIF(NOSA!$O$1:O7757,تحویلی!$E$1),"")),"")</f>
        <v/>
      </c>
      <c r="E7757" s="10" t="str">
        <f t="shared" si="494"/>
        <v>13439776</v>
      </c>
      <c r="F7757" s="10" t="str">
        <f>IFERROR(VLOOKUP(I7757,DATABASE!$N:$O,2,FALSE),"")</f>
        <v>رابط فنري نقاب كلاه ايمني</v>
      </c>
      <c r="G7757" s="241" t="s">
        <v>3703</v>
      </c>
      <c r="H7757" s="242">
        <v>13439</v>
      </c>
      <c r="I7757" s="241" t="s">
        <v>1454</v>
      </c>
      <c r="J7757" s="241" t="s">
        <v>135</v>
      </c>
      <c r="K7757" s="243">
        <v>1</v>
      </c>
      <c r="L7757" s="241" t="s">
        <v>8</v>
      </c>
      <c r="M7757" s="241" t="s">
        <v>9</v>
      </c>
      <c r="N7757" s="241" t="s">
        <v>1169</v>
      </c>
      <c r="O7757" s="244">
        <v>776</v>
      </c>
      <c r="P7757" s="242">
        <v>1</v>
      </c>
      <c r="Q7757" s="10">
        <f t="shared" si="495"/>
        <v>776</v>
      </c>
    </row>
    <row r="7758" spans="2:17" ht="20.25" customHeight="1">
      <c r="B7758" s="10" t="str">
        <f t="shared" si="492"/>
        <v>873</v>
      </c>
      <c r="C7758" s="10" t="str">
        <f t="shared" si="493"/>
        <v>1403/11/01873</v>
      </c>
      <c r="D7758" s="10" t="str">
        <f>IFERROR(IF(تحویلی!$E$1="","",IF(NOSA!O7758=تحویلی!$E$1,تحویلی!$E$1&amp;COUNTIF(NOSA!$O$1:O7758,تحویلی!$E$1),"")),"")</f>
        <v/>
      </c>
      <c r="E7758" s="10" t="str">
        <f t="shared" si="494"/>
        <v>13444873</v>
      </c>
      <c r="F7758" s="10" t="str">
        <f>IFERROR(VLOOKUP(I7758,DATABASE!$N:$O,2,FALSE),"")</f>
        <v/>
      </c>
      <c r="G7758" s="241" t="s">
        <v>3703</v>
      </c>
      <c r="H7758" s="242">
        <v>13444</v>
      </c>
      <c r="I7758" s="241" t="s">
        <v>2624</v>
      </c>
      <c r="J7758" s="241" t="s">
        <v>466</v>
      </c>
      <c r="K7758" s="243">
        <v>100</v>
      </c>
      <c r="L7758" s="241" t="s">
        <v>8</v>
      </c>
      <c r="M7758" s="241" t="s">
        <v>63</v>
      </c>
      <c r="N7758" s="241" t="s">
        <v>4096</v>
      </c>
      <c r="O7758" s="244">
        <v>873</v>
      </c>
      <c r="P7758" s="242">
        <v>0</v>
      </c>
      <c r="Q7758" s="10">
        <f t="shared" si="495"/>
        <v>873</v>
      </c>
    </row>
    <row r="7759" spans="2:17" ht="20.25" customHeight="1">
      <c r="B7759" s="10" t="str">
        <f t="shared" ref="B7759:B7822" si="496">F7759&amp;Q7759</f>
        <v>كلاه ايمني31</v>
      </c>
      <c r="C7759" s="10" t="str">
        <f t="shared" ref="C7759:C7822" si="497">F7759&amp;G7759&amp;O7759</f>
        <v>كلاه ايمني1403/11/0131</v>
      </c>
      <c r="D7759" s="10" t="str">
        <f>IFERROR(IF(تحویلی!$E$1="","",IF(NOSA!O7759=تحویلی!$E$1,تحویلی!$E$1&amp;COUNTIF(NOSA!$O$1:O7759,تحویلی!$E$1),"")),"")</f>
        <v/>
      </c>
      <c r="E7759" s="10" t="str">
        <f t="shared" ref="E7759:E7822" si="498">H7759&amp;O7759</f>
        <v>1345531</v>
      </c>
      <c r="F7759" s="10" t="str">
        <f>IFERROR(VLOOKUP(I7759,DATABASE!$N:$O,2,FALSE),"")</f>
        <v>كلاه ايمني</v>
      </c>
      <c r="G7759" s="241" t="s">
        <v>3703</v>
      </c>
      <c r="H7759" s="242">
        <v>13455</v>
      </c>
      <c r="I7759" s="241" t="s">
        <v>1505</v>
      </c>
      <c r="J7759" s="241" t="s">
        <v>1628</v>
      </c>
      <c r="K7759" s="243">
        <v>1</v>
      </c>
      <c r="L7759" s="241" t="s">
        <v>8</v>
      </c>
      <c r="M7759" s="241" t="s">
        <v>9</v>
      </c>
      <c r="N7759" s="241" t="s">
        <v>175</v>
      </c>
      <c r="O7759" s="244">
        <v>31</v>
      </c>
      <c r="P7759" s="242">
        <v>0</v>
      </c>
      <c r="Q7759" s="10">
        <f t="shared" si="495"/>
        <v>31</v>
      </c>
    </row>
    <row r="7760" spans="2:17" ht="20.25" customHeight="1">
      <c r="B7760" s="10" t="str">
        <f t="shared" si="496"/>
        <v>پوتين ايمني نسوز31</v>
      </c>
      <c r="C7760" s="10" t="str">
        <f t="shared" si="497"/>
        <v>پوتين ايمني نسوز1403/11/0131</v>
      </c>
      <c r="D7760" s="10" t="str">
        <f>IFERROR(IF(تحویلی!$E$1="","",IF(NOSA!O7760=تحویلی!$E$1,تحویلی!$E$1&amp;COUNTIF(NOSA!$O$1:O7760,تحویلی!$E$1),"")),"")</f>
        <v/>
      </c>
      <c r="E7760" s="10" t="str">
        <f t="shared" si="498"/>
        <v>1345531</v>
      </c>
      <c r="F7760" s="10" t="str">
        <f>IFERROR(VLOOKUP(I7760,DATABASE!$N:$O,2,FALSE),"")</f>
        <v>پوتين ايمني نسوز</v>
      </c>
      <c r="G7760" s="241" t="s">
        <v>3703</v>
      </c>
      <c r="H7760" s="242">
        <v>13455</v>
      </c>
      <c r="I7760" s="241" t="s">
        <v>1648</v>
      </c>
      <c r="J7760" s="241" t="s">
        <v>1649</v>
      </c>
      <c r="K7760" s="243">
        <v>1</v>
      </c>
      <c r="L7760" s="241" t="s">
        <v>3</v>
      </c>
      <c r="M7760" s="241" t="s">
        <v>9</v>
      </c>
      <c r="N7760" s="241" t="s">
        <v>175</v>
      </c>
      <c r="O7760" s="244">
        <v>31</v>
      </c>
      <c r="P7760" s="242">
        <v>1</v>
      </c>
      <c r="Q7760" s="10">
        <f t="shared" si="495"/>
        <v>31</v>
      </c>
    </row>
    <row r="7761" spans="2:17" ht="20.25" customHeight="1">
      <c r="B7761" s="10" t="str">
        <f t="shared" si="496"/>
        <v>لباس كار ديرسوز(بلوز و شلوار)885</v>
      </c>
      <c r="C7761" s="10" t="str">
        <f t="shared" si="497"/>
        <v>لباس كار ديرسوز(بلوز و شلوار)1403/11/01885</v>
      </c>
      <c r="D7761" s="10" t="str">
        <f>IFERROR(IF(تحویلی!$E$1="","",IF(NOSA!O7761=تحویلی!$E$1,تحویلی!$E$1&amp;COUNTIF(NOSA!$O$1:O7761,تحویلی!$E$1),"")),"")</f>
        <v/>
      </c>
      <c r="E7761" s="10" t="str">
        <f t="shared" si="498"/>
        <v>13458885</v>
      </c>
      <c r="F7761" s="10" t="str">
        <f>IFERROR(VLOOKUP(I7761,DATABASE!$N:$O,2,FALSE),"")</f>
        <v>لباس كار ديرسوز(بلوز و شلوار)</v>
      </c>
      <c r="G7761" s="241" t="s">
        <v>3703</v>
      </c>
      <c r="H7761" s="242">
        <v>13458</v>
      </c>
      <c r="I7761" s="241" t="s">
        <v>1634</v>
      </c>
      <c r="J7761" s="241" t="s">
        <v>1635</v>
      </c>
      <c r="K7761" s="243">
        <v>1</v>
      </c>
      <c r="L7761" s="241" t="s">
        <v>28</v>
      </c>
      <c r="M7761" s="241" t="s">
        <v>9</v>
      </c>
      <c r="N7761" s="241" t="s">
        <v>3387</v>
      </c>
      <c r="O7761" s="244">
        <v>885</v>
      </c>
      <c r="P7761" s="242">
        <v>0</v>
      </c>
      <c r="Q7761" s="10">
        <f t="shared" si="495"/>
        <v>885</v>
      </c>
    </row>
    <row r="7762" spans="2:17" ht="20.25" customHeight="1">
      <c r="B7762" s="10" t="str">
        <f t="shared" si="496"/>
        <v>لباس كار ديرسوز(بلوز و شلوار)944</v>
      </c>
      <c r="C7762" s="10" t="str">
        <f t="shared" si="497"/>
        <v>لباس كار ديرسوز(بلوز و شلوار)1403/11/01944</v>
      </c>
      <c r="D7762" s="10" t="str">
        <f>IFERROR(IF(تحویلی!$E$1="","",IF(NOSA!O7762=تحویلی!$E$1,تحویلی!$E$1&amp;COUNTIF(NOSA!$O$1:O7762,تحویلی!$E$1),"")),"")</f>
        <v/>
      </c>
      <c r="E7762" s="10" t="str">
        <f t="shared" si="498"/>
        <v>13464944</v>
      </c>
      <c r="F7762" s="10" t="str">
        <f>IFERROR(VLOOKUP(I7762,DATABASE!$N:$O,2,FALSE),"")</f>
        <v>لباس كار ديرسوز(بلوز و شلوار)</v>
      </c>
      <c r="G7762" s="241" t="s">
        <v>3703</v>
      </c>
      <c r="H7762" s="242">
        <v>13464</v>
      </c>
      <c r="I7762" s="241" t="s">
        <v>1634</v>
      </c>
      <c r="J7762" s="241" t="s">
        <v>1635</v>
      </c>
      <c r="K7762" s="243">
        <v>1</v>
      </c>
      <c r="L7762" s="241" t="s">
        <v>28</v>
      </c>
      <c r="M7762" s="241" t="s">
        <v>47</v>
      </c>
      <c r="N7762" s="241" t="s">
        <v>4008</v>
      </c>
      <c r="O7762" s="244">
        <v>944</v>
      </c>
      <c r="P7762" s="242">
        <v>0</v>
      </c>
      <c r="Q7762" s="10">
        <f t="shared" si="495"/>
        <v>944</v>
      </c>
    </row>
    <row r="7763" spans="2:17" ht="20.25" customHeight="1">
      <c r="B7763" s="10" t="str">
        <f t="shared" si="496"/>
        <v>دستكش كف مواد سبك845</v>
      </c>
      <c r="C7763" s="10" t="str">
        <f t="shared" si="497"/>
        <v>دستكش كف مواد سبك1403/11/01845</v>
      </c>
      <c r="D7763" s="10" t="str">
        <f>IFERROR(IF(تحویلی!$E$1="","",IF(NOSA!O7763=تحویلی!$E$1,تحویلی!$E$1&amp;COUNTIF(NOSA!$O$1:O7763,تحویلی!$E$1),"")),"")</f>
        <v/>
      </c>
      <c r="E7763" s="10" t="str">
        <f t="shared" si="498"/>
        <v>13466845</v>
      </c>
      <c r="F7763" s="10" t="str">
        <f>IFERROR(VLOOKUP(I7763,DATABASE!$N:$O,2,FALSE),"")</f>
        <v>دستكش كف مواد سبك</v>
      </c>
      <c r="G7763" s="241" t="s">
        <v>3703</v>
      </c>
      <c r="H7763" s="242">
        <v>13466</v>
      </c>
      <c r="I7763" s="241" t="s">
        <v>1456</v>
      </c>
      <c r="J7763" s="241" t="s">
        <v>2</v>
      </c>
      <c r="K7763" s="243">
        <v>1</v>
      </c>
      <c r="L7763" s="241" t="s">
        <v>3</v>
      </c>
      <c r="M7763" s="241" t="s">
        <v>47</v>
      </c>
      <c r="N7763" s="241" t="s">
        <v>2701</v>
      </c>
      <c r="O7763" s="244">
        <v>845</v>
      </c>
      <c r="P7763" s="242">
        <v>1</v>
      </c>
      <c r="Q7763" s="10">
        <f t="shared" si="495"/>
        <v>845</v>
      </c>
    </row>
    <row r="7764" spans="2:17" ht="20.25" customHeight="1">
      <c r="B7764" s="10" t="str">
        <f t="shared" si="496"/>
        <v>لباس كار ديرسوز(بلوز و شلوار)599</v>
      </c>
      <c r="C7764" s="10" t="str">
        <f t="shared" si="497"/>
        <v>لباس كار ديرسوز(بلوز و شلوار)1403/11/01599</v>
      </c>
      <c r="D7764" s="10" t="str">
        <f>IFERROR(IF(تحویلی!$E$1="","",IF(NOSA!O7764=تحویلی!$E$1,تحویلی!$E$1&amp;COUNTIF(NOSA!$O$1:O7764,تحویلی!$E$1),"")),"")</f>
        <v/>
      </c>
      <c r="E7764" s="10" t="str">
        <f t="shared" si="498"/>
        <v>13467599</v>
      </c>
      <c r="F7764" s="10" t="str">
        <f>IFERROR(VLOOKUP(I7764,DATABASE!$N:$O,2,FALSE),"")</f>
        <v>لباس كار ديرسوز(بلوز و شلوار)</v>
      </c>
      <c r="G7764" s="241" t="s">
        <v>3703</v>
      </c>
      <c r="H7764" s="242">
        <v>13467</v>
      </c>
      <c r="I7764" s="241" t="s">
        <v>2314</v>
      </c>
      <c r="J7764" s="241" t="s">
        <v>3520</v>
      </c>
      <c r="K7764" s="243">
        <v>1</v>
      </c>
      <c r="L7764" s="241" t="s">
        <v>28</v>
      </c>
      <c r="M7764" s="241" t="s">
        <v>47</v>
      </c>
      <c r="N7764" s="241" t="s">
        <v>131</v>
      </c>
      <c r="O7764" s="244">
        <v>599</v>
      </c>
      <c r="P7764" s="242">
        <v>1</v>
      </c>
      <c r="Q7764" s="10">
        <f t="shared" si="495"/>
        <v>599</v>
      </c>
    </row>
    <row r="7765" spans="2:17" ht="20.25" customHeight="1">
      <c r="B7765" s="10" t="str">
        <f t="shared" si="496"/>
        <v>شلوار فرم انتظامات277</v>
      </c>
      <c r="C7765" s="10" t="str">
        <f t="shared" si="497"/>
        <v>شلوار فرم انتظامات1403/11/01277</v>
      </c>
      <c r="D7765" s="10" t="str">
        <f>IFERROR(IF(تحویلی!$E$1="","",IF(NOSA!O7765=تحویلی!$E$1,تحویلی!$E$1&amp;COUNTIF(NOSA!$O$1:O7765,تحویلی!$E$1),"")),"")</f>
        <v/>
      </c>
      <c r="E7765" s="10" t="str">
        <f t="shared" si="498"/>
        <v>13468277</v>
      </c>
      <c r="F7765" s="10" t="str">
        <f>IFERROR(VLOOKUP(I7765,DATABASE!$N:$O,2,FALSE),"")</f>
        <v>شلوار فرم انتظامات</v>
      </c>
      <c r="G7765" s="241" t="s">
        <v>3703</v>
      </c>
      <c r="H7765" s="242">
        <v>13468</v>
      </c>
      <c r="I7765" s="241" t="s">
        <v>2298</v>
      </c>
      <c r="J7765" s="241" t="s">
        <v>2851</v>
      </c>
      <c r="K7765" s="243">
        <v>1</v>
      </c>
      <c r="L7765" s="241" t="s">
        <v>28</v>
      </c>
      <c r="M7765" s="241" t="s">
        <v>47</v>
      </c>
      <c r="N7765" s="241" t="s">
        <v>79</v>
      </c>
      <c r="O7765" s="244">
        <v>277</v>
      </c>
      <c r="P7765" s="242">
        <v>1</v>
      </c>
      <c r="Q7765" s="10">
        <f t="shared" si="495"/>
        <v>277</v>
      </c>
    </row>
    <row r="7766" spans="2:17" ht="20.25" customHeight="1">
      <c r="B7766" s="10" t="str">
        <f t="shared" si="496"/>
        <v>لباس كار ديرسوز(بلوز و شلوار)741</v>
      </c>
      <c r="C7766" s="10" t="str">
        <f t="shared" si="497"/>
        <v>لباس كار ديرسوز(بلوز و شلوار)1403/11/01741</v>
      </c>
      <c r="D7766" s="10" t="str">
        <f>IFERROR(IF(تحویلی!$E$1="","",IF(NOSA!O7766=تحویلی!$E$1,تحویلی!$E$1&amp;COUNTIF(NOSA!$O$1:O7766,تحویلی!$E$1),"")),"")</f>
        <v/>
      </c>
      <c r="E7766" s="10" t="str">
        <f t="shared" si="498"/>
        <v>13475741</v>
      </c>
      <c r="F7766" s="10" t="str">
        <f>IFERROR(VLOOKUP(I7766,DATABASE!$N:$O,2,FALSE),"")</f>
        <v>لباس كار ديرسوز(بلوز و شلوار)</v>
      </c>
      <c r="G7766" s="241" t="s">
        <v>3703</v>
      </c>
      <c r="H7766" s="242">
        <v>13475</v>
      </c>
      <c r="I7766" s="241" t="s">
        <v>1634</v>
      </c>
      <c r="J7766" s="241" t="s">
        <v>1635</v>
      </c>
      <c r="K7766" s="243">
        <v>1</v>
      </c>
      <c r="L7766" s="241" t="s">
        <v>28</v>
      </c>
      <c r="M7766" s="241" t="s">
        <v>102</v>
      </c>
      <c r="N7766" s="241" t="s">
        <v>3211</v>
      </c>
      <c r="O7766" s="244">
        <v>741</v>
      </c>
      <c r="P7766" s="242">
        <v>0</v>
      </c>
      <c r="Q7766" s="10">
        <f t="shared" si="495"/>
        <v>741</v>
      </c>
    </row>
    <row r="7767" spans="2:17" ht="20.25" customHeight="1">
      <c r="B7767" s="10" t="str">
        <f t="shared" si="496"/>
        <v>دستكش كف مواد سبك893</v>
      </c>
      <c r="C7767" s="10" t="str">
        <f t="shared" si="497"/>
        <v>دستكش كف مواد سبك1403/11/02893</v>
      </c>
      <c r="D7767" s="10" t="str">
        <f>IFERROR(IF(تحویلی!$E$1="","",IF(NOSA!O7767=تحویلی!$E$1,تحویلی!$E$1&amp;COUNTIF(NOSA!$O$1:O7767,تحویلی!$E$1),"")),"")</f>
        <v/>
      </c>
      <c r="E7767" s="10" t="str">
        <f t="shared" si="498"/>
        <v>13484893</v>
      </c>
      <c r="F7767" s="10" t="str">
        <f>IFERROR(VLOOKUP(I7767,DATABASE!$N:$O,2,FALSE),"")</f>
        <v>دستكش كف مواد سبك</v>
      </c>
      <c r="G7767" s="3" t="s">
        <v>3704</v>
      </c>
      <c r="H7767" s="4">
        <v>13484</v>
      </c>
      <c r="I7767" s="3" t="s">
        <v>1456</v>
      </c>
      <c r="J7767" s="3" t="s">
        <v>2</v>
      </c>
      <c r="K7767" s="5">
        <v>1</v>
      </c>
      <c r="L7767" s="3" t="s">
        <v>3</v>
      </c>
      <c r="M7767" s="3" t="s">
        <v>47</v>
      </c>
      <c r="N7767" s="3" t="s">
        <v>3439</v>
      </c>
      <c r="O7767" s="1">
        <v>893</v>
      </c>
      <c r="P7767" s="4">
        <v>1</v>
      </c>
      <c r="Q7767" s="10">
        <f t="shared" si="495"/>
        <v>893</v>
      </c>
    </row>
    <row r="7768" spans="2:17" ht="20.25" customHeight="1">
      <c r="B7768" s="10" t="str">
        <f t="shared" si="496"/>
        <v>دستكش ضد برش سبك827</v>
      </c>
      <c r="C7768" s="10" t="str">
        <f t="shared" si="497"/>
        <v>دستكش ضد برش سبك1403/10/17827</v>
      </c>
      <c r="D7768" s="10" t="str">
        <f>IFERROR(IF(تحویلی!$E$1="","",IF(NOSA!O7768=تحویلی!$E$1,تحویلی!$E$1&amp;COUNTIF(NOSA!$O$1:O7768,تحویلی!$E$1),"")),"")</f>
        <v/>
      </c>
      <c r="E7768" s="10" t="str">
        <f t="shared" si="498"/>
        <v>12794827</v>
      </c>
      <c r="F7768" s="10" t="str">
        <f>IFERROR(VLOOKUP(I7768,DATABASE!$N:$O,2,FALSE),"")</f>
        <v>دستكش ضد برش سبك</v>
      </c>
      <c r="G7768" s="3" t="s">
        <v>3689</v>
      </c>
      <c r="H7768" s="4">
        <v>12794</v>
      </c>
      <c r="I7768" s="3" t="s">
        <v>1442</v>
      </c>
      <c r="J7768" s="3" t="s">
        <v>22</v>
      </c>
      <c r="K7768" s="5">
        <v>1</v>
      </c>
      <c r="L7768" s="3" t="s">
        <v>3</v>
      </c>
      <c r="M7768" s="3" t="s">
        <v>47</v>
      </c>
      <c r="N7768" s="3" t="s">
        <v>2653</v>
      </c>
      <c r="O7768" s="1">
        <v>827</v>
      </c>
      <c r="P7768" s="4">
        <v>1</v>
      </c>
      <c r="Q7768" s="10">
        <f t="shared" si="495"/>
        <v>827</v>
      </c>
    </row>
    <row r="7769" spans="2:17" ht="20.25" customHeight="1">
      <c r="B7769" s="10" t="str">
        <f t="shared" si="496"/>
        <v>دستكش كف مواد سبك580</v>
      </c>
      <c r="C7769" s="10" t="str">
        <f t="shared" si="497"/>
        <v>دستكش كف مواد سبك1403/11/02580</v>
      </c>
      <c r="D7769" s="10" t="str">
        <f>IFERROR(IF(تحویلی!$E$1="","",IF(NOSA!O7769=تحویلی!$E$1,تحویلی!$E$1&amp;COUNTIF(NOSA!$O$1:O7769,تحویلی!$E$1),"")),"")</f>
        <v/>
      </c>
      <c r="E7769" s="10" t="str">
        <f t="shared" si="498"/>
        <v>13484580</v>
      </c>
      <c r="F7769" s="10" t="str">
        <f>IFERROR(VLOOKUP(I7769,DATABASE!$N:$O,2,FALSE),"")</f>
        <v>دستكش كف مواد سبك</v>
      </c>
      <c r="G7769" s="3" t="s">
        <v>3704</v>
      </c>
      <c r="H7769" s="4">
        <v>13484</v>
      </c>
      <c r="I7769" s="3" t="s">
        <v>1456</v>
      </c>
      <c r="J7769" s="3" t="s">
        <v>2</v>
      </c>
      <c r="K7769" s="5">
        <v>1</v>
      </c>
      <c r="L7769" s="3" t="s">
        <v>3</v>
      </c>
      <c r="M7769" s="3" t="s">
        <v>47</v>
      </c>
      <c r="N7769" s="3" t="s">
        <v>132</v>
      </c>
      <c r="O7769" s="1">
        <v>580</v>
      </c>
      <c r="P7769" s="4">
        <v>1</v>
      </c>
      <c r="Q7769" s="10">
        <f t="shared" si="495"/>
        <v>580</v>
      </c>
    </row>
    <row r="7770" spans="2:17" ht="20.25" customHeight="1">
      <c r="B7770" s="10" t="str">
        <f t="shared" si="496"/>
        <v>دستكش كف مواد سبك460</v>
      </c>
      <c r="C7770" s="10" t="str">
        <f t="shared" si="497"/>
        <v>دستكش كف مواد سبك1403/11/02460</v>
      </c>
      <c r="D7770" s="10" t="str">
        <f>IFERROR(IF(تحویلی!$E$1="","",IF(NOSA!O7770=تحویلی!$E$1,تحویلی!$E$1&amp;COUNTIF(NOSA!$O$1:O7770,تحویلی!$E$1),"")),"")</f>
        <v/>
      </c>
      <c r="E7770" s="10" t="str">
        <f t="shared" si="498"/>
        <v>13484460</v>
      </c>
      <c r="F7770" s="10" t="str">
        <f>IFERROR(VLOOKUP(I7770,DATABASE!$N:$O,2,FALSE),"")</f>
        <v>دستكش كف مواد سبك</v>
      </c>
      <c r="G7770" s="3" t="s">
        <v>3704</v>
      </c>
      <c r="H7770" s="4">
        <v>13484</v>
      </c>
      <c r="I7770" s="3" t="s">
        <v>1456</v>
      </c>
      <c r="J7770" s="3" t="s">
        <v>2</v>
      </c>
      <c r="K7770" s="5">
        <v>1</v>
      </c>
      <c r="L7770" s="3" t="s">
        <v>3</v>
      </c>
      <c r="M7770" s="3" t="s">
        <v>47</v>
      </c>
      <c r="N7770" s="3" t="s">
        <v>140</v>
      </c>
      <c r="O7770" s="1">
        <v>460</v>
      </c>
      <c r="P7770" s="4">
        <v>1</v>
      </c>
      <c r="Q7770" s="10">
        <f t="shared" si="495"/>
        <v>460</v>
      </c>
    </row>
    <row r="7771" spans="2:17" ht="20.25" customHeight="1">
      <c r="B7771" s="10" t="str">
        <f t="shared" si="496"/>
        <v>دستكش كف مواد سبك88</v>
      </c>
      <c r="C7771" s="10" t="str">
        <f t="shared" si="497"/>
        <v>دستكش كف مواد سبك1403/11/0288</v>
      </c>
      <c r="D7771" s="10" t="str">
        <f>IFERROR(IF(تحویلی!$E$1="","",IF(NOSA!O7771=تحویلی!$E$1,تحویلی!$E$1&amp;COUNTIF(NOSA!$O$1:O7771,تحویلی!$E$1),"")),"")</f>
        <v/>
      </c>
      <c r="E7771" s="10" t="str">
        <f t="shared" si="498"/>
        <v>1348488</v>
      </c>
      <c r="F7771" s="10" t="str">
        <f>IFERROR(VLOOKUP(I7771,DATABASE!$N:$O,2,FALSE),"")</f>
        <v>دستكش كف مواد سبك</v>
      </c>
      <c r="G7771" s="3" t="s">
        <v>3704</v>
      </c>
      <c r="H7771" s="4">
        <v>13484</v>
      </c>
      <c r="I7771" s="3" t="s">
        <v>1456</v>
      </c>
      <c r="J7771" s="3" t="s">
        <v>2</v>
      </c>
      <c r="K7771" s="5">
        <v>1</v>
      </c>
      <c r="L7771" s="3" t="s">
        <v>3</v>
      </c>
      <c r="M7771" s="3" t="s">
        <v>19</v>
      </c>
      <c r="N7771" s="3" t="s">
        <v>306</v>
      </c>
      <c r="O7771" s="1">
        <v>88</v>
      </c>
      <c r="P7771" s="4">
        <v>1</v>
      </c>
      <c r="Q7771" s="10">
        <f t="shared" si="495"/>
        <v>88</v>
      </c>
    </row>
    <row r="7772" spans="2:17" ht="20.25" customHeight="1">
      <c r="B7772" s="10" t="str">
        <f t="shared" si="496"/>
        <v>دستكش كف مواد سبك947</v>
      </c>
      <c r="C7772" s="10" t="str">
        <f t="shared" si="497"/>
        <v>دستكش كف مواد سبك1403/11/02947</v>
      </c>
      <c r="D7772" s="10" t="str">
        <f>IFERROR(IF(تحویلی!$E$1="","",IF(NOSA!O7772=تحویلی!$E$1,تحویلی!$E$1&amp;COUNTIF(NOSA!$O$1:O7772,تحویلی!$E$1),"")),"")</f>
        <v/>
      </c>
      <c r="E7772" s="10" t="str">
        <f t="shared" si="498"/>
        <v>13509947</v>
      </c>
      <c r="F7772" s="10" t="str">
        <f>IFERROR(VLOOKUP(I7772,DATABASE!$N:$O,2,FALSE),"")</f>
        <v>دستكش كف مواد سبك</v>
      </c>
      <c r="G7772" s="3" t="s">
        <v>3704</v>
      </c>
      <c r="H7772" s="4">
        <v>13509</v>
      </c>
      <c r="I7772" s="3" t="s">
        <v>1456</v>
      </c>
      <c r="J7772" s="3" t="s">
        <v>2</v>
      </c>
      <c r="K7772" s="5">
        <v>1</v>
      </c>
      <c r="L7772" s="3" t="s">
        <v>3</v>
      </c>
      <c r="M7772" s="3" t="s">
        <v>47</v>
      </c>
      <c r="N7772" s="3" t="s">
        <v>4076</v>
      </c>
      <c r="O7772" s="1">
        <v>947</v>
      </c>
      <c r="P7772" s="4">
        <v>1</v>
      </c>
      <c r="Q7772" s="10">
        <f t="shared" si="495"/>
        <v>947</v>
      </c>
    </row>
    <row r="7773" spans="2:17" ht="20.25" customHeight="1">
      <c r="B7773" s="10" t="str">
        <f t="shared" si="496"/>
        <v>لباس كار ديرسوز(بلوز و شلوار)947</v>
      </c>
      <c r="C7773" s="10" t="str">
        <f t="shared" si="497"/>
        <v>لباس كار ديرسوز(بلوز و شلوار)1403/11/02947</v>
      </c>
      <c r="D7773" s="10" t="str">
        <f>IFERROR(IF(تحویلی!$E$1="","",IF(NOSA!O7773=تحویلی!$E$1,تحویلی!$E$1&amp;COUNTIF(NOSA!$O$1:O7773,تحویلی!$E$1),"")),"")</f>
        <v/>
      </c>
      <c r="E7773" s="10" t="str">
        <f t="shared" si="498"/>
        <v>13519947</v>
      </c>
      <c r="F7773" s="10" t="str">
        <f>IFERROR(VLOOKUP(I7773,DATABASE!$N:$O,2,FALSE),"")</f>
        <v>لباس كار ديرسوز(بلوز و شلوار)</v>
      </c>
      <c r="G7773" s="3" t="s">
        <v>3704</v>
      </c>
      <c r="H7773" s="4">
        <v>13519</v>
      </c>
      <c r="I7773" s="3" t="s">
        <v>1629</v>
      </c>
      <c r="J7773" s="3" t="s">
        <v>1630</v>
      </c>
      <c r="K7773" s="5">
        <v>1</v>
      </c>
      <c r="L7773" s="3" t="s">
        <v>28</v>
      </c>
      <c r="M7773" s="3" t="s">
        <v>47</v>
      </c>
      <c r="N7773" s="3" t="s">
        <v>4076</v>
      </c>
      <c r="O7773" s="1">
        <v>947</v>
      </c>
      <c r="P7773" s="4">
        <v>0</v>
      </c>
      <c r="Q7773" s="10">
        <f t="shared" si="495"/>
        <v>947</v>
      </c>
    </row>
    <row r="7774" spans="2:17" ht="20.25" customHeight="1">
      <c r="B7774" s="10" t="str">
        <f t="shared" si="496"/>
        <v>دستكش كف مواد سبك822</v>
      </c>
      <c r="C7774" s="10" t="str">
        <f t="shared" si="497"/>
        <v>دستكش كف مواد سبك1403/11/02822</v>
      </c>
      <c r="D7774" s="10" t="str">
        <f>IFERROR(IF(تحویلی!$E$1="","",IF(NOSA!O7774=تحویلی!$E$1,تحویلی!$E$1&amp;COUNTIF(NOSA!$O$1:O7774,تحویلی!$E$1),"")),"")</f>
        <v/>
      </c>
      <c r="E7774" s="10" t="str">
        <f t="shared" si="498"/>
        <v>13523822</v>
      </c>
      <c r="F7774" s="10" t="str">
        <f>IFERROR(VLOOKUP(I7774,DATABASE!$N:$O,2,FALSE),"")</f>
        <v>دستكش كف مواد سبك</v>
      </c>
      <c r="G7774" s="3" t="s">
        <v>3704</v>
      </c>
      <c r="H7774" s="4">
        <v>13523</v>
      </c>
      <c r="I7774" s="3" t="s">
        <v>1456</v>
      </c>
      <c r="J7774" s="3" t="s">
        <v>2</v>
      </c>
      <c r="K7774" s="5">
        <v>1</v>
      </c>
      <c r="L7774" s="3" t="s">
        <v>3</v>
      </c>
      <c r="M7774" s="3" t="s">
        <v>47</v>
      </c>
      <c r="N7774" s="3" t="s">
        <v>1788</v>
      </c>
      <c r="O7774" s="1">
        <v>822</v>
      </c>
      <c r="P7774" s="4">
        <v>1</v>
      </c>
      <c r="Q7774" s="10">
        <f t="shared" si="495"/>
        <v>822</v>
      </c>
    </row>
    <row r="7775" spans="2:17" ht="20.25" customHeight="1">
      <c r="B7775" s="10" t="str">
        <f t="shared" si="496"/>
        <v>دستكش كف مواد سبك641</v>
      </c>
      <c r="C7775" s="10" t="str">
        <f t="shared" si="497"/>
        <v>دستكش كف مواد سبك1403/11/03641</v>
      </c>
      <c r="D7775" s="10" t="str">
        <f>IFERROR(IF(تحویلی!$E$1="","",IF(NOSA!O7775=تحویلی!$E$1,تحویلی!$E$1&amp;COUNTIF(NOSA!$O$1:O7775,تحویلی!$E$1),"")),"")</f>
        <v/>
      </c>
      <c r="E7775" s="10" t="str">
        <f t="shared" si="498"/>
        <v>13528641</v>
      </c>
      <c r="F7775" s="10" t="str">
        <f>IFERROR(VLOOKUP(I7775,DATABASE!$N:$O,2,FALSE),"")</f>
        <v>دستكش كف مواد سبك</v>
      </c>
      <c r="G7775" s="3" t="s">
        <v>3705</v>
      </c>
      <c r="H7775" s="3">
        <v>13528</v>
      </c>
      <c r="I7775" s="3" t="s">
        <v>1456</v>
      </c>
      <c r="J7775" s="3" t="s">
        <v>2</v>
      </c>
      <c r="K7775" s="3">
        <v>1</v>
      </c>
      <c r="L7775" s="3" t="s">
        <v>3</v>
      </c>
      <c r="M7775" s="3" t="s">
        <v>47</v>
      </c>
      <c r="N7775" s="3" t="s">
        <v>154</v>
      </c>
      <c r="O7775" s="1">
        <v>641</v>
      </c>
      <c r="P7775" s="3">
        <v>1</v>
      </c>
      <c r="Q7775" s="10">
        <f t="shared" si="495"/>
        <v>641</v>
      </c>
    </row>
    <row r="7776" spans="2:17" ht="20.25" customHeight="1">
      <c r="B7776" s="10" t="str">
        <f t="shared" si="496"/>
        <v>دستكش كف مواد سبك835</v>
      </c>
      <c r="C7776" s="10" t="str">
        <f t="shared" si="497"/>
        <v>دستكش كف مواد سبك1403/11/03835</v>
      </c>
      <c r="D7776" s="10" t="str">
        <f>IFERROR(IF(تحویلی!$E$1="","",IF(NOSA!O7776=تحویلی!$E$1,تحویلی!$E$1&amp;COUNTIF(NOSA!$O$1:O7776,تحویلی!$E$1),"")),"")</f>
        <v/>
      </c>
      <c r="E7776" s="10" t="str">
        <f t="shared" si="498"/>
        <v>13529835</v>
      </c>
      <c r="F7776" s="10" t="str">
        <f>IFERROR(VLOOKUP(I7776,DATABASE!$N:$O,2,FALSE),"")</f>
        <v>دستكش كف مواد سبك</v>
      </c>
      <c r="G7776" s="3" t="s">
        <v>3705</v>
      </c>
      <c r="H7776" s="3">
        <v>13529</v>
      </c>
      <c r="I7776" s="3" t="s">
        <v>1456</v>
      </c>
      <c r="J7776" s="3" t="s">
        <v>2</v>
      </c>
      <c r="K7776" s="3">
        <v>1</v>
      </c>
      <c r="L7776" s="3" t="s">
        <v>3</v>
      </c>
      <c r="M7776" s="3" t="s">
        <v>47</v>
      </c>
      <c r="N7776" s="3" t="s">
        <v>2677</v>
      </c>
      <c r="O7776" s="1">
        <v>835</v>
      </c>
      <c r="P7776" s="3">
        <v>1</v>
      </c>
      <c r="Q7776" s="10">
        <f t="shared" si="495"/>
        <v>835</v>
      </c>
    </row>
    <row r="7777" spans="2:17" ht="20.25" customHeight="1">
      <c r="B7777" s="10" t="str">
        <f t="shared" si="496"/>
        <v>دستكش كف مواد سبك843</v>
      </c>
      <c r="C7777" s="10" t="str">
        <f t="shared" si="497"/>
        <v>دستكش كف مواد سبك1403/11/03843</v>
      </c>
      <c r="D7777" s="10" t="str">
        <f>IFERROR(IF(تحویلی!$E$1="","",IF(NOSA!O7777=تحویلی!$E$1,تحویلی!$E$1&amp;COUNTIF(NOSA!$O$1:O7777,تحویلی!$E$1),"")),"")</f>
        <v/>
      </c>
      <c r="E7777" s="10" t="str">
        <f t="shared" si="498"/>
        <v>13530843</v>
      </c>
      <c r="F7777" s="10" t="str">
        <f>IFERROR(VLOOKUP(I7777,DATABASE!$N:$O,2,FALSE),"")</f>
        <v>دستكش كف مواد سبك</v>
      </c>
      <c r="G7777" s="3" t="s">
        <v>3705</v>
      </c>
      <c r="H7777" s="3">
        <v>13530</v>
      </c>
      <c r="I7777" s="3" t="s">
        <v>1456</v>
      </c>
      <c r="J7777" s="3" t="s">
        <v>2</v>
      </c>
      <c r="K7777" s="3">
        <v>1</v>
      </c>
      <c r="L7777" s="3" t="s">
        <v>3</v>
      </c>
      <c r="M7777" s="3" t="s">
        <v>47</v>
      </c>
      <c r="N7777" s="3" t="s">
        <v>2682</v>
      </c>
      <c r="O7777" s="1">
        <v>843</v>
      </c>
      <c r="P7777" s="3">
        <v>1</v>
      </c>
      <c r="Q7777" s="10">
        <f t="shared" si="495"/>
        <v>843</v>
      </c>
    </row>
    <row r="7778" spans="2:17" ht="20.25" customHeight="1">
      <c r="B7778" s="10" t="str">
        <f t="shared" si="496"/>
        <v>دستكش ضد اسيد و روغن545</v>
      </c>
      <c r="C7778" s="10" t="str">
        <f t="shared" si="497"/>
        <v>دستكش ضد اسيد و روغن1403/11/03545</v>
      </c>
      <c r="D7778" s="10" t="str">
        <f>IFERROR(IF(تحویلی!$E$1="","",IF(NOSA!O7778=تحویلی!$E$1,تحویلی!$E$1&amp;COUNTIF(NOSA!$O$1:O7778,تحویلی!$E$1),"")),"")</f>
        <v/>
      </c>
      <c r="E7778" s="10" t="str">
        <f t="shared" si="498"/>
        <v>13539545</v>
      </c>
      <c r="F7778" s="10" t="str">
        <f>IFERROR(VLOOKUP(I7778,DATABASE!$N:$O,2,FALSE),"")</f>
        <v>دستكش ضد اسيد و روغن</v>
      </c>
      <c r="G7778" s="3" t="s">
        <v>3705</v>
      </c>
      <c r="H7778" s="3">
        <v>13539</v>
      </c>
      <c r="I7778" s="3" t="s">
        <v>1693</v>
      </c>
      <c r="J7778" s="3" t="s">
        <v>507</v>
      </c>
      <c r="K7778" s="3">
        <v>1</v>
      </c>
      <c r="L7778" s="3" t="s">
        <v>3</v>
      </c>
      <c r="M7778" s="3" t="s">
        <v>4</v>
      </c>
      <c r="N7778" s="3" t="s">
        <v>109</v>
      </c>
      <c r="O7778" s="1">
        <v>545</v>
      </c>
      <c r="P7778" s="3">
        <v>0</v>
      </c>
      <c r="Q7778" s="10">
        <f t="shared" si="495"/>
        <v>545</v>
      </c>
    </row>
    <row r="7779" spans="2:17" ht="20.25" customHeight="1">
      <c r="B7779" s="10" t="str">
        <f t="shared" si="496"/>
        <v>لباس كار ديرسوز(بلوز و شلوار)10008</v>
      </c>
      <c r="C7779" s="10" t="str">
        <f t="shared" si="497"/>
        <v>لباس كار ديرسوز(بلوز و شلوار)1403/11/0310008</v>
      </c>
      <c r="D7779" s="10" t="str">
        <f>IFERROR(IF(تحویلی!$E$1="","",IF(NOSA!O7779=تحویلی!$E$1,تحویلی!$E$1&amp;COUNTIF(NOSA!$O$1:O7779,تحویلی!$E$1),"")),"")</f>
        <v/>
      </c>
      <c r="E7779" s="10" t="str">
        <f t="shared" si="498"/>
        <v>1354110008</v>
      </c>
      <c r="F7779" s="10" t="str">
        <f>IFERROR(VLOOKUP(I7779,DATABASE!$N:$O,2,FALSE),"")</f>
        <v>لباس كار ديرسوز(بلوز و شلوار)</v>
      </c>
      <c r="G7779" s="3" t="s">
        <v>3705</v>
      </c>
      <c r="H7779" s="3">
        <v>13541</v>
      </c>
      <c r="I7779" s="3" t="s">
        <v>1629</v>
      </c>
      <c r="J7779" s="3" t="s">
        <v>1630</v>
      </c>
      <c r="K7779" s="3">
        <v>1</v>
      </c>
      <c r="L7779" s="3" t="s">
        <v>28</v>
      </c>
      <c r="M7779" s="3" t="s">
        <v>9</v>
      </c>
      <c r="N7779" s="3" t="s">
        <v>4106</v>
      </c>
      <c r="O7779" s="1">
        <v>10008</v>
      </c>
      <c r="P7779" s="3">
        <v>0</v>
      </c>
      <c r="Q7779" s="10">
        <f t="shared" si="495"/>
        <v>10008</v>
      </c>
    </row>
    <row r="7780" spans="2:17" ht="20.25" customHeight="1">
      <c r="B7780" s="10" t="str">
        <f t="shared" si="496"/>
        <v>پوتين ايمني نسوز10008</v>
      </c>
      <c r="C7780" s="10" t="str">
        <f t="shared" si="497"/>
        <v>پوتين ايمني نسوز1403/11/0310008</v>
      </c>
      <c r="D7780" s="10" t="str">
        <f>IFERROR(IF(تحویلی!$E$1="","",IF(NOSA!O7780=تحویلی!$E$1,تحویلی!$E$1&amp;COUNTIF(NOSA!$O$1:O7780,تحویلی!$E$1),"")),"")</f>
        <v/>
      </c>
      <c r="E7780" s="10" t="str">
        <f t="shared" si="498"/>
        <v>1354110008</v>
      </c>
      <c r="F7780" s="10" t="str">
        <f>IFERROR(VLOOKUP(I7780,DATABASE!$N:$O,2,FALSE),"")</f>
        <v>پوتين ايمني نسوز</v>
      </c>
      <c r="G7780" s="3" t="s">
        <v>3705</v>
      </c>
      <c r="H7780" s="3">
        <v>13541</v>
      </c>
      <c r="I7780" s="3" t="s">
        <v>1528</v>
      </c>
      <c r="J7780" s="3" t="s">
        <v>1654</v>
      </c>
      <c r="K7780" s="3">
        <v>1</v>
      </c>
      <c r="L7780" s="3" t="s">
        <v>3</v>
      </c>
      <c r="M7780" s="3" t="s">
        <v>9</v>
      </c>
      <c r="N7780" s="3" t="s">
        <v>4106</v>
      </c>
      <c r="O7780" s="1">
        <v>10008</v>
      </c>
      <c r="P7780" s="3">
        <v>0</v>
      </c>
      <c r="Q7780" s="10">
        <f t="shared" si="495"/>
        <v>10008</v>
      </c>
    </row>
    <row r="7781" spans="2:17" ht="20.25" customHeight="1">
      <c r="B7781" s="10" t="str">
        <f t="shared" si="496"/>
        <v>كلاه ايمني10008</v>
      </c>
      <c r="C7781" s="10" t="str">
        <f t="shared" si="497"/>
        <v>كلاه ايمني1403/11/0310008</v>
      </c>
      <c r="D7781" s="10" t="str">
        <f>IFERROR(IF(تحویلی!$E$1="","",IF(NOSA!O7781=تحویلی!$E$1,تحویلی!$E$1&amp;COUNTIF(NOSA!$O$1:O7781,تحویلی!$E$1),"")),"")</f>
        <v/>
      </c>
      <c r="E7781" s="10" t="str">
        <f t="shared" si="498"/>
        <v>1354110008</v>
      </c>
      <c r="F7781" s="10" t="str">
        <f>IFERROR(VLOOKUP(I7781,DATABASE!$N:$O,2,FALSE),"")</f>
        <v>كلاه ايمني</v>
      </c>
      <c r="G7781" s="3" t="s">
        <v>3705</v>
      </c>
      <c r="H7781" s="3">
        <v>13541</v>
      </c>
      <c r="I7781" s="3" t="s">
        <v>1505</v>
      </c>
      <c r="J7781" s="3" t="s">
        <v>1628</v>
      </c>
      <c r="K7781" s="3">
        <v>1</v>
      </c>
      <c r="L7781" s="3" t="s">
        <v>8</v>
      </c>
      <c r="M7781" s="3" t="s">
        <v>9</v>
      </c>
      <c r="N7781" s="3" t="s">
        <v>4106</v>
      </c>
      <c r="O7781" s="1">
        <v>10008</v>
      </c>
      <c r="P7781" s="3">
        <v>0</v>
      </c>
      <c r="Q7781" s="10">
        <f t="shared" si="495"/>
        <v>10008</v>
      </c>
    </row>
    <row r="7782" spans="2:17" ht="20.25" customHeight="1">
      <c r="B7782" s="10" t="str">
        <f t="shared" si="496"/>
        <v>ماسك نيم صورت دو فيلتره (3M)10008</v>
      </c>
      <c r="C7782" s="10" t="str">
        <f t="shared" si="497"/>
        <v>ماسك نيم صورت دو فيلتره (3M)1403/11/0310008</v>
      </c>
      <c r="D7782" s="10" t="str">
        <f>IFERROR(IF(تحویلی!$E$1="","",IF(NOSA!O7782=تحویلی!$E$1,تحویلی!$E$1&amp;COUNTIF(NOSA!$O$1:O7782,تحویلی!$E$1),"")),"")</f>
        <v/>
      </c>
      <c r="E7782" s="10" t="str">
        <f t="shared" si="498"/>
        <v>1354110008</v>
      </c>
      <c r="F7782" s="10" t="str">
        <f>IFERROR(VLOOKUP(I7782,DATABASE!$N:$O,2,FALSE),"")</f>
        <v>ماسك نيم صورت دو فيلتره (3M)</v>
      </c>
      <c r="G7782" s="3" t="s">
        <v>3705</v>
      </c>
      <c r="H7782" s="3">
        <v>13541</v>
      </c>
      <c r="I7782" s="3" t="s">
        <v>1503</v>
      </c>
      <c r="J7782" s="3" t="s">
        <v>151</v>
      </c>
      <c r="K7782" s="3">
        <v>1</v>
      </c>
      <c r="L7782" s="3" t="s">
        <v>8</v>
      </c>
      <c r="M7782" s="3" t="s">
        <v>9</v>
      </c>
      <c r="N7782" s="3" t="s">
        <v>4106</v>
      </c>
      <c r="O7782" s="1">
        <v>10008</v>
      </c>
      <c r="P7782" s="3">
        <v>0</v>
      </c>
      <c r="Q7782" s="10">
        <f t="shared" si="495"/>
        <v>10008</v>
      </c>
    </row>
    <row r="7783" spans="2:17" ht="20.25" customHeight="1">
      <c r="B7783" s="10" t="str">
        <f t="shared" si="496"/>
        <v>فيلتر ماسك نيم صورت (3M) مدل 209110008</v>
      </c>
      <c r="C7783" s="10" t="str">
        <f t="shared" si="497"/>
        <v>فيلتر ماسك نيم صورت (3M) مدل 20911403/11/0310008</v>
      </c>
      <c r="D7783" s="10" t="str">
        <f>IFERROR(IF(تحویلی!$E$1="","",IF(NOSA!O7783=تحویلی!$E$1,تحویلی!$E$1&amp;COUNTIF(NOSA!$O$1:O7783,تحویلی!$E$1),"")),"")</f>
        <v/>
      </c>
      <c r="E7783" s="10" t="str">
        <f t="shared" si="498"/>
        <v>1354110008</v>
      </c>
      <c r="F7783" s="10" t="str">
        <f>IFERROR(VLOOKUP(I7783,DATABASE!$N:$O,2,FALSE),"")</f>
        <v>فيلتر ماسك نيم صورت (3M) مدل 2091</v>
      </c>
      <c r="G7783" s="3" t="s">
        <v>3705</v>
      </c>
      <c r="H7783" s="3">
        <v>13541</v>
      </c>
      <c r="I7783" s="3" t="s">
        <v>1475</v>
      </c>
      <c r="J7783" s="3" t="s">
        <v>53</v>
      </c>
      <c r="K7783" s="3">
        <v>1</v>
      </c>
      <c r="L7783" s="3" t="s">
        <v>8</v>
      </c>
      <c r="M7783" s="3" t="s">
        <v>9</v>
      </c>
      <c r="N7783" s="3" t="s">
        <v>4106</v>
      </c>
      <c r="O7783" s="1">
        <v>10008</v>
      </c>
      <c r="P7783" s="3">
        <v>0</v>
      </c>
      <c r="Q7783" s="10">
        <f t="shared" si="495"/>
        <v>10008</v>
      </c>
    </row>
    <row r="7784" spans="2:17" ht="20.25" customHeight="1">
      <c r="B7784" s="10" t="str">
        <f t="shared" si="496"/>
        <v>دستكش كف مواد سبك10008</v>
      </c>
      <c r="C7784" s="10" t="str">
        <f t="shared" si="497"/>
        <v>دستكش كف مواد سبك1403/11/0310008</v>
      </c>
      <c r="D7784" s="10" t="str">
        <f>IFERROR(IF(تحویلی!$E$1="","",IF(NOSA!O7784=تحویلی!$E$1,تحویلی!$E$1&amp;COUNTIF(NOSA!$O$1:O7784,تحویلی!$E$1),"")),"")</f>
        <v/>
      </c>
      <c r="E7784" s="10" t="str">
        <f t="shared" si="498"/>
        <v>1354210008</v>
      </c>
      <c r="F7784" s="10" t="str">
        <f>IFERROR(VLOOKUP(I7784,DATABASE!$N:$O,2,FALSE),"")</f>
        <v>دستكش كف مواد سبك</v>
      </c>
      <c r="G7784" s="3" t="s">
        <v>3705</v>
      </c>
      <c r="H7784" s="3">
        <v>13542</v>
      </c>
      <c r="I7784" s="3" t="s">
        <v>1456</v>
      </c>
      <c r="J7784" s="3" t="s">
        <v>2</v>
      </c>
      <c r="K7784" s="3">
        <v>1</v>
      </c>
      <c r="L7784" s="3" t="s">
        <v>3</v>
      </c>
      <c r="M7784" s="3" t="s">
        <v>9</v>
      </c>
      <c r="N7784" s="3" t="s">
        <v>4106</v>
      </c>
      <c r="O7784" s="1">
        <v>10008</v>
      </c>
      <c r="P7784" s="3">
        <v>0</v>
      </c>
      <c r="Q7784" s="10">
        <f t="shared" si="495"/>
        <v>10008</v>
      </c>
    </row>
    <row r="7785" spans="2:17" ht="20.25" customHeight="1">
      <c r="B7785" s="10" t="str">
        <f t="shared" si="496"/>
        <v>گوشي اير پلاگ10008</v>
      </c>
      <c r="C7785" s="10" t="str">
        <f t="shared" si="497"/>
        <v>گوشي اير پلاگ1403/11/0310008</v>
      </c>
      <c r="D7785" s="10" t="str">
        <f>IFERROR(IF(تحویلی!$E$1="","",IF(NOSA!O7785=تحویلی!$E$1,تحویلی!$E$1&amp;COUNTIF(NOSA!$O$1:O7785,تحویلی!$E$1),"")),"")</f>
        <v/>
      </c>
      <c r="E7785" s="10" t="str">
        <f t="shared" si="498"/>
        <v>1354210008</v>
      </c>
      <c r="F7785" s="10" t="str">
        <f>IFERROR(VLOOKUP(I7785,DATABASE!$N:$O,2,FALSE),"")</f>
        <v>گوشي اير پلاگ</v>
      </c>
      <c r="G7785" s="3" t="s">
        <v>3705</v>
      </c>
      <c r="H7785" s="3">
        <v>13542</v>
      </c>
      <c r="I7785" s="3" t="s">
        <v>1581</v>
      </c>
      <c r="J7785" s="3" t="s">
        <v>124</v>
      </c>
      <c r="K7785" s="3">
        <v>1</v>
      </c>
      <c r="L7785" s="3" t="s">
        <v>8</v>
      </c>
      <c r="M7785" s="3" t="s">
        <v>9</v>
      </c>
      <c r="N7785" s="3" t="s">
        <v>4106</v>
      </c>
      <c r="O7785" s="1">
        <v>10008</v>
      </c>
      <c r="P7785" s="3">
        <v>0</v>
      </c>
      <c r="Q7785" s="10">
        <f t="shared" si="495"/>
        <v>10008</v>
      </c>
    </row>
    <row r="7786" spans="2:17" ht="20.25" customHeight="1">
      <c r="B7786" s="10" t="str">
        <f t="shared" si="496"/>
        <v>10008</v>
      </c>
      <c r="C7786" s="10" t="str">
        <f t="shared" si="497"/>
        <v>1403/11/0310008</v>
      </c>
      <c r="D7786" s="10" t="str">
        <f>IFERROR(IF(تحویلی!$E$1="","",IF(NOSA!O7786=تحویلی!$E$1,تحویلی!$E$1&amp;COUNTIF(NOSA!$O$1:O7786,تحویلی!$E$1),"")),"")</f>
        <v/>
      </c>
      <c r="E7786" s="10" t="str">
        <f t="shared" si="498"/>
        <v>1354210008</v>
      </c>
      <c r="F7786" s="10" t="str">
        <f>IFERROR(VLOOKUP(I7786,DATABASE!$N:$O,2,FALSE),"")</f>
        <v/>
      </c>
      <c r="G7786" s="3" t="s">
        <v>3705</v>
      </c>
      <c r="H7786" s="3">
        <v>13542</v>
      </c>
      <c r="I7786" s="3" t="s">
        <v>3559</v>
      </c>
      <c r="J7786" s="3" t="s">
        <v>3560</v>
      </c>
      <c r="K7786" s="3">
        <v>1</v>
      </c>
      <c r="L7786" s="3" t="s">
        <v>8</v>
      </c>
      <c r="M7786" s="3" t="s">
        <v>9</v>
      </c>
      <c r="N7786" s="3" t="s">
        <v>4106</v>
      </c>
      <c r="O7786" s="1">
        <v>10008</v>
      </c>
      <c r="P7786" s="3">
        <v>0</v>
      </c>
      <c r="Q7786" s="10">
        <f t="shared" si="495"/>
        <v>10008</v>
      </c>
    </row>
    <row r="7787" spans="2:17" ht="20.25" customHeight="1">
      <c r="B7787" s="10" t="str">
        <f t="shared" si="496"/>
        <v>لباس كار ديرسوز(بلوز و شلوار)10007</v>
      </c>
      <c r="C7787" s="10" t="str">
        <f t="shared" si="497"/>
        <v>لباس كار ديرسوز(بلوز و شلوار)1403/11/0310007</v>
      </c>
      <c r="D7787" s="10" t="str">
        <f>IFERROR(IF(تحویلی!$E$1="","",IF(NOSA!O7787=تحویلی!$E$1,تحویلی!$E$1&amp;COUNTIF(NOSA!$O$1:O7787,تحویلی!$E$1),"")),"")</f>
        <v/>
      </c>
      <c r="E7787" s="10" t="str">
        <f t="shared" si="498"/>
        <v>1354310007</v>
      </c>
      <c r="F7787" s="10" t="str">
        <f>IFERROR(VLOOKUP(I7787,DATABASE!$N:$O,2,FALSE),"")</f>
        <v>لباس كار ديرسوز(بلوز و شلوار)</v>
      </c>
      <c r="G7787" s="3" t="s">
        <v>3705</v>
      </c>
      <c r="H7787" s="3">
        <v>13543</v>
      </c>
      <c r="I7787" s="3" t="s">
        <v>1629</v>
      </c>
      <c r="J7787" s="3" t="s">
        <v>1630</v>
      </c>
      <c r="K7787" s="3">
        <v>1</v>
      </c>
      <c r="L7787" s="3" t="s">
        <v>28</v>
      </c>
      <c r="M7787" s="3" t="s">
        <v>9</v>
      </c>
      <c r="N7787" s="3" t="s">
        <v>4107</v>
      </c>
      <c r="O7787" s="1">
        <v>10007</v>
      </c>
      <c r="P7787" s="3">
        <v>0</v>
      </c>
      <c r="Q7787" s="10">
        <f t="shared" ref="Q7787:Q7850" si="499">VALUE(O7787)</f>
        <v>10007</v>
      </c>
    </row>
    <row r="7788" spans="2:17" ht="20.25" customHeight="1">
      <c r="B7788" s="10" t="str">
        <f t="shared" si="496"/>
        <v>پوتين ايمني نسوز10007</v>
      </c>
      <c r="C7788" s="10" t="str">
        <f t="shared" si="497"/>
        <v>پوتين ايمني نسوز1403/11/0310007</v>
      </c>
      <c r="D7788" s="10" t="str">
        <f>IFERROR(IF(تحویلی!$E$1="","",IF(NOSA!O7788=تحویلی!$E$1,تحویلی!$E$1&amp;COUNTIF(NOSA!$O$1:O7788,تحویلی!$E$1),"")),"")</f>
        <v/>
      </c>
      <c r="E7788" s="10" t="str">
        <f t="shared" si="498"/>
        <v>1354310007</v>
      </c>
      <c r="F7788" s="10" t="str">
        <f>IFERROR(VLOOKUP(I7788,DATABASE!$N:$O,2,FALSE),"")</f>
        <v>پوتين ايمني نسوز</v>
      </c>
      <c r="G7788" s="3" t="s">
        <v>3705</v>
      </c>
      <c r="H7788" s="3">
        <v>13543</v>
      </c>
      <c r="I7788" s="3" t="s">
        <v>1510</v>
      </c>
      <c r="J7788" s="3" t="s">
        <v>1660</v>
      </c>
      <c r="K7788" s="3">
        <v>1</v>
      </c>
      <c r="L7788" s="3" t="s">
        <v>3</v>
      </c>
      <c r="M7788" s="3" t="s">
        <v>9</v>
      </c>
      <c r="N7788" s="3" t="s">
        <v>4107</v>
      </c>
      <c r="O7788" s="1">
        <v>10007</v>
      </c>
      <c r="P7788" s="3">
        <v>0</v>
      </c>
      <c r="Q7788" s="10">
        <f t="shared" si="499"/>
        <v>10007</v>
      </c>
    </row>
    <row r="7789" spans="2:17" ht="20.25" customHeight="1">
      <c r="B7789" s="10" t="str">
        <f t="shared" si="496"/>
        <v>كلاه ايمني10007</v>
      </c>
      <c r="C7789" s="10" t="str">
        <f t="shared" si="497"/>
        <v>كلاه ايمني1403/11/0310007</v>
      </c>
      <c r="D7789" s="10" t="str">
        <f>IFERROR(IF(تحویلی!$E$1="","",IF(NOSA!O7789=تحویلی!$E$1,تحویلی!$E$1&amp;COUNTIF(NOSA!$O$1:O7789,تحویلی!$E$1),"")),"")</f>
        <v/>
      </c>
      <c r="E7789" s="10" t="str">
        <f t="shared" si="498"/>
        <v>1354310007</v>
      </c>
      <c r="F7789" s="10" t="str">
        <f>IFERROR(VLOOKUP(I7789,DATABASE!$N:$O,2,FALSE),"")</f>
        <v>كلاه ايمني</v>
      </c>
      <c r="G7789" s="3" t="s">
        <v>3705</v>
      </c>
      <c r="H7789" s="3">
        <v>13543</v>
      </c>
      <c r="I7789" s="3" t="s">
        <v>1505</v>
      </c>
      <c r="J7789" s="3" t="s">
        <v>1628</v>
      </c>
      <c r="K7789" s="3">
        <v>1</v>
      </c>
      <c r="L7789" s="3" t="s">
        <v>8</v>
      </c>
      <c r="M7789" s="3" t="s">
        <v>9</v>
      </c>
      <c r="N7789" s="3" t="s">
        <v>4107</v>
      </c>
      <c r="O7789" s="1">
        <v>10007</v>
      </c>
      <c r="P7789" s="3">
        <v>0</v>
      </c>
      <c r="Q7789" s="10">
        <f t="shared" si="499"/>
        <v>10007</v>
      </c>
    </row>
    <row r="7790" spans="2:17" ht="20.25" customHeight="1">
      <c r="B7790" s="10" t="str">
        <f t="shared" si="496"/>
        <v>ماسك نيم صورت دو فيلتره (3M)10007</v>
      </c>
      <c r="C7790" s="10" t="str">
        <f t="shared" si="497"/>
        <v>ماسك نيم صورت دو فيلتره (3M)1403/11/0310007</v>
      </c>
      <c r="D7790" s="10" t="str">
        <f>IFERROR(IF(تحویلی!$E$1="","",IF(NOSA!O7790=تحویلی!$E$1,تحویلی!$E$1&amp;COUNTIF(NOSA!$O$1:O7790,تحویلی!$E$1),"")),"")</f>
        <v/>
      </c>
      <c r="E7790" s="10" t="str">
        <f t="shared" si="498"/>
        <v>1354310007</v>
      </c>
      <c r="F7790" s="10" t="str">
        <f>IFERROR(VLOOKUP(I7790,DATABASE!$N:$O,2,FALSE),"")</f>
        <v>ماسك نيم صورت دو فيلتره (3M)</v>
      </c>
      <c r="G7790" s="3" t="s">
        <v>3705</v>
      </c>
      <c r="H7790" s="3">
        <v>13543</v>
      </c>
      <c r="I7790" s="3" t="s">
        <v>1503</v>
      </c>
      <c r="J7790" s="3" t="s">
        <v>151</v>
      </c>
      <c r="K7790" s="3">
        <v>1</v>
      </c>
      <c r="L7790" s="3" t="s">
        <v>8</v>
      </c>
      <c r="M7790" s="3" t="s">
        <v>9</v>
      </c>
      <c r="N7790" s="3" t="s">
        <v>4107</v>
      </c>
      <c r="O7790" s="1">
        <v>10007</v>
      </c>
      <c r="P7790" s="3">
        <v>0</v>
      </c>
      <c r="Q7790" s="10">
        <f t="shared" si="499"/>
        <v>10007</v>
      </c>
    </row>
    <row r="7791" spans="2:17" ht="20.25" customHeight="1">
      <c r="B7791" s="10" t="str">
        <f t="shared" si="496"/>
        <v>فيلتر ماسك نيم صورت (3M) مدل 209110007</v>
      </c>
      <c r="C7791" s="10" t="str">
        <f t="shared" si="497"/>
        <v>فيلتر ماسك نيم صورت (3M) مدل 20911403/11/0310007</v>
      </c>
      <c r="D7791" s="10" t="str">
        <f>IFERROR(IF(تحویلی!$E$1="","",IF(NOSA!O7791=تحویلی!$E$1,تحویلی!$E$1&amp;COUNTIF(NOSA!$O$1:O7791,تحویلی!$E$1),"")),"")</f>
        <v/>
      </c>
      <c r="E7791" s="10" t="str">
        <f t="shared" si="498"/>
        <v>1354310007</v>
      </c>
      <c r="F7791" s="10" t="str">
        <f>IFERROR(VLOOKUP(I7791,DATABASE!$N:$O,2,FALSE),"")</f>
        <v>فيلتر ماسك نيم صورت (3M) مدل 2091</v>
      </c>
      <c r="G7791" s="3" t="s">
        <v>3705</v>
      </c>
      <c r="H7791" s="3">
        <v>13543</v>
      </c>
      <c r="I7791" s="3" t="s">
        <v>1475</v>
      </c>
      <c r="J7791" s="3" t="s">
        <v>53</v>
      </c>
      <c r="K7791" s="3">
        <v>1</v>
      </c>
      <c r="L7791" s="3" t="s">
        <v>8</v>
      </c>
      <c r="M7791" s="3" t="s">
        <v>9</v>
      </c>
      <c r="N7791" s="3" t="s">
        <v>4107</v>
      </c>
      <c r="O7791" s="1">
        <v>10007</v>
      </c>
      <c r="P7791" s="3">
        <v>0</v>
      </c>
      <c r="Q7791" s="10">
        <f t="shared" si="499"/>
        <v>10007</v>
      </c>
    </row>
    <row r="7792" spans="2:17" ht="20.25" customHeight="1">
      <c r="B7792" s="10" t="str">
        <f t="shared" si="496"/>
        <v>دستكش كف مواد سبك10007</v>
      </c>
      <c r="C7792" s="10" t="str">
        <f t="shared" si="497"/>
        <v>دستكش كف مواد سبك1403/11/0310007</v>
      </c>
      <c r="D7792" s="10" t="str">
        <f>IFERROR(IF(تحویلی!$E$1="","",IF(NOSA!O7792=تحویلی!$E$1,تحویلی!$E$1&amp;COUNTIF(NOSA!$O$1:O7792,تحویلی!$E$1),"")),"")</f>
        <v/>
      </c>
      <c r="E7792" s="10" t="str">
        <f t="shared" si="498"/>
        <v>1354410007</v>
      </c>
      <c r="F7792" s="10" t="str">
        <f>IFERROR(VLOOKUP(I7792,DATABASE!$N:$O,2,FALSE),"")</f>
        <v>دستكش كف مواد سبك</v>
      </c>
      <c r="G7792" s="3" t="s">
        <v>3705</v>
      </c>
      <c r="H7792" s="3">
        <v>13544</v>
      </c>
      <c r="I7792" s="3" t="s">
        <v>1456</v>
      </c>
      <c r="J7792" s="3" t="s">
        <v>2</v>
      </c>
      <c r="K7792" s="3">
        <v>1</v>
      </c>
      <c r="L7792" s="3" t="s">
        <v>3</v>
      </c>
      <c r="M7792" s="3" t="s">
        <v>9</v>
      </c>
      <c r="N7792" s="3" t="s">
        <v>4107</v>
      </c>
      <c r="O7792" s="1">
        <v>10007</v>
      </c>
      <c r="P7792" s="3">
        <v>0</v>
      </c>
      <c r="Q7792" s="10">
        <f t="shared" si="499"/>
        <v>10007</v>
      </c>
    </row>
    <row r="7793" spans="2:17" ht="20.25" customHeight="1">
      <c r="B7793" s="10" t="str">
        <f t="shared" si="496"/>
        <v>گوشي اير پلاگ10007</v>
      </c>
      <c r="C7793" s="10" t="str">
        <f t="shared" si="497"/>
        <v>گوشي اير پلاگ1403/11/0310007</v>
      </c>
      <c r="D7793" s="10" t="str">
        <f>IFERROR(IF(تحویلی!$E$1="","",IF(NOSA!O7793=تحویلی!$E$1,تحویلی!$E$1&amp;COUNTIF(NOSA!$O$1:O7793,تحویلی!$E$1),"")),"")</f>
        <v/>
      </c>
      <c r="E7793" s="10" t="str">
        <f t="shared" si="498"/>
        <v>1354410007</v>
      </c>
      <c r="F7793" s="10" t="str">
        <f>IFERROR(VLOOKUP(I7793,DATABASE!$N:$O,2,FALSE),"")</f>
        <v>گوشي اير پلاگ</v>
      </c>
      <c r="G7793" s="3" t="s">
        <v>3705</v>
      </c>
      <c r="H7793" s="3">
        <v>13544</v>
      </c>
      <c r="I7793" s="3" t="s">
        <v>1581</v>
      </c>
      <c r="J7793" s="3" t="s">
        <v>124</v>
      </c>
      <c r="K7793" s="3">
        <v>1</v>
      </c>
      <c r="L7793" s="3" t="s">
        <v>8</v>
      </c>
      <c r="M7793" s="3" t="s">
        <v>9</v>
      </c>
      <c r="N7793" s="3" t="s">
        <v>4107</v>
      </c>
      <c r="O7793" s="1">
        <v>10007</v>
      </c>
      <c r="P7793" s="3">
        <v>0</v>
      </c>
      <c r="Q7793" s="10">
        <f t="shared" si="499"/>
        <v>10007</v>
      </c>
    </row>
    <row r="7794" spans="2:17" ht="20.25" customHeight="1">
      <c r="B7794" s="10" t="str">
        <f t="shared" si="496"/>
        <v>10007</v>
      </c>
      <c r="C7794" s="10" t="str">
        <f t="shared" si="497"/>
        <v>1403/11/0310007</v>
      </c>
      <c r="D7794" s="10" t="str">
        <f>IFERROR(IF(تحویلی!$E$1="","",IF(NOSA!O7794=تحویلی!$E$1,تحویلی!$E$1&amp;COUNTIF(NOSA!$O$1:O7794,تحویلی!$E$1),"")),"")</f>
        <v/>
      </c>
      <c r="E7794" s="10" t="str">
        <f t="shared" si="498"/>
        <v>1354410007</v>
      </c>
      <c r="F7794" s="10" t="str">
        <f>IFERROR(VLOOKUP(I7794,DATABASE!$N:$O,2,FALSE),"")</f>
        <v/>
      </c>
      <c r="G7794" s="3" t="s">
        <v>3705</v>
      </c>
      <c r="H7794" s="3">
        <v>13544</v>
      </c>
      <c r="I7794" s="3" t="s">
        <v>3559</v>
      </c>
      <c r="J7794" s="3" t="s">
        <v>3560</v>
      </c>
      <c r="K7794" s="3">
        <v>1</v>
      </c>
      <c r="L7794" s="3" t="s">
        <v>8</v>
      </c>
      <c r="M7794" s="3" t="s">
        <v>9</v>
      </c>
      <c r="N7794" s="3" t="s">
        <v>4107</v>
      </c>
      <c r="O7794" s="1">
        <v>10007</v>
      </c>
      <c r="P7794" s="3">
        <v>0</v>
      </c>
      <c r="Q7794" s="10">
        <f t="shared" si="499"/>
        <v>10007</v>
      </c>
    </row>
    <row r="7795" spans="2:17" ht="20.25" customHeight="1">
      <c r="B7795" s="10" t="str">
        <f t="shared" si="496"/>
        <v>608</v>
      </c>
      <c r="C7795" s="10" t="str">
        <f t="shared" si="497"/>
        <v>1403/11/03608</v>
      </c>
      <c r="D7795" s="10" t="str">
        <f>IFERROR(IF(تحویلی!$E$1="","",IF(NOSA!O7795=تحویلی!$E$1,تحویلی!$E$1&amp;COUNTIF(NOSA!$O$1:O7795,تحویلی!$E$1),"")),"")</f>
        <v/>
      </c>
      <c r="E7795" s="10" t="str">
        <f t="shared" si="498"/>
        <v>13556608</v>
      </c>
      <c r="F7795" s="10" t="str">
        <f>IFERROR(VLOOKUP(I7795,DATABASE!$N:$O,2,FALSE),"")</f>
        <v/>
      </c>
      <c r="G7795" s="3" t="s">
        <v>3705</v>
      </c>
      <c r="H7795" s="3">
        <v>13556</v>
      </c>
      <c r="I7795" s="3" t="s">
        <v>2624</v>
      </c>
      <c r="J7795" s="3" t="s">
        <v>466</v>
      </c>
      <c r="K7795" s="3">
        <v>160</v>
      </c>
      <c r="L7795" s="3" t="s">
        <v>8</v>
      </c>
      <c r="M7795" s="3" t="s">
        <v>63</v>
      </c>
      <c r="N7795" s="3" t="s">
        <v>187</v>
      </c>
      <c r="O7795" s="1">
        <v>608</v>
      </c>
      <c r="P7795" s="3">
        <v>0</v>
      </c>
      <c r="Q7795" s="10">
        <f t="shared" si="499"/>
        <v>608</v>
      </c>
    </row>
    <row r="7796" spans="2:17" ht="20.25" customHeight="1">
      <c r="B7796" s="10" t="str">
        <f t="shared" si="496"/>
        <v>دستكش كف مواد سبك851</v>
      </c>
      <c r="C7796" s="10" t="str">
        <f t="shared" si="497"/>
        <v>دستكش كف مواد سبك1403/11/03851</v>
      </c>
      <c r="D7796" s="10" t="str">
        <f>IFERROR(IF(تحویلی!$E$1="","",IF(NOSA!O7796=تحویلی!$E$1,تحویلی!$E$1&amp;COUNTIF(NOSA!$O$1:O7796,تحویلی!$E$1),"")),"")</f>
        <v/>
      </c>
      <c r="E7796" s="10" t="str">
        <f t="shared" si="498"/>
        <v>13563851</v>
      </c>
      <c r="F7796" s="10" t="str">
        <f>IFERROR(VLOOKUP(I7796,DATABASE!$N:$O,2,FALSE),"")</f>
        <v>دستكش كف مواد سبك</v>
      </c>
      <c r="G7796" s="3" t="s">
        <v>3705</v>
      </c>
      <c r="H7796" s="3">
        <v>13563</v>
      </c>
      <c r="I7796" s="3" t="s">
        <v>1456</v>
      </c>
      <c r="J7796" s="3" t="s">
        <v>2</v>
      </c>
      <c r="K7796" s="3">
        <v>1</v>
      </c>
      <c r="L7796" s="3" t="s">
        <v>3</v>
      </c>
      <c r="M7796" s="3" t="s">
        <v>47</v>
      </c>
      <c r="N7796" s="3" t="s">
        <v>2761</v>
      </c>
      <c r="O7796" s="1">
        <v>851</v>
      </c>
      <c r="P7796" s="3">
        <v>1</v>
      </c>
      <c r="Q7796" s="10">
        <f t="shared" si="499"/>
        <v>851</v>
      </c>
    </row>
    <row r="7797" spans="2:17" ht="20.25" customHeight="1">
      <c r="B7797" s="10" t="str">
        <f t="shared" si="496"/>
        <v>ماسك نيم صورت دو فيلتره (3M)10006</v>
      </c>
      <c r="C7797" s="10" t="str">
        <f t="shared" si="497"/>
        <v>ماسك نيم صورت دو فيلتره (3M)1403/11/0310006</v>
      </c>
      <c r="D7797" s="10" t="str">
        <f>IFERROR(IF(تحویلی!$E$1="","",IF(NOSA!O7797=تحویلی!$E$1,تحویلی!$E$1&amp;COUNTIF(NOSA!$O$1:O7797,تحویلی!$E$1),"")),"")</f>
        <v/>
      </c>
      <c r="E7797" s="10" t="str">
        <f t="shared" si="498"/>
        <v>1357210006</v>
      </c>
      <c r="F7797" s="10" t="str">
        <f>IFERROR(VLOOKUP(I7797,DATABASE!$N:$O,2,FALSE),"")</f>
        <v>ماسك نيم صورت دو فيلتره (3M)</v>
      </c>
      <c r="G7797" s="3" t="s">
        <v>3705</v>
      </c>
      <c r="H7797" s="3">
        <v>13572</v>
      </c>
      <c r="I7797" s="3" t="s">
        <v>1503</v>
      </c>
      <c r="J7797" s="3" t="s">
        <v>151</v>
      </c>
      <c r="K7797" s="3">
        <v>1</v>
      </c>
      <c r="L7797" s="3" t="s">
        <v>8</v>
      </c>
      <c r="M7797" s="3" t="s">
        <v>9</v>
      </c>
      <c r="N7797" s="3" t="s">
        <v>4050</v>
      </c>
      <c r="O7797" s="1">
        <v>10006</v>
      </c>
      <c r="P7797" s="3">
        <v>1</v>
      </c>
      <c r="Q7797" s="10">
        <f t="shared" si="499"/>
        <v>10006</v>
      </c>
    </row>
    <row r="7798" spans="2:17" ht="20.25" customHeight="1">
      <c r="B7798" s="10" t="str">
        <f t="shared" si="496"/>
        <v>859</v>
      </c>
      <c r="C7798" s="10" t="str">
        <f t="shared" si="497"/>
        <v>1403/11/03859</v>
      </c>
      <c r="D7798" s="10" t="str">
        <f>IFERROR(IF(تحویلی!$E$1="","",IF(NOSA!O7798=تحویلی!$E$1,تحویلی!$E$1&amp;COUNTIF(NOSA!$O$1:O7798,تحویلی!$E$1),"")),"")</f>
        <v/>
      </c>
      <c r="E7798" s="10" t="str">
        <f t="shared" si="498"/>
        <v>13580859</v>
      </c>
      <c r="F7798" s="10" t="str">
        <f>IFERROR(VLOOKUP(I7798,DATABASE!$N:$O,2,FALSE),"")</f>
        <v/>
      </c>
      <c r="G7798" s="3" t="s">
        <v>3705</v>
      </c>
      <c r="H7798" s="3">
        <v>13580</v>
      </c>
      <c r="I7798" s="3" t="s">
        <v>3559</v>
      </c>
      <c r="J7798" s="3" t="s">
        <v>3560</v>
      </c>
      <c r="K7798" s="3">
        <v>1</v>
      </c>
      <c r="L7798" s="3" t="s">
        <v>8</v>
      </c>
      <c r="M7798" s="3" t="s">
        <v>102</v>
      </c>
      <c r="N7798" s="3" t="s">
        <v>163</v>
      </c>
      <c r="O7798" s="1">
        <v>859</v>
      </c>
      <c r="P7798" s="3">
        <v>0</v>
      </c>
      <c r="Q7798" s="10">
        <f t="shared" si="499"/>
        <v>859</v>
      </c>
    </row>
    <row r="7799" spans="2:17" ht="20.25" customHeight="1">
      <c r="B7799" s="10" t="str">
        <f t="shared" si="496"/>
        <v>دستكش ضد برش سبك827</v>
      </c>
      <c r="C7799" s="10" t="str">
        <f t="shared" si="497"/>
        <v>دستكش ضد برش سبك1403/10/24827</v>
      </c>
      <c r="D7799" s="10" t="str">
        <f>IFERROR(IF(تحویلی!$E$1="","",IF(NOSA!O7799=تحویلی!$E$1,تحویلی!$E$1&amp;COUNTIF(NOSA!$O$1:O7799,تحویلی!$E$1),"")),"")</f>
        <v/>
      </c>
      <c r="E7799" s="10" t="str">
        <f t="shared" si="498"/>
        <v>13134827</v>
      </c>
      <c r="F7799" s="10" t="str">
        <f>IFERROR(VLOOKUP(I7799,DATABASE!$N:$O,2,FALSE),"")</f>
        <v>دستكش ضد برش سبك</v>
      </c>
      <c r="G7799" s="3" t="s">
        <v>3696</v>
      </c>
      <c r="H7799" s="3">
        <v>13134</v>
      </c>
      <c r="I7799" s="3" t="s">
        <v>1442</v>
      </c>
      <c r="J7799" s="3" t="s">
        <v>22</v>
      </c>
      <c r="K7799" s="3">
        <v>1</v>
      </c>
      <c r="L7799" s="3" t="s">
        <v>3</v>
      </c>
      <c r="M7799" s="3" t="s">
        <v>47</v>
      </c>
      <c r="N7799" s="3" t="s">
        <v>2653</v>
      </c>
      <c r="O7799" s="1">
        <v>827</v>
      </c>
      <c r="P7799" s="3">
        <v>1</v>
      </c>
      <c r="Q7799" s="10">
        <f t="shared" si="499"/>
        <v>827</v>
      </c>
    </row>
    <row r="7800" spans="2:17" ht="20.25" customHeight="1">
      <c r="B7800" s="10" t="str">
        <f t="shared" si="496"/>
        <v>لباس كار ديرسوز(بلوز و شلوار)851</v>
      </c>
      <c r="C7800" s="10" t="str">
        <f t="shared" si="497"/>
        <v>لباس كار ديرسوز(بلوز و شلوار)1403/11/03851</v>
      </c>
      <c r="D7800" s="10" t="str">
        <f>IFERROR(IF(تحویلی!$E$1="","",IF(NOSA!O7800=تحویلی!$E$1,تحویلی!$E$1&amp;COUNTIF(NOSA!$O$1:O7800,تحویلی!$E$1),"")),"")</f>
        <v/>
      </c>
      <c r="E7800" s="10" t="str">
        <f t="shared" si="498"/>
        <v>13582851</v>
      </c>
      <c r="F7800" s="10" t="str">
        <f>IFERROR(VLOOKUP(I7800,DATABASE!$N:$O,2,FALSE),"")</f>
        <v>لباس كار ديرسوز(بلوز و شلوار)</v>
      </c>
      <c r="G7800" s="3" t="s">
        <v>3705</v>
      </c>
      <c r="H7800" s="3">
        <v>13582</v>
      </c>
      <c r="I7800" s="3" t="s">
        <v>1466</v>
      </c>
      <c r="J7800" s="3" t="s">
        <v>1623</v>
      </c>
      <c r="K7800" s="3">
        <v>1</v>
      </c>
      <c r="L7800" s="3" t="s">
        <v>28</v>
      </c>
      <c r="M7800" s="3" t="s">
        <v>47</v>
      </c>
      <c r="N7800" s="3" t="s">
        <v>2761</v>
      </c>
      <c r="O7800" s="1">
        <v>851</v>
      </c>
      <c r="P7800" s="3">
        <v>1</v>
      </c>
      <c r="Q7800" s="10">
        <f t="shared" si="499"/>
        <v>851</v>
      </c>
    </row>
    <row r="7801" spans="2:17" ht="20.25" customHeight="1">
      <c r="B7801" s="10" t="str">
        <f t="shared" si="496"/>
        <v>دستكش ضد اسيد و روغن294</v>
      </c>
      <c r="C7801" s="10" t="str">
        <f t="shared" si="497"/>
        <v>دستكش ضد اسيد و روغن1403/11/04294</v>
      </c>
      <c r="D7801" s="10" t="str">
        <f>IFERROR(IF(تحویلی!$E$1="","",IF(NOSA!O7801=تحویلی!$E$1,تحویلی!$E$1&amp;COUNTIF(NOSA!$O$1:O7801,تحویلی!$E$1),"")),"")</f>
        <v/>
      </c>
      <c r="E7801" s="10" t="str">
        <f t="shared" si="498"/>
        <v>13594294</v>
      </c>
      <c r="F7801" s="10" t="str">
        <f>IFERROR(VLOOKUP(I7801,DATABASE!$N:$O,2,FALSE),"")</f>
        <v>دستكش ضد اسيد و روغن</v>
      </c>
      <c r="G7801" s="3" t="s">
        <v>3706</v>
      </c>
      <c r="H7801" s="4">
        <v>13594</v>
      </c>
      <c r="I7801" s="3" t="s">
        <v>1693</v>
      </c>
      <c r="J7801" s="3" t="s">
        <v>507</v>
      </c>
      <c r="K7801" s="5">
        <v>1</v>
      </c>
      <c r="L7801" s="3" t="s">
        <v>3</v>
      </c>
      <c r="M7801" s="3" t="s">
        <v>25</v>
      </c>
      <c r="N7801" s="3" t="s">
        <v>203</v>
      </c>
      <c r="O7801" s="1">
        <v>294</v>
      </c>
      <c r="P7801" s="4">
        <v>1</v>
      </c>
      <c r="Q7801" s="10">
        <f t="shared" si="499"/>
        <v>294</v>
      </c>
    </row>
    <row r="7802" spans="2:17" ht="20.25" customHeight="1">
      <c r="B7802" s="10" t="str">
        <f t="shared" si="496"/>
        <v>دستكش استاد كار163</v>
      </c>
      <c r="C7802" s="10" t="str">
        <f t="shared" si="497"/>
        <v>دستكش استاد كار1403/11/04163</v>
      </c>
      <c r="D7802" s="10" t="str">
        <f>IFERROR(IF(تحویلی!$E$1="","",IF(NOSA!O7802=تحویلی!$E$1,تحویلی!$E$1&amp;COUNTIF(NOSA!$O$1:O7802,تحویلی!$E$1),"")),"")</f>
        <v/>
      </c>
      <c r="E7802" s="10" t="str">
        <f t="shared" si="498"/>
        <v>13597163</v>
      </c>
      <c r="F7802" s="10" t="str">
        <f>IFERROR(VLOOKUP(I7802,DATABASE!$N:$O,2,FALSE),"")</f>
        <v>دستكش استاد كار</v>
      </c>
      <c r="G7802" s="3" t="s">
        <v>3706</v>
      </c>
      <c r="H7802" s="4">
        <v>13597</v>
      </c>
      <c r="I7802" s="3" t="s">
        <v>1543</v>
      </c>
      <c r="J7802" s="3" t="s">
        <v>255</v>
      </c>
      <c r="K7802" s="5">
        <v>1</v>
      </c>
      <c r="L7802" s="3" t="s">
        <v>3</v>
      </c>
      <c r="M7802" s="3" t="s">
        <v>9</v>
      </c>
      <c r="N7802" s="3" t="s">
        <v>324</v>
      </c>
      <c r="O7802" s="1">
        <v>163</v>
      </c>
      <c r="P7802" s="4">
        <v>0</v>
      </c>
      <c r="Q7802" s="10">
        <f t="shared" si="499"/>
        <v>163</v>
      </c>
    </row>
    <row r="7803" spans="2:17" ht="20.25" customHeight="1">
      <c r="B7803" s="10" t="str">
        <f t="shared" si="496"/>
        <v>دستكش استاد كار313</v>
      </c>
      <c r="C7803" s="10" t="str">
        <f t="shared" si="497"/>
        <v>دستكش استاد كار1403/11/04313</v>
      </c>
      <c r="D7803" s="10" t="str">
        <f>IFERROR(IF(تحویلی!$E$1="","",IF(NOSA!O7803=تحویلی!$E$1,تحویلی!$E$1&amp;COUNTIF(NOSA!$O$1:O7803,تحویلی!$E$1),"")),"")</f>
        <v/>
      </c>
      <c r="E7803" s="10" t="str">
        <f t="shared" si="498"/>
        <v>13599313</v>
      </c>
      <c r="F7803" s="10" t="str">
        <f>IFERROR(VLOOKUP(I7803,DATABASE!$N:$O,2,FALSE),"")</f>
        <v>دستكش استاد كار</v>
      </c>
      <c r="G7803" s="3" t="s">
        <v>3706</v>
      </c>
      <c r="H7803" s="4">
        <v>13599</v>
      </c>
      <c r="I7803" s="3" t="s">
        <v>1543</v>
      </c>
      <c r="J7803" s="3" t="s">
        <v>255</v>
      </c>
      <c r="K7803" s="5">
        <v>1</v>
      </c>
      <c r="L7803" s="3" t="s">
        <v>3</v>
      </c>
      <c r="M7803" s="3" t="s">
        <v>9</v>
      </c>
      <c r="N7803" s="3" t="s">
        <v>125</v>
      </c>
      <c r="O7803" s="1">
        <v>313</v>
      </c>
      <c r="P7803" s="4">
        <v>0</v>
      </c>
      <c r="Q7803" s="10">
        <f t="shared" si="499"/>
        <v>313</v>
      </c>
    </row>
    <row r="7804" spans="2:17" ht="20.25" customHeight="1">
      <c r="B7804" s="10" t="str">
        <f t="shared" si="496"/>
        <v>چكمه ايمني نسوز567</v>
      </c>
      <c r="C7804" s="10" t="str">
        <f t="shared" si="497"/>
        <v>چكمه ايمني نسوز1403/11/04567</v>
      </c>
      <c r="D7804" s="10" t="str">
        <f>IFERROR(IF(تحویلی!$E$1="","",IF(NOSA!O7804=تحویلی!$E$1,تحویلی!$E$1&amp;COUNTIF(NOSA!$O$1:O7804,تحویلی!$E$1),"")),"")</f>
        <v/>
      </c>
      <c r="E7804" s="10" t="str">
        <f t="shared" si="498"/>
        <v>13616567</v>
      </c>
      <c r="F7804" s="10" t="str">
        <f>IFERROR(VLOOKUP(I7804,DATABASE!$N:$O,2,FALSE),"")</f>
        <v>چكمه ايمني نسوز</v>
      </c>
      <c r="G7804" s="3" t="s">
        <v>3706</v>
      </c>
      <c r="H7804" s="4">
        <v>13616</v>
      </c>
      <c r="I7804" s="3" t="s">
        <v>1749</v>
      </c>
      <c r="J7804" s="3" t="s">
        <v>1750</v>
      </c>
      <c r="K7804" s="5">
        <v>1</v>
      </c>
      <c r="L7804" s="3" t="s">
        <v>3</v>
      </c>
      <c r="M7804" s="3" t="s">
        <v>19</v>
      </c>
      <c r="N7804" s="3" t="s">
        <v>71</v>
      </c>
      <c r="O7804" s="1">
        <v>567</v>
      </c>
      <c r="P7804" s="4">
        <v>1</v>
      </c>
      <c r="Q7804" s="10">
        <f t="shared" si="499"/>
        <v>567</v>
      </c>
    </row>
    <row r="7805" spans="2:17" ht="20.25" customHeight="1">
      <c r="B7805" s="10" t="str">
        <f t="shared" si="496"/>
        <v>لباس كار ديرسوز(شلوار) 938</v>
      </c>
      <c r="C7805" s="10" t="str">
        <f t="shared" si="497"/>
        <v>لباس كار ديرسوز(شلوار) 1403/11/04938</v>
      </c>
      <c r="D7805" s="10" t="str">
        <f>IFERROR(IF(تحویلی!$E$1="","",IF(NOSA!O7805=تحویلی!$E$1,تحویلی!$E$1&amp;COUNTIF(NOSA!$O$1:O7805,تحویلی!$E$1),"")),"")</f>
        <v/>
      </c>
      <c r="E7805" s="10" t="str">
        <f t="shared" si="498"/>
        <v>13618938</v>
      </c>
      <c r="F7805" s="10" t="str">
        <f>IFERROR(VLOOKUP(I7805,DATABASE!$N:$O,2,FALSE),"")</f>
        <v xml:space="preserve">لباس كار ديرسوز(شلوار) </v>
      </c>
      <c r="G7805" s="3" t="s">
        <v>3706</v>
      </c>
      <c r="H7805" s="4">
        <v>13618</v>
      </c>
      <c r="I7805" s="3" t="s">
        <v>2317</v>
      </c>
      <c r="J7805" s="3" t="s">
        <v>2825</v>
      </c>
      <c r="K7805" s="5">
        <v>1</v>
      </c>
      <c r="L7805" s="3" t="s">
        <v>8</v>
      </c>
      <c r="M7805" s="3" t="s">
        <v>47</v>
      </c>
      <c r="N7805" s="3" t="s">
        <v>3974</v>
      </c>
      <c r="O7805" s="1">
        <v>938</v>
      </c>
      <c r="P7805" s="4">
        <v>1</v>
      </c>
      <c r="Q7805" s="10">
        <f t="shared" si="499"/>
        <v>938</v>
      </c>
    </row>
    <row r="7806" spans="2:17" ht="20.25" customHeight="1">
      <c r="B7806" s="10" t="str">
        <f t="shared" si="496"/>
        <v>لباس كار جين- بلوز938</v>
      </c>
      <c r="C7806" s="10" t="str">
        <f t="shared" si="497"/>
        <v>لباس كار جين- بلوز1403/11/04938</v>
      </c>
      <c r="D7806" s="10" t="str">
        <f>IFERROR(IF(تحویلی!$E$1="","",IF(NOSA!O7806=تحویلی!$E$1,تحویلی!$E$1&amp;COUNTIF(NOSA!$O$1:O7806,تحویلی!$E$1),"")),"")</f>
        <v/>
      </c>
      <c r="E7806" s="10" t="str">
        <f t="shared" si="498"/>
        <v>13618938</v>
      </c>
      <c r="F7806" s="10" t="str">
        <f>IFERROR(VLOOKUP(I7806,DATABASE!$N:$O,2,FALSE),"")</f>
        <v>لباس كار جين- بلوز</v>
      </c>
      <c r="G7806" s="3" t="s">
        <v>3706</v>
      </c>
      <c r="H7806" s="4">
        <v>13618</v>
      </c>
      <c r="I7806" s="3" t="s">
        <v>2355</v>
      </c>
      <c r="J7806" s="3" t="s">
        <v>3210</v>
      </c>
      <c r="K7806" s="5">
        <v>1</v>
      </c>
      <c r="L7806" s="3" t="s">
        <v>8</v>
      </c>
      <c r="M7806" s="3" t="s">
        <v>47</v>
      </c>
      <c r="N7806" s="3" t="s">
        <v>3974</v>
      </c>
      <c r="O7806" s="1">
        <v>938</v>
      </c>
      <c r="P7806" s="4">
        <v>1</v>
      </c>
      <c r="Q7806" s="10">
        <f t="shared" si="499"/>
        <v>938</v>
      </c>
    </row>
    <row r="7807" spans="2:17" ht="20.25" customHeight="1">
      <c r="B7807" s="10" t="str">
        <f t="shared" si="496"/>
        <v>دستكش ساق بلند نسوز783</v>
      </c>
      <c r="C7807" s="10" t="str">
        <f t="shared" si="497"/>
        <v>دستكش ساق بلند نسوز1403/11/04783</v>
      </c>
      <c r="D7807" s="10" t="str">
        <f>IFERROR(IF(تحویلی!$E$1="","",IF(NOSA!O7807=تحویلی!$E$1,تحویلی!$E$1&amp;COUNTIF(NOSA!$O$1:O7807,تحویلی!$E$1),"")),"")</f>
        <v/>
      </c>
      <c r="E7807" s="10" t="str">
        <f t="shared" si="498"/>
        <v>13626783</v>
      </c>
      <c r="F7807" s="10" t="str">
        <f>IFERROR(VLOOKUP(I7807,DATABASE!$N:$O,2,FALSE),"")</f>
        <v>دستكش ساق بلند نسوز</v>
      </c>
      <c r="G7807" s="3" t="s">
        <v>3706</v>
      </c>
      <c r="H7807" s="4">
        <v>13626</v>
      </c>
      <c r="I7807" s="3" t="s">
        <v>1461</v>
      </c>
      <c r="J7807" s="3" t="s">
        <v>34</v>
      </c>
      <c r="K7807" s="5">
        <v>1</v>
      </c>
      <c r="L7807" s="3" t="s">
        <v>3</v>
      </c>
      <c r="M7807" s="3" t="s">
        <v>4</v>
      </c>
      <c r="N7807" s="3" t="s">
        <v>2880</v>
      </c>
      <c r="O7807" s="1">
        <v>783</v>
      </c>
      <c r="P7807" s="4">
        <v>1</v>
      </c>
      <c r="Q7807" s="10">
        <f t="shared" si="499"/>
        <v>783</v>
      </c>
    </row>
    <row r="7808" spans="2:17" ht="20.25" customHeight="1">
      <c r="B7808" s="10" t="str">
        <f t="shared" si="496"/>
        <v>دستكش كف مواد سبك383</v>
      </c>
      <c r="C7808" s="10" t="str">
        <f t="shared" si="497"/>
        <v>دستكش كف مواد سبك1403/11/05383</v>
      </c>
      <c r="D7808" s="10" t="str">
        <f>IFERROR(IF(تحویلی!$E$1="","",IF(NOSA!O7808=تحویلی!$E$1,تحویلی!$E$1&amp;COUNTIF(NOSA!$O$1:O7808,تحویلی!$E$1),"")),"")</f>
        <v/>
      </c>
      <c r="E7808" s="10" t="str">
        <f t="shared" si="498"/>
        <v>13648383</v>
      </c>
      <c r="F7808" s="10" t="str">
        <f>IFERROR(VLOOKUP(I7808,DATABASE!$N:$O,2,FALSE),"")</f>
        <v>دستكش كف مواد سبك</v>
      </c>
      <c r="G7808" s="3" t="s">
        <v>3707</v>
      </c>
      <c r="H7808" s="4">
        <v>13648</v>
      </c>
      <c r="I7808" s="3" t="s">
        <v>1456</v>
      </c>
      <c r="J7808" s="3" t="s">
        <v>2</v>
      </c>
      <c r="K7808" s="5">
        <v>1</v>
      </c>
      <c r="L7808" s="3" t="s">
        <v>3</v>
      </c>
      <c r="M7808" s="3" t="s">
        <v>47</v>
      </c>
      <c r="N7808" s="3" t="s">
        <v>344</v>
      </c>
      <c r="O7808" s="1">
        <v>383</v>
      </c>
      <c r="P7808" s="4">
        <v>1</v>
      </c>
      <c r="Q7808" s="10">
        <f t="shared" si="499"/>
        <v>383</v>
      </c>
    </row>
    <row r="7809" spans="2:17" ht="20.25" customHeight="1">
      <c r="B7809" s="10" t="str">
        <f t="shared" si="496"/>
        <v>دستكش كف مواد سبك861</v>
      </c>
      <c r="C7809" s="10" t="str">
        <f t="shared" si="497"/>
        <v>دستكش كف مواد سبك1403/11/05861</v>
      </c>
      <c r="D7809" s="10" t="str">
        <f>IFERROR(IF(تحویلی!$E$1="","",IF(NOSA!O7809=تحویلی!$E$1,تحویلی!$E$1&amp;COUNTIF(NOSA!$O$1:O7809,تحویلی!$E$1),"")),"")</f>
        <v/>
      </c>
      <c r="E7809" s="10" t="str">
        <f t="shared" si="498"/>
        <v>13648861</v>
      </c>
      <c r="F7809" s="10" t="str">
        <f>IFERROR(VLOOKUP(I7809,DATABASE!$N:$O,2,FALSE),"")</f>
        <v>دستكش كف مواد سبك</v>
      </c>
      <c r="G7809" s="3" t="s">
        <v>3707</v>
      </c>
      <c r="H7809" s="4">
        <v>13648</v>
      </c>
      <c r="I7809" s="3" t="s">
        <v>1456</v>
      </c>
      <c r="J7809" s="3" t="s">
        <v>2</v>
      </c>
      <c r="K7809" s="5">
        <v>1</v>
      </c>
      <c r="L7809" s="3" t="s">
        <v>3</v>
      </c>
      <c r="M7809" s="3" t="s">
        <v>47</v>
      </c>
      <c r="N7809" s="3" t="s">
        <v>3217</v>
      </c>
      <c r="O7809" s="1">
        <v>861</v>
      </c>
      <c r="P7809" s="4">
        <v>1</v>
      </c>
      <c r="Q7809" s="10">
        <f t="shared" si="499"/>
        <v>861</v>
      </c>
    </row>
    <row r="7810" spans="2:17" ht="20.25" customHeight="1">
      <c r="B7810" s="10" t="str">
        <f t="shared" si="496"/>
        <v>دستكش كف مواد سبك733</v>
      </c>
      <c r="C7810" s="10" t="str">
        <f t="shared" si="497"/>
        <v>دستكش كف مواد سبك1403/11/05733</v>
      </c>
      <c r="D7810" s="10" t="str">
        <f>IFERROR(IF(تحویلی!$E$1="","",IF(NOSA!O7810=تحویلی!$E$1,تحویلی!$E$1&amp;COUNTIF(NOSA!$O$1:O7810,تحویلی!$E$1),"")),"")</f>
        <v/>
      </c>
      <c r="E7810" s="10" t="str">
        <f t="shared" si="498"/>
        <v>13648733</v>
      </c>
      <c r="F7810" s="10" t="str">
        <f>IFERROR(VLOOKUP(I7810,DATABASE!$N:$O,2,FALSE),"")</f>
        <v>دستكش كف مواد سبك</v>
      </c>
      <c r="G7810" s="3" t="s">
        <v>3707</v>
      </c>
      <c r="H7810" s="4">
        <v>13648</v>
      </c>
      <c r="I7810" s="3" t="s">
        <v>1456</v>
      </c>
      <c r="J7810" s="3" t="s">
        <v>2</v>
      </c>
      <c r="K7810" s="5">
        <v>1</v>
      </c>
      <c r="L7810" s="3" t="s">
        <v>3</v>
      </c>
      <c r="M7810" s="3" t="s">
        <v>47</v>
      </c>
      <c r="N7810" s="3" t="s">
        <v>628</v>
      </c>
      <c r="O7810" s="1">
        <v>733</v>
      </c>
      <c r="P7810" s="4">
        <v>1</v>
      </c>
      <c r="Q7810" s="10">
        <f t="shared" si="499"/>
        <v>733</v>
      </c>
    </row>
    <row r="7811" spans="2:17" ht="20.25" customHeight="1">
      <c r="B7811" s="10" t="str">
        <f t="shared" si="496"/>
        <v>بند كفش248</v>
      </c>
      <c r="C7811" s="10" t="str">
        <f t="shared" si="497"/>
        <v>بند كفش1403/11/05248</v>
      </c>
      <c r="D7811" s="10" t="str">
        <f>IFERROR(IF(تحویلی!$E$1="","",IF(NOSA!O7811=تحویلی!$E$1,تحویلی!$E$1&amp;COUNTIF(NOSA!$O$1:O7811,تحویلی!$E$1),"")),"")</f>
        <v/>
      </c>
      <c r="E7811" s="10" t="str">
        <f t="shared" si="498"/>
        <v>13649248</v>
      </c>
      <c r="F7811" s="10" t="str">
        <f>IFERROR(VLOOKUP(I7811,DATABASE!$N:$O,2,FALSE),"")</f>
        <v>بند كفش</v>
      </c>
      <c r="G7811" s="3" t="s">
        <v>3707</v>
      </c>
      <c r="H7811" s="4">
        <v>13649</v>
      </c>
      <c r="I7811" s="3" t="s">
        <v>1462</v>
      </c>
      <c r="J7811" s="3" t="s">
        <v>450</v>
      </c>
      <c r="K7811" s="5">
        <v>2</v>
      </c>
      <c r="L7811" s="3" t="s">
        <v>3</v>
      </c>
      <c r="M7811" s="3" t="s">
        <v>4</v>
      </c>
      <c r="N7811" s="3" t="s">
        <v>237</v>
      </c>
      <c r="O7811" s="1">
        <v>248</v>
      </c>
      <c r="P7811" s="4">
        <v>0</v>
      </c>
      <c r="Q7811" s="10">
        <f t="shared" si="499"/>
        <v>248</v>
      </c>
    </row>
    <row r="7812" spans="2:17" ht="20.25" customHeight="1">
      <c r="B7812" s="10" t="str">
        <f t="shared" si="496"/>
        <v>50</v>
      </c>
      <c r="C7812" s="10" t="str">
        <f t="shared" si="497"/>
        <v>1403/11/0650</v>
      </c>
      <c r="D7812" s="10" t="str">
        <f>IFERROR(IF(تحویلی!$E$1="","",IF(NOSA!O7812=تحویلی!$E$1,تحویلی!$E$1&amp;COUNTIF(NOSA!$O$1:O7812,تحویلی!$E$1),"")),"")</f>
        <v/>
      </c>
      <c r="E7812" s="10" t="str">
        <f t="shared" si="498"/>
        <v>1367150</v>
      </c>
      <c r="F7812" s="10" t="str">
        <f>IFERROR(VLOOKUP(I7812,DATABASE!$N:$O,2,FALSE),"")</f>
        <v/>
      </c>
      <c r="G7812" s="3" t="s">
        <v>3708</v>
      </c>
      <c r="H7812" s="3">
        <v>13671</v>
      </c>
      <c r="I7812" s="3" t="s">
        <v>3997</v>
      </c>
      <c r="J7812" s="3" t="s">
        <v>3998</v>
      </c>
      <c r="K7812" s="3">
        <v>1</v>
      </c>
      <c r="L7812" s="3" t="s">
        <v>8</v>
      </c>
      <c r="M7812" s="3" t="s">
        <v>4</v>
      </c>
      <c r="N7812" s="3" t="s">
        <v>2798</v>
      </c>
      <c r="O7812" s="3">
        <v>50</v>
      </c>
      <c r="P7812" s="3">
        <v>1</v>
      </c>
      <c r="Q7812" s="10">
        <f t="shared" si="499"/>
        <v>50</v>
      </c>
    </row>
    <row r="7813" spans="2:17" ht="20.25" customHeight="1">
      <c r="B7813" s="10" t="str">
        <f t="shared" si="496"/>
        <v>لباس كار ديرسوز(بلوز و شلوار)10009</v>
      </c>
      <c r="C7813" s="10" t="str">
        <f t="shared" si="497"/>
        <v>لباس كار ديرسوز(بلوز و شلوار)1403/11/0610009</v>
      </c>
      <c r="D7813" s="10" t="str">
        <f>IFERROR(IF(تحویلی!$E$1="","",IF(NOSA!O7813=تحویلی!$E$1,تحویلی!$E$1&amp;COUNTIF(NOSA!$O$1:O7813,تحویلی!$E$1),"")),"")</f>
        <v/>
      </c>
      <c r="E7813" s="10" t="str">
        <f t="shared" si="498"/>
        <v>1368610009</v>
      </c>
      <c r="F7813" s="10" t="str">
        <f>IFERROR(VLOOKUP(I7813,DATABASE!$N:$O,2,FALSE),"")</f>
        <v>لباس كار ديرسوز(بلوز و شلوار)</v>
      </c>
      <c r="G7813" s="3" t="s">
        <v>3708</v>
      </c>
      <c r="H7813" s="3">
        <v>13686</v>
      </c>
      <c r="I7813" s="3" t="s">
        <v>1619</v>
      </c>
      <c r="J7813" s="3" t="s">
        <v>1620</v>
      </c>
      <c r="K7813" s="3">
        <v>1</v>
      </c>
      <c r="L7813" s="3" t="s">
        <v>28</v>
      </c>
      <c r="M7813" s="3" t="s">
        <v>9</v>
      </c>
      <c r="N7813" s="3" t="s">
        <v>4110</v>
      </c>
      <c r="O7813" s="3">
        <v>10009</v>
      </c>
      <c r="P7813" s="3">
        <v>0</v>
      </c>
      <c r="Q7813" s="10">
        <f t="shared" si="499"/>
        <v>10009</v>
      </c>
    </row>
    <row r="7814" spans="2:17" ht="20.25" customHeight="1">
      <c r="B7814" s="10" t="str">
        <f t="shared" si="496"/>
        <v>كلاه ايمني10009</v>
      </c>
      <c r="C7814" s="10" t="str">
        <f t="shared" si="497"/>
        <v>كلاه ايمني1403/11/0610009</v>
      </c>
      <c r="D7814" s="10" t="str">
        <f>IFERROR(IF(تحویلی!$E$1="","",IF(NOSA!O7814=تحویلی!$E$1,تحویلی!$E$1&amp;COUNTIF(NOSA!$O$1:O7814,تحویلی!$E$1),"")),"")</f>
        <v/>
      </c>
      <c r="E7814" s="10" t="str">
        <f t="shared" si="498"/>
        <v>1368610009</v>
      </c>
      <c r="F7814" s="10" t="str">
        <f>IFERROR(VLOOKUP(I7814,DATABASE!$N:$O,2,FALSE),"")</f>
        <v>كلاه ايمني</v>
      </c>
      <c r="G7814" s="3" t="s">
        <v>3708</v>
      </c>
      <c r="H7814" s="3">
        <v>13686</v>
      </c>
      <c r="I7814" s="3" t="s">
        <v>1505</v>
      </c>
      <c r="J7814" s="3" t="s">
        <v>1628</v>
      </c>
      <c r="K7814" s="3">
        <v>1</v>
      </c>
      <c r="L7814" s="3" t="s">
        <v>8</v>
      </c>
      <c r="M7814" s="3" t="s">
        <v>9</v>
      </c>
      <c r="N7814" s="3" t="s">
        <v>4110</v>
      </c>
      <c r="O7814" s="3">
        <v>10009</v>
      </c>
      <c r="P7814" s="3">
        <v>0</v>
      </c>
      <c r="Q7814" s="10">
        <f t="shared" si="499"/>
        <v>10009</v>
      </c>
    </row>
    <row r="7815" spans="2:17" ht="20.25" customHeight="1">
      <c r="B7815" s="10" t="str">
        <f t="shared" si="496"/>
        <v>پوتين ايمني نسوز10009</v>
      </c>
      <c r="C7815" s="10" t="str">
        <f t="shared" si="497"/>
        <v>پوتين ايمني نسوز1403/11/0610009</v>
      </c>
      <c r="D7815" s="10" t="str">
        <f>IFERROR(IF(تحویلی!$E$1="","",IF(NOSA!O7815=تحویلی!$E$1,تحویلی!$E$1&amp;COUNTIF(NOSA!$O$1:O7815,تحویلی!$E$1),"")),"")</f>
        <v/>
      </c>
      <c r="E7815" s="10" t="str">
        <f t="shared" si="498"/>
        <v>1368610009</v>
      </c>
      <c r="F7815" s="10" t="str">
        <f>IFERROR(VLOOKUP(I7815,DATABASE!$N:$O,2,FALSE),"")</f>
        <v>پوتين ايمني نسوز</v>
      </c>
      <c r="G7815" s="3" t="s">
        <v>3708</v>
      </c>
      <c r="H7815" s="3">
        <v>13686</v>
      </c>
      <c r="I7815" s="3" t="s">
        <v>1648</v>
      </c>
      <c r="J7815" s="3" t="s">
        <v>1649</v>
      </c>
      <c r="K7815" s="3">
        <v>1</v>
      </c>
      <c r="L7815" s="3" t="s">
        <v>3</v>
      </c>
      <c r="M7815" s="3" t="s">
        <v>9</v>
      </c>
      <c r="N7815" s="3" t="s">
        <v>4110</v>
      </c>
      <c r="O7815" s="3">
        <v>10009</v>
      </c>
      <c r="P7815" s="3">
        <v>0</v>
      </c>
      <c r="Q7815" s="10">
        <f t="shared" si="499"/>
        <v>10009</v>
      </c>
    </row>
    <row r="7816" spans="2:17" ht="20.25" customHeight="1">
      <c r="B7816" s="10" t="str">
        <f t="shared" si="496"/>
        <v>ماسك نيم صورت دو فيلتره (3M)10009</v>
      </c>
      <c r="C7816" s="10" t="str">
        <f t="shared" si="497"/>
        <v>ماسك نيم صورت دو فيلتره (3M)1403/11/0610009</v>
      </c>
      <c r="D7816" s="10" t="str">
        <f>IFERROR(IF(تحویلی!$E$1="","",IF(NOSA!O7816=تحویلی!$E$1,تحویلی!$E$1&amp;COUNTIF(NOSA!$O$1:O7816,تحویلی!$E$1),"")),"")</f>
        <v/>
      </c>
      <c r="E7816" s="10" t="str">
        <f t="shared" si="498"/>
        <v>1368610009</v>
      </c>
      <c r="F7816" s="10" t="str">
        <f>IFERROR(VLOOKUP(I7816,DATABASE!$N:$O,2,FALSE),"")</f>
        <v>ماسك نيم صورت دو فيلتره (3M)</v>
      </c>
      <c r="G7816" s="3" t="s">
        <v>3708</v>
      </c>
      <c r="H7816" s="3">
        <v>13686</v>
      </c>
      <c r="I7816" s="3" t="s">
        <v>1503</v>
      </c>
      <c r="J7816" s="3" t="s">
        <v>151</v>
      </c>
      <c r="K7816" s="3">
        <v>1</v>
      </c>
      <c r="L7816" s="3" t="s">
        <v>8</v>
      </c>
      <c r="M7816" s="3" t="s">
        <v>9</v>
      </c>
      <c r="N7816" s="3" t="s">
        <v>4110</v>
      </c>
      <c r="O7816" s="3">
        <v>10009</v>
      </c>
      <c r="P7816" s="3">
        <v>0</v>
      </c>
      <c r="Q7816" s="10">
        <f t="shared" si="499"/>
        <v>10009</v>
      </c>
    </row>
    <row r="7817" spans="2:17" ht="20.25" customHeight="1">
      <c r="B7817" s="10" t="str">
        <f t="shared" si="496"/>
        <v>فيلتر ماسك نيم صورت (3M) مدل 209110009</v>
      </c>
      <c r="C7817" s="10" t="str">
        <f t="shared" si="497"/>
        <v>فيلتر ماسك نيم صورت (3M) مدل 20911403/11/0610009</v>
      </c>
      <c r="D7817" s="10" t="str">
        <f>IFERROR(IF(تحویلی!$E$1="","",IF(NOSA!O7817=تحویلی!$E$1,تحویلی!$E$1&amp;COUNTIF(NOSA!$O$1:O7817,تحویلی!$E$1),"")),"")</f>
        <v/>
      </c>
      <c r="E7817" s="10" t="str">
        <f t="shared" si="498"/>
        <v>1368610009</v>
      </c>
      <c r="F7817" s="10" t="str">
        <f>IFERROR(VLOOKUP(I7817,DATABASE!$N:$O,2,FALSE),"")</f>
        <v>فيلتر ماسك نيم صورت (3M) مدل 2091</v>
      </c>
      <c r="G7817" s="3" t="s">
        <v>3708</v>
      </c>
      <c r="H7817" s="3">
        <v>13686</v>
      </c>
      <c r="I7817" s="3" t="s">
        <v>1475</v>
      </c>
      <c r="J7817" s="3" t="s">
        <v>53</v>
      </c>
      <c r="K7817" s="3">
        <v>1</v>
      </c>
      <c r="L7817" s="3" t="s">
        <v>8</v>
      </c>
      <c r="M7817" s="3" t="s">
        <v>9</v>
      </c>
      <c r="N7817" s="3" t="s">
        <v>4110</v>
      </c>
      <c r="O7817" s="3">
        <v>10009</v>
      </c>
      <c r="P7817" s="3">
        <v>0</v>
      </c>
      <c r="Q7817" s="10">
        <f t="shared" si="499"/>
        <v>10009</v>
      </c>
    </row>
    <row r="7818" spans="2:17" ht="20.25" customHeight="1">
      <c r="B7818" s="10" t="str">
        <f t="shared" si="496"/>
        <v>گوشي اير پلاگ10009</v>
      </c>
      <c r="C7818" s="10" t="str">
        <f t="shared" si="497"/>
        <v>گوشي اير پلاگ1403/11/0610009</v>
      </c>
      <c r="D7818" s="10" t="str">
        <f>IFERROR(IF(تحویلی!$E$1="","",IF(NOSA!O7818=تحویلی!$E$1,تحویلی!$E$1&amp;COUNTIF(NOSA!$O$1:O7818,تحویلی!$E$1),"")),"")</f>
        <v/>
      </c>
      <c r="E7818" s="10" t="str">
        <f t="shared" si="498"/>
        <v>1368610009</v>
      </c>
      <c r="F7818" s="10" t="str">
        <f>IFERROR(VLOOKUP(I7818,DATABASE!$N:$O,2,FALSE),"")</f>
        <v>گوشي اير پلاگ</v>
      </c>
      <c r="G7818" s="3" t="s">
        <v>3708</v>
      </c>
      <c r="H7818" s="3">
        <v>13686</v>
      </c>
      <c r="I7818" s="3" t="s">
        <v>1581</v>
      </c>
      <c r="J7818" s="3" t="s">
        <v>124</v>
      </c>
      <c r="K7818" s="3">
        <v>1</v>
      </c>
      <c r="L7818" s="3" t="s">
        <v>8</v>
      </c>
      <c r="M7818" s="3" t="s">
        <v>9</v>
      </c>
      <c r="N7818" s="3" t="s">
        <v>4110</v>
      </c>
      <c r="O7818" s="3">
        <v>10009</v>
      </c>
      <c r="P7818" s="3">
        <v>0</v>
      </c>
      <c r="Q7818" s="10">
        <f t="shared" si="499"/>
        <v>10009</v>
      </c>
    </row>
    <row r="7819" spans="2:17" ht="20.25" customHeight="1">
      <c r="B7819" s="10" t="str">
        <f t="shared" si="496"/>
        <v>دستكش كف مواد سبك10009</v>
      </c>
      <c r="C7819" s="10" t="str">
        <f t="shared" si="497"/>
        <v>دستكش كف مواد سبك1403/11/0610009</v>
      </c>
      <c r="D7819" s="10" t="str">
        <f>IFERROR(IF(تحویلی!$E$1="","",IF(NOSA!O7819=تحویلی!$E$1,تحویلی!$E$1&amp;COUNTIF(NOSA!$O$1:O7819,تحویلی!$E$1),"")),"")</f>
        <v/>
      </c>
      <c r="E7819" s="10" t="str">
        <f t="shared" si="498"/>
        <v>1368610009</v>
      </c>
      <c r="F7819" s="10" t="str">
        <f>IFERROR(VLOOKUP(I7819,DATABASE!$N:$O,2,FALSE),"")</f>
        <v>دستكش كف مواد سبك</v>
      </c>
      <c r="G7819" s="3" t="s">
        <v>3708</v>
      </c>
      <c r="H7819" s="3">
        <v>13686</v>
      </c>
      <c r="I7819" s="3" t="s">
        <v>1456</v>
      </c>
      <c r="J7819" s="3" t="s">
        <v>2</v>
      </c>
      <c r="K7819" s="3">
        <v>1</v>
      </c>
      <c r="L7819" s="3" t="s">
        <v>3</v>
      </c>
      <c r="M7819" s="3" t="s">
        <v>9</v>
      </c>
      <c r="N7819" s="3" t="s">
        <v>4110</v>
      </c>
      <c r="O7819" s="3">
        <v>10009</v>
      </c>
      <c r="P7819" s="3">
        <v>0</v>
      </c>
      <c r="Q7819" s="10">
        <f t="shared" si="499"/>
        <v>10009</v>
      </c>
    </row>
    <row r="7820" spans="2:17" ht="20.25" customHeight="1">
      <c r="B7820" s="10" t="str">
        <f t="shared" si="496"/>
        <v>گوشي اير پلاگ884</v>
      </c>
      <c r="C7820" s="10" t="str">
        <f t="shared" si="497"/>
        <v>گوشي اير پلاگ1403/11/06884</v>
      </c>
      <c r="D7820" s="10" t="str">
        <f>IFERROR(IF(تحویلی!$E$1="","",IF(NOSA!O7820=تحویلی!$E$1,تحویلی!$E$1&amp;COUNTIF(NOSA!$O$1:O7820,تحویلی!$E$1),"")),"")</f>
        <v/>
      </c>
      <c r="E7820" s="10" t="str">
        <f t="shared" si="498"/>
        <v>13701884</v>
      </c>
      <c r="F7820" s="10" t="str">
        <f>IFERROR(VLOOKUP(I7820,DATABASE!$N:$O,2,FALSE),"")</f>
        <v>گوشي اير پلاگ</v>
      </c>
      <c r="G7820" s="3" t="s">
        <v>3708</v>
      </c>
      <c r="H7820" s="3">
        <v>13701</v>
      </c>
      <c r="I7820" s="3" t="s">
        <v>1581</v>
      </c>
      <c r="J7820" s="3" t="s">
        <v>124</v>
      </c>
      <c r="K7820" s="3">
        <v>1</v>
      </c>
      <c r="L7820" s="3" t="s">
        <v>8</v>
      </c>
      <c r="M7820" s="3" t="s">
        <v>43</v>
      </c>
      <c r="N7820" s="3" t="s">
        <v>3542</v>
      </c>
      <c r="O7820" s="3">
        <v>884</v>
      </c>
      <c r="P7820" s="3">
        <v>1</v>
      </c>
      <c r="Q7820" s="10">
        <f t="shared" si="499"/>
        <v>884</v>
      </c>
    </row>
    <row r="7821" spans="2:17" ht="20.25" customHeight="1">
      <c r="B7821" s="10" t="str">
        <f t="shared" si="496"/>
        <v>لباس كار يكبار مصرف254</v>
      </c>
      <c r="C7821" s="10" t="str">
        <f t="shared" si="497"/>
        <v>لباس كار يكبار مصرف1403/11/06254</v>
      </c>
      <c r="D7821" s="10" t="str">
        <f>IFERROR(IF(تحویلی!$E$1="","",IF(NOSA!O7821=تحویلی!$E$1,تحویلی!$E$1&amp;COUNTIF(NOSA!$O$1:O7821,تحویلی!$E$1),"")),"")</f>
        <v/>
      </c>
      <c r="E7821" s="10" t="str">
        <f t="shared" si="498"/>
        <v>13704254</v>
      </c>
      <c r="F7821" s="10" t="str">
        <f>IFERROR(VLOOKUP(I7821,DATABASE!$N:$O,2,FALSE),"")</f>
        <v>لباس كار يكبار مصرف</v>
      </c>
      <c r="G7821" s="3" t="s">
        <v>3708</v>
      </c>
      <c r="H7821" s="3">
        <v>13704</v>
      </c>
      <c r="I7821" s="3" t="s">
        <v>1691</v>
      </c>
      <c r="J7821" s="3" t="s">
        <v>956</v>
      </c>
      <c r="K7821" s="3">
        <v>1</v>
      </c>
      <c r="L7821" s="3" t="s">
        <v>28</v>
      </c>
      <c r="M7821" s="3" t="s">
        <v>47</v>
      </c>
      <c r="N7821" s="3" t="s">
        <v>279</v>
      </c>
      <c r="O7821" s="3">
        <v>254</v>
      </c>
      <c r="P7821" s="3">
        <v>0</v>
      </c>
      <c r="Q7821" s="10">
        <f t="shared" si="499"/>
        <v>254</v>
      </c>
    </row>
    <row r="7822" spans="2:17" ht="20.25" customHeight="1">
      <c r="B7822" s="10" t="str">
        <f t="shared" si="496"/>
        <v>لباس كار نسوز(بلوز و شلوار)88</v>
      </c>
      <c r="C7822" s="10" t="str">
        <f t="shared" si="497"/>
        <v>لباس كار نسوز(بلوز و شلوار)1403/11/0688</v>
      </c>
      <c r="D7822" s="10" t="str">
        <f>IFERROR(IF(تحویلی!$E$1="","",IF(NOSA!O7822=تحویلی!$E$1,تحویلی!$E$1&amp;COUNTIF(NOSA!$O$1:O7822,تحویلی!$E$1),"")),"")</f>
        <v/>
      </c>
      <c r="E7822" s="10" t="str">
        <f t="shared" si="498"/>
        <v>1370688</v>
      </c>
      <c r="F7822" s="10" t="str">
        <f>IFERROR(VLOOKUP(I7822,DATABASE!$N:$O,2,FALSE),"")</f>
        <v>لباس كار نسوز(بلوز و شلوار)</v>
      </c>
      <c r="G7822" s="3" t="s">
        <v>3708</v>
      </c>
      <c r="H7822" s="3">
        <v>13706</v>
      </c>
      <c r="I7822" s="3" t="s">
        <v>1751</v>
      </c>
      <c r="J7822" s="3" t="s">
        <v>1752</v>
      </c>
      <c r="K7822" s="3">
        <v>1</v>
      </c>
      <c r="L7822" s="3" t="s">
        <v>28</v>
      </c>
      <c r="M7822" s="3" t="s">
        <v>19</v>
      </c>
      <c r="N7822" s="3" t="s">
        <v>306</v>
      </c>
      <c r="O7822" s="3">
        <v>88</v>
      </c>
      <c r="P7822" s="3">
        <v>1</v>
      </c>
      <c r="Q7822" s="10">
        <f t="shared" si="499"/>
        <v>88</v>
      </c>
    </row>
    <row r="7823" spans="2:17" ht="20.25" customHeight="1">
      <c r="B7823" s="10" t="str">
        <f t="shared" ref="B7823:B7886" si="500">F7823&amp;Q7823</f>
        <v>چكمه ايمني نسوز88</v>
      </c>
      <c r="C7823" s="10" t="str">
        <f t="shared" ref="C7823:C7886" si="501">F7823&amp;G7823&amp;O7823</f>
        <v>چكمه ايمني نسوز1403/11/0688</v>
      </c>
      <c r="D7823" s="10" t="str">
        <f>IFERROR(IF(تحویلی!$E$1="","",IF(NOSA!O7823=تحویلی!$E$1,تحویلی!$E$1&amp;COUNTIF(NOSA!$O$1:O7823,تحویلی!$E$1),"")),"")</f>
        <v/>
      </c>
      <c r="E7823" s="10" t="str">
        <f t="shared" ref="E7823:E7886" si="502">H7823&amp;O7823</f>
        <v>1370688</v>
      </c>
      <c r="F7823" s="10" t="str">
        <f>IFERROR(VLOOKUP(I7823,DATABASE!$N:$O,2,FALSE),"")</f>
        <v>چكمه ايمني نسوز</v>
      </c>
      <c r="G7823" s="3" t="s">
        <v>3708</v>
      </c>
      <c r="H7823" s="3">
        <v>13706</v>
      </c>
      <c r="I7823" s="3" t="s">
        <v>1658</v>
      </c>
      <c r="J7823" s="3" t="s">
        <v>1659</v>
      </c>
      <c r="K7823" s="3">
        <v>1</v>
      </c>
      <c r="L7823" s="3" t="s">
        <v>3</v>
      </c>
      <c r="M7823" s="3" t="s">
        <v>19</v>
      </c>
      <c r="N7823" s="3" t="s">
        <v>306</v>
      </c>
      <c r="O7823" s="3">
        <v>88</v>
      </c>
      <c r="P7823" s="3">
        <v>1</v>
      </c>
      <c r="Q7823" s="10">
        <f t="shared" si="499"/>
        <v>88</v>
      </c>
    </row>
    <row r="7824" spans="2:17" ht="20.25" customHeight="1">
      <c r="B7824" s="10" t="str">
        <f t="shared" si="500"/>
        <v>بند كفش839</v>
      </c>
      <c r="C7824" s="10" t="str">
        <f t="shared" si="501"/>
        <v>بند كفش1403/11/07839</v>
      </c>
      <c r="D7824" s="10" t="str">
        <f>IFERROR(IF(تحویلی!$E$1="","",IF(NOSA!O7824=تحویلی!$E$1,تحویلی!$E$1&amp;COUNTIF(NOSA!$O$1:O7824,تحویلی!$E$1),"")),"")</f>
        <v/>
      </c>
      <c r="E7824" s="10" t="str">
        <f t="shared" si="502"/>
        <v>13710839</v>
      </c>
      <c r="F7824" s="10" t="str">
        <f>IFERROR(VLOOKUP(I7824,DATABASE!$N:$O,2,FALSE),"")</f>
        <v>بند كفش</v>
      </c>
      <c r="G7824" s="3" t="s">
        <v>3709</v>
      </c>
      <c r="H7824" s="4">
        <v>13710</v>
      </c>
      <c r="I7824" s="3" t="s">
        <v>1462</v>
      </c>
      <c r="J7824" s="3" t="s">
        <v>450</v>
      </c>
      <c r="K7824" s="5">
        <v>2</v>
      </c>
      <c r="L7824" s="3" t="s">
        <v>3</v>
      </c>
      <c r="M7824" s="3" t="s">
        <v>25</v>
      </c>
      <c r="N7824" s="3" t="s">
        <v>2863</v>
      </c>
      <c r="O7824" s="1">
        <v>839</v>
      </c>
      <c r="P7824" s="4">
        <v>0</v>
      </c>
      <c r="Q7824" s="10">
        <f t="shared" si="499"/>
        <v>839</v>
      </c>
    </row>
    <row r="7825" spans="2:17" ht="20.25" customHeight="1">
      <c r="B7825" s="10" t="str">
        <f t="shared" si="500"/>
        <v>دستكش كف مواد سبك845</v>
      </c>
      <c r="C7825" s="10" t="str">
        <f t="shared" si="501"/>
        <v>دستكش كف مواد سبك1403/11/07845</v>
      </c>
      <c r="D7825" s="10" t="str">
        <f>IFERROR(IF(تحویلی!$E$1="","",IF(NOSA!O7825=تحویلی!$E$1,تحویلی!$E$1&amp;COUNTIF(NOSA!$O$1:O7825,تحویلی!$E$1),"")),"")</f>
        <v/>
      </c>
      <c r="E7825" s="10" t="str">
        <f t="shared" si="502"/>
        <v>13713845</v>
      </c>
      <c r="F7825" s="10" t="str">
        <f>IFERROR(VLOOKUP(I7825,DATABASE!$N:$O,2,FALSE),"")</f>
        <v>دستكش كف مواد سبك</v>
      </c>
      <c r="G7825" s="3" t="s">
        <v>3709</v>
      </c>
      <c r="H7825" s="4">
        <v>13713</v>
      </c>
      <c r="I7825" s="3" t="s">
        <v>1456</v>
      </c>
      <c r="J7825" s="3" t="s">
        <v>2</v>
      </c>
      <c r="K7825" s="5">
        <v>1</v>
      </c>
      <c r="L7825" s="3" t="s">
        <v>3</v>
      </c>
      <c r="M7825" s="3" t="s">
        <v>47</v>
      </c>
      <c r="N7825" s="3" t="s">
        <v>2701</v>
      </c>
      <c r="O7825" s="1">
        <v>845</v>
      </c>
      <c r="P7825" s="4">
        <v>1</v>
      </c>
      <c r="Q7825" s="10">
        <f t="shared" si="499"/>
        <v>845</v>
      </c>
    </row>
    <row r="7826" spans="2:17" ht="20.25" customHeight="1">
      <c r="B7826" s="10" t="str">
        <f t="shared" si="500"/>
        <v>دستكش كف مواد سبك862</v>
      </c>
      <c r="C7826" s="10" t="str">
        <f t="shared" si="501"/>
        <v>دستكش كف مواد سبك1403/11/07862</v>
      </c>
      <c r="D7826" s="10" t="str">
        <f>IFERROR(IF(تحویلی!$E$1="","",IF(NOSA!O7826=تحویلی!$E$1,تحویلی!$E$1&amp;COUNTIF(NOSA!$O$1:O7826,تحویلی!$E$1),"")),"")</f>
        <v/>
      </c>
      <c r="E7826" s="10" t="str">
        <f t="shared" si="502"/>
        <v>13713862</v>
      </c>
      <c r="F7826" s="10" t="str">
        <f>IFERROR(VLOOKUP(I7826,DATABASE!$N:$O,2,FALSE),"")</f>
        <v>دستكش كف مواد سبك</v>
      </c>
      <c r="G7826" s="3" t="s">
        <v>3709</v>
      </c>
      <c r="H7826" s="4">
        <v>13713</v>
      </c>
      <c r="I7826" s="3" t="s">
        <v>1456</v>
      </c>
      <c r="J7826" s="3" t="s">
        <v>2</v>
      </c>
      <c r="K7826" s="5">
        <v>1</v>
      </c>
      <c r="L7826" s="3" t="s">
        <v>3</v>
      </c>
      <c r="M7826" s="3" t="s">
        <v>47</v>
      </c>
      <c r="N7826" s="3" t="s">
        <v>2892</v>
      </c>
      <c r="O7826" s="1">
        <v>862</v>
      </c>
      <c r="P7826" s="4">
        <v>1</v>
      </c>
      <c r="Q7826" s="10">
        <f t="shared" si="499"/>
        <v>862</v>
      </c>
    </row>
    <row r="7827" spans="2:17" ht="20.25" customHeight="1">
      <c r="B7827" s="10" t="str">
        <f t="shared" si="500"/>
        <v>دستكش كف مواد سبك835</v>
      </c>
      <c r="C7827" s="10" t="str">
        <f t="shared" si="501"/>
        <v>دستكش كف مواد سبك1403/11/07835</v>
      </c>
      <c r="D7827" s="10" t="str">
        <f>IFERROR(IF(تحویلی!$E$1="","",IF(NOSA!O7827=تحویلی!$E$1,تحویلی!$E$1&amp;COUNTIF(NOSA!$O$1:O7827,تحویلی!$E$1),"")),"")</f>
        <v/>
      </c>
      <c r="E7827" s="10" t="str">
        <f t="shared" si="502"/>
        <v>13713835</v>
      </c>
      <c r="F7827" s="10" t="str">
        <f>IFERROR(VLOOKUP(I7827,DATABASE!$N:$O,2,FALSE),"")</f>
        <v>دستكش كف مواد سبك</v>
      </c>
      <c r="G7827" s="3" t="s">
        <v>3709</v>
      </c>
      <c r="H7827" s="4">
        <v>13713</v>
      </c>
      <c r="I7827" s="3" t="s">
        <v>1456</v>
      </c>
      <c r="J7827" s="3" t="s">
        <v>2</v>
      </c>
      <c r="K7827" s="5">
        <v>1</v>
      </c>
      <c r="L7827" s="3" t="s">
        <v>3</v>
      </c>
      <c r="M7827" s="3" t="s">
        <v>47</v>
      </c>
      <c r="N7827" s="3" t="s">
        <v>2677</v>
      </c>
      <c r="O7827" s="1">
        <v>835</v>
      </c>
      <c r="P7827" s="4">
        <v>1</v>
      </c>
      <c r="Q7827" s="10">
        <f t="shared" si="499"/>
        <v>835</v>
      </c>
    </row>
    <row r="7828" spans="2:17" ht="20.25" customHeight="1">
      <c r="B7828" s="10" t="str">
        <f t="shared" si="500"/>
        <v>دستكش كف مواد سبك277</v>
      </c>
      <c r="C7828" s="10" t="str">
        <f t="shared" si="501"/>
        <v>دستكش كف مواد سبك1403/11/07277</v>
      </c>
      <c r="D7828" s="10" t="str">
        <f>IFERROR(IF(تحویلی!$E$1="","",IF(NOSA!O7828=تحویلی!$E$1,تحویلی!$E$1&amp;COUNTIF(NOSA!$O$1:O7828,تحویلی!$E$1),"")),"")</f>
        <v/>
      </c>
      <c r="E7828" s="10" t="str">
        <f t="shared" si="502"/>
        <v>13713277</v>
      </c>
      <c r="F7828" s="10" t="str">
        <f>IFERROR(VLOOKUP(I7828,DATABASE!$N:$O,2,FALSE),"")</f>
        <v>دستكش كف مواد سبك</v>
      </c>
      <c r="G7828" s="3" t="s">
        <v>3709</v>
      </c>
      <c r="H7828" s="4">
        <v>13713</v>
      </c>
      <c r="I7828" s="3" t="s">
        <v>1456</v>
      </c>
      <c r="J7828" s="3" t="s">
        <v>2</v>
      </c>
      <c r="K7828" s="5">
        <v>1</v>
      </c>
      <c r="L7828" s="3" t="s">
        <v>3</v>
      </c>
      <c r="M7828" s="3" t="s">
        <v>47</v>
      </c>
      <c r="N7828" s="3" t="s">
        <v>525</v>
      </c>
      <c r="O7828" s="1">
        <v>277</v>
      </c>
      <c r="P7828" s="4">
        <v>1</v>
      </c>
      <c r="Q7828" s="10">
        <f t="shared" si="499"/>
        <v>277</v>
      </c>
    </row>
    <row r="7829" spans="2:17" ht="20.25" customHeight="1">
      <c r="B7829" s="10" t="str">
        <f t="shared" si="500"/>
        <v>دستكش ساق بلند نسوز303</v>
      </c>
      <c r="C7829" s="10" t="str">
        <f t="shared" si="501"/>
        <v>دستكش ساق بلند نسوز1403/11/07303</v>
      </c>
      <c r="D7829" s="10" t="str">
        <f>IFERROR(IF(تحویلی!$E$1="","",IF(NOSA!O7829=تحویلی!$E$1,تحویلی!$E$1&amp;COUNTIF(NOSA!$O$1:O7829,تحویلی!$E$1),"")),"")</f>
        <v/>
      </c>
      <c r="E7829" s="10" t="str">
        <f t="shared" si="502"/>
        <v>13715303</v>
      </c>
      <c r="F7829" s="10" t="str">
        <f>IFERROR(VLOOKUP(I7829,DATABASE!$N:$O,2,FALSE),"")</f>
        <v>دستكش ساق بلند نسوز</v>
      </c>
      <c r="G7829" s="3" t="s">
        <v>3709</v>
      </c>
      <c r="H7829" s="4">
        <v>13715</v>
      </c>
      <c r="I7829" s="3" t="s">
        <v>1461</v>
      </c>
      <c r="J7829" s="3" t="s">
        <v>34</v>
      </c>
      <c r="K7829" s="5">
        <v>1</v>
      </c>
      <c r="L7829" s="3" t="s">
        <v>3</v>
      </c>
      <c r="M7829" s="3" t="s">
        <v>4</v>
      </c>
      <c r="N7829" s="3" t="s">
        <v>10</v>
      </c>
      <c r="O7829" s="1">
        <v>303</v>
      </c>
      <c r="P7829" s="4">
        <v>0</v>
      </c>
      <c r="Q7829" s="10">
        <f t="shared" si="499"/>
        <v>303</v>
      </c>
    </row>
    <row r="7830" spans="2:17" ht="20.25" customHeight="1">
      <c r="B7830" s="10" t="str">
        <f t="shared" si="500"/>
        <v>دستكش استاد كار303</v>
      </c>
      <c r="C7830" s="10" t="str">
        <f t="shared" si="501"/>
        <v>دستكش استاد كار1403/11/07303</v>
      </c>
      <c r="D7830" s="10" t="str">
        <f>IFERROR(IF(تحویلی!$E$1="","",IF(NOSA!O7830=تحویلی!$E$1,تحویلی!$E$1&amp;COUNTIF(NOSA!$O$1:O7830,تحویلی!$E$1),"")),"")</f>
        <v/>
      </c>
      <c r="E7830" s="10" t="str">
        <f t="shared" si="502"/>
        <v>13715303</v>
      </c>
      <c r="F7830" s="10" t="str">
        <f>IFERROR(VLOOKUP(I7830,DATABASE!$N:$O,2,FALSE),"")</f>
        <v>دستكش استاد كار</v>
      </c>
      <c r="G7830" s="3" t="s">
        <v>3709</v>
      </c>
      <c r="H7830" s="4">
        <v>13715</v>
      </c>
      <c r="I7830" s="3" t="s">
        <v>1543</v>
      </c>
      <c r="J7830" s="3" t="s">
        <v>255</v>
      </c>
      <c r="K7830" s="5">
        <v>1</v>
      </c>
      <c r="L7830" s="3" t="s">
        <v>3</v>
      </c>
      <c r="M7830" s="3" t="s">
        <v>4</v>
      </c>
      <c r="N7830" s="3" t="s">
        <v>10</v>
      </c>
      <c r="O7830" s="1">
        <v>303</v>
      </c>
      <c r="P7830" s="4">
        <v>0</v>
      </c>
      <c r="Q7830" s="10">
        <f t="shared" si="499"/>
        <v>303</v>
      </c>
    </row>
    <row r="7831" spans="2:17" ht="20.25" customHeight="1">
      <c r="B7831" s="10" t="str">
        <f t="shared" si="500"/>
        <v>كفش ايمني6</v>
      </c>
      <c r="C7831" s="10" t="str">
        <f t="shared" si="501"/>
        <v>كفش ايمني1403/11/076</v>
      </c>
      <c r="D7831" s="10" t="str">
        <f>IFERROR(IF(تحویلی!$E$1="","",IF(NOSA!O7831=تحویلی!$E$1,تحویلی!$E$1&amp;COUNTIF(NOSA!$O$1:O7831,تحویلی!$E$1),"")),"")</f>
        <v/>
      </c>
      <c r="E7831" s="10" t="str">
        <f t="shared" si="502"/>
        <v>137276</v>
      </c>
      <c r="F7831" s="10" t="str">
        <f>IFERROR(VLOOKUP(I7831,DATABASE!$N:$O,2,FALSE),"")</f>
        <v>كفش ايمني</v>
      </c>
      <c r="G7831" s="3" t="s">
        <v>3709</v>
      </c>
      <c r="H7831" s="4">
        <v>13727</v>
      </c>
      <c r="I7831" s="3" t="s">
        <v>1720</v>
      </c>
      <c r="J7831" s="3" t="s">
        <v>1721</v>
      </c>
      <c r="K7831" s="5">
        <v>1</v>
      </c>
      <c r="L7831" s="3" t="s">
        <v>3</v>
      </c>
      <c r="M7831" s="3" t="s">
        <v>25</v>
      </c>
      <c r="N7831" s="3" t="s">
        <v>752</v>
      </c>
      <c r="O7831" s="1">
        <v>6</v>
      </c>
      <c r="P7831" s="4">
        <v>1</v>
      </c>
      <c r="Q7831" s="10">
        <f t="shared" si="499"/>
        <v>6</v>
      </c>
    </row>
    <row r="7832" spans="2:17" ht="20.25" customHeight="1">
      <c r="B7832" s="10" t="str">
        <f t="shared" si="500"/>
        <v>10009</v>
      </c>
      <c r="C7832" s="10" t="str">
        <f t="shared" si="501"/>
        <v>1403/11/0710009</v>
      </c>
      <c r="D7832" s="10" t="str">
        <f>IFERROR(IF(تحویلی!$E$1="","",IF(NOSA!O7832=تحویلی!$E$1,تحویلی!$E$1&amp;COUNTIF(NOSA!$O$1:O7832,تحویلی!$E$1),"")),"")</f>
        <v/>
      </c>
      <c r="E7832" s="10" t="str">
        <f t="shared" si="502"/>
        <v>1372810009</v>
      </c>
      <c r="F7832" s="10" t="str">
        <f>IFERROR(VLOOKUP(I7832,DATABASE!$N:$O,2,FALSE),"")</f>
        <v/>
      </c>
      <c r="G7832" s="3" t="s">
        <v>3709</v>
      </c>
      <c r="H7832" s="4">
        <v>13728</v>
      </c>
      <c r="I7832" s="3" t="s">
        <v>3559</v>
      </c>
      <c r="J7832" s="3" t="s">
        <v>3560</v>
      </c>
      <c r="K7832" s="5">
        <v>1</v>
      </c>
      <c r="L7832" s="3" t="s">
        <v>8</v>
      </c>
      <c r="M7832" s="3" t="s">
        <v>9</v>
      </c>
      <c r="N7832" s="3" t="s">
        <v>4110</v>
      </c>
      <c r="O7832" s="1">
        <v>10009</v>
      </c>
      <c r="P7832" s="4">
        <v>0</v>
      </c>
      <c r="Q7832" s="10">
        <f t="shared" si="499"/>
        <v>10009</v>
      </c>
    </row>
    <row r="7833" spans="2:17" ht="20.25" customHeight="1">
      <c r="B7833" s="10" t="str">
        <f t="shared" si="500"/>
        <v>دستكش استاد كار248</v>
      </c>
      <c r="C7833" s="10" t="str">
        <f t="shared" si="501"/>
        <v>دستكش استاد كار1403/11/07248</v>
      </c>
      <c r="D7833" s="10" t="str">
        <f>IFERROR(IF(تحویلی!$E$1="","",IF(NOSA!O7833=تحویلی!$E$1,تحویلی!$E$1&amp;COUNTIF(NOSA!$O$1:O7833,تحویلی!$E$1),"")),"")</f>
        <v/>
      </c>
      <c r="E7833" s="10" t="str">
        <f t="shared" si="502"/>
        <v>13729248</v>
      </c>
      <c r="F7833" s="10" t="str">
        <f>IFERROR(VLOOKUP(I7833,DATABASE!$N:$O,2,FALSE),"")</f>
        <v>دستكش استاد كار</v>
      </c>
      <c r="G7833" s="3" t="s">
        <v>3709</v>
      </c>
      <c r="H7833" s="4">
        <v>13729</v>
      </c>
      <c r="I7833" s="3" t="s">
        <v>1543</v>
      </c>
      <c r="J7833" s="3" t="s">
        <v>255</v>
      </c>
      <c r="K7833" s="5">
        <v>1</v>
      </c>
      <c r="L7833" s="3" t="s">
        <v>3</v>
      </c>
      <c r="M7833" s="3" t="s">
        <v>4</v>
      </c>
      <c r="N7833" s="3" t="s">
        <v>237</v>
      </c>
      <c r="O7833" s="1">
        <v>248</v>
      </c>
      <c r="P7833" s="4">
        <v>0</v>
      </c>
      <c r="Q7833" s="10">
        <f t="shared" si="499"/>
        <v>248</v>
      </c>
    </row>
    <row r="7834" spans="2:17" ht="20.25" customHeight="1">
      <c r="B7834" s="10" t="str">
        <f t="shared" si="500"/>
        <v>بند كفش845</v>
      </c>
      <c r="C7834" s="10" t="str">
        <f t="shared" si="501"/>
        <v>بند كفش1403/11/07845</v>
      </c>
      <c r="D7834" s="10" t="str">
        <f>IFERROR(IF(تحویلی!$E$1="","",IF(NOSA!O7834=تحویلی!$E$1,تحویلی!$E$1&amp;COUNTIF(NOSA!$O$1:O7834,تحویلی!$E$1),"")),"")</f>
        <v/>
      </c>
      <c r="E7834" s="10" t="str">
        <f t="shared" si="502"/>
        <v>13738845</v>
      </c>
      <c r="F7834" s="10" t="str">
        <f>IFERROR(VLOOKUP(I7834,DATABASE!$N:$O,2,FALSE),"")</f>
        <v>بند كفش</v>
      </c>
      <c r="G7834" s="3" t="s">
        <v>3709</v>
      </c>
      <c r="H7834" s="4">
        <v>13738</v>
      </c>
      <c r="I7834" s="3" t="s">
        <v>1462</v>
      </c>
      <c r="J7834" s="3" t="s">
        <v>450</v>
      </c>
      <c r="K7834" s="5">
        <v>2</v>
      </c>
      <c r="L7834" s="3" t="s">
        <v>3</v>
      </c>
      <c r="M7834" s="3" t="s">
        <v>47</v>
      </c>
      <c r="N7834" s="3" t="s">
        <v>2701</v>
      </c>
      <c r="O7834" s="1">
        <v>845</v>
      </c>
      <c r="P7834" s="4">
        <v>0</v>
      </c>
      <c r="Q7834" s="10">
        <f t="shared" si="499"/>
        <v>845</v>
      </c>
    </row>
    <row r="7835" spans="2:17" ht="20.25" customHeight="1">
      <c r="B7835" s="10" t="str">
        <f t="shared" si="500"/>
        <v>دستكش كف مواد سبك838</v>
      </c>
      <c r="C7835" s="10" t="str">
        <f t="shared" si="501"/>
        <v>دستكش كف مواد سبك1403/11/07838</v>
      </c>
      <c r="D7835" s="10" t="str">
        <f>IFERROR(IF(تحویلی!$E$1="","",IF(NOSA!O7835=تحویلی!$E$1,تحویلی!$E$1&amp;COUNTIF(NOSA!$O$1:O7835,تحویلی!$E$1),"")),"")</f>
        <v/>
      </c>
      <c r="E7835" s="10" t="str">
        <f t="shared" si="502"/>
        <v>13742838</v>
      </c>
      <c r="F7835" s="10" t="str">
        <f>IFERROR(VLOOKUP(I7835,DATABASE!$N:$O,2,FALSE),"")</f>
        <v>دستكش كف مواد سبك</v>
      </c>
      <c r="G7835" s="3" t="s">
        <v>3709</v>
      </c>
      <c r="H7835" s="4">
        <v>13742</v>
      </c>
      <c r="I7835" s="3" t="s">
        <v>1456</v>
      </c>
      <c r="J7835" s="3" t="s">
        <v>2</v>
      </c>
      <c r="K7835" s="5">
        <v>1</v>
      </c>
      <c r="L7835" s="3" t="s">
        <v>3</v>
      </c>
      <c r="M7835" s="3" t="s">
        <v>40</v>
      </c>
      <c r="N7835" s="3" t="s">
        <v>3258</v>
      </c>
      <c r="O7835" s="1">
        <v>838</v>
      </c>
      <c r="P7835" s="4">
        <v>1</v>
      </c>
      <c r="Q7835" s="10">
        <f t="shared" si="499"/>
        <v>838</v>
      </c>
    </row>
    <row r="7836" spans="2:17" ht="20.25" customHeight="1">
      <c r="B7836" s="10" t="str">
        <f t="shared" si="500"/>
        <v>لباس كار يكبار مصرف694</v>
      </c>
      <c r="C7836" s="10" t="str">
        <f t="shared" si="501"/>
        <v>لباس كار يكبار مصرف1403/11/07694</v>
      </c>
      <c r="D7836" s="10" t="str">
        <f>IFERROR(IF(تحویلی!$E$1="","",IF(NOSA!O7836=تحویلی!$E$1,تحویلی!$E$1&amp;COUNTIF(NOSA!$O$1:O7836,تحویلی!$E$1),"")),"")</f>
        <v/>
      </c>
      <c r="E7836" s="10" t="str">
        <f t="shared" si="502"/>
        <v>13746694</v>
      </c>
      <c r="F7836" s="10" t="str">
        <f>IFERROR(VLOOKUP(I7836,DATABASE!$N:$O,2,FALSE),"")</f>
        <v>لباس كار يكبار مصرف</v>
      </c>
      <c r="G7836" s="3" t="s">
        <v>3709</v>
      </c>
      <c r="H7836" s="4">
        <v>13746</v>
      </c>
      <c r="I7836" s="3" t="s">
        <v>1691</v>
      </c>
      <c r="J7836" s="3" t="s">
        <v>956</v>
      </c>
      <c r="K7836" s="5">
        <v>1</v>
      </c>
      <c r="L7836" s="3" t="s">
        <v>28</v>
      </c>
      <c r="M7836" s="3" t="s">
        <v>47</v>
      </c>
      <c r="N7836" s="3" t="s">
        <v>2879</v>
      </c>
      <c r="O7836" s="1">
        <v>694</v>
      </c>
      <c r="P7836" s="4">
        <v>0</v>
      </c>
      <c r="Q7836" s="10">
        <f t="shared" si="499"/>
        <v>694</v>
      </c>
    </row>
    <row r="7837" spans="2:17" ht="20.25" customHeight="1">
      <c r="B7837" s="10" t="str">
        <f t="shared" si="500"/>
        <v>لباس كار ديرسوز(بلوز و شلوار)694</v>
      </c>
      <c r="C7837" s="10" t="str">
        <f t="shared" si="501"/>
        <v>لباس كار ديرسوز(بلوز و شلوار)1403/11/07694</v>
      </c>
      <c r="D7837" s="10" t="str">
        <f>IFERROR(IF(تحویلی!$E$1="","",IF(NOSA!O7837=تحویلی!$E$1,تحویلی!$E$1&amp;COUNTIF(NOSA!$O$1:O7837,تحویلی!$E$1),"")),"")</f>
        <v/>
      </c>
      <c r="E7837" s="10" t="str">
        <f t="shared" si="502"/>
        <v>13746694</v>
      </c>
      <c r="F7837" s="10" t="str">
        <f>IFERROR(VLOOKUP(I7837,DATABASE!$N:$O,2,FALSE),"")</f>
        <v>لباس كار ديرسوز(بلوز و شلوار)</v>
      </c>
      <c r="G7837" s="3" t="s">
        <v>3709</v>
      </c>
      <c r="H7837" s="4">
        <v>13746</v>
      </c>
      <c r="I7837" s="3" t="s">
        <v>1619</v>
      </c>
      <c r="J7837" s="3" t="s">
        <v>1620</v>
      </c>
      <c r="K7837" s="5">
        <v>1</v>
      </c>
      <c r="L7837" s="3" t="s">
        <v>28</v>
      </c>
      <c r="M7837" s="3" t="s">
        <v>47</v>
      </c>
      <c r="N7837" s="3" t="s">
        <v>2879</v>
      </c>
      <c r="O7837" s="1">
        <v>694</v>
      </c>
      <c r="P7837" s="4">
        <v>1</v>
      </c>
      <c r="Q7837" s="10">
        <f t="shared" si="499"/>
        <v>694</v>
      </c>
    </row>
    <row r="7838" spans="2:17" ht="20.25" customHeight="1">
      <c r="B7838" s="10" t="str">
        <f t="shared" si="500"/>
        <v>دستكش كف مواد سبك8</v>
      </c>
      <c r="C7838" s="10" t="str">
        <f t="shared" si="501"/>
        <v>دستكش كف مواد سبك1403/11/078</v>
      </c>
      <c r="D7838" s="10" t="str">
        <f>IFERROR(IF(تحویلی!$E$1="","",IF(NOSA!O7838=تحویلی!$E$1,تحویلی!$E$1&amp;COUNTIF(NOSA!$O$1:O7838,تحویلی!$E$1),"")),"")</f>
        <v/>
      </c>
      <c r="E7838" s="10" t="str">
        <f t="shared" si="502"/>
        <v>137518</v>
      </c>
      <c r="F7838" s="10" t="str">
        <f>IFERROR(VLOOKUP(I7838,DATABASE!$N:$O,2,FALSE),"")</f>
        <v>دستكش كف مواد سبك</v>
      </c>
      <c r="G7838" s="3" t="s">
        <v>3709</v>
      </c>
      <c r="H7838" s="4">
        <v>13751</v>
      </c>
      <c r="I7838" s="3" t="s">
        <v>1456</v>
      </c>
      <c r="J7838" s="3" t="s">
        <v>2</v>
      </c>
      <c r="K7838" s="5">
        <v>1</v>
      </c>
      <c r="L7838" s="3" t="s">
        <v>3</v>
      </c>
      <c r="M7838" s="3" t="s">
        <v>47</v>
      </c>
      <c r="N7838" s="3" t="s">
        <v>144</v>
      </c>
      <c r="O7838" s="1">
        <v>8</v>
      </c>
      <c r="P7838" s="4">
        <v>1</v>
      </c>
      <c r="Q7838" s="10">
        <f t="shared" si="499"/>
        <v>8</v>
      </c>
    </row>
    <row r="7839" spans="2:17" ht="20.25" customHeight="1">
      <c r="B7839" s="10" t="str">
        <f t="shared" si="500"/>
        <v>دستكش استاد كار892</v>
      </c>
      <c r="C7839" s="10" t="str">
        <f t="shared" si="501"/>
        <v>دستكش استاد كار1403/11/08892</v>
      </c>
      <c r="D7839" s="10" t="str">
        <f>IFERROR(IF(تحویلی!$E$1="","",IF(NOSA!O7839=تحویلی!$E$1,تحویلی!$E$1&amp;COUNTIF(NOSA!$O$1:O7839,تحویلی!$E$1),"")),"")</f>
        <v/>
      </c>
      <c r="E7839" s="10" t="str">
        <f t="shared" si="502"/>
        <v>13754892</v>
      </c>
      <c r="F7839" s="10" t="str">
        <f>IFERROR(VLOOKUP(I7839,DATABASE!$N:$O,2,FALSE),"")</f>
        <v>دستكش استاد كار</v>
      </c>
      <c r="G7839" s="3" t="s">
        <v>3710</v>
      </c>
      <c r="H7839" s="3">
        <v>13754</v>
      </c>
      <c r="I7839" s="3" t="s">
        <v>1543</v>
      </c>
      <c r="J7839" s="3" t="s">
        <v>255</v>
      </c>
      <c r="K7839" s="3">
        <v>1</v>
      </c>
      <c r="L7839" s="3" t="s">
        <v>3</v>
      </c>
      <c r="M7839" s="3" t="s">
        <v>4</v>
      </c>
      <c r="N7839" s="3" t="s">
        <v>2625</v>
      </c>
      <c r="O7839" s="3">
        <v>892</v>
      </c>
      <c r="P7839" s="3">
        <v>1</v>
      </c>
      <c r="Q7839" s="3">
        <f t="shared" si="499"/>
        <v>892</v>
      </c>
    </row>
    <row r="7840" spans="2:17" ht="20.25" customHeight="1">
      <c r="B7840" s="10" t="str">
        <f t="shared" si="500"/>
        <v>950</v>
      </c>
      <c r="C7840" s="10" t="str">
        <f t="shared" si="501"/>
        <v>1403/11/08950</v>
      </c>
      <c r="D7840" s="10" t="str">
        <f>IFERROR(IF(تحویلی!$E$1="","",IF(NOSA!O7840=تحویلی!$E$1,تحویلی!$E$1&amp;COUNTIF(NOSA!$O$1:O7840,تحویلی!$E$1),"")),"")</f>
        <v/>
      </c>
      <c r="E7840" s="10" t="str">
        <f t="shared" si="502"/>
        <v>13764950</v>
      </c>
      <c r="F7840" s="10" t="str">
        <f>IFERROR(VLOOKUP(I7840,DATABASE!$N:$O,2,FALSE),"")</f>
        <v/>
      </c>
      <c r="G7840" s="3" t="s">
        <v>3710</v>
      </c>
      <c r="H7840" s="3">
        <v>13764</v>
      </c>
      <c r="I7840" s="3" t="s">
        <v>2699</v>
      </c>
      <c r="J7840" s="3" t="s">
        <v>7</v>
      </c>
      <c r="K7840" s="3">
        <v>1</v>
      </c>
      <c r="L7840" s="3" t="s">
        <v>8</v>
      </c>
      <c r="M7840" s="3" t="s">
        <v>4</v>
      </c>
      <c r="N7840" s="3" t="s">
        <v>4118</v>
      </c>
      <c r="O7840" s="3">
        <v>950</v>
      </c>
      <c r="P7840" s="3">
        <v>0</v>
      </c>
      <c r="Q7840" s="3">
        <f t="shared" si="499"/>
        <v>950</v>
      </c>
    </row>
    <row r="7841" spans="2:17" ht="20.25" customHeight="1">
      <c r="B7841" s="10" t="str">
        <f t="shared" si="500"/>
        <v>پيشبند نسوز چرمي950</v>
      </c>
      <c r="C7841" s="10" t="str">
        <f t="shared" si="501"/>
        <v>پيشبند نسوز چرمي1403/11/08950</v>
      </c>
      <c r="D7841" s="10" t="str">
        <f>IFERROR(IF(تحویلی!$E$1="","",IF(NOSA!O7841=تحویلی!$E$1,تحویلی!$E$1&amp;COUNTIF(NOSA!$O$1:O7841,تحویلی!$E$1),"")),"")</f>
        <v/>
      </c>
      <c r="E7841" s="10" t="str">
        <f t="shared" si="502"/>
        <v>13764950</v>
      </c>
      <c r="F7841" s="10" t="str">
        <f>IFERROR(VLOOKUP(I7841,DATABASE!$N:$O,2,FALSE),"")</f>
        <v>پيشبند نسوز چرمي</v>
      </c>
      <c r="G7841" s="3" t="s">
        <v>3710</v>
      </c>
      <c r="H7841" s="3">
        <v>13764</v>
      </c>
      <c r="I7841" s="3" t="s">
        <v>1459</v>
      </c>
      <c r="J7841" s="3" t="s">
        <v>15</v>
      </c>
      <c r="K7841" s="3">
        <v>1</v>
      </c>
      <c r="L7841" s="3" t="s">
        <v>8</v>
      </c>
      <c r="M7841" s="3" t="s">
        <v>4</v>
      </c>
      <c r="N7841" s="3" t="s">
        <v>4118</v>
      </c>
      <c r="O7841" s="3">
        <v>950</v>
      </c>
      <c r="P7841" s="3">
        <v>0</v>
      </c>
      <c r="Q7841" s="3">
        <f t="shared" si="499"/>
        <v>950</v>
      </c>
    </row>
    <row r="7842" spans="2:17" ht="20.25" customHeight="1">
      <c r="B7842" s="10" t="str">
        <f t="shared" si="500"/>
        <v>دستكش ساق بلند نسوز950</v>
      </c>
      <c r="C7842" s="10" t="str">
        <f t="shared" si="501"/>
        <v>دستكش ساق بلند نسوز1403/11/08950</v>
      </c>
      <c r="D7842" s="10" t="str">
        <f>IFERROR(IF(تحویلی!$E$1="","",IF(NOSA!O7842=تحویلی!$E$1,تحویلی!$E$1&amp;COUNTIF(NOSA!$O$1:O7842,تحویلی!$E$1),"")),"")</f>
        <v/>
      </c>
      <c r="E7842" s="10" t="str">
        <f t="shared" si="502"/>
        <v>13764950</v>
      </c>
      <c r="F7842" s="10" t="str">
        <f>IFERROR(VLOOKUP(I7842,DATABASE!$N:$O,2,FALSE),"")</f>
        <v>دستكش ساق بلند نسوز</v>
      </c>
      <c r="G7842" s="3" t="s">
        <v>3710</v>
      </c>
      <c r="H7842" s="3">
        <v>13764</v>
      </c>
      <c r="I7842" s="3" t="s">
        <v>1461</v>
      </c>
      <c r="J7842" s="3" t="s">
        <v>34</v>
      </c>
      <c r="K7842" s="3">
        <v>1</v>
      </c>
      <c r="L7842" s="3" t="s">
        <v>3</v>
      </c>
      <c r="M7842" s="3" t="s">
        <v>4</v>
      </c>
      <c r="N7842" s="3" t="s">
        <v>4118</v>
      </c>
      <c r="O7842" s="3">
        <v>950</v>
      </c>
      <c r="P7842" s="3">
        <v>0</v>
      </c>
      <c r="Q7842" s="3">
        <f t="shared" si="499"/>
        <v>950</v>
      </c>
    </row>
    <row r="7843" spans="2:17" ht="20.25" customHeight="1">
      <c r="B7843" s="10" t="str">
        <f t="shared" si="500"/>
        <v>پابند نسوز چرمي950</v>
      </c>
      <c r="C7843" s="10" t="str">
        <f t="shared" si="501"/>
        <v>پابند نسوز چرمي1403/11/08950</v>
      </c>
      <c r="D7843" s="10" t="str">
        <f>IFERROR(IF(تحویلی!$E$1="","",IF(NOSA!O7843=تحویلی!$E$1,تحویلی!$E$1&amp;COUNTIF(NOSA!$O$1:O7843,تحویلی!$E$1),"")),"")</f>
        <v/>
      </c>
      <c r="E7843" s="10" t="str">
        <f t="shared" si="502"/>
        <v>13764950</v>
      </c>
      <c r="F7843" s="10" t="str">
        <f>IFERROR(VLOOKUP(I7843,DATABASE!$N:$O,2,FALSE),"")</f>
        <v>پابند نسوز چرمي</v>
      </c>
      <c r="G7843" s="3" t="s">
        <v>3710</v>
      </c>
      <c r="H7843" s="3">
        <v>13764</v>
      </c>
      <c r="I7843" s="3" t="s">
        <v>1460</v>
      </c>
      <c r="J7843" s="3" t="s">
        <v>18</v>
      </c>
      <c r="K7843" s="3">
        <v>1</v>
      </c>
      <c r="L7843" s="3" t="s">
        <v>3</v>
      </c>
      <c r="M7843" s="3" t="s">
        <v>4</v>
      </c>
      <c r="N7843" s="3" t="s">
        <v>4118</v>
      </c>
      <c r="O7843" s="3">
        <v>950</v>
      </c>
      <c r="P7843" s="3">
        <v>0</v>
      </c>
      <c r="Q7843" s="3">
        <f t="shared" si="499"/>
        <v>950</v>
      </c>
    </row>
    <row r="7844" spans="2:17" ht="20.25" customHeight="1">
      <c r="B7844" s="10" t="str">
        <f t="shared" si="500"/>
        <v>لباس كار نسوز(بلوز و شلوار)950</v>
      </c>
      <c r="C7844" s="10" t="str">
        <f t="shared" si="501"/>
        <v>لباس كار نسوز(بلوز و شلوار)1403/11/08950</v>
      </c>
      <c r="D7844" s="10" t="str">
        <f>IFERROR(IF(تحویلی!$E$1="","",IF(NOSA!O7844=تحویلی!$E$1,تحویلی!$E$1&amp;COUNTIF(NOSA!$O$1:O7844,تحویلی!$E$1),"")),"")</f>
        <v/>
      </c>
      <c r="E7844" s="10" t="str">
        <f t="shared" si="502"/>
        <v>13765950</v>
      </c>
      <c r="F7844" s="10" t="str">
        <f>IFERROR(VLOOKUP(I7844,DATABASE!$N:$O,2,FALSE),"")</f>
        <v>لباس كار نسوز(بلوز و شلوار)</v>
      </c>
      <c r="G7844" s="3" t="s">
        <v>3710</v>
      </c>
      <c r="H7844" s="3">
        <v>13765</v>
      </c>
      <c r="I7844" s="3" t="s">
        <v>1655</v>
      </c>
      <c r="J7844" s="3" t="s">
        <v>1656</v>
      </c>
      <c r="K7844" s="3">
        <v>1</v>
      </c>
      <c r="L7844" s="3" t="s">
        <v>28</v>
      </c>
      <c r="M7844" s="3" t="s">
        <v>4</v>
      </c>
      <c r="N7844" s="3" t="s">
        <v>4118</v>
      </c>
      <c r="O7844" s="3">
        <v>950</v>
      </c>
      <c r="P7844" s="3">
        <v>0</v>
      </c>
      <c r="Q7844" s="3">
        <f t="shared" si="499"/>
        <v>950</v>
      </c>
    </row>
    <row r="7845" spans="2:17" ht="20.25" customHeight="1">
      <c r="B7845" s="10" t="str">
        <f t="shared" si="500"/>
        <v>كلاه ايمني950</v>
      </c>
      <c r="C7845" s="10" t="str">
        <f t="shared" si="501"/>
        <v>كلاه ايمني1403/11/08950</v>
      </c>
      <c r="D7845" s="10" t="str">
        <f>IFERROR(IF(تحویلی!$E$1="","",IF(NOSA!O7845=تحویلی!$E$1,تحویلی!$E$1&amp;COUNTIF(NOSA!$O$1:O7845,تحویلی!$E$1),"")),"")</f>
        <v/>
      </c>
      <c r="E7845" s="10" t="str">
        <f t="shared" si="502"/>
        <v>13765950</v>
      </c>
      <c r="F7845" s="10" t="str">
        <f>IFERROR(VLOOKUP(I7845,DATABASE!$N:$O,2,FALSE),"")</f>
        <v>كلاه ايمني</v>
      </c>
      <c r="G7845" s="3" t="s">
        <v>3710</v>
      </c>
      <c r="H7845" s="3">
        <v>13765</v>
      </c>
      <c r="I7845" s="3" t="s">
        <v>1505</v>
      </c>
      <c r="J7845" s="3" t="s">
        <v>1628</v>
      </c>
      <c r="K7845" s="3">
        <v>1</v>
      </c>
      <c r="L7845" s="3" t="s">
        <v>8</v>
      </c>
      <c r="M7845" s="3" t="s">
        <v>4</v>
      </c>
      <c r="N7845" s="3" t="s">
        <v>4118</v>
      </c>
      <c r="O7845" s="3">
        <v>950</v>
      </c>
      <c r="P7845" s="3">
        <v>0</v>
      </c>
      <c r="Q7845" s="3">
        <f t="shared" si="499"/>
        <v>950</v>
      </c>
    </row>
    <row r="7846" spans="2:17" ht="20.25" customHeight="1">
      <c r="B7846" s="10" t="str">
        <f t="shared" si="500"/>
        <v>950</v>
      </c>
      <c r="C7846" s="10" t="str">
        <f t="shared" si="501"/>
        <v>1403/11/08950</v>
      </c>
      <c r="D7846" s="10" t="str">
        <f>IFERROR(IF(تحویلی!$E$1="","",IF(NOSA!O7846=تحویلی!$E$1,تحویلی!$E$1&amp;COUNTIF(NOSA!$O$1:O7846,تحویلی!$E$1),"")),"")</f>
        <v/>
      </c>
      <c r="E7846" s="10" t="str">
        <f t="shared" si="502"/>
        <v>13765950</v>
      </c>
      <c r="F7846" s="10" t="str">
        <f>IFERROR(VLOOKUP(I7846,DATABASE!$N:$O,2,FALSE),"")</f>
        <v/>
      </c>
      <c r="G7846" s="3" t="s">
        <v>3710</v>
      </c>
      <c r="H7846" s="3">
        <v>13765</v>
      </c>
      <c r="I7846" s="3" t="s">
        <v>3559</v>
      </c>
      <c r="J7846" s="3" t="s">
        <v>3560</v>
      </c>
      <c r="K7846" s="3">
        <v>1</v>
      </c>
      <c r="L7846" s="3" t="s">
        <v>8</v>
      </c>
      <c r="M7846" s="3" t="s">
        <v>4</v>
      </c>
      <c r="N7846" s="3" t="s">
        <v>4118</v>
      </c>
      <c r="O7846" s="3">
        <v>950</v>
      </c>
      <c r="P7846" s="3">
        <v>0</v>
      </c>
      <c r="Q7846" s="3">
        <f t="shared" si="499"/>
        <v>950</v>
      </c>
    </row>
    <row r="7847" spans="2:17" ht="20.25" customHeight="1">
      <c r="B7847" s="10" t="str">
        <f t="shared" si="500"/>
        <v>چكمه ايمني نسوز950</v>
      </c>
      <c r="C7847" s="10" t="str">
        <f t="shared" si="501"/>
        <v>چكمه ايمني نسوز1403/11/08950</v>
      </c>
      <c r="D7847" s="10" t="str">
        <f>IFERROR(IF(تحویلی!$E$1="","",IF(NOSA!O7847=تحویلی!$E$1,تحویلی!$E$1&amp;COUNTIF(NOSA!$O$1:O7847,تحویلی!$E$1),"")),"")</f>
        <v/>
      </c>
      <c r="E7847" s="10" t="str">
        <f t="shared" si="502"/>
        <v>13765950</v>
      </c>
      <c r="F7847" s="10" t="str">
        <f>IFERROR(VLOOKUP(I7847,DATABASE!$N:$O,2,FALSE),"")</f>
        <v>چكمه ايمني نسوز</v>
      </c>
      <c r="G7847" s="3" t="s">
        <v>3710</v>
      </c>
      <c r="H7847" s="3">
        <v>13765</v>
      </c>
      <c r="I7847" s="3" t="s">
        <v>1695</v>
      </c>
      <c r="J7847" s="3" t="s">
        <v>1696</v>
      </c>
      <c r="K7847" s="3">
        <v>1</v>
      </c>
      <c r="L7847" s="3" t="s">
        <v>3</v>
      </c>
      <c r="M7847" s="3" t="s">
        <v>4</v>
      </c>
      <c r="N7847" s="3" t="s">
        <v>4118</v>
      </c>
      <c r="O7847" s="3">
        <v>950</v>
      </c>
      <c r="P7847" s="3">
        <v>0</v>
      </c>
      <c r="Q7847" s="3">
        <f t="shared" si="499"/>
        <v>950</v>
      </c>
    </row>
    <row r="7848" spans="2:17" ht="20.25" customHeight="1">
      <c r="B7848" s="10" t="str">
        <f t="shared" si="500"/>
        <v>نقاب تيره محافظ صورت معمولي950</v>
      </c>
      <c r="C7848" s="10" t="str">
        <f t="shared" si="501"/>
        <v>نقاب تيره محافظ صورت معمولي1403/11/08950</v>
      </c>
      <c r="D7848" s="10" t="str">
        <f>IFERROR(IF(تحویلی!$E$1="","",IF(NOSA!O7848=تحویلی!$E$1,تحویلی!$E$1&amp;COUNTIF(NOSA!$O$1:O7848,تحویلی!$E$1),"")),"")</f>
        <v/>
      </c>
      <c r="E7848" s="10" t="str">
        <f t="shared" si="502"/>
        <v>13765950</v>
      </c>
      <c r="F7848" s="10" t="str">
        <f>IFERROR(VLOOKUP(I7848,DATABASE!$N:$O,2,FALSE),"")</f>
        <v>نقاب تيره محافظ صورت معمولي</v>
      </c>
      <c r="G7848" s="3" t="s">
        <v>3710</v>
      </c>
      <c r="H7848" s="3">
        <v>13765</v>
      </c>
      <c r="I7848" s="3" t="s">
        <v>1557</v>
      </c>
      <c r="J7848" s="3" t="s">
        <v>115</v>
      </c>
      <c r="K7848" s="3">
        <v>1</v>
      </c>
      <c r="L7848" s="3" t="s">
        <v>8</v>
      </c>
      <c r="M7848" s="3" t="s">
        <v>4</v>
      </c>
      <c r="N7848" s="3" t="s">
        <v>4118</v>
      </c>
      <c r="O7848" s="3">
        <v>950</v>
      </c>
      <c r="P7848" s="3">
        <v>0</v>
      </c>
      <c r="Q7848" s="3">
        <f t="shared" si="499"/>
        <v>950</v>
      </c>
    </row>
    <row r="7849" spans="2:17" ht="20.25" customHeight="1">
      <c r="B7849" s="10" t="str">
        <f t="shared" si="500"/>
        <v>رابط فنري نقاب كلاه ايمني950</v>
      </c>
      <c r="C7849" s="10" t="str">
        <f t="shared" si="501"/>
        <v>رابط فنري نقاب كلاه ايمني1403/11/08950</v>
      </c>
      <c r="D7849" s="10" t="str">
        <f>IFERROR(IF(تحویلی!$E$1="","",IF(NOSA!O7849=تحویلی!$E$1,تحویلی!$E$1&amp;COUNTIF(NOSA!$O$1:O7849,تحویلی!$E$1),"")),"")</f>
        <v/>
      </c>
      <c r="E7849" s="10" t="str">
        <f t="shared" si="502"/>
        <v>13765950</v>
      </c>
      <c r="F7849" s="10" t="str">
        <f>IFERROR(VLOOKUP(I7849,DATABASE!$N:$O,2,FALSE),"")</f>
        <v>رابط فنري نقاب كلاه ايمني</v>
      </c>
      <c r="G7849" s="3" t="s">
        <v>3710</v>
      </c>
      <c r="H7849" s="3">
        <v>13765</v>
      </c>
      <c r="I7849" s="3" t="s">
        <v>1454</v>
      </c>
      <c r="J7849" s="3" t="s">
        <v>135</v>
      </c>
      <c r="K7849" s="3">
        <v>1</v>
      </c>
      <c r="L7849" s="3" t="s">
        <v>8</v>
      </c>
      <c r="M7849" s="3" t="s">
        <v>4</v>
      </c>
      <c r="N7849" s="3" t="s">
        <v>4118</v>
      </c>
      <c r="O7849" s="3">
        <v>950</v>
      </c>
      <c r="P7849" s="3">
        <v>0</v>
      </c>
      <c r="Q7849" s="3">
        <f t="shared" si="499"/>
        <v>950</v>
      </c>
    </row>
    <row r="7850" spans="2:17" ht="20.25" customHeight="1">
      <c r="B7850" s="10" t="str">
        <f t="shared" si="500"/>
        <v>بند كفش938</v>
      </c>
      <c r="C7850" s="10" t="str">
        <f t="shared" si="501"/>
        <v>بند كفش1403/11/08938</v>
      </c>
      <c r="D7850" s="10" t="str">
        <f>IFERROR(IF(تحویلی!$E$1="","",IF(NOSA!O7850=تحویلی!$E$1,تحویلی!$E$1&amp;COUNTIF(NOSA!$O$1:O7850,تحویلی!$E$1),"")),"")</f>
        <v/>
      </c>
      <c r="E7850" s="10" t="str">
        <f t="shared" si="502"/>
        <v>13773938</v>
      </c>
      <c r="F7850" s="10" t="str">
        <f>IFERROR(VLOOKUP(I7850,DATABASE!$N:$O,2,FALSE),"")</f>
        <v>بند كفش</v>
      </c>
      <c r="G7850" s="3" t="s">
        <v>3710</v>
      </c>
      <c r="H7850" s="3">
        <v>13773</v>
      </c>
      <c r="I7850" s="3" t="s">
        <v>1462</v>
      </c>
      <c r="J7850" s="3" t="s">
        <v>450</v>
      </c>
      <c r="K7850" s="3">
        <v>2</v>
      </c>
      <c r="L7850" s="3" t="s">
        <v>3</v>
      </c>
      <c r="M7850" s="3" t="s">
        <v>47</v>
      </c>
      <c r="N7850" s="3" t="s">
        <v>3974</v>
      </c>
      <c r="O7850" s="3">
        <v>938</v>
      </c>
      <c r="P7850" s="3">
        <v>0</v>
      </c>
      <c r="Q7850" s="3">
        <f t="shared" si="499"/>
        <v>938</v>
      </c>
    </row>
    <row r="7851" spans="2:17" ht="20.25" customHeight="1">
      <c r="B7851" s="10" t="str">
        <f t="shared" si="500"/>
        <v>لباس كار ديرسوز(بلوز و شلوار)717</v>
      </c>
      <c r="C7851" s="10" t="str">
        <f t="shared" si="501"/>
        <v>لباس كار ديرسوز(بلوز و شلوار)1403/11/08717</v>
      </c>
      <c r="D7851" s="10" t="str">
        <f>IFERROR(IF(تحویلی!$E$1="","",IF(NOSA!O7851=تحویلی!$E$1,تحویلی!$E$1&amp;COUNTIF(NOSA!$O$1:O7851,تحویلی!$E$1),"")),"")</f>
        <v/>
      </c>
      <c r="E7851" s="10" t="str">
        <f t="shared" si="502"/>
        <v>13776717</v>
      </c>
      <c r="F7851" s="10" t="str">
        <f>IFERROR(VLOOKUP(I7851,DATABASE!$N:$O,2,FALSE),"")</f>
        <v>لباس كار ديرسوز(بلوز و شلوار)</v>
      </c>
      <c r="G7851" s="3" t="s">
        <v>3710</v>
      </c>
      <c r="H7851" s="3">
        <v>13776</v>
      </c>
      <c r="I7851" s="3" t="s">
        <v>1634</v>
      </c>
      <c r="J7851" s="3" t="s">
        <v>1635</v>
      </c>
      <c r="K7851" s="3">
        <v>1</v>
      </c>
      <c r="L7851" s="3" t="s">
        <v>28</v>
      </c>
      <c r="M7851" s="3" t="s">
        <v>47</v>
      </c>
      <c r="N7851" s="3" t="s">
        <v>4095</v>
      </c>
      <c r="O7851" s="3">
        <v>717</v>
      </c>
      <c r="P7851" s="3">
        <v>1</v>
      </c>
      <c r="Q7851" s="3">
        <f t="shared" ref="Q7851:Q7914" si="503">VALUE(O7851)</f>
        <v>717</v>
      </c>
    </row>
    <row r="7852" spans="2:17" ht="20.25" customHeight="1">
      <c r="B7852" s="10" t="str">
        <f t="shared" si="500"/>
        <v>لباس كار ديرسوز(بلوز و شلوار)723</v>
      </c>
      <c r="C7852" s="10" t="str">
        <f t="shared" si="501"/>
        <v>لباس كار ديرسوز(بلوز و شلوار)1403/11/08723</v>
      </c>
      <c r="D7852" s="10" t="str">
        <f>IFERROR(IF(تحویلی!$E$1="","",IF(NOSA!O7852=تحویلی!$E$1,تحویلی!$E$1&amp;COUNTIF(NOSA!$O$1:O7852,تحویلی!$E$1),"")),"")</f>
        <v/>
      </c>
      <c r="E7852" s="10" t="str">
        <f t="shared" si="502"/>
        <v>13778723</v>
      </c>
      <c r="F7852" s="10" t="str">
        <f>IFERROR(VLOOKUP(I7852,DATABASE!$N:$O,2,FALSE),"")</f>
        <v>لباس كار ديرسوز(بلوز و شلوار)</v>
      </c>
      <c r="G7852" s="3" t="s">
        <v>3710</v>
      </c>
      <c r="H7852" s="3">
        <v>13778</v>
      </c>
      <c r="I7852" s="3" t="s">
        <v>1619</v>
      </c>
      <c r="J7852" s="3" t="s">
        <v>1620</v>
      </c>
      <c r="K7852" s="3">
        <v>1</v>
      </c>
      <c r="L7852" s="3" t="s">
        <v>28</v>
      </c>
      <c r="M7852" s="3" t="s">
        <v>9</v>
      </c>
      <c r="N7852" s="3" t="s">
        <v>4066</v>
      </c>
      <c r="O7852" s="3">
        <v>723</v>
      </c>
      <c r="P7852" s="3">
        <v>1</v>
      </c>
      <c r="Q7852" s="3">
        <f t="shared" si="503"/>
        <v>723</v>
      </c>
    </row>
    <row r="7853" spans="2:17" ht="20.25" customHeight="1">
      <c r="B7853" s="10" t="str">
        <f t="shared" si="500"/>
        <v>ماسك نيم صورت دو فيلتره (3M)723</v>
      </c>
      <c r="C7853" s="10" t="str">
        <f t="shared" si="501"/>
        <v>ماسك نيم صورت دو فيلتره (3M)1403/11/08723</v>
      </c>
      <c r="D7853" s="10" t="str">
        <f>IFERROR(IF(تحویلی!$E$1="","",IF(NOSA!O7853=تحویلی!$E$1,تحویلی!$E$1&amp;COUNTIF(NOSA!$O$1:O7853,تحویلی!$E$1),"")),"")</f>
        <v/>
      </c>
      <c r="E7853" s="10" t="str">
        <f t="shared" si="502"/>
        <v>13778723</v>
      </c>
      <c r="F7853" s="10" t="str">
        <f>IFERROR(VLOOKUP(I7853,DATABASE!$N:$O,2,FALSE),"")</f>
        <v>ماسك نيم صورت دو فيلتره (3M)</v>
      </c>
      <c r="G7853" s="3" t="s">
        <v>3710</v>
      </c>
      <c r="H7853" s="3">
        <v>13778</v>
      </c>
      <c r="I7853" s="3" t="s">
        <v>1503</v>
      </c>
      <c r="J7853" s="3" t="s">
        <v>151</v>
      </c>
      <c r="K7853" s="3">
        <v>1</v>
      </c>
      <c r="L7853" s="3" t="s">
        <v>8</v>
      </c>
      <c r="M7853" s="3" t="s">
        <v>9</v>
      </c>
      <c r="N7853" s="3" t="s">
        <v>4066</v>
      </c>
      <c r="O7853" s="3">
        <v>723</v>
      </c>
      <c r="P7853" s="3">
        <v>1</v>
      </c>
      <c r="Q7853" s="3">
        <f t="shared" si="503"/>
        <v>723</v>
      </c>
    </row>
    <row r="7854" spans="2:17" ht="20.25" customHeight="1">
      <c r="B7854" s="10" t="str">
        <f t="shared" si="500"/>
        <v>فيلتر ماسك نيم صورت (3M) مدل 2091723</v>
      </c>
      <c r="C7854" s="10" t="str">
        <f t="shared" si="501"/>
        <v>فيلتر ماسك نيم صورت (3M) مدل 20911403/11/08723</v>
      </c>
      <c r="D7854" s="10" t="str">
        <f>IFERROR(IF(تحویلی!$E$1="","",IF(NOSA!O7854=تحویلی!$E$1,تحویلی!$E$1&amp;COUNTIF(NOSA!$O$1:O7854,تحویلی!$E$1),"")),"")</f>
        <v/>
      </c>
      <c r="E7854" s="10" t="str">
        <f t="shared" si="502"/>
        <v>13778723</v>
      </c>
      <c r="F7854" s="10" t="str">
        <f>IFERROR(VLOOKUP(I7854,DATABASE!$N:$O,2,FALSE),"")</f>
        <v>فيلتر ماسك نيم صورت (3M) مدل 2091</v>
      </c>
      <c r="G7854" s="3" t="s">
        <v>3710</v>
      </c>
      <c r="H7854" s="3">
        <v>13778</v>
      </c>
      <c r="I7854" s="3" t="s">
        <v>1475</v>
      </c>
      <c r="J7854" s="3" t="s">
        <v>53</v>
      </c>
      <c r="K7854" s="3">
        <v>1</v>
      </c>
      <c r="L7854" s="3" t="s">
        <v>8</v>
      </c>
      <c r="M7854" s="3" t="s">
        <v>9</v>
      </c>
      <c r="N7854" s="3" t="s">
        <v>4066</v>
      </c>
      <c r="O7854" s="3">
        <v>723</v>
      </c>
      <c r="P7854" s="3">
        <v>1</v>
      </c>
      <c r="Q7854" s="3">
        <f t="shared" si="503"/>
        <v>723</v>
      </c>
    </row>
    <row r="7855" spans="2:17" ht="20.25" customHeight="1">
      <c r="B7855" s="10" t="str">
        <f t="shared" si="500"/>
        <v>دستكش كف مواد سبك949</v>
      </c>
      <c r="C7855" s="10" t="str">
        <f t="shared" si="501"/>
        <v>دستكش كف مواد سبك1403/11/08949</v>
      </c>
      <c r="D7855" s="10" t="str">
        <f>IFERROR(IF(تحویلی!$E$1="","",IF(NOSA!O7855=تحویلی!$E$1,تحویلی!$E$1&amp;COUNTIF(NOSA!$O$1:O7855,تحویلی!$E$1),"")),"")</f>
        <v/>
      </c>
      <c r="E7855" s="10" t="str">
        <f t="shared" si="502"/>
        <v>13779949</v>
      </c>
      <c r="F7855" s="10" t="str">
        <f>IFERROR(VLOOKUP(I7855,DATABASE!$N:$O,2,FALSE),"")</f>
        <v>دستكش كف مواد سبك</v>
      </c>
      <c r="G7855" s="3" t="s">
        <v>3710</v>
      </c>
      <c r="H7855" s="3">
        <v>13779</v>
      </c>
      <c r="I7855" s="3" t="s">
        <v>1456</v>
      </c>
      <c r="J7855" s="3" t="s">
        <v>2</v>
      </c>
      <c r="K7855" s="3">
        <v>1</v>
      </c>
      <c r="L7855" s="3" t="s">
        <v>3</v>
      </c>
      <c r="M7855" s="3" t="s">
        <v>47</v>
      </c>
      <c r="N7855" s="3" t="s">
        <v>4093</v>
      </c>
      <c r="O7855" s="3">
        <v>949</v>
      </c>
      <c r="P7855" s="3">
        <v>1</v>
      </c>
      <c r="Q7855" s="3">
        <f t="shared" si="503"/>
        <v>949</v>
      </c>
    </row>
    <row r="7856" spans="2:17" ht="20.25" customHeight="1">
      <c r="B7856" s="10" t="str">
        <f t="shared" si="500"/>
        <v>86</v>
      </c>
      <c r="C7856" s="10" t="str">
        <f t="shared" si="501"/>
        <v>1403/11/0886</v>
      </c>
      <c r="D7856" s="10" t="str">
        <f>IFERROR(IF(تحویلی!$E$1="","",IF(NOSA!O7856=تحویلی!$E$1,تحویلی!$E$1&amp;COUNTIF(NOSA!$O$1:O7856,تحویلی!$E$1),"")),"")</f>
        <v/>
      </c>
      <c r="E7856" s="10" t="str">
        <f t="shared" si="502"/>
        <v>1378286</v>
      </c>
      <c r="F7856" s="10" t="str">
        <f>IFERROR(VLOOKUP(I7856,DATABASE!$N:$O,2,FALSE),"")</f>
        <v/>
      </c>
      <c r="G7856" s="3" t="s">
        <v>3710</v>
      </c>
      <c r="H7856" s="3">
        <v>13782</v>
      </c>
      <c r="I7856" s="3" t="s">
        <v>2699</v>
      </c>
      <c r="J7856" s="3" t="s">
        <v>7</v>
      </c>
      <c r="K7856" s="3">
        <v>1</v>
      </c>
      <c r="L7856" s="3" t="s">
        <v>8</v>
      </c>
      <c r="M7856" s="3" t="s">
        <v>4</v>
      </c>
      <c r="N7856" s="3" t="s">
        <v>4007</v>
      </c>
      <c r="O7856" s="3">
        <v>86</v>
      </c>
      <c r="P7856" s="3">
        <v>1</v>
      </c>
      <c r="Q7856" s="3">
        <f t="shared" si="503"/>
        <v>86</v>
      </c>
    </row>
    <row r="7857" spans="2:17" ht="20.25" customHeight="1">
      <c r="B7857" s="10" t="str">
        <f t="shared" si="500"/>
        <v>كاپشن كارگري895</v>
      </c>
      <c r="C7857" s="10" t="str">
        <f t="shared" si="501"/>
        <v>كاپشن كارگري1403/11/08895</v>
      </c>
      <c r="D7857" s="10" t="str">
        <f>IFERROR(IF(تحویلی!$E$1="","",IF(NOSA!O7857=تحویلی!$E$1,تحویلی!$E$1&amp;COUNTIF(NOSA!$O$1:O7857,تحویلی!$E$1),"")),"")</f>
        <v/>
      </c>
      <c r="E7857" s="10" t="str">
        <f t="shared" si="502"/>
        <v>13789895</v>
      </c>
      <c r="F7857" s="10" t="str">
        <f>IFERROR(VLOOKUP(I7857,DATABASE!$N:$O,2,FALSE),"")</f>
        <v>كاپشن كارگري</v>
      </c>
      <c r="G7857" s="3" t="s">
        <v>3710</v>
      </c>
      <c r="H7857" s="3">
        <v>13789</v>
      </c>
      <c r="I7857" s="3" t="s">
        <v>2341</v>
      </c>
      <c r="J7857" s="3" t="s">
        <v>794</v>
      </c>
      <c r="K7857" s="3">
        <v>1</v>
      </c>
      <c r="L7857" s="3" t="s">
        <v>8</v>
      </c>
      <c r="M7857" s="3" t="s">
        <v>40</v>
      </c>
      <c r="N7857" s="3" t="s">
        <v>3564</v>
      </c>
      <c r="O7857" s="3">
        <v>895</v>
      </c>
      <c r="P7857" s="3">
        <v>0</v>
      </c>
      <c r="Q7857" s="3">
        <f t="shared" si="503"/>
        <v>895</v>
      </c>
    </row>
    <row r="7858" spans="2:17" ht="20.25" customHeight="1">
      <c r="B7858" s="10" t="str">
        <f t="shared" si="500"/>
        <v>كفش ايمني697</v>
      </c>
      <c r="C7858" s="10" t="str">
        <f t="shared" si="501"/>
        <v>كفش ايمني1403/11/08697</v>
      </c>
      <c r="D7858" s="10" t="str">
        <f>IFERROR(IF(تحویلی!$E$1="","",IF(NOSA!O7858=تحویلی!$E$1,تحویلی!$E$1&amp;COUNTIF(NOSA!$O$1:O7858,تحویلی!$E$1),"")),"")</f>
        <v/>
      </c>
      <c r="E7858" s="10" t="str">
        <f t="shared" si="502"/>
        <v>13794697</v>
      </c>
      <c r="F7858" s="10" t="str">
        <f>IFERROR(VLOOKUP(I7858,DATABASE!$N:$O,2,FALSE),"")</f>
        <v>كفش ايمني</v>
      </c>
      <c r="G7858" s="3" t="s">
        <v>3710</v>
      </c>
      <c r="H7858" s="3">
        <v>13794</v>
      </c>
      <c r="I7858" s="3" t="s">
        <v>1720</v>
      </c>
      <c r="J7858" s="3" t="s">
        <v>1721</v>
      </c>
      <c r="K7858" s="3">
        <v>1</v>
      </c>
      <c r="L7858" s="3" t="s">
        <v>3</v>
      </c>
      <c r="M7858" s="3" t="s">
        <v>25</v>
      </c>
      <c r="N7858" s="3" t="s">
        <v>145</v>
      </c>
      <c r="O7858" s="3">
        <v>697</v>
      </c>
      <c r="P7858" s="3">
        <v>1</v>
      </c>
      <c r="Q7858" s="3">
        <f t="shared" si="503"/>
        <v>697</v>
      </c>
    </row>
    <row r="7859" spans="2:17" ht="20.25" customHeight="1">
      <c r="B7859" s="10" t="str">
        <f t="shared" si="500"/>
        <v>دستكش كف مواد سبك471</v>
      </c>
      <c r="C7859" s="10" t="str">
        <f t="shared" si="501"/>
        <v>دستكش كف مواد سبك1403/11/08471</v>
      </c>
      <c r="D7859" s="10" t="str">
        <f>IFERROR(IF(تحویلی!$E$1="","",IF(NOSA!O7859=تحویلی!$E$1,تحویلی!$E$1&amp;COUNTIF(NOSA!$O$1:O7859,تحویلی!$E$1),"")),"")</f>
        <v/>
      </c>
      <c r="E7859" s="10" t="str">
        <f t="shared" si="502"/>
        <v>13797471</v>
      </c>
      <c r="F7859" s="10" t="str">
        <f>IFERROR(VLOOKUP(I7859,DATABASE!$N:$O,2,FALSE),"")</f>
        <v>دستكش كف مواد سبك</v>
      </c>
      <c r="G7859" s="3" t="s">
        <v>3710</v>
      </c>
      <c r="H7859" s="3">
        <v>13797</v>
      </c>
      <c r="I7859" s="3" t="s">
        <v>1456</v>
      </c>
      <c r="J7859" s="3" t="s">
        <v>2</v>
      </c>
      <c r="K7859" s="3">
        <v>1</v>
      </c>
      <c r="L7859" s="3" t="s">
        <v>3</v>
      </c>
      <c r="M7859" s="3" t="s">
        <v>43</v>
      </c>
      <c r="N7859" s="3" t="s">
        <v>97</v>
      </c>
      <c r="O7859" s="3">
        <v>471</v>
      </c>
      <c r="P7859" s="3">
        <v>1</v>
      </c>
      <c r="Q7859" s="3">
        <f t="shared" si="503"/>
        <v>471</v>
      </c>
    </row>
    <row r="7860" spans="2:17" ht="20.25" customHeight="1">
      <c r="B7860" s="10" t="str">
        <f t="shared" si="500"/>
        <v>كفش ايمني760</v>
      </c>
      <c r="C7860" s="10" t="str">
        <f t="shared" si="501"/>
        <v>كفش ايمني1403/11/08760</v>
      </c>
      <c r="D7860" s="10" t="str">
        <f>IFERROR(IF(تحویلی!$E$1="","",IF(NOSA!O7860=تحویلی!$E$1,تحویلی!$E$1&amp;COUNTIF(NOSA!$O$1:O7860,تحویلی!$E$1),"")),"")</f>
        <v/>
      </c>
      <c r="E7860" s="10" t="str">
        <f t="shared" si="502"/>
        <v>13798760</v>
      </c>
      <c r="F7860" s="10" t="str">
        <f>IFERROR(VLOOKUP(I7860,DATABASE!$N:$O,2,FALSE),"")</f>
        <v>كفش ايمني</v>
      </c>
      <c r="G7860" s="3" t="s">
        <v>3710</v>
      </c>
      <c r="H7860" s="3">
        <v>13798</v>
      </c>
      <c r="I7860" s="3" t="s">
        <v>1526</v>
      </c>
      <c r="J7860" s="3" t="s">
        <v>1729</v>
      </c>
      <c r="K7860" s="3">
        <v>1</v>
      </c>
      <c r="L7860" s="3" t="s">
        <v>3</v>
      </c>
      <c r="M7860" s="3" t="s">
        <v>202</v>
      </c>
      <c r="N7860" s="3" t="s">
        <v>1003</v>
      </c>
      <c r="O7860" s="3">
        <v>760</v>
      </c>
      <c r="P7860" s="3">
        <v>1</v>
      </c>
      <c r="Q7860" s="3">
        <f t="shared" si="503"/>
        <v>760</v>
      </c>
    </row>
    <row r="7861" spans="2:17" ht="20.25" customHeight="1">
      <c r="B7861" s="10" t="str">
        <f t="shared" si="500"/>
        <v>دستكش كف مواد سبك945</v>
      </c>
      <c r="C7861" s="10" t="str">
        <f t="shared" si="501"/>
        <v>دستكش كف مواد سبك1403/11/09945</v>
      </c>
      <c r="D7861" s="10" t="str">
        <f>IFERROR(IF(تحویلی!$E$1="","",IF(NOSA!O7861=تحویلی!$E$1,تحویلی!$E$1&amp;COUNTIF(NOSA!$O$1:O7861,تحویلی!$E$1),"")),"")</f>
        <v/>
      </c>
      <c r="E7861" s="10" t="str">
        <f t="shared" si="502"/>
        <v>13802945</v>
      </c>
      <c r="F7861" s="10" t="str">
        <f>IFERROR(VLOOKUP(I7861,DATABASE!$N:$O,2,FALSE),"")</f>
        <v>دستكش كف مواد سبك</v>
      </c>
      <c r="G7861" s="3" t="s">
        <v>3711</v>
      </c>
      <c r="H7861" s="3">
        <v>13802</v>
      </c>
      <c r="I7861" s="3" t="s">
        <v>1456</v>
      </c>
      <c r="J7861" s="3" t="s">
        <v>2</v>
      </c>
      <c r="K7861" s="3">
        <v>1</v>
      </c>
      <c r="L7861" s="3" t="s">
        <v>3</v>
      </c>
      <c r="M7861" s="3" t="s">
        <v>47</v>
      </c>
      <c r="N7861" s="3" t="s">
        <v>4078</v>
      </c>
      <c r="O7861" s="3">
        <v>945</v>
      </c>
      <c r="P7861" s="3">
        <v>1</v>
      </c>
      <c r="Q7861" s="10">
        <f t="shared" si="503"/>
        <v>945</v>
      </c>
    </row>
    <row r="7862" spans="2:17" ht="20.25" customHeight="1">
      <c r="B7862" s="10" t="str">
        <f t="shared" si="500"/>
        <v>دستكش كف مواد سبك460</v>
      </c>
      <c r="C7862" s="10" t="str">
        <f t="shared" si="501"/>
        <v>دستكش كف مواد سبك1403/11/09460</v>
      </c>
      <c r="D7862" s="10" t="str">
        <f>IFERROR(IF(تحویلی!$E$1="","",IF(NOSA!O7862=تحویلی!$E$1,تحویلی!$E$1&amp;COUNTIF(NOSA!$O$1:O7862,تحویلی!$E$1),"")),"")</f>
        <v/>
      </c>
      <c r="E7862" s="10" t="str">
        <f t="shared" si="502"/>
        <v>13802460</v>
      </c>
      <c r="F7862" s="10" t="str">
        <f>IFERROR(VLOOKUP(I7862,DATABASE!$N:$O,2,FALSE),"")</f>
        <v>دستكش كف مواد سبك</v>
      </c>
      <c r="G7862" s="3" t="s">
        <v>3711</v>
      </c>
      <c r="H7862" s="3">
        <v>13802</v>
      </c>
      <c r="I7862" s="3" t="s">
        <v>1456</v>
      </c>
      <c r="J7862" s="3" t="s">
        <v>2</v>
      </c>
      <c r="K7862" s="3">
        <v>1</v>
      </c>
      <c r="L7862" s="3" t="s">
        <v>3</v>
      </c>
      <c r="M7862" s="3" t="s">
        <v>47</v>
      </c>
      <c r="N7862" s="3" t="s">
        <v>2765</v>
      </c>
      <c r="O7862" s="3">
        <v>460</v>
      </c>
      <c r="P7862" s="3">
        <v>1</v>
      </c>
      <c r="Q7862" s="10">
        <f t="shared" si="503"/>
        <v>460</v>
      </c>
    </row>
    <row r="7863" spans="2:17" ht="20.25" customHeight="1">
      <c r="B7863" s="10" t="str">
        <f t="shared" si="500"/>
        <v>لباس كار(بلوز و شلوار)156</v>
      </c>
      <c r="C7863" s="10" t="str">
        <f t="shared" si="501"/>
        <v>لباس كار(بلوز و شلوار)1403/11/09156</v>
      </c>
      <c r="D7863" s="10" t="str">
        <f>IFERROR(IF(تحویلی!$E$1="","",IF(NOSA!O7863=تحویلی!$E$1,تحویلی!$E$1&amp;COUNTIF(NOSA!$O$1:O7863,تحویلی!$E$1),"")),"")</f>
        <v/>
      </c>
      <c r="E7863" s="10" t="str">
        <f t="shared" si="502"/>
        <v>13811156</v>
      </c>
      <c r="F7863" s="10" t="str">
        <f>IFERROR(VLOOKUP(I7863,DATABASE!$N:$O,2,FALSE),"")</f>
        <v>لباس كار(بلوز و شلوار)</v>
      </c>
      <c r="G7863" s="3" t="s">
        <v>3711</v>
      </c>
      <c r="H7863" s="3">
        <v>13811</v>
      </c>
      <c r="I7863" s="3" t="s">
        <v>1724</v>
      </c>
      <c r="J7863" s="3" t="s">
        <v>1725</v>
      </c>
      <c r="K7863" s="3">
        <v>1</v>
      </c>
      <c r="L7863" s="3" t="s">
        <v>28</v>
      </c>
      <c r="M7863" s="3" t="s">
        <v>4</v>
      </c>
      <c r="N7863" s="3" t="s">
        <v>3279</v>
      </c>
      <c r="O7863" s="3">
        <v>156</v>
      </c>
      <c r="P7863" s="3">
        <v>1</v>
      </c>
      <c r="Q7863" s="10">
        <f t="shared" si="503"/>
        <v>156</v>
      </c>
    </row>
    <row r="7864" spans="2:17" ht="20.25" customHeight="1">
      <c r="B7864" s="10" t="str">
        <f t="shared" si="500"/>
        <v>كفش ايمني893</v>
      </c>
      <c r="C7864" s="10" t="str">
        <f t="shared" si="501"/>
        <v>كفش ايمني1403/11/10893</v>
      </c>
      <c r="D7864" s="10" t="str">
        <f>IFERROR(IF(تحویلی!$E$1="","",IF(NOSA!O7864=تحویلی!$E$1,تحویلی!$E$1&amp;COUNTIF(NOSA!$O$1:O7864,تحویلی!$E$1),"")),"")</f>
        <v/>
      </c>
      <c r="E7864" s="10" t="str">
        <f t="shared" si="502"/>
        <v>13813893</v>
      </c>
      <c r="F7864" s="10" t="str">
        <f>IFERROR(VLOOKUP(I7864,DATABASE!$N:$O,2,FALSE),"")</f>
        <v>كفش ايمني</v>
      </c>
      <c r="G7864" s="3" t="s">
        <v>3712</v>
      </c>
      <c r="H7864" s="4">
        <v>13813</v>
      </c>
      <c r="I7864" s="3" t="s">
        <v>1526</v>
      </c>
      <c r="J7864" s="3" t="s">
        <v>1729</v>
      </c>
      <c r="K7864" s="5">
        <v>1</v>
      </c>
      <c r="L7864" s="3" t="s">
        <v>3</v>
      </c>
      <c r="M7864" s="3" t="s">
        <v>47</v>
      </c>
      <c r="N7864" s="3" t="s">
        <v>3439</v>
      </c>
      <c r="O7864" s="1">
        <v>893</v>
      </c>
      <c r="P7864" s="4">
        <v>1</v>
      </c>
      <c r="Q7864" s="10">
        <f t="shared" si="503"/>
        <v>893</v>
      </c>
    </row>
    <row r="7865" spans="2:17" ht="20.25" customHeight="1">
      <c r="B7865" s="10" t="str">
        <f t="shared" si="500"/>
        <v>لباس كار نسوز(بلوز و شلوار)651</v>
      </c>
      <c r="C7865" s="10" t="str">
        <f t="shared" si="501"/>
        <v>لباس كار نسوز(بلوز و شلوار)1403/11/10651</v>
      </c>
      <c r="D7865" s="10" t="str">
        <f>IFERROR(IF(تحویلی!$E$1="","",IF(NOSA!O7865=تحویلی!$E$1,تحویلی!$E$1&amp;COUNTIF(NOSA!$O$1:O7865,تحویلی!$E$1),"")),"")</f>
        <v/>
      </c>
      <c r="E7865" s="10" t="str">
        <f t="shared" si="502"/>
        <v>13814651</v>
      </c>
      <c r="F7865" s="10" t="str">
        <f>IFERROR(VLOOKUP(I7865,DATABASE!$N:$O,2,FALSE),"")</f>
        <v>لباس كار نسوز(بلوز و شلوار)</v>
      </c>
      <c r="G7865" s="3" t="s">
        <v>3712</v>
      </c>
      <c r="H7865" s="4">
        <v>13814</v>
      </c>
      <c r="I7865" s="3" t="s">
        <v>1751</v>
      </c>
      <c r="J7865" s="3" t="s">
        <v>1752</v>
      </c>
      <c r="K7865" s="5">
        <v>1</v>
      </c>
      <c r="L7865" s="3" t="s">
        <v>28</v>
      </c>
      <c r="M7865" s="3" t="s">
        <v>4</v>
      </c>
      <c r="N7865" s="3" t="s">
        <v>2738</v>
      </c>
      <c r="O7865" s="1">
        <v>651</v>
      </c>
      <c r="P7865" s="4">
        <v>1</v>
      </c>
      <c r="Q7865" s="10">
        <f t="shared" si="503"/>
        <v>651</v>
      </c>
    </row>
    <row r="7866" spans="2:17" ht="20.25" customHeight="1">
      <c r="B7866" s="10" t="str">
        <f t="shared" si="500"/>
        <v>نقاب تيره محافظ صورت معمولي651</v>
      </c>
      <c r="C7866" s="10" t="str">
        <f t="shared" si="501"/>
        <v>نقاب تيره محافظ صورت معمولي1403/11/10651</v>
      </c>
      <c r="D7866" s="10" t="str">
        <f>IFERROR(IF(تحویلی!$E$1="","",IF(NOSA!O7866=تحویلی!$E$1,تحویلی!$E$1&amp;COUNTIF(NOSA!$O$1:O7866,تحویلی!$E$1),"")),"")</f>
        <v/>
      </c>
      <c r="E7866" s="10" t="str">
        <f t="shared" si="502"/>
        <v>13814651</v>
      </c>
      <c r="F7866" s="10" t="str">
        <f>IFERROR(VLOOKUP(I7866,DATABASE!$N:$O,2,FALSE),"")</f>
        <v>نقاب تيره محافظ صورت معمولي</v>
      </c>
      <c r="G7866" s="3" t="s">
        <v>3712</v>
      </c>
      <c r="H7866" s="4">
        <v>13814</v>
      </c>
      <c r="I7866" s="3" t="s">
        <v>1557</v>
      </c>
      <c r="J7866" s="3" t="s">
        <v>115</v>
      </c>
      <c r="K7866" s="5">
        <v>1</v>
      </c>
      <c r="L7866" s="3" t="s">
        <v>8</v>
      </c>
      <c r="M7866" s="3" t="s">
        <v>4</v>
      </c>
      <c r="N7866" s="3" t="s">
        <v>2738</v>
      </c>
      <c r="O7866" s="1">
        <v>651</v>
      </c>
      <c r="P7866" s="4">
        <v>1</v>
      </c>
      <c r="Q7866" s="10">
        <f t="shared" si="503"/>
        <v>651</v>
      </c>
    </row>
    <row r="7867" spans="2:17" ht="20.25" customHeight="1">
      <c r="B7867" s="10" t="str">
        <f t="shared" si="500"/>
        <v>هدگير نقاب651</v>
      </c>
      <c r="C7867" s="10" t="str">
        <f t="shared" si="501"/>
        <v>هدگير نقاب1403/11/10651</v>
      </c>
      <c r="D7867" s="10" t="str">
        <f>IFERROR(IF(تحویلی!$E$1="","",IF(NOSA!O7867=تحویلی!$E$1,تحویلی!$E$1&amp;COUNTIF(NOSA!$O$1:O7867,تحویلی!$E$1),"")),"")</f>
        <v/>
      </c>
      <c r="E7867" s="10" t="str">
        <f t="shared" si="502"/>
        <v>13814651</v>
      </c>
      <c r="F7867" s="10" t="str">
        <f>IFERROR(VLOOKUP(I7867,DATABASE!$N:$O,2,FALSE),"")</f>
        <v>هدگير نقاب</v>
      </c>
      <c r="G7867" s="3" t="s">
        <v>3712</v>
      </c>
      <c r="H7867" s="4">
        <v>13814</v>
      </c>
      <c r="I7867" s="3" t="s">
        <v>1468</v>
      </c>
      <c r="J7867" s="3" t="s">
        <v>12</v>
      </c>
      <c r="K7867" s="5">
        <v>1</v>
      </c>
      <c r="L7867" s="3" t="s">
        <v>8</v>
      </c>
      <c r="M7867" s="3" t="s">
        <v>4</v>
      </c>
      <c r="N7867" s="3" t="s">
        <v>2738</v>
      </c>
      <c r="O7867" s="1">
        <v>651</v>
      </c>
      <c r="P7867" s="4">
        <v>1</v>
      </c>
      <c r="Q7867" s="10">
        <f t="shared" si="503"/>
        <v>651</v>
      </c>
    </row>
    <row r="7868" spans="2:17" ht="20.25" customHeight="1">
      <c r="B7868" s="10" t="str">
        <f t="shared" si="500"/>
        <v>كاپشن كارگري893</v>
      </c>
      <c r="C7868" s="10" t="str">
        <f t="shared" si="501"/>
        <v>كاپشن كارگري1403/11/10893</v>
      </c>
      <c r="D7868" s="10" t="str">
        <f>IFERROR(IF(تحویلی!$E$1="","",IF(NOSA!O7868=تحویلی!$E$1,تحویلی!$E$1&amp;COUNTIF(NOSA!$O$1:O7868,تحویلی!$E$1),"")),"")</f>
        <v/>
      </c>
      <c r="E7868" s="10" t="str">
        <f t="shared" si="502"/>
        <v>13854893</v>
      </c>
      <c r="F7868" s="10" t="str">
        <f>IFERROR(VLOOKUP(I7868,DATABASE!$N:$O,2,FALSE),"")</f>
        <v>كاپشن كارگري</v>
      </c>
      <c r="G7868" s="3" t="s">
        <v>3712</v>
      </c>
      <c r="H7868" s="4">
        <v>13854</v>
      </c>
      <c r="I7868" s="3" t="s">
        <v>2341</v>
      </c>
      <c r="J7868" s="3" t="s">
        <v>794</v>
      </c>
      <c r="K7868" s="5">
        <v>1</v>
      </c>
      <c r="L7868" s="3" t="s">
        <v>8</v>
      </c>
      <c r="M7868" s="3" t="s">
        <v>47</v>
      </c>
      <c r="N7868" s="3" t="s">
        <v>3526</v>
      </c>
      <c r="O7868" s="1">
        <v>893</v>
      </c>
      <c r="P7868" s="4">
        <v>0</v>
      </c>
      <c r="Q7868" s="10">
        <f t="shared" si="503"/>
        <v>893</v>
      </c>
    </row>
    <row r="7869" spans="2:17" ht="20.25" customHeight="1">
      <c r="B7869" s="10" t="str">
        <f t="shared" si="500"/>
        <v>پيشبند نسوز آلومينيومي936</v>
      </c>
      <c r="C7869" s="10" t="str">
        <f t="shared" si="501"/>
        <v>پيشبند نسوز آلومينيومي1403/11/10936</v>
      </c>
      <c r="D7869" s="10" t="str">
        <f>IFERROR(IF(تحویلی!$E$1="","",IF(NOSA!O7869=تحویلی!$E$1,تحویلی!$E$1&amp;COUNTIF(NOSA!$O$1:O7869,تحویلی!$E$1),"")),"")</f>
        <v/>
      </c>
      <c r="E7869" s="10" t="str">
        <f t="shared" si="502"/>
        <v>13865936</v>
      </c>
      <c r="F7869" s="10" t="str">
        <f>IFERROR(VLOOKUP(I7869,DATABASE!$N:$O,2,FALSE),"")</f>
        <v>پيشبند نسوز آلومينيومي</v>
      </c>
      <c r="G7869" s="3" t="s">
        <v>3712</v>
      </c>
      <c r="H7869" s="4">
        <v>13865</v>
      </c>
      <c r="I7869" s="3" t="s">
        <v>1464</v>
      </c>
      <c r="J7869" s="3" t="s">
        <v>36</v>
      </c>
      <c r="K7869" s="5">
        <v>1</v>
      </c>
      <c r="L7869" s="3" t="s">
        <v>8</v>
      </c>
      <c r="M7869" s="3" t="s">
        <v>4</v>
      </c>
      <c r="N7869" s="3" t="s">
        <v>3972</v>
      </c>
      <c r="O7869" s="1">
        <v>936</v>
      </c>
      <c r="P7869" s="4">
        <v>1</v>
      </c>
      <c r="Q7869" s="10">
        <f t="shared" si="503"/>
        <v>936</v>
      </c>
    </row>
    <row r="7870" spans="2:17" ht="20.25" customHeight="1">
      <c r="B7870" s="10" t="str">
        <f t="shared" si="500"/>
        <v>شيشه مات ماسك جوشكاري582</v>
      </c>
      <c r="C7870" s="10" t="str">
        <f t="shared" si="501"/>
        <v>شيشه مات ماسك جوشكاري1403/11/11582</v>
      </c>
      <c r="D7870" s="10" t="str">
        <f>IFERROR(IF(تحویلی!$E$1="","",IF(NOSA!O7870=تحویلی!$E$1,تحویلی!$E$1&amp;COUNTIF(NOSA!$O$1:O7870,تحویلی!$E$1),"")),"")</f>
        <v/>
      </c>
      <c r="E7870" s="10" t="str">
        <f t="shared" si="502"/>
        <v>13876582</v>
      </c>
      <c r="F7870" s="10" t="str">
        <f>IFERROR(VLOOKUP(I7870,DATABASE!$N:$O,2,FALSE),"")</f>
        <v>شيشه مات ماسك جوشكاري</v>
      </c>
      <c r="G7870" s="3" t="s">
        <v>3713</v>
      </c>
      <c r="H7870" s="4">
        <v>13876</v>
      </c>
      <c r="I7870" s="3" t="s">
        <v>1507</v>
      </c>
      <c r="J7870" s="3" t="s">
        <v>113</v>
      </c>
      <c r="K7870" s="5">
        <v>2</v>
      </c>
      <c r="L7870" s="3" t="s">
        <v>8</v>
      </c>
      <c r="M7870" s="3" t="s">
        <v>189</v>
      </c>
      <c r="N7870" s="3" t="s">
        <v>80</v>
      </c>
      <c r="O7870" s="1">
        <v>582</v>
      </c>
      <c r="P7870" s="4">
        <v>0</v>
      </c>
      <c r="Q7870" s="10">
        <f t="shared" si="503"/>
        <v>582</v>
      </c>
    </row>
    <row r="7871" spans="2:17" ht="20.25" customHeight="1">
      <c r="B7871" s="10" t="str">
        <f t="shared" si="500"/>
        <v>لباس كار(بلوز و شلوار)931</v>
      </c>
      <c r="C7871" s="10" t="str">
        <f t="shared" si="501"/>
        <v>لباس كار(بلوز و شلوار)1403/11/11931</v>
      </c>
      <c r="D7871" s="10" t="str">
        <f>IFERROR(IF(تحویلی!$E$1="","",IF(NOSA!O7871=تحویلی!$E$1,تحویلی!$E$1&amp;COUNTIF(NOSA!$O$1:O7871,تحویلی!$E$1),"")),"")</f>
        <v/>
      </c>
      <c r="E7871" s="10" t="str">
        <f t="shared" si="502"/>
        <v>13879931</v>
      </c>
      <c r="F7871" s="10" t="str">
        <f>IFERROR(VLOOKUP(I7871,DATABASE!$N:$O,2,FALSE),"")</f>
        <v>لباس كار(بلوز و شلوار)</v>
      </c>
      <c r="G7871" s="3" t="s">
        <v>3713</v>
      </c>
      <c r="H7871" s="4">
        <v>13879</v>
      </c>
      <c r="I7871" s="3" t="s">
        <v>1724</v>
      </c>
      <c r="J7871" s="3" t="s">
        <v>1725</v>
      </c>
      <c r="K7871" s="5">
        <v>1</v>
      </c>
      <c r="L7871" s="3" t="s">
        <v>28</v>
      </c>
      <c r="M7871" s="3" t="s">
        <v>202</v>
      </c>
      <c r="N7871" s="3" t="s">
        <v>3955</v>
      </c>
      <c r="O7871" s="1">
        <v>931</v>
      </c>
      <c r="P7871" s="4">
        <v>1</v>
      </c>
      <c r="Q7871" s="10">
        <f t="shared" si="503"/>
        <v>931</v>
      </c>
    </row>
    <row r="7872" spans="2:17" ht="20.25" customHeight="1">
      <c r="B7872" s="10" t="str">
        <f t="shared" si="500"/>
        <v>10008</v>
      </c>
      <c r="C7872" s="10" t="str">
        <f t="shared" si="501"/>
        <v>1403/11/1110008</v>
      </c>
      <c r="D7872" s="10" t="str">
        <f>IFERROR(IF(تحویلی!$E$1="","",IF(NOSA!O7872=تحویلی!$E$1,تحویلی!$E$1&amp;COUNTIF(NOSA!$O$1:O7872,تحویلی!$E$1),"")),"")</f>
        <v/>
      </c>
      <c r="E7872" s="10" t="str">
        <f t="shared" si="502"/>
        <v>1388510008</v>
      </c>
      <c r="F7872" s="10" t="str">
        <f>IFERROR(VLOOKUP(I7872,DATABASE!$N:$O,2,FALSE),"")</f>
        <v/>
      </c>
      <c r="G7872" s="3" t="s">
        <v>3713</v>
      </c>
      <c r="H7872" s="4">
        <v>13885</v>
      </c>
      <c r="I7872" s="3" t="s">
        <v>2699</v>
      </c>
      <c r="J7872" s="3" t="s">
        <v>7</v>
      </c>
      <c r="K7872" s="5">
        <v>1</v>
      </c>
      <c r="L7872" s="3" t="s">
        <v>8</v>
      </c>
      <c r="M7872" s="3" t="s">
        <v>9</v>
      </c>
      <c r="N7872" s="3" t="s">
        <v>4106</v>
      </c>
      <c r="O7872" s="1">
        <v>10008</v>
      </c>
      <c r="P7872" s="4">
        <v>0</v>
      </c>
      <c r="Q7872" s="10">
        <f t="shared" si="503"/>
        <v>10008</v>
      </c>
    </row>
    <row r="7873" spans="2:17" ht="20.25" customHeight="1">
      <c r="B7873" s="10" t="str">
        <f t="shared" si="500"/>
        <v>10009</v>
      </c>
      <c r="C7873" s="10" t="str">
        <f t="shared" si="501"/>
        <v>1403/11/1110009</v>
      </c>
      <c r="D7873" s="10" t="str">
        <f>IFERROR(IF(تحویلی!$E$1="","",IF(NOSA!O7873=تحویلی!$E$1,تحویلی!$E$1&amp;COUNTIF(NOSA!$O$1:O7873,تحویلی!$E$1),"")),"")</f>
        <v/>
      </c>
      <c r="E7873" s="10" t="str">
        <f t="shared" si="502"/>
        <v>1388610009</v>
      </c>
      <c r="F7873" s="10" t="str">
        <f>IFERROR(VLOOKUP(I7873,DATABASE!$N:$O,2,FALSE),"")</f>
        <v/>
      </c>
      <c r="G7873" s="3" t="s">
        <v>3713</v>
      </c>
      <c r="H7873" s="4">
        <v>13886</v>
      </c>
      <c r="I7873" s="3" t="s">
        <v>2699</v>
      </c>
      <c r="J7873" s="3" t="s">
        <v>7</v>
      </c>
      <c r="K7873" s="5">
        <v>1</v>
      </c>
      <c r="L7873" s="3" t="s">
        <v>8</v>
      </c>
      <c r="M7873" s="3" t="s">
        <v>9</v>
      </c>
      <c r="N7873" s="3" t="s">
        <v>4110</v>
      </c>
      <c r="O7873" s="1">
        <v>10009</v>
      </c>
      <c r="P7873" s="4">
        <v>0</v>
      </c>
      <c r="Q7873" s="10">
        <f t="shared" si="503"/>
        <v>10009</v>
      </c>
    </row>
    <row r="7874" spans="2:17" ht="20.25" customHeight="1">
      <c r="B7874" s="10" t="str">
        <f t="shared" si="500"/>
        <v>شيشه ماسك جوشكاري ساده701</v>
      </c>
      <c r="C7874" s="10" t="str">
        <f t="shared" si="501"/>
        <v>شيشه ماسك جوشكاري ساده1403/11/11701</v>
      </c>
      <c r="D7874" s="10" t="str">
        <f>IFERROR(IF(تحویلی!$E$1="","",IF(NOSA!O7874=تحویلی!$E$1,تحویلی!$E$1&amp;COUNTIF(NOSA!$O$1:O7874,تحویلی!$E$1),"")),"")</f>
        <v/>
      </c>
      <c r="E7874" s="10" t="str">
        <f t="shared" si="502"/>
        <v>13887701</v>
      </c>
      <c r="F7874" s="10" t="str">
        <f>IFERROR(VLOOKUP(I7874,DATABASE!$N:$O,2,FALSE),"")</f>
        <v>شيشه ماسك جوشكاري ساده</v>
      </c>
      <c r="G7874" s="3" t="s">
        <v>3713</v>
      </c>
      <c r="H7874" s="4">
        <v>13887</v>
      </c>
      <c r="I7874" s="3" t="s">
        <v>1548</v>
      </c>
      <c r="J7874" s="3" t="s">
        <v>111</v>
      </c>
      <c r="K7874" s="5">
        <v>2</v>
      </c>
      <c r="L7874" s="3" t="s">
        <v>8</v>
      </c>
      <c r="M7874" s="3" t="s">
        <v>4</v>
      </c>
      <c r="N7874" s="3" t="s">
        <v>26</v>
      </c>
      <c r="O7874" s="1">
        <v>701</v>
      </c>
      <c r="P7874" s="4">
        <v>0</v>
      </c>
      <c r="Q7874" s="10">
        <f t="shared" si="503"/>
        <v>701</v>
      </c>
    </row>
    <row r="7875" spans="2:17" ht="20.25" customHeight="1">
      <c r="B7875" s="10" t="str">
        <f t="shared" si="500"/>
        <v>شيشه مات ماسك جوشكاري701</v>
      </c>
      <c r="C7875" s="10" t="str">
        <f t="shared" si="501"/>
        <v>شيشه مات ماسك جوشكاري1403/11/11701</v>
      </c>
      <c r="D7875" s="10" t="str">
        <f>IFERROR(IF(تحویلی!$E$1="","",IF(NOSA!O7875=تحویلی!$E$1,تحویلی!$E$1&amp;COUNTIF(NOSA!$O$1:O7875,تحویلی!$E$1),"")),"")</f>
        <v/>
      </c>
      <c r="E7875" s="10" t="str">
        <f t="shared" si="502"/>
        <v>13887701</v>
      </c>
      <c r="F7875" s="10" t="str">
        <f>IFERROR(VLOOKUP(I7875,DATABASE!$N:$O,2,FALSE),"")</f>
        <v>شيشه مات ماسك جوشكاري</v>
      </c>
      <c r="G7875" s="3" t="s">
        <v>3713</v>
      </c>
      <c r="H7875" s="4">
        <v>13887</v>
      </c>
      <c r="I7875" s="3" t="s">
        <v>1507</v>
      </c>
      <c r="J7875" s="3" t="s">
        <v>113</v>
      </c>
      <c r="K7875" s="5">
        <v>2</v>
      </c>
      <c r="L7875" s="3" t="s">
        <v>8</v>
      </c>
      <c r="M7875" s="3" t="s">
        <v>4</v>
      </c>
      <c r="N7875" s="3" t="s">
        <v>26</v>
      </c>
      <c r="O7875" s="1">
        <v>701</v>
      </c>
      <c r="P7875" s="4">
        <v>0</v>
      </c>
      <c r="Q7875" s="10">
        <f t="shared" si="503"/>
        <v>701</v>
      </c>
    </row>
    <row r="7876" spans="2:17" ht="20.25" customHeight="1">
      <c r="B7876" s="10" t="str">
        <f t="shared" si="500"/>
        <v>پوتين ايمني نسوز884</v>
      </c>
      <c r="C7876" s="10" t="str">
        <f t="shared" si="501"/>
        <v>پوتين ايمني نسوز1403/11/11884</v>
      </c>
      <c r="D7876" s="10" t="str">
        <f>IFERROR(IF(تحویلی!$E$1="","",IF(NOSA!O7876=تحویلی!$E$1,تحویلی!$E$1&amp;COUNTIF(NOSA!$O$1:O7876,تحویلی!$E$1),"")),"")</f>
        <v/>
      </c>
      <c r="E7876" s="10" t="str">
        <f t="shared" si="502"/>
        <v>13897884</v>
      </c>
      <c r="F7876" s="10" t="str">
        <f>IFERROR(VLOOKUP(I7876,DATABASE!$N:$O,2,FALSE),"")</f>
        <v>پوتين ايمني نسوز</v>
      </c>
      <c r="G7876" s="3" t="s">
        <v>3713</v>
      </c>
      <c r="H7876" s="4">
        <v>13897</v>
      </c>
      <c r="I7876" s="3" t="s">
        <v>1648</v>
      </c>
      <c r="J7876" s="3" t="s">
        <v>1649</v>
      </c>
      <c r="K7876" s="5">
        <v>1</v>
      </c>
      <c r="L7876" s="3" t="s">
        <v>3</v>
      </c>
      <c r="M7876" s="3" t="s">
        <v>43</v>
      </c>
      <c r="N7876" s="3" t="s">
        <v>3542</v>
      </c>
      <c r="O7876" s="1">
        <v>884</v>
      </c>
      <c r="P7876" s="4">
        <v>1</v>
      </c>
      <c r="Q7876" s="10">
        <f t="shared" si="503"/>
        <v>884</v>
      </c>
    </row>
    <row r="7877" spans="2:17" ht="20.25" customHeight="1">
      <c r="B7877" s="10" t="str">
        <f t="shared" si="500"/>
        <v>كاپشن كارگري884</v>
      </c>
      <c r="C7877" s="10" t="str">
        <f t="shared" si="501"/>
        <v>كاپشن كارگري1403/11/11884</v>
      </c>
      <c r="D7877" s="10" t="str">
        <f>IFERROR(IF(تحویلی!$E$1="","",IF(NOSA!O7877=تحویلی!$E$1,تحویلی!$E$1&amp;COUNTIF(NOSA!$O$1:O7877,تحویلی!$E$1),"")),"")</f>
        <v/>
      </c>
      <c r="E7877" s="10" t="str">
        <f t="shared" si="502"/>
        <v>13898884</v>
      </c>
      <c r="F7877" s="10" t="str">
        <f>IFERROR(VLOOKUP(I7877,DATABASE!$N:$O,2,FALSE),"")</f>
        <v>كاپشن كارگري</v>
      </c>
      <c r="G7877" s="3" t="s">
        <v>3713</v>
      </c>
      <c r="H7877" s="4">
        <v>13898</v>
      </c>
      <c r="I7877" s="3" t="s">
        <v>2341</v>
      </c>
      <c r="J7877" s="3" t="s">
        <v>794</v>
      </c>
      <c r="K7877" s="5">
        <v>1</v>
      </c>
      <c r="L7877" s="3" t="s">
        <v>8</v>
      </c>
      <c r="M7877" s="3" t="s">
        <v>43</v>
      </c>
      <c r="N7877" s="3" t="s">
        <v>3542</v>
      </c>
      <c r="O7877" s="1">
        <v>884</v>
      </c>
      <c r="P7877" s="4">
        <v>1</v>
      </c>
      <c r="Q7877" s="10">
        <f t="shared" si="503"/>
        <v>884</v>
      </c>
    </row>
    <row r="7878" spans="2:17" ht="20.25" customHeight="1">
      <c r="B7878" s="10" t="str">
        <f t="shared" si="500"/>
        <v>لباس كار ديرسوز(شلوار) 739</v>
      </c>
      <c r="C7878" s="10" t="str">
        <f t="shared" si="501"/>
        <v>لباس كار ديرسوز(شلوار) 1403/11/11739</v>
      </c>
      <c r="D7878" s="10" t="str">
        <f>IFERROR(IF(تحویلی!$E$1="","",IF(NOSA!O7878=تحویلی!$E$1,تحویلی!$E$1&amp;COUNTIF(NOSA!$O$1:O7878,تحویلی!$E$1),"")),"")</f>
        <v/>
      </c>
      <c r="E7878" s="10" t="str">
        <f t="shared" si="502"/>
        <v>13906739</v>
      </c>
      <c r="F7878" s="10" t="str">
        <f>IFERROR(VLOOKUP(I7878,DATABASE!$N:$O,2,FALSE),"")</f>
        <v xml:space="preserve">لباس كار ديرسوز(شلوار) </v>
      </c>
      <c r="G7878" s="3" t="s">
        <v>3713</v>
      </c>
      <c r="H7878" s="4">
        <v>13906</v>
      </c>
      <c r="I7878" s="3" t="s">
        <v>2318</v>
      </c>
      <c r="J7878" s="3" t="s">
        <v>2831</v>
      </c>
      <c r="K7878" s="5">
        <v>1</v>
      </c>
      <c r="L7878" s="3" t="s">
        <v>8</v>
      </c>
      <c r="M7878" s="3" t="s">
        <v>47</v>
      </c>
      <c r="N7878" s="3" t="s">
        <v>779</v>
      </c>
      <c r="O7878" s="1">
        <v>739</v>
      </c>
      <c r="P7878" s="4">
        <v>1</v>
      </c>
      <c r="Q7878" s="10">
        <f t="shared" si="503"/>
        <v>739</v>
      </c>
    </row>
    <row r="7879" spans="2:17" ht="20.25" customHeight="1">
      <c r="B7879" s="10" t="str">
        <f t="shared" si="500"/>
        <v>لباس كار جين- بلوز739</v>
      </c>
      <c r="C7879" s="10" t="str">
        <f t="shared" si="501"/>
        <v>لباس كار جين- بلوز1403/11/11739</v>
      </c>
      <c r="D7879" s="10" t="str">
        <f>IFERROR(IF(تحویلی!$E$1="","",IF(NOSA!O7879=تحویلی!$E$1,تحویلی!$E$1&amp;COUNTIF(NOSA!$O$1:O7879,تحویلی!$E$1),"")),"")</f>
        <v/>
      </c>
      <c r="E7879" s="10" t="str">
        <f t="shared" si="502"/>
        <v>13906739</v>
      </c>
      <c r="F7879" s="10" t="str">
        <f>IFERROR(VLOOKUP(I7879,DATABASE!$N:$O,2,FALSE),"")</f>
        <v>لباس كار جين- بلوز</v>
      </c>
      <c r="G7879" s="3" t="s">
        <v>3713</v>
      </c>
      <c r="H7879" s="4">
        <v>13906</v>
      </c>
      <c r="I7879" s="3" t="s">
        <v>2356</v>
      </c>
      <c r="J7879" s="3" t="s">
        <v>4124</v>
      </c>
      <c r="K7879" s="5">
        <v>1</v>
      </c>
      <c r="L7879" s="3" t="s">
        <v>8</v>
      </c>
      <c r="M7879" s="3" t="s">
        <v>47</v>
      </c>
      <c r="N7879" s="3" t="s">
        <v>779</v>
      </c>
      <c r="O7879" s="1">
        <v>739</v>
      </c>
      <c r="P7879" s="4">
        <v>1</v>
      </c>
      <c r="Q7879" s="10">
        <f t="shared" si="503"/>
        <v>739</v>
      </c>
    </row>
    <row r="7880" spans="2:17" ht="20.25" customHeight="1">
      <c r="B7880" s="10" t="str">
        <f t="shared" si="500"/>
        <v xml:space="preserve"> لباس كار (بلوز) 874</v>
      </c>
      <c r="C7880" s="10" t="str">
        <f t="shared" si="501"/>
        <v xml:space="preserve"> لباس كار (بلوز) 1403/11/12874</v>
      </c>
      <c r="D7880" s="10" t="str">
        <f>IFERROR(IF(تحویلی!$E$1="","",IF(NOSA!O7880=تحویلی!$E$1,تحویلی!$E$1&amp;COUNTIF(NOSA!$O$1:O7880,تحویلی!$E$1),"")),"")</f>
        <v/>
      </c>
      <c r="E7880" s="10" t="str">
        <f t="shared" si="502"/>
        <v>13924874</v>
      </c>
      <c r="F7880" s="10" t="str">
        <f>IFERROR(VLOOKUP(I7880,DATABASE!$N:$O,2,FALSE),"")</f>
        <v xml:space="preserve"> لباس كار (بلوز) </v>
      </c>
      <c r="G7880" s="3" t="s">
        <v>3714</v>
      </c>
      <c r="H7880" s="3">
        <v>13924</v>
      </c>
      <c r="I7880" s="3" t="s">
        <v>2309</v>
      </c>
      <c r="J7880" s="3" t="s">
        <v>3273</v>
      </c>
      <c r="K7880" s="3">
        <v>1</v>
      </c>
      <c r="L7880" s="3" t="s">
        <v>8</v>
      </c>
      <c r="M7880" s="3" t="s">
        <v>25</v>
      </c>
      <c r="N7880" s="3" t="s">
        <v>3360</v>
      </c>
      <c r="O7880" s="1">
        <v>874</v>
      </c>
      <c r="P7880" s="3">
        <v>1</v>
      </c>
      <c r="Q7880" s="10">
        <f t="shared" si="503"/>
        <v>874</v>
      </c>
    </row>
    <row r="7881" spans="2:17" ht="20.25" customHeight="1">
      <c r="B7881" s="10" t="str">
        <f t="shared" si="500"/>
        <v xml:space="preserve"> لباس كارشناسي مديران 874</v>
      </c>
      <c r="C7881" s="10" t="str">
        <f t="shared" si="501"/>
        <v xml:space="preserve"> لباس كارشناسي مديران 1403/11/12874</v>
      </c>
      <c r="D7881" s="10" t="str">
        <f>IFERROR(IF(تحویلی!$E$1="","",IF(NOSA!O7881=تحویلی!$E$1,تحویلی!$E$1&amp;COUNTIF(NOSA!$O$1:O7881,تحویلی!$E$1),"")),"")</f>
        <v/>
      </c>
      <c r="E7881" s="10" t="str">
        <f t="shared" si="502"/>
        <v>13924874</v>
      </c>
      <c r="F7881" s="10" t="str">
        <f>IFERROR(VLOOKUP(I7881,DATABASE!$N:$O,2,FALSE),"")</f>
        <v xml:space="preserve"> لباس كارشناسي مديران </v>
      </c>
      <c r="G7881" s="3" t="s">
        <v>3714</v>
      </c>
      <c r="H7881" s="3">
        <v>13924</v>
      </c>
      <c r="I7881" s="3" t="s">
        <v>2302</v>
      </c>
      <c r="J7881" s="3" t="s">
        <v>3374</v>
      </c>
      <c r="K7881" s="3">
        <v>1</v>
      </c>
      <c r="L7881" s="3" t="s">
        <v>8</v>
      </c>
      <c r="M7881" s="3" t="s">
        <v>25</v>
      </c>
      <c r="N7881" s="3" t="s">
        <v>3360</v>
      </c>
      <c r="O7881" s="1">
        <v>874</v>
      </c>
      <c r="P7881" s="3">
        <v>1</v>
      </c>
      <c r="Q7881" s="10">
        <f t="shared" si="503"/>
        <v>874</v>
      </c>
    </row>
    <row r="7882" spans="2:17" ht="20.25" customHeight="1">
      <c r="B7882" s="10" t="str">
        <f t="shared" si="500"/>
        <v>شلوار فرم انتظامات873</v>
      </c>
      <c r="C7882" s="10" t="str">
        <f t="shared" si="501"/>
        <v>شلوار فرم انتظامات1403/11/12873</v>
      </c>
      <c r="D7882" s="10" t="str">
        <f>IFERROR(IF(تحویلی!$E$1="","",IF(NOSA!O7882=تحویلی!$E$1,تحویلی!$E$1&amp;COUNTIF(NOSA!$O$1:O7882,تحویلی!$E$1),"")),"")</f>
        <v/>
      </c>
      <c r="E7882" s="10" t="str">
        <f t="shared" si="502"/>
        <v>13925873</v>
      </c>
      <c r="F7882" s="10" t="str">
        <f>IFERROR(VLOOKUP(I7882,DATABASE!$N:$O,2,FALSE),"")</f>
        <v>شلوار فرم انتظامات</v>
      </c>
      <c r="G7882" s="3" t="s">
        <v>3714</v>
      </c>
      <c r="H7882" s="3">
        <v>13925</v>
      </c>
      <c r="I7882" s="3" t="s">
        <v>2298</v>
      </c>
      <c r="J7882" s="3" t="s">
        <v>2851</v>
      </c>
      <c r="K7882" s="3">
        <v>1</v>
      </c>
      <c r="L7882" s="3" t="s">
        <v>28</v>
      </c>
      <c r="M7882" s="3" t="s">
        <v>102</v>
      </c>
      <c r="N7882" s="3" t="s">
        <v>3529</v>
      </c>
      <c r="O7882" s="1">
        <v>873</v>
      </c>
      <c r="P7882" s="3">
        <v>0</v>
      </c>
      <c r="Q7882" s="10">
        <f t="shared" si="503"/>
        <v>873</v>
      </c>
    </row>
    <row r="7883" spans="2:17" ht="20.25" customHeight="1">
      <c r="B7883" s="10" t="str">
        <f t="shared" si="500"/>
        <v>لباس كار يكبار مصرف387</v>
      </c>
      <c r="C7883" s="10" t="str">
        <f t="shared" si="501"/>
        <v>لباس كار يكبار مصرف1403/11/12387</v>
      </c>
      <c r="D7883" s="10" t="str">
        <f>IFERROR(IF(تحویلی!$E$1="","",IF(NOSA!O7883=تحویلی!$E$1,تحویلی!$E$1&amp;COUNTIF(NOSA!$O$1:O7883,تحویلی!$E$1),"")),"")</f>
        <v/>
      </c>
      <c r="E7883" s="10" t="str">
        <f t="shared" si="502"/>
        <v>13928387</v>
      </c>
      <c r="F7883" s="10" t="str">
        <f>IFERROR(VLOOKUP(I7883,DATABASE!$N:$O,2,FALSE),"")</f>
        <v>لباس كار يكبار مصرف</v>
      </c>
      <c r="G7883" s="3" t="s">
        <v>3714</v>
      </c>
      <c r="H7883" s="3">
        <v>13928</v>
      </c>
      <c r="I7883" s="3" t="s">
        <v>2319</v>
      </c>
      <c r="J7883" s="3" t="s">
        <v>2790</v>
      </c>
      <c r="K7883" s="3">
        <v>1</v>
      </c>
      <c r="L7883" s="3" t="s">
        <v>8</v>
      </c>
      <c r="M7883" s="3" t="s">
        <v>19</v>
      </c>
      <c r="N7883" s="3" t="s">
        <v>2857</v>
      </c>
      <c r="O7883" s="1">
        <v>387</v>
      </c>
      <c r="P7883" s="3">
        <v>1</v>
      </c>
      <c r="Q7883" s="10">
        <f t="shared" si="503"/>
        <v>387</v>
      </c>
    </row>
    <row r="7884" spans="2:17" ht="20.25" customHeight="1">
      <c r="B7884" s="10" t="str">
        <f t="shared" si="500"/>
        <v>لباس كار ديرسوز(بلوز) 387</v>
      </c>
      <c r="C7884" s="10" t="str">
        <f t="shared" si="501"/>
        <v>لباس كار ديرسوز(بلوز) 1403/11/12387</v>
      </c>
      <c r="D7884" s="10" t="str">
        <f>IFERROR(IF(تحویلی!$E$1="","",IF(NOSA!O7884=تحویلی!$E$1,تحویلی!$E$1&amp;COUNTIF(NOSA!$O$1:O7884,تحویلی!$E$1),"")),"")</f>
        <v/>
      </c>
      <c r="E7884" s="10" t="str">
        <f t="shared" si="502"/>
        <v>13928387</v>
      </c>
      <c r="F7884" s="10" t="str">
        <f>IFERROR(VLOOKUP(I7884,DATABASE!$N:$O,2,FALSE),"")</f>
        <v xml:space="preserve">لباس كار ديرسوز(بلوز) </v>
      </c>
      <c r="G7884" s="3" t="s">
        <v>3714</v>
      </c>
      <c r="H7884" s="3">
        <v>13928</v>
      </c>
      <c r="I7884" s="3" t="s">
        <v>2316</v>
      </c>
      <c r="J7884" s="3" t="s">
        <v>2780</v>
      </c>
      <c r="K7884" s="3">
        <v>1</v>
      </c>
      <c r="L7884" s="3" t="s">
        <v>8</v>
      </c>
      <c r="M7884" s="3" t="s">
        <v>19</v>
      </c>
      <c r="N7884" s="3" t="s">
        <v>2857</v>
      </c>
      <c r="O7884" s="1">
        <v>387</v>
      </c>
      <c r="P7884" s="3">
        <v>1</v>
      </c>
      <c r="Q7884" s="10">
        <f t="shared" si="503"/>
        <v>387</v>
      </c>
    </row>
    <row r="7885" spans="2:17" ht="20.25" customHeight="1">
      <c r="B7885" s="10" t="str">
        <f t="shared" si="500"/>
        <v>دستكش كف مواد سبك387</v>
      </c>
      <c r="C7885" s="10" t="str">
        <f t="shared" si="501"/>
        <v>دستكش كف مواد سبك1403/11/12387</v>
      </c>
      <c r="D7885" s="10" t="str">
        <f>IFERROR(IF(تحویلی!$E$1="","",IF(NOSA!O7885=تحویلی!$E$1,تحویلی!$E$1&amp;COUNTIF(NOSA!$O$1:O7885,تحویلی!$E$1),"")),"")</f>
        <v/>
      </c>
      <c r="E7885" s="10" t="str">
        <f t="shared" si="502"/>
        <v>13928387</v>
      </c>
      <c r="F7885" s="10" t="str">
        <f>IFERROR(VLOOKUP(I7885,DATABASE!$N:$O,2,FALSE),"")</f>
        <v>دستكش كف مواد سبك</v>
      </c>
      <c r="G7885" s="3" t="s">
        <v>3714</v>
      </c>
      <c r="H7885" s="3">
        <v>13928</v>
      </c>
      <c r="I7885" s="3" t="s">
        <v>1456</v>
      </c>
      <c r="J7885" s="3" t="s">
        <v>2</v>
      </c>
      <c r="K7885" s="3">
        <v>1</v>
      </c>
      <c r="L7885" s="3" t="s">
        <v>3</v>
      </c>
      <c r="M7885" s="3" t="s">
        <v>19</v>
      </c>
      <c r="N7885" s="3" t="s">
        <v>2857</v>
      </c>
      <c r="O7885" s="1">
        <v>387</v>
      </c>
      <c r="P7885" s="3">
        <v>1</v>
      </c>
      <c r="Q7885" s="10">
        <f t="shared" si="503"/>
        <v>387</v>
      </c>
    </row>
    <row r="7886" spans="2:17" ht="20.25" customHeight="1">
      <c r="B7886" s="10" t="str">
        <f t="shared" si="500"/>
        <v>دستكش كف مواد سبك877</v>
      </c>
      <c r="C7886" s="10" t="str">
        <f t="shared" si="501"/>
        <v>دستكش كف مواد سبك1403/11/12877</v>
      </c>
      <c r="D7886" s="10" t="str">
        <f>IFERROR(IF(تحویلی!$E$1="","",IF(NOSA!O7886=تحویلی!$E$1,تحویلی!$E$1&amp;COUNTIF(NOSA!$O$1:O7886,تحویلی!$E$1),"")),"")</f>
        <v/>
      </c>
      <c r="E7886" s="10" t="str">
        <f t="shared" si="502"/>
        <v>13929877</v>
      </c>
      <c r="F7886" s="10" t="str">
        <f>IFERROR(VLOOKUP(I7886,DATABASE!$N:$O,2,FALSE),"")</f>
        <v>دستكش كف مواد سبك</v>
      </c>
      <c r="G7886" s="3" t="s">
        <v>3714</v>
      </c>
      <c r="H7886" s="3">
        <v>13929</v>
      </c>
      <c r="I7886" s="3" t="s">
        <v>1456</v>
      </c>
      <c r="J7886" s="3" t="s">
        <v>2</v>
      </c>
      <c r="K7886" s="3">
        <v>1</v>
      </c>
      <c r="L7886" s="3" t="s">
        <v>3</v>
      </c>
      <c r="M7886" s="3" t="s">
        <v>43</v>
      </c>
      <c r="N7886" s="3" t="s">
        <v>3362</v>
      </c>
      <c r="O7886" s="1">
        <v>877</v>
      </c>
      <c r="P7886" s="3">
        <v>1</v>
      </c>
      <c r="Q7886" s="10">
        <f t="shared" si="503"/>
        <v>877</v>
      </c>
    </row>
    <row r="7887" spans="2:17" ht="20.25" customHeight="1">
      <c r="B7887" s="10" t="str">
        <f t="shared" ref="B7887:B7950" si="504">F7887&amp;Q7887</f>
        <v>پيشبند نسوز آلومينيومي701</v>
      </c>
      <c r="C7887" s="10" t="str">
        <f t="shared" ref="C7887:C7950" si="505">F7887&amp;G7887&amp;O7887</f>
        <v>پيشبند نسوز آلومينيومي1403/11/12701</v>
      </c>
      <c r="D7887" s="10" t="str">
        <f>IFERROR(IF(تحویلی!$E$1="","",IF(NOSA!O7887=تحویلی!$E$1,تحویلی!$E$1&amp;COUNTIF(NOSA!$O$1:O7887,تحویلی!$E$1),"")),"")</f>
        <v/>
      </c>
      <c r="E7887" s="10" t="str">
        <f t="shared" ref="E7887:E7950" si="506">H7887&amp;O7887</f>
        <v>13930701</v>
      </c>
      <c r="F7887" s="10" t="str">
        <f>IFERROR(VLOOKUP(I7887,DATABASE!$N:$O,2,FALSE),"")</f>
        <v>پيشبند نسوز آلومينيومي</v>
      </c>
      <c r="G7887" s="3" t="s">
        <v>3714</v>
      </c>
      <c r="H7887" s="3">
        <v>13930</v>
      </c>
      <c r="I7887" s="3" t="s">
        <v>1464</v>
      </c>
      <c r="J7887" s="3" t="s">
        <v>36</v>
      </c>
      <c r="K7887" s="3">
        <v>1</v>
      </c>
      <c r="L7887" s="3" t="s">
        <v>8</v>
      </c>
      <c r="M7887" s="3" t="s">
        <v>4</v>
      </c>
      <c r="N7887" s="3" t="s">
        <v>1359</v>
      </c>
      <c r="O7887" s="1">
        <v>701</v>
      </c>
      <c r="P7887" s="3">
        <v>1</v>
      </c>
      <c r="Q7887" s="10">
        <f t="shared" si="503"/>
        <v>701</v>
      </c>
    </row>
    <row r="7888" spans="2:17" ht="20.25" customHeight="1">
      <c r="B7888" s="10" t="str">
        <f t="shared" si="504"/>
        <v>كفش ايمني عايق برق254</v>
      </c>
      <c r="C7888" s="10" t="str">
        <f t="shared" si="505"/>
        <v>كفش ايمني عايق برق1403/11/12254</v>
      </c>
      <c r="D7888" s="10" t="str">
        <f>IFERROR(IF(تحویلی!$E$1="","",IF(NOSA!O7888=تحویلی!$E$1,تحویلی!$E$1&amp;COUNTIF(NOSA!$O$1:O7888,تحویلی!$E$1),"")),"")</f>
        <v/>
      </c>
      <c r="E7888" s="10" t="str">
        <f t="shared" si="506"/>
        <v>13932254</v>
      </c>
      <c r="F7888" s="10" t="str">
        <f>IFERROR(VLOOKUP(I7888,DATABASE!$N:$O,2,FALSE),"")</f>
        <v>كفش ايمني عايق برق</v>
      </c>
      <c r="G7888" s="3" t="s">
        <v>3714</v>
      </c>
      <c r="H7888" s="3">
        <v>13932</v>
      </c>
      <c r="I7888" s="3" t="s">
        <v>1757</v>
      </c>
      <c r="J7888" s="3" t="s">
        <v>1758</v>
      </c>
      <c r="K7888" s="3">
        <v>1</v>
      </c>
      <c r="L7888" s="3" t="s">
        <v>3</v>
      </c>
      <c r="M7888" s="3" t="s">
        <v>47</v>
      </c>
      <c r="N7888" s="3" t="s">
        <v>279</v>
      </c>
      <c r="O7888" s="1">
        <v>254</v>
      </c>
      <c r="P7888" s="3">
        <v>1</v>
      </c>
      <c r="Q7888" s="10">
        <f t="shared" si="503"/>
        <v>254</v>
      </c>
    </row>
    <row r="7889" spans="2:17" ht="20.25" customHeight="1">
      <c r="B7889" s="10" t="str">
        <f t="shared" si="504"/>
        <v>دستكش كف مواد سبك869</v>
      </c>
      <c r="C7889" s="10" t="str">
        <f t="shared" si="505"/>
        <v>دستكش كف مواد سبك1403/11/13869</v>
      </c>
      <c r="D7889" s="10" t="str">
        <f>IFERROR(IF(تحویلی!$E$1="","",IF(NOSA!O7889=تحویلی!$E$1,تحویلی!$E$1&amp;COUNTIF(NOSA!$O$1:O7889,تحویلی!$E$1),"")),"")</f>
        <v/>
      </c>
      <c r="E7889" s="10" t="str">
        <f t="shared" si="506"/>
        <v>13944869</v>
      </c>
      <c r="F7889" s="10" t="str">
        <f>IFERROR(VLOOKUP(I7889,DATABASE!$N:$O,2,FALSE),"")</f>
        <v>دستكش كف مواد سبك</v>
      </c>
      <c r="G7889" s="245" t="s">
        <v>3715</v>
      </c>
      <c r="H7889" s="246">
        <v>13944</v>
      </c>
      <c r="I7889" s="245" t="s">
        <v>1456</v>
      </c>
      <c r="J7889" s="245" t="s">
        <v>2</v>
      </c>
      <c r="K7889" s="247">
        <v>1</v>
      </c>
      <c r="L7889" s="245" t="s">
        <v>3</v>
      </c>
      <c r="M7889" s="245" t="s">
        <v>19</v>
      </c>
      <c r="N7889" s="245" t="s">
        <v>3327</v>
      </c>
      <c r="O7889" s="248">
        <v>869</v>
      </c>
      <c r="P7889" s="246">
        <v>1</v>
      </c>
      <c r="Q7889" s="10">
        <f t="shared" si="503"/>
        <v>869</v>
      </c>
    </row>
    <row r="7890" spans="2:17" ht="20.25" customHeight="1">
      <c r="B7890" s="10" t="str">
        <f t="shared" si="504"/>
        <v>دستكش كف مواد سبك944</v>
      </c>
      <c r="C7890" s="10" t="str">
        <f t="shared" si="505"/>
        <v>دستكش كف مواد سبك1403/11/13944</v>
      </c>
      <c r="D7890" s="10" t="str">
        <f>IFERROR(IF(تحویلی!$E$1="","",IF(NOSA!O7890=تحویلی!$E$1,تحویلی!$E$1&amp;COUNTIF(NOSA!$O$1:O7890,تحویلی!$E$1),"")),"")</f>
        <v/>
      </c>
      <c r="E7890" s="10" t="str">
        <f t="shared" si="506"/>
        <v>13947944</v>
      </c>
      <c r="F7890" s="10" t="str">
        <f>IFERROR(VLOOKUP(I7890,DATABASE!$N:$O,2,FALSE),"")</f>
        <v>دستكش كف مواد سبك</v>
      </c>
      <c r="G7890" s="245" t="s">
        <v>3715</v>
      </c>
      <c r="H7890" s="246">
        <v>13947</v>
      </c>
      <c r="I7890" s="245" t="s">
        <v>1456</v>
      </c>
      <c r="J7890" s="245" t="s">
        <v>2</v>
      </c>
      <c r="K7890" s="247">
        <v>1</v>
      </c>
      <c r="L7890" s="245" t="s">
        <v>3</v>
      </c>
      <c r="M7890" s="245" t="s">
        <v>47</v>
      </c>
      <c r="N7890" s="245" t="s">
        <v>4008</v>
      </c>
      <c r="O7890" s="248">
        <v>944</v>
      </c>
      <c r="P7890" s="246">
        <v>1</v>
      </c>
      <c r="Q7890" s="10">
        <f t="shared" si="503"/>
        <v>944</v>
      </c>
    </row>
    <row r="7891" spans="2:17" ht="20.25" customHeight="1">
      <c r="B7891" s="10" t="str">
        <f t="shared" si="504"/>
        <v>دستكش كف مواد سبك827</v>
      </c>
      <c r="C7891" s="10" t="str">
        <f t="shared" si="505"/>
        <v>دستكش كف مواد سبك1403/11/02827</v>
      </c>
      <c r="D7891" s="10" t="str">
        <f>IFERROR(IF(تحویلی!$E$1="","",IF(NOSA!O7891=تحویلی!$E$1,تحویلی!$E$1&amp;COUNTIF(NOSA!$O$1:O7891,تحویلی!$E$1),"")),"")</f>
        <v/>
      </c>
      <c r="E7891" s="10" t="str">
        <f t="shared" si="506"/>
        <v>13484827</v>
      </c>
      <c r="F7891" s="10" t="str">
        <f>IFERROR(VLOOKUP(I7891,DATABASE!$N:$O,2,FALSE),"")</f>
        <v>دستكش كف مواد سبك</v>
      </c>
      <c r="G7891" s="3" t="s">
        <v>3704</v>
      </c>
      <c r="H7891" s="4">
        <v>13484</v>
      </c>
      <c r="I7891" s="3" t="s">
        <v>1456</v>
      </c>
      <c r="J7891" s="3" t="s">
        <v>2</v>
      </c>
      <c r="K7891" s="5">
        <v>1</v>
      </c>
      <c r="L7891" s="3" t="s">
        <v>3</v>
      </c>
      <c r="M7891" s="3" t="s">
        <v>47</v>
      </c>
      <c r="N7891" s="3" t="s">
        <v>2653</v>
      </c>
      <c r="O7891" s="1">
        <v>827</v>
      </c>
      <c r="P7891" s="4">
        <v>1</v>
      </c>
      <c r="Q7891" s="10">
        <f t="shared" si="503"/>
        <v>827</v>
      </c>
    </row>
    <row r="7892" spans="2:17" ht="20.25" customHeight="1">
      <c r="B7892" s="10" t="str">
        <f t="shared" si="504"/>
        <v>پوتين ايمني نسوز70</v>
      </c>
      <c r="C7892" s="10" t="str">
        <f t="shared" si="505"/>
        <v>پوتين ايمني نسوز1403/11/1370</v>
      </c>
      <c r="D7892" s="10" t="str">
        <f>IFERROR(IF(تحویلی!$E$1="","",IF(NOSA!O7892=تحویلی!$E$1,تحویلی!$E$1&amp;COUNTIF(NOSA!$O$1:O7892,تحویلی!$E$1),"")),"")</f>
        <v/>
      </c>
      <c r="E7892" s="10" t="str">
        <f t="shared" si="506"/>
        <v>1395670</v>
      </c>
      <c r="F7892" s="10" t="str">
        <f>IFERROR(VLOOKUP(I7892,DATABASE!$N:$O,2,FALSE),"")</f>
        <v>پوتين ايمني نسوز</v>
      </c>
      <c r="G7892" s="245" t="s">
        <v>3715</v>
      </c>
      <c r="H7892" s="246">
        <v>13956</v>
      </c>
      <c r="I7892" s="245" t="s">
        <v>1631</v>
      </c>
      <c r="J7892" s="245" t="s">
        <v>1632</v>
      </c>
      <c r="K7892" s="247">
        <v>1</v>
      </c>
      <c r="L7892" s="245" t="s">
        <v>3</v>
      </c>
      <c r="M7892" s="245" t="s">
        <v>9</v>
      </c>
      <c r="N7892" s="245" t="s">
        <v>688</v>
      </c>
      <c r="O7892" s="248">
        <v>70</v>
      </c>
      <c r="P7892" s="246">
        <v>1</v>
      </c>
      <c r="Q7892" s="10">
        <f t="shared" si="503"/>
        <v>70</v>
      </c>
    </row>
    <row r="7893" spans="2:17" ht="20.25" customHeight="1">
      <c r="B7893" s="10" t="str">
        <f t="shared" si="504"/>
        <v>دستكش كف مواد سبك791</v>
      </c>
      <c r="C7893" s="10" t="str">
        <f t="shared" si="505"/>
        <v>دستكش كف مواد سبك1403/11/13791</v>
      </c>
      <c r="D7893" s="10" t="str">
        <f>IFERROR(IF(تحویلی!$E$1="","",IF(NOSA!O7893=تحویلی!$E$1,تحویلی!$E$1&amp;COUNTIF(NOSA!$O$1:O7893,تحویلی!$E$1),"")),"")</f>
        <v/>
      </c>
      <c r="E7893" s="10" t="str">
        <f t="shared" si="506"/>
        <v>13957791</v>
      </c>
      <c r="F7893" s="10" t="str">
        <f>IFERROR(VLOOKUP(I7893,DATABASE!$N:$O,2,FALSE),"")</f>
        <v>دستكش كف مواد سبك</v>
      </c>
      <c r="G7893" s="245" t="s">
        <v>3715</v>
      </c>
      <c r="H7893" s="246">
        <v>13957</v>
      </c>
      <c r="I7893" s="245" t="s">
        <v>1456</v>
      </c>
      <c r="J7893" s="245" t="s">
        <v>2</v>
      </c>
      <c r="K7893" s="247">
        <v>1</v>
      </c>
      <c r="L7893" s="245" t="s">
        <v>3</v>
      </c>
      <c r="M7893" s="245" t="s">
        <v>9</v>
      </c>
      <c r="N7893" s="245" t="s">
        <v>1333</v>
      </c>
      <c r="O7893" s="248">
        <v>791</v>
      </c>
      <c r="P7893" s="246">
        <v>1</v>
      </c>
      <c r="Q7893" s="10">
        <f t="shared" si="503"/>
        <v>791</v>
      </c>
    </row>
    <row r="7894" spans="2:17" ht="20.25" customHeight="1">
      <c r="B7894" s="10" t="str">
        <f t="shared" si="504"/>
        <v>فيلتر ماسك نيم صورت (3M) مدل 209110007</v>
      </c>
      <c r="C7894" s="10" t="str">
        <f t="shared" si="505"/>
        <v>فيلتر ماسك نيم صورت (3M) مدل 20911403/11/1310007</v>
      </c>
      <c r="D7894" s="10" t="str">
        <f>IFERROR(IF(تحویلی!$E$1="","",IF(NOSA!O7894=تحویلی!$E$1,تحویلی!$E$1&amp;COUNTIF(NOSA!$O$1:O7894,تحویلی!$E$1),"")),"")</f>
        <v/>
      </c>
      <c r="E7894" s="10" t="str">
        <f t="shared" si="506"/>
        <v>1396110007</v>
      </c>
      <c r="F7894" s="10" t="str">
        <f>IFERROR(VLOOKUP(I7894,DATABASE!$N:$O,2,FALSE),"")</f>
        <v>فيلتر ماسك نيم صورت (3M) مدل 2091</v>
      </c>
      <c r="G7894" s="245" t="s">
        <v>3715</v>
      </c>
      <c r="H7894" s="246">
        <v>13961</v>
      </c>
      <c r="I7894" s="245" t="s">
        <v>1475</v>
      </c>
      <c r="J7894" s="245" t="s">
        <v>53</v>
      </c>
      <c r="K7894" s="247">
        <v>1</v>
      </c>
      <c r="L7894" s="245" t="s">
        <v>8</v>
      </c>
      <c r="M7894" s="245" t="s">
        <v>9</v>
      </c>
      <c r="N7894" s="245" t="s">
        <v>4107</v>
      </c>
      <c r="O7894" s="248">
        <v>10007</v>
      </c>
      <c r="P7894" s="246">
        <v>1</v>
      </c>
      <c r="Q7894" s="10">
        <f t="shared" si="503"/>
        <v>10007</v>
      </c>
    </row>
    <row r="7895" spans="2:17" ht="20.25" customHeight="1">
      <c r="B7895" s="10" t="str">
        <f t="shared" si="504"/>
        <v>ماسك نيم صورت دو فيلتره (3M)10007</v>
      </c>
      <c r="C7895" s="10" t="str">
        <f t="shared" si="505"/>
        <v>ماسك نيم صورت دو فيلتره (3M)1403/11/1310007</v>
      </c>
      <c r="D7895" s="10" t="str">
        <f>IFERROR(IF(تحویلی!$E$1="","",IF(NOSA!O7895=تحویلی!$E$1,تحویلی!$E$1&amp;COUNTIF(NOSA!$O$1:O7895,تحویلی!$E$1),"")),"")</f>
        <v/>
      </c>
      <c r="E7895" s="10" t="str">
        <f t="shared" si="506"/>
        <v>1396110007</v>
      </c>
      <c r="F7895" s="10" t="str">
        <f>IFERROR(VLOOKUP(I7895,DATABASE!$N:$O,2,FALSE),"")</f>
        <v>ماسك نيم صورت دو فيلتره (3M)</v>
      </c>
      <c r="G7895" s="245" t="s">
        <v>3715</v>
      </c>
      <c r="H7895" s="246">
        <v>13961</v>
      </c>
      <c r="I7895" s="245" t="s">
        <v>1503</v>
      </c>
      <c r="J7895" s="245" t="s">
        <v>151</v>
      </c>
      <c r="K7895" s="247">
        <v>1</v>
      </c>
      <c r="L7895" s="245" t="s">
        <v>8</v>
      </c>
      <c r="M7895" s="245" t="s">
        <v>9</v>
      </c>
      <c r="N7895" s="245" t="s">
        <v>4107</v>
      </c>
      <c r="O7895" s="248">
        <v>10007</v>
      </c>
      <c r="P7895" s="246">
        <v>1</v>
      </c>
      <c r="Q7895" s="10">
        <f t="shared" si="503"/>
        <v>10007</v>
      </c>
    </row>
    <row r="7896" spans="2:17" ht="20.25" customHeight="1">
      <c r="B7896" s="10" t="str">
        <f t="shared" si="504"/>
        <v>كاپشن كارگري873</v>
      </c>
      <c r="C7896" s="10" t="str">
        <f t="shared" si="505"/>
        <v>كاپشن كارگري1403/11/13873</v>
      </c>
      <c r="D7896" s="10" t="str">
        <f>IFERROR(IF(تحویلی!$E$1="","",IF(NOSA!O7896=تحویلی!$E$1,تحویلی!$E$1&amp;COUNTIF(NOSA!$O$1:O7896,تحویلی!$E$1),"")),"")</f>
        <v/>
      </c>
      <c r="E7896" s="10" t="str">
        <f t="shared" si="506"/>
        <v>13963873</v>
      </c>
      <c r="F7896" s="10" t="str">
        <f>IFERROR(VLOOKUP(I7896,DATABASE!$N:$O,2,FALSE),"")</f>
        <v>كاپشن كارگري</v>
      </c>
      <c r="G7896" s="245" t="s">
        <v>3715</v>
      </c>
      <c r="H7896" s="246">
        <v>13963</v>
      </c>
      <c r="I7896" s="245" t="s">
        <v>2341</v>
      </c>
      <c r="J7896" s="245" t="s">
        <v>794</v>
      </c>
      <c r="K7896" s="247">
        <v>1</v>
      </c>
      <c r="L7896" s="245" t="s">
        <v>8</v>
      </c>
      <c r="M7896" s="245" t="s">
        <v>102</v>
      </c>
      <c r="N7896" s="245" t="s">
        <v>3341</v>
      </c>
      <c r="O7896" s="248">
        <v>873</v>
      </c>
      <c r="P7896" s="246">
        <v>0</v>
      </c>
      <c r="Q7896" s="10">
        <f t="shared" si="503"/>
        <v>873</v>
      </c>
    </row>
    <row r="7897" spans="2:17" ht="20.25" customHeight="1">
      <c r="B7897" s="10" t="str">
        <f t="shared" si="504"/>
        <v>لباس كار نسوز(بلوز و شلوار)303</v>
      </c>
      <c r="C7897" s="10" t="str">
        <f t="shared" si="505"/>
        <v>لباس كار نسوز(بلوز و شلوار)1403/11/13303</v>
      </c>
      <c r="D7897" s="10" t="str">
        <f>IFERROR(IF(تحویلی!$E$1="","",IF(NOSA!O7897=تحویلی!$E$1,تحویلی!$E$1&amp;COUNTIF(NOSA!$O$1:O7897,تحویلی!$E$1),"")),"")</f>
        <v/>
      </c>
      <c r="E7897" s="10" t="str">
        <f t="shared" si="506"/>
        <v>13964303</v>
      </c>
      <c r="F7897" s="10" t="str">
        <f>IFERROR(VLOOKUP(I7897,DATABASE!$N:$O,2,FALSE),"")</f>
        <v>لباس كار نسوز(بلوز و شلوار)</v>
      </c>
      <c r="G7897" s="245" t="s">
        <v>3715</v>
      </c>
      <c r="H7897" s="246">
        <v>13964</v>
      </c>
      <c r="I7897" s="245" t="s">
        <v>1701</v>
      </c>
      <c r="J7897" s="245" t="s">
        <v>1702</v>
      </c>
      <c r="K7897" s="247">
        <v>1</v>
      </c>
      <c r="L7897" s="245" t="s">
        <v>28</v>
      </c>
      <c r="M7897" s="245" t="s">
        <v>4</v>
      </c>
      <c r="N7897" s="245" t="s">
        <v>10</v>
      </c>
      <c r="O7897" s="248">
        <v>303</v>
      </c>
      <c r="P7897" s="246">
        <v>1</v>
      </c>
      <c r="Q7897" s="10">
        <f t="shared" si="503"/>
        <v>303</v>
      </c>
    </row>
    <row r="7898" spans="2:17" ht="20.25" customHeight="1">
      <c r="B7898" s="10" t="str">
        <f t="shared" si="504"/>
        <v>چكمه ايمني نسوز285</v>
      </c>
      <c r="C7898" s="10" t="str">
        <f t="shared" si="505"/>
        <v>چكمه ايمني نسوز1403/11/13285</v>
      </c>
      <c r="D7898" s="10" t="str">
        <f>IFERROR(IF(تحویلی!$E$1="","",IF(NOSA!O7898=تحویلی!$E$1,تحویلی!$E$1&amp;COUNTIF(NOSA!$O$1:O7898,تحویلی!$E$1),"")),"")</f>
        <v/>
      </c>
      <c r="E7898" s="10" t="str">
        <f t="shared" si="506"/>
        <v>13976285</v>
      </c>
      <c r="F7898" s="10" t="str">
        <f>IFERROR(VLOOKUP(I7898,DATABASE!$N:$O,2,FALSE),"")</f>
        <v>چكمه ايمني نسوز</v>
      </c>
      <c r="G7898" s="245" t="s">
        <v>3715</v>
      </c>
      <c r="H7898" s="246">
        <v>13976</v>
      </c>
      <c r="I7898" s="245" t="s">
        <v>1658</v>
      </c>
      <c r="J7898" s="245" t="s">
        <v>1659</v>
      </c>
      <c r="K7898" s="247">
        <v>1</v>
      </c>
      <c r="L7898" s="245" t="s">
        <v>3</v>
      </c>
      <c r="M7898" s="245" t="s">
        <v>4</v>
      </c>
      <c r="N7898" s="245" t="s">
        <v>294</v>
      </c>
      <c r="O7898" s="248">
        <v>285</v>
      </c>
      <c r="P7898" s="246">
        <v>1</v>
      </c>
      <c r="Q7898" s="10">
        <f t="shared" si="503"/>
        <v>285</v>
      </c>
    </row>
    <row r="7899" spans="2:17" ht="20.25" customHeight="1">
      <c r="B7899" s="10" t="str">
        <f t="shared" si="504"/>
        <v>لباس كار ديرسوز(بلوز و شلوار)285</v>
      </c>
      <c r="C7899" s="10" t="str">
        <f t="shared" si="505"/>
        <v>لباس كار ديرسوز(بلوز و شلوار)1403/11/13285</v>
      </c>
      <c r="D7899" s="10" t="str">
        <f>IFERROR(IF(تحویلی!$E$1="","",IF(NOSA!O7899=تحویلی!$E$1,تحویلی!$E$1&amp;COUNTIF(NOSA!$O$1:O7899,تحویلی!$E$1),"")),"")</f>
        <v/>
      </c>
      <c r="E7899" s="10" t="str">
        <f t="shared" si="506"/>
        <v>13976285</v>
      </c>
      <c r="F7899" s="10" t="str">
        <f>IFERROR(VLOOKUP(I7899,DATABASE!$N:$O,2,FALSE),"")</f>
        <v>لباس كار ديرسوز(بلوز و شلوار)</v>
      </c>
      <c r="G7899" s="245" t="s">
        <v>3715</v>
      </c>
      <c r="H7899" s="246">
        <v>13976</v>
      </c>
      <c r="I7899" s="245" t="s">
        <v>1634</v>
      </c>
      <c r="J7899" s="245" t="s">
        <v>1635</v>
      </c>
      <c r="K7899" s="247">
        <v>1</v>
      </c>
      <c r="L7899" s="245" t="s">
        <v>28</v>
      </c>
      <c r="M7899" s="245" t="s">
        <v>4</v>
      </c>
      <c r="N7899" s="245" t="s">
        <v>294</v>
      </c>
      <c r="O7899" s="248">
        <v>285</v>
      </c>
      <c r="P7899" s="246">
        <v>1</v>
      </c>
      <c r="Q7899" s="10">
        <f t="shared" si="503"/>
        <v>285</v>
      </c>
    </row>
    <row r="7900" spans="2:17" ht="20.25" customHeight="1">
      <c r="B7900" s="10" t="str">
        <f t="shared" si="504"/>
        <v>كاپشن كارگري869</v>
      </c>
      <c r="C7900" s="10" t="str">
        <f t="shared" si="505"/>
        <v>كاپشن كارگري1403/11/13869</v>
      </c>
      <c r="D7900" s="10" t="str">
        <f>IFERROR(IF(تحویلی!$E$1="","",IF(NOSA!O7900=تحویلی!$E$1,تحویلی!$E$1&amp;COUNTIF(NOSA!$O$1:O7900,تحویلی!$E$1),"")),"")</f>
        <v/>
      </c>
      <c r="E7900" s="10" t="str">
        <f t="shared" si="506"/>
        <v>13978869</v>
      </c>
      <c r="F7900" s="10" t="str">
        <f>IFERROR(VLOOKUP(I7900,DATABASE!$N:$O,2,FALSE),"")</f>
        <v>كاپشن كارگري</v>
      </c>
      <c r="G7900" s="245" t="s">
        <v>3715</v>
      </c>
      <c r="H7900" s="246">
        <v>13978</v>
      </c>
      <c r="I7900" s="245" t="s">
        <v>2341</v>
      </c>
      <c r="J7900" s="245" t="s">
        <v>794</v>
      </c>
      <c r="K7900" s="247">
        <v>1</v>
      </c>
      <c r="L7900" s="245" t="s">
        <v>8</v>
      </c>
      <c r="M7900" s="245" t="s">
        <v>19</v>
      </c>
      <c r="N7900" s="245" t="s">
        <v>3327</v>
      </c>
      <c r="O7900" s="248">
        <v>869</v>
      </c>
      <c r="P7900" s="246">
        <v>0</v>
      </c>
      <c r="Q7900" s="10">
        <f t="shared" si="503"/>
        <v>869</v>
      </c>
    </row>
    <row r="7901" spans="2:17" ht="20.25" customHeight="1">
      <c r="B7901" s="10" t="str">
        <f t="shared" si="504"/>
        <v>لباس زير زمستاني- بلوز و شلوار50</v>
      </c>
      <c r="C7901" s="10" t="str">
        <f t="shared" si="505"/>
        <v>لباس زير زمستاني- بلوز و شلوار1403/11/1350</v>
      </c>
      <c r="D7901" s="10" t="str">
        <f>IFERROR(IF(تحویلی!$E$1="","",IF(NOSA!O7901=تحویلی!$E$1,تحویلی!$E$1&amp;COUNTIF(NOSA!$O$1:O7901,تحویلی!$E$1),"")),"")</f>
        <v/>
      </c>
      <c r="E7901" s="10" t="str">
        <f t="shared" si="506"/>
        <v>1398250</v>
      </c>
      <c r="F7901" s="10" t="str">
        <f>IFERROR(VLOOKUP(I7901,DATABASE!$N:$O,2,FALSE),"")</f>
        <v>لباس زير زمستاني- بلوز و شلوار</v>
      </c>
      <c r="G7901" s="245" t="s">
        <v>3715</v>
      </c>
      <c r="H7901" s="246">
        <v>13982</v>
      </c>
      <c r="I7901" s="245" t="s">
        <v>2361</v>
      </c>
      <c r="J7901" s="245" t="s">
        <v>2826</v>
      </c>
      <c r="K7901" s="247">
        <v>1</v>
      </c>
      <c r="L7901" s="245" t="s">
        <v>28</v>
      </c>
      <c r="M7901" s="245" t="s">
        <v>4</v>
      </c>
      <c r="N7901" s="245" t="s">
        <v>2798</v>
      </c>
      <c r="O7901" s="248">
        <v>50</v>
      </c>
      <c r="P7901" s="246">
        <v>1</v>
      </c>
      <c r="Q7901" s="10">
        <f t="shared" si="503"/>
        <v>50</v>
      </c>
    </row>
    <row r="7902" spans="2:17" ht="20.25" customHeight="1">
      <c r="B7902" s="10" t="str">
        <f t="shared" si="504"/>
        <v>لباس كار نسوز(بلوز و شلوار)458</v>
      </c>
      <c r="C7902" s="10" t="str">
        <f t="shared" si="505"/>
        <v>لباس كار نسوز(بلوز و شلوار)1403/11/13458</v>
      </c>
      <c r="D7902" s="10" t="str">
        <f>IFERROR(IF(تحویلی!$E$1="","",IF(NOSA!O7902=تحویلی!$E$1,تحویلی!$E$1&amp;COUNTIF(NOSA!$O$1:O7902,تحویلی!$E$1),"")),"")</f>
        <v/>
      </c>
      <c r="E7902" s="10" t="str">
        <f t="shared" si="506"/>
        <v>13983458</v>
      </c>
      <c r="F7902" s="10" t="str">
        <f>IFERROR(VLOOKUP(I7902,DATABASE!$N:$O,2,FALSE),"")</f>
        <v>لباس كار نسوز(بلوز و شلوار)</v>
      </c>
      <c r="G7902" s="245" t="s">
        <v>3715</v>
      </c>
      <c r="H7902" s="246">
        <v>13983</v>
      </c>
      <c r="I7902" s="245" t="s">
        <v>1655</v>
      </c>
      <c r="J7902" s="245" t="s">
        <v>1656</v>
      </c>
      <c r="K7902" s="247">
        <v>1</v>
      </c>
      <c r="L7902" s="245" t="s">
        <v>28</v>
      </c>
      <c r="M7902" s="245" t="s">
        <v>4</v>
      </c>
      <c r="N7902" s="245" t="s">
        <v>221</v>
      </c>
      <c r="O7902" s="248">
        <v>458</v>
      </c>
      <c r="P7902" s="246">
        <v>1</v>
      </c>
      <c r="Q7902" s="10">
        <f t="shared" si="503"/>
        <v>458</v>
      </c>
    </row>
    <row r="7903" spans="2:17" ht="20.25" customHeight="1">
      <c r="B7903" s="10" t="str">
        <f t="shared" si="504"/>
        <v>دستكش كف مواد سبك694</v>
      </c>
      <c r="C7903" s="10" t="str">
        <f t="shared" si="505"/>
        <v>دستكش كف مواد سبك1403/11/13694</v>
      </c>
      <c r="D7903" s="10" t="str">
        <f>IFERROR(IF(تحویلی!$E$1="","",IF(NOSA!O7903=تحویلی!$E$1,تحویلی!$E$1&amp;COUNTIF(NOSA!$O$1:O7903,تحویلی!$E$1),"")),"")</f>
        <v/>
      </c>
      <c r="E7903" s="10" t="str">
        <f t="shared" si="506"/>
        <v>13984694</v>
      </c>
      <c r="F7903" s="10" t="str">
        <f>IFERROR(VLOOKUP(I7903,DATABASE!$N:$O,2,FALSE),"")</f>
        <v>دستكش كف مواد سبك</v>
      </c>
      <c r="G7903" s="245" t="s">
        <v>3715</v>
      </c>
      <c r="H7903" s="246">
        <v>13984</v>
      </c>
      <c r="I7903" s="245" t="s">
        <v>1456</v>
      </c>
      <c r="J7903" s="245" t="s">
        <v>2</v>
      </c>
      <c r="K7903" s="247">
        <v>1</v>
      </c>
      <c r="L7903" s="245" t="s">
        <v>3</v>
      </c>
      <c r="M7903" s="245" t="s">
        <v>47</v>
      </c>
      <c r="N7903" s="245" t="s">
        <v>2879</v>
      </c>
      <c r="O7903" s="248">
        <v>694</v>
      </c>
      <c r="P7903" s="246">
        <v>1</v>
      </c>
      <c r="Q7903" s="10">
        <f t="shared" si="503"/>
        <v>694</v>
      </c>
    </row>
    <row r="7904" spans="2:17" ht="20.25" customHeight="1">
      <c r="B7904" s="10" t="str">
        <f t="shared" si="504"/>
        <v>دستكش كف دوبل چرمي867</v>
      </c>
      <c r="C7904" s="10" t="str">
        <f t="shared" si="505"/>
        <v>دستكش كف دوبل چرمي1403/11/13867</v>
      </c>
      <c r="D7904" s="10" t="str">
        <f>IFERROR(IF(تحویلی!$E$1="","",IF(NOSA!O7904=تحویلی!$E$1,تحویلی!$E$1&amp;COUNTIF(NOSA!$O$1:O7904,تحویلی!$E$1),"")),"")</f>
        <v/>
      </c>
      <c r="E7904" s="10" t="str">
        <f t="shared" si="506"/>
        <v>13985867</v>
      </c>
      <c r="F7904" s="10" t="str">
        <f>IFERROR(VLOOKUP(I7904,DATABASE!$N:$O,2,FALSE),"")</f>
        <v>دستكش كف دوبل چرمي</v>
      </c>
      <c r="G7904" s="245" t="s">
        <v>3715</v>
      </c>
      <c r="H7904" s="246">
        <v>13985</v>
      </c>
      <c r="I7904" s="245" t="s">
        <v>1683</v>
      </c>
      <c r="J7904" s="245" t="s">
        <v>1684</v>
      </c>
      <c r="K7904" s="247">
        <v>1</v>
      </c>
      <c r="L7904" s="245" t="s">
        <v>3</v>
      </c>
      <c r="M7904" s="245" t="s">
        <v>25</v>
      </c>
      <c r="N7904" s="245" t="s">
        <v>3235</v>
      </c>
      <c r="O7904" s="248">
        <v>867</v>
      </c>
      <c r="P7904" s="246">
        <v>1</v>
      </c>
      <c r="Q7904" s="10">
        <f t="shared" si="503"/>
        <v>867</v>
      </c>
    </row>
    <row r="7905" spans="2:17" ht="20.25" customHeight="1">
      <c r="B7905" s="10" t="str">
        <f t="shared" si="504"/>
        <v>لباس كار ديرسوز(بلوز و شلوار)849</v>
      </c>
      <c r="C7905" s="10" t="str">
        <f t="shared" si="505"/>
        <v>لباس كار ديرسوز(بلوز و شلوار)1403/11/14849</v>
      </c>
      <c r="D7905" s="10" t="str">
        <f>IFERROR(IF(تحویلی!$E$1="","",IF(NOSA!O7905=تحویلی!$E$1,تحویلی!$E$1&amp;COUNTIF(NOSA!$O$1:O7905,تحویلی!$E$1),"")),"")</f>
        <v/>
      </c>
      <c r="E7905" s="10" t="str">
        <f t="shared" si="506"/>
        <v>13998849</v>
      </c>
      <c r="F7905" s="10" t="str">
        <f>IFERROR(VLOOKUP(I7905,DATABASE!$N:$O,2,FALSE),"")</f>
        <v>لباس كار ديرسوز(بلوز و شلوار)</v>
      </c>
      <c r="G7905" s="3" t="s">
        <v>3716</v>
      </c>
      <c r="H7905" s="4">
        <v>13998</v>
      </c>
      <c r="I7905" s="3" t="s">
        <v>1634</v>
      </c>
      <c r="J7905" s="3" t="s">
        <v>1635</v>
      </c>
      <c r="K7905" s="5">
        <v>1</v>
      </c>
      <c r="L7905" s="3" t="s">
        <v>28</v>
      </c>
      <c r="M7905" s="3" t="s">
        <v>4</v>
      </c>
      <c r="N7905" s="3" t="s">
        <v>305</v>
      </c>
      <c r="O7905" s="1">
        <v>849</v>
      </c>
      <c r="P7905" s="4">
        <v>1</v>
      </c>
      <c r="Q7905" s="10">
        <f t="shared" si="503"/>
        <v>849</v>
      </c>
    </row>
    <row r="7906" spans="2:17" ht="20.25" customHeight="1">
      <c r="B7906" s="10" t="str">
        <f t="shared" si="504"/>
        <v>لباس كار كارشناسي471</v>
      </c>
      <c r="C7906" s="10" t="str">
        <f t="shared" si="505"/>
        <v>لباس كار كارشناسي1403/11/14471</v>
      </c>
      <c r="D7906" s="10" t="str">
        <f>IFERROR(IF(تحویلی!$E$1="","",IF(NOSA!O7906=تحویلی!$E$1,تحویلی!$E$1&amp;COUNTIF(NOSA!$O$1:O7906,تحویلی!$E$1),"")),"")</f>
        <v/>
      </c>
      <c r="E7906" s="10" t="str">
        <f t="shared" si="506"/>
        <v>14020471</v>
      </c>
      <c r="F7906" s="10" t="str">
        <f>IFERROR(VLOOKUP(I7906,DATABASE!$N:$O,2,FALSE),"")</f>
        <v>لباس كار كارشناسي</v>
      </c>
      <c r="G7906" s="3" t="s">
        <v>3716</v>
      </c>
      <c r="H7906" s="4">
        <v>14020</v>
      </c>
      <c r="I7906" s="3" t="s">
        <v>2346</v>
      </c>
      <c r="J7906" s="3" t="s">
        <v>3296</v>
      </c>
      <c r="K7906" s="5">
        <v>1</v>
      </c>
      <c r="L7906" s="3" t="s">
        <v>28</v>
      </c>
      <c r="M7906" s="3" t="s">
        <v>43</v>
      </c>
      <c r="N7906" s="3" t="s">
        <v>97</v>
      </c>
      <c r="O7906" s="1">
        <v>471</v>
      </c>
      <c r="P7906" s="4">
        <v>1</v>
      </c>
      <c r="Q7906" s="10">
        <f t="shared" si="503"/>
        <v>471</v>
      </c>
    </row>
    <row r="7907" spans="2:17" ht="20.25" customHeight="1">
      <c r="B7907" s="10" t="str">
        <f t="shared" si="504"/>
        <v>لباس كار نسوز(بلوز و شلوار)649</v>
      </c>
      <c r="C7907" s="10" t="str">
        <f t="shared" si="505"/>
        <v>لباس كار نسوز(بلوز و شلوار)1403/11/14649</v>
      </c>
      <c r="D7907" s="10" t="str">
        <f>IFERROR(IF(تحویلی!$E$1="","",IF(NOSA!O7907=تحویلی!$E$1,تحویلی!$E$1&amp;COUNTIF(NOSA!$O$1:O7907,تحویلی!$E$1),"")),"")</f>
        <v/>
      </c>
      <c r="E7907" s="10" t="str">
        <f t="shared" si="506"/>
        <v>14021649</v>
      </c>
      <c r="F7907" s="10" t="str">
        <f>IFERROR(VLOOKUP(I7907,DATABASE!$N:$O,2,FALSE),"")</f>
        <v>لباس كار نسوز(بلوز و شلوار)</v>
      </c>
      <c r="G7907" s="3" t="s">
        <v>3716</v>
      </c>
      <c r="H7907" s="4">
        <v>14021</v>
      </c>
      <c r="I7907" s="3" t="s">
        <v>1751</v>
      </c>
      <c r="J7907" s="3" t="s">
        <v>1752</v>
      </c>
      <c r="K7907" s="5">
        <v>1</v>
      </c>
      <c r="L7907" s="3" t="s">
        <v>28</v>
      </c>
      <c r="M7907" s="3" t="s">
        <v>19</v>
      </c>
      <c r="N7907" s="3" t="s">
        <v>127</v>
      </c>
      <c r="O7907" s="1">
        <v>649</v>
      </c>
      <c r="P7907" s="4">
        <v>1</v>
      </c>
      <c r="Q7907" s="10">
        <f t="shared" si="503"/>
        <v>649</v>
      </c>
    </row>
    <row r="7908" spans="2:17" ht="20.25" customHeight="1">
      <c r="B7908" s="10" t="str">
        <f t="shared" si="504"/>
        <v>كفش ايمني552</v>
      </c>
      <c r="C7908" s="10" t="str">
        <f t="shared" si="505"/>
        <v>كفش ايمني1403/11/14552</v>
      </c>
      <c r="D7908" s="10" t="str">
        <f>IFERROR(IF(تحویلی!$E$1="","",IF(NOSA!O7908=تحویلی!$E$1,تحویلی!$E$1&amp;COUNTIF(NOSA!$O$1:O7908,تحویلی!$E$1),"")),"")</f>
        <v>55230</v>
      </c>
      <c r="E7908" s="10" t="str">
        <f t="shared" si="506"/>
        <v>14023552</v>
      </c>
      <c r="F7908" s="10" t="str">
        <f>IFERROR(VLOOKUP(I7908,DATABASE!$N:$O,2,FALSE),"")</f>
        <v>كفش ايمني</v>
      </c>
      <c r="G7908" s="3" t="s">
        <v>3716</v>
      </c>
      <c r="H7908" s="4">
        <v>14023</v>
      </c>
      <c r="I7908" s="3" t="s">
        <v>1526</v>
      </c>
      <c r="J7908" s="3" t="s">
        <v>1729</v>
      </c>
      <c r="K7908" s="5">
        <v>1</v>
      </c>
      <c r="L7908" s="3" t="s">
        <v>3</v>
      </c>
      <c r="M7908" s="3" t="s">
        <v>25</v>
      </c>
      <c r="N7908" s="3" t="s">
        <v>1419</v>
      </c>
      <c r="O7908" s="1">
        <v>552</v>
      </c>
      <c r="P7908" s="4">
        <v>1</v>
      </c>
      <c r="Q7908" s="10">
        <f t="shared" si="503"/>
        <v>552</v>
      </c>
    </row>
    <row r="7909" spans="2:17" ht="20.25" customHeight="1">
      <c r="B7909" s="10" t="str">
        <f t="shared" si="504"/>
        <v>دستكش كف دوبل چرمي552</v>
      </c>
      <c r="C7909" s="10" t="str">
        <f t="shared" si="505"/>
        <v>دستكش كف دوبل چرمي1403/11/14552</v>
      </c>
      <c r="D7909" s="10" t="str">
        <f>IFERROR(IF(تحویلی!$E$1="","",IF(NOSA!O7909=تحویلی!$E$1,تحویلی!$E$1&amp;COUNTIF(NOSA!$O$1:O7909,تحویلی!$E$1),"")),"")</f>
        <v>55231</v>
      </c>
      <c r="E7909" s="10" t="str">
        <f t="shared" si="506"/>
        <v>14023552</v>
      </c>
      <c r="F7909" s="10" t="str">
        <f>IFERROR(VLOOKUP(I7909,DATABASE!$N:$O,2,FALSE),"")</f>
        <v>دستكش كف دوبل چرمي</v>
      </c>
      <c r="G7909" s="3" t="s">
        <v>3716</v>
      </c>
      <c r="H7909" s="4">
        <v>14023</v>
      </c>
      <c r="I7909" s="3" t="s">
        <v>1683</v>
      </c>
      <c r="J7909" s="3" t="s">
        <v>1684</v>
      </c>
      <c r="K7909" s="5">
        <v>1</v>
      </c>
      <c r="L7909" s="3" t="s">
        <v>3</v>
      </c>
      <c r="M7909" s="3" t="s">
        <v>25</v>
      </c>
      <c r="N7909" s="3" t="s">
        <v>1419</v>
      </c>
      <c r="O7909" s="1">
        <v>552</v>
      </c>
      <c r="P7909" s="4">
        <v>1</v>
      </c>
      <c r="Q7909" s="10">
        <f t="shared" si="503"/>
        <v>552</v>
      </c>
    </row>
    <row r="7910" spans="2:17" ht="20.25" customHeight="1">
      <c r="B7910" s="10" t="str">
        <f t="shared" si="504"/>
        <v>552</v>
      </c>
      <c r="C7910" s="10" t="str">
        <f t="shared" si="505"/>
        <v>1403/11/14552</v>
      </c>
      <c r="D7910" s="10" t="str">
        <f>IFERROR(IF(تحویلی!$E$1="","",IF(NOSA!O7910=تحویلی!$E$1,تحویلی!$E$1&amp;COUNTIF(NOSA!$O$1:O7910,تحویلی!$E$1),"")),"")</f>
        <v>55232</v>
      </c>
      <c r="E7910" s="10" t="str">
        <f t="shared" si="506"/>
        <v>14023552</v>
      </c>
      <c r="F7910" s="10" t="str">
        <f>IFERROR(VLOOKUP(I7910,DATABASE!$N:$O,2,FALSE),"")</f>
        <v/>
      </c>
      <c r="G7910" s="3" t="s">
        <v>3716</v>
      </c>
      <c r="H7910" s="4">
        <v>14023</v>
      </c>
      <c r="I7910" s="3" t="s">
        <v>3559</v>
      </c>
      <c r="J7910" s="3" t="s">
        <v>3560</v>
      </c>
      <c r="K7910" s="5">
        <v>1</v>
      </c>
      <c r="L7910" s="3" t="s">
        <v>8</v>
      </c>
      <c r="M7910" s="3" t="s">
        <v>25</v>
      </c>
      <c r="N7910" s="3" t="s">
        <v>1419</v>
      </c>
      <c r="O7910" s="1">
        <v>552</v>
      </c>
      <c r="P7910" s="4">
        <v>1</v>
      </c>
      <c r="Q7910" s="10">
        <f t="shared" si="503"/>
        <v>552</v>
      </c>
    </row>
    <row r="7911" spans="2:17" ht="20.25" customHeight="1">
      <c r="B7911" s="10" t="str">
        <f t="shared" si="504"/>
        <v>دستكش كف مواد سبك94</v>
      </c>
      <c r="C7911" s="10" t="str">
        <f t="shared" si="505"/>
        <v>دستكش كف مواد سبك1403/11/1494</v>
      </c>
      <c r="D7911" s="10" t="str">
        <f>IFERROR(IF(تحویلی!$E$1="","",IF(NOSA!O7911=تحویلی!$E$1,تحویلی!$E$1&amp;COUNTIF(NOSA!$O$1:O7911,تحویلی!$E$1),"")),"")</f>
        <v/>
      </c>
      <c r="E7911" s="10" t="str">
        <f t="shared" si="506"/>
        <v>1402494</v>
      </c>
      <c r="F7911" s="10" t="str">
        <f>IFERROR(VLOOKUP(I7911,DATABASE!$N:$O,2,FALSE),"")</f>
        <v>دستكش كف مواد سبك</v>
      </c>
      <c r="G7911" s="3" t="s">
        <v>3716</v>
      </c>
      <c r="H7911" s="4">
        <v>14024</v>
      </c>
      <c r="I7911" s="3" t="s">
        <v>1456</v>
      </c>
      <c r="J7911" s="3" t="s">
        <v>2</v>
      </c>
      <c r="K7911" s="5">
        <v>1</v>
      </c>
      <c r="L7911" s="3" t="s">
        <v>3</v>
      </c>
      <c r="M7911" s="3" t="s">
        <v>25</v>
      </c>
      <c r="N7911" s="3" t="s">
        <v>297</v>
      </c>
      <c r="O7911" s="1">
        <v>94</v>
      </c>
      <c r="P7911" s="4">
        <v>1</v>
      </c>
      <c r="Q7911" s="10">
        <f t="shared" si="503"/>
        <v>94</v>
      </c>
    </row>
    <row r="7912" spans="2:17" ht="20.25" customHeight="1">
      <c r="B7912" s="10" t="str">
        <f t="shared" si="504"/>
        <v>دستكش ساق بلند نسوز145</v>
      </c>
      <c r="C7912" s="10" t="str">
        <f t="shared" si="505"/>
        <v>دستكش ساق بلند نسوز1403/11/14145</v>
      </c>
      <c r="D7912" s="10" t="str">
        <f>IFERROR(IF(تحویلی!$E$1="","",IF(NOSA!O7912=تحویلی!$E$1,تحویلی!$E$1&amp;COUNTIF(NOSA!$O$1:O7912,تحویلی!$E$1),"")),"")</f>
        <v/>
      </c>
      <c r="E7912" s="10" t="str">
        <f t="shared" si="506"/>
        <v>14029145</v>
      </c>
      <c r="F7912" s="10" t="str">
        <f>IFERROR(VLOOKUP(I7912,DATABASE!$N:$O,2,FALSE),"")</f>
        <v>دستكش ساق بلند نسوز</v>
      </c>
      <c r="G7912" s="3" t="s">
        <v>3716</v>
      </c>
      <c r="H7912" s="4">
        <v>14029</v>
      </c>
      <c r="I7912" s="3" t="s">
        <v>1461</v>
      </c>
      <c r="J7912" s="3" t="s">
        <v>34</v>
      </c>
      <c r="K7912" s="5">
        <v>1</v>
      </c>
      <c r="L7912" s="3" t="s">
        <v>3</v>
      </c>
      <c r="M7912" s="3" t="s">
        <v>4</v>
      </c>
      <c r="N7912" s="3" t="s">
        <v>483</v>
      </c>
      <c r="O7912" s="1">
        <v>145</v>
      </c>
      <c r="P7912" s="4">
        <v>1</v>
      </c>
      <c r="Q7912" s="10">
        <f t="shared" si="503"/>
        <v>145</v>
      </c>
    </row>
    <row r="7913" spans="2:17" ht="20.25" customHeight="1">
      <c r="B7913" s="10" t="str">
        <f t="shared" si="504"/>
        <v>لباس كار نسوز(بلوز و شلوار)606</v>
      </c>
      <c r="C7913" s="10" t="str">
        <f t="shared" si="505"/>
        <v>لباس كار نسوز(بلوز و شلوار)1403/11/15606</v>
      </c>
      <c r="D7913" s="10" t="str">
        <f>IFERROR(IF(تحویلی!$E$1="","",IF(NOSA!O7913=تحویلی!$E$1,تحویلی!$E$1&amp;COUNTIF(NOSA!$O$1:O7913,تحویلی!$E$1),"")),"")</f>
        <v/>
      </c>
      <c r="E7913" s="10" t="str">
        <f t="shared" si="506"/>
        <v>14034606</v>
      </c>
      <c r="F7913" s="10" t="str">
        <f>IFERROR(VLOOKUP(I7913,DATABASE!$N:$O,2,FALSE),"")</f>
        <v>لباس كار نسوز(بلوز و شلوار)</v>
      </c>
      <c r="G7913" s="4" t="s">
        <v>3717</v>
      </c>
      <c r="H7913" s="4">
        <v>14034</v>
      </c>
      <c r="I7913" s="4" t="s">
        <v>1655</v>
      </c>
      <c r="J7913" s="4" t="s">
        <v>1656</v>
      </c>
      <c r="K7913" s="4">
        <v>1</v>
      </c>
      <c r="L7913" s="4" t="s">
        <v>28</v>
      </c>
      <c r="M7913" s="4" t="s">
        <v>4</v>
      </c>
      <c r="N7913" s="4" t="s">
        <v>2748</v>
      </c>
      <c r="O7913" s="1">
        <v>606</v>
      </c>
      <c r="P7913" s="4">
        <v>1</v>
      </c>
      <c r="Q7913" s="10">
        <f t="shared" si="503"/>
        <v>606</v>
      </c>
    </row>
    <row r="7914" spans="2:17" ht="20.25" customHeight="1">
      <c r="B7914" s="10" t="str">
        <f t="shared" si="504"/>
        <v>چكمه ايمني نسوز606</v>
      </c>
      <c r="C7914" s="10" t="str">
        <f t="shared" si="505"/>
        <v>چكمه ايمني نسوز1403/11/15606</v>
      </c>
      <c r="D7914" s="10" t="str">
        <f>IFERROR(IF(تحویلی!$E$1="","",IF(NOSA!O7914=تحویلی!$E$1,تحویلی!$E$1&amp;COUNTIF(NOSA!$O$1:O7914,تحویلی!$E$1),"")),"")</f>
        <v/>
      </c>
      <c r="E7914" s="10" t="str">
        <f t="shared" si="506"/>
        <v>14034606</v>
      </c>
      <c r="F7914" s="10" t="str">
        <f>IFERROR(VLOOKUP(I7914,DATABASE!$N:$O,2,FALSE),"")</f>
        <v>چكمه ايمني نسوز</v>
      </c>
      <c r="G7914" s="4" t="s">
        <v>3717</v>
      </c>
      <c r="H7914" s="4">
        <v>14034</v>
      </c>
      <c r="I7914" s="4" t="s">
        <v>1749</v>
      </c>
      <c r="J7914" s="4" t="s">
        <v>1750</v>
      </c>
      <c r="K7914" s="4">
        <v>1</v>
      </c>
      <c r="L7914" s="4" t="s">
        <v>3</v>
      </c>
      <c r="M7914" s="4" t="s">
        <v>4</v>
      </c>
      <c r="N7914" s="4" t="s">
        <v>2748</v>
      </c>
      <c r="O7914" s="1">
        <v>606</v>
      </c>
      <c r="P7914" s="4">
        <v>1</v>
      </c>
      <c r="Q7914" s="10">
        <f t="shared" si="503"/>
        <v>606</v>
      </c>
    </row>
    <row r="7915" spans="2:17" ht="20.25" customHeight="1">
      <c r="B7915" s="10" t="str">
        <f t="shared" si="504"/>
        <v>دستكش كف مواد سبك460</v>
      </c>
      <c r="C7915" s="10" t="str">
        <f t="shared" si="505"/>
        <v>دستكش كف مواد سبك1403/11/15460</v>
      </c>
      <c r="D7915" s="10" t="str">
        <f>IFERROR(IF(تحویلی!$E$1="","",IF(NOSA!O7915=تحویلی!$E$1,تحویلی!$E$1&amp;COUNTIF(NOSA!$O$1:O7915,تحویلی!$E$1),"")),"")</f>
        <v/>
      </c>
      <c r="E7915" s="10" t="str">
        <f t="shared" si="506"/>
        <v>14042460</v>
      </c>
      <c r="F7915" s="10" t="str">
        <f>IFERROR(VLOOKUP(I7915,DATABASE!$N:$O,2,FALSE),"")</f>
        <v>دستكش كف مواد سبك</v>
      </c>
      <c r="G7915" s="4" t="s">
        <v>3717</v>
      </c>
      <c r="H7915" s="4">
        <v>14042</v>
      </c>
      <c r="I7915" s="4" t="s">
        <v>1456</v>
      </c>
      <c r="J7915" s="4" t="s">
        <v>2</v>
      </c>
      <c r="K7915" s="4">
        <v>1</v>
      </c>
      <c r="L7915" s="4" t="s">
        <v>3</v>
      </c>
      <c r="M7915" s="4" t="s">
        <v>47</v>
      </c>
      <c r="N7915" s="4" t="s">
        <v>2765</v>
      </c>
      <c r="O7915" s="1">
        <v>460</v>
      </c>
      <c r="P7915" s="4">
        <v>1</v>
      </c>
      <c r="Q7915" s="10">
        <f t="shared" ref="Q7915:Q7978" si="507">VALUE(O7915)</f>
        <v>460</v>
      </c>
    </row>
    <row r="7916" spans="2:17" ht="20.25" customHeight="1">
      <c r="B7916" s="10" t="str">
        <f t="shared" si="504"/>
        <v>پيشبند نسوز چرمي402</v>
      </c>
      <c r="C7916" s="10" t="str">
        <f t="shared" si="505"/>
        <v>پيشبند نسوز چرمي1403/11/15402</v>
      </c>
      <c r="D7916" s="10" t="str">
        <f>IFERROR(IF(تحویلی!$E$1="","",IF(NOSA!O7916=تحویلی!$E$1,تحویلی!$E$1&amp;COUNTIF(NOSA!$O$1:O7916,تحویلی!$E$1),"")),"")</f>
        <v/>
      </c>
      <c r="E7916" s="10" t="str">
        <f t="shared" si="506"/>
        <v>14049402</v>
      </c>
      <c r="F7916" s="10" t="str">
        <f>IFERROR(VLOOKUP(I7916,DATABASE!$N:$O,2,FALSE),"")</f>
        <v>پيشبند نسوز چرمي</v>
      </c>
      <c r="G7916" s="4" t="s">
        <v>3717</v>
      </c>
      <c r="H7916" s="4">
        <v>14049</v>
      </c>
      <c r="I7916" s="4" t="s">
        <v>1459</v>
      </c>
      <c r="J7916" s="4" t="s">
        <v>15</v>
      </c>
      <c r="K7916" s="4">
        <v>1</v>
      </c>
      <c r="L7916" s="4" t="s">
        <v>8</v>
      </c>
      <c r="M7916" s="4" t="s">
        <v>4</v>
      </c>
      <c r="N7916" s="4" t="s">
        <v>2834</v>
      </c>
      <c r="O7916" s="1">
        <v>402</v>
      </c>
      <c r="P7916" s="4">
        <v>1</v>
      </c>
      <c r="Q7916" s="10">
        <f t="shared" si="507"/>
        <v>402</v>
      </c>
    </row>
    <row r="7917" spans="2:17" ht="20.25" customHeight="1">
      <c r="B7917" s="10" t="str">
        <f t="shared" si="504"/>
        <v>شيشه مات ماسك جوشكاري0</v>
      </c>
      <c r="C7917" s="10" t="str">
        <f t="shared" si="505"/>
        <v>شيشه مات ماسك جوشكاري1403/11/150</v>
      </c>
      <c r="D7917" s="10" t="str">
        <f>IFERROR(IF(تحویلی!$E$1="","",IF(NOSA!O7917=تحویلی!$E$1,تحویلی!$E$1&amp;COUNTIF(NOSA!$O$1:O7917,تحویلی!$E$1),"")),"")</f>
        <v/>
      </c>
      <c r="E7917" s="10" t="str">
        <f t="shared" si="506"/>
        <v>140510</v>
      </c>
      <c r="F7917" s="10" t="str">
        <f>IFERROR(VLOOKUP(I7917,DATABASE!$N:$O,2,FALSE),"")</f>
        <v>شيشه مات ماسك جوشكاري</v>
      </c>
      <c r="G7917" s="4" t="s">
        <v>3717</v>
      </c>
      <c r="H7917" s="4">
        <v>14051</v>
      </c>
      <c r="I7917" s="4" t="s">
        <v>1507</v>
      </c>
      <c r="J7917" s="4" t="s">
        <v>113</v>
      </c>
      <c r="K7917" s="4">
        <v>1</v>
      </c>
      <c r="L7917" s="4" t="s">
        <v>8</v>
      </c>
      <c r="M7917" s="4" t="s">
        <v>4052</v>
      </c>
      <c r="N7917" s="4" t="s">
        <v>4135</v>
      </c>
      <c r="O7917" s="1">
        <v>0</v>
      </c>
      <c r="P7917" s="4">
        <v>0</v>
      </c>
      <c r="Q7917" s="10">
        <f t="shared" si="507"/>
        <v>0</v>
      </c>
    </row>
    <row r="7918" spans="2:17" ht="20.25" customHeight="1">
      <c r="B7918" s="10" t="str">
        <f t="shared" si="504"/>
        <v>لباس كار ديرسوز(بلوز) 10003</v>
      </c>
      <c r="C7918" s="10" t="str">
        <f t="shared" si="505"/>
        <v>لباس كار ديرسوز(بلوز) 1403/11/1510003</v>
      </c>
      <c r="D7918" s="10" t="str">
        <f>IFERROR(IF(تحویلی!$E$1="","",IF(NOSA!O7918=تحویلی!$E$1,تحویلی!$E$1&amp;COUNTIF(NOSA!$O$1:O7918,تحویلی!$E$1),"")),"")</f>
        <v/>
      </c>
      <c r="E7918" s="10" t="str">
        <f t="shared" si="506"/>
        <v>1405210003</v>
      </c>
      <c r="F7918" s="10" t="str">
        <f>IFERROR(VLOOKUP(I7918,DATABASE!$N:$O,2,FALSE),"")</f>
        <v xml:space="preserve">لباس كار ديرسوز(بلوز) </v>
      </c>
      <c r="G7918" s="4" t="s">
        <v>3717</v>
      </c>
      <c r="H7918" s="4">
        <v>14052</v>
      </c>
      <c r="I7918" s="4" t="s">
        <v>2315</v>
      </c>
      <c r="J7918" s="4" t="s">
        <v>2667</v>
      </c>
      <c r="K7918" s="4">
        <v>1</v>
      </c>
      <c r="L7918" s="4" t="s">
        <v>8</v>
      </c>
      <c r="M7918" s="4" t="s">
        <v>9</v>
      </c>
      <c r="N7918" s="4" t="s">
        <v>4031</v>
      </c>
      <c r="O7918" s="1">
        <v>10003</v>
      </c>
      <c r="P7918" s="4">
        <v>1</v>
      </c>
      <c r="Q7918" s="10">
        <f t="shared" si="507"/>
        <v>10003</v>
      </c>
    </row>
    <row r="7919" spans="2:17" ht="20.25" customHeight="1">
      <c r="B7919" s="10" t="str">
        <f t="shared" si="504"/>
        <v>گوشي اير پلاگ949</v>
      </c>
      <c r="C7919" s="10" t="str">
        <f t="shared" si="505"/>
        <v>گوشي اير پلاگ1403/11/15949</v>
      </c>
      <c r="D7919" s="10" t="str">
        <f>IFERROR(IF(تحویلی!$E$1="","",IF(NOSA!O7919=تحویلی!$E$1,تحویلی!$E$1&amp;COUNTIF(NOSA!$O$1:O7919,تحویلی!$E$1),"")),"")</f>
        <v/>
      </c>
      <c r="E7919" s="10" t="str">
        <f t="shared" si="506"/>
        <v>14058949</v>
      </c>
      <c r="F7919" s="10" t="str">
        <f>IFERROR(VLOOKUP(I7919,DATABASE!$N:$O,2,FALSE),"")</f>
        <v>گوشي اير پلاگ</v>
      </c>
      <c r="G7919" s="4" t="s">
        <v>3717</v>
      </c>
      <c r="H7919" s="4">
        <v>14058</v>
      </c>
      <c r="I7919" s="4" t="s">
        <v>1581</v>
      </c>
      <c r="J7919" s="4" t="s">
        <v>124</v>
      </c>
      <c r="K7919" s="4">
        <v>1</v>
      </c>
      <c r="L7919" s="4" t="s">
        <v>8</v>
      </c>
      <c r="M7919" s="4" t="s">
        <v>47</v>
      </c>
      <c r="N7919" s="4" t="s">
        <v>4080</v>
      </c>
      <c r="O7919" s="1">
        <v>949</v>
      </c>
      <c r="P7919" s="4">
        <v>0</v>
      </c>
      <c r="Q7919" s="10">
        <f t="shared" si="507"/>
        <v>949</v>
      </c>
    </row>
    <row r="7920" spans="2:17" ht="20.25" customHeight="1">
      <c r="B7920" s="10" t="str">
        <f t="shared" si="504"/>
        <v>دستكش ضد برش سبك10005</v>
      </c>
      <c r="C7920" s="10" t="str">
        <f t="shared" si="505"/>
        <v>دستكش ضد برش سبك1403/11/1510005</v>
      </c>
      <c r="D7920" s="10" t="str">
        <f>IFERROR(IF(تحویلی!$E$1="","",IF(NOSA!O7920=تحویلی!$E$1,تحویلی!$E$1&amp;COUNTIF(NOSA!$O$1:O7920,تحویلی!$E$1),"")),"")</f>
        <v/>
      </c>
      <c r="E7920" s="10" t="str">
        <f t="shared" si="506"/>
        <v>1406010005</v>
      </c>
      <c r="F7920" s="10" t="str">
        <f>IFERROR(VLOOKUP(I7920,DATABASE!$N:$O,2,FALSE),"")</f>
        <v>دستكش ضد برش سبك</v>
      </c>
      <c r="G7920" s="4" t="s">
        <v>3717</v>
      </c>
      <c r="H7920" s="4">
        <v>14060</v>
      </c>
      <c r="I7920" s="4" t="s">
        <v>1442</v>
      </c>
      <c r="J7920" s="4" t="s">
        <v>22</v>
      </c>
      <c r="K7920" s="4">
        <v>1</v>
      </c>
      <c r="L7920" s="4" t="s">
        <v>3</v>
      </c>
      <c r="M7920" s="4" t="s">
        <v>9</v>
      </c>
      <c r="N7920" s="4" t="s">
        <v>4031</v>
      </c>
      <c r="O7920" s="1">
        <v>10005</v>
      </c>
      <c r="P7920" s="4">
        <v>1</v>
      </c>
      <c r="Q7920" s="10">
        <f t="shared" si="507"/>
        <v>10005</v>
      </c>
    </row>
    <row r="7921" spans="2:17" ht="20.25" customHeight="1">
      <c r="B7921" s="10" t="str">
        <f t="shared" si="504"/>
        <v>دستكش ضد برش سبك751</v>
      </c>
      <c r="C7921" s="10" t="str">
        <f t="shared" si="505"/>
        <v>دستكش ضد برش سبك1403/11/15751</v>
      </c>
      <c r="D7921" s="10" t="str">
        <f>IFERROR(IF(تحویلی!$E$1="","",IF(NOSA!O7921=تحویلی!$E$1,تحویلی!$E$1&amp;COUNTIF(NOSA!$O$1:O7921,تحویلی!$E$1),"")),"")</f>
        <v/>
      </c>
      <c r="E7921" s="10" t="str">
        <f t="shared" si="506"/>
        <v>14061751</v>
      </c>
      <c r="F7921" s="10" t="str">
        <f>IFERROR(VLOOKUP(I7921,DATABASE!$N:$O,2,FALSE),"")</f>
        <v>دستكش ضد برش سبك</v>
      </c>
      <c r="G7921" s="4" t="s">
        <v>3717</v>
      </c>
      <c r="H7921" s="4">
        <v>14061</v>
      </c>
      <c r="I7921" s="4" t="s">
        <v>1442</v>
      </c>
      <c r="J7921" s="4" t="s">
        <v>22</v>
      </c>
      <c r="K7921" s="4">
        <v>1</v>
      </c>
      <c r="L7921" s="4" t="s">
        <v>3</v>
      </c>
      <c r="M7921" s="4" t="s">
        <v>9</v>
      </c>
      <c r="N7921" s="4" t="s">
        <v>2709</v>
      </c>
      <c r="O7921" s="1">
        <v>751</v>
      </c>
      <c r="P7921" s="4">
        <v>1</v>
      </c>
      <c r="Q7921" s="10">
        <f t="shared" si="507"/>
        <v>751</v>
      </c>
    </row>
    <row r="7922" spans="2:17" ht="20.25" customHeight="1">
      <c r="B7922" s="10" t="str">
        <f t="shared" si="504"/>
        <v>دستكش ضد برش سبك950</v>
      </c>
      <c r="C7922" s="10" t="str">
        <f t="shared" si="505"/>
        <v>دستكش ضد برش سبك1403/11/15950</v>
      </c>
      <c r="D7922" s="10" t="str">
        <f>IFERROR(IF(تحویلی!$E$1="","",IF(NOSA!O7922=تحویلی!$E$1,تحویلی!$E$1&amp;COUNTIF(NOSA!$O$1:O7922,تحویلی!$E$1),"")),"")</f>
        <v/>
      </c>
      <c r="E7922" s="10" t="str">
        <f t="shared" si="506"/>
        <v>14062950</v>
      </c>
      <c r="F7922" s="10" t="str">
        <f>IFERROR(VLOOKUP(I7922,DATABASE!$N:$O,2,FALSE),"")</f>
        <v>دستكش ضد برش سبك</v>
      </c>
      <c r="G7922" s="4" t="s">
        <v>3717</v>
      </c>
      <c r="H7922" s="4">
        <v>14062</v>
      </c>
      <c r="I7922" s="4" t="s">
        <v>1442</v>
      </c>
      <c r="J7922" s="4" t="s">
        <v>22</v>
      </c>
      <c r="K7922" s="4">
        <v>1</v>
      </c>
      <c r="L7922" s="4" t="s">
        <v>3</v>
      </c>
      <c r="M7922" s="4" t="s">
        <v>9</v>
      </c>
      <c r="N7922" s="4" t="s">
        <v>4136</v>
      </c>
      <c r="O7922" s="1">
        <v>950</v>
      </c>
      <c r="P7922" s="4">
        <v>1</v>
      </c>
      <c r="Q7922" s="10">
        <f t="shared" si="507"/>
        <v>950</v>
      </c>
    </row>
    <row r="7923" spans="2:17" ht="20.25" customHeight="1">
      <c r="B7923" s="10" t="str">
        <f t="shared" si="504"/>
        <v>دستكش ضد برش سبك10003</v>
      </c>
      <c r="C7923" s="10" t="str">
        <f t="shared" si="505"/>
        <v>دستكش ضد برش سبك1403/11/1510003</v>
      </c>
      <c r="D7923" s="10" t="str">
        <f>IFERROR(IF(تحویلی!$E$1="","",IF(NOSA!O7923=تحویلی!$E$1,تحویلی!$E$1&amp;COUNTIF(NOSA!$O$1:O7923,تحویلی!$E$1),"")),"")</f>
        <v/>
      </c>
      <c r="E7923" s="10" t="str">
        <f t="shared" si="506"/>
        <v>1406310003</v>
      </c>
      <c r="F7923" s="10" t="str">
        <f>IFERROR(VLOOKUP(I7923,DATABASE!$N:$O,2,FALSE),"")</f>
        <v>دستكش ضد برش سبك</v>
      </c>
      <c r="G7923" s="4" t="s">
        <v>3717</v>
      </c>
      <c r="H7923" s="4">
        <v>14063</v>
      </c>
      <c r="I7923" s="4" t="s">
        <v>1442</v>
      </c>
      <c r="J7923" s="4" t="s">
        <v>22</v>
      </c>
      <c r="K7923" s="4">
        <v>1</v>
      </c>
      <c r="L7923" s="4" t="s">
        <v>3</v>
      </c>
      <c r="M7923" s="4" t="s">
        <v>9</v>
      </c>
      <c r="N7923" s="4" t="s">
        <v>4068</v>
      </c>
      <c r="O7923" s="1">
        <v>10003</v>
      </c>
      <c r="P7923" s="4">
        <v>1</v>
      </c>
      <c r="Q7923" s="10">
        <f t="shared" si="507"/>
        <v>10003</v>
      </c>
    </row>
    <row r="7924" spans="2:17" ht="20.25" customHeight="1">
      <c r="B7924" s="10" t="str">
        <f t="shared" si="504"/>
        <v>دستكش ضد برش سبك877</v>
      </c>
      <c r="C7924" s="10" t="str">
        <f t="shared" si="505"/>
        <v>دستكش ضد برش سبك1403/11/15877</v>
      </c>
      <c r="D7924" s="10" t="str">
        <f>IFERROR(IF(تحویلی!$E$1="","",IF(NOSA!O7924=تحویلی!$E$1,تحویلی!$E$1&amp;COUNTIF(NOSA!$O$1:O7924,تحویلی!$E$1),"")),"")</f>
        <v/>
      </c>
      <c r="E7924" s="10" t="str">
        <f t="shared" si="506"/>
        <v>14064877</v>
      </c>
      <c r="F7924" s="10" t="str">
        <f>IFERROR(VLOOKUP(I7924,DATABASE!$N:$O,2,FALSE),"")</f>
        <v>دستكش ضد برش سبك</v>
      </c>
      <c r="G7924" s="4" t="s">
        <v>3717</v>
      </c>
      <c r="H7924" s="4">
        <v>14064</v>
      </c>
      <c r="I7924" s="4" t="s">
        <v>1442</v>
      </c>
      <c r="J7924" s="4" t="s">
        <v>22</v>
      </c>
      <c r="K7924" s="4">
        <v>1</v>
      </c>
      <c r="L7924" s="4" t="s">
        <v>3</v>
      </c>
      <c r="M7924" s="4" t="s">
        <v>848</v>
      </c>
      <c r="N7924" s="4" t="s">
        <v>3362</v>
      </c>
      <c r="O7924" s="1">
        <v>877</v>
      </c>
      <c r="P7924" s="4">
        <v>1</v>
      </c>
      <c r="Q7924" s="10">
        <f t="shared" si="507"/>
        <v>877</v>
      </c>
    </row>
    <row r="7925" spans="2:17" ht="20.25" customHeight="1">
      <c r="B7925" s="10" t="str">
        <f t="shared" si="504"/>
        <v>دستكش ضد برش سبك83</v>
      </c>
      <c r="C7925" s="10" t="str">
        <f t="shared" si="505"/>
        <v>دستكش ضد برش سبك1403/11/1583</v>
      </c>
      <c r="D7925" s="10" t="str">
        <f>IFERROR(IF(تحویلی!$E$1="","",IF(NOSA!O7925=تحویلی!$E$1,تحویلی!$E$1&amp;COUNTIF(NOSA!$O$1:O7925,تحویلی!$E$1),"")),"")</f>
        <v/>
      </c>
      <c r="E7925" s="10" t="str">
        <f t="shared" si="506"/>
        <v>1406483</v>
      </c>
      <c r="F7925" s="10" t="str">
        <f>IFERROR(VLOOKUP(I7925,DATABASE!$N:$O,2,FALSE),"")</f>
        <v>دستكش ضد برش سبك</v>
      </c>
      <c r="G7925" s="4" t="s">
        <v>3717</v>
      </c>
      <c r="H7925" s="4">
        <v>14064</v>
      </c>
      <c r="I7925" s="4" t="s">
        <v>1442</v>
      </c>
      <c r="J7925" s="4" t="s">
        <v>22</v>
      </c>
      <c r="K7925" s="4">
        <v>1</v>
      </c>
      <c r="L7925" s="4" t="s">
        <v>3</v>
      </c>
      <c r="M7925" s="4" t="s">
        <v>848</v>
      </c>
      <c r="N7925" s="4" t="s">
        <v>929</v>
      </c>
      <c r="O7925" s="1">
        <v>83</v>
      </c>
      <c r="P7925" s="4">
        <v>1</v>
      </c>
      <c r="Q7925" s="10">
        <f t="shared" si="507"/>
        <v>83</v>
      </c>
    </row>
    <row r="7926" spans="2:17" ht="20.25" customHeight="1">
      <c r="B7926" s="10" t="str">
        <f t="shared" si="504"/>
        <v>دستكش ضد برش سبك784</v>
      </c>
      <c r="C7926" s="10" t="str">
        <f t="shared" si="505"/>
        <v>دستكش ضد برش سبك1403/11/15784</v>
      </c>
      <c r="D7926" s="10" t="str">
        <f>IFERROR(IF(تحویلی!$E$1="","",IF(NOSA!O7926=تحویلی!$E$1,تحویلی!$E$1&amp;COUNTIF(NOSA!$O$1:O7926,تحویلی!$E$1),"")),"")</f>
        <v/>
      </c>
      <c r="E7926" s="10" t="str">
        <f t="shared" si="506"/>
        <v>14065784</v>
      </c>
      <c r="F7926" s="10" t="str">
        <f>IFERROR(VLOOKUP(I7926,DATABASE!$N:$O,2,FALSE),"")</f>
        <v>دستكش ضد برش سبك</v>
      </c>
      <c r="G7926" s="4" t="s">
        <v>3717</v>
      </c>
      <c r="H7926" s="4">
        <v>14065</v>
      </c>
      <c r="I7926" s="4" t="s">
        <v>1442</v>
      </c>
      <c r="J7926" s="4" t="s">
        <v>22</v>
      </c>
      <c r="K7926" s="4">
        <v>1</v>
      </c>
      <c r="L7926" s="4" t="s">
        <v>3</v>
      </c>
      <c r="M7926" s="4" t="s">
        <v>40</v>
      </c>
      <c r="N7926" s="4" t="s">
        <v>2812</v>
      </c>
      <c r="O7926" s="1">
        <v>784</v>
      </c>
      <c r="P7926" s="4">
        <v>1</v>
      </c>
      <c r="Q7926" s="10">
        <f t="shared" si="507"/>
        <v>784</v>
      </c>
    </row>
    <row r="7927" spans="2:17" ht="20.25" customHeight="1">
      <c r="B7927" s="10" t="str">
        <f t="shared" si="504"/>
        <v>دستكش ضد برش سبك894</v>
      </c>
      <c r="C7927" s="10" t="str">
        <f t="shared" si="505"/>
        <v>دستكش ضد برش سبك1403/11/15894</v>
      </c>
      <c r="D7927" s="10" t="str">
        <f>IFERROR(IF(تحویلی!$E$1="","",IF(NOSA!O7927=تحویلی!$E$1,تحویلی!$E$1&amp;COUNTIF(NOSA!$O$1:O7927,تحویلی!$E$1),"")),"")</f>
        <v/>
      </c>
      <c r="E7927" s="10" t="str">
        <f t="shared" si="506"/>
        <v>14065894</v>
      </c>
      <c r="F7927" s="10" t="str">
        <f>IFERROR(VLOOKUP(I7927,DATABASE!$N:$O,2,FALSE),"")</f>
        <v>دستكش ضد برش سبك</v>
      </c>
      <c r="G7927" s="4" t="s">
        <v>3717</v>
      </c>
      <c r="H7927" s="4">
        <v>14065</v>
      </c>
      <c r="I7927" s="4" t="s">
        <v>1442</v>
      </c>
      <c r="J7927" s="4" t="s">
        <v>22</v>
      </c>
      <c r="K7927" s="4">
        <v>1</v>
      </c>
      <c r="L7927" s="4" t="s">
        <v>3</v>
      </c>
      <c r="M7927" s="4" t="s">
        <v>40</v>
      </c>
      <c r="N7927" s="4" t="s">
        <v>3466</v>
      </c>
      <c r="O7927" s="1">
        <v>894</v>
      </c>
      <c r="P7927" s="4">
        <v>1</v>
      </c>
      <c r="Q7927" s="10">
        <f t="shared" si="507"/>
        <v>894</v>
      </c>
    </row>
    <row r="7928" spans="2:17" ht="20.25" customHeight="1">
      <c r="B7928" s="10" t="str">
        <f t="shared" si="504"/>
        <v>دستكش ضد برش سبك893</v>
      </c>
      <c r="C7928" s="10" t="str">
        <f t="shared" si="505"/>
        <v>دستكش ضد برش سبك1403/11/15893</v>
      </c>
      <c r="D7928" s="10" t="str">
        <f>IFERROR(IF(تحویلی!$E$1="","",IF(NOSA!O7928=تحویلی!$E$1,تحویلی!$E$1&amp;COUNTIF(NOSA!$O$1:O7928,تحویلی!$E$1),"")),"")</f>
        <v/>
      </c>
      <c r="E7928" s="10" t="str">
        <f t="shared" si="506"/>
        <v>14066893</v>
      </c>
      <c r="F7928" s="10" t="str">
        <f>IFERROR(VLOOKUP(I7928,DATABASE!$N:$O,2,FALSE),"")</f>
        <v>دستكش ضد برش سبك</v>
      </c>
      <c r="G7928" s="4" t="s">
        <v>3717</v>
      </c>
      <c r="H7928" s="4">
        <v>14066</v>
      </c>
      <c r="I7928" s="4" t="s">
        <v>1442</v>
      </c>
      <c r="J7928" s="4" t="s">
        <v>22</v>
      </c>
      <c r="K7928" s="4">
        <v>1</v>
      </c>
      <c r="L7928" s="4" t="s">
        <v>3</v>
      </c>
      <c r="M7928" s="4" t="s">
        <v>47</v>
      </c>
      <c r="N7928" s="4" t="s">
        <v>3526</v>
      </c>
      <c r="O7928" s="1">
        <v>893</v>
      </c>
      <c r="P7928" s="4">
        <v>1</v>
      </c>
      <c r="Q7928" s="10">
        <f t="shared" si="507"/>
        <v>893</v>
      </c>
    </row>
    <row r="7929" spans="2:17" ht="20.25" customHeight="1">
      <c r="B7929" s="10" t="str">
        <f t="shared" si="504"/>
        <v>دستكش ضد برش سبك847</v>
      </c>
      <c r="C7929" s="10" t="str">
        <f t="shared" si="505"/>
        <v>دستكش ضد برش سبك1403/11/15847</v>
      </c>
      <c r="D7929" s="10" t="str">
        <f>IFERROR(IF(تحویلی!$E$1="","",IF(NOSA!O7929=تحویلی!$E$1,تحویلی!$E$1&amp;COUNTIF(NOSA!$O$1:O7929,تحویلی!$E$1),"")),"")</f>
        <v/>
      </c>
      <c r="E7929" s="10" t="str">
        <f t="shared" si="506"/>
        <v>14067847</v>
      </c>
      <c r="F7929" s="10" t="str">
        <f>IFERROR(VLOOKUP(I7929,DATABASE!$N:$O,2,FALSE),"")</f>
        <v>دستكش ضد برش سبك</v>
      </c>
      <c r="G7929" s="4" t="s">
        <v>3717</v>
      </c>
      <c r="H7929" s="4">
        <v>14067</v>
      </c>
      <c r="I7929" s="4" t="s">
        <v>1442</v>
      </c>
      <c r="J7929" s="4" t="s">
        <v>22</v>
      </c>
      <c r="K7929" s="4">
        <v>1</v>
      </c>
      <c r="L7929" s="4" t="s">
        <v>3</v>
      </c>
      <c r="M7929" s="4" t="s">
        <v>4</v>
      </c>
      <c r="N7929" s="4" t="s">
        <v>2746</v>
      </c>
      <c r="O7929" s="1">
        <v>847</v>
      </c>
      <c r="P7929" s="4">
        <v>1</v>
      </c>
      <c r="Q7929" s="10">
        <f t="shared" si="507"/>
        <v>847</v>
      </c>
    </row>
    <row r="7930" spans="2:17" ht="20.25" customHeight="1">
      <c r="B7930" s="10" t="str">
        <f t="shared" si="504"/>
        <v>دستكش ضد برش سبك947</v>
      </c>
      <c r="C7930" s="10" t="str">
        <f t="shared" si="505"/>
        <v>دستكش ضد برش سبك1403/11/15947</v>
      </c>
      <c r="D7930" s="10" t="str">
        <f>IFERROR(IF(تحویلی!$E$1="","",IF(NOSA!O7930=تحویلی!$E$1,تحویلی!$E$1&amp;COUNTIF(NOSA!$O$1:O7930,تحویلی!$E$1),"")),"")</f>
        <v/>
      </c>
      <c r="E7930" s="10" t="str">
        <f t="shared" si="506"/>
        <v>14068947</v>
      </c>
      <c r="F7930" s="10" t="str">
        <f>IFERROR(VLOOKUP(I7930,DATABASE!$N:$O,2,FALSE),"")</f>
        <v>دستكش ضد برش سبك</v>
      </c>
      <c r="G7930" s="4" t="s">
        <v>3717</v>
      </c>
      <c r="H7930" s="4">
        <v>14068</v>
      </c>
      <c r="I7930" s="4" t="s">
        <v>1442</v>
      </c>
      <c r="J7930" s="4" t="s">
        <v>22</v>
      </c>
      <c r="K7930" s="4">
        <v>1</v>
      </c>
      <c r="L7930" s="4" t="s">
        <v>3</v>
      </c>
      <c r="M7930" s="4" t="s">
        <v>47</v>
      </c>
      <c r="N7930" s="4" t="s">
        <v>4082</v>
      </c>
      <c r="O7930" s="1">
        <v>947</v>
      </c>
      <c r="P7930" s="4">
        <v>1</v>
      </c>
      <c r="Q7930" s="10">
        <f t="shared" si="507"/>
        <v>947</v>
      </c>
    </row>
    <row r="7931" spans="2:17" ht="20.25" customHeight="1">
      <c r="B7931" s="10" t="str">
        <f t="shared" si="504"/>
        <v>دستكش ضد برش سبك114</v>
      </c>
      <c r="C7931" s="10" t="str">
        <f t="shared" si="505"/>
        <v>دستكش ضد برش سبك1403/11/15114</v>
      </c>
      <c r="D7931" s="10" t="str">
        <f>IFERROR(IF(تحویلی!$E$1="","",IF(NOSA!O7931=تحویلی!$E$1,تحویلی!$E$1&amp;COUNTIF(NOSA!$O$1:O7931,تحویلی!$E$1),"")),"")</f>
        <v/>
      </c>
      <c r="E7931" s="10" t="str">
        <f t="shared" si="506"/>
        <v>14069114</v>
      </c>
      <c r="F7931" s="10" t="str">
        <f>IFERROR(VLOOKUP(I7931,DATABASE!$N:$O,2,FALSE),"")</f>
        <v>دستكش ضد برش سبك</v>
      </c>
      <c r="G7931" s="4" t="s">
        <v>3717</v>
      </c>
      <c r="H7931" s="4">
        <v>14069</v>
      </c>
      <c r="I7931" s="4" t="s">
        <v>1442</v>
      </c>
      <c r="J7931" s="4" t="s">
        <v>22</v>
      </c>
      <c r="K7931" s="4">
        <v>1</v>
      </c>
      <c r="L7931" s="4" t="s">
        <v>3</v>
      </c>
      <c r="M7931" s="4" t="s">
        <v>25</v>
      </c>
      <c r="N7931" s="4" t="s">
        <v>4047</v>
      </c>
      <c r="O7931" s="1">
        <v>114</v>
      </c>
      <c r="P7931" s="4">
        <v>1</v>
      </c>
      <c r="Q7931" s="10">
        <f t="shared" si="507"/>
        <v>114</v>
      </c>
    </row>
    <row r="7932" spans="2:17" ht="20.25" customHeight="1">
      <c r="B7932" s="10" t="str">
        <f t="shared" si="504"/>
        <v>دستكش ضد برش سبك835</v>
      </c>
      <c r="C7932" s="10" t="str">
        <f t="shared" si="505"/>
        <v>دستكش ضد برش سبك1403/11/15835</v>
      </c>
      <c r="D7932" s="10" t="str">
        <f>IFERROR(IF(تحویلی!$E$1="","",IF(NOSA!O7932=تحویلی!$E$1,تحویلی!$E$1&amp;COUNTIF(NOSA!$O$1:O7932,تحویلی!$E$1),"")),"")</f>
        <v/>
      </c>
      <c r="E7932" s="10" t="str">
        <f t="shared" si="506"/>
        <v>14070835</v>
      </c>
      <c r="F7932" s="10" t="str">
        <f>IFERROR(VLOOKUP(I7932,DATABASE!$N:$O,2,FALSE),"")</f>
        <v>دستكش ضد برش سبك</v>
      </c>
      <c r="G7932" s="4" t="s">
        <v>3717</v>
      </c>
      <c r="H7932" s="4">
        <v>14070</v>
      </c>
      <c r="I7932" s="4" t="s">
        <v>1442</v>
      </c>
      <c r="J7932" s="4" t="s">
        <v>22</v>
      </c>
      <c r="K7932" s="4">
        <v>1</v>
      </c>
      <c r="L7932" s="4" t="s">
        <v>3</v>
      </c>
      <c r="M7932" s="4" t="s">
        <v>47</v>
      </c>
      <c r="N7932" s="4" t="s">
        <v>2821</v>
      </c>
      <c r="O7932" s="1">
        <v>835</v>
      </c>
      <c r="P7932" s="4">
        <v>1</v>
      </c>
      <c r="Q7932" s="10">
        <f t="shared" si="507"/>
        <v>835</v>
      </c>
    </row>
    <row r="7933" spans="2:17" ht="20.25" customHeight="1">
      <c r="B7933" s="10" t="str">
        <f t="shared" si="504"/>
        <v>دستكش ضد برش سبك885</v>
      </c>
      <c r="C7933" s="10" t="str">
        <f t="shared" si="505"/>
        <v>دستكش ضد برش سبك1403/11/15885</v>
      </c>
      <c r="D7933" s="10" t="str">
        <f>IFERROR(IF(تحویلی!$E$1="","",IF(NOSA!O7933=تحویلی!$E$1,تحویلی!$E$1&amp;COUNTIF(NOSA!$O$1:O7933,تحویلی!$E$1),"")),"")</f>
        <v/>
      </c>
      <c r="E7933" s="10" t="str">
        <f t="shared" si="506"/>
        <v>14071885</v>
      </c>
      <c r="F7933" s="10" t="str">
        <f>IFERROR(VLOOKUP(I7933,DATABASE!$N:$O,2,FALSE),"")</f>
        <v>دستكش ضد برش سبك</v>
      </c>
      <c r="G7933" s="4" t="s">
        <v>3717</v>
      </c>
      <c r="H7933" s="4">
        <v>14071</v>
      </c>
      <c r="I7933" s="4" t="s">
        <v>1442</v>
      </c>
      <c r="J7933" s="4" t="s">
        <v>22</v>
      </c>
      <c r="K7933" s="4">
        <v>1</v>
      </c>
      <c r="L7933" s="4" t="s">
        <v>3</v>
      </c>
      <c r="M7933" s="4" t="s">
        <v>9</v>
      </c>
      <c r="N7933" s="4" t="s">
        <v>3381</v>
      </c>
      <c r="O7933" s="1">
        <v>885</v>
      </c>
      <c r="P7933" s="4">
        <v>1</v>
      </c>
      <c r="Q7933" s="10">
        <f t="shared" si="507"/>
        <v>885</v>
      </c>
    </row>
    <row r="7934" spans="2:17" ht="20.25" customHeight="1">
      <c r="B7934" s="10" t="str">
        <f t="shared" si="504"/>
        <v>دستكش ضد برش سبك427</v>
      </c>
      <c r="C7934" s="10" t="str">
        <f t="shared" si="505"/>
        <v>دستكش ضد برش سبك1403/11/15427</v>
      </c>
      <c r="D7934" s="10" t="str">
        <f>IFERROR(IF(تحویلی!$E$1="","",IF(NOSA!O7934=تحویلی!$E$1,تحویلی!$E$1&amp;COUNTIF(NOSA!$O$1:O7934,تحویلی!$E$1),"")),"")</f>
        <v/>
      </c>
      <c r="E7934" s="10" t="str">
        <f t="shared" si="506"/>
        <v>14072427</v>
      </c>
      <c r="F7934" s="10" t="str">
        <f>IFERROR(VLOOKUP(I7934,DATABASE!$N:$O,2,FALSE),"")</f>
        <v>دستكش ضد برش سبك</v>
      </c>
      <c r="G7934" s="4" t="s">
        <v>3717</v>
      </c>
      <c r="H7934" s="4">
        <v>14072</v>
      </c>
      <c r="I7934" s="4" t="s">
        <v>1442</v>
      </c>
      <c r="J7934" s="4" t="s">
        <v>22</v>
      </c>
      <c r="K7934" s="4">
        <v>1</v>
      </c>
      <c r="L7934" s="4" t="s">
        <v>3</v>
      </c>
      <c r="M7934" s="4" t="s">
        <v>9</v>
      </c>
      <c r="N7934" s="4" t="s">
        <v>3203</v>
      </c>
      <c r="O7934" s="1">
        <v>427</v>
      </c>
      <c r="P7934" s="4">
        <v>1</v>
      </c>
      <c r="Q7934" s="10">
        <f t="shared" si="507"/>
        <v>427</v>
      </c>
    </row>
    <row r="7935" spans="2:17" ht="20.25" customHeight="1">
      <c r="B7935" s="10" t="str">
        <f t="shared" si="504"/>
        <v>دستكش ضد برش سبك769</v>
      </c>
      <c r="C7935" s="10" t="str">
        <f t="shared" si="505"/>
        <v>دستكش ضد برش سبك1403/11/15769</v>
      </c>
      <c r="D7935" s="10" t="str">
        <f>IFERROR(IF(تحویلی!$E$1="","",IF(NOSA!O7935=تحویلی!$E$1,تحویلی!$E$1&amp;COUNTIF(NOSA!$O$1:O7935,تحویلی!$E$1),"")),"")</f>
        <v/>
      </c>
      <c r="E7935" s="10" t="str">
        <f t="shared" si="506"/>
        <v>14073769</v>
      </c>
      <c r="F7935" s="10" t="str">
        <f>IFERROR(VLOOKUP(I7935,DATABASE!$N:$O,2,FALSE),"")</f>
        <v>دستكش ضد برش سبك</v>
      </c>
      <c r="G7935" s="4" t="s">
        <v>3717</v>
      </c>
      <c r="H7935" s="4">
        <v>14073</v>
      </c>
      <c r="I7935" s="4" t="s">
        <v>1442</v>
      </c>
      <c r="J7935" s="4" t="s">
        <v>22</v>
      </c>
      <c r="K7935" s="4">
        <v>1</v>
      </c>
      <c r="L7935" s="4" t="s">
        <v>3</v>
      </c>
      <c r="M7935" s="4" t="s">
        <v>43</v>
      </c>
      <c r="N7935" s="4" t="s">
        <v>2888</v>
      </c>
      <c r="O7935" s="1">
        <v>769</v>
      </c>
      <c r="P7935" s="4">
        <v>1</v>
      </c>
      <c r="Q7935" s="10">
        <f t="shared" si="507"/>
        <v>769</v>
      </c>
    </row>
    <row r="7936" spans="2:17" ht="20.25" customHeight="1">
      <c r="B7936" s="10" t="str">
        <f t="shared" si="504"/>
        <v>دستكش ضد برش سبك837</v>
      </c>
      <c r="C7936" s="10" t="str">
        <f t="shared" si="505"/>
        <v>دستكش ضد برش سبك1403/11/15837</v>
      </c>
      <c r="D7936" s="10" t="str">
        <f>IFERROR(IF(تحویلی!$E$1="","",IF(NOSA!O7936=تحویلی!$E$1,تحویلی!$E$1&amp;COUNTIF(NOSA!$O$1:O7936,تحویلی!$E$1),"")),"")</f>
        <v/>
      </c>
      <c r="E7936" s="10" t="str">
        <f t="shared" si="506"/>
        <v>14074837</v>
      </c>
      <c r="F7936" s="10" t="str">
        <f>IFERROR(VLOOKUP(I7936,DATABASE!$N:$O,2,FALSE),"")</f>
        <v>دستكش ضد برش سبك</v>
      </c>
      <c r="G7936" s="4" t="s">
        <v>3717</v>
      </c>
      <c r="H7936" s="4">
        <v>14074</v>
      </c>
      <c r="I7936" s="4" t="s">
        <v>1442</v>
      </c>
      <c r="J7936" s="4" t="s">
        <v>22</v>
      </c>
      <c r="K7936" s="4">
        <v>1</v>
      </c>
      <c r="L7936" s="4" t="s">
        <v>3</v>
      </c>
      <c r="M7936" s="4" t="s">
        <v>40</v>
      </c>
      <c r="N7936" s="4" t="s">
        <v>3245</v>
      </c>
      <c r="O7936" s="1">
        <v>837</v>
      </c>
      <c r="P7936" s="4">
        <v>1</v>
      </c>
      <c r="Q7936" s="10">
        <f t="shared" si="507"/>
        <v>837</v>
      </c>
    </row>
    <row r="7937" spans="2:17" ht="20.25" customHeight="1">
      <c r="B7937" s="10" t="str">
        <f t="shared" si="504"/>
        <v>دستكش ضد برش سبك869</v>
      </c>
      <c r="C7937" s="10" t="str">
        <f t="shared" si="505"/>
        <v>دستكش ضد برش سبك1403/11/15869</v>
      </c>
      <c r="D7937" s="10" t="str">
        <f>IFERROR(IF(تحویلی!$E$1="","",IF(NOSA!O7937=تحویلی!$E$1,تحویلی!$E$1&amp;COUNTIF(NOSA!$O$1:O7937,تحویلی!$E$1),"")),"")</f>
        <v/>
      </c>
      <c r="E7937" s="10" t="str">
        <f t="shared" si="506"/>
        <v>14074869</v>
      </c>
      <c r="F7937" s="10" t="str">
        <f>IFERROR(VLOOKUP(I7937,DATABASE!$N:$O,2,FALSE),"")</f>
        <v>دستكش ضد برش سبك</v>
      </c>
      <c r="G7937" s="4" t="s">
        <v>3717</v>
      </c>
      <c r="H7937" s="4">
        <v>14074</v>
      </c>
      <c r="I7937" s="4" t="s">
        <v>1442</v>
      </c>
      <c r="J7937" s="4" t="s">
        <v>22</v>
      </c>
      <c r="K7937" s="4">
        <v>1</v>
      </c>
      <c r="L7937" s="4" t="s">
        <v>3</v>
      </c>
      <c r="M7937" s="4" t="s">
        <v>19</v>
      </c>
      <c r="N7937" s="4" t="s">
        <v>3289</v>
      </c>
      <c r="O7937" s="1">
        <v>869</v>
      </c>
      <c r="P7937" s="4">
        <v>1</v>
      </c>
      <c r="Q7937" s="10">
        <f t="shared" si="507"/>
        <v>869</v>
      </c>
    </row>
    <row r="7938" spans="2:17" ht="20.25" customHeight="1">
      <c r="B7938" s="10" t="str">
        <f t="shared" si="504"/>
        <v>دستكش ضد برش سبك10007</v>
      </c>
      <c r="C7938" s="10" t="str">
        <f t="shared" si="505"/>
        <v>دستكش ضد برش سبك1403/11/1510007</v>
      </c>
      <c r="D7938" s="10" t="str">
        <f>IFERROR(IF(تحویلی!$E$1="","",IF(NOSA!O7938=تحویلی!$E$1,تحویلی!$E$1&amp;COUNTIF(NOSA!$O$1:O7938,تحویلی!$E$1),"")),"")</f>
        <v/>
      </c>
      <c r="E7938" s="10" t="str">
        <f t="shared" si="506"/>
        <v>1407410007</v>
      </c>
      <c r="F7938" s="10" t="str">
        <f>IFERROR(VLOOKUP(I7938,DATABASE!$N:$O,2,FALSE),"")</f>
        <v>دستكش ضد برش سبك</v>
      </c>
      <c r="G7938" s="4" t="s">
        <v>3717</v>
      </c>
      <c r="H7938" s="4">
        <v>14074</v>
      </c>
      <c r="I7938" s="4" t="s">
        <v>1442</v>
      </c>
      <c r="J7938" s="4" t="s">
        <v>22</v>
      </c>
      <c r="K7938" s="4">
        <v>1</v>
      </c>
      <c r="L7938" s="4" t="s">
        <v>3</v>
      </c>
      <c r="M7938" s="4" t="s">
        <v>9</v>
      </c>
      <c r="N7938" s="4" t="s">
        <v>4137</v>
      </c>
      <c r="O7938" s="1">
        <v>10007</v>
      </c>
      <c r="P7938" s="4">
        <v>1</v>
      </c>
      <c r="Q7938" s="10">
        <f t="shared" si="507"/>
        <v>10007</v>
      </c>
    </row>
    <row r="7939" spans="2:17" ht="20.25" customHeight="1">
      <c r="B7939" s="10" t="str">
        <f t="shared" si="504"/>
        <v>دستكش ضد برش سبك70</v>
      </c>
      <c r="C7939" s="10" t="str">
        <f t="shared" si="505"/>
        <v>دستكش ضد برش سبك1403/11/1570</v>
      </c>
      <c r="D7939" s="10" t="str">
        <f>IFERROR(IF(تحویلی!$E$1="","",IF(NOSA!O7939=تحویلی!$E$1,تحویلی!$E$1&amp;COUNTIF(NOSA!$O$1:O7939,تحویلی!$E$1),"")),"")</f>
        <v/>
      </c>
      <c r="E7939" s="10" t="str">
        <f t="shared" si="506"/>
        <v>1407470</v>
      </c>
      <c r="F7939" s="10" t="str">
        <f>IFERROR(VLOOKUP(I7939,DATABASE!$N:$O,2,FALSE),"")</f>
        <v>دستكش ضد برش سبك</v>
      </c>
      <c r="G7939" s="4" t="s">
        <v>3717</v>
      </c>
      <c r="H7939" s="4">
        <v>14074</v>
      </c>
      <c r="I7939" s="4" t="s">
        <v>1442</v>
      </c>
      <c r="J7939" s="4" t="s">
        <v>22</v>
      </c>
      <c r="K7939" s="4">
        <v>1</v>
      </c>
      <c r="L7939" s="4" t="s">
        <v>3</v>
      </c>
      <c r="M7939" s="4" t="s">
        <v>9</v>
      </c>
      <c r="N7939" s="4" t="s">
        <v>2763</v>
      </c>
      <c r="O7939" s="1">
        <v>70</v>
      </c>
      <c r="P7939" s="4">
        <v>1</v>
      </c>
      <c r="Q7939" s="10">
        <f t="shared" si="507"/>
        <v>70</v>
      </c>
    </row>
    <row r="7940" spans="2:17" ht="20.25" customHeight="1">
      <c r="B7940" s="10" t="str">
        <f t="shared" si="504"/>
        <v>دستكش ضد برش سبك717</v>
      </c>
      <c r="C7940" s="10" t="str">
        <f t="shared" si="505"/>
        <v>دستكش ضد برش سبك1403/11/15717</v>
      </c>
      <c r="D7940" s="10" t="str">
        <f>IFERROR(IF(تحویلی!$E$1="","",IF(NOSA!O7940=تحویلی!$E$1,تحویلی!$E$1&amp;COUNTIF(NOSA!$O$1:O7940,تحویلی!$E$1),"")),"")</f>
        <v/>
      </c>
      <c r="E7940" s="10" t="str">
        <f t="shared" si="506"/>
        <v>14075717</v>
      </c>
      <c r="F7940" s="10" t="str">
        <f>IFERROR(VLOOKUP(I7940,DATABASE!$N:$O,2,FALSE),"")</f>
        <v>دستكش ضد برش سبك</v>
      </c>
      <c r="G7940" s="4" t="s">
        <v>3717</v>
      </c>
      <c r="H7940" s="4">
        <v>14075</v>
      </c>
      <c r="I7940" s="4" t="s">
        <v>1442</v>
      </c>
      <c r="J7940" s="4" t="s">
        <v>22</v>
      </c>
      <c r="K7940" s="4">
        <v>1</v>
      </c>
      <c r="L7940" s="4" t="s">
        <v>3</v>
      </c>
      <c r="M7940" s="4" t="s">
        <v>47</v>
      </c>
      <c r="N7940" s="4" t="s">
        <v>1213</v>
      </c>
      <c r="O7940" s="1">
        <v>717</v>
      </c>
      <c r="P7940" s="4">
        <v>1</v>
      </c>
      <c r="Q7940" s="10">
        <f t="shared" si="507"/>
        <v>717</v>
      </c>
    </row>
    <row r="7941" spans="2:17" ht="20.25" customHeight="1">
      <c r="B7941" s="10" t="str">
        <f t="shared" si="504"/>
        <v>دستكش ضد برش سبك739</v>
      </c>
      <c r="C7941" s="10" t="str">
        <f t="shared" si="505"/>
        <v>دستكش ضد برش سبك1403/11/15739</v>
      </c>
      <c r="D7941" s="10" t="str">
        <f>IFERROR(IF(تحویلی!$E$1="","",IF(NOSA!O7941=تحویلی!$E$1,تحویلی!$E$1&amp;COUNTIF(NOSA!$O$1:O7941,تحویلی!$E$1),"")),"")</f>
        <v/>
      </c>
      <c r="E7941" s="10" t="str">
        <f t="shared" si="506"/>
        <v>14076739</v>
      </c>
      <c r="F7941" s="10" t="str">
        <f>IFERROR(VLOOKUP(I7941,DATABASE!$N:$O,2,FALSE),"")</f>
        <v>دستكش ضد برش سبك</v>
      </c>
      <c r="G7941" s="4" t="s">
        <v>3717</v>
      </c>
      <c r="H7941" s="4">
        <v>14076</v>
      </c>
      <c r="I7941" s="4" t="s">
        <v>1442</v>
      </c>
      <c r="J7941" s="4" t="s">
        <v>22</v>
      </c>
      <c r="K7941" s="4">
        <v>1</v>
      </c>
      <c r="L7941" s="4" t="s">
        <v>3</v>
      </c>
      <c r="M7941" s="4" t="s">
        <v>47</v>
      </c>
      <c r="N7941" s="4" t="s">
        <v>2890</v>
      </c>
      <c r="O7941" s="1">
        <v>739</v>
      </c>
      <c r="P7941" s="4">
        <v>1</v>
      </c>
      <c r="Q7941" s="10">
        <f t="shared" si="507"/>
        <v>739</v>
      </c>
    </row>
    <row r="7942" spans="2:17" ht="20.25" customHeight="1">
      <c r="B7942" s="10" t="str">
        <f t="shared" si="504"/>
        <v>دستكش ضد برش سبك841</v>
      </c>
      <c r="C7942" s="10" t="str">
        <f t="shared" si="505"/>
        <v>دستكش ضد برش سبك1403/11/15841</v>
      </c>
      <c r="D7942" s="10" t="str">
        <f>IFERROR(IF(تحویلی!$E$1="","",IF(NOSA!O7942=تحویلی!$E$1,تحویلی!$E$1&amp;COUNTIF(NOSA!$O$1:O7942,تحویلی!$E$1),"")),"")</f>
        <v/>
      </c>
      <c r="E7942" s="10" t="str">
        <f t="shared" si="506"/>
        <v>14076841</v>
      </c>
      <c r="F7942" s="10" t="str">
        <f>IFERROR(VLOOKUP(I7942,DATABASE!$N:$O,2,FALSE),"")</f>
        <v>دستكش ضد برش سبك</v>
      </c>
      <c r="G7942" s="4" t="s">
        <v>3717</v>
      </c>
      <c r="H7942" s="4">
        <v>14076</v>
      </c>
      <c r="I7942" s="4" t="s">
        <v>1442</v>
      </c>
      <c r="J7942" s="4" t="s">
        <v>22</v>
      </c>
      <c r="K7942" s="4">
        <v>1</v>
      </c>
      <c r="L7942" s="4" t="s">
        <v>3</v>
      </c>
      <c r="M7942" s="4" t="s">
        <v>47</v>
      </c>
      <c r="N7942" s="4" t="s">
        <v>3314</v>
      </c>
      <c r="O7942" s="1">
        <v>841</v>
      </c>
      <c r="P7942" s="4">
        <v>1</v>
      </c>
      <c r="Q7942" s="10">
        <f t="shared" si="507"/>
        <v>841</v>
      </c>
    </row>
    <row r="7943" spans="2:17" ht="20.25" customHeight="1">
      <c r="B7943" s="10" t="str">
        <f t="shared" si="504"/>
        <v>لباس كار ديرسوز(بلوز و شلوار)751</v>
      </c>
      <c r="C7943" s="10" t="str">
        <f t="shared" si="505"/>
        <v>لباس كار ديرسوز(بلوز و شلوار)1403/11/15751</v>
      </c>
      <c r="D7943" s="10" t="str">
        <f>IFERROR(IF(تحویلی!$E$1="","",IF(NOSA!O7943=تحویلی!$E$1,تحویلی!$E$1&amp;COUNTIF(NOSA!$O$1:O7943,تحویلی!$E$1),"")),"")</f>
        <v/>
      </c>
      <c r="E7943" s="10" t="str">
        <f t="shared" si="506"/>
        <v>14077751</v>
      </c>
      <c r="F7943" s="10" t="str">
        <f>IFERROR(VLOOKUP(I7943,DATABASE!$N:$O,2,FALSE),"")</f>
        <v>لباس كار ديرسوز(بلوز و شلوار)</v>
      </c>
      <c r="G7943" s="4" t="s">
        <v>3717</v>
      </c>
      <c r="H7943" s="4">
        <v>14077</v>
      </c>
      <c r="I7943" s="4" t="s">
        <v>1634</v>
      </c>
      <c r="J7943" s="4" t="s">
        <v>1635</v>
      </c>
      <c r="K7943" s="4">
        <v>1</v>
      </c>
      <c r="L7943" s="4" t="s">
        <v>28</v>
      </c>
      <c r="M7943" s="4" t="s">
        <v>9</v>
      </c>
      <c r="N7943" s="4" t="s">
        <v>2709</v>
      </c>
      <c r="O7943" s="1">
        <v>751</v>
      </c>
      <c r="P7943" s="4">
        <v>1</v>
      </c>
      <c r="Q7943" s="10">
        <f t="shared" si="507"/>
        <v>751</v>
      </c>
    </row>
    <row r="7944" spans="2:17" ht="20.25" customHeight="1">
      <c r="B7944" s="10" t="str">
        <f t="shared" si="504"/>
        <v>لباس كار ديرسوز(بلوز و شلوار)221</v>
      </c>
      <c r="C7944" s="10" t="str">
        <f t="shared" si="505"/>
        <v>لباس كار ديرسوز(بلوز و شلوار)1403/11/15221</v>
      </c>
      <c r="D7944" s="10" t="str">
        <f>IFERROR(IF(تحویلی!$E$1="","",IF(NOSA!O7944=تحویلی!$E$1,تحویلی!$E$1&amp;COUNTIF(NOSA!$O$1:O7944,تحویلی!$E$1),"")),"")</f>
        <v/>
      </c>
      <c r="E7944" s="10" t="str">
        <f t="shared" si="506"/>
        <v>14077221</v>
      </c>
      <c r="F7944" s="10" t="str">
        <f>IFERROR(VLOOKUP(I7944,DATABASE!$N:$O,2,FALSE),"")</f>
        <v>لباس كار ديرسوز(بلوز و شلوار)</v>
      </c>
      <c r="G7944" s="4" t="s">
        <v>3717</v>
      </c>
      <c r="H7944" s="4">
        <v>14077</v>
      </c>
      <c r="I7944" s="4" t="s">
        <v>1619</v>
      </c>
      <c r="J7944" s="4" t="s">
        <v>1620</v>
      </c>
      <c r="K7944" s="4">
        <v>1</v>
      </c>
      <c r="L7944" s="4" t="s">
        <v>28</v>
      </c>
      <c r="M7944" s="4" t="s">
        <v>9</v>
      </c>
      <c r="N7944" s="4" t="s">
        <v>2703</v>
      </c>
      <c r="O7944" s="1">
        <v>221</v>
      </c>
      <c r="P7944" s="4">
        <v>1</v>
      </c>
      <c r="Q7944" s="10">
        <f t="shared" si="507"/>
        <v>221</v>
      </c>
    </row>
    <row r="7945" spans="2:17" ht="20.25" customHeight="1">
      <c r="B7945" s="10" t="str">
        <f t="shared" si="504"/>
        <v>دستكش ضد برش سبك706</v>
      </c>
      <c r="C7945" s="10" t="str">
        <f t="shared" si="505"/>
        <v>دستكش ضد برش سبك1403/11/15706</v>
      </c>
      <c r="D7945" s="10" t="str">
        <f>IFERROR(IF(تحویلی!$E$1="","",IF(NOSA!O7945=تحویلی!$E$1,تحویلی!$E$1&amp;COUNTIF(NOSA!$O$1:O7945,تحویلی!$E$1),"")),"")</f>
        <v/>
      </c>
      <c r="E7945" s="10" t="str">
        <f t="shared" si="506"/>
        <v>14079706</v>
      </c>
      <c r="F7945" s="10" t="str">
        <f>IFERROR(VLOOKUP(I7945,DATABASE!$N:$O,2,FALSE),"")</f>
        <v>دستكش ضد برش سبك</v>
      </c>
      <c r="G7945" s="4" t="s">
        <v>3717</v>
      </c>
      <c r="H7945" s="4">
        <v>14079</v>
      </c>
      <c r="I7945" s="4" t="s">
        <v>1442</v>
      </c>
      <c r="J7945" s="4" t="s">
        <v>22</v>
      </c>
      <c r="K7945" s="4">
        <v>1</v>
      </c>
      <c r="L7945" s="4" t="s">
        <v>3</v>
      </c>
      <c r="M7945" s="4" t="s">
        <v>4</v>
      </c>
      <c r="N7945" s="4" t="s">
        <v>1765</v>
      </c>
      <c r="O7945" s="1">
        <v>706</v>
      </c>
      <c r="P7945" s="4">
        <v>1</v>
      </c>
      <c r="Q7945" s="10">
        <f t="shared" si="507"/>
        <v>706</v>
      </c>
    </row>
    <row r="7946" spans="2:17" ht="20.25" customHeight="1">
      <c r="B7946" s="10" t="str">
        <f t="shared" si="504"/>
        <v>لباس كار(بلوز و شلوار)545</v>
      </c>
      <c r="C7946" s="10" t="str">
        <f t="shared" si="505"/>
        <v>لباس كار(بلوز و شلوار)1403/11/15545</v>
      </c>
      <c r="D7946" s="10" t="str">
        <f>IFERROR(IF(تحویلی!$E$1="","",IF(NOSA!O7946=تحویلی!$E$1,تحویلی!$E$1&amp;COUNTIF(NOSA!$O$1:O7946,تحویلی!$E$1),"")),"")</f>
        <v/>
      </c>
      <c r="E7946" s="10" t="str">
        <f t="shared" si="506"/>
        <v>14080545</v>
      </c>
      <c r="F7946" s="10" t="str">
        <f>IFERROR(VLOOKUP(I7946,DATABASE!$N:$O,2,FALSE),"")</f>
        <v>لباس كار(بلوز و شلوار)</v>
      </c>
      <c r="G7946" s="4" t="s">
        <v>3717</v>
      </c>
      <c r="H7946" s="4">
        <v>14080</v>
      </c>
      <c r="I7946" s="4" t="s">
        <v>1644</v>
      </c>
      <c r="J7946" s="4" t="s">
        <v>1645</v>
      </c>
      <c r="K7946" s="4">
        <v>1</v>
      </c>
      <c r="L7946" s="4" t="s">
        <v>28</v>
      </c>
      <c r="M7946" s="4" t="s">
        <v>4</v>
      </c>
      <c r="N7946" s="4" t="s">
        <v>927</v>
      </c>
      <c r="O7946" s="1">
        <v>545</v>
      </c>
      <c r="P7946" s="4">
        <v>1</v>
      </c>
      <c r="Q7946" s="10">
        <f t="shared" si="507"/>
        <v>545</v>
      </c>
    </row>
    <row r="7947" spans="2:17" ht="20.25" customHeight="1">
      <c r="B7947" s="10" t="str">
        <f t="shared" si="504"/>
        <v>دستكش ضد برش سبك170</v>
      </c>
      <c r="C7947" s="10" t="str">
        <f t="shared" si="505"/>
        <v>دستكش ضد برش سبك1403/11/15170</v>
      </c>
      <c r="D7947" s="10" t="str">
        <f>IFERROR(IF(تحویلی!$E$1="","",IF(NOSA!O7947=تحویلی!$E$1,تحویلی!$E$1&amp;COUNTIF(NOSA!$O$1:O7947,تحویلی!$E$1),"")),"")</f>
        <v/>
      </c>
      <c r="E7947" s="10" t="str">
        <f t="shared" si="506"/>
        <v>14081170</v>
      </c>
      <c r="F7947" s="10" t="str">
        <f>IFERROR(VLOOKUP(I7947,DATABASE!$N:$O,2,FALSE),"")</f>
        <v>دستكش ضد برش سبك</v>
      </c>
      <c r="G7947" s="4" t="s">
        <v>3717</v>
      </c>
      <c r="H7947" s="4">
        <v>14081</v>
      </c>
      <c r="I7947" s="4" t="s">
        <v>1442</v>
      </c>
      <c r="J7947" s="4" t="s">
        <v>22</v>
      </c>
      <c r="K7947" s="4">
        <v>1</v>
      </c>
      <c r="L7947" s="4" t="s">
        <v>3</v>
      </c>
      <c r="M7947" s="4" t="s">
        <v>9</v>
      </c>
      <c r="N7947" s="4" t="s">
        <v>3241</v>
      </c>
      <c r="O7947" s="1">
        <v>170</v>
      </c>
      <c r="P7947" s="4">
        <v>1</v>
      </c>
      <c r="Q7947" s="10">
        <f t="shared" si="507"/>
        <v>170</v>
      </c>
    </row>
    <row r="7948" spans="2:17" ht="20.25" customHeight="1">
      <c r="B7948" s="10" t="str">
        <f t="shared" si="504"/>
        <v>دستكش ضد برش سبك874</v>
      </c>
      <c r="C7948" s="10" t="str">
        <f t="shared" si="505"/>
        <v>دستكش ضد برش سبك1403/11/15874</v>
      </c>
      <c r="D7948" s="10" t="str">
        <f>IFERROR(IF(تحویلی!$E$1="","",IF(NOSA!O7948=تحویلی!$E$1,تحویلی!$E$1&amp;COUNTIF(NOSA!$O$1:O7948,تحویلی!$E$1),"")),"")</f>
        <v/>
      </c>
      <c r="E7948" s="10" t="str">
        <f t="shared" si="506"/>
        <v>14082874</v>
      </c>
      <c r="F7948" s="10" t="str">
        <f>IFERROR(VLOOKUP(I7948,DATABASE!$N:$O,2,FALSE),"")</f>
        <v>دستكش ضد برش سبك</v>
      </c>
      <c r="G7948" s="4" t="s">
        <v>3717</v>
      </c>
      <c r="H7948" s="4">
        <v>14082</v>
      </c>
      <c r="I7948" s="4" t="s">
        <v>1442</v>
      </c>
      <c r="J7948" s="4" t="s">
        <v>22</v>
      </c>
      <c r="K7948" s="4">
        <v>1</v>
      </c>
      <c r="L7948" s="4" t="s">
        <v>3</v>
      </c>
      <c r="M7948" s="4" t="s">
        <v>25</v>
      </c>
      <c r="N7948" s="4" t="s">
        <v>3360</v>
      </c>
      <c r="O7948" s="1">
        <v>874</v>
      </c>
      <c r="P7948" s="4">
        <v>1</v>
      </c>
      <c r="Q7948" s="10">
        <f t="shared" si="507"/>
        <v>874</v>
      </c>
    </row>
    <row r="7949" spans="2:17" ht="20.25" customHeight="1">
      <c r="B7949" s="10" t="str">
        <f t="shared" si="504"/>
        <v>كاپشن كارگري894</v>
      </c>
      <c r="C7949" s="10" t="str">
        <f t="shared" si="505"/>
        <v>كاپشن كارگري1403/11/15894</v>
      </c>
      <c r="D7949" s="10" t="str">
        <f>IFERROR(IF(تحویلی!$E$1="","",IF(NOSA!O7949=تحویلی!$E$1,تحویلی!$E$1&amp;COUNTIF(NOSA!$O$1:O7949,تحویلی!$E$1),"")),"")</f>
        <v/>
      </c>
      <c r="E7949" s="10" t="str">
        <f t="shared" si="506"/>
        <v>14083894</v>
      </c>
      <c r="F7949" s="10" t="str">
        <f>IFERROR(VLOOKUP(I7949,DATABASE!$N:$O,2,FALSE),"")</f>
        <v>كاپشن كارگري</v>
      </c>
      <c r="G7949" s="4" t="s">
        <v>3717</v>
      </c>
      <c r="H7949" s="4">
        <v>14083</v>
      </c>
      <c r="I7949" s="4" t="s">
        <v>2341</v>
      </c>
      <c r="J7949" s="4" t="s">
        <v>794</v>
      </c>
      <c r="K7949" s="4">
        <v>1</v>
      </c>
      <c r="L7949" s="4" t="s">
        <v>8</v>
      </c>
      <c r="M7949" s="4" t="s">
        <v>40</v>
      </c>
      <c r="N7949" s="4" t="s">
        <v>3466</v>
      </c>
      <c r="O7949" s="1">
        <v>894</v>
      </c>
      <c r="P7949" s="4">
        <v>0</v>
      </c>
      <c r="Q7949" s="10">
        <f t="shared" si="507"/>
        <v>894</v>
      </c>
    </row>
    <row r="7950" spans="2:17" ht="20.25" customHeight="1">
      <c r="B7950" s="10" t="str">
        <f t="shared" si="504"/>
        <v>دستكش ضد برش سبك849</v>
      </c>
      <c r="C7950" s="10" t="str">
        <f t="shared" si="505"/>
        <v>دستكش ضد برش سبك1403/11/15849</v>
      </c>
      <c r="D7950" s="10" t="str">
        <f>IFERROR(IF(تحویلی!$E$1="","",IF(NOSA!O7950=تحویلی!$E$1,تحویلی!$E$1&amp;COUNTIF(NOSA!$O$1:O7950,تحویلی!$E$1),"")),"")</f>
        <v/>
      </c>
      <c r="E7950" s="10" t="str">
        <f t="shared" si="506"/>
        <v>14087849</v>
      </c>
      <c r="F7950" s="10" t="str">
        <f>IFERROR(VLOOKUP(I7950,DATABASE!$N:$O,2,FALSE),"")</f>
        <v>دستكش ضد برش سبك</v>
      </c>
      <c r="G7950" s="4" t="s">
        <v>3717</v>
      </c>
      <c r="H7950" s="4">
        <v>14087</v>
      </c>
      <c r="I7950" s="4" t="s">
        <v>1442</v>
      </c>
      <c r="J7950" s="4" t="s">
        <v>22</v>
      </c>
      <c r="K7950" s="4">
        <v>1</v>
      </c>
      <c r="L7950" s="4" t="s">
        <v>3</v>
      </c>
      <c r="M7950" s="4" t="s">
        <v>4</v>
      </c>
      <c r="N7950" s="4" t="s">
        <v>305</v>
      </c>
      <c r="O7950" s="1">
        <v>849</v>
      </c>
      <c r="P7950" s="4">
        <v>1</v>
      </c>
      <c r="Q7950" s="10">
        <f t="shared" si="507"/>
        <v>849</v>
      </c>
    </row>
    <row r="7951" spans="2:17" ht="20.25" customHeight="1">
      <c r="B7951" s="10" t="str">
        <f t="shared" ref="B7951:B8014" si="508">F7951&amp;Q7951</f>
        <v>دستكش ضد برش سبك475</v>
      </c>
      <c r="C7951" s="10" t="str">
        <f t="shared" ref="C7951:C8014" si="509">F7951&amp;G7951&amp;O7951</f>
        <v>دستكش ضد برش سبك1403/11/15475</v>
      </c>
      <c r="D7951" s="10" t="str">
        <f>IFERROR(IF(تحویلی!$E$1="","",IF(NOSA!O7951=تحویلی!$E$1,تحویلی!$E$1&amp;COUNTIF(NOSA!$O$1:O7951,تحویلی!$E$1),"")),"")</f>
        <v/>
      </c>
      <c r="E7951" s="10" t="str">
        <f t="shared" ref="E7951:E8014" si="510">H7951&amp;O7951</f>
        <v>14088475</v>
      </c>
      <c r="F7951" s="10" t="str">
        <f>IFERROR(VLOOKUP(I7951,DATABASE!$N:$O,2,FALSE),"")</f>
        <v>دستكش ضد برش سبك</v>
      </c>
      <c r="G7951" s="4" t="s">
        <v>3717</v>
      </c>
      <c r="H7951" s="4">
        <v>14088</v>
      </c>
      <c r="I7951" s="4" t="s">
        <v>1442</v>
      </c>
      <c r="J7951" s="4" t="s">
        <v>22</v>
      </c>
      <c r="K7951" s="4">
        <v>1</v>
      </c>
      <c r="L7951" s="4" t="s">
        <v>3</v>
      </c>
      <c r="M7951" s="4" t="s">
        <v>4</v>
      </c>
      <c r="N7951" s="4" t="s">
        <v>731</v>
      </c>
      <c r="O7951" s="1">
        <v>475</v>
      </c>
      <c r="P7951" s="4">
        <v>1</v>
      </c>
      <c r="Q7951" s="10">
        <f t="shared" si="507"/>
        <v>475</v>
      </c>
    </row>
    <row r="7952" spans="2:17" ht="20.25" customHeight="1">
      <c r="B7952" s="10" t="str">
        <f t="shared" si="508"/>
        <v>دستكش ضد برش سبك719</v>
      </c>
      <c r="C7952" s="10" t="str">
        <f t="shared" si="509"/>
        <v>دستكش ضد برش سبك1403/11/15719</v>
      </c>
      <c r="D7952" s="10" t="str">
        <f>IFERROR(IF(تحویلی!$E$1="","",IF(NOSA!O7952=تحویلی!$E$1,تحویلی!$E$1&amp;COUNTIF(NOSA!$O$1:O7952,تحویلی!$E$1),"")),"")</f>
        <v/>
      </c>
      <c r="E7952" s="10" t="str">
        <f t="shared" si="510"/>
        <v>14089719</v>
      </c>
      <c r="F7952" s="10" t="str">
        <f>IFERROR(VLOOKUP(I7952,DATABASE!$N:$O,2,FALSE),"")</f>
        <v>دستكش ضد برش سبك</v>
      </c>
      <c r="G7952" s="4" t="s">
        <v>3717</v>
      </c>
      <c r="H7952" s="4">
        <v>14089</v>
      </c>
      <c r="I7952" s="4" t="s">
        <v>1442</v>
      </c>
      <c r="J7952" s="4" t="s">
        <v>22</v>
      </c>
      <c r="K7952" s="4">
        <v>1</v>
      </c>
      <c r="L7952" s="4" t="s">
        <v>3</v>
      </c>
      <c r="M7952" s="4" t="s">
        <v>47</v>
      </c>
      <c r="N7952" s="4" t="s">
        <v>395</v>
      </c>
      <c r="O7952" s="1">
        <v>719</v>
      </c>
      <c r="P7952" s="4">
        <v>1</v>
      </c>
      <c r="Q7952" s="10">
        <f t="shared" si="507"/>
        <v>719</v>
      </c>
    </row>
    <row r="7953" spans="2:17" ht="20.25" customHeight="1">
      <c r="B7953" s="10" t="str">
        <f t="shared" si="508"/>
        <v>دستكش ساق بلند نسوز238</v>
      </c>
      <c r="C7953" s="10" t="str">
        <f t="shared" si="509"/>
        <v>دستكش ساق بلند نسوز1403/11/15238</v>
      </c>
      <c r="D7953" s="10" t="str">
        <f>IFERROR(IF(تحویلی!$E$1="","",IF(NOSA!O7953=تحویلی!$E$1,تحویلی!$E$1&amp;COUNTIF(NOSA!$O$1:O7953,تحویلی!$E$1),"")),"")</f>
        <v/>
      </c>
      <c r="E7953" s="10" t="str">
        <f t="shared" si="510"/>
        <v>14090238</v>
      </c>
      <c r="F7953" s="10" t="str">
        <f>IFERROR(VLOOKUP(I7953,DATABASE!$N:$O,2,FALSE),"")</f>
        <v>دستكش ساق بلند نسوز</v>
      </c>
      <c r="G7953" s="4" t="s">
        <v>3717</v>
      </c>
      <c r="H7953" s="4">
        <v>14090</v>
      </c>
      <c r="I7953" s="4" t="s">
        <v>1461</v>
      </c>
      <c r="J7953" s="4" t="s">
        <v>34</v>
      </c>
      <c r="K7953" s="4">
        <v>1</v>
      </c>
      <c r="L7953" s="4" t="s">
        <v>3</v>
      </c>
      <c r="M7953" s="4" t="s">
        <v>19</v>
      </c>
      <c r="N7953" s="4" t="s">
        <v>281</v>
      </c>
      <c r="O7953" s="1">
        <v>238</v>
      </c>
      <c r="P7953" s="4">
        <v>1</v>
      </c>
      <c r="Q7953" s="10">
        <f t="shared" si="507"/>
        <v>238</v>
      </c>
    </row>
    <row r="7954" spans="2:17" ht="20.25" customHeight="1">
      <c r="B7954" s="10" t="str">
        <f t="shared" si="508"/>
        <v>دستكش ضد برش سبك238</v>
      </c>
      <c r="C7954" s="10" t="str">
        <f t="shared" si="509"/>
        <v>دستكش ضد برش سبك1403/11/15238</v>
      </c>
      <c r="D7954" s="10" t="str">
        <f>IFERROR(IF(تحویلی!$E$1="","",IF(NOSA!O7954=تحویلی!$E$1,تحویلی!$E$1&amp;COUNTIF(NOSA!$O$1:O7954,تحویلی!$E$1),"")),"")</f>
        <v/>
      </c>
      <c r="E7954" s="10" t="str">
        <f t="shared" si="510"/>
        <v>14090238</v>
      </c>
      <c r="F7954" s="10" t="str">
        <f>IFERROR(VLOOKUP(I7954,DATABASE!$N:$O,2,FALSE),"")</f>
        <v>دستكش ضد برش سبك</v>
      </c>
      <c r="G7954" s="4" t="s">
        <v>3717</v>
      </c>
      <c r="H7954" s="4">
        <v>14090</v>
      </c>
      <c r="I7954" s="4" t="s">
        <v>1442</v>
      </c>
      <c r="J7954" s="4" t="s">
        <v>22</v>
      </c>
      <c r="K7954" s="4">
        <v>1</v>
      </c>
      <c r="L7954" s="4" t="s">
        <v>3</v>
      </c>
      <c r="M7954" s="4" t="s">
        <v>19</v>
      </c>
      <c r="N7954" s="4" t="s">
        <v>281</v>
      </c>
      <c r="O7954" s="1">
        <v>238</v>
      </c>
      <c r="P7954" s="4">
        <v>1</v>
      </c>
      <c r="Q7954" s="10">
        <f t="shared" si="507"/>
        <v>238</v>
      </c>
    </row>
    <row r="7955" spans="2:17" ht="20.25" customHeight="1">
      <c r="B7955" s="10" t="str">
        <f t="shared" si="508"/>
        <v>لباس كار ديرسوز(بلوز و شلوار)935</v>
      </c>
      <c r="C7955" s="10" t="str">
        <f t="shared" si="509"/>
        <v>لباس كار ديرسوز(بلوز و شلوار)1403/11/15935</v>
      </c>
      <c r="D7955" s="10" t="str">
        <f>IFERROR(IF(تحویلی!$E$1="","",IF(NOSA!O7955=تحویلی!$E$1,تحویلی!$E$1&amp;COUNTIF(NOSA!$O$1:O7955,تحویلی!$E$1),"")),"")</f>
        <v/>
      </c>
      <c r="E7955" s="10" t="str">
        <f t="shared" si="510"/>
        <v>14091935</v>
      </c>
      <c r="F7955" s="10" t="str">
        <f>IFERROR(VLOOKUP(I7955,DATABASE!$N:$O,2,FALSE),"")</f>
        <v>لباس كار ديرسوز(بلوز و شلوار)</v>
      </c>
      <c r="G7955" s="4" t="s">
        <v>3717</v>
      </c>
      <c r="H7955" s="4">
        <v>14091</v>
      </c>
      <c r="I7955" s="4" t="s">
        <v>1634</v>
      </c>
      <c r="J7955" s="4" t="s">
        <v>1635</v>
      </c>
      <c r="K7955" s="4">
        <v>1</v>
      </c>
      <c r="L7955" s="4" t="s">
        <v>28</v>
      </c>
      <c r="M7955" s="4" t="s">
        <v>9</v>
      </c>
      <c r="N7955" s="4" t="s">
        <v>4138</v>
      </c>
      <c r="O7955" s="1">
        <v>935</v>
      </c>
      <c r="P7955" s="4">
        <v>1</v>
      </c>
      <c r="Q7955" s="10">
        <f t="shared" si="507"/>
        <v>935</v>
      </c>
    </row>
    <row r="7956" spans="2:17" ht="20.25" customHeight="1">
      <c r="B7956" s="10" t="str">
        <f t="shared" si="508"/>
        <v>دستكش ضد برش سبك935</v>
      </c>
      <c r="C7956" s="10" t="str">
        <f t="shared" si="509"/>
        <v>دستكش ضد برش سبك1403/11/15935</v>
      </c>
      <c r="D7956" s="10" t="str">
        <f>IFERROR(IF(تحویلی!$E$1="","",IF(NOSA!O7956=تحویلی!$E$1,تحویلی!$E$1&amp;COUNTIF(NOSA!$O$1:O7956,تحویلی!$E$1),"")),"")</f>
        <v/>
      </c>
      <c r="E7956" s="10" t="str">
        <f t="shared" si="510"/>
        <v>14091935</v>
      </c>
      <c r="F7956" s="10" t="str">
        <f>IFERROR(VLOOKUP(I7956,DATABASE!$N:$O,2,FALSE),"")</f>
        <v>دستكش ضد برش سبك</v>
      </c>
      <c r="G7956" s="4" t="s">
        <v>3717</v>
      </c>
      <c r="H7956" s="4">
        <v>14091</v>
      </c>
      <c r="I7956" s="4" t="s">
        <v>1442</v>
      </c>
      <c r="J7956" s="4" t="s">
        <v>22</v>
      </c>
      <c r="K7956" s="4">
        <v>1</v>
      </c>
      <c r="L7956" s="4" t="s">
        <v>3</v>
      </c>
      <c r="M7956" s="4" t="s">
        <v>9</v>
      </c>
      <c r="N7956" s="4" t="s">
        <v>4138</v>
      </c>
      <c r="O7956" s="1">
        <v>935</v>
      </c>
      <c r="P7956" s="4">
        <v>1</v>
      </c>
      <c r="Q7956" s="10">
        <f t="shared" si="507"/>
        <v>935</v>
      </c>
    </row>
    <row r="7957" spans="2:17" ht="20.25" customHeight="1">
      <c r="B7957" s="10" t="str">
        <f t="shared" si="508"/>
        <v>دستكش ضد برش سبك69</v>
      </c>
      <c r="C7957" s="10" t="str">
        <f t="shared" si="509"/>
        <v>دستكش ضد برش سبك1403/11/1569</v>
      </c>
      <c r="D7957" s="10" t="str">
        <f>IFERROR(IF(تحویلی!$E$1="","",IF(NOSA!O7957=تحویلی!$E$1,تحویلی!$E$1&amp;COUNTIF(NOSA!$O$1:O7957,تحویلی!$E$1),"")),"")</f>
        <v/>
      </c>
      <c r="E7957" s="10" t="str">
        <f t="shared" si="510"/>
        <v>1409269</v>
      </c>
      <c r="F7957" s="10" t="str">
        <f>IFERROR(VLOOKUP(I7957,DATABASE!$N:$O,2,FALSE),"")</f>
        <v>دستكش ضد برش سبك</v>
      </c>
      <c r="G7957" s="4" t="s">
        <v>3717</v>
      </c>
      <c r="H7957" s="4">
        <v>14092</v>
      </c>
      <c r="I7957" s="4" t="s">
        <v>1442</v>
      </c>
      <c r="J7957" s="4" t="s">
        <v>22</v>
      </c>
      <c r="K7957" s="4">
        <v>1</v>
      </c>
      <c r="L7957" s="4" t="s">
        <v>3</v>
      </c>
      <c r="M7957" s="4" t="s">
        <v>19</v>
      </c>
      <c r="N7957" s="4" t="s">
        <v>265</v>
      </c>
      <c r="O7957" s="1">
        <v>69</v>
      </c>
      <c r="P7957" s="4">
        <v>1</v>
      </c>
      <c r="Q7957" s="10">
        <f t="shared" si="507"/>
        <v>69</v>
      </c>
    </row>
    <row r="7958" spans="2:17" ht="20.25" customHeight="1">
      <c r="B7958" s="10" t="str">
        <f t="shared" si="508"/>
        <v>دستكش ساق بلند نسوز69</v>
      </c>
      <c r="C7958" s="10" t="str">
        <f t="shared" si="509"/>
        <v>دستكش ساق بلند نسوز1403/11/1569</v>
      </c>
      <c r="D7958" s="10" t="str">
        <f>IFERROR(IF(تحویلی!$E$1="","",IF(NOSA!O7958=تحویلی!$E$1,تحویلی!$E$1&amp;COUNTIF(NOSA!$O$1:O7958,تحویلی!$E$1),"")),"")</f>
        <v/>
      </c>
      <c r="E7958" s="10" t="str">
        <f t="shared" si="510"/>
        <v>1409269</v>
      </c>
      <c r="F7958" s="10" t="str">
        <f>IFERROR(VLOOKUP(I7958,DATABASE!$N:$O,2,FALSE),"")</f>
        <v>دستكش ساق بلند نسوز</v>
      </c>
      <c r="G7958" s="4" t="s">
        <v>3717</v>
      </c>
      <c r="H7958" s="4">
        <v>14092</v>
      </c>
      <c r="I7958" s="4" t="s">
        <v>1461</v>
      </c>
      <c r="J7958" s="4" t="s">
        <v>34</v>
      </c>
      <c r="K7958" s="4">
        <v>1</v>
      </c>
      <c r="L7958" s="4" t="s">
        <v>3</v>
      </c>
      <c r="M7958" s="4" t="s">
        <v>19</v>
      </c>
      <c r="N7958" s="4" t="s">
        <v>265</v>
      </c>
      <c r="O7958" s="1">
        <v>69</v>
      </c>
      <c r="P7958" s="4">
        <v>1</v>
      </c>
      <c r="Q7958" s="10">
        <f t="shared" si="507"/>
        <v>69</v>
      </c>
    </row>
    <row r="7959" spans="2:17" ht="20.25" customHeight="1">
      <c r="B7959" s="10" t="str">
        <f t="shared" si="508"/>
        <v>دستكش ضد برش سبك723</v>
      </c>
      <c r="C7959" s="10" t="str">
        <f t="shared" si="509"/>
        <v>دستكش ضد برش سبك1403/11/15723</v>
      </c>
      <c r="D7959" s="10" t="str">
        <f>IFERROR(IF(تحویلی!$E$1="","",IF(NOSA!O7959=تحویلی!$E$1,تحویلی!$E$1&amp;COUNTIF(NOSA!$O$1:O7959,تحویلی!$E$1),"")),"")</f>
        <v/>
      </c>
      <c r="E7959" s="10" t="str">
        <f t="shared" si="510"/>
        <v>14094723</v>
      </c>
      <c r="F7959" s="10" t="str">
        <f>IFERROR(VLOOKUP(I7959,DATABASE!$N:$O,2,FALSE),"")</f>
        <v>دستكش ضد برش سبك</v>
      </c>
      <c r="G7959" s="4" t="s">
        <v>3717</v>
      </c>
      <c r="H7959" s="4">
        <v>14094</v>
      </c>
      <c r="I7959" s="4" t="s">
        <v>1442</v>
      </c>
      <c r="J7959" s="4" t="s">
        <v>22</v>
      </c>
      <c r="K7959" s="4">
        <v>1</v>
      </c>
      <c r="L7959" s="4" t="s">
        <v>3</v>
      </c>
      <c r="M7959" s="4" t="s">
        <v>9</v>
      </c>
      <c r="N7959" s="4" t="s">
        <v>1372</v>
      </c>
      <c r="O7959" s="1">
        <v>723</v>
      </c>
      <c r="P7959" s="4">
        <v>1</v>
      </c>
      <c r="Q7959" s="10">
        <f t="shared" si="507"/>
        <v>723</v>
      </c>
    </row>
    <row r="7960" spans="2:17" ht="20.25" customHeight="1">
      <c r="B7960" s="10" t="str">
        <f t="shared" si="508"/>
        <v>دستكش ضد برش سبك624</v>
      </c>
      <c r="C7960" s="10" t="str">
        <f t="shared" si="509"/>
        <v>دستكش ضد برش سبك1403/11/15624</v>
      </c>
      <c r="D7960" s="10" t="str">
        <f>IFERROR(IF(تحویلی!$E$1="","",IF(NOSA!O7960=تحویلی!$E$1,تحویلی!$E$1&amp;COUNTIF(NOSA!$O$1:O7960,تحویلی!$E$1),"")),"")</f>
        <v/>
      </c>
      <c r="E7960" s="10" t="str">
        <f t="shared" si="510"/>
        <v>14095624</v>
      </c>
      <c r="F7960" s="10" t="str">
        <f>IFERROR(VLOOKUP(I7960,DATABASE!$N:$O,2,FALSE),"")</f>
        <v>دستكش ضد برش سبك</v>
      </c>
      <c r="G7960" s="4" t="s">
        <v>3717</v>
      </c>
      <c r="H7960" s="4">
        <v>14095</v>
      </c>
      <c r="I7960" s="4" t="s">
        <v>1442</v>
      </c>
      <c r="J7960" s="4" t="s">
        <v>22</v>
      </c>
      <c r="K7960" s="4">
        <v>1</v>
      </c>
      <c r="L7960" s="4" t="s">
        <v>3</v>
      </c>
      <c r="M7960" s="4" t="s">
        <v>25</v>
      </c>
      <c r="N7960" s="4" t="s">
        <v>226</v>
      </c>
      <c r="O7960" s="1">
        <v>624</v>
      </c>
      <c r="P7960" s="4">
        <v>0</v>
      </c>
      <c r="Q7960" s="10">
        <f t="shared" si="507"/>
        <v>624</v>
      </c>
    </row>
    <row r="7961" spans="2:17" ht="20.25" customHeight="1">
      <c r="B7961" s="10" t="str">
        <f t="shared" si="508"/>
        <v>دستكش ضد برش سبك931</v>
      </c>
      <c r="C7961" s="10" t="str">
        <f t="shared" si="509"/>
        <v>دستكش ضد برش سبك1403/11/15931</v>
      </c>
      <c r="D7961" s="10" t="str">
        <f>IFERROR(IF(تحویلی!$E$1="","",IF(NOSA!O7961=تحویلی!$E$1,تحویلی!$E$1&amp;COUNTIF(NOSA!$O$1:O7961,تحویلی!$E$1),"")),"")</f>
        <v/>
      </c>
      <c r="E7961" s="10" t="str">
        <f t="shared" si="510"/>
        <v>14096931</v>
      </c>
      <c r="F7961" s="10" t="str">
        <f>IFERROR(VLOOKUP(I7961,DATABASE!$N:$O,2,FALSE),"")</f>
        <v>دستكش ضد برش سبك</v>
      </c>
      <c r="G7961" s="4" t="s">
        <v>3717</v>
      </c>
      <c r="H7961" s="4">
        <v>14096</v>
      </c>
      <c r="I7961" s="4" t="s">
        <v>1442</v>
      </c>
      <c r="J7961" s="4" t="s">
        <v>22</v>
      </c>
      <c r="K7961" s="4">
        <v>1</v>
      </c>
      <c r="L7961" s="4" t="s">
        <v>3</v>
      </c>
      <c r="M7961" s="4" t="s">
        <v>202</v>
      </c>
      <c r="N7961" s="4" t="s">
        <v>737</v>
      </c>
      <c r="O7961" s="1">
        <v>931</v>
      </c>
      <c r="P7961" s="4">
        <v>0</v>
      </c>
      <c r="Q7961" s="10">
        <f t="shared" si="507"/>
        <v>931</v>
      </c>
    </row>
    <row r="7962" spans="2:17" ht="20.25" customHeight="1">
      <c r="B7962" s="10" t="str">
        <f t="shared" si="508"/>
        <v>دستكش ضد برش سبك891</v>
      </c>
      <c r="C7962" s="10" t="str">
        <f t="shared" si="509"/>
        <v>دستكش ضد برش سبك1403/11/16891</v>
      </c>
      <c r="D7962" s="10" t="str">
        <f>IFERROR(IF(تحویلی!$E$1="","",IF(NOSA!O7962=تحویلی!$E$1,تحویلی!$E$1&amp;COUNTIF(NOSA!$O$1:O7962,تحویلی!$E$1),"")),"")</f>
        <v/>
      </c>
      <c r="E7962" s="10" t="str">
        <f t="shared" si="510"/>
        <v>14103891</v>
      </c>
      <c r="F7962" s="10" t="str">
        <f>IFERROR(VLOOKUP(I7962,DATABASE!$N:$O,2,FALSE),"")</f>
        <v>دستكش ضد برش سبك</v>
      </c>
      <c r="G7962" s="3" t="s">
        <v>3718</v>
      </c>
      <c r="H7962" s="4">
        <v>14103</v>
      </c>
      <c r="I7962" s="3" t="s">
        <v>1442</v>
      </c>
      <c r="J7962" s="3" t="s">
        <v>22</v>
      </c>
      <c r="K7962" s="5">
        <v>1</v>
      </c>
      <c r="L7962" s="3" t="s">
        <v>3</v>
      </c>
      <c r="M7962" s="3" t="s">
        <v>4</v>
      </c>
      <c r="N7962" s="3" t="s">
        <v>272</v>
      </c>
      <c r="O7962" s="1">
        <v>891</v>
      </c>
      <c r="P7962" s="4">
        <v>1</v>
      </c>
      <c r="Q7962" s="10">
        <f t="shared" si="507"/>
        <v>891</v>
      </c>
    </row>
    <row r="7963" spans="2:17" ht="20.25" customHeight="1">
      <c r="B7963" s="10" t="str">
        <f t="shared" si="508"/>
        <v>دستكش ضد برش سبك10008</v>
      </c>
      <c r="C7963" s="10" t="str">
        <f t="shared" si="509"/>
        <v>دستكش ضد برش سبك1403/11/1610008</v>
      </c>
      <c r="D7963" s="10" t="str">
        <f>IFERROR(IF(تحویلی!$E$1="","",IF(NOSA!O7963=تحویلی!$E$1,تحویلی!$E$1&amp;COUNTIF(NOSA!$O$1:O7963,تحویلی!$E$1),"")),"")</f>
        <v/>
      </c>
      <c r="E7963" s="10" t="str">
        <f t="shared" si="510"/>
        <v>1410510008</v>
      </c>
      <c r="F7963" s="10" t="str">
        <f>IFERROR(VLOOKUP(I7963,DATABASE!$N:$O,2,FALSE),"")</f>
        <v>دستكش ضد برش سبك</v>
      </c>
      <c r="G7963" s="3" t="s">
        <v>3718</v>
      </c>
      <c r="H7963" s="4">
        <v>14105</v>
      </c>
      <c r="I7963" s="3" t="s">
        <v>1442</v>
      </c>
      <c r="J7963" s="3" t="s">
        <v>22</v>
      </c>
      <c r="K7963" s="5">
        <v>1</v>
      </c>
      <c r="L7963" s="3" t="s">
        <v>3</v>
      </c>
      <c r="M7963" s="3" t="s">
        <v>9</v>
      </c>
      <c r="N7963" s="3" t="s">
        <v>4106</v>
      </c>
      <c r="O7963" s="1">
        <v>10008</v>
      </c>
      <c r="P7963" s="4">
        <v>1</v>
      </c>
      <c r="Q7963" s="10">
        <f t="shared" si="507"/>
        <v>10008</v>
      </c>
    </row>
    <row r="7964" spans="2:17" ht="20.25" customHeight="1">
      <c r="B7964" s="10" t="str">
        <f t="shared" si="508"/>
        <v>دستكش ضد برش سبك10009</v>
      </c>
      <c r="C7964" s="10" t="str">
        <f t="shared" si="509"/>
        <v>دستكش ضد برش سبك1403/11/1610009</v>
      </c>
      <c r="D7964" s="10" t="str">
        <f>IFERROR(IF(تحویلی!$E$1="","",IF(NOSA!O7964=تحویلی!$E$1,تحویلی!$E$1&amp;COUNTIF(NOSA!$O$1:O7964,تحویلی!$E$1),"")),"")</f>
        <v/>
      </c>
      <c r="E7964" s="10" t="str">
        <f t="shared" si="510"/>
        <v>1410510009</v>
      </c>
      <c r="F7964" s="10" t="str">
        <f>IFERROR(VLOOKUP(I7964,DATABASE!$N:$O,2,FALSE),"")</f>
        <v>دستكش ضد برش سبك</v>
      </c>
      <c r="G7964" s="3" t="s">
        <v>3718</v>
      </c>
      <c r="H7964" s="4">
        <v>14105</v>
      </c>
      <c r="I7964" s="3" t="s">
        <v>1442</v>
      </c>
      <c r="J7964" s="3" t="s">
        <v>22</v>
      </c>
      <c r="K7964" s="5">
        <v>1</v>
      </c>
      <c r="L7964" s="3" t="s">
        <v>3</v>
      </c>
      <c r="M7964" s="3" t="s">
        <v>9</v>
      </c>
      <c r="N7964" s="3" t="s">
        <v>4110</v>
      </c>
      <c r="O7964" s="1">
        <v>10009</v>
      </c>
      <c r="P7964" s="4">
        <v>1</v>
      </c>
      <c r="Q7964" s="10">
        <f t="shared" si="507"/>
        <v>10009</v>
      </c>
    </row>
    <row r="7965" spans="2:17" ht="20.25" customHeight="1">
      <c r="B7965" s="10" t="str">
        <f t="shared" si="508"/>
        <v>كلاه ايمني819</v>
      </c>
      <c r="C7965" s="10" t="str">
        <f t="shared" si="509"/>
        <v>كلاه ايمني1403/11/16819</v>
      </c>
      <c r="D7965" s="10" t="str">
        <f>IFERROR(IF(تحویلی!$E$1="","",IF(NOSA!O7965=تحویلی!$E$1,تحویلی!$E$1&amp;COUNTIF(NOSA!$O$1:O7965,تحویلی!$E$1),"")),"")</f>
        <v/>
      </c>
      <c r="E7965" s="10" t="str">
        <f t="shared" si="510"/>
        <v>14113819</v>
      </c>
      <c r="F7965" s="10" t="str">
        <f>IFERROR(VLOOKUP(I7965,DATABASE!$N:$O,2,FALSE),"")</f>
        <v>كلاه ايمني</v>
      </c>
      <c r="G7965" s="3" t="s">
        <v>3718</v>
      </c>
      <c r="H7965" s="4">
        <v>14113</v>
      </c>
      <c r="I7965" s="3" t="s">
        <v>1505</v>
      </c>
      <c r="J7965" s="3" t="s">
        <v>1628</v>
      </c>
      <c r="K7965" s="5">
        <v>1</v>
      </c>
      <c r="L7965" s="3" t="s">
        <v>8</v>
      </c>
      <c r="M7965" s="3" t="s">
        <v>19</v>
      </c>
      <c r="N7965" s="3" t="s">
        <v>1775</v>
      </c>
      <c r="O7965" s="1">
        <v>819</v>
      </c>
      <c r="P7965" s="4">
        <v>1</v>
      </c>
      <c r="Q7965" s="10">
        <f t="shared" si="507"/>
        <v>819</v>
      </c>
    </row>
    <row r="7966" spans="2:17" ht="20.25" customHeight="1">
      <c r="B7966" s="10" t="str">
        <f t="shared" si="508"/>
        <v>بند كفش848</v>
      </c>
      <c r="C7966" s="10" t="str">
        <f t="shared" si="509"/>
        <v>بند كفش1403/11/16848</v>
      </c>
      <c r="D7966" s="10" t="str">
        <f>IFERROR(IF(تحویلی!$E$1="","",IF(NOSA!O7966=تحویلی!$E$1,تحویلی!$E$1&amp;COUNTIF(NOSA!$O$1:O7966,تحویلی!$E$1),"")),"")</f>
        <v/>
      </c>
      <c r="E7966" s="10" t="str">
        <f t="shared" si="510"/>
        <v>14118848</v>
      </c>
      <c r="F7966" s="10" t="str">
        <f>IFERROR(VLOOKUP(I7966,DATABASE!$N:$O,2,FALSE),"")</f>
        <v>بند كفش</v>
      </c>
      <c r="G7966" s="3" t="s">
        <v>3718</v>
      </c>
      <c r="H7966" s="4">
        <v>14118</v>
      </c>
      <c r="I7966" s="3" t="s">
        <v>1462</v>
      </c>
      <c r="J7966" s="3" t="s">
        <v>450</v>
      </c>
      <c r="K7966" s="5">
        <v>2</v>
      </c>
      <c r="L7966" s="3" t="s">
        <v>3</v>
      </c>
      <c r="M7966" s="3" t="s">
        <v>47</v>
      </c>
      <c r="N7966" s="3" t="s">
        <v>2750</v>
      </c>
      <c r="O7966" s="1">
        <v>848</v>
      </c>
      <c r="P7966" s="4">
        <v>0</v>
      </c>
      <c r="Q7966" s="10">
        <f t="shared" si="507"/>
        <v>848</v>
      </c>
    </row>
    <row r="7967" spans="2:17" ht="20.25" customHeight="1">
      <c r="B7967" s="10" t="str">
        <f t="shared" si="508"/>
        <v>دستكش ضد برش سبك756</v>
      </c>
      <c r="C7967" s="10" t="str">
        <f t="shared" si="509"/>
        <v>دستكش ضد برش سبك1403/11/16756</v>
      </c>
      <c r="D7967" s="10" t="str">
        <f>IFERROR(IF(تحویلی!$E$1="","",IF(NOSA!O7967=تحویلی!$E$1,تحویلی!$E$1&amp;COUNTIF(NOSA!$O$1:O7967,تحویلی!$E$1),"")),"")</f>
        <v/>
      </c>
      <c r="E7967" s="10" t="str">
        <f t="shared" si="510"/>
        <v>14120756</v>
      </c>
      <c r="F7967" s="10" t="str">
        <f>IFERROR(VLOOKUP(I7967,DATABASE!$N:$O,2,FALSE),"")</f>
        <v>دستكش ضد برش سبك</v>
      </c>
      <c r="G7967" s="3" t="s">
        <v>3718</v>
      </c>
      <c r="H7967" s="4">
        <v>14120</v>
      </c>
      <c r="I7967" s="3" t="s">
        <v>1442</v>
      </c>
      <c r="J7967" s="3" t="s">
        <v>22</v>
      </c>
      <c r="K7967" s="5">
        <v>1</v>
      </c>
      <c r="L7967" s="3" t="s">
        <v>3</v>
      </c>
      <c r="M7967" s="3" t="s">
        <v>25</v>
      </c>
      <c r="N7967" s="3" t="s">
        <v>939</v>
      </c>
      <c r="O7967" s="1">
        <v>756</v>
      </c>
      <c r="P7967" s="4">
        <v>1</v>
      </c>
      <c r="Q7967" s="10">
        <f t="shared" si="507"/>
        <v>756</v>
      </c>
    </row>
    <row r="7968" spans="2:17" ht="20.25" customHeight="1">
      <c r="B7968" s="10" t="str">
        <f t="shared" si="508"/>
        <v>دستكش ضد برش سبك31</v>
      </c>
      <c r="C7968" s="10" t="str">
        <f t="shared" si="509"/>
        <v>دستكش ضد برش سبك1403/11/1631</v>
      </c>
      <c r="D7968" s="10" t="str">
        <f>IFERROR(IF(تحویلی!$E$1="","",IF(NOSA!O7968=تحویلی!$E$1,تحویلی!$E$1&amp;COUNTIF(NOSA!$O$1:O7968,تحویلی!$E$1),"")),"")</f>
        <v/>
      </c>
      <c r="E7968" s="10" t="str">
        <f t="shared" si="510"/>
        <v>1412331</v>
      </c>
      <c r="F7968" s="10" t="str">
        <f>IFERROR(VLOOKUP(I7968,DATABASE!$N:$O,2,FALSE),"")</f>
        <v>دستكش ضد برش سبك</v>
      </c>
      <c r="G7968" s="3" t="s">
        <v>3718</v>
      </c>
      <c r="H7968" s="4">
        <v>14123</v>
      </c>
      <c r="I7968" s="3" t="s">
        <v>1442</v>
      </c>
      <c r="J7968" s="3" t="s">
        <v>22</v>
      </c>
      <c r="K7968" s="5">
        <v>1</v>
      </c>
      <c r="L7968" s="3" t="s">
        <v>3</v>
      </c>
      <c r="M7968" s="3" t="s">
        <v>9</v>
      </c>
      <c r="N7968" s="3" t="s">
        <v>175</v>
      </c>
      <c r="O7968" s="1">
        <v>31</v>
      </c>
      <c r="P7968" s="4">
        <v>0</v>
      </c>
      <c r="Q7968" s="10">
        <f t="shared" si="507"/>
        <v>31</v>
      </c>
    </row>
    <row r="7969" spans="2:17" ht="20.25" customHeight="1">
      <c r="B7969" s="10" t="str">
        <f t="shared" si="508"/>
        <v>شيشه مات ماسك جوشكاري166</v>
      </c>
      <c r="C7969" s="10" t="str">
        <f t="shared" si="509"/>
        <v>شيشه مات ماسك جوشكاري1403/11/16166</v>
      </c>
      <c r="D7969" s="10" t="str">
        <f>IFERROR(IF(تحویلی!$E$1="","",IF(NOSA!O7969=تحویلی!$E$1,تحویلی!$E$1&amp;COUNTIF(NOSA!$O$1:O7969,تحویلی!$E$1),"")),"")</f>
        <v/>
      </c>
      <c r="E7969" s="10" t="str">
        <f t="shared" si="510"/>
        <v>14130166</v>
      </c>
      <c r="F7969" s="10" t="str">
        <f>IFERROR(VLOOKUP(I7969,DATABASE!$N:$O,2,FALSE),"")</f>
        <v>شيشه مات ماسك جوشكاري</v>
      </c>
      <c r="G7969" s="3" t="s">
        <v>3718</v>
      </c>
      <c r="H7969" s="4">
        <v>14130</v>
      </c>
      <c r="I7969" s="3" t="s">
        <v>1507</v>
      </c>
      <c r="J7969" s="3" t="s">
        <v>113</v>
      </c>
      <c r="K7969" s="5">
        <v>1</v>
      </c>
      <c r="L7969" s="3" t="s">
        <v>8</v>
      </c>
      <c r="M7969" s="3" t="s">
        <v>133</v>
      </c>
      <c r="N7969" s="3" t="s">
        <v>2871</v>
      </c>
      <c r="O7969" s="1">
        <v>166</v>
      </c>
      <c r="P7969" s="4">
        <v>0</v>
      </c>
      <c r="Q7969" s="10">
        <f t="shared" si="507"/>
        <v>166</v>
      </c>
    </row>
    <row r="7970" spans="2:17" ht="20.25" customHeight="1">
      <c r="B7970" s="10" t="str">
        <f t="shared" si="508"/>
        <v>دستكش ضد برش سبك259</v>
      </c>
      <c r="C7970" s="10" t="str">
        <f t="shared" si="509"/>
        <v>دستكش ضد برش سبك1403/11/16259</v>
      </c>
      <c r="D7970" s="10" t="str">
        <f>IFERROR(IF(تحویلی!$E$1="","",IF(NOSA!O7970=تحویلی!$E$1,تحویلی!$E$1&amp;COUNTIF(NOSA!$O$1:O7970,تحویلی!$E$1),"")),"")</f>
        <v/>
      </c>
      <c r="E7970" s="10" t="str">
        <f t="shared" si="510"/>
        <v>14132259</v>
      </c>
      <c r="F7970" s="10" t="str">
        <f>IFERROR(VLOOKUP(I7970,DATABASE!$N:$O,2,FALSE),"")</f>
        <v>دستكش ضد برش سبك</v>
      </c>
      <c r="G7970" s="3" t="s">
        <v>3718</v>
      </c>
      <c r="H7970" s="4">
        <v>14132</v>
      </c>
      <c r="I7970" s="3" t="s">
        <v>1442</v>
      </c>
      <c r="J7970" s="3" t="s">
        <v>22</v>
      </c>
      <c r="K7970" s="5">
        <v>1</v>
      </c>
      <c r="L7970" s="3" t="s">
        <v>3</v>
      </c>
      <c r="M7970" s="3" t="s">
        <v>4</v>
      </c>
      <c r="N7970" s="3" t="s">
        <v>13</v>
      </c>
      <c r="O7970" s="1">
        <v>259</v>
      </c>
      <c r="P7970" s="4">
        <v>1</v>
      </c>
      <c r="Q7970" s="10">
        <f t="shared" si="507"/>
        <v>259</v>
      </c>
    </row>
    <row r="7971" spans="2:17" ht="20.25" customHeight="1">
      <c r="B7971" s="10" t="str">
        <f t="shared" si="508"/>
        <v>دستكش ضد برش سبك829</v>
      </c>
      <c r="C7971" s="10" t="str">
        <f t="shared" si="509"/>
        <v>دستكش ضد برش سبك1403/11/16829</v>
      </c>
      <c r="D7971" s="10" t="str">
        <f>IFERROR(IF(تحویلی!$E$1="","",IF(NOSA!O7971=تحویلی!$E$1,تحویلی!$E$1&amp;COUNTIF(NOSA!$O$1:O7971,تحویلی!$E$1),"")),"")</f>
        <v/>
      </c>
      <c r="E7971" s="10" t="str">
        <f t="shared" si="510"/>
        <v>14140829</v>
      </c>
      <c r="F7971" s="10" t="str">
        <f>IFERROR(VLOOKUP(I7971,DATABASE!$N:$O,2,FALSE),"")</f>
        <v>دستكش ضد برش سبك</v>
      </c>
      <c r="G7971" s="3" t="s">
        <v>3718</v>
      </c>
      <c r="H7971" s="4">
        <v>14140</v>
      </c>
      <c r="I7971" s="3" t="s">
        <v>1442</v>
      </c>
      <c r="J7971" s="3" t="s">
        <v>22</v>
      </c>
      <c r="K7971" s="5">
        <v>1</v>
      </c>
      <c r="L7971" s="3" t="s">
        <v>3</v>
      </c>
      <c r="M7971" s="3" t="s">
        <v>4</v>
      </c>
      <c r="N7971" s="3" t="s">
        <v>129</v>
      </c>
      <c r="O7971" s="1">
        <v>829</v>
      </c>
      <c r="P7971" s="4">
        <v>1</v>
      </c>
      <c r="Q7971" s="10">
        <f t="shared" si="507"/>
        <v>829</v>
      </c>
    </row>
    <row r="7972" spans="2:17" ht="20.25" customHeight="1">
      <c r="B7972" s="10" t="str">
        <f t="shared" si="508"/>
        <v>كاپشن كارگري613</v>
      </c>
      <c r="C7972" s="10" t="str">
        <f t="shared" si="509"/>
        <v>كاپشن كارگري1403/11/16613</v>
      </c>
      <c r="D7972" s="10" t="str">
        <f>IFERROR(IF(تحویلی!$E$1="","",IF(NOSA!O7972=تحویلی!$E$1,تحویلی!$E$1&amp;COUNTIF(NOSA!$O$1:O7972,تحویلی!$E$1),"")),"")</f>
        <v/>
      </c>
      <c r="E7972" s="10" t="str">
        <f t="shared" si="510"/>
        <v>14156613</v>
      </c>
      <c r="F7972" s="10" t="str">
        <f>IFERROR(VLOOKUP(I7972,DATABASE!$N:$O,2,FALSE),"")</f>
        <v>كاپشن كارگري</v>
      </c>
      <c r="G7972" s="3" t="s">
        <v>3718</v>
      </c>
      <c r="H7972" s="4">
        <v>14156</v>
      </c>
      <c r="I7972" s="3" t="s">
        <v>2341</v>
      </c>
      <c r="J7972" s="3" t="s">
        <v>794</v>
      </c>
      <c r="K7972" s="5">
        <v>1</v>
      </c>
      <c r="L7972" s="3" t="s">
        <v>8</v>
      </c>
      <c r="M7972" s="3" t="s">
        <v>19</v>
      </c>
      <c r="N7972" s="3" t="s">
        <v>3325</v>
      </c>
      <c r="O7972" s="1">
        <v>613</v>
      </c>
      <c r="P7972" s="4">
        <v>0</v>
      </c>
      <c r="Q7972" s="10">
        <f t="shared" si="507"/>
        <v>613</v>
      </c>
    </row>
    <row r="7973" spans="2:17" ht="20.25" customHeight="1">
      <c r="B7973" s="10" t="str">
        <f t="shared" si="508"/>
        <v>دستكش ضد برش سبك582</v>
      </c>
      <c r="C7973" s="10" t="str">
        <f t="shared" si="509"/>
        <v>دستكش ضد برش سبك1403/11/17582</v>
      </c>
      <c r="D7973" s="10" t="str">
        <f>IFERROR(IF(تحویلی!$E$1="","",IF(NOSA!O7973=تحویلی!$E$1,تحویلی!$E$1&amp;COUNTIF(NOSA!$O$1:O7973,تحویلی!$E$1),"")),"")</f>
        <v/>
      </c>
      <c r="E7973" s="10" t="str">
        <f t="shared" si="510"/>
        <v>14163582</v>
      </c>
      <c r="F7973" s="10" t="str">
        <f>IFERROR(VLOOKUP(I7973,DATABASE!$N:$O,2,FALSE),"")</f>
        <v>دستكش ضد برش سبك</v>
      </c>
      <c r="G7973" s="3" t="s">
        <v>3719</v>
      </c>
      <c r="H7973" s="3">
        <v>14163</v>
      </c>
      <c r="I7973" s="3" t="s">
        <v>1442</v>
      </c>
      <c r="J7973" s="3" t="s">
        <v>22</v>
      </c>
      <c r="K7973" s="3">
        <v>1</v>
      </c>
      <c r="L7973" s="3" t="s">
        <v>3</v>
      </c>
      <c r="M7973" s="3" t="s">
        <v>47</v>
      </c>
      <c r="N7973" s="3" t="s">
        <v>80</v>
      </c>
      <c r="O7973" s="1">
        <v>582</v>
      </c>
      <c r="P7973" s="3">
        <v>1</v>
      </c>
      <c r="Q7973" s="10">
        <f t="shared" si="507"/>
        <v>582</v>
      </c>
    </row>
    <row r="7974" spans="2:17" ht="20.25" customHeight="1">
      <c r="B7974" s="10" t="str">
        <f t="shared" si="508"/>
        <v>دستكش كف دوبل چرمي933</v>
      </c>
      <c r="C7974" s="10" t="str">
        <f t="shared" si="509"/>
        <v>دستكش كف دوبل چرمي1403/11/17933</v>
      </c>
      <c r="D7974" s="10" t="str">
        <f>IFERROR(IF(تحویلی!$E$1="","",IF(NOSA!O7974=تحویلی!$E$1,تحویلی!$E$1&amp;COUNTIF(NOSA!$O$1:O7974,تحویلی!$E$1),"")),"")</f>
        <v/>
      </c>
      <c r="E7974" s="10" t="str">
        <f t="shared" si="510"/>
        <v>14164933</v>
      </c>
      <c r="F7974" s="10" t="str">
        <f>IFERROR(VLOOKUP(I7974,DATABASE!$N:$O,2,FALSE),"")</f>
        <v>دستكش كف دوبل چرمي</v>
      </c>
      <c r="G7974" s="3" t="s">
        <v>3719</v>
      </c>
      <c r="H7974" s="3">
        <v>14164</v>
      </c>
      <c r="I7974" s="3" t="s">
        <v>1683</v>
      </c>
      <c r="J7974" s="3" t="s">
        <v>1684</v>
      </c>
      <c r="K7974" s="3">
        <v>1</v>
      </c>
      <c r="L7974" s="3" t="s">
        <v>3</v>
      </c>
      <c r="M7974" s="3" t="s">
        <v>47</v>
      </c>
      <c r="N7974" s="3" t="s">
        <v>3548</v>
      </c>
      <c r="O7974" s="1">
        <v>933</v>
      </c>
      <c r="P7974" s="3">
        <v>1</v>
      </c>
      <c r="Q7974" s="10">
        <f t="shared" si="507"/>
        <v>933</v>
      </c>
    </row>
    <row r="7975" spans="2:17" ht="20.25" customHeight="1">
      <c r="B7975" s="10" t="str">
        <f t="shared" si="508"/>
        <v>دستكش ضد برش سبك933</v>
      </c>
      <c r="C7975" s="10" t="str">
        <f t="shared" si="509"/>
        <v>دستكش ضد برش سبك1403/11/17933</v>
      </c>
      <c r="D7975" s="10" t="str">
        <f>IFERROR(IF(تحویلی!$E$1="","",IF(NOSA!O7975=تحویلی!$E$1,تحویلی!$E$1&amp;COUNTIF(NOSA!$O$1:O7975,تحویلی!$E$1),"")),"")</f>
        <v/>
      </c>
      <c r="E7975" s="10" t="str">
        <f t="shared" si="510"/>
        <v>14164933</v>
      </c>
      <c r="F7975" s="10" t="str">
        <f>IFERROR(VLOOKUP(I7975,DATABASE!$N:$O,2,FALSE),"")</f>
        <v>دستكش ضد برش سبك</v>
      </c>
      <c r="G7975" s="3" t="s">
        <v>3719</v>
      </c>
      <c r="H7975" s="3">
        <v>14164</v>
      </c>
      <c r="I7975" s="3" t="s">
        <v>1442</v>
      </c>
      <c r="J7975" s="3" t="s">
        <v>22</v>
      </c>
      <c r="K7975" s="3">
        <v>1</v>
      </c>
      <c r="L7975" s="3" t="s">
        <v>3</v>
      </c>
      <c r="M7975" s="3" t="s">
        <v>47</v>
      </c>
      <c r="N7975" s="3" t="s">
        <v>3548</v>
      </c>
      <c r="O7975" s="1">
        <v>933</v>
      </c>
      <c r="P7975" s="3">
        <v>1</v>
      </c>
      <c r="Q7975" s="10">
        <f t="shared" si="507"/>
        <v>933</v>
      </c>
    </row>
    <row r="7976" spans="2:17" ht="20.25" customHeight="1">
      <c r="B7976" s="10" t="str">
        <f t="shared" si="508"/>
        <v>لباس كار(بلوز و شلوار)776</v>
      </c>
      <c r="C7976" s="10" t="str">
        <f t="shared" si="509"/>
        <v>لباس كار(بلوز و شلوار)1403/11/17776</v>
      </c>
      <c r="D7976" s="10" t="str">
        <f>IFERROR(IF(تحویلی!$E$1="","",IF(NOSA!O7976=تحویلی!$E$1,تحویلی!$E$1&amp;COUNTIF(NOSA!$O$1:O7976,تحویلی!$E$1),"")),"")</f>
        <v/>
      </c>
      <c r="E7976" s="10" t="str">
        <f t="shared" si="510"/>
        <v>14168776</v>
      </c>
      <c r="F7976" s="10" t="str">
        <f>IFERROR(VLOOKUP(I7976,DATABASE!$N:$O,2,FALSE),"")</f>
        <v>لباس كار(بلوز و شلوار)</v>
      </c>
      <c r="G7976" s="3" t="s">
        <v>3719</v>
      </c>
      <c r="H7976" s="3">
        <v>14168</v>
      </c>
      <c r="I7976" s="3" t="s">
        <v>1724</v>
      </c>
      <c r="J7976" s="3" t="s">
        <v>1725</v>
      </c>
      <c r="K7976" s="3">
        <v>1</v>
      </c>
      <c r="L7976" s="3" t="s">
        <v>28</v>
      </c>
      <c r="M7976" s="3" t="s">
        <v>202</v>
      </c>
      <c r="N7976" s="3" t="s">
        <v>1169</v>
      </c>
      <c r="O7976" s="1">
        <v>776</v>
      </c>
      <c r="P7976" s="3">
        <v>1</v>
      </c>
      <c r="Q7976" s="10">
        <f t="shared" si="507"/>
        <v>776</v>
      </c>
    </row>
    <row r="7977" spans="2:17" ht="20.25" customHeight="1">
      <c r="B7977" s="10" t="str">
        <f t="shared" si="508"/>
        <v>دستكش ضد برش سبك776</v>
      </c>
      <c r="C7977" s="10" t="str">
        <f t="shared" si="509"/>
        <v>دستكش ضد برش سبك1403/11/17776</v>
      </c>
      <c r="D7977" s="10" t="str">
        <f>IFERROR(IF(تحویلی!$E$1="","",IF(NOSA!O7977=تحویلی!$E$1,تحویلی!$E$1&amp;COUNTIF(NOSA!$O$1:O7977,تحویلی!$E$1),"")),"")</f>
        <v/>
      </c>
      <c r="E7977" s="10" t="str">
        <f t="shared" si="510"/>
        <v>14168776</v>
      </c>
      <c r="F7977" s="10" t="str">
        <f>IFERROR(VLOOKUP(I7977,DATABASE!$N:$O,2,FALSE),"")</f>
        <v>دستكش ضد برش سبك</v>
      </c>
      <c r="G7977" s="3" t="s">
        <v>3719</v>
      </c>
      <c r="H7977" s="3">
        <v>14168</v>
      </c>
      <c r="I7977" s="3" t="s">
        <v>1442</v>
      </c>
      <c r="J7977" s="3" t="s">
        <v>22</v>
      </c>
      <c r="K7977" s="3">
        <v>1</v>
      </c>
      <c r="L7977" s="3" t="s">
        <v>3</v>
      </c>
      <c r="M7977" s="3" t="s">
        <v>202</v>
      </c>
      <c r="N7977" s="3" t="s">
        <v>1169</v>
      </c>
      <c r="O7977" s="1">
        <v>776</v>
      </c>
      <c r="P7977" s="3">
        <v>1</v>
      </c>
      <c r="Q7977" s="10">
        <f t="shared" si="507"/>
        <v>776</v>
      </c>
    </row>
    <row r="7978" spans="2:17" ht="20.25" customHeight="1">
      <c r="B7978" s="10" t="str">
        <f t="shared" si="508"/>
        <v>دستكش ضد برش سبك938</v>
      </c>
      <c r="C7978" s="10" t="str">
        <f t="shared" si="509"/>
        <v>دستكش ضد برش سبك1403/11/17938</v>
      </c>
      <c r="D7978" s="10" t="str">
        <f>IFERROR(IF(تحویلی!$E$1="","",IF(NOSA!O7978=تحویلی!$E$1,تحویلی!$E$1&amp;COUNTIF(NOSA!$O$1:O7978,تحویلی!$E$1),"")),"")</f>
        <v/>
      </c>
      <c r="E7978" s="10" t="str">
        <f t="shared" si="510"/>
        <v>14169938</v>
      </c>
      <c r="F7978" s="10" t="str">
        <f>IFERROR(VLOOKUP(I7978,DATABASE!$N:$O,2,FALSE),"")</f>
        <v>دستكش ضد برش سبك</v>
      </c>
      <c r="G7978" s="3" t="s">
        <v>3719</v>
      </c>
      <c r="H7978" s="3">
        <v>14169</v>
      </c>
      <c r="I7978" s="3" t="s">
        <v>1442</v>
      </c>
      <c r="J7978" s="3" t="s">
        <v>22</v>
      </c>
      <c r="K7978" s="3">
        <v>1</v>
      </c>
      <c r="L7978" s="3" t="s">
        <v>3</v>
      </c>
      <c r="M7978" s="3" t="s">
        <v>47</v>
      </c>
      <c r="N7978" s="3" t="s">
        <v>3974</v>
      </c>
      <c r="O7978" s="1">
        <v>938</v>
      </c>
      <c r="P7978" s="3">
        <v>1</v>
      </c>
      <c r="Q7978" s="10">
        <f t="shared" si="507"/>
        <v>938</v>
      </c>
    </row>
    <row r="7979" spans="2:17" ht="20.25" customHeight="1">
      <c r="B7979" s="10" t="str">
        <f t="shared" si="508"/>
        <v>ماسك بهداشتي يكبار مصرف741</v>
      </c>
      <c r="C7979" s="10" t="str">
        <f t="shared" si="509"/>
        <v>ماسك بهداشتي يكبار مصرف1403/11/17741</v>
      </c>
      <c r="D7979" s="10" t="str">
        <f>IFERROR(IF(تحویلی!$E$1="","",IF(NOSA!O7979=تحویلی!$E$1,تحویلی!$E$1&amp;COUNTIF(NOSA!$O$1:O7979,تحویلی!$E$1),"")),"")</f>
        <v/>
      </c>
      <c r="E7979" s="10" t="str">
        <f t="shared" si="510"/>
        <v>14170741</v>
      </c>
      <c r="F7979" s="10" t="str">
        <f>IFERROR(VLOOKUP(I7979,DATABASE!$N:$O,2,FALSE),"")</f>
        <v>ماسك بهداشتي يكبار مصرف</v>
      </c>
      <c r="G7979" s="3" t="s">
        <v>3719</v>
      </c>
      <c r="H7979" s="3">
        <v>14170</v>
      </c>
      <c r="I7979" s="3" t="s">
        <v>1761</v>
      </c>
      <c r="J7979" s="3" t="s">
        <v>62</v>
      </c>
      <c r="K7979" s="3">
        <v>200</v>
      </c>
      <c r="L7979" s="3" t="s">
        <v>8</v>
      </c>
      <c r="M7979" s="3" t="s">
        <v>63</v>
      </c>
      <c r="N7979" s="3" t="s">
        <v>764</v>
      </c>
      <c r="O7979" s="1">
        <v>741</v>
      </c>
      <c r="P7979" s="3">
        <v>0</v>
      </c>
      <c r="Q7979" s="10">
        <f t="shared" ref="Q7979:Q8042" si="511">VALUE(O7979)</f>
        <v>741</v>
      </c>
    </row>
    <row r="7980" spans="2:17" ht="20.25" customHeight="1">
      <c r="B7980" s="10" t="str">
        <f t="shared" si="508"/>
        <v>دستكش كف دوبل چرمي879</v>
      </c>
      <c r="C7980" s="10" t="str">
        <f t="shared" si="509"/>
        <v>دستكش كف دوبل چرمي1403/11/17879</v>
      </c>
      <c r="D7980" s="10" t="str">
        <f>IFERROR(IF(تحویلی!$E$1="","",IF(NOSA!O7980=تحویلی!$E$1,تحویلی!$E$1&amp;COUNTIF(NOSA!$O$1:O7980,تحویلی!$E$1),"")),"")</f>
        <v/>
      </c>
      <c r="E7980" s="10" t="str">
        <f t="shared" si="510"/>
        <v>14174879</v>
      </c>
      <c r="F7980" s="10" t="str">
        <f>IFERROR(VLOOKUP(I7980,DATABASE!$N:$O,2,FALSE),"")</f>
        <v>دستكش كف دوبل چرمي</v>
      </c>
      <c r="G7980" s="3" t="s">
        <v>3719</v>
      </c>
      <c r="H7980" s="3">
        <v>14174</v>
      </c>
      <c r="I7980" s="3" t="s">
        <v>1683</v>
      </c>
      <c r="J7980" s="3" t="s">
        <v>1684</v>
      </c>
      <c r="K7980" s="3">
        <v>1</v>
      </c>
      <c r="L7980" s="3" t="s">
        <v>3</v>
      </c>
      <c r="M7980" s="3" t="s">
        <v>47</v>
      </c>
      <c r="N7980" s="3" t="s">
        <v>3954</v>
      </c>
      <c r="O7980" s="1">
        <v>879</v>
      </c>
      <c r="P7980" s="3">
        <v>1</v>
      </c>
      <c r="Q7980" s="10">
        <f t="shared" si="511"/>
        <v>879</v>
      </c>
    </row>
    <row r="7981" spans="2:17" ht="20.25" customHeight="1">
      <c r="B7981" s="10" t="str">
        <f t="shared" si="508"/>
        <v>دستكش ضد برش سبك879</v>
      </c>
      <c r="C7981" s="10" t="str">
        <f t="shared" si="509"/>
        <v>دستكش ضد برش سبك1403/11/17879</v>
      </c>
      <c r="D7981" s="10" t="str">
        <f>IFERROR(IF(تحویلی!$E$1="","",IF(NOSA!O7981=تحویلی!$E$1,تحویلی!$E$1&amp;COUNTIF(NOSA!$O$1:O7981,تحویلی!$E$1),"")),"")</f>
        <v/>
      </c>
      <c r="E7981" s="10" t="str">
        <f t="shared" si="510"/>
        <v>14174879</v>
      </c>
      <c r="F7981" s="10" t="str">
        <f>IFERROR(VLOOKUP(I7981,DATABASE!$N:$O,2,FALSE),"")</f>
        <v>دستكش ضد برش سبك</v>
      </c>
      <c r="G7981" s="3" t="s">
        <v>3719</v>
      </c>
      <c r="H7981" s="3">
        <v>14174</v>
      </c>
      <c r="I7981" s="3" t="s">
        <v>1442</v>
      </c>
      <c r="J7981" s="3" t="s">
        <v>22</v>
      </c>
      <c r="K7981" s="3">
        <v>1</v>
      </c>
      <c r="L7981" s="3" t="s">
        <v>3</v>
      </c>
      <c r="M7981" s="3" t="s">
        <v>47</v>
      </c>
      <c r="N7981" s="3" t="s">
        <v>3954</v>
      </c>
      <c r="O7981" s="1">
        <v>879</v>
      </c>
      <c r="P7981" s="3">
        <v>1</v>
      </c>
      <c r="Q7981" s="10">
        <f t="shared" si="511"/>
        <v>879</v>
      </c>
    </row>
    <row r="7982" spans="2:17" ht="20.25" customHeight="1">
      <c r="B7982" s="10" t="str">
        <f t="shared" si="508"/>
        <v>كفش ايمني895</v>
      </c>
      <c r="C7982" s="10" t="str">
        <f t="shared" si="509"/>
        <v>كفش ايمني1403/11/17895</v>
      </c>
      <c r="D7982" s="10" t="str">
        <f>IFERROR(IF(تحویلی!$E$1="","",IF(NOSA!O7982=تحویلی!$E$1,تحویلی!$E$1&amp;COUNTIF(NOSA!$O$1:O7982,تحویلی!$E$1),"")),"")</f>
        <v/>
      </c>
      <c r="E7982" s="10" t="str">
        <f t="shared" si="510"/>
        <v>14175895</v>
      </c>
      <c r="F7982" s="10" t="str">
        <f>IFERROR(VLOOKUP(I7982,DATABASE!$N:$O,2,FALSE),"")</f>
        <v>كفش ايمني</v>
      </c>
      <c r="G7982" s="3" t="s">
        <v>3719</v>
      </c>
      <c r="H7982" s="3">
        <v>14175</v>
      </c>
      <c r="I7982" s="3" t="s">
        <v>1539</v>
      </c>
      <c r="J7982" s="3" t="s">
        <v>1748</v>
      </c>
      <c r="K7982" s="3">
        <v>1</v>
      </c>
      <c r="L7982" s="3" t="s">
        <v>3</v>
      </c>
      <c r="M7982" s="3" t="s">
        <v>40</v>
      </c>
      <c r="N7982" s="3" t="s">
        <v>3564</v>
      </c>
      <c r="O7982" s="1">
        <v>895</v>
      </c>
      <c r="P7982" s="3">
        <v>1</v>
      </c>
      <c r="Q7982" s="10">
        <f t="shared" si="511"/>
        <v>895</v>
      </c>
    </row>
    <row r="7983" spans="2:17" ht="20.25" customHeight="1">
      <c r="B7983" s="10" t="str">
        <f t="shared" si="508"/>
        <v>عينك كهربايي (روكلاهي)783</v>
      </c>
      <c r="C7983" s="10" t="str">
        <f t="shared" si="509"/>
        <v>عينك كهربايي (روكلاهي)1403/11/17783</v>
      </c>
      <c r="D7983" s="10" t="str">
        <f>IFERROR(IF(تحویلی!$E$1="","",IF(NOSA!O7983=تحویلی!$E$1,تحویلی!$E$1&amp;COUNTIF(NOSA!$O$1:O7983,تحویلی!$E$1),"")),"")</f>
        <v/>
      </c>
      <c r="E7983" s="10" t="str">
        <f t="shared" si="510"/>
        <v>14177783</v>
      </c>
      <c r="F7983" s="10" t="str">
        <f>IFERROR(VLOOKUP(I7983,DATABASE!$N:$O,2,FALSE),"")</f>
        <v>عينك كهربايي (روكلاهي)</v>
      </c>
      <c r="G7983" s="3" t="s">
        <v>3719</v>
      </c>
      <c r="H7983" s="3">
        <v>14177</v>
      </c>
      <c r="I7983" s="3" t="s">
        <v>1560</v>
      </c>
      <c r="J7983" s="3" t="s">
        <v>1561</v>
      </c>
      <c r="K7983" s="3">
        <v>1</v>
      </c>
      <c r="L7983" s="3" t="s">
        <v>8</v>
      </c>
      <c r="M7983" s="3" t="s">
        <v>4</v>
      </c>
      <c r="N7983" s="3" t="s">
        <v>1219</v>
      </c>
      <c r="O7983" s="1">
        <v>783</v>
      </c>
      <c r="P7983" s="3">
        <v>1</v>
      </c>
      <c r="Q7983" s="10">
        <f t="shared" si="511"/>
        <v>783</v>
      </c>
    </row>
    <row r="7984" spans="2:17" ht="20.25" customHeight="1">
      <c r="B7984" s="10" t="str">
        <f t="shared" si="508"/>
        <v>دستكش ضد برش سبك853</v>
      </c>
      <c r="C7984" s="10" t="str">
        <f t="shared" si="509"/>
        <v>دستكش ضد برش سبك1403/11/17853</v>
      </c>
      <c r="D7984" s="10" t="str">
        <f>IFERROR(IF(تحویلی!$E$1="","",IF(NOSA!O7984=تحویلی!$E$1,تحویلی!$E$1&amp;COUNTIF(NOSA!$O$1:O7984,تحویلی!$E$1),"")),"")</f>
        <v/>
      </c>
      <c r="E7984" s="10" t="str">
        <f t="shared" si="510"/>
        <v>14178853</v>
      </c>
      <c r="F7984" s="10" t="str">
        <f>IFERROR(VLOOKUP(I7984,DATABASE!$N:$O,2,FALSE),"")</f>
        <v>دستكش ضد برش سبك</v>
      </c>
      <c r="G7984" s="3" t="s">
        <v>3719</v>
      </c>
      <c r="H7984" s="3">
        <v>14178</v>
      </c>
      <c r="I7984" s="3" t="s">
        <v>1442</v>
      </c>
      <c r="J7984" s="3" t="s">
        <v>22</v>
      </c>
      <c r="K7984" s="3">
        <v>1</v>
      </c>
      <c r="L7984" s="3" t="s">
        <v>3</v>
      </c>
      <c r="M7984" s="3" t="s">
        <v>40</v>
      </c>
      <c r="N7984" s="3" t="s">
        <v>2819</v>
      </c>
      <c r="O7984" s="1">
        <v>853</v>
      </c>
      <c r="P7984" s="3">
        <v>1</v>
      </c>
      <c r="Q7984" s="10">
        <f t="shared" si="511"/>
        <v>853</v>
      </c>
    </row>
    <row r="7985" spans="2:17" ht="20.25" customHeight="1">
      <c r="B7985" s="10" t="str">
        <f t="shared" si="508"/>
        <v>پوتين ايمني نسوز869</v>
      </c>
      <c r="C7985" s="10" t="str">
        <f t="shared" si="509"/>
        <v>پوتين ايمني نسوز1403/11/17869</v>
      </c>
      <c r="D7985" s="10" t="str">
        <f>IFERROR(IF(تحویلی!$E$1="","",IF(NOSA!O7985=تحویلی!$E$1,تحویلی!$E$1&amp;COUNTIF(NOSA!$O$1:O7985,تحویلی!$E$1),"")),"")</f>
        <v/>
      </c>
      <c r="E7985" s="10" t="str">
        <f t="shared" si="510"/>
        <v>14179869</v>
      </c>
      <c r="F7985" s="10" t="str">
        <f>IFERROR(VLOOKUP(I7985,DATABASE!$N:$O,2,FALSE),"")</f>
        <v>پوتين ايمني نسوز</v>
      </c>
      <c r="G7985" s="3" t="s">
        <v>3719</v>
      </c>
      <c r="H7985" s="3">
        <v>14179</v>
      </c>
      <c r="I7985" s="3" t="s">
        <v>1648</v>
      </c>
      <c r="J7985" s="3" t="s">
        <v>1649</v>
      </c>
      <c r="K7985" s="3">
        <v>1</v>
      </c>
      <c r="L7985" s="3" t="s">
        <v>3</v>
      </c>
      <c r="M7985" s="3" t="s">
        <v>19</v>
      </c>
      <c r="N7985" s="3" t="s">
        <v>3405</v>
      </c>
      <c r="O7985" s="1">
        <v>869</v>
      </c>
      <c r="P7985" s="3">
        <v>1</v>
      </c>
      <c r="Q7985" s="10">
        <f t="shared" si="511"/>
        <v>869</v>
      </c>
    </row>
    <row r="7986" spans="2:17" ht="20.25" customHeight="1">
      <c r="B7986" s="10" t="str">
        <f t="shared" si="508"/>
        <v>دستكش ضد برش سبك839</v>
      </c>
      <c r="C7986" s="10" t="str">
        <f t="shared" si="509"/>
        <v>دستكش ضد برش سبك1403/11/17839</v>
      </c>
      <c r="D7986" s="10" t="str">
        <f>IFERROR(IF(تحویلی!$E$1="","",IF(NOSA!O7986=تحویلی!$E$1,تحویلی!$E$1&amp;COUNTIF(NOSA!$O$1:O7986,تحویلی!$E$1),"")),"")</f>
        <v/>
      </c>
      <c r="E7986" s="10" t="str">
        <f t="shared" si="510"/>
        <v>14186839</v>
      </c>
      <c r="F7986" s="10" t="str">
        <f>IFERROR(VLOOKUP(I7986,DATABASE!$N:$O,2,FALSE),"")</f>
        <v>دستكش ضد برش سبك</v>
      </c>
      <c r="G7986" s="3" t="s">
        <v>3719</v>
      </c>
      <c r="H7986" s="3">
        <v>14186</v>
      </c>
      <c r="I7986" s="3" t="s">
        <v>1442</v>
      </c>
      <c r="J7986" s="3" t="s">
        <v>22</v>
      </c>
      <c r="K7986" s="3">
        <v>1</v>
      </c>
      <c r="L7986" s="3" t="s">
        <v>3</v>
      </c>
      <c r="M7986" s="3" t="s">
        <v>25</v>
      </c>
      <c r="N7986" s="3" t="s">
        <v>4145</v>
      </c>
      <c r="O7986" s="1">
        <v>839</v>
      </c>
      <c r="P7986" s="3">
        <v>0</v>
      </c>
      <c r="Q7986" s="10">
        <f t="shared" si="511"/>
        <v>839</v>
      </c>
    </row>
    <row r="7987" spans="2:17" ht="20.25" customHeight="1">
      <c r="B7987" s="10" t="str">
        <f t="shared" si="508"/>
        <v>لباس كار ديرسوز(بلوز و شلوار)641</v>
      </c>
      <c r="C7987" s="10" t="str">
        <f t="shared" si="509"/>
        <v>لباس كار ديرسوز(بلوز و شلوار)1403/11/17641</v>
      </c>
      <c r="D7987" s="10" t="str">
        <f>IFERROR(IF(تحویلی!$E$1="","",IF(NOSA!O7987=تحویلی!$E$1,تحویلی!$E$1&amp;COUNTIF(NOSA!$O$1:O7987,تحویلی!$E$1),"")),"")</f>
        <v/>
      </c>
      <c r="E7987" s="10" t="str">
        <f t="shared" si="510"/>
        <v>14201641</v>
      </c>
      <c r="F7987" s="10" t="str">
        <f>IFERROR(VLOOKUP(I7987,DATABASE!$N:$O,2,FALSE),"")</f>
        <v>لباس كار ديرسوز(بلوز و شلوار)</v>
      </c>
      <c r="G7987" s="3" t="s">
        <v>3719</v>
      </c>
      <c r="H7987" s="3">
        <v>14201</v>
      </c>
      <c r="I7987" s="3" t="s">
        <v>1619</v>
      </c>
      <c r="J7987" s="3" t="s">
        <v>1620</v>
      </c>
      <c r="K7987" s="3">
        <v>1</v>
      </c>
      <c r="L7987" s="3" t="s">
        <v>28</v>
      </c>
      <c r="M7987" s="3" t="s">
        <v>47</v>
      </c>
      <c r="N7987" s="3" t="s">
        <v>154</v>
      </c>
      <c r="O7987" s="1">
        <v>641</v>
      </c>
      <c r="P7987" s="3">
        <v>1</v>
      </c>
      <c r="Q7987" s="10">
        <f t="shared" si="511"/>
        <v>641</v>
      </c>
    </row>
    <row r="7988" spans="2:17" ht="20.25" customHeight="1">
      <c r="B7988" s="10" t="str">
        <f t="shared" si="508"/>
        <v>دستكش كف مواد سبك822</v>
      </c>
      <c r="C7988" s="10" t="str">
        <f t="shared" si="509"/>
        <v>دستكش كف مواد سبك1403/11/17822</v>
      </c>
      <c r="D7988" s="10" t="str">
        <f>IFERROR(IF(تحویلی!$E$1="","",IF(NOSA!O7988=تحویلی!$E$1,تحویلی!$E$1&amp;COUNTIF(NOSA!$O$1:O7988,تحویلی!$E$1),"")),"")</f>
        <v/>
      </c>
      <c r="E7988" s="10" t="str">
        <f t="shared" si="510"/>
        <v>14202822</v>
      </c>
      <c r="F7988" s="10" t="str">
        <f>IFERROR(VLOOKUP(I7988,DATABASE!$N:$O,2,FALSE),"")</f>
        <v>دستكش كف مواد سبك</v>
      </c>
      <c r="G7988" s="3" t="s">
        <v>3719</v>
      </c>
      <c r="H7988" s="3">
        <v>14202</v>
      </c>
      <c r="I7988" s="3" t="s">
        <v>1456</v>
      </c>
      <c r="J7988" s="3" t="s">
        <v>2</v>
      </c>
      <c r="K7988" s="3">
        <v>1</v>
      </c>
      <c r="L7988" s="3" t="s">
        <v>3</v>
      </c>
      <c r="M7988" s="3" t="s">
        <v>47</v>
      </c>
      <c r="N7988" s="3" t="s">
        <v>4146</v>
      </c>
      <c r="O7988" s="1">
        <v>822</v>
      </c>
      <c r="P7988" s="3">
        <v>1</v>
      </c>
      <c r="Q7988" s="10">
        <f t="shared" si="511"/>
        <v>822</v>
      </c>
    </row>
    <row r="7989" spans="2:17" ht="20.25" customHeight="1">
      <c r="B7989" s="10" t="str">
        <f t="shared" si="508"/>
        <v>لباس كار ديرسوز(بلوز و شلوار)845</v>
      </c>
      <c r="C7989" s="10" t="str">
        <f t="shared" si="509"/>
        <v>لباس كار ديرسوز(بلوز و شلوار)1403/11/17845</v>
      </c>
      <c r="D7989" s="10" t="str">
        <f>IFERROR(IF(تحویلی!$E$1="","",IF(NOSA!O7989=تحویلی!$E$1,تحویلی!$E$1&amp;COUNTIF(NOSA!$O$1:O7989,تحویلی!$E$1),"")),"")</f>
        <v/>
      </c>
      <c r="E7989" s="10" t="str">
        <f t="shared" si="510"/>
        <v>14204845</v>
      </c>
      <c r="F7989" s="10" t="str">
        <f>IFERROR(VLOOKUP(I7989,DATABASE!$N:$O,2,FALSE),"")</f>
        <v>لباس كار ديرسوز(بلوز و شلوار)</v>
      </c>
      <c r="G7989" s="3" t="s">
        <v>3719</v>
      </c>
      <c r="H7989" s="3">
        <v>14204</v>
      </c>
      <c r="I7989" s="3" t="s">
        <v>1619</v>
      </c>
      <c r="J7989" s="3" t="s">
        <v>1620</v>
      </c>
      <c r="K7989" s="3">
        <v>1</v>
      </c>
      <c r="L7989" s="3" t="s">
        <v>28</v>
      </c>
      <c r="M7989" s="3" t="s">
        <v>47</v>
      </c>
      <c r="N7989" s="3" t="s">
        <v>2701</v>
      </c>
      <c r="O7989" s="1">
        <v>845</v>
      </c>
      <c r="P7989" s="3">
        <v>1</v>
      </c>
      <c r="Q7989" s="10">
        <f t="shared" si="511"/>
        <v>845</v>
      </c>
    </row>
    <row r="7990" spans="2:17" ht="20.25" customHeight="1">
      <c r="B7990" s="10" t="str">
        <f t="shared" si="508"/>
        <v>دستكش ساق بلند نسوز768</v>
      </c>
      <c r="C7990" s="10" t="str">
        <f t="shared" si="509"/>
        <v>دستكش ساق بلند نسوز1403/11/17768</v>
      </c>
      <c r="D7990" s="10" t="str">
        <f>IFERROR(IF(تحویلی!$E$1="","",IF(NOSA!O7990=تحویلی!$E$1,تحویلی!$E$1&amp;COUNTIF(NOSA!$O$1:O7990,تحویلی!$E$1),"")),"")</f>
        <v/>
      </c>
      <c r="E7990" s="10" t="str">
        <f t="shared" si="510"/>
        <v>14208768</v>
      </c>
      <c r="F7990" s="10" t="str">
        <f>IFERROR(VLOOKUP(I7990,DATABASE!$N:$O,2,FALSE),"")</f>
        <v>دستكش ساق بلند نسوز</v>
      </c>
      <c r="G7990" s="3" t="s">
        <v>3719</v>
      </c>
      <c r="H7990" s="3">
        <v>14208</v>
      </c>
      <c r="I7990" s="3" t="s">
        <v>1461</v>
      </c>
      <c r="J7990" s="3" t="s">
        <v>34</v>
      </c>
      <c r="K7990" s="3">
        <v>1</v>
      </c>
      <c r="L7990" s="3" t="s">
        <v>3</v>
      </c>
      <c r="M7990" s="3" t="s">
        <v>25</v>
      </c>
      <c r="N7990" s="3" t="s">
        <v>1099</v>
      </c>
      <c r="O7990" s="1">
        <v>768</v>
      </c>
      <c r="P7990" s="3">
        <v>1</v>
      </c>
      <c r="Q7990" s="10">
        <f t="shared" si="511"/>
        <v>768</v>
      </c>
    </row>
    <row r="7991" spans="2:17" ht="20.25" customHeight="1">
      <c r="B7991" s="10" t="str">
        <f t="shared" si="508"/>
        <v>دستكش ضد برش سبك401</v>
      </c>
      <c r="C7991" s="10" t="str">
        <f t="shared" si="509"/>
        <v>دستكش ضد برش سبك1403/11/17401</v>
      </c>
      <c r="D7991" s="10" t="str">
        <f>IFERROR(IF(تحویلی!$E$1="","",IF(NOSA!O7991=تحویلی!$E$1,تحویلی!$E$1&amp;COUNTIF(NOSA!$O$1:O7991,تحویلی!$E$1),"")),"")</f>
        <v/>
      </c>
      <c r="E7991" s="10" t="str">
        <f t="shared" si="510"/>
        <v>14214401</v>
      </c>
      <c r="F7991" s="10" t="str">
        <f>IFERROR(VLOOKUP(I7991,DATABASE!$N:$O,2,FALSE),"")</f>
        <v>دستكش ضد برش سبك</v>
      </c>
      <c r="G7991" s="3" t="s">
        <v>3719</v>
      </c>
      <c r="H7991" s="3">
        <v>14214</v>
      </c>
      <c r="I7991" s="3" t="s">
        <v>1442</v>
      </c>
      <c r="J7991" s="3" t="s">
        <v>22</v>
      </c>
      <c r="K7991" s="3">
        <v>1</v>
      </c>
      <c r="L7991" s="3" t="s">
        <v>3</v>
      </c>
      <c r="M7991" s="3" t="s">
        <v>19</v>
      </c>
      <c r="N7991" s="3" t="s">
        <v>424</v>
      </c>
      <c r="O7991" s="1">
        <v>401</v>
      </c>
      <c r="P7991" s="3">
        <v>1</v>
      </c>
      <c r="Q7991" s="10">
        <f t="shared" si="511"/>
        <v>401</v>
      </c>
    </row>
    <row r="7992" spans="2:17" ht="20.25" customHeight="1">
      <c r="B7992" s="10" t="str">
        <f t="shared" si="508"/>
        <v>كفش ايمني460</v>
      </c>
      <c r="C7992" s="10" t="str">
        <f t="shared" si="509"/>
        <v>كفش ايمني1403/11/18460</v>
      </c>
      <c r="D7992" s="10" t="str">
        <f>IFERROR(IF(تحویلی!$E$1="","",IF(NOSA!O7992=تحویلی!$E$1,تحویلی!$E$1&amp;COUNTIF(NOSA!$O$1:O7992,تحویلی!$E$1),"")),"")</f>
        <v/>
      </c>
      <c r="E7992" s="10" t="str">
        <f t="shared" si="510"/>
        <v>14216460</v>
      </c>
      <c r="F7992" s="10" t="str">
        <f>IFERROR(VLOOKUP(I7992,DATABASE!$N:$O,2,FALSE),"")</f>
        <v>كفش ايمني</v>
      </c>
      <c r="G7992" s="3" t="s">
        <v>3720</v>
      </c>
      <c r="H7992" s="3">
        <v>14216</v>
      </c>
      <c r="I7992" s="3" t="s">
        <v>1526</v>
      </c>
      <c r="J7992" s="3" t="s">
        <v>1729</v>
      </c>
      <c r="K7992" s="3">
        <v>1</v>
      </c>
      <c r="L7992" s="3" t="s">
        <v>3</v>
      </c>
      <c r="M7992" s="3" t="s">
        <v>47</v>
      </c>
      <c r="N7992" s="3" t="s">
        <v>2765</v>
      </c>
      <c r="O7992" s="1">
        <v>460</v>
      </c>
      <c r="P7992" s="3">
        <v>1</v>
      </c>
      <c r="Q7992" s="10">
        <f t="shared" si="511"/>
        <v>460</v>
      </c>
    </row>
    <row r="7993" spans="2:17" ht="20.25" customHeight="1">
      <c r="B7993" s="10" t="str">
        <f t="shared" si="508"/>
        <v>دستكش ضد برش سبك862</v>
      </c>
      <c r="C7993" s="10" t="str">
        <f t="shared" si="509"/>
        <v>دستكش ضد برش سبك1403/11/18862</v>
      </c>
      <c r="D7993" s="10" t="str">
        <f>IFERROR(IF(تحویلی!$E$1="","",IF(NOSA!O7993=تحویلی!$E$1,تحویلی!$E$1&amp;COUNTIF(NOSA!$O$1:O7993,تحویلی!$E$1),"")),"")</f>
        <v/>
      </c>
      <c r="E7993" s="10" t="str">
        <f t="shared" si="510"/>
        <v>14217862</v>
      </c>
      <c r="F7993" s="10" t="str">
        <f>IFERROR(VLOOKUP(I7993,DATABASE!$N:$O,2,FALSE),"")</f>
        <v>دستكش ضد برش سبك</v>
      </c>
      <c r="G7993" s="3" t="s">
        <v>3720</v>
      </c>
      <c r="H7993" s="3">
        <v>14217</v>
      </c>
      <c r="I7993" s="3" t="s">
        <v>1442</v>
      </c>
      <c r="J7993" s="3" t="s">
        <v>22</v>
      </c>
      <c r="K7993" s="3">
        <v>1</v>
      </c>
      <c r="L7993" s="3" t="s">
        <v>3</v>
      </c>
      <c r="M7993" s="3" t="s">
        <v>47</v>
      </c>
      <c r="N7993" s="3" t="s">
        <v>3255</v>
      </c>
      <c r="O7993" s="1">
        <v>862</v>
      </c>
      <c r="P7993" s="3">
        <v>1</v>
      </c>
      <c r="Q7993" s="10">
        <f t="shared" si="511"/>
        <v>862</v>
      </c>
    </row>
    <row r="7994" spans="2:17" ht="20.25" customHeight="1">
      <c r="B7994" s="10" t="str">
        <f t="shared" si="508"/>
        <v>چكمه ايمني نسوز718</v>
      </c>
      <c r="C7994" s="10" t="str">
        <f t="shared" si="509"/>
        <v>چكمه ايمني نسوز1403/11/18718</v>
      </c>
      <c r="D7994" s="10" t="str">
        <f>IFERROR(IF(تحویلی!$E$1="","",IF(NOSA!O7994=تحویلی!$E$1,تحویلی!$E$1&amp;COUNTIF(NOSA!$O$1:O7994,تحویلی!$E$1),"")),"")</f>
        <v/>
      </c>
      <c r="E7994" s="10" t="str">
        <f t="shared" si="510"/>
        <v>14218718</v>
      </c>
      <c r="F7994" s="10" t="str">
        <f>IFERROR(VLOOKUP(I7994,DATABASE!$N:$O,2,FALSE),"")</f>
        <v>چكمه ايمني نسوز</v>
      </c>
      <c r="G7994" s="3" t="s">
        <v>3720</v>
      </c>
      <c r="H7994" s="3">
        <v>14218</v>
      </c>
      <c r="I7994" s="3" t="s">
        <v>1749</v>
      </c>
      <c r="J7994" s="3" t="s">
        <v>1750</v>
      </c>
      <c r="K7994" s="3">
        <v>1</v>
      </c>
      <c r="L7994" s="3" t="s">
        <v>3</v>
      </c>
      <c r="M7994" s="3" t="s">
        <v>19</v>
      </c>
      <c r="N7994" s="3" t="s">
        <v>3499</v>
      </c>
      <c r="O7994" s="1">
        <v>718</v>
      </c>
      <c r="P7994" s="3">
        <v>1</v>
      </c>
      <c r="Q7994" s="10">
        <f t="shared" si="511"/>
        <v>718</v>
      </c>
    </row>
    <row r="7995" spans="2:17" ht="20.25" customHeight="1">
      <c r="B7995" s="10" t="str">
        <f t="shared" si="508"/>
        <v>فيلتر ماسك نيم صورت (3M) مدل 2091751</v>
      </c>
      <c r="C7995" s="10" t="str">
        <f t="shared" si="509"/>
        <v>فيلتر ماسك نيم صورت (3M) مدل 20911403/11/18751</v>
      </c>
      <c r="D7995" s="10" t="str">
        <f>IFERROR(IF(تحویلی!$E$1="","",IF(NOSA!O7995=تحویلی!$E$1,تحویلی!$E$1&amp;COUNTIF(NOSA!$O$1:O7995,تحویلی!$E$1),"")),"")</f>
        <v/>
      </c>
      <c r="E7995" s="10" t="str">
        <f t="shared" si="510"/>
        <v>14222751</v>
      </c>
      <c r="F7995" s="10" t="str">
        <f>IFERROR(VLOOKUP(I7995,DATABASE!$N:$O,2,FALSE),"")</f>
        <v>فيلتر ماسك نيم صورت (3M) مدل 2091</v>
      </c>
      <c r="G7995" s="3" t="s">
        <v>3720</v>
      </c>
      <c r="H7995" s="3">
        <v>14222</v>
      </c>
      <c r="I7995" s="3" t="s">
        <v>1475</v>
      </c>
      <c r="J7995" s="3" t="s">
        <v>53</v>
      </c>
      <c r="K7995" s="3">
        <v>1</v>
      </c>
      <c r="L7995" s="3" t="s">
        <v>8</v>
      </c>
      <c r="M7995" s="3" t="s">
        <v>9</v>
      </c>
      <c r="N7995" s="3" t="s">
        <v>2709</v>
      </c>
      <c r="O7995" s="1">
        <v>751</v>
      </c>
      <c r="P7995" s="3">
        <v>1</v>
      </c>
      <c r="Q7995" s="10">
        <f t="shared" si="511"/>
        <v>751</v>
      </c>
    </row>
    <row r="7996" spans="2:17" ht="20.25" customHeight="1">
      <c r="B7996" s="10" t="str">
        <f t="shared" si="508"/>
        <v>دستكش لاتكس739</v>
      </c>
      <c r="C7996" s="10" t="str">
        <f t="shared" si="509"/>
        <v>دستكش لاتكس1403/11/18739</v>
      </c>
      <c r="D7996" s="10" t="str">
        <f>IFERROR(IF(تحویلی!$E$1="","",IF(NOSA!O7996=تحویلی!$E$1,تحویلی!$E$1&amp;COUNTIF(NOSA!$O$1:O7996,تحویلی!$E$1),"")),"")</f>
        <v/>
      </c>
      <c r="E7996" s="10" t="str">
        <f t="shared" si="510"/>
        <v>14226739</v>
      </c>
      <c r="F7996" s="10" t="str">
        <f>IFERROR(VLOOKUP(I7996,DATABASE!$N:$O,2,FALSE),"")</f>
        <v>دستكش لاتكس</v>
      </c>
      <c r="G7996" s="3" t="s">
        <v>3720</v>
      </c>
      <c r="H7996" s="3">
        <v>14226</v>
      </c>
      <c r="I7996" s="3" t="s">
        <v>2328</v>
      </c>
      <c r="J7996" s="3" t="s">
        <v>564</v>
      </c>
      <c r="K7996" s="3">
        <v>100</v>
      </c>
      <c r="L7996" s="3" t="s">
        <v>3</v>
      </c>
      <c r="M7996" s="3" t="s">
        <v>47</v>
      </c>
      <c r="N7996" s="3" t="s">
        <v>2890</v>
      </c>
      <c r="O7996" s="1">
        <v>739</v>
      </c>
      <c r="P7996" s="3">
        <v>0</v>
      </c>
      <c r="Q7996" s="10">
        <f t="shared" si="511"/>
        <v>739</v>
      </c>
    </row>
    <row r="7997" spans="2:17" ht="20.25" customHeight="1">
      <c r="B7997" s="10" t="str">
        <f t="shared" si="508"/>
        <v>دستكش ضد برش سبك221</v>
      </c>
      <c r="C7997" s="10" t="str">
        <f t="shared" si="509"/>
        <v>دستكش ضد برش سبك1403/11/18221</v>
      </c>
      <c r="D7997" s="10" t="str">
        <f>IFERROR(IF(تحویلی!$E$1="","",IF(NOSA!O7997=تحویلی!$E$1,تحویلی!$E$1&amp;COUNTIF(NOSA!$O$1:O7997,تحویلی!$E$1),"")),"")</f>
        <v/>
      </c>
      <c r="E7997" s="10" t="str">
        <f t="shared" si="510"/>
        <v>14228221</v>
      </c>
      <c r="F7997" s="10" t="str">
        <f>IFERROR(VLOOKUP(I7997,DATABASE!$N:$O,2,FALSE),"")</f>
        <v>دستكش ضد برش سبك</v>
      </c>
      <c r="G7997" s="3" t="s">
        <v>3720</v>
      </c>
      <c r="H7997" s="3">
        <v>14228</v>
      </c>
      <c r="I7997" s="3" t="s">
        <v>1442</v>
      </c>
      <c r="J7997" s="3" t="s">
        <v>22</v>
      </c>
      <c r="K7997" s="3">
        <v>1</v>
      </c>
      <c r="L7997" s="3" t="s">
        <v>3</v>
      </c>
      <c r="M7997" s="3" t="s">
        <v>9</v>
      </c>
      <c r="N7997" s="3" t="s">
        <v>2703</v>
      </c>
      <c r="O7997" s="1">
        <v>221</v>
      </c>
      <c r="P7997" s="3">
        <v>1</v>
      </c>
      <c r="Q7997" s="10">
        <f t="shared" si="511"/>
        <v>221</v>
      </c>
    </row>
    <row r="7998" spans="2:17" ht="20.25" customHeight="1">
      <c r="B7998" s="10" t="str">
        <f t="shared" si="508"/>
        <v>دستكش ضد برش سبك10006</v>
      </c>
      <c r="C7998" s="10" t="str">
        <f t="shared" si="509"/>
        <v>دستكش ضد برش سبك1403/11/1810006</v>
      </c>
      <c r="D7998" s="10" t="str">
        <f>IFERROR(IF(تحویلی!$E$1="","",IF(NOSA!O7998=تحویلی!$E$1,تحویلی!$E$1&amp;COUNTIF(NOSA!$O$1:O7998,تحویلی!$E$1),"")),"")</f>
        <v/>
      </c>
      <c r="E7998" s="10" t="str">
        <f t="shared" si="510"/>
        <v>1423110006</v>
      </c>
      <c r="F7998" s="10" t="str">
        <f>IFERROR(VLOOKUP(I7998,DATABASE!$N:$O,2,FALSE),"")</f>
        <v>دستكش ضد برش سبك</v>
      </c>
      <c r="G7998" s="3" t="s">
        <v>3720</v>
      </c>
      <c r="H7998" s="3">
        <v>14231</v>
      </c>
      <c r="I7998" s="3" t="s">
        <v>1442</v>
      </c>
      <c r="J7998" s="3" t="s">
        <v>22</v>
      </c>
      <c r="K7998" s="3">
        <v>1</v>
      </c>
      <c r="L7998" s="3" t="s">
        <v>3</v>
      </c>
      <c r="M7998" s="3" t="s">
        <v>9</v>
      </c>
      <c r="N7998" s="3" t="s">
        <v>4147</v>
      </c>
      <c r="O7998" s="1">
        <v>10006</v>
      </c>
      <c r="P7998" s="3">
        <v>1</v>
      </c>
      <c r="Q7998" s="10">
        <f t="shared" si="511"/>
        <v>10006</v>
      </c>
    </row>
    <row r="7999" spans="2:17" ht="20.25" customHeight="1">
      <c r="B7999" s="10" t="str">
        <f t="shared" si="508"/>
        <v>ماسك N95) FFP2 )873</v>
      </c>
      <c r="C7999" s="10" t="str">
        <f t="shared" si="509"/>
        <v>ماسك N95) FFP2 )1403/11/18873</v>
      </c>
      <c r="D7999" s="10" t="str">
        <f>IFERROR(IF(تحویلی!$E$1="","",IF(NOSA!O7999=تحویلی!$E$1,تحویلی!$E$1&amp;COUNTIF(NOSA!$O$1:O7999,تحویلی!$E$1),"")),"")</f>
        <v/>
      </c>
      <c r="E7999" s="10" t="str">
        <f t="shared" si="510"/>
        <v>14238873</v>
      </c>
      <c r="F7999" s="10" t="str">
        <f>IFERROR(VLOOKUP(I7999,DATABASE!$N:$O,2,FALSE),"")</f>
        <v>ماسك N95) FFP2 )</v>
      </c>
      <c r="G7999" s="3" t="s">
        <v>3720</v>
      </c>
      <c r="H7999" s="3">
        <v>14238</v>
      </c>
      <c r="I7999" s="3" t="s">
        <v>1469</v>
      </c>
      <c r="J7999" s="3" t="s">
        <v>256</v>
      </c>
      <c r="K7999" s="3">
        <v>100</v>
      </c>
      <c r="L7999" s="3" t="s">
        <v>8</v>
      </c>
      <c r="M7999" s="3" t="s">
        <v>63</v>
      </c>
      <c r="N7999" s="3" t="s">
        <v>3529</v>
      </c>
      <c r="O7999" s="1">
        <v>873</v>
      </c>
      <c r="P7999" s="3">
        <v>0</v>
      </c>
      <c r="Q7999" s="10">
        <f t="shared" si="511"/>
        <v>873</v>
      </c>
    </row>
    <row r="8000" spans="2:17" ht="20.25" customHeight="1">
      <c r="B8000" s="10" t="str">
        <f t="shared" si="508"/>
        <v>لباس كار ديرسوز(بلوز و شلوار)69</v>
      </c>
      <c r="C8000" s="10" t="str">
        <f t="shared" si="509"/>
        <v>لباس كار ديرسوز(بلوز و شلوار)1403/11/1869</v>
      </c>
      <c r="D8000" s="10" t="str">
        <f>IFERROR(IF(تحویلی!$E$1="","",IF(NOSA!O8000=تحویلی!$E$1,تحویلی!$E$1&amp;COUNTIF(NOSA!$O$1:O8000,تحویلی!$E$1),"")),"")</f>
        <v/>
      </c>
      <c r="E8000" s="10" t="str">
        <f t="shared" si="510"/>
        <v>1424069</v>
      </c>
      <c r="F8000" s="10" t="str">
        <f>IFERROR(VLOOKUP(I8000,DATABASE!$N:$O,2,FALSE),"")</f>
        <v>لباس كار ديرسوز(بلوز و شلوار)</v>
      </c>
      <c r="G8000" s="3" t="s">
        <v>3720</v>
      </c>
      <c r="H8000" s="3">
        <v>14240</v>
      </c>
      <c r="I8000" s="3" t="s">
        <v>1634</v>
      </c>
      <c r="J8000" s="3" t="s">
        <v>1635</v>
      </c>
      <c r="K8000" s="3">
        <v>1</v>
      </c>
      <c r="L8000" s="3" t="s">
        <v>28</v>
      </c>
      <c r="M8000" s="3" t="s">
        <v>19</v>
      </c>
      <c r="N8000" s="3" t="s">
        <v>265</v>
      </c>
      <c r="O8000" s="1">
        <v>69</v>
      </c>
      <c r="P8000" s="3">
        <v>1</v>
      </c>
      <c r="Q8000" s="10">
        <f t="shared" si="511"/>
        <v>69</v>
      </c>
    </row>
    <row r="8001" spans="2:17" ht="20.25" customHeight="1">
      <c r="B8001" s="10" t="str">
        <f t="shared" si="508"/>
        <v>دستكش ضد برش سبك783</v>
      </c>
      <c r="C8001" s="10" t="str">
        <f t="shared" si="509"/>
        <v>دستكش ضد برش سبك1403/11/18783</v>
      </c>
      <c r="D8001" s="10" t="str">
        <f>IFERROR(IF(تحویلی!$E$1="","",IF(NOSA!O8001=تحویلی!$E$1,تحویلی!$E$1&amp;COUNTIF(NOSA!$O$1:O8001,تحویلی!$E$1),"")),"")</f>
        <v/>
      </c>
      <c r="E8001" s="10" t="str">
        <f t="shared" si="510"/>
        <v>14243783</v>
      </c>
      <c r="F8001" s="10" t="str">
        <f>IFERROR(VLOOKUP(I8001,DATABASE!$N:$O,2,FALSE),"")</f>
        <v>دستكش ضد برش سبك</v>
      </c>
      <c r="G8001" s="3" t="s">
        <v>3720</v>
      </c>
      <c r="H8001" s="3">
        <v>14243</v>
      </c>
      <c r="I8001" s="3" t="s">
        <v>1442</v>
      </c>
      <c r="J8001" s="3" t="s">
        <v>22</v>
      </c>
      <c r="K8001" s="3">
        <v>1</v>
      </c>
      <c r="L8001" s="3" t="s">
        <v>3</v>
      </c>
      <c r="M8001" s="3" t="s">
        <v>4</v>
      </c>
      <c r="N8001" s="3" t="s">
        <v>1219</v>
      </c>
      <c r="O8001" s="1">
        <v>783</v>
      </c>
      <c r="P8001" s="3">
        <v>1</v>
      </c>
      <c r="Q8001" s="10">
        <f t="shared" si="511"/>
        <v>783</v>
      </c>
    </row>
    <row r="8002" spans="2:17" ht="20.25" customHeight="1">
      <c r="B8002" s="10" t="str">
        <f t="shared" si="508"/>
        <v>رابط فنري نقاب كلاه ايمني88</v>
      </c>
      <c r="C8002" s="10" t="str">
        <f t="shared" si="509"/>
        <v>رابط فنري نقاب كلاه ايمني1403/11/1888</v>
      </c>
      <c r="D8002" s="10" t="str">
        <f>IFERROR(IF(تحویلی!$E$1="","",IF(NOSA!O8002=تحویلی!$E$1,تحویلی!$E$1&amp;COUNTIF(NOSA!$O$1:O8002,تحویلی!$E$1),"")),"")</f>
        <v/>
      </c>
      <c r="E8002" s="10" t="str">
        <f t="shared" si="510"/>
        <v>1424588</v>
      </c>
      <c r="F8002" s="10" t="str">
        <f>IFERROR(VLOOKUP(I8002,DATABASE!$N:$O,2,FALSE),"")</f>
        <v>رابط فنري نقاب كلاه ايمني</v>
      </c>
      <c r="G8002" s="3" t="s">
        <v>3720</v>
      </c>
      <c r="H8002" s="3">
        <v>14245</v>
      </c>
      <c r="I8002" s="3" t="s">
        <v>1454</v>
      </c>
      <c r="J8002" s="3" t="s">
        <v>135</v>
      </c>
      <c r="K8002" s="3">
        <v>1</v>
      </c>
      <c r="L8002" s="3" t="s">
        <v>8</v>
      </c>
      <c r="M8002" s="3" t="s">
        <v>19</v>
      </c>
      <c r="N8002" s="3" t="s">
        <v>306</v>
      </c>
      <c r="O8002" s="1">
        <v>88</v>
      </c>
      <c r="P8002" s="3">
        <v>1</v>
      </c>
      <c r="Q8002" s="10">
        <f t="shared" si="511"/>
        <v>88</v>
      </c>
    </row>
    <row r="8003" spans="2:17" ht="20.25" customHeight="1">
      <c r="B8003" s="10" t="str">
        <f t="shared" si="508"/>
        <v>لباس زير زمستاني- بلوز و شلوار130</v>
      </c>
      <c r="C8003" s="10" t="str">
        <f t="shared" si="509"/>
        <v>لباس زير زمستاني- بلوز و شلوار1403/11/19130</v>
      </c>
      <c r="D8003" s="10" t="str">
        <f>IFERROR(IF(تحویلی!$E$1="","",IF(NOSA!O8003=تحویلی!$E$1,تحویلی!$E$1&amp;COUNTIF(NOSA!$O$1:O8003,تحویلی!$E$1),"")),"")</f>
        <v/>
      </c>
      <c r="E8003" s="10" t="str">
        <f t="shared" si="510"/>
        <v>14249130</v>
      </c>
      <c r="F8003" s="10" t="str">
        <f>IFERROR(VLOOKUP(I8003,DATABASE!$N:$O,2,FALSE),"")</f>
        <v>لباس زير زمستاني- بلوز و شلوار</v>
      </c>
      <c r="G8003" s="3" t="s">
        <v>3721</v>
      </c>
      <c r="H8003" s="4">
        <v>14249</v>
      </c>
      <c r="I8003" s="3" t="s">
        <v>2361</v>
      </c>
      <c r="J8003" s="3" t="s">
        <v>2826</v>
      </c>
      <c r="K8003" s="5">
        <v>1</v>
      </c>
      <c r="L8003" s="3" t="s">
        <v>28</v>
      </c>
      <c r="M8003" s="3" t="s">
        <v>19</v>
      </c>
      <c r="N8003" s="3" t="s">
        <v>253</v>
      </c>
      <c r="O8003" s="1">
        <v>130</v>
      </c>
      <c r="P8003" s="4">
        <v>0</v>
      </c>
      <c r="Q8003" s="10">
        <f t="shared" si="511"/>
        <v>130</v>
      </c>
    </row>
    <row r="8004" spans="2:17" ht="20.25" customHeight="1">
      <c r="B8004" s="10" t="str">
        <f t="shared" si="508"/>
        <v>رابط فنري نقاب كلاه ايمني494</v>
      </c>
      <c r="C8004" s="10" t="str">
        <f t="shared" si="509"/>
        <v>رابط فنري نقاب كلاه ايمني1403/11/19494</v>
      </c>
      <c r="D8004" s="10" t="str">
        <f>IFERROR(IF(تحویلی!$E$1="","",IF(NOSA!O8004=تحویلی!$E$1,تحویلی!$E$1&amp;COUNTIF(NOSA!$O$1:O8004,تحویلی!$E$1),"")),"")</f>
        <v/>
      </c>
      <c r="E8004" s="10" t="str">
        <f t="shared" si="510"/>
        <v>14251494</v>
      </c>
      <c r="F8004" s="10" t="str">
        <f>IFERROR(VLOOKUP(I8004,DATABASE!$N:$O,2,FALSE),"")</f>
        <v>رابط فنري نقاب كلاه ايمني</v>
      </c>
      <c r="G8004" s="3" t="s">
        <v>3721</v>
      </c>
      <c r="H8004" s="4">
        <v>14251</v>
      </c>
      <c r="I8004" s="3" t="s">
        <v>1454</v>
      </c>
      <c r="J8004" s="3" t="s">
        <v>135</v>
      </c>
      <c r="K8004" s="5">
        <v>1</v>
      </c>
      <c r="L8004" s="3" t="s">
        <v>8</v>
      </c>
      <c r="M8004" s="3" t="s">
        <v>19</v>
      </c>
      <c r="N8004" s="3" t="s">
        <v>227</v>
      </c>
      <c r="O8004" s="1">
        <v>494</v>
      </c>
      <c r="P8004" s="4">
        <v>1</v>
      </c>
      <c r="Q8004" s="10">
        <f t="shared" si="511"/>
        <v>494</v>
      </c>
    </row>
    <row r="8005" spans="2:17" ht="20.25" customHeight="1">
      <c r="B8005" s="10" t="str">
        <f t="shared" si="508"/>
        <v>گوشي اير پلاگ845</v>
      </c>
      <c r="C8005" s="10" t="str">
        <f t="shared" si="509"/>
        <v>گوشي اير پلاگ1403/11/19845</v>
      </c>
      <c r="D8005" s="10" t="str">
        <f>IFERROR(IF(تحویلی!$E$1="","",IF(NOSA!O8005=تحویلی!$E$1,تحویلی!$E$1&amp;COUNTIF(NOSA!$O$1:O8005,تحویلی!$E$1),"")),"")</f>
        <v/>
      </c>
      <c r="E8005" s="10" t="str">
        <f t="shared" si="510"/>
        <v>14253845</v>
      </c>
      <c r="F8005" s="10" t="str">
        <f>IFERROR(VLOOKUP(I8005,DATABASE!$N:$O,2,FALSE),"")</f>
        <v>گوشي اير پلاگ</v>
      </c>
      <c r="G8005" s="3" t="s">
        <v>3721</v>
      </c>
      <c r="H8005" s="4">
        <v>14253</v>
      </c>
      <c r="I8005" s="3" t="s">
        <v>1581</v>
      </c>
      <c r="J8005" s="3" t="s">
        <v>124</v>
      </c>
      <c r="K8005" s="5">
        <v>1</v>
      </c>
      <c r="L8005" s="3" t="s">
        <v>8</v>
      </c>
      <c r="M8005" s="3" t="s">
        <v>47</v>
      </c>
      <c r="N8005" s="3" t="s">
        <v>2701</v>
      </c>
      <c r="O8005" s="1">
        <v>845</v>
      </c>
      <c r="P8005" s="4">
        <v>0</v>
      </c>
      <c r="Q8005" s="10">
        <f t="shared" si="511"/>
        <v>845</v>
      </c>
    </row>
    <row r="8006" spans="2:17" ht="20.25" customHeight="1">
      <c r="B8006" s="10" t="str">
        <f t="shared" si="508"/>
        <v>دستكش ضد برش سبك845</v>
      </c>
      <c r="C8006" s="10" t="str">
        <f t="shared" si="509"/>
        <v>دستكش ضد برش سبك1403/11/19845</v>
      </c>
      <c r="D8006" s="10" t="str">
        <f>IFERROR(IF(تحویلی!$E$1="","",IF(NOSA!O8006=تحویلی!$E$1,تحویلی!$E$1&amp;COUNTIF(NOSA!$O$1:O8006,تحویلی!$E$1),"")),"")</f>
        <v/>
      </c>
      <c r="E8006" s="10" t="str">
        <f t="shared" si="510"/>
        <v>14253845</v>
      </c>
      <c r="F8006" s="10" t="str">
        <f>IFERROR(VLOOKUP(I8006,DATABASE!$N:$O,2,FALSE),"")</f>
        <v>دستكش ضد برش سبك</v>
      </c>
      <c r="G8006" s="3" t="s">
        <v>3721</v>
      </c>
      <c r="H8006" s="4">
        <v>14253</v>
      </c>
      <c r="I8006" s="3" t="s">
        <v>1442</v>
      </c>
      <c r="J8006" s="3" t="s">
        <v>22</v>
      </c>
      <c r="K8006" s="5">
        <v>1</v>
      </c>
      <c r="L8006" s="3" t="s">
        <v>3</v>
      </c>
      <c r="M8006" s="3" t="s">
        <v>47</v>
      </c>
      <c r="N8006" s="3" t="s">
        <v>2701</v>
      </c>
      <c r="O8006" s="1">
        <v>845</v>
      </c>
      <c r="P8006" s="4">
        <v>1</v>
      </c>
      <c r="Q8006" s="10">
        <f t="shared" si="511"/>
        <v>845</v>
      </c>
    </row>
    <row r="8007" spans="2:17" ht="20.25" customHeight="1">
      <c r="B8007" s="10" t="str">
        <f t="shared" si="508"/>
        <v>نقاب تيره محافظ صورت معمولي372</v>
      </c>
      <c r="C8007" s="10" t="str">
        <f t="shared" si="509"/>
        <v>نقاب تيره محافظ صورت معمولي1403/11/19372</v>
      </c>
      <c r="D8007" s="10" t="str">
        <f>IFERROR(IF(تحویلی!$E$1="","",IF(NOSA!O8007=تحویلی!$E$1,تحویلی!$E$1&amp;COUNTIF(NOSA!$O$1:O8007,تحویلی!$E$1),"")),"")</f>
        <v/>
      </c>
      <c r="E8007" s="10" t="str">
        <f t="shared" si="510"/>
        <v>14257372</v>
      </c>
      <c r="F8007" s="10" t="str">
        <f>IFERROR(VLOOKUP(I8007,DATABASE!$N:$O,2,FALSE),"")</f>
        <v>نقاب تيره محافظ صورت معمولي</v>
      </c>
      <c r="G8007" s="3" t="s">
        <v>3721</v>
      </c>
      <c r="H8007" s="4">
        <v>14257</v>
      </c>
      <c r="I8007" s="3" t="s">
        <v>1557</v>
      </c>
      <c r="J8007" s="3" t="s">
        <v>115</v>
      </c>
      <c r="K8007" s="5">
        <v>1</v>
      </c>
      <c r="L8007" s="3" t="s">
        <v>8</v>
      </c>
      <c r="M8007" s="3" t="s">
        <v>19</v>
      </c>
      <c r="N8007" s="3" t="s">
        <v>272</v>
      </c>
      <c r="O8007" s="1">
        <v>372</v>
      </c>
      <c r="P8007" s="4">
        <v>1</v>
      </c>
      <c r="Q8007" s="10">
        <f t="shared" si="511"/>
        <v>372</v>
      </c>
    </row>
    <row r="8008" spans="2:17" ht="20.25" customHeight="1">
      <c r="B8008" s="10" t="str">
        <f t="shared" si="508"/>
        <v>رابط فنري نقاب كلاه ايمني372</v>
      </c>
      <c r="C8008" s="10" t="str">
        <f t="shared" si="509"/>
        <v>رابط فنري نقاب كلاه ايمني1403/11/19372</v>
      </c>
      <c r="D8008" s="10" t="str">
        <f>IFERROR(IF(تحویلی!$E$1="","",IF(NOSA!O8008=تحویلی!$E$1,تحویلی!$E$1&amp;COUNTIF(NOSA!$O$1:O8008,تحویلی!$E$1),"")),"")</f>
        <v/>
      </c>
      <c r="E8008" s="10" t="str">
        <f t="shared" si="510"/>
        <v>14257372</v>
      </c>
      <c r="F8008" s="10" t="str">
        <f>IFERROR(VLOOKUP(I8008,DATABASE!$N:$O,2,FALSE),"")</f>
        <v>رابط فنري نقاب كلاه ايمني</v>
      </c>
      <c r="G8008" s="3" t="s">
        <v>3721</v>
      </c>
      <c r="H8008" s="4">
        <v>14257</v>
      </c>
      <c r="I8008" s="3" t="s">
        <v>1454</v>
      </c>
      <c r="J8008" s="3" t="s">
        <v>135</v>
      </c>
      <c r="K8008" s="5">
        <v>1</v>
      </c>
      <c r="L8008" s="3" t="s">
        <v>8</v>
      </c>
      <c r="M8008" s="3" t="s">
        <v>19</v>
      </c>
      <c r="N8008" s="3" t="s">
        <v>272</v>
      </c>
      <c r="O8008" s="1">
        <v>372</v>
      </c>
      <c r="P8008" s="4">
        <v>1</v>
      </c>
      <c r="Q8008" s="10">
        <f t="shared" si="511"/>
        <v>372</v>
      </c>
    </row>
    <row r="8009" spans="2:17" ht="20.25" customHeight="1">
      <c r="B8009" s="10" t="str">
        <f t="shared" si="508"/>
        <v>653</v>
      </c>
      <c r="C8009" s="10" t="str">
        <f t="shared" si="509"/>
        <v>1403/11/19653</v>
      </c>
      <c r="D8009" s="10" t="str">
        <f>IFERROR(IF(تحویلی!$E$1="","",IF(NOSA!O8009=تحویلی!$E$1,تحویلی!$E$1&amp;COUNTIF(NOSA!$O$1:O8009,تحویلی!$E$1),"")),"")</f>
        <v/>
      </c>
      <c r="E8009" s="10" t="str">
        <f t="shared" si="510"/>
        <v>14262653</v>
      </c>
      <c r="F8009" s="10" t="str">
        <f>IFERROR(VLOOKUP(I8009,DATABASE!$N:$O,2,FALSE),"")</f>
        <v/>
      </c>
      <c r="G8009" s="3" t="s">
        <v>3721</v>
      </c>
      <c r="H8009" s="4">
        <v>14262</v>
      </c>
      <c r="I8009" s="3" t="s">
        <v>2699</v>
      </c>
      <c r="J8009" s="3" t="s">
        <v>7</v>
      </c>
      <c r="K8009" s="5">
        <v>1</v>
      </c>
      <c r="L8009" s="3" t="s">
        <v>8</v>
      </c>
      <c r="M8009" s="3" t="s">
        <v>19</v>
      </c>
      <c r="N8009" s="3" t="s">
        <v>2802</v>
      </c>
      <c r="O8009" s="1">
        <v>653</v>
      </c>
      <c r="P8009" s="4">
        <v>1</v>
      </c>
      <c r="Q8009" s="10">
        <f t="shared" si="511"/>
        <v>653</v>
      </c>
    </row>
    <row r="8010" spans="2:17" ht="20.25" customHeight="1">
      <c r="B8010" s="10" t="str">
        <f t="shared" si="508"/>
        <v>دستكش ضد برش سبك653</v>
      </c>
      <c r="C8010" s="10" t="str">
        <f t="shared" si="509"/>
        <v>دستكش ضد برش سبك1403/11/19653</v>
      </c>
      <c r="D8010" s="10" t="str">
        <f>IFERROR(IF(تحویلی!$E$1="","",IF(NOSA!O8010=تحویلی!$E$1,تحویلی!$E$1&amp;COUNTIF(NOSA!$O$1:O8010,تحویلی!$E$1),"")),"")</f>
        <v/>
      </c>
      <c r="E8010" s="10" t="str">
        <f t="shared" si="510"/>
        <v>14262653</v>
      </c>
      <c r="F8010" s="10" t="str">
        <f>IFERROR(VLOOKUP(I8010,DATABASE!$N:$O,2,FALSE),"")</f>
        <v>دستكش ضد برش سبك</v>
      </c>
      <c r="G8010" s="3" t="s">
        <v>3721</v>
      </c>
      <c r="H8010" s="4">
        <v>14262</v>
      </c>
      <c r="I8010" s="3" t="s">
        <v>1442</v>
      </c>
      <c r="J8010" s="3" t="s">
        <v>22</v>
      </c>
      <c r="K8010" s="5">
        <v>1</v>
      </c>
      <c r="L8010" s="3" t="s">
        <v>3</v>
      </c>
      <c r="M8010" s="3" t="s">
        <v>19</v>
      </c>
      <c r="N8010" s="3" t="s">
        <v>2802</v>
      </c>
      <c r="O8010" s="1">
        <v>653</v>
      </c>
      <c r="P8010" s="4">
        <v>1</v>
      </c>
      <c r="Q8010" s="10">
        <f t="shared" si="511"/>
        <v>653</v>
      </c>
    </row>
    <row r="8011" spans="2:17" ht="20.25" customHeight="1">
      <c r="B8011" s="10" t="str">
        <f t="shared" si="508"/>
        <v>دستكش ضد برش سبك1</v>
      </c>
      <c r="C8011" s="10" t="str">
        <f t="shared" si="509"/>
        <v>دستكش ضد برش سبك1403/11/20848</v>
      </c>
      <c r="D8011" s="10" t="str">
        <f>IFERROR(IF(تحویلی!$E$1="","",IF(NOSA!O8011=تحویلی!$E$1,تحویلی!$E$1&amp;COUNTIF(NOSA!$O$1:O8011,تحویلی!$E$1),"")),"")</f>
        <v/>
      </c>
      <c r="E8011" s="10" t="str">
        <f t="shared" si="510"/>
        <v>14274848</v>
      </c>
      <c r="F8011" s="10" t="str">
        <f>IFERROR(VLOOKUP(I8011,DATABASE!$N:$O,2,FALSE),"")</f>
        <v>دستكش ضد برش سبك</v>
      </c>
      <c r="G8011" s="3" t="s">
        <v>3722</v>
      </c>
      <c r="H8011" s="4">
        <v>14274</v>
      </c>
      <c r="I8011" s="3" t="s">
        <v>1442</v>
      </c>
      <c r="J8011" s="3" t="s">
        <v>22</v>
      </c>
      <c r="K8011" s="5">
        <v>1</v>
      </c>
      <c r="L8011" s="3" t="s">
        <v>3</v>
      </c>
      <c r="M8011" s="3" t="s">
        <v>47</v>
      </c>
      <c r="N8011" s="3" t="s">
        <v>2750</v>
      </c>
      <c r="O8011" s="1">
        <v>848</v>
      </c>
      <c r="P8011" s="4">
        <v>1</v>
      </c>
      <c r="Q8011" s="4">
        <v>1</v>
      </c>
    </row>
    <row r="8012" spans="2:17" ht="20.25" customHeight="1">
      <c r="B8012" s="10" t="str">
        <f t="shared" si="508"/>
        <v>دستكش ضد برش سبك1</v>
      </c>
      <c r="C8012" s="10" t="str">
        <f t="shared" si="509"/>
        <v>دستكش ضد برش سبك1403/11/20866</v>
      </c>
      <c r="D8012" s="10" t="str">
        <f>IFERROR(IF(تحویلی!$E$1="","",IF(NOSA!O8012=تحویلی!$E$1,تحویلی!$E$1&amp;COUNTIF(NOSA!$O$1:O8012,تحویلی!$E$1),"")),"")</f>
        <v/>
      </c>
      <c r="E8012" s="10" t="str">
        <f t="shared" si="510"/>
        <v>14274866</v>
      </c>
      <c r="F8012" s="10" t="str">
        <f>IFERROR(VLOOKUP(I8012,DATABASE!$N:$O,2,FALSE),"")</f>
        <v>دستكش ضد برش سبك</v>
      </c>
      <c r="G8012" s="3" t="s">
        <v>3722</v>
      </c>
      <c r="H8012" s="4">
        <v>14274</v>
      </c>
      <c r="I8012" s="3" t="s">
        <v>1442</v>
      </c>
      <c r="J8012" s="3" t="s">
        <v>22</v>
      </c>
      <c r="K8012" s="5">
        <v>1</v>
      </c>
      <c r="L8012" s="3" t="s">
        <v>3</v>
      </c>
      <c r="M8012" s="3" t="s">
        <v>47</v>
      </c>
      <c r="N8012" s="3" t="s">
        <v>77</v>
      </c>
      <c r="O8012" s="1">
        <v>866</v>
      </c>
      <c r="P8012" s="4">
        <v>1</v>
      </c>
      <c r="Q8012" s="4">
        <v>1</v>
      </c>
    </row>
    <row r="8013" spans="2:17" ht="20.25" customHeight="1">
      <c r="B8013" s="10" t="str">
        <f t="shared" si="508"/>
        <v>دستكش ضد برش سبك1</v>
      </c>
      <c r="C8013" s="10" t="str">
        <f t="shared" si="509"/>
        <v>دستكش ضد برش سبك1403/11/20717</v>
      </c>
      <c r="D8013" s="10" t="str">
        <f>IFERROR(IF(تحویلی!$E$1="","",IF(NOSA!O8013=تحویلی!$E$1,تحویلی!$E$1&amp;COUNTIF(NOSA!$O$1:O8013,تحویلی!$E$1),"")),"")</f>
        <v/>
      </c>
      <c r="E8013" s="10" t="str">
        <f t="shared" si="510"/>
        <v>14274717</v>
      </c>
      <c r="F8013" s="10" t="str">
        <f>IFERROR(VLOOKUP(I8013,DATABASE!$N:$O,2,FALSE),"")</f>
        <v>دستكش ضد برش سبك</v>
      </c>
      <c r="G8013" s="3" t="s">
        <v>3722</v>
      </c>
      <c r="H8013" s="4">
        <v>14274</v>
      </c>
      <c r="I8013" s="3" t="s">
        <v>1442</v>
      </c>
      <c r="J8013" s="3" t="s">
        <v>22</v>
      </c>
      <c r="K8013" s="5">
        <v>1</v>
      </c>
      <c r="L8013" s="3" t="s">
        <v>3</v>
      </c>
      <c r="M8013" s="3" t="s">
        <v>47</v>
      </c>
      <c r="N8013" s="3" t="s">
        <v>3957</v>
      </c>
      <c r="O8013" s="1">
        <v>717</v>
      </c>
      <c r="P8013" s="4">
        <v>1</v>
      </c>
      <c r="Q8013" s="4">
        <v>1</v>
      </c>
    </row>
    <row r="8014" spans="2:17" ht="20.25" customHeight="1">
      <c r="B8014" s="10" t="str">
        <f t="shared" si="508"/>
        <v>كفش ايمني1</v>
      </c>
      <c r="C8014" s="10" t="str">
        <f t="shared" si="509"/>
        <v>كفش ايمني1403/11/20839</v>
      </c>
      <c r="D8014" s="10" t="str">
        <f>IFERROR(IF(تحویلی!$E$1="","",IF(NOSA!O8014=تحویلی!$E$1,تحویلی!$E$1&amp;COUNTIF(NOSA!$O$1:O8014,تحویلی!$E$1),"")),"")</f>
        <v/>
      </c>
      <c r="E8014" s="10" t="str">
        <f t="shared" si="510"/>
        <v>14283839</v>
      </c>
      <c r="F8014" s="10" t="str">
        <f>IFERROR(VLOOKUP(I8014,DATABASE!$N:$O,2,FALSE),"")</f>
        <v>كفش ايمني</v>
      </c>
      <c r="G8014" s="3" t="s">
        <v>3722</v>
      </c>
      <c r="H8014" s="4">
        <v>14283</v>
      </c>
      <c r="I8014" s="3" t="s">
        <v>1720</v>
      </c>
      <c r="J8014" s="3" t="s">
        <v>1721</v>
      </c>
      <c r="K8014" s="5">
        <v>1</v>
      </c>
      <c r="L8014" s="3" t="s">
        <v>3</v>
      </c>
      <c r="M8014" s="3" t="s">
        <v>25</v>
      </c>
      <c r="N8014" s="3" t="s">
        <v>2863</v>
      </c>
      <c r="O8014" s="1">
        <v>839</v>
      </c>
      <c r="P8014" s="4">
        <v>1</v>
      </c>
      <c r="Q8014" s="4">
        <v>1</v>
      </c>
    </row>
    <row r="8015" spans="2:17" ht="20.25" customHeight="1">
      <c r="B8015" s="10" t="str">
        <f t="shared" ref="B8015:B8078" si="512">F8015&amp;Q8015</f>
        <v>كاپشن كارگري0</v>
      </c>
      <c r="C8015" s="10" t="str">
        <f t="shared" ref="C8015:C8078" si="513">F8015&amp;G8015&amp;O8015</f>
        <v>كاپشن كارگري1403/11/20931</v>
      </c>
      <c r="D8015" s="10" t="str">
        <f>IFERROR(IF(تحویلی!$E$1="","",IF(NOSA!O8015=تحویلی!$E$1,تحویلی!$E$1&amp;COUNTIF(NOSA!$O$1:O8015,تحویلی!$E$1),"")),"")</f>
        <v/>
      </c>
      <c r="E8015" s="10" t="str">
        <f t="shared" ref="E8015:E8078" si="514">H8015&amp;O8015</f>
        <v>14294931</v>
      </c>
      <c r="F8015" s="10" t="str">
        <f>IFERROR(VLOOKUP(I8015,DATABASE!$N:$O,2,FALSE),"")</f>
        <v>كاپشن كارگري</v>
      </c>
      <c r="G8015" s="3" t="s">
        <v>3722</v>
      </c>
      <c r="H8015" s="4">
        <v>14294</v>
      </c>
      <c r="I8015" s="3" t="s">
        <v>2341</v>
      </c>
      <c r="J8015" s="3" t="s">
        <v>794</v>
      </c>
      <c r="K8015" s="5">
        <v>1</v>
      </c>
      <c r="L8015" s="3" t="s">
        <v>8</v>
      </c>
      <c r="M8015" s="3" t="s">
        <v>202</v>
      </c>
      <c r="N8015" s="3" t="s">
        <v>3955</v>
      </c>
      <c r="O8015" s="1">
        <v>931</v>
      </c>
      <c r="P8015" s="4">
        <v>0</v>
      </c>
      <c r="Q8015" s="4">
        <v>0</v>
      </c>
    </row>
    <row r="8016" spans="2:17" ht="20.25" customHeight="1">
      <c r="B8016" s="10" t="str">
        <f t="shared" si="512"/>
        <v>كفش ايمني1</v>
      </c>
      <c r="C8016" s="10" t="str">
        <f t="shared" si="513"/>
        <v>كفش ايمني1403/11/20599</v>
      </c>
      <c r="D8016" s="10" t="str">
        <f>IFERROR(IF(تحویلی!$E$1="","",IF(NOSA!O8016=تحویلی!$E$1,تحویلی!$E$1&amp;COUNTIF(NOSA!$O$1:O8016,تحویلی!$E$1),"")),"")</f>
        <v/>
      </c>
      <c r="E8016" s="10" t="str">
        <f t="shared" si="514"/>
        <v>14296599</v>
      </c>
      <c r="F8016" s="10" t="str">
        <f>IFERROR(VLOOKUP(I8016,DATABASE!$N:$O,2,FALSE),"")</f>
        <v>كفش ايمني</v>
      </c>
      <c r="G8016" s="3" t="s">
        <v>3722</v>
      </c>
      <c r="H8016" s="4">
        <v>14296</v>
      </c>
      <c r="I8016" s="3" t="s">
        <v>1526</v>
      </c>
      <c r="J8016" s="3" t="s">
        <v>1729</v>
      </c>
      <c r="K8016" s="5">
        <v>1</v>
      </c>
      <c r="L8016" s="3" t="s">
        <v>3</v>
      </c>
      <c r="M8016" s="3" t="s">
        <v>47</v>
      </c>
      <c r="N8016" s="3" t="s">
        <v>131</v>
      </c>
      <c r="O8016" s="1">
        <v>599</v>
      </c>
      <c r="P8016" s="4">
        <v>1</v>
      </c>
      <c r="Q8016" s="4">
        <v>1</v>
      </c>
    </row>
    <row r="8017" spans="2:17" ht="20.25" customHeight="1">
      <c r="B8017" s="10" t="str">
        <f t="shared" si="512"/>
        <v>لباس كار ديرسوز(بلوز و شلوار)827</v>
      </c>
      <c r="C8017" s="10" t="str">
        <f t="shared" si="513"/>
        <v>لباس كار ديرسوز(بلوز و شلوار)1403/11/03827</v>
      </c>
      <c r="D8017" s="10" t="str">
        <f>IFERROR(IF(تحویلی!$E$1="","",IF(NOSA!O8017=تحویلی!$E$1,تحویلی!$E$1&amp;COUNTIF(NOSA!$O$1:O8017,تحویلی!$E$1),"")),"")</f>
        <v/>
      </c>
      <c r="E8017" s="10" t="str">
        <f t="shared" si="514"/>
        <v>13582827</v>
      </c>
      <c r="F8017" s="10" t="str">
        <f>IFERROR(VLOOKUP(I8017,DATABASE!$N:$O,2,FALSE),"")</f>
        <v>لباس كار ديرسوز(بلوز و شلوار)</v>
      </c>
      <c r="G8017" s="3" t="s">
        <v>3705</v>
      </c>
      <c r="H8017" s="3">
        <v>13582</v>
      </c>
      <c r="I8017" s="3" t="s">
        <v>1634</v>
      </c>
      <c r="J8017" s="3" t="s">
        <v>1635</v>
      </c>
      <c r="K8017" s="3">
        <v>1</v>
      </c>
      <c r="L8017" s="3" t="s">
        <v>28</v>
      </c>
      <c r="M8017" s="3" t="s">
        <v>47</v>
      </c>
      <c r="N8017" s="3" t="s">
        <v>2653</v>
      </c>
      <c r="O8017" s="1">
        <v>827</v>
      </c>
      <c r="P8017" s="3">
        <v>1</v>
      </c>
      <c r="Q8017" s="10">
        <f t="shared" si="511"/>
        <v>827</v>
      </c>
    </row>
    <row r="8018" spans="2:17" ht="20.25" customHeight="1">
      <c r="B8018" s="10" t="str">
        <f t="shared" si="512"/>
        <v>دستكش ضد برش سبك580</v>
      </c>
      <c r="C8018" s="10" t="str">
        <f t="shared" si="513"/>
        <v>دستكش ضد برش سبك1403/11/21580</v>
      </c>
      <c r="D8018" s="10" t="str">
        <f>IFERROR(IF(تحویلی!$E$1="","",IF(NOSA!O8018=تحویلی!$E$1,تحویلی!$E$1&amp;COUNTIF(NOSA!$O$1:O8018,تحویلی!$E$1),"")),"")</f>
        <v/>
      </c>
      <c r="E8018" s="10" t="str">
        <f t="shared" si="514"/>
        <v>14313580</v>
      </c>
      <c r="F8018" s="10" t="str">
        <f>IFERROR(VLOOKUP(I8018,DATABASE!$N:$O,2,FALSE),"")</f>
        <v>دستكش ضد برش سبك</v>
      </c>
      <c r="G8018" s="3" t="s">
        <v>3723</v>
      </c>
      <c r="H8018" s="4">
        <v>14313</v>
      </c>
      <c r="I8018" s="3" t="s">
        <v>1442</v>
      </c>
      <c r="J8018" s="3" t="s">
        <v>22</v>
      </c>
      <c r="K8018" s="5">
        <v>1</v>
      </c>
      <c r="L8018" s="3" t="s">
        <v>3</v>
      </c>
      <c r="M8018" s="3" t="s">
        <v>47</v>
      </c>
      <c r="N8018" s="3" t="s">
        <v>132</v>
      </c>
      <c r="O8018" s="1">
        <v>580</v>
      </c>
      <c r="P8018" s="4">
        <v>1</v>
      </c>
      <c r="Q8018" s="10">
        <f t="shared" si="511"/>
        <v>580</v>
      </c>
    </row>
    <row r="8019" spans="2:17" ht="20.25" customHeight="1">
      <c r="B8019" s="10" t="str">
        <f t="shared" si="512"/>
        <v>دستكش استاد كار847</v>
      </c>
      <c r="C8019" s="10" t="str">
        <f t="shared" si="513"/>
        <v>دستكش استاد كار1403/11/21847</v>
      </c>
      <c r="D8019" s="10" t="str">
        <f>IFERROR(IF(تحویلی!$E$1="","",IF(NOSA!O8019=تحویلی!$E$1,تحویلی!$E$1&amp;COUNTIF(NOSA!$O$1:O8019,تحویلی!$E$1),"")),"")</f>
        <v/>
      </c>
      <c r="E8019" s="10" t="str">
        <f t="shared" si="514"/>
        <v>14318847</v>
      </c>
      <c r="F8019" s="10" t="str">
        <f>IFERROR(VLOOKUP(I8019,DATABASE!$N:$O,2,FALSE),"")</f>
        <v>دستكش استاد كار</v>
      </c>
      <c r="G8019" s="3" t="s">
        <v>3723</v>
      </c>
      <c r="H8019" s="4">
        <v>14318</v>
      </c>
      <c r="I8019" s="3" t="s">
        <v>1543</v>
      </c>
      <c r="J8019" s="3" t="s">
        <v>255</v>
      </c>
      <c r="K8019" s="5">
        <v>1</v>
      </c>
      <c r="L8019" s="3" t="s">
        <v>3</v>
      </c>
      <c r="M8019" s="3" t="s">
        <v>4</v>
      </c>
      <c r="N8019" s="3" t="s">
        <v>2746</v>
      </c>
      <c r="O8019" s="1">
        <v>847</v>
      </c>
      <c r="P8019" s="4">
        <v>1</v>
      </c>
      <c r="Q8019" s="10">
        <f t="shared" si="511"/>
        <v>847</v>
      </c>
    </row>
    <row r="8020" spans="2:17" ht="20.25" customHeight="1">
      <c r="B8020" s="10" t="str">
        <f t="shared" si="512"/>
        <v>شيشه مات ماسك جوشكاري582</v>
      </c>
      <c r="C8020" s="10" t="str">
        <f t="shared" si="513"/>
        <v>شيشه مات ماسك جوشكاري1403/11/21582</v>
      </c>
      <c r="D8020" s="10" t="str">
        <f>IFERROR(IF(تحویلی!$E$1="","",IF(NOSA!O8020=تحویلی!$E$1,تحویلی!$E$1&amp;COUNTIF(NOSA!$O$1:O8020,تحویلی!$E$1),"")),"")</f>
        <v/>
      </c>
      <c r="E8020" s="10" t="str">
        <f t="shared" si="514"/>
        <v>14328582</v>
      </c>
      <c r="F8020" s="10" t="str">
        <f>IFERROR(VLOOKUP(I8020,DATABASE!$N:$O,2,FALSE),"")</f>
        <v>شيشه مات ماسك جوشكاري</v>
      </c>
      <c r="G8020" s="3" t="s">
        <v>3723</v>
      </c>
      <c r="H8020" s="4">
        <v>14328</v>
      </c>
      <c r="I8020" s="3" t="s">
        <v>1507</v>
      </c>
      <c r="J8020" s="3" t="s">
        <v>113</v>
      </c>
      <c r="K8020" s="5">
        <v>3</v>
      </c>
      <c r="L8020" s="3" t="s">
        <v>8</v>
      </c>
      <c r="M8020" s="3" t="s">
        <v>189</v>
      </c>
      <c r="N8020" s="3" t="s">
        <v>1157</v>
      </c>
      <c r="O8020" s="1">
        <v>582</v>
      </c>
      <c r="P8020" s="4">
        <v>0</v>
      </c>
      <c r="Q8020" s="10">
        <f t="shared" si="511"/>
        <v>582</v>
      </c>
    </row>
    <row r="8021" spans="2:17" ht="20.25" customHeight="1">
      <c r="B8021" s="10" t="str">
        <f t="shared" si="512"/>
        <v>شيشه ماسك جوشكاري ساده582</v>
      </c>
      <c r="C8021" s="10" t="str">
        <f t="shared" si="513"/>
        <v>شيشه ماسك جوشكاري ساده1403/11/21582</v>
      </c>
      <c r="D8021" s="10" t="str">
        <f>IFERROR(IF(تحویلی!$E$1="","",IF(NOSA!O8021=تحویلی!$E$1,تحویلی!$E$1&amp;COUNTIF(NOSA!$O$1:O8021,تحویلی!$E$1),"")),"")</f>
        <v/>
      </c>
      <c r="E8021" s="10" t="str">
        <f t="shared" si="514"/>
        <v>14328582</v>
      </c>
      <c r="F8021" s="10" t="str">
        <f>IFERROR(VLOOKUP(I8021,DATABASE!$N:$O,2,FALSE),"")</f>
        <v>شيشه ماسك جوشكاري ساده</v>
      </c>
      <c r="G8021" s="3" t="s">
        <v>3723</v>
      </c>
      <c r="H8021" s="4">
        <v>14328</v>
      </c>
      <c r="I8021" s="3" t="s">
        <v>1548</v>
      </c>
      <c r="J8021" s="3" t="s">
        <v>111</v>
      </c>
      <c r="K8021" s="5">
        <v>3</v>
      </c>
      <c r="L8021" s="3" t="s">
        <v>8</v>
      </c>
      <c r="M8021" s="3" t="s">
        <v>189</v>
      </c>
      <c r="N8021" s="3" t="s">
        <v>1157</v>
      </c>
      <c r="O8021" s="1">
        <v>582</v>
      </c>
      <c r="P8021" s="4">
        <v>0</v>
      </c>
      <c r="Q8021" s="10">
        <f t="shared" si="511"/>
        <v>582</v>
      </c>
    </row>
    <row r="8022" spans="2:17" ht="20.25" customHeight="1">
      <c r="B8022" s="10" t="str">
        <f t="shared" si="512"/>
        <v>فيلتر ماسك نيم صورت (3M) مدل 2091885</v>
      </c>
      <c r="C8022" s="10" t="str">
        <f t="shared" si="513"/>
        <v>فيلتر ماسك نيم صورت (3M) مدل 20911403/11/21885</v>
      </c>
      <c r="D8022" s="10" t="str">
        <f>IFERROR(IF(تحویلی!$E$1="","",IF(NOSA!O8022=تحویلی!$E$1,تحویلی!$E$1&amp;COUNTIF(NOSA!$O$1:O8022,تحویلی!$E$1),"")),"")</f>
        <v/>
      </c>
      <c r="E8022" s="10" t="str">
        <f t="shared" si="514"/>
        <v>14331885</v>
      </c>
      <c r="F8022" s="10" t="str">
        <f>IFERROR(VLOOKUP(I8022,DATABASE!$N:$O,2,FALSE),"")</f>
        <v>فيلتر ماسك نيم صورت (3M) مدل 2091</v>
      </c>
      <c r="G8022" s="3" t="s">
        <v>3723</v>
      </c>
      <c r="H8022" s="4">
        <v>14331</v>
      </c>
      <c r="I8022" s="3" t="s">
        <v>1475</v>
      </c>
      <c r="J8022" s="3" t="s">
        <v>53</v>
      </c>
      <c r="K8022" s="5">
        <v>1</v>
      </c>
      <c r="L8022" s="3" t="s">
        <v>8</v>
      </c>
      <c r="M8022" s="3" t="s">
        <v>9</v>
      </c>
      <c r="N8022" s="3" t="s">
        <v>3381</v>
      </c>
      <c r="O8022" s="1">
        <v>885</v>
      </c>
      <c r="P8022" s="4">
        <v>1</v>
      </c>
      <c r="Q8022" s="10">
        <f t="shared" si="511"/>
        <v>885</v>
      </c>
    </row>
    <row r="8023" spans="2:17" ht="20.25" customHeight="1">
      <c r="B8023" s="10" t="str">
        <f t="shared" si="512"/>
        <v>دستكش كف مواد سبك254</v>
      </c>
      <c r="C8023" s="10" t="str">
        <f t="shared" si="513"/>
        <v>دستكش كف مواد سبك1403/11/21254</v>
      </c>
      <c r="D8023" s="10" t="str">
        <f>IFERROR(IF(تحویلی!$E$1="","",IF(NOSA!O8023=تحویلی!$E$1,تحویلی!$E$1&amp;COUNTIF(NOSA!$O$1:O8023,تحویلی!$E$1),"")),"")</f>
        <v/>
      </c>
      <c r="E8023" s="10" t="str">
        <f t="shared" si="514"/>
        <v>14334254</v>
      </c>
      <c r="F8023" s="10" t="str">
        <f>IFERROR(VLOOKUP(I8023,DATABASE!$N:$O,2,FALSE),"")</f>
        <v>دستكش كف مواد سبك</v>
      </c>
      <c r="G8023" s="3" t="s">
        <v>3723</v>
      </c>
      <c r="H8023" s="4">
        <v>14334</v>
      </c>
      <c r="I8023" s="3" t="s">
        <v>1456</v>
      </c>
      <c r="J8023" s="3" t="s">
        <v>2</v>
      </c>
      <c r="K8023" s="5">
        <v>1</v>
      </c>
      <c r="L8023" s="3" t="s">
        <v>3</v>
      </c>
      <c r="M8023" s="3" t="s">
        <v>47</v>
      </c>
      <c r="N8023" s="3" t="s">
        <v>718</v>
      </c>
      <c r="O8023" s="1">
        <v>254</v>
      </c>
      <c r="P8023" s="4">
        <v>1</v>
      </c>
      <c r="Q8023" s="10">
        <f t="shared" si="511"/>
        <v>254</v>
      </c>
    </row>
    <row r="8024" spans="2:17" ht="20.25" customHeight="1">
      <c r="B8024" s="10" t="str">
        <f t="shared" si="512"/>
        <v>دستكش كف مواد سبك843</v>
      </c>
      <c r="C8024" s="10" t="str">
        <f t="shared" si="513"/>
        <v>دستكش كف مواد سبك1403/11/21843</v>
      </c>
      <c r="D8024" s="10" t="str">
        <f>IFERROR(IF(تحویلی!$E$1="","",IF(NOSA!O8024=تحویلی!$E$1,تحویلی!$E$1&amp;COUNTIF(NOSA!$O$1:O8024,تحویلی!$E$1),"")),"")</f>
        <v/>
      </c>
      <c r="E8024" s="10" t="str">
        <f t="shared" si="514"/>
        <v>14334843</v>
      </c>
      <c r="F8024" s="10" t="str">
        <f>IFERROR(VLOOKUP(I8024,DATABASE!$N:$O,2,FALSE),"")</f>
        <v>دستكش كف مواد سبك</v>
      </c>
      <c r="G8024" s="3" t="s">
        <v>3723</v>
      </c>
      <c r="H8024" s="4">
        <v>14334</v>
      </c>
      <c r="I8024" s="3" t="s">
        <v>1456</v>
      </c>
      <c r="J8024" s="3" t="s">
        <v>2</v>
      </c>
      <c r="K8024" s="5">
        <v>1</v>
      </c>
      <c r="L8024" s="3" t="s">
        <v>3</v>
      </c>
      <c r="M8024" s="3" t="s">
        <v>47</v>
      </c>
      <c r="N8024" s="3" t="s">
        <v>3337</v>
      </c>
      <c r="O8024" s="1">
        <v>843</v>
      </c>
      <c r="P8024" s="4">
        <v>1</v>
      </c>
      <c r="Q8024" s="10">
        <f t="shared" si="511"/>
        <v>843</v>
      </c>
    </row>
    <row r="8025" spans="2:17" ht="20.25" customHeight="1">
      <c r="B8025" s="10" t="str">
        <f t="shared" si="512"/>
        <v>لباس كار(بلوز و شلوار)478</v>
      </c>
      <c r="C8025" s="10" t="str">
        <f t="shared" si="513"/>
        <v>لباس كار(بلوز و شلوار)1403/11/21478</v>
      </c>
      <c r="D8025" s="10" t="str">
        <f>IFERROR(IF(تحویلی!$E$1="","",IF(NOSA!O8025=تحویلی!$E$1,تحویلی!$E$1&amp;COUNTIF(NOSA!$O$1:O8025,تحویلی!$E$1),"")),"")</f>
        <v/>
      </c>
      <c r="E8025" s="10" t="str">
        <f t="shared" si="514"/>
        <v>14335478</v>
      </c>
      <c r="F8025" s="10" t="str">
        <f>IFERROR(VLOOKUP(I8025,DATABASE!$N:$O,2,FALSE),"")</f>
        <v>لباس كار(بلوز و شلوار)</v>
      </c>
      <c r="G8025" s="3" t="s">
        <v>3723</v>
      </c>
      <c r="H8025" s="4">
        <v>14335</v>
      </c>
      <c r="I8025" s="3" t="s">
        <v>1566</v>
      </c>
      <c r="J8025" s="3" t="s">
        <v>2642</v>
      </c>
      <c r="K8025" s="5">
        <v>1</v>
      </c>
      <c r="L8025" s="3" t="s">
        <v>28</v>
      </c>
      <c r="M8025" s="3" t="s">
        <v>25</v>
      </c>
      <c r="N8025" s="3" t="s">
        <v>2767</v>
      </c>
      <c r="O8025" s="1">
        <v>478</v>
      </c>
      <c r="P8025" s="4">
        <v>1</v>
      </c>
      <c r="Q8025" s="10">
        <f t="shared" si="511"/>
        <v>478</v>
      </c>
    </row>
    <row r="8026" spans="2:17" ht="20.25" customHeight="1">
      <c r="B8026" s="10" t="str">
        <f t="shared" si="512"/>
        <v>كاپشن كارگري874</v>
      </c>
      <c r="C8026" s="10" t="str">
        <f t="shared" si="513"/>
        <v>كاپشن كارگري1403/11/21874</v>
      </c>
      <c r="D8026" s="10" t="str">
        <f>IFERROR(IF(تحویلی!$E$1="","",IF(NOSA!O8026=تحویلی!$E$1,تحویلی!$E$1&amp;COUNTIF(NOSA!$O$1:O8026,تحویلی!$E$1),"")),"")</f>
        <v/>
      </c>
      <c r="E8026" s="10" t="str">
        <f t="shared" si="514"/>
        <v>14336874</v>
      </c>
      <c r="F8026" s="10" t="str">
        <f>IFERROR(VLOOKUP(I8026,DATABASE!$N:$O,2,FALSE),"")</f>
        <v>كاپشن كارگري</v>
      </c>
      <c r="G8026" s="3" t="s">
        <v>3723</v>
      </c>
      <c r="H8026" s="4">
        <v>14336</v>
      </c>
      <c r="I8026" s="3" t="s">
        <v>2341</v>
      </c>
      <c r="J8026" s="3" t="s">
        <v>794</v>
      </c>
      <c r="K8026" s="5">
        <v>1</v>
      </c>
      <c r="L8026" s="3" t="s">
        <v>8</v>
      </c>
      <c r="M8026" s="3" t="s">
        <v>25</v>
      </c>
      <c r="N8026" s="3" t="s">
        <v>4152</v>
      </c>
      <c r="O8026" s="1">
        <v>874</v>
      </c>
      <c r="P8026" s="4">
        <v>0</v>
      </c>
      <c r="Q8026" s="10">
        <f t="shared" si="511"/>
        <v>874</v>
      </c>
    </row>
    <row r="8027" spans="2:17" ht="20.25" customHeight="1">
      <c r="B8027" s="10" t="str">
        <f t="shared" si="512"/>
        <v>885</v>
      </c>
      <c r="C8027" s="10" t="str">
        <f t="shared" si="513"/>
        <v>1403/11/21885</v>
      </c>
      <c r="D8027" s="10" t="str">
        <f>IFERROR(IF(تحویلی!$E$1="","",IF(NOSA!O8027=تحویلی!$E$1,تحویلی!$E$1&amp;COUNTIF(NOSA!$O$1:O8027,تحویلی!$E$1),"")),"")</f>
        <v/>
      </c>
      <c r="E8027" s="10" t="str">
        <f t="shared" si="514"/>
        <v>14339885</v>
      </c>
      <c r="F8027" s="10" t="str">
        <f>IFERROR(VLOOKUP(I8027,DATABASE!$N:$O,2,FALSE),"")</f>
        <v/>
      </c>
      <c r="G8027" s="3" t="s">
        <v>3723</v>
      </c>
      <c r="H8027" s="4">
        <v>14339</v>
      </c>
      <c r="I8027" s="3" t="s">
        <v>2699</v>
      </c>
      <c r="J8027" s="3" t="s">
        <v>7</v>
      </c>
      <c r="K8027" s="5">
        <v>1</v>
      </c>
      <c r="L8027" s="3" t="s">
        <v>8</v>
      </c>
      <c r="M8027" s="3" t="s">
        <v>9</v>
      </c>
      <c r="N8027" s="3" t="s">
        <v>3381</v>
      </c>
      <c r="O8027" s="1">
        <v>885</v>
      </c>
      <c r="P8027" s="4">
        <v>1</v>
      </c>
      <c r="Q8027" s="10">
        <f t="shared" si="511"/>
        <v>885</v>
      </c>
    </row>
    <row r="8028" spans="2:17" ht="20.25" customHeight="1">
      <c r="B8028" s="10" t="str">
        <f t="shared" si="512"/>
        <v>دستكش استاد كار45</v>
      </c>
      <c r="C8028" s="10" t="str">
        <f t="shared" si="513"/>
        <v>دستكش استاد كار1403/11/2145</v>
      </c>
      <c r="D8028" s="10" t="str">
        <f>IFERROR(IF(تحویلی!$E$1="","",IF(NOSA!O8028=تحویلی!$E$1,تحویلی!$E$1&amp;COUNTIF(NOSA!$O$1:O8028,تحویلی!$E$1),"")),"")</f>
        <v/>
      </c>
      <c r="E8028" s="10" t="str">
        <f t="shared" si="514"/>
        <v>1434645</v>
      </c>
      <c r="F8028" s="10" t="str">
        <f>IFERROR(VLOOKUP(I8028,DATABASE!$N:$O,2,FALSE),"")</f>
        <v>دستكش استاد كار</v>
      </c>
      <c r="G8028" s="3" t="s">
        <v>3723</v>
      </c>
      <c r="H8028" s="4">
        <v>14346</v>
      </c>
      <c r="I8028" s="3" t="s">
        <v>1543</v>
      </c>
      <c r="J8028" s="3" t="s">
        <v>255</v>
      </c>
      <c r="K8028" s="5">
        <v>1</v>
      </c>
      <c r="L8028" s="3" t="s">
        <v>3</v>
      </c>
      <c r="M8028" s="3" t="s">
        <v>4</v>
      </c>
      <c r="N8028" s="3" t="s">
        <v>302</v>
      </c>
      <c r="O8028" s="1">
        <v>45</v>
      </c>
      <c r="P8028" s="4">
        <v>0</v>
      </c>
      <c r="Q8028" s="10">
        <f t="shared" si="511"/>
        <v>45</v>
      </c>
    </row>
    <row r="8029" spans="2:17" ht="20.25" customHeight="1">
      <c r="B8029" s="10" t="str">
        <f t="shared" si="512"/>
        <v>دستكش كف مواد سبك835</v>
      </c>
      <c r="C8029" s="10" t="str">
        <f t="shared" si="513"/>
        <v>دستكش كف مواد سبك1403/11/21835</v>
      </c>
      <c r="D8029" s="10" t="str">
        <f>IFERROR(IF(تحویلی!$E$1="","",IF(NOSA!O8029=تحویلی!$E$1,تحویلی!$E$1&amp;COUNTIF(NOSA!$O$1:O8029,تحویلی!$E$1),"")),"")</f>
        <v/>
      </c>
      <c r="E8029" s="10" t="str">
        <f t="shared" si="514"/>
        <v>14347835</v>
      </c>
      <c r="F8029" s="10" t="str">
        <f>IFERROR(VLOOKUP(I8029,DATABASE!$N:$O,2,FALSE),"")</f>
        <v>دستكش كف مواد سبك</v>
      </c>
      <c r="G8029" s="3" t="s">
        <v>3723</v>
      </c>
      <c r="H8029" s="4">
        <v>14347</v>
      </c>
      <c r="I8029" s="3" t="s">
        <v>1456</v>
      </c>
      <c r="J8029" s="3" t="s">
        <v>2</v>
      </c>
      <c r="K8029" s="5">
        <v>1</v>
      </c>
      <c r="L8029" s="3" t="s">
        <v>3</v>
      </c>
      <c r="M8029" s="3" t="s">
        <v>47</v>
      </c>
      <c r="N8029" s="3" t="s">
        <v>2677</v>
      </c>
      <c r="O8029" s="1">
        <v>835</v>
      </c>
      <c r="P8029" s="4">
        <v>1</v>
      </c>
      <c r="Q8029" s="10">
        <f t="shared" si="511"/>
        <v>835</v>
      </c>
    </row>
    <row r="8030" spans="2:17" ht="20.25" customHeight="1">
      <c r="B8030" s="10" t="str">
        <f t="shared" si="512"/>
        <v>بند كفش599</v>
      </c>
      <c r="C8030" s="10" t="str">
        <f t="shared" si="513"/>
        <v>بند كفش1403/11/21599</v>
      </c>
      <c r="D8030" s="10" t="str">
        <f>IFERROR(IF(تحویلی!$E$1="","",IF(NOSA!O8030=تحویلی!$E$1,تحویلی!$E$1&amp;COUNTIF(NOSA!$O$1:O8030,تحویلی!$E$1),"")),"")</f>
        <v/>
      </c>
      <c r="E8030" s="10" t="str">
        <f t="shared" si="514"/>
        <v>14349599</v>
      </c>
      <c r="F8030" s="10" t="str">
        <f>IFERROR(VLOOKUP(I8030,DATABASE!$N:$O,2,FALSE),"")</f>
        <v>بند كفش</v>
      </c>
      <c r="G8030" s="3" t="s">
        <v>3723</v>
      </c>
      <c r="H8030" s="4">
        <v>14349</v>
      </c>
      <c r="I8030" s="3" t="s">
        <v>1462</v>
      </c>
      <c r="J8030" s="3" t="s">
        <v>450</v>
      </c>
      <c r="K8030" s="5">
        <v>2</v>
      </c>
      <c r="L8030" s="3" t="s">
        <v>3</v>
      </c>
      <c r="M8030" s="3" t="s">
        <v>47</v>
      </c>
      <c r="N8030" s="3" t="s">
        <v>131</v>
      </c>
      <c r="O8030" s="1">
        <v>599</v>
      </c>
      <c r="P8030" s="4">
        <v>0</v>
      </c>
      <c r="Q8030" s="10">
        <f t="shared" si="511"/>
        <v>599</v>
      </c>
    </row>
    <row r="8031" spans="2:17" ht="20.25" customHeight="1">
      <c r="B8031" s="10" t="str">
        <f t="shared" si="512"/>
        <v>دستكش ضد برش سبك31</v>
      </c>
      <c r="C8031" s="10" t="str">
        <f t="shared" si="513"/>
        <v>دستكش ضد برش سبك1403/11/2231</v>
      </c>
      <c r="D8031" s="10" t="str">
        <f>IFERROR(IF(تحویلی!$E$1="","",IF(NOSA!O8031=تحویلی!$E$1,تحویلی!$E$1&amp;COUNTIF(NOSA!$O$1:O8031,تحویلی!$E$1),"")),"")</f>
        <v/>
      </c>
      <c r="E8031" s="10" t="str">
        <f t="shared" si="514"/>
        <v>1435031</v>
      </c>
      <c r="F8031" s="10" t="str">
        <f>IFERROR(VLOOKUP(I8031,DATABASE!$N:$O,2,FALSE),"")</f>
        <v>دستكش ضد برش سبك</v>
      </c>
      <c r="G8031" s="3" t="s">
        <v>3724</v>
      </c>
      <c r="H8031" s="4">
        <v>14350</v>
      </c>
      <c r="I8031" s="3" t="s">
        <v>1442</v>
      </c>
      <c r="J8031" s="3" t="s">
        <v>22</v>
      </c>
      <c r="K8031" s="5">
        <v>1</v>
      </c>
      <c r="L8031" s="3" t="s">
        <v>3</v>
      </c>
      <c r="M8031" s="3" t="s">
        <v>9</v>
      </c>
      <c r="N8031" s="3" t="s">
        <v>717</v>
      </c>
      <c r="O8031" s="1">
        <v>31</v>
      </c>
      <c r="P8031" s="4">
        <v>1</v>
      </c>
      <c r="Q8031" s="10">
        <f t="shared" si="511"/>
        <v>31</v>
      </c>
    </row>
    <row r="8032" spans="2:17" ht="20.25" customHeight="1">
      <c r="B8032" s="10" t="str">
        <f t="shared" si="512"/>
        <v>دستكش كف مواد سبك460</v>
      </c>
      <c r="C8032" s="10" t="str">
        <f t="shared" si="513"/>
        <v>دستكش كف مواد سبك1403/11/22460</v>
      </c>
      <c r="D8032" s="10" t="str">
        <f>IFERROR(IF(تحویلی!$E$1="","",IF(NOSA!O8032=تحویلی!$E$1,تحویلی!$E$1&amp;COUNTIF(NOSA!$O$1:O8032,تحویلی!$E$1),"")),"")</f>
        <v/>
      </c>
      <c r="E8032" s="10" t="str">
        <f t="shared" si="514"/>
        <v>14352460</v>
      </c>
      <c r="F8032" s="10" t="str">
        <f>IFERROR(VLOOKUP(I8032,DATABASE!$N:$O,2,FALSE),"")</f>
        <v>دستكش كف مواد سبك</v>
      </c>
      <c r="G8032" s="3" t="s">
        <v>3724</v>
      </c>
      <c r="H8032" s="4">
        <v>14352</v>
      </c>
      <c r="I8032" s="3" t="s">
        <v>1456</v>
      </c>
      <c r="J8032" s="3" t="s">
        <v>2</v>
      </c>
      <c r="K8032" s="5">
        <v>1</v>
      </c>
      <c r="L8032" s="3" t="s">
        <v>3</v>
      </c>
      <c r="M8032" s="3" t="s">
        <v>47</v>
      </c>
      <c r="N8032" s="3" t="s">
        <v>2765</v>
      </c>
      <c r="O8032" s="1">
        <v>460</v>
      </c>
      <c r="P8032" s="4">
        <v>1</v>
      </c>
      <c r="Q8032" s="10">
        <f t="shared" si="511"/>
        <v>460</v>
      </c>
    </row>
    <row r="8033" spans="2:17" ht="20.25" customHeight="1">
      <c r="B8033" s="10" t="str">
        <f t="shared" si="512"/>
        <v>دستكش ضد برش سبك739</v>
      </c>
      <c r="C8033" s="10" t="str">
        <f t="shared" si="513"/>
        <v>دستكش ضد برش سبك1403/11/22739</v>
      </c>
      <c r="D8033" s="10" t="str">
        <f>IFERROR(IF(تحویلی!$E$1="","",IF(NOSA!O8033=تحویلی!$E$1,تحویلی!$E$1&amp;COUNTIF(NOSA!$O$1:O8033,تحویلی!$E$1),"")),"")</f>
        <v/>
      </c>
      <c r="E8033" s="10" t="str">
        <f t="shared" si="514"/>
        <v>14353739</v>
      </c>
      <c r="F8033" s="10" t="str">
        <f>IFERROR(VLOOKUP(I8033,DATABASE!$N:$O,2,FALSE),"")</f>
        <v>دستكش ضد برش سبك</v>
      </c>
      <c r="G8033" s="3" t="s">
        <v>3724</v>
      </c>
      <c r="H8033" s="4">
        <v>14353</v>
      </c>
      <c r="I8033" s="3" t="s">
        <v>1442</v>
      </c>
      <c r="J8033" s="3" t="s">
        <v>22</v>
      </c>
      <c r="K8033" s="5">
        <v>1</v>
      </c>
      <c r="L8033" s="3" t="s">
        <v>3</v>
      </c>
      <c r="M8033" s="3" t="s">
        <v>47</v>
      </c>
      <c r="N8033" s="3" t="s">
        <v>3393</v>
      </c>
      <c r="O8033" s="1">
        <v>739</v>
      </c>
      <c r="P8033" s="4">
        <v>1</v>
      </c>
      <c r="Q8033" s="10">
        <f t="shared" si="511"/>
        <v>739</v>
      </c>
    </row>
    <row r="8034" spans="2:17" ht="20.25" customHeight="1">
      <c r="B8034" s="10" t="str">
        <f t="shared" si="512"/>
        <v>شيشه مات ماسك جوشكاري460</v>
      </c>
      <c r="C8034" s="10" t="str">
        <f t="shared" si="513"/>
        <v>شيشه مات ماسك جوشكاري1403/11/22460</v>
      </c>
      <c r="D8034" s="10" t="str">
        <f>IFERROR(IF(تحویلی!$E$1="","",IF(NOSA!O8034=تحویلی!$E$1,تحویلی!$E$1&amp;COUNTIF(NOSA!$O$1:O8034,تحویلی!$E$1),"")),"")</f>
        <v/>
      </c>
      <c r="E8034" s="10" t="str">
        <f t="shared" si="514"/>
        <v>14355460</v>
      </c>
      <c r="F8034" s="10" t="str">
        <f>IFERROR(VLOOKUP(I8034,DATABASE!$N:$O,2,FALSE),"")</f>
        <v>شيشه مات ماسك جوشكاري</v>
      </c>
      <c r="G8034" s="3" t="s">
        <v>3724</v>
      </c>
      <c r="H8034" s="4">
        <v>14355</v>
      </c>
      <c r="I8034" s="3" t="s">
        <v>1507</v>
      </c>
      <c r="J8034" s="3" t="s">
        <v>113</v>
      </c>
      <c r="K8034" s="5">
        <v>1</v>
      </c>
      <c r="L8034" s="3" t="s">
        <v>8</v>
      </c>
      <c r="M8034" s="3" t="s">
        <v>215</v>
      </c>
      <c r="N8034" s="3" t="s">
        <v>2765</v>
      </c>
      <c r="O8034" s="1">
        <v>460</v>
      </c>
      <c r="P8034" s="4">
        <v>0</v>
      </c>
      <c r="Q8034" s="10">
        <f t="shared" si="511"/>
        <v>460</v>
      </c>
    </row>
    <row r="8035" spans="2:17" ht="20.25" customHeight="1">
      <c r="B8035" s="10" t="str">
        <f t="shared" si="512"/>
        <v>دستكش ضد برش سبك10003</v>
      </c>
      <c r="C8035" s="10" t="str">
        <f t="shared" si="513"/>
        <v>دستكش ضد برش سبك1403/11/2210003</v>
      </c>
      <c r="D8035" s="10" t="str">
        <f>IFERROR(IF(تحویلی!$E$1="","",IF(NOSA!O8035=تحویلی!$E$1,تحویلی!$E$1&amp;COUNTIF(NOSA!$O$1:O8035,تحویلی!$E$1),"")),"")</f>
        <v/>
      </c>
      <c r="E8035" s="10" t="str">
        <f t="shared" si="514"/>
        <v>1435710003</v>
      </c>
      <c r="F8035" s="10" t="str">
        <f>IFERROR(VLOOKUP(I8035,DATABASE!$N:$O,2,FALSE),"")</f>
        <v>دستكش ضد برش سبك</v>
      </c>
      <c r="G8035" s="3" t="s">
        <v>3724</v>
      </c>
      <c r="H8035" s="4">
        <v>14357</v>
      </c>
      <c r="I8035" s="3" t="s">
        <v>1442</v>
      </c>
      <c r="J8035" s="3" t="s">
        <v>22</v>
      </c>
      <c r="K8035" s="5">
        <v>1</v>
      </c>
      <c r="L8035" s="3" t="s">
        <v>3</v>
      </c>
      <c r="M8035" s="3" t="s">
        <v>9</v>
      </c>
      <c r="N8035" s="3" t="s">
        <v>4031</v>
      </c>
      <c r="O8035" s="1">
        <v>10003</v>
      </c>
      <c r="P8035" s="4">
        <v>1</v>
      </c>
      <c r="Q8035" s="10">
        <f t="shared" si="511"/>
        <v>10003</v>
      </c>
    </row>
    <row r="8036" spans="2:17" ht="20.25" customHeight="1">
      <c r="B8036" s="10" t="str">
        <f t="shared" si="512"/>
        <v>847</v>
      </c>
      <c r="C8036" s="10" t="str">
        <f t="shared" si="513"/>
        <v>1403/11/22847</v>
      </c>
      <c r="D8036" s="10" t="str">
        <f>IFERROR(IF(تحویلی!$E$1="","",IF(NOSA!O8036=تحویلی!$E$1,تحویلی!$E$1&amp;COUNTIF(NOSA!$O$1:O8036,تحویلی!$E$1),"")),"")</f>
        <v/>
      </c>
      <c r="E8036" s="10" t="str">
        <f t="shared" si="514"/>
        <v>14359847</v>
      </c>
      <c r="F8036" s="10" t="str">
        <f>IFERROR(VLOOKUP(I8036,DATABASE!$N:$O,2,FALSE),"")</f>
        <v/>
      </c>
      <c r="G8036" s="3" t="s">
        <v>3724</v>
      </c>
      <c r="H8036" s="4">
        <v>14359</v>
      </c>
      <c r="I8036" s="3" t="s">
        <v>2699</v>
      </c>
      <c r="J8036" s="3" t="s">
        <v>7</v>
      </c>
      <c r="K8036" s="5">
        <v>1</v>
      </c>
      <c r="L8036" s="3" t="s">
        <v>8</v>
      </c>
      <c r="M8036" s="3" t="s">
        <v>4</v>
      </c>
      <c r="N8036" s="3" t="s">
        <v>2746</v>
      </c>
      <c r="O8036" s="1">
        <v>847</v>
      </c>
      <c r="P8036" s="4">
        <v>1</v>
      </c>
      <c r="Q8036" s="10">
        <f t="shared" si="511"/>
        <v>847</v>
      </c>
    </row>
    <row r="8037" spans="2:17" ht="20.25" customHeight="1">
      <c r="B8037" s="10" t="str">
        <f t="shared" si="512"/>
        <v>دستكش ضد برش سبك248</v>
      </c>
      <c r="C8037" s="10" t="str">
        <f t="shared" si="513"/>
        <v>دستكش ضد برش سبك1403/11/22248</v>
      </c>
      <c r="D8037" s="10" t="str">
        <f>IFERROR(IF(تحویلی!$E$1="","",IF(NOSA!O8037=تحویلی!$E$1,تحویلی!$E$1&amp;COUNTIF(NOSA!$O$1:O8037,تحویلی!$E$1),"")),"")</f>
        <v/>
      </c>
      <c r="E8037" s="10" t="str">
        <f t="shared" si="514"/>
        <v>14362248</v>
      </c>
      <c r="F8037" s="10" t="str">
        <f>IFERROR(VLOOKUP(I8037,DATABASE!$N:$O,2,FALSE),"")</f>
        <v>دستكش ضد برش سبك</v>
      </c>
      <c r="G8037" s="3" t="s">
        <v>3724</v>
      </c>
      <c r="H8037" s="4">
        <v>14362</v>
      </c>
      <c r="I8037" s="3" t="s">
        <v>1442</v>
      </c>
      <c r="J8037" s="3" t="s">
        <v>22</v>
      </c>
      <c r="K8037" s="5">
        <v>1</v>
      </c>
      <c r="L8037" s="3" t="s">
        <v>3</v>
      </c>
      <c r="M8037" s="3" t="s">
        <v>4</v>
      </c>
      <c r="N8037" s="3" t="s">
        <v>2789</v>
      </c>
      <c r="O8037" s="1">
        <v>248</v>
      </c>
      <c r="P8037" s="4">
        <v>1</v>
      </c>
      <c r="Q8037" s="10">
        <f t="shared" si="511"/>
        <v>248</v>
      </c>
    </row>
    <row r="8038" spans="2:17" ht="20.25" customHeight="1">
      <c r="B8038" s="10" t="str">
        <f t="shared" si="512"/>
        <v>دستكش ساق بلند نسوز248</v>
      </c>
      <c r="C8038" s="10" t="str">
        <f t="shared" si="513"/>
        <v>دستكش ساق بلند نسوز1403/11/22248</v>
      </c>
      <c r="D8038" s="10" t="str">
        <f>IFERROR(IF(تحویلی!$E$1="","",IF(NOSA!O8038=تحویلی!$E$1,تحویلی!$E$1&amp;COUNTIF(NOSA!$O$1:O8038,تحویلی!$E$1),"")),"")</f>
        <v/>
      </c>
      <c r="E8038" s="10" t="str">
        <f t="shared" si="514"/>
        <v>14362248</v>
      </c>
      <c r="F8038" s="10" t="str">
        <f>IFERROR(VLOOKUP(I8038,DATABASE!$N:$O,2,FALSE),"")</f>
        <v>دستكش ساق بلند نسوز</v>
      </c>
      <c r="G8038" s="3" t="s">
        <v>3724</v>
      </c>
      <c r="H8038" s="4">
        <v>14362</v>
      </c>
      <c r="I8038" s="3" t="s">
        <v>1461</v>
      </c>
      <c r="J8038" s="3" t="s">
        <v>34</v>
      </c>
      <c r="K8038" s="5">
        <v>1</v>
      </c>
      <c r="L8038" s="3" t="s">
        <v>3</v>
      </c>
      <c r="M8038" s="3" t="s">
        <v>4</v>
      </c>
      <c r="N8038" s="3" t="s">
        <v>2789</v>
      </c>
      <c r="O8038" s="1">
        <v>248</v>
      </c>
      <c r="P8038" s="4">
        <v>1</v>
      </c>
      <c r="Q8038" s="10">
        <f t="shared" si="511"/>
        <v>248</v>
      </c>
    </row>
    <row r="8039" spans="2:17" ht="20.25" customHeight="1">
      <c r="B8039" s="10" t="str">
        <f t="shared" si="512"/>
        <v>هدگير نقاب847</v>
      </c>
      <c r="C8039" s="10" t="str">
        <f t="shared" si="513"/>
        <v>هدگير نقاب1403/11/23847</v>
      </c>
      <c r="D8039" s="10" t="str">
        <f>IFERROR(IF(تحویلی!$E$1="","",IF(NOSA!O8039=تحویلی!$E$1,تحویلی!$E$1&amp;COUNTIF(NOSA!$O$1:O8039,تحویلی!$E$1),"")),"")</f>
        <v/>
      </c>
      <c r="E8039" s="10" t="str">
        <f t="shared" si="514"/>
        <v>14383847</v>
      </c>
      <c r="F8039" s="10" t="str">
        <f>IFERROR(VLOOKUP(I8039,DATABASE!$N:$O,2,FALSE),"")</f>
        <v>هدگير نقاب</v>
      </c>
      <c r="G8039" s="3" t="s">
        <v>3725</v>
      </c>
      <c r="H8039" s="4">
        <v>14383</v>
      </c>
      <c r="I8039" s="3" t="s">
        <v>1468</v>
      </c>
      <c r="J8039" s="3" t="s">
        <v>12</v>
      </c>
      <c r="K8039" s="5">
        <v>1</v>
      </c>
      <c r="L8039" s="3" t="s">
        <v>8</v>
      </c>
      <c r="M8039" s="3" t="s">
        <v>4</v>
      </c>
      <c r="N8039" s="3" t="s">
        <v>2719</v>
      </c>
      <c r="O8039" s="1">
        <v>847</v>
      </c>
      <c r="P8039" s="4">
        <v>1</v>
      </c>
      <c r="Q8039" s="10">
        <f t="shared" si="511"/>
        <v>847</v>
      </c>
    </row>
    <row r="8040" spans="2:17" ht="20.25" customHeight="1">
      <c r="B8040" s="10" t="str">
        <f t="shared" si="512"/>
        <v>شيشه مات ماسك جوشكاري941</v>
      </c>
      <c r="C8040" s="10" t="str">
        <f t="shared" si="513"/>
        <v>شيشه مات ماسك جوشكاري1403/11/23941</v>
      </c>
      <c r="D8040" s="10" t="str">
        <f>IFERROR(IF(تحویلی!$E$1="","",IF(NOSA!O8040=تحویلی!$E$1,تحویلی!$E$1&amp;COUNTIF(NOSA!$O$1:O8040,تحویلی!$E$1),"")),"")</f>
        <v/>
      </c>
      <c r="E8040" s="10" t="str">
        <f t="shared" si="514"/>
        <v>14398941</v>
      </c>
      <c r="F8040" s="10" t="str">
        <f>IFERROR(VLOOKUP(I8040,DATABASE!$N:$O,2,FALSE),"")</f>
        <v>شيشه مات ماسك جوشكاري</v>
      </c>
      <c r="G8040" s="3" t="s">
        <v>3725</v>
      </c>
      <c r="H8040" s="4">
        <v>14398</v>
      </c>
      <c r="I8040" s="3" t="s">
        <v>1507</v>
      </c>
      <c r="J8040" s="3" t="s">
        <v>113</v>
      </c>
      <c r="K8040" s="5">
        <v>1</v>
      </c>
      <c r="L8040" s="3" t="s">
        <v>8</v>
      </c>
      <c r="M8040" s="3" t="s">
        <v>215</v>
      </c>
      <c r="N8040" s="3" t="s">
        <v>1253</v>
      </c>
      <c r="O8040" s="1">
        <v>941</v>
      </c>
      <c r="P8040" s="4">
        <v>0</v>
      </c>
      <c r="Q8040" s="10">
        <f t="shared" si="511"/>
        <v>941</v>
      </c>
    </row>
    <row r="8041" spans="2:17" ht="20.25" customHeight="1">
      <c r="B8041" s="10" t="str">
        <f t="shared" si="512"/>
        <v>دستكش ضد برش سبك601</v>
      </c>
      <c r="C8041" s="10" t="str">
        <f t="shared" si="513"/>
        <v>دستكش ضد برش سبك1403/11/23601</v>
      </c>
      <c r="D8041" s="10" t="str">
        <f>IFERROR(IF(تحویلی!$E$1="","",IF(NOSA!O8041=تحویلی!$E$1,تحویلی!$E$1&amp;COUNTIF(NOSA!$O$1:O8041,تحویلی!$E$1),"")),"")</f>
        <v/>
      </c>
      <c r="E8041" s="10" t="str">
        <f t="shared" si="514"/>
        <v>14401601</v>
      </c>
      <c r="F8041" s="10" t="str">
        <f>IFERROR(VLOOKUP(I8041,DATABASE!$N:$O,2,FALSE),"")</f>
        <v>دستكش ضد برش سبك</v>
      </c>
      <c r="G8041" s="3" t="s">
        <v>3725</v>
      </c>
      <c r="H8041" s="4">
        <v>14401</v>
      </c>
      <c r="I8041" s="3" t="s">
        <v>1442</v>
      </c>
      <c r="J8041" s="3" t="s">
        <v>22</v>
      </c>
      <c r="K8041" s="5">
        <v>1</v>
      </c>
      <c r="L8041" s="3" t="s">
        <v>3</v>
      </c>
      <c r="M8041" s="3" t="s">
        <v>19</v>
      </c>
      <c r="N8041" s="3" t="s">
        <v>864</v>
      </c>
      <c r="O8041" s="1">
        <v>601</v>
      </c>
      <c r="P8041" s="4">
        <v>1</v>
      </c>
      <c r="Q8041" s="10">
        <f t="shared" si="511"/>
        <v>601</v>
      </c>
    </row>
    <row r="8042" spans="2:17" ht="20.25" customHeight="1">
      <c r="B8042" s="10" t="str">
        <f t="shared" si="512"/>
        <v>شلوار فرم انتظامات861</v>
      </c>
      <c r="C8042" s="10" t="str">
        <f t="shared" si="513"/>
        <v>شلوار فرم انتظامات1403/11/23861</v>
      </c>
      <c r="D8042" s="10" t="str">
        <f>IFERROR(IF(تحویلی!$E$1="","",IF(NOSA!O8042=تحویلی!$E$1,تحویلی!$E$1&amp;COUNTIF(NOSA!$O$1:O8042,تحویلی!$E$1),"")),"")</f>
        <v/>
      </c>
      <c r="E8042" s="10" t="str">
        <f t="shared" si="514"/>
        <v>14402861</v>
      </c>
      <c r="F8042" s="10" t="str">
        <f>IFERROR(VLOOKUP(I8042,DATABASE!$N:$O,2,FALSE),"")</f>
        <v>شلوار فرم انتظامات</v>
      </c>
      <c r="G8042" s="3" t="s">
        <v>3725</v>
      </c>
      <c r="H8042" s="4">
        <v>14402</v>
      </c>
      <c r="I8042" s="3" t="s">
        <v>2298</v>
      </c>
      <c r="J8042" s="3" t="s">
        <v>2851</v>
      </c>
      <c r="K8042" s="5">
        <v>1</v>
      </c>
      <c r="L8042" s="3" t="s">
        <v>28</v>
      </c>
      <c r="M8042" s="3" t="s">
        <v>47</v>
      </c>
      <c r="N8042" s="3" t="s">
        <v>3400</v>
      </c>
      <c r="O8042" s="1">
        <v>861</v>
      </c>
      <c r="P8042" s="4">
        <v>1</v>
      </c>
      <c r="Q8042" s="10">
        <f t="shared" si="511"/>
        <v>861</v>
      </c>
    </row>
    <row r="8043" spans="2:17" ht="20.25" customHeight="1">
      <c r="B8043" s="10" t="str">
        <f t="shared" si="512"/>
        <v>كفش ايمني عايق برق861</v>
      </c>
      <c r="C8043" s="10" t="str">
        <f t="shared" si="513"/>
        <v>كفش ايمني عايق برق1403/11/23861</v>
      </c>
      <c r="D8043" s="10" t="str">
        <f>IFERROR(IF(تحویلی!$E$1="","",IF(NOSA!O8043=تحویلی!$E$1,تحویلی!$E$1&amp;COUNTIF(NOSA!$O$1:O8043,تحویلی!$E$1),"")),"")</f>
        <v/>
      </c>
      <c r="E8043" s="10" t="str">
        <f t="shared" si="514"/>
        <v>14402861</v>
      </c>
      <c r="F8043" s="10" t="str">
        <f>IFERROR(VLOOKUP(I8043,DATABASE!$N:$O,2,FALSE),"")</f>
        <v>كفش ايمني عايق برق</v>
      </c>
      <c r="G8043" s="3" t="s">
        <v>3725</v>
      </c>
      <c r="H8043" s="4">
        <v>14402</v>
      </c>
      <c r="I8043" s="3" t="s">
        <v>1610</v>
      </c>
      <c r="J8043" s="3" t="s">
        <v>1689</v>
      </c>
      <c r="K8043" s="5">
        <v>1</v>
      </c>
      <c r="L8043" s="3" t="s">
        <v>3</v>
      </c>
      <c r="M8043" s="3" t="s">
        <v>47</v>
      </c>
      <c r="N8043" s="3" t="s">
        <v>3400</v>
      </c>
      <c r="O8043" s="1">
        <v>861</v>
      </c>
      <c r="P8043" s="4">
        <v>1</v>
      </c>
      <c r="Q8043" s="10">
        <f t="shared" ref="Q8043:Q8101" si="515">VALUE(O8043)</f>
        <v>861</v>
      </c>
    </row>
    <row r="8044" spans="2:17" ht="20.25" customHeight="1">
      <c r="B8044" s="10" t="str">
        <f t="shared" si="512"/>
        <v>عينك كهربايي (روكلاهي)458</v>
      </c>
      <c r="C8044" s="10" t="str">
        <f t="shared" si="513"/>
        <v>عينك كهربايي (روكلاهي)1403/11/23458</v>
      </c>
      <c r="D8044" s="10" t="str">
        <f>IFERROR(IF(تحویلی!$E$1="","",IF(NOSA!O8044=تحویلی!$E$1,تحویلی!$E$1&amp;COUNTIF(NOSA!$O$1:O8044,تحویلی!$E$1),"")),"")</f>
        <v/>
      </c>
      <c r="E8044" s="10" t="str">
        <f t="shared" si="514"/>
        <v>14403458</v>
      </c>
      <c r="F8044" s="10" t="str">
        <f>IFERROR(VLOOKUP(I8044,DATABASE!$N:$O,2,FALSE),"")</f>
        <v>عينك كهربايي (روكلاهي)</v>
      </c>
      <c r="G8044" s="3" t="s">
        <v>3725</v>
      </c>
      <c r="H8044" s="4">
        <v>14403</v>
      </c>
      <c r="I8044" s="3" t="s">
        <v>1560</v>
      </c>
      <c r="J8044" s="3" t="s">
        <v>1561</v>
      </c>
      <c r="K8044" s="5">
        <v>1</v>
      </c>
      <c r="L8044" s="3" t="s">
        <v>8</v>
      </c>
      <c r="M8044" s="3" t="s">
        <v>4</v>
      </c>
      <c r="N8044" s="3" t="s">
        <v>322</v>
      </c>
      <c r="O8044" s="1">
        <v>458</v>
      </c>
      <c r="P8044" s="4">
        <v>1</v>
      </c>
      <c r="Q8044" s="10">
        <f t="shared" si="515"/>
        <v>458</v>
      </c>
    </row>
    <row r="8045" spans="2:17" ht="20.25" customHeight="1">
      <c r="B8045" s="10" t="str">
        <f t="shared" si="512"/>
        <v>عينك كهربايي (روكلاهي)149</v>
      </c>
      <c r="C8045" s="10" t="str">
        <f t="shared" si="513"/>
        <v>عينك كهربايي (روكلاهي)1403/11/23149</v>
      </c>
      <c r="D8045" s="10" t="str">
        <f>IFERROR(IF(تحویلی!$E$1="","",IF(NOSA!O8045=تحویلی!$E$1,تحویلی!$E$1&amp;COUNTIF(NOSA!$O$1:O8045,تحویلی!$E$1),"")),"")</f>
        <v/>
      </c>
      <c r="E8045" s="10" t="str">
        <f t="shared" si="514"/>
        <v>14405149</v>
      </c>
      <c r="F8045" s="10" t="str">
        <f>IFERROR(VLOOKUP(I8045,DATABASE!$N:$O,2,FALSE),"")</f>
        <v>عينك كهربايي (روكلاهي)</v>
      </c>
      <c r="G8045" s="3" t="s">
        <v>3725</v>
      </c>
      <c r="H8045" s="4">
        <v>14405</v>
      </c>
      <c r="I8045" s="3" t="s">
        <v>1560</v>
      </c>
      <c r="J8045" s="3" t="s">
        <v>1561</v>
      </c>
      <c r="K8045" s="5">
        <v>1</v>
      </c>
      <c r="L8045" s="3" t="s">
        <v>8</v>
      </c>
      <c r="M8045" s="3" t="s">
        <v>4</v>
      </c>
      <c r="N8045" s="3" t="s">
        <v>213</v>
      </c>
      <c r="O8045" s="1">
        <v>149</v>
      </c>
      <c r="P8045" s="4">
        <v>1</v>
      </c>
      <c r="Q8045" s="10">
        <f t="shared" si="515"/>
        <v>149</v>
      </c>
    </row>
    <row r="8046" spans="2:17" ht="20.25" customHeight="1">
      <c r="B8046" s="10" t="str">
        <f t="shared" si="512"/>
        <v>لباس كار نسوز(بلوز و شلوار)674</v>
      </c>
      <c r="C8046" s="10" t="str">
        <f t="shared" si="513"/>
        <v>لباس كار نسوز(بلوز و شلوار)1403/11/23674</v>
      </c>
      <c r="D8046" s="10" t="str">
        <f>IFERROR(IF(تحویلی!$E$1="","",IF(NOSA!O8046=تحویلی!$E$1,تحویلی!$E$1&amp;COUNTIF(NOSA!$O$1:O8046,تحویلی!$E$1),"")),"")</f>
        <v/>
      </c>
      <c r="E8046" s="10" t="str">
        <f t="shared" si="514"/>
        <v>14415674</v>
      </c>
      <c r="F8046" s="10" t="str">
        <f>IFERROR(VLOOKUP(I8046,DATABASE!$N:$O,2,FALSE),"")</f>
        <v>لباس كار نسوز(بلوز و شلوار)</v>
      </c>
      <c r="G8046" s="3" t="s">
        <v>3725</v>
      </c>
      <c r="H8046" s="4">
        <v>14415</v>
      </c>
      <c r="I8046" s="3" t="s">
        <v>1663</v>
      </c>
      <c r="J8046" s="3" t="s">
        <v>1664</v>
      </c>
      <c r="K8046" s="5">
        <v>1</v>
      </c>
      <c r="L8046" s="3" t="s">
        <v>28</v>
      </c>
      <c r="M8046" s="3" t="s">
        <v>19</v>
      </c>
      <c r="N8046" s="3" t="s">
        <v>100</v>
      </c>
      <c r="O8046" s="1">
        <v>674</v>
      </c>
      <c r="P8046" s="4">
        <v>1</v>
      </c>
      <c r="Q8046" s="10">
        <f t="shared" si="515"/>
        <v>674</v>
      </c>
    </row>
    <row r="8047" spans="2:17" ht="20.25" customHeight="1">
      <c r="B8047" s="10" t="str">
        <f t="shared" si="512"/>
        <v>چكمه ايمني نسوز674</v>
      </c>
      <c r="C8047" s="10" t="str">
        <f t="shared" si="513"/>
        <v>چكمه ايمني نسوز1403/11/23674</v>
      </c>
      <c r="D8047" s="10" t="str">
        <f>IFERROR(IF(تحویلی!$E$1="","",IF(NOSA!O8047=تحویلی!$E$1,تحویلی!$E$1&amp;COUNTIF(NOSA!$O$1:O8047,تحویلی!$E$1),"")),"")</f>
        <v/>
      </c>
      <c r="E8047" s="10" t="str">
        <f t="shared" si="514"/>
        <v>14415674</v>
      </c>
      <c r="F8047" s="10" t="str">
        <f>IFERROR(VLOOKUP(I8047,DATABASE!$N:$O,2,FALSE),"")</f>
        <v>چكمه ايمني نسوز</v>
      </c>
      <c r="G8047" s="3" t="s">
        <v>3725</v>
      </c>
      <c r="H8047" s="4">
        <v>14415</v>
      </c>
      <c r="I8047" s="3" t="s">
        <v>1697</v>
      </c>
      <c r="J8047" s="3" t="s">
        <v>1698</v>
      </c>
      <c r="K8047" s="5">
        <v>1</v>
      </c>
      <c r="L8047" s="3" t="s">
        <v>3</v>
      </c>
      <c r="M8047" s="3" t="s">
        <v>19</v>
      </c>
      <c r="N8047" s="3" t="s">
        <v>100</v>
      </c>
      <c r="O8047" s="1">
        <v>674</v>
      </c>
      <c r="P8047" s="4">
        <v>1</v>
      </c>
      <c r="Q8047" s="10">
        <f t="shared" si="515"/>
        <v>674</v>
      </c>
    </row>
    <row r="8048" spans="2:17" ht="20.25" customHeight="1">
      <c r="B8048" s="10" t="str">
        <f t="shared" si="512"/>
        <v>پيشبند نسوز چرمي674</v>
      </c>
      <c r="C8048" s="10" t="str">
        <f t="shared" si="513"/>
        <v>پيشبند نسوز چرمي1403/11/23674</v>
      </c>
      <c r="D8048" s="10" t="str">
        <f>IFERROR(IF(تحویلی!$E$1="","",IF(NOSA!O8048=تحویلی!$E$1,تحویلی!$E$1&amp;COUNTIF(NOSA!$O$1:O8048,تحویلی!$E$1),"")),"")</f>
        <v/>
      </c>
      <c r="E8048" s="10" t="str">
        <f t="shared" si="514"/>
        <v>14415674</v>
      </c>
      <c r="F8048" s="10" t="str">
        <f>IFERROR(VLOOKUP(I8048,DATABASE!$N:$O,2,FALSE),"")</f>
        <v>پيشبند نسوز چرمي</v>
      </c>
      <c r="G8048" s="3" t="s">
        <v>3725</v>
      </c>
      <c r="H8048" s="4">
        <v>14415</v>
      </c>
      <c r="I8048" s="3" t="s">
        <v>1459</v>
      </c>
      <c r="J8048" s="3" t="s">
        <v>15</v>
      </c>
      <c r="K8048" s="5">
        <v>1</v>
      </c>
      <c r="L8048" s="3" t="s">
        <v>8</v>
      </c>
      <c r="M8048" s="3" t="s">
        <v>19</v>
      </c>
      <c r="N8048" s="3" t="s">
        <v>100</v>
      </c>
      <c r="O8048" s="1">
        <v>674</v>
      </c>
      <c r="P8048" s="4">
        <v>1</v>
      </c>
      <c r="Q8048" s="10">
        <f t="shared" si="515"/>
        <v>674</v>
      </c>
    </row>
    <row r="8049" spans="2:17" ht="20.25" customHeight="1">
      <c r="B8049" s="10" t="str">
        <f t="shared" si="512"/>
        <v>674</v>
      </c>
      <c r="C8049" s="10" t="str">
        <f t="shared" si="513"/>
        <v>1403/11/23674</v>
      </c>
      <c r="D8049" s="10" t="str">
        <f>IFERROR(IF(تحویلی!$E$1="","",IF(NOSA!O8049=تحویلی!$E$1,تحویلی!$E$1&amp;COUNTIF(NOSA!$O$1:O8049,تحویلی!$E$1),"")),"")</f>
        <v/>
      </c>
      <c r="E8049" s="10" t="str">
        <f t="shared" si="514"/>
        <v>14415674</v>
      </c>
      <c r="F8049" s="10" t="str">
        <f>IFERROR(VLOOKUP(I8049,DATABASE!$N:$O,2,FALSE),"")</f>
        <v/>
      </c>
      <c r="G8049" s="3" t="s">
        <v>3725</v>
      </c>
      <c r="H8049" s="4">
        <v>14415</v>
      </c>
      <c r="I8049" s="3" t="s">
        <v>2699</v>
      </c>
      <c r="J8049" s="3" t="s">
        <v>7</v>
      </c>
      <c r="K8049" s="5">
        <v>1</v>
      </c>
      <c r="L8049" s="3" t="s">
        <v>8</v>
      </c>
      <c r="M8049" s="3" t="s">
        <v>19</v>
      </c>
      <c r="N8049" s="3" t="s">
        <v>100</v>
      </c>
      <c r="O8049" s="1">
        <v>674</v>
      </c>
      <c r="P8049" s="4">
        <v>1</v>
      </c>
      <c r="Q8049" s="10">
        <f t="shared" si="515"/>
        <v>674</v>
      </c>
    </row>
    <row r="8050" spans="2:17" ht="20.25" customHeight="1">
      <c r="B8050" s="10" t="str">
        <f t="shared" si="512"/>
        <v>دستكش ساق بلند نسوز674</v>
      </c>
      <c r="C8050" s="10" t="str">
        <f t="shared" si="513"/>
        <v>دستكش ساق بلند نسوز1403/11/23674</v>
      </c>
      <c r="D8050" s="10" t="str">
        <f>IFERROR(IF(تحویلی!$E$1="","",IF(NOSA!O8050=تحویلی!$E$1,تحویلی!$E$1&amp;COUNTIF(NOSA!$O$1:O8050,تحویلی!$E$1),"")),"")</f>
        <v/>
      </c>
      <c r="E8050" s="10" t="str">
        <f t="shared" si="514"/>
        <v>14415674</v>
      </c>
      <c r="F8050" s="10" t="str">
        <f>IFERROR(VLOOKUP(I8050,DATABASE!$N:$O,2,FALSE),"")</f>
        <v>دستكش ساق بلند نسوز</v>
      </c>
      <c r="G8050" s="3" t="s">
        <v>3725</v>
      </c>
      <c r="H8050" s="4">
        <v>14415</v>
      </c>
      <c r="I8050" s="3" t="s">
        <v>1461</v>
      </c>
      <c r="J8050" s="3" t="s">
        <v>34</v>
      </c>
      <c r="K8050" s="5">
        <v>1</v>
      </c>
      <c r="L8050" s="3" t="s">
        <v>3</v>
      </c>
      <c r="M8050" s="3" t="s">
        <v>19</v>
      </c>
      <c r="N8050" s="3" t="s">
        <v>100</v>
      </c>
      <c r="O8050" s="1">
        <v>674</v>
      </c>
      <c r="P8050" s="4">
        <v>1</v>
      </c>
      <c r="Q8050" s="10">
        <f t="shared" si="515"/>
        <v>674</v>
      </c>
    </row>
    <row r="8051" spans="2:17" ht="20.25" customHeight="1">
      <c r="B8051" s="10" t="str">
        <f t="shared" si="512"/>
        <v>لباس كار ديرسوز(بلوز و شلوار)313</v>
      </c>
      <c r="C8051" s="10" t="str">
        <f t="shared" si="513"/>
        <v>لباس كار ديرسوز(بلوز و شلوار)1403/11/23313</v>
      </c>
      <c r="D8051" s="10" t="str">
        <f>IFERROR(IF(تحویلی!$E$1="","",IF(NOSA!O8051=تحویلی!$E$1,تحویلی!$E$1&amp;COUNTIF(NOSA!$O$1:O8051,تحویلی!$E$1),"")),"")</f>
        <v/>
      </c>
      <c r="E8051" s="10" t="str">
        <f t="shared" si="514"/>
        <v>14420313</v>
      </c>
      <c r="F8051" s="10" t="str">
        <f>IFERROR(VLOOKUP(I8051,DATABASE!$N:$O,2,FALSE),"")</f>
        <v>لباس كار ديرسوز(بلوز و شلوار)</v>
      </c>
      <c r="G8051" s="3" t="s">
        <v>3725</v>
      </c>
      <c r="H8051" s="4">
        <v>14420</v>
      </c>
      <c r="I8051" s="3" t="s">
        <v>1634</v>
      </c>
      <c r="J8051" s="3" t="s">
        <v>1635</v>
      </c>
      <c r="K8051" s="5">
        <v>1</v>
      </c>
      <c r="L8051" s="3" t="s">
        <v>28</v>
      </c>
      <c r="M8051" s="3" t="s">
        <v>9</v>
      </c>
      <c r="N8051" s="3" t="s">
        <v>125</v>
      </c>
      <c r="O8051" s="1">
        <v>313</v>
      </c>
      <c r="P8051" s="4">
        <v>1</v>
      </c>
      <c r="Q8051" s="10">
        <f t="shared" si="515"/>
        <v>313</v>
      </c>
    </row>
    <row r="8052" spans="2:17" ht="20.25" customHeight="1">
      <c r="B8052" s="10" t="str">
        <f t="shared" si="512"/>
        <v>پوتين ايمني نسوز313</v>
      </c>
      <c r="C8052" s="10" t="str">
        <f t="shared" si="513"/>
        <v>پوتين ايمني نسوز1403/11/23313</v>
      </c>
      <c r="D8052" s="10" t="str">
        <f>IFERROR(IF(تحویلی!$E$1="","",IF(NOSA!O8052=تحویلی!$E$1,تحویلی!$E$1&amp;COUNTIF(NOSA!$O$1:O8052,تحویلی!$E$1),"")),"")</f>
        <v/>
      </c>
      <c r="E8052" s="10" t="str">
        <f t="shared" si="514"/>
        <v>14420313</v>
      </c>
      <c r="F8052" s="10" t="str">
        <f>IFERROR(VLOOKUP(I8052,DATABASE!$N:$O,2,FALSE),"")</f>
        <v>پوتين ايمني نسوز</v>
      </c>
      <c r="G8052" s="3" t="s">
        <v>3725</v>
      </c>
      <c r="H8052" s="4">
        <v>14420</v>
      </c>
      <c r="I8052" s="3" t="s">
        <v>1510</v>
      </c>
      <c r="J8052" s="3" t="s">
        <v>1660</v>
      </c>
      <c r="K8052" s="5">
        <v>1</v>
      </c>
      <c r="L8052" s="3" t="s">
        <v>3</v>
      </c>
      <c r="M8052" s="3" t="s">
        <v>9</v>
      </c>
      <c r="N8052" s="3" t="s">
        <v>125</v>
      </c>
      <c r="O8052" s="1">
        <v>313</v>
      </c>
      <c r="P8052" s="4">
        <v>1</v>
      </c>
      <c r="Q8052" s="10">
        <f t="shared" si="515"/>
        <v>313</v>
      </c>
    </row>
    <row r="8053" spans="2:17" ht="20.25" customHeight="1">
      <c r="B8053" s="10" t="str">
        <f t="shared" si="512"/>
        <v>پوتين ايمني نسوز401</v>
      </c>
      <c r="C8053" s="10" t="str">
        <f t="shared" si="513"/>
        <v>پوتين ايمني نسوز1403/11/23401</v>
      </c>
      <c r="D8053" s="10" t="str">
        <f>IFERROR(IF(تحویلی!$E$1="","",IF(NOSA!O8053=تحویلی!$E$1,تحویلی!$E$1&amp;COUNTIF(NOSA!$O$1:O8053,تحویلی!$E$1),"")),"")</f>
        <v/>
      </c>
      <c r="E8053" s="10" t="str">
        <f t="shared" si="514"/>
        <v>14422401</v>
      </c>
      <c r="F8053" s="10" t="str">
        <f>IFERROR(VLOOKUP(I8053,DATABASE!$N:$O,2,FALSE),"")</f>
        <v>پوتين ايمني نسوز</v>
      </c>
      <c r="G8053" s="3" t="s">
        <v>3725</v>
      </c>
      <c r="H8053" s="4">
        <v>14422</v>
      </c>
      <c r="I8053" s="3" t="s">
        <v>1631</v>
      </c>
      <c r="J8053" s="3" t="s">
        <v>1632</v>
      </c>
      <c r="K8053" s="5">
        <v>1</v>
      </c>
      <c r="L8053" s="3" t="s">
        <v>3</v>
      </c>
      <c r="M8053" s="3" t="s">
        <v>19</v>
      </c>
      <c r="N8053" s="3" t="s">
        <v>424</v>
      </c>
      <c r="O8053" s="1">
        <v>401</v>
      </c>
      <c r="P8053" s="4">
        <v>1</v>
      </c>
      <c r="Q8053" s="10">
        <f t="shared" si="515"/>
        <v>401</v>
      </c>
    </row>
    <row r="8054" spans="2:17" ht="20.25" customHeight="1">
      <c r="B8054" s="10" t="str">
        <f t="shared" si="512"/>
        <v>دستكش ضد برش سبك725</v>
      </c>
      <c r="C8054" s="10" t="str">
        <f t="shared" si="513"/>
        <v>دستكش ضد برش سبك1403/11/24725</v>
      </c>
      <c r="D8054" s="10" t="str">
        <f>IFERROR(IF(تحویلی!$E$1="","",IF(NOSA!O8054=تحویلی!$E$1,تحویلی!$E$1&amp;COUNTIF(NOSA!$O$1:O8054,تحویلی!$E$1),"")),"")</f>
        <v/>
      </c>
      <c r="E8054" s="10" t="str">
        <f t="shared" si="514"/>
        <v>14426725</v>
      </c>
      <c r="F8054" s="10" t="str">
        <f>IFERROR(VLOOKUP(I8054,DATABASE!$N:$O,2,FALSE),"")</f>
        <v>دستكش ضد برش سبك</v>
      </c>
      <c r="G8054" s="3" t="s">
        <v>3726</v>
      </c>
      <c r="H8054" s="3">
        <v>14426</v>
      </c>
      <c r="I8054" s="3" t="s">
        <v>1442</v>
      </c>
      <c r="J8054" s="3" t="s">
        <v>22</v>
      </c>
      <c r="K8054" s="3">
        <v>1</v>
      </c>
      <c r="L8054" s="3" t="s">
        <v>3</v>
      </c>
      <c r="M8054" s="3" t="s">
        <v>19</v>
      </c>
      <c r="N8054" s="3" t="s">
        <v>982</v>
      </c>
      <c r="O8054" s="1">
        <v>725</v>
      </c>
      <c r="P8054" s="3">
        <v>1</v>
      </c>
      <c r="Q8054" s="10">
        <f t="shared" si="515"/>
        <v>725</v>
      </c>
    </row>
    <row r="8055" spans="2:17" ht="20.25" customHeight="1">
      <c r="B8055" s="10" t="str">
        <f t="shared" si="512"/>
        <v>بند كفش582</v>
      </c>
      <c r="C8055" s="10" t="str">
        <f t="shared" si="513"/>
        <v>بند كفش1403/11/24582</v>
      </c>
      <c r="D8055" s="10" t="str">
        <f>IFERROR(IF(تحویلی!$E$1="","",IF(NOSA!O8055=تحویلی!$E$1,تحویلی!$E$1&amp;COUNTIF(NOSA!$O$1:O8055,تحویلی!$E$1),"")),"")</f>
        <v/>
      </c>
      <c r="E8055" s="10" t="str">
        <f t="shared" si="514"/>
        <v>14427582</v>
      </c>
      <c r="F8055" s="10" t="str">
        <f>IFERROR(VLOOKUP(I8055,DATABASE!$N:$O,2,FALSE),"")</f>
        <v>بند كفش</v>
      </c>
      <c r="G8055" s="3" t="s">
        <v>3726</v>
      </c>
      <c r="H8055" s="3">
        <v>14427</v>
      </c>
      <c r="I8055" s="3" t="s">
        <v>1462</v>
      </c>
      <c r="J8055" s="3" t="s">
        <v>450</v>
      </c>
      <c r="K8055" s="3">
        <v>2</v>
      </c>
      <c r="L8055" s="3" t="s">
        <v>3</v>
      </c>
      <c r="M8055" s="3" t="s">
        <v>25</v>
      </c>
      <c r="N8055" s="3" t="s">
        <v>1157</v>
      </c>
      <c r="O8055" s="1">
        <v>582</v>
      </c>
      <c r="P8055" s="3">
        <v>0</v>
      </c>
      <c r="Q8055" s="10">
        <f t="shared" si="515"/>
        <v>582</v>
      </c>
    </row>
    <row r="8056" spans="2:17" ht="20.25" customHeight="1">
      <c r="B8056" s="10" t="str">
        <f t="shared" si="512"/>
        <v>شيشه مات ماسك جوشكاري582</v>
      </c>
      <c r="C8056" s="10" t="str">
        <f t="shared" si="513"/>
        <v>شيشه مات ماسك جوشكاري1403/11/24582</v>
      </c>
      <c r="D8056" s="10" t="str">
        <f>IFERROR(IF(تحویلی!$E$1="","",IF(NOSA!O8056=تحویلی!$E$1,تحویلی!$E$1&amp;COUNTIF(NOSA!$O$1:O8056,تحویلی!$E$1),"")),"")</f>
        <v/>
      </c>
      <c r="E8056" s="10" t="str">
        <f t="shared" si="514"/>
        <v>14429582</v>
      </c>
      <c r="F8056" s="10" t="str">
        <f>IFERROR(VLOOKUP(I8056,DATABASE!$N:$O,2,FALSE),"")</f>
        <v>شيشه مات ماسك جوشكاري</v>
      </c>
      <c r="G8056" s="3" t="s">
        <v>3726</v>
      </c>
      <c r="H8056" s="3">
        <v>14429</v>
      </c>
      <c r="I8056" s="3" t="s">
        <v>1507</v>
      </c>
      <c r="J8056" s="3" t="s">
        <v>113</v>
      </c>
      <c r="K8056" s="3">
        <v>5</v>
      </c>
      <c r="L8056" s="3" t="s">
        <v>8</v>
      </c>
      <c r="M8056" s="3" t="s">
        <v>189</v>
      </c>
      <c r="N8056" s="3" t="s">
        <v>1157</v>
      </c>
      <c r="O8056" s="1">
        <v>582</v>
      </c>
      <c r="P8056" s="3">
        <v>0</v>
      </c>
      <c r="Q8056" s="10">
        <f t="shared" si="515"/>
        <v>582</v>
      </c>
    </row>
    <row r="8057" spans="2:17" ht="20.25" customHeight="1">
      <c r="B8057" s="10" t="str">
        <f t="shared" si="512"/>
        <v>شيشه ماسك جوشكاري ساده582</v>
      </c>
      <c r="C8057" s="10" t="str">
        <f t="shared" si="513"/>
        <v>شيشه ماسك جوشكاري ساده1403/11/24582</v>
      </c>
      <c r="D8057" s="10" t="str">
        <f>IFERROR(IF(تحویلی!$E$1="","",IF(NOSA!O8057=تحویلی!$E$1,تحویلی!$E$1&amp;COUNTIF(NOSA!$O$1:O8057,تحویلی!$E$1),"")),"")</f>
        <v/>
      </c>
      <c r="E8057" s="10" t="str">
        <f t="shared" si="514"/>
        <v>14429582</v>
      </c>
      <c r="F8057" s="10" t="str">
        <f>IFERROR(VLOOKUP(I8057,DATABASE!$N:$O,2,FALSE),"")</f>
        <v>شيشه ماسك جوشكاري ساده</v>
      </c>
      <c r="G8057" s="3" t="s">
        <v>3726</v>
      </c>
      <c r="H8057" s="3">
        <v>14429</v>
      </c>
      <c r="I8057" s="3" t="s">
        <v>1548</v>
      </c>
      <c r="J8057" s="3" t="s">
        <v>111</v>
      </c>
      <c r="K8057" s="3">
        <v>4</v>
      </c>
      <c r="L8057" s="3" t="s">
        <v>8</v>
      </c>
      <c r="M8057" s="3" t="s">
        <v>189</v>
      </c>
      <c r="N8057" s="3" t="s">
        <v>1157</v>
      </c>
      <c r="O8057" s="1">
        <v>582</v>
      </c>
      <c r="P8057" s="3">
        <v>0</v>
      </c>
      <c r="Q8057" s="10">
        <f t="shared" si="515"/>
        <v>582</v>
      </c>
    </row>
    <row r="8058" spans="2:17" ht="20.25" customHeight="1">
      <c r="B8058" s="10" t="str">
        <f t="shared" si="512"/>
        <v>دستكش ضد برش سبك885</v>
      </c>
      <c r="C8058" s="10" t="str">
        <f t="shared" si="513"/>
        <v>دستكش ضد برش سبك1403/11/24885</v>
      </c>
      <c r="D8058" s="10" t="str">
        <f>IFERROR(IF(تحویلی!$E$1="","",IF(NOSA!O8058=تحویلی!$E$1,تحویلی!$E$1&amp;COUNTIF(NOSA!$O$1:O8058,تحویلی!$E$1),"")),"")</f>
        <v/>
      </c>
      <c r="E8058" s="10" t="str">
        <f t="shared" si="514"/>
        <v>14431885</v>
      </c>
      <c r="F8058" s="10" t="str">
        <f>IFERROR(VLOOKUP(I8058,DATABASE!$N:$O,2,FALSE),"")</f>
        <v>دستكش ضد برش سبك</v>
      </c>
      <c r="G8058" s="3" t="s">
        <v>3726</v>
      </c>
      <c r="H8058" s="3">
        <v>14431</v>
      </c>
      <c r="I8058" s="3" t="s">
        <v>1442</v>
      </c>
      <c r="J8058" s="3" t="s">
        <v>22</v>
      </c>
      <c r="K8058" s="3">
        <v>1</v>
      </c>
      <c r="L8058" s="3" t="s">
        <v>3</v>
      </c>
      <c r="M8058" s="3" t="s">
        <v>9</v>
      </c>
      <c r="N8058" s="3" t="s">
        <v>3381</v>
      </c>
      <c r="O8058" s="1">
        <v>885</v>
      </c>
      <c r="P8058" s="3">
        <v>1</v>
      </c>
      <c r="Q8058" s="10">
        <f t="shared" si="515"/>
        <v>885</v>
      </c>
    </row>
    <row r="8059" spans="2:17" ht="20.25" customHeight="1">
      <c r="B8059" s="10" t="str">
        <f t="shared" si="512"/>
        <v>دستكش ضد برش سبك751</v>
      </c>
      <c r="C8059" s="10" t="str">
        <f t="shared" si="513"/>
        <v>دستكش ضد برش سبك1403/11/24751</v>
      </c>
      <c r="D8059" s="10" t="str">
        <f>IFERROR(IF(تحویلی!$E$1="","",IF(NOSA!O8059=تحویلی!$E$1,تحویلی!$E$1&amp;COUNTIF(NOSA!$O$1:O8059,تحویلی!$E$1),"")),"")</f>
        <v/>
      </c>
      <c r="E8059" s="10" t="str">
        <f t="shared" si="514"/>
        <v>14431751</v>
      </c>
      <c r="F8059" s="10" t="str">
        <f>IFERROR(VLOOKUP(I8059,DATABASE!$N:$O,2,FALSE),"")</f>
        <v>دستكش ضد برش سبك</v>
      </c>
      <c r="G8059" s="3" t="s">
        <v>3726</v>
      </c>
      <c r="H8059" s="3">
        <v>14431</v>
      </c>
      <c r="I8059" s="3" t="s">
        <v>1442</v>
      </c>
      <c r="J8059" s="3" t="s">
        <v>22</v>
      </c>
      <c r="K8059" s="3">
        <v>1</v>
      </c>
      <c r="L8059" s="3" t="s">
        <v>3</v>
      </c>
      <c r="M8059" s="3" t="s">
        <v>9</v>
      </c>
      <c r="N8059" s="3" t="s">
        <v>2709</v>
      </c>
      <c r="O8059" s="1">
        <v>751</v>
      </c>
      <c r="P8059" s="3">
        <v>1</v>
      </c>
      <c r="Q8059" s="10">
        <f t="shared" si="515"/>
        <v>751</v>
      </c>
    </row>
    <row r="8060" spans="2:17" ht="20.25" customHeight="1">
      <c r="B8060" s="10" t="str">
        <f t="shared" si="512"/>
        <v>دستكش كف مواد سبك641</v>
      </c>
      <c r="C8060" s="10" t="str">
        <f t="shared" si="513"/>
        <v>دستكش كف مواد سبك1403/11/24641</v>
      </c>
      <c r="D8060" s="10" t="str">
        <f>IFERROR(IF(تحویلی!$E$1="","",IF(NOSA!O8060=تحویلی!$E$1,تحویلی!$E$1&amp;COUNTIF(NOSA!$O$1:O8060,تحویلی!$E$1),"")),"")</f>
        <v/>
      </c>
      <c r="E8060" s="10" t="str">
        <f t="shared" si="514"/>
        <v>14433641</v>
      </c>
      <c r="F8060" s="10" t="str">
        <f>IFERROR(VLOOKUP(I8060,DATABASE!$N:$O,2,FALSE),"")</f>
        <v>دستكش كف مواد سبك</v>
      </c>
      <c r="G8060" s="3" t="s">
        <v>3726</v>
      </c>
      <c r="H8060" s="3">
        <v>14433</v>
      </c>
      <c r="I8060" s="3" t="s">
        <v>1456</v>
      </c>
      <c r="J8060" s="3" t="s">
        <v>2</v>
      </c>
      <c r="K8060" s="3">
        <v>1</v>
      </c>
      <c r="L8060" s="3" t="s">
        <v>3</v>
      </c>
      <c r="M8060" s="3" t="s">
        <v>47</v>
      </c>
      <c r="N8060" s="3" t="s">
        <v>2689</v>
      </c>
      <c r="O8060" s="1">
        <v>641</v>
      </c>
      <c r="P8060" s="3">
        <v>1</v>
      </c>
      <c r="Q8060" s="10">
        <f t="shared" si="515"/>
        <v>641</v>
      </c>
    </row>
    <row r="8061" spans="2:17" ht="20.25" customHeight="1">
      <c r="B8061" s="10" t="str">
        <f t="shared" si="512"/>
        <v>دستكش ضد برش سبك653</v>
      </c>
      <c r="C8061" s="10" t="str">
        <f t="shared" si="513"/>
        <v>دستكش ضد برش سبك1403/11/24653</v>
      </c>
      <c r="D8061" s="10" t="str">
        <f>IFERROR(IF(تحویلی!$E$1="","",IF(NOSA!O8061=تحویلی!$E$1,تحویلی!$E$1&amp;COUNTIF(NOSA!$O$1:O8061,تحویلی!$E$1),"")),"")</f>
        <v/>
      </c>
      <c r="E8061" s="10" t="str">
        <f t="shared" si="514"/>
        <v>14435653</v>
      </c>
      <c r="F8061" s="10" t="str">
        <f>IFERROR(VLOOKUP(I8061,DATABASE!$N:$O,2,FALSE),"")</f>
        <v>دستكش ضد برش سبك</v>
      </c>
      <c r="G8061" s="3" t="s">
        <v>3726</v>
      </c>
      <c r="H8061" s="3">
        <v>14435</v>
      </c>
      <c r="I8061" s="3" t="s">
        <v>1442</v>
      </c>
      <c r="J8061" s="3" t="s">
        <v>22</v>
      </c>
      <c r="K8061" s="3">
        <v>1</v>
      </c>
      <c r="L8061" s="3" t="s">
        <v>3</v>
      </c>
      <c r="M8061" s="3" t="s">
        <v>19</v>
      </c>
      <c r="N8061" s="3" t="s">
        <v>2802</v>
      </c>
      <c r="O8061" s="1">
        <v>653</v>
      </c>
      <c r="P8061" s="3">
        <v>1</v>
      </c>
      <c r="Q8061" s="10">
        <f t="shared" si="515"/>
        <v>653</v>
      </c>
    </row>
    <row r="8062" spans="2:17" ht="20.25" customHeight="1">
      <c r="B8062" s="10" t="str">
        <f t="shared" si="512"/>
        <v>دستكش ضد برش سبك718</v>
      </c>
      <c r="C8062" s="10" t="str">
        <f t="shared" si="513"/>
        <v>دستكش ضد برش سبك1403/11/24718</v>
      </c>
      <c r="D8062" s="10" t="str">
        <f>IFERROR(IF(تحویلی!$E$1="","",IF(NOSA!O8062=تحویلی!$E$1,تحویلی!$E$1&amp;COUNTIF(NOSA!$O$1:O8062,تحویلی!$E$1),"")),"")</f>
        <v/>
      </c>
      <c r="E8062" s="10" t="str">
        <f t="shared" si="514"/>
        <v>14435718</v>
      </c>
      <c r="F8062" s="10" t="str">
        <f>IFERROR(VLOOKUP(I8062,DATABASE!$N:$O,2,FALSE),"")</f>
        <v>دستكش ضد برش سبك</v>
      </c>
      <c r="G8062" s="3" t="s">
        <v>3726</v>
      </c>
      <c r="H8062" s="3">
        <v>14435</v>
      </c>
      <c r="I8062" s="3" t="s">
        <v>1442</v>
      </c>
      <c r="J8062" s="3" t="s">
        <v>22</v>
      </c>
      <c r="K8062" s="3">
        <v>1</v>
      </c>
      <c r="L8062" s="3" t="s">
        <v>3</v>
      </c>
      <c r="M8062" s="3" t="s">
        <v>19</v>
      </c>
      <c r="N8062" s="3" t="s">
        <v>293</v>
      </c>
      <c r="O8062" s="1">
        <v>718</v>
      </c>
      <c r="P8062" s="3">
        <v>1</v>
      </c>
      <c r="Q8062" s="10">
        <f t="shared" si="515"/>
        <v>718</v>
      </c>
    </row>
    <row r="8063" spans="2:17" ht="20.25" customHeight="1">
      <c r="B8063" s="10" t="str">
        <f t="shared" si="512"/>
        <v>دستكش كف مواد سبك843</v>
      </c>
      <c r="C8063" s="10" t="str">
        <f t="shared" si="513"/>
        <v>دستكش كف مواد سبك1403/11/24843</v>
      </c>
      <c r="D8063" s="10" t="str">
        <f>IFERROR(IF(تحویلی!$E$1="","",IF(NOSA!O8063=تحویلی!$E$1,تحویلی!$E$1&amp;COUNTIF(NOSA!$O$1:O8063,تحویلی!$E$1),"")),"")</f>
        <v/>
      </c>
      <c r="E8063" s="10" t="str">
        <f t="shared" si="514"/>
        <v>14435843</v>
      </c>
      <c r="F8063" s="10" t="str">
        <f>IFERROR(VLOOKUP(I8063,DATABASE!$N:$O,2,FALSE),"")</f>
        <v>دستكش كف مواد سبك</v>
      </c>
      <c r="G8063" s="3" t="s">
        <v>3726</v>
      </c>
      <c r="H8063" s="3">
        <v>14435</v>
      </c>
      <c r="I8063" s="3" t="s">
        <v>1456</v>
      </c>
      <c r="J8063" s="3" t="s">
        <v>2</v>
      </c>
      <c r="K8063" s="3">
        <v>1</v>
      </c>
      <c r="L8063" s="3" t="s">
        <v>3</v>
      </c>
      <c r="M8063" s="3" t="s">
        <v>47</v>
      </c>
      <c r="N8063" s="3" t="s">
        <v>3337</v>
      </c>
      <c r="O8063" s="1">
        <v>843</v>
      </c>
      <c r="P8063" s="3">
        <v>1</v>
      </c>
      <c r="Q8063" s="10">
        <f t="shared" si="515"/>
        <v>843</v>
      </c>
    </row>
    <row r="8064" spans="2:17" ht="20.25" customHeight="1">
      <c r="B8064" s="10" t="str">
        <f t="shared" si="512"/>
        <v>عينك كهربايي (روكلاهي)155</v>
      </c>
      <c r="C8064" s="10" t="str">
        <f t="shared" si="513"/>
        <v>عينك كهربايي (روكلاهي)1403/11/24155</v>
      </c>
      <c r="D8064" s="10" t="str">
        <f>IFERROR(IF(تحویلی!$E$1="","",IF(NOSA!O8064=تحویلی!$E$1,تحویلی!$E$1&amp;COUNTIF(NOSA!$O$1:O8064,تحویلی!$E$1),"")),"")</f>
        <v/>
      </c>
      <c r="E8064" s="10" t="str">
        <f t="shared" si="514"/>
        <v>14441155</v>
      </c>
      <c r="F8064" s="10" t="str">
        <f>IFERROR(VLOOKUP(I8064,DATABASE!$N:$O,2,FALSE),"")</f>
        <v>عينك كهربايي (روكلاهي)</v>
      </c>
      <c r="G8064" s="3" t="s">
        <v>3726</v>
      </c>
      <c r="H8064" s="3">
        <v>14441</v>
      </c>
      <c r="I8064" s="3" t="s">
        <v>1560</v>
      </c>
      <c r="J8064" s="3" t="s">
        <v>1561</v>
      </c>
      <c r="K8064" s="3">
        <v>1</v>
      </c>
      <c r="L8064" s="3" t="s">
        <v>8</v>
      </c>
      <c r="M8064" s="3" t="s">
        <v>4</v>
      </c>
      <c r="N8064" s="3" t="s">
        <v>3198</v>
      </c>
      <c r="O8064" s="1">
        <v>155</v>
      </c>
      <c r="P8064" s="3">
        <v>1</v>
      </c>
      <c r="Q8064" s="10">
        <f t="shared" si="515"/>
        <v>155</v>
      </c>
    </row>
    <row r="8065" spans="2:17" ht="20.25" customHeight="1">
      <c r="B8065" s="10" t="str">
        <f t="shared" si="512"/>
        <v>كلاه ايمني690</v>
      </c>
      <c r="C8065" s="10" t="str">
        <f t="shared" si="513"/>
        <v>كلاه ايمني1403/11/24690</v>
      </c>
      <c r="D8065" s="10" t="str">
        <f>IFERROR(IF(تحویلی!$E$1="","",IF(NOSA!O8065=تحویلی!$E$1,تحویلی!$E$1&amp;COUNTIF(NOSA!$O$1:O8065,تحویلی!$E$1),"")),"")</f>
        <v/>
      </c>
      <c r="E8065" s="10" t="str">
        <f t="shared" si="514"/>
        <v>14446690</v>
      </c>
      <c r="F8065" s="10" t="str">
        <f>IFERROR(VLOOKUP(I8065,DATABASE!$N:$O,2,FALSE),"")</f>
        <v>كلاه ايمني</v>
      </c>
      <c r="G8065" s="3" t="s">
        <v>3726</v>
      </c>
      <c r="H8065" s="3">
        <v>14446</v>
      </c>
      <c r="I8065" s="3" t="s">
        <v>1505</v>
      </c>
      <c r="J8065" s="3" t="s">
        <v>1628</v>
      </c>
      <c r="K8065" s="3">
        <v>1</v>
      </c>
      <c r="L8065" s="3" t="s">
        <v>8</v>
      </c>
      <c r="M8065" s="3" t="s">
        <v>4</v>
      </c>
      <c r="N8065" s="3" t="s">
        <v>3392</v>
      </c>
      <c r="O8065" s="1">
        <v>690</v>
      </c>
      <c r="P8065" s="3">
        <v>0</v>
      </c>
      <c r="Q8065" s="10">
        <f t="shared" si="515"/>
        <v>690</v>
      </c>
    </row>
    <row r="8066" spans="2:17" ht="20.25" customHeight="1">
      <c r="B8066" s="10" t="str">
        <f t="shared" si="512"/>
        <v>بند كفش933</v>
      </c>
      <c r="C8066" s="10" t="str">
        <f t="shared" si="513"/>
        <v>بند كفش1403/11/24933</v>
      </c>
      <c r="D8066" s="10" t="str">
        <f>IFERROR(IF(تحویلی!$E$1="","",IF(NOSA!O8066=تحویلی!$E$1,تحویلی!$E$1&amp;COUNTIF(NOSA!$O$1:O8066,تحویلی!$E$1),"")),"")</f>
        <v/>
      </c>
      <c r="E8066" s="10" t="str">
        <f t="shared" si="514"/>
        <v>14466933</v>
      </c>
      <c r="F8066" s="10" t="str">
        <f>IFERROR(VLOOKUP(I8066,DATABASE!$N:$O,2,FALSE),"")</f>
        <v>بند كفش</v>
      </c>
      <c r="G8066" s="3" t="s">
        <v>3726</v>
      </c>
      <c r="H8066" s="3">
        <v>14466</v>
      </c>
      <c r="I8066" s="3" t="s">
        <v>1462</v>
      </c>
      <c r="J8066" s="3" t="s">
        <v>450</v>
      </c>
      <c r="K8066" s="3">
        <v>2</v>
      </c>
      <c r="L8066" s="3" t="s">
        <v>3</v>
      </c>
      <c r="M8066" s="3" t="s">
        <v>47</v>
      </c>
      <c r="N8066" s="3" t="s">
        <v>3544</v>
      </c>
      <c r="O8066" s="1">
        <v>933</v>
      </c>
      <c r="P8066" s="3">
        <v>0</v>
      </c>
      <c r="Q8066" s="10">
        <f t="shared" si="515"/>
        <v>933</v>
      </c>
    </row>
    <row r="8067" spans="2:17" ht="20.25" customHeight="1">
      <c r="B8067" s="10" t="str">
        <f t="shared" si="512"/>
        <v>ماسك نيم صورت دو فيلتره (3M)885</v>
      </c>
      <c r="C8067" s="10" t="str">
        <f t="shared" si="513"/>
        <v>ماسك نيم صورت دو فيلتره (3M)1403/11/24885</v>
      </c>
      <c r="D8067" s="10" t="str">
        <f>IFERROR(IF(تحویلی!$E$1="","",IF(NOSA!O8067=تحویلی!$E$1,تحویلی!$E$1&amp;COUNTIF(NOSA!$O$1:O8067,تحویلی!$E$1),"")),"")</f>
        <v/>
      </c>
      <c r="E8067" s="10" t="str">
        <f t="shared" si="514"/>
        <v>14467885</v>
      </c>
      <c r="F8067" s="10" t="str">
        <f>IFERROR(VLOOKUP(I8067,DATABASE!$N:$O,2,FALSE),"")</f>
        <v>ماسك نيم صورت دو فيلتره (3M)</v>
      </c>
      <c r="G8067" s="3" t="s">
        <v>3726</v>
      </c>
      <c r="H8067" s="3">
        <v>14467</v>
      </c>
      <c r="I8067" s="3" t="s">
        <v>1503</v>
      </c>
      <c r="J8067" s="3" t="s">
        <v>151</v>
      </c>
      <c r="K8067" s="3">
        <v>1</v>
      </c>
      <c r="L8067" s="3" t="s">
        <v>8</v>
      </c>
      <c r="M8067" s="3" t="s">
        <v>9</v>
      </c>
      <c r="N8067" s="3" t="s">
        <v>3381</v>
      </c>
      <c r="O8067" s="1">
        <v>885</v>
      </c>
      <c r="P8067" s="3">
        <v>1</v>
      </c>
      <c r="Q8067" s="10">
        <f t="shared" si="515"/>
        <v>885</v>
      </c>
    </row>
    <row r="8068" spans="2:17" ht="20.25" customHeight="1">
      <c r="B8068" s="10" t="str">
        <f t="shared" si="512"/>
        <v>دستكش كف مواد سبك845</v>
      </c>
      <c r="C8068" s="10" t="str">
        <f t="shared" si="513"/>
        <v>دستكش كف مواد سبك1403/11/24845</v>
      </c>
      <c r="D8068" s="10" t="str">
        <f>IFERROR(IF(تحویلی!$E$1="","",IF(NOSA!O8068=تحویلی!$E$1,تحویلی!$E$1&amp;COUNTIF(NOSA!$O$1:O8068,تحویلی!$E$1),"")),"")</f>
        <v/>
      </c>
      <c r="E8068" s="10" t="str">
        <f t="shared" si="514"/>
        <v>14468845</v>
      </c>
      <c r="F8068" s="10" t="str">
        <f>IFERROR(VLOOKUP(I8068,DATABASE!$N:$O,2,FALSE),"")</f>
        <v>دستكش كف مواد سبك</v>
      </c>
      <c r="G8068" s="3" t="s">
        <v>3726</v>
      </c>
      <c r="H8068" s="3">
        <v>14468</v>
      </c>
      <c r="I8068" s="3" t="s">
        <v>1456</v>
      </c>
      <c r="J8068" s="3" t="s">
        <v>2</v>
      </c>
      <c r="K8068" s="3">
        <v>1</v>
      </c>
      <c r="L8068" s="3" t="s">
        <v>3</v>
      </c>
      <c r="M8068" s="3" t="s">
        <v>47</v>
      </c>
      <c r="N8068" s="3" t="s">
        <v>3244</v>
      </c>
      <c r="O8068" s="1">
        <v>845</v>
      </c>
      <c r="P8068" s="3">
        <v>1</v>
      </c>
      <c r="Q8068" s="10">
        <f t="shared" si="515"/>
        <v>845</v>
      </c>
    </row>
    <row r="8069" spans="2:17" ht="20.25" customHeight="1">
      <c r="B8069" s="10" t="str">
        <f t="shared" si="512"/>
        <v>دستكش ضد برش سبك163</v>
      </c>
      <c r="C8069" s="10" t="str">
        <f t="shared" si="513"/>
        <v>دستكش ضد برش سبك1403/11/24163</v>
      </c>
      <c r="D8069" s="10" t="str">
        <f>IFERROR(IF(تحویلی!$E$1="","",IF(NOSA!O8069=تحویلی!$E$1,تحویلی!$E$1&amp;COUNTIF(NOSA!$O$1:O8069,تحویلی!$E$1),"")),"")</f>
        <v/>
      </c>
      <c r="E8069" s="10" t="str">
        <f t="shared" si="514"/>
        <v>14473163</v>
      </c>
      <c r="F8069" s="10" t="str">
        <f>IFERROR(VLOOKUP(I8069,DATABASE!$N:$O,2,FALSE),"")</f>
        <v>دستكش ضد برش سبك</v>
      </c>
      <c r="G8069" s="3" t="s">
        <v>3726</v>
      </c>
      <c r="H8069" s="3">
        <v>14473</v>
      </c>
      <c r="I8069" s="3" t="s">
        <v>1442</v>
      </c>
      <c r="J8069" s="3" t="s">
        <v>22</v>
      </c>
      <c r="K8069" s="3">
        <v>1</v>
      </c>
      <c r="L8069" s="3" t="s">
        <v>3</v>
      </c>
      <c r="M8069" s="3" t="s">
        <v>9</v>
      </c>
      <c r="N8069" s="3" t="s">
        <v>232</v>
      </c>
      <c r="O8069" s="1">
        <v>163</v>
      </c>
      <c r="P8069" s="3">
        <v>1</v>
      </c>
      <c r="Q8069" s="10">
        <f t="shared" si="515"/>
        <v>163</v>
      </c>
    </row>
    <row r="8070" spans="2:17" ht="20.25" customHeight="1">
      <c r="B8070" s="10" t="str">
        <f t="shared" si="512"/>
        <v>كفش ايمني427</v>
      </c>
      <c r="C8070" s="10" t="str">
        <f t="shared" si="513"/>
        <v>كفش ايمني1403/11/24427</v>
      </c>
      <c r="D8070" s="10" t="str">
        <f>IFERROR(IF(تحویلی!$E$1="","",IF(NOSA!O8070=تحویلی!$E$1,تحویلی!$E$1&amp;COUNTIF(NOSA!$O$1:O8070,تحویلی!$E$1),"")),"")</f>
        <v/>
      </c>
      <c r="E8070" s="10" t="str">
        <f t="shared" si="514"/>
        <v>14474427</v>
      </c>
      <c r="F8070" s="10" t="str">
        <f>IFERROR(VLOOKUP(I8070,DATABASE!$N:$O,2,FALSE),"")</f>
        <v>كفش ايمني</v>
      </c>
      <c r="G8070" s="3" t="s">
        <v>3726</v>
      </c>
      <c r="H8070" s="3">
        <v>14474</v>
      </c>
      <c r="I8070" s="3" t="s">
        <v>1539</v>
      </c>
      <c r="J8070" s="3" t="s">
        <v>1748</v>
      </c>
      <c r="K8070" s="3">
        <v>1</v>
      </c>
      <c r="L8070" s="3" t="s">
        <v>3</v>
      </c>
      <c r="M8070" s="3" t="s">
        <v>9</v>
      </c>
      <c r="N8070" s="3" t="s">
        <v>23</v>
      </c>
      <c r="O8070" s="1">
        <v>427</v>
      </c>
      <c r="P8070" s="3">
        <v>1</v>
      </c>
      <c r="Q8070" s="10">
        <f t="shared" si="515"/>
        <v>427</v>
      </c>
    </row>
    <row r="8071" spans="2:17" ht="20.25" customHeight="1">
      <c r="B8071" s="10" t="str">
        <f t="shared" si="512"/>
        <v>873</v>
      </c>
      <c r="C8071" s="10" t="str">
        <f t="shared" si="513"/>
        <v>1403/11/24873</v>
      </c>
      <c r="D8071" s="10" t="str">
        <f>IFERROR(IF(تحویلی!$E$1="","",IF(NOSA!O8071=تحویلی!$E$1,تحویلی!$E$1&amp;COUNTIF(NOSA!$O$1:O8071,تحویلی!$E$1),"")),"")</f>
        <v/>
      </c>
      <c r="E8071" s="10" t="str">
        <f t="shared" si="514"/>
        <v>14477873</v>
      </c>
      <c r="F8071" s="10" t="str">
        <f>IFERROR(VLOOKUP(I8071,DATABASE!$N:$O,2,FALSE),"")</f>
        <v/>
      </c>
      <c r="G8071" s="3" t="s">
        <v>3726</v>
      </c>
      <c r="H8071" s="3">
        <v>14477</v>
      </c>
      <c r="I8071" s="3" t="s">
        <v>2624</v>
      </c>
      <c r="J8071" s="3" t="s">
        <v>466</v>
      </c>
      <c r="K8071" s="3">
        <v>100</v>
      </c>
      <c r="L8071" s="3" t="s">
        <v>8</v>
      </c>
      <c r="M8071" s="3" t="s">
        <v>63</v>
      </c>
      <c r="N8071" s="3" t="s">
        <v>3341</v>
      </c>
      <c r="O8071" s="1">
        <v>873</v>
      </c>
      <c r="P8071" s="3">
        <v>0</v>
      </c>
      <c r="Q8071" s="10">
        <f t="shared" si="515"/>
        <v>873</v>
      </c>
    </row>
    <row r="8072" spans="2:17" ht="20.25" customHeight="1">
      <c r="B8072" s="10" t="str">
        <f t="shared" si="512"/>
        <v>لباس كار يكبار مصرف70</v>
      </c>
      <c r="C8072" s="10" t="str">
        <f t="shared" si="513"/>
        <v>لباس كار يكبار مصرف1403/11/2570</v>
      </c>
      <c r="D8072" s="10" t="str">
        <f>IFERROR(IF(تحویلی!$E$1="","",IF(NOSA!O8072=تحویلی!$E$1,تحویلی!$E$1&amp;COUNTIF(NOSA!$O$1:O8072,تحویلی!$E$1),"")),"")</f>
        <v/>
      </c>
      <c r="E8072" s="10" t="str">
        <f t="shared" si="514"/>
        <v>1448370</v>
      </c>
      <c r="F8072" s="10" t="str">
        <f>IFERROR(VLOOKUP(I8072,DATABASE!$N:$O,2,FALSE),"")</f>
        <v>لباس كار يكبار مصرف</v>
      </c>
      <c r="G8072" s="3" t="s">
        <v>3727</v>
      </c>
      <c r="H8072" s="4">
        <v>14483</v>
      </c>
      <c r="I8072" s="3" t="s">
        <v>1691</v>
      </c>
      <c r="J8072" s="3" t="s">
        <v>956</v>
      </c>
      <c r="K8072" s="5">
        <v>1</v>
      </c>
      <c r="L8072" s="3" t="s">
        <v>28</v>
      </c>
      <c r="M8072" s="3" t="s">
        <v>9</v>
      </c>
      <c r="N8072" s="3" t="s">
        <v>688</v>
      </c>
      <c r="O8072" s="1">
        <v>70</v>
      </c>
      <c r="P8072" s="4">
        <v>0</v>
      </c>
      <c r="Q8072" s="10">
        <f t="shared" si="515"/>
        <v>70</v>
      </c>
    </row>
    <row r="8073" spans="2:17" ht="20.25" customHeight="1">
      <c r="B8073" s="10" t="str">
        <f t="shared" si="512"/>
        <v>دستكش ضد برش سبك947</v>
      </c>
      <c r="C8073" s="10" t="str">
        <f t="shared" si="513"/>
        <v>دستكش ضد برش سبك1403/11/25947</v>
      </c>
      <c r="D8073" s="10" t="str">
        <f>IFERROR(IF(تحویلی!$E$1="","",IF(NOSA!O8073=تحویلی!$E$1,تحویلی!$E$1&amp;COUNTIF(NOSA!$O$1:O8073,تحویلی!$E$1),"")),"")</f>
        <v/>
      </c>
      <c r="E8073" s="10" t="str">
        <f t="shared" si="514"/>
        <v>14485947</v>
      </c>
      <c r="F8073" s="10" t="str">
        <f>IFERROR(VLOOKUP(I8073,DATABASE!$N:$O,2,FALSE),"")</f>
        <v>دستكش ضد برش سبك</v>
      </c>
      <c r="G8073" s="3" t="s">
        <v>3727</v>
      </c>
      <c r="H8073" s="4">
        <v>14485</v>
      </c>
      <c r="I8073" s="3" t="s">
        <v>1442</v>
      </c>
      <c r="J8073" s="3" t="s">
        <v>22</v>
      </c>
      <c r="K8073" s="5">
        <v>1</v>
      </c>
      <c r="L8073" s="3" t="s">
        <v>3</v>
      </c>
      <c r="M8073" s="3" t="s">
        <v>47</v>
      </c>
      <c r="N8073" s="3" t="s">
        <v>4076</v>
      </c>
      <c r="O8073" s="1">
        <v>947</v>
      </c>
      <c r="P8073" s="4">
        <v>1</v>
      </c>
      <c r="Q8073" s="10">
        <f t="shared" si="515"/>
        <v>947</v>
      </c>
    </row>
    <row r="8074" spans="2:17" ht="20.25" customHeight="1">
      <c r="B8074" s="10" t="str">
        <f t="shared" si="512"/>
        <v>دستكش ضد برش سبك819</v>
      </c>
      <c r="C8074" s="10" t="str">
        <f t="shared" si="513"/>
        <v>دستكش ضد برش سبك1403/11/25819</v>
      </c>
      <c r="D8074" s="10" t="str">
        <f>IFERROR(IF(تحویلی!$E$1="","",IF(NOSA!O8074=تحویلی!$E$1,تحویلی!$E$1&amp;COUNTIF(NOSA!$O$1:O8074,تحویلی!$E$1),"")),"")</f>
        <v/>
      </c>
      <c r="E8074" s="10" t="str">
        <f t="shared" si="514"/>
        <v>14492819</v>
      </c>
      <c r="F8074" s="10" t="str">
        <f>IFERROR(VLOOKUP(I8074,DATABASE!$N:$O,2,FALSE),"")</f>
        <v>دستكش ضد برش سبك</v>
      </c>
      <c r="G8074" s="3" t="s">
        <v>3727</v>
      </c>
      <c r="H8074" s="4">
        <v>14492</v>
      </c>
      <c r="I8074" s="3" t="s">
        <v>1442</v>
      </c>
      <c r="J8074" s="3" t="s">
        <v>22</v>
      </c>
      <c r="K8074" s="5">
        <v>1</v>
      </c>
      <c r="L8074" s="3" t="s">
        <v>3</v>
      </c>
      <c r="M8074" s="3" t="s">
        <v>19</v>
      </c>
      <c r="N8074" s="3" t="s">
        <v>1775</v>
      </c>
      <c r="O8074" s="1">
        <v>819</v>
      </c>
      <c r="P8074" s="4">
        <v>1</v>
      </c>
      <c r="Q8074" s="10">
        <f t="shared" si="515"/>
        <v>819</v>
      </c>
    </row>
    <row r="8075" spans="2:17" ht="20.25" customHeight="1">
      <c r="B8075" s="10" t="str">
        <f t="shared" si="512"/>
        <v>دستكش ضد برش سبك567</v>
      </c>
      <c r="C8075" s="10" t="str">
        <f t="shared" si="513"/>
        <v>دستكش ضد برش سبك1403/11/25567</v>
      </c>
      <c r="D8075" s="10" t="str">
        <f>IFERROR(IF(تحویلی!$E$1="","",IF(NOSA!O8075=تحویلی!$E$1,تحویلی!$E$1&amp;COUNTIF(NOSA!$O$1:O8075,تحویلی!$E$1),"")),"")</f>
        <v/>
      </c>
      <c r="E8075" s="10" t="str">
        <f t="shared" si="514"/>
        <v>14492567</v>
      </c>
      <c r="F8075" s="10" t="str">
        <f>IFERROR(VLOOKUP(I8075,DATABASE!$N:$O,2,FALSE),"")</f>
        <v>دستكش ضد برش سبك</v>
      </c>
      <c r="G8075" s="3" t="s">
        <v>3727</v>
      </c>
      <c r="H8075" s="4">
        <v>14492</v>
      </c>
      <c r="I8075" s="3" t="s">
        <v>1442</v>
      </c>
      <c r="J8075" s="3" t="s">
        <v>22</v>
      </c>
      <c r="K8075" s="5">
        <v>1</v>
      </c>
      <c r="L8075" s="3" t="s">
        <v>3</v>
      </c>
      <c r="M8075" s="3" t="s">
        <v>19</v>
      </c>
      <c r="N8075" s="3" t="s">
        <v>71</v>
      </c>
      <c r="O8075" s="1">
        <v>567</v>
      </c>
      <c r="P8075" s="4">
        <v>1</v>
      </c>
      <c r="Q8075" s="10">
        <f t="shared" si="515"/>
        <v>567</v>
      </c>
    </row>
    <row r="8076" spans="2:17" ht="20.25" customHeight="1">
      <c r="B8076" s="10" t="str">
        <f t="shared" si="512"/>
        <v>دستكش ضد برش سبك208</v>
      </c>
      <c r="C8076" s="10" t="str">
        <f t="shared" si="513"/>
        <v>دستكش ضد برش سبك1403/11/25208</v>
      </c>
      <c r="D8076" s="10" t="str">
        <f>IFERROR(IF(تحویلی!$E$1="","",IF(NOSA!O8076=تحویلی!$E$1,تحویلی!$E$1&amp;COUNTIF(NOSA!$O$1:O8076,تحویلی!$E$1),"")),"")</f>
        <v/>
      </c>
      <c r="E8076" s="10" t="str">
        <f t="shared" si="514"/>
        <v>14492208</v>
      </c>
      <c r="F8076" s="10" t="str">
        <f>IFERROR(VLOOKUP(I8076,DATABASE!$N:$O,2,FALSE),"")</f>
        <v>دستكش ضد برش سبك</v>
      </c>
      <c r="G8076" s="3" t="s">
        <v>3727</v>
      </c>
      <c r="H8076" s="4">
        <v>14492</v>
      </c>
      <c r="I8076" s="3" t="s">
        <v>1442</v>
      </c>
      <c r="J8076" s="3" t="s">
        <v>22</v>
      </c>
      <c r="K8076" s="5">
        <v>1</v>
      </c>
      <c r="L8076" s="3" t="s">
        <v>3</v>
      </c>
      <c r="M8076" s="3" t="s">
        <v>19</v>
      </c>
      <c r="N8076" s="3" t="s">
        <v>348</v>
      </c>
      <c r="O8076" s="1">
        <v>208</v>
      </c>
      <c r="P8076" s="4">
        <v>1</v>
      </c>
      <c r="Q8076" s="10">
        <f t="shared" si="515"/>
        <v>208</v>
      </c>
    </row>
    <row r="8077" spans="2:17" ht="20.25" customHeight="1">
      <c r="B8077" s="10" t="str">
        <f t="shared" si="512"/>
        <v>دستكش ضد برش سبك649</v>
      </c>
      <c r="C8077" s="10" t="str">
        <f t="shared" si="513"/>
        <v>دستكش ضد برش سبك1403/11/25649</v>
      </c>
      <c r="D8077" s="10" t="str">
        <f>IFERROR(IF(تحویلی!$E$1="","",IF(NOSA!O8077=تحویلی!$E$1,تحویلی!$E$1&amp;COUNTIF(NOSA!$O$1:O8077,تحویلی!$E$1),"")),"")</f>
        <v/>
      </c>
      <c r="E8077" s="10" t="str">
        <f t="shared" si="514"/>
        <v>14492649</v>
      </c>
      <c r="F8077" s="10" t="str">
        <f>IFERROR(VLOOKUP(I8077,DATABASE!$N:$O,2,FALSE),"")</f>
        <v>دستكش ضد برش سبك</v>
      </c>
      <c r="G8077" s="3" t="s">
        <v>3727</v>
      </c>
      <c r="H8077" s="4">
        <v>14492</v>
      </c>
      <c r="I8077" s="3" t="s">
        <v>1442</v>
      </c>
      <c r="J8077" s="3" t="s">
        <v>22</v>
      </c>
      <c r="K8077" s="5">
        <v>1</v>
      </c>
      <c r="L8077" s="3" t="s">
        <v>3</v>
      </c>
      <c r="M8077" s="3" t="s">
        <v>19</v>
      </c>
      <c r="N8077" s="3" t="s">
        <v>127</v>
      </c>
      <c r="O8077" s="1">
        <v>649</v>
      </c>
      <c r="P8077" s="4">
        <v>1</v>
      </c>
      <c r="Q8077" s="10">
        <f t="shared" si="515"/>
        <v>649</v>
      </c>
    </row>
    <row r="8078" spans="2:17" ht="20.25" customHeight="1">
      <c r="B8078" s="10" t="str">
        <f t="shared" si="512"/>
        <v>دستكش كف مواد سبك944</v>
      </c>
      <c r="C8078" s="10" t="str">
        <f t="shared" si="513"/>
        <v>دستكش كف مواد سبك1403/11/25944</v>
      </c>
      <c r="D8078" s="10" t="str">
        <f>IFERROR(IF(تحویلی!$E$1="","",IF(NOSA!O8078=تحویلی!$E$1,تحویلی!$E$1&amp;COUNTIF(NOSA!$O$1:O8078,تحویلی!$E$1),"")),"")</f>
        <v/>
      </c>
      <c r="E8078" s="10" t="str">
        <f t="shared" si="514"/>
        <v>14511944</v>
      </c>
      <c r="F8078" s="10" t="str">
        <f>IFERROR(VLOOKUP(I8078,DATABASE!$N:$O,2,FALSE),"")</f>
        <v>دستكش كف مواد سبك</v>
      </c>
      <c r="G8078" s="3" t="s">
        <v>3727</v>
      </c>
      <c r="H8078" s="4">
        <v>14511</v>
      </c>
      <c r="I8078" s="3" t="s">
        <v>1456</v>
      </c>
      <c r="J8078" s="3" t="s">
        <v>2</v>
      </c>
      <c r="K8078" s="5">
        <v>1</v>
      </c>
      <c r="L8078" s="3" t="s">
        <v>3</v>
      </c>
      <c r="M8078" s="3" t="s">
        <v>47</v>
      </c>
      <c r="N8078" s="3" t="s">
        <v>4023</v>
      </c>
      <c r="O8078" s="1">
        <v>944</v>
      </c>
      <c r="P8078" s="4">
        <v>1</v>
      </c>
      <c r="Q8078" s="10">
        <f t="shared" si="515"/>
        <v>944</v>
      </c>
    </row>
    <row r="8079" spans="2:17" ht="20.25" customHeight="1">
      <c r="B8079" s="10" t="str">
        <f t="shared" ref="B8079:B8142" si="516">F8079&amp;Q8079</f>
        <v>لباس كار نسوز(بلوز و شلوار)718</v>
      </c>
      <c r="C8079" s="10" t="str">
        <f t="shared" ref="C8079:C8142" si="517">F8079&amp;G8079&amp;O8079</f>
        <v>لباس كار نسوز(بلوز و شلوار)1403/11/25718</v>
      </c>
      <c r="D8079" s="10" t="str">
        <f>IFERROR(IF(تحویلی!$E$1="","",IF(NOSA!O8079=تحویلی!$E$1,تحویلی!$E$1&amp;COUNTIF(NOSA!$O$1:O8079,تحویلی!$E$1),"")),"")</f>
        <v/>
      </c>
      <c r="E8079" s="10" t="str">
        <f t="shared" ref="E8079:E8142" si="518">H8079&amp;O8079</f>
        <v>14513718</v>
      </c>
      <c r="F8079" s="10" t="str">
        <f>IFERROR(VLOOKUP(I8079,DATABASE!$N:$O,2,FALSE),"")</f>
        <v>لباس كار نسوز(بلوز و شلوار)</v>
      </c>
      <c r="G8079" s="3" t="s">
        <v>3727</v>
      </c>
      <c r="H8079" s="4">
        <v>14513</v>
      </c>
      <c r="I8079" s="3" t="s">
        <v>1655</v>
      </c>
      <c r="J8079" s="3" t="s">
        <v>1656</v>
      </c>
      <c r="K8079" s="5">
        <v>1</v>
      </c>
      <c r="L8079" s="3" t="s">
        <v>28</v>
      </c>
      <c r="M8079" s="3" t="s">
        <v>19</v>
      </c>
      <c r="N8079" s="3" t="s">
        <v>3499</v>
      </c>
      <c r="O8079" s="1">
        <v>718</v>
      </c>
      <c r="P8079" s="4">
        <v>1</v>
      </c>
      <c r="Q8079" s="10">
        <f t="shared" si="515"/>
        <v>718</v>
      </c>
    </row>
    <row r="8080" spans="2:17" ht="20.25" customHeight="1">
      <c r="B8080" s="10" t="str">
        <f t="shared" si="516"/>
        <v>لباس زير زمستاني- بلوز و شلوار718</v>
      </c>
      <c r="C8080" s="10" t="str">
        <f t="shared" si="517"/>
        <v>لباس زير زمستاني- بلوز و شلوار1403/11/25718</v>
      </c>
      <c r="D8080" s="10" t="str">
        <f>IFERROR(IF(تحویلی!$E$1="","",IF(NOSA!O8080=تحویلی!$E$1,تحویلی!$E$1&amp;COUNTIF(NOSA!$O$1:O8080,تحویلی!$E$1),"")),"")</f>
        <v/>
      </c>
      <c r="E8080" s="10" t="str">
        <f t="shared" si="518"/>
        <v>14513718</v>
      </c>
      <c r="F8080" s="10" t="str">
        <f>IFERROR(VLOOKUP(I8080,DATABASE!$N:$O,2,FALSE),"")</f>
        <v>لباس زير زمستاني- بلوز و شلوار</v>
      </c>
      <c r="G8080" s="3" t="s">
        <v>3727</v>
      </c>
      <c r="H8080" s="4">
        <v>14513</v>
      </c>
      <c r="I8080" s="3" t="s">
        <v>2361</v>
      </c>
      <c r="J8080" s="3" t="s">
        <v>2826</v>
      </c>
      <c r="K8080" s="5">
        <v>1</v>
      </c>
      <c r="L8080" s="3" t="s">
        <v>28</v>
      </c>
      <c r="M8080" s="3" t="s">
        <v>19</v>
      </c>
      <c r="N8080" s="3" t="s">
        <v>3499</v>
      </c>
      <c r="O8080" s="1">
        <v>718</v>
      </c>
      <c r="P8080" s="4">
        <v>1</v>
      </c>
      <c r="Q8080" s="10">
        <f t="shared" si="515"/>
        <v>718</v>
      </c>
    </row>
    <row r="8081" spans="2:17" ht="20.25" customHeight="1">
      <c r="B8081" s="10" t="str">
        <f t="shared" si="516"/>
        <v>دستكش ساق بلند نسوز725</v>
      </c>
      <c r="C8081" s="10" t="str">
        <f t="shared" si="517"/>
        <v>دستكش ساق بلند نسوز1403/11/25725</v>
      </c>
      <c r="D8081" s="10" t="str">
        <f>IFERROR(IF(تحویلی!$E$1="","",IF(NOSA!O8081=تحویلی!$E$1,تحویلی!$E$1&amp;COUNTIF(NOSA!$O$1:O8081,تحویلی!$E$1),"")),"")</f>
        <v/>
      </c>
      <c r="E8081" s="10" t="str">
        <f t="shared" si="518"/>
        <v>14515725</v>
      </c>
      <c r="F8081" s="10" t="str">
        <f>IFERROR(VLOOKUP(I8081,DATABASE!$N:$O,2,FALSE),"")</f>
        <v>دستكش ساق بلند نسوز</v>
      </c>
      <c r="G8081" s="3" t="s">
        <v>3727</v>
      </c>
      <c r="H8081" s="4">
        <v>14515</v>
      </c>
      <c r="I8081" s="3" t="s">
        <v>1461</v>
      </c>
      <c r="J8081" s="3" t="s">
        <v>34</v>
      </c>
      <c r="K8081" s="5">
        <v>1</v>
      </c>
      <c r="L8081" s="3" t="s">
        <v>3</v>
      </c>
      <c r="M8081" s="3" t="s">
        <v>19</v>
      </c>
      <c r="N8081" s="3" t="s">
        <v>982</v>
      </c>
      <c r="O8081" s="1">
        <v>725</v>
      </c>
      <c r="P8081" s="4">
        <v>1</v>
      </c>
      <c r="Q8081" s="10">
        <f t="shared" si="515"/>
        <v>725</v>
      </c>
    </row>
    <row r="8082" spans="2:17" ht="20.25" customHeight="1">
      <c r="B8082" s="10" t="str">
        <f t="shared" si="516"/>
        <v>725</v>
      </c>
      <c r="C8082" s="10" t="str">
        <f t="shared" si="517"/>
        <v>1403/11/25725</v>
      </c>
      <c r="D8082" s="10" t="str">
        <f>IFERROR(IF(تحویلی!$E$1="","",IF(NOSA!O8082=تحویلی!$E$1,تحویلی!$E$1&amp;COUNTIF(NOSA!$O$1:O8082,تحویلی!$E$1),"")),"")</f>
        <v/>
      </c>
      <c r="E8082" s="10" t="str">
        <f t="shared" si="518"/>
        <v>14515725</v>
      </c>
      <c r="F8082" s="10" t="str">
        <f>IFERROR(VLOOKUP(I8082,DATABASE!$N:$O,2,FALSE),"")</f>
        <v/>
      </c>
      <c r="G8082" s="3" t="s">
        <v>3727</v>
      </c>
      <c r="H8082" s="4">
        <v>14515</v>
      </c>
      <c r="I8082" s="3" t="s">
        <v>2699</v>
      </c>
      <c r="J8082" s="3" t="s">
        <v>7</v>
      </c>
      <c r="K8082" s="5">
        <v>1</v>
      </c>
      <c r="L8082" s="3" t="s">
        <v>8</v>
      </c>
      <c r="M8082" s="3" t="s">
        <v>19</v>
      </c>
      <c r="N8082" s="3" t="s">
        <v>982</v>
      </c>
      <c r="O8082" s="1">
        <v>725</v>
      </c>
      <c r="P8082" s="4">
        <v>1</v>
      </c>
      <c r="Q8082" s="10">
        <f t="shared" si="515"/>
        <v>725</v>
      </c>
    </row>
    <row r="8083" spans="2:17" ht="20.25" customHeight="1">
      <c r="B8083" s="10" t="str">
        <f t="shared" si="516"/>
        <v>دستكش ضد برش سبك478</v>
      </c>
      <c r="C8083" s="10" t="str">
        <f t="shared" si="517"/>
        <v>دستكش ضد برش سبك1403/11/25478</v>
      </c>
      <c r="D8083" s="10" t="str">
        <f>IFERROR(IF(تحویلی!$E$1="","",IF(NOSA!O8083=تحویلی!$E$1,تحویلی!$E$1&amp;COUNTIF(NOSA!$O$1:O8083,تحویلی!$E$1),"")),"")</f>
        <v/>
      </c>
      <c r="E8083" s="10" t="str">
        <f t="shared" si="518"/>
        <v>14520478</v>
      </c>
      <c r="F8083" s="10" t="str">
        <f>IFERROR(VLOOKUP(I8083,DATABASE!$N:$O,2,FALSE),"")</f>
        <v>دستكش ضد برش سبك</v>
      </c>
      <c r="G8083" s="3" t="s">
        <v>3727</v>
      </c>
      <c r="H8083" s="4">
        <v>14520</v>
      </c>
      <c r="I8083" s="3" t="s">
        <v>1442</v>
      </c>
      <c r="J8083" s="3" t="s">
        <v>22</v>
      </c>
      <c r="K8083" s="5">
        <v>1</v>
      </c>
      <c r="L8083" s="3" t="s">
        <v>3</v>
      </c>
      <c r="M8083" s="3" t="s">
        <v>25</v>
      </c>
      <c r="N8083" s="3" t="s">
        <v>2767</v>
      </c>
      <c r="O8083" s="1">
        <v>478</v>
      </c>
      <c r="P8083" s="4">
        <v>1</v>
      </c>
      <c r="Q8083" s="10">
        <f t="shared" si="515"/>
        <v>478</v>
      </c>
    </row>
    <row r="8084" spans="2:17" ht="20.25" customHeight="1">
      <c r="B8084" s="10" t="str">
        <f t="shared" si="516"/>
        <v>دستكش كف دوبل چرمي170</v>
      </c>
      <c r="C8084" s="10" t="str">
        <f t="shared" si="517"/>
        <v>دستكش كف دوبل چرمي1403/11/25170</v>
      </c>
      <c r="D8084" s="10" t="str">
        <f>IFERROR(IF(تحویلی!$E$1="","",IF(NOSA!O8084=تحویلی!$E$1,تحویلی!$E$1&amp;COUNTIF(NOSA!$O$1:O8084,تحویلی!$E$1),"")),"")</f>
        <v/>
      </c>
      <c r="E8084" s="10" t="str">
        <f t="shared" si="518"/>
        <v>14521170</v>
      </c>
      <c r="F8084" s="10" t="str">
        <f>IFERROR(VLOOKUP(I8084,DATABASE!$N:$O,2,FALSE),"")</f>
        <v>دستكش كف دوبل چرمي</v>
      </c>
      <c r="G8084" s="3" t="s">
        <v>3727</v>
      </c>
      <c r="H8084" s="4">
        <v>14521</v>
      </c>
      <c r="I8084" s="3" t="s">
        <v>1683</v>
      </c>
      <c r="J8084" s="3" t="s">
        <v>1684</v>
      </c>
      <c r="K8084" s="5">
        <v>1</v>
      </c>
      <c r="L8084" s="3" t="s">
        <v>3</v>
      </c>
      <c r="M8084" s="3" t="s">
        <v>9</v>
      </c>
      <c r="N8084" s="3" t="s">
        <v>3241</v>
      </c>
      <c r="O8084" s="1">
        <v>170</v>
      </c>
      <c r="P8084" s="4">
        <v>1</v>
      </c>
      <c r="Q8084" s="10">
        <f t="shared" si="515"/>
        <v>170</v>
      </c>
    </row>
    <row r="8085" spans="2:17" ht="20.25" customHeight="1">
      <c r="B8085" s="10" t="str">
        <f t="shared" si="516"/>
        <v>دستكش كف مواد سبك254</v>
      </c>
      <c r="C8085" s="10" t="str">
        <f t="shared" si="517"/>
        <v>دستكش كف مواد سبك1403/11/25254</v>
      </c>
      <c r="D8085" s="10" t="str">
        <f>IFERROR(IF(تحویلی!$E$1="","",IF(NOSA!O8085=تحویلی!$E$1,تحویلی!$E$1&amp;COUNTIF(NOSA!$O$1:O8085,تحویلی!$E$1),"")),"")</f>
        <v/>
      </c>
      <c r="E8085" s="10" t="str">
        <f t="shared" si="518"/>
        <v>14525254</v>
      </c>
      <c r="F8085" s="10" t="str">
        <f>IFERROR(VLOOKUP(I8085,DATABASE!$N:$O,2,FALSE),"")</f>
        <v>دستكش كف مواد سبك</v>
      </c>
      <c r="G8085" s="3" t="s">
        <v>3727</v>
      </c>
      <c r="H8085" s="4">
        <v>14525</v>
      </c>
      <c r="I8085" s="3" t="s">
        <v>1456</v>
      </c>
      <c r="J8085" s="3" t="s">
        <v>2</v>
      </c>
      <c r="K8085" s="5">
        <v>1</v>
      </c>
      <c r="L8085" s="3" t="s">
        <v>3</v>
      </c>
      <c r="M8085" s="3" t="s">
        <v>47</v>
      </c>
      <c r="N8085" s="3" t="s">
        <v>718</v>
      </c>
      <c r="O8085" s="1">
        <v>254</v>
      </c>
      <c r="P8085" s="4">
        <v>1</v>
      </c>
      <c r="Q8085" s="10">
        <f t="shared" si="515"/>
        <v>254</v>
      </c>
    </row>
    <row r="8086" spans="2:17" ht="20.25" customHeight="1">
      <c r="B8086" s="10" t="str">
        <f t="shared" si="516"/>
        <v>لباس كار يكبار مصرف254</v>
      </c>
      <c r="C8086" s="10" t="str">
        <f t="shared" si="517"/>
        <v>لباس كار يكبار مصرف1403/11/25254</v>
      </c>
      <c r="D8086" s="10" t="str">
        <f>IFERROR(IF(تحویلی!$E$1="","",IF(NOSA!O8086=تحویلی!$E$1,تحویلی!$E$1&amp;COUNTIF(NOSA!$O$1:O8086,تحویلی!$E$1),"")),"")</f>
        <v/>
      </c>
      <c r="E8086" s="10" t="str">
        <f t="shared" si="518"/>
        <v>14526254</v>
      </c>
      <c r="F8086" s="10" t="str">
        <f>IFERROR(VLOOKUP(I8086,DATABASE!$N:$O,2,FALSE),"")</f>
        <v>لباس كار يكبار مصرف</v>
      </c>
      <c r="G8086" s="3" t="s">
        <v>3727</v>
      </c>
      <c r="H8086" s="4">
        <v>14526</v>
      </c>
      <c r="I8086" s="3" t="s">
        <v>1691</v>
      </c>
      <c r="J8086" s="3" t="s">
        <v>956</v>
      </c>
      <c r="K8086" s="5">
        <v>1</v>
      </c>
      <c r="L8086" s="3" t="s">
        <v>28</v>
      </c>
      <c r="M8086" s="3" t="s">
        <v>3413</v>
      </c>
      <c r="N8086" s="3" t="s">
        <v>718</v>
      </c>
      <c r="O8086" s="1">
        <v>254</v>
      </c>
      <c r="P8086" s="4">
        <v>0</v>
      </c>
      <c r="Q8086" s="10">
        <f t="shared" si="515"/>
        <v>254</v>
      </c>
    </row>
    <row r="8087" spans="2:17" ht="20.25" customHeight="1">
      <c r="B8087" s="10" t="str">
        <f t="shared" si="516"/>
        <v>دستكش ضد برش سبك834</v>
      </c>
      <c r="C8087" s="10" t="str">
        <f t="shared" si="517"/>
        <v>دستكش ضد برش سبك1403/11/26834</v>
      </c>
      <c r="D8087" s="10" t="str">
        <f>IFERROR(IF(تحویلی!$E$1="","",IF(NOSA!O8087=تحویلی!$E$1,تحویلی!$E$1&amp;COUNTIF(NOSA!$O$1:O8087,تحویلی!$E$1),"")),"")</f>
        <v/>
      </c>
      <c r="E8087" s="10" t="str">
        <f t="shared" si="518"/>
        <v>14528834</v>
      </c>
      <c r="F8087" s="10" t="str">
        <f>IFERROR(VLOOKUP(I8087,DATABASE!$N:$O,2,FALSE),"")</f>
        <v>دستكش ضد برش سبك</v>
      </c>
      <c r="G8087" s="3" t="s">
        <v>3728</v>
      </c>
      <c r="H8087" s="4">
        <v>14528</v>
      </c>
      <c r="I8087" s="3" t="s">
        <v>1442</v>
      </c>
      <c r="J8087" s="3" t="s">
        <v>22</v>
      </c>
      <c r="K8087" s="5">
        <v>1</v>
      </c>
      <c r="L8087" s="3" t="s">
        <v>3</v>
      </c>
      <c r="M8087" s="3" t="s">
        <v>19</v>
      </c>
      <c r="N8087" s="3" t="s">
        <v>2647</v>
      </c>
      <c r="O8087" s="1">
        <v>834</v>
      </c>
      <c r="P8087" s="4">
        <v>1</v>
      </c>
      <c r="Q8087" s="10">
        <f t="shared" si="515"/>
        <v>834</v>
      </c>
    </row>
    <row r="8088" spans="2:17" ht="20.25" customHeight="1">
      <c r="B8088" s="10" t="str">
        <f t="shared" si="516"/>
        <v>دستكش ساق بلند نسوز834</v>
      </c>
      <c r="C8088" s="10" t="str">
        <f t="shared" si="517"/>
        <v>دستكش ساق بلند نسوز1403/11/26834</v>
      </c>
      <c r="D8088" s="10" t="str">
        <f>IFERROR(IF(تحویلی!$E$1="","",IF(NOSA!O8088=تحویلی!$E$1,تحویلی!$E$1&amp;COUNTIF(NOSA!$O$1:O8088,تحویلی!$E$1),"")),"")</f>
        <v/>
      </c>
      <c r="E8088" s="10" t="str">
        <f t="shared" si="518"/>
        <v>14528834</v>
      </c>
      <c r="F8088" s="10" t="str">
        <f>IFERROR(VLOOKUP(I8088,DATABASE!$N:$O,2,FALSE),"")</f>
        <v>دستكش ساق بلند نسوز</v>
      </c>
      <c r="G8088" s="3" t="s">
        <v>3728</v>
      </c>
      <c r="H8088" s="4">
        <v>14528</v>
      </c>
      <c r="I8088" s="3" t="s">
        <v>1461</v>
      </c>
      <c r="J8088" s="3" t="s">
        <v>34</v>
      </c>
      <c r="K8088" s="5">
        <v>1</v>
      </c>
      <c r="L8088" s="3" t="s">
        <v>3</v>
      </c>
      <c r="M8088" s="3" t="s">
        <v>19</v>
      </c>
      <c r="N8088" s="3" t="s">
        <v>2647</v>
      </c>
      <c r="O8088" s="1">
        <v>834</v>
      </c>
      <c r="P8088" s="4">
        <v>1</v>
      </c>
      <c r="Q8088" s="10">
        <f t="shared" si="515"/>
        <v>834</v>
      </c>
    </row>
    <row r="8089" spans="2:17" ht="20.25" customHeight="1">
      <c r="B8089" s="10" t="str">
        <f t="shared" si="516"/>
        <v>شيشه مات ماسك جوشكاري0</v>
      </c>
      <c r="C8089" s="10" t="str">
        <f t="shared" si="517"/>
        <v>شيشه مات ماسك جوشكاري1403/11/260</v>
      </c>
      <c r="D8089" s="10" t="str">
        <f>IFERROR(IF(تحویلی!$E$1="","",IF(NOSA!O8089=تحویلی!$E$1,تحویلی!$E$1&amp;COUNTIF(NOSA!$O$1:O8089,تحویلی!$E$1),"")),"")</f>
        <v/>
      </c>
      <c r="E8089" s="10" t="str">
        <f t="shared" si="518"/>
        <v>145390</v>
      </c>
      <c r="F8089" s="10" t="str">
        <f>IFERROR(VLOOKUP(I8089,DATABASE!$N:$O,2,FALSE),"")</f>
        <v>شيشه مات ماسك جوشكاري</v>
      </c>
      <c r="G8089" s="3" t="s">
        <v>3728</v>
      </c>
      <c r="H8089" s="4">
        <v>14539</v>
      </c>
      <c r="I8089" s="3" t="s">
        <v>1507</v>
      </c>
      <c r="J8089" s="3" t="s">
        <v>113</v>
      </c>
      <c r="K8089" s="5">
        <v>1</v>
      </c>
      <c r="L8089" s="3" t="s">
        <v>8</v>
      </c>
      <c r="M8089" s="3" t="s">
        <v>4052</v>
      </c>
      <c r="N8089" s="3" t="s">
        <v>4155</v>
      </c>
      <c r="O8089" s="1">
        <v>0</v>
      </c>
      <c r="P8089" s="4">
        <v>0</v>
      </c>
      <c r="Q8089" s="10">
        <f t="shared" si="515"/>
        <v>0</v>
      </c>
    </row>
    <row r="8090" spans="2:17" ht="20.25" customHeight="1">
      <c r="B8090" s="10" t="str">
        <f t="shared" si="516"/>
        <v>شيشه مات ماسك جوشكاري580</v>
      </c>
      <c r="C8090" s="10" t="str">
        <f t="shared" si="517"/>
        <v>شيشه مات ماسك جوشكاري1403/11/27580</v>
      </c>
      <c r="D8090" s="10" t="str">
        <f>IFERROR(IF(تحویلی!$E$1="","",IF(NOSA!O8090=تحویلی!$E$1,تحویلی!$E$1&amp;COUNTIF(NOSA!$O$1:O8090,تحویلی!$E$1),"")),"")</f>
        <v/>
      </c>
      <c r="E8090" s="10" t="str">
        <f t="shared" si="518"/>
        <v>14550580</v>
      </c>
      <c r="F8090" s="10" t="str">
        <f>IFERROR(VLOOKUP(I8090,DATABASE!$N:$O,2,FALSE),"")</f>
        <v>شيشه مات ماسك جوشكاري</v>
      </c>
      <c r="G8090" s="4" t="s">
        <v>3729</v>
      </c>
      <c r="H8090" s="4">
        <v>14550</v>
      </c>
      <c r="I8090" s="4" t="s">
        <v>1507</v>
      </c>
      <c r="J8090" s="4" t="s">
        <v>113</v>
      </c>
      <c r="K8090" s="4">
        <v>1</v>
      </c>
      <c r="L8090" s="4" t="s">
        <v>8</v>
      </c>
      <c r="M8090" s="4" t="s">
        <v>215</v>
      </c>
      <c r="N8090" s="4" t="s">
        <v>1001</v>
      </c>
      <c r="O8090" s="1">
        <v>580</v>
      </c>
      <c r="P8090" s="4">
        <v>0</v>
      </c>
      <c r="Q8090" s="10">
        <f t="shared" si="515"/>
        <v>580</v>
      </c>
    </row>
    <row r="8091" spans="2:17" ht="20.25" customHeight="1">
      <c r="B8091" s="10" t="str">
        <f t="shared" si="516"/>
        <v>شيشه مات ماسك جوشكاري582</v>
      </c>
      <c r="C8091" s="10" t="str">
        <f t="shared" si="517"/>
        <v>شيشه مات ماسك جوشكاري1403/11/27582</v>
      </c>
      <c r="D8091" s="10" t="str">
        <f>IFERROR(IF(تحویلی!$E$1="","",IF(NOSA!O8091=تحویلی!$E$1,تحویلی!$E$1&amp;COUNTIF(NOSA!$O$1:O8091,تحویلی!$E$1),"")),"")</f>
        <v/>
      </c>
      <c r="E8091" s="10" t="str">
        <f t="shared" si="518"/>
        <v>14554582</v>
      </c>
      <c r="F8091" s="10" t="str">
        <f>IFERROR(VLOOKUP(I8091,DATABASE!$N:$O,2,FALSE),"")</f>
        <v>شيشه مات ماسك جوشكاري</v>
      </c>
      <c r="G8091" s="4" t="s">
        <v>3729</v>
      </c>
      <c r="H8091" s="4">
        <v>14554</v>
      </c>
      <c r="I8091" s="4" t="s">
        <v>1507</v>
      </c>
      <c r="J8091" s="4" t="s">
        <v>113</v>
      </c>
      <c r="K8091" s="4">
        <v>3</v>
      </c>
      <c r="L8091" s="4" t="s">
        <v>8</v>
      </c>
      <c r="M8091" s="4" t="s">
        <v>189</v>
      </c>
      <c r="N8091" s="4" t="s">
        <v>1157</v>
      </c>
      <c r="O8091" s="1">
        <v>582</v>
      </c>
      <c r="P8091" s="4">
        <v>0</v>
      </c>
      <c r="Q8091" s="10">
        <f t="shared" si="515"/>
        <v>582</v>
      </c>
    </row>
    <row r="8092" spans="2:17" ht="20.25" customHeight="1">
      <c r="B8092" s="10" t="str">
        <f t="shared" si="516"/>
        <v>دستكش ضد برش سبك938</v>
      </c>
      <c r="C8092" s="10" t="str">
        <f t="shared" si="517"/>
        <v>دستكش ضد برش سبك1403/11/27938</v>
      </c>
      <c r="D8092" s="10" t="str">
        <f>IFERROR(IF(تحویلی!$E$1="","",IF(NOSA!O8092=تحویلی!$E$1,تحویلی!$E$1&amp;COUNTIF(NOSA!$O$1:O8092,تحویلی!$E$1),"")),"")</f>
        <v/>
      </c>
      <c r="E8092" s="10" t="str">
        <f t="shared" si="518"/>
        <v>14554938</v>
      </c>
      <c r="F8092" s="10" t="str">
        <f>IFERROR(VLOOKUP(I8092,DATABASE!$N:$O,2,FALSE),"")</f>
        <v>دستكش ضد برش سبك</v>
      </c>
      <c r="G8092" s="4" t="s">
        <v>3729</v>
      </c>
      <c r="H8092" s="4">
        <v>14554</v>
      </c>
      <c r="I8092" s="4" t="s">
        <v>1442</v>
      </c>
      <c r="J8092" s="4" t="s">
        <v>22</v>
      </c>
      <c r="K8092" s="4">
        <v>1</v>
      </c>
      <c r="L8092" s="4" t="s">
        <v>3</v>
      </c>
      <c r="M8092" s="4" t="s">
        <v>47</v>
      </c>
      <c r="N8092" s="4" t="s">
        <v>3975</v>
      </c>
      <c r="O8092" s="1">
        <v>938</v>
      </c>
      <c r="P8092" s="4">
        <v>1</v>
      </c>
      <c r="Q8092" s="10">
        <f t="shared" si="515"/>
        <v>938</v>
      </c>
    </row>
    <row r="8093" spans="2:17" ht="20.25" customHeight="1">
      <c r="B8093" s="10" t="str">
        <f t="shared" si="516"/>
        <v>دستكش ضد برش سبك933</v>
      </c>
      <c r="C8093" s="10" t="str">
        <f t="shared" si="517"/>
        <v>دستكش ضد برش سبك1403/11/27933</v>
      </c>
      <c r="D8093" s="10" t="str">
        <f>IFERROR(IF(تحویلی!$E$1="","",IF(NOSA!O8093=تحویلی!$E$1,تحویلی!$E$1&amp;COUNTIF(NOSA!$O$1:O8093,تحویلی!$E$1),"")),"")</f>
        <v/>
      </c>
      <c r="E8093" s="10" t="str">
        <f t="shared" si="518"/>
        <v>14554933</v>
      </c>
      <c r="F8093" s="10" t="str">
        <f>IFERROR(VLOOKUP(I8093,DATABASE!$N:$O,2,FALSE),"")</f>
        <v>دستكش ضد برش سبك</v>
      </c>
      <c r="G8093" s="4" t="s">
        <v>3729</v>
      </c>
      <c r="H8093" s="4">
        <v>14554</v>
      </c>
      <c r="I8093" s="4" t="s">
        <v>1442</v>
      </c>
      <c r="J8093" s="4" t="s">
        <v>22</v>
      </c>
      <c r="K8093" s="4">
        <v>1</v>
      </c>
      <c r="L8093" s="4" t="s">
        <v>3</v>
      </c>
      <c r="M8093" s="4" t="s">
        <v>47</v>
      </c>
      <c r="N8093" s="4" t="s">
        <v>3544</v>
      </c>
      <c r="O8093" s="1">
        <v>933</v>
      </c>
      <c r="P8093" s="4">
        <v>1</v>
      </c>
      <c r="Q8093" s="10">
        <f t="shared" si="515"/>
        <v>933</v>
      </c>
    </row>
    <row r="8094" spans="2:17" ht="20.25" customHeight="1">
      <c r="B8094" s="10" t="str">
        <f t="shared" si="516"/>
        <v>دستكش ضد برش سبك866</v>
      </c>
      <c r="C8094" s="10" t="str">
        <f t="shared" si="517"/>
        <v>دستكش ضد برش سبك1403/11/27866</v>
      </c>
      <c r="D8094" s="10" t="str">
        <f>IFERROR(IF(تحویلی!$E$1="","",IF(NOSA!O8094=تحویلی!$E$1,تحویلی!$E$1&amp;COUNTIF(NOSA!$O$1:O8094,تحویلی!$E$1),"")),"")</f>
        <v/>
      </c>
      <c r="E8094" s="10" t="str">
        <f t="shared" si="518"/>
        <v>14556866</v>
      </c>
      <c r="F8094" s="10" t="str">
        <f>IFERROR(VLOOKUP(I8094,DATABASE!$N:$O,2,FALSE),"")</f>
        <v>دستكش ضد برش سبك</v>
      </c>
      <c r="G8094" s="4" t="s">
        <v>3729</v>
      </c>
      <c r="H8094" s="4">
        <v>14556</v>
      </c>
      <c r="I8094" s="4" t="s">
        <v>1442</v>
      </c>
      <c r="J8094" s="4" t="s">
        <v>22</v>
      </c>
      <c r="K8094" s="4">
        <v>1</v>
      </c>
      <c r="L8094" s="4" t="s">
        <v>3</v>
      </c>
      <c r="M8094" s="4" t="s">
        <v>47</v>
      </c>
      <c r="N8094" s="4" t="s">
        <v>3230</v>
      </c>
      <c r="O8094" s="1">
        <v>866</v>
      </c>
      <c r="P8094" s="4">
        <v>1</v>
      </c>
      <c r="Q8094" s="10">
        <f t="shared" si="515"/>
        <v>866</v>
      </c>
    </row>
    <row r="8095" spans="2:17" ht="20.25" customHeight="1">
      <c r="B8095" s="10" t="str">
        <f t="shared" si="516"/>
        <v>885</v>
      </c>
      <c r="C8095" s="10" t="str">
        <f t="shared" si="517"/>
        <v>1403/11/27885</v>
      </c>
      <c r="D8095" s="10" t="str">
        <f>IFERROR(IF(تحویلی!$E$1="","",IF(NOSA!O8095=تحویلی!$E$1,تحویلی!$E$1&amp;COUNTIF(NOSA!$O$1:O8095,تحویلی!$E$1),"")),"")</f>
        <v/>
      </c>
      <c r="E8095" s="10" t="str">
        <f t="shared" si="518"/>
        <v>14561885</v>
      </c>
      <c r="F8095" s="10" t="str">
        <f>IFERROR(VLOOKUP(I8095,DATABASE!$N:$O,2,FALSE),"")</f>
        <v/>
      </c>
      <c r="G8095" s="4" t="s">
        <v>3729</v>
      </c>
      <c r="H8095" s="4">
        <v>14561</v>
      </c>
      <c r="I8095" s="4" t="s">
        <v>3559</v>
      </c>
      <c r="J8095" s="4" t="s">
        <v>3560</v>
      </c>
      <c r="K8095" s="4">
        <v>1</v>
      </c>
      <c r="L8095" s="4" t="s">
        <v>8</v>
      </c>
      <c r="M8095" s="4" t="s">
        <v>9</v>
      </c>
      <c r="N8095" s="4" t="s">
        <v>3381</v>
      </c>
      <c r="O8095" s="1">
        <v>885</v>
      </c>
      <c r="P8095" s="4">
        <v>0</v>
      </c>
      <c r="Q8095" s="10">
        <f t="shared" si="515"/>
        <v>885</v>
      </c>
    </row>
    <row r="8096" spans="2:17" ht="20.25" customHeight="1">
      <c r="B8096" s="10" t="str">
        <f t="shared" si="516"/>
        <v>دستكش ضد برش سبك841</v>
      </c>
      <c r="C8096" s="10" t="str">
        <f t="shared" si="517"/>
        <v>دستكش ضد برش سبك1403/11/27841</v>
      </c>
      <c r="D8096" s="10" t="str">
        <f>IFERROR(IF(تحویلی!$E$1="","",IF(NOSA!O8096=تحویلی!$E$1,تحویلی!$E$1&amp;COUNTIF(NOSA!$O$1:O8096,تحویلی!$E$1),"")),"")</f>
        <v/>
      </c>
      <c r="E8096" s="10" t="str">
        <f t="shared" si="518"/>
        <v>14565841</v>
      </c>
      <c r="F8096" s="10" t="str">
        <f>IFERROR(VLOOKUP(I8096,DATABASE!$N:$O,2,FALSE),"")</f>
        <v>دستكش ضد برش سبك</v>
      </c>
      <c r="G8096" s="4" t="s">
        <v>3729</v>
      </c>
      <c r="H8096" s="4">
        <v>14565</v>
      </c>
      <c r="I8096" s="4" t="s">
        <v>1442</v>
      </c>
      <c r="J8096" s="4" t="s">
        <v>22</v>
      </c>
      <c r="K8096" s="4">
        <v>1</v>
      </c>
      <c r="L8096" s="4" t="s">
        <v>3</v>
      </c>
      <c r="M8096" s="4" t="s">
        <v>47</v>
      </c>
      <c r="N8096" s="4" t="s">
        <v>3314</v>
      </c>
      <c r="O8096" s="1">
        <v>841</v>
      </c>
      <c r="P8096" s="4">
        <v>1</v>
      </c>
      <c r="Q8096" s="10">
        <f t="shared" si="515"/>
        <v>841</v>
      </c>
    </row>
    <row r="8097" spans="2:17" ht="20.25" customHeight="1">
      <c r="B8097" s="10" t="str">
        <f t="shared" si="516"/>
        <v>دستكش ضد برش سبك841</v>
      </c>
      <c r="C8097" s="10" t="str">
        <f t="shared" si="517"/>
        <v>دستكش ضد برش سبك1403/11/27841</v>
      </c>
      <c r="D8097" s="10" t="str">
        <f>IFERROR(IF(تحویلی!$E$1="","",IF(NOSA!O8097=تحویلی!$E$1,تحویلی!$E$1&amp;COUNTIF(NOSA!$O$1:O8097,تحویلی!$E$1),"")),"")</f>
        <v/>
      </c>
      <c r="E8097" s="10" t="str">
        <f t="shared" si="518"/>
        <v>14565841</v>
      </c>
      <c r="F8097" s="10" t="str">
        <f>IFERROR(VLOOKUP(I8097,DATABASE!$N:$O,2,FALSE),"")</f>
        <v>دستكش ضد برش سبك</v>
      </c>
      <c r="G8097" s="4" t="s">
        <v>3729</v>
      </c>
      <c r="H8097" s="4">
        <v>14565</v>
      </c>
      <c r="I8097" s="4" t="s">
        <v>1442</v>
      </c>
      <c r="J8097" s="4" t="s">
        <v>22</v>
      </c>
      <c r="K8097" s="4">
        <v>1</v>
      </c>
      <c r="L8097" s="4" t="s">
        <v>3</v>
      </c>
      <c r="M8097" s="4" t="s">
        <v>40</v>
      </c>
      <c r="N8097" s="4" t="s">
        <v>3314</v>
      </c>
      <c r="O8097" s="1">
        <v>841</v>
      </c>
      <c r="P8097" s="4">
        <v>1</v>
      </c>
      <c r="Q8097" s="10">
        <f t="shared" si="515"/>
        <v>841</v>
      </c>
    </row>
    <row r="8098" spans="2:17" ht="20.25" customHeight="1">
      <c r="B8098" s="10" t="str">
        <f t="shared" si="516"/>
        <v>835</v>
      </c>
      <c r="C8098" s="10" t="str">
        <f t="shared" si="517"/>
        <v>1403/11/27835</v>
      </c>
      <c r="D8098" s="10" t="str">
        <f>IFERROR(IF(تحویلی!$E$1="","",IF(NOSA!O8098=تحویلی!$E$1,تحویلی!$E$1&amp;COUNTIF(NOSA!$O$1:O8098,تحویلی!$E$1),"")),"")</f>
        <v/>
      </c>
      <c r="E8098" s="10" t="str">
        <f t="shared" si="518"/>
        <v>14577835</v>
      </c>
      <c r="F8098" s="10" t="str">
        <f>IFERROR(VLOOKUP(I8098,DATABASE!$N:$O,2,FALSE),"")</f>
        <v/>
      </c>
      <c r="G8098" s="4" t="s">
        <v>3729</v>
      </c>
      <c r="H8098" s="4">
        <v>14577</v>
      </c>
      <c r="I8098" s="4" t="s">
        <v>3559</v>
      </c>
      <c r="J8098" s="4" t="s">
        <v>3560</v>
      </c>
      <c r="K8098" s="4">
        <v>1</v>
      </c>
      <c r="L8098" s="4" t="s">
        <v>8</v>
      </c>
      <c r="M8098" s="4" t="s">
        <v>47</v>
      </c>
      <c r="N8098" s="4" t="s">
        <v>2677</v>
      </c>
      <c r="O8098" s="1">
        <v>835</v>
      </c>
      <c r="P8098" s="4">
        <v>1</v>
      </c>
      <c r="Q8098" s="10">
        <f t="shared" si="515"/>
        <v>835</v>
      </c>
    </row>
    <row r="8099" spans="2:17" ht="20.25" customHeight="1">
      <c r="B8099" s="10" t="str">
        <f t="shared" si="516"/>
        <v>لباس كار ديرسوز(بلوز و شلوار)835</v>
      </c>
      <c r="C8099" s="10" t="str">
        <f t="shared" si="517"/>
        <v>لباس كار ديرسوز(بلوز و شلوار)1403/11/27835</v>
      </c>
      <c r="D8099" s="10" t="str">
        <f>IFERROR(IF(تحویلی!$E$1="","",IF(NOSA!O8099=تحویلی!$E$1,تحویلی!$E$1&amp;COUNTIF(NOSA!$O$1:O8099,تحویلی!$E$1),"")),"")</f>
        <v/>
      </c>
      <c r="E8099" s="10" t="str">
        <f t="shared" si="518"/>
        <v>14578835</v>
      </c>
      <c r="F8099" s="10" t="str">
        <f>IFERROR(VLOOKUP(I8099,DATABASE!$N:$O,2,FALSE),"")</f>
        <v>لباس كار ديرسوز(بلوز و شلوار)</v>
      </c>
      <c r="G8099" s="4" t="s">
        <v>3729</v>
      </c>
      <c r="H8099" s="4">
        <v>14578</v>
      </c>
      <c r="I8099" s="4" t="s">
        <v>1629</v>
      </c>
      <c r="J8099" s="4" t="s">
        <v>1630</v>
      </c>
      <c r="K8099" s="4">
        <v>1</v>
      </c>
      <c r="L8099" s="4" t="s">
        <v>28</v>
      </c>
      <c r="M8099" s="4" t="s">
        <v>47</v>
      </c>
      <c r="N8099" s="4" t="s">
        <v>2677</v>
      </c>
      <c r="O8099" s="1">
        <v>835</v>
      </c>
      <c r="P8099" s="4">
        <v>1</v>
      </c>
      <c r="Q8099" s="10">
        <f t="shared" si="515"/>
        <v>835</v>
      </c>
    </row>
    <row r="8100" spans="2:17" ht="20.25" customHeight="1">
      <c r="B8100" s="10" t="str">
        <f t="shared" si="516"/>
        <v>دستكش ضد برش سبك575</v>
      </c>
      <c r="C8100" s="10" t="str">
        <f t="shared" si="517"/>
        <v>دستكش ضد برش سبك1403/11/27575</v>
      </c>
      <c r="D8100" s="10" t="str">
        <f>IFERROR(IF(تحویلی!$E$1="","",IF(NOSA!O8100=تحویلی!$E$1,تحویلی!$E$1&amp;COUNTIF(NOSA!$O$1:O8100,تحویلی!$E$1),"")),"")</f>
        <v/>
      </c>
      <c r="E8100" s="10" t="str">
        <f t="shared" si="518"/>
        <v>14579575</v>
      </c>
      <c r="F8100" s="10" t="str">
        <f>IFERROR(VLOOKUP(I8100,DATABASE!$N:$O,2,FALSE),"")</f>
        <v>دستكش ضد برش سبك</v>
      </c>
      <c r="G8100" s="4" t="s">
        <v>3729</v>
      </c>
      <c r="H8100" s="4">
        <v>14579</v>
      </c>
      <c r="I8100" s="4" t="s">
        <v>1442</v>
      </c>
      <c r="J8100" s="4" t="s">
        <v>22</v>
      </c>
      <c r="K8100" s="4">
        <v>2</v>
      </c>
      <c r="L8100" s="4" t="s">
        <v>3</v>
      </c>
      <c r="M8100" s="4" t="s">
        <v>19</v>
      </c>
      <c r="N8100" s="4" t="s">
        <v>365</v>
      </c>
      <c r="O8100" s="1">
        <v>575</v>
      </c>
      <c r="P8100" s="4">
        <v>1</v>
      </c>
      <c r="Q8100" s="10">
        <f t="shared" si="515"/>
        <v>575</v>
      </c>
    </row>
    <row r="8101" spans="2:17" ht="20.25" customHeight="1">
      <c r="B8101" s="10" t="str">
        <f t="shared" si="516"/>
        <v>دستكش ضد برش سبك10006</v>
      </c>
      <c r="C8101" s="10" t="str">
        <f t="shared" si="517"/>
        <v>دستكش ضد برش سبك1403/11/2710006</v>
      </c>
      <c r="D8101" s="10" t="str">
        <f>IFERROR(IF(تحویلی!$E$1="","",IF(NOSA!O8101=تحویلی!$E$1,تحویلی!$E$1&amp;COUNTIF(NOSA!$O$1:O8101,تحویلی!$E$1),"")),"")</f>
        <v/>
      </c>
      <c r="E8101" s="10" t="str">
        <f t="shared" si="518"/>
        <v>1458210006</v>
      </c>
      <c r="F8101" s="10" t="str">
        <f>IFERROR(VLOOKUP(I8101,DATABASE!$N:$O,2,FALSE),"")</f>
        <v>دستكش ضد برش سبك</v>
      </c>
      <c r="G8101" s="4" t="s">
        <v>3729</v>
      </c>
      <c r="H8101" s="4">
        <v>14582</v>
      </c>
      <c r="I8101" s="4" t="s">
        <v>1442</v>
      </c>
      <c r="J8101" s="4" t="s">
        <v>22</v>
      </c>
      <c r="K8101" s="4">
        <v>1</v>
      </c>
      <c r="L8101" s="4" t="s">
        <v>3</v>
      </c>
      <c r="M8101" s="4" t="s">
        <v>9</v>
      </c>
      <c r="N8101" s="4" t="s">
        <v>4050</v>
      </c>
      <c r="O8101" s="1">
        <v>10006</v>
      </c>
      <c r="P8101" s="4">
        <v>1</v>
      </c>
      <c r="Q8101" s="10">
        <f t="shared" si="515"/>
        <v>10006</v>
      </c>
    </row>
    <row r="8102" spans="2:17" ht="20.25" customHeight="1">
      <c r="B8102" s="10" t="str">
        <f t="shared" si="516"/>
        <v>لباس كار ديرسوز(بلوز و شلوار)1</v>
      </c>
      <c r="C8102" s="10" t="str">
        <f t="shared" si="517"/>
        <v>لباس كار ديرسوز(بلوز و شلوار)1403/11/28866</v>
      </c>
      <c r="D8102" s="10" t="str">
        <f>IFERROR(IF(تحویلی!$E$1="","",IF(NOSA!O8102=تحویلی!$E$1,تحویلی!$E$1&amp;COUNTIF(NOSA!$O$1:O8102,تحویلی!$E$1),"")),"")</f>
        <v/>
      </c>
      <c r="E8102" s="10" t="str">
        <f t="shared" si="518"/>
        <v>14587866</v>
      </c>
      <c r="F8102" s="10" t="str">
        <f>IFERROR(VLOOKUP(I8102,DATABASE!$N:$O,2,FALSE),"")</f>
        <v>لباس كار ديرسوز(بلوز و شلوار)</v>
      </c>
      <c r="G8102" s="3" t="s">
        <v>3730</v>
      </c>
      <c r="H8102" s="4">
        <v>14587</v>
      </c>
      <c r="I8102" s="3" t="s">
        <v>1629</v>
      </c>
      <c r="J8102" s="3" t="s">
        <v>1630</v>
      </c>
      <c r="K8102" s="5">
        <v>1</v>
      </c>
      <c r="L8102" s="3" t="s">
        <v>28</v>
      </c>
      <c r="M8102" s="3" t="s">
        <v>47</v>
      </c>
      <c r="N8102" s="3" t="s">
        <v>1322</v>
      </c>
      <c r="O8102" s="1">
        <v>866</v>
      </c>
      <c r="P8102" s="4">
        <v>1</v>
      </c>
      <c r="Q8102" s="581">
        <v>1</v>
      </c>
    </row>
    <row r="8103" spans="2:17" ht="20.25" customHeight="1">
      <c r="B8103" s="10" t="str">
        <f t="shared" si="516"/>
        <v>دستكش ضد برش سبك1</v>
      </c>
      <c r="C8103" s="10" t="str">
        <f t="shared" si="517"/>
        <v>دستكش ضد برش سبك1403/11/2870</v>
      </c>
      <c r="D8103" s="10" t="str">
        <f>IFERROR(IF(تحویلی!$E$1="","",IF(NOSA!O8103=تحویلی!$E$1,تحویلی!$E$1&amp;COUNTIF(NOSA!$O$1:O8103,تحویلی!$E$1),"")),"")</f>
        <v/>
      </c>
      <c r="E8103" s="10" t="str">
        <f t="shared" si="518"/>
        <v>1459270</v>
      </c>
      <c r="F8103" s="10" t="str">
        <f>IFERROR(VLOOKUP(I8103,DATABASE!$N:$O,2,FALSE),"")</f>
        <v>دستكش ضد برش سبك</v>
      </c>
      <c r="G8103" s="3" t="s">
        <v>3730</v>
      </c>
      <c r="H8103" s="4">
        <v>14592</v>
      </c>
      <c r="I8103" s="3" t="s">
        <v>1442</v>
      </c>
      <c r="J8103" s="3" t="s">
        <v>22</v>
      </c>
      <c r="K8103" s="5">
        <v>1</v>
      </c>
      <c r="L8103" s="3" t="s">
        <v>3</v>
      </c>
      <c r="M8103" s="3" t="s">
        <v>9</v>
      </c>
      <c r="N8103" s="3" t="s">
        <v>688</v>
      </c>
      <c r="O8103" s="1">
        <v>70</v>
      </c>
      <c r="P8103" s="4">
        <v>1</v>
      </c>
      <c r="Q8103" s="581">
        <v>1</v>
      </c>
    </row>
    <row r="8104" spans="2:17" ht="20.25" customHeight="1">
      <c r="B8104" s="10" t="str">
        <f t="shared" si="516"/>
        <v>فيلتر ماسك نيم صورت (3M) مدل 20911</v>
      </c>
      <c r="C8104" s="10" t="str">
        <f t="shared" si="517"/>
        <v>فيلتر ماسك نيم صورت (3M) مدل 20911403/11/2870</v>
      </c>
      <c r="D8104" s="10" t="str">
        <f>IFERROR(IF(تحویلی!$E$1="","",IF(NOSA!O8104=تحویلی!$E$1,تحویلی!$E$1&amp;COUNTIF(NOSA!$O$1:O8104,تحویلی!$E$1),"")),"")</f>
        <v/>
      </c>
      <c r="E8104" s="10" t="str">
        <f t="shared" si="518"/>
        <v>1459270</v>
      </c>
      <c r="F8104" s="10" t="str">
        <f>IFERROR(VLOOKUP(I8104,DATABASE!$N:$O,2,FALSE),"")</f>
        <v>فيلتر ماسك نيم صورت (3M) مدل 2091</v>
      </c>
      <c r="G8104" s="3" t="s">
        <v>3730</v>
      </c>
      <c r="H8104" s="4">
        <v>14592</v>
      </c>
      <c r="I8104" s="3" t="s">
        <v>1475</v>
      </c>
      <c r="J8104" s="3" t="s">
        <v>53</v>
      </c>
      <c r="K8104" s="5">
        <v>1</v>
      </c>
      <c r="L8104" s="3" t="s">
        <v>8</v>
      </c>
      <c r="M8104" s="3" t="s">
        <v>9</v>
      </c>
      <c r="N8104" s="3" t="s">
        <v>688</v>
      </c>
      <c r="O8104" s="1">
        <v>70</v>
      </c>
      <c r="P8104" s="4">
        <v>1</v>
      </c>
      <c r="Q8104" s="581">
        <v>1</v>
      </c>
    </row>
    <row r="8105" spans="2:17" ht="20.25" customHeight="1">
      <c r="B8105" s="10" t="str">
        <f t="shared" si="516"/>
        <v>دستكش ضد برش سبك1</v>
      </c>
      <c r="C8105" s="10" t="str">
        <f t="shared" si="517"/>
        <v>دستكش ضد برش سبك1403/11/28460</v>
      </c>
      <c r="D8105" s="10" t="str">
        <f>IFERROR(IF(تحویلی!$E$1="","",IF(NOSA!O8105=تحویلی!$E$1,تحویلی!$E$1&amp;COUNTIF(NOSA!$O$1:O8105,تحویلی!$E$1),"")),"")</f>
        <v/>
      </c>
      <c r="E8105" s="10" t="str">
        <f t="shared" si="518"/>
        <v>14595460</v>
      </c>
      <c r="F8105" s="10" t="str">
        <f>IFERROR(VLOOKUP(I8105,DATABASE!$N:$O,2,FALSE),"")</f>
        <v>دستكش ضد برش سبك</v>
      </c>
      <c r="G8105" s="3" t="s">
        <v>3730</v>
      </c>
      <c r="H8105" s="4">
        <v>14595</v>
      </c>
      <c r="I8105" s="3" t="s">
        <v>1442</v>
      </c>
      <c r="J8105" s="3" t="s">
        <v>22</v>
      </c>
      <c r="K8105" s="5">
        <v>1</v>
      </c>
      <c r="L8105" s="3" t="s">
        <v>3</v>
      </c>
      <c r="M8105" s="3" t="s">
        <v>47</v>
      </c>
      <c r="N8105" s="3" t="s">
        <v>140</v>
      </c>
      <c r="O8105" s="1">
        <v>460</v>
      </c>
      <c r="P8105" s="4">
        <v>1</v>
      </c>
      <c r="Q8105" s="581">
        <v>1</v>
      </c>
    </row>
    <row r="8106" spans="2:17" ht="20.25" customHeight="1">
      <c r="B8106" s="10" t="str">
        <f t="shared" si="516"/>
        <v>دستكش ضد برش سبك1</v>
      </c>
      <c r="C8106" s="10" t="str">
        <f t="shared" si="517"/>
        <v>دستكش ضد برش سبك1403/11/28893</v>
      </c>
      <c r="D8106" s="10" t="str">
        <f>IFERROR(IF(تحویلی!$E$1="","",IF(NOSA!O8106=تحویلی!$E$1,تحویلی!$E$1&amp;COUNTIF(NOSA!$O$1:O8106,تحویلی!$E$1),"")),"")</f>
        <v/>
      </c>
      <c r="E8106" s="10" t="str">
        <f t="shared" si="518"/>
        <v>14597893</v>
      </c>
      <c r="F8106" s="10" t="str">
        <f>IFERROR(VLOOKUP(I8106,DATABASE!$N:$O,2,FALSE),"")</f>
        <v>دستكش ضد برش سبك</v>
      </c>
      <c r="G8106" s="3" t="s">
        <v>3730</v>
      </c>
      <c r="H8106" s="4">
        <v>14597</v>
      </c>
      <c r="I8106" s="3" t="s">
        <v>1442</v>
      </c>
      <c r="J8106" s="3" t="s">
        <v>22</v>
      </c>
      <c r="K8106" s="5">
        <v>1</v>
      </c>
      <c r="L8106" s="3" t="s">
        <v>3</v>
      </c>
      <c r="M8106" s="3" t="s">
        <v>47</v>
      </c>
      <c r="N8106" s="3" t="s">
        <v>3439</v>
      </c>
      <c r="O8106" s="1">
        <v>893</v>
      </c>
      <c r="P8106" s="4">
        <v>1</v>
      </c>
      <c r="Q8106" s="581">
        <v>1</v>
      </c>
    </row>
    <row r="8107" spans="2:17" ht="20.25" customHeight="1">
      <c r="B8107" s="10" t="str">
        <f t="shared" si="516"/>
        <v>پيراهن فرم انتظامات0</v>
      </c>
      <c r="C8107" s="10" t="str">
        <f t="shared" si="517"/>
        <v>پيراهن فرم انتظامات1403/11/28859</v>
      </c>
      <c r="D8107" s="10" t="str">
        <f>IFERROR(IF(تحویلی!$E$1="","",IF(NOSA!O8107=تحویلی!$E$1,تحویلی!$E$1&amp;COUNTIF(NOSA!$O$1:O8107,تحویلی!$E$1),"")),"")</f>
        <v/>
      </c>
      <c r="E8107" s="10" t="str">
        <f t="shared" si="518"/>
        <v>14614859</v>
      </c>
      <c r="F8107" s="10" t="str">
        <f>IFERROR(VLOOKUP(I8107,DATABASE!$N:$O,2,FALSE),"")</f>
        <v>پيراهن فرم انتظامات</v>
      </c>
      <c r="G8107" s="3" t="s">
        <v>3730</v>
      </c>
      <c r="H8107" s="4">
        <v>14614</v>
      </c>
      <c r="I8107" s="3" t="s">
        <v>2296</v>
      </c>
      <c r="J8107" s="3" t="s">
        <v>3301</v>
      </c>
      <c r="K8107" s="5">
        <v>24</v>
      </c>
      <c r="L8107" s="3" t="s">
        <v>28</v>
      </c>
      <c r="M8107" s="3" t="s">
        <v>63</v>
      </c>
      <c r="N8107" s="3" t="s">
        <v>163</v>
      </c>
      <c r="O8107" s="1">
        <v>859</v>
      </c>
      <c r="P8107" s="4">
        <v>0</v>
      </c>
      <c r="Q8107" s="581">
        <v>0</v>
      </c>
    </row>
    <row r="8108" spans="2:17" ht="20.25" customHeight="1">
      <c r="B8108" s="10" t="str">
        <f t="shared" si="516"/>
        <v>شلوار فرم انتظامات0</v>
      </c>
      <c r="C8108" s="10" t="str">
        <f t="shared" si="517"/>
        <v>شلوار فرم انتظامات1403/11/28859</v>
      </c>
      <c r="D8108" s="10" t="str">
        <f>IFERROR(IF(تحویلی!$E$1="","",IF(NOSA!O8108=تحویلی!$E$1,تحویلی!$E$1&amp;COUNTIF(NOSA!$O$1:O8108,تحویلی!$E$1),"")),"")</f>
        <v/>
      </c>
      <c r="E8108" s="10" t="str">
        <f t="shared" si="518"/>
        <v>14614859</v>
      </c>
      <c r="F8108" s="10" t="str">
        <f>IFERROR(VLOOKUP(I8108,DATABASE!$N:$O,2,FALSE),"")</f>
        <v>شلوار فرم انتظامات</v>
      </c>
      <c r="G8108" s="3" t="s">
        <v>3730</v>
      </c>
      <c r="H8108" s="4">
        <v>14614</v>
      </c>
      <c r="I8108" s="3" t="s">
        <v>2298</v>
      </c>
      <c r="J8108" s="3" t="s">
        <v>2851</v>
      </c>
      <c r="K8108" s="5">
        <v>24</v>
      </c>
      <c r="L8108" s="3" t="s">
        <v>28</v>
      </c>
      <c r="M8108" s="3" t="s">
        <v>63</v>
      </c>
      <c r="N8108" s="3" t="s">
        <v>163</v>
      </c>
      <c r="O8108" s="1">
        <v>859</v>
      </c>
      <c r="P8108" s="4">
        <v>0</v>
      </c>
      <c r="Q8108" s="581">
        <v>0</v>
      </c>
    </row>
    <row r="8109" spans="2:17" ht="20.25" customHeight="1">
      <c r="B8109" s="10" t="str">
        <f t="shared" si="516"/>
        <v>لباس كار كارشناسي0</v>
      </c>
      <c r="C8109" s="10" t="str">
        <f t="shared" si="517"/>
        <v>لباس كار كارشناسي1403/11/28859</v>
      </c>
      <c r="D8109" s="10" t="str">
        <f>IFERROR(IF(تحویلی!$E$1="","",IF(NOSA!O8109=تحویلی!$E$1,تحویلی!$E$1&amp;COUNTIF(NOSA!$O$1:O8109,تحویلی!$E$1),"")),"")</f>
        <v/>
      </c>
      <c r="E8109" s="10" t="str">
        <f t="shared" si="518"/>
        <v>14614859</v>
      </c>
      <c r="F8109" s="10" t="str">
        <f>IFERROR(VLOOKUP(I8109,DATABASE!$N:$O,2,FALSE),"")</f>
        <v>لباس كار كارشناسي</v>
      </c>
      <c r="G8109" s="3" t="s">
        <v>3730</v>
      </c>
      <c r="H8109" s="4">
        <v>14614</v>
      </c>
      <c r="I8109" s="3" t="s">
        <v>2346</v>
      </c>
      <c r="J8109" s="3" t="s">
        <v>3296</v>
      </c>
      <c r="K8109" s="5">
        <v>28</v>
      </c>
      <c r="L8109" s="3" t="s">
        <v>28</v>
      </c>
      <c r="M8109" s="3" t="s">
        <v>63</v>
      </c>
      <c r="N8109" s="3" t="s">
        <v>163</v>
      </c>
      <c r="O8109" s="1">
        <v>859</v>
      </c>
      <c r="P8109" s="4">
        <v>0</v>
      </c>
      <c r="Q8109" s="581">
        <v>0</v>
      </c>
    </row>
    <row r="8110" spans="2:17" ht="20.25" customHeight="1">
      <c r="B8110" s="10" t="str">
        <f t="shared" si="516"/>
        <v>لباس كار كارشناسي0</v>
      </c>
      <c r="C8110" s="10" t="str">
        <f t="shared" si="517"/>
        <v>لباس كار كارشناسي1403/11/28859</v>
      </c>
      <c r="D8110" s="10" t="str">
        <f>IFERROR(IF(تحویلی!$E$1="","",IF(NOSA!O8110=تحویلی!$E$1,تحویلی!$E$1&amp;COUNTIF(NOSA!$O$1:O8110,تحویلی!$E$1),"")),"")</f>
        <v/>
      </c>
      <c r="E8110" s="10" t="str">
        <f t="shared" si="518"/>
        <v>14614859</v>
      </c>
      <c r="F8110" s="10" t="str">
        <f>IFERROR(VLOOKUP(I8110,DATABASE!$N:$O,2,FALSE),"")</f>
        <v>لباس كار كارشناسي</v>
      </c>
      <c r="G8110" s="3" t="s">
        <v>3730</v>
      </c>
      <c r="H8110" s="4">
        <v>14614</v>
      </c>
      <c r="I8110" s="3" t="s">
        <v>1754</v>
      </c>
      <c r="J8110" s="3" t="s">
        <v>1755</v>
      </c>
      <c r="K8110" s="5">
        <v>5</v>
      </c>
      <c r="L8110" s="3" t="s">
        <v>28</v>
      </c>
      <c r="M8110" s="3" t="s">
        <v>63</v>
      </c>
      <c r="N8110" s="3" t="s">
        <v>163</v>
      </c>
      <c r="O8110" s="1">
        <v>859</v>
      </c>
      <c r="P8110" s="4">
        <v>0</v>
      </c>
      <c r="Q8110" s="581">
        <v>0</v>
      </c>
    </row>
    <row r="8111" spans="2:17" ht="20.25" customHeight="1">
      <c r="B8111" s="10" t="str">
        <f t="shared" si="516"/>
        <v>لباس كار(بلوز و شلوار)0</v>
      </c>
      <c r="C8111" s="10" t="str">
        <f t="shared" si="517"/>
        <v>لباس كار(بلوز و شلوار)1403/11/28859</v>
      </c>
      <c r="D8111" s="10" t="str">
        <f>IFERROR(IF(تحویلی!$E$1="","",IF(NOSA!O8111=تحویلی!$E$1,تحویلی!$E$1&amp;COUNTIF(NOSA!$O$1:O8111,تحویلی!$E$1),"")),"")</f>
        <v/>
      </c>
      <c r="E8111" s="10" t="str">
        <f t="shared" si="518"/>
        <v>14614859</v>
      </c>
      <c r="F8111" s="10" t="str">
        <f>IFERROR(VLOOKUP(I8111,DATABASE!$N:$O,2,FALSE),"")</f>
        <v>لباس كار(بلوز و شلوار)</v>
      </c>
      <c r="G8111" s="3" t="s">
        <v>3730</v>
      </c>
      <c r="H8111" s="4">
        <v>14614</v>
      </c>
      <c r="I8111" s="3" t="s">
        <v>1724</v>
      </c>
      <c r="J8111" s="3" t="s">
        <v>1725</v>
      </c>
      <c r="K8111" s="5">
        <v>10</v>
      </c>
      <c r="L8111" s="3" t="s">
        <v>28</v>
      </c>
      <c r="M8111" s="3" t="s">
        <v>63</v>
      </c>
      <c r="N8111" s="3" t="s">
        <v>163</v>
      </c>
      <c r="O8111" s="1">
        <v>859</v>
      </c>
      <c r="P8111" s="4">
        <v>0</v>
      </c>
      <c r="Q8111" s="581">
        <v>0</v>
      </c>
    </row>
    <row r="8112" spans="2:17" ht="20.25" customHeight="1">
      <c r="B8112" s="10" t="str">
        <f t="shared" si="516"/>
        <v>لباس كار(بلوز و شلوار)0</v>
      </c>
      <c r="C8112" s="10" t="str">
        <f t="shared" si="517"/>
        <v>لباس كار(بلوز و شلوار)1403/11/28859</v>
      </c>
      <c r="D8112" s="10" t="str">
        <f>IFERROR(IF(تحویلی!$E$1="","",IF(NOSA!O8112=تحویلی!$E$1,تحویلی!$E$1&amp;COUNTIF(NOSA!$O$1:O8112,تحویلی!$E$1),"")),"")</f>
        <v/>
      </c>
      <c r="E8112" s="10" t="str">
        <f t="shared" si="518"/>
        <v>14614859</v>
      </c>
      <c r="F8112" s="10" t="str">
        <f>IFERROR(VLOOKUP(I8112,DATABASE!$N:$O,2,FALSE),"")</f>
        <v>لباس كار(بلوز و شلوار)</v>
      </c>
      <c r="G8112" s="3" t="s">
        <v>3730</v>
      </c>
      <c r="H8112" s="4">
        <v>14614</v>
      </c>
      <c r="I8112" s="3" t="s">
        <v>1644</v>
      </c>
      <c r="J8112" s="3" t="s">
        <v>1645</v>
      </c>
      <c r="K8112" s="5">
        <v>7</v>
      </c>
      <c r="L8112" s="3" t="s">
        <v>28</v>
      </c>
      <c r="M8112" s="3" t="s">
        <v>63</v>
      </c>
      <c r="N8112" s="3" t="s">
        <v>163</v>
      </c>
      <c r="O8112" s="1">
        <v>859</v>
      </c>
      <c r="P8112" s="4">
        <v>0</v>
      </c>
      <c r="Q8112" s="581">
        <v>0</v>
      </c>
    </row>
    <row r="8113" spans="2:17" ht="20.25" customHeight="1">
      <c r="B8113" s="10" t="str">
        <f t="shared" si="516"/>
        <v>لباس كار معمولي- بلوز و شلوار0</v>
      </c>
      <c r="C8113" s="10" t="str">
        <f t="shared" si="517"/>
        <v>لباس كار معمولي- بلوز و شلوار1403/11/28859</v>
      </c>
      <c r="D8113" s="10" t="str">
        <f>IFERROR(IF(تحویلی!$E$1="","",IF(NOSA!O8113=تحویلی!$E$1,تحویلی!$E$1&amp;COUNTIF(NOSA!$O$1:O8113,تحویلی!$E$1),"")),"")</f>
        <v/>
      </c>
      <c r="E8113" s="10" t="str">
        <f t="shared" si="518"/>
        <v>14614859</v>
      </c>
      <c r="F8113" s="10" t="str">
        <f>IFERROR(VLOOKUP(I8113,DATABASE!$N:$O,2,FALSE),"")</f>
        <v>لباس كار معمولي- بلوز و شلوار</v>
      </c>
      <c r="G8113" s="3" t="s">
        <v>3730</v>
      </c>
      <c r="H8113" s="4">
        <v>14614</v>
      </c>
      <c r="I8113" s="3" t="s">
        <v>1705</v>
      </c>
      <c r="J8113" s="3" t="s">
        <v>1706</v>
      </c>
      <c r="K8113" s="5">
        <v>5</v>
      </c>
      <c r="L8113" s="3" t="s">
        <v>28</v>
      </c>
      <c r="M8113" s="3" t="s">
        <v>63</v>
      </c>
      <c r="N8113" s="3" t="s">
        <v>163</v>
      </c>
      <c r="O8113" s="1">
        <v>859</v>
      </c>
      <c r="P8113" s="4">
        <v>0</v>
      </c>
      <c r="Q8113" s="581">
        <v>0</v>
      </c>
    </row>
    <row r="8114" spans="2:17" ht="20.25" customHeight="1">
      <c r="B8114" s="10" t="str">
        <f t="shared" si="516"/>
        <v>گوشي اير پلاگ0</v>
      </c>
      <c r="C8114" s="10" t="str">
        <f t="shared" si="517"/>
        <v>گوشي اير پلاگ1403/11/28799</v>
      </c>
      <c r="D8114" s="10" t="str">
        <f>IFERROR(IF(تحویلی!$E$1="","",IF(NOSA!O8114=تحویلی!$E$1,تحویلی!$E$1&amp;COUNTIF(NOSA!$O$1:O8114,تحویلی!$E$1),"")),"")</f>
        <v/>
      </c>
      <c r="E8114" s="10" t="str">
        <f t="shared" si="518"/>
        <v>14617799</v>
      </c>
      <c r="F8114" s="10" t="str">
        <f>IFERROR(VLOOKUP(I8114,DATABASE!$N:$O,2,FALSE),"")</f>
        <v>گوشي اير پلاگ</v>
      </c>
      <c r="G8114" s="3" t="s">
        <v>3730</v>
      </c>
      <c r="H8114" s="4">
        <v>14617</v>
      </c>
      <c r="I8114" s="3" t="s">
        <v>1581</v>
      </c>
      <c r="J8114" s="3" t="s">
        <v>124</v>
      </c>
      <c r="K8114" s="5">
        <v>1</v>
      </c>
      <c r="L8114" s="3" t="s">
        <v>8</v>
      </c>
      <c r="M8114" s="3" t="s">
        <v>3212</v>
      </c>
      <c r="N8114" s="3" t="s">
        <v>4156</v>
      </c>
      <c r="O8114" s="1">
        <v>799</v>
      </c>
      <c r="P8114" s="4">
        <v>0</v>
      </c>
      <c r="Q8114" s="581">
        <v>0</v>
      </c>
    </row>
    <row r="8115" spans="2:17" ht="20.25" customHeight="1">
      <c r="B8115" s="10" t="str">
        <f t="shared" si="516"/>
        <v>گوشي اير پلاگ0</v>
      </c>
      <c r="C8115" s="10" t="str">
        <f t="shared" si="517"/>
        <v>گوشي اير پلاگ1403/11/28893</v>
      </c>
      <c r="D8115" s="10" t="str">
        <f>IFERROR(IF(تحویلی!$E$1="","",IF(NOSA!O8115=تحویلی!$E$1,تحویلی!$E$1&amp;COUNTIF(NOSA!$O$1:O8115,تحویلی!$E$1),"")),"")</f>
        <v/>
      </c>
      <c r="E8115" s="10" t="str">
        <f t="shared" si="518"/>
        <v>14619893</v>
      </c>
      <c r="F8115" s="10" t="str">
        <f>IFERROR(VLOOKUP(I8115,DATABASE!$N:$O,2,FALSE),"")</f>
        <v>گوشي اير پلاگ</v>
      </c>
      <c r="G8115" s="3" t="s">
        <v>3730</v>
      </c>
      <c r="H8115" s="4">
        <v>14619</v>
      </c>
      <c r="I8115" s="3" t="s">
        <v>1581</v>
      </c>
      <c r="J8115" s="3" t="s">
        <v>124</v>
      </c>
      <c r="K8115" s="5">
        <v>1</v>
      </c>
      <c r="L8115" s="3" t="s">
        <v>8</v>
      </c>
      <c r="M8115" s="3" t="s">
        <v>47</v>
      </c>
      <c r="N8115" s="3" t="s">
        <v>3439</v>
      </c>
      <c r="O8115" s="1">
        <v>893</v>
      </c>
      <c r="P8115" s="4">
        <v>0</v>
      </c>
      <c r="Q8115" s="581">
        <v>0</v>
      </c>
    </row>
    <row r="8116" spans="2:17" ht="20.25" customHeight="1">
      <c r="B8116" s="10" t="str">
        <f t="shared" si="516"/>
        <v>گوشي اير پلاگ0</v>
      </c>
      <c r="C8116" s="10" t="str">
        <f t="shared" si="517"/>
        <v>گوشي اير پلاگ1403/11/28862</v>
      </c>
      <c r="D8116" s="10" t="str">
        <f>IFERROR(IF(تحویلی!$E$1="","",IF(NOSA!O8116=تحویلی!$E$1,تحویلی!$E$1&amp;COUNTIF(NOSA!$O$1:O8116,تحویلی!$E$1),"")),"")</f>
        <v/>
      </c>
      <c r="E8116" s="10" t="str">
        <f t="shared" si="518"/>
        <v>14619862</v>
      </c>
      <c r="F8116" s="10" t="str">
        <f>IFERROR(VLOOKUP(I8116,DATABASE!$N:$O,2,FALSE),"")</f>
        <v>گوشي اير پلاگ</v>
      </c>
      <c r="G8116" s="3" t="s">
        <v>3730</v>
      </c>
      <c r="H8116" s="4">
        <v>14619</v>
      </c>
      <c r="I8116" s="3" t="s">
        <v>1581</v>
      </c>
      <c r="J8116" s="3" t="s">
        <v>124</v>
      </c>
      <c r="K8116" s="5">
        <v>1</v>
      </c>
      <c r="L8116" s="3" t="s">
        <v>8</v>
      </c>
      <c r="M8116" s="3" t="s">
        <v>47</v>
      </c>
      <c r="N8116" s="3" t="s">
        <v>2892</v>
      </c>
      <c r="O8116" s="1">
        <v>862</v>
      </c>
      <c r="P8116" s="4">
        <v>0</v>
      </c>
      <c r="Q8116" s="581">
        <v>0</v>
      </c>
    </row>
    <row r="8117" spans="2:17" ht="20.25" customHeight="1">
      <c r="B8117" s="10" t="str">
        <f t="shared" si="516"/>
        <v>دستكش ضد برش سبك1</v>
      </c>
      <c r="C8117" s="10" t="str">
        <f t="shared" si="517"/>
        <v>دستكش ضد برش سبك1403/11/28121</v>
      </c>
      <c r="D8117" s="10" t="str">
        <f>IFERROR(IF(تحویلی!$E$1="","",IF(NOSA!O8117=تحویلی!$E$1,تحویلی!$E$1&amp;COUNTIF(NOSA!$O$1:O8117,تحویلی!$E$1),"")),"")</f>
        <v/>
      </c>
      <c r="E8117" s="10" t="str">
        <f t="shared" si="518"/>
        <v>14621121</v>
      </c>
      <c r="F8117" s="10" t="str">
        <f>IFERROR(VLOOKUP(I8117,DATABASE!$N:$O,2,FALSE),"")</f>
        <v>دستكش ضد برش سبك</v>
      </c>
      <c r="G8117" s="3" t="s">
        <v>3730</v>
      </c>
      <c r="H8117" s="4">
        <v>14621</v>
      </c>
      <c r="I8117" s="3" t="s">
        <v>1442</v>
      </c>
      <c r="J8117" s="3" t="s">
        <v>22</v>
      </c>
      <c r="K8117" s="5">
        <v>1</v>
      </c>
      <c r="L8117" s="3" t="s">
        <v>3</v>
      </c>
      <c r="M8117" s="3" t="s">
        <v>4</v>
      </c>
      <c r="N8117" s="3" t="s">
        <v>186</v>
      </c>
      <c r="O8117" s="1">
        <v>121</v>
      </c>
      <c r="P8117" s="4">
        <v>1</v>
      </c>
      <c r="Q8117" s="581">
        <v>1</v>
      </c>
    </row>
    <row r="8118" spans="2:17" ht="20.25" customHeight="1">
      <c r="B8118" s="10" t="str">
        <f t="shared" si="516"/>
        <v>چكمه ايمني نسوز1</v>
      </c>
      <c r="C8118" s="10" t="str">
        <f t="shared" si="517"/>
        <v>چكمه ايمني نسوز1403/11/28584</v>
      </c>
      <c r="D8118" s="10" t="str">
        <f>IFERROR(IF(تحویلی!$E$1="","",IF(NOSA!O8118=تحویلی!$E$1,تحویلی!$E$1&amp;COUNTIF(NOSA!$O$1:O8118,تحویلی!$E$1),"")),"")</f>
        <v/>
      </c>
      <c r="E8118" s="10" t="str">
        <f t="shared" si="518"/>
        <v>14635584</v>
      </c>
      <c r="F8118" s="10" t="str">
        <f>IFERROR(VLOOKUP(I8118,DATABASE!$N:$O,2,FALSE),"")</f>
        <v>چكمه ايمني نسوز</v>
      </c>
      <c r="G8118" s="3" t="s">
        <v>3730</v>
      </c>
      <c r="H8118" s="4">
        <v>14635</v>
      </c>
      <c r="I8118" s="3" t="s">
        <v>1749</v>
      </c>
      <c r="J8118" s="3" t="s">
        <v>1750</v>
      </c>
      <c r="K8118" s="5">
        <v>1</v>
      </c>
      <c r="L8118" s="3" t="s">
        <v>3</v>
      </c>
      <c r="M8118" s="3" t="s">
        <v>19</v>
      </c>
      <c r="N8118" s="3" t="s">
        <v>2737</v>
      </c>
      <c r="O8118" s="1">
        <v>584</v>
      </c>
      <c r="P8118" s="4">
        <v>1</v>
      </c>
      <c r="Q8118" s="581">
        <v>1</v>
      </c>
    </row>
    <row r="8119" spans="2:17" ht="20.25" customHeight="1">
      <c r="B8119" s="10" t="str">
        <f t="shared" si="516"/>
        <v>دستكش ساق بلند نسوز1</v>
      </c>
      <c r="C8119" s="10" t="str">
        <f t="shared" si="517"/>
        <v>دستكش ساق بلند نسوز1403/11/28584</v>
      </c>
      <c r="D8119" s="10" t="str">
        <f>IFERROR(IF(تحویلی!$E$1="","",IF(NOSA!O8119=تحویلی!$E$1,تحویلی!$E$1&amp;COUNTIF(NOSA!$O$1:O8119,تحویلی!$E$1),"")),"")</f>
        <v/>
      </c>
      <c r="E8119" s="10" t="str">
        <f t="shared" si="518"/>
        <v>14635584</v>
      </c>
      <c r="F8119" s="10" t="str">
        <f>IFERROR(VLOOKUP(I8119,DATABASE!$N:$O,2,FALSE),"")</f>
        <v>دستكش ساق بلند نسوز</v>
      </c>
      <c r="G8119" s="3" t="s">
        <v>3730</v>
      </c>
      <c r="H8119" s="4">
        <v>14635</v>
      </c>
      <c r="I8119" s="3" t="s">
        <v>1461</v>
      </c>
      <c r="J8119" s="3" t="s">
        <v>34</v>
      </c>
      <c r="K8119" s="5">
        <v>1</v>
      </c>
      <c r="L8119" s="3" t="s">
        <v>3</v>
      </c>
      <c r="M8119" s="3" t="s">
        <v>19</v>
      </c>
      <c r="N8119" s="3" t="s">
        <v>2737</v>
      </c>
      <c r="O8119" s="1">
        <v>584</v>
      </c>
      <c r="P8119" s="4">
        <v>1</v>
      </c>
      <c r="Q8119" s="581">
        <v>1</v>
      </c>
    </row>
    <row r="8120" spans="2:17" ht="20.25" customHeight="1">
      <c r="B8120" s="10" t="str">
        <f t="shared" si="516"/>
        <v>دستكش ضد برش سبك1</v>
      </c>
      <c r="C8120" s="10" t="str">
        <f t="shared" si="517"/>
        <v>دستكش ضد برش سبك1403/11/28584</v>
      </c>
      <c r="D8120" s="10" t="str">
        <f>IFERROR(IF(تحویلی!$E$1="","",IF(NOSA!O8120=تحویلی!$E$1,تحویلی!$E$1&amp;COUNTIF(NOSA!$O$1:O8120,تحویلی!$E$1),"")),"")</f>
        <v/>
      </c>
      <c r="E8120" s="10" t="str">
        <f t="shared" si="518"/>
        <v>14635584</v>
      </c>
      <c r="F8120" s="10" t="str">
        <f>IFERROR(VLOOKUP(I8120,DATABASE!$N:$O,2,FALSE),"")</f>
        <v>دستكش ضد برش سبك</v>
      </c>
      <c r="G8120" s="3" t="s">
        <v>3730</v>
      </c>
      <c r="H8120" s="4">
        <v>14635</v>
      </c>
      <c r="I8120" s="3" t="s">
        <v>1442</v>
      </c>
      <c r="J8120" s="3" t="s">
        <v>22</v>
      </c>
      <c r="K8120" s="5">
        <v>1</v>
      </c>
      <c r="L8120" s="3" t="s">
        <v>3</v>
      </c>
      <c r="M8120" s="3" t="s">
        <v>19</v>
      </c>
      <c r="N8120" s="3" t="s">
        <v>2737</v>
      </c>
      <c r="O8120" s="1">
        <v>584</v>
      </c>
      <c r="P8120" s="4">
        <v>1</v>
      </c>
      <c r="Q8120" s="581">
        <v>1</v>
      </c>
    </row>
    <row r="8121" spans="2:17" ht="20.25" customHeight="1">
      <c r="B8121" s="10" t="str">
        <f t="shared" si="516"/>
        <v>چكمه ايمني نسوز1</v>
      </c>
      <c r="C8121" s="10" t="str">
        <f t="shared" si="517"/>
        <v>چكمه ايمني نسوز1403/11/2850</v>
      </c>
      <c r="D8121" s="10" t="str">
        <f>IFERROR(IF(تحویلی!$E$1="","",IF(NOSA!O8121=تحویلی!$E$1,تحویلی!$E$1&amp;COUNTIF(NOSA!$O$1:O8121,تحویلی!$E$1),"")),"")</f>
        <v/>
      </c>
      <c r="E8121" s="10" t="str">
        <f t="shared" si="518"/>
        <v>1464050</v>
      </c>
      <c r="F8121" s="10" t="str">
        <f>IFERROR(VLOOKUP(I8121,DATABASE!$N:$O,2,FALSE),"")</f>
        <v>چكمه ايمني نسوز</v>
      </c>
      <c r="G8121" s="3" t="s">
        <v>3730</v>
      </c>
      <c r="H8121" s="4">
        <v>14640</v>
      </c>
      <c r="I8121" s="3" t="s">
        <v>1666</v>
      </c>
      <c r="J8121" s="3" t="s">
        <v>1667</v>
      </c>
      <c r="K8121" s="5">
        <v>1</v>
      </c>
      <c r="L8121" s="3" t="s">
        <v>3</v>
      </c>
      <c r="M8121" s="3" t="s">
        <v>4</v>
      </c>
      <c r="N8121" s="3" t="s">
        <v>2798</v>
      </c>
      <c r="O8121" s="1">
        <v>50</v>
      </c>
      <c r="P8121" s="4">
        <v>1</v>
      </c>
      <c r="Q8121" s="581">
        <v>1</v>
      </c>
    </row>
    <row r="8122" spans="2:17" ht="20.25" customHeight="1">
      <c r="B8122" s="10" t="str">
        <f t="shared" si="516"/>
        <v>بند كفش0</v>
      </c>
      <c r="C8122" s="10" t="str">
        <f t="shared" si="517"/>
        <v>بند كفش1403/11/2850</v>
      </c>
      <c r="D8122" s="10" t="str">
        <f>IFERROR(IF(تحویلی!$E$1="","",IF(NOSA!O8122=تحویلی!$E$1,تحویلی!$E$1&amp;COUNTIF(NOSA!$O$1:O8122,تحویلی!$E$1),"")),"")</f>
        <v/>
      </c>
      <c r="E8122" s="10" t="str">
        <f t="shared" si="518"/>
        <v>1464050</v>
      </c>
      <c r="F8122" s="10" t="str">
        <f>IFERROR(VLOOKUP(I8122,DATABASE!$N:$O,2,FALSE),"")</f>
        <v>بند كفش</v>
      </c>
      <c r="G8122" s="3" t="s">
        <v>3730</v>
      </c>
      <c r="H8122" s="4">
        <v>14640</v>
      </c>
      <c r="I8122" s="3" t="s">
        <v>1462</v>
      </c>
      <c r="J8122" s="3" t="s">
        <v>450</v>
      </c>
      <c r="K8122" s="5">
        <v>2</v>
      </c>
      <c r="L8122" s="3" t="s">
        <v>3</v>
      </c>
      <c r="M8122" s="3" t="s">
        <v>4</v>
      </c>
      <c r="N8122" s="3" t="s">
        <v>2798</v>
      </c>
      <c r="O8122" s="1">
        <v>50</v>
      </c>
      <c r="P8122" s="4">
        <v>0</v>
      </c>
      <c r="Q8122" s="581">
        <v>0</v>
      </c>
    </row>
    <row r="8123" spans="2:17" ht="20.25" customHeight="1">
      <c r="B8123" s="10" t="str">
        <f t="shared" si="516"/>
        <v>دستكش ضد برش سبك1</v>
      </c>
      <c r="C8123" s="10" t="str">
        <f t="shared" si="517"/>
        <v>دستكش ضد برش سبك1403/11/2850</v>
      </c>
      <c r="D8123" s="10" t="str">
        <f>IFERROR(IF(تحویلی!$E$1="","",IF(NOSA!O8123=تحویلی!$E$1,تحویلی!$E$1&amp;COUNTIF(NOSA!$O$1:O8123,تحویلی!$E$1),"")),"")</f>
        <v/>
      </c>
      <c r="E8123" s="10" t="str">
        <f t="shared" si="518"/>
        <v>1464050</v>
      </c>
      <c r="F8123" s="10" t="str">
        <f>IFERROR(VLOOKUP(I8123,DATABASE!$N:$O,2,FALSE),"")</f>
        <v>دستكش ضد برش سبك</v>
      </c>
      <c r="G8123" s="3" t="s">
        <v>3730</v>
      </c>
      <c r="H8123" s="4">
        <v>14640</v>
      </c>
      <c r="I8123" s="3" t="s">
        <v>1442</v>
      </c>
      <c r="J8123" s="3" t="s">
        <v>22</v>
      </c>
      <c r="K8123" s="5">
        <v>1</v>
      </c>
      <c r="L8123" s="3" t="s">
        <v>3</v>
      </c>
      <c r="M8123" s="3" t="s">
        <v>4</v>
      </c>
      <c r="N8123" s="3" t="s">
        <v>2798</v>
      </c>
      <c r="O8123" s="1">
        <v>50</v>
      </c>
      <c r="P8123" s="4">
        <v>1</v>
      </c>
      <c r="Q8123" s="581">
        <v>1</v>
      </c>
    </row>
    <row r="8124" spans="2:17" ht="20.25" customHeight="1">
      <c r="B8124" s="10" t="str">
        <f t="shared" si="516"/>
        <v>دستكش ضد برش سبك1</v>
      </c>
      <c r="C8124" s="10" t="str">
        <f t="shared" si="517"/>
        <v>دستكش ضد برش سبك1403/11/2883</v>
      </c>
      <c r="D8124" s="10" t="str">
        <f>IFERROR(IF(تحویلی!$E$1="","",IF(NOSA!O8124=تحویلی!$E$1,تحویلی!$E$1&amp;COUNTIF(NOSA!$O$1:O8124,تحویلی!$E$1),"")),"")</f>
        <v/>
      </c>
      <c r="E8124" s="10" t="str">
        <f t="shared" si="518"/>
        <v>1464183</v>
      </c>
      <c r="F8124" s="10" t="str">
        <f>IFERROR(VLOOKUP(I8124,DATABASE!$N:$O,2,FALSE),"")</f>
        <v>دستكش ضد برش سبك</v>
      </c>
      <c r="G8124" s="3" t="s">
        <v>3730</v>
      </c>
      <c r="H8124" s="4">
        <v>14641</v>
      </c>
      <c r="I8124" s="3" t="s">
        <v>1442</v>
      </c>
      <c r="J8124" s="3" t="s">
        <v>22</v>
      </c>
      <c r="K8124" s="5">
        <v>1</v>
      </c>
      <c r="L8124" s="3" t="s">
        <v>3</v>
      </c>
      <c r="M8124" s="3" t="s">
        <v>43</v>
      </c>
      <c r="N8124" s="3" t="s">
        <v>929</v>
      </c>
      <c r="O8124" s="1">
        <v>83</v>
      </c>
      <c r="P8124" s="4">
        <v>1</v>
      </c>
      <c r="Q8124" s="581">
        <v>1</v>
      </c>
    </row>
    <row r="8125" spans="2:17" ht="20.25" customHeight="1">
      <c r="B8125" s="10" t="str">
        <f t="shared" si="516"/>
        <v>دستكش ضد برش سبك879</v>
      </c>
      <c r="C8125" s="10" t="str">
        <f t="shared" si="517"/>
        <v>دستكش ضد برش سبك1403/11/29879</v>
      </c>
      <c r="D8125" s="10" t="str">
        <f>IFERROR(IF(تحویلی!$E$1="","",IF(NOSA!O8125=تحویلی!$E$1,تحویلی!$E$1&amp;COUNTIF(NOSA!$O$1:O8125,تحویلی!$E$1),"")),"")</f>
        <v/>
      </c>
      <c r="E8125" s="10" t="str">
        <f t="shared" si="518"/>
        <v>14647879</v>
      </c>
      <c r="F8125" s="10" t="str">
        <f>IFERROR(VLOOKUP(I8125,DATABASE!$N:$O,2,FALSE),"")</f>
        <v>دستكش ضد برش سبك</v>
      </c>
      <c r="G8125" s="3" t="s">
        <v>3731</v>
      </c>
      <c r="H8125" s="4">
        <v>14647</v>
      </c>
      <c r="I8125" s="3" t="s">
        <v>1442</v>
      </c>
      <c r="J8125" s="3" t="s">
        <v>22</v>
      </c>
      <c r="K8125" s="5">
        <v>1</v>
      </c>
      <c r="L8125" s="3" t="s">
        <v>3</v>
      </c>
      <c r="M8125" s="3" t="s">
        <v>47</v>
      </c>
      <c r="N8125" s="3" t="s">
        <v>3954</v>
      </c>
      <c r="O8125" s="1">
        <v>879</v>
      </c>
      <c r="P8125" s="4">
        <v>1</v>
      </c>
      <c r="Q8125" s="10">
        <f t="shared" ref="Q8125:Q8170" si="519">VALUE(O8125)</f>
        <v>879</v>
      </c>
    </row>
    <row r="8126" spans="2:17" ht="20.25" customHeight="1">
      <c r="B8126" s="10" t="str">
        <f t="shared" si="516"/>
        <v>بند كفش879</v>
      </c>
      <c r="C8126" s="10" t="str">
        <f t="shared" si="517"/>
        <v>بند كفش1403/11/29879</v>
      </c>
      <c r="D8126" s="10" t="str">
        <f>IFERROR(IF(تحویلی!$E$1="","",IF(NOSA!O8126=تحویلی!$E$1,تحویلی!$E$1&amp;COUNTIF(NOSA!$O$1:O8126,تحویلی!$E$1),"")),"")</f>
        <v/>
      </c>
      <c r="E8126" s="10" t="str">
        <f t="shared" si="518"/>
        <v>14647879</v>
      </c>
      <c r="F8126" s="10" t="str">
        <f>IFERROR(VLOOKUP(I8126,DATABASE!$N:$O,2,FALSE),"")</f>
        <v>بند كفش</v>
      </c>
      <c r="G8126" s="3" t="s">
        <v>3731</v>
      </c>
      <c r="H8126" s="4">
        <v>14647</v>
      </c>
      <c r="I8126" s="3" t="s">
        <v>1462</v>
      </c>
      <c r="J8126" s="3" t="s">
        <v>450</v>
      </c>
      <c r="K8126" s="5">
        <v>2</v>
      </c>
      <c r="L8126" s="3" t="s">
        <v>3</v>
      </c>
      <c r="M8126" s="3" t="s">
        <v>47</v>
      </c>
      <c r="N8126" s="3" t="s">
        <v>3954</v>
      </c>
      <c r="O8126" s="1">
        <v>879</v>
      </c>
      <c r="P8126" s="4">
        <v>0</v>
      </c>
      <c r="Q8126" s="10">
        <f t="shared" si="519"/>
        <v>879</v>
      </c>
    </row>
    <row r="8127" spans="2:17" ht="20.25" customHeight="1">
      <c r="B8127" s="10" t="str">
        <f t="shared" si="516"/>
        <v>چكمه ايمني نسوز573</v>
      </c>
      <c r="C8127" s="10" t="str">
        <f t="shared" si="517"/>
        <v>چكمه ايمني نسوز1403/11/29573</v>
      </c>
      <c r="D8127" s="10" t="str">
        <f>IFERROR(IF(تحویلی!$E$1="","",IF(NOSA!O8127=تحویلی!$E$1,تحویلی!$E$1&amp;COUNTIF(NOSA!$O$1:O8127,تحویلی!$E$1),"")),"")</f>
        <v/>
      </c>
      <c r="E8127" s="10" t="str">
        <f t="shared" si="518"/>
        <v>14657573</v>
      </c>
      <c r="F8127" s="10" t="str">
        <f>IFERROR(VLOOKUP(I8127,DATABASE!$N:$O,2,FALSE),"")</f>
        <v>چكمه ايمني نسوز</v>
      </c>
      <c r="G8127" s="3" t="s">
        <v>3731</v>
      </c>
      <c r="H8127" s="4">
        <v>14657</v>
      </c>
      <c r="I8127" s="3" t="s">
        <v>1695</v>
      </c>
      <c r="J8127" s="3" t="s">
        <v>1696</v>
      </c>
      <c r="K8127" s="5">
        <v>1</v>
      </c>
      <c r="L8127" s="3" t="s">
        <v>3</v>
      </c>
      <c r="M8127" s="3" t="s">
        <v>19</v>
      </c>
      <c r="N8127" s="3" t="s">
        <v>104</v>
      </c>
      <c r="O8127" s="1">
        <v>573</v>
      </c>
      <c r="P8127" s="4">
        <v>1</v>
      </c>
      <c r="Q8127" s="10">
        <f t="shared" si="519"/>
        <v>573</v>
      </c>
    </row>
    <row r="8128" spans="2:17" ht="20.25" customHeight="1">
      <c r="B8128" s="10" t="str">
        <f t="shared" si="516"/>
        <v>دستكش ساق بلند نسوز573</v>
      </c>
      <c r="C8128" s="10" t="str">
        <f t="shared" si="517"/>
        <v>دستكش ساق بلند نسوز1403/11/29573</v>
      </c>
      <c r="D8128" s="10" t="str">
        <f>IFERROR(IF(تحویلی!$E$1="","",IF(NOSA!O8128=تحویلی!$E$1,تحویلی!$E$1&amp;COUNTIF(NOSA!$O$1:O8128,تحویلی!$E$1),"")),"")</f>
        <v/>
      </c>
      <c r="E8128" s="10" t="str">
        <f t="shared" si="518"/>
        <v>14657573</v>
      </c>
      <c r="F8128" s="10" t="str">
        <f>IFERROR(VLOOKUP(I8128,DATABASE!$N:$O,2,FALSE),"")</f>
        <v>دستكش ساق بلند نسوز</v>
      </c>
      <c r="G8128" s="3" t="s">
        <v>3731</v>
      </c>
      <c r="H8128" s="4">
        <v>14657</v>
      </c>
      <c r="I8128" s="3" t="s">
        <v>1461</v>
      </c>
      <c r="J8128" s="3" t="s">
        <v>34</v>
      </c>
      <c r="K8128" s="5">
        <v>1</v>
      </c>
      <c r="L8128" s="3" t="s">
        <v>3</v>
      </c>
      <c r="M8128" s="3" t="s">
        <v>19</v>
      </c>
      <c r="N8128" s="3" t="s">
        <v>104</v>
      </c>
      <c r="O8128" s="1">
        <v>573</v>
      </c>
      <c r="P8128" s="4">
        <v>1</v>
      </c>
      <c r="Q8128" s="10">
        <f t="shared" si="519"/>
        <v>573</v>
      </c>
    </row>
    <row r="8129" spans="2:17" ht="20.25" customHeight="1">
      <c r="B8129" s="10" t="str">
        <f t="shared" si="516"/>
        <v>دستكش ساق بلند نسوز624</v>
      </c>
      <c r="C8129" s="10" t="str">
        <f t="shared" si="517"/>
        <v>دستكش ساق بلند نسوز1403/11/29624</v>
      </c>
      <c r="D8129" s="10" t="str">
        <f>IFERROR(IF(تحویلی!$E$1="","",IF(NOSA!O8129=تحویلی!$E$1,تحویلی!$E$1&amp;COUNTIF(NOSA!$O$1:O8129,تحویلی!$E$1),"")),"")</f>
        <v/>
      </c>
      <c r="E8129" s="10" t="str">
        <f t="shared" si="518"/>
        <v>14667624</v>
      </c>
      <c r="F8129" s="10" t="str">
        <f>IFERROR(VLOOKUP(I8129,DATABASE!$N:$O,2,FALSE),"")</f>
        <v>دستكش ساق بلند نسوز</v>
      </c>
      <c r="G8129" s="3" t="s">
        <v>3731</v>
      </c>
      <c r="H8129" s="4">
        <v>14667</v>
      </c>
      <c r="I8129" s="3" t="s">
        <v>1461</v>
      </c>
      <c r="J8129" s="3" t="s">
        <v>34</v>
      </c>
      <c r="K8129" s="5">
        <v>1</v>
      </c>
      <c r="L8129" s="3" t="s">
        <v>3</v>
      </c>
      <c r="M8129" s="3" t="s">
        <v>25</v>
      </c>
      <c r="N8129" s="3" t="s">
        <v>226</v>
      </c>
      <c r="O8129" s="1">
        <v>624</v>
      </c>
      <c r="P8129" s="4">
        <v>1</v>
      </c>
      <c r="Q8129" s="10">
        <f t="shared" si="519"/>
        <v>624</v>
      </c>
    </row>
    <row r="8130" spans="2:17" ht="20.25" customHeight="1">
      <c r="B8130" s="10" t="str">
        <f t="shared" si="516"/>
        <v>دستكش كف مواد سبك383</v>
      </c>
      <c r="C8130" s="10" t="str">
        <f t="shared" si="517"/>
        <v>دستكش كف مواد سبك1403/11/29383</v>
      </c>
      <c r="D8130" s="10" t="str">
        <f>IFERROR(IF(تحویلی!$E$1="","",IF(NOSA!O8130=تحویلی!$E$1,تحویلی!$E$1&amp;COUNTIF(NOSA!$O$1:O8130,تحویلی!$E$1),"")),"")</f>
        <v/>
      </c>
      <c r="E8130" s="10" t="str">
        <f t="shared" si="518"/>
        <v>14671383</v>
      </c>
      <c r="F8130" s="10" t="str">
        <f>IFERROR(VLOOKUP(I8130,DATABASE!$N:$O,2,FALSE),"")</f>
        <v>دستكش كف مواد سبك</v>
      </c>
      <c r="G8130" s="3" t="s">
        <v>3731</v>
      </c>
      <c r="H8130" s="4">
        <v>14671</v>
      </c>
      <c r="I8130" s="3" t="s">
        <v>1456</v>
      </c>
      <c r="J8130" s="3" t="s">
        <v>2</v>
      </c>
      <c r="K8130" s="5">
        <v>1</v>
      </c>
      <c r="L8130" s="3" t="s">
        <v>3</v>
      </c>
      <c r="M8130" s="3" t="s">
        <v>47</v>
      </c>
      <c r="N8130" s="3" t="s">
        <v>701</v>
      </c>
      <c r="O8130" s="1">
        <v>383</v>
      </c>
      <c r="P8130" s="4">
        <v>1</v>
      </c>
      <c r="Q8130" s="10">
        <f t="shared" si="519"/>
        <v>383</v>
      </c>
    </row>
    <row r="8131" spans="2:17" ht="20.25" customHeight="1">
      <c r="B8131" s="10" t="str">
        <f t="shared" si="516"/>
        <v>دستكش كف مواد سبك733</v>
      </c>
      <c r="C8131" s="10" t="str">
        <f t="shared" si="517"/>
        <v>دستكش كف مواد سبك1403/11/29733</v>
      </c>
      <c r="D8131" s="10" t="str">
        <f>IFERROR(IF(تحویلی!$E$1="","",IF(NOSA!O8131=تحویلی!$E$1,تحویلی!$E$1&amp;COUNTIF(NOSA!$O$1:O8131,تحویلی!$E$1),"")),"")</f>
        <v/>
      </c>
      <c r="E8131" s="10" t="str">
        <f t="shared" si="518"/>
        <v>14671733</v>
      </c>
      <c r="F8131" s="10" t="str">
        <f>IFERROR(VLOOKUP(I8131,DATABASE!$N:$O,2,FALSE),"")</f>
        <v>دستكش كف مواد سبك</v>
      </c>
      <c r="G8131" s="3" t="s">
        <v>3731</v>
      </c>
      <c r="H8131" s="4">
        <v>14671</v>
      </c>
      <c r="I8131" s="3" t="s">
        <v>1456</v>
      </c>
      <c r="J8131" s="3" t="s">
        <v>2</v>
      </c>
      <c r="K8131" s="5">
        <v>1</v>
      </c>
      <c r="L8131" s="3" t="s">
        <v>3</v>
      </c>
      <c r="M8131" s="3" t="s">
        <v>47</v>
      </c>
      <c r="N8131" s="3" t="s">
        <v>733</v>
      </c>
      <c r="O8131" s="1">
        <v>733</v>
      </c>
      <c r="P8131" s="4">
        <v>1</v>
      </c>
      <c r="Q8131" s="10">
        <f t="shared" si="519"/>
        <v>733</v>
      </c>
    </row>
    <row r="8132" spans="2:17" ht="20.25" customHeight="1">
      <c r="B8132" s="10" t="str">
        <f t="shared" si="516"/>
        <v>دستكش كف مواد سبك861</v>
      </c>
      <c r="C8132" s="10" t="str">
        <f t="shared" si="517"/>
        <v>دستكش كف مواد سبك1403/11/29861</v>
      </c>
      <c r="D8132" s="10" t="str">
        <f>IFERROR(IF(تحویلی!$E$1="","",IF(NOSA!O8132=تحویلی!$E$1,تحویلی!$E$1&amp;COUNTIF(NOSA!$O$1:O8132,تحویلی!$E$1),"")),"")</f>
        <v/>
      </c>
      <c r="E8132" s="10" t="str">
        <f t="shared" si="518"/>
        <v>14671861</v>
      </c>
      <c r="F8132" s="10" t="str">
        <f>IFERROR(VLOOKUP(I8132,DATABASE!$N:$O,2,FALSE),"")</f>
        <v>دستكش كف مواد سبك</v>
      </c>
      <c r="G8132" s="3" t="s">
        <v>3731</v>
      </c>
      <c r="H8132" s="4">
        <v>14671</v>
      </c>
      <c r="I8132" s="3" t="s">
        <v>1456</v>
      </c>
      <c r="J8132" s="3" t="s">
        <v>2</v>
      </c>
      <c r="K8132" s="5">
        <v>1</v>
      </c>
      <c r="L8132" s="3" t="s">
        <v>3</v>
      </c>
      <c r="M8132" s="3" t="s">
        <v>47</v>
      </c>
      <c r="N8132" s="3" t="s">
        <v>3400</v>
      </c>
      <c r="O8132" s="1">
        <v>861</v>
      </c>
      <c r="P8132" s="4">
        <v>1</v>
      </c>
      <c r="Q8132" s="10">
        <f t="shared" si="519"/>
        <v>861</v>
      </c>
    </row>
    <row r="8133" spans="2:17" ht="20.25" customHeight="1">
      <c r="B8133" s="10" t="str">
        <f t="shared" si="516"/>
        <v>دستكش استاد كار163</v>
      </c>
      <c r="C8133" s="10" t="str">
        <f t="shared" si="517"/>
        <v>دستكش استاد كار1403/11/29163</v>
      </c>
      <c r="D8133" s="10" t="str">
        <f>IFERROR(IF(تحویلی!$E$1="","",IF(NOSA!O8133=تحویلی!$E$1,تحویلی!$E$1&amp;COUNTIF(NOSA!$O$1:O8133,تحویلی!$E$1),"")),"")</f>
        <v/>
      </c>
      <c r="E8133" s="10" t="str">
        <f t="shared" si="518"/>
        <v>14679163</v>
      </c>
      <c r="F8133" s="10" t="str">
        <f>IFERROR(VLOOKUP(I8133,DATABASE!$N:$O,2,FALSE),"")</f>
        <v>دستكش استاد كار</v>
      </c>
      <c r="G8133" s="3" t="s">
        <v>3731</v>
      </c>
      <c r="H8133" s="4">
        <v>14679</v>
      </c>
      <c r="I8133" s="3" t="s">
        <v>1543</v>
      </c>
      <c r="J8133" s="3" t="s">
        <v>255</v>
      </c>
      <c r="K8133" s="5">
        <v>1</v>
      </c>
      <c r="L8133" s="3" t="s">
        <v>3</v>
      </c>
      <c r="M8133" s="3" t="s">
        <v>1089</v>
      </c>
      <c r="N8133" s="3" t="s">
        <v>232</v>
      </c>
      <c r="O8133" s="1">
        <v>163</v>
      </c>
      <c r="P8133" s="4">
        <v>0</v>
      </c>
      <c r="Q8133" s="10">
        <f t="shared" si="519"/>
        <v>163</v>
      </c>
    </row>
    <row r="8134" spans="2:17" ht="20.25" customHeight="1">
      <c r="B8134" s="10" t="str">
        <f t="shared" si="516"/>
        <v>دستكش كف مواد سبك827</v>
      </c>
      <c r="C8134" s="10" t="str">
        <f t="shared" si="517"/>
        <v>دستكش كف مواد سبك1403/11/13827</v>
      </c>
      <c r="D8134" s="10" t="str">
        <f>IFERROR(IF(تحویلی!$E$1="","",IF(NOSA!O8134=تحویلی!$E$1,تحویلی!$E$1&amp;COUNTIF(NOSA!$O$1:O8134,تحویلی!$E$1),"")),"")</f>
        <v/>
      </c>
      <c r="E8134" s="10" t="str">
        <f t="shared" si="518"/>
        <v>13953827</v>
      </c>
      <c r="F8134" s="10" t="str">
        <f>IFERROR(VLOOKUP(I8134,DATABASE!$N:$O,2,FALSE),"")</f>
        <v>دستكش كف مواد سبك</v>
      </c>
      <c r="G8134" s="245" t="s">
        <v>3715</v>
      </c>
      <c r="H8134" s="246">
        <v>13953</v>
      </c>
      <c r="I8134" s="245" t="s">
        <v>1456</v>
      </c>
      <c r="J8134" s="245" t="s">
        <v>2</v>
      </c>
      <c r="K8134" s="247">
        <v>1</v>
      </c>
      <c r="L8134" s="245" t="s">
        <v>3</v>
      </c>
      <c r="M8134" s="245" t="s">
        <v>47</v>
      </c>
      <c r="N8134" s="245" t="s">
        <v>2653</v>
      </c>
      <c r="O8134" s="248">
        <v>827</v>
      </c>
      <c r="P8134" s="246">
        <v>1</v>
      </c>
      <c r="Q8134" s="10">
        <f t="shared" si="519"/>
        <v>827</v>
      </c>
    </row>
    <row r="8135" spans="2:17" ht="20.25" customHeight="1">
      <c r="B8135" s="10" t="str">
        <f t="shared" si="516"/>
        <v>آستين آلومينيومي259</v>
      </c>
      <c r="C8135" s="10" t="str">
        <f t="shared" si="517"/>
        <v>آستين آلومينيومي1403/11/29259</v>
      </c>
      <c r="D8135" s="10" t="str">
        <f>IFERROR(IF(تحویلی!$E$1="","",IF(NOSA!O8135=تحویلی!$E$1,تحویلی!$E$1&amp;COUNTIF(NOSA!$O$1:O8135,تحویلی!$E$1),"")),"")</f>
        <v/>
      </c>
      <c r="E8135" s="10" t="str">
        <f t="shared" si="518"/>
        <v>14690259</v>
      </c>
      <c r="F8135" s="10" t="str">
        <f>IFERROR(VLOOKUP(I8135,DATABASE!$N:$O,2,FALSE),"")</f>
        <v>آستين آلومينيومي</v>
      </c>
      <c r="G8135" s="3" t="s">
        <v>3731</v>
      </c>
      <c r="H8135" s="4">
        <v>14690</v>
      </c>
      <c r="I8135" s="3" t="s">
        <v>1508</v>
      </c>
      <c r="J8135" s="3" t="s">
        <v>38</v>
      </c>
      <c r="K8135" s="5">
        <v>1</v>
      </c>
      <c r="L8135" s="3" t="s">
        <v>3</v>
      </c>
      <c r="M8135" s="3" t="s">
        <v>4</v>
      </c>
      <c r="N8135" s="3" t="s">
        <v>13</v>
      </c>
      <c r="O8135" s="1">
        <v>259</v>
      </c>
      <c r="P8135" s="4">
        <v>1</v>
      </c>
      <c r="Q8135" s="10">
        <f t="shared" si="519"/>
        <v>259</v>
      </c>
    </row>
    <row r="8136" spans="2:17" ht="20.25" customHeight="1">
      <c r="B8136" s="10" t="str">
        <f t="shared" si="516"/>
        <v>دستكش ضد برش سبك10008</v>
      </c>
      <c r="C8136" s="10" t="str">
        <f t="shared" si="517"/>
        <v>دستكش ضد برش سبك1403/11/3010008</v>
      </c>
      <c r="D8136" s="10" t="str">
        <f>IFERROR(IF(تحویلی!$E$1="","",IF(NOSA!O8136=تحویلی!$E$1,تحویلی!$E$1&amp;COUNTIF(NOSA!$O$1:O8136,تحویلی!$E$1),"")),"")</f>
        <v/>
      </c>
      <c r="E8136" s="10" t="str">
        <f t="shared" si="518"/>
        <v>1469610008</v>
      </c>
      <c r="F8136" s="10" t="str">
        <f>IFERROR(VLOOKUP(I8136,DATABASE!$N:$O,2,FALSE),"")</f>
        <v>دستكش ضد برش سبك</v>
      </c>
      <c r="G8136" s="4" t="s">
        <v>3732</v>
      </c>
      <c r="H8136" s="4">
        <v>14696</v>
      </c>
      <c r="I8136" s="4" t="s">
        <v>1442</v>
      </c>
      <c r="J8136" s="4" t="s">
        <v>22</v>
      </c>
      <c r="K8136" s="4">
        <v>1</v>
      </c>
      <c r="L8136" s="4" t="s">
        <v>3</v>
      </c>
      <c r="M8136" s="4" t="s">
        <v>9</v>
      </c>
      <c r="N8136" s="4" t="s">
        <v>4159</v>
      </c>
      <c r="O8136" s="1">
        <v>10008</v>
      </c>
      <c r="P8136" s="4">
        <v>1</v>
      </c>
      <c r="Q8136" s="10">
        <f t="shared" si="519"/>
        <v>10008</v>
      </c>
    </row>
    <row r="8137" spans="2:17" ht="20.25" customHeight="1">
      <c r="B8137" s="10" t="str">
        <f t="shared" si="516"/>
        <v>دستكش ضد برش سبك885</v>
      </c>
      <c r="C8137" s="10" t="str">
        <f t="shared" si="517"/>
        <v>دستكش ضد برش سبك1403/11/30885</v>
      </c>
      <c r="D8137" s="10" t="str">
        <f>IFERROR(IF(تحویلی!$E$1="","",IF(NOSA!O8137=تحویلی!$E$1,تحویلی!$E$1&amp;COUNTIF(NOSA!$O$1:O8137,تحویلی!$E$1),"")),"")</f>
        <v/>
      </c>
      <c r="E8137" s="10" t="str">
        <f t="shared" si="518"/>
        <v>14697885</v>
      </c>
      <c r="F8137" s="10" t="str">
        <f>IFERROR(VLOOKUP(I8137,DATABASE!$N:$O,2,FALSE),"")</f>
        <v>دستكش ضد برش سبك</v>
      </c>
      <c r="G8137" s="4" t="s">
        <v>3732</v>
      </c>
      <c r="H8137" s="4">
        <v>14697</v>
      </c>
      <c r="I8137" s="4" t="s">
        <v>1442</v>
      </c>
      <c r="J8137" s="4" t="s">
        <v>22</v>
      </c>
      <c r="K8137" s="4">
        <v>1</v>
      </c>
      <c r="L8137" s="4" t="s">
        <v>3</v>
      </c>
      <c r="M8137" s="4" t="s">
        <v>9</v>
      </c>
      <c r="N8137" s="4" t="s">
        <v>3381</v>
      </c>
      <c r="O8137" s="1">
        <v>885</v>
      </c>
      <c r="P8137" s="4">
        <v>1</v>
      </c>
      <c r="Q8137" s="10">
        <f t="shared" si="519"/>
        <v>885</v>
      </c>
    </row>
    <row r="8138" spans="2:17" ht="20.25" customHeight="1">
      <c r="B8138" s="10" t="str">
        <f t="shared" si="516"/>
        <v>دستكش ضد برش سبك820</v>
      </c>
      <c r="C8138" s="10" t="str">
        <f t="shared" si="517"/>
        <v>دستكش ضد برش سبك1403/11/30820</v>
      </c>
      <c r="D8138" s="10" t="str">
        <f>IFERROR(IF(تحویلی!$E$1="","",IF(NOSA!O8138=تحویلی!$E$1,تحویلی!$E$1&amp;COUNTIF(NOSA!$O$1:O8138,تحویلی!$E$1),"")),"")</f>
        <v/>
      </c>
      <c r="E8138" s="10" t="str">
        <f t="shared" si="518"/>
        <v>14713820</v>
      </c>
      <c r="F8138" s="10" t="str">
        <f>IFERROR(VLOOKUP(I8138,DATABASE!$N:$O,2,FALSE),"")</f>
        <v>دستكش ضد برش سبك</v>
      </c>
      <c r="G8138" s="4" t="s">
        <v>3732</v>
      </c>
      <c r="H8138" s="4">
        <v>14713</v>
      </c>
      <c r="I8138" s="4" t="s">
        <v>1442</v>
      </c>
      <c r="J8138" s="4" t="s">
        <v>22</v>
      </c>
      <c r="K8138" s="4">
        <v>1</v>
      </c>
      <c r="L8138" s="4" t="s">
        <v>3</v>
      </c>
      <c r="M8138" s="4" t="s">
        <v>40</v>
      </c>
      <c r="N8138" s="4" t="s">
        <v>1738</v>
      </c>
      <c r="O8138" s="1">
        <v>820</v>
      </c>
      <c r="P8138" s="4">
        <v>0</v>
      </c>
      <c r="Q8138" s="10">
        <f t="shared" si="519"/>
        <v>820</v>
      </c>
    </row>
    <row r="8139" spans="2:17" ht="20.25" customHeight="1">
      <c r="B8139" s="10" t="str">
        <f t="shared" si="516"/>
        <v>دستكش ضد برش سبك286</v>
      </c>
      <c r="C8139" s="10" t="str">
        <f t="shared" si="517"/>
        <v>دستكش ضد برش سبك1403/11/30286</v>
      </c>
      <c r="D8139" s="10" t="str">
        <f>IFERROR(IF(تحویلی!$E$1="","",IF(NOSA!O8139=تحویلی!$E$1,تحویلی!$E$1&amp;COUNTIF(NOSA!$O$1:O8139,تحویلی!$E$1),"")),"")</f>
        <v/>
      </c>
      <c r="E8139" s="10" t="str">
        <f t="shared" si="518"/>
        <v>14713286</v>
      </c>
      <c r="F8139" s="10" t="str">
        <f>IFERROR(VLOOKUP(I8139,DATABASE!$N:$O,2,FALSE),"")</f>
        <v>دستكش ضد برش سبك</v>
      </c>
      <c r="G8139" s="4" t="s">
        <v>3732</v>
      </c>
      <c r="H8139" s="4">
        <v>14713</v>
      </c>
      <c r="I8139" s="4" t="s">
        <v>1442</v>
      </c>
      <c r="J8139" s="4" t="s">
        <v>22</v>
      </c>
      <c r="K8139" s="4">
        <v>1</v>
      </c>
      <c r="L8139" s="4" t="s">
        <v>3</v>
      </c>
      <c r="M8139" s="4" t="s">
        <v>40</v>
      </c>
      <c r="N8139" s="4" t="s">
        <v>3541</v>
      </c>
      <c r="O8139" s="1">
        <v>286</v>
      </c>
      <c r="P8139" s="4">
        <v>0</v>
      </c>
      <c r="Q8139" s="10">
        <f t="shared" si="519"/>
        <v>286</v>
      </c>
    </row>
    <row r="8140" spans="2:17" ht="20.25" customHeight="1">
      <c r="B8140" s="10" t="str">
        <f t="shared" si="516"/>
        <v>لباس كار ديرسوز(بلوز و شلوار)848</v>
      </c>
      <c r="C8140" s="10" t="str">
        <f t="shared" si="517"/>
        <v>لباس كار ديرسوز(بلوز و شلوار)1403/11/30848</v>
      </c>
      <c r="D8140" s="10" t="str">
        <f>IFERROR(IF(تحویلی!$E$1="","",IF(NOSA!O8140=تحویلی!$E$1,تحویلی!$E$1&amp;COUNTIF(NOSA!$O$1:O8140,تحویلی!$E$1),"")),"")</f>
        <v/>
      </c>
      <c r="E8140" s="10" t="str">
        <f t="shared" si="518"/>
        <v>14723848</v>
      </c>
      <c r="F8140" s="10" t="str">
        <f>IFERROR(VLOOKUP(I8140,DATABASE!$N:$O,2,FALSE),"")</f>
        <v>لباس كار ديرسوز(بلوز و شلوار)</v>
      </c>
      <c r="G8140" s="4" t="s">
        <v>3732</v>
      </c>
      <c r="H8140" s="4">
        <v>14723</v>
      </c>
      <c r="I8140" s="4" t="s">
        <v>1466</v>
      </c>
      <c r="J8140" s="4" t="s">
        <v>1623</v>
      </c>
      <c r="K8140" s="4">
        <v>1</v>
      </c>
      <c r="L8140" s="4" t="s">
        <v>28</v>
      </c>
      <c r="M8140" s="4" t="s">
        <v>47</v>
      </c>
      <c r="N8140" s="4" t="s">
        <v>2889</v>
      </c>
      <c r="O8140" s="1">
        <v>848</v>
      </c>
      <c r="P8140" s="4">
        <v>1</v>
      </c>
      <c r="Q8140" s="10">
        <f t="shared" si="519"/>
        <v>848</v>
      </c>
    </row>
    <row r="8141" spans="2:17" ht="20.25" customHeight="1">
      <c r="B8141" s="10" t="str">
        <f t="shared" si="516"/>
        <v>پوتين ايمني نسوز848</v>
      </c>
      <c r="C8141" s="10" t="str">
        <f t="shared" si="517"/>
        <v>پوتين ايمني نسوز1403/11/30848</v>
      </c>
      <c r="D8141" s="10" t="str">
        <f>IFERROR(IF(تحویلی!$E$1="","",IF(NOSA!O8141=تحویلی!$E$1,تحویلی!$E$1&amp;COUNTIF(NOSA!$O$1:O8141,تحویلی!$E$1),"")),"")</f>
        <v/>
      </c>
      <c r="E8141" s="10" t="str">
        <f t="shared" si="518"/>
        <v>14723848</v>
      </c>
      <c r="F8141" s="10" t="str">
        <f>IFERROR(VLOOKUP(I8141,DATABASE!$N:$O,2,FALSE),"")</f>
        <v>پوتين ايمني نسوز</v>
      </c>
      <c r="G8141" s="4" t="s">
        <v>3732</v>
      </c>
      <c r="H8141" s="4">
        <v>14723</v>
      </c>
      <c r="I8141" s="4" t="s">
        <v>1472</v>
      </c>
      <c r="J8141" s="4" t="s">
        <v>1700</v>
      </c>
      <c r="K8141" s="4">
        <v>1</v>
      </c>
      <c r="L8141" s="4" t="s">
        <v>3</v>
      </c>
      <c r="M8141" s="4" t="s">
        <v>47</v>
      </c>
      <c r="N8141" s="4" t="s">
        <v>2889</v>
      </c>
      <c r="O8141" s="1">
        <v>848</v>
      </c>
      <c r="P8141" s="4">
        <v>1</v>
      </c>
      <c r="Q8141" s="10">
        <f t="shared" si="519"/>
        <v>848</v>
      </c>
    </row>
    <row r="8142" spans="2:17" ht="20.25" customHeight="1">
      <c r="B8142" s="10" t="str">
        <f t="shared" si="516"/>
        <v>711</v>
      </c>
      <c r="C8142" s="10" t="str">
        <f t="shared" si="517"/>
        <v>1403/11/30711</v>
      </c>
      <c r="D8142" s="10" t="str">
        <f>IFERROR(IF(تحویلی!$E$1="","",IF(NOSA!O8142=تحویلی!$E$1,تحویلی!$E$1&amp;COUNTIF(NOSA!$O$1:O8142,تحویلی!$E$1),"")),"")</f>
        <v/>
      </c>
      <c r="E8142" s="10" t="str">
        <f t="shared" si="518"/>
        <v>14725711</v>
      </c>
      <c r="F8142" s="10" t="str">
        <f>IFERROR(VLOOKUP(I8142,DATABASE!$N:$O,2,FALSE),"")</f>
        <v/>
      </c>
      <c r="G8142" s="4" t="s">
        <v>3732</v>
      </c>
      <c r="H8142" s="4">
        <v>14725</v>
      </c>
      <c r="I8142" s="4" t="s">
        <v>2843</v>
      </c>
      <c r="J8142" s="4" t="s">
        <v>2844</v>
      </c>
      <c r="K8142" s="4">
        <v>1</v>
      </c>
      <c r="L8142" s="4" t="s">
        <v>8</v>
      </c>
      <c r="M8142" s="4" t="s">
        <v>3212</v>
      </c>
      <c r="N8142" s="4" t="s">
        <v>4160</v>
      </c>
      <c r="O8142" s="1">
        <v>711</v>
      </c>
      <c r="P8142" s="4">
        <v>0</v>
      </c>
      <c r="Q8142" s="10">
        <f t="shared" si="519"/>
        <v>711</v>
      </c>
    </row>
    <row r="8143" spans="2:17" ht="20.25" customHeight="1">
      <c r="B8143" s="10" t="str">
        <f t="shared" ref="B8143:B8206" si="520">F8143&amp;Q8143</f>
        <v>بند داخل كلاه ايمني849</v>
      </c>
      <c r="C8143" s="10" t="str">
        <f t="shared" ref="C8143:C8206" si="521">F8143&amp;G8143&amp;O8143</f>
        <v>بند داخل كلاه ايمني1403/11/30849</v>
      </c>
      <c r="D8143" s="10" t="str">
        <f>IFERROR(IF(تحویلی!$E$1="","",IF(NOSA!O8143=تحویلی!$E$1,تحویلی!$E$1&amp;COUNTIF(NOSA!$O$1:O8143,تحویلی!$E$1),"")),"")</f>
        <v/>
      </c>
      <c r="E8143" s="10" t="str">
        <f t="shared" ref="E8143:E8206" si="522">H8143&amp;O8143</f>
        <v>14729849</v>
      </c>
      <c r="F8143" s="10" t="str">
        <f>IFERROR(VLOOKUP(I8143,DATABASE!$N:$O,2,FALSE),"")</f>
        <v>بند داخل كلاه ايمني</v>
      </c>
      <c r="G8143" s="4" t="s">
        <v>3732</v>
      </c>
      <c r="H8143" s="4">
        <v>14729</v>
      </c>
      <c r="I8143" s="4" t="s">
        <v>2343</v>
      </c>
      <c r="J8143" s="4" t="s">
        <v>229</v>
      </c>
      <c r="K8143" s="4">
        <v>1</v>
      </c>
      <c r="L8143" s="4" t="s">
        <v>8</v>
      </c>
      <c r="M8143" s="4" t="s">
        <v>4</v>
      </c>
      <c r="N8143" s="4" t="s">
        <v>305</v>
      </c>
      <c r="O8143" s="1">
        <v>849</v>
      </c>
      <c r="P8143" s="4">
        <v>1</v>
      </c>
      <c r="Q8143" s="10">
        <f t="shared" si="519"/>
        <v>849</v>
      </c>
    </row>
    <row r="8144" spans="2:17" ht="20.25" customHeight="1">
      <c r="B8144" s="10" t="str">
        <f t="shared" si="520"/>
        <v>741</v>
      </c>
      <c r="C8144" s="10" t="str">
        <f t="shared" si="521"/>
        <v>1403/11/30741</v>
      </c>
      <c r="D8144" s="10" t="str">
        <f>IFERROR(IF(تحویلی!$E$1="","",IF(NOSA!O8144=تحویلی!$E$1,تحویلی!$E$1&amp;COUNTIF(NOSA!$O$1:O8144,تحویلی!$E$1),"")),"")</f>
        <v/>
      </c>
      <c r="E8144" s="10" t="str">
        <f t="shared" si="522"/>
        <v>14732741</v>
      </c>
      <c r="F8144" s="10" t="str">
        <f>IFERROR(VLOOKUP(I8144,DATABASE!$N:$O,2,FALSE),"")</f>
        <v/>
      </c>
      <c r="G8144" s="4" t="s">
        <v>3732</v>
      </c>
      <c r="H8144" s="4">
        <v>14732</v>
      </c>
      <c r="I8144" s="4" t="s">
        <v>2624</v>
      </c>
      <c r="J8144" s="4" t="s">
        <v>466</v>
      </c>
      <c r="K8144" s="4">
        <v>80</v>
      </c>
      <c r="L8144" s="4" t="s">
        <v>8</v>
      </c>
      <c r="M8144" s="4" t="s">
        <v>63</v>
      </c>
      <c r="N8144" s="4" t="s">
        <v>764</v>
      </c>
      <c r="O8144" s="1">
        <v>741</v>
      </c>
      <c r="P8144" s="4">
        <v>0</v>
      </c>
      <c r="Q8144" s="10">
        <f t="shared" si="519"/>
        <v>741</v>
      </c>
    </row>
    <row r="8145" spans="2:17" ht="20.25" customHeight="1">
      <c r="B8145" s="10" t="str">
        <f t="shared" si="520"/>
        <v>دستكش ضد برش سبك723</v>
      </c>
      <c r="C8145" s="10" t="str">
        <f t="shared" si="521"/>
        <v>دستكش ضد برش سبك1403/11/30723</v>
      </c>
      <c r="D8145" s="10" t="str">
        <f>IFERROR(IF(تحویلی!$E$1="","",IF(NOSA!O8145=تحویلی!$E$1,تحویلی!$E$1&amp;COUNTIF(NOSA!$O$1:O8145,تحویلی!$E$1),"")),"")</f>
        <v/>
      </c>
      <c r="E8145" s="10" t="str">
        <f t="shared" si="522"/>
        <v>14734723</v>
      </c>
      <c r="F8145" s="10" t="str">
        <f>IFERROR(VLOOKUP(I8145,DATABASE!$N:$O,2,FALSE),"")</f>
        <v>دستكش ضد برش سبك</v>
      </c>
      <c r="G8145" s="4" t="s">
        <v>3732</v>
      </c>
      <c r="H8145" s="4">
        <v>14734</v>
      </c>
      <c r="I8145" s="4" t="s">
        <v>1442</v>
      </c>
      <c r="J8145" s="4" t="s">
        <v>22</v>
      </c>
      <c r="K8145" s="4">
        <v>1</v>
      </c>
      <c r="L8145" s="4" t="s">
        <v>3</v>
      </c>
      <c r="M8145" s="4" t="s">
        <v>9</v>
      </c>
      <c r="N8145" s="4" t="s">
        <v>1088</v>
      </c>
      <c r="O8145" s="1">
        <v>723</v>
      </c>
      <c r="P8145" s="4">
        <v>1</v>
      </c>
      <c r="Q8145" s="10">
        <f t="shared" si="519"/>
        <v>723</v>
      </c>
    </row>
    <row r="8146" spans="2:17" ht="20.25" customHeight="1">
      <c r="B8146" s="10" t="str">
        <f t="shared" si="520"/>
        <v>951</v>
      </c>
      <c r="C8146" s="10" t="str">
        <f t="shared" si="521"/>
        <v>1403/12/01951</v>
      </c>
      <c r="D8146" s="10" t="str">
        <f>IFERROR(IF(تحویلی!$E$1="","",IF(NOSA!O8146=تحویلی!$E$1,تحویلی!$E$1&amp;COUNTIF(NOSA!$O$1:O8146,تحویلی!$E$1),"")),"")</f>
        <v/>
      </c>
      <c r="E8146" s="10" t="str">
        <f t="shared" si="522"/>
        <v>14738951</v>
      </c>
      <c r="F8146" s="10" t="str">
        <f>IFERROR(VLOOKUP(I8146,DATABASE!$N:$O,2,FALSE),"")</f>
        <v/>
      </c>
      <c r="G8146" s="249" t="s">
        <v>3733</v>
      </c>
      <c r="H8146" s="250">
        <v>14738</v>
      </c>
      <c r="I8146" s="249" t="s">
        <v>3309</v>
      </c>
      <c r="J8146" s="249" t="s">
        <v>3310</v>
      </c>
      <c r="K8146" s="251">
        <v>1</v>
      </c>
      <c r="L8146" s="249" t="s">
        <v>28</v>
      </c>
      <c r="M8146" s="249" t="s">
        <v>47</v>
      </c>
      <c r="N8146" s="249" t="s">
        <v>4162</v>
      </c>
      <c r="O8146" s="252">
        <v>951</v>
      </c>
      <c r="P8146" s="250">
        <v>0</v>
      </c>
      <c r="Q8146" s="10">
        <f t="shared" si="519"/>
        <v>951</v>
      </c>
    </row>
    <row r="8147" spans="2:17" ht="20.25" customHeight="1">
      <c r="B8147" s="10" t="str">
        <f t="shared" si="520"/>
        <v>كفش ايمني عايق برق951</v>
      </c>
      <c r="C8147" s="10" t="str">
        <f t="shared" si="521"/>
        <v>كفش ايمني عايق برق1403/12/01951</v>
      </c>
      <c r="D8147" s="10" t="str">
        <f>IFERROR(IF(تحویلی!$E$1="","",IF(NOSA!O8147=تحویلی!$E$1,تحویلی!$E$1&amp;COUNTIF(NOSA!$O$1:O8147,تحویلی!$E$1),"")),"")</f>
        <v/>
      </c>
      <c r="E8147" s="10" t="str">
        <f t="shared" si="522"/>
        <v>14738951</v>
      </c>
      <c r="F8147" s="10" t="str">
        <f>IFERROR(VLOOKUP(I8147,DATABASE!$N:$O,2,FALSE),"")</f>
        <v>كفش ايمني عايق برق</v>
      </c>
      <c r="G8147" s="249" t="s">
        <v>3733</v>
      </c>
      <c r="H8147" s="250">
        <v>14738</v>
      </c>
      <c r="I8147" s="249" t="s">
        <v>1610</v>
      </c>
      <c r="J8147" s="249" t="s">
        <v>1689</v>
      </c>
      <c r="K8147" s="251">
        <v>1</v>
      </c>
      <c r="L8147" s="249" t="s">
        <v>3</v>
      </c>
      <c r="M8147" s="249" t="s">
        <v>47</v>
      </c>
      <c r="N8147" s="249" t="s">
        <v>4162</v>
      </c>
      <c r="O8147" s="252">
        <v>951</v>
      </c>
      <c r="P8147" s="250">
        <v>0</v>
      </c>
      <c r="Q8147" s="10">
        <f t="shared" si="519"/>
        <v>951</v>
      </c>
    </row>
    <row r="8148" spans="2:17" ht="20.25" customHeight="1">
      <c r="B8148" s="10" t="str">
        <f t="shared" si="520"/>
        <v>كلاه ايمني951</v>
      </c>
      <c r="C8148" s="10" t="str">
        <f t="shared" si="521"/>
        <v>كلاه ايمني1403/12/01951</v>
      </c>
      <c r="D8148" s="10" t="str">
        <f>IFERROR(IF(تحویلی!$E$1="","",IF(NOSA!O8148=تحویلی!$E$1,تحویلی!$E$1&amp;COUNTIF(NOSA!$O$1:O8148,تحویلی!$E$1),"")),"")</f>
        <v/>
      </c>
      <c r="E8148" s="10" t="str">
        <f t="shared" si="522"/>
        <v>14738951</v>
      </c>
      <c r="F8148" s="10" t="str">
        <f>IFERROR(VLOOKUP(I8148,DATABASE!$N:$O,2,FALSE),"")</f>
        <v>كلاه ايمني</v>
      </c>
      <c r="G8148" s="249" t="s">
        <v>3733</v>
      </c>
      <c r="H8148" s="250">
        <v>14738</v>
      </c>
      <c r="I8148" s="249" t="s">
        <v>1476</v>
      </c>
      <c r="J8148" s="249" t="s">
        <v>1647</v>
      </c>
      <c r="K8148" s="251">
        <v>1</v>
      </c>
      <c r="L8148" s="249" t="s">
        <v>8</v>
      </c>
      <c r="M8148" s="249" t="s">
        <v>47</v>
      </c>
      <c r="N8148" s="249" t="s">
        <v>4162</v>
      </c>
      <c r="O8148" s="252">
        <v>951</v>
      </c>
      <c r="P8148" s="250">
        <v>0</v>
      </c>
      <c r="Q8148" s="10">
        <f t="shared" si="519"/>
        <v>951</v>
      </c>
    </row>
    <row r="8149" spans="2:17" ht="20.25" customHeight="1">
      <c r="B8149" s="10" t="str">
        <f t="shared" si="520"/>
        <v>951</v>
      </c>
      <c r="C8149" s="10" t="str">
        <f t="shared" si="521"/>
        <v>1403/12/01951</v>
      </c>
      <c r="D8149" s="10" t="str">
        <f>IFERROR(IF(تحویلی!$E$1="","",IF(NOSA!O8149=تحویلی!$E$1,تحویلی!$E$1&amp;COUNTIF(NOSA!$O$1:O8149,تحویلی!$E$1),"")),"")</f>
        <v/>
      </c>
      <c r="E8149" s="10" t="str">
        <f t="shared" si="522"/>
        <v>14738951</v>
      </c>
      <c r="F8149" s="10" t="str">
        <f>IFERROR(VLOOKUP(I8149,DATABASE!$N:$O,2,FALSE),"")</f>
        <v/>
      </c>
      <c r="G8149" s="249" t="s">
        <v>3733</v>
      </c>
      <c r="H8149" s="250">
        <v>14738</v>
      </c>
      <c r="I8149" s="249" t="s">
        <v>3559</v>
      </c>
      <c r="J8149" s="249" t="s">
        <v>3560</v>
      </c>
      <c r="K8149" s="251">
        <v>1</v>
      </c>
      <c r="L8149" s="249" t="s">
        <v>8</v>
      </c>
      <c r="M8149" s="249" t="s">
        <v>47</v>
      </c>
      <c r="N8149" s="249" t="s">
        <v>4162</v>
      </c>
      <c r="O8149" s="252">
        <v>951</v>
      </c>
      <c r="P8149" s="250">
        <v>0</v>
      </c>
      <c r="Q8149" s="10">
        <f t="shared" si="519"/>
        <v>951</v>
      </c>
    </row>
    <row r="8150" spans="2:17" ht="20.25" customHeight="1">
      <c r="B8150" s="10" t="str">
        <f t="shared" si="520"/>
        <v>پوتين ايمني نسوز866</v>
      </c>
      <c r="C8150" s="10" t="str">
        <f t="shared" si="521"/>
        <v>پوتين ايمني نسوز1403/12/01866</v>
      </c>
      <c r="D8150" s="10" t="str">
        <f>IFERROR(IF(تحویلی!$E$1="","",IF(NOSA!O8150=تحویلی!$E$1,تحویلی!$E$1&amp;COUNTIF(NOSA!$O$1:O8150,تحویلی!$E$1),"")),"")</f>
        <v/>
      </c>
      <c r="E8150" s="10" t="str">
        <f t="shared" si="522"/>
        <v>14740866</v>
      </c>
      <c r="F8150" s="10" t="str">
        <f>IFERROR(VLOOKUP(I8150,DATABASE!$N:$O,2,FALSE),"")</f>
        <v>پوتين ايمني نسوز</v>
      </c>
      <c r="G8150" s="249" t="s">
        <v>3733</v>
      </c>
      <c r="H8150" s="250">
        <v>14740</v>
      </c>
      <c r="I8150" s="249" t="s">
        <v>1631</v>
      </c>
      <c r="J8150" s="249" t="s">
        <v>1632</v>
      </c>
      <c r="K8150" s="251">
        <v>1</v>
      </c>
      <c r="L8150" s="249" t="s">
        <v>3</v>
      </c>
      <c r="M8150" s="249" t="s">
        <v>47</v>
      </c>
      <c r="N8150" s="249" t="s">
        <v>1322</v>
      </c>
      <c r="O8150" s="252">
        <v>866</v>
      </c>
      <c r="P8150" s="250">
        <v>1</v>
      </c>
      <c r="Q8150" s="10">
        <f t="shared" si="519"/>
        <v>866</v>
      </c>
    </row>
    <row r="8151" spans="2:17" ht="20.25" customHeight="1">
      <c r="B8151" s="10" t="str">
        <f t="shared" si="520"/>
        <v>دستكش ضد برش سبك471</v>
      </c>
      <c r="C8151" s="10" t="str">
        <f t="shared" si="521"/>
        <v>دستكش ضد برش سبك1403/12/01471</v>
      </c>
      <c r="D8151" s="10" t="str">
        <f>IFERROR(IF(تحویلی!$E$1="","",IF(NOSA!O8151=تحویلی!$E$1,تحویلی!$E$1&amp;COUNTIF(NOSA!$O$1:O8151,تحویلی!$E$1),"")),"")</f>
        <v/>
      </c>
      <c r="E8151" s="10" t="str">
        <f t="shared" si="522"/>
        <v>14763471</v>
      </c>
      <c r="F8151" s="10" t="str">
        <f>IFERROR(VLOOKUP(I8151,DATABASE!$N:$O,2,FALSE),"")</f>
        <v>دستكش ضد برش سبك</v>
      </c>
      <c r="G8151" s="249" t="s">
        <v>3733</v>
      </c>
      <c r="H8151" s="250">
        <v>14763</v>
      </c>
      <c r="I8151" s="249" t="s">
        <v>1442</v>
      </c>
      <c r="J8151" s="249" t="s">
        <v>22</v>
      </c>
      <c r="K8151" s="251">
        <v>1</v>
      </c>
      <c r="L8151" s="249" t="s">
        <v>3</v>
      </c>
      <c r="M8151" s="249" t="s">
        <v>43</v>
      </c>
      <c r="N8151" s="249" t="s">
        <v>274</v>
      </c>
      <c r="O8151" s="252">
        <v>471</v>
      </c>
      <c r="P8151" s="250">
        <v>1</v>
      </c>
      <c r="Q8151" s="10">
        <f t="shared" si="519"/>
        <v>471</v>
      </c>
    </row>
    <row r="8152" spans="2:17" ht="20.25" customHeight="1">
      <c r="B8152" s="10" t="str">
        <f t="shared" si="520"/>
        <v>لباس كار ديرسوز(شلوار) 719</v>
      </c>
      <c r="C8152" s="10" t="str">
        <f t="shared" si="521"/>
        <v>لباس كار ديرسوز(شلوار) 1403/12/01719</v>
      </c>
      <c r="D8152" s="10" t="str">
        <f>IFERROR(IF(تحویلی!$E$1="","",IF(NOSA!O8152=تحویلی!$E$1,تحویلی!$E$1&amp;COUNTIF(NOSA!$O$1:O8152,تحویلی!$E$1),"")),"")</f>
        <v/>
      </c>
      <c r="E8152" s="10" t="str">
        <f t="shared" si="522"/>
        <v>14764719</v>
      </c>
      <c r="F8152" s="10" t="str">
        <f>IFERROR(VLOOKUP(I8152,DATABASE!$N:$O,2,FALSE),"")</f>
        <v xml:space="preserve">لباس كار ديرسوز(شلوار) </v>
      </c>
      <c r="G8152" s="249" t="s">
        <v>3733</v>
      </c>
      <c r="H8152" s="250">
        <v>14764</v>
      </c>
      <c r="I8152" s="249" t="s">
        <v>2318</v>
      </c>
      <c r="J8152" s="249" t="s">
        <v>2831</v>
      </c>
      <c r="K8152" s="251">
        <v>1</v>
      </c>
      <c r="L8152" s="249" t="s">
        <v>8</v>
      </c>
      <c r="M8152" s="249" t="s">
        <v>47</v>
      </c>
      <c r="N8152" s="249" t="s">
        <v>886</v>
      </c>
      <c r="O8152" s="252">
        <v>719</v>
      </c>
      <c r="P8152" s="250">
        <v>1</v>
      </c>
      <c r="Q8152" s="10">
        <f t="shared" si="519"/>
        <v>719</v>
      </c>
    </row>
    <row r="8153" spans="2:17" ht="20.25" customHeight="1">
      <c r="B8153" s="10" t="str">
        <f t="shared" si="520"/>
        <v>دستكش ضد برش سبك719</v>
      </c>
      <c r="C8153" s="10" t="str">
        <f t="shared" si="521"/>
        <v>دستكش ضد برش سبك1403/12/01719</v>
      </c>
      <c r="D8153" s="10" t="str">
        <f>IFERROR(IF(تحویلی!$E$1="","",IF(NOSA!O8153=تحویلی!$E$1,تحویلی!$E$1&amp;COUNTIF(NOSA!$O$1:O8153,تحویلی!$E$1),"")),"")</f>
        <v/>
      </c>
      <c r="E8153" s="10" t="str">
        <f t="shared" si="522"/>
        <v>14768719</v>
      </c>
      <c r="F8153" s="10" t="str">
        <f>IFERROR(VLOOKUP(I8153,DATABASE!$N:$O,2,FALSE),"")</f>
        <v>دستكش ضد برش سبك</v>
      </c>
      <c r="G8153" s="249" t="s">
        <v>3733</v>
      </c>
      <c r="H8153" s="250">
        <v>14768</v>
      </c>
      <c r="I8153" s="249" t="s">
        <v>1442</v>
      </c>
      <c r="J8153" s="249" t="s">
        <v>22</v>
      </c>
      <c r="K8153" s="251">
        <v>1</v>
      </c>
      <c r="L8153" s="249" t="s">
        <v>3</v>
      </c>
      <c r="M8153" s="249" t="s">
        <v>47</v>
      </c>
      <c r="N8153" s="249" t="s">
        <v>886</v>
      </c>
      <c r="O8153" s="252">
        <v>719</v>
      </c>
      <c r="P8153" s="250">
        <v>1</v>
      </c>
      <c r="Q8153" s="10">
        <f t="shared" si="519"/>
        <v>719</v>
      </c>
    </row>
    <row r="8154" spans="2:17" ht="20.25" customHeight="1">
      <c r="B8154" s="10" t="str">
        <f t="shared" si="520"/>
        <v>چكمه ايمني نسوز690</v>
      </c>
      <c r="C8154" s="10" t="str">
        <f t="shared" si="521"/>
        <v>چكمه ايمني نسوز1403/12/01690</v>
      </c>
      <c r="D8154" s="10" t="str">
        <f>IFERROR(IF(تحویلی!$E$1="","",IF(NOSA!O8154=تحویلی!$E$1,تحویلی!$E$1&amp;COUNTIF(NOSA!$O$1:O8154,تحویلی!$E$1),"")),"")</f>
        <v/>
      </c>
      <c r="E8154" s="10" t="str">
        <f t="shared" si="522"/>
        <v>14770690</v>
      </c>
      <c r="F8154" s="10" t="str">
        <f>IFERROR(VLOOKUP(I8154,DATABASE!$N:$O,2,FALSE),"")</f>
        <v>چكمه ايمني نسوز</v>
      </c>
      <c r="G8154" s="249" t="s">
        <v>3733</v>
      </c>
      <c r="H8154" s="250">
        <v>14770</v>
      </c>
      <c r="I8154" s="249" t="s">
        <v>1666</v>
      </c>
      <c r="J8154" s="249" t="s">
        <v>1667</v>
      </c>
      <c r="K8154" s="251">
        <v>1</v>
      </c>
      <c r="L8154" s="249" t="s">
        <v>3</v>
      </c>
      <c r="M8154" s="249" t="s">
        <v>4</v>
      </c>
      <c r="N8154" s="249" t="s">
        <v>3392</v>
      </c>
      <c r="O8154" s="252">
        <v>690</v>
      </c>
      <c r="P8154" s="250">
        <v>1</v>
      </c>
      <c r="Q8154" s="10">
        <f t="shared" si="519"/>
        <v>690</v>
      </c>
    </row>
    <row r="8155" spans="2:17" ht="20.25" customHeight="1">
      <c r="B8155" s="10" t="str">
        <f t="shared" si="520"/>
        <v>لباس كار نسوز(بلوز و شلوار)773</v>
      </c>
      <c r="C8155" s="10" t="str">
        <f t="shared" si="521"/>
        <v>لباس كار نسوز(بلوز و شلوار)1403/12/02773</v>
      </c>
      <c r="D8155" s="10" t="str">
        <f>IFERROR(IF(تحویلی!$E$1="","",IF(NOSA!O8155=تحویلی!$E$1,تحویلی!$E$1&amp;COUNTIF(NOSA!$O$1:O8155,تحویلی!$E$1),"")),"")</f>
        <v/>
      </c>
      <c r="E8155" s="10" t="str">
        <f t="shared" si="522"/>
        <v>14779773</v>
      </c>
      <c r="F8155" s="10" t="str">
        <f>IFERROR(VLOOKUP(I8155,DATABASE!$N:$O,2,FALSE),"")</f>
        <v>لباس كار نسوز(بلوز و شلوار)</v>
      </c>
      <c r="G8155" s="249" t="s">
        <v>3734</v>
      </c>
      <c r="H8155" s="249">
        <v>14779</v>
      </c>
      <c r="I8155" s="249" t="s">
        <v>1701</v>
      </c>
      <c r="J8155" s="249" t="s">
        <v>1702</v>
      </c>
      <c r="K8155" s="249">
        <v>1</v>
      </c>
      <c r="L8155" s="249" t="s">
        <v>28</v>
      </c>
      <c r="M8155" s="249" t="s">
        <v>4</v>
      </c>
      <c r="N8155" s="249" t="s">
        <v>4164</v>
      </c>
      <c r="O8155" s="252">
        <v>773</v>
      </c>
      <c r="P8155" s="249">
        <v>1</v>
      </c>
      <c r="Q8155" s="10">
        <f t="shared" si="519"/>
        <v>773</v>
      </c>
    </row>
    <row r="8156" spans="2:17" ht="20.25" customHeight="1">
      <c r="B8156" s="10" t="str">
        <f t="shared" si="520"/>
        <v>دستكش ساق بلند نسوز773</v>
      </c>
      <c r="C8156" s="10" t="str">
        <f t="shared" si="521"/>
        <v>دستكش ساق بلند نسوز1403/12/02773</v>
      </c>
      <c r="D8156" s="10" t="str">
        <f>IFERROR(IF(تحویلی!$E$1="","",IF(NOSA!O8156=تحویلی!$E$1,تحویلی!$E$1&amp;COUNTIF(NOSA!$O$1:O8156,تحویلی!$E$1),"")),"")</f>
        <v/>
      </c>
      <c r="E8156" s="10" t="str">
        <f t="shared" si="522"/>
        <v>14779773</v>
      </c>
      <c r="F8156" s="10" t="str">
        <f>IFERROR(VLOOKUP(I8156,DATABASE!$N:$O,2,FALSE),"")</f>
        <v>دستكش ساق بلند نسوز</v>
      </c>
      <c r="G8156" s="249" t="s">
        <v>3734</v>
      </c>
      <c r="H8156" s="249">
        <v>14779</v>
      </c>
      <c r="I8156" s="249" t="s">
        <v>1461</v>
      </c>
      <c r="J8156" s="249" t="s">
        <v>34</v>
      </c>
      <c r="K8156" s="249">
        <v>1</v>
      </c>
      <c r="L8156" s="249" t="s">
        <v>3</v>
      </c>
      <c r="M8156" s="249" t="s">
        <v>4</v>
      </c>
      <c r="N8156" s="249" t="s">
        <v>4164</v>
      </c>
      <c r="O8156" s="252">
        <v>773</v>
      </c>
      <c r="P8156" s="249">
        <v>1</v>
      </c>
      <c r="Q8156" s="10">
        <f t="shared" si="519"/>
        <v>773</v>
      </c>
    </row>
    <row r="8157" spans="2:17" ht="20.25" customHeight="1">
      <c r="B8157" s="10" t="str">
        <f t="shared" si="520"/>
        <v>دستكش ضد برش سبك773</v>
      </c>
      <c r="C8157" s="10" t="str">
        <f t="shared" si="521"/>
        <v>دستكش ضد برش سبك1403/12/02773</v>
      </c>
      <c r="D8157" s="10" t="str">
        <f>IFERROR(IF(تحویلی!$E$1="","",IF(NOSA!O8157=تحویلی!$E$1,تحویلی!$E$1&amp;COUNTIF(NOSA!$O$1:O8157,تحویلی!$E$1),"")),"")</f>
        <v/>
      </c>
      <c r="E8157" s="10" t="str">
        <f t="shared" si="522"/>
        <v>14779773</v>
      </c>
      <c r="F8157" s="10" t="str">
        <f>IFERROR(VLOOKUP(I8157,DATABASE!$N:$O,2,FALSE),"")</f>
        <v>دستكش ضد برش سبك</v>
      </c>
      <c r="G8157" s="249" t="s">
        <v>3734</v>
      </c>
      <c r="H8157" s="249">
        <v>14779</v>
      </c>
      <c r="I8157" s="249" t="s">
        <v>1442</v>
      </c>
      <c r="J8157" s="249" t="s">
        <v>22</v>
      </c>
      <c r="K8157" s="249">
        <v>1</v>
      </c>
      <c r="L8157" s="249" t="s">
        <v>3</v>
      </c>
      <c r="M8157" s="249" t="s">
        <v>4</v>
      </c>
      <c r="N8157" s="249" t="s">
        <v>4164</v>
      </c>
      <c r="O8157" s="252">
        <v>773</v>
      </c>
      <c r="P8157" s="249">
        <v>1</v>
      </c>
      <c r="Q8157" s="10">
        <f t="shared" si="519"/>
        <v>773</v>
      </c>
    </row>
    <row r="8158" spans="2:17" ht="20.25" customHeight="1">
      <c r="B8158" s="10" t="str">
        <f t="shared" si="520"/>
        <v>كفش ايمني845</v>
      </c>
      <c r="C8158" s="10" t="str">
        <f t="shared" si="521"/>
        <v>كفش ايمني1403/12/02845</v>
      </c>
      <c r="D8158" s="10" t="str">
        <f>IFERROR(IF(تحویلی!$E$1="","",IF(NOSA!O8158=تحویلی!$E$1,تحویلی!$E$1&amp;COUNTIF(NOSA!$O$1:O8158,تحویلی!$E$1),"")),"")</f>
        <v/>
      </c>
      <c r="E8158" s="10" t="str">
        <f t="shared" si="522"/>
        <v>14780845</v>
      </c>
      <c r="F8158" s="10" t="str">
        <f>IFERROR(VLOOKUP(I8158,DATABASE!$N:$O,2,FALSE),"")</f>
        <v>كفش ايمني</v>
      </c>
      <c r="G8158" s="249" t="s">
        <v>3734</v>
      </c>
      <c r="H8158" s="249">
        <v>14780</v>
      </c>
      <c r="I8158" s="249" t="s">
        <v>1526</v>
      </c>
      <c r="J8158" s="249" t="s">
        <v>1729</v>
      </c>
      <c r="K8158" s="249">
        <v>1</v>
      </c>
      <c r="L8158" s="249" t="s">
        <v>3</v>
      </c>
      <c r="M8158" s="249" t="s">
        <v>47</v>
      </c>
      <c r="N8158" s="249" t="s">
        <v>2701</v>
      </c>
      <c r="O8158" s="252">
        <v>845</v>
      </c>
      <c r="P8158" s="249">
        <v>1</v>
      </c>
      <c r="Q8158" s="10">
        <f t="shared" si="519"/>
        <v>845</v>
      </c>
    </row>
    <row r="8159" spans="2:17" ht="20.25" customHeight="1">
      <c r="B8159" s="10" t="str">
        <f t="shared" si="520"/>
        <v>دستكش كف مواد سبك845</v>
      </c>
      <c r="C8159" s="10" t="str">
        <f t="shared" si="521"/>
        <v>دستكش كف مواد سبك1403/12/02845</v>
      </c>
      <c r="D8159" s="10" t="str">
        <f>IFERROR(IF(تحویلی!$E$1="","",IF(NOSA!O8159=تحویلی!$E$1,تحویلی!$E$1&amp;COUNTIF(NOSA!$O$1:O8159,تحویلی!$E$1),"")),"")</f>
        <v/>
      </c>
      <c r="E8159" s="10" t="str">
        <f t="shared" si="522"/>
        <v>14780845</v>
      </c>
      <c r="F8159" s="10" t="str">
        <f>IFERROR(VLOOKUP(I8159,DATABASE!$N:$O,2,FALSE),"")</f>
        <v>دستكش كف مواد سبك</v>
      </c>
      <c r="G8159" s="249" t="s">
        <v>3734</v>
      </c>
      <c r="H8159" s="249">
        <v>14780</v>
      </c>
      <c r="I8159" s="249" t="s">
        <v>1456</v>
      </c>
      <c r="J8159" s="249" t="s">
        <v>2</v>
      </c>
      <c r="K8159" s="249">
        <v>1</v>
      </c>
      <c r="L8159" s="249" t="s">
        <v>3</v>
      </c>
      <c r="M8159" s="249" t="s">
        <v>47</v>
      </c>
      <c r="N8159" s="249" t="s">
        <v>2701</v>
      </c>
      <c r="O8159" s="252">
        <v>845</v>
      </c>
      <c r="P8159" s="249">
        <v>1</v>
      </c>
      <c r="Q8159" s="10">
        <f t="shared" si="519"/>
        <v>845</v>
      </c>
    </row>
    <row r="8160" spans="2:17" ht="20.25" customHeight="1">
      <c r="B8160" s="10" t="str">
        <f t="shared" si="520"/>
        <v>شلوار فرم انتظامات672</v>
      </c>
      <c r="C8160" s="10" t="str">
        <f t="shared" si="521"/>
        <v>شلوار فرم انتظامات1403/12/02672</v>
      </c>
      <c r="D8160" s="10" t="str">
        <f>IFERROR(IF(تحویلی!$E$1="","",IF(NOSA!O8160=تحویلی!$E$1,تحویلی!$E$1&amp;COUNTIF(NOSA!$O$1:O8160,تحویلی!$E$1),"")),"")</f>
        <v/>
      </c>
      <c r="E8160" s="10" t="str">
        <f t="shared" si="522"/>
        <v>14793672</v>
      </c>
      <c r="F8160" s="10" t="str">
        <f>IFERROR(VLOOKUP(I8160,DATABASE!$N:$O,2,FALSE),"")</f>
        <v>شلوار فرم انتظامات</v>
      </c>
      <c r="G8160" s="249" t="s">
        <v>3734</v>
      </c>
      <c r="H8160" s="249">
        <v>14793</v>
      </c>
      <c r="I8160" s="249" t="s">
        <v>2298</v>
      </c>
      <c r="J8160" s="249" t="s">
        <v>2851</v>
      </c>
      <c r="K8160" s="249">
        <v>1</v>
      </c>
      <c r="L8160" s="249" t="s">
        <v>28</v>
      </c>
      <c r="M8160" s="249" t="s">
        <v>47</v>
      </c>
      <c r="N8160" s="249" t="s">
        <v>1339</v>
      </c>
      <c r="O8160" s="252">
        <v>672</v>
      </c>
      <c r="P8160" s="249">
        <v>1</v>
      </c>
      <c r="Q8160" s="10">
        <f t="shared" si="519"/>
        <v>672</v>
      </c>
    </row>
    <row r="8161" spans="2:17" ht="20.25" customHeight="1">
      <c r="B8161" s="10" t="str">
        <f t="shared" si="520"/>
        <v>كفش ايمني عايق برق672</v>
      </c>
      <c r="C8161" s="10" t="str">
        <f t="shared" si="521"/>
        <v>كفش ايمني عايق برق1403/12/02672</v>
      </c>
      <c r="D8161" s="10" t="str">
        <f>IFERROR(IF(تحویلی!$E$1="","",IF(NOSA!O8161=تحویلی!$E$1,تحویلی!$E$1&amp;COUNTIF(NOSA!$O$1:O8161,تحویلی!$E$1),"")),"")</f>
        <v/>
      </c>
      <c r="E8161" s="10" t="str">
        <f t="shared" si="522"/>
        <v>14793672</v>
      </c>
      <c r="F8161" s="10" t="str">
        <f>IFERROR(VLOOKUP(I8161,DATABASE!$N:$O,2,FALSE),"")</f>
        <v>كفش ايمني عايق برق</v>
      </c>
      <c r="G8161" s="249" t="s">
        <v>3734</v>
      </c>
      <c r="H8161" s="249">
        <v>14793</v>
      </c>
      <c r="I8161" s="249" t="s">
        <v>1610</v>
      </c>
      <c r="J8161" s="249" t="s">
        <v>1689</v>
      </c>
      <c r="K8161" s="249">
        <v>1</v>
      </c>
      <c r="L8161" s="249" t="s">
        <v>3</v>
      </c>
      <c r="M8161" s="249" t="s">
        <v>47</v>
      </c>
      <c r="N8161" s="249" t="s">
        <v>1339</v>
      </c>
      <c r="O8161" s="252">
        <v>672</v>
      </c>
      <c r="P8161" s="249">
        <v>1</v>
      </c>
      <c r="Q8161" s="10">
        <f t="shared" si="519"/>
        <v>672</v>
      </c>
    </row>
    <row r="8162" spans="2:17" ht="20.25" customHeight="1">
      <c r="B8162" s="10" t="str">
        <f t="shared" si="520"/>
        <v>دستكش كف مواد سبك949</v>
      </c>
      <c r="C8162" s="10" t="str">
        <f t="shared" si="521"/>
        <v>دستكش كف مواد سبك1403/12/03949</v>
      </c>
      <c r="D8162" s="10" t="str">
        <f>IFERROR(IF(تحویلی!$E$1="","",IF(NOSA!O8162=تحویلی!$E$1,تحویلی!$E$1&amp;COUNTIF(NOSA!$O$1:O8162,تحویلی!$E$1),"")),"")</f>
        <v/>
      </c>
      <c r="E8162" s="10" t="str">
        <f t="shared" si="522"/>
        <v>14798949</v>
      </c>
      <c r="F8162" s="10" t="str">
        <f>IFERROR(VLOOKUP(I8162,DATABASE!$N:$O,2,FALSE),"")</f>
        <v>دستكش كف مواد سبك</v>
      </c>
      <c r="G8162" s="249" t="s">
        <v>3735</v>
      </c>
      <c r="H8162" s="249">
        <v>14798</v>
      </c>
      <c r="I8162" s="249" t="s">
        <v>1456</v>
      </c>
      <c r="J8162" s="249" t="s">
        <v>2</v>
      </c>
      <c r="K8162" s="249">
        <v>1</v>
      </c>
      <c r="L8162" s="249" t="s">
        <v>3</v>
      </c>
      <c r="M8162" s="249" t="s">
        <v>47</v>
      </c>
      <c r="N8162" s="249" t="s">
        <v>4080</v>
      </c>
      <c r="O8162" s="252">
        <v>949</v>
      </c>
      <c r="P8162" s="249">
        <v>0</v>
      </c>
      <c r="Q8162" s="10">
        <f t="shared" si="519"/>
        <v>949</v>
      </c>
    </row>
    <row r="8163" spans="2:17" ht="20.25" customHeight="1">
      <c r="B8163" s="10" t="str">
        <f t="shared" si="520"/>
        <v>دستكش ضد برش سبك930</v>
      </c>
      <c r="C8163" s="10" t="str">
        <f t="shared" si="521"/>
        <v>دستكش ضد برش سبك1403/12/03930</v>
      </c>
      <c r="D8163" s="10" t="str">
        <f>IFERROR(IF(تحویلی!$E$1="","",IF(NOSA!O8163=تحویلی!$E$1,تحویلی!$E$1&amp;COUNTIF(NOSA!$O$1:O8163,تحویلی!$E$1),"")),"")</f>
        <v/>
      </c>
      <c r="E8163" s="10" t="str">
        <f t="shared" si="522"/>
        <v>14801930</v>
      </c>
      <c r="F8163" s="10" t="str">
        <f>IFERROR(VLOOKUP(I8163,DATABASE!$N:$O,2,FALSE),"")</f>
        <v>دستكش ضد برش سبك</v>
      </c>
      <c r="G8163" s="249" t="s">
        <v>3735</v>
      </c>
      <c r="H8163" s="249">
        <v>14801</v>
      </c>
      <c r="I8163" s="249" t="s">
        <v>1442</v>
      </c>
      <c r="J8163" s="249" t="s">
        <v>22</v>
      </c>
      <c r="K8163" s="249">
        <v>1</v>
      </c>
      <c r="L8163" s="249" t="s">
        <v>3</v>
      </c>
      <c r="M8163" s="249" t="s">
        <v>19</v>
      </c>
      <c r="N8163" s="249" t="s">
        <v>4034</v>
      </c>
      <c r="O8163" s="252">
        <v>930</v>
      </c>
      <c r="P8163" s="249">
        <v>1</v>
      </c>
      <c r="Q8163" s="10">
        <f t="shared" si="519"/>
        <v>930</v>
      </c>
    </row>
    <row r="8164" spans="2:17" ht="20.25" customHeight="1">
      <c r="B8164" s="10" t="str">
        <f t="shared" si="520"/>
        <v>دستكش ضد برش سبك837</v>
      </c>
      <c r="C8164" s="10" t="str">
        <f t="shared" si="521"/>
        <v>دستكش ضد برش سبك1403/12/03837</v>
      </c>
      <c r="D8164" s="10" t="str">
        <f>IFERROR(IF(تحویلی!$E$1="","",IF(NOSA!O8164=تحویلی!$E$1,تحویلی!$E$1&amp;COUNTIF(NOSA!$O$1:O8164,تحویلی!$E$1),"")),"")</f>
        <v/>
      </c>
      <c r="E8164" s="10" t="str">
        <f t="shared" si="522"/>
        <v>14807837</v>
      </c>
      <c r="F8164" s="10" t="str">
        <f>IFERROR(VLOOKUP(I8164,DATABASE!$N:$O,2,FALSE),"")</f>
        <v>دستكش ضد برش سبك</v>
      </c>
      <c r="G8164" s="249" t="s">
        <v>3735</v>
      </c>
      <c r="H8164" s="249">
        <v>14807</v>
      </c>
      <c r="I8164" s="249" t="s">
        <v>1442</v>
      </c>
      <c r="J8164" s="249" t="s">
        <v>22</v>
      </c>
      <c r="K8164" s="249">
        <v>1</v>
      </c>
      <c r="L8164" s="249" t="s">
        <v>3</v>
      </c>
      <c r="M8164" s="249" t="s">
        <v>40</v>
      </c>
      <c r="N8164" s="249" t="s">
        <v>3245</v>
      </c>
      <c r="O8164" s="252">
        <v>837</v>
      </c>
      <c r="P8164" s="249">
        <v>1</v>
      </c>
      <c r="Q8164" s="10">
        <f t="shared" si="519"/>
        <v>837</v>
      </c>
    </row>
    <row r="8165" spans="2:17" ht="20.25" customHeight="1">
      <c r="B8165" s="10" t="str">
        <f t="shared" si="520"/>
        <v>دستكش كف مواد سبك254</v>
      </c>
      <c r="C8165" s="10" t="str">
        <f t="shared" si="521"/>
        <v>دستكش كف مواد سبك1403/12/03254</v>
      </c>
      <c r="D8165" s="10" t="str">
        <f>IFERROR(IF(تحویلی!$E$1="","",IF(NOSA!O8165=تحویلی!$E$1,تحویلی!$E$1&amp;COUNTIF(NOSA!$O$1:O8165,تحویلی!$E$1),"")),"")</f>
        <v/>
      </c>
      <c r="E8165" s="10" t="str">
        <f t="shared" si="522"/>
        <v>14809254</v>
      </c>
      <c r="F8165" s="10" t="str">
        <f>IFERROR(VLOOKUP(I8165,DATABASE!$N:$O,2,FALSE),"")</f>
        <v>دستكش كف مواد سبك</v>
      </c>
      <c r="G8165" s="249" t="s">
        <v>3735</v>
      </c>
      <c r="H8165" s="249">
        <v>14809</v>
      </c>
      <c r="I8165" s="249" t="s">
        <v>1456</v>
      </c>
      <c r="J8165" s="249" t="s">
        <v>2</v>
      </c>
      <c r="K8165" s="249">
        <v>1</v>
      </c>
      <c r="L8165" s="249" t="s">
        <v>3</v>
      </c>
      <c r="M8165" s="249" t="s">
        <v>47</v>
      </c>
      <c r="N8165" s="249" t="s">
        <v>718</v>
      </c>
      <c r="O8165" s="252">
        <v>254</v>
      </c>
      <c r="P8165" s="249">
        <v>1</v>
      </c>
      <c r="Q8165" s="10">
        <f t="shared" si="519"/>
        <v>254</v>
      </c>
    </row>
    <row r="8166" spans="2:17" ht="20.25" customHeight="1">
      <c r="B8166" s="10" t="str">
        <f t="shared" si="520"/>
        <v>دستكش ضد برش سبك10009</v>
      </c>
      <c r="C8166" s="10" t="str">
        <f t="shared" si="521"/>
        <v>دستكش ضد برش سبك1403/12/0310009</v>
      </c>
      <c r="D8166" s="10" t="str">
        <f>IFERROR(IF(تحویلی!$E$1="","",IF(NOSA!O8166=تحویلی!$E$1,تحویلی!$E$1&amp;COUNTIF(NOSA!$O$1:O8166,تحویلی!$E$1),"")),"")</f>
        <v/>
      </c>
      <c r="E8166" s="10" t="str">
        <f t="shared" si="522"/>
        <v>1482010009</v>
      </c>
      <c r="F8166" s="10" t="str">
        <f>IFERROR(VLOOKUP(I8166,DATABASE!$N:$O,2,FALSE),"")</f>
        <v>دستكش ضد برش سبك</v>
      </c>
      <c r="G8166" s="249" t="s">
        <v>3735</v>
      </c>
      <c r="H8166" s="249">
        <v>14820</v>
      </c>
      <c r="I8166" s="249" t="s">
        <v>1442</v>
      </c>
      <c r="J8166" s="249" t="s">
        <v>22</v>
      </c>
      <c r="K8166" s="249">
        <v>1</v>
      </c>
      <c r="L8166" s="249" t="s">
        <v>3</v>
      </c>
      <c r="M8166" s="249" t="s">
        <v>9</v>
      </c>
      <c r="N8166" s="249" t="s">
        <v>4110</v>
      </c>
      <c r="O8166" s="252">
        <v>10009</v>
      </c>
      <c r="P8166" s="249">
        <v>1</v>
      </c>
      <c r="Q8166" s="10">
        <f t="shared" si="519"/>
        <v>10009</v>
      </c>
    </row>
    <row r="8167" spans="2:17" ht="20.25" customHeight="1">
      <c r="B8167" s="10" t="str">
        <f t="shared" si="520"/>
        <v>لباس كار ديرسوز(بلوز و شلوار)427</v>
      </c>
      <c r="C8167" s="10" t="str">
        <f t="shared" si="521"/>
        <v>لباس كار ديرسوز(بلوز و شلوار)1403/12/03427</v>
      </c>
      <c r="D8167" s="10" t="str">
        <f>IFERROR(IF(تحویلی!$E$1="","",IF(NOSA!O8167=تحویلی!$E$1,تحویلی!$E$1&amp;COUNTIF(NOSA!$O$1:O8167,تحویلی!$E$1),"")),"")</f>
        <v/>
      </c>
      <c r="E8167" s="10" t="str">
        <f t="shared" si="522"/>
        <v>14821427</v>
      </c>
      <c r="F8167" s="10" t="str">
        <f>IFERROR(VLOOKUP(I8167,DATABASE!$N:$O,2,FALSE),"")</f>
        <v>لباس كار ديرسوز(بلوز و شلوار)</v>
      </c>
      <c r="G8167" s="249" t="s">
        <v>3735</v>
      </c>
      <c r="H8167" s="249">
        <v>14821</v>
      </c>
      <c r="I8167" s="249" t="s">
        <v>1629</v>
      </c>
      <c r="J8167" s="249" t="s">
        <v>1630</v>
      </c>
      <c r="K8167" s="249">
        <v>1</v>
      </c>
      <c r="L8167" s="249" t="s">
        <v>28</v>
      </c>
      <c r="M8167" s="249" t="s">
        <v>9</v>
      </c>
      <c r="N8167" s="249" t="s">
        <v>23</v>
      </c>
      <c r="O8167" s="252">
        <v>427</v>
      </c>
      <c r="P8167" s="249">
        <v>1</v>
      </c>
      <c r="Q8167" s="10">
        <f t="shared" si="519"/>
        <v>427</v>
      </c>
    </row>
    <row r="8168" spans="2:17" ht="20.25" customHeight="1">
      <c r="B8168" s="10" t="str">
        <f t="shared" si="520"/>
        <v>عينك سنگ زني بغل توري893</v>
      </c>
      <c r="C8168" s="10" t="str">
        <f t="shared" si="521"/>
        <v>عينك سنگ زني بغل توري1403/12/04893</v>
      </c>
      <c r="D8168" s="10" t="str">
        <f>IFERROR(IF(تحویلی!$E$1="","",IF(NOSA!O8168=تحویلی!$E$1,تحویلی!$E$1&amp;COUNTIF(NOSA!$O$1:O8168,تحویلی!$E$1),"")),"")</f>
        <v/>
      </c>
      <c r="E8168" s="10" t="str">
        <f t="shared" si="522"/>
        <v>14834893</v>
      </c>
      <c r="F8168" s="10" t="str">
        <f>IFERROR(VLOOKUP(I8168,DATABASE!$N:$O,2,FALSE),"")</f>
        <v>عينك سنگ زني بغل توري</v>
      </c>
      <c r="G8168" s="253" t="s">
        <v>3736</v>
      </c>
      <c r="H8168" s="254">
        <v>14834</v>
      </c>
      <c r="I8168" s="253" t="s">
        <v>1519</v>
      </c>
      <c r="J8168" s="253" t="s">
        <v>1520</v>
      </c>
      <c r="K8168" s="255">
        <v>1</v>
      </c>
      <c r="L8168" s="253" t="s">
        <v>8</v>
      </c>
      <c r="M8168" s="253" t="s">
        <v>47</v>
      </c>
      <c r="N8168" s="253" t="s">
        <v>3439</v>
      </c>
      <c r="O8168" s="256">
        <v>893</v>
      </c>
      <c r="P8168" s="254">
        <v>0</v>
      </c>
      <c r="Q8168" s="10">
        <f t="shared" si="519"/>
        <v>893</v>
      </c>
    </row>
    <row r="8169" spans="2:17" ht="20.25" customHeight="1">
      <c r="B8169" s="10" t="str">
        <f t="shared" si="520"/>
        <v>دستكش ضد برش سبك582</v>
      </c>
      <c r="C8169" s="10" t="str">
        <f t="shared" si="521"/>
        <v>دستكش ضد برش سبك1403/12/04582</v>
      </c>
      <c r="D8169" s="10" t="str">
        <f>IFERROR(IF(تحویلی!$E$1="","",IF(NOSA!O8169=تحویلی!$E$1,تحویلی!$E$1&amp;COUNTIF(NOSA!$O$1:O8169,تحویلی!$E$1),"")),"")</f>
        <v/>
      </c>
      <c r="E8169" s="10" t="str">
        <f t="shared" si="522"/>
        <v>14837582</v>
      </c>
      <c r="F8169" s="10" t="str">
        <f>IFERROR(VLOOKUP(I8169,DATABASE!$N:$O,2,FALSE),"")</f>
        <v>دستكش ضد برش سبك</v>
      </c>
      <c r="G8169" s="253" t="s">
        <v>3736</v>
      </c>
      <c r="H8169" s="254">
        <v>14837</v>
      </c>
      <c r="I8169" s="253" t="s">
        <v>1442</v>
      </c>
      <c r="J8169" s="253" t="s">
        <v>22</v>
      </c>
      <c r="K8169" s="255">
        <v>1</v>
      </c>
      <c r="L8169" s="253" t="s">
        <v>3</v>
      </c>
      <c r="M8169" s="253" t="s">
        <v>47</v>
      </c>
      <c r="N8169" s="253" t="s">
        <v>80</v>
      </c>
      <c r="O8169" s="256">
        <v>582</v>
      </c>
      <c r="P8169" s="254">
        <v>1</v>
      </c>
      <c r="Q8169" s="10">
        <f t="shared" si="519"/>
        <v>582</v>
      </c>
    </row>
    <row r="8170" spans="2:17" ht="20.25" customHeight="1">
      <c r="B8170" s="10" t="str">
        <f t="shared" si="520"/>
        <v>دستكش ضد برش سبك947</v>
      </c>
      <c r="C8170" s="10" t="str">
        <f t="shared" si="521"/>
        <v>دستكش ضد برش سبك1403/12/04947</v>
      </c>
      <c r="D8170" s="10" t="str">
        <f>IFERROR(IF(تحویلی!$E$1="","",IF(NOSA!O8170=تحویلی!$E$1,تحویلی!$E$1&amp;COUNTIF(NOSA!$O$1:O8170,تحویلی!$E$1),"")),"")</f>
        <v/>
      </c>
      <c r="E8170" s="10" t="str">
        <f t="shared" si="522"/>
        <v>14843947</v>
      </c>
      <c r="F8170" s="10" t="str">
        <f>IFERROR(VLOOKUP(I8170,DATABASE!$N:$O,2,FALSE),"")</f>
        <v>دستكش ضد برش سبك</v>
      </c>
      <c r="G8170" s="253" t="s">
        <v>3736</v>
      </c>
      <c r="H8170" s="254">
        <v>14843</v>
      </c>
      <c r="I8170" s="253" t="s">
        <v>1442</v>
      </c>
      <c r="J8170" s="253" t="s">
        <v>22</v>
      </c>
      <c r="K8170" s="255">
        <v>1</v>
      </c>
      <c r="L8170" s="253" t="s">
        <v>3</v>
      </c>
      <c r="M8170" s="253" t="s">
        <v>47</v>
      </c>
      <c r="N8170" s="253" t="s">
        <v>4076</v>
      </c>
      <c r="O8170" s="256">
        <v>947</v>
      </c>
      <c r="P8170" s="254">
        <v>1</v>
      </c>
      <c r="Q8170" s="10">
        <f t="shared" si="519"/>
        <v>947</v>
      </c>
    </row>
    <row r="8171" spans="2:17" ht="20.25" customHeight="1">
      <c r="B8171" s="10" t="str">
        <f t="shared" si="520"/>
        <v>پابند نسوز چرمي859</v>
      </c>
      <c r="C8171" s="10" t="str">
        <f t="shared" si="521"/>
        <v>پابند نسوز چرمي1403/12/04859</v>
      </c>
      <c r="D8171" s="10" t="str">
        <f>IFERROR(IF(تحویلی!$E$1="","",IF(NOSA!O8171=تحویلی!$E$1,تحویلی!$E$1&amp;COUNTIF(NOSA!$O$1:O8171,تحویلی!$E$1),"")),"")</f>
        <v/>
      </c>
      <c r="E8171" s="10" t="str">
        <f t="shared" si="522"/>
        <v>14844859</v>
      </c>
      <c r="F8171" s="10" t="str">
        <f>IFERROR(VLOOKUP(I8171,DATABASE!$N:$O,2,FALSE),"")</f>
        <v>پابند نسوز چرمي</v>
      </c>
      <c r="G8171" s="253" t="s">
        <v>3736</v>
      </c>
      <c r="H8171" s="254">
        <v>14844</v>
      </c>
      <c r="I8171" s="253" t="s">
        <v>1460</v>
      </c>
      <c r="J8171" s="253" t="s">
        <v>18</v>
      </c>
      <c r="K8171" s="255">
        <v>2</v>
      </c>
      <c r="L8171" s="253" t="s">
        <v>3</v>
      </c>
      <c r="M8171" s="253" t="s">
        <v>102</v>
      </c>
      <c r="N8171" s="253" t="s">
        <v>163</v>
      </c>
      <c r="O8171" s="256">
        <v>859</v>
      </c>
      <c r="P8171" s="254">
        <v>0</v>
      </c>
      <c r="Q8171" s="10">
        <f t="shared" ref="Q8171:Q8234" si="523">VALUE(O8171)</f>
        <v>859</v>
      </c>
    </row>
    <row r="8172" spans="2:17" ht="20.25" customHeight="1">
      <c r="B8172" s="10" t="str">
        <f t="shared" si="520"/>
        <v>دستكش ساق بلند نسوز859</v>
      </c>
      <c r="C8172" s="10" t="str">
        <f t="shared" si="521"/>
        <v>دستكش ساق بلند نسوز1403/12/04859</v>
      </c>
      <c r="D8172" s="10" t="str">
        <f>IFERROR(IF(تحویلی!$E$1="","",IF(NOSA!O8172=تحویلی!$E$1,تحویلی!$E$1&amp;COUNTIF(NOSA!$O$1:O8172,تحویلی!$E$1),"")),"")</f>
        <v/>
      </c>
      <c r="E8172" s="10" t="str">
        <f t="shared" si="522"/>
        <v>14844859</v>
      </c>
      <c r="F8172" s="10" t="str">
        <f>IFERROR(VLOOKUP(I8172,DATABASE!$N:$O,2,FALSE),"")</f>
        <v>دستكش ساق بلند نسوز</v>
      </c>
      <c r="G8172" s="253" t="s">
        <v>3736</v>
      </c>
      <c r="H8172" s="254">
        <v>14844</v>
      </c>
      <c r="I8172" s="253" t="s">
        <v>1461</v>
      </c>
      <c r="J8172" s="253" t="s">
        <v>34</v>
      </c>
      <c r="K8172" s="255">
        <v>3</v>
      </c>
      <c r="L8172" s="253" t="s">
        <v>3</v>
      </c>
      <c r="M8172" s="253" t="s">
        <v>102</v>
      </c>
      <c r="N8172" s="253" t="s">
        <v>163</v>
      </c>
      <c r="O8172" s="256">
        <v>859</v>
      </c>
      <c r="P8172" s="254">
        <v>0</v>
      </c>
      <c r="Q8172" s="10">
        <f t="shared" si="523"/>
        <v>859</v>
      </c>
    </row>
    <row r="8173" spans="2:17" ht="20.25" customHeight="1">
      <c r="B8173" s="10" t="str">
        <f t="shared" si="520"/>
        <v>دستكش كف دوبل چرمي859</v>
      </c>
      <c r="C8173" s="10" t="str">
        <f t="shared" si="521"/>
        <v>دستكش كف دوبل چرمي1403/12/04859</v>
      </c>
      <c r="D8173" s="10" t="str">
        <f>IFERROR(IF(تحویلی!$E$1="","",IF(NOSA!O8173=تحویلی!$E$1,تحویلی!$E$1&amp;COUNTIF(NOSA!$O$1:O8173,تحویلی!$E$1),"")),"")</f>
        <v/>
      </c>
      <c r="E8173" s="10" t="str">
        <f t="shared" si="522"/>
        <v>14844859</v>
      </c>
      <c r="F8173" s="10" t="str">
        <f>IFERROR(VLOOKUP(I8173,DATABASE!$N:$O,2,FALSE),"")</f>
        <v>دستكش كف دوبل چرمي</v>
      </c>
      <c r="G8173" s="253" t="s">
        <v>3736</v>
      </c>
      <c r="H8173" s="254">
        <v>14844</v>
      </c>
      <c r="I8173" s="253" t="s">
        <v>1683</v>
      </c>
      <c r="J8173" s="253" t="s">
        <v>1684</v>
      </c>
      <c r="K8173" s="255">
        <v>3</v>
      </c>
      <c r="L8173" s="253" t="s">
        <v>3</v>
      </c>
      <c r="M8173" s="253" t="s">
        <v>102</v>
      </c>
      <c r="N8173" s="253" t="s">
        <v>163</v>
      </c>
      <c r="O8173" s="256">
        <v>859</v>
      </c>
      <c r="P8173" s="254">
        <v>0</v>
      </c>
      <c r="Q8173" s="10">
        <f t="shared" si="523"/>
        <v>859</v>
      </c>
    </row>
    <row r="8174" spans="2:17" ht="20.25" customHeight="1">
      <c r="B8174" s="10" t="str">
        <f t="shared" si="520"/>
        <v>دستكش كف مواد سبك859</v>
      </c>
      <c r="C8174" s="10" t="str">
        <f t="shared" si="521"/>
        <v>دستكش كف مواد سبك1403/12/04859</v>
      </c>
      <c r="D8174" s="10" t="str">
        <f>IFERROR(IF(تحویلی!$E$1="","",IF(NOSA!O8174=تحویلی!$E$1,تحویلی!$E$1&amp;COUNTIF(NOSA!$O$1:O8174,تحویلی!$E$1),"")),"")</f>
        <v/>
      </c>
      <c r="E8174" s="10" t="str">
        <f t="shared" si="522"/>
        <v>14844859</v>
      </c>
      <c r="F8174" s="10" t="str">
        <f>IFERROR(VLOOKUP(I8174,DATABASE!$N:$O,2,FALSE),"")</f>
        <v>دستكش كف مواد سبك</v>
      </c>
      <c r="G8174" s="253" t="s">
        <v>3736</v>
      </c>
      <c r="H8174" s="254">
        <v>14844</v>
      </c>
      <c r="I8174" s="253" t="s">
        <v>1456</v>
      </c>
      <c r="J8174" s="253" t="s">
        <v>2</v>
      </c>
      <c r="K8174" s="255">
        <v>10</v>
      </c>
      <c r="L8174" s="253" t="s">
        <v>3</v>
      </c>
      <c r="M8174" s="253" t="s">
        <v>102</v>
      </c>
      <c r="N8174" s="253" t="s">
        <v>163</v>
      </c>
      <c r="O8174" s="256">
        <v>859</v>
      </c>
      <c r="P8174" s="254">
        <v>0</v>
      </c>
      <c r="Q8174" s="10">
        <f t="shared" si="523"/>
        <v>859</v>
      </c>
    </row>
    <row r="8175" spans="2:17" ht="20.25" customHeight="1">
      <c r="B8175" s="10" t="str">
        <f t="shared" si="520"/>
        <v>دستكش ضد برش سبك859</v>
      </c>
      <c r="C8175" s="10" t="str">
        <f t="shared" si="521"/>
        <v>دستكش ضد برش سبك1403/12/04859</v>
      </c>
      <c r="D8175" s="10" t="str">
        <f>IFERROR(IF(تحویلی!$E$1="","",IF(NOSA!O8175=تحویلی!$E$1,تحویلی!$E$1&amp;COUNTIF(NOSA!$O$1:O8175,تحویلی!$E$1),"")),"")</f>
        <v/>
      </c>
      <c r="E8175" s="10" t="str">
        <f t="shared" si="522"/>
        <v>14844859</v>
      </c>
      <c r="F8175" s="10" t="str">
        <f>IFERROR(VLOOKUP(I8175,DATABASE!$N:$O,2,FALSE),"")</f>
        <v>دستكش ضد برش سبك</v>
      </c>
      <c r="G8175" s="253" t="s">
        <v>3736</v>
      </c>
      <c r="H8175" s="254">
        <v>14844</v>
      </c>
      <c r="I8175" s="253" t="s">
        <v>1442</v>
      </c>
      <c r="J8175" s="253" t="s">
        <v>22</v>
      </c>
      <c r="K8175" s="255">
        <v>15</v>
      </c>
      <c r="L8175" s="253" t="s">
        <v>3</v>
      </c>
      <c r="M8175" s="253" t="s">
        <v>102</v>
      </c>
      <c r="N8175" s="253" t="s">
        <v>163</v>
      </c>
      <c r="O8175" s="256">
        <v>859</v>
      </c>
      <c r="P8175" s="254">
        <v>0</v>
      </c>
      <c r="Q8175" s="10">
        <f t="shared" si="523"/>
        <v>859</v>
      </c>
    </row>
    <row r="8176" spans="2:17" ht="20.25" customHeight="1">
      <c r="B8176" s="10" t="str">
        <f t="shared" si="520"/>
        <v>عينك رويت مذاب859</v>
      </c>
      <c r="C8176" s="10" t="str">
        <f t="shared" si="521"/>
        <v>عينك رويت مذاب1403/12/04859</v>
      </c>
      <c r="D8176" s="10" t="str">
        <f>IFERROR(IF(تحویلی!$E$1="","",IF(NOSA!O8176=تحویلی!$E$1,تحویلی!$E$1&amp;COUNTIF(NOSA!$O$1:O8176,تحویلی!$E$1),"")),"")</f>
        <v/>
      </c>
      <c r="E8176" s="10" t="str">
        <f t="shared" si="522"/>
        <v>14844859</v>
      </c>
      <c r="F8176" s="10" t="str">
        <f>IFERROR(VLOOKUP(I8176,DATABASE!$N:$O,2,FALSE),"")</f>
        <v>عينك رويت مذاب</v>
      </c>
      <c r="G8176" s="253" t="s">
        <v>3736</v>
      </c>
      <c r="H8176" s="254">
        <v>14844</v>
      </c>
      <c r="I8176" s="253" t="s">
        <v>2323</v>
      </c>
      <c r="J8176" s="253" t="s">
        <v>2240</v>
      </c>
      <c r="K8176" s="255">
        <v>2</v>
      </c>
      <c r="L8176" s="253" t="s">
        <v>8</v>
      </c>
      <c r="M8176" s="253" t="s">
        <v>102</v>
      </c>
      <c r="N8176" s="253" t="s">
        <v>163</v>
      </c>
      <c r="O8176" s="256">
        <v>859</v>
      </c>
      <c r="P8176" s="254">
        <v>0</v>
      </c>
      <c r="Q8176" s="10">
        <f t="shared" si="523"/>
        <v>859</v>
      </c>
    </row>
    <row r="8177" spans="2:17" ht="20.25" customHeight="1">
      <c r="B8177" s="10" t="str">
        <f t="shared" si="520"/>
        <v>نقاب روشن محافظ صورت859</v>
      </c>
      <c r="C8177" s="10" t="str">
        <f t="shared" si="521"/>
        <v>نقاب روشن محافظ صورت1403/12/04859</v>
      </c>
      <c r="D8177" s="10" t="str">
        <f>IFERROR(IF(تحویلی!$E$1="","",IF(NOSA!O8177=تحویلی!$E$1,تحویلی!$E$1&amp;COUNTIF(NOSA!$O$1:O8177,تحویلی!$E$1),"")),"")</f>
        <v/>
      </c>
      <c r="E8177" s="10" t="str">
        <f t="shared" si="522"/>
        <v>14844859</v>
      </c>
      <c r="F8177" s="10" t="str">
        <f>IFERROR(VLOOKUP(I8177,DATABASE!$N:$O,2,FALSE),"")</f>
        <v>نقاب روشن محافظ صورت</v>
      </c>
      <c r="G8177" s="253" t="s">
        <v>3736</v>
      </c>
      <c r="H8177" s="254">
        <v>14844</v>
      </c>
      <c r="I8177" s="253" t="s">
        <v>2331</v>
      </c>
      <c r="J8177" s="253" t="s">
        <v>2332</v>
      </c>
      <c r="K8177" s="255">
        <v>1</v>
      </c>
      <c r="L8177" s="253" t="s">
        <v>8</v>
      </c>
      <c r="M8177" s="253" t="s">
        <v>102</v>
      </c>
      <c r="N8177" s="253" t="s">
        <v>163</v>
      </c>
      <c r="O8177" s="256">
        <v>859</v>
      </c>
      <c r="P8177" s="254">
        <v>0</v>
      </c>
      <c r="Q8177" s="10">
        <f t="shared" si="523"/>
        <v>859</v>
      </c>
    </row>
    <row r="8178" spans="2:17" ht="20.25" customHeight="1">
      <c r="B8178" s="10" t="str">
        <f t="shared" si="520"/>
        <v>ماسك N95) FFP2 )859</v>
      </c>
      <c r="C8178" s="10" t="str">
        <f t="shared" si="521"/>
        <v>ماسك N95) FFP2 )1403/12/04859</v>
      </c>
      <c r="D8178" s="10" t="str">
        <f>IFERROR(IF(تحویلی!$E$1="","",IF(NOSA!O8178=تحویلی!$E$1,تحویلی!$E$1&amp;COUNTIF(NOSA!$O$1:O8178,تحویلی!$E$1),"")),"")</f>
        <v/>
      </c>
      <c r="E8178" s="10" t="str">
        <f t="shared" si="522"/>
        <v>14845859</v>
      </c>
      <c r="F8178" s="10" t="str">
        <f>IFERROR(VLOOKUP(I8178,DATABASE!$N:$O,2,FALSE),"")</f>
        <v>ماسك N95) FFP2 )</v>
      </c>
      <c r="G8178" s="253" t="s">
        <v>3736</v>
      </c>
      <c r="H8178" s="254">
        <v>14845</v>
      </c>
      <c r="I8178" s="253" t="s">
        <v>1469</v>
      </c>
      <c r="J8178" s="253" t="s">
        <v>256</v>
      </c>
      <c r="K8178" s="255">
        <v>200</v>
      </c>
      <c r="L8178" s="253" t="s">
        <v>8</v>
      </c>
      <c r="M8178" s="253" t="s">
        <v>102</v>
      </c>
      <c r="N8178" s="253" t="s">
        <v>163</v>
      </c>
      <c r="O8178" s="256">
        <v>859</v>
      </c>
      <c r="P8178" s="254">
        <v>0</v>
      </c>
      <c r="Q8178" s="10">
        <f t="shared" si="523"/>
        <v>859</v>
      </c>
    </row>
    <row r="8179" spans="2:17" ht="20.25" customHeight="1">
      <c r="B8179" s="10" t="str">
        <f t="shared" si="520"/>
        <v>ماسك بهداشتي يكبار مصرف859</v>
      </c>
      <c r="C8179" s="10" t="str">
        <f t="shared" si="521"/>
        <v>ماسك بهداشتي يكبار مصرف1403/12/04859</v>
      </c>
      <c r="D8179" s="10" t="str">
        <f>IFERROR(IF(تحویلی!$E$1="","",IF(NOSA!O8179=تحویلی!$E$1,تحویلی!$E$1&amp;COUNTIF(NOSA!$O$1:O8179,تحویلی!$E$1),"")),"")</f>
        <v/>
      </c>
      <c r="E8179" s="10" t="str">
        <f t="shared" si="522"/>
        <v>14845859</v>
      </c>
      <c r="F8179" s="10" t="str">
        <f>IFERROR(VLOOKUP(I8179,DATABASE!$N:$O,2,FALSE),"")</f>
        <v>ماسك بهداشتي يكبار مصرف</v>
      </c>
      <c r="G8179" s="253" t="s">
        <v>3736</v>
      </c>
      <c r="H8179" s="254">
        <v>14845</v>
      </c>
      <c r="I8179" s="253" t="s">
        <v>1761</v>
      </c>
      <c r="J8179" s="253" t="s">
        <v>62</v>
      </c>
      <c r="K8179" s="255">
        <v>300</v>
      </c>
      <c r="L8179" s="253" t="s">
        <v>8</v>
      </c>
      <c r="M8179" s="253" t="s">
        <v>102</v>
      </c>
      <c r="N8179" s="253" t="s">
        <v>163</v>
      </c>
      <c r="O8179" s="256">
        <v>859</v>
      </c>
      <c r="P8179" s="254">
        <v>0</v>
      </c>
      <c r="Q8179" s="10">
        <f t="shared" si="523"/>
        <v>859</v>
      </c>
    </row>
    <row r="8180" spans="2:17" ht="20.25" customHeight="1">
      <c r="B8180" s="10" t="str">
        <f t="shared" si="520"/>
        <v>گوشي اير پلاگ859</v>
      </c>
      <c r="C8180" s="10" t="str">
        <f t="shared" si="521"/>
        <v>گوشي اير پلاگ1403/12/04859</v>
      </c>
      <c r="D8180" s="10" t="str">
        <f>IFERROR(IF(تحویلی!$E$1="","",IF(NOSA!O8180=تحویلی!$E$1,تحویلی!$E$1&amp;COUNTIF(NOSA!$O$1:O8180,تحویلی!$E$1),"")),"")</f>
        <v/>
      </c>
      <c r="E8180" s="10" t="str">
        <f t="shared" si="522"/>
        <v>14845859</v>
      </c>
      <c r="F8180" s="10" t="str">
        <f>IFERROR(VLOOKUP(I8180,DATABASE!$N:$O,2,FALSE),"")</f>
        <v>گوشي اير پلاگ</v>
      </c>
      <c r="G8180" s="253" t="s">
        <v>3736</v>
      </c>
      <c r="H8180" s="254">
        <v>14845</v>
      </c>
      <c r="I8180" s="253" t="s">
        <v>1581</v>
      </c>
      <c r="J8180" s="253" t="s">
        <v>124</v>
      </c>
      <c r="K8180" s="255">
        <v>20</v>
      </c>
      <c r="L8180" s="253" t="s">
        <v>8</v>
      </c>
      <c r="M8180" s="253" t="s">
        <v>102</v>
      </c>
      <c r="N8180" s="253" t="s">
        <v>163</v>
      </c>
      <c r="O8180" s="256">
        <v>859</v>
      </c>
      <c r="P8180" s="254">
        <v>0</v>
      </c>
      <c r="Q8180" s="10">
        <f t="shared" si="523"/>
        <v>859</v>
      </c>
    </row>
    <row r="8181" spans="2:17" ht="20.25" customHeight="1">
      <c r="B8181" s="10" t="str">
        <f t="shared" si="520"/>
        <v>نقاب تيره محافظ صورت معمولي859</v>
      </c>
      <c r="C8181" s="10" t="str">
        <f t="shared" si="521"/>
        <v>نقاب تيره محافظ صورت معمولي1403/12/04859</v>
      </c>
      <c r="D8181" s="10" t="str">
        <f>IFERROR(IF(تحویلی!$E$1="","",IF(NOSA!O8181=تحویلی!$E$1,تحویلی!$E$1&amp;COUNTIF(NOSA!$O$1:O8181,تحویلی!$E$1),"")),"")</f>
        <v/>
      </c>
      <c r="E8181" s="10" t="str">
        <f t="shared" si="522"/>
        <v>14845859</v>
      </c>
      <c r="F8181" s="10" t="str">
        <f>IFERROR(VLOOKUP(I8181,DATABASE!$N:$O,2,FALSE),"")</f>
        <v>نقاب تيره محافظ صورت معمولي</v>
      </c>
      <c r="G8181" s="253" t="s">
        <v>3736</v>
      </c>
      <c r="H8181" s="254">
        <v>14845</v>
      </c>
      <c r="I8181" s="253" t="s">
        <v>1557</v>
      </c>
      <c r="J8181" s="253" t="s">
        <v>115</v>
      </c>
      <c r="K8181" s="255">
        <v>2</v>
      </c>
      <c r="L8181" s="253" t="s">
        <v>8</v>
      </c>
      <c r="M8181" s="253" t="s">
        <v>102</v>
      </c>
      <c r="N8181" s="253" t="s">
        <v>163</v>
      </c>
      <c r="O8181" s="256">
        <v>859</v>
      </c>
      <c r="P8181" s="254">
        <v>0</v>
      </c>
      <c r="Q8181" s="10">
        <f t="shared" si="523"/>
        <v>859</v>
      </c>
    </row>
    <row r="8182" spans="2:17" ht="20.25" customHeight="1">
      <c r="B8182" s="10" t="str">
        <f t="shared" si="520"/>
        <v>دستكش كف مواد سبك822</v>
      </c>
      <c r="C8182" s="10" t="str">
        <f t="shared" si="521"/>
        <v>دستكش كف مواد سبك1403/12/04822</v>
      </c>
      <c r="D8182" s="10" t="str">
        <f>IFERROR(IF(تحویلی!$E$1="","",IF(NOSA!O8182=تحویلی!$E$1,تحویلی!$E$1&amp;COUNTIF(NOSA!$O$1:O8182,تحویلی!$E$1),"")),"")</f>
        <v/>
      </c>
      <c r="E8182" s="10" t="str">
        <f t="shared" si="522"/>
        <v>14856822</v>
      </c>
      <c r="F8182" s="10" t="str">
        <f>IFERROR(VLOOKUP(I8182,DATABASE!$N:$O,2,FALSE),"")</f>
        <v>دستكش كف مواد سبك</v>
      </c>
      <c r="G8182" s="253" t="s">
        <v>3736</v>
      </c>
      <c r="H8182" s="254">
        <v>14856</v>
      </c>
      <c r="I8182" s="253" t="s">
        <v>1456</v>
      </c>
      <c r="J8182" s="253" t="s">
        <v>2</v>
      </c>
      <c r="K8182" s="255">
        <v>1</v>
      </c>
      <c r="L8182" s="253" t="s">
        <v>3</v>
      </c>
      <c r="M8182" s="253" t="s">
        <v>47</v>
      </c>
      <c r="N8182" s="253" t="s">
        <v>4165</v>
      </c>
      <c r="O8182" s="256">
        <v>822</v>
      </c>
      <c r="P8182" s="254">
        <v>1</v>
      </c>
      <c r="Q8182" s="10">
        <f t="shared" si="523"/>
        <v>822</v>
      </c>
    </row>
    <row r="8183" spans="2:17" ht="20.25" customHeight="1">
      <c r="B8183" s="10" t="str">
        <f t="shared" si="520"/>
        <v>دستكش ضد برش سبك836</v>
      </c>
      <c r="C8183" s="10" t="str">
        <f t="shared" si="521"/>
        <v>دستكش ضد برش سبك1403/12/04836</v>
      </c>
      <c r="D8183" s="10" t="str">
        <f>IFERROR(IF(تحویلی!$E$1="","",IF(NOSA!O8183=تحویلی!$E$1,تحویلی!$E$1&amp;COUNTIF(NOSA!$O$1:O8183,تحویلی!$E$1),"")),"")</f>
        <v/>
      </c>
      <c r="E8183" s="10" t="str">
        <f t="shared" si="522"/>
        <v>14865836</v>
      </c>
      <c r="F8183" s="10" t="str">
        <f>IFERROR(VLOOKUP(I8183,DATABASE!$N:$O,2,FALSE),"")</f>
        <v>دستكش ضد برش سبك</v>
      </c>
      <c r="G8183" s="253" t="s">
        <v>3736</v>
      </c>
      <c r="H8183" s="254">
        <v>14865</v>
      </c>
      <c r="I8183" s="253" t="s">
        <v>1442</v>
      </c>
      <c r="J8183" s="253" t="s">
        <v>22</v>
      </c>
      <c r="K8183" s="255">
        <v>1</v>
      </c>
      <c r="L8183" s="253" t="s">
        <v>3</v>
      </c>
      <c r="M8183" s="253" t="s">
        <v>40</v>
      </c>
      <c r="N8183" s="253" t="s">
        <v>2678</v>
      </c>
      <c r="O8183" s="256">
        <v>836</v>
      </c>
      <c r="P8183" s="254">
        <v>1</v>
      </c>
      <c r="Q8183" s="10">
        <f t="shared" si="523"/>
        <v>836</v>
      </c>
    </row>
    <row r="8184" spans="2:17" ht="20.25" customHeight="1">
      <c r="B8184" s="10" t="str">
        <f t="shared" si="520"/>
        <v>دستكش ضد برش سبك848</v>
      </c>
      <c r="C8184" s="10" t="str">
        <f t="shared" si="521"/>
        <v>دستكش ضد برش سبك1403/12/04848</v>
      </c>
      <c r="D8184" s="10" t="str">
        <f>IFERROR(IF(تحویلی!$E$1="","",IF(NOSA!O8184=تحویلی!$E$1,تحویلی!$E$1&amp;COUNTIF(NOSA!$O$1:O8184,تحویلی!$E$1),"")),"")</f>
        <v/>
      </c>
      <c r="E8184" s="10" t="str">
        <f t="shared" si="522"/>
        <v>14869848</v>
      </c>
      <c r="F8184" s="10" t="str">
        <f>IFERROR(VLOOKUP(I8184,DATABASE!$N:$O,2,FALSE),"")</f>
        <v>دستكش ضد برش سبك</v>
      </c>
      <c r="G8184" s="253" t="s">
        <v>3736</v>
      </c>
      <c r="H8184" s="254">
        <v>14869</v>
      </c>
      <c r="I8184" s="253" t="s">
        <v>1442</v>
      </c>
      <c r="J8184" s="253" t="s">
        <v>22</v>
      </c>
      <c r="K8184" s="255">
        <v>1</v>
      </c>
      <c r="L8184" s="253" t="s">
        <v>3</v>
      </c>
      <c r="M8184" s="253" t="s">
        <v>47</v>
      </c>
      <c r="N8184" s="253" t="s">
        <v>2750</v>
      </c>
      <c r="O8184" s="256">
        <v>848</v>
      </c>
      <c r="P8184" s="254">
        <v>1</v>
      </c>
      <c r="Q8184" s="10">
        <f t="shared" si="523"/>
        <v>848</v>
      </c>
    </row>
    <row r="8185" spans="2:17" ht="20.25" customHeight="1">
      <c r="B8185" s="10" t="str">
        <f t="shared" si="520"/>
        <v>دستكش ضد برش سبك717</v>
      </c>
      <c r="C8185" s="10" t="str">
        <f t="shared" si="521"/>
        <v>دستكش ضد برش سبك1403/12/04717</v>
      </c>
      <c r="D8185" s="10" t="str">
        <f>IFERROR(IF(تحویلی!$E$1="","",IF(NOSA!O8185=تحویلی!$E$1,تحویلی!$E$1&amp;COUNTIF(NOSA!$O$1:O8185,تحویلی!$E$1),"")),"")</f>
        <v/>
      </c>
      <c r="E8185" s="10" t="str">
        <f t="shared" si="522"/>
        <v>14869717</v>
      </c>
      <c r="F8185" s="10" t="str">
        <f>IFERROR(VLOOKUP(I8185,DATABASE!$N:$O,2,FALSE),"")</f>
        <v>دستكش ضد برش سبك</v>
      </c>
      <c r="G8185" s="253" t="s">
        <v>3736</v>
      </c>
      <c r="H8185" s="254">
        <v>14869</v>
      </c>
      <c r="I8185" s="253" t="s">
        <v>1442</v>
      </c>
      <c r="J8185" s="253" t="s">
        <v>22</v>
      </c>
      <c r="K8185" s="255">
        <v>1</v>
      </c>
      <c r="L8185" s="253" t="s">
        <v>3</v>
      </c>
      <c r="M8185" s="253" t="s">
        <v>47</v>
      </c>
      <c r="N8185" s="253" t="s">
        <v>822</v>
      </c>
      <c r="O8185" s="256">
        <v>717</v>
      </c>
      <c r="P8185" s="254">
        <v>1</v>
      </c>
      <c r="Q8185" s="10">
        <f t="shared" si="523"/>
        <v>717</v>
      </c>
    </row>
    <row r="8186" spans="2:17" ht="20.25" customHeight="1">
      <c r="B8186" s="10" t="str">
        <f t="shared" si="520"/>
        <v>دستكش ضد برش سبك739</v>
      </c>
      <c r="C8186" s="10" t="str">
        <f t="shared" si="521"/>
        <v>دستكش ضد برش سبك1403/12/04739</v>
      </c>
      <c r="D8186" s="10" t="str">
        <f>IFERROR(IF(تحویلی!$E$1="","",IF(NOSA!O8186=تحویلی!$E$1,تحویلی!$E$1&amp;COUNTIF(NOSA!$O$1:O8186,تحویلی!$E$1),"")),"")</f>
        <v/>
      </c>
      <c r="E8186" s="10" t="str">
        <f t="shared" si="522"/>
        <v>14870739</v>
      </c>
      <c r="F8186" s="10" t="str">
        <f>IFERROR(VLOOKUP(I8186,DATABASE!$N:$O,2,FALSE),"")</f>
        <v>دستكش ضد برش سبك</v>
      </c>
      <c r="G8186" s="253" t="s">
        <v>3736</v>
      </c>
      <c r="H8186" s="254">
        <v>14870</v>
      </c>
      <c r="I8186" s="253" t="s">
        <v>1442</v>
      </c>
      <c r="J8186" s="253" t="s">
        <v>22</v>
      </c>
      <c r="K8186" s="255">
        <v>1</v>
      </c>
      <c r="L8186" s="253" t="s">
        <v>3</v>
      </c>
      <c r="M8186" s="253" t="s">
        <v>47</v>
      </c>
      <c r="N8186" s="253" t="s">
        <v>779</v>
      </c>
      <c r="O8186" s="256">
        <v>739</v>
      </c>
      <c r="P8186" s="254">
        <v>1</v>
      </c>
      <c r="Q8186" s="10">
        <f t="shared" si="523"/>
        <v>739</v>
      </c>
    </row>
    <row r="8187" spans="2:17" ht="20.25" customHeight="1">
      <c r="B8187" s="10" t="str">
        <f t="shared" si="520"/>
        <v>دستكش ضد برش سبك841</v>
      </c>
      <c r="C8187" s="10" t="str">
        <f t="shared" si="521"/>
        <v>دستكش ضد برش سبك1403/12/04841</v>
      </c>
      <c r="D8187" s="10" t="str">
        <f>IFERROR(IF(تحویلی!$E$1="","",IF(NOSA!O8187=تحویلی!$E$1,تحویلی!$E$1&amp;COUNTIF(NOSA!$O$1:O8187,تحویلی!$E$1),"")),"")</f>
        <v/>
      </c>
      <c r="E8187" s="10" t="str">
        <f t="shared" si="522"/>
        <v>14870841</v>
      </c>
      <c r="F8187" s="10" t="str">
        <f>IFERROR(VLOOKUP(I8187,DATABASE!$N:$O,2,FALSE),"")</f>
        <v>دستكش ضد برش سبك</v>
      </c>
      <c r="G8187" s="253" t="s">
        <v>3736</v>
      </c>
      <c r="H8187" s="254">
        <v>14870</v>
      </c>
      <c r="I8187" s="253" t="s">
        <v>1442</v>
      </c>
      <c r="J8187" s="253" t="s">
        <v>22</v>
      </c>
      <c r="K8187" s="255">
        <v>1</v>
      </c>
      <c r="L8187" s="253" t="s">
        <v>3</v>
      </c>
      <c r="M8187" s="253" t="s">
        <v>47</v>
      </c>
      <c r="N8187" s="253" t="s">
        <v>2686</v>
      </c>
      <c r="O8187" s="256">
        <v>841</v>
      </c>
      <c r="P8187" s="254">
        <v>1</v>
      </c>
      <c r="Q8187" s="10">
        <f t="shared" si="523"/>
        <v>841</v>
      </c>
    </row>
    <row r="8188" spans="2:17" ht="20.25" customHeight="1">
      <c r="B8188" s="10" t="str">
        <f t="shared" si="520"/>
        <v>دستكش ضد برش سبك791</v>
      </c>
      <c r="C8188" s="10" t="str">
        <f t="shared" si="521"/>
        <v>دستكش ضد برش سبك1403/12/04791</v>
      </c>
      <c r="D8188" s="10" t="str">
        <f>IFERROR(IF(تحویلی!$E$1="","",IF(NOSA!O8188=تحویلی!$E$1,تحویلی!$E$1&amp;COUNTIF(NOSA!$O$1:O8188,تحویلی!$E$1),"")),"")</f>
        <v/>
      </c>
      <c r="E8188" s="10" t="str">
        <f t="shared" si="522"/>
        <v>14871791</v>
      </c>
      <c r="F8188" s="10" t="str">
        <f>IFERROR(VLOOKUP(I8188,DATABASE!$N:$O,2,FALSE),"")</f>
        <v>دستكش ضد برش سبك</v>
      </c>
      <c r="G8188" s="253" t="s">
        <v>3736</v>
      </c>
      <c r="H8188" s="254">
        <v>14871</v>
      </c>
      <c r="I8188" s="253" t="s">
        <v>1442</v>
      </c>
      <c r="J8188" s="253" t="s">
        <v>22</v>
      </c>
      <c r="K8188" s="255">
        <v>1</v>
      </c>
      <c r="L8188" s="253" t="s">
        <v>3</v>
      </c>
      <c r="M8188" s="253" t="s">
        <v>9</v>
      </c>
      <c r="N8188" s="253" t="s">
        <v>1333</v>
      </c>
      <c r="O8188" s="256">
        <v>791</v>
      </c>
      <c r="P8188" s="254">
        <v>1</v>
      </c>
      <c r="Q8188" s="10">
        <f t="shared" si="523"/>
        <v>791</v>
      </c>
    </row>
    <row r="8189" spans="2:17" ht="20.25" customHeight="1">
      <c r="B8189" s="10" t="str">
        <f t="shared" si="520"/>
        <v>دستكش ساق بلند نسوز31</v>
      </c>
      <c r="C8189" s="10" t="str">
        <f t="shared" si="521"/>
        <v>دستكش ساق بلند نسوز1403/12/0431</v>
      </c>
      <c r="D8189" s="10" t="str">
        <f>IFERROR(IF(تحویلی!$E$1="","",IF(NOSA!O8189=تحویلی!$E$1,تحویلی!$E$1&amp;COUNTIF(NOSA!$O$1:O8189,تحویلی!$E$1),"")),"")</f>
        <v/>
      </c>
      <c r="E8189" s="10" t="str">
        <f t="shared" si="522"/>
        <v>1487931</v>
      </c>
      <c r="F8189" s="10" t="str">
        <f>IFERROR(VLOOKUP(I8189,DATABASE!$N:$O,2,FALSE),"")</f>
        <v>دستكش ساق بلند نسوز</v>
      </c>
      <c r="G8189" s="253" t="s">
        <v>3736</v>
      </c>
      <c r="H8189" s="254">
        <v>14879</v>
      </c>
      <c r="I8189" s="253" t="s">
        <v>1461</v>
      </c>
      <c r="J8189" s="253" t="s">
        <v>34</v>
      </c>
      <c r="K8189" s="255">
        <v>1</v>
      </c>
      <c r="L8189" s="253" t="s">
        <v>3</v>
      </c>
      <c r="M8189" s="253" t="s">
        <v>9</v>
      </c>
      <c r="N8189" s="253" t="s">
        <v>175</v>
      </c>
      <c r="O8189" s="256">
        <v>31</v>
      </c>
      <c r="P8189" s="254">
        <v>1</v>
      </c>
      <c r="Q8189" s="10">
        <f t="shared" si="523"/>
        <v>31</v>
      </c>
    </row>
    <row r="8190" spans="2:17" ht="20.25" customHeight="1">
      <c r="B8190" s="10" t="str">
        <f t="shared" si="520"/>
        <v>دستكش ضد برش سبك31</v>
      </c>
      <c r="C8190" s="10" t="str">
        <f t="shared" si="521"/>
        <v>دستكش ضد برش سبك1403/12/0431</v>
      </c>
      <c r="D8190" s="10" t="str">
        <f>IFERROR(IF(تحویلی!$E$1="","",IF(NOSA!O8190=تحویلی!$E$1,تحویلی!$E$1&amp;COUNTIF(NOSA!$O$1:O8190,تحویلی!$E$1),"")),"")</f>
        <v/>
      </c>
      <c r="E8190" s="10" t="str">
        <f t="shared" si="522"/>
        <v>1487931</v>
      </c>
      <c r="F8190" s="10" t="str">
        <f>IFERROR(VLOOKUP(I8190,DATABASE!$N:$O,2,FALSE),"")</f>
        <v>دستكش ضد برش سبك</v>
      </c>
      <c r="G8190" s="253" t="s">
        <v>3736</v>
      </c>
      <c r="H8190" s="254">
        <v>14879</v>
      </c>
      <c r="I8190" s="253" t="s">
        <v>1442</v>
      </c>
      <c r="J8190" s="253" t="s">
        <v>22</v>
      </c>
      <c r="K8190" s="255">
        <v>1</v>
      </c>
      <c r="L8190" s="253" t="s">
        <v>3</v>
      </c>
      <c r="M8190" s="253" t="s">
        <v>9</v>
      </c>
      <c r="N8190" s="253" t="s">
        <v>175</v>
      </c>
      <c r="O8190" s="256">
        <v>31</v>
      </c>
      <c r="P8190" s="254">
        <v>1</v>
      </c>
      <c r="Q8190" s="10">
        <f t="shared" si="523"/>
        <v>31</v>
      </c>
    </row>
    <row r="8191" spans="2:17" ht="20.25" customHeight="1">
      <c r="B8191" s="10" t="str">
        <f t="shared" si="520"/>
        <v>لباس كار كارشناسي894</v>
      </c>
      <c r="C8191" s="10" t="str">
        <f t="shared" si="521"/>
        <v>لباس كار كارشناسي1403/12/04894</v>
      </c>
      <c r="D8191" s="10" t="str">
        <f>IFERROR(IF(تحویلی!$E$1="","",IF(NOSA!O8191=تحویلی!$E$1,تحویلی!$E$1&amp;COUNTIF(NOSA!$O$1:O8191,تحویلی!$E$1),"")),"")</f>
        <v/>
      </c>
      <c r="E8191" s="10" t="str">
        <f t="shared" si="522"/>
        <v>14880894</v>
      </c>
      <c r="F8191" s="10" t="str">
        <f>IFERROR(VLOOKUP(I8191,DATABASE!$N:$O,2,FALSE),"")</f>
        <v>لباس كار كارشناسي</v>
      </c>
      <c r="G8191" s="253" t="s">
        <v>3736</v>
      </c>
      <c r="H8191" s="254">
        <v>14880</v>
      </c>
      <c r="I8191" s="253" t="s">
        <v>1754</v>
      </c>
      <c r="J8191" s="253" t="s">
        <v>1755</v>
      </c>
      <c r="K8191" s="255">
        <v>1</v>
      </c>
      <c r="L8191" s="253" t="s">
        <v>28</v>
      </c>
      <c r="M8191" s="253" t="s">
        <v>40</v>
      </c>
      <c r="N8191" s="253" t="s">
        <v>3962</v>
      </c>
      <c r="O8191" s="256">
        <v>894</v>
      </c>
      <c r="P8191" s="254">
        <v>1</v>
      </c>
      <c r="Q8191" s="10">
        <f t="shared" si="523"/>
        <v>894</v>
      </c>
    </row>
    <row r="8192" spans="2:17" ht="20.25" customHeight="1">
      <c r="B8192" s="10" t="str">
        <f t="shared" si="520"/>
        <v>پوتين ايمني نسوز894</v>
      </c>
      <c r="C8192" s="10" t="str">
        <f t="shared" si="521"/>
        <v>پوتين ايمني نسوز1403/12/04894</v>
      </c>
      <c r="D8192" s="10" t="str">
        <f>IFERROR(IF(تحویلی!$E$1="","",IF(NOSA!O8192=تحویلی!$E$1,تحویلی!$E$1&amp;COUNTIF(NOSA!$O$1:O8192,تحویلی!$E$1),"")),"")</f>
        <v/>
      </c>
      <c r="E8192" s="10" t="str">
        <f t="shared" si="522"/>
        <v>14880894</v>
      </c>
      <c r="F8192" s="10" t="str">
        <f>IFERROR(VLOOKUP(I8192,DATABASE!$N:$O,2,FALSE),"")</f>
        <v>پوتين ايمني نسوز</v>
      </c>
      <c r="G8192" s="253" t="s">
        <v>3736</v>
      </c>
      <c r="H8192" s="254">
        <v>14880</v>
      </c>
      <c r="I8192" s="253" t="s">
        <v>1648</v>
      </c>
      <c r="J8192" s="253" t="s">
        <v>1649</v>
      </c>
      <c r="K8192" s="255">
        <v>1</v>
      </c>
      <c r="L8192" s="253" t="s">
        <v>3</v>
      </c>
      <c r="M8192" s="253" t="s">
        <v>40</v>
      </c>
      <c r="N8192" s="253" t="s">
        <v>3962</v>
      </c>
      <c r="O8192" s="256">
        <v>894</v>
      </c>
      <c r="P8192" s="254">
        <v>1</v>
      </c>
      <c r="Q8192" s="10">
        <f t="shared" si="523"/>
        <v>894</v>
      </c>
    </row>
    <row r="8193" spans="2:17" ht="20.25" customHeight="1">
      <c r="B8193" s="10" t="str">
        <f t="shared" si="520"/>
        <v>دستكش ضد برش سبك894</v>
      </c>
      <c r="C8193" s="10" t="str">
        <f t="shared" si="521"/>
        <v>دستكش ضد برش سبك1403/12/04894</v>
      </c>
      <c r="D8193" s="10" t="str">
        <f>IFERROR(IF(تحویلی!$E$1="","",IF(NOSA!O8193=تحویلی!$E$1,تحویلی!$E$1&amp;COUNTIF(NOSA!$O$1:O8193,تحویلی!$E$1),"")),"")</f>
        <v/>
      </c>
      <c r="E8193" s="10" t="str">
        <f t="shared" si="522"/>
        <v>14880894</v>
      </c>
      <c r="F8193" s="10" t="str">
        <f>IFERROR(VLOOKUP(I8193,DATABASE!$N:$O,2,FALSE),"")</f>
        <v>دستكش ضد برش سبك</v>
      </c>
      <c r="G8193" s="253" t="s">
        <v>3736</v>
      </c>
      <c r="H8193" s="254">
        <v>14880</v>
      </c>
      <c r="I8193" s="253" t="s">
        <v>1442</v>
      </c>
      <c r="J8193" s="253" t="s">
        <v>22</v>
      </c>
      <c r="K8193" s="255">
        <v>1</v>
      </c>
      <c r="L8193" s="253" t="s">
        <v>3</v>
      </c>
      <c r="M8193" s="253" t="s">
        <v>40</v>
      </c>
      <c r="N8193" s="253" t="s">
        <v>3962</v>
      </c>
      <c r="O8193" s="256">
        <v>894</v>
      </c>
      <c r="P8193" s="254">
        <v>1</v>
      </c>
      <c r="Q8193" s="10">
        <f t="shared" si="523"/>
        <v>894</v>
      </c>
    </row>
    <row r="8194" spans="2:17" ht="20.25" customHeight="1">
      <c r="B8194" s="10" t="str">
        <f t="shared" si="520"/>
        <v>دستكش ضد برش سبك10003</v>
      </c>
      <c r="C8194" s="10" t="str">
        <f t="shared" si="521"/>
        <v>دستكش ضد برش سبك1403/12/0410003</v>
      </c>
      <c r="D8194" s="10" t="str">
        <f>IFERROR(IF(تحویلی!$E$1="","",IF(NOSA!O8194=تحویلی!$E$1,تحویلی!$E$1&amp;COUNTIF(NOSA!$O$1:O8194,تحویلی!$E$1),"")),"")</f>
        <v/>
      </c>
      <c r="E8194" s="10" t="str">
        <f t="shared" si="522"/>
        <v>1488410003</v>
      </c>
      <c r="F8194" s="10" t="str">
        <f>IFERROR(VLOOKUP(I8194,DATABASE!$N:$O,2,FALSE),"")</f>
        <v>دستكش ضد برش سبك</v>
      </c>
      <c r="G8194" s="253" t="s">
        <v>3736</v>
      </c>
      <c r="H8194" s="254">
        <v>14884</v>
      </c>
      <c r="I8194" s="253" t="s">
        <v>1442</v>
      </c>
      <c r="J8194" s="253" t="s">
        <v>22</v>
      </c>
      <c r="K8194" s="255">
        <v>1</v>
      </c>
      <c r="L8194" s="253" t="s">
        <v>3</v>
      </c>
      <c r="M8194" s="253" t="s">
        <v>9</v>
      </c>
      <c r="N8194" s="253" t="s">
        <v>4031</v>
      </c>
      <c r="O8194" s="256">
        <v>10003</v>
      </c>
      <c r="P8194" s="254">
        <v>1</v>
      </c>
      <c r="Q8194" s="10">
        <f t="shared" si="523"/>
        <v>10003</v>
      </c>
    </row>
    <row r="8195" spans="2:17" ht="20.25" customHeight="1">
      <c r="B8195" s="10" t="str">
        <f t="shared" si="520"/>
        <v>دستكش ضد برش سبك10008</v>
      </c>
      <c r="C8195" s="10" t="str">
        <f t="shared" si="521"/>
        <v>دستكش ضد برش سبك1403/12/0410008</v>
      </c>
      <c r="D8195" s="10" t="str">
        <f>IFERROR(IF(تحویلی!$E$1="","",IF(NOSA!O8195=تحویلی!$E$1,تحویلی!$E$1&amp;COUNTIF(NOSA!$O$1:O8195,تحویلی!$E$1),"")),"")</f>
        <v/>
      </c>
      <c r="E8195" s="10" t="str">
        <f t="shared" si="522"/>
        <v>1488410008</v>
      </c>
      <c r="F8195" s="10" t="str">
        <f>IFERROR(VLOOKUP(I8195,DATABASE!$N:$O,2,FALSE),"")</f>
        <v>دستكش ضد برش سبك</v>
      </c>
      <c r="G8195" s="253" t="s">
        <v>3736</v>
      </c>
      <c r="H8195" s="254">
        <v>14884</v>
      </c>
      <c r="I8195" s="253" t="s">
        <v>1442</v>
      </c>
      <c r="J8195" s="253" t="s">
        <v>22</v>
      </c>
      <c r="K8195" s="255">
        <v>1</v>
      </c>
      <c r="L8195" s="253" t="s">
        <v>3</v>
      </c>
      <c r="M8195" s="253" t="s">
        <v>9</v>
      </c>
      <c r="N8195" s="253" t="s">
        <v>4159</v>
      </c>
      <c r="O8195" s="256">
        <v>10008</v>
      </c>
      <c r="P8195" s="254">
        <v>1</v>
      </c>
      <c r="Q8195" s="10">
        <f t="shared" si="523"/>
        <v>10008</v>
      </c>
    </row>
    <row r="8196" spans="2:17" ht="20.25" customHeight="1">
      <c r="B8196" s="10" t="str">
        <f t="shared" si="520"/>
        <v>دستكش ضد برش سبك10006</v>
      </c>
      <c r="C8196" s="10" t="str">
        <f t="shared" si="521"/>
        <v>دستكش ضد برش سبك1403/12/0410006</v>
      </c>
      <c r="D8196" s="10" t="str">
        <f>IFERROR(IF(تحویلی!$E$1="","",IF(NOSA!O8196=تحویلی!$E$1,تحویلی!$E$1&amp;COUNTIF(NOSA!$O$1:O8196,تحویلی!$E$1),"")),"")</f>
        <v/>
      </c>
      <c r="E8196" s="10" t="str">
        <f t="shared" si="522"/>
        <v>1488410006</v>
      </c>
      <c r="F8196" s="10" t="str">
        <f>IFERROR(VLOOKUP(I8196,DATABASE!$N:$O,2,FALSE),"")</f>
        <v>دستكش ضد برش سبك</v>
      </c>
      <c r="G8196" s="253" t="s">
        <v>3736</v>
      </c>
      <c r="H8196" s="254">
        <v>14884</v>
      </c>
      <c r="I8196" s="253" t="s">
        <v>1442</v>
      </c>
      <c r="J8196" s="253" t="s">
        <v>22</v>
      </c>
      <c r="K8196" s="255">
        <v>1</v>
      </c>
      <c r="L8196" s="253" t="s">
        <v>3</v>
      </c>
      <c r="M8196" s="253" t="s">
        <v>9</v>
      </c>
      <c r="N8196" s="253" t="s">
        <v>4147</v>
      </c>
      <c r="O8196" s="256">
        <v>10006</v>
      </c>
      <c r="P8196" s="254">
        <v>1</v>
      </c>
      <c r="Q8196" s="10">
        <f t="shared" si="523"/>
        <v>10006</v>
      </c>
    </row>
    <row r="8197" spans="2:17" ht="20.25" customHeight="1">
      <c r="B8197" s="10" t="str">
        <f t="shared" si="520"/>
        <v>دستكش ضد برش سبك751</v>
      </c>
      <c r="C8197" s="10" t="str">
        <f t="shared" si="521"/>
        <v>دستكش ضد برش سبك1403/12/04751</v>
      </c>
      <c r="D8197" s="10" t="str">
        <f>IFERROR(IF(تحویلی!$E$1="","",IF(NOSA!O8197=تحویلی!$E$1,تحویلی!$E$1&amp;COUNTIF(NOSA!$O$1:O8197,تحویلی!$E$1),"")),"")</f>
        <v/>
      </c>
      <c r="E8197" s="10" t="str">
        <f t="shared" si="522"/>
        <v>14886751</v>
      </c>
      <c r="F8197" s="10" t="str">
        <f>IFERROR(VLOOKUP(I8197,DATABASE!$N:$O,2,FALSE),"")</f>
        <v>دستكش ضد برش سبك</v>
      </c>
      <c r="G8197" s="253" t="s">
        <v>3736</v>
      </c>
      <c r="H8197" s="254">
        <v>14886</v>
      </c>
      <c r="I8197" s="253" t="s">
        <v>1442</v>
      </c>
      <c r="J8197" s="253" t="s">
        <v>22</v>
      </c>
      <c r="K8197" s="255">
        <v>1</v>
      </c>
      <c r="L8197" s="253" t="s">
        <v>3</v>
      </c>
      <c r="M8197" s="253" t="s">
        <v>9</v>
      </c>
      <c r="N8197" s="253" t="s">
        <v>2709</v>
      </c>
      <c r="O8197" s="256">
        <v>751</v>
      </c>
      <c r="P8197" s="254">
        <v>1</v>
      </c>
      <c r="Q8197" s="10">
        <f t="shared" si="523"/>
        <v>751</v>
      </c>
    </row>
    <row r="8198" spans="2:17" ht="20.25" customHeight="1">
      <c r="B8198" s="10" t="str">
        <f t="shared" si="520"/>
        <v>دستكش ضد برش سبك580</v>
      </c>
      <c r="C8198" s="10" t="str">
        <f t="shared" si="521"/>
        <v>دستكش ضد برش سبك1403/12/04580</v>
      </c>
      <c r="D8198" s="10" t="str">
        <f>IFERROR(IF(تحویلی!$E$1="","",IF(NOSA!O8198=تحویلی!$E$1,تحویلی!$E$1&amp;COUNTIF(NOSA!$O$1:O8198,تحویلی!$E$1),"")),"")</f>
        <v/>
      </c>
      <c r="E8198" s="10" t="str">
        <f t="shared" si="522"/>
        <v>14887580</v>
      </c>
      <c r="F8198" s="10" t="str">
        <f>IFERROR(VLOOKUP(I8198,DATABASE!$N:$O,2,FALSE),"")</f>
        <v>دستكش ضد برش سبك</v>
      </c>
      <c r="G8198" s="253" t="s">
        <v>3736</v>
      </c>
      <c r="H8198" s="254">
        <v>14887</v>
      </c>
      <c r="I8198" s="253" t="s">
        <v>1442</v>
      </c>
      <c r="J8198" s="253" t="s">
        <v>22</v>
      </c>
      <c r="K8198" s="255">
        <v>1</v>
      </c>
      <c r="L8198" s="253" t="s">
        <v>3</v>
      </c>
      <c r="M8198" s="253" t="s">
        <v>47</v>
      </c>
      <c r="N8198" s="253" t="s">
        <v>1001</v>
      </c>
      <c r="O8198" s="256">
        <v>580</v>
      </c>
      <c r="P8198" s="254">
        <v>1</v>
      </c>
      <c r="Q8198" s="10">
        <f t="shared" si="523"/>
        <v>580</v>
      </c>
    </row>
    <row r="8199" spans="2:17" ht="20.25" customHeight="1">
      <c r="B8199" s="10" t="str">
        <f t="shared" si="520"/>
        <v>دستكش ضد برش سبك170</v>
      </c>
      <c r="C8199" s="10" t="str">
        <f t="shared" si="521"/>
        <v>دستكش ضد برش سبك1403/12/04170</v>
      </c>
      <c r="D8199" s="10" t="str">
        <f>IFERROR(IF(تحویلی!$E$1="","",IF(NOSA!O8199=تحویلی!$E$1,تحویلی!$E$1&amp;COUNTIF(NOSA!$O$1:O8199,تحویلی!$E$1),"")),"")</f>
        <v/>
      </c>
      <c r="E8199" s="10" t="str">
        <f t="shared" si="522"/>
        <v>14888170</v>
      </c>
      <c r="F8199" s="10" t="str">
        <f>IFERROR(VLOOKUP(I8199,DATABASE!$N:$O,2,FALSE),"")</f>
        <v>دستكش ضد برش سبك</v>
      </c>
      <c r="G8199" s="253" t="s">
        <v>3736</v>
      </c>
      <c r="H8199" s="254">
        <v>14888</v>
      </c>
      <c r="I8199" s="253" t="s">
        <v>1442</v>
      </c>
      <c r="J8199" s="253" t="s">
        <v>22</v>
      </c>
      <c r="K8199" s="255">
        <v>1</v>
      </c>
      <c r="L8199" s="253" t="s">
        <v>3</v>
      </c>
      <c r="M8199" s="253" t="s">
        <v>9</v>
      </c>
      <c r="N8199" s="253" t="s">
        <v>3241</v>
      </c>
      <c r="O8199" s="256">
        <v>170</v>
      </c>
      <c r="P8199" s="254">
        <v>1</v>
      </c>
      <c r="Q8199" s="10">
        <f t="shared" si="523"/>
        <v>170</v>
      </c>
    </row>
    <row r="8200" spans="2:17" ht="20.25" customHeight="1">
      <c r="B8200" s="10" t="str">
        <f t="shared" si="520"/>
        <v>دستكش ضد برش سبك458</v>
      </c>
      <c r="C8200" s="10" t="str">
        <f t="shared" si="521"/>
        <v>دستكش ضد برش سبك1403/12/04458</v>
      </c>
      <c r="D8200" s="10" t="str">
        <f>IFERROR(IF(تحویلی!$E$1="","",IF(NOSA!O8200=تحویلی!$E$1,تحویلی!$E$1&amp;COUNTIF(NOSA!$O$1:O8200,تحویلی!$E$1),"")),"")</f>
        <v/>
      </c>
      <c r="E8200" s="10" t="str">
        <f t="shared" si="522"/>
        <v>14889458</v>
      </c>
      <c r="F8200" s="10" t="str">
        <f>IFERROR(VLOOKUP(I8200,DATABASE!$N:$O,2,FALSE),"")</f>
        <v>دستكش ضد برش سبك</v>
      </c>
      <c r="G8200" s="253" t="s">
        <v>3736</v>
      </c>
      <c r="H8200" s="254">
        <v>14889</v>
      </c>
      <c r="I8200" s="253" t="s">
        <v>1442</v>
      </c>
      <c r="J8200" s="253" t="s">
        <v>22</v>
      </c>
      <c r="K8200" s="255">
        <v>1</v>
      </c>
      <c r="L8200" s="253" t="s">
        <v>3</v>
      </c>
      <c r="M8200" s="253" t="s">
        <v>4</v>
      </c>
      <c r="N8200" s="253" t="s">
        <v>2764</v>
      </c>
      <c r="O8200" s="256">
        <v>458</v>
      </c>
      <c r="P8200" s="254">
        <v>1</v>
      </c>
      <c r="Q8200" s="10">
        <f t="shared" si="523"/>
        <v>458</v>
      </c>
    </row>
    <row r="8201" spans="2:17" ht="20.25" customHeight="1">
      <c r="B8201" s="10" t="str">
        <f t="shared" si="520"/>
        <v>دستكش ضد برش سبك606</v>
      </c>
      <c r="C8201" s="10" t="str">
        <f t="shared" si="521"/>
        <v>دستكش ضد برش سبك1403/12/04606</v>
      </c>
      <c r="D8201" s="10" t="str">
        <f>IFERROR(IF(تحویلی!$E$1="","",IF(NOSA!O8201=تحویلی!$E$1,تحویلی!$E$1&amp;COUNTIF(NOSA!$O$1:O8201,تحویلی!$E$1),"")),"")</f>
        <v/>
      </c>
      <c r="E8201" s="10" t="str">
        <f t="shared" si="522"/>
        <v>14889606</v>
      </c>
      <c r="F8201" s="10" t="str">
        <f>IFERROR(VLOOKUP(I8201,DATABASE!$N:$O,2,FALSE),"")</f>
        <v>دستكش ضد برش سبك</v>
      </c>
      <c r="G8201" s="253" t="s">
        <v>3736</v>
      </c>
      <c r="H8201" s="254">
        <v>14889</v>
      </c>
      <c r="I8201" s="253" t="s">
        <v>1442</v>
      </c>
      <c r="J8201" s="253" t="s">
        <v>22</v>
      </c>
      <c r="K8201" s="255">
        <v>1</v>
      </c>
      <c r="L8201" s="253" t="s">
        <v>3</v>
      </c>
      <c r="M8201" s="253" t="s">
        <v>4</v>
      </c>
      <c r="N8201" s="253" t="s">
        <v>2748</v>
      </c>
      <c r="O8201" s="256">
        <v>606</v>
      </c>
      <c r="P8201" s="254">
        <v>1</v>
      </c>
      <c r="Q8201" s="10">
        <f t="shared" si="523"/>
        <v>606</v>
      </c>
    </row>
    <row r="8202" spans="2:17" ht="20.25" customHeight="1">
      <c r="B8202" s="10" t="str">
        <f t="shared" si="520"/>
        <v>دستكش ساق بلند نسوز606</v>
      </c>
      <c r="C8202" s="10" t="str">
        <f t="shared" si="521"/>
        <v>دستكش ساق بلند نسوز1403/12/04606</v>
      </c>
      <c r="D8202" s="10" t="str">
        <f>IFERROR(IF(تحویلی!$E$1="","",IF(NOSA!O8202=تحویلی!$E$1,تحویلی!$E$1&amp;COUNTIF(NOSA!$O$1:O8202,تحویلی!$E$1),"")),"")</f>
        <v/>
      </c>
      <c r="E8202" s="10" t="str">
        <f t="shared" si="522"/>
        <v>14889606</v>
      </c>
      <c r="F8202" s="10" t="str">
        <f>IFERROR(VLOOKUP(I8202,DATABASE!$N:$O,2,FALSE),"")</f>
        <v>دستكش ساق بلند نسوز</v>
      </c>
      <c r="G8202" s="253" t="s">
        <v>3736</v>
      </c>
      <c r="H8202" s="254">
        <v>14889</v>
      </c>
      <c r="I8202" s="253" t="s">
        <v>1461</v>
      </c>
      <c r="J8202" s="253" t="s">
        <v>34</v>
      </c>
      <c r="K8202" s="255">
        <v>1</v>
      </c>
      <c r="L8202" s="253" t="s">
        <v>3</v>
      </c>
      <c r="M8202" s="253" t="s">
        <v>4</v>
      </c>
      <c r="N8202" s="253" t="s">
        <v>2748</v>
      </c>
      <c r="O8202" s="256">
        <v>606</v>
      </c>
      <c r="P8202" s="254">
        <v>1</v>
      </c>
      <c r="Q8202" s="10">
        <f t="shared" si="523"/>
        <v>606</v>
      </c>
    </row>
    <row r="8203" spans="2:17" ht="20.25" customHeight="1">
      <c r="B8203" s="10" t="str">
        <f t="shared" si="520"/>
        <v>گوشي اير پلاگ949</v>
      </c>
      <c r="C8203" s="10" t="str">
        <f t="shared" si="521"/>
        <v>گوشي اير پلاگ1403/12/04949</v>
      </c>
      <c r="D8203" s="10" t="str">
        <f>IFERROR(IF(تحویلی!$E$1="","",IF(NOSA!O8203=تحویلی!$E$1,تحویلی!$E$1&amp;COUNTIF(NOSA!$O$1:O8203,تحویلی!$E$1),"")),"")</f>
        <v/>
      </c>
      <c r="E8203" s="10" t="str">
        <f t="shared" si="522"/>
        <v>14890949</v>
      </c>
      <c r="F8203" s="10" t="str">
        <f>IFERROR(VLOOKUP(I8203,DATABASE!$N:$O,2,FALSE),"")</f>
        <v>گوشي اير پلاگ</v>
      </c>
      <c r="G8203" s="253" t="s">
        <v>3736</v>
      </c>
      <c r="H8203" s="254">
        <v>14890</v>
      </c>
      <c r="I8203" s="253" t="s">
        <v>1581</v>
      </c>
      <c r="J8203" s="253" t="s">
        <v>124</v>
      </c>
      <c r="K8203" s="255">
        <v>1</v>
      </c>
      <c r="L8203" s="253" t="s">
        <v>8</v>
      </c>
      <c r="M8203" s="253" t="s">
        <v>47</v>
      </c>
      <c r="N8203" s="253" t="s">
        <v>4080</v>
      </c>
      <c r="O8203" s="256">
        <v>949</v>
      </c>
      <c r="P8203" s="254">
        <v>0</v>
      </c>
      <c r="Q8203" s="10">
        <f t="shared" si="523"/>
        <v>949</v>
      </c>
    </row>
    <row r="8204" spans="2:17" ht="20.25" customHeight="1">
      <c r="B8204" s="10" t="str">
        <f t="shared" si="520"/>
        <v>عينك كهربايي (روكلاهي)613</v>
      </c>
      <c r="C8204" s="10" t="str">
        <f t="shared" si="521"/>
        <v>عينك كهربايي (روكلاهي)1403/12/04613</v>
      </c>
      <c r="D8204" s="10" t="str">
        <f>IFERROR(IF(تحویلی!$E$1="","",IF(NOSA!O8204=تحویلی!$E$1,تحویلی!$E$1&amp;COUNTIF(NOSA!$O$1:O8204,تحویلی!$E$1),"")),"")</f>
        <v/>
      </c>
      <c r="E8204" s="10" t="str">
        <f t="shared" si="522"/>
        <v>14891613</v>
      </c>
      <c r="F8204" s="10" t="str">
        <f>IFERROR(VLOOKUP(I8204,DATABASE!$N:$O,2,FALSE),"")</f>
        <v>عينك كهربايي (روكلاهي)</v>
      </c>
      <c r="G8204" s="253" t="s">
        <v>3736</v>
      </c>
      <c r="H8204" s="254">
        <v>14891</v>
      </c>
      <c r="I8204" s="253" t="s">
        <v>1560</v>
      </c>
      <c r="J8204" s="253" t="s">
        <v>1561</v>
      </c>
      <c r="K8204" s="255">
        <v>1</v>
      </c>
      <c r="L8204" s="253" t="s">
        <v>8</v>
      </c>
      <c r="M8204" s="253" t="s">
        <v>19</v>
      </c>
      <c r="N8204" s="253" t="s">
        <v>3325</v>
      </c>
      <c r="O8204" s="256">
        <v>613</v>
      </c>
      <c r="P8204" s="254">
        <v>1</v>
      </c>
      <c r="Q8204" s="10">
        <f t="shared" si="523"/>
        <v>613</v>
      </c>
    </row>
    <row r="8205" spans="2:17" ht="20.25" customHeight="1">
      <c r="B8205" s="10" t="str">
        <f t="shared" si="520"/>
        <v>دستكش ضد برش سبك221</v>
      </c>
      <c r="C8205" s="10" t="str">
        <f t="shared" si="521"/>
        <v>دستكش ضد برش سبك1403/12/05221</v>
      </c>
      <c r="D8205" s="10" t="str">
        <f>IFERROR(IF(تحویلی!$E$1="","",IF(NOSA!O8205=تحویلی!$E$1,تحویلی!$E$1&amp;COUNTIF(NOSA!$O$1:O8205,تحویلی!$E$1),"")),"")</f>
        <v/>
      </c>
      <c r="E8205" s="10" t="str">
        <f t="shared" si="522"/>
        <v>14893221</v>
      </c>
      <c r="F8205" s="10" t="str">
        <f>IFERROR(VLOOKUP(I8205,DATABASE!$N:$O,2,FALSE),"")</f>
        <v>دستكش ضد برش سبك</v>
      </c>
      <c r="G8205" s="254" t="s">
        <v>3737</v>
      </c>
      <c r="H8205" s="253">
        <v>14893</v>
      </c>
      <c r="I8205" s="254" t="s">
        <v>1442</v>
      </c>
      <c r="J8205" s="253" t="s">
        <v>22</v>
      </c>
      <c r="K8205" s="254">
        <v>1</v>
      </c>
      <c r="L8205" s="253" t="s">
        <v>3</v>
      </c>
      <c r="M8205" s="254" t="s">
        <v>9</v>
      </c>
      <c r="N8205" s="253" t="s">
        <v>56</v>
      </c>
      <c r="O8205" s="256">
        <v>221</v>
      </c>
      <c r="P8205" s="253">
        <v>1</v>
      </c>
      <c r="Q8205" s="10">
        <f t="shared" si="523"/>
        <v>221</v>
      </c>
    </row>
    <row r="8206" spans="2:17" ht="20.25" customHeight="1">
      <c r="B8206" s="10" t="str">
        <f t="shared" si="520"/>
        <v>لباس كار نسوز(بلوز و شلوار)86</v>
      </c>
      <c r="C8206" s="10" t="str">
        <f t="shared" si="521"/>
        <v>لباس كار نسوز(بلوز و شلوار)1403/12/0586</v>
      </c>
      <c r="D8206" s="10" t="str">
        <f>IFERROR(IF(تحویلی!$E$1="","",IF(NOSA!O8206=تحویلی!$E$1,تحویلی!$E$1&amp;COUNTIF(NOSA!$O$1:O8206,تحویلی!$E$1),"")),"")</f>
        <v/>
      </c>
      <c r="E8206" s="10" t="str">
        <f t="shared" si="522"/>
        <v>1489486</v>
      </c>
      <c r="F8206" s="10" t="str">
        <f>IFERROR(VLOOKUP(I8206,DATABASE!$N:$O,2,FALSE),"")</f>
        <v>لباس كار نسوز(بلوز و شلوار)</v>
      </c>
      <c r="G8206" s="254" t="s">
        <v>3737</v>
      </c>
      <c r="H8206" s="253">
        <v>14894</v>
      </c>
      <c r="I8206" s="254" t="s">
        <v>1766</v>
      </c>
      <c r="J8206" s="253" t="s">
        <v>1767</v>
      </c>
      <c r="K8206" s="254">
        <v>1</v>
      </c>
      <c r="L8206" s="253" t="s">
        <v>28</v>
      </c>
      <c r="M8206" s="254" t="s">
        <v>4</v>
      </c>
      <c r="N8206" s="253" t="s">
        <v>105</v>
      </c>
      <c r="O8206" s="256">
        <v>86</v>
      </c>
      <c r="P8206" s="253">
        <v>1</v>
      </c>
      <c r="Q8206" s="10">
        <f t="shared" si="523"/>
        <v>86</v>
      </c>
    </row>
    <row r="8207" spans="2:17" ht="20.25" customHeight="1">
      <c r="B8207" s="10" t="str">
        <f t="shared" ref="B8207:B8270" si="524">F8207&amp;Q8207</f>
        <v>دستكش ضد برش سبك938</v>
      </c>
      <c r="C8207" s="10" t="str">
        <f t="shared" ref="C8207:C8270" si="525">F8207&amp;G8207&amp;O8207</f>
        <v>دستكش ضد برش سبك1403/12/05938</v>
      </c>
      <c r="D8207" s="10" t="str">
        <f>IFERROR(IF(تحویلی!$E$1="","",IF(NOSA!O8207=تحویلی!$E$1,تحویلی!$E$1&amp;COUNTIF(NOSA!$O$1:O8207,تحویلی!$E$1),"")),"")</f>
        <v/>
      </c>
      <c r="E8207" s="10" t="str">
        <f t="shared" ref="E8207:E8270" si="526">H8207&amp;O8207</f>
        <v>14898938</v>
      </c>
      <c r="F8207" s="10" t="str">
        <f>IFERROR(VLOOKUP(I8207,DATABASE!$N:$O,2,FALSE),"")</f>
        <v>دستكش ضد برش سبك</v>
      </c>
      <c r="G8207" s="254" t="s">
        <v>3737</v>
      </c>
      <c r="H8207" s="253">
        <v>14898</v>
      </c>
      <c r="I8207" s="254" t="s">
        <v>1442</v>
      </c>
      <c r="J8207" s="253" t="s">
        <v>22</v>
      </c>
      <c r="K8207" s="254">
        <v>1</v>
      </c>
      <c r="L8207" s="253" t="s">
        <v>3</v>
      </c>
      <c r="M8207" s="254" t="s">
        <v>47</v>
      </c>
      <c r="N8207" s="253" t="s">
        <v>3974</v>
      </c>
      <c r="O8207" s="256">
        <v>938</v>
      </c>
      <c r="P8207" s="253">
        <v>1</v>
      </c>
      <c r="Q8207" s="10">
        <f t="shared" si="523"/>
        <v>938</v>
      </c>
    </row>
    <row r="8208" spans="2:17" ht="20.25" customHeight="1">
      <c r="B8208" s="10" t="str">
        <f t="shared" si="524"/>
        <v>كلاه ايمني277</v>
      </c>
      <c r="C8208" s="10" t="str">
        <f t="shared" si="525"/>
        <v>كلاه ايمني1403/12/05277</v>
      </c>
      <c r="D8208" s="10" t="str">
        <f>IFERROR(IF(تحویلی!$E$1="","",IF(NOSA!O8208=تحویلی!$E$1,تحویلی!$E$1&amp;COUNTIF(NOSA!$O$1:O8208,تحویلی!$E$1),"")),"")</f>
        <v/>
      </c>
      <c r="E8208" s="10" t="str">
        <f t="shared" si="526"/>
        <v>14900277</v>
      </c>
      <c r="F8208" s="10" t="str">
        <f>IFERROR(VLOOKUP(I8208,DATABASE!$N:$O,2,FALSE),"")</f>
        <v>كلاه ايمني</v>
      </c>
      <c r="G8208" s="254" t="s">
        <v>3737</v>
      </c>
      <c r="H8208" s="253">
        <v>14900</v>
      </c>
      <c r="I8208" s="254" t="s">
        <v>1476</v>
      </c>
      <c r="J8208" s="253" t="s">
        <v>1647</v>
      </c>
      <c r="K8208" s="254">
        <v>1</v>
      </c>
      <c r="L8208" s="253" t="s">
        <v>8</v>
      </c>
      <c r="M8208" s="254" t="s">
        <v>47</v>
      </c>
      <c r="N8208" s="253" t="s">
        <v>79</v>
      </c>
      <c r="O8208" s="256">
        <v>277</v>
      </c>
      <c r="P8208" s="253">
        <v>1</v>
      </c>
      <c r="Q8208" s="10">
        <f t="shared" si="523"/>
        <v>277</v>
      </c>
    </row>
    <row r="8209" spans="2:17" ht="20.25" customHeight="1">
      <c r="B8209" s="10" t="str">
        <f t="shared" si="524"/>
        <v>لباس كار(بلوز و شلوار)948</v>
      </c>
      <c r="C8209" s="10" t="str">
        <f t="shared" si="525"/>
        <v>لباس كار(بلوز و شلوار)1403/12/05948</v>
      </c>
      <c r="D8209" s="10" t="str">
        <f>IFERROR(IF(تحویلی!$E$1="","",IF(NOSA!O8209=تحویلی!$E$1,تحویلی!$E$1&amp;COUNTIF(NOSA!$O$1:O8209,تحویلی!$E$1),"")),"")</f>
        <v/>
      </c>
      <c r="E8209" s="10" t="str">
        <f t="shared" si="526"/>
        <v>14912948</v>
      </c>
      <c r="F8209" s="10" t="str">
        <f>IFERROR(VLOOKUP(I8209,DATABASE!$N:$O,2,FALSE),"")</f>
        <v>لباس كار(بلوز و شلوار)</v>
      </c>
      <c r="G8209" s="254" t="s">
        <v>3737</v>
      </c>
      <c r="H8209" s="253">
        <v>14912</v>
      </c>
      <c r="I8209" s="254" t="s">
        <v>1566</v>
      </c>
      <c r="J8209" s="253" t="s">
        <v>2642</v>
      </c>
      <c r="K8209" s="254">
        <v>1</v>
      </c>
      <c r="L8209" s="253" t="s">
        <v>28</v>
      </c>
      <c r="M8209" s="254" t="s">
        <v>202</v>
      </c>
      <c r="N8209" s="253" t="s">
        <v>4168</v>
      </c>
      <c r="O8209" s="256">
        <v>948</v>
      </c>
      <c r="P8209" s="253">
        <v>0</v>
      </c>
      <c r="Q8209" s="10">
        <f t="shared" si="523"/>
        <v>948</v>
      </c>
    </row>
    <row r="8210" spans="2:17" ht="20.25" customHeight="1">
      <c r="B8210" s="10" t="str">
        <f t="shared" si="524"/>
        <v>دستكش ضد برش سبك599</v>
      </c>
      <c r="C8210" s="10" t="str">
        <f t="shared" si="525"/>
        <v>دستكش ضد برش سبك1403/12/05599</v>
      </c>
      <c r="D8210" s="10" t="str">
        <f>IFERROR(IF(تحویلی!$E$1="","",IF(NOSA!O8210=تحویلی!$E$1,تحویلی!$E$1&amp;COUNTIF(NOSA!$O$1:O8210,تحویلی!$E$1),"")),"")</f>
        <v/>
      </c>
      <c r="E8210" s="10" t="str">
        <f t="shared" si="526"/>
        <v>14923599</v>
      </c>
      <c r="F8210" s="10" t="str">
        <f>IFERROR(VLOOKUP(I8210,DATABASE!$N:$O,2,FALSE),"")</f>
        <v>دستكش ضد برش سبك</v>
      </c>
      <c r="G8210" s="254" t="s">
        <v>3737</v>
      </c>
      <c r="H8210" s="253">
        <v>14923</v>
      </c>
      <c r="I8210" s="254" t="s">
        <v>1442</v>
      </c>
      <c r="J8210" s="253" t="s">
        <v>22</v>
      </c>
      <c r="K8210" s="254">
        <v>1</v>
      </c>
      <c r="L8210" s="253" t="s">
        <v>3</v>
      </c>
      <c r="M8210" s="254" t="s">
        <v>47</v>
      </c>
      <c r="N8210" s="253" t="s">
        <v>4169</v>
      </c>
      <c r="O8210" s="256">
        <v>599</v>
      </c>
      <c r="P8210" s="253">
        <v>1</v>
      </c>
      <c r="Q8210" s="10">
        <f t="shared" si="523"/>
        <v>599</v>
      </c>
    </row>
    <row r="8211" spans="2:17" ht="20.25" customHeight="1">
      <c r="B8211" s="10" t="str">
        <f t="shared" si="524"/>
        <v>دستكش ضد برش سبك827</v>
      </c>
      <c r="C8211" s="10" t="str">
        <f t="shared" si="525"/>
        <v>دستكش ضد برش سبك1403/11/21827</v>
      </c>
      <c r="D8211" s="10" t="str">
        <f>IFERROR(IF(تحویلی!$E$1="","",IF(NOSA!O8211=تحویلی!$E$1,تحویلی!$E$1&amp;COUNTIF(NOSA!$O$1:O8211,تحویلی!$E$1),"")),"")</f>
        <v/>
      </c>
      <c r="E8211" s="10" t="str">
        <f t="shared" si="526"/>
        <v>14312827</v>
      </c>
      <c r="F8211" s="10" t="str">
        <f>IFERROR(VLOOKUP(I8211,DATABASE!$N:$O,2,FALSE),"")</f>
        <v>دستكش ضد برش سبك</v>
      </c>
      <c r="G8211" s="3" t="s">
        <v>3723</v>
      </c>
      <c r="H8211" s="4">
        <v>14312</v>
      </c>
      <c r="I8211" s="3" t="s">
        <v>1442</v>
      </c>
      <c r="J8211" s="3" t="s">
        <v>22</v>
      </c>
      <c r="K8211" s="5">
        <v>1</v>
      </c>
      <c r="L8211" s="3" t="s">
        <v>3</v>
      </c>
      <c r="M8211" s="3" t="s">
        <v>47</v>
      </c>
      <c r="N8211" s="3" t="s">
        <v>2653</v>
      </c>
      <c r="O8211" s="1">
        <v>827</v>
      </c>
      <c r="P8211" s="4">
        <v>1</v>
      </c>
      <c r="Q8211" s="10">
        <f t="shared" si="523"/>
        <v>827</v>
      </c>
    </row>
    <row r="8212" spans="2:17" ht="20.25" customHeight="1">
      <c r="B8212" s="10" t="str">
        <f t="shared" si="524"/>
        <v>دستكش ضد برش سبك851</v>
      </c>
      <c r="C8212" s="10" t="str">
        <f t="shared" si="525"/>
        <v>دستكش ضد برش سبك1403/12/05851</v>
      </c>
      <c r="D8212" s="10" t="str">
        <f>IFERROR(IF(تحویلی!$E$1="","",IF(NOSA!O8212=تحویلی!$E$1,تحویلی!$E$1&amp;COUNTIF(NOSA!$O$1:O8212,تحویلی!$E$1),"")),"")</f>
        <v/>
      </c>
      <c r="E8212" s="10" t="str">
        <f t="shared" si="526"/>
        <v>14925851</v>
      </c>
      <c r="F8212" s="10" t="str">
        <f>IFERROR(VLOOKUP(I8212,DATABASE!$N:$O,2,FALSE),"")</f>
        <v>دستكش ضد برش سبك</v>
      </c>
      <c r="G8212" s="254" t="s">
        <v>3737</v>
      </c>
      <c r="H8212" s="253">
        <v>14925</v>
      </c>
      <c r="I8212" s="254" t="s">
        <v>1442</v>
      </c>
      <c r="J8212" s="253" t="s">
        <v>22</v>
      </c>
      <c r="K8212" s="254">
        <v>1</v>
      </c>
      <c r="L8212" s="253" t="s">
        <v>3</v>
      </c>
      <c r="M8212" s="254" t="s">
        <v>47</v>
      </c>
      <c r="N8212" s="253" t="s">
        <v>4170</v>
      </c>
      <c r="O8212" s="256">
        <v>851</v>
      </c>
      <c r="P8212" s="253">
        <v>1</v>
      </c>
      <c r="Q8212" s="10">
        <f t="shared" si="523"/>
        <v>851</v>
      </c>
    </row>
    <row r="8213" spans="2:17" ht="20.25" customHeight="1">
      <c r="B8213" s="10" t="str">
        <f t="shared" si="524"/>
        <v>دستكش كف مواد سبك820</v>
      </c>
      <c r="C8213" s="10" t="str">
        <f t="shared" si="525"/>
        <v>دستكش كف مواد سبك1403/12/05820</v>
      </c>
      <c r="D8213" s="10" t="str">
        <f>IFERROR(IF(تحویلی!$E$1="","",IF(NOSA!O8213=تحویلی!$E$1,تحویلی!$E$1&amp;COUNTIF(NOSA!$O$1:O8213,تحویلی!$E$1),"")),"")</f>
        <v/>
      </c>
      <c r="E8213" s="10" t="str">
        <f t="shared" si="526"/>
        <v>14933820</v>
      </c>
      <c r="F8213" s="10" t="str">
        <f>IFERROR(VLOOKUP(I8213,DATABASE!$N:$O,2,FALSE),"")</f>
        <v>دستكش كف مواد سبك</v>
      </c>
      <c r="G8213" s="254" t="s">
        <v>3737</v>
      </c>
      <c r="H8213" s="253">
        <v>14933</v>
      </c>
      <c r="I8213" s="254" t="s">
        <v>1456</v>
      </c>
      <c r="J8213" s="253" t="s">
        <v>2</v>
      </c>
      <c r="K8213" s="254">
        <v>5</v>
      </c>
      <c r="L8213" s="253" t="s">
        <v>3</v>
      </c>
      <c r="M8213" s="254" t="s">
        <v>40</v>
      </c>
      <c r="N8213" s="253" t="s">
        <v>1738</v>
      </c>
      <c r="O8213" s="256">
        <v>820</v>
      </c>
      <c r="P8213" s="253">
        <v>0</v>
      </c>
      <c r="Q8213" s="10">
        <f t="shared" si="523"/>
        <v>820</v>
      </c>
    </row>
    <row r="8214" spans="2:17" ht="20.25" customHeight="1">
      <c r="B8214" s="10" t="str">
        <f t="shared" si="524"/>
        <v>دستكش ضد برش سبك820</v>
      </c>
      <c r="C8214" s="10" t="str">
        <f t="shared" si="525"/>
        <v>دستكش ضد برش سبك1403/12/05820</v>
      </c>
      <c r="D8214" s="10" t="str">
        <f>IFERROR(IF(تحویلی!$E$1="","",IF(NOSA!O8214=تحویلی!$E$1,تحویلی!$E$1&amp;COUNTIF(NOSA!$O$1:O8214,تحویلی!$E$1),"")),"")</f>
        <v/>
      </c>
      <c r="E8214" s="10" t="str">
        <f t="shared" si="526"/>
        <v>14933820</v>
      </c>
      <c r="F8214" s="10" t="str">
        <f>IFERROR(VLOOKUP(I8214,DATABASE!$N:$O,2,FALSE),"")</f>
        <v>دستكش ضد برش سبك</v>
      </c>
      <c r="G8214" s="254" t="s">
        <v>3737</v>
      </c>
      <c r="H8214" s="253">
        <v>14933</v>
      </c>
      <c r="I8214" s="254" t="s">
        <v>1442</v>
      </c>
      <c r="J8214" s="253" t="s">
        <v>22</v>
      </c>
      <c r="K8214" s="254">
        <v>1</v>
      </c>
      <c r="L8214" s="253" t="s">
        <v>3</v>
      </c>
      <c r="M8214" s="254" t="s">
        <v>40</v>
      </c>
      <c r="N8214" s="253" t="s">
        <v>1738</v>
      </c>
      <c r="O8214" s="256">
        <v>820</v>
      </c>
      <c r="P8214" s="253">
        <v>0</v>
      </c>
      <c r="Q8214" s="10">
        <f t="shared" si="523"/>
        <v>820</v>
      </c>
    </row>
    <row r="8215" spans="2:17" ht="20.25" customHeight="1">
      <c r="B8215" s="10" t="str">
        <f t="shared" si="524"/>
        <v>لباس كار كارشناسي-مديران- بلوز و شلوار575</v>
      </c>
      <c r="C8215" s="10" t="str">
        <f t="shared" si="525"/>
        <v>لباس كار كارشناسي-مديران- بلوز و شلوار1403/12/05575</v>
      </c>
      <c r="D8215" s="10" t="str">
        <f>IFERROR(IF(تحویلی!$E$1="","",IF(NOSA!O8215=تحویلی!$E$1,تحویلی!$E$1&amp;COUNTIF(NOSA!$O$1:O8215,تحویلی!$E$1),"")),"")</f>
        <v/>
      </c>
      <c r="E8215" s="10" t="str">
        <f t="shared" si="526"/>
        <v>14934575</v>
      </c>
      <c r="F8215" s="10" t="str">
        <f>IFERROR(VLOOKUP(I8215,DATABASE!$N:$O,2,FALSE),"")</f>
        <v>لباس كار كارشناسي-مديران- بلوز و شلوار</v>
      </c>
      <c r="G8215" s="254" t="s">
        <v>3737</v>
      </c>
      <c r="H8215" s="253">
        <v>14934</v>
      </c>
      <c r="I8215" s="254" t="s">
        <v>1780</v>
      </c>
      <c r="J8215" s="253" t="s">
        <v>1781</v>
      </c>
      <c r="K8215" s="254">
        <v>1</v>
      </c>
      <c r="L8215" s="253" t="s">
        <v>28</v>
      </c>
      <c r="M8215" s="254" t="s">
        <v>43</v>
      </c>
      <c r="N8215" s="253" t="s">
        <v>365</v>
      </c>
      <c r="O8215" s="256">
        <v>575</v>
      </c>
      <c r="P8215" s="253">
        <v>0</v>
      </c>
      <c r="Q8215" s="10">
        <f t="shared" si="523"/>
        <v>575</v>
      </c>
    </row>
    <row r="8216" spans="2:17" ht="20.25" customHeight="1">
      <c r="B8216" s="10" t="str">
        <f t="shared" si="524"/>
        <v>859</v>
      </c>
      <c r="C8216" s="10" t="str">
        <f t="shared" si="525"/>
        <v>1403/12/05859</v>
      </c>
      <c r="D8216" s="10" t="str">
        <f>IFERROR(IF(تحویلی!$E$1="","",IF(NOSA!O8216=تحویلی!$E$1,تحویلی!$E$1&amp;COUNTIF(NOSA!$O$1:O8216,تحویلی!$E$1),"")),"")</f>
        <v/>
      </c>
      <c r="E8216" s="10" t="str">
        <f t="shared" si="526"/>
        <v>14942859</v>
      </c>
      <c r="F8216" s="10" t="str">
        <f>IFERROR(VLOOKUP(I8216,DATABASE!$N:$O,2,FALSE),"")</f>
        <v/>
      </c>
      <c r="G8216" s="254" t="s">
        <v>3737</v>
      </c>
      <c r="H8216" s="253">
        <v>14942</v>
      </c>
      <c r="I8216" s="254" t="s">
        <v>4171</v>
      </c>
      <c r="J8216" s="253" t="s">
        <v>4172</v>
      </c>
      <c r="K8216" s="254">
        <v>13</v>
      </c>
      <c r="L8216" s="253" t="s">
        <v>8</v>
      </c>
      <c r="M8216" s="254" t="s">
        <v>102</v>
      </c>
      <c r="N8216" s="253" t="s">
        <v>163</v>
      </c>
      <c r="O8216" s="256">
        <v>859</v>
      </c>
      <c r="P8216" s="253">
        <v>0</v>
      </c>
      <c r="Q8216" s="10">
        <f t="shared" si="523"/>
        <v>859</v>
      </c>
    </row>
    <row r="8217" spans="2:17" ht="20.25" customHeight="1">
      <c r="B8217" s="10" t="str">
        <f t="shared" si="524"/>
        <v>859</v>
      </c>
      <c r="C8217" s="10" t="str">
        <f t="shared" si="525"/>
        <v>1403/12/05859</v>
      </c>
      <c r="D8217" s="10" t="str">
        <f>IFERROR(IF(تحویلی!$E$1="","",IF(NOSA!O8217=تحویلی!$E$1,تحویلی!$E$1&amp;COUNTIF(NOSA!$O$1:O8217,تحویلی!$E$1),"")),"")</f>
        <v/>
      </c>
      <c r="E8217" s="10" t="str">
        <f t="shared" si="526"/>
        <v>14942859</v>
      </c>
      <c r="F8217" s="10" t="str">
        <f>IFERROR(VLOOKUP(I8217,DATABASE!$N:$O,2,FALSE),"")</f>
        <v/>
      </c>
      <c r="G8217" s="254" t="s">
        <v>3737</v>
      </c>
      <c r="H8217" s="253">
        <v>14942</v>
      </c>
      <c r="I8217" s="254" t="s">
        <v>4173</v>
      </c>
      <c r="J8217" s="253" t="s">
        <v>4174</v>
      </c>
      <c r="K8217" s="254">
        <v>13</v>
      </c>
      <c r="L8217" s="253" t="s">
        <v>8</v>
      </c>
      <c r="M8217" s="254" t="s">
        <v>102</v>
      </c>
      <c r="N8217" s="253" t="s">
        <v>163</v>
      </c>
      <c r="O8217" s="256">
        <v>859</v>
      </c>
      <c r="P8217" s="253">
        <v>0</v>
      </c>
      <c r="Q8217" s="10">
        <f t="shared" si="523"/>
        <v>859</v>
      </c>
    </row>
    <row r="8218" spans="2:17" ht="20.25" customHeight="1">
      <c r="B8218" s="10" t="str">
        <f t="shared" si="524"/>
        <v>لباس كار يكبار مصرف844</v>
      </c>
      <c r="C8218" s="10" t="str">
        <f t="shared" si="525"/>
        <v>لباس كار يكبار مصرف1403/12/07844</v>
      </c>
      <c r="D8218" s="10" t="str">
        <f>IFERROR(IF(تحویلی!$E$1="","",IF(NOSA!O8218=تحویلی!$E$1,تحویلی!$E$1&amp;COUNTIF(NOSA!$O$1:O8218,تحویلی!$E$1),"")),"")</f>
        <v/>
      </c>
      <c r="E8218" s="10" t="str">
        <f t="shared" si="526"/>
        <v>14951844</v>
      </c>
      <c r="F8218" s="10" t="str">
        <f>IFERROR(VLOOKUP(I8218,DATABASE!$N:$O,2,FALSE),"")</f>
        <v>لباس كار يكبار مصرف</v>
      </c>
      <c r="G8218" s="3" t="s">
        <v>3739</v>
      </c>
      <c r="H8218" s="4">
        <v>14951</v>
      </c>
      <c r="I8218" s="3" t="s">
        <v>1691</v>
      </c>
      <c r="J8218" s="3" t="s">
        <v>956</v>
      </c>
      <c r="K8218" s="5">
        <v>4</v>
      </c>
      <c r="L8218" s="3" t="s">
        <v>28</v>
      </c>
      <c r="M8218" s="3" t="s">
        <v>4177</v>
      </c>
      <c r="N8218" s="3" t="s">
        <v>4178</v>
      </c>
      <c r="O8218" s="1">
        <v>844</v>
      </c>
      <c r="P8218" s="4">
        <v>0</v>
      </c>
      <c r="Q8218" s="10">
        <f t="shared" si="523"/>
        <v>844</v>
      </c>
    </row>
    <row r="8219" spans="2:17" ht="20.25" customHeight="1">
      <c r="B8219" s="10" t="str">
        <f t="shared" si="524"/>
        <v>دستكش ضد برش سبك683</v>
      </c>
      <c r="C8219" s="10" t="str">
        <f t="shared" si="525"/>
        <v>دستكش ضد برش سبك1403/12/08683</v>
      </c>
      <c r="D8219" s="10" t="str">
        <f>IFERROR(IF(تحویلی!$E$1="","",IF(NOSA!O8219=تحویلی!$E$1,تحویلی!$E$1&amp;COUNTIF(NOSA!$O$1:O8219,تحویلی!$E$1),"")),"")</f>
        <v/>
      </c>
      <c r="E8219" s="10" t="str">
        <f t="shared" si="526"/>
        <v>14955683</v>
      </c>
      <c r="F8219" s="10" t="str">
        <f>IFERROR(VLOOKUP(I8219,DATABASE!$N:$O,2,FALSE),"")</f>
        <v>دستكش ضد برش سبك</v>
      </c>
      <c r="G8219" s="3" t="s">
        <v>3740</v>
      </c>
      <c r="H8219" s="4">
        <v>14955</v>
      </c>
      <c r="I8219" s="3" t="s">
        <v>1442</v>
      </c>
      <c r="J8219" s="3" t="s">
        <v>22</v>
      </c>
      <c r="K8219" s="5">
        <v>1</v>
      </c>
      <c r="L8219" s="3" t="s">
        <v>3</v>
      </c>
      <c r="M8219" s="3" t="s">
        <v>202</v>
      </c>
      <c r="N8219" s="3" t="s">
        <v>4179</v>
      </c>
      <c r="O8219" s="1">
        <v>683</v>
      </c>
      <c r="P8219" s="4">
        <v>1</v>
      </c>
      <c r="Q8219" s="10">
        <f t="shared" si="523"/>
        <v>683</v>
      </c>
    </row>
    <row r="8220" spans="2:17" ht="20.25" customHeight="1">
      <c r="B8220" s="10" t="str">
        <f t="shared" si="524"/>
        <v>دستكش ضد برش سبك711</v>
      </c>
      <c r="C8220" s="10" t="str">
        <f t="shared" si="525"/>
        <v>دستكش ضد برش سبك1403/12/08711</v>
      </c>
      <c r="D8220" s="10" t="str">
        <f>IFERROR(IF(تحویلی!$E$1="","",IF(NOSA!O8220=تحویلی!$E$1,تحویلی!$E$1&amp;COUNTIF(NOSA!$O$1:O8220,تحویلی!$E$1),"")),"")</f>
        <v/>
      </c>
      <c r="E8220" s="10" t="str">
        <f t="shared" si="526"/>
        <v>14955711</v>
      </c>
      <c r="F8220" s="10" t="str">
        <f>IFERROR(VLOOKUP(I8220,DATABASE!$N:$O,2,FALSE),"")</f>
        <v>دستكش ضد برش سبك</v>
      </c>
      <c r="G8220" s="3" t="s">
        <v>3740</v>
      </c>
      <c r="H8220" s="4">
        <v>14955</v>
      </c>
      <c r="I8220" s="3" t="s">
        <v>1442</v>
      </c>
      <c r="J8220" s="3" t="s">
        <v>22</v>
      </c>
      <c r="K8220" s="5">
        <v>1</v>
      </c>
      <c r="L8220" s="3" t="s">
        <v>3</v>
      </c>
      <c r="M8220" s="3" t="s">
        <v>202</v>
      </c>
      <c r="N8220" s="3" t="s">
        <v>603</v>
      </c>
      <c r="O8220" s="1">
        <v>711</v>
      </c>
      <c r="P8220" s="4">
        <v>1</v>
      </c>
      <c r="Q8220" s="10">
        <f t="shared" si="523"/>
        <v>711</v>
      </c>
    </row>
    <row r="8221" spans="2:17" ht="20.25" customHeight="1">
      <c r="B8221" s="10" t="str">
        <f t="shared" si="524"/>
        <v>دستكش ضد برش سبك760</v>
      </c>
      <c r="C8221" s="10" t="str">
        <f t="shared" si="525"/>
        <v>دستكش ضد برش سبك1403/12/08760</v>
      </c>
      <c r="D8221" s="10" t="str">
        <f>IFERROR(IF(تحویلی!$E$1="","",IF(NOSA!O8221=تحویلی!$E$1,تحویلی!$E$1&amp;COUNTIF(NOSA!$O$1:O8221,تحویلی!$E$1),"")),"")</f>
        <v/>
      </c>
      <c r="E8221" s="10" t="str">
        <f t="shared" si="526"/>
        <v>14955760</v>
      </c>
      <c r="F8221" s="10" t="str">
        <f>IFERROR(VLOOKUP(I8221,DATABASE!$N:$O,2,FALSE),"")</f>
        <v>دستكش ضد برش سبك</v>
      </c>
      <c r="G8221" s="3" t="s">
        <v>3740</v>
      </c>
      <c r="H8221" s="4">
        <v>14955</v>
      </c>
      <c r="I8221" s="3" t="s">
        <v>1442</v>
      </c>
      <c r="J8221" s="3" t="s">
        <v>22</v>
      </c>
      <c r="K8221" s="5">
        <v>1</v>
      </c>
      <c r="L8221" s="3" t="s">
        <v>3</v>
      </c>
      <c r="M8221" s="3" t="s">
        <v>202</v>
      </c>
      <c r="N8221" s="3" t="s">
        <v>3971</v>
      </c>
      <c r="O8221" s="1">
        <v>760</v>
      </c>
      <c r="P8221" s="4">
        <v>1</v>
      </c>
      <c r="Q8221" s="10">
        <f t="shared" si="523"/>
        <v>760</v>
      </c>
    </row>
    <row r="8222" spans="2:17" ht="20.25" customHeight="1">
      <c r="B8222" s="10" t="str">
        <f t="shared" si="524"/>
        <v>دستكش كف مواد سبك277</v>
      </c>
      <c r="C8222" s="10" t="str">
        <f t="shared" si="525"/>
        <v>دستكش كف مواد سبك1403/12/08277</v>
      </c>
      <c r="D8222" s="10" t="str">
        <f>IFERROR(IF(تحویلی!$E$1="","",IF(NOSA!O8222=تحویلی!$E$1,تحویلی!$E$1&amp;COUNTIF(NOSA!$O$1:O8222,تحویلی!$E$1),"")),"")</f>
        <v/>
      </c>
      <c r="E8222" s="10" t="str">
        <f t="shared" si="526"/>
        <v>14960277</v>
      </c>
      <c r="F8222" s="10" t="str">
        <f>IFERROR(VLOOKUP(I8222,DATABASE!$N:$O,2,FALSE),"")</f>
        <v>دستكش كف مواد سبك</v>
      </c>
      <c r="G8222" s="3" t="s">
        <v>3740</v>
      </c>
      <c r="H8222" s="4">
        <v>14960</v>
      </c>
      <c r="I8222" s="3" t="s">
        <v>1456</v>
      </c>
      <c r="J8222" s="3" t="s">
        <v>2</v>
      </c>
      <c r="K8222" s="5">
        <v>1</v>
      </c>
      <c r="L8222" s="3" t="s">
        <v>3</v>
      </c>
      <c r="M8222" s="3" t="s">
        <v>47</v>
      </c>
      <c r="N8222" s="3" t="s">
        <v>79</v>
      </c>
      <c r="O8222" s="1">
        <v>277</v>
      </c>
      <c r="P8222" s="4">
        <v>1</v>
      </c>
      <c r="Q8222" s="10">
        <f t="shared" si="523"/>
        <v>277</v>
      </c>
    </row>
    <row r="8223" spans="2:17" ht="20.25" customHeight="1">
      <c r="B8223" s="10" t="str">
        <f t="shared" si="524"/>
        <v>دستكش ضد برش سبك933</v>
      </c>
      <c r="C8223" s="10" t="str">
        <f t="shared" si="525"/>
        <v>دستكش ضد برش سبك1403/12/08933</v>
      </c>
      <c r="D8223" s="10" t="str">
        <f>IFERROR(IF(تحویلی!$E$1="","",IF(NOSA!O8223=تحویلی!$E$1,تحویلی!$E$1&amp;COUNTIF(NOSA!$O$1:O8223,تحویلی!$E$1),"")),"")</f>
        <v/>
      </c>
      <c r="E8223" s="10" t="str">
        <f t="shared" si="526"/>
        <v>14967933</v>
      </c>
      <c r="F8223" s="10" t="str">
        <f>IFERROR(VLOOKUP(I8223,DATABASE!$N:$O,2,FALSE),"")</f>
        <v>دستكش ضد برش سبك</v>
      </c>
      <c r="G8223" s="3" t="s">
        <v>3740</v>
      </c>
      <c r="H8223" s="4">
        <v>14967</v>
      </c>
      <c r="I8223" s="3" t="s">
        <v>1442</v>
      </c>
      <c r="J8223" s="3" t="s">
        <v>22</v>
      </c>
      <c r="K8223" s="5">
        <v>1</v>
      </c>
      <c r="L8223" s="3" t="s">
        <v>3</v>
      </c>
      <c r="M8223" s="3" t="s">
        <v>47</v>
      </c>
      <c r="N8223" s="3" t="s">
        <v>3548</v>
      </c>
      <c r="O8223" s="1">
        <v>933</v>
      </c>
      <c r="P8223" s="4">
        <v>1</v>
      </c>
      <c r="Q8223" s="10">
        <f t="shared" si="523"/>
        <v>933</v>
      </c>
    </row>
    <row r="8224" spans="2:17" ht="20.25" customHeight="1">
      <c r="B8224" s="10" t="str">
        <f t="shared" si="524"/>
        <v>عينك رويت مذاب582</v>
      </c>
      <c r="C8224" s="10" t="str">
        <f t="shared" si="525"/>
        <v>عينك رويت مذاب1403/12/08582</v>
      </c>
      <c r="D8224" s="10" t="str">
        <f>IFERROR(IF(تحویلی!$E$1="","",IF(NOSA!O8224=تحویلی!$E$1,تحویلی!$E$1&amp;COUNTIF(NOSA!$O$1:O8224,تحویلی!$E$1),"")),"")</f>
        <v/>
      </c>
      <c r="E8224" s="10" t="str">
        <f t="shared" si="526"/>
        <v>14968582</v>
      </c>
      <c r="F8224" s="10" t="str">
        <f>IFERROR(VLOOKUP(I8224,DATABASE!$N:$O,2,FALSE),"")</f>
        <v>عينك رويت مذاب</v>
      </c>
      <c r="G8224" s="3" t="s">
        <v>3740</v>
      </c>
      <c r="H8224" s="4">
        <v>14968</v>
      </c>
      <c r="I8224" s="3" t="s">
        <v>2323</v>
      </c>
      <c r="J8224" s="3" t="s">
        <v>2240</v>
      </c>
      <c r="K8224" s="5">
        <v>2</v>
      </c>
      <c r="L8224" s="3" t="s">
        <v>8</v>
      </c>
      <c r="M8224" s="3" t="s">
        <v>47</v>
      </c>
      <c r="N8224" s="3" t="s">
        <v>80</v>
      </c>
      <c r="O8224" s="1">
        <v>582</v>
      </c>
      <c r="P8224" s="4">
        <v>2</v>
      </c>
      <c r="Q8224" s="10">
        <f t="shared" si="523"/>
        <v>582</v>
      </c>
    </row>
    <row r="8225" spans="2:17" ht="20.25" customHeight="1">
      <c r="B8225" s="10" t="str">
        <f t="shared" si="524"/>
        <v>دستكش كف مواد سبك844</v>
      </c>
      <c r="C8225" s="10" t="str">
        <f t="shared" si="525"/>
        <v>دستكش كف مواد سبك1403/12/08844</v>
      </c>
      <c r="D8225" s="10" t="str">
        <f>IFERROR(IF(تحویلی!$E$1="","",IF(NOSA!O8225=تحویلی!$E$1,تحویلی!$E$1&amp;COUNTIF(NOSA!$O$1:O8225,تحویلی!$E$1),"")),"")</f>
        <v/>
      </c>
      <c r="E8225" s="10" t="str">
        <f t="shared" si="526"/>
        <v>14973844</v>
      </c>
      <c r="F8225" s="10" t="str">
        <f>IFERROR(VLOOKUP(I8225,DATABASE!$N:$O,2,FALSE),"")</f>
        <v>دستكش كف مواد سبك</v>
      </c>
      <c r="G8225" s="3" t="s">
        <v>3740</v>
      </c>
      <c r="H8225" s="4">
        <v>14973</v>
      </c>
      <c r="I8225" s="3" t="s">
        <v>1456</v>
      </c>
      <c r="J8225" s="3" t="s">
        <v>2</v>
      </c>
      <c r="K8225" s="5">
        <v>1</v>
      </c>
      <c r="L8225" s="3" t="s">
        <v>3</v>
      </c>
      <c r="M8225" s="3" t="s">
        <v>47</v>
      </c>
      <c r="N8225" s="3" t="s">
        <v>2690</v>
      </c>
      <c r="O8225" s="1">
        <v>844</v>
      </c>
      <c r="P8225" s="4">
        <v>1</v>
      </c>
      <c r="Q8225" s="10">
        <f t="shared" si="523"/>
        <v>844</v>
      </c>
    </row>
    <row r="8226" spans="2:17" ht="20.25" customHeight="1">
      <c r="B8226" s="10" t="str">
        <f t="shared" si="524"/>
        <v>شيشه مات ماسك جوشكاري0</v>
      </c>
      <c r="C8226" s="10" t="str">
        <f t="shared" si="525"/>
        <v>شيشه مات ماسك جوشكاري1403/12/080</v>
      </c>
      <c r="D8226" s="10" t="str">
        <f>IFERROR(IF(تحویلی!$E$1="","",IF(NOSA!O8226=تحویلی!$E$1,تحویلی!$E$1&amp;COUNTIF(NOSA!$O$1:O8226,تحویلی!$E$1),"")),"")</f>
        <v/>
      </c>
      <c r="E8226" s="10" t="str">
        <f t="shared" si="526"/>
        <v>149800</v>
      </c>
      <c r="F8226" s="10" t="str">
        <f>IFERROR(VLOOKUP(I8226,DATABASE!$N:$O,2,FALSE),"")</f>
        <v>شيشه مات ماسك جوشكاري</v>
      </c>
      <c r="G8226" s="3" t="s">
        <v>3740</v>
      </c>
      <c r="H8226" s="4">
        <v>14980</v>
      </c>
      <c r="I8226" s="3" t="s">
        <v>1507</v>
      </c>
      <c r="J8226" s="3" t="s">
        <v>113</v>
      </c>
      <c r="K8226" s="5">
        <v>1</v>
      </c>
      <c r="L8226" s="3" t="s">
        <v>8</v>
      </c>
      <c r="M8226" s="3" t="s">
        <v>4052</v>
      </c>
      <c r="N8226" s="3" t="s">
        <v>4155</v>
      </c>
      <c r="O8226" s="1">
        <v>0</v>
      </c>
      <c r="P8226" s="4">
        <v>0</v>
      </c>
      <c r="Q8226" s="10">
        <f t="shared" si="523"/>
        <v>0</v>
      </c>
    </row>
    <row r="8227" spans="2:17" ht="20.25" customHeight="1">
      <c r="B8227" s="10" t="str">
        <f t="shared" si="524"/>
        <v>بند كفش844</v>
      </c>
      <c r="C8227" s="10" t="str">
        <f t="shared" si="525"/>
        <v>بند كفش1403/12/08844</v>
      </c>
      <c r="D8227" s="10" t="str">
        <f>IFERROR(IF(تحویلی!$E$1="","",IF(NOSA!O8227=تحویلی!$E$1,تحویلی!$E$1&amp;COUNTIF(NOSA!$O$1:O8227,تحویلی!$E$1),"")),"")</f>
        <v/>
      </c>
      <c r="E8227" s="10" t="str">
        <f t="shared" si="526"/>
        <v>14985844</v>
      </c>
      <c r="F8227" s="10" t="str">
        <f>IFERROR(VLOOKUP(I8227,DATABASE!$N:$O,2,FALSE),"")</f>
        <v>بند كفش</v>
      </c>
      <c r="G8227" s="3" t="s">
        <v>3740</v>
      </c>
      <c r="H8227" s="4">
        <v>14985</v>
      </c>
      <c r="I8227" s="3" t="s">
        <v>1462</v>
      </c>
      <c r="J8227" s="3" t="s">
        <v>450</v>
      </c>
      <c r="K8227" s="5">
        <v>1</v>
      </c>
      <c r="L8227" s="3" t="s">
        <v>3</v>
      </c>
      <c r="M8227" s="3" t="s">
        <v>47</v>
      </c>
      <c r="N8227" s="3" t="s">
        <v>2690</v>
      </c>
      <c r="O8227" s="1">
        <v>844</v>
      </c>
      <c r="P8227" s="4">
        <v>0</v>
      </c>
      <c r="Q8227" s="10">
        <f t="shared" si="523"/>
        <v>844</v>
      </c>
    </row>
    <row r="8228" spans="2:17" ht="20.25" customHeight="1">
      <c r="B8228" s="10" t="str">
        <f t="shared" si="524"/>
        <v>دستكش ضد برش سبك5</v>
      </c>
      <c r="C8228" s="10" t="str">
        <f t="shared" si="525"/>
        <v>دستكش ضد برش سبك1403/12/085</v>
      </c>
      <c r="D8228" s="10" t="str">
        <f>IFERROR(IF(تحویلی!$E$1="","",IF(NOSA!O8228=تحویلی!$E$1,تحویلی!$E$1&amp;COUNTIF(NOSA!$O$1:O8228,تحویلی!$E$1),"")),"")</f>
        <v/>
      </c>
      <c r="E8228" s="10" t="str">
        <f t="shared" si="526"/>
        <v>149865</v>
      </c>
      <c r="F8228" s="10" t="str">
        <f>IFERROR(VLOOKUP(I8228,DATABASE!$N:$O,2,FALSE),"")</f>
        <v>دستكش ضد برش سبك</v>
      </c>
      <c r="G8228" s="3" t="s">
        <v>3740</v>
      </c>
      <c r="H8228" s="4">
        <v>14986</v>
      </c>
      <c r="I8228" s="3" t="s">
        <v>1442</v>
      </c>
      <c r="J8228" s="3" t="s">
        <v>22</v>
      </c>
      <c r="K8228" s="5">
        <v>1</v>
      </c>
      <c r="L8228" s="3" t="s">
        <v>3</v>
      </c>
      <c r="M8228" s="3" t="s">
        <v>43</v>
      </c>
      <c r="N8228" s="3" t="s">
        <v>250</v>
      </c>
      <c r="O8228" s="1">
        <v>5</v>
      </c>
      <c r="P8228" s="4">
        <v>1</v>
      </c>
      <c r="Q8228" s="10">
        <f t="shared" si="523"/>
        <v>5</v>
      </c>
    </row>
    <row r="8229" spans="2:17" ht="20.25" customHeight="1">
      <c r="B8229" s="10" t="str">
        <f t="shared" si="524"/>
        <v>دستكش كف دوبل چرمي552</v>
      </c>
      <c r="C8229" s="10" t="str">
        <f t="shared" si="525"/>
        <v>دستكش كف دوبل چرمي1403/12/08552</v>
      </c>
      <c r="D8229" s="10" t="str">
        <f>IFERROR(IF(تحویلی!$E$1="","",IF(NOSA!O8229=تحویلی!$E$1,تحویلی!$E$1&amp;COUNTIF(NOSA!$O$1:O8229,تحویلی!$E$1),"")),"")</f>
        <v>55233</v>
      </c>
      <c r="E8229" s="10" t="str">
        <f t="shared" si="526"/>
        <v>14988552</v>
      </c>
      <c r="F8229" s="10" t="str">
        <f>IFERROR(VLOOKUP(I8229,DATABASE!$N:$O,2,FALSE),"")</f>
        <v>دستكش كف دوبل چرمي</v>
      </c>
      <c r="G8229" s="3" t="s">
        <v>3740</v>
      </c>
      <c r="H8229" s="4">
        <v>14988</v>
      </c>
      <c r="I8229" s="3" t="s">
        <v>1683</v>
      </c>
      <c r="J8229" s="3" t="s">
        <v>1684</v>
      </c>
      <c r="K8229" s="5">
        <v>1</v>
      </c>
      <c r="L8229" s="3" t="s">
        <v>3</v>
      </c>
      <c r="M8229" s="3" t="s">
        <v>25</v>
      </c>
      <c r="N8229" s="3" t="s">
        <v>510</v>
      </c>
      <c r="O8229" s="1">
        <v>552</v>
      </c>
      <c r="P8229" s="4">
        <v>1</v>
      </c>
      <c r="Q8229" s="10">
        <f t="shared" si="523"/>
        <v>552</v>
      </c>
    </row>
    <row r="8230" spans="2:17" ht="20.25" customHeight="1">
      <c r="B8230" s="10" t="str">
        <f t="shared" si="524"/>
        <v>دستكش كف مواد سبك460</v>
      </c>
      <c r="C8230" s="10" t="str">
        <f t="shared" si="525"/>
        <v>دستكش كف مواد سبك1403/12/08460</v>
      </c>
      <c r="D8230" s="10" t="str">
        <f>IFERROR(IF(تحویلی!$E$1="","",IF(NOSA!O8230=تحویلی!$E$1,تحویلی!$E$1&amp;COUNTIF(NOSA!$O$1:O8230,تحویلی!$E$1),"")),"")</f>
        <v/>
      </c>
      <c r="E8230" s="10" t="str">
        <f t="shared" si="526"/>
        <v>14991460</v>
      </c>
      <c r="F8230" s="10" t="str">
        <f>IFERROR(VLOOKUP(I8230,DATABASE!$N:$O,2,FALSE),"")</f>
        <v>دستكش كف مواد سبك</v>
      </c>
      <c r="G8230" s="3" t="s">
        <v>3740</v>
      </c>
      <c r="H8230" s="4">
        <v>14991</v>
      </c>
      <c r="I8230" s="3" t="s">
        <v>1456</v>
      </c>
      <c r="J8230" s="3" t="s">
        <v>2</v>
      </c>
      <c r="K8230" s="5">
        <v>1</v>
      </c>
      <c r="L8230" s="3" t="s">
        <v>3</v>
      </c>
      <c r="M8230" s="3" t="s">
        <v>47</v>
      </c>
      <c r="N8230" s="3" t="s">
        <v>140</v>
      </c>
      <c r="O8230" s="1">
        <v>460</v>
      </c>
      <c r="P8230" s="4">
        <v>1</v>
      </c>
      <c r="Q8230" s="10">
        <f t="shared" si="523"/>
        <v>460</v>
      </c>
    </row>
    <row r="8231" spans="2:17" ht="20.25" customHeight="1">
      <c r="B8231" s="10" t="str">
        <f t="shared" si="524"/>
        <v>دستكش ضد برش سبك58</v>
      </c>
      <c r="C8231" s="10" t="str">
        <f t="shared" si="525"/>
        <v>دستكش ضد برش سبك1403/12/0858</v>
      </c>
      <c r="D8231" s="10" t="str">
        <f>IFERROR(IF(تحویلی!$E$1="","",IF(NOSA!O8231=تحویلی!$E$1,تحویلی!$E$1&amp;COUNTIF(NOSA!$O$1:O8231,تحویلی!$E$1),"")),"")</f>
        <v/>
      </c>
      <c r="E8231" s="10" t="str">
        <f t="shared" si="526"/>
        <v>1499358</v>
      </c>
      <c r="F8231" s="10" t="str">
        <f>IFERROR(VLOOKUP(I8231,DATABASE!$N:$O,2,FALSE),"")</f>
        <v>دستكش ضد برش سبك</v>
      </c>
      <c r="G8231" s="3" t="s">
        <v>3740</v>
      </c>
      <c r="H8231" s="4">
        <v>14993</v>
      </c>
      <c r="I8231" s="3" t="s">
        <v>1442</v>
      </c>
      <c r="J8231" s="3" t="s">
        <v>22</v>
      </c>
      <c r="K8231" s="5">
        <v>1</v>
      </c>
      <c r="L8231" s="3" t="s">
        <v>3</v>
      </c>
      <c r="M8231" s="3" t="s">
        <v>19</v>
      </c>
      <c r="N8231" s="3" t="s">
        <v>459</v>
      </c>
      <c r="O8231" s="1">
        <v>58</v>
      </c>
      <c r="P8231" s="4">
        <v>1</v>
      </c>
      <c r="Q8231" s="10">
        <f t="shared" si="523"/>
        <v>58</v>
      </c>
    </row>
    <row r="8232" spans="2:17" ht="20.25" customHeight="1">
      <c r="B8232" s="10" t="str">
        <f t="shared" si="524"/>
        <v>لباس كار كارشناسي760</v>
      </c>
      <c r="C8232" s="10" t="str">
        <f t="shared" si="525"/>
        <v>لباس كار كارشناسي1403/12/09760</v>
      </c>
      <c r="D8232" s="10" t="str">
        <f>IFERROR(IF(تحویلی!$E$1="","",IF(NOSA!O8232=تحویلی!$E$1,تحویلی!$E$1&amp;COUNTIF(NOSA!$O$1:O8232,تحویلی!$E$1),"")),"")</f>
        <v/>
      </c>
      <c r="E8232" s="10" t="str">
        <f t="shared" si="526"/>
        <v>14995760</v>
      </c>
      <c r="F8232" s="10" t="str">
        <f>IFERROR(VLOOKUP(I8232,DATABASE!$N:$O,2,FALSE),"")</f>
        <v>لباس كار كارشناسي</v>
      </c>
      <c r="G8232" s="3" t="s">
        <v>3741</v>
      </c>
      <c r="H8232" s="3">
        <v>14995</v>
      </c>
      <c r="I8232" s="3" t="s">
        <v>1754</v>
      </c>
      <c r="J8232" s="3" t="s">
        <v>1755</v>
      </c>
      <c r="K8232" s="3">
        <v>1</v>
      </c>
      <c r="L8232" s="3" t="s">
        <v>28</v>
      </c>
      <c r="M8232" s="3" t="s">
        <v>202</v>
      </c>
      <c r="N8232" s="3" t="s">
        <v>3369</v>
      </c>
      <c r="O8232" s="1">
        <v>760</v>
      </c>
      <c r="P8232" s="3">
        <v>1</v>
      </c>
      <c r="Q8232" s="10">
        <f t="shared" si="523"/>
        <v>760</v>
      </c>
    </row>
    <row r="8233" spans="2:17" ht="20.25" customHeight="1">
      <c r="B8233" s="10" t="str">
        <f t="shared" si="524"/>
        <v>دستكش كف مواد سبك843</v>
      </c>
      <c r="C8233" s="10" t="str">
        <f t="shared" si="525"/>
        <v>دستكش كف مواد سبك1403/12/09843</v>
      </c>
      <c r="D8233" s="10" t="str">
        <f>IFERROR(IF(تحویلی!$E$1="","",IF(NOSA!O8233=تحویلی!$E$1,تحویلی!$E$1&amp;COUNTIF(NOSA!$O$1:O8233,تحویلی!$E$1),"")),"")</f>
        <v/>
      </c>
      <c r="E8233" s="10" t="str">
        <f t="shared" si="526"/>
        <v>14999843</v>
      </c>
      <c r="F8233" s="10" t="str">
        <f>IFERROR(VLOOKUP(I8233,DATABASE!$N:$O,2,FALSE),"")</f>
        <v>دستكش كف مواد سبك</v>
      </c>
      <c r="G8233" s="3" t="s">
        <v>3741</v>
      </c>
      <c r="H8233" s="3">
        <v>14999</v>
      </c>
      <c r="I8233" s="3" t="s">
        <v>1456</v>
      </c>
      <c r="J8233" s="3" t="s">
        <v>2</v>
      </c>
      <c r="K8233" s="3">
        <v>1</v>
      </c>
      <c r="L8233" s="3" t="s">
        <v>3</v>
      </c>
      <c r="M8233" s="3" t="s">
        <v>47</v>
      </c>
      <c r="N8233" s="3" t="s">
        <v>3337</v>
      </c>
      <c r="O8233" s="1">
        <v>843</v>
      </c>
      <c r="P8233" s="3">
        <v>1</v>
      </c>
      <c r="Q8233" s="10">
        <f t="shared" si="523"/>
        <v>843</v>
      </c>
    </row>
    <row r="8234" spans="2:17" ht="20.25" customHeight="1">
      <c r="B8234" s="10" t="str">
        <f t="shared" si="524"/>
        <v>دستكش ضد برش سبك719</v>
      </c>
      <c r="C8234" s="10" t="str">
        <f t="shared" si="525"/>
        <v>دستكش ضد برش سبك1403/12/09719</v>
      </c>
      <c r="D8234" s="10" t="str">
        <f>IFERROR(IF(تحویلی!$E$1="","",IF(NOSA!O8234=تحویلی!$E$1,تحویلی!$E$1&amp;COUNTIF(NOSA!$O$1:O8234,تحویلی!$E$1),"")),"")</f>
        <v/>
      </c>
      <c r="E8234" s="10" t="str">
        <f t="shared" si="526"/>
        <v>15001719</v>
      </c>
      <c r="F8234" s="10" t="str">
        <f>IFERROR(VLOOKUP(I8234,DATABASE!$N:$O,2,FALSE),"")</f>
        <v>دستكش ضد برش سبك</v>
      </c>
      <c r="G8234" s="3" t="s">
        <v>3741</v>
      </c>
      <c r="H8234" s="3">
        <v>15001</v>
      </c>
      <c r="I8234" s="3" t="s">
        <v>1442</v>
      </c>
      <c r="J8234" s="3" t="s">
        <v>22</v>
      </c>
      <c r="K8234" s="3">
        <v>1</v>
      </c>
      <c r="L8234" s="3" t="s">
        <v>3</v>
      </c>
      <c r="M8234" s="3" t="s">
        <v>47</v>
      </c>
      <c r="N8234" s="3" t="s">
        <v>886</v>
      </c>
      <c r="O8234" s="1">
        <v>719</v>
      </c>
      <c r="P8234" s="3">
        <v>1</v>
      </c>
      <c r="Q8234" s="10">
        <f t="shared" si="523"/>
        <v>719</v>
      </c>
    </row>
    <row r="8235" spans="2:17" ht="20.25" customHeight="1">
      <c r="B8235" s="10" t="str">
        <f t="shared" si="524"/>
        <v>دستكش ضد برش سبك885</v>
      </c>
      <c r="C8235" s="10" t="str">
        <f t="shared" si="525"/>
        <v>دستكش ضد برش سبك1403/12/09885</v>
      </c>
      <c r="D8235" s="10" t="str">
        <f>IFERROR(IF(تحویلی!$E$1="","",IF(NOSA!O8235=تحویلی!$E$1,تحویلی!$E$1&amp;COUNTIF(NOSA!$O$1:O8235,تحویلی!$E$1),"")),"")</f>
        <v/>
      </c>
      <c r="E8235" s="10" t="str">
        <f t="shared" si="526"/>
        <v>15010885</v>
      </c>
      <c r="F8235" s="10" t="str">
        <f>IFERROR(VLOOKUP(I8235,DATABASE!$N:$O,2,FALSE),"")</f>
        <v>دستكش ضد برش سبك</v>
      </c>
      <c r="G8235" s="3" t="s">
        <v>3741</v>
      </c>
      <c r="H8235" s="3">
        <v>15010</v>
      </c>
      <c r="I8235" s="3" t="s">
        <v>1442</v>
      </c>
      <c r="J8235" s="3" t="s">
        <v>22</v>
      </c>
      <c r="K8235" s="3">
        <v>1</v>
      </c>
      <c r="L8235" s="3" t="s">
        <v>3</v>
      </c>
      <c r="M8235" s="3" t="s">
        <v>9</v>
      </c>
      <c r="N8235" s="3" t="s">
        <v>3381</v>
      </c>
      <c r="O8235" s="1">
        <v>885</v>
      </c>
      <c r="P8235" s="3">
        <v>1</v>
      </c>
      <c r="Q8235" s="10">
        <f t="shared" ref="Q8235:Q8298" si="527">VALUE(O8235)</f>
        <v>885</v>
      </c>
    </row>
    <row r="8236" spans="2:17" ht="20.25" customHeight="1">
      <c r="B8236" s="10" t="str">
        <f t="shared" si="524"/>
        <v>دستكش ساق بلند نسوز718</v>
      </c>
      <c r="C8236" s="10" t="str">
        <f t="shared" si="525"/>
        <v>دستكش ساق بلند نسوز1403/12/09718</v>
      </c>
      <c r="D8236" s="10" t="str">
        <f>IFERROR(IF(تحویلی!$E$1="","",IF(NOSA!O8236=تحویلی!$E$1,تحویلی!$E$1&amp;COUNTIF(NOSA!$O$1:O8236,تحویلی!$E$1),"")),"")</f>
        <v/>
      </c>
      <c r="E8236" s="10" t="str">
        <f t="shared" si="526"/>
        <v>15012718</v>
      </c>
      <c r="F8236" s="10" t="str">
        <f>IFERROR(VLOOKUP(I8236,DATABASE!$N:$O,2,FALSE),"")</f>
        <v>دستكش ساق بلند نسوز</v>
      </c>
      <c r="G8236" s="3" t="s">
        <v>3741</v>
      </c>
      <c r="H8236" s="3">
        <v>15012</v>
      </c>
      <c r="I8236" s="3" t="s">
        <v>1461</v>
      </c>
      <c r="J8236" s="3" t="s">
        <v>34</v>
      </c>
      <c r="K8236" s="3">
        <v>1</v>
      </c>
      <c r="L8236" s="3" t="s">
        <v>3</v>
      </c>
      <c r="M8236" s="3" t="s">
        <v>19</v>
      </c>
      <c r="N8236" s="3" t="s">
        <v>3499</v>
      </c>
      <c r="O8236" s="1">
        <v>718</v>
      </c>
      <c r="P8236" s="3">
        <v>1</v>
      </c>
      <c r="Q8236" s="10">
        <f t="shared" si="527"/>
        <v>718</v>
      </c>
    </row>
    <row r="8237" spans="2:17" ht="20.25" customHeight="1">
      <c r="B8237" s="10" t="str">
        <f t="shared" si="524"/>
        <v>دستكش ضد برش سبك582</v>
      </c>
      <c r="C8237" s="10" t="str">
        <f t="shared" si="525"/>
        <v>دستكش ضد برش سبك1403/12/09582</v>
      </c>
      <c r="D8237" s="10" t="str">
        <f>IFERROR(IF(تحویلی!$E$1="","",IF(NOSA!O8237=تحویلی!$E$1,تحویلی!$E$1&amp;COUNTIF(NOSA!$O$1:O8237,تحویلی!$E$1),"")),"")</f>
        <v/>
      </c>
      <c r="E8237" s="10" t="str">
        <f t="shared" si="526"/>
        <v>15022582</v>
      </c>
      <c r="F8237" s="10" t="str">
        <f>IFERROR(VLOOKUP(I8237,DATABASE!$N:$O,2,FALSE),"")</f>
        <v>دستكش ضد برش سبك</v>
      </c>
      <c r="G8237" s="3" t="s">
        <v>3741</v>
      </c>
      <c r="H8237" s="3">
        <v>15022</v>
      </c>
      <c r="I8237" s="3" t="s">
        <v>1442</v>
      </c>
      <c r="J8237" s="3" t="s">
        <v>22</v>
      </c>
      <c r="K8237" s="3">
        <v>1</v>
      </c>
      <c r="L8237" s="3" t="s">
        <v>3</v>
      </c>
      <c r="M8237" s="3" t="s">
        <v>47</v>
      </c>
      <c r="N8237" s="3" t="s">
        <v>1157</v>
      </c>
      <c r="O8237" s="1">
        <v>582</v>
      </c>
      <c r="P8237" s="3">
        <v>1</v>
      </c>
      <c r="Q8237" s="10">
        <f t="shared" si="527"/>
        <v>582</v>
      </c>
    </row>
    <row r="8238" spans="2:17" ht="20.25" customHeight="1">
      <c r="B8238" s="10" t="str">
        <f t="shared" si="524"/>
        <v>لباس كار(بلوز و شلوار)66</v>
      </c>
      <c r="C8238" s="10" t="str">
        <f t="shared" si="525"/>
        <v>لباس كار(بلوز و شلوار)1403/12/0966</v>
      </c>
      <c r="D8238" s="10" t="str">
        <f>IFERROR(IF(تحویلی!$E$1="","",IF(NOSA!O8238=تحویلی!$E$1,تحویلی!$E$1&amp;COUNTIF(NOSA!$O$1:O8238,تحویلی!$E$1),"")),"")</f>
        <v/>
      </c>
      <c r="E8238" s="10" t="str">
        <f t="shared" si="526"/>
        <v>1502466</v>
      </c>
      <c r="F8238" s="10" t="str">
        <f>IFERROR(VLOOKUP(I8238,DATABASE!$N:$O,2,FALSE),"")</f>
        <v>لباس كار(بلوز و شلوار)</v>
      </c>
      <c r="G8238" s="3" t="s">
        <v>3741</v>
      </c>
      <c r="H8238" s="3">
        <v>15024</v>
      </c>
      <c r="I8238" s="3" t="s">
        <v>1724</v>
      </c>
      <c r="J8238" s="3" t="s">
        <v>1725</v>
      </c>
      <c r="K8238" s="3">
        <v>1</v>
      </c>
      <c r="L8238" s="3" t="s">
        <v>28</v>
      </c>
      <c r="M8238" s="3" t="s">
        <v>40</v>
      </c>
      <c r="N8238" s="3" t="s">
        <v>2903</v>
      </c>
      <c r="O8238" s="1">
        <v>66</v>
      </c>
      <c r="P8238" s="3">
        <v>1</v>
      </c>
      <c r="Q8238" s="10">
        <f t="shared" si="527"/>
        <v>66</v>
      </c>
    </row>
    <row r="8239" spans="2:17" ht="20.25" customHeight="1">
      <c r="B8239" s="10" t="str">
        <f t="shared" si="524"/>
        <v>كفش ايمني719</v>
      </c>
      <c r="C8239" s="10" t="str">
        <f t="shared" si="525"/>
        <v>كفش ايمني1403/12/09719</v>
      </c>
      <c r="D8239" s="10" t="str">
        <f>IFERROR(IF(تحویلی!$E$1="","",IF(NOSA!O8239=تحویلی!$E$1,تحویلی!$E$1&amp;COUNTIF(NOSA!$O$1:O8239,تحویلی!$E$1),"")),"")</f>
        <v/>
      </c>
      <c r="E8239" s="10" t="str">
        <f t="shared" si="526"/>
        <v>15030719</v>
      </c>
      <c r="F8239" s="10" t="str">
        <f>IFERROR(VLOOKUP(I8239,DATABASE!$N:$O,2,FALSE),"")</f>
        <v>كفش ايمني</v>
      </c>
      <c r="G8239" s="3" t="s">
        <v>3741</v>
      </c>
      <c r="H8239" s="3">
        <v>15030</v>
      </c>
      <c r="I8239" s="3" t="s">
        <v>1539</v>
      </c>
      <c r="J8239" s="3" t="s">
        <v>1748</v>
      </c>
      <c r="K8239" s="3">
        <v>1</v>
      </c>
      <c r="L8239" s="3" t="s">
        <v>3</v>
      </c>
      <c r="M8239" s="3" t="s">
        <v>47</v>
      </c>
      <c r="N8239" s="3" t="s">
        <v>886</v>
      </c>
      <c r="O8239" s="1">
        <v>719</v>
      </c>
      <c r="P8239" s="3">
        <v>1</v>
      </c>
      <c r="Q8239" s="10">
        <f t="shared" si="527"/>
        <v>719</v>
      </c>
    </row>
    <row r="8240" spans="2:17" ht="20.25" customHeight="1">
      <c r="B8240" s="10" t="str">
        <f t="shared" si="524"/>
        <v>پوتين ايمني نسوز83</v>
      </c>
      <c r="C8240" s="10" t="str">
        <f t="shared" si="525"/>
        <v>پوتين ايمني نسوز1403/12/0983</v>
      </c>
      <c r="D8240" s="10" t="str">
        <f>IFERROR(IF(تحویلی!$E$1="","",IF(NOSA!O8240=تحویلی!$E$1,تحویلی!$E$1&amp;COUNTIF(NOSA!$O$1:O8240,تحویلی!$E$1),"")),"")</f>
        <v/>
      </c>
      <c r="E8240" s="10" t="str">
        <f t="shared" si="526"/>
        <v>1503183</v>
      </c>
      <c r="F8240" s="10" t="str">
        <f>IFERROR(VLOOKUP(I8240,DATABASE!$N:$O,2,FALSE),"")</f>
        <v>پوتين ايمني نسوز</v>
      </c>
      <c r="G8240" s="3" t="s">
        <v>3741</v>
      </c>
      <c r="H8240" s="3">
        <v>15031</v>
      </c>
      <c r="I8240" s="3" t="s">
        <v>1499</v>
      </c>
      <c r="J8240" s="3" t="s">
        <v>1636</v>
      </c>
      <c r="K8240" s="3">
        <v>1</v>
      </c>
      <c r="L8240" s="3" t="s">
        <v>3</v>
      </c>
      <c r="M8240" s="3" t="s">
        <v>43</v>
      </c>
      <c r="N8240" s="3" t="s">
        <v>929</v>
      </c>
      <c r="O8240" s="1">
        <v>83</v>
      </c>
      <c r="P8240" s="3">
        <v>1</v>
      </c>
      <c r="Q8240" s="10">
        <f t="shared" si="527"/>
        <v>83</v>
      </c>
    </row>
    <row r="8241" spans="2:17" ht="20.25" customHeight="1">
      <c r="B8241" s="10" t="str">
        <f t="shared" si="524"/>
        <v>دستكش ضد برش سبك835</v>
      </c>
      <c r="C8241" s="10" t="str">
        <f t="shared" si="525"/>
        <v>دستكش ضد برش سبك1403/12/09835</v>
      </c>
      <c r="D8241" s="10" t="str">
        <f>IFERROR(IF(تحویلی!$E$1="","",IF(NOSA!O8241=تحویلی!$E$1,تحویلی!$E$1&amp;COUNTIF(NOSA!$O$1:O8241,تحویلی!$E$1),"")),"")</f>
        <v/>
      </c>
      <c r="E8241" s="10" t="str">
        <f t="shared" si="526"/>
        <v>15036835</v>
      </c>
      <c r="F8241" s="10" t="str">
        <f>IFERROR(VLOOKUP(I8241,DATABASE!$N:$O,2,FALSE),"")</f>
        <v>دستكش ضد برش سبك</v>
      </c>
      <c r="G8241" s="3" t="s">
        <v>3741</v>
      </c>
      <c r="H8241" s="3">
        <v>15036</v>
      </c>
      <c r="I8241" s="3" t="s">
        <v>1442</v>
      </c>
      <c r="J8241" s="3" t="s">
        <v>22</v>
      </c>
      <c r="K8241" s="3">
        <v>1</v>
      </c>
      <c r="L8241" s="3" t="s">
        <v>3</v>
      </c>
      <c r="M8241" s="3" t="s">
        <v>47</v>
      </c>
      <c r="N8241" s="3" t="s">
        <v>2677</v>
      </c>
      <c r="O8241" s="1">
        <v>835</v>
      </c>
      <c r="P8241" s="3">
        <v>1</v>
      </c>
      <c r="Q8241" s="10">
        <f t="shared" si="527"/>
        <v>835</v>
      </c>
    </row>
    <row r="8242" spans="2:17" ht="20.25" customHeight="1">
      <c r="B8242" s="10" t="str">
        <f t="shared" si="524"/>
        <v>دستكش ضد برش سبك651</v>
      </c>
      <c r="C8242" s="10" t="str">
        <f t="shared" si="525"/>
        <v>دستكش ضد برش سبك1403/12/09651</v>
      </c>
      <c r="D8242" s="10" t="str">
        <f>IFERROR(IF(تحویلی!$E$1="","",IF(NOSA!O8242=تحویلی!$E$1,تحویلی!$E$1&amp;COUNTIF(NOSA!$O$1:O8242,تحویلی!$E$1),"")),"")</f>
        <v/>
      </c>
      <c r="E8242" s="10" t="str">
        <f t="shared" si="526"/>
        <v>15042651</v>
      </c>
      <c r="F8242" s="10" t="str">
        <f>IFERROR(VLOOKUP(I8242,DATABASE!$N:$O,2,FALSE),"")</f>
        <v>دستكش ضد برش سبك</v>
      </c>
      <c r="G8242" s="3" t="s">
        <v>3741</v>
      </c>
      <c r="H8242" s="3">
        <v>15042</v>
      </c>
      <c r="I8242" s="3" t="s">
        <v>1442</v>
      </c>
      <c r="J8242" s="3" t="s">
        <v>22</v>
      </c>
      <c r="K8242" s="3">
        <v>1</v>
      </c>
      <c r="L8242" s="3" t="s">
        <v>3</v>
      </c>
      <c r="M8242" s="3" t="s">
        <v>4</v>
      </c>
      <c r="N8242" s="3" t="s">
        <v>165</v>
      </c>
      <c r="O8242" s="1">
        <v>651</v>
      </c>
      <c r="P8242" s="3">
        <v>1</v>
      </c>
      <c r="Q8242" s="10">
        <f t="shared" si="527"/>
        <v>651</v>
      </c>
    </row>
    <row r="8243" spans="2:17" ht="20.25" customHeight="1">
      <c r="B8243" s="10" t="str">
        <f t="shared" si="524"/>
        <v>فيلتر ماسك نيم صورت (3M) مدل 209110004</v>
      </c>
      <c r="C8243" s="10" t="str">
        <f t="shared" si="525"/>
        <v>فيلتر ماسك نيم صورت (3M) مدل 20911403/12/1010004</v>
      </c>
      <c r="D8243" s="10" t="str">
        <f>IFERROR(IF(تحویلی!$E$1="","",IF(NOSA!O8243=تحویلی!$E$1,تحویلی!$E$1&amp;COUNTIF(NOSA!$O$1:O8243,تحویلی!$E$1),"")),"")</f>
        <v/>
      </c>
      <c r="E8243" s="10" t="str">
        <f t="shared" si="526"/>
        <v>1504910004</v>
      </c>
      <c r="F8243" s="10" t="str">
        <f>IFERROR(VLOOKUP(I8243,DATABASE!$N:$O,2,FALSE),"")</f>
        <v>فيلتر ماسك نيم صورت (3M) مدل 2091</v>
      </c>
      <c r="G8243" s="257" t="s">
        <v>3742</v>
      </c>
      <c r="H8243" s="258">
        <v>15049</v>
      </c>
      <c r="I8243" s="257" t="s">
        <v>1475</v>
      </c>
      <c r="J8243" s="257" t="s">
        <v>53</v>
      </c>
      <c r="K8243" s="259">
        <v>1</v>
      </c>
      <c r="L8243" s="257" t="s">
        <v>8</v>
      </c>
      <c r="M8243" s="257" t="s">
        <v>9</v>
      </c>
      <c r="N8243" s="257" t="s">
        <v>4065</v>
      </c>
      <c r="O8243" s="260">
        <v>10004</v>
      </c>
      <c r="P8243" s="258">
        <v>1</v>
      </c>
      <c r="Q8243" s="10">
        <f t="shared" si="527"/>
        <v>10004</v>
      </c>
    </row>
    <row r="8244" spans="2:17" ht="20.25" customHeight="1">
      <c r="B8244" s="10" t="str">
        <f t="shared" si="524"/>
        <v>دستكش ضد برش سبك10004</v>
      </c>
      <c r="C8244" s="10" t="str">
        <f t="shared" si="525"/>
        <v>دستكش ضد برش سبك1403/12/1010004</v>
      </c>
      <c r="D8244" s="10" t="str">
        <f>IFERROR(IF(تحویلی!$E$1="","",IF(NOSA!O8244=تحویلی!$E$1,تحویلی!$E$1&amp;COUNTIF(NOSA!$O$1:O8244,تحویلی!$E$1),"")),"")</f>
        <v/>
      </c>
      <c r="E8244" s="10" t="str">
        <f t="shared" si="526"/>
        <v>1504910004</v>
      </c>
      <c r="F8244" s="10" t="str">
        <f>IFERROR(VLOOKUP(I8244,DATABASE!$N:$O,2,FALSE),"")</f>
        <v>دستكش ضد برش سبك</v>
      </c>
      <c r="G8244" s="257" t="s">
        <v>3742</v>
      </c>
      <c r="H8244" s="258">
        <v>15049</v>
      </c>
      <c r="I8244" s="257" t="s">
        <v>1442</v>
      </c>
      <c r="J8244" s="257" t="s">
        <v>22</v>
      </c>
      <c r="K8244" s="259">
        <v>1</v>
      </c>
      <c r="L8244" s="257" t="s">
        <v>3</v>
      </c>
      <c r="M8244" s="257" t="s">
        <v>9</v>
      </c>
      <c r="N8244" s="257" t="s">
        <v>4065</v>
      </c>
      <c r="O8244" s="260">
        <v>10004</v>
      </c>
      <c r="P8244" s="258">
        <v>1</v>
      </c>
      <c r="Q8244" s="10">
        <f t="shared" si="527"/>
        <v>10004</v>
      </c>
    </row>
    <row r="8245" spans="2:17" ht="20.25" customHeight="1">
      <c r="B8245" s="10" t="str">
        <f t="shared" si="524"/>
        <v>دستكش ضد برش سبك70</v>
      </c>
      <c r="C8245" s="10" t="str">
        <f t="shared" si="525"/>
        <v>دستكش ضد برش سبك1403/12/1070</v>
      </c>
      <c r="D8245" s="10" t="str">
        <f>IFERROR(IF(تحویلی!$E$1="","",IF(NOSA!O8245=تحویلی!$E$1,تحویلی!$E$1&amp;COUNTIF(NOSA!$O$1:O8245,تحویلی!$E$1),"")),"")</f>
        <v/>
      </c>
      <c r="E8245" s="10" t="str">
        <f t="shared" si="526"/>
        <v>1505370</v>
      </c>
      <c r="F8245" s="10" t="str">
        <f>IFERROR(VLOOKUP(I8245,DATABASE!$N:$O,2,FALSE),"")</f>
        <v>دستكش ضد برش سبك</v>
      </c>
      <c r="G8245" s="257" t="s">
        <v>3742</v>
      </c>
      <c r="H8245" s="258">
        <v>15053</v>
      </c>
      <c r="I8245" s="257" t="s">
        <v>1442</v>
      </c>
      <c r="J8245" s="257" t="s">
        <v>22</v>
      </c>
      <c r="K8245" s="259">
        <v>1</v>
      </c>
      <c r="L8245" s="257" t="s">
        <v>3</v>
      </c>
      <c r="M8245" s="257" t="s">
        <v>9</v>
      </c>
      <c r="N8245" s="257" t="s">
        <v>688</v>
      </c>
      <c r="O8245" s="260">
        <v>70</v>
      </c>
      <c r="P8245" s="258">
        <v>1</v>
      </c>
      <c r="Q8245" s="10">
        <f t="shared" si="527"/>
        <v>70</v>
      </c>
    </row>
    <row r="8246" spans="2:17" ht="20.25" customHeight="1">
      <c r="B8246" s="10" t="str">
        <f t="shared" si="524"/>
        <v>402</v>
      </c>
      <c r="C8246" s="10" t="str">
        <f t="shared" si="525"/>
        <v>1403/12/10402</v>
      </c>
      <c r="D8246" s="10" t="str">
        <f>IFERROR(IF(تحویلی!$E$1="","",IF(NOSA!O8246=تحویلی!$E$1,تحویلی!$E$1&amp;COUNTIF(NOSA!$O$1:O8246,تحویلی!$E$1),"")),"")</f>
        <v/>
      </c>
      <c r="E8246" s="10" t="str">
        <f t="shared" si="526"/>
        <v>15059402</v>
      </c>
      <c r="F8246" s="10" t="str">
        <f>IFERROR(VLOOKUP(I8246,DATABASE!$N:$O,2,FALSE),"")</f>
        <v/>
      </c>
      <c r="G8246" s="257" t="s">
        <v>3742</v>
      </c>
      <c r="H8246" s="258">
        <v>15059</v>
      </c>
      <c r="I8246" s="257" t="s">
        <v>2699</v>
      </c>
      <c r="J8246" s="257" t="s">
        <v>7</v>
      </c>
      <c r="K8246" s="259">
        <v>1</v>
      </c>
      <c r="L8246" s="257" t="s">
        <v>8</v>
      </c>
      <c r="M8246" s="257" t="s">
        <v>4</v>
      </c>
      <c r="N8246" s="257" t="s">
        <v>2834</v>
      </c>
      <c r="O8246" s="260">
        <v>402</v>
      </c>
      <c r="P8246" s="258">
        <v>1</v>
      </c>
      <c r="Q8246" s="10">
        <f t="shared" si="527"/>
        <v>402</v>
      </c>
    </row>
    <row r="8247" spans="2:17" ht="20.25" customHeight="1">
      <c r="B8247" s="10" t="str">
        <f t="shared" si="524"/>
        <v>دستكش ضد برش سبك402</v>
      </c>
      <c r="C8247" s="10" t="str">
        <f t="shared" si="525"/>
        <v>دستكش ضد برش سبك1403/12/10402</v>
      </c>
      <c r="D8247" s="10" t="str">
        <f>IFERROR(IF(تحویلی!$E$1="","",IF(NOSA!O8247=تحویلی!$E$1,تحویلی!$E$1&amp;COUNTIF(NOSA!$O$1:O8247,تحویلی!$E$1),"")),"")</f>
        <v/>
      </c>
      <c r="E8247" s="10" t="str">
        <f t="shared" si="526"/>
        <v>15059402</v>
      </c>
      <c r="F8247" s="10" t="str">
        <f>IFERROR(VLOOKUP(I8247,DATABASE!$N:$O,2,FALSE),"")</f>
        <v>دستكش ضد برش سبك</v>
      </c>
      <c r="G8247" s="257" t="s">
        <v>3742</v>
      </c>
      <c r="H8247" s="258">
        <v>15059</v>
      </c>
      <c r="I8247" s="257" t="s">
        <v>1442</v>
      </c>
      <c r="J8247" s="257" t="s">
        <v>22</v>
      </c>
      <c r="K8247" s="259">
        <v>1</v>
      </c>
      <c r="L8247" s="257" t="s">
        <v>3</v>
      </c>
      <c r="M8247" s="257" t="s">
        <v>4</v>
      </c>
      <c r="N8247" s="257" t="s">
        <v>2834</v>
      </c>
      <c r="O8247" s="260">
        <v>402</v>
      </c>
      <c r="P8247" s="258">
        <v>1</v>
      </c>
      <c r="Q8247" s="10">
        <f t="shared" si="527"/>
        <v>402</v>
      </c>
    </row>
    <row r="8248" spans="2:17" ht="20.25" customHeight="1">
      <c r="B8248" s="10" t="str">
        <f t="shared" si="524"/>
        <v>كفش ايمني194</v>
      </c>
      <c r="C8248" s="10" t="str">
        <f t="shared" si="525"/>
        <v>كفش ايمني1403/12/10194</v>
      </c>
      <c r="D8248" s="10" t="str">
        <f>IFERROR(IF(تحویلی!$E$1="","",IF(NOSA!O8248=تحویلی!$E$1,تحویلی!$E$1&amp;COUNTIF(NOSA!$O$1:O8248,تحویلی!$E$1),"")),"")</f>
        <v/>
      </c>
      <c r="E8248" s="10" t="str">
        <f t="shared" si="526"/>
        <v>15060194</v>
      </c>
      <c r="F8248" s="10" t="str">
        <f>IFERROR(VLOOKUP(I8248,DATABASE!$N:$O,2,FALSE),"")</f>
        <v>كفش ايمني</v>
      </c>
      <c r="G8248" s="257" t="s">
        <v>3742</v>
      </c>
      <c r="H8248" s="258">
        <v>15060</v>
      </c>
      <c r="I8248" s="257" t="s">
        <v>1497</v>
      </c>
      <c r="J8248" s="257" t="s">
        <v>2683</v>
      </c>
      <c r="K8248" s="259">
        <v>1</v>
      </c>
      <c r="L8248" s="257" t="s">
        <v>3</v>
      </c>
      <c r="M8248" s="257" t="s">
        <v>4</v>
      </c>
      <c r="N8248" s="257" t="s">
        <v>859</v>
      </c>
      <c r="O8248" s="260">
        <v>194</v>
      </c>
      <c r="P8248" s="258">
        <v>1</v>
      </c>
      <c r="Q8248" s="10">
        <f t="shared" si="527"/>
        <v>194</v>
      </c>
    </row>
    <row r="8249" spans="2:17" ht="20.25" customHeight="1">
      <c r="B8249" s="10" t="str">
        <f t="shared" si="524"/>
        <v>894</v>
      </c>
      <c r="C8249" s="10" t="str">
        <f t="shared" si="525"/>
        <v>1403/12/10894</v>
      </c>
      <c r="D8249" s="10" t="str">
        <f>IFERROR(IF(تحویلی!$E$1="","",IF(NOSA!O8249=تحویلی!$E$1,تحویلی!$E$1&amp;COUNTIF(NOSA!$O$1:O8249,تحویلی!$E$1),"")),"")</f>
        <v/>
      </c>
      <c r="E8249" s="10" t="str">
        <f t="shared" si="526"/>
        <v>15061894</v>
      </c>
      <c r="F8249" s="10" t="str">
        <f>IFERROR(VLOOKUP(I8249,DATABASE!$N:$O,2,FALSE),"")</f>
        <v/>
      </c>
      <c r="G8249" s="257" t="s">
        <v>3742</v>
      </c>
      <c r="H8249" s="258">
        <v>15061</v>
      </c>
      <c r="I8249" s="257" t="s">
        <v>3559</v>
      </c>
      <c r="J8249" s="257" t="s">
        <v>3560</v>
      </c>
      <c r="K8249" s="259">
        <v>1</v>
      </c>
      <c r="L8249" s="257" t="s">
        <v>8</v>
      </c>
      <c r="M8249" s="257" t="s">
        <v>40</v>
      </c>
      <c r="N8249" s="257" t="s">
        <v>3466</v>
      </c>
      <c r="O8249" s="260">
        <v>894</v>
      </c>
      <c r="P8249" s="258">
        <v>0</v>
      </c>
      <c r="Q8249" s="10">
        <f t="shared" si="527"/>
        <v>894</v>
      </c>
    </row>
    <row r="8250" spans="2:17" ht="20.25" customHeight="1">
      <c r="B8250" s="10" t="str">
        <f t="shared" si="524"/>
        <v>دستكش ضد برش سبك706</v>
      </c>
      <c r="C8250" s="10" t="str">
        <f t="shared" si="525"/>
        <v>دستكش ضد برش سبك1403/12/10706</v>
      </c>
      <c r="D8250" s="10" t="str">
        <f>IFERROR(IF(تحویلی!$E$1="","",IF(NOSA!O8250=تحویلی!$E$1,تحویلی!$E$1&amp;COUNTIF(NOSA!$O$1:O8250,تحویلی!$E$1),"")),"")</f>
        <v/>
      </c>
      <c r="E8250" s="10" t="str">
        <f t="shared" si="526"/>
        <v>15062706</v>
      </c>
      <c r="F8250" s="10" t="str">
        <f>IFERROR(VLOOKUP(I8250,DATABASE!$N:$O,2,FALSE),"")</f>
        <v>دستكش ضد برش سبك</v>
      </c>
      <c r="G8250" s="257" t="s">
        <v>3742</v>
      </c>
      <c r="H8250" s="258">
        <v>15062</v>
      </c>
      <c r="I8250" s="257" t="s">
        <v>1442</v>
      </c>
      <c r="J8250" s="257" t="s">
        <v>22</v>
      </c>
      <c r="K8250" s="259">
        <v>1</v>
      </c>
      <c r="L8250" s="257" t="s">
        <v>3</v>
      </c>
      <c r="M8250" s="257" t="s">
        <v>4</v>
      </c>
      <c r="N8250" s="257" t="s">
        <v>1765</v>
      </c>
      <c r="O8250" s="260">
        <v>706</v>
      </c>
      <c r="P8250" s="258">
        <v>1</v>
      </c>
      <c r="Q8250" s="10">
        <f t="shared" si="527"/>
        <v>706</v>
      </c>
    </row>
    <row r="8251" spans="2:17" ht="20.25" customHeight="1">
      <c r="B8251" s="10" t="str">
        <f t="shared" si="524"/>
        <v>كفش ايمني706</v>
      </c>
      <c r="C8251" s="10" t="str">
        <f t="shared" si="525"/>
        <v>كفش ايمني1403/12/10706</v>
      </c>
      <c r="D8251" s="10" t="str">
        <f>IFERROR(IF(تحویلی!$E$1="","",IF(NOSA!O8251=تحویلی!$E$1,تحویلی!$E$1&amp;COUNTIF(NOSA!$O$1:O8251,تحویلی!$E$1),"")),"")</f>
        <v/>
      </c>
      <c r="E8251" s="10" t="str">
        <f t="shared" si="526"/>
        <v>15062706</v>
      </c>
      <c r="F8251" s="10" t="str">
        <f>IFERROR(VLOOKUP(I8251,DATABASE!$N:$O,2,FALSE),"")</f>
        <v>كفش ايمني</v>
      </c>
      <c r="G8251" s="257" t="s">
        <v>3742</v>
      </c>
      <c r="H8251" s="258">
        <v>15062</v>
      </c>
      <c r="I8251" s="257" t="s">
        <v>1539</v>
      </c>
      <c r="J8251" s="257" t="s">
        <v>1748</v>
      </c>
      <c r="K8251" s="259">
        <v>1</v>
      </c>
      <c r="L8251" s="257" t="s">
        <v>3</v>
      </c>
      <c r="M8251" s="257" t="s">
        <v>4</v>
      </c>
      <c r="N8251" s="257" t="s">
        <v>1765</v>
      </c>
      <c r="O8251" s="260">
        <v>706</v>
      </c>
      <c r="P8251" s="258">
        <v>1</v>
      </c>
      <c r="Q8251" s="10">
        <f t="shared" si="527"/>
        <v>706</v>
      </c>
    </row>
    <row r="8252" spans="2:17" ht="20.25" customHeight="1">
      <c r="B8252" s="10" t="str">
        <f t="shared" si="524"/>
        <v>دستكش استاد كار277</v>
      </c>
      <c r="C8252" s="10" t="str">
        <f t="shared" si="525"/>
        <v>دستكش استاد كار1403/12/11277</v>
      </c>
      <c r="D8252" s="10" t="str">
        <f>IFERROR(IF(تحویلی!$E$1="","",IF(NOSA!O8252=تحویلی!$E$1,تحویلی!$E$1&amp;COUNTIF(NOSA!$O$1:O8252,تحویلی!$E$1),"")),"")</f>
        <v/>
      </c>
      <c r="E8252" s="10" t="str">
        <f t="shared" si="526"/>
        <v>15069277</v>
      </c>
      <c r="F8252" s="10" t="str">
        <f>IFERROR(VLOOKUP(I8252,DATABASE!$N:$O,2,FALSE),"")</f>
        <v>دستكش استاد كار</v>
      </c>
      <c r="G8252" s="3" t="s">
        <v>3743</v>
      </c>
      <c r="H8252" s="4">
        <v>15069</v>
      </c>
      <c r="I8252" s="3" t="s">
        <v>1543</v>
      </c>
      <c r="J8252" s="3" t="s">
        <v>255</v>
      </c>
      <c r="K8252" s="5">
        <v>1</v>
      </c>
      <c r="L8252" s="3" t="s">
        <v>3</v>
      </c>
      <c r="M8252" s="3" t="s">
        <v>47</v>
      </c>
      <c r="N8252" s="3" t="s">
        <v>79</v>
      </c>
      <c r="O8252" s="1">
        <v>277</v>
      </c>
      <c r="P8252" s="4">
        <v>0</v>
      </c>
      <c r="Q8252" s="10">
        <f t="shared" si="527"/>
        <v>277</v>
      </c>
    </row>
    <row r="8253" spans="2:17" ht="20.25" customHeight="1">
      <c r="B8253" s="10" t="str">
        <f t="shared" si="524"/>
        <v>دستكش ضد برش سبك853</v>
      </c>
      <c r="C8253" s="10" t="str">
        <f t="shared" si="525"/>
        <v>دستكش ضد برش سبك1403/12/11853</v>
      </c>
      <c r="D8253" s="10" t="str">
        <f>IFERROR(IF(تحویلی!$E$1="","",IF(NOSA!O8253=تحویلی!$E$1,تحویلی!$E$1&amp;COUNTIF(NOSA!$O$1:O8253,تحویلی!$E$1),"")),"")</f>
        <v/>
      </c>
      <c r="E8253" s="10" t="str">
        <f t="shared" si="526"/>
        <v>15072853</v>
      </c>
      <c r="F8253" s="10" t="str">
        <f>IFERROR(VLOOKUP(I8253,DATABASE!$N:$O,2,FALSE),"")</f>
        <v>دستكش ضد برش سبك</v>
      </c>
      <c r="G8253" s="3" t="s">
        <v>3743</v>
      </c>
      <c r="H8253" s="4">
        <v>15072</v>
      </c>
      <c r="I8253" s="3" t="s">
        <v>1442</v>
      </c>
      <c r="J8253" s="3" t="s">
        <v>22</v>
      </c>
      <c r="K8253" s="5">
        <v>1</v>
      </c>
      <c r="L8253" s="3" t="s">
        <v>3</v>
      </c>
      <c r="M8253" s="3" t="s">
        <v>40</v>
      </c>
      <c r="N8253" s="3" t="s">
        <v>2777</v>
      </c>
      <c r="O8253" s="1">
        <v>853</v>
      </c>
      <c r="P8253" s="4">
        <v>1</v>
      </c>
      <c r="Q8253" s="10">
        <f t="shared" si="527"/>
        <v>853</v>
      </c>
    </row>
    <row r="8254" spans="2:17" ht="20.25" customHeight="1">
      <c r="B8254" s="10" t="str">
        <f t="shared" si="524"/>
        <v>هدگير نقاب829</v>
      </c>
      <c r="C8254" s="10" t="str">
        <f t="shared" si="525"/>
        <v>هدگير نقاب1403/12/11829</v>
      </c>
      <c r="D8254" s="10" t="str">
        <f>IFERROR(IF(تحویلی!$E$1="","",IF(NOSA!O8254=تحویلی!$E$1,تحویلی!$E$1&amp;COUNTIF(NOSA!$O$1:O8254,تحویلی!$E$1),"")),"")</f>
        <v/>
      </c>
      <c r="E8254" s="10" t="str">
        <f t="shared" si="526"/>
        <v>15078829</v>
      </c>
      <c r="F8254" s="10" t="str">
        <f>IFERROR(VLOOKUP(I8254,DATABASE!$N:$O,2,FALSE),"")</f>
        <v>هدگير نقاب</v>
      </c>
      <c r="G8254" s="3" t="s">
        <v>3743</v>
      </c>
      <c r="H8254" s="4">
        <v>15078</v>
      </c>
      <c r="I8254" s="3" t="s">
        <v>1468</v>
      </c>
      <c r="J8254" s="3" t="s">
        <v>12</v>
      </c>
      <c r="K8254" s="5">
        <v>1</v>
      </c>
      <c r="L8254" s="3" t="s">
        <v>8</v>
      </c>
      <c r="M8254" s="3" t="s">
        <v>4</v>
      </c>
      <c r="N8254" s="3" t="s">
        <v>4184</v>
      </c>
      <c r="O8254" s="1">
        <v>829</v>
      </c>
      <c r="P8254" s="4">
        <v>1</v>
      </c>
      <c r="Q8254" s="10">
        <f t="shared" si="527"/>
        <v>829</v>
      </c>
    </row>
    <row r="8255" spans="2:17" ht="20.25" customHeight="1">
      <c r="B8255" s="10" t="str">
        <f t="shared" si="524"/>
        <v>گوشي اير پلاگ336</v>
      </c>
      <c r="C8255" s="10" t="str">
        <f t="shared" si="525"/>
        <v>گوشي اير پلاگ1403/12/11336</v>
      </c>
      <c r="D8255" s="10" t="str">
        <f>IFERROR(IF(تحویلی!$E$1="","",IF(NOSA!O8255=تحویلی!$E$1,تحویلی!$E$1&amp;COUNTIF(NOSA!$O$1:O8255,تحویلی!$E$1),"")),"")</f>
        <v/>
      </c>
      <c r="E8255" s="10" t="str">
        <f t="shared" si="526"/>
        <v>15086336</v>
      </c>
      <c r="F8255" s="10" t="str">
        <f>IFERROR(VLOOKUP(I8255,DATABASE!$N:$O,2,FALSE),"")</f>
        <v>گوشي اير پلاگ</v>
      </c>
      <c r="G8255" s="3" t="s">
        <v>3743</v>
      </c>
      <c r="H8255" s="4">
        <v>15086</v>
      </c>
      <c r="I8255" s="3" t="s">
        <v>1581</v>
      </c>
      <c r="J8255" s="3" t="s">
        <v>124</v>
      </c>
      <c r="K8255" s="5">
        <v>4</v>
      </c>
      <c r="L8255" s="3" t="s">
        <v>8</v>
      </c>
      <c r="M8255" s="3" t="s">
        <v>202</v>
      </c>
      <c r="N8255" s="3" t="s">
        <v>1395</v>
      </c>
      <c r="O8255" s="1">
        <v>336</v>
      </c>
      <c r="P8255" s="4">
        <v>0</v>
      </c>
      <c r="Q8255" s="10">
        <f t="shared" si="527"/>
        <v>336</v>
      </c>
    </row>
    <row r="8256" spans="2:17" ht="20.25" customHeight="1">
      <c r="B8256" s="10" t="str">
        <f t="shared" si="524"/>
        <v>لباس كار نسوز(بلوز و شلوار)31</v>
      </c>
      <c r="C8256" s="10" t="str">
        <f t="shared" si="525"/>
        <v>لباس كار نسوز(بلوز و شلوار)1403/12/1131</v>
      </c>
      <c r="D8256" s="10" t="str">
        <f>IFERROR(IF(تحویلی!$E$1="","",IF(NOSA!O8256=تحویلی!$E$1,تحویلی!$E$1&amp;COUNTIF(NOSA!$O$1:O8256,تحویلی!$E$1),"")),"")</f>
        <v/>
      </c>
      <c r="E8256" s="10" t="str">
        <f t="shared" si="526"/>
        <v>1508831</v>
      </c>
      <c r="F8256" s="10" t="str">
        <f>IFERROR(VLOOKUP(I8256,DATABASE!$N:$O,2,FALSE),"")</f>
        <v>لباس كار نسوز(بلوز و شلوار)</v>
      </c>
      <c r="G8256" s="3" t="s">
        <v>3743</v>
      </c>
      <c r="H8256" s="4">
        <v>15088</v>
      </c>
      <c r="I8256" s="3" t="s">
        <v>1655</v>
      </c>
      <c r="J8256" s="3" t="s">
        <v>1656</v>
      </c>
      <c r="K8256" s="5">
        <v>1</v>
      </c>
      <c r="L8256" s="3" t="s">
        <v>28</v>
      </c>
      <c r="M8256" s="3" t="s">
        <v>9</v>
      </c>
      <c r="N8256" s="3" t="s">
        <v>175</v>
      </c>
      <c r="O8256" s="1">
        <v>31</v>
      </c>
      <c r="P8256" s="4">
        <v>1</v>
      </c>
      <c r="Q8256" s="10">
        <f t="shared" si="527"/>
        <v>31</v>
      </c>
    </row>
    <row r="8257" spans="2:17" ht="20.25" customHeight="1">
      <c r="B8257" s="10" t="str">
        <f t="shared" si="524"/>
        <v>دستكش كف مواد سبك944</v>
      </c>
      <c r="C8257" s="10" t="str">
        <f t="shared" si="525"/>
        <v>دستكش كف مواد سبك1403/12/11944</v>
      </c>
      <c r="D8257" s="10" t="str">
        <f>IFERROR(IF(تحویلی!$E$1="","",IF(NOSA!O8257=تحویلی!$E$1,تحویلی!$E$1&amp;COUNTIF(NOSA!$O$1:O8257,تحویلی!$E$1),"")),"")</f>
        <v/>
      </c>
      <c r="E8257" s="10" t="str">
        <f t="shared" si="526"/>
        <v>15102944</v>
      </c>
      <c r="F8257" s="10" t="str">
        <f>IFERROR(VLOOKUP(I8257,DATABASE!$N:$O,2,FALSE),"")</f>
        <v>دستكش كف مواد سبك</v>
      </c>
      <c r="G8257" s="3" t="s">
        <v>3743</v>
      </c>
      <c r="H8257" s="4">
        <v>15102</v>
      </c>
      <c r="I8257" s="3" t="s">
        <v>1456</v>
      </c>
      <c r="J8257" s="3" t="s">
        <v>2</v>
      </c>
      <c r="K8257" s="5">
        <v>1</v>
      </c>
      <c r="L8257" s="3" t="s">
        <v>3</v>
      </c>
      <c r="M8257" s="3" t="s">
        <v>47</v>
      </c>
      <c r="N8257" s="3" t="s">
        <v>4008</v>
      </c>
      <c r="O8257" s="1">
        <v>944</v>
      </c>
      <c r="P8257" s="4">
        <v>1</v>
      </c>
      <c r="Q8257" s="10">
        <f t="shared" si="527"/>
        <v>944</v>
      </c>
    </row>
    <row r="8258" spans="2:17" ht="20.25" customHeight="1">
      <c r="B8258" s="10" t="str">
        <f t="shared" si="524"/>
        <v>لباس كار ديرسوز(بلوز) 10007</v>
      </c>
      <c r="C8258" s="10" t="str">
        <f t="shared" si="525"/>
        <v>لباس كار ديرسوز(بلوز) 1403/12/1110007</v>
      </c>
      <c r="D8258" s="10" t="str">
        <f>IFERROR(IF(تحویلی!$E$1="","",IF(NOSA!O8258=تحویلی!$E$1,تحویلی!$E$1&amp;COUNTIF(NOSA!$O$1:O8258,تحویلی!$E$1),"")),"")</f>
        <v/>
      </c>
      <c r="E8258" s="10" t="str">
        <f t="shared" si="526"/>
        <v>1510510007</v>
      </c>
      <c r="F8258" s="10" t="str">
        <f>IFERROR(VLOOKUP(I8258,DATABASE!$N:$O,2,FALSE),"")</f>
        <v xml:space="preserve">لباس كار ديرسوز(بلوز) </v>
      </c>
      <c r="G8258" s="3" t="s">
        <v>3743</v>
      </c>
      <c r="H8258" s="4">
        <v>15105</v>
      </c>
      <c r="I8258" s="3" t="s">
        <v>2316</v>
      </c>
      <c r="J8258" s="3" t="s">
        <v>2780</v>
      </c>
      <c r="K8258" s="5">
        <v>1</v>
      </c>
      <c r="L8258" s="3" t="s">
        <v>8</v>
      </c>
      <c r="M8258" s="3" t="s">
        <v>9</v>
      </c>
      <c r="N8258" s="3" t="s">
        <v>4107</v>
      </c>
      <c r="O8258" s="1">
        <v>10007</v>
      </c>
      <c r="P8258" s="4">
        <v>1</v>
      </c>
      <c r="Q8258" s="10">
        <f t="shared" si="527"/>
        <v>10007</v>
      </c>
    </row>
    <row r="8259" spans="2:17" ht="20.25" customHeight="1">
      <c r="B8259" s="10" t="str">
        <f t="shared" si="524"/>
        <v>شيشه مات ماسك جوشكاري827</v>
      </c>
      <c r="C8259" s="10" t="str">
        <f t="shared" si="525"/>
        <v>شيشه مات ماسك جوشكاري1403/11/29827</v>
      </c>
      <c r="D8259" s="10" t="str">
        <f>IFERROR(IF(تحویلی!$E$1="","",IF(NOSA!O8259=تحویلی!$E$1,تحویلی!$E$1&amp;COUNTIF(NOSA!$O$1:O8259,تحویلی!$E$1),"")),"")</f>
        <v/>
      </c>
      <c r="E8259" s="10" t="str">
        <f t="shared" si="526"/>
        <v>14682827</v>
      </c>
      <c r="F8259" s="10" t="str">
        <f>IFERROR(VLOOKUP(I8259,DATABASE!$N:$O,2,FALSE),"")</f>
        <v>شيشه مات ماسك جوشكاري</v>
      </c>
      <c r="G8259" s="3" t="s">
        <v>3731</v>
      </c>
      <c r="H8259" s="4">
        <v>14682</v>
      </c>
      <c r="I8259" s="3" t="s">
        <v>1507</v>
      </c>
      <c r="J8259" s="3" t="s">
        <v>113</v>
      </c>
      <c r="K8259" s="5">
        <v>1</v>
      </c>
      <c r="L8259" s="3" t="s">
        <v>8</v>
      </c>
      <c r="M8259" s="3" t="s">
        <v>215</v>
      </c>
      <c r="N8259" s="3" t="s">
        <v>2653</v>
      </c>
      <c r="O8259" s="1">
        <v>827</v>
      </c>
      <c r="P8259" s="4">
        <v>1</v>
      </c>
      <c r="Q8259" s="10">
        <f t="shared" si="527"/>
        <v>827</v>
      </c>
    </row>
    <row r="8260" spans="2:17" ht="20.25" customHeight="1">
      <c r="B8260" s="10" t="str">
        <f t="shared" si="524"/>
        <v>دستكش ضد برش سبك286</v>
      </c>
      <c r="C8260" s="10" t="str">
        <f t="shared" si="525"/>
        <v>دستكش ضد برش سبك1403/12/12286</v>
      </c>
      <c r="D8260" s="10" t="str">
        <f>IFERROR(IF(تحویلی!$E$1="","",IF(NOSA!O8260=تحویلی!$E$1,تحویلی!$E$1&amp;COUNTIF(NOSA!$O$1:O8260,تحویلی!$E$1),"")),"")</f>
        <v/>
      </c>
      <c r="E8260" s="10" t="str">
        <f t="shared" si="526"/>
        <v>15115286</v>
      </c>
      <c r="F8260" s="10" t="str">
        <f>IFERROR(VLOOKUP(I8260,DATABASE!$N:$O,2,FALSE),"")</f>
        <v>دستكش ضد برش سبك</v>
      </c>
      <c r="G8260" s="3" t="s">
        <v>3744</v>
      </c>
      <c r="H8260" s="3">
        <v>15115</v>
      </c>
      <c r="I8260" s="3" t="s">
        <v>1442</v>
      </c>
      <c r="J8260" s="3" t="s">
        <v>22</v>
      </c>
      <c r="K8260" s="3">
        <v>1</v>
      </c>
      <c r="L8260" s="3" t="s">
        <v>3</v>
      </c>
      <c r="M8260" s="3" t="s">
        <v>40</v>
      </c>
      <c r="N8260" s="3" t="s">
        <v>3541</v>
      </c>
      <c r="O8260" s="1">
        <v>286</v>
      </c>
      <c r="P8260" s="3">
        <v>1</v>
      </c>
      <c r="Q8260" s="10">
        <f t="shared" si="527"/>
        <v>286</v>
      </c>
    </row>
    <row r="8261" spans="2:17" ht="20.25" customHeight="1">
      <c r="B8261" s="10" t="str">
        <f t="shared" si="524"/>
        <v>فيلتر ماسك نيم صورت (3M) مدل 2091221</v>
      </c>
      <c r="C8261" s="10" t="str">
        <f t="shared" si="525"/>
        <v>فيلتر ماسك نيم صورت (3M) مدل 20911403/12/12221</v>
      </c>
      <c r="D8261" s="10" t="str">
        <f>IFERROR(IF(تحویلی!$E$1="","",IF(NOSA!O8261=تحویلی!$E$1,تحویلی!$E$1&amp;COUNTIF(NOSA!$O$1:O8261,تحویلی!$E$1),"")),"")</f>
        <v/>
      </c>
      <c r="E8261" s="10" t="str">
        <f t="shared" si="526"/>
        <v>15118221</v>
      </c>
      <c r="F8261" s="10" t="str">
        <f>IFERROR(VLOOKUP(I8261,DATABASE!$N:$O,2,FALSE),"")</f>
        <v>فيلتر ماسك نيم صورت (3M) مدل 2091</v>
      </c>
      <c r="G8261" s="3" t="s">
        <v>3744</v>
      </c>
      <c r="H8261" s="3">
        <v>15118</v>
      </c>
      <c r="I8261" s="3" t="s">
        <v>1475</v>
      </c>
      <c r="J8261" s="3" t="s">
        <v>53</v>
      </c>
      <c r="K8261" s="3">
        <v>1</v>
      </c>
      <c r="L8261" s="3" t="s">
        <v>8</v>
      </c>
      <c r="M8261" s="3" t="s">
        <v>9</v>
      </c>
      <c r="N8261" s="3" t="s">
        <v>2703</v>
      </c>
      <c r="O8261" s="1">
        <v>221</v>
      </c>
      <c r="P8261" s="3">
        <v>1</v>
      </c>
      <c r="Q8261" s="10">
        <f t="shared" si="527"/>
        <v>221</v>
      </c>
    </row>
    <row r="8262" spans="2:17" ht="20.25" customHeight="1">
      <c r="B8262" s="10" t="str">
        <f t="shared" si="524"/>
        <v>لباس كار ديرسوز(بلوز و شلوار)10004</v>
      </c>
      <c r="C8262" s="10" t="str">
        <f t="shared" si="525"/>
        <v>لباس كار ديرسوز(بلوز و شلوار)1403/12/1210004</v>
      </c>
      <c r="D8262" s="10" t="str">
        <f>IFERROR(IF(تحویلی!$E$1="","",IF(NOSA!O8262=تحویلی!$E$1,تحویلی!$E$1&amp;COUNTIF(NOSA!$O$1:O8262,تحویلی!$E$1),"")),"")</f>
        <v/>
      </c>
      <c r="E8262" s="10" t="str">
        <f t="shared" si="526"/>
        <v>1512010004</v>
      </c>
      <c r="F8262" s="10" t="str">
        <f>IFERROR(VLOOKUP(I8262,DATABASE!$N:$O,2,FALSE),"")</f>
        <v>لباس كار ديرسوز(بلوز و شلوار)</v>
      </c>
      <c r="G8262" s="3" t="s">
        <v>3744</v>
      </c>
      <c r="H8262" s="3">
        <v>15120</v>
      </c>
      <c r="I8262" s="3" t="s">
        <v>1634</v>
      </c>
      <c r="J8262" s="3" t="s">
        <v>1635</v>
      </c>
      <c r="K8262" s="3">
        <v>1</v>
      </c>
      <c r="L8262" s="3" t="s">
        <v>28</v>
      </c>
      <c r="M8262" s="3" t="s">
        <v>9</v>
      </c>
      <c r="N8262" s="3" t="s">
        <v>4068</v>
      </c>
      <c r="O8262" s="1">
        <v>10004</v>
      </c>
      <c r="P8262" s="3">
        <v>0</v>
      </c>
      <c r="Q8262" s="10">
        <f t="shared" si="527"/>
        <v>10004</v>
      </c>
    </row>
    <row r="8263" spans="2:17" ht="20.25" customHeight="1">
      <c r="B8263" s="10" t="str">
        <f t="shared" si="524"/>
        <v>كفش ايمني867</v>
      </c>
      <c r="C8263" s="10" t="str">
        <f t="shared" si="525"/>
        <v>كفش ايمني1403/12/12867</v>
      </c>
      <c r="D8263" s="10" t="str">
        <f>IFERROR(IF(تحویلی!$E$1="","",IF(NOSA!O8263=تحویلی!$E$1,تحویلی!$E$1&amp;COUNTIF(NOSA!$O$1:O8263,تحویلی!$E$1),"")),"")</f>
        <v/>
      </c>
      <c r="E8263" s="10" t="str">
        <f t="shared" si="526"/>
        <v>15122867</v>
      </c>
      <c r="F8263" s="10" t="str">
        <f>IFERROR(VLOOKUP(I8263,DATABASE!$N:$O,2,FALSE),"")</f>
        <v>كفش ايمني</v>
      </c>
      <c r="G8263" s="3" t="s">
        <v>3744</v>
      </c>
      <c r="H8263" s="3">
        <v>15122</v>
      </c>
      <c r="I8263" s="3" t="s">
        <v>1720</v>
      </c>
      <c r="J8263" s="3" t="s">
        <v>1721</v>
      </c>
      <c r="K8263" s="3">
        <v>1</v>
      </c>
      <c r="L8263" s="3" t="s">
        <v>3</v>
      </c>
      <c r="M8263" s="3" t="s">
        <v>25</v>
      </c>
      <c r="N8263" s="3" t="s">
        <v>3235</v>
      </c>
      <c r="O8263" s="1">
        <v>867</v>
      </c>
      <c r="P8263" s="3">
        <v>1</v>
      </c>
      <c r="Q8263" s="10">
        <f t="shared" si="527"/>
        <v>867</v>
      </c>
    </row>
    <row r="8264" spans="2:17" ht="20.25" customHeight="1">
      <c r="B8264" s="10" t="str">
        <f t="shared" si="524"/>
        <v>كلاه ايمني893</v>
      </c>
      <c r="C8264" s="10" t="str">
        <f t="shared" si="525"/>
        <v>كلاه ايمني1403/12/12893</v>
      </c>
      <c r="D8264" s="10" t="str">
        <f>IFERROR(IF(تحویلی!$E$1="","",IF(NOSA!O8264=تحویلی!$E$1,تحویلی!$E$1&amp;COUNTIF(NOSA!$O$1:O8264,تحویلی!$E$1),"")),"")</f>
        <v/>
      </c>
      <c r="E8264" s="10" t="str">
        <f t="shared" si="526"/>
        <v>15131893</v>
      </c>
      <c r="F8264" s="10" t="str">
        <f>IFERROR(VLOOKUP(I8264,DATABASE!$N:$O,2,FALSE),"")</f>
        <v>كلاه ايمني</v>
      </c>
      <c r="G8264" s="3" t="s">
        <v>3744</v>
      </c>
      <c r="H8264" s="3">
        <v>15131</v>
      </c>
      <c r="I8264" s="3" t="s">
        <v>1476</v>
      </c>
      <c r="J8264" s="3" t="s">
        <v>1647</v>
      </c>
      <c r="K8264" s="3">
        <v>1</v>
      </c>
      <c r="L8264" s="3" t="s">
        <v>8</v>
      </c>
      <c r="M8264" s="3" t="s">
        <v>47</v>
      </c>
      <c r="N8264" s="3" t="s">
        <v>3526</v>
      </c>
      <c r="O8264" s="1">
        <v>893</v>
      </c>
      <c r="P8264" s="3">
        <v>1</v>
      </c>
      <c r="Q8264" s="10">
        <f t="shared" si="527"/>
        <v>893</v>
      </c>
    </row>
    <row r="8265" spans="2:17" ht="20.25" customHeight="1">
      <c r="B8265" s="10" t="str">
        <f t="shared" si="524"/>
        <v>دستكش ضد برش سبك836</v>
      </c>
      <c r="C8265" s="10" t="str">
        <f t="shared" si="525"/>
        <v>دستكش ضد برش سبك1403/12/12836</v>
      </c>
      <c r="D8265" s="10" t="str">
        <f>IFERROR(IF(تحویلی!$E$1="","",IF(NOSA!O8265=تحویلی!$E$1,تحویلی!$E$1&amp;COUNTIF(NOSA!$O$1:O8265,تحویلی!$E$1),"")),"")</f>
        <v/>
      </c>
      <c r="E8265" s="10" t="str">
        <f t="shared" si="526"/>
        <v>15132836</v>
      </c>
      <c r="F8265" s="10" t="str">
        <f>IFERROR(VLOOKUP(I8265,DATABASE!$N:$O,2,FALSE),"")</f>
        <v>دستكش ضد برش سبك</v>
      </c>
      <c r="G8265" s="3" t="s">
        <v>3744</v>
      </c>
      <c r="H8265" s="3">
        <v>15132</v>
      </c>
      <c r="I8265" s="3" t="s">
        <v>1442</v>
      </c>
      <c r="J8265" s="3" t="s">
        <v>22</v>
      </c>
      <c r="K8265" s="3">
        <v>1</v>
      </c>
      <c r="L8265" s="3" t="s">
        <v>3</v>
      </c>
      <c r="M8265" s="3" t="s">
        <v>40</v>
      </c>
      <c r="N8265" s="3" t="s">
        <v>2894</v>
      </c>
      <c r="O8265" s="1">
        <v>836</v>
      </c>
      <c r="P8265" s="3">
        <v>1</v>
      </c>
      <c r="Q8265" s="10">
        <f t="shared" si="527"/>
        <v>836</v>
      </c>
    </row>
    <row r="8266" spans="2:17" ht="20.25" customHeight="1">
      <c r="B8266" s="10" t="str">
        <f t="shared" si="524"/>
        <v>دستكش ضد برش سبك879</v>
      </c>
      <c r="C8266" s="10" t="str">
        <f t="shared" si="525"/>
        <v>دستكش ضد برش سبك1403/12/12879</v>
      </c>
      <c r="D8266" s="10" t="str">
        <f>IFERROR(IF(تحویلی!$E$1="","",IF(NOSA!O8266=تحویلی!$E$1,تحویلی!$E$1&amp;COUNTIF(NOSA!$O$1:O8266,تحویلی!$E$1),"")),"")</f>
        <v/>
      </c>
      <c r="E8266" s="10" t="str">
        <f t="shared" si="526"/>
        <v>15142879</v>
      </c>
      <c r="F8266" s="10" t="str">
        <f>IFERROR(VLOOKUP(I8266,DATABASE!$N:$O,2,FALSE),"")</f>
        <v>دستكش ضد برش سبك</v>
      </c>
      <c r="G8266" s="3" t="s">
        <v>3744</v>
      </c>
      <c r="H8266" s="3">
        <v>15142</v>
      </c>
      <c r="I8266" s="3" t="s">
        <v>1442</v>
      </c>
      <c r="J8266" s="3" t="s">
        <v>22</v>
      </c>
      <c r="K8266" s="3">
        <v>1</v>
      </c>
      <c r="L8266" s="3" t="s">
        <v>3</v>
      </c>
      <c r="M8266" s="3" t="s">
        <v>47</v>
      </c>
      <c r="N8266" s="3" t="s">
        <v>3545</v>
      </c>
      <c r="O8266" s="1">
        <v>879</v>
      </c>
      <c r="P8266" s="3">
        <v>1</v>
      </c>
      <c r="Q8266" s="10">
        <f t="shared" si="527"/>
        <v>879</v>
      </c>
    </row>
    <row r="8267" spans="2:17" ht="20.25" customHeight="1">
      <c r="B8267" s="10" t="str">
        <f t="shared" si="524"/>
        <v>فيلتر ماسك نيم صورت (3M) مدل 2091869</v>
      </c>
      <c r="C8267" s="10" t="str">
        <f t="shared" si="525"/>
        <v>فيلتر ماسك نيم صورت (3M) مدل 20911403/12/12869</v>
      </c>
      <c r="D8267" s="10" t="str">
        <f>IFERROR(IF(تحویلی!$E$1="","",IF(NOSA!O8267=تحویلی!$E$1,تحویلی!$E$1&amp;COUNTIF(NOSA!$O$1:O8267,تحویلی!$E$1),"")),"")</f>
        <v/>
      </c>
      <c r="E8267" s="10" t="str">
        <f t="shared" si="526"/>
        <v>15145869</v>
      </c>
      <c r="F8267" s="10" t="str">
        <f>IFERROR(VLOOKUP(I8267,DATABASE!$N:$O,2,FALSE),"")</f>
        <v>فيلتر ماسك نيم صورت (3M) مدل 2091</v>
      </c>
      <c r="G8267" s="3" t="s">
        <v>3744</v>
      </c>
      <c r="H8267" s="3">
        <v>15145</v>
      </c>
      <c r="I8267" s="3" t="s">
        <v>1475</v>
      </c>
      <c r="J8267" s="3" t="s">
        <v>53</v>
      </c>
      <c r="K8267" s="3">
        <v>1</v>
      </c>
      <c r="L8267" s="3" t="s">
        <v>8</v>
      </c>
      <c r="M8267" s="3" t="s">
        <v>19</v>
      </c>
      <c r="N8267" s="3" t="s">
        <v>3289</v>
      </c>
      <c r="O8267" s="1">
        <v>869</v>
      </c>
      <c r="P8267" s="3">
        <v>1</v>
      </c>
      <c r="Q8267" s="10">
        <f t="shared" si="527"/>
        <v>869</v>
      </c>
    </row>
    <row r="8268" spans="2:17" ht="20.25" customHeight="1">
      <c r="B8268" s="10" t="str">
        <f t="shared" si="524"/>
        <v>دستكش ضد برش سبك869</v>
      </c>
      <c r="C8268" s="10" t="str">
        <f t="shared" si="525"/>
        <v>دستكش ضد برش سبك1403/12/12869</v>
      </c>
      <c r="D8268" s="10" t="str">
        <f>IFERROR(IF(تحویلی!$E$1="","",IF(NOSA!O8268=تحویلی!$E$1,تحویلی!$E$1&amp;COUNTIF(NOSA!$O$1:O8268,تحویلی!$E$1),"")),"")</f>
        <v/>
      </c>
      <c r="E8268" s="10" t="str">
        <f t="shared" si="526"/>
        <v>15145869</v>
      </c>
      <c r="F8268" s="10" t="str">
        <f>IFERROR(VLOOKUP(I8268,DATABASE!$N:$O,2,FALSE),"")</f>
        <v>دستكش ضد برش سبك</v>
      </c>
      <c r="G8268" s="3" t="s">
        <v>3744</v>
      </c>
      <c r="H8268" s="3">
        <v>15145</v>
      </c>
      <c r="I8268" s="3" t="s">
        <v>1442</v>
      </c>
      <c r="J8268" s="3" t="s">
        <v>22</v>
      </c>
      <c r="K8268" s="3">
        <v>1</v>
      </c>
      <c r="L8268" s="3" t="s">
        <v>3</v>
      </c>
      <c r="M8268" s="3" t="s">
        <v>19</v>
      </c>
      <c r="N8268" s="3" t="s">
        <v>3289</v>
      </c>
      <c r="O8268" s="1">
        <v>869</v>
      </c>
      <c r="P8268" s="3">
        <v>1</v>
      </c>
      <c r="Q8268" s="10">
        <f t="shared" si="527"/>
        <v>869</v>
      </c>
    </row>
    <row r="8269" spans="2:17" ht="20.25" customHeight="1">
      <c r="B8269" s="10" t="str">
        <f t="shared" si="524"/>
        <v>شلوار فرم انتظامات83</v>
      </c>
      <c r="C8269" s="10" t="str">
        <f t="shared" si="525"/>
        <v>شلوار فرم انتظامات1403/12/1283</v>
      </c>
      <c r="D8269" s="10" t="str">
        <f>IFERROR(IF(تحویلی!$E$1="","",IF(NOSA!O8269=تحویلی!$E$1,تحویلی!$E$1&amp;COUNTIF(NOSA!$O$1:O8269,تحویلی!$E$1),"")),"")</f>
        <v/>
      </c>
      <c r="E8269" s="10" t="str">
        <f t="shared" si="526"/>
        <v>1514783</v>
      </c>
      <c r="F8269" s="10" t="str">
        <f>IFERROR(VLOOKUP(I8269,DATABASE!$N:$O,2,FALSE),"")</f>
        <v>شلوار فرم انتظامات</v>
      </c>
      <c r="G8269" s="3" t="s">
        <v>3744</v>
      </c>
      <c r="H8269" s="3">
        <v>15147</v>
      </c>
      <c r="I8269" s="3" t="s">
        <v>2298</v>
      </c>
      <c r="J8269" s="3" t="s">
        <v>2851</v>
      </c>
      <c r="K8269" s="3">
        <v>1</v>
      </c>
      <c r="L8269" s="3" t="s">
        <v>28</v>
      </c>
      <c r="M8269" s="3" t="s">
        <v>43</v>
      </c>
      <c r="N8269" s="3" t="s">
        <v>929</v>
      </c>
      <c r="O8269" s="1">
        <v>83</v>
      </c>
      <c r="P8269" s="3">
        <v>1</v>
      </c>
      <c r="Q8269" s="10">
        <f t="shared" si="527"/>
        <v>83</v>
      </c>
    </row>
    <row r="8270" spans="2:17" ht="20.25" customHeight="1">
      <c r="B8270" s="10" t="str">
        <f t="shared" si="524"/>
        <v>دستكش ضد برش سبك877</v>
      </c>
      <c r="C8270" s="10" t="str">
        <f t="shared" si="525"/>
        <v>دستكش ضد برش سبك1403/12/12877</v>
      </c>
      <c r="D8270" s="10" t="str">
        <f>IFERROR(IF(تحویلی!$E$1="","",IF(NOSA!O8270=تحویلی!$E$1,تحویلی!$E$1&amp;COUNTIF(NOSA!$O$1:O8270,تحویلی!$E$1),"")),"")</f>
        <v/>
      </c>
      <c r="E8270" s="10" t="str">
        <f t="shared" si="526"/>
        <v>15150877</v>
      </c>
      <c r="F8270" s="10" t="str">
        <f>IFERROR(VLOOKUP(I8270,DATABASE!$N:$O,2,FALSE),"")</f>
        <v>دستكش ضد برش سبك</v>
      </c>
      <c r="G8270" s="3" t="s">
        <v>3744</v>
      </c>
      <c r="H8270" s="3">
        <v>15150</v>
      </c>
      <c r="I8270" s="3" t="s">
        <v>1442</v>
      </c>
      <c r="J8270" s="3" t="s">
        <v>22</v>
      </c>
      <c r="K8270" s="3">
        <v>1</v>
      </c>
      <c r="L8270" s="3" t="s">
        <v>3</v>
      </c>
      <c r="M8270" s="3" t="s">
        <v>43</v>
      </c>
      <c r="N8270" s="3" t="s">
        <v>3362</v>
      </c>
      <c r="O8270" s="1">
        <v>877</v>
      </c>
      <c r="P8270" s="3">
        <v>1</v>
      </c>
      <c r="Q8270" s="10">
        <f t="shared" si="527"/>
        <v>877</v>
      </c>
    </row>
    <row r="8271" spans="2:17" ht="20.25" customHeight="1">
      <c r="B8271" s="10" t="str">
        <f t="shared" ref="B8271:B8334" si="528">F8271&amp;Q8271</f>
        <v>ماسك جوشكاري559</v>
      </c>
      <c r="C8271" s="10" t="str">
        <f t="shared" ref="C8271:C8334" si="529">F8271&amp;G8271&amp;O8271</f>
        <v>ماسك جوشكاري1403/12/12559</v>
      </c>
      <c r="D8271" s="10" t="str">
        <f>IFERROR(IF(تحویلی!$E$1="","",IF(NOSA!O8271=تحویلی!$E$1,تحویلی!$E$1&amp;COUNTIF(NOSA!$O$1:O8271,تحویلی!$E$1),"")),"")</f>
        <v/>
      </c>
      <c r="E8271" s="10" t="str">
        <f t="shared" ref="E8271:E8334" si="530">H8271&amp;O8271</f>
        <v>15156559</v>
      </c>
      <c r="F8271" s="10" t="str">
        <f>IFERROR(VLOOKUP(I8271,DATABASE!$N:$O,2,FALSE),"")</f>
        <v>ماسك جوشكاري</v>
      </c>
      <c r="G8271" s="3" t="s">
        <v>3744</v>
      </c>
      <c r="H8271" s="3">
        <v>15156</v>
      </c>
      <c r="I8271" s="3" t="s">
        <v>1598</v>
      </c>
      <c r="J8271" s="3" t="s">
        <v>108</v>
      </c>
      <c r="K8271" s="3">
        <v>1</v>
      </c>
      <c r="L8271" s="3" t="s">
        <v>8</v>
      </c>
      <c r="M8271" s="3" t="s">
        <v>215</v>
      </c>
      <c r="N8271" s="3" t="s">
        <v>131</v>
      </c>
      <c r="O8271" s="1">
        <v>559</v>
      </c>
      <c r="P8271" s="3">
        <v>0</v>
      </c>
      <c r="Q8271" s="10">
        <f t="shared" si="527"/>
        <v>559</v>
      </c>
    </row>
    <row r="8272" spans="2:17" ht="20.25" customHeight="1">
      <c r="B8272" s="10" t="str">
        <f t="shared" si="528"/>
        <v>شيشه مات ماسك جوشكاري559</v>
      </c>
      <c r="C8272" s="10" t="str">
        <f t="shared" si="529"/>
        <v>شيشه مات ماسك جوشكاري1403/12/12559</v>
      </c>
      <c r="D8272" s="10" t="str">
        <f>IFERROR(IF(تحویلی!$E$1="","",IF(NOSA!O8272=تحویلی!$E$1,تحویلی!$E$1&amp;COUNTIF(NOSA!$O$1:O8272,تحویلی!$E$1),"")),"")</f>
        <v/>
      </c>
      <c r="E8272" s="10" t="str">
        <f t="shared" si="530"/>
        <v>15156559</v>
      </c>
      <c r="F8272" s="10" t="str">
        <f>IFERROR(VLOOKUP(I8272,DATABASE!$N:$O,2,FALSE),"")</f>
        <v>شيشه مات ماسك جوشكاري</v>
      </c>
      <c r="G8272" s="3" t="s">
        <v>3744</v>
      </c>
      <c r="H8272" s="3">
        <v>15156</v>
      </c>
      <c r="I8272" s="3" t="s">
        <v>1507</v>
      </c>
      <c r="J8272" s="3" t="s">
        <v>113</v>
      </c>
      <c r="K8272" s="3">
        <v>1</v>
      </c>
      <c r="L8272" s="3" t="s">
        <v>8</v>
      </c>
      <c r="M8272" s="3" t="s">
        <v>215</v>
      </c>
      <c r="N8272" s="3" t="s">
        <v>131</v>
      </c>
      <c r="O8272" s="1">
        <v>559</v>
      </c>
      <c r="P8272" s="3">
        <v>0</v>
      </c>
      <c r="Q8272" s="10">
        <f t="shared" si="527"/>
        <v>559</v>
      </c>
    </row>
    <row r="8273" spans="2:17" ht="20.25" customHeight="1">
      <c r="B8273" s="10" t="str">
        <f t="shared" si="528"/>
        <v>كفش ايمني عايق برق575</v>
      </c>
      <c r="C8273" s="10" t="str">
        <f t="shared" si="529"/>
        <v>كفش ايمني عايق برق1403/12/13575</v>
      </c>
      <c r="D8273" s="10" t="str">
        <f>IFERROR(IF(تحویلی!$E$1="","",IF(NOSA!O8273=تحویلی!$E$1,تحویلی!$E$1&amp;COUNTIF(NOSA!$O$1:O8273,تحویلی!$E$1),"")),"")</f>
        <v/>
      </c>
      <c r="E8273" s="10" t="str">
        <f t="shared" si="530"/>
        <v>15169575</v>
      </c>
      <c r="F8273" s="10" t="str">
        <f>IFERROR(VLOOKUP(I8273,DATABASE!$N:$O,2,FALSE),"")</f>
        <v>كفش ايمني عايق برق</v>
      </c>
      <c r="G8273" s="3" t="s">
        <v>3745</v>
      </c>
      <c r="H8273" s="4">
        <v>15169</v>
      </c>
      <c r="I8273" s="3" t="s">
        <v>1610</v>
      </c>
      <c r="J8273" s="3" t="s">
        <v>1689</v>
      </c>
      <c r="K8273" s="5">
        <v>1</v>
      </c>
      <c r="L8273" s="3" t="s">
        <v>3</v>
      </c>
      <c r="M8273" s="3" t="s">
        <v>43</v>
      </c>
      <c r="N8273" s="3" t="s">
        <v>365</v>
      </c>
      <c r="O8273" s="1">
        <v>575</v>
      </c>
      <c r="P8273" s="4">
        <v>0</v>
      </c>
      <c r="Q8273" s="10">
        <f t="shared" si="527"/>
        <v>575</v>
      </c>
    </row>
    <row r="8274" spans="2:17" ht="20.25" customHeight="1">
      <c r="B8274" s="10" t="str">
        <f t="shared" si="528"/>
        <v>376</v>
      </c>
      <c r="C8274" s="10" t="str">
        <f t="shared" si="529"/>
        <v>1403/12/13376</v>
      </c>
      <c r="D8274" s="10" t="str">
        <f>IFERROR(IF(تحویلی!$E$1="","",IF(NOSA!O8274=تحویلی!$E$1,تحویلی!$E$1&amp;COUNTIF(NOSA!$O$1:O8274,تحویلی!$E$1),"")),"")</f>
        <v/>
      </c>
      <c r="E8274" s="10" t="str">
        <f t="shared" si="530"/>
        <v>15170376</v>
      </c>
      <c r="F8274" s="10" t="str">
        <f>IFERROR(VLOOKUP(I8274,DATABASE!$N:$O,2,FALSE),"")</f>
        <v/>
      </c>
      <c r="G8274" s="3" t="s">
        <v>3745</v>
      </c>
      <c r="H8274" s="4">
        <v>15170</v>
      </c>
      <c r="I8274" s="3" t="s">
        <v>4173</v>
      </c>
      <c r="J8274" s="3" t="s">
        <v>4174</v>
      </c>
      <c r="K8274" s="5">
        <v>1</v>
      </c>
      <c r="L8274" s="3" t="s">
        <v>8</v>
      </c>
      <c r="M8274" s="3" t="s">
        <v>43</v>
      </c>
      <c r="N8274" s="3" t="s">
        <v>817</v>
      </c>
      <c r="O8274" s="1">
        <v>376</v>
      </c>
      <c r="P8274" s="4">
        <v>0</v>
      </c>
      <c r="Q8274" s="10">
        <f t="shared" si="527"/>
        <v>376</v>
      </c>
    </row>
    <row r="8275" spans="2:17" ht="20.25" customHeight="1">
      <c r="B8275" s="10" t="str">
        <f t="shared" si="528"/>
        <v>376</v>
      </c>
      <c r="C8275" s="10" t="str">
        <f t="shared" si="529"/>
        <v>1403/12/13376</v>
      </c>
      <c r="D8275" s="10" t="str">
        <f>IFERROR(IF(تحویلی!$E$1="","",IF(NOSA!O8275=تحویلی!$E$1,تحویلی!$E$1&amp;COUNTIF(NOSA!$O$1:O8275,تحویلی!$E$1),"")),"")</f>
        <v/>
      </c>
      <c r="E8275" s="10" t="str">
        <f t="shared" si="530"/>
        <v>15170376</v>
      </c>
      <c r="F8275" s="10" t="str">
        <f>IFERROR(VLOOKUP(I8275,DATABASE!$N:$O,2,FALSE),"")</f>
        <v/>
      </c>
      <c r="G8275" s="3" t="s">
        <v>3745</v>
      </c>
      <c r="H8275" s="4">
        <v>15170</v>
      </c>
      <c r="I8275" s="3" t="s">
        <v>4171</v>
      </c>
      <c r="J8275" s="3" t="s">
        <v>4172</v>
      </c>
      <c r="K8275" s="5">
        <v>1</v>
      </c>
      <c r="L8275" s="3" t="s">
        <v>8</v>
      </c>
      <c r="M8275" s="3" t="s">
        <v>43</v>
      </c>
      <c r="N8275" s="3" t="s">
        <v>817</v>
      </c>
      <c r="O8275" s="1">
        <v>376</v>
      </c>
      <c r="P8275" s="4">
        <v>0</v>
      </c>
      <c r="Q8275" s="10">
        <f t="shared" si="527"/>
        <v>376</v>
      </c>
    </row>
    <row r="8276" spans="2:17" ht="20.25" customHeight="1">
      <c r="B8276" s="10" t="str">
        <f t="shared" si="528"/>
        <v>453</v>
      </c>
      <c r="C8276" s="10" t="str">
        <f t="shared" si="529"/>
        <v>1403/12/13453</v>
      </c>
      <c r="D8276" s="10" t="str">
        <f>IFERROR(IF(تحویلی!$E$1="","",IF(NOSA!O8276=تحویلی!$E$1,تحویلی!$E$1&amp;COUNTIF(NOSA!$O$1:O8276,تحویلی!$E$1),"")),"")</f>
        <v/>
      </c>
      <c r="E8276" s="10" t="str">
        <f t="shared" si="530"/>
        <v>15170453</v>
      </c>
      <c r="F8276" s="10" t="str">
        <f>IFERROR(VLOOKUP(I8276,DATABASE!$N:$O,2,FALSE),"")</f>
        <v/>
      </c>
      <c r="G8276" s="3" t="s">
        <v>3745</v>
      </c>
      <c r="H8276" s="4">
        <v>15170</v>
      </c>
      <c r="I8276" s="3" t="s">
        <v>4173</v>
      </c>
      <c r="J8276" s="3" t="s">
        <v>4174</v>
      </c>
      <c r="K8276" s="5">
        <v>1</v>
      </c>
      <c r="L8276" s="3" t="s">
        <v>8</v>
      </c>
      <c r="M8276" s="3" t="s">
        <v>266</v>
      </c>
      <c r="N8276" s="3" t="s">
        <v>722</v>
      </c>
      <c r="O8276" s="1">
        <v>453</v>
      </c>
      <c r="P8276" s="4">
        <v>0</v>
      </c>
      <c r="Q8276" s="10">
        <f t="shared" si="527"/>
        <v>453</v>
      </c>
    </row>
    <row r="8277" spans="2:17" ht="20.25" customHeight="1">
      <c r="B8277" s="10" t="str">
        <f t="shared" si="528"/>
        <v>453</v>
      </c>
      <c r="C8277" s="10" t="str">
        <f t="shared" si="529"/>
        <v>1403/12/13453</v>
      </c>
      <c r="D8277" s="10" t="str">
        <f>IFERROR(IF(تحویلی!$E$1="","",IF(NOSA!O8277=تحویلی!$E$1,تحویلی!$E$1&amp;COUNTIF(NOSA!$O$1:O8277,تحویلی!$E$1),"")),"")</f>
        <v/>
      </c>
      <c r="E8277" s="10" t="str">
        <f t="shared" si="530"/>
        <v>15170453</v>
      </c>
      <c r="F8277" s="10" t="str">
        <f>IFERROR(VLOOKUP(I8277,DATABASE!$N:$O,2,FALSE),"")</f>
        <v/>
      </c>
      <c r="G8277" s="3" t="s">
        <v>3745</v>
      </c>
      <c r="H8277" s="4">
        <v>15170</v>
      </c>
      <c r="I8277" s="3" t="s">
        <v>4171</v>
      </c>
      <c r="J8277" s="3" t="s">
        <v>4172</v>
      </c>
      <c r="K8277" s="5">
        <v>1</v>
      </c>
      <c r="L8277" s="3" t="s">
        <v>8</v>
      </c>
      <c r="M8277" s="3" t="s">
        <v>266</v>
      </c>
      <c r="N8277" s="3" t="s">
        <v>722</v>
      </c>
      <c r="O8277" s="1">
        <v>453</v>
      </c>
      <c r="P8277" s="4">
        <v>0</v>
      </c>
      <c r="Q8277" s="10">
        <f t="shared" si="527"/>
        <v>453</v>
      </c>
    </row>
    <row r="8278" spans="2:17" ht="20.25" customHeight="1">
      <c r="B8278" s="10" t="str">
        <f t="shared" si="528"/>
        <v>616</v>
      </c>
      <c r="C8278" s="10" t="str">
        <f t="shared" si="529"/>
        <v>1403/12/13616</v>
      </c>
      <c r="D8278" s="10" t="str">
        <f>IFERROR(IF(تحویلی!$E$1="","",IF(NOSA!O8278=تحویلی!$E$1,تحویلی!$E$1&amp;COUNTIF(NOSA!$O$1:O8278,تحویلی!$E$1),"")),"")</f>
        <v/>
      </c>
      <c r="E8278" s="10" t="str">
        <f t="shared" si="530"/>
        <v>15170616</v>
      </c>
      <c r="F8278" s="10" t="str">
        <f>IFERROR(VLOOKUP(I8278,DATABASE!$N:$O,2,FALSE),"")</f>
        <v/>
      </c>
      <c r="G8278" s="3" t="s">
        <v>3745</v>
      </c>
      <c r="H8278" s="4">
        <v>15170</v>
      </c>
      <c r="I8278" s="3" t="s">
        <v>4173</v>
      </c>
      <c r="J8278" s="3" t="s">
        <v>4174</v>
      </c>
      <c r="K8278" s="5">
        <v>1</v>
      </c>
      <c r="L8278" s="3" t="s">
        <v>8</v>
      </c>
      <c r="M8278" s="3" t="s">
        <v>19</v>
      </c>
      <c r="N8278" s="3" t="s">
        <v>508</v>
      </c>
      <c r="O8278" s="1">
        <v>616</v>
      </c>
      <c r="P8278" s="4">
        <v>0</v>
      </c>
      <c r="Q8278" s="10">
        <f t="shared" si="527"/>
        <v>616</v>
      </c>
    </row>
    <row r="8279" spans="2:17" ht="20.25" customHeight="1">
      <c r="B8279" s="10" t="str">
        <f t="shared" si="528"/>
        <v>616</v>
      </c>
      <c r="C8279" s="10" t="str">
        <f t="shared" si="529"/>
        <v>1403/12/13616</v>
      </c>
      <c r="D8279" s="10" t="str">
        <f>IFERROR(IF(تحویلی!$E$1="","",IF(NOSA!O8279=تحویلی!$E$1,تحویلی!$E$1&amp;COUNTIF(NOSA!$O$1:O8279,تحویلی!$E$1),"")),"")</f>
        <v/>
      </c>
      <c r="E8279" s="10" t="str">
        <f t="shared" si="530"/>
        <v>15170616</v>
      </c>
      <c r="F8279" s="10" t="str">
        <f>IFERROR(VLOOKUP(I8279,DATABASE!$N:$O,2,FALSE),"")</f>
        <v/>
      </c>
      <c r="G8279" s="3" t="s">
        <v>3745</v>
      </c>
      <c r="H8279" s="4">
        <v>15170</v>
      </c>
      <c r="I8279" s="3" t="s">
        <v>4171</v>
      </c>
      <c r="J8279" s="3" t="s">
        <v>4172</v>
      </c>
      <c r="K8279" s="5">
        <v>1</v>
      </c>
      <c r="L8279" s="3" t="s">
        <v>8</v>
      </c>
      <c r="M8279" s="3" t="s">
        <v>19</v>
      </c>
      <c r="N8279" s="3" t="s">
        <v>508</v>
      </c>
      <c r="O8279" s="1">
        <v>616</v>
      </c>
      <c r="P8279" s="4">
        <v>0</v>
      </c>
      <c r="Q8279" s="10">
        <f t="shared" si="527"/>
        <v>616</v>
      </c>
    </row>
    <row r="8280" spans="2:17" ht="20.25" customHeight="1">
      <c r="B8280" s="10" t="str">
        <f t="shared" si="528"/>
        <v>738</v>
      </c>
      <c r="C8280" s="10" t="str">
        <f t="shared" si="529"/>
        <v>1403/12/13738</v>
      </c>
      <c r="D8280" s="10" t="str">
        <f>IFERROR(IF(تحویلی!$E$1="","",IF(NOSA!O8280=تحویلی!$E$1,تحویلی!$E$1&amp;COUNTIF(NOSA!$O$1:O8280,تحویلی!$E$1),"")),"")</f>
        <v/>
      </c>
      <c r="E8280" s="10" t="str">
        <f t="shared" si="530"/>
        <v>15170738</v>
      </c>
      <c r="F8280" s="10" t="str">
        <f>IFERROR(VLOOKUP(I8280,DATABASE!$N:$O,2,FALSE),"")</f>
        <v/>
      </c>
      <c r="G8280" s="3" t="s">
        <v>3745</v>
      </c>
      <c r="H8280" s="4">
        <v>15170</v>
      </c>
      <c r="I8280" s="3" t="s">
        <v>4173</v>
      </c>
      <c r="J8280" s="3" t="s">
        <v>4174</v>
      </c>
      <c r="K8280" s="5">
        <v>1</v>
      </c>
      <c r="L8280" s="3" t="s">
        <v>8</v>
      </c>
      <c r="M8280" s="3" t="s">
        <v>266</v>
      </c>
      <c r="N8280" s="3" t="s">
        <v>4187</v>
      </c>
      <c r="O8280" s="1">
        <v>738</v>
      </c>
      <c r="P8280" s="4">
        <v>0</v>
      </c>
      <c r="Q8280" s="10">
        <f t="shared" si="527"/>
        <v>738</v>
      </c>
    </row>
    <row r="8281" spans="2:17" ht="20.25" customHeight="1">
      <c r="B8281" s="10" t="str">
        <f t="shared" si="528"/>
        <v>738</v>
      </c>
      <c r="C8281" s="10" t="str">
        <f t="shared" si="529"/>
        <v>1403/12/13738</v>
      </c>
      <c r="D8281" s="10" t="str">
        <f>IFERROR(IF(تحویلی!$E$1="","",IF(NOSA!O8281=تحویلی!$E$1,تحویلی!$E$1&amp;COUNTIF(NOSA!$O$1:O8281,تحویلی!$E$1),"")),"")</f>
        <v/>
      </c>
      <c r="E8281" s="10" t="str">
        <f t="shared" si="530"/>
        <v>15170738</v>
      </c>
      <c r="F8281" s="10" t="str">
        <f>IFERROR(VLOOKUP(I8281,DATABASE!$N:$O,2,FALSE),"")</f>
        <v/>
      </c>
      <c r="G8281" s="3" t="s">
        <v>3745</v>
      </c>
      <c r="H8281" s="4">
        <v>15170</v>
      </c>
      <c r="I8281" s="3" t="s">
        <v>4171</v>
      </c>
      <c r="J8281" s="3" t="s">
        <v>4172</v>
      </c>
      <c r="K8281" s="5">
        <v>1</v>
      </c>
      <c r="L8281" s="3" t="s">
        <v>8</v>
      </c>
      <c r="M8281" s="3" t="s">
        <v>266</v>
      </c>
      <c r="N8281" s="3" t="s">
        <v>4187</v>
      </c>
      <c r="O8281" s="1">
        <v>738</v>
      </c>
      <c r="P8281" s="4">
        <v>0</v>
      </c>
      <c r="Q8281" s="10">
        <f t="shared" si="527"/>
        <v>738</v>
      </c>
    </row>
    <row r="8282" spans="2:17" ht="20.25" customHeight="1">
      <c r="B8282" s="10" t="str">
        <f t="shared" si="528"/>
        <v>6</v>
      </c>
      <c r="C8282" s="10" t="str">
        <f t="shared" si="529"/>
        <v>1403/12/136</v>
      </c>
      <c r="D8282" s="10" t="str">
        <f>IFERROR(IF(تحویلی!$E$1="","",IF(NOSA!O8282=تحویلی!$E$1,تحویلی!$E$1&amp;COUNTIF(NOSA!$O$1:O8282,تحویلی!$E$1),"")),"")</f>
        <v/>
      </c>
      <c r="E8282" s="10" t="str">
        <f t="shared" si="530"/>
        <v>151706</v>
      </c>
      <c r="F8282" s="10" t="str">
        <f>IFERROR(VLOOKUP(I8282,DATABASE!$N:$O,2,FALSE),"")</f>
        <v/>
      </c>
      <c r="G8282" s="3" t="s">
        <v>3745</v>
      </c>
      <c r="H8282" s="4">
        <v>15170</v>
      </c>
      <c r="I8282" s="3" t="s">
        <v>4173</v>
      </c>
      <c r="J8282" s="3" t="s">
        <v>4174</v>
      </c>
      <c r="K8282" s="5">
        <v>1</v>
      </c>
      <c r="L8282" s="3" t="s">
        <v>8</v>
      </c>
      <c r="M8282" s="3" t="s">
        <v>25</v>
      </c>
      <c r="N8282" s="3" t="s">
        <v>752</v>
      </c>
      <c r="O8282" s="1">
        <v>6</v>
      </c>
      <c r="P8282" s="4">
        <v>0</v>
      </c>
      <c r="Q8282" s="10">
        <f t="shared" si="527"/>
        <v>6</v>
      </c>
    </row>
    <row r="8283" spans="2:17" ht="20.25" customHeight="1">
      <c r="B8283" s="10" t="str">
        <f t="shared" si="528"/>
        <v>6</v>
      </c>
      <c r="C8283" s="10" t="str">
        <f t="shared" si="529"/>
        <v>1403/12/136</v>
      </c>
      <c r="D8283" s="10" t="str">
        <f>IFERROR(IF(تحویلی!$E$1="","",IF(NOSA!O8283=تحویلی!$E$1,تحویلی!$E$1&amp;COUNTIF(NOSA!$O$1:O8283,تحویلی!$E$1),"")),"")</f>
        <v/>
      </c>
      <c r="E8283" s="10" t="str">
        <f t="shared" si="530"/>
        <v>151706</v>
      </c>
      <c r="F8283" s="10" t="str">
        <f>IFERROR(VLOOKUP(I8283,DATABASE!$N:$O,2,FALSE),"")</f>
        <v/>
      </c>
      <c r="G8283" s="3" t="s">
        <v>3745</v>
      </c>
      <c r="H8283" s="4">
        <v>15170</v>
      </c>
      <c r="I8283" s="3" t="s">
        <v>4171</v>
      </c>
      <c r="J8283" s="3" t="s">
        <v>4172</v>
      </c>
      <c r="K8283" s="5">
        <v>1</v>
      </c>
      <c r="L8283" s="3" t="s">
        <v>8</v>
      </c>
      <c r="M8283" s="3" t="s">
        <v>25</v>
      </c>
      <c r="N8283" s="3" t="s">
        <v>752</v>
      </c>
      <c r="O8283" s="1">
        <v>6</v>
      </c>
      <c r="P8283" s="4">
        <v>0</v>
      </c>
      <c r="Q8283" s="10">
        <f t="shared" si="527"/>
        <v>6</v>
      </c>
    </row>
    <row r="8284" spans="2:17" ht="20.25" customHeight="1">
      <c r="B8284" s="10" t="str">
        <f t="shared" si="528"/>
        <v>951</v>
      </c>
      <c r="C8284" s="10" t="str">
        <f t="shared" si="529"/>
        <v>1403/12/13951</v>
      </c>
      <c r="D8284" s="10" t="str">
        <f>IFERROR(IF(تحویلی!$E$1="","",IF(NOSA!O8284=تحویلی!$E$1,تحویلی!$E$1&amp;COUNTIF(NOSA!$O$1:O8284,تحویلی!$E$1),"")),"")</f>
        <v/>
      </c>
      <c r="E8284" s="10" t="str">
        <f t="shared" si="530"/>
        <v>15170951</v>
      </c>
      <c r="F8284" s="10" t="str">
        <f>IFERROR(VLOOKUP(I8284,DATABASE!$N:$O,2,FALSE),"")</f>
        <v/>
      </c>
      <c r="G8284" s="3" t="s">
        <v>3745</v>
      </c>
      <c r="H8284" s="4">
        <v>15170</v>
      </c>
      <c r="I8284" s="3" t="s">
        <v>4173</v>
      </c>
      <c r="J8284" s="3" t="s">
        <v>4174</v>
      </c>
      <c r="K8284" s="5">
        <v>1</v>
      </c>
      <c r="L8284" s="3" t="s">
        <v>8</v>
      </c>
      <c r="M8284" s="3" t="s">
        <v>47</v>
      </c>
      <c r="N8284" s="3" t="s">
        <v>4162</v>
      </c>
      <c r="O8284" s="1">
        <v>951</v>
      </c>
      <c r="P8284" s="4">
        <v>0</v>
      </c>
      <c r="Q8284" s="10">
        <f t="shared" si="527"/>
        <v>951</v>
      </c>
    </row>
    <row r="8285" spans="2:17" ht="20.25" customHeight="1">
      <c r="B8285" s="10" t="str">
        <f t="shared" si="528"/>
        <v>951</v>
      </c>
      <c r="C8285" s="10" t="str">
        <f t="shared" si="529"/>
        <v>1403/12/13951</v>
      </c>
      <c r="D8285" s="10" t="str">
        <f>IFERROR(IF(تحویلی!$E$1="","",IF(NOSA!O8285=تحویلی!$E$1,تحویلی!$E$1&amp;COUNTIF(NOSA!$O$1:O8285,تحویلی!$E$1),"")),"")</f>
        <v/>
      </c>
      <c r="E8285" s="10" t="str">
        <f t="shared" si="530"/>
        <v>15170951</v>
      </c>
      <c r="F8285" s="10" t="str">
        <f>IFERROR(VLOOKUP(I8285,DATABASE!$N:$O,2,FALSE),"")</f>
        <v/>
      </c>
      <c r="G8285" s="3" t="s">
        <v>3745</v>
      </c>
      <c r="H8285" s="4">
        <v>15170</v>
      </c>
      <c r="I8285" s="3" t="s">
        <v>4171</v>
      </c>
      <c r="J8285" s="3" t="s">
        <v>4172</v>
      </c>
      <c r="K8285" s="5">
        <v>1</v>
      </c>
      <c r="L8285" s="3" t="s">
        <v>8</v>
      </c>
      <c r="M8285" s="3" t="s">
        <v>47</v>
      </c>
      <c r="N8285" s="3" t="s">
        <v>4162</v>
      </c>
      <c r="O8285" s="1">
        <v>951</v>
      </c>
      <c r="P8285" s="4">
        <v>0</v>
      </c>
      <c r="Q8285" s="10">
        <f t="shared" si="527"/>
        <v>951</v>
      </c>
    </row>
    <row r="8286" spans="2:17" ht="20.25" customHeight="1">
      <c r="B8286" s="10" t="str">
        <f t="shared" si="528"/>
        <v>345</v>
      </c>
      <c r="C8286" s="10" t="str">
        <f t="shared" si="529"/>
        <v>1403/12/13345</v>
      </c>
      <c r="D8286" s="10" t="str">
        <f>IFERROR(IF(تحویلی!$E$1="","",IF(NOSA!O8286=تحویلی!$E$1,تحویلی!$E$1&amp;COUNTIF(NOSA!$O$1:O8286,تحویلی!$E$1),"")),"")</f>
        <v/>
      </c>
      <c r="E8286" s="10" t="str">
        <f t="shared" si="530"/>
        <v>15171345</v>
      </c>
      <c r="F8286" s="10" t="str">
        <f>IFERROR(VLOOKUP(I8286,DATABASE!$N:$O,2,FALSE),"")</f>
        <v/>
      </c>
      <c r="G8286" s="3" t="s">
        <v>3745</v>
      </c>
      <c r="H8286" s="4">
        <v>15171</v>
      </c>
      <c r="I8286" s="3" t="s">
        <v>4173</v>
      </c>
      <c r="J8286" s="3" t="s">
        <v>4174</v>
      </c>
      <c r="K8286" s="5">
        <v>1</v>
      </c>
      <c r="L8286" s="3" t="s">
        <v>8</v>
      </c>
      <c r="M8286" s="3" t="s">
        <v>3212</v>
      </c>
      <c r="N8286" s="3" t="s">
        <v>808</v>
      </c>
      <c r="O8286" s="1">
        <v>345</v>
      </c>
      <c r="P8286" s="4">
        <v>0</v>
      </c>
      <c r="Q8286" s="10">
        <f t="shared" si="527"/>
        <v>345</v>
      </c>
    </row>
    <row r="8287" spans="2:17" ht="20.25" customHeight="1">
      <c r="B8287" s="10" t="str">
        <f t="shared" si="528"/>
        <v>345</v>
      </c>
      <c r="C8287" s="10" t="str">
        <f t="shared" si="529"/>
        <v>1403/12/13345</v>
      </c>
      <c r="D8287" s="10" t="str">
        <f>IFERROR(IF(تحویلی!$E$1="","",IF(NOSA!O8287=تحویلی!$E$1,تحویلی!$E$1&amp;COUNTIF(NOSA!$O$1:O8287,تحویلی!$E$1),"")),"")</f>
        <v/>
      </c>
      <c r="E8287" s="10" t="str">
        <f t="shared" si="530"/>
        <v>15171345</v>
      </c>
      <c r="F8287" s="10" t="str">
        <f>IFERROR(VLOOKUP(I8287,DATABASE!$N:$O,2,FALSE),"")</f>
        <v/>
      </c>
      <c r="G8287" s="3" t="s">
        <v>3745</v>
      </c>
      <c r="H8287" s="4">
        <v>15171</v>
      </c>
      <c r="I8287" s="3" t="s">
        <v>4171</v>
      </c>
      <c r="J8287" s="3" t="s">
        <v>4172</v>
      </c>
      <c r="K8287" s="5">
        <v>1</v>
      </c>
      <c r="L8287" s="3" t="s">
        <v>8</v>
      </c>
      <c r="M8287" s="3" t="s">
        <v>3212</v>
      </c>
      <c r="N8287" s="3" t="s">
        <v>808</v>
      </c>
      <c r="O8287" s="1">
        <v>345</v>
      </c>
      <c r="P8287" s="4">
        <v>0</v>
      </c>
      <c r="Q8287" s="10">
        <f t="shared" si="527"/>
        <v>345</v>
      </c>
    </row>
    <row r="8288" spans="2:17" ht="20.25" customHeight="1">
      <c r="B8288" s="10" t="str">
        <f t="shared" si="528"/>
        <v>336</v>
      </c>
      <c r="C8288" s="10" t="str">
        <f t="shared" si="529"/>
        <v>1403/12/13336</v>
      </c>
      <c r="D8288" s="10" t="str">
        <f>IFERROR(IF(تحویلی!$E$1="","",IF(NOSA!O8288=تحویلی!$E$1,تحویلی!$E$1&amp;COUNTIF(NOSA!$O$1:O8288,تحویلی!$E$1),"")),"")</f>
        <v/>
      </c>
      <c r="E8288" s="10" t="str">
        <f t="shared" si="530"/>
        <v>15171336</v>
      </c>
      <c r="F8288" s="10" t="str">
        <f>IFERROR(VLOOKUP(I8288,DATABASE!$N:$O,2,FALSE),"")</f>
        <v/>
      </c>
      <c r="G8288" s="3" t="s">
        <v>3745</v>
      </c>
      <c r="H8288" s="4">
        <v>15171</v>
      </c>
      <c r="I8288" s="3" t="s">
        <v>4173</v>
      </c>
      <c r="J8288" s="3" t="s">
        <v>4174</v>
      </c>
      <c r="K8288" s="5">
        <v>1</v>
      </c>
      <c r="L8288" s="3" t="s">
        <v>8</v>
      </c>
      <c r="M8288" s="3" t="s">
        <v>629</v>
      </c>
      <c r="N8288" s="3" t="s">
        <v>1395</v>
      </c>
      <c r="O8288" s="1">
        <v>336</v>
      </c>
      <c r="P8288" s="4">
        <v>0</v>
      </c>
      <c r="Q8288" s="10">
        <f t="shared" si="527"/>
        <v>336</v>
      </c>
    </row>
    <row r="8289" spans="2:17" ht="20.25" customHeight="1">
      <c r="B8289" s="10" t="str">
        <f t="shared" si="528"/>
        <v>336</v>
      </c>
      <c r="C8289" s="10" t="str">
        <f t="shared" si="529"/>
        <v>1403/12/13336</v>
      </c>
      <c r="D8289" s="10" t="str">
        <f>IFERROR(IF(تحویلی!$E$1="","",IF(NOSA!O8289=تحویلی!$E$1,تحویلی!$E$1&amp;COUNTIF(NOSA!$O$1:O8289,تحویلی!$E$1),"")),"")</f>
        <v/>
      </c>
      <c r="E8289" s="10" t="str">
        <f t="shared" si="530"/>
        <v>15171336</v>
      </c>
      <c r="F8289" s="10" t="str">
        <f>IFERROR(VLOOKUP(I8289,DATABASE!$N:$O,2,FALSE),"")</f>
        <v/>
      </c>
      <c r="G8289" s="3" t="s">
        <v>3745</v>
      </c>
      <c r="H8289" s="4">
        <v>15171</v>
      </c>
      <c r="I8289" s="3" t="s">
        <v>4171</v>
      </c>
      <c r="J8289" s="3" t="s">
        <v>4172</v>
      </c>
      <c r="K8289" s="5">
        <v>1</v>
      </c>
      <c r="L8289" s="3" t="s">
        <v>8</v>
      </c>
      <c r="M8289" s="3" t="s">
        <v>629</v>
      </c>
      <c r="N8289" s="3" t="s">
        <v>1395</v>
      </c>
      <c r="O8289" s="1">
        <v>336</v>
      </c>
      <c r="P8289" s="4">
        <v>0</v>
      </c>
      <c r="Q8289" s="10">
        <f t="shared" si="527"/>
        <v>336</v>
      </c>
    </row>
    <row r="8290" spans="2:17" ht="20.25" customHeight="1">
      <c r="B8290" s="10" t="str">
        <f t="shared" si="528"/>
        <v>652</v>
      </c>
      <c r="C8290" s="10" t="str">
        <f t="shared" si="529"/>
        <v>1403/12/13652</v>
      </c>
      <c r="D8290" s="10" t="str">
        <f>IFERROR(IF(تحویلی!$E$1="","",IF(NOSA!O8290=تحویلی!$E$1,تحویلی!$E$1&amp;COUNTIF(NOSA!$O$1:O8290,تحویلی!$E$1),"")),"")</f>
        <v/>
      </c>
      <c r="E8290" s="10" t="str">
        <f t="shared" si="530"/>
        <v>15171652</v>
      </c>
      <c r="F8290" s="10" t="str">
        <f>IFERROR(VLOOKUP(I8290,DATABASE!$N:$O,2,FALSE),"")</f>
        <v/>
      </c>
      <c r="G8290" s="3" t="s">
        <v>3745</v>
      </c>
      <c r="H8290" s="4">
        <v>15171</v>
      </c>
      <c r="I8290" s="3" t="s">
        <v>4173</v>
      </c>
      <c r="J8290" s="3" t="s">
        <v>4174</v>
      </c>
      <c r="K8290" s="5">
        <v>1</v>
      </c>
      <c r="L8290" s="3" t="s">
        <v>8</v>
      </c>
      <c r="M8290" s="3" t="s">
        <v>2646</v>
      </c>
      <c r="N8290" s="3" t="s">
        <v>847</v>
      </c>
      <c r="O8290" s="1">
        <v>652</v>
      </c>
      <c r="P8290" s="4">
        <v>0</v>
      </c>
      <c r="Q8290" s="10">
        <f t="shared" si="527"/>
        <v>652</v>
      </c>
    </row>
    <row r="8291" spans="2:17" ht="20.25" customHeight="1">
      <c r="B8291" s="10" t="str">
        <f t="shared" si="528"/>
        <v>652</v>
      </c>
      <c r="C8291" s="10" t="str">
        <f t="shared" si="529"/>
        <v>1403/12/13652</v>
      </c>
      <c r="D8291" s="10" t="str">
        <f>IFERROR(IF(تحویلی!$E$1="","",IF(NOSA!O8291=تحویلی!$E$1,تحویلی!$E$1&amp;COUNTIF(NOSA!$O$1:O8291,تحویلی!$E$1),"")),"")</f>
        <v/>
      </c>
      <c r="E8291" s="10" t="str">
        <f t="shared" si="530"/>
        <v>15171652</v>
      </c>
      <c r="F8291" s="10" t="str">
        <f>IFERROR(VLOOKUP(I8291,DATABASE!$N:$O,2,FALSE),"")</f>
        <v/>
      </c>
      <c r="G8291" s="3" t="s">
        <v>3745</v>
      </c>
      <c r="H8291" s="4">
        <v>15171</v>
      </c>
      <c r="I8291" s="3" t="s">
        <v>4171</v>
      </c>
      <c r="J8291" s="3" t="s">
        <v>4172</v>
      </c>
      <c r="K8291" s="5">
        <v>1</v>
      </c>
      <c r="L8291" s="3" t="s">
        <v>8</v>
      </c>
      <c r="M8291" s="3" t="s">
        <v>2646</v>
      </c>
      <c r="N8291" s="3" t="s">
        <v>847</v>
      </c>
      <c r="O8291" s="1">
        <v>652</v>
      </c>
      <c r="P8291" s="4">
        <v>0</v>
      </c>
      <c r="Q8291" s="10">
        <f t="shared" si="527"/>
        <v>652</v>
      </c>
    </row>
    <row r="8292" spans="2:17" ht="20.25" customHeight="1">
      <c r="B8292" s="10" t="str">
        <f t="shared" si="528"/>
        <v>859</v>
      </c>
      <c r="C8292" s="10" t="str">
        <f t="shared" si="529"/>
        <v>1403/12/13859</v>
      </c>
      <c r="D8292" s="10" t="str">
        <f>IFERROR(IF(تحویلی!$E$1="","",IF(NOSA!O8292=تحویلی!$E$1,تحویلی!$E$1&amp;COUNTIF(NOSA!$O$1:O8292,تحویلی!$E$1),"")),"")</f>
        <v/>
      </c>
      <c r="E8292" s="10" t="str">
        <f t="shared" si="530"/>
        <v>15171859</v>
      </c>
      <c r="F8292" s="10" t="str">
        <f>IFERROR(VLOOKUP(I8292,DATABASE!$N:$O,2,FALSE),"")</f>
        <v/>
      </c>
      <c r="G8292" s="3" t="s">
        <v>3745</v>
      </c>
      <c r="H8292" s="4">
        <v>15171</v>
      </c>
      <c r="I8292" s="3" t="s">
        <v>4173</v>
      </c>
      <c r="J8292" s="3" t="s">
        <v>4174</v>
      </c>
      <c r="K8292" s="5">
        <v>1</v>
      </c>
      <c r="L8292" s="3" t="s">
        <v>8</v>
      </c>
      <c r="M8292" s="3" t="s">
        <v>102</v>
      </c>
      <c r="N8292" s="3" t="s">
        <v>163</v>
      </c>
      <c r="O8292" s="1">
        <v>859</v>
      </c>
      <c r="P8292" s="4">
        <v>0</v>
      </c>
      <c r="Q8292" s="10">
        <f t="shared" si="527"/>
        <v>859</v>
      </c>
    </row>
    <row r="8293" spans="2:17" ht="20.25" customHeight="1">
      <c r="B8293" s="10" t="str">
        <f t="shared" si="528"/>
        <v>859</v>
      </c>
      <c r="C8293" s="10" t="str">
        <f t="shared" si="529"/>
        <v>1403/12/13859</v>
      </c>
      <c r="D8293" s="10" t="str">
        <f>IFERROR(IF(تحویلی!$E$1="","",IF(NOSA!O8293=تحویلی!$E$1,تحویلی!$E$1&amp;COUNTIF(NOSA!$O$1:O8293,تحویلی!$E$1),"")),"")</f>
        <v/>
      </c>
      <c r="E8293" s="10" t="str">
        <f t="shared" si="530"/>
        <v>15171859</v>
      </c>
      <c r="F8293" s="10" t="str">
        <f>IFERROR(VLOOKUP(I8293,DATABASE!$N:$O,2,FALSE),"")</f>
        <v/>
      </c>
      <c r="G8293" s="3" t="s">
        <v>3745</v>
      </c>
      <c r="H8293" s="4">
        <v>15171</v>
      </c>
      <c r="I8293" s="3" t="s">
        <v>4171</v>
      </c>
      <c r="J8293" s="3" t="s">
        <v>4172</v>
      </c>
      <c r="K8293" s="5">
        <v>1</v>
      </c>
      <c r="L8293" s="3" t="s">
        <v>8</v>
      </c>
      <c r="M8293" s="3" t="s">
        <v>102</v>
      </c>
      <c r="N8293" s="3" t="s">
        <v>163</v>
      </c>
      <c r="O8293" s="1">
        <v>859</v>
      </c>
      <c r="P8293" s="4">
        <v>0</v>
      </c>
      <c r="Q8293" s="10">
        <f t="shared" si="527"/>
        <v>859</v>
      </c>
    </row>
    <row r="8294" spans="2:17" ht="20.25" customHeight="1">
      <c r="B8294" s="10" t="str">
        <f t="shared" si="528"/>
        <v>535</v>
      </c>
      <c r="C8294" s="10" t="str">
        <f t="shared" si="529"/>
        <v>1403/12/13535</v>
      </c>
      <c r="D8294" s="10" t="str">
        <f>IFERROR(IF(تحویلی!$E$1="","",IF(NOSA!O8294=تحویلی!$E$1,تحویلی!$E$1&amp;COUNTIF(NOSA!$O$1:O8294,تحویلی!$E$1),"")),"")</f>
        <v/>
      </c>
      <c r="E8294" s="10" t="str">
        <f t="shared" si="530"/>
        <v>15171535</v>
      </c>
      <c r="F8294" s="10" t="str">
        <f>IFERROR(VLOOKUP(I8294,DATABASE!$N:$O,2,FALSE),"")</f>
        <v/>
      </c>
      <c r="G8294" s="3" t="s">
        <v>3745</v>
      </c>
      <c r="H8294" s="4">
        <v>15171</v>
      </c>
      <c r="I8294" s="3" t="s">
        <v>4173</v>
      </c>
      <c r="J8294" s="3" t="s">
        <v>4174</v>
      </c>
      <c r="K8294" s="5">
        <v>1</v>
      </c>
      <c r="L8294" s="3" t="s">
        <v>8</v>
      </c>
      <c r="M8294" s="3" t="s">
        <v>2646</v>
      </c>
      <c r="N8294" s="3" t="s">
        <v>812</v>
      </c>
      <c r="O8294" s="1">
        <v>535</v>
      </c>
      <c r="P8294" s="4">
        <v>0</v>
      </c>
      <c r="Q8294" s="10">
        <f t="shared" si="527"/>
        <v>535</v>
      </c>
    </row>
    <row r="8295" spans="2:17" ht="20.25" customHeight="1">
      <c r="B8295" s="10" t="str">
        <f t="shared" si="528"/>
        <v>535</v>
      </c>
      <c r="C8295" s="10" t="str">
        <f t="shared" si="529"/>
        <v>1403/12/13535</v>
      </c>
      <c r="D8295" s="10" t="str">
        <f>IFERROR(IF(تحویلی!$E$1="","",IF(NOSA!O8295=تحویلی!$E$1,تحویلی!$E$1&amp;COUNTIF(NOSA!$O$1:O8295,تحویلی!$E$1),"")),"")</f>
        <v/>
      </c>
      <c r="E8295" s="10" t="str">
        <f t="shared" si="530"/>
        <v>15171535</v>
      </c>
      <c r="F8295" s="10" t="str">
        <f>IFERROR(VLOOKUP(I8295,DATABASE!$N:$O,2,FALSE),"")</f>
        <v/>
      </c>
      <c r="G8295" s="3" t="s">
        <v>3745</v>
      </c>
      <c r="H8295" s="4">
        <v>15171</v>
      </c>
      <c r="I8295" s="3" t="s">
        <v>4171</v>
      </c>
      <c r="J8295" s="3" t="s">
        <v>4172</v>
      </c>
      <c r="K8295" s="5">
        <v>1</v>
      </c>
      <c r="L8295" s="3" t="s">
        <v>8</v>
      </c>
      <c r="M8295" s="3" t="s">
        <v>2646</v>
      </c>
      <c r="N8295" s="3" t="s">
        <v>812</v>
      </c>
      <c r="O8295" s="1">
        <v>535</v>
      </c>
      <c r="P8295" s="4">
        <v>0</v>
      </c>
      <c r="Q8295" s="10">
        <f t="shared" si="527"/>
        <v>535</v>
      </c>
    </row>
    <row r="8296" spans="2:17" ht="20.25" customHeight="1">
      <c r="B8296" s="10" t="str">
        <f t="shared" si="528"/>
        <v>799</v>
      </c>
      <c r="C8296" s="10" t="str">
        <f t="shared" si="529"/>
        <v>1403/12/13799</v>
      </c>
      <c r="D8296" s="10" t="str">
        <f>IFERROR(IF(تحویلی!$E$1="","",IF(NOSA!O8296=تحویلی!$E$1,تحویلی!$E$1&amp;COUNTIF(NOSA!$O$1:O8296,تحویلی!$E$1),"")),"")</f>
        <v/>
      </c>
      <c r="E8296" s="10" t="str">
        <f t="shared" si="530"/>
        <v>15171799</v>
      </c>
      <c r="F8296" s="10" t="str">
        <f>IFERROR(VLOOKUP(I8296,DATABASE!$N:$O,2,FALSE),"")</f>
        <v/>
      </c>
      <c r="G8296" s="3" t="s">
        <v>3745</v>
      </c>
      <c r="H8296" s="4">
        <v>15171</v>
      </c>
      <c r="I8296" s="3" t="s">
        <v>4173</v>
      </c>
      <c r="J8296" s="3" t="s">
        <v>4174</v>
      </c>
      <c r="K8296" s="5">
        <v>1</v>
      </c>
      <c r="L8296" s="3" t="s">
        <v>8</v>
      </c>
      <c r="M8296" s="3" t="s">
        <v>3212</v>
      </c>
      <c r="N8296" s="3" t="s">
        <v>3213</v>
      </c>
      <c r="O8296" s="1">
        <v>799</v>
      </c>
      <c r="P8296" s="4">
        <v>0</v>
      </c>
      <c r="Q8296" s="10">
        <f t="shared" si="527"/>
        <v>799</v>
      </c>
    </row>
    <row r="8297" spans="2:17" ht="20.25" customHeight="1">
      <c r="B8297" s="10" t="str">
        <f t="shared" si="528"/>
        <v>799</v>
      </c>
      <c r="C8297" s="10" t="str">
        <f t="shared" si="529"/>
        <v>1403/12/13799</v>
      </c>
      <c r="D8297" s="10" t="str">
        <f>IFERROR(IF(تحویلی!$E$1="","",IF(NOSA!O8297=تحویلی!$E$1,تحویلی!$E$1&amp;COUNTIF(NOSA!$O$1:O8297,تحویلی!$E$1),"")),"")</f>
        <v/>
      </c>
      <c r="E8297" s="10" t="str">
        <f t="shared" si="530"/>
        <v>15171799</v>
      </c>
      <c r="F8297" s="10" t="str">
        <f>IFERROR(VLOOKUP(I8297,DATABASE!$N:$O,2,FALSE),"")</f>
        <v/>
      </c>
      <c r="G8297" s="3" t="s">
        <v>3745</v>
      </c>
      <c r="H8297" s="4">
        <v>15171</v>
      </c>
      <c r="I8297" s="3" t="s">
        <v>4171</v>
      </c>
      <c r="J8297" s="3" t="s">
        <v>4172</v>
      </c>
      <c r="K8297" s="5">
        <v>1</v>
      </c>
      <c r="L8297" s="3" t="s">
        <v>8</v>
      </c>
      <c r="M8297" s="3" t="s">
        <v>3212</v>
      </c>
      <c r="N8297" s="3" t="s">
        <v>3213</v>
      </c>
      <c r="O8297" s="1">
        <v>799</v>
      </c>
      <c r="P8297" s="4">
        <v>0</v>
      </c>
      <c r="Q8297" s="10">
        <f t="shared" si="527"/>
        <v>799</v>
      </c>
    </row>
    <row r="8298" spans="2:17" ht="20.25" customHeight="1">
      <c r="B8298" s="10" t="str">
        <f t="shared" si="528"/>
        <v>320</v>
      </c>
      <c r="C8298" s="10" t="str">
        <f t="shared" si="529"/>
        <v>1403/12/13320</v>
      </c>
      <c r="D8298" s="10" t="str">
        <f>IFERROR(IF(تحویلی!$E$1="","",IF(NOSA!O8298=تحویلی!$E$1,تحویلی!$E$1&amp;COUNTIF(NOSA!$O$1:O8298,تحویلی!$E$1),"")),"")</f>
        <v/>
      </c>
      <c r="E8298" s="10" t="str">
        <f t="shared" si="530"/>
        <v>15171320</v>
      </c>
      <c r="F8298" s="10" t="str">
        <f>IFERROR(VLOOKUP(I8298,DATABASE!$N:$O,2,FALSE),"")</f>
        <v/>
      </c>
      <c r="G8298" s="3" t="s">
        <v>3745</v>
      </c>
      <c r="H8298" s="4">
        <v>15171</v>
      </c>
      <c r="I8298" s="3" t="s">
        <v>4173</v>
      </c>
      <c r="J8298" s="3" t="s">
        <v>4174</v>
      </c>
      <c r="K8298" s="5">
        <v>1</v>
      </c>
      <c r="L8298" s="3" t="s">
        <v>8</v>
      </c>
      <c r="M8298" s="3" t="s">
        <v>266</v>
      </c>
      <c r="N8298" s="3" t="s">
        <v>827</v>
      </c>
      <c r="O8298" s="1">
        <v>320</v>
      </c>
      <c r="P8298" s="4">
        <v>0</v>
      </c>
      <c r="Q8298" s="10">
        <f t="shared" si="527"/>
        <v>320</v>
      </c>
    </row>
    <row r="8299" spans="2:17" ht="20.25" customHeight="1">
      <c r="B8299" s="10" t="str">
        <f t="shared" si="528"/>
        <v>320</v>
      </c>
      <c r="C8299" s="10" t="str">
        <f t="shared" si="529"/>
        <v>1403/12/13320</v>
      </c>
      <c r="D8299" s="10" t="str">
        <f>IFERROR(IF(تحویلی!$E$1="","",IF(NOSA!O8299=تحویلی!$E$1,تحویلی!$E$1&amp;COUNTIF(NOSA!$O$1:O8299,تحویلی!$E$1),"")),"")</f>
        <v/>
      </c>
      <c r="E8299" s="10" t="str">
        <f t="shared" si="530"/>
        <v>15171320</v>
      </c>
      <c r="F8299" s="10" t="str">
        <f>IFERROR(VLOOKUP(I8299,DATABASE!$N:$O,2,FALSE),"")</f>
        <v/>
      </c>
      <c r="G8299" s="3" t="s">
        <v>3745</v>
      </c>
      <c r="H8299" s="4">
        <v>15171</v>
      </c>
      <c r="I8299" s="3" t="s">
        <v>4171</v>
      </c>
      <c r="J8299" s="3" t="s">
        <v>4172</v>
      </c>
      <c r="K8299" s="5">
        <v>1</v>
      </c>
      <c r="L8299" s="3" t="s">
        <v>8</v>
      </c>
      <c r="M8299" s="3" t="s">
        <v>266</v>
      </c>
      <c r="N8299" s="3" t="s">
        <v>827</v>
      </c>
      <c r="O8299" s="1">
        <v>320</v>
      </c>
      <c r="P8299" s="4">
        <v>0</v>
      </c>
      <c r="Q8299" s="10">
        <f t="shared" ref="Q8299:Q8361" si="531">VALUE(O8299)</f>
        <v>320</v>
      </c>
    </row>
    <row r="8300" spans="2:17" ht="20.25" customHeight="1">
      <c r="B8300" s="10" t="str">
        <f t="shared" si="528"/>
        <v>پيشبند نسوز آلومينيومي651</v>
      </c>
      <c r="C8300" s="10" t="str">
        <f t="shared" si="529"/>
        <v>پيشبند نسوز آلومينيومي1403/12/13651</v>
      </c>
      <c r="D8300" s="10" t="str">
        <f>IFERROR(IF(تحویلی!$E$1="","",IF(NOSA!O8300=تحویلی!$E$1,تحویلی!$E$1&amp;COUNTIF(NOSA!$O$1:O8300,تحویلی!$E$1),"")),"")</f>
        <v/>
      </c>
      <c r="E8300" s="10" t="str">
        <f t="shared" si="530"/>
        <v>15175651</v>
      </c>
      <c r="F8300" s="10" t="str">
        <f>IFERROR(VLOOKUP(I8300,DATABASE!$N:$O,2,FALSE),"")</f>
        <v>پيشبند نسوز آلومينيومي</v>
      </c>
      <c r="G8300" s="3" t="s">
        <v>3745</v>
      </c>
      <c r="H8300" s="4">
        <v>15175</v>
      </c>
      <c r="I8300" s="3" t="s">
        <v>1464</v>
      </c>
      <c r="J8300" s="3" t="s">
        <v>36</v>
      </c>
      <c r="K8300" s="5">
        <v>1</v>
      </c>
      <c r="L8300" s="3" t="s">
        <v>8</v>
      </c>
      <c r="M8300" s="3" t="s">
        <v>4</v>
      </c>
      <c r="N8300" s="3" t="s">
        <v>165</v>
      </c>
      <c r="O8300" s="1">
        <v>651</v>
      </c>
      <c r="P8300" s="4">
        <v>1</v>
      </c>
      <c r="Q8300" s="10">
        <f t="shared" si="531"/>
        <v>651</v>
      </c>
    </row>
    <row r="8301" spans="2:17" ht="20.25" customHeight="1">
      <c r="B8301" s="10" t="str">
        <f t="shared" si="528"/>
        <v>لباس كار كارشناسي280</v>
      </c>
      <c r="C8301" s="10" t="str">
        <f t="shared" si="529"/>
        <v>لباس كار كارشناسي1403/12/13280</v>
      </c>
      <c r="D8301" s="10" t="str">
        <f>IFERROR(IF(تحویلی!$E$1="","",IF(NOSA!O8301=تحویلی!$E$1,تحویلی!$E$1&amp;COUNTIF(NOSA!$O$1:O8301,تحویلی!$E$1),"")),"")</f>
        <v/>
      </c>
      <c r="E8301" s="10" t="str">
        <f t="shared" si="530"/>
        <v>15191280</v>
      </c>
      <c r="F8301" s="10" t="str">
        <f>IFERROR(VLOOKUP(I8301,DATABASE!$N:$O,2,FALSE),"")</f>
        <v>لباس كار كارشناسي</v>
      </c>
      <c r="G8301" s="3" t="s">
        <v>3745</v>
      </c>
      <c r="H8301" s="4">
        <v>15191</v>
      </c>
      <c r="I8301" s="3" t="s">
        <v>1754</v>
      </c>
      <c r="J8301" s="3" t="s">
        <v>1755</v>
      </c>
      <c r="K8301" s="5">
        <v>1</v>
      </c>
      <c r="L8301" s="3" t="s">
        <v>28</v>
      </c>
      <c r="M8301" s="3" t="s">
        <v>202</v>
      </c>
      <c r="N8301" s="3" t="s">
        <v>469</v>
      </c>
      <c r="O8301" s="1">
        <v>280</v>
      </c>
      <c r="P8301" s="4">
        <v>1</v>
      </c>
      <c r="Q8301" s="10">
        <f t="shared" si="531"/>
        <v>280</v>
      </c>
    </row>
    <row r="8302" spans="2:17" ht="20.25" customHeight="1">
      <c r="B8302" s="10" t="str">
        <f t="shared" si="528"/>
        <v>دستكش ضد برش سبك83</v>
      </c>
      <c r="C8302" s="10" t="str">
        <f t="shared" si="529"/>
        <v>دستكش ضد برش سبك1403/12/1383</v>
      </c>
      <c r="D8302" s="10" t="str">
        <f>IFERROR(IF(تحویلی!$E$1="","",IF(NOSA!O8302=تحویلی!$E$1,تحویلی!$E$1&amp;COUNTIF(NOSA!$O$1:O8302,تحویلی!$E$1),"")),"")</f>
        <v/>
      </c>
      <c r="E8302" s="10" t="str">
        <f t="shared" si="530"/>
        <v>1519483</v>
      </c>
      <c r="F8302" s="10" t="str">
        <f>IFERROR(VLOOKUP(I8302,DATABASE!$N:$O,2,FALSE),"")</f>
        <v>دستكش ضد برش سبك</v>
      </c>
      <c r="G8302" s="3" t="s">
        <v>3745</v>
      </c>
      <c r="H8302" s="4">
        <v>15194</v>
      </c>
      <c r="I8302" s="3" t="s">
        <v>1442</v>
      </c>
      <c r="J8302" s="3" t="s">
        <v>22</v>
      </c>
      <c r="K8302" s="5">
        <v>1</v>
      </c>
      <c r="L8302" s="3" t="s">
        <v>3</v>
      </c>
      <c r="M8302" s="3" t="s">
        <v>43</v>
      </c>
      <c r="N8302" s="3" t="s">
        <v>929</v>
      </c>
      <c r="O8302" s="1">
        <v>83</v>
      </c>
      <c r="P8302" s="4">
        <v>1</v>
      </c>
      <c r="Q8302" s="10">
        <f t="shared" si="531"/>
        <v>83</v>
      </c>
    </row>
    <row r="8303" spans="2:17" ht="20.25" customHeight="1">
      <c r="B8303" s="10" t="str">
        <f t="shared" si="528"/>
        <v>دستكش كف مواد سبك254</v>
      </c>
      <c r="C8303" s="10" t="str">
        <f t="shared" si="529"/>
        <v>دستكش كف مواد سبك1403/12/13254</v>
      </c>
      <c r="D8303" s="10" t="str">
        <f>IFERROR(IF(تحویلی!$E$1="","",IF(NOSA!O8303=تحویلی!$E$1,تحویلی!$E$1&amp;COUNTIF(NOSA!$O$1:O8303,تحویلی!$E$1),"")),"")</f>
        <v/>
      </c>
      <c r="E8303" s="10" t="str">
        <f t="shared" si="530"/>
        <v>15198254</v>
      </c>
      <c r="F8303" s="10" t="str">
        <f>IFERROR(VLOOKUP(I8303,DATABASE!$N:$O,2,FALSE),"")</f>
        <v>دستكش كف مواد سبك</v>
      </c>
      <c r="G8303" s="3" t="s">
        <v>3745</v>
      </c>
      <c r="H8303" s="4">
        <v>15198</v>
      </c>
      <c r="I8303" s="3" t="s">
        <v>1456</v>
      </c>
      <c r="J8303" s="3" t="s">
        <v>2</v>
      </c>
      <c r="K8303" s="5">
        <v>1</v>
      </c>
      <c r="L8303" s="3" t="s">
        <v>3</v>
      </c>
      <c r="M8303" s="3" t="s">
        <v>47</v>
      </c>
      <c r="N8303" s="3" t="s">
        <v>718</v>
      </c>
      <c r="O8303" s="1">
        <v>254</v>
      </c>
      <c r="P8303" s="4">
        <v>1</v>
      </c>
      <c r="Q8303" s="10">
        <f t="shared" si="531"/>
        <v>254</v>
      </c>
    </row>
    <row r="8304" spans="2:17" ht="20.25" customHeight="1">
      <c r="B8304" s="10" t="str">
        <f t="shared" si="528"/>
        <v>گوشي اير پلاگ949</v>
      </c>
      <c r="C8304" s="10" t="str">
        <f t="shared" si="529"/>
        <v>گوشي اير پلاگ1403/12/13949</v>
      </c>
      <c r="D8304" s="10" t="str">
        <f>IFERROR(IF(تحویلی!$E$1="","",IF(NOSA!O8304=تحویلی!$E$1,تحویلی!$E$1&amp;COUNTIF(NOSA!$O$1:O8304,تحویلی!$E$1),"")),"")</f>
        <v/>
      </c>
      <c r="E8304" s="10" t="str">
        <f t="shared" si="530"/>
        <v>15199949</v>
      </c>
      <c r="F8304" s="10" t="str">
        <f>IFERROR(VLOOKUP(I8304,DATABASE!$N:$O,2,FALSE),"")</f>
        <v>گوشي اير پلاگ</v>
      </c>
      <c r="G8304" s="3" t="s">
        <v>3745</v>
      </c>
      <c r="H8304" s="4">
        <v>15199</v>
      </c>
      <c r="I8304" s="3" t="s">
        <v>1581</v>
      </c>
      <c r="J8304" s="3" t="s">
        <v>124</v>
      </c>
      <c r="K8304" s="5">
        <v>1</v>
      </c>
      <c r="L8304" s="3" t="s">
        <v>8</v>
      </c>
      <c r="M8304" s="3" t="s">
        <v>47</v>
      </c>
      <c r="N8304" s="3" t="s">
        <v>4080</v>
      </c>
      <c r="O8304" s="1">
        <v>949</v>
      </c>
      <c r="P8304" s="4">
        <v>0</v>
      </c>
      <c r="Q8304" s="10">
        <f t="shared" si="531"/>
        <v>949</v>
      </c>
    </row>
    <row r="8305" spans="2:17" ht="20.25" customHeight="1">
      <c r="B8305" s="10" t="str">
        <f t="shared" si="528"/>
        <v>دستكش كف مواد سبك673</v>
      </c>
      <c r="C8305" s="10" t="str">
        <f t="shared" si="529"/>
        <v>دستكش كف مواد سبك1403/12/13673</v>
      </c>
      <c r="D8305" s="10" t="str">
        <f>IFERROR(IF(تحویلی!$E$1="","",IF(NOSA!O8305=تحویلی!$E$1,تحویلی!$E$1&amp;COUNTIF(NOSA!$O$1:O8305,تحویلی!$E$1),"")),"")</f>
        <v/>
      </c>
      <c r="E8305" s="10" t="str">
        <f t="shared" si="530"/>
        <v>15199673</v>
      </c>
      <c r="F8305" s="10" t="str">
        <f>IFERROR(VLOOKUP(I8305,DATABASE!$N:$O,2,FALSE),"")</f>
        <v>دستكش كف مواد سبك</v>
      </c>
      <c r="G8305" s="3" t="s">
        <v>3745</v>
      </c>
      <c r="H8305" s="4">
        <v>15199</v>
      </c>
      <c r="I8305" s="3" t="s">
        <v>1456</v>
      </c>
      <c r="J8305" s="3" t="s">
        <v>2</v>
      </c>
      <c r="K8305" s="5">
        <v>1</v>
      </c>
      <c r="L8305" s="3" t="s">
        <v>3</v>
      </c>
      <c r="M8305" s="3" t="s">
        <v>47</v>
      </c>
      <c r="N8305" s="3" t="s">
        <v>1324</v>
      </c>
      <c r="O8305" s="1">
        <v>673</v>
      </c>
      <c r="P8305" s="4">
        <v>1</v>
      </c>
      <c r="Q8305" s="10">
        <f t="shared" si="531"/>
        <v>673</v>
      </c>
    </row>
    <row r="8306" spans="2:17" ht="20.25" customHeight="1">
      <c r="B8306" s="10" t="str">
        <f t="shared" si="528"/>
        <v>55</v>
      </c>
      <c r="C8306" s="10" t="str">
        <f t="shared" si="529"/>
        <v>1403/12/1355</v>
      </c>
      <c r="D8306" s="10" t="str">
        <f>IFERROR(IF(تحویلی!$E$1="","",IF(NOSA!O8306=تحویلی!$E$1,تحویلی!$E$1&amp;COUNTIF(NOSA!$O$1:O8306,تحویلی!$E$1),"")),"")</f>
        <v/>
      </c>
      <c r="E8306" s="10" t="str">
        <f t="shared" si="530"/>
        <v>1520155</v>
      </c>
      <c r="F8306" s="10" t="str">
        <f>IFERROR(VLOOKUP(I8306,DATABASE!$N:$O,2,FALSE),"")</f>
        <v/>
      </c>
      <c r="G8306" s="3" t="s">
        <v>3745</v>
      </c>
      <c r="H8306" s="4">
        <v>15201</v>
      </c>
      <c r="I8306" s="3" t="s">
        <v>3559</v>
      </c>
      <c r="J8306" s="3" t="s">
        <v>3560</v>
      </c>
      <c r="K8306" s="5">
        <v>1</v>
      </c>
      <c r="L8306" s="3" t="s">
        <v>8</v>
      </c>
      <c r="M8306" s="3" t="s">
        <v>19</v>
      </c>
      <c r="N8306" s="3" t="s">
        <v>3286</v>
      </c>
      <c r="O8306" s="1">
        <v>55</v>
      </c>
      <c r="P8306" s="4">
        <v>0</v>
      </c>
      <c r="Q8306" s="10">
        <f t="shared" si="531"/>
        <v>55</v>
      </c>
    </row>
    <row r="8307" spans="2:17" ht="20.25" customHeight="1">
      <c r="B8307" s="10" t="str">
        <f t="shared" si="528"/>
        <v>بند داخل كلاه ايمني837</v>
      </c>
      <c r="C8307" s="10" t="str">
        <f t="shared" si="529"/>
        <v>بند داخل كلاه ايمني1403/12/14837</v>
      </c>
      <c r="D8307" s="10" t="str">
        <f>IFERROR(IF(تحویلی!$E$1="","",IF(NOSA!O8307=تحویلی!$E$1,تحویلی!$E$1&amp;COUNTIF(NOSA!$O$1:O8307,تحویلی!$E$1),"")),"")</f>
        <v/>
      </c>
      <c r="E8307" s="10" t="str">
        <f t="shared" si="530"/>
        <v>15203837</v>
      </c>
      <c r="F8307" s="10" t="str">
        <f>IFERROR(VLOOKUP(I8307,DATABASE!$N:$O,2,FALSE),"")</f>
        <v>بند داخل كلاه ايمني</v>
      </c>
      <c r="G8307" s="3" t="s">
        <v>3746</v>
      </c>
      <c r="H8307" s="4">
        <v>15203</v>
      </c>
      <c r="I8307" s="3" t="s">
        <v>2343</v>
      </c>
      <c r="J8307" s="3" t="s">
        <v>229</v>
      </c>
      <c r="K8307" s="5">
        <v>1</v>
      </c>
      <c r="L8307" s="3" t="s">
        <v>8</v>
      </c>
      <c r="M8307" s="3" t="s">
        <v>40</v>
      </c>
      <c r="N8307" s="3" t="s">
        <v>2818</v>
      </c>
      <c r="O8307" s="1">
        <v>837</v>
      </c>
      <c r="P8307" s="4">
        <v>1</v>
      </c>
      <c r="Q8307" s="10">
        <f t="shared" si="531"/>
        <v>837</v>
      </c>
    </row>
    <row r="8308" spans="2:17" ht="20.25" customHeight="1">
      <c r="B8308" s="10" t="str">
        <f t="shared" si="528"/>
        <v>دستكش ضد برش سبك114</v>
      </c>
      <c r="C8308" s="10" t="str">
        <f t="shared" si="529"/>
        <v>دستكش ضد برش سبك1403/12/14114</v>
      </c>
      <c r="D8308" s="10" t="str">
        <f>IFERROR(IF(تحویلی!$E$1="","",IF(NOSA!O8308=تحویلی!$E$1,تحویلی!$E$1&amp;COUNTIF(NOSA!$O$1:O8308,تحویلی!$E$1),"")),"")</f>
        <v/>
      </c>
      <c r="E8308" s="10" t="str">
        <f t="shared" si="530"/>
        <v>15222114</v>
      </c>
      <c r="F8308" s="10" t="str">
        <f>IFERROR(VLOOKUP(I8308,DATABASE!$N:$O,2,FALSE),"")</f>
        <v>دستكش ضد برش سبك</v>
      </c>
      <c r="G8308" s="3" t="s">
        <v>3746</v>
      </c>
      <c r="H8308" s="4">
        <v>15222</v>
      </c>
      <c r="I8308" s="3" t="s">
        <v>1442</v>
      </c>
      <c r="J8308" s="3" t="s">
        <v>22</v>
      </c>
      <c r="K8308" s="5">
        <v>1</v>
      </c>
      <c r="L8308" s="3" t="s">
        <v>3</v>
      </c>
      <c r="M8308" s="3" t="s">
        <v>25</v>
      </c>
      <c r="N8308" s="3" t="s">
        <v>3439</v>
      </c>
      <c r="O8308" s="1">
        <v>114</v>
      </c>
      <c r="P8308" s="4">
        <v>1</v>
      </c>
      <c r="Q8308" s="10">
        <f t="shared" si="531"/>
        <v>114</v>
      </c>
    </row>
    <row r="8309" spans="2:17" ht="20.25" customHeight="1">
      <c r="B8309" s="10" t="str">
        <f t="shared" si="528"/>
        <v>لباس كار نسوز(بلوز و شلوار)573</v>
      </c>
      <c r="C8309" s="10" t="str">
        <f t="shared" si="529"/>
        <v>لباس كار نسوز(بلوز و شلوار)1403/12/14573</v>
      </c>
      <c r="D8309" s="10" t="str">
        <f>IFERROR(IF(تحویلی!$E$1="","",IF(NOSA!O8309=تحویلی!$E$1,تحویلی!$E$1&amp;COUNTIF(NOSA!$O$1:O8309,تحویلی!$E$1),"")),"")</f>
        <v/>
      </c>
      <c r="E8309" s="10" t="str">
        <f t="shared" si="530"/>
        <v>15224573</v>
      </c>
      <c r="F8309" s="10" t="str">
        <f>IFERROR(VLOOKUP(I8309,DATABASE!$N:$O,2,FALSE),"")</f>
        <v>لباس كار نسوز(بلوز و شلوار)</v>
      </c>
      <c r="G8309" s="3" t="s">
        <v>3746</v>
      </c>
      <c r="H8309" s="4">
        <v>15224</v>
      </c>
      <c r="I8309" s="3" t="s">
        <v>1740</v>
      </c>
      <c r="J8309" s="3" t="s">
        <v>1741</v>
      </c>
      <c r="K8309" s="5">
        <v>1</v>
      </c>
      <c r="L8309" s="3" t="s">
        <v>28</v>
      </c>
      <c r="M8309" s="3" t="s">
        <v>19</v>
      </c>
      <c r="N8309" s="3" t="s">
        <v>104</v>
      </c>
      <c r="O8309" s="1">
        <v>573</v>
      </c>
      <c r="P8309" s="4">
        <v>1</v>
      </c>
      <c r="Q8309" s="10">
        <f t="shared" si="531"/>
        <v>573</v>
      </c>
    </row>
    <row r="8310" spans="2:17" ht="20.25" customHeight="1">
      <c r="B8310" s="10" t="str">
        <f t="shared" si="528"/>
        <v>پيشبند نسوز چرمي573</v>
      </c>
      <c r="C8310" s="10" t="str">
        <f t="shared" si="529"/>
        <v>پيشبند نسوز چرمي1403/12/14573</v>
      </c>
      <c r="D8310" s="10" t="str">
        <f>IFERROR(IF(تحویلی!$E$1="","",IF(NOSA!O8310=تحویلی!$E$1,تحویلی!$E$1&amp;COUNTIF(NOSA!$O$1:O8310,تحویلی!$E$1),"")),"")</f>
        <v/>
      </c>
      <c r="E8310" s="10" t="str">
        <f t="shared" si="530"/>
        <v>15224573</v>
      </c>
      <c r="F8310" s="10" t="str">
        <f>IFERROR(VLOOKUP(I8310,DATABASE!$N:$O,2,FALSE),"")</f>
        <v>پيشبند نسوز چرمي</v>
      </c>
      <c r="G8310" s="3" t="s">
        <v>3746</v>
      </c>
      <c r="H8310" s="4">
        <v>15224</v>
      </c>
      <c r="I8310" s="3" t="s">
        <v>1459</v>
      </c>
      <c r="J8310" s="3" t="s">
        <v>15</v>
      </c>
      <c r="K8310" s="5">
        <v>1</v>
      </c>
      <c r="L8310" s="3" t="s">
        <v>8</v>
      </c>
      <c r="M8310" s="3" t="s">
        <v>19</v>
      </c>
      <c r="N8310" s="3" t="s">
        <v>104</v>
      </c>
      <c r="O8310" s="1">
        <v>573</v>
      </c>
      <c r="P8310" s="4">
        <v>1</v>
      </c>
      <c r="Q8310" s="10">
        <f t="shared" si="531"/>
        <v>573</v>
      </c>
    </row>
    <row r="8311" spans="2:17" ht="20.25" customHeight="1">
      <c r="B8311" s="10" t="str">
        <f t="shared" si="528"/>
        <v>635</v>
      </c>
      <c r="C8311" s="10" t="str">
        <f t="shared" si="529"/>
        <v>1403/12/14635</v>
      </c>
      <c r="D8311" s="10" t="str">
        <f>IFERROR(IF(تحویلی!$E$1="","",IF(NOSA!O8311=تحویلی!$E$1,تحویلی!$E$1&amp;COUNTIF(NOSA!$O$1:O8311,تحویلی!$E$1),"")),"")</f>
        <v/>
      </c>
      <c r="E8311" s="10" t="str">
        <f t="shared" si="530"/>
        <v>15233635</v>
      </c>
      <c r="F8311" s="10" t="str">
        <f>IFERROR(VLOOKUP(I8311,DATABASE!$N:$O,2,FALSE),"")</f>
        <v/>
      </c>
      <c r="G8311" s="3" t="s">
        <v>3746</v>
      </c>
      <c r="H8311" s="4">
        <v>15233</v>
      </c>
      <c r="I8311" s="3" t="s">
        <v>3559</v>
      </c>
      <c r="J8311" s="3" t="s">
        <v>3560</v>
      </c>
      <c r="K8311" s="5">
        <v>1</v>
      </c>
      <c r="L8311" s="3" t="s">
        <v>8</v>
      </c>
      <c r="M8311" s="3" t="s">
        <v>202</v>
      </c>
      <c r="N8311" s="3" t="s">
        <v>480</v>
      </c>
      <c r="O8311" s="1">
        <v>635</v>
      </c>
      <c r="P8311" s="4">
        <v>0</v>
      </c>
      <c r="Q8311" s="10">
        <f t="shared" si="531"/>
        <v>635</v>
      </c>
    </row>
    <row r="8312" spans="2:17" ht="20.25" customHeight="1">
      <c r="B8312" s="10" t="str">
        <f t="shared" si="528"/>
        <v>دستكش ضد برش سبك751</v>
      </c>
      <c r="C8312" s="10" t="str">
        <f t="shared" si="529"/>
        <v>دستكش ضد برش سبك1403/12/15751</v>
      </c>
      <c r="D8312" s="10" t="str">
        <f>IFERROR(IF(تحویلی!$E$1="","",IF(NOSA!O8312=تحویلی!$E$1,تحویلی!$E$1&amp;COUNTIF(NOSA!$O$1:O8312,تحویلی!$E$1),"")),"")</f>
        <v/>
      </c>
      <c r="E8312" s="10" t="str">
        <f t="shared" si="530"/>
        <v>15239751</v>
      </c>
      <c r="F8312" s="10" t="str">
        <f>IFERROR(VLOOKUP(I8312,DATABASE!$N:$O,2,FALSE),"")</f>
        <v>دستكش ضد برش سبك</v>
      </c>
      <c r="G8312" s="3" t="s">
        <v>3747</v>
      </c>
      <c r="H8312" s="3">
        <v>15239</v>
      </c>
      <c r="I8312" s="3" t="s">
        <v>1442</v>
      </c>
      <c r="J8312" s="3" t="s">
        <v>22</v>
      </c>
      <c r="K8312" s="3">
        <v>1</v>
      </c>
      <c r="L8312" s="3" t="s">
        <v>3</v>
      </c>
      <c r="M8312" s="3" t="s">
        <v>9</v>
      </c>
      <c r="N8312" s="3" t="s">
        <v>901</v>
      </c>
      <c r="O8312" s="1">
        <v>751</v>
      </c>
      <c r="P8312" s="3">
        <v>1</v>
      </c>
      <c r="Q8312" s="10">
        <f t="shared" si="531"/>
        <v>751</v>
      </c>
    </row>
    <row r="8313" spans="2:17" ht="20.25" customHeight="1">
      <c r="B8313" s="10" t="str">
        <f t="shared" si="528"/>
        <v>شلوار فرم انتظامات419</v>
      </c>
      <c r="C8313" s="10" t="str">
        <f t="shared" si="529"/>
        <v>شلوار فرم انتظامات1403/12/15419</v>
      </c>
      <c r="D8313" s="10" t="str">
        <f>IFERROR(IF(تحویلی!$E$1="","",IF(NOSA!O8313=تحویلی!$E$1,تحویلی!$E$1&amp;COUNTIF(NOSA!$O$1:O8313,تحویلی!$E$1),"")),"")</f>
        <v/>
      </c>
      <c r="E8313" s="10" t="str">
        <f t="shared" si="530"/>
        <v>15249419</v>
      </c>
      <c r="F8313" s="10" t="str">
        <f>IFERROR(VLOOKUP(I8313,DATABASE!$N:$O,2,FALSE),"")</f>
        <v>شلوار فرم انتظامات</v>
      </c>
      <c r="G8313" s="3" t="s">
        <v>3747</v>
      </c>
      <c r="H8313" s="3">
        <v>15249</v>
      </c>
      <c r="I8313" s="3" t="s">
        <v>2298</v>
      </c>
      <c r="J8313" s="3" t="s">
        <v>2851</v>
      </c>
      <c r="K8313" s="3">
        <v>1</v>
      </c>
      <c r="L8313" s="3" t="s">
        <v>28</v>
      </c>
      <c r="M8313" s="3" t="s">
        <v>43</v>
      </c>
      <c r="N8313" s="3" t="s">
        <v>51</v>
      </c>
      <c r="O8313" s="1">
        <v>419</v>
      </c>
      <c r="P8313" s="3">
        <v>1</v>
      </c>
      <c r="Q8313" s="10">
        <f t="shared" si="531"/>
        <v>419</v>
      </c>
    </row>
    <row r="8314" spans="2:17" ht="20.25" customHeight="1">
      <c r="B8314" s="10" t="str">
        <f t="shared" si="528"/>
        <v>6</v>
      </c>
      <c r="C8314" s="10" t="str">
        <f t="shared" si="529"/>
        <v>1403/12/156</v>
      </c>
      <c r="D8314" s="10" t="str">
        <f>IFERROR(IF(تحویلی!$E$1="","",IF(NOSA!O8314=تحویلی!$E$1,تحویلی!$E$1&amp;COUNTIF(NOSA!$O$1:O8314,تحویلی!$E$1),"")),"")</f>
        <v/>
      </c>
      <c r="E8314" s="10" t="str">
        <f t="shared" si="530"/>
        <v>152536</v>
      </c>
      <c r="F8314" s="10" t="str">
        <f>IFERROR(VLOOKUP(I8314,DATABASE!$N:$O,2,FALSE),"")</f>
        <v/>
      </c>
      <c r="G8314" s="3" t="s">
        <v>3747</v>
      </c>
      <c r="H8314" s="3">
        <v>15253</v>
      </c>
      <c r="I8314" s="3" t="s">
        <v>3316</v>
      </c>
      <c r="J8314" s="3" t="s">
        <v>3317</v>
      </c>
      <c r="K8314" s="3">
        <v>1</v>
      </c>
      <c r="L8314" s="3" t="s">
        <v>28</v>
      </c>
      <c r="M8314" s="3" t="s">
        <v>25</v>
      </c>
      <c r="N8314" s="3" t="s">
        <v>3271</v>
      </c>
      <c r="O8314" s="1">
        <v>6</v>
      </c>
      <c r="P8314" s="3">
        <v>1</v>
      </c>
      <c r="Q8314" s="10">
        <f t="shared" si="531"/>
        <v>6</v>
      </c>
    </row>
    <row r="8315" spans="2:17" ht="20.25" customHeight="1">
      <c r="B8315" s="10" t="str">
        <f t="shared" si="528"/>
        <v>دستكش ضد برش سبك835</v>
      </c>
      <c r="C8315" s="10" t="str">
        <f t="shared" si="529"/>
        <v>دستكش ضد برش سبك1403/12/15835</v>
      </c>
      <c r="D8315" s="10" t="str">
        <f>IFERROR(IF(تحویلی!$E$1="","",IF(NOSA!O8315=تحویلی!$E$1,تحویلی!$E$1&amp;COUNTIF(NOSA!$O$1:O8315,تحویلی!$E$1),"")),"")</f>
        <v/>
      </c>
      <c r="E8315" s="10" t="str">
        <f t="shared" si="530"/>
        <v>15263835</v>
      </c>
      <c r="F8315" s="10" t="str">
        <f>IFERROR(VLOOKUP(I8315,DATABASE!$N:$O,2,FALSE),"")</f>
        <v>دستكش ضد برش سبك</v>
      </c>
      <c r="G8315" s="3" t="s">
        <v>3747</v>
      </c>
      <c r="H8315" s="3">
        <v>15263</v>
      </c>
      <c r="I8315" s="3" t="s">
        <v>1442</v>
      </c>
      <c r="J8315" s="3" t="s">
        <v>22</v>
      </c>
      <c r="K8315" s="3">
        <v>1</v>
      </c>
      <c r="L8315" s="3" t="s">
        <v>3</v>
      </c>
      <c r="M8315" s="3" t="s">
        <v>47</v>
      </c>
      <c r="N8315" s="3" t="s">
        <v>2677</v>
      </c>
      <c r="O8315" s="1">
        <v>835</v>
      </c>
      <c r="P8315" s="3">
        <v>1</v>
      </c>
      <c r="Q8315" s="10">
        <f t="shared" si="531"/>
        <v>835</v>
      </c>
    </row>
    <row r="8316" spans="2:17" ht="20.25" customHeight="1">
      <c r="B8316" s="10" t="str">
        <f t="shared" si="528"/>
        <v>دستكش كف مواد سبك861</v>
      </c>
      <c r="C8316" s="10" t="str">
        <f t="shared" si="529"/>
        <v>دستكش كف مواد سبك1403/12/15861</v>
      </c>
      <c r="D8316" s="10" t="str">
        <f>IFERROR(IF(تحویلی!$E$1="","",IF(NOSA!O8316=تحویلی!$E$1,تحویلی!$E$1&amp;COUNTIF(NOSA!$O$1:O8316,تحویلی!$E$1),"")),"")</f>
        <v/>
      </c>
      <c r="E8316" s="10" t="str">
        <f t="shared" si="530"/>
        <v>15268861</v>
      </c>
      <c r="F8316" s="10" t="str">
        <f>IFERROR(VLOOKUP(I8316,DATABASE!$N:$O,2,FALSE),"")</f>
        <v>دستكش كف مواد سبك</v>
      </c>
      <c r="G8316" s="3" t="s">
        <v>3747</v>
      </c>
      <c r="H8316" s="3">
        <v>15268</v>
      </c>
      <c r="I8316" s="3" t="s">
        <v>1456</v>
      </c>
      <c r="J8316" s="3" t="s">
        <v>2</v>
      </c>
      <c r="K8316" s="3">
        <v>1</v>
      </c>
      <c r="L8316" s="3" t="s">
        <v>3</v>
      </c>
      <c r="M8316" s="3" t="s">
        <v>47</v>
      </c>
      <c r="N8316" s="3" t="s">
        <v>3400</v>
      </c>
      <c r="O8316" s="1">
        <v>861</v>
      </c>
      <c r="P8316" s="3">
        <v>1</v>
      </c>
      <c r="Q8316" s="10">
        <f t="shared" si="531"/>
        <v>861</v>
      </c>
    </row>
    <row r="8317" spans="2:17" ht="20.25" customHeight="1">
      <c r="B8317" s="10" t="str">
        <f t="shared" si="528"/>
        <v>دستكش ضد برش سبك10009</v>
      </c>
      <c r="C8317" s="10" t="str">
        <f t="shared" si="529"/>
        <v>دستكش ضد برش سبك1403/12/1510009</v>
      </c>
      <c r="D8317" s="10" t="str">
        <f>IFERROR(IF(تحویلی!$E$1="","",IF(NOSA!O8317=تحویلی!$E$1,تحویلی!$E$1&amp;COUNTIF(NOSA!$O$1:O8317,تحویلی!$E$1),"")),"")</f>
        <v/>
      </c>
      <c r="E8317" s="10" t="str">
        <f t="shared" si="530"/>
        <v>1526910009</v>
      </c>
      <c r="F8317" s="10" t="str">
        <f>IFERROR(VLOOKUP(I8317,DATABASE!$N:$O,2,FALSE),"")</f>
        <v>دستكش ضد برش سبك</v>
      </c>
      <c r="G8317" s="3" t="s">
        <v>3747</v>
      </c>
      <c r="H8317" s="3">
        <v>15269</v>
      </c>
      <c r="I8317" s="3" t="s">
        <v>1442</v>
      </c>
      <c r="J8317" s="3" t="s">
        <v>22</v>
      </c>
      <c r="K8317" s="3">
        <v>1</v>
      </c>
      <c r="L8317" s="3" t="s">
        <v>3</v>
      </c>
      <c r="M8317" s="3" t="s">
        <v>9</v>
      </c>
      <c r="N8317" s="3" t="s">
        <v>4110</v>
      </c>
      <c r="O8317" s="1">
        <v>10009</v>
      </c>
      <c r="P8317" s="3">
        <v>1</v>
      </c>
      <c r="Q8317" s="10">
        <f t="shared" si="531"/>
        <v>10009</v>
      </c>
    </row>
    <row r="8318" spans="2:17" ht="20.25" customHeight="1">
      <c r="B8318" s="10" t="str">
        <f t="shared" si="528"/>
        <v>دستكش كف مواد سبك694</v>
      </c>
      <c r="C8318" s="10" t="str">
        <f t="shared" si="529"/>
        <v>دستكش كف مواد سبك1403/12/16694</v>
      </c>
      <c r="D8318" s="10" t="str">
        <f>IFERROR(IF(تحویلی!$E$1="","",IF(NOSA!O8318=تحویلی!$E$1,تحویلی!$E$1&amp;COUNTIF(NOSA!$O$1:O8318,تحویلی!$E$1),"")),"")</f>
        <v/>
      </c>
      <c r="E8318" s="10" t="str">
        <f t="shared" si="530"/>
        <v>15274694</v>
      </c>
      <c r="F8318" s="10" t="str">
        <f>IFERROR(VLOOKUP(I8318,DATABASE!$N:$O,2,FALSE),"")</f>
        <v>دستكش كف مواد سبك</v>
      </c>
      <c r="G8318" s="261" t="s">
        <v>3748</v>
      </c>
      <c r="H8318" s="262">
        <v>15274</v>
      </c>
      <c r="I8318" s="261" t="s">
        <v>1456</v>
      </c>
      <c r="J8318" s="261" t="s">
        <v>2</v>
      </c>
      <c r="K8318" s="263">
        <v>1</v>
      </c>
      <c r="L8318" s="261" t="s">
        <v>3</v>
      </c>
      <c r="M8318" s="261" t="s">
        <v>47</v>
      </c>
      <c r="N8318" s="261" t="s">
        <v>128</v>
      </c>
      <c r="O8318" s="264">
        <v>694</v>
      </c>
      <c r="P8318" s="262">
        <v>1</v>
      </c>
      <c r="Q8318" s="10">
        <f t="shared" si="531"/>
        <v>694</v>
      </c>
    </row>
    <row r="8319" spans="2:17" ht="20.25" customHeight="1">
      <c r="B8319" s="10" t="str">
        <f t="shared" si="528"/>
        <v>پيشبند نسوز چرمي567</v>
      </c>
      <c r="C8319" s="10" t="str">
        <f t="shared" si="529"/>
        <v>پيشبند نسوز چرمي1403/12/16567</v>
      </c>
      <c r="D8319" s="10" t="str">
        <f>IFERROR(IF(تحویلی!$E$1="","",IF(NOSA!O8319=تحویلی!$E$1,تحویلی!$E$1&amp;COUNTIF(NOSA!$O$1:O8319,تحویلی!$E$1),"")),"")</f>
        <v/>
      </c>
      <c r="E8319" s="10" t="str">
        <f t="shared" si="530"/>
        <v>15275567</v>
      </c>
      <c r="F8319" s="10" t="str">
        <f>IFERROR(VLOOKUP(I8319,DATABASE!$N:$O,2,FALSE),"")</f>
        <v>پيشبند نسوز چرمي</v>
      </c>
      <c r="G8319" s="261" t="s">
        <v>3748</v>
      </c>
      <c r="H8319" s="262">
        <v>15275</v>
      </c>
      <c r="I8319" s="261" t="s">
        <v>1459</v>
      </c>
      <c r="J8319" s="261" t="s">
        <v>15</v>
      </c>
      <c r="K8319" s="263">
        <v>1</v>
      </c>
      <c r="L8319" s="261" t="s">
        <v>8</v>
      </c>
      <c r="M8319" s="261" t="s">
        <v>19</v>
      </c>
      <c r="N8319" s="261" t="s">
        <v>71</v>
      </c>
      <c r="O8319" s="264">
        <v>567</v>
      </c>
      <c r="P8319" s="262">
        <v>1</v>
      </c>
      <c r="Q8319" s="10">
        <f t="shared" si="531"/>
        <v>567</v>
      </c>
    </row>
    <row r="8320" spans="2:17" ht="20.25" customHeight="1">
      <c r="B8320" s="10" t="str">
        <f t="shared" si="528"/>
        <v>دستكش ساق بلند نسوز567</v>
      </c>
      <c r="C8320" s="10" t="str">
        <f t="shared" si="529"/>
        <v>دستكش ساق بلند نسوز1403/12/16567</v>
      </c>
      <c r="D8320" s="10" t="str">
        <f>IFERROR(IF(تحویلی!$E$1="","",IF(NOSA!O8320=تحویلی!$E$1,تحویلی!$E$1&amp;COUNTIF(NOSA!$O$1:O8320,تحویلی!$E$1),"")),"")</f>
        <v/>
      </c>
      <c r="E8320" s="10" t="str">
        <f t="shared" si="530"/>
        <v>15275567</v>
      </c>
      <c r="F8320" s="10" t="str">
        <f>IFERROR(VLOOKUP(I8320,DATABASE!$N:$O,2,FALSE),"")</f>
        <v>دستكش ساق بلند نسوز</v>
      </c>
      <c r="G8320" s="261" t="s">
        <v>3748</v>
      </c>
      <c r="H8320" s="262">
        <v>15275</v>
      </c>
      <c r="I8320" s="261" t="s">
        <v>1461</v>
      </c>
      <c r="J8320" s="261" t="s">
        <v>34</v>
      </c>
      <c r="K8320" s="263">
        <v>1</v>
      </c>
      <c r="L8320" s="261" t="s">
        <v>3</v>
      </c>
      <c r="M8320" s="261" t="s">
        <v>19</v>
      </c>
      <c r="N8320" s="261" t="s">
        <v>71</v>
      </c>
      <c r="O8320" s="264">
        <v>567</v>
      </c>
      <c r="P8320" s="262">
        <v>1</v>
      </c>
      <c r="Q8320" s="10">
        <f t="shared" si="531"/>
        <v>567</v>
      </c>
    </row>
    <row r="8321" spans="2:17" ht="20.25" customHeight="1">
      <c r="B8321" s="10" t="str">
        <f t="shared" si="528"/>
        <v>ماسك N95) FFP2 )741</v>
      </c>
      <c r="C8321" s="10" t="str">
        <f t="shared" si="529"/>
        <v>ماسك N95) FFP2 )1403/12/16741</v>
      </c>
      <c r="D8321" s="10" t="str">
        <f>IFERROR(IF(تحویلی!$E$1="","",IF(NOSA!O8321=تحویلی!$E$1,تحویلی!$E$1&amp;COUNTIF(NOSA!$O$1:O8321,تحویلی!$E$1),"")),"")</f>
        <v/>
      </c>
      <c r="E8321" s="10" t="str">
        <f t="shared" si="530"/>
        <v>15286741</v>
      </c>
      <c r="F8321" s="10" t="str">
        <f>IFERROR(VLOOKUP(I8321,DATABASE!$N:$O,2,FALSE),"")</f>
        <v>ماسك N95) FFP2 )</v>
      </c>
      <c r="G8321" s="261" t="s">
        <v>3748</v>
      </c>
      <c r="H8321" s="262">
        <v>15286</v>
      </c>
      <c r="I8321" s="261" t="s">
        <v>1469</v>
      </c>
      <c r="J8321" s="261" t="s">
        <v>256</v>
      </c>
      <c r="K8321" s="263">
        <v>99</v>
      </c>
      <c r="L8321" s="261" t="s">
        <v>8</v>
      </c>
      <c r="M8321" s="261" t="s">
        <v>63</v>
      </c>
      <c r="N8321" s="261" t="s">
        <v>764</v>
      </c>
      <c r="O8321" s="264">
        <v>741</v>
      </c>
      <c r="P8321" s="262">
        <v>0</v>
      </c>
      <c r="Q8321" s="10">
        <f t="shared" si="531"/>
        <v>741</v>
      </c>
    </row>
    <row r="8322" spans="2:17" ht="20.25" customHeight="1">
      <c r="B8322" s="10" t="str">
        <f t="shared" si="528"/>
        <v>ماسك بهداشتي يكبار مصرف741</v>
      </c>
      <c r="C8322" s="10" t="str">
        <f t="shared" si="529"/>
        <v>ماسك بهداشتي يكبار مصرف1403/12/16741</v>
      </c>
      <c r="D8322" s="10" t="str">
        <f>IFERROR(IF(تحویلی!$E$1="","",IF(NOSA!O8322=تحویلی!$E$1,تحویلی!$E$1&amp;COUNTIF(NOSA!$O$1:O8322,تحویلی!$E$1),"")),"")</f>
        <v/>
      </c>
      <c r="E8322" s="10" t="str">
        <f t="shared" si="530"/>
        <v>15286741</v>
      </c>
      <c r="F8322" s="10" t="str">
        <f>IFERROR(VLOOKUP(I8322,DATABASE!$N:$O,2,FALSE),"")</f>
        <v>ماسك بهداشتي يكبار مصرف</v>
      </c>
      <c r="G8322" s="261" t="s">
        <v>3748</v>
      </c>
      <c r="H8322" s="262">
        <v>15286</v>
      </c>
      <c r="I8322" s="261" t="s">
        <v>1761</v>
      </c>
      <c r="J8322" s="261" t="s">
        <v>62</v>
      </c>
      <c r="K8322" s="263">
        <v>200</v>
      </c>
      <c r="L8322" s="261" t="s">
        <v>8</v>
      </c>
      <c r="M8322" s="261" t="s">
        <v>63</v>
      </c>
      <c r="N8322" s="261" t="s">
        <v>764</v>
      </c>
      <c r="O8322" s="264">
        <v>741</v>
      </c>
      <c r="P8322" s="262">
        <v>0</v>
      </c>
      <c r="Q8322" s="10">
        <f t="shared" si="531"/>
        <v>741</v>
      </c>
    </row>
    <row r="8323" spans="2:17" ht="20.25" customHeight="1">
      <c r="B8323" s="10" t="str">
        <f t="shared" si="528"/>
        <v>لباس كار كارشناسي121</v>
      </c>
      <c r="C8323" s="10" t="str">
        <f t="shared" si="529"/>
        <v>لباس كار كارشناسي1403/12/16121</v>
      </c>
      <c r="D8323" s="10" t="str">
        <f>IFERROR(IF(تحویلی!$E$1="","",IF(NOSA!O8323=تحویلی!$E$1,تحویلی!$E$1&amp;COUNTIF(NOSA!$O$1:O8323,تحویلی!$E$1),"")),"")</f>
        <v/>
      </c>
      <c r="E8323" s="10" t="str">
        <f t="shared" si="530"/>
        <v>15287121</v>
      </c>
      <c r="F8323" s="10" t="str">
        <f>IFERROR(VLOOKUP(I8323,DATABASE!$N:$O,2,FALSE),"")</f>
        <v>لباس كار كارشناسي</v>
      </c>
      <c r="G8323" s="261" t="s">
        <v>3748</v>
      </c>
      <c r="H8323" s="262">
        <v>15287</v>
      </c>
      <c r="I8323" s="261" t="s">
        <v>1754</v>
      </c>
      <c r="J8323" s="261" t="s">
        <v>1755</v>
      </c>
      <c r="K8323" s="263">
        <v>1</v>
      </c>
      <c r="L8323" s="261" t="s">
        <v>28</v>
      </c>
      <c r="M8323" s="261" t="s">
        <v>4</v>
      </c>
      <c r="N8323" s="261" t="s">
        <v>186</v>
      </c>
      <c r="O8323" s="264">
        <v>121</v>
      </c>
      <c r="P8323" s="262">
        <v>1</v>
      </c>
      <c r="Q8323" s="10">
        <f t="shared" si="531"/>
        <v>121</v>
      </c>
    </row>
    <row r="8324" spans="2:17" ht="20.25" customHeight="1">
      <c r="B8324" s="10" t="str">
        <f t="shared" si="528"/>
        <v>دستكش ضد برش سبك50</v>
      </c>
      <c r="C8324" s="10" t="str">
        <f t="shared" si="529"/>
        <v>دستكش ضد برش سبك1403/12/1650</v>
      </c>
      <c r="D8324" s="10" t="str">
        <f>IFERROR(IF(تحویلی!$E$1="","",IF(NOSA!O8324=تحویلی!$E$1,تحویلی!$E$1&amp;COUNTIF(NOSA!$O$1:O8324,تحویلی!$E$1),"")),"")</f>
        <v/>
      </c>
      <c r="E8324" s="10" t="str">
        <f t="shared" si="530"/>
        <v>1531050</v>
      </c>
      <c r="F8324" s="10" t="str">
        <f>IFERROR(VLOOKUP(I8324,DATABASE!$N:$O,2,FALSE),"")</f>
        <v>دستكش ضد برش سبك</v>
      </c>
      <c r="G8324" s="261" t="s">
        <v>3748</v>
      </c>
      <c r="H8324" s="262">
        <v>15310</v>
      </c>
      <c r="I8324" s="261" t="s">
        <v>1442</v>
      </c>
      <c r="J8324" s="261" t="s">
        <v>22</v>
      </c>
      <c r="K8324" s="263">
        <v>1</v>
      </c>
      <c r="L8324" s="261" t="s">
        <v>3</v>
      </c>
      <c r="M8324" s="261" t="s">
        <v>4</v>
      </c>
      <c r="N8324" s="261" t="s">
        <v>2798</v>
      </c>
      <c r="O8324" s="264">
        <v>50</v>
      </c>
      <c r="P8324" s="262">
        <v>1</v>
      </c>
      <c r="Q8324" s="10">
        <f t="shared" si="531"/>
        <v>50</v>
      </c>
    </row>
    <row r="8325" spans="2:17" ht="20.25" customHeight="1">
      <c r="B8325" s="10" t="str">
        <f t="shared" si="528"/>
        <v>دستكش ساق بلند نسوز50</v>
      </c>
      <c r="C8325" s="10" t="str">
        <f t="shared" si="529"/>
        <v>دستكش ساق بلند نسوز1403/12/1650</v>
      </c>
      <c r="D8325" s="10" t="str">
        <f>IFERROR(IF(تحویلی!$E$1="","",IF(NOSA!O8325=تحویلی!$E$1,تحویلی!$E$1&amp;COUNTIF(NOSA!$O$1:O8325,تحویلی!$E$1),"")),"")</f>
        <v/>
      </c>
      <c r="E8325" s="10" t="str">
        <f t="shared" si="530"/>
        <v>1531050</v>
      </c>
      <c r="F8325" s="10" t="str">
        <f>IFERROR(VLOOKUP(I8325,DATABASE!$N:$O,2,FALSE),"")</f>
        <v>دستكش ساق بلند نسوز</v>
      </c>
      <c r="G8325" s="261" t="s">
        <v>3748</v>
      </c>
      <c r="H8325" s="262">
        <v>15310</v>
      </c>
      <c r="I8325" s="261" t="s">
        <v>1461</v>
      </c>
      <c r="J8325" s="261" t="s">
        <v>34</v>
      </c>
      <c r="K8325" s="263">
        <v>1</v>
      </c>
      <c r="L8325" s="261" t="s">
        <v>3</v>
      </c>
      <c r="M8325" s="261" t="s">
        <v>4</v>
      </c>
      <c r="N8325" s="261" t="s">
        <v>2798</v>
      </c>
      <c r="O8325" s="264">
        <v>50</v>
      </c>
      <c r="P8325" s="262">
        <v>1</v>
      </c>
      <c r="Q8325" s="10">
        <f t="shared" si="531"/>
        <v>50</v>
      </c>
    </row>
    <row r="8326" spans="2:17" ht="20.25" customHeight="1">
      <c r="B8326" s="10" t="str">
        <f t="shared" si="528"/>
        <v>فيلتر ماسك نيم صورت (3M) مدل 2091885</v>
      </c>
      <c r="C8326" s="10" t="str">
        <f t="shared" si="529"/>
        <v>فيلتر ماسك نيم صورت (3M) مدل 20911403/12/16885</v>
      </c>
      <c r="D8326" s="10" t="str">
        <f>IFERROR(IF(تحویلی!$E$1="","",IF(NOSA!O8326=تحویلی!$E$1,تحویلی!$E$1&amp;COUNTIF(NOSA!$O$1:O8326,تحویلی!$E$1),"")),"")</f>
        <v/>
      </c>
      <c r="E8326" s="10" t="str">
        <f t="shared" si="530"/>
        <v>15318885</v>
      </c>
      <c r="F8326" s="10" t="str">
        <f>IFERROR(VLOOKUP(I8326,DATABASE!$N:$O,2,FALSE),"")</f>
        <v>فيلتر ماسك نيم صورت (3M) مدل 2091</v>
      </c>
      <c r="G8326" s="261" t="s">
        <v>3748</v>
      </c>
      <c r="H8326" s="262">
        <v>15318</v>
      </c>
      <c r="I8326" s="261" t="s">
        <v>1475</v>
      </c>
      <c r="J8326" s="261" t="s">
        <v>53</v>
      </c>
      <c r="K8326" s="263">
        <v>1</v>
      </c>
      <c r="L8326" s="261" t="s">
        <v>8</v>
      </c>
      <c r="M8326" s="261" t="s">
        <v>9</v>
      </c>
      <c r="N8326" s="261" t="s">
        <v>3381</v>
      </c>
      <c r="O8326" s="264">
        <v>885</v>
      </c>
      <c r="P8326" s="262">
        <v>1</v>
      </c>
      <c r="Q8326" s="10">
        <f t="shared" si="531"/>
        <v>885</v>
      </c>
    </row>
    <row r="8327" spans="2:17" ht="20.25" customHeight="1">
      <c r="B8327" s="10" t="str">
        <f t="shared" si="528"/>
        <v>دستكش كف مواد سبك580</v>
      </c>
      <c r="C8327" s="10" t="str">
        <f t="shared" si="529"/>
        <v>دستكش كف مواد سبك1403/12/16580</v>
      </c>
      <c r="D8327" s="10" t="str">
        <f>IFERROR(IF(تحویلی!$E$1="","",IF(NOSA!O8327=تحویلی!$E$1,تحویلی!$E$1&amp;COUNTIF(NOSA!$O$1:O8327,تحویلی!$E$1),"")),"")</f>
        <v/>
      </c>
      <c r="E8327" s="10" t="str">
        <f t="shared" si="530"/>
        <v>15319580</v>
      </c>
      <c r="F8327" s="10" t="str">
        <f>IFERROR(VLOOKUP(I8327,DATABASE!$N:$O,2,FALSE),"")</f>
        <v>دستكش كف مواد سبك</v>
      </c>
      <c r="G8327" s="261" t="s">
        <v>3748</v>
      </c>
      <c r="H8327" s="262">
        <v>15319</v>
      </c>
      <c r="I8327" s="261" t="s">
        <v>1456</v>
      </c>
      <c r="J8327" s="261" t="s">
        <v>2</v>
      </c>
      <c r="K8327" s="263">
        <v>1</v>
      </c>
      <c r="L8327" s="261" t="s">
        <v>3</v>
      </c>
      <c r="M8327" s="261" t="s">
        <v>47</v>
      </c>
      <c r="N8327" s="261" t="s">
        <v>1001</v>
      </c>
      <c r="O8327" s="264">
        <v>580</v>
      </c>
      <c r="P8327" s="262">
        <v>1</v>
      </c>
      <c r="Q8327" s="10">
        <f t="shared" si="531"/>
        <v>580</v>
      </c>
    </row>
    <row r="8328" spans="2:17" ht="20.25" customHeight="1">
      <c r="B8328" s="10" t="str">
        <f t="shared" si="528"/>
        <v>دستكش كف مواد سبك733</v>
      </c>
      <c r="C8328" s="10" t="str">
        <f t="shared" si="529"/>
        <v>دستكش كف مواد سبك1403/12/17733</v>
      </c>
      <c r="D8328" s="10" t="str">
        <f>IFERROR(IF(تحویلی!$E$1="","",IF(NOSA!O8328=تحویلی!$E$1,تحویلی!$E$1&amp;COUNTIF(NOSA!$O$1:O8328,تحویلی!$E$1),"")),"")</f>
        <v/>
      </c>
      <c r="E8328" s="10" t="str">
        <f t="shared" si="530"/>
        <v>15323733</v>
      </c>
      <c r="F8328" s="10" t="str">
        <f>IFERROR(VLOOKUP(I8328,DATABASE!$N:$O,2,FALSE),"")</f>
        <v>دستكش كف مواد سبك</v>
      </c>
      <c r="G8328" s="3" t="s">
        <v>3749</v>
      </c>
      <c r="H8328" s="4">
        <v>15323</v>
      </c>
      <c r="I8328" s="3" t="s">
        <v>1456</v>
      </c>
      <c r="J8328" s="3" t="s">
        <v>2</v>
      </c>
      <c r="K8328" s="5">
        <v>1</v>
      </c>
      <c r="L8328" s="3" t="s">
        <v>3</v>
      </c>
      <c r="M8328" s="3" t="s">
        <v>47</v>
      </c>
      <c r="N8328" s="3" t="s">
        <v>628</v>
      </c>
      <c r="O8328" s="1">
        <v>733</v>
      </c>
      <c r="P8328" s="4">
        <v>1</v>
      </c>
      <c r="Q8328" s="10">
        <f t="shared" si="531"/>
        <v>733</v>
      </c>
    </row>
    <row r="8329" spans="2:17" ht="20.25" customHeight="1">
      <c r="B8329" s="10" t="str">
        <f t="shared" si="528"/>
        <v>چكمه ايمني نسوز834</v>
      </c>
      <c r="C8329" s="10" t="str">
        <f t="shared" si="529"/>
        <v>چكمه ايمني نسوز1403/12/17834</v>
      </c>
      <c r="D8329" s="10" t="str">
        <f>IFERROR(IF(تحویلی!$E$1="","",IF(NOSA!O8329=تحویلی!$E$1,تحویلی!$E$1&amp;COUNTIF(NOSA!$O$1:O8329,تحویلی!$E$1),"")),"")</f>
        <v/>
      </c>
      <c r="E8329" s="10" t="str">
        <f t="shared" si="530"/>
        <v>15334834</v>
      </c>
      <c r="F8329" s="10" t="str">
        <f>IFERROR(VLOOKUP(I8329,DATABASE!$N:$O,2,FALSE),"")</f>
        <v>چكمه ايمني نسوز</v>
      </c>
      <c r="G8329" s="3" t="s">
        <v>3749</v>
      </c>
      <c r="H8329" s="4">
        <v>15334</v>
      </c>
      <c r="I8329" s="3" t="s">
        <v>1749</v>
      </c>
      <c r="J8329" s="3" t="s">
        <v>1750</v>
      </c>
      <c r="K8329" s="5">
        <v>1</v>
      </c>
      <c r="L8329" s="3" t="s">
        <v>3</v>
      </c>
      <c r="M8329" s="3" t="s">
        <v>19</v>
      </c>
      <c r="N8329" s="3" t="s">
        <v>2647</v>
      </c>
      <c r="O8329" s="1">
        <v>834</v>
      </c>
      <c r="P8329" s="4">
        <v>1</v>
      </c>
      <c r="Q8329" s="10">
        <f t="shared" si="531"/>
        <v>834</v>
      </c>
    </row>
    <row r="8330" spans="2:17" ht="20.25" customHeight="1">
      <c r="B8330" s="10" t="str">
        <f t="shared" si="528"/>
        <v>فيلتر ماسك نيم صورت (3M) مدل 209110008</v>
      </c>
      <c r="C8330" s="10" t="str">
        <f t="shared" si="529"/>
        <v>فيلتر ماسك نيم صورت (3M) مدل 20911403/12/1710008</v>
      </c>
      <c r="D8330" s="10" t="str">
        <f>IFERROR(IF(تحویلی!$E$1="","",IF(NOSA!O8330=تحویلی!$E$1,تحویلی!$E$1&amp;COUNTIF(NOSA!$O$1:O8330,تحویلی!$E$1),"")),"")</f>
        <v/>
      </c>
      <c r="E8330" s="10" t="str">
        <f t="shared" si="530"/>
        <v>1533710008</v>
      </c>
      <c r="F8330" s="10" t="str">
        <f>IFERROR(VLOOKUP(I8330,DATABASE!$N:$O,2,FALSE),"")</f>
        <v>فيلتر ماسك نيم صورت (3M) مدل 2091</v>
      </c>
      <c r="G8330" s="3" t="s">
        <v>3749</v>
      </c>
      <c r="H8330" s="4">
        <v>15337</v>
      </c>
      <c r="I8330" s="3" t="s">
        <v>1475</v>
      </c>
      <c r="J8330" s="3" t="s">
        <v>53</v>
      </c>
      <c r="K8330" s="5">
        <v>1</v>
      </c>
      <c r="L8330" s="3" t="s">
        <v>8</v>
      </c>
      <c r="M8330" s="3" t="s">
        <v>9</v>
      </c>
      <c r="N8330" s="3" t="s">
        <v>4106</v>
      </c>
      <c r="O8330" s="1">
        <v>10008</v>
      </c>
      <c r="P8330" s="4">
        <v>1</v>
      </c>
      <c r="Q8330" s="10">
        <f t="shared" si="531"/>
        <v>10008</v>
      </c>
    </row>
    <row r="8331" spans="2:17" ht="20.25" customHeight="1">
      <c r="B8331" s="10" t="str">
        <f t="shared" si="528"/>
        <v>لباس كار ديرسوز(بلوز و شلوار)488</v>
      </c>
      <c r="C8331" s="10" t="str">
        <f t="shared" si="529"/>
        <v>لباس كار ديرسوز(بلوز و شلوار)1403/12/17488</v>
      </c>
      <c r="D8331" s="10" t="str">
        <f>IFERROR(IF(تحویلی!$E$1="","",IF(NOSA!O8331=تحویلی!$E$1,تحویلی!$E$1&amp;COUNTIF(NOSA!$O$1:O8331,تحویلی!$E$1),"")),"")</f>
        <v/>
      </c>
      <c r="E8331" s="10" t="str">
        <f t="shared" si="530"/>
        <v>15341488</v>
      </c>
      <c r="F8331" s="10" t="str">
        <f>IFERROR(VLOOKUP(I8331,DATABASE!$N:$O,2,FALSE),"")</f>
        <v>لباس كار ديرسوز(بلوز و شلوار)</v>
      </c>
      <c r="G8331" s="3" t="s">
        <v>3749</v>
      </c>
      <c r="H8331" s="4">
        <v>15341</v>
      </c>
      <c r="I8331" s="3" t="s">
        <v>1634</v>
      </c>
      <c r="J8331" s="3" t="s">
        <v>1635</v>
      </c>
      <c r="K8331" s="5">
        <v>1</v>
      </c>
      <c r="L8331" s="3" t="s">
        <v>28</v>
      </c>
      <c r="M8331" s="3" t="s">
        <v>4</v>
      </c>
      <c r="N8331" s="3" t="s">
        <v>352</v>
      </c>
      <c r="O8331" s="1">
        <v>488</v>
      </c>
      <c r="P8331" s="4">
        <v>1</v>
      </c>
      <c r="Q8331" s="10">
        <f t="shared" si="531"/>
        <v>488</v>
      </c>
    </row>
    <row r="8332" spans="2:17" ht="20.25" customHeight="1">
      <c r="B8332" s="10" t="str">
        <f t="shared" si="528"/>
        <v>دستكش كف مواد سبك822</v>
      </c>
      <c r="C8332" s="10" t="str">
        <f t="shared" si="529"/>
        <v>دستكش كف مواد سبك1403/12/17822</v>
      </c>
      <c r="D8332" s="10" t="str">
        <f>IFERROR(IF(تحویلی!$E$1="","",IF(NOSA!O8332=تحویلی!$E$1,تحویلی!$E$1&amp;COUNTIF(NOSA!$O$1:O8332,تحویلی!$E$1),"")),"")</f>
        <v/>
      </c>
      <c r="E8332" s="10" t="str">
        <f t="shared" si="530"/>
        <v>15342822</v>
      </c>
      <c r="F8332" s="10" t="str">
        <f>IFERROR(VLOOKUP(I8332,DATABASE!$N:$O,2,FALSE),"")</f>
        <v>دستكش كف مواد سبك</v>
      </c>
      <c r="G8332" s="3" t="s">
        <v>3749</v>
      </c>
      <c r="H8332" s="4">
        <v>15342</v>
      </c>
      <c r="I8332" s="3" t="s">
        <v>1456</v>
      </c>
      <c r="J8332" s="3" t="s">
        <v>2</v>
      </c>
      <c r="K8332" s="5">
        <v>1</v>
      </c>
      <c r="L8332" s="3" t="s">
        <v>3</v>
      </c>
      <c r="M8332" s="3" t="s">
        <v>47</v>
      </c>
      <c r="N8332" s="3" t="s">
        <v>1788</v>
      </c>
      <c r="O8332" s="1">
        <v>822</v>
      </c>
      <c r="P8332" s="4">
        <v>1</v>
      </c>
      <c r="Q8332" s="10">
        <f t="shared" si="531"/>
        <v>822</v>
      </c>
    </row>
    <row r="8333" spans="2:17" ht="20.25" customHeight="1">
      <c r="B8333" s="10" t="str">
        <f t="shared" si="528"/>
        <v>پوتين ايمني نسوز471</v>
      </c>
      <c r="C8333" s="10" t="str">
        <f t="shared" si="529"/>
        <v>پوتين ايمني نسوز1403/12/17471</v>
      </c>
      <c r="D8333" s="10" t="str">
        <f>IFERROR(IF(تحویلی!$E$1="","",IF(NOSA!O8333=تحویلی!$E$1,تحویلی!$E$1&amp;COUNTIF(NOSA!$O$1:O8333,تحویلی!$E$1),"")),"")</f>
        <v/>
      </c>
      <c r="E8333" s="10" t="str">
        <f t="shared" si="530"/>
        <v>15343471</v>
      </c>
      <c r="F8333" s="10" t="str">
        <f>IFERROR(VLOOKUP(I8333,DATABASE!$N:$O,2,FALSE),"")</f>
        <v>پوتين ايمني نسوز</v>
      </c>
      <c r="G8333" s="3" t="s">
        <v>3749</v>
      </c>
      <c r="H8333" s="4">
        <v>15343</v>
      </c>
      <c r="I8333" s="3" t="s">
        <v>1528</v>
      </c>
      <c r="J8333" s="3" t="s">
        <v>1654</v>
      </c>
      <c r="K8333" s="5">
        <v>1</v>
      </c>
      <c r="L8333" s="3" t="s">
        <v>3</v>
      </c>
      <c r="M8333" s="3" t="s">
        <v>43</v>
      </c>
      <c r="N8333" s="3" t="s">
        <v>97</v>
      </c>
      <c r="O8333" s="1">
        <v>471</v>
      </c>
      <c r="P8333" s="4">
        <v>1</v>
      </c>
      <c r="Q8333" s="10">
        <f t="shared" si="531"/>
        <v>471</v>
      </c>
    </row>
    <row r="8334" spans="2:17" ht="20.25" customHeight="1">
      <c r="B8334" s="10" t="str">
        <f t="shared" si="528"/>
        <v>دستكش كف مواد سبك8</v>
      </c>
      <c r="C8334" s="10" t="str">
        <f t="shared" si="529"/>
        <v>دستكش كف مواد سبك1403/12/188</v>
      </c>
      <c r="D8334" s="10" t="str">
        <f>IFERROR(IF(تحویلی!$E$1="","",IF(NOSA!O8334=تحویلی!$E$1,تحویلی!$E$1&amp;COUNTIF(NOSA!$O$1:O8334,تحویلی!$E$1),"")),"")</f>
        <v/>
      </c>
      <c r="E8334" s="10" t="str">
        <f t="shared" si="530"/>
        <v>153518</v>
      </c>
      <c r="F8334" s="10" t="str">
        <f>IFERROR(VLOOKUP(I8334,DATABASE!$N:$O,2,FALSE),"")</f>
        <v>دستكش كف مواد سبك</v>
      </c>
      <c r="G8334" s="3" t="s">
        <v>3750</v>
      </c>
      <c r="H8334" s="3">
        <v>15351</v>
      </c>
      <c r="I8334" s="3" t="s">
        <v>1456</v>
      </c>
      <c r="J8334" s="3" t="s">
        <v>2</v>
      </c>
      <c r="K8334" s="3">
        <v>1</v>
      </c>
      <c r="L8334" s="3" t="s">
        <v>3</v>
      </c>
      <c r="M8334" s="3" t="s">
        <v>47</v>
      </c>
      <c r="N8334" s="3" t="s">
        <v>710</v>
      </c>
      <c r="O8334" s="1">
        <v>8</v>
      </c>
      <c r="P8334" s="3">
        <v>0</v>
      </c>
      <c r="Q8334" s="10">
        <f t="shared" si="531"/>
        <v>8</v>
      </c>
    </row>
    <row r="8335" spans="2:17" ht="20.25" customHeight="1">
      <c r="B8335" s="10" t="str">
        <f t="shared" ref="B8335:B8398" si="532">F8335&amp;Q8335</f>
        <v>بند كفش938</v>
      </c>
      <c r="C8335" s="10" t="str">
        <f t="shared" ref="C8335:C8398" si="533">F8335&amp;G8335&amp;O8335</f>
        <v>بند كفش1403/12/18938</v>
      </c>
      <c r="D8335" s="10" t="str">
        <f>IFERROR(IF(تحویلی!$E$1="","",IF(NOSA!O8335=تحویلی!$E$1,تحویلی!$E$1&amp;COUNTIF(NOSA!$O$1:O8335,تحویلی!$E$1),"")),"")</f>
        <v/>
      </c>
      <c r="E8335" s="10" t="str">
        <f t="shared" ref="E8335:E8398" si="534">H8335&amp;O8335</f>
        <v>15353938</v>
      </c>
      <c r="F8335" s="10" t="str">
        <f>IFERROR(VLOOKUP(I8335,DATABASE!$N:$O,2,FALSE),"")</f>
        <v>بند كفش</v>
      </c>
      <c r="G8335" s="3" t="s">
        <v>3750</v>
      </c>
      <c r="H8335" s="3">
        <v>15353</v>
      </c>
      <c r="I8335" s="3" t="s">
        <v>1462</v>
      </c>
      <c r="J8335" s="3" t="s">
        <v>450</v>
      </c>
      <c r="K8335" s="3">
        <v>1</v>
      </c>
      <c r="L8335" s="3" t="s">
        <v>3</v>
      </c>
      <c r="M8335" s="3" t="s">
        <v>47</v>
      </c>
      <c r="N8335" s="3" t="s">
        <v>3975</v>
      </c>
      <c r="O8335" s="1">
        <v>938</v>
      </c>
      <c r="P8335" s="3">
        <v>0</v>
      </c>
      <c r="Q8335" s="10">
        <f t="shared" si="531"/>
        <v>938</v>
      </c>
    </row>
    <row r="8336" spans="2:17" ht="20.25" customHeight="1">
      <c r="B8336" s="10" t="str">
        <f t="shared" si="532"/>
        <v>دستكش ضد برش سبك128</v>
      </c>
      <c r="C8336" s="10" t="str">
        <f t="shared" si="533"/>
        <v>دستكش ضد برش سبك1403/12/18128</v>
      </c>
      <c r="D8336" s="10" t="str">
        <f>IFERROR(IF(تحویلی!$E$1="","",IF(NOSA!O8336=تحویلی!$E$1,تحویلی!$E$1&amp;COUNTIF(NOSA!$O$1:O8336,تحویلی!$E$1),"")),"")</f>
        <v/>
      </c>
      <c r="E8336" s="10" t="str">
        <f t="shared" si="534"/>
        <v>15355128</v>
      </c>
      <c r="F8336" s="10" t="str">
        <f>IFERROR(VLOOKUP(I8336,DATABASE!$N:$O,2,FALSE),"")</f>
        <v>دستكش ضد برش سبك</v>
      </c>
      <c r="G8336" s="3" t="s">
        <v>3750</v>
      </c>
      <c r="H8336" s="3">
        <v>15355</v>
      </c>
      <c r="I8336" s="3" t="s">
        <v>1442</v>
      </c>
      <c r="J8336" s="3" t="s">
        <v>22</v>
      </c>
      <c r="K8336" s="3">
        <v>1</v>
      </c>
      <c r="L8336" s="3" t="s">
        <v>3</v>
      </c>
      <c r="M8336" s="3" t="s">
        <v>4</v>
      </c>
      <c r="N8336" s="3" t="s">
        <v>2766</v>
      </c>
      <c r="O8336" s="1">
        <v>128</v>
      </c>
      <c r="P8336" s="3">
        <v>1</v>
      </c>
      <c r="Q8336" s="10">
        <f t="shared" si="531"/>
        <v>128</v>
      </c>
    </row>
    <row r="8337" spans="2:17" ht="20.25" customHeight="1">
      <c r="B8337" s="10" t="str">
        <f t="shared" si="532"/>
        <v>دستكش ساق بلند نسوز128</v>
      </c>
      <c r="C8337" s="10" t="str">
        <f t="shared" si="533"/>
        <v>دستكش ساق بلند نسوز1403/12/18128</v>
      </c>
      <c r="D8337" s="10" t="str">
        <f>IFERROR(IF(تحویلی!$E$1="","",IF(NOSA!O8337=تحویلی!$E$1,تحویلی!$E$1&amp;COUNTIF(NOSA!$O$1:O8337,تحویلی!$E$1),"")),"")</f>
        <v/>
      </c>
      <c r="E8337" s="10" t="str">
        <f t="shared" si="534"/>
        <v>15355128</v>
      </c>
      <c r="F8337" s="10" t="str">
        <f>IFERROR(VLOOKUP(I8337,DATABASE!$N:$O,2,FALSE),"")</f>
        <v>دستكش ساق بلند نسوز</v>
      </c>
      <c r="G8337" s="3" t="s">
        <v>3750</v>
      </c>
      <c r="H8337" s="3">
        <v>15355</v>
      </c>
      <c r="I8337" s="3" t="s">
        <v>1461</v>
      </c>
      <c r="J8337" s="3" t="s">
        <v>34</v>
      </c>
      <c r="K8337" s="3">
        <v>1</v>
      </c>
      <c r="L8337" s="3" t="s">
        <v>3</v>
      </c>
      <c r="M8337" s="3" t="s">
        <v>4</v>
      </c>
      <c r="N8337" s="3" t="s">
        <v>2766</v>
      </c>
      <c r="O8337" s="1">
        <v>128</v>
      </c>
      <c r="P8337" s="3">
        <v>1</v>
      </c>
      <c r="Q8337" s="10">
        <f t="shared" si="531"/>
        <v>128</v>
      </c>
    </row>
    <row r="8338" spans="2:17" ht="20.25" customHeight="1">
      <c r="B8338" s="10" t="str">
        <f t="shared" si="532"/>
        <v>دستكش ضد برش سبك936</v>
      </c>
      <c r="C8338" s="10" t="str">
        <f t="shared" si="533"/>
        <v>دستكش ضد برش سبك1403/12/18936</v>
      </c>
      <c r="D8338" s="10" t="str">
        <f>IFERROR(IF(تحویلی!$E$1="","",IF(NOSA!O8338=تحویلی!$E$1,تحویلی!$E$1&amp;COUNTIF(NOSA!$O$1:O8338,تحویلی!$E$1),"")),"")</f>
        <v/>
      </c>
      <c r="E8338" s="10" t="str">
        <f t="shared" si="534"/>
        <v>15358936</v>
      </c>
      <c r="F8338" s="10" t="str">
        <f>IFERROR(VLOOKUP(I8338,DATABASE!$N:$O,2,FALSE),"")</f>
        <v>دستكش ضد برش سبك</v>
      </c>
      <c r="G8338" s="3" t="s">
        <v>3750</v>
      </c>
      <c r="H8338" s="3">
        <v>15358</v>
      </c>
      <c r="I8338" s="3" t="s">
        <v>1442</v>
      </c>
      <c r="J8338" s="3" t="s">
        <v>22</v>
      </c>
      <c r="K8338" s="3">
        <v>1</v>
      </c>
      <c r="L8338" s="3" t="s">
        <v>3</v>
      </c>
      <c r="M8338" s="3" t="s">
        <v>4</v>
      </c>
      <c r="N8338" s="3" t="s">
        <v>4020</v>
      </c>
      <c r="O8338" s="1">
        <v>936</v>
      </c>
      <c r="P8338" s="3">
        <v>1</v>
      </c>
      <c r="Q8338" s="10">
        <f t="shared" si="531"/>
        <v>936</v>
      </c>
    </row>
    <row r="8339" spans="2:17" ht="20.25" customHeight="1">
      <c r="B8339" s="10" t="str">
        <f t="shared" si="532"/>
        <v>فيلتر ماسك نيم صورت (3M) مدل 209110006</v>
      </c>
      <c r="C8339" s="10" t="str">
        <f t="shared" si="533"/>
        <v>فيلتر ماسك نيم صورت (3M) مدل 20911403/12/1810006</v>
      </c>
      <c r="D8339" s="10" t="str">
        <f>IFERROR(IF(تحویلی!$E$1="","",IF(NOSA!O8339=تحویلی!$E$1,تحویلی!$E$1&amp;COUNTIF(NOSA!$O$1:O8339,تحویلی!$E$1),"")),"")</f>
        <v/>
      </c>
      <c r="E8339" s="10" t="str">
        <f t="shared" si="534"/>
        <v>1537010006</v>
      </c>
      <c r="F8339" s="10" t="str">
        <f>IFERROR(VLOOKUP(I8339,DATABASE!$N:$O,2,FALSE),"")</f>
        <v>فيلتر ماسك نيم صورت (3M) مدل 2091</v>
      </c>
      <c r="G8339" s="3" t="s">
        <v>3750</v>
      </c>
      <c r="H8339" s="3">
        <v>15370</v>
      </c>
      <c r="I8339" s="3" t="s">
        <v>1475</v>
      </c>
      <c r="J8339" s="3" t="s">
        <v>53</v>
      </c>
      <c r="K8339" s="3">
        <v>1</v>
      </c>
      <c r="L8339" s="3" t="s">
        <v>8</v>
      </c>
      <c r="M8339" s="3" t="s">
        <v>9</v>
      </c>
      <c r="N8339" s="3" t="s">
        <v>4147</v>
      </c>
      <c r="O8339" s="1">
        <v>10006</v>
      </c>
      <c r="P8339" s="3">
        <v>0</v>
      </c>
      <c r="Q8339" s="10">
        <f t="shared" si="531"/>
        <v>10006</v>
      </c>
    </row>
    <row r="8340" spans="2:17" ht="20.25" customHeight="1">
      <c r="B8340" s="10" t="str">
        <f t="shared" si="532"/>
        <v>دستكش كف دوبل چرمي933</v>
      </c>
      <c r="C8340" s="10" t="str">
        <f t="shared" si="533"/>
        <v>دستكش كف دوبل چرمي1403/12/18933</v>
      </c>
      <c r="D8340" s="10" t="str">
        <f>IFERROR(IF(تحویلی!$E$1="","",IF(NOSA!O8340=تحویلی!$E$1,تحویلی!$E$1&amp;COUNTIF(NOSA!$O$1:O8340,تحویلی!$E$1),"")),"")</f>
        <v/>
      </c>
      <c r="E8340" s="10" t="str">
        <f t="shared" si="534"/>
        <v>15371933</v>
      </c>
      <c r="F8340" s="10" t="str">
        <f>IFERROR(VLOOKUP(I8340,DATABASE!$N:$O,2,FALSE),"")</f>
        <v>دستكش كف دوبل چرمي</v>
      </c>
      <c r="G8340" s="3" t="s">
        <v>3750</v>
      </c>
      <c r="H8340" s="3">
        <v>15371</v>
      </c>
      <c r="I8340" s="3" t="s">
        <v>1683</v>
      </c>
      <c r="J8340" s="3" t="s">
        <v>1684</v>
      </c>
      <c r="K8340" s="3">
        <v>1</v>
      </c>
      <c r="L8340" s="3" t="s">
        <v>3</v>
      </c>
      <c r="M8340" s="3" t="s">
        <v>47</v>
      </c>
      <c r="N8340" s="3" t="s">
        <v>3561</v>
      </c>
      <c r="O8340" s="1">
        <v>933</v>
      </c>
      <c r="P8340" s="3">
        <v>1</v>
      </c>
      <c r="Q8340" s="10">
        <f t="shared" si="531"/>
        <v>933</v>
      </c>
    </row>
    <row r="8341" spans="2:17" ht="20.25" customHeight="1">
      <c r="B8341" s="10" t="str">
        <f t="shared" si="532"/>
        <v>دستكش ضد برش سبك933</v>
      </c>
      <c r="C8341" s="10" t="str">
        <f t="shared" si="533"/>
        <v>دستكش ضد برش سبك1403/12/18933</v>
      </c>
      <c r="D8341" s="10" t="str">
        <f>IFERROR(IF(تحویلی!$E$1="","",IF(NOSA!O8341=تحویلی!$E$1,تحویلی!$E$1&amp;COUNTIF(NOSA!$O$1:O8341,تحویلی!$E$1),"")),"")</f>
        <v/>
      </c>
      <c r="E8341" s="10" t="str">
        <f t="shared" si="534"/>
        <v>15371933</v>
      </c>
      <c r="F8341" s="10" t="str">
        <f>IFERROR(VLOOKUP(I8341,DATABASE!$N:$O,2,FALSE),"")</f>
        <v>دستكش ضد برش سبك</v>
      </c>
      <c r="G8341" s="3" t="s">
        <v>3750</v>
      </c>
      <c r="H8341" s="3">
        <v>15371</v>
      </c>
      <c r="I8341" s="3" t="s">
        <v>1442</v>
      </c>
      <c r="J8341" s="3" t="s">
        <v>22</v>
      </c>
      <c r="K8341" s="3">
        <v>1</v>
      </c>
      <c r="L8341" s="3" t="s">
        <v>3</v>
      </c>
      <c r="M8341" s="3" t="s">
        <v>47</v>
      </c>
      <c r="N8341" s="3" t="s">
        <v>3561</v>
      </c>
      <c r="O8341" s="1">
        <v>933</v>
      </c>
      <c r="P8341" s="3">
        <v>1</v>
      </c>
      <c r="Q8341" s="10">
        <f t="shared" si="531"/>
        <v>933</v>
      </c>
    </row>
    <row r="8342" spans="2:17" ht="20.25" customHeight="1">
      <c r="B8342" s="10" t="str">
        <f t="shared" si="532"/>
        <v>دستكش ضد برش سبك545</v>
      </c>
      <c r="C8342" s="10" t="str">
        <f t="shared" si="533"/>
        <v>دستكش ضد برش سبك1403/12/18545</v>
      </c>
      <c r="D8342" s="10" t="str">
        <f>IFERROR(IF(تحویلی!$E$1="","",IF(NOSA!O8342=تحویلی!$E$1,تحویلی!$E$1&amp;COUNTIF(NOSA!$O$1:O8342,تحویلی!$E$1),"")),"")</f>
        <v/>
      </c>
      <c r="E8342" s="10" t="str">
        <f t="shared" si="534"/>
        <v>15373545</v>
      </c>
      <c r="F8342" s="10" t="str">
        <f>IFERROR(VLOOKUP(I8342,DATABASE!$N:$O,2,FALSE),"")</f>
        <v>دستكش ضد برش سبك</v>
      </c>
      <c r="G8342" s="3" t="s">
        <v>3750</v>
      </c>
      <c r="H8342" s="3">
        <v>15373</v>
      </c>
      <c r="I8342" s="3" t="s">
        <v>1442</v>
      </c>
      <c r="J8342" s="3" t="s">
        <v>22</v>
      </c>
      <c r="K8342" s="3">
        <v>1</v>
      </c>
      <c r="L8342" s="3" t="s">
        <v>3</v>
      </c>
      <c r="M8342" s="3" t="s">
        <v>4</v>
      </c>
      <c r="N8342" s="3" t="s">
        <v>927</v>
      </c>
      <c r="O8342" s="1">
        <v>545</v>
      </c>
      <c r="P8342" s="3">
        <v>1</v>
      </c>
      <c r="Q8342" s="10">
        <f t="shared" si="531"/>
        <v>545</v>
      </c>
    </row>
    <row r="8343" spans="2:17" ht="20.25" customHeight="1">
      <c r="B8343" s="10" t="str">
        <f t="shared" si="532"/>
        <v>كفش ايمني764</v>
      </c>
      <c r="C8343" s="10" t="str">
        <f t="shared" si="533"/>
        <v>كفش ايمني1403/12/18764</v>
      </c>
      <c r="D8343" s="10" t="str">
        <f>IFERROR(IF(تحویلی!$E$1="","",IF(NOSA!O8343=تحویلی!$E$1,تحویلی!$E$1&amp;COUNTIF(NOSA!$O$1:O8343,تحویلی!$E$1),"")),"")</f>
        <v/>
      </c>
      <c r="E8343" s="10" t="str">
        <f t="shared" si="534"/>
        <v>15376764</v>
      </c>
      <c r="F8343" s="10" t="str">
        <f>IFERROR(VLOOKUP(I8343,DATABASE!$N:$O,2,FALSE),"")</f>
        <v>كفش ايمني</v>
      </c>
      <c r="G8343" s="3" t="s">
        <v>3750</v>
      </c>
      <c r="H8343" s="3">
        <v>15376</v>
      </c>
      <c r="I8343" s="3" t="s">
        <v>1539</v>
      </c>
      <c r="J8343" s="3" t="s">
        <v>1748</v>
      </c>
      <c r="K8343" s="3">
        <v>1</v>
      </c>
      <c r="L8343" s="3" t="s">
        <v>3</v>
      </c>
      <c r="M8343" s="3" t="s">
        <v>202</v>
      </c>
      <c r="N8343" s="3" t="s">
        <v>1431</v>
      </c>
      <c r="O8343" s="1">
        <v>764</v>
      </c>
      <c r="P8343" s="3">
        <v>0</v>
      </c>
      <c r="Q8343" s="10">
        <f t="shared" si="531"/>
        <v>764</v>
      </c>
    </row>
    <row r="8344" spans="2:17" ht="20.25" customHeight="1">
      <c r="B8344" s="10" t="str">
        <f t="shared" si="532"/>
        <v>دستكش ضد برش سبك938</v>
      </c>
      <c r="C8344" s="10" t="str">
        <f t="shared" si="533"/>
        <v>دستكش ضد برش سبك1403/12/18938</v>
      </c>
      <c r="D8344" s="10" t="str">
        <f>IFERROR(IF(تحویلی!$E$1="","",IF(NOSA!O8344=تحویلی!$E$1,تحویلی!$E$1&amp;COUNTIF(NOSA!$O$1:O8344,تحویلی!$E$1),"")),"")</f>
        <v/>
      </c>
      <c r="E8344" s="10" t="str">
        <f t="shared" si="534"/>
        <v>15378938</v>
      </c>
      <c r="F8344" s="10" t="str">
        <f>IFERROR(VLOOKUP(I8344,DATABASE!$N:$O,2,FALSE),"")</f>
        <v>دستكش ضد برش سبك</v>
      </c>
      <c r="G8344" s="3" t="s">
        <v>3750</v>
      </c>
      <c r="H8344" s="3">
        <v>15378</v>
      </c>
      <c r="I8344" s="3" t="s">
        <v>1442</v>
      </c>
      <c r="J8344" s="3" t="s">
        <v>22</v>
      </c>
      <c r="K8344" s="3">
        <v>1</v>
      </c>
      <c r="L8344" s="3" t="s">
        <v>3</v>
      </c>
      <c r="M8344" s="3" t="s">
        <v>47</v>
      </c>
      <c r="N8344" s="3" t="s">
        <v>3975</v>
      </c>
      <c r="O8344" s="1">
        <v>938</v>
      </c>
      <c r="P8344" s="3">
        <v>1</v>
      </c>
      <c r="Q8344" s="10">
        <f t="shared" si="531"/>
        <v>938</v>
      </c>
    </row>
    <row r="8345" spans="2:17" ht="20.25" customHeight="1">
      <c r="B8345" s="10" t="str">
        <f t="shared" si="532"/>
        <v>پوتين ايمني نسوز163</v>
      </c>
      <c r="C8345" s="10" t="str">
        <f t="shared" si="533"/>
        <v>پوتين ايمني نسوز1403/12/18163</v>
      </c>
      <c r="D8345" s="10" t="str">
        <f>IFERROR(IF(تحویلی!$E$1="","",IF(NOSA!O8345=تحویلی!$E$1,تحویلی!$E$1&amp;COUNTIF(NOSA!$O$1:O8345,تحویلی!$E$1),"")),"")</f>
        <v/>
      </c>
      <c r="E8345" s="10" t="str">
        <f t="shared" si="534"/>
        <v>15384163</v>
      </c>
      <c r="F8345" s="10" t="str">
        <f>IFERROR(VLOOKUP(I8345,DATABASE!$N:$O,2,FALSE),"")</f>
        <v>پوتين ايمني نسوز</v>
      </c>
      <c r="G8345" s="3" t="s">
        <v>3750</v>
      </c>
      <c r="H8345" s="3">
        <v>15384</v>
      </c>
      <c r="I8345" s="3" t="s">
        <v>1528</v>
      </c>
      <c r="J8345" s="3" t="s">
        <v>1654</v>
      </c>
      <c r="K8345" s="3">
        <v>1</v>
      </c>
      <c r="L8345" s="3" t="s">
        <v>3</v>
      </c>
      <c r="M8345" s="3" t="s">
        <v>9</v>
      </c>
      <c r="N8345" s="3" t="s">
        <v>232</v>
      </c>
      <c r="O8345" s="1">
        <v>163</v>
      </c>
      <c r="P8345" s="3">
        <v>1</v>
      </c>
      <c r="Q8345" s="10">
        <f t="shared" si="531"/>
        <v>163</v>
      </c>
    </row>
    <row r="8346" spans="2:17" ht="20.25" customHeight="1">
      <c r="B8346" s="10" t="str">
        <f t="shared" si="532"/>
        <v>دستكش ساق بلند نسوز149</v>
      </c>
      <c r="C8346" s="10" t="str">
        <f t="shared" si="533"/>
        <v>دستكش ساق بلند نسوز1403/12/19149</v>
      </c>
      <c r="D8346" s="10" t="str">
        <f>IFERROR(IF(تحویلی!$E$1="","",IF(NOSA!O8346=تحویلی!$E$1,تحویلی!$E$1&amp;COUNTIF(NOSA!$O$1:O8346,تحویلی!$E$1),"")),"")</f>
        <v/>
      </c>
      <c r="E8346" s="10" t="str">
        <f t="shared" si="534"/>
        <v>15386149</v>
      </c>
      <c r="F8346" s="10" t="str">
        <f>IFERROR(VLOOKUP(I8346,DATABASE!$N:$O,2,FALSE),"")</f>
        <v>دستكش ساق بلند نسوز</v>
      </c>
      <c r="G8346" s="265" t="s">
        <v>3751</v>
      </c>
      <c r="H8346" s="266">
        <v>15386</v>
      </c>
      <c r="I8346" s="265" t="s">
        <v>1461</v>
      </c>
      <c r="J8346" s="265" t="s">
        <v>34</v>
      </c>
      <c r="K8346" s="267">
        <v>1</v>
      </c>
      <c r="L8346" s="265" t="s">
        <v>3</v>
      </c>
      <c r="M8346" s="265" t="s">
        <v>4</v>
      </c>
      <c r="N8346" s="265" t="s">
        <v>897</v>
      </c>
      <c r="O8346" s="268">
        <v>149</v>
      </c>
      <c r="P8346" s="266">
        <v>1</v>
      </c>
      <c r="Q8346" s="10">
        <f t="shared" si="531"/>
        <v>149</v>
      </c>
    </row>
    <row r="8347" spans="2:17" ht="20.25" customHeight="1">
      <c r="B8347" s="10" t="str">
        <f t="shared" si="532"/>
        <v>پيراهن فرم انتظامات638</v>
      </c>
      <c r="C8347" s="10" t="str">
        <f t="shared" si="533"/>
        <v>پيراهن فرم انتظامات1403/12/19638</v>
      </c>
      <c r="D8347" s="10" t="str">
        <f>IFERROR(IF(تحویلی!$E$1="","",IF(NOSA!O8347=تحویلی!$E$1,تحویلی!$E$1&amp;COUNTIF(NOSA!$O$1:O8347,تحویلی!$E$1),"")),"")</f>
        <v/>
      </c>
      <c r="E8347" s="10" t="str">
        <f t="shared" si="534"/>
        <v>15389638</v>
      </c>
      <c r="F8347" s="10" t="str">
        <f>IFERROR(VLOOKUP(I8347,DATABASE!$N:$O,2,FALSE),"")</f>
        <v>پيراهن فرم انتظامات</v>
      </c>
      <c r="G8347" s="265" t="s">
        <v>3751</v>
      </c>
      <c r="H8347" s="266">
        <v>15389</v>
      </c>
      <c r="I8347" s="265" t="s">
        <v>2296</v>
      </c>
      <c r="J8347" s="265" t="s">
        <v>3301</v>
      </c>
      <c r="K8347" s="267">
        <v>1</v>
      </c>
      <c r="L8347" s="265" t="s">
        <v>28</v>
      </c>
      <c r="M8347" s="265" t="s">
        <v>43</v>
      </c>
      <c r="N8347" s="265" t="s">
        <v>676</v>
      </c>
      <c r="O8347" s="268">
        <v>638</v>
      </c>
      <c r="P8347" s="266">
        <v>1</v>
      </c>
      <c r="Q8347" s="10">
        <f t="shared" si="531"/>
        <v>638</v>
      </c>
    </row>
    <row r="8348" spans="2:17" ht="20.25" customHeight="1">
      <c r="B8348" s="10" t="str">
        <f t="shared" si="532"/>
        <v>دستكش ضد برش سبك866</v>
      </c>
      <c r="C8348" s="10" t="str">
        <f t="shared" si="533"/>
        <v>دستكش ضد برش سبك1403/12/19866</v>
      </c>
      <c r="D8348" s="10" t="str">
        <f>IFERROR(IF(تحویلی!$E$1="","",IF(NOSA!O8348=تحویلی!$E$1,تحویلی!$E$1&amp;COUNTIF(NOSA!$O$1:O8348,تحویلی!$E$1),"")),"")</f>
        <v/>
      </c>
      <c r="E8348" s="10" t="str">
        <f t="shared" si="534"/>
        <v>15393866</v>
      </c>
      <c r="F8348" s="10" t="str">
        <f>IFERROR(VLOOKUP(I8348,DATABASE!$N:$O,2,FALSE),"")</f>
        <v>دستكش ضد برش سبك</v>
      </c>
      <c r="G8348" s="265" t="s">
        <v>3751</v>
      </c>
      <c r="H8348" s="266">
        <v>15393</v>
      </c>
      <c r="I8348" s="265" t="s">
        <v>1442</v>
      </c>
      <c r="J8348" s="265" t="s">
        <v>22</v>
      </c>
      <c r="K8348" s="267">
        <v>1</v>
      </c>
      <c r="L8348" s="265" t="s">
        <v>3</v>
      </c>
      <c r="M8348" s="265" t="s">
        <v>47</v>
      </c>
      <c r="N8348" s="265" t="s">
        <v>1322</v>
      </c>
      <c r="O8348" s="268">
        <v>866</v>
      </c>
      <c r="P8348" s="266">
        <v>1</v>
      </c>
      <c r="Q8348" s="10">
        <f t="shared" si="531"/>
        <v>866</v>
      </c>
    </row>
    <row r="8349" spans="2:17" ht="20.25" customHeight="1">
      <c r="B8349" s="10" t="str">
        <f t="shared" si="532"/>
        <v>دستكش ضد برش سبك848</v>
      </c>
      <c r="C8349" s="10" t="str">
        <f t="shared" si="533"/>
        <v>دستكش ضد برش سبك1403/12/19848</v>
      </c>
      <c r="D8349" s="10" t="str">
        <f>IFERROR(IF(تحویلی!$E$1="","",IF(NOSA!O8349=تحویلی!$E$1,تحویلی!$E$1&amp;COUNTIF(NOSA!$O$1:O8349,تحویلی!$E$1),"")),"")</f>
        <v/>
      </c>
      <c r="E8349" s="10" t="str">
        <f t="shared" si="534"/>
        <v>15393848</v>
      </c>
      <c r="F8349" s="10" t="str">
        <f>IFERROR(VLOOKUP(I8349,DATABASE!$N:$O,2,FALSE),"")</f>
        <v>دستكش ضد برش سبك</v>
      </c>
      <c r="G8349" s="265" t="s">
        <v>3751</v>
      </c>
      <c r="H8349" s="266">
        <v>15393</v>
      </c>
      <c r="I8349" s="265" t="s">
        <v>1442</v>
      </c>
      <c r="J8349" s="265" t="s">
        <v>22</v>
      </c>
      <c r="K8349" s="267">
        <v>1</v>
      </c>
      <c r="L8349" s="265" t="s">
        <v>3</v>
      </c>
      <c r="M8349" s="265" t="s">
        <v>47</v>
      </c>
      <c r="N8349" s="265" t="s">
        <v>2750</v>
      </c>
      <c r="O8349" s="268">
        <v>848</v>
      </c>
      <c r="P8349" s="266">
        <v>1</v>
      </c>
      <c r="Q8349" s="10">
        <f t="shared" si="531"/>
        <v>848</v>
      </c>
    </row>
    <row r="8350" spans="2:17" ht="20.25" customHeight="1">
      <c r="B8350" s="10" t="str">
        <f t="shared" si="532"/>
        <v>دستكش ضد برش سبك717</v>
      </c>
      <c r="C8350" s="10" t="str">
        <f t="shared" si="533"/>
        <v>دستكش ضد برش سبك1403/12/19717</v>
      </c>
      <c r="D8350" s="10" t="str">
        <f>IFERROR(IF(تحویلی!$E$1="","",IF(NOSA!O8350=تحویلی!$E$1,تحویلی!$E$1&amp;COUNTIF(NOSA!$O$1:O8350,تحویلی!$E$1),"")),"")</f>
        <v/>
      </c>
      <c r="E8350" s="10" t="str">
        <f t="shared" si="534"/>
        <v>15393717</v>
      </c>
      <c r="F8350" s="10" t="str">
        <f>IFERROR(VLOOKUP(I8350,DATABASE!$N:$O,2,FALSE),"")</f>
        <v>دستكش ضد برش سبك</v>
      </c>
      <c r="G8350" s="265" t="s">
        <v>3751</v>
      </c>
      <c r="H8350" s="266">
        <v>15393</v>
      </c>
      <c r="I8350" s="265" t="s">
        <v>1442</v>
      </c>
      <c r="J8350" s="265" t="s">
        <v>22</v>
      </c>
      <c r="K8350" s="267">
        <v>1</v>
      </c>
      <c r="L8350" s="265" t="s">
        <v>3</v>
      </c>
      <c r="M8350" s="265" t="s">
        <v>47</v>
      </c>
      <c r="N8350" s="265" t="s">
        <v>822</v>
      </c>
      <c r="O8350" s="268">
        <v>717</v>
      </c>
      <c r="P8350" s="266">
        <v>1</v>
      </c>
      <c r="Q8350" s="10">
        <f t="shared" si="531"/>
        <v>717</v>
      </c>
    </row>
    <row r="8351" spans="2:17" ht="20.25" customHeight="1">
      <c r="B8351" s="10" t="str">
        <f t="shared" si="532"/>
        <v>دستكش كف دوبل چرمي697</v>
      </c>
      <c r="C8351" s="10" t="str">
        <f t="shared" si="533"/>
        <v>دستكش كف دوبل چرمي1403/12/19697</v>
      </c>
      <c r="D8351" s="10" t="str">
        <f>IFERROR(IF(تحویلی!$E$1="","",IF(NOSA!O8351=تحویلی!$E$1,تحویلی!$E$1&amp;COUNTIF(NOSA!$O$1:O8351,تحویلی!$E$1),"")),"")</f>
        <v/>
      </c>
      <c r="E8351" s="10" t="str">
        <f t="shared" si="534"/>
        <v>15397697</v>
      </c>
      <c r="F8351" s="10" t="str">
        <f>IFERROR(VLOOKUP(I8351,DATABASE!$N:$O,2,FALSE),"")</f>
        <v>دستكش كف دوبل چرمي</v>
      </c>
      <c r="G8351" s="265" t="s">
        <v>3751</v>
      </c>
      <c r="H8351" s="266">
        <v>15397</v>
      </c>
      <c r="I8351" s="265" t="s">
        <v>1683</v>
      </c>
      <c r="J8351" s="265" t="s">
        <v>1684</v>
      </c>
      <c r="K8351" s="267">
        <v>1</v>
      </c>
      <c r="L8351" s="265" t="s">
        <v>3</v>
      </c>
      <c r="M8351" s="265" t="s">
        <v>25</v>
      </c>
      <c r="N8351" s="265" t="s">
        <v>145</v>
      </c>
      <c r="O8351" s="268">
        <v>697</v>
      </c>
      <c r="P8351" s="266">
        <v>1</v>
      </c>
      <c r="Q8351" s="10">
        <f t="shared" si="531"/>
        <v>697</v>
      </c>
    </row>
    <row r="8352" spans="2:17" ht="20.25" customHeight="1">
      <c r="B8352" s="10" t="str">
        <f t="shared" si="532"/>
        <v>لباس كار ديرسوز(بلوز) 10008</v>
      </c>
      <c r="C8352" s="10" t="str">
        <f t="shared" si="533"/>
        <v>لباس كار ديرسوز(بلوز) 1403/12/1910008</v>
      </c>
      <c r="D8352" s="10" t="str">
        <f>IFERROR(IF(تحویلی!$E$1="","",IF(NOSA!O8352=تحویلی!$E$1,تحویلی!$E$1&amp;COUNTIF(NOSA!$O$1:O8352,تحویلی!$E$1),"")),"")</f>
        <v/>
      </c>
      <c r="E8352" s="10" t="str">
        <f t="shared" si="534"/>
        <v>1541110008</v>
      </c>
      <c r="F8352" s="10" t="str">
        <f>IFERROR(VLOOKUP(I8352,DATABASE!$N:$O,2,FALSE),"")</f>
        <v xml:space="preserve">لباس كار ديرسوز(بلوز) </v>
      </c>
      <c r="G8352" s="265" t="s">
        <v>3751</v>
      </c>
      <c r="H8352" s="266">
        <v>15411</v>
      </c>
      <c r="I8352" s="265" t="s">
        <v>2316</v>
      </c>
      <c r="J8352" s="265" t="s">
        <v>2780</v>
      </c>
      <c r="K8352" s="267">
        <v>1</v>
      </c>
      <c r="L8352" s="265" t="s">
        <v>8</v>
      </c>
      <c r="M8352" s="265" t="s">
        <v>9</v>
      </c>
      <c r="N8352" s="265" t="s">
        <v>4106</v>
      </c>
      <c r="O8352" s="268">
        <v>10008</v>
      </c>
      <c r="P8352" s="266">
        <v>1</v>
      </c>
      <c r="Q8352" s="10">
        <f t="shared" si="531"/>
        <v>10008</v>
      </c>
    </row>
    <row r="8353" spans="2:17" ht="20.25" customHeight="1">
      <c r="B8353" s="10" t="str">
        <f t="shared" si="532"/>
        <v>دستكش ضد برش سبك947</v>
      </c>
      <c r="C8353" s="10" t="str">
        <f t="shared" si="533"/>
        <v>دستكش ضد برش سبك1403/12/19947</v>
      </c>
      <c r="D8353" s="10" t="str">
        <f>IFERROR(IF(تحویلی!$E$1="","",IF(NOSA!O8353=تحویلی!$E$1,تحویلی!$E$1&amp;COUNTIF(NOSA!$O$1:O8353,تحویلی!$E$1),"")),"")</f>
        <v/>
      </c>
      <c r="E8353" s="10" t="str">
        <f t="shared" si="534"/>
        <v>15412947</v>
      </c>
      <c r="F8353" s="10" t="str">
        <f>IFERROR(VLOOKUP(I8353,DATABASE!$N:$O,2,FALSE),"")</f>
        <v>دستكش ضد برش سبك</v>
      </c>
      <c r="G8353" s="265" t="s">
        <v>3751</v>
      </c>
      <c r="H8353" s="266">
        <v>15412</v>
      </c>
      <c r="I8353" s="265" t="s">
        <v>1442</v>
      </c>
      <c r="J8353" s="265" t="s">
        <v>22</v>
      </c>
      <c r="K8353" s="267">
        <v>1</v>
      </c>
      <c r="L8353" s="265" t="s">
        <v>3</v>
      </c>
      <c r="M8353" s="265" t="s">
        <v>47</v>
      </c>
      <c r="N8353" s="265" t="s">
        <v>4076</v>
      </c>
      <c r="O8353" s="268">
        <v>947</v>
      </c>
      <c r="P8353" s="266">
        <v>1</v>
      </c>
      <c r="Q8353" s="10">
        <f t="shared" si="531"/>
        <v>947</v>
      </c>
    </row>
    <row r="8354" spans="2:17" ht="20.25" customHeight="1">
      <c r="B8354" s="10" t="str">
        <f t="shared" si="532"/>
        <v>چكمه ايمني نسوز294</v>
      </c>
      <c r="C8354" s="10" t="str">
        <f t="shared" si="533"/>
        <v>چكمه ايمني نسوز1403/12/19294</v>
      </c>
      <c r="D8354" s="10" t="str">
        <f>IFERROR(IF(تحویلی!$E$1="","",IF(NOSA!O8354=تحویلی!$E$1,تحویلی!$E$1&amp;COUNTIF(NOSA!$O$1:O8354,تحویلی!$E$1),"")),"")</f>
        <v/>
      </c>
      <c r="E8354" s="10" t="str">
        <f t="shared" si="534"/>
        <v>15419294</v>
      </c>
      <c r="F8354" s="10" t="str">
        <f>IFERROR(VLOOKUP(I8354,DATABASE!$N:$O,2,FALSE),"")</f>
        <v>چكمه ايمني نسوز</v>
      </c>
      <c r="G8354" s="265" t="s">
        <v>3751</v>
      </c>
      <c r="H8354" s="266">
        <v>15419</v>
      </c>
      <c r="I8354" s="265" t="s">
        <v>1666</v>
      </c>
      <c r="J8354" s="265" t="s">
        <v>1667</v>
      </c>
      <c r="K8354" s="267">
        <v>1</v>
      </c>
      <c r="L8354" s="265" t="s">
        <v>3</v>
      </c>
      <c r="M8354" s="265" t="s">
        <v>25</v>
      </c>
      <c r="N8354" s="265" t="s">
        <v>203</v>
      </c>
      <c r="O8354" s="268">
        <v>294</v>
      </c>
      <c r="P8354" s="266">
        <v>1</v>
      </c>
      <c r="Q8354" s="10">
        <f t="shared" si="531"/>
        <v>294</v>
      </c>
    </row>
    <row r="8355" spans="2:17" ht="20.25" customHeight="1">
      <c r="B8355" s="10" t="str">
        <f t="shared" si="532"/>
        <v>چكمه ايمني نسوز649</v>
      </c>
      <c r="C8355" s="10" t="str">
        <f t="shared" si="533"/>
        <v>چكمه ايمني نسوز1403/12/19649</v>
      </c>
      <c r="D8355" s="10" t="str">
        <f>IFERROR(IF(تحویلی!$E$1="","",IF(NOSA!O8355=تحویلی!$E$1,تحویلی!$E$1&amp;COUNTIF(NOSA!$O$1:O8355,تحویلی!$E$1),"")),"")</f>
        <v/>
      </c>
      <c r="E8355" s="10" t="str">
        <f t="shared" si="534"/>
        <v>15426649</v>
      </c>
      <c r="F8355" s="10" t="str">
        <f>IFERROR(VLOOKUP(I8355,DATABASE!$N:$O,2,FALSE),"")</f>
        <v>چكمه ايمني نسوز</v>
      </c>
      <c r="G8355" s="265" t="s">
        <v>3751</v>
      </c>
      <c r="H8355" s="266">
        <v>15426</v>
      </c>
      <c r="I8355" s="265" t="s">
        <v>1666</v>
      </c>
      <c r="J8355" s="265" t="s">
        <v>1667</v>
      </c>
      <c r="K8355" s="267">
        <v>1</v>
      </c>
      <c r="L8355" s="265" t="s">
        <v>3</v>
      </c>
      <c r="M8355" s="265" t="s">
        <v>19</v>
      </c>
      <c r="N8355" s="265" t="s">
        <v>127</v>
      </c>
      <c r="O8355" s="268">
        <v>649</v>
      </c>
      <c r="P8355" s="266">
        <v>1</v>
      </c>
      <c r="Q8355" s="10">
        <f t="shared" si="531"/>
        <v>649</v>
      </c>
    </row>
    <row r="8356" spans="2:17" ht="20.25" customHeight="1">
      <c r="B8356" s="10" t="str">
        <f t="shared" si="532"/>
        <v>لباس كار ديرسوز(بلوز و شلوار)170</v>
      </c>
      <c r="C8356" s="10" t="str">
        <f t="shared" si="533"/>
        <v>لباس كار ديرسوز(بلوز و شلوار)1403/12/19170</v>
      </c>
      <c r="D8356" s="10" t="str">
        <f>IFERROR(IF(تحویلی!$E$1="","",IF(NOSA!O8356=تحویلی!$E$1,تحویلی!$E$1&amp;COUNTIF(NOSA!$O$1:O8356,تحویلی!$E$1),"")),"")</f>
        <v/>
      </c>
      <c r="E8356" s="10" t="str">
        <f t="shared" si="534"/>
        <v>15427170</v>
      </c>
      <c r="F8356" s="10" t="str">
        <f>IFERROR(VLOOKUP(I8356,DATABASE!$N:$O,2,FALSE),"")</f>
        <v>لباس كار ديرسوز(بلوز و شلوار)</v>
      </c>
      <c r="G8356" s="265" t="s">
        <v>3751</v>
      </c>
      <c r="H8356" s="266">
        <v>15427</v>
      </c>
      <c r="I8356" s="265" t="s">
        <v>1466</v>
      </c>
      <c r="J8356" s="265" t="s">
        <v>1623</v>
      </c>
      <c r="K8356" s="267">
        <v>1</v>
      </c>
      <c r="L8356" s="265" t="s">
        <v>28</v>
      </c>
      <c r="M8356" s="265" t="s">
        <v>9</v>
      </c>
      <c r="N8356" s="265" t="s">
        <v>85</v>
      </c>
      <c r="O8356" s="268">
        <v>170</v>
      </c>
      <c r="P8356" s="266">
        <v>1</v>
      </c>
      <c r="Q8356" s="10">
        <f t="shared" si="531"/>
        <v>170</v>
      </c>
    </row>
    <row r="8357" spans="2:17" ht="20.25" customHeight="1">
      <c r="B8357" s="10" t="str">
        <f t="shared" si="532"/>
        <v>پيشبند نسوز آلومينيومي145</v>
      </c>
      <c r="C8357" s="10" t="str">
        <f t="shared" si="533"/>
        <v>پيشبند نسوز آلومينيومي1403/12/19145</v>
      </c>
      <c r="D8357" s="10" t="str">
        <f>IFERROR(IF(تحویلی!$E$1="","",IF(NOSA!O8357=تحویلی!$E$1,تحویلی!$E$1&amp;COUNTIF(NOSA!$O$1:O8357,تحویلی!$E$1),"")),"")</f>
        <v/>
      </c>
      <c r="E8357" s="10" t="str">
        <f t="shared" si="534"/>
        <v>15429145</v>
      </c>
      <c r="F8357" s="10" t="str">
        <f>IFERROR(VLOOKUP(I8357,DATABASE!$N:$O,2,FALSE),"")</f>
        <v>پيشبند نسوز آلومينيومي</v>
      </c>
      <c r="G8357" s="265" t="s">
        <v>3751</v>
      </c>
      <c r="H8357" s="266">
        <v>15429</v>
      </c>
      <c r="I8357" s="265" t="s">
        <v>1464</v>
      </c>
      <c r="J8357" s="265" t="s">
        <v>36</v>
      </c>
      <c r="K8357" s="267">
        <v>1</v>
      </c>
      <c r="L8357" s="265" t="s">
        <v>8</v>
      </c>
      <c r="M8357" s="265" t="s">
        <v>4</v>
      </c>
      <c r="N8357" s="265" t="s">
        <v>483</v>
      </c>
      <c r="O8357" s="268">
        <v>145</v>
      </c>
      <c r="P8357" s="266">
        <v>1</v>
      </c>
      <c r="Q8357" s="10">
        <f t="shared" si="531"/>
        <v>145</v>
      </c>
    </row>
    <row r="8358" spans="2:17" ht="20.25" customHeight="1">
      <c r="B8358" s="10" t="str">
        <f t="shared" si="532"/>
        <v>چكمه ايمني نسوز458</v>
      </c>
      <c r="C8358" s="10" t="str">
        <f t="shared" si="533"/>
        <v>چكمه ايمني نسوز1403/12/19458</v>
      </c>
      <c r="D8358" s="10" t="str">
        <f>IFERROR(IF(تحویلی!$E$1="","",IF(NOSA!O8358=تحویلی!$E$1,تحویلی!$E$1&amp;COUNTIF(NOSA!$O$1:O8358,تحویلی!$E$1),"")),"")</f>
        <v/>
      </c>
      <c r="E8358" s="10" t="str">
        <f t="shared" si="534"/>
        <v>15430458</v>
      </c>
      <c r="F8358" s="10" t="str">
        <f>IFERROR(VLOOKUP(I8358,DATABASE!$N:$O,2,FALSE),"")</f>
        <v>چكمه ايمني نسوز</v>
      </c>
      <c r="G8358" s="265" t="s">
        <v>3751</v>
      </c>
      <c r="H8358" s="266">
        <v>15430</v>
      </c>
      <c r="I8358" s="265" t="s">
        <v>1784</v>
      </c>
      <c r="J8358" s="265" t="s">
        <v>1785</v>
      </c>
      <c r="K8358" s="267">
        <v>1</v>
      </c>
      <c r="L8358" s="265" t="s">
        <v>3</v>
      </c>
      <c r="M8358" s="265" t="s">
        <v>4</v>
      </c>
      <c r="N8358" s="265" t="s">
        <v>2764</v>
      </c>
      <c r="O8358" s="268">
        <v>458</v>
      </c>
      <c r="P8358" s="266">
        <v>1</v>
      </c>
      <c r="Q8358" s="10">
        <f t="shared" si="531"/>
        <v>458</v>
      </c>
    </row>
    <row r="8359" spans="2:17" ht="20.25" customHeight="1">
      <c r="B8359" s="10" t="str">
        <f t="shared" si="532"/>
        <v>دستكش ضد برش سبك221</v>
      </c>
      <c r="C8359" s="10" t="str">
        <f t="shared" si="533"/>
        <v>دستكش ضد برش سبك1403/12/19221</v>
      </c>
      <c r="D8359" s="10" t="str">
        <f>IFERROR(IF(تحویلی!$E$1="","",IF(NOSA!O8359=تحویلی!$E$1,تحویلی!$E$1&amp;COUNTIF(NOSA!$O$1:O8359,تحویلی!$E$1),"")),"")</f>
        <v/>
      </c>
      <c r="E8359" s="10" t="str">
        <f t="shared" si="534"/>
        <v>15433221</v>
      </c>
      <c r="F8359" s="10" t="str">
        <f>IFERROR(VLOOKUP(I8359,DATABASE!$N:$O,2,FALSE),"")</f>
        <v>دستكش ضد برش سبك</v>
      </c>
      <c r="G8359" s="265" t="s">
        <v>3751</v>
      </c>
      <c r="H8359" s="266">
        <v>15433</v>
      </c>
      <c r="I8359" s="265" t="s">
        <v>1442</v>
      </c>
      <c r="J8359" s="265" t="s">
        <v>22</v>
      </c>
      <c r="K8359" s="267">
        <v>1</v>
      </c>
      <c r="L8359" s="265" t="s">
        <v>3</v>
      </c>
      <c r="M8359" s="265" t="s">
        <v>9</v>
      </c>
      <c r="N8359" s="265" t="s">
        <v>2703</v>
      </c>
      <c r="O8359" s="268">
        <v>221</v>
      </c>
      <c r="P8359" s="266">
        <v>1</v>
      </c>
      <c r="Q8359" s="10">
        <f t="shared" si="531"/>
        <v>221</v>
      </c>
    </row>
    <row r="8360" spans="2:17" ht="20.25" customHeight="1">
      <c r="B8360" s="10" t="str">
        <f t="shared" si="532"/>
        <v>دستكش ضد برش سبك867</v>
      </c>
      <c r="C8360" s="10" t="str">
        <f t="shared" si="533"/>
        <v>دستكش ضد برش سبك1403/12/19867</v>
      </c>
      <c r="D8360" s="10" t="str">
        <f>IFERROR(IF(تحویلی!$E$1="","",IF(NOSA!O8360=تحویلی!$E$1,تحویلی!$E$1&amp;COUNTIF(NOSA!$O$1:O8360,تحویلی!$E$1),"")),"")</f>
        <v/>
      </c>
      <c r="E8360" s="10" t="str">
        <f t="shared" si="534"/>
        <v>15434867</v>
      </c>
      <c r="F8360" s="10" t="str">
        <f>IFERROR(VLOOKUP(I8360,DATABASE!$N:$O,2,FALSE),"")</f>
        <v>دستكش ضد برش سبك</v>
      </c>
      <c r="G8360" s="265" t="s">
        <v>3751</v>
      </c>
      <c r="H8360" s="266">
        <v>15434</v>
      </c>
      <c r="I8360" s="265" t="s">
        <v>1442</v>
      </c>
      <c r="J8360" s="265" t="s">
        <v>22</v>
      </c>
      <c r="K8360" s="267">
        <v>1</v>
      </c>
      <c r="L8360" s="265" t="s">
        <v>3</v>
      </c>
      <c r="M8360" s="265" t="s">
        <v>25</v>
      </c>
      <c r="N8360" s="265" t="s">
        <v>3235</v>
      </c>
      <c r="O8360" s="268">
        <v>867</v>
      </c>
      <c r="P8360" s="266">
        <v>1</v>
      </c>
      <c r="Q8360" s="10">
        <f t="shared" si="531"/>
        <v>867</v>
      </c>
    </row>
    <row r="8361" spans="2:17" ht="20.25" customHeight="1">
      <c r="B8361" s="10" t="str">
        <f t="shared" si="532"/>
        <v>پوتين ايمني نسوز838</v>
      </c>
      <c r="C8361" s="10" t="str">
        <f t="shared" si="533"/>
        <v>پوتين ايمني نسوز1403/12/19838</v>
      </c>
      <c r="D8361" s="10" t="str">
        <f>IFERROR(IF(تحویلی!$E$1="","",IF(NOSA!O8361=تحویلی!$E$1,تحویلی!$E$1&amp;COUNTIF(NOSA!$O$1:O8361,تحویلی!$E$1),"")),"")</f>
        <v/>
      </c>
      <c r="E8361" s="10" t="str">
        <f t="shared" si="534"/>
        <v>15437838</v>
      </c>
      <c r="F8361" s="10" t="str">
        <f>IFERROR(VLOOKUP(I8361,DATABASE!$N:$O,2,FALSE),"")</f>
        <v>پوتين ايمني نسوز</v>
      </c>
      <c r="G8361" s="265" t="s">
        <v>3751</v>
      </c>
      <c r="H8361" s="266">
        <v>15437</v>
      </c>
      <c r="I8361" s="265" t="s">
        <v>1648</v>
      </c>
      <c r="J8361" s="265" t="s">
        <v>1649</v>
      </c>
      <c r="K8361" s="267">
        <v>1</v>
      </c>
      <c r="L8361" s="265" t="s">
        <v>3</v>
      </c>
      <c r="M8361" s="265" t="s">
        <v>40</v>
      </c>
      <c r="N8361" s="265" t="s">
        <v>3258</v>
      </c>
      <c r="O8361" s="268">
        <v>838</v>
      </c>
      <c r="P8361" s="266">
        <v>1</v>
      </c>
      <c r="Q8361" s="10">
        <f t="shared" si="531"/>
        <v>838</v>
      </c>
    </row>
    <row r="8362" spans="2:17" ht="20.25" customHeight="1">
      <c r="B8362" s="10" t="str">
        <f t="shared" si="532"/>
        <v>دستكش ضد برش سبك885</v>
      </c>
      <c r="C8362" s="10" t="str">
        <f t="shared" si="533"/>
        <v>دستكش ضد برش سبك1403/12/19885</v>
      </c>
      <c r="D8362" s="10" t="str">
        <f>IFERROR(IF(تحویلی!$E$1="","",IF(NOSA!O8362=تحویلی!$E$1,تحویلی!$E$1&amp;COUNTIF(NOSA!$O$1:O8362,تحویلی!$E$1),"")),"")</f>
        <v/>
      </c>
      <c r="E8362" s="10" t="str">
        <f t="shared" si="534"/>
        <v>15440885</v>
      </c>
      <c r="F8362" s="10" t="str">
        <f>IFERROR(VLOOKUP(I8362,DATABASE!$N:$O,2,FALSE),"")</f>
        <v>دستكش ضد برش سبك</v>
      </c>
      <c r="G8362" s="265" t="s">
        <v>3751</v>
      </c>
      <c r="H8362" s="266">
        <v>15440</v>
      </c>
      <c r="I8362" s="265" t="s">
        <v>1442</v>
      </c>
      <c r="J8362" s="265" t="s">
        <v>22</v>
      </c>
      <c r="K8362" s="267">
        <v>1</v>
      </c>
      <c r="L8362" s="265" t="s">
        <v>3</v>
      </c>
      <c r="M8362" s="265" t="s">
        <v>9</v>
      </c>
      <c r="N8362" s="265" t="s">
        <v>3381</v>
      </c>
      <c r="O8362" s="268">
        <v>885</v>
      </c>
      <c r="P8362" s="266">
        <v>1</v>
      </c>
      <c r="Q8362" s="10">
        <f t="shared" ref="Q8362:Q8425" si="535">VALUE(O8362)</f>
        <v>885</v>
      </c>
    </row>
    <row r="8363" spans="2:17" ht="20.25" customHeight="1">
      <c r="B8363" s="10" t="str">
        <f t="shared" si="532"/>
        <v>پوتين ايمني نسوز885</v>
      </c>
      <c r="C8363" s="10" t="str">
        <f t="shared" si="533"/>
        <v>پوتين ايمني نسوز1403/12/19885</v>
      </c>
      <c r="D8363" s="10" t="str">
        <f>IFERROR(IF(تحویلی!$E$1="","",IF(NOSA!O8363=تحویلی!$E$1,تحویلی!$E$1&amp;COUNTIF(NOSA!$O$1:O8363,تحویلی!$E$1),"")),"")</f>
        <v/>
      </c>
      <c r="E8363" s="10" t="str">
        <f t="shared" si="534"/>
        <v>15440885</v>
      </c>
      <c r="F8363" s="10" t="str">
        <f>IFERROR(VLOOKUP(I8363,DATABASE!$N:$O,2,FALSE),"")</f>
        <v>پوتين ايمني نسوز</v>
      </c>
      <c r="G8363" s="265" t="s">
        <v>3751</v>
      </c>
      <c r="H8363" s="266">
        <v>15440</v>
      </c>
      <c r="I8363" s="265" t="s">
        <v>1510</v>
      </c>
      <c r="J8363" s="265" t="s">
        <v>1660</v>
      </c>
      <c r="K8363" s="267">
        <v>1</v>
      </c>
      <c r="L8363" s="265" t="s">
        <v>3</v>
      </c>
      <c r="M8363" s="265" t="s">
        <v>9</v>
      </c>
      <c r="N8363" s="265" t="s">
        <v>3381</v>
      </c>
      <c r="O8363" s="268">
        <v>885</v>
      </c>
      <c r="P8363" s="266">
        <v>1</v>
      </c>
      <c r="Q8363" s="10">
        <f t="shared" si="535"/>
        <v>885</v>
      </c>
    </row>
    <row r="8364" spans="2:17" ht="20.25" customHeight="1">
      <c r="B8364" s="10" t="str">
        <f t="shared" si="532"/>
        <v>دستكش ضد برش سبك827</v>
      </c>
      <c r="C8364" s="10" t="str">
        <f t="shared" si="533"/>
        <v>دستكش ضد برش سبك1403/12/05827</v>
      </c>
      <c r="D8364" s="10" t="str">
        <f>IFERROR(IF(تحویلی!$E$1="","",IF(NOSA!O8364=تحویلی!$E$1,تحویلی!$E$1&amp;COUNTIF(NOSA!$O$1:O8364,تحویلی!$E$1),"")),"")</f>
        <v/>
      </c>
      <c r="E8364" s="10" t="str">
        <f t="shared" si="534"/>
        <v>14924827</v>
      </c>
      <c r="F8364" s="10" t="str">
        <f>IFERROR(VLOOKUP(I8364,DATABASE!$N:$O,2,FALSE),"")</f>
        <v>دستكش ضد برش سبك</v>
      </c>
      <c r="G8364" s="254" t="s">
        <v>3737</v>
      </c>
      <c r="H8364" s="253">
        <v>14924</v>
      </c>
      <c r="I8364" s="254" t="s">
        <v>1442</v>
      </c>
      <c r="J8364" s="253" t="s">
        <v>22</v>
      </c>
      <c r="K8364" s="254">
        <v>1</v>
      </c>
      <c r="L8364" s="253" t="s">
        <v>3</v>
      </c>
      <c r="M8364" s="254" t="s">
        <v>47</v>
      </c>
      <c r="N8364" s="253" t="s">
        <v>2653</v>
      </c>
      <c r="O8364" s="256">
        <v>827</v>
      </c>
      <c r="P8364" s="253">
        <v>1</v>
      </c>
      <c r="Q8364" s="10">
        <f t="shared" si="535"/>
        <v>827</v>
      </c>
    </row>
    <row r="8365" spans="2:17" ht="20.25" customHeight="1">
      <c r="B8365" s="10" t="str">
        <f t="shared" si="532"/>
        <v>829</v>
      </c>
      <c r="C8365" s="10" t="str">
        <f t="shared" si="533"/>
        <v>1403/12/20829</v>
      </c>
      <c r="D8365" s="10" t="str">
        <f>IFERROR(IF(تحویلی!$E$1="","",IF(NOSA!O8365=تحویلی!$E$1,تحویلی!$E$1&amp;COUNTIF(NOSA!$O$1:O8365,تحویلی!$E$1),"")),"")</f>
        <v/>
      </c>
      <c r="E8365" s="10" t="str">
        <f t="shared" si="534"/>
        <v>15452829</v>
      </c>
      <c r="F8365" s="10" t="str">
        <f>IFERROR(VLOOKUP(I8365,DATABASE!$N:$O,2,FALSE),"")</f>
        <v/>
      </c>
      <c r="G8365" s="3" t="s">
        <v>3752</v>
      </c>
      <c r="H8365" s="4">
        <v>15452</v>
      </c>
      <c r="I8365" s="3" t="s">
        <v>3997</v>
      </c>
      <c r="J8365" s="3" t="s">
        <v>3998</v>
      </c>
      <c r="K8365" s="5">
        <v>1</v>
      </c>
      <c r="L8365" s="3" t="s">
        <v>8</v>
      </c>
      <c r="M8365" s="3" t="s">
        <v>4</v>
      </c>
      <c r="N8365" s="3" t="s">
        <v>129</v>
      </c>
      <c r="O8365" s="1">
        <v>829</v>
      </c>
      <c r="P8365" s="4">
        <v>1</v>
      </c>
      <c r="Q8365" s="10">
        <f t="shared" si="535"/>
        <v>829</v>
      </c>
    </row>
    <row r="8366" spans="2:17" ht="20.25" customHeight="1">
      <c r="B8366" s="10" t="str">
        <f t="shared" si="532"/>
        <v>دستكش ساق بلند نسوز829</v>
      </c>
      <c r="C8366" s="10" t="str">
        <f t="shared" si="533"/>
        <v>دستكش ساق بلند نسوز1403/12/20829</v>
      </c>
      <c r="D8366" s="10" t="str">
        <f>IFERROR(IF(تحویلی!$E$1="","",IF(NOSA!O8366=تحویلی!$E$1,تحویلی!$E$1&amp;COUNTIF(NOSA!$O$1:O8366,تحویلی!$E$1),"")),"")</f>
        <v/>
      </c>
      <c r="E8366" s="10" t="str">
        <f t="shared" si="534"/>
        <v>15452829</v>
      </c>
      <c r="F8366" s="10" t="str">
        <f>IFERROR(VLOOKUP(I8366,DATABASE!$N:$O,2,FALSE),"")</f>
        <v>دستكش ساق بلند نسوز</v>
      </c>
      <c r="G8366" s="3" t="s">
        <v>3752</v>
      </c>
      <c r="H8366" s="4">
        <v>15452</v>
      </c>
      <c r="I8366" s="3" t="s">
        <v>1461</v>
      </c>
      <c r="J8366" s="3" t="s">
        <v>34</v>
      </c>
      <c r="K8366" s="5">
        <v>1</v>
      </c>
      <c r="L8366" s="3" t="s">
        <v>3</v>
      </c>
      <c r="M8366" s="3" t="s">
        <v>4</v>
      </c>
      <c r="N8366" s="3" t="s">
        <v>129</v>
      </c>
      <c r="O8366" s="1">
        <v>829</v>
      </c>
      <c r="P8366" s="4">
        <v>1</v>
      </c>
      <c r="Q8366" s="10">
        <f t="shared" si="535"/>
        <v>829</v>
      </c>
    </row>
    <row r="8367" spans="2:17" ht="20.25" customHeight="1">
      <c r="B8367" s="10" t="str">
        <f t="shared" si="532"/>
        <v>دستكش كف مواد سبك893</v>
      </c>
      <c r="C8367" s="10" t="str">
        <f t="shared" si="533"/>
        <v>دستكش كف مواد سبك1403/12/20893</v>
      </c>
      <c r="D8367" s="10" t="str">
        <f>IFERROR(IF(تحویلی!$E$1="","",IF(NOSA!O8367=تحویلی!$E$1,تحویلی!$E$1&amp;COUNTIF(NOSA!$O$1:O8367,تحویلی!$E$1),"")),"")</f>
        <v/>
      </c>
      <c r="E8367" s="10" t="str">
        <f t="shared" si="534"/>
        <v>15460893</v>
      </c>
      <c r="F8367" s="10" t="str">
        <f>IFERROR(VLOOKUP(I8367,DATABASE!$N:$O,2,FALSE),"")</f>
        <v>دستكش كف مواد سبك</v>
      </c>
      <c r="G8367" s="3" t="s">
        <v>3752</v>
      </c>
      <c r="H8367" s="4">
        <v>15460</v>
      </c>
      <c r="I8367" s="3" t="s">
        <v>1456</v>
      </c>
      <c r="J8367" s="3" t="s">
        <v>2</v>
      </c>
      <c r="K8367" s="5">
        <v>1</v>
      </c>
      <c r="L8367" s="3" t="s">
        <v>3</v>
      </c>
      <c r="M8367" s="3" t="s">
        <v>47</v>
      </c>
      <c r="N8367" s="3" t="s">
        <v>3439</v>
      </c>
      <c r="O8367" s="1">
        <v>893</v>
      </c>
      <c r="P8367" s="4">
        <v>1</v>
      </c>
      <c r="Q8367" s="10">
        <f t="shared" si="535"/>
        <v>893</v>
      </c>
    </row>
    <row r="8368" spans="2:17" ht="20.25" customHeight="1">
      <c r="B8368" s="10" t="str">
        <f t="shared" si="532"/>
        <v>دستكش كف مواد سبك155</v>
      </c>
      <c r="C8368" s="10" t="str">
        <f t="shared" si="533"/>
        <v>دستكش كف مواد سبك1403/12/20155</v>
      </c>
      <c r="D8368" s="10" t="str">
        <f>IFERROR(IF(تحویلی!$E$1="","",IF(NOSA!O8368=تحویلی!$E$1,تحویلی!$E$1&amp;COUNTIF(NOSA!$O$1:O8368,تحویلی!$E$1),"")),"")</f>
        <v/>
      </c>
      <c r="E8368" s="10" t="str">
        <f t="shared" si="534"/>
        <v>15465155</v>
      </c>
      <c r="F8368" s="10" t="str">
        <f>IFERROR(VLOOKUP(I8368,DATABASE!$N:$O,2,FALSE),"")</f>
        <v>دستكش كف مواد سبك</v>
      </c>
      <c r="G8368" s="3" t="s">
        <v>3752</v>
      </c>
      <c r="H8368" s="4">
        <v>15465</v>
      </c>
      <c r="I8368" s="3" t="s">
        <v>1456</v>
      </c>
      <c r="J8368" s="3" t="s">
        <v>2</v>
      </c>
      <c r="K8368" s="5">
        <v>1</v>
      </c>
      <c r="L8368" s="3" t="s">
        <v>3</v>
      </c>
      <c r="M8368" s="3" t="s">
        <v>4</v>
      </c>
      <c r="N8368" s="3" t="s">
        <v>77</v>
      </c>
      <c r="O8368" s="1">
        <v>155</v>
      </c>
      <c r="P8368" s="4">
        <v>1</v>
      </c>
      <c r="Q8368" s="10">
        <f t="shared" si="535"/>
        <v>155</v>
      </c>
    </row>
    <row r="8369" spans="2:17" ht="20.25" customHeight="1">
      <c r="B8369" s="10" t="str">
        <f t="shared" si="532"/>
        <v>دستكش ضد برش سبك879</v>
      </c>
      <c r="C8369" s="10" t="str">
        <f t="shared" si="533"/>
        <v>دستكش ضد برش سبك1403/12/20879</v>
      </c>
      <c r="D8369" s="10" t="str">
        <f>IFERROR(IF(تحویلی!$E$1="","",IF(NOSA!O8369=تحویلی!$E$1,تحویلی!$E$1&amp;COUNTIF(NOSA!$O$1:O8369,تحویلی!$E$1),"")),"")</f>
        <v/>
      </c>
      <c r="E8369" s="10" t="str">
        <f t="shared" si="534"/>
        <v>15467879</v>
      </c>
      <c r="F8369" s="10" t="str">
        <f>IFERROR(VLOOKUP(I8369,DATABASE!$N:$O,2,FALSE),"")</f>
        <v>دستكش ضد برش سبك</v>
      </c>
      <c r="G8369" s="3" t="s">
        <v>3752</v>
      </c>
      <c r="H8369" s="4">
        <v>15467</v>
      </c>
      <c r="I8369" s="3" t="s">
        <v>1442</v>
      </c>
      <c r="J8369" s="3" t="s">
        <v>22</v>
      </c>
      <c r="K8369" s="5">
        <v>1</v>
      </c>
      <c r="L8369" s="3" t="s">
        <v>3</v>
      </c>
      <c r="M8369" s="3" t="s">
        <v>47</v>
      </c>
      <c r="N8369" s="3" t="s">
        <v>3517</v>
      </c>
      <c r="O8369" s="1">
        <v>879</v>
      </c>
      <c r="P8369" s="4">
        <v>1</v>
      </c>
      <c r="Q8369" s="10">
        <f t="shared" si="535"/>
        <v>879</v>
      </c>
    </row>
    <row r="8370" spans="2:17" ht="20.25" customHeight="1">
      <c r="B8370" s="10" t="str">
        <f t="shared" si="532"/>
        <v>دستكش كف دوبل چرمي879</v>
      </c>
      <c r="C8370" s="10" t="str">
        <f t="shared" si="533"/>
        <v>دستكش كف دوبل چرمي1403/12/20879</v>
      </c>
      <c r="D8370" s="10" t="str">
        <f>IFERROR(IF(تحویلی!$E$1="","",IF(NOSA!O8370=تحویلی!$E$1,تحویلی!$E$1&amp;COUNTIF(NOSA!$O$1:O8370,تحویلی!$E$1),"")),"")</f>
        <v/>
      </c>
      <c r="E8370" s="10" t="str">
        <f t="shared" si="534"/>
        <v>15467879</v>
      </c>
      <c r="F8370" s="10" t="str">
        <f>IFERROR(VLOOKUP(I8370,DATABASE!$N:$O,2,FALSE),"")</f>
        <v>دستكش كف دوبل چرمي</v>
      </c>
      <c r="G8370" s="3" t="s">
        <v>3752</v>
      </c>
      <c r="H8370" s="4">
        <v>15467</v>
      </c>
      <c r="I8370" s="3" t="s">
        <v>1683</v>
      </c>
      <c r="J8370" s="3" t="s">
        <v>1684</v>
      </c>
      <c r="K8370" s="5">
        <v>1</v>
      </c>
      <c r="L8370" s="3" t="s">
        <v>3</v>
      </c>
      <c r="M8370" s="3" t="s">
        <v>47</v>
      </c>
      <c r="N8370" s="3" t="s">
        <v>3517</v>
      </c>
      <c r="O8370" s="1">
        <v>879</v>
      </c>
      <c r="P8370" s="4">
        <v>1</v>
      </c>
      <c r="Q8370" s="10">
        <f t="shared" si="535"/>
        <v>879</v>
      </c>
    </row>
    <row r="8371" spans="2:17" ht="20.25" customHeight="1">
      <c r="B8371" s="10" t="str">
        <f t="shared" si="532"/>
        <v>دستكش ضد اسيد و روغن294</v>
      </c>
      <c r="C8371" s="10" t="str">
        <f t="shared" si="533"/>
        <v>دستكش ضد اسيد و روغن1403/12/20294</v>
      </c>
      <c r="D8371" s="10" t="str">
        <f>IFERROR(IF(تحویلی!$E$1="","",IF(NOSA!O8371=تحویلی!$E$1,تحویلی!$E$1&amp;COUNTIF(NOSA!$O$1:O8371,تحویلی!$E$1),"")),"")</f>
        <v/>
      </c>
      <c r="E8371" s="10" t="str">
        <f t="shared" si="534"/>
        <v>15468294</v>
      </c>
      <c r="F8371" s="10" t="str">
        <f>IFERROR(VLOOKUP(I8371,DATABASE!$N:$O,2,FALSE),"")</f>
        <v>دستكش ضد اسيد و روغن</v>
      </c>
      <c r="G8371" s="3" t="s">
        <v>3752</v>
      </c>
      <c r="H8371" s="4">
        <v>15468</v>
      </c>
      <c r="I8371" s="3" t="s">
        <v>1693</v>
      </c>
      <c r="J8371" s="3" t="s">
        <v>507</v>
      </c>
      <c r="K8371" s="5">
        <v>1</v>
      </c>
      <c r="L8371" s="3" t="s">
        <v>3</v>
      </c>
      <c r="M8371" s="3" t="s">
        <v>133</v>
      </c>
      <c r="N8371" s="3" t="s">
        <v>203</v>
      </c>
      <c r="O8371" s="1">
        <v>294</v>
      </c>
      <c r="P8371" s="4">
        <v>1</v>
      </c>
      <c r="Q8371" s="10">
        <f t="shared" si="535"/>
        <v>294</v>
      </c>
    </row>
    <row r="8372" spans="2:17" ht="20.25" customHeight="1">
      <c r="B8372" s="10" t="str">
        <f t="shared" si="532"/>
        <v>دستكش ضد برش سبك559</v>
      </c>
      <c r="C8372" s="10" t="str">
        <f t="shared" si="533"/>
        <v>دستكش ضد برش سبك1403/12/20559</v>
      </c>
      <c r="D8372" s="10" t="str">
        <f>IFERROR(IF(تحویلی!$E$1="","",IF(NOSA!O8372=تحویلی!$E$1,تحویلی!$E$1&amp;COUNTIF(NOSA!$O$1:O8372,تحویلی!$E$1),"")),"")</f>
        <v/>
      </c>
      <c r="E8372" s="10" t="str">
        <f t="shared" si="534"/>
        <v>15470559</v>
      </c>
      <c r="F8372" s="10" t="str">
        <f>IFERROR(VLOOKUP(I8372,DATABASE!$N:$O,2,FALSE),"")</f>
        <v>دستكش ضد برش سبك</v>
      </c>
      <c r="G8372" s="3" t="s">
        <v>3752</v>
      </c>
      <c r="H8372" s="4">
        <v>15470</v>
      </c>
      <c r="I8372" s="3" t="s">
        <v>1442</v>
      </c>
      <c r="J8372" s="3" t="s">
        <v>22</v>
      </c>
      <c r="K8372" s="5">
        <v>1</v>
      </c>
      <c r="L8372" s="3" t="s">
        <v>3</v>
      </c>
      <c r="M8372" s="3" t="s">
        <v>47</v>
      </c>
      <c r="N8372" s="3" t="s">
        <v>131</v>
      </c>
      <c r="O8372" s="1">
        <v>559</v>
      </c>
      <c r="P8372" s="4">
        <v>1</v>
      </c>
      <c r="Q8372" s="10">
        <f t="shared" si="535"/>
        <v>559</v>
      </c>
    </row>
    <row r="8373" spans="2:17" ht="20.25" customHeight="1">
      <c r="B8373" s="10" t="str">
        <f t="shared" si="532"/>
        <v>145</v>
      </c>
      <c r="C8373" s="10" t="str">
        <f t="shared" si="533"/>
        <v>1403/12/20145</v>
      </c>
      <c r="D8373" s="10" t="str">
        <f>IFERROR(IF(تحویلی!$E$1="","",IF(NOSA!O8373=تحویلی!$E$1,تحویلی!$E$1&amp;COUNTIF(NOSA!$O$1:O8373,تحویلی!$E$1),"")),"")</f>
        <v/>
      </c>
      <c r="E8373" s="10" t="str">
        <f t="shared" si="534"/>
        <v>15478145</v>
      </c>
      <c r="F8373" s="10" t="str">
        <f>IFERROR(VLOOKUP(I8373,DATABASE!$N:$O,2,FALSE),"")</f>
        <v/>
      </c>
      <c r="G8373" s="3" t="s">
        <v>3752</v>
      </c>
      <c r="H8373" s="4">
        <v>15478</v>
      </c>
      <c r="I8373" s="3" t="s">
        <v>2699</v>
      </c>
      <c r="J8373" s="3" t="s">
        <v>7</v>
      </c>
      <c r="K8373" s="5">
        <v>1</v>
      </c>
      <c r="L8373" s="3" t="s">
        <v>8</v>
      </c>
      <c r="M8373" s="3" t="s">
        <v>4</v>
      </c>
      <c r="N8373" s="3" t="s">
        <v>483</v>
      </c>
      <c r="O8373" s="1">
        <v>145</v>
      </c>
      <c r="P8373" s="4">
        <v>1</v>
      </c>
      <c r="Q8373" s="10">
        <f t="shared" si="535"/>
        <v>145</v>
      </c>
    </row>
    <row r="8374" spans="2:17" ht="20.25" customHeight="1">
      <c r="B8374" s="10" t="str">
        <f t="shared" si="532"/>
        <v>دستكش ضد برش سبك10003</v>
      </c>
      <c r="C8374" s="10" t="str">
        <f t="shared" si="533"/>
        <v>دستكش ضد برش سبك1403/12/2010003</v>
      </c>
      <c r="D8374" s="10" t="str">
        <f>IFERROR(IF(تحویلی!$E$1="","",IF(NOSA!O8374=تحویلی!$E$1,تحویلی!$E$1&amp;COUNTIF(NOSA!$O$1:O8374,تحویلی!$E$1),"")),"")</f>
        <v/>
      </c>
      <c r="E8374" s="10" t="str">
        <f t="shared" si="534"/>
        <v>1548110003</v>
      </c>
      <c r="F8374" s="10" t="str">
        <f>IFERROR(VLOOKUP(I8374,DATABASE!$N:$O,2,FALSE),"")</f>
        <v>دستكش ضد برش سبك</v>
      </c>
      <c r="G8374" s="3" t="s">
        <v>3752</v>
      </c>
      <c r="H8374" s="4">
        <v>15481</v>
      </c>
      <c r="I8374" s="3" t="s">
        <v>1442</v>
      </c>
      <c r="J8374" s="3" t="s">
        <v>22</v>
      </c>
      <c r="K8374" s="5">
        <v>1</v>
      </c>
      <c r="L8374" s="3" t="s">
        <v>3</v>
      </c>
      <c r="M8374" s="3" t="s">
        <v>9</v>
      </c>
      <c r="N8374" s="3" t="s">
        <v>4075</v>
      </c>
      <c r="O8374" s="1">
        <v>10003</v>
      </c>
      <c r="P8374" s="4">
        <v>1</v>
      </c>
      <c r="Q8374" s="10">
        <f t="shared" si="535"/>
        <v>10003</v>
      </c>
    </row>
    <row r="8375" spans="2:17" ht="20.25" customHeight="1">
      <c r="B8375" s="10" t="str">
        <f t="shared" si="532"/>
        <v>دستكش ضد برش سبك580</v>
      </c>
      <c r="C8375" s="10" t="str">
        <f t="shared" si="533"/>
        <v>دستكش ضد برش سبك1403/12/21580</v>
      </c>
      <c r="D8375" s="10" t="str">
        <f>IFERROR(IF(تحویلی!$E$1="","",IF(NOSA!O8375=تحویلی!$E$1,تحویلی!$E$1&amp;COUNTIF(NOSA!$O$1:O8375,تحویلی!$E$1),"")),"")</f>
        <v/>
      </c>
      <c r="E8375" s="10" t="str">
        <f t="shared" si="534"/>
        <v>15486580</v>
      </c>
      <c r="F8375" s="10" t="str">
        <f>IFERROR(VLOOKUP(I8375,DATABASE!$N:$O,2,FALSE),"")</f>
        <v>دستكش ضد برش سبك</v>
      </c>
      <c r="G8375" s="3" t="s">
        <v>3753</v>
      </c>
      <c r="H8375" s="4">
        <v>15486</v>
      </c>
      <c r="I8375" s="3" t="s">
        <v>1442</v>
      </c>
      <c r="J8375" s="3" t="s">
        <v>22</v>
      </c>
      <c r="K8375" s="5">
        <v>1</v>
      </c>
      <c r="L8375" s="3" t="s">
        <v>3</v>
      </c>
      <c r="M8375" s="3" t="s">
        <v>47</v>
      </c>
      <c r="N8375" s="3" t="s">
        <v>132</v>
      </c>
      <c r="O8375" s="1">
        <v>580</v>
      </c>
      <c r="P8375" s="4">
        <v>1</v>
      </c>
      <c r="Q8375" s="10">
        <f t="shared" si="535"/>
        <v>580</v>
      </c>
    </row>
    <row r="8376" spans="2:17" ht="20.25" customHeight="1">
      <c r="B8376" s="10" t="str">
        <f t="shared" si="532"/>
        <v>دستكش ضد برش سبك760</v>
      </c>
      <c r="C8376" s="10" t="str">
        <f t="shared" si="533"/>
        <v>دستكش ضد برش سبك1403/12/21760</v>
      </c>
      <c r="D8376" s="10" t="str">
        <f>IFERROR(IF(تحویلی!$E$1="","",IF(NOSA!O8376=تحویلی!$E$1,تحویلی!$E$1&amp;COUNTIF(NOSA!$O$1:O8376,تحویلی!$E$1),"")),"")</f>
        <v/>
      </c>
      <c r="E8376" s="10" t="str">
        <f t="shared" si="534"/>
        <v>15496760</v>
      </c>
      <c r="F8376" s="10" t="str">
        <f>IFERROR(VLOOKUP(I8376,DATABASE!$N:$O,2,FALSE),"")</f>
        <v>دستكش ضد برش سبك</v>
      </c>
      <c r="G8376" s="3" t="s">
        <v>3753</v>
      </c>
      <c r="H8376" s="4">
        <v>15496</v>
      </c>
      <c r="I8376" s="3" t="s">
        <v>1442</v>
      </c>
      <c r="J8376" s="3" t="s">
        <v>22</v>
      </c>
      <c r="K8376" s="5">
        <v>1</v>
      </c>
      <c r="L8376" s="3" t="s">
        <v>3</v>
      </c>
      <c r="M8376" s="3" t="s">
        <v>202</v>
      </c>
      <c r="N8376" s="3" t="s">
        <v>1377</v>
      </c>
      <c r="O8376" s="1">
        <v>760</v>
      </c>
      <c r="P8376" s="4">
        <v>1</v>
      </c>
      <c r="Q8376" s="10">
        <f t="shared" si="535"/>
        <v>760</v>
      </c>
    </row>
    <row r="8377" spans="2:17" ht="20.25" customHeight="1">
      <c r="B8377" s="10" t="str">
        <f t="shared" si="532"/>
        <v>شلوار فرم انتظامات608</v>
      </c>
      <c r="C8377" s="10" t="str">
        <f t="shared" si="533"/>
        <v>شلوار فرم انتظامات1403/12/21608</v>
      </c>
      <c r="D8377" s="10" t="str">
        <f>IFERROR(IF(تحویلی!$E$1="","",IF(NOSA!O8377=تحویلی!$E$1,تحویلی!$E$1&amp;COUNTIF(NOSA!$O$1:O8377,تحویلی!$E$1),"")),"")</f>
        <v/>
      </c>
      <c r="E8377" s="10" t="str">
        <f t="shared" si="534"/>
        <v>15502608</v>
      </c>
      <c r="F8377" s="10" t="str">
        <f>IFERROR(VLOOKUP(I8377,DATABASE!$N:$O,2,FALSE),"")</f>
        <v>شلوار فرم انتظامات</v>
      </c>
      <c r="G8377" s="3" t="s">
        <v>3753</v>
      </c>
      <c r="H8377" s="4">
        <v>15502</v>
      </c>
      <c r="I8377" s="3" t="s">
        <v>2298</v>
      </c>
      <c r="J8377" s="3" t="s">
        <v>2851</v>
      </c>
      <c r="K8377" s="5">
        <v>1</v>
      </c>
      <c r="L8377" s="3" t="s">
        <v>28</v>
      </c>
      <c r="M8377" s="3" t="s">
        <v>102</v>
      </c>
      <c r="N8377" s="3" t="s">
        <v>187</v>
      </c>
      <c r="O8377" s="1">
        <v>608</v>
      </c>
      <c r="P8377" s="4">
        <v>1</v>
      </c>
      <c r="Q8377" s="10">
        <f t="shared" si="535"/>
        <v>608</v>
      </c>
    </row>
    <row r="8378" spans="2:17" ht="20.25" customHeight="1">
      <c r="B8378" s="10" t="str">
        <f t="shared" si="532"/>
        <v>پوتين ايمني نسوز877</v>
      </c>
      <c r="C8378" s="10" t="str">
        <f t="shared" si="533"/>
        <v>پوتين ايمني نسوز1403/12/21877</v>
      </c>
      <c r="D8378" s="10" t="str">
        <f>IFERROR(IF(تحویلی!$E$1="","",IF(NOSA!O8378=تحویلی!$E$1,تحویلی!$E$1&amp;COUNTIF(NOSA!$O$1:O8378,تحویلی!$E$1),"")),"")</f>
        <v/>
      </c>
      <c r="E8378" s="10" t="str">
        <f t="shared" si="534"/>
        <v>15505877</v>
      </c>
      <c r="F8378" s="10" t="str">
        <f>IFERROR(VLOOKUP(I8378,DATABASE!$N:$O,2,FALSE),"")</f>
        <v>پوتين ايمني نسوز</v>
      </c>
      <c r="G8378" s="3" t="s">
        <v>3753</v>
      </c>
      <c r="H8378" s="4">
        <v>15505</v>
      </c>
      <c r="I8378" s="3" t="s">
        <v>1528</v>
      </c>
      <c r="J8378" s="3" t="s">
        <v>1654</v>
      </c>
      <c r="K8378" s="5">
        <v>1</v>
      </c>
      <c r="L8378" s="3" t="s">
        <v>3</v>
      </c>
      <c r="M8378" s="3" t="s">
        <v>43</v>
      </c>
      <c r="N8378" s="3" t="s">
        <v>730</v>
      </c>
      <c r="O8378" s="1">
        <v>877</v>
      </c>
      <c r="P8378" s="4">
        <v>1</v>
      </c>
      <c r="Q8378" s="10">
        <f t="shared" si="535"/>
        <v>877</v>
      </c>
    </row>
    <row r="8379" spans="2:17" ht="20.25" customHeight="1">
      <c r="B8379" s="10" t="str">
        <f t="shared" si="532"/>
        <v>لباس كار ديرسوز(بلوز و شلوار)941</v>
      </c>
      <c r="C8379" s="10" t="str">
        <f t="shared" si="533"/>
        <v>لباس كار ديرسوز(بلوز و شلوار)1403/12/21941</v>
      </c>
      <c r="D8379" s="10" t="str">
        <f>IFERROR(IF(تحویلی!$E$1="","",IF(NOSA!O8379=تحویلی!$E$1,تحویلی!$E$1&amp;COUNTIF(NOSA!$O$1:O8379,تحویلی!$E$1),"")),"")</f>
        <v/>
      </c>
      <c r="E8379" s="10" t="str">
        <f t="shared" si="534"/>
        <v>15513941</v>
      </c>
      <c r="F8379" s="10" t="str">
        <f>IFERROR(VLOOKUP(I8379,DATABASE!$N:$O,2,FALSE),"")</f>
        <v>لباس كار ديرسوز(بلوز و شلوار)</v>
      </c>
      <c r="G8379" s="3" t="s">
        <v>3753</v>
      </c>
      <c r="H8379" s="4">
        <v>15513</v>
      </c>
      <c r="I8379" s="3" t="s">
        <v>1629</v>
      </c>
      <c r="J8379" s="3" t="s">
        <v>1630</v>
      </c>
      <c r="K8379" s="5">
        <v>1</v>
      </c>
      <c r="L8379" s="3" t="s">
        <v>28</v>
      </c>
      <c r="M8379" s="3" t="s">
        <v>47</v>
      </c>
      <c r="N8379" s="3" t="s">
        <v>1253</v>
      </c>
      <c r="O8379" s="1">
        <v>941</v>
      </c>
      <c r="P8379" s="4">
        <v>1</v>
      </c>
      <c r="Q8379" s="10">
        <f t="shared" si="535"/>
        <v>941</v>
      </c>
    </row>
    <row r="8380" spans="2:17" ht="20.25" customHeight="1">
      <c r="B8380" s="10" t="str">
        <f t="shared" si="532"/>
        <v>دستكش ضد برش سبك935</v>
      </c>
      <c r="C8380" s="10" t="str">
        <f t="shared" si="533"/>
        <v>دستكش ضد برش سبك1403/12/21935</v>
      </c>
      <c r="D8380" s="10" t="str">
        <f>IFERROR(IF(تحویلی!$E$1="","",IF(NOSA!O8380=تحویلی!$E$1,تحویلی!$E$1&amp;COUNTIF(NOSA!$O$1:O8380,تحویلی!$E$1),"")),"")</f>
        <v/>
      </c>
      <c r="E8380" s="10" t="str">
        <f t="shared" si="534"/>
        <v>15515935</v>
      </c>
      <c r="F8380" s="10" t="str">
        <f>IFERROR(VLOOKUP(I8380,DATABASE!$N:$O,2,FALSE),"")</f>
        <v>دستكش ضد برش سبك</v>
      </c>
      <c r="G8380" s="3" t="s">
        <v>3753</v>
      </c>
      <c r="H8380" s="4">
        <v>15515</v>
      </c>
      <c r="I8380" s="3" t="s">
        <v>1442</v>
      </c>
      <c r="J8380" s="3" t="s">
        <v>22</v>
      </c>
      <c r="K8380" s="5">
        <v>1</v>
      </c>
      <c r="L8380" s="3" t="s">
        <v>3</v>
      </c>
      <c r="M8380" s="3" t="s">
        <v>9</v>
      </c>
      <c r="N8380" s="3" t="s">
        <v>4200</v>
      </c>
      <c r="O8380" s="1">
        <v>935</v>
      </c>
      <c r="P8380" s="4">
        <v>1</v>
      </c>
      <c r="Q8380" s="10">
        <f t="shared" si="535"/>
        <v>935</v>
      </c>
    </row>
    <row r="8381" spans="2:17" ht="20.25" customHeight="1">
      <c r="B8381" s="10" t="str">
        <f t="shared" si="532"/>
        <v>دستكش ضد برش سبك845</v>
      </c>
      <c r="C8381" s="10" t="str">
        <f t="shared" si="533"/>
        <v>دستكش ضد برش سبك1403/12/22845</v>
      </c>
      <c r="D8381" s="10" t="str">
        <f>IFERROR(IF(تحویلی!$E$1="","",IF(NOSA!O8381=تحویلی!$E$1,تحویلی!$E$1&amp;COUNTIF(NOSA!$O$1:O8381,تحویلی!$E$1),"")),"")</f>
        <v/>
      </c>
      <c r="E8381" s="10" t="str">
        <f t="shared" si="534"/>
        <v>15520845</v>
      </c>
      <c r="F8381" s="10" t="str">
        <f>IFERROR(VLOOKUP(I8381,DATABASE!$N:$O,2,FALSE),"")</f>
        <v>دستكش ضد برش سبك</v>
      </c>
      <c r="G8381" s="3" t="s">
        <v>3754</v>
      </c>
      <c r="H8381" s="4">
        <v>15520</v>
      </c>
      <c r="I8381" s="3" t="s">
        <v>1442</v>
      </c>
      <c r="J8381" s="3" t="s">
        <v>22</v>
      </c>
      <c r="K8381" s="5">
        <v>1</v>
      </c>
      <c r="L8381" s="3" t="s">
        <v>3</v>
      </c>
      <c r="M8381" s="3" t="s">
        <v>47</v>
      </c>
      <c r="N8381" s="3" t="s">
        <v>2701</v>
      </c>
      <c r="O8381" s="1">
        <v>845</v>
      </c>
      <c r="P8381" s="4">
        <v>1</v>
      </c>
      <c r="Q8381" s="10">
        <f t="shared" si="535"/>
        <v>845</v>
      </c>
    </row>
    <row r="8382" spans="2:17" ht="20.25" customHeight="1">
      <c r="B8382" s="10" t="str">
        <f t="shared" si="532"/>
        <v>دستكش ضد برش سبك843</v>
      </c>
      <c r="C8382" s="10" t="str">
        <f t="shared" si="533"/>
        <v>دستكش ضد برش سبك1403/12/22843</v>
      </c>
      <c r="D8382" s="10" t="str">
        <f>IFERROR(IF(تحویلی!$E$1="","",IF(NOSA!O8382=تحویلی!$E$1,تحویلی!$E$1&amp;COUNTIF(NOSA!$O$1:O8382,تحویلی!$E$1),"")),"")</f>
        <v/>
      </c>
      <c r="E8382" s="10" t="str">
        <f t="shared" si="534"/>
        <v>15521843</v>
      </c>
      <c r="F8382" s="10" t="str">
        <f>IFERROR(VLOOKUP(I8382,DATABASE!$N:$O,2,FALSE),"")</f>
        <v>دستكش ضد برش سبك</v>
      </c>
      <c r="G8382" s="3" t="s">
        <v>3754</v>
      </c>
      <c r="H8382" s="4">
        <v>15521</v>
      </c>
      <c r="I8382" s="3" t="s">
        <v>1442</v>
      </c>
      <c r="J8382" s="3" t="s">
        <v>22</v>
      </c>
      <c r="K8382" s="5">
        <v>1</v>
      </c>
      <c r="L8382" s="3" t="s">
        <v>3</v>
      </c>
      <c r="M8382" s="3" t="s">
        <v>47</v>
      </c>
      <c r="N8382" s="3" t="s">
        <v>2714</v>
      </c>
      <c r="O8382" s="1">
        <v>843</v>
      </c>
      <c r="P8382" s="4">
        <v>1</v>
      </c>
      <c r="Q8382" s="10">
        <f t="shared" si="535"/>
        <v>843</v>
      </c>
    </row>
    <row r="8383" spans="2:17" ht="20.25" customHeight="1">
      <c r="B8383" s="10" t="str">
        <f t="shared" si="532"/>
        <v>دستكش ضد برش سبك70</v>
      </c>
      <c r="C8383" s="10" t="str">
        <f t="shared" si="533"/>
        <v>دستكش ضد برش سبك1403/12/2270</v>
      </c>
      <c r="D8383" s="10" t="str">
        <f>IFERROR(IF(تحویلی!$E$1="","",IF(NOSA!O8383=تحویلی!$E$1,تحویلی!$E$1&amp;COUNTIF(NOSA!$O$1:O8383,تحویلی!$E$1),"")),"")</f>
        <v/>
      </c>
      <c r="E8383" s="10" t="str">
        <f t="shared" si="534"/>
        <v>1552570</v>
      </c>
      <c r="F8383" s="10" t="str">
        <f>IFERROR(VLOOKUP(I8383,DATABASE!$N:$O,2,FALSE),"")</f>
        <v>دستكش ضد برش سبك</v>
      </c>
      <c r="G8383" s="3" t="s">
        <v>3754</v>
      </c>
      <c r="H8383" s="4">
        <v>15525</v>
      </c>
      <c r="I8383" s="3" t="s">
        <v>1442</v>
      </c>
      <c r="J8383" s="3" t="s">
        <v>22</v>
      </c>
      <c r="K8383" s="5">
        <v>1</v>
      </c>
      <c r="L8383" s="3" t="s">
        <v>3</v>
      </c>
      <c r="M8383" s="3" t="s">
        <v>9</v>
      </c>
      <c r="N8383" s="3" t="s">
        <v>688</v>
      </c>
      <c r="O8383" s="1">
        <v>70</v>
      </c>
      <c r="P8383" s="4">
        <v>1</v>
      </c>
      <c r="Q8383" s="10">
        <f t="shared" si="535"/>
        <v>70</v>
      </c>
    </row>
    <row r="8384" spans="2:17" ht="20.25" customHeight="1">
      <c r="B8384" s="10" t="str">
        <f t="shared" si="532"/>
        <v>دستكش ضد برش سبك460</v>
      </c>
      <c r="C8384" s="10" t="str">
        <f t="shared" si="533"/>
        <v>دستكش ضد برش سبك1403/12/22460</v>
      </c>
      <c r="D8384" s="10" t="str">
        <f>IFERROR(IF(تحویلی!$E$1="","",IF(NOSA!O8384=تحویلی!$E$1,تحویلی!$E$1&amp;COUNTIF(NOSA!$O$1:O8384,تحویلی!$E$1),"")),"")</f>
        <v/>
      </c>
      <c r="E8384" s="10" t="str">
        <f t="shared" si="534"/>
        <v>15527460</v>
      </c>
      <c r="F8384" s="10" t="str">
        <f>IFERROR(VLOOKUP(I8384,DATABASE!$N:$O,2,FALSE),"")</f>
        <v>دستكش ضد برش سبك</v>
      </c>
      <c r="G8384" s="3" t="s">
        <v>3754</v>
      </c>
      <c r="H8384" s="4">
        <v>15527</v>
      </c>
      <c r="I8384" s="3" t="s">
        <v>1442</v>
      </c>
      <c r="J8384" s="3" t="s">
        <v>22</v>
      </c>
      <c r="K8384" s="5">
        <v>1</v>
      </c>
      <c r="L8384" s="3" t="s">
        <v>3</v>
      </c>
      <c r="M8384" s="3" t="s">
        <v>47</v>
      </c>
      <c r="N8384" s="3" t="s">
        <v>140</v>
      </c>
      <c r="O8384" s="1">
        <v>460</v>
      </c>
      <c r="P8384" s="4">
        <v>1</v>
      </c>
      <c r="Q8384" s="10">
        <f t="shared" si="535"/>
        <v>460</v>
      </c>
    </row>
    <row r="8385" spans="2:17" ht="20.25" customHeight="1">
      <c r="B8385" s="10" t="str">
        <f t="shared" si="532"/>
        <v>دستكش ضد برش سبك851</v>
      </c>
      <c r="C8385" s="10" t="str">
        <f t="shared" si="533"/>
        <v>دستكش ضد برش سبك1403/12/22851</v>
      </c>
      <c r="D8385" s="10" t="str">
        <f>IFERROR(IF(تحویلی!$E$1="","",IF(NOSA!O8385=تحویلی!$E$1,تحویلی!$E$1&amp;COUNTIF(NOSA!$O$1:O8385,تحویلی!$E$1),"")),"")</f>
        <v/>
      </c>
      <c r="E8385" s="10" t="str">
        <f t="shared" si="534"/>
        <v>15537851</v>
      </c>
      <c r="F8385" s="10" t="str">
        <f>IFERROR(VLOOKUP(I8385,DATABASE!$N:$O,2,FALSE),"")</f>
        <v>دستكش ضد برش سبك</v>
      </c>
      <c r="G8385" s="3" t="s">
        <v>3754</v>
      </c>
      <c r="H8385" s="4">
        <v>15537</v>
      </c>
      <c r="I8385" s="3" t="s">
        <v>1442</v>
      </c>
      <c r="J8385" s="3" t="s">
        <v>22</v>
      </c>
      <c r="K8385" s="5">
        <v>1</v>
      </c>
      <c r="L8385" s="3" t="s">
        <v>3</v>
      </c>
      <c r="M8385" s="3" t="s">
        <v>47</v>
      </c>
      <c r="N8385" s="3" t="s">
        <v>4084</v>
      </c>
      <c r="O8385" s="1">
        <v>851</v>
      </c>
      <c r="P8385" s="4">
        <v>0</v>
      </c>
      <c r="Q8385" s="10">
        <f t="shared" si="535"/>
        <v>851</v>
      </c>
    </row>
    <row r="8386" spans="2:17" ht="20.25" customHeight="1">
      <c r="B8386" s="10" t="str">
        <f t="shared" si="532"/>
        <v>دستكش ضد برش سبك894</v>
      </c>
      <c r="C8386" s="10" t="str">
        <f t="shared" si="533"/>
        <v>دستكش ضد برش سبك1403/12/22894</v>
      </c>
      <c r="D8386" s="10" t="str">
        <f>IFERROR(IF(تحویلی!$E$1="","",IF(NOSA!O8386=تحویلی!$E$1,تحویلی!$E$1&amp;COUNTIF(NOSA!$O$1:O8386,تحویلی!$E$1),"")),"")</f>
        <v/>
      </c>
      <c r="E8386" s="10" t="str">
        <f t="shared" si="534"/>
        <v>15553894</v>
      </c>
      <c r="F8386" s="10" t="str">
        <f>IFERROR(VLOOKUP(I8386,DATABASE!$N:$O,2,FALSE),"")</f>
        <v>دستكش ضد برش سبك</v>
      </c>
      <c r="G8386" s="3" t="s">
        <v>3754</v>
      </c>
      <c r="H8386" s="4">
        <v>15553</v>
      </c>
      <c r="I8386" s="3" t="s">
        <v>1442</v>
      </c>
      <c r="J8386" s="3" t="s">
        <v>22</v>
      </c>
      <c r="K8386" s="5">
        <v>1</v>
      </c>
      <c r="L8386" s="3" t="s">
        <v>3</v>
      </c>
      <c r="M8386" s="3" t="s">
        <v>40</v>
      </c>
      <c r="N8386" s="3" t="s">
        <v>3962</v>
      </c>
      <c r="O8386" s="1">
        <v>894</v>
      </c>
      <c r="P8386" s="4">
        <v>1</v>
      </c>
      <c r="Q8386" s="10">
        <f t="shared" si="535"/>
        <v>894</v>
      </c>
    </row>
    <row r="8387" spans="2:17" ht="20.25" customHeight="1">
      <c r="B8387" s="10" t="str">
        <f t="shared" si="532"/>
        <v>عينك كهربايي (روكلاهي)50</v>
      </c>
      <c r="C8387" s="10" t="str">
        <f t="shared" si="533"/>
        <v>عينك كهربايي (روكلاهي)1403/12/2250</v>
      </c>
      <c r="D8387" s="10" t="str">
        <f>IFERROR(IF(تحویلی!$E$1="","",IF(NOSA!O8387=تحویلی!$E$1,تحویلی!$E$1&amp;COUNTIF(NOSA!$O$1:O8387,تحویلی!$E$1),"")),"")</f>
        <v/>
      </c>
      <c r="E8387" s="10" t="str">
        <f t="shared" si="534"/>
        <v>1555450</v>
      </c>
      <c r="F8387" s="10" t="str">
        <f>IFERROR(VLOOKUP(I8387,DATABASE!$N:$O,2,FALSE),"")</f>
        <v>عينك كهربايي (روكلاهي)</v>
      </c>
      <c r="G8387" s="3" t="s">
        <v>3754</v>
      </c>
      <c r="H8387" s="4">
        <v>15554</v>
      </c>
      <c r="I8387" s="3" t="s">
        <v>1560</v>
      </c>
      <c r="J8387" s="3" t="s">
        <v>1561</v>
      </c>
      <c r="K8387" s="5">
        <v>1</v>
      </c>
      <c r="L8387" s="3" t="s">
        <v>8</v>
      </c>
      <c r="M8387" s="3" t="s">
        <v>4</v>
      </c>
      <c r="N8387" s="3" t="s">
        <v>243</v>
      </c>
      <c r="O8387" s="1">
        <v>50</v>
      </c>
      <c r="P8387" s="4">
        <v>1</v>
      </c>
      <c r="Q8387" s="10">
        <f t="shared" si="535"/>
        <v>50</v>
      </c>
    </row>
    <row r="8388" spans="2:17" ht="20.25" customHeight="1">
      <c r="B8388" s="10" t="str">
        <f t="shared" si="532"/>
        <v>گوشي اير پلاگ545</v>
      </c>
      <c r="C8388" s="10" t="str">
        <f t="shared" si="533"/>
        <v>گوشي اير پلاگ1403/12/22545</v>
      </c>
      <c r="D8388" s="10" t="str">
        <f>IFERROR(IF(تحویلی!$E$1="","",IF(NOSA!O8388=تحویلی!$E$1,تحویلی!$E$1&amp;COUNTIF(NOSA!$O$1:O8388,تحویلی!$E$1),"")),"")</f>
        <v/>
      </c>
      <c r="E8388" s="10" t="str">
        <f t="shared" si="534"/>
        <v>15555545</v>
      </c>
      <c r="F8388" s="10" t="str">
        <f>IFERROR(VLOOKUP(I8388,DATABASE!$N:$O,2,FALSE),"")</f>
        <v>گوشي اير پلاگ</v>
      </c>
      <c r="G8388" s="3" t="s">
        <v>3754</v>
      </c>
      <c r="H8388" s="4">
        <v>15555</v>
      </c>
      <c r="I8388" s="3" t="s">
        <v>1581</v>
      </c>
      <c r="J8388" s="3" t="s">
        <v>124</v>
      </c>
      <c r="K8388" s="5">
        <v>1</v>
      </c>
      <c r="L8388" s="3" t="s">
        <v>8</v>
      </c>
      <c r="M8388" s="3" t="s">
        <v>4</v>
      </c>
      <c r="N8388" s="3" t="s">
        <v>109</v>
      </c>
      <c r="O8388" s="1">
        <v>545</v>
      </c>
      <c r="P8388" s="4">
        <v>0</v>
      </c>
      <c r="Q8388" s="10">
        <f t="shared" si="535"/>
        <v>545</v>
      </c>
    </row>
    <row r="8389" spans="2:17" ht="20.25" customHeight="1">
      <c r="B8389" s="10" t="str">
        <f t="shared" si="532"/>
        <v>گوشي اير پلاگ478</v>
      </c>
      <c r="C8389" s="10" t="str">
        <f t="shared" si="533"/>
        <v>گوشي اير پلاگ1403/12/22478</v>
      </c>
      <c r="D8389" s="10" t="str">
        <f>IFERROR(IF(تحویلی!$E$1="","",IF(NOSA!O8389=تحویلی!$E$1,تحویلی!$E$1&amp;COUNTIF(NOSA!$O$1:O8389,تحویلی!$E$1),"")),"")</f>
        <v/>
      </c>
      <c r="E8389" s="10" t="str">
        <f t="shared" si="534"/>
        <v>15556478</v>
      </c>
      <c r="F8389" s="10" t="str">
        <f>IFERROR(VLOOKUP(I8389,DATABASE!$N:$O,2,FALSE),"")</f>
        <v>گوشي اير پلاگ</v>
      </c>
      <c r="G8389" s="3" t="s">
        <v>3754</v>
      </c>
      <c r="H8389" s="4">
        <v>15556</v>
      </c>
      <c r="I8389" s="3" t="s">
        <v>1581</v>
      </c>
      <c r="J8389" s="3" t="s">
        <v>124</v>
      </c>
      <c r="K8389" s="5">
        <v>1</v>
      </c>
      <c r="L8389" s="3" t="s">
        <v>8</v>
      </c>
      <c r="M8389" s="3" t="s">
        <v>25</v>
      </c>
      <c r="N8389" s="3" t="s">
        <v>142</v>
      </c>
      <c r="O8389" s="1">
        <v>478</v>
      </c>
      <c r="P8389" s="4">
        <v>0</v>
      </c>
      <c r="Q8389" s="10">
        <f t="shared" si="535"/>
        <v>478</v>
      </c>
    </row>
    <row r="8390" spans="2:17" ht="20.25" customHeight="1">
      <c r="B8390" s="10" t="str">
        <f t="shared" si="532"/>
        <v>گوشي اير پلاگ936</v>
      </c>
      <c r="C8390" s="10" t="str">
        <f t="shared" si="533"/>
        <v>گوشي اير پلاگ1403/12/22936</v>
      </c>
      <c r="D8390" s="10" t="str">
        <f>IFERROR(IF(تحویلی!$E$1="","",IF(NOSA!O8390=تحویلی!$E$1,تحویلی!$E$1&amp;COUNTIF(NOSA!$O$1:O8390,تحویلی!$E$1),"")),"")</f>
        <v/>
      </c>
      <c r="E8390" s="10" t="str">
        <f t="shared" si="534"/>
        <v>15556936</v>
      </c>
      <c r="F8390" s="10" t="str">
        <f>IFERROR(VLOOKUP(I8390,DATABASE!$N:$O,2,FALSE),"")</f>
        <v>گوشي اير پلاگ</v>
      </c>
      <c r="G8390" s="3" t="s">
        <v>3754</v>
      </c>
      <c r="H8390" s="4">
        <v>15556</v>
      </c>
      <c r="I8390" s="3" t="s">
        <v>1581</v>
      </c>
      <c r="J8390" s="3" t="s">
        <v>124</v>
      </c>
      <c r="K8390" s="5">
        <v>1</v>
      </c>
      <c r="L8390" s="3" t="s">
        <v>8</v>
      </c>
      <c r="M8390" s="3" t="s">
        <v>4</v>
      </c>
      <c r="N8390" s="3" t="s">
        <v>3972</v>
      </c>
      <c r="O8390" s="1">
        <v>936</v>
      </c>
      <c r="P8390" s="4">
        <v>0</v>
      </c>
      <c r="Q8390" s="10">
        <f t="shared" si="535"/>
        <v>936</v>
      </c>
    </row>
    <row r="8391" spans="2:17" ht="20.25" customHeight="1">
      <c r="B8391" s="10" t="str">
        <f t="shared" si="532"/>
        <v>گوشي اير پلاگ128</v>
      </c>
      <c r="C8391" s="10" t="str">
        <f t="shared" si="533"/>
        <v>گوشي اير پلاگ1403/12/22128</v>
      </c>
      <c r="D8391" s="10" t="str">
        <f>IFERROR(IF(تحویلی!$E$1="","",IF(NOSA!O8391=تحویلی!$E$1,تحویلی!$E$1&amp;COUNTIF(NOSA!$O$1:O8391,تحویلی!$E$1),"")),"")</f>
        <v/>
      </c>
      <c r="E8391" s="10" t="str">
        <f t="shared" si="534"/>
        <v>15556128</v>
      </c>
      <c r="F8391" s="10" t="str">
        <f>IFERROR(VLOOKUP(I8391,DATABASE!$N:$O,2,FALSE),"")</f>
        <v>گوشي اير پلاگ</v>
      </c>
      <c r="G8391" s="3" t="s">
        <v>3754</v>
      </c>
      <c r="H8391" s="4">
        <v>15556</v>
      </c>
      <c r="I8391" s="3" t="s">
        <v>1581</v>
      </c>
      <c r="J8391" s="3" t="s">
        <v>124</v>
      </c>
      <c r="K8391" s="5">
        <v>1</v>
      </c>
      <c r="L8391" s="3" t="s">
        <v>8</v>
      </c>
      <c r="M8391" s="3" t="s">
        <v>4</v>
      </c>
      <c r="N8391" s="3" t="s">
        <v>1313</v>
      </c>
      <c r="O8391" s="1">
        <v>128</v>
      </c>
      <c r="P8391" s="4">
        <v>0</v>
      </c>
      <c r="Q8391" s="10">
        <f t="shared" si="535"/>
        <v>128</v>
      </c>
    </row>
    <row r="8392" spans="2:17" ht="20.25" customHeight="1">
      <c r="B8392" s="10" t="str">
        <f t="shared" si="532"/>
        <v>گوشي اير پلاگ706</v>
      </c>
      <c r="C8392" s="10" t="str">
        <f t="shared" si="533"/>
        <v>گوشي اير پلاگ1403/12/22706</v>
      </c>
      <c r="D8392" s="10" t="str">
        <f>IFERROR(IF(تحویلی!$E$1="","",IF(NOSA!O8392=تحویلی!$E$1,تحویلی!$E$1&amp;COUNTIF(NOSA!$O$1:O8392,تحویلی!$E$1),"")),"")</f>
        <v/>
      </c>
      <c r="E8392" s="10" t="str">
        <f t="shared" si="534"/>
        <v>15557706</v>
      </c>
      <c r="F8392" s="10" t="str">
        <f>IFERROR(VLOOKUP(I8392,DATABASE!$N:$O,2,FALSE),"")</f>
        <v>گوشي اير پلاگ</v>
      </c>
      <c r="G8392" s="3" t="s">
        <v>3754</v>
      </c>
      <c r="H8392" s="4">
        <v>15557</v>
      </c>
      <c r="I8392" s="3" t="s">
        <v>1581</v>
      </c>
      <c r="J8392" s="3" t="s">
        <v>124</v>
      </c>
      <c r="K8392" s="5">
        <v>1</v>
      </c>
      <c r="L8392" s="3" t="s">
        <v>8</v>
      </c>
      <c r="M8392" s="3" t="s">
        <v>4</v>
      </c>
      <c r="N8392" s="3" t="s">
        <v>907</v>
      </c>
      <c r="O8392" s="1">
        <v>706</v>
      </c>
      <c r="P8392" s="4">
        <v>0</v>
      </c>
      <c r="Q8392" s="10">
        <f t="shared" si="535"/>
        <v>706</v>
      </c>
    </row>
    <row r="8393" spans="2:17" ht="20.25" customHeight="1">
      <c r="B8393" s="10" t="str">
        <f t="shared" si="532"/>
        <v>گوشي اير پلاگ50</v>
      </c>
      <c r="C8393" s="10" t="str">
        <f t="shared" si="533"/>
        <v>گوشي اير پلاگ1403/12/2250</v>
      </c>
      <c r="D8393" s="10" t="str">
        <f>IFERROR(IF(تحویلی!$E$1="","",IF(NOSA!O8393=تحویلی!$E$1,تحویلی!$E$1&amp;COUNTIF(NOSA!$O$1:O8393,تحویلی!$E$1),"")),"")</f>
        <v/>
      </c>
      <c r="E8393" s="10" t="str">
        <f t="shared" si="534"/>
        <v>1555750</v>
      </c>
      <c r="F8393" s="10" t="str">
        <f>IFERROR(VLOOKUP(I8393,DATABASE!$N:$O,2,FALSE),"")</f>
        <v>گوشي اير پلاگ</v>
      </c>
      <c r="G8393" s="3" t="s">
        <v>3754</v>
      </c>
      <c r="H8393" s="4">
        <v>15557</v>
      </c>
      <c r="I8393" s="3" t="s">
        <v>1581</v>
      </c>
      <c r="J8393" s="3" t="s">
        <v>124</v>
      </c>
      <c r="K8393" s="5">
        <v>1</v>
      </c>
      <c r="L8393" s="3" t="s">
        <v>8</v>
      </c>
      <c r="M8393" s="3" t="s">
        <v>4</v>
      </c>
      <c r="N8393" s="3" t="s">
        <v>243</v>
      </c>
      <c r="O8393" s="1">
        <v>50</v>
      </c>
      <c r="P8393" s="4">
        <v>0</v>
      </c>
      <c r="Q8393" s="10">
        <f t="shared" si="535"/>
        <v>50</v>
      </c>
    </row>
    <row r="8394" spans="2:17" ht="20.25" customHeight="1">
      <c r="B8394" s="10" t="str">
        <f t="shared" si="532"/>
        <v>گوشي اير پلاگ402</v>
      </c>
      <c r="C8394" s="10" t="str">
        <f t="shared" si="533"/>
        <v>گوشي اير پلاگ1403/12/22402</v>
      </c>
      <c r="D8394" s="10" t="str">
        <f>IFERROR(IF(تحویلی!$E$1="","",IF(NOSA!O8394=تحویلی!$E$1,تحویلی!$E$1&amp;COUNTIF(NOSA!$O$1:O8394,تحویلی!$E$1),"")),"")</f>
        <v/>
      </c>
      <c r="E8394" s="10" t="str">
        <f t="shared" si="534"/>
        <v>15557402</v>
      </c>
      <c r="F8394" s="10" t="str">
        <f>IFERROR(VLOOKUP(I8394,DATABASE!$N:$O,2,FALSE),"")</f>
        <v>گوشي اير پلاگ</v>
      </c>
      <c r="G8394" s="3" t="s">
        <v>3754</v>
      </c>
      <c r="H8394" s="4">
        <v>15557</v>
      </c>
      <c r="I8394" s="3" t="s">
        <v>1581</v>
      </c>
      <c r="J8394" s="3" t="s">
        <v>124</v>
      </c>
      <c r="K8394" s="5">
        <v>1</v>
      </c>
      <c r="L8394" s="3" t="s">
        <v>8</v>
      </c>
      <c r="M8394" s="3" t="s">
        <v>4</v>
      </c>
      <c r="N8394" s="3" t="s">
        <v>68</v>
      </c>
      <c r="O8394" s="1">
        <v>402</v>
      </c>
      <c r="P8394" s="4">
        <v>0</v>
      </c>
      <c r="Q8394" s="10">
        <f t="shared" si="535"/>
        <v>402</v>
      </c>
    </row>
    <row r="8395" spans="2:17" ht="20.25" customHeight="1">
      <c r="B8395" s="10" t="str">
        <f t="shared" si="532"/>
        <v>گوشي اير پلاگ606</v>
      </c>
      <c r="C8395" s="10" t="str">
        <f t="shared" si="533"/>
        <v>گوشي اير پلاگ1403/12/22606</v>
      </c>
      <c r="D8395" s="10" t="str">
        <f>IFERROR(IF(تحویلی!$E$1="","",IF(NOSA!O8395=تحویلی!$E$1,تحویلی!$E$1&amp;COUNTIF(NOSA!$O$1:O8395,تحویلی!$E$1),"")),"")</f>
        <v/>
      </c>
      <c r="E8395" s="10" t="str">
        <f t="shared" si="534"/>
        <v>15557606</v>
      </c>
      <c r="F8395" s="10" t="str">
        <f>IFERROR(VLOOKUP(I8395,DATABASE!$N:$O,2,FALSE),"")</f>
        <v>گوشي اير پلاگ</v>
      </c>
      <c r="G8395" s="3" t="s">
        <v>3754</v>
      </c>
      <c r="H8395" s="4">
        <v>15557</v>
      </c>
      <c r="I8395" s="3" t="s">
        <v>1581</v>
      </c>
      <c r="J8395" s="3" t="s">
        <v>124</v>
      </c>
      <c r="K8395" s="5">
        <v>1</v>
      </c>
      <c r="L8395" s="3" t="s">
        <v>8</v>
      </c>
      <c r="M8395" s="3" t="s">
        <v>4</v>
      </c>
      <c r="N8395" s="3" t="s">
        <v>233</v>
      </c>
      <c r="O8395" s="1">
        <v>606</v>
      </c>
      <c r="P8395" s="4">
        <v>0</v>
      </c>
      <c r="Q8395" s="10">
        <f t="shared" si="535"/>
        <v>606</v>
      </c>
    </row>
    <row r="8396" spans="2:17" ht="20.25" customHeight="1">
      <c r="B8396" s="10" t="str">
        <f t="shared" si="532"/>
        <v>گوشي اير پلاگ458</v>
      </c>
      <c r="C8396" s="10" t="str">
        <f t="shared" si="533"/>
        <v>گوشي اير پلاگ1403/12/22458</v>
      </c>
      <c r="D8396" s="10" t="str">
        <f>IFERROR(IF(تحویلی!$E$1="","",IF(NOSA!O8396=تحویلی!$E$1,تحویلی!$E$1&amp;COUNTIF(NOSA!$O$1:O8396,تحویلی!$E$1),"")),"")</f>
        <v/>
      </c>
      <c r="E8396" s="10" t="str">
        <f t="shared" si="534"/>
        <v>15557458</v>
      </c>
      <c r="F8396" s="10" t="str">
        <f>IFERROR(VLOOKUP(I8396,DATABASE!$N:$O,2,FALSE),"")</f>
        <v>گوشي اير پلاگ</v>
      </c>
      <c r="G8396" s="3" t="s">
        <v>3754</v>
      </c>
      <c r="H8396" s="4">
        <v>15557</v>
      </c>
      <c r="I8396" s="3" t="s">
        <v>1581</v>
      </c>
      <c r="J8396" s="3" t="s">
        <v>124</v>
      </c>
      <c r="K8396" s="5">
        <v>1</v>
      </c>
      <c r="L8396" s="3" t="s">
        <v>8</v>
      </c>
      <c r="M8396" s="3" t="s">
        <v>4</v>
      </c>
      <c r="N8396" s="3" t="s">
        <v>322</v>
      </c>
      <c r="O8396" s="1">
        <v>458</v>
      </c>
      <c r="P8396" s="4">
        <v>0</v>
      </c>
      <c r="Q8396" s="10">
        <f t="shared" si="535"/>
        <v>458</v>
      </c>
    </row>
    <row r="8397" spans="2:17" ht="20.25" customHeight="1">
      <c r="B8397" s="10" t="str">
        <f t="shared" si="532"/>
        <v>گوشي اير پلاگ405</v>
      </c>
      <c r="C8397" s="10" t="str">
        <f t="shared" si="533"/>
        <v>گوشي اير پلاگ1403/12/22405</v>
      </c>
      <c r="D8397" s="10" t="str">
        <f>IFERROR(IF(تحویلی!$E$1="","",IF(NOSA!O8397=تحویلی!$E$1,تحویلی!$E$1&amp;COUNTIF(NOSA!$O$1:O8397,تحویلی!$E$1),"")),"")</f>
        <v/>
      </c>
      <c r="E8397" s="10" t="str">
        <f t="shared" si="534"/>
        <v>15557405</v>
      </c>
      <c r="F8397" s="10" t="str">
        <f>IFERROR(VLOOKUP(I8397,DATABASE!$N:$O,2,FALSE),"")</f>
        <v>گوشي اير پلاگ</v>
      </c>
      <c r="G8397" s="3" t="s">
        <v>3754</v>
      </c>
      <c r="H8397" s="4">
        <v>15557</v>
      </c>
      <c r="I8397" s="3" t="s">
        <v>1581</v>
      </c>
      <c r="J8397" s="3" t="s">
        <v>124</v>
      </c>
      <c r="K8397" s="5">
        <v>1</v>
      </c>
      <c r="L8397" s="3" t="s">
        <v>8</v>
      </c>
      <c r="M8397" s="3" t="s">
        <v>19</v>
      </c>
      <c r="N8397" s="3" t="s">
        <v>141</v>
      </c>
      <c r="O8397" s="1">
        <v>405</v>
      </c>
      <c r="P8397" s="4">
        <v>0</v>
      </c>
      <c r="Q8397" s="10">
        <f t="shared" si="535"/>
        <v>405</v>
      </c>
    </row>
    <row r="8398" spans="2:17" ht="20.25" customHeight="1">
      <c r="B8398" s="10" t="str">
        <f t="shared" si="532"/>
        <v>عينك كهربايي (روكلاهي)194</v>
      </c>
      <c r="C8398" s="10" t="str">
        <f t="shared" si="533"/>
        <v>عينك كهربايي (روكلاهي)1403/12/22194</v>
      </c>
      <c r="D8398" s="10" t="str">
        <f>IFERROR(IF(تحویلی!$E$1="","",IF(NOSA!O8398=تحویلی!$E$1,تحویلی!$E$1&amp;COUNTIF(NOSA!$O$1:O8398,تحویلی!$E$1),"")),"")</f>
        <v/>
      </c>
      <c r="E8398" s="10" t="str">
        <f t="shared" si="534"/>
        <v>15558194</v>
      </c>
      <c r="F8398" s="10" t="str">
        <f>IFERROR(VLOOKUP(I8398,DATABASE!$N:$O,2,FALSE),"")</f>
        <v>عينك كهربايي (روكلاهي)</v>
      </c>
      <c r="G8398" s="3" t="s">
        <v>3754</v>
      </c>
      <c r="H8398" s="4">
        <v>15558</v>
      </c>
      <c r="I8398" s="3" t="s">
        <v>1560</v>
      </c>
      <c r="J8398" s="3" t="s">
        <v>1561</v>
      </c>
      <c r="K8398" s="5">
        <v>1</v>
      </c>
      <c r="L8398" s="3" t="s">
        <v>8</v>
      </c>
      <c r="M8398" s="3" t="s">
        <v>4</v>
      </c>
      <c r="N8398" s="3" t="s">
        <v>378</v>
      </c>
      <c r="O8398" s="1">
        <v>194</v>
      </c>
      <c r="P8398" s="4">
        <v>1</v>
      </c>
      <c r="Q8398" s="10">
        <f t="shared" si="535"/>
        <v>194</v>
      </c>
    </row>
    <row r="8399" spans="2:17" ht="20.25" customHeight="1">
      <c r="B8399" s="10" t="str">
        <f t="shared" ref="B8399:B8462" si="536">F8399&amp;Q8399</f>
        <v>گوشي اير پلاگ194</v>
      </c>
      <c r="C8399" s="10" t="str">
        <f t="shared" ref="C8399:C8462" si="537">F8399&amp;G8399&amp;O8399</f>
        <v>گوشي اير پلاگ1403/12/22194</v>
      </c>
      <c r="D8399" s="10" t="str">
        <f>IFERROR(IF(تحویلی!$E$1="","",IF(NOSA!O8399=تحویلی!$E$1,تحویلی!$E$1&amp;COUNTIF(NOSA!$O$1:O8399,تحویلی!$E$1),"")),"")</f>
        <v/>
      </c>
      <c r="E8399" s="10" t="str">
        <f t="shared" ref="E8399:E8462" si="538">H8399&amp;O8399</f>
        <v>15558194</v>
      </c>
      <c r="F8399" s="10" t="str">
        <f>IFERROR(VLOOKUP(I8399,DATABASE!$N:$O,2,FALSE),"")</f>
        <v>گوشي اير پلاگ</v>
      </c>
      <c r="G8399" s="3" t="s">
        <v>3754</v>
      </c>
      <c r="H8399" s="4">
        <v>15558</v>
      </c>
      <c r="I8399" s="3" t="s">
        <v>1581</v>
      </c>
      <c r="J8399" s="3" t="s">
        <v>124</v>
      </c>
      <c r="K8399" s="5">
        <v>1</v>
      </c>
      <c r="L8399" s="3" t="s">
        <v>8</v>
      </c>
      <c r="M8399" s="3" t="s">
        <v>4</v>
      </c>
      <c r="N8399" s="3" t="s">
        <v>378</v>
      </c>
      <c r="O8399" s="1">
        <v>194</v>
      </c>
      <c r="P8399" s="4">
        <v>0</v>
      </c>
      <c r="Q8399" s="10">
        <f t="shared" si="535"/>
        <v>194</v>
      </c>
    </row>
    <row r="8400" spans="2:17" ht="20.25" customHeight="1">
      <c r="B8400" s="10" t="str">
        <f t="shared" si="536"/>
        <v>لباس كار نسوز(بلوز و شلوار)584</v>
      </c>
      <c r="C8400" s="10" t="str">
        <f t="shared" si="537"/>
        <v>لباس كار نسوز(بلوز و شلوار)1403/12/22584</v>
      </c>
      <c r="D8400" s="10" t="str">
        <f>IFERROR(IF(تحویلی!$E$1="","",IF(NOSA!O8400=تحویلی!$E$1,تحویلی!$E$1&amp;COUNTIF(NOSA!$O$1:O8400,تحویلی!$E$1),"")),"")</f>
        <v/>
      </c>
      <c r="E8400" s="10" t="str">
        <f t="shared" si="538"/>
        <v>15559584</v>
      </c>
      <c r="F8400" s="10" t="str">
        <f>IFERROR(VLOOKUP(I8400,DATABASE!$N:$O,2,FALSE),"")</f>
        <v>لباس كار نسوز(بلوز و شلوار)</v>
      </c>
      <c r="G8400" s="3" t="s">
        <v>3754</v>
      </c>
      <c r="H8400" s="4">
        <v>15559</v>
      </c>
      <c r="I8400" s="3" t="s">
        <v>1740</v>
      </c>
      <c r="J8400" s="3" t="s">
        <v>1741</v>
      </c>
      <c r="K8400" s="5">
        <v>1</v>
      </c>
      <c r="L8400" s="3" t="s">
        <v>28</v>
      </c>
      <c r="M8400" s="3" t="s">
        <v>19</v>
      </c>
      <c r="N8400" s="3" t="s">
        <v>291</v>
      </c>
      <c r="O8400" s="1">
        <v>584</v>
      </c>
      <c r="P8400" s="4">
        <v>1</v>
      </c>
      <c r="Q8400" s="10">
        <f t="shared" si="535"/>
        <v>584</v>
      </c>
    </row>
    <row r="8401" spans="2:17" ht="20.25" customHeight="1">
      <c r="B8401" s="10" t="str">
        <f t="shared" si="536"/>
        <v>دستكش ضد برش سبك892</v>
      </c>
      <c r="C8401" s="10" t="str">
        <f t="shared" si="537"/>
        <v>دستكش ضد برش سبك1403/12/23892</v>
      </c>
      <c r="D8401" s="10" t="str">
        <f>IFERROR(IF(تحویلی!$E$1="","",IF(NOSA!O8401=تحویلی!$E$1,تحویلی!$E$1&amp;COUNTIF(NOSA!$O$1:O8401,تحویلی!$E$1),"")),"")</f>
        <v/>
      </c>
      <c r="E8401" s="10" t="str">
        <f t="shared" si="538"/>
        <v>15566892</v>
      </c>
      <c r="F8401" s="10" t="str">
        <f>IFERROR(VLOOKUP(I8401,DATABASE!$N:$O,2,FALSE),"")</f>
        <v>دستكش ضد برش سبك</v>
      </c>
      <c r="G8401" s="3" t="s">
        <v>3755</v>
      </c>
      <c r="H8401" s="4">
        <v>15566</v>
      </c>
      <c r="I8401" s="3" t="s">
        <v>1442</v>
      </c>
      <c r="J8401" s="3" t="s">
        <v>22</v>
      </c>
      <c r="K8401" s="5">
        <v>1</v>
      </c>
      <c r="L8401" s="3" t="s">
        <v>3</v>
      </c>
      <c r="M8401" s="3" t="s">
        <v>4</v>
      </c>
      <c r="N8401" s="3" t="s">
        <v>2625</v>
      </c>
      <c r="O8401" s="1">
        <v>892</v>
      </c>
      <c r="P8401" s="4">
        <v>1</v>
      </c>
      <c r="Q8401" s="10">
        <f t="shared" si="535"/>
        <v>892</v>
      </c>
    </row>
    <row r="8402" spans="2:17" ht="20.25" customHeight="1">
      <c r="B8402" s="10" t="str">
        <f t="shared" si="536"/>
        <v>پيشبند نسوز چرمي773</v>
      </c>
      <c r="C8402" s="10" t="str">
        <f t="shared" si="537"/>
        <v>پيشبند نسوز چرمي1403/12/23773</v>
      </c>
      <c r="D8402" s="10" t="str">
        <f>IFERROR(IF(تحویلی!$E$1="","",IF(NOSA!O8402=تحویلی!$E$1,تحویلی!$E$1&amp;COUNTIF(NOSA!$O$1:O8402,تحویلی!$E$1),"")),"")</f>
        <v/>
      </c>
      <c r="E8402" s="10" t="str">
        <f t="shared" si="538"/>
        <v>15569773</v>
      </c>
      <c r="F8402" s="10" t="str">
        <f>IFERROR(VLOOKUP(I8402,DATABASE!$N:$O,2,FALSE),"")</f>
        <v>پيشبند نسوز چرمي</v>
      </c>
      <c r="G8402" s="3" t="s">
        <v>3755</v>
      </c>
      <c r="H8402" s="4">
        <v>15569</v>
      </c>
      <c r="I8402" s="3" t="s">
        <v>1459</v>
      </c>
      <c r="J8402" s="3" t="s">
        <v>15</v>
      </c>
      <c r="K8402" s="5">
        <v>1</v>
      </c>
      <c r="L8402" s="3" t="s">
        <v>8</v>
      </c>
      <c r="M8402" s="3" t="s">
        <v>4</v>
      </c>
      <c r="N8402" s="3" t="s">
        <v>1148</v>
      </c>
      <c r="O8402" s="1">
        <v>773</v>
      </c>
      <c r="P8402" s="4">
        <v>1</v>
      </c>
      <c r="Q8402" s="10">
        <f t="shared" si="535"/>
        <v>773</v>
      </c>
    </row>
    <row r="8403" spans="2:17" ht="20.25" customHeight="1">
      <c r="B8403" s="10" t="str">
        <f t="shared" si="536"/>
        <v>773</v>
      </c>
      <c r="C8403" s="10" t="str">
        <f t="shared" si="537"/>
        <v>1403/12/23773</v>
      </c>
      <c r="D8403" s="10" t="str">
        <f>IFERROR(IF(تحویلی!$E$1="","",IF(NOSA!O8403=تحویلی!$E$1,تحویلی!$E$1&amp;COUNTIF(NOSA!$O$1:O8403,تحویلی!$E$1),"")),"")</f>
        <v/>
      </c>
      <c r="E8403" s="10" t="str">
        <f t="shared" si="538"/>
        <v>15569773</v>
      </c>
      <c r="F8403" s="10" t="str">
        <f>IFERROR(VLOOKUP(I8403,DATABASE!$N:$O,2,FALSE),"")</f>
        <v/>
      </c>
      <c r="G8403" s="3" t="s">
        <v>3755</v>
      </c>
      <c r="H8403" s="4">
        <v>15569</v>
      </c>
      <c r="I8403" s="3" t="s">
        <v>2699</v>
      </c>
      <c r="J8403" s="3" t="s">
        <v>7</v>
      </c>
      <c r="K8403" s="5">
        <v>1</v>
      </c>
      <c r="L8403" s="3" t="s">
        <v>8</v>
      </c>
      <c r="M8403" s="3" t="s">
        <v>4</v>
      </c>
      <c r="N8403" s="3" t="s">
        <v>1148</v>
      </c>
      <c r="O8403" s="1">
        <v>773</v>
      </c>
      <c r="P8403" s="4">
        <v>1</v>
      </c>
      <c r="Q8403" s="10">
        <f t="shared" si="535"/>
        <v>773</v>
      </c>
    </row>
    <row r="8404" spans="2:17" ht="20.25" customHeight="1">
      <c r="B8404" s="10" t="str">
        <f t="shared" si="536"/>
        <v>دستكش ساق بلند نسوز766</v>
      </c>
      <c r="C8404" s="10" t="str">
        <f t="shared" si="537"/>
        <v>دستكش ساق بلند نسوز1403/12/23766</v>
      </c>
      <c r="D8404" s="10" t="str">
        <f>IFERROR(IF(تحویلی!$E$1="","",IF(NOSA!O8404=تحویلی!$E$1,تحویلی!$E$1&amp;COUNTIF(NOSA!$O$1:O8404,تحویلی!$E$1),"")),"")</f>
        <v/>
      </c>
      <c r="E8404" s="10" t="str">
        <f t="shared" si="538"/>
        <v>15572766</v>
      </c>
      <c r="F8404" s="10" t="str">
        <f>IFERROR(VLOOKUP(I8404,DATABASE!$N:$O,2,FALSE),"")</f>
        <v>دستكش ساق بلند نسوز</v>
      </c>
      <c r="G8404" s="3" t="s">
        <v>3755</v>
      </c>
      <c r="H8404" s="4">
        <v>15572</v>
      </c>
      <c r="I8404" s="3" t="s">
        <v>1461</v>
      </c>
      <c r="J8404" s="3" t="s">
        <v>34</v>
      </c>
      <c r="K8404" s="5">
        <v>1</v>
      </c>
      <c r="L8404" s="3" t="s">
        <v>3</v>
      </c>
      <c r="M8404" s="3" t="s">
        <v>4</v>
      </c>
      <c r="N8404" s="3" t="s">
        <v>1050</v>
      </c>
      <c r="O8404" s="1">
        <v>766</v>
      </c>
      <c r="P8404" s="4">
        <v>1</v>
      </c>
      <c r="Q8404" s="10">
        <f t="shared" si="535"/>
        <v>766</v>
      </c>
    </row>
    <row r="8405" spans="2:17" ht="20.25" customHeight="1">
      <c r="B8405" s="10" t="str">
        <f t="shared" si="536"/>
        <v>دستكش ضد برش سبك766</v>
      </c>
      <c r="C8405" s="10" t="str">
        <f t="shared" si="537"/>
        <v>دستكش ضد برش سبك1403/12/23766</v>
      </c>
      <c r="D8405" s="10" t="str">
        <f>IFERROR(IF(تحویلی!$E$1="","",IF(NOSA!O8405=تحویلی!$E$1,تحویلی!$E$1&amp;COUNTIF(NOSA!$O$1:O8405,تحویلی!$E$1),"")),"")</f>
        <v/>
      </c>
      <c r="E8405" s="10" t="str">
        <f t="shared" si="538"/>
        <v>15572766</v>
      </c>
      <c r="F8405" s="10" t="str">
        <f>IFERROR(VLOOKUP(I8405,DATABASE!$N:$O,2,FALSE),"")</f>
        <v>دستكش ضد برش سبك</v>
      </c>
      <c r="G8405" s="3" t="s">
        <v>3755</v>
      </c>
      <c r="H8405" s="4">
        <v>15572</v>
      </c>
      <c r="I8405" s="3" t="s">
        <v>1442</v>
      </c>
      <c r="J8405" s="3" t="s">
        <v>22</v>
      </c>
      <c r="K8405" s="5">
        <v>1</v>
      </c>
      <c r="L8405" s="3" t="s">
        <v>3</v>
      </c>
      <c r="M8405" s="3" t="s">
        <v>4</v>
      </c>
      <c r="N8405" s="3" t="s">
        <v>1050</v>
      </c>
      <c r="O8405" s="1">
        <v>766</v>
      </c>
      <c r="P8405" s="4">
        <v>1</v>
      </c>
      <c r="Q8405" s="10">
        <f t="shared" si="535"/>
        <v>766</v>
      </c>
    </row>
    <row r="8406" spans="2:17" ht="20.25" customHeight="1">
      <c r="B8406" s="10" t="str">
        <f t="shared" si="536"/>
        <v>پيشبند نسوز چرمي766</v>
      </c>
      <c r="C8406" s="10" t="str">
        <f t="shared" si="537"/>
        <v>پيشبند نسوز چرمي1403/12/23766</v>
      </c>
      <c r="D8406" s="10" t="str">
        <f>IFERROR(IF(تحویلی!$E$1="","",IF(NOSA!O8406=تحویلی!$E$1,تحویلی!$E$1&amp;COUNTIF(NOSA!$O$1:O8406,تحویلی!$E$1),"")),"")</f>
        <v/>
      </c>
      <c r="E8406" s="10" t="str">
        <f t="shared" si="538"/>
        <v>15572766</v>
      </c>
      <c r="F8406" s="10" t="str">
        <f>IFERROR(VLOOKUP(I8406,DATABASE!$N:$O,2,FALSE),"")</f>
        <v>پيشبند نسوز چرمي</v>
      </c>
      <c r="G8406" s="3" t="s">
        <v>3755</v>
      </c>
      <c r="H8406" s="4">
        <v>15572</v>
      </c>
      <c r="I8406" s="3" t="s">
        <v>1459</v>
      </c>
      <c r="J8406" s="3" t="s">
        <v>15</v>
      </c>
      <c r="K8406" s="5">
        <v>1</v>
      </c>
      <c r="L8406" s="3" t="s">
        <v>8</v>
      </c>
      <c r="M8406" s="3" t="s">
        <v>4</v>
      </c>
      <c r="N8406" s="3" t="s">
        <v>1050</v>
      </c>
      <c r="O8406" s="1">
        <v>766</v>
      </c>
      <c r="P8406" s="4">
        <v>1</v>
      </c>
      <c r="Q8406" s="10">
        <f t="shared" si="535"/>
        <v>766</v>
      </c>
    </row>
    <row r="8407" spans="2:17" ht="20.25" customHeight="1">
      <c r="B8407" s="10" t="str">
        <f t="shared" si="536"/>
        <v>766</v>
      </c>
      <c r="C8407" s="10" t="str">
        <f t="shared" si="537"/>
        <v>1403/12/23766</v>
      </c>
      <c r="D8407" s="10" t="str">
        <f>IFERROR(IF(تحویلی!$E$1="","",IF(NOSA!O8407=تحویلی!$E$1,تحویلی!$E$1&amp;COUNTIF(NOSA!$O$1:O8407,تحویلی!$E$1),"")),"")</f>
        <v/>
      </c>
      <c r="E8407" s="10" t="str">
        <f t="shared" si="538"/>
        <v>15572766</v>
      </c>
      <c r="F8407" s="10" t="str">
        <f>IFERROR(VLOOKUP(I8407,DATABASE!$N:$O,2,FALSE),"")</f>
        <v/>
      </c>
      <c r="G8407" s="3" t="s">
        <v>3755</v>
      </c>
      <c r="H8407" s="4">
        <v>15572</v>
      </c>
      <c r="I8407" s="3" t="s">
        <v>2699</v>
      </c>
      <c r="J8407" s="3" t="s">
        <v>7</v>
      </c>
      <c r="K8407" s="5">
        <v>1</v>
      </c>
      <c r="L8407" s="3" t="s">
        <v>8</v>
      </c>
      <c r="M8407" s="3" t="s">
        <v>4</v>
      </c>
      <c r="N8407" s="3" t="s">
        <v>1050</v>
      </c>
      <c r="O8407" s="1">
        <v>766</v>
      </c>
      <c r="P8407" s="4">
        <v>1</v>
      </c>
      <c r="Q8407" s="10">
        <f t="shared" si="535"/>
        <v>766</v>
      </c>
    </row>
    <row r="8408" spans="2:17" ht="20.25" customHeight="1">
      <c r="B8408" s="10" t="str">
        <f t="shared" si="536"/>
        <v>نقاب تيره محافظ صورت معمولي766</v>
      </c>
      <c r="C8408" s="10" t="str">
        <f t="shared" si="537"/>
        <v>نقاب تيره محافظ صورت معمولي1403/12/23766</v>
      </c>
      <c r="D8408" s="10" t="str">
        <f>IFERROR(IF(تحویلی!$E$1="","",IF(NOSA!O8408=تحویلی!$E$1,تحویلی!$E$1&amp;COUNTIF(NOSA!$O$1:O8408,تحویلی!$E$1),"")),"")</f>
        <v/>
      </c>
      <c r="E8408" s="10" t="str">
        <f t="shared" si="538"/>
        <v>15572766</v>
      </c>
      <c r="F8408" s="10" t="str">
        <f>IFERROR(VLOOKUP(I8408,DATABASE!$N:$O,2,FALSE),"")</f>
        <v>نقاب تيره محافظ صورت معمولي</v>
      </c>
      <c r="G8408" s="3" t="s">
        <v>3755</v>
      </c>
      <c r="H8408" s="4">
        <v>15572</v>
      </c>
      <c r="I8408" s="3" t="s">
        <v>1557</v>
      </c>
      <c r="J8408" s="3" t="s">
        <v>115</v>
      </c>
      <c r="K8408" s="5">
        <v>1</v>
      </c>
      <c r="L8408" s="3" t="s">
        <v>8</v>
      </c>
      <c r="M8408" s="3" t="s">
        <v>4</v>
      </c>
      <c r="N8408" s="3" t="s">
        <v>1050</v>
      </c>
      <c r="O8408" s="1">
        <v>766</v>
      </c>
      <c r="P8408" s="4">
        <v>1</v>
      </c>
      <c r="Q8408" s="10">
        <f t="shared" si="535"/>
        <v>766</v>
      </c>
    </row>
    <row r="8409" spans="2:17" ht="20.25" customHeight="1">
      <c r="B8409" s="10" t="str">
        <f t="shared" si="536"/>
        <v>ماسك بهداشتي يكبار مصرف741</v>
      </c>
      <c r="C8409" s="10" t="str">
        <f t="shared" si="537"/>
        <v>ماسك بهداشتي يكبار مصرف1403/12/23741</v>
      </c>
      <c r="D8409" s="10" t="str">
        <f>IFERROR(IF(تحویلی!$E$1="","",IF(NOSA!O8409=تحویلی!$E$1,تحویلی!$E$1&amp;COUNTIF(NOSA!$O$1:O8409,تحویلی!$E$1),"")),"")</f>
        <v/>
      </c>
      <c r="E8409" s="10" t="str">
        <f t="shared" si="538"/>
        <v>15573741</v>
      </c>
      <c r="F8409" s="10" t="str">
        <f>IFERROR(VLOOKUP(I8409,DATABASE!$N:$O,2,FALSE),"")</f>
        <v>ماسك بهداشتي يكبار مصرف</v>
      </c>
      <c r="G8409" s="3" t="s">
        <v>3755</v>
      </c>
      <c r="H8409" s="4">
        <v>15573</v>
      </c>
      <c r="I8409" s="3" t="s">
        <v>1761</v>
      </c>
      <c r="J8409" s="3" t="s">
        <v>62</v>
      </c>
      <c r="K8409" s="5">
        <v>150</v>
      </c>
      <c r="L8409" s="3" t="s">
        <v>8</v>
      </c>
      <c r="M8409" s="3" t="s">
        <v>63</v>
      </c>
      <c r="N8409" s="3" t="s">
        <v>764</v>
      </c>
      <c r="O8409" s="1">
        <v>741</v>
      </c>
      <c r="P8409" s="4">
        <v>0</v>
      </c>
      <c r="Q8409" s="10">
        <f t="shared" si="535"/>
        <v>741</v>
      </c>
    </row>
    <row r="8410" spans="2:17" ht="20.25" customHeight="1">
      <c r="B8410" s="10" t="str">
        <f t="shared" si="536"/>
        <v>741</v>
      </c>
      <c r="C8410" s="10" t="str">
        <f t="shared" si="537"/>
        <v>1403/12/23741</v>
      </c>
      <c r="D8410" s="10" t="str">
        <f>IFERROR(IF(تحویلی!$E$1="","",IF(NOSA!O8410=تحویلی!$E$1,تحویلی!$E$1&amp;COUNTIF(NOSA!$O$1:O8410,تحویلی!$E$1),"")),"")</f>
        <v/>
      </c>
      <c r="E8410" s="10" t="str">
        <f t="shared" si="538"/>
        <v>15573741</v>
      </c>
      <c r="F8410" s="10" t="str">
        <f>IFERROR(VLOOKUP(I8410,DATABASE!$N:$O,2,FALSE),"")</f>
        <v/>
      </c>
      <c r="G8410" s="3" t="s">
        <v>3755</v>
      </c>
      <c r="H8410" s="4">
        <v>15573</v>
      </c>
      <c r="I8410" s="3" t="s">
        <v>2624</v>
      </c>
      <c r="J8410" s="3" t="s">
        <v>466</v>
      </c>
      <c r="K8410" s="5">
        <v>100</v>
      </c>
      <c r="L8410" s="3" t="s">
        <v>8</v>
      </c>
      <c r="M8410" s="3" t="s">
        <v>63</v>
      </c>
      <c r="N8410" s="3" t="s">
        <v>764</v>
      </c>
      <c r="O8410" s="1">
        <v>741</v>
      </c>
      <c r="P8410" s="4">
        <v>0</v>
      </c>
      <c r="Q8410" s="10">
        <f t="shared" si="535"/>
        <v>741</v>
      </c>
    </row>
    <row r="8411" spans="2:17" ht="20.25" customHeight="1">
      <c r="B8411" s="10" t="str">
        <f t="shared" si="536"/>
        <v>لباس كار ديرسوز(بلوز) 835</v>
      </c>
      <c r="C8411" s="10" t="str">
        <f t="shared" si="537"/>
        <v>لباس كار ديرسوز(بلوز) 1403/12/23835</v>
      </c>
      <c r="D8411" s="10" t="str">
        <f>IFERROR(IF(تحویلی!$E$1="","",IF(NOSA!O8411=تحویلی!$E$1,تحویلی!$E$1&amp;COUNTIF(NOSA!$O$1:O8411,تحویلی!$E$1),"")),"")</f>
        <v/>
      </c>
      <c r="E8411" s="10" t="str">
        <f t="shared" si="538"/>
        <v>15579835</v>
      </c>
      <c r="F8411" s="10" t="str">
        <f>IFERROR(VLOOKUP(I8411,DATABASE!$N:$O,2,FALSE),"")</f>
        <v xml:space="preserve">لباس كار ديرسوز(بلوز) </v>
      </c>
      <c r="G8411" s="3" t="s">
        <v>3755</v>
      </c>
      <c r="H8411" s="4">
        <v>15579</v>
      </c>
      <c r="I8411" s="3" t="s">
        <v>2316</v>
      </c>
      <c r="J8411" s="3" t="s">
        <v>2780</v>
      </c>
      <c r="K8411" s="5">
        <v>1</v>
      </c>
      <c r="L8411" s="3" t="s">
        <v>8</v>
      </c>
      <c r="M8411" s="3" t="s">
        <v>47</v>
      </c>
      <c r="N8411" s="3" t="s">
        <v>2677</v>
      </c>
      <c r="O8411" s="1">
        <v>835</v>
      </c>
      <c r="P8411" s="4">
        <v>1</v>
      </c>
      <c r="Q8411" s="10">
        <f t="shared" si="535"/>
        <v>835</v>
      </c>
    </row>
    <row r="8412" spans="2:17" ht="20.25" customHeight="1">
      <c r="B8412" s="10" t="str">
        <f t="shared" si="536"/>
        <v>دستكش كف مواد سبك567</v>
      </c>
      <c r="C8412" s="10" t="str">
        <f t="shared" si="537"/>
        <v>دستكش كف مواد سبك1403/12/23567</v>
      </c>
      <c r="D8412" s="10" t="str">
        <f>IFERROR(IF(تحویلی!$E$1="","",IF(NOSA!O8412=تحویلی!$E$1,تحویلی!$E$1&amp;COUNTIF(NOSA!$O$1:O8412,تحویلی!$E$1),"")),"")</f>
        <v/>
      </c>
      <c r="E8412" s="10" t="str">
        <f t="shared" si="538"/>
        <v>15591567</v>
      </c>
      <c r="F8412" s="10" t="str">
        <f>IFERROR(VLOOKUP(I8412,DATABASE!$N:$O,2,FALSE),"")</f>
        <v>دستكش كف مواد سبك</v>
      </c>
      <c r="G8412" s="3" t="s">
        <v>3755</v>
      </c>
      <c r="H8412" s="4">
        <v>15591</v>
      </c>
      <c r="I8412" s="3" t="s">
        <v>1456</v>
      </c>
      <c r="J8412" s="3" t="s">
        <v>2</v>
      </c>
      <c r="K8412" s="5">
        <v>1</v>
      </c>
      <c r="L8412" s="3" t="s">
        <v>3</v>
      </c>
      <c r="M8412" s="3" t="s">
        <v>19</v>
      </c>
      <c r="N8412" s="3" t="s">
        <v>71</v>
      </c>
      <c r="O8412" s="1">
        <v>567</v>
      </c>
      <c r="P8412" s="4">
        <v>1</v>
      </c>
      <c r="Q8412" s="10">
        <f t="shared" si="535"/>
        <v>567</v>
      </c>
    </row>
    <row r="8413" spans="2:17" ht="20.25" customHeight="1">
      <c r="B8413" s="10" t="str">
        <f t="shared" si="536"/>
        <v>نقاب تيره محافظ صورت معمولي567</v>
      </c>
      <c r="C8413" s="10" t="str">
        <f t="shared" si="537"/>
        <v>نقاب تيره محافظ صورت معمولي1403/12/23567</v>
      </c>
      <c r="D8413" s="10" t="str">
        <f>IFERROR(IF(تحویلی!$E$1="","",IF(NOSA!O8413=تحویلی!$E$1,تحویلی!$E$1&amp;COUNTIF(NOSA!$O$1:O8413,تحویلی!$E$1),"")),"")</f>
        <v/>
      </c>
      <c r="E8413" s="10" t="str">
        <f t="shared" si="538"/>
        <v>15591567</v>
      </c>
      <c r="F8413" s="10" t="str">
        <f>IFERROR(VLOOKUP(I8413,DATABASE!$N:$O,2,FALSE),"")</f>
        <v>نقاب تيره محافظ صورت معمولي</v>
      </c>
      <c r="G8413" s="3" t="s">
        <v>3755</v>
      </c>
      <c r="H8413" s="4">
        <v>15591</v>
      </c>
      <c r="I8413" s="3" t="s">
        <v>1557</v>
      </c>
      <c r="J8413" s="3" t="s">
        <v>115</v>
      </c>
      <c r="K8413" s="5">
        <v>1</v>
      </c>
      <c r="L8413" s="3" t="s">
        <v>8</v>
      </c>
      <c r="M8413" s="3" t="s">
        <v>19</v>
      </c>
      <c r="N8413" s="3" t="s">
        <v>71</v>
      </c>
      <c r="O8413" s="1">
        <v>567</v>
      </c>
      <c r="P8413" s="4">
        <v>1</v>
      </c>
      <c r="Q8413" s="10">
        <f t="shared" si="535"/>
        <v>567</v>
      </c>
    </row>
    <row r="8414" spans="2:17" ht="20.25" customHeight="1">
      <c r="B8414" s="10" t="str">
        <f t="shared" si="536"/>
        <v>كفش ايمني280</v>
      </c>
      <c r="C8414" s="10" t="str">
        <f t="shared" si="537"/>
        <v>كفش ايمني1403/12/23280</v>
      </c>
      <c r="D8414" s="10" t="str">
        <f>IFERROR(IF(تحویلی!$E$1="","",IF(NOSA!O8414=تحویلی!$E$1,تحویلی!$E$1&amp;COUNTIF(NOSA!$O$1:O8414,تحویلی!$E$1),"")),"")</f>
        <v/>
      </c>
      <c r="E8414" s="10" t="str">
        <f t="shared" si="538"/>
        <v>15592280</v>
      </c>
      <c r="F8414" s="10" t="str">
        <f>IFERROR(VLOOKUP(I8414,DATABASE!$N:$O,2,FALSE),"")</f>
        <v>كفش ايمني</v>
      </c>
      <c r="G8414" s="3" t="s">
        <v>3755</v>
      </c>
      <c r="H8414" s="4">
        <v>15592</v>
      </c>
      <c r="I8414" s="3" t="s">
        <v>1720</v>
      </c>
      <c r="J8414" s="3" t="s">
        <v>1721</v>
      </c>
      <c r="K8414" s="5">
        <v>1</v>
      </c>
      <c r="L8414" s="3" t="s">
        <v>3</v>
      </c>
      <c r="M8414" s="3" t="s">
        <v>202</v>
      </c>
      <c r="N8414" s="3" t="s">
        <v>469</v>
      </c>
      <c r="O8414" s="1">
        <v>280</v>
      </c>
      <c r="P8414" s="4">
        <v>1</v>
      </c>
      <c r="Q8414" s="10">
        <f t="shared" si="535"/>
        <v>280</v>
      </c>
    </row>
    <row r="8415" spans="2:17" ht="20.25" customHeight="1">
      <c r="B8415" s="10" t="str">
        <f t="shared" si="536"/>
        <v>دستكش كف مواد سبك254</v>
      </c>
      <c r="C8415" s="10" t="str">
        <f t="shared" si="537"/>
        <v>دستكش كف مواد سبك1403/12/24254</v>
      </c>
      <c r="D8415" s="10" t="str">
        <f>IFERROR(IF(تحویلی!$E$1="","",IF(NOSA!O8415=تحویلی!$E$1,تحویلی!$E$1&amp;COUNTIF(NOSA!$O$1:O8415,تحویلی!$E$1),"")),"")</f>
        <v/>
      </c>
      <c r="E8415" s="10" t="str">
        <f t="shared" si="538"/>
        <v>15595254</v>
      </c>
      <c r="F8415" s="10" t="str">
        <f>IFERROR(VLOOKUP(I8415,DATABASE!$N:$O,2,FALSE),"")</f>
        <v>دستكش كف مواد سبك</v>
      </c>
      <c r="G8415" s="3" t="s">
        <v>3756</v>
      </c>
      <c r="H8415" s="3">
        <v>15595</v>
      </c>
      <c r="I8415" s="3" t="s">
        <v>1456</v>
      </c>
      <c r="J8415" s="3" t="s">
        <v>2</v>
      </c>
      <c r="K8415" s="3">
        <v>1</v>
      </c>
      <c r="L8415" s="3" t="s">
        <v>3</v>
      </c>
      <c r="M8415" s="3" t="s">
        <v>47</v>
      </c>
      <c r="N8415" s="3" t="s">
        <v>718</v>
      </c>
      <c r="O8415" s="1">
        <v>254</v>
      </c>
      <c r="P8415" s="3">
        <v>1</v>
      </c>
      <c r="Q8415" s="10">
        <f t="shared" si="535"/>
        <v>254</v>
      </c>
    </row>
    <row r="8416" spans="2:17" ht="20.25" customHeight="1">
      <c r="B8416" s="10" t="str">
        <f t="shared" si="536"/>
        <v>لباس كار ديرسوز(بلوز و شلوار)194</v>
      </c>
      <c r="C8416" s="10" t="str">
        <f t="shared" si="537"/>
        <v>لباس كار ديرسوز(بلوز و شلوار)1403/12/24194</v>
      </c>
      <c r="D8416" s="10" t="str">
        <f>IFERROR(IF(تحویلی!$E$1="","",IF(NOSA!O8416=تحویلی!$E$1,تحویلی!$E$1&amp;COUNTIF(NOSA!$O$1:O8416,تحویلی!$E$1),"")),"")</f>
        <v/>
      </c>
      <c r="E8416" s="10" t="str">
        <f t="shared" si="538"/>
        <v>15598194</v>
      </c>
      <c r="F8416" s="10" t="str">
        <f>IFERROR(VLOOKUP(I8416,DATABASE!$N:$O,2,FALSE),"")</f>
        <v>لباس كار ديرسوز(بلوز و شلوار)</v>
      </c>
      <c r="G8416" s="3" t="s">
        <v>3756</v>
      </c>
      <c r="H8416" s="3">
        <v>15598</v>
      </c>
      <c r="I8416" s="3" t="s">
        <v>1619</v>
      </c>
      <c r="J8416" s="3" t="s">
        <v>1620</v>
      </c>
      <c r="K8416" s="3">
        <v>1</v>
      </c>
      <c r="L8416" s="3" t="s">
        <v>28</v>
      </c>
      <c r="M8416" s="3" t="s">
        <v>4</v>
      </c>
      <c r="N8416" s="3" t="s">
        <v>859</v>
      </c>
      <c r="O8416" s="1">
        <v>194</v>
      </c>
      <c r="P8416" s="3">
        <v>1</v>
      </c>
      <c r="Q8416" s="10">
        <f t="shared" si="535"/>
        <v>194</v>
      </c>
    </row>
    <row r="8417" spans="2:17" ht="20.25" customHeight="1">
      <c r="B8417" s="10" t="str">
        <f t="shared" si="536"/>
        <v>دستكش ضد برش سبك170</v>
      </c>
      <c r="C8417" s="10" t="str">
        <f t="shared" si="537"/>
        <v>دستكش ضد برش سبك1403/12/24170</v>
      </c>
      <c r="D8417" s="10" t="str">
        <f>IFERROR(IF(تحویلی!$E$1="","",IF(NOSA!O8417=تحویلی!$E$1,تحویلی!$E$1&amp;COUNTIF(NOSA!$O$1:O8417,تحویلی!$E$1),"")),"")</f>
        <v/>
      </c>
      <c r="E8417" s="10" t="str">
        <f t="shared" si="538"/>
        <v>15605170</v>
      </c>
      <c r="F8417" s="10" t="str">
        <f>IFERROR(VLOOKUP(I8417,DATABASE!$N:$O,2,FALSE),"")</f>
        <v>دستكش ضد برش سبك</v>
      </c>
      <c r="G8417" s="3" t="s">
        <v>3756</v>
      </c>
      <c r="H8417" s="3">
        <v>15605</v>
      </c>
      <c r="I8417" s="3" t="s">
        <v>1442</v>
      </c>
      <c r="J8417" s="3" t="s">
        <v>22</v>
      </c>
      <c r="K8417" s="3">
        <v>1</v>
      </c>
      <c r="L8417" s="3" t="s">
        <v>3</v>
      </c>
      <c r="M8417" s="3" t="s">
        <v>9</v>
      </c>
      <c r="N8417" s="3" t="s">
        <v>3241</v>
      </c>
      <c r="O8417" s="1">
        <v>170</v>
      </c>
      <c r="P8417" s="3">
        <v>1</v>
      </c>
      <c r="Q8417" s="10">
        <f t="shared" si="535"/>
        <v>170</v>
      </c>
    </row>
    <row r="8418" spans="2:17" ht="20.25" customHeight="1">
      <c r="B8418" s="10" t="str">
        <f t="shared" si="536"/>
        <v>دستكش ضد برش سبك478</v>
      </c>
      <c r="C8418" s="10" t="str">
        <f t="shared" si="537"/>
        <v>دستكش ضد برش سبك1403/12/24478</v>
      </c>
      <c r="D8418" s="10" t="str">
        <f>IFERROR(IF(تحویلی!$E$1="","",IF(NOSA!O8418=تحویلی!$E$1,تحویلی!$E$1&amp;COUNTIF(NOSA!$O$1:O8418,تحویلی!$E$1),"")),"")</f>
        <v/>
      </c>
      <c r="E8418" s="10" t="str">
        <f t="shared" si="538"/>
        <v>15605478</v>
      </c>
      <c r="F8418" s="10" t="str">
        <f>IFERROR(VLOOKUP(I8418,DATABASE!$N:$O,2,FALSE),"")</f>
        <v>دستكش ضد برش سبك</v>
      </c>
      <c r="G8418" s="3" t="s">
        <v>3756</v>
      </c>
      <c r="H8418" s="3">
        <v>15605</v>
      </c>
      <c r="I8418" s="3" t="s">
        <v>1442</v>
      </c>
      <c r="J8418" s="3" t="s">
        <v>22</v>
      </c>
      <c r="K8418" s="3">
        <v>1</v>
      </c>
      <c r="L8418" s="3" t="s">
        <v>3</v>
      </c>
      <c r="M8418" s="3" t="s">
        <v>25</v>
      </c>
      <c r="N8418" s="3" t="s">
        <v>2767</v>
      </c>
      <c r="O8418" s="1">
        <v>478</v>
      </c>
      <c r="P8418" s="3">
        <v>1</v>
      </c>
      <c r="Q8418" s="10">
        <f t="shared" si="535"/>
        <v>478</v>
      </c>
    </row>
    <row r="8419" spans="2:17" ht="20.25" customHeight="1">
      <c r="B8419" s="10" t="str">
        <f t="shared" si="536"/>
        <v>دستكش كف مواد سبك673</v>
      </c>
      <c r="C8419" s="10" t="str">
        <f t="shared" si="537"/>
        <v>دستكش كف مواد سبك1403/12/24673</v>
      </c>
      <c r="D8419" s="10" t="str">
        <f>IFERROR(IF(تحویلی!$E$1="","",IF(NOSA!O8419=تحویلی!$E$1,تحویلی!$E$1&amp;COUNTIF(NOSA!$O$1:O8419,تحویلی!$E$1),"")),"")</f>
        <v/>
      </c>
      <c r="E8419" s="10" t="str">
        <f t="shared" si="538"/>
        <v>15605673</v>
      </c>
      <c r="F8419" s="10" t="str">
        <f>IFERROR(VLOOKUP(I8419,DATABASE!$N:$O,2,FALSE),"")</f>
        <v>دستكش كف مواد سبك</v>
      </c>
      <c r="G8419" s="3" t="s">
        <v>3756</v>
      </c>
      <c r="H8419" s="3">
        <v>15605</v>
      </c>
      <c r="I8419" s="3" t="s">
        <v>1456</v>
      </c>
      <c r="J8419" s="3" t="s">
        <v>2</v>
      </c>
      <c r="K8419" s="3">
        <v>1</v>
      </c>
      <c r="L8419" s="3" t="s">
        <v>3</v>
      </c>
      <c r="M8419" s="3" t="s">
        <v>47</v>
      </c>
      <c r="N8419" s="3" t="s">
        <v>1324</v>
      </c>
      <c r="O8419" s="1">
        <v>673</v>
      </c>
      <c r="P8419" s="3">
        <v>1</v>
      </c>
      <c r="Q8419" s="10">
        <f t="shared" si="535"/>
        <v>673</v>
      </c>
    </row>
    <row r="8420" spans="2:17" ht="20.25" customHeight="1">
      <c r="B8420" s="10" t="str">
        <f t="shared" si="536"/>
        <v>نقاب تيره محافظ صورت معمولي248</v>
      </c>
      <c r="C8420" s="10" t="str">
        <f t="shared" si="537"/>
        <v>نقاب تيره محافظ صورت معمولي1403/12/24248</v>
      </c>
      <c r="D8420" s="10" t="str">
        <f>IFERROR(IF(تحویلی!$E$1="","",IF(NOSA!O8420=تحویلی!$E$1,تحویلی!$E$1&amp;COUNTIF(NOSA!$O$1:O8420,تحویلی!$E$1),"")),"")</f>
        <v/>
      </c>
      <c r="E8420" s="10" t="str">
        <f t="shared" si="538"/>
        <v>15606248</v>
      </c>
      <c r="F8420" s="10" t="str">
        <f>IFERROR(VLOOKUP(I8420,DATABASE!$N:$O,2,FALSE),"")</f>
        <v>نقاب تيره محافظ صورت معمولي</v>
      </c>
      <c r="G8420" s="3" t="s">
        <v>3756</v>
      </c>
      <c r="H8420" s="3">
        <v>15606</v>
      </c>
      <c r="I8420" s="3" t="s">
        <v>1557</v>
      </c>
      <c r="J8420" s="3" t="s">
        <v>115</v>
      </c>
      <c r="K8420" s="3">
        <v>1</v>
      </c>
      <c r="L8420" s="3" t="s">
        <v>8</v>
      </c>
      <c r="M8420" s="3" t="s">
        <v>4</v>
      </c>
      <c r="N8420" s="3" t="s">
        <v>2789</v>
      </c>
      <c r="O8420" s="1">
        <v>248</v>
      </c>
      <c r="P8420" s="3">
        <v>1</v>
      </c>
      <c r="Q8420" s="10">
        <f t="shared" si="535"/>
        <v>248</v>
      </c>
    </row>
    <row r="8421" spans="2:17" ht="20.25" customHeight="1">
      <c r="B8421" s="10" t="str">
        <f t="shared" si="536"/>
        <v>پيشبند نسوز چرمي829</v>
      </c>
      <c r="C8421" s="10" t="str">
        <f t="shared" si="537"/>
        <v>پيشبند نسوز چرمي1403/12/24829</v>
      </c>
      <c r="D8421" s="10" t="str">
        <f>IFERROR(IF(تحویلی!$E$1="","",IF(NOSA!O8421=تحویلی!$E$1,تحویلی!$E$1&amp;COUNTIF(NOSA!$O$1:O8421,تحویلی!$E$1),"")),"")</f>
        <v/>
      </c>
      <c r="E8421" s="10" t="str">
        <f t="shared" si="538"/>
        <v>15611829</v>
      </c>
      <c r="F8421" s="10" t="str">
        <f>IFERROR(VLOOKUP(I8421,DATABASE!$N:$O,2,FALSE),"")</f>
        <v>پيشبند نسوز چرمي</v>
      </c>
      <c r="G8421" s="3" t="s">
        <v>3756</v>
      </c>
      <c r="H8421" s="3">
        <v>15611</v>
      </c>
      <c r="I8421" s="3" t="s">
        <v>1459</v>
      </c>
      <c r="J8421" s="3" t="s">
        <v>15</v>
      </c>
      <c r="K8421" s="3">
        <v>1</v>
      </c>
      <c r="L8421" s="3" t="s">
        <v>8</v>
      </c>
      <c r="M8421" s="3" t="s">
        <v>4</v>
      </c>
      <c r="N8421" s="3" t="s">
        <v>129</v>
      </c>
      <c r="O8421" s="1">
        <v>829</v>
      </c>
      <c r="P8421" s="3">
        <v>1</v>
      </c>
      <c r="Q8421" s="10">
        <f t="shared" si="535"/>
        <v>829</v>
      </c>
    </row>
    <row r="8422" spans="2:17" ht="20.25" customHeight="1">
      <c r="B8422" s="10" t="str">
        <f t="shared" si="536"/>
        <v>دستكش ضد برش سبك835</v>
      </c>
      <c r="C8422" s="10" t="str">
        <f t="shared" si="537"/>
        <v>دستكش ضد برش سبك1403/12/24835</v>
      </c>
      <c r="D8422" s="10" t="str">
        <f>IFERROR(IF(تحویلی!$E$1="","",IF(NOSA!O8422=تحویلی!$E$1,تحویلی!$E$1&amp;COUNTIF(NOSA!$O$1:O8422,تحویلی!$E$1),"")),"")</f>
        <v/>
      </c>
      <c r="E8422" s="10" t="str">
        <f t="shared" si="538"/>
        <v>15616835</v>
      </c>
      <c r="F8422" s="10" t="str">
        <f>IFERROR(VLOOKUP(I8422,DATABASE!$N:$O,2,FALSE),"")</f>
        <v>دستكش ضد برش سبك</v>
      </c>
      <c r="G8422" s="3" t="s">
        <v>3756</v>
      </c>
      <c r="H8422" s="3">
        <v>15616</v>
      </c>
      <c r="I8422" s="3" t="s">
        <v>1442</v>
      </c>
      <c r="J8422" s="3" t="s">
        <v>22</v>
      </c>
      <c r="K8422" s="3">
        <v>1</v>
      </c>
      <c r="L8422" s="3" t="s">
        <v>3</v>
      </c>
      <c r="M8422" s="3" t="s">
        <v>47</v>
      </c>
      <c r="N8422" s="3" t="s">
        <v>2677</v>
      </c>
      <c r="O8422" s="1">
        <v>835</v>
      </c>
      <c r="P8422" s="3">
        <v>1</v>
      </c>
      <c r="Q8422" s="10">
        <f t="shared" si="535"/>
        <v>835</v>
      </c>
    </row>
    <row r="8423" spans="2:17" ht="20.25" customHeight="1">
      <c r="B8423" s="10" t="str">
        <f t="shared" si="536"/>
        <v>دستكش ضد برش سبك893</v>
      </c>
      <c r="C8423" s="10" t="str">
        <f t="shared" si="537"/>
        <v>دستكش ضد برش سبك1403/12/25893</v>
      </c>
      <c r="D8423" s="10" t="str">
        <f>IFERROR(IF(تحویلی!$E$1="","",IF(NOSA!O8423=تحویلی!$E$1,تحویلی!$E$1&amp;COUNTIF(NOSA!$O$1:O8423,تحویلی!$E$1),"")),"")</f>
        <v/>
      </c>
      <c r="E8423" s="10" t="str">
        <f t="shared" si="538"/>
        <v>15627893</v>
      </c>
      <c r="F8423" s="10" t="str">
        <f>IFERROR(VLOOKUP(I8423,DATABASE!$N:$O,2,FALSE),"")</f>
        <v>دستكش ضد برش سبك</v>
      </c>
      <c r="G8423" s="269" t="s">
        <v>3757</v>
      </c>
      <c r="H8423" s="270">
        <v>15627</v>
      </c>
      <c r="I8423" s="269" t="s">
        <v>1442</v>
      </c>
      <c r="J8423" s="269" t="s">
        <v>22</v>
      </c>
      <c r="K8423" s="271">
        <v>1</v>
      </c>
      <c r="L8423" s="269" t="s">
        <v>3</v>
      </c>
      <c r="M8423" s="269" t="s">
        <v>47</v>
      </c>
      <c r="N8423" s="269" t="s">
        <v>3439</v>
      </c>
      <c r="O8423" s="272">
        <v>893</v>
      </c>
      <c r="P8423" s="270">
        <v>1</v>
      </c>
      <c r="Q8423" s="10">
        <f t="shared" si="535"/>
        <v>893</v>
      </c>
    </row>
    <row r="8424" spans="2:17" ht="20.25" customHeight="1">
      <c r="B8424" s="10" t="str">
        <f t="shared" si="536"/>
        <v>كلاه ايمني130</v>
      </c>
      <c r="C8424" s="10" t="str">
        <f t="shared" si="537"/>
        <v>كلاه ايمني1403/12/25130</v>
      </c>
      <c r="D8424" s="10" t="str">
        <f>IFERROR(IF(تحویلی!$E$1="","",IF(NOSA!O8424=تحویلی!$E$1,تحویلی!$E$1&amp;COUNTIF(NOSA!$O$1:O8424,تحویلی!$E$1),"")),"")</f>
        <v/>
      </c>
      <c r="E8424" s="10" t="str">
        <f t="shared" si="538"/>
        <v>15635130</v>
      </c>
      <c r="F8424" s="10" t="str">
        <f>IFERROR(VLOOKUP(I8424,DATABASE!$N:$O,2,FALSE),"")</f>
        <v>كلاه ايمني</v>
      </c>
      <c r="G8424" s="269" t="s">
        <v>3757</v>
      </c>
      <c r="H8424" s="270">
        <v>15635</v>
      </c>
      <c r="I8424" s="269" t="s">
        <v>1505</v>
      </c>
      <c r="J8424" s="269" t="s">
        <v>1628</v>
      </c>
      <c r="K8424" s="271">
        <v>1</v>
      </c>
      <c r="L8424" s="269" t="s">
        <v>8</v>
      </c>
      <c r="M8424" s="269" t="s">
        <v>19</v>
      </c>
      <c r="N8424" s="269" t="s">
        <v>253</v>
      </c>
      <c r="O8424" s="272">
        <v>130</v>
      </c>
      <c r="P8424" s="270">
        <v>1</v>
      </c>
      <c r="Q8424" s="10">
        <f t="shared" si="535"/>
        <v>130</v>
      </c>
    </row>
    <row r="8425" spans="2:17" ht="20.25" customHeight="1">
      <c r="B8425" s="10" t="str">
        <f t="shared" si="536"/>
        <v>دستكش ضد برش سبك694</v>
      </c>
      <c r="C8425" s="10" t="str">
        <f t="shared" si="537"/>
        <v>دستكش ضد برش سبك1403/12/25694</v>
      </c>
      <c r="D8425" s="10" t="str">
        <f>IFERROR(IF(تحویلی!$E$1="","",IF(NOSA!O8425=تحویلی!$E$1,تحویلی!$E$1&amp;COUNTIF(NOSA!$O$1:O8425,تحویلی!$E$1),"")),"")</f>
        <v/>
      </c>
      <c r="E8425" s="10" t="str">
        <f t="shared" si="538"/>
        <v>15639694</v>
      </c>
      <c r="F8425" s="10" t="str">
        <f>IFERROR(VLOOKUP(I8425,DATABASE!$N:$O,2,FALSE),"")</f>
        <v>دستكش ضد برش سبك</v>
      </c>
      <c r="G8425" s="269" t="s">
        <v>3757</v>
      </c>
      <c r="H8425" s="270">
        <v>15639</v>
      </c>
      <c r="I8425" s="269" t="s">
        <v>1442</v>
      </c>
      <c r="J8425" s="269" t="s">
        <v>22</v>
      </c>
      <c r="K8425" s="271">
        <v>1</v>
      </c>
      <c r="L8425" s="269" t="s">
        <v>3</v>
      </c>
      <c r="M8425" s="269" t="s">
        <v>47</v>
      </c>
      <c r="N8425" s="269" t="s">
        <v>128</v>
      </c>
      <c r="O8425" s="272">
        <v>694</v>
      </c>
      <c r="P8425" s="270">
        <v>1</v>
      </c>
      <c r="Q8425" s="10">
        <f t="shared" si="535"/>
        <v>694</v>
      </c>
    </row>
    <row r="8426" spans="2:17" ht="20.25" customHeight="1">
      <c r="B8426" s="10" t="str">
        <f t="shared" si="536"/>
        <v>دستكش ضد برش سبك862</v>
      </c>
      <c r="C8426" s="10" t="str">
        <f t="shared" si="537"/>
        <v>دستكش ضد برش سبك1403/12/25862</v>
      </c>
      <c r="D8426" s="10" t="str">
        <f>IFERROR(IF(تحویلی!$E$1="","",IF(NOSA!O8426=تحویلی!$E$1,تحویلی!$E$1&amp;COUNTIF(NOSA!$O$1:O8426,تحویلی!$E$1),"")),"")</f>
        <v/>
      </c>
      <c r="E8426" s="10" t="str">
        <f t="shared" si="538"/>
        <v>15646862</v>
      </c>
      <c r="F8426" s="10" t="str">
        <f>IFERROR(VLOOKUP(I8426,DATABASE!$N:$O,2,FALSE),"")</f>
        <v>دستكش ضد برش سبك</v>
      </c>
      <c r="G8426" s="269" t="s">
        <v>3757</v>
      </c>
      <c r="H8426" s="270">
        <v>15646</v>
      </c>
      <c r="I8426" s="269" t="s">
        <v>1442</v>
      </c>
      <c r="J8426" s="269" t="s">
        <v>22</v>
      </c>
      <c r="K8426" s="271">
        <v>1</v>
      </c>
      <c r="L8426" s="269" t="s">
        <v>3</v>
      </c>
      <c r="M8426" s="269" t="s">
        <v>47</v>
      </c>
      <c r="N8426" s="269" t="s">
        <v>2892</v>
      </c>
      <c r="O8426" s="272">
        <v>862</v>
      </c>
      <c r="P8426" s="270">
        <v>1</v>
      </c>
      <c r="Q8426" s="10">
        <f t="shared" ref="Q8426:Q8489" si="539">VALUE(O8426)</f>
        <v>862</v>
      </c>
    </row>
    <row r="8427" spans="2:17" ht="20.25" customHeight="1">
      <c r="B8427" s="10" t="str">
        <f t="shared" si="536"/>
        <v>دستكش ضد برش سبك10006</v>
      </c>
      <c r="C8427" s="10" t="str">
        <f t="shared" si="537"/>
        <v>دستكش ضد برش سبك1403/12/2510006</v>
      </c>
      <c r="D8427" s="10" t="str">
        <f>IFERROR(IF(تحویلی!$E$1="","",IF(NOSA!O8427=تحویلی!$E$1,تحویلی!$E$1&amp;COUNTIF(NOSA!$O$1:O8427,تحویلی!$E$1),"")),"")</f>
        <v/>
      </c>
      <c r="E8427" s="10" t="str">
        <f t="shared" si="538"/>
        <v>1565010006</v>
      </c>
      <c r="F8427" s="10" t="str">
        <f>IFERROR(VLOOKUP(I8427,DATABASE!$N:$O,2,FALSE),"")</f>
        <v>دستكش ضد برش سبك</v>
      </c>
      <c r="G8427" s="269" t="s">
        <v>3757</v>
      </c>
      <c r="H8427" s="270">
        <v>15650</v>
      </c>
      <c r="I8427" s="269" t="s">
        <v>1442</v>
      </c>
      <c r="J8427" s="269" t="s">
        <v>22</v>
      </c>
      <c r="K8427" s="271">
        <v>1</v>
      </c>
      <c r="L8427" s="269" t="s">
        <v>3</v>
      </c>
      <c r="M8427" s="269" t="s">
        <v>9</v>
      </c>
      <c r="N8427" s="269" t="s">
        <v>4050</v>
      </c>
      <c r="O8427" s="272">
        <v>10006</v>
      </c>
      <c r="P8427" s="270">
        <v>1</v>
      </c>
      <c r="Q8427" s="10">
        <f t="shared" si="539"/>
        <v>10006</v>
      </c>
    </row>
    <row r="8428" spans="2:17" ht="20.25" customHeight="1">
      <c r="B8428" s="10" t="str">
        <f t="shared" si="536"/>
        <v>دستكش كف مواد سبك843</v>
      </c>
      <c r="C8428" s="10" t="str">
        <f t="shared" si="537"/>
        <v>دستكش كف مواد سبك1403/12/25843</v>
      </c>
      <c r="D8428" s="10" t="str">
        <f>IFERROR(IF(تحویلی!$E$1="","",IF(NOSA!O8428=تحویلی!$E$1,تحویلی!$E$1&amp;COUNTIF(NOSA!$O$1:O8428,تحویلی!$E$1),"")),"")</f>
        <v/>
      </c>
      <c r="E8428" s="10" t="str">
        <f t="shared" si="538"/>
        <v>15653843</v>
      </c>
      <c r="F8428" s="10" t="str">
        <f>IFERROR(VLOOKUP(I8428,DATABASE!$N:$O,2,FALSE),"")</f>
        <v>دستكش كف مواد سبك</v>
      </c>
      <c r="G8428" s="269" t="s">
        <v>3757</v>
      </c>
      <c r="H8428" s="270">
        <v>15653</v>
      </c>
      <c r="I8428" s="269" t="s">
        <v>1456</v>
      </c>
      <c r="J8428" s="269" t="s">
        <v>2</v>
      </c>
      <c r="K8428" s="271">
        <v>1</v>
      </c>
      <c r="L8428" s="269" t="s">
        <v>3</v>
      </c>
      <c r="M8428" s="269" t="s">
        <v>47</v>
      </c>
      <c r="N8428" s="269" t="s">
        <v>2682</v>
      </c>
      <c r="O8428" s="272">
        <v>843</v>
      </c>
      <c r="P8428" s="270">
        <v>1</v>
      </c>
      <c r="Q8428" s="10">
        <f t="shared" si="539"/>
        <v>843</v>
      </c>
    </row>
    <row r="8429" spans="2:17" ht="20.25" customHeight="1">
      <c r="B8429" s="10" t="str">
        <f t="shared" si="536"/>
        <v>دستكش كف مواد سبك941</v>
      </c>
      <c r="C8429" s="10" t="str">
        <f t="shared" si="537"/>
        <v>دستكش كف مواد سبك1403/12/25941</v>
      </c>
      <c r="D8429" s="10" t="str">
        <f>IFERROR(IF(تحویلی!$E$1="","",IF(NOSA!O8429=تحویلی!$E$1,تحویلی!$E$1&amp;COUNTIF(NOSA!$O$1:O8429,تحویلی!$E$1),"")),"")</f>
        <v/>
      </c>
      <c r="E8429" s="10" t="str">
        <f t="shared" si="538"/>
        <v>15653941</v>
      </c>
      <c r="F8429" s="10" t="str">
        <f>IFERROR(VLOOKUP(I8429,DATABASE!$N:$O,2,FALSE),"")</f>
        <v>دستكش كف مواد سبك</v>
      </c>
      <c r="G8429" s="269" t="s">
        <v>3757</v>
      </c>
      <c r="H8429" s="270">
        <v>15653</v>
      </c>
      <c r="I8429" s="269" t="s">
        <v>1456</v>
      </c>
      <c r="J8429" s="269" t="s">
        <v>2</v>
      </c>
      <c r="K8429" s="271">
        <v>1</v>
      </c>
      <c r="L8429" s="269" t="s">
        <v>3</v>
      </c>
      <c r="M8429" s="269" t="s">
        <v>47</v>
      </c>
      <c r="N8429" s="269" t="s">
        <v>1253</v>
      </c>
      <c r="O8429" s="272">
        <v>941</v>
      </c>
      <c r="P8429" s="270">
        <v>1</v>
      </c>
      <c r="Q8429" s="10">
        <f t="shared" si="539"/>
        <v>941</v>
      </c>
    </row>
    <row r="8430" spans="2:17" ht="20.25" customHeight="1">
      <c r="B8430" s="10" t="str">
        <f t="shared" si="536"/>
        <v>دستكش پلاستيكي يكبارمصرف760</v>
      </c>
      <c r="C8430" s="10" t="str">
        <f t="shared" si="537"/>
        <v>دستكش پلاستيكي يكبارمصرف1403/12/25760</v>
      </c>
      <c r="D8430" s="10" t="str">
        <f>IFERROR(IF(تحویلی!$E$1="","",IF(NOSA!O8430=تحویلی!$E$1,تحویلی!$E$1&amp;COUNTIF(NOSA!$O$1:O8430,تحویلی!$E$1),"")),"")</f>
        <v/>
      </c>
      <c r="E8430" s="10" t="str">
        <f t="shared" si="538"/>
        <v>15658760</v>
      </c>
      <c r="F8430" s="10" t="str">
        <f>IFERROR(VLOOKUP(I8430,DATABASE!$N:$O,2,FALSE),"")</f>
        <v>دستكش پلاستيكي يكبارمصرف</v>
      </c>
      <c r="G8430" s="269" t="s">
        <v>3757</v>
      </c>
      <c r="H8430" s="270">
        <v>15658</v>
      </c>
      <c r="I8430" s="269" t="s">
        <v>1732</v>
      </c>
      <c r="J8430" s="269" t="s">
        <v>840</v>
      </c>
      <c r="K8430" s="271">
        <v>21</v>
      </c>
      <c r="L8430" s="269" t="s">
        <v>659</v>
      </c>
      <c r="M8430" s="269" t="s">
        <v>359</v>
      </c>
      <c r="N8430" s="269" t="s">
        <v>1003</v>
      </c>
      <c r="O8430" s="272">
        <v>760</v>
      </c>
      <c r="P8430" s="270">
        <v>0</v>
      </c>
      <c r="Q8430" s="10">
        <f t="shared" si="539"/>
        <v>760</v>
      </c>
    </row>
    <row r="8431" spans="2:17" ht="20.25" customHeight="1">
      <c r="B8431" s="10" t="str">
        <f t="shared" si="536"/>
        <v>لباس كار نسوز(بلوز و شلوار)248</v>
      </c>
      <c r="C8431" s="10" t="str">
        <f t="shared" si="537"/>
        <v>لباس كار نسوز(بلوز و شلوار)1403/12/25248</v>
      </c>
      <c r="D8431" s="10" t="str">
        <f>IFERROR(IF(تحویلی!$E$1="","",IF(NOSA!O8431=تحویلی!$E$1,تحویلی!$E$1&amp;COUNTIF(NOSA!$O$1:O8431,تحویلی!$E$1),"")),"")</f>
        <v/>
      </c>
      <c r="E8431" s="10" t="str">
        <f t="shared" si="538"/>
        <v>15662248</v>
      </c>
      <c r="F8431" s="10" t="str">
        <f>IFERROR(VLOOKUP(I8431,DATABASE!$N:$O,2,FALSE),"")</f>
        <v>لباس كار نسوز(بلوز و شلوار)</v>
      </c>
      <c r="G8431" s="269" t="s">
        <v>3757</v>
      </c>
      <c r="H8431" s="270">
        <v>15662</v>
      </c>
      <c r="I8431" s="269" t="s">
        <v>1701</v>
      </c>
      <c r="J8431" s="269" t="s">
        <v>1702</v>
      </c>
      <c r="K8431" s="271">
        <v>1</v>
      </c>
      <c r="L8431" s="269" t="s">
        <v>28</v>
      </c>
      <c r="M8431" s="269" t="s">
        <v>4</v>
      </c>
      <c r="N8431" s="269" t="s">
        <v>237</v>
      </c>
      <c r="O8431" s="272">
        <v>248</v>
      </c>
      <c r="P8431" s="270">
        <v>1</v>
      </c>
      <c r="Q8431" s="10">
        <f t="shared" si="539"/>
        <v>248</v>
      </c>
    </row>
    <row r="8432" spans="2:17" ht="20.25" customHeight="1">
      <c r="B8432" s="10" t="str">
        <f t="shared" si="536"/>
        <v>گوشي ايرماف877</v>
      </c>
      <c r="C8432" s="10" t="str">
        <f t="shared" si="537"/>
        <v>گوشي ايرماف1403/12/25877</v>
      </c>
      <c r="D8432" s="10" t="str">
        <f>IFERROR(IF(تحویلی!$E$1="","",IF(NOSA!O8432=تحویلی!$E$1,تحویلی!$E$1&amp;COUNTIF(NOSA!$O$1:O8432,تحویلی!$E$1),"")),"")</f>
        <v/>
      </c>
      <c r="E8432" s="10" t="str">
        <f t="shared" si="538"/>
        <v>15666877</v>
      </c>
      <c r="F8432" s="10" t="str">
        <f>IFERROR(VLOOKUP(I8432,DATABASE!$N:$O,2,FALSE),"")</f>
        <v>گوشي ايرماف</v>
      </c>
      <c r="G8432" s="269" t="s">
        <v>3757</v>
      </c>
      <c r="H8432" s="270">
        <v>15666</v>
      </c>
      <c r="I8432" s="269" t="s">
        <v>1449</v>
      </c>
      <c r="J8432" s="269" t="s">
        <v>138</v>
      </c>
      <c r="K8432" s="271">
        <v>1</v>
      </c>
      <c r="L8432" s="269" t="s">
        <v>8</v>
      </c>
      <c r="M8432" s="269" t="s">
        <v>43</v>
      </c>
      <c r="N8432" s="269" t="s">
        <v>3362</v>
      </c>
      <c r="O8432" s="272">
        <v>877</v>
      </c>
      <c r="P8432" s="270">
        <v>0</v>
      </c>
      <c r="Q8432" s="10">
        <f t="shared" si="539"/>
        <v>877</v>
      </c>
    </row>
    <row r="8433" spans="2:17" ht="20.25" customHeight="1">
      <c r="B8433" s="10" t="str">
        <f t="shared" si="536"/>
        <v>دستكش ضد برش سبك83</v>
      </c>
      <c r="C8433" s="10" t="str">
        <f t="shared" si="537"/>
        <v>دستكش ضد برش سبك1403/12/2583</v>
      </c>
      <c r="D8433" s="10" t="str">
        <f>IFERROR(IF(تحویلی!$E$1="","",IF(NOSA!O8433=تحویلی!$E$1,تحویلی!$E$1&amp;COUNTIF(NOSA!$O$1:O8433,تحویلی!$E$1),"")),"")</f>
        <v/>
      </c>
      <c r="E8433" s="10" t="str">
        <f t="shared" si="538"/>
        <v>1566983</v>
      </c>
      <c r="F8433" s="10" t="str">
        <f>IFERROR(VLOOKUP(I8433,DATABASE!$N:$O,2,FALSE),"")</f>
        <v>دستكش ضد برش سبك</v>
      </c>
      <c r="G8433" s="269" t="s">
        <v>3757</v>
      </c>
      <c r="H8433" s="270">
        <v>15669</v>
      </c>
      <c r="I8433" s="269" t="s">
        <v>1442</v>
      </c>
      <c r="J8433" s="269" t="s">
        <v>22</v>
      </c>
      <c r="K8433" s="271">
        <v>1</v>
      </c>
      <c r="L8433" s="269" t="s">
        <v>3</v>
      </c>
      <c r="M8433" s="269" t="s">
        <v>43</v>
      </c>
      <c r="N8433" s="269" t="s">
        <v>929</v>
      </c>
      <c r="O8433" s="272">
        <v>83</v>
      </c>
      <c r="P8433" s="270">
        <v>1</v>
      </c>
      <c r="Q8433" s="10">
        <f t="shared" si="539"/>
        <v>83</v>
      </c>
    </row>
    <row r="8434" spans="2:17" ht="20.25" customHeight="1">
      <c r="B8434" s="10" t="str">
        <f t="shared" si="536"/>
        <v>كفش ايمني874</v>
      </c>
      <c r="C8434" s="10" t="str">
        <f t="shared" si="537"/>
        <v>كفش ايمني1403/12/25874</v>
      </c>
      <c r="D8434" s="10" t="str">
        <f>IFERROR(IF(تحویلی!$E$1="","",IF(NOSA!O8434=تحویلی!$E$1,تحویلی!$E$1&amp;COUNTIF(NOSA!$O$1:O8434,تحویلی!$E$1),"")),"")</f>
        <v/>
      </c>
      <c r="E8434" s="10" t="str">
        <f t="shared" si="538"/>
        <v>15670874</v>
      </c>
      <c r="F8434" s="10" t="str">
        <f>IFERROR(VLOOKUP(I8434,DATABASE!$N:$O,2,FALSE),"")</f>
        <v>كفش ايمني</v>
      </c>
      <c r="G8434" s="269" t="s">
        <v>3757</v>
      </c>
      <c r="H8434" s="270">
        <v>15670</v>
      </c>
      <c r="I8434" s="269" t="s">
        <v>1539</v>
      </c>
      <c r="J8434" s="269" t="s">
        <v>1748</v>
      </c>
      <c r="K8434" s="271">
        <v>1</v>
      </c>
      <c r="L8434" s="269" t="s">
        <v>3</v>
      </c>
      <c r="M8434" s="269" t="s">
        <v>25</v>
      </c>
      <c r="N8434" s="269" t="s">
        <v>4152</v>
      </c>
      <c r="O8434" s="272">
        <v>874</v>
      </c>
      <c r="P8434" s="270">
        <v>1</v>
      </c>
      <c r="Q8434" s="10">
        <f t="shared" si="539"/>
        <v>874</v>
      </c>
    </row>
    <row r="8435" spans="2:17" ht="20.25" customHeight="1">
      <c r="B8435" s="10" t="str">
        <f t="shared" si="536"/>
        <v>دستكش ضد برش سبك848</v>
      </c>
      <c r="C8435" s="10" t="str">
        <f t="shared" si="537"/>
        <v>دستكش ضد برش سبك1403/12/26848</v>
      </c>
      <c r="D8435" s="10" t="str">
        <f>IFERROR(IF(تحویلی!$E$1="","",IF(NOSA!O8435=تحویلی!$E$1,تحویلی!$E$1&amp;COUNTIF(NOSA!$O$1:O8435,تحویلی!$E$1),"")),"")</f>
        <v/>
      </c>
      <c r="E8435" s="10" t="str">
        <f t="shared" si="538"/>
        <v>15673848</v>
      </c>
      <c r="F8435" s="10" t="str">
        <f>IFERROR(VLOOKUP(I8435,DATABASE!$N:$O,2,FALSE),"")</f>
        <v>دستكش ضد برش سبك</v>
      </c>
      <c r="G8435" s="3" t="s">
        <v>3758</v>
      </c>
      <c r="H8435" s="4">
        <v>15673</v>
      </c>
      <c r="I8435" s="3" t="s">
        <v>1442</v>
      </c>
      <c r="J8435" s="3" t="s">
        <v>22</v>
      </c>
      <c r="K8435" s="5">
        <v>1</v>
      </c>
      <c r="L8435" s="3" t="s">
        <v>3</v>
      </c>
      <c r="M8435" s="3" t="s">
        <v>47</v>
      </c>
      <c r="N8435" s="3" t="s">
        <v>2750</v>
      </c>
      <c r="O8435" s="1">
        <v>848</v>
      </c>
      <c r="P8435" s="4">
        <v>1</v>
      </c>
      <c r="Q8435" s="10">
        <f t="shared" si="539"/>
        <v>848</v>
      </c>
    </row>
    <row r="8436" spans="2:17" ht="20.25" customHeight="1">
      <c r="B8436" s="10" t="str">
        <f t="shared" si="536"/>
        <v>دستكش ضد برش سبك717</v>
      </c>
      <c r="C8436" s="10" t="str">
        <f t="shared" si="537"/>
        <v>دستكش ضد برش سبك1403/12/26717</v>
      </c>
      <c r="D8436" s="10" t="str">
        <f>IFERROR(IF(تحویلی!$E$1="","",IF(NOSA!O8436=تحویلی!$E$1,تحویلی!$E$1&amp;COUNTIF(NOSA!$O$1:O8436,تحویلی!$E$1),"")),"")</f>
        <v/>
      </c>
      <c r="E8436" s="10" t="str">
        <f t="shared" si="538"/>
        <v>15673717</v>
      </c>
      <c r="F8436" s="10" t="str">
        <f>IFERROR(VLOOKUP(I8436,DATABASE!$N:$O,2,FALSE),"")</f>
        <v>دستكش ضد برش سبك</v>
      </c>
      <c r="G8436" s="3" t="s">
        <v>3758</v>
      </c>
      <c r="H8436" s="4">
        <v>15673</v>
      </c>
      <c r="I8436" s="3" t="s">
        <v>1442</v>
      </c>
      <c r="J8436" s="3" t="s">
        <v>22</v>
      </c>
      <c r="K8436" s="5">
        <v>1</v>
      </c>
      <c r="L8436" s="3" t="s">
        <v>3</v>
      </c>
      <c r="M8436" s="3" t="s">
        <v>47</v>
      </c>
      <c r="N8436" s="3" t="s">
        <v>3957</v>
      </c>
      <c r="O8436" s="1">
        <v>717</v>
      </c>
      <c r="P8436" s="4">
        <v>1</v>
      </c>
      <c r="Q8436" s="10">
        <f t="shared" si="539"/>
        <v>717</v>
      </c>
    </row>
    <row r="8437" spans="2:17" ht="20.25" customHeight="1">
      <c r="B8437" s="10" t="str">
        <f t="shared" si="536"/>
        <v>دستكش لاتكس608</v>
      </c>
      <c r="C8437" s="10" t="str">
        <f t="shared" si="537"/>
        <v>دستكش لاتكس1403/12/26608</v>
      </c>
      <c r="D8437" s="10" t="str">
        <f>IFERROR(IF(تحویلی!$E$1="","",IF(NOSA!O8437=تحویلی!$E$1,تحویلی!$E$1&amp;COUNTIF(NOSA!$O$1:O8437,تحویلی!$E$1),"")),"")</f>
        <v/>
      </c>
      <c r="E8437" s="10" t="str">
        <f t="shared" si="538"/>
        <v>15689608</v>
      </c>
      <c r="F8437" s="10" t="str">
        <f>IFERROR(VLOOKUP(I8437,DATABASE!$N:$O,2,FALSE),"")</f>
        <v>دستكش لاتكس</v>
      </c>
      <c r="G8437" s="3" t="s">
        <v>3758</v>
      </c>
      <c r="H8437" s="4">
        <v>15689</v>
      </c>
      <c r="I8437" s="3" t="s">
        <v>2328</v>
      </c>
      <c r="J8437" s="3" t="s">
        <v>564</v>
      </c>
      <c r="K8437" s="5">
        <v>100</v>
      </c>
      <c r="L8437" s="3" t="s">
        <v>3</v>
      </c>
      <c r="M8437" s="3" t="s">
        <v>63</v>
      </c>
      <c r="N8437" s="3" t="s">
        <v>187</v>
      </c>
      <c r="O8437" s="1">
        <v>608</v>
      </c>
      <c r="P8437" s="4">
        <v>0</v>
      </c>
      <c r="Q8437" s="10">
        <f t="shared" si="539"/>
        <v>608</v>
      </c>
    </row>
    <row r="8438" spans="2:17" ht="20.25" customHeight="1">
      <c r="B8438" s="10" t="str">
        <f t="shared" si="536"/>
        <v>لباس كار ديرسوز(بلوز) 155</v>
      </c>
      <c r="C8438" s="10" t="str">
        <f t="shared" si="537"/>
        <v>لباس كار ديرسوز(بلوز) 1403/12/26155</v>
      </c>
      <c r="D8438" s="10" t="str">
        <f>IFERROR(IF(تحویلی!$E$1="","",IF(NOSA!O8438=تحویلی!$E$1,تحویلی!$E$1&amp;COUNTIF(NOSA!$O$1:O8438,تحویلی!$E$1),"")),"")</f>
        <v/>
      </c>
      <c r="E8438" s="10" t="str">
        <f t="shared" si="538"/>
        <v>15699155</v>
      </c>
      <c r="F8438" s="10" t="str">
        <f>IFERROR(VLOOKUP(I8438,DATABASE!$N:$O,2,FALSE),"")</f>
        <v xml:space="preserve">لباس كار ديرسوز(بلوز) </v>
      </c>
      <c r="G8438" s="3" t="s">
        <v>3758</v>
      </c>
      <c r="H8438" s="4">
        <v>15699</v>
      </c>
      <c r="I8438" s="3" t="s">
        <v>1703</v>
      </c>
      <c r="J8438" s="3" t="s">
        <v>1704</v>
      </c>
      <c r="K8438" s="5">
        <v>1</v>
      </c>
      <c r="L8438" s="3" t="s">
        <v>8</v>
      </c>
      <c r="M8438" s="3" t="s">
        <v>4</v>
      </c>
      <c r="N8438" s="3" t="s">
        <v>77</v>
      </c>
      <c r="O8438" s="1">
        <v>155</v>
      </c>
      <c r="P8438" s="4">
        <v>1</v>
      </c>
      <c r="Q8438" s="10">
        <f t="shared" si="539"/>
        <v>155</v>
      </c>
    </row>
    <row r="8439" spans="2:17" ht="20.25" customHeight="1">
      <c r="B8439" s="10" t="str">
        <f t="shared" si="536"/>
        <v>كفش ايمني851</v>
      </c>
      <c r="C8439" s="10" t="str">
        <f t="shared" si="537"/>
        <v>كفش ايمني1403/12/26851</v>
      </c>
      <c r="D8439" s="10" t="str">
        <f>IFERROR(IF(تحویلی!$E$1="","",IF(NOSA!O8439=تحویلی!$E$1,تحویلی!$E$1&amp;COUNTIF(NOSA!$O$1:O8439,تحویلی!$E$1),"")),"")</f>
        <v/>
      </c>
      <c r="E8439" s="10" t="str">
        <f t="shared" si="538"/>
        <v>15700851</v>
      </c>
      <c r="F8439" s="10" t="str">
        <f>IFERROR(VLOOKUP(I8439,DATABASE!$N:$O,2,FALSE),"")</f>
        <v>كفش ايمني</v>
      </c>
      <c r="G8439" s="3" t="s">
        <v>3758</v>
      </c>
      <c r="H8439" s="4">
        <v>15700</v>
      </c>
      <c r="I8439" s="3" t="s">
        <v>1526</v>
      </c>
      <c r="J8439" s="3" t="s">
        <v>1729</v>
      </c>
      <c r="K8439" s="5">
        <v>1</v>
      </c>
      <c r="L8439" s="3" t="s">
        <v>3</v>
      </c>
      <c r="M8439" s="3" t="s">
        <v>47</v>
      </c>
      <c r="N8439" s="3" t="s">
        <v>4084</v>
      </c>
      <c r="O8439" s="1">
        <v>851</v>
      </c>
      <c r="P8439" s="4">
        <v>1</v>
      </c>
      <c r="Q8439" s="10">
        <f t="shared" si="539"/>
        <v>851</v>
      </c>
    </row>
    <row r="8440" spans="2:17" ht="20.25" customHeight="1">
      <c r="B8440" s="10" t="str">
        <f t="shared" si="536"/>
        <v>دستكش استاد كار163</v>
      </c>
      <c r="C8440" s="10" t="str">
        <f t="shared" si="537"/>
        <v>دستكش استاد كار1403/12/26163</v>
      </c>
      <c r="D8440" s="10" t="str">
        <f>IFERROR(IF(تحویلی!$E$1="","",IF(NOSA!O8440=تحویلی!$E$1,تحویلی!$E$1&amp;COUNTIF(NOSA!$O$1:O8440,تحویلی!$E$1),"")),"")</f>
        <v/>
      </c>
      <c r="E8440" s="10" t="str">
        <f t="shared" si="538"/>
        <v>15706163</v>
      </c>
      <c r="F8440" s="10" t="str">
        <f>IFERROR(VLOOKUP(I8440,DATABASE!$N:$O,2,FALSE),"")</f>
        <v>دستكش استاد كار</v>
      </c>
      <c r="G8440" s="3" t="s">
        <v>3758</v>
      </c>
      <c r="H8440" s="4">
        <v>15706</v>
      </c>
      <c r="I8440" s="3" t="s">
        <v>1543</v>
      </c>
      <c r="J8440" s="3" t="s">
        <v>255</v>
      </c>
      <c r="K8440" s="5">
        <v>1</v>
      </c>
      <c r="L8440" s="3" t="s">
        <v>3</v>
      </c>
      <c r="M8440" s="3" t="s">
        <v>9</v>
      </c>
      <c r="N8440" s="3" t="s">
        <v>232</v>
      </c>
      <c r="O8440" s="1">
        <v>163</v>
      </c>
      <c r="P8440" s="4">
        <v>1</v>
      </c>
      <c r="Q8440" s="10">
        <f t="shared" si="539"/>
        <v>163</v>
      </c>
    </row>
    <row r="8441" spans="2:17" ht="20.25" customHeight="1">
      <c r="B8441" s="10" t="str">
        <f t="shared" si="536"/>
        <v>دستكش ضد برش سبك839</v>
      </c>
      <c r="C8441" s="10" t="str">
        <f t="shared" si="537"/>
        <v>دستكش ضد برش سبك1403/12/26839</v>
      </c>
      <c r="D8441" s="10" t="str">
        <f>IFERROR(IF(تحویلی!$E$1="","",IF(NOSA!O8441=تحویلی!$E$1,تحویلی!$E$1&amp;COUNTIF(NOSA!$O$1:O8441,تحویلی!$E$1),"")),"")</f>
        <v/>
      </c>
      <c r="E8441" s="10" t="str">
        <f t="shared" si="538"/>
        <v>15711839</v>
      </c>
      <c r="F8441" s="10" t="str">
        <f>IFERROR(VLOOKUP(I8441,DATABASE!$N:$O,2,FALSE),"")</f>
        <v>دستكش ضد برش سبك</v>
      </c>
      <c r="G8441" s="3" t="s">
        <v>3758</v>
      </c>
      <c r="H8441" s="4">
        <v>15711</v>
      </c>
      <c r="I8441" s="3" t="s">
        <v>1442</v>
      </c>
      <c r="J8441" s="3" t="s">
        <v>22</v>
      </c>
      <c r="K8441" s="5">
        <v>1</v>
      </c>
      <c r="L8441" s="3" t="s">
        <v>3</v>
      </c>
      <c r="M8441" s="3" t="s">
        <v>25</v>
      </c>
      <c r="N8441" s="3" t="s">
        <v>2863</v>
      </c>
      <c r="O8441" s="1">
        <v>839</v>
      </c>
      <c r="P8441" s="4">
        <v>1</v>
      </c>
      <c r="Q8441" s="10">
        <f t="shared" si="539"/>
        <v>839</v>
      </c>
    </row>
    <row r="8442" spans="2:17" ht="20.25" customHeight="1">
      <c r="B8442" s="10" t="str">
        <f t="shared" si="536"/>
        <v>شيشه مات ماسك جوشكاري460</v>
      </c>
      <c r="C8442" s="10" t="str">
        <f t="shared" si="537"/>
        <v>شيشه مات ماسك جوشكاري1403/12/26460</v>
      </c>
      <c r="D8442" s="10" t="str">
        <f>IFERROR(IF(تحویلی!$E$1="","",IF(NOSA!O8442=تحویلی!$E$1,تحویلی!$E$1&amp;COUNTIF(NOSA!$O$1:O8442,تحویلی!$E$1),"")),"")</f>
        <v/>
      </c>
      <c r="E8442" s="10" t="str">
        <f t="shared" si="538"/>
        <v>15716460</v>
      </c>
      <c r="F8442" s="10" t="str">
        <f>IFERROR(VLOOKUP(I8442,DATABASE!$N:$O,2,FALSE),"")</f>
        <v>شيشه مات ماسك جوشكاري</v>
      </c>
      <c r="G8442" s="3" t="s">
        <v>3758</v>
      </c>
      <c r="H8442" s="4">
        <v>15716</v>
      </c>
      <c r="I8442" s="3" t="s">
        <v>1507</v>
      </c>
      <c r="J8442" s="3" t="s">
        <v>113</v>
      </c>
      <c r="K8442" s="5">
        <v>1</v>
      </c>
      <c r="L8442" s="3" t="s">
        <v>8</v>
      </c>
      <c r="M8442" s="3" t="s">
        <v>215</v>
      </c>
      <c r="N8442" s="3" t="s">
        <v>140</v>
      </c>
      <c r="O8442" s="1">
        <v>460</v>
      </c>
      <c r="P8442" s="4">
        <v>0</v>
      </c>
      <c r="Q8442" s="10">
        <f t="shared" si="539"/>
        <v>460</v>
      </c>
    </row>
    <row r="8443" spans="2:17" ht="20.25" customHeight="1">
      <c r="B8443" s="10" t="str">
        <f t="shared" si="536"/>
        <v>بند كفش862</v>
      </c>
      <c r="C8443" s="10" t="str">
        <f t="shared" si="537"/>
        <v>بند كفش1403/12/26862</v>
      </c>
      <c r="D8443" s="10" t="str">
        <f>IFERROR(IF(تحویلی!$E$1="","",IF(NOSA!O8443=تحویلی!$E$1,تحویلی!$E$1&amp;COUNTIF(NOSA!$O$1:O8443,تحویلی!$E$1),"")),"")</f>
        <v/>
      </c>
      <c r="E8443" s="10" t="str">
        <f t="shared" si="538"/>
        <v>15718862</v>
      </c>
      <c r="F8443" s="10" t="str">
        <f>IFERROR(VLOOKUP(I8443,DATABASE!$N:$O,2,FALSE),"")</f>
        <v>بند كفش</v>
      </c>
      <c r="G8443" s="3" t="s">
        <v>3758</v>
      </c>
      <c r="H8443" s="4">
        <v>15718</v>
      </c>
      <c r="I8443" s="3" t="s">
        <v>1462</v>
      </c>
      <c r="J8443" s="3" t="s">
        <v>450</v>
      </c>
      <c r="K8443" s="5">
        <v>1</v>
      </c>
      <c r="L8443" s="3" t="s">
        <v>3</v>
      </c>
      <c r="M8443" s="3" t="s">
        <v>47</v>
      </c>
      <c r="N8443" s="3" t="s">
        <v>4204</v>
      </c>
      <c r="O8443" s="1">
        <v>862</v>
      </c>
      <c r="P8443" s="4">
        <v>0</v>
      </c>
      <c r="Q8443" s="10">
        <f t="shared" si="539"/>
        <v>862</v>
      </c>
    </row>
    <row r="8444" spans="2:17" ht="20.25" customHeight="1">
      <c r="B8444" s="10" t="str">
        <f t="shared" si="536"/>
        <v>دستكش ضد برش سبك938</v>
      </c>
      <c r="C8444" s="10" t="str">
        <f t="shared" si="537"/>
        <v>دستكش ضد برش سبك1403/12/27938</v>
      </c>
      <c r="D8444" s="10" t="str">
        <f>IFERROR(IF(تحویلی!$E$1="","",IF(NOSA!O8444=تحویلی!$E$1,تحویلی!$E$1&amp;COUNTIF(NOSA!$O$1:O8444,تحویلی!$E$1),"")),"")</f>
        <v/>
      </c>
      <c r="E8444" s="10" t="str">
        <f t="shared" si="538"/>
        <v>15720938</v>
      </c>
      <c r="F8444" s="10" t="str">
        <f>IFERROR(VLOOKUP(I8444,DATABASE!$N:$O,2,FALSE),"")</f>
        <v>دستكش ضد برش سبك</v>
      </c>
      <c r="G8444" s="4" t="s">
        <v>3759</v>
      </c>
      <c r="H8444" s="4">
        <v>15720</v>
      </c>
      <c r="I8444" s="4" t="s">
        <v>1442</v>
      </c>
      <c r="J8444" s="4" t="s">
        <v>22</v>
      </c>
      <c r="K8444" s="4">
        <v>1</v>
      </c>
      <c r="L8444" s="4" t="s">
        <v>3</v>
      </c>
      <c r="M8444" s="4" t="s">
        <v>25</v>
      </c>
      <c r="N8444" s="4" t="s">
        <v>3975</v>
      </c>
      <c r="O8444" s="1">
        <v>938</v>
      </c>
      <c r="P8444" s="4">
        <v>1</v>
      </c>
      <c r="Q8444" s="10">
        <f t="shared" si="539"/>
        <v>938</v>
      </c>
    </row>
    <row r="8445" spans="2:17" ht="20.25" customHeight="1">
      <c r="B8445" s="10" t="str">
        <f t="shared" si="536"/>
        <v>دستكش ضد برش سبك866</v>
      </c>
      <c r="C8445" s="10" t="str">
        <f t="shared" si="537"/>
        <v>دستكش ضد برش سبك1403/12/27866</v>
      </c>
      <c r="D8445" s="10" t="str">
        <f>IFERROR(IF(تحویلی!$E$1="","",IF(NOSA!O8445=تحویلی!$E$1,تحویلی!$E$1&amp;COUNTIF(NOSA!$O$1:O8445,تحویلی!$E$1),"")),"")</f>
        <v/>
      </c>
      <c r="E8445" s="10" t="str">
        <f t="shared" si="538"/>
        <v>15720866</v>
      </c>
      <c r="F8445" s="10" t="str">
        <f>IFERROR(VLOOKUP(I8445,DATABASE!$N:$O,2,FALSE),"")</f>
        <v>دستكش ضد برش سبك</v>
      </c>
      <c r="G8445" s="4" t="s">
        <v>3759</v>
      </c>
      <c r="H8445" s="4">
        <v>15720</v>
      </c>
      <c r="I8445" s="4" t="s">
        <v>1442</v>
      </c>
      <c r="J8445" s="4" t="s">
        <v>22</v>
      </c>
      <c r="K8445" s="4">
        <v>1</v>
      </c>
      <c r="L8445" s="4" t="s">
        <v>3</v>
      </c>
      <c r="M8445" s="4" t="s">
        <v>25</v>
      </c>
      <c r="N8445" s="4" t="s">
        <v>3230</v>
      </c>
      <c r="O8445" s="1">
        <v>866</v>
      </c>
      <c r="P8445" s="4">
        <v>1</v>
      </c>
      <c r="Q8445" s="10">
        <f t="shared" si="539"/>
        <v>866</v>
      </c>
    </row>
    <row r="8446" spans="2:17" ht="20.25" customHeight="1">
      <c r="B8446" s="10" t="str">
        <f t="shared" si="536"/>
        <v>دستكش ضد برش سبك845</v>
      </c>
      <c r="C8446" s="10" t="str">
        <f t="shared" si="537"/>
        <v>دستكش ضد برش سبك1403/12/27845</v>
      </c>
      <c r="D8446" s="10" t="str">
        <f>IFERROR(IF(تحویلی!$E$1="","",IF(NOSA!O8446=تحویلی!$E$1,تحویلی!$E$1&amp;COUNTIF(NOSA!$O$1:O8446,تحویلی!$E$1),"")),"")</f>
        <v/>
      </c>
      <c r="E8446" s="10" t="str">
        <f t="shared" si="538"/>
        <v>15721845</v>
      </c>
      <c r="F8446" s="10" t="str">
        <f>IFERROR(VLOOKUP(I8446,DATABASE!$N:$O,2,FALSE),"")</f>
        <v>دستكش ضد برش سبك</v>
      </c>
      <c r="G8446" s="4" t="s">
        <v>3759</v>
      </c>
      <c r="H8446" s="4">
        <v>15721</v>
      </c>
      <c r="I8446" s="4" t="s">
        <v>1442</v>
      </c>
      <c r="J8446" s="4" t="s">
        <v>22</v>
      </c>
      <c r="K8446" s="4">
        <v>1</v>
      </c>
      <c r="L8446" s="4" t="s">
        <v>3</v>
      </c>
      <c r="M8446" s="4" t="s">
        <v>47</v>
      </c>
      <c r="N8446" s="4" t="s">
        <v>3244</v>
      </c>
      <c r="O8446" s="1">
        <v>845</v>
      </c>
      <c r="P8446" s="4">
        <v>1</v>
      </c>
      <c r="Q8446" s="10">
        <f t="shared" si="539"/>
        <v>845</v>
      </c>
    </row>
    <row r="8447" spans="2:17" ht="20.25" customHeight="1">
      <c r="B8447" s="10" t="str">
        <f t="shared" si="536"/>
        <v>دستكش ضد برش سبك582</v>
      </c>
      <c r="C8447" s="10" t="str">
        <f t="shared" si="537"/>
        <v>دستكش ضد برش سبك1403/12/27582</v>
      </c>
      <c r="D8447" s="10" t="str">
        <f>IFERROR(IF(تحویلی!$E$1="","",IF(NOSA!O8447=تحویلی!$E$1,تحویلی!$E$1&amp;COUNTIF(NOSA!$O$1:O8447,تحویلی!$E$1),"")),"")</f>
        <v/>
      </c>
      <c r="E8447" s="10" t="str">
        <f t="shared" si="538"/>
        <v>15721582</v>
      </c>
      <c r="F8447" s="10" t="str">
        <f>IFERROR(VLOOKUP(I8447,DATABASE!$N:$O,2,FALSE),"")</f>
        <v>دستكش ضد برش سبك</v>
      </c>
      <c r="G8447" s="4" t="s">
        <v>3759</v>
      </c>
      <c r="H8447" s="4">
        <v>15721</v>
      </c>
      <c r="I8447" s="4" t="s">
        <v>1442</v>
      </c>
      <c r="J8447" s="4" t="s">
        <v>22</v>
      </c>
      <c r="K8447" s="4">
        <v>1</v>
      </c>
      <c r="L8447" s="4" t="s">
        <v>3</v>
      </c>
      <c r="M8447" s="4" t="s">
        <v>47</v>
      </c>
      <c r="N8447" s="4" t="s">
        <v>1157</v>
      </c>
      <c r="O8447" s="1">
        <v>582</v>
      </c>
      <c r="P8447" s="4">
        <v>1</v>
      </c>
      <c r="Q8447" s="10">
        <f t="shared" si="539"/>
        <v>582</v>
      </c>
    </row>
    <row r="8448" spans="2:17" ht="20.25" customHeight="1">
      <c r="B8448" s="10" t="str">
        <f t="shared" si="536"/>
        <v>دستكش كف مواد سبك949</v>
      </c>
      <c r="C8448" s="10" t="str">
        <f t="shared" si="537"/>
        <v>دستكش كف مواد سبك1403/12/27949</v>
      </c>
      <c r="D8448" s="10" t="str">
        <f>IFERROR(IF(تحویلی!$E$1="","",IF(NOSA!O8448=تحویلی!$E$1,تحویلی!$E$1&amp;COUNTIF(NOSA!$O$1:O8448,تحویلی!$E$1),"")),"")</f>
        <v/>
      </c>
      <c r="E8448" s="10" t="str">
        <f t="shared" si="538"/>
        <v>15729949</v>
      </c>
      <c r="F8448" s="10" t="str">
        <f>IFERROR(VLOOKUP(I8448,DATABASE!$N:$O,2,FALSE),"")</f>
        <v>دستكش كف مواد سبك</v>
      </c>
      <c r="G8448" s="4" t="s">
        <v>3759</v>
      </c>
      <c r="H8448" s="4">
        <v>15729</v>
      </c>
      <c r="I8448" s="4" t="s">
        <v>1456</v>
      </c>
      <c r="J8448" s="4" t="s">
        <v>2</v>
      </c>
      <c r="K8448" s="4">
        <v>1</v>
      </c>
      <c r="L8448" s="4" t="s">
        <v>3</v>
      </c>
      <c r="M8448" s="4" t="s">
        <v>47</v>
      </c>
      <c r="N8448" s="4" t="s">
        <v>4080</v>
      </c>
      <c r="O8448" s="1">
        <v>949</v>
      </c>
      <c r="P8448" s="4">
        <v>1</v>
      </c>
      <c r="Q8448" s="10">
        <f t="shared" si="539"/>
        <v>949</v>
      </c>
    </row>
    <row r="8449" spans="2:17" ht="20.25" customHeight="1">
      <c r="B8449" s="10" t="str">
        <f t="shared" si="536"/>
        <v>294</v>
      </c>
      <c r="C8449" s="10" t="str">
        <f t="shared" si="537"/>
        <v>1403/12/27294</v>
      </c>
      <c r="D8449" s="10" t="str">
        <f>IFERROR(IF(تحویلی!$E$1="","",IF(NOSA!O8449=تحویلی!$E$1,تحویلی!$E$1&amp;COUNTIF(NOSA!$O$1:O8449,تحویلی!$E$1),"")),"")</f>
        <v/>
      </c>
      <c r="E8449" s="10" t="str">
        <f t="shared" si="538"/>
        <v>15733294</v>
      </c>
      <c r="F8449" s="10" t="str">
        <f>IFERROR(VLOOKUP(I8449,DATABASE!$N:$O,2,FALSE),"")</f>
        <v/>
      </c>
      <c r="G8449" s="4" t="s">
        <v>3759</v>
      </c>
      <c r="H8449" s="4">
        <v>15733</v>
      </c>
      <c r="I8449" s="4" t="s">
        <v>3559</v>
      </c>
      <c r="J8449" s="4" t="s">
        <v>3560</v>
      </c>
      <c r="K8449" s="4">
        <v>1</v>
      </c>
      <c r="L8449" s="4" t="s">
        <v>8</v>
      </c>
      <c r="M8449" s="4" t="s">
        <v>25</v>
      </c>
      <c r="N8449" s="4" t="s">
        <v>734</v>
      </c>
      <c r="O8449" s="1">
        <v>294</v>
      </c>
      <c r="P8449" s="4">
        <v>0</v>
      </c>
      <c r="Q8449" s="10">
        <f t="shared" si="539"/>
        <v>294</v>
      </c>
    </row>
    <row r="8450" spans="2:17" ht="20.25" customHeight="1">
      <c r="B8450" s="10" t="str">
        <f t="shared" si="536"/>
        <v>عمومي -كلاه يكبار مصرف760</v>
      </c>
      <c r="C8450" s="10" t="str">
        <f t="shared" si="537"/>
        <v>عمومي -كلاه يكبار مصرف1403/12/27760</v>
      </c>
      <c r="D8450" s="10" t="str">
        <f>IFERROR(IF(تحویلی!$E$1="","",IF(NOSA!O8450=تحویلی!$E$1,تحویلی!$E$1&amp;COUNTIF(NOSA!$O$1:O8450,تحویلی!$E$1),"")),"")</f>
        <v/>
      </c>
      <c r="E8450" s="10" t="str">
        <f t="shared" si="538"/>
        <v>15742760</v>
      </c>
      <c r="F8450" s="10" t="str">
        <f>IFERROR(VLOOKUP(I8450,DATABASE!$N:$O,2,FALSE),"")</f>
        <v>عمومي -كلاه يكبار مصرف</v>
      </c>
      <c r="G8450" s="4" t="s">
        <v>3759</v>
      </c>
      <c r="H8450" s="4">
        <v>15742</v>
      </c>
      <c r="I8450" s="4" t="s">
        <v>2291</v>
      </c>
      <c r="J8450" s="4" t="s">
        <v>2345</v>
      </c>
      <c r="K8450" s="4">
        <v>1000</v>
      </c>
      <c r="L8450" s="4" t="s">
        <v>8</v>
      </c>
      <c r="M8450" s="4" t="s">
        <v>359</v>
      </c>
      <c r="N8450" s="4" t="s">
        <v>3369</v>
      </c>
      <c r="O8450" s="1">
        <v>760</v>
      </c>
      <c r="P8450" s="4">
        <v>0</v>
      </c>
      <c r="Q8450" s="10">
        <f t="shared" si="539"/>
        <v>760</v>
      </c>
    </row>
    <row r="8451" spans="2:17" ht="20.25" customHeight="1">
      <c r="B8451" s="10" t="str">
        <f t="shared" si="536"/>
        <v>دستكش ضد برش سبك427</v>
      </c>
      <c r="C8451" s="10" t="str">
        <f t="shared" si="537"/>
        <v>دستكش ضد برش سبك1403/12/27427</v>
      </c>
      <c r="D8451" s="10" t="str">
        <f>IFERROR(IF(تحویلی!$E$1="","",IF(NOSA!O8451=تحویلی!$E$1,تحویلی!$E$1&amp;COUNTIF(NOSA!$O$1:O8451,تحویلی!$E$1),"")),"")</f>
        <v/>
      </c>
      <c r="E8451" s="10" t="str">
        <f t="shared" si="538"/>
        <v>15747427</v>
      </c>
      <c r="F8451" s="10" t="str">
        <f>IFERROR(VLOOKUP(I8451,DATABASE!$N:$O,2,FALSE),"")</f>
        <v>دستكش ضد برش سبك</v>
      </c>
      <c r="G8451" s="4" t="s">
        <v>3759</v>
      </c>
      <c r="H8451" s="4">
        <v>15747</v>
      </c>
      <c r="I8451" s="4" t="s">
        <v>1442</v>
      </c>
      <c r="J8451" s="4" t="s">
        <v>22</v>
      </c>
      <c r="K8451" s="4">
        <v>1</v>
      </c>
      <c r="L8451" s="4" t="s">
        <v>3</v>
      </c>
      <c r="M8451" s="4" t="s">
        <v>9</v>
      </c>
      <c r="N8451" s="4" t="s">
        <v>3203</v>
      </c>
      <c r="O8451" s="1">
        <v>427</v>
      </c>
      <c r="P8451" s="4">
        <v>1</v>
      </c>
      <c r="Q8451" s="10">
        <f t="shared" si="539"/>
        <v>427</v>
      </c>
    </row>
    <row r="8452" spans="2:17" ht="20.25" customHeight="1">
      <c r="B8452" s="10" t="str">
        <f t="shared" si="536"/>
        <v>دستكش كف مواد سبك945</v>
      </c>
      <c r="C8452" s="10" t="str">
        <f t="shared" si="537"/>
        <v>دستكش كف مواد سبك1403/12/27945</v>
      </c>
      <c r="D8452" s="10" t="str">
        <f>IFERROR(IF(تحویلی!$E$1="","",IF(NOSA!O8452=تحویلی!$E$1,تحویلی!$E$1&amp;COUNTIF(NOSA!$O$1:O8452,تحویلی!$E$1),"")),"")</f>
        <v/>
      </c>
      <c r="E8452" s="10" t="str">
        <f t="shared" si="538"/>
        <v>15748945</v>
      </c>
      <c r="F8452" s="10" t="str">
        <f>IFERROR(VLOOKUP(I8452,DATABASE!$N:$O,2,FALSE),"")</f>
        <v>دستكش كف مواد سبك</v>
      </c>
      <c r="G8452" s="4" t="s">
        <v>3759</v>
      </c>
      <c r="H8452" s="4">
        <v>15748</v>
      </c>
      <c r="I8452" s="4" t="s">
        <v>1456</v>
      </c>
      <c r="J8452" s="4" t="s">
        <v>2</v>
      </c>
      <c r="K8452" s="4">
        <v>1</v>
      </c>
      <c r="L8452" s="4" t="s">
        <v>3</v>
      </c>
      <c r="M8452" s="4" t="s">
        <v>47</v>
      </c>
      <c r="N8452" s="4" t="s">
        <v>4009</v>
      </c>
      <c r="O8452" s="1">
        <v>945</v>
      </c>
      <c r="P8452" s="4">
        <v>1</v>
      </c>
      <c r="Q8452" s="10">
        <f t="shared" si="539"/>
        <v>945</v>
      </c>
    </row>
    <row r="8453" spans="2:17" ht="20.25" customHeight="1">
      <c r="B8453" s="10" t="str">
        <f t="shared" si="536"/>
        <v>دستكش كف مواد سبك599</v>
      </c>
      <c r="C8453" s="10" t="str">
        <f t="shared" si="537"/>
        <v>دستكش كف مواد سبك1403/12/27599</v>
      </c>
      <c r="D8453" s="10" t="str">
        <f>IFERROR(IF(تحویلی!$E$1="","",IF(NOSA!O8453=تحویلی!$E$1,تحویلی!$E$1&amp;COUNTIF(NOSA!$O$1:O8453,تحویلی!$E$1),"")),"")</f>
        <v/>
      </c>
      <c r="E8453" s="10" t="str">
        <f t="shared" si="538"/>
        <v>15751599</v>
      </c>
      <c r="F8453" s="10" t="str">
        <f>IFERROR(VLOOKUP(I8453,DATABASE!$N:$O,2,FALSE),"")</f>
        <v>دستكش كف مواد سبك</v>
      </c>
      <c r="G8453" s="4" t="s">
        <v>3759</v>
      </c>
      <c r="H8453" s="4">
        <v>15751</v>
      </c>
      <c r="I8453" s="4" t="s">
        <v>1456</v>
      </c>
      <c r="J8453" s="4" t="s">
        <v>2</v>
      </c>
      <c r="K8453" s="4">
        <v>1</v>
      </c>
      <c r="L8453" s="4" t="s">
        <v>3</v>
      </c>
      <c r="M8453" s="4" t="s">
        <v>47</v>
      </c>
      <c r="N8453" s="4" t="s">
        <v>82</v>
      </c>
      <c r="O8453" s="1">
        <v>599</v>
      </c>
      <c r="P8453" s="4">
        <v>1</v>
      </c>
      <c r="Q8453" s="10">
        <f t="shared" si="539"/>
        <v>599</v>
      </c>
    </row>
    <row r="8454" spans="2:17" ht="20.25" customHeight="1">
      <c r="B8454" s="10" t="str">
        <f t="shared" si="536"/>
        <v>لباس كار نسوز(بلوز و شلوار)783</v>
      </c>
      <c r="C8454" s="10" t="str">
        <f t="shared" si="537"/>
        <v>لباس كار نسوز(بلوز و شلوار)1403/12/27783</v>
      </c>
      <c r="D8454" s="10" t="str">
        <f>IFERROR(IF(تحویلی!$E$1="","",IF(NOSA!O8454=تحویلی!$E$1,تحویلی!$E$1&amp;COUNTIF(NOSA!$O$1:O8454,تحویلی!$E$1),"")),"")</f>
        <v/>
      </c>
      <c r="E8454" s="10" t="str">
        <f t="shared" si="538"/>
        <v>15752783</v>
      </c>
      <c r="F8454" s="10" t="str">
        <f>IFERROR(VLOOKUP(I8454,DATABASE!$N:$O,2,FALSE),"")</f>
        <v>لباس كار نسوز(بلوز و شلوار)</v>
      </c>
      <c r="G8454" s="4" t="s">
        <v>3759</v>
      </c>
      <c r="H8454" s="4">
        <v>15752</v>
      </c>
      <c r="I8454" s="4" t="s">
        <v>1655</v>
      </c>
      <c r="J8454" s="4" t="s">
        <v>1656</v>
      </c>
      <c r="K8454" s="4">
        <v>1</v>
      </c>
      <c r="L8454" s="4" t="s">
        <v>28</v>
      </c>
      <c r="M8454" s="4" t="s">
        <v>4</v>
      </c>
      <c r="N8454" s="4" t="s">
        <v>1219</v>
      </c>
      <c r="O8454" s="1">
        <v>783</v>
      </c>
      <c r="P8454" s="4">
        <v>1</v>
      </c>
      <c r="Q8454" s="10">
        <f t="shared" si="539"/>
        <v>783</v>
      </c>
    </row>
    <row r="8455" spans="2:17" ht="20.25" customHeight="1">
      <c r="B8455" s="10" t="str">
        <f t="shared" si="536"/>
        <v>دستكش ضد برش سبك702</v>
      </c>
      <c r="C8455" s="10" t="str">
        <f t="shared" si="537"/>
        <v>دستكش ضد برش سبك1403/12/28702</v>
      </c>
      <c r="D8455" s="10" t="str">
        <f>IFERROR(IF(تحویلی!$E$1="","",IF(NOSA!O8455=تحویلی!$E$1,تحویلی!$E$1&amp;COUNTIF(NOSA!$O$1:O8455,تحویلی!$E$1),"")),"")</f>
        <v/>
      </c>
      <c r="E8455" s="10" t="str">
        <f t="shared" si="538"/>
        <v>15755702</v>
      </c>
      <c r="F8455" s="10" t="str">
        <f>IFERROR(VLOOKUP(I8455,DATABASE!$N:$O,2,FALSE),"")</f>
        <v>دستكش ضد برش سبك</v>
      </c>
      <c r="G8455" s="273" t="s">
        <v>3760</v>
      </c>
      <c r="H8455" s="274">
        <v>15755</v>
      </c>
      <c r="I8455" s="273" t="s">
        <v>1442</v>
      </c>
      <c r="J8455" s="273" t="s">
        <v>22</v>
      </c>
      <c r="K8455" s="275">
        <v>1</v>
      </c>
      <c r="L8455" s="273" t="s">
        <v>3</v>
      </c>
      <c r="M8455" s="273" t="s">
        <v>40</v>
      </c>
      <c r="N8455" s="273" t="s">
        <v>170</v>
      </c>
      <c r="O8455" s="276">
        <v>702</v>
      </c>
      <c r="P8455" s="274">
        <v>1</v>
      </c>
      <c r="Q8455" s="10">
        <f t="shared" si="539"/>
        <v>702</v>
      </c>
    </row>
    <row r="8456" spans="2:17" ht="20.25" customHeight="1">
      <c r="B8456" s="10" t="str">
        <f t="shared" si="536"/>
        <v>دستكش كف مواد سبك820</v>
      </c>
      <c r="C8456" s="10" t="str">
        <f t="shared" si="537"/>
        <v>دستكش كف مواد سبك1403/12/28820</v>
      </c>
      <c r="D8456" s="10" t="str">
        <f>IFERROR(IF(تحویلی!$E$1="","",IF(NOSA!O8456=تحویلی!$E$1,تحویلی!$E$1&amp;COUNTIF(NOSA!$O$1:O8456,تحویلی!$E$1),"")),"")</f>
        <v/>
      </c>
      <c r="E8456" s="10" t="str">
        <f t="shared" si="538"/>
        <v>15755820</v>
      </c>
      <c r="F8456" s="10" t="str">
        <f>IFERROR(VLOOKUP(I8456,DATABASE!$N:$O,2,FALSE),"")</f>
        <v>دستكش كف مواد سبك</v>
      </c>
      <c r="G8456" s="273" t="s">
        <v>3760</v>
      </c>
      <c r="H8456" s="274">
        <v>15755</v>
      </c>
      <c r="I8456" s="273" t="s">
        <v>1456</v>
      </c>
      <c r="J8456" s="273" t="s">
        <v>2</v>
      </c>
      <c r="K8456" s="275">
        <v>1</v>
      </c>
      <c r="L8456" s="273" t="s">
        <v>3</v>
      </c>
      <c r="M8456" s="273" t="s">
        <v>40</v>
      </c>
      <c r="N8456" s="273" t="s">
        <v>1738</v>
      </c>
      <c r="O8456" s="276">
        <v>820</v>
      </c>
      <c r="P8456" s="274">
        <v>1</v>
      </c>
      <c r="Q8456" s="10">
        <f t="shared" si="539"/>
        <v>820</v>
      </c>
    </row>
    <row r="8457" spans="2:17" ht="20.25" customHeight="1">
      <c r="B8457" s="10" t="str">
        <f t="shared" si="536"/>
        <v>دستكش كف مواد سبك286</v>
      </c>
      <c r="C8457" s="10" t="str">
        <f t="shared" si="537"/>
        <v>دستكش كف مواد سبك1403/12/28286</v>
      </c>
      <c r="D8457" s="10" t="str">
        <f>IFERROR(IF(تحویلی!$E$1="","",IF(NOSA!O8457=تحویلی!$E$1,تحویلی!$E$1&amp;COUNTIF(NOSA!$O$1:O8457,تحویلی!$E$1),"")),"")</f>
        <v/>
      </c>
      <c r="E8457" s="10" t="str">
        <f t="shared" si="538"/>
        <v>15755286</v>
      </c>
      <c r="F8457" s="10" t="str">
        <f>IFERROR(VLOOKUP(I8457,DATABASE!$N:$O,2,FALSE),"")</f>
        <v>دستكش كف مواد سبك</v>
      </c>
      <c r="G8457" s="273" t="s">
        <v>3760</v>
      </c>
      <c r="H8457" s="274">
        <v>15755</v>
      </c>
      <c r="I8457" s="273" t="s">
        <v>1456</v>
      </c>
      <c r="J8457" s="273" t="s">
        <v>2</v>
      </c>
      <c r="K8457" s="275">
        <v>1</v>
      </c>
      <c r="L8457" s="273" t="s">
        <v>3</v>
      </c>
      <c r="M8457" s="273" t="s">
        <v>40</v>
      </c>
      <c r="N8457" s="273" t="s">
        <v>804</v>
      </c>
      <c r="O8457" s="276">
        <v>286</v>
      </c>
      <c r="P8457" s="274">
        <v>1</v>
      </c>
      <c r="Q8457" s="10">
        <f t="shared" si="539"/>
        <v>286</v>
      </c>
    </row>
    <row r="8458" spans="2:17" ht="20.25" customHeight="1">
      <c r="B8458" s="10" t="str">
        <f t="shared" si="536"/>
        <v>دستكش كف مواد سبك709</v>
      </c>
      <c r="C8458" s="10" t="str">
        <f t="shared" si="537"/>
        <v>دستكش كف مواد سبك1403/12/28709</v>
      </c>
      <c r="D8458" s="10" t="str">
        <f>IFERROR(IF(تحویلی!$E$1="","",IF(NOSA!O8458=تحویلی!$E$1,تحویلی!$E$1&amp;COUNTIF(NOSA!$O$1:O8458,تحویلی!$E$1),"")),"")</f>
        <v/>
      </c>
      <c r="E8458" s="10" t="str">
        <f t="shared" si="538"/>
        <v>15755709</v>
      </c>
      <c r="F8458" s="10" t="str">
        <f>IFERROR(VLOOKUP(I8458,DATABASE!$N:$O,2,FALSE),"")</f>
        <v>دستكش كف مواد سبك</v>
      </c>
      <c r="G8458" s="273" t="s">
        <v>3760</v>
      </c>
      <c r="H8458" s="274">
        <v>15755</v>
      </c>
      <c r="I8458" s="273" t="s">
        <v>1456</v>
      </c>
      <c r="J8458" s="273" t="s">
        <v>2</v>
      </c>
      <c r="K8458" s="275">
        <v>1</v>
      </c>
      <c r="L8458" s="273" t="s">
        <v>3</v>
      </c>
      <c r="M8458" s="273" t="s">
        <v>40</v>
      </c>
      <c r="N8458" s="273" t="s">
        <v>93</v>
      </c>
      <c r="O8458" s="276">
        <v>709</v>
      </c>
      <c r="P8458" s="274">
        <v>1</v>
      </c>
      <c r="Q8458" s="10">
        <f t="shared" si="539"/>
        <v>709</v>
      </c>
    </row>
    <row r="8459" spans="2:17" ht="20.25" customHeight="1">
      <c r="B8459" s="10" t="str">
        <f t="shared" si="536"/>
        <v>دستكش ضد برش سبك933</v>
      </c>
      <c r="C8459" s="10" t="str">
        <f t="shared" si="537"/>
        <v>دستكش ضد برش سبك1403/12/28933</v>
      </c>
      <c r="D8459" s="10" t="str">
        <f>IFERROR(IF(تحویلی!$E$1="","",IF(NOSA!O8459=تحویلی!$E$1,تحویلی!$E$1&amp;COUNTIF(NOSA!$O$1:O8459,تحویلی!$E$1),"")),"")</f>
        <v/>
      </c>
      <c r="E8459" s="10" t="str">
        <f t="shared" si="538"/>
        <v>15757933</v>
      </c>
      <c r="F8459" s="10" t="str">
        <f>IFERROR(VLOOKUP(I8459,DATABASE!$N:$O,2,FALSE),"")</f>
        <v>دستكش ضد برش سبك</v>
      </c>
      <c r="G8459" s="273" t="s">
        <v>3760</v>
      </c>
      <c r="H8459" s="274">
        <v>15757</v>
      </c>
      <c r="I8459" s="273" t="s">
        <v>1442</v>
      </c>
      <c r="J8459" s="273" t="s">
        <v>22</v>
      </c>
      <c r="K8459" s="275">
        <v>1</v>
      </c>
      <c r="L8459" s="273" t="s">
        <v>3</v>
      </c>
      <c r="M8459" s="273" t="s">
        <v>47</v>
      </c>
      <c r="N8459" s="273" t="s">
        <v>3548</v>
      </c>
      <c r="O8459" s="276">
        <v>933</v>
      </c>
      <c r="P8459" s="274">
        <v>1</v>
      </c>
      <c r="Q8459" s="10">
        <f t="shared" si="539"/>
        <v>933</v>
      </c>
    </row>
    <row r="8460" spans="2:17" ht="20.25" customHeight="1">
      <c r="B8460" s="10" t="str">
        <f t="shared" si="536"/>
        <v>لباس كار ديرسوز(بلوز و شلوار)933</v>
      </c>
      <c r="C8460" s="10" t="str">
        <f t="shared" si="537"/>
        <v>لباس كار ديرسوز(بلوز و شلوار)1403/12/28933</v>
      </c>
      <c r="D8460" s="10" t="str">
        <f>IFERROR(IF(تحویلی!$E$1="","",IF(NOSA!O8460=تحویلی!$E$1,تحویلی!$E$1&amp;COUNTIF(NOSA!$O$1:O8460,تحویلی!$E$1),"")),"")</f>
        <v/>
      </c>
      <c r="E8460" s="10" t="str">
        <f t="shared" si="538"/>
        <v>15761933</v>
      </c>
      <c r="F8460" s="10" t="str">
        <f>IFERROR(VLOOKUP(I8460,DATABASE!$N:$O,2,FALSE),"")</f>
        <v>لباس كار ديرسوز(بلوز و شلوار)</v>
      </c>
      <c r="G8460" s="273" t="s">
        <v>3760</v>
      </c>
      <c r="H8460" s="274">
        <v>15761</v>
      </c>
      <c r="I8460" s="273" t="s">
        <v>1629</v>
      </c>
      <c r="J8460" s="273" t="s">
        <v>1630</v>
      </c>
      <c r="K8460" s="275">
        <v>1</v>
      </c>
      <c r="L8460" s="273" t="s">
        <v>28</v>
      </c>
      <c r="M8460" s="273" t="s">
        <v>47</v>
      </c>
      <c r="N8460" s="273" t="s">
        <v>3548</v>
      </c>
      <c r="O8460" s="276">
        <v>933</v>
      </c>
      <c r="P8460" s="274">
        <v>0</v>
      </c>
      <c r="Q8460" s="10">
        <f t="shared" si="539"/>
        <v>933</v>
      </c>
    </row>
    <row r="8461" spans="2:17" ht="20.25" customHeight="1">
      <c r="B8461" s="10" t="str">
        <f t="shared" si="536"/>
        <v>گوشي اير پلاگ877</v>
      </c>
      <c r="C8461" s="10" t="str">
        <f t="shared" si="537"/>
        <v>گوشي اير پلاگ1403/12/28877</v>
      </c>
      <c r="D8461" s="10" t="str">
        <f>IFERROR(IF(تحویلی!$E$1="","",IF(NOSA!O8461=تحویلی!$E$1,تحویلی!$E$1&amp;COUNTIF(NOSA!$O$1:O8461,تحویلی!$E$1),"")),"")</f>
        <v/>
      </c>
      <c r="E8461" s="10" t="str">
        <f t="shared" si="538"/>
        <v>15762877</v>
      </c>
      <c r="F8461" s="10" t="str">
        <f>IFERROR(VLOOKUP(I8461,DATABASE!$N:$O,2,FALSE),"")</f>
        <v>گوشي اير پلاگ</v>
      </c>
      <c r="G8461" s="273" t="s">
        <v>3760</v>
      </c>
      <c r="H8461" s="274">
        <v>15762</v>
      </c>
      <c r="I8461" s="273" t="s">
        <v>1581</v>
      </c>
      <c r="J8461" s="273" t="s">
        <v>124</v>
      </c>
      <c r="K8461" s="275">
        <v>1</v>
      </c>
      <c r="L8461" s="273" t="s">
        <v>8</v>
      </c>
      <c r="M8461" s="273" t="s">
        <v>43</v>
      </c>
      <c r="N8461" s="273" t="s">
        <v>730</v>
      </c>
      <c r="O8461" s="276">
        <v>877</v>
      </c>
      <c r="P8461" s="274">
        <v>0</v>
      </c>
      <c r="Q8461" s="10">
        <f t="shared" si="539"/>
        <v>877</v>
      </c>
    </row>
    <row r="8462" spans="2:17" ht="20.25" customHeight="1">
      <c r="B8462" s="10" t="str">
        <f t="shared" si="536"/>
        <v>859</v>
      </c>
      <c r="C8462" s="10" t="str">
        <f t="shared" si="537"/>
        <v>1403/12/28859</v>
      </c>
      <c r="D8462" s="10" t="str">
        <f>IFERROR(IF(تحویلی!$E$1="","",IF(NOSA!O8462=تحویلی!$E$1,تحویلی!$E$1&amp;COUNTIF(NOSA!$O$1:O8462,تحویلی!$E$1),"")),"")</f>
        <v/>
      </c>
      <c r="E8462" s="10" t="str">
        <f t="shared" si="538"/>
        <v>15769859</v>
      </c>
      <c r="F8462" s="10" t="str">
        <f>IFERROR(VLOOKUP(I8462,DATABASE!$N:$O,2,FALSE),"")</f>
        <v/>
      </c>
      <c r="G8462" s="273" t="s">
        <v>3760</v>
      </c>
      <c r="H8462" s="274">
        <v>15769</v>
      </c>
      <c r="I8462" s="273" t="s">
        <v>3309</v>
      </c>
      <c r="J8462" s="273" t="s">
        <v>3310</v>
      </c>
      <c r="K8462" s="275">
        <v>2</v>
      </c>
      <c r="L8462" s="273" t="s">
        <v>28</v>
      </c>
      <c r="M8462" s="273" t="s">
        <v>102</v>
      </c>
      <c r="N8462" s="273" t="s">
        <v>163</v>
      </c>
      <c r="O8462" s="276">
        <v>859</v>
      </c>
      <c r="P8462" s="274">
        <v>0</v>
      </c>
      <c r="Q8462" s="10">
        <f t="shared" si="539"/>
        <v>859</v>
      </c>
    </row>
    <row r="8463" spans="2:17" ht="20.25" customHeight="1">
      <c r="B8463" s="10" t="str">
        <f t="shared" ref="B8463:B8526" si="540">F8463&amp;Q8463</f>
        <v>لباس كار كارشناسي-مديران- بلوز و شلوار859</v>
      </c>
      <c r="C8463" s="10" t="str">
        <f t="shared" ref="C8463:C8526" si="541">F8463&amp;G8463&amp;O8463</f>
        <v>لباس كار كارشناسي-مديران- بلوز و شلوار1403/12/28859</v>
      </c>
      <c r="D8463" s="10" t="str">
        <f>IFERROR(IF(تحویلی!$E$1="","",IF(NOSA!O8463=تحویلی!$E$1,تحویلی!$E$1&amp;COUNTIF(NOSA!$O$1:O8463,تحویلی!$E$1),"")),"")</f>
        <v/>
      </c>
      <c r="E8463" s="10" t="str">
        <f t="shared" ref="E8463:E8526" si="542">H8463&amp;O8463</f>
        <v>15769859</v>
      </c>
      <c r="F8463" s="10" t="str">
        <f>IFERROR(VLOOKUP(I8463,DATABASE!$N:$O,2,FALSE),"")</f>
        <v>لباس كار كارشناسي-مديران- بلوز و شلوار</v>
      </c>
      <c r="G8463" s="273" t="s">
        <v>3760</v>
      </c>
      <c r="H8463" s="274">
        <v>15769</v>
      </c>
      <c r="I8463" s="273" t="s">
        <v>2373</v>
      </c>
      <c r="J8463" s="273" t="s">
        <v>2772</v>
      </c>
      <c r="K8463" s="275">
        <v>2</v>
      </c>
      <c r="L8463" s="273" t="s">
        <v>28</v>
      </c>
      <c r="M8463" s="273" t="s">
        <v>102</v>
      </c>
      <c r="N8463" s="273" t="s">
        <v>163</v>
      </c>
      <c r="O8463" s="276">
        <v>859</v>
      </c>
      <c r="P8463" s="274">
        <v>0</v>
      </c>
      <c r="Q8463" s="10">
        <f t="shared" si="539"/>
        <v>859</v>
      </c>
    </row>
    <row r="8464" spans="2:17" ht="20.25" customHeight="1">
      <c r="B8464" s="10" t="str">
        <f t="shared" si="540"/>
        <v>لباس كار كارشناسي-مديران- بلوز و شلوار859</v>
      </c>
      <c r="C8464" s="10" t="str">
        <f t="shared" si="541"/>
        <v>لباس كار كارشناسي-مديران- بلوز و شلوار1403/12/28859</v>
      </c>
      <c r="D8464" s="10" t="str">
        <f>IFERROR(IF(تحویلی!$E$1="","",IF(NOSA!O8464=تحویلی!$E$1,تحویلی!$E$1&amp;COUNTIF(NOSA!$O$1:O8464,تحویلی!$E$1),"")),"")</f>
        <v/>
      </c>
      <c r="E8464" s="10" t="str">
        <f t="shared" si="542"/>
        <v>15769859</v>
      </c>
      <c r="F8464" s="10" t="str">
        <f>IFERROR(VLOOKUP(I8464,DATABASE!$N:$O,2,FALSE),"")</f>
        <v>لباس كار كارشناسي-مديران- بلوز و شلوار</v>
      </c>
      <c r="G8464" s="273" t="s">
        <v>3760</v>
      </c>
      <c r="H8464" s="274">
        <v>15769</v>
      </c>
      <c r="I8464" s="273" t="s">
        <v>1780</v>
      </c>
      <c r="J8464" s="273" t="s">
        <v>1781</v>
      </c>
      <c r="K8464" s="275">
        <v>2</v>
      </c>
      <c r="L8464" s="273" t="s">
        <v>28</v>
      </c>
      <c r="M8464" s="273" t="s">
        <v>102</v>
      </c>
      <c r="N8464" s="273" t="s">
        <v>163</v>
      </c>
      <c r="O8464" s="276">
        <v>859</v>
      </c>
      <c r="P8464" s="274">
        <v>0</v>
      </c>
      <c r="Q8464" s="10">
        <f t="shared" si="539"/>
        <v>859</v>
      </c>
    </row>
    <row r="8465" spans="2:17" ht="20.25" customHeight="1">
      <c r="B8465" s="10" t="str">
        <f t="shared" si="540"/>
        <v>لباس كار كارشناسي859</v>
      </c>
      <c r="C8465" s="10" t="str">
        <f t="shared" si="541"/>
        <v>لباس كار كارشناسي1403/12/28859</v>
      </c>
      <c r="D8465" s="10" t="str">
        <f>IFERROR(IF(تحویلی!$E$1="","",IF(NOSA!O8465=تحویلی!$E$1,تحویلی!$E$1&amp;COUNTIF(NOSA!$O$1:O8465,تحویلی!$E$1),"")),"")</f>
        <v/>
      </c>
      <c r="E8465" s="10" t="str">
        <f t="shared" si="542"/>
        <v>15769859</v>
      </c>
      <c r="F8465" s="10" t="str">
        <f>IFERROR(VLOOKUP(I8465,DATABASE!$N:$O,2,FALSE),"")</f>
        <v>لباس كار كارشناسي</v>
      </c>
      <c r="G8465" s="273" t="s">
        <v>3760</v>
      </c>
      <c r="H8465" s="274">
        <v>15769</v>
      </c>
      <c r="I8465" s="273" t="s">
        <v>2347</v>
      </c>
      <c r="J8465" s="273" t="s">
        <v>2781</v>
      </c>
      <c r="K8465" s="275">
        <v>8</v>
      </c>
      <c r="L8465" s="273" t="s">
        <v>28</v>
      </c>
      <c r="M8465" s="273" t="s">
        <v>102</v>
      </c>
      <c r="N8465" s="273" t="s">
        <v>163</v>
      </c>
      <c r="O8465" s="276">
        <v>859</v>
      </c>
      <c r="P8465" s="274">
        <v>0</v>
      </c>
      <c r="Q8465" s="10">
        <f t="shared" si="539"/>
        <v>859</v>
      </c>
    </row>
    <row r="8466" spans="2:17" ht="20.25" customHeight="1">
      <c r="B8466" s="10" t="str">
        <f t="shared" si="540"/>
        <v>لباس كار(بلوز و شلوار)859</v>
      </c>
      <c r="C8466" s="10" t="str">
        <f t="shared" si="541"/>
        <v>لباس كار(بلوز و شلوار)1403/12/28859</v>
      </c>
      <c r="D8466" s="10" t="str">
        <f>IFERROR(IF(تحویلی!$E$1="","",IF(NOSA!O8466=تحویلی!$E$1,تحویلی!$E$1&amp;COUNTIF(NOSA!$O$1:O8466,تحویلی!$E$1),"")),"")</f>
        <v/>
      </c>
      <c r="E8466" s="10" t="str">
        <f t="shared" si="542"/>
        <v>15769859</v>
      </c>
      <c r="F8466" s="10" t="str">
        <f>IFERROR(VLOOKUP(I8466,DATABASE!$N:$O,2,FALSE),"")</f>
        <v>لباس كار(بلوز و شلوار)</v>
      </c>
      <c r="G8466" s="273" t="s">
        <v>3760</v>
      </c>
      <c r="H8466" s="274">
        <v>15769</v>
      </c>
      <c r="I8466" s="273" t="s">
        <v>1493</v>
      </c>
      <c r="J8466" s="273" t="s">
        <v>3302</v>
      </c>
      <c r="K8466" s="275">
        <v>3</v>
      </c>
      <c r="L8466" s="273" t="s">
        <v>28</v>
      </c>
      <c r="M8466" s="273" t="s">
        <v>102</v>
      </c>
      <c r="N8466" s="273" t="s">
        <v>163</v>
      </c>
      <c r="O8466" s="276">
        <v>859</v>
      </c>
      <c r="P8466" s="274">
        <v>0</v>
      </c>
      <c r="Q8466" s="10">
        <f t="shared" si="539"/>
        <v>859</v>
      </c>
    </row>
    <row r="8467" spans="2:17" ht="20.25" customHeight="1">
      <c r="B8467" s="10" t="str">
        <f t="shared" si="540"/>
        <v>لباس كار(بلوز و شلوار)859</v>
      </c>
      <c r="C8467" s="10" t="str">
        <f t="shared" si="541"/>
        <v>لباس كار(بلوز و شلوار)1403/12/28859</v>
      </c>
      <c r="D8467" s="10" t="str">
        <f>IFERROR(IF(تحویلی!$E$1="","",IF(NOSA!O8467=تحویلی!$E$1,تحویلی!$E$1&amp;COUNTIF(NOSA!$O$1:O8467,تحویلی!$E$1),"")),"")</f>
        <v/>
      </c>
      <c r="E8467" s="10" t="str">
        <f t="shared" si="542"/>
        <v>15769859</v>
      </c>
      <c r="F8467" s="10" t="str">
        <f>IFERROR(VLOOKUP(I8467,DATABASE!$N:$O,2,FALSE),"")</f>
        <v>لباس كار(بلوز و شلوار)</v>
      </c>
      <c r="G8467" s="273" t="s">
        <v>3760</v>
      </c>
      <c r="H8467" s="274">
        <v>15769</v>
      </c>
      <c r="I8467" s="273" t="s">
        <v>1566</v>
      </c>
      <c r="J8467" s="273" t="s">
        <v>2642</v>
      </c>
      <c r="K8467" s="275">
        <v>5</v>
      </c>
      <c r="L8467" s="273" t="s">
        <v>28</v>
      </c>
      <c r="M8467" s="273" t="s">
        <v>102</v>
      </c>
      <c r="N8467" s="273" t="s">
        <v>163</v>
      </c>
      <c r="O8467" s="276">
        <v>859</v>
      </c>
      <c r="P8467" s="274">
        <v>0</v>
      </c>
      <c r="Q8467" s="10">
        <f t="shared" si="539"/>
        <v>859</v>
      </c>
    </row>
    <row r="8468" spans="2:17" ht="20.25" customHeight="1">
      <c r="B8468" s="10" t="str">
        <f t="shared" si="540"/>
        <v>گوشي اير پلاگ944</v>
      </c>
      <c r="C8468" s="10" t="str">
        <f t="shared" si="541"/>
        <v>گوشي اير پلاگ1403/12/28944</v>
      </c>
      <c r="D8468" s="10" t="str">
        <f>IFERROR(IF(تحویلی!$E$1="","",IF(NOSA!O8468=تحویلی!$E$1,تحویلی!$E$1&amp;COUNTIF(NOSA!$O$1:O8468,تحویلی!$E$1),"")),"")</f>
        <v/>
      </c>
      <c r="E8468" s="10" t="str">
        <f t="shared" si="542"/>
        <v>15775944</v>
      </c>
      <c r="F8468" s="10" t="str">
        <f>IFERROR(VLOOKUP(I8468,DATABASE!$N:$O,2,FALSE),"")</f>
        <v>گوشي اير پلاگ</v>
      </c>
      <c r="G8468" s="273" t="s">
        <v>3760</v>
      </c>
      <c r="H8468" s="274">
        <v>15775</v>
      </c>
      <c r="I8468" s="273" t="s">
        <v>1581</v>
      </c>
      <c r="J8468" s="273" t="s">
        <v>124</v>
      </c>
      <c r="K8468" s="275">
        <v>1</v>
      </c>
      <c r="L8468" s="273" t="s">
        <v>8</v>
      </c>
      <c r="M8468" s="273" t="s">
        <v>47</v>
      </c>
      <c r="N8468" s="273" t="s">
        <v>4008</v>
      </c>
      <c r="O8468" s="276">
        <v>944</v>
      </c>
      <c r="P8468" s="274">
        <v>0</v>
      </c>
      <c r="Q8468" s="10">
        <f t="shared" si="539"/>
        <v>944</v>
      </c>
    </row>
    <row r="8469" spans="2:17" ht="20.25" customHeight="1">
      <c r="B8469" s="10" t="str">
        <f t="shared" si="540"/>
        <v>دستكش ضد برش سبك471</v>
      </c>
      <c r="C8469" s="10" t="str">
        <f t="shared" si="541"/>
        <v>دستكش ضد برش سبك1403/12/28471</v>
      </c>
      <c r="D8469" s="10" t="str">
        <f>IFERROR(IF(تحویلی!$E$1="","",IF(NOSA!O8469=تحویلی!$E$1,تحویلی!$E$1&amp;COUNTIF(NOSA!$O$1:O8469,تحویلی!$E$1),"")),"")</f>
        <v/>
      </c>
      <c r="E8469" s="10" t="str">
        <f t="shared" si="542"/>
        <v>15784471</v>
      </c>
      <c r="F8469" s="10" t="str">
        <f>IFERROR(VLOOKUP(I8469,DATABASE!$N:$O,2,FALSE),"")</f>
        <v>دستكش ضد برش سبك</v>
      </c>
      <c r="G8469" s="273" t="s">
        <v>3760</v>
      </c>
      <c r="H8469" s="274">
        <v>15784</v>
      </c>
      <c r="I8469" s="273" t="s">
        <v>1442</v>
      </c>
      <c r="J8469" s="273" t="s">
        <v>22</v>
      </c>
      <c r="K8469" s="275">
        <v>1</v>
      </c>
      <c r="L8469" s="273" t="s">
        <v>3</v>
      </c>
      <c r="M8469" s="273" t="s">
        <v>43</v>
      </c>
      <c r="N8469" s="273" t="s">
        <v>97</v>
      </c>
      <c r="O8469" s="276">
        <v>471</v>
      </c>
      <c r="P8469" s="274">
        <v>1</v>
      </c>
      <c r="Q8469" s="10">
        <f t="shared" si="539"/>
        <v>471</v>
      </c>
    </row>
    <row r="8470" spans="2:17" ht="20.25" customHeight="1">
      <c r="B8470" s="10" t="str">
        <f t="shared" si="540"/>
        <v>دستكش ضد برش سبك751</v>
      </c>
      <c r="C8470" s="10" t="str">
        <f t="shared" si="541"/>
        <v>دستكش ضد برش سبك1403/12/28751</v>
      </c>
      <c r="D8470" s="10" t="str">
        <f>IFERROR(IF(تحویلی!$E$1="","",IF(NOSA!O8470=تحویلی!$E$1,تحویلی!$E$1&amp;COUNTIF(NOSA!$O$1:O8470,تحویلی!$E$1),"")),"")</f>
        <v/>
      </c>
      <c r="E8470" s="10" t="str">
        <f t="shared" si="542"/>
        <v>15789751</v>
      </c>
      <c r="F8470" s="10" t="str">
        <f>IFERROR(VLOOKUP(I8470,DATABASE!$N:$O,2,FALSE),"")</f>
        <v>دستكش ضد برش سبك</v>
      </c>
      <c r="G8470" s="273" t="s">
        <v>3760</v>
      </c>
      <c r="H8470" s="274">
        <v>15789</v>
      </c>
      <c r="I8470" s="273" t="s">
        <v>1442</v>
      </c>
      <c r="J8470" s="273" t="s">
        <v>22</v>
      </c>
      <c r="K8470" s="275">
        <v>1</v>
      </c>
      <c r="L8470" s="273" t="s">
        <v>3</v>
      </c>
      <c r="M8470" s="273" t="s">
        <v>9</v>
      </c>
      <c r="N8470" s="273" t="s">
        <v>2709</v>
      </c>
      <c r="O8470" s="276">
        <v>751</v>
      </c>
      <c r="P8470" s="274">
        <v>1</v>
      </c>
      <c r="Q8470" s="10">
        <f t="shared" si="539"/>
        <v>751</v>
      </c>
    </row>
    <row r="8471" spans="2:17" ht="20.25" customHeight="1">
      <c r="B8471" s="10" t="str">
        <f t="shared" si="540"/>
        <v>بند داخل كلاه ايمني885</v>
      </c>
      <c r="C8471" s="10" t="str">
        <f t="shared" si="541"/>
        <v>بند داخل كلاه ايمني1403/12/28885</v>
      </c>
      <c r="D8471" s="10" t="str">
        <f>IFERROR(IF(تحویلی!$E$1="","",IF(NOSA!O8471=تحویلی!$E$1,تحویلی!$E$1&amp;COUNTIF(NOSA!$O$1:O8471,تحویلی!$E$1),"")),"")</f>
        <v/>
      </c>
      <c r="E8471" s="10" t="str">
        <f t="shared" si="542"/>
        <v>15792885</v>
      </c>
      <c r="F8471" s="10" t="str">
        <f>IFERROR(VLOOKUP(I8471,DATABASE!$N:$O,2,FALSE),"")</f>
        <v>بند داخل كلاه ايمني</v>
      </c>
      <c r="G8471" s="273" t="s">
        <v>3760</v>
      </c>
      <c r="H8471" s="274">
        <v>15792</v>
      </c>
      <c r="I8471" s="273" t="s">
        <v>2343</v>
      </c>
      <c r="J8471" s="273" t="s">
        <v>229</v>
      </c>
      <c r="K8471" s="275">
        <v>1</v>
      </c>
      <c r="L8471" s="273" t="s">
        <v>8</v>
      </c>
      <c r="M8471" s="273" t="s">
        <v>9</v>
      </c>
      <c r="N8471" s="273" t="s">
        <v>3381</v>
      </c>
      <c r="O8471" s="276">
        <v>885</v>
      </c>
      <c r="P8471" s="274">
        <v>1</v>
      </c>
      <c r="Q8471" s="10">
        <f t="shared" si="539"/>
        <v>885</v>
      </c>
    </row>
    <row r="8472" spans="2:17" ht="20.25" customHeight="1">
      <c r="B8472" s="10" t="str">
        <f t="shared" si="540"/>
        <v>لباس كار ديرسوز(بلوز و شلوار)163</v>
      </c>
      <c r="C8472" s="10" t="str">
        <f t="shared" si="541"/>
        <v>لباس كار ديرسوز(بلوز و شلوار)1403/12/29163</v>
      </c>
      <c r="D8472" s="10" t="str">
        <f>IFERROR(IF(تحویلی!$E$1="","",IF(NOSA!O8472=تحویلی!$E$1,تحویلی!$E$1&amp;COUNTIF(NOSA!$O$1:O8472,تحویلی!$E$1),"")),"")</f>
        <v/>
      </c>
      <c r="E8472" s="10" t="str">
        <f t="shared" si="542"/>
        <v>15801163</v>
      </c>
      <c r="F8472" s="10" t="str">
        <f>IFERROR(VLOOKUP(I8472,DATABASE!$N:$O,2,FALSE),"")</f>
        <v>لباس كار ديرسوز(بلوز و شلوار)</v>
      </c>
      <c r="G8472" s="3" t="s">
        <v>3761</v>
      </c>
      <c r="H8472" s="4">
        <v>15801</v>
      </c>
      <c r="I8472" s="3" t="s">
        <v>1629</v>
      </c>
      <c r="J8472" s="3" t="s">
        <v>1630</v>
      </c>
      <c r="K8472" s="5">
        <v>1</v>
      </c>
      <c r="L8472" s="3" t="s">
        <v>28</v>
      </c>
      <c r="M8472" s="3" t="s">
        <v>9</v>
      </c>
      <c r="N8472" s="3" t="s">
        <v>232</v>
      </c>
      <c r="O8472" s="1">
        <v>163</v>
      </c>
      <c r="P8472" s="4">
        <v>1</v>
      </c>
      <c r="Q8472" s="10">
        <f t="shared" si="539"/>
        <v>163</v>
      </c>
    </row>
    <row r="8473" spans="2:17" ht="20.25" customHeight="1">
      <c r="B8473" s="10" t="str">
        <f t="shared" si="540"/>
        <v>584</v>
      </c>
      <c r="C8473" s="10" t="str">
        <f t="shared" si="541"/>
        <v>1404/01/02584</v>
      </c>
      <c r="D8473" s="10" t="str">
        <f>IFERROR(IF(تحویلی!$E$1="","",IF(NOSA!O8473=تحویلی!$E$1,تحویلی!$E$1&amp;COUNTIF(NOSA!$O$1:O8473,تحویلی!$E$1),"")),"")</f>
        <v/>
      </c>
      <c r="E8473" s="10" t="str">
        <f t="shared" si="542"/>
        <v>4584</v>
      </c>
      <c r="F8473" s="10" t="str">
        <f>IFERROR(VLOOKUP(I8473,DATABASE!$N:$O,2,FALSE),"")</f>
        <v/>
      </c>
      <c r="G8473" s="278" t="s">
        <v>3764</v>
      </c>
      <c r="H8473" s="279">
        <v>4</v>
      </c>
      <c r="I8473" s="278" t="s">
        <v>2699</v>
      </c>
      <c r="J8473" s="278" t="s">
        <v>7</v>
      </c>
      <c r="K8473" s="280">
        <v>1</v>
      </c>
      <c r="L8473" s="278" t="s">
        <v>8</v>
      </c>
      <c r="M8473" s="278" t="s">
        <v>19</v>
      </c>
      <c r="N8473" s="278" t="s">
        <v>2737</v>
      </c>
      <c r="O8473" s="277">
        <v>584</v>
      </c>
      <c r="P8473" s="279">
        <v>1</v>
      </c>
      <c r="Q8473" s="10">
        <f t="shared" si="539"/>
        <v>584</v>
      </c>
    </row>
    <row r="8474" spans="2:17" ht="20.25" customHeight="1">
      <c r="B8474" s="10" t="str">
        <f t="shared" si="540"/>
        <v>پيشبند نسوز چرمي584</v>
      </c>
      <c r="C8474" s="10" t="str">
        <f t="shared" si="541"/>
        <v>پيشبند نسوز چرمي1404/01/02584</v>
      </c>
      <c r="D8474" s="10" t="str">
        <f>IFERROR(IF(تحویلی!$E$1="","",IF(NOSA!O8474=تحویلی!$E$1,تحویلی!$E$1&amp;COUNTIF(NOSA!$O$1:O8474,تحویلی!$E$1),"")),"")</f>
        <v/>
      </c>
      <c r="E8474" s="10" t="str">
        <f t="shared" si="542"/>
        <v>4584</v>
      </c>
      <c r="F8474" s="10" t="str">
        <f>IFERROR(VLOOKUP(I8474,DATABASE!$N:$O,2,FALSE),"")</f>
        <v>پيشبند نسوز چرمي</v>
      </c>
      <c r="G8474" s="278" t="s">
        <v>3764</v>
      </c>
      <c r="H8474" s="279">
        <v>4</v>
      </c>
      <c r="I8474" s="278" t="s">
        <v>1459</v>
      </c>
      <c r="J8474" s="278" t="s">
        <v>15</v>
      </c>
      <c r="K8474" s="280">
        <v>1</v>
      </c>
      <c r="L8474" s="278" t="s">
        <v>8</v>
      </c>
      <c r="M8474" s="278" t="s">
        <v>19</v>
      </c>
      <c r="N8474" s="278" t="s">
        <v>2737</v>
      </c>
      <c r="O8474" s="277">
        <v>584</v>
      </c>
      <c r="P8474" s="279">
        <v>1</v>
      </c>
      <c r="Q8474" s="10">
        <f t="shared" si="539"/>
        <v>584</v>
      </c>
    </row>
    <row r="8475" spans="2:17" ht="20.25" customHeight="1">
      <c r="B8475" s="10" t="str">
        <f t="shared" si="540"/>
        <v>لباس كار ديرسوز(بلوز و شلوار)953</v>
      </c>
      <c r="C8475" s="10" t="str">
        <f t="shared" si="541"/>
        <v>لباس كار ديرسوز(بلوز و شلوار)1404/01/02953</v>
      </c>
      <c r="D8475" s="10" t="str">
        <f>IFERROR(IF(تحویلی!$E$1="","",IF(NOSA!O8475=تحویلی!$E$1,تحویلی!$E$1&amp;COUNTIF(NOSA!$O$1:O8475,تحویلی!$E$1),"")),"")</f>
        <v/>
      </c>
      <c r="E8475" s="10" t="str">
        <f t="shared" si="542"/>
        <v>6953</v>
      </c>
      <c r="F8475" s="10" t="str">
        <f>IFERROR(VLOOKUP(I8475,DATABASE!$N:$O,2,FALSE),"")</f>
        <v>لباس كار ديرسوز(بلوز و شلوار)</v>
      </c>
      <c r="G8475" s="278" t="s">
        <v>3764</v>
      </c>
      <c r="H8475" s="279">
        <v>6</v>
      </c>
      <c r="I8475" s="278" t="s">
        <v>1629</v>
      </c>
      <c r="J8475" s="278" t="s">
        <v>1630</v>
      </c>
      <c r="K8475" s="280">
        <v>1</v>
      </c>
      <c r="L8475" s="278" t="s">
        <v>28</v>
      </c>
      <c r="M8475" s="278" t="s">
        <v>47</v>
      </c>
      <c r="N8475" s="278" t="s">
        <v>4206</v>
      </c>
      <c r="O8475" s="277">
        <v>953</v>
      </c>
      <c r="P8475" s="279">
        <v>0</v>
      </c>
      <c r="Q8475" s="10">
        <f t="shared" si="539"/>
        <v>953</v>
      </c>
    </row>
    <row r="8476" spans="2:17" ht="20.25" customHeight="1">
      <c r="B8476" s="10" t="str">
        <f t="shared" si="540"/>
        <v>كفش ايمني عايق برق953</v>
      </c>
      <c r="C8476" s="10" t="str">
        <f t="shared" si="541"/>
        <v>كفش ايمني عايق برق1404/01/02953</v>
      </c>
      <c r="D8476" s="10" t="str">
        <f>IFERROR(IF(تحویلی!$E$1="","",IF(NOSA!O8476=تحویلی!$E$1,تحویلی!$E$1&amp;COUNTIF(NOSA!$O$1:O8476,تحویلی!$E$1),"")),"")</f>
        <v/>
      </c>
      <c r="E8476" s="10" t="str">
        <f t="shared" si="542"/>
        <v>6953</v>
      </c>
      <c r="F8476" s="10" t="str">
        <f>IFERROR(VLOOKUP(I8476,DATABASE!$N:$O,2,FALSE),"")</f>
        <v>كفش ايمني عايق برق</v>
      </c>
      <c r="G8476" s="278" t="s">
        <v>3764</v>
      </c>
      <c r="H8476" s="279">
        <v>6</v>
      </c>
      <c r="I8476" s="278" t="s">
        <v>1713</v>
      </c>
      <c r="J8476" s="278" t="s">
        <v>1714</v>
      </c>
      <c r="K8476" s="280">
        <v>1</v>
      </c>
      <c r="L8476" s="278" t="s">
        <v>3</v>
      </c>
      <c r="M8476" s="278" t="s">
        <v>47</v>
      </c>
      <c r="N8476" s="278" t="s">
        <v>4206</v>
      </c>
      <c r="O8476" s="277">
        <v>953</v>
      </c>
      <c r="P8476" s="279">
        <v>0</v>
      </c>
      <c r="Q8476" s="10">
        <f t="shared" si="539"/>
        <v>953</v>
      </c>
    </row>
    <row r="8477" spans="2:17" ht="20.25" customHeight="1">
      <c r="B8477" s="10" t="str">
        <f t="shared" si="540"/>
        <v>دستكش كف مواد سبك953</v>
      </c>
      <c r="C8477" s="10" t="str">
        <f t="shared" si="541"/>
        <v>دستكش كف مواد سبك1404/01/02953</v>
      </c>
      <c r="D8477" s="10" t="str">
        <f>IFERROR(IF(تحویلی!$E$1="","",IF(NOSA!O8477=تحویلی!$E$1,تحویلی!$E$1&amp;COUNTIF(NOSA!$O$1:O8477,تحویلی!$E$1),"")),"")</f>
        <v/>
      </c>
      <c r="E8477" s="10" t="str">
        <f t="shared" si="542"/>
        <v>6953</v>
      </c>
      <c r="F8477" s="10" t="str">
        <f>IFERROR(VLOOKUP(I8477,DATABASE!$N:$O,2,FALSE),"")</f>
        <v>دستكش كف مواد سبك</v>
      </c>
      <c r="G8477" s="278" t="s">
        <v>3764</v>
      </c>
      <c r="H8477" s="279">
        <v>6</v>
      </c>
      <c r="I8477" s="278" t="s">
        <v>1456</v>
      </c>
      <c r="J8477" s="278" t="s">
        <v>2</v>
      </c>
      <c r="K8477" s="280">
        <v>1</v>
      </c>
      <c r="L8477" s="278" t="s">
        <v>3</v>
      </c>
      <c r="M8477" s="278" t="s">
        <v>47</v>
      </c>
      <c r="N8477" s="278" t="s">
        <v>4206</v>
      </c>
      <c r="O8477" s="277">
        <v>953</v>
      </c>
      <c r="P8477" s="279">
        <v>0</v>
      </c>
      <c r="Q8477" s="10">
        <f t="shared" si="539"/>
        <v>953</v>
      </c>
    </row>
    <row r="8478" spans="2:17" ht="20.25" customHeight="1">
      <c r="B8478" s="10" t="str">
        <f t="shared" si="540"/>
        <v>كلاه ايمني953</v>
      </c>
      <c r="C8478" s="10" t="str">
        <f t="shared" si="541"/>
        <v>كلاه ايمني1404/01/02953</v>
      </c>
      <c r="D8478" s="10" t="str">
        <f>IFERROR(IF(تحویلی!$E$1="","",IF(NOSA!O8478=تحویلی!$E$1,تحویلی!$E$1&amp;COUNTIF(NOSA!$O$1:O8478,تحویلی!$E$1),"")),"")</f>
        <v/>
      </c>
      <c r="E8478" s="10" t="str">
        <f t="shared" si="542"/>
        <v>6953</v>
      </c>
      <c r="F8478" s="10" t="str">
        <f>IFERROR(VLOOKUP(I8478,DATABASE!$N:$O,2,FALSE),"")</f>
        <v>كلاه ايمني</v>
      </c>
      <c r="G8478" s="278" t="s">
        <v>3764</v>
      </c>
      <c r="H8478" s="279">
        <v>6</v>
      </c>
      <c r="I8478" s="278" t="s">
        <v>1476</v>
      </c>
      <c r="J8478" s="278" t="s">
        <v>1647</v>
      </c>
      <c r="K8478" s="280">
        <v>1</v>
      </c>
      <c r="L8478" s="278" t="s">
        <v>8</v>
      </c>
      <c r="M8478" s="278" t="s">
        <v>47</v>
      </c>
      <c r="N8478" s="278" t="s">
        <v>4206</v>
      </c>
      <c r="O8478" s="277">
        <v>953</v>
      </c>
      <c r="P8478" s="279">
        <v>0</v>
      </c>
      <c r="Q8478" s="10">
        <f t="shared" si="539"/>
        <v>953</v>
      </c>
    </row>
    <row r="8479" spans="2:17" ht="20.25" customHeight="1">
      <c r="B8479" s="10" t="str">
        <f t="shared" si="540"/>
        <v>گوشي اير پلاگ953</v>
      </c>
      <c r="C8479" s="10" t="str">
        <f t="shared" si="541"/>
        <v>گوشي اير پلاگ1404/01/02953</v>
      </c>
      <c r="D8479" s="10" t="str">
        <f>IFERROR(IF(تحویلی!$E$1="","",IF(NOSA!O8479=تحویلی!$E$1,تحویلی!$E$1&amp;COUNTIF(NOSA!$O$1:O8479,تحویلی!$E$1),"")),"")</f>
        <v/>
      </c>
      <c r="E8479" s="10" t="str">
        <f t="shared" si="542"/>
        <v>6953</v>
      </c>
      <c r="F8479" s="10" t="str">
        <f>IFERROR(VLOOKUP(I8479,DATABASE!$N:$O,2,FALSE),"")</f>
        <v>گوشي اير پلاگ</v>
      </c>
      <c r="G8479" s="278" t="s">
        <v>3764</v>
      </c>
      <c r="H8479" s="279">
        <v>6</v>
      </c>
      <c r="I8479" s="278" t="s">
        <v>1581</v>
      </c>
      <c r="J8479" s="278" t="s">
        <v>124</v>
      </c>
      <c r="K8479" s="280">
        <v>1</v>
      </c>
      <c r="L8479" s="278" t="s">
        <v>8</v>
      </c>
      <c r="M8479" s="278" t="s">
        <v>47</v>
      </c>
      <c r="N8479" s="278" t="s">
        <v>4206</v>
      </c>
      <c r="O8479" s="277">
        <v>953</v>
      </c>
      <c r="P8479" s="279">
        <v>0</v>
      </c>
      <c r="Q8479" s="10">
        <f t="shared" si="539"/>
        <v>953</v>
      </c>
    </row>
    <row r="8480" spans="2:17" ht="20.25" customHeight="1">
      <c r="B8480" s="10" t="str">
        <f t="shared" si="540"/>
        <v>953</v>
      </c>
      <c r="C8480" s="10" t="str">
        <f t="shared" si="541"/>
        <v>1404/01/02953</v>
      </c>
      <c r="D8480" s="10" t="str">
        <f>IFERROR(IF(تحویلی!$E$1="","",IF(NOSA!O8480=تحویلی!$E$1,تحویلی!$E$1&amp;COUNTIF(NOSA!$O$1:O8480,تحویلی!$E$1),"")),"")</f>
        <v/>
      </c>
      <c r="E8480" s="10" t="str">
        <f t="shared" si="542"/>
        <v>6953</v>
      </c>
      <c r="F8480" s="10" t="str">
        <f>IFERROR(VLOOKUP(I8480,DATABASE!$N:$O,2,FALSE),"")</f>
        <v/>
      </c>
      <c r="G8480" s="278" t="s">
        <v>3764</v>
      </c>
      <c r="H8480" s="279">
        <v>6</v>
      </c>
      <c r="I8480" s="278" t="s">
        <v>3559</v>
      </c>
      <c r="J8480" s="278" t="s">
        <v>3560</v>
      </c>
      <c r="K8480" s="280">
        <v>1</v>
      </c>
      <c r="L8480" s="278" t="s">
        <v>8</v>
      </c>
      <c r="M8480" s="278" t="s">
        <v>47</v>
      </c>
      <c r="N8480" s="278" t="s">
        <v>4206</v>
      </c>
      <c r="O8480" s="277">
        <v>953</v>
      </c>
      <c r="P8480" s="279">
        <v>0</v>
      </c>
      <c r="Q8480" s="10">
        <f t="shared" si="539"/>
        <v>953</v>
      </c>
    </row>
    <row r="8481" spans="2:17" ht="20.25" customHeight="1">
      <c r="B8481" s="10" t="str">
        <f t="shared" si="540"/>
        <v>لباس كار ديرسوز(بلوز و شلوار)952</v>
      </c>
      <c r="C8481" s="10" t="str">
        <f t="shared" si="541"/>
        <v>لباس كار ديرسوز(بلوز و شلوار)1404/01/02952</v>
      </c>
      <c r="D8481" s="10" t="str">
        <f>IFERROR(IF(تحویلی!$E$1="","",IF(NOSA!O8481=تحویلی!$E$1,تحویلی!$E$1&amp;COUNTIF(NOSA!$O$1:O8481,تحویلی!$E$1),"")),"")</f>
        <v/>
      </c>
      <c r="E8481" s="10" t="str">
        <f t="shared" si="542"/>
        <v>7952</v>
      </c>
      <c r="F8481" s="10" t="str">
        <f>IFERROR(VLOOKUP(I8481,DATABASE!$N:$O,2,FALSE),"")</f>
        <v>لباس كار ديرسوز(بلوز و شلوار)</v>
      </c>
      <c r="G8481" s="278" t="s">
        <v>3764</v>
      </c>
      <c r="H8481" s="279">
        <v>7</v>
      </c>
      <c r="I8481" s="278" t="s">
        <v>1619</v>
      </c>
      <c r="J8481" s="278" t="s">
        <v>1620</v>
      </c>
      <c r="K8481" s="280">
        <v>1</v>
      </c>
      <c r="L8481" s="278" t="s">
        <v>28</v>
      </c>
      <c r="M8481" s="278" t="s">
        <v>19</v>
      </c>
      <c r="N8481" s="278" t="s">
        <v>4207</v>
      </c>
      <c r="O8481" s="277">
        <v>952</v>
      </c>
      <c r="P8481" s="279">
        <v>0</v>
      </c>
      <c r="Q8481" s="10">
        <f t="shared" si="539"/>
        <v>952</v>
      </c>
    </row>
    <row r="8482" spans="2:17" ht="20.25" customHeight="1">
      <c r="B8482" s="10" t="str">
        <f t="shared" si="540"/>
        <v>كفش ايمني952</v>
      </c>
      <c r="C8482" s="10" t="str">
        <f t="shared" si="541"/>
        <v>كفش ايمني1404/01/02952</v>
      </c>
      <c r="D8482" s="10" t="str">
        <f>IFERROR(IF(تحویلی!$E$1="","",IF(NOSA!O8482=تحویلی!$E$1,تحویلی!$E$1&amp;COUNTIF(NOSA!$O$1:O8482,تحویلی!$E$1),"")),"")</f>
        <v/>
      </c>
      <c r="E8482" s="10" t="str">
        <f t="shared" si="542"/>
        <v>7952</v>
      </c>
      <c r="F8482" s="10" t="str">
        <f>IFERROR(VLOOKUP(I8482,DATABASE!$N:$O,2,FALSE),"")</f>
        <v>كفش ايمني</v>
      </c>
      <c r="G8482" s="278" t="s">
        <v>3764</v>
      </c>
      <c r="H8482" s="279">
        <v>7</v>
      </c>
      <c r="I8482" s="278" t="s">
        <v>1720</v>
      </c>
      <c r="J8482" s="278" t="s">
        <v>1721</v>
      </c>
      <c r="K8482" s="280">
        <v>1</v>
      </c>
      <c r="L8482" s="278" t="s">
        <v>3</v>
      </c>
      <c r="M8482" s="278" t="s">
        <v>19</v>
      </c>
      <c r="N8482" s="278" t="s">
        <v>4207</v>
      </c>
      <c r="O8482" s="277">
        <v>952</v>
      </c>
      <c r="P8482" s="279">
        <v>0</v>
      </c>
      <c r="Q8482" s="10">
        <f t="shared" si="539"/>
        <v>952</v>
      </c>
    </row>
    <row r="8483" spans="2:17" ht="20.25" customHeight="1">
      <c r="B8483" s="10" t="str">
        <f t="shared" si="540"/>
        <v>كلاه ايمني952</v>
      </c>
      <c r="C8483" s="10" t="str">
        <f t="shared" si="541"/>
        <v>كلاه ايمني1404/01/02952</v>
      </c>
      <c r="D8483" s="10" t="str">
        <f>IFERROR(IF(تحویلی!$E$1="","",IF(NOSA!O8483=تحویلی!$E$1,تحویلی!$E$1&amp;COUNTIF(NOSA!$O$1:O8483,تحویلی!$E$1),"")),"")</f>
        <v/>
      </c>
      <c r="E8483" s="10" t="str">
        <f t="shared" si="542"/>
        <v>7952</v>
      </c>
      <c r="F8483" s="10" t="str">
        <f>IFERROR(VLOOKUP(I8483,DATABASE!$N:$O,2,FALSE),"")</f>
        <v>كلاه ايمني</v>
      </c>
      <c r="G8483" s="278" t="s">
        <v>3764</v>
      </c>
      <c r="H8483" s="279">
        <v>7</v>
      </c>
      <c r="I8483" s="278" t="s">
        <v>1505</v>
      </c>
      <c r="J8483" s="278" t="s">
        <v>1628</v>
      </c>
      <c r="K8483" s="280">
        <v>1</v>
      </c>
      <c r="L8483" s="278" t="s">
        <v>8</v>
      </c>
      <c r="M8483" s="278" t="s">
        <v>19</v>
      </c>
      <c r="N8483" s="278" t="s">
        <v>4207</v>
      </c>
      <c r="O8483" s="277">
        <v>952</v>
      </c>
      <c r="P8483" s="279">
        <v>0</v>
      </c>
      <c r="Q8483" s="10">
        <f t="shared" si="539"/>
        <v>952</v>
      </c>
    </row>
    <row r="8484" spans="2:17" ht="20.25" customHeight="1">
      <c r="B8484" s="10" t="str">
        <f t="shared" si="540"/>
        <v>دستكش ضد برش سبك952</v>
      </c>
      <c r="C8484" s="10" t="str">
        <f t="shared" si="541"/>
        <v>دستكش ضد برش سبك1404/01/02952</v>
      </c>
      <c r="D8484" s="10" t="str">
        <f>IFERROR(IF(تحویلی!$E$1="","",IF(NOSA!O8484=تحویلی!$E$1,تحویلی!$E$1&amp;COUNTIF(NOSA!$O$1:O8484,تحویلی!$E$1),"")),"")</f>
        <v/>
      </c>
      <c r="E8484" s="10" t="str">
        <f t="shared" si="542"/>
        <v>7952</v>
      </c>
      <c r="F8484" s="10" t="str">
        <f>IFERROR(VLOOKUP(I8484,DATABASE!$N:$O,2,FALSE),"")</f>
        <v>دستكش ضد برش سبك</v>
      </c>
      <c r="G8484" s="278" t="s">
        <v>3764</v>
      </c>
      <c r="H8484" s="279">
        <v>7</v>
      </c>
      <c r="I8484" s="278" t="s">
        <v>1442</v>
      </c>
      <c r="J8484" s="278" t="s">
        <v>22</v>
      </c>
      <c r="K8484" s="280">
        <v>1</v>
      </c>
      <c r="L8484" s="278" t="s">
        <v>3</v>
      </c>
      <c r="M8484" s="278" t="s">
        <v>19</v>
      </c>
      <c r="N8484" s="278" t="s">
        <v>4207</v>
      </c>
      <c r="O8484" s="277">
        <v>952</v>
      </c>
      <c r="P8484" s="279">
        <v>0</v>
      </c>
      <c r="Q8484" s="10">
        <f t="shared" si="539"/>
        <v>952</v>
      </c>
    </row>
    <row r="8485" spans="2:17" ht="20.25" customHeight="1">
      <c r="B8485" s="10" t="str">
        <f t="shared" si="540"/>
        <v>گوشي اير پلاگ952</v>
      </c>
      <c r="C8485" s="10" t="str">
        <f t="shared" si="541"/>
        <v>گوشي اير پلاگ1404/01/02952</v>
      </c>
      <c r="D8485" s="10" t="str">
        <f>IFERROR(IF(تحویلی!$E$1="","",IF(NOSA!O8485=تحویلی!$E$1,تحویلی!$E$1&amp;COUNTIF(NOSA!$O$1:O8485,تحویلی!$E$1),"")),"")</f>
        <v/>
      </c>
      <c r="E8485" s="10" t="str">
        <f t="shared" si="542"/>
        <v>7952</v>
      </c>
      <c r="F8485" s="10" t="str">
        <f>IFERROR(VLOOKUP(I8485,DATABASE!$N:$O,2,FALSE),"")</f>
        <v>گوشي اير پلاگ</v>
      </c>
      <c r="G8485" s="278" t="s">
        <v>3764</v>
      </c>
      <c r="H8485" s="279">
        <v>7</v>
      </c>
      <c r="I8485" s="278" t="s">
        <v>1581</v>
      </c>
      <c r="J8485" s="278" t="s">
        <v>124</v>
      </c>
      <c r="K8485" s="280">
        <v>1</v>
      </c>
      <c r="L8485" s="278" t="s">
        <v>8</v>
      </c>
      <c r="M8485" s="278" t="s">
        <v>19</v>
      </c>
      <c r="N8485" s="278" t="s">
        <v>4207</v>
      </c>
      <c r="O8485" s="277">
        <v>952</v>
      </c>
      <c r="P8485" s="279">
        <v>0</v>
      </c>
      <c r="Q8485" s="10">
        <f t="shared" si="539"/>
        <v>952</v>
      </c>
    </row>
    <row r="8486" spans="2:17" ht="20.25" customHeight="1">
      <c r="B8486" s="10" t="str">
        <f t="shared" si="540"/>
        <v>952</v>
      </c>
      <c r="C8486" s="10" t="str">
        <f t="shared" si="541"/>
        <v>1404/01/02952</v>
      </c>
      <c r="D8486" s="10" t="str">
        <f>IFERROR(IF(تحویلی!$E$1="","",IF(NOSA!O8486=تحویلی!$E$1,تحویلی!$E$1&amp;COUNTIF(NOSA!$O$1:O8486,تحویلی!$E$1),"")),"")</f>
        <v/>
      </c>
      <c r="E8486" s="10" t="str">
        <f t="shared" si="542"/>
        <v>7952</v>
      </c>
      <c r="F8486" s="10" t="str">
        <f>IFERROR(VLOOKUP(I8486,DATABASE!$N:$O,2,FALSE),"")</f>
        <v/>
      </c>
      <c r="G8486" s="278" t="s">
        <v>3764</v>
      </c>
      <c r="H8486" s="279">
        <v>7</v>
      </c>
      <c r="I8486" s="278" t="s">
        <v>3559</v>
      </c>
      <c r="J8486" s="278" t="s">
        <v>3560</v>
      </c>
      <c r="K8486" s="280">
        <v>1</v>
      </c>
      <c r="L8486" s="278" t="s">
        <v>8</v>
      </c>
      <c r="M8486" s="278" t="s">
        <v>19</v>
      </c>
      <c r="N8486" s="278" t="s">
        <v>4207</v>
      </c>
      <c r="O8486" s="277">
        <v>952</v>
      </c>
      <c r="P8486" s="279">
        <v>0</v>
      </c>
      <c r="Q8486" s="10">
        <f t="shared" si="539"/>
        <v>952</v>
      </c>
    </row>
    <row r="8487" spans="2:17" ht="20.25" customHeight="1">
      <c r="B8487" s="10" t="str">
        <f t="shared" si="540"/>
        <v>دستكش ضد برش سبك83</v>
      </c>
      <c r="C8487" s="10" t="str">
        <f t="shared" si="541"/>
        <v>دستكش ضد برش سبك1404/01/0283</v>
      </c>
      <c r="D8487" s="10" t="str">
        <f>IFERROR(IF(تحویلی!$E$1="","",IF(NOSA!O8487=تحویلی!$E$1,تحویلی!$E$1&amp;COUNTIF(NOSA!$O$1:O8487,تحویلی!$E$1),"")),"")</f>
        <v/>
      </c>
      <c r="E8487" s="10" t="str">
        <f t="shared" si="542"/>
        <v>883</v>
      </c>
      <c r="F8487" s="10" t="str">
        <f>IFERROR(VLOOKUP(I8487,DATABASE!$N:$O,2,FALSE),"")</f>
        <v>دستكش ضد برش سبك</v>
      </c>
      <c r="G8487" s="278" t="s">
        <v>3764</v>
      </c>
      <c r="H8487" s="279">
        <v>8</v>
      </c>
      <c r="I8487" s="278" t="s">
        <v>1442</v>
      </c>
      <c r="J8487" s="278" t="s">
        <v>22</v>
      </c>
      <c r="K8487" s="280">
        <v>1</v>
      </c>
      <c r="L8487" s="278" t="s">
        <v>3</v>
      </c>
      <c r="M8487" s="278" t="s">
        <v>43</v>
      </c>
      <c r="N8487" s="278" t="s">
        <v>929</v>
      </c>
      <c r="O8487" s="277">
        <v>83</v>
      </c>
      <c r="P8487" s="279">
        <v>1</v>
      </c>
      <c r="Q8487" s="10">
        <f t="shared" si="539"/>
        <v>83</v>
      </c>
    </row>
    <row r="8488" spans="2:17" ht="20.25" customHeight="1">
      <c r="B8488" s="10" t="str">
        <f t="shared" si="540"/>
        <v>دستكش ضد برش سبك606</v>
      </c>
      <c r="C8488" s="10" t="str">
        <f t="shared" si="541"/>
        <v>دستكش ضد برش سبك1404/01/02606</v>
      </c>
      <c r="D8488" s="10" t="str">
        <f>IFERROR(IF(تحویلی!$E$1="","",IF(NOSA!O8488=تحویلی!$E$1,تحویلی!$E$1&amp;COUNTIF(NOSA!$O$1:O8488,تحویلی!$E$1),"")),"")</f>
        <v/>
      </c>
      <c r="E8488" s="10" t="str">
        <f t="shared" si="542"/>
        <v>12606</v>
      </c>
      <c r="F8488" s="10" t="str">
        <f>IFERROR(VLOOKUP(I8488,DATABASE!$N:$O,2,FALSE),"")</f>
        <v>دستكش ضد برش سبك</v>
      </c>
      <c r="G8488" s="278" t="s">
        <v>3764</v>
      </c>
      <c r="H8488" s="279">
        <v>12</v>
      </c>
      <c r="I8488" s="278" t="s">
        <v>1442</v>
      </c>
      <c r="J8488" s="278" t="s">
        <v>22</v>
      </c>
      <c r="K8488" s="280">
        <v>1</v>
      </c>
      <c r="L8488" s="278" t="s">
        <v>3</v>
      </c>
      <c r="M8488" s="278" t="s">
        <v>4</v>
      </c>
      <c r="N8488" s="278" t="s">
        <v>2748</v>
      </c>
      <c r="O8488" s="277">
        <v>606</v>
      </c>
      <c r="P8488" s="279">
        <v>1</v>
      </c>
      <c r="Q8488" s="10">
        <f t="shared" si="539"/>
        <v>606</v>
      </c>
    </row>
    <row r="8489" spans="2:17" ht="20.25" customHeight="1">
      <c r="B8489" s="10" t="str">
        <f t="shared" si="540"/>
        <v>دستكش كف دوبل چرمي170</v>
      </c>
      <c r="C8489" s="10" t="str">
        <f t="shared" si="541"/>
        <v>دستكش كف دوبل چرمي1404/01/02170</v>
      </c>
      <c r="D8489" s="10" t="str">
        <f>IFERROR(IF(تحویلی!$E$1="","",IF(NOSA!O8489=تحویلی!$E$1,تحویلی!$E$1&amp;COUNTIF(NOSA!$O$1:O8489,تحویلی!$E$1),"")),"")</f>
        <v/>
      </c>
      <c r="E8489" s="10" t="str">
        <f t="shared" si="542"/>
        <v>17170</v>
      </c>
      <c r="F8489" s="10" t="str">
        <f>IFERROR(VLOOKUP(I8489,DATABASE!$N:$O,2,FALSE),"")</f>
        <v>دستكش كف دوبل چرمي</v>
      </c>
      <c r="G8489" s="278" t="s">
        <v>3764</v>
      </c>
      <c r="H8489" s="279">
        <v>17</v>
      </c>
      <c r="I8489" s="278" t="s">
        <v>1683</v>
      </c>
      <c r="J8489" s="278" t="s">
        <v>1684</v>
      </c>
      <c r="K8489" s="280">
        <v>1</v>
      </c>
      <c r="L8489" s="278" t="s">
        <v>3</v>
      </c>
      <c r="M8489" s="278" t="s">
        <v>9</v>
      </c>
      <c r="N8489" s="278" t="s">
        <v>3241</v>
      </c>
      <c r="O8489" s="277">
        <v>170</v>
      </c>
      <c r="P8489" s="279">
        <v>1</v>
      </c>
      <c r="Q8489" s="10">
        <f t="shared" si="539"/>
        <v>170</v>
      </c>
    </row>
    <row r="8490" spans="2:17" ht="20.25" customHeight="1">
      <c r="B8490" s="10" t="str">
        <f t="shared" si="540"/>
        <v>گوشي اير پلاگ949</v>
      </c>
      <c r="C8490" s="10" t="str">
        <f t="shared" si="541"/>
        <v>گوشي اير پلاگ1404/01/02949</v>
      </c>
      <c r="D8490" s="10" t="str">
        <f>IFERROR(IF(تحویلی!$E$1="","",IF(NOSA!O8490=تحویلی!$E$1,تحویلی!$E$1&amp;COUNTIF(NOSA!$O$1:O8490,تحویلی!$E$1),"")),"")</f>
        <v/>
      </c>
      <c r="E8490" s="10" t="str">
        <f t="shared" si="542"/>
        <v>21949</v>
      </c>
      <c r="F8490" s="10" t="str">
        <f>IFERROR(VLOOKUP(I8490,DATABASE!$N:$O,2,FALSE),"")</f>
        <v>گوشي اير پلاگ</v>
      </c>
      <c r="G8490" s="278" t="s">
        <v>3764</v>
      </c>
      <c r="H8490" s="279">
        <v>21</v>
      </c>
      <c r="I8490" s="278" t="s">
        <v>1581</v>
      </c>
      <c r="J8490" s="278" t="s">
        <v>124</v>
      </c>
      <c r="K8490" s="280">
        <v>1</v>
      </c>
      <c r="L8490" s="278" t="s">
        <v>8</v>
      </c>
      <c r="M8490" s="278" t="s">
        <v>47</v>
      </c>
      <c r="N8490" s="278" t="s">
        <v>4093</v>
      </c>
      <c r="O8490" s="277">
        <v>949</v>
      </c>
      <c r="P8490" s="279">
        <v>0</v>
      </c>
      <c r="Q8490" s="10">
        <f t="shared" ref="Q8490:Q8553" si="543">VALUE(O8490)</f>
        <v>949</v>
      </c>
    </row>
    <row r="8491" spans="2:17" ht="20.25" customHeight="1">
      <c r="B8491" s="10" t="str">
        <f t="shared" si="540"/>
        <v>ماسك N95) FFP2 )608</v>
      </c>
      <c r="C8491" s="10" t="str">
        <f t="shared" si="541"/>
        <v>ماسك N95) FFP2 )1404/01/02608</v>
      </c>
      <c r="D8491" s="10" t="str">
        <f>IFERROR(IF(تحویلی!$E$1="","",IF(NOSA!O8491=تحویلی!$E$1,تحویلی!$E$1&amp;COUNTIF(NOSA!$O$1:O8491,تحویلی!$E$1),"")),"")</f>
        <v/>
      </c>
      <c r="E8491" s="10" t="str">
        <f t="shared" si="542"/>
        <v>27608</v>
      </c>
      <c r="F8491" s="10" t="str">
        <f>IFERROR(VLOOKUP(I8491,DATABASE!$N:$O,2,FALSE),"")</f>
        <v>ماسك N95) FFP2 )</v>
      </c>
      <c r="G8491" s="278" t="s">
        <v>3764</v>
      </c>
      <c r="H8491" s="279">
        <v>27</v>
      </c>
      <c r="I8491" s="278" t="s">
        <v>1469</v>
      </c>
      <c r="J8491" s="278" t="s">
        <v>256</v>
      </c>
      <c r="K8491" s="280">
        <v>61</v>
      </c>
      <c r="L8491" s="278" t="s">
        <v>8</v>
      </c>
      <c r="M8491" s="278" t="s">
        <v>63</v>
      </c>
      <c r="N8491" s="278" t="s">
        <v>187</v>
      </c>
      <c r="O8491" s="277">
        <v>608</v>
      </c>
      <c r="P8491" s="279">
        <v>0</v>
      </c>
      <c r="Q8491" s="10">
        <f t="shared" si="543"/>
        <v>608</v>
      </c>
    </row>
    <row r="8492" spans="2:17" ht="20.25" customHeight="1">
      <c r="B8492" s="10" t="str">
        <f t="shared" si="540"/>
        <v>گوشي اير پلاگ861</v>
      </c>
      <c r="C8492" s="10" t="str">
        <f t="shared" si="541"/>
        <v>گوشي اير پلاگ1404/01/02861</v>
      </c>
      <c r="D8492" s="10" t="str">
        <f>IFERROR(IF(تحویلی!$E$1="","",IF(NOSA!O8492=تحویلی!$E$1,تحویلی!$E$1&amp;COUNTIF(NOSA!$O$1:O8492,تحویلی!$E$1),"")),"")</f>
        <v/>
      </c>
      <c r="E8492" s="10" t="str">
        <f t="shared" si="542"/>
        <v>28861</v>
      </c>
      <c r="F8492" s="10" t="str">
        <f>IFERROR(VLOOKUP(I8492,DATABASE!$N:$O,2,FALSE),"")</f>
        <v>گوشي اير پلاگ</v>
      </c>
      <c r="G8492" s="278" t="s">
        <v>3764</v>
      </c>
      <c r="H8492" s="279">
        <v>28</v>
      </c>
      <c r="I8492" s="278" t="s">
        <v>1581</v>
      </c>
      <c r="J8492" s="278" t="s">
        <v>124</v>
      </c>
      <c r="K8492" s="280">
        <v>1</v>
      </c>
      <c r="L8492" s="278" t="s">
        <v>8</v>
      </c>
      <c r="M8492" s="278" t="s">
        <v>47</v>
      </c>
      <c r="N8492" s="278" t="s">
        <v>3217</v>
      </c>
      <c r="O8492" s="277">
        <v>861</v>
      </c>
      <c r="P8492" s="279">
        <v>0</v>
      </c>
      <c r="Q8492" s="10">
        <f t="shared" si="543"/>
        <v>861</v>
      </c>
    </row>
    <row r="8493" spans="2:17" ht="20.25" customHeight="1">
      <c r="B8493" s="10" t="str">
        <f t="shared" si="540"/>
        <v>دستكش ضد برش سبك30</v>
      </c>
      <c r="C8493" s="10" t="str">
        <f t="shared" si="541"/>
        <v>دستكش ضد برش سبك1404/01/0330</v>
      </c>
      <c r="D8493" s="10" t="str">
        <f>IFERROR(IF(تحویلی!$E$1="","",IF(NOSA!O8493=تحویلی!$E$1,تحویلی!$E$1&amp;COUNTIF(NOSA!$O$1:O8493,تحویلی!$E$1),"")),"")</f>
        <v/>
      </c>
      <c r="E8493" s="10" t="str">
        <f t="shared" si="542"/>
        <v>3130</v>
      </c>
      <c r="F8493" s="10" t="str">
        <f>IFERROR(VLOOKUP(I8493,DATABASE!$N:$O,2,FALSE),"")</f>
        <v>دستكش ضد برش سبك</v>
      </c>
      <c r="G8493" s="3" t="s">
        <v>3765</v>
      </c>
      <c r="H8493" s="4">
        <v>31</v>
      </c>
      <c r="I8493" s="3" t="s">
        <v>1442</v>
      </c>
      <c r="J8493" s="3" t="s">
        <v>22</v>
      </c>
      <c r="K8493" s="5">
        <v>1</v>
      </c>
      <c r="L8493" s="3" t="s">
        <v>3</v>
      </c>
      <c r="M8493" s="3" t="s">
        <v>9</v>
      </c>
      <c r="N8493" s="3" t="s">
        <v>717</v>
      </c>
      <c r="O8493" s="1">
        <v>30</v>
      </c>
      <c r="P8493" s="4">
        <v>1</v>
      </c>
      <c r="Q8493" s="10">
        <f t="shared" si="543"/>
        <v>30</v>
      </c>
    </row>
    <row r="8494" spans="2:17" ht="20.25" customHeight="1">
      <c r="B8494" s="10" t="str">
        <f t="shared" si="540"/>
        <v>دستكش ساق بلند نسوز819</v>
      </c>
      <c r="C8494" s="10" t="str">
        <f t="shared" si="541"/>
        <v>دستكش ساق بلند نسوز1404/01/03819</v>
      </c>
      <c r="D8494" s="10" t="str">
        <f>IFERROR(IF(تحویلی!$E$1="","",IF(NOSA!O8494=تحویلی!$E$1,تحویلی!$E$1&amp;COUNTIF(NOSA!$O$1:O8494,تحویلی!$E$1),"")),"")</f>
        <v/>
      </c>
      <c r="E8494" s="10" t="str">
        <f t="shared" si="542"/>
        <v>33819</v>
      </c>
      <c r="F8494" s="10" t="str">
        <f>IFERROR(VLOOKUP(I8494,DATABASE!$N:$O,2,FALSE),"")</f>
        <v>دستكش ساق بلند نسوز</v>
      </c>
      <c r="G8494" s="3" t="s">
        <v>3765</v>
      </c>
      <c r="H8494" s="4">
        <v>33</v>
      </c>
      <c r="I8494" s="3" t="s">
        <v>1461</v>
      </c>
      <c r="J8494" s="3" t="s">
        <v>34</v>
      </c>
      <c r="K8494" s="5">
        <v>1</v>
      </c>
      <c r="L8494" s="3" t="s">
        <v>3</v>
      </c>
      <c r="M8494" s="3" t="s">
        <v>19</v>
      </c>
      <c r="N8494" s="3" t="s">
        <v>1775</v>
      </c>
      <c r="O8494" s="1">
        <v>819</v>
      </c>
      <c r="P8494" s="4">
        <v>1</v>
      </c>
      <c r="Q8494" s="10">
        <f t="shared" si="543"/>
        <v>819</v>
      </c>
    </row>
    <row r="8495" spans="2:17" ht="20.25" customHeight="1">
      <c r="B8495" s="10" t="str">
        <f t="shared" si="540"/>
        <v>دستكش ضد برش سبك819</v>
      </c>
      <c r="C8495" s="10" t="str">
        <f t="shared" si="541"/>
        <v>دستكش ضد برش سبك1404/01/03819</v>
      </c>
      <c r="D8495" s="10" t="str">
        <f>IFERROR(IF(تحویلی!$E$1="","",IF(NOSA!O8495=تحویلی!$E$1,تحویلی!$E$1&amp;COUNTIF(NOSA!$O$1:O8495,تحویلی!$E$1),"")),"")</f>
        <v/>
      </c>
      <c r="E8495" s="10" t="str">
        <f t="shared" si="542"/>
        <v>33819</v>
      </c>
      <c r="F8495" s="10" t="str">
        <f>IFERROR(VLOOKUP(I8495,DATABASE!$N:$O,2,FALSE),"")</f>
        <v>دستكش ضد برش سبك</v>
      </c>
      <c r="G8495" s="3" t="s">
        <v>3765</v>
      </c>
      <c r="H8495" s="4">
        <v>33</v>
      </c>
      <c r="I8495" s="3" t="s">
        <v>1442</v>
      </c>
      <c r="J8495" s="3" t="s">
        <v>22</v>
      </c>
      <c r="K8495" s="5">
        <v>1</v>
      </c>
      <c r="L8495" s="3" t="s">
        <v>3</v>
      </c>
      <c r="M8495" s="3" t="s">
        <v>19</v>
      </c>
      <c r="N8495" s="3" t="s">
        <v>1775</v>
      </c>
      <c r="O8495" s="1">
        <v>819</v>
      </c>
      <c r="P8495" s="4">
        <v>1</v>
      </c>
      <c r="Q8495" s="10">
        <f t="shared" si="543"/>
        <v>819</v>
      </c>
    </row>
    <row r="8496" spans="2:17" ht="20.25" customHeight="1">
      <c r="B8496" s="10" t="str">
        <f t="shared" si="540"/>
        <v>دستكش ضد برش سبك460</v>
      </c>
      <c r="C8496" s="10" t="str">
        <f t="shared" si="541"/>
        <v>دستكش ضد برش سبك1404/01/03460</v>
      </c>
      <c r="D8496" s="10" t="str">
        <f>IFERROR(IF(تحویلی!$E$1="","",IF(NOSA!O8496=تحویلی!$E$1,تحویلی!$E$1&amp;COUNTIF(NOSA!$O$1:O8496,تحویلی!$E$1),"")),"")</f>
        <v/>
      </c>
      <c r="E8496" s="10" t="str">
        <f t="shared" si="542"/>
        <v>40460</v>
      </c>
      <c r="F8496" s="10" t="str">
        <f>IFERROR(VLOOKUP(I8496,DATABASE!$N:$O,2,FALSE),"")</f>
        <v>دستكش ضد برش سبك</v>
      </c>
      <c r="G8496" s="3" t="s">
        <v>3765</v>
      </c>
      <c r="H8496" s="4">
        <v>40</v>
      </c>
      <c r="I8496" s="3" t="s">
        <v>1442</v>
      </c>
      <c r="J8496" s="3" t="s">
        <v>22</v>
      </c>
      <c r="K8496" s="5">
        <v>1</v>
      </c>
      <c r="L8496" s="3" t="s">
        <v>3</v>
      </c>
      <c r="M8496" s="3" t="s">
        <v>47</v>
      </c>
      <c r="N8496" s="3" t="s">
        <v>2765</v>
      </c>
      <c r="O8496" s="1">
        <v>460</v>
      </c>
      <c r="P8496" s="4">
        <v>1</v>
      </c>
      <c r="Q8496" s="10">
        <f t="shared" si="543"/>
        <v>460</v>
      </c>
    </row>
    <row r="8497" spans="2:17" ht="20.25" customHeight="1">
      <c r="B8497" s="10" t="str">
        <f t="shared" si="540"/>
        <v>دستكش ساق بلند نسوز649</v>
      </c>
      <c r="C8497" s="10" t="str">
        <f t="shared" si="541"/>
        <v>دستكش ساق بلند نسوز1404/01/03649</v>
      </c>
      <c r="D8497" s="10" t="str">
        <f>IFERROR(IF(تحویلی!$E$1="","",IF(NOSA!O8497=تحویلی!$E$1,تحویلی!$E$1&amp;COUNTIF(NOSA!$O$1:O8497,تحویلی!$E$1),"")),"")</f>
        <v/>
      </c>
      <c r="E8497" s="10" t="str">
        <f t="shared" si="542"/>
        <v>43649</v>
      </c>
      <c r="F8497" s="10" t="str">
        <f>IFERROR(VLOOKUP(I8497,DATABASE!$N:$O,2,FALSE),"")</f>
        <v>دستكش ساق بلند نسوز</v>
      </c>
      <c r="G8497" s="3" t="s">
        <v>3765</v>
      </c>
      <c r="H8497" s="4">
        <v>43</v>
      </c>
      <c r="I8497" s="3" t="s">
        <v>1461</v>
      </c>
      <c r="J8497" s="3" t="s">
        <v>34</v>
      </c>
      <c r="K8497" s="5">
        <v>1</v>
      </c>
      <c r="L8497" s="3" t="s">
        <v>3</v>
      </c>
      <c r="M8497" s="3" t="s">
        <v>19</v>
      </c>
      <c r="N8497" s="3" t="s">
        <v>2885</v>
      </c>
      <c r="O8497" s="1">
        <v>649</v>
      </c>
      <c r="P8497" s="4">
        <v>1</v>
      </c>
      <c r="Q8497" s="10">
        <f t="shared" si="543"/>
        <v>649</v>
      </c>
    </row>
    <row r="8498" spans="2:17" ht="20.25" customHeight="1">
      <c r="B8498" s="10" t="str">
        <f t="shared" si="540"/>
        <v>دستكش ضد برش سبك221</v>
      </c>
      <c r="C8498" s="10" t="str">
        <f t="shared" si="541"/>
        <v>دستكش ضد برش سبك1404/01/03221</v>
      </c>
      <c r="D8498" s="10" t="str">
        <f>IFERROR(IF(تحویلی!$E$1="","",IF(NOSA!O8498=تحویلی!$E$1,تحویلی!$E$1&amp;COUNTIF(NOSA!$O$1:O8498,تحویلی!$E$1),"")),"")</f>
        <v/>
      </c>
      <c r="E8498" s="10" t="str">
        <f t="shared" si="542"/>
        <v>52221</v>
      </c>
      <c r="F8498" s="10" t="str">
        <f>IFERROR(VLOOKUP(I8498,DATABASE!$N:$O,2,FALSE),"")</f>
        <v>دستكش ضد برش سبك</v>
      </c>
      <c r="G8498" s="3" t="s">
        <v>3765</v>
      </c>
      <c r="H8498" s="4">
        <v>52</v>
      </c>
      <c r="I8498" s="3" t="s">
        <v>1442</v>
      </c>
      <c r="J8498" s="3" t="s">
        <v>22</v>
      </c>
      <c r="K8498" s="5">
        <v>1</v>
      </c>
      <c r="L8498" s="3" t="s">
        <v>3</v>
      </c>
      <c r="M8498" s="3" t="s">
        <v>9</v>
      </c>
      <c r="N8498" s="3" t="s">
        <v>325</v>
      </c>
      <c r="O8498" s="1">
        <v>221</v>
      </c>
      <c r="P8498" s="4">
        <v>1</v>
      </c>
      <c r="Q8498" s="10">
        <f t="shared" si="543"/>
        <v>221</v>
      </c>
    </row>
    <row r="8499" spans="2:17" ht="20.25" customHeight="1">
      <c r="B8499" s="10" t="str">
        <f t="shared" si="540"/>
        <v>دستكش ضد برش سبك5</v>
      </c>
      <c r="C8499" s="10" t="str">
        <f t="shared" si="541"/>
        <v>دستكش ضد برش سبك1404/01/035</v>
      </c>
      <c r="D8499" s="10" t="str">
        <f>IFERROR(IF(تحویلی!$E$1="","",IF(NOSA!O8499=تحویلی!$E$1,تحویلی!$E$1&amp;COUNTIF(NOSA!$O$1:O8499,تحویلی!$E$1),"")),"")</f>
        <v/>
      </c>
      <c r="E8499" s="10" t="str">
        <f t="shared" si="542"/>
        <v>545</v>
      </c>
      <c r="F8499" s="10" t="str">
        <f>IFERROR(VLOOKUP(I8499,DATABASE!$N:$O,2,FALSE),"")</f>
        <v>دستكش ضد برش سبك</v>
      </c>
      <c r="G8499" s="3" t="s">
        <v>3765</v>
      </c>
      <c r="H8499" s="4">
        <v>54</v>
      </c>
      <c r="I8499" s="3" t="s">
        <v>1442</v>
      </c>
      <c r="J8499" s="3" t="s">
        <v>22</v>
      </c>
      <c r="K8499" s="5">
        <v>1</v>
      </c>
      <c r="L8499" s="3" t="s">
        <v>3</v>
      </c>
      <c r="M8499" s="3" t="s">
        <v>43</v>
      </c>
      <c r="N8499" s="3" t="s">
        <v>250</v>
      </c>
      <c r="O8499" s="1">
        <v>5</v>
      </c>
      <c r="P8499" s="4">
        <v>1</v>
      </c>
      <c r="Q8499" s="10">
        <f t="shared" si="543"/>
        <v>5</v>
      </c>
    </row>
    <row r="8500" spans="2:17" ht="20.25" customHeight="1">
      <c r="B8500" s="10" t="str">
        <f t="shared" si="540"/>
        <v>دستكش ضد برش سبك10009</v>
      </c>
      <c r="C8500" s="10" t="str">
        <f t="shared" si="541"/>
        <v>دستكش ضد برش سبك1404/01/0310009</v>
      </c>
      <c r="D8500" s="10" t="str">
        <f>IFERROR(IF(تحویلی!$E$1="","",IF(NOSA!O8500=تحویلی!$E$1,تحویلی!$E$1&amp;COUNTIF(NOSA!$O$1:O8500,تحویلی!$E$1),"")),"")</f>
        <v/>
      </c>
      <c r="E8500" s="10" t="str">
        <f t="shared" si="542"/>
        <v>5610009</v>
      </c>
      <c r="F8500" s="10" t="str">
        <f>IFERROR(VLOOKUP(I8500,DATABASE!$N:$O,2,FALSE),"")</f>
        <v>دستكش ضد برش سبك</v>
      </c>
      <c r="G8500" s="3" t="s">
        <v>3765</v>
      </c>
      <c r="H8500" s="4">
        <v>56</v>
      </c>
      <c r="I8500" s="3" t="s">
        <v>1442</v>
      </c>
      <c r="J8500" s="3" t="s">
        <v>22</v>
      </c>
      <c r="K8500" s="5">
        <v>1</v>
      </c>
      <c r="L8500" s="3" t="s">
        <v>3</v>
      </c>
      <c r="M8500" s="3" t="s">
        <v>9</v>
      </c>
      <c r="N8500" s="3" t="s">
        <v>4209</v>
      </c>
      <c r="O8500" s="1">
        <v>10009</v>
      </c>
      <c r="P8500" s="4">
        <v>1</v>
      </c>
      <c r="Q8500" s="10">
        <f t="shared" si="543"/>
        <v>10009</v>
      </c>
    </row>
    <row r="8501" spans="2:17" ht="20.25" customHeight="1">
      <c r="B8501" s="10" t="str">
        <f t="shared" si="540"/>
        <v>دستكش ضد برش سبك10003</v>
      </c>
      <c r="C8501" s="10" t="str">
        <f t="shared" si="541"/>
        <v>دستكش ضد برش سبك1404/01/0310003</v>
      </c>
      <c r="D8501" s="10" t="str">
        <f>IFERROR(IF(تحویلی!$E$1="","",IF(NOSA!O8501=تحویلی!$E$1,تحویلی!$E$1&amp;COUNTIF(NOSA!$O$1:O8501,تحویلی!$E$1),"")),"")</f>
        <v/>
      </c>
      <c r="E8501" s="10" t="str">
        <f t="shared" si="542"/>
        <v>5710003</v>
      </c>
      <c r="F8501" s="10" t="str">
        <f>IFERROR(VLOOKUP(I8501,DATABASE!$N:$O,2,FALSE),"")</f>
        <v>دستكش ضد برش سبك</v>
      </c>
      <c r="G8501" s="3" t="s">
        <v>3765</v>
      </c>
      <c r="H8501" s="4">
        <v>57</v>
      </c>
      <c r="I8501" s="3" t="s">
        <v>1442</v>
      </c>
      <c r="J8501" s="3" t="s">
        <v>22</v>
      </c>
      <c r="K8501" s="5">
        <v>1</v>
      </c>
      <c r="L8501" s="3" t="s">
        <v>3</v>
      </c>
      <c r="M8501" s="3" t="s">
        <v>9</v>
      </c>
      <c r="N8501" s="3" t="s">
        <v>4031</v>
      </c>
      <c r="O8501" s="1">
        <v>10003</v>
      </c>
      <c r="P8501" s="4">
        <v>1</v>
      </c>
      <c r="Q8501" s="10">
        <f t="shared" si="543"/>
        <v>10003</v>
      </c>
    </row>
    <row r="8502" spans="2:17" ht="20.25" customHeight="1">
      <c r="B8502" s="10" t="str">
        <f t="shared" si="540"/>
        <v>فيلتر ماسك نيم صورت (3M) مدل 209110003</v>
      </c>
      <c r="C8502" s="10" t="str">
        <f t="shared" si="541"/>
        <v>فيلتر ماسك نيم صورت (3M) مدل 20911404/01/0310003</v>
      </c>
      <c r="D8502" s="10" t="str">
        <f>IFERROR(IF(تحویلی!$E$1="","",IF(NOSA!O8502=تحویلی!$E$1,تحویلی!$E$1&amp;COUNTIF(NOSA!$O$1:O8502,تحویلی!$E$1),"")),"")</f>
        <v/>
      </c>
      <c r="E8502" s="10" t="str">
        <f t="shared" si="542"/>
        <v>5710003</v>
      </c>
      <c r="F8502" s="10" t="str">
        <f>IFERROR(VLOOKUP(I8502,DATABASE!$N:$O,2,FALSE),"")</f>
        <v>فيلتر ماسك نيم صورت (3M) مدل 2091</v>
      </c>
      <c r="G8502" s="3" t="s">
        <v>3765</v>
      </c>
      <c r="H8502" s="4">
        <v>57</v>
      </c>
      <c r="I8502" s="3" t="s">
        <v>1475</v>
      </c>
      <c r="J8502" s="3" t="s">
        <v>53</v>
      </c>
      <c r="K8502" s="5">
        <v>1</v>
      </c>
      <c r="L8502" s="3" t="s">
        <v>8</v>
      </c>
      <c r="M8502" s="3" t="s">
        <v>9</v>
      </c>
      <c r="N8502" s="3" t="s">
        <v>4031</v>
      </c>
      <c r="O8502" s="1">
        <v>10003</v>
      </c>
      <c r="P8502" s="4">
        <v>1</v>
      </c>
      <c r="Q8502" s="10">
        <f t="shared" si="543"/>
        <v>10003</v>
      </c>
    </row>
    <row r="8503" spans="2:17" ht="20.25" customHeight="1">
      <c r="B8503" s="10" t="str">
        <f t="shared" si="540"/>
        <v>نقاب تيره محافظ صورت معمولي624</v>
      </c>
      <c r="C8503" s="10" t="str">
        <f t="shared" si="541"/>
        <v>نقاب تيره محافظ صورت معمولي1404/01/04624</v>
      </c>
      <c r="D8503" s="10" t="str">
        <f>IFERROR(IF(تحویلی!$E$1="","",IF(NOSA!O8503=تحویلی!$E$1,تحویلی!$E$1&amp;COUNTIF(NOSA!$O$1:O8503,تحویلی!$E$1),"")),"")</f>
        <v/>
      </c>
      <c r="E8503" s="10" t="str">
        <f t="shared" si="542"/>
        <v>61624</v>
      </c>
      <c r="F8503" s="10" t="str">
        <f>IFERROR(VLOOKUP(I8503,DATABASE!$N:$O,2,FALSE),"")</f>
        <v>نقاب تيره محافظ صورت معمولي</v>
      </c>
      <c r="G8503" s="3" t="s">
        <v>3766</v>
      </c>
      <c r="H8503" s="4">
        <v>61</v>
      </c>
      <c r="I8503" s="3" t="s">
        <v>1557</v>
      </c>
      <c r="J8503" s="3" t="s">
        <v>115</v>
      </c>
      <c r="K8503" s="5">
        <v>1</v>
      </c>
      <c r="L8503" s="3" t="s">
        <v>8</v>
      </c>
      <c r="M8503" s="3" t="s">
        <v>25</v>
      </c>
      <c r="N8503" s="3" t="s">
        <v>2868</v>
      </c>
      <c r="O8503" s="1">
        <v>624</v>
      </c>
      <c r="P8503" s="4">
        <v>1</v>
      </c>
      <c r="Q8503" s="10">
        <f t="shared" si="543"/>
        <v>624</v>
      </c>
    </row>
    <row r="8504" spans="2:17" ht="20.25" customHeight="1">
      <c r="B8504" s="10" t="str">
        <f t="shared" si="540"/>
        <v>دستكش ضد برش سبك717</v>
      </c>
      <c r="C8504" s="10" t="str">
        <f t="shared" si="541"/>
        <v>دستكش ضد برش سبك1404/01/04717</v>
      </c>
      <c r="D8504" s="10" t="str">
        <f>IFERROR(IF(تحویلی!$E$1="","",IF(NOSA!O8504=تحویلی!$E$1,تحویلی!$E$1&amp;COUNTIF(NOSA!$O$1:O8504,تحویلی!$E$1),"")),"")</f>
        <v/>
      </c>
      <c r="E8504" s="10" t="str">
        <f t="shared" si="542"/>
        <v>63717</v>
      </c>
      <c r="F8504" s="10" t="str">
        <f>IFERROR(VLOOKUP(I8504,DATABASE!$N:$O,2,FALSE),"")</f>
        <v>دستكش ضد برش سبك</v>
      </c>
      <c r="G8504" s="3" t="s">
        <v>3766</v>
      </c>
      <c r="H8504" s="4">
        <v>63</v>
      </c>
      <c r="I8504" s="3" t="s">
        <v>1442</v>
      </c>
      <c r="J8504" s="3" t="s">
        <v>22</v>
      </c>
      <c r="K8504" s="5">
        <v>1</v>
      </c>
      <c r="L8504" s="3" t="s">
        <v>3</v>
      </c>
      <c r="M8504" s="3" t="s">
        <v>47</v>
      </c>
      <c r="N8504" s="3" t="s">
        <v>1213</v>
      </c>
      <c r="O8504" s="1">
        <v>717</v>
      </c>
      <c r="P8504" s="4">
        <v>1</v>
      </c>
      <c r="Q8504" s="10">
        <f t="shared" si="543"/>
        <v>717</v>
      </c>
    </row>
    <row r="8505" spans="2:17" ht="20.25" customHeight="1">
      <c r="B8505" s="10" t="str">
        <f t="shared" si="540"/>
        <v>دستكش ضد برش سبك848</v>
      </c>
      <c r="C8505" s="10" t="str">
        <f t="shared" si="541"/>
        <v>دستكش ضد برش سبك1404/01/04848</v>
      </c>
      <c r="D8505" s="10" t="str">
        <f>IFERROR(IF(تحویلی!$E$1="","",IF(NOSA!O8505=تحویلی!$E$1,تحویلی!$E$1&amp;COUNTIF(NOSA!$O$1:O8505,تحویلی!$E$1),"")),"")</f>
        <v/>
      </c>
      <c r="E8505" s="10" t="str">
        <f t="shared" si="542"/>
        <v>63848</v>
      </c>
      <c r="F8505" s="10" t="str">
        <f>IFERROR(VLOOKUP(I8505,DATABASE!$N:$O,2,FALSE),"")</f>
        <v>دستكش ضد برش سبك</v>
      </c>
      <c r="G8505" s="3" t="s">
        <v>3766</v>
      </c>
      <c r="H8505" s="4">
        <v>63</v>
      </c>
      <c r="I8505" s="3" t="s">
        <v>1442</v>
      </c>
      <c r="J8505" s="3" t="s">
        <v>22</v>
      </c>
      <c r="K8505" s="5">
        <v>1</v>
      </c>
      <c r="L8505" s="3" t="s">
        <v>3</v>
      </c>
      <c r="M8505" s="3" t="s">
        <v>47</v>
      </c>
      <c r="N8505" s="3" t="s">
        <v>2845</v>
      </c>
      <c r="O8505" s="1">
        <v>848</v>
      </c>
      <c r="P8505" s="4">
        <v>1</v>
      </c>
      <c r="Q8505" s="10">
        <f t="shared" si="543"/>
        <v>848</v>
      </c>
    </row>
    <row r="8506" spans="2:17" ht="20.25" customHeight="1">
      <c r="B8506" s="10" t="str">
        <f t="shared" si="540"/>
        <v>دستكش ضد برش سبك690</v>
      </c>
      <c r="C8506" s="10" t="str">
        <f t="shared" si="541"/>
        <v>دستكش ضد برش سبك1404/01/04690</v>
      </c>
      <c r="D8506" s="10" t="str">
        <f>IFERROR(IF(تحویلی!$E$1="","",IF(NOSA!O8506=تحویلی!$E$1,تحویلی!$E$1&amp;COUNTIF(NOSA!$O$1:O8506,تحویلی!$E$1),"")),"")</f>
        <v/>
      </c>
      <c r="E8506" s="10" t="str">
        <f t="shared" si="542"/>
        <v>69690</v>
      </c>
      <c r="F8506" s="10" t="str">
        <f>IFERROR(VLOOKUP(I8506,DATABASE!$N:$O,2,FALSE),"")</f>
        <v>دستكش ضد برش سبك</v>
      </c>
      <c r="G8506" s="3" t="s">
        <v>3766</v>
      </c>
      <c r="H8506" s="4">
        <v>69</v>
      </c>
      <c r="I8506" s="3" t="s">
        <v>1442</v>
      </c>
      <c r="J8506" s="3" t="s">
        <v>22</v>
      </c>
      <c r="K8506" s="5">
        <v>1</v>
      </c>
      <c r="L8506" s="3" t="s">
        <v>3</v>
      </c>
      <c r="M8506" s="3" t="s">
        <v>215</v>
      </c>
      <c r="N8506" s="3" t="s">
        <v>3392</v>
      </c>
      <c r="O8506" s="1">
        <v>690</v>
      </c>
      <c r="P8506" s="4">
        <v>1</v>
      </c>
      <c r="Q8506" s="10">
        <f t="shared" si="543"/>
        <v>690</v>
      </c>
    </row>
    <row r="8507" spans="2:17" ht="20.25" customHeight="1">
      <c r="B8507" s="10" t="str">
        <f t="shared" si="540"/>
        <v>دستكش كف مواد سبك733</v>
      </c>
      <c r="C8507" s="10" t="str">
        <f t="shared" si="541"/>
        <v>دستكش كف مواد سبك1404/01/04733</v>
      </c>
      <c r="D8507" s="10" t="str">
        <f>IFERROR(IF(تحویلی!$E$1="","",IF(NOSA!O8507=تحویلی!$E$1,تحویلی!$E$1&amp;COUNTIF(NOSA!$O$1:O8507,تحویلی!$E$1),"")),"")</f>
        <v/>
      </c>
      <c r="E8507" s="10" t="str">
        <f t="shared" si="542"/>
        <v>74733</v>
      </c>
      <c r="F8507" s="10" t="str">
        <f>IFERROR(VLOOKUP(I8507,DATABASE!$N:$O,2,FALSE),"")</f>
        <v>دستكش كف مواد سبك</v>
      </c>
      <c r="G8507" s="3" t="s">
        <v>3766</v>
      </c>
      <c r="H8507" s="4">
        <v>74</v>
      </c>
      <c r="I8507" s="3" t="s">
        <v>1456</v>
      </c>
      <c r="J8507" s="3" t="s">
        <v>2</v>
      </c>
      <c r="K8507" s="5">
        <v>1</v>
      </c>
      <c r="L8507" s="3" t="s">
        <v>3</v>
      </c>
      <c r="M8507" s="3" t="s">
        <v>47</v>
      </c>
      <c r="N8507" s="3" t="s">
        <v>704</v>
      </c>
      <c r="O8507" s="1">
        <v>733</v>
      </c>
      <c r="P8507" s="4">
        <v>1</v>
      </c>
      <c r="Q8507" s="10">
        <f t="shared" si="543"/>
        <v>733</v>
      </c>
    </row>
    <row r="8508" spans="2:17" ht="20.25" customHeight="1">
      <c r="B8508" s="10" t="str">
        <f t="shared" si="540"/>
        <v>دستكش كف مواد سبك945</v>
      </c>
      <c r="C8508" s="10" t="str">
        <f t="shared" si="541"/>
        <v>دستكش كف مواد سبك1404/01/04945</v>
      </c>
      <c r="D8508" s="10" t="str">
        <f>IFERROR(IF(تحویلی!$E$1="","",IF(NOSA!O8508=تحویلی!$E$1,تحویلی!$E$1&amp;COUNTIF(NOSA!$O$1:O8508,تحویلی!$E$1),"")),"")</f>
        <v/>
      </c>
      <c r="E8508" s="10" t="str">
        <f t="shared" si="542"/>
        <v>74945</v>
      </c>
      <c r="F8508" s="10" t="str">
        <f>IFERROR(VLOOKUP(I8508,DATABASE!$N:$O,2,FALSE),"")</f>
        <v>دستكش كف مواد سبك</v>
      </c>
      <c r="G8508" s="3" t="s">
        <v>3766</v>
      </c>
      <c r="H8508" s="4">
        <v>74</v>
      </c>
      <c r="I8508" s="3" t="s">
        <v>1456</v>
      </c>
      <c r="J8508" s="3" t="s">
        <v>2</v>
      </c>
      <c r="K8508" s="5">
        <v>1</v>
      </c>
      <c r="L8508" s="3" t="s">
        <v>3</v>
      </c>
      <c r="M8508" s="3" t="s">
        <v>47</v>
      </c>
      <c r="N8508" s="3" t="s">
        <v>4078</v>
      </c>
      <c r="O8508" s="1">
        <v>945</v>
      </c>
      <c r="P8508" s="4">
        <v>1</v>
      </c>
      <c r="Q8508" s="10">
        <f t="shared" si="543"/>
        <v>945</v>
      </c>
    </row>
    <row r="8509" spans="2:17" ht="20.25" customHeight="1">
      <c r="B8509" s="10" t="str">
        <f t="shared" si="540"/>
        <v>دستكش ضد برش سبك845</v>
      </c>
      <c r="C8509" s="10" t="str">
        <f t="shared" si="541"/>
        <v>دستكش ضد برش سبك1404/01/05845</v>
      </c>
      <c r="D8509" s="10" t="str">
        <f>IFERROR(IF(تحویلی!$E$1="","",IF(NOSA!O8509=تحویلی!$E$1,تحویلی!$E$1&amp;COUNTIF(NOSA!$O$1:O8509,تحویلی!$E$1),"")),"")</f>
        <v/>
      </c>
      <c r="E8509" s="10" t="str">
        <f t="shared" si="542"/>
        <v>84845</v>
      </c>
      <c r="F8509" s="10" t="str">
        <f>IFERROR(VLOOKUP(I8509,DATABASE!$N:$O,2,FALSE),"")</f>
        <v>دستكش ضد برش سبك</v>
      </c>
      <c r="G8509" s="3" t="s">
        <v>3767</v>
      </c>
      <c r="H8509" s="4">
        <v>84</v>
      </c>
      <c r="I8509" s="3" t="s">
        <v>1442</v>
      </c>
      <c r="J8509" s="3" t="s">
        <v>22</v>
      </c>
      <c r="K8509" s="5">
        <v>1</v>
      </c>
      <c r="L8509" s="3" t="s">
        <v>3</v>
      </c>
      <c r="M8509" s="3" t="s">
        <v>47</v>
      </c>
      <c r="N8509" s="3" t="s">
        <v>3244</v>
      </c>
      <c r="O8509" s="1">
        <v>845</v>
      </c>
      <c r="P8509" s="4">
        <v>1</v>
      </c>
      <c r="Q8509" s="10">
        <f t="shared" si="543"/>
        <v>845</v>
      </c>
    </row>
    <row r="8510" spans="2:17" ht="20.25" customHeight="1">
      <c r="B8510" s="10" t="str">
        <f t="shared" si="540"/>
        <v>دستكش ضد برش سبك947</v>
      </c>
      <c r="C8510" s="10" t="str">
        <f t="shared" si="541"/>
        <v>دستكش ضد برش سبك1404/01/05947</v>
      </c>
      <c r="D8510" s="10" t="str">
        <f>IFERROR(IF(تحویلی!$E$1="","",IF(NOSA!O8510=تحویلی!$E$1,تحویلی!$E$1&amp;COUNTIF(NOSA!$O$1:O8510,تحویلی!$E$1),"")),"")</f>
        <v/>
      </c>
      <c r="E8510" s="10" t="str">
        <f t="shared" si="542"/>
        <v>84947</v>
      </c>
      <c r="F8510" s="10" t="str">
        <f>IFERROR(VLOOKUP(I8510,DATABASE!$N:$O,2,FALSE),"")</f>
        <v>دستكش ضد برش سبك</v>
      </c>
      <c r="G8510" s="3" t="s">
        <v>3767</v>
      </c>
      <c r="H8510" s="4">
        <v>84</v>
      </c>
      <c r="I8510" s="3" t="s">
        <v>1442</v>
      </c>
      <c r="J8510" s="3" t="s">
        <v>22</v>
      </c>
      <c r="K8510" s="5">
        <v>1</v>
      </c>
      <c r="L8510" s="3" t="s">
        <v>3</v>
      </c>
      <c r="M8510" s="3" t="s">
        <v>47</v>
      </c>
      <c r="N8510" s="3" t="s">
        <v>4082</v>
      </c>
      <c r="O8510" s="1">
        <v>947</v>
      </c>
      <c r="P8510" s="4">
        <v>1</v>
      </c>
      <c r="Q8510" s="10">
        <f t="shared" si="543"/>
        <v>947</v>
      </c>
    </row>
    <row r="8511" spans="2:17" ht="20.25" customHeight="1">
      <c r="B8511" s="10" t="str">
        <f t="shared" si="540"/>
        <v>419</v>
      </c>
      <c r="C8511" s="10" t="str">
        <f t="shared" si="541"/>
        <v>1404/01/05419</v>
      </c>
      <c r="D8511" s="10" t="str">
        <f>IFERROR(IF(تحویلی!$E$1="","",IF(NOSA!O8511=تحویلی!$E$1,تحویلی!$E$1&amp;COUNTIF(NOSA!$O$1:O8511,تحویلی!$E$1),"")),"")</f>
        <v/>
      </c>
      <c r="E8511" s="10" t="str">
        <f t="shared" si="542"/>
        <v>85419</v>
      </c>
      <c r="F8511" s="10" t="str">
        <f>IFERROR(VLOOKUP(I8511,DATABASE!$N:$O,2,FALSE),"")</f>
        <v/>
      </c>
      <c r="G8511" s="3" t="s">
        <v>3767</v>
      </c>
      <c r="H8511" s="4">
        <v>85</v>
      </c>
      <c r="I8511" s="3" t="s">
        <v>3559</v>
      </c>
      <c r="J8511" s="3" t="s">
        <v>3560</v>
      </c>
      <c r="K8511" s="5">
        <v>1</v>
      </c>
      <c r="L8511" s="3" t="s">
        <v>8</v>
      </c>
      <c r="M8511" s="3" t="s">
        <v>43</v>
      </c>
      <c r="N8511" s="3" t="s">
        <v>51</v>
      </c>
      <c r="O8511" s="1">
        <v>419</v>
      </c>
      <c r="P8511" s="4">
        <v>1</v>
      </c>
      <c r="Q8511" s="10">
        <f t="shared" si="543"/>
        <v>419</v>
      </c>
    </row>
    <row r="8512" spans="2:17" ht="20.25" customHeight="1">
      <c r="B8512" s="10" t="str">
        <f t="shared" si="540"/>
        <v>گوشي اير پلاگ419</v>
      </c>
      <c r="C8512" s="10" t="str">
        <f t="shared" si="541"/>
        <v>گوشي اير پلاگ1404/01/05419</v>
      </c>
      <c r="D8512" s="10" t="str">
        <f>IFERROR(IF(تحویلی!$E$1="","",IF(NOSA!O8512=تحویلی!$E$1,تحویلی!$E$1&amp;COUNTIF(NOSA!$O$1:O8512,تحویلی!$E$1),"")),"")</f>
        <v/>
      </c>
      <c r="E8512" s="10" t="str">
        <f t="shared" si="542"/>
        <v>85419</v>
      </c>
      <c r="F8512" s="10" t="str">
        <f>IFERROR(VLOOKUP(I8512,DATABASE!$N:$O,2,FALSE),"")</f>
        <v>گوشي اير پلاگ</v>
      </c>
      <c r="G8512" s="3" t="s">
        <v>3767</v>
      </c>
      <c r="H8512" s="4">
        <v>85</v>
      </c>
      <c r="I8512" s="3" t="s">
        <v>1581</v>
      </c>
      <c r="J8512" s="3" t="s">
        <v>124</v>
      </c>
      <c r="K8512" s="5">
        <v>1</v>
      </c>
      <c r="L8512" s="3" t="s">
        <v>8</v>
      </c>
      <c r="M8512" s="3" t="s">
        <v>43</v>
      </c>
      <c r="N8512" s="3" t="s">
        <v>51</v>
      </c>
      <c r="O8512" s="1">
        <v>419</v>
      </c>
      <c r="P8512" s="4">
        <v>1</v>
      </c>
      <c r="Q8512" s="10">
        <f t="shared" si="543"/>
        <v>419</v>
      </c>
    </row>
    <row r="8513" spans="2:17" ht="20.25" customHeight="1">
      <c r="B8513" s="10" t="str">
        <f t="shared" si="540"/>
        <v>دستكش ضد برش سبك419</v>
      </c>
      <c r="C8513" s="10" t="str">
        <f t="shared" si="541"/>
        <v>دستكش ضد برش سبك1404/01/05419</v>
      </c>
      <c r="D8513" s="10" t="str">
        <f>IFERROR(IF(تحویلی!$E$1="","",IF(NOSA!O8513=تحویلی!$E$1,تحویلی!$E$1&amp;COUNTIF(NOSA!$O$1:O8513,تحویلی!$E$1),"")),"")</f>
        <v/>
      </c>
      <c r="E8513" s="10" t="str">
        <f t="shared" si="542"/>
        <v>85419</v>
      </c>
      <c r="F8513" s="10" t="str">
        <f>IFERROR(VLOOKUP(I8513,DATABASE!$N:$O,2,FALSE),"")</f>
        <v>دستكش ضد برش سبك</v>
      </c>
      <c r="G8513" s="3" t="s">
        <v>3767</v>
      </c>
      <c r="H8513" s="4">
        <v>85</v>
      </c>
      <c r="I8513" s="3" t="s">
        <v>1442</v>
      </c>
      <c r="J8513" s="3" t="s">
        <v>22</v>
      </c>
      <c r="K8513" s="5">
        <v>1</v>
      </c>
      <c r="L8513" s="3" t="s">
        <v>3</v>
      </c>
      <c r="M8513" s="3" t="s">
        <v>43</v>
      </c>
      <c r="N8513" s="3" t="s">
        <v>51</v>
      </c>
      <c r="O8513" s="1">
        <v>419</v>
      </c>
      <c r="P8513" s="4">
        <v>1</v>
      </c>
      <c r="Q8513" s="10">
        <f t="shared" si="543"/>
        <v>419</v>
      </c>
    </row>
    <row r="8514" spans="2:17" ht="20.25" customHeight="1">
      <c r="B8514" s="10" t="str">
        <f t="shared" si="540"/>
        <v>لباس كار كارشناسي772</v>
      </c>
      <c r="C8514" s="10" t="str">
        <f t="shared" si="541"/>
        <v>لباس كار كارشناسي1404/01/05772</v>
      </c>
      <c r="D8514" s="10" t="str">
        <f>IFERROR(IF(تحویلی!$E$1="","",IF(NOSA!O8514=تحویلی!$E$1,تحویلی!$E$1&amp;COUNTIF(NOSA!$O$1:O8514,تحویلی!$E$1),"")),"")</f>
        <v/>
      </c>
      <c r="E8514" s="10" t="str">
        <f t="shared" si="542"/>
        <v>87772</v>
      </c>
      <c r="F8514" s="10" t="str">
        <f>IFERROR(VLOOKUP(I8514,DATABASE!$N:$O,2,FALSE),"")</f>
        <v>لباس كار كارشناسي</v>
      </c>
      <c r="G8514" s="3" t="s">
        <v>3767</v>
      </c>
      <c r="H8514" s="4">
        <v>87</v>
      </c>
      <c r="I8514" s="3" t="s">
        <v>2346</v>
      </c>
      <c r="J8514" s="3" t="s">
        <v>3296</v>
      </c>
      <c r="K8514" s="5">
        <v>1</v>
      </c>
      <c r="L8514" s="3" t="s">
        <v>28</v>
      </c>
      <c r="M8514" s="3" t="s">
        <v>43</v>
      </c>
      <c r="N8514" s="3" t="s">
        <v>4210</v>
      </c>
      <c r="O8514" s="1">
        <v>772</v>
      </c>
      <c r="P8514" s="4">
        <v>1</v>
      </c>
      <c r="Q8514" s="10">
        <f t="shared" si="543"/>
        <v>772</v>
      </c>
    </row>
    <row r="8515" spans="2:17" ht="20.25" customHeight="1">
      <c r="B8515" s="10" t="str">
        <f t="shared" si="540"/>
        <v>پوتين ايمني نسوز772</v>
      </c>
      <c r="C8515" s="10" t="str">
        <f t="shared" si="541"/>
        <v>پوتين ايمني نسوز1404/01/05772</v>
      </c>
      <c r="D8515" s="10" t="str">
        <f>IFERROR(IF(تحویلی!$E$1="","",IF(NOSA!O8515=تحویلی!$E$1,تحویلی!$E$1&amp;COUNTIF(NOSA!$O$1:O8515,تحویلی!$E$1),"")),"")</f>
        <v/>
      </c>
      <c r="E8515" s="10" t="str">
        <f t="shared" si="542"/>
        <v>87772</v>
      </c>
      <c r="F8515" s="10" t="str">
        <f>IFERROR(VLOOKUP(I8515,DATABASE!$N:$O,2,FALSE),"")</f>
        <v>پوتين ايمني نسوز</v>
      </c>
      <c r="G8515" s="3" t="s">
        <v>3767</v>
      </c>
      <c r="H8515" s="4">
        <v>87</v>
      </c>
      <c r="I8515" s="3" t="s">
        <v>1472</v>
      </c>
      <c r="J8515" s="3" t="s">
        <v>1700</v>
      </c>
      <c r="K8515" s="5">
        <v>1</v>
      </c>
      <c r="L8515" s="3" t="s">
        <v>3</v>
      </c>
      <c r="M8515" s="3" t="s">
        <v>43</v>
      </c>
      <c r="N8515" s="3" t="s">
        <v>4210</v>
      </c>
      <c r="O8515" s="1">
        <v>772</v>
      </c>
      <c r="P8515" s="4">
        <v>1</v>
      </c>
      <c r="Q8515" s="10">
        <f t="shared" si="543"/>
        <v>772</v>
      </c>
    </row>
    <row r="8516" spans="2:17" ht="20.25" customHeight="1">
      <c r="B8516" s="10" t="str">
        <f t="shared" si="540"/>
        <v>دستكش ضد برش سبك641</v>
      </c>
      <c r="C8516" s="10" t="str">
        <f t="shared" si="541"/>
        <v>دستكش ضد برش سبك1404/01/05641</v>
      </c>
      <c r="D8516" s="10" t="str">
        <f>IFERROR(IF(تحویلی!$E$1="","",IF(NOSA!O8516=تحویلی!$E$1,تحویلی!$E$1&amp;COUNTIF(NOSA!$O$1:O8516,تحویلی!$E$1),"")),"")</f>
        <v/>
      </c>
      <c r="E8516" s="10" t="str">
        <f t="shared" si="542"/>
        <v>91641</v>
      </c>
      <c r="F8516" s="10" t="str">
        <f>IFERROR(VLOOKUP(I8516,DATABASE!$N:$O,2,FALSE),"")</f>
        <v>دستكش ضد برش سبك</v>
      </c>
      <c r="G8516" s="3" t="s">
        <v>3767</v>
      </c>
      <c r="H8516" s="4">
        <v>91</v>
      </c>
      <c r="I8516" s="3" t="s">
        <v>1442</v>
      </c>
      <c r="J8516" s="3" t="s">
        <v>22</v>
      </c>
      <c r="K8516" s="5">
        <v>1</v>
      </c>
      <c r="L8516" s="3" t="s">
        <v>3</v>
      </c>
      <c r="M8516" s="3" t="s">
        <v>47</v>
      </c>
      <c r="N8516" s="3" t="s">
        <v>2689</v>
      </c>
      <c r="O8516" s="1">
        <v>641</v>
      </c>
      <c r="P8516" s="4">
        <v>1</v>
      </c>
      <c r="Q8516" s="10">
        <f t="shared" si="543"/>
        <v>641</v>
      </c>
    </row>
    <row r="8517" spans="2:17" ht="20.25" customHeight="1">
      <c r="B8517" s="10" t="str">
        <f t="shared" si="540"/>
        <v>لباس كار كارشناسي386</v>
      </c>
      <c r="C8517" s="10" t="str">
        <f t="shared" si="541"/>
        <v>لباس كار كارشناسي1404/01/05386</v>
      </c>
      <c r="D8517" s="10" t="str">
        <f>IFERROR(IF(تحویلی!$E$1="","",IF(NOSA!O8517=تحویلی!$E$1,تحویلی!$E$1&amp;COUNTIF(NOSA!$O$1:O8517,تحویلی!$E$1),"")),"")</f>
        <v/>
      </c>
      <c r="E8517" s="10" t="str">
        <f t="shared" si="542"/>
        <v>92386</v>
      </c>
      <c r="F8517" s="10" t="str">
        <f>IFERROR(VLOOKUP(I8517,DATABASE!$N:$O,2,FALSE),"")</f>
        <v>لباس كار كارشناسي</v>
      </c>
      <c r="G8517" s="3" t="s">
        <v>3767</v>
      </c>
      <c r="H8517" s="4">
        <v>92</v>
      </c>
      <c r="I8517" s="3" t="s">
        <v>2346</v>
      </c>
      <c r="J8517" s="3" t="s">
        <v>3296</v>
      </c>
      <c r="K8517" s="5">
        <v>1</v>
      </c>
      <c r="L8517" s="3" t="s">
        <v>28</v>
      </c>
      <c r="M8517" s="3" t="s">
        <v>47</v>
      </c>
      <c r="N8517" s="3" t="s">
        <v>2906</v>
      </c>
      <c r="O8517" s="1">
        <v>386</v>
      </c>
      <c r="P8517" s="4">
        <v>1</v>
      </c>
      <c r="Q8517" s="10">
        <f t="shared" si="543"/>
        <v>386</v>
      </c>
    </row>
    <row r="8518" spans="2:17" ht="20.25" customHeight="1">
      <c r="B8518" s="10" t="str">
        <f t="shared" si="540"/>
        <v>386</v>
      </c>
      <c r="C8518" s="10" t="str">
        <f t="shared" si="541"/>
        <v>1404/01/05386</v>
      </c>
      <c r="D8518" s="10" t="str">
        <f>IFERROR(IF(تحویلی!$E$1="","",IF(NOSA!O8518=تحویلی!$E$1,تحویلی!$E$1&amp;COUNTIF(NOSA!$O$1:O8518,تحویلی!$E$1),"")),"")</f>
        <v/>
      </c>
      <c r="E8518" s="10" t="str">
        <f t="shared" si="542"/>
        <v>92386</v>
      </c>
      <c r="F8518" s="10" t="str">
        <f>IFERROR(VLOOKUP(I8518,DATABASE!$N:$O,2,FALSE),"")</f>
        <v/>
      </c>
      <c r="G8518" s="3" t="s">
        <v>3767</v>
      </c>
      <c r="H8518" s="4">
        <v>92</v>
      </c>
      <c r="I8518" s="3" t="s">
        <v>3559</v>
      </c>
      <c r="J8518" s="3" t="s">
        <v>3560</v>
      </c>
      <c r="K8518" s="5">
        <v>1</v>
      </c>
      <c r="L8518" s="3" t="s">
        <v>8</v>
      </c>
      <c r="M8518" s="3" t="s">
        <v>47</v>
      </c>
      <c r="N8518" s="3" t="s">
        <v>2906</v>
      </c>
      <c r="O8518" s="1">
        <v>386</v>
      </c>
      <c r="P8518" s="4">
        <v>1</v>
      </c>
      <c r="Q8518" s="10">
        <f t="shared" si="543"/>
        <v>386</v>
      </c>
    </row>
    <row r="8519" spans="2:17" ht="20.25" customHeight="1">
      <c r="B8519" s="10" t="str">
        <f t="shared" si="540"/>
        <v>دستكش ضد برش سبك938</v>
      </c>
      <c r="C8519" s="10" t="str">
        <f t="shared" si="541"/>
        <v>دستكش ضد برش سبك1404/01/05938</v>
      </c>
      <c r="D8519" s="10" t="str">
        <f>IFERROR(IF(تحویلی!$E$1="","",IF(NOSA!O8519=تحویلی!$E$1,تحویلی!$E$1&amp;COUNTIF(NOSA!$O$1:O8519,تحویلی!$E$1),"")),"")</f>
        <v/>
      </c>
      <c r="E8519" s="10" t="str">
        <f t="shared" si="542"/>
        <v>94938</v>
      </c>
      <c r="F8519" s="10" t="str">
        <f>IFERROR(VLOOKUP(I8519,DATABASE!$N:$O,2,FALSE),"")</f>
        <v>دستكش ضد برش سبك</v>
      </c>
      <c r="G8519" s="3" t="s">
        <v>3767</v>
      </c>
      <c r="H8519" s="4">
        <v>94</v>
      </c>
      <c r="I8519" s="3" t="s">
        <v>1442</v>
      </c>
      <c r="J8519" s="3" t="s">
        <v>22</v>
      </c>
      <c r="K8519" s="5">
        <v>1</v>
      </c>
      <c r="L8519" s="3" t="s">
        <v>3</v>
      </c>
      <c r="M8519" s="3" t="s">
        <v>47</v>
      </c>
      <c r="N8519" s="3" t="s">
        <v>3975</v>
      </c>
      <c r="O8519" s="1">
        <v>938</v>
      </c>
      <c r="P8519" s="4">
        <v>1</v>
      </c>
      <c r="Q8519" s="10">
        <f t="shared" si="543"/>
        <v>938</v>
      </c>
    </row>
    <row r="8520" spans="2:17" ht="20.25" customHeight="1">
      <c r="B8520" s="10" t="str">
        <f t="shared" si="540"/>
        <v>فيلتر ماسك نيم صورت (3M) مدل 2091751</v>
      </c>
      <c r="C8520" s="10" t="str">
        <f t="shared" si="541"/>
        <v>فيلتر ماسك نيم صورت (3M) مدل 20911404/01/05751</v>
      </c>
      <c r="D8520" s="10" t="str">
        <f>IFERROR(IF(تحویلی!$E$1="","",IF(NOSA!O8520=تحویلی!$E$1,تحویلی!$E$1&amp;COUNTIF(NOSA!$O$1:O8520,تحویلی!$E$1),"")),"")</f>
        <v/>
      </c>
      <c r="E8520" s="10" t="str">
        <f t="shared" si="542"/>
        <v>95751</v>
      </c>
      <c r="F8520" s="10" t="str">
        <f>IFERROR(VLOOKUP(I8520,DATABASE!$N:$O,2,FALSE),"")</f>
        <v>فيلتر ماسك نيم صورت (3M) مدل 2091</v>
      </c>
      <c r="G8520" s="3" t="s">
        <v>3767</v>
      </c>
      <c r="H8520" s="4">
        <v>95</v>
      </c>
      <c r="I8520" s="3" t="s">
        <v>1475</v>
      </c>
      <c r="J8520" s="3" t="s">
        <v>53</v>
      </c>
      <c r="K8520" s="5">
        <v>1</v>
      </c>
      <c r="L8520" s="3" t="s">
        <v>8</v>
      </c>
      <c r="M8520" s="3" t="s">
        <v>9</v>
      </c>
      <c r="N8520" s="3" t="s">
        <v>2709</v>
      </c>
      <c r="O8520" s="1">
        <v>751</v>
      </c>
      <c r="P8520" s="4">
        <v>1</v>
      </c>
      <c r="Q8520" s="10">
        <f t="shared" si="543"/>
        <v>751</v>
      </c>
    </row>
    <row r="8521" spans="2:17" ht="20.25" customHeight="1">
      <c r="B8521" s="10" t="str">
        <f t="shared" si="540"/>
        <v>دستكش ضد برش سبك706</v>
      </c>
      <c r="C8521" s="10" t="str">
        <f t="shared" si="541"/>
        <v>دستكش ضد برش سبك1404/01/05706</v>
      </c>
      <c r="D8521" s="10" t="str">
        <f>IFERROR(IF(تحویلی!$E$1="","",IF(NOSA!O8521=تحویلی!$E$1,تحویلی!$E$1&amp;COUNTIF(NOSA!$O$1:O8521,تحویلی!$E$1),"")),"")</f>
        <v/>
      </c>
      <c r="E8521" s="10" t="str">
        <f t="shared" si="542"/>
        <v>100706</v>
      </c>
      <c r="F8521" s="10" t="str">
        <f>IFERROR(VLOOKUP(I8521,DATABASE!$N:$O,2,FALSE),"")</f>
        <v>دستكش ضد برش سبك</v>
      </c>
      <c r="G8521" s="3" t="s">
        <v>3767</v>
      </c>
      <c r="H8521" s="4">
        <v>100</v>
      </c>
      <c r="I8521" s="3" t="s">
        <v>1442</v>
      </c>
      <c r="J8521" s="3" t="s">
        <v>22</v>
      </c>
      <c r="K8521" s="5">
        <v>1</v>
      </c>
      <c r="L8521" s="3" t="s">
        <v>3</v>
      </c>
      <c r="M8521" s="3" t="s">
        <v>4</v>
      </c>
      <c r="N8521" s="3" t="s">
        <v>1765</v>
      </c>
      <c r="O8521" s="1">
        <v>706</v>
      </c>
      <c r="P8521" s="4">
        <v>1</v>
      </c>
      <c r="Q8521" s="10">
        <f t="shared" si="543"/>
        <v>706</v>
      </c>
    </row>
    <row r="8522" spans="2:17" ht="20.25" customHeight="1">
      <c r="B8522" s="10" t="str">
        <f t="shared" si="540"/>
        <v>دستكش كف مواد سبك861</v>
      </c>
      <c r="C8522" s="10" t="str">
        <f t="shared" si="541"/>
        <v>دستكش كف مواد سبك1404/01/05861</v>
      </c>
      <c r="D8522" s="10" t="str">
        <f>IFERROR(IF(تحویلی!$E$1="","",IF(NOSA!O8522=تحویلی!$E$1,تحویلی!$E$1&amp;COUNTIF(NOSA!$O$1:O8522,تحویلی!$E$1),"")),"")</f>
        <v/>
      </c>
      <c r="E8522" s="10" t="str">
        <f t="shared" si="542"/>
        <v>108861</v>
      </c>
      <c r="F8522" s="10" t="str">
        <f>IFERROR(VLOOKUP(I8522,DATABASE!$N:$O,2,FALSE),"")</f>
        <v>دستكش كف مواد سبك</v>
      </c>
      <c r="G8522" s="3" t="s">
        <v>3767</v>
      </c>
      <c r="H8522" s="4">
        <v>108</v>
      </c>
      <c r="I8522" s="3" t="s">
        <v>1456</v>
      </c>
      <c r="J8522" s="3" t="s">
        <v>2</v>
      </c>
      <c r="K8522" s="5">
        <v>1</v>
      </c>
      <c r="L8522" s="3" t="s">
        <v>3</v>
      </c>
      <c r="M8522" s="3" t="s">
        <v>47</v>
      </c>
      <c r="N8522" s="3" t="s">
        <v>3217</v>
      </c>
      <c r="O8522" s="1">
        <v>861</v>
      </c>
      <c r="P8522" s="4">
        <v>1</v>
      </c>
      <c r="Q8522" s="10">
        <f t="shared" si="543"/>
        <v>861</v>
      </c>
    </row>
    <row r="8523" spans="2:17" ht="20.25" customHeight="1">
      <c r="B8523" s="10" t="str">
        <f t="shared" si="540"/>
        <v>دستكش ضد برش سبك866</v>
      </c>
      <c r="C8523" s="10" t="str">
        <f t="shared" si="541"/>
        <v>دستكش ضد برش سبك1404/01/06866</v>
      </c>
      <c r="D8523" s="10" t="str">
        <f>IFERROR(IF(تحویلی!$E$1="","",IF(NOSA!O8523=تحویلی!$E$1,تحویلی!$E$1&amp;COUNTIF(NOSA!$O$1:O8523,تحویلی!$E$1),"")),"")</f>
        <v/>
      </c>
      <c r="E8523" s="10" t="str">
        <f t="shared" si="542"/>
        <v>117866</v>
      </c>
      <c r="F8523" s="10" t="str">
        <f>IFERROR(VLOOKUP(I8523,DATABASE!$N:$O,2,FALSE),"")</f>
        <v>دستكش ضد برش سبك</v>
      </c>
      <c r="G8523" s="3" t="s">
        <v>3768</v>
      </c>
      <c r="H8523" s="4">
        <v>117</v>
      </c>
      <c r="I8523" s="3" t="s">
        <v>1442</v>
      </c>
      <c r="J8523" s="3" t="s">
        <v>22</v>
      </c>
      <c r="K8523" s="5">
        <v>1</v>
      </c>
      <c r="L8523" s="3" t="s">
        <v>3</v>
      </c>
      <c r="M8523" s="3" t="s">
        <v>47</v>
      </c>
      <c r="N8523" s="3" t="s">
        <v>3230</v>
      </c>
      <c r="O8523" s="1">
        <v>866</v>
      </c>
      <c r="P8523" s="4">
        <v>1</v>
      </c>
      <c r="Q8523" s="10">
        <f t="shared" si="543"/>
        <v>866</v>
      </c>
    </row>
    <row r="8524" spans="2:17" ht="20.25" customHeight="1">
      <c r="B8524" s="10" t="str">
        <f t="shared" si="540"/>
        <v>كلاه ايمني843</v>
      </c>
      <c r="C8524" s="10" t="str">
        <f t="shared" si="541"/>
        <v>كلاه ايمني1404/01/06843</v>
      </c>
      <c r="D8524" s="10" t="str">
        <f>IFERROR(IF(تحویلی!$E$1="","",IF(NOSA!O8524=تحویلی!$E$1,تحویلی!$E$1&amp;COUNTIF(NOSA!$O$1:O8524,تحویلی!$E$1),"")),"")</f>
        <v/>
      </c>
      <c r="E8524" s="10" t="str">
        <f t="shared" si="542"/>
        <v>119843</v>
      </c>
      <c r="F8524" s="10" t="str">
        <f>IFERROR(VLOOKUP(I8524,DATABASE!$N:$O,2,FALSE),"")</f>
        <v>كلاه ايمني</v>
      </c>
      <c r="G8524" s="3" t="s">
        <v>3768</v>
      </c>
      <c r="H8524" s="4">
        <v>119</v>
      </c>
      <c r="I8524" s="3" t="s">
        <v>1476</v>
      </c>
      <c r="J8524" s="3" t="s">
        <v>1647</v>
      </c>
      <c r="K8524" s="5">
        <v>1</v>
      </c>
      <c r="L8524" s="3" t="s">
        <v>8</v>
      </c>
      <c r="M8524" s="3" t="s">
        <v>47</v>
      </c>
      <c r="N8524" s="3" t="s">
        <v>3337</v>
      </c>
      <c r="O8524" s="1">
        <v>843</v>
      </c>
      <c r="P8524" s="4">
        <v>1</v>
      </c>
      <c r="Q8524" s="10">
        <f t="shared" si="543"/>
        <v>843</v>
      </c>
    </row>
    <row r="8525" spans="2:17" ht="20.25" customHeight="1">
      <c r="B8525" s="10" t="str">
        <f t="shared" si="540"/>
        <v>دستكش ضد برش سبك582</v>
      </c>
      <c r="C8525" s="10" t="str">
        <f t="shared" si="541"/>
        <v>دستكش ضد برش سبك1404/01/06582</v>
      </c>
      <c r="D8525" s="10" t="str">
        <f>IFERROR(IF(تحویلی!$E$1="","",IF(NOSA!O8525=تحویلی!$E$1,تحویلی!$E$1&amp;COUNTIF(NOSA!$O$1:O8525,تحویلی!$E$1),"")),"")</f>
        <v/>
      </c>
      <c r="E8525" s="10" t="str">
        <f t="shared" si="542"/>
        <v>123582</v>
      </c>
      <c r="F8525" s="10" t="str">
        <f>IFERROR(VLOOKUP(I8525,DATABASE!$N:$O,2,FALSE),"")</f>
        <v>دستكش ضد برش سبك</v>
      </c>
      <c r="G8525" s="3" t="s">
        <v>3768</v>
      </c>
      <c r="H8525" s="4">
        <v>123</v>
      </c>
      <c r="I8525" s="3" t="s">
        <v>1442</v>
      </c>
      <c r="J8525" s="3" t="s">
        <v>22</v>
      </c>
      <c r="K8525" s="5">
        <v>1</v>
      </c>
      <c r="L8525" s="3" t="s">
        <v>3</v>
      </c>
      <c r="M8525" s="3" t="s">
        <v>47</v>
      </c>
      <c r="N8525" s="3" t="s">
        <v>1157</v>
      </c>
      <c r="O8525" s="1">
        <v>582</v>
      </c>
      <c r="P8525" s="4">
        <v>1</v>
      </c>
      <c r="Q8525" s="10">
        <f t="shared" si="543"/>
        <v>582</v>
      </c>
    </row>
    <row r="8526" spans="2:17" ht="20.25" customHeight="1">
      <c r="B8526" s="10" t="str">
        <f t="shared" si="540"/>
        <v>لباس كار كارشناسي760</v>
      </c>
      <c r="C8526" s="10" t="str">
        <f t="shared" si="541"/>
        <v>لباس كار كارشناسي1404/01/06760</v>
      </c>
      <c r="D8526" s="10" t="str">
        <f>IFERROR(IF(تحویلی!$E$1="","",IF(NOSA!O8526=تحویلی!$E$1,تحویلی!$E$1&amp;COUNTIF(NOSA!$O$1:O8526,تحویلی!$E$1),"")),"")</f>
        <v/>
      </c>
      <c r="E8526" s="10" t="str">
        <f t="shared" si="542"/>
        <v>139760</v>
      </c>
      <c r="F8526" s="10" t="str">
        <f>IFERROR(VLOOKUP(I8526,DATABASE!$N:$O,2,FALSE),"")</f>
        <v>لباس كار كارشناسي</v>
      </c>
      <c r="G8526" s="3" t="s">
        <v>3768</v>
      </c>
      <c r="H8526" s="4">
        <v>139</v>
      </c>
      <c r="I8526" s="3" t="s">
        <v>1754</v>
      </c>
      <c r="J8526" s="3" t="s">
        <v>1755</v>
      </c>
      <c r="K8526" s="5">
        <v>1</v>
      </c>
      <c r="L8526" s="3" t="s">
        <v>28</v>
      </c>
      <c r="M8526" s="3" t="s">
        <v>202</v>
      </c>
      <c r="N8526" s="3" t="s">
        <v>3528</v>
      </c>
      <c r="O8526" s="1">
        <v>760</v>
      </c>
      <c r="P8526" s="4">
        <v>1</v>
      </c>
      <c r="Q8526" s="10">
        <f t="shared" si="543"/>
        <v>760</v>
      </c>
    </row>
    <row r="8527" spans="2:17" ht="20.25" customHeight="1">
      <c r="B8527" s="10" t="str">
        <f t="shared" ref="B8527:B8590" si="544">F8527&amp;Q8527</f>
        <v>لباس كار نسوز(بلوز و شلوار)494</v>
      </c>
      <c r="C8527" s="10" t="str">
        <f t="shared" ref="C8527:C8590" si="545">F8527&amp;G8527&amp;O8527</f>
        <v>لباس كار نسوز(بلوز و شلوار)1404/01/06494</v>
      </c>
      <c r="D8527" s="10" t="str">
        <f>IFERROR(IF(تحویلی!$E$1="","",IF(NOSA!O8527=تحویلی!$E$1,تحویلی!$E$1&amp;COUNTIF(NOSA!$O$1:O8527,تحویلی!$E$1),"")),"")</f>
        <v/>
      </c>
      <c r="E8527" s="10" t="str">
        <f t="shared" ref="E8527:E8590" si="546">H8527&amp;O8527</f>
        <v>143494</v>
      </c>
      <c r="F8527" s="10" t="str">
        <f>IFERROR(VLOOKUP(I8527,DATABASE!$N:$O,2,FALSE),"")</f>
        <v>لباس كار نسوز(بلوز و شلوار)</v>
      </c>
      <c r="G8527" s="3" t="s">
        <v>3768</v>
      </c>
      <c r="H8527" s="4">
        <v>143</v>
      </c>
      <c r="I8527" s="3" t="s">
        <v>1655</v>
      </c>
      <c r="J8527" s="3" t="s">
        <v>1656</v>
      </c>
      <c r="K8527" s="5">
        <v>1</v>
      </c>
      <c r="L8527" s="3" t="s">
        <v>28</v>
      </c>
      <c r="M8527" s="3" t="s">
        <v>19</v>
      </c>
      <c r="N8527" s="3" t="s">
        <v>725</v>
      </c>
      <c r="O8527" s="1">
        <v>494</v>
      </c>
      <c r="P8527" s="4">
        <v>1</v>
      </c>
      <c r="Q8527" s="10">
        <f t="shared" si="543"/>
        <v>494</v>
      </c>
    </row>
    <row r="8528" spans="2:17" ht="20.25" customHeight="1">
      <c r="B8528" s="10" t="str">
        <f t="shared" si="544"/>
        <v>چكمه ايمني نسوز494</v>
      </c>
      <c r="C8528" s="10" t="str">
        <f t="shared" si="545"/>
        <v>چكمه ايمني نسوز1404/01/06494</v>
      </c>
      <c r="D8528" s="10" t="str">
        <f>IFERROR(IF(تحویلی!$E$1="","",IF(NOSA!O8528=تحویلی!$E$1,تحویلی!$E$1&amp;COUNTIF(NOSA!$O$1:O8528,تحویلی!$E$1),"")),"")</f>
        <v/>
      </c>
      <c r="E8528" s="10" t="str">
        <f t="shared" si="546"/>
        <v>143494</v>
      </c>
      <c r="F8528" s="10" t="str">
        <f>IFERROR(VLOOKUP(I8528,DATABASE!$N:$O,2,FALSE),"")</f>
        <v>چكمه ايمني نسوز</v>
      </c>
      <c r="G8528" s="3" t="s">
        <v>3768</v>
      </c>
      <c r="H8528" s="4">
        <v>143</v>
      </c>
      <c r="I8528" s="3" t="s">
        <v>1666</v>
      </c>
      <c r="J8528" s="3" t="s">
        <v>1667</v>
      </c>
      <c r="K8528" s="5">
        <v>1</v>
      </c>
      <c r="L8528" s="3" t="s">
        <v>3</v>
      </c>
      <c r="M8528" s="3" t="s">
        <v>19</v>
      </c>
      <c r="N8528" s="3" t="s">
        <v>725</v>
      </c>
      <c r="O8528" s="1">
        <v>494</v>
      </c>
      <c r="P8528" s="4">
        <v>1</v>
      </c>
      <c r="Q8528" s="10">
        <f t="shared" si="543"/>
        <v>494</v>
      </c>
    </row>
    <row r="8529" spans="2:17" ht="20.25" customHeight="1">
      <c r="B8529" s="10" t="str">
        <f t="shared" si="544"/>
        <v>494</v>
      </c>
      <c r="C8529" s="10" t="str">
        <f t="shared" si="545"/>
        <v>1404/01/06494</v>
      </c>
      <c r="D8529" s="10" t="str">
        <f>IFERROR(IF(تحویلی!$E$1="","",IF(NOSA!O8529=تحویلی!$E$1,تحویلی!$E$1&amp;COUNTIF(NOSA!$O$1:O8529,تحویلی!$E$1),"")),"")</f>
        <v/>
      </c>
      <c r="E8529" s="10" t="str">
        <f t="shared" si="546"/>
        <v>143494</v>
      </c>
      <c r="F8529" s="10" t="str">
        <f>IFERROR(VLOOKUP(I8529,DATABASE!$N:$O,2,FALSE),"")</f>
        <v/>
      </c>
      <c r="G8529" s="3" t="s">
        <v>3768</v>
      </c>
      <c r="H8529" s="4">
        <v>143</v>
      </c>
      <c r="I8529" s="3" t="s">
        <v>2699</v>
      </c>
      <c r="J8529" s="3" t="s">
        <v>7</v>
      </c>
      <c r="K8529" s="5">
        <v>1</v>
      </c>
      <c r="L8529" s="3" t="s">
        <v>8</v>
      </c>
      <c r="M8529" s="3" t="s">
        <v>19</v>
      </c>
      <c r="N8529" s="3" t="s">
        <v>725</v>
      </c>
      <c r="O8529" s="1">
        <v>494</v>
      </c>
      <c r="P8529" s="4">
        <v>1</v>
      </c>
      <c r="Q8529" s="10">
        <f t="shared" si="543"/>
        <v>494</v>
      </c>
    </row>
    <row r="8530" spans="2:17" ht="20.25" customHeight="1">
      <c r="B8530" s="10" t="str">
        <f t="shared" si="544"/>
        <v>930</v>
      </c>
      <c r="C8530" s="10" t="str">
        <f t="shared" si="545"/>
        <v>1404/01/06930</v>
      </c>
      <c r="D8530" s="10" t="str">
        <f>IFERROR(IF(تحویلی!$E$1="","",IF(NOSA!O8530=تحویلی!$E$1,تحویلی!$E$1&amp;COUNTIF(NOSA!$O$1:O8530,تحویلی!$E$1),"")),"")</f>
        <v/>
      </c>
      <c r="E8530" s="10" t="str">
        <f t="shared" si="546"/>
        <v>145930</v>
      </c>
      <c r="F8530" s="10" t="str">
        <f>IFERROR(VLOOKUP(I8530,DATABASE!$N:$O,2,FALSE),"")</f>
        <v/>
      </c>
      <c r="G8530" s="3" t="s">
        <v>3768</v>
      </c>
      <c r="H8530" s="4">
        <v>145</v>
      </c>
      <c r="I8530" s="3" t="s">
        <v>2699</v>
      </c>
      <c r="J8530" s="3" t="s">
        <v>7</v>
      </c>
      <c r="K8530" s="5">
        <v>1</v>
      </c>
      <c r="L8530" s="3" t="s">
        <v>8</v>
      </c>
      <c r="M8530" s="3" t="s">
        <v>19</v>
      </c>
      <c r="N8530" s="3" t="s">
        <v>3523</v>
      </c>
      <c r="O8530" s="1">
        <v>930</v>
      </c>
      <c r="P8530" s="4">
        <v>1</v>
      </c>
      <c r="Q8530" s="10">
        <f t="shared" si="543"/>
        <v>930</v>
      </c>
    </row>
    <row r="8531" spans="2:17" ht="20.25" customHeight="1">
      <c r="B8531" s="10" t="str">
        <f t="shared" si="544"/>
        <v>پيشبند نسوز چرمي930</v>
      </c>
      <c r="C8531" s="10" t="str">
        <f t="shared" si="545"/>
        <v>پيشبند نسوز چرمي1404/01/06930</v>
      </c>
      <c r="D8531" s="10" t="str">
        <f>IFERROR(IF(تحویلی!$E$1="","",IF(NOSA!O8531=تحویلی!$E$1,تحویلی!$E$1&amp;COUNTIF(NOSA!$O$1:O8531,تحویلی!$E$1),"")),"")</f>
        <v/>
      </c>
      <c r="E8531" s="10" t="str">
        <f t="shared" si="546"/>
        <v>145930</v>
      </c>
      <c r="F8531" s="10" t="str">
        <f>IFERROR(VLOOKUP(I8531,DATABASE!$N:$O,2,FALSE),"")</f>
        <v>پيشبند نسوز چرمي</v>
      </c>
      <c r="G8531" s="3" t="s">
        <v>3768</v>
      </c>
      <c r="H8531" s="4">
        <v>145</v>
      </c>
      <c r="I8531" s="3" t="s">
        <v>1459</v>
      </c>
      <c r="J8531" s="3" t="s">
        <v>15</v>
      </c>
      <c r="K8531" s="5">
        <v>1</v>
      </c>
      <c r="L8531" s="3" t="s">
        <v>8</v>
      </c>
      <c r="M8531" s="3" t="s">
        <v>19</v>
      </c>
      <c r="N8531" s="3" t="s">
        <v>3523</v>
      </c>
      <c r="O8531" s="1">
        <v>930</v>
      </c>
      <c r="P8531" s="4">
        <v>1</v>
      </c>
      <c r="Q8531" s="10">
        <f t="shared" si="543"/>
        <v>930</v>
      </c>
    </row>
    <row r="8532" spans="2:17" ht="20.25" customHeight="1">
      <c r="B8532" s="10" t="str">
        <f t="shared" si="544"/>
        <v>پابند نسوز چرمي930</v>
      </c>
      <c r="C8532" s="10" t="str">
        <f t="shared" si="545"/>
        <v>پابند نسوز چرمي1404/01/06930</v>
      </c>
      <c r="D8532" s="10" t="str">
        <f>IFERROR(IF(تحویلی!$E$1="","",IF(NOSA!O8532=تحویلی!$E$1,تحویلی!$E$1&amp;COUNTIF(NOSA!$O$1:O8532,تحویلی!$E$1),"")),"")</f>
        <v/>
      </c>
      <c r="E8532" s="10" t="str">
        <f t="shared" si="546"/>
        <v>145930</v>
      </c>
      <c r="F8532" s="10" t="str">
        <f>IFERROR(VLOOKUP(I8532,DATABASE!$N:$O,2,FALSE),"")</f>
        <v>پابند نسوز چرمي</v>
      </c>
      <c r="G8532" s="3" t="s">
        <v>3768</v>
      </c>
      <c r="H8532" s="4">
        <v>145</v>
      </c>
      <c r="I8532" s="3" t="s">
        <v>1460</v>
      </c>
      <c r="J8532" s="3" t="s">
        <v>18</v>
      </c>
      <c r="K8532" s="5">
        <v>1</v>
      </c>
      <c r="L8532" s="3" t="s">
        <v>3</v>
      </c>
      <c r="M8532" s="3" t="s">
        <v>19</v>
      </c>
      <c r="N8532" s="3" t="s">
        <v>3523</v>
      </c>
      <c r="O8532" s="1">
        <v>930</v>
      </c>
      <c r="P8532" s="4">
        <v>1</v>
      </c>
      <c r="Q8532" s="10">
        <f t="shared" si="543"/>
        <v>930</v>
      </c>
    </row>
    <row r="8533" spans="2:17" ht="20.25" customHeight="1">
      <c r="B8533" s="10" t="str">
        <f t="shared" si="544"/>
        <v>دستكش ساق بلند نسوز930</v>
      </c>
      <c r="C8533" s="10" t="str">
        <f t="shared" si="545"/>
        <v>دستكش ساق بلند نسوز1404/01/06930</v>
      </c>
      <c r="D8533" s="10" t="str">
        <f>IFERROR(IF(تحویلی!$E$1="","",IF(NOSA!O8533=تحویلی!$E$1,تحویلی!$E$1&amp;COUNTIF(NOSA!$O$1:O8533,تحویلی!$E$1),"")),"")</f>
        <v/>
      </c>
      <c r="E8533" s="10" t="str">
        <f t="shared" si="546"/>
        <v>145930</v>
      </c>
      <c r="F8533" s="10" t="str">
        <f>IFERROR(VLOOKUP(I8533,DATABASE!$N:$O,2,FALSE),"")</f>
        <v>دستكش ساق بلند نسوز</v>
      </c>
      <c r="G8533" s="3" t="s">
        <v>3768</v>
      </c>
      <c r="H8533" s="4">
        <v>145</v>
      </c>
      <c r="I8533" s="3" t="s">
        <v>1461</v>
      </c>
      <c r="J8533" s="3" t="s">
        <v>34</v>
      </c>
      <c r="K8533" s="5">
        <v>1</v>
      </c>
      <c r="L8533" s="3" t="s">
        <v>3</v>
      </c>
      <c r="M8533" s="3" t="s">
        <v>19</v>
      </c>
      <c r="N8533" s="3" t="s">
        <v>3523</v>
      </c>
      <c r="O8533" s="1">
        <v>930</v>
      </c>
      <c r="P8533" s="4">
        <v>1</v>
      </c>
      <c r="Q8533" s="10">
        <f t="shared" si="543"/>
        <v>930</v>
      </c>
    </row>
    <row r="8534" spans="2:17" ht="20.25" customHeight="1">
      <c r="B8534" s="10" t="str">
        <f t="shared" si="544"/>
        <v>دستكش ضد برش سبك877</v>
      </c>
      <c r="C8534" s="10" t="str">
        <f t="shared" si="545"/>
        <v>دستكش ضد برش سبك1404/01/06877</v>
      </c>
      <c r="D8534" s="10" t="str">
        <f>IFERROR(IF(تحویلی!$E$1="","",IF(NOSA!O8534=تحویلی!$E$1,تحویلی!$E$1&amp;COUNTIF(NOSA!$O$1:O8534,تحویلی!$E$1),"")),"")</f>
        <v/>
      </c>
      <c r="E8534" s="10" t="str">
        <f t="shared" si="546"/>
        <v>151877</v>
      </c>
      <c r="F8534" s="10" t="str">
        <f>IFERROR(VLOOKUP(I8534,DATABASE!$N:$O,2,FALSE),"")</f>
        <v>دستكش ضد برش سبك</v>
      </c>
      <c r="G8534" s="3" t="s">
        <v>3768</v>
      </c>
      <c r="H8534" s="4">
        <v>151</v>
      </c>
      <c r="I8534" s="3" t="s">
        <v>1442</v>
      </c>
      <c r="J8534" s="3" t="s">
        <v>22</v>
      </c>
      <c r="K8534" s="5">
        <v>1</v>
      </c>
      <c r="L8534" s="3" t="s">
        <v>3</v>
      </c>
      <c r="M8534" s="3" t="s">
        <v>43</v>
      </c>
      <c r="N8534" s="3" t="s">
        <v>730</v>
      </c>
      <c r="O8534" s="1">
        <v>877</v>
      </c>
      <c r="P8534" s="4">
        <v>1</v>
      </c>
      <c r="Q8534" s="10">
        <f t="shared" si="543"/>
        <v>877</v>
      </c>
    </row>
    <row r="8535" spans="2:17" ht="20.25" customHeight="1">
      <c r="B8535" s="10" t="str">
        <f t="shared" si="544"/>
        <v>دستكش ضد برش سبك31</v>
      </c>
      <c r="C8535" s="10" t="str">
        <f t="shared" si="545"/>
        <v>دستكش ضد برش سبك1404/01/0731</v>
      </c>
      <c r="D8535" s="10" t="str">
        <f>IFERROR(IF(تحویلی!$E$1="","",IF(NOSA!O8535=تحویلی!$E$1,تحویلی!$E$1&amp;COUNTIF(NOSA!$O$1:O8535,تحویلی!$E$1),"")),"")</f>
        <v/>
      </c>
      <c r="E8535" s="10" t="str">
        <f t="shared" si="546"/>
        <v>15431</v>
      </c>
      <c r="F8535" s="10" t="str">
        <f>IFERROR(VLOOKUP(I8535,DATABASE!$N:$O,2,FALSE),"")</f>
        <v>دستكش ضد برش سبك</v>
      </c>
      <c r="G8535" s="281" t="s">
        <v>3769</v>
      </c>
      <c r="H8535" s="282">
        <v>154</v>
      </c>
      <c r="I8535" s="281" t="s">
        <v>1442</v>
      </c>
      <c r="J8535" s="281" t="s">
        <v>22</v>
      </c>
      <c r="K8535" s="283">
        <v>1</v>
      </c>
      <c r="L8535" s="281" t="s">
        <v>3</v>
      </c>
      <c r="M8535" s="281" t="s">
        <v>9</v>
      </c>
      <c r="N8535" s="281" t="s">
        <v>717</v>
      </c>
      <c r="O8535" s="284">
        <v>31</v>
      </c>
      <c r="P8535" s="282">
        <v>1</v>
      </c>
      <c r="Q8535" s="10">
        <f t="shared" si="543"/>
        <v>31</v>
      </c>
    </row>
    <row r="8536" spans="2:17" ht="20.25" customHeight="1">
      <c r="B8536" s="10" t="str">
        <f t="shared" si="544"/>
        <v>دستكش ضد برش سبك853</v>
      </c>
      <c r="C8536" s="10" t="str">
        <f t="shared" si="545"/>
        <v>دستكش ضد برش سبك1404/01/07853</v>
      </c>
      <c r="D8536" s="10" t="str">
        <f>IFERROR(IF(تحویلی!$E$1="","",IF(NOSA!O8536=تحویلی!$E$1,تحویلی!$E$1&amp;COUNTIF(NOSA!$O$1:O8536,تحویلی!$E$1),"")),"")</f>
        <v/>
      </c>
      <c r="E8536" s="10" t="str">
        <f t="shared" si="546"/>
        <v>155853</v>
      </c>
      <c r="F8536" s="10" t="str">
        <f>IFERROR(VLOOKUP(I8536,DATABASE!$N:$O,2,FALSE),"")</f>
        <v>دستكش ضد برش سبك</v>
      </c>
      <c r="G8536" s="281" t="s">
        <v>3769</v>
      </c>
      <c r="H8536" s="282">
        <v>155</v>
      </c>
      <c r="I8536" s="281" t="s">
        <v>1442</v>
      </c>
      <c r="J8536" s="281" t="s">
        <v>22</v>
      </c>
      <c r="K8536" s="283">
        <v>1</v>
      </c>
      <c r="L8536" s="281" t="s">
        <v>3</v>
      </c>
      <c r="M8536" s="281" t="s">
        <v>40</v>
      </c>
      <c r="N8536" s="281" t="s">
        <v>2897</v>
      </c>
      <c r="O8536" s="284">
        <v>853</v>
      </c>
      <c r="P8536" s="282">
        <v>1</v>
      </c>
      <c r="Q8536" s="10">
        <f t="shared" si="543"/>
        <v>853</v>
      </c>
    </row>
    <row r="8537" spans="2:17" ht="20.25" customHeight="1">
      <c r="B8537" s="10" t="str">
        <f t="shared" si="544"/>
        <v>لباس كار نسوز(بلوز و شلوار)405</v>
      </c>
      <c r="C8537" s="10" t="str">
        <f t="shared" si="545"/>
        <v>لباس كار نسوز(بلوز و شلوار)1404/01/07405</v>
      </c>
      <c r="D8537" s="10" t="str">
        <f>IFERROR(IF(تحویلی!$E$1="","",IF(NOSA!O8537=تحویلی!$E$1,تحویلی!$E$1&amp;COUNTIF(NOSA!$O$1:O8537,تحویلی!$E$1),"")),"")</f>
        <v/>
      </c>
      <c r="E8537" s="10" t="str">
        <f t="shared" si="546"/>
        <v>158405</v>
      </c>
      <c r="F8537" s="10" t="str">
        <f>IFERROR(VLOOKUP(I8537,DATABASE!$N:$O,2,FALSE),"")</f>
        <v>لباس كار نسوز(بلوز و شلوار)</v>
      </c>
      <c r="G8537" s="281" t="s">
        <v>3769</v>
      </c>
      <c r="H8537" s="282">
        <v>158</v>
      </c>
      <c r="I8537" s="281" t="s">
        <v>1740</v>
      </c>
      <c r="J8537" s="281" t="s">
        <v>1741</v>
      </c>
      <c r="K8537" s="283">
        <v>1</v>
      </c>
      <c r="L8537" s="281" t="s">
        <v>28</v>
      </c>
      <c r="M8537" s="281" t="s">
        <v>19</v>
      </c>
      <c r="N8537" s="281" t="s">
        <v>686</v>
      </c>
      <c r="O8537" s="284">
        <v>405</v>
      </c>
      <c r="P8537" s="282">
        <v>1</v>
      </c>
      <c r="Q8537" s="10">
        <f t="shared" si="543"/>
        <v>405</v>
      </c>
    </row>
    <row r="8538" spans="2:17" ht="20.25" customHeight="1">
      <c r="B8538" s="10" t="str">
        <f t="shared" si="544"/>
        <v>405</v>
      </c>
      <c r="C8538" s="10" t="str">
        <f t="shared" si="545"/>
        <v>1404/01/07405</v>
      </c>
      <c r="D8538" s="10" t="str">
        <f>IFERROR(IF(تحویلی!$E$1="","",IF(NOSA!O8538=تحویلی!$E$1,تحویلی!$E$1&amp;COUNTIF(NOSA!$O$1:O8538,تحویلی!$E$1),"")),"")</f>
        <v/>
      </c>
      <c r="E8538" s="10" t="str">
        <f t="shared" si="546"/>
        <v>158405</v>
      </c>
      <c r="F8538" s="10" t="str">
        <f>IFERROR(VLOOKUP(I8538,DATABASE!$N:$O,2,FALSE),"")</f>
        <v/>
      </c>
      <c r="G8538" s="281" t="s">
        <v>3769</v>
      </c>
      <c r="H8538" s="282">
        <v>158</v>
      </c>
      <c r="I8538" s="281" t="s">
        <v>2699</v>
      </c>
      <c r="J8538" s="281" t="s">
        <v>7</v>
      </c>
      <c r="K8538" s="283">
        <v>1</v>
      </c>
      <c r="L8538" s="281" t="s">
        <v>8</v>
      </c>
      <c r="M8538" s="281" t="s">
        <v>19</v>
      </c>
      <c r="N8538" s="281" t="s">
        <v>686</v>
      </c>
      <c r="O8538" s="284">
        <v>405</v>
      </c>
      <c r="P8538" s="282">
        <v>1</v>
      </c>
      <c r="Q8538" s="10">
        <f t="shared" si="543"/>
        <v>405</v>
      </c>
    </row>
    <row r="8539" spans="2:17" ht="20.25" customHeight="1">
      <c r="B8539" s="10" t="str">
        <f t="shared" si="544"/>
        <v>دستكش ضد برش سبك405</v>
      </c>
      <c r="C8539" s="10" t="str">
        <f t="shared" si="545"/>
        <v>دستكش ضد برش سبك1404/01/07405</v>
      </c>
      <c r="D8539" s="10" t="str">
        <f>IFERROR(IF(تحویلی!$E$1="","",IF(NOSA!O8539=تحویلی!$E$1,تحویلی!$E$1&amp;COUNTIF(NOSA!$O$1:O8539,تحویلی!$E$1),"")),"")</f>
        <v/>
      </c>
      <c r="E8539" s="10" t="str">
        <f t="shared" si="546"/>
        <v>158405</v>
      </c>
      <c r="F8539" s="10" t="str">
        <f>IFERROR(VLOOKUP(I8539,DATABASE!$N:$O,2,FALSE),"")</f>
        <v>دستكش ضد برش سبك</v>
      </c>
      <c r="G8539" s="281" t="s">
        <v>3769</v>
      </c>
      <c r="H8539" s="282">
        <v>158</v>
      </c>
      <c r="I8539" s="281" t="s">
        <v>1442</v>
      </c>
      <c r="J8539" s="281" t="s">
        <v>22</v>
      </c>
      <c r="K8539" s="283">
        <v>1</v>
      </c>
      <c r="L8539" s="281" t="s">
        <v>3</v>
      </c>
      <c r="M8539" s="281" t="s">
        <v>19</v>
      </c>
      <c r="N8539" s="281" t="s">
        <v>686</v>
      </c>
      <c r="O8539" s="284">
        <v>405</v>
      </c>
      <c r="P8539" s="282">
        <v>1</v>
      </c>
      <c r="Q8539" s="10">
        <f t="shared" si="543"/>
        <v>405</v>
      </c>
    </row>
    <row r="8540" spans="2:17" ht="20.25" customHeight="1">
      <c r="B8540" s="10" t="str">
        <f t="shared" si="544"/>
        <v>كفش ايمني عايق برق733</v>
      </c>
      <c r="C8540" s="10" t="str">
        <f t="shared" si="545"/>
        <v>كفش ايمني عايق برق1404/01/07733</v>
      </c>
      <c r="D8540" s="10" t="str">
        <f>IFERROR(IF(تحویلی!$E$1="","",IF(NOSA!O8540=تحویلی!$E$1,تحویلی!$E$1&amp;COUNTIF(NOSA!$O$1:O8540,تحویلی!$E$1),"")),"")</f>
        <v/>
      </c>
      <c r="E8540" s="10" t="str">
        <f t="shared" si="546"/>
        <v>172733</v>
      </c>
      <c r="F8540" s="10" t="str">
        <f>IFERROR(VLOOKUP(I8540,DATABASE!$N:$O,2,FALSE),"")</f>
        <v>كفش ايمني عايق برق</v>
      </c>
      <c r="G8540" s="281" t="s">
        <v>3769</v>
      </c>
      <c r="H8540" s="282">
        <v>172</v>
      </c>
      <c r="I8540" s="281" t="s">
        <v>1589</v>
      </c>
      <c r="J8540" s="281" t="s">
        <v>1651</v>
      </c>
      <c r="K8540" s="283">
        <v>1</v>
      </c>
      <c r="L8540" s="281" t="s">
        <v>3</v>
      </c>
      <c r="M8540" s="281" t="s">
        <v>47</v>
      </c>
      <c r="N8540" s="281" t="s">
        <v>2898</v>
      </c>
      <c r="O8540" s="284">
        <v>733</v>
      </c>
      <c r="P8540" s="282">
        <v>1</v>
      </c>
      <c r="Q8540" s="10">
        <f t="shared" si="543"/>
        <v>733</v>
      </c>
    </row>
    <row r="8541" spans="2:17" ht="20.25" customHeight="1">
      <c r="B8541" s="10" t="str">
        <f t="shared" si="544"/>
        <v>دستكش ضد برش سبك933</v>
      </c>
      <c r="C8541" s="10" t="str">
        <f t="shared" si="545"/>
        <v>دستكش ضد برش سبك1404/01/07933</v>
      </c>
      <c r="D8541" s="10" t="str">
        <f>IFERROR(IF(تحویلی!$E$1="","",IF(NOSA!O8541=تحویلی!$E$1,تحویلی!$E$1&amp;COUNTIF(NOSA!$O$1:O8541,تحویلی!$E$1),"")),"")</f>
        <v/>
      </c>
      <c r="E8541" s="10" t="str">
        <f t="shared" si="546"/>
        <v>181933</v>
      </c>
      <c r="F8541" s="10" t="str">
        <f>IFERROR(VLOOKUP(I8541,DATABASE!$N:$O,2,FALSE),"")</f>
        <v>دستكش ضد برش سبك</v>
      </c>
      <c r="G8541" s="281" t="s">
        <v>3769</v>
      </c>
      <c r="H8541" s="282">
        <v>181</v>
      </c>
      <c r="I8541" s="281" t="s">
        <v>1442</v>
      </c>
      <c r="J8541" s="281" t="s">
        <v>22</v>
      </c>
      <c r="K8541" s="283">
        <v>1</v>
      </c>
      <c r="L8541" s="281" t="s">
        <v>3</v>
      </c>
      <c r="M8541" s="281" t="s">
        <v>47</v>
      </c>
      <c r="N8541" s="281" t="s">
        <v>3561</v>
      </c>
      <c r="O8541" s="284">
        <v>933</v>
      </c>
      <c r="P8541" s="282">
        <v>1</v>
      </c>
      <c r="Q8541" s="10">
        <f t="shared" si="543"/>
        <v>933</v>
      </c>
    </row>
    <row r="8542" spans="2:17" ht="20.25" customHeight="1">
      <c r="B8542" s="10" t="str">
        <f t="shared" si="544"/>
        <v>لباس كار نسوز(بلوز و شلوار)45</v>
      </c>
      <c r="C8542" s="10" t="str">
        <f t="shared" si="545"/>
        <v>لباس كار نسوز(بلوز و شلوار)1404/01/0745</v>
      </c>
      <c r="D8542" s="10" t="str">
        <f>IFERROR(IF(تحویلی!$E$1="","",IF(NOSA!O8542=تحویلی!$E$1,تحویلی!$E$1&amp;COUNTIF(NOSA!$O$1:O8542,تحویلی!$E$1),"")),"")</f>
        <v/>
      </c>
      <c r="E8542" s="10" t="str">
        <f t="shared" si="546"/>
        <v>18245</v>
      </c>
      <c r="F8542" s="10" t="str">
        <f>IFERROR(VLOOKUP(I8542,DATABASE!$N:$O,2,FALSE),"")</f>
        <v>لباس كار نسوز(بلوز و شلوار)</v>
      </c>
      <c r="G8542" s="281" t="s">
        <v>3769</v>
      </c>
      <c r="H8542" s="282">
        <v>182</v>
      </c>
      <c r="I8542" s="281" t="s">
        <v>1701</v>
      </c>
      <c r="J8542" s="281" t="s">
        <v>1702</v>
      </c>
      <c r="K8542" s="283">
        <v>1</v>
      </c>
      <c r="L8542" s="281" t="s">
        <v>28</v>
      </c>
      <c r="M8542" s="281" t="s">
        <v>4</v>
      </c>
      <c r="N8542" s="281" t="s">
        <v>2668</v>
      </c>
      <c r="O8542" s="284">
        <v>45</v>
      </c>
      <c r="P8542" s="282">
        <v>1</v>
      </c>
      <c r="Q8542" s="10">
        <f t="shared" si="543"/>
        <v>45</v>
      </c>
    </row>
    <row r="8543" spans="2:17" ht="20.25" customHeight="1">
      <c r="B8543" s="10" t="str">
        <f t="shared" si="544"/>
        <v>لباس كار ديرسوز(بلوز و شلوار)733</v>
      </c>
      <c r="C8543" s="10" t="str">
        <f t="shared" si="545"/>
        <v>لباس كار ديرسوز(بلوز و شلوار)1404/01/07733</v>
      </c>
      <c r="D8543" s="10" t="str">
        <f>IFERROR(IF(تحویلی!$E$1="","",IF(NOSA!O8543=تحویلی!$E$1,تحویلی!$E$1&amp;COUNTIF(NOSA!$O$1:O8543,تحویلی!$E$1),"")),"")</f>
        <v/>
      </c>
      <c r="E8543" s="10" t="str">
        <f t="shared" si="546"/>
        <v>186733</v>
      </c>
      <c r="F8543" s="10" t="str">
        <f>IFERROR(VLOOKUP(I8543,DATABASE!$N:$O,2,FALSE),"")</f>
        <v>لباس كار ديرسوز(بلوز و شلوار)</v>
      </c>
      <c r="G8543" s="281" t="s">
        <v>3769</v>
      </c>
      <c r="H8543" s="282">
        <v>186</v>
      </c>
      <c r="I8543" s="281" t="s">
        <v>1619</v>
      </c>
      <c r="J8543" s="281" t="s">
        <v>1620</v>
      </c>
      <c r="K8543" s="283">
        <v>1</v>
      </c>
      <c r="L8543" s="281" t="s">
        <v>28</v>
      </c>
      <c r="M8543" s="281" t="s">
        <v>47</v>
      </c>
      <c r="N8543" s="281" t="s">
        <v>2898</v>
      </c>
      <c r="O8543" s="284">
        <v>733</v>
      </c>
      <c r="P8543" s="282">
        <v>1</v>
      </c>
      <c r="Q8543" s="10">
        <f t="shared" si="543"/>
        <v>733</v>
      </c>
    </row>
    <row r="8544" spans="2:17" ht="20.25" customHeight="1">
      <c r="B8544" s="10" t="str">
        <f t="shared" si="544"/>
        <v>پيشبند نسوز چرمي494</v>
      </c>
      <c r="C8544" s="10" t="str">
        <f t="shared" si="545"/>
        <v>پيشبند نسوز چرمي1404/01/07494</v>
      </c>
      <c r="D8544" s="10" t="str">
        <f>IFERROR(IF(تحویلی!$E$1="","",IF(NOSA!O8544=تحویلی!$E$1,تحویلی!$E$1&amp;COUNTIF(NOSA!$O$1:O8544,تحویلی!$E$1),"")),"")</f>
        <v/>
      </c>
      <c r="E8544" s="10" t="str">
        <f t="shared" si="546"/>
        <v>189494</v>
      </c>
      <c r="F8544" s="10" t="str">
        <f>IFERROR(VLOOKUP(I8544,DATABASE!$N:$O,2,FALSE),"")</f>
        <v>پيشبند نسوز چرمي</v>
      </c>
      <c r="G8544" s="281" t="s">
        <v>3769</v>
      </c>
      <c r="H8544" s="282">
        <v>189</v>
      </c>
      <c r="I8544" s="281" t="s">
        <v>1459</v>
      </c>
      <c r="J8544" s="281" t="s">
        <v>15</v>
      </c>
      <c r="K8544" s="283">
        <v>1</v>
      </c>
      <c r="L8544" s="281" t="s">
        <v>8</v>
      </c>
      <c r="M8544" s="281" t="s">
        <v>19</v>
      </c>
      <c r="N8544" s="281" t="s">
        <v>227</v>
      </c>
      <c r="O8544" s="284">
        <v>494</v>
      </c>
      <c r="P8544" s="282">
        <v>1</v>
      </c>
      <c r="Q8544" s="10">
        <f t="shared" si="543"/>
        <v>494</v>
      </c>
    </row>
    <row r="8545" spans="2:17" ht="20.25" customHeight="1">
      <c r="B8545" s="10" t="str">
        <f t="shared" si="544"/>
        <v>دستكش ضد برش سبك694</v>
      </c>
      <c r="C8545" s="10" t="str">
        <f t="shared" si="545"/>
        <v>دستكش ضد برش سبك1404/01/07694</v>
      </c>
      <c r="D8545" s="10" t="str">
        <f>IFERROR(IF(تحویلی!$E$1="","",IF(NOSA!O8545=تحویلی!$E$1,تحویلی!$E$1&amp;COUNTIF(NOSA!$O$1:O8545,تحویلی!$E$1),"")),"")</f>
        <v/>
      </c>
      <c r="E8545" s="10" t="str">
        <f t="shared" si="546"/>
        <v>190694</v>
      </c>
      <c r="F8545" s="10" t="str">
        <f>IFERROR(VLOOKUP(I8545,DATABASE!$N:$O,2,FALSE),"")</f>
        <v>دستكش ضد برش سبك</v>
      </c>
      <c r="G8545" s="281" t="s">
        <v>3769</v>
      </c>
      <c r="H8545" s="282">
        <v>190</v>
      </c>
      <c r="I8545" s="281" t="s">
        <v>1442</v>
      </c>
      <c r="J8545" s="281" t="s">
        <v>22</v>
      </c>
      <c r="K8545" s="283">
        <v>1</v>
      </c>
      <c r="L8545" s="281" t="s">
        <v>3</v>
      </c>
      <c r="M8545" s="281" t="s">
        <v>47</v>
      </c>
      <c r="N8545" s="281" t="s">
        <v>128</v>
      </c>
      <c r="O8545" s="284">
        <v>694</v>
      </c>
      <c r="P8545" s="282">
        <v>1</v>
      </c>
      <c r="Q8545" s="10">
        <f t="shared" si="543"/>
        <v>694</v>
      </c>
    </row>
    <row r="8546" spans="2:17" ht="20.25" customHeight="1">
      <c r="B8546" s="10" t="str">
        <f t="shared" si="544"/>
        <v>نقاب تيره محافظ صورت معمولي130</v>
      </c>
      <c r="C8546" s="10" t="str">
        <f t="shared" si="545"/>
        <v>نقاب تيره محافظ صورت معمولي1404/01/07130</v>
      </c>
      <c r="D8546" s="10" t="str">
        <f>IFERROR(IF(تحویلی!$E$1="","",IF(NOSA!O8546=تحویلی!$E$1,تحویلی!$E$1&amp;COUNTIF(NOSA!$O$1:O8546,تحویلی!$E$1),"")),"")</f>
        <v/>
      </c>
      <c r="E8546" s="10" t="str">
        <f t="shared" si="546"/>
        <v>191130</v>
      </c>
      <c r="F8546" s="10" t="str">
        <f>IFERROR(VLOOKUP(I8546,DATABASE!$N:$O,2,FALSE),"")</f>
        <v>نقاب تيره محافظ صورت معمولي</v>
      </c>
      <c r="G8546" s="281" t="s">
        <v>3769</v>
      </c>
      <c r="H8546" s="282">
        <v>191</v>
      </c>
      <c r="I8546" s="281" t="s">
        <v>1557</v>
      </c>
      <c r="J8546" s="281" t="s">
        <v>115</v>
      </c>
      <c r="K8546" s="283">
        <v>1</v>
      </c>
      <c r="L8546" s="281" t="s">
        <v>8</v>
      </c>
      <c r="M8546" s="281" t="s">
        <v>19</v>
      </c>
      <c r="N8546" s="281" t="s">
        <v>253</v>
      </c>
      <c r="O8546" s="284">
        <v>130</v>
      </c>
      <c r="P8546" s="282">
        <v>1</v>
      </c>
      <c r="Q8546" s="10">
        <f t="shared" si="543"/>
        <v>130</v>
      </c>
    </row>
    <row r="8547" spans="2:17" ht="20.25" customHeight="1">
      <c r="B8547" s="10" t="str">
        <f t="shared" si="544"/>
        <v>رابط فنري نقاب كلاه ايمني130</v>
      </c>
      <c r="C8547" s="10" t="str">
        <f t="shared" si="545"/>
        <v>رابط فنري نقاب كلاه ايمني1404/01/07130</v>
      </c>
      <c r="D8547" s="10" t="str">
        <f>IFERROR(IF(تحویلی!$E$1="","",IF(NOSA!O8547=تحویلی!$E$1,تحویلی!$E$1&amp;COUNTIF(NOSA!$O$1:O8547,تحویلی!$E$1),"")),"")</f>
        <v/>
      </c>
      <c r="E8547" s="10" t="str">
        <f t="shared" si="546"/>
        <v>191130</v>
      </c>
      <c r="F8547" s="10" t="str">
        <f>IFERROR(VLOOKUP(I8547,DATABASE!$N:$O,2,FALSE),"")</f>
        <v>رابط فنري نقاب كلاه ايمني</v>
      </c>
      <c r="G8547" s="281" t="s">
        <v>3769</v>
      </c>
      <c r="H8547" s="282">
        <v>191</v>
      </c>
      <c r="I8547" s="281" t="s">
        <v>1454</v>
      </c>
      <c r="J8547" s="281" t="s">
        <v>135</v>
      </c>
      <c r="K8547" s="283">
        <v>1</v>
      </c>
      <c r="L8547" s="281" t="s">
        <v>8</v>
      </c>
      <c r="M8547" s="281" t="s">
        <v>19</v>
      </c>
      <c r="N8547" s="281" t="s">
        <v>253</v>
      </c>
      <c r="O8547" s="284">
        <v>130</v>
      </c>
      <c r="P8547" s="282">
        <v>1</v>
      </c>
      <c r="Q8547" s="10">
        <f t="shared" si="543"/>
        <v>130</v>
      </c>
    </row>
    <row r="8548" spans="2:17" ht="20.25" customHeight="1">
      <c r="B8548" s="10" t="str">
        <f t="shared" si="544"/>
        <v>دستكش كف مواد سبك672</v>
      </c>
      <c r="C8548" s="10" t="str">
        <f t="shared" si="545"/>
        <v>دستكش كف مواد سبك1404/01/07672</v>
      </c>
      <c r="D8548" s="10" t="str">
        <f>IFERROR(IF(تحویلی!$E$1="","",IF(NOSA!O8548=تحویلی!$E$1,تحویلی!$E$1&amp;COUNTIF(NOSA!$O$1:O8548,تحویلی!$E$1),"")),"")</f>
        <v/>
      </c>
      <c r="E8548" s="10" t="str">
        <f t="shared" si="546"/>
        <v>192672</v>
      </c>
      <c r="F8548" s="10" t="str">
        <f>IFERROR(VLOOKUP(I8548,DATABASE!$N:$O,2,FALSE),"")</f>
        <v>دستكش كف مواد سبك</v>
      </c>
      <c r="G8548" s="281" t="s">
        <v>3769</v>
      </c>
      <c r="H8548" s="282">
        <v>192</v>
      </c>
      <c r="I8548" s="281" t="s">
        <v>1456</v>
      </c>
      <c r="J8548" s="281" t="s">
        <v>2</v>
      </c>
      <c r="K8548" s="283">
        <v>1</v>
      </c>
      <c r="L8548" s="281" t="s">
        <v>3</v>
      </c>
      <c r="M8548" s="281" t="s">
        <v>47</v>
      </c>
      <c r="N8548" s="281" t="s">
        <v>214</v>
      </c>
      <c r="O8548" s="284">
        <v>672</v>
      </c>
      <c r="P8548" s="282">
        <v>1</v>
      </c>
      <c r="Q8548" s="10">
        <f t="shared" si="543"/>
        <v>672</v>
      </c>
    </row>
    <row r="8549" spans="2:17" ht="20.25" customHeight="1">
      <c r="B8549" s="10" t="str">
        <f t="shared" si="544"/>
        <v>دستكش ضد برش سبك10008</v>
      </c>
      <c r="C8549" s="10" t="str">
        <f t="shared" si="545"/>
        <v>دستكش ضد برش سبك1404/01/0710008</v>
      </c>
      <c r="D8549" s="10" t="str">
        <f>IFERROR(IF(تحویلی!$E$1="","",IF(NOSA!O8549=تحویلی!$E$1,تحویلی!$E$1&amp;COUNTIF(NOSA!$O$1:O8549,تحویلی!$E$1),"")),"")</f>
        <v/>
      </c>
      <c r="E8549" s="10" t="str">
        <f t="shared" si="546"/>
        <v>20110008</v>
      </c>
      <c r="F8549" s="10" t="str">
        <f>IFERROR(VLOOKUP(I8549,DATABASE!$N:$O,2,FALSE),"")</f>
        <v>دستكش ضد برش سبك</v>
      </c>
      <c r="G8549" s="281" t="s">
        <v>3769</v>
      </c>
      <c r="H8549" s="282">
        <v>201</v>
      </c>
      <c r="I8549" s="281" t="s">
        <v>1442</v>
      </c>
      <c r="J8549" s="281" t="s">
        <v>22</v>
      </c>
      <c r="K8549" s="283">
        <v>1</v>
      </c>
      <c r="L8549" s="281" t="s">
        <v>3</v>
      </c>
      <c r="M8549" s="281" t="s">
        <v>9</v>
      </c>
      <c r="N8549" s="281" t="s">
        <v>4106</v>
      </c>
      <c r="O8549" s="284">
        <v>10008</v>
      </c>
      <c r="P8549" s="282">
        <v>1</v>
      </c>
      <c r="Q8549" s="10">
        <f t="shared" si="543"/>
        <v>10008</v>
      </c>
    </row>
    <row r="8550" spans="2:17" ht="20.25" customHeight="1">
      <c r="B8550" s="10" t="str">
        <f t="shared" si="544"/>
        <v>دستكش ضد برش سبك10007</v>
      </c>
      <c r="C8550" s="10" t="str">
        <f t="shared" si="545"/>
        <v>دستكش ضد برش سبك1404/01/0710007</v>
      </c>
      <c r="D8550" s="10" t="str">
        <f>IFERROR(IF(تحویلی!$E$1="","",IF(NOSA!O8550=تحویلی!$E$1,تحویلی!$E$1&amp;COUNTIF(NOSA!$O$1:O8550,تحویلی!$E$1),"")),"")</f>
        <v/>
      </c>
      <c r="E8550" s="10" t="str">
        <f t="shared" si="546"/>
        <v>20110007</v>
      </c>
      <c r="F8550" s="10" t="str">
        <f>IFERROR(VLOOKUP(I8550,DATABASE!$N:$O,2,FALSE),"")</f>
        <v>دستكش ضد برش سبك</v>
      </c>
      <c r="G8550" s="281" t="s">
        <v>3769</v>
      </c>
      <c r="H8550" s="282">
        <v>201</v>
      </c>
      <c r="I8550" s="281" t="s">
        <v>1442</v>
      </c>
      <c r="J8550" s="281" t="s">
        <v>22</v>
      </c>
      <c r="K8550" s="283">
        <v>1</v>
      </c>
      <c r="L8550" s="281" t="s">
        <v>3</v>
      </c>
      <c r="M8550" s="281" t="s">
        <v>9</v>
      </c>
      <c r="N8550" s="281" t="s">
        <v>4107</v>
      </c>
      <c r="O8550" s="284">
        <v>10007</v>
      </c>
      <c r="P8550" s="282">
        <v>1</v>
      </c>
      <c r="Q8550" s="10">
        <f t="shared" si="543"/>
        <v>10007</v>
      </c>
    </row>
    <row r="8551" spans="2:17" ht="20.25" customHeight="1">
      <c r="B8551" s="10" t="str">
        <f t="shared" si="544"/>
        <v>فيلتر ماسك نيم صورت (3M) مدل 209110007</v>
      </c>
      <c r="C8551" s="10" t="str">
        <f t="shared" si="545"/>
        <v>فيلتر ماسك نيم صورت (3M) مدل 20911404/01/0710007</v>
      </c>
      <c r="D8551" s="10" t="str">
        <f>IFERROR(IF(تحویلی!$E$1="","",IF(NOSA!O8551=تحویلی!$E$1,تحویلی!$E$1&amp;COUNTIF(NOSA!$O$1:O8551,تحویلی!$E$1),"")),"")</f>
        <v/>
      </c>
      <c r="E8551" s="10" t="str">
        <f t="shared" si="546"/>
        <v>20110007</v>
      </c>
      <c r="F8551" s="10" t="str">
        <f>IFERROR(VLOOKUP(I8551,DATABASE!$N:$O,2,FALSE),"")</f>
        <v>فيلتر ماسك نيم صورت (3M) مدل 2091</v>
      </c>
      <c r="G8551" s="281" t="s">
        <v>3769</v>
      </c>
      <c r="H8551" s="282">
        <v>201</v>
      </c>
      <c r="I8551" s="281" t="s">
        <v>1475</v>
      </c>
      <c r="J8551" s="281" t="s">
        <v>53</v>
      </c>
      <c r="K8551" s="283">
        <v>1</v>
      </c>
      <c r="L8551" s="281" t="s">
        <v>8</v>
      </c>
      <c r="M8551" s="281" t="s">
        <v>9</v>
      </c>
      <c r="N8551" s="281" t="s">
        <v>4107</v>
      </c>
      <c r="O8551" s="284">
        <v>10007</v>
      </c>
      <c r="P8551" s="282">
        <v>1</v>
      </c>
      <c r="Q8551" s="10">
        <f t="shared" si="543"/>
        <v>10007</v>
      </c>
    </row>
    <row r="8552" spans="2:17" ht="20.25" customHeight="1">
      <c r="B8552" s="10" t="str">
        <f t="shared" si="544"/>
        <v>دستكش استاد كار892</v>
      </c>
      <c r="C8552" s="10" t="str">
        <f t="shared" si="545"/>
        <v>دستكش استاد كار1404/01/08892</v>
      </c>
      <c r="D8552" s="10" t="str">
        <f>IFERROR(IF(تحویلی!$E$1="","",IF(NOSA!O8552=تحویلی!$E$1,تحویلی!$E$1&amp;COUNTIF(NOSA!$O$1:O8552,تحویلی!$E$1),"")),"")</f>
        <v/>
      </c>
      <c r="E8552" s="10" t="str">
        <f t="shared" si="546"/>
        <v>205892</v>
      </c>
      <c r="F8552" s="10" t="str">
        <f>IFERROR(VLOOKUP(I8552,DATABASE!$N:$O,2,FALSE),"")</f>
        <v>دستكش استاد كار</v>
      </c>
      <c r="G8552" s="281" t="s">
        <v>3770</v>
      </c>
      <c r="H8552" s="281">
        <v>205</v>
      </c>
      <c r="I8552" s="281" t="s">
        <v>1543</v>
      </c>
      <c r="J8552" s="281" t="s">
        <v>255</v>
      </c>
      <c r="K8552" s="281">
        <v>1</v>
      </c>
      <c r="L8552" s="281" t="s">
        <v>3</v>
      </c>
      <c r="M8552" s="281" t="s">
        <v>4</v>
      </c>
      <c r="N8552" s="281" t="s">
        <v>3434</v>
      </c>
      <c r="O8552" s="284">
        <v>892</v>
      </c>
      <c r="P8552" s="281">
        <v>1</v>
      </c>
      <c r="Q8552" s="10">
        <f t="shared" si="543"/>
        <v>892</v>
      </c>
    </row>
    <row r="8553" spans="2:17" ht="20.25" customHeight="1">
      <c r="B8553" s="10" t="str">
        <f t="shared" si="544"/>
        <v>دستكش ساق بلند نسوز892</v>
      </c>
      <c r="C8553" s="10" t="str">
        <f t="shared" si="545"/>
        <v>دستكش ساق بلند نسوز1404/01/08892</v>
      </c>
      <c r="D8553" s="10" t="str">
        <f>IFERROR(IF(تحویلی!$E$1="","",IF(NOSA!O8553=تحویلی!$E$1,تحویلی!$E$1&amp;COUNTIF(NOSA!$O$1:O8553,تحویلی!$E$1),"")),"")</f>
        <v/>
      </c>
      <c r="E8553" s="10" t="str">
        <f t="shared" si="546"/>
        <v>205892</v>
      </c>
      <c r="F8553" s="10" t="str">
        <f>IFERROR(VLOOKUP(I8553,DATABASE!$N:$O,2,FALSE),"")</f>
        <v>دستكش ساق بلند نسوز</v>
      </c>
      <c r="G8553" s="281" t="s">
        <v>3770</v>
      </c>
      <c r="H8553" s="281">
        <v>205</v>
      </c>
      <c r="I8553" s="281" t="s">
        <v>1461</v>
      </c>
      <c r="J8553" s="281" t="s">
        <v>34</v>
      </c>
      <c r="K8553" s="281">
        <v>1</v>
      </c>
      <c r="L8553" s="281" t="s">
        <v>3</v>
      </c>
      <c r="M8553" s="281" t="s">
        <v>4</v>
      </c>
      <c r="N8553" s="281" t="s">
        <v>3434</v>
      </c>
      <c r="O8553" s="284">
        <v>892</v>
      </c>
      <c r="P8553" s="281">
        <v>1</v>
      </c>
      <c r="Q8553" s="10">
        <f t="shared" si="543"/>
        <v>892</v>
      </c>
    </row>
    <row r="8554" spans="2:17" ht="20.25" customHeight="1">
      <c r="B8554" s="10" t="str">
        <f t="shared" si="544"/>
        <v>دستكش ضد برش سبك892</v>
      </c>
      <c r="C8554" s="10" t="str">
        <f t="shared" si="545"/>
        <v>دستكش ضد برش سبك1404/01/08892</v>
      </c>
      <c r="D8554" s="10" t="str">
        <f>IFERROR(IF(تحویلی!$E$1="","",IF(NOSA!O8554=تحویلی!$E$1,تحویلی!$E$1&amp;COUNTIF(NOSA!$O$1:O8554,تحویلی!$E$1),"")),"")</f>
        <v/>
      </c>
      <c r="E8554" s="10" t="str">
        <f t="shared" si="546"/>
        <v>205892</v>
      </c>
      <c r="F8554" s="10" t="str">
        <f>IFERROR(VLOOKUP(I8554,DATABASE!$N:$O,2,FALSE),"")</f>
        <v>دستكش ضد برش سبك</v>
      </c>
      <c r="G8554" s="281" t="s">
        <v>3770</v>
      </c>
      <c r="H8554" s="281">
        <v>205</v>
      </c>
      <c r="I8554" s="281" t="s">
        <v>1442</v>
      </c>
      <c r="J8554" s="281" t="s">
        <v>22</v>
      </c>
      <c r="K8554" s="281">
        <v>1</v>
      </c>
      <c r="L8554" s="281" t="s">
        <v>3</v>
      </c>
      <c r="M8554" s="281" t="s">
        <v>4</v>
      </c>
      <c r="N8554" s="281" t="s">
        <v>3434</v>
      </c>
      <c r="O8554" s="284">
        <v>892</v>
      </c>
      <c r="P8554" s="281">
        <v>1</v>
      </c>
      <c r="Q8554" s="10">
        <f t="shared" ref="Q8554:Q8617" si="547">VALUE(O8554)</f>
        <v>892</v>
      </c>
    </row>
    <row r="8555" spans="2:17" ht="20.25" customHeight="1">
      <c r="B8555" s="10" t="str">
        <f t="shared" si="544"/>
        <v>دستكش ضد برش سبك841</v>
      </c>
      <c r="C8555" s="10" t="str">
        <f t="shared" si="545"/>
        <v>دستكش ضد برش سبك1404/01/08841</v>
      </c>
      <c r="D8555" s="10" t="str">
        <f>IFERROR(IF(تحویلی!$E$1="","",IF(NOSA!O8555=تحویلی!$E$1,تحویلی!$E$1&amp;COUNTIF(NOSA!$O$1:O8555,تحویلی!$E$1),"")),"")</f>
        <v/>
      </c>
      <c r="E8555" s="10" t="str">
        <f t="shared" si="546"/>
        <v>206841</v>
      </c>
      <c r="F8555" s="10" t="str">
        <f>IFERROR(VLOOKUP(I8555,DATABASE!$N:$O,2,FALSE),"")</f>
        <v>دستكش ضد برش سبك</v>
      </c>
      <c r="G8555" s="281" t="s">
        <v>3770</v>
      </c>
      <c r="H8555" s="281">
        <v>206</v>
      </c>
      <c r="I8555" s="281" t="s">
        <v>1442</v>
      </c>
      <c r="J8555" s="281" t="s">
        <v>22</v>
      </c>
      <c r="K8555" s="281">
        <v>1</v>
      </c>
      <c r="L8555" s="281" t="s">
        <v>3</v>
      </c>
      <c r="M8555" s="281" t="s">
        <v>47</v>
      </c>
      <c r="N8555" s="281" t="s">
        <v>3314</v>
      </c>
      <c r="O8555" s="284">
        <v>841</v>
      </c>
      <c r="P8555" s="281">
        <v>1</v>
      </c>
      <c r="Q8555" s="10">
        <f t="shared" si="547"/>
        <v>841</v>
      </c>
    </row>
    <row r="8556" spans="2:17" ht="20.25" customHeight="1">
      <c r="B8556" s="10" t="str">
        <f t="shared" si="544"/>
        <v>دستكش ضد برش سبك739</v>
      </c>
      <c r="C8556" s="10" t="str">
        <f t="shared" si="545"/>
        <v>دستكش ضد برش سبك1404/01/08739</v>
      </c>
      <c r="D8556" s="10" t="str">
        <f>IFERROR(IF(تحویلی!$E$1="","",IF(NOSA!O8556=تحویلی!$E$1,تحویلی!$E$1&amp;COUNTIF(NOSA!$O$1:O8556,تحویلی!$E$1),"")),"")</f>
        <v/>
      </c>
      <c r="E8556" s="10" t="str">
        <f t="shared" si="546"/>
        <v>206739</v>
      </c>
      <c r="F8556" s="10" t="str">
        <f>IFERROR(VLOOKUP(I8556,DATABASE!$N:$O,2,FALSE),"")</f>
        <v>دستكش ضد برش سبك</v>
      </c>
      <c r="G8556" s="281" t="s">
        <v>3770</v>
      </c>
      <c r="H8556" s="281">
        <v>206</v>
      </c>
      <c r="I8556" s="281" t="s">
        <v>1442</v>
      </c>
      <c r="J8556" s="281" t="s">
        <v>22</v>
      </c>
      <c r="K8556" s="281">
        <v>1</v>
      </c>
      <c r="L8556" s="281" t="s">
        <v>3</v>
      </c>
      <c r="M8556" s="281" t="s">
        <v>47</v>
      </c>
      <c r="N8556" s="281" t="s">
        <v>2890</v>
      </c>
      <c r="O8556" s="284">
        <v>739</v>
      </c>
      <c r="P8556" s="281">
        <v>1</v>
      </c>
      <c r="Q8556" s="10">
        <f t="shared" si="547"/>
        <v>739</v>
      </c>
    </row>
    <row r="8557" spans="2:17" ht="20.25" customHeight="1">
      <c r="B8557" s="10" t="str">
        <f t="shared" si="544"/>
        <v>دستكش ضد برش سبك894</v>
      </c>
      <c r="C8557" s="10" t="str">
        <f t="shared" si="545"/>
        <v>دستكش ضد برش سبك1404/01/08894</v>
      </c>
      <c r="D8557" s="10" t="str">
        <f>IFERROR(IF(تحویلی!$E$1="","",IF(NOSA!O8557=تحویلی!$E$1,تحویلی!$E$1&amp;COUNTIF(NOSA!$O$1:O8557,تحویلی!$E$1),"")),"")</f>
        <v/>
      </c>
      <c r="E8557" s="10" t="str">
        <f t="shared" si="546"/>
        <v>207894</v>
      </c>
      <c r="F8557" s="10" t="str">
        <f>IFERROR(VLOOKUP(I8557,DATABASE!$N:$O,2,FALSE),"")</f>
        <v>دستكش ضد برش سبك</v>
      </c>
      <c r="G8557" s="281" t="s">
        <v>3770</v>
      </c>
      <c r="H8557" s="281">
        <v>207</v>
      </c>
      <c r="I8557" s="281" t="s">
        <v>1442</v>
      </c>
      <c r="J8557" s="281" t="s">
        <v>22</v>
      </c>
      <c r="K8557" s="281">
        <v>1</v>
      </c>
      <c r="L8557" s="281" t="s">
        <v>3</v>
      </c>
      <c r="M8557" s="281" t="s">
        <v>40</v>
      </c>
      <c r="N8557" s="281" t="s">
        <v>3466</v>
      </c>
      <c r="O8557" s="284">
        <v>894</v>
      </c>
      <c r="P8557" s="281">
        <v>1</v>
      </c>
      <c r="Q8557" s="10">
        <f t="shared" si="547"/>
        <v>894</v>
      </c>
    </row>
    <row r="8558" spans="2:17" ht="20.25" customHeight="1">
      <c r="B8558" s="10" t="str">
        <f t="shared" si="544"/>
        <v>دستكش كف مواد سبك838</v>
      </c>
      <c r="C8558" s="10" t="str">
        <f t="shared" si="545"/>
        <v>دستكش كف مواد سبك1404/01/08838</v>
      </c>
      <c r="D8558" s="10" t="str">
        <f>IFERROR(IF(تحویلی!$E$1="","",IF(NOSA!O8558=تحویلی!$E$1,تحویلی!$E$1&amp;COUNTIF(NOSA!$O$1:O8558,تحویلی!$E$1),"")),"")</f>
        <v/>
      </c>
      <c r="E8558" s="10" t="str">
        <f t="shared" si="546"/>
        <v>207838</v>
      </c>
      <c r="F8558" s="10" t="str">
        <f>IFERROR(VLOOKUP(I8558,DATABASE!$N:$O,2,FALSE),"")</f>
        <v>دستكش كف مواد سبك</v>
      </c>
      <c r="G8558" s="281" t="s">
        <v>3770</v>
      </c>
      <c r="H8558" s="281">
        <v>207</v>
      </c>
      <c r="I8558" s="281" t="s">
        <v>1456</v>
      </c>
      <c r="J8558" s="281" t="s">
        <v>2</v>
      </c>
      <c r="K8558" s="281">
        <v>1</v>
      </c>
      <c r="L8558" s="281" t="s">
        <v>3</v>
      </c>
      <c r="M8558" s="281" t="s">
        <v>40</v>
      </c>
      <c r="N8558" s="281" t="s">
        <v>3258</v>
      </c>
      <c r="O8558" s="284">
        <v>838</v>
      </c>
      <c r="P8558" s="281">
        <v>1</v>
      </c>
      <c r="Q8558" s="10">
        <f t="shared" si="547"/>
        <v>838</v>
      </c>
    </row>
    <row r="8559" spans="2:17" ht="20.25" customHeight="1">
      <c r="B8559" s="10" t="str">
        <f t="shared" si="544"/>
        <v>دستكش ضد برش سبك683</v>
      </c>
      <c r="C8559" s="10" t="str">
        <f t="shared" si="545"/>
        <v>دستكش ضد برش سبك1404/01/08683</v>
      </c>
      <c r="D8559" s="10" t="str">
        <f>IFERROR(IF(تحویلی!$E$1="","",IF(NOSA!O8559=تحویلی!$E$1,تحویلی!$E$1&amp;COUNTIF(NOSA!$O$1:O8559,تحویلی!$E$1),"")),"")</f>
        <v/>
      </c>
      <c r="E8559" s="10" t="str">
        <f t="shared" si="546"/>
        <v>209683</v>
      </c>
      <c r="F8559" s="10" t="str">
        <f>IFERROR(VLOOKUP(I8559,DATABASE!$N:$O,2,FALSE),"")</f>
        <v>دستكش ضد برش سبك</v>
      </c>
      <c r="G8559" s="281" t="s">
        <v>3770</v>
      </c>
      <c r="H8559" s="281">
        <v>209</v>
      </c>
      <c r="I8559" s="281" t="s">
        <v>1442</v>
      </c>
      <c r="J8559" s="281" t="s">
        <v>22</v>
      </c>
      <c r="K8559" s="281">
        <v>3</v>
      </c>
      <c r="L8559" s="281" t="s">
        <v>3</v>
      </c>
      <c r="M8559" s="281" t="s">
        <v>202</v>
      </c>
      <c r="N8559" s="281" t="s">
        <v>3247</v>
      </c>
      <c r="O8559" s="284">
        <v>683</v>
      </c>
      <c r="P8559" s="281">
        <v>0</v>
      </c>
      <c r="Q8559" s="10">
        <f t="shared" si="547"/>
        <v>683</v>
      </c>
    </row>
    <row r="8560" spans="2:17" ht="20.25" customHeight="1">
      <c r="B8560" s="10" t="str">
        <f t="shared" si="544"/>
        <v>874</v>
      </c>
      <c r="C8560" s="10" t="str">
        <f t="shared" si="545"/>
        <v>1404/01/08874</v>
      </c>
      <c r="D8560" s="10" t="str">
        <f>IFERROR(IF(تحویلی!$E$1="","",IF(NOSA!O8560=تحویلی!$E$1,تحویلی!$E$1&amp;COUNTIF(NOSA!$O$1:O8560,تحویلی!$E$1),"")),"")</f>
        <v/>
      </c>
      <c r="E8560" s="10" t="str">
        <f t="shared" si="546"/>
        <v>210874</v>
      </c>
      <c r="F8560" s="10" t="str">
        <f>IFERROR(VLOOKUP(I8560,DATABASE!$N:$O,2,FALSE),"")</f>
        <v/>
      </c>
      <c r="G8560" s="281" t="s">
        <v>3770</v>
      </c>
      <c r="H8560" s="281">
        <v>210</v>
      </c>
      <c r="I8560" s="281" t="s">
        <v>3559</v>
      </c>
      <c r="J8560" s="281" t="s">
        <v>3560</v>
      </c>
      <c r="K8560" s="281">
        <v>1</v>
      </c>
      <c r="L8560" s="281" t="s">
        <v>8</v>
      </c>
      <c r="M8560" s="281" t="s">
        <v>25</v>
      </c>
      <c r="N8560" s="281" t="s">
        <v>3360</v>
      </c>
      <c r="O8560" s="284">
        <v>874</v>
      </c>
      <c r="P8560" s="281">
        <v>1</v>
      </c>
      <c r="Q8560" s="10">
        <f t="shared" si="547"/>
        <v>874</v>
      </c>
    </row>
    <row r="8561" spans="2:17" ht="20.25" customHeight="1">
      <c r="B8561" s="10" t="str">
        <f t="shared" si="544"/>
        <v>لباس كار نسوز(بلوز و شلوار)701</v>
      </c>
      <c r="C8561" s="10" t="str">
        <f t="shared" si="545"/>
        <v>لباس كار نسوز(بلوز و شلوار)1404/01/08701</v>
      </c>
      <c r="D8561" s="10" t="str">
        <f>IFERROR(IF(تحویلی!$E$1="","",IF(NOSA!O8561=تحویلی!$E$1,تحویلی!$E$1&amp;COUNTIF(NOSA!$O$1:O8561,تحویلی!$E$1),"")),"")</f>
        <v/>
      </c>
      <c r="E8561" s="10" t="str">
        <f t="shared" si="546"/>
        <v>218701</v>
      </c>
      <c r="F8561" s="10" t="str">
        <f>IFERROR(VLOOKUP(I8561,DATABASE!$N:$O,2,FALSE),"")</f>
        <v>لباس كار نسوز(بلوز و شلوار)</v>
      </c>
      <c r="G8561" s="281" t="s">
        <v>3770</v>
      </c>
      <c r="H8561" s="281">
        <v>218</v>
      </c>
      <c r="I8561" s="281" t="s">
        <v>1663</v>
      </c>
      <c r="J8561" s="281" t="s">
        <v>1664</v>
      </c>
      <c r="K8561" s="281">
        <v>1</v>
      </c>
      <c r="L8561" s="281" t="s">
        <v>28</v>
      </c>
      <c r="M8561" s="281" t="s">
        <v>4</v>
      </c>
      <c r="N8561" s="281" t="s">
        <v>26</v>
      </c>
      <c r="O8561" s="284">
        <v>701</v>
      </c>
      <c r="P8561" s="281">
        <v>1</v>
      </c>
      <c r="Q8561" s="10">
        <f t="shared" si="547"/>
        <v>701</v>
      </c>
    </row>
    <row r="8562" spans="2:17" ht="20.25" customHeight="1">
      <c r="B8562" s="10" t="str">
        <f t="shared" si="544"/>
        <v>چكمه ايمني نسوز701</v>
      </c>
      <c r="C8562" s="10" t="str">
        <f t="shared" si="545"/>
        <v>چكمه ايمني نسوز1404/01/08701</v>
      </c>
      <c r="D8562" s="10" t="str">
        <f>IFERROR(IF(تحویلی!$E$1="","",IF(NOSA!O8562=تحویلی!$E$1,تحویلی!$E$1&amp;COUNTIF(NOSA!$O$1:O8562,تحویلی!$E$1),"")),"")</f>
        <v/>
      </c>
      <c r="E8562" s="10" t="str">
        <f t="shared" si="546"/>
        <v>218701</v>
      </c>
      <c r="F8562" s="10" t="str">
        <f>IFERROR(VLOOKUP(I8562,DATABASE!$N:$O,2,FALSE),"")</f>
        <v>چكمه ايمني نسوز</v>
      </c>
      <c r="G8562" s="281" t="s">
        <v>3770</v>
      </c>
      <c r="H8562" s="281">
        <v>218</v>
      </c>
      <c r="I8562" s="281" t="s">
        <v>1697</v>
      </c>
      <c r="J8562" s="281" t="s">
        <v>1698</v>
      </c>
      <c r="K8562" s="281">
        <v>1</v>
      </c>
      <c r="L8562" s="281" t="s">
        <v>3</v>
      </c>
      <c r="M8562" s="281" t="s">
        <v>4</v>
      </c>
      <c r="N8562" s="281" t="s">
        <v>26</v>
      </c>
      <c r="O8562" s="284">
        <v>701</v>
      </c>
      <c r="P8562" s="281">
        <v>1</v>
      </c>
      <c r="Q8562" s="10">
        <f t="shared" si="547"/>
        <v>701</v>
      </c>
    </row>
    <row r="8563" spans="2:17" ht="20.25" customHeight="1">
      <c r="B8563" s="10" t="str">
        <f t="shared" si="544"/>
        <v>701</v>
      </c>
      <c r="C8563" s="10" t="str">
        <f t="shared" si="545"/>
        <v>1404/01/08701</v>
      </c>
      <c r="D8563" s="10" t="str">
        <f>IFERROR(IF(تحویلی!$E$1="","",IF(NOSA!O8563=تحویلی!$E$1,تحویلی!$E$1&amp;COUNTIF(NOSA!$O$1:O8563,تحویلی!$E$1),"")),"")</f>
        <v/>
      </c>
      <c r="E8563" s="10" t="str">
        <f t="shared" si="546"/>
        <v>218701</v>
      </c>
      <c r="F8563" s="10" t="str">
        <f>IFERROR(VLOOKUP(I8563,DATABASE!$N:$O,2,FALSE),"")</f>
        <v/>
      </c>
      <c r="G8563" s="281" t="s">
        <v>3770</v>
      </c>
      <c r="H8563" s="281">
        <v>218</v>
      </c>
      <c r="I8563" s="281" t="s">
        <v>3559</v>
      </c>
      <c r="J8563" s="281" t="s">
        <v>3560</v>
      </c>
      <c r="K8563" s="281">
        <v>1</v>
      </c>
      <c r="L8563" s="281" t="s">
        <v>8</v>
      </c>
      <c r="M8563" s="281" t="s">
        <v>4</v>
      </c>
      <c r="N8563" s="281" t="s">
        <v>26</v>
      </c>
      <c r="O8563" s="284">
        <v>701</v>
      </c>
      <c r="P8563" s="281">
        <v>1</v>
      </c>
      <c r="Q8563" s="10">
        <f t="shared" si="547"/>
        <v>701</v>
      </c>
    </row>
    <row r="8564" spans="2:17" ht="20.25" customHeight="1">
      <c r="B8564" s="10" t="str">
        <f t="shared" si="544"/>
        <v>895</v>
      </c>
      <c r="C8564" s="10" t="str">
        <f t="shared" si="545"/>
        <v>1404/01/08895</v>
      </c>
      <c r="D8564" s="10" t="str">
        <f>IFERROR(IF(تحویلی!$E$1="","",IF(NOSA!O8564=تحویلی!$E$1,تحویلی!$E$1&amp;COUNTIF(NOSA!$O$1:O8564,تحویلی!$E$1),"")),"")</f>
        <v/>
      </c>
      <c r="E8564" s="10" t="str">
        <f t="shared" si="546"/>
        <v>219895</v>
      </c>
      <c r="F8564" s="10" t="str">
        <f>IFERROR(VLOOKUP(I8564,DATABASE!$N:$O,2,FALSE),"")</f>
        <v/>
      </c>
      <c r="G8564" s="281" t="s">
        <v>3770</v>
      </c>
      <c r="H8564" s="281">
        <v>219</v>
      </c>
      <c r="I8564" s="281" t="s">
        <v>3559</v>
      </c>
      <c r="J8564" s="281" t="s">
        <v>3560</v>
      </c>
      <c r="K8564" s="281">
        <v>1</v>
      </c>
      <c r="L8564" s="281" t="s">
        <v>8</v>
      </c>
      <c r="M8564" s="281" t="s">
        <v>40</v>
      </c>
      <c r="N8564" s="281" t="s">
        <v>3564</v>
      </c>
      <c r="O8564" s="284">
        <v>895</v>
      </c>
      <c r="P8564" s="281">
        <v>1</v>
      </c>
      <c r="Q8564" s="10">
        <f t="shared" si="547"/>
        <v>895</v>
      </c>
    </row>
    <row r="8565" spans="2:17" ht="20.25" customHeight="1">
      <c r="B8565" s="10" t="str">
        <f t="shared" si="544"/>
        <v>دستكش ساق بلند نسوز834</v>
      </c>
      <c r="C8565" s="10" t="str">
        <f t="shared" si="545"/>
        <v>دستكش ساق بلند نسوز1404/01/08834</v>
      </c>
      <c r="D8565" s="10" t="str">
        <f>IFERROR(IF(تحویلی!$E$1="","",IF(NOSA!O8565=تحویلی!$E$1,تحویلی!$E$1&amp;COUNTIF(NOSA!$O$1:O8565,تحویلی!$E$1),"")),"")</f>
        <v/>
      </c>
      <c r="E8565" s="10" t="str">
        <f t="shared" si="546"/>
        <v>220834</v>
      </c>
      <c r="F8565" s="10" t="str">
        <f>IFERROR(VLOOKUP(I8565,DATABASE!$N:$O,2,FALSE),"")</f>
        <v>دستكش ساق بلند نسوز</v>
      </c>
      <c r="G8565" s="281" t="s">
        <v>3770</v>
      </c>
      <c r="H8565" s="281">
        <v>220</v>
      </c>
      <c r="I8565" s="281" t="s">
        <v>1461</v>
      </c>
      <c r="J8565" s="281" t="s">
        <v>34</v>
      </c>
      <c r="K8565" s="281">
        <v>1</v>
      </c>
      <c r="L8565" s="281" t="s">
        <v>3</v>
      </c>
      <c r="M8565" s="281" t="s">
        <v>19</v>
      </c>
      <c r="N8565" s="281" t="s">
        <v>2647</v>
      </c>
      <c r="O8565" s="284">
        <v>834</v>
      </c>
      <c r="P8565" s="281">
        <v>1</v>
      </c>
      <c r="Q8565" s="10">
        <f t="shared" si="547"/>
        <v>834</v>
      </c>
    </row>
    <row r="8566" spans="2:17" ht="20.25" customHeight="1">
      <c r="B8566" s="10" t="str">
        <f t="shared" si="544"/>
        <v>پيشبند نسوز چرمي834</v>
      </c>
      <c r="C8566" s="10" t="str">
        <f t="shared" si="545"/>
        <v>پيشبند نسوز چرمي1404/01/08834</v>
      </c>
      <c r="D8566" s="10" t="str">
        <f>IFERROR(IF(تحویلی!$E$1="","",IF(NOSA!O8566=تحویلی!$E$1,تحویلی!$E$1&amp;COUNTIF(NOSA!$O$1:O8566,تحویلی!$E$1),"")),"")</f>
        <v/>
      </c>
      <c r="E8566" s="10" t="str">
        <f t="shared" si="546"/>
        <v>220834</v>
      </c>
      <c r="F8566" s="10" t="str">
        <f>IFERROR(VLOOKUP(I8566,DATABASE!$N:$O,2,FALSE),"")</f>
        <v>پيشبند نسوز چرمي</v>
      </c>
      <c r="G8566" s="281" t="s">
        <v>3770</v>
      </c>
      <c r="H8566" s="281">
        <v>220</v>
      </c>
      <c r="I8566" s="281" t="s">
        <v>1459</v>
      </c>
      <c r="J8566" s="281" t="s">
        <v>15</v>
      </c>
      <c r="K8566" s="281">
        <v>1</v>
      </c>
      <c r="L8566" s="281" t="s">
        <v>8</v>
      </c>
      <c r="M8566" s="281" t="s">
        <v>19</v>
      </c>
      <c r="N8566" s="281" t="s">
        <v>2647</v>
      </c>
      <c r="O8566" s="284">
        <v>834</v>
      </c>
      <c r="P8566" s="281">
        <v>1</v>
      </c>
      <c r="Q8566" s="10">
        <f t="shared" si="547"/>
        <v>834</v>
      </c>
    </row>
    <row r="8567" spans="2:17" ht="20.25" customHeight="1">
      <c r="B8567" s="10" t="str">
        <f t="shared" si="544"/>
        <v>دستكش ساق بلند نسوز624</v>
      </c>
      <c r="C8567" s="10" t="str">
        <f t="shared" si="545"/>
        <v>دستكش ساق بلند نسوز1404/01/08624</v>
      </c>
      <c r="D8567" s="10" t="str">
        <f>IFERROR(IF(تحویلی!$E$1="","",IF(NOSA!O8567=تحویلی!$E$1,تحویلی!$E$1&amp;COUNTIF(NOSA!$O$1:O8567,تحویلی!$E$1),"")),"")</f>
        <v/>
      </c>
      <c r="E8567" s="10" t="str">
        <f t="shared" si="546"/>
        <v>224624</v>
      </c>
      <c r="F8567" s="10" t="str">
        <f>IFERROR(VLOOKUP(I8567,DATABASE!$N:$O,2,FALSE),"")</f>
        <v>دستكش ساق بلند نسوز</v>
      </c>
      <c r="G8567" s="281" t="s">
        <v>3770</v>
      </c>
      <c r="H8567" s="281">
        <v>224</v>
      </c>
      <c r="I8567" s="281" t="s">
        <v>1461</v>
      </c>
      <c r="J8567" s="281" t="s">
        <v>34</v>
      </c>
      <c r="K8567" s="281">
        <v>1</v>
      </c>
      <c r="L8567" s="281" t="s">
        <v>3</v>
      </c>
      <c r="M8567" s="281" t="s">
        <v>25</v>
      </c>
      <c r="N8567" s="281" t="s">
        <v>226</v>
      </c>
      <c r="O8567" s="284">
        <v>624</v>
      </c>
      <c r="P8567" s="281">
        <v>1</v>
      </c>
      <c r="Q8567" s="10">
        <f t="shared" si="547"/>
        <v>624</v>
      </c>
    </row>
    <row r="8568" spans="2:17" ht="20.25" customHeight="1">
      <c r="B8568" s="10" t="str">
        <f t="shared" si="544"/>
        <v>دستكش ضد برش سبك723</v>
      </c>
      <c r="C8568" s="10" t="str">
        <f t="shared" si="545"/>
        <v>دستكش ضد برش سبك1404/01/08723</v>
      </c>
      <c r="D8568" s="10" t="str">
        <f>IFERROR(IF(تحویلی!$E$1="","",IF(NOSA!O8568=تحویلی!$E$1,تحویلی!$E$1&amp;COUNTIF(NOSA!$O$1:O8568,تحویلی!$E$1),"")),"")</f>
        <v/>
      </c>
      <c r="E8568" s="10" t="str">
        <f t="shared" si="546"/>
        <v>227723</v>
      </c>
      <c r="F8568" s="10" t="str">
        <f>IFERROR(VLOOKUP(I8568,DATABASE!$N:$O,2,FALSE),"")</f>
        <v>دستكش ضد برش سبك</v>
      </c>
      <c r="G8568" s="281" t="s">
        <v>3770</v>
      </c>
      <c r="H8568" s="281">
        <v>227</v>
      </c>
      <c r="I8568" s="281" t="s">
        <v>1442</v>
      </c>
      <c r="J8568" s="281" t="s">
        <v>22</v>
      </c>
      <c r="K8568" s="281">
        <v>1</v>
      </c>
      <c r="L8568" s="281" t="s">
        <v>3</v>
      </c>
      <c r="M8568" s="281" t="s">
        <v>9</v>
      </c>
      <c r="N8568" s="281" t="s">
        <v>1088</v>
      </c>
      <c r="O8568" s="284">
        <v>723</v>
      </c>
      <c r="P8568" s="281">
        <v>1</v>
      </c>
      <c r="Q8568" s="10">
        <f t="shared" si="547"/>
        <v>723</v>
      </c>
    </row>
    <row r="8569" spans="2:17" ht="20.25" customHeight="1">
      <c r="B8569" s="10" t="str">
        <f t="shared" si="544"/>
        <v>فيلتر ماسك نيم صورت (3M) مدل 2091723</v>
      </c>
      <c r="C8569" s="10" t="str">
        <f t="shared" si="545"/>
        <v>فيلتر ماسك نيم صورت (3M) مدل 20911404/01/08723</v>
      </c>
      <c r="D8569" s="10" t="str">
        <f>IFERROR(IF(تحویلی!$E$1="","",IF(NOSA!O8569=تحویلی!$E$1,تحویلی!$E$1&amp;COUNTIF(NOSA!$O$1:O8569,تحویلی!$E$1),"")),"")</f>
        <v/>
      </c>
      <c r="E8569" s="10" t="str">
        <f t="shared" si="546"/>
        <v>227723</v>
      </c>
      <c r="F8569" s="10" t="str">
        <f>IFERROR(VLOOKUP(I8569,DATABASE!$N:$O,2,FALSE),"")</f>
        <v>فيلتر ماسك نيم صورت (3M) مدل 2091</v>
      </c>
      <c r="G8569" s="281" t="s">
        <v>3770</v>
      </c>
      <c r="H8569" s="281">
        <v>227</v>
      </c>
      <c r="I8569" s="281" t="s">
        <v>1475</v>
      </c>
      <c r="J8569" s="281" t="s">
        <v>53</v>
      </c>
      <c r="K8569" s="281">
        <v>1</v>
      </c>
      <c r="L8569" s="281" t="s">
        <v>8</v>
      </c>
      <c r="M8569" s="281" t="s">
        <v>9</v>
      </c>
      <c r="N8569" s="281" t="s">
        <v>1088</v>
      </c>
      <c r="O8569" s="284">
        <v>723</v>
      </c>
      <c r="P8569" s="281">
        <v>1</v>
      </c>
      <c r="Q8569" s="10">
        <f t="shared" si="547"/>
        <v>723</v>
      </c>
    </row>
    <row r="8570" spans="2:17" ht="20.25" customHeight="1">
      <c r="B8570" s="10" t="str">
        <f t="shared" si="544"/>
        <v>فيلتر ماسك نيم صورت (3M) مدل 2091935</v>
      </c>
      <c r="C8570" s="10" t="str">
        <f t="shared" si="545"/>
        <v>فيلتر ماسك نيم صورت (3M) مدل 20911404/01/08935</v>
      </c>
      <c r="D8570" s="10" t="str">
        <f>IFERROR(IF(تحویلی!$E$1="","",IF(NOSA!O8570=تحویلی!$E$1,تحویلی!$E$1&amp;COUNTIF(NOSA!$O$1:O8570,تحویلی!$E$1),"")),"")</f>
        <v/>
      </c>
      <c r="E8570" s="10" t="str">
        <f t="shared" si="546"/>
        <v>227935</v>
      </c>
      <c r="F8570" s="10" t="str">
        <f>IFERROR(VLOOKUP(I8570,DATABASE!$N:$O,2,FALSE),"")</f>
        <v>فيلتر ماسك نيم صورت (3M) مدل 2091</v>
      </c>
      <c r="G8570" s="281" t="s">
        <v>3770</v>
      </c>
      <c r="H8570" s="281">
        <v>227</v>
      </c>
      <c r="I8570" s="281" t="s">
        <v>1475</v>
      </c>
      <c r="J8570" s="281" t="s">
        <v>53</v>
      </c>
      <c r="K8570" s="281">
        <v>1</v>
      </c>
      <c r="L8570" s="281" t="s">
        <v>8</v>
      </c>
      <c r="M8570" s="281" t="s">
        <v>9</v>
      </c>
      <c r="N8570" s="281" t="s">
        <v>4214</v>
      </c>
      <c r="O8570" s="284">
        <v>935</v>
      </c>
      <c r="P8570" s="281">
        <v>1</v>
      </c>
      <c r="Q8570" s="10">
        <f t="shared" si="547"/>
        <v>935</v>
      </c>
    </row>
    <row r="8571" spans="2:17" ht="20.25" customHeight="1">
      <c r="B8571" s="10" t="str">
        <f t="shared" si="544"/>
        <v>نقاب تيره محافظ صورت معمولي52</v>
      </c>
      <c r="C8571" s="10" t="str">
        <f t="shared" si="545"/>
        <v>نقاب تيره محافظ صورت معمولي1404/01/0852</v>
      </c>
      <c r="D8571" s="10" t="str">
        <f>IFERROR(IF(تحویلی!$E$1="","",IF(NOSA!O8571=تحویلی!$E$1,تحویلی!$E$1&amp;COUNTIF(NOSA!$O$1:O8571,تحویلی!$E$1),"")),"")</f>
        <v/>
      </c>
      <c r="E8571" s="10" t="str">
        <f t="shared" si="546"/>
        <v>23052</v>
      </c>
      <c r="F8571" s="10" t="str">
        <f>IFERROR(VLOOKUP(I8571,DATABASE!$N:$O,2,FALSE),"")</f>
        <v>نقاب تيره محافظ صورت معمولي</v>
      </c>
      <c r="G8571" s="281" t="s">
        <v>3770</v>
      </c>
      <c r="H8571" s="281">
        <v>230</v>
      </c>
      <c r="I8571" s="281" t="s">
        <v>1557</v>
      </c>
      <c r="J8571" s="281" t="s">
        <v>115</v>
      </c>
      <c r="K8571" s="281">
        <v>1</v>
      </c>
      <c r="L8571" s="281" t="s">
        <v>8</v>
      </c>
      <c r="M8571" s="281" t="s">
        <v>19</v>
      </c>
      <c r="N8571" s="281" t="s">
        <v>75</v>
      </c>
      <c r="O8571" s="284">
        <v>52</v>
      </c>
      <c r="P8571" s="281">
        <v>1</v>
      </c>
      <c r="Q8571" s="10">
        <f t="shared" si="547"/>
        <v>52</v>
      </c>
    </row>
    <row r="8572" spans="2:17" ht="20.25" customHeight="1">
      <c r="B8572" s="10" t="str">
        <f t="shared" si="544"/>
        <v>رابط فنري نقاب كلاه ايمني52</v>
      </c>
      <c r="C8572" s="10" t="str">
        <f t="shared" si="545"/>
        <v>رابط فنري نقاب كلاه ايمني1404/01/0852</v>
      </c>
      <c r="D8572" s="10" t="str">
        <f>IFERROR(IF(تحویلی!$E$1="","",IF(NOSA!O8572=تحویلی!$E$1,تحویلی!$E$1&amp;COUNTIF(NOSA!$O$1:O8572,تحویلی!$E$1),"")),"")</f>
        <v/>
      </c>
      <c r="E8572" s="10" t="str">
        <f t="shared" si="546"/>
        <v>23052</v>
      </c>
      <c r="F8572" s="10" t="str">
        <f>IFERROR(VLOOKUP(I8572,DATABASE!$N:$O,2,FALSE),"")</f>
        <v>رابط فنري نقاب كلاه ايمني</v>
      </c>
      <c r="G8572" s="281" t="s">
        <v>3770</v>
      </c>
      <c r="H8572" s="281">
        <v>230</v>
      </c>
      <c r="I8572" s="281" t="s">
        <v>1454</v>
      </c>
      <c r="J8572" s="281" t="s">
        <v>135</v>
      </c>
      <c r="K8572" s="281">
        <v>1</v>
      </c>
      <c r="L8572" s="281" t="s">
        <v>8</v>
      </c>
      <c r="M8572" s="281" t="s">
        <v>19</v>
      </c>
      <c r="N8572" s="281" t="s">
        <v>75</v>
      </c>
      <c r="O8572" s="284">
        <v>52</v>
      </c>
      <c r="P8572" s="281">
        <v>1</v>
      </c>
      <c r="Q8572" s="10">
        <f t="shared" si="547"/>
        <v>52</v>
      </c>
    </row>
    <row r="8573" spans="2:17" ht="20.25" customHeight="1">
      <c r="B8573" s="10" t="str">
        <f t="shared" si="544"/>
        <v>دستكش كف مواد سبك460</v>
      </c>
      <c r="C8573" s="10" t="str">
        <f t="shared" si="545"/>
        <v>دستكش كف مواد سبك1404/01/09460</v>
      </c>
      <c r="D8573" s="10" t="str">
        <f>IFERROR(IF(تحویلی!$E$1="","",IF(NOSA!O8573=تحویلی!$E$1,تحویلی!$E$1&amp;COUNTIF(NOSA!$O$1:O8573,تحویلی!$E$1),"")),"")</f>
        <v/>
      </c>
      <c r="E8573" s="10" t="str">
        <f t="shared" si="546"/>
        <v>236460</v>
      </c>
      <c r="F8573" s="10" t="str">
        <f>IFERROR(VLOOKUP(I8573,DATABASE!$N:$O,2,FALSE),"")</f>
        <v>دستكش كف مواد سبك</v>
      </c>
      <c r="G8573" s="281" t="s">
        <v>3771</v>
      </c>
      <c r="H8573" s="281">
        <v>236</v>
      </c>
      <c r="I8573" s="281" t="s">
        <v>1456</v>
      </c>
      <c r="J8573" s="281" t="s">
        <v>2</v>
      </c>
      <c r="K8573" s="281">
        <v>1</v>
      </c>
      <c r="L8573" s="281" t="s">
        <v>3</v>
      </c>
      <c r="M8573" s="281" t="s">
        <v>47</v>
      </c>
      <c r="N8573" s="281" t="s">
        <v>140</v>
      </c>
      <c r="O8573" s="284">
        <v>460</v>
      </c>
      <c r="P8573" s="281">
        <v>1</v>
      </c>
      <c r="Q8573" s="10">
        <f t="shared" si="547"/>
        <v>460</v>
      </c>
    </row>
    <row r="8574" spans="2:17" ht="20.25" customHeight="1">
      <c r="B8574" s="10" t="str">
        <f t="shared" si="544"/>
        <v>ماسك N95) FFP2 )873</v>
      </c>
      <c r="C8574" s="10" t="str">
        <f t="shared" si="545"/>
        <v>ماسك N95) FFP2 )1404/01/09873</v>
      </c>
      <c r="D8574" s="10" t="str">
        <f>IFERROR(IF(تحویلی!$E$1="","",IF(NOSA!O8574=تحویلی!$E$1,تحویلی!$E$1&amp;COUNTIF(NOSA!$O$1:O8574,تحویلی!$E$1),"")),"")</f>
        <v/>
      </c>
      <c r="E8574" s="10" t="str">
        <f t="shared" si="546"/>
        <v>238873</v>
      </c>
      <c r="F8574" s="10" t="str">
        <f>IFERROR(VLOOKUP(I8574,DATABASE!$N:$O,2,FALSE),"")</f>
        <v>ماسك N95) FFP2 )</v>
      </c>
      <c r="G8574" s="281" t="s">
        <v>3771</v>
      </c>
      <c r="H8574" s="281">
        <v>238</v>
      </c>
      <c r="I8574" s="281" t="s">
        <v>1469</v>
      </c>
      <c r="J8574" s="281" t="s">
        <v>256</v>
      </c>
      <c r="K8574" s="281">
        <v>100</v>
      </c>
      <c r="L8574" s="281" t="s">
        <v>8</v>
      </c>
      <c r="M8574" s="281" t="s">
        <v>63</v>
      </c>
      <c r="N8574" s="281" t="s">
        <v>3341</v>
      </c>
      <c r="O8574" s="284">
        <v>873</v>
      </c>
      <c r="P8574" s="281">
        <v>0</v>
      </c>
      <c r="Q8574" s="10">
        <f t="shared" si="547"/>
        <v>873</v>
      </c>
    </row>
    <row r="8575" spans="2:17" ht="20.25" customHeight="1">
      <c r="B8575" s="10" t="str">
        <f t="shared" si="544"/>
        <v>لباس كار نسوز(بلوز و شلوار)70</v>
      </c>
      <c r="C8575" s="10" t="str">
        <f t="shared" si="545"/>
        <v>لباس كار نسوز(بلوز و شلوار)1404/01/0970</v>
      </c>
      <c r="D8575" s="10" t="str">
        <f>IFERROR(IF(تحویلی!$E$1="","",IF(NOSA!O8575=تحویلی!$E$1,تحویلی!$E$1&amp;COUNTIF(NOSA!$O$1:O8575,تحویلی!$E$1),"")),"")</f>
        <v/>
      </c>
      <c r="E8575" s="10" t="str">
        <f t="shared" si="546"/>
        <v>24570</v>
      </c>
      <c r="F8575" s="10" t="str">
        <f>IFERROR(VLOOKUP(I8575,DATABASE!$N:$O,2,FALSE),"")</f>
        <v>لباس كار نسوز(بلوز و شلوار)</v>
      </c>
      <c r="G8575" s="281" t="s">
        <v>3771</v>
      </c>
      <c r="H8575" s="281">
        <v>245</v>
      </c>
      <c r="I8575" s="281" t="s">
        <v>1701</v>
      </c>
      <c r="J8575" s="281" t="s">
        <v>1702</v>
      </c>
      <c r="K8575" s="281">
        <v>1</v>
      </c>
      <c r="L8575" s="281" t="s">
        <v>28</v>
      </c>
      <c r="M8575" s="281" t="s">
        <v>9</v>
      </c>
      <c r="N8575" s="281" t="s">
        <v>688</v>
      </c>
      <c r="O8575" s="284">
        <v>70</v>
      </c>
      <c r="P8575" s="281">
        <v>1</v>
      </c>
      <c r="Q8575" s="10">
        <f t="shared" si="547"/>
        <v>70</v>
      </c>
    </row>
    <row r="8576" spans="2:17" ht="20.25" customHeight="1">
      <c r="B8576" s="10" t="str">
        <f t="shared" si="544"/>
        <v>لباس كار كارشناسي939</v>
      </c>
      <c r="C8576" s="10" t="str">
        <f t="shared" si="545"/>
        <v>لباس كار كارشناسي1404/01/09939</v>
      </c>
      <c r="D8576" s="10" t="str">
        <f>IFERROR(IF(تحویلی!$E$1="","",IF(NOSA!O8576=تحویلی!$E$1,تحویلی!$E$1&amp;COUNTIF(NOSA!$O$1:O8576,تحویلی!$E$1),"")),"")</f>
        <v/>
      </c>
      <c r="E8576" s="10" t="str">
        <f t="shared" si="546"/>
        <v>250939</v>
      </c>
      <c r="F8576" s="10" t="str">
        <f>IFERROR(VLOOKUP(I8576,DATABASE!$N:$O,2,FALSE),"")</f>
        <v>لباس كار كارشناسي</v>
      </c>
      <c r="G8576" s="281" t="s">
        <v>3771</v>
      </c>
      <c r="H8576" s="281">
        <v>250</v>
      </c>
      <c r="I8576" s="281" t="s">
        <v>2346</v>
      </c>
      <c r="J8576" s="281" t="s">
        <v>3296</v>
      </c>
      <c r="K8576" s="281">
        <v>1</v>
      </c>
      <c r="L8576" s="281" t="s">
        <v>28</v>
      </c>
      <c r="M8576" s="281" t="s">
        <v>202</v>
      </c>
      <c r="N8576" s="281" t="s">
        <v>4216</v>
      </c>
      <c r="O8576" s="284">
        <v>939</v>
      </c>
      <c r="P8576" s="281">
        <v>1</v>
      </c>
      <c r="Q8576" s="10">
        <f t="shared" si="547"/>
        <v>939</v>
      </c>
    </row>
    <row r="8577" spans="2:17" ht="20.25" customHeight="1">
      <c r="B8577" s="10" t="str">
        <f t="shared" si="544"/>
        <v>لباس كار(بلوز و شلوار)785</v>
      </c>
      <c r="C8577" s="10" t="str">
        <f t="shared" si="545"/>
        <v>لباس كار(بلوز و شلوار)1404/01/09785</v>
      </c>
      <c r="D8577" s="10" t="str">
        <f>IFERROR(IF(تحویلی!$E$1="","",IF(NOSA!O8577=تحویلی!$E$1,تحویلی!$E$1&amp;COUNTIF(NOSA!$O$1:O8577,تحویلی!$E$1),"")),"")</f>
        <v/>
      </c>
      <c r="E8577" s="10" t="str">
        <f t="shared" si="546"/>
        <v>251785</v>
      </c>
      <c r="F8577" s="10" t="str">
        <f>IFERROR(VLOOKUP(I8577,DATABASE!$N:$O,2,FALSE),"")</f>
        <v>لباس كار(بلوز و شلوار)</v>
      </c>
      <c r="G8577" s="281" t="s">
        <v>3771</v>
      </c>
      <c r="H8577" s="281">
        <v>251</v>
      </c>
      <c r="I8577" s="281" t="s">
        <v>1493</v>
      </c>
      <c r="J8577" s="281" t="s">
        <v>3302</v>
      </c>
      <c r="K8577" s="281">
        <v>1</v>
      </c>
      <c r="L8577" s="281" t="s">
        <v>28</v>
      </c>
      <c r="M8577" s="281" t="s">
        <v>19</v>
      </c>
      <c r="N8577" s="281" t="s">
        <v>1241</v>
      </c>
      <c r="O8577" s="284">
        <v>785</v>
      </c>
      <c r="P8577" s="281">
        <v>1</v>
      </c>
      <c r="Q8577" s="10">
        <f t="shared" si="547"/>
        <v>785</v>
      </c>
    </row>
    <row r="8578" spans="2:17" ht="20.25" customHeight="1">
      <c r="B8578" s="10" t="str">
        <f t="shared" si="544"/>
        <v>لباس كار كارشناسي-مديران- بلوز و شلوار345</v>
      </c>
      <c r="C8578" s="10" t="str">
        <f t="shared" si="545"/>
        <v>لباس كار كارشناسي-مديران- بلوز و شلوار1404/01/09345</v>
      </c>
      <c r="D8578" s="10" t="str">
        <f>IFERROR(IF(تحویلی!$E$1="","",IF(NOSA!O8578=تحویلی!$E$1,تحویلی!$E$1&amp;COUNTIF(NOSA!$O$1:O8578,تحویلی!$E$1),"")),"")</f>
        <v/>
      </c>
      <c r="E8578" s="10" t="str">
        <f t="shared" si="546"/>
        <v>252345</v>
      </c>
      <c r="F8578" s="10" t="str">
        <f>IFERROR(VLOOKUP(I8578,DATABASE!$N:$O,2,FALSE),"")</f>
        <v>لباس كار كارشناسي-مديران- بلوز و شلوار</v>
      </c>
      <c r="G8578" s="281" t="s">
        <v>3771</v>
      </c>
      <c r="H8578" s="281">
        <v>252</v>
      </c>
      <c r="I8578" s="281" t="s">
        <v>2373</v>
      </c>
      <c r="J8578" s="281" t="s">
        <v>2772</v>
      </c>
      <c r="K8578" s="281">
        <v>1</v>
      </c>
      <c r="L8578" s="281" t="s">
        <v>28</v>
      </c>
      <c r="M8578" s="281" t="s">
        <v>3212</v>
      </c>
      <c r="N8578" s="281" t="s">
        <v>808</v>
      </c>
      <c r="O8578" s="284">
        <v>345</v>
      </c>
      <c r="P8578" s="281">
        <v>1</v>
      </c>
      <c r="Q8578" s="10">
        <f t="shared" si="547"/>
        <v>345</v>
      </c>
    </row>
    <row r="8579" spans="2:17" ht="20.25" customHeight="1">
      <c r="B8579" s="10" t="str">
        <f t="shared" si="544"/>
        <v>لباس كار كارشناسي-مديران- بلوز و شلوار738</v>
      </c>
      <c r="C8579" s="10" t="str">
        <f t="shared" si="545"/>
        <v>لباس كار كارشناسي-مديران- بلوز و شلوار1404/01/09738</v>
      </c>
      <c r="D8579" s="10" t="str">
        <f>IFERROR(IF(تحویلی!$E$1="","",IF(NOSA!O8579=تحویلی!$E$1,تحویلی!$E$1&amp;COUNTIF(NOSA!$O$1:O8579,تحویلی!$E$1),"")),"")</f>
        <v/>
      </c>
      <c r="E8579" s="10" t="str">
        <f t="shared" si="546"/>
        <v>252738</v>
      </c>
      <c r="F8579" s="10" t="str">
        <f>IFERROR(VLOOKUP(I8579,DATABASE!$N:$O,2,FALSE),"")</f>
        <v>لباس كار كارشناسي-مديران- بلوز و شلوار</v>
      </c>
      <c r="G8579" s="281" t="s">
        <v>3771</v>
      </c>
      <c r="H8579" s="281">
        <v>252</v>
      </c>
      <c r="I8579" s="281" t="s">
        <v>2373</v>
      </c>
      <c r="J8579" s="281" t="s">
        <v>2772</v>
      </c>
      <c r="K8579" s="281">
        <v>1</v>
      </c>
      <c r="L8579" s="281" t="s">
        <v>28</v>
      </c>
      <c r="M8579" s="281" t="s">
        <v>266</v>
      </c>
      <c r="N8579" s="281" t="s">
        <v>4187</v>
      </c>
      <c r="O8579" s="284">
        <v>738</v>
      </c>
      <c r="P8579" s="281">
        <v>1</v>
      </c>
      <c r="Q8579" s="10">
        <f t="shared" si="547"/>
        <v>738</v>
      </c>
    </row>
    <row r="8580" spans="2:17" ht="20.25" customHeight="1">
      <c r="B8580" s="10" t="str">
        <f t="shared" si="544"/>
        <v>لباس كار كارشناسي-مديران- بلوز و شلوار336</v>
      </c>
      <c r="C8580" s="10" t="str">
        <f t="shared" si="545"/>
        <v>لباس كار كارشناسي-مديران- بلوز و شلوار1404/01/09336</v>
      </c>
      <c r="D8580" s="10" t="str">
        <f>IFERROR(IF(تحویلی!$E$1="","",IF(NOSA!O8580=تحویلی!$E$1,تحویلی!$E$1&amp;COUNTIF(NOSA!$O$1:O8580,تحویلی!$E$1),"")),"")</f>
        <v/>
      </c>
      <c r="E8580" s="10" t="str">
        <f t="shared" si="546"/>
        <v>252336</v>
      </c>
      <c r="F8580" s="10" t="str">
        <f>IFERROR(VLOOKUP(I8580,DATABASE!$N:$O,2,FALSE),"")</f>
        <v>لباس كار كارشناسي-مديران- بلوز و شلوار</v>
      </c>
      <c r="G8580" s="281" t="s">
        <v>3771</v>
      </c>
      <c r="H8580" s="281">
        <v>252</v>
      </c>
      <c r="I8580" s="281" t="s">
        <v>1780</v>
      </c>
      <c r="J8580" s="281" t="s">
        <v>1781</v>
      </c>
      <c r="K8580" s="281">
        <v>1</v>
      </c>
      <c r="L8580" s="281" t="s">
        <v>28</v>
      </c>
      <c r="M8580" s="281" t="s">
        <v>629</v>
      </c>
      <c r="N8580" s="281" t="s">
        <v>1395</v>
      </c>
      <c r="O8580" s="284">
        <v>336</v>
      </c>
      <c r="P8580" s="281">
        <v>1</v>
      </c>
      <c r="Q8580" s="10">
        <f t="shared" si="547"/>
        <v>336</v>
      </c>
    </row>
    <row r="8581" spans="2:17" ht="20.25" customHeight="1">
      <c r="B8581" s="10" t="str">
        <f t="shared" si="544"/>
        <v>لباس كار كارشناسي711</v>
      </c>
      <c r="C8581" s="10" t="str">
        <f t="shared" si="545"/>
        <v>لباس كار كارشناسي1404/01/09711</v>
      </c>
      <c r="D8581" s="10" t="str">
        <f>IFERROR(IF(تحویلی!$E$1="","",IF(NOSA!O8581=تحویلی!$E$1,تحویلی!$E$1&amp;COUNTIF(NOSA!$O$1:O8581,تحویلی!$E$1),"")),"")</f>
        <v/>
      </c>
      <c r="E8581" s="10" t="str">
        <f t="shared" si="546"/>
        <v>252711</v>
      </c>
      <c r="F8581" s="10" t="str">
        <f>IFERROR(VLOOKUP(I8581,DATABASE!$N:$O,2,FALSE),"")</f>
        <v>لباس كار كارشناسي</v>
      </c>
      <c r="G8581" s="281" t="s">
        <v>3771</v>
      </c>
      <c r="H8581" s="281">
        <v>252</v>
      </c>
      <c r="I8581" s="281" t="s">
        <v>2347</v>
      </c>
      <c r="J8581" s="281" t="s">
        <v>2781</v>
      </c>
      <c r="K8581" s="281">
        <v>1</v>
      </c>
      <c r="L8581" s="281" t="s">
        <v>28</v>
      </c>
      <c r="M8581" s="281" t="s">
        <v>3212</v>
      </c>
      <c r="N8581" s="281" t="s">
        <v>603</v>
      </c>
      <c r="O8581" s="284">
        <v>711</v>
      </c>
      <c r="P8581" s="281">
        <v>1</v>
      </c>
      <c r="Q8581" s="10">
        <f t="shared" si="547"/>
        <v>711</v>
      </c>
    </row>
    <row r="8582" spans="2:17" ht="20.25" customHeight="1">
      <c r="B8582" s="10" t="str">
        <f t="shared" si="544"/>
        <v>لباس كار كارشناسي838</v>
      </c>
      <c r="C8582" s="10" t="str">
        <f t="shared" si="545"/>
        <v>لباس كار كارشناسي1404/01/09838</v>
      </c>
      <c r="D8582" s="10" t="str">
        <f>IFERROR(IF(تحویلی!$E$1="","",IF(NOSA!O8582=تحویلی!$E$1,تحویلی!$E$1&amp;COUNTIF(NOSA!$O$1:O8582,تحویلی!$E$1),"")),"")</f>
        <v/>
      </c>
      <c r="E8582" s="10" t="str">
        <f t="shared" si="546"/>
        <v>253838</v>
      </c>
      <c r="F8582" s="10" t="str">
        <f>IFERROR(VLOOKUP(I8582,DATABASE!$N:$O,2,FALSE),"")</f>
        <v>لباس كار كارشناسي</v>
      </c>
      <c r="G8582" s="281" t="s">
        <v>3771</v>
      </c>
      <c r="H8582" s="281">
        <v>253</v>
      </c>
      <c r="I8582" s="281" t="s">
        <v>2347</v>
      </c>
      <c r="J8582" s="281" t="s">
        <v>2781</v>
      </c>
      <c r="K8582" s="281">
        <v>1</v>
      </c>
      <c r="L8582" s="281" t="s">
        <v>28</v>
      </c>
      <c r="M8582" s="281" t="s">
        <v>40</v>
      </c>
      <c r="N8582" s="281" t="s">
        <v>2662</v>
      </c>
      <c r="O8582" s="284">
        <v>838</v>
      </c>
      <c r="P8582" s="281">
        <v>1</v>
      </c>
      <c r="Q8582" s="10">
        <f t="shared" si="547"/>
        <v>838</v>
      </c>
    </row>
    <row r="8583" spans="2:17" ht="20.25" customHeight="1">
      <c r="B8583" s="10" t="str">
        <f t="shared" si="544"/>
        <v>لباس كار كارشناسي820</v>
      </c>
      <c r="C8583" s="10" t="str">
        <f t="shared" si="545"/>
        <v>لباس كار كارشناسي1404/01/09820</v>
      </c>
      <c r="D8583" s="10" t="str">
        <f>IFERROR(IF(تحویلی!$E$1="","",IF(NOSA!O8583=تحویلی!$E$1,تحویلی!$E$1&amp;COUNTIF(NOSA!$O$1:O8583,تحویلی!$E$1),"")),"")</f>
        <v/>
      </c>
      <c r="E8583" s="10" t="str">
        <f t="shared" si="546"/>
        <v>256820</v>
      </c>
      <c r="F8583" s="10" t="str">
        <f>IFERROR(VLOOKUP(I8583,DATABASE!$N:$O,2,FALSE),"")</f>
        <v>لباس كار كارشناسي</v>
      </c>
      <c r="G8583" s="281" t="s">
        <v>3771</v>
      </c>
      <c r="H8583" s="281">
        <v>256</v>
      </c>
      <c r="I8583" s="281" t="s">
        <v>2347</v>
      </c>
      <c r="J8583" s="281" t="s">
        <v>2781</v>
      </c>
      <c r="K8583" s="281">
        <v>1</v>
      </c>
      <c r="L8583" s="281" t="s">
        <v>28</v>
      </c>
      <c r="M8583" s="281" t="s">
        <v>40</v>
      </c>
      <c r="N8583" s="281" t="s">
        <v>1738</v>
      </c>
      <c r="O8583" s="284">
        <v>820</v>
      </c>
      <c r="P8583" s="281">
        <v>1</v>
      </c>
      <c r="Q8583" s="10">
        <f t="shared" si="547"/>
        <v>820</v>
      </c>
    </row>
    <row r="8584" spans="2:17" ht="20.25" customHeight="1">
      <c r="B8584" s="10" t="str">
        <f t="shared" si="544"/>
        <v>كفش ايمني820</v>
      </c>
      <c r="C8584" s="10" t="str">
        <f t="shared" si="545"/>
        <v>كفش ايمني1404/01/09820</v>
      </c>
      <c r="D8584" s="10" t="str">
        <f>IFERROR(IF(تحویلی!$E$1="","",IF(NOSA!O8584=تحویلی!$E$1,تحویلی!$E$1&amp;COUNTIF(NOSA!$O$1:O8584,تحویلی!$E$1),"")),"")</f>
        <v/>
      </c>
      <c r="E8584" s="10" t="str">
        <f t="shared" si="546"/>
        <v>256820</v>
      </c>
      <c r="F8584" s="10" t="str">
        <f>IFERROR(VLOOKUP(I8584,DATABASE!$N:$O,2,FALSE),"")</f>
        <v>كفش ايمني</v>
      </c>
      <c r="G8584" s="281" t="s">
        <v>3771</v>
      </c>
      <c r="H8584" s="281">
        <v>256</v>
      </c>
      <c r="I8584" s="281" t="s">
        <v>1720</v>
      </c>
      <c r="J8584" s="281" t="s">
        <v>1721</v>
      </c>
      <c r="K8584" s="281">
        <v>1</v>
      </c>
      <c r="L8584" s="281" t="s">
        <v>3</v>
      </c>
      <c r="M8584" s="281" t="s">
        <v>40</v>
      </c>
      <c r="N8584" s="281" t="s">
        <v>1738</v>
      </c>
      <c r="O8584" s="284">
        <v>820</v>
      </c>
      <c r="P8584" s="281">
        <v>1</v>
      </c>
      <c r="Q8584" s="10">
        <f t="shared" si="547"/>
        <v>820</v>
      </c>
    </row>
    <row r="8585" spans="2:17" ht="20.25" customHeight="1">
      <c r="B8585" s="10" t="str">
        <f t="shared" si="544"/>
        <v>دستكش ضد برش سبك885</v>
      </c>
      <c r="C8585" s="10" t="str">
        <f t="shared" si="545"/>
        <v>دستكش ضد برش سبك1404/01/09885</v>
      </c>
      <c r="D8585" s="10" t="str">
        <f>IFERROR(IF(تحویلی!$E$1="","",IF(NOSA!O8585=تحویلی!$E$1,تحویلی!$E$1&amp;COUNTIF(NOSA!$O$1:O8585,تحویلی!$E$1),"")),"")</f>
        <v/>
      </c>
      <c r="E8585" s="10" t="str">
        <f t="shared" si="546"/>
        <v>260885</v>
      </c>
      <c r="F8585" s="10" t="str">
        <f>IFERROR(VLOOKUP(I8585,DATABASE!$N:$O,2,FALSE),"")</f>
        <v>دستكش ضد برش سبك</v>
      </c>
      <c r="G8585" s="281" t="s">
        <v>3771</v>
      </c>
      <c r="H8585" s="281">
        <v>260</v>
      </c>
      <c r="I8585" s="281" t="s">
        <v>1442</v>
      </c>
      <c r="J8585" s="281" t="s">
        <v>22</v>
      </c>
      <c r="K8585" s="281">
        <v>1</v>
      </c>
      <c r="L8585" s="281" t="s">
        <v>3</v>
      </c>
      <c r="M8585" s="281" t="s">
        <v>9</v>
      </c>
      <c r="N8585" s="281" t="s">
        <v>3387</v>
      </c>
      <c r="O8585" s="284">
        <v>885</v>
      </c>
      <c r="P8585" s="281">
        <v>1</v>
      </c>
      <c r="Q8585" s="10">
        <f t="shared" si="547"/>
        <v>885</v>
      </c>
    </row>
    <row r="8586" spans="2:17" ht="20.25" customHeight="1">
      <c r="B8586" s="10" t="str">
        <f t="shared" si="544"/>
        <v>پيشبند نسوز چرمي725</v>
      </c>
      <c r="C8586" s="10" t="str">
        <f t="shared" si="545"/>
        <v>پيشبند نسوز چرمي1404/01/09725</v>
      </c>
      <c r="D8586" s="10" t="str">
        <f>IFERROR(IF(تحویلی!$E$1="","",IF(NOSA!O8586=تحویلی!$E$1,تحویلی!$E$1&amp;COUNTIF(NOSA!$O$1:O8586,تحویلی!$E$1),"")),"")</f>
        <v/>
      </c>
      <c r="E8586" s="10" t="str">
        <f t="shared" si="546"/>
        <v>264725</v>
      </c>
      <c r="F8586" s="10" t="str">
        <f>IFERROR(VLOOKUP(I8586,DATABASE!$N:$O,2,FALSE),"")</f>
        <v>پيشبند نسوز چرمي</v>
      </c>
      <c r="G8586" s="281" t="s">
        <v>3771</v>
      </c>
      <c r="H8586" s="281">
        <v>264</v>
      </c>
      <c r="I8586" s="281" t="s">
        <v>1459</v>
      </c>
      <c r="J8586" s="281" t="s">
        <v>15</v>
      </c>
      <c r="K8586" s="281">
        <v>1</v>
      </c>
      <c r="L8586" s="281" t="s">
        <v>8</v>
      </c>
      <c r="M8586" s="281" t="s">
        <v>19</v>
      </c>
      <c r="N8586" s="281" t="s">
        <v>596</v>
      </c>
      <c r="O8586" s="284">
        <v>725</v>
      </c>
      <c r="P8586" s="281">
        <v>1</v>
      </c>
      <c r="Q8586" s="10">
        <f t="shared" si="547"/>
        <v>725</v>
      </c>
    </row>
    <row r="8587" spans="2:17" ht="20.25" customHeight="1">
      <c r="B8587" s="10" t="str">
        <f t="shared" si="544"/>
        <v>دستكش ضد برش سبك83</v>
      </c>
      <c r="C8587" s="10" t="str">
        <f t="shared" si="545"/>
        <v>دستكش ضد برش سبك1404/01/1083</v>
      </c>
      <c r="D8587" s="10" t="str">
        <f>IFERROR(IF(تحویلی!$E$1="","",IF(NOSA!O8587=تحویلی!$E$1,تحویلی!$E$1&amp;COUNTIF(NOSA!$O$1:O8587,تحویلی!$E$1),"")),"")</f>
        <v/>
      </c>
      <c r="E8587" s="10" t="str">
        <f t="shared" si="546"/>
        <v>26683</v>
      </c>
      <c r="F8587" s="10" t="str">
        <f>IFERROR(VLOOKUP(I8587,DATABASE!$N:$O,2,FALSE),"")</f>
        <v>دستكش ضد برش سبك</v>
      </c>
      <c r="G8587" s="285" t="s">
        <v>3772</v>
      </c>
      <c r="H8587" s="286">
        <v>266</v>
      </c>
      <c r="I8587" s="285" t="s">
        <v>1442</v>
      </c>
      <c r="J8587" s="285" t="s">
        <v>22</v>
      </c>
      <c r="K8587" s="287">
        <v>1</v>
      </c>
      <c r="L8587" s="285" t="s">
        <v>3</v>
      </c>
      <c r="M8587" s="285" t="s">
        <v>43</v>
      </c>
      <c r="N8587" s="285" t="s">
        <v>246</v>
      </c>
      <c r="O8587" s="291">
        <v>83</v>
      </c>
      <c r="P8587" s="286">
        <v>1</v>
      </c>
      <c r="Q8587" s="10">
        <f t="shared" si="547"/>
        <v>83</v>
      </c>
    </row>
    <row r="8588" spans="2:17" ht="20.25" customHeight="1">
      <c r="B8588" s="10" t="str">
        <f t="shared" si="544"/>
        <v>دستكش ضد برش سبك839</v>
      </c>
      <c r="C8588" s="10" t="str">
        <f t="shared" si="545"/>
        <v>دستكش ضد برش سبك1404/01/10839</v>
      </c>
      <c r="D8588" s="10" t="str">
        <f>IFERROR(IF(تحویلی!$E$1="","",IF(NOSA!O8588=تحویلی!$E$1,تحویلی!$E$1&amp;COUNTIF(NOSA!$O$1:O8588,تحویلی!$E$1),"")),"")</f>
        <v/>
      </c>
      <c r="E8588" s="10" t="str">
        <f t="shared" si="546"/>
        <v>267839</v>
      </c>
      <c r="F8588" s="10" t="str">
        <f>IFERROR(VLOOKUP(I8588,DATABASE!$N:$O,2,FALSE),"")</f>
        <v>دستكش ضد برش سبك</v>
      </c>
      <c r="G8588" s="285" t="s">
        <v>3772</v>
      </c>
      <c r="H8588" s="286">
        <v>267</v>
      </c>
      <c r="I8588" s="285" t="s">
        <v>1442</v>
      </c>
      <c r="J8588" s="285" t="s">
        <v>22</v>
      </c>
      <c r="K8588" s="287">
        <v>1</v>
      </c>
      <c r="L8588" s="285" t="s">
        <v>3</v>
      </c>
      <c r="M8588" s="285" t="s">
        <v>25</v>
      </c>
      <c r="N8588" s="285" t="s">
        <v>2863</v>
      </c>
      <c r="O8588" s="291">
        <v>839</v>
      </c>
      <c r="P8588" s="286">
        <v>1</v>
      </c>
      <c r="Q8588" s="10">
        <f t="shared" si="547"/>
        <v>839</v>
      </c>
    </row>
    <row r="8589" spans="2:17" ht="20.25" customHeight="1">
      <c r="B8589" s="10" t="str">
        <f t="shared" si="544"/>
        <v>دستكش ضد برش سبك827</v>
      </c>
      <c r="C8589" s="10" t="str">
        <f t="shared" si="545"/>
        <v>دستكش ضد برش سبك1403/12/12827</v>
      </c>
      <c r="D8589" s="10" t="str">
        <f>IFERROR(IF(تحویلی!$E$1="","",IF(NOSA!O8589=تحویلی!$E$1,تحویلی!$E$1&amp;COUNTIF(NOSA!$O$1:O8589,تحویلی!$E$1),"")),"")</f>
        <v/>
      </c>
      <c r="E8589" s="10" t="str">
        <f t="shared" si="546"/>
        <v>15112827</v>
      </c>
      <c r="F8589" s="10" t="str">
        <f>IFERROR(VLOOKUP(I8589,DATABASE!$N:$O,2,FALSE),"")</f>
        <v>دستكش ضد برش سبك</v>
      </c>
      <c r="G8589" s="3" t="s">
        <v>3744</v>
      </c>
      <c r="H8589" s="3">
        <v>15112</v>
      </c>
      <c r="I8589" s="3" t="s">
        <v>1442</v>
      </c>
      <c r="J8589" s="3" t="s">
        <v>22</v>
      </c>
      <c r="K8589" s="3">
        <v>1</v>
      </c>
      <c r="L8589" s="3" t="s">
        <v>3</v>
      </c>
      <c r="M8589" s="3" t="s">
        <v>47</v>
      </c>
      <c r="N8589" s="3" t="s">
        <v>2729</v>
      </c>
      <c r="O8589" s="1">
        <v>827</v>
      </c>
      <c r="P8589" s="3">
        <v>1</v>
      </c>
      <c r="Q8589" s="10">
        <f t="shared" si="547"/>
        <v>827</v>
      </c>
    </row>
    <row r="8590" spans="2:17" ht="20.25" customHeight="1">
      <c r="B8590" s="10" t="str">
        <f t="shared" si="544"/>
        <v>723</v>
      </c>
      <c r="C8590" s="10" t="str">
        <f t="shared" si="545"/>
        <v>1404/01/10723</v>
      </c>
      <c r="D8590" s="10" t="str">
        <f>IFERROR(IF(تحویلی!$E$1="","",IF(NOSA!O8590=تحویلی!$E$1,تحویلی!$E$1&amp;COUNTIF(NOSA!$O$1:O8590,تحویلی!$E$1),"")),"")</f>
        <v/>
      </c>
      <c r="E8590" s="10" t="str">
        <f t="shared" si="546"/>
        <v>284723</v>
      </c>
      <c r="F8590" s="10" t="str">
        <f>IFERROR(VLOOKUP(I8590,DATABASE!$N:$O,2,FALSE),"")</f>
        <v/>
      </c>
      <c r="G8590" s="285" t="s">
        <v>3772</v>
      </c>
      <c r="H8590" s="286">
        <v>284</v>
      </c>
      <c r="I8590" s="285" t="s">
        <v>2699</v>
      </c>
      <c r="J8590" s="285" t="s">
        <v>7</v>
      </c>
      <c r="K8590" s="287">
        <v>1</v>
      </c>
      <c r="L8590" s="285" t="s">
        <v>8</v>
      </c>
      <c r="M8590" s="285" t="s">
        <v>9</v>
      </c>
      <c r="N8590" s="285" t="s">
        <v>852</v>
      </c>
      <c r="O8590" s="291">
        <v>723</v>
      </c>
      <c r="P8590" s="286">
        <v>1</v>
      </c>
      <c r="Q8590" s="10">
        <f t="shared" si="547"/>
        <v>723</v>
      </c>
    </row>
    <row r="8591" spans="2:17" ht="20.25" customHeight="1">
      <c r="B8591" s="10" t="str">
        <f t="shared" ref="B8591:B8654" si="548">F8591&amp;Q8591</f>
        <v>پوتين ايمني نسوز723</v>
      </c>
      <c r="C8591" s="10" t="str">
        <f t="shared" ref="C8591:C8654" si="549">F8591&amp;G8591&amp;O8591</f>
        <v>پوتين ايمني نسوز1404/01/10723</v>
      </c>
      <c r="D8591" s="10" t="str">
        <f>IFERROR(IF(تحویلی!$E$1="","",IF(NOSA!O8591=تحویلی!$E$1,تحویلی!$E$1&amp;COUNTIF(NOSA!$O$1:O8591,تحویلی!$E$1),"")),"")</f>
        <v/>
      </c>
      <c r="E8591" s="10" t="str">
        <f t="shared" ref="E8591:E8654" si="550">H8591&amp;O8591</f>
        <v>284723</v>
      </c>
      <c r="F8591" s="10" t="str">
        <f>IFERROR(VLOOKUP(I8591,DATABASE!$N:$O,2,FALSE),"")</f>
        <v>پوتين ايمني نسوز</v>
      </c>
      <c r="G8591" s="285" t="s">
        <v>3772</v>
      </c>
      <c r="H8591" s="286">
        <v>284</v>
      </c>
      <c r="I8591" s="285" t="s">
        <v>1528</v>
      </c>
      <c r="J8591" s="285" t="s">
        <v>1654</v>
      </c>
      <c r="K8591" s="287">
        <v>1</v>
      </c>
      <c r="L8591" s="285" t="s">
        <v>3</v>
      </c>
      <c r="M8591" s="285" t="s">
        <v>9</v>
      </c>
      <c r="N8591" s="285" t="s">
        <v>852</v>
      </c>
      <c r="O8591" s="291">
        <v>723</v>
      </c>
      <c r="P8591" s="286">
        <v>1</v>
      </c>
      <c r="Q8591" s="10">
        <f t="shared" si="547"/>
        <v>723</v>
      </c>
    </row>
    <row r="8592" spans="2:17" ht="20.25" customHeight="1">
      <c r="B8592" s="10" t="str">
        <f t="shared" si="548"/>
        <v>لباس كار ديرسوز(بلوز) 723</v>
      </c>
      <c r="C8592" s="10" t="str">
        <f t="shared" si="549"/>
        <v>لباس كار ديرسوز(بلوز) 1404/01/10723</v>
      </c>
      <c r="D8592" s="10" t="str">
        <f>IFERROR(IF(تحویلی!$E$1="","",IF(NOSA!O8592=تحویلی!$E$1,تحویلی!$E$1&amp;COUNTIF(NOSA!$O$1:O8592,تحویلی!$E$1),"")),"")</f>
        <v/>
      </c>
      <c r="E8592" s="10" t="str">
        <f t="shared" si="550"/>
        <v>284723</v>
      </c>
      <c r="F8592" s="10" t="str">
        <f>IFERROR(VLOOKUP(I8592,DATABASE!$N:$O,2,FALSE),"")</f>
        <v xml:space="preserve">لباس كار ديرسوز(بلوز) </v>
      </c>
      <c r="G8592" s="285" t="s">
        <v>3772</v>
      </c>
      <c r="H8592" s="286">
        <v>284</v>
      </c>
      <c r="I8592" s="285" t="s">
        <v>1703</v>
      </c>
      <c r="J8592" s="285" t="s">
        <v>1704</v>
      </c>
      <c r="K8592" s="287">
        <v>1</v>
      </c>
      <c r="L8592" s="285" t="s">
        <v>8</v>
      </c>
      <c r="M8592" s="285" t="s">
        <v>9</v>
      </c>
      <c r="N8592" s="285" t="s">
        <v>852</v>
      </c>
      <c r="O8592" s="291">
        <v>723</v>
      </c>
      <c r="P8592" s="286">
        <v>1</v>
      </c>
      <c r="Q8592" s="10">
        <f t="shared" si="547"/>
        <v>723</v>
      </c>
    </row>
    <row r="8593" spans="2:17" ht="20.25" customHeight="1">
      <c r="B8593" s="10" t="str">
        <f t="shared" si="548"/>
        <v>دستكش كف دوبل چرمي552</v>
      </c>
      <c r="C8593" s="10" t="str">
        <f t="shared" si="549"/>
        <v>دستكش كف دوبل چرمي1404/01/10552</v>
      </c>
      <c r="D8593" s="10" t="str">
        <f>IFERROR(IF(تحویلی!$E$1="","",IF(NOSA!O8593=تحویلی!$E$1,تحویلی!$E$1&amp;COUNTIF(NOSA!$O$1:O8593,تحویلی!$E$1),"")),"")</f>
        <v>55234</v>
      </c>
      <c r="E8593" s="10" t="str">
        <f t="shared" si="550"/>
        <v>293552</v>
      </c>
      <c r="F8593" s="10" t="str">
        <f>IFERROR(VLOOKUP(I8593,DATABASE!$N:$O,2,FALSE),"")</f>
        <v>دستكش كف دوبل چرمي</v>
      </c>
      <c r="G8593" s="285" t="s">
        <v>3772</v>
      </c>
      <c r="H8593" s="286">
        <v>293</v>
      </c>
      <c r="I8593" s="285" t="s">
        <v>1683</v>
      </c>
      <c r="J8593" s="285" t="s">
        <v>1684</v>
      </c>
      <c r="K8593" s="287">
        <v>1</v>
      </c>
      <c r="L8593" s="285" t="s">
        <v>3</v>
      </c>
      <c r="M8593" s="285" t="s">
        <v>25</v>
      </c>
      <c r="N8593" s="285" t="s">
        <v>3502</v>
      </c>
      <c r="O8593" s="291">
        <v>552</v>
      </c>
      <c r="P8593" s="286">
        <v>1</v>
      </c>
      <c r="Q8593" s="10">
        <f t="shared" si="547"/>
        <v>552</v>
      </c>
    </row>
    <row r="8594" spans="2:17" ht="20.25" customHeight="1">
      <c r="B8594" s="10" t="str">
        <f t="shared" si="548"/>
        <v>دستكش ضد برش سبك847</v>
      </c>
      <c r="C8594" s="10" t="str">
        <f t="shared" si="549"/>
        <v>دستكش ضد برش سبك1404/01/10847</v>
      </c>
      <c r="D8594" s="10" t="str">
        <f>IFERROR(IF(تحویلی!$E$1="","",IF(NOSA!O8594=تحویلی!$E$1,تحویلی!$E$1&amp;COUNTIF(NOSA!$O$1:O8594,تحویلی!$E$1),"")),"")</f>
        <v/>
      </c>
      <c r="E8594" s="10" t="str">
        <f t="shared" si="550"/>
        <v>294847</v>
      </c>
      <c r="F8594" s="10" t="str">
        <f>IFERROR(VLOOKUP(I8594,DATABASE!$N:$O,2,FALSE),"")</f>
        <v>دستكش ضد برش سبك</v>
      </c>
      <c r="G8594" s="285" t="s">
        <v>3772</v>
      </c>
      <c r="H8594" s="286">
        <v>294</v>
      </c>
      <c r="I8594" s="285" t="s">
        <v>1442</v>
      </c>
      <c r="J8594" s="285" t="s">
        <v>22</v>
      </c>
      <c r="K8594" s="287">
        <v>1</v>
      </c>
      <c r="L8594" s="285" t="s">
        <v>3</v>
      </c>
      <c r="M8594" s="285" t="s">
        <v>4</v>
      </c>
      <c r="N8594" s="285" t="s">
        <v>2746</v>
      </c>
      <c r="O8594" s="291">
        <v>847</v>
      </c>
      <c r="P8594" s="286">
        <v>1</v>
      </c>
      <c r="Q8594" s="10">
        <f t="shared" si="547"/>
        <v>847</v>
      </c>
    </row>
    <row r="8595" spans="2:17" ht="20.25" customHeight="1">
      <c r="B8595" s="10" t="str">
        <f t="shared" si="548"/>
        <v>دستكش استاد كار672</v>
      </c>
      <c r="C8595" s="10" t="str">
        <f t="shared" si="549"/>
        <v>دستكش استاد كار1404/01/10672</v>
      </c>
      <c r="D8595" s="10" t="str">
        <f>IFERROR(IF(تحویلی!$E$1="","",IF(NOSA!O8595=تحویلی!$E$1,تحویلی!$E$1&amp;COUNTIF(NOSA!$O$1:O8595,تحویلی!$E$1),"")),"")</f>
        <v/>
      </c>
      <c r="E8595" s="10" t="str">
        <f t="shared" si="550"/>
        <v>295672</v>
      </c>
      <c r="F8595" s="10" t="str">
        <f>IFERROR(VLOOKUP(I8595,DATABASE!$N:$O,2,FALSE),"")</f>
        <v>دستكش استاد كار</v>
      </c>
      <c r="G8595" s="285" t="s">
        <v>3772</v>
      </c>
      <c r="H8595" s="286">
        <v>295</v>
      </c>
      <c r="I8595" s="285" t="s">
        <v>1543</v>
      </c>
      <c r="J8595" s="285" t="s">
        <v>255</v>
      </c>
      <c r="K8595" s="287">
        <v>1</v>
      </c>
      <c r="L8595" s="285" t="s">
        <v>3</v>
      </c>
      <c r="M8595" s="285" t="s">
        <v>643</v>
      </c>
      <c r="N8595" s="285" t="s">
        <v>2814</v>
      </c>
      <c r="O8595" s="291">
        <v>672</v>
      </c>
      <c r="P8595" s="286">
        <v>0</v>
      </c>
      <c r="Q8595" s="10">
        <f t="shared" si="547"/>
        <v>672</v>
      </c>
    </row>
    <row r="8596" spans="2:17" ht="20.25" customHeight="1">
      <c r="B8596" s="10" t="str">
        <f t="shared" si="548"/>
        <v>دستكش ضد برش سبك944</v>
      </c>
      <c r="C8596" s="10" t="str">
        <f t="shared" si="549"/>
        <v>دستكش ضد برش سبك1404/01/11944</v>
      </c>
      <c r="D8596" s="10" t="str">
        <f>IFERROR(IF(تحویلی!$E$1="","",IF(NOSA!O8596=تحویلی!$E$1,تحویلی!$E$1&amp;COUNTIF(NOSA!$O$1:O8596,تحویلی!$E$1),"")),"")</f>
        <v/>
      </c>
      <c r="E8596" s="10" t="str">
        <f t="shared" si="550"/>
        <v>297944</v>
      </c>
      <c r="F8596" s="10" t="str">
        <f>IFERROR(VLOOKUP(I8596,DATABASE!$N:$O,2,FALSE),"")</f>
        <v>دستكش ضد برش سبك</v>
      </c>
      <c r="G8596" s="288" t="s">
        <v>3773</v>
      </c>
      <c r="H8596" s="289">
        <v>297</v>
      </c>
      <c r="I8596" s="288" t="s">
        <v>1442</v>
      </c>
      <c r="J8596" s="288" t="s">
        <v>22</v>
      </c>
      <c r="K8596" s="290">
        <v>1</v>
      </c>
      <c r="L8596" s="288" t="s">
        <v>3</v>
      </c>
      <c r="M8596" s="288" t="s">
        <v>47</v>
      </c>
      <c r="N8596" s="288" t="s">
        <v>4008</v>
      </c>
      <c r="O8596" s="292">
        <v>944</v>
      </c>
      <c r="P8596" s="289">
        <v>1</v>
      </c>
      <c r="Q8596" s="10">
        <f t="shared" si="547"/>
        <v>944</v>
      </c>
    </row>
    <row r="8597" spans="2:17" ht="20.25" customHeight="1">
      <c r="B8597" s="10" t="str">
        <f t="shared" si="548"/>
        <v>لباس كار كارشناسي233</v>
      </c>
      <c r="C8597" s="10" t="str">
        <f t="shared" si="549"/>
        <v>لباس كار كارشناسي1404/01/11233</v>
      </c>
      <c r="D8597" s="10" t="str">
        <f>IFERROR(IF(تحویلی!$E$1="","",IF(NOSA!O8597=تحویلی!$E$1,تحویلی!$E$1&amp;COUNTIF(NOSA!$O$1:O8597,تحویلی!$E$1),"")),"")</f>
        <v/>
      </c>
      <c r="E8597" s="10" t="str">
        <f t="shared" si="550"/>
        <v>300233</v>
      </c>
      <c r="F8597" s="10" t="str">
        <f>IFERROR(VLOOKUP(I8597,DATABASE!$N:$O,2,FALSE),"")</f>
        <v>لباس كار كارشناسي</v>
      </c>
      <c r="G8597" s="288" t="s">
        <v>3773</v>
      </c>
      <c r="H8597" s="289">
        <v>300</v>
      </c>
      <c r="I8597" s="288" t="s">
        <v>2347</v>
      </c>
      <c r="J8597" s="288" t="s">
        <v>2781</v>
      </c>
      <c r="K8597" s="290">
        <v>1</v>
      </c>
      <c r="L8597" s="288" t="s">
        <v>28</v>
      </c>
      <c r="M8597" s="288" t="s">
        <v>25</v>
      </c>
      <c r="N8597" s="288" t="s">
        <v>192</v>
      </c>
      <c r="O8597" s="292">
        <v>233</v>
      </c>
      <c r="P8597" s="289">
        <v>1</v>
      </c>
      <c r="Q8597" s="10">
        <f t="shared" si="547"/>
        <v>233</v>
      </c>
    </row>
    <row r="8598" spans="2:17" ht="20.25" customHeight="1">
      <c r="B8598" s="10" t="str">
        <f t="shared" si="548"/>
        <v>پوتين ايمني نسوز145</v>
      </c>
      <c r="C8598" s="10" t="str">
        <f t="shared" si="549"/>
        <v>پوتين ايمني نسوز1404/01/11145</v>
      </c>
      <c r="D8598" s="10" t="str">
        <f>IFERROR(IF(تحویلی!$E$1="","",IF(NOSA!O8598=تحویلی!$E$1,تحویلی!$E$1&amp;COUNTIF(NOSA!$O$1:O8598,تحویلی!$E$1),"")),"")</f>
        <v/>
      </c>
      <c r="E8598" s="10" t="str">
        <f t="shared" si="550"/>
        <v>301145</v>
      </c>
      <c r="F8598" s="10" t="str">
        <f>IFERROR(VLOOKUP(I8598,DATABASE!$N:$O,2,FALSE),"")</f>
        <v>پوتين ايمني نسوز</v>
      </c>
      <c r="G8598" s="288" t="s">
        <v>3773</v>
      </c>
      <c r="H8598" s="289">
        <v>301</v>
      </c>
      <c r="I8598" s="288" t="s">
        <v>1472</v>
      </c>
      <c r="J8598" s="288" t="s">
        <v>1700</v>
      </c>
      <c r="K8598" s="290">
        <v>1</v>
      </c>
      <c r="L8598" s="288" t="s">
        <v>3</v>
      </c>
      <c r="M8598" s="288" t="s">
        <v>4</v>
      </c>
      <c r="N8598" s="288" t="s">
        <v>1091</v>
      </c>
      <c r="O8598" s="292">
        <v>145</v>
      </c>
      <c r="P8598" s="289">
        <v>1</v>
      </c>
      <c r="Q8598" s="10">
        <f t="shared" si="547"/>
        <v>145</v>
      </c>
    </row>
    <row r="8599" spans="2:17" ht="20.25" customHeight="1">
      <c r="B8599" s="10" t="str">
        <f t="shared" si="548"/>
        <v>لباس كار نسوز(بلوز و شلوار)936</v>
      </c>
      <c r="C8599" s="10" t="str">
        <f t="shared" si="549"/>
        <v>لباس كار نسوز(بلوز و شلوار)1404/01/11936</v>
      </c>
      <c r="D8599" s="10" t="str">
        <f>IFERROR(IF(تحویلی!$E$1="","",IF(NOSA!O8599=تحویلی!$E$1,تحویلی!$E$1&amp;COUNTIF(NOSA!$O$1:O8599,تحویلی!$E$1),"")),"")</f>
        <v/>
      </c>
      <c r="E8599" s="10" t="str">
        <f t="shared" si="550"/>
        <v>303936</v>
      </c>
      <c r="F8599" s="10" t="str">
        <f>IFERROR(VLOOKUP(I8599,DATABASE!$N:$O,2,FALSE),"")</f>
        <v>لباس كار نسوز(بلوز و شلوار)</v>
      </c>
      <c r="G8599" s="288" t="s">
        <v>3773</v>
      </c>
      <c r="H8599" s="289">
        <v>303</v>
      </c>
      <c r="I8599" s="288" t="s">
        <v>1663</v>
      </c>
      <c r="J8599" s="288" t="s">
        <v>1664</v>
      </c>
      <c r="K8599" s="290">
        <v>1</v>
      </c>
      <c r="L8599" s="288" t="s">
        <v>28</v>
      </c>
      <c r="M8599" s="288" t="s">
        <v>4</v>
      </c>
      <c r="N8599" s="288" t="s">
        <v>4025</v>
      </c>
      <c r="O8599" s="292">
        <v>936</v>
      </c>
      <c r="P8599" s="289">
        <v>1</v>
      </c>
      <c r="Q8599" s="10">
        <f t="shared" si="547"/>
        <v>936</v>
      </c>
    </row>
    <row r="8600" spans="2:17" ht="20.25" customHeight="1">
      <c r="B8600" s="10" t="str">
        <f t="shared" si="548"/>
        <v>بند كفش936</v>
      </c>
      <c r="C8600" s="10" t="str">
        <f t="shared" si="549"/>
        <v>بند كفش1404/01/11936</v>
      </c>
      <c r="D8600" s="10" t="str">
        <f>IFERROR(IF(تحویلی!$E$1="","",IF(NOSA!O8600=تحویلی!$E$1,تحویلی!$E$1&amp;COUNTIF(NOSA!$O$1:O8600,تحویلی!$E$1),"")),"")</f>
        <v/>
      </c>
      <c r="E8600" s="10" t="str">
        <f t="shared" si="550"/>
        <v>303936</v>
      </c>
      <c r="F8600" s="10" t="str">
        <f>IFERROR(VLOOKUP(I8600,DATABASE!$N:$O,2,FALSE),"")</f>
        <v>بند كفش</v>
      </c>
      <c r="G8600" s="288" t="s">
        <v>3773</v>
      </c>
      <c r="H8600" s="289">
        <v>303</v>
      </c>
      <c r="I8600" s="288" t="s">
        <v>1462</v>
      </c>
      <c r="J8600" s="288" t="s">
        <v>450</v>
      </c>
      <c r="K8600" s="290">
        <v>1</v>
      </c>
      <c r="L8600" s="288" t="s">
        <v>3</v>
      </c>
      <c r="M8600" s="288" t="s">
        <v>4</v>
      </c>
      <c r="N8600" s="288" t="s">
        <v>4025</v>
      </c>
      <c r="O8600" s="292">
        <v>936</v>
      </c>
      <c r="P8600" s="289">
        <v>0</v>
      </c>
      <c r="Q8600" s="10">
        <f t="shared" si="547"/>
        <v>936</v>
      </c>
    </row>
    <row r="8601" spans="2:17" ht="20.25" customHeight="1">
      <c r="B8601" s="10" t="str">
        <f t="shared" si="548"/>
        <v>لباس كار(بلوز و شلوار)10003</v>
      </c>
      <c r="C8601" s="10" t="str">
        <f t="shared" si="549"/>
        <v>لباس كار(بلوز و شلوار)1404/01/1110003</v>
      </c>
      <c r="D8601" s="10" t="str">
        <f>IFERROR(IF(تحویلی!$E$1="","",IF(NOSA!O8601=تحویلی!$E$1,تحویلی!$E$1&amp;COUNTIF(NOSA!$O$1:O8601,تحویلی!$E$1),"")),"")</f>
        <v/>
      </c>
      <c r="E8601" s="10" t="str">
        <f t="shared" si="550"/>
        <v>30410003</v>
      </c>
      <c r="F8601" s="10" t="str">
        <f>IFERROR(VLOOKUP(I8601,DATABASE!$N:$O,2,FALSE),"")</f>
        <v>لباس كار(بلوز و شلوار)</v>
      </c>
      <c r="G8601" s="288" t="s">
        <v>3773</v>
      </c>
      <c r="H8601" s="289">
        <v>304</v>
      </c>
      <c r="I8601" s="288" t="s">
        <v>1724</v>
      </c>
      <c r="J8601" s="288" t="s">
        <v>1725</v>
      </c>
      <c r="K8601" s="290">
        <v>1</v>
      </c>
      <c r="L8601" s="288" t="s">
        <v>28</v>
      </c>
      <c r="M8601" s="288" t="s">
        <v>9</v>
      </c>
      <c r="N8601" s="288" t="s">
        <v>4220</v>
      </c>
      <c r="O8601" s="292">
        <v>10003</v>
      </c>
      <c r="P8601" s="289">
        <v>1</v>
      </c>
      <c r="Q8601" s="10">
        <f t="shared" si="547"/>
        <v>10003</v>
      </c>
    </row>
    <row r="8602" spans="2:17" ht="20.25" customHeight="1">
      <c r="B8602" s="10" t="str">
        <f t="shared" si="548"/>
        <v>پوتين ايمني نسوز936</v>
      </c>
      <c r="C8602" s="10" t="str">
        <f t="shared" si="549"/>
        <v>پوتين ايمني نسوز1404/01/11936</v>
      </c>
      <c r="D8602" s="10" t="str">
        <f>IFERROR(IF(تحویلی!$E$1="","",IF(NOSA!O8602=تحویلی!$E$1,تحویلی!$E$1&amp;COUNTIF(NOSA!$O$1:O8602,تحویلی!$E$1),"")),"")</f>
        <v/>
      </c>
      <c r="E8602" s="10" t="str">
        <f t="shared" si="550"/>
        <v>307936</v>
      </c>
      <c r="F8602" s="10" t="str">
        <f>IFERROR(VLOOKUP(I8602,DATABASE!$N:$O,2,FALSE),"")</f>
        <v>پوتين ايمني نسوز</v>
      </c>
      <c r="G8602" s="288" t="s">
        <v>3773</v>
      </c>
      <c r="H8602" s="289">
        <v>307</v>
      </c>
      <c r="I8602" s="288" t="s">
        <v>1631</v>
      </c>
      <c r="J8602" s="288" t="s">
        <v>1632</v>
      </c>
      <c r="K8602" s="290">
        <v>1</v>
      </c>
      <c r="L8602" s="288" t="s">
        <v>3</v>
      </c>
      <c r="M8602" s="288" t="s">
        <v>4</v>
      </c>
      <c r="N8602" s="288" t="s">
        <v>4025</v>
      </c>
      <c r="O8602" s="292">
        <v>936</v>
      </c>
      <c r="P8602" s="289">
        <v>1</v>
      </c>
      <c r="Q8602" s="10">
        <f t="shared" si="547"/>
        <v>936</v>
      </c>
    </row>
    <row r="8603" spans="2:17" ht="20.25" customHeight="1">
      <c r="B8603" s="10" t="str">
        <f t="shared" si="548"/>
        <v>لباس كار نسوز(بلوز و شلوار)930</v>
      </c>
      <c r="C8603" s="10" t="str">
        <f t="shared" si="549"/>
        <v>لباس كار نسوز(بلوز و شلوار)1404/01/11930</v>
      </c>
      <c r="D8603" s="10" t="str">
        <f>IFERROR(IF(تحویلی!$E$1="","",IF(NOSA!O8603=تحویلی!$E$1,تحویلی!$E$1&amp;COUNTIF(NOSA!$O$1:O8603,تحویلی!$E$1),"")),"")</f>
        <v/>
      </c>
      <c r="E8603" s="10" t="str">
        <f t="shared" si="550"/>
        <v>308930</v>
      </c>
      <c r="F8603" s="10" t="str">
        <f>IFERROR(VLOOKUP(I8603,DATABASE!$N:$O,2,FALSE),"")</f>
        <v>لباس كار نسوز(بلوز و شلوار)</v>
      </c>
      <c r="G8603" s="288" t="s">
        <v>3773</v>
      </c>
      <c r="H8603" s="289">
        <v>308</v>
      </c>
      <c r="I8603" s="288" t="s">
        <v>1655</v>
      </c>
      <c r="J8603" s="288" t="s">
        <v>1656</v>
      </c>
      <c r="K8603" s="290">
        <v>1</v>
      </c>
      <c r="L8603" s="288" t="s">
        <v>28</v>
      </c>
      <c r="M8603" s="288" t="s">
        <v>19</v>
      </c>
      <c r="N8603" s="288" t="s">
        <v>3523</v>
      </c>
      <c r="O8603" s="292">
        <v>930</v>
      </c>
      <c r="P8603" s="289">
        <v>1</v>
      </c>
      <c r="Q8603" s="10">
        <f t="shared" si="547"/>
        <v>930</v>
      </c>
    </row>
    <row r="8604" spans="2:17" ht="20.25" customHeight="1">
      <c r="B8604" s="10" t="str">
        <f t="shared" si="548"/>
        <v>چكمه ايمني نسوز930</v>
      </c>
      <c r="C8604" s="10" t="str">
        <f t="shared" si="549"/>
        <v>چكمه ايمني نسوز1404/01/11930</v>
      </c>
      <c r="D8604" s="10" t="str">
        <f>IFERROR(IF(تحویلی!$E$1="","",IF(NOSA!O8604=تحویلی!$E$1,تحویلی!$E$1&amp;COUNTIF(NOSA!$O$1:O8604,تحویلی!$E$1),"")),"")</f>
        <v/>
      </c>
      <c r="E8604" s="10" t="str">
        <f t="shared" si="550"/>
        <v>308930</v>
      </c>
      <c r="F8604" s="10" t="str">
        <f>IFERROR(VLOOKUP(I8604,DATABASE!$N:$O,2,FALSE),"")</f>
        <v>چكمه ايمني نسوز</v>
      </c>
      <c r="G8604" s="288" t="s">
        <v>3773</v>
      </c>
      <c r="H8604" s="289">
        <v>308</v>
      </c>
      <c r="I8604" s="288" t="s">
        <v>1695</v>
      </c>
      <c r="J8604" s="288" t="s">
        <v>1696</v>
      </c>
      <c r="K8604" s="290">
        <v>1</v>
      </c>
      <c r="L8604" s="288" t="s">
        <v>3</v>
      </c>
      <c r="M8604" s="288" t="s">
        <v>19</v>
      </c>
      <c r="N8604" s="288" t="s">
        <v>3523</v>
      </c>
      <c r="O8604" s="292">
        <v>930</v>
      </c>
      <c r="P8604" s="289">
        <v>1</v>
      </c>
      <c r="Q8604" s="10">
        <f t="shared" si="547"/>
        <v>930</v>
      </c>
    </row>
    <row r="8605" spans="2:17" ht="20.25" customHeight="1">
      <c r="B8605" s="10" t="str">
        <f t="shared" si="548"/>
        <v>هدگير نقاب773</v>
      </c>
      <c r="C8605" s="10" t="str">
        <f t="shared" si="549"/>
        <v>هدگير نقاب1404/01/11773</v>
      </c>
      <c r="D8605" s="10" t="str">
        <f>IFERROR(IF(تحویلی!$E$1="","",IF(NOSA!O8605=تحویلی!$E$1,تحویلی!$E$1&amp;COUNTIF(NOSA!$O$1:O8605,تحویلی!$E$1),"")),"")</f>
        <v/>
      </c>
      <c r="E8605" s="10" t="str">
        <f t="shared" si="550"/>
        <v>309773</v>
      </c>
      <c r="F8605" s="10" t="str">
        <f>IFERROR(VLOOKUP(I8605,DATABASE!$N:$O,2,FALSE),"")</f>
        <v>هدگير نقاب</v>
      </c>
      <c r="G8605" s="288" t="s">
        <v>3773</v>
      </c>
      <c r="H8605" s="289">
        <v>309</v>
      </c>
      <c r="I8605" s="288" t="s">
        <v>1468</v>
      </c>
      <c r="J8605" s="288" t="s">
        <v>12</v>
      </c>
      <c r="K8605" s="290">
        <v>1</v>
      </c>
      <c r="L8605" s="288" t="s">
        <v>8</v>
      </c>
      <c r="M8605" s="288" t="s">
        <v>4</v>
      </c>
      <c r="N8605" s="288" t="s">
        <v>1148</v>
      </c>
      <c r="O8605" s="292">
        <v>773</v>
      </c>
      <c r="P8605" s="289">
        <v>1</v>
      </c>
      <c r="Q8605" s="10">
        <f t="shared" si="547"/>
        <v>773</v>
      </c>
    </row>
    <row r="8606" spans="2:17" ht="20.25" customHeight="1">
      <c r="B8606" s="10" t="str">
        <f t="shared" si="548"/>
        <v>هدگير نقاب766</v>
      </c>
      <c r="C8606" s="10" t="str">
        <f t="shared" si="549"/>
        <v>هدگير نقاب1404/01/11766</v>
      </c>
      <c r="D8606" s="10" t="str">
        <f>IFERROR(IF(تحویلی!$E$1="","",IF(NOSA!O8606=تحویلی!$E$1,تحویلی!$E$1&amp;COUNTIF(NOSA!$O$1:O8606,تحویلی!$E$1),"")),"")</f>
        <v/>
      </c>
      <c r="E8606" s="10" t="str">
        <f t="shared" si="550"/>
        <v>310766</v>
      </c>
      <c r="F8606" s="10" t="str">
        <f>IFERROR(VLOOKUP(I8606,DATABASE!$N:$O,2,FALSE),"")</f>
        <v>هدگير نقاب</v>
      </c>
      <c r="G8606" s="288" t="s">
        <v>3773</v>
      </c>
      <c r="H8606" s="289">
        <v>310</v>
      </c>
      <c r="I8606" s="288" t="s">
        <v>1468</v>
      </c>
      <c r="J8606" s="288" t="s">
        <v>12</v>
      </c>
      <c r="K8606" s="290">
        <v>1</v>
      </c>
      <c r="L8606" s="288" t="s">
        <v>8</v>
      </c>
      <c r="M8606" s="288" t="s">
        <v>4</v>
      </c>
      <c r="N8606" s="288" t="s">
        <v>1059</v>
      </c>
      <c r="O8606" s="292">
        <v>766</v>
      </c>
      <c r="P8606" s="289">
        <v>0</v>
      </c>
      <c r="Q8606" s="10">
        <f t="shared" si="547"/>
        <v>766</v>
      </c>
    </row>
    <row r="8607" spans="2:17" ht="20.25" customHeight="1">
      <c r="B8607" s="10" t="str">
        <f t="shared" si="548"/>
        <v>لباس كار كارشناسي44</v>
      </c>
      <c r="C8607" s="10" t="str">
        <f t="shared" si="549"/>
        <v>لباس كار كارشناسي1404/01/1144</v>
      </c>
      <c r="D8607" s="10" t="str">
        <f>IFERROR(IF(تحویلی!$E$1="","",IF(NOSA!O8607=تحویلی!$E$1,تحویلی!$E$1&amp;COUNTIF(NOSA!$O$1:O8607,تحویلی!$E$1),"")),"")</f>
        <v/>
      </c>
      <c r="E8607" s="10" t="str">
        <f t="shared" si="550"/>
        <v>31644</v>
      </c>
      <c r="F8607" s="10" t="str">
        <f>IFERROR(VLOOKUP(I8607,DATABASE!$N:$O,2,FALSE),"")</f>
        <v>لباس كار كارشناسي</v>
      </c>
      <c r="G8607" s="288" t="s">
        <v>3773</v>
      </c>
      <c r="H8607" s="289">
        <v>316</v>
      </c>
      <c r="I8607" s="288" t="s">
        <v>2347</v>
      </c>
      <c r="J8607" s="288" t="s">
        <v>2781</v>
      </c>
      <c r="K8607" s="290">
        <v>1</v>
      </c>
      <c r="L8607" s="288" t="s">
        <v>28</v>
      </c>
      <c r="M8607" s="288" t="s">
        <v>19</v>
      </c>
      <c r="N8607" s="288" t="s">
        <v>2731</v>
      </c>
      <c r="O8607" s="292">
        <v>44</v>
      </c>
      <c r="P8607" s="289">
        <v>1</v>
      </c>
      <c r="Q8607" s="10">
        <f t="shared" si="547"/>
        <v>44</v>
      </c>
    </row>
    <row r="8608" spans="2:17" ht="20.25" customHeight="1">
      <c r="B8608" s="10" t="str">
        <f t="shared" si="548"/>
        <v>نقاب تيره محافظ صورت معمولي86</v>
      </c>
      <c r="C8608" s="10" t="str">
        <f t="shared" si="549"/>
        <v>نقاب تيره محافظ صورت معمولي1404/01/1186</v>
      </c>
      <c r="D8608" s="10" t="str">
        <f>IFERROR(IF(تحویلی!$E$1="","",IF(NOSA!O8608=تحویلی!$E$1,تحویلی!$E$1&amp;COUNTIF(NOSA!$O$1:O8608,تحویلی!$E$1),"")),"")</f>
        <v/>
      </c>
      <c r="E8608" s="10" t="str">
        <f t="shared" si="550"/>
        <v>31786</v>
      </c>
      <c r="F8608" s="10" t="str">
        <f>IFERROR(VLOOKUP(I8608,DATABASE!$N:$O,2,FALSE),"")</f>
        <v>نقاب تيره محافظ صورت معمولي</v>
      </c>
      <c r="G8608" s="288" t="s">
        <v>3773</v>
      </c>
      <c r="H8608" s="289">
        <v>317</v>
      </c>
      <c r="I8608" s="288" t="s">
        <v>1557</v>
      </c>
      <c r="J8608" s="288" t="s">
        <v>115</v>
      </c>
      <c r="K8608" s="290">
        <v>1</v>
      </c>
      <c r="L8608" s="288" t="s">
        <v>8</v>
      </c>
      <c r="M8608" s="288" t="s">
        <v>4</v>
      </c>
      <c r="N8608" s="288" t="s">
        <v>3268</v>
      </c>
      <c r="O8608" s="292">
        <v>86</v>
      </c>
      <c r="P8608" s="289">
        <v>1</v>
      </c>
      <c r="Q8608" s="10">
        <f t="shared" si="547"/>
        <v>86</v>
      </c>
    </row>
    <row r="8609" spans="2:17" ht="20.25" customHeight="1">
      <c r="B8609" s="10" t="str">
        <f t="shared" si="548"/>
        <v>هدگير نقاب86</v>
      </c>
      <c r="C8609" s="10" t="str">
        <f t="shared" si="549"/>
        <v>هدگير نقاب1404/01/1186</v>
      </c>
      <c r="D8609" s="10" t="str">
        <f>IFERROR(IF(تحویلی!$E$1="","",IF(NOSA!O8609=تحویلی!$E$1,تحویلی!$E$1&amp;COUNTIF(NOSA!$O$1:O8609,تحویلی!$E$1),"")),"")</f>
        <v/>
      </c>
      <c r="E8609" s="10" t="str">
        <f t="shared" si="550"/>
        <v>31786</v>
      </c>
      <c r="F8609" s="10" t="str">
        <f>IFERROR(VLOOKUP(I8609,DATABASE!$N:$O,2,FALSE),"")</f>
        <v>هدگير نقاب</v>
      </c>
      <c r="G8609" s="288" t="s">
        <v>3773</v>
      </c>
      <c r="H8609" s="289">
        <v>317</v>
      </c>
      <c r="I8609" s="288" t="s">
        <v>1468</v>
      </c>
      <c r="J8609" s="288" t="s">
        <v>12</v>
      </c>
      <c r="K8609" s="290">
        <v>1</v>
      </c>
      <c r="L8609" s="288" t="s">
        <v>8</v>
      </c>
      <c r="M8609" s="288" t="s">
        <v>4</v>
      </c>
      <c r="N8609" s="288" t="s">
        <v>3268</v>
      </c>
      <c r="O8609" s="292">
        <v>86</v>
      </c>
      <c r="P8609" s="289">
        <v>1</v>
      </c>
      <c r="Q8609" s="10">
        <f t="shared" si="547"/>
        <v>86</v>
      </c>
    </row>
    <row r="8610" spans="2:17" ht="20.25" customHeight="1">
      <c r="B8610" s="10" t="str">
        <f t="shared" si="548"/>
        <v>ماسك N95) FFP2 )608</v>
      </c>
      <c r="C8610" s="10" t="str">
        <f t="shared" si="549"/>
        <v>ماسك N95) FFP2 )1404/01/12608</v>
      </c>
      <c r="D8610" s="10" t="str">
        <f>IFERROR(IF(تحویلی!$E$1="","",IF(NOSA!O8610=تحویلی!$E$1,تحویلی!$E$1&amp;COUNTIF(NOSA!$O$1:O8610,تحویلی!$E$1),"")),"")</f>
        <v/>
      </c>
      <c r="E8610" s="10" t="str">
        <f t="shared" si="550"/>
        <v>325608</v>
      </c>
      <c r="F8610" s="10" t="str">
        <f>IFERROR(VLOOKUP(I8610,DATABASE!$N:$O,2,FALSE),"")</f>
        <v>ماسك N95) FFP2 )</v>
      </c>
      <c r="G8610" s="293" t="s">
        <v>3774</v>
      </c>
      <c r="H8610" s="294">
        <v>325</v>
      </c>
      <c r="I8610" s="293" t="s">
        <v>1469</v>
      </c>
      <c r="J8610" s="293" t="s">
        <v>256</v>
      </c>
      <c r="K8610" s="295">
        <v>80</v>
      </c>
      <c r="L8610" s="293" t="s">
        <v>8</v>
      </c>
      <c r="M8610" s="293" t="s">
        <v>63</v>
      </c>
      <c r="N8610" s="293" t="s">
        <v>64</v>
      </c>
      <c r="O8610" s="296">
        <v>608</v>
      </c>
      <c r="P8610" s="294">
        <v>0</v>
      </c>
      <c r="Q8610" s="10">
        <f t="shared" si="547"/>
        <v>608</v>
      </c>
    </row>
    <row r="8611" spans="2:17" ht="20.25" customHeight="1">
      <c r="B8611" s="10" t="str">
        <f t="shared" si="548"/>
        <v>دستكش ضد برش سبك879</v>
      </c>
      <c r="C8611" s="10" t="str">
        <f t="shared" si="549"/>
        <v>دستكش ضد برش سبك1404/01/12879</v>
      </c>
      <c r="D8611" s="10" t="str">
        <f>IFERROR(IF(تحویلی!$E$1="","",IF(NOSA!O8611=تحویلی!$E$1,تحویلی!$E$1&amp;COUNTIF(NOSA!$O$1:O8611,تحویلی!$E$1),"")),"")</f>
        <v/>
      </c>
      <c r="E8611" s="10" t="str">
        <f t="shared" si="550"/>
        <v>326879</v>
      </c>
      <c r="F8611" s="10" t="str">
        <f>IFERROR(VLOOKUP(I8611,DATABASE!$N:$O,2,FALSE),"")</f>
        <v>دستكش ضد برش سبك</v>
      </c>
      <c r="G8611" s="293" t="s">
        <v>3774</v>
      </c>
      <c r="H8611" s="294">
        <v>326</v>
      </c>
      <c r="I8611" s="293" t="s">
        <v>1442</v>
      </c>
      <c r="J8611" s="293" t="s">
        <v>22</v>
      </c>
      <c r="K8611" s="295">
        <v>1</v>
      </c>
      <c r="L8611" s="293" t="s">
        <v>3</v>
      </c>
      <c r="M8611" s="293" t="s">
        <v>47</v>
      </c>
      <c r="N8611" s="293" t="s">
        <v>3545</v>
      </c>
      <c r="O8611" s="296">
        <v>879</v>
      </c>
      <c r="P8611" s="294">
        <v>1</v>
      </c>
      <c r="Q8611" s="10">
        <f t="shared" si="547"/>
        <v>879</v>
      </c>
    </row>
    <row r="8612" spans="2:17" ht="20.25" customHeight="1">
      <c r="B8612" s="10" t="str">
        <f t="shared" si="548"/>
        <v>دستكش كف مواد سبك649</v>
      </c>
      <c r="C8612" s="10" t="str">
        <f t="shared" si="549"/>
        <v>دستكش كف مواد سبك1404/01/12649</v>
      </c>
      <c r="D8612" s="10" t="str">
        <f>IFERROR(IF(تحویلی!$E$1="","",IF(NOSA!O8612=تحویلی!$E$1,تحویلی!$E$1&amp;COUNTIF(NOSA!$O$1:O8612,تحویلی!$E$1),"")),"")</f>
        <v/>
      </c>
      <c r="E8612" s="10" t="str">
        <f t="shared" si="550"/>
        <v>328649</v>
      </c>
      <c r="F8612" s="10" t="str">
        <f>IFERROR(VLOOKUP(I8612,DATABASE!$N:$O,2,FALSE),"")</f>
        <v>دستكش كف مواد سبك</v>
      </c>
      <c r="G8612" s="293" t="s">
        <v>3774</v>
      </c>
      <c r="H8612" s="294">
        <v>328</v>
      </c>
      <c r="I8612" s="293" t="s">
        <v>1456</v>
      </c>
      <c r="J8612" s="293" t="s">
        <v>2</v>
      </c>
      <c r="K8612" s="295">
        <v>1</v>
      </c>
      <c r="L8612" s="293" t="s">
        <v>3</v>
      </c>
      <c r="M8612" s="293" t="s">
        <v>47</v>
      </c>
      <c r="N8612" s="293" t="s">
        <v>128</v>
      </c>
      <c r="O8612" s="296">
        <v>649</v>
      </c>
      <c r="P8612" s="294">
        <v>1</v>
      </c>
      <c r="Q8612" s="10">
        <f t="shared" si="547"/>
        <v>649</v>
      </c>
    </row>
    <row r="8613" spans="2:17" ht="20.25" customHeight="1">
      <c r="B8613" s="10" t="str">
        <f t="shared" si="548"/>
        <v>دستكش ضد برش سبك70</v>
      </c>
      <c r="C8613" s="10" t="str">
        <f t="shared" si="549"/>
        <v>دستكش ضد برش سبك1404/01/1270</v>
      </c>
      <c r="D8613" s="10" t="str">
        <f>IFERROR(IF(تحویلی!$E$1="","",IF(NOSA!O8613=تحویلی!$E$1,تحویلی!$E$1&amp;COUNTIF(NOSA!$O$1:O8613,تحویلی!$E$1),"")),"")</f>
        <v/>
      </c>
      <c r="E8613" s="10" t="str">
        <f t="shared" si="550"/>
        <v>33270</v>
      </c>
      <c r="F8613" s="10" t="str">
        <f>IFERROR(VLOOKUP(I8613,DATABASE!$N:$O,2,FALSE),"")</f>
        <v>دستكش ضد برش سبك</v>
      </c>
      <c r="G8613" s="293" t="s">
        <v>3774</v>
      </c>
      <c r="H8613" s="294">
        <v>332</v>
      </c>
      <c r="I8613" s="293" t="s">
        <v>1442</v>
      </c>
      <c r="J8613" s="293" t="s">
        <v>22</v>
      </c>
      <c r="K8613" s="295">
        <v>1</v>
      </c>
      <c r="L8613" s="293" t="s">
        <v>3</v>
      </c>
      <c r="M8613" s="293" t="s">
        <v>9</v>
      </c>
      <c r="N8613" s="293" t="s">
        <v>688</v>
      </c>
      <c r="O8613" s="296">
        <v>70</v>
      </c>
      <c r="P8613" s="294">
        <v>1</v>
      </c>
      <c r="Q8613" s="10">
        <f t="shared" si="547"/>
        <v>70</v>
      </c>
    </row>
    <row r="8614" spans="2:17" ht="20.25" customHeight="1">
      <c r="B8614" s="10" t="str">
        <f t="shared" si="548"/>
        <v>دستكش ضد برش سبك10003</v>
      </c>
      <c r="C8614" s="10" t="str">
        <f t="shared" si="549"/>
        <v>دستكش ضد برش سبك1404/01/1210003</v>
      </c>
      <c r="D8614" s="10" t="str">
        <f>IFERROR(IF(تحویلی!$E$1="","",IF(NOSA!O8614=تحویلی!$E$1,تحویلی!$E$1&amp;COUNTIF(NOSA!$O$1:O8614,تحویلی!$E$1),"")),"")</f>
        <v/>
      </c>
      <c r="E8614" s="10" t="str">
        <f t="shared" si="550"/>
        <v>33810003</v>
      </c>
      <c r="F8614" s="10" t="str">
        <f>IFERROR(VLOOKUP(I8614,DATABASE!$N:$O,2,FALSE),"")</f>
        <v>دستكش ضد برش سبك</v>
      </c>
      <c r="G8614" s="293" t="s">
        <v>3774</v>
      </c>
      <c r="H8614" s="294">
        <v>338</v>
      </c>
      <c r="I8614" s="293" t="s">
        <v>1442</v>
      </c>
      <c r="J8614" s="293" t="s">
        <v>22</v>
      </c>
      <c r="K8614" s="295">
        <v>1</v>
      </c>
      <c r="L8614" s="293" t="s">
        <v>3</v>
      </c>
      <c r="M8614" s="293" t="s">
        <v>9</v>
      </c>
      <c r="N8614" s="293" t="s">
        <v>4031</v>
      </c>
      <c r="O8614" s="296">
        <v>10003</v>
      </c>
      <c r="P8614" s="294">
        <v>1</v>
      </c>
      <c r="Q8614" s="10">
        <f t="shared" si="547"/>
        <v>10003</v>
      </c>
    </row>
    <row r="8615" spans="2:17" ht="20.25" customHeight="1">
      <c r="B8615" s="10" t="str">
        <f t="shared" si="548"/>
        <v>دستكش ضد برش سبك835</v>
      </c>
      <c r="C8615" s="10" t="str">
        <f t="shared" si="549"/>
        <v>دستكش ضد برش سبك1404/01/13835</v>
      </c>
      <c r="D8615" s="10" t="str">
        <f>IFERROR(IF(تحویلی!$E$1="","",IF(NOSA!O8615=تحویلی!$E$1,تحویلی!$E$1&amp;COUNTIF(NOSA!$O$1:O8615,تحویلی!$E$1),"")),"")</f>
        <v/>
      </c>
      <c r="E8615" s="10" t="str">
        <f t="shared" si="550"/>
        <v>350835</v>
      </c>
      <c r="F8615" s="10" t="str">
        <f>IFERROR(VLOOKUP(I8615,DATABASE!$N:$O,2,FALSE),"")</f>
        <v>دستكش ضد برش سبك</v>
      </c>
      <c r="G8615" s="297" t="s">
        <v>3775</v>
      </c>
      <c r="H8615" s="298">
        <v>350</v>
      </c>
      <c r="I8615" s="297" t="s">
        <v>1442</v>
      </c>
      <c r="J8615" s="297" t="s">
        <v>22</v>
      </c>
      <c r="K8615" s="299">
        <v>1</v>
      </c>
      <c r="L8615" s="297" t="s">
        <v>3</v>
      </c>
      <c r="M8615" s="297" t="s">
        <v>47</v>
      </c>
      <c r="N8615" s="297" t="s">
        <v>4223</v>
      </c>
      <c r="O8615" s="300">
        <v>835</v>
      </c>
      <c r="P8615" s="298">
        <v>1</v>
      </c>
      <c r="Q8615" s="10">
        <f t="shared" si="547"/>
        <v>835</v>
      </c>
    </row>
    <row r="8616" spans="2:17" ht="20.25" customHeight="1">
      <c r="B8616" s="10" t="str">
        <f t="shared" si="548"/>
        <v>دستكش ضد برش سبك163</v>
      </c>
      <c r="C8616" s="10" t="str">
        <f t="shared" si="549"/>
        <v>دستكش ضد برش سبك1404/01/13163</v>
      </c>
      <c r="D8616" s="10" t="str">
        <f>IFERROR(IF(تحویلی!$E$1="","",IF(NOSA!O8616=تحویلی!$E$1,تحویلی!$E$1&amp;COUNTIF(NOSA!$O$1:O8616,تحویلی!$E$1),"")),"")</f>
        <v/>
      </c>
      <c r="E8616" s="10" t="str">
        <f t="shared" si="550"/>
        <v>351163</v>
      </c>
      <c r="F8616" s="10" t="str">
        <f>IFERROR(VLOOKUP(I8616,DATABASE!$N:$O,2,FALSE),"")</f>
        <v>دستكش ضد برش سبك</v>
      </c>
      <c r="G8616" s="297" t="s">
        <v>3775</v>
      </c>
      <c r="H8616" s="298">
        <v>351</v>
      </c>
      <c r="I8616" s="297" t="s">
        <v>1442</v>
      </c>
      <c r="J8616" s="297" t="s">
        <v>22</v>
      </c>
      <c r="K8616" s="299">
        <v>1</v>
      </c>
      <c r="L8616" s="297" t="s">
        <v>3</v>
      </c>
      <c r="M8616" s="297" t="s">
        <v>9</v>
      </c>
      <c r="N8616" s="297" t="s">
        <v>232</v>
      </c>
      <c r="O8616" s="300">
        <v>163</v>
      </c>
      <c r="P8616" s="298">
        <v>1</v>
      </c>
      <c r="Q8616" s="10">
        <f t="shared" si="547"/>
        <v>163</v>
      </c>
    </row>
    <row r="8617" spans="2:17" ht="20.25" customHeight="1">
      <c r="B8617" s="10" t="str">
        <f t="shared" si="548"/>
        <v>چكمه ايمني نسوز847</v>
      </c>
      <c r="C8617" s="10" t="str">
        <f t="shared" si="549"/>
        <v>چكمه ايمني نسوز1404/01/13847</v>
      </c>
      <c r="D8617" s="10" t="str">
        <f>IFERROR(IF(تحویلی!$E$1="","",IF(NOSA!O8617=تحویلی!$E$1,تحویلی!$E$1&amp;COUNTIF(NOSA!$O$1:O8617,تحویلی!$E$1),"")),"")</f>
        <v/>
      </c>
      <c r="E8617" s="10" t="str">
        <f t="shared" si="550"/>
        <v>357847</v>
      </c>
      <c r="F8617" s="10" t="str">
        <f>IFERROR(VLOOKUP(I8617,DATABASE!$N:$O,2,FALSE),"")</f>
        <v>چكمه ايمني نسوز</v>
      </c>
      <c r="G8617" s="297" t="s">
        <v>3775</v>
      </c>
      <c r="H8617" s="298">
        <v>357</v>
      </c>
      <c r="I8617" s="297" t="s">
        <v>1697</v>
      </c>
      <c r="J8617" s="297" t="s">
        <v>1698</v>
      </c>
      <c r="K8617" s="299">
        <v>1</v>
      </c>
      <c r="L8617" s="297" t="s">
        <v>3</v>
      </c>
      <c r="M8617" s="297" t="s">
        <v>4</v>
      </c>
      <c r="N8617" s="297" t="s">
        <v>2722</v>
      </c>
      <c r="O8617" s="300">
        <v>847</v>
      </c>
      <c r="P8617" s="298">
        <v>1</v>
      </c>
      <c r="Q8617" s="10">
        <f t="shared" si="547"/>
        <v>847</v>
      </c>
    </row>
    <row r="8618" spans="2:17" ht="20.25" customHeight="1">
      <c r="B8618" s="10" t="str">
        <f t="shared" si="548"/>
        <v>لباس كار نسوز(بلوز و شلوار)847</v>
      </c>
      <c r="C8618" s="10" t="str">
        <f t="shared" si="549"/>
        <v>لباس كار نسوز(بلوز و شلوار)1404/01/13847</v>
      </c>
      <c r="D8618" s="10" t="str">
        <f>IFERROR(IF(تحویلی!$E$1="","",IF(NOSA!O8618=تحویلی!$E$1,تحویلی!$E$1&amp;COUNTIF(NOSA!$O$1:O8618,تحویلی!$E$1),"")),"")</f>
        <v/>
      </c>
      <c r="E8618" s="10" t="str">
        <f t="shared" si="550"/>
        <v>357847</v>
      </c>
      <c r="F8618" s="10" t="str">
        <f>IFERROR(VLOOKUP(I8618,DATABASE!$N:$O,2,FALSE),"")</f>
        <v>لباس كار نسوز(بلوز و شلوار)</v>
      </c>
      <c r="G8618" s="297" t="s">
        <v>3775</v>
      </c>
      <c r="H8618" s="298">
        <v>357</v>
      </c>
      <c r="I8618" s="297" t="s">
        <v>1655</v>
      </c>
      <c r="J8618" s="297" t="s">
        <v>1656</v>
      </c>
      <c r="K8618" s="299">
        <v>1</v>
      </c>
      <c r="L8618" s="297" t="s">
        <v>28</v>
      </c>
      <c r="M8618" s="297" t="s">
        <v>4</v>
      </c>
      <c r="N8618" s="297" t="s">
        <v>2722</v>
      </c>
      <c r="O8618" s="300">
        <v>847</v>
      </c>
      <c r="P8618" s="298">
        <v>1</v>
      </c>
      <c r="Q8618" s="10">
        <f t="shared" ref="Q8618:Q8681" si="551">VALUE(O8618)</f>
        <v>847</v>
      </c>
    </row>
    <row r="8619" spans="2:17" ht="20.25" customHeight="1">
      <c r="B8619" s="10" t="str">
        <f t="shared" si="548"/>
        <v>بند كفش944</v>
      </c>
      <c r="C8619" s="10" t="str">
        <f t="shared" si="549"/>
        <v>بند كفش1404/01/13944</v>
      </c>
      <c r="D8619" s="10" t="str">
        <f>IFERROR(IF(تحویلی!$E$1="","",IF(NOSA!O8619=تحویلی!$E$1,تحویلی!$E$1&amp;COUNTIF(NOSA!$O$1:O8619,تحویلی!$E$1),"")),"")</f>
        <v/>
      </c>
      <c r="E8619" s="10" t="str">
        <f t="shared" si="550"/>
        <v>358944</v>
      </c>
      <c r="F8619" s="10" t="str">
        <f>IFERROR(VLOOKUP(I8619,DATABASE!$N:$O,2,FALSE),"")</f>
        <v>بند كفش</v>
      </c>
      <c r="G8619" s="297" t="s">
        <v>3775</v>
      </c>
      <c r="H8619" s="298">
        <v>358</v>
      </c>
      <c r="I8619" s="297" t="s">
        <v>1462</v>
      </c>
      <c r="J8619" s="297" t="s">
        <v>450</v>
      </c>
      <c r="K8619" s="299">
        <v>1</v>
      </c>
      <c r="L8619" s="297" t="s">
        <v>3</v>
      </c>
      <c r="M8619" s="297" t="s">
        <v>47</v>
      </c>
      <c r="N8619" s="297" t="s">
        <v>4008</v>
      </c>
      <c r="O8619" s="300">
        <v>944</v>
      </c>
      <c r="P8619" s="298">
        <v>0</v>
      </c>
      <c r="Q8619" s="10">
        <f t="shared" si="551"/>
        <v>944</v>
      </c>
    </row>
    <row r="8620" spans="2:17" ht="20.25" customHeight="1">
      <c r="B8620" s="10" t="str">
        <f t="shared" si="548"/>
        <v>دستكش ضد برش سبك673</v>
      </c>
      <c r="C8620" s="10" t="str">
        <f t="shared" si="549"/>
        <v>دستكش ضد برش سبك1404/01/13673</v>
      </c>
      <c r="D8620" s="10" t="str">
        <f>IFERROR(IF(تحویلی!$E$1="","",IF(NOSA!O8620=تحویلی!$E$1,تحویلی!$E$1&amp;COUNTIF(NOSA!$O$1:O8620,تحویلی!$E$1),"")),"")</f>
        <v/>
      </c>
      <c r="E8620" s="10" t="str">
        <f t="shared" si="550"/>
        <v>359673</v>
      </c>
      <c r="F8620" s="10" t="str">
        <f>IFERROR(VLOOKUP(I8620,DATABASE!$N:$O,2,FALSE),"")</f>
        <v>دستكش ضد برش سبك</v>
      </c>
      <c r="G8620" s="297" t="s">
        <v>3775</v>
      </c>
      <c r="H8620" s="298">
        <v>359</v>
      </c>
      <c r="I8620" s="297" t="s">
        <v>1442</v>
      </c>
      <c r="J8620" s="297" t="s">
        <v>22</v>
      </c>
      <c r="K8620" s="299">
        <v>1</v>
      </c>
      <c r="L8620" s="297" t="s">
        <v>3</v>
      </c>
      <c r="M8620" s="297" t="s">
        <v>47</v>
      </c>
      <c r="N8620" s="297" t="s">
        <v>1324</v>
      </c>
      <c r="O8620" s="300">
        <v>673</v>
      </c>
      <c r="P8620" s="298">
        <v>1</v>
      </c>
      <c r="Q8620" s="10">
        <f t="shared" si="551"/>
        <v>673</v>
      </c>
    </row>
    <row r="8621" spans="2:17" ht="20.25" customHeight="1">
      <c r="B8621" s="10" t="str">
        <f t="shared" si="548"/>
        <v>128</v>
      </c>
      <c r="C8621" s="10" t="str">
        <f t="shared" si="549"/>
        <v>1404/01/14128</v>
      </c>
      <c r="D8621" s="10" t="str">
        <f>IFERROR(IF(تحویلی!$E$1="","",IF(NOSA!O8621=تحویلی!$E$1,تحویلی!$E$1&amp;COUNTIF(NOSA!$O$1:O8621,تحویلی!$E$1),"")),"")</f>
        <v/>
      </c>
      <c r="E8621" s="10" t="str">
        <f t="shared" si="550"/>
        <v>364128</v>
      </c>
      <c r="F8621" s="10" t="str">
        <f>IFERROR(VLOOKUP(I8621,DATABASE!$N:$O,2,FALSE),"")</f>
        <v/>
      </c>
      <c r="G8621" s="301" t="s">
        <v>3776</v>
      </c>
      <c r="H8621" s="302">
        <v>364</v>
      </c>
      <c r="I8621" s="301" t="s">
        <v>3976</v>
      </c>
      <c r="J8621" s="301" t="s">
        <v>3977</v>
      </c>
      <c r="K8621" s="303">
        <v>1</v>
      </c>
      <c r="L8621" s="301" t="s">
        <v>3</v>
      </c>
      <c r="M8621" s="301" t="s">
        <v>4</v>
      </c>
      <c r="N8621" s="301" t="s">
        <v>98</v>
      </c>
      <c r="O8621" s="304">
        <v>128</v>
      </c>
      <c r="P8621" s="302">
        <v>1</v>
      </c>
      <c r="Q8621" s="10">
        <f t="shared" si="551"/>
        <v>128</v>
      </c>
    </row>
    <row r="8622" spans="2:17" ht="20.25" customHeight="1">
      <c r="B8622" s="10" t="str">
        <f t="shared" si="548"/>
        <v>پيشبند نسوز آلومينيومي128</v>
      </c>
      <c r="C8622" s="10" t="str">
        <f t="shared" si="549"/>
        <v>پيشبند نسوز آلومينيومي1404/01/14128</v>
      </c>
      <c r="D8622" s="10" t="str">
        <f>IFERROR(IF(تحویلی!$E$1="","",IF(NOSA!O8622=تحویلی!$E$1,تحویلی!$E$1&amp;COUNTIF(NOSA!$O$1:O8622,تحویلی!$E$1),"")),"")</f>
        <v/>
      </c>
      <c r="E8622" s="10" t="str">
        <f t="shared" si="550"/>
        <v>364128</v>
      </c>
      <c r="F8622" s="10" t="str">
        <f>IFERROR(VLOOKUP(I8622,DATABASE!$N:$O,2,FALSE),"")</f>
        <v>پيشبند نسوز آلومينيومي</v>
      </c>
      <c r="G8622" s="301" t="s">
        <v>3776</v>
      </c>
      <c r="H8622" s="302">
        <v>364</v>
      </c>
      <c r="I8622" s="301" t="s">
        <v>1464</v>
      </c>
      <c r="J8622" s="301" t="s">
        <v>36</v>
      </c>
      <c r="K8622" s="303">
        <v>1</v>
      </c>
      <c r="L8622" s="301" t="s">
        <v>8</v>
      </c>
      <c r="M8622" s="301" t="s">
        <v>4</v>
      </c>
      <c r="N8622" s="301" t="s">
        <v>98</v>
      </c>
      <c r="O8622" s="304">
        <v>128</v>
      </c>
      <c r="P8622" s="302">
        <v>1</v>
      </c>
      <c r="Q8622" s="10">
        <f t="shared" si="551"/>
        <v>128</v>
      </c>
    </row>
    <row r="8623" spans="2:17" ht="20.25" customHeight="1">
      <c r="B8623" s="10" t="str">
        <f t="shared" si="548"/>
        <v>دستكش استاد كار254</v>
      </c>
      <c r="C8623" s="10" t="str">
        <f t="shared" si="549"/>
        <v>دستكش استاد كار1404/01/14254</v>
      </c>
      <c r="D8623" s="10" t="str">
        <f>IFERROR(IF(تحویلی!$E$1="","",IF(NOSA!O8623=تحویلی!$E$1,تحویلی!$E$1&amp;COUNTIF(NOSA!$O$1:O8623,تحویلی!$E$1),"")),"")</f>
        <v/>
      </c>
      <c r="E8623" s="10" t="str">
        <f t="shared" si="550"/>
        <v>366254</v>
      </c>
      <c r="F8623" s="10" t="str">
        <f>IFERROR(VLOOKUP(I8623,DATABASE!$N:$O,2,FALSE),"")</f>
        <v>دستكش استاد كار</v>
      </c>
      <c r="G8623" s="301" t="s">
        <v>3776</v>
      </c>
      <c r="H8623" s="302">
        <v>366</v>
      </c>
      <c r="I8623" s="301" t="s">
        <v>1543</v>
      </c>
      <c r="J8623" s="301" t="s">
        <v>255</v>
      </c>
      <c r="K8623" s="303">
        <v>1</v>
      </c>
      <c r="L8623" s="301" t="s">
        <v>3</v>
      </c>
      <c r="M8623" s="301" t="s">
        <v>47</v>
      </c>
      <c r="N8623" s="301" t="s">
        <v>279</v>
      </c>
      <c r="O8623" s="304">
        <v>254</v>
      </c>
      <c r="P8623" s="302">
        <v>0</v>
      </c>
      <c r="Q8623" s="10">
        <f t="shared" si="551"/>
        <v>254</v>
      </c>
    </row>
    <row r="8624" spans="2:17" ht="20.25" customHeight="1">
      <c r="B8624" s="10" t="str">
        <f t="shared" si="548"/>
        <v>كفش ايمني582</v>
      </c>
      <c r="C8624" s="10" t="str">
        <f t="shared" si="549"/>
        <v>كفش ايمني1404/01/14582</v>
      </c>
      <c r="D8624" s="10" t="str">
        <f>IFERROR(IF(تحویلی!$E$1="","",IF(NOSA!O8624=تحویلی!$E$1,تحویلی!$E$1&amp;COUNTIF(NOSA!$O$1:O8624,تحویلی!$E$1),"")),"")</f>
        <v/>
      </c>
      <c r="E8624" s="10" t="str">
        <f t="shared" si="550"/>
        <v>369582</v>
      </c>
      <c r="F8624" s="10" t="str">
        <f>IFERROR(VLOOKUP(I8624,DATABASE!$N:$O,2,FALSE),"")</f>
        <v>كفش ايمني</v>
      </c>
      <c r="G8624" s="301" t="s">
        <v>3776</v>
      </c>
      <c r="H8624" s="302">
        <v>369</v>
      </c>
      <c r="I8624" s="301" t="s">
        <v>1526</v>
      </c>
      <c r="J8624" s="301" t="s">
        <v>1729</v>
      </c>
      <c r="K8624" s="303">
        <v>1</v>
      </c>
      <c r="L8624" s="301" t="s">
        <v>3</v>
      </c>
      <c r="M8624" s="301" t="s">
        <v>47</v>
      </c>
      <c r="N8624" s="301" t="s">
        <v>80</v>
      </c>
      <c r="O8624" s="304">
        <v>582</v>
      </c>
      <c r="P8624" s="302">
        <v>1</v>
      </c>
      <c r="Q8624" s="10">
        <f t="shared" si="551"/>
        <v>582</v>
      </c>
    </row>
    <row r="8625" spans="2:17" ht="20.25" customHeight="1">
      <c r="B8625" s="10" t="str">
        <f t="shared" si="548"/>
        <v>شلوار فرم انتظامات582</v>
      </c>
      <c r="C8625" s="10" t="str">
        <f t="shared" si="549"/>
        <v>شلوار فرم انتظامات1404/01/14582</v>
      </c>
      <c r="D8625" s="10" t="str">
        <f>IFERROR(IF(تحویلی!$E$1="","",IF(NOSA!O8625=تحویلی!$E$1,تحویلی!$E$1&amp;COUNTIF(NOSA!$O$1:O8625,تحویلی!$E$1),"")),"")</f>
        <v/>
      </c>
      <c r="E8625" s="10" t="str">
        <f t="shared" si="550"/>
        <v>369582</v>
      </c>
      <c r="F8625" s="10" t="str">
        <f>IFERROR(VLOOKUP(I8625,DATABASE!$N:$O,2,FALSE),"")</f>
        <v>شلوار فرم انتظامات</v>
      </c>
      <c r="G8625" s="301" t="s">
        <v>3776</v>
      </c>
      <c r="H8625" s="302">
        <v>369</v>
      </c>
      <c r="I8625" s="301" t="s">
        <v>2298</v>
      </c>
      <c r="J8625" s="301" t="s">
        <v>2851</v>
      </c>
      <c r="K8625" s="303">
        <v>1</v>
      </c>
      <c r="L8625" s="301" t="s">
        <v>28</v>
      </c>
      <c r="M8625" s="301" t="s">
        <v>47</v>
      </c>
      <c r="N8625" s="301" t="s">
        <v>80</v>
      </c>
      <c r="O8625" s="304">
        <v>582</v>
      </c>
      <c r="P8625" s="302">
        <v>1</v>
      </c>
      <c r="Q8625" s="10">
        <f t="shared" si="551"/>
        <v>582</v>
      </c>
    </row>
    <row r="8626" spans="2:17" ht="20.25" customHeight="1">
      <c r="B8626" s="10" t="str">
        <f t="shared" si="548"/>
        <v>دستكش ضد برش سبك866</v>
      </c>
      <c r="C8626" s="10" t="str">
        <f t="shared" si="549"/>
        <v>دستكش ضد برش سبك1404/01/14866</v>
      </c>
      <c r="D8626" s="10" t="str">
        <f>IFERROR(IF(تحویلی!$E$1="","",IF(NOSA!O8626=تحویلی!$E$1,تحویلی!$E$1&amp;COUNTIF(NOSA!$O$1:O8626,تحویلی!$E$1),"")),"")</f>
        <v/>
      </c>
      <c r="E8626" s="10" t="str">
        <f t="shared" si="550"/>
        <v>370866</v>
      </c>
      <c r="F8626" s="10" t="str">
        <f>IFERROR(VLOOKUP(I8626,DATABASE!$N:$O,2,FALSE),"")</f>
        <v>دستكش ضد برش سبك</v>
      </c>
      <c r="G8626" s="301" t="s">
        <v>3776</v>
      </c>
      <c r="H8626" s="302">
        <v>370</v>
      </c>
      <c r="I8626" s="301" t="s">
        <v>1442</v>
      </c>
      <c r="J8626" s="301" t="s">
        <v>22</v>
      </c>
      <c r="K8626" s="303">
        <v>1</v>
      </c>
      <c r="L8626" s="301" t="s">
        <v>3</v>
      </c>
      <c r="M8626" s="301" t="s">
        <v>47</v>
      </c>
      <c r="N8626" s="301" t="s">
        <v>77</v>
      </c>
      <c r="O8626" s="304">
        <v>866</v>
      </c>
      <c r="P8626" s="302">
        <v>1</v>
      </c>
      <c r="Q8626" s="10">
        <f t="shared" si="551"/>
        <v>866</v>
      </c>
    </row>
    <row r="8627" spans="2:17" ht="20.25" customHeight="1">
      <c r="B8627" s="10" t="str">
        <f t="shared" si="548"/>
        <v>دستكش ضد برش سبك827</v>
      </c>
      <c r="C8627" s="10" t="str">
        <f t="shared" si="549"/>
        <v>دستكش ضد برش سبك1403/12/20827</v>
      </c>
      <c r="D8627" s="10" t="str">
        <f>IFERROR(IF(تحویلی!$E$1="","",IF(NOSA!O8627=تحویلی!$E$1,تحویلی!$E$1&amp;COUNTIF(NOSA!$O$1:O8627,تحویلی!$E$1),"")),"")</f>
        <v/>
      </c>
      <c r="E8627" s="10" t="str">
        <f t="shared" si="550"/>
        <v>15448827</v>
      </c>
      <c r="F8627" s="10" t="str">
        <f>IFERROR(VLOOKUP(I8627,DATABASE!$N:$O,2,FALSE),"")</f>
        <v>دستكش ضد برش سبك</v>
      </c>
      <c r="G8627" s="3" t="s">
        <v>3752</v>
      </c>
      <c r="H8627" s="4">
        <v>15448</v>
      </c>
      <c r="I8627" s="3" t="s">
        <v>1442</v>
      </c>
      <c r="J8627" s="3" t="s">
        <v>22</v>
      </c>
      <c r="K8627" s="5">
        <v>1</v>
      </c>
      <c r="L8627" s="3" t="s">
        <v>3</v>
      </c>
      <c r="M8627" s="3" t="s">
        <v>47</v>
      </c>
      <c r="N8627" s="3" t="s">
        <v>2653</v>
      </c>
      <c r="O8627" s="1">
        <v>827</v>
      </c>
      <c r="P8627" s="4">
        <v>1</v>
      </c>
      <c r="Q8627" s="10">
        <f t="shared" si="551"/>
        <v>827</v>
      </c>
    </row>
    <row r="8628" spans="2:17" ht="20.25" customHeight="1">
      <c r="B8628" s="10" t="str">
        <f t="shared" si="548"/>
        <v>دستكش ضد برش سبك580</v>
      </c>
      <c r="C8628" s="10" t="str">
        <f t="shared" si="549"/>
        <v>دستكش ضد برش سبك1404/01/14580</v>
      </c>
      <c r="D8628" s="10" t="str">
        <f>IFERROR(IF(تحویلی!$E$1="","",IF(NOSA!O8628=تحویلی!$E$1,تحویلی!$E$1&amp;COUNTIF(NOSA!$O$1:O8628,تحویلی!$E$1),"")),"")</f>
        <v/>
      </c>
      <c r="E8628" s="10" t="str">
        <f t="shared" si="550"/>
        <v>372580</v>
      </c>
      <c r="F8628" s="10" t="str">
        <f>IFERROR(VLOOKUP(I8628,DATABASE!$N:$O,2,FALSE),"")</f>
        <v>دستكش ضد برش سبك</v>
      </c>
      <c r="G8628" s="301" t="s">
        <v>3776</v>
      </c>
      <c r="H8628" s="302">
        <v>372</v>
      </c>
      <c r="I8628" s="301" t="s">
        <v>1442</v>
      </c>
      <c r="J8628" s="301" t="s">
        <v>22</v>
      </c>
      <c r="K8628" s="303">
        <v>1</v>
      </c>
      <c r="L8628" s="301" t="s">
        <v>3</v>
      </c>
      <c r="M8628" s="301" t="s">
        <v>47</v>
      </c>
      <c r="N8628" s="301" t="s">
        <v>132</v>
      </c>
      <c r="O8628" s="304">
        <v>580</v>
      </c>
      <c r="P8628" s="302">
        <v>1</v>
      </c>
      <c r="Q8628" s="10">
        <f t="shared" si="551"/>
        <v>580</v>
      </c>
    </row>
    <row r="8629" spans="2:17" ht="20.25" customHeight="1">
      <c r="B8629" s="10" t="str">
        <f t="shared" si="548"/>
        <v>چكمه ايمني نسوز773</v>
      </c>
      <c r="C8629" s="10" t="str">
        <f t="shared" si="549"/>
        <v>چكمه ايمني نسوز1404/01/14773</v>
      </c>
      <c r="D8629" s="10" t="str">
        <f>IFERROR(IF(تحویلی!$E$1="","",IF(NOSA!O8629=تحویلی!$E$1,تحویلی!$E$1&amp;COUNTIF(NOSA!$O$1:O8629,تحویلی!$E$1),"")),"")</f>
        <v/>
      </c>
      <c r="E8629" s="10" t="str">
        <f t="shared" si="550"/>
        <v>377773</v>
      </c>
      <c r="F8629" s="10" t="str">
        <f>IFERROR(VLOOKUP(I8629,DATABASE!$N:$O,2,FALSE),"")</f>
        <v>چكمه ايمني نسوز</v>
      </c>
      <c r="G8629" s="301" t="s">
        <v>3776</v>
      </c>
      <c r="H8629" s="302">
        <v>377</v>
      </c>
      <c r="I8629" s="301" t="s">
        <v>1666</v>
      </c>
      <c r="J8629" s="301" t="s">
        <v>1667</v>
      </c>
      <c r="K8629" s="303">
        <v>1</v>
      </c>
      <c r="L8629" s="301" t="s">
        <v>3</v>
      </c>
      <c r="M8629" s="301" t="s">
        <v>4</v>
      </c>
      <c r="N8629" s="301" t="s">
        <v>4164</v>
      </c>
      <c r="O8629" s="304">
        <v>773</v>
      </c>
      <c r="P8629" s="302">
        <v>1</v>
      </c>
      <c r="Q8629" s="10">
        <f t="shared" si="551"/>
        <v>773</v>
      </c>
    </row>
    <row r="8630" spans="2:17" ht="20.25" customHeight="1">
      <c r="B8630" s="10" t="str">
        <f t="shared" si="548"/>
        <v>لباس كار(بلوز و شلوار)683</v>
      </c>
      <c r="C8630" s="10" t="str">
        <f t="shared" si="549"/>
        <v>لباس كار(بلوز و شلوار)1404/01/14683</v>
      </c>
      <c r="D8630" s="10" t="str">
        <f>IFERROR(IF(تحویلی!$E$1="","",IF(NOSA!O8630=تحویلی!$E$1,تحویلی!$E$1&amp;COUNTIF(NOSA!$O$1:O8630,تحویلی!$E$1),"")),"")</f>
        <v/>
      </c>
      <c r="E8630" s="10" t="str">
        <f t="shared" si="550"/>
        <v>382683</v>
      </c>
      <c r="F8630" s="10" t="str">
        <f>IFERROR(VLOOKUP(I8630,DATABASE!$N:$O,2,FALSE),"")</f>
        <v>لباس كار(بلوز و شلوار)</v>
      </c>
      <c r="G8630" s="301" t="s">
        <v>3776</v>
      </c>
      <c r="H8630" s="302">
        <v>382</v>
      </c>
      <c r="I8630" s="301" t="s">
        <v>1493</v>
      </c>
      <c r="J8630" s="301" t="s">
        <v>3302</v>
      </c>
      <c r="K8630" s="303">
        <v>1</v>
      </c>
      <c r="L8630" s="301" t="s">
        <v>28</v>
      </c>
      <c r="M8630" s="301" t="s">
        <v>202</v>
      </c>
      <c r="N8630" s="301" t="s">
        <v>4179</v>
      </c>
      <c r="O8630" s="304">
        <v>683</v>
      </c>
      <c r="P8630" s="302">
        <v>1</v>
      </c>
      <c r="Q8630" s="10">
        <f t="shared" si="551"/>
        <v>683</v>
      </c>
    </row>
    <row r="8631" spans="2:17" ht="20.25" customHeight="1">
      <c r="B8631" s="10" t="str">
        <f t="shared" si="548"/>
        <v>لباس كار كارشناسي786</v>
      </c>
      <c r="C8631" s="10" t="str">
        <f t="shared" si="549"/>
        <v>لباس كار كارشناسي1404/01/14786</v>
      </c>
      <c r="D8631" s="10" t="str">
        <f>IFERROR(IF(تحویلی!$E$1="","",IF(NOSA!O8631=تحویلی!$E$1,تحویلی!$E$1&amp;COUNTIF(NOSA!$O$1:O8631,تحویلی!$E$1),"")),"")</f>
        <v/>
      </c>
      <c r="E8631" s="10" t="str">
        <f t="shared" si="550"/>
        <v>383786</v>
      </c>
      <c r="F8631" s="10" t="str">
        <f>IFERROR(VLOOKUP(I8631,DATABASE!$N:$O,2,FALSE),"")</f>
        <v>لباس كار كارشناسي</v>
      </c>
      <c r="G8631" s="301" t="s">
        <v>3776</v>
      </c>
      <c r="H8631" s="302">
        <v>383</v>
      </c>
      <c r="I8631" s="301" t="s">
        <v>2347</v>
      </c>
      <c r="J8631" s="301" t="s">
        <v>2781</v>
      </c>
      <c r="K8631" s="303">
        <v>1</v>
      </c>
      <c r="L8631" s="301" t="s">
        <v>28</v>
      </c>
      <c r="M8631" s="301" t="s">
        <v>47</v>
      </c>
      <c r="N8631" s="301" t="s">
        <v>1238</v>
      </c>
      <c r="O8631" s="304">
        <v>786</v>
      </c>
      <c r="P8631" s="302">
        <v>1</v>
      </c>
      <c r="Q8631" s="10">
        <f t="shared" si="551"/>
        <v>786</v>
      </c>
    </row>
    <row r="8632" spans="2:17" ht="20.25" customHeight="1">
      <c r="B8632" s="10" t="str">
        <f t="shared" si="548"/>
        <v>پوتين ايمني نسوز638</v>
      </c>
      <c r="C8632" s="10" t="str">
        <f t="shared" si="549"/>
        <v>پوتين ايمني نسوز1404/01/14638</v>
      </c>
      <c r="D8632" s="10" t="str">
        <f>IFERROR(IF(تحویلی!$E$1="","",IF(NOSA!O8632=تحویلی!$E$1,تحویلی!$E$1&amp;COUNTIF(NOSA!$O$1:O8632,تحویلی!$E$1),"")),"")</f>
        <v/>
      </c>
      <c r="E8632" s="10" t="str">
        <f t="shared" si="550"/>
        <v>384638</v>
      </c>
      <c r="F8632" s="10" t="str">
        <f>IFERROR(VLOOKUP(I8632,DATABASE!$N:$O,2,FALSE),"")</f>
        <v>پوتين ايمني نسوز</v>
      </c>
      <c r="G8632" s="301" t="s">
        <v>3776</v>
      </c>
      <c r="H8632" s="302">
        <v>384</v>
      </c>
      <c r="I8632" s="301" t="s">
        <v>1648</v>
      </c>
      <c r="J8632" s="301" t="s">
        <v>1649</v>
      </c>
      <c r="K8632" s="303">
        <v>1</v>
      </c>
      <c r="L8632" s="301" t="s">
        <v>3</v>
      </c>
      <c r="M8632" s="301" t="s">
        <v>43</v>
      </c>
      <c r="N8632" s="301" t="s">
        <v>690</v>
      </c>
      <c r="O8632" s="304">
        <v>638</v>
      </c>
      <c r="P8632" s="302">
        <v>1</v>
      </c>
      <c r="Q8632" s="10">
        <f t="shared" si="551"/>
        <v>638</v>
      </c>
    </row>
    <row r="8633" spans="2:17" ht="20.25" customHeight="1">
      <c r="B8633" s="10" t="str">
        <f t="shared" si="548"/>
        <v>دستكش ضد برش سبك638</v>
      </c>
      <c r="C8633" s="10" t="str">
        <f t="shared" si="549"/>
        <v>دستكش ضد برش سبك1404/01/14638</v>
      </c>
      <c r="D8633" s="10" t="str">
        <f>IFERROR(IF(تحویلی!$E$1="","",IF(NOSA!O8633=تحویلی!$E$1,تحویلی!$E$1&amp;COUNTIF(NOSA!$O$1:O8633,تحویلی!$E$1),"")),"")</f>
        <v/>
      </c>
      <c r="E8633" s="10" t="str">
        <f t="shared" si="550"/>
        <v>384638</v>
      </c>
      <c r="F8633" s="10" t="str">
        <f>IFERROR(VLOOKUP(I8633,DATABASE!$N:$O,2,FALSE),"")</f>
        <v>دستكش ضد برش سبك</v>
      </c>
      <c r="G8633" s="301" t="s">
        <v>3776</v>
      </c>
      <c r="H8633" s="302">
        <v>384</v>
      </c>
      <c r="I8633" s="301" t="s">
        <v>1442</v>
      </c>
      <c r="J8633" s="301" t="s">
        <v>22</v>
      </c>
      <c r="K8633" s="303">
        <v>1</v>
      </c>
      <c r="L8633" s="301" t="s">
        <v>3</v>
      </c>
      <c r="M8633" s="301" t="s">
        <v>43</v>
      </c>
      <c r="N8633" s="301" t="s">
        <v>690</v>
      </c>
      <c r="O8633" s="304">
        <v>638</v>
      </c>
      <c r="P8633" s="302">
        <v>1</v>
      </c>
      <c r="Q8633" s="10">
        <f t="shared" si="551"/>
        <v>638</v>
      </c>
    </row>
    <row r="8634" spans="2:17" ht="20.25" customHeight="1">
      <c r="B8634" s="10" t="str">
        <f t="shared" si="548"/>
        <v>دستكش ساق بلند نسوز847</v>
      </c>
      <c r="C8634" s="10" t="str">
        <f t="shared" si="549"/>
        <v>دستكش ساق بلند نسوز1404/01/14847</v>
      </c>
      <c r="D8634" s="10" t="str">
        <f>IFERROR(IF(تحویلی!$E$1="","",IF(NOSA!O8634=تحویلی!$E$1,تحویلی!$E$1&amp;COUNTIF(NOSA!$O$1:O8634,تحویلی!$E$1),"")),"")</f>
        <v/>
      </c>
      <c r="E8634" s="10" t="str">
        <f t="shared" si="550"/>
        <v>387847</v>
      </c>
      <c r="F8634" s="10" t="str">
        <f>IFERROR(VLOOKUP(I8634,DATABASE!$N:$O,2,FALSE),"")</f>
        <v>دستكش ساق بلند نسوز</v>
      </c>
      <c r="G8634" s="301" t="s">
        <v>3776</v>
      </c>
      <c r="H8634" s="302">
        <v>387</v>
      </c>
      <c r="I8634" s="301" t="s">
        <v>1461</v>
      </c>
      <c r="J8634" s="301" t="s">
        <v>34</v>
      </c>
      <c r="K8634" s="303">
        <v>1</v>
      </c>
      <c r="L8634" s="301" t="s">
        <v>3</v>
      </c>
      <c r="M8634" s="301" t="s">
        <v>4</v>
      </c>
      <c r="N8634" s="301" t="s">
        <v>2746</v>
      </c>
      <c r="O8634" s="304">
        <v>847</v>
      </c>
      <c r="P8634" s="302">
        <v>1</v>
      </c>
      <c r="Q8634" s="10">
        <f t="shared" si="551"/>
        <v>847</v>
      </c>
    </row>
    <row r="8635" spans="2:17" ht="20.25" customHeight="1">
      <c r="B8635" s="10" t="str">
        <f t="shared" si="548"/>
        <v>دستكش ضد برش سبك149</v>
      </c>
      <c r="C8635" s="10" t="str">
        <f t="shared" si="549"/>
        <v>دستكش ضد برش سبك1404/01/14149</v>
      </c>
      <c r="D8635" s="10" t="str">
        <f>IFERROR(IF(تحویلی!$E$1="","",IF(NOSA!O8635=تحویلی!$E$1,تحویلی!$E$1&amp;COUNTIF(NOSA!$O$1:O8635,تحویلی!$E$1),"")),"")</f>
        <v/>
      </c>
      <c r="E8635" s="10" t="str">
        <f t="shared" si="550"/>
        <v>387149</v>
      </c>
      <c r="F8635" s="10" t="str">
        <f>IFERROR(VLOOKUP(I8635,DATABASE!$N:$O,2,FALSE),"")</f>
        <v>دستكش ضد برش سبك</v>
      </c>
      <c r="G8635" s="301" t="s">
        <v>3776</v>
      </c>
      <c r="H8635" s="302">
        <v>387</v>
      </c>
      <c r="I8635" s="301" t="s">
        <v>1442</v>
      </c>
      <c r="J8635" s="301" t="s">
        <v>22</v>
      </c>
      <c r="K8635" s="303">
        <v>1</v>
      </c>
      <c r="L8635" s="301" t="s">
        <v>3</v>
      </c>
      <c r="M8635" s="301" t="s">
        <v>4</v>
      </c>
      <c r="N8635" s="301" t="s">
        <v>3313</v>
      </c>
      <c r="O8635" s="304">
        <v>149</v>
      </c>
      <c r="P8635" s="302">
        <v>1</v>
      </c>
      <c r="Q8635" s="10">
        <f t="shared" si="551"/>
        <v>149</v>
      </c>
    </row>
    <row r="8636" spans="2:17" ht="20.25" customHeight="1">
      <c r="B8636" s="10" t="str">
        <f t="shared" si="548"/>
        <v>دستكش كف مواد سبك945</v>
      </c>
      <c r="C8636" s="10" t="str">
        <f t="shared" si="549"/>
        <v>دستكش كف مواد سبك1404/01/14945</v>
      </c>
      <c r="D8636" s="10" t="str">
        <f>IFERROR(IF(تحویلی!$E$1="","",IF(NOSA!O8636=تحویلی!$E$1,تحویلی!$E$1&amp;COUNTIF(NOSA!$O$1:O8636,تحویلی!$E$1),"")),"")</f>
        <v/>
      </c>
      <c r="E8636" s="10" t="str">
        <f t="shared" si="550"/>
        <v>389945</v>
      </c>
      <c r="F8636" s="10" t="str">
        <f>IFERROR(VLOOKUP(I8636,DATABASE!$N:$O,2,FALSE),"")</f>
        <v>دستكش كف مواد سبك</v>
      </c>
      <c r="G8636" s="301" t="s">
        <v>3776</v>
      </c>
      <c r="H8636" s="302">
        <v>389</v>
      </c>
      <c r="I8636" s="301" t="s">
        <v>1456</v>
      </c>
      <c r="J8636" s="301" t="s">
        <v>2</v>
      </c>
      <c r="K8636" s="303">
        <v>1</v>
      </c>
      <c r="L8636" s="301" t="s">
        <v>3</v>
      </c>
      <c r="M8636" s="301" t="s">
        <v>47</v>
      </c>
      <c r="N8636" s="301" t="s">
        <v>4078</v>
      </c>
      <c r="O8636" s="304">
        <v>945</v>
      </c>
      <c r="P8636" s="302">
        <v>1</v>
      </c>
      <c r="Q8636" s="10">
        <f t="shared" si="551"/>
        <v>945</v>
      </c>
    </row>
    <row r="8637" spans="2:17" ht="20.25" customHeight="1">
      <c r="B8637" s="10" t="str">
        <f t="shared" si="548"/>
        <v>دستكش ضد برش سبك829</v>
      </c>
      <c r="C8637" s="10" t="str">
        <f t="shared" si="549"/>
        <v>دستكش ضد برش سبك1404/01/14829</v>
      </c>
      <c r="D8637" s="10" t="str">
        <f>IFERROR(IF(تحویلی!$E$1="","",IF(NOSA!O8637=تحویلی!$E$1,تحویلی!$E$1&amp;COUNTIF(NOSA!$O$1:O8637,تحویلی!$E$1),"")),"")</f>
        <v/>
      </c>
      <c r="E8637" s="10" t="str">
        <f t="shared" si="550"/>
        <v>392829</v>
      </c>
      <c r="F8637" s="10" t="str">
        <f>IFERROR(VLOOKUP(I8637,DATABASE!$N:$O,2,FALSE),"")</f>
        <v>دستكش ضد برش سبك</v>
      </c>
      <c r="G8637" s="301" t="s">
        <v>3776</v>
      </c>
      <c r="H8637" s="302">
        <v>392</v>
      </c>
      <c r="I8637" s="301" t="s">
        <v>1442</v>
      </c>
      <c r="J8637" s="301" t="s">
        <v>22</v>
      </c>
      <c r="K8637" s="303">
        <v>1</v>
      </c>
      <c r="L8637" s="301" t="s">
        <v>3</v>
      </c>
      <c r="M8637" s="301" t="s">
        <v>4</v>
      </c>
      <c r="N8637" s="301" t="s">
        <v>2797</v>
      </c>
      <c r="O8637" s="304">
        <v>829</v>
      </c>
      <c r="P8637" s="302">
        <v>1</v>
      </c>
      <c r="Q8637" s="10">
        <f t="shared" si="551"/>
        <v>829</v>
      </c>
    </row>
    <row r="8638" spans="2:17" ht="20.25" customHeight="1">
      <c r="B8638" s="10" t="str">
        <f t="shared" si="548"/>
        <v>پوتين ايمني نسوز10003</v>
      </c>
      <c r="C8638" s="10" t="str">
        <f t="shared" si="549"/>
        <v>پوتين ايمني نسوز1404/01/1410003</v>
      </c>
      <c r="D8638" s="10" t="str">
        <f>IFERROR(IF(تحویلی!$E$1="","",IF(NOSA!O8638=تحویلی!$E$1,تحویلی!$E$1&amp;COUNTIF(NOSA!$O$1:O8638,تحویلی!$E$1),"")),"")</f>
        <v/>
      </c>
      <c r="E8638" s="10" t="str">
        <f t="shared" si="550"/>
        <v>39510003</v>
      </c>
      <c r="F8638" s="10" t="str">
        <f>IFERROR(VLOOKUP(I8638,DATABASE!$N:$O,2,FALSE),"")</f>
        <v>پوتين ايمني نسوز</v>
      </c>
      <c r="G8638" s="301" t="s">
        <v>3776</v>
      </c>
      <c r="H8638" s="302">
        <v>395</v>
      </c>
      <c r="I8638" s="301" t="s">
        <v>1499</v>
      </c>
      <c r="J8638" s="301" t="s">
        <v>1636</v>
      </c>
      <c r="K8638" s="303">
        <v>1</v>
      </c>
      <c r="L8638" s="301" t="s">
        <v>3</v>
      </c>
      <c r="M8638" s="301" t="s">
        <v>9</v>
      </c>
      <c r="N8638" s="301" t="s">
        <v>4031</v>
      </c>
      <c r="O8638" s="304">
        <v>10003</v>
      </c>
      <c r="P8638" s="302">
        <v>1</v>
      </c>
      <c r="Q8638" s="10">
        <f t="shared" si="551"/>
        <v>10003</v>
      </c>
    </row>
    <row r="8639" spans="2:17" ht="20.25" customHeight="1">
      <c r="B8639" s="10" t="str">
        <f t="shared" si="548"/>
        <v>دستكش كف مواد سبك733</v>
      </c>
      <c r="C8639" s="10" t="str">
        <f t="shared" si="549"/>
        <v>دستكش كف مواد سبك1404/01/15733</v>
      </c>
      <c r="D8639" s="10" t="str">
        <f>IFERROR(IF(تحویلی!$E$1="","",IF(NOSA!O8639=تحویلی!$E$1,تحویلی!$E$1&amp;COUNTIF(NOSA!$O$1:O8639,تحویلی!$E$1),"")),"")</f>
        <v/>
      </c>
      <c r="E8639" s="10" t="str">
        <f t="shared" si="550"/>
        <v>404733</v>
      </c>
      <c r="F8639" s="10" t="str">
        <f>IFERROR(VLOOKUP(I8639,DATABASE!$N:$O,2,FALSE),"")</f>
        <v>دستكش كف مواد سبك</v>
      </c>
      <c r="G8639" s="305" t="s">
        <v>3777</v>
      </c>
      <c r="H8639" s="306">
        <v>404</v>
      </c>
      <c r="I8639" s="305" t="s">
        <v>1456</v>
      </c>
      <c r="J8639" s="305" t="s">
        <v>2</v>
      </c>
      <c r="K8639" s="307">
        <v>1</v>
      </c>
      <c r="L8639" s="305" t="s">
        <v>3</v>
      </c>
      <c r="M8639" s="305" t="s">
        <v>47</v>
      </c>
      <c r="N8639" s="305" t="s">
        <v>733</v>
      </c>
      <c r="O8639" s="308">
        <v>733</v>
      </c>
      <c r="P8639" s="306">
        <v>1</v>
      </c>
      <c r="Q8639" s="10">
        <f t="shared" si="551"/>
        <v>733</v>
      </c>
    </row>
    <row r="8640" spans="2:17" ht="20.25" customHeight="1">
      <c r="B8640" s="10" t="str">
        <f t="shared" si="548"/>
        <v>پوتين ايمني نسوز10007</v>
      </c>
      <c r="C8640" s="10" t="str">
        <f t="shared" si="549"/>
        <v>پوتين ايمني نسوز1404/01/1510007</v>
      </c>
      <c r="D8640" s="10" t="str">
        <f>IFERROR(IF(تحویلی!$E$1="","",IF(NOSA!O8640=تحویلی!$E$1,تحویلی!$E$1&amp;COUNTIF(NOSA!$O$1:O8640,تحویلی!$E$1),"")),"")</f>
        <v/>
      </c>
      <c r="E8640" s="10" t="str">
        <f t="shared" si="550"/>
        <v>40510007</v>
      </c>
      <c r="F8640" s="10" t="str">
        <f>IFERROR(VLOOKUP(I8640,DATABASE!$N:$O,2,FALSE),"")</f>
        <v>پوتين ايمني نسوز</v>
      </c>
      <c r="G8640" s="305" t="s">
        <v>3777</v>
      </c>
      <c r="H8640" s="306">
        <v>405</v>
      </c>
      <c r="I8640" s="305" t="s">
        <v>1510</v>
      </c>
      <c r="J8640" s="305" t="s">
        <v>1660</v>
      </c>
      <c r="K8640" s="307">
        <v>1</v>
      </c>
      <c r="L8640" s="305" t="s">
        <v>3</v>
      </c>
      <c r="M8640" s="305" t="s">
        <v>9</v>
      </c>
      <c r="N8640" s="305" t="s">
        <v>4107</v>
      </c>
      <c r="O8640" s="308">
        <v>10007</v>
      </c>
      <c r="P8640" s="306">
        <v>1</v>
      </c>
      <c r="Q8640" s="10">
        <f t="shared" si="551"/>
        <v>10007</v>
      </c>
    </row>
    <row r="8641" spans="2:17" ht="20.25" customHeight="1">
      <c r="B8641" s="10" t="str">
        <f t="shared" si="548"/>
        <v>پوتين ايمني نسوز613</v>
      </c>
      <c r="C8641" s="10" t="str">
        <f t="shared" si="549"/>
        <v>پوتين ايمني نسوز1404/01/15613</v>
      </c>
      <c r="D8641" s="10" t="str">
        <f>IFERROR(IF(تحویلی!$E$1="","",IF(NOSA!O8641=تحویلی!$E$1,تحویلی!$E$1&amp;COUNTIF(NOSA!$O$1:O8641,تحویلی!$E$1),"")),"")</f>
        <v/>
      </c>
      <c r="E8641" s="10" t="str">
        <f t="shared" si="550"/>
        <v>407613</v>
      </c>
      <c r="F8641" s="10" t="str">
        <f>IFERROR(VLOOKUP(I8641,DATABASE!$N:$O,2,FALSE),"")</f>
        <v>پوتين ايمني نسوز</v>
      </c>
      <c r="G8641" s="305" t="s">
        <v>3777</v>
      </c>
      <c r="H8641" s="306">
        <v>407</v>
      </c>
      <c r="I8641" s="305" t="s">
        <v>1528</v>
      </c>
      <c r="J8641" s="305" t="s">
        <v>1654</v>
      </c>
      <c r="K8641" s="307">
        <v>1</v>
      </c>
      <c r="L8641" s="305" t="s">
        <v>3</v>
      </c>
      <c r="M8641" s="305" t="s">
        <v>19</v>
      </c>
      <c r="N8641" s="305" t="s">
        <v>3325</v>
      </c>
      <c r="O8641" s="308">
        <v>613</v>
      </c>
      <c r="P8641" s="306">
        <v>1</v>
      </c>
      <c r="Q8641" s="10">
        <f t="shared" si="551"/>
        <v>613</v>
      </c>
    </row>
    <row r="8642" spans="2:17" ht="20.25" customHeight="1">
      <c r="B8642" s="10" t="str">
        <f t="shared" si="548"/>
        <v>86</v>
      </c>
      <c r="C8642" s="10" t="str">
        <f t="shared" si="549"/>
        <v>1404/01/1586</v>
      </c>
      <c r="D8642" s="10" t="str">
        <f>IFERROR(IF(تحویلی!$E$1="","",IF(NOSA!O8642=تحویلی!$E$1,تحویلی!$E$1&amp;COUNTIF(NOSA!$O$1:O8642,تحویلی!$E$1),"")),"")</f>
        <v/>
      </c>
      <c r="E8642" s="10" t="str">
        <f t="shared" si="550"/>
        <v>41286</v>
      </c>
      <c r="F8642" s="10" t="str">
        <f>IFERROR(VLOOKUP(I8642,DATABASE!$N:$O,2,FALSE),"")</f>
        <v/>
      </c>
      <c r="G8642" s="305" t="s">
        <v>3777</v>
      </c>
      <c r="H8642" s="306">
        <v>412</v>
      </c>
      <c r="I8642" s="305" t="s">
        <v>3559</v>
      </c>
      <c r="J8642" s="305" t="s">
        <v>3560</v>
      </c>
      <c r="K8642" s="307">
        <v>1</v>
      </c>
      <c r="L8642" s="305" t="s">
        <v>8</v>
      </c>
      <c r="M8642" s="305" t="s">
        <v>4</v>
      </c>
      <c r="N8642" s="305" t="s">
        <v>3268</v>
      </c>
      <c r="O8642" s="308">
        <v>86</v>
      </c>
      <c r="P8642" s="306">
        <v>1</v>
      </c>
      <c r="Q8642" s="10">
        <f t="shared" si="551"/>
        <v>86</v>
      </c>
    </row>
    <row r="8643" spans="2:17" ht="20.25" customHeight="1">
      <c r="B8643" s="10" t="str">
        <f t="shared" si="548"/>
        <v>دستكش ضد برش سبك836</v>
      </c>
      <c r="C8643" s="10" t="str">
        <f t="shared" si="549"/>
        <v>دستكش ضد برش سبك1404/01/16836</v>
      </c>
      <c r="D8643" s="10" t="str">
        <f>IFERROR(IF(تحویلی!$E$1="","",IF(NOSA!O8643=تحویلی!$E$1,تحویلی!$E$1&amp;COUNTIF(NOSA!$O$1:O8643,تحویلی!$E$1),"")),"")</f>
        <v/>
      </c>
      <c r="E8643" s="10" t="str">
        <f t="shared" si="550"/>
        <v>418836</v>
      </c>
      <c r="F8643" s="10" t="str">
        <f>IFERROR(VLOOKUP(I8643,DATABASE!$N:$O,2,FALSE),"")</f>
        <v>دستكش ضد برش سبك</v>
      </c>
      <c r="G8643" s="309" t="s">
        <v>3778</v>
      </c>
      <c r="H8643" s="310">
        <v>418</v>
      </c>
      <c r="I8643" s="309" t="s">
        <v>1442</v>
      </c>
      <c r="J8643" s="309" t="s">
        <v>22</v>
      </c>
      <c r="K8643" s="311">
        <v>1</v>
      </c>
      <c r="L8643" s="309" t="s">
        <v>3</v>
      </c>
      <c r="M8643" s="309" t="s">
        <v>40</v>
      </c>
      <c r="N8643" s="309" t="s">
        <v>2678</v>
      </c>
      <c r="O8643" s="312">
        <v>836</v>
      </c>
      <c r="P8643" s="310">
        <v>1</v>
      </c>
      <c r="Q8643" s="10">
        <f t="shared" si="551"/>
        <v>836</v>
      </c>
    </row>
    <row r="8644" spans="2:17" ht="20.25" customHeight="1">
      <c r="B8644" s="10" t="str">
        <f t="shared" si="548"/>
        <v>هدگير نقاب624</v>
      </c>
      <c r="C8644" s="10" t="str">
        <f t="shared" si="549"/>
        <v>هدگير نقاب1404/01/16624</v>
      </c>
      <c r="D8644" s="10" t="str">
        <f>IFERROR(IF(تحویلی!$E$1="","",IF(NOSA!O8644=تحویلی!$E$1,تحویلی!$E$1&amp;COUNTIF(NOSA!$O$1:O8644,تحویلی!$E$1),"")),"")</f>
        <v/>
      </c>
      <c r="E8644" s="10" t="str">
        <f t="shared" si="550"/>
        <v>419624</v>
      </c>
      <c r="F8644" s="10" t="str">
        <f>IFERROR(VLOOKUP(I8644,DATABASE!$N:$O,2,FALSE),"")</f>
        <v>هدگير نقاب</v>
      </c>
      <c r="G8644" s="309" t="s">
        <v>3778</v>
      </c>
      <c r="H8644" s="310">
        <v>419</v>
      </c>
      <c r="I8644" s="309" t="s">
        <v>1468</v>
      </c>
      <c r="J8644" s="309" t="s">
        <v>12</v>
      </c>
      <c r="K8644" s="311">
        <v>1</v>
      </c>
      <c r="L8644" s="309" t="s">
        <v>8</v>
      </c>
      <c r="M8644" s="309" t="s">
        <v>25</v>
      </c>
      <c r="N8644" s="309" t="s">
        <v>226</v>
      </c>
      <c r="O8644" s="312">
        <v>624</v>
      </c>
      <c r="P8644" s="310">
        <v>1</v>
      </c>
      <c r="Q8644" s="10">
        <f t="shared" si="551"/>
        <v>624</v>
      </c>
    </row>
    <row r="8645" spans="2:17" ht="20.25" customHeight="1">
      <c r="B8645" s="10" t="str">
        <f t="shared" si="548"/>
        <v>دستكش ضد برش سبك848</v>
      </c>
      <c r="C8645" s="10" t="str">
        <f t="shared" si="549"/>
        <v>دستكش ضد برش سبك1404/01/16848</v>
      </c>
      <c r="D8645" s="10" t="str">
        <f>IFERROR(IF(تحویلی!$E$1="","",IF(NOSA!O8645=تحویلی!$E$1,تحویلی!$E$1&amp;COUNTIF(NOSA!$O$1:O8645,تحویلی!$E$1),"")),"")</f>
        <v/>
      </c>
      <c r="E8645" s="10" t="str">
        <f t="shared" si="550"/>
        <v>420848</v>
      </c>
      <c r="F8645" s="10" t="str">
        <f>IFERROR(VLOOKUP(I8645,DATABASE!$N:$O,2,FALSE),"")</f>
        <v>دستكش ضد برش سبك</v>
      </c>
      <c r="G8645" s="309" t="s">
        <v>3778</v>
      </c>
      <c r="H8645" s="310">
        <v>420</v>
      </c>
      <c r="I8645" s="309" t="s">
        <v>1442</v>
      </c>
      <c r="J8645" s="309" t="s">
        <v>22</v>
      </c>
      <c r="K8645" s="311">
        <v>1</v>
      </c>
      <c r="L8645" s="309" t="s">
        <v>3</v>
      </c>
      <c r="M8645" s="309" t="s">
        <v>47</v>
      </c>
      <c r="N8645" s="309" t="s">
        <v>2750</v>
      </c>
      <c r="O8645" s="312">
        <v>848</v>
      </c>
      <c r="P8645" s="310">
        <v>1</v>
      </c>
      <c r="Q8645" s="10">
        <f t="shared" si="551"/>
        <v>848</v>
      </c>
    </row>
    <row r="8646" spans="2:17" ht="20.25" customHeight="1">
      <c r="B8646" s="10" t="str">
        <f t="shared" si="548"/>
        <v>دستكش ضد برش سبك893</v>
      </c>
      <c r="C8646" s="10" t="str">
        <f t="shared" si="549"/>
        <v>دستكش ضد برش سبك1404/01/16893</v>
      </c>
      <c r="D8646" s="10" t="str">
        <f>IFERROR(IF(تحویلی!$E$1="","",IF(NOSA!O8646=تحویلی!$E$1,تحویلی!$E$1&amp;COUNTIF(NOSA!$O$1:O8646,تحویلی!$E$1),"")),"")</f>
        <v/>
      </c>
      <c r="E8646" s="10" t="str">
        <f t="shared" si="550"/>
        <v>421893</v>
      </c>
      <c r="F8646" s="10" t="str">
        <f>IFERROR(VLOOKUP(I8646,DATABASE!$N:$O,2,FALSE),"")</f>
        <v>دستكش ضد برش سبك</v>
      </c>
      <c r="G8646" s="309" t="s">
        <v>3778</v>
      </c>
      <c r="H8646" s="310">
        <v>421</v>
      </c>
      <c r="I8646" s="309" t="s">
        <v>1442</v>
      </c>
      <c r="J8646" s="309" t="s">
        <v>22</v>
      </c>
      <c r="K8646" s="311">
        <v>1</v>
      </c>
      <c r="L8646" s="309" t="s">
        <v>3</v>
      </c>
      <c r="M8646" s="309" t="s">
        <v>47</v>
      </c>
      <c r="N8646" s="309" t="s">
        <v>3439</v>
      </c>
      <c r="O8646" s="312">
        <v>893</v>
      </c>
      <c r="P8646" s="310">
        <v>1</v>
      </c>
      <c r="Q8646" s="10">
        <f t="shared" si="551"/>
        <v>893</v>
      </c>
    </row>
    <row r="8647" spans="2:17" ht="20.25" customHeight="1">
      <c r="B8647" s="10" t="str">
        <f t="shared" si="548"/>
        <v>دستكش ضد برش سبك471</v>
      </c>
      <c r="C8647" s="10" t="str">
        <f t="shared" si="549"/>
        <v>دستكش ضد برش سبك1404/01/16471</v>
      </c>
      <c r="D8647" s="10" t="str">
        <f>IFERROR(IF(تحویلی!$E$1="","",IF(NOSA!O8647=تحویلی!$E$1,تحویلی!$E$1&amp;COUNTIF(NOSA!$O$1:O8647,تحویلی!$E$1),"")),"")</f>
        <v/>
      </c>
      <c r="E8647" s="10" t="str">
        <f t="shared" si="550"/>
        <v>423471</v>
      </c>
      <c r="F8647" s="10" t="str">
        <f>IFERROR(VLOOKUP(I8647,DATABASE!$N:$O,2,FALSE),"")</f>
        <v>دستكش ضد برش سبك</v>
      </c>
      <c r="G8647" s="309" t="s">
        <v>3778</v>
      </c>
      <c r="H8647" s="310">
        <v>423</v>
      </c>
      <c r="I8647" s="309" t="s">
        <v>1442</v>
      </c>
      <c r="J8647" s="309" t="s">
        <v>22</v>
      </c>
      <c r="K8647" s="311">
        <v>1</v>
      </c>
      <c r="L8647" s="309" t="s">
        <v>3</v>
      </c>
      <c r="M8647" s="309" t="s">
        <v>43</v>
      </c>
      <c r="N8647" s="309" t="s">
        <v>97</v>
      </c>
      <c r="O8647" s="312">
        <v>471</v>
      </c>
      <c r="P8647" s="310">
        <v>1</v>
      </c>
      <c r="Q8647" s="10">
        <f t="shared" si="551"/>
        <v>471</v>
      </c>
    </row>
    <row r="8648" spans="2:17" ht="20.25" customHeight="1">
      <c r="B8648" s="10" t="str">
        <f t="shared" si="548"/>
        <v>لباس كار ديرسوز(بلوز و شلوار)954</v>
      </c>
      <c r="C8648" s="10" t="str">
        <f t="shared" si="549"/>
        <v>لباس كار ديرسوز(بلوز و شلوار)1404/01/16954</v>
      </c>
      <c r="D8648" s="10" t="str">
        <f>IFERROR(IF(تحویلی!$E$1="","",IF(NOSA!O8648=تحویلی!$E$1,تحویلی!$E$1&amp;COUNTIF(NOSA!$O$1:O8648,تحویلی!$E$1),"")),"")</f>
        <v/>
      </c>
      <c r="E8648" s="10" t="str">
        <f t="shared" si="550"/>
        <v>429954</v>
      </c>
      <c r="F8648" s="10" t="str">
        <f>IFERROR(VLOOKUP(I8648,DATABASE!$N:$O,2,FALSE),"")</f>
        <v>لباس كار ديرسوز(بلوز و شلوار)</v>
      </c>
      <c r="G8648" s="309" t="s">
        <v>3778</v>
      </c>
      <c r="H8648" s="310">
        <v>429</v>
      </c>
      <c r="I8648" s="309" t="s">
        <v>1466</v>
      </c>
      <c r="J8648" s="309" t="s">
        <v>1623</v>
      </c>
      <c r="K8648" s="311">
        <v>1</v>
      </c>
      <c r="L8648" s="309" t="s">
        <v>28</v>
      </c>
      <c r="M8648" s="309" t="s">
        <v>47</v>
      </c>
      <c r="N8648" s="309" t="s">
        <v>4228</v>
      </c>
      <c r="O8648" s="312">
        <v>954</v>
      </c>
      <c r="P8648" s="310">
        <v>0</v>
      </c>
      <c r="Q8648" s="10">
        <f t="shared" si="551"/>
        <v>954</v>
      </c>
    </row>
    <row r="8649" spans="2:17" ht="20.25" customHeight="1">
      <c r="B8649" s="10" t="str">
        <f t="shared" si="548"/>
        <v>كفش ايمني عايق برق954</v>
      </c>
      <c r="C8649" s="10" t="str">
        <f t="shared" si="549"/>
        <v>كفش ايمني عايق برق1404/01/16954</v>
      </c>
      <c r="D8649" s="10" t="str">
        <f>IFERROR(IF(تحویلی!$E$1="","",IF(NOSA!O8649=تحویلی!$E$1,تحویلی!$E$1&amp;COUNTIF(NOSA!$O$1:O8649,تحویلی!$E$1),"")),"")</f>
        <v/>
      </c>
      <c r="E8649" s="10" t="str">
        <f t="shared" si="550"/>
        <v>429954</v>
      </c>
      <c r="F8649" s="10" t="str">
        <f>IFERROR(VLOOKUP(I8649,DATABASE!$N:$O,2,FALSE),"")</f>
        <v>كفش ايمني عايق برق</v>
      </c>
      <c r="G8649" s="309" t="s">
        <v>3778</v>
      </c>
      <c r="H8649" s="310">
        <v>429</v>
      </c>
      <c r="I8649" s="309" t="s">
        <v>1713</v>
      </c>
      <c r="J8649" s="309" t="s">
        <v>1714</v>
      </c>
      <c r="K8649" s="311">
        <v>1</v>
      </c>
      <c r="L8649" s="309" t="s">
        <v>3</v>
      </c>
      <c r="M8649" s="309" t="s">
        <v>47</v>
      </c>
      <c r="N8649" s="309" t="s">
        <v>4228</v>
      </c>
      <c r="O8649" s="312">
        <v>954</v>
      </c>
      <c r="P8649" s="310">
        <v>0</v>
      </c>
      <c r="Q8649" s="10">
        <f t="shared" si="551"/>
        <v>954</v>
      </c>
    </row>
    <row r="8650" spans="2:17" ht="20.25" customHeight="1">
      <c r="B8650" s="10" t="str">
        <f t="shared" si="548"/>
        <v>كلاه ايمني954</v>
      </c>
      <c r="C8650" s="10" t="str">
        <f t="shared" si="549"/>
        <v>كلاه ايمني1404/01/16954</v>
      </c>
      <c r="D8650" s="10" t="str">
        <f>IFERROR(IF(تحویلی!$E$1="","",IF(NOSA!O8650=تحویلی!$E$1,تحویلی!$E$1&amp;COUNTIF(NOSA!$O$1:O8650,تحویلی!$E$1),"")),"")</f>
        <v/>
      </c>
      <c r="E8650" s="10" t="str">
        <f t="shared" si="550"/>
        <v>429954</v>
      </c>
      <c r="F8650" s="10" t="str">
        <f>IFERROR(VLOOKUP(I8650,DATABASE!$N:$O,2,FALSE),"")</f>
        <v>كلاه ايمني</v>
      </c>
      <c r="G8650" s="309" t="s">
        <v>3778</v>
      </c>
      <c r="H8650" s="310">
        <v>429</v>
      </c>
      <c r="I8650" s="309" t="s">
        <v>1476</v>
      </c>
      <c r="J8650" s="309" t="s">
        <v>1647</v>
      </c>
      <c r="K8650" s="311">
        <v>1</v>
      </c>
      <c r="L8650" s="309" t="s">
        <v>8</v>
      </c>
      <c r="M8650" s="309" t="s">
        <v>47</v>
      </c>
      <c r="N8650" s="309" t="s">
        <v>4228</v>
      </c>
      <c r="O8650" s="312">
        <v>954</v>
      </c>
      <c r="P8650" s="310">
        <v>0</v>
      </c>
      <c r="Q8650" s="10">
        <f t="shared" si="551"/>
        <v>954</v>
      </c>
    </row>
    <row r="8651" spans="2:17" ht="20.25" customHeight="1">
      <c r="B8651" s="10" t="str">
        <f t="shared" si="548"/>
        <v>دستكش كف مواد سبك954</v>
      </c>
      <c r="C8651" s="10" t="str">
        <f t="shared" si="549"/>
        <v>دستكش كف مواد سبك1404/01/16954</v>
      </c>
      <c r="D8651" s="10" t="str">
        <f>IFERROR(IF(تحویلی!$E$1="","",IF(NOSA!O8651=تحویلی!$E$1,تحویلی!$E$1&amp;COUNTIF(NOSA!$O$1:O8651,تحویلی!$E$1),"")),"")</f>
        <v/>
      </c>
      <c r="E8651" s="10" t="str">
        <f t="shared" si="550"/>
        <v>429954</v>
      </c>
      <c r="F8651" s="10" t="str">
        <f>IFERROR(VLOOKUP(I8651,DATABASE!$N:$O,2,FALSE),"")</f>
        <v>دستكش كف مواد سبك</v>
      </c>
      <c r="G8651" s="309" t="s">
        <v>3778</v>
      </c>
      <c r="H8651" s="310">
        <v>429</v>
      </c>
      <c r="I8651" s="309" t="s">
        <v>1456</v>
      </c>
      <c r="J8651" s="309" t="s">
        <v>2</v>
      </c>
      <c r="K8651" s="311">
        <v>1</v>
      </c>
      <c r="L8651" s="309" t="s">
        <v>3</v>
      </c>
      <c r="M8651" s="309" t="s">
        <v>47</v>
      </c>
      <c r="N8651" s="309" t="s">
        <v>4228</v>
      </c>
      <c r="O8651" s="312">
        <v>954</v>
      </c>
      <c r="P8651" s="310">
        <v>0</v>
      </c>
      <c r="Q8651" s="10">
        <f t="shared" si="551"/>
        <v>954</v>
      </c>
    </row>
    <row r="8652" spans="2:17" ht="20.25" customHeight="1">
      <c r="B8652" s="10" t="str">
        <f t="shared" si="548"/>
        <v>954</v>
      </c>
      <c r="C8652" s="10" t="str">
        <f t="shared" si="549"/>
        <v>1404/01/16954</v>
      </c>
      <c r="D8652" s="10" t="str">
        <f>IFERROR(IF(تحویلی!$E$1="","",IF(NOSA!O8652=تحویلی!$E$1,تحویلی!$E$1&amp;COUNTIF(NOSA!$O$1:O8652,تحویلی!$E$1),"")),"")</f>
        <v/>
      </c>
      <c r="E8652" s="10" t="str">
        <f t="shared" si="550"/>
        <v>429954</v>
      </c>
      <c r="F8652" s="10" t="str">
        <f>IFERROR(VLOOKUP(I8652,DATABASE!$N:$O,2,FALSE),"")</f>
        <v/>
      </c>
      <c r="G8652" s="309" t="s">
        <v>3778</v>
      </c>
      <c r="H8652" s="310">
        <v>429</v>
      </c>
      <c r="I8652" s="309" t="s">
        <v>3559</v>
      </c>
      <c r="J8652" s="309" t="s">
        <v>3560</v>
      </c>
      <c r="K8652" s="311">
        <v>1</v>
      </c>
      <c r="L8652" s="309" t="s">
        <v>8</v>
      </c>
      <c r="M8652" s="309" t="s">
        <v>47</v>
      </c>
      <c r="N8652" s="309" t="s">
        <v>4228</v>
      </c>
      <c r="O8652" s="312">
        <v>954</v>
      </c>
      <c r="P8652" s="310">
        <v>0</v>
      </c>
      <c r="Q8652" s="10">
        <f t="shared" si="551"/>
        <v>954</v>
      </c>
    </row>
    <row r="8653" spans="2:17" ht="20.25" customHeight="1">
      <c r="B8653" s="10" t="str">
        <f t="shared" si="548"/>
        <v>پوتين ايمني نسوز938</v>
      </c>
      <c r="C8653" s="10" t="str">
        <f t="shared" si="549"/>
        <v>پوتين ايمني نسوز1404/01/16938</v>
      </c>
      <c r="D8653" s="10" t="str">
        <f>IFERROR(IF(تحویلی!$E$1="","",IF(NOSA!O8653=تحویلی!$E$1,تحویلی!$E$1&amp;COUNTIF(NOSA!$O$1:O8653,تحویلی!$E$1),"")),"")</f>
        <v/>
      </c>
      <c r="E8653" s="10" t="str">
        <f t="shared" si="550"/>
        <v>431938</v>
      </c>
      <c r="F8653" s="10" t="str">
        <f>IFERROR(VLOOKUP(I8653,DATABASE!$N:$O,2,FALSE),"")</f>
        <v>پوتين ايمني نسوز</v>
      </c>
      <c r="G8653" s="309" t="s">
        <v>3778</v>
      </c>
      <c r="H8653" s="310">
        <v>431</v>
      </c>
      <c r="I8653" s="309" t="s">
        <v>1528</v>
      </c>
      <c r="J8653" s="309" t="s">
        <v>1654</v>
      </c>
      <c r="K8653" s="311">
        <v>1</v>
      </c>
      <c r="L8653" s="309" t="s">
        <v>3</v>
      </c>
      <c r="M8653" s="309" t="s">
        <v>47</v>
      </c>
      <c r="N8653" s="309" t="s">
        <v>3974</v>
      </c>
      <c r="O8653" s="312">
        <v>938</v>
      </c>
      <c r="P8653" s="310">
        <v>1</v>
      </c>
      <c r="Q8653" s="10">
        <f t="shared" si="551"/>
        <v>938</v>
      </c>
    </row>
    <row r="8654" spans="2:17" ht="20.25" customHeight="1">
      <c r="B8654" s="10" t="str">
        <f t="shared" si="548"/>
        <v>739</v>
      </c>
      <c r="C8654" s="10" t="str">
        <f t="shared" si="549"/>
        <v>1404/01/16739</v>
      </c>
      <c r="D8654" s="10" t="str">
        <f>IFERROR(IF(تحویلی!$E$1="","",IF(NOSA!O8654=تحویلی!$E$1,تحویلی!$E$1&amp;COUNTIF(NOSA!$O$1:O8654,تحویلی!$E$1),"")),"")</f>
        <v/>
      </c>
      <c r="E8654" s="10" t="str">
        <f t="shared" si="550"/>
        <v>432739</v>
      </c>
      <c r="F8654" s="10" t="str">
        <f>IFERROR(VLOOKUP(I8654,DATABASE!$N:$O,2,FALSE),"")</f>
        <v/>
      </c>
      <c r="G8654" s="309" t="s">
        <v>3778</v>
      </c>
      <c r="H8654" s="310">
        <v>432</v>
      </c>
      <c r="I8654" s="309" t="s">
        <v>3976</v>
      </c>
      <c r="J8654" s="309" t="s">
        <v>3977</v>
      </c>
      <c r="K8654" s="311">
        <v>1</v>
      </c>
      <c r="L8654" s="309" t="s">
        <v>3</v>
      </c>
      <c r="M8654" s="309" t="s">
        <v>47</v>
      </c>
      <c r="N8654" s="309" t="s">
        <v>1005</v>
      </c>
      <c r="O8654" s="312">
        <v>739</v>
      </c>
      <c r="P8654" s="310">
        <v>1</v>
      </c>
      <c r="Q8654" s="10">
        <f t="shared" si="551"/>
        <v>739</v>
      </c>
    </row>
    <row r="8655" spans="2:17" ht="20.25" customHeight="1">
      <c r="B8655" s="10" t="str">
        <f t="shared" ref="B8655:B8718" si="552">F8655&amp;Q8655</f>
        <v>739</v>
      </c>
      <c r="C8655" s="10" t="str">
        <f t="shared" ref="C8655:C8718" si="553">F8655&amp;G8655&amp;O8655</f>
        <v>1404/01/16739</v>
      </c>
      <c r="D8655" s="10" t="str">
        <f>IFERROR(IF(تحویلی!$E$1="","",IF(NOSA!O8655=تحویلی!$E$1,تحویلی!$E$1&amp;COUNTIF(NOSA!$O$1:O8655,تحویلی!$E$1),"")),"")</f>
        <v/>
      </c>
      <c r="E8655" s="10" t="str">
        <f t="shared" ref="E8655:E8718" si="554">H8655&amp;O8655</f>
        <v>432739</v>
      </c>
      <c r="F8655" s="10" t="str">
        <f>IFERROR(VLOOKUP(I8655,DATABASE!$N:$O,2,FALSE),"")</f>
        <v/>
      </c>
      <c r="G8655" s="309" t="s">
        <v>3778</v>
      </c>
      <c r="H8655" s="310">
        <v>432</v>
      </c>
      <c r="I8655" s="309" t="s">
        <v>2699</v>
      </c>
      <c r="J8655" s="309" t="s">
        <v>7</v>
      </c>
      <c r="K8655" s="311">
        <v>1</v>
      </c>
      <c r="L8655" s="309" t="s">
        <v>8</v>
      </c>
      <c r="M8655" s="309" t="s">
        <v>47</v>
      </c>
      <c r="N8655" s="309" t="s">
        <v>1005</v>
      </c>
      <c r="O8655" s="312">
        <v>739</v>
      </c>
      <c r="P8655" s="310">
        <v>1</v>
      </c>
      <c r="Q8655" s="10">
        <f t="shared" si="551"/>
        <v>739</v>
      </c>
    </row>
    <row r="8656" spans="2:17" ht="20.25" customHeight="1">
      <c r="B8656" s="10" t="str">
        <f t="shared" si="552"/>
        <v>841</v>
      </c>
      <c r="C8656" s="10" t="str">
        <f t="shared" si="553"/>
        <v>1404/01/16841</v>
      </c>
      <c r="D8656" s="10" t="str">
        <f>IFERROR(IF(تحویلی!$E$1="","",IF(NOSA!O8656=تحویلی!$E$1,تحویلی!$E$1&amp;COUNTIF(NOSA!$O$1:O8656,تحویلی!$E$1),"")),"")</f>
        <v/>
      </c>
      <c r="E8656" s="10" t="str">
        <f t="shared" si="554"/>
        <v>432841</v>
      </c>
      <c r="F8656" s="10" t="str">
        <f>IFERROR(VLOOKUP(I8656,DATABASE!$N:$O,2,FALSE),"")</f>
        <v/>
      </c>
      <c r="G8656" s="309" t="s">
        <v>3778</v>
      </c>
      <c r="H8656" s="310">
        <v>432</v>
      </c>
      <c r="I8656" s="309" t="s">
        <v>2699</v>
      </c>
      <c r="J8656" s="309" t="s">
        <v>7</v>
      </c>
      <c r="K8656" s="311">
        <v>1</v>
      </c>
      <c r="L8656" s="309" t="s">
        <v>8</v>
      </c>
      <c r="M8656" s="309" t="s">
        <v>47</v>
      </c>
      <c r="N8656" s="309" t="s">
        <v>2686</v>
      </c>
      <c r="O8656" s="312">
        <v>841</v>
      </c>
      <c r="P8656" s="310">
        <v>1</v>
      </c>
      <c r="Q8656" s="10">
        <f t="shared" si="551"/>
        <v>841</v>
      </c>
    </row>
    <row r="8657" spans="2:17" ht="20.25" customHeight="1">
      <c r="B8657" s="10" t="str">
        <f t="shared" si="552"/>
        <v>كفش ايمني931</v>
      </c>
      <c r="C8657" s="10" t="str">
        <f t="shared" si="553"/>
        <v>كفش ايمني1404/01/16931</v>
      </c>
      <c r="D8657" s="10" t="str">
        <f>IFERROR(IF(تحویلی!$E$1="","",IF(NOSA!O8657=تحویلی!$E$1,تحویلی!$E$1&amp;COUNTIF(NOSA!$O$1:O8657,تحویلی!$E$1),"")),"")</f>
        <v/>
      </c>
      <c r="E8657" s="10" t="str">
        <f t="shared" si="554"/>
        <v>438931</v>
      </c>
      <c r="F8657" s="10" t="str">
        <f>IFERROR(VLOOKUP(I8657,DATABASE!$N:$O,2,FALSE),"")</f>
        <v>كفش ايمني</v>
      </c>
      <c r="G8657" s="309" t="s">
        <v>3778</v>
      </c>
      <c r="H8657" s="310">
        <v>438</v>
      </c>
      <c r="I8657" s="309" t="s">
        <v>1549</v>
      </c>
      <c r="J8657" s="309" t="s">
        <v>1708</v>
      </c>
      <c r="K8657" s="311">
        <v>1</v>
      </c>
      <c r="L8657" s="309" t="s">
        <v>3</v>
      </c>
      <c r="M8657" s="309" t="s">
        <v>202</v>
      </c>
      <c r="N8657" s="309" t="s">
        <v>3955</v>
      </c>
      <c r="O8657" s="312">
        <v>931</v>
      </c>
      <c r="P8657" s="310">
        <v>1</v>
      </c>
      <c r="Q8657" s="10">
        <f t="shared" si="551"/>
        <v>931</v>
      </c>
    </row>
    <row r="8658" spans="2:17" ht="20.25" customHeight="1">
      <c r="B8658" s="10" t="str">
        <f t="shared" si="552"/>
        <v>دستكش ضد برش سبك851</v>
      </c>
      <c r="C8658" s="10" t="str">
        <f t="shared" si="553"/>
        <v>دستكش ضد برش سبك1404/01/16851</v>
      </c>
      <c r="D8658" s="10" t="str">
        <f>IFERROR(IF(تحویلی!$E$1="","",IF(NOSA!O8658=تحویلی!$E$1,تحویلی!$E$1&amp;COUNTIF(NOSA!$O$1:O8658,تحویلی!$E$1),"")),"")</f>
        <v/>
      </c>
      <c r="E8658" s="10" t="str">
        <f t="shared" si="554"/>
        <v>439851</v>
      </c>
      <c r="F8658" s="10" t="str">
        <f>IFERROR(VLOOKUP(I8658,DATABASE!$N:$O,2,FALSE),"")</f>
        <v>دستكش ضد برش سبك</v>
      </c>
      <c r="G8658" s="309" t="s">
        <v>3778</v>
      </c>
      <c r="H8658" s="310">
        <v>439</v>
      </c>
      <c r="I8658" s="309" t="s">
        <v>1442</v>
      </c>
      <c r="J8658" s="309" t="s">
        <v>22</v>
      </c>
      <c r="K8658" s="311">
        <v>1</v>
      </c>
      <c r="L8658" s="309" t="s">
        <v>3</v>
      </c>
      <c r="M8658" s="309" t="s">
        <v>47</v>
      </c>
      <c r="N8658" s="309" t="s">
        <v>4084</v>
      </c>
      <c r="O8658" s="312">
        <v>851</v>
      </c>
      <c r="P8658" s="310">
        <v>1</v>
      </c>
      <c r="Q8658" s="10">
        <f t="shared" si="551"/>
        <v>851</v>
      </c>
    </row>
    <row r="8659" spans="2:17" ht="20.25" customHeight="1">
      <c r="B8659" s="10" t="str">
        <f t="shared" si="552"/>
        <v>لباس كار معمولي- بلوز و شلوار294</v>
      </c>
      <c r="C8659" s="10" t="str">
        <f t="shared" si="553"/>
        <v>لباس كار معمولي- بلوز و شلوار1404/01/16294</v>
      </c>
      <c r="D8659" s="10" t="str">
        <f>IFERROR(IF(تحویلی!$E$1="","",IF(NOSA!O8659=تحویلی!$E$1,تحویلی!$E$1&amp;COUNTIF(NOSA!$O$1:O8659,تحویلی!$E$1),"")),"")</f>
        <v/>
      </c>
      <c r="E8659" s="10" t="str">
        <f t="shared" si="554"/>
        <v>444294</v>
      </c>
      <c r="F8659" s="10" t="str">
        <f>IFERROR(VLOOKUP(I8659,DATABASE!$N:$O,2,FALSE),"")</f>
        <v>لباس كار معمولي- بلوز و شلوار</v>
      </c>
      <c r="G8659" s="309" t="s">
        <v>3778</v>
      </c>
      <c r="H8659" s="310">
        <v>444</v>
      </c>
      <c r="I8659" s="309" t="s">
        <v>1705</v>
      </c>
      <c r="J8659" s="309" t="s">
        <v>1706</v>
      </c>
      <c r="K8659" s="311">
        <v>1</v>
      </c>
      <c r="L8659" s="309" t="s">
        <v>28</v>
      </c>
      <c r="M8659" s="309" t="s">
        <v>25</v>
      </c>
      <c r="N8659" s="309" t="s">
        <v>203</v>
      </c>
      <c r="O8659" s="312">
        <v>294</v>
      </c>
      <c r="P8659" s="310">
        <v>1</v>
      </c>
      <c r="Q8659" s="10">
        <f t="shared" si="551"/>
        <v>294</v>
      </c>
    </row>
    <row r="8660" spans="2:17" ht="20.25" customHeight="1">
      <c r="B8660" s="10" t="str">
        <f t="shared" si="552"/>
        <v>لباس كار ديرسوز(بلوز و شلوار)841</v>
      </c>
      <c r="C8660" s="10" t="str">
        <f t="shared" si="553"/>
        <v>لباس كار ديرسوز(بلوز و شلوار)1404/01/16841</v>
      </c>
      <c r="D8660" s="10" t="str">
        <f>IFERROR(IF(تحویلی!$E$1="","",IF(NOSA!O8660=تحویلی!$E$1,تحویلی!$E$1&amp;COUNTIF(NOSA!$O$1:O8660,تحویلی!$E$1),"")),"")</f>
        <v/>
      </c>
      <c r="E8660" s="10" t="str">
        <f t="shared" si="554"/>
        <v>445841</v>
      </c>
      <c r="F8660" s="10" t="str">
        <f>IFERROR(VLOOKUP(I8660,DATABASE!$N:$O,2,FALSE),"")</f>
        <v>لباس كار ديرسوز(بلوز و شلوار)</v>
      </c>
      <c r="G8660" s="309" t="s">
        <v>3778</v>
      </c>
      <c r="H8660" s="310">
        <v>445</v>
      </c>
      <c r="I8660" s="309" t="s">
        <v>1466</v>
      </c>
      <c r="J8660" s="309" t="s">
        <v>1623</v>
      </c>
      <c r="K8660" s="311">
        <v>1</v>
      </c>
      <c r="L8660" s="309" t="s">
        <v>28</v>
      </c>
      <c r="M8660" s="309" t="s">
        <v>47</v>
      </c>
      <c r="N8660" s="309" t="s">
        <v>2686</v>
      </c>
      <c r="O8660" s="312">
        <v>841</v>
      </c>
      <c r="P8660" s="310">
        <v>1</v>
      </c>
      <c r="Q8660" s="10">
        <f t="shared" si="551"/>
        <v>841</v>
      </c>
    </row>
    <row r="8661" spans="2:17" ht="20.25" customHeight="1">
      <c r="B8661" s="10" t="str">
        <f t="shared" si="552"/>
        <v>پوتين ايمني نسوز841</v>
      </c>
      <c r="C8661" s="10" t="str">
        <f t="shared" si="553"/>
        <v>پوتين ايمني نسوز1404/01/16841</v>
      </c>
      <c r="D8661" s="10" t="str">
        <f>IFERROR(IF(تحویلی!$E$1="","",IF(NOSA!O8661=تحویلی!$E$1,تحویلی!$E$1&amp;COUNTIF(NOSA!$O$1:O8661,تحویلی!$E$1),"")),"")</f>
        <v/>
      </c>
      <c r="E8661" s="10" t="str">
        <f t="shared" si="554"/>
        <v>445841</v>
      </c>
      <c r="F8661" s="10" t="str">
        <f>IFERROR(VLOOKUP(I8661,DATABASE!$N:$O,2,FALSE),"")</f>
        <v>پوتين ايمني نسوز</v>
      </c>
      <c r="G8661" s="309" t="s">
        <v>3778</v>
      </c>
      <c r="H8661" s="310">
        <v>445</v>
      </c>
      <c r="I8661" s="309" t="s">
        <v>1631</v>
      </c>
      <c r="J8661" s="309" t="s">
        <v>1632</v>
      </c>
      <c r="K8661" s="311">
        <v>1</v>
      </c>
      <c r="L8661" s="309" t="s">
        <v>3</v>
      </c>
      <c r="M8661" s="309" t="s">
        <v>47</v>
      </c>
      <c r="N8661" s="309" t="s">
        <v>2686</v>
      </c>
      <c r="O8661" s="312">
        <v>841</v>
      </c>
      <c r="P8661" s="310">
        <v>1</v>
      </c>
      <c r="Q8661" s="10">
        <f t="shared" si="551"/>
        <v>841</v>
      </c>
    </row>
    <row r="8662" spans="2:17" ht="20.25" customHeight="1">
      <c r="B8662" s="10" t="str">
        <f t="shared" si="552"/>
        <v>كفش ايمني94</v>
      </c>
      <c r="C8662" s="10" t="str">
        <f t="shared" si="553"/>
        <v>كفش ايمني1404/01/1694</v>
      </c>
      <c r="D8662" s="10" t="str">
        <f>IFERROR(IF(تحویلی!$E$1="","",IF(NOSA!O8662=تحویلی!$E$1,تحویلی!$E$1&amp;COUNTIF(NOSA!$O$1:O8662,تحویلی!$E$1),"")),"")</f>
        <v/>
      </c>
      <c r="E8662" s="10" t="str">
        <f t="shared" si="554"/>
        <v>45594</v>
      </c>
      <c r="F8662" s="10" t="str">
        <f>IFERROR(VLOOKUP(I8662,DATABASE!$N:$O,2,FALSE),"")</f>
        <v>كفش ايمني</v>
      </c>
      <c r="G8662" s="309" t="s">
        <v>3778</v>
      </c>
      <c r="H8662" s="310">
        <v>455</v>
      </c>
      <c r="I8662" s="309" t="s">
        <v>1526</v>
      </c>
      <c r="J8662" s="309" t="s">
        <v>1729</v>
      </c>
      <c r="K8662" s="311">
        <v>1</v>
      </c>
      <c r="L8662" s="309" t="s">
        <v>3</v>
      </c>
      <c r="M8662" s="309" t="s">
        <v>25</v>
      </c>
      <c r="N8662" s="309" t="s">
        <v>961</v>
      </c>
      <c r="O8662" s="312">
        <v>94</v>
      </c>
      <c r="P8662" s="310">
        <v>1</v>
      </c>
      <c r="Q8662" s="10">
        <f t="shared" si="551"/>
        <v>94</v>
      </c>
    </row>
    <row r="8663" spans="2:17" ht="20.25" customHeight="1">
      <c r="B8663" s="10" t="str">
        <f t="shared" si="552"/>
        <v>پوتين ايمني نسوز885</v>
      </c>
      <c r="C8663" s="10" t="str">
        <f t="shared" si="553"/>
        <v>پوتين ايمني نسوز1404/01/17885</v>
      </c>
      <c r="D8663" s="10" t="str">
        <f>IFERROR(IF(تحویلی!$E$1="","",IF(NOSA!O8663=تحویلی!$E$1,تحویلی!$E$1&amp;COUNTIF(NOSA!$O$1:O8663,تحویلی!$E$1),"")),"")</f>
        <v/>
      </c>
      <c r="E8663" s="10" t="str">
        <f t="shared" si="554"/>
        <v>470885</v>
      </c>
      <c r="F8663" s="10" t="str">
        <f>IFERROR(VLOOKUP(I8663,DATABASE!$N:$O,2,FALSE),"")</f>
        <v>پوتين ايمني نسوز</v>
      </c>
      <c r="G8663" s="313" t="s">
        <v>3779</v>
      </c>
      <c r="H8663" s="314">
        <v>470</v>
      </c>
      <c r="I8663" s="313" t="s">
        <v>1510</v>
      </c>
      <c r="J8663" s="313" t="s">
        <v>1660</v>
      </c>
      <c r="K8663" s="315">
        <v>1</v>
      </c>
      <c r="L8663" s="313" t="s">
        <v>3</v>
      </c>
      <c r="M8663" s="313" t="s">
        <v>9</v>
      </c>
      <c r="N8663" s="313" t="s">
        <v>4230</v>
      </c>
      <c r="O8663" s="316">
        <v>885</v>
      </c>
      <c r="P8663" s="314">
        <v>1</v>
      </c>
      <c r="Q8663" s="10">
        <f t="shared" si="551"/>
        <v>885</v>
      </c>
    </row>
    <row r="8664" spans="2:17" ht="20.25" customHeight="1">
      <c r="B8664" s="10" t="str">
        <f t="shared" si="552"/>
        <v>751</v>
      </c>
      <c r="C8664" s="10" t="str">
        <f t="shared" si="553"/>
        <v>1404/01/17751</v>
      </c>
      <c r="D8664" s="10" t="str">
        <f>IFERROR(IF(تحویلی!$E$1="","",IF(NOSA!O8664=تحویلی!$E$1,تحویلی!$E$1&amp;COUNTIF(NOSA!$O$1:O8664,تحویلی!$E$1),"")),"")</f>
        <v/>
      </c>
      <c r="E8664" s="10" t="str">
        <f t="shared" si="554"/>
        <v>471751</v>
      </c>
      <c r="F8664" s="10" t="str">
        <f>IFERROR(VLOOKUP(I8664,DATABASE!$N:$O,2,FALSE),"")</f>
        <v/>
      </c>
      <c r="G8664" s="313" t="s">
        <v>3779</v>
      </c>
      <c r="H8664" s="314">
        <v>471</v>
      </c>
      <c r="I8664" s="313" t="s">
        <v>2699</v>
      </c>
      <c r="J8664" s="313" t="s">
        <v>7</v>
      </c>
      <c r="K8664" s="315">
        <v>1</v>
      </c>
      <c r="L8664" s="313" t="s">
        <v>8</v>
      </c>
      <c r="M8664" s="313" t="s">
        <v>9</v>
      </c>
      <c r="N8664" s="313" t="s">
        <v>924</v>
      </c>
      <c r="O8664" s="316">
        <v>751</v>
      </c>
      <c r="P8664" s="314">
        <v>1</v>
      </c>
      <c r="Q8664" s="10">
        <f t="shared" si="551"/>
        <v>751</v>
      </c>
    </row>
    <row r="8665" spans="2:17" ht="20.25" customHeight="1">
      <c r="B8665" s="10" t="str">
        <f t="shared" si="552"/>
        <v>دستكش كف مواد سبك254</v>
      </c>
      <c r="C8665" s="10" t="str">
        <f t="shared" si="553"/>
        <v>دستكش كف مواد سبك1404/01/17254</v>
      </c>
      <c r="D8665" s="10" t="str">
        <f>IFERROR(IF(تحویلی!$E$1="","",IF(NOSA!O8665=تحویلی!$E$1,تحویلی!$E$1&amp;COUNTIF(NOSA!$O$1:O8665,تحویلی!$E$1),"")),"")</f>
        <v/>
      </c>
      <c r="E8665" s="10" t="str">
        <f t="shared" si="554"/>
        <v>472254</v>
      </c>
      <c r="F8665" s="10" t="str">
        <f>IFERROR(VLOOKUP(I8665,DATABASE!$N:$O,2,FALSE),"")</f>
        <v>دستكش كف مواد سبك</v>
      </c>
      <c r="G8665" s="313" t="s">
        <v>3779</v>
      </c>
      <c r="H8665" s="314">
        <v>472</v>
      </c>
      <c r="I8665" s="313" t="s">
        <v>1456</v>
      </c>
      <c r="J8665" s="313" t="s">
        <v>2</v>
      </c>
      <c r="K8665" s="315">
        <v>1</v>
      </c>
      <c r="L8665" s="313" t="s">
        <v>3</v>
      </c>
      <c r="M8665" s="313" t="s">
        <v>47</v>
      </c>
      <c r="N8665" s="313" t="s">
        <v>279</v>
      </c>
      <c r="O8665" s="316">
        <v>254</v>
      </c>
      <c r="P8665" s="314">
        <v>1</v>
      </c>
      <c r="Q8665" s="10">
        <f t="shared" si="551"/>
        <v>254</v>
      </c>
    </row>
    <row r="8666" spans="2:17" ht="20.25" customHeight="1">
      <c r="B8666" s="10" t="str">
        <f t="shared" si="552"/>
        <v>دستكش كف مواد سبك827</v>
      </c>
      <c r="C8666" s="10" t="str">
        <f t="shared" si="553"/>
        <v>دستكش كف مواد سبك1404/01/10827</v>
      </c>
      <c r="D8666" s="10" t="str">
        <f>IFERROR(IF(تحویلی!$E$1="","",IF(NOSA!O8666=تحویلی!$E$1,تحویلی!$E$1&amp;COUNTIF(NOSA!$O$1:O8666,تحویلی!$E$1),"")),"")</f>
        <v/>
      </c>
      <c r="E8666" s="10" t="str">
        <f t="shared" si="554"/>
        <v>270827</v>
      </c>
      <c r="F8666" s="10" t="str">
        <f>IFERROR(VLOOKUP(I8666,DATABASE!$N:$O,2,FALSE),"")</f>
        <v>دستكش كف مواد سبك</v>
      </c>
      <c r="G8666" s="285" t="s">
        <v>3772</v>
      </c>
      <c r="H8666" s="286">
        <v>270</v>
      </c>
      <c r="I8666" s="285" t="s">
        <v>1456</v>
      </c>
      <c r="J8666" s="285" t="s">
        <v>2</v>
      </c>
      <c r="K8666" s="287">
        <v>1</v>
      </c>
      <c r="L8666" s="285" t="s">
        <v>3</v>
      </c>
      <c r="M8666" s="285" t="s">
        <v>47</v>
      </c>
      <c r="N8666" s="285" t="s">
        <v>2653</v>
      </c>
      <c r="O8666" s="291">
        <v>827</v>
      </c>
      <c r="P8666" s="286">
        <v>1</v>
      </c>
      <c r="Q8666" s="10">
        <f t="shared" si="551"/>
        <v>827</v>
      </c>
    </row>
    <row r="8667" spans="2:17" ht="20.25" customHeight="1">
      <c r="B8667" s="10" t="str">
        <f t="shared" si="552"/>
        <v>دستكش ضد برش سبك845</v>
      </c>
      <c r="C8667" s="10" t="str">
        <f t="shared" si="553"/>
        <v>دستكش ضد برش سبك1404/01/17845</v>
      </c>
      <c r="D8667" s="10" t="str">
        <f>IFERROR(IF(تحویلی!$E$1="","",IF(NOSA!O8667=تحویلی!$E$1,تحویلی!$E$1&amp;COUNTIF(NOSA!$O$1:O8667,تحویلی!$E$1),"")),"")</f>
        <v/>
      </c>
      <c r="E8667" s="10" t="str">
        <f t="shared" si="554"/>
        <v>481845</v>
      </c>
      <c r="F8667" s="10" t="str">
        <f>IFERROR(VLOOKUP(I8667,DATABASE!$N:$O,2,FALSE),"")</f>
        <v>دستكش ضد برش سبك</v>
      </c>
      <c r="G8667" s="313" t="s">
        <v>3779</v>
      </c>
      <c r="H8667" s="314">
        <v>481</v>
      </c>
      <c r="I8667" s="313" t="s">
        <v>1442</v>
      </c>
      <c r="J8667" s="313" t="s">
        <v>22</v>
      </c>
      <c r="K8667" s="315">
        <v>1</v>
      </c>
      <c r="L8667" s="313" t="s">
        <v>3</v>
      </c>
      <c r="M8667" s="313" t="s">
        <v>47</v>
      </c>
      <c r="N8667" s="313" t="s">
        <v>2701</v>
      </c>
      <c r="O8667" s="316">
        <v>845</v>
      </c>
      <c r="P8667" s="314">
        <v>1</v>
      </c>
      <c r="Q8667" s="10">
        <f t="shared" si="551"/>
        <v>845</v>
      </c>
    </row>
    <row r="8668" spans="2:17" ht="20.25" customHeight="1">
      <c r="B8668" s="10" t="str">
        <f t="shared" si="552"/>
        <v>دستكش ضد برش سبك933</v>
      </c>
      <c r="C8668" s="10" t="str">
        <f t="shared" si="553"/>
        <v>دستكش ضد برش سبك1404/01/17933</v>
      </c>
      <c r="D8668" s="10" t="str">
        <f>IFERROR(IF(تحویلی!$E$1="","",IF(NOSA!O8668=تحویلی!$E$1,تحویلی!$E$1&amp;COUNTIF(NOSA!$O$1:O8668,تحویلی!$E$1),"")),"")</f>
        <v/>
      </c>
      <c r="E8668" s="10" t="str">
        <f t="shared" si="554"/>
        <v>481933</v>
      </c>
      <c r="F8668" s="10" t="str">
        <f>IFERROR(VLOOKUP(I8668,DATABASE!$N:$O,2,FALSE),"")</f>
        <v>دستكش ضد برش سبك</v>
      </c>
      <c r="G8668" s="313" t="s">
        <v>3779</v>
      </c>
      <c r="H8668" s="314">
        <v>481</v>
      </c>
      <c r="I8668" s="313" t="s">
        <v>1442</v>
      </c>
      <c r="J8668" s="313" t="s">
        <v>22</v>
      </c>
      <c r="K8668" s="315">
        <v>1</v>
      </c>
      <c r="L8668" s="313" t="s">
        <v>3</v>
      </c>
      <c r="M8668" s="313" t="s">
        <v>47</v>
      </c>
      <c r="N8668" s="313" t="s">
        <v>3952</v>
      </c>
      <c r="O8668" s="316">
        <v>933</v>
      </c>
      <c r="P8668" s="314">
        <v>1</v>
      </c>
      <c r="Q8668" s="10">
        <f t="shared" si="551"/>
        <v>933</v>
      </c>
    </row>
    <row r="8669" spans="2:17" ht="20.25" customHeight="1">
      <c r="B8669" s="10" t="str">
        <f t="shared" si="552"/>
        <v>دستكش ضد برش سبك719</v>
      </c>
      <c r="C8669" s="10" t="str">
        <f t="shared" si="553"/>
        <v>دستكش ضد برش سبك1404/01/17719</v>
      </c>
      <c r="D8669" s="10" t="str">
        <f>IFERROR(IF(تحویلی!$E$1="","",IF(NOSA!O8669=تحویلی!$E$1,تحویلی!$E$1&amp;COUNTIF(NOSA!$O$1:O8669,تحویلی!$E$1),"")),"")</f>
        <v/>
      </c>
      <c r="E8669" s="10" t="str">
        <f t="shared" si="554"/>
        <v>481719</v>
      </c>
      <c r="F8669" s="10" t="str">
        <f>IFERROR(VLOOKUP(I8669,DATABASE!$N:$O,2,FALSE),"")</f>
        <v>دستكش ضد برش سبك</v>
      </c>
      <c r="G8669" s="313" t="s">
        <v>3779</v>
      </c>
      <c r="H8669" s="314">
        <v>481</v>
      </c>
      <c r="I8669" s="313" t="s">
        <v>1442</v>
      </c>
      <c r="J8669" s="313" t="s">
        <v>22</v>
      </c>
      <c r="K8669" s="315">
        <v>1</v>
      </c>
      <c r="L8669" s="313" t="s">
        <v>3</v>
      </c>
      <c r="M8669" s="313" t="s">
        <v>47</v>
      </c>
      <c r="N8669" s="313" t="s">
        <v>395</v>
      </c>
      <c r="O8669" s="316">
        <v>719</v>
      </c>
      <c r="P8669" s="314">
        <v>1</v>
      </c>
      <c r="Q8669" s="10">
        <f t="shared" si="551"/>
        <v>719</v>
      </c>
    </row>
    <row r="8670" spans="2:17" ht="20.25" customHeight="1">
      <c r="B8670" s="10" t="str">
        <f t="shared" si="552"/>
        <v>لباس كار ديرسوز(بلوز و شلوار)955</v>
      </c>
      <c r="C8670" s="10" t="str">
        <f t="shared" si="553"/>
        <v>لباس كار ديرسوز(بلوز و شلوار)1404/01/17955</v>
      </c>
      <c r="D8670" s="10" t="str">
        <f>IFERROR(IF(تحویلی!$E$1="","",IF(NOSA!O8670=تحویلی!$E$1,تحویلی!$E$1&amp;COUNTIF(NOSA!$O$1:O8670,تحویلی!$E$1),"")),"")</f>
        <v/>
      </c>
      <c r="E8670" s="10" t="str">
        <f t="shared" si="554"/>
        <v>484955</v>
      </c>
      <c r="F8670" s="10" t="str">
        <f>IFERROR(VLOOKUP(I8670,DATABASE!$N:$O,2,FALSE),"")</f>
        <v>لباس كار ديرسوز(بلوز و شلوار)</v>
      </c>
      <c r="G8670" s="313" t="s">
        <v>3779</v>
      </c>
      <c r="H8670" s="314">
        <v>484</v>
      </c>
      <c r="I8670" s="313" t="s">
        <v>1619</v>
      </c>
      <c r="J8670" s="313" t="s">
        <v>1620</v>
      </c>
      <c r="K8670" s="315">
        <v>1</v>
      </c>
      <c r="L8670" s="313" t="s">
        <v>28</v>
      </c>
      <c r="M8670" s="313" t="s">
        <v>47</v>
      </c>
      <c r="N8670" s="313" t="s">
        <v>4231</v>
      </c>
      <c r="O8670" s="316">
        <v>955</v>
      </c>
      <c r="P8670" s="314">
        <v>0</v>
      </c>
      <c r="Q8670" s="10">
        <f t="shared" si="551"/>
        <v>955</v>
      </c>
    </row>
    <row r="8671" spans="2:17" ht="20.25" customHeight="1">
      <c r="B8671" s="10" t="str">
        <f t="shared" si="552"/>
        <v>كفش ايمني عايق برق955</v>
      </c>
      <c r="C8671" s="10" t="str">
        <f t="shared" si="553"/>
        <v>كفش ايمني عايق برق1404/01/17955</v>
      </c>
      <c r="D8671" s="10" t="str">
        <f>IFERROR(IF(تحویلی!$E$1="","",IF(NOSA!O8671=تحویلی!$E$1,تحویلی!$E$1&amp;COUNTIF(NOSA!$O$1:O8671,تحویلی!$E$1),"")),"")</f>
        <v/>
      </c>
      <c r="E8671" s="10" t="str">
        <f t="shared" si="554"/>
        <v>484955</v>
      </c>
      <c r="F8671" s="10" t="str">
        <f>IFERROR(VLOOKUP(I8671,DATABASE!$N:$O,2,FALSE),"")</f>
        <v>كفش ايمني عايق برق</v>
      </c>
      <c r="G8671" s="313" t="s">
        <v>3779</v>
      </c>
      <c r="H8671" s="314">
        <v>484</v>
      </c>
      <c r="I8671" s="313" t="s">
        <v>1610</v>
      </c>
      <c r="J8671" s="313" t="s">
        <v>1689</v>
      </c>
      <c r="K8671" s="315">
        <v>1</v>
      </c>
      <c r="L8671" s="313" t="s">
        <v>3</v>
      </c>
      <c r="M8671" s="313" t="s">
        <v>47</v>
      </c>
      <c r="N8671" s="313" t="s">
        <v>4231</v>
      </c>
      <c r="O8671" s="316">
        <v>955</v>
      </c>
      <c r="P8671" s="314">
        <v>0</v>
      </c>
      <c r="Q8671" s="10">
        <f t="shared" si="551"/>
        <v>955</v>
      </c>
    </row>
    <row r="8672" spans="2:17" ht="20.25" customHeight="1">
      <c r="B8672" s="10" t="str">
        <f t="shared" si="552"/>
        <v>كلاه ايمني955</v>
      </c>
      <c r="C8672" s="10" t="str">
        <f t="shared" si="553"/>
        <v>كلاه ايمني1404/01/17955</v>
      </c>
      <c r="D8672" s="10" t="str">
        <f>IFERROR(IF(تحویلی!$E$1="","",IF(NOSA!O8672=تحویلی!$E$1,تحویلی!$E$1&amp;COUNTIF(NOSA!$O$1:O8672,تحویلی!$E$1),"")),"")</f>
        <v/>
      </c>
      <c r="E8672" s="10" t="str">
        <f t="shared" si="554"/>
        <v>484955</v>
      </c>
      <c r="F8672" s="10" t="str">
        <f>IFERROR(VLOOKUP(I8672,DATABASE!$N:$O,2,FALSE),"")</f>
        <v>كلاه ايمني</v>
      </c>
      <c r="G8672" s="313" t="s">
        <v>3779</v>
      </c>
      <c r="H8672" s="314">
        <v>484</v>
      </c>
      <c r="I8672" s="313" t="s">
        <v>1476</v>
      </c>
      <c r="J8672" s="313" t="s">
        <v>1647</v>
      </c>
      <c r="K8672" s="315">
        <v>1</v>
      </c>
      <c r="L8672" s="313" t="s">
        <v>8</v>
      </c>
      <c r="M8672" s="313" t="s">
        <v>47</v>
      </c>
      <c r="N8672" s="313" t="s">
        <v>4231</v>
      </c>
      <c r="O8672" s="316">
        <v>955</v>
      </c>
      <c r="P8672" s="314">
        <v>0</v>
      </c>
      <c r="Q8672" s="10">
        <f t="shared" si="551"/>
        <v>955</v>
      </c>
    </row>
    <row r="8673" spans="2:17" ht="20.25" customHeight="1">
      <c r="B8673" s="10" t="str">
        <f t="shared" si="552"/>
        <v>دستكش كف مواد سبك955</v>
      </c>
      <c r="C8673" s="10" t="str">
        <f t="shared" si="553"/>
        <v>دستكش كف مواد سبك1404/01/17955</v>
      </c>
      <c r="D8673" s="10" t="str">
        <f>IFERROR(IF(تحویلی!$E$1="","",IF(NOSA!O8673=تحویلی!$E$1,تحویلی!$E$1&amp;COUNTIF(NOSA!$O$1:O8673,تحویلی!$E$1),"")),"")</f>
        <v/>
      </c>
      <c r="E8673" s="10" t="str">
        <f t="shared" si="554"/>
        <v>484955</v>
      </c>
      <c r="F8673" s="10" t="str">
        <f>IFERROR(VLOOKUP(I8673,DATABASE!$N:$O,2,FALSE),"")</f>
        <v>دستكش كف مواد سبك</v>
      </c>
      <c r="G8673" s="313" t="s">
        <v>3779</v>
      </c>
      <c r="H8673" s="314">
        <v>484</v>
      </c>
      <c r="I8673" s="313" t="s">
        <v>1456</v>
      </c>
      <c r="J8673" s="313" t="s">
        <v>2</v>
      </c>
      <c r="K8673" s="315">
        <v>1</v>
      </c>
      <c r="L8673" s="313" t="s">
        <v>3</v>
      </c>
      <c r="M8673" s="313" t="s">
        <v>47</v>
      </c>
      <c r="N8673" s="313" t="s">
        <v>4231</v>
      </c>
      <c r="O8673" s="316">
        <v>955</v>
      </c>
      <c r="P8673" s="314">
        <v>0</v>
      </c>
      <c r="Q8673" s="10">
        <f t="shared" si="551"/>
        <v>955</v>
      </c>
    </row>
    <row r="8674" spans="2:17" ht="20.25" customHeight="1">
      <c r="B8674" s="10" t="str">
        <f t="shared" si="552"/>
        <v>955</v>
      </c>
      <c r="C8674" s="10" t="str">
        <f t="shared" si="553"/>
        <v>1404/01/17955</v>
      </c>
      <c r="D8674" s="10" t="str">
        <f>IFERROR(IF(تحویلی!$E$1="","",IF(NOSA!O8674=تحویلی!$E$1,تحویلی!$E$1&amp;COUNTIF(NOSA!$O$1:O8674,تحویلی!$E$1),"")),"")</f>
        <v/>
      </c>
      <c r="E8674" s="10" t="str">
        <f t="shared" si="554"/>
        <v>484955</v>
      </c>
      <c r="F8674" s="10" t="str">
        <f>IFERROR(VLOOKUP(I8674,DATABASE!$N:$O,2,FALSE),"")</f>
        <v/>
      </c>
      <c r="G8674" s="313" t="s">
        <v>3779</v>
      </c>
      <c r="H8674" s="314">
        <v>484</v>
      </c>
      <c r="I8674" s="313" t="s">
        <v>3559</v>
      </c>
      <c r="J8674" s="313" t="s">
        <v>3560</v>
      </c>
      <c r="K8674" s="315">
        <v>1</v>
      </c>
      <c r="L8674" s="313" t="s">
        <v>8</v>
      </c>
      <c r="M8674" s="313" t="s">
        <v>47</v>
      </c>
      <c r="N8674" s="313" t="s">
        <v>4231</v>
      </c>
      <c r="O8674" s="316">
        <v>955</v>
      </c>
      <c r="P8674" s="314">
        <v>0</v>
      </c>
      <c r="Q8674" s="10">
        <f t="shared" si="551"/>
        <v>955</v>
      </c>
    </row>
    <row r="8675" spans="2:17" ht="20.25" customHeight="1">
      <c r="B8675" s="10" t="str">
        <f t="shared" si="552"/>
        <v>دستكش ضد برش سبك170</v>
      </c>
      <c r="C8675" s="10" t="str">
        <f t="shared" si="553"/>
        <v>دستكش ضد برش سبك1404/01/17170</v>
      </c>
      <c r="D8675" s="10" t="str">
        <f>IFERROR(IF(تحویلی!$E$1="","",IF(NOSA!O8675=تحویلی!$E$1,تحویلی!$E$1&amp;COUNTIF(NOSA!$O$1:O8675,تحویلی!$E$1),"")),"")</f>
        <v/>
      </c>
      <c r="E8675" s="10" t="str">
        <f t="shared" si="554"/>
        <v>495170</v>
      </c>
      <c r="F8675" s="10" t="str">
        <f>IFERROR(VLOOKUP(I8675,DATABASE!$N:$O,2,FALSE),"")</f>
        <v>دستكش ضد برش سبك</v>
      </c>
      <c r="G8675" s="313" t="s">
        <v>3779</v>
      </c>
      <c r="H8675" s="314">
        <v>495</v>
      </c>
      <c r="I8675" s="313" t="s">
        <v>1442</v>
      </c>
      <c r="J8675" s="313" t="s">
        <v>22</v>
      </c>
      <c r="K8675" s="315">
        <v>1</v>
      </c>
      <c r="L8675" s="313" t="s">
        <v>3</v>
      </c>
      <c r="M8675" s="313" t="s">
        <v>9</v>
      </c>
      <c r="N8675" s="313" t="s">
        <v>85</v>
      </c>
      <c r="O8675" s="316">
        <v>170</v>
      </c>
      <c r="P8675" s="314">
        <v>1</v>
      </c>
      <c r="Q8675" s="10">
        <f t="shared" si="551"/>
        <v>170</v>
      </c>
    </row>
    <row r="8676" spans="2:17" ht="20.25" customHeight="1">
      <c r="B8676" s="10" t="str">
        <f t="shared" si="552"/>
        <v>كلاه ايمني834</v>
      </c>
      <c r="C8676" s="10" t="str">
        <f t="shared" si="553"/>
        <v>كلاه ايمني1404/01/17834</v>
      </c>
      <c r="D8676" s="10" t="str">
        <f>IFERROR(IF(تحویلی!$E$1="","",IF(NOSA!O8676=تحویلی!$E$1,تحویلی!$E$1&amp;COUNTIF(NOSA!$O$1:O8676,تحویلی!$E$1),"")),"")</f>
        <v/>
      </c>
      <c r="E8676" s="10" t="str">
        <f t="shared" si="554"/>
        <v>497834</v>
      </c>
      <c r="F8676" s="10" t="str">
        <f>IFERROR(VLOOKUP(I8676,DATABASE!$N:$O,2,FALSE),"")</f>
        <v>كلاه ايمني</v>
      </c>
      <c r="G8676" s="313" t="s">
        <v>3779</v>
      </c>
      <c r="H8676" s="314">
        <v>497</v>
      </c>
      <c r="I8676" s="313" t="s">
        <v>1505</v>
      </c>
      <c r="J8676" s="313" t="s">
        <v>1628</v>
      </c>
      <c r="K8676" s="315">
        <v>1</v>
      </c>
      <c r="L8676" s="313" t="s">
        <v>8</v>
      </c>
      <c r="M8676" s="313" t="s">
        <v>19</v>
      </c>
      <c r="N8676" s="313" t="s">
        <v>3409</v>
      </c>
      <c r="O8676" s="316">
        <v>834</v>
      </c>
      <c r="P8676" s="314">
        <v>1</v>
      </c>
      <c r="Q8676" s="10">
        <f t="shared" si="551"/>
        <v>834</v>
      </c>
    </row>
    <row r="8677" spans="2:17" ht="20.25" customHeight="1">
      <c r="B8677" s="10" t="str">
        <f t="shared" si="552"/>
        <v>رابط فنري نقاب كلاه ايمني834</v>
      </c>
      <c r="C8677" s="10" t="str">
        <f t="shared" si="553"/>
        <v>رابط فنري نقاب كلاه ايمني1404/01/17834</v>
      </c>
      <c r="D8677" s="10" t="str">
        <f>IFERROR(IF(تحویلی!$E$1="","",IF(NOSA!O8677=تحویلی!$E$1,تحویلی!$E$1&amp;COUNTIF(NOSA!$O$1:O8677,تحویلی!$E$1),"")),"")</f>
        <v/>
      </c>
      <c r="E8677" s="10" t="str">
        <f t="shared" si="554"/>
        <v>497834</v>
      </c>
      <c r="F8677" s="10" t="str">
        <f>IFERROR(VLOOKUP(I8677,DATABASE!$N:$O,2,FALSE),"")</f>
        <v>رابط فنري نقاب كلاه ايمني</v>
      </c>
      <c r="G8677" s="313" t="s">
        <v>3779</v>
      </c>
      <c r="H8677" s="314">
        <v>497</v>
      </c>
      <c r="I8677" s="313" t="s">
        <v>1454</v>
      </c>
      <c r="J8677" s="313" t="s">
        <v>135</v>
      </c>
      <c r="K8677" s="315">
        <v>1</v>
      </c>
      <c r="L8677" s="313" t="s">
        <v>8</v>
      </c>
      <c r="M8677" s="313" t="s">
        <v>19</v>
      </c>
      <c r="N8677" s="313" t="s">
        <v>3409</v>
      </c>
      <c r="O8677" s="316">
        <v>834</v>
      </c>
      <c r="P8677" s="314">
        <v>1</v>
      </c>
      <c r="Q8677" s="10">
        <f t="shared" si="551"/>
        <v>834</v>
      </c>
    </row>
    <row r="8678" spans="2:17" ht="20.25" customHeight="1">
      <c r="B8678" s="10" t="str">
        <f t="shared" si="552"/>
        <v>دستكش ضد برش سبك834</v>
      </c>
      <c r="C8678" s="10" t="str">
        <f t="shared" si="553"/>
        <v>دستكش ضد برش سبك1404/01/17834</v>
      </c>
      <c r="D8678" s="10" t="str">
        <f>IFERROR(IF(تحویلی!$E$1="","",IF(NOSA!O8678=تحویلی!$E$1,تحویلی!$E$1&amp;COUNTIF(NOSA!$O$1:O8678,تحویلی!$E$1),"")),"")</f>
        <v/>
      </c>
      <c r="E8678" s="10" t="str">
        <f t="shared" si="554"/>
        <v>497834</v>
      </c>
      <c r="F8678" s="10" t="str">
        <f>IFERROR(VLOOKUP(I8678,DATABASE!$N:$O,2,FALSE),"")</f>
        <v>دستكش ضد برش سبك</v>
      </c>
      <c r="G8678" s="313" t="s">
        <v>3779</v>
      </c>
      <c r="H8678" s="314">
        <v>497</v>
      </c>
      <c r="I8678" s="313" t="s">
        <v>1442</v>
      </c>
      <c r="J8678" s="313" t="s">
        <v>22</v>
      </c>
      <c r="K8678" s="315">
        <v>1</v>
      </c>
      <c r="L8678" s="313" t="s">
        <v>3</v>
      </c>
      <c r="M8678" s="313" t="s">
        <v>19</v>
      </c>
      <c r="N8678" s="313" t="s">
        <v>3409</v>
      </c>
      <c r="O8678" s="316">
        <v>834</v>
      </c>
      <c r="P8678" s="314">
        <v>1</v>
      </c>
      <c r="Q8678" s="10">
        <f t="shared" si="551"/>
        <v>834</v>
      </c>
    </row>
    <row r="8679" spans="2:17" ht="20.25" customHeight="1">
      <c r="B8679" s="10" t="str">
        <f t="shared" si="552"/>
        <v>نقاب تيره محافظ صورت معمولي834</v>
      </c>
      <c r="C8679" s="10" t="str">
        <f t="shared" si="553"/>
        <v>نقاب تيره محافظ صورت معمولي1404/01/17834</v>
      </c>
      <c r="D8679" s="10" t="str">
        <f>IFERROR(IF(تحویلی!$E$1="","",IF(NOSA!O8679=تحویلی!$E$1,تحویلی!$E$1&amp;COUNTIF(NOSA!$O$1:O8679,تحویلی!$E$1),"")),"")</f>
        <v/>
      </c>
      <c r="E8679" s="10" t="str">
        <f t="shared" si="554"/>
        <v>497834</v>
      </c>
      <c r="F8679" s="10" t="str">
        <f>IFERROR(VLOOKUP(I8679,DATABASE!$N:$O,2,FALSE),"")</f>
        <v>نقاب تيره محافظ صورت معمولي</v>
      </c>
      <c r="G8679" s="313" t="s">
        <v>3779</v>
      </c>
      <c r="H8679" s="314">
        <v>497</v>
      </c>
      <c r="I8679" s="313" t="s">
        <v>1557</v>
      </c>
      <c r="J8679" s="313" t="s">
        <v>115</v>
      </c>
      <c r="K8679" s="315">
        <v>1</v>
      </c>
      <c r="L8679" s="313" t="s">
        <v>8</v>
      </c>
      <c r="M8679" s="313" t="s">
        <v>19</v>
      </c>
      <c r="N8679" s="313" t="s">
        <v>3409</v>
      </c>
      <c r="O8679" s="316">
        <v>834</v>
      </c>
      <c r="P8679" s="314">
        <v>1</v>
      </c>
      <c r="Q8679" s="10">
        <f t="shared" si="551"/>
        <v>834</v>
      </c>
    </row>
    <row r="8680" spans="2:17" ht="20.25" customHeight="1">
      <c r="B8680" s="10" t="str">
        <f t="shared" si="552"/>
        <v>كفش ايمني835</v>
      </c>
      <c r="C8680" s="10" t="str">
        <f t="shared" si="553"/>
        <v>كفش ايمني1404/01/17835</v>
      </c>
      <c r="D8680" s="10" t="str">
        <f>IFERROR(IF(تحویلی!$E$1="","",IF(NOSA!O8680=تحویلی!$E$1,تحویلی!$E$1&amp;COUNTIF(NOSA!$O$1:O8680,تحویلی!$E$1),"")),"")</f>
        <v/>
      </c>
      <c r="E8680" s="10" t="str">
        <f t="shared" si="554"/>
        <v>500835</v>
      </c>
      <c r="F8680" s="10" t="str">
        <f>IFERROR(VLOOKUP(I8680,DATABASE!$N:$O,2,FALSE),"")</f>
        <v>كفش ايمني</v>
      </c>
      <c r="G8680" s="313" t="s">
        <v>3779</v>
      </c>
      <c r="H8680" s="314">
        <v>500</v>
      </c>
      <c r="I8680" s="313" t="s">
        <v>1671</v>
      </c>
      <c r="J8680" s="313" t="s">
        <v>1672</v>
      </c>
      <c r="K8680" s="315">
        <v>1</v>
      </c>
      <c r="L8680" s="313" t="s">
        <v>3</v>
      </c>
      <c r="M8680" s="313" t="s">
        <v>47</v>
      </c>
      <c r="N8680" s="313" t="s">
        <v>2677</v>
      </c>
      <c r="O8680" s="316">
        <v>835</v>
      </c>
      <c r="P8680" s="314">
        <v>1</v>
      </c>
      <c r="Q8680" s="10">
        <f t="shared" si="551"/>
        <v>835</v>
      </c>
    </row>
    <row r="8681" spans="2:17" ht="20.25" customHeight="1">
      <c r="B8681" s="10" t="str">
        <f t="shared" si="552"/>
        <v>دستكش ضد برش سبك947</v>
      </c>
      <c r="C8681" s="10" t="str">
        <f t="shared" si="553"/>
        <v>دستكش ضد برش سبك1404/01/18947</v>
      </c>
      <c r="D8681" s="10" t="str">
        <f>IFERROR(IF(تحویلی!$E$1="","",IF(NOSA!O8681=تحویلی!$E$1,تحویلی!$E$1&amp;COUNTIF(NOSA!$O$1:O8681,تحویلی!$E$1),"")),"")</f>
        <v/>
      </c>
      <c r="E8681" s="10" t="str">
        <f t="shared" si="554"/>
        <v>506947</v>
      </c>
      <c r="F8681" s="10" t="str">
        <f>IFERROR(VLOOKUP(I8681,DATABASE!$N:$O,2,FALSE),"")</f>
        <v>دستكش ضد برش سبك</v>
      </c>
      <c r="G8681" s="317" t="s">
        <v>3780</v>
      </c>
      <c r="H8681" s="318">
        <v>506</v>
      </c>
      <c r="I8681" s="317" t="s">
        <v>1442</v>
      </c>
      <c r="J8681" s="317" t="s">
        <v>22</v>
      </c>
      <c r="K8681" s="319">
        <v>1</v>
      </c>
      <c r="L8681" s="317" t="s">
        <v>3</v>
      </c>
      <c r="M8681" s="317" t="s">
        <v>47</v>
      </c>
      <c r="N8681" s="317" t="s">
        <v>4076</v>
      </c>
      <c r="O8681" s="320">
        <v>947</v>
      </c>
      <c r="P8681" s="318">
        <v>1</v>
      </c>
      <c r="Q8681" s="10">
        <f t="shared" si="551"/>
        <v>947</v>
      </c>
    </row>
    <row r="8682" spans="2:17" ht="20.25" customHeight="1">
      <c r="B8682" s="10" t="str">
        <f t="shared" si="552"/>
        <v>ماسك جوشكاري582</v>
      </c>
      <c r="C8682" s="10" t="str">
        <f t="shared" si="553"/>
        <v>ماسك جوشكاري1404/01/18582</v>
      </c>
      <c r="D8682" s="10" t="str">
        <f>IFERROR(IF(تحویلی!$E$1="","",IF(NOSA!O8682=تحویلی!$E$1,تحویلی!$E$1&amp;COUNTIF(NOSA!$O$1:O8682,تحویلی!$E$1),"")),"")</f>
        <v/>
      </c>
      <c r="E8682" s="10" t="str">
        <f t="shared" si="554"/>
        <v>518582</v>
      </c>
      <c r="F8682" s="10" t="str">
        <f>IFERROR(VLOOKUP(I8682,DATABASE!$N:$O,2,FALSE),"")</f>
        <v>ماسك جوشكاري</v>
      </c>
      <c r="G8682" s="317" t="s">
        <v>3780</v>
      </c>
      <c r="H8682" s="318">
        <v>518</v>
      </c>
      <c r="I8682" s="317" t="s">
        <v>1598</v>
      </c>
      <c r="J8682" s="317" t="s">
        <v>108</v>
      </c>
      <c r="K8682" s="319">
        <v>2</v>
      </c>
      <c r="L8682" s="317" t="s">
        <v>8</v>
      </c>
      <c r="M8682" s="317" t="s">
        <v>189</v>
      </c>
      <c r="N8682" s="317" t="s">
        <v>80</v>
      </c>
      <c r="O8682" s="320">
        <v>582</v>
      </c>
      <c r="P8682" s="318">
        <v>0</v>
      </c>
      <c r="Q8682" s="10">
        <f t="shared" ref="Q8682:Q8745" si="555">VALUE(O8682)</f>
        <v>582</v>
      </c>
    </row>
    <row r="8683" spans="2:17" ht="20.25" customHeight="1">
      <c r="B8683" s="10" t="str">
        <f t="shared" si="552"/>
        <v>شيشه مات ماسك جوشكاري582</v>
      </c>
      <c r="C8683" s="10" t="str">
        <f t="shared" si="553"/>
        <v>شيشه مات ماسك جوشكاري1404/01/18582</v>
      </c>
      <c r="D8683" s="10" t="str">
        <f>IFERROR(IF(تحویلی!$E$1="","",IF(NOSA!O8683=تحویلی!$E$1,تحویلی!$E$1&amp;COUNTIF(NOSA!$O$1:O8683,تحویلی!$E$1),"")),"")</f>
        <v/>
      </c>
      <c r="E8683" s="10" t="str">
        <f t="shared" si="554"/>
        <v>518582</v>
      </c>
      <c r="F8683" s="10" t="str">
        <f>IFERROR(VLOOKUP(I8683,DATABASE!$N:$O,2,FALSE),"")</f>
        <v>شيشه مات ماسك جوشكاري</v>
      </c>
      <c r="G8683" s="317" t="s">
        <v>3780</v>
      </c>
      <c r="H8683" s="318">
        <v>518</v>
      </c>
      <c r="I8683" s="317" t="s">
        <v>1507</v>
      </c>
      <c r="J8683" s="317" t="s">
        <v>113</v>
      </c>
      <c r="K8683" s="319">
        <v>2</v>
      </c>
      <c r="L8683" s="317" t="s">
        <v>8</v>
      </c>
      <c r="M8683" s="317" t="s">
        <v>189</v>
      </c>
      <c r="N8683" s="317" t="s">
        <v>80</v>
      </c>
      <c r="O8683" s="320">
        <v>582</v>
      </c>
      <c r="P8683" s="318">
        <v>0</v>
      </c>
      <c r="Q8683" s="10">
        <f t="shared" si="555"/>
        <v>582</v>
      </c>
    </row>
    <row r="8684" spans="2:17" ht="20.25" customHeight="1">
      <c r="B8684" s="10" t="str">
        <f t="shared" si="552"/>
        <v>شيشه ماسك جوشكاري ساده582</v>
      </c>
      <c r="C8684" s="10" t="str">
        <f t="shared" si="553"/>
        <v>شيشه ماسك جوشكاري ساده1404/01/18582</v>
      </c>
      <c r="D8684" s="10" t="str">
        <f>IFERROR(IF(تحویلی!$E$1="","",IF(NOSA!O8684=تحویلی!$E$1,تحویلی!$E$1&amp;COUNTIF(NOSA!$O$1:O8684,تحویلی!$E$1),"")),"")</f>
        <v/>
      </c>
      <c r="E8684" s="10" t="str">
        <f t="shared" si="554"/>
        <v>518582</v>
      </c>
      <c r="F8684" s="10" t="str">
        <f>IFERROR(VLOOKUP(I8684,DATABASE!$N:$O,2,FALSE),"")</f>
        <v>شيشه ماسك جوشكاري ساده</v>
      </c>
      <c r="G8684" s="317" t="s">
        <v>3780</v>
      </c>
      <c r="H8684" s="318">
        <v>518</v>
      </c>
      <c r="I8684" s="317" t="s">
        <v>1548</v>
      </c>
      <c r="J8684" s="317" t="s">
        <v>111</v>
      </c>
      <c r="K8684" s="319">
        <v>2</v>
      </c>
      <c r="L8684" s="317" t="s">
        <v>8</v>
      </c>
      <c r="M8684" s="317" t="s">
        <v>189</v>
      </c>
      <c r="N8684" s="317" t="s">
        <v>80</v>
      </c>
      <c r="O8684" s="320">
        <v>582</v>
      </c>
      <c r="P8684" s="318">
        <v>0</v>
      </c>
      <c r="Q8684" s="10">
        <f t="shared" si="555"/>
        <v>582</v>
      </c>
    </row>
    <row r="8685" spans="2:17" ht="20.25" customHeight="1">
      <c r="B8685" s="10" t="str">
        <f t="shared" si="552"/>
        <v>دستكش ضد برش سبك460</v>
      </c>
      <c r="C8685" s="10" t="str">
        <f t="shared" si="553"/>
        <v>دستكش ضد برش سبك1404/01/18460</v>
      </c>
      <c r="D8685" s="10" t="str">
        <f>IFERROR(IF(تحویلی!$E$1="","",IF(NOSA!O8685=تحویلی!$E$1,تحویلی!$E$1&amp;COUNTIF(NOSA!$O$1:O8685,تحویلی!$E$1),"")),"")</f>
        <v/>
      </c>
      <c r="E8685" s="10" t="str">
        <f t="shared" si="554"/>
        <v>529460</v>
      </c>
      <c r="F8685" s="10" t="str">
        <f>IFERROR(VLOOKUP(I8685,DATABASE!$N:$O,2,FALSE),"")</f>
        <v>دستكش ضد برش سبك</v>
      </c>
      <c r="G8685" s="317" t="s">
        <v>3780</v>
      </c>
      <c r="H8685" s="318">
        <v>529</v>
      </c>
      <c r="I8685" s="317" t="s">
        <v>1442</v>
      </c>
      <c r="J8685" s="317" t="s">
        <v>22</v>
      </c>
      <c r="K8685" s="319">
        <v>1</v>
      </c>
      <c r="L8685" s="317" t="s">
        <v>3</v>
      </c>
      <c r="M8685" s="317" t="s">
        <v>47</v>
      </c>
      <c r="N8685" s="317" t="s">
        <v>140</v>
      </c>
      <c r="O8685" s="320">
        <v>460</v>
      </c>
      <c r="P8685" s="318">
        <v>1</v>
      </c>
      <c r="Q8685" s="10">
        <f t="shared" si="555"/>
        <v>460</v>
      </c>
    </row>
    <row r="8686" spans="2:17" ht="20.25" customHeight="1">
      <c r="B8686" s="10" t="str">
        <f t="shared" si="552"/>
        <v>لباس كار ديرسوز(بلوز و شلوار)58</v>
      </c>
      <c r="C8686" s="10" t="str">
        <f t="shared" si="553"/>
        <v>لباس كار ديرسوز(بلوز و شلوار)1404/01/1858</v>
      </c>
      <c r="D8686" s="10" t="str">
        <f>IFERROR(IF(تحویلی!$E$1="","",IF(NOSA!O8686=تحویلی!$E$1,تحویلی!$E$1&amp;COUNTIF(NOSA!$O$1:O8686,تحویلی!$E$1),"")),"")</f>
        <v/>
      </c>
      <c r="E8686" s="10" t="str">
        <f t="shared" si="554"/>
        <v>53758</v>
      </c>
      <c r="F8686" s="10" t="str">
        <f>IFERROR(VLOOKUP(I8686,DATABASE!$N:$O,2,FALSE),"")</f>
        <v>لباس كار ديرسوز(بلوز و شلوار)</v>
      </c>
      <c r="G8686" s="317" t="s">
        <v>3780</v>
      </c>
      <c r="H8686" s="318">
        <v>537</v>
      </c>
      <c r="I8686" s="317" t="s">
        <v>1629</v>
      </c>
      <c r="J8686" s="317" t="s">
        <v>1630</v>
      </c>
      <c r="K8686" s="319">
        <v>1</v>
      </c>
      <c r="L8686" s="317" t="s">
        <v>28</v>
      </c>
      <c r="M8686" s="317" t="s">
        <v>19</v>
      </c>
      <c r="N8686" s="317" t="s">
        <v>459</v>
      </c>
      <c r="O8686" s="320">
        <v>58</v>
      </c>
      <c r="P8686" s="318">
        <v>1</v>
      </c>
      <c r="Q8686" s="10">
        <f t="shared" si="555"/>
        <v>58</v>
      </c>
    </row>
    <row r="8687" spans="2:17" ht="20.25" customHeight="1">
      <c r="B8687" s="10" t="str">
        <f t="shared" si="552"/>
        <v>دستكش ضد برش سبك387</v>
      </c>
      <c r="C8687" s="10" t="str">
        <f t="shared" si="553"/>
        <v>دستكش ضد برش سبك1404/01/18387</v>
      </c>
      <c r="D8687" s="10" t="str">
        <f>IFERROR(IF(تحویلی!$E$1="","",IF(NOSA!O8687=تحویلی!$E$1,تحویلی!$E$1&amp;COUNTIF(NOSA!$O$1:O8687,تحویلی!$E$1),"")),"")</f>
        <v/>
      </c>
      <c r="E8687" s="10" t="str">
        <f t="shared" si="554"/>
        <v>538387</v>
      </c>
      <c r="F8687" s="10" t="str">
        <f>IFERROR(VLOOKUP(I8687,DATABASE!$N:$O,2,FALSE),"")</f>
        <v>دستكش ضد برش سبك</v>
      </c>
      <c r="G8687" s="317" t="s">
        <v>3780</v>
      </c>
      <c r="H8687" s="318">
        <v>538</v>
      </c>
      <c r="I8687" s="317" t="s">
        <v>1442</v>
      </c>
      <c r="J8687" s="317" t="s">
        <v>22</v>
      </c>
      <c r="K8687" s="319">
        <v>1</v>
      </c>
      <c r="L8687" s="317" t="s">
        <v>3</v>
      </c>
      <c r="M8687" s="317" t="s">
        <v>19</v>
      </c>
      <c r="N8687" s="317" t="s">
        <v>2857</v>
      </c>
      <c r="O8687" s="320">
        <v>387</v>
      </c>
      <c r="P8687" s="318">
        <v>1</v>
      </c>
      <c r="Q8687" s="10">
        <f t="shared" si="555"/>
        <v>387</v>
      </c>
    </row>
    <row r="8688" spans="2:17" ht="20.25" customHeight="1">
      <c r="B8688" s="10" t="str">
        <f t="shared" si="552"/>
        <v>دستكش ضد برش سبك55</v>
      </c>
      <c r="C8688" s="10" t="str">
        <f t="shared" si="553"/>
        <v>دستكش ضد برش سبك1404/01/1855</v>
      </c>
      <c r="D8688" s="10" t="str">
        <f>IFERROR(IF(تحویلی!$E$1="","",IF(NOSA!O8688=تحویلی!$E$1,تحویلی!$E$1&amp;COUNTIF(NOSA!$O$1:O8688,تحویلی!$E$1),"")),"")</f>
        <v/>
      </c>
      <c r="E8688" s="10" t="str">
        <f t="shared" si="554"/>
        <v>53855</v>
      </c>
      <c r="F8688" s="10" t="str">
        <f>IFERROR(VLOOKUP(I8688,DATABASE!$N:$O,2,FALSE),"")</f>
        <v>دستكش ضد برش سبك</v>
      </c>
      <c r="G8688" s="317" t="s">
        <v>3780</v>
      </c>
      <c r="H8688" s="318">
        <v>538</v>
      </c>
      <c r="I8688" s="317" t="s">
        <v>1442</v>
      </c>
      <c r="J8688" s="317" t="s">
        <v>22</v>
      </c>
      <c r="K8688" s="319">
        <v>1</v>
      </c>
      <c r="L8688" s="317" t="s">
        <v>3</v>
      </c>
      <c r="M8688" s="317" t="s">
        <v>19</v>
      </c>
      <c r="N8688" s="317" t="s">
        <v>3286</v>
      </c>
      <c r="O8688" s="320">
        <v>55</v>
      </c>
      <c r="P8688" s="318">
        <v>1</v>
      </c>
      <c r="Q8688" s="10">
        <f t="shared" si="555"/>
        <v>55</v>
      </c>
    </row>
    <row r="8689" spans="2:17" ht="20.25" customHeight="1">
      <c r="B8689" s="10" t="str">
        <f t="shared" si="552"/>
        <v>دستكش ضد برش سبك540</v>
      </c>
      <c r="C8689" s="10" t="str">
        <f t="shared" si="553"/>
        <v>دستكش ضد برش سبك1404/01/18540</v>
      </c>
      <c r="D8689" s="10" t="str">
        <f>IFERROR(IF(تحویلی!$E$1="","",IF(NOSA!O8689=تحویلی!$E$1,تحویلی!$E$1&amp;COUNTIF(NOSA!$O$1:O8689,تحویلی!$E$1),"")),"")</f>
        <v/>
      </c>
      <c r="E8689" s="10" t="str">
        <f t="shared" si="554"/>
        <v>538540</v>
      </c>
      <c r="F8689" s="10" t="str">
        <f>IFERROR(VLOOKUP(I8689,DATABASE!$N:$O,2,FALSE),"")</f>
        <v>دستكش ضد برش سبك</v>
      </c>
      <c r="G8689" s="317" t="s">
        <v>3780</v>
      </c>
      <c r="H8689" s="318">
        <v>538</v>
      </c>
      <c r="I8689" s="317" t="s">
        <v>1442</v>
      </c>
      <c r="J8689" s="317" t="s">
        <v>22</v>
      </c>
      <c r="K8689" s="319">
        <v>1</v>
      </c>
      <c r="L8689" s="317" t="s">
        <v>3</v>
      </c>
      <c r="M8689" s="317" t="s">
        <v>19</v>
      </c>
      <c r="N8689" s="317" t="s">
        <v>2833</v>
      </c>
      <c r="O8689" s="320">
        <v>540</v>
      </c>
      <c r="P8689" s="318">
        <v>1</v>
      </c>
      <c r="Q8689" s="10">
        <f t="shared" si="555"/>
        <v>540</v>
      </c>
    </row>
    <row r="8690" spans="2:17" ht="20.25" customHeight="1">
      <c r="B8690" s="10" t="str">
        <f t="shared" si="552"/>
        <v>لباس كار نسوز(بلوز و شلوار)415</v>
      </c>
      <c r="C8690" s="10" t="str">
        <f t="shared" si="553"/>
        <v>لباس كار نسوز(بلوز و شلوار)1404/01/18415</v>
      </c>
      <c r="D8690" s="10" t="str">
        <f>IFERROR(IF(تحویلی!$E$1="","",IF(NOSA!O8690=تحویلی!$E$1,تحویلی!$E$1&amp;COUNTIF(NOSA!$O$1:O8690,تحویلی!$E$1),"")),"")</f>
        <v/>
      </c>
      <c r="E8690" s="10" t="str">
        <f t="shared" si="554"/>
        <v>541415</v>
      </c>
      <c r="F8690" s="10" t="str">
        <f>IFERROR(VLOOKUP(I8690,DATABASE!$N:$O,2,FALSE),"")</f>
        <v>لباس كار نسوز(بلوز و شلوار)</v>
      </c>
      <c r="G8690" s="317" t="s">
        <v>3780</v>
      </c>
      <c r="H8690" s="318">
        <v>541</v>
      </c>
      <c r="I8690" s="317" t="s">
        <v>1740</v>
      </c>
      <c r="J8690" s="317" t="s">
        <v>1741</v>
      </c>
      <c r="K8690" s="319">
        <v>1</v>
      </c>
      <c r="L8690" s="317" t="s">
        <v>28</v>
      </c>
      <c r="M8690" s="317" t="s">
        <v>25</v>
      </c>
      <c r="N8690" s="317" t="s">
        <v>3501</v>
      </c>
      <c r="O8690" s="320">
        <v>415</v>
      </c>
      <c r="P8690" s="318">
        <v>1</v>
      </c>
      <c r="Q8690" s="10">
        <f t="shared" si="555"/>
        <v>415</v>
      </c>
    </row>
    <row r="8691" spans="2:17" ht="20.25" customHeight="1">
      <c r="B8691" s="10" t="str">
        <f t="shared" si="552"/>
        <v>كفش ايمني415</v>
      </c>
      <c r="C8691" s="10" t="str">
        <f t="shared" si="553"/>
        <v>كفش ايمني1404/01/18415</v>
      </c>
      <c r="D8691" s="10" t="str">
        <f>IFERROR(IF(تحویلی!$E$1="","",IF(NOSA!O8691=تحویلی!$E$1,تحویلی!$E$1&amp;COUNTIF(NOSA!$O$1:O8691,تحویلی!$E$1),"")),"")</f>
        <v/>
      </c>
      <c r="E8691" s="10" t="str">
        <f t="shared" si="554"/>
        <v>541415</v>
      </c>
      <c r="F8691" s="10" t="str">
        <f>IFERROR(VLOOKUP(I8691,DATABASE!$N:$O,2,FALSE),"")</f>
        <v>كفش ايمني</v>
      </c>
      <c r="G8691" s="317" t="s">
        <v>3780</v>
      </c>
      <c r="H8691" s="318">
        <v>541</v>
      </c>
      <c r="I8691" s="317" t="s">
        <v>1549</v>
      </c>
      <c r="J8691" s="317" t="s">
        <v>1708</v>
      </c>
      <c r="K8691" s="319">
        <v>1</v>
      </c>
      <c r="L8691" s="317" t="s">
        <v>3</v>
      </c>
      <c r="M8691" s="317" t="s">
        <v>25</v>
      </c>
      <c r="N8691" s="317" t="s">
        <v>3501</v>
      </c>
      <c r="O8691" s="320">
        <v>415</v>
      </c>
      <c r="P8691" s="318">
        <v>1</v>
      </c>
      <c r="Q8691" s="10">
        <f t="shared" si="555"/>
        <v>415</v>
      </c>
    </row>
    <row r="8692" spans="2:17" ht="20.25" customHeight="1">
      <c r="B8692" s="10" t="str">
        <f t="shared" si="552"/>
        <v>415</v>
      </c>
      <c r="C8692" s="10" t="str">
        <f t="shared" si="553"/>
        <v>1404/01/18415</v>
      </c>
      <c r="D8692" s="10" t="str">
        <f>IFERROR(IF(تحویلی!$E$1="","",IF(NOSA!O8692=تحویلی!$E$1,تحویلی!$E$1&amp;COUNTIF(NOSA!$O$1:O8692,تحویلی!$E$1),"")),"")</f>
        <v/>
      </c>
      <c r="E8692" s="10" t="str">
        <f t="shared" si="554"/>
        <v>541415</v>
      </c>
      <c r="F8692" s="10" t="str">
        <f>IFERROR(VLOOKUP(I8692,DATABASE!$N:$O,2,FALSE),"")</f>
        <v/>
      </c>
      <c r="G8692" s="317" t="s">
        <v>3780</v>
      </c>
      <c r="H8692" s="318">
        <v>541</v>
      </c>
      <c r="I8692" s="317" t="s">
        <v>2699</v>
      </c>
      <c r="J8692" s="317" t="s">
        <v>7</v>
      </c>
      <c r="K8692" s="319">
        <v>1</v>
      </c>
      <c r="L8692" s="317" t="s">
        <v>8</v>
      </c>
      <c r="M8692" s="317" t="s">
        <v>25</v>
      </c>
      <c r="N8692" s="317" t="s">
        <v>3501</v>
      </c>
      <c r="O8692" s="320">
        <v>415</v>
      </c>
      <c r="P8692" s="318">
        <v>1</v>
      </c>
      <c r="Q8692" s="10">
        <f t="shared" si="555"/>
        <v>415</v>
      </c>
    </row>
    <row r="8693" spans="2:17" ht="20.25" customHeight="1">
      <c r="B8693" s="10" t="str">
        <f t="shared" si="552"/>
        <v>دستكش ساق بلند نسوز415</v>
      </c>
      <c r="C8693" s="10" t="str">
        <f t="shared" si="553"/>
        <v>دستكش ساق بلند نسوز1404/01/18415</v>
      </c>
      <c r="D8693" s="10" t="str">
        <f>IFERROR(IF(تحویلی!$E$1="","",IF(NOSA!O8693=تحویلی!$E$1,تحویلی!$E$1&amp;COUNTIF(NOSA!$O$1:O8693,تحویلی!$E$1),"")),"")</f>
        <v/>
      </c>
      <c r="E8693" s="10" t="str">
        <f t="shared" si="554"/>
        <v>541415</v>
      </c>
      <c r="F8693" s="10" t="str">
        <f>IFERROR(VLOOKUP(I8693,DATABASE!$N:$O,2,FALSE),"")</f>
        <v>دستكش ساق بلند نسوز</v>
      </c>
      <c r="G8693" s="317" t="s">
        <v>3780</v>
      </c>
      <c r="H8693" s="318">
        <v>541</v>
      </c>
      <c r="I8693" s="317" t="s">
        <v>1461</v>
      </c>
      <c r="J8693" s="317" t="s">
        <v>34</v>
      </c>
      <c r="K8693" s="319">
        <v>1</v>
      </c>
      <c r="L8693" s="317" t="s">
        <v>3</v>
      </c>
      <c r="M8693" s="317" t="s">
        <v>25</v>
      </c>
      <c r="N8693" s="317" t="s">
        <v>3501</v>
      </c>
      <c r="O8693" s="320">
        <v>415</v>
      </c>
      <c r="P8693" s="318">
        <v>1</v>
      </c>
      <c r="Q8693" s="10">
        <f t="shared" si="555"/>
        <v>415</v>
      </c>
    </row>
    <row r="8694" spans="2:17" ht="20.25" customHeight="1">
      <c r="B8694" s="10" t="str">
        <f t="shared" si="552"/>
        <v>دستكش كف مواد سبك254</v>
      </c>
      <c r="C8694" s="10" t="str">
        <f t="shared" si="553"/>
        <v>دستكش كف مواد سبك1404/01/18254</v>
      </c>
      <c r="D8694" s="10" t="str">
        <f>IFERROR(IF(تحویلی!$E$1="","",IF(NOSA!O8694=تحویلی!$E$1,تحویلی!$E$1&amp;COUNTIF(NOSA!$O$1:O8694,تحویلی!$E$1),"")),"")</f>
        <v/>
      </c>
      <c r="E8694" s="10" t="str">
        <f t="shared" si="554"/>
        <v>542254</v>
      </c>
      <c r="F8694" s="10" t="str">
        <f>IFERROR(VLOOKUP(I8694,DATABASE!$N:$O,2,FALSE),"")</f>
        <v>دستكش كف مواد سبك</v>
      </c>
      <c r="G8694" s="317" t="s">
        <v>3780</v>
      </c>
      <c r="H8694" s="318">
        <v>542</v>
      </c>
      <c r="I8694" s="317" t="s">
        <v>1456</v>
      </c>
      <c r="J8694" s="317" t="s">
        <v>2</v>
      </c>
      <c r="K8694" s="319">
        <v>1</v>
      </c>
      <c r="L8694" s="317" t="s">
        <v>3</v>
      </c>
      <c r="M8694" s="317" t="s">
        <v>47</v>
      </c>
      <c r="N8694" s="317" t="s">
        <v>718</v>
      </c>
      <c r="O8694" s="320">
        <v>254</v>
      </c>
      <c r="P8694" s="318">
        <v>1</v>
      </c>
      <c r="Q8694" s="10">
        <f t="shared" si="555"/>
        <v>254</v>
      </c>
    </row>
    <row r="8695" spans="2:17" ht="20.25" customHeight="1">
      <c r="B8695" s="10" t="str">
        <f t="shared" si="552"/>
        <v>دستكش ضد برش سبك885</v>
      </c>
      <c r="C8695" s="10" t="str">
        <f t="shared" si="553"/>
        <v>دستكش ضد برش سبك1404/01/18885</v>
      </c>
      <c r="D8695" s="10" t="str">
        <f>IFERROR(IF(تحویلی!$E$1="","",IF(NOSA!O8695=تحویلی!$E$1,تحویلی!$E$1&amp;COUNTIF(NOSA!$O$1:O8695,تحویلی!$E$1),"")),"")</f>
        <v/>
      </c>
      <c r="E8695" s="10" t="str">
        <f t="shared" si="554"/>
        <v>546885</v>
      </c>
      <c r="F8695" s="10" t="str">
        <f>IFERROR(VLOOKUP(I8695,DATABASE!$N:$O,2,FALSE),"")</f>
        <v>دستكش ضد برش سبك</v>
      </c>
      <c r="G8695" s="317" t="s">
        <v>3780</v>
      </c>
      <c r="H8695" s="318">
        <v>546</v>
      </c>
      <c r="I8695" s="317" t="s">
        <v>1442</v>
      </c>
      <c r="J8695" s="317" t="s">
        <v>22</v>
      </c>
      <c r="K8695" s="319">
        <v>1</v>
      </c>
      <c r="L8695" s="317" t="s">
        <v>3</v>
      </c>
      <c r="M8695" s="317" t="s">
        <v>9</v>
      </c>
      <c r="N8695" s="317" t="s">
        <v>3381</v>
      </c>
      <c r="O8695" s="320">
        <v>885</v>
      </c>
      <c r="P8695" s="318">
        <v>1</v>
      </c>
      <c r="Q8695" s="10">
        <f t="shared" si="555"/>
        <v>885</v>
      </c>
    </row>
    <row r="8696" spans="2:17" ht="20.25" customHeight="1">
      <c r="B8696" s="10" t="str">
        <f t="shared" si="552"/>
        <v>پوتين ايمني نسوز221</v>
      </c>
      <c r="C8696" s="10" t="str">
        <f t="shared" si="553"/>
        <v>پوتين ايمني نسوز1404/01/18221</v>
      </c>
      <c r="D8696" s="10" t="str">
        <f>IFERROR(IF(تحویلی!$E$1="","",IF(NOSA!O8696=تحویلی!$E$1,تحویلی!$E$1&amp;COUNTIF(NOSA!$O$1:O8696,تحویلی!$E$1),"")),"")</f>
        <v/>
      </c>
      <c r="E8696" s="10" t="str">
        <f t="shared" si="554"/>
        <v>548221</v>
      </c>
      <c r="F8696" s="10" t="str">
        <f>IFERROR(VLOOKUP(I8696,DATABASE!$N:$O,2,FALSE),"")</f>
        <v>پوتين ايمني نسوز</v>
      </c>
      <c r="G8696" s="317" t="s">
        <v>3780</v>
      </c>
      <c r="H8696" s="318">
        <v>548</v>
      </c>
      <c r="I8696" s="317" t="s">
        <v>1648</v>
      </c>
      <c r="J8696" s="317" t="s">
        <v>1649</v>
      </c>
      <c r="K8696" s="319">
        <v>1</v>
      </c>
      <c r="L8696" s="317" t="s">
        <v>3</v>
      </c>
      <c r="M8696" s="317" t="s">
        <v>9</v>
      </c>
      <c r="N8696" s="317" t="s">
        <v>2703</v>
      </c>
      <c r="O8696" s="320">
        <v>221</v>
      </c>
      <c r="P8696" s="318">
        <v>1</v>
      </c>
      <c r="Q8696" s="10">
        <f t="shared" si="555"/>
        <v>221</v>
      </c>
    </row>
    <row r="8697" spans="2:17" ht="20.25" customHeight="1">
      <c r="B8697" s="10" t="str">
        <f t="shared" si="552"/>
        <v>دستكش ضد برش سبك221</v>
      </c>
      <c r="C8697" s="10" t="str">
        <f t="shared" si="553"/>
        <v>دستكش ضد برش سبك1404/01/18221</v>
      </c>
      <c r="D8697" s="10" t="str">
        <f>IFERROR(IF(تحویلی!$E$1="","",IF(NOSA!O8697=تحویلی!$E$1,تحویلی!$E$1&amp;COUNTIF(NOSA!$O$1:O8697,تحویلی!$E$1),"")),"")</f>
        <v/>
      </c>
      <c r="E8697" s="10" t="str">
        <f t="shared" si="554"/>
        <v>548221</v>
      </c>
      <c r="F8697" s="10" t="str">
        <f>IFERROR(VLOOKUP(I8697,DATABASE!$N:$O,2,FALSE),"")</f>
        <v>دستكش ضد برش سبك</v>
      </c>
      <c r="G8697" s="317" t="s">
        <v>3780</v>
      </c>
      <c r="H8697" s="318">
        <v>548</v>
      </c>
      <c r="I8697" s="317" t="s">
        <v>1442</v>
      </c>
      <c r="J8697" s="317" t="s">
        <v>22</v>
      </c>
      <c r="K8697" s="319">
        <v>1</v>
      </c>
      <c r="L8697" s="317" t="s">
        <v>3</v>
      </c>
      <c r="M8697" s="317" t="s">
        <v>9</v>
      </c>
      <c r="N8697" s="317" t="s">
        <v>2703</v>
      </c>
      <c r="O8697" s="320">
        <v>221</v>
      </c>
      <c r="P8697" s="318">
        <v>1</v>
      </c>
      <c r="Q8697" s="10">
        <f t="shared" si="555"/>
        <v>221</v>
      </c>
    </row>
    <row r="8698" spans="2:17" ht="20.25" customHeight="1">
      <c r="B8698" s="10" t="str">
        <f t="shared" si="552"/>
        <v>دستكش كف دوبل چرمي933</v>
      </c>
      <c r="C8698" s="10" t="str">
        <f t="shared" si="553"/>
        <v>دستكش كف دوبل چرمي1404/01/19933</v>
      </c>
      <c r="D8698" s="10" t="str">
        <f>IFERROR(IF(تحویلی!$E$1="","",IF(NOSA!O8698=تحویلی!$E$1,تحویلی!$E$1&amp;COUNTIF(NOSA!$O$1:O8698,تحویلی!$E$1),"")),"")</f>
        <v/>
      </c>
      <c r="E8698" s="10" t="str">
        <f t="shared" si="554"/>
        <v>552933</v>
      </c>
      <c r="F8698" s="10" t="str">
        <f>IFERROR(VLOOKUP(I8698,DATABASE!$N:$O,2,FALSE),"")</f>
        <v>دستكش كف دوبل چرمي</v>
      </c>
      <c r="G8698" s="3" t="s">
        <v>3781</v>
      </c>
      <c r="H8698" s="4">
        <v>552</v>
      </c>
      <c r="I8698" s="3" t="s">
        <v>1683</v>
      </c>
      <c r="J8698" s="3" t="s">
        <v>1684</v>
      </c>
      <c r="K8698" s="5">
        <v>1</v>
      </c>
      <c r="L8698" s="3" t="s">
        <v>3</v>
      </c>
      <c r="M8698" s="3" t="s">
        <v>47</v>
      </c>
      <c r="N8698" s="3" t="s">
        <v>3952</v>
      </c>
      <c r="O8698" s="1">
        <v>933</v>
      </c>
      <c r="P8698" s="4">
        <v>1</v>
      </c>
      <c r="Q8698" s="10">
        <f t="shared" si="555"/>
        <v>933</v>
      </c>
    </row>
    <row r="8699" spans="2:17" ht="20.25" customHeight="1">
      <c r="B8699" s="10" t="str">
        <f t="shared" si="552"/>
        <v>ماسك N95) FFP2 )859</v>
      </c>
      <c r="C8699" s="10" t="str">
        <f t="shared" si="553"/>
        <v>ماسك N95) FFP2 )1404/01/19859</v>
      </c>
      <c r="D8699" s="10" t="str">
        <f>IFERROR(IF(تحویلی!$E$1="","",IF(NOSA!O8699=تحویلی!$E$1,تحویلی!$E$1&amp;COUNTIF(NOSA!$O$1:O8699,تحویلی!$E$1),"")),"")</f>
        <v/>
      </c>
      <c r="E8699" s="10" t="str">
        <f t="shared" si="554"/>
        <v>565859</v>
      </c>
      <c r="F8699" s="10" t="str">
        <f>IFERROR(VLOOKUP(I8699,DATABASE!$N:$O,2,FALSE),"")</f>
        <v>ماسك N95) FFP2 )</v>
      </c>
      <c r="G8699" s="3" t="s">
        <v>3781</v>
      </c>
      <c r="H8699" s="4">
        <v>565</v>
      </c>
      <c r="I8699" s="3" t="s">
        <v>1469</v>
      </c>
      <c r="J8699" s="3" t="s">
        <v>256</v>
      </c>
      <c r="K8699" s="5">
        <v>120</v>
      </c>
      <c r="L8699" s="3" t="s">
        <v>8</v>
      </c>
      <c r="M8699" s="3" t="s">
        <v>63</v>
      </c>
      <c r="N8699" s="3" t="s">
        <v>764</v>
      </c>
      <c r="O8699" s="1">
        <v>859</v>
      </c>
      <c r="P8699" s="4">
        <v>0</v>
      </c>
      <c r="Q8699" s="10">
        <f t="shared" si="555"/>
        <v>859</v>
      </c>
    </row>
    <row r="8700" spans="2:17" ht="20.25" customHeight="1">
      <c r="B8700" s="10" t="str">
        <f t="shared" si="552"/>
        <v>ماسك بهداشتي يكبار مصرف859</v>
      </c>
      <c r="C8700" s="10" t="str">
        <f t="shared" si="553"/>
        <v>ماسك بهداشتي يكبار مصرف1404/01/19859</v>
      </c>
      <c r="D8700" s="10" t="str">
        <f>IFERROR(IF(تحویلی!$E$1="","",IF(NOSA!O8700=تحویلی!$E$1,تحویلی!$E$1&amp;COUNTIF(NOSA!$O$1:O8700,تحویلی!$E$1),"")),"")</f>
        <v/>
      </c>
      <c r="E8700" s="10" t="str">
        <f t="shared" si="554"/>
        <v>565859</v>
      </c>
      <c r="F8700" s="10" t="str">
        <f>IFERROR(VLOOKUP(I8700,DATABASE!$N:$O,2,FALSE),"")</f>
        <v>ماسك بهداشتي يكبار مصرف</v>
      </c>
      <c r="G8700" s="3" t="s">
        <v>3781</v>
      </c>
      <c r="H8700" s="4">
        <v>565</v>
      </c>
      <c r="I8700" s="3" t="s">
        <v>1761</v>
      </c>
      <c r="J8700" s="3" t="s">
        <v>62</v>
      </c>
      <c r="K8700" s="5">
        <v>200</v>
      </c>
      <c r="L8700" s="3" t="s">
        <v>8</v>
      </c>
      <c r="M8700" s="3" t="s">
        <v>63</v>
      </c>
      <c r="N8700" s="3" t="s">
        <v>764</v>
      </c>
      <c r="O8700" s="1">
        <v>859</v>
      </c>
      <c r="P8700" s="4">
        <v>0</v>
      </c>
      <c r="Q8700" s="10">
        <f t="shared" si="555"/>
        <v>859</v>
      </c>
    </row>
    <row r="8701" spans="2:17" ht="20.25" customHeight="1">
      <c r="B8701" s="10" t="str">
        <f t="shared" si="552"/>
        <v>652</v>
      </c>
      <c r="C8701" s="10" t="str">
        <f t="shared" si="553"/>
        <v>1404/01/19652</v>
      </c>
      <c r="D8701" s="10" t="str">
        <f>IFERROR(IF(تحویلی!$E$1="","",IF(NOSA!O8701=تحویلی!$E$1,تحویلی!$E$1&amp;COUNTIF(NOSA!$O$1:O8701,تحویلی!$E$1),"")),"")</f>
        <v/>
      </c>
      <c r="E8701" s="10" t="str">
        <f t="shared" si="554"/>
        <v>569652</v>
      </c>
      <c r="F8701" s="10" t="str">
        <f>IFERROR(VLOOKUP(I8701,DATABASE!$N:$O,2,FALSE),"")</f>
        <v/>
      </c>
      <c r="G8701" s="3" t="s">
        <v>3781</v>
      </c>
      <c r="H8701" s="4">
        <v>569</v>
      </c>
      <c r="I8701" s="3" t="s">
        <v>3316</v>
      </c>
      <c r="J8701" s="3" t="s">
        <v>3317</v>
      </c>
      <c r="K8701" s="5">
        <v>1</v>
      </c>
      <c r="L8701" s="3" t="s">
        <v>28</v>
      </c>
      <c r="M8701" s="3" t="s">
        <v>2646</v>
      </c>
      <c r="N8701" s="3" t="s">
        <v>847</v>
      </c>
      <c r="O8701" s="1">
        <v>652</v>
      </c>
      <c r="P8701" s="4">
        <v>1</v>
      </c>
      <c r="Q8701" s="10">
        <f t="shared" si="555"/>
        <v>652</v>
      </c>
    </row>
    <row r="8702" spans="2:17" ht="20.25" customHeight="1">
      <c r="B8702" s="10" t="str">
        <f t="shared" si="552"/>
        <v>پيراهن فرم انتظامات94</v>
      </c>
      <c r="C8702" s="10" t="str">
        <f t="shared" si="553"/>
        <v>پيراهن فرم انتظامات1404/01/1994</v>
      </c>
      <c r="D8702" s="10" t="str">
        <f>IFERROR(IF(تحویلی!$E$1="","",IF(NOSA!O8702=تحویلی!$E$1,تحویلی!$E$1&amp;COUNTIF(NOSA!$O$1:O8702,تحویلی!$E$1),"")),"")</f>
        <v/>
      </c>
      <c r="E8702" s="10" t="str">
        <f t="shared" si="554"/>
        <v>57194</v>
      </c>
      <c r="F8702" s="10" t="str">
        <f>IFERROR(VLOOKUP(I8702,DATABASE!$N:$O,2,FALSE),"")</f>
        <v>پيراهن فرم انتظامات</v>
      </c>
      <c r="G8702" s="3" t="s">
        <v>3781</v>
      </c>
      <c r="H8702" s="4">
        <v>571</v>
      </c>
      <c r="I8702" s="3" t="s">
        <v>2296</v>
      </c>
      <c r="J8702" s="3" t="s">
        <v>3301</v>
      </c>
      <c r="K8702" s="5">
        <v>1</v>
      </c>
      <c r="L8702" s="3" t="s">
        <v>28</v>
      </c>
      <c r="M8702" s="3" t="s">
        <v>25</v>
      </c>
      <c r="N8702" s="3" t="s">
        <v>297</v>
      </c>
      <c r="O8702" s="1">
        <v>94</v>
      </c>
      <c r="P8702" s="4">
        <v>1</v>
      </c>
      <c r="Q8702" s="10">
        <f t="shared" si="555"/>
        <v>94</v>
      </c>
    </row>
    <row r="8703" spans="2:17" ht="20.25" customHeight="1">
      <c r="B8703" s="10" t="str">
        <f t="shared" si="552"/>
        <v>دستكش كف مواد سبك953</v>
      </c>
      <c r="C8703" s="10" t="str">
        <f t="shared" si="553"/>
        <v>دستكش كف مواد سبك1404/01/19953</v>
      </c>
      <c r="D8703" s="10" t="str">
        <f>IFERROR(IF(تحویلی!$E$1="","",IF(NOSA!O8703=تحویلی!$E$1,تحویلی!$E$1&amp;COUNTIF(NOSA!$O$1:O8703,تحویلی!$E$1),"")),"")</f>
        <v/>
      </c>
      <c r="E8703" s="10" t="str">
        <f t="shared" si="554"/>
        <v>578953</v>
      </c>
      <c r="F8703" s="10" t="str">
        <f>IFERROR(VLOOKUP(I8703,DATABASE!$N:$O,2,FALSE),"")</f>
        <v>دستكش كف مواد سبك</v>
      </c>
      <c r="G8703" s="3" t="s">
        <v>3781</v>
      </c>
      <c r="H8703" s="4">
        <v>578</v>
      </c>
      <c r="I8703" s="3" t="s">
        <v>1456</v>
      </c>
      <c r="J8703" s="3" t="s">
        <v>2</v>
      </c>
      <c r="K8703" s="5">
        <v>1</v>
      </c>
      <c r="L8703" s="3" t="s">
        <v>3</v>
      </c>
      <c r="M8703" s="3" t="s">
        <v>47</v>
      </c>
      <c r="N8703" s="3" t="s">
        <v>4235</v>
      </c>
      <c r="O8703" s="1">
        <v>953</v>
      </c>
      <c r="P8703" s="4">
        <v>1</v>
      </c>
      <c r="Q8703" s="10">
        <f t="shared" si="555"/>
        <v>953</v>
      </c>
    </row>
    <row r="8704" spans="2:17" ht="20.25" customHeight="1">
      <c r="B8704" s="10" t="str">
        <f t="shared" si="552"/>
        <v>711</v>
      </c>
      <c r="C8704" s="10" t="str">
        <f t="shared" si="553"/>
        <v>1404/01/19711</v>
      </c>
      <c r="D8704" s="10" t="str">
        <f>IFERROR(IF(تحویلی!$E$1="","",IF(NOSA!O8704=تحویلی!$E$1,تحویلی!$E$1&amp;COUNTIF(NOSA!$O$1:O8704,تحویلی!$E$1),"")),"")</f>
        <v/>
      </c>
      <c r="E8704" s="10" t="str">
        <f t="shared" si="554"/>
        <v>582711</v>
      </c>
      <c r="F8704" s="10" t="str">
        <f>IFERROR(VLOOKUP(I8704,DATABASE!$N:$O,2,FALSE),"")</f>
        <v/>
      </c>
      <c r="G8704" s="3" t="s">
        <v>3781</v>
      </c>
      <c r="H8704" s="4">
        <v>582</v>
      </c>
      <c r="I8704" s="3" t="s">
        <v>2843</v>
      </c>
      <c r="J8704" s="3" t="s">
        <v>2844</v>
      </c>
      <c r="K8704" s="5">
        <v>1</v>
      </c>
      <c r="L8704" s="3" t="s">
        <v>8</v>
      </c>
      <c r="M8704" s="3" t="s">
        <v>3212</v>
      </c>
      <c r="N8704" s="3" t="s">
        <v>603</v>
      </c>
      <c r="O8704" s="1">
        <v>711</v>
      </c>
      <c r="P8704" s="4">
        <v>0</v>
      </c>
      <c r="Q8704" s="10">
        <f t="shared" si="555"/>
        <v>711</v>
      </c>
    </row>
    <row r="8705" spans="2:17" ht="20.25" customHeight="1">
      <c r="B8705" s="10" t="str">
        <f t="shared" si="552"/>
        <v>پوتين ايمني نسوز769</v>
      </c>
      <c r="C8705" s="10" t="str">
        <f t="shared" si="553"/>
        <v>پوتين ايمني نسوز1404/01/19769</v>
      </c>
      <c r="D8705" s="10" t="str">
        <f>IFERROR(IF(تحویلی!$E$1="","",IF(NOSA!O8705=تحویلی!$E$1,تحویلی!$E$1&amp;COUNTIF(NOSA!$O$1:O8705,تحویلی!$E$1),"")),"")</f>
        <v/>
      </c>
      <c r="E8705" s="10" t="str">
        <f t="shared" si="554"/>
        <v>588769</v>
      </c>
      <c r="F8705" s="10" t="str">
        <f>IFERROR(VLOOKUP(I8705,DATABASE!$N:$O,2,FALSE),"")</f>
        <v>پوتين ايمني نسوز</v>
      </c>
      <c r="G8705" s="3" t="s">
        <v>3781</v>
      </c>
      <c r="H8705" s="4">
        <v>588</v>
      </c>
      <c r="I8705" s="3" t="s">
        <v>1472</v>
      </c>
      <c r="J8705" s="3" t="s">
        <v>1700</v>
      </c>
      <c r="K8705" s="5">
        <v>1</v>
      </c>
      <c r="L8705" s="3" t="s">
        <v>3</v>
      </c>
      <c r="M8705" s="3" t="s">
        <v>43</v>
      </c>
      <c r="N8705" s="3" t="s">
        <v>1102</v>
      </c>
      <c r="O8705" s="1">
        <v>769</v>
      </c>
      <c r="P8705" s="4">
        <v>1</v>
      </c>
      <c r="Q8705" s="10">
        <f t="shared" si="555"/>
        <v>769</v>
      </c>
    </row>
    <row r="8706" spans="2:17" ht="20.25" customHeight="1">
      <c r="B8706" s="10" t="str">
        <f t="shared" si="552"/>
        <v>لباس كار جين- شلوار599</v>
      </c>
      <c r="C8706" s="10" t="str">
        <f t="shared" si="553"/>
        <v>لباس كار جين- شلوار1404/01/19599</v>
      </c>
      <c r="D8706" s="10" t="str">
        <f>IFERROR(IF(تحویلی!$E$1="","",IF(NOSA!O8706=تحویلی!$E$1,تحویلی!$E$1&amp;COUNTIF(NOSA!$O$1:O8706,تحویلی!$E$1),"")),"")</f>
        <v/>
      </c>
      <c r="E8706" s="10" t="str">
        <f t="shared" si="554"/>
        <v>590599</v>
      </c>
      <c r="F8706" s="10" t="str">
        <f>IFERROR(VLOOKUP(I8706,DATABASE!$N:$O,2,FALSE),"")</f>
        <v>لباس كار جين- شلوار</v>
      </c>
      <c r="G8706" s="3" t="s">
        <v>3781</v>
      </c>
      <c r="H8706" s="4">
        <v>590</v>
      </c>
      <c r="I8706" s="3" t="s">
        <v>1515</v>
      </c>
      <c r="J8706" s="3" t="s">
        <v>2736</v>
      </c>
      <c r="K8706" s="5">
        <v>1</v>
      </c>
      <c r="L8706" s="3" t="s">
        <v>8</v>
      </c>
      <c r="M8706" s="3" t="s">
        <v>47</v>
      </c>
      <c r="N8706" s="3" t="s">
        <v>82</v>
      </c>
      <c r="O8706" s="1">
        <v>599</v>
      </c>
      <c r="P8706" s="4">
        <v>1</v>
      </c>
      <c r="Q8706" s="10">
        <f t="shared" si="555"/>
        <v>599</v>
      </c>
    </row>
    <row r="8707" spans="2:17" ht="20.25" customHeight="1">
      <c r="B8707" s="10" t="str">
        <f t="shared" si="552"/>
        <v>چكمه ايمني نسوز768</v>
      </c>
      <c r="C8707" s="10" t="str">
        <f t="shared" si="553"/>
        <v>چكمه ايمني نسوز1404/01/19768</v>
      </c>
      <c r="D8707" s="10" t="str">
        <f>IFERROR(IF(تحویلی!$E$1="","",IF(NOSA!O8707=تحویلی!$E$1,تحویلی!$E$1&amp;COUNTIF(NOSA!$O$1:O8707,تحویلی!$E$1),"")),"")</f>
        <v/>
      </c>
      <c r="E8707" s="10" t="str">
        <f t="shared" si="554"/>
        <v>593768</v>
      </c>
      <c r="F8707" s="10" t="str">
        <f>IFERROR(VLOOKUP(I8707,DATABASE!$N:$O,2,FALSE),"")</f>
        <v>چكمه ايمني نسوز</v>
      </c>
      <c r="G8707" s="3" t="s">
        <v>3781</v>
      </c>
      <c r="H8707" s="4">
        <v>593</v>
      </c>
      <c r="I8707" s="3" t="s">
        <v>1666</v>
      </c>
      <c r="J8707" s="3" t="s">
        <v>1667</v>
      </c>
      <c r="K8707" s="5">
        <v>1</v>
      </c>
      <c r="L8707" s="3" t="s">
        <v>3</v>
      </c>
      <c r="M8707" s="3" t="s">
        <v>25</v>
      </c>
      <c r="N8707" s="3" t="s">
        <v>1099</v>
      </c>
      <c r="O8707" s="1">
        <v>768</v>
      </c>
      <c r="P8707" s="4">
        <v>1</v>
      </c>
      <c r="Q8707" s="10">
        <f t="shared" si="555"/>
        <v>768</v>
      </c>
    </row>
    <row r="8708" spans="2:17" ht="20.25" customHeight="1">
      <c r="B8708" s="10" t="str">
        <f t="shared" si="552"/>
        <v>لباس كار كارشناسي5</v>
      </c>
      <c r="C8708" s="10" t="str">
        <f t="shared" si="553"/>
        <v>لباس كار كارشناسي1404/01/195</v>
      </c>
      <c r="D8708" s="10" t="str">
        <f>IFERROR(IF(تحویلی!$E$1="","",IF(NOSA!O8708=تحویلی!$E$1,تحویلی!$E$1&amp;COUNTIF(NOSA!$O$1:O8708,تحویلی!$E$1),"")),"")</f>
        <v/>
      </c>
      <c r="E8708" s="10" t="str">
        <f t="shared" si="554"/>
        <v>5975</v>
      </c>
      <c r="F8708" s="10" t="str">
        <f>IFERROR(VLOOKUP(I8708,DATABASE!$N:$O,2,FALSE),"")</f>
        <v>لباس كار كارشناسي</v>
      </c>
      <c r="G8708" s="3" t="s">
        <v>3781</v>
      </c>
      <c r="H8708" s="4">
        <v>597</v>
      </c>
      <c r="I8708" s="3" t="s">
        <v>2346</v>
      </c>
      <c r="J8708" s="3" t="s">
        <v>3296</v>
      </c>
      <c r="K8708" s="5">
        <v>1</v>
      </c>
      <c r="L8708" s="3" t="s">
        <v>28</v>
      </c>
      <c r="M8708" s="3" t="s">
        <v>43</v>
      </c>
      <c r="N8708" s="3" t="s">
        <v>250</v>
      </c>
      <c r="O8708" s="1">
        <v>5</v>
      </c>
      <c r="P8708" s="4">
        <v>1</v>
      </c>
      <c r="Q8708" s="10">
        <f t="shared" si="555"/>
        <v>5</v>
      </c>
    </row>
    <row r="8709" spans="2:17" ht="20.25" customHeight="1">
      <c r="B8709" s="10" t="str">
        <f t="shared" si="552"/>
        <v xml:space="preserve"> لباس كارشناسي مديران 5</v>
      </c>
      <c r="C8709" s="10" t="str">
        <f t="shared" si="553"/>
        <v xml:space="preserve"> لباس كارشناسي مديران 1404/01/195</v>
      </c>
      <c r="D8709" s="10" t="str">
        <f>IFERROR(IF(تحویلی!$E$1="","",IF(NOSA!O8709=تحویلی!$E$1,تحویلی!$E$1&amp;COUNTIF(NOSA!$O$1:O8709,تحویلی!$E$1),"")),"")</f>
        <v/>
      </c>
      <c r="E8709" s="10" t="str">
        <f t="shared" si="554"/>
        <v>5975</v>
      </c>
      <c r="F8709" s="10" t="str">
        <f>IFERROR(VLOOKUP(I8709,DATABASE!$N:$O,2,FALSE),"")</f>
        <v xml:space="preserve"> لباس كارشناسي مديران </v>
      </c>
      <c r="G8709" s="3" t="s">
        <v>3781</v>
      </c>
      <c r="H8709" s="4">
        <v>597</v>
      </c>
      <c r="I8709" s="3" t="s">
        <v>1607</v>
      </c>
      <c r="J8709" s="3" t="s">
        <v>2687</v>
      </c>
      <c r="K8709" s="5">
        <v>1</v>
      </c>
      <c r="L8709" s="3" t="s">
        <v>8</v>
      </c>
      <c r="M8709" s="3" t="s">
        <v>43</v>
      </c>
      <c r="N8709" s="3" t="s">
        <v>250</v>
      </c>
      <c r="O8709" s="1">
        <v>5</v>
      </c>
      <c r="P8709" s="4">
        <v>1</v>
      </c>
      <c r="Q8709" s="10">
        <f t="shared" si="555"/>
        <v>5</v>
      </c>
    </row>
    <row r="8710" spans="2:17" ht="20.25" customHeight="1">
      <c r="B8710" s="10" t="str">
        <f t="shared" si="552"/>
        <v>لباس كار(بلوز و شلوار)552</v>
      </c>
      <c r="C8710" s="10" t="str">
        <f t="shared" si="553"/>
        <v>لباس كار(بلوز و شلوار)1404/01/19552</v>
      </c>
      <c r="D8710" s="10" t="str">
        <f>IFERROR(IF(تحویلی!$E$1="","",IF(NOSA!O8710=تحویلی!$E$1,تحویلی!$E$1&amp;COUNTIF(NOSA!$O$1:O8710,تحویلی!$E$1),"")),"")</f>
        <v>55235</v>
      </c>
      <c r="E8710" s="10" t="str">
        <f t="shared" si="554"/>
        <v>599552</v>
      </c>
      <c r="F8710" s="10" t="str">
        <f>IFERROR(VLOOKUP(I8710,DATABASE!$N:$O,2,FALSE),"")</f>
        <v>لباس كار(بلوز و شلوار)</v>
      </c>
      <c r="G8710" s="3" t="s">
        <v>3781</v>
      </c>
      <c r="H8710" s="4">
        <v>599</v>
      </c>
      <c r="I8710" s="3" t="s">
        <v>1724</v>
      </c>
      <c r="J8710" s="3" t="s">
        <v>1725</v>
      </c>
      <c r="K8710" s="5">
        <v>1</v>
      </c>
      <c r="L8710" s="3" t="s">
        <v>28</v>
      </c>
      <c r="M8710" s="3" t="s">
        <v>25</v>
      </c>
      <c r="N8710" s="3" t="s">
        <v>1419</v>
      </c>
      <c r="O8710" s="1">
        <v>552</v>
      </c>
      <c r="P8710" s="4">
        <v>1</v>
      </c>
      <c r="Q8710" s="10">
        <f t="shared" si="555"/>
        <v>552</v>
      </c>
    </row>
    <row r="8711" spans="2:17" ht="20.25" customHeight="1">
      <c r="B8711" s="10" t="str">
        <f t="shared" si="552"/>
        <v>دستكش كف مواد سبك155</v>
      </c>
      <c r="C8711" s="10" t="str">
        <f t="shared" si="553"/>
        <v>دستكش كف مواد سبك1404/01/20155</v>
      </c>
      <c r="D8711" s="10" t="str">
        <f>IFERROR(IF(تحویلی!$E$1="","",IF(NOSA!O8711=تحویلی!$E$1,تحویلی!$E$1&amp;COUNTIF(NOSA!$O$1:O8711,تحویلی!$E$1),"")),"")</f>
        <v/>
      </c>
      <c r="E8711" s="10" t="str">
        <f t="shared" si="554"/>
        <v>603155</v>
      </c>
      <c r="F8711" s="10" t="str">
        <f>IFERROR(VLOOKUP(I8711,DATABASE!$N:$O,2,FALSE),"")</f>
        <v>دستكش كف مواد سبك</v>
      </c>
      <c r="G8711" s="3" t="s">
        <v>3782</v>
      </c>
      <c r="H8711" s="3">
        <v>603</v>
      </c>
      <c r="I8711" s="3" t="s">
        <v>1456</v>
      </c>
      <c r="J8711" s="3" t="s">
        <v>2</v>
      </c>
      <c r="K8711" s="3">
        <v>1</v>
      </c>
      <c r="L8711" s="3" t="s">
        <v>3</v>
      </c>
      <c r="M8711" s="3" t="s">
        <v>4</v>
      </c>
      <c r="N8711" s="3" t="s">
        <v>3198</v>
      </c>
      <c r="O8711" s="1">
        <v>155</v>
      </c>
      <c r="P8711" s="3">
        <v>1</v>
      </c>
      <c r="Q8711" s="10">
        <f t="shared" si="555"/>
        <v>155</v>
      </c>
    </row>
    <row r="8712" spans="2:17" ht="20.25" customHeight="1">
      <c r="B8712" s="10" t="str">
        <f t="shared" si="552"/>
        <v>كفش ايمني عايق برق673</v>
      </c>
      <c r="C8712" s="10" t="str">
        <f t="shared" si="553"/>
        <v>كفش ايمني عايق برق1404/01/20673</v>
      </c>
      <c r="D8712" s="10" t="str">
        <f>IFERROR(IF(تحویلی!$E$1="","",IF(NOSA!O8712=تحویلی!$E$1,تحویلی!$E$1&amp;COUNTIF(NOSA!$O$1:O8712,تحویلی!$E$1),"")),"")</f>
        <v/>
      </c>
      <c r="E8712" s="10" t="str">
        <f t="shared" si="554"/>
        <v>605673</v>
      </c>
      <c r="F8712" s="10" t="str">
        <f>IFERROR(VLOOKUP(I8712,DATABASE!$N:$O,2,FALSE),"")</f>
        <v>كفش ايمني عايق برق</v>
      </c>
      <c r="G8712" s="3" t="s">
        <v>3782</v>
      </c>
      <c r="H8712" s="3">
        <v>605</v>
      </c>
      <c r="I8712" s="3" t="s">
        <v>1610</v>
      </c>
      <c r="J8712" s="3" t="s">
        <v>1689</v>
      </c>
      <c r="K8712" s="3">
        <v>1</v>
      </c>
      <c r="L8712" s="3" t="s">
        <v>3</v>
      </c>
      <c r="M8712" s="3" t="s">
        <v>47</v>
      </c>
      <c r="N8712" s="3" t="s">
        <v>1324</v>
      </c>
      <c r="O8712" s="1">
        <v>673</v>
      </c>
      <c r="P8712" s="3">
        <v>1</v>
      </c>
      <c r="Q8712" s="10">
        <f t="shared" si="555"/>
        <v>673</v>
      </c>
    </row>
    <row r="8713" spans="2:17" ht="20.25" customHeight="1">
      <c r="B8713" s="10" t="str">
        <f t="shared" si="552"/>
        <v>پيشبند نسوز آلومينيومي936</v>
      </c>
      <c r="C8713" s="10" t="str">
        <f t="shared" si="553"/>
        <v>پيشبند نسوز آلومينيومي1404/01/20936</v>
      </c>
      <c r="D8713" s="10" t="str">
        <f>IFERROR(IF(تحویلی!$E$1="","",IF(NOSA!O8713=تحویلی!$E$1,تحویلی!$E$1&amp;COUNTIF(NOSA!$O$1:O8713,تحویلی!$E$1),"")),"")</f>
        <v/>
      </c>
      <c r="E8713" s="10" t="str">
        <f t="shared" si="554"/>
        <v>607936</v>
      </c>
      <c r="F8713" s="10" t="str">
        <f>IFERROR(VLOOKUP(I8713,DATABASE!$N:$O,2,FALSE),"")</f>
        <v>پيشبند نسوز آلومينيومي</v>
      </c>
      <c r="G8713" s="3" t="s">
        <v>3782</v>
      </c>
      <c r="H8713" s="3">
        <v>607</v>
      </c>
      <c r="I8713" s="3" t="s">
        <v>1464</v>
      </c>
      <c r="J8713" s="3" t="s">
        <v>36</v>
      </c>
      <c r="K8713" s="3">
        <v>1</v>
      </c>
      <c r="L8713" s="3" t="s">
        <v>8</v>
      </c>
      <c r="M8713" s="3" t="s">
        <v>4</v>
      </c>
      <c r="N8713" s="3" t="s">
        <v>4020</v>
      </c>
      <c r="O8713" s="1">
        <v>936</v>
      </c>
      <c r="P8713" s="3">
        <v>1</v>
      </c>
      <c r="Q8713" s="10">
        <f t="shared" si="555"/>
        <v>936</v>
      </c>
    </row>
    <row r="8714" spans="2:17" ht="20.25" customHeight="1">
      <c r="B8714" s="10" t="str">
        <f t="shared" si="552"/>
        <v>دستكش ضد برش سبك791</v>
      </c>
      <c r="C8714" s="10" t="str">
        <f t="shared" si="553"/>
        <v>دستكش ضد برش سبك1404/01/20791</v>
      </c>
      <c r="D8714" s="10" t="str">
        <f>IFERROR(IF(تحویلی!$E$1="","",IF(NOSA!O8714=تحویلی!$E$1,تحویلی!$E$1&amp;COUNTIF(NOSA!$O$1:O8714,تحویلی!$E$1),"")),"")</f>
        <v/>
      </c>
      <c r="E8714" s="10" t="str">
        <f t="shared" si="554"/>
        <v>615791</v>
      </c>
      <c r="F8714" s="10" t="str">
        <f>IFERROR(VLOOKUP(I8714,DATABASE!$N:$O,2,FALSE),"")</f>
        <v>دستكش ضد برش سبك</v>
      </c>
      <c r="G8714" s="3" t="s">
        <v>3782</v>
      </c>
      <c r="H8714" s="3">
        <v>615</v>
      </c>
      <c r="I8714" s="3" t="s">
        <v>1442</v>
      </c>
      <c r="J8714" s="3" t="s">
        <v>22</v>
      </c>
      <c r="K8714" s="3">
        <v>1</v>
      </c>
      <c r="L8714" s="3" t="s">
        <v>3</v>
      </c>
      <c r="M8714" s="3" t="s">
        <v>9</v>
      </c>
      <c r="N8714" s="3" t="s">
        <v>3311</v>
      </c>
      <c r="O8714" s="1">
        <v>791</v>
      </c>
      <c r="P8714" s="3">
        <v>1</v>
      </c>
      <c r="Q8714" s="10">
        <f t="shared" si="555"/>
        <v>791</v>
      </c>
    </row>
    <row r="8715" spans="2:17" ht="20.25" customHeight="1">
      <c r="B8715" s="10" t="str">
        <f t="shared" si="552"/>
        <v>چكمه ايمني نسوز653</v>
      </c>
      <c r="C8715" s="10" t="str">
        <f t="shared" si="553"/>
        <v>چكمه ايمني نسوز1404/01/20653</v>
      </c>
      <c r="D8715" s="10" t="str">
        <f>IFERROR(IF(تحویلی!$E$1="","",IF(NOSA!O8715=تحویلی!$E$1,تحویلی!$E$1&amp;COUNTIF(NOSA!$O$1:O8715,تحویلی!$E$1),"")),"")</f>
        <v/>
      </c>
      <c r="E8715" s="10" t="str">
        <f t="shared" si="554"/>
        <v>616653</v>
      </c>
      <c r="F8715" s="10" t="str">
        <f>IFERROR(VLOOKUP(I8715,DATABASE!$N:$O,2,FALSE),"")</f>
        <v>چكمه ايمني نسوز</v>
      </c>
      <c r="G8715" s="3" t="s">
        <v>3782</v>
      </c>
      <c r="H8715" s="3">
        <v>616</v>
      </c>
      <c r="I8715" s="3" t="s">
        <v>1658</v>
      </c>
      <c r="J8715" s="3" t="s">
        <v>1659</v>
      </c>
      <c r="K8715" s="3">
        <v>1</v>
      </c>
      <c r="L8715" s="3" t="s">
        <v>3</v>
      </c>
      <c r="M8715" s="3" t="s">
        <v>19</v>
      </c>
      <c r="N8715" s="3" t="s">
        <v>2802</v>
      </c>
      <c r="O8715" s="1">
        <v>653</v>
      </c>
      <c r="P8715" s="3">
        <v>1</v>
      </c>
      <c r="Q8715" s="10">
        <f t="shared" si="555"/>
        <v>653</v>
      </c>
    </row>
    <row r="8716" spans="2:17" ht="20.25" customHeight="1">
      <c r="B8716" s="10" t="str">
        <f t="shared" si="552"/>
        <v>دستكش ضد برش سبك751</v>
      </c>
      <c r="C8716" s="10" t="str">
        <f t="shared" si="553"/>
        <v>دستكش ضد برش سبك1404/01/20751</v>
      </c>
      <c r="D8716" s="10" t="str">
        <f>IFERROR(IF(تحویلی!$E$1="","",IF(NOSA!O8716=تحویلی!$E$1,تحویلی!$E$1&amp;COUNTIF(NOSA!$O$1:O8716,تحویلی!$E$1),"")),"")</f>
        <v/>
      </c>
      <c r="E8716" s="10" t="str">
        <f t="shared" si="554"/>
        <v>624751</v>
      </c>
      <c r="F8716" s="10" t="str">
        <f>IFERROR(VLOOKUP(I8716,DATABASE!$N:$O,2,FALSE),"")</f>
        <v>دستكش ضد برش سبك</v>
      </c>
      <c r="G8716" s="3" t="s">
        <v>3782</v>
      </c>
      <c r="H8716" s="3">
        <v>624</v>
      </c>
      <c r="I8716" s="3" t="s">
        <v>1442</v>
      </c>
      <c r="J8716" s="3" t="s">
        <v>22</v>
      </c>
      <c r="K8716" s="3">
        <v>1</v>
      </c>
      <c r="L8716" s="3" t="s">
        <v>3</v>
      </c>
      <c r="M8716" s="3" t="s">
        <v>9</v>
      </c>
      <c r="N8716" s="3" t="s">
        <v>2709</v>
      </c>
      <c r="O8716" s="1">
        <v>751</v>
      </c>
      <c r="P8716" s="3">
        <v>1</v>
      </c>
      <c r="Q8716" s="10">
        <f t="shared" si="555"/>
        <v>751</v>
      </c>
    </row>
    <row r="8717" spans="2:17" ht="20.25" customHeight="1">
      <c r="B8717" s="10" t="str">
        <f t="shared" si="552"/>
        <v>فرم انتظامات- بلوز40</v>
      </c>
      <c r="C8717" s="10" t="str">
        <f t="shared" si="553"/>
        <v>فرم انتظامات- بلوز1404/01/2040</v>
      </c>
      <c r="D8717" s="10" t="str">
        <f>IFERROR(IF(تحویلی!$E$1="","",IF(NOSA!O8717=تحویلی!$E$1,تحویلی!$E$1&amp;COUNTIF(NOSA!$O$1:O8717,تحویلی!$E$1),"")),"")</f>
        <v/>
      </c>
      <c r="E8717" s="10" t="str">
        <f t="shared" si="554"/>
        <v>62940</v>
      </c>
      <c r="F8717" s="10" t="str">
        <f>IFERROR(VLOOKUP(I8717,DATABASE!$N:$O,2,FALSE),"")</f>
        <v>فرم انتظامات- بلوز</v>
      </c>
      <c r="G8717" s="3" t="s">
        <v>3782</v>
      </c>
      <c r="H8717" s="3">
        <v>629</v>
      </c>
      <c r="I8717" s="3" t="s">
        <v>2365</v>
      </c>
      <c r="J8717" s="3" t="s">
        <v>2366</v>
      </c>
      <c r="K8717" s="3">
        <v>1</v>
      </c>
      <c r="L8717" s="3" t="s">
        <v>8</v>
      </c>
      <c r="M8717" s="3" t="s">
        <v>102</v>
      </c>
      <c r="N8717" s="3" t="s">
        <v>985</v>
      </c>
      <c r="O8717" s="1">
        <v>40</v>
      </c>
      <c r="P8717" s="3">
        <v>0</v>
      </c>
      <c r="Q8717" s="10">
        <f t="shared" si="555"/>
        <v>40</v>
      </c>
    </row>
    <row r="8718" spans="2:17" ht="20.25" customHeight="1">
      <c r="B8718" s="10" t="str">
        <f t="shared" si="552"/>
        <v>فرم انتظامات- بلوز153</v>
      </c>
      <c r="C8718" s="10" t="str">
        <f t="shared" si="553"/>
        <v>فرم انتظامات- بلوز1404/01/20153</v>
      </c>
      <c r="D8718" s="10" t="str">
        <f>IFERROR(IF(تحویلی!$E$1="","",IF(NOSA!O8718=تحویلی!$E$1,تحویلی!$E$1&amp;COUNTIF(NOSA!$O$1:O8718,تحویلی!$E$1),"")),"")</f>
        <v/>
      </c>
      <c r="E8718" s="10" t="str">
        <f t="shared" si="554"/>
        <v>629153</v>
      </c>
      <c r="F8718" s="10" t="str">
        <f>IFERROR(VLOOKUP(I8718,DATABASE!$N:$O,2,FALSE),"")</f>
        <v>فرم انتظامات- بلوز</v>
      </c>
      <c r="G8718" s="3" t="s">
        <v>3782</v>
      </c>
      <c r="H8718" s="3">
        <v>629</v>
      </c>
      <c r="I8718" s="3" t="s">
        <v>2365</v>
      </c>
      <c r="J8718" s="3" t="s">
        <v>2366</v>
      </c>
      <c r="K8718" s="3">
        <v>1</v>
      </c>
      <c r="L8718" s="3" t="s">
        <v>8</v>
      </c>
      <c r="M8718" s="3" t="s">
        <v>102</v>
      </c>
      <c r="N8718" s="3" t="s">
        <v>3204</v>
      </c>
      <c r="O8718" s="1">
        <v>153</v>
      </c>
      <c r="P8718" s="3">
        <v>0</v>
      </c>
      <c r="Q8718" s="10">
        <f t="shared" si="555"/>
        <v>153</v>
      </c>
    </row>
    <row r="8719" spans="2:17" ht="20.25" customHeight="1">
      <c r="B8719" s="10" t="str">
        <f t="shared" ref="B8719:B8782" si="556">F8719&amp;Q8719</f>
        <v>فرم انتظامات- بلوز635</v>
      </c>
      <c r="C8719" s="10" t="str">
        <f t="shared" ref="C8719:C8782" si="557">F8719&amp;G8719&amp;O8719</f>
        <v>فرم انتظامات- بلوز1404/01/20635</v>
      </c>
      <c r="D8719" s="10" t="str">
        <f>IFERROR(IF(تحویلی!$E$1="","",IF(NOSA!O8719=تحویلی!$E$1,تحویلی!$E$1&amp;COUNTIF(NOSA!$O$1:O8719,تحویلی!$E$1),"")),"")</f>
        <v/>
      </c>
      <c r="E8719" s="10" t="str">
        <f t="shared" ref="E8719:E8782" si="558">H8719&amp;O8719</f>
        <v>630635</v>
      </c>
      <c r="F8719" s="10" t="str">
        <f>IFERROR(VLOOKUP(I8719,DATABASE!$N:$O,2,FALSE),"")</f>
        <v>فرم انتظامات- بلوز</v>
      </c>
      <c r="G8719" s="3" t="s">
        <v>3782</v>
      </c>
      <c r="H8719" s="3">
        <v>630</v>
      </c>
      <c r="I8719" s="3" t="s">
        <v>2365</v>
      </c>
      <c r="J8719" s="3" t="s">
        <v>2366</v>
      </c>
      <c r="K8719" s="3">
        <v>1</v>
      </c>
      <c r="L8719" s="3" t="s">
        <v>8</v>
      </c>
      <c r="M8719" s="3" t="s">
        <v>102</v>
      </c>
      <c r="N8719" s="3" t="s">
        <v>3197</v>
      </c>
      <c r="O8719" s="1">
        <v>635</v>
      </c>
      <c r="P8719" s="3">
        <v>0</v>
      </c>
      <c r="Q8719" s="10">
        <f t="shared" si="555"/>
        <v>635</v>
      </c>
    </row>
    <row r="8720" spans="2:17" ht="20.25" customHeight="1">
      <c r="B8720" s="10" t="str">
        <f t="shared" si="556"/>
        <v>فرم انتظامات- بلوز131</v>
      </c>
      <c r="C8720" s="10" t="str">
        <f t="shared" si="557"/>
        <v>فرم انتظامات- بلوز1404/01/20131</v>
      </c>
      <c r="D8720" s="10" t="str">
        <f>IFERROR(IF(تحویلی!$E$1="","",IF(NOSA!O8720=تحویلی!$E$1,تحویلی!$E$1&amp;COUNTIF(NOSA!$O$1:O8720,تحویلی!$E$1),"")),"")</f>
        <v/>
      </c>
      <c r="E8720" s="10" t="str">
        <f t="shared" si="558"/>
        <v>630131</v>
      </c>
      <c r="F8720" s="10" t="str">
        <f>IFERROR(VLOOKUP(I8720,DATABASE!$N:$O,2,FALSE),"")</f>
        <v>فرم انتظامات- بلوز</v>
      </c>
      <c r="G8720" s="3" t="s">
        <v>3782</v>
      </c>
      <c r="H8720" s="3">
        <v>630</v>
      </c>
      <c r="I8720" s="3" t="s">
        <v>2365</v>
      </c>
      <c r="J8720" s="3" t="s">
        <v>2366</v>
      </c>
      <c r="K8720" s="3">
        <v>1</v>
      </c>
      <c r="L8720" s="3" t="s">
        <v>8</v>
      </c>
      <c r="M8720" s="3" t="s">
        <v>102</v>
      </c>
      <c r="N8720" s="3" t="s">
        <v>4239</v>
      </c>
      <c r="O8720" s="1">
        <v>131</v>
      </c>
      <c r="P8720" s="3">
        <v>0</v>
      </c>
      <c r="Q8720" s="10">
        <f t="shared" si="555"/>
        <v>131</v>
      </c>
    </row>
    <row r="8721" spans="2:17" ht="20.25" customHeight="1">
      <c r="B8721" s="10" t="str">
        <f t="shared" si="556"/>
        <v>فرم انتظامات- بلوز748</v>
      </c>
      <c r="C8721" s="10" t="str">
        <f t="shared" si="557"/>
        <v>فرم انتظامات- بلوز1404/01/20748</v>
      </c>
      <c r="D8721" s="10" t="str">
        <f>IFERROR(IF(تحویلی!$E$1="","",IF(NOSA!O8721=تحویلی!$E$1,تحویلی!$E$1&amp;COUNTIF(NOSA!$O$1:O8721,تحویلی!$E$1),"")),"")</f>
        <v/>
      </c>
      <c r="E8721" s="10" t="str">
        <f t="shared" si="558"/>
        <v>630748</v>
      </c>
      <c r="F8721" s="10" t="str">
        <f>IFERROR(VLOOKUP(I8721,DATABASE!$N:$O,2,FALSE),"")</f>
        <v>فرم انتظامات- بلوز</v>
      </c>
      <c r="G8721" s="3" t="s">
        <v>3782</v>
      </c>
      <c r="H8721" s="3">
        <v>630</v>
      </c>
      <c r="I8721" s="3" t="s">
        <v>2365</v>
      </c>
      <c r="J8721" s="3" t="s">
        <v>2366</v>
      </c>
      <c r="K8721" s="3">
        <v>1</v>
      </c>
      <c r="L8721" s="3" t="s">
        <v>8</v>
      </c>
      <c r="M8721" s="3" t="s">
        <v>102</v>
      </c>
      <c r="N8721" s="3" t="s">
        <v>3199</v>
      </c>
      <c r="O8721" s="1">
        <v>748</v>
      </c>
      <c r="P8721" s="3">
        <v>0</v>
      </c>
      <c r="Q8721" s="10">
        <f t="shared" si="555"/>
        <v>748</v>
      </c>
    </row>
    <row r="8722" spans="2:17" ht="20.25" customHeight="1">
      <c r="B8722" s="10" t="str">
        <f t="shared" si="556"/>
        <v>فرم انتظامات- بلوز742</v>
      </c>
      <c r="C8722" s="10" t="str">
        <f t="shared" si="557"/>
        <v>فرم انتظامات- بلوز1404/01/20742</v>
      </c>
      <c r="D8722" s="10" t="str">
        <f>IFERROR(IF(تحویلی!$E$1="","",IF(NOSA!O8722=تحویلی!$E$1,تحویلی!$E$1&amp;COUNTIF(NOSA!$O$1:O8722,تحویلی!$E$1),"")),"")</f>
        <v/>
      </c>
      <c r="E8722" s="10" t="str">
        <f t="shared" si="558"/>
        <v>630742</v>
      </c>
      <c r="F8722" s="10" t="str">
        <f>IFERROR(VLOOKUP(I8722,DATABASE!$N:$O,2,FALSE),"")</f>
        <v>فرم انتظامات- بلوز</v>
      </c>
      <c r="G8722" s="3" t="s">
        <v>3782</v>
      </c>
      <c r="H8722" s="3">
        <v>630</v>
      </c>
      <c r="I8722" s="3" t="s">
        <v>2365</v>
      </c>
      <c r="J8722" s="3" t="s">
        <v>2366</v>
      </c>
      <c r="K8722" s="3">
        <v>1</v>
      </c>
      <c r="L8722" s="3" t="s">
        <v>8</v>
      </c>
      <c r="M8722" s="3" t="s">
        <v>102</v>
      </c>
      <c r="N8722" s="3" t="s">
        <v>3205</v>
      </c>
      <c r="O8722" s="1">
        <v>742</v>
      </c>
      <c r="P8722" s="3">
        <v>0</v>
      </c>
      <c r="Q8722" s="10">
        <f t="shared" si="555"/>
        <v>742</v>
      </c>
    </row>
    <row r="8723" spans="2:17" ht="20.25" customHeight="1">
      <c r="B8723" s="10" t="str">
        <f t="shared" si="556"/>
        <v>فرم انتظامات- بلوز29</v>
      </c>
      <c r="C8723" s="10" t="str">
        <f t="shared" si="557"/>
        <v>فرم انتظامات- بلوز1404/01/2029</v>
      </c>
      <c r="D8723" s="10" t="str">
        <f>IFERROR(IF(تحویلی!$E$1="","",IF(NOSA!O8723=تحویلی!$E$1,تحویلی!$E$1&amp;COUNTIF(NOSA!$O$1:O8723,تحویلی!$E$1),"")),"")</f>
        <v/>
      </c>
      <c r="E8723" s="10" t="str">
        <f t="shared" si="558"/>
        <v>63029</v>
      </c>
      <c r="F8723" s="10" t="str">
        <f>IFERROR(VLOOKUP(I8723,DATABASE!$N:$O,2,FALSE),"")</f>
        <v>فرم انتظامات- بلوز</v>
      </c>
      <c r="G8723" s="3" t="s">
        <v>3782</v>
      </c>
      <c r="H8723" s="3">
        <v>630</v>
      </c>
      <c r="I8723" s="3" t="s">
        <v>2365</v>
      </c>
      <c r="J8723" s="3" t="s">
        <v>2366</v>
      </c>
      <c r="K8723" s="3">
        <v>1</v>
      </c>
      <c r="L8723" s="3" t="s">
        <v>8</v>
      </c>
      <c r="M8723" s="3" t="s">
        <v>102</v>
      </c>
      <c r="N8723" s="3" t="s">
        <v>4240</v>
      </c>
      <c r="O8723" s="1">
        <v>29</v>
      </c>
      <c r="P8723" s="3">
        <v>0</v>
      </c>
      <c r="Q8723" s="10">
        <f t="shared" si="555"/>
        <v>29</v>
      </c>
    </row>
    <row r="8724" spans="2:17" ht="20.25" customHeight="1">
      <c r="B8724" s="10" t="str">
        <f t="shared" si="556"/>
        <v>فرم انتظامات- بلوز854</v>
      </c>
      <c r="C8724" s="10" t="str">
        <f t="shared" si="557"/>
        <v>فرم انتظامات- بلوز1404/01/20854</v>
      </c>
      <c r="D8724" s="10" t="str">
        <f>IFERROR(IF(تحویلی!$E$1="","",IF(NOSA!O8724=تحویلی!$E$1,تحویلی!$E$1&amp;COUNTIF(NOSA!$O$1:O8724,تحویلی!$E$1),"")),"")</f>
        <v/>
      </c>
      <c r="E8724" s="10" t="str">
        <f t="shared" si="558"/>
        <v>630854</v>
      </c>
      <c r="F8724" s="10" t="str">
        <f>IFERROR(VLOOKUP(I8724,DATABASE!$N:$O,2,FALSE),"")</f>
        <v>فرم انتظامات- بلوز</v>
      </c>
      <c r="G8724" s="3" t="s">
        <v>3782</v>
      </c>
      <c r="H8724" s="3">
        <v>630</v>
      </c>
      <c r="I8724" s="3" t="s">
        <v>2365</v>
      </c>
      <c r="J8724" s="3" t="s">
        <v>2366</v>
      </c>
      <c r="K8724" s="3">
        <v>1</v>
      </c>
      <c r="L8724" s="3" t="s">
        <v>8</v>
      </c>
      <c r="M8724" s="3" t="s">
        <v>102</v>
      </c>
      <c r="N8724" s="3" t="s">
        <v>3281</v>
      </c>
      <c r="O8724" s="1">
        <v>854</v>
      </c>
      <c r="P8724" s="3">
        <v>0</v>
      </c>
      <c r="Q8724" s="10">
        <f t="shared" si="555"/>
        <v>854</v>
      </c>
    </row>
    <row r="8725" spans="2:17" ht="20.25" customHeight="1">
      <c r="B8725" s="10" t="str">
        <f t="shared" si="556"/>
        <v>دستكش ضد برش سبك427</v>
      </c>
      <c r="C8725" s="10" t="str">
        <f t="shared" si="557"/>
        <v>دستكش ضد برش سبك1404/01/20427</v>
      </c>
      <c r="D8725" s="10" t="str">
        <f>IFERROR(IF(تحویلی!$E$1="","",IF(NOSA!O8725=تحویلی!$E$1,تحویلی!$E$1&amp;COUNTIF(NOSA!$O$1:O8725,تحویلی!$E$1),"")),"")</f>
        <v/>
      </c>
      <c r="E8725" s="10" t="str">
        <f t="shared" si="558"/>
        <v>636427</v>
      </c>
      <c r="F8725" s="10" t="str">
        <f>IFERROR(VLOOKUP(I8725,DATABASE!$N:$O,2,FALSE),"")</f>
        <v>دستكش ضد برش سبك</v>
      </c>
      <c r="G8725" s="3" t="s">
        <v>3782</v>
      </c>
      <c r="H8725" s="3">
        <v>636</v>
      </c>
      <c r="I8725" s="3" t="s">
        <v>1442</v>
      </c>
      <c r="J8725" s="3" t="s">
        <v>22</v>
      </c>
      <c r="K8725" s="3">
        <v>1</v>
      </c>
      <c r="L8725" s="3" t="s">
        <v>3</v>
      </c>
      <c r="M8725" s="3" t="s">
        <v>9</v>
      </c>
      <c r="N8725" s="3" t="s">
        <v>3295</v>
      </c>
      <c r="O8725" s="1">
        <v>427</v>
      </c>
      <c r="P8725" s="3">
        <v>1</v>
      </c>
      <c r="Q8725" s="10">
        <f t="shared" si="555"/>
        <v>427</v>
      </c>
    </row>
    <row r="8726" spans="2:17" ht="20.25" customHeight="1">
      <c r="B8726" s="10" t="str">
        <f t="shared" si="556"/>
        <v>دستكش ضد برش سبك783</v>
      </c>
      <c r="C8726" s="10" t="str">
        <f t="shared" si="557"/>
        <v>دستكش ضد برش سبك1404/01/20783</v>
      </c>
      <c r="D8726" s="10" t="str">
        <f>IFERROR(IF(تحویلی!$E$1="","",IF(NOSA!O8726=تحویلی!$E$1,تحویلی!$E$1&amp;COUNTIF(NOSA!$O$1:O8726,تحویلی!$E$1),"")),"")</f>
        <v/>
      </c>
      <c r="E8726" s="10" t="str">
        <f t="shared" si="558"/>
        <v>637783</v>
      </c>
      <c r="F8726" s="10" t="str">
        <f>IFERROR(VLOOKUP(I8726,DATABASE!$N:$O,2,FALSE),"")</f>
        <v>دستكش ضد برش سبك</v>
      </c>
      <c r="G8726" s="3" t="s">
        <v>3782</v>
      </c>
      <c r="H8726" s="3">
        <v>637</v>
      </c>
      <c r="I8726" s="3" t="s">
        <v>1442</v>
      </c>
      <c r="J8726" s="3" t="s">
        <v>22</v>
      </c>
      <c r="K8726" s="3">
        <v>1</v>
      </c>
      <c r="L8726" s="3" t="s">
        <v>3</v>
      </c>
      <c r="M8726" s="3" t="s">
        <v>4</v>
      </c>
      <c r="N8726" s="3" t="s">
        <v>1219</v>
      </c>
      <c r="O8726" s="1">
        <v>783</v>
      </c>
      <c r="P8726" s="3">
        <v>1</v>
      </c>
      <c r="Q8726" s="10">
        <f t="shared" si="555"/>
        <v>783</v>
      </c>
    </row>
    <row r="8727" spans="2:17" ht="20.25" customHeight="1">
      <c r="B8727" s="10" t="str">
        <f t="shared" si="556"/>
        <v>عينك كهربايي (روكلاهي)892</v>
      </c>
      <c r="C8727" s="10" t="str">
        <f t="shared" si="557"/>
        <v>عينك كهربايي (روكلاهي)1404/01/20892</v>
      </c>
      <c r="D8727" s="10" t="str">
        <f>IFERROR(IF(تحویلی!$E$1="","",IF(NOSA!O8727=تحویلی!$E$1,تحویلی!$E$1&amp;COUNTIF(NOSA!$O$1:O8727,تحویلی!$E$1),"")),"")</f>
        <v/>
      </c>
      <c r="E8727" s="10" t="str">
        <f t="shared" si="558"/>
        <v>638892</v>
      </c>
      <c r="F8727" s="10" t="str">
        <f>IFERROR(VLOOKUP(I8727,DATABASE!$N:$O,2,FALSE),"")</f>
        <v>عينك كهربايي (روكلاهي)</v>
      </c>
      <c r="G8727" s="3" t="s">
        <v>3782</v>
      </c>
      <c r="H8727" s="3">
        <v>638</v>
      </c>
      <c r="I8727" s="3" t="s">
        <v>1560</v>
      </c>
      <c r="J8727" s="3" t="s">
        <v>1561</v>
      </c>
      <c r="K8727" s="3">
        <v>1</v>
      </c>
      <c r="L8727" s="3" t="s">
        <v>8</v>
      </c>
      <c r="M8727" s="3" t="s">
        <v>4</v>
      </c>
      <c r="N8727" s="3" t="s">
        <v>2625</v>
      </c>
      <c r="O8727" s="1">
        <v>892</v>
      </c>
      <c r="P8727" s="3">
        <v>1</v>
      </c>
      <c r="Q8727" s="10">
        <f t="shared" si="555"/>
        <v>892</v>
      </c>
    </row>
    <row r="8728" spans="2:17" ht="20.25" customHeight="1">
      <c r="B8728" s="10" t="str">
        <f t="shared" si="556"/>
        <v>دستكش كف مواد سبك845</v>
      </c>
      <c r="C8728" s="10" t="str">
        <f t="shared" si="557"/>
        <v>دستكش كف مواد سبك1404/01/21845</v>
      </c>
      <c r="D8728" s="10" t="str">
        <f>IFERROR(IF(تحویلی!$E$1="","",IF(NOSA!O8728=تحویلی!$E$1,تحویلی!$E$1&amp;COUNTIF(NOSA!$O$1:O8728,تحویلی!$E$1),"")),"")</f>
        <v/>
      </c>
      <c r="E8728" s="10" t="str">
        <f t="shared" si="558"/>
        <v>645845</v>
      </c>
      <c r="F8728" s="10" t="str">
        <f>IFERROR(VLOOKUP(I8728,DATABASE!$N:$O,2,FALSE),"")</f>
        <v>دستكش كف مواد سبك</v>
      </c>
      <c r="G8728" s="321" t="s">
        <v>3783</v>
      </c>
      <c r="H8728" s="322">
        <v>645</v>
      </c>
      <c r="I8728" s="321" t="s">
        <v>1456</v>
      </c>
      <c r="J8728" s="321" t="s">
        <v>2</v>
      </c>
      <c r="K8728" s="323">
        <v>1</v>
      </c>
      <c r="L8728" s="321" t="s">
        <v>3</v>
      </c>
      <c r="M8728" s="321" t="s">
        <v>47</v>
      </c>
      <c r="N8728" s="321" t="s">
        <v>2701</v>
      </c>
      <c r="O8728" s="324">
        <v>845</v>
      </c>
      <c r="P8728" s="322">
        <v>1</v>
      </c>
      <c r="Q8728" s="10">
        <f t="shared" si="555"/>
        <v>845</v>
      </c>
    </row>
    <row r="8729" spans="2:17" ht="20.25" customHeight="1">
      <c r="B8729" s="10" t="str">
        <f t="shared" si="556"/>
        <v>دستكش ضد برش سبك31</v>
      </c>
      <c r="C8729" s="10" t="str">
        <f t="shared" si="557"/>
        <v>دستكش ضد برش سبك1404/01/2131</v>
      </c>
      <c r="D8729" s="10" t="str">
        <f>IFERROR(IF(تحویلی!$E$1="","",IF(NOSA!O8729=تحویلی!$E$1,تحویلی!$E$1&amp;COUNTIF(NOSA!$O$1:O8729,تحویلی!$E$1),"")),"")</f>
        <v/>
      </c>
      <c r="E8729" s="10" t="str">
        <f t="shared" si="558"/>
        <v>64631</v>
      </c>
      <c r="F8729" s="10" t="str">
        <f>IFERROR(VLOOKUP(I8729,DATABASE!$N:$O,2,FALSE),"")</f>
        <v>دستكش ضد برش سبك</v>
      </c>
      <c r="G8729" s="321" t="s">
        <v>3783</v>
      </c>
      <c r="H8729" s="322">
        <v>646</v>
      </c>
      <c r="I8729" s="321" t="s">
        <v>1442</v>
      </c>
      <c r="J8729" s="321" t="s">
        <v>22</v>
      </c>
      <c r="K8729" s="323">
        <v>1</v>
      </c>
      <c r="L8729" s="321" t="s">
        <v>3</v>
      </c>
      <c r="M8729" s="321" t="s">
        <v>47</v>
      </c>
      <c r="N8729" s="321" t="s">
        <v>175</v>
      </c>
      <c r="O8729" s="324">
        <v>31</v>
      </c>
      <c r="P8729" s="322">
        <v>1</v>
      </c>
      <c r="Q8729" s="10">
        <f t="shared" si="555"/>
        <v>31</v>
      </c>
    </row>
    <row r="8730" spans="2:17" ht="20.25" customHeight="1">
      <c r="B8730" s="10" t="str">
        <f t="shared" si="556"/>
        <v>دستكش كف مواد سبك694</v>
      </c>
      <c r="C8730" s="10" t="str">
        <f t="shared" si="557"/>
        <v>دستكش كف مواد سبك1404/01/21694</v>
      </c>
      <c r="D8730" s="10" t="str">
        <f>IFERROR(IF(تحویلی!$E$1="","",IF(NOSA!O8730=تحویلی!$E$1,تحویلی!$E$1&amp;COUNTIF(NOSA!$O$1:O8730,تحویلی!$E$1),"")),"")</f>
        <v/>
      </c>
      <c r="E8730" s="10" t="str">
        <f t="shared" si="558"/>
        <v>653694</v>
      </c>
      <c r="F8730" s="10" t="str">
        <f>IFERROR(VLOOKUP(I8730,DATABASE!$N:$O,2,FALSE),"")</f>
        <v>دستكش كف مواد سبك</v>
      </c>
      <c r="G8730" s="321" t="s">
        <v>3783</v>
      </c>
      <c r="H8730" s="322">
        <v>653</v>
      </c>
      <c r="I8730" s="321" t="s">
        <v>1456</v>
      </c>
      <c r="J8730" s="321" t="s">
        <v>2</v>
      </c>
      <c r="K8730" s="323">
        <v>1</v>
      </c>
      <c r="L8730" s="321" t="s">
        <v>3</v>
      </c>
      <c r="M8730" s="321" t="s">
        <v>47</v>
      </c>
      <c r="N8730" s="321" t="s">
        <v>128</v>
      </c>
      <c r="O8730" s="324">
        <v>694</v>
      </c>
      <c r="P8730" s="322">
        <v>1</v>
      </c>
      <c r="Q8730" s="10">
        <f t="shared" si="555"/>
        <v>694</v>
      </c>
    </row>
    <row r="8731" spans="2:17" ht="20.25" customHeight="1">
      <c r="B8731" s="10" t="str">
        <f t="shared" si="556"/>
        <v>گوشي اير پلاگ954</v>
      </c>
      <c r="C8731" s="10" t="str">
        <f t="shared" si="557"/>
        <v>گوشي اير پلاگ1404/01/21954</v>
      </c>
      <c r="D8731" s="10" t="str">
        <f>IFERROR(IF(تحویلی!$E$1="","",IF(NOSA!O8731=تحویلی!$E$1,تحویلی!$E$1&amp;COUNTIF(NOSA!$O$1:O8731,تحویلی!$E$1),"")),"")</f>
        <v/>
      </c>
      <c r="E8731" s="10" t="str">
        <f t="shared" si="558"/>
        <v>659954</v>
      </c>
      <c r="F8731" s="10" t="str">
        <f>IFERROR(VLOOKUP(I8731,DATABASE!$N:$O,2,FALSE),"")</f>
        <v>گوشي اير پلاگ</v>
      </c>
      <c r="G8731" s="321" t="s">
        <v>3783</v>
      </c>
      <c r="H8731" s="322">
        <v>659</v>
      </c>
      <c r="I8731" s="321" t="s">
        <v>1581</v>
      </c>
      <c r="J8731" s="321" t="s">
        <v>124</v>
      </c>
      <c r="K8731" s="323">
        <v>1</v>
      </c>
      <c r="L8731" s="321" t="s">
        <v>8</v>
      </c>
      <c r="M8731" s="321" t="s">
        <v>47</v>
      </c>
      <c r="N8731" s="321" t="s">
        <v>4245</v>
      </c>
      <c r="O8731" s="324">
        <v>954</v>
      </c>
      <c r="P8731" s="322">
        <v>0</v>
      </c>
      <c r="Q8731" s="10">
        <f t="shared" si="555"/>
        <v>954</v>
      </c>
    </row>
    <row r="8732" spans="2:17" ht="20.25" customHeight="1">
      <c r="B8732" s="10" t="str">
        <f t="shared" si="556"/>
        <v>دستكش ضد برش سبك819</v>
      </c>
      <c r="C8732" s="10" t="str">
        <f t="shared" si="557"/>
        <v>دستكش ضد برش سبك1404/01/21819</v>
      </c>
      <c r="D8732" s="10" t="str">
        <f>IFERROR(IF(تحویلی!$E$1="","",IF(NOSA!O8732=تحویلی!$E$1,تحویلی!$E$1&amp;COUNTIF(NOSA!$O$1:O8732,تحویلی!$E$1),"")),"")</f>
        <v/>
      </c>
      <c r="E8732" s="10" t="str">
        <f t="shared" si="558"/>
        <v>666819</v>
      </c>
      <c r="F8732" s="10" t="str">
        <f>IFERROR(VLOOKUP(I8732,DATABASE!$N:$O,2,FALSE),"")</f>
        <v>دستكش ضد برش سبك</v>
      </c>
      <c r="G8732" s="321" t="s">
        <v>3783</v>
      </c>
      <c r="H8732" s="322">
        <v>666</v>
      </c>
      <c r="I8732" s="321" t="s">
        <v>1442</v>
      </c>
      <c r="J8732" s="321" t="s">
        <v>22</v>
      </c>
      <c r="K8732" s="323">
        <v>1</v>
      </c>
      <c r="L8732" s="321" t="s">
        <v>3</v>
      </c>
      <c r="M8732" s="321" t="s">
        <v>19</v>
      </c>
      <c r="N8732" s="321" t="s">
        <v>1775</v>
      </c>
      <c r="O8732" s="324">
        <v>819</v>
      </c>
      <c r="P8732" s="322">
        <v>1</v>
      </c>
      <c r="Q8732" s="10">
        <f t="shared" si="555"/>
        <v>819</v>
      </c>
    </row>
    <row r="8733" spans="2:17" ht="20.25" customHeight="1">
      <c r="B8733" s="10" t="str">
        <f t="shared" si="556"/>
        <v>دستكش ضد برش سبك130</v>
      </c>
      <c r="C8733" s="10" t="str">
        <f t="shared" si="557"/>
        <v>دستكش ضد برش سبك1404/01/21130</v>
      </c>
      <c r="D8733" s="10" t="str">
        <f>IFERROR(IF(تحویلی!$E$1="","",IF(NOSA!O8733=تحویلی!$E$1,تحویلی!$E$1&amp;COUNTIF(NOSA!$O$1:O8733,تحویلی!$E$1),"")),"")</f>
        <v/>
      </c>
      <c r="E8733" s="10" t="str">
        <f t="shared" si="558"/>
        <v>666130</v>
      </c>
      <c r="F8733" s="10" t="str">
        <f>IFERROR(VLOOKUP(I8733,DATABASE!$N:$O,2,FALSE),"")</f>
        <v>دستكش ضد برش سبك</v>
      </c>
      <c r="G8733" s="321" t="s">
        <v>3783</v>
      </c>
      <c r="H8733" s="322">
        <v>666</v>
      </c>
      <c r="I8733" s="321" t="s">
        <v>1442</v>
      </c>
      <c r="J8733" s="321" t="s">
        <v>22</v>
      </c>
      <c r="K8733" s="323">
        <v>1</v>
      </c>
      <c r="L8733" s="321" t="s">
        <v>3</v>
      </c>
      <c r="M8733" s="321" t="s">
        <v>19</v>
      </c>
      <c r="N8733" s="321" t="s">
        <v>253</v>
      </c>
      <c r="O8733" s="324">
        <v>130</v>
      </c>
      <c r="P8733" s="322">
        <v>1</v>
      </c>
      <c r="Q8733" s="10">
        <f t="shared" si="555"/>
        <v>130</v>
      </c>
    </row>
    <row r="8734" spans="2:17" ht="20.25" customHeight="1">
      <c r="B8734" s="10" t="str">
        <f t="shared" si="556"/>
        <v>نقاب تيره محافظ صورت معمولي819</v>
      </c>
      <c r="C8734" s="10" t="str">
        <f t="shared" si="557"/>
        <v>نقاب تيره محافظ صورت معمولي1404/01/21819</v>
      </c>
      <c r="D8734" s="10" t="str">
        <f>IFERROR(IF(تحویلی!$E$1="","",IF(NOSA!O8734=تحویلی!$E$1,تحویلی!$E$1&amp;COUNTIF(NOSA!$O$1:O8734,تحویلی!$E$1),"")),"")</f>
        <v/>
      </c>
      <c r="E8734" s="10" t="str">
        <f t="shared" si="558"/>
        <v>670819</v>
      </c>
      <c r="F8734" s="10" t="str">
        <f>IFERROR(VLOOKUP(I8734,DATABASE!$N:$O,2,FALSE),"")</f>
        <v>نقاب تيره محافظ صورت معمولي</v>
      </c>
      <c r="G8734" s="321" t="s">
        <v>3783</v>
      </c>
      <c r="H8734" s="322">
        <v>670</v>
      </c>
      <c r="I8734" s="321" t="s">
        <v>1557</v>
      </c>
      <c r="J8734" s="321" t="s">
        <v>115</v>
      </c>
      <c r="K8734" s="323">
        <v>1</v>
      </c>
      <c r="L8734" s="321" t="s">
        <v>8</v>
      </c>
      <c r="M8734" s="321" t="s">
        <v>19</v>
      </c>
      <c r="N8734" s="321" t="s">
        <v>1775</v>
      </c>
      <c r="O8734" s="324">
        <v>819</v>
      </c>
      <c r="P8734" s="322">
        <v>1</v>
      </c>
      <c r="Q8734" s="10">
        <f t="shared" si="555"/>
        <v>819</v>
      </c>
    </row>
    <row r="8735" spans="2:17" ht="20.25" customHeight="1">
      <c r="B8735" s="10" t="str">
        <f t="shared" si="556"/>
        <v>رابط فنري نقاب كلاه ايمني819</v>
      </c>
      <c r="C8735" s="10" t="str">
        <f t="shared" si="557"/>
        <v>رابط فنري نقاب كلاه ايمني1404/01/21819</v>
      </c>
      <c r="D8735" s="10" t="str">
        <f>IFERROR(IF(تحویلی!$E$1="","",IF(NOSA!O8735=تحویلی!$E$1,تحویلی!$E$1&amp;COUNTIF(NOSA!$O$1:O8735,تحویلی!$E$1),"")),"")</f>
        <v/>
      </c>
      <c r="E8735" s="10" t="str">
        <f t="shared" si="558"/>
        <v>670819</v>
      </c>
      <c r="F8735" s="10" t="str">
        <f>IFERROR(VLOOKUP(I8735,DATABASE!$N:$O,2,FALSE),"")</f>
        <v>رابط فنري نقاب كلاه ايمني</v>
      </c>
      <c r="G8735" s="321" t="s">
        <v>3783</v>
      </c>
      <c r="H8735" s="322">
        <v>670</v>
      </c>
      <c r="I8735" s="321" t="s">
        <v>1454</v>
      </c>
      <c r="J8735" s="321" t="s">
        <v>135</v>
      </c>
      <c r="K8735" s="323">
        <v>1</v>
      </c>
      <c r="L8735" s="321" t="s">
        <v>8</v>
      </c>
      <c r="M8735" s="321" t="s">
        <v>19</v>
      </c>
      <c r="N8735" s="321" t="s">
        <v>1775</v>
      </c>
      <c r="O8735" s="324">
        <v>819</v>
      </c>
      <c r="P8735" s="322">
        <v>1</v>
      </c>
      <c r="Q8735" s="10">
        <f t="shared" si="555"/>
        <v>819</v>
      </c>
    </row>
    <row r="8736" spans="2:17" ht="20.25" customHeight="1">
      <c r="B8736" s="10" t="str">
        <f t="shared" si="556"/>
        <v>دستكش ضد برش سبك10003</v>
      </c>
      <c r="C8736" s="10" t="str">
        <f t="shared" si="557"/>
        <v>دستكش ضد برش سبك1404/01/2110003</v>
      </c>
      <c r="D8736" s="10" t="str">
        <f>IFERROR(IF(تحویلی!$E$1="","",IF(NOSA!O8736=تحویلی!$E$1,تحویلی!$E$1&amp;COUNTIF(NOSA!$O$1:O8736,تحویلی!$E$1),"")),"")</f>
        <v/>
      </c>
      <c r="E8736" s="10" t="str">
        <f t="shared" si="558"/>
        <v>67610003</v>
      </c>
      <c r="F8736" s="10" t="str">
        <f>IFERROR(VLOOKUP(I8736,DATABASE!$N:$O,2,FALSE),"")</f>
        <v>دستكش ضد برش سبك</v>
      </c>
      <c r="G8736" s="321" t="s">
        <v>3783</v>
      </c>
      <c r="H8736" s="322">
        <v>676</v>
      </c>
      <c r="I8736" s="321" t="s">
        <v>1442</v>
      </c>
      <c r="J8736" s="321" t="s">
        <v>22</v>
      </c>
      <c r="K8736" s="323">
        <v>1</v>
      </c>
      <c r="L8736" s="321" t="s">
        <v>3</v>
      </c>
      <c r="M8736" s="321" t="s">
        <v>9</v>
      </c>
      <c r="N8736" s="321" t="s">
        <v>4031</v>
      </c>
      <c r="O8736" s="324">
        <v>10003</v>
      </c>
      <c r="P8736" s="322">
        <v>1</v>
      </c>
      <c r="Q8736" s="10">
        <f t="shared" si="555"/>
        <v>10003</v>
      </c>
    </row>
    <row r="8737" spans="2:17" ht="20.25" customHeight="1">
      <c r="B8737" s="10" t="str">
        <f t="shared" si="556"/>
        <v>دستكش ضد برش سبك10007</v>
      </c>
      <c r="C8737" s="10" t="str">
        <f t="shared" si="557"/>
        <v>دستكش ضد برش سبك1404/01/2110007</v>
      </c>
      <c r="D8737" s="10" t="str">
        <f>IFERROR(IF(تحویلی!$E$1="","",IF(NOSA!O8737=تحویلی!$E$1,تحویلی!$E$1&amp;COUNTIF(NOSA!$O$1:O8737,تحویلی!$E$1),"")),"")</f>
        <v/>
      </c>
      <c r="E8737" s="10" t="str">
        <f t="shared" si="558"/>
        <v>67610007</v>
      </c>
      <c r="F8737" s="10" t="str">
        <f>IFERROR(VLOOKUP(I8737,DATABASE!$N:$O,2,FALSE),"")</f>
        <v>دستكش ضد برش سبك</v>
      </c>
      <c r="G8737" s="321" t="s">
        <v>3783</v>
      </c>
      <c r="H8737" s="322">
        <v>676</v>
      </c>
      <c r="I8737" s="321" t="s">
        <v>1442</v>
      </c>
      <c r="J8737" s="321" t="s">
        <v>22</v>
      </c>
      <c r="K8737" s="323">
        <v>1</v>
      </c>
      <c r="L8737" s="321" t="s">
        <v>3</v>
      </c>
      <c r="M8737" s="321" t="s">
        <v>9</v>
      </c>
      <c r="N8737" s="321" t="s">
        <v>4137</v>
      </c>
      <c r="O8737" s="324">
        <v>10007</v>
      </c>
      <c r="P8737" s="322">
        <v>1</v>
      </c>
      <c r="Q8737" s="10">
        <f t="shared" si="555"/>
        <v>10007</v>
      </c>
    </row>
    <row r="8738" spans="2:17" ht="20.25" customHeight="1">
      <c r="B8738" s="10" t="str">
        <f t="shared" si="556"/>
        <v>دستكش ضد برش سبك874</v>
      </c>
      <c r="C8738" s="10" t="str">
        <f t="shared" si="557"/>
        <v>دستكش ضد برش سبك1404/01/21874</v>
      </c>
      <c r="D8738" s="10" t="str">
        <f>IFERROR(IF(تحویلی!$E$1="","",IF(NOSA!O8738=تحویلی!$E$1,تحویلی!$E$1&amp;COUNTIF(NOSA!$O$1:O8738,تحویلی!$E$1),"")),"")</f>
        <v/>
      </c>
      <c r="E8738" s="10" t="str">
        <f t="shared" si="558"/>
        <v>677874</v>
      </c>
      <c r="F8738" s="10" t="str">
        <f>IFERROR(VLOOKUP(I8738,DATABASE!$N:$O,2,FALSE),"")</f>
        <v>دستكش ضد برش سبك</v>
      </c>
      <c r="G8738" s="321" t="s">
        <v>3783</v>
      </c>
      <c r="H8738" s="322">
        <v>677</v>
      </c>
      <c r="I8738" s="321" t="s">
        <v>1442</v>
      </c>
      <c r="J8738" s="321" t="s">
        <v>22</v>
      </c>
      <c r="K8738" s="323">
        <v>1</v>
      </c>
      <c r="L8738" s="321" t="s">
        <v>3</v>
      </c>
      <c r="M8738" s="321" t="s">
        <v>25</v>
      </c>
      <c r="N8738" s="321" t="s">
        <v>3360</v>
      </c>
      <c r="O8738" s="324">
        <v>874</v>
      </c>
      <c r="P8738" s="322">
        <v>1</v>
      </c>
      <c r="Q8738" s="10">
        <f t="shared" si="555"/>
        <v>874</v>
      </c>
    </row>
    <row r="8739" spans="2:17" ht="20.25" customHeight="1">
      <c r="B8739" s="10" t="str">
        <f t="shared" si="556"/>
        <v>دستكش ضد برش سبك894</v>
      </c>
      <c r="C8739" s="10" t="str">
        <f t="shared" si="557"/>
        <v>دستكش ضد برش سبك1404/01/21894</v>
      </c>
      <c r="D8739" s="10" t="str">
        <f>IFERROR(IF(تحویلی!$E$1="","",IF(NOSA!O8739=تحویلی!$E$1,تحویلی!$E$1&amp;COUNTIF(NOSA!$O$1:O8739,تحویلی!$E$1),"")),"")</f>
        <v/>
      </c>
      <c r="E8739" s="10" t="str">
        <f t="shared" si="558"/>
        <v>680894</v>
      </c>
      <c r="F8739" s="10" t="str">
        <f>IFERROR(VLOOKUP(I8739,DATABASE!$N:$O,2,FALSE),"")</f>
        <v>دستكش ضد برش سبك</v>
      </c>
      <c r="G8739" s="321" t="s">
        <v>3783</v>
      </c>
      <c r="H8739" s="322">
        <v>680</v>
      </c>
      <c r="I8739" s="321" t="s">
        <v>1442</v>
      </c>
      <c r="J8739" s="321" t="s">
        <v>22</v>
      </c>
      <c r="K8739" s="323">
        <v>1</v>
      </c>
      <c r="L8739" s="321" t="s">
        <v>3</v>
      </c>
      <c r="M8739" s="321" t="s">
        <v>40</v>
      </c>
      <c r="N8739" s="321" t="s">
        <v>3466</v>
      </c>
      <c r="O8739" s="324">
        <v>894</v>
      </c>
      <c r="P8739" s="322">
        <v>1</v>
      </c>
      <c r="Q8739" s="10">
        <f t="shared" si="555"/>
        <v>894</v>
      </c>
    </row>
    <row r="8740" spans="2:17" ht="20.25" customHeight="1">
      <c r="B8740" s="10" t="str">
        <f t="shared" si="556"/>
        <v>پيراهن فرم انتظامات234</v>
      </c>
      <c r="C8740" s="10" t="str">
        <f t="shared" si="557"/>
        <v>پيراهن فرم انتظامات1404/01/22234</v>
      </c>
      <c r="D8740" s="10" t="str">
        <f>IFERROR(IF(تحویلی!$E$1="","",IF(NOSA!O8740=تحویلی!$E$1,تحویلی!$E$1&amp;COUNTIF(NOSA!$O$1:O8740,تحویلی!$E$1),"")),"")</f>
        <v/>
      </c>
      <c r="E8740" s="10" t="str">
        <f t="shared" si="558"/>
        <v>682234</v>
      </c>
      <c r="F8740" s="10" t="str">
        <f>IFERROR(VLOOKUP(I8740,DATABASE!$N:$O,2,FALSE),"")</f>
        <v>پيراهن فرم انتظامات</v>
      </c>
      <c r="G8740" s="3" t="s">
        <v>3784</v>
      </c>
      <c r="H8740" s="4">
        <v>682</v>
      </c>
      <c r="I8740" s="3" t="s">
        <v>2296</v>
      </c>
      <c r="J8740" s="3" t="s">
        <v>3301</v>
      </c>
      <c r="K8740" s="5">
        <v>1</v>
      </c>
      <c r="L8740" s="3" t="s">
        <v>28</v>
      </c>
      <c r="M8740" s="3" t="s">
        <v>25</v>
      </c>
      <c r="N8740" s="3" t="s">
        <v>484</v>
      </c>
      <c r="O8740" s="1">
        <v>234</v>
      </c>
      <c r="P8740" s="4">
        <v>1</v>
      </c>
      <c r="Q8740" s="10">
        <f t="shared" si="555"/>
        <v>234</v>
      </c>
    </row>
    <row r="8741" spans="2:17" ht="20.25" customHeight="1">
      <c r="B8741" s="10" t="str">
        <f t="shared" si="556"/>
        <v>كفش ايمني234</v>
      </c>
      <c r="C8741" s="10" t="str">
        <f t="shared" si="557"/>
        <v>كفش ايمني1404/01/22234</v>
      </c>
      <c r="D8741" s="10" t="str">
        <f>IFERROR(IF(تحویلی!$E$1="","",IF(NOSA!O8741=تحویلی!$E$1,تحویلی!$E$1&amp;COUNTIF(NOSA!$O$1:O8741,تحویلی!$E$1),"")),"")</f>
        <v/>
      </c>
      <c r="E8741" s="10" t="str">
        <f t="shared" si="558"/>
        <v>682234</v>
      </c>
      <c r="F8741" s="10" t="str">
        <f>IFERROR(VLOOKUP(I8741,DATABASE!$N:$O,2,FALSE),"")</f>
        <v>كفش ايمني</v>
      </c>
      <c r="G8741" s="3" t="s">
        <v>3784</v>
      </c>
      <c r="H8741" s="4">
        <v>682</v>
      </c>
      <c r="I8741" s="3" t="s">
        <v>1526</v>
      </c>
      <c r="J8741" s="3" t="s">
        <v>1729</v>
      </c>
      <c r="K8741" s="5">
        <v>1</v>
      </c>
      <c r="L8741" s="3" t="s">
        <v>3</v>
      </c>
      <c r="M8741" s="3" t="s">
        <v>25</v>
      </c>
      <c r="N8741" s="3" t="s">
        <v>484</v>
      </c>
      <c r="O8741" s="1">
        <v>234</v>
      </c>
      <c r="P8741" s="4">
        <v>1</v>
      </c>
      <c r="Q8741" s="10">
        <f t="shared" si="555"/>
        <v>234</v>
      </c>
    </row>
    <row r="8742" spans="2:17" ht="20.25" customHeight="1">
      <c r="B8742" s="10" t="str">
        <f t="shared" si="556"/>
        <v>دستكش ضد برش سبك935</v>
      </c>
      <c r="C8742" s="10" t="str">
        <f t="shared" si="557"/>
        <v>دستكش ضد برش سبك1404/01/22935</v>
      </c>
      <c r="D8742" s="10" t="str">
        <f>IFERROR(IF(تحویلی!$E$1="","",IF(NOSA!O8742=تحویلی!$E$1,تحویلی!$E$1&amp;COUNTIF(NOSA!$O$1:O8742,تحویلی!$E$1),"")),"")</f>
        <v/>
      </c>
      <c r="E8742" s="10" t="str">
        <f t="shared" si="558"/>
        <v>685935</v>
      </c>
      <c r="F8742" s="10" t="str">
        <f>IFERROR(VLOOKUP(I8742,DATABASE!$N:$O,2,FALSE),"")</f>
        <v>دستكش ضد برش سبك</v>
      </c>
      <c r="G8742" s="3" t="s">
        <v>3784</v>
      </c>
      <c r="H8742" s="4">
        <v>685</v>
      </c>
      <c r="I8742" s="3" t="s">
        <v>1442</v>
      </c>
      <c r="J8742" s="3" t="s">
        <v>22</v>
      </c>
      <c r="K8742" s="5">
        <v>1</v>
      </c>
      <c r="L8742" s="3" t="s">
        <v>3</v>
      </c>
      <c r="M8742" s="3" t="s">
        <v>9</v>
      </c>
      <c r="N8742" s="3" t="s">
        <v>4247</v>
      </c>
      <c r="O8742" s="1">
        <v>935</v>
      </c>
      <c r="P8742" s="4">
        <v>1</v>
      </c>
      <c r="Q8742" s="10">
        <f t="shared" si="555"/>
        <v>935</v>
      </c>
    </row>
    <row r="8743" spans="2:17" ht="20.25" customHeight="1">
      <c r="B8743" s="10" t="str">
        <f t="shared" si="556"/>
        <v>دستكش ضد برش سبك624</v>
      </c>
      <c r="C8743" s="10" t="str">
        <f t="shared" si="557"/>
        <v>دستكش ضد برش سبك1404/01/22624</v>
      </c>
      <c r="D8743" s="10" t="str">
        <f>IFERROR(IF(تحویلی!$E$1="","",IF(NOSA!O8743=تحویلی!$E$1,تحویلی!$E$1&amp;COUNTIF(NOSA!$O$1:O8743,تحویلی!$E$1),"")),"")</f>
        <v/>
      </c>
      <c r="E8743" s="10" t="str">
        <f t="shared" si="558"/>
        <v>687624</v>
      </c>
      <c r="F8743" s="10" t="str">
        <f>IFERROR(VLOOKUP(I8743,DATABASE!$N:$O,2,FALSE),"")</f>
        <v>دستكش ضد برش سبك</v>
      </c>
      <c r="G8743" s="3" t="s">
        <v>3784</v>
      </c>
      <c r="H8743" s="4">
        <v>687</v>
      </c>
      <c r="I8743" s="3" t="s">
        <v>1442</v>
      </c>
      <c r="J8743" s="3" t="s">
        <v>22</v>
      </c>
      <c r="K8743" s="5">
        <v>1</v>
      </c>
      <c r="L8743" s="3" t="s">
        <v>3</v>
      </c>
      <c r="M8743" s="3" t="s">
        <v>25</v>
      </c>
      <c r="N8743" s="3" t="s">
        <v>226</v>
      </c>
      <c r="O8743" s="1">
        <v>624</v>
      </c>
      <c r="P8743" s="4">
        <v>1</v>
      </c>
      <c r="Q8743" s="10">
        <f t="shared" si="555"/>
        <v>624</v>
      </c>
    </row>
    <row r="8744" spans="2:17" ht="20.25" customHeight="1">
      <c r="B8744" s="10" t="str">
        <f t="shared" si="556"/>
        <v>لباس كار نسوز(بلوز و شلوار)601</v>
      </c>
      <c r="C8744" s="10" t="str">
        <f t="shared" si="557"/>
        <v>لباس كار نسوز(بلوز و شلوار)1404/01/22601</v>
      </c>
      <c r="D8744" s="10" t="str">
        <f>IFERROR(IF(تحویلی!$E$1="","",IF(NOSA!O8744=تحویلی!$E$1,تحویلی!$E$1&amp;COUNTIF(NOSA!$O$1:O8744,تحویلی!$E$1),"")),"")</f>
        <v/>
      </c>
      <c r="E8744" s="10" t="str">
        <f t="shared" si="558"/>
        <v>690601</v>
      </c>
      <c r="F8744" s="10" t="str">
        <f>IFERROR(VLOOKUP(I8744,DATABASE!$N:$O,2,FALSE),"")</f>
        <v>لباس كار نسوز(بلوز و شلوار)</v>
      </c>
      <c r="G8744" s="3" t="s">
        <v>3784</v>
      </c>
      <c r="H8744" s="4">
        <v>690</v>
      </c>
      <c r="I8744" s="3" t="s">
        <v>1663</v>
      </c>
      <c r="J8744" s="3" t="s">
        <v>1664</v>
      </c>
      <c r="K8744" s="5">
        <v>1</v>
      </c>
      <c r="L8744" s="3" t="s">
        <v>28</v>
      </c>
      <c r="M8744" s="3" t="s">
        <v>19</v>
      </c>
      <c r="N8744" s="3" t="s">
        <v>864</v>
      </c>
      <c r="O8744" s="1">
        <v>601</v>
      </c>
      <c r="P8744" s="4">
        <v>1</v>
      </c>
      <c r="Q8744" s="10">
        <f t="shared" si="555"/>
        <v>601</v>
      </c>
    </row>
    <row r="8745" spans="2:17" ht="20.25" customHeight="1">
      <c r="B8745" s="10" t="str">
        <f t="shared" si="556"/>
        <v>دستكش ساق بلند نسوز88</v>
      </c>
      <c r="C8745" s="10" t="str">
        <f t="shared" si="557"/>
        <v>دستكش ساق بلند نسوز1404/01/2288</v>
      </c>
      <c r="D8745" s="10" t="str">
        <f>IFERROR(IF(تحویلی!$E$1="","",IF(NOSA!O8745=تحویلی!$E$1,تحویلی!$E$1&amp;COUNTIF(NOSA!$O$1:O8745,تحویلی!$E$1),"")),"")</f>
        <v/>
      </c>
      <c r="E8745" s="10" t="str">
        <f t="shared" si="558"/>
        <v>69188</v>
      </c>
      <c r="F8745" s="10" t="str">
        <f>IFERROR(VLOOKUP(I8745,DATABASE!$N:$O,2,FALSE),"")</f>
        <v>دستكش ساق بلند نسوز</v>
      </c>
      <c r="G8745" s="3" t="s">
        <v>3784</v>
      </c>
      <c r="H8745" s="4">
        <v>691</v>
      </c>
      <c r="I8745" s="3" t="s">
        <v>1461</v>
      </c>
      <c r="J8745" s="3" t="s">
        <v>34</v>
      </c>
      <c r="K8745" s="5">
        <v>1</v>
      </c>
      <c r="L8745" s="3" t="s">
        <v>3</v>
      </c>
      <c r="M8745" s="3" t="s">
        <v>19</v>
      </c>
      <c r="N8745" s="3" t="s">
        <v>306</v>
      </c>
      <c r="O8745" s="1">
        <v>88</v>
      </c>
      <c r="P8745" s="4">
        <v>1</v>
      </c>
      <c r="Q8745" s="10">
        <f t="shared" si="555"/>
        <v>88</v>
      </c>
    </row>
    <row r="8746" spans="2:17" ht="20.25" customHeight="1">
      <c r="B8746" s="10" t="str">
        <f t="shared" si="556"/>
        <v>دستكش ساق بلند نسوز573</v>
      </c>
      <c r="C8746" s="10" t="str">
        <f t="shared" si="557"/>
        <v>دستكش ساق بلند نسوز1404/01/22573</v>
      </c>
      <c r="D8746" s="10" t="str">
        <f>IFERROR(IF(تحویلی!$E$1="","",IF(NOSA!O8746=تحویلی!$E$1,تحویلی!$E$1&amp;COUNTIF(NOSA!$O$1:O8746,تحویلی!$E$1),"")),"")</f>
        <v/>
      </c>
      <c r="E8746" s="10" t="str">
        <f t="shared" si="558"/>
        <v>692573</v>
      </c>
      <c r="F8746" s="10" t="str">
        <f>IFERROR(VLOOKUP(I8746,DATABASE!$N:$O,2,FALSE),"")</f>
        <v>دستكش ساق بلند نسوز</v>
      </c>
      <c r="G8746" s="3" t="s">
        <v>3784</v>
      </c>
      <c r="H8746" s="4">
        <v>692</v>
      </c>
      <c r="I8746" s="3" t="s">
        <v>1461</v>
      </c>
      <c r="J8746" s="3" t="s">
        <v>34</v>
      </c>
      <c r="K8746" s="5">
        <v>1</v>
      </c>
      <c r="L8746" s="3" t="s">
        <v>3</v>
      </c>
      <c r="M8746" s="3" t="s">
        <v>19</v>
      </c>
      <c r="N8746" s="3" t="s">
        <v>104</v>
      </c>
      <c r="O8746" s="1">
        <v>573</v>
      </c>
      <c r="P8746" s="4">
        <v>1</v>
      </c>
      <c r="Q8746" s="10">
        <f t="shared" ref="Q8746:Q8809" si="559">VALUE(O8746)</f>
        <v>573</v>
      </c>
    </row>
    <row r="8747" spans="2:17" ht="20.25" customHeight="1">
      <c r="B8747" s="10" t="str">
        <f t="shared" si="556"/>
        <v>دستكش كف دوبل چرمي756</v>
      </c>
      <c r="C8747" s="10" t="str">
        <f t="shared" si="557"/>
        <v>دستكش كف دوبل چرمي1404/01/22756</v>
      </c>
      <c r="D8747" s="10" t="str">
        <f>IFERROR(IF(تحویلی!$E$1="","",IF(NOSA!O8747=تحویلی!$E$1,تحویلی!$E$1&amp;COUNTIF(NOSA!$O$1:O8747,تحویلی!$E$1),"")),"")</f>
        <v/>
      </c>
      <c r="E8747" s="10" t="str">
        <f t="shared" si="558"/>
        <v>696756</v>
      </c>
      <c r="F8747" s="10" t="str">
        <f>IFERROR(VLOOKUP(I8747,DATABASE!$N:$O,2,FALSE),"")</f>
        <v>دستكش كف دوبل چرمي</v>
      </c>
      <c r="G8747" s="3" t="s">
        <v>3784</v>
      </c>
      <c r="H8747" s="4">
        <v>696</v>
      </c>
      <c r="I8747" s="3" t="s">
        <v>1683</v>
      </c>
      <c r="J8747" s="3" t="s">
        <v>1684</v>
      </c>
      <c r="K8747" s="5">
        <v>1</v>
      </c>
      <c r="L8747" s="3" t="s">
        <v>3</v>
      </c>
      <c r="M8747" s="3" t="s">
        <v>25</v>
      </c>
      <c r="N8747" s="3" t="s">
        <v>939</v>
      </c>
      <c r="O8747" s="1">
        <v>756</v>
      </c>
      <c r="P8747" s="4">
        <v>1</v>
      </c>
      <c r="Q8747" s="10">
        <f t="shared" si="559"/>
        <v>756</v>
      </c>
    </row>
    <row r="8748" spans="2:17" ht="20.25" customHeight="1">
      <c r="B8748" s="10" t="str">
        <f t="shared" si="556"/>
        <v>دستكش ساق بلند نسوز303</v>
      </c>
      <c r="C8748" s="10" t="str">
        <f t="shared" si="557"/>
        <v>دستكش ساق بلند نسوز1404/01/22303</v>
      </c>
      <c r="D8748" s="10" t="str">
        <f>IFERROR(IF(تحویلی!$E$1="","",IF(NOSA!O8748=تحویلی!$E$1,تحویلی!$E$1&amp;COUNTIF(NOSA!$O$1:O8748,تحویلی!$E$1),"")),"")</f>
        <v/>
      </c>
      <c r="E8748" s="10" t="str">
        <f t="shared" si="558"/>
        <v>697303</v>
      </c>
      <c r="F8748" s="10" t="str">
        <f>IFERROR(VLOOKUP(I8748,DATABASE!$N:$O,2,FALSE),"")</f>
        <v>دستكش ساق بلند نسوز</v>
      </c>
      <c r="G8748" s="3" t="s">
        <v>3784</v>
      </c>
      <c r="H8748" s="4">
        <v>697</v>
      </c>
      <c r="I8748" s="3" t="s">
        <v>1461</v>
      </c>
      <c r="J8748" s="3" t="s">
        <v>34</v>
      </c>
      <c r="K8748" s="5">
        <v>1</v>
      </c>
      <c r="L8748" s="3" t="s">
        <v>3</v>
      </c>
      <c r="M8748" s="3" t="s">
        <v>4</v>
      </c>
      <c r="N8748" s="3" t="s">
        <v>10</v>
      </c>
      <c r="O8748" s="1">
        <v>303</v>
      </c>
      <c r="P8748" s="4">
        <v>1</v>
      </c>
      <c r="Q8748" s="10">
        <f t="shared" si="559"/>
        <v>303</v>
      </c>
    </row>
    <row r="8749" spans="2:17" ht="20.25" customHeight="1">
      <c r="B8749" s="10" t="str">
        <f t="shared" si="556"/>
        <v>دستكش ضد برش سبك303</v>
      </c>
      <c r="C8749" s="10" t="str">
        <f t="shared" si="557"/>
        <v>دستكش ضد برش سبك1404/01/22303</v>
      </c>
      <c r="D8749" s="10" t="str">
        <f>IFERROR(IF(تحویلی!$E$1="","",IF(NOSA!O8749=تحویلی!$E$1,تحویلی!$E$1&amp;COUNTIF(NOSA!$O$1:O8749,تحویلی!$E$1),"")),"")</f>
        <v/>
      </c>
      <c r="E8749" s="10" t="str">
        <f t="shared" si="558"/>
        <v>697303</v>
      </c>
      <c r="F8749" s="10" t="str">
        <f>IFERROR(VLOOKUP(I8749,DATABASE!$N:$O,2,FALSE),"")</f>
        <v>دستكش ضد برش سبك</v>
      </c>
      <c r="G8749" s="3" t="s">
        <v>3784</v>
      </c>
      <c r="H8749" s="4">
        <v>697</v>
      </c>
      <c r="I8749" s="3" t="s">
        <v>1442</v>
      </c>
      <c r="J8749" s="3" t="s">
        <v>22</v>
      </c>
      <c r="K8749" s="5">
        <v>1</v>
      </c>
      <c r="L8749" s="3" t="s">
        <v>3</v>
      </c>
      <c r="M8749" s="3" t="s">
        <v>4</v>
      </c>
      <c r="N8749" s="3" t="s">
        <v>10</v>
      </c>
      <c r="O8749" s="1">
        <v>303</v>
      </c>
      <c r="P8749" s="4">
        <v>1</v>
      </c>
      <c r="Q8749" s="10">
        <f t="shared" si="559"/>
        <v>303</v>
      </c>
    </row>
    <row r="8750" spans="2:17" ht="20.25" customHeight="1">
      <c r="B8750" s="10" t="str">
        <f t="shared" si="556"/>
        <v>دستكش استاد كار303</v>
      </c>
      <c r="C8750" s="10" t="str">
        <f t="shared" si="557"/>
        <v>دستكش استاد كار1404/01/22303</v>
      </c>
      <c r="D8750" s="10" t="str">
        <f>IFERROR(IF(تحویلی!$E$1="","",IF(NOSA!O8750=تحویلی!$E$1,تحویلی!$E$1&amp;COUNTIF(NOSA!$O$1:O8750,تحویلی!$E$1),"")),"")</f>
        <v/>
      </c>
      <c r="E8750" s="10" t="str">
        <f t="shared" si="558"/>
        <v>697303</v>
      </c>
      <c r="F8750" s="10" t="str">
        <f>IFERROR(VLOOKUP(I8750,DATABASE!$N:$O,2,FALSE),"")</f>
        <v>دستكش استاد كار</v>
      </c>
      <c r="G8750" s="3" t="s">
        <v>3784</v>
      </c>
      <c r="H8750" s="4">
        <v>697</v>
      </c>
      <c r="I8750" s="3" t="s">
        <v>1543</v>
      </c>
      <c r="J8750" s="3" t="s">
        <v>255</v>
      </c>
      <c r="K8750" s="5">
        <v>1</v>
      </c>
      <c r="L8750" s="3" t="s">
        <v>3</v>
      </c>
      <c r="M8750" s="3" t="s">
        <v>4</v>
      </c>
      <c r="N8750" s="3" t="s">
        <v>10</v>
      </c>
      <c r="O8750" s="1">
        <v>303</v>
      </c>
      <c r="P8750" s="4">
        <v>1</v>
      </c>
      <c r="Q8750" s="10">
        <f t="shared" si="559"/>
        <v>303</v>
      </c>
    </row>
    <row r="8751" spans="2:17" ht="20.25" customHeight="1">
      <c r="B8751" s="10" t="str">
        <f t="shared" si="556"/>
        <v>كفش ايمني702</v>
      </c>
      <c r="C8751" s="10" t="str">
        <f t="shared" si="557"/>
        <v>كفش ايمني1404/01/22702</v>
      </c>
      <c r="D8751" s="10" t="str">
        <f>IFERROR(IF(تحویلی!$E$1="","",IF(NOSA!O8751=تحویلی!$E$1,تحویلی!$E$1&amp;COUNTIF(NOSA!$O$1:O8751,تحویلی!$E$1),"")),"")</f>
        <v/>
      </c>
      <c r="E8751" s="10" t="str">
        <f t="shared" si="558"/>
        <v>698702</v>
      </c>
      <c r="F8751" s="10" t="str">
        <f>IFERROR(VLOOKUP(I8751,DATABASE!$N:$O,2,FALSE),"")</f>
        <v>كفش ايمني</v>
      </c>
      <c r="G8751" s="3" t="s">
        <v>3784</v>
      </c>
      <c r="H8751" s="4">
        <v>698</v>
      </c>
      <c r="I8751" s="3" t="s">
        <v>1671</v>
      </c>
      <c r="J8751" s="3" t="s">
        <v>1672</v>
      </c>
      <c r="K8751" s="5">
        <v>1</v>
      </c>
      <c r="L8751" s="3" t="s">
        <v>3</v>
      </c>
      <c r="M8751" s="3" t="s">
        <v>40</v>
      </c>
      <c r="N8751" s="3" t="s">
        <v>170</v>
      </c>
      <c r="O8751" s="1">
        <v>702</v>
      </c>
      <c r="P8751" s="4">
        <v>1</v>
      </c>
      <c r="Q8751" s="10">
        <f t="shared" si="559"/>
        <v>702</v>
      </c>
    </row>
    <row r="8752" spans="2:17" ht="20.25" customHeight="1">
      <c r="B8752" s="10" t="str">
        <f t="shared" si="556"/>
        <v>دستكش ضد برش سبك938</v>
      </c>
      <c r="C8752" s="10" t="str">
        <f t="shared" si="557"/>
        <v>دستكش ضد برش سبك1404/01/23938</v>
      </c>
      <c r="D8752" s="10" t="str">
        <f>IFERROR(IF(تحویلی!$E$1="","",IF(NOSA!O8752=تحویلی!$E$1,تحویلی!$E$1&amp;COUNTIF(NOSA!$O$1:O8752,تحویلی!$E$1),"")),"")</f>
        <v/>
      </c>
      <c r="E8752" s="10" t="str">
        <f t="shared" si="558"/>
        <v>703938</v>
      </c>
      <c r="F8752" s="10" t="str">
        <f>IFERROR(VLOOKUP(I8752,DATABASE!$N:$O,2,FALSE),"")</f>
        <v>دستكش ضد برش سبك</v>
      </c>
      <c r="G8752" s="3" t="s">
        <v>3785</v>
      </c>
      <c r="H8752" s="3">
        <v>703</v>
      </c>
      <c r="I8752" s="3" t="s">
        <v>1442</v>
      </c>
      <c r="J8752" s="3" t="s">
        <v>22</v>
      </c>
      <c r="K8752" s="3">
        <v>1</v>
      </c>
      <c r="L8752" s="3" t="s">
        <v>3</v>
      </c>
      <c r="M8752" s="3" t="s">
        <v>47</v>
      </c>
      <c r="N8752" s="3" t="s">
        <v>3975</v>
      </c>
      <c r="O8752" s="1">
        <v>938</v>
      </c>
      <c r="P8752" s="3">
        <v>1</v>
      </c>
      <c r="Q8752" s="10">
        <f t="shared" si="559"/>
        <v>938</v>
      </c>
    </row>
    <row r="8753" spans="2:17" ht="20.25" customHeight="1">
      <c r="B8753" s="10" t="str">
        <f t="shared" si="556"/>
        <v>پيراهن فرم انتظامات155</v>
      </c>
      <c r="C8753" s="10" t="str">
        <f t="shared" si="557"/>
        <v>پيراهن فرم انتظامات1404/01/23155</v>
      </c>
      <c r="D8753" s="10" t="str">
        <f>IFERROR(IF(تحویلی!$E$1="","",IF(NOSA!O8753=تحویلی!$E$1,تحویلی!$E$1&amp;COUNTIF(NOSA!$O$1:O8753,تحویلی!$E$1),"")),"")</f>
        <v/>
      </c>
      <c r="E8753" s="10" t="str">
        <f t="shared" si="558"/>
        <v>705155</v>
      </c>
      <c r="F8753" s="10" t="str">
        <f>IFERROR(VLOOKUP(I8753,DATABASE!$N:$O,2,FALSE),"")</f>
        <v>پيراهن فرم انتظامات</v>
      </c>
      <c r="G8753" s="3" t="s">
        <v>3785</v>
      </c>
      <c r="H8753" s="3">
        <v>705</v>
      </c>
      <c r="I8753" s="3" t="s">
        <v>2296</v>
      </c>
      <c r="J8753" s="3" t="s">
        <v>3301</v>
      </c>
      <c r="K8753" s="3">
        <v>1</v>
      </c>
      <c r="L8753" s="3" t="s">
        <v>28</v>
      </c>
      <c r="M8753" s="3" t="s">
        <v>4</v>
      </c>
      <c r="N8753" s="3" t="s">
        <v>3198</v>
      </c>
      <c r="O8753" s="1">
        <v>155</v>
      </c>
      <c r="P8753" s="3">
        <v>1</v>
      </c>
      <c r="Q8753" s="10">
        <f t="shared" si="559"/>
        <v>155</v>
      </c>
    </row>
    <row r="8754" spans="2:17" ht="20.25" customHeight="1">
      <c r="B8754" s="10" t="str">
        <f t="shared" si="556"/>
        <v>لباس كار كارشناسي254</v>
      </c>
      <c r="C8754" s="10" t="str">
        <f t="shared" si="557"/>
        <v>لباس كار كارشناسي1404/01/23254</v>
      </c>
      <c r="D8754" s="10" t="str">
        <f>IFERROR(IF(تحویلی!$E$1="","",IF(NOSA!O8754=تحویلی!$E$1,تحویلی!$E$1&amp;COUNTIF(NOSA!$O$1:O8754,تحویلی!$E$1),"")),"")</f>
        <v/>
      </c>
      <c r="E8754" s="10" t="str">
        <f t="shared" si="558"/>
        <v>708254</v>
      </c>
      <c r="F8754" s="10" t="str">
        <f>IFERROR(VLOOKUP(I8754,DATABASE!$N:$O,2,FALSE),"")</f>
        <v>لباس كار كارشناسي</v>
      </c>
      <c r="G8754" s="3" t="s">
        <v>3785</v>
      </c>
      <c r="H8754" s="3">
        <v>708</v>
      </c>
      <c r="I8754" s="3" t="s">
        <v>2346</v>
      </c>
      <c r="J8754" s="3" t="s">
        <v>3296</v>
      </c>
      <c r="K8754" s="3">
        <v>1</v>
      </c>
      <c r="L8754" s="3" t="s">
        <v>28</v>
      </c>
      <c r="M8754" s="3" t="s">
        <v>47</v>
      </c>
      <c r="N8754" s="3" t="s">
        <v>718</v>
      </c>
      <c r="O8754" s="1">
        <v>254</v>
      </c>
      <c r="P8754" s="3">
        <v>1</v>
      </c>
      <c r="Q8754" s="10">
        <f t="shared" si="559"/>
        <v>254</v>
      </c>
    </row>
    <row r="8755" spans="2:17" ht="20.25" customHeight="1">
      <c r="B8755" s="10" t="str">
        <f t="shared" si="556"/>
        <v>بند كفش827</v>
      </c>
      <c r="C8755" s="10" t="str">
        <f t="shared" si="557"/>
        <v>بند كفش1404/01/14827</v>
      </c>
      <c r="D8755" s="10" t="str">
        <f>IFERROR(IF(تحویلی!$E$1="","",IF(NOSA!O8755=تحویلی!$E$1,تحویلی!$E$1&amp;COUNTIF(NOSA!$O$1:O8755,تحویلی!$E$1),"")),"")</f>
        <v/>
      </c>
      <c r="E8755" s="10" t="str">
        <f t="shared" si="558"/>
        <v>371827</v>
      </c>
      <c r="F8755" s="10" t="str">
        <f>IFERROR(VLOOKUP(I8755,DATABASE!$N:$O,2,FALSE),"")</f>
        <v>بند كفش</v>
      </c>
      <c r="G8755" s="301" t="s">
        <v>3776</v>
      </c>
      <c r="H8755" s="302">
        <v>371</v>
      </c>
      <c r="I8755" s="301" t="s">
        <v>1462</v>
      </c>
      <c r="J8755" s="301" t="s">
        <v>450</v>
      </c>
      <c r="K8755" s="303">
        <v>1</v>
      </c>
      <c r="L8755" s="301" t="s">
        <v>3</v>
      </c>
      <c r="M8755" s="301" t="s">
        <v>47</v>
      </c>
      <c r="N8755" s="301" t="s">
        <v>2653</v>
      </c>
      <c r="O8755" s="304">
        <v>827</v>
      </c>
      <c r="P8755" s="302">
        <v>0</v>
      </c>
      <c r="Q8755" s="10">
        <f t="shared" si="559"/>
        <v>827</v>
      </c>
    </row>
    <row r="8756" spans="2:17" ht="20.25" customHeight="1">
      <c r="B8756" s="10" t="str">
        <f t="shared" si="556"/>
        <v>دستكش كف مواد سبك949</v>
      </c>
      <c r="C8756" s="10" t="str">
        <f t="shared" si="557"/>
        <v>دستكش كف مواد سبك1404/01/23949</v>
      </c>
      <c r="D8756" s="10" t="str">
        <f>IFERROR(IF(تحویلی!$E$1="","",IF(NOSA!O8756=تحویلی!$E$1,تحویلی!$E$1&amp;COUNTIF(NOSA!$O$1:O8756,تحویلی!$E$1),"")),"")</f>
        <v/>
      </c>
      <c r="E8756" s="10" t="str">
        <f t="shared" si="558"/>
        <v>710949</v>
      </c>
      <c r="F8756" s="10" t="str">
        <f>IFERROR(VLOOKUP(I8756,DATABASE!$N:$O,2,FALSE),"")</f>
        <v>دستكش كف مواد سبك</v>
      </c>
      <c r="G8756" s="3" t="s">
        <v>3785</v>
      </c>
      <c r="H8756" s="3">
        <v>710</v>
      </c>
      <c r="I8756" s="3" t="s">
        <v>1456</v>
      </c>
      <c r="J8756" s="3" t="s">
        <v>2</v>
      </c>
      <c r="K8756" s="3">
        <v>1</v>
      </c>
      <c r="L8756" s="3" t="s">
        <v>3</v>
      </c>
      <c r="M8756" s="3" t="s">
        <v>47</v>
      </c>
      <c r="N8756" s="3" t="s">
        <v>4080</v>
      </c>
      <c r="O8756" s="1">
        <v>949</v>
      </c>
      <c r="P8756" s="3">
        <v>1</v>
      </c>
      <c r="Q8756" s="10">
        <f t="shared" si="559"/>
        <v>949</v>
      </c>
    </row>
    <row r="8757" spans="2:17" ht="20.25" customHeight="1">
      <c r="B8757" s="10" t="str">
        <f t="shared" si="556"/>
        <v>دستكش ساق بلند نسوز725</v>
      </c>
      <c r="C8757" s="10" t="str">
        <f t="shared" si="557"/>
        <v>دستكش ساق بلند نسوز1404/01/23725</v>
      </c>
      <c r="D8757" s="10" t="str">
        <f>IFERROR(IF(تحویلی!$E$1="","",IF(NOSA!O8757=تحویلی!$E$1,تحویلی!$E$1&amp;COUNTIF(NOSA!$O$1:O8757,تحویلی!$E$1),"")),"")</f>
        <v/>
      </c>
      <c r="E8757" s="10" t="str">
        <f t="shared" si="558"/>
        <v>711725</v>
      </c>
      <c r="F8757" s="10" t="str">
        <f>IFERROR(VLOOKUP(I8757,DATABASE!$N:$O,2,FALSE),"")</f>
        <v>دستكش ساق بلند نسوز</v>
      </c>
      <c r="G8757" s="3" t="s">
        <v>3785</v>
      </c>
      <c r="H8757" s="3">
        <v>711</v>
      </c>
      <c r="I8757" s="3" t="s">
        <v>1461</v>
      </c>
      <c r="J8757" s="3" t="s">
        <v>34</v>
      </c>
      <c r="K8757" s="3">
        <v>1</v>
      </c>
      <c r="L8757" s="3" t="s">
        <v>3</v>
      </c>
      <c r="M8757" s="3" t="s">
        <v>19</v>
      </c>
      <c r="N8757" s="3" t="s">
        <v>982</v>
      </c>
      <c r="O8757" s="1">
        <v>725</v>
      </c>
      <c r="P8757" s="3">
        <v>1</v>
      </c>
      <c r="Q8757" s="10">
        <f t="shared" si="559"/>
        <v>725</v>
      </c>
    </row>
    <row r="8758" spans="2:17" ht="20.25" customHeight="1">
      <c r="B8758" s="10" t="str">
        <f t="shared" si="556"/>
        <v>دستكش ضد برش سبك725</v>
      </c>
      <c r="C8758" s="10" t="str">
        <f t="shared" si="557"/>
        <v>دستكش ضد برش سبك1404/01/23725</v>
      </c>
      <c r="D8758" s="10" t="str">
        <f>IFERROR(IF(تحویلی!$E$1="","",IF(NOSA!O8758=تحویلی!$E$1,تحویلی!$E$1&amp;COUNTIF(NOSA!$O$1:O8758,تحویلی!$E$1),"")),"")</f>
        <v/>
      </c>
      <c r="E8758" s="10" t="str">
        <f t="shared" si="558"/>
        <v>711725</v>
      </c>
      <c r="F8758" s="10" t="str">
        <f>IFERROR(VLOOKUP(I8758,DATABASE!$N:$O,2,FALSE),"")</f>
        <v>دستكش ضد برش سبك</v>
      </c>
      <c r="G8758" s="3" t="s">
        <v>3785</v>
      </c>
      <c r="H8758" s="3">
        <v>711</v>
      </c>
      <c r="I8758" s="3" t="s">
        <v>1442</v>
      </c>
      <c r="J8758" s="3" t="s">
        <v>22</v>
      </c>
      <c r="K8758" s="3">
        <v>1</v>
      </c>
      <c r="L8758" s="3" t="s">
        <v>3</v>
      </c>
      <c r="M8758" s="3" t="s">
        <v>19</v>
      </c>
      <c r="N8758" s="3" t="s">
        <v>982</v>
      </c>
      <c r="O8758" s="1">
        <v>725</v>
      </c>
      <c r="P8758" s="3">
        <v>1</v>
      </c>
      <c r="Q8758" s="10">
        <f t="shared" si="559"/>
        <v>725</v>
      </c>
    </row>
    <row r="8759" spans="2:17" ht="20.25" customHeight="1">
      <c r="B8759" s="10" t="str">
        <f t="shared" si="556"/>
        <v>لباس كار معمولي- بلوز و شلوار841</v>
      </c>
      <c r="C8759" s="10" t="str">
        <f t="shared" si="557"/>
        <v>لباس كار معمولي- بلوز و شلوار1404/01/23841</v>
      </c>
      <c r="D8759" s="10" t="str">
        <f>IFERROR(IF(تحویلی!$E$1="","",IF(NOSA!O8759=تحویلی!$E$1,تحویلی!$E$1&amp;COUNTIF(NOSA!$O$1:O8759,تحویلی!$E$1),"")),"")</f>
        <v/>
      </c>
      <c r="E8759" s="10" t="str">
        <f t="shared" si="558"/>
        <v>717841</v>
      </c>
      <c r="F8759" s="10" t="str">
        <f>IFERROR(VLOOKUP(I8759,DATABASE!$N:$O,2,FALSE),"")</f>
        <v>لباس كار معمولي- بلوز و شلوار</v>
      </c>
      <c r="G8759" s="3" t="s">
        <v>3785</v>
      </c>
      <c r="H8759" s="3">
        <v>717</v>
      </c>
      <c r="I8759" s="3" t="s">
        <v>1705</v>
      </c>
      <c r="J8759" s="3" t="s">
        <v>1706</v>
      </c>
      <c r="K8759" s="3">
        <v>1</v>
      </c>
      <c r="L8759" s="3" t="s">
        <v>28</v>
      </c>
      <c r="M8759" s="3" t="s">
        <v>47</v>
      </c>
      <c r="N8759" s="3" t="s">
        <v>3314</v>
      </c>
      <c r="O8759" s="1">
        <v>841</v>
      </c>
      <c r="P8759" s="3">
        <v>0</v>
      </c>
      <c r="Q8759" s="10">
        <f t="shared" si="559"/>
        <v>841</v>
      </c>
    </row>
    <row r="8760" spans="2:17" ht="20.25" customHeight="1">
      <c r="B8760" s="10" t="str">
        <f t="shared" si="556"/>
        <v>لباس كار معمولي- بلوز و شلوار739</v>
      </c>
      <c r="C8760" s="10" t="str">
        <f t="shared" si="557"/>
        <v>لباس كار معمولي- بلوز و شلوار1404/01/23739</v>
      </c>
      <c r="D8760" s="10" t="str">
        <f>IFERROR(IF(تحویلی!$E$1="","",IF(NOSA!O8760=تحویلی!$E$1,تحویلی!$E$1&amp;COUNTIF(NOSA!$O$1:O8760,تحویلی!$E$1),"")),"")</f>
        <v/>
      </c>
      <c r="E8760" s="10" t="str">
        <f t="shared" si="558"/>
        <v>717739</v>
      </c>
      <c r="F8760" s="10" t="str">
        <f>IFERROR(VLOOKUP(I8760,DATABASE!$N:$O,2,FALSE),"")</f>
        <v>لباس كار معمولي- بلوز و شلوار</v>
      </c>
      <c r="G8760" s="3" t="s">
        <v>3785</v>
      </c>
      <c r="H8760" s="3">
        <v>717</v>
      </c>
      <c r="I8760" s="3" t="s">
        <v>1583</v>
      </c>
      <c r="J8760" s="3" t="s">
        <v>1624</v>
      </c>
      <c r="K8760" s="3">
        <v>1</v>
      </c>
      <c r="L8760" s="3" t="s">
        <v>28</v>
      </c>
      <c r="M8760" s="3" t="s">
        <v>47</v>
      </c>
      <c r="N8760" s="3" t="s">
        <v>2890</v>
      </c>
      <c r="O8760" s="1">
        <v>739</v>
      </c>
      <c r="P8760" s="3">
        <v>0</v>
      </c>
      <c r="Q8760" s="10">
        <f t="shared" si="559"/>
        <v>739</v>
      </c>
    </row>
    <row r="8761" spans="2:17" ht="20.25" customHeight="1">
      <c r="B8761" s="10" t="str">
        <f t="shared" si="556"/>
        <v>دستكش ضد برش سبك739</v>
      </c>
      <c r="C8761" s="10" t="str">
        <f t="shared" si="557"/>
        <v>دستكش ضد برش سبك1404/01/23739</v>
      </c>
      <c r="D8761" s="10" t="str">
        <f>IFERROR(IF(تحویلی!$E$1="","",IF(NOSA!O8761=تحویلی!$E$1,تحویلی!$E$1&amp;COUNTIF(NOSA!$O$1:O8761,تحویلی!$E$1),"")),"")</f>
        <v/>
      </c>
      <c r="E8761" s="10" t="str">
        <f t="shared" si="558"/>
        <v>717739</v>
      </c>
      <c r="F8761" s="10" t="str">
        <f>IFERROR(VLOOKUP(I8761,DATABASE!$N:$O,2,FALSE),"")</f>
        <v>دستكش ضد برش سبك</v>
      </c>
      <c r="G8761" s="3" t="s">
        <v>3785</v>
      </c>
      <c r="H8761" s="3">
        <v>717</v>
      </c>
      <c r="I8761" s="3" t="s">
        <v>1442</v>
      </c>
      <c r="J8761" s="3" t="s">
        <v>22</v>
      </c>
      <c r="K8761" s="3">
        <v>1</v>
      </c>
      <c r="L8761" s="3" t="s">
        <v>3</v>
      </c>
      <c r="M8761" s="3" t="s">
        <v>47</v>
      </c>
      <c r="N8761" s="3" t="s">
        <v>2890</v>
      </c>
      <c r="O8761" s="1">
        <v>739</v>
      </c>
      <c r="P8761" s="3">
        <v>1</v>
      </c>
      <c r="Q8761" s="10">
        <f t="shared" si="559"/>
        <v>739</v>
      </c>
    </row>
    <row r="8762" spans="2:17" ht="20.25" customHeight="1">
      <c r="B8762" s="10" t="str">
        <f t="shared" si="556"/>
        <v>دستكش ضد برش سبك841</v>
      </c>
      <c r="C8762" s="10" t="str">
        <f t="shared" si="557"/>
        <v>دستكش ضد برش سبك1404/01/23841</v>
      </c>
      <c r="D8762" s="10" t="str">
        <f>IFERROR(IF(تحویلی!$E$1="","",IF(NOSA!O8762=تحویلی!$E$1,تحویلی!$E$1&amp;COUNTIF(NOSA!$O$1:O8762,تحویلی!$E$1),"")),"")</f>
        <v/>
      </c>
      <c r="E8762" s="10" t="str">
        <f t="shared" si="558"/>
        <v>717841</v>
      </c>
      <c r="F8762" s="10" t="str">
        <f>IFERROR(VLOOKUP(I8762,DATABASE!$N:$O,2,FALSE),"")</f>
        <v>دستكش ضد برش سبك</v>
      </c>
      <c r="G8762" s="3" t="s">
        <v>3785</v>
      </c>
      <c r="H8762" s="3">
        <v>717</v>
      </c>
      <c r="I8762" s="3" t="s">
        <v>1442</v>
      </c>
      <c r="J8762" s="3" t="s">
        <v>22</v>
      </c>
      <c r="K8762" s="3">
        <v>1</v>
      </c>
      <c r="L8762" s="3" t="s">
        <v>3</v>
      </c>
      <c r="M8762" s="3" t="s">
        <v>47</v>
      </c>
      <c r="N8762" s="3" t="s">
        <v>3314</v>
      </c>
      <c r="O8762" s="1">
        <v>841</v>
      </c>
      <c r="P8762" s="3">
        <v>1</v>
      </c>
      <c r="Q8762" s="10">
        <f t="shared" si="559"/>
        <v>841</v>
      </c>
    </row>
    <row r="8763" spans="2:17" ht="20.25" customHeight="1">
      <c r="B8763" s="10" t="str">
        <f t="shared" si="556"/>
        <v>761</v>
      </c>
      <c r="C8763" s="10" t="str">
        <f t="shared" si="557"/>
        <v>1404/01/23761</v>
      </c>
      <c r="D8763" s="10" t="str">
        <f>IFERROR(IF(تحویلی!$E$1="","",IF(NOSA!O8763=تحویلی!$E$1,تحویلی!$E$1&amp;COUNTIF(NOSA!$O$1:O8763,تحویلی!$E$1),"")),"")</f>
        <v/>
      </c>
      <c r="E8763" s="10" t="str">
        <f t="shared" si="558"/>
        <v>721761</v>
      </c>
      <c r="F8763" s="10" t="str">
        <f>IFERROR(VLOOKUP(I8763,DATABASE!$N:$O,2,FALSE),"")</f>
        <v/>
      </c>
      <c r="G8763" s="3" t="s">
        <v>3785</v>
      </c>
      <c r="H8763" s="3">
        <v>721</v>
      </c>
      <c r="I8763" s="3" t="s">
        <v>4249</v>
      </c>
      <c r="J8763" s="3" t="s">
        <v>4250</v>
      </c>
      <c r="K8763" s="3">
        <v>1</v>
      </c>
      <c r="L8763" s="3" t="s">
        <v>8</v>
      </c>
      <c r="M8763" s="3" t="s">
        <v>629</v>
      </c>
      <c r="N8763" s="3" t="s">
        <v>3369</v>
      </c>
      <c r="O8763" s="1">
        <v>761</v>
      </c>
      <c r="P8763" s="3">
        <v>0</v>
      </c>
      <c r="Q8763" s="10">
        <f t="shared" si="559"/>
        <v>761</v>
      </c>
    </row>
    <row r="8764" spans="2:17" ht="20.25" customHeight="1">
      <c r="B8764" s="10" t="str">
        <f t="shared" si="556"/>
        <v>نقاب تيره محافظ صورت معمولي718</v>
      </c>
      <c r="C8764" s="10" t="str">
        <f t="shared" si="557"/>
        <v>نقاب تيره محافظ صورت معمولي1404/01/23718</v>
      </c>
      <c r="D8764" s="10" t="str">
        <f>IFERROR(IF(تحویلی!$E$1="","",IF(NOSA!O8764=تحویلی!$E$1,تحویلی!$E$1&amp;COUNTIF(NOSA!$O$1:O8764,تحویلی!$E$1),"")),"")</f>
        <v/>
      </c>
      <c r="E8764" s="10" t="str">
        <f t="shared" si="558"/>
        <v>726718</v>
      </c>
      <c r="F8764" s="10" t="str">
        <f>IFERROR(VLOOKUP(I8764,DATABASE!$N:$O,2,FALSE),"")</f>
        <v>نقاب تيره محافظ صورت معمولي</v>
      </c>
      <c r="G8764" s="3" t="s">
        <v>3785</v>
      </c>
      <c r="H8764" s="3">
        <v>726</v>
      </c>
      <c r="I8764" s="3" t="s">
        <v>1557</v>
      </c>
      <c r="J8764" s="3" t="s">
        <v>115</v>
      </c>
      <c r="K8764" s="3">
        <v>1</v>
      </c>
      <c r="L8764" s="3" t="s">
        <v>8</v>
      </c>
      <c r="M8764" s="3" t="s">
        <v>19</v>
      </c>
      <c r="N8764" s="3" t="s">
        <v>3499</v>
      </c>
      <c r="O8764" s="1">
        <v>718</v>
      </c>
      <c r="P8764" s="3">
        <v>1</v>
      </c>
      <c r="Q8764" s="10">
        <f t="shared" si="559"/>
        <v>718</v>
      </c>
    </row>
    <row r="8765" spans="2:17" ht="20.25" customHeight="1">
      <c r="B8765" s="10" t="str">
        <f t="shared" si="556"/>
        <v>بند كفش933</v>
      </c>
      <c r="C8765" s="10" t="str">
        <f t="shared" si="557"/>
        <v>بند كفش1404/01/23933</v>
      </c>
      <c r="D8765" s="10" t="str">
        <f>IFERROR(IF(تحویلی!$E$1="","",IF(NOSA!O8765=تحویلی!$E$1,تحویلی!$E$1&amp;COUNTIF(NOSA!$O$1:O8765,تحویلی!$E$1),"")),"")</f>
        <v/>
      </c>
      <c r="E8765" s="10" t="str">
        <f t="shared" si="558"/>
        <v>728933</v>
      </c>
      <c r="F8765" s="10" t="str">
        <f>IFERROR(VLOOKUP(I8765,DATABASE!$N:$O,2,FALSE),"")</f>
        <v>بند كفش</v>
      </c>
      <c r="G8765" s="3" t="s">
        <v>3785</v>
      </c>
      <c r="H8765" s="3">
        <v>728</v>
      </c>
      <c r="I8765" s="3" t="s">
        <v>1462</v>
      </c>
      <c r="J8765" s="3" t="s">
        <v>450</v>
      </c>
      <c r="K8765" s="3">
        <v>1</v>
      </c>
      <c r="L8765" s="3" t="s">
        <v>3</v>
      </c>
      <c r="M8765" s="3" t="s">
        <v>47</v>
      </c>
      <c r="N8765" s="3" t="s">
        <v>3561</v>
      </c>
      <c r="O8765" s="1">
        <v>933</v>
      </c>
      <c r="P8765" s="3">
        <v>0</v>
      </c>
      <c r="Q8765" s="10">
        <f t="shared" si="559"/>
        <v>933</v>
      </c>
    </row>
    <row r="8766" spans="2:17" ht="20.25" customHeight="1">
      <c r="B8766" s="10" t="str">
        <f t="shared" si="556"/>
        <v>شيشه مات ماسك جوشكاري582</v>
      </c>
      <c r="C8766" s="10" t="str">
        <f t="shared" si="557"/>
        <v>شيشه مات ماسك جوشكاري1404/01/23582</v>
      </c>
      <c r="D8766" s="10" t="str">
        <f>IFERROR(IF(تحویلی!$E$1="","",IF(NOSA!O8766=تحویلی!$E$1,تحویلی!$E$1&amp;COUNTIF(NOSA!$O$1:O8766,تحویلی!$E$1),"")),"")</f>
        <v/>
      </c>
      <c r="E8766" s="10" t="str">
        <f t="shared" si="558"/>
        <v>729582</v>
      </c>
      <c r="F8766" s="10" t="str">
        <f>IFERROR(VLOOKUP(I8766,DATABASE!$N:$O,2,FALSE),"")</f>
        <v>شيشه مات ماسك جوشكاري</v>
      </c>
      <c r="G8766" s="3" t="s">
        <v>3785</v>
      </c>
      <c r="H8766" s="3">
        <v>729</v>
      </c>
      <c r="I8766" s="3" t="s">
        <v>1507</v>
      </c>
      <c r="J8766" s="3" t="s">
        <v>113</v>
      </c>
      <c r="K8766" s="3">
        <v>3</v>
      </c>
      <c r="L8766" s="3" t="s">
        <v>8</v>
      </c>
      <c r="M8766" s="3" t="s">
        <v>189</v>
      </c>
      <c r="N8766" s="3" t="s">
        <v>1157</v>
      </c>
      <c r="O8766" s="1">
        <v>582</v>
      </c>
      <c r="P8766" s="3">
        <v>0</v>
      </c>
      <c r="Q8766" s="10">
        <f t="shared" si="559"/>
        <v>582</v>
      </c>
    </row>
    <row r="8767" spans="2:17" ht="20.25" customHeight="1">
      <c r="B8767" s="10" t="str">
        <f t="shared" si="556"/>
        <v>دستكش ساق بلند نسوز238</v>
      </c>
      <c r="C8767" s="10" t="str">
        <f t="shared" si="557"/>
        <v>دستكش ساق بلند نسوز1404/01/23238</v>
      </c>
      <c r="D8767" s="10" t="str">
        <f>IFERROR(IF(تحویلی!$E$1="","",IF(NOSA!O8767=تحویلی!$E$1,تحویلی!$E$1&amp;COUNTIF(NOSA!$O$1:O8767,تحویلی!$E$1),"")),"")</f>
        <v/>
      </c>
      <c r="E8767" s="10" t="str">
        <f t="shared" si="558"/>
        <v>735238</v>
      </c>
      <c r="F8767" s="10" t="str">
        <f>IFERROR(VLOOKUP(I8767,DATABASE!$N:$O,2,FALSE),"")</f>
        <v>دستكش ساق بلند نسوز</v>
      </c>
      <c r="G8767" s="3" t="s">
        <v>3785</v>
      </c>
      <c r="H8767" s="3">
        <v>735</v>
      </c>
      <c r="I8767" s="3" t="s">
        <v>1461</v>
      </c>
      <c r="J8767" s="3" t="s">
        <v>34</v>
      </c>
      <c r="K8767" s="3">
        <v>1</v>
      </c>
      <c r="L8767" s="3" t="s">
        <v>3</v>
      </c>
      <c r="M8767" s="3" t="s">
        <v>19</v>
      </c>
      <c r="N8767" s="3" t="s">
        <v>281</v>
      </c>
      <c r="O8767" s="1">
        <v>238</v>
      </c>
      <c r="P8767" s="3">
        <v>1</v>
      </c>
      <c r="Q8767" s="10">
        <f t="shared" si="559"/>
        <v>238</v>
      </c>
    </row>
    <row r="8768" spans="2:17" ht="20.25" customHeight="1">
      <c r="B8768" s="10" t="str">
        <f t="shared" si="556"/>
        <v>دستكش ضد برش سبك238</v>
      </c>
      <c r="C8768" s="10" t="str">
        <f t="shared" si="557"/>
        <v>دستكش ضد برش سبك1404/01/23238</v>
      </c>
      <c r="D8768" s="10" t="str">
        <f>IFERROR(IF(تحویلی!$E$1="","",IF(NOSA!O8768=تحویلی!$E$1,تحویلی!$E$1&amp;COUNTIF(NOSA!$O$1:O8768,تحویلی!$E$1),"")),"")</f>
        <v/>
      </c>
      <c r="E8768" s="10" t="str">
        <f t="shared" si="558"/>
        <v>735238</v>
      </c>
      <c r="F8768" s="10" t="str">
        <f>IFERROR(VLOOKUP(I8768,DATABASE!$N:$O,2,FALSE),"")</f>
        <v>دستكش ضد برش سبك</v>
      </c>
      <c r="G8768" s="3" t="s">
        <v>3785</v>
      </c>
      <c r="H8768" s="3">
        <v>735</v>
      </c>
      <c r="I8768" s="3" t="s">
        <v>1442</v>
      </c>
      <c r="J8768" s="3" t="s">
        <v>22</v>
      </c>
      <c r="K8768" s="3">
        <v>1</v>
      </c>
      <c r="L8768" s="3" t="s">
        <v>3</v>
      </c>
      <c r="M8768" s="3" t="s">
        <v>19</v>
      </c>
      <c r="N8768" s="3" t="s">
        <v>281</v>
      </c>
      <c r="O8768" s="1">
        <v>238</v>
      </c>
      <c r="P8768" s="3">
        <v>1</v>
      </c>
      <c r="Q8768" s="10">
        <f t="shared" si="559"/>
        <v>238</v>
      </c>
    </row>
    <row r="8769" spans="2:17" ht="20.25" customHeight="1">
      <c r="B8769" s="10" t="str">
        <f t="shared" si="556"/>
        <v>كفش ايمني862</v>
      </c>
      <c r="C8769" s="10" t="str">
        <f t="shared" si="557"/>
        <v>كفش ايمني1404/01/24862</v>
      </c>
      <c r="D8769" s="10" t="str">
        <f>IFERROR(IF(تحویلی!$E$1="","",IF(NOSA!O8769=تحویلی!$E$1,تحویلی!$E$1&amp;COUNTIF(NOSA!$O$1:O8769,تحویلی!$E$1),"")),"")</f>
        <v/>
      </c>
      <c r="E8769" s="10" t="str">
        <f t="shared" si="558"/>
        <v>742862</v>
      </c>
      <c r="F8769" s="10" t="str">
        <f>IFERROR(VLOOKUP(I8769,DATABASE!$N:$O,2,FALSE),"")</f>
        <v>كفش ايمني</v>
      </c>
      <c r="G8769" s="325" t="s">
        <v>3786</v>
      </c>
      <c r="H8769" s="326">
        <v>742</v>
      </c>
      <c r="I8769" s="325" t="s">
        <v>1526</v>
      </c>
      <c r="J8769" s="325" t="s">
        <v>1729</v>
      </c>
      <c r="K8769" s="327">
        <v>1</v>
      </c>
      <c r="L8769" s="325" t="s">
        <v>3</v>
      </c>
      <c r="M8769" s="325" t="s">
        <v>47</v>
      </c>
      <c r="N8769" s="325" t="s">
        <v>2892</v>
      </c>
      <c r="O8769" s="328">
        <v>862</v>
      </c>
      <c r="P8769" s="326">
        <v>1</v>
      </c>
      <c r="Q8769" s="10">
        <f t="shared" si="559"/>
        <v>862</v>
      </c>
    </row>
    <row r="8770" spans="2:17" ht="20.25" customHeight="1">
      <c r="B8770" s="10" t="str">
        <f t="shared" si="556"/>
        <v>لباس كار ديرسوز(بلوز) 741</v>
      </c>
      <c r="C8770" s="10" t="str">
        <f t="shared" si="557"/>
        <v>لباس كار ديرسوز(بلوز) 1404/01/24741</v>
      </c>
      <c r="D8770" s="10" t="str">
        <f>IFERROR(IF(تحویلی!$E$1="","",IF(NOSA!O8770=تحویلی!$E$1,تحویلی!$E$1&amp;COUNTIF(NOSA!$O$1:O8770,تحویلی!$E$1),"")),"")</f>
        <v/>
      </c>
      <c r="E8770" s="10" t="str">
        <f t="shared" si="558"/>
        <v>757741</v>
      </c>
      <c r="F8770" s="10" t="str">
        <f>IFERROR(VLOOKUP(I8770,DATABASE!$N:$O,2,FALSE),"")</f>
        <v xml:space="preserve">لباس كار ديرسوز(بلوز) </v>
      </c>
      <c r="G8770" s="325" t="s">
        <v>3786</v>
      </c>
      <c r="H8770" s="326">
        <v>757</v>
      </c>
      <c r="I8770" s="325" t="s">
        <v>2316</v>
      </c>
      <c r="J8770" s="325" t="s">
        <v>2780</v>
      </c>
      <c r="K8770" s="327">
        <v>1</v>
      </c>
      <c r="L8770" s="325" t="s">
        <v>8</v>
      </c>
      <c r="M8770" s="325" t="s">
        <v>102</v>
      </c>
      <c r="N8770" s="325" t="s">
        <v>764</v>
      </c>
      <c r="O8770" s="328">
        <v>741</v>
      </c>
      <c r="P8770" s="326">
        <v>1</v>
      </c>
      <c r="Q8770" s="10">
        <f t="shared" si="559"/>
        <v>741</v>
      </c>
    </row>
    <row r="8771" spans="2:17" ht="20.25" customHeight="1">
      <c r="B8771" s="10" t="str">
        <f t="shared" si="556"/>
        <v>لباس كار ديرسوز(بلوز) 851</v>
      </c>
      <c r="C8771" s="10" t="str">
        <f t="shared" si="557"/>
        <v>لباس كار ديرسوز(بلوز) 1404/01/24851</v>
      </c>
      <c r="D8771" s="10" t="str">
        <f>IFERROR(IF(تحویلی!$E$1="","",IF(NOSA!O8771=تحویلی!$E$1,تحویلی!$E$1&amp;COUNTIF(NOSA!$O$1:O8771,تحویلی!$E$1),"")),"")</f>
        <v/>
      </c>
      <c r="E8771" s="10" t="str">
        <f t="shared" si="558"/>
        <v>766851</v>
      </c>
      <c r="F8771" s="10" t="str">
        <f>IFERROR(VLOOKUP(I8771,DATABASE!$N:$O,2,FALSE),"")</f>
        <v xml:space="preserve">لباس كار ديرسوز(بلوز) </v>
      </c>
      <c r="G8771" s="325" t="s">
        <v>3786</v>
      </c>
      <c r="H8771" s="326">
        <v>766</v>
      </c>
      <c r="I8771" s="325" t="s">
        <v>1703</v>
      </c>
      <c r="J8771" s="325" t="s">
        <v>1704</v>
      </c>
      <c r="K8771" s="327">
        <v>1</v>
      </c>
      <c r="L8771" s="325" t="s">
        <v>8</v>
      </c>
      <c r="M8771" s="325" t="s">
        <v>47</v>
      </c>
      <c r="N8771" s="325" t="s">
        <v>2761</v>
      </c>
      <c r="O8771" s="328">
        <v>851</v>
      </c>
      <c r="P8771" s="326">
        <v>1</v>
      </c>
      <c r="Q8771" s="10">
        <f t="shared" si="559"/>
        <v>851</v>
      </c>
    </row>
    <row r="8772" spans="2:17" ht="20.25" customHeight="1">
      <c r="B8772" s="10" t="str">
        <f t="shared" si="556"/>
        <v>دستكش ضد برش سبك851</v>
      </c>
      <c r="C8772" s="10" t="str">
        <f t="shared" si="557"/>
        <v>دستكش ضد برش سبك1404/01/24851</v>
      </c>
      <c r="D8772" s="10" t="str">
        <f>IFERROR(IF(تحویلی!$E$1="","",IF(NOSA!O8772=تحویلی!$E$1,تحویلی!$E$1&amp;COUNTIF(NOSA!$O$1:O8772,تحویلی!$E$1),"")),"")</f>
        <v/>
      </c>
      <c r="E8772" s="10" t="str">
        <f t="shared" si="558"/>
        <v>766851</v>
      </c>
      <c r="F8772" s="10" t="str">
        <f>IFERROR(VLOOKUP(I8772,DATABASE!$N:$O,2,FALSE),"")</f>
        <v>دستكش ضد برش سبك</v>
      </c>
      <c r="G8772" s="325" t="s">
        <v>3786</v>
      </c>
      <c r="H8772" s="326">
        <v>766</v>
      </c>
      <c r="I8772" s="325" t="s">
        <v>1442</v>
      </c>
      <c r="J8772" s="325" t="s">
        <v>22</v>
      </c>
      <c r="K8772" s="327">
        <v>1</v>
      </c>
      <c r="L8772" s="325" t="s">
        <v>3</v>
      </c>
      <c r="M8772" s="325" t="s">
        <v>47</v>
      </c>
      <c r="N8772" s="325" t="s">
        <v>2761</v>
      </c>
      <c r="O8772" s="328">
        <v>851</v>
      </c>
      <c r="P8772" s="326">
        <v>1</v>
      </c>
      <c r="Q8772" s="10">
        <f t="shared" si="559"/>
        <v>851</v>
      </c>
    </row>
    <row r="8773" spans="2:17" ht="20.25" customHeight="1">
      <c r="B8773" s="10" t="str">
        <f t="shared" si="556"/>
        <v>دستكش ضد برش سبك733</v>
      </c>
      <c r="C8773" s="10" t="str">
        <f t="shared" si="557"/>
        <v>دستكش ضد برش سبك1404/01/24733</v>
      </c>
      <c r="D8773" s="10" t="str">
        <f>IFERROR(IF(تحویلی!$E$1="","",IF(NOSA!O8773=تحویلی!$E$1,تحویلی!$E$1&amp;COUNTIF(NOSA!$O$1:O8773,تحویلی!$E$1),"")),"")</f>
        <v/>
      </c>
      <c r="E8773" s="10" t="str">
        <f t="shared" si="558"/>
        <v>773733</v>
      </c>
      <c r="F8773" s="10" t="str">
        <f>IFERROR(VLOOKUP(I8773,DATABASE!$N:$O,2,FALSE),"")</f>
        <v>دستكش ضد برش سبك</v>
      </c>
      <c r="G8773" s="325" t="s">
        <v>3786</v>
      </c>
      <c r="H8773" s="326">
        <v>773</v>
      </c>
      <c r="I8773" s="325" t="s">
        <v>1442</v>
      </c>
      <c r="J8773" s="325" t="s">
        <v>22</v>
      </c>
      <c r="K8773" s="327">
        <v>1</v>
      </c>
      <c r="L8773" s="325" t="s">
        <v>3</v>
      </c>
      <c r="M8773" s="325" t="s">
        <v>47</v>
      </c>
      <c r="N8773" s="325" t="s">
        <v>628</v>
      </c>
      <c r="O8773" s="328">
        <v>733</v>
      </c>
      <c r="P8773" s="326">
        <v>1</v>
      </c>
      <c r="Q8773" s="10">
        <f t="shared" si="559"/>
        <v>733</v>
      </c>
    </row>
    <row r="8774" spans="2:17" ht="20.25" customHeight="1">
      <c r="B8774" s="10" t="str">
        <f t="shared" si="556"/>
        <v>دستكش كف مواد سبك953</v>
      </c>
      <c r="C8774" s="10" t="str">
        <f t="shared" si="557"/>
        <v>دستكش كف مواد سبك1404/01/24953</v>
      </c>
      <c r="D8774" s="10" t="str">
        <f>IFERROR(IF(تحویلی!$E$1="","",IF(NOSA!O8774=تحویلی!$E$1,تحویلی!$E$1&amp;COUNTIF(NOSA!$O$1:O8774,تحویلی!$E$1),"")),"")</f>
        <v/>
      </c>
      <c r="E8774" s="10" t="str">
        <f t="shared" si="558"/>
        <v>775953</v>
      </c>
      <c r="F8774" s="10" t="str">
        <f>IFERROR(VLOOKUP(I8774,DATABASE!$N:$O,2,FALSE),"")</f>
        <v>دستكش كف مواد سبك</v>
      </c>
      <c r="G8774" s="325" t="s">
        <v>3786</v>
      </c>
      <c r="H8774" s="326">
        <v>775</v>
      </c>
      <c r="I8774" s="325" t="s">
        <v>1456</v>
      </c>
      <c r="J8774" s="325" t="s">
        <v>2</v>
      </c>
      <c r="K8774" s="327">
        <v>1</v>
      </c>
      <c r="L8774" s="325" t="s">
        <v>3</v>
      </c>
      <c r="M8774" s="325" t="s">
        <v>47</v>
      </c>
      <c r="N8774" s="325" t="s">
        <v>4235</v>
      </c>
      <c r="O8774" s="328">
        <v>953</v>
      </c>
      <c r="P8774" s="326">
        <v>1</v>
      </c>
      <c r="Q8774" s="10">
        <f t="shared" si="559"/>
        <v>953</v>
      </c>
    </row>
    <row r="8775" spans="2:17" ht="20.25" customHeight="1">
      <c r="B8775" s="10" t="str">
        <f t="shared" si="556"/>
        <v>دستكش ضد برش سبك83</v>
      </c>
      <c r="C8775" s="10" t="str">
        <f t="shared" si="557"/>
        <v>دستكش ضد برش سبك1404/01/2483</v>
      </c>
      <c r="D8775" s="10" t="str">
        <f>IFERROR(IF(تحویلی!$E$1="","",IF(NOSA!O8775=تحویلی!$E$1,تحویلی!$E$1&amp;COUNTIF(NOSA!$O$1:O8775,تحویلی!$E$1),"")),"")</f>
        <v/>
      </c>
      <c r="E8775" s="10" t="str">
        <f t="shared" si="558"/>
        <v>77883</v>
      </c>
      <c r="F8775" s="10" t="str">
        <f>IFERROR(VLOOKUP(I8775,DATABASE!$N:$O,2,FALSE),"")</f>
        <v>دستكش ضد برش سبك</v>
      </c>
      <c r="G8775" s="325" t="s">
        <v>3786</v>
      </c>
      <c r="H8775" s="326">
        <v>778</v>
      </c>
      <c r="I8775" s="325" t="s">
        <v>1442</v>
      </c>
      <c r="J8775" s="325" t="s">
        <v>22</v>
      </c>
      <c r="K8775" s="327">
        <v>1</v>
      </c>
      <c r="L8775" s="325" t="s">
        <v>3</v>
      </c>
      <c r="M8775" s="325" t="s">
        <v>43</v>
      </c>
      <c r="N8775" s="325" t="s">
        <v>929</v>
      </c>
      <c r="O8775" s="328">
        <v>83</v>
      </c>
      <c r="P8775" s="326">
        <v>1</v>
      </c>
      <c r="Q8775" s="10">
        <f t="shared" si="559"/>
        <v>83</v>
      </c>
    </row>
    <row r="8776" spans="2:17" ht="20.25" customHeight="1">
      <c r="B8776" s="10" t="str">
        <f t="shared" si="556"/>
        <v>128</v>
      </c>
      <c r="C8776" s="10" t="str">
        <f t="shared" si="557"/>
        <v>1404/01/24128</v>
      </c>
      <c r="D8776" s="10" t="str">
        <f>IFERROR(IF(تحویلی!$E$1="","",IF(NOSA!O8776=تحویلی!$E$1,تحویلی!$E$1&amp;COUNTIF(NOSA!$O$1:O8776,تحویلی!$E$1),"")),"")</f>
        <v/>
      </c>
      <c r="E8776" s="10" t="str">
        <f t="shared" si="558"/>
        <v>779128</v>
      </c>
      <c r="F8776" s="10" t="str">
        <f>IFERROR(VLOOKUP(I8776,DATABASE!$N:$O,2,FALSE),"")</f>
        <v/>
      </c>
      <c r="G8776" s="325" t="s">
        <v>3786</v>
      </c>
      <c r="H8776" s="326">
        <v>779</v>
      </c>
      <c r="I8776" s="325" t="s">
        <v>2699</v>
      </c>
      <c r="J8776" s="325" t="s">
        <v>7</v>
      </c>
      <c r="K8776" s="327">
        <v>1</v>
      </c>
      <c r="L8776" s="325" t="s">
        <v>8</v>
      </c>
      <c r="M8776" s="325" t="s">
        <v>4</v>
      </c>
      <c r="N8776" s="325" t="s">
        <v>2766</v>
      </c>
      <c r="O8776" s="328">
        <v>128</v>
      </c>
      <c r="P8776" s="326">
        <v>1</v>
      </c>
      <c r="Q8776" s="10">
        <f t="shared" si="559"/>
        <v>128</v>
      </c>
    </row>
    <row r="8777" spans="2:17" ht="20.25" customHeight="1">
      <c r="B8777" s="10" t="str">
        <f t="shared" si="556"/>
        <v>دستكش ضد برش سبك128</v>
      </c>
      <c r="C8777" s="10" t="str">
        <f t="shared" si="557"/>
        <v>دستكش ضد برش سبك1404/01/24128</v>
      </c>
      <c r="D8777" s="10" t="str">
        <f>IFERROR(IF(تحویلی!$E$1="","",IF(NOSA!O8777=تحویلی!$E$1,تحویلی!$E$1&amp;COUNTIF(NOSA!$O$1:O8777,تحویلی!$E$1),"")),"")</f>
        <v/>
      </c>
      <c r="E8777" s="10" t="str">
        <f t="shared" si="558"/>
        <v>779128</v>
      </c>
      <c r="F8777" s="10" t="str">
        <f>IFERROR(VLOOKUP(I8777,DATABASE!$N:$O,2,FALSE),"")</f>
        <v>دستكش ضد برش سبك</v>
      </c>
      <c r="G8777" s="325" t="s">
        <v>3786</v>
      </c>
      <c r="H8777" s="326">
        <v>779</v>
      </c>
      <c r="I8777" s="325" t="s">
        <v>1442</v>
      </c>
      <c r="J8777" s="325" t="s">
        <v>22</v>
      </c>
      <c r="K8777" s="327">
        <v>1</v>
      </c>
      <c r="L8777" s="325" t="s">
        <v>3</v>
      </c>
      <c r="M8777" s="325" t="s">
        <v>4</v>
      </c>
      <c r="N8777" s="325" t="s">
        <v>2766</v>
      </c>
      <c r="O8777" s="328">
        <v>128</v>
      </c>
      <c r="P8777" s="326">
        <v>1</v>
      </c>
      <c r="Q8777" s="10">
        <f t="shared" si="559"/>
        <v>128</v>
      </c>
    </row>
    <row r="8778" spans="2:17" ht="20.25" customHeight="1">
      <c r="B8778" s="10" t="str">
        <f t="shared" si="556"/>
        <v>لباس كار نسوز(بلوز و شلوار)402</v>
      </c>
      <c r="C8778" s="10" t="str">
        <f t="shared" si="557"/>
        <v>لباس كار نسوز(بلوز و شلوار)1404/01/24402</v>
      </c>
      <c r="D8778" s="10" t="str">
        <f>IFERROR(IF(تحویلی!$E$1="","",IF(NOSA!O8778=تحویلی!$E$1,تحویلی!$E$1&amp;COUNTIF(NOSA!$O$1:O8778,تحویلی!$E$1),"")),"")</f>
        <v/>
      </c>
      <c r="E8778" s="10" t="str">
        <f t="shared" si="558"/>
        <v>780402</v>
      </c>
      <c r="F8778" s="10" t="str">
        <f>IFERROR(VLOOKUP(I8778,DATABASE!$N:$O,2,FALSE),"")</f>
        <v>لباس كار نسوز(بلوز و شلوار)</v>
      </c>
      <c r="G8778" s="325" t="s">
        <v>3786</v>
      </c>
      <c r="H8778" s="326">
        <v>780</v>
      </c>
      <c r="I8778" s="325" t="s">
        <v>1655</v>
      </c>
      <c r="J8778" s="325" t="s">
        <v>1656</v>
      </c>
      <c r="K8778" s="327">
        <v>1</v>
      </c>
      <c r="L8778" s="325" t="s">
        <v>28</v>
      </c>
      <c r="M8778" s="325" t="s">
        <v>4</v>
      </c>
      <c r="N8778" s="325" t="s">
        <v>2834</v>
      </c>
      <c r="O8778" s="328">
        <v>402</v>
      </c>
      <c r="P8778" s="326">
        <v>1</v>
      </c>
      <c r="Q8778" s="10">
        <f t="shared" si="559"/>
        <v>402</v>
      </c>
    </row>
    <row r="8779" spans="2:17" ht="20.25" customHeight="1">
      <c r="B8779" s="10" t="str">
        <f t="shared" si="556"/>
        <v>دستكش ضد برش سبك10006</v>
      </c>
      <c r="C8779" s="10" t="str">
        <f t="shared" si="557"/>
        <v>دستكش ضد برش سبك1404/01/2410006</v>
      </c>
      <c r="D8779" s="10" t="str">
        <f>IFERROR(IF(تحویلی!$E$1="","",IF(NOSA!O8779=تحویلی!$E$1,تحویلی!$E$1&amp;COUNTIF(NOSA!$O$1:O8779,تحویلی!$E$1),"")),"")</f>
        <v/>
      </c>
      <c r="E8779" s="10" t="str">
        <f t="shared" si="558"/>
        <v>78110006</v>
      </c>
      <c r="F8779" s="10" t="str">
        <f>IFERROR(VLOOKUP(I8779,DATABASE!$N:$O,2,FALSE),"")</f>
        <v>دستكش ضد برش سبك</v>
      </c>
      <c r="G8779" s="325" t="s">
        <v>3786</v>
      </c>
      <c r="H8779" s="326">
        <v>781</v>
      </c>
      <c r="I8779" s="325" t="s">
        <v>1442</v>
      </c>
      <c r="J8779" s="325" t="s">
        <v>22</v>
      </c>
      <c r="K8779" s="327">
        <v>1</v>
      </c>
      <c r="L8779" s="325" t="s">
        <v>3</v>
      </c>
      <c r="M8779" s="325" t="s">
        <v>9</v>
      </c>
      <c r="N8779" s="325" t="s">
        <v>4147</v>
      </c>
      <c r="O8779" s="328">
        <v>10006</v>
      </c>
      <c r="P8779" s="326">
        <v>1</v>
      </c>
      <c r="Q8779" s="10">
        <f t="shared" si="559"/>
        <v>10006</v>
      </c>
    </row>
    <row r="8780" spans="2:17" ht="20.25" customHeight="1">
      <c r="B8780" s="10" t="str">
        <f t="shared" si="556"/>
        <v>دستكش ضد برش سبك10008</v>
      </c>
      <c r="C8780" s="10" t="str">
        <f t="shared" si="557"/>
        <v>دستكش ضد برش سبك1404/01/2510008</v>
      </c>
      <c r="D8780" s="10" t="str">
        <f>IFERROR(IF(تحویلی!$E$1="","",IF(NOSA!O8780=تحویلی!$E$1,تحویلی!$E$1&amp;COUNTIF(NOSA!$O$1:O8780,تحویلی!$E$1),"")),"")</f>
        <v/>
      </c>
      <c r="E8780" s="10" t="str">
        <f t="shared" si="558"/>
        <v>80310008</v>
      </c>
      <c r="F8780" s="10" t="str">
        <f>IFERROR(VLOOKUP(I8780,DATABASE!$N:$O,2,FALSE),"")</f>
        <v>دستكش ضد برش سبك</v>
      </c>
      <c r="G8780" s="3" t="s">
        <v>3787</v>
      </c>
      <c r="H8780" s="4">
        <v>803</v>
      </c>
      <c r="I8780" s="3" t="s">
        <v>1442</v>
      </c>
      <c r="J8780" s="3" t="s">
        <v>22</v>
      </c>
      <c r="K8780" s="5">
        <v>1</v>
      </c>
      <c r="L8780" s="3" t="s">
        <v>3</v>
      </c>
      <c r="M8780" s="3" t="s">
        <v>9</v>
      </c>
      <c r="N8780" s="3" t="s">
        <v>4106</v>
      </c>
      <c r="O8780" s="1">
        <v>10008</v>
      </c>
      <c r="P8780" s="4">
        <v>1</v>
      </c>
      <c r="Q8780" s="10">
        <f t="shared" si="559"/>
        <v>10008</v>
      </c>
    </row>
    <row r="8781" spans="2:17" ht="20.25" customHeight="1">
      <c r="B8781" s="10" t="str">
        <f t="shared" si="556"/>
        <v>دستكش ضد برش سبك10007</v>
      </c>
      <c r="C8781" s="10" t="str">
        <f t="shared" si="557"/>
        <v>دستكش ضد برش سبك1404/01/2510007</v>
      </c>
      <c r="D8781" s="10" t="str">
        <f>IFERROR(IF(تحویلی!$E$1="","",IF(NOSA!O8781=تحویلی!$E$1,تحویلی!$E$1&amp;COUNTIF(NOSA!$O$1:O8781,تحویلی!$E$1),"")),"")</f>
        <v/>
      </c>
      <c r="E8781" s="10" t="str">
        <f t="shared" si="558"/>
        <v>80310007</v>
      </c>
      <c r="F8781" s="10" t="str">
        <f>IFERROR(VLOOKUP(I8781,DATABASE!$N:$O,2,FALSE),"")</f>
        <v>دستكش ضد برش سبك</v>
      </c>
      <c r="G8781" s="3" t="s">
        <v>3787</v>
      </c>
      <c r="H8781" s="4">
        <v>803</v>
      </c>
      <c r="I8781" s="3" t="s">
        <v>1442</v>
      </c>
      <c r="J8781" s="3" t="s">
        <v>22</v>
      </c>
      <c r="K8781" s="5">
        <v>1</v>
      </c>
      <c r="L8781" s="3" t="s">
        <v>3</v>
      </c>
      <c r="M8781" s="3" t="s">
        <v>9</v>
      </c>
      <c r="N8781" s="3" t="s">
        <v>4107</v>
      </c>
      <c r="O8781" s="1">
        <v>10007</v>
      </c>
      <c r="P8781" s="4">
        <v>1</v>
      </c>
      <c r="Q8781" s="10">
        <f t="shared" si="559"/>
        <v>10007</v>
      </c>
    </row>
    <row r="8782" spans="2:17" ht="20.25" customHeight="1">
      <c r="B8782" s="10" t="str">
        <f t="shared" si="556"/>
        <v>پوتين ايمني نسوز10006</v>
      </c>
      <c r="C8782" s="10" t="str">
        <f t="shared" si="557"/>
        <v>پوتين ايمني نسوز1404/01/2510006</v>
      </c>
      <c r="D8782" s="10" t="str">
        <f>IFERROR(IF(تحویلی!$E$1="","",IF(NOSA!O8782=تحویلی!$E$1,تحویلی!$E$1&amp;COUNTIF(NOSA!$O$1:O8782,تحویلی!$E$1),"")),"")</f>
        <v/>
      </c>
      <c r="E8782" s="10" t="str">
        <f t="shared" si="558"/>
        <v>80910006</v>
      </c>
      <c r="F8782" s="10" t="str">
        <f>IFERROR(VLOOKUP(I8782,DATABASE!$N:$O,2,FALSE),"")</f>
        <v>پوتين ايمني نسوز</v>
      </c>
      <c r="G8782" s="3" t="s">
        <v>3787</v>
      </c>
      <c r="H8782" s="4">
        <v>809</v>
      </c>
      <c r="I8782" s="3" t="s">
        <v>1472</v>
      </c>
      <c r="J8782" s="3" t="s">
        <v>1700</v>
      </c>
      <c r="K8782" s="5">
        <v>1</v>
      </c>
      <c r="L8782" s="3" t="s">
        <v>3</v>
      </c>
      <c r="M8782" s="3" t="s">
        <v>9</v>
      </c>
      <c r="N8782" s="3" t="s">
        <v>4050</v>
      </c>
      <c r="O8782" s="1">
        <v>10006</v>
      </c>
      <c r="P8782" s="4">
        <v>1</v>
      </c>
      <c r="Q8782" s="10">
        <f t="shared" si="559"/>
        <v>10006</v>
      </c>
    </row>
    <row r="8783" spans="2:17" ht="20.25" customHeight="1">
      <c r="B8783" s="10" t="str">
        <f t="shared" ref="B8783:B8846" si="560">F8783&amp;Q8783</f>
        <v>لباس كار ديرسوز(بلوز و شلوار)862</v>
      </c>
      <c r="C8783" s="10" t="str">
        <f t="shared" ref="C8783:C8846" si="561">F8783&amp;G8783&amp;O8783</f>
        <v>لباس كار ديرسوز(بلوز و شلوار)1404/01/25862</v>
      </c>
      <c r="D8783" s="10" t="str">
        <f>IFERROR(IF(تحویلی!$E$1="","",IF(NOSA!O8783=تحویلی!$E$1,تحویلی!$E$1&amp;COUNTIF(NOSA!$O$1:O8783,تحویلی!$E$1),"")),"")</f>
        <v/>
      </c>
      <c r="E8783" s="10" t="str">
        <f t="shared" ref="E8783:E8846" si="562">H8783&amp;O8783</f>
        <v>824862</v>
      </c>
      <c r="F8783" s="10" t="str">
        <f>IFERROR(VLOOKUP(I8783,DATABASE!$N:$O,2,FALSE),"")</f>
        <v>لباس كار ديرسوز(بلوز و شلوار)</v>
      </c>
      <c r="G8783" s="3" t="s">
        <v>3787</v>
      </c>
      <c r="H8783" s="4">
        <v>824</v>
      </c>
      <c r="I8783" s="3" t="s">
        <v>1629</v>
      </c>
      <c r="J8783" s="3" t="s">
        <v>1630</v>
      </c>
      <c r="K8783" s="5">
        <v>1</v>
      </c>
      <c r="L8783" s="3" t="s">
        <v>28</v>
      </c>
      <c r="M8783" s="3" t="s">
        <v>47</v>
      </c>
      <c r="N8783" s="3" t="s">
        <v>2892</v>
      </c>
      <c r="O8783" s="1">
        <v>862</v>
      </c>
      <c r="P8783" s="4">
        <v>1</v>
      </c>
      <c r="Q8783" s="10">
        <f t="shared" si="559"/>
        <v>862</v>
      </c>
    </row>
    <row r="8784" spans="2:17" ht="20.25" customHeight="1">
      <c r="B8784" s="10" t="str">
        <f t="shared" si="560"/>
        <v>دستكش كف مواد سبك460</v>
      </c>
      <c r="C8784" s="10" t="str">
        <f t="shared" si="561"/>
        <v>دستكش كف مواد سبك1404/01/25460</v>
      </c>
      <c r="D8784" s="10" t="str">
        <f>IFERROR(IF(تحویلی!$E$1="","",IF(NOSA!O8784=تحویلی!$E$1,تحویلی!$E$1&amp;COUNTIF(NOSA!$O$1:O8784,تحویلی!$E$1),"")),"")</f>
        <v/>
      </c>
      <c r="E8784" s="10" t="str">
        <f t="shared" si="562"/>
        <v>826460</v>
      </c>
      <c r="F8784" s="10" t="str">
        <f>IFERROR(VLOOKUP(I8784,DATABASE!$N:$O,2,FALSE),"")</f>
        <v>دستكش كف مواد سبك</v>
      </c>
      <c r="G8784" s="3" t="s">
        <v>3787</v>
      </c>
      <c r="H8784" s="4">
        <v>826</v>
      </c>
      <c r="I8784" s="3" t="s">
        <v>1456</v>
      </c>
      <c r="J8784" s="3" t="s">
        <v>2</v>
      </c>
      <c r="K8784" s="5">
        <v>1</v>
      </c>
      <c r="L8784" s="3" t="s">
        <v>3</v>
      </c>
      <c r="M8784" s="3" t="s">
        <v>47</v>
      </c>
      <c r="N8784" s="3" t="s">
        <v>140</v>
      </c>
      <c r="O8784" s="1">
        <v>460</v>
      </c>
      <c r="P8784" s="4">
        <v>1</v>
      </c>
      <c r="Q8784" s="10">
        <f t="shared" si="559"/>
        <v>460</v>
      </c>
    </row>
    <row r="8785" spans="2:18" ht="20.25" customHeight="1">
      <c r="B8785" s="10" t="str">
        <f t="shared" si="560"/>
        <v>دستكش ضد برش سبك5</v>
      </c>
      <c r="C8785" s="10" t="str">
        <f t="shared" si="561"/>
        <v>دستكش ضد برش سبك1404/01/255</v>
      </c>
      <c r="D8785" s="10" t="str">
        <f>IFERROR(IF(تحویلی!$E$1="","",IF(NOSA!O8785=تحویلی!$E$1,تحویلی!$E$1&amp;COUNTIF(NOSA!$O$1:O8785,تحویلی!$E$1),"")),"")</f>
        <v/>
      </c>
      <c r="E8785" s="10" t="str">
        <f t="shared" si="562"/>
        <v>8285</v>
      </c>
      <c r="F8785" s="10" t="str">
        <f>IFERROR(VLOOKUP(I8785,DATABASE!$N:$O,2,FALSE),"")</f>
        <v>دستكش ضد برش سبك</v>
      </c>
      <c r="G8785" s="3" t="s">
        <v>3787</v>
      </c>
      <c r="H8785" s="4">
        <v>828</v>
      </c>
      <c r="I8785" s="3" t="s">
        <v>1442</v>
      </c>
      <c r="J8785" s="3" t="s">
        <v>22</v>
      </c>
      <c r="K8785" s="5">
        <v>1</v>
      </c>
      <c r="L8785" s="3" t="s">
        <v>3</v>
      </c>
      <c r="M8785" s="3" t="s">
        <v>43</v>
      </c>
      <c r="N8785" s="3" t="s">
        <v>250</v>
      </c>
      <c r="O8785" s="1">
        <v>5</v>
      </c>
      <c r="P8785" s="4">
        <v>1</v>
      </c>
      <c r="Q8785" s="10">
        <f t="shared" si="559"/>
        <v>5</v>
      </c>
    </row>
    <row r="8786" spans="2:18" ht="20.25" customHeight="1">
      <c r="B8786" s="10" t="str">
        <f t="shared" si="560"/>
        <v>دستكش ضد برش سبك837</v>
      </c>
      <c r="C8786" s="10" t="str">
        <f t="shared" si="561"/>
        <v>دستكش ضد برش سبك1404/01/26837</v>
      </c>
      <c r="D8786" s="10" t="str">
        <f>IFERROR(IF(تحویلی!$E$1="","",IF(NOSA!O8786=تحویلی!$E$1,تحویلی!$E$1&amp;COUNTIF(NOSA!$O$1:O8786,تحویلی!$E$1),"")),"")</f>
        <v/>
      </c>
      <c r="E8786" s="10" t="str">
        <f t="shared" si="562"/>
        <v>834837</v>
      </c>
      <c r="F8786" s="10" t="str">
        <f>IFERROR(VLOOKUP(I8786,DATABASE!$N:$O,2,FALSE),"")</f>
        <v>دستكش ضد برش سبك</v>
      </c>
      <c r="G8786" s="3" t="s">
        <v>3788</v>
      </c>
      <c r="H8786" s="3">
        <v>834</v>
      </c>
      <c r="I8786" s="3" t="s">
        <v>1442</v>
      </c>
      <c r="J8786" s="3" t="s">
        <v>22</v>
      </c>
      <c r="K8786" s="3">
        <v>1</v>
      </c>
      <c r="L8786" s="3" t="s">
        <v>3</v>
      </c>
      <c r="M8786" s="3" t="s">
        <v>40</v>
      </c>
      <c r="N8786" s="3" t="s">
        <v>3245</v>
      </c>
      <c r="O8786" s="1">
        <v>837</v>
      </c>
      <c r="P8786" s="3">
        <v>1</v>
      </c>
      <c r="Q8786" s="10">
        <f t="shared" si="559"/>
        <v>837</v>
      </c>
    </row>
    <row r="8787" spans="2:18" ht="20.25" customHeight="1">
      <c r="B8787" s="10" t="str">
        <f t="shared" si="560"/>
        <v>دستكش ضد برش سبك845</v>
      </c>
      <c r="C8787" s="10" t="str">
        <f t="shared" si="561"/>
        <v>دستكش ضد برش سبك1404/01/26845</v>
      </c>
      <c r="D8787" s="10" t="str">
        <f>IFERROR(IF(تحویلی!$E$1="","",IF(NOSA!O8787=تحویلی!$E$1,تحویلی!$E$1&amp;COUNTIF(NOSA!$O$1:O8787,تحویلی!$E$1),"")),"")</f>
        <v/>
      </c>
      <c r="E8787" s="10" t="str">
        <f t="shared" si="562"/>
        <v>835845</v>
      </c>
      <c r="F8787" s="10" t="str">
        <f>IFERROR(VLOOKUP(I8787,DATABASE!$N:$O,2,FALSE),"")</f>
        <v>دستكش ضد برش سبك</v>
      </c>
      <c r="G8787" s="3" t="s">
        <v>3788</v>
      </c>
      <c r="H8787" s="3">
        <v>835</v>
      </c>
      <c r="I8787" s="3" t="s">
        <v>1442</v>
      </c>
      <c r="J8787" s="3" t="s">
        <v>22</v>
      </c>
      <c r="K8787" s="3">
        <v>1</v>
      </c>
      <c r="L8787" s="3" t="s">
        <v>3</v>
      </c>
      <c r="M8787" s="3" t="s">
        <v>47</v>
      </c>
      <c r="N8787" s="3" t="s">
        <v>3244</v>
      </c>
      <c r="O8787" s="1">
        <v>845</v>
      </c>
      <c r="P8787" s="3">
        <v>1</v>
      </c>
      <c r="Q8787" s="10">
        <f t="shared" si="559"/>
        <v>845</v>
      </c>
    </row>
    <row r="8788" spans="2:18" ht="20.25" customHeight="1">
      <c r="B8788" s="10" t="str">
        <f t="shared" si="560"/>
        <v>پيراهن فرم انتظامات8</v>
      </c>
      <c r="C8788" s="10" t="str">
        <f t="shared" si="561"/>
        <v>پيراهن فرم انتظامات1404/01/268</v>
      </c>
      <c r="D8788" s="10" t="str">
        <f>IFERROR(IF(تحویلی!$E$1="","",IF(NOSA!O8788=تحویلی!$E$1,تحویلی!$E$1&amp;COUNTIF(NOSA!$O$1:O8788,تحویلی!$E$1),"")),"")</f>
        <v/>
      </c>
      <c r="E8788" s="10" t="str">
        <f t="shared" si="562"/>
        <v>8368</v>
      </c>
      <c r="F8788" s="10" t="str">
        <f>IFERROR(VLOOKUP(I8788,DATABASE!$N:$O,2,FALSE),"")</f>
        <v>پيراهن فرم انتظامات</v>
      </c>
      <c r="G8788" s="3" t="s">
        <v>3788</v>
      </c>
      <c r="H8788" s="3">
        <v>836</v>
      </c>
      <c r="I8788" s="3" t="s">
        <v>2296</v>
      </c>
      <c r="J8788" s="3" t="s">
        <v>3301</v>
      </c>
      <c r="K8788" s="3">
        <v>1</v>
      </c>
      <c r="L8788" s="3" t="s">
        <v>28</v>
      </c>
      <c r="M8788" s="3" t="s">
        <v>47</v>
      </c>
      <c r="N8788" s="3" t="s">
        <v>710</v>
      </c>
      <c r="O8788" s="1">
        <v>8</v>
      </c>
      <c r="P8788" s="3">
        <v>1</v>
      </c>
      <c r="Q8788" s="10">
        <f t="shared" si="559"/>
        <v>8</v>
      </c>
    </row>
    <row r="8789" spans="2:18" ht="20.25" customHeight="1">
      <c r="B8789" s="10" t="str">
        <f t="shared" si="560"/>
        <v>دستكش ضد برش سبك170</v>
      </c>
      <c r="C8789" s="10" t="str">
        <f t="shared" si="561"/>
        <v>دستكش ضد برش سبك1404/01/26170</v>
      </c>
      <c r="D8789" s="10" t="str">
        <f>IFERROR(IF(تحویلی!$E$1="","",IF(NOSA!O8789=تحویلی!$E$1,تحویلی!$E$1&amp;COUNTIF(NOSA!$O$1:O8789,تحویلی!$E$1),"")),"")</f>
        <v/>
      </c>
      <c r="E8789" s="10" t="str">
        <f t="shared" si="562"/>
        <v>854170</v>
      </c>
      <c r="F8789" s="10" t="str">
        <f>IFERROR(VLOOKUP(I8789,DATABASE!$N:$O,2,FALSE),"")</f>
        <v>دستكش ضد برش سبك</v>
      </c>
      <c r="G8789" s="3" t="s">
        <v>3788</v>
      </c>
      <c r="H8789" s="3">
        <v>854</v>
      </c>
      <c r="I8789" s="3" t="s">
        <v>1442</v>
      </c>
      <c r="J8789" s="3" t="s">
        <v>22</v>
      </c>
      <c r="K8789" s="3">
        <v>1</v>
      </c>
      <c r="L8789" s="3" t="s">
        <v>3</v>
      </c>
      <c r="M8789" s="3" t="s">
        <v>9</v>
      </c>
      <c r="N8789" s="3" t="s">
        <v>3241</v>
      </c>
      <c r="O8789" s="1">
        <v>170</v>
      </c>
      <c r="P8789" s="3">
        <v>1</v>
      </c>
      <c r="Q8789" s="10">
        <f t="shared" si="559"/>
        <v>170</v>
      </c>
    </row>
    <row r="8790" spans="2:18" ht="20.25" customHeight="1">
      <c r="B8790" s="10" t="str">
        <f t="shared" si="560"/>
        <v>دستكش ضد برش سبك848</v>
      </c>
      <c r="C8790" s="10" t="str">
        <f t="shared" si="561"/>
        <v>دستكش ضد برش سبك1404/01/26848</v>
      </c>
      <c r="D8790" s="10" t="str">
        <f>IFERROR(IF(تحویلی!$E$1="","",IF(NOSA!O8790=تحویلی!$E$1,تحویلی!$E$1&amp;COUNTIF(NOSA!$O$1:O8790,تحویلی!$E$1),"")),"")</f>
        <v/>
      </c>
      <c r="E8790" s="10" t="str">
        <f t="shared" si="562"/>
        <v>857848</v>
      </c>
      <c r="F8790" s="10" t="str">
        <f>IFERROR(VLOOKUP(I8790,DATABASE!$N:$O,2,FALSE),"")</f>
        <v>دستكش ضد برش سبك</v>
      </c>
      <c r="G8790" s="3" t="s">
        <v>3788</v>
      </c>
      <c r="H8790" s="3">
        <v>857</v>
      </c>
      <c r="I8790" s="3" t="s">
        <v>1442</v>
      </c>
      <c r="J8790" s="3" t="s">
        <v>22</v>
      </c>
      <c r="K8790" s="3">
        <v>1</v>
      </c>
      <c r="L8790" s="3" t="s">
        <v>3</v>
      </c>
      <c r="M8790" s="3" t="s">
        <v>47</v>
      </c>
      <c r="N8790" s="3" t="s">
        <v>1213</v>
      </c>
      <c r="O8790" s="1">
        <v>848</v>
      </c>
      <c r="P8790" s="3">
        <v>1</v>
      </c>
      <c r="Q8790" s="10">
        <f t="shared" si="559"/>
        <v>848</v>
      </c>
    </row>
    <row r="8791" spans="2:18" ht="20.25" customHeight="1">
      <c r="B8791" s="10" t="str">
        <f t="shared" si="560"/>
        <v>دستكش ضد برش سبك847</v>
      </c>
      <c r="C8791" s="10" t="str">
        <f t="shared" si="561"/>
        <v>دستكش ضد برش سبك1404/01/26847</v>
      </c>
      <c r="D8791" s="10" t="str">
        <f>IFERROR(IF(تحویلی!$E$1="","",IF(NOSA!O8791=تحویلی!$E$1,تحویلی!$E$1&amp;COUNTIF(NOSA!$O$1:O8791,تحویلی!$E$1),"")),"")</f>
        <v/>
      </c>
      <c r="E8791" s="10" t="str">
        <f t="shared" si="562"/>
        <v>857847</v>
      </c>
      <c r="F8791" s="10" t="str">
        <f>IFERROR(VLOOKUP(I8791,DATABASE!$N:$O,2,FALSE),"")</f>
        <v>دستكش ضد برش سبك</v>
      </c>
      <c r="G8791" s="3" t="s">
        <v>3788</v>
      </c>
      <c r="H8791" s="3">
        <v>857</v>
      </c>
      <c r="I8791" s="3" t="s">
        <v>1442</v>
      </c>
      <c r="J8791" s="3" t="s">
        <v>22</v>
      </c>
      <c r="K8791" s="3">
        <v>1</v>
      </c>
      <c r="L8791" s="3" t="s">
        <v>3</v>
      </c>
      <c r="M8791" s="3" t="s">
        <v>47</v>
      </c>
      <c r="N8791" s="3" t="s">
        <v>2845</v>
      </c>
      <c r="O8791" s="1">
        <v>847</v>
      </c>
      <c r="P8791" s="3">
        <v>1</v>
      </c>
      <c r="Q8791" s="10">
        <f t="shared" si="559"/>
        <v>847</v>
      </c>
    </row>
    <row r="8792" spans="2:18" ht="20.25" customHeight="1">
      <c r="B8792" s="10" t="str">
        <f t="shared" si="560"/>
        <v>دستكش ضد برش سبك866</v>
      </c>
      <c r="C8792" s="10" t="str">
        <f t="shared" si="561"/>
        <v>دستكش ضد برش سبك1404/01/26866</v>
      </c>
      <c r="D8792" s="10" t="str">
        <f>IFERROR(IF(تحویلی!$E$1="","",IF(NOSA!O8792=تحویلی!$E$1,تحویلی!$E$1&amp;COUNTIF(NOSA!$O$1:O8792,تحویلی!$E$1),"")),"")</f>
        <v/>
      </c>
      <c r="E8792" s="10" t="str">
        <f t="shared" si="562"/>
        <v>857866</v>
      </c>
      <c r="F8792" s="10" t="str">
        <f>IFERROR(VLOOKUP(I8792,DATABASE!$N:$O,2,FALSE),"")</f>
        <v>دستكش ضد برش سبك</v>
      </c>
      <c r="G8792" s="3" t="s">
        <v>3788</v>
      </c>
      <c r="H8792" s="3">
        <v>857</v>
      </c>
      <c r="I8792" s="3" t="s">
        <v>1442</v>
      </c>
      <c r="J8792" s="3" t="s">
        <v>22</v>
      </c>
      <c r="K8792" s="3">
        <v>1</v>
      </c>
      <c r="L8792" s="3" t="s">
        <v>3</v>
      </c>
      <c r="M8792" s="3" t="s">
        <v>47</v>
      </c>
      <c r="N8792" s="3" t="s">
        <v>3230</v>
      </c>
      <c r="O8792" s="1">
        <v>866</v>
      </c>
      <c r="P8792" s="3">
        <v>1</v>
      </c>
      <c r="Q8792" s="10">
        <f t="shared" si="559"/>
        <v>866</v>
      </c>
    </row>
    <row r="8793" spans="2:18" ht="20.25" customHeight="1">
      <c r="B8793" s="10" t="str">
        <f t="shared" si="560"/>
        <v>دستكش ضد برش سبك751</v>
      </c>
      <c r="C8793" s="10" t="str">
        <f t="shared" si="561"/>
        <v>دستكش ضد برش سبك1404/01/26751</v>
      </c>
      <c r="D8793" s="10" t="str">
        <f>IFERROR(IF(تحویلی!$E$1="","",IF(NOSA!O8793=تحویلی!$E$1,تحویلی!$E$1&amp;COUNTIF(NOSA!$O$1:O8793,تحویلی!$E$1),"")),"")</f>
        <v/>
      </c>
      <c r="E8793" s="10" t="str">
        <f t="shared" si="562"/>
        <v>858751</v>
      </c>
      <c r="F8793" s="10" t="str">
        <f>IFERROR(VLOOKUP(I8793,DATABASE!$N:$O,2,FALSE),"")</f>
        <v>دستكش ضد برش سبك</v>
      </c>
      <c r="G8793" s="3" t="s">
        <v>3788</v>
      </c>
      <c r="H8793" s="3">
        <v>858</v>
      </c>
      <c r="I8793" s="3" t="s">
        <v>1442</v>
      </c>
      <c r="J8793" s="3" t="s">
        <v>22</v>
      </c>
      <c r="K8793" s="3">
        <v>1</v>
      </c>
      <c r="L8793" s="3" t="s">
        <v>3</v>
      </c>
      <c r="M8793" s="3" t="s">
        <v>9</v>
      </c>
      <c r="N8793" s="3" t="s">
        <v>2709</v>
      </c>
      <c r="O8793" s="1">
        <v>751</v>
      </c>
      <c r="P8793" s="3">
        <v>1</v>
      </c>
      <c r="Q8793" s="10">
        <f t="shared" si="559"/>
        <v>751</v>
      </c>
    </row>
    <row r="8794" spans="2:18" ht="20.25" customHeight="1">
      <c r="B8794" s="10" t="str">
        <f t="shared" si="560"/>
        <v>لباس كار نسوز(بلوز و شلوار)725</v>
      </c>
      <c r="C8794" s="10" t="str">
        <f t="shared" si="561"/>
        <v>لباس كار نسوز(بلوز و شلوار)1404/01/26725</v>
      </c>
      <c r="D8794" s="10" t="str">
        <f>IFERROR(IF(تحویلی!$E$1="","",IF(NOSA!O8794=تحویلی!$E$1,تحویلی!$E$1&amp;COUNTIF(NOSA!$O$1:O8794,تحویلی!$E$1),"")),"")</f>
        <v/>
      </c>
      <c r="E8794" s="10" t="str">
        <f t="shared" si="562"/>
        <v>863725</v>
      </c>
      <c r="F8794" s="10" t="str">
        <f>IFERROR(VLOOKUP(I8794,DATABASE!$N:$O,2,FALSE),"")</f>
        <v>لباس كار نسوز(بلوز و شلوار)</v>
      </c>
      <c r="G8794" s="3" t="s">
        <v>3788</v>
      </c>
      <c r="H8794" s="3">
        <v>863</v>
      </c>
      <c r="I8794" s="3" t="s">
        <v>1655</v>
      </c>
      <c r="J8794" s="3" t="s">
        <v>1656</v>
      </c>
      <c r="K8794" s="3">
        <v>1</v>
      </c>
      <c r="L8794" s="3" t="s">
        <v>28</v>
      </c>
      <c r="M8794" s="3" t="s">
        <v>19</v>
      </c>
      <c r="N8794" s="3" t="s">
        <v>982</v>
      </c>
      <c r="O8794" s="1">
        <v>725</v>
      </c>
      <c r="P8794" s="3">
        <v>1</v>
      </c>
      <c r="Q8794" s="10">
        <f t="shared" si="559"/>
        <v>725</v>
      </c>
    </row>
    <row r="8795" spans="2:18" ht="20.25" customHeight="1">
      <c r="B8795" s="10" t="str">
        <f t="shared" si="560"/>
        <v>دستكش ساق بلند نسوز52</v>
      </c>
      <c r="C8795" s="10" t="str">
        <f t="shared" si="561"/>
        <v>دستكش ساق بلند نسوز1404/01/2652</v>
      </c>
      <c r="D8795" s="10" t="str">
        <f>IFERROR(IF(تحویلی!$E$1="","",IF(NOSA!O8795=تحویلی!$E$1,تحویلی!$E$1&amp;COUNTIF(NOSA!$O$1:O8795,تحویلی!$E$1),"")),"")</f>
        <v/>
      </c>
      <c r="E8795" s="10" t="str">
        <f t="shared" si="562"/>
        <v>86652</v>
      </c>
      <c r="F8795" s="10" t="str">
        <f>IFERROR(VLOOKUP(I8795,DATABASE!$N:$O,2,FALSE),"")</f>
        <v>دستكش ساق بلند نسوز</v>
      </c>
      <c r="G8795" s="3" t="s">
        <v>3788</v>
      </c>
      <c r="H8795" s="3">
        <v>866</v>
      </c>
      <c r="I8795" s="3" t="s">
        <v>1461</v>
      </c>
      <c r="J8795" s="3" t="s">
        <v>34</v>
      </c>
      <c r="K8795" s="3">
        <v>1</v>
      </c>
      <c r="L8795" s="3" t="s">
        <v>3</v>
      </c>
      <c r="M8795" s="3" t="s">
        <v>19</v>
      </c>
      <c r="N8795" s="3" t="s">
        <v>4256</v>
      </c>
      <c r="O8795" s="1">
        <v>52</v>
      </c>
      <c r="P8795" s="3">
        <v>1</v>
      </c>
      <c r="Q8795" s="10">
        <f t="shared" si="559"/>
        <v>52</v>
      </c>
    </row>
    <row r="8796" spans="2:18" ht="20.25" customHeight="1">
      <c r="B8796" s="10" t="str">
        <f t="shared" si="560"/>
        <v>دستكش ضد برش سبك52</v>
      </c>
      <c r="C8796" s="10" t="str">
        <f t="shared" si="561"/>
        <v>دستكش ضد برش سبك1404/01/2652</v>
      </c>
      <c r="D8796" s="10" t="str">
        <f>IFERROR(IF(تحویلی!$E$1="","",IF(NOSA!O8796=تحویلی!$E$1,تحویلی!$E$1&amp;COUNTIF(NOSA!$O$1:O8796,تحویلی!$E$1),"")),"")</f>
        <v/>
      </c>
      <c r="E8796" s="10" t="str">
        <f t="shared" si="562"/>
        <v>86652</v>
      </c>
      <c r="F8796" s="10" t="str">
        <f>IFERROR(VLOOKUP(I8796,DATABASE!$N:$O,2,FALSE),"")</f>
        <v>دستكش ضد برش سبك</v>
      </c>
      <c r="G8796" s="3" t="s">
        <v>3788</v>
      </c>
      <c r="H8796" s="3">
        <v>866</v>
      </c>
      <c r="I8796" s="3" t="s">
        <v>1442</v>
      </c>
      <c r="J8796" s="3" t="s">
        <v>22</v>
      </c>
      <c r="K8796" s="3">
        <v>1</v>
      </c>
      <c r="L8796" s="3" t="s">
        <v>3</v>
      </c>
      <c r="M8796" s="3" t="s">
        <v>19</v>
      </c>
      <c r="N8796" s="3" t="s">
        <v>4256</v>
      </c>
      <c r="O8796" s="1">
        <v>52</v>
      </c>
      <c r="P8796" s="3">
        <v>1</v>
      </c>
      <c r="Q8796" s="10">
        <f t="shared" si="559"/>
        <v>52</v>
      </c>
    </row>
    <row r="8797" spans="2:18" ht="20.25" customHeight="1">
      <c r="B8797" s="10" t="str">
        <f t="shared" si="560"/>
        <v>پوتين ايمني نسوز52</v>
      </c>
      <c r="C8797" s="10" t="str">
        <f t="shared" si="561"/>
        <v>پوتين ايمني نسوز1404/01/2652</v>
      </c>
      <c r="D8797" s="10" t="str">
        <f>IFERROR(IF(تحویلی!$E$1="","",IF(NOSA!O8797=تحویلی!$E$1,تحویلی!$E$1&amp;COUNTIF(NOSA!$O$1:O8797,تحویلی!$E$1),"")),"")</f>
        <v/>
      </c>
      <c r="E8797" s="10" t="str">
        <f t="shared" si="562"/>
        <v>86652</v>
      </c>
      <c r="F8797" s="10" t="str">
        <f>IFERROR(VLOOKUP(I8797,DATABASE!$N:$O,2,FALSE),"")</f>
        <v>پوتين ايمني نسوز</v>
      </c>
      <c r="G8797" s="3" t="s">
        <v>3788</v>
      </c>
      <c r="H8797" s="3">
        <v>866</v>
      </c>
      <c r="I8797" s="3" t="s">
        <v>1631</v>
      </c>
      <c r="J8797" s="3" t="s">
        <v>1632</v>
      </c>
      <c r="K8797" s="3">
        <v>1</v>
      </c>
      <c r="L8797" s="3" t="s">
        <v>3</v>
      </c>
      <c r="M8797" s="3" t="s">
        <v>19</v>
      </c>
      <c r="N8797" s="3" t="s">
        <v>4256</v>
      </c>
      <c r="O8797" s="1">
        <v>52</v>
      </c>
      <c r="P8797" s="3">
        <v>1</v>
      </c>
      <c r="Q8797" s="10">
        <f t="shared" si="559"/>
        <v>52</v>
      </c>
    </row>
    <row r="8798" spans="2:18" ht="20.25" customHeight="1">
      <c r="B8798" s="10" t="str">
        <f t="shared" si="560"/>
        <v>آستين آلومينيومي45</v>
      </c>
      <c r="C8798" s="10" t="str">
        <f t="shared" si="561"/>
        <v>آستين آلومينيومي1404/01/2645</v>
      </c>
      <c r="D8798" s="10" t="str">
        <f>IFERROR(IF(تحویلی!$E$1="","",IF(NOSA!O8798=تحویلی!$E$1,تحویلی!$E$1&amp;COUNTIF(NOSA!$O$1:O8798,تحویلی!$E$1),"")),"")</f>
        <v/>
      </c>
      <c r="E8798" s="10" t="str">
        <f t="shared" si="562"/>
        <v>87145</v>
      </c>
      <c r="F8798" s="10" t="str">
        <f>IFERROR(VLOOKUP(I8798,DATABASE!$N:$O,2,FALSE),"")</f>
        <v>آستين آلومينيومي</v>
      </c>
      <c r="G8798" s="3" t="s">
        <v>3788</v>
      </c>
      <c r="H8798" s="3">
        <v>871</v>
      </c>
      <c r="I8798" s="3" t="s">
        <v>1508</v>
      </c>
      <c r="J8798" s="3" t="s">
        <v>38</v>
      </c>
      <c r="K8798" s="3">
        <v>1</v>
      </c>
      <c r="L8798" s="3" t="s">
        <v>3</v>
      </c>
      <c r="M8798" s="3" t="s">
        <v>4</v>
      </c>
      <c r="N8798" s="3" t="s">
        <v>302</v>
      </c>
      <c r="O8798" s="1">
        <v>45</v>
      </c>
      <c r="P8798" s="3">
        <v>0</v>
      </c>
      <c r="Q8798" s="10">
        <f t="shared" si="559"/>
        <v>45</v>
      </c>
    </row>
    <row r="8799" spans="2:18" ht="20.25" customHeight="1">
      <c r="B8799" s="10" t="str">
        <f t="shared" si="560"/>
        <v>701</v>
      </c>
      <c r="C8799" s="10" t="str">
        <f t="shared" si="561"/>
        <v>1404/01/26701</v>
      </c>
      <c r="D8799" s="10" t="str">
        <f>IFERROR(IF(تحویلی!$E$1="","",IF(NOSA!O8799=تحویلی!$E$1,تحویلی!$E$1&amp;COUNTIF(NOSA!$O$1:O8799,تحویلی!$E$1),"")),"")</f>
        <v/>
      </c>
      <c r="E8799" s="10" t="str">
        <f t="shared" si="562"/>
        <v>871701</v>
      </c>
      <c r="F8799" s="10" t="str">
        <f>IFERROR(VLOOKUP(I8799,DATABASE!$N:$O,2,FALSE),"")</f>
        <v/>
      </c>
      <c r="G8799" s="3" t="s">
        <v>3788</v>
      </c>
      <c r="H8799" s="3">
        <v>871</v>
      </c>
      <c r="I8799" s="3" t="s">
        <v>2699</v>
      </c>
      <c r="J8799" s="3" t="s">
        <v>7</v>
      </c>
      <c r="K8799" s="3">
        <v>1</v>
      </c>
      <c r="L8799" s="3" t="s">
        <v>8</v>
      </c>
      <c r="M8799" s="3" t="s">
        <v>4</v>
      </c>
      <c r="N8799" s="3" t="s">
        <v>26</v>
      </c>
      <c r="O8799" s="1">
        <v>701</v>
      </c>
      <c r="P8799" s="3">
        <v>1</v>
      </c>
      <c r="Q8799" s="10">
        <f t="shared" si="559"/>
        <v>701</v>
      </c>
    </row>
    <row r="8800" spans="2:18" ht="20.25" customHeight="1">
      <c r="B8800" s="10" t="str">
        <f t="shared" si="560"/>
        <v>دستكش ضد برش سبك769</v>
      </c>
      <c r="C8800" s="10" t="str">
        <f t="shared" si="561"/>
        <v>دستكش ضد برش سبك1404/01/27769</v>
      </c>
      <c r="D8800" s="10" t="str">
        <f>IFERROR(IF(تحویلی!$E$1="","",IF(NOSA!O8800=تحویلی!$E$1,تحویلی!$E$1&amp;COUNTIF(NOSA!$O$1:O8800,تحویلی!$E$1),"")),"")</f>
        <v/>
      </c>
      <c r="E8800" s="10" t="str">
        <f t="shared" si="562"/>
        <v>874769</v>
      </c>
      <c r="F8800" s="10" t="str">
        <f>IFERROR(VLOOKUP(I8800,DATABASE!$N:$O,2,FALSE),"")</f>
        <v>دستكش ضد برش سبك</v>
      </c>
      <c r="G8800" s="3" t="s">
        <v>3789</v>
      </c>
      <c r="H8800" s="3">
        <v>874</v>
      </c>
      <c r="I8800" s="3" t="s">
        <v>1442</v>
      </c>
      <c r="J8800" s="3" t="s">
        <v>22</v>
      </c>
      <c r="K8800" s="3">
        <v>1</v>
      </c>
      <c r="L8800" s="3" t="s">
        <v>3</v>
      </c>
      <c r="M8800" s="3" t="s">
        <v>43</v>
      </c>
      <c r="N8800" s="3" t="s">
        <v>1102</v>
      </c>
      <c r="O8800" s="1">
        <v>769</v>
      </c>
      <c r="P8800" s="3">
        <v>1</v>
      </c>
      <c r="Q8800" s="3">
        <f t="shared" si="559"/>
        <v>769</v>
      </c>
      <c r="R8800" s="3"/>
    </row>
    <row r="8801" spans="2:18" ht="20.25" customHeight="1">
      <c r="B8801" s="10" t="str">
        <f t="shared" si="560"/>
        <v>دستكش ضد برش سبك893</v>
      </c>
      <c r="C8801" s="10" t="str">
        <f t="shared" si="561"/>
        <v>دستكش ضد برش سبك1404/01/27893</v>
      </c>
      <c r="D8801" s="10" t="str">
        <f>IFERROR(IF(تحویلی!$E$1="","",IF(NOSA!O8801=تحویلی!$E$1,تحویلی!$E$1&amp;COUNTIF(NOSA!$O$1:O8801,تحویلی!$E$1),"")),"")</f>
        <v/>
      </c>
      <c r="E8801" s="10" t="str">
        <f t="shared" si="562"/>
        <v>877893</v>
      </c>
      <c r="F8801" s="10" t="str">
        <f>IFERROR(VLOOKUP(I8801,DATABASE!$N:$O,2,FALSE),"")</f>
        <v>دستكش ضد برش سبك</v>
      </c>
      <c r="G8801" s="3" t="s">
        <v>3789</v>
      </c>
      <c r="H8801" s="3">
        <v>877</v>
      </c>
      <c r="I8801" s="3" t="s">
        <v>1442</v>
      </c>
      <c r="J8801" s="3" t="s">
        <v>22</v>
      </c>
      <c r="K8801" s="3">
        <v>1</v>
      </c>
      <c r="L8801" s="3" t="s">
        <v>3</v>
      </c>
      <c r="M8801" s="3" t="s">
        <v>47</v>
      </c>
      <c r="N8801" s="3" t="s">
        <v>3439</v>
      </c>
      <c r="O8801" s="1">
        <v>893</v>
      </c>
      <c r="P8801" s="3">
        <v>1</v>
      </c>
      <c r="Q8801" s="3">
        <f t="shared" si="559"/>
        <v>893</v>
      </c>
      <c r="R8801" s="3"/>
    </row>
    <row r="8802" spans="2:18" ht="20.25" customHeight="1">
      <c r="B8802" s="10" t="str">
        <f t="shared" si="560"/>
        <v>دستكش ضد برش سبك70</v>
      </c>
      <c r="C8802" s="10" t="str">
        <f t="shared" si="561"/>
        <v>دستكش ضد برش سبك1404/01/2770</v>
      </c>
      <c r="D8802" s="10" t="str">
        <f>IFERROR(IF(تحویلی!$E$1="","",IF(NOSA!O8802=تحویلی!$E$1,تحویلی!$E$1&amp;COUNTIF(NOSA!$O$1:O8802,تحویلی!$E$1),"")),"")</f>
        <v/>
      </c>
      <c r="E8802" s="10" t="str">
        <f t="shared" si="562"/>
        <v>88070</v>
      </c>
      <c r="F8802" s="10" t="str">
        <f>IFERROR(VLOOKUP(I8802,DATABASE!$N:$O,2,FALSE),"")</f>
        <v>دستكش ضد برش سبك</v>
      </c>
      <c r="G8802" s="3" t="s">
        <v>3789</v>
      </c>
      <c r="H8802" s="3">
        <v>880</v>
      </c>
      <c r="I8802" s="3" t="s">
        <v>1442</v>
      </c>
      <c r="J8802" s="3" t="s">
        <v>22</v>
      </c>
      <c r="K8802" s="3">
        <v>1</v>
      </c>
      <c r="L8802" s="3" t="s">
        <v>3</v>
      </c>
      <c r="M8802" s="3" t="s">
        <v>9</v>
      </c>
      <c r="N8802" s="3" t="s">
        <v>688</v>
      </c>
      <c r="O8802" s="1">
        <v>70</v>
      </c>
      <c r="P8802" s="3">
        <v>1</v>
      </c>
      <c r="Q8802" s="3">
        <f t="shared" si="559"/>
        <v>70</v>
      </c>
      <c r="R8802" s="3"/>
    </row>
    <row r="8803" spans="2:18" ht="20.25" customHeight="1">
      <c r="B8803" s="10" t="str">
        <f t="shared" si="560"/>
        <v>دستكش ضد برش سبك694</v>
      </c>
      <c r="C8803" s="10" t="str">
        <f t="shared" si="561"/>
        <v>دستكش ضد برش سبك1404/01/27694</v>
      </c>
      <c r="D8803" s="10" t="str">
        <f>IFERROR(IF(تحویلی!$E$1="","",IF(NOSA!O8803=تحویلی!$E$1,تحویلی!$E$1&amp;COUNTIF(NOSA!$O$1:O8803,تحویلی!$E$1),"")),"")</f>
        <v/>
      </c>
      <c r="E8803" s="10" t="str">
        <f t="shared" si="562"/>
        <v>883694</v>
      </c>
      <c r="F8803" s="10" t="str">
        <f>IFERROR(VLOOKUP(I8803,DATABASE!$N:$O,2,FALSE),"")</f>
        <v>دستكش ضد برش سبك</v>
      </c>
      <c r="G8803" s="3" t="s">
        <v>3789</v>
      </c>
      <c r="H8803" s="3">
        <v>883</v>
      </c>
      <c r="I8803" s="3" t="s">
        <v>1442</v>
      </c>
      <c r="J8803" s="3" t="s">
        <v>22</v>
      </c>
      <c r="K8803" s="3">
        <v>1</v>
      </c>
      <c r="L8803" s="3" t="s">
        <v>3</v>
      </c>
      <c r="M8803" s="3" t="s">
        <v>47</v>
      </c>
      <c r="N8803" s="3" t="s">
        <v>128</v>
      </c>
      <c r="O8803" s="1">
        <v>694</v>
      </c>
      <c r="P8803" s="3">
        <v>1</v>
      </c>
      <c r="Q8803" s="3">
        <f t="shared" si="559"/>
        <v>694</v>
      </c>
      <c r="R8803" s="3"/>
    </row>
    <row r="8804" spans="2:18" ht="20.25" customHeight="1">
      <c r="B8804" s="10" t="str">
        <f t="shared" si="560"/>
        <v>دستكش ضد برش سبك862</v>
      </c>
      <c r="C8804" s="10" t="str">
        <f t="shared" si="561"/>
        <v>دستكش ضد برش سبك1404/01/27862</v>
      </c>
      <c r="D8804" s="10" t="str">
        <f>IFERROR(IF(تحویلی!$E$1="","",IF(NOSA!O8804=تحویلی!$E$1,تحویلی!$E$1&amp;COUNTIF(NOSA!$O$1:O8804,تحویلی!$E$1),"")),"")</f>
        <v/>
      </c>
      <c r="E8804" s="10" t="str">
        <f t="shared" si="562"/>
        <v>884862</v>
      </c>
      <c r="F8804" s="10" t="str">
        <f>IFERROR(VLOOKUP(I8804,DATABASE!$N:$O,2,FALSE),"")</f>
        <v>دستكش ضد برش سبك</v>
      </c>
      <c r="G8804" s="3" t="s">
        <v>3789</v>
      </c>
      <c r="H8804" s="3">
        <v>884</v>
      </c>
      <c r="I8804" s="3" t="s">
        <v>1442</v>
      </c>
      <c r="J8804" s="3" t="s">
        <v>22</v>
      </c>
      <c r="K8804" s="3">
        <v>1</v>
      </c>
      <c r="L8804" s="3" t="s">
        <v>3</v>
      </c>
      <c r="M8804" s="3" t="s">
        <v>47</v>
      </c>
      <c r="N8804" s="3" t="s">
        <v>2892</v>
      </c>
      <c r="O8804" s="1">
        <v>862</v>
      </c>
      <c r="P8804" s="3">
        <v>1</v>
      </c>
      <c r="Q8804" s="3">
        <f t="shared" si="559"/>
        <v>862</v>
      </c>
      <c r="R8804" s="3"/>
    </row>
    <row r="8805" spans="2:18" ht="20.25" customHeight="1">
      <c r="B8805" s="10" t="str">
        <f t="shared" si="560"/>
        <v>دستكش ضد برش سبك121</v>
      </c>
      <c r="C8805" s="10" t="str">
        <f t="shared" si="561"/>
        <v>دستكش ضد برش سبك1404/01/27121</v>
      </c>
      <c r="D8805" s="10" t="str">
        <f>IFERROR(IF(تحویلی!$E$1="","",IF(NOSA!O8805=تحویلی!$E$1,تحویلی!$E$1&amp;COUNTIF(NOSA!$O$1:O8805,تحویلی!$E$1),"")),"")</f>
        <v/>
      </c>
      <c r="E8805" s="10" t="str">
        <f t="shared" si="562"/>
        <v>901121</v>
      </c>
      <c r="F8805" s="10" t="str">
        <f>IFERROR(VLOOKUP(I8805,DATABASE!$N:$O,2,FALSE),"")</f>
        <v>دستكش ضد برش سبك</v>
      </c>
      <c r="G8805" s="3" t="s">
        <v>3789</v>
      </c>
      <c r="H8805" s="3">
        <v>901</v>
      </c>
      <c r="I8805" s="3" t="s">
        <v>1442</v>
      </c>
      <c r="J8805" s="3" t="s">
        <v>22</v>
      </c>
      <c r="K8805" s="3">
        <v>1</v>
      </c>
      <c r="L8805" s="3" t="s">
        <v>3</v>
      </c>
      <c r="M8805" s="3" t="s">
        <v>4</v>
      </c>
      <c r="N8805" s="3" t="s">
        <v>186</v>
      </c>
      <c r="O8805" s="1">
        <v>121</v>
      </c>
      <c r="P8805" s="3">
        <v>1</v>
      </c>
      <c r="Q8805" s="3">
        <f t="shared" si="559"/>
        <v>121</v>
      </c>
      <c r="R8805" s="3"/>
    </row>
    <row r="8806" spans="2:18" ht="20.25" customHeight="1">
      <c r="B8806" s="10" t="str">
        <f t="shared" si="560"/>
        <v>دستكش ضد برش سبك933</v>
      </c>
      <c r="C8806" s="10" t="str">
        <f t="shared" si="561"/>
        <v>دستكش ضد برش سبك1404/01/27933</v>
      </c>
      <c r="D8806" s="10" t="str">
        <f>IFERROR(IF(تحویلی!$E$1="","",IF(NOSA!O8806=تحویلی!$E$1,تحویلی!$E$1&amp;COUNTIF(NOSA!$O$1:O8806,تحویلی!$E$1),"")),"")</f>
        <v/>
      </c>
      <c r="E8806" s="10" t="str">
        <f t="shared" si="562"/>
        <v>906933</v>
      </c>
      <c r="F8806" s="10" t="str">
        <f>IFERROR(VLOOKUP(I8806,DATABASE!$N:$O,2,FALSE),"")</f>
        <v>دستكش ضد برش سبك</v>
      </c>
      <c r="G8806" s="3" t="s">
        <v>3789</v>
      </c>
      <c r="H8806" s="3">
        <v>906</v>
      </c>
      <c r="I8806" s="3" t="s">
        <v>1442</v>
      </c>
      <c r="J8806" s="3" t="s">
        <v>22</v>
      </c>
      <c r="K8806" s="3">
        <v>1</v>
      </c>
      <c r="L8806" s="3" t="s">
        <v>3</v>
      </c>
      <c r="M8806" s="3" t="s">
        <v>47</v>
      </c>
      <c r="N8806" s="3" t="s">
        <v>3548</v>
      </c>
      <c r="O8806" s="1">
        <v>933</v>
      </c>
      <c r="P8806" s="3">
        <v>1</v>
      </c>
      <c r="Q8806" s="3">
        <f t="shared" si="559"/>
        <v>933</v>
      </c>
      <c r="R8806" s="3"/>
    </row>
    <row r="8807" spans="2:18" ht="20.25" customHeight="1">
      <c r="B8807" s="10" t="str">
        <f t="shared" si="560"/>
        <v>دستكش كف مواد سبك733</v>
      </c>
      <c r="C8807" s="10" t="str">
        <f t="shared" si="561"/>
        <v>دستكش كف مواد سبك1404/01/27733</v>
      </c>
      <c r="D8807" s="10" t="str">
        <f>IFERROR(IF(تحویلی!$E$1="","",IF(NOSA!O8807=تحویلی!$E$1,تحویلی!$E$1&amp;COUNTIF(NOSA!$O$1:O8807,تحویلی!$E$1),"")),"")</f>
        <v/>
      </c>
      <c r="E8807" s="10" t="str">
        <f t="shared" si="562"/>
        <v>916733</v>
      </c>
      <c r="F8807" s="10" t="str">
        <f>IFERROR(VLOOKUP(I8807,DATABASE!$N:$O,2,FALSE),"")</f>
        <v>دستكش كف مواد سبك</v>
      </c>
      <c r="G8807" s="3" t="s">
        <v>3789</v>
      </c>
      <c r="H8807" s="3">
        <v>916</v>
      </c>
      <c r="I8807" s="3" t="s">
        <v>1456</v>
      </c>
      <c r="J8807" s="3" t="s">
        <v>2</v>
      </c>
      <c r="K8807" s="3">
        <v>1</v>
      </c>
      <c r="L8807" s="3" t="s">
        <v>3</v>
      </c>
      <c r="M8807" s="3" t="s">
        <v>47</v>
      </c>
      <c r="N8807" s="3" t="s">
        <v>628</v>
      </c>
      <c r="O8807" s="1">
        <v>733</v>
      </c>
      <c r="P8807" s="3">
        <v>1</v>
      </c>
      <c r="Q8807" s="3">
        <f t="shared" si="559"/>
        <v>733</v>
      </c>
      <c r="R8807" s="3"/>
    </row>
    <row r="8808" spans="2:18" ht="20.25" customHeight="1">
      <c r="B8808" s="10" t="str">
        <f t="shared" si="560"/>
        <v>دستكش ضد برش سبك66</v>
      </c>
      <c r="C8808" s="10" t="str">
        <f t="shared" si="561"/>
        <v>دستكش ضد برش سبك1404/01/2766</v>
      </c>
      <c r="D8808" s="10" t="str">
        <f>IFERROR(IF(تحویلی!$E$1="","",IF(NOSA!O8808=تحویلی!$E$1,تحویلی!$E$1&amp;COUNTIF(NOSA!$O$1:O8808,تحویلی!$E$1),"")),"")</f>
        <v/>
      </c>
      <c r="E8808" s="10" t="str">
        <f t="shared" si="562"/>
        <v>91666</v>
      </c>
      <c r="F8808" s="10" t="str">
        <f>IFERROR(VLOOKUP(I8808,DATABASE!$N:$O,2,FALSE),"")</f>
        <v>دستكش ضد برش سبك</v>
      </c>
      <c r="G8808" s="3" t="s">
        <v>3789</v>
      </c>
      <c r="H8808" s="3">
        <v>916</v>
      </c>
      <c r="I8808" s="3" t="s">
        <v>1442</v>
      </c>
      <c r="J8808" s="3" t="s">
        <v>22</v>
      </c>
      <c r="K8808" s="3">
        <v>1</v>
      </c>
      <c r="L8808" s="3" t="s">
        <v>3</v>
      </c>
      <c r="M8808" s="3" t="s">
        <v>40</v>
      </c>
      <c r="N8808" s="3" t="s">
        <v>469</v>
      </c>
      <c r="O8808" s="1">
        <v>66</v>
      </c>
      <c r="P8808" s="3">
        <v>1</v>
      </c>
      <c r="Q8808" s="3">
        <f t="shared" si="559"/>
        <v>66</v>
      </c>
      <c r="R8808" s="3"/>
    </row>
    <row r="8809" spans="2:18" ht="20.25" customHeight="1">
      <c r="B8809" s="10" t="str">
        <f t="shared" si="560"/>
        <v>لباس كار نسوز(بلوز و شلوار)584</v>
      </c>
      <c r="C8809" s="10" t="str">
        <f t="shared" si="561"/>
        <v>لباس كار نسوز(بلوز و شلوار)1404/01/27584</v>
      </c>
      <c r="D8809" s="10" t="str">
        <f>IFERROR(IF(تحویلی!$E$1="","",IF(NOSA!O8809=تحویلی!$E$1,تحویلی!$E$1&amp;COUNTIF(NOSA!$O$1:O8809,تحویلی!$E$1),"")),"")</f>
        <v/>
      </c>
      <c r="E8809" s="10" t="str">
        <f t="shared" si="562"/>
        <v>919584</v>
      </c>
      <c r="F8809" s="10" t="str">
        <f>IFERROR(VLOOKUP(I8809,DATABASE!$N:$O,2,FALSE),"")</f>
        <v>لباس كار نسوز(بلوز و شلوار)</v>
      </c>
      <c r="G8809" s="3" t="s">
        <v>3789</v>
      </c>
      <c r="H8809" s="3">
        <v>919</v>
      </c>
      <c r="I8809" s="3" t="s">
        <v>1740</v>
      </c>
      <c r="J8809" s="3" t="s">
        <v>1741</v>
      </c>
      <c r="K8809" s="3">
        <v>1</v>
      </c>
      <c r="L8809" s="3" t="s">
        <v>28</v>
      </c>
      <c r="M8809" s="3" t="s">
        <v>19</v>
      </c>
      <c r="N8809" s="3" t="s">
        <v>291</v>
      </c>
      <c r="O8809" s="1">
        <v>584</v>
      </c>
      <c r="P8809" s="3">
        <v>1</v>
      </c>
      <c r="Q8809" s="3">
        <f t="shared" si="559"/>
        <v>584</v>
      </c>
      <c r="R8809" s="3"/>
    </row>
    <row r="8810" spans="2:18" ht="20.25" customHeight="1">
      <c r="B8810" s="10" t="str">
        <f t="shared" si="560"/>
        <v>لباس كار ديرسوز(بلوز و شلوار)877</v>
      </c>
      <c r="C8810" s="10" t="str">
        <f t="shared" si="561"/>
        <v>لباس كار ديرسوز(بلوز و شلوار)1404/01/27877</v>
      </c>
      <c r="D8810" s="10" t="str">
        <f>IFERROR(IF(تحویلی!$E$1="","",IF(NOSA!O8810=تحویلی!$E$1,تحویلی!$E$1&amp;COUNTIF(NOSA!$O$1:O8810,تحویلی!$E$1),"")),"")</f>
        <v/>
      </c>
      <c r="E8810" s="10" t="str">
        <f t="shared" si="562"/>
        <v>921877</v>
      </c>
      <c r="F8810" s="10" t="str">
        <f>IFERROR(VLOOKUP(I8810,DATABASE!$N:$O,2,FALSE),"")</f>
        <v>لباس كار ديرسوز(بلوز و شلوار)</v>
      </c>
      <c r="G8810" s="3" t="s">
        <v>3789</v>
      </c>
      <c r="H8810" s="3">
        <v>921</v>
      </c>
      <c r="I8810" s="3" t="s">
        <v>1619</v>
      </c>
      <c r="J8810" s="3" t="s">
        <v>1620</v>
      </c>
      <c r="K8810" s="3">
        <v>1</v>
      </c>
      <c r="L8810" s="3" t="s">
        <v>28</v>
      </c>
      <c r="M8810" s="3" t="s">
        <v>43</v>
      </c>
      <c r="N8810" s="3" t="s">
        <v>730</v>
      </c>
      <c r="O8810" s="1">
        <v>877</v>
      </c>
      <c r="P8810" s="3">
        <v>1</v>
      </c>
      <c r="Q8810" s="3">
        <f t="shared" ref="Q8810:Q8873" si="563">VALUE(O8810)</f>
        <v>877</v>
      </c>
      <c r="R8810" s="3"/>
    </row>
    <row r="8811" spans="2:18" ht="20.25" customHeight="1">
      <c r="B8811" s="10" t="str">
        <f t="shared" si="560"/>
        <v>دستكش ضد برش سبك877</v>
      </c>
      <c r="C8811" s="10" t="str">
        <f t="shared" si="561"/>
        <v>دستكش ضد برش سبك1404/01/27877</v>
      </c>
      <c r="D8811" s="10" t="str">
        <f>IFERROR(IF(تحویلی!$E$1="","",IF(NOSA!O8811=تحویلی!$E$1,تحویلی!$E$1&amp;COUNTIF(NOSA!$O$1:O8811,تحویلی!$E$1),"")),"")</f>
        <v/>
      </c>
      <c r="E8811" s="10" t="str">
        <f t="shared" si="562"/>
        <v>921877</v>
      </c>
      <c r="F8811" s="10" t="str">
        <f>IFERROR(VLOOKUP(I8811,DATABASE!$N:$O,2,FALSE),"")</f>
        <v>دستكش ضد برش سبك</v>
      </c>
      <c r="G8811" s="3" t="s">
        <v>3789</v>
      </c>
      <c r="H8811" s="3">
        <v>921</v>
      </c>
      <c r="I8811" s="3" t="s">
        <v>1442</v>
      </c>
      <c r="J8811" s="3" t="s">
        <v>22</v>
      </c>
      <c r="K8811" s="3">
        <v>1</v>
      </c>
      <c r="L8811" s="3" t="s">
        <v>3</v>
      </c>
      <c r="M8811" s="3" t="s">
        <v>43</v>
      </c>
      <c r="N8811" s="3" t="s">
        <v>730</v>
      </c>
      <c r="O8811" s="1">
        <v>877</v>
      </c>
      <c r="P8811" s="3">
        <v>1</v>
      </c>
      <c r="Q8811" s="3">
        <f t="shared" si="563"/>
        <v>877</v>
      </c>
      <c r="R8811" s="3"/>
    </row>
    <row r="8812" spans="2:18" ht="20.25" customHeight="1">
      <c r="B8812" s="10" t="str">
        <f t="shared" si="560"/>
        <v>لباس كار ديرسوز(بلوز) 938</v>
      </c>
      <c r="C8812" s="10" t="str">
        <f t="shared" si="561"/>
        <v>لباس كار ديرسوز(بلوز) 1404/01/28938</v>
      </c>
      <c r="D8812" s="10" t="str">
        <f>IFERROR(IF(تحویلی!$E$1="","",IF(NOSA!O8812=تحویلی!$E$1,تحویلی!$E$1&amp;COUNTIF(NOSA!$O$1:O8812,تحویلی!$E$1),"")),"")</f>
        <v/>
      </c>
      <c r="E8812" s="10" t="str">
        <f t="shared" si="562"/>
        <v>924938</v>
      </c>
      <c r="F8812" s="10" t="str">
        <f>IFERROR(VLOOKUP(I8812,DATABASE!$N:$O,2,FALSE),"")</f>
        <v xml:space="preserve">لباس كار ديرسوز(بلوز) </v>
      </c>
      <c r="G8812" s="3" t="s">
        <v>3790</v>
      </c>
      <c r="H8812" s="4">
        <v>924</v>
      </c>
      <c r="I8812" s="3" t="s">
        <v>2316</v>
      </c>
      <c r="J8812" s="3" t="s">
        <v>2780</v>
      </c>
      <c r="K8812" s="5">
        <v>1</v>
      </c>
      <c r="L8812" s="3" t="s">
        <v>8</v>
      </c>
      <c r="M8812" s="3" t="s">
        <v>47</v>
      </c>
      <c r="N8812" s="3" t="s">
        <v>3974</v>
      </c>
      <c r="O8812" s="1">
        <v>938</v>
      </c>
      <c r="P8812" s="4">
        <v>1</v>
      </c>
      <c r="Q8812" s="10">
        <f t="shared" si="563"/>
        <v>938</v>
      </c>
    </row>
    <row r="8813" spans="2:18" ht="20.25" customHeight="1">
      <c r="B8813" s="10" t="str">
        <f t="shared" si="560"/>
        <v>دستكش ضد برش سبك925</v>
      </c>
      <c r="C8813" s="10" t="str">
        <f t="shared" si="561"/>
        <v>دستكش ضد برش سبك1404/01/28925</v>
      </c>
      <c r="D8813" s="10" t="str">
        <f>IFERROR(IF(تحویلی!$E$1="","",IF(NOSA!O8813=تحویلی!$E$1,تحویلی!$E$1&amp;COUNTIF(NOSA!$O$1:O8813,تحویلی!$E$1),"")),"")</f>
        <v/>
      </c>
      <c r="E8813" s="10" t="str">
        <f t="shared" si="562"/>
        <v>925925</v>
      </c>
      <c r="F8813" s="10" t="str">
        <f>IFERROR(VLOOKUP(I8813,DATABASE!$N:$O,2,FALSE),"")</f>
        <v>دستكش ضد برش سبك</v>
      </c>
      <c r="G8813" s="3" t="s">
        <v>3790</v>
      </c>
      <c r="H8813" s="4">
        <v>925</v>
      </c>
      <c r="I8813" s="3" t="s">
        <v>1442</v>
      </c>
      <c r="J8813" s="3" t="s">
        <v>22</v>
      </c>
      <c r="K8813" s="5">
        <v>1</v>
      </c>
      <c r="L8813" s="3" t="s">
        <v>3</v>
      </c>
      <c r="M8813" s="3" t="s">
        <v>202</v>
      </c>
      <c r="N8813" s="3" t="s">
        <v>4258</v>
      </c>
      <c r="O8813" s="1">
        <v>925</v>
      </c>
      <c r="P8813" s="4">
        <v>1</v>
      </c>
      <c r="Q8813" s="10">
        <f t="shared" si="563"/>
        <v>925</v>
      </c>
    </row>
    <row r="8814" spans="2:18" ht="20.25" customHeight="1">
      <c r="B8814" s="10" t="str">
        <f t="shared" si="560"/>
        <v>دستكش ضد برش سبك853</v>
      </c>
      <c r="C8814" s="10" t="str">
        <f t="shared" si="561"/>
        <v>دستكش ضد برش سبك1404/01/28853</v>
      </c>
      <c r="D8814" s="10" t="str">
        <f>IFERROR(IF(تحویلی!$E$1="","",IF(NOSA!O8814=تحویلی!$E$1,تحویلی!$E$1&amp;COUNTIF(NOSA!$O$1:O8814,تحویلی!$E$1),"")),"")</f>
        <v/>
      </c>
      <c r="E8814" s="10" t="str">
        <f t="shared" si="562"/>
        <v>927853</v>
      </c>
      <c r="F8814" s="10" t="str">
        <f>IFERROR(VLOOKUP(I8814,DATABASE!$N:$O,2,FALSE),"")</f>
        <v>دستكش ضد برش سبك</v>
      </c>
      <c r="G8814" s="3" t="s">
        <v>3790</v>
      </c>
      <c r="H8814" s="4">
        <v>927</v>
      </c>
      <c r="I8814" s="3" t="s">
        <v>1442</v>
      </c>
      <c r="J8814" s="3" t="s">
        <v>22</v>
      </c>
      <c r="K8814" s="5">
        <v>1</v>
      </c>
      <c r="L8814" s="3" t="s">
        <v>3</v>
      </c>
      <c r="M8814" s="3" t="s">
        <v>40</v>
      </c>
      <c r="N8814" s="3" t="s">
        <v>2819</v>
      </c>
      <c r="O8814" s="1">
        <v>853</v>
      </c>
      <c r="P8814" s="4">
        <v>1</v>
      </c>
      <c r="Q8814" s="10">
        <f t="shared" si="563"/>
        <v>853</v>
      </c>
    </row>
    <row r="8815" spans="2:18" ht="20.25" customHeight="1">
      <c r="B8815" s="10" t="str">
        <f t="shared" si="560"/>
        <v>ماسك N95) FFP2 )608</v>
      </c>
      <c r="C8815" s="10" t="str">
        <f t="shared" si="561"/>
        <v>ماسك N95) FFP2 )1404/01/28608</v>
      </c>
      <c r="D8815" s="10" t="str">
        <f>IFERROR(IF(تحویلی!$E$1="","",IF(NOSA!O8815=تحویلی!$E$1,تحویلی!$E$1&amp;COUNTIF(NOSA!$O$1:O8815,تحویلی!$E$1),"")),"")</f>
        <v/>
      </c>
      <c r="E8815" s="10" t="str">
        <f t="shared" si="562"/>
        <v>929608</v>
      </c>
      <c r="F8815" s="10" t="str">
        <f>IFERROR(VLOOKUP(I8815,DATABASE!$N:$O,2,FALSE),"")</f>
        <v>ماسك N95) FFP2 )</v>
      </c>
      <c r="G8815" s="3" t="s">
        <v>3790</v>
      </c>
      <c r="H8815" s="4">
        <v>929</v>
      </c>
      <c r="I8815" s="3" t="s">
        <v>1469</v>
      </c>
      <c r="J8815" s="3" t="s">
        <v>256</v>
      </c>
      <c r="K8815" s="5">
        <v>70</v>
      </c>
      <c r="L8815" s="3" t="s">
        <v>8</v>
      </c>
      <c r="M8815" s="3" t="s">
        <v>63</v>
      </c>
      <c r="N8815" s="3" t="s">
        <v>3246</v>
      </c>
      <c r="O8815" s="1">
        <v>608</v>
      </c>
      <c r="P8815" s="4">
        <v>0</v>
      </c>
      <c r="Q8815" s="10">
        <f t="shared" si="563"/>
        <v>608</v>
      </c>
    </row>
    <row r="8816" spans="2:18" ht="20.25" customHeight="1">
      <c r="B8816" s="10" t="str">
        <f t="shared" si="560"/>
        <v>دستكش ضد برش سبك843</v>
      </c>
      <c r="C8816" s="10" t="str">
        <f t="shared" si="561"/>
        <v>دستكش ضد برش سبك1404/01/28843</v>
      </c>
      <c r="D8816" s="10" t="str">
        <f>IFERROR(IF(تحویلی!$E$1="","",IF(NOSA!O8816=تحویلی!$E$1,تحویلی!$E$1&amp;COUNTIF(NOSA!$O$1:O8816,تحویلی!$E$1),"")),"")</f>
        <v/>
      </c>
      <c r="E8816" s="10" t="str">
        <f t="shared" si="562"/>
        <v>936843</v>
      </c>
      <c r="F8816" s="10" t="str">
        <f>IFERROR(VLOOKUP(I8816,DATABASE!$N:$O,2,FALSE),"")</f>
        <v>دستكش ضد برش سبك</v>
      </c>
      <c r="G8816" s="3" t="s">
        <v>3790</v>
      </c>
      <c r="H8816" s="4">
        <v>936</v>
      </c>
      <c r="I8816" s="3" t="s">
        <v>1442</v>
      </c>
      <c r="J8816" s="3" t="s">
        <v>22</v>
      </c>
      <c r="K8816" s="5">
        <v>1</v>
      </c>
      <c r="L8816" s="3" t="s">
        <v>3</v>
      </c>
      <c r="M8816" s="3" t="s">
        <v>47</v>
      </c>
      <c r="N8816" s="3" t="s">
        <v>3337</v>
      </c>
      <c r="O8816" s="1">
        <v>843</v>
      </c>
      <c r="P8816" s="4">
        <v>1</v>
      </c>
      <c r="Q8816" s="10">
        <f t="shared" si="563"/>
        <v>843</v>
      </c>
    </row>
    <row r="8817" spans="2:17" ht="20.25" customHeight="1">
      <c r="B8817" s="10" t="str">
        <f t="shared" si="560"/>
        <v>دستكش لاتكس841</v>
      </c>
      <c r="C8817" s="10" t="str">
        <f t="shared" si="561"/>
        <v>دستكش لاتكس1404/01/28841</v>
      </c>
      <c r="D8817" s="10" t="str">
        <f>IFERROR(IF(تحویلی!$E$1="","",IF(NOSA!O8817=تحویلی!$E$1,تحویلی!$E$1&amp;COUNTIF(NOSA!$O$1:O8817,تحویلی!$E$1),"")),"")</f>
        <v/>
      </c>
      <c r="E8817" s="10" t="str">
        <f t="shared" si="562"/>
        <v>939841</v>
      </c>
      <c r="F8817" s="10" t="str">
        <f>IFERROR(VLOOKUP(I8817,DATABASE!$N:$O,2,FALSE),"")</f>
        <v>دستكش لاتكس</v>
      </c>
      <c r="G8817" s="3" t="s">
        <v>3790</v>
      </c>
      <c r="H8817" s="4">
        <v>939</v>
      </c>
      <c r="I8817" s="3" t="s">
        <v>2328</v>
      </c>
      <c r="J8817" s="3" t="s">
        <v>564</v>
      </c>
      <c r="K8817" s="5">
        <v>100</v>
      </c>
      <c r="L8817" s="3" t="s">
        <v>3</v>
      </c>
      <c r="M8817" s="3" t="s">
        <v>215</v>
      </c>
      <c r="N8817" s="3" t="s">
        <v>3314</v>
      </c>
      <c r="O8817" s="1">
        <v>841</v>
      </c>
      <c r="P8817" s="4">
        <v>0</v>
      </c>
      <c r="Q8817" s="10">
        <f t="shared" si="563"/>
        <v>841</v>
      </c>
    </row>
    <row r="8818" spans="2:17" ht="20.25" customHeight="1">
      <c r="B8818" s="10" t="str">
        <f t="shared" si="560"/>
        <v>دستكش كف دوبل چرمي294</v>
      </c>
      <c r="C8818" s="10" t="str">
        <f t="shared" si="561"/>
        <v>دستكش كف دوبل چرمي1404/01/28294</v>
      </c>
      <c r="D8818" s="10" t="str">
        <f>IFERROR(IF(تحویلی!$E$1="","",IF(NOSA!O8818=تحویلی!$E$1,تحویلی!$E$1&amp;COUNTIF(NOSA!$O$1:O8818,تحویلی!$E$1),"")),"")</f>
        <v/>
      </c>
      <c r="E8818" s="10" t="str">
        <f t="shared" si="562"/>
        <v>951294</v>
      </c>
      <c r="F8818" s="10" t="str">
        <f>IFERROR(VLOOKUP(I8818,DATABASE!$N:$O,2,FALSE),"")</f>
        <v>دستكش كف دوبل چرمي</v>
      </c>
      <c r="G8818" s="3" t="s">
        <v>3790</v>
      </c>
      <c r="H8818" s="4">
        <v>951</v>
      </c>
      <c r="I8818" s="3" t="s">
        <v>1683</v>
      </c>
      <c r="J8818" s="3" t="s">
        <v>1684</v>
      </c>
      <c r="K8818" s="5">
        <v>1</v>
      </c>
      <c r="L8818" s="3" t="s">
        <v>3</v>
      </c>
      <c r="M8818" s="3" t="s">
        <v>25</v>
      </c>
      <c r="N8818" s="3" t="s">
        <v>734</v>
      </c>
      <c r="O8818" s="1">
        <v>294</v>
      </c>
      <c r="P8818" s="4">
        <v>1</v>
      </c>
      <c r="Q8818" s="10">
        <f t="shared" si="563"/>
        <v>294</v>
      </c>
    </row>
    <row r="8819" spans="2:17" ht="20.25" customHeight="1">
      <c r="B8819" s="10" t="str">
        <f t="shared" si="560"/>
        <v>دستكش ضد برش سبك760</v>
      </c>
      <c r="C8819" s="10" t="str">
        <f t="shared" si="561"/>
        <v>دستكش ضد برش سبك1404/01/28760</v>
      </c>
      <c r="D8819" s="10" t="str">
        <f>IFERROR(IF(تحویلی!$E$1="","",IF(NOSA!O8819=تحویلی!$E$1,تحویلی!$E$1&amp;COUNTIF(NOSA!$O$1:O8819,تحویلی!$E$1),"")),"")</f>
        <v/>
      </c>
      <c r="E8819" s="10" t="str">
        <f t="shared" si="562"/>
        <v>967760</v>
      </c>
      <c r="F8819" s="10" t="str">
        <f>IFERROR(VLOOKUP(I8819,DATABASE!$N:$O,2,FALSE),"")</f>
        <v>دستكش ضد برش سبك</v>
      </c>
      <c r="G8819" s="3" t="s">
        <v>3790</v>
      </c>
      <c r="H8819" s="4">
        <v>967</v>
      </c>
      <c r="I8819" s="3" t="s">
        <v>1442</v>
      </c>
      <c r="J8819" s="3" t="s">
        <v>22</v>
      </c>
      <c r="K8819" s="5">
        <v>1</v>
      </c>
      <c r="L8819" s="3" t="s">
        <v>3</v>
      </c>
      <c r="M8819" s="3" t="s">
        <v>202</v>
      </c>
      <c r="N8819" s="3" t="s">
        <v>3369</v>
      </c>
      <c r="O8819" s="1">
        <v>760</v>
      </c>
      <c r="P8819" s="4">
        <v>1</v>
      </c>
      <c r="Q8819" s="10">
        <f t="shared" si="563"/>
        <v>760</v>
      </c>
    </row>
    <row r="8820" spans="2:17" ht="20.25" customHeight="1">
      <c r="B8820" s="10" t="str">
        <f t="shared" si="560"/>
        <v>چكمه ايمني نسوز891</v>
      </c>
      <c r="C8820" s="10" t="str">
        <f t="shared" si="561"/>
        <v>چكمه ايمني نسوز1404/01/28891</v>
      </c>
      <c r="D8820" s="10" t="str">
        <f>IFERROR(IF(تحویلی!$E$1="","",IF(NOSA!O8820=تحویلی!$E$1,تحویلی!$E$1&amp;COUNTIF(NOSA!$O$1:O8820,تحویلی!$E$1),"")),"")</f>
        <v/>
      </c>
      <c r="E8820" s="10" t="str">
        <f t="shared" si="562"/>
        <v>970891</v>
      </c>
      <c r="F8820" s="10" t="str">
        <f>IFERROR(VLOOKUP(I8820,DATABASE!$N:$O,2,FALSE),"")</f>
        <v>چكمه ايمني نسوز</v>
      </c>
      <c r="G8820" s="3" t="s">
        <v>3790</v>
      </c>
      <c r="H8820" s="4">
        <v>970</v>
      </c>
      <c r="I8820" s="3" t="s">
        <v>1697</v>
      </c>
      <c r="J8820" s="3" t="s">
        <v>1698</v>
      </c>
      <c r="K8820" s="5">
        <v>1</v>
      </c>
      <c r="L8820" s="3" t="s">
        <v>3</v>
      </c>
      <c r="M8820" s="3" t="s">
        <v>4</v>
      </c>
      <c r="N8820" s="3" t="s">
        <v>272</v>
      </c>
      <c r="O8820" s="1">
        <v>891</v>
      </c>
      <c r="P8820" s="4">
        <v>1</v>
      </c>
      <c r="Q8820" s="10">
        <f t="shared" si="563"/>
        <v>891</v>
      </c>
    </row>
    <row r="8821" spans="2:17" ht="20.25" customHeight="1">
      <c r="B8821" s="10" t="str">
        <f t="shared" si="560"/>
        <v>دستكش ضد برش سبك649</v>
      </c>
      <c r="C8821" s="10" t="str">
        <f t="shared" si="561"/>
        <v>دستكش ضد برش سبك1404/01/28649</v>
      </c>
      <c r="D8821" s="10" t="str">
        <f>IFERROR(IF(تحویلی!$E$1="","",IF(NOSA!O8821=تحویلی!$E$1,تحویلی!$E$1&amp;COUNTIF(NOSA!$O$1:O8821,تحویلی!$E$1),"")),"")</f>
        <v/>
      </c>
      <c r="E8821" s="10" t="str">
        <f t="shared" si="562"/>
        <v>971649</v>
      </c>
      <c r="F8821" s="10" t="str">
        <f>IFERROR(VLOOKUP(I8821,DATABASE!$N:$O,2,FALSE),"")</f>
        <v>دستكش ضد برش سبك</v>
      </c>
      <c r="G8821" s="3" t="s">
        <v>3790</v>
      </c>
      <c r="H8821" s="4">
        <v>971</v>
      </c>
      <c r="I8821" s="3" t="s">
        <v>1442</v>
      </c>
      <c r="J8821" s="3" t="s">
        <v>22</v>
      </c>
      <c r="K8821" s="5">
        <v>1</v>
      </c>
      <c r="L8821" s="3" t="s">
        <v>3</v>
      </c>
      <c r="M8821" s="3" t="s">
        <v>19</v>
      </c>
      <c r="N8821" s="3" t="s">
        <v>127</v>
      </c>
      <c r="O8821" s="1">
        <v>649</v>
      </c>
      <c r="P8821" s="4">
        <v>1</v>
      </c>
      <c r="Q8821" s="10">
        <f t="shared" si="563"/>
        <v>649</v>
      </c>
    </row>
    <row r="8822" spans="2:17" ht="20.25" customHeight="1">
      <c r="B8822" s="10" t="str">
        <f t="shared" si="560"/>
        <v>فيلتر ماسك نيم صورت (3M) مدل 209110008</v>
      </c>
      <c r="C8822" s="10" t="str">
        <f t="shared" si="561"/>
        <v>فيلتر ماسك نيم صورت (3M) مدل 20911404/01/2810008</v>
      </c>
      <c r="D8822" s="10" t="str">
        <f>IFERROR(IF(تحویلی!$E$1="","",IF(NOSA!O8822=تحویلی!$E$1,تحویلی!$E$1&amp;COUNTIF(NOSA!$O$1:O8822,تحویلی!$E$1),"")),"")</f>
        <v/>
      </c>
      <c r="E8822" s="10" t="str">
        <f t="shared" si="562"/>
        <v>97310008</v>
      </c>
      <c r="F8822" s="10" t="str">
        <f>IFERROR(VLOOKUP(I8822,DATABASE!$N:$O,2,FALSE),"")</f>
        <v>فيلتر ماسك نيم صورت (3M) مدل 2091</v>
      </c>
      <c r="G8822" s="3" t="s">
        <v>3790</v>
      </c>
      <c r="H8822" s="4">
        <v>973</v>
      </c>
      <c r="I8822" s="3" t="s">
        <v>1475</v>
      </c>
      <c r="J8822" s="3" t="s">
        <v>53</v>
      </c>
      <c r="K8822" s="5">
        <v>1</v>
      </c>
      <c r="L8822" s="3" t="s">
        <v>8</v>
      </c>
      <c r="M8822" s="3" t="s">
        <v>9</v>
      </c>
      <c r="N8822" s="3" t="s">
        <v>4106</v>
      </c>
      <c r="O8822" s="1">
        <v>10008</v>
      </c>
      <c r="P8822" s="4">
        <v>1</v>
      </c>
      <c r="Q8822" s="10">
        <f t="shared" si="563"/>
        <v>10008</v>
      </c>
    </row>
    <row r="8823" spans="2:17" ht="20.25" customHeight="1">
      <c r="B8823" s="10" t="str">
        <f t="shared" si="560"/>
        <v>دستكش كف مواد سبك672</v>
      </c>
      <c r="C8823" s="10" t="str">
        <f t="shared" si="561"/>
        <v>دستكش كف مواد سبك1404/01/28672</v>
      </c>
      <c r="D8823" s="10" t="str">
        <f>IFERROR(IF(تحویلی!$E$1="","",IF(NOSA!O8823=تحویلی!$E$1,تحویلی!$E$1&amp;COUNTIF(NOSA!$O$1:O8823,تحویلی!$E$1),"")),"")</f>
        <v/>
      </c>
      <c r="E8823" s="10" t="str">
        <f t="shared" si="562"/>
        <v>976672</v>
      </c>
      <c r="F8823" s="10" t="str">
        <f>IFERROR(VLOOKUP(I8823,DATABASE!$N:$O,2,FALSE),"")</f>
        <v>دستكش كف مواد سبك</v>
      </c>
      <c r="G8823" s="3" t="s">
        <v>3790</v>
      </c>
      <c r="H8823" s="4">
        <v>976</v>
      </c>
      <c r="I8823" s="3" t="s">
        <v>1456</v>
      </c>
      <c r="J8823" s="3" t="s">
        <v>2</v>
      </c>
      <c r="K8823" s="5">
        <v>1</v>
      </c>
      <c r="L8823" s="3" t="s">
        <v>3</v>
      </c>
      <c r="M8823" s="3" t="s">
        <v>47</v>
      </c>
      <c r="N8823" s="3" t="s">
        <v>214</v>
      </c>
      <c r="O8823" s="1">
        <v>672</v>
      </c>
      <c r="P8823" s="4">
        <v>1</v>
      </c>
      <c r="Q8823" s="10">
        <f t="shared" si="563"/>
        <v>672</v>
      </c>
    </row>
    <row r="8824" spans="2:17" ht="20.25" customHeight="1">
      <c r="B8824" s="10" t="str">
        <f t="shared" si="560"/>
        <v>دستكش ضد برش سبك641</v>
      </c>
      <c r="C8824" s="10" t="str">
        <f t="shared" si="561"/>
        <v>دستكش ضد برش سبك1404/01/29641</v>
      </c>
      <c r="D8824" s="10" t="str">
        <f>IFERROR(IF(تحویلی!$E$1="","",IF(NOSA!O8824=تحویلی!$E$1,تحویلی!$E$1&amp;COUNTIF(NOSA!$O$1:O8824,تحویلی!$E$1),"")),"")</f>
        <v/>
      </c>
      <c r="E8824" s="10" t="str">
        <f t="shared" si="562"/>
        <v>979641</v>
      </c>
      <c r="F8824" s="10" t="str">
        <f>IFERROR(VLOOKUP(I8824,DATABASE!$N:$O,2,FALSE),"")</f>
        <v>دستكش ضد برش سبك</v>
      </c>
      <c r="G8824" s="3" t="s">
        <v>3791</v>
      </c>
      <c r="H8824" s="3">
        <v>979</v>
      </c>
      <c r="I8824" s="3" t="s">
        <v>1442</v>
      </c>
      <c r="J8824" s="3" t="s">
        <v>22</v>
      </c>
      <c r="K8824" s="3">
        <v>1</v>
      </c>
      <c r="L8824" s="3" t="s">
        <v>3</v>
      </c>
      <c r="M8824" s="3" t="s">
        <v>47</v>
      </c>
      <c r="N8824" s="3" t="s">
        <v>2689</v>
      </c>
      <c r="O8824" s="1">
        <v>641</v>
      </c>
      <c r="P8824" s="3">
        <v>1</v>
      </c>
      <c r="Q8824" s="10">
        <f t="shared" si="563"/>
        <v>641</v>
      </c>
    </row>
    <row r="8825" spans="2:17" ht="20.25" customHeight="1">
      <c r="B8825" s="10" t="str">
        <f t="shared" si="560"/>
        <v>كلاه ايمني751</v>
      </c>
      <c r="C8825" s="10" t="str">
        <f t="shared" si="561"/>
        <v>كلاه ايمني1404/01/29751</v>
      </c>
      <c r="D8825" s="10" t="str">
        <f>IFERROR(IF(تحویلی!$E$1="","",IF(NOSA!O8825=تحویلی!$E$1,تحویلی!$E$1&amp;COUNTIF(NOSA!$O$1:O8825,تحویلی!$E$1),"")),"")</f>
        <v/>
      </c>
      <c r="E8825" s="10" t="str">
        <f t="shared" si="562"/>
        <v>983751</v>
      </c>
      <c r="F8825" s="10" t="str">
        <f>IFERROR(VLOOKUP(I8825,DATABASE!$N:$O,2,FALSE),"")</f>
        <v>كلاه ايمني</v>
      </c>
      <c r="G8825" s="3" t="s">
        <v>3791</v>
      </c>
      <c r="H8825" s="3">
        <v>983</v>
      </c>
      <c r="I8825" s="3" t="s">
        <v>1505</v>
      </c>
      <c r="J8825" s="3" t="s">
        <v>1628</v>
      </c>
      <c r="K8825" s="3">
        <v>1</v>
      </c>
      <c r="L8825" s="3" t="s">
        <v>8</v>
      </c>
      <c r="M8825" s="3" t="s">
        <v>9</v>
      </c>
      <c r="N8825" s="3" t="s">
        <v>2709</v>
      </c>
      <c r="O8825" s="1">
        <v>751</v>
      </c>
      <c r="P8825" s="3">
        <v>1</v>
      </c>
      <c r="Q8825" s="10">
        <f t="shared" si="563"/>
        <v>751</v>
      </c>
    </row>
    <row r="8826" spans="2:17" ht="20.25" customHeight="1">
      <c r="B8826" s="10" t="str">
        <f t="shared" si="560"/>
        <v>دستكش ضد برش سبك706</v>
      </c>
      <c r="C8826" s="10" t="str">
        <f t="shared" si="561"/>
        <v>دستكش ضد برش سبك1404/01/29706</v>
      </c>
      <c r="D8826" s="10" t="str">
        <f>IFERROR(IF(تحویلی!$E$1="","",IF(NOSA!O8826=تحویلی!$E$1,تحویلی!$E$1&amp;COUNTIF(NOSA!$O$1:O8826,تحویلی!$E$1),"")),"")</f>
        <v/>
      </c>
      <c r="E8826" s="10" t="str">
        <f t="shared" si="562"/>
        <v>985706</v>
      </c>
      <c r="F8826" s="10" t="str">
        <f>IFERROR(VLOOKUP(I8826,DATABASE!$N:$O,2,FALSE),"")</f>
        <v>دستكش ضد برش سبك</v>
      </c>
      <c r="G8826" s="3" t="s">
        <v>3791</v>
      </c>
      <c r="H8826" s="3">
        <v>985</v>
      </c>
      <c r="I8826" s="3" t="s">
        <v>1442</v>
      </c>
      <c r="J8826" s="3" t="s">
        <v>22</v>
      </c>
      <c r="K8826" s="3">
        <v>1</v>
      </c>
      <c r="L8826" s="3" t="s">
        <v>3</v>
      </c>
      <c r="M8826" s="3" t="s">
        <v>4</v>
      </c>
      <c r="N8826" s="3" t="s">
        <v>1765</v>
      </c>
      <c r="O8826" s="1">
        <v>706</v>
      </c>
      <c r="P8826" s="3">
        <v>1</v>
      </c>
      <c r="Q8826" s="10">
        <f t="shared" si="563"/>
        <v>706</v>
      </c>
    </row>
    <row r="8827" spans="2:17" ht="20.25" customHeight="1">
      <c r="B8827" s="10" t="str">
        <f t="shared" si="560"/>
        <v>دستكش ضد برش سبك194</v>
      </c>
      <c r="C8827" s="10" t="str">
        <f t="shared" si="561"/>
        <v>دستكش ضد برش سبك1404/01/29194</v>
      </c>
      <c r="D8827" s="10" t="str">
        <f>IFERROR(IF(تحویلی!$E$1="","",IF(NOSA!O8827=تحویلی!$E$1,تحویلی!$E$1&amp;COUNTIF(NOSA!$O$1:O8827,تحویلی!$E$1),"")),"")</f>
        <v/>
      </c>
      <c r="E8827" s="10" t="str">
        <f t="shared" si="562"/>
        <v>989194</v>
      </c>
      <c r="F8827" s="10" t="str">
        <f>IFERROR(VLOOKUP(I8827,DATABASE!$N:$O,2,FALSE),"")</f>
        <v>دستكش ضد برش سبك</v>
      </c>
      <c r="G8827" s="3" t="s">
        <v>3791</v>
      </c>
      <c r="H8827" s="3">
        <v>989</v>
      </c>
      <c r="I8827" s="3" t="s">
        <v>1442</v>
      </c>
      <c r="J8827" s="3" t="s">
        <v>22</v>
      </c>
      <c r="K8827" s="3">
        <v>1</v>
      </c>
      <c r="L8827" s="3" t="s">
        <v>3</v>
      </c>
      <c r="M8827" s="3" t="s">
        <v>4</v>
      </c>
      <c r="N8827" s="3" t="s">
        <v>859</v>
      </c>
      <c r="O8827" s="1">
        <v>194</v>
      </c>
      <c r="P8827" s="3">
        <v>1</v>
      </c>
      <c r="Q8827" s="10">
        <f t="shared" si="563"/>
        <v>194</v>
      </c>
    </row>
    <row r="8828" spans="2:17" ht="20.25" customHeight="1">
      <c r="B8828" s="10" t="str">
        <f t="shared" si="560"/>
        <v>دستكش ضد برش سبك248</v>
      </c>
      <c r="C8828" s="10" t="str">
        <f t="shared" si="561"/>
        <v>دستكش ضد برش سبك1404/01/29248</v>
      </c>
      <c r="D8828" s="10" t="str">
        <f>IFERROR(IF(تحویلی!$E$1="","",IF(NOSA!O8828=تحویلی!$E$1,تحویلی!$E$1&amp;COUNTIF(NOSA!$O$1:O8828,تحویلی!$E$1),"")),"")</f>
        <v/>
      </c>
      <c r="E8828" s="10" t="str">
        <f t="shared" si="562"/>
        <v>990248</v>
      </c>
      <c r="F8828" s="10" t="str">
        <f>IFERROR(VLOOKUP(I8828,DATABASE!$N:$O,2,FALSE),"")</f>
        <v>دستكش ضد برش سبك</v>
      </c>
      <c r="G8828" s="3" t="s">
        <v>3791</v>
      </c>
      <c r="H8828" s="3">
        <v>990</v>
      </c>
      <c r="I8828" s="3" t="s">
        <v>1442</v>
      </c>
      <c r="J8828" s="3" t="s">
        <v>22</v>
      </c>
      <c r="K8828" s="3">
        <v>1</v>
      </c>
      <c r="L8828" s="3" t="s">
        <v>3</v>
      </c>
      <c r="M8828" s="3" t="s">
        <v>4</v>
      </c>
      <c r="N8828" s="3" t="s">
        <v>2789</v>
      </c>
      <c r="O8828" s="1">
        <v>248</v>
      </c>
      <c r="P8828" s="3">
        <v>1</v>
      </c>
      <c r="Q8828" s="10">
        <f t="shared" si="563"/>
        <v>248</v>
      </c>
    </row>
    <row r="8829" spans="2:17" ht="20.25" customHeight="1">
      <c r="B8829" s="10" t="str">
        <f t="shared" si="560"/>
        <v>دستكش ساق بلند نسوز248</v>
      </c>
      <c r="C8829" s="10" t="str">
        <f t="shared" si="561"/>
        <v>دستكش ساق بلند نسوز1404/01/29248</v>
      </c>
      <c r="D8829" s="10" t="str">
        <f>IFERROR(IF(تحویلی!$E$1="","",IF(NOSA!O8829=تحویلی!$E$1,تحویلی!$E$1&amp;COUNTIF(NOSA!$O$1:O8829,تحویلی!$E$1),"")),"")</f>
        <v/>
      </c>
      <c r="E8829" s="10" t="str">
        <f t="shared" si="562"/>
        <v>990248</v>
      </c>
      <c r="F8829" s="10" t="str">
        <f>IFERROR(VLOOKUP(I8829,DATABASE!$N:$O,2,FALSE),"")</f>
        <v>دستكش ساق بلند نسوز</v>
      </c>
      <c r="G8829" s="3" t="s">
        <v>3791</v>
      </c>
      <c r="H8829" s="3">
        <v>990</v>
      </c>
      <c r="I8829" s="3" t="s">
        <v>1461</v>
      </c>
      <c r="J8829" s="3" t="s">
        <v>34</v>
      </c>
      <c r="K8829" s="3">
        <v>1</v>
      </c>
      <c r="L8829" s="3" t="s">
        <v>3</v>
      </c>
      <c r="M8829" s="3" t="s">
        <v>4</v>
      </c>
      <c r="N8829" s="3" t="s">
        <v>2789</v>
      </c>
      <c r="O8829" s="1">
        <v>248</v>
      </c>
      <c r="P8829" s="3">
        <v>1</v>
      </c>
      <c r="Q8829" s="10">
        <f t="shared" si="563"/>
        <v>248</v>
      </c>
    </row>
    <row r="8830" spans="2:17" ht="20.25" customHeight="1">
      <c r="B8830" s="10" t="str">
        <f t="shared" si="560"/>
        <v>لباس كار(بلوز و شلوار)641</v>
      </c>
      <c r="C8830" s="10" t="str">
        <f t="shared" si="561"/>
        <v>لباس كار(بلوز و شلوار)1404/01/29641</v>
      </c>
      <c r="D8830" s="10" t="str">
        <f>IFERROR(IF(تحویلی!$E$1="","",IF(NOSA!O8830=تحویلی!$E$1,تحویلی!$E$1&amp;COUNTIF(NOSA!$O$1:O8830,تحویلی!$E$1),"")),"")</f>
        <v/>
      </c>
      <c r="E8830" s="10" t="str">
        <f t="shared" si="562"/>
        <v>993641</v>
      </c>
      <c r="F8830" s="10" t="str">
        <f>IFERROR(VLOOKUP(I8830,DATABASE!$N:$O,2,FALSE),"")</f>
        <v>لباس كار(بلوز و شلوار)</v>
      </c>
      <c r="G8830" s="3" t="s">
        <v>3791</v>
      </c>
      <c r="H8830" s="3">
        <v>993</v>
      </c>
      <c r="I8830" s="3" t="s">
        <v>1724</v>
      </c>
      <c r="J8830" s="3" t="s">
        <v>1725</v>
      </c>
      <c r="K8830" s="3">
        <v>1</v>
      </c>
      <c r="L8830" s="3" t="s">
        <v>28</v>
      </c>
      <c r="M8830" s="3" t="s">
        <v>47</v>
      </c>
      <c r="N8830" s="3" t="s">
        <v>2689</v>
      </c>
      <c r="O8830" s="1">
        <v>641</v>
      </c>
      <c r="P8830" s="3">
        <v>1</v>
      </c>
      <c r="Q8830" s="10">
        <f t="shared" si="563"/>
        <v>641</v>
      </c>
    </row>
    <row r="8831" spans="2:17" ht="20.25" customHeight="1">
      <c r="B8831" s="10" t="str">
        <f t="shared" si="560"/>
        <v>دستكش ضد برش سبك573</v>
      </c>
      <c r="C8831" s="10" t="str">
        <f t="shared" si="561"/>
        <v>دستكش ضد برش سبك1404/01/29573</v>
      </c>
      <c r="D8831" s="10" t="str">
        <f>IFERROR(IF(تحویلی!$E$1="","",IF(NOSA!O8831=تحویلی!$E$1,تحویلی!$E$1&amp;COUNTIF(NOSA!$O$1:O8831,تحویلی!$E$1),"")),"")</f>
        <v/>
      </c>
      <c r="E8831" s="10" t="str">
        <f t="shared" si="562"/>
        <v>994573</v>
      </c>
      <c r="F8831" s="10" t="str">
        <f>IFERROR(VLOOKUP(I8831,DATABASE!$N:$O,2,FALSE),"")</f>
        <v>دستكش ضد برش سبك</v>
      </c>
      <c r="G8831" s="3" t="s">
        <v>3791</v>
      </c>
      <c r="H8831" s="3">
        <v>994</v>
      </c>
      <c r="I8831" s="3" t="s">
        <v>1442</v>
      </c>
      <c r="J8831" s="3" t="s">
        <v>22</v>
      </c>
      <c r="K8831" s="3">
        <v>1</v>
      </c>
      <c r="L8831" s="3" t="s">
        <v>3</v>
      </c>
      <c r="M8831" s="3" t="s">
        <v>19</v>
      </c>
      <c r="N8831" s="3" t="s">
        <v>104</v>
      </c>
      <c r="O8831" s="1">
        <v>573</v>
      </c>
      <c r="P8831" s="3">
        <v>1</v>
      </c>
      <c r="Q8831" s="10">
        <f t="shared" si="563"/>
        <v>573</v>
      </c>
    </row>
    <row r="8832" spans="2:17" ht="20.25" customHeight="1">
      <c r="B8832" s="10" t="str">
        <f t="shared" si="560"/>
        <v>چكمه ايمني نسوز238</v>
      </c>
      <c r="C8832" s="10" t="str">
        <f t="shared" si="561"/>
        <v>چكمه ايمني نسوز1404/01/29238</v>
      </c>
      <c r="D8832" s="10" t="str">
        <f>IFERROR(IF(تحویلی!$E$1="","",IF(NOSA!O8832=تحویلی!$E$1,تحویلی!$E$1&amp;COUNTIF(NOSA!$O$1:O8832,تحویلی!$E$1),"")),"")</f>
        <v/>
      </c>
      <c r="E8832" s="10" t="str">
        <f t="shared" si="562"/>
        <v>995238</v>
      </c>
      <c r="F8832" s="10" t="str">
        <f>IFERROR(VLOOKUP(I8832,DATABASE!$N:$O,2,FALSE),"")</f>
        <v>چكمه ايمني نسوز</v>
      </c>
      <c r="G8832" s="3" t="s">
        <v>3791</v>
      </c>
      <c r="H8832" s="3">
        <v>995</v>
      </c>
      <c r="I8832" s="3" t="s">
        <v>1749</v>
      </c>
      <c r="J8832" s="3" t="s">
        <v>1750</v>
      </c>
      <c r="K8832" s="3">
        <v>1</v>
      </c>
      <c r="L8832" s="3" t="s">
        <v>3</v>
      </c>
      <c r="M8832" s="3" t="s">
        <v>19</v>
      </c>
      <c r="N8832" s="3" t="s">
        <v>281</v>
      </c>
      <c r="O8832" s="1">
        <v>238</v>
      </c>
      <c r="P8832" s="3">
        <v>1</v>
      </c>
      <c r="Q8832" s="10">
        <f t="shared" si="563"/>
        <v>238</v>
      </c>
    </row>
    <row r="8833" spans="2:17" ht="20.25" customHeight="1">
      <c r="B8833" s="10" t="str">
        <f t="shared" si="560"/>
        <v>دستكش كف مواد سبك954</v>
      </c>
      <c r="C8833" s="10" t="str">
        <f t="shared" si="561"/>
        <v>دستكش كف مواد سبك1404/01/30954</v>
      </c>
      <c r="D8833" s="10" t="str">
        <f>IFERROR(IF(تحویلی!$E$1="","",IF(NOSA!O8833=تحویلی!$E$1,تحویلی!$E$1&amp;COUNTIF(NOSA!$O$1:O8833,تحویلی!$E$1),"")),"")</f>
        <v/>
      </c>
      <c r="E8833" s="10" t="str">
        <f t="shared" si="562"/>
        <v>1003954</v>
      </c>
      <c r="F8833" s="10" t="str">
        <f>IFERROR(VLOOKUP(I8833,DATABASE!$N:$O,2,FALSE),"")</f>
        <v>دستكش كف مواد سبك</v>
      </c>
      <c r="G8833" s="329" t="s">
        <v>3792</v>
      </c>
      <c r="H8833" s="330">
        <v>1003</v>
      </c>
      <c r="I8833" s="329" t="s">
        <v>1456</v>
      </c>
      <c r="J8833" s="329" t="s">
        <v>2</v>
      </c>
      <c r="K8833" s="331">
        <v>1</v>
      </c>
      <c r="L8833" s="329" t="s">
        <v>3</v>
      </c>
      <c r="M8833" s="329" t="s">
        <v>47</v>
      </c>
      <c r="N8833" s="329" t="s">
        <v>4245</v>
      </c>
      <c r="O8833" s="332">
        <v>954</v>
      </c>
      <c r="P8833" s="330">
        <v>1</v>
      </c>
      <c r="Q8833" s="10">
        <f t="shared" si="563"/>
        <v>954</v>
      </c>
    </row>
    <row r="8834" spans="2:17" ht="20.25" customHeight="1">
      <c r="B8834" s="10" t="str">
        <f t="shared" si="560"/>
        <v>دستكش استاد كار953</v>
      </c>
      <c r="C8834" s="10" t="str">
        <f t="shared" si="561"/>
        <v>دستكش استاد كار1404/01/30953</v>
      </c>
      <c r="D8834" s="10" t="str">
        <f>IFERROR(IF(تحویلی!$E$1="","",IF(NOSA!O8834=تحویلی!$E$1,تحویلی!$E$1&amp;COUNTIF(NOSA!$O$1:O8834,تحویلی!$E$1),"")),"")</f>
        <v/>
      </c>
      <c r="E8834" s="10" t="str">
        <f t="shared" si="562"/>
        <v>1008953</v>
      </c>
      <c r="F8834" s="10" t="str">
        <f>IFERROR(VLOOKUP(I8834,DATABASE!$N:$O,2,FALSE),"")</f>
        <v>دستكش استاد كار</v>
      </c>
      <c r="G8834" s="329" t="s">
        <v>3792</v>
      </c>
      <c r="H8834" s="330">
        <v>1008</v>
      </c>
      <c r="I8834" s="329" t="s">
        <v>1543</v>
      </c>
      <c r="J8834" s="329" t="s">
        <v>255</v>
      </c>
      <c r="K8834" s="331">
        <v>1</v>
      </c>
      <c r="L8834" s="329" t="s">
        <v>3</v>
      </c>
      <c r="M8834" s="329" t="s">
        <v>47</v>
      </c>
      <c r="N8834" s="329" t="s">
        <v>4235</v>
      </c>
      <c r="O8834" s="332">
        <v>953</v>
      </c>
      <c r="P8834" s="330">
        <v>0</v>
      </c>
      <c r="Q8834" s="10">
        <f t="shared" si="563"/>
        <v>953</v>
      </c>
    </row>
    <row r="8835" spans="2:17" ht="20.25" customHeight="1">
      <c r="B8835" s="10" t="str">
        <f t="shared" si="560"/>
        <v>دستكش كف مواد سبك893</v>
      </c>
      <c r="C8835" s="10" t="str">
        <f t="shared" si="561"/>
        <v>دستكش كف مواد سبك1404/01/30893</v>
      </c>
      <c r="D8835" s="10" t="str">
        <f>IFERROR(IF(تحویلی!$E$1="","",IF(NOSA!O8835=تحویلی!$E$1,تحویلی!$E$1&amp;COUNTIF(NOSA!$O$1:O8835,تحویلی!$E$1),"")),"")</f>
        <v/>
      </c>
      <c r="E8835" s="10" t="str">
        <f t="shared" si="562"/>
        <v>1012893</v>
      </c>
      <c r="F8835" s="10" t="str">
        <f>IFERROR(VLOOKUP(I8835,DATABASE!$N:$O,2,FALSE),"")</f>
        <v>دستكش كف مواد سبك</v>
      </c>
      <c r="G8835" s="329" t="s">
        <v>3792</v>
      </c>
      <c r="H8835" s="330">
        <v>1012</v>
      </c>
      <c r="I8835" s="329" t="s">
        <v>1456</v>
      </c>
      <c r="J8835" s="329" t="s">
        <v>2</v>
      </c>
      <c r="K8835" s="331">
        <v>1</v>
      </c>
      <c r="L8835" s="329" t="s">
        <v>3</v>
      </c>
      <c r="M8835" s="329" t="s">
        <v>47</v>
      </c>
      <c r="N8835" s="329" t="s">
        <v>3439</v>
      </c>
      <c r="O8835" s="332">
        <v>893</v>
      </c>
      <c r="P8835" s="330">
        <v>1</v>
      </c>
      <c r="Q8835" s="10">
        <f t="shared" si="563"/>
        <v>893</v>
      </c>
    </row>
    <row r="8836" spans="2:17" ht="20.25" customHeight="1">
      <c r="B8836" s="10" t="str">
        <f t="shared" si="560"/>
        <v>دستكش ساق بلند نسوز130</v>
      </c>
      <c r="C8836" s="10" t="str">
        <f t="shared" si="561"/>
        <v>دستكش ساق بلند نسوز1404/01/30130</v>
      </c>
      <c r="D8836" s="10" t="str">
        <f>IFERROR(IF(تحویلی!$E$1="","",IF(NOSA!O8836=تحویلی!$E$1,تحویلی!$E$1&amp;COUNTIF(NOSA!$O$1:O8836,تحویلی!$E$1),"")),"")</f>
        <v/>
      </c>
      <c r="E8836" s="10" t="str">
        <f t="shared" si="562"/>
        <v>1025130</v>
      </c>
      <c r="F8836" s="10" t="str">
        <f>IFERROR(VLOOKUP(I8836,DATABASE!$N:$O,2,FALSE),"")</f>
        <v>دستكش ساق بلند نسوز</v>
      </c>
      <c r="G8836" s="329" t="s">
        <v>3792</v>
      </c>
      <c r="H8836" s="330">
        <v>1025</v>
      </c>
      <c r="I8836" s="329" t="s">
        <v>1461</v>
      </c>
      <c r="J8836" s="329" t="s">
        <v>34</v>
      </c>
      <c r="K8836" s="331">
        <v>1</v>
      </c>
      <c r="L8836" s="329" t="s">
        <v>3</v>
      </c>
      <c r="M8836" s="329" t="s">
        <v>19</v>
      </c>
      <c r="N8836" s="329" t="s">
        <v>253</v>
      </c>
      <c r="O8836" s="332">
        <v>130</v>
      </c>
      <c r="P8836" s="330">
        <v>1</v>
      </c>
      <c r="Q8836" s="10">
        <f t="shared" si="563"/>
        <v>130</v>
      </c>
    </row>
    <row r="8837" spans="2:17" ht="20.25" customHeight="1">
      <c r="B8837" s="10" t="str">
        <f t="shared" si="560"/>
        <v>دستكش كف مواد سبك8</v>
      </c>
      <c r="C8837" s="10" t="str">
        <f t="shared" si="561"/>
        <v>دستكش كف مواد سبك1404/01/308</v>
      </c>
      <c r="D8837" s="10" t="str">
        <f>IFERROR(IF(تحویلی!$E$1="","",IF(NOSA!O8837=تحویلی!$E$1,تحویلی!$E$1&amp;COUNTIF(NOSA!$O$1:O8837,تحویلی!$E$1),"")),"")</f>
        <v/>
      </c>
      <c r="E8837" s="10" t="str">
        <f t="shared" si="562"/>
        <v>10288</v>
      </c>
      <c r="F8837" s="10" t="str">
        <f>IFERROR(VLOOKUP(I8837,DATABASE!$N:$O,2,FALSE),"")</f>
        <v>دستكش كف مواد سبك</v>
      </c>
      <c r="G8837" s="329" t="s">
        <v>3792</v>
      </c>
      <c r="H8837" s="330">
        <v>1028</v>
      </c>
      <c r="I8837" s="329" t="s">
        <v>1456</v>
      </c>
      <c r="J8837" s="329" t="s">
        <v>2</v>
      </c>
      <c r="K8837" s="331">
        <v>1</v>
      </c>
      <c r="L8837" s="329" t="s">
        <v>3</v>
      </c>
      <c r="M8837" s="329" t="s">
        <v>47</v>
      </c>
      <c r="N8837" s="329" t="s">
        <v>144</v>
      </c>
      <c r="O8837" s="332">
        <v>8</v>
      </c>
      <c r="P8837" s="330">
        <v>1</v>
      </c>
      <c r="Q8837" s="10">
        <f t="shared" si="563"/>
        <v>8</v>
      </c>
    </row>
    <row r="8838" spans="2:17" ht="20.25" customHeight="1">
      <c r="B8838" s="10" t="str">
        <f t="shared" si="560"/>
        <v>دستكش كف مواد سبك944</v>
      </c>
      <c r="C8838" s="10" t="str">
        <f t="shared" si="561"/>
        <v>دستكش كف مواد سبك1404/01/30944</v>
      </c>
      <c r="D8838" s="10" t="str">
        <f>IFERROR(IF(تحویلی!$E$1="","",IF(NOSA!O8838=تحویلی!$E$1,تحویلی!$E$1&amp;COUNTIF(NOSA!$O$1:O8838,تحویلی!$E$1),"")),"")</f>
        <v/>
      </c>
      <c r="E8838" s="10" t="str">
        <f t="shared" si="562"/>
        <v>1037944</v>
      </c>
      <c r="F8838" s="10" t="str">
        <f>IFERROR(VLOOKUP(I8838,DATABASE!$N:$O,2,FALSE),"")</f>
        <v>دستكش كف مواد سبك</v>
      </c>
      <c r="G8838" s="329" t="s">
        <v>3792</v>
      </c>
      <c r="H8838" s="330">
        <v>1037</v>
      </c>
      <c r="I8838" s="329" t="s">
        <v>1456</v>
      </c>
      <c r="J8838" s="329" t="s">
        <v>2</v>
      </c>
      <c r="K8838" s="331">
        <v>1</v>
      </c>
      <c r="L8838" s="329" t="s">
        <v>3</v>
      </c>
      <c r="M8838" s="329" t="s">
        <v>47</v>
      </c>
      <c r="N8838" s="329" t="s">
        <v>4008</v>
      </c>
      <c r="O8838" s="332">
        <v>944</v>
      </c>
      <c r="P8838" s="330">
        <v>1</v>
      </c>
      <c r="Q8838" s="10">
        <f t="shared" si="563"/>
        <v>944</v>
      </c>
    </row>
    <row r="8839" spans="2:17" ht="20.25" customHeight="1">
      <c r="B8839" s="10" t="str">
        <f t="shared" si="560"/>
        <v>862</v>
      </c>
      <c r="C8839" s="10" t="str">
        <f t="shared" si="561"/>
        <v>1404/01/30862</v>
      </c>
      <c r="D8839" s="10" t="str">
        <f>IFERROR(IF(تحویلی!$E$1="","",IF(NOSA!O8839=تحویلی!$E$1,تحویلی!$E$1&amp;COUNTIF(NOSA!$O$1:O8839,تحویلی!$E$1),"")),"")</f>
        <v/>
      </c>
      <c r="E8839" s="10" t="str">
        <f t="shared" si="562"/>
        <v>1047862</v>
      </c>
      <c r="F8839" s="10" t="str">
        <f>IFERROR(VLOOKUP(I8839,DATABASE!$N:$O,2,FALSE),"")</f>
        <v/>
      </c>
      <c r="G8839" s="329" t="s">
        <v>3792</v>
      </c>
      <c r="H8839" s="330">
        <v>1047</v>
      </c>
      <c r="I8839" s="329" t="s">
        <v>3559</v>
      </c>
      <c r="J8839" s="329" t="s">
        <v>3560</v>
      </c>
      <c r="K8839" s="331">
        <v>1</v>
      </c>
      <c r="L8839" s="329" t="s">
        <v>8</v>
      </c>
      <c r="M8839" s="329" t="s">
        <v>47</v>
      </c>
      <c r="N8839" s="329" t="s">
        <v>2892</v>
      </c>
      <c r="O8839" s="332">
        <v>862</v>
      </c>
      <c r="P8839" s="330">
        <v>1</v>
      </c>
      <c r="Q8839" s="10">
        <f t="shared" si="563"/>
        <v>862</v>
      </c>
    </row>
    <row r="8840" spans="2:17" ht="20.25" customHeight="1">
      <c r="B8840" s="10" t="str">
        <f t="shared" si="560"/>
        <v>دستكش ضد برش سبك580</v>
      </c>
      <c r="C8840" s="10" t="str">
        <f t="shared" si="561"/>
        <v>دستكش ضد برش سبك1404/01/30580</v>
      </c>
      <c r="D8840" s="10" t="str">
        <f>IFERROR(IF(تحویلی!$E$1="","",IF(NOSA!O8840=تحویلی!$E$1,تحویلی!$E$1&amp;COUNTIF(NOSA!$O$1:O8840,تحویلی!$E$1),"")),"")</f>
        <v/>
      </c>
      <c r="E8840" s="10" t="str">
        <f t="shared" si="562"/>
        <v>1057580</v>
      </c>
      <c r="F8840" s="10" t="str">
        <f>IFERROR(VLOOKUP(I8840,DATABASE!$N:$O,2,FALSE),"")</f>
        <v>دستكش ضد برش سبك</v>
      </c>
      <c r="G8840" s="329" t="s">
        <v>3792</v>
      </c>
      <c r="H8840" s="330">
        <v>1057</v>
      </c>
      <c r="I8840" s="329" t="s">
        <v>1442</v>
      </c>
      <c r="J8840" s="329" t="s">
        <v>22</v>
      </c>
      <c r="K8840" s="331">
        <v>1</v>
      </c>
      <c r="L8840" s="329" t="s">
        <v>3</v>
      </c>
      <c r="M8840" s="329" t="s">
        <v>47</v>
      </c>
      <c r="N8840" s="329" t="s">
        <v>1001</v>
      </c>
      <c r="O8840" s="332">
        <v>580</v>
      </c>
      <c r="P8840" s="330">
        <v>1</v>
      </c>
      <c r="Q8840" s="10">
        <f t="shared" si="563"/>
        <v>580</v>
      </c>
    </row>
    <row r="8841" spans="2:17" ht="20.25" customHeight="1">
      <c r="B8841" s="10" t="str">
        <f t="shared" si="560"/>
        <v>دستكش كف مواد سبك673</v>
      </c>
      <c r="C8841" s="10" t="str">
        <f t="shared" si="561"/>
        <v>دستكش كف مواد سبك1404/01/30673</v>
      </c>
      <c r="D8841" s="10" t="str">
        <f>IFERROR(IF(تحویلی!$E$1="","",IF(NOSA!O8841=تحویلی!$E$1,تحویلی!$E$1&amp;COUNTIF(NOSA!$O$1:O8841,تحویلی!$E$1),"")),"")</f>
        <v/>
      </c>
      <c r="E8841" s="10" t="str">
        <f t="shared" si="562"/>
        <v>1058673</v>
      </c>
      <c r="F8841" s="10" t="str">
        <f>IFERROR(VLOOKUP(I8841,DATABASE!$N:$O,2,FALSE),"")</f>
        <v>دستكش كف مواد سبك</v>
      </c>
      <c r="G8841" s="329" t="s">
        <v>3792</v>
      </c>
      <c r="H8841" s="330">
        <v>1058</v>
      </c>
      <c r="I8841" s="329" t="s">
        <v>1456</v>
      </c>
      <c r="J8841" s="329" t="s">
        <v>2</v>
      </c>
      <c r="K8841" s="331">
        <v>1</v>
      </c>
      <c r="L8841" s="329" t="s">
        <v>3</v>
      </c>
      <c r="M8841" s="329" t="s">
        <v>47</v>
      </c>
      <c r="N8841" s="329" t="s">
        <v>1324</v>
      </c>
      <c r="O8841" s="332">
        <v>673</v>
      </c>
      <c r="P8841" s="330">
        <v>1</v>
      </c>
      <c r="Q8841" s="10">
        <f t="shared" si="563"/>
        <v>673</v>
      </c>
    </row>
    <row r="8842" spans="2:17" ht="20.25" customHeight="1">
      <c r="B8842" s="10" t="str">
        <f t="shared" si="560"/>
        <v>دستكش ضد برش سبك221</v>
      </c>
      <c r="C8842" s="10" t="str">
        <f t="shared" si="561"/>
        <v>دستكش ضد برش سبك1404/01/30221</v>
      </c>
      <c r="D8842" s="10" t="str">
        <f>IFERROR(IF(تحویلی!$E$1="","",IF(NOSA!O8842=تحویلی!$E$1,تحویلی!$E$1&amp;COUNTIF(NOSA!$O$1:O8842,تحویلی!$E$1),"")),"")</f>
        <v/>
      </c>
      <c r="E8842" s="10" t="str">
        <f t="shared" si="562"/>
        <v>1061221</v>
      </c>
      <c r="F8842" s="10" t="str">
        <f>IFERROR(VLOOKUP(I8842,DATABASE!$N:$O,2,FALSE),"")</f>
        <v>دستكش ضد برش سبك</v>
      </c>
      <c r="G8842" s="329" t="s">
        <v>3792</v>
      </c>
      <c r="H8842" s="330">
        <v>1061</v>
      </c>
      <c r="I8842" s="329" t="s">
        <v>1442</v>
      </c>
      <c r="J8842" s="329" t="s">
        <v>22</v>
      </c>
      <c r="K8842" s="331">
        <v>1</v>
      </c>
      <c r="L8842" s="329" t="s">
        <v>3</v>
      </c>
      <c r="M8842" s="329" t="s">
        <v>9</v>
      </c>
      <c r="N8842" s="329" t="s">
        <v>2703</v>
      </c>
      <c r="O8842" s="332">
        <v>221</v>
      </c>
      <c r="P8842" s="330">
        <v>1</v>
      </c>
      <c r="Q8842" s="10">
        <f t="shared" si="563"/>
        <v>221</v>
      </c>
    </row>
    <row r="8843" spans="2:17" ht="20.25" customHeight="1">
      <c r="B8843" s="10" t="str">
        <f t="shared" si="560"/>
        <v>221</v>
      </c>
      <c r="C8843" s="10" t="str">
        <f t="shared" si="561"/>
        <v>1404/01/30221</v>
      </c>
      <c r="D8843" s="10" t="str">
        <f>IFERROR(IF(تحویلی!$E$1="","",IF(NOSA!O8843=تحویلی!$E$1,تحویلی!$E$1&amp;COUNTIF(NOSA!$O$1:O8843,تحویلی!$E$1),"")),"")</f>
        <v/>
      </c>
      <c r="E8843" s="10" t="str">
        <f t="shared" si="562"/>
        <v>1061221</v>
      </c>
      <c r="F8843" s="10" t="str">
        <f>IFERROR(VLOOKUP(I8843,DATABASE!$N:$O,2,FALSE),"")</f>
        <v/>
      </c>
      <c r="G8843" s="329" t="s">
        <v>3792</v>
      </c>
      <c r="H8843" s="330">
        <v>1061</v>
      </c>
      <c r="I8843" s="329" t="s">
        <v>2699</v>
      </c>
      <c r="J8843" s="329" t="s">
        <v>7</v>
      </c>
      <c r="K8843" s="331">
        <v>1</v>
      </c>
      <c r="L8843" s="329" t="s">
        <v>8</v>
      </c>
      <c r="M8843" s="329" t="s">
        <v>9</v>
      </c>
      <c r="N8843" s="329" t="s">
        <v>2703</v>
      </c>
      <c r="O8843" s="332">
        <v>221</v>
      </c>
      <c r="P8843" s="330">
        <v>1</v>
      </c>
      <c r="Q8843" s="10">
        <f t="shared" si="563"/>
        <v>221</v>
      </c>
    </row>
    <row r="8844" spans="2:17" ht="20.25" customHeight="1">
      <c r="B8844" s="10" t="str">
        <f t="shared" si="560"/>
        <v>دستكش ضد برش سبك10009</v>
      </c>
      <c r="C8844" s="10" t="str">
        <f t="shared" si="561"/>
        <v>دستكش ضد برش سبك1404/01/3110009</v>
      </c>
      <c r="D8844" s="10" t="str">
        <f>IFERROR(IF(تحویلی!$E$1="","",IF(NOSA!O8844=تحویلی!$E$1,تحویلی!$E$1&amp;COUNTIF(NOSA!$O$1:O8844,تحویلی!$E$1),"")),"")</f>
        <v/>
      </c>
      <c r="E8844" s="10" t="str">
        <f t="shared" si="562"/>
        <v>106210009</v>
      </c>
      <c r="F8844" s="10" t="str">
        <f>IFERROR(VLOOKUP(I8844,DATABASE!$N:$O,2,FALSE),"")</f>
        <v>دستكش ضد برش سبك</v>
      </c>
      <c r="G8844" s="3" t="s">
        <v>3793</v>
      </c>
      <c r="H8844" s="4">
        <v>1062</v>
      </c>
      <c r="I8844" s="3" t="s">
        <v>1442</v>
      </c>
      <c r="J8844" s="3" t="s">
        <v>22</v>
      </c>
      <c r="K8844" s="5">
        <v>1</v>
      </c>
      <c r="L8844" s="3" t="s">
        <v>3</v>
      </c>
      <c r="M8844" s="3" t="s">
        <v>9</v>
      </c>
      <c r="N8844" s="3" t="s">
        <v>4110</v>
      </c>
      <c r="O8844" s="1">
        <v>10009</v>
      </c>
      <c r="P8844" s="4">
        <v>1</v>
      </c>
      <c r="Q8844" s="10">
        <f t="shared" si="563"/>
        <v>10009</v>
      </c>
    </row>
    <row r="8845" spans="2:17" ht="20.25" customHeight="1">
      <c r="B8845" s="10" t="str">
        <f t="shared" si="560"/>
        <v>دستكش ضد اسيد و روغن294</v>
      </c>
      <c r="C8845" s="10" t="str">
        <f t="shared" si="561"/>
        <v>دستكش ضد اسيد و روغن1404/01/31294</v>
      </c>
      <c r="D8845" s="10" t="str">
        <f>IFERROR(IF(تحویلی!$E$1="","",IF(NOSA!O8845=تحویلی!$E$1,تحویلی!$E$1&amp;COUNTIF(NOSA!$O$1:O8845,تحویلی!$E$1),"")),"")</f>
        <v/>
      </c>
      <c r="E8845" s="10" t="str">
        <f t="shared" si="562"/>
        <v>1068294</v>
      </c>
      <c r="F8845" s="10" t="str">
        <f>IFERROR(VLOOKUP(I8845,DATABASE!$N:$O,2,FALSE),"")</f>
        <v>دستكش ضد اسيد و روغن</v>
      </c>
      <c r="G8845" s="3" t="s">
        <v>3793</v>
      </c>
      <c r="H8845" s="4">
        <v>1068</v>
      </c>
      <c r="I8845" s="3" t="s">
        <v>1693</v>
      </c>
      <c r="J8845" s="3" t="s">
        <v>507</v>
      </c>
      <c r="K8845" s="5">
        <v>1</v>
      </c>
      <c r="L8845" s="3" t="s">
        <v>3</v>
      </c>
      <c r="M8845" s="3" t="s">
        <v>25</v>
      </c>
      <c r="N8845" s="3" t="s">
        <v>203</v>
      </c>
      <c r="O8845" s="1">
        <v>294</v>
      </c>
      <c r="P8845" s="4">
        <v>1</v>
      </c>
      <c r="Q8845" s="10">
        <f t="shared" si="563"/>
        <v>294</v>
      </c>
    </row>
    <row r="8846" spans="2:17" ht="20.25" customHeight="1">
      <c r="B8846" s="10" t="str">
        <f t="shared" si="560"/>
        <v>دستكش ضد برش سبك947</v>
      </c>
      <c r="C8846" s="10" t="str">
        <f t="shared" si="561"/>
        <v>دستكش ضد برش سبك1404/01/31947</v>
      </c>
      <c r="D8846" s="10" t="str">
        <f>IFERROR(IF(تحویلی!$E$1="","",IF(NOSA!O8846=تحویلی!$E$1,تحویلی!$E$1&amp;COUNTIF(NOSA!$O$1:O8846,تحویلی!$E$1),"")),"")</f>
        <v/>
      </c>
      <c r="E8846" s="10" t="str">
        <f t="shared" si="562"/>
        <v>1069947</v>
      </c>
      <c r="F8846" s="10" t="str">
        <f>IFERROR(VLOOKUP(I8846,DATABASE!$N:$O,2,FALSE),"")</f>
        <v>دستكش ضد برش سبك</v>
      </c>
      <c r="G8846" s="3" t="s">
        <v>3793</v>
      </c>
      <c r="H8846" s="4">
        <v>1069</v>
      </c>
      <c r="I8846" s="3" t="s">
        <v>1442</v>
      </c>
      <c r="J8846" s="3" t="s">
        <v>22</v>
      </c>
      <c r="K8846" s="5">
        <v>1</v>
      </c>
      <c r="L8846" s="3" t="s">
        <v>3</v>
      </c>
      <c r="M8846" s="3" t="s">
        <v>47</v>
      </c>
      <c r="N8846" s="3" t="s">
        <v>4076</v>
      </c>
      <c r="O8846" s="1">
        <v>947</v>
      </c>
      <c r="P8846" s="4">
        <v>1</v>
      </c>
      <c r="Q8846" s="10">
        <f t="shared" si="563"/>
        <v>947</v>
      </c>
    </row>
    <row r="8847" spans="2:17" ht="20.25" customHeight="1">
      <c r="B8847" s="10" t="str">
        <f t="shared" ref="B8847:B8910" si="564">F8847&amp;Q8847</f>
        <v>دستكش ضد برش سبك845</v>
      </c>
      <c r="C8847" s="10" t="str">
        <f t="shared" ref="C8847:C8910" si="565">F8847&amp;G8847&amp;O8847</f>
        <v>دستكش ضد برش سبك1404/01/31845</v>
      </c>
      <c r="D8847" s="10" t="str">
        <f>IFERROR(IF(تحویلی!$E$1="","",IF(NOSA!O8847=تحویلی!$E$1,تحویلی!$E$1&amp;COUNTIF(NOSA!$O$1:O8847,تحویلی!$E$1),"")),"")</f>
        <v/>
      </c>
      <c r="E8847" s="10" t="str">
        <f t="shared" ref="E8847:E8910" si="566">H8847&amp;O8847</f>
        <v>1069845</v>
      </c>
      <c r="F8847" s="10" t="str">
        <f>IFERROR(VLOOKUP(I8847,DATABASE!$N:$O,2,FALSE),"")</f>
        <v>دستكش ضد برش سبك</v>
      </c>
      <c r="G8847" s="3" t="s">
        <v>3793</v>
      </c>
      <c r="H8847" s="4">
        <v>1069</v>
      </c>
      <c r="I8847" s="3" t="s">
        <v>1442</v>
      </c>
      <c r="J8847" s="3" t="s">
        <v>22</v>
      </c>
      <c r="K8847" s="5">
        <v>1</v>
      </c>
      <c r="L8847" s="3" t="s">
        <v>3</v>
      </c>
      <c r="M8847" s="3" t="s">
        <v>47</v>
      </c>
      <c r="N8847" s="3" t="s">
        <v>2701</v>
      </c>
      <c r="O8847" s="1">
        <v>845</v>
      </c>
      <c r="P8847" s="4">
        <v>1</v>
      </c>
      <c r="Q8847" s="10">
        <f t="shared" si="563"/>
        <v>845</v>
      </c>
    </row>
    <row r="8848" spans="2:17" ht="20.25" customHeight="1">
      <c r="B8848" s="10" t="str">
        <f t="shared" si="564"/>
        <v>لباس كار كارشناسي764</v>
      </c>
      <c r="C8848" s="10" t="str">
        <f t="shared" si="565"/>
        <v>لباس كار كارشناسي1404/01/31764</v>
      </c>
      <c r="D8848" s="10" t="str">
        <f>IFERROR(IF(تحویلی!$E$1="","",IF(NOSA!O8848=تحویلی!$E$1,تحویلی!$E$1&amp;COUNTIF(NOSA!$O$1:O8848,تحویلی!$E$1),"")),"")</f>
        <v/>
      </c>
      <c r="E8848" s="10" t="str">
        <f t="shared" si="566"/>
        <v>1070764</v>
      </c>
      <c r="F8848" s="10" t="str">
        <f>IFERROR(VLOOKUP(I8848,DATABASE!$N:$O,2,FALSE),"")</f>
        <v>لباس كار كارشناسي</v>
      </c>
      <c r="G8848" s="3" t="s">
        <v>3793</v>
      </c>
      <c r="H8848" s="4">
        <v>1070</v>
      </c>
      <c r="I8848" s="3" t="s">
        <v>1754</v>
      </c>
      <c r="J8848" s="3" t="s">
        <v>1755</v>
      </c>
      <c r="K8848" s="5">
        <v>1</v>
      </c>
      <c r="L8848" s="3" t="s">
        <v>28</v>
      </c>
      <c r="M8848" s="3" t="s">
        <v>202</v>
      </c>
      <c r="N8848" s="3" t="s">
        <v>3971</v>
      </c>
      <c r="O8848" s="1">
        <v>764</v>
      </c>
      <c r="P8848" s="4">
        <v>1</v>
      </c>
      <c r="Q8848" s="10">
        <f t="shared" si="563"/>
        <v>764</v>
      </c>
    </row>
    <row r="8849" spans="2:17" ht="20.25" customHeight="1">
      <c r="B8849" s="10" t="str">
        <f t="shared" si="564"/>
        <v>كفش ايمني عايق برق386</v>
      </c>
      <c r="C8849" s="10" t="str">
        <f t="shared" si="565"/>
        <v>كفش ايمني عايق برق1404/01/31386</v>
      </c>
      <c r="D8849" s="10" t="str">
        <f>IFERROR(IF(تحویلی!$E$1="","",IF(NOSA!O8849=تحویلی!$E$1,تحویلی!$E$1&amp;COUNTIF(NOSA!$O$1:O8849,تحویلی!$E$1),"")),"")</f>
        <v/>
      </c>
      <c r="E8849" s="10" t="str">
        <f t="shared" si="566"/>
        <v>1076386</v>
      </c>
      <c r="F8849" s="10" t="str">
        <f>IFERROR(VLOOKUP(I8849,DATABASE!$N:$O,2,FALSE),"")</f>
        <v>كفش ايمني عايق برق</v>
      </c>
      <c r="G8849" s="3" t="s">
        <v>3793</v>
      </c>
      <c r="H8849" s="4">
        <v>1076</v>
      </c>
      <c r="I8849" s="3" t="s">
        <v>1757</v>
      </c>
      <c r="J8849" s="3" t="s">
        <v>1758</v>
      </c>
      <c r="K8849" s="5">
        <v>1</v>
      </c>
      <c r="L8849" s="3" t="s">
        <v>3</v>
      </c>
      <c r="M8849" s="3" t="s">
        <v>47</v>
      </c>
      <c r="N8849" s="3" t="s">
        <v>1371</v>
      </c>
      <c r="O8849" s="1">
        <v>386</v>
      </c>
      <c r="P8849" s="4">
        <v>1</v>
      </c>
      <c r="Q8849" s="10">
        <f t="shared" si="563"/>
        <v>386</v>
      </c>
    </row>
    <row r="8850" spans="2:17" ht="20.25" customHeight="1">
      <c r="B8850" s="10" t="str">
        <f t="shared" si="564"/>
        <v>بند داخل كلاه ايمني386</v>
      </c>
      <c r="C8850" s="10" t="str">
        <f t="shared" si="565"/>
        <v>بند داخل كلاه ايمني1404/01/31386</v>
      </c>
      <c r="D8850" s="10" t="str">
        <f>IFERROR(IF(تحویلی!$E$1="","",IF(NOSA!O8850=تحویلی!$E$1,تحویلی!$E$1&amp;COUNTIF(NOSA!$O$1:O8850,تحویلی!$E$1),"")),"")</f>
        <v/>
      </c>
      <c r="E8850" s="10" t="str">
        <f t="shared" si="566"/>
        <v>1088386</v>
      </c>
      <c r="F8850" s="10" t="str">
        <f>IFERROR(VLOOKUP(I8850,DATABASE!$N:$O,2,FALSE),"")</f>
        <v>بند داخل كلاه ايمني</v>
      </c>
      <c r="G8850" s="3" t="s">
        <v>3793</v>
      </c>
      <c r="H8850" s="4">
        <v>1088</v>
      </c>
      <c r="I8850" s="3" t="s">
        <v>2343</v>
      </c>
      <c r="J8850" s="3" t="s">
        <v>229</v>
      </c>
      <c r="K8850" s="5">
        <v>1</v>
      </c>
      <c r="L8850" s="3" t="s">
        <v>8</v>
      </c>
      <c r="M8850" s="3" t="s">
        <v>47</v>
      </c>
      <c r="N8850" s="3" t="s">
        <v>1371</v>
      </c>
      <c r="O8850" s="1">
        <v>386</v>
      </c>
      <c r="P8850" s="4">
        <v>1</v>
      </c>
      <c r="Q8850" s="10">
        <f t="shared" si="563"/>
        <v>386</v>
      </c>
    </row>
    <row r="8851" spans="2:17" ht="20.25" customHeight="1">
      <c r="B8851" s="10" t="str">
        <f t="shared" si="564"/>
        <v>دستكش كف مواد سبك277</v>
      </c>
      <c r="C8851" s="10" t="str">
        <f t="shared" si="565"/>
        <v>دستكش كف مواد سبك1404/01/31277</v>
      </c>
      <c r="D8851" s="10" t="str">
        <f>IFERROR(IF(تحویلی!$E$1="","",IF(NOSA!O8851=تحویلی!$E$1,تحویلی!$E$1&amp;COUNTIF(NOSA!$O$1:O8851,تحویلی!$E$1),"")),"")</f>
        <v/>
      </c>
      <c r="E8851" s="10" t="str">
        <f t="shared" si="566"/>
        <v>1091277</v>
      </c>
      <c r="F8851" s="10" t="str">
        <f>IFERROR(VLOOKUP(I8851,DATABASE!$N:$O,2,FALSE),"")</f>
        <v>دستكش كف مواد سبك</v>
      </c>
      <c r="G8851" s="3" t="s">
        <v>3793</v>
      </c>
      <c r="H8851" s="4">
        <v>1091</v>
      </c>
      <c r="I8851" s="3" t="s">
        <v>1456</v>
      </c>
      <c r="J8851" s="3" t="s">
        <v>2</v>
      </c>
      <c r="K8851" s="5">
        <v>1</v>
      </c>
      <c r="L8851" s="3" t="s">
        <v>3</v>
      </c>
      <c r="M8851" s="3" t="s">
        <v>47</v>
      </c>
      <c r="N8851" s="3" t="s">
        <v>79</v>
      </c>
      <c r="O8851" s="1">
        <v>277</v>
      </c>
      <c r="P8851" s="4">
        <v>1</v>
      </c>
      <c r="Q8851" s="10">
        <f t="shared" si="563"/>
        <v>277</v>
      </c>
    </row>
    <row r="8852" spans="2:17" ht="20.25" customHeight="1">
      <c r="B8852" s="10" t="str">
        <f t="shared" si="564"/>
        <v>كفش ايمني69</v>
      </c>
      <c r="C8852" s="10" t="str">
        <f t="shared" si="565"/>
        <v>كفش ايمني1404/01/3169</v>
      </c>
      <c r="D8852" s="10" t="str">
        <f>IFERROR(IF(تحویلی!$E$1="","",IF(NOSA!O8852=تحویلی!$E$1,تحویلی!$E$1&amp;COUNTIF(NOSA!$O$1:O8852,تحویلی!$E$1),"")),"")</f>
        <v/>
      </c>
      <c r="E8852" s="10" t="str">
        <f t="shared" si="566"/>
        <v>109469</v>
      </c>
      <c r="F8852" s="10" t="str">
        <f>IFERROR(VLOOKUP(I8852,DATABASE!$N:$O,2,FALSE),"")</f>
        <v>كفش ايمني</v>
      </c>
      <c r="G8852" s="3" t="s">
        <v>3793</v>
      </c>
      <c r="H8852" s="4">
        <v>1094</v>
      </c>
      <c r="I8852" s="3" t="s">
        <v>1526</v>
      </c>
      <c r="J8852" s="3" t="s">
        <v>1729</v>
      </c>
      <c r="K8852" s="5">
        <v>1</v>
      </c>
      <c r="L8852" s="3" t="s">
        <v>3</v>
      </c>
      <c r="M8852" s="3" t="s">
        <v>19</v>
      </c>
      <c r="N8852" s="3" t="s">
        <v>265</v>
      </c>
      <c r="O8852" s="1">
        <v>69</v>
      </c>
      <c r="P8852" s="4">
        <v>1</v>
      </c>
      <c r="Q8852" s="10">
        <f t="shared" si="563"/>
        <v>69</v>
      </c>
    </row>
    <row r="8853" spans="2:17" ht="20.25" customHeight="1">
      <c r="B8853" s="10" t="str">
        <f t="shared" si="564"/>
        <v>كلاه ايمني494</v>
      </c>
      <c r="C8853" s="10" t="str">
        <f t="shared" si="565"/>
        <v>كلاه ايمني1404/01/31494</v>
      </c>
      <c r="D8853" s="10" t="str">
        <f>IFERROR(IF(تحویلی!$E$1="","",IF(NOSA!O8853=تحویلی!$E$1,تحویلی!$E$1&amp;COUNTIF(NOSA!$O$1:O8853,تحویلی!$E$1),"")),"")</f>
        <v/>
      </c>
      <c r="E8853" s="10" t="str">
        <f t="shared" si="566"/>
        <v>1100494</v>
      </c>
      <c r="F8853" s="10" t="str">
        <f>IFERROR(VLOOKUP(I8853,DATABASE!$N:$O,2,FALSE),"")</f>
        <v>كلاه ايمني</v>
      </c>
      <c r="G8853" s="3" t="s">
        <v>3793</v>
      </c>
      <c r="H8853" s="4">
        <v>1100</v>
      </c>
      <c r="I8853" s="3" t="s">
        <v>1505</v>
      </c>
      <c r="J8853" s="3" t="s">
        <v>1628</v>
      </c>
      <c r="K8853" s="5">
        <v>1</v>
      </c>
      <c r="L8853" s="3" t="s">
        <v>8</v>
      </c>
      <c r="M8853" s="3" t="s">
        <v>19</v>
      </c>
      <c r="N8853" s="3" t="s">
        <v>227</v>
      </c>
      <c r="O8853" s="1">
        <v>494</v>
      </c>
      <c r="P8853" s="4">
        <v>1</v>
      </c>
      <c r="Q8853" s="10">
        <f t="shared" si="563"/>
        <v>494</v>
      </c>
    </row>
    <row r="8854" spans="2:17" ht="20.25" customHeight="1">
      <c r="B8854" s="10" t="str">
        <f t="shared" si="564"/>
        <v>دستكش كف مواد سبك460</v>
      </c>
      <c r="C8854" s="10" t="str">
        <f t="shared" si="565"/>
        <v>دستكش كف مواد سبك1404/01/31460</v>
      </c>
      <c r="D8854" s="10" t="str">
        <f>IFERROR(IF(تحویلی!$E$1="","",IF(NOSA!O8854=تحویلی!$E$1,تحویلی!$E$1&amp;COUNTIF(NOSA!$O$1:O8854,تحویلی!$E$1),"")),"")</f>
        <v/>
      </c>
      <c r="E8854" s="10" t="str">
        <f t="shared" si="566"/>
        <v>1102460</v>
      </c>
      <c r="F8854" s="10" t="str">
        <f>IFERROR(VLOOKUP(I8854,DATABASE!$N:$O,2,FALSE),"")</f>
        <v>دستكش كف مواد سبك</v>
      </c>
      <c r="G8854" s="3" t="s">
        <v>3793</v>
      </c>
      <c r="H8854" s="4">
        <v>1102</v>
      </c>
      <c r="I8854" s="3" t="s">
        <v>1456</v>
      </c>
      <c r="J8854" s="3" t="s">
        <v>2</v>
      </c>
      <c r="K8854" s="5">
        <v>1</v>
      </c>
      <c r="L8854" s="3" t="s">
        <v>3</v>
      </c>
      <c r="M8854" s="3" t="s">
        <v>47</v>
      </c>
      <c r="N8854" s="3" t="s">
        <v>140</v>
      </c>
      <c r="O8854" s="1">
        <v>460</v>
      </c>
      <c r="P8854" s="4">
        <v>1</v>
      </c>
      <c r="Q8854" s="10">
        <f t="shared" si="563"/>
        <v>460</v>
      </c>
    </row>
    <row r="8855" spans="2:17" ht="20.25" customHeight="1">
      <c r="B8855" s="10" t="str">
        <f t="shared" si="564"/>
        <v>بند داخل كلاه ايمني567</v>
      </c>
      <c r="C8855" s="10" t="str">
        <f t="shared" si="565"/>
        <v>بند داخل كلاه ايمني1404/01/31567</v>
      </c>
      <c r="D8855" s="10" t="str">
        <f>IFERROR(IF(تحویلی!$E$1="","",IF(NOSA!O8855=تحویلی!$E$1,تحویلی!$E$1&amp;COUNTIF(NOSA!$O$1:O8855,تحویلی!$E$1),"")),"")</f>
        <v/>
      </c>
      <c r="E8855" s="10" t="str">
        <f t="shared" si="566"/>
        <v>1103567</v>
      </c>
      <c r="F8855" s="10" t="str">
        <f>IFERROR(VLOOKUP(I8855,DATABASE!$N:$O,2,FALSE),"")</f>
        <v>بند داخل كلاه ايمني</v>
      </c>
      <c r="G8855" s="3" t="s">
        <v>3793</v>
      </c>
      <c r="H8855" s="4">
        <v>1103</v>
      </c>
      <c r="I8855" s="3" t="s">
        <v>2343</v>
      </c>
      <c r="J8855" s="3" t="s">
        <v>229</v>
      </c>
      <c r="K8855" s="5">
        <v>1</v>
      </c>
      <c r="L8855" s="3" t="s">
        <v>8</v>
      </c>
      <c r="M8855" s="3" t="s">
        <v>19</v>
      </c>
      <c r="N8855" s="3" t="s">
        <v>71</v>
      </c>
      <c r="O8855" s="1">
        <v>567</v>
      </c>
      <c r="P8855" s="4">
        <v>1</v>
      </c>
      <c r="Q8855" s="10">
        <f t="shared" si="563"/>
        <v>567</v>
      </c>
    </row>
    <row r="8856" spans="2:17" ht="20.25" customHeight="1">
      <c r="B8856" s="10" t="str">
        <f t="shared" si="564"/>
        <v>لباس كار(بلوز و شلوار)641</v>
      </c>
      <c r="C8856" s="10" t="str">
        <f t="shared" si="565"/>
        <v>لباس كار(بلوز و شلوار)1404/02/01641</v>
      </c>
      <c r="D8856" s="10" t="str">
        <f>IFERROR(IF(تحویلی!$E$1="","",IF(NOSA!O8856=تحویلی!$E$1,تحویلی!$E$1&amp;COUNTIF(NOSA!$O$1:O8856,تحویلی!$E$1),"")),"")</f>
        <v/>
      </c>
      <c r="E8856" s="10" t="str">
        <f t="shared" si="566"/>
        <v>1110641</v>
      </c>
      <c r="F8856" s="10" t="str">
        <f>IFERROR(VLOOKUP(I8856,DATABASE!$N:$O,2,FALSE),"")</f>
        <v>لباس كار(بلوز و شلوار)</v>
      </c>
      <c r="G8856" s="3" t="s">
        <v>3794</v>
      </c>
      <c r="H8856" s="3">
        <v>1110</v>
      </c>
      <c r="I8856" s="3" t="s">
        <v>1644</v>
      </c>
      <c r="J8856" s="3" t="s">
        <v>1645</v>
      </c>
      <c r="K8856" s="3">
        <v>1</v>
      </c>
      <c r="L8856" s="3" t="s">
        <v>28</v>
      </c>
      <c r="M8856" s="3" t="s">
        <v>47</v>
      </c>
      <c r="N8856" s="3" t="s">
        <v>2689</v>
      </c>
      <c r="O8856" s="1">
        <v>641</v>
      </c>
      <c r="P8856" s="3">
        <v>0</v>
      </c>
      <c r="Q8856" s="10">
        <f t="shared" si="563"/>
        <v>641</v>
      </c>
    </row>
    <row r="8857" spans="2:17" ht="20.25" customHeight="1">
      <c r="B8857" s="10" t="str">
        <f t="shared" si="564"/>
        <v>لباس كار كارشناسي-مديران- بلوز و شلوار956</v>
      </c>
      <c r="C8857" s="10" t="str">
        <f t="shared" si="565"/>
        <v>لباس كار كارشناسي-مديران- بلوز و شلوار1404/02/01956</v>
      </c>
      <c r="D8857" s="10" t="str">
        <f>IFERROR(IF(تحویلی!$E$1="","",IF(NOSA!O8857=تحویلی!$E$1,تحویلی!$E$1&amp;COUNTIF(NOSA!$O$1:O8857,تحویلی!$E$1),"")),"")</f>
        <v/>
      </c>
      <c r="E8857" s="10" t="str">
        <f t="shared" si="566"/>
        <v>1111956</v>
      </c>
      <c r="F8857" s="10" t="str">
        <f>IFERROR(VLOOKUP(I8857,DATABASE!$N:$O,2,FALSE),"")</f>
        <v>لباس كار كارشناسي-مديران- بلوز و شلوار</v>
      </c>
      <c r="G8857" s="3" t="s">
        <v>3794</v>
      </c>
      <c r="H8857" s="3">
        <v>1111</v>
      </c>
      <c r="I8857" s="3" t="s">
        <v>2373</v>
      </c>
      <c r="J8857" s="3" t="s">
        <v>2772</v>
      </c>
      <c r="K8857" s="3">
        <v>1</v>
      </c>
      <c r="L8857" s="3" t="s">
        <v>28</v>
      </c>
      <c r="M8857" s="3" t="s">
        <v>47</v>
      </c>
      <c r="N8857" s="3" t="s">
        <v>4263</v>
      </c>
      <c r="O8857" s="1">
        <v>956</v>
      </c>
      <c r="P8857" s="3">
        <v>0</v>
      </c>
      <c r="Q8857" s="10">
        <f t="shared" si="563"/>
        <v>956</v>
      </c>
    </row>
    <row r="8858" spans="2:17" ht="20.25" customHeight="1">
      <c r="B8858" s="10" t="str">
        <f t="shared" si="564"/>
        <v>956</v>
      </c>
      <c r="C8858" s="10" t="str">
        <f t="shared" si="565"/>
        <v>1404/02/01956</v>
      </c>
      <c r="D8858" s="10" t="str">
        <f>IFERROR(IF(تحویلی!$E$1="","",IF(NOSA!O8858=تحویلی!$E$1,تحویلی!$E$1&amp;COUNTIF(NOSA!$O$1:O8858,تحویلی!$E$1),"")),"")</f>
        <v/>
      </c>
      <c r="E8858" s="10" t="str">
        <f t="shared" si="566"/>
        <v>1111956</v>
      </c>
      <c r="F8858" s="10" t="str">
        <f>IFERROR(VLOOKUP(I8858,DATABASE!$N:$O,2,FALSE),"")</f>
        <v/>
      </c>
      <c r="G8858" s="3" t="s">
        <v>3794</v>
      </c>
      <c r="H8858" s="3">
        <v>1111</v>
      </c>
      <c r="I8858" s="3" t="s">
        <v>3559</v>
      </c>
      <c r="J8858" s="3" t="s">
        <v>3560</v>
      </c>
      <c r="K8858" s="3">
        <v>1</v>
      </c>
      <c r="L8858" s="3" t="s">
        <v>8</v>
      </c>
      <c r="M8858" s="3" t="s">
        <v>47</v>
      </c>
      <c r="N8858" s="3" t="s">
        <v>4263</v>
      </c>
      <c r="O8858" s="1">
        <v>956</v>
      </c>
      <c r="P8858" s="3">
        <v>0</v>
      </c>
      <c r="Q8858" s="10">
        <f t="shared" si="563"/>
        <v>956</v>
      </c>
    </row>
    <row r="8859" spans="2:17" ht="20.25" customHeight="1">
      <c r="B8859" s="10" t="str">
        <f t="shared" si="564"/>
        <v>كلاه ايمني956</v>
      </c>
      <c r="C8859" s="10" t="str">
        <f t="shared" si="565"/>
        <v>كلاه ايمني1404/02/01956</v>
      </c>
      <c r="D8859" s="10" t="str">
        <f>IFERROR(IF(تحویلی!$E$1="","",IF(NOSA!O8859=تحویلی!$E$1,تحویلی!$E$1&amp;COUNTIF(NOSA!$O$1:O8859,تحویلی!$E$1),"")),"")</f>
        <v/>
      </c>
      <c r="E8859" s="10" t="str">
        <f t="shared" si="566"/>
        <v>1111956</v>
      </c>
      <c r="F8859" s="10" t="str">
        <f>IFERROR(VLOOKUP(I8859,DATABASE!$N:$O,2,FALSE),"")</f>
        <v>كلاه ايمني</v>
      </c>
      <c r="G8859" s="3" t="s">
        <v>3794</v>
      </c>
      <c r="H8859" s="3">
        <v>1111</v>
      </c>
      <c r="I8859" s="3" t="s">
        <v>1476</v>
      </c>
      <c r="J8859" s="3" t="s">
        <v>1647</v>
      </c>
      <c r="K8859" s="3">
        <v>1</v>
      </c>
      <c r="L8859" s="3" t="s">
        <v>8</v>
      </c>
      <c r="M8859" s="3" t="s">
        <v>47</v>
      </c>
      <c r="N8859" s="3" t="s">
        <v>4263</v>
      </c>
      <c r="O8859" s="1">
        <v>956</v>
      </c>
      <c r="P8859" s="3">
        <v>0</v>
      </c>
      <c r="Q8859" s="10">
        <f t="shared" si="563"/>
        <v>956</v>
      </c>
    </row>
    <row r="8860" spans="2:17" ht="20.25" customHeight="1">
      <c r="B8860" s="10" t="str">
        <f t="shared" si="564"/>
        <v>كفش ايمني عايق برق956</v>
      </c>
      <c r="C8860" s="10" t="str">
        <f t="shared" si="565"/>
        <v>كفش ايمني عايق برق1404/02/01956</v>
      </c>
      <c r="D8860" s="10" t="str">
        <f>IFERROR(IF(تحویلی!$E$1="","",IF(NOSA!O8860=تحویلی!$E$1,تحویلی!$E$1&amp;COUNTIF(NOSA!$O$1:O8860,تحویلی!$E$1),"")),"")</f>
        <v/>
      </c>
      <c r="E8860" s="10" t="str">
        <f t="shared" si="566"/>
        <v>1111956</v>
      </c>
      <c r="F8860" s="10" t="str">
        <f>IFERROR(VLOOKUP(I8860,DATABASE!$N:$O,2,FALSE),"")</f>
        <v>كفش ايمني عايق برق</v>
      </c>
      <c r="G8860" s="3" t="s">
        <v>3794</v>
      </c>
      <c r="H8860" s="3">
        <v>1111</v>
      </c>
      <c r="I8860" s="3" t="s">
        <v>1610</v>
      </c>
      <c r="J8860" s="3" t="s">
        <v>1689</v>
      </c>
      <c r="K8860" s="3">
        <v>1</v>
      </c>
      <c r="L8860" s="3" t="s">
        <v>3</v>
      </c>
      <c r="M8860" s="3" t="s">
        <v>47</v>
      </c>
      <c r="N8860" s="3" t="s">
        <v>4263</v>
      </c>
      <c r="O8860" s="1">
        <v>956</v>
      </c>
      <c r="P8860" s="3">
        <v>0</v>
      </c>
      <c r="Q8860" s="10">
        <f t="shared" si="563"/>
        <v>956</v>
      </c>
    </row>
    <row r="8861" spans="2:17" ht="20.25" customHeight="1">
      <c r="B8861" s="10" t="str">
        <f t="shared" si="564"/>
        <v>دستكش كف مواد سبك949</v>
      </c>
      <c r="C8861" s="10" t="str">
        <f t="shared" si="565"/>
        <v>دستكش كف مواد سبك1404/02/01949</v>
      </c>
      <c r="D8861" s="10" t="str">
        <f>IFERROR(IF(تحویلی!$E$1="","",IF(NOSA!O8861=تحویلی!$E$1,تحویلی!$E$1&amp;COUNTIF(NOSA!$O$1:O8861,تحویلی!$E$1),"")),"")</f>
        <v/>
      </c>
      <c r="E8861" s="10" t="str">
        <f t="shared" si="566"/>
        <v>1115949</v>
      </c>
      <c r="F8861" s="10" t="str">
        <f>IFERROR(VLOOKUP(I8861,DATABASE!$N:$O,2,FALSE),"")</f>
        <v>دستكش كف مواد سبك</v>
      </c>
      <c r="G8861" s="3" t="s">
        <v>3794</v>
      </c>
      <c r="H8861" s="3">
        <v>1115</v>
      </c>
      <c r="I8861" s="3" t="s">
        <v>1456</v>
      </c>
      <c r="J8861" s="3" t="s">
        <v>2</v>
      </c>
      <c r="K8861" s="3">
        <v>1</v>
      </c>
      <c r="L8861" s="3" t="s">
        <v>3</v>
      </c>
      <c r="M8861" s="3" t="s">
        <v>47</v>
      </c>
      <c r="N8861" s="3" t="s">
        <v>4080</v>
      </c>
      <c r="O8861" s="1">
        <v>949</v>
      </c>
      <c r="P8861" s="3">
        <v>1</v>
      </c>
      <c r="Q8861" s="10">
        <f t="shared" si="563"/>
        <v>949</v>
      </c>
    </row>
    <row r="8862" spans="2:17" ht="20.25" customHeight="1">
      <c r="B8862" s="10" t="str">
        <f t="shared" si="564"/>
        <v>دستكش ضد برش سبك739</v>
      </c>
      <c r="C8862" s="10" t="str">
        <f t="shared" si="565"/>
        <v>دستكش ضد برش سبك1404/02/01739</v>
      </c>
      <c r="D8862" s="10" t="str">
        <f>IFERROR(IF(تحویلی!$E$1="","",IF(NOSA!O8862=تحویلی!$E$1,تحویلی!$E$1&amp;COUNTIF(NOSA!$O$1:O8862,تحویلی!$E$1),"")),"")</f>
        <v/>
      </c>
      <c r="E8862" s="10" t="str">
        <f t="shared" si="566"/>
        <v>1116739</v>
      </c>
      <c r="F8862" s="10" t="str">
        <f>IFERROR(VLOOKUP(I8862,DATABASE!$N:$O,2,FALSE),"")</f>
        <v>دستكش ضد برش سبك</v>
      </c>
      <c r="G8862" s="3" t="s">
        <v>3794</v>
      </c>
      <c r="H8862" s="3">
        <v>1116</v>
      </c>
      <c r="I8862" s="3" t="s">
        <v>1442</v>
      </c>
      <c r="J8862" s="3" t="s">
        <v>22</v>
      </c>
      <c r="K8862" s="3">
        <v>1</v>
      </c>
      <c r="L8862" s="3" t="s">
        <v>3</v>
      </c>
      <c r="M8862" s="3" t="s">
        <v>47</v>
      </c>
      <c r="N8862" s="3" t="s">
        <v>2890</v>
      </c>
      <c r="O8862" s="1">
        <v>739</v>
      </c>
      <c r="P8862" s="3">
        <v>1</v>
      </c>
      <c r="Q8862" s="10">
        <f t="shared" si="563"/>
        <v>739</v>
      </c>
    </row>
    <row r="8863" spans="2:17" ht="20.25" customHeight="1">
      <c r="B8863" s="10" t="str">
        <f t="shared" si="564"/>
        <v>دستكش ضد برش سبك861</v>
      </c>
      <c r="C8863" s="10" t="str">
        <f t="shared" si="565"/>
        <v>دستكش ضد برش سبك1404/02/01861</v>
      </c>
      <c r="D8863" s="10" t="str">
        <f>IFERROR(IF(تحویلی!$E$1="","",IF(NOSA!O8863=تحویلی!$E$1,تحویلی!$E$1&amp;COUNTIF(NOSA!$O$1:O8863,تحویلی!$E$1),"")),"")</f>
        <v/>
      </c>
      <c r="E8863" s="10" t="str">
        <f t="shared" si="566"/>
        <v>1116861</v>
      </c>
      <c r="F8863" s="10" t="str">
        <f>IFERROR(VLOOKUP(I8863,DATABASE!$N:$O,2,FALSE),"")</f>
        <v>دستكش ضد برش سبك</v>
      </c>
      <c r="G8863" s="3" t="s">
        <v>3794</v>
      </c>
      <c r="H8863" s="3">
        <v>1116</v>
      </c>
      <c r="I8863" s="3" t="s">
        <v>1442</v>
      </c>
      <c r="J8863" s="3" t="s">
        <v>22</v>
      </c>
      <c r="K8863" s="3">
        <v>1</v>
      </c>
      <c r="L8863" s="3" t="s">
        <v>3</v>
      </c>
      <c r="M8863" s="3" t="s">
        <v>47</v>
      </c>
      <c r="N8863" s="3" t="s">
        <v>3314</v>
      </c>
      <c r="O8863" s="1">
        <v>861</v>
      </c>
      <c r="P8863" s="3">
        <v>1</v>
      </c>
      <c r="Q8863" s="10">
        <f t="shared" si="563"/>
        <v>861</v>
      </c>
    </row>
    <row r="8864" spans="2:17" ht="20.25" customHeight="1">
      <c r="B8864" s="10" t="str">
        <f t="shared" si="564"/>
        <v>ماسك بهداشتي يكبار مصرف741</v>
      </c>
      <c r="C8864" s="10" t="str">
        <f t="shared" si="565"/>
        <v>ماسك بهداشتي يكبار مصرف1404/02/01741</v>
      </c>
      <c r="D8864" s="10" t="str">
        <f>IFERROR(IF(تحویلی!$E$1="","",IF(NOSA!O8864=تحویلی!$E$1,تحویلی!$E$1&amp;COUNTIF(NOSA!$O$1:O8864,تحویلی!$E$1),"")),"")</f>
        <v/>
      </c>
      <c r="E8864" s="10" t="str">
        <f t="shared" si="566"/>
        <v>1143741</v>
      </c>
      <c r="F8864" s="10" t="str">
        <f>IFERROR(VLOOKUP(I8864,DATABASE!$N:$O,2,FALSE),"")</f>
        <v>ماسك بهداشتي يكبار مصرف</v>
      </c>
      <c r="G8864" s="3" t="s">
        <v>3794</v>
      </c>
      <c r="H8864" s="3">
        <v>1143</v>
      </c>
      <c r="I8864" s="3" t="s">
        <v>1761</v>
      </c>
      <c r="J8864" s="3" t="s">
        <v>62</v>
      </c>
      <c r="K8864" s="3">
        <v>200</v>
      </c>
      <c r="L8864" s="3" t="s">
        <v>8</v>
      </c>
      <c r="M8864" s="3" t="s">
        <v>63</v>
      </c>
      <c r="N8864" s="3" t="s">
        <v>3211</v>
      </c>
      <c r="O8864" s="1">
        <v>741</v>
      </c>
      <c r="P8864" s="3">
        <v>0</v>
      </c>
      <c r="Q8864" s="10">
        <f t="shared" si="563"/>
        <v>741</v>
      </c>
    </row>
    <row r="8865" spans="2:17" ht="20.25" customHeight="1">
      <c r="B8865" s="10" t="str">
        <f t="shared" si="564"/>
        <v>221</v>
      </c>
      <c r="C8865" s="10" t="str">
        <f t="shared" si="565"/>
        <v>1404/02/01221</v>
      </c>
      <c r="D8865" s="10" t="str">
        <f>IFERROR(IF(تحویلی!$E$1="","",IF(NOSA!O8865=تحویلی!$E$1,تحویلی!$E$1&amp;COUNTIF(NOSA!$O$1:O8865,تحویلی!$E$1),"")),"")</f>
        <v/>
      </c>
      <c r="E8865" s="10" t="str">
        <f t="shared" si="566"/>
        <v>1149221</v>
      </c>
      <c r="F8865" s="10" t="str">
        <f>IFERROR(VLOOKUP(I8865,DATABASE!$N:$O,2,FALSE),"")</f>
        <v/>
      </c>
      <c r="G8865" s="3" t="s">
        <v>3794</v>
      </c>
      <c r="H8865" s="3">
        <v>1149</v>
      </c>
      <c r="I8865" s="3" t="s">
        <v>3559</v>
      </c>
      <c r="J8865" s="3" t="s">
        <v>3560</v>
      </c>
      <c r="K8865" s="3">
        <v>1</v>
      </c>
      <c r="L8865" s="3" t="s">
        <v>8</v>
      </c>
      <c r="M8865" s="3" t="s">
        <v>9</v>
      </c>
      <c r="N8865" s="3" t="s">
        <v>2703</v>
      </c>
      <c r="O8865" s="1">
        <v>221</v>
      </c>
      <c r="P8865" s="3">
        <v>1</v>
      </c>
      <c r="Q8865" s="10">
        <f t="shared" si="563"/>
        <v>221</v>
      </c>
    </row>
    <row r="8866" spans="2:17" ht="20.25" customHeight="1">
      <c r="B8866" s="10" t="str">
        <f t="shared" si="564"/>
        <v>لباس كار(بلوز و شلوار)641</v>
      </c>
      <c r="C8866" s="10" t="str">
        <f t="shared" si="565"/>
        <v>لباس كار(بلوز و شلوار)1404/02/01641</v>
      </c>
      <c r="D8866" s="10" t="str">
        <f>IFERROR(IF(تحویلی!$E$1="","",IF(NOSA!O8866=تحویلی!$E$1,تحویلی!$E$1&amp;COUNTIF(NOSA!$O$1:O8866,تحویلی!$E$1),"")),"")</f>
        <v/>
      </c>
      <c r="E8866" s="10" t="str">
        <f t="shared" si="566"/>
        <v>641</v>
      </c>
      <c r="F8866" s="10" t="str">
        <f>IFERROR(VLOOKUP(I8866,DATABASE!$N:$O,2,FALSE),"")</f>
        <v>لباس كار(بلوز و شلوار)</v>
      </c>
      <c r="G8866" s="3" t="s">
        <v>3794</v>
      </c>
      <c r="H8866" s="3"/>
      <c r="I8866" s="3" t="s">
        <v>1724</v>
      </c>
      <c r="J8866" s="3" t="s">
        <v>1725</v>
      </c>
      <c r="K8866" s="3">
        <v>1</v>
      </c>
      <c r="L8866" s="3" t="s">
        <v>28</v>
      </c>
      <c r="M8866" s="3" t="s">
        <v>47</v>
      </c>
      <c r="N8866" s="3" t="s">
        <v>2629</v>
      </c>
      <c r="O8866" s="1">
        <v>641</v>
      </c>
      <c r="P8866" s="3" t="s">
        <v>4265</v>
      </c>
      <c r="Q8866" s="10">
        <f t="shared" si="563"/>
        <v>641</v>
      </c>
    </row>
    <row r="8867" spans="2:17" ht="20.25" customHeight="1">
      <c r="B8867" s="10" t="str">
        <f t="shared" si="564"/>
        <v>دستكش ساق بلند نسوز936</v>
      </c>
      <c r="C8867" s="10" t="str">
        <f t="shared" si="565"/>
        <v>دستكش ساق بلند نسوز1404/02/01936</v>
      </c>
      <c r="D8867" s="10" t="str">
        <f>IFERROR(IF(تحویلی!$E$1="","",IF(NOSA!O8867=تحویلی!$E$1,تحویلی!$E$1&amp;COUNTIF(NOSA!$O$1:O8867,تحویلی!$E$1),"")),"")</f>
        <v/>
      </c>
      <c r="E8867" s="10" t="str">
        <f t="shared" si="566"/>
        <v>1159936</v>
      </c>
      <c r="F8867" s="10" t="str">
        <f>IFERROR(VLOOKUP(I8867,DATABASE!$N:$O,2,FALSE),"")</f>
        <v>دستكش ساق بلند نسوز</v>
      </c>
      <c r="G8867" s="3" t="s">
        <v>3794</v>
      </c>
      <c r="H8867" s="3">
        <v>1159</v>
      </c>
      <c r="I8867" s="3" t="s">
        <v>1461</v>
      </c>
      <c r="J8867" s="3" t="s">
        <v>34</v>
      </c>
      <c r="K8867" s="3">
        <v>1</v>
      </c>
      <c r="L8867" s="3" t="s">
        <v>3</v>
      </c>
      <c r="M8867" s="3" t="s">
        <v>4</v>
      </c>
      <c r="N8867" s="3" t="s">
        <v>4264</v>
      </c>
      <c r="O8867" s="1">
        <v>936</v>
      </c>
      <c r="P8867" s="3">
        <v>1</v>
      </c>
      <c r="Q8867" s="10">
        <f t="shared" si="563"/>
        <v>936</v>
      </c>
    </row>
    <row r="8868" spans="2:17" ht="20.25" customHeight="1">
      <c r="B8868" s="10" t="str">
        <f t="shared" si="564"/>
        <v>936</v>
      </c>
      <c r="C8868" s="10" t="str">
        <f t="shared" si="565"/>
        <v>1404/02/01936</v>
      </c>
      <c r="D8868" s="10" t="str">
        <f>IFERROR(IF(تحویلی!$E$1="","",IF(NOSA!O8868=تحویلی!$E$1,تحویلی!$E$1&amp;COUNTIF(NOSA!$O$1:O8868,تحویلی!$E$1),"")),"")</f>
        <v/>
      </c>
      <c r="E8868" s="10" t="str">
        <f t="shared" si="566"/>
        <v>1159936</v>
      </c>
      <c r="F8868" s="10" t="str">
        <f>IFERROR(VLOOKUP(I8868,DATABASE!$N:$O,2,FALSE),"")</f>
        <v/>
      </c>
      <c r="G8868" s="3" t="s">
        <v>3794</v>
      </c>
      <c r="H8868" s="3">
        <v>1159</v>
      </c>
      <c r="I8868" s="3" t="s">
        <v>2699</v>
      </c>
      <c r="J8868" s="3" t="s">
        <v>7</v>
      </c>
      <c r="K8868" s="3">
        <v>1</v>
      </c>
      <c r="L8868" s="3" t="s">
        <v>8</v>
      </c>
      <c r="M8868" s="3" t="s">
        <v>4</v>
      </c>
      <c r="N8868" s="3" t="s">
        <v>4264</v>
      </c>
      <c r="O8868" s="1">
        <v>936</v>
      </c>
      <c r="P8868" s="3">
        <v>1</v>
      </c>
      <c r="Q8868" s="10">
        <f t="shared" si="563"/>
        <v>936</v>
      </c>
    </row>
    <row r="8869" spans="2:17" ht="20.25" customHeight="1">
      <c r="B8869" s="10" t="str">
        <f t="shared" si="564"/>
        <v>دستكش ضد برش سبك884</v>
      </c>
      <c r="C8869" s="10" t="str">
        <f t="shared" si="565"/>
        <v>دستكش ضد برش سبك1404/02/01884</v>
      </c>
      <c r="D8869" s="10" t="str">
        <f>IFERROR(IF(تحویلی!$E$1="","",IF(NOSA!O8869=تحویلی!$E$1,تحویلی!$E$1&amp;COUNTIF(NOSA!$O$1:O8869,تحویلی!$E$1),"")),"")</f>
        <v/>
      </c>
      <c r="E8869" s="10" t="str">
        <f t="shared" si="566"/>
        <v>1162884</v>
      </c>
      <c r="F8869" s="10" t="str">
        <f>IFERROR(VLOOKUP(I8869,DATABASE!$N:$O,2,FALSE),"")</f>
        <v>دستكش ضد برش سبك</v>
      </c>
      <c r="G8869" s="3" t="s">
        <v>3794</v>
      </c>
      <c r="H8869" s="3">
        <v>1162</v>
      </c>
      <c r="I8869" s="3" t="s">
        <v>1442</v>
      </c>
      <c r="J8869" s="3" t="s">
        <v>22</v>
      </c>
      <c r="K8869" s="3">
        <v>1</v>
      </c>
      <c r="L8869" s="3" t="s">
        <v>3</v>
      </c>
      <c r="M8869" s="3" t="s">
        <v>43</v>
      </c>
      <c r="N8869" s="3" t="s">
        <v>3382</v>
      </c>
      <c r="O8869" s="1">
        <v>884</v>
      </c>
      <c r="P8869" s="3">
        <v>1</v>
      </c>
      <c r="Q8869" s="10">
        <f t="shared" si="563"/>
        <v>884</v>
      </c>
    </row>
    <row r="8870" spans="2:17" ht="20.25" customHeight="1">
      <c r="B8870" s="10" t="str">
        <f t="shared" si="564"/>
        <v>دستكش ضد برش سبك866</v>
      </c>
      <c r="C8870" s="10" t="str">
        <f t="shared" si="565"/>
        <v>دستكش ضد برش سبك1404/02/02866</v>
      </c>
      <c r="D8870" s="10" t="str">
        <f>IFERROR(IF(تحویلی!$E$1="","",IF(NOSA!O8870=تحویلی!$E$1,تحویلی!$E$1&amp;COUNTIF(NOSA!$O$1:O8870,تحویلی!$E$1),"")),"")</f>
        <v/>
      </c>
      <c r="E8870" s="10" t="str">
        <f t="shared" si="566"/>
        <v>1169866</v>
      </c>
      <c r="F8870" s="10" t="str">
        <f>IFERROR(VLOOKUP(I8870,DATABASE!$N:$O,2,FALSE),"")</f>
        <v>دستكش ضد برش سبك</v>
      </c>
      <c r="G8870" s="333" t="s">
        <v>3795</v>
      </c>
      <c r="H8870" s="334">
        <v>1169</v>
      </c>
      <c r="I8870" s="333" t="s">
        <v>1442</v>
      </c>
      <c r="J8870" s="333" t="s">
        <v>22</v>
      </c>
      <c r="K8870" s="335">
        <v>1</v>
      </c>
      <c r="L8870" s="333" t="s">
        <v>3</v>
      </c>
      <c r="M8870" s="333" t="s">
        <v>47</v>
      </c>
      <c r="N8870" s="333" t="s">
        <v>1322</v>
      </c>
      <c r="O8870" s="336">
        <v>866</v>
      </c>
      <c r="P8870" s="334">
        <v>1</v>
      </c>
      <c r="Q8870" s="10">
        <f t="shared" si="563"/>
        <v>866</v>
      </c>
    </row>
    <row r="8871" spans="2:17" ht="20.25" customHeight="1">
      <c r="B8871" s="10" t="str">
        <f t="shared" si="564"/>
        <v>دستكش كف مواد سبك733</v>
      </c>
      <c r="C8871" s="10" t="str">
        <f t="shared" si="565"/>
        <v>دستكش كف مواد سبك1404/02/02733</v>
      </c>
      <c r="D8871" s="10" t="str">
        <f>IFERROR(IF(تحویلی!$E$1="","",IF(NOSA!O8871=تحویلی!$E$1,تحویلی!$E$1&amp;COUNTIF(NOSA!$O$1:O8871,تحویلی!$E$1),"")),"")</f>
        <v/>
      </c>
      <c r="E8871" s="10" t="str">
        <f t="shared" si="566"/>
        <v>1172733</v>
      </c>
      <c r="F8871" s="10" t="str">
        <f>IFERROR(VLOOKUP(I8871,DATABASE!$N:$O,2,FALSE),"")</f>
        <v>دستكش كف مواد سبك</v>
      </c>
      <c r="G8871" s="333" t="s">
        <v>3795</v>
      </c>
      <c r="H8871" s="334">
        <v>1172</v>
      </c>
      <c r="I8871" s="333" t="s">
        <v>1456</v>
      </c>
      <c r="J8871" s="333" t="s">
        <v>2</v>
      </c>
      <c r="K8871" s="335">
        <v>1</v>
      </c>
      <c r="L8871" s="333" t="s">
        <v>3</v>
      </c>
      <c r="M8871" s="333" t="s">
        <v>47</v>
      </c>
      <c r="N8871" s="333" t="s">
        <v>628</v>
      </c>
      <c r="O8871" s="336">
        <v>733</v>
      </c>
      <c r="P8871" s="334">
        <v>1</v>
      </c>
      <c r="Q8871" s="10">
        <f t="shared" si="563"/>
        <v>733</v>
      </c>
    </row>
    <row r="8872" spans="2:17" ht="20.25" customHeight="1">
      <c r="B8872" s="10" t="str">
        <f t="shared" si="564"/>
        <v>نقاب تيره محافظ صورت معمولي891</v>
      </c>
      <c r="C8872" s="10" t="str">
        <f t="shared" si="565"/>
        <v>نقاب تيره محافظ صورت معمولي1404/02/02891</v>
      </c>
      <c r="D8872" s="10" t="str">
        <f>IFERROR(IF(تحویلی!$E$1="","",IF(NOSA!O8872=تحویلی!$E$1,تحویلی!$E$1&amp;COUNTIF(NOSA!$O$1:O8872,تحویلی!$E$1),"")),"")</f>
        <v/>
      </c>
      <c r="E8872" s="10" t="str">
        <f t="shared" si="566"/>
        <v>1193891</v>
      </c>
      <c r="F8872" s="10" t="str">
        <f>IFERROR(VLOOKUP(I8872,DATABASE!$N:$O,2,FALSE),"")</f>
        <v>نقاب تيره محافظ صورت معمولي</v>
      </c>
      <c r="G8872" s="333" t="s">
        <v>3795</v>
      </c>
      <c r="H8872" s="334">
        <v>1193</v>
      </c>
      <c r="I8872" s="333" t="s">
        <v>1557</v>
      </c>
      <c r="J8872" s="333" t="s">
        <v>115</v>
      </c>
      <c r="K8872" s="335">
        <v>1</v>
      </c>
      <c r="L8872" s="333" t="s">
        <v>8</v>
      </c>
      <c r="M8872" s="333" t="s">
        <v>4</v>
      </c>
      <c r="N8872" s="333" t="s">
        <v>272</v>
      </c>
      <c r="O8872" s="336">
        <v>891</v>
      </c>
      <c r="P8872" s="334">
        <v>1</v>
      </c>
      <c r="Q8872" s="10">
        <f t="shared" si="563"/>
        <v>891</v>
      </c>
    </row>
    <row r="8873" spans="2:17" ht="20.25" customHeight="1">
      <c r="B8873" s="10" t="str">
        <f t="shared" si="564"/>
        <v>نقاب تيره محافظ صورت معمولي567</v>
      </c>
      <c r="C8873" s="10" t="str">
        <f t="shared" si="565"/>
        <v>نقاب تيره محافظ صورت معمولي1404/02/02567</v>
      </c>
      <c r="D8873" s="10" t="str">
        <f>IFERROR(IF(تحویلی!$E$1="","",IF(NOSA!O8873=تحویلی!$E$1,تحویلی!$E$1&amp;COUNTIF(NOSA!$O$1:O8873,تحویلی!$E$1),"")),"")</f>
        <v/>
      </c>
      <c r="E8873" s="10" t="str">
        <f t="shared" si="566"/>
        <v>1194567</v>
      </c>
      <c r="F8873" s="10" t="str">
        <f>IFERROR(VLOOKUP(I8873,DATABASE!$N:$O,2,FALSE),"")</f>
        <v>نقاب تيره محافظ صورت معمولي</v>
      </c>
      <c r="G8873" s="333" t="s">
        <v>3795</v>
      </c>
      <c r="H8873" s="334">
        <v>1194</v>
      </c>
      <c r="I8873" s="333" t="s">
        <v>1557</v>
      </c>
      <c r="J8873" s="333" t="s">
        <v>115</v>
      </c>
      <c r="K8873" s="335">
        <v>1</v>
      </c>
      <c r="L8873" s="333" t="s">
        <v>8</v>
      </c>
      <c r="M8873" s="333" t="s">
        <v>19</v>
      </c>
      <c r="N8873" s="333" t="s">
        <v>71</v>
      </c>
      <c r="O8873" s="336">
        <v>567</v>
      </c>
      <c r="P8873" s="334">
        <v>1</v>
      </c>
      <c r="Q8873" s="10">
        <f t="shared" si="563"/>
        <v>567</v>
      </c>
    </row>
    <row r="8874" spans="2:17" ht="20.25" customHeight="1">
      <c r="B8874" s="10" t="str">
        <f t="shared" si="564"/>
        <v>دستكش ضد برش سبك885</v>
      </c>
      <c r="C8874" s="10" t="str">
        <f t="shared" si="565"/>
        <v>دستكش ضد برش سبك1404/02/02885</v>
      </c>
      <c r="D8874" s="10" t="str">
        <f>IFERROR(IF(تحویلی!$E$1="","",IF(NOSA!O8874=تحویلی!$E$1,تحویلی!$E$1&amp;COUNTIF(NOSA!$O$1:O8874,تحویلی!$E$1),"")),"")</f>
        <v/>
      </c>
      <c r="E8874" s="10" t="str">
        <f t="shared" si="566"/>
        <v>1195885</v>
      </c>
      <c r="F8874" s="10" t="str">
        <f>IFERROR(VLOOKUP(I8874,DATABASE!$N:$O,2,FALSE),"")</f>
        <v>دستكش ضد برش سبك</v>
      </c>
      <c r="G8874" s="333" t="s">
        <v>3795</v>
      </c>
      <c r="H8874" s="334">
        <v>1195</v>
      </c>
      <c r="I8874" s="333" t="s">
        <v>1442</v>
      </c>
      <c r="J8874" s="333" t="s">
        <v>22</v>
      </c>
      <c r="K8874" s="335">
        <v>1</v>
      </c>
      <c r="L8874" s="333" t="s">
        <v>3</v>
      </c>
      <c r="M8874" s="333" t="s">
        <v>9</v>
      </c>
      <c r="N8874" s="333" t="s">
        <v>3381</v>
      </c>
      <c r="O8874" s="336">
        <v>885</v>
      </c>
      <c r="P8874" s="334">
        <v>1</v>
      </c>
      <c r="Q8874" s="10">
        <f t="shared" ref="Q8874:Q8937" si="567">VALUE(O8874)</f>
        <v>885</v>
      </c>
    </row>
    <row r="8875" spans="2:17" ht="20.25" customHeight="1">
      <c r="B8875" s="10" t="str">
        <f t="shared" si="564"/>
        <v>دستكش ضد برش سبك751</v>
      </c>
      <c r="C8875" s="10" t="str">
        <f t="shared" si="565"/>
        <v>دستكش ضد برش سبك1404/02/02751</v>
      </c>
      <c r="D8875" s="10" t="str">
        <f>IFERROR(IF(تحویلی!$E$1="","",IF(NOSA!O8875=تحویلی!$E$1,تحویلی!$E$1&amp;COUNTIF(NOSA!$O$1:O8875,تحویلی!$E$1),"")),"")</f>
        <v/>
      </c>
      <c r="E8875" s="10" t="str">
        <f t="shared" si="566"/>
        <v>1197751</v>
      </c>
      <c r="F8875" s="10" t="str">
        <f>IFERROR(VLOOKUP(I8875,DATABASE!$N:$O,2,FALSE),"")</f>
        <v>دستكش ضد برش سبك</v>
      </c>
      <c r="G8875" s="333" t="s">
        <v>3795</v>
      </c>
      <c r="H8875" s="334">
        <v>1197</v>
      </c>
      <c r="I8875" s="333" t="s">
        <v>1442</v>
      </c>
      <c r="J8875" s="333" t="s">
        <v>22</v>
      </c>
      <c r="K8875" s="335">
        <v>1</v>
      </c>
      <c r="L8875" s="333" t="s">
        <v>3</v>
      </c>
      <c r="M8875" s="333" t="s">
        <v>9</v>
      </c>
      <c r="N8875" s="333" t="s">
        <v>2709</v>
      </c>
      <c r="O8875" s="336">
        <v>751</v>
      </c>
      <c r="P8875" s="334">
        <v>1</v>
      </c>
      <c r="Q8875" s="10">
        <f t="shared" si="567"/>
        <v>751</v>
      </c>
    </row>
    <row r="8876" spans="2:17" ht="20.25" customHeight="1">
      <c r="B8876" s="10" t="str">
        <f t="shared" si="564"/>
        <v>دستكش ضد برش سبك719</v>
      </c>
      <c r="C8876" s="10" t="str">
        <f t="shared" si="565"/>
        <v>دستكش ضد برش سبك1404/02/02719</v>
      </c>
      <c r="D8876" s="10" t="str">
        <f>IFERROR(IF(تحویلی!$E$1="","",IF(NOSA!O8876=تحویلی!$E$1,تحویلی!$E$1&amp;COUNTIF(NOSA!$O$1:O8876,تحویلی!$E$1),"")),"")</f>
        <v/>
      </c>
      <c r="E8876" s="10" t="str">
        <f t="shared" si="566"/>
        <v>1199719</v>
      </c>
      <c r="F8876" s="10" t="str">
        <f>IFERROR(VLOOKUP(I8876,DATABASE!$N:$O,2,FALSE),"")</f>
        <v>دستكش ضد برش سبك</v>
      </c>
      <c r="G8876" s="333" t="s">
        <v>3795</v>
      </c>
      <c r="H8876" s="334">
        <v>1199</v>
      </c>
      <c r="I8876" s="333" t="s">
        <v>1442</v>
      </c>
      <c r="J8876" s="333" t="s">
        <v>22</v>
      </c>
      <c r="K8876" s="335">
        <v>1</v>
      </c>
      <c r="L8876" s="333" t="s">
        <v>3</v>
      </c>
      <c r="M8876" s="333" t="s">
        <v>47</v>
      </c>
      <c r="N8876" s="333" t="s">
        <v>886</v>
      </c>
      <c r="O8876" s="336">
        <v>719</v>
      </c>
      <c r="P8876" s="334">
        <v>1</v>
      </c>
      <c r="Q8876" s="10">
        <f t="shared" si="567"/>
        <v>719</v>
      </c>
    </row>
    <row r="8877" spans="2:17" ht="20.25" customHeight="1">
      <c r="B8877" s="10" t="str">
        <f t="shared" si="564"/>
        <v>دستكش ضد برش سبك475</v>
      </c>
      <c r="C8877" s="10" t="str">
        <f t="shared" si="565"/>
        <v>دستكش ضد برش سبك1404/02/03475</v>
      </c>
      <c r="D8877" s="10" t="str">
        <f>IFERROR(IF(تحویلی!$E$1="","",IF(NOSA!O8877=تحویلی!$E$1,تحویلی!$E$1&amp;COUNTIF(NOSA!$O$1:O8877,تحویلی!$E$1),"")),"")</f>
        <v/>
      </c>
      <c r="E8877" s="10" t="str">
        <f t="shared" si="566"/>
        <v>1210475</v>
      </c>
      <c r="F8877" s="10" t="str">
        <f>IFERROR(VLOOKUP(I8877,DATABASE!$N:$O,2,FALSE),"")</f>
        <v>دستكش ضد برش سبك</v>
      </c>
      <c r="G8877" s="3" t="s">
        <v>3796</v>
      </c>
      <c r="H8877" s="4">
        <v>1210</v>
      </c>
      <c r="I8877" s="3" t="s">
        <v>1442</v>
      </c>
      <c r="J8877" s="3" t="s">
        <v>22</v>
      </c>
      <c r="K8877" s="5">
        <v>1</v>
      </c>
      <c r="L8877" s="3" t="s">
        <v>3</v>
      </c>
      <c r="M8877" s="3" t="s">
        <v>4</v>
      </c>
      <c r="N8877" s="3" t="s">
        <v>731</v>
      </c>
      <c r="O8877" s="1">
        <v>475</v>
      </c>
      <c r="P8877" s="4">
        <v>1</v>
      </c>
      <c r="Q8877" s="10">
        <f t="shared" si="567"/>
        <v>475</v>
      </c>
    </row>
    <row r="8878" spans="2:17" ht="20.25" customHeight="1">
      <c r="B8878" s="10" t="str">
        <f t="shared" si="564"/>
        <v>دستكش ضد برش سبك938</v>
      </c>
      <c r="C8878" s="10" t="str">
        <f t="shared" si="565"/>
        <v>دستكش ضد برش سبك1404/02/03938</v>
      </c>
      <c r="D8878" s="10" t="str">
        <f>IFERROR(IF(تحویلی!$E$1="","",IF(NOSA!O8878=تحویلی!$E$1,تحویلی!$E$1&amp;COUNTIF(NOSA!$O$1:O8878,تحویلی!$E$1),"")),"")</f>
        <v/>
      </c>
      <c r="E8878" s="10" t="str">
        <f t="shared" si="566"/>
        <v>1211938</v>
      </c>
      <c r="F8878" s="10" t="str">
        <f>IFERROR(VLOOKUP(I8878,DATABASE!$N:$O,2,FALSE),"")</f>
        <v>دستكش ضد برش سبك</v>
      </c>
      <c r="G8878" s="3" t="s">
        <v>3796</v>
      </c>
      <c r="H8878" s="4">
        <v>1211</v>
      </c>
      <c r="I8878" s="3" t="s">
        <v>1442</v>
      </c>
      <c r="J8878" s="3" t="s">
        <v>22</v>
      </c>
      <c r="K8878" s="5">
        <v>1</v>
      </c>
      <c r="L8878" s="3" t="s">
        <v>3</v>
      </c>
      <c r="M8878" s="3" t="s">
        <v>47</v>
      </c>
      <c r="N8878" s="3" t="s">
        <v>3974</v>
      </c>
      <c r="O8878" s="1">
        <v>938</v>
      </c>
      <c r="P8878" s="4">
        <v>1</v>
      </c>
      <c r="Q8878" s="10">
        <f t="shared" si="567"/>
        <v>938</v>
      </c>
    </row>
    <row r="8879" spans="2:17" ht="20.25" customHeight="1">
      <c r="B8879" s="10" t="str">
        <f t="shared" si="564"/>
        <v>دستكش ساق بلند نسوز843</v>
      </c>
      <c r="C8879" s="10" t="str">
        <f t="shared" si="565"/>
        <v>دستكش ساق بلند نسوز1404/02/03843</v>
      </c>
      <c r="D8879" s="10" t="str">
        <f>IFERROR(IF(تحویلی!$E$1="","",IF(NOSA!O8879=تحویلی!$E$1,تحویلی!$E$1&amp;COUNTIF(NOSA!$O$1:O8879,تحویلی!$E$1),"")),"")</f>
        <v/>
      </c>
      <c r="E8879" s="10" t="str">
        <f t="shared" si="566"/>
        <v>1214843</v>
      </c>
      <c r="F8879" s="10" t="str">
        <f>IFERROR(VLOOKUP(I8879,DATABASE!$N:$O,2,FALSE),"")</f>
        <v>دستكش ساق بلند نسوز</v>
      </c>
      <c r="G8879" s="3" t="s">
        <v>3796</v>
      </c>
      <c r="H8879" s="4">
        <v>1214</v>
      </c>
      <c r="I8879" s="3" t="s">
        <v>1461</v>
      </c>
      <c r="J8879" s="3" t="s">
        <v>34</v>
      </c>
      <c r="K8879" s="5">
        <v>1</v>
      </c>
      <c r="L8879" s="3" t="s">
        <v>3</v>
      </c>
      <c r="M8879" s="3" t="s">
        <v>47</v>
      </c>
      <c r="N8879" s="3" t="s">
        <v>2714</v>
      </c>
      <c r="O8879" s="1">
        <v>843</v>
      </c>
      <c r="P8879" s="4">
        <v>0</v>
      </c>
      <c r="Q8879" s="10">
        <f t="shared" si="567"/>
        <v>843</v>
      </c>
    </row>
    <row r="8880" spans="2:17" ht="20.25" customHeight="1">
      <c r="B8880" s="10" t="str">
        <f t="shared" si="564"/>
        <v>لباس كار ديرسوز(بلوز) 791</v>
      </c>
      <c r="C8880" s="10" t="str">
        <f t="shared" si="565"/>
        <v>لباس كار ديرسوز(بلوز) 1404/02/03791</v>
      </c>
      <c r="D8880" s="10" t="str">
        <f>IFERROR(IF(تحویلی!$E$1="","",IF(NOSA!O8880=تحویلی!$E$1,تحویلی!$E$1&amp;COUNTIF(NOSA!$O$1:O8880,تحویلی!$E$1),"")),"")</f>
        <v/>
      </c>
      <c r="E8880" s="10" t="str">
        <f t="shared" si="566"/>
        <v>1222791</v>
      </c>
      <c r="F8880" s="10" t="str">
        <f>IFERROR(VLOOKUP(I8880,DATABASE!$N:$O,2,FALSE),"")</f>
        <v xml:space="preserve">لباس كار ديرسوز(بلوز) </v>
      </c>
      <c r="G8880" s="3" t="s">
        <v>3796</v>
      </c>
      <c r="H8880" s="4">
        <v>1222</v>
      </c>
      <c r="I8880" s="3" t="s">
        <v>2316</v>
      </c>
      <c r="J8880" s="3" t="s">
        <v>2780</v>
      </c>
      <c r="K8880" s="5">
        <v>1</v>
      </c>
      <c r="L8880" s="3" t="s">
        <v>8</v>
      </c>
      <c r="M8880" s="3" t="s">
        <v>9</v>
      </c>
      <c r="N8880" s="3" t="s">
        <v>1333</v>
      </c>
      <c r="O8880" s="1">
        <v>791</v>
      </c>
      <c r="P8880" s="4">
        <v>1</v>
      </c>
      <c r="Q8880" s="10">
        <f t="shared" si="567"/>
        <v>791</v>
      </c>
    </row>
    <row r="8881" spans="2:17" ht="20.25" customHeight="1">
      <c r="B8881" s="10" t="str">
        <f t="shared" si="564"/>
        <v>لباس كار كارشناسي769</v>
      </c>
      <c r="C8881" s="10" t="str">
        <f t="shared" si="565"/>
        <v>لباس كار كارشناسي1404/02/03769</v>
      </c>
      <c r="D8881" s="10" t="str">
        <f>IFERROR(IF(تحویلی!$E$1="","",IF(NOSA!O8881=تحویلی!$E$1,تحویلی!$E$1&amp;COUNTIF(NOSA!$O$1:O8881,تحویلی!$E$1),"")),"")</f>
        <v/>
      </c>
      <c r="E8881" s="10" t="str">
        <f t="shared" si="566"/>
        <v>1232769</v>
      </c>
      <c r="F8881" s="10" t="str">
        <f>IFERROR(VLOOKUP(I8881,DATABASE!$N:$O,2,FALSE),"")</f>
        <v>لباس كار كارشناسي</v>
      </c>
      <c r="G8881" s="3" t="s">
        <v>3796</v>
      </c>
      <c r="H8881" s="4">
        <v>1232</v>
      </c>
      <c r="I8881" s="3" t="s">
        <v>2346</v>
      </c>
      <c r="J8881" s="3" t="s">
        <v>3296</v>
      </c>
      <c r="K8881" s="5">
        <v>1</v>
      </c>
      <c r="L8881" s="3" t="s">
        <v>28</v>
      </c>
      <c r="M8881" s="3" t="s">
        <v>43</v>
      </c>
      <c r="N8881" s="3" t="s">
        <v>1102</v>
      </c>
      <c r="O8881" s="1">
        <v>769</v>
      </c>
      <c r="P8881" s="4">
        <v>1</v>
      </c>
      <c r="Q8881" s="10">
        <f t="shared" si="567"/>
        <v>769</v>
      </c>
    </row>
    <row r="8882" spans="2:17" ht="20.25" customHeight="1">
      <c r="B8882" s="10" t="str">
        <f t="shared" si="564"/>
        <v>دستكش ضد برش سبك717</v>
      </c>
      <c r="C8882" s="10" t="str">
        <f t="shared" si="565"/>
        <v>دستكش ضد برش سبك1404/02/03717</v>
      </c>
      <c r="D8882" s="10" t="str">
        <f>IFERROR(IF(تحویلی!$E$1="","",IF(NOSA!O8882=تحویلی!$E$1,تحویلی!$E$1&amp;COUNTIF(NOSA!$O$1:O8882,تحویلی!$E$1),"")),"")</f>
        <v/>
      </c>
      <c r="E8882" s="10" t="str">
        <f t="shared" si="566"/>
        <v>1235717</v>
      </c>
      <c r="F8882" s="10" t="str">
        <f>IFERROR(VLOOKUP(I8882,DATABASE!$N:$O,2,FALSE),"")</f>
        <v>دستكش ضد برش سبك</v>
      </c>
      <c r="G8882" s="3" t="s">
        <v>3796</v>
      </c>
      <c r="H8882" s="4">
        <v>1235</v>
      </c>
      <c r="I8882" s="3" t="s">
        <v>1442</v>
      </c>
      <c r="J8882" s="3" t="s">
        <v>22</v>
      </c>
      <c r="K8882" s="5">
        <v>1</v>
      </c>
      <c r="L8882" s="3" t="s">
        <v>3</v>
      </c>
      <c r="M8882" s="3" t="s">
        <v>47</v>
      </c>
      <c r="N8882" s="3" t="s">
        <v>822</v>
      </c>
      <c r="O8882" s="1">
        <v>717</v>
      </c>
      <c r="P8882" s="4">
        <v>1</v>
      </c>
      <c r="Q8882" s="10">
        <f t="shared" si="567"/>
        <v>717</v>
      </c>
    </row>
    <row r="8883" spans="2:17" ht="20.25" customHeight="1">
      <c r="B8883" s="10" t="str">
        <f t="shared" si="564"/>
        <v>دستكش ضد برش سبك848</v>
      </c>
      <c r="C8883" s="10" t="str">
        <f t="shared" si="565"/>
        <v>دستكش ضد برش سبك1404/02/03848</v>
      </c>
      <c r="D8883" s="10" t="str">
        <f>IFERROR(IF(تحویلی!$E$1="","",IF(NOSA!O8883=تحویلی!$E$1,تحویلی!$E$1&amp;COUNTIF(NOSA!$O$1:O8883,تحویلی!$E$1),"")),"")</f>
        <v/>
      </c>
      <c r="E8883" s="10" t="str">
        <f t="shared" si="566"/>
        <v>1235848</v>
      </c>
      <c r="F8883" s="10" t="str">
        <f>IFERROR(VLOOKUP(I8883,DATABASE!$N:$O,2,FALSE),"")</f>
        <v>دستكش ضد برش سبك</v>
      </c>
      <c r="G8883" s="3" t="s">
        <v>3796</v>
      </c>
      <c r="H8883" s="4">
        <v>1235</v>
      </c>
      <c r="I8883" s="3" t="s">
        <v>1442</v>
      </c>
      <c r="J8883" s="3" t="s">
        <v>22</v>
      </c>
      <c r="K8883" s="5">
        <v>1</v>
      </c>
      <c r="L8883" s="3" t="s">
        <v>3</v>
      </c>
      <c r="M8883" s="3" t="s">
        <v>47</v>
      </c>
      <c r="N8883" s="3" t="s">
        <v>2750</v>
      </c>
      <c r="O8883" s="1">
        <v>848</v>
      </c>
      <c r="P8883" s="4">
        <v>1</v>
      </c>
      <c r="Q8883" s="10">
        <f t="shared" si="567"/>
        <v>848</v>
      </c>
    </row>
    <row r="8884" spans="2:17" ht="20.25" customHeight="1">
      <c r="B8884" s="10" t="str">
        <f t="shared" si="564"/>
        <v>كلاه ايمني156</v>
      </c>
      <c r="C8884" s="10" t="str">
        <f t="shared" si="565"/>
        <v>كلاه ايمني1404/02/03156</v>
      </c>
      <c r="D8884" s="10" t="str">
        <f>IFERROR(IF(تحویلی!$E$1="","",IF(NOSA!O8884=تحویلی!$E$1,تحویلی!$E$1&amp;COUNTIF(NOSA!$O$1:O8884,تحویلی!$E$1),"")),"")</f>
        <v/>
      </c>
      <c r="E8884" s="10" t="str">
        <f t="shared" si="566"/>
        <v>1237156</v>
      </c>
      <c r="F8884" s="10" t="str">
        <f>IFERROR(VLOOKUP(I8884,DATABASE!$N:$O,2,FALSE),"")</f>
        <v>كلاه ايمني</v>
      </c>
      <c r="G8884" s="3" t="s">
        <v>3796</v>
      </c>
      <c r="H8884" s="4">
        <v>1237</v>
      </c>
      <c r="I8884" s="3" t="s">
        <v>1505</v>
      </c>
      <c r="J8884" s="3" t="s">
        <v>1628</v>
      </c>
      <c r="K8884" s="5">
        <v>1</v>
      </c>
      <c r="L8884" s="3" t="s">
        <v>8</v>
      </c>
      <c r="M8884" s="3" t="s">
        <v>4</v>
      </c>
      <c r="N8884" s="3" t="s">
        <v>4269</v>
      </c>
      <c r="O8884" s="1">
        <v>156</v>
      </c>
      <c r="P8884" s="4">
        <v>1</v>
      </c>
      <c r="Q8884" s="10">
        <f t="shared" si="567"/>
        <v>156</v>
      </c>
    </row>
    <row r="8885" spans="2:17" ht="20.25" customHeight="1">
      <c r="B8885" s="10" t="str">
        <f t="shared" si="564"/>
        <v>لباس كار(بلوز و شلوار)709</v>
      </c>
      <c r="C8885" s="10" t="str">
        <f t="shared" si="565"/>
        <v>لباس كار(بلوز و شلوار)1404/02/03709</v>
      </c>
      <c r="D8885" s="10" t="str">
        <f>IFERROR(IF(تحویلی!$E$1="","",IF(NOSA!O8885=تحویلی!$E$1,تحویلی!$E$1&amp;COUNTIF(NOSA!$O$1:O8885,تحویلی!$E$1),"")),"")</f>
        <v/>
      </c>
      <c r="E8885" s="10" t="str">
        <f t="shared" si="566"/>
        <v>1238709</v>
      </c>
      <c r="F8885" s="10" t="str">
        <f>IFERROR(VLOOKUP(I8885,DATABASE!$N:$O,2,FALSE),"")</f>
        <v>لباس كار(بلوز و شلوار)</v>
      </c>
      <c r="G8885" s="3" t="s">
        <v>3796</v>
      </c>
      <c r="H8885" s="4">
        <v>1238</v>
      </c>
      <c r="I8885" s="3" t="s">
        <v>1566</v>
      </c>
      <c r="J8885" s="3" t="s">
        <v>2642</v>
      </c>
      <c r="K8885" s="5">
        <v>1</v>
      </c>
      <c r="L8885" s="3" t="s">
        <v>28</v>
      </c>
      <c r="M8885" s="3" t="s">
        <v>40</v>
      </c>
      <c r="N8885" s="3" t="s">
        <v>93</v>
      </c>
      <c r="O8885" s="1">
        <v>709</v>
      </c>
      <c r="P8885" s="4">
        <v>1</v>
      </c>
      <c r="Q8885" s="10">
        <f t="shared" si="567"/>
        <v>709</v>
      </c>
    </row>
    <row r="8886" spans="2:17" ht="20.25" customHeight="1">
      <c r="B8886" s="10" t="str">
        <f t="shared" si="564"/>
        <v>دستكش كف مواد سبك694</v>
      </c>
      <c r="C8886" s="10" t="str">
        <f t="shared" si="565"/>
        <v>دستكش كف مواد سبك1404/02/03694</v>
      </c>
      <c r="D8886" s="10" t="str">
        <f>IFERROR(IF(تحویلی!$E$1="","",IF(NOSA!O8886=تحویلی!$E$1,تحویلی!$E$1&amp;COUNTIF(NOSA!$O$1:O8886,تحویلی!$E$1),"")),"")</f>
        <v/>
      </c>
      <c r="E8886" s="10" t="str">
        <f t="shared" si="566"/>
        <v>1240694</v>
      </c>
      <c r="F8886" s="10" t="str">
        <f>IFERROR(VLOOKUP(I8886,DATABASE!$N:$O,2,FALSE),"")</f>
        <v>دستكش كف مواد سبك</v>
      </c>
      <c r="G8886" s="3" t="s">
        <v>3796</v>
      </c>
      <c r="H8886" s="4">
        <v>1240</v>
      </c>
      <c r="I8886" s="3" t="s">
        <v>1456</v>
      </c>
      <c r="J8886" s="3" t="s">
        <v>2</v>
      </c>
      <c r="K8886" s="5">
        <v>1</v>
      </c>
      <c r="L8886" s="3" t="s">
        <v>3</v>
      </c>
      <c r="M8886" s="3" t="s">
        <v>47</v>
      </c>
      <c r="N8886" s="3" t="s">
        <v>128</v>
      </c>
      <c r="O8886" s="1">
        <v>694</v>
      </c>
      <c r="P8886" s="4">
        <v>0</v>
      </c>
      <c r="Q8886" s="10">
        <f t="shared" si="567"/>
        <v>694</v>
      </c>
    </row>
    <row r="8887" spans="2:17" ht="20.25" customHeight="1">
      <c r="B8887" s="10" t="str">
        <f t="shared" si="564"/>
        <v>لباس كار(بلوز و شلوار)460</v>
      </c>
      <c r="C8887" s="10" t="str">
        <f t="shared" si="565"/>
        <v>لباس كار(بلوز و شلوار)1404/02/03460</v>
      </c>
      <c r="D8887" s="10" t="str">
        <f>IFERROR(IF(تحویلی!$E$1="","",IF(NOSA!O8887=تحویلی!$E$1,تحویلی!$E$1&amp;COUNTIF(NOSA!$O$1:O8887,تحویلی!$E$1),"")),"")</f>
        <v/>
      </c>
      <c r="E8887" s="10" t="str">
        <f t="shared" si="566"/>
        <v>1241460</v>
      </c>
      <c r="F8887" s="10" t="str">
        <f>IFERROR(VLOOKUP(I8887,DATABASE!$N:$O,2,FALSE),"")</f>
        <v>لباس كار(بلوز و شلوار)</v>
      </c>
      <c r="G8887" s="3" t="s">
        <v>3796</v>
      </c>
      <c r="H8887" s="4">
        <v>1241</v>
      </c>
      <c r="I8887" s="3" t="s">
        <v>1644</v>
      </c>
      <c r="J8887" s="3" t="s">
        <v>1645</v>
      </c>
      <c r="K8887" s="5">
        <v>1</v>
      </c>
      <c r="L8887" s="3" t="s">
        <v>28</v>
      </c>
      <c r="M8887" s="3" t="s">
        <v>47</v>
      </c>
      <c r="N8887" s="3" t="s">
        <v>140</v>
      </c>
      <c r="O8887" s="1">
        <v>460</v>
      </c>
      <c r="P8887" s="4">
        <v>1</v>
      </c>
      <c r="Q8887" s="10">
        <f t="shared" si="567"/>
        <v>460</v>
      </c>
    </row>
    <row r="8888" spans="2:17" ht="20.25" customHeight="1">
      <c r="B8888" s="10" t="str">
        <f t="shared" si="564"/>
        <v>دستكش ضد برش سبك460</v>
      </c>
      <c r="C8888" s="10" t="str">
        <f t="shared" si="565"/>
        <v>دستكش ضد برش سبك1404/02/03460</v>
      </c>
      <c r="D8888" s="10" t="str">
        <f>IFERROR(IF(تحویلی!$E$1="","",IF(NOSA!O8888=تحویلی!$E$1,تحویلی!$E$1&amp;COUNTIF(NOSA!$O$1:O8888,تحویلی!$E$1),"")),"")</f>
        <v/>
      </c>
      <c r="E8888" s="10" t="str">
        <f t="shared" si="566"/>
        <v>1241460</v>
      </c>
      <c r="F8888" s="10" t="str">
        <f>IFERROR(VLOOKUP(I8888,DATABASE!$N:$O,2,FALSE),"")</f>
        <v>دستكش ضد برش سبك</v>
      </c>
      <c r="G8888" s="3" t="s">
        <v>3796</v>
      </c>
      <c r="H8888" s="4">
        <v>1241</v>
      </c>
      <c r="I8888" s="3" t="s">
        <v>1442</v>
      </c>
      <c r="J8888" s="3" t="s">
        <v>22</v>
      </c>
      <c r="K8888" s="5">
        <v>1</v>
      </c>
      <c r="L8888" s="3" t="s">
        <v>3</v>
      </c>
      <c r="M8888" s="3" t="s">
        <v>47</v>
      </c>
      <c r="N8888" s="3" t="s">
        <v>140</v>
      </c>
      <c r="O8888" s="1">
        <v>460</v>
      </c>
      <c r="P8888" s="4">
        <v>1</v>
      </c>
      <c r="Q8888" s="10">
        <f t="shared" si="567"/>
        <v>460</v>
      </c>
    </row>
    <row r="8889" spans="2:17" ht="20.25" customHeight="1">
      <c r="B8889" s="10" t="str">
        <f t="shared" si="564"/>
        <v>دستكش كف دوبل چرمي867</v>
      </c>
      <c r="C8889" s="10" t="str">
        <f t="shared" si="565"/>
        <v>دستكش كف دوبل چرمي1404/02/03867</v>
      </c>
      <c r="D8889" s="10" t="str">
        <f>IFERROR(IF(تحویلی!$E$1="","",IF(NOSA!O8889=تحویلی!$E$1,تحویلی!$E$1&amp;COUNTIF(NOSA!$O$1:O8889,تحویلی!$E$1),"")),"")</f>
        <v/>
      </c>
      <c r="E8889" s="10" t="str">
        <f t="shared" si="566"/>
        <v>1242867</v>
      </c>
      <c r="F8889" s="10" t="str">
        <f>IFERROR(VLOOKUP(I8889,DATABASE!$N:$O,2,FALSE),"")</f>
        <v>دستكش كف دوبل چرمي</v>
      </c>
      <c r="G8889" s="3" t="s">
        <v>3796</v>
      </c>
      <c r="H8889" s="4">
        <v>1242</v>
      </c>
      <c r="I8889" s="3" t="s">
        <v>1683</v>
      </c>
      <c r="J8889" s="3" t="s">
        <v>1684</v>
      </c>
      <c r="K8889" s="5">
        <v>1</v>
      </c>
      <c r="L8889" s="3" t="s">
        <v>3</v>
      </c>
      <c r="M8889" s="3" t="s">
        <v>25</v>
      </c>
      <c r="N8889" s="3" t="s">
        <v>3256</v>
      </c>
      <c r="O8889" s="1">
        <v>867</v>
      </c>
      <c r="P8889" s="4">
        <v>1</v>
      </c>
      <c r="Q8889" s="10">
        <f t="shared" si="567"/>
        <v>867</v>
      </c>
    </row>
    <row r="8890" spans="2:17" ht="20.25" customHeight="1">
      <c r="B8890" s="10" t="str">
        <f t="shared" si="564"/>
        <v>پوتين ايمني نسوز372</v>
      </c>
      <c r="C8890" s="10" t="str">
        <f t="shared" si="565"/>
        <v>پوتين ايمني نسوز1404/02/03372</v>
      </c>
      <c r="D8890" s="10" t="str">
        <f>IFERROR(IF(تحویلی!$E$1="","",IF(NOSA!O8890=تحویلی!$E$1,تحویلی!$E$1&amp;COUNTIF(NOSA!$O$1:O8890,تحویلی!$E$1),"")),"")</f>
        <v/>
      </c>
      <c r="E8890" s="10" t="str">
        <f t="shared" si="566"/>
        <v>1246372</v>
      </c>
      <c r="F8890" s="10" t="str">
        <f>IFERROR(VLOOKUP(I8890,DATABASE!$N:$O,2,FALSE),"")</f>
        <v>پوتين ايمني نسوز</v>
      </c>
      <c r="G8890" s="3" t="s">
        <v>3796</v>
      </c>
      <c r="H8890" s="4">
        <v>1246</v>
      </c>
      <c r="I8890" s="3" t="s">
        <v>1528</v>
      </c>
      <c r="J8890" s="3" t="s">
        <v>1654</v>
      </c>
      <c r="K8890" s="5">
        <v>1</v>
      </c>
      <c r="L8890" s="3" t="s">
        <v>3</v>
      </c>
      <c r="M8890" s="3" t="s">
        <v>19</v>
      </c>
      <c r="N8890" s="3" t="s">
        <v>272</v>
      </c>
      <c r="O8890" s="1">
        <v>372</v>
      </c>
      <c r="P8890" s="4">
        <v>1</v>
      </c>
      <c r="Q8890" s="10">
        <f t="shared" si="567"/>
        <v>372</v>
      </c>
    </row>
    <row r="8891" spans="2:17" ht="20.25" customHeight="1">
      <c r="B8891" s="10" t="str">
        <f t="shared" si="564"/>
        <v>لباس كار ديرسوز(بلوز و شلوار)372</v>
      </c>
      <c r="C8891" s="10" t="str">
        <f t="shared" si="565"/>
        <v>لباس كار ديرسوز(بلوز و شلوار)1404/02/03372</v>
      </c>
      <c r="D8891" s="10" t="str">
        <f>IFERROR(IF(تحویلی!$E$1="","",IF(NOSA!O8891=تحویلی!$E$1,تحویلی!$E$1&amp;COUNTIF(NOSA!$O$1:O8891,تحویلی!$E$1),"")),"")</f>
        <v/>
      </c>
      <c r="E8891" s="10" t="str">
        <f t="shared" si="566"/>
        <v>1246372</v>
      </c>
      <c r="F8891" s="10" t="str">
        <f>IFERROR(VLOOKUP(I8891,DATABASE!$N:$O,2,FALSE),"")</f>
        <v>لباس كار ديرسوز(بلوز و شلوار)</v>
      </c>
      <c r="G8891" s="3" t="s">
        <v>3796</v>
      </c>
      <c r="H8891" s="4">
        <v>1246</v>
      </c>
      <c r="I8891" s="3" t="s">
        <v>1629</v>
      </c>
      <c r="J8891" s="3" t="s">
        <v>1630</v>
      </c>
      <c r="K8891" s="5">
        <v>1</v>
      </c>
      <c r="L8891" s="3" t="s">
        <v>28</v>
      </c>
      <c r="M8891" s="3" t="s">
        <v>19</v>
      </c>
      <c r="N8891" s="3" t="s">
        <v>272</v>
      </c>
      <c r="O8891" s="1">
        <v>372</v>
      </c>
      <c r="P8891" s="4">
        <v>1</v>
      </c>
      <c r="Q8891" s="10">
        <f t="shared" si="567"/>
        <v>372</v>
      </c>
    </row>
    <row r="8892" spans="2:17" ht="20.25" customHeight="1">
      <c r="B8892" s="10" t="str">
        <f t="shared" si="564"/>
        <v>دستكش كف دوبل چرمي170</v>
      </c>
      <c r="C8892" s="10" t="str">
        <f t="shared" si="565"/>
        <v>دستكش كف دوبل چرمي1404/02/04170</v>
      </c>
      <c r="D8892" s="10" t="str">
        <f>IFERROR(IF(تحویلی!$E$1="","",IF(NOSA!O8892=تحویلی!$E$1,تحویلی!$E$1&amp;COUNTIF(NOSA!$O$1:O8892,تحویلی!$E$1),"")),"")</f>
        <v/>
      </c>
      <c r="E8892" s="10" t="str">
        <f t="shared" si="566"/>
        <v>1247170</v>
      </c>
      <c r="F8892" s="10" t="str">
        <f>IFERROR(VLOOKUP(I8892,DATABASE!$N:$O,2,FALSE),"")</f>
        <v>دستكش كف دوبل چرمي</v>
      </c>
      <c r="G8892" s="3" t="s">
        <v>3797</v>
      </c>
      <c r="H8892" s="3">
        <v>1247</v>
      </c>
      <c r="I8892" s="3" t="s">
        <v>1683</v>
      </c>
      <c r="J8892" s="3" t="s">
        <v>1684</v>
      </c>
      <c r="K8892" s="3">
        <v>1</v>
      </c>
      <c r="L8892" s="3" t="s">
        <v>3</v>
      </c>
      <c r="M8892" s="3" t="s">
        <v>9</v>
      </c>
      <c r="N8892" s="3" t="s">
        <v>3241</v>
      </c>
      <c r="O8892" s="1">
        <v>170</v>
      </c>
      <c r="P8892" s="3">
        <v>1</v>
      </c>
      <c r="Q8892" s="10">
        <f t="shared" si="567"/>
        <v>170</v>
      </c>
    </row>
    <row r="8893" spans="2:17" ht="20.25" customHeight="1">
      <c r="B8893" s="10" t="str">
        <f t="shared" si="564"/>
        <v>دستكش ضد برش سبك894</v>
      </c>
      <c r="C8893" s="10" t="str">
        <f t="shared" si="565"/>
        <v>دستكش ضد برش سبك1404/02/04894</v>
      </c>
      <c r="D8893" s="10" t="str">
        <f>IFERROR(IF(تحویلی!$E$1="","",IF(NOSA!O8893=تحویلی!$E$1,تحویلی!$E$1&amp;COUNTIF(NOSA!$O$1:O8893,تحویلی!$E$1),"")),"")</f>
        <v/>
      </c>
      <c r="E8893" s="10" t="str">
        <f t="shared" si="566"/>
        <v>1250894</v>
      </c>
      <c r="F8893" s="10" t="str">
        <f>IFERROR(VLOOKUP(I8893,DATABASE!$N:$O,2,FALSE),"")</f>
        <v>دستكش ضد برش سبك</v>
      </c>
      <c r="G8893" s="3" t="s">
        <v>3797</v>
      </c>
      <c r="H8893" s="3">
        <v>1250</v>
      </c>
      <c r="I8893" s="3" t="s">
        <v>1442</v>
      </c>
      <c r="J8893" s="3" t="s">
        <v>22</v>
      </c>
      <c r="K8893" s="3">
        <v>1</v>
      </c>
      <c r="L8893" s="3" t="s">
        <v>3</v>
      </c>
      <c r="M8893" s="3" t="s">
        <v>40</v>
      </c>
      <c r="N8893" s="3" t="s">
        <v>3466</v>
      </c>
      <c r="O8893" s="1">
        <v>894</v>
      </c>
      <c r="P8893" s="3">
        <v>1</v>
      </c>
      <c r="Q8893" s="10">
        <f t="shared" si="567"/>
        <v>894</v>
      </c>
    </row>
    <row r="8894" spans="2:17" ht="20.25" customHeight="1">
      <c r="B8894" s="10" t="str">
        <f t="shared" si="564"/>
        <v>دستكش كف مواد سبك658</v>
      </c>
      <c r="C8894" s="10" t="str">
        <f t="shared" si="565"/>
        <v>دستكش كف مواد سبك1404/02/04658</v>
      </c>
      <c r="D8894" s="10" t="str">
        <f>IFERROR(IF(تحویلی!$E$1="","",IF(NOSA!O8894=تحویلی!$E$1,تحویلی!$E$1&amp;COUNTIF(NOSA!$O$1:O8894,تحویلی!$E$1),"")),"")</f>
        <v/>
      </c>
      <c r="E8894" s="10" t="str">
        <f t="shared" si="566"/>
        <v>1252658</v>
      </c>
      <c r="F8894" s="10" t="str">
        <f>IFERROR(VLOOKUP(I8894,DATABASE!$N:$O,2,FALSE),"")</f>
        <v>دستكش كف مواد سبك</v>
      </c>
      <c r="G8894" s="3" t="s">
        <v>3797</v>
      </c>
      <c r="H8894" s="3">
        <v>1252</v>
      </c>
      <c r="I8894" s="3" t="s">
        <v>1456</v>
      </c>
      <c r="J8894" s="3" t="s">
        <v>2</v>
      </c>
      <c r="K8894" s="3">
        <v>1</v>
      </c>
      <c r="L8894" s="3" t="s">
        <v>3</v>
      </c>
      <c r="M8894" s="3" t="s">
        <v>19</v>
      </c>
      <c r="N8894" s="3" t="s">
        <v>2762</v>
      </c>
      <c r="O8894" s="1">
        <v>658</v>
      </c>
      <c r="P8894" s="3">
        <v>1</v>
      </c>
      <c r="Q8894" s="10">
        <f t="shared" si="567"/>
        <v>658</v>
      </c>
    </row>
    <row r="8895" spans="2:17" ht="20.25" customHeight="1">
      <c r="B8895" s="10" t="str">
        <f t="shared" si="564"/>
        <v>بند كفش221</v>
      </c>
      <c r="C8895" s="10" t="str">
        <f t="shared" si="565"/>
        <v>بند كفش1404/02/04221</v>
      </c>
      <c r="D8895" s="10" t="str">
        <f>IFERROR(IF(تحویلی!$E$1="","",IF(NOSA!O8895=تحویلی!$E$1,تحویلی!$E$1&amp;COUNTIF(NOSA!$O$1:O8895,تحویلی!$E$1),"")),"")</f>
        <v/>
      </c>
      <c r="E8895" s="10" t="str">
        <f t="shared" si="566"/>
        <v>1257221</v>
      </c>
      <c r="F8895" s="10" t="str">
        <f>IFERROR(VLOOKUP(I8895,DATABASE!$N:$O,2,FALSE),"")</f>
        <v>بند كفش</v>
      </c>
      <c r="G8895" s="3" t="s">
        <v>3797</v>
      </c>
      <c r="H8895" s="3">
        <v>1257</v>
      </c>
      <c r="I8895" s="3" t="s">
        <v>1462</v>
      </c>
      <c r="J8895" s="3" t="s">
        <v>450</v>
      </c>
      <c r="K8895" s="3">
        <v>1</v>
      </c>
      <c r="L8895" s="3" t="s">
        <v>3</v>
      </c>
      <c r="M8895" s="3" t="s">
        <v>9</v>
      </c>
      <c r="N8895" s="3" t="s">
        <v>2703</v>
      </c>
      <c r="O8895" s="1">
        <v>221</v>
      </c>
      <c r="P8895" s="3">
        <v>0</v>
      </c>
      <c r="Q8895" s="10">
        <f t="shared" si="567"/>
        <v>221</v>
      </c>
    </row>
    <row r="8896" spans="2:17" ht="20.25" customHeight="1">
      <c r="B8896" s="10" t="str">
        <f t="shared" si="564"/>
        <v>چكمه ايمني نسوز829</v>
      </c>
      <c r="C8896" s="10" t="str">
        <f t="shared" si="565"/>
        <v>چكمه ايمني نسوز1404/02/04829</v>
      </c>
      <c r="D8896" s="10" t="str">
        <f>IFERROR(IF(تحویلی!$E$1="","",IF(NOSA!O8896=تحویلی!$E$1,تحویلی!$E$1&amp;COUNTIF(NOSA!$O$1:O8896,تحویلی!$E$1),"")),"")</f>
        <v/>
      </c>
      <c r="E8896" s="10" t="str">
        <f t="shared" si="566"/>
        <v>1262829</v>
      </c>
      <c r="F8896" s="10" t="str">
        <f>IFERROR(VLOOKUP(I8896,DATABASE!$N:$O,2,FALSE),"")</f>
        <v>چكمه ايمني نسوز</v>
      </c>
      <c r="G8896" s="3" t="s">
        <v>3797</v>
      </c>
      <c r="H8896" s="3">
        <v>1262</v>
      </c>
      <c r="I8896" s="3" t="s">
        <v>1697</v>
      </c>
      <c r="J8896" s="3" t="s">
        <v>1698</v>
      </c>
      <c r="K8896" s="3">
        <v>1</v>
      </c>
      <c r="L8896" s="3" t="s">
        <v>3</v>
      </c>
      <c r="M8896" s="3" t="s">
        <v>4</v>
      </c>
      <c r="N8896" s="3" t="s">
        <v>129</v>
      </c>
      <c r="O8896" s="1">
        <v>829</v>
      </c>
      <c r="P8896" s="3">
        <v>1</v>
      </c>
      <c r="Q8896" s="10">
        <f t="shared" si="567"/>
        <v>829</v>
      </c>
    </row>
    <row r="8897" spans="2:17" ht="20.25" customHeight="1">
      <c r="B8897" s="10" t="str">
        <f t="shared" si="564"/>
        <v>دستكش ساق بلند نسوز829</v>
      </c>
      <c r="C8897" s="10" t="str">
        <f t="shared" si="565"/>
        <v>دستكش ساق بلند نسوز1404/02/04829</v>
      </c>
      <c r="D8897" s="10" t="str">
        <f>IFERROR(IF(تحویلی!$E$1="","",IF(NOSA!O8897=تحویلی!$E$1,تحویلی!$E$1&amp;COUNTIF(NOSA!$O$1:O8897,تحویلی!$E$1),"")),"")</f>
        <v/>
      </c>
      <c r="E8897" s="10" t="str">
        <f t="shared" si="566"/>
        <v>1262829</v>
      </c>
      <c r="F8897" s="10" t="str">
        <f>IFERROR(VLOOKUP(I8897,DATABASE!$N:$O,2,FALSE),"")</f>
        <v>دستكش ساق بلند نسوز</v>
      </c>
      <c r="G8897" s="3" t="s">
        <v>3797</v>
      </c>
      <c r="H8897" s="3">
        <v>1262</v>
      </c>
      <c r="I8897" s="3" t="s">
        <v>1461</v>
      </c>
      <c r="J8897" s="3" t="s">
        <v>34</v>
      </c>
      <c r="K8897" s="3">
        <v>1</v>
      </c>
      <c r="L8897" s="3" t="s">
        <v>3</v>
      </c>
      <c r="M8897" s="3" t="s">
        <v>4</v>
      </c>
      <c r="N8897" s="3" t="s">
        <v>129</v>
      </c>
      <c r="O8897" s="1">
        <v>829</v>
      </c>
      <c r="P8897" s="3">
        <v>1</v>
      </c>
      <c r="Q8897" s="10">
        <f t="shared" si="567"/>
        <v>829</v>
      </c>
    </row>
    <row r="8898" spans="2:17" ht="20.25" customHeight="1">
      <c r="B8898" s="10" t="str">
        <f t="shared" si="564"/>
        <v>ماسك N95) FFP2 )608</v>
      </c>
      <c r="C8898" s="10" t="str">
        <f t="shared" si="565"/>
        <v>ماسك N95) FFP2 )1404/02/04608</v>
      </c>
      <c r="D8898" s="10" t="str">
        <f>IFERROR(IF(تحویلی!$E$1="","",IF(NOSA!O8898=تحویلی!$E$1,تحویلی!$E$1&amp;COUNTIF(NOSA!$O$1:O8898,تحویلی!$E$1),"")),"")</f>
        <v/>
      </c>
      <c r="E8898" s="10" t="str">
        <f t="shared" si="566"/>
        <v>1263608</v>
      </c>
      <c r="F8898" s="10" t="str">
        <f>IFERROR(VLOOKUP(I8898,DATABASE!$N:$O,2,FALSE),"")</f>
        <v>ماسك N95) FFP2 )</v>
      </c>
      <c r="G8898" s="3" t="s">
        <v>3797</v>
      </c>
      <c r="H8898" s="3">
        <v>1263</v>
      </c>
      <c r="I8898" s="3" t="s">
        <v>1469</v>
      </c>
      <c r="J8898" s="3" t="s">
        <v>256</v>
      </c>
      <c r="K8898" s="3">
        <v>80</v>
      </c>
      <c r="L8898" s="3" t="s">
        <v>8</v>
      </c>
      <c r="M8898" s="3" t="s">
        <v>63</v>
      </c>
      <c r="N8898" s="3" t="s">
        <v>187</v>
      </c>
      <c r="O8898" s="1">
        <v>608</v>
      </c>
      <c r="P8898" s="3">
        <v>0</v>
      </c>
      <c r="Q8898" s="10">
        <f t="shared" si="567"/>
        <v>608</v>
      </c>
    </row>
    <row r="8899" spans="2:17" ht="20.25" customHeight="1">
      <c r="B8899" s="10" t="str">
        <f t="shared" si="564"/>
        <v>دستكش ضد برش سبك835</v>
      </c>
      <c r="C8899" s="10" t="str">
        <f t="shared" si="565"/>
        <v>دستكش ضد برش سبك1404/02/04835</v>
      </c>
      <c r="D8899" s="10" t="str">
        <f>IFERROR(IF(تحویلی!$E$1="","",IF(NOSA!O8899=تحویلی!$E$1,تحویلی!$E$1&amp;COUNTIF(NOSA!$O$1:O8899,تحویلی!$E$1),"")),"")</f>
        <v/>
      </c>
      <c r="E8899" s="10" t="str">
        <f t="shared" si="566"/>
        <v>1267835</v>
      </c>
      <c r="F8899" s="10" t="str">
        <f>IFERROR(VLOOKUP(I8899,DATABASE!$N:$O,2,FALSE),"")</f>
        <v>دستكش ضد برش سبك</v>
      </c>
      <c r="G8899" s="3" t="s">
        <v>3797</v>
      </c>
      <c r="H8899" s="3">
        <v>1267</v>
      </c>
      <c r="I8899" s="3" t="s">
        <v>1442</v>
      </c>
      <c r="J8899" s="3" t="s">
        <v>22</v>
      </c>
      <c r="K8899" s="3">
        <v>1</v>
      </c>
      <c r="L8899" s="3" t="s">
        <v>3</v>
      </c>
      <c r="M8899" s="3" t="s">
        <v>47</v>
      </c>
      <c r="N8899" s="3" t="s">
        <v>2677</v>
      </c>
      <c r="O8899" s="1">
        <v>835</v>
      </c>
      <c r="P8899" s="3">
        <v>1</v>
      </c>
      <c r="Q8899" s="10">
        <f t="shared" si="567"/>
        <v>835</v>
      </c>
    </row>
    <row r="8900" spans="2:17" ht="20.25" customHeight="1">
      <c r="B8900" s="10" t="str">
        <f t="shared" si="564"/>
        <v>كلاه ايمني741</v>
      </c>
      <c r="C8900" s="10" t="str">
        <f t="shared" si="565"/>
        <v>كلاه ايمني1404/02/05741</v>
      </c>
      <c r="D8900" s="10" t="str">
        <f>IFERROR(IF(تحویلی!$E$1="","",IF(NOSA!O8900=تحویلی!$E$1,تحویلی!$E$1&amp;COUNTIF(NOSA!$O$1:O8900,تحویلی!$E$1),"")),"")</f>
        <v/>
      </c>
      <c r="E8900" s="10" t="str">
        <f t="shared" si="566"/>
        <v>1272741</v>
      </c>
      <c r="F8900" s="10" t="str">
        <f>IFERROR(VLOOKUP(I8900,DATABASE!$N:$O,2,FALSE),"")</f>
        <v>كلاه ايمني</v>
      </c>
      <c r="G8900" s="337" t="s">
        <v>3798</v>
      </c>
      <c r="H8900" s="338">
        <v>1272</v>
      </c>
      <c r="I8900" s="337" t="s">
        <v>1612</v>
      </c>
      <c r="J8900" s="337" t="s">
        <v>1791</v>
      </c>
      <c r="K8900" s="339">
        <v>1</v>
      </c>
      <c r="L8900" s="337" t="s">
        <v>8</v>
      </c>
      <c r="M8900" s="337" t="s">
        <v>102</v>
      </c>
      <c r="N8900" s="337" t="s">
        <v>764</v>
      </c>
      <c r="O8900" s="340">
        <v>741</v>
      </c>
      <c r="P8900" s="338">
        <v>1</v>
      </c>
      <c r="Q8900" s="10">
        <f t="shared" si="567"/>
        <v>741</v>
      </c>
    </row>
    <row r="8901" spans="2:17" ht="20.25" customHeight="1">
      <c r="B8901" s="10" t="str">
        <f t="shared" si="564"/>
        <v>دستكش ضد برش سبك83</v>
      </c>
      <c r="C8901" s="10" t="str">
        <f t="shared" si="565"/>
        <v>دستكش ضد برش سبك1404/02/0583</v>
      </c>
      <c r="D8901" s="10" t="str">
        <f>IFERROR(IF(تحویلی!$E$1="","",IF(NOSA!O8901=تحویلی!$E$1,تحویلی!$E$1&amp;COUNTIF(NOSA!$O$1:O8901,تحویلی!$E$1),"")),"")</f>
        <v/>
      </c>
      <c r="E8901" s="10" t="str">
        <f t="shared" si="566"/>
        <v>127983</v>
      </c>
      <c r="F8901" s="10" t="str">
        <f>IFERROR(VLOOKUP(I8901,DATABASE!$N:$O,2,FALSE),"")</f>
        <v>دستكش ضد برش سبك</v>
      </c>
      <c r="G8901" s="337" t="s">
        <v>3798</v>
      </c>
      <c r="H8901" s="338">
        <v>1279</v>
      </c>
      <c r="I8901" s="337" t="s">
        <v>1442</v>
      </c>
      <c r="J8901" s="337" t="s">
        <v>22</v>
      </c>
      <c r="K8901" s="339">
        <v>1</v>
      </c>
      <c r="L8901" s="337" t="s">
        <v>3</v>
      </c>
      <c r="M8901" s="337" t="s">
        <v>43</v>
      </c>
      <c r="N8901" s="337" t="s">
        <v>929</v>
      </c>
      <c r="O8901" s="340">
        <v>83</v>
      </c>
      <c r="P8901" s="338">
        <v>1</v>
      </c>
      <c r="Q8901" s="10">
        <f t="shared" si="567"/>
        <v>83</v>
      </c>
    </row>
    <row r="8902" spans="2:17" ht="20.25" customHeight="1">
      <c r="B8902" s="10" t="str">
        <f t="shared" si="564"/>
        <v>گوشي اير پلاگ884</v>
      </c>
      <c r="C8902" s="10" t="str">
        <f t="shared" si="565"/>
        <v>گوشي اير پلاگ1404/02/05884</v>
      </c>
      <c r="D8902" s="10" t="str">
        <f>IFERROR(IF(تحویلی!$E$1="","",IF(NOSA!O8902=تحویلی!$E$1,تحویلی!$E$1&amp;COUNTIF(NOSA!$O$1:O8902,تحویلی!$E$1),"")),"")</f>
        <v/>
      </c>
      <c r="E8902" s="10" t="str">
        <f t="shared" si="566"/>
        <v>1281884</v>
      </c>
      <c r="F8902" s="10" t="str">
        <f>IFERROR(VLOOKUP(I8902,DATABASE!$N:$O,2,FALSE),"")</f>
        <v>گوشي اير پلاگ</v>
      </c>
      <c r="G8902" s="337" t="s">
        <v>3798</v>
      </c>
      <c r="H8902" s="338">
        <v>1281</v>
      </c>
      <c r="I8902" s="337" t="s">
        <v>1581</v>
      </c>
      <c r="J8902" s="337" t="s">
        <v>124</v>
      </c>
      <c r="K8902" s="339">
        <v>1</v>
      </c>
      <c r="L8902" s="337" t="s">
        <v>8</v>
      </c>
      <c r="M8902" s="337" t="s">
        <v>43</v>
      </c>
      <c r="N8902" s="337" t="s">
        <v>3382</v>
      </c>
      <c r="O8902" s="340">
        <v>884</v>
      </c>
      <c r="P8902" s="338">
        <v>1</v>
      </c>
      <c r="Q8902" s="10">
        <f t="shared" si="567"/>
        <v>884</v>
      </c>
    </row>
    <row r="8903" spans="2:17" ht="20.25" customHeight="1">
      <c r="B8903" s="10" t="str">
        <f t="shared" si="564"/>
        <v>رابط فنري نقاب كلاه ايمني834</v>
      </c>
      <c r="C8903" s="10" t="str">
        <f t="shared" si="565"/>
        <v>رابط فنري نقاب كلاه ايمني1404/02/05834</v>
      </c>
      <c r="D8903" s="10" t="str">
        <f>IFERROR(IF(تحویلی!$E$1="","",IF(NOSA!O8903=تحویلی!$E$1,تحویلی!$E$1&amp;COUNTIF(NOSA!$O$1:O8903,تحویلی!$E$1),"")),"")</f>
        <v/>
      </c>
      <c r="E8903" s="10" t="str">
        <f t="shared" si="566"/>
        <v>1283834</v>
      </c>
      <c r="F8903" s="10" t="str">
        <f>IFERROR(VLOOKUP(I8903,DATABASE!$N:$O,2,FALSE),"")</f>
        <v>رابط فنري نقاب كلاه ايمني</v>
      </c>
      <c r="G8903" s="337" t="s">
        <v>3798</v>
      </c>
      <c r="H8903" s="338">
        <v>1283</v>
      </c>
      <c r="I8903" s="337" t="s">
        <v>1454</v>
      </c>
      <c r="J8903" s="337" t="s">
        <v>135</v>
      </c>
      <c r="K8903" s="339">
        <v>1</v>
      </c>
      <c r="L8903" s="337" t="s">
        <v>8</v>
      </c>
      <c r="M8903" s="337" t="s">
        <v>19</v>
      </c>
      <c r="N8903" s="337" t="s">
        <v>3409</v>
      </c>
      <c r="O8903" s="340">
        <v>834</v>
      </c>
      <c r="P8903" s="338">
        <v>1</v>
      </c>
      <c r="Q8903" s="10">
        <f t="shared" si="567"/>
        <v>834</v>
      </c>
    </row>
    <row r="8904" spans="2:17" ht="20.25" customHeight="1">
      <c r="B8904" s="10" t="str">
        <f t="shared" si="564"/>
        <v>فيلتر ماسك نيم صورت (3M) مدل 209110009</v>
      </c>
      <c r="C8904" s="10" t="str">
        <f t="shared" si="565"/>
        <v>فيلتر ماسك نيم صورت (3M) مدل 20911404/02/0610009</v>
      </c>
      <c r="D8904" s="10" t="str">
        <f>IFERROR(IF(تحویلی!$E$1="","",IF(NOSA!O8904=تحویلی!$E$1,تحویلی!$E$1&amp;COUNTIF(NOSA!$O$1:O8904,تحویلی!$E$1),"")),"")</f>
        <v/>
      </c>
      <c r="E8904" s="10" t="str">
        <f t="shared" si="566"/>
        <v>128710009</v>
      </c>
      <c r="F8904" s="10" t="str">
        <f>IFERROR(VLOOKUP(I8904,DATABASE!$N:$O,2,FALSE),"")</f>
        <v>فيلتر ماسك نيم صورت (3M) مدل 2091</v>
      </c>
      <c r="G8904" s="3" t="s">
        <v>3799</v>
      </c>
      <c r="H8904" s="4">
        <v>1287</v>
      </c>
      <c r="I8904" s="3" t="s">
        <v>1475</v>
      </c>
      <c r="J8904" s="3" t="s">
        <v>53</v>
      </c>
      <c r="K8904" s="5">
        <v>1</v>
      </c>
      <c r="L8904" s="3" t="s">
        <v>8</v>
      </c>
      <c r="M8904" s="3" t="s">
        <v>9</v>
      </c>
      <c r="N8904" s="3" t="s">
        <v>4110</v>
      </c>
      <c r="O8904" s="1">
        <v>10009</v>
      </c>
      <c r="P8904" s="4">
        <v>1</v>
      </c>
      <c r="Q8904" s="10">
        <f t="shared" si="567"/>
        <v>10009</v>
      </c>
    </row>
    <row r="8905" spans="2:17" ht="20.25" customHeight="1">
      <c r="B8905" s="10" t="str">
        <f t="shared" si="564"/>
        <v>دستكش ضد برش سبك10005</v>
      </c>
      <c r="C8905" s="10" t="str">
        <f t="shared" si="565"/>
        <v>دستكش ضد برش سبك1404/02/0610005</v>
      </c>
      <c r="D8905" s="10" t="str">
        <f>IFERROR(IF(تحویلی!$E$1="","",IF(NOSA!O8905=تحویلی!$E$1,تحویلی!$E$1&amp;COUNTIF(NOSA!$O$1:O8905,تحویلی!$E$1),"")),"")</f>
        <v/>
      </c>
      <c r="E8905" s="10" t="str">
        <f t="shared" si="566"/>
        <v>128710005</v>
      </c>
      <c r="F8905" s="10" t="str">
        <f>IFERROR(VLOOKUP(I8905,DATABASE!$N:$O,2,FALSE),"")</f>
        <v>دستكش ضد برش سبك</v>
      </c>
      <c r="G8905" s="3" t="s">
        <v>3799</v>
      </c>
      <c r="H8905" s="4">
        <v>1287</v>
      </c>
      <c r="I8905" s="3" t="s">
        <v>1442</v>
      </c>
      <c r="J8905" s="3" t="s">
        <v>22</v>
      </c>
      <c r="K8905" s="5">
        <v>1</v>
      </c>
      <c r="L8905" s="3" t="s">
        <v>3</v>
      </c>
      <c r="M8905" s="3" t="s">
        <v>9</v>
      </c>
      <c r="N8905" s="3" t="s">
        <v>4065</v>
      </c>
      <c r="O8905" s="1">
        <v>10005</v>
      </c>
      <c r="P8905" s="4">
        <v>1</v>
      </c>
      <c r="Q8905" s="10">
        <f t="shared" si="567"/>
        <v>10005</v>
      </c>
    </row>
    <row r="8906" spans="2:17" ht="20.25" customHeight="1">
      <c r="B8906" s="10" t="str">
        <f t="shared" si="564"/>
        <v>كفش ايمني836</v>
      </c>
      <c r="C8906" s="10" t="str">
        <f t="shared" si="565"/>
        <v>كفش ايمني1404/02/06836</v>
      </c>
      <c r="D8906" s="10" t="str">
        <f>IFERROR(IF(تحویلی!$E$1="","",IF(NOSA!O8906=تحویلی!$E$1,تحویلی!$E$1&amp;COUNTIF(NOSA!$O$1:O8906,تحویلی!$E$1),"")),"")</f>
        <v/>
      </c>
      <c r="E8906" s="10" t="str">
        <f t="shared" si="566"/>
        <v>1288836</v>
      </c>
      <c r="F8906" s="10" t="str">
        <f>IFERROR(VLOOKUP(I8906,DATABASE!$N:$O,2,FALSE),"")</f>
        <v>كفش ايمني</v>
      </c>
      <c r="G8906" s="3" t="s">
        <v>3799</v>
      </c>
      <c r="H8906" s="4">
        <v>1288</v>
      </c>
      <c r="I8906" s="3" t="s">
        <v>1526</v>
      </c>
      <c r="J8906" s="3" t="s">
        <v>1729</v>
      </c>
      <c r="K8906" s="5">
        <v>1</v>
      </c>
      <c r="L8906" s="3" t="s">
        <v>3</v>
      </c>
      <c r="M8906" s="3" t="s">
        <v>40</v>
      </c>
      <c r="N8906" s="3" t="s">
        <v>2678</v>
      </c>
      <c r="O8906" s="1">
        <v>836</v>
      </c>
      <c r="P8906" s="4">
        <v>1</v>
      </c>
      <c r="Q8906" s="10">
        <f t="shared" si="567"/>
        <v>836</v>
      </c>
    </row>
    <row r="8907" spans="2:17" ht="20.25" customHeight="1">
      <c r="B8907" s="10" t="str">
        <f t="shared" si="564"/>
        <v>دستكش ضد برش سبك827</v>
      </c>
      <c r="C8907" s="10" t="str">
        <f t="shared" si="565"/>
        <v>دستكش ضد برش سبك1404/01/17827</v>
      </c>
      <c r="D8907" s="10" t="str">
        <f>IFERROR(IF(تحویلی!$E$1="","",IF(NOSA!O8907=تحویلی!$E$1,تحویلی!$E$1&amp;COUNTIF(NOSA!$O$1:O8907,تحویلی!$E$1),"")),"")</f>
        <v/>
      </c>
      <c r="E8907" s="10" t="str">
        <f t="shared" si="566"/>
        <v>481827</v>
      </c>
      <c r="F8907" s="10" t="str">
        <f>IFERROR(VLOOKUP(I8907,DATABASE!$N:$O,2,FALSE),"")</f>
        <v>دستكش ضد برش سبك</v>
      </c>
      <c r="G8907" s="313" t="s">
        <v>3779</v>
      </c>
      <c r="H8907" s="314">
        <v>481</v>
      </c>
      <c r="I8907" s="313" t="s">
        <v>1442</v>
      </c>
      <c r="J8907" s="313" t="s">
        <v>22</v>
      </c>
      <c r="K8907" s="315">
        <v>1</v>
      </c>
      <c r="L8907" s="313" t="s">
        <v>3</v>
      </c>
      <c r="M8907" s="313" t="s">
        <v>47</v>
      </c>
      <c r="N8907" s="313" t="s">
        <v>2653</v>
      </c>
      <c r="O8907" s="316">
        <v>827</v>
      </c>
      <c r="P8907" s="314">
        <v>1</v>
      </c>
      <c r="Q8907" s="10">
        <f t="shared" si="567"/>
        <v>827</v>
      </c>
    </row>
    <row r="8908" spans="2:17" ht="20.25" customHeight="1">
      <c r="B8908" s="10" t="str">
        <f t="shared" si="564"/>
        <v>دستكش ضد برش سبك893</v>
      </c>
      <c r="C8908" s="10" t="str">
        <f t="shared" si="565"/>
        <v>دستكش ضد برش سبك1404/02/06893</v>
      </c>
      <c r="D8908" s="10" t="str">
        <f>IFERROR(IF(تحویلی!$E$1="","",IF(NOSA!O8908=تحویلی!$E$1,تحویلی!$E$1&amp;COUNTIF(NOSA!$O$1:O8908,تحویلی!$E$1),"")),"")</f>
        <v/>
      </c>
      <c r="E8908" s="10" t="str">
        <f t="shared" si="566"/>
        <v>1292893</v>
      </c>
      <c r="F8908" s="10" t="str">
        <f>IFERROR(VLOOKUP(I8908,DATABASE!$N:$O,2,FALSE),"")</f>
        <v>دستكش ضد برش سبك</v>
      </c>
      <c r="G8908" s="3" t="s">
        <v>3799</v>
      </c>
      <c r="H8908" s="4">
        <v>1292</v>
      </c>
      <c r="I8908" s="3" t="s">
        <v>1442</v>
      </c>
      <c r="J8908" s="3" t="s">
        <v>22</v>
      </c>
      <c r="K8908" s="5">
        <v>1</v>
      </c>
      <c r="L8908" s="3" t="s">
        <v>3</v>
      </c>
      <c r="M8908" s="3" t="s">
        <v>47</v>
      </c>
      <c r="N8908" s="3" t="s">
        <v>3439</v>
      </c>
      <c r="O8908" s="1">
        <v>893</v>
      </c>
      <c r="P8908" s="4">
        <v>1</v>
      </c>
      <c r="Q8908" s="10">
        <f t="shared" si="567"/>
        <v>893</v>
      </c>
    </row>
    <row r="8909" spans="2:17" ht="20.25" customHeight="1">
      <c r="B8909" s="10" t="str">
        <f t="shared" si="564"/>
        <v>دستكش ضد برش سبك841</v>
      </c>
      <c r="C8909" s="10" t="str">
        <f t="shared" si="565"/>
        <v>دستكش ضد برش سبك1404/02/06841</v>
      </c>
      <c r="D8909" s="10" t="str">
        <f>IFERROR(IF(تحویلی!$E$1="","",IF(NOSA!O8909=تحویلی!$E$1,تحویلی!$E$1&amp;COUNTIF(NOSA!$O$1:O8909,تحویلی!$E$1),"")),"")</f>
        <v/>
      </c>
      <c r="E8909" s="10" t="str">
        <f t="shared" si="566"/>
        <v>1296841</v>
      </c>
      <c r="F8909" s="10" t="str">
        <f>IFERROR(VLOOKUP(I8909,DATABASE!$N:$O,2,FALSE),"")</f>
        <v>دستكش ضد برش سبك</v>
      </c>
      <c r="G8909" s="3" t="s">
        <v>3799</v>
      </c>
      <c r="H8909" s="4">
        <v>1296</v>
      </c>
      <c r="I8909" s="3" t="s">
        <v>1442</v>
      </c>
      <c r="J8909" s="3" t="s">
        <v>22</v>
      </c>
      <c r="K8909" s="5">
        <v>1</v>
      </c>
      <c r="L8909" s="3" t="s">
        <v>3</v>
      </c>
      <c r="M8909" s="3" t="s">
        <v>47</v>
      </c>
      <c r="N8909" s="3" t="s">
        <v>2686</v>
      </c>
      <c r="O8909" s="1">
        <v>841</v>
      </c>
      <c r="P8909" s="4">
        <v>1</v>
      </c>
      <c r="Q8909" s="10">
        <f t="shared" si="567"/>
        <v>841</v>
      </c>
    </row>
    <row r="8910" spans="2:17" ht="20.25" customHeight="1">
      <c r="B8910" s="10" t="str">
        <f t="shared" si="564"/>
        <v>چكمه ايمني نسوز829</v>
      </c>
      <c r="C8910" s="10" t="str">
        <f t="shared" si="565"/>
        <v>چكمه ايمني نسوز1404/02/06829</v>
      </c>
      <c r="D8910" s="10" t="str">
        <f>IFERROR(IF(تحویلی!$E$1="","",IF(NOSA!O8910=تحویلی!$E$1,تحویلی!$E$1&amp;COUNTIF(NOSA!$O$1:O8910,تحویلی!$E$1),"")),"")</f>
        <v/>
      </c>
      <c r="E8910" s="10" t="str">
        <f t="shared" si="566"/>
        <v>1301829</v>
      </c>
      <c r="F8910" s="10" t="str">
        <f>IFERROR(VLOOKUP(I8910,DATABASE!$N:$O,2,FALSE),"")</f>
        <v>چكمه ايمني نسوز</v>
      </c>
      <c r="G8910" s="3" t="s">
        <v>3799</v>
      </c>
      <c r="H8910" s="4">
        <v>1301</v>
      </c>
      <c r="I8910" s="3" t="s">
        <v>1697</v>
      </c>
      <c r="J8910" s="3" t="s">
        <v>1698</v>
      </c>
      <c r="K8910" s="5">
        <v>1</v>
      </c>
      <c r="L8910" s="3" t="s">
        <v>3</v>
      </c>
      <c r="M8910" s="3" t="s">
        <v>4</v>
      </c>
      <c r="N8910" s="3" t="s">
        <v>129</v>
      </c>
      <c r="O8910" s="1">
        <v>829</v>
      </c>
      <c r="P8910" s="4">
        <v>1</v>
      </c>
      <c r="Q8910" s="10">
        <f t="shared" si="567"/>
        <v>829</v>
      </c>
    </row>
    <row r="8911" spans="2:17" ht="20.25" customHeight="1">
      <c r="B8911" s="10" t="str">
        <f t="shared" ref="B8911:B8974" si="568">F8911&amp;Q8911</f>
        <v>لباس كار(بلوز و شلوار)114</v>
      </c>
      <c r="C8911" s="10" t="str">
        <f t="shared" ref="C8911:C8974" si="569">F8911&amp;G8911&amp;O8911</f>
        <v>لباس كار(بلوز و شلوار)1404/02/06114</v>
      </c>
      <c r="D8911" s="10" t="str">
        <f>IFERROR(IF(تحویلی!$E$1="","",IF(NOSA!O8911=تحویلی!$E$1,تحویلی!$E$1&amp;COUNTIF(NOSA!$O$1:O8911,تحویلی!$E$1),"")),"")</f>
        <v/>
      </c>
      <c r="E8911" s="10" t="str">
        <f t="shared" ref="E8911:E8974" si="570">H8911&amp;O8911</f>
        <v>1311114</v>
      </c>
      <c r="F8911" s="10" t="str">
        <f>IFERROR(VLOOKUP(I8911,DATABASE!$N:$O,2,FALSE),"")</f>
        <v>لباس كار(بلوز و شلوار)</v>
      </c>
      <c r="G8911" s="3" t="s">
        <v>3799</v>
      </c>
      <c r="H8911" s="4">
        <v>1311</v>
      </c>
      <c r="I8911" s="3" t="s">
        <v>1644</v>
      </c>
      <c r="J8911" s="3" t="s">
        <v>1645</v>
      </c>
      <c r="K8911" s="5">
        <v>1</v>
      </c>
      <c r="L8911" s="3" t="s">
        <v>28</v>
      </c>
      <c r="M8911" s="3" t="s">
        <v>25</v>
      </c>
      <c r="N8911" s="3" t="s">
        <v>4273</v>
      </c>
      <c r="O8911" s="1">
        <v>114</v>
      </c>
      <c r="P8911" s="4">
        <v>1</v>
      </c>
      <c r="Q8911" s="10">
        <f t="shared" si="567"/>
        <v>114</v>
      </c>
    </row>
    <row r="8912" spans="2:17" ht="20.25" customHeight="1">
      <c r="B8912" s="10" t="str">
        <f t="shared" si="568"/>
        <v>كفش ايمني114</v>
      </c>
      <c r="C8912" s="10" t="str">
        <f t="shared" si="569"/>
        <v>كفش ايمني1404/02/06114</v>
      </c>
      <c r="D8912" s="10" t="str">
        <f>IFERROR(IF(تحویلی!$E$1="","",IF(NOSA!O8912=تحویلی!$E$1,تحویلی!$E$1&amp;COUNTIF(NOSA!$O$1:O8912,تحویلی!$E$1),"")),"")</f>
        <v/>
      </c>
      <c r="E8912" s="10" t="str">
        <f t="shared" si="570"/>
        <v>1311114</v>
      </c>
      <c r="F8912" s="10" t="str">
        <f>IFERROR(VLOOKUP(I8912,DATABASE!$N:$O,2,FALSE),"")</f>
        <v>كفش ايمني</v>
      </c>
      <c r="G8912" s="3" t="s">
        <v>3799</v>
      </c>
      <c r="H8912" s="4">
        <v>1311</v>
      </c>
      <c r="I8912" s="3" t="s">
        <v>1671</v>
      </c>
      <c r="J8912" s="3" t="s">
        <v>1672</v>
      </c>
      <c r="K8912" s="5">
        <v>1</v>
      </c>
      <c r="L8912" s="3" t="s">
        <v>3</v>
      </c>
      <c r="M8912" s="3" t="s">
        <v>25</v>
      </c>
      <c r="N8912" s="3" t="s">
        <v>4273</v>
      </c>
      <c r="O8912" s="1">
        <v>114</v>
      </c>
      <c r="P8912" s="4">
        <v>1</v>
      </c>
      <c r="Q8912" s="10">
        <f t="shared" si="567"/>
        <v>114</v>
      </c>
    </row>
    <row r="8913" spans="2:17" ht="20.25" customHeight="1">
      <c r="B8913" s="10" t="str">
        <f t="shared" si="568"/>
        <v>دستكش ضد برش سبك935</v>
      </c>
      <c r="C8913" s="10" t="str">
        <f t="shared" si="569"/>
        <v>دستكش ضد برش سبك1404/02/06935</v>
      </c>
      <c r="D8913" s="10" t="str">
        <f>IFERROR(IF(تحویلی!$E$1="","",IF(NOSA!O8913=تحویلی!$E$1,تحویلی!$E$1&amp;COUNTIF(NOSA!$O$1:O8913,تحویلی!$E$1),"")),"")</f>
        <v/>
      </c>
      <c r="E8913" s="10" t="str">
        <f t="shared" si="570"/>
        <v>1312935</v>
      </c>
      <c r="F8913" s="10" t="str">
        <f>IFERROR(VLOOKUP(I8913,DATABASE!$N:$O,2,FALSE),"")</f>
        <v>دستكش ضد برش سبك</v>
      </c>
      <c r="G8913" s="3" t="s">
        <v>3799</v>
      </c>
      <c r="H8913" s="4">
        <v>1312</v>
      </c>
      <c r="I8913" s="3" t="s">
        <v>1442</v>
      </c>
      <c r="J8913" s="3" t="s">
        <v>22</v>
      </c>
      <c r="K8913" s="5">
        <v>1</v>
      </c>
      <c r="L8913" s="3" t="s">
        <v>3</v>
      </c>
      <c r="M8913" s="3" t="s">
        <v>25</v>
      </c>
      <c r="N8913" s="3" t="s">
        <v>3989</v>
      </c>
      <c r="O8913" s="1">
        <v>935</v>
      </c>
      <c r="P8913" s="4">
        <v>1</v>
      </c>
      <c r="Q8913" s="10">
        <f t="shared" si="567"/>
        <v>935</v>
      </c>
    </row>
    <row r="8914" spans="2:17" ht="20.25" customHeight="1">
      <c r="B8914" s="10" t="str">
        <f t="shared" si="568"/>
        <v>دستكش ضد برش سبك827</v>
      </c>
      <c r="C8914" s="10" t="str">
        <f t="shared" si="569"/>
        <v>دستكش ضد برش سبك1404/01/23827</v>
      </c>
      <c r="D8914" s="10" t="str">
        <f>IFERROR(IF(تحویلی!$E$1="","",IF(NOSA!O8914=تحویلی!$E$1,تحویلی!$E$1&amp;COUNTIF(NOSA!$O$1:O8914,تحویلی!$E$1),"")),"")</f>
        <v/>
      </c>
      <c r="E8914" s="10" t="str">
        <f t="shared" si="570"/>
        <v>709827</v>
      </c>
      <c r="F8914" s="10" t="str">
        <f>IFERROR(VLOOKUP(I8914,DATABASE!$N:$O,2,FALSE),"")</f>
        <v>دستكش ضد برش سبك</v>
      </c>
      <c r="G8914" s="3" t="s">
        <v>3785</v>
      </c>
      <c r="H8914" s="3">
        <v>709</v>
      </c>
      <c r="I8914" s="3" t="s">
        <v>1442</v>
      </c>
      <c r="J8914" s="3" t="s">
        <v>22</v>
      </c>
      <c r="K8914" s="3">
        <v>1</v>
      </c>
      <c r="L8914" s="3" t="s">
        <v>3</v>
      </c>
      <c r="M8914" s="3" t="s">
        <v>47</v>
      </c>
      <c r="N8914" s="3" t="s">
        <v>2729</v>
      </c>
      <c r="O8914" s="1">
        <v>827</v>
      </c>
      <c r="P8914" s="3">
        <v>1</v>
      </c>
      <c r="Q8914" s="10">
        <f t="shared" si="567"/>
        <v>827</v>
      </c>
    </row>
    <row r="8915" spans="2:17" ht="20.25" customHeight="1">
      <c r="B8915" s="10" t="str">
        <f t="shared" si="568"/>
        <v>دستكش ضد برش سبك827</v>
      </c>
      <c r="C8915" s="10" t="str">
        <f t="shared" si="569"/>
        <v>دستكش ضد برش سبك1404/02/06827</v>
      </c>
      <c r="D8915" s="10" t="str">
        <f>IFERROR(IF(تحویلی!$E$1="","",IF(NOSA!O8915=تحویلی!$E$1,تحویلی!$E$1&amp;COUNTIF(NOSA!$O$1:O8915,تحویلی!$E$1),"")),"")</f>
        <v/>
      </c>
      <c r="E8915" s="10" t="str">
        <f t="shared" si="570"/>
        <v>1291827</v>
      </c>
      <c r="F8915" s="10" t="str">
        <f>IFERROR(VLOOKUP(I8915,DATABASE!$N:$O,2,FALSE),"")</f>
        <v>دستكش ضد برش سبك</v>
      </c>
      <c r="G8915" s="3" t="s">
        <v>3799</v>
      </c>
      <c r="H8915" s="4">
        <v>1291</v>
      </c>
      <c r="I8915" s="3" t="s">
        <v>1442</v>
      </c>
      <c r="J8915" s="3" t="s">
        <v>22</v>
      </c>
      <c r="K8915" s="5">
        <v>1</v>
      </c>
      <c r="L8915" s="3" t="s">
        <v>3</v>
      </c>
      <c r="M8915" s="3" t="s">
        <v>47</v>
      </c>
      <c r="N8915" s="3" t="s">
        <v>2653</v>
      </c>
      <c r="O8915" s="1">
        <v>827</v>
      </c>
      <c r="P8915" s="4">
        <v>1</v>
      </c>
      <c r="Q8915" s="10">
        <f t="shared" si="567"/>
        <v>827</v>
      </c>
    </row>
    <row r="8916" spans="2:17" ht="20.25" customHeight="1">
      <c r="B8916" s="10" t="str">
        <f t="shared" si="568"/>
        <v>دستكش ضد برش سبك313</v>
      </c>
      <c r="C8916" s="10" t="str">
        <f t="shared" si="569"/>
        <v>دستكش ضد برش سبك1404/02/06313</v>
      </c>
      <c r="D8916" s="10" t="str">
        <f>IFERROR(IF(تحویلی!$E$1="","",IF(NOSA!O8916=تحویلی!$E$1,تحویلی!$E$1&amp;COUNTIF(NOSA!$O$1:O8916,تحویلی!$E$1),"")),"")</f>
        <v/>
      </c>
      <c r="E8916" s="10" t="str">
        <f t="shared" si="570"/>
        <v>1332313</v>
      </c>
      <c r="F8916" s="10" t="str">
        <f>IFERROR(VLOOKUP(I8916,DATABASE!$N:$O,2,FALSE),"")</f>
        <v>دستكش ضد برش سبك</v>
      </c>
      <c r="G8916" s="3" t="s">
        <v>3799</v>
      </c>
      <c r="H8916" s="4">
        <v>1332</v>
      </c>
      <c r="I8916" s="3" t="s">
        <v>1442</v>
      </c>
      <c r="J8916" s="3" t="s">
        <v>22</v>
      </c>
      <c r="K8916" s="5">
        <v>1</v>
      </c>
      <c r="L8916" s="3" t="s">
        <v>3</v>
      </c>
      <c r="M8916" s="3" t="s">
        <v>9</v>
      </c>
      <c r="N8916" s="3" t="s">
        <v>125</v>
      </c>
      <c r="O8916" s="1">
        <v>313</v>
      </c>
      <c r="P8916" s="4">
        <v>1</v>
      </c>
      <c r="Q8916" s="10">
        <f t="shared" si="567"/>
        <v>313</v>
      </c>
    </row>
    <row r="8917" spans="2:17" ht="20.25" customHeight="1">
      <c r="B8917" s="10" t="str">
        <f t="shared" si="568"/>
        <v>دستكش ضد برش سبك70</v>
      </c>
      <c r="C8917" s="10" t="str">
        <f t="shared" si="569"/>
        <v>دستكش ضد برش سبك1404/02/0670</v>
      </c>
      <c r="D8917" s="10" t="str">
        <f>IFERROR(IF(تحویلی!$E$1="","",IF(NOSA!O8917=تحویلی!$E$1,تحویلی!$E$1&amp;COUNTIF(NOSA!$O$1:O8917,تحویلی!$E$1),"")),"")</f>
        <v/>
      </c>
      <c r="E8917" s="10" t="str">
        <f t="shared" si="570"/>
        <v>134070</v>
      </c>
      <c r="F8917" s="10" t="str">
        <f>IFERROR(VLOOKUP(I8917,DATABASE!$N:$O,2,FALSE),"")</f>
        <v>دستكش ضد برش سبك</v>
      </c>
      <c r="G8917" s="3" t="s">
        <v>3799</v>
      </c>
      <c r="H8917" s="4">
        <v>1340</v>
      </c>
      <c r="I8917" s="3" t="s">
        <v>1442</v>
      </c>
      <c r="J8917" s="3" t="s">
        <v>22</v>
      </c>
      <c r="K8917" s="5">
        <v>1</v>
      </c>
      <c r="L8917" s="3" t="s">
        <v>3</v>
      </c>
      <c r="M8917" s="3" t="s">
        <v>9</v>
      </c>
      <c r="N8917" s="3" t="s">
        <v>688</v>
      </c>
      <c r="O8917" s="1">
        <v>70</v>
      </c>
      <c r="P8917" s="4">
        <v>1</v>
      </c>
      <c r="Q8917" s="10">
        <f t="shared" si="567"/>
        <v>70</v>
      </c>
    </row>
    <row r="8918" spans="2:17" ht="20.25" customHeight="1">
      <c r="B8918" s="10" t="str">
        <f t="shared" si="568"/>
        <v>دستكش ضد برش سبك930</v>
      </c>
      <c r="C8918" s="10" t="str">
        <f t="shared" si="569"/>
        <v>دستكش ضد برش سبك1404/02/07930</v>
      </c>
      <c r="D8918" s="10" t="str">
        <f>IFERROR(IF(تحویلی!$E$1="","",IF(NOSA!O8918=تحویلی!$E$1,تحویلی!$E$1&amp;COUNTIF(NOSA!$O$1:O8918,تحویلی!$E$1),"")),"")</f>
        <v/>
      </c>
      <c r="E8918" s="10" t="str">
        <f t="shared" si="570"/>
        <v>1342930</v>
      </c>
      <c r="F8918" s="10" t="str">
        <f>IFERROR(VLOOKUP(I8918,DATABASE!$N:$O,2,FALSE),"")</f>
        <v>دستكش ضد برش سبك</v>
      </c>
      <c r="G8918" s="4" t="s">
        <v>3800</v>
      </c>
      <c r="H8918" s="4">
        <v>1342</v>
      </c>
      <c r="I8918" s="4" t="s">
        <v>1442</v>
      </c>
      <c r="J8918" s="4" t="s">
        <v>22</v>
      </c>
      <c r="K8918" s="4">
        <v>1</v>
      </c>
      <c r="L8918" s="4" t="s">
        <v>3</v>
      </c>
      <c r="M8918" s="4" t="s">
        <v>19</v>
      </c>
      <c r="N8918" s="4" t="s">
        <v>4034</v>
      </c>
      <c r="O8918" s="1">
        <v>930</v>
      </c>
      <c r="P8918" s="4">
        <v>1</v>
      </c>
      <c r="Q8918" s="10">
        <f t="shared" si="567"/>
        <v>930</v>
      </c>
    </row>
    <row r="8919" spans="2:17" ht="20.25" customHeight="1">
      <c r="B8919" s="10" t="str">
        <f t="shared" si="568"/>
        <v>كفش ايمني817</v>
      </c>
      <c r="C8919" s="10" t="str">
        <f t="shared" si="569"/>
        <v>كفش ايمني1404/02/07817</v>
      </c>
      <c r="D8919" s="10" t="str">
        <f>IFERROR(IF(تحویلی!$E$1="","",IF(NOSA!O8919=تحویلی!$E$1,تحویلی!$E$1&amp;COUNTIF(NOSA!$O$1:O8919,تحویلی!$E$1),"")),"")</f>
        <v/>
      </c>
      <c r="E8919" s="10" t="str">
        <f t="shared" si="570"/>
        <v>1344817</v>
      </c>
      <c r="F8919" s="10" t="str">
        <f>IFERROR(VLOOKUP(I8919,DATABASE!$N:$O,2,FALSE),"")</f>
        <v>كفش ايمني</v>
      </c>
      <c r="G8919" s="4" t="s">
        <v>3800</v>
      </c>
      <c r="H8919" s="4">
        <v>1344</v>
      </c>
      <c r="I8919" s="4" t="s">
        <v>1671</v>
      </c>
      <c r="J8919" s="4" t="s">
        <v>1672</v>
      </c>
      <c r="K8919" s="4">
        <v>1</v>
      </c>
      <c r="L8919" s="4" t="s">
        <v>3</v>
      </c>
      <c r="M8919" s="4" t="s">
        <v>266</v>
      </c>
      <c r="N8919" s="4" t="s">
        <v>4276</v>
      </c>
      <c r="O8919" s="1">
        <v>817</v>
      </c>
      <c r="P8919" s="4">
        <v>1</v>
      </c>
      <c r="Q8919" s="10">
        <f t="shared" si="567"/>
        <v>817</v>
      </c>
    </row>
    <row r="8920" spans="2:17" ht="20.25" customHeight="1">
      <c r="B8920" s="10" t="str">
        <f t="shared" si="568"/>
        <v>لباس كار ديرسوز(شلوار) 893</v>
      </c>
      <c r="C8920" s="10" t="str">
        <f t="shared" si="569"/>
        <v>لباس كار ديرسوز(شلوار) 1404/02/07893</v>
      </c>
      <c r="D8920" s="10" t="str">
        <f>IFERROR(IF(تحویلی!$E$1="","",IF(NOSA!O8920=تحویلی!$E$1,تحویلی!$E$1&amp;COUNTIF(NOSA!$O$1:O8920,تحویلی!$E$1),"")),"")</f>
        <v/>
      </c>
      <c r="E8920" s="10" t="str">
        <f t="shared" si="570"/>
        <v>1345893</v>
      </c>
      <c r="F8920" s="10" t="str">
        <f>IFERROR(VLOOKUP(I8920,DATABASE!$N:$O,2,FALSE),"")</f>
        <v xml:space="preserve">لباس كار ديرسوز(شلوار) </v>
      </c>
      <c r="G8920" s="4" t="s">
        <v>3800</v>
      </c>
      <c r="H8920" s="4">
        <v>1345</v>
      </c>
      <c r="I8920" s="4" t="s">
        <v>2317</v>
      </c>
      <c r="J8920" s="4" t="s">
        <v>2825</v>
      </c>
      <c r="K8920" s="4">
        <v>1</v>
      </c>
      <c r="L8920" s="4" t="s">
        <v>8</v>
      </c>
      <c r="M8920" s="4" t="s">
        <v>47</v>
      </c>
      <c r="N8920" s="4" t="s">
        <v>3526</v>
      </c>
      <c r="O8920" s="1">
        <v>893</v>
      </c>
      <c r="P8920" s="4">
        <v>1</v>
      </c>
      <c r="Q8920" s="10">
        <f t="shared" si="567"/>
        <v>893</v>
      </c>
    </row>
    <row r="8921" spans="2:17" ht="20.25" customHeight="1">
      <c r="B8921" s="10" t="str">
        <f t="shared" si="568"/>
        <v>893</v>
      </c>
      <c r="C8921" s="10" t="str">
        <f t="shared" si="569"/>
        <v>1404/02/07893</v>
      </c>
      <c r="D8921" s="10" t="str">
        <f>IFERROR(IF(تحویلی!$E$1="","",IF(NOSA!O8921=تحویلی!$E$1,تحویلی!$E$1&amp;COUNTIF(NOSA!$O$1:O8921,تحویلی!$E$1),"")),"")</f>
        <v/>
      </c>
      <c r="E8921" s="10" t="str">
        <f t="shared" si="570"/>
        <v>1345893</v>
      </c>
      <c r="F8921" s="10" t="str">
        <f>IFERROR(VLOOKUP(I8921,DATABASE!$N:$O,2,FALSE),"")</f>
        <v/>
      </c>
      <c r="G8921" s="4" t="s">
        <v>3800</v>
      </c>
      <c r="H8921" s="4">
        <v>1345</v>
      </c>
      <c r="I8921" s="4" t="s">
        <v>3559</v>
      </c>
      <c r="J8921" s="4" t="s">
        <v>3560</v>
      </c>
      <c r="K8921" s="4">
        <v>1</v>
      </c>
      <c r="L8921" s="4" t="s">
        <v>8</v>
      </c>
      <c r="M8921" s="4" t="s">
        <v>47</v>
      </c>
      <c r="N8921" s="4" t="s">
        <v>3526</v>
      </c>
      <c r="O8921" s="1">
        <v>893</v>
      </c>
      <c r="P8921" s="4">
        <v>1</v>
      </c>
      <c r="Q8921" s="10">
        <f t="shared" si="567"/>
        <v>893</v>
      </c>
    </row>
    <row r="8922" spans="2:17" ht="20.25" customHeight="1">
      <c r="B8922" s="10" t="str">
        <f t="shared" si="568"/>
        <v>دستكش ضد برش سبك879</v>
      </c>
      <c r="C8922" s="10" t="str">
        <f t="shared" si="569"/>
        <v>دستكش ضد برش سبك1404/02/07879</v>
      </c>
      <c r="D8922" s="10" t="str">
        <f>IFERROR(IF(تحویلی!$E$1="","",IF(NOSA!O8922=تحویلی!$E$1,تحویلی!$E$1&amp;COUNTIF(NOSA!$O$1:O8922,تحویلی!$E$1),"")),"")</f>
        <v/>
      </c>
      <c r="E8922" s="10" t="str">
        <f t="shared" si="570"/>
        <v>1347879</v>
      </c>
      <c r="F8922" s="10" t="str">
        <f>IFERROR(VLOOKUP(I8922,DATABASE!$N:$O,2,FALSE),"")</f>
        <v>دستكش ضد برش سبك</v>
      </c>
      <c r="G8922" s="4" t="s">
        <v>3800</v>
      </c>
      <c r="H8922" s="4">
        <v>1347</v>
      </c>
      <c r="I8922" s="4" t="s">
        <v>1442</v>
      </c>
      <c r="J8922" s="4" t="s">
        <v>22</v>
      </c>
      <c r="K8922" s="4">
        <v>1</v>
      </c>
      <c r="L8922" s="4" t="s">
        <v>3</v>
      </c>
      <c r="M8922" s="4" t="s">
        <v>47</v>
      </c>
      <c r="N8922" s="4" t="s">
        <v>3545</v>
      </c>
      <c r="O8922" s="1">
        <v>879</v>
      </c>
      <c r="P8922" s="4">
        <v>1</v>
      </c>
      <c r="Q8922" s="10">
        <f t="shared" si="567"/>
        <v>879</v>
      </c>
    </row>
    <row r="8923" spans="2:17" ht="20.25" customHeight="1">
      <c r="B8923" s="10" t="str">
        <f t="shared" si="568"/>
        <v>دستكش ضد برش سبك933</v>
      </c>
      <c r="C8923" s="10" t="str">
        <f t="shared" si="569"/>
        <v>دستكش ضد برش سبك1404/02/07933</v>
      </c>
      <c r="D8923" s="10" t="str">
        <f>IFERROR(IF(تحویلی!$E$1="","",IF(NOSA!O8923=تحویلی!$E$1,تحویلی!$E$1&amp;COUNTIF(NOSA!$O$1:O8923,تحویلی!$E$1),"")),"")</f>
        <v/>
      </c>
      <c r="E8923" s="10" t="str">
        <f t="shared" si="570"/>
        <v>1347933</v>
      </c>
      <c r="F8923" s="10" t="str">
        <f>IFERROR(VLOOKUP(I8923,DATABASE!$N:$O,2,FALSE),"")</f>
        <v>دستكش ضد برش سبك</v>
      </c>
      <c r="G8923" s="4" t="s">
        <v>3800</v>
      </c>
      <c r="H8923" s="4">
        <v>1347</v>
      </c>
      <c r="I8923" s="4" t="s">
        <v>1442</v>
      </c>
      <c r="J8923" s="4" t="s">
        <v>22</v>
      </c>
      <c r="K8923" s="4">
        <v>1</v>
      </c>
      <c r="L8923" s="4" t="s">
        <v>3</v>
      </c>
      <c r="M8923" s="4" t="s">
        <v>47</v>
      </c>
      <c r="N8923" s="4" t="s">
        <v>3561</v>
      </c>
      <c r="O8923" s="1">
        <v>933</v>
      </c>
      <c r="P8923" s="4">
        <v>1</v>
      </c>
      <c r="Q8923" s="10">
        <f t="shared" si="567"/>
        <v>933</v>
      </c>
    </row>
    <row r="8924" spans="2:17" ht="20.25" customHeight="1">
      <c r="B8924" s="10" t="str">
        <f t="shared" si="568"/>
        <v>دستكش ضد برش سبك709</v>
      </c>
      <c r="C8924" s="10" t="str">
        <f t="shared" si="569"/>
        <v>دستكش ضد برش سبك1404/02/07709</v>
      </c>
      <c r="D8924" s="10" t="str">
        <f>IFERROR(IF(تحویلی!$E$1="","",IF(NOSA!O8924=تحویلی!$E$1,تحویلی!$E$1&amp;COUNTIF(NOSA!$O$1:O8924,تحویلی!$E$1),"")),"")</f>
        <v/>
      </c>
      <c r="E8924" s="10" t="str">
        <f t="shared" si="570"/>
        <v>1349709</v>
      </c>
      <c r="F8924" s="10" t="str">
        <f>IFERROR(VLOOKUP(I8924,DATABASE!$N:$O,2,FALSE),"")</f>
        <v>دستكش ضد برش سبك</v>
      </c>
      <c r="G8924" s="4" t="s">
        <v>3800</v>
      </c>
      <c r="H8924" s="4">
        <v>1349</v>
      </c>
      <c r="I8924" s="4" t="s">
        <v>1442</v>
      </c>
      <c r="J8924" s="4" t="s">
        <v>22</v>
      </c>
      <c r="K8924" s="4">
        <v>1</v>
      </c>
      <c r="L8924" s="4" t="s">
        <v>3</v>
      </c>
      <c r="M8924" s="4" t="s">
        <v>40</v>
      </c>
      <c r="N8924" s="4" t="s">
        <v>3221</v>
      </c>
      <c r="O8924" s="1">
        <v>709</v>
      </c>
      <c r="P8924" s="4">
        <v>1</v>
      </c>
      <c r="Q8924" s="10">
        <f t="shared" si="567"/>
        <v>709</v>
      </c>
    </row>
    <row r="8925" spans="2:17" ht="20.25" customHeight="1">
      <c r="B8925" s="10" t="str">
        <f t="shared" si="568"/>
        <v>دستكش ضد برش سبك885</v>
      </c>
      <c r="C8925" s="10" t="str">
        <f t="shared" si="569"/>
        <v>دستكش ضد برش سبك1404/02/07885</v>
      </c>
      <c r="D8925" s="10" t="str">
        <f>IFERROR(IF(تحویلی!$E$1="","",IF(NOSA!O8925=تحویلی!$E$1,تحویلی!$E$1&amp;COUNTIF(NOSA!$O$1:O8925,تحویلی!$E$1),"")),"")</f>
        <v/>
      </c>
      <c r="E8925" s="10" t="str">
        <f t="shared" si="570"/>
        <v>1357885</v>
      </c>
      <c r="F8925" s="10" t="str">
        <f>IFERROR(VLOOKUP(I8925,DATABASE!$N:$O,2,FALSE),"")</f>
        <v>دستكش ضد برش سبك</v>
      </c>
      <c r="G8925" s="4" t="s">
        <v>3800</v>
      </c>
      <c r="H8925" s="4">
        <v>1357</v>
      </c>
      <c r="I8925" s="4" t="s">
        <v>1442</v>
      </c>
      <c r="J8925" s="4" t="s">
        <v>22</v>
      </c>
      <c r="K8925" s="4">
        <v>1</v>
      </c>
      <c r="L8925" s="4" t="s">
        <v>3</v>
      </c>
      <c r="M8925" s="4" t="s">
        <v>9</v>
      </c>
      <c r="N8925" s="4" t="s">
        <v>3381</v>
      </c>
      <c r="O8925" s="1">
        <v>885</v>
      </c>
      <c r="P8925" s="4">
        <v>1</v>
      </c>
      <c r="Q8925" s="10">
        <f t="shared" si="567"/>
        <v>885</v>
      </c>
    </row>
    <row r="8926" spans="2:17" ht="20.25" customHeight="1">
      <c r="B8926" s="10" t="str">
        <f t="shared" si="568"/>
        <v>دستكش ضد برش سبك580</v>
      </c>
      <c r="C8926" s="10" t="str">
        <f t="shared" si="569"/>
        <v>دستكش ضد برش سبك1404/02/07580</v>
      </c>
      <c r="D8926" s="10" t="str">
        <f>IFERROR(IF(تحویلی!$E$1="","",IF(NOSA!O8926=تحویلی!$E$1,تحویلی!$E$1&amp;COUNTIF(NOSA!$O$1:O8926,تحویلی!$E$1),"")),"")</f>
        <v/>
      </c>
      <c r="E8926" s="10" t="str">
        <f t="shared" si="570"/>
        <v>1361580</v>
      </c>
      <c r="F8926" s="10" t="str">
        <f>IFERROR(VLOOKUP(I8926,DATABASE!$N:$O,2,FALSE),"")</f>
        <v>دستكش ضد برش سبك</v>
      </c>
      <c r="G8926" s="4" t="s">
        <v>3800</v>
      </c>
      <c r="H8926" s="4">
        <v>1361</v>
      </c>
      <c r="I8926" s="4" t="s">
        <v>1442</v>
      </c>
      <c r="J8926" s="4" t="s">
        <v>22</v>
      </c>
      <c r="K8926" s="4">
        <v>1</v>
      </c>
      <c r="L8926" s="4" t="s">
        <v>3</v>
      </c>
      <c r="M8926" s="4" t="s">
        <v>47</v>
      </c>
      <c r="N8926" s="4" t="s">
        <v>1001</v>
      </c>
      <c r="O8926" s="1">
        <v>580</v>
      </c>
      <c r="P8926" s="4">
        <v>0</v>
      </c>
      <c r="Q8926" s="10">
        <f t="shared" si="567"/>
        <v>580</v>
      </c>
    </row>
    <row r="8927" spans="2:17" ht="20.25" customHeight="1">
      <c r="B8927" s="10" t="str">
        <f t="shared" si="568"/>
        <v>رابط فنري نقاب كلاه ايمني653</v>
      </c>
      <c r="C8927" s="10" t="str">
        <f t="shared" si="569"/>
        <v>رابط فنري نقاب كلاه ايمني1404/02/07653</v>
      </c>
      <c r="D8927" s="10" t="str">
        <f>IFERROR(IF(تحویلی!$E$1="","",IF(NOSA!O8927=تحویلی!$E$1,تحویلی!$E$1&amp;COUNTIF(NOSA!$O$1:O8927,تحویلی!$E$1),"")),"")</f>
        <v/>
      </c>
      <c r="E8927" s="10" t="str">
        <f t="shared" si="570"/>
        <v>1372653</v>
      </c>
      <c r="F8927" s="10" t="str">
        <f>IFERROR(VLOOKUP(I8927,DATABASE!$N:$O,2,FALSE),"")</f>
        <v>رابط فنري نقاب كلاه ايمني</v>
      </c>
      <c r="G8927" s="4" t="s">
        <v>3800</v>
      </c>
      <c r="H8927" s="4">
        <v>1372</v>
      </c>
      <c r="I8927" s="4" t="s">
        <v>1454</v>
      </c>
      <c r="J8927" s="4" t="s">
        <v>135</v>
      </c>
      <c r="K8927" s="4">
        <v>1</v>
      </c>
      <c r="L8927" s="4" t="s">
        <v>8</v>
      </c>
      <c r="M8927" s="4" t="s">
        <v>19</v>
      </c>
      <c r="N8927" s="4" t="s">
        <v>2802</v>
      </c>
      <c r="O8927" s="1">
        <v>653</v>
      </c>
      <c r="P8927" s="4">
        <v>1</v>
      </c>
      <c r="Q8927" s="10">
        <f t="shared" si="567"/>
        <v>653</v>
      </c>
    </row>
    <row r="8928" spans="2:17" ht="20.25" customHeight="1">
      <c r="B8928" s="10" t="str">
        <f t="shared" si="568"/>
        <v>دستكش ضد برش سبك100006</v>
      </c>
      <c r="C8928" s="10" t="str">
        <f t="shared" si="569"/>
        <v>دستكش ضد برش سبك1404/02/07100006</v>
      </c>
      <c r="D8928" s="10" t="str">
        <f>IFERROR(IF(تحویلی!$E$1="","",IF(NOSA!O8928=تحویلی!$E$1,تحویلی!$E$1&amp;COUNTIF(NOSA!$O$1:O8928,تحویلی!$E$1),"")),"")</f>
        <v/>
      </c>
      <c r="E8928" s="10" t="str">
        <f t="shared" si="570"/>
        <v>1374100006</v>
      </c>
      <c r="F8928" s="10" t="str">
        <f>IFERROR(VLOOKUP(I8928,DATABASE!$N:$O,2,FALSE),"")</f>
        <v>دستكش ضد برش سبك</v>
      </c>
      <c r="G8928" s="4" t="s">
        <v>3800</v>
      </c>
      <c r="H8928" s="4">
        <v>1374</v>
      </c>
      <c r="I8928" s="4" t="s">
        <v>1442</v>
      </c>
      <c r="J8928" s="4" t="s">
        <v>22</v>
      </c>
      <c r="K8928" s="4">
        <v>1</v>
      </c>
      <c r="L8928" s="4" t="s">
        <v>3</v>
      </c>
      <c r="M8928" s="4" t="s">
        <v>9</v>
      </c>
      <c r="N8928" s="4" t="s">
        <v>4147</v>
      </c>
      <c r="O8928" s="1">
        <v>100006</v>
      </c>
      <c r="P8928" s="4">
        <v>1</v>
      </c>
      <c r="Q8928" s="10">
        <f t="shared" si="567"/>
        <v>100006</v>
      </c>
    </row>
    <row r="8929" spans="2:17" ht="20.25" customHeight="1">
      <c r="B8929" s="10" t="str">
        <f t="shared" si="568"/>
        <v>دستكش ضد برش سبك837</v>
      </c>
      <c r="C8929" s="10" t="str">
        <f t="shared" si="569"/>
        <v>دستكش ضد برش سبك1404/02/07837</v>
      </c>
      <c r="D8929" s="10" t="str">
        <f>IFERROR(IF(تحویلی!$E$1="","",IF(NOSA!O8929=تحویلی!$E$1,تحویلی!$E$1&amp;COUNTIF(NOSA!$O$1:O8929,تحویلی!$E$1),"")),"")</f>
        <v/>
      </c>
      <c r="E8929" s="10" t="str">
        <f t="shared" si="570"/>
        <v>1380837</v>
      </c>
      <c r="F8929" s="10" t="str">
        <f>IFERROR(VLOOKUP(I8929,DATABASE!$N:$O,2,FALSE),"")</f>
        <v>دستكش ضد برش سبك</v>
      </c>
      <c r="G8929" s="4" t="s">
        <v>3800</v>
      </c>
      <c r="H8929" s="4">
        <v>1380</v>
      </c>
      <c r="I8929" s="4" t="s">
        <v>1442</v>
      </c>
      <c r="J8929" s="4" t="s">
        <v>22</v>
      </c>
      <c r="K8929" s="4">
        <v>1</v>
      </c>
      <c r="L8929" s="4" t="s">
        <v>3</v>
      </c>
      <c r="M8929" s="4" t="s">
        <v>40</v>
      </c>
      <c r="N8929" s="4" t="s">
        <v>3245</v>
      </c>
      <c r="O8929" s="1">
        <v>837</v>
      </c>
      <c r="P8929" s="4">
        <v>1</v>
      </c>
      <c r="Q8929" s="10">
        <f t="shared" si="567"/>
        <v>837</v>
      </c>
    </row>
    <row r="8930" spans="2:17" ht="20.25" customHeight="1">
      <c r="B8930" s="10" t="str">
        <f t="shared" si="568"/>
        <v>دستكش ضد برش سبك458</v>
      </c>
      <c r="C8930" s="10" t="str">
        <f t="shared" si="569"/>
        <v>دستكش ضد برش سبك1404/02/07458</v>
      </c>
      <c r="D8930" s="10" t="str">
        <f>IFERROR(IF(تحویلی!$E$1="","",IF(NOSA!O8930=تحویلی!$E$1,تحویلی!$E$1&amp;COUNTIF(NOSA!$O$1:O8930,تحویلی!$E$1),"")),"")</f>
        <v/>
      </c>
      <c r="E8930" s="10" t="str">
        <f t="shared" si="570"/>
        <v>1382458</v>
      </c>
      <c r="F8930" s="10" t="str">
        <f>IFERROR(VLOOKUP(I8930,DATABASE!$N:$O,2,FALSE),"")</f>
        <v>دستكش ضد برش سبك</v>
      </c>
      <c r="G8930" s="4" t="s">
        <v>3800</v>
      </c>
      <c r="H8930" s="4">
        <v>1382</v>
      </c>
      <c r="I8930" s="4" t="s">
        <v>1442</v>
      </c>
      <c r="J8930" s="4" t="s">
        <v>22</v>
      </c>
      <c r="K8930" s="4">
        <v>1</v>
      </c>
      <c r="L8930" s="4" t="s">
        <v>3</v>
      </c>
      <c r="M8930" s="4" t="s">
        <v>4</v>
      </c>
      <c r="N8930" s="4" t="s">
        <v>2764</v>
      </c>
      <c r="O8930" s="1">
        <v>458</v>
      </c>
      <c r="P8930" s="4">
        <v>1</v>
      </c>
      <c r="Q8930" s="10">
        <f t="shared" si="567"/>
        <v>458</v>
      </c>
    </row>
    <row r="8931" spans="2:17" ht="20.25" customHeight="1">
      <c r="B8931" s="10" t="str">
        <f t="shared" si="568"/>
        <v>كلاه ايمني88</v>
      </c>
      <c r="C8931" s="10" t="str">
        <f t="shared" si="569"/>
        <v>كلاه ايمني1404/02/0788</v>
      </c>
      <c r="D8931" s="10" t="str">
        <f>IFERROR(IF(تحویلی!$E$1="","",IF(NOSA!O8931=تحویلی!$E$1,تحویلی!$E$1&amp;COUNTIF(NOSA!$O$1:O8931,تحویلی!$E$1),"")),"")</f>
        <v/>
      </c>
      <c r="E8931" s="10" t="str">
        <f t="shared" si="570"/>
        <v>138988</v>
      </c>
      <c r="F8931" s="10" t="str">
        <f>IFERROR(VLOOKUP(I8931,DATABASE!$N:$O,2,FALSE),"")</f>
        <v>كلاه ايمني</v>
      </c>
      <c r="G8931" s="4" t="s">
        <v>3800</v>
      </c>
      <c r="H8931" s="4">
        <v>1389</v>
      </c>
      <c r="I8931" s="4" t="s">
        <v>1505</v>
      </c>
      <c r="J8931" s="4" t="s">
        <v>1628</v>
      </c>
      <c r="K8931" s="4">
        <v>1</v>
      </c>
      <c r="L8931" s="4" t="s">
        <v>8</v>
      </c>
      <c r="M8931" s="4" t="s">
        <v>19</v>
      </c>
      <c r="N8931" s="4" t="s">
        <v>306</v>
      </c>
      <c r="O8931" s="1">
        <v>88</v>
      </c>
      <c r="P8931" s="4">
        <v>1</v>
      </c>
      <c r="Q8931" s="10">
        <f t="shared" si="567"/>
        <v>88</v>
      </c>
    </row>
    <row r="8932" spans="2:17" ht="20.25" customHeight="1">
      <c r="B8932" s="10" t="str">
        <f t="shared" si="568"/>
        <v>دستكش ساق بلند نسوز88</v>
      </c>
      <c r="C8932" s="10" t="str">
        <f t="shared" si="569"/>
        <v>دستكش ساق بلند نسوز1404/02/0788</v>
      </c>
      <c r="D8932" s="10" t="str">
        <f>IFERROR(IF(تحویلی!$E$1="","",IF(NOSA!O8932=تحویلی!$E$1,تحویلی!$E$1&amp;COUNTIF(NOSA!$O$1:O8932,تحویلی!$E$1),"")),"")</f>
        <v/>
      </c>
      <c r="E8932" s="10" t="str">
        <f t="shared" si="570"/>
        <v>138988</v>
      </c>
      <c r="F8932" s="10" t="str">
        <f>IFERROR(VLOOKUP(I8932,DATABASE!$N:$O,2,FALSE),"")</f>
        <v>دستكش ساق بلند نسوز</v>
      </c>
      <c r="G8932" s="4" t="s">
        <v>3800</v>
      </c>
      <c r="H8932" s="4">
        <v>1389</v>
      </c>
      <c r="I8932" s="4" t="s">
        <v>1461</v>
      </c>
      <c r="J8932" s="4" t="s">
        <v>34</v>
      </c>
      <c r="K8932" s="4">
        <v>1</v>
      </c>
      <c r="L8932" s="4" t="s">
        <v>3</v>
      </c>
      <c r="M8932" s="4" t="s">
        <v>19</v>
      </c>
      <c r="N8932" s="4" t="s">
        <v>306</v>
      </c>
      <c r="O8932" s="1">
        <v>88</v>
      </c>
      <c r="P8932" s="4">
        <v>1</v>
      </c>
      <c r="Q8932" s="10">
        <f t="shared" si="567"/>
        <v>88</v>
      </c>
    </row>
    <row r="8933" spans="2:17" ht="20.25" customHeight="1">
      <c r="B8933" s="10" t="str">
        <f t="shared" si="568"/>
        <v>رابط فنري نقاب كلاه ايمني88</v>
      </c>
      <c r="C8933" s="10" t="str">
        <f t="shared" si="569"/>
        <v>رابط فنري نقاب كلاه ايمني1404/02/0788</v>
      </c>
      <c r="D8933" s="10" t="str">
        <f>IFERROR(IF(تحویلی!$E$1="","",IF(NOSA!O8933=تحویلی!$E$1,تحویلی!$E$1&amp;COUNTIF(NOSA!$O$1:O8933,تحویلی!$E$1),"")),"")</f>
        <v/>
      </c>
      <c r="E8933" s="10" t="str">
        <f t="shared" si="570"/>
        <v>138988</v>
      </c>
      <c r="F8933" s="10" t="str">
        <f>IFERROR(VLOOKUP(I8933,DATABASE!$N:$O,2,FALSE),"")</f>
        <v>رابط فنري نقاب كلاه ايمني</v>
      </c>
      <c r="G8933" s="4" t="s">
        <v>3800</v>
      </c>
      <c r="H8933" s="4">
        <v>1389</v>
      </c>
      <c r="I8933" s="4" t="s">
        <v>1454</v>
      </c>
      <c r="J8933" s="4" t="s">
        <v>135</v>
      </c>
      <c r="K8933" s="4">
        <v>1</v>
      </c>
      <c r="L8933" s="4" t="s">
        <v>8</v>
      </c>
      <c r="M8933" s="4" t="s">
        <v>19</v>
      </c>
      <c r="N8933" s="4" t="s">
        <v>306</v>
      </c>
      <c r="O8933" s="1">
        <v>88</v>
      </c>
      <c r="P8933" s="4">
        <v>1</v>
      </c>
      <c r="Q8933" s="10">
        <f t="shared" si="567"/>
        <v>88</v>
      </c>
    </row>
    <row r="8934" spans="2:17" ht="20.25" customHeight="1">
      <c r="B8934" s="10" t="str">
        <f t="shared" si="568"/>
        <v>دستكش كف مواد سبك277</v>
      </c>
      <c r="C8934" s="10" t="str">
        <f t="shared" si="569"/>
        <v>دستكش كف مواد سبك1404/02/07277</v>
      </c>
      <c r="D8934" s="10" t="str">
        <f>IFERROR(IF(تحویلی!$E$1="","",IF(NOSA!O8934=تحویلی!$E$1,تحویلی!$E$1&amp;COUNTIF(NOSA!$O$1:O8934,تحویلی!$E$1),"")),"")</f>
        <v/>
      </c>
      <c r="E8934" s="10" t="str">
        <f t="shared" si="570"/>
        <v>1390277</v>
      </c>
      <c r="F8934" s="10" t="str">
        <f>IFERROR(VLOOKUP(I8934,DATABASE!$N:$O,2,FALSE),"")</f>
        <v>دستكش كف مواد سبك</v>
      </c>
      <c r="G8934" s="4" t="s">
        <v>3800</v>
      </c>
      <c r="H8934" s="4">
        <v>1390</v>
      </c>
      <c r="I8934" s="4" t="s">
        <v>1456</v>
      </c>
      <c r="J8934" s="4" t="s">
        <v>2</v>
      </c>
      <c r="K8934" s="4">
        <v>1</v>
      </c>
      <c r="L8934" s="4" t="s">
        <v>3</v>
      </c>
      <c r="M8934" s="4" t="s">
        <v>47</v>
      </c>
      <c r="N8934" s="4" t="s">
        <v>79</v>
      </c>
      <c r="O8934" s="1">
        <v>277</v>
      </c>
      <c r="P8934" s="4">
        <v>1</v>
      </c>
      <c r="Q8934" s="10">
        <f t="shared" si="567"/>
        <v>277</v>
      </c>
    </row>
    <row r="8935" spans="2:17" ht="20.25" customHeight="1">
      <c r="B8935" s="10" t="str">
        <f t="shared" si="568"/>
        <v>دستكش ضد برش سبك835</v>
      </c>
      <c r="C8935" s="10" t="str">
        <f t="shared" si="569"/>
        <v>دستكش ضد برش سبك1404/02/07835</v>
      </c>
      <c r="D8935" s="10" t="str">
        <f>IFERROR(IF(تحویلی!$E$1="","",IF(NOSA!O8935=تحویلی!$E$1,تحویلی!$E$1&amp;COUNTIF(NOSA!$O$1:O8935,تحویلی!$E$1),"")),"")</f>
        <v/>
      </c>
      <c r="E8935" s="10" t="str">
        <f t="shared" si="570"/>
        <v>1390835</v>
      </c>
      <c r="F8935" s="10" t="str">
        <f>IFERROR(VLOOKUP(I8935,DATABASE!$N:$O,2,FALSE),"")</f>
        <v>دستكش ضد برش سبك</v>
      </c>
      <c r="G8935" s="4" t="s">
        <v>3800</v>
      </c>
      <c r="H8935" s="4">
        <v>1390</v>
      </c>
      <c r="I8935" s="4" t="s">
        <v>1442</v>
      </c>
      <c r="J8935" s="4" t="s">
        <v>22</v>
      </c>
      <c r="K8935" s="4">
        <v>1</v>
      </c>
      <c r="L8935" s="4" t="s">
        <v>3</v>
      </c>
      <c r="M8935" s="4" t="s">
        <v>47</v>
      </c>
      <c r="N8935" s="4" t="s">
        <v>2677</v>
      </c>
      <c r="O8935" s="1">
        <v>835</v>
      </c>
      <c r="P8935" s="4">
        <v>1</v>
      </c>
      <c r="Q8935" s="10">
        <f t="shared" si="567"/>
        <v>835</v>
      </c>
    </row>
    <row r="8936" spans="2:17" ht="20.25" customHeight="1">
      <c r="B8936" s="10" t="str">
        <f t="shared" si="568"/>
        <v>لباس كار ديرسوز(بلوز و شلوار)954</v>
      </c>
      <c r="C8936" s="10" t="str">
        <f t="shared" si="569"/>
        <v>لباس كار ديرسوز(بلوز و شلوار)1404/02/08954</v>
      </c>
      <c r="D8936" s="10" t="str">
        <f>IFERROR(IF(تحویلی!$E$1="","",IF(NOSA!O8936=تحویلی!$E$1,تحویلی!$E$1&amp;COUNTIF(NOSA!$O$1:O8936,تحویلی!$E$1),"")),"")</f>
        <v/>
      </c>
      <c r="E8936" s="10" t="str">
        <f t="shared" si="570"/>
        <v>1394954</v>
      </c>
      <c r="F8936" s="10" t="str">
        <f>IFERROR(VLOOKUP(I8936,DATABASE!$N:$O,2,FALSE),"")</f>
        <v>لباس كار ديرسوز(بلوز و شلوار)</v>
      </c>
      <c r="G8936" s="341" t="s">
        <v>3801</v>
      </c>
      <c r="H8936" s="342">
        <v>1394</v>
      </c>
      <c r="I8936" s="341" t="s">
        <v>1466</v>
      </c>
      <c r="J8936" s="341" t="s">
        <v>1623</v>
      </c>
      <c r="K8936" s="343">
        <v>1</v>
      </c>
      <c r="L8936" s="341" t="s">
        <v>28</v>
      </c>
      <c r="M8936" s="341" t="s">
        <v>47</v>
      </c>
      <c r="N8936" s="341" t="s">
        <v>4245</v>
      </c>
      <c r="O8936" s="344">
        <v>954</v>
      </c>
      <c r="P8936" s="342">
        <v>1</v>
      </c>
      <c r="Q8936" s="10">
        <f t="shared" si="567"/>
        <v>954</v>
      </c>
    </row>
    <row r="8937" spans="2:17" ht="20.25" customHeight="1">
      <c r="B8937" s="10" t="str">
        <f t="shared" si="568"/>
        <v>دستكش ضد برش سبك950</v>
      </c>
      <c r="C8937" s="10" t="str">
        <f t="shared" si="569"/>
        <v>دستكش ضد برش سبك1404/02/08950</v>
      </c>
      <c r="D8937" s="10" t="str">
        <f>IFERROR(IF(تحویلی!$E$1="","",IF(NOSA!O8937=تحویلی!$E$1,تحویلی!$E$1&amp;COUNTIF(NOSA!$O$1:O8937,تحویلی!$E$1),"")),"")</f>
        <v/>
      </c>
      <c r="E8937" s="10" t="str">
        <f t="shared" si="570"/>
        <v>1406950</v>
      </c>
      <c r="F8937" s="10" t="str">
        <f>IFERROR(VLOOKUP(I8937,DATABASE!$N:$O,2,FALSE),"")</f>
        <v>دستكش ضد برش سبك</v>
      </c>
      <c r="G8937" s="341" t="s">
        <v>3801</v>
      </c>
      <c r="H8937" s="342">
        <v>1406</v>
      </c>
      <c r="I8937" s="341" t="s">
        <v>1442</v>
      </c>
      <c r="J8937" s="341" t="s">
        <v>22</v>
      </c>
      <c r="K8937" s="343">
        <v>1</v>
      </c>
      <c r="L8937" s="341" t="s">
        <v>3</v>
      </c>
      <c r="M8937" s="341" t="s">
        <v>4</v>
      </c>
      <c r="N8937" s="341" t="s">
        <v>4118</v>
      </c>
      <c r="O8937" s="344">
        <v>950</v>
      </c>
      <c r="P8937" s="342">
        <v>1</v>
      </c>
      <c r="Q8937" s="10">
        <f t="shared" si="567"/>
        <v>950</v>
      </c>
    </row>
    <row r="8938" spans="2:17" ht="20.25" customHeight="1">
      <c r="B8938" s="10" t="str">
        <f t="shared" si="568"/>
        <v>دستكش ضد برش سبك791</v>
      </c>
      <c r="C8938" s="10" t="str">
        <f t="shared" si="569"/>
        <v>دستكش ضد برش سبك1404/02/08791</v>
      </c>
      <c r="D8938" s="10" t="str">
        <f>IFERROR(IF(تحویلی!$E$1="","",IF(NOSA!O8938=تحویلی!$E$1,تحویلی!$E$1&amp;COUNTIF(NOSA!$O$1:O8938,تحویلی!$E$1),"")),"")</f>
        <v/>
      </c>
      <c r="E8938" s="10" t="str">
        <f t="shared" si="570"/>
        <v>1407791</v>
      </c>
      <c r="F8938" s="10" t="str">
        <f>IFERROR(VLOOKUP(I8938,DATABASE!$N:$O,2,FALSE),"")</f>
        <v>دستكش ضد برش سبك</v>
      </c>
      <c r="G8938" s="341" t="s">
        <v>3801</v>
      </c>
      <c r="H8938" s="342">
        <v>1407</v>
      </c>
      <c r="I8938" s="341" t="s">
        <v>1442</v>
      </c>
      <c r="J8938" s="341" t="s">
        <v>22</v>
      </c>
      <c r="K8938" s="343">
        <v>1</v>
      </c>
      <c r="L8938" s="341" t="s">
        <v>3</v>
      </c>
      <c r="M8938" s="341" t="s">
        <v>9</v>
      </c>
      <c r="N8938" s="341" t="s">
        <v>1333</v>
      </c>
      <c r="O8938" s="344">
        <v>791</v>
      </c>
      <c r="P8938" s="342">
        <v>1</v>
      </c>
      <c r="Q8938" s="10">
        <f t="shared" ref="Q8938:Q9001" si="571">VALUE(O8938)</f>
        <v>791</v>
      </c>
    </row>
    <row r="8939" spans="2:17" ht="20.25" customHeight="1">
      <c r="B8939" s="10" t="str">
        <f t="shared" si="568"/>
        <v>دستكش كف مواد سبك955</v>
      </c>
      <c r="C8939" s="10" t="str">
        <f t="shared" si="569"/>
        <v>دستكش كف مواد سبك1404/02/08955</v>
      </c>
      <c r="D8939" s="10" t="str">
        <f>IFERROR(IF(تحویلی!$E$1="","",IF(NOSA!O8939=تحویلی!$E$1,تحویلی!$E$1&amp;COUNTIF(NOSA!$O$1:O8939,تحویلی!$E$1),"")),"")</f>
        <v/>
      </c>
      <c r="E8939" s="10" t="str">
        <f t="shared" si="570"/>
        <v>1429955</v>
      </c>
      <c r="F8939" s="10" t="str">
        <f>IFERROR(VLOOKUP(I8939,DATABASE!$N:$O,2,FALSE),"")</f>
        <v>دستكش كف مواد سبك</v>
      </c>
      <c r="G8939" s="341" t="s">
        <v>3801</v>
      </c>
      <c r="H8939" s="342">
        <v>1429</v>
      </c>
      <c r="I8939" s="341" t="s">
        <v>1456</v>
      </c>
      <c r="J8939" s="341" t="s">
        <v>2</v>
      </c>
      <c r="K8939" s="343">
        <v>1</v>
      </c>
      <c r="L8939" s="341" t="s">
        <v>3</v>
      </c>
      <c r="M8939" s="341" t="s">
        <v>47</v>
      </c>
      <c r="N8939" s="341" t="s">
        <v>4278</v>
      </c>
      <c r="O8939" s="344">
        <v>955</v>
      </c>
      <c r="P8939" s="342">
        <v>1</v>
      </c>
      <c r="Q8939" s="10">
        <f t="shared" si="571"/>
        <v>955</v>
      </c>
    </row>
    <row r="8940" spans="2:17" ht="20.25" customHeight="1">
      <c r="B8940" s="10" t="str">
        <f t="shared" si="568"/>
        <v>دستكش ضد برش سبك751</v>
      </c>
      <c r="C8940" s="10" t="str">
        <f t="shared" si="569"/>
        <v>دستكش ضد برش سبك1404/02/08751</v>
      </c>
      <c r="D8940" s="10" t="str">
        <f>IFERROR(IF(تحویلی!$E$1="","",IF(NOSA!O8940=تحویلی!$E$1,تحویلی!$E$1&amp;COUNTIF(NOSA!$O$1:O8940,تحویلی!$E$1),"")),"")</f>
        <v/>
      </c>
      <c r="E8940" s="10" t="str">
        <f t="shared" si="570"/>
        <v>1439751</v>
      </c>
      <c r="F8940" s="10" t="str">
        <f>IFERROR(VLOOKUP(I8940,DATABASE!$N:$O,2,FALSE),"")</f>
        <v>دستكش ضد برش سبك</v>
      </c>
      <c r="G8940" s="341" t="s">
        <v>3801</v>
      </c>
      <c r="H8940" s="342">
        <v>1439</v>
      </c>
      <c r="I8940" s="341" t="s">
        <v>1442</v>
      </c>
      <c r="J8940" s="341" t="s">
        <v>22</v>
      </c>
      <c r="K8940" s="343">
        <v>1</v>
      </c>
      <c r="L8940" s="341" t="s">
        <v>3</v>
      </c>
      <c r="M8940" s="341" t="s">
        <v>9</v>
      </c>
      <c r="N8940" s="341" t="s">
        <v>2709</v>
      </c>
      <c r="O8940" s="344">
        <v>751</v>
      </c>
      <c r="P8940" s="342">
        <v>1</v>
      </c>
      <c r="Q8940" s="10">
        <f t="shared" si="571"/>
        <v>751</v>
      </c>
    </row>
    <row r="8941" spans="2:17" ht="20.25" customHeight="1">
      <c r="B8941" s="10" t="str">
        <f t="shared" si="568"/>
        <v>لباس كار ديرسوز(بلوز و شلوار)221</v>
      </c>
      <c r="C8941" s="10" t="str">
        <f t="shared" si="569"/>
        <v>لباس كار ديرسوز(بلوز و شلوار)1404/02/08221</v>
      </c>
      <c r="D8941" s="10" t="str">
        <f>IFERROR(IF(تحویلی!$E$1="","",IF(NOSA!O8941=تحویلی!$E$1,تحویلی!$E$1&amp;COUNTIF(NOSA!$O$1:O8941,تحویلی!$E$1),"")),"")</f>
        <v/>
      </c>
      <c r="E8941" s="10" t="str">
        <f t="shared" si="570"/>
        <v>1441221</v>
      </c>
      <c r="F8941" s="10" t="str">
        <f>IFERROR(VLOOKUP(I8941,DATABASE!$N:$O,2,FALSE),"")</f>
        <v>لباس كار ديرسوز(بلوز و شلوار)</v>
      </c>
      <c r="G8941" s="341" t="s">
        <v>3801</v>
      </c>
      <c r="H8941" s="342">
        <v>1441</v>
      </c>
      <c r="I8941" s="341" t="s">
        <v>1619</v>
      </c>
      <c r="J8941" s="341" t="s">
        <v>1620</v>
      </c>
      <c r="K8941" s="343">
        <v>1</v>
      </c>
      <c r="L8941" s="341" t="s">
        <v>28</v>
      </c>
      <c r="M8941" s="341" t="s">
        <v>9</v>
      </c>
      <c r="N8941" s="341" t="s">
        <v>2703</v>
      </c>
      <c r="O8941" s="344">
        <v>221</v>
      </c>
      <c r="P8941" s="342">
        <v>1</v>
      </c>
      <c r="Q8941" s="10">
        <f t="shared" si="571"/>
        <v>221</v>
      </c>
    </row>
    <row r="8942" spans="2:17" ht="20.25" customHeight="1">
      <c r="B8942" s="10" t="str">
        <f t="shared" si="568"/>
        <v>دستكش ضد برش سبك947</v>
      </c>
      <c r="C8942" s="10" t="str">
        <f t="shared" si="569"/>
        <v>دستكش ضد برش سبك1404/02/09947</v>
      </c>
      <c r="D8942" s="10" t="str">
        <f>IFERROR(IF(تحویلی!$E$1="","",IF(NOSA!O8942=تحویلی!$E$1,تحویلی!$E$1&amp;COUNTIF(NOSA!$O$1:O8942,تحویلی!$E$1),"")),"")</f>
        <v/>
      </c>
      <c r="E8942" s="10" t="str">
        <f t="shared" si="570"/>
        <v>1450947</v>
      </c>
      <c r="F8942" s="10" t="str">
        <f>IFERROR(VLOOKUP(I8942,DATABASE!$N:$O,2,FALSE),"")</f>
        <v>دستكش ضد برش سبك</v>
      </c>
      <c r="G8942" s="3" t="s">
        <v>3802</v>
      </c>
      <c r="H8942" s="4">
        <v>1450</v>
      </c>
      <c r="I8942" s="3" t="s">
        <v>1442</v>
      </c>
      <c r="J8942" s="3" t="s">
        <v>22</v>
      </c>
      <c r="K8942" s="5">
        <v>1</v>
      </c>
      <c r="L8942" s="3" t="s">
        <v>3</v>
      </c>
      <c r="M8942" s="3" t="s">
        <v>47</v>
      </c>
      <c r="N8942" s="3" t="s">
        <v>4076</v>
      </c>
      <c r="O8942" s="1">
        <v>947</v>
      </c>
      <c r="P8942" s="4">
        <v>1</v>
      </c>
      <c r="Q8942" s="10">
        <f t="shared" si="571"/>
        <v>947</v>
      </c>
    </row>
    <row r="8943" spans="2:17" ht="20.25" customHeight="1">
      <c r="B8943" s="10" t="str">
        <f t="shared" si="568"/>
        <v>893</v>
      </c>
      <c r="C8943" s="10" t="str">
        <f t="shared" si="569"/>
        <v>1404/02/09893</v>
      </c>
      <c r="D8943" s="10" t="str">
        <f>IFERROR(IF(تحویلی!$E$1="","",IF(NOSA!O8943=تحویلی!$E$1,تحویلی!$E$1&amp;COUNTIF(NOSA!$O$1:O8943,تحویلی!$E$1),"")),"")</f>
        <v/>
      </c>
      <c r="E8943" s="10" t="str">
        <f t="shared" si="570"/>
        <v>1451893</v>
      </c>
      <c r="F8943" s="10" t="str">
        <f>IFERROR(VLOOKUP(I8943,DATABASE!$N:$O,2,FALSE),"")</f>
        <v/>
      </c>
      <c r="G8943" s="3" t="s">
        <v>3802</v>
      </c>
      <c r="H8943" s="4">
        <v>1451</v>
      </c>
      <c r="I8943" s="3" t="s">
        <v>2699</v>
      </c>
      <c r="J8943" s="3" t="s">
        <v>7</v>
      </c>
      <c r="K8943" s="5">
        <v>1</v>
      </c>
      <c r="L8943" s="3" t="s">
        <v>8</v>
      </c>
      <c r="M8943" s="3" t="s">
        <v>47</v>
      </c>
      <c r="N8943" s="3" t="s">
        <v>3439</v>
      </c>
      <c r="O8943" s="1">
        <v>893</v>
      </c>
      <c r="P8943" s="4">
        <v>0</v>
      </c>
      <c r="Q8943" s="10">
        <f t="shared" si="571"/>
        <v>893</v>
      </c>
    </row>
    <row r="8944" spans="2:17" ht="20.25" customHeight="1">
      <c r="B8944" s="10" t="str">
        <f t="shared" si="568"/>
        <v>دستكش ضد برش سبك10008</v>
      </c>
      <c r="C8944" s="10" t="str">
        <f t="shared" si="569"/>
        <v>دستكش ضد برش سبك1404/02/0910008</v>
      </c>
      <c r="D8944" s="10" t="str">
        <f>IFERROR(IF(تحویلی!$E$1="","",IF(NOSA!O8944=تحویلی!$E$1,تحویلی!$E$1&amp;COUNTIF(NOSA!$O$1:O8944,تحویلی!$E$1),"")),"")</f>
        <v/>
      </c>
      <c r="E8944" s="10" t="str">
        <f t="shared" si="570"/>
        <v>145310008</v>
      </c>
      <c r="F8944" s="10" t="str">
        <f>IFERROR(VLOOKUP(I8944,DATABASE!$N:$O,2,FALSE),"")</f>
        <v>دستكش ضد برش سبك</v>
      </c>
      <c r="G8944" s="3" t="s">
        <v>3802</v>
      </c>
      <c r="H8944" s="4">
        <v>1453</v>
      </c>
      <c r="I8944" s="3" t="s">
        <v>1442</v>
      </c>
      <c r="J8944" s="3" t="s">
        <v>22</v>
      </c>
      <c r="K8944" s="5">
        <v>1</v>
      </c>
      <c r="L8944" s="3" t="s">
        <v>3</v>
      </c>
      <c r="M8944" s="3" t="s">
        <v>9</v>
      </c>
      <c r="N8944" s="3" t="s">
        <v>4106</v>
      </c>
      <c r="O8944" s="1">
        <v>10008</v>
      </c>
      <c r="P8944" s="4">
        <v>1</v>
      </c>
      <c r="Q8944" s="10">
        <f t="shared" si="571"/>
        <v>10008</v>
      </c>
    </row>
    <row r="8945" spans="2:17" ht="20.25" customHeight="1">
      <c r="B8945" s="10" t="str">
        <f t="shared" si="568"/>
        <v>فيلتر ماسك نيم صورت (3M) مدل 209110005</v>
      </c>
      <c r="C8945" s="10" t="str">
        <f t="shared" si="569"/>
        <v>فيلتر ماسك نيم صورت (3M) مدل 20911404/02/0910005</v>
      </c>
      <c r="D8945" s="10" t="str">
        <f>IFERROR(IF(تحویلی!$E$1="","",IF(NOSA!O8945=تحویلی!$E$1,تحویلی!$E$1&amp;COUNTIF(NOSA!$O$1:O8945,تحویلی!$E$1),"")),"")</f>
        <v/>
      </c>
      <c r="E8945" s="10" t="str">
        <f t="shared" si="570"/>
        <v>145310005</v>
      </c>
      <c r="F8945" s="10" t="str">
        <f>IFERROR(VLOOKUP(I8945,DATABASE!$N:$O,2,FALSE),"")</f>
        <v>فيلتر ماسك نيم صورت (3M) مدل 2091</v>
      </c>
      <c r="G8945" s="3" t="s">
        <v>3802</v>
      </c>
      <c r="H8945" s="4">
        <v>1453</v>
      </c>
      <c r="I8945" s="3" t="s">
        <v>1475</v>
      </c>
      <c r="J8945" s="3" t="s">
        <v>53</v>
      </c>
      <c r="K8945" s="5">
        <v>1</v>
      </c>
      <c r="L8945" s="3" t="s">
        <v>8</v>
      </c>
      <c r="M8945" s="3" t="s">
        <v>9</v>
      </c>
      <c r="N8945" s="3" t="s">
        <v>4065</v>
      </c>
      <c r="O8945" s="1">
        <v>10005</v>
      </c>
      <c r="P8945" s="4">
        <v>1</v>
      </c>
      <c r="Q8945" s="10">
        <f t="shared" si="571"/>
        <v>10005</v>
      </c>
    </row>
    <row r="8946" spans="2:17" ht="20.25" customHeight="1">
      <c r="B8946" s="10" t="str">
        <f t="shared" si="568"/>
        <v>دستكش ضد برش سبك427</v>
      </c>
      <c r="C8946" s="10" t="str">
        <f t="shared" si="569"/>
        <v>دستكش ضد برش سبك1404/02/09427</v>
      </c>
      <c r="D8946" s="10" t="str">
        <f>IFERROR(IF(تحویلی!$E$1="","",IF(NOSA!O8946=تحویلی!$E$1,تحویلی!$E$1&amp;COUNTIF(NOSA!$O$1:O8946,تحویلی!$E$1),"")),"")</f>
        <v/>
      </c>
      <c r="E8946" s="10" t="str">
        <f t="shared" si="570"/>
        <v>1464427</v>
      </c>
      <c r="F8946" s="10" t="str">
        <f>IFERROR(VLOOKUP(I8946,DATABASE!$N:$O,2,FALSE),"")</f>
        <v>دستكش ضد برش سبك</v>
      </c>
      <c r="G8946" s="3" t="s">
        <v>3802</v>
      </c>
      <c r="H8946" s="4">
        <v>1464</v>
      </c>
      <c r="I8946" s="3" t="s">
        <v>1442</v>
      </c>
      <c r="J8946" s="3" t="s">
        <v>22</v>
      </c>
      <c r="K8946" s="5">
        <v>1</v>
      </c>
      <c r="L8946" s="3" t="s">
        <v>3</v>
      </c>
      <c r="M8946" s="3" t="s">
        <v>9</v>
      </c>
      <c r="N8946" s="3" t="s">
        <v>23</v>
      </c>
      <c r="O8946" s="1">
        <v>427</v>
      </c>
      <c r="P8946" s="4">
        <v>1</v>
      </c>
      <c r="Q8946" s="10">
        <f t="shared" si="571"/>
        <v>427</v>
      </c>
    </row>
    <row r="8947" spans="2:17" ht="20.25" customHeight="1">
      <c r="B8947" s="10" t="str">
        <f t="shared" si="568"/>
        <v>كفش ايمني عايق برق608</v>
      </c>
      <c r="C8947" s="10" t="str">
        <f t="shared" si="569"/>
        <v>كفش ايمني عايق برق1404/02/09608</v>
      </c>
      <c r="D8947" s="10" t="str">
        <f>IFERROR(IF(تحویلی!$E$1="","",IF(NOSA!O8947=تحویلی!$E$1,تحویلی!$E$1&amp;COUNTIF(NOSA!$O$1:O8947,تحویلی!$E$1),"")),"")</f>
        <v/>
      </c>
      <c r="E8947" s="10" t="str">
        <f t="shared" si="570"/>
        <v>1469608</v>
      </c>
      <c r="F8947" s="10" t="str">
        <f>IFERROR(VLOOKUP(I8947,DATABASE!$N:$O,2,FALSE),"")</f>
        <v>كفش ايمني عايق برق</v>
      </c>
      <c r="G8947" s="3" t="s">
        <v>3802</v>
      </c>
      <c r="H8947" s="4">
        <v>1469</v>
      </c>
      <c r="I8947" s="3" t="s">
        <v>1610</v>
      </c>
      <c r="J8947" s="3" t="s">
        <v>1689</v>
      </c>
      <c r="K8947" s="5">
        <v>1</v>
      </c>
      <c r="L8947" s="3" t="s">
        <v>3</v>
      </c>
      <c r="M8947" s="3" t="s">
        <v>102</v>
      </c>
      <c r="N8947" s="3" t="s">
        <v>64</v>
      </c>
      <c r="O8947" s="1">
        <v>608</v>
      </c>
      <c r="P8947" s="4">
        <v>1</v>
      </c>
      <c r="Q8947" s="10">
        <f t="shared" si="571"/>
        <v>608</v>
      </c>
    </row>
    <row r="8948" spans="2:17" ht="20.25" customHeight="1">
      <c r="B8948" s="10" t="str">
        <f t="shared" si="568"/>
        <v>ماسك N95) FFP2 )608</v>
      </c>
      <c r="C8948" s="10" t="str">
        <f t="shared" si="569"/>
        <v>ماسك N95) FFP2 )1404/02/09608</v>
      </c>
      <c r="D8948" s="10" t="str">
        <f>IFERROR(IF(تحویلی!$E$1="","",IF(NOSA!O8948=تحویلی!$E$1,تحویلی!$E$1&amp;COUNTIF(NOSA!$O$1:O8948,تحویلی!$E$1),"")),"")</f>
        <v/>
      </c>
      <c r="E8948" s="10" t="str">
        <f t="shared" si="570"/>
        <v>1469608</v>
      </c>
      <c r="F8948" s="10" t="str">
        <f>IFERROR(VLOOKUP(I8948,DATABASE!$N:$O,2,FALSE),"")</f>
        <v>ماسك N95) FFP2 )</v>
      </c>
      <c r="G8948" s="3" t="s">
        <v>3802</v>
      </c>
      <c r="H8948" s="4">
        <v>1469</v>
      </c>
      <c r="I8948" s="3" t="s">
        <v>1469</v>
      </c>
      <c r="J8948" s="3" t="s">
        <v>256</v>
      </c>
      <c r="K8948" s="5">
        <v>150</v>
      </c>
      <c r="L8948" s="3" t="s">
        <v>8</v>
      </c>
      <c r="M8948" s="3" t="s">
        <v>63</v>
      </c>
      <c r="N8948" s="3" t="s">
        <v>64</v>
      </c>
      <c r="O8948" s="1">
        <v>608</v>
      </c>
      <c r="P8948" s="4">
        <v>0</v>
      </c>
      <c r="Q8948" s="10">
        <f t="shared" si="571"/>
        <v>608</v>
      </c>
    </row>
    <row r="8949" spans="2:17" ht="20.25" customHeight="1">
      <c r="B8949" s="10" t="str">
        <f t="shared" si="568"/>
        <v>دستكش كف مواد سبك155</v>
      </c>
      <c r="C8949" s="10" t="str">
        <f t="shared" si="569"/>
        <v>دستكش كف مواد سبك1404/02/09155</v>
      </c>
      <c r="D8949" s="10" t="str">
        <f>IFERROR(IF(تحویلی!$E$1="","",IF(NOSA!O8949=تحویلی!$E$1,تحویلی!$E$1&amp;COUNTIF(NOSA!$O$1:O8949,تحویلی!$E$1),"")),"")</f>
        <v/>
      </c>
      <c r="E8949" s="10" t="str">
        <f t="shared" si="570"/>
        <v>1473155</v>
      </c>
      <c r="F8949" s="10" t="str">
        <f>IFERROR(VLOOKUP(I8949,DATABASE!$N:$O,2,FALSE),"")</f>
        <v>دستكش كف مواد سبك</v>
      </c>
      <c r="G8949" s="3" t="s">
        <v>3802</v>
      </c>
      <c r="H8949" s="4">
        <v>1473</v>
      </c>
      <c r="I8949" s="3" t="s">
        <v>1456</v>
      </c>
      <c r="J8949" s="3" t="s">
        <v>2</v>
      </c>
      <c r="K8949" s="5">
        <v>1</v>
      </c>
      <c r="L8949" s="3" t="s">
        <v>3</v>
      </c>
      <c r="M8949" s="3" t="s">
        <v>4</v>
      </c>
      <c r="N8949" s="3" t="s">
        <v>77</v>
      </c>
      <c r="O8949" s="1">
        <v>155</v>
      </c>
      <c r="P8949" s="4">
        <v>1</v>
      </c>
      <c r="Q8949" s="10">
        <f t="shared" si="571"/>
        <v>155</v>
      </c>
    </row>
    <row r="8950" spans="2:17" ht="20.25" customHeight="1">
      <c r="B8950" s="10" t="str">
        <f t="shared" si="568"/>
        <v>لباس كار ديرسوز(بلوز و شلوار)100010</v>
      </c>
      <c r="C8950" s="10" t="str">
        <f t="shared" si="569"/>
        <v>لباس كار ديرسوز(بلوز و شلوار)1404/02/09100010</v>
      </c>
      <c r="D8950" s="10" t="str">
        <f>IFERROR(IF(تحویلی!$E$1="","",IF(NOSA!O8950=تحویلی!$E$1,تحویلی!$E$1&amp;COUNTIF(NOSA!$O$1:O8950,تحویلی!$E$1),"")),"")</f>
        <v/>
      </c>
      <c r="E8950" s="10" t="str">
        <f t="shared" si="570"/>
        <v>1474100010</v>
      </c>
      <c r="F8950" s="10" t="str">
        <f>IFERROR(VLOOKUP(I8950,DATABASE!$N:$O,2,FALSE),"")</f>
        <v>لباس كار ديرسوز(بلوز و شلوار)</v>
      </c>
      <c r="G8950" s="3" t="s">
        <v>3802</v>
      </c>
      <c r="H8950" s="4">
        <v>1474</v>
      </c>
      <c r="I8950" s="3" t="s">
        <v>1634</v>
      </c>
      <c r="J8950" s="3" t="s">
        <v>1635</v>
      </c>
      <c r="K8950" s="5">
        <v>1</v>
      </c>
      <c r="L8950" s="3" t="s">
        <v>28</v>
      </c>
      <c r="M8950" s="3" t="s">
        <v>9</v>
      </c>
      <c r="N8950" s="3" t="s">
        <v>4285</v>
      </c>
      <c r="O8950" s="1">
        <v>100010</v>
      </c>
      <c r="P8950" s="4">
        <v>0</v>
      </c>
      <c r="Q8950" s="10">
        <f t="shared" si="571"/>
        <v>100010</v>
      </c>
    </row>
    <row r="8951" spans="2:17" ht="20.25" customHeight="1">
      <c r="B8951" s="10" t="str">
        <f t="shared" si="568"/>
        <v>پوتين ايمني نسوز100010</v>
      </c>
      <c r="C8951" s="10" t="str">
        <f t="shared" si="569"/>
        <v>پوتين ايمني نسوز1404/02/09100010</v>
      </c>
      <c r="D8951" s="10" t="str">
        <f>IFERROR(IF(تحویلی!$E$1="","",IF(NOSA!O8951=تحویلی!$E$1,تحویلی!$E$1&amp;COUNTIF(NOSA!$O$1:O8951,تحویلی!$E$1),"")),"")</f>
        <v/>
      </c>
      <c r="E8951" s="10" t="str">
        <f t="shared" si="570"/>
        <v>1474100010</v>
      </c>
      <c r="F8951" s="10" t="str">
        <f>IFERROR(VLOOKUP(I8951,DATABASE!$N:$O,2,FALSE),"")</f>
        <v>پوتين ايمني نسوز</v>
      </c>
      <c r="G8951" s="3" t="s">
        <v>3802</v>
      </c>
      <c r="H8951" s="4">
        <v>1474</v>
      </c>
      <c r="I8951" s="3" t="s">
        <v>1631</v>
      </c>
      <c r="J8951" s="3" t="s">
        <v>1632</v>
      </c>
      <c r="K8951" s="5">
        <v>1</v>
      </c>
      <c r="L8951" s="3" t="s">
        <v>3</v>
      </c>
      <c r="M8951" s="3" t="s">
        <v>9</v>
      </c>
      <c r="N8951" s="3" t="s">
        <v>4285</v>
      </c>
      <c r="O8951" s="1">
        <v>100010</v>
      </c>
      <c r="P8951" s="4">
        <v>0</v>
      </c>
      <c r="Q8951" s="10">
        <f t="shared" si="571"/>
        <v>100010</v>
      </c>
    </row>
    <row r="8952" spans="2:17" ht="20.25" customHeight="1">
      <c r="B8952" s="10" t="str">
        <f t="shared" si="568"/>
        <v>كلاه ايمني100010</v>
      </c>
      <c r="C8952" s="10" t="str">
        <f t="shared" si="569"/>
        <v>كلاه ايمني1404/02/09100010</v>
      </c>
      <c r="D8952" s="10" t="str">
        <f>IFERROR(IF(تحویلی!$E$1="","",IF(NOSA!O8952=تحویلی!$E$1,تحویلی!$E$1&amp;COUNTIF(NOSA!$O$1:O8952,تحویلی!$E$1),"")),"")</f>
        <v/>
      </c>
      <c r="E8952" s="10" t="str">
        <f t="shared" si="570"/>
        <v>1474100010</v>
      </c>
      <c r="F8952" s="10" t="str">
        <f>IFERROR(VLOOKUP(I8952,DATABASE!$N:$O,2,FALSE),"")</f>
        <v>كلاه ايمني</v>
      </c>
      <c r="G8952" s="3" t="s">
        <v>3802</v>
      </c>
      <c r="H8952" s="4">
        <v>1474</v>
      </c>
      <c r="I8952" s="3" t="s">
        <v>1505</v>
      </c>
      <c r="J8952" s="3" t="s">
        <v>1628</v>
      </c>
      <c r="K8952" s="5">
        <v>1</v>
      </c>
      <c r="L8952" s="3" t="s">
        <v>8</v>
      </c>
      <c r="M8952" s="3" t="s">
        <v>9</v>
      </c>
      <c r="N8952" s="3" t="s">
        <v>4285</v>
      </c>
      <c r="O8952" s="1">
        <v>100010</v>
      </c>
      <c r="P8952" s="4">
        <v>0</v>
      </c>
      <c r="Q8952" s="10">
        <f t="shared" si="571"/>
        <v>100010</v>
      </c>
    </row>
    <row r="8953" spans="2:17" ht="20.25" customHeight="1">
      <c r="B8953" s="10" t="str">
        <f t="shared" si="568"/>
        <v>100010</v>
      </c>
      <c r="C8953" s="10" t="str">
        <f t="shared" si="569"/>
        <v>1404/02/09100010</v>
      </c>
      <c r="D8953" s="10" t="str">
        <f>IFERROR(IF(تحویلی!$E$1="","",IF(NOSA!O8953=تحویلی!$E$1,تحویلی!$E$1&amp;COUNTIF(NOSA!$O$1:O8953,تحویلی!$E$1),"")),"")</f>
        <v/>
      </c>
      <c r="E8953" s="10" t="str">
        <f t="shared" si="570"/>
        <v>1474100010</v>
      </c>
      <c r="F8953" s="10" t="str">
        <f>IFERROR(VLOOKUP(I8953,DATABASE!$N:$O,2,FALSE),"")</f>
        <v/>
      </c>
      <c r="G8953" s="3" t="s">
        <v>3802</v>
      </c>
      <c r="H8953" s="4">
        <v>1474</v>
      </c>
      <c r="I8953" s="3" t="s">
        <v>2699</v>
      </c>
      <c r="J8953" s="3" t="s">
        <v>7</v>
      </c>
      <c r="K8953" s="5">
        <v>1</v>
      </c>
      <c r="L8953" s="3" t="s">
        <v>8</v>
      </c>
      <c r="M8953" s="3" t="s">
        <v>9</v>
      </c>
      <c r="N8953" s="3" t="s">
        <v>4285</v>
      </c>
      <c r="O8953" s="1">
        <v>100010</v>
      </c>
      <c r="P8953" s="4">
        <v>0</v>
      </c>
      <c r="Q8953" s="10">
        <f t="shared" si="571"/>
        <v>100010</v>
      </c>
    </row>
    <row r="8954" spans="2:17" ht="20.25" customHeight="1">
      <c r="B8954" s="10" t="str">
        <f t="shared" si="568"/>
        <v>فيلتر ماسك نيم صورت (3M) مدل 2091100010</v>
      </c>
      <c r="C8954" s="10" t="str">
        <f t="shared" si="569"/>
        <v>فيلتر ماسك نيم صورت (3M) مدل 20911404/02/09100010</v>
      </c>
      <c r="D8954" s="10" t="str">
        <f>IFERROR(IF(تحویلی!$E$1="","",IF(NOSA!O8954=تحویلی!$E$1,تحویلی!$E$1&amp;COUNTIF(NOSA!$O$1:O8954,تحویلی!$E$1),"")),"")</f>
        <v/>
      </c>
      <c r="E8954" s="10" t="str">
        <f t="shared" si="570"/>
        <v>1474100010</v>
      </c>
      <c r="F8954" s="10" t="str">
        <f>IFERROR(VLOOKUP(I8954,DATABASE!$N:$O,2,FALSE),"")</f>
        <v>فيلتر ماسك نيم صورت (3M) مدل 2091</v>
      </c>
      <c r="G8954" s="3" t="s">
        <v>3802</v>
      </c>
      <c r="H8954" s="4">
        <v>1474</v>
      </c>
      <c r="I8954" s="3" t="s">
        <v>1475</v>
      </c>
      <c r="J8954" s="3" t="s">
        <v>53</v>
      </c>
      <c r="K8954" s="5">
        <v>1</v>
      </c>
      <c r="L8954" s="3" t="s">
        <v>8</v>
      </c>
      <c r="M8954" s="3" t="s">
        <v>9</v>
      </c>
      <c r="N8954" s="3" t="s">
        <v>4285</v>
      </c>
      <c r="O8954" s="1">
        <v>100010</v>
      </c>
      <c r="P8954" s="4">
        <v>0</v>
      </c>
      <c r="Q8954" s="10">
        <f t="shared" si="571"/>
        <v>100010</v>
      </c>
    </row>
    <row r="8955" spans="2:17" ht="20.25" customHeight="1">
      <c r="B8955" s="10" t="str">
        <f t="shared" si="568"/>
        <v>ماسك نيم صورت دو فيلتره (3M)100010</v>
      </c>
      <c r="C8955" s="10" t="str">
        <f t="shared" si="569"/>
        <v>ماسك نيم صورت دو فيلتره (3M)1404/02/09100010</v>
      </c>
      <c r="D8955" s="10" t="str">
        <f>IFERROR(IF(تحویلی!$E$1="","",IF(NOSA!O8955=تحویلی!$E$1,تحویلی!$E$1&amp;COUNTIF(NOSA!$O$1:O8955,تحویلی!$E$1),"")),"")</f>
        <v/>
      </c>
      <c r="E8955" s="10" t="str">
        <f t="shared" si="570"/>
        <v>1474100010</v>
      </c>
      <c r="F8955" s="10" t="str">
        <f>IFERROR(VLOOKUP(I8955,DATABASE!$N:$O,2,FALSE),"")</f>
        <v>ماسك نيم صورت دو فيلتره (3M)</v>
      </c>
      <c r="G8955" s="3" t="s">
        <v>3802</v>
      </c>
      <c r="H8955" s="4">
        <v>1474</v>
      </c>
      <c r="I8955" s="3" t="s">
        <v>1503</v>
      </c>
      <c r="J8955" s="3" t="s">
        <v>151</v>
      </c>
      <c r="K8955" s="5">
        <v>1</v>
      </c>
      <c r="L8955" s="3" t="s">
        <v>8</v>
      </c>
      <c r="M8955" s="3" t="s">
        <v>9</v>
      </c>
      <c r="N8955" s="3" t="s">
        <v>4285</v>
      </c>
      <c r="O8955" s="1">
        <v>100010</v>
      </c>
      <c r="P8955" s="4">
        <v>0</v>
      </c>
      <c r="Q8955" s="10">
        <f t="shared" si="571"/>
        <v>100010</v>
      </c>
    </row>
    <row r="8956" spans="2:17" ht="20.25" customHeight="1">
      <c r="B8956" s="10" t="str">
        <f t="shared" si="568"/>
        <v>دستكش ضد برش سبك100010</v>
      </c>
      <c r="C8956" s="10" t="str">
        <f t="shared" si="569"/>
        <v>دستكش ضد برش سبك1404/02/09100010</v>
      </c>
      <c r="D8956" s="10" t="str">
        <f>IFERROR(IF(تحویلی!$E$1="","",IF(NOSA!O8956=تحویلی!$E$1,تحویلی!$E$1&amp;COUNTIF(NOSA!$O$1:O8956,تحویلی!$E$1),"")),"")</f>
        <v/>
      </c>
      <c r="E8956" s="10" t="str">
        <f t="shared" si="570"/>
        <v>1475100010</v>
      </c>
      <c r="F8956" s="10" t="str">
        <f>IFERROR(VLOOKUP(I8956,DATABASE!$N:$O,2,FALSE),"")</f>
        <v>دستكش ضد برش سبك</v>
      </c>
      <c r="G8956" s="3" t="s">
        <v>3802</v>
      </c>
      <c r="H8956" s="4">
        <v>1475</v>
      </c>
      <c r="I8956" s="3" t="s">
        <v>1442</v>
      </c>
      <c r="J8956" s="3" t="s">
        <v>22</v>
      </c>
      <c r="K8956" s="5">
        <v>1</v>
      </c>
      <c r="L8956" s="3" t="s">
        <v>3</v>
      </c>
      <c r="M8956" s="3" t="s">
        <v>9</v>
      </c>
      <c r="N8956" s="3" t="s">
        <v>4285</v>
      </c>
      <c r="O8956" s="1">
        <v>100010</v>
      </c>
      <c r="P8956" s="4">
        <v>0</v>
      </c>
      <c r="Q8956" s="10">
        <f t="shared" si="571"/>
        <v>100010</v>
      </c>
    </row>
    <row r="8957" spans="2:17" ht="20.25" customHeight="1">
      <c r="B8957" s="10" t="str">
        <f t="shared" si="568"/>
        <v>گوشي اير پلاگ100010</v>
      </c>
      <c r="C8957" s="10" t="str">
        <f t="shared" si="569"/>
        <v>گوشي اير پلاگ1404/02/09100010</v>
      </c>
      <c r="D8957" s="10" t="str">
        <f>IFERROR(IF(تحویلی!$E$1="","",IF(NOSA!O8957=تحویلی!$E$1,تحویلی!$E$1&amp;COUNTIF(NOSA!$O$1:O8957,تحویلی!$E$1),"")),"")</f>
        <v/>
      </c>
      <c r="E8957" s="10" t="str">
        <f t="shared" si="570"/>
        <v>1475100010</v>
      </c>
      <c r="F8957" s="10" t="str">
        <f>IFERROR(VLOOKUP(I8957,DATABASE!$N:$O,2,FALSE),"")</f>
        <v>گوشي اير پلاگ</v>
      </c>
      <c r="G8957" s="3" t="s">
        <v>3802</v>
      </c>
      <c r="H8957" s="4">
        <v>1475</v>
      </c>
      <c r="I8957" s="3" t="s">
        <v>1581</v>
      </c>
      <c r="J8957" s="3" t="s">
        <v>124</v>
      </c>
      <c r="K8957" s="5">
        <v>1</v>
      </c>
      <c r="L8957" s="3" t="s">
        <v>8</v>
      </c>
      <c r="M8957" s="3" t="s">
        <v>9</v>
      </c>
      <c r="N8957" s="3" t="s">
        <v>4285</v>
      </c>
      <c r="O8957" s="1">
        <v>100010</v>
      </c>
      <c r="P8957" s="4">
        <v>0</v>
      </c>
      <c r="Q8957" s="10">
        <f t="shared" si="571"/>
        <v>100010</v>
      </c>
    </row>
    <row r="8958" spans="2:17" ht="20.25" customHeight="1">
      <c r="B8958" s="10" t="str">
        <f t="shared" si="568"/>
        <v>100010</v>
      </c>
      <c r="C8958" s="10" t="str">
        <f t="shared" si="569"/>
        <v>1404/02/09100010</v>
      </c>
      <c r="D8958" s="10" t="str">
        <f>IFERROR(IF(تحویلی!$E$1="","",IF(NOSA!O8958=تحویلی!$E$1,تحویلی!$E$1&amp;COUNTIF(NOSA!$O$1:O8958,تحویلی!$E$1),"")),"")</f>
        <v/>
      </c>
      <c r="E8958" s="10" t="str">
        <f t="shared" si="570"/>
        <v>1475100010</v>
      </c>
      <c r="F8958" s="10" t="str">
        <f>IFERROR(VLOOKUP(I8958,DATABASE!$N:$O,2,FALSE),"")</f>
        <v/>
      </c>
      <c r="G8958" s="3" t="s">
        <v>3802</v>
      </c>
      <c r="H8958" s="4">
        <v>1475</v>
      </c>
      <c r="I8958" s="3" t="s">
        <v>3559</v>
      </c>
      <c r="J8958" s="3" t="s">
        <v>3560</v>
      </c>
      <c r="K8958" s="5">
        <v>1</v>
      </c>
      <c r="L8958" s="3" t="s">
        <v>8</v>
      </c>
      <c r="M8958" s="3" t="s">
        <v>9</v>
      </c>
      <c r="N8958" s="3" t="s">
        <v>4285</v>
      </c>
      <c r="O8958" s="1">
        <v>100010</v>
      </c>
      <c r="P8958" s="4">
        <v>0</v>
      </c>
      <c r="Q8958" s="10">
        <f t="shared" si="571"/>
        <v>100010</v>
      </c>
    </row>
    <row r="8959" spans="2:17" ht="20.25" customHeight="1">
      <c r="B8959" s="10" t="str">
        <f t="shared" si="568"/>
        <v>دستكش ضد برش سبك582</v>
      </c>
      <c r="C8959" s="10" t="str">
        <f t="shared" si="569"/>
        <v>دستكش ضد برش سبك1404/02/09582</v>
      </c>
      <c r="D8959" s="10" t="str">
        <f>IFERROR(IF(تحویلی!$E$1="","",IF(NOSA!O8959=تحویلی!$E$1,تحویلی!$E$1&amp;COUNTIF(NOSA!$O$1:O8959,تحویلی!$E$1),"")),"")</f>
        <v/>
      </c>
      <c r="E8959" s="10" t="str">
        <f t="shared" si="570"/>
        <v>1477582</v>
      </c>
      <c r="F8959" s="10" t="str">
        <f>IFERROR(VLOOKUP(I8959,DATABASE!$N:$O,2,FALSE),"")</f>
        <v>دستكش ضد برش سبك</v>
      </c>
      <c r="G8959" s="3" t="s">
        <v>3802</v>
      </c>
      <c r="H8959" s="4">
        <v>1477</v>
      </c>
      <c r="I8959" s="3" t="s">
        <v>1442</v>
      </c>
      <c r="J8959" s="3" t="s">
        <v>22</v>
      </c>
      <c r="K8959" s="5">
        <v>1</v>
      </c>
      <c r="L8959" s="3" t="s">
        <v>3</v>
      </c>
      <c r="M8959" s="3" t="s">
        <v>47</v>
      </c>
      <c r="N8959" s="3" t="s">
        <v>80</v>
      </c>
      <c r="O8959" s="1">
        <v>582</v>
      </c>
      <c r="P8959" s="4">
        <v>1</v>
      </c>
      <c r="Q8959" s="10">
        <f t="shared" si="571"/>
        <v>582</v>
      </c>
    </row>
    <row r="8960" spans="2:17" ht="20.25" customHeight="1">
      <c r="B8960" s="10" t="str">
        <f t="shared" si="568"/>
        <v>لباس كار(بلوز و شلوار)836</v>
      </c>
      <c r="C8960" s="10" t="str">
        <f t="shared" si="569"/>
        <v>لباس كار(بلوز و شلوار)1404/02/09836</v>
      </c>
      <c r="D8960" s="10" t="str">
        <f>IFERROR(IF(تحویلی!$E$1="","",IF(NOSA!O8960=تحویلی!$E$1,تحویلی!$E$1&amp;COUNTIF(NOSA!$O$1:O8960,تحویلی!$E$1),"")),"")</f>
        <v/>
      </c>
      <c r="E8960" s="10" t="str">
        <f t="shared" si="570"/>
        <v>1481836</v>
      </c>
      <c r="F8960" s="10" t="str">
        <f>IFERROR(VLOOKUP(I8960,DATABASE!$N:$O,2,FALSE),"")</f>
        <v>لباس كار(بلوز و شلوار)</v>
      </c>
      <c r="G8960" s="3" t="s">
        <v>3802</v>
      </c>
      <c r="H8960" s="4">
        <v>1481</v>
      </c>
      <c r="I8960" s="3" t="s">
        <v>1644</v>
      </c>
      <c r="J8960" s="3" t="s">
        <v>1645</v>
      </c>
      <c r="K8960" s="5">
        <v>1</v>
      </c>
      <c r="L8960" s="3" t="s">
        <v>28</v>
      </c>
      <c r="M8960" s="3" t="s">
        <v>40</v>
      </c>
      <c r="N8960" s="3" t="s">
        <v>2678</v>
      </c>
      <c r="O8960" s="1">
        <v>836</v>
      </c>
      <c r="P8960" s="4">
        <v>1</v>
      </c>
      <c r="Q8960" s="10">
        <f t="shared" si="571"/>
        <v>836</v>
      </c>
    </row>
    <row r="8961" spans="2:17" ht="20.25" customHeight="1">
      <c r="B8961" s="10" t="str">
        <f t="shared" si="568"/>
        <v>دستكش كف مواد سبك861</v>
      </c>
      <c r="C8961" s="10" t="str">
        <f t="shared" si="569"/>
        <v>دستكش كف مواد سبك1404/02/09861</v>
      </c>
      <c r="D8961" s="10" t="str">
        <f>IFERROR(IF(تحویلی!$E$1="","",IF(NOSA!O8961=تحویلی!$E$1,تحویلی!$E$1&amp;COUNTIF(NOSA!$O$1:O8961,تحویلی!$E$1),"")),"")</f>
        <v/>
      </c>
      <c r="E8961" s="10" t="str">
        <f t="shared" si="570"/>
        <v>1482861</v>
      </c>
      <c r="F8961" s="10" t="str">
        <f>IFERROR(VLOOKUP(I8961,DATABASE!$N:$O,2,FALSE),"")</f>
        <v>دستكش كف مواد سبك</v>
      </c>
      <c r="G8961" s="3" t="s">
        <v>3802</v>
      </c>
      <c r="H8961" s="4">
        <v>1482</v>
      </c>
      <c r="I8961" s="3" t="s">
        <v>1456</v>
      </c>
      <c r="J8961" s="3" t="s">
        <v>2</v>
      </c>
      <c r="K8961" s="5">
        <v>1</v>
      </c>
      <c r="L8961" s="3" t="s">
        <v>3</v>
      </c>
      <c r="M8961" s="3" t="s">
        <v>47</v>
      </c>
      <c r="N8961" s="3" t="s">
        <v>3400</v>
      </c>
      <c r="O8961" s="1">
        <v>861</v>
      </c>
      <c r="P8961" s="4">
        <v>1</v>
      </c>
      <c r="Q8961" s="10">
        <f t="shared" si="571"/>
        <v>861</v>
      </c>
    </row>
    <row r="8962" spans="2:17" ht="20.25" customHeight="1">
      <c r="B8962" s="10" t="str">
        <f t="shared" si="568"/>
        <v>دستكش كف مواد سبك953</v>
      </c>
      <c r="C8962" s="10" t="str">
        <f t="shared" si="569"/>
        <v>دستكش كف مواد سبك1404/02/09953</v>
      </c>
      <c r="D8962" s="10" t="str">
        <f>IFERROR(IF(تحویلی!$E$1="","",IF(NOSA!O8962=تحویلی!$E$1,تحویلی!$E$1&amp;COUNTIF(NOSA!$O$1:O8962,تحویلی!$E$1),"")),"")</f>
        <v/>
      </c>
      <c r="E8962" s="10" t="str">
        <f t="shared" si="570"/>
        <v>1482953</v>
      </c>
      <c r="F8962" s="10" t="str">
        <f>IFERROR(VLOOKUP(I8962,DATABASE!$N:$O,2,FALSE),"")</f>
        <v>دستكش كف مواد سبك</v>
      </c>
      <c r="G8962" s="3" t="s">
        <v>3802</v>
      </c>
      <c r="H8962" s="4">
        <v>1482</v>
      </c>
      <c r="I8962" s="3" t="s">
        <v>1456</v>
      </c>
      <c r="J8962" s="3" t="s">
        <v>2</v>
      </c>
      <c r="K8962" s="5">
        <v>1</v>
      </c>
      <c r="L8962" s="3" t="s">
        <v>3</v>
      </c>
      <c r="M8962" s="3" t="s">
        <v>47</v>
      </c>
      <c r="N8962" s="3" t="s">
        <v>4286</v>
      </c>
      <c r="O8962" s="1">
        <v>953</v>
      </c>
      <c r="P8962" s="4">
        <v>1</v>
      </c>
      <c r="Q8962" s="10">
        <f t="shared" si="571"/>
        <v>953</v>
      </c>
    </row>
    <row r="8963" spans="2:17" ht="20.25" customHeight="1">
      <c r="B8963" s="10" t="str">
        <f t="shared" si="568"/>
        <v>لباس كار ديرسوز(بلوز و شلوار)952</v>
      </c>
      <c r="C8963" s="10" t="str">
        <f t="shared" si="569"/>
        <v>لباس كار ديرسوز(بلوز و شلوار)1404/02/09952</v>
      </c>
      <c r="D8963" s="10" t="str">
        <f>IFERROR(IF(تحویلی!$E$1="","",IF(NOSA!O8963=تحویلی!$E$1,تحویلی!$E$1&amp;COUNTIF(NOSA!$O$1:O8963,تحویلی!$E$1),"")),"")</f>
        <v/>
      </c>
      <c r="E8963" s="10" t="str">
        <f t="shared" si="570"/>
        <v>1486952</v>
      </c>
      <c r="F8963" s="10" t="str">
        <f>IFERROR(VLOOKUP(I8963,DATABASE!$N:$O,2,FALSE),"")</f>
        <v>لباس كار ديرسوز(بلوز و شلوار)</v>
      </c>
      <c r="G8963" s="3" t="s">
        <v>3802</v>
      </c>
      <c r="H8963" s="4">
        <v>1486</v>
      </c>
      <c r="I8963" s="3" t="s">
        <v>1619</v>
      </c>
      <c r="J8963" s="3" t="s">
        <v>1620</v>
      </c>
      <c r="K8963" s="5">
        <v>1</v>
      </c>
      <c r="L8963" s="3" t="s">
        <v>28</v>
      </c>
      <c r="M8963" s="3" t="s">
        <v>19</v>
      </c>
      <c r="N8963" s="3" t="s">
        <v>4287</v>
      </c>
      <c r="O8963" s="1">
        <v>952</v>
      </c>
      <c r="P8963" s="4">
        <v>1</v>
      </c>
      <c r="Q8963" s="10">
        <f t="shared" si="571"/>
        <v>952</v>
      </c>
    </row>
    <row r="8964" spans="2:17" ht="20.25" customHeight="1">
      <c r="B8964" s="10" t="str">
        <f t="shared" si="568"/>
        <v>دستكش ضد برش سبك952</v>
      </c>
      <c r="C8964" s="10" t="str">
        <f t="shared" si="569"/>
        <v>دستكش ضد برش سبك1404/02/09952</v>
      </c>
      <c r="D8964" s="10" t="str">
        <f>IFERROR(IF(تحویلی!$E$1="","",IF(NOSA!O8964=تحویلی!$E$1,تحویلی!$E$1&amp;COUNTIF(NOSA!$O$1:O8964,تحویلی!$E$1),"")),"")</f>
        <v/>
      </c>
      <c r="E8964" s="10" t="str">
        <f t="shared" si="570"/>
        <v>1486952</v>
      </c>
      <c r="F8964" s="10" t="str">
        <f>IFERROR(VLOOKUP(I8964,DATABASE!$N:$O,2,FALSE),"")</f>
        <v>دستكش ضد برش سبك</v>
      </c>
      <c r="G8964" s="3" t="s">
        <v>3802</v>
      </c>
      <c r="H8964" s="4">
        <v>1486</v>
      </c>
      <c r="I8964" s="3" t="s">
        <v>1442</v>
      </c>
      <c r="J8964" s="3" t="s">
        <v>22</v>
      </c>
      <c r="K8964" s="5">
        <v>1</v>
      </c>
      <c r="L8964" s="3" t="s">
        <v>3</v>
      </c>
      <c r="M8964" s="3" t="s">
        <v>19</v>
      </c>
      <c r="N8964" s="3" t="s">
        <v>4287</v>
      </c>
      <c r="O8964" s="1">
        <v>952</v>
      </c>
      <c r="P8964" s="4">
        <v>1</v>
      </c>
      <c r="Q8964" s="10">
        <f t="shared" si="571"/>
        <v>952</v>
      </c>
    </row>
    <row r="8965" spans="2:17" ht="20.25" customHeight="1">
      <c r="B8965" s="10" t="str">
        <f t="shared" si="568"/>
        <v>دستكش كف مواد سبك853</v>
      </c>
      <c r="C8965" s="10" t="str">
        <f t="shared" si="569"/>
        <v>دستكش كف مواد سبك1404/02/09853</v>
      </c>
      <c r="D8965" s="10" t="str">
        <f>IFERROR(IF(تحویلی!$E$1="","",IF(NOSA!O8965=تحویلی!$E$1,تحویلی!$E$1&amp;COUNTIF(NOSA!$O$1:O8965,تحویلی!$E$1),"")),"")</f>
        <v/>
      </c>
      <c r="E8965" s="10" t="str">
        <f t="shared" si="570"/>
        <v>1492853</v>
      </c>
      <c r="F8965" s="10" t="str">
        <f>IFERROR(VLOOKUP(I8965,DATABASE!$N:$O,2,FALSE),"")</f>
        <v>دستكش كف مواد سبك</v>
      </c>
      <c r="G8965" s="3" t="s">
        <v>3802</v>
      </c>
      <c r="H8965" s="4">
        <v>1492</v>
      </c>
      <c r="I8965" s="3" t="s">
        <v>1456</v>
      </c>
      <c r="J8965" s="3" t="s">
        <v>2</v>
      </c>
      <c r="K8965" s="5">
        <v>1</v>
      </c>
      <c r="L8965" s="3" t="s">
        <v>3</v>
      </c>
      <c r="M8965" s="3" t="s">
        <v>40</v>
      </c>
      <c r="N8965" s="3" t="s">
        <v>2777</v>
      </c>
      <c r="O8965" s="1">
        <v>853</v>
      </c>
      <c r="P8965" s="4">
        <v>1</v>
      </c>
      <c r="Q8965" s="10">
        <f t="shared" si="571"/>
        <v>853</v>
      </c>
    </row>
    <row r="8966" spans="2:17" ht="20.25" customHeight="1">
      <c r="B8966" s="10" t="str">
        <f t="shared" si="568"/>
        <v>دستكش ضد برش سبك694</v>
      </c>
      <c r="C8966" s="10" t="str">
        <f t="shared" si="569"/>
        <v>دستكش ضد برش سبك1404/02/09694</v>
      </c>
      <c r="D8966" s="10" t="str">
        <f>IFERROR(IF(تحویلی!$E$1="","",IF(NOSA!O8966=تحویلی!$E$1,تحویلی!$E$1&amp;COUNTIF(NOSA!$O$1:O8966,تحویلی!$E$1),"")),"")</f>
        <v/>
      </c>
      <c r="E8966" s="10" t="str">
        <f t="shared" si="570"/>
        <v>1494694</v>
      </c>
      <c r="F8966" s="10" t="str">
        <f>IFERROR(VLOOKUP(I8966,DATABASE!$N:$O,2,FALSE),"")</f>
        <v>دستكش ضد برش سبك</v>
      </c>
      <c r="G8966" s="3" t="s">
        <v>3802</v>
      </c>
      <c r="H8966" s="4">
        <v>1494</v>
      </c>
      <c r="I8966" s="3" t="s">
        <v>1442</v>
      </c>
      <c r="J8966" s="3" t="s">
        <v>22</v>
      </c>
      <c r="K8966" s="5">
        <v>1</v>
      </c>
      <c r="L8966" s="3" t="s">
        <v>3</v>
      </c>
      <c r="M8966" s="3" t="s">
        <v>47</v>
      </c>
      <c r="N8966" s="3" t="s">
        <v>128</v>
      </c>
      <c r="O8966" s="1">
        <v>694</v>
      </c>
      <c r="P8966" s="4">
        <v>1</v>
      </c>
      <c r="Q8966" s="10">
        <f t="shared" si="571"/>
        <v>694</v>
      </c>
    </row>
    <row r="8967" spans="2:17" ht="20.25" customHeight="1">
      <c r="B8967" s="10" t="str">
        <f t="shared" si="568"/>
        <v>لباس كار نسوز(بلوز و شلوار)624</v>
      </c>
      <c r="C8967" s="10" t="str">
        <f t="shared" si="569"/>
        <v>لباس كار نسوز(بلوز و شلوار)1404/02/06624</v>
      </c>
      <c r="D8967" s="10" t="str">
        <f>IFERROR(IF(تحویلی!$E$1="","",IF(NOSA!O8967=تحویلی!$E$1,تحویلی!$E$1&amp;COUNTIF(NOSA!$O$1:O8967,تحویلی!$E$1),"")),"")</f>
        <v/>
      </c>
      <c r="E8967" s="10" t="str">
        <f t="shared" si="570"/>
        <v>1324624</v>
      </c>
      <c r="F8967" s="10" t="str">
        <f>IFERROR(VLOOKUP(I8967,DATABASE!$N:$O,2,FALSE),"")</f>
        <v>لباس كار نسوز(بلوز و شلوار)</v>
      </c>
      <c r="G8967" s="3" t="s">
        <v>3799</v>
      </c>
      <c r="H8967" s="4">
        <v>1324</v>
      </c>
      <c r="I8967" s="3" t="s">
        <v>1751</v>
      </c>
      <c r="J8967" s="3" t="s">
        <v>1752</v>
      </c>
      <c r="K8967" s="5">
        <v>1</v>
      </c>
      <c r="L8967" s="3" t="s">
        <v>28</v>
      </c>
      <c r="M8967" s="3" t="s">
        <v>25</v>
      </c>
      <c r="N8967" s="3" t="s">
        <v>226</v>
      </c>
      <c r="O8967" s="1">
        <v>624</v>
      </c>
      <c r="P8967" s="4">
        <v>1</v>
      </c>
      <c r="Q8967" s="10">
        <f t="shared" si="571"/>
        <v>624</v>
      </c>
    </row>
    <row r="8968" spans="2:17" ht="20.25" customHeight="1">
      <c r="B8968" s="10" t="str">
        <f t="shared" si="568"/>
        <v>دستكش كف دوبل چرمي552</v>
      </c>
      <c r="C8968" s="10" t="str">
        <f t="shared" si="569"/>
        <v>دستكش كف دوبل چرمي1404/02/10552</v>
      </c>
      <c r="D8968" s="10" t="str">
        <f>IFERROR(IF(تحویلی!$E$1="","",IF(NOSA!O8968=تحویلی!$E$1,تحویلی!$E$1&amp;COUNTIF(NOSA!$O$1:O8968,تحویلی!$E$1),"")),"")</f>
        <v>55236</v>
      </c>
      <c r="E8968" s="10" t="str">
        <f t="shared" si="570"/>
        <v>1501552</v>
      </c>
      <c r="F8968" s="10" t="str">
        <f>IFERROR(VLOOKUP(I8968,DATABASE!$N:$O,2,FALSE),"")</f>
        <v>دستكش كف دوبل چرمي</v>
      </c>
      <c r="G8968" s="3" t="s">
        <v>3803</v>
      </c>
      <c r="H8968" s="3">
        <v>1501</v>
      </c>
      <c r="I8968" s="3" t="s">
        <v>1683</v>
      </c>
      <c r="J8968" s="3" t="s">
        <v>1684</v>
      </c>
      <c r="K8968" s="3">
        <v>1</v>
      </c>
      <c r="L8968" s="3" t="s">
        <v>3</v>
      </c>
      <c r="M8968" s="3" t="s">
        <v>25</v>
      </c>
      <c r="N8968" s="3" t="s">
        <v>3502</v>
      </c>
      <c r="O8968" s="1">
        <v>552</v>
      </c>
      <c r="P8968" s="3">
        <v>1</v>
      </c>
      <c r="Q8968" s="10">
        <f t="shared" si="571"/>
        <v>552</v>
      </c>
    </row>
    <row r="8969" spans="2:17" ht="20.25" customHeight="1">
      <c r="B8969" s="10" t="str">
        <f t="shared" si="568"/>
        <v>دستكش لاتكس841</v>
      </c>
      <c r="C8969" s="10" t="str">
        <f t="shared" si="569"/>
        <v>دستكش لاتكس1404/02/10841</v>
      </c>
      <c r="D8969" s="10" t="str">
        <f>IFERROR(IF(تحویلی!$E$1="","",IF(NOSA!O8969=تحویلی!$E$1,تحویلی!$E$1&amp;COUNTIF(NOSA!$O$1:O8969,تحویلی!$E$1),"")),"")</f>
        <v/>
      </c>
      <c r="E8969" s="10" t="str">
        <f t="shared" si="570"/>
        <v>1511841</v>
      </c>
      <c r="F8969" s="10" t="str">
        <f>IFERROR(VLOOKUP(I8969,DATABASE!$N:$O,2,FALSE),"")</f>
        <v>دستكش لاتكس</v>
      </c>
      <c r="G8969" s="3" t="s">
        <v>3803</v>
      </c>
      <c r="H8969" s="3">
        <v>1511</v>
      </c>
      <c r="I8969" s="3" t="s">
        <v>2328</v>
      </c>
      <c r="J8969" s="3" t="s">
        <v>564</v>
      </c>
      <c r="K8969" s="3">
        <v>100</v>
      </c>
      <c r="L8969" s="3" t="s">
        <v>3</v>
      </c>
      <c r="M8969" s="3" t="s">
        <v>47</v>
      </c>
      <c r="N8969" s="3" t="s">
        <v>3314</v>
      </c>
      <c r="O8969" s="1">
        <v>841</v>
      </c>
      <c r="P8969" s="3">
        <v>0</v>
      </c>
      <c r="Q8969" s="10">
        <f t="shared" si="571"/>
        <v>841</v>
      </c>
    </row>
    <row r="8970" spans="2:17" ht="20.25" customHeight="1">
      <c r="B8970" s="10" t="str">
        <f t="shared" si="568"/>
        <v>دستكش ضد برش سبك641</v>
      </c>
      <c r="C8970" s="10" t="str">
        <f t="shared" si="569"/>
        <v>دستكش ضد برش سبك1404/02/10641</v>
      </c>
      <c r="D8970" s="10" t="str">
        <f>IFERROR(IF(تحویلی!$E$1="","",IF(NOSA!O8970=تحویلی!$E$1,تحویلی!$E$1&amp;COUNTIF(NOSA!$O$1:O8970,تحویلی!$E$1),"")),"")</f>
        <v/>
      </c>
      <c r="E8970" s="10" t="str">
        <f t="shared" si="570"/>
        <v>1511641</v>
      </c>
      <c r="F8970" s="10" t="str">
        <f>IFERROR(VLOOKUP(I8970,DATABASE!$N:$O,2,FALSE),"")</f>
        <v>دستكش ضد برش سبك</v>
      </c>
      <c r="G8970" s="3" t="s">
        <v>3803</v>
      </c>
      <c r="H8970" s="3">
        <v>1511</v>
      </c>
      <c r="I8970" s="3" t="s">
        <v>1442</v>
      </c>
      <c r="J8970" s="3" t="s">
        <v>22</v>
      </c>
      <c r="K8970" s="3">
        <v>1</v>
      </c>
      <c r="L8970" s="3" t="s">
        <v>3</v>
      </c>
      <c r="M8970" s="3" t="s">
        <v>47</v>
      </c>
      <c r="N8970" s="3" t="s">
        <v>2689</v>
      </c>
      <c r="O8970" s="1">
        <v>641</v>
      </c>
      <c r="P8970" s="3">
        <v>1</v>
      </c>
      <c r="Q8970" s="10">
        <f t="shared" si="571"/>
        <v>641</v>
      </c>
    </row>
    <row r="8971" spans="2:17" ht="20.25" customHeight="1">
      <c r="B8971" s="10" t="str">
        <f t="shared" si="568"/>
        <v>دستكش ضد برش سبك114</v>
      </c>
      <c r="C8971" s="10" t="str">
        <f t="shared" si="569"/>
        <v>دستكش ضد برش سبك1404/02/10114</v>
      </c>
      <c r="D8971" s="10" t="str">
        <f>IFERROR(IF(تحویلی!$E$1="","",IF(NOSA!O8971=تحویلی!$E$1,تحویلی!$E$1&amp;COUNTIF(NOSA!$O$1:O8971,تحویلی!$E$1),"")),"")</f>
        <v/>
      </c>
      <c r="E8971" s="10" t="str">
        <f t="shared" si="570"/>
        <v>1515114</v>
      </c>
      <c r="F8971" s="10" t="str">
        <f>IFERROR(VLOOKUP(I8971,DATABASE!$N:$O,2,FALSE),"")</f>
        <v>دستكش ضد برش سبك</v>
      </c>
      <c r="G8971" s="3" t="s">
        <v>3803</v>
      </c>
      <c r="H8971" s="3">
        <v>1515</v>
      </c>
      <c r="I8971" s="3" t="s">
        <v>1442</v>
      </c>
      <c r="J8971" s="3" t="s">
        <v>22</v>
      </c>
      <c r="K8971" s="3">
        <v>1</v>
      </c>
      <c r="L8971" s="3" t="s">
        <v>3</v>
      </c>
      <c r="M8971" s="3" t="s">
        <v>25</v>
      </c>
      <c r="N8971" s="3" t="s">
        <v>3395</v>
      </c>
      <c r="O8971" s="1">
        <v>114</v>
      </c>
      <c r="P8971" s="3">
        <v>1</v>
      </c>
      <c r="Q8971" s="10">
        <f t="shared" si="571"/>
        <v>114</v>
      </c>
    </row>
    <row r="8972" spans="2:17" ht="20.25" customHeight="1">
      <c r="B8972" s="10" t="str">
        <f t="shared" si="568"/>
        <v>608</v>
      </c>
      <c r="C8972" s="10" t="str">
        <f t="shared" si="569"/>
        <v>1404/02/10608</v>
      </c>
      <c r="D8972" s="10" t="str">
        <f>IFERROR(IF(تحویلی!$E$1="","",IF(NOSA!O8972=تحویلی!$E$1,تحویلی!$E$1&amp;COUNTIF(NOSA!$O$1:O8972,تحویلی!$E$1),"")),"")</f>
        <v/>
      </c>
      <c r="E8972" s="10" t="str">
        <f t="shared" si="570"/>
        <v>1526608</v>
      </c>
      <c r="F8972" s="10" t="str">
        <f>IFERROR(VLOOKUP(I8972,DATABASE!$N:$O,2,FALSE),"")</f>
        <v/>
      </c>
      <c r="G8972" s="3" t="s">
        <v>3803</v>
      </c>
      <c r="H8972" s="3">
        <v>1526</v>
      </c>
      <c r="I8972" s="3" t="s">
        <v>4288</v>
      </c>
      <c r="J8972" s="3" t="s">
        <v>4289</v>
      </c>
      <c r="K8972" s="3">
        <v>10</v>
      </c>
      <c r="L8972" s="3" t="s">
        <v>8</v>
      </c>
      <c r="M8972" s="3" t="s">
        <v>63</v>
      </c>
      <c r="N8972" s="3" t="s">
        <v>2796</v>
      </c>
      <c r="O8972" s="1">
        <v>608</v>
      </c>
      <c r="P8972" s="3">
        <v>0</v>
      </c>
      <c r="Q8972" s="10">
        <f t="shared" si="571"/>
        <v>608</v>
      </c>
    </row>
    <row r="8973" spans="2:17" ht="20.25" customHeight="1">
      <c r="B8973" s="10" t="str">
        <f t="shared" si="568"/>
        <v>دستكش ضد برش سبك866</v>
      </c>
      <c r="C8973" s="10" t="str">
        <f t="shared" si="569"/>
        <v>دستكش ضد برش سبك1404/02/11866</v>
      </c>
      <c r="D8973" s="10" t="str">
        <f>IFERROR(IF(تحویلی!$E$1="","",IF(NOSA!O8973=تحویلی!$E$1,تحویلی!$E$1&amp;COUNTIF(NOSA!$O$1:O8973,تحویلی!$E$1),"")),"")</f>
        <v/>
      </c>
      <c r="E8973" s="10" t="str">
        <f t="shared" si="570"/>
        <v>1546866</v>
      </c>
      <c r="F8973" s="10" t="str">
        <f>IFERROR(VLOOKUP(I8973,DATABASE!$N:$O,2,FALSE),"")</f>
        <v>دستكش ضد برش سبك</v>
      </c>
      <c r="G8973" s="3" t="s">
        <v>3804</v>
      </c>
      <c r="H8973" s="4">
        <v>1546</v>
      </c>
      <c r="I8973" s="3" t="s">
        <v>1442</v>
      </c>
      <c r="J8973" s="3" t="s">
        <v>22</v>
      </c>
      <c r="K8973" s="5">
        <v>1</v>
      </c>
      <c r="L8973" s="3" t="s">
        <v>3</v>
      </c>
      <c r="M8973" s="3" t="s">
        <v>47</v>
      </c>
      <c r="N8973" s="3" t="s">
        <v>1322</v>
      </c>
      <c r="O8973" s="1">
        <v>866</v>
      </c>
      <c r="P8973" s="4">
        <v>1</v>
      </c>
      <c r="Q8973" s="10">
        <f t="shared" si="571"/>
        <v>866</v>
      </c>
    </row>
    <row r="8974" spans="2:17" ht="20.25" customHeight="1">
      <c r="B8974" s="10" t="str">
        <f t="shared" si="568"/>
        <v>دستكش ضد برش سبك286</v>
      </c>
      <c r="C8974" s="10" t="str">
        <f t="shared" si="569"/>
        <v>دستكش ضد برش سبك1404/02/11286</v>
      </c>
      <c r="D8974" s="10" t="str">
        <f>IFERROR(IF(تحویلی!$E$1="","",IF(NOSA!O8974=تحویلی!$E$1,تحویلی!$E$1&amp;COUNTIF(NOSA!$O$1:O8974,تحویلی!$E$1),"")),"")</f>
        <v/>
      </c>
      <c r="E8974" s="10" t="str">
        <f t="shared" si="570"/>
        <v>1547286</v>
      </c>
      <c r="F8974" s="10" t="str">
        <f>IFERROR(VLOOKUP(I8974,DATABASE!$N:$O,2,FALSE),"")</f>
        <v>دستكش ضد برش سبك</v>
      </c>
      <c r="G8974" s="3" t="s">
        <v>3804</v>
      </c>
      <c r="H8974" s="4">
        <v>1547</v>
      </c>
      <c r="I8974" s="3" t="s">
        <v>1442</v>
      </c>
      <c r="J8974" s="3" t="s">
        <v>22</v>
      </c>
      <c r="K8974" s="5">
        <v>1</v>
      </c>
      <c r="L8974" s="3" t="s">
        <v>3</v>
      </c>
      <c r="M8974" s="3" t="s">
        <v>40</v>
      </c>
      <c r="N8974" s="3" t="s">
        <v>804</v>
      </c>
      <c r="O8974" s="1">
        <v>286</v>
      </c>
      <c r="P8974" s="4">
        <v>1</v>
      </c>
      <c r="Q8974" s="10">
        <f t="shared" si="571"/>
        <v>286</v>
      </c>
    </row>
    <row r="8975" spans="2:17" ht="20.25" customHeight="1">
      <c r="B8975" s="10" t="str">
        <f t="shared" ref="B8975:B9038" si="572">F8975&amp;Q8975</f>
        <v>دستكش ضد برش سبك460</v>
      </c>
      <c r="C8975" s="10" t="str">
        <f t="shared" ref="C8975:C9038" si="573">F8975&amp;G8975&amp;O8975</f>
        <v>دستكش ضد برش سبك1404/02/11460</v>
      </c>
      <c r="D8975" s="10" t="str">
        <f>IFERROR(IF(تحویلی!$E$1="","",IF(NOSA!O8975=تحویلی!$E$1,تحویلی!$E$1&amp;COUNTIF(NOSA!$O$1:O8975,تحویلی!$E$1),"")),"")</f>
        <v/>
      </c>
      <c r="E8975" s="10" t="str">
        <f t="shared" ref="E8975:E9038" si="574">H8975&amp;O8975</f>
        <v>1569460</v>
      </c>
      <c r="F8975" s="10" t="str">
        <f>IFERROR(VLOOKUP(I8975,DATABASE!$N:$O,2,FALSE),"")</f>
        <v>دستكش ضد برش سبك</v>
      </c>
      <c r="G8975" s="3" t="s">
        <v>3804</v>
      </c>
      <c r="H8975" s="4">
        <v>1569</v>
      </c>
      <c r="I8975" s="3" t="s">
        <v>1442</v>
      </c>
      <c r="J8975" s="3" t="s">
        <v>22</v>
      </c>
      <c r="K8975" s="5">
        <v>1</v>
      </c>
      <c r="L8975" s="3" t="s">
        <v>3</v>
      </c>
      <c r="M8975" s="3" t="s">
        <v>47</v>
      </c>
      <c r="N8975" s="3" t="s">
        <v>140</v>
      </c>
      <c r="O8975" s="1">
        <v>460</v>
      </c>
      <c r="P8975" s="4">
        <v>1</v>
      </c>
      <c r="Q8975" s="10">
        <f t="shared" si="571"/>
        <v>460</v>
      </c>
    </row>
    <row r="8976" spans="2:17" ht="20.25" customHeight="1">
      <c r="B8976" s="10" t="str">
        <f t="shared" si="572"/>
        <v>بند كفش839</v>
      </c>
      <c r="C8976" s="10" t="str">
        <f t="shared" si="573"/>
        <v>بند كفش1404/02/11839</v>
      </c>
      <c r="D8976" s="10" t="str">
        <f>IFERROR(IF(تحویلی!$E$1="","",IF(NOSA!O8976=تحویلی!$E$1,تحویلی!$E$1&amp;COUNTIF(NOSA!$O$1:O8976,تحویلی!$E$1),"")),"")</f>
        <v/>
      </c>
      <c r="E8976" s="10" t="str">
        <f t="shared" si="574"/>
        <v>1584839</v>
      </c>
      <c r="F8976" s="10" t="str">
        <f>IFERROR(VLOOKUP(I8976,DATABASE!$N:$O,2,FALSE),"")</f>
        <v>بند كفش</v>
      </c>
      <c r="G8976" s="3" t="s">
        <v>3804</v>
      </c>
      <c r="H8976" s="4">
        <v>1584</v>
      </c>
      <c r="I8976" s="3" t="s">
        <v>1462</v>
      </c>
      <c r="J8976" s="3" t="s">
        <v>450</v>
      </c>
      <c r="K8976" s="5">
        <v>1</v>
      </c>
      <c r="L8976" s="3" t="s">
        <v>3</v>
      </c>
      <c r="M8976" s="3" t="s">
        <v>25</v>
      </c>
      <c r="N8976" s="3" t="s">
        <v>2863</v>
      </c>
      <c r="O8976" s="1">
        <v>839</v>
      </c>
      <c r="P8976" s="4">
        <v>0</v>
      </c>
      <c r="Q8976" s="10">
        <f t="shared" si="571"/>
        <v>839</v>
      </c>
    </row>
    <row r="8977" spans="2:17" ht="20.25" customHeight="1">
      <c r="B8977" s="10" t="str">
        <f t="shared" si="572"/>
        <v>دستكش ضد برش سبك641</v>
      </c>
      <c r="C8977" s="10" t="str">
        <f t="shared" si="573"/>
        <v>دستكش ضد برش سبك1404/02/11641</v>
      </c>
      <c r="D8977" s="10" t="str">
        <f>IFERROR(IF(تحویلی!$E$1="","",IF(NOSA!O8977=تحویلی!$E$1,تحویلی!$E$1&amp;COUNTIF(NOSA!$O$1:O8977,تحویلی!$E$1),"")),"")</f>
        <v/>
      </c>
      <c r="E8977" s="10" t="str">
        <f t="shared" si="574"/>
        <v>1586641</v>
      </c>
      <c r="F8977" s="10" t="str">
        <f>IFERROR(VLOOKUP(I8977,DATABASE!$N:$O,2,FALSE),"")</f>
        <v>دستكش ضد برش سبك</v>
      </c>
      <c r="G8977" s="3" t="s">
        <v>3804</v>
      </c>
      <c r="H8977" s="4">
        <v>1586</v>
      </c>
      <c r="I8977" s="3" t="s">
        <v>1442</v>
      </c>
      <c r="J8977" s="3" t="s">
        <v>22</v>
      </c>
      <c r="K8977" s="5">
        <v>1</v>
      </c>
      <c r="L8977" s="3" t="s">
        <v>3</v>
      </c>
      <c r="M8977" s="3" t="s">
        <v>47</v>
      </c>
      <c r="N8977" s="3" t="s">
        <v>2689</v>
      </c>
      <c r="O8977" s="1">
        <v>641</v>
      </c>
      <c r="P8977" s="4">
        <v>1</v>
      </c>
      <c r="Q8977" s="10">
        <f t="shared" si="571"/>
        <v>641</v>
      </c>
    </row>
    <row r="8978" spans="2:17" ht="20.25" customHeight="1">
      <c r="B8978" s="10" t="str">
        <f t="shared" si="572"/>
        <v>دستكش ضد برش سبك739</v>
      </c>
      <c r="C8978" s="10" t="str">
        <f t="shared" si="573"/>
        <v>دستكش ضد برش سبك1404/02/12739</v>
      </c>
      <c r="D8978" s="10" t="str">
        <f>IFERROR(IF(تحویلی!$E$1="","",IF(NOSA!O8978=تحویلی!$E$1,تحویلی!$E$1&amp;COUNTIF(NOSA!$O$1:O8978,تحویلی!$E$1),"")),"")</f>
        <v/>
      </c>
      <c r="E8978" s="10" t="str">
        <f t="shared" si="574"/>
        <v>1594739</v>
      </c>
      <c r="F8978" s="10" t="str">
        <f>IFERROR(VLOOKUP(I8978,DATABASE!$N:$O,2,FALSE),"")</f>
        <v>دستكش ضد برش سبك</v>
      </c>
      <c r="G8978" s="3" t="s">
        <v>3805</v>
      </c>
      <c r="H8978" s="4">
        <v>1594</v>
      </c>
      <c r="I8978" s="3" t="s">
        <v>1442</v>
      </c>
      <c r="J8978" s="3" t="s">
        <v>22</v>
      </c>
      <c r="K8978" s="5">
        <v>1</v>
      </c>
      <c r="L8978" s="3" t="s">
        <v>3</v>
      </c>
      <c r="M8978" s="3" t="s">
        <v>47</v>
      </c>
      <c r="N8978" s="3" t="s">
        <v>1005</v>
      </c>
      <c r="O8978" s="1">
        <v>739</v>
      </c>
      <c r="P8978" s="4">
        <v>1</v>
      </c>
      <c r="Q8978" s="10">
        <f t="shared" si="571"/>
        <v>739</v>
      </c>
    </row>
    <row r="8979" spans="2:17" ht="20.25" customHeight="1">
      <c r="B8979" s="10" t="str">
        <f t="shared" si="572"/>
        <v>دستكش ساق بلند نسوز86</v>
      </c>
      <c r="C8979" s="10" t="str">
        <f t="shared" si="573"/>
        <v>دستكش ساق بلند نسوز1404/02/1286</v>
      </c>
      <c r="D8979" s="10" t="str">
        <f>IFERROR(IF(تحویلی!$E$1="","",IF(NOSA!O8979=تحویلی!$E$1,تحویلی!$E$1&amp;COUNTIF(NOSA!$O$1:O8979,تحویلی!$E$1),"")),"")</f>
        <v/>
      </c>
      <c r="E8979" s="10" t="str">
        <f t="shared" si="574"/>
        <v>159786</v>
      </c>
      <c r="F8979" s="10" t="str">
        <f>IFERROR(VLOOKUP(I8979,DATABASE!$N:$O,2,FALSE),"")</f>
        <v>دستكش ساق بلند نسوز</v>
      </c>
      <c r="G8979" s="3" t="s">
        <v>3805</v>
      </c>
      <c r="H8979" s="4">
        <v>1597</v>
      </c>
      <c r="I8979" s="3" t="s">
        <v>1461</v>
      </c>
      <c r="J8979" s="3" t="s">
        <v>34</v>
      </c>
      <c r="K8979" s="5">
        <v>1</v>
      </c>
      <c r="L8979" s="3" t="s">
        <v>3</v>
      </c>
      <c r="M8979" s="3" t="s">
        <v>4</v>
      </c>
      <c r="N8979" s="3" t="s">
        <v>105</v>
      </c>
      <c r="O8979" s="1">
        <v>86</v>
      </c>
      <c r="P8979" s="4">
        <v>1</v>
      </c>
      <c r="Q8979" s="10">
        <f t="shared" si="571"/>
        <v>86</v>
      </c>
    </row>
    <row r="8980" spans="2:17" ht="20.25" customHeight="1">
      <c r="B8980" s="10" t="str">
        <f t="shared" si="572"/>
        <v>دستكش ضد برش سبك86</v>
      </c>
      <c r="C8980" s="10" t="str">
        <f t="shared" si="573"/>
        <v>دستكش ضد برش سبك1404/02/1286</v>
      </c>
      <c r="D8980" s="10" t="str">
        <f>IFERROR(IF(تحویلی!$E$1="","",IF(NOSA!O8980=تحویلی!$E$1,تحویلی!$E$1&amp;COUNTIF(NOSA!$O$1:O8980,تحویلی!$E$1),"")),"")</f>
        <v/>
      </c>
      <c r="E8980" s="10" t="str">
        <f t="shared" si="574"/>
        <v>159786</v>
      </c>
      <c r="F8980" s="10" t="str">
        <f>IFERROR(VLOOKUP(I8980,DATABASE!$N:$O,2,FALSE),"")</f>
        <v>دستكش ضد برش سبك</v>
      </c>
      <c r="G8980" s="3" t="s">
        <v>3805</v>
      </c>
      <c r="H8980" s="4">
        <v>1597</v>
      </c>
      <c r="I8980" s="3" t="s">
        <v>1442</v>
      </c>
      <c r="J8980" s="3" t="s">
        <v>22</v>
      </c>
      <c r="K8980" s="5">
        <v>1</v>
      </c>
      <c r="L8980" s="3" t="s">
        <v>3</v>
      </c>
      <c r="M8980" s="3" t="s">
        <v>4</v>
      </c>
      <c r="N8980" s="3" t="s">
        <v>105</v>
      </c>
      <c r="O8980" s="1">
        <v>86</v>
      </c>
      <c r="P8980" s="4">
        <v>1</v>
      </c>
      <c r="Q8980" s="10">
        <f t="shared" si="571"/>
        <v>86</v>
      </c>
    </row>
    <row r="8981" spans="2:17" ht="20.25" customHeight="1">
      <c r="B8981" s="10" t="str">
        <f t="shared" si="572"/>
        <v>86</v>
      </c>
      <c r="C8981" s="10" t="str">
        <f t="shared" si="573"/>
        <v>1404/02/1286</v>
      </c>
      <c r="D8981" s="10" t="str">
        <f>IFERROR(IF(تحویلی!$E$1="","",IF(NOSA!O8981=تحویلی!$E$1,تحویلی!$E$1&amp;COUNTIF(NOSA!$O$1:O8981,تحویلی!$E$1),"")),"")</f>
        <v/>
      </c>
      <c r="E8981" s="10" t="str">
        <f t="shared" si="574"/>
        <v>159786</v>
      </c>
      <c r="F8981" s="10" t="str">
        <f>IFERROR(VLOOKUP(I8981,DATABASE!$N:$O,2,FALSE),"")</f>
        <v/>
      </c>
      <c r="G8981" s="3" t="s">
        <v>3805</v>
      </c>
      <c r="H8981" s="4">
        <v>1597</v>
      </c>
      <c r="I8981" s="3" t="s">
        <v>2699</v>
      </c>
      <c r="J8981" s="3" t="s">
        <v>7</v>
      </c>
      <c r="K8981" s="5">
        <v>1</v>
      </c>
      <c r="L8981" s="3" t="s">
        <v>8</v>
      </c>
      <c r="M8981" s="3" t="s">
        <v>4</v>
      </c>
      <c r="N8981" s="3" t="s">
        <v>105</v>
      </c>
      <c r="O8981" s="1">
        <v>86</v>
      </c>
      <c r="P8981" s="4">
        <v>1</v>
      </c>
      <c r="Q8981" s="10">
        <f t="shared" si="571"/>
        <v>86</v>
      </c>
    </row>
    <row r="8982" spans="2:17" ht="20.25" customHeight="1">
      <c r="B8982" s="10" t="str">
        <f t="shared" si="572"/>
        <v>دستكش ضد برش سبك45</v>
      </c>
      <c r="C8982" s="10" t="str">
        <f t="shared" si="573"/>
        <v>دستكش ضد برش سبك1404/02/1245</v>
      </c>
      <c r="D8982" s="10" t="str">
        <f>IFERROR(IF(تحویلی!$E$1="","",IF(NOSA!O8982=تحویلی!$E$1,تحویلی!$E$1&amp;COUNTIF(NOSA!$O$1:O8982,تحویلی!$E$1),"")),"")</f>
        <v/>
      </c>
      <c r="E8982" s="10" t="str">
        <f t="shared" si="574"/>
        <v>160145</v>
      </c>
      <c r="F8982" s="10" t="str">
        <f>IFERROR(VLOOKUP(I8982,DATABASE!$N:$O,2,FALSE),"")</f>
        <v>دستكش ضد برش سبك</v>
      </c>
      <c r="G8982" s="3" t="s">
        <v>3805</v>
      </c>
      <c r="H8982" s="4">
        <v>1601</v>
      </c>
      <c r="I8982" s="3" t="s">
        <v>1442</v>
      </c>
      <c r="J8982" s="3" t="s">
        <v>22</v>
      </c>
      <c r="K8982" s="5">
        <v>1</v>
      </c>
      <c r="L8982" s="3" t="s">
        <v>3</v>
      </c>
      <c r="M8982" s="3" t="s">
        <v>4</v>
      </c>
      <c r="N8982" s="3" t="s">
        <v>3965</v>
      </c>
      <c r="O8982" s="1">
        <v>45</v>
      </c>
      <c r="P8982" s="4">
        <v>1</v>
      </c>
      <c r="Q8982" s="10">
        <f t="shared" si="571"/>
        <v>45</v>
      </c>
    </row>
    <row r="8983" spans="2:17" ht="20.25" customHeight="1">
      <c r="B8983" s="10" t="str">
        <f t="shared" si="572"/>
        <v>دستكش ضد برش سبك471</v>
      </c>
      <c r="C8983" s="10" t="str">
        <f t="shared" si="573"/>
        <v>دستكش ضد برش سبك1404/02/12471</v>
      </c>
      <c r="D8983" s="10" t="str">
        <f>IFERROR(IF(تحویلی!$E$1="","",IF(NOSA!O8983=تحویلی!$E$1,تحویلی!$E$1&amp;COUNTIF(NOSA!$O$1:O8983,تحویلی!$E$1),"")),"")</f>
        <v/>
      </c>
      <c r="E8983" s="10" t="str">
        <f t="shared" si="574"/>
        <v>1602471</v>
      </c>
      <c r="F8983" s="10" t="str">
        <f>IFERROR(VLOOKUP(I8983,DATABASE!$N:$O,2,FALSE),"")</f>
        <v>دستكش ضد برش سبك</v>
      </c>
      <c r="G8983" s="3" t="s">
        <v>3805</v>
      </c>
      <c r="H8983" s="4">
        <v>1602</v>
      </c>
      <c r="I8983" s="3" t="s">
        <v>1442</v>
      </c>
      <c r="J8983" s="3" t="s">
        <v>22</v>
      </c>
      <c r="K8983" s="5">
        <v>1</v>
      </c>
      <c r="L8983" s="3" t="s">
        <v>3</v>
      </c>
      <c r="M8983" s="3" t="s">
        <v>43</v>
      </c>
      <c r="N8983" s="3" t="s">
        <v>97</v>
      </c>
      <c r="O8983" s="1">
        <v>471</v>
      </c>
      <c r="P8983" s="4">
        <v>1</v>
      </c>
      <c r="Q8983" s="10">
        <f t="shared" si="571"/>
        <v>471</v>
      </c>
    </row>
    <row r="8984" spans="2:17" ht="20.25" customHeight="1">
      <c r="B8984" s="10" t="str">
        <f t="shared" si="572"/>
        <v>دستكش ضد ارتعاش كپسولي70</v>
      </c>
      <c r="C8984" s="10" t="str">
        <f t="shared" si="573"/>
        <v>دستكش ضد ارتعاش كپسولي1404/02/1270</v>
      </c>
      <c r="D8984" s="10" t="str">
        <f>IFERROR(IF(تحویلی!$E$1="","",IF(NOSA!O8984=تحویلی!$E$1,تحویلی!$E$1&amp;COUNTIF(NOSA!$O$1:O8984,تحویلی!$E$1),"")),"")</f>
        <v/>
      </c>
      <c r="E8984" s="10" t="str">
        <f t="shared" si="574"/>
        <v>160770</v>
      </c>
      <c r="F8984" s="10" t="str">
        <f>IFERROR(VLOOKUP(I8984,DATABASE!$N:$O,2,FALSE),"")</f>
        <v>دستكش ضد ارتعاش كپسولي</v>
      </c>
      <c r="G8984" s="3" t="s">
        <v>3805</v>
      </c>
      <c r="H8984" s="4">
        <v>1607</v>
      </c>
      <c r="I8984" s="3" t="s">
        <v>2330</v>
      </c>
      <c r="J8984" s="3" t="s">
        <v>276</v>
      </c>
      <c r="K8984" s="5">
        <v>1</v>
      </c>
      <c r="L8984" s="3" t="s">
        <v>3</v>
      </c>
      <c r="M8984" s="3" t="s">
        <v>9</v>
      </c>
      <c r="N8984" s="3" t="s">
        <v>688</v>
      </c>
      <c r="O8984" s="1">
        <v>70</v>
      </c>
      <c r="P8984" s="4">
        <v>1</v>
      </c>
      <c r="Q8984" s="10">
        <f t="shared" si="571"/>
        <v>70</v>
      </c>
    </row>
    <row r="8985" spans="2:17" ht="20.25" customHeight="1">
      <c r="B8985" s="10" t="str">
        <f t="shared" si="572"/>
        <v>70</v>
      </c>
      <c r="C8985" s="10" t="str">
        <f t="shared" si="573"/>
        <v>1404/02/1270</v>
      </c>
      <c r="D8985" s="10" t="str">
        <f>IFERROR(IF(تحویلی!$E$1="","",IF(NOSA!O8985=تحویلی!$E$1,تحویلی!$E$1&amp;COUNTIF(NOSA!$O$1:O8985,تحویلی!$E$1),"")),"")</f>
        <v/>
      </c>
      <c r="E8985" s="10" t="str">
        <f t="shared" si="574"/>
        <v>160770</v>
      </c>
      <c r="F8985" s="10" t="str">
        <f>IFERROR(VLOOKUP(I8985,DATABASE!$N:$O,2,FALSE),"")</f>
        <v/>
      </c>
      <c r="G8985" s="3" t="s">
        <v>3805</v>
      </c>
      <c r="H8985" s="4">
        <v>1607</v>
      </c>
      <c r="I8985" s="3" t="s">
        <v>2699</v>
      </c>
      <c r="J8985" s="3" t="s">
        <v>7</v>
      </c>
      <c r="K8985" s="5">
        <v>1</v>
      </c>
      <c r="L8985" s="3" t="s">
        <v>8</v>
      </c>
      <c r="M8985" s="3" t="s">
        <v>9</v>
      </c>
      <c r="N8985" s="3" t="s">
        <v>688</v>
      </c>
      <c r="O8985" s="1">
        <v>70</v>
      </c>
      <c r="P8985" s="4">
        <v>1</v>
      </c>
      <c r="Q8985" s="10">
        <f t="shared" si="571"/>
        <v>70</v>
      </c>
    </row>
    <row r="8986" spans="2:17" ht="20.25" customHeight="1">
      <c r="B8986" s="10" t="str">
        <f t="shared" si="572"/>
        <v>كفش ايمني933</v>
      </c>
      <c r="C8986" s="10" t="str">
        <f t="shared" si="573"/>
        <v>كفش ايمني1404/02/13933</v>
      </c>
      <c r="D8986" s="10" t="str">
        <f>IFERROR(IF(تحویلی!$E$1="","",IF(NOSA!O8986=تحویلی!$E$1,تحویلی!$E$1&amp;COUNTIF(NOSA!$O$1:O8986,تحویلی!$E$1),"")),"")</f>
        <v/>
      </c>
      <c r="E8986" s="10" t="str">
        <f t="shared" si="574"/>
        <v>1612933</v>
      </c>
      <c r="F8986" s="10" t="str">
        <f>IFERROR(VLOOKUP(I8986,DATABASE!$N:$O,2,FALSE),"")</f>
        <v>كفش ايمني</v>
      </c>
      <c r="G8986" s="3" t="s">
        <v>3806</v>
      </c>
      <c r="H8986" s="3">
        <v>1612</v>
      </c>
      <c r="I8986" s="3" t="s">
        <v>1720</v>
      </c>
      <c r="J8986" s="3" t="s">
        <v>1721</v>
      </c>
      <c r="K8986" s="3">
        <v>1</v>
      </c>
      <c r="L8986" s="3" t="s">
        <v>3</v>
      </c>
      <c r="M8986" s="3" t="s">
        <v>47</v>
      </c>
      <c r="N8986" s="3" t="s">
        <v>3544</v>
      </c>
      <c r="O8986" s="1">
        <v>933</v>
      </c>
      <c r="P8986" s="3">
        <v>1</v>
      </c>
      <c r="Q8986" s="10">
        <f t="shared" si="571"/>
        <v>933</v>
      </c>
    </row>
    <row r="8987" spans="2:17" ht="20.25" customHeight="1">
      <c r="B8987" s="10" t="str">
        <f t="shared" si="572"/>
        <v>دستكش ضد برش سبك827</v>
      </c>
      <c r="C8987" s="10" t="str">
        <f t="shared" si="573"/>
        <v>دستكش ضد برش سبك1404/02/13827</v>
      </c>
      <c r="D8987" s="10" t="str">
        <f>IFERROR(IF(تحویلی!$E$1="","",IF(NOSA!O8987=تحویلی!$E$1,تحویلی!$E$1&amp;COUNTIF(NOSA!$O$1:O8987,تحویلی!$E$1),"")),"")</f>
        <v/>
      </c>
      <c r="E8987" s="10" t="str">
        <f t="shared" si="574"/>
        <v>1617827</v>
      </c>
      <c r="F8987" s="10" t="str">
        <f>IFERROR(VLOOKUP(I8987,DATABASE!$N:$O,2,FALSE),"")</f>
        <v>دستكش ضد برش سبك</v>
      </c>
      <c r="G8987" s="3" t="s">
        <v>3806</v>
      </c>
      <c r="H8987" s="3">
        <v>1617</v>
      </c>
      <c r="I8987" s="3" t="s">
        <v>1442</v>
      </c>
      <c r="J8987" s="3" t="s">
        <v>22</v>
      </c>
      <c r="K8987" s="3">
        <v>1</v>
      </c>
      <c r="L8987" s="3" t="s">
        <v>3</v>
      </c>
      <c r="M8987" s="3" t="s">
        <v>47</v>
      </c>
      <c r="N8987" s="3" t="s">
        <v>2729</v>
      </c>
      <c r="O8987" s="1">
        <v>827</v>
      </c>
      <c r="P8987" s="3">
        <v>1</v>
      </c>
      <c r="Q8987" s="10">
        <f t="shared" si="571"/>
        <v>827</v>
      </c>
    </row>
    <row r="8988" spans="2:17" ht="20.25" customHeight="1">
      <c r="B8988" s="10" t="str">
        <f t="shared" si="572"/>
        <v>دستكش ضد برش سبك851</v>
      </c>
      <c r="C8988" s="10" t="str">
        <f t="shared" si="573"/>
        <v>دستكش ضد برش سبك1404/02/13851</v>
      </c>
      <c r="D8988" s="10" t="str">
        <f>IFERROR(IF(تحویلی!$E$1="","",IF(NOSA!O8988=تحویلی!$E$1,تحویلی!$E$1&amp;COUNTIF(NOSA!$O$1:O8988,تحویلی!$E$1),"")),"")</f>
        <v/>
      </c>
      <c r="E8988" s="10" t="str">
        <f t="shared" si="574"/>
        <v>1617851</v>
      </c>
      <c r="F8988" s="10" t="str">
        <f>IFERROR(VLOOKUP(I8988,DATABASE!$N:$O,2,FALSE),"")</f>
        <v>دستكش ضد برش سبك</v>
      </c>
      <c r="G8988" s="3" t="s">
        <v>3806</v>
      </c>
      <c r="H8988" s="3">
        <v>1617</v>
      </c>
      <c r="I8988" s="3" t="s">
        <v>1442</v>
      </c>
      <c r="J8988" s="3" t="s">
        <v>22</v>
      </c>
      <c r="K8988" s="3">
        <v>1</v>
      </c>
      <c r="L8988" s="3" t="s">
        <v>3</v>
      </c>
      <c r="M8988" s="3" t="s">
        <v>47</v>
      </c>
      <c r="N8988" s="3" t="s">
        <v>2847</v>
      </c>
      <c r="O8988" s="1">
        <v>851</v>
      </c>
      <c r="P8988" s="3">
        <v>1</v>
      </c>
      <c r="Q8988" s="10">
        <f t="shared" si="571"/>
        <v>851</v>
      </c>
    </row>
    <row r="8989" spans="2:17" ht="20.25" customHeight="1">
      <c r="B8989" s="10" t="str">
        <f t="shared" si="572"/>
        <v>لباس كار ديرسوز(شلوار) 848</v>
      </c>
      <c r="C8989" s="10" t="str">
        <f t="shared" si="573"/>
        <v>لباس كار ديرسوز(شلوار) 1404/02/13848</v>
      </c>
      <c r="D8989" s="10" t="str">
        <f>IFERROR(IF(تحویلی!$E$1="","",IF(NOSA!O8989=تحویلی!$E$1,تحویلی!$E$1&amp;COUNTIF(NOSA!$O$1:O8989,تحویلی!$E$1),"")),"")</f>
        <v/>
      </c>
      <c r="E8989" s="10" t="str">
        <f t="shared" si="574"/>
        <v>1620848</v>
      </c>
      <c r="F8989" s="10" t="str">
        <f>IFERROR(VLOOKUP(I8989,DATABASE!$N:$O,2,FALSE),"")</f>
        <v xml:space="preserve">لباس كار ديرسوز(شلوار) </v>
      </c>
      <c r="G8989" s="3" t="s">
        <v>3806</v>
      </c>
      <c r="H8989" s="3">
        <v>1620</v>
      </c>
      <c r="I8989" s="3" t="s">
        <v>2317</v>
      </c>
      <c r="J8989" s="3" t="s">
        <v>2825</v>
      </c>
      <c r="K8989" s="3">
        <v>1</v>
      </c>
      <c r="L8989" s="3" t="s">
        <v>8</v>
      </c>
      <c r="M8989" s="3" t="s">
        <v>47</v>
      </c>
      <c r="N8989" s="3" t="s">
        <v>2845</v>
      </c>
      <c r="O8989" s="1">
        <v>848</v>
      </c>
      <c r="P8989" s="3">
        <v>1</v>
      </c>
      <c r="Q8989" s="10">
        <f t="shared" si="571"/>
        <v>848</v>
      </c>
    </row>
    <row r="8990" spans="2:17" ht="20.25" customHeight="1">
      <c r="B8990" s="10" t="str">
        <f t="shared" si="572"/>
        <v>دستكش ضد برش سبك254</v>
      </c>
      <c r="C8990" s="10" t="str">
        <f t="shared" si="573"/>
        <v>دستكش ضد برش سبك1404/02/13254</v>
      </c>
      <c r="D8990" s="10" t="str">
        <f>IFERROR(IF(تحویلی!$E$1="","",IF(NOSA!O8990=تحویلی!$E$1,تحویلی!$E$1&amp;COUNTIF(NOSA!$O$1:O8990,تحویلی!$E$1),"")),"")</f>
        <v/>
      </c>
      <c r="E8990" s="10" t="str">
        <f t="shared" si="574"/>
        <v>1623254</v>
      </c>
      <c r="F8990" s="10" t="str">
        <f>IFERROR(VLOOKUP(I8990,DATABASE!$N:$O,2,FALSE),"")</f>
        <v>دستكش ضد برش سبك</v>
      </c>
      <c r="G8990" s="3" t="s">
        <v>3806</v>
      </c>
      <c r="H8990" s="3">
        <v>1623</v>
      </c>
      <c r="I8990" s="3" t="s">
        <v>1442</v>
      </c>
      <c r="J8990" s="3" t="s">
        <v>22</v>
      </c>
      <c r="K8990" s="3">
        <v>1</v>
      </c>
      <c r="L8990" s="3" t="s">
        <v>3</v>
      </c>
      <c r="M8990" s="3" t="s">
        <v>47</v>
      </c>
      <c r="N8990" s="3" t="s">
        <v>718</v>
      </c>
      <c r="O8990" s="1">
        <v>254</v>
      </c>
      <c r="P8990" s="3">
        <v>1</v>
      </c>
      <c r="Q8990" s="10">
        <f t="shared" si="571"/>
        <v>254</v>
      </c>
    </row>
    <row r="8991" spans="2:17" ht="20.25" customHeight="1">
      <c r="B8991" s="10" t="str">
        <f t="shared" si="572"/>
        <v>لباس كار(بلوز و شلوار)959</v>
      </c>
      <c r="C8991" s="10" t="str">
        <f t="shared" si="573"/>
        <v>لباس كار(بلوز و شلوار)1404/02/13959</v>
      </c>
      <c r="D8991" s="10" t="str">
        <f>IFERROR(IF(تحویلی!$E$1="","",IF(NOSA!O8991=تحویلی!$E$1,تحویلی!$E$1&amp;COUNTIF(NOSA!$O$1:O8991,تحویلی!$E$1),"")),"")</f>
        <v/>
      </c>
      <c r="E8991" s="10" t="str">
        <f t="shared" si="574"/>
        <v>1628959</v>
      </c>
      <c r="F8991" s="10" t="str">
        <f>IFERROR(VLOOKUP(I8991,DATABASE!$N:$O,2,FALSE),"")</f>
        <v>لباس كار(بلوز و شلوار)</v>
      </c>
      <c r="G8991" s="3" t="s">
        <v>3806</v>
      </c>
      <c r="H8991" s="3">
        <v>1628</v>
      </c>
      <c r="I8991" s="3" t="s">
        <v>1493</v>
      </c>
      <c r="J8991" s="3" t="s">
        <v>3302</v>
      </c>
      <c r="K8991" s="3">
        <v>1</v>
      </c>
      <c r="L8991" s="3" t="s">
        <v>28</v>
      </c>
      <c r="M8991" s="3" t="s">
        <v>43</v>
      </c>
      <c r="N8991" s="3" t="s">
        <v>4291</v>
      </c>
      <c r="O8991" s="1">
        <v>959</v>
      </c>
      <c r="P8991" s="3">
        <v>0</v>
      </c>
      <c r="Q8991" s="10">
        <f t="shared" si="571"/>
        <v>959</v>
      </c>
    </row>
    <row r="8992" spans="2:17" ht="20.25" customHeight="1">
      <c r="B8992" s="10" t="str">
        <f t="shared" si="572"/>
        <v>پوتين ايمني نسوز959</v>
      </c>
      <c r="C8992" s="10" t="str">
        <f t="shared" si="573"/>
        <v>پوتين ايمني نسوز1404/02/13959</v>
      </c>
      <c r="D8992" s="10" t="str">
        <f>IFERROR(IF(تحویلی!$E$1="","",IF(NOSA!O8992=تحویلی!$E$1,تحویلی!$E$1&amp;COUNTIF(NOSA!$O$1:O8992,تحویلی!$E$1),"")),"")</f>
        <v/>
      </c>
      <c r="E8992" s="10" t="str">
        <f t="shared" si="574"/>
        <v>1628959</v>
      </c>
      <c r="F8992" s="10" t="str">
        <f>IFERROR(VLOOKUP(I8992,DATABASE!$N:$O,2,FALSE),"")</f>
        <v>پوتين ايمني نسوز</v>
      </c>
      <c r="G8992" s="3" t="s">
        <v>3806</v>
      </c>
      <c r="H8992" s="3">
        <v>1628</v>
      </c>
      <c r="I8992" s="3" t="s">
        <v>1472</v>
      </c>
      <c r="J8992" s="3" t="s">
        <v>1700</v>
      </c>
      <c r="K8992" s="3">
        <v>1</v>
      </c>
      <c r="L8992" s="3" t="s">
        <v>3</v>
      </c>
      <c r="M8992" s="3" t="s">
        <v>43</v>
      </c>
      <c r="N8992" s="3" t="s">
        <v>4291</v>
      </c>
      <c r="O8992" s="1">
        <v>959</v>
      </c>
      <c r="P8992" s="3">
        <v>0</v>
      </c>
      <c r="Q8992" s="10">
        <f t="shared" si="571"/>
        <v>959</v>
      </c>
    </row>
    <row r="8993" spans="2:17" ht="20.25" customHeight="1">
      <c r="B8993" s="10" t="str">
        <f t="shared" si="572"/>
        <v>كلاه ايمني959</v>
      </c>
      <c r="C8993" s="10" t="str">
        <f t="shared" si="573"/>
        <v>كلاه ايمني1404/02/13959</v>
      </c>
      <c r="D8993" s="10" t="str">
        <f>IFERROR(IF(تحویلی!$E$1="","",IF(NOSA!O8993=تحویلی!$E$1,تحویلی!$E$1&amp;COUNTIF(NOSA!$O$1:O8993,تحویلی!$E$1),"")),"")</f>
        <v/>
      </c>
      <c r="E8993" s="10" t="str">
        <f t="shared" si="574"/>
        <v>1628959</v>
      </c>
      <c r="F8993" s="10" t="str">
        <f>IFERROR(VLOOKUP(I8993,DATABASE!$N:$O,2,FALSE),"")</f>
        <v>كلاه ايمني</v>
      </c>
      <c r="G8993" s="3" t="s">
        <v>3806</v>
      </c>
      <c r="H8993" s="3">
        <v>1628</v>
      </c>
      <c r="I8993" s="3" t="s">
        <v>1476</v>
      </c>
      <c r="J8993" s="3" t="s">
        <v>1647</v>
      </c>
      <c r="K8993" s="3">
        <v>1</v>
      </c>
      <c r="L8993" s="3" t="s">
        <v>8</v>
      </c>
      <c r="M8993" s="3" t="s">
        <v>43</v>
      </c>
      <c r="N8993" s="3" t="s">
        <v>4291</v>
      </c>
      <c r="O8993" s="1">
        <v>959</v>
      </c>
      <c r="P8993" s="3">
        <v>0</v>
      </c>
      <c r="Q8993" s="10">
        <f t="shared" si="571"/>
        <v>959</v>
      </c>
    </row>
    <row r="8994" spans="2:17" ht="20.25" customHeight="1">
      <c r="B8994" s="10" t="str">
        <f t="shared" si="572"/>
        <v>دستكش ضد برش سبك959</v>
      </c>
      <c r="C8994" s="10" t="str">
        <f t="shared" si="573"/>
        <v>دستكش ضد برش سبك1404/02/13959</v>
      </c>
      <c r="D8994" s="10" t="str">
        <f>IFERROR(IF(تحویلی!$E$1="","",IF(NOSA!O8994=تحویلی!$E$1,تحویلی!$E$1&amp;COUNTIF(NOSA!$O$1:O8994,تحویلی!$E$1),"")),"")</f>
        <v/>
      </c>
      <c r="E8994" s="10" t="str">
        <f t="shared" si="574"/>
        <v>1628959</v>
      </c>
      <c r="F8994" s="10" t="str">
        <f>IFERROR(VLOOKUP(I8994,DATABASE!$N:$O,2,FALSE),"")</f>
        <v>دستكش ضد برش سبك</v>
      </c>
      <c r="G8994" s="3" t="s">
        <v>3806</v>
      </c>
      <c r="H8994" s="3">
        <v>1628</v>
      </c>
      <c r="I8994" s="3" t="s">
        <v>1442</v>
      </c>
      <c r="J8994" s="3" t="s">
        <v>22</v>
      </c>
      <c r="K8994" s="3">
        <v>1</v>
      </c>
      <c r="L8994" s="3" t="s">
        <v>3</v>
      </c>
      <c r="M8994" s="3" t="s">
        <v>43</v>
      </c>
      <c r="N8994" s="3" t="s">
        <v>4291</v>
      </c>
      <c r="O8994" s="1">
        <v>959</v>
      </c>
      <c r="P8994" s="3">
        <v>0</v>
      </c>
      <c r="Q8994" s="10">
        <f t="shared" si="571"/>
        <v>959</v>
      </c>
    </row>
    <row r="8995" spans="2:17" ht="20.25" customHeight="1">
      <c r="B8995" s="10" t="str">
        <f t="shared" si="572"/>
        <v>گوشي اير پلاگ959</v>
      </c>
      <c r="C8995" s="10" t="str">
        <f t="shared" si="573"/>
        <v>گوشي اير پلاگ1404/02/13959</v>
      </c>
      <c r="D8995" s="10" t="str">
        <f>IFERROR(IF(تحویلی!$E$1="","",IF(NOSA!O8995=تحویلی!$E$1,تحویلی!$E$1&amp;COUNTIF(NOSA!$O$1:O8995,تحویلی!$E$1),"")),"")</f>
        <v/>
      </c>
      <c r="E8995" s="10" t="str">
        <f t="shared" si="574"/>
        <v>1628959</v>
      </c>
      <c r="F8995" s="10" t="str">
        <f>IFERROR(VLOOKUP(I8995,DATABASE!$N:$O,2,FALSE),"")</f>
        <v>گوشي اير پلاگ</v>
      </c>
      <c r="G8995" s="3" t="s">
        <v>3806</v>
      </c>
      <c r="H8995" s="3">
        <v>1628</v>
      </c>
      <c r="I8995" s="3" t="s">
        <v>1581</v>
      </c>
      <c r="J8995" s="3" t="s">
        <v>124</v>
      </c>
      <c r="K8995" s="3">
        <v>1</v>
      </c>
      <c r="L8995" s="3" t="s">
        <v>8</v>
      </c>
      <c r="M8995" s="3" t="s">
        <v>43</v>
      </c>
      <c r="N8995" s="3" t="s">
        <v>4291</v>
      </c>
      <c r="O8995" s="1">
        <v>959</v>
      </c>
      <c r="P8995" s="3">
        <v>0</v>
      </c>
      <c r="Q8995" s="10">
        <f t="shared" si="571"/>
        <v>959</v>
      </c>
    </row>
    <row r="8996" spans="2:17" ht="20.25" customHeight="1">
      <c r="B8996" s="10" t="str">
        <f t="shared" si="572"/>
        <v>959</v>
      </c>
      <c r="C8996" s="10" t="str">
        <f t="shared" si="573"/>
        <v>1404/02/13959</v>
      </c>
      <c r="D8996" s="10" t="str">
        <f>IFERROR(IF(تحویلی!$E$1="","",IF(NOSA!O8996=تحویلی!$E$1,تحویلی!$E$1&amp;COUNTIF(NOSA!$O$1:O8996,تحویلی!$E$1),"")),"")</f>
        <v/>
      </c>
      <c r="E8996" s="10" t="str">
        <f t="shared" si="574"/>
        <v>1628959</v>
      </c>
      <c r="F8996" s="10" t="str">
        <f>IFERROR(VLOOKUP(I8996,DATABASE!$N:$O,2,FALSE),"")</f>
        <v/>
      </c>
      <c r="G8996" s="3" t="s">
        <v>3806</v>
      </c>
      <c r="H8996" s="3">
        <v>1628</v>
      </c>
      <c r="I8996" s="3" t="s">
        <v>3559</v>
      </c>
      <c r="J8996" s="3" t="s">
        <v>3560</v>
      </c>
      <c r="K8996" s="3">
        <v>1</v>
      </c>
      <c r="L8996" s="3" t="s">
        <v>8</v>
      </c>
      <c r="M8996" s="3" t="s">
        <v>43</v>
      </c>
      <c r="N8996" s="3" t="s">
        <v>4291</v>
      </c>
      <c r="O8996" s="1">
        <v>959</v>
      </c>
      <c r="P8996" s="3">
        <v>0</v>
      </c>
      <c r="Q8996" s="10">
        <f t="shared" si="571"/>
        <v>959</v>
      </c>
    </row>
    <row r="8997" spans="2:17" ht="20.25" customHeight="1">
      <c r="B8997" s="10" t="str">
        <f t="shared" si="572"/>
        <v>دستكش كف مواد سبك838</v>
      </c>
      <c r="C8997" s="10" t="str">
        <f t="shared" si="573"/>
        <v>دستكش كف مواد سبك1404/02/13838</v>
      </c>
      <c r="D8997" s="10" t="str">
        <f>IFERROR(IF(تحویلی!$E$1="","",IF(NOSA!O8997=تحویلی!$E$1,تحویلی!$E$1&amp;COUNTIF(NOSA!$O$1:O8997,تحویلی!$E$1),"")),"")</f>
        <v/>
      </c>
      <c r="E8997" s="10" t="str">
        <f t="shared" si="574"/>
        <v>1630838</v>
      </c>
      <c r="F8997" s="10" t="str">
        <f>IFERROR(VLOOKUP(I8997,DATABASE!$N:$O,2,FALSE),"")</f>
        <v>دستكش كف مواد سبك</v>
      </c>
      <c r="G8997" s="3" t="s">
        <v>3806</v>
      </c>
      <c r="H8997" s="3">
        <v>1630</v>
      </c>
      <c r="I8997" s="3" t="s">
        <v>1456</v>
      </c>
      <c r="J8997" s="3" t="s">
        <v>2</v>
      </c>
      <c r="K8997" s="3">
        <v>1</v>
      </c>
      <c r="L8997" s="3" t="s">
        <v>3</v>
      </c>
      <c r="M8997" s="3" t="s">
        <v>40</v>
      </c>
      <c r="N8997" s="3" t="s">
        <v>3258</v>
      </c>
      <c r="O8997" s="1">
        <v>838</v>
      </c>
      <c r="P8997" s="3">
        <v>1</v>
      </c>
      <c r="Q8997" s="10">
        <f t="shared" si="571"/>
        <v>838</v>
      </c>
    </row>
    <row r="8998" spans="2:17" ht="20.25" customHeight="1">
      <c r="B8998" s="10" t="str">
        <f t="shared" si="572"/>
        <v>دستكش ضد برش سبك719</v>
      </c>
      <c r="C8998" s="10" t="str">
        <f t="shared" si="573"/>
        <v>دستكش ضد برش سبك1404/02/13719</v>
      </c>
      <c r="D8998" s="10" t="str">
        <f>IFERROR(IF(تحویلی!$E$1="","",IF(NOSA!O8998=تحویلی!$E$1,تحویلی!$E$1&amp;COUNTIF(NOSA!$O$1:O8998,تحویلی!$E$1),"")),"")</f>
        <v/>
      </c>
      <c r="E8998" s="10" t="str">
        <f t="shared" si="574"/>
        <v>1647719</v>
      </c>
      <c r="F8998" s="10" t="str">
        <f>IFERROR(VLOOKUP(I8998,DATABASE!$N:$O,2,FALSE),"")</f>
        <v>دستكش ضد برش سبك</v>
      </c>
      <c r="G8998" s="3" t="s">
        <v>3806</v>
      </c>
      <c r="H8998" s="3">
        <v>1647</v>
      </c>
      <c r="I8998" s="3" t="s">
        <v>1442</v>
      </c>
      <c r="J8998" s="3" t="s">
        <v>22</v>
      </c>
      <c r="K8998" s="3">
        <v>1</v>
      </c>
      <c r="L8998" s="3" t="s">
        <v>3</v>
      </c>
      <c r="M8998" s="3" t="s">
        <v>47</v>
      </c>
      <c r="N8998" s="3" t="s">
        <v>886</v>
      </c>
      <c r="O8998" s="1">
        <v>719</v>
      </c>
      <c r="P8998" s="3">
        <v>1</v>
      </c>
      <c r="Q8998" s="10">
        <f t="shared" si="571"/>
        <v>719</v>
      </c>
    </row>
    <row r="8999" spans="2:17" ht="20.25" customHeight="1">
      <c r="B8999" s="10" t="str">
        <f t="shared" si="572"/>
        <v>چكمه ايمني نسوز405</v>
      </c>
      <c r="C8999" s="10" t="str">
        <f t="shared" si="573"/>
        <v>چكمه ايمني نسوز1404/02/13405</v>
      </c>
      <c r="D8999" s="10" t="str">
        <f>IFERROR(IF(تحویلی!$E$1="","",IF(NOSA!O8999=تحویلی!$E$1,تحویلی!$E$1&amp;COUNTIF(NOSA!$O$1:O8999,تحویلی!$E$1),"")),"")</f>
        <v/>
      </c>
      <c r="E8999" s="10" t="str">
        <f t="shared" si="574"/>
        <v>1658405</v>
      </c>
      <c r="F8999" s="10" t="str">
        <f>IFERROR(VLOOKUP(I8999,DATABASE!$N:$O,2,FALSE),"")</f>
        <v>چكمه ايمني نسوز</v>
      </c>
      <c r="G8999" s="3" t="s">
        <v>3806</v>
      </c>
      <c r="H8999" s="3">
        <v>1658</v>
      </c>
      <c r="I8999" s="3" t="s">
        <v>1658</v>
      </c>
      <c r="J8999" s="3" t="s">
        <v>1659</v>
      </c>
      <c r="K8999" s="3">
        <v>1</v>
      </c>
      <c r="L8999" s="3" t="s">
        <v>3</v>
      </c>
      <c r="M8999" s="3" t="s">
        <v>19</v>
      </c>
      <c r="N8999" s="3" t="s">
        <v>3406</v>
      </c>
      <c r="O8999" s="1">
        <v>405</v>
      </c>
      <c r="P8999" s="3">
        <v>1</v>
      </c>
      <c r="Q8999" s="10">
        <f t="shared" si="571"/>
        <v>405</v>
      </c>
    </row>
    <row r="9000" spans="2:17" ht="20.25" customHeight="1">
      <c r="B9000" s="10" t="str">
        <f t="shared" si="572"/>
        <v>دستكش ضد برش سبك10006</v>
      </c>
      <c r="C9000" s="10" t="str">
        <f t="shared" si="573"/>
        <v>دستكش ضد برش سبك1404/02/1310006</v>
      </c>
      <c r="D9000" s="10" t="str">
        <f>IFERROR(IF(تحویلی!$E$1="","",IF(NOSA!O9000=تحویلی!$E$1,تحویلی!$E$1&amp;COUNTIF(NOSA!$O$1:O9000,تحویلی!$E$1),"")),"")</f>
        <v/>
      </c>
      <c r="E9000" s="10" t="str">
        <f t="shared" si="574"/>
        <v>166210006</v>
      </c>
      <c r="F9000" s="10" t="str">
        <f>IFERROR(VLOOKUP(I9000,DATABASE!$N:$O,2,FALSE),"")</f>
        <v>دستكش ضد برش سبك</v>
      </c>
      <c r="G9000" s="3" t="s">
        <v>3806</v>
      </c>
      <c r="H9000" s="3">
        <v>1662</v>
      </c>
      <c r="I9000" s="3" t="s">
        <v>1442</v>
      </c>
      <c r="J9000" s="3" t="s">
        <v>22</v>
      </c>
      <c r="K9000" s="3">
        <v>1</v>
      </c>
      <c r="L9000" s="3" t="s">
        <v>3</v>
      </c>
      <c r="M9000" s="3" t="s">
        <v>9</v>
      </c>
      <c r="N9000" s="3" t="s">
        <v>4050</v>
      </c>
      <c r="O9000" s="1">
        <v>10006</v>
      </c>
      <c r="P9000" s="3">
        <v>1</v>
      </c>
      <c r="Q9000" s="10">
        <f t="shared" si="571"/>
        <v>10006</v>
      </c>
    </row>
    <row r="9001" spans="2:17" ht="20.25" customHeight="1">
      <c r="B9001" s="10" t="str">
        <f t="shared" si="572"/>
        <v>فيلتر ماسك نيم صورت (3M) مدل 209110006</v>
      </c>
      <c r="C9001" s="10" t="str">
        <f t="shared" si="573"/>
        <v>فيلتر ماسك نيم صورت (3M) مدل 20911404/02/1310006</v>
      </c>
      <c r="D9001" s="10" t="str">
        <f>IFERROR(IF(تحویلی!$E$1="","",IF(NOSA!O9001=تحویلی!$E$1,تحویلی!$E$1&amp;COUNTIF(NOSA!$O$1:O9001,تحویلی!$E$1),"")),"")</f>
        <v/>
      </c>
      <c r="E9001" s="10" t="str">
        <f t="shared" si="574"/>
        <v>166210006</v>
      </c>
      <c r="F9001" s="10" t="str">
        <f>IFERROR(VLOOKUP(I9001,DATABASE!$N:$O,2,FALSE),"")</f>
        <v>فيلتر ماسك نيم صورت (3M) مدل 2091</v>
      </c>
      <c r="G9001" s="3" t="s">
        <v>3806</v>
      </c>
      <c r="H9001" s="3">
        <v>1662</v>
      </c>
      <c r="I9001" s="3" t="s">
        <v>1475</v>
      </c>
      <c r="J9001" s="3" t="s">
        <v>53</v>
      </c>
      <c r="K9001" s="3">
        <v>1</v>
      </c>
      <c r="L9001" s="3" t="s">
        <v>8</v>
      </c>
      <c r="M9001" s="3" t="s">
        <v>9</v>
      </c>
      <c r="N9001" s="3" t="s">
        <v>4050</v>
      </c>
      <c r="O9001" s="1">
        <v>10006</v>
      </c>
      <c r="P9001" s="3">
        <v>1</v>
      </c>
      <c r="Q9001" s="10">
        <f t="shared" si="571"/>
        <v>10006</v>
      </c>
    </row>
    <row r="9002" spans="2:17" ht="20.25" customHeight="1">
      <c r="B9002" s="10" t="str">
        <f t="shared" si="572"/>
        <v>دستكش ساق بلند نسوز783</v>
      </c>
      <c r="C9002" s="10" t="str">
        <f t="shared" si="573"/>
        <v>دستكش ساق بلند نسوز1404/02/13783</v>
      </c>
      <c r="D9002" s="10" t="str">
        <f>IFERROR(IF(تحویلی!$E$1="","",IF(NOSA!O9002=تحویلی!$E$1,تحویلی!$E$1&amp;COUNTIF(NOSA!$O$1:O9002,تحویلی!$E$1),"")),"")</f>
        <v/>
      </c>
      <c r="E9002" s="10" t="str">
        <f t="shared" si="574"/>
        <v>1665783</v>
      </c>
      <c r="F9002" s="10" t="str">
        <f>IFERROR(VLOOKUP(I9002,DATABASE!$N:$O,2,FALSE),"")</f>
        <v>دستكش ساق بلند نسوز</v>
      </c>
      <c r="G9002" s="3" t="s">
        <v>3806</v>
      </c>
      <c r="H9002" s="3">
        <v>1665</v>
      </c>
      <c r="I9002" s="3" t="s">
        <v>1461</v>
      </c>
      <c r="J9002" s="3" t="s">
        <v>34</v>
      </c>
      <c r="K9002" s="3">
        <v>1</v>
      </c>
      <c r="L9002" s="3" t="s">
        <v>3</v>
      </c>
      <c r="M9002" s="3" t="s">
        <v>4</v>
      </c>
      <c r="N9002" s="3" t="s">
        <v>1219</v>
      </c>
      <c r="O9002" s="1">
        <v>783</v>
      </c>
      <c r="P9002" s="3">
        <v>1</v>
      </c>
      <c r="Q9002" s="10">
        <f t="shared" ref="Q9002:Q9065" si="575">VALUE(O9002)</f>
        <v>783</v>
      </c>
    </row>
    <row r="9003" spans="2:17" ht="20.25" customHeight="1">
      <c r="B9003" s="10" t="str">
        <f t="shared" si="572"/>
        <v>دستكش ضد برش سبك848</v>
      </c>
      <c r="C9003" s="10" t="str">
        <f t="shared" si="573"/>
        <v>دستكش ضد برش سبك1404/02/14848</v>
      </c>
      <c r="D9003" s="10" t="str">
        <f>IFERROR(IF(تحویلی!$E$1="","",IF(NOSA!O9003=تحویلی!$E$1,تحویلی!$E$1&amp;COUNTIF(NOSA!$O$1:O9003,تحویلی!$E$1),"")),"")</f>
        <v/>
      </c>
      <c r="E9003" s="10" t="str">
        <f t="shared" si="574"/>
        <v>1675848</v>
      </c>
      <c r="F9003" s="10" t="str">
        <f>IFERROR(VLOOKUP(I9003,DATABASE!$N:$O,2,FALSE),"")</f>
        <v>دستكش ضد برش سبك</v>
      </c>
      <c r="G9003" s="3" t="s">
        <v>3807</v>
      </c>
      <c r="H9003" s="3">
        <v>1675</v>
      </c>
      <c r="I9003" s="3" t="s">
        <v>1442</v>
      </c>
      <c r="J9003" s="3" t="s">
        <v>22</v>
      </c>
      <c r="K9003" s="3">
        <v>1</v>
      </c>
      <c r="L9003" s="3" t="s">
        <v>3</v>
      </c>
      <c r="M9003" s="3" t="s">
        <v>47</v>
      </c>
      <c r="N9003" s="3" t="s">
        <v>2750</v>
      </c>
      <c r="O9003" s="1">
        <v>848</v>
      </c>
      <c r="P9003" s="3">
        <v>1</v>
      </c>
      <c r="Q9003" s="10">
        <f t="shared" si="575"/>
        <v>848</v>
      </c>
    </row>
    <row r="9004" spans="2:17" ht="20.25" customHeight="1">
      <c r="B9004" s="10" t="str">
        <f t="shared" si="572"/>
        <v>دستكش ضد برش سبك717</v>
      </c>
      <c r="C9004" s="10" t="str">
        <f t="shared" si="573"/>
        <v>دستكش ضد برش سبك1404/02/14717</v>
      </c>
      <c r="D9004" s="10" t="str">
        <f>IFERROR(IF(تحویلی!$E$1="","",IF(NOSA!O9004=تحویلی!$E$1,تحویلی!$E$1&amp;COUNTIF(NOSA!$O$1:O9004,تحویلی!$E$1),"")),"")</f>
        <v/>
      </c>
      <c r="E9004" s="10" t="str">
        <f t="shared" si="574"/>
        <v>1675717</v>
      </c>
      <c r="F9004" s="10" t="str">
        <f>IFERROR(VLOOKUP(I9004,DATABASE!$N:$O,2,FALSE),"")</f>
        <v>دستكش ضد برش سبك</v>
      </c>
      <c r="G9004" s="3" t="s">
        <v>3807</v>
      </c>
      <c r="H9004" s="3">
        <v>1675</v>
      </c>
      <c r="I9004" s="3" t="s">
        <v>1442</v>
      </c>
      <c r="J9004" s="3" t="s">
        <v>22</v>
      </c>
      <c r="K9004" s="3">
        <v>1</v>
      </c>
      <c r="L9004" s="3" t="s">
        <v>3</v>
      </c>
      <c r="M9004" s="3" t="s">
        <v>47</v>
      </c>
      <c r="N9004" s="3" t="s">
        <v>822</v>
      </c>
      <c r="O9004" s="1">
        <v>717</v>
      </c>
      <c r="P9004" s="3">
        <v>1</v>
      </c>
      <c r="Q9004" s="10">
        <f t="shared" si="575"/>
        <v>717</v>
      </c>
    </row>
    <row r="9005" spans="2:17" ht="20.25" customHeight="1">
      <c r="B9005" s="10" t="str">
        <f t="shared" si="572"/>
        <v>شيشه مات ماسك جوشكاري582</v>
      </c>
      <c r="C9005" s="10" t="str">
        <f t="shared" si="573"/>
        <v>شيشه مات ماسك جوشكاري1404/02/14582</v>
      </c>
      <c r="D9005" s="10" t="str">
        <f>IFERROR(IF(تحویلی!$E$1="","",IF(NOSA!O9005=تحویلی!$E$1,تحویلی!$E$1&amp;COUNTIF(NOSA!$O$1:O9005,تحویلی!$E$1),"")),"")</f>
        <v/>
      </c>
      <c r="E9005" s="10" t="str">
        <f t="shared" si="574"/>
        <v>1680582</v>
      </c>
      <c r="F9005" s="10" t="str">
        <f>IFERROR(VLOOKUP(I9005,DATABASE!$N:$O,2,FALSE),"")</f>
        <v>شيشه مات ماسك جوشكاري</v>
      </c>
      <c r="G9005" s="3" t="s">
        <v>3807</v>
      </c>
      <c r="H9005" s="3">
        <v>1680</v>
      </c>
      <c r="I9005" s="3" t="s">
        <v>1507</v>
      </c>
      <c r="J9005" s="3" t="s">
        <v>113</v>
      </c>
      <c r="K9005" s="3">
        <v>3</v>
      </c>
      <c r="L9005" s="3" t="s">
        <v>8</v>
      </c>
      <c r="M9005" s="3" t="s">
        <v>189</v>
      </c>
      <c r="N9005" s="3" t="s">
        <v>80</v>
      </c>
      <c r="O9005" s="1">
        <v>582</v>
      </c>
      <c r="P9005" s="3">
        <v>0</v>
      </c>
      <c r="Q9005" s="10">
        <f t="shared" si="575"/>
        <v>582</v>
      </c>
    </row>
    <row r="9006" spans="2:17" ht="20.25" customHeight="1">
      <c r="B9006" s="10" t="str">
        <f t="shared" si="572"/>
        <v>شيشه ماسك جوشكاري ساده582</v>
      </c>
      <c r="C9006" s="10" t="str">
        <f t="shared" si="573"/>
        <v>شيشه ماسك جوشكاري ساده1404/02/14582</v>
      </c>
      <c r="D9006" s="10" t="str">
        <f>IFERROR(IF(تحویلی!$E$1="","",IF(NOSA!O9006=تحویلی!$E$1,تحویلی!$E$1&amp;COUNTIF(NOSA!$O$1:O9006,تحویلی!$E$1),"")),"")</f>
        <v/>
      </c>
      <c r="E9006" s="10" t="str">
        <f t="shared" si="574"/>
        <v>1680582</v>
      </c>
      <c r="F9006" s="10" t="str">
        <f>IFERROR(VLOOKUP(I9006,DATABASE!$N:$O,2,FALSE),"")</f>
        <v>شيشه ماسك جوشكاري ساده</v>
      </c>
      <c r="G9006" s="3" t="s">
        <v>3807</v>
      </c>
      <c r="H9006" s="3">
        <v>1680</v>
      </c>
      <c r="I9006" s="3" t="s">
        <v>1548</v>
      </c>
      <c r="J9006" s="3" t="s">
        <v>111</v>
      </c>
      <c r="K9006" s="3">
        <v>3</v>
      </c>
      <c r="L9006" s="3" t="s">
        <v>8</v>
      </c>
      <c r="M9006" s="3" t="s">
        <v>189</v>
      </c>
      <c r="N9006" s="3" t="s">
        <v>80</v>
      </c>
      <c r="O9006" s="1">
        <v>582</v>
      </c>
      <c r="P9006" s="3">
        <v>0</v>
      </c>
      <c r="Q9006" s="10">
        <f t="shared" si="575"/>
        <v>582</v>
      </c>
    </row>
    <row r="9007" spans="2:17" ht="20.25" customHeight="1">
      <c r="B9007" s="10" t="str">
        <f t="shared" si="572"/>
        <v>دستكش ضد برش سبك31</v>
      </c>
      <c r="C9007" s="10" t="str">
        <f t="shared" si="573"/>
        <v>دستكش ضد برش سبك1404/02/1431</v>
      </c>
      <c r="D9007" s="10" t="str">
        <f>IFERROR(IF(تحویلی!$E$1="","",IF(NOSA!O9007=تحویلی!$E$1,تحویلی!$E$1&amp;COUNTIF(NOSA!$O$1:O9007,تحویلی!$E$1),"")),"")</f>
        <v/>
      </c>
      <c r="E9007" s="10" t="str">
        <f t="shared" si="574"/>
        <v>168331</v>
      </c>
      <c r="F9007" s="10" t="str">
        <f>IFERROR(VLOOKUP(I9007,DATABASE!$N:$O,2,FALSE),"")</f>
        <v>دستكش ضد برش سبك</v>
      </c>
      <c r="G9007" s="3" t="s">
        <v>3807</v>
      </c>
      <c r="H9007" s="3">
        <v>1683</v>
      </c>
      <c r="I9007" s="3" t="s">
        <v>1442</v>
      </c>
      <c r="J9007" s="3" t="s">
        <v>22</v>
      </c>
      <c r="K9007" s="3">
        <v>1</v>
      </c>
      <c r="L9007" s="3" t="s">
        <v>3</v>
      </c>
      <c r="M9007" s="3" t="s">
        <v>9</v>
      </c>
      <c r="N9007" s="3" t="s">
        <v>175</v>
      </c>
      <c r="O9007" s="1">
        <v>31</v>
      </c>
      <c r="P9007" s="3">
        <v>1</v>
      </c>
      <c r="Q9007" s="10">
        <f t="shared" si="575"/>
        <v>31</v>
      </c>
    </row>
    <row r="9008" spans="2:17" ht="20.25" customHeight="1">
      <c r="B9008" s="10" t="str">
        <f t="shared" si="572"/>
        <v>دستكش ضد برش سبك845</v>
      </c>
      <c r="C9008" s="10" t="str">
        <f t="shared" si="573"/>
        <v>دستكش ضد برش سبك1404/02/14845</v>
      </c>
      <c r="D9008" s="10" t="str">
        <f>IFERROR(IF(تحویلی!$E$1="","",IF(NOSA!O9008=تحویلی!$E$1,تحویلی!$E$1&amp;COUNTIF(NOSA!$O$1:O9008,تحویلی!$E$1),"")),"")</f>
        <v/>
      </c>
      <c r="E9008" s="10" t="str">
        <f t="shared" si="574"/>
        <v>1702845</v>
      </c>
      <c r="F9008" s="10" t="str">
        <f>IFERROR(VLOOKUP(I9008,DATABASE!$N:$O,2,FALSE),"")</f>
        <v>دستكش ضد برش سبك</v>
      </c>
      <c r="G9008" s="3" t="s">
        <v>3807</v>
      </c>
      <c r="H9008" s="3">
        <v>1702</v>
      </c>
      <c r="I9008" s="3" t="s">
        <v>1442</v>
      </c>
      <c r="J9008" s="3" t="s">
        <v>22</v>
      </c>
      <c r="K9008" s="3">
        <v>1</v>
      </c>
      <c r="L9008" s="3" t="s">
        <v>3</v>
      </c>
      <c r="M9008" s="3" t="s">
        <v>47</v>
      </c>
      <c r="N9008" s="3" t="s">
        <v>2701</v>
      </c>
      <c r="O9008" s="1">
        <v>845</v>
      </c>
      <c r="P9008" s="3">
        <v>1</v>
      </c>
      <c r="Q9008" s="10">
        <f t="shared" si="575"/>
        <v>845</v>
      </c>
    </row>
    <row r="9009" spans="2:17" ht="20.25" customHeight="1">
      <c r="B9009" s="10" t="str">
        <f t="shared" si="572"/>
        <v>لباس كار كارشناسي717</v>
      </c>
      <c r="C9009" s="10" t="str">
        <f t="shared" si="573"/>
        <v>لباس كار كارشناسي1404/02/14717</v>
      </c>
      <c r="D9009" s="10" t="str">
        <f>IFERROR(IF(تحویلی!$E$1="","",IF(NOSA!O9009=تحویلی!$E$1,تحویلی!$E$1&amp;COUNTIF(NOSA!$O$1:O9009,تحویلی!$E$1),"")),"")</f>
        <v/>
      </c>
      <c r="E9009" s="10" t="str">
        <f t="shared" si="574"/>
        <v>1705717</v>
      </c>
      <c r="F9009" s="10" t="str">
        <f>IFERROR(VLOOKUP(I9009,DATABASE!$N:$O,2,FALSE),"")</f>
        <v>لباس كار كارشناسي</v>
      </c>
      <c r="G9009" s="3" t="s">
        <v>3807</v>
      </c>
      <c r="H9009" s="3">
        <v>1705</v>
      </c>
      <c r="I9009" s="3" t="s">
        <v>1754</v>
      </c>
      <c r="J9009" s="3" t="s">
        <v>1755</v>
      </c>
      <c r="K9009" s="3">
        <v>1</v>
      </c>
      <c r="L9009" s="3" t="s">
        <v>28</v>
      </c>
      <c r="M9009" s="3" t="s">
        <v>47</v>
      </c>
      <c r="N9009" s="3" t="s">
        <v>822</v>
      </c>
      <c r="O9009" s="1">
        <v>717</v>
      </c>
      <c r="P9009" s="3">
        <v>1</v>
      </c>
      <c r="Q9009" s="10">
        <f t="shared" si="575"/>
        <v>717</v>
      </c>
    </row>
    <row r="9010" spans="2:17" ht="20.25" customHeight="1">
      <c r="B9010" s="10" t="str">
        <f t="shared" si="572"/>
        <v>لباس كار(بلوز و شلوار)866</v>
      </c>
      <c r="C9010" s="10" t="str">
        <f t="shared" si="573"/>
        <v>لباس كار(بلوز و شلوار)1404/02/14866</v>
      </c>
      <c r="D9010" s="10" t="str">
        <f>IFERROR(IF(تحویلی!$E$1="","",IF(NOSA!O9010=تحویلی!$E$1,تحویلی!$E$1&amp;COUNTIF(NOSA!$O$1:O9010,تحویلی!$E$1),"")),"")</f>
        <v/>
      </c>
      <c r="E9010" s="10" t="str">
        <f t="shared" si="574"/>
        <v>1705866</v>
      </c>
      <c r="F9010" s="10" t="str">
        <f>IFERROR(VLOOKUP(I9010,DATABASE!$N:$O,2,FALSE),"")</f>
        <v>لباس كار(بلوز و شلوار)</v>
      </c>
      <c r="G9010" s="3" t="s">
        <v>3807</v>
      </c>
      <c r="H9010" s="3">
        <v>1705</v>
      </c>
      <c r="I9010" s="3" t="s">
        <v>1644</v>
      </c>
      <c r="J9010" s="3" t="s">
        <v>1645</v>
      </c>
      <c r="K9010" s="3">
        <v>1</v>
      </c>
      <c r="L9010" s="3" t="s">
        <v>28</v>
      </c>
      <c r="M9010" s="3" t="s">
        <v>47</v>
      </c>
      <c r="N9010" s="3" t="s">
        <v>1322</v>
      </c>
      <c r="O9010" s="1">
        <v>866</v>
      </c>
      <c r="P9010" s="3">
        <v>1</v>
      </c>
      <c r="Q9010" s="10">
        <f t="shared" si="575"/>
        <v>866</v>
      </c>
    </row>
    <row r="9011" spans="2:17" ht="20.25" customHeight="1">
      <c r="B9011" s="10" t="str">
        <f t="shared" si="572"/>
        <v>لباس كار(بلوز و شلوار)938</v>
      </c>
      <c r="C9011" s="10" t="str">
        <f t="shared" si="573"/>
        <v>لباس كار(بلوز و شلوار)1404/02/14938</v>
      </c>
      <c r="D9011" s="10" t="str">
        <f>IFERROR(IF(تحویلی!$E$1="","",IF(NOSA!O9011=تحویلی!$E$1,تحویلی!$E$1&amp;COUNTIF(NOSA!$O$1:O9011,تحویلی!$E$1),"")),"")</f>
        <v/>
      </c>
      <c r="E9011" s="10" t="str">
        <f t="shared" si="574"/>
        <v>1705938</v>
      </c>
      <c r="F9011" s="10" t="str">
        <f>IFERROR(VLOOKUP(I9011,DATABASE!$N:$O,2,FALSE),"")</f>
        <v>لباس كار(بلوز و شلوار)</v>
      </c>
      <c r="G9011" s="3" t="s">
        <v>3807</v>
      </c>
      <c r="H9011" s="3">
        <v>1705</v>
      </c>
      <c r="I9011" s="3" t="s">
        <v>1644</v>
      </c>
      <c r="J9011" s="3" t="s">
        <v>1645</v>
      </c>
      <c r="K9011" s="3">
        <v>1</v>
      </c>
      <c r="L9011" s="3" t="s">
        <v>28</v>
      </c>
      <c r="M9011" s="3" t="s">
        <v>47</v>
      </c>
      <c r="N9011" s="3" t="s">
        <v>3974</v>
      </c>
      <c r="O9011" s="1">
        <v>938</v>
      </c>
      <c r="P9011" s="3">
        <v>1</v>
      </c>
      <c r="Q9011" s="10">
        <f t="shared" si="575"/>
        <v>938</v>
      </c>
    </row>
    <row r="9012" spans="2:17" ht="20.25" customHeight="1">
      <c r="B9012" s="10" t="str">
        <f t="shared" si="572"/>
        <v>دستكش ضد برش سبك938</v>
      </c>
      <c r="C9012" s="10" t="str">
        <f t="shared" si="573"/>
        <v>دستكش ضد برش سبك1404/02/14938</v>
      </c>
      <c r="D9012" s="10" t="str">
        <f>IFERROR(IF(تحویلی!$E$1="","",IF(NOSA!O9012=تحویلی!$E$1,تحویلی!$E$1&amp;COUNTIF(NOSA!$O$1:O9012,تحویلی!$E$1),"")),"")</f>
        <v/>
      </c>
      <c r="E9012" s="10" t="str">
        <f t="shared" si="574"/>
        <v>1705938</v>
      </c>
      <c r="F9012" s="10" t="str">
        <f>IFERROR(VLOOKUP(I9012,DATABASE!$N:$O,2,FALSE),"")</f>
        <v>دستكش ضد برش سبك</v>
      </c>
      <c r="G9012" s="3" t="s">
        <v>3807</v>
      </c>
      <c r="H9012" s="3">
        <v>1705</v>
      </c>
      <c r="I9012" s="3" t="s">
        <v>1442</v>
      </c>
      <c r="J9012" s="3" t="s">
        <v>22</v>
      </c>
      <c r="K9012" s="3">
        <v>1</v>
      </c>
      <c r="L9012" s="3" t="s">
        <v>3</v>
      </c>
      <c r="M9012" s="3" t="s">
        <v>47</v>
      </c>
      <c r="N9012" s="3" t="s">
        <v>3974</v>
      </c>
      <c r="O9012" s="1">
        <v>938</v>
      </c>
      <c r="P9012" s="3">
        <v>1</v>
      </c>
      <c r="Q9012" s="10">
        <f t="shared" si="575"/>
        <v>938</v>
      </c>
    </row>
    <row r="9013" spans="2:17" ht="20.25" customHeight="1">
      <c r="B9013" s="10" t="str">
        <f t="shared" si="572"/>
        <v>بند كفش938</v>
      </c>
      <c r="C9013" s="10" t="str">
        <f t="shared" si="573"/>
        <v>بند كفش1404/02/14938</v>
      </c>
      <c r="D9013" s="10" t="str">
        <f>IFERROR(IF(تحویلی!$E$1="","",IF(NOSA!O9013=تحویلی!$E$1,تحویلی!$E$1&amp;COUNTIF(NOSA!$O$1:O9013,تحویلی!$E$1),"")),"")</f>
        <v/>
      </c>
      <c r="E9013" s="10" t="str">
        <f t="shared" si="574"/>
        <v>1705938</v>
      </c>
      <c r="F9013" s="10" t="str">
        <f>IFERROR(VLOOKUP(I9013,DATABASE!$N:$O,2,FALSE),"")</f>
        <v>بند كفش</v>
      </c>
      <c r="G9013" s="3" t="s">
        <v>3807</v>
      </c>
      <c r="H9013" s="3">
        <v>1705</v>
      </c>
      <c r="I9013" s="3" t="s">
        <v>1462</v>
      </c>
      <c r="J9013" s="3" t="s">
        <v>450</v>
      </c>
      <c r="K9013" s="3">
        <v>1</v>
      </c>
      <c r="L9013" s="3" t="s">
        <v>3</v>
      </c>
      <c r="M9013" s="3" t="s">
        <v>47</v>
      </c>
      <c r="N9013" s="3" t="s">
        <v>3974</v>
      </c>
      <c r="O9013" s="1">
        <v>938</v>
      </c>
      <c r="P9013" s="3">
        <v>0</v>
      </c>
      <c r="Q9013" s="10">
        <f t="shared" si="575"/>
        <v>938</v>
      </c>
    </row>
    <row r="9014" spans="2:17" ht="20.25" customHeight="1">
      <c r="B9014" s="10" t="str">
        <f t="shared" si="572"/>
        <v>دستكش ضد برش سبك401</v>
      </c>
      <c r="C9014" s="10" t="str">
        <f t="shared" si="573"/>
        <v>دستكش ضد برش سبك1404/02/14401</v>
      </c>
      <c r="D9014" s="10" t="str">
        <f>IFERROR(IF(تحویلی!$E$1="","",IF(NOSA!O9014=تحویلی!$E$1,تحویلی!$E$1&amp;COUNTIF(NOSA!$O$1:O9014,تحویلی!$E$1),"")),"")</f>
        <v/>
      </c>
      <c r="E9014" s="10" t="str">
        <f t="shared" si="574"/>
        <v>1712401</v>
      </c>
      <c r="F9014" s="10" t="str">
        <f>IFERROR(VLOOKUP(I9014,DATABASE!$N:$O,2,FALSE),"")</f>
        <v>دستكش ضد برش سبك</v>
      </c>
      <c r="G9014" s="3" t="s">
        <v>3807</v>
      </c>
      <c r="H9014" s="3">
        <v>1712</v>
      </c>
      <c r="I9014" s="3" t="s">
        <v>1442</v>
      </c>
      <c r="J9014" s="3" t="s">
        <v>22</v>
      </c>
      <c r="K9014" s="3">
        <v>1</v>
      </c>
      <c r="L9014" s="3" t="s">
        <v>3</v>
      </c>
      <c r="M9014" s="3" t="s">
        <v>19</v>
      </c>
      <c r="N9014" s="3" t="s">
        <v>424</v>
      </c>
      <c r="O9014" s="1">
        <v>401</v>
      </c>
      <c r="P9014" s="3">
        <v>1</v>
      </c>
      <c r="Q9014" s="10">
        <f t="shared" si="575"/>
        <v>401</v>
      </c>
    </row>
    <row r="9015" spans="2:17" ht="20.25" customHeight="1">
      <c r="B9015" s="10" t="str">
        <f t="shared" si="572"/>
        <v>چكمه ايمني نسوز606</v>
      </c>
      <c r="C9015" s="10" t="str">
        <f t="shared" si="573"/>
        <v>چكمه ايمني نسوز1404/02/14606</v>
      </c>
      <c r="D9015" s="10" t="str">
        <f>IFERROR(IF(تحویلی!$E$1="","",IF(NOSA!O9015=تحویلی!$E$1,تحویلی!$E$1&amp;COUNTIF(NOSA!$O$1:O9015,تحویلی!$E$1),"")),"")</f>
        <v/>
      </c>
      <c r="E9015" s="10" t="str">
        <f t="shared" si="574"/>
        <v>1716606</v>
      </c>
      <c r="F9015" s="10" t="str">
        <f>IFERROR(VLOOKUP(I9015,DATABASE!$N:$O,2,FALSE),"")</f>
        <v>چكمه ايمني نسوز</v>
      </c>
      <c r="G9015" s="3" t="s">
        <v>3807</v>
      </c>
      <c r="H9015" s="3">
        <v>1716</v>
      </c>
      <c r="I9015" s="3" t="s">
        <v>1749</v>
      </c>
      <c r="J9015" s="3" t="s">
        <v>1750</v>
      </c>
      <c r="K9015" s="3">
        <v>1</v>
      </c>
      <c r="L9015" s="3" t="s">
        <v>3</v>
      </c>
      <c r="M9015" s="3" t="s">
        <v>4</v>
      </c>
      <c r="N9015" s="3" t="s">
        <v>233</v>
      </c>
      <c r="O9015" s="1">
        <v>606</v>
      </c>
      <c r="P9015" s="3">
        <v>1</v>
      </c>
      <c r="Q9015" s="10">
        <f t="shared" si="575"/>
        <v>606</v>
      </c>
    </row>
    <row r="9016" spans="2:17" ht="20.25" customHeight="1">
      <c r="B9016" s="10" t="str">
        <f t="shared" si="572"/>
        <v>ماسك N95) FFP2 )741</v>
      </c>
      <c r="C9016" s="10" t="str">
        <f t="shared" si="573"/>
        <v>ماسك N95) FFP2 )1404/02/14741</v>
      </c>
      <c r="D9016" s="10" t="str">
        <f>IFERROR(IF(تحویلی!$E$1="","",IF(NOSA!O9016=تحویلی!$E$1,تحویلی!$E$1&amp;COUNTIF(NOSA!$O$1:O9016,تحویلی!$E$1),"")),"")</f>
        <v/>
      </c>
      <c r="E9016" s="10" t="str">
        <f t="shared" si="574"/>
        <v>1717741</v>
      </c>
      <c r="F9016" s="10" t="str">
        <f>IFERROR(VLOOKUP(I9016,DATABASE!$N:$O,2,FALSE),"")</f>
        <v>ماسك N95) FFP2 )</v>
      </c>
      <c r="G9016" s="3" t="s">
        <v>3807</v>
      </c>
      <c r="H9016" s="3">
        <v>1717</v>
      </c>
      <c r="I9016" s="3" t="s">
        <v>1469</v>
      </c>
      <c r="J9016" s="3" t="s">
        <v>256</v>
      </c>
      <c r="K9016" s="3">
        <v>100</v>
      </c>
      <c r="L9016" s="3" t="s">
        <v>8</v>
      </c>
      <c r="M9016" s="3" t="s">
        <v>63</v>
      </c>
      <c r="N9016" s="3" t="s">
        <v>764</v>
      </c>
      <c r="O9016" s="1">
        <v>741</v>
      </c>
      <c r="P9016" s="3">
        <v>0</v>
      </c>
      <c r="Q9016" s="10">
        <f t="shared" si="575"/>
        <v>741</v>
      </c>
    </row>
    <row r="9017" spans="2:17" ht="20.25" customHeight="1">
      <c r="B9017" s="10" t="str">
        <f t="shared" si="572"/>
        <v>دستكش ضد برش سبك841</v>
      </c>
      <c r="C9017" s="10" t="str">
        <f t="shared" si="573"/>
        <v>دستكش ضد برش سبك1404/02/15841</v>
      </c>
      <c r="D9017" s="10" t="str">
        <f>IFERROR(IF(تحویلی!$E$1="","",IF(NOSA!O9017=تحویلی!$E$1,تحویلی!$E$1&amp;COUNTIF(NOSA!$O$1:O9017,تحویلی!$E$1),"")),"")</f>
        <v/>
      </c>
      <c r="E9017" s="10" t="str">
        <f t="shared" si="574"/>
        <v>1726841</v>
      </c>
      <c r="F9017" s="10" t="str">
        <f>IFERROR(VLOOKUP(I9017,DATABASE!$N:$O,2,FALSE),"")</f>
        <v>دستكش ضد برش سبك</v>
      </c>
      <c r="G9017" s="3" t="s">
        <v>3808</v>
      </c>
      <c r="H9017" s="3">
        <v>1726</v>
      </c>
      <c r="I9017" s="3" t="s">
        <v>1442</v>
      </c>
      <c r="J9017" s="3" t="s">
        <v>22</v>
      </c>
      <c r="K9017" s="3">
        <v>1</v>
      </c>
      <c r="L9017" s="3" t="s">
        <v>3</v>
      </c>
      <c r="M9017" s="3" t="s">
        <v>47</v>
      </c>
      <c r="N9017" s="3" t="s">
        <v>2686</v>
      </c>
      <c r="O9017" s="1">
        <v>841</v>
      </c>
      <c r="P9017" s="3">
        <v>1</v>
      </c>
      <c r="Q9017" s="10">
        <f t="shared" si="575"/>
        <v>841</v>
      </c>
    </row>
    <row r="9018" spans="2:17" ht="20.25" customHeight="1">
      <c r="B9018" s="10" t="str">
        <f t="shared" si="572"/>
        <v>دستكش ضد برش سبك739</v>
      </c>
      <c r="C9018" s="10" t="str">
        <f t="shared" si="573"/>
        <v>دستكش ضد برش سبك1404/02/15739</v>
      </c>
      <c r="D9018" s="10" t="str">
        <f>IFERROR(IF(تحویلی!$E$1="","",IF(NOSA!O9018=تحویلی!$E$1,تحویلی!$E$1&amp;COUNTIF(NOSA!$O$1:O9018,تحویلی!$E$1),"")),"")</f>
        <v/>
      </c>
      <c r="E9018" s="10" t="str">
        <f t="shared" si="574"/>
        <v>1726739</v>
      </c>
      <c r="F9018" s="10" t="str">
        <f>IFERROR(VLOOKUP(I9018,DATABASE!$N:$O,2,FALSE),"")</f>
        <v>دستكش ضد برش سبك</v>
      </c>
      <c r="G9018" s="3" t="s">
        <v>3808</v>
      </c>
      <c r="H9018" s="3">
        <v>1726</v>
      </c>
      <c r="I9018" s="3" t="s">
        <v>1442</v>
      </c>
      <c r="J9018" s="3" t="s">
        <v>22</v>
      </c>
      <c r="K9018" s="3">
        <v>1</v>
      </c>
      <c r="L9018" s="3" t="s">
        <v>3</v>
      </c>
      <c r="M9018" s="3" t="s">
        <v>47</v>
      </c>
      <c r="N9018" s="3" t="s">
        <v>1005</v>
      </c>
      <c r="O9018" s="1">
        <v>739</v>
      </c>
      <c r="P9018" s="3">
        <v>1</v>
      </c>
      <c r="Q9018" s="10">
        <f t="shared" si="575"/>
        <v>739</v>
      </c>
    </row>
    <row r="9019" spans="2:17" ht="20.25" customHeight="1">
      <c r="B9019" s="10" t="str">
        <f t="shared" si="572"/>
        <v>دستكش ضد برش سبك702</v>
      </c>
      <c r="C9019" s="10" t="str">
        <f t="shared" si="573"/>
        <v>دستكش ضد برش سبك1404/02/15702</v>
      </c>
      <c r="D9019" s="10" t="str">
        <f>IFERROR(IF(تحویلی!$E$1="","",IF(NOSA!O9019=تحویلی!$E$1,تحویلی!$E$1&amp;COUNTIF(NOSA!$O$1:O9019,تحویلی!$E$1),"")),"")</f>
        <v/>
      </c>
      <c r="E9019" s="10" t="str">
        <f t="shared" si="574"/>
        <v>1731702</v>
      </c>
      <c r="F9019" s="10" t="str">
        <f>IFERROR(VLOOKUP(I9019,DATABASE!$N:$O,2,FALSE),"")</f>
        <v>دستكش ضد برش سبك</v>
      </c>
      <c r="G9019" s="3" t="s">
        <v>3808</v>
      </c>
      <c r="H9019" s="3">
        <v>1731</v>
      </c>
      <c r="I9019" s="3" t="s">
        <v>1442</v>
      </c>
      <c r="J9019" s="3" t="s">
        <v>22</v>
      </c>
      <c r="K9019" s="3">
        <v>1</v>
      </c>
      <c r="L9019" s="3" t="s">
        <v>3</v>
      </c>
      <c r="M9019" s="3" t="s">
        <v>40</v>
      </c>
      <c r="N9019" s="3" t="s">
        <v>170</v>
      </c>
      <c r="O9019" s="1">
        <v>702</v>
      </c>
      <c r="P9019" s="3">
        <v>1</v>
      </c>
      <c r="Q9019" s="10">
        <f t="shared" si="575"/>
        <v>702</v>
      </c>
    </row>
    <row r="9020" spans="2:17" ht="20.25" customHeight="1">
      <c r="B9020" s="10" t="str">
        <f t="shared" si="572"/>
        <v>بند داخل كلاه ايمني674</v>
      </c>
      <c r="C9020" s="10" t="str">
        <f t="shared" si="573"/>
        <v>بند داخل كلاه ايمني1404/02/15674</v>
      </c>
      <c r="D9020" s="10" t="str">
        <f>IFERROR(IF(تحویلی!$E$1="","",IF(NOSA!O9020=تحویلی!$E$1,تحویلی!$E$1&amp;COUNTIF(NOSA!$O$1:O9020,تحویلی!$E$1),"")),"")</f>
        <v/>
      </c>
      <c r="E9020" s="10" t="str">
        <f t="shared" si="574"/>
        <v>1737674</v>
      </c>
      <c r="F9020" s="10" t="str">
        <f>IFERROR(VLOOKUP(I9020,DATABASE!$N:$O,2,FALSE),"")</f>
        <v>بند داخل كلاه ايمني</v>
      </c>
      <c r="G9020" s="3" t="s">
        <v>3808</v>
      </c>
      <c r="H9020" s="3">
        <v>1737</v>
      </c>
      <c r="I9020" s="3" t="s">
        <v>2343</v>
      </c>
      <c r="J9020" s="3" t="s">
        <v>229</v>
      </c>
      <c r="K9020" s="3">
        <v>1</v>
      </c>
      <c r="L9020" s="3" t="s">
        <v>8</v>
      </c>
      <c r="M9020" s="3" t="s">
        <v>19</v>
      </c>
      <c r="N9020" s="3" t="s">
        <v>100</v>
      </c>
      <c r="O9020" s="1">
        <v>674</v>
      </c>
      <c r="P9020" s="3">
        <v>1</v>
      </c>
      <c r="Q9020" s="10">
        <f t="shared" si="575"/>
        <v>674</v>
      </c>
    </row>
    <row r="9021" spans="2:17" ht="20.25" customHeight="1">
      <c r="B9021" s="10" t="str">
        <f t="shared" si="572"/>
        <v>پيشبند نسوز چرمي88</v>
      </c>
      <c r="C9021" s="10" t="str">
        <f t="shared" si="573"/>
        <v>پيشبند نسوز چرمي1404/02/1588</v>
      </c>
      <c r="D9021" s="10" t="str">
        <f>IFERROR(IF(تحویلی!$E$1="","",IF(NOSA!O9021=تحویلی!$E$1,تحویلی!$E$1&amp;COUNTIF(NOSA!$O$1:O9021,تحویلی!$E$1),"")),"")</f>
        <v/>
      </c>
      <c r="E9021" s="10" t="str">
        <f t="shared" si="574"/>
        <v>174088</v>
      </c>
      <c r="F9021" s="10" t="str">
        <f>IFERROR(VLOOKUP(I9021,DATABASE!$N:$O,2,FALSE),"")</f>
        <v>پيشبند نسوز چرمي</v>
      </c>
      <c r="G9021" s="3" t="s">
        <v>3808</v>
      </c>
      <c r="H9021" s="3">
        <v>1740</v>
      </c>
      <c r="I9021" s="3" t="s">
        <v>1459</v>
      </c>
      <c r="J9021" s="3" t="s">
        <v>15</v>
      </c>
      <c r="K9021" s="3">
        <v>1</v>
      </c>
      <c r="L9021" s="3" t="s">
        <v>8</v>
      </c>
      <c r="M9021" s="3" t="s">
        <v>19</v>
      </c>
      <c r="N9021" s="3" t="s">
        <v>306</v>
      </c>
      <c r="O9021" s="1">
        <v>88</v>
      </c>
      <c r="P9021" s="3">
        <v>1</v>
      </c>
      <c r="Q9021" s="10">
        <f t="shared" si="575"/>
        <v>88</v>
      </c>
    </row>
    <row r="9022" spans="2:17" ht="20.25" customHeight="1">
      <c r="B9022" s="10" t="str">
        <f t="shared" si="572"/>
        <v>پابند نسوز چرمي88</v>
      </c>
      <c r="C9022" s="10" t="str">
        <f t="shared" si="573"/>
        <v>پابند نسوز چرمي1404/02/1588</v>
      </c>
      <c r="D9022" s="10" t="str">
        <f>IFERROR(IF(تحویلی!$E$1="","",IF(NOSA!O9022=تحویلی!$E$1,تحویلی!$E$1&amp;COUNTIF(NOSA!$O$1:O9022,تحویلی!$E$1),"")),"")</f>
        <v/>
      </c>
      <c r="E9022" s="10" t="str">
        <f t="shared" si="574"/>
        <v>174088</v>
      </c>
      <c r="F9022" s="10" t="str">
        <f>IFERROR(VLOOKUP(I9022,DATABASE!$N:$O,2,FALSE),"")</f>
        <v>پابند نسوز چرمي</v>
      </c>
      <c r="G9022" s="3" t="s">
        <v>3808</v>
      </c>
      <c r="H9022" s="3">
        <v>1740</v>
      </c>
      <c r="I9022" s="3" t="s">
        <v>1460</v>
      </c>
      <c r="J9022" s="3" t="s">
        <v>18</v>
      </c>
      <c r="K9022" s="3">
        <v>1</v>
      </c>
      <c r="L9022" s="3" t="s">
        <v>3</v>
      </c>
      <c r="M9022" s="3" t="s">
        <v>19</v>
      </c>
      <c r="N9022" s="3" t="s">
        <v>306</v>
      </c>
      <c r="O9022" s="1">
        <v>88</v>
      </c>
      <c r="P9022" s="3">
        <v>1</v>
      </c>
      <c r="Q9022" s="10">
        <f t="shared" si="575"/>
        <v>88</v>
      </c>
    </row>
    <row r="9023" spans="2:17" ht="20.25" customHeight="1">
      <c r="B9023" s="10" t="str">
        <f t="shared" si="572"/>
        <v>نقاب تيره محافظ صورت معمولي701</v>
      </c>
      <c r="C9023" s="10" t="str">
        <f t="shared" si="573"/>
        <v>نقاب تيره محافظ صورت معمولي1404/02/15701</v>
      </c>
      <c r="D9023" s="10" t="str">
        <f>IFERROR(IF(تحویلی!$E$1="","",IF(NOSA!O9023=تحویلی!$E$1,تحویلی!$E$1&amp;COUNTIF(NOSA!$O$1:O9023,تحویلی!$E$1),"")),"")</f>
        <v/>
      </c>
      <c r="E9023" s="10" t="str">
        <f t="shared" si="574"/>
        <v>1747701</v>
      </c>
      <c r="F9023" s="10" t="str">
        <f>IFERROR(VLOOKUP(I9023,DATABASE!$N:$O,2,FALSE),"")</f>
        <v>نقاب تيره محافظ صورت معمولي</v>
      </c>
      <c r="G9023" s="3" t="s">
        <v>3808</v>
      </c>
      <c r="H9023" s="3">
        <v>1747</v>
      </c>
      <c r="I9023" s="3" t="s">
        <v>1557</v>
      </c>
      <c r="J9023" s="3" t="s">
        <v>115</v>
      </c>
      <c r="K9023" s="3">
        <v>1</v>
      </c>
      <c r="L9023" s="3" t="s">
        <v>8</v>
      </c>
      <c r="M9023" s="3" t="s">
        <v>4</v>
      </c>
      <c r="N9023" s="3" t="s">
        <v>26</v>
      </c>
      <c r="O9023" s="1">
        <v>701</v>
      </c>
      <c r="P9023" s="3">
        <v>1</v>
      </c>
      <c r="Q9023" s="10">
        <f t="shared" si="575"/>
        <v>701</v>
      </c>
    </row>
    <row r="9024" spans="2:17" ht="20.25" customHeight="1">
      <c r="B9024" s="10" t="str">
        <f t="shared" si="572"/>
        <v>هدگير نقاب701</v>
      </c>
      <c r="C9024" s="10" t="str">
        <f t="shared" si="573"/>
        <v>هدگير نقاب1404/02/15701</v>
      </c>
      <c r="D9024" s="10" t="str">
        <f>IFERROR(IF(تحویلی!$E$1="","",IF(NOSA!O9024=تحویلی!$E$1,تحویلی!$E$1&amp;COUNTIF(NOSA!$O$1:O9024,تحویلی!$E$1),"")),"")</f>
        <v/>
      </c>
      <c r="E9024" s="10" t="str">
        <f t="shared" si="574"/>
        <v>1747701</v>
      </c>
      <c r="F9024" s="10" t="str">
        <f>IFERROR(VLOOKUP(I9024,DATABASE!$N:$O,2,FALSE),"")</f>
        <v>هدگير نقاب</v>
      </c>
      <c r="G9024" s="3" t="s">
        <v>3808</v>
      </c>
      <c r="H9024" s="3">
        <v>1747</v>
      </c>
      <c r="I9024" s="3" t="s">
        <v>1468</v>
      </c>
      <c r="J9024" s="3" t="s">
        <v>12</v>
      </c>
      <c r="K9024" s="3">
        <v>1</v>
      </c>
      <c r="L9024" s="3" t="s">
        <v>8</v>
      </c>
      <c r="M9024" s="3" t="s">
        <v>4</v>
      </c>
      <c r="N9024" s="3" t="s">
        <v>26</v>
      </c>
      <c r="O9024" s="1">
        <v>701</v>
      </c>
      <c r="P9024" s="3">
        <v>1</v>
      </c>
      <c r="Q9024" s="10">
        <f t="shared" si="575"/>
        <v>701</v>
      </c>
    </row>
    <row r="9025" spans="2:17" ht="20.25" customHeight="1">
      <c r="B9025" s="10" t="str">
        <f t="shared" si="572"/>
        <v>733</v>
      </c>
      <c r="C9025" s="10" t="str">
        <f t="shared" si="573"/>
        <v>1404/02/15733</v>
      </c>
      <c r="D9025" s="10" t="str">
        <f>IFERROR(IF(تحویلی!$E$1="","",IF(NOSA!O9025=تحویلی!$E$1,تحویلی!$E$1&amp;COUNTIF(NOSA!$O$1:O9025,تحویلی!$E$1),"")),"")</f>
        <v/>
      </c>
      <c r="E9025" s="10" t="str">
        <f t="shared" si="574"/>
        <v>1759733</v>
      </c>
      <c r="F9025" s="10" t="str">
        <f>IFERROR(VLOOKUP(I9025,DATABASE!$N:$O,2,FALSE),"")</f>
        <v/>
      </c>
      <c r="G9025" s="3" t="s">
        <v>3808</v>
      </c>
      <c r="H9025" s="3">
        <v>1759</v>
      </c>
      <c r="I9025" s="3" t="s">
        <v>3559</v>
      </c>
      <c r="J9025" s="3" t="s">
        <v>3560</v>
      </c>
      <c r="K9025" s="3">
        <v>1</v>
      </c>
      <c r="L9025" s="3" t="s">
        <v>8</v>
      </c>
      <c r="M9025" s="3" t="s">
        <v>47</v>
      </c>
      <c r="N9025" s="3" t="s">
        <v>628</v>
      </c>
      <c r="O9025" s="1">
        <v>733</v>
      </c>
      <c r="P9025" s="3">
        <v>1</v>
      </c>
      <c r="Q9025" s="10">
        <f t="shared" si="575"/>
        <v>733</v>
      </c>
    </row>
    <row r="9026" spans="2:17" ht="20.25" customHeight="1">
      <c r="B9026" s="10" t="str">
        <f t="shared" si="572"/>
        <v>دستكش كف مواد سبك733</v>
      </c>
      <c r="C9026" s="10" t="str">
        <f t="shared" si="573"/>
        <v>دستكش كف مواد سبك1404/02/15733</v>
      </c>
      <c r="D9026" s="10" t="str">
        <f>IFERROR(IF(تحویلی!$E$1="","",IF(NOSA!O9026=تحویلی!$E$1,تحویلی!$E$1&amp;COUNTIF(NOSA!$O$1:O9026,تحویلی!$E$1),"")),"")</f>
        <v/>
      </c>
      <c r="E9026" s="10" t="str">
        <f t="shared" si="574"/>
        <v>1759733</v>
      </c>
      <c r="F9026" s="10" t="str">
        <f>IFERROR(VLOOKUP(I9026,DATABASE!$N:$O,2,FALSE),"")</f>
        <v>دستكش كف مواد سبك</v>
      </c>
      <c r="G9026" s="3" t="s">
        <v>3808</v>
      </c>
      <c r="H9026" s="3">
        <v>1759</v>
      </c>
      <c r="I9026" s="3" t="s">
        <v>1456</v>
      </c>
      <c r="J9026" s="3" t="s">
        <v>2</v>
      </c>
      <c r="K9026" s="3">
        <v>1</v>
      </c>
      <c r="L9026" s="3" t="s">
        <v>3</v>
      </c>
      <c r="M9026" s="3" t="s">
        <v>47</v>
      </c>
      <c r="N9026" s="3" t="s">
        <v>628</v>
      </c>
      <c r="O9026" s="1">
        <v>733</v>
      </c>
      <c r="P9026" s="3">
        <v>1</v>
      </c>
      <c r="Q9026" s="10">
        <f t="shared" si="575"/>
        <v>733</v>
      </c>
    </row>
    <row r="9027" spans="2:17" ht="20.25" customHeight="1">
      <c r="B9027" s="10" t="str">
        <f t="shared" si="572"/>
        <v>دستكش ضد برش سبك891</v>
      </c>
      <c r="C9027" s="10" t="str">
        <f t="shared" si="573"/>
        <v>دستكش ضد برش سبك1404/02/15891</v>
      </c>
      <c r="D9027" s="10" t="str">
        <f>IFERROR(IF(تحویلی!$E$1="","",IF(NOSA!O9027=تحویلی!$E$1,تحویلی!$E$1&amp;COUNTIF(NOSA!$O$1:O9027,تحویلی!$E$1),"")),"")</f>
        <v/>
      </c>
      <c r="E9027" s="10" t="str">
        <f t="shared" si="574"/>
        <v>1760891</v>
      </c>
      <c r="F9027" s="10" t="str">
        <f>IFERROR(VLOOKUP(I9027,DATABASE!$N:$O,2,FALSE),"")</f>
        <v>دستكش ضد برش سبك</v>
      </c>
      <c r="G9027" s="3" t="s">
        <v>3808</v>
      </c>
      <c r="H9027" s="3">
        <v>1760</v>
      </c>
      <c r="I9027" s="3" t="s">
        <v>1442</v>
      </c>
      <c r="J9027" s="3" t="s">
        <v>22</v>
      </c>
      <c r="K9027" s="3">
        <v>1</v>
      </c>
      <c r="L9027" s="3" t="s">
        <v>3</v>
      </c>
      <c r="M9027" s="3" t="s">
        <v>4</v>
      </c>
      <c r="N9027" s="3" t="s">
        <v>272</v>
      </c>
      <c r="O9027" s="1">
        <v>891</v>
      </c>
      <c r="P9027" s="3">
        <v>1</v>
      </c>
      <c r="Q9027" s="10">
        <f t="shared" si="575"/>
        <v>891</v>
      </c>
    </row>
    <row r="9028" spans="2:17" ht="20.25" customHeight="1">
      <c r="B9028" s="10" t="str">
        <f t="shared" si="572"/>
        <v>شيشه مات ماسك جوشكاري845</v>
      </c>
      <c r="C9028" s="10" t="str">
        <f t="shared" si="573"/>
        <v>شيشه مات ماسك جوشكاري1404/02/16845</v>
      </c>
      <c r="D9028" s="10" t="str">
        <f>IFERROR(IF(تحویلی!$E$1="","",IF(NOSA!O9028=تحویلی!$E$1,تحویلی!$E$1&amp;COUNTIF(NOSA!$O$1:O9028,تحویلی!$E$1),"")),"")</f>
        <v/>
      </c>
      <c r="E9028" s="10" t="str">
        <f t="shared" si="574"/>
        <v>1774845</v>
      </c>
      <c r="F9028" s="10" t="str">
        <f>IFERROR(VLOOKUP(I9028,DATABASE!$N:$O,2,FALSE),"")</f>
        <v>شيشه مات ماسك جوشكاري</v>
      </c>
      <c r="G9028" s="3" t="s">
        <v>3809</v>
      </c>
      <c r="H9028" s="3">
        <v>1774</v>
      </c>
      <c r="I9028" s="3" t="s">
        <v>1507</v>
      </c>
      <c r="J9028" s="3" t="s">
        <v>113</v>
      </c>
      <c r="K9028" s="3">
        <v>1</v>
      </c>
      <c r="L9028" s="3" t="s">
        <v>8</v>
      </c>
      <c r="M9028" s="3" t="s">
        <v>215</v>
      </c>
      <c r="N9028" s="3" t="s">
        <v>2701</v>
      </c>
      <c r="O9028" s="1">
        <v>845</v>
      </c>
      <c r="P9028" s="3">
        <v>0</v>
      </c>
      <c r="Q9028" s="10">
        <f t="shared" si="575"/>
        <v>845</v>
      </c>
    </row>
    <row r="9029" spans="2:17" ht="20.25" customHeight="1">
      <c r="B9029" s="10" t="str">
        <f t="shared" si="572"/>
        <v>دستكش ضد برش سبك387</v>
      </c>
      <c r="C9029" s="10" t="str">
        <f t="shared" si="573"/>
        <v>دستكش ضد برش سبك1404/02/16387</v>
      </c>
      <c r="D9029" s="10" t="str">
        <f>IFERROR(IF(تحویلی!$E$1="","",IF(NOSA!O9029=تحویلی!$E$1,تحویلی!$E$1&amp;COUNTIF(NOSA!$O$1:O9029,تحویلی!$E$1),"")),"")</f>
        <v/>
      </c>
      <c r="E9029" s="10" t="str">
        <f t="shared" si="574"/>
        <v>1792387</v>
      </c>
      <c r="F9029" s="10" t="str">
        <f>IFERROR(VLOOKUP(I9029,DATABASE!$N:$O,2,FALSE),"")</f>
        <v>دستكش ضد برش سبك</v>
      </c>
      <c r="G9029" s="3" t="s">
        <v>3809</v>
      </c>
      <c r="H9029" s="3">
        <v>1792</v>
      </c>
      <c r="I9029" s="3" t="s">
        <v>1442</v>
      </c>
      <c r="J9029" s="3" t="s">
        <v>22</v>
      </c>
      <c r="K9029" s="3">
        <v>1</v>
      </c>
      <c r="L9029" s="3" t="s">
        <v>3</v>
      </c>
      <c r="M9029" s="3" t="s">
        <v>19</v>
      </c>
      <c r="N9029" s="3" t="s">
        <v>936</v>
      </c>
      <c r="O9029" s="1">
        <v>387</v>
      </c>
      <c r="P9029" s="3">
        <v>1</v>
      </c>
      <c r="Q9029" s="10">
        <f t="shared" si="575"/>
        <v>387</v>
      </c>
    </row>
    <row r="9030" spans="2:17" ht="20.25" customHeight="1">
      <c r="B9030" s="10" t="str">
        <f t="shared" si="572"/>
        <v>دستكش ضد برش سبك885</v>
      </c>
      <c r="C9030" s="10" t="str">
        <f t="shared" si="573"/>
        <v>دستكش ضد برش سبك1404/02/16885</v>
      </c>
      <c r="D9030" s="10" t="str">
        <f>IFERROR(IF(تحویلی!$E$1="","",IF(NOSA!O9030=تحویلی!$E$1,تحویلی!$E$1&amp;COUNTIF(NOSA!$O$1:O9030,تحویلی!$E$1),"")),"")</f>
        <v/>
      </c>
      <c r="E9030" s="10" t="str">
        <f t="shared" si="574"/>
        <v>1805885</v>
      </c>
      <c r="F9030" s="10" t="str">
        <f>IFERROR(VLOOKUP(I9030,DATABASE!$N:$O,2,FALSE),"")</f>
        <v>دستكش ضد برش سبك</v>
      </c>
      <c r="G9030" s="3" t="s">
        <v>3809</v>
      </c>
      <c r="H9030" s="3">
        <v>1805</v>
      </c>
      <c r="I9030" s="3" t="s">
        <v>1442</v>
      </c>
      <c r="J9030" s="3" t="s">
        <v>22</v>
      </c>
      <c r="K9030" s="3">
        <v>1</v>
      </c>
      <c r="L9030" s="3" t="s">
        <v>3</v>
      </c>
      <c r="M9030" s="3" t="s">
        <v>9</v>
      </c>
      <c r="N9030" s="3" t="s">
        <v>3387</v>
      </c>
      <c r="O9030" s="1">
        <v>885</v>
      </c>
      <c r="P9030" s="3">
        <v>1</v>
      </c>
      <c r="Q9030" s="10">
        <f t="shared" si="575"/>
        <v>885</v>
      </c>
    </row>
    <row r="9031" spans="2:17" ht="20.25" customHeight="1">
      <c r="B9031" s="10" t="str">
        <f t="shared" si="572"/>
        <v>دستكش ضد برش سبك893</v>
      </c>
      <c r="C9031" s="10" t="str">
        <f t="shared" si="573"/>
        <v>دستكش ضد برش سبك1404/02/16893</v>
      </c>
      <c r="D9031" s="10" t="str">
        <f>IFERROR(IF(تحویلی!$E$1="","",IF(NOSA!O9031=تحویلی!$E$1,تحویلی!$E$1&amp;COUNTIF(NOSA!$O$1:O9031,تحویلی!$E$1),"")),"")</f>
        <v/>
      </c>
      <c r="E9031" s="10" t="str">
        <f t="shared" si="574"/>
        <v>1806893</v>
      </c>
      <c r="F9031" s="10" t="str">
        <f>IFERROR(VLOOKUP(I9031,DATABASE!$N:$O,2,FALSE),"")</f>
        <v>دستكش ضد برش سبك</v>
      </c>
      <c r="G9031" s="3" t="s">
        <v>3809</v>
      </c>
      <c r="H9031" s="3">
        <v>1806</v>
      </c>
      <c r="I9031" s="3" t="s">
        <v>1442</v>
      </c>
      <c r="J9031" s="3" t="s">
        <v>22</v>
      </c>
      <c r="K9031" s="3">
        <v>1</v>
      </c>
      <c r="L9031" s="3" t="s">
        <v>3</v>
      </c>
      <c r="M9031" s="3" t="s">
        <v>47</v>
      </c>
      <c r="N9031" s="3" t="s">
        <v>3439</v>
      </c>
      <c r="O9031" s="1">
        <v>893</v>
      </c>
      <c r="P9031" s="3">
        <v>1</v>
      </c>
      <c r="Q9031" s="10">
        <f t="shared" si="575"/>
        <v>893</v>
      </c>
    </row>
    <row r="9032" spans="2:17" ht="20.25" customHeight="1">
      <c r="B9032" s="10" t="str">
        <f t="shared" si="572"/>
        <v>دستكش ضد برش سبك10007</v>
      </c>
      <c r="C9032" s="10" t="str">
        <f t="shared" si="573"/>
        <v>دستكش ضد برش سبك1404/02/1610007</v>
      </c>
      <c r="D9032" s="10" t="str">
        <f>IFERROR(IF(تحویلی!$E$1="","",IF(NOSA!O9032=تحویلی!$E$1,تحویلی!$E$1&amp;COUNTIF(NOSA!$O$1:O9032,تحویلی!$E$1),"")),"")</f>
        <v/>
      </c>
      <c r="E9032" s="10" t="str">
        <f t="shared" si="574"/>
        <v>180710007</v>
      </c>
      <c r="F9032" s="10" t="str">
        <f>IFERROR(VLOOKUP(I9032,DATABASE!$N:$O,2,FALSE),"")</f>
        <v>دستكش ضد برش سبك</v>
      </c>
      <c r="G9032" s="3" t="s">
        <v>3809</v>
      </c>
      <c r="H9032" s="3">
        <v>1807</v>
      </c>
      <c r="I9032" s="3" t="s">
        <v>1442</v>
      </c>
      <c r="J9032" s="3" t="s">
        <v>22</v>
      </c>
      <c r="K9032" s="3">
        <v>1</v>
      </c>
      <c r="L9032" s="3" t="s">
        <v>3</v>
      </c>
      <c r="M9032" s="3" t="s">
        <v>9</v>
      </c>
      <c r="N9032" s="3" t="s">
        <v>4050</v>
      </c>
      <c r="O9032" s="1">
        <v>10007</v>
      </c>
      <c r="P9032" s="3">
        <v>1</v>
      </c>
      <c r="Q9032" s="10">
        <f t="shared" si="575"/>
        <v>10007</v>
      </c>
    </row>
    <row r="9033" spans="2:17" ht="20.25" customHeight="1">
      <c r="B9033" s="10" t="str">
        <f t="shared" si="572"/>
        <v>دستكش كف مواد سبك694</v>
      </c>
      <c r="C9033" s="10" t="str">
        <f t="shared" si="573"/>
        <v>دستكش كف مواد سبك1404/02/17694</v>
      </c>
      <c r="D9033" s="10" t="str">
        <f>IFERROR(IF(تحویلی!$E$1="","",IF(NOSA!O9033=تحویلی!$E$1,تحویلی!$E$1&amp;COUNTIF(NOSA!$O$1:O9033,تحویلی!$E$1),"")),"")</f>
        <v/>
      </c>
      <c r="E9033" s="10" t="str">
        <f t="shared" si="574"/>
        <v>1821694</v>
      </c>
      <c r="F9033" s="10" t="str">
        <f>IFERROR(VLOOKUP(I9033,DATABASE!$N:$O,2,FALSE),"")</f>
        <v>دستكش كف مواد سبك</v>
      </c>
      <c r="G9033" s="3" t="s">
        <v>3810</v>
      </c>
      <c r="H9033" s="3">
        <v>1821</v>
      </c>
      <c r="I9033" s="3" t="s">
        <v>1456</v>
      </c>
      <c r="J9033" s="3" t="s">
        <v>2</v>
      </c>
      <c r="K9033" s="3">
        <v>1</v>
      </c>
      <c r="L9033" s="3" t="s">
        <v>3</v>
      </c>
      <c r="M9033" s="3" t="s">
        <v>47</v>
      </c>
      <c r="N9033" s="3" t="s">
        <v>128</v>
      </c>
      <c r="O9033" s="1">
        <v>694</v>
      </c>
      <c r="P9033" s="3">
        <v>1</v>
      </c>
      <c r="Q9033" s="10">
        <f t="shared" si="575"/>
        <v>694</v>
      </c>
    </row>
    <row r="9034" spans="2:17" ht="20.25" customHeight="1">
      <c r="B9034" s="10" t="str">
        <f t="shared" si="572"/>
        <v>دستكش ضد برش سبك488</v>
      </c>
      <c r="C9034" s="10" t="str">
        <f t="shared" si="573"/>
        <v>دستكش ضد برش سبك1404/02/17488</v>
      </c>
      <c r="D9034" s="10" t="str">
        <f>IFERROR(IF(تحویلی!$E$1="","",IF(NOSA!O9034=تحویلی!$E$1,تحویلی!$E$1&amp;COUNTIF(NOSA!$O$1:O9034,تحویلی!$E$1),"")),"")</f>
        <v/>
      </c>
      <c r="E9034" s="10" t="str">
        <f t="shared" si="574"/>
        <v>1825488</v>
      </c>
      <c r="F9034" s="10" t="str">
        <f>IFERROR(VLOOKUP(I9034,DATABASE!$N:$O,2,FALSE),"")</f>
        <v>دستكش ضد برش سبك</v>
      </c>
      <c r="G9034" s="3" t="s">
        <v>3810</v>
      </c>
      <c r="H9034" s="3">
        <v>1825</v>
      </c>
      <c r="I9034" s="3" t="s">
        <v>1442</v>
      </c>
      <c r="J9034" s="3" t="s">
        <v>22</v>
      </c>
      <c r="K9034" s="3">
        <v>1</v>
      </c>
      <c r="L9034" s="3" t="s">
        <v>3</v>
      </c>
      <c r="M9034" s="3" t="s">
        <v>4</v>
      </c>
      <c r="N9034" s="3" t="s">
        <v>352</v>
      </c>
      <c r="O9034" s="1">
        <v>488</v>
      </c>
      <c r="P9034" s="3">
        <v>1</v>
      </c>
      <c r="Q9034" s="10">
        <f t="shared" si="575"/>
        <v>488</v>
      </c>
    </row>
    <row r="9035" spans="2:17" ht="20.25" customHeight="1">
      <c r="B9035" s="10" t="str">
        <f t="shared" si="572"/>
        <v>دستكش لاتكس865</v>
      </c>
      <c r="C9035" s="10" t="str">
        <f t="shared" si="573"/>
        <v>دستكش لاتكس1404/02/17865</v>
      </c>
      <c r="D9035" s="10" t="str">
        <f>IFERROR(IF(تحویلی!$E$1="","",IF(NOSA!O9035=تحویلی!$E$1,تحویلی!$E$1&amp;COUNTIF(NOSA!$O$1:O9035,تحویلی!$E$1),"")),"")</f>
        <v/>
      </c>
      <c r="E9035" s="10" t="str">
        <f t="shared" si="574"/>
        <v>1828865</v>
      </c>
      <c r="F9035" s="10" t="str">
        <f>IFERROR(VLOOKUP(I9035,DATABASE!$N:$O,2,FALSE),"")</f>
        <v>دستكش لاتكس</v>
      </c>
      <c r="G9035" s="3" t="s">
        <v>3810</v>
      </c>
      <c r="H9035" s="3">
        <v>1828</v>
      </c>
      <c r="I9035" s="3" t="s">
        <v>2328</v>
      </c>
      <c r="J9035" s="3" t="s">
        <v>564</v>
      </c>
      <c r="K9035" s="3">
        <v>50</v>
      </c>
      <c r="L9035" s="3" t="s">
        <v>3</v>
      </c>
      <c r="M9035" s="3" t="s">
        <v>1417</v>
      </c>
      <c r="N9035" s="3" t="s">
        <v>3287</v>
      </c>
      <c r="O9035" s="1">
        <v>865</v>
      </c>
      <c r="P9035" s="3">
        <v>0</v>
      </c>
      <c r="Q9035" s="10">
        <f t="shared" si="575"/>
        <v>865</v>
      </c>
    </row>
    <row r="9036" spans="2:17" ht="20.25" customHeight="1">
      <c r="B9036" s="10" t="str">
        <f t="shared" si="572"/>
        <v>ماسك نيم صورت دو فيلتره (3M)70</v>
      </c>
      <c r="C9036" s="10" t="str">
        <f t="shared" si="573"/>
        <v>ماسك نيم صورت دو فيلتره (3M)1404/02/1770</v>
      </c>
      <c r="D9036" s="10" t="str">
        <f>IFERROR(IF(تحویلی!$E$1="","",IF(NOSA!O9036=تحویلی!$E$1,تحویلی!$E$1&amp;COUNTIF(NOSA!$O$1:O9036,تحویلی!$E$1),"")),"")</f>
        <v/>
      </c>
      <c r="E9036" s="10" t="str">
        <f t="shared" si="574"/>
        <v>183470</v>
      </c>
      <c r="F9036" s="10" t="str">
        <f>IFERROR(VLOOKUP(I9036,DATABASE!$N:$O,2,FALSE),"")</f>
        <v>ماسك نيم صورت دو فيلتره (3M)</v>
      </c>
      <c r="G9036" s="3" t="s">
        <v>3810</v>
      </c>
      <c r="H9036" s="3">
        <v>1834</v>
      </c>
      <c r="I9036" s="3" t="s">
        <v>1503</v>
      </c>
      <c r="J9036" s="3" t="s">
        <v>151</v>
      </c>
      <c r="K9036" s="3">
        <v>1</v>
      </c>
      <c r="L9036" s="3" t="s">
        <v>8</v>
      </c>
      <c r="M9036" s="3" t="s">
        <v>9</v>
      </c>
      <c r="N9036" s="3" t="s">
        <v>688</v>
      </c>
      <c r="O9036" s="1">
        <v>70</v>
      </c>
      <c r="P9036" s="3">
        <v>1</v>
      </c>
      <c r="Q9036" s="10">
        <f t="shared" si="575"/>
        <v>70</v>
      </c>
    </row>
    <row r="9037" spans="2:17" ht="20.25" customHeight="1">
      <c r="B9037" s="10" t="str">
        <f t="shared" si="572"/>
        <v>فيلتر ماسك نيم صورت (3M) مدل 209170</v>
      </c>
      <c r="C9037" s="10" t="str">
        <f t="shared" si="573"/>
        <v>فيلتر ماسك نيم صورت (3M) مدل 20911404/02/1770</v>
      </c>
      <c r="D9037" s="10" t="str">
        <f>IFERROR(IF(تحویلی!$E$1="","",IF(NOSA!O9037=تحویلی!$E$1,تحویلی!$E$1&amp;COUNTIF(NOSA!$O$1:O9037,تحویلی!$E$1),"")),"")</f>
        <v/>
      </c>
      <c r="E9037" s="10" t="str">
        <f t="shared" si="574"/>
        <v>183470</v>
      </c>
      <c r="F9037" s="10" t="str">
        <f>IFERROR(VLOOKUP(I9037,DATABASE!$N:$O,2,FALSE),"")</f>
        <v>فيلتر ماسك نيم صورت (3M) مدل 2091</v>
      </c>
      <c r="G9037" s="3" t="s">
        <v>3810</v>
      </c>
      <c r="H9037" s="3">
        <v>1834</v>
      </c>
      <c r="I9037" s="3" t="s">
        <v>1475</v>
      </c>
      <c r="J9037" s="3" t="s">
        <v>53</v>
      </c>
      <c r="K9037" s="3">
        <v>1</v>
      </c>
      <c r="L9037" s="3" t="s">
        <v>8</v>
      </c>
      <c r="M9037" s="3" t="s">
        <v>9</v>
      </c>
      <c r="N9037" s="3" t="s">
        <v>688</v>
      </c>
      <c r="O9037" s="1">
        <v>70</v>
      </c>
      <c r="P9037" s="3">
        <v>1</v>
      </c>
      <c r="Q9037" s="10">
        <f t="shared" si="575"/>
        <v>70</v>
      </c>
    </row>
    <row r="9038" spans="2:17" ht="20.25" customHeight="1">
      <c r="B9038" s="10" t="str">
        <f t="shared" si="572"/>
        <v>دستكش ضد برش سبك933</v>
      </c>
      <c r="C9038" s="10" t="str">
        <f t="shared" si="573"/>
        <v>دستكش ضد برش سبك1404/02/17933</v>
      </c>
      <c r="D9038" s="10" t="str">
        <f>IFERROR(IF(تحویلی!$E$1="","",IF(NOSA!O9038=تحویلی!$E$1,تحویلی!$E$1&amp;COUNTIF(NOSA!$O$1:O9038,تحویلی!$E$1),"")),"")</f>
        <v/>
      </c>
      <c r="E9038" s="10" t="str">
        <f t="shared" si="574"/>
        <v>1835933</v>
      </c>
      <c r="F9038" s="10" t="str">
        <f>IFERROR(VLOOKUP(I9038,DATABASE!$N:$O,2,FALSE),"")</f>
        <v>دستكش ضد برش سبك</v>
      </c>
      <c r="G9038" s="3" t="s">
        <v>3810</v>
      </c>
      <c r="H9038" s="3">
        <v>1835</v>
      </c>
      <c r="I9038" s="3" t="s">
        <v>1442</v>
      </c>
      <c r="J9038" s="3" t="s">
        <v>22</v>
      </c>
      <c r="K9038" s="3">
        <v>1</v>
      </c>
      <c r="L9038" s="3" t="s">
        <v>3</v>
      </c>
      <c r="M9038" s="3" t="s">
        <v>47</v>
      </c>
      <c r="N9038" s="3" t="s">
        <v>3548</v>
      </c>
      <c r="O9038" s="1">
        <v>933</v>
      </c>
      <c r="P9038" s="3">
        <v>1</v>
      </c>
      <c r="Q9038" s="10">
        <f t="shared" si="575"/>
        <v>933</v>
      </c>
    </row>
    <row r="9039" spans="2:17" ht="20.25" customHeight="1">
      <c r="B9039" s="10" t="str">
        <f t="shared" ref="B9039:B9102" si="576">F9039&amp;Q9039</f>
        <v>دستكش ضد برش سبك820</v>
      </c>
      <c r="C9039" s="10" t="str">
        <f t="shared" ref="C9039:C9102" si="577">F9039&amp;G9039&amp;O9039</f>
        <v>دستكش ضد برش سبك1404/02/17820</v>
      </c>
      <c r="D9039" s="10" t="str">
        <f>IFERROR(IF(تحویلی!$E$1="","",IF(NOSA!O9039=تحویلی!$E$1,تحویلی!$E$1&amp;COUNTIF(NOSA!$O$1:O9039,تحویلی!$E$1),"")),"")</f>
        <v/>
      </c>
      <c r="E9039" s="10" t="str">
        <f t="shared" ref="E9039:E9102" si="578">H9039&amp;O9039</f>
        <v>1846820</v>
      </c>
      <c r="F9039" s="10" t="str">
        <f>IFERROR(VLOOKUP(I9039,DATABASE!$N:$O,2,FALSE),"")</f>
        <v>دستكش ضد برش سبك</v>
      </c>
      <c r="G9039" s="3" t="s">
        <v>3810</v>
      </c>
      <c r="H9039" s="3">
        <v>1846</v>
      </c>
      <c r="I9039" s="3" t="s">
        <v>1442</v>
      </c>
      <c r="J9039" s="3" t="s">
        <v>22</v>
      </c>
      <c r="K9039" s="3">
        <v>1</v>
      </c>
      <c r="L9039" s="3" t="s">
        <v>3</v>
      </c>
      <c r="M9039" s="3" t="s">
        <v>66</v>
      </c>
      <c r="N9039" s="3" t="s">
        <v>1738</v>
      </c>
      <c r="O9039" s="1">
        <v>820</v>
      </c>
      <c r="P9039" s="3">
        <v>1</v>
      </c>
      <c r="Q9039" s="10">
        <f t="shared" si="575"/>
        <v>820</v>
      </c>
    </row>
    <row r="9040" spans="2:17" ht="20.25" customHeight="1">
      <c r="B9040" s="10" t="str">
        <f t="shared" si="576"/>
        <v>دستكش كف مواد سبك944</v>
      </c>
      <c r="C9040" s="10" t="str">
        <f t="shared" si="577"/>
        <v>دستكش كف مواد سبك1404/02/17944</v>
      </c>
      <c r="D9040" s="10" t="str">
        <f>IFERROR(IF(تحویلی!$E$1="","",IF(NOSA!O9040=تحویلی!$E$1,تحویلی!$E$1&amp;COUNTIF(NOSA!$O$1:O9040,تحویلی!$E$1),"")),"")</f>
        <v/>
      </c>
      <c r="E9040" s="10" t="str">
        <f t="shared" si="578"/>
        <v>1848944</v>
      </c>
      <c r="F9040" s="10" t="str">
        <f>IFERROR(VLOOKUP(I9040,DATABASE!$N:$O,2,FALSE),"")</f>
        <v>دستكش كف مواد سبك</v>
      </c>
      <c r="G9040" s="3" t="s">
        <v>3810</v>
      </c>
      <c r="H9040" s="3">
        <v>1848</v>
      </c>
      <c r="I9040" s="3" t="s">
        <v>1456</v>
      </c>
      <c r="J9040" s="3" t="s">
        <v>2</v>
      </c>
      <c r="K9040" s="3">
        <v>1</v>
      </c>
      <c r="L9040" s="3" t="s">
        <v>3</v>
      </c>
      <c r="M9040" s="3" t="s">
        <v>47</v>
      </c>
      <c r="N9040" s="3" t="s">
        <v>4008</v>
      </c>
      <c r="O9040" s="1">
        <v>944</v>
      </c>
      <c r="P9040" s="3">
        <v>1</v>
      </c>
      <c r="Q9040" s="10">
        <f t="shared" si="575"/>
        <v>944</v>
      </c>
    </row>
    <row r="9041" spans="2:17" ht="20.25" customHeight="1">
      <c r="B9041" s="10" t="str">
        <f t="shared" si="576"/>
        <v>دستكش كف مواد سبك733</v>
      </c>
      <c r="C9041" s="10" t="str">
        <f t="shared" si="577"/>
        <v>دستكش كف مواد سبك1404/02/17733</v>
      </c>
      <c r="D9041" s="10" t="str">
        <f>IFERROR(IF(تحویلی!$E$1="","",IF(NOSA!O9041=تحویلی!$E$1,تحویلی!$E$1&amp;COUNTIF(NOSA!$O$1:O9041,تحویلی!$E$1),"")),"")</f>
        <v/>
      </c>
      <c r="E9041" s="10" t="str">
        <f t="shared" si="578"/>
        <v>1848733</v>
      </c>
      <c r="F9041" s="10" t="str">
        <f>IFERROR(VLOOKUP(I9041,DATABASE!$N:$O,2,FALSE),"")</f>
        <v>دستكش كف مواد سبك</v>
      </c>
      <c r="G9041" s="3" t="s">
        <v>3810</v>
      </c>
      <c r="H9041" s="3">
        <v>1848</v>
      </c>
      <c r="I9041" s="3" t="s">
        <v>1456</v>
      </c>
      <c r="J9041" s="3" t="s">
        <v>2</v>
      </c>
      <c r="K9041" s="3">
        <v>1</v>
      </c>
      <c r="L9041" s="3" t="s">
        <v>3</v>
      </c>
      <c r="M9041" s="3" t="s">
        <v>47</v>
      </c>
      <c r="N9041" s="3" t="s">
        <v>628</v>
      </c>
      <c r="O9041" s="1">
        <v>733</v>
      </c>
      <c r="P9041" s="3">
        <v>1</v>
      </c>
      <c r="Q9041" s="10">
        <f t="shared" si="575"/>
        <v>733</v>
      </c>
    </row>
    <row r="9042" spans="2:17" ht="20.25" customHeight="1">
      <c r="B9042" s="10" t="str">
        <f t="shared" si="576"/>
        <v>عينك كهربايي (روكلاهي)783</v>
      </c>
      <c r="C9042" s="10" t="str">
        <f t="shared" si="577"/>
        <v>عينك كهربايي (روكلاهي)1404/02/17783</v>
      </c>
      <c r="D9042" s="10" t="str">
        <f>IFERROR(IF(تحویلی!$E$1="","",IF(NOSA!O9042=تحویلی!$E$1,تحویلی!$E$1&amp;COUNTIF(NOSA!$O$1:O9042,تحویلی!$E$1),"")),"")</f>
        <v/>
      </c>
      <c r="E9042" s="10" t="str">
        <f t="shared" si="578"/>
        <v>1850783</v>
      </c>
      <c r="F9042" s="10" t="str">
        <f>IFERROR(VLOOKUP(I9042,DATABASE!$N:$O,2,FALSE),"")</f>
        <v>عينك كهربايي (روكلاهي)</v>
      </c>
      <c r="G9042" s="3" t="s">
        <v>3810</v>
      </c>
      <c r="H9042" s="3">
        <v>1850</v>
      </c>
      <c r="I9042" s="3" t="s">
        <v>1560</v>
      </c>
      <c r="J9042" s="3" t="s">
        <v>1561</v>
      </c>
      <c r="K9042" s="3">
        <v>1</v>
      </c>
      <c r="L9042" s="3" t="s">
        <v>8</v>
      </c>
      <c r="M9042" s="3" t="s">
        <v>4</v>
      </c>
      <c r="N9042" s="3" t="s">
        <v>1219</v>
      </c>
      <c r="O9042" s="1">
        <v>783</v>
      </c>
      <c r="P9042" s="3">
        <v>1</v>
      </c>
      <c r="Q9042" s="10">
        <f t="shared" si="575"/>
        <v>783</v>
      </c>
    </row>
    <row r="9043" spans="2:17" ht="20.25" customHeight="1">
      <c r="B9043" s="10" t="str">
        <f t="shared" si="576"/>
        <v>نقاب تيره محافظ صورت معمولي415</v>
      </c>
      <c r="C9043" s="10" t="str">
        <f t="shared" si="577"/>
        <v>نقاب تيره محافظ صورت معمولي1404/02/17415</v>
      </c>
      <c r="D9043" s="10" t="str">
        <f>IFERROR(IF(تحویلی!$E$1="","",IF(NOSA!O9043=تحویلی!$E$1,تحویلی!$E$1&amp;COUNTIF(NOSA!$O$1:O9043,تحویلی!$E$1),"")),"")</f>
        <v/>
      </c>
      <c r="E9043" s="10" t="str">
        <f t="shared" si="578"/>
        <v>1855415</v>
      </c>
      <c r="F9043" s="10" t="str">
        <f>IFERROR(VLOOKUP(I9043,DATABASE!$N:$O,2,FALSE),"")</f>
        <v>نقاب تيره محافظ صورت معمولي</v>
      </c>
      <c r="G9043" s="3" t="s">
        <v>3810</v>
      </c>
      <c r="H9043" s="3">
        <v>1855</v>
      </c>
      <c r="I9043" s="3" t="s">
        <v>1557</v>
      </c>
      <c r="J9043" s="3" t="s">
        <v>115</v>
      </c>
      <c r="K9043" s="3">
        <v>1</v>
      </c>
      <c r="L9043" s="3" t="s">
        <v>8</v>
      </c>
      <c r="M9043" s="3" t="s">
        <v>25</v>
      </c>
      <c r="N9043" s="3" t="s">
        <v>99</v>
      </c>
      <c r="O9043" s="1">
        <v>415</v>
      </c>
      <c r="P9043" s="3">
        <v>1</v>
      </c>
      <c r="Q9043" s="10">
        <f t="shared" si="575"/>
        <v>415</v>
      </c>
    </row>
    <row r="9044" spans="2:17" ht="20.25" customHeight="1">
      <c r="B9044" s="10" t="str">
        <f t="shared" si="576"/>
        <v>دستكش ضد برش سبك100010</v>
      </c>
      <c r="C9044" s="10" t="str">
        <f t="shared" si="577"/>
        <v>دستكش ضد برش سبك1404/02/17100010</v>
      </c>
      <c r="D9044" s="10" t="str">
        <f>IFERROR(IF(تحویلی!$E$1="","",IF(NOSA!O9044=تحویلی!$E$1,تحویلی!$E$1&amp;COUNTIF(NOSA!$O$1:O9044,تحویلی!$E$1),"")),"")</f>
        <v/>
      </c>
      <c r="E9044" s="10" t="str">
        <f t="shared" si="578"/>
        <v>1856100010</v>
      </c>
      <c r="F9044" s="10" t="str">
        <f>IFERROR(VLOOKUP(I9044,DATABASE!$N:$O,2,FALSE),"")</f>
        <v>دستكش ضد برش سبك</v>
      </c>
      <c r="G9044" s="3" t="s">
        <v>3810</v>
      </c>
      <c r="H9044" s="3">
        <v>1856</v>
      </c>
      <c r="I9044" s="3" t="s">
        <v>1442</v>
      </c>
      <c r="J9044" s="3" t="s">
        <v>22</v>
      </c>
      <c r="K9044" s="3">
        <v>1</v>
      </c>
      <c r="L9044" s="3" t="s">
        <v>3</v>
      </c>
      <c r="M9044" s="3" t="s">
        <v>9</v>
      </c>
      <c r="N9044" s="3" t="s">
        <v>4285</v>
      </c>
      <c r="O9044" s="1">
        <v>100010</v>
      </c>
      <c r="P9044" s="3">
        <v>1</v>
      </c>
      <c r="Q9044" s="10">
        <f t="shared" si="575"/>
        <v>100010</v>
      </c>
    </row>
    <row r="9045" spans="2:17" ht="20.25" customHeight="1">
      <c r="B9045" s="10" t="str">
        <f t="shared" si="576"/>
        <v>پابند نسوز چرمي402</v>
      </c>
      <c r="C9045" s="10" t="str">
        <f t="shared" si="577"/>
        <v>پابند نسوز چرمي1404/02/17402</v>
      </c>
      <c r="D9045" s="10" t="str">
        <f>IFERROR(IF(تحویلی!$E$1="","",IF(NOSA!O9045=تحویلی!$E$1,تحویلی!$E$1&amp;COUNTIF(NOSA!$O$1:O9045,تحویلی!$E$1),"")),"")</f>
        <v/>
      </c>
      <c r="E9045" s="10" t="str">
        <f t="shared" si="578"/>
        <v>1857402</v>
      </c>
      <c r="F9045" s="10" t="str">
        <f>IFERROR(VLOOKUP(I9045,DATABASE!$N:$O,2,FALSE),"")</f>
        <v>پابند نسوز چرمي</v>
      </c>
      <c r="G9045" s="3" t="s">
        <v>3810</v>
      </c>
      <c r="H9045" s="3">
        <v>1857</v>
      </c>
      <c r="I9045" s="3" t="s">
        <v>1460</v>
      </c>
      <c r="J9045" s="3" t="s">
        <v>18</v>
      </c>
      <c r="K9045" s="3">
        <v>1</v>
      </c>
      <c r="L9045" s="3" t="s">
        <v>3</v>
      </c>
      <c r="M9045" s="3" t="s">
        <v>4</v>
      </c>
      <c r="N9045" s="3" t="s">
        <v>68</v>
      </c>
      <c r="O9045" s="1">
        <v>402</v>
      </c>
      <c r="P9045" s="3">
        <v>1</v>
      </c>
      <c r="Q9045" s="10">
        <f t="shared" si="575"/>
        <v>402</v>
      </c>
    </row>
    <row r="9046" spans="2:17" ht="20.25" customHeight="1">
      <c r="B9046" s="10" t="str">
        <f t="shared" si="576"/>
        <v>دستكش ضد برش سبك170</v>
      </c>
      <c r="C9046" s="10" t="str">
        <f t="shared" si="577"/>
        <v>دستكش ضد برش سبك1404/02/17170</v>
      </c>
      <c r="D9046" s="10" t="str">
        <f>IFERROR(IF(تحویلی!$E$1="","",IF(NOSA!O9046=تحویلی!$E$1,تحویلی!$E$1&amp;COUNTIF(NOSA!$O$1:O9046,تحویلی!$E$1),"")),"")</f>
        <v/>
      </c>
      <c r="E9046" s="10" t="str">
        <f t="shared" si="578"/>
        <v>1858170</v>
      </c>
      <c r="F9046" s="10" t="str">
        <f>IFERROR(VLOOKUP(I9046,DATABASE!$N:$O,2,FALSE),"")</f>
        <v>دستكش ضد برش سبك</v>
      </c>
      <c r="G9046" s="3" t="s">
        <v>3810</v>
      </c>
      <c r="H9046" s="3">
        <v>1858</v>
      </c>
      <c r="I9046" s="3" t="s">
        <v>1442</v>
      </c>
      <c r="J9046" s="3" t="s">
        <v>22</v>
      </c>
      <c r="K9046" s="3">
        <v>1</v>
      </c>
      <c r="L9046" s="3" t="s">
        <v>3</v>
      </c>
      <c r="M9046" s="3" t="s">
        <v>9</v>
      </c>
      <c r="N9046" s="3" t="s">
        <v>85</v>
      </c>
      <c r="O9046" s="1">
        <v>170</v>
      </c>
      <c r="P9046" s="3">
        <v>1</v>
      </c>
      <c r="Q9046" s="10">
        <f t="shared" si="575"/>
        <v>170</v>
      </c>
    </row>
    <row r="9047" spans="2:17" ht="20.25" customHeight="1">
      <c r="B9047" s="10" t="str">
        <f t="shared" si="576"/>
        <v>كفش ايمني170</v>
      </c>
      <c r="C9047" s="10" t="str">
        <f t="shared" si="577"/>
        <v>كفش ايمني1404/02/17170</v>
      </c>
      <c r="D9047" s="10" t="str">
        <f>IFERROR(IF(تحویلی!$E$1="","",IF(NOSA!O9047=تحویلی!$E$1,تحویلی!$E$1&amp;COUNTIF(NOSA!$O$1:O9047,تحویلی!$E$1),"")),"")</f>
        <v/>
      </c>
      <c r="E9047" s="10" t="str">
        <f t="shared" si="578"/>
        <v>1858170</v>
      </c>
      <c r="F9047" s="10" t="str">
        <f>IFERROR(VLOOKUP(I9047,DATABASE!$N:$O,2,FALSE),"")</f>
        <v>كفش ايمني</v>
      </c>
      <c r="G9047" s="3" t="s">
        <v>3810</v>
      </c>
      <c r="H9047" s="3">
        <v>1858</v>
      </c>
      <c r="I9047" s="3" t="s">
        <v>1720</v>
      </c>
      <c r="J9047" s="3" t="s">
        <v>1721</v>
      </c>
      <c r="K9047" s="3">
        <v>1</v>
      </c>
      <c r="L9047" s="3" t="s">
        <v>3</v>
      </c>
      <c r="M9047" s="3" t="s">
        <v>9</v>
      </c>
      <c r="N9047" s="3" t="s">
        <v>85</v>
      </c>
      <c r="O9047" s="1">
        <v>170</v>
      </c>
      <c r="P9047" s="3">
        <v>1</v>
      </c>
      <c r="Q9047" s="10">
        <f t="shared" si="575"/>
        <v>170</v>
      </c>
    </row>
    <row r="9048" spans="2:17" ht="20.25" customHeight="1">
      <c r="B9048" s="10" t="str">
        <f t="shared" si="576"/>
        <v>دستكش ضد برش سبك894</v>
      </c>
      <c r="C9048" s="10" t="str">
        <f t="shared" si="577"/>
        <v>دستكش ضد برش سبك1404/02/17894</v>
      </c>
      <c r="D9048" s="10" t="str">
        <f>IFERROR(IF(تحویلی!$E$1="","",IF(NOSA!O9048=تحویلی!$E$1,تحویلی!$E$1&amp;COUNTIF(NOSA!$O$1:O9048,تحویلی!$E$1),"")),"")</f>
        <v/>
      </c>
      <c r="E9048" s="10" t="str">
        <f t="shared" si="578"/>
        <v>1859894</v>
      </c>
      <c r="F9048" s="10" t="str">
        <f>IFERROR(VLOOKUP(I9048,DATABASE!$N:$O,2,FALSE),"")</f>
        <v>دستكش ضد برش سبك</v>
      </c>
      <c r="G9048" s="3" t="s">
        <v>3810</v>
      </c>
      <c r="H9048" s="3">
        <v>1859</v>
      </c>
      <c r="I9048" s="3" t="s">
        <v>1442</v>
      </c>
      <c r="J9048" s="3" t="s">
        <v>22</v>
      </c>
      <c r="K9048" s="3">
        <v>1</v>
      </c>
      <c r="L9048" s="3" t="s">
        <v>3</v>
      </c>
      <c r="M9048" s="3" t="s">
        <v>40</v>
      </c>
      <c r="N9048" s="3" t="s">
        <v>3962</v>
      </c>
      <c r="O9048" s="1">
        <v>894</v>
      </c>
      <c r="P9048" s="3">
        <v>1</v>
      </c>
      <c r="Q9048" s="10">
        <f t="shared" si="575"/>
        <v>894</v>
      </c>
    </row>
    <row r="9049" spans="2:17" ht="20.25" customHeight="1">
      <c r="B9049" s="10" t="str">
        <f t="shared" si="576"/>
        <v>895</v>
      </c>
      <c r="C9049" s="10" t="str">
        <f t="shared" si="577"/>
        <v>1404/02/17895</v>
      </c>
      <c r="D9049" s="10" t="str">
        <f>IFERROR(IF(تحویلی!$E$1="","",IF(NOSA!O9049=تحویلی!$E$1,تحویلی!$E$1&amp;COUNTIF(NOSA!$O$1:O9049,تحویلی!$E$1),"")),"")</f>
        <v/>
      </c>
      <c r="E9049" s="10" t="str">
        <f t="shared" si="578"/>
        <v>1859895</v>
      </c>
      <c r="F9049" s="10" t="str">
        <f>IFERROR(VLOOKUP(I9049,DATABASE!$N:$O,2,FALSE),"")</f>
        <v/>
      </c>
      <c r="G9049" s="3" t="s">
        <v>3810</v>
      </c>
      <c r="H9049" s="3">
        <v>1859</v>
      </c>
      <c r="I9049" s="3" t="s">
        <v>3559</v>
      </c>
      <c r="J9049" s="3" t="s">
        <v>3560</v>
      </c>
      <c r="K9049" s="3">
        <v>1</v>
      </c>
      <c r="L9049" s="3" t="s">
        <v>8</v>
      </c>
      <c r="M9049" s="3" t="s">
        <v>40</v>
      </c>
      <c r="N9049" s="3" t="s">
        <v>3564</v>
      </c>
      <c r="O9049" s="1">
        <v>895</v>
      </c>
      <c r="P9049" s="3">
        <v>1</v>
      </c>
      <c r="Q9049" s="10">
        <f t="shared" si="575"/>
        <v>895</v>
      </c>
    </row>
    <row r="9050" spans="2:17" ht="20.25" customHeight="1">
      <c r="B9050" s="10" t="str">
        <f t="shared" si="576"/>
        <v>پوتين ايمني نسوز723</v>
      </c>
      <c r="C9050" s="10" t="str">
        <f t="shared" si="577"/>
        <v>پوتين ايمني نسوز1404/02/18723</v>
      </c>
      <c r="D9050" s="10" t="str">
        <f>IFERROR(IF(تحویلی!$E$1="","",IF(NOSA!O9050=تحویلی!$E$1,تحویلی!$E$1&amp;COUNTIF(NOSA!$O$1:O9050,تحویلی!$E$1),"")),"")</f>
        <v/>
      </c>
      <c r="E9050" s="10" t="str">
        <f t="shared" si="578"/>
        <v>1865723</v>
      </c>
      <c r="F9050" s="10" t="str">
        <f>IFERROR(VLOOKUP(I9050,DATABASE!$N:$O,2,FALSE),"")</f>
        <v>پوتين ايمني نسوز</v>
      </c>
      <c r="G9050" s="3" t="s">
        <v>3811</v>
      </c>
      <c r="H9050" s="4">
        <v>1865</v>
      </c>
      <c r="I9050" s="3" t="s">
        <v>1528</v>
      </c>
      <c r="J9050" s="3" t="s">
        <v>1654</v>
      </c>
      <c r="K9050" s="5">
        <v>1</v>
      </c>
      <c r="L9050" s="3" t="s">
        <v>3</v>
      </c>
      <c r="M9050" s="3" t="s">
        <v>9</v>
      </c>
      <c r="N9050" s="3" t="s">
        <v>806</v>
      </c>
      <c r="O9050" s="1">
        <v>723</v>
      </c>
      <c r="P9050" s="4">
        <v>1</v>
      </c>
      <c r="Q9050" s="10">
        <f t="shared" si="575"/>
        <v>723</v>
      </c>
    </row>
    <row r="9051" spans="2:17" ht="20.25" customHeight="1">
      <c r="B9051" s="10" t="str">
        <f t="shared" si="576"/>
        <v>دستكش ضد برش سبك723</v>
      </c>
      <c r="C9051" s="10" t="str">
        <f t="shared" si="577"/>
        <v>دستكش ضد برش سبك1404/02/18723</v>
      </c>
      <c r="D9051" s="10" t="str">
        <f>IFERROR(IF(تحویلی!$E$1="","",IF(NOSA!O9051=تحویلی!$E$1,تحویلی!$E$1&amp;COUNTIF(NOSA!$O$1:O9051,تحویلی!$E$1),"")),"")</f>
        <v/>
      </c>
      <c r="E9051" s="10" t="str">
        <f t="shared" si="578"/>
        <v>1865723</v>
      </c>
      <c r="F9051" s="10" t="str">
        <f>IFERROR(VLOOKUP(I9051,DATABASE!$N:$O,2,FALSE),"")</f>
        <v>دستكش ضد برش سبك</v>
      </c>
      <c r="G9051" s="3" t="s">
        <v>3811</v>
      </c>
      <c r="H9051" s="4">
        <v>1865</v>
      </c>
      <c r="I9051" s="3" t="s">
        <v>1442</v>
      </c>
      <c r="J9051" s="3" t="s">
        <v>22</v>
      </c>
      <c r="K9051" s="5">
        <v>1</v>
      </c>
      <c r="L9051" s="3" t="s">
        <v>3</v>
      </c>
      <c r="M9051" s="3" t="s">
        <v>9</v>
      </c>
      <c r="N9051" s="3" t="s">
        <v>806</v>
      </c>
      <c r="O9051" s="1">
        <v>723</v>
      </c>
      <c r="P9051" s="4">
        <v>1</v>
      </c>
      <c r="Q9051" s="10">
        <f t="shared" si="575"/>
        <v>723</v>
      </c>
    </row>
    <row r="9052" spans="2:17" ht="20.25" customHeight="1">
      <c r="B9052" s="10" t="str">
        <f t="shared" si="576"/>
        <v>دستكش ضد برش سبك892</v>
      </c>
      <c r="C9052" s="10" t="str">
        <f t="shared" si="577"/>
        <v>دستكش ضد برش سبك1404/02/18892</v>
      </c>
      <c r="D9052" s="10" t="str">
        <f>IFERROR(IF(تحویلی!$E$1="","",IF(NOSA!O9052=تحویلی!$E$1,تحویلی!$E$1&amp;COUNTIF(NOSA!$O$1:O9052,تحویلی!$E$1),"")),"")</f>
        <v/>
      </c>
      <c r="E9052" s="10" t="str">
        <f t="shared" si="578"/>
        <v>1866892</v>
      </c>
      <c r="F9052" s="10" t="str">
        <f>IFERROR(VLOOKUP(I9052,DATABASE!$N:$O,2,FALSE),"")</f>
        <v>دستكش ضد برش سبك</v>
      </c>
      <c r="G9052" s="3" t="s">
        <v>3811</v>
      </c>
      <c r="H9052" s="4">
        <v>1866</v>
      </c>
      <c r="I9052" s="3" t="s">
        <v>1442</v>
      </c>
      <c r="J9052" s="3" t="s">
        <v>22</v>
      </c>
      <c r="K9052" s="5">
        <v>1</v>
      </c>
      <c r="L9052" s="3" t="s">
        <v>3</v>
      </c>
      <c r="M9052" s="3" t="s">
        <v>4</v>
      </c>
      <c r="N9052" s="3" t="s">
        <v>2625</v>
      </c>
      <c r="O9052" s="1">
        <v>892</v>
      </c>
      <c r="P9052" s="4">
        <v>1</v>
      </c>
      <c r="Q9052" s="10">
        <f t="shared" si="575"/>
        <v>892</v>
      </c>
    </row>
    <row r="9053" spans="2:17" ht="20.25" customHeight="1">
      <c r="B9053" s="10" t="str">
        <f t="shared" si="576"/>
        <v>دستكش ضد برش سبك835</v>
      </c>
      <c r="C9053" s="10" t="str">
        <f t="shared" si="577"/>
        <v>دستكش ضد برش سبك1404/02/18835</v>
      </c>
      <c r="D9053" s="10" t="str">
        <f>IFERROR(IF(تحویلی!$E$1="","",IF(NOSA!O9053=تحویلی!$E$1,تحویلی!$E$1&amp;COUNTIF(NOSA!$O$1:O9053,تحویلی!$E$1),"")),"")</f>
        <v/>
      </c>
      <c r="E9053" s="10" t="str">
        <f t="shared" si="578"/>
        <v>1878835</v>
      </c>
      <c r="F9053" s="10" t="str">
        <f>IFERROR(VLOOKUP(I9053,DATABASE!$N:$O,2,FALSE),"")</f>
        <v>دستكش ضد برش سبك</v>
      </c>
      <c r="G9053" s="3" t="s">
        <v>3811</v>
      </c>
      <c r="H9053" s="4">
        <v>1878</v>
      </c>
      <c r="I9053" s="3" t="s">
        <v>1442</v>
      </c>
      <c r="J9053" s="3" t="s">
        <v>22</v>
      </c>
      <c r="K9053" s="5">
        <v>1</v>
      </c>
      <c r="L9053" s="3" t="s">
        <v>3</v>
      </c>
      <c r="M9053" s="3" t="s">
        <v>47</v>
      </c>
      <c r="N9053" s="3" t="s">
        <v>2677</v>
      </c>
      <c r="O9053" s="1">
        <v>835</v>
      </c>
      <c r="P9053" s="4">
        <v>1</v>
      </c>
      <c r="Q9053" s="10">
        <f t="shared" si="575"/>
        <v>835</v>
      </c>
    </row>
    <row r="9054" spans="2:17" ht="20.25" customHeight="1">
      <c r="B9054" s="10" t="str">
        <f t="shared" si="576"/>
        <v>دستكش كف دوبل چرمي933</v>
      </c>
      <c r="C9054" s="10" t="str">
        <f t="shared" si="577"/>
        <v>دستكش كف دوبل چرمي1404/02/18933</v>
      </c>
      <c r="D9054" s="10" t="str">
        <f>IFERROR(IF(تحویلی!$E$1="","",IF(NOSA!O9054=تحویلی!$E$1,تحویلی!$E$1&amp;COUNTIF(NOSA!$O$1:O9054,تحویلی!$E$1),"")),"")</f>
        <v/>
      </c>
      <c r="E9054" s="10" t="str">
        <f t="shared" si="578"/>
        <v>1887933</v>
      </c>
      <c r="F9054" s="10" t="str">
        <f>IFERROR(VLOOKUP(I9054,DATABASE!$N:$O,2,FALSE),"")</f>
        <v>دستكش كف دوبل چرمي</v>
      </c>
      <c r="G9054" s="3" t="s">
        <v>3811</v>
      </c>
      <c r="H9054" s="4">
        <v>1887</v>
      </c>
      <c r="I9054" s="3" t="s">
        <v>1683</v>
      </c>
      <c r="J9054" s="3" t="s">
        <v>1684</v>
      </c>
      <c r="K9054" s="5">
        <v>1</v>
      </c>
      <c r="L9054" s="3" t="s">
        <v>3</v>
      </c>
      <c r="M9054" s="3" t="s">
        <v>47</v>
      </c>
      <c r="N9054" s="3" t="s">
        <v>3548</v>
      </c>
      <c r="O9054" s="1">
        <v>933</v>
      </c>
      <c r="P9054" s="4">
        <v>1</v>
      </c>
      <c r="Q9054" s="10">
        <f t="shared" si="575"/>
        <v>933</v>
      </c>
    </row>
    <row r="9055" spans="2:17" ht="20.25" customHeight="1">
      <c r="B9055" s="10" t="str">
        <f t="shared" si="576"/>
        <v>دستكش ساق بلند نسوز933</v>
      </c>
      <c r="C9055" s="10" t="str">
        <f t="shared" si="577"/>
        <v>دستكش ساق بلند نسوز1404/02/18933</v>
      </c>
      <c r="D9055" s="10" t="str">
        <f>IFERROR(IF(تحویلی!$E$1="","",IF(NOSA!O9055=تحویلی!$E$1,تحویلی!$E$1&amp;COUNTIF(NOSA!$O$1:O9055,تحویلی!$E$1),"")),"")</f>
        <v/>
      </c>
      <c r="E9055" s="10" t="str">
        <f t="shared" si="578"/>
        <v>1887933</v>
      </c>
      <c r="F9055" s="10" t="str">
        <f>IFERROR(VLOOKUP(I9055,DATABASE!$N:$O,2,FALSE),"")</f>
        <v>دستكش ساق بلند نسوز</v>
      </c>
      <c r="G9055" s="3" t="s">
        <v>3811</v>
      </c>
      <c r="H9055" s="4">
        <v>1887</v>
      </c>
      <c r="I9055" s="3" t="s">
        <v>1461</v>
      </c>
      <c r="J9055" s="3" t="s">
        <v>34</v>
      </c>
      <c r="K9055" s="5">
        <v>1</v>
      </c>
      <c r="L9055" s="3" t="s">
        <v>3</v>
      </c>
      <c r="M9055" s="3" t="s">
        <v>47</v>
      </c>
      <c r="N9055" s="3" t="s">
        <v>3548</v>
      </c>
      <c r="O9055" s="1">
        <v>933</v>
      </c>
      <c r="P9055" s="4">
        <v>1</v>
      </c>
      <c r="Q9055" s="10">
        <f t="shared" si="575"/>
        <v>933</v>
      </c>
    </row>
    <row r="9056" spans="2:17" ht="20.25" customHeight="1">
      <c r="B9056" s="10" t="str">
        <f t="shared" si="576"/>
        <v>بند كفش848</v>
      </c>
      <c r="C9056" s="10" t="str">
        <f t="shared" si="577"/>
        <v>بند كفش1404/02/18848</v>
      </c>
      <c r="D9056" s="10" t="str">
        <f>IFERROR(IF(تحویلی!$E$1="","",IF(NOSA!O9056=تحویلی!$E$1,تحویلی!$E$1&amp;COUNTIF(NOSA!$O$1:O9056,تحویلی!$E$1),"")),"")</f>
        <v/>
      </c>
      <c r="E9056" s="10" t="str">
        <f t="shared" si="578"/>
        <v>1889848</v>
      </c>
      <c r="F9056" s="10" t="str">
        <f>IFERROR(VLOOKUP(I9056,DATABASE!$N:$O,2,FALSE),"")</f>
        <v>بند كفش</v>
      </c>
      <c r="G9056" s="3" t="s">
        <v>3811</v>
      </c>
      <c r="H9056" s="4">
        <v>1889</v>
      </c>
      <c r="I9056" s="3" t="s">
        <v>1462</v>
      </c>
      <c r="J9056" s="3" t="s">
        <v>450</v>
      </c>
      <c r="K9056" s="5">
        <v>1</v>
      </c>
      <c r="L9056" s="3" t="s">
        <v>3</v>
      </c>
      <c r="M9056" s="3" t="s">
        <v>47</v>
      </c>
      <c r="N9056" s="3" t="s">
        <v>2750</v>
      </c>
      <c r="O9056" s="1">
        <v>848</v>
      </c>
      <c r="P9056" s="4">
        <v>1</v>
      </c>
      <c r="Q9056" s="10">
        <f t="shared" si="575"/>
        <v>848</v>
      </c>
    </row>
    <row r="9057" spans="2:17" ht="20.25" customHeight="1">
      <c r="B9057" s="10" t="str">
        <f t="shared" si="576"/>
        <v>248</v>
      </c>
      <c r="C9057" s="10" t="str">
        <f t="shared" si="577"/>
        <v>1404/02/18248</v>
      </c>
      <c r="D9057" s="10" t="str">
        <f>IFERROR(IF(تحویلی!$E$1="","",IF(NOSA!O9057=تحویلی!$E$1,تحویلی!$E$1&amp;COUNTIF(NOSA!$O$1:O9057,تحویلی!$E$1),"")),"")</f>
        <v/>
      </c>
      <c r="E9057" s="10" t="str">
        <f t="shared" si="578"/>
        <v>1899248</v>
      </c>
      <c r="F9057" s="10" t="str">
        <f>IFERROR(VLOOKUP(I9057,DATABASE!$N:$O,2,FALSE),"")</f>
        <v/>
      </c>
      <c r="G9057" s="3" t="s">
        <v>3811</v>
      </c>
      <c r="H9057" s="4">
        <v>1899</v>
      </c>
      <c r="I9057" s="3" t="s">
        <v>3559</v>
      </c>
      <c r="J9057" s="3" t="s">
        <v>3560</v>
      </c>
      <c r="K9057" s="5">
        <v>1</v>
      </c>
      <c r="L9057" s="3" t="s">
        <v>8</v>
      </c>
      <c r="M9057" s="3" t="s">
        <v>4</v>
      </c>
      <c r="N9057" s="3" t="s">
        <v>237</v>
      </c>
      <c r="O9057" s="1">
        <v>248</v>
      </c>
      <c r="P9057" s="4">
        <v>1</v>
      </c>
      <c r="Q9057" s="10">
        <f t="shared" si="575"/>
        <v>248</v>
      </c>
    </row>
    <row r="9058" spans="2:17" ht="20.25" customHeight="1">
      <c r="B9058" s="10" t="str">
        <f t="shared" si="576"/>
        <v>دستكش كف مواد سبك733</v>
      </c>
      <c r="C9058" s="10" t="str">
        <f t="shared" si="577"/>
        <v>دستكش كف مواد سبك1404/02/20733</v>
      </c>
      <c r="D9058" s="10" t="str">
        <f>IFERROR(IF(تحویلی!$E$1="","",IF(NOSA!O9058=تحویلی!$E$1,تحویلی!$E$1&amp;COUNTIF(NOSA!$O$1:O9058,تحویلی!$E$1),"")),"")</f>
        <v/>
      </c>
      <c r="E9058" s="10" t="str">
        <f t="shared" si="578"/>
        <v>1923733</v>
      </c>
      <c r="F9058" s="10" t="str">
        <f>IFERROR(VLOOKUP(I9058,DATABASE!$N:$O,2,FALSE),"")</f>
        <v>دستكش كف مواد سبك</v>
      </c>
      <c r="G9058" s="3" t="s">
        <v>3813</v>
      </c>
      <c r="H9058" s="4">
        <v>1923</v>
      </c>
      <c r="I9058" s="3" t="s">
        <v>1456</v>
      </c>
      <c r="J9058" s="3" t="s">
        <v>2</v>
      </c>
      <c r="K9058" s="5">
        <v>1</v>
      </c>
      <c r="L9058" s="3" t="s">
        <v>3</v>
      </c>
      <c r="M9058" s="3" t="s">
        <v>47</v>
      </c>
      <c r="N9058" s="3" t="s">
        <v>733</v>
      </c>
      <c r="O9058" s="1">
        <v>733</v>
      </c>
      <c r="P9058" s="4">
        <v>1</v>
      </c>
      <c r="Q9058" s="10">
        <f t="shared" si="575"/>
        <v>733</v>
      </c>
    </row>
    <row r="9059" spans="2:17" ht="20.25" customHeight="1">
      <c r="B9059" s="10" t="str">
        <f t="shared" si="576"/>
        <v>دستكش ضد برش سبك5</v>
      </c>
      <c r="C9059" s="10" t="str">
        <f t="shared" si="577"/>
        <v>دستكش ضد برش سبك1404/02/205</v>
      </c>
      <c r="D9059" s="10" t="str">
        <f>IFERROR(IF(تحویلی!$E$1="","",IF(NOSA!O9059=تحویلی!$E$1,تحویلی!$E$1&amp;COUNTIF(NOSA!$O$1:O9059,تحویلی!$E$1),"")),"")</f>
        <v/>
      </c>
      <c r="E9059" s="10" t="str">
        <f t="shared" si="578"/>
        <v>19275</v>
      </c>
      <c r="F9059" s="10" t="str">
        <f>IFERROR(VLOOKUP(I9059,DATABASE!$N:$O,2,FALSE),"")</f>
        <v>دستكش ضد برش سبك</v>
      </c>
      <c r="G9059" s="3" t="s">
        <v>3813</v>
      </c>
      <c r="H9059" s="4">
        <v>1927</v>
      </c>
      <c r="I9059" s="3" t="s">
        <v>1442</v>
      </c>
      <c r="J9059" s="3" t="s">
        <v>22</v>
      </c>
      <c r="K9059" s="5">
        <v>1</v>
      </c>
      <c r="L9059" s="3" t="s">
        <v>3</v>
      </c>
      <c r="M9059" s="3" t="s">
        <v>43</v>
      </c>
      <c r="N9059" s="3" t="s">
        <v>250</v>
      </c>
      <c r="O9059" s="1">
        <v>5</v>
      </c>
      <c r="P9059" s="4">
        <v>1</v>
      </c>
      <c r="Q9059" s="10">
        <f t="shared" si="575"/>
        <v>5</v>
      </c>
    </row>
    <row r="9060" spans="2:17" ht="20.25" customHeight="1">
      <c r="B9060" s="10" t="str">
        <f t="shared" si="576"/>
        <v>دستكش ساق بلند نسوز950</v>
      </c>
      <c r="C9060" s="10" t="str">
        <f t="shared" si="577"/>
        <v>دستكش ساق بلند نسوز1404/02/20950</v>
      </c>
      <c r="D9060" s="10" t="str">
        <f>IFERROR(IF(تحویلی!$E$1="","",IF(NOSA!O9060=تحویلی!$E$1,تحویلی!$E$1&amp;COUNTIF(NOSA!$O$1:O9060,تحویلی!$E$1),"")),"")</f>
        <v/>
      </c>
      <c r="E9060" s="10" t="str">
        <f t="shared" si="578"/>
        <v>1928950</v>
      </c>
      <c r="F9060" s="10" t="str">
        <f>IFERROR(VLOOKUP(I9060,DATABASE!$N:$O,2,FALSE),"")</f>
        <v>دستكش ساق بلند نسوز</v>
      </c>
      <c r="G9060" s="3" t="s">
        <v>3813</v>
      </c>
      <c r="H9060" s="4">
        <v>1928</v>
      </c>
      <c r="I9060" s="3" t="s">
        <v>1461</v>
      </c>
      <c r="J9060" s="3" t="s">
        <v>34</v>
      </c>
      <c r="K9060" s="5">
        <v>1</v>
      </c>
      <c r="L9060" s="3" t="s">
        <v>3</v>
      </c>
      <c r="M9060" s="3" t="s">
        <v>4</v>
      </c>
      <c r="N9060" s="3" t="s">
        <v>4118</v>
      </c>
      <c r="O9060" s="1">
        <v>950</v>
      </c>
      <c r="P9060" s="4">
        <v>1</v>
      </c>
      <c r="Q9060" s="10">
        <f t="shared" si="575"/>
        <v>950</v>
      </c>
    </row>
    <row r="9061" spans="2:17" ht="20.25" customHeight="1">
      <c r="B9061" s="10" t="str">
        <f t="shared" si="576"/>
        <v>پيشبند نسوز چرمي649</v>
      </c>
      <c r="C9061" s="10" t="str">
        <f t="shared" si="577"/>
        <v>پيشبند نسوز چرمي1404/02/20649</v>
      </c>
      <c r="D9061" s="10" t="str">
        <f>IFERROR(IF(تحویلی!$E$1="","",IF(NOSA!O9061=تحویلی!$E$1,تحویلی!$E$1&amp;COUNTIF(NOSA!$O$1:O9061,تحویلی!$E$1),"")),"")</f>
        <v/>
      </c>
      <c r="E9061" s="10" t="str">
        <f t="shared" si="578"/>
        <v>1961649</v>
      </c>
      <c r="F9061" s="10" t="str">
        <f>IFERROR(VLOOKUP(I9061,DATABASE!$N:$O,2,FALSE),"")</f>
        <v>پيشبند نسوز چرمي</v>
      </c>
      <c r="G9061" s="3" t="s">
        <v>3813</v>
      </c>
      <c r="H9061" s="4">
        <v>1961</v>
      </c>
      <c r="I9061" s="3" t="s">
        <v>1459</v>
      </c>
      <c r="J9061" s="3" t="s">
        <v>15</v>
      </c>
      <c r="K9061" s="5">
        <v>1</v>
      </c>
      <c r="L9061" s="3" t="s">
        <v>8</v>
      </c>
      <c r="M9061" s="3" t="s">
        <v>19</v>
      </c>
      <c r="N9061" s="3" t="s">
        <v>81</v>
      </c>
      <c r="O9061" s="1">
        <v>649</v>
      </c>
      <c r="P9061" s="4">
        <v>1</v>
      </c>
      <c r="Q9061" s="10">
        <f t="shared" si="575"/>
        <v>649</v>
      </c>
    </row>
    <row r="9062" spans="2:17" ht="20.25" customHeight="1">
      <c r="B9062" s="10" t="str">
        <f t="shared" si="576"/>
        <v>دستكش ضد برش سبك718</v>
      </c>
      <c r="C9062" s="10" t="str">
        <f t="shared" si="577"/>
        <v>دستكش ضد برش سبك1404/02/20718</v>
      </c>
      <c r="D9062" s="10" t="str">
        <f>IFERROR(IF(تحویلی!$E$1="","",IF(NOSA!O9062=تحویلی!$E$1,تحویلی!$E$1&amp;COUNTIF(NOSA!$O$1:O9062,تحویلی!$E$1),"")),"")</f>
        <v/>
      </c>
      <c r="E9062" s="10" t="str">
        <f t="shared" si="578"/>
        <v>1962718</v>
      </c>
      <c r="F9062" s="10" t="str">
        <f>IFERROR(VLOOKUP(I9062,DATABASE!$N:$O,2,FALSE),"")</f>
        <v>دستكش ضد برش سبك</v>
      </c>
      <c r="G9062" s="3" t="s">
        <v>3813</v>
      </c>
      <c r="H9062" s="4">
        <v>1962</v>
      </c>
      <c r="I9062" s="3" t="s">
        <v>1442</v>
      </c>
      <c r="J9062" s="3" t="s">
        <v>22</v>
      </c>
      <c r="K9062" s="5">
        <v>1</v>
      </c>
      <c r="L9062" s="3" t="s">
        <v>3</v>
      </c>
      <c r="M9062" s="3" t="s">
        <v>19</v>
      </c>
      <c r="N9062" s="3" t="s">
        <v>3499</v>
      </c>
      <c r="O9062" s="1">
        <v>718</v>
      </c>
      <c r="P9062" s="4">
        <v>1</v>
      </c>
      <c r="Q9062" s="10">
        <f t="shared" si="575"/>
        <v>718</v>
      </c>
    </row>
    <row r="9063" spans="2:17" ht="20.25" customHeight="1">
      <c r="B9063" s="10" t="str">
        <f t="shared" si="576"/>
        <v>دستكش ضد برش سبك83</v>
      </c>
      <c r="C9063" s="10" t="str">
        <f t="shared" si="577"/>
        <v>دستكش ضد برش سبك1404/02/2083</v>
      </c>
      <c r="D9063" s="10" t="str">
        <f>IFERROR(IF(تحویلی!$E$1="","",IF(NOSA!O9063=تحویلی!$E$1,تحویلی!$E$1&amp;COUNTIF(NOSA!$O$1:O9063,تحویلی!$E$1),"")),"")</f>
        <v/>
      </c>
      <c r="E9063" s="10" t="str">
        <f t="shared" si="578"/>
        <v>196383</v>
      </c>
      <c r="F9063" s="10" t="str">
        <f>IFERROR(VLOOKUP(I9063,DATABASE!$N:$O,2,FALSE),"")</f>
        <v>دستكش ضد برش سبك</v>
      </c>
      <c r="G9063" s="3" t="s">
        <v>3813</v>
      </c>
      <c r="H9063" s="4">
        <v>1963</v>
      </c>
      <c r="I9063" s="3" t="s">
        <v>1442</v>
      </c>
      <c r="J9063" s="3" t="s">
        <v>22</v>
      </c>
      <c r="K9063" s="5">
        <v>1</v>
      </c>
      <c r="L9063" s="3" t="s">
        <v>3</v>
      </c>
      <c r="M9063" s="3" t="s">
        <v>848</v>
      </c>
      <c r="N9063" s="3" t="s">
        <v>929</v>
      </c>
      <c r="O9063" s="1">
        <v>83</v>
      </c>
      <c r="P9063" s="4">
        <v>1</v>
      </c>
      <c r="Q9063" s="10">
        <f t="shared" si="575"/>
        <v>83</v>
      </c>
    </row>
    <row r="9064" spans="2:17" ht="20.25" customHeight="1">
      <c r="B9064" s="10" t="str">
        <f t="shared" si="576"/>
        <v>دستكش ضد برش سبك866</v>
      </c>
      <c r="C9064" s="10" t="str">
        <f t="shared" si="577"/>
        <v>دستكش ضد برش سبك1404/02/21866</v>
      </c>
      <c r="D9064" s="10" t="str">
        <f>IFERROR(IF(تحویلی!$E$1="","",IF(NOSA!O9064=تحویلی!$E$1,تحویلی!$E$1&amp;COUNTIF(NOSA!$O$1:O9064,تحویلی!$E$1),"")),"")</f>
        <v/>
      </c>
      <c r="E9064" s="10" t="str">
        <f t="shared" si="578"/>
        <v>1975866</v>
      </c>
      <c r="F9064" s="10" t="str">
        <f>IFERROR(VLOOKUP(I9064,DATABASE!$N:$O,2,FALSE),"")</f>
        <v>دستكش ضد برش سبك</v>
      </c>
      <c r="G9064" s="3" t="s">
        <v>3814</v>
      </c>
      <c r="H9064" s="4">
        <v>1975</v>
      </c>
      <c r="I9064" s="3" t="s">
        <v>1442</v>
      </c>
      <c r="J9064" s="3" t="s">
        <v>22</v>
      </c>
      <c r="K9064" s="5">
        <v>1</v>
      </c>
      <c r="L9064" s="3" t="s">
        <v>3</v>
      </c>
      <c r="M9064" s="3" t="s">
        <v>47</v>
      </c>
      <c r="N9064" s="3" t="s">
        <v>77</v>
      </c>
      <c r="O9064" s="1">
        <v>866</v>
      </c>
      <c r="P9064" s="4">
        <v>1</v>
      </c>
      <c r="Q9064" s="10">
        <f t="shared" si="575"/>
        <v>866</v>
      </c>
    </row>
    <row r="9065" spans="2:17" ht="20.25" customHeight="1">
      <c r="B9065" s="10" t="str">
        <f t="shared" si="576"/>
        <v>دستكش ضد برش سبك947</v>
      </c>
      <c r="C9065" s="10" t="str">
        <f t="shared" si="577"/>
        <v>دستكش ضد برش سبك1404/02/21947</v>
      </c>
      <c r="D9065" s="10" t="str">
        <f>IFERROR(IF(تحویلی!$E$1="","",IF(NOSA!O9065=تحویلی!$E$1,تحویلی!$E$1&amp;COUNTIF(NOSA!$O$1:O9065,تحویلی!$E$1),"")),"")</f>
        <v/>
      </c>
      <c r="E9065" s="10" t="str">
        <f t="shared" si="578"/>
        <v>1975947</v>
      </c>
      <c r="F9065" s="10" t="str">
        <f>IFERROR(VLOOKUP(I9065,DATABASE!$N:$O,2,FALSE),"")</f>
        <v>دستكش ضد برش سبك</v>
      </c>
      <c r="G9065" s="3" t="s">
        <v>3814</v>
      </c>
      <c r="H9065" s="4">
        <v>1975</v>
      </c>
      <c r="I9065" s="3" t="s">
        <v>1442</v>
      </c>
      <c r="J9065" s="3" t="s">
        <v>22</v>
      </c>
      <c r="K9065" s="5">
        <v>1</v>
      </c>
      <c r="L9065" s="3" t="s">
        <v>3</v>
      </c>
      <c r="M9065" s="3" t="s">
        <v>47</v>
      </c>
      <c r="N9065" s="3" t="s">
        <v>4076</v>
      </c>
      <c r="O9065" s="1">
        <v>947</v>
      </c>
      <c r="P9065" s="4">
        <v>1</v>
      </c>
      <c r="Q9065" s="10">
        <f t="shared" si="575"/>
        <v>947</v>
      </c>
    </row>
    <row r="9066" spans="2:17" ht="20.25" customHeight="1">
      <c r="B9066" s="10" t="str">
        <f t="shared" si="576"/>
        <v>دستكش ضد برش سبك843</v>
      </c>
      <c r="C9066" s="10" t="str">
        <f t="shared" si="577"/>
        <v>دستكش ضد برش سبك1404/02/21843</v>
      </c>
      <c r="D9066" s="10" t="str">
        <f>IFERROR(IF(تحویلی!$E$1="","",IF(NOSA!O9066=تحویلی!$E$1,تحویلی!$E$1&amp;COUNTIF(NOSA!$O$1:O9066,تحویلی!$E$1),"")),"")</f>
        <v/>
      </c>
      <c r="E9066" s="10" t="str">
        <f t="shared" si="578"/>
        <v>1975843</v>
      </c>
      <c r="F9066" s="10" t="str">
        <f>IFERROR(VLOOKUP(I9066,DATABASE!$N:$O,2,FALSE),"")</f>
        <v>دستكش ضد برش سبك</v>
      </c>
      <c r="G9066" s="3" t="s">
        <v>3814</v>
      </c>
      <c r="H9066" s="4">
        <v>1975</v>
      </c>
      <c r="I9066" s="3" t="s">
        <v>1442</v>
      </c>
      <c r="J9066" s="3" t="s">
        <v>22</v>
      </c>
      <c r="K9066" s="5">
        <v>1</v>
      </c>
      <c r="L9066" s="3" t="s">
        <v>3</v>
      </c>
      <c r="M9066" s="3" t="s">
        <v>47</v>
      </c>
      <c r="N9066" s="3" t="s">
        <v>2714</v>
      </c>
      <c r="O9066" s="1">
        <v>843</v>
      </c>
      <c r="P9066" s="4">
        <v>1</v>
      </c>
      <c r="Q9066" s="10">
        <f t="shared" ref="Q9066:Q9129" si="579">VALUE(O9066)</f>
        <v>843</v>
      </c>
    </row>
    <row r="9067" spans="2:17" ht="20.25" customHeight="1">
      <c r="B9067" s="10" t="str">
        <f t="shared" si="576"/>
        <v>دستكش ضد برش سبك849</v>
      </c>
      <c r="C9067" s="10" t="str">
        <f t="shared" si="577"/>
        <v>دستكش ضد برش سبك1404/02/21849</v>
      </c>
      <c r="D9067" s="10" t="str">
        <f>IFERROR(IF(تحویلی!$E$1="","",IF(NOSA!O9067=تحویلی!$E$1,تحویلی!$E$1&amp;COUNTIF(NOSA!$O$1:O9067,تحویلی!$E$1),"")),"")</f>
        <v/>
      </c>
      <c r="E9067" s="10" t="str">
        <f t="shared" si="578"/>
        <v>1987849</v>
      </c>
      <c r="F9067" s="10" t="str">
        <f>IFERROR(VLOOKUP(I9067,DATABASE!$N:$O,2,FALSE),"")</f>
        <v>دستكش ضد برش سبك</v>
      </c>
      <c r="G9067" s="3" t="s">
        <v>3814</v>
      </c>
      <c r="H9067" s="4">
        <v>1987</v>
      </c>
      <c r="I9067" s="3" t="s">
        <v>1442</v>
      </c>
      <c r="J9067" s="3" t="s">
        <v>22</v>
      </c>
      <c r="K9067" s="5">
        <v>1</v>
      </c>
      <c r="L9067" s="3" t="s">
        <v>3</v>
      </c>
      <c r="M9067" s="3" t="s">
        <v>4</v>
      </c>
      <c r="N9067" s="3" t="s">
        <v>305</v>
      </c>
      <c r="O9067" s="1">
        <v>849</v>
      </c>
      <c r="P9067" s="4">
        <v>1</v>
      </c>
      <c r="Q9067" s="10">
        <f t="shared" si="579"/>
        <v>849</v>
      </c>
    </row>
    <row r="9068" spans="2:17" ht="20.25" customHeight="1">
      <c r="B9068" s="10" t="str">
        <f t="shared" si="576"/>
        <v>پوتين ايمني نسوز935</v>
      </c>
      <c r="C9068" s="10" t="str">
        <f t="shared" si="577"/>
        <v>پوتين ايمني نسوز1404/02/21935</v>
      </c>
      <c r="D9068" s="10" t="str">
        <f>IFERROR(IF(تحویلی!$E$1="","",IF(NOSA!O9068=تحویلی!$E$1,تحویلی!$E$1&amp;COUNTIF(NOSA!$O$1:O9068,تحویلی!$E$1),"")),"")</f>
        <v/>
      </c>
      <c r="E9068" s="10" t="str">
        <f t="shared" si="578"/>
        <v>2006935</v>
      </c>
      <c r="F9068" s="10" t="str">
        <f>IFERROR(VLOOKUP(I9068,DATABASE!$N:$O,2,FALSE),"")</f>
        <v>پوتين ايمني نسوز</v>
      </c>
      <c r="G9068" s="3" t="s">
        <v>3814</v>
      </c>
      <c r="H9068" s="4">
        <v>2006</v>
      </c>
      <c r="I9068" s="3" t="s">
        <v>1648</v>
      </c>
      <c r="J9068" s="3" t="s">
        <v>1649</v>
      </c>
      <c r="K9068" s="5">
        <v>1</v>
      </c>
      <c r="L9068" s="3" t="s">
        <v>3</v>
      </c>
      <c r="M9068" s="3" t="s">
        <v>9</v>
      </c>
      <c r="N9068" s="3" t="s">
        <v>4138</v>
      </c>
      <c r="O9068" s="1">
        <v>935</v>
      </c>
      <c r="P9068" s="4">
        <v>1</v>
      </c>
      <c r="Q9068" s="10">
        <f t="shared" si="579"/>
        <v>935</v>
      </c>
    </row>
    <row r="9069" spans="2:17" ht="20.25" customHeight="1">
      <c r="B9069" s="10" t="str">
        <f t="shared" si="576"/>
        <v>لباس كار ديرسوز(بلوز) 582</v>
      </c>
      <c r="C9069" s="10" t="str">
        <f t="shared" si="577"/>
        <v>لباس كار ديرسوز(بلوز) 1404/02/21582</v>
      </c>
      <c r="D9069" s="10" t="str">
        <f>IFERROR(IF(تحویلی!$E$1="","",IF(NOSA!O9069=تحویلی!$E$1,تحویلی!$E$1&amp;COUNTIF(NOSA!$O$1:O9069,تحویلی!$E$1),"")),"")</f>
        <v/>
      </c>
      <c r="E9069" s="10" t="str">
        <f t="shared" si="578"/>
        <v>2013582</v>
      </c>
      <c r="F9069" s="10" t="str">
        <f>IFERROR(VLOOKUP(I9069,DATABASE!$N:$O,2,FALSE),"")</f>
        <v xml:space="preserve">لباس كار ديرسوز(بلوز) </v>
      </c>
      <c r="G9069" s="3" t="s">
        <v>3814</v>
      </c>
      <c r="H9069" s="4">
        <v>2013</v>
      </c>
      <c r="I9069" s="3" t="s">
        <v>2315</v>
      </c>
      <c r="J9069" s="3" t="s">
        <v>2667</v>
      </c>
      <c r="K9069" s="5">
        <v>1</v>
      </c>
      <c r="L9069" s="3" t="s">
        <v>8</v>
      </c>
      <c r="M9069" s="3" t="s">
        <v>47</v>
      </c>
      <c r="N9069" s="3" t="s">
        <v>80</v>
      </c>
      <c r="O9069" s="1">
        <v>582</v>
      </c>
      <c r="P9069" s="4">
        <v>1</v>
      </c>
      <c r="Q9069" s="10">
        <f t="shared" si="579"/>
        <v>582</v>
      </c>
    </row>
    <row r="9070" spans="2:17" ht="20.25" customHeight="1">
      <c r="B9070" s="10" t="str">
        <f t="shared" si="576"/>
        <v>دستكش كف مواد سبك672</v>
      </c>
      <c r="C9070" s="10" t="str">
        <f t="shared" si="577"/>
        <v>دستكش كف مواد سبك1404/02/21672</v>
      </c>
      <c r="D9070" s="10" t="str">
        <f>IFERROR(IF(تحویلی!$E$1="","",IF(NOSA!O9070=تحویلی!$E$1,تحویلی!$E$1&amp;COUNTIF(NOSA!$O$1:O9070,تحویلی!$E$1),"")),"")</f>
        <v/>
      </c>
      <c r="E9070" s="10" t="str">
        <f t="shared" si="578"/>
        <v>2018672</v>
      </c>
      <c r="F9070" s="10" t="str">
        <f>IFERROR(VLOOKUP(I9070,DATABASE!$N:$O,2,FALSE),"")</f>
        <v>دستكش كف مواد سبك</v>
      </c>
      <c r="G9070" s="3" t="s">
        <v>3814</v>
      </c>
      <c r="H9070" s="4">
        <v>2018</v>
      </c>
      <c r="I9070" s="3" t="s">
        <v>1456</v>
      </c>
      <c r="J9070" s="3" t="s">
        <v>2</v>
      </c>
      <c r="K9070" s="5">
        <v>1</v>
      </c>
      <c r="L9070" s="3" t="s">
        <v>3</v>
      </c>
      <c r="M9070" s="3" t="s">
        <v>47</v>
      </c>
      <c r="N9070" s="3" t="s">
        <v>214</v>
      </c>
      <c r="O9070" s="1">
        <v>672</v>
      </c>
      <c r="P9070" s="4">
        <v>1</v>
      </c>
      <c r="Q9070" s="10">
        <f t="shared" si="579"/>
        <v>672</v>
      </c>
    </row>
    <row r="9071" spans="2:17" ht="20.25" customHeight="1">
      <c r="B9071" s="10" t="str">
        <f t="shared" si="576"/>
        <v>دستكش كف مواد سبك944</v>
      </c>
      <c r="C9071" s="10" t="str">
        <f t="shared" si="577"/>
        <v>دستكش كف مواد سبك1404/02/21944</v>
      </c>
      <c r="D9071" s="10" t="str">
        <f>IFERROR(IF(تحویلی!$E$1="","",IF(NOSA!O9071=تحویلی!$E$1,تحویلی!$E$1&amp;COUNTIF(NOSA!$O$1:O9071,تحویلی!$E$1),"")),"")</f>
        <v/>
      </c>
      <c r="E9071" s="10" t="str">
        <f t="shared" si="578"/>
        <v>2019944</v>
      </c>
      <c r="F9071" s="10" t="str">
        <f>IFERROR(VLOOKUP(I9071,DATABASE!$N:$O,2,FALSE),"")</f>
        <v>دستكش كف مواد سبك</v>
      </c>
      <c r="G9071" s="3" t="s">
        <v>3814</v>
      </c>
      <c r="H9071" s="4">
        <v>2019</v>
      </c>
      <c r="I9071" s="3" t="s">
        <v>1456</v>
      </c>
      <c r="J9071" s="3" t="s">
        <v>2</v>
      </c>
      <c r="K9071" s="5">
        <v>1</v>
      </c>
      <c r="L9071" s="3" t="s">
        <v>3</v>
      </c>
      <c r="M9071" s="3" t="s">
        <v>47</v>
      </c>
      <c r="N9071" s="3" t="s">
        <v>4008</v>
      </c>
      <c r="O9071" s="1">
        <v>944</v>
      </c>
      <c r="P9071" s="4">
        <v>1</v>
      </c>
      <c r="Q9071" s="10">
        <f t="shared" si="579"/>
        <v>944</v>
      </c>
    </row>
    <row r="9072" spans="2:17" ht="20.25" customHeight="1">
      <c r="B9072" s="10" t="str">
        <f t="shared" si="576"/>
        <v>دستكش كف دوبل چرمي874</v>
      </c>
      <c r="C9072" s="10" t="str">
        <f t="shared" si="577"/>
        <v>دستكش كف دوبل چرمي1404/02/21874</v>
      </c>
      <c r="D9072" s="10" t="str">
        <f>IFERROR(IF(تحویلی!$E$1="","",IF(NOSA!O9072=تحویلی!$E$1,تحویلی!$E$1&amp;COUNTIF(NOSA!$O$1:O9072,تحویلی!$E$1),"")),"")</f>
        <v/>
      </c>
      <c r="E9072" s="10" t="str">
        <f t="shared" si="578"/>
        <v>2022874</v>
      </c>
      <c r="F9072" s="10" t="str">
        <f>IFERROR(VLOOKUP(I9072,DATABASE!$N:$O,2,FALSE),"")</f>
        <v>دستكش كف دوبل چرمي</v>
      </c>
      <c r="G9072" s="3" t="s">
        <v>3814</v>
      </c>
      <c r="H9072" s="4">
        <v>2022</v>
      </c>
      <c r="I9072" s="3" t="s">
        <v>1683</v>
      </c>
      <c r="J9072" s="3" t="s">
        <v>1684</v>
      </c>
      <c r="K9072" s="5">
        <v>1</v>
      </c>
      <c r="L9072" s="3" t="s">
        <v>3</v>
      </c>
      <c r="M9072" s="3" t="s">
        <v>25</v>
      </c>
      <c r="N9072" s="3" t="s">
        <v>74</v>
      </c>
      <c r="O9072" s="1">
        <v>874</v>
      </c>
      <c r="P9072" s="4">
        <v>1</v>
      </c>
      <c r="Q9072" s="10">
        <f t="shared" si="579"/>
        <v>874</v>
      </c>
    </row>
    <row r="9073" spans="2:17" ht="20.25" customHeight="1">
      <c r="B9073" s="10" t="str">
        <f t="shared" si="576"/>
        <v>دستكش ضد برش سبك94</v>
      </c>
      <c r="C9073" s="10" t="str">
        <f t="shared" si="577"/>
        <v>دستكش ضد برش سبك1404/02/2194</v>
      </c>
      <c r="D9073" s="10" t="str">
        <f>IFERROR(IF(تحویلی!$E$1="","",IF(NOSA!O9073=تحویلی!$E$1,تحویلی!$E$1&amp;COUNTIF(NOSA!$O$1:O9073,تحویلی!$E$1),"")),"")</f>
        <v/>
      </c>
      <c r="E9073" s="10" t="str">
        <f t="shared" si="578"/>
        <v>202394</v>
      </c>
      <c r="F9073" s="10" t="str">
        <f>IFERROR(VLOOKUP(I9073,DATABASE!$N:$O,2,FALSE),"")</f>
        <v>دستكش ضد برش سبك</v>
      </c>
      <c r="G9073" s="3" t="s">
        <v>3814</v>
      </c>
      <c r="H9073" s="4">
        <v>2023</v>
      </c>
      <c r="I9073" s="3" t="s">
        <v>1442</v>
      </c>
      <c r="J9073" s="3" t="s">
        <v>22</v>
      </c>
      <c r="K9073" s="5">
        <v>1</v>
      </c>
      <c r="L9073" s="3" t="s">
        <v>3</v>
      </c>
      <c r="M9073" s="3" t="s">
        <v>25</v>
      </c>
      <c r="N9073" s="3" t="s">
        <v>297</v>
      </c>
      <c r="O9073" s="1">
        <v>94</v>
      </c>
      <c r="P9073" s="4">
        <v>1</v>
      </c>
      <c r="Q9073" s="10">
        <f t="shared" si="579"/>
        <v>94</v>
      </c>
    </row>
    <row r="9074" spans="2:17" ht="20.25" customHeight="1">
      <c r="B9074" s="10" t="str">
        <f t="shared" si="576"/>
        <v>كفش ايمني827</v>
      </c>
      <c r="C9074" s="10" t="str">
        <f t="shared" si="577"/>
        <v>كفش ايمني1404/02/22827</v>
      </c>
      <c r="D9074" s="10" t="str">
        <f>IFERROR(IF(تحویلی!$E$1="","",IF(NOSA!O9074=تحویلی!$E$1,تحویلی!$E$1&amp;COUNTIF(NOSA!$O$1:O9074,تحویلی!$E$1),"")),"")</f>
        <v/>
      </c>
      <c r="E9074" s="10" t="str">
        <f t="shared" si="578"/>
        <v>2028827</v>
      </c>
      <c r="F9074" s="10" t="str">
        <f>IFERROR(VLOOKUP(I9074,DATABASE!$N:$O,2,FALSE),"")</f>
        <v>كفش ايمني</v>
      </c>
      <c r="G9074" s="3" t="s">
        <v>3815</v>
      </c>
      <c r="H9074" s="3">
        <v>2028</v>
      </c>
      <c r="I9074" s="3" t="s">
        <v>1526</v>
      </c>
      <c r="J9074" s="3" t="s">
        <v>1729</v>
      </c>
      <c r="K9074" s="3">
        <v>1</v>
      </c>
      <c r="L9074" s="3" t="s">
        <v>3</v>
      </c>
      <c r="M9074" s="3" t="s">
        <v>47</v>
      </c>
      <c r="N9074" s="3" t="s">
        <v>2729</v>
      </c>
      <c r="O9074" s="1">
        <v>827</v>
      </c>
      <c r="P9074" s="3">
        <v>1</v>
      </c>
      <c r="Q9074" s="10">
        <f t="shared" si="579"/>
        <v>827</v>
      </c>
    </row>
    <row r="9075" spans="2:17" ht="20.25" customHeight="1">
      <c r="B9075" s="10" t="str">
        <f t="shared" si="576"/>
        <v>دستكش ضد برش سبك100010</v>
      </c>
      <c r="C9075" s="10" t="str">
        <f t="shared" si="577"/>
        <v>دستكش ضد برش سبك1404/02/22100010</v>
      </c>
      <c r="D9075" s="10" t="str">
        <f>IFERROR(IF(تحویلی!$E$1="","",IF(NOSA!O9075=تحویلی!$E$1,تحویلی!$E$1&amp;COUNTIF(NOSA!$O$1:O9075,تحویلی!$E$1),"")),"")</f>
        <v/>
      </c>
      <c r="E9075" s="10" t="str">
        <f t="shared" si="578"/>
        <v>2029100010</v>
      </c>
      <c r="F9075" s="10" t="str">
        <f>IFERROR(VLOOKUP(I9075,DATABASE!$N:$O,2,FALSE),"")</f>
        <v>دستكش ضد برش سبك</v>
      </c>
      <c r="G9075" s="3" t="s">
        <v>3815</v>
      </c>
      <c r="H9075" s="3">
        <v>2029</v>
      </c>
      <c r="I9075" s="3" t="s">
        <v>1442</v>
      </c>
      <c r="J9075" s="3" t="s">
        <v>22</v>
      </c>
      <c r="K9075" s="3">
        <v>1</v>
      </c>
      <c r="L9075" s="3" t="s">
        <v>3</v>
      </c>
      <c r="M9075" s="3" t="s">
        <v>9</v>
      </c>
      <c r="N9075" s="3" t="s">
        <v>4297</v>
      </c>
      <c r="O9075" s="1">
        <v>100010</v>
      </c>
      <c r="P9075" s="3">
        <v>1</v>
      </c>
      <c r="Q9075" s="10">
        <f t="shared" si="579"/>
        <v>100010</v>
      </c>
    </row>
    <row r="9076" spans="2:17" ht="20.25" customHeight="1">
      <c r="B9076" s="10" t="str">
        <f t="shared" si="576"/>
        <v>لباس كار ديرسوز(بلوز) 948</v>
      </c>
      <c r="C9076" s="10" t="str">
        <f t="shared" si="577"/>
        <v>لباس كار ديرسوز(بلوز) 1404/02/22948</v>
      </c>
      <c r="D9076" s="10" t="str">
        <f>IFERROR(IF(تحویلی!$E$1="","",IF(NOSA!O9076=تحویلی!$E$1,تحویلی!$E$1&amp;COUNTIF(NOSA!$O$1:O9076,تحویلی!$E$1),"")),"")</f>
        <v/>
      </c>
      <c r="E9076" s="10" t="str">
        <f t="shared" si="578"/>
        <v>2061948</v>
      </c>
      <c r="F9076" s="10" t="str">
        <f>IFERROR(VLOOKUP(I9076,DATABASE!$N:$O,2,FALSE),"")</f>
        <v xml:space="preserve">لباس كار ديرسوز(بلوز) </v>
      </c>
      <c r="G9076" s="3" t="s">
        <v>3815</v>
      </c>
      <c r="H9076" s="3">
        <v>2061</v>
      </c>
      <c r="I9076" s="3" t="s">
        <v>1703</v>
      </c>
      <c r="J9076" s="3" t="s">
        <v>1704</v>
      </c>
      <c r="K9076" s="3">
        <v>1</v>
      </c>
      <c r="L9076" s="3" t="s">
        <v>8</v>
      </c>
      <c r="M9076" s="3" t="s">
        <v>202</v>
      </c>
      <c r="N9076" s="3" t="s">
        <v>4070</v>
      </c>
      <c r="O9076" s="1">
        <v>948</v>
      </c>
      <c r="P9076" s="3">
        <v>0</v>
      </c>
      <c r="Q9076" s="10">
        <f t="shared" si="579"/>
        <v>948</v>
      </c>
    </row>
    <row r="9077" spans="2:17" ht="20.25" customHeight="1">
      <c r="B9077" s="10" t="str">
        <f t="shared" si="576"/>
        <v>دستكش استاد كار582</v>
      </c>
      <c r="C9077" s="10" t="str">
        <f t="shared" si="577"/>
        <v>دستكش استاد كار1404/02/22582</v>
      </c>
      <c r="D9077" s="10" t="str">
        <f>IFERROR(IF(تحویلی!$E$1="","",IF(NOSA!O9077=تحویلی!$E$1,تحویلی!$E$1&amp;COUNTIF(NOSA!$O$1:O9077,تحویلی!$E$1),"")),"")</f>
        <v/>
      </c>
      <c r="E9077" s="10" t="str">
        <f t="shared" si="578"/>
        <v>2048582</v>
      </c>
      <c r="F9077" s="10" t="str">
        <f>IFERROR(VLOOKUP(I9077,DATABASE!$N:$O,2,FALSE),"")</f>
        <v>دستكش استاد كار</v>
      </c>
      <c r="G9077" s="3" t="s">
        <v>3815</v>
      </c>
      <c r="H9077" s="3">
        <v>2048</v>
      </c>
      <c r="I9077" s="3" t="s">
        <v>1543</v>
      </c>
      <c r="J9077" s="3" t="s">
        <v>255</v>
      </c>
      <c r="K9077" s="3">
        <v>2</v>
      </c>
      <c r="L9077" s="3" t="s">
        <v>3</v>
      </c>
      <c r="M9077" s="3" t="s">
        <v>4298</v>
      </c>
      <c r="N9077" s="3" t="s">
        <v>1157</v>
      </c>
      <c r="O9077" s="1">
        <v>582</v>
      </c>
      <c r="P9077" s="3">
        <v>0</v>
      </c>
      <c r="Q9077" s="10">
        <f t="shared" si="579"/>
        <v>582</v>
      </c>
    </row>
    <row r="9078" spans="2:17" ht="20.25" customHeight="1">
      <c r="B9078" s="10" t="str">
        <f t="shared" si="576"/>
        <v>كفش ايمني849</v>
      </c>
      <c r="C9078" s="10" t="str">
        <f t="shared" si="577"/>
        <v>كفش ايمني1404/02/22849</v>
      </c>
      <c r="D9078" s="10" t="str">
        <f>IFERROR(IF(تحویلی!$E$1="","",IF(NOSA!O9078=تحویلی!$E$1,تحویلی!$E$1&amp;COUNTIF(NOSA!$O$1:O9078,تحویلی!$E$1),"")),"")</f>
        <v/>
      </c>
      <c r="E9078" s="10" t="str">
        <f t="shared" si="578"/>
        <v>2066849</v>
      </c>
      <c r="F9078" s="10" t="str">
        <f>IFERROR(VLOOKUP(I9078,DATABASE!$N:$O,2,FALSE),"")</f>
        <v>كفش ايمني</v>
      </c>
      <c r="G9078" s="3" t="s">
        <v>3815</v>
      </c>
      <c r="H9078" s="3">
        <v>2066</v>
      </c>
      <c r="I9078" s="3" t="s">
        <v>1526</v>
      </c>
      <c r="J9078" s="3" t="s">
        <v>1729</v>
      </c>
      <c r="K9078" s="3">
        <v>1</v>
      </c>
      <c r="L9078" s="3" t="s">
        <v>3</v>
      </c>
      <c r="M9078" s="3" t="s">
        <v>4</v>
      </c>
      <c r="N9078" s="3" t="s">
        <v>305</v>
      </c>
      <c r="O9078" s="1">
        <v>849</v>
      </c>
      <c r="P9078" s="3">
        <v>1</v>
      </c>
      <c r="Q9078" s="10">
        <f t="shared" si="579"/>
        <v>849</v>
      </c>
    </row>
    <row r="9079" spans="2:17" ht="20.25" customHeight="1">
      <c r="B9079" s="10" t="str">
        <f t="shared" si="576"/>
        <v>دستكش ساق بلند نسوز701</v>
      </c>
      <c r="C9079" s="10" t="str">
        <f t="shared" si="577"/>
        <v>دستكش ساق بلند نسوز1404/02/22701</v>
      </c>
      <c r="D9079" s="10" t="str">
        <f>IFERROR(IF(تحویلی!$E$1="","",IF(NOSA!O9079=تحویلی!$E$1,تحویلی!$E$1&amp;COUNTIF(NOSA!$O$1:O9079,تحویلی!$E$1),"")),"")</f>
        <v/>
      </c>
      <c r="E9079" s="10" t="str">
        <f t="shared" si="578"/>
        <v>2072701</v>
      </c>
      <c r="F9079" s="10" t="str">
        <f>IFERROR(VLOOKUP(I9079,DATABASE!$N:$O,2,FALSE),"")</f>
        <v>دستكش ساق بلند نسوز</v>
      </c>
      <c r="G9079" s="3" t="s">
        <v>3815</v>
      </c>
      <c r="H9079" s="3">
        <v>2072</v>
      </c>
      <c r="I9079" s="3" t="s">
        <v>1461</v>
      </c>
      <c r="J9079" s="3" t="s">
        <v>34</v>
      </c>
      <c r="K9079" s="3">
        <v>1</v>
      </c>
      <c r="L9079" s="3" t="s">
        <v>3</v>
      </c>
      <c r="M9079" s="3" t="s">
        <v>4</v>
      </c>
      <c r="N9079" s="3" t="s">
        <v>26</v>
      </c>
      <c r="O9079" s="1">
        <v>701</v>
      </c>
      <c r="P9079" s="3">
        <v>1</v>
      </c>
      <c r="Q9079" s="10">
        <f t="shared" si="579"/>
        <v>701</v>
      </c>
    </row>
    <row r="9080" spans="2:17" ht="20.25" customHeight="1">
      <c r="B9080" s="10" t="str">
        <f t="shared" si="576"/>
        <v>پيشبند نسوز آلومينيومي701</v>
      </c>
      <c r="C9080" s="10" t="str">
        <f t="shared" si="577"/>
        <v>پيشبند نسوز آلومينيومي1404/02/22701</v>
      </c>
      <c r="D9080" s="10" t="str">
        <f>IFERROR(IF(تحویلی!$E$1="","",IF(NOSA!O9080=تحویلی!$E$1,تحویلی!$E$1&amp;COUNTIF(NOSA!$O$1:O9080,تحویلی!$E$1),"")),"")</f>
        <v/>
      </c>
      <c r="E9080" s="10" t="str">
        <f t="shared" si="578"/>
        <v>2072701</v>
      </c>
      <c r="F9080" s="10" t="str">
        <f>IFERROR(VLOOKUP(I9080,DATABASE!$N:$O,2,FALSE),"")</f>
        <v>پيشبند نسوز آلومينيومي</v>
      </c>
      <c r="G9080" s="3" t="s">
        <v>3815</v>
      </c>
      <c r="H9080" s="3">
        <v>2072</v>
      </c>
      <c r="I9080" s="3" t="s">
        <v>1464</v>
      </c>
      <c r="J9080" s="3" t="s">
        <v>36</v>
      </c>
      <c r="K9080" s="3">
        <v>1</v>
      </c>
      <c r="L9080" s="3" t="s">
        <v>8</v>
      </c>
      <c r="M9080" s="3" t="s">
        <v>4</v>
      </c>
      <c r="N9080" s="3" t="s">
        <v>26</v>
      </c>
      <c r="O9080" s="1">
        <v>701</v>
      </c>
      <c r="P9080" s="3">
        <v>1</v>
      </c>
      <c r="Q9080" s="10">
        <f t="shared" si="579"/>
        <v>701</v>
      </c>
    </row>
    <row r="9081" spans="2:17" ht="20.25" customHeight="1">
      <c r="B9081" s="10" t="str">
        <f t="shared" si="576"/>
        <v>دستكش كف مواد سبك460</v>
      </c>
      <c r="C9081" s="10" t="str">
        <f t="shared" si="577"/>
        <v>دستكش كف مواد سبك1404/02/23460</v>
      </c>
      <c r="D9081" s="10" t="str">
        <f>IFERROR(IF(تحویلی!$E$1="","",IF(NOSA!O9081=تحویلی!$E$1,تحویلی!$E$1&amp;COUNTIF(NOSA!$O$1:O9081,تحویلی!$E$1),"")),"")</f>
        <v/>
      </c>
      <c r="E9081" s="10" t="str">
        <f t="shared" si="578"/>
        <v>2089460</v>
      </c>
      <c r="F9081" s="10" t="str">
        <f>IFERROR(VLOOKUP(I9081,DATABASE!$N:$O,2,FALSE),"")</f>
        <v>دستكش كف مواد سبك</v>
      </c>
      <c r="G9081" s="345" t="s">
        <v>3816</v>
      </c>
      <c r="H9081" s="346">
        <v>2089</v>
      </c>
      <c r="I9081" s="345" t="s">
        <v>1456</v>
      </c>
      <c r="J9081" s="345" t="s">
        <v>2</v>
      </c>
      <c r="K9081" s="347">
        <v>1</v>
      </c>
      <c r="L9081" s="345" t="s">
        <v>3</v>
      </c>
      <c r="M9081" s="345" t="s">
        <v>47</v>
      </c>
      <c r="N9081" s="345" t="s">
        <v>140</v>
      </c>
      <c r="O9081" s="348">
        <v>460</v>
      </c>
      <c r="P9081" s="346">
        <v>1</v>
      </c>
      <c r="Q9081" s="10">
        <f t="shared" si="579"/>
        <v>460</v>
      </c>
    </row>
    <row r="9082" spans="2:17" ht="20.25" customHeight="1">
      <c r="B9082" s="10" t="str">
        <f t="shared" si="576"/>
        <v>دستكش ضد برش سبك879</v>
      </c>
      <c r="C9082" s="10" t="str">
        <f t="shared" si="577"/>
        <v>دستكش ضد برش سبك1404/02/23879</v>
      </c>
      <c r="D9082" s="10" t="str">
        <f>IFERROR(IF(تحویلی!$E$1="","",IF(NOSA!O9082=تحویلی!$E$1,تحویلی!$E$1&amp;COUNTIF(NOSA!$O$1:O9082,تحویلی!$E$1),"")),"")</f>
        <v/>
      </c>
      <c r="E9082" s="10" t="str">
        <f t="shared" si="578"/>
        <v>2094879</v>
      </c>
      <c r="F9082" s="10" t="str">
        <f>IFERROR(VLOOKUP(I9082,DATABASE!$N:$O,2,FALSE),"")</f>
        <v>دستكش ضد برش سبك</v>
      </c>
      <c r="G9082" s="345" t="s">
        <v>3816</v>
      </c>
      <c r="H9082" s="346">
        <v>2094</v>
      </c>
      <c r="I9082" s="345" t="s">
        <v>1442</v>
      </c>
      <c r="J9082" s="345" t="s">
        <v>22</v>
      </c>
      <c r="K9082" s="347">
        <v>1</v>
      </c>
      <c r="L9082" s="345" t="s">
        <v>3</v>
      </c>
      <c r="M9082" s="345" t="s">
        <v>47</v>
      </c>
      <c r="N9082" s="345" t="s">
        <v>3379</v>
      </c>
      <c r="O9082" s="348">
        <v>879</v>
      </c>
      <c r="P9082" s="346">
        <v>1</v>
      </c>
      <c r="Q9082" s="10">
        <f t="shared" si="579"/>
        <v>879</v>
      </c>
    </row>
    <row r="9083" spans="2:17" ht="20.25" customHeight="1">
      <c r="B9083" s="10" t="str">
        <f t="shared" si="576"/>
        <v>دستكش ضد برش سبك66</v>
      </c>
      <c r="C9083" s="10" t="str">
        <f t="shared" si="577"/>
        <v>دستكش ضد برش سبك1404/02/2366</v>
      </c>
      <c r="D9083" s="10" t="str">
        <f>IFERROR(IF(تحویلی!$E$1="","",IF(NOSA!O9083=تحویلی!$E$1,تحویلی!$E$1&amp;COUNTIF(NOSA!$O$1:O9083,تحویلی!$E$1),"")),"")</f>
        <v/>
      </c>
      <c r="E9083" s="10" t="str">
        <f t="shared" si="578"/>
        <v>210366</v>
      </c>
      <c r="F9083" s="10" t="str">
        <f>IFERROR(VLOOKUP(I9083,DATABASE!$N:$O,2,FALSE),"")</f>
        <v>دستكش ضد برش سبك</v>
      </c>
      <c r="G9083" s="345" t="s">
        <v>3816</v>
      </c>
      <c r="H9083" s="346">
        <v>2103</v>
      </c>
      <c r="I9083" s="345" t="s">
        <v>1442</v>
      </c>
      <c r="J9083" s="345" t="s">
        <v>22</v>
      </c>
      <c r="K9083" s="347">
        <v>1</v>
      </c>
      <c r="L9083" s="345" t="s">
        <v>3</v>
      </c>
      <c r="M9083" s="345" t="s">
        <v>40</v>
      </c>
      <c r="N9083" s="345" t="s">
        <v>469</v>
      </c>
      <c r="O9083" s="348">
        <v>66</v>
      </c>
      <c r="P9083" s="346">
        <v>1</v>
      </c>
      <c r="Q9083" s="10">
        <f t="shared" si="579"/>
        <v>66</v>
      </c>
    </row>
    <row r="9084" spans="2:17" ht="20.25" customHeight="1">
      <c r="B9084" s="10" t="str">
        <f t="shared" si="576"/>
        <v>چكمه ايمني نسوز725</v>
      </c>
      <c r="C9084" s="10" t="str">
        <f t="shared" si="577"/>
        <v>چكمه ايمني نسوز1404/02/23725</v>
      </c>
      <c r="D9084" s="10" t="str">
        <f>IFERROR(IF(تحویلی!$E$1="","",IF(NOSA!O9084=تحویلی!$E$1,تحویلی!$E$1&amp;COUNTIF(NOSA!$O$1:O9084,تحویلی!$E$1),"")),"")</f>
        <v/>
      </c>
      <c r="E9084" s="10" t="str">
        <f t="shared" si="578"/>
        <v>2105725</v>
      </c>
      <c r="F9084" s="10" t="str">
        <f>IFERROR(VLOOKUP(I9084,DATABASE!$N:$O,2,FALSE),"")</f>
        <v>چكمه ايمني نسوز</v>
      </c>
      <c r="G9084" s="345" t="s">
        <v>3816</v>
      </c>
      <c r="H9084" s="346">
        <v>2105</v>
      </c>
      <c r="I9084" s="345" t="s">
        <v>1695</v>
      </c>
      <c r="J9084" s="345" t="s">
        <v>1696</v>
      </c>
      <c r="K9084" s="347">
        <v>1</v>
      </c>
      <c r="L9084" s="345" t="s">
        <v>3</v>
      </c>
      <c r="M9084" s="345" t="s">
        <v>19</v>
      </c>
      <c r="N9084" s="345" t="s">
        <v>982</v>
      </c>
      <c r="O9084" s="348">
        <v>725</v>
      </c>
      <c r="P9084" s="346">
        <v>1</v>
      </c>
      <c r="Q9084" s="10">
        <f t="shared" si="579"/>
        <v>725</v>
      </c>
    </row>
    <row r="9085" spans="2:17" ht="20.25" customHeight="1">
      <c r="B9085" s="10" t="str">
        <f t="shared" si="576"/>
        <v>دستكش ضد برش سبك221</v>
      </c>
      <c r="C9085" s="10" t="str">
        <f t="shared" si="577"/>
        <v>دستكش ضد برش سبك1404/02/23221</v>
      </c>
      <c r="D9085" s="10" t="str">
        <f>IFERROR(IF(تحویلی!$E$1="","",IF(NOSA!O9085=تحویلی!$E$1,تحویلی!$E$1&amp;COUNTIF(NOSA!$O$1:O9085,تحویلی!$E$1),"")),"")</f>
        <v/>
      </c>
      <c r="E9085" s="10" t="str">
        <f t="shared" si="578"/>
        <v>2107221</v>
      </c>
      <c r="F9085" s="10" t="str">
        <f>IFERROR(VLOOKUP(I9085,DATABASE!$N:$O,2,FALSE),"")</f>
        <v>دستكش ضد برش سبك</v>
      </c>
      <c r="G9085" s="345" t="s">
        <v>3816</v>
      </c>
      <c r="H9085" s="346">
        <v>2107</v>
      </c>
      <c r="I9085" s="345" t="s">
        <v>1442</v>
      </c>
      <c r="J9085" s="345" t="s">
        <v>22</v>
      </c>
      <c r="K9085" s="347">
        <v>1</v>
      </c>
      <c r="L9085" s="345" t="s">
        <v>3</v>
      </c>
      <c r="M9085" s="345" t="s">
        <v>9</v>
      </c>
      <c r="N9085" s="345" t="s">
        <v>2703</v>
      </c>
      <c r="O9085" s="348">
        <v>221</v>
      </c>
      <c r="P9085" s="346">
        <v>1</v>
      </c>
      <c r="Q9085" s="10">
        <f t="shared" si="579"/>
        <v>221</v>
      </c>
    </row>
    <row r="9086" spans="2:17" ht="20.25" customHeight="1">
      <c r="B9086" s="10" t="str">
        <f t="shared" si="576"/>
        <v>دستكش كف مواد سبك194</v>
      </c>
      <c r="C9086" s="10" t="str">
        <f t="shared" si="577"/>
        <v>دستكش كف مواد سبك1404/02/23194</v>
      </c>
      <c r="D9086" s="10" t="str">
        <f>IFERROR(IF(تحویلی!$E$1="","",IF(NOSA!O9086=تحویلی!$E$1,تحویلی!$E$1&amp;COUNTIF(NOSA!$O$1:O9086,تحویلی!$E$1),"")),"")</f>
        <v/>
      </c>
      <c r="E9086" s="10" t="str">
        <f t="shared" si="578"/>
        <v>2108194</v>
      </c>
      <c r="F9086" s="10" t="str">
        <f>IFERROR(VLOOKUP(I9086,DATABASE!$N:$O,2,FALSE),"")</f>
        <v>دستكش كف مواد سبك</v>
      </c>
      <c r="G9086" s="345" t="s">
        <v>3816</v>
      </c>
      <c r="H9086" s="346">
        <v>2108</v>
      </c>
      <c r="I9086" s="345" t="s">
        <v>1456</v>
      </c>
      <c r="J9086" s="345" t="s">
        <v>2</v>
      </c>
      <c r="K9086" s="347">
        <v>1</v>
      </c>
      <c r="L9086" s="345" t="s">
        <v>3</v>
      </c>
      <c r="M9086" s="345" t="s">
        <v>87</v>
      </c>
      <c r="N9086" s="345" t="s">
        <v>859</v>
      </c>
      <c r="O9086" s="348">
        <v>194</v>
      </c>
      <c r="P9086" s="346">
        <v>1</v>
      </c>
      <c r="Q9086" s="10">
        <f t="shared" si="579"/>
        <v>194</v>
      </c>
    </row>
    <row r="9087" spans="2:17" ht="20.25" customHeight="1">
      <c r="B9087" s="10" t="str">
        <f t="shared" si="576"/>
        <v>دستكش كف دوبل چرمي170</v>
      </c>
      <c r="C9087" s="10" t="str">
        <f t="shared" si="577"/>
        <v>دستكش كف دوبل چرمي1404/02/23170</v>
      </c>
      <c r="D9087" s="10" t="str">
        <f>IFERROR(IF(تحویلی!$E$1="","",IF(NOSA!O9087=تحویلی!$E$1,تحویلی!$E$1&amp;COUNTIF(NOSA!$O$1:O9087,تحویلی!$E$1),"")),"")</f>
        <v/>
      </c>
      <c r="E9087" s="10" t="str">
        <f t="shared" si="578"/>
        <v>2108170</v>
      </c>
      <c r="F9087" s="10" t="str">
        <f>IFERROR(VLOOKUP(I9087,DATABASE!$N:$O,2,FALSE),"")</f>
        <v>دستكش كف دوبل چرمي</v>
      </c>
      <c r="G9087" s="345" t="s">
        <v>3816</v>
      </c>
      <c r="H9087" s="346">
        <v>2108</v>
      </c>
      <c r="I9087" s="345" t="s">
        <v>1683</v>
      </c>
      <c r="J9087" s="345" t="s">
        <v>1684</v>
      </c>
      <c r="K9087" s="347">
        <v>1</v>
      </c>
      <c r="L9087" s="345" t="s">
        <v>3</v>
      </c>
      <c r="M9087" s="345" t="s">
        <v>9</v>
      </c>
      <c r="N9087" s="345" t="s">
        <v>3241</v>
      </c>
      <c r="O9087" s="348">
        <v>170</v>
      </c>
      <c r="P9087" s="346">
        <v>1</v>
      </c>
      <c r="Q9087" s="10">
        <f t="shared" si="579"/>
        <v>170</v>
      </c>
    </row>
    <row r="9088" spans="2:17" ht="20.25" customHeight="1">
      <c r="B9088" s="10" t="str">
        <f t="shared" si="576"/>
        <v>دستكش ضد برش سبك478</v>
      </c>
      <c r="C9088" s="10" t="str">
        <f t="shared" si="577"/>
        <v>دستكش ضد برش سبك1404/02/23478</v>
      </c>
      <c r="D9088" s="10" t="str">
        <f>IFERROR(IF(تحویلی!$E$1="","",IF(NOSA!O9088=تحویلی!$E$1,تحویلی!$E$1&amp;COUNTIF(NOSA!$O$1:O9088,تحویلی!$E$1),"")),"")</f>
        <v/>
      </c>
      <c r="E9088" s="10" t="str">
        <f t="shared" si="578"/>
        <v>2108478</v>
      </c>
      <c r="F9088" s="10" t="str">
        <f>IFERROR(VLOOKUP(I9088,DATABASE!$N:$O,2,FALSE),"")</f>
        <v>دستكش ضد برش سبك</v>
      </c>
      <c r="G9088" s="345" t="s">
        <v>3816</v>
      </c>
      <c r="H9088" s="346">
        <v>2108</v>
      </c>
      <c r="I9088" s="345" t="s">
        <v>1442</v>
      </c>
      <c r="J9088" s="345" t="s">
        <v>22</v>
      </c>
      <c r="K9088" s="347">
        <v>1</v>
      </c>
      <c r="L9088" s="345" t="s">
        <v>3</v>
      </c>
      <c r="M9088" s="345" t="s">
        <v>25</v>
      </c>
      <c r="N9088" s="345" t="s">
        <v>4299</v>
      </c>
      <c r="O9088" s="348">
        <v>478</v>
      </c>
      <c r="P9088" s="346">
        <v>1</v>
      </c>
      <c r="Q9088" s="10">
        <f t="shared" si="579"/>
        <v>478</v>
      </c>
    </row>
    <row r="9089" spans="2:17" ht="20.25" customHeight="1">
      <c r="B9089" s="10" t="str">
        <f t="shared" si="576"/>
        <v>ماسك N95) FFP2 )741</v>
      </c>
      <c r="C9089" s="10" t="str">
        <f t="shared" si="577"/>
        <v>ماسك N95) FFP2 )1404/02/24741</v>
      </c>
      <c r="D9089" s="10" t="str">
        <f>IFERROR(IF(تحویلی!$E$1="","",IF(NOSA!O9089=تحویلی!$E$1,تحویلی!$E$1&amp;COUNTIF(NOSA!$O$1:O9089,تحویلی!$E$1),"")),"")</f>
        <v/>
      </c>
      <c r="E9089" s="10" t="str">
        <f t="shared" si="578"/>
        <v>2112741</v>
      </c>
      <c r="F9089" s="10" t="str">
        <f>IFERROR(VLOOKUP(I9089,DATABASE!$N:$O,2,FALSE),"")</f>
        <v>ماسك N95) FFP2 )</v>
      </c>
      <c r="G9089" s="3" t="s">
        <v>3817</v>
      </c>
      <c r="H9089" s="4">
        <v>2112</v>
      </c>
      <c r="I9089" s="3" t="s">
        <v>1469</v>
      </c>
      <c r="J9089" s="3" t="s">
        <v>256</v>
      </c>
      <c r="K9089" s="5">
        <v>40</v>
      </c>
      <c r="L9089" s="3" t="s">
        <v>8</v>
      </c>
      <c r="M9089" s="3" t="s">
        <v>63</v>
      </c>
      <c r="N9089" s="3" t="s">
        <v>764</v>
      </c>
      <c r="O9089" s="1">
        <v>741</v>
      </c>
      <c r="P9089" s="4">
        <v>0</v>
      </c>
      <c r="Q9089" s="10">
        <f t="shared" si="579"/>
        <v>741</v>
      </c>
    </row>
    <row r="9090" spans="2:17" ht="20.25" customHeight="1">
      <c r="B9090" s="10" t="str">
        <f t="shared" si="576"/>
        <v>ماسك بهداشتي يكبار مصرف741</v>
      </c>
      <c r="C9090" s="10" t="str">
        <f t="shared" si="577"/>
        <v>ماسك بهداشتي يكبار مصرف1404/02/24741</v>
      </c>
      <c r="D9090" s="10" t="str">
        <f>IFERROR(IF(تحویلی!$E$1="","",IF(NOSA!O9090=تحویلی!$E$1,تحویلی!$E$1&amp;COUNTIF(NOSA!$O$1:O9090,تحویلی!$E$1),"")),"")</f>
        <v/>
      </c>
      <c r="E9090" s="10" t="str">
        <f t="shared" si="578"/>
        <v>2112741</v>
      </c>
      <c r="F9090" s="10" t="str">
        <f>IFERROR(VLOOKUP(I9090,DATABASE!$N:$O,2,FALSE),"")</f>
        <v>ماسك بهداشتي يكبار مصرف</v>
      </c>
      <c r="G9090" s="3" t="s">
        <v>3817</v>
      </c>
      <c r="H9090" s="4">
        <v>2112</v>
      </c>
      <c r="I9090" s="3" t="s">
        <v>1761</v>
      </c>
      <c r="J9090" s="3" t="s">
        <v>62</v>
      </c>
      <c r="K9090" s="5">
        <v>200</v>
      </c>
      <c r="L9090" s="3" t="s">
        <v>8</v>
      </c>
      <c r="M9090" s="3" t="s">
        <v>63</v>
      </c>
      <c r="N9090" s="3" t="s">
        <v>764</v>
      </c>
      <c r="O9090" s="1">
        <v>741</v>
      </c>
      <c r="P9090" s="4">
        <v>0</v>
      </c>
      <c r="Q9090" s="10">
        <f t="shared" si="579"/>
        <v>741</v>
      </c>
    </row>
    <row r="9091" spans="2:17" ht="20.25" customHeight="1">
      <c r="B9091" s="10" t="str">
        <f t="shared" si="576"/>
        <v>دستكش ضد برش سبك845</v>
      </c>
      <c r="C9091" s="10" t="str">
        <f t="shared" si="577"/>
        <v>دستكش ضد برش سبك1404/02/24845</v>
      </c>
      <c r="D9091" s="10" t="str">
        <f>IFERROR(IF(تحویلی!$E$1="","",IF(NOSA!O9091=تحویلی!$E$1,تحویلی!$E$1&amp;COUNTIF(NOSA!$O$1:O9091,تحویلی!$E$1),"")),"")</f>
        <v/>
      </c>
      <c r="E9091" s="10" t="str">
        <f t="shared" si="578"/>
        <v>2113845</v>
      </c>
      <c r="F9091" s="10" t="str">
        <f>IFERROR(VLOOKUP(I9091,DATABASE!$N:$O,2,FALSE),"")</f>
        <v>دستكش ضد برش سبك</v>
      </c>
      <c r="G9091" s="3" t="s">
        <v>3817</v>
      </c>
      <c r="H9091" s="4">
        <v>2113</v>
      </c>
      <c r="I9091" s="3" t="s">
        <v>1442</v>
      </c>
      <c r="J9091" s="3" t="s">
        <v>22</v>
      </c>
      <c r="K9091" s="5">
        <v>1</v>
      </c>
      <c r="L9091" s="3" t="s">
        <v>3</v>
      </c>
      <c r="M9091" s="3" t="s">
        <v>47</v>
      </c>
      <c r="N9091" s="3" t="s">
        <v>2701</v>
      </c>
      <c r="O9091" s="1">
        <v>845</v>
      </c>
      <c r="P9091" s="4">
        <v>1</v>
      </c>
      <c r="Q9091" s="10">
        <f t="shared" si="579"/>
        <v>845</v>
      </c>
    </row>
    <row r="9092" spans="2:17" ht="20.25" customHeight="1">
      <c r="B9092" s="10" t="str">
        <f t="shared" si="576"/>
        <v>دستكش ضد برش سبك739</v>
      </c>
      <c r="C9092" s="10" t="str">
        <f t="shared" si="577"/>
        <v>دستكش ضد برش سبك1404/02/24739</v>
      </c>
      <c r="D9092" s="10" t="str">
        <f>IFERROR(IF(تحویلی!$E$1="","",IF(NOSA!O9092=تحویلی!$E$1,تحویلی!$E$1&amp;COUNTIF(NOSA!$O$1:O9092,تحویلی!$E$1),"")),"")</f>
        <v/>
      </c>
      <c r="E9092" s="10" t="str">
        <f t="shared" si="578"/>
        <v>2113739</v>
      </c>
      <c r="F9092" s="10" t="str">
        <f>IFERROR(VLOOKUP(I9092,DATABASE!$N:$O,2,FALSE),"")</f>
        <v>دستكش ضد برش سبك</v>
      </c>
      <c r="G9092" s="3" t="s">
        <v>3817</v>
      </c>
      <c r="H9092" s="4">
        <v>2113</v>
      </c>
      <c r="I9092" s="3" t="s">
        <v>1442</v>
      </c>
      <c r="J9092" s="3" t="s">
        <v>22</v>
      </c>
      <c r="K9092" s="5">
        <v>1</v>
      </c>
      <c r="L9092" s="3" t="s">
        <v>3</v>
      </c>
      <c r="M9092" s="3" t="s">
        <v>47</v>
      </c>
      <c r="N9092" s="3" t="s">
        <v>1005</v>
      </c>
      <c r="O9092" s="1">
        <v>739</v>
      </c>
      <c r="P9092" s="4">
        <v>1</v>
      </c>
      <c r="Q9092" s="10">
        <f t="shared" si="579"/>
        <v>739</v>
      </c>
    </row>
    <row r="9093" spans="2:17" ht="20.25" customHeight="1">
      <c r="B9093" s="10" t="str">
        <f t="shared" si="576"/>
        <v>دستكش ضد برش سبك841</v>
      </c>
      <c r="C9093" s="10" t="str">
        <f t="shared" si="577"/>
        <v>دستكش ضد برش سبك1404/02/24841</v>
      </c>
      <c r="D9093" s="10" t="str">
        <f>IFERROR(IF(تحویلی!$E$1="","",IF(NOSA!O9093=تحویلی!$E$1,تحویلی!$E$1&amp;COUNTIF(NOSA!$O$1:O9093,تحویلی!$E$1),"")),"")</f>
        <v/>
      </c>
      <c r="E9093" s="10" t="str">
        <f t="shared" si="578"/>
        <v>2113841</v>
      </c>
      <c r="F9093" s="10" t="str">
        <f>IFERROR(VLOOKUP(I9093,DATABASE!$N:$O,2,FALSE),"")</f>
        <v>دستكش ضد برش سبك</v>
      </c>
      <c r="G9093" s="3" t="s">
        <v>3817</v>
      </c>
      <c r="H9093" s="4">
        <v>2113</v>
      </c>
      <c r="I9093" s="3" t="s">
        <v>1442</v>
      </c>
      <c r="J9093" s="3" t="s">
        <v>22</v>
      </c>
      <c r="K9093" s="5">
        <v>1</v>
      </c>
      <c r="L9093" s="3" t="s">
        <v>3</v>
      </c>
      <c r="M9093" s="3" t="s">
        <v>47</v>
      </c>
      <c r="N9093" s="3" t="s">
        <v>2686</v>
      </c>
      <c r="O9093" s="1">
        <v>841</v>
      </c>
      <c r="P9093" s="4">
        <v>1</v>
      </c>
      <c r="Q9093" s="10">
        <f t="shared" si="579"/>
        <v>841</v>
      </c>
    </row>
    <row r="9094" spans="2:17" ht="20.25" customHeight="1">
      <c r="B9094" s="10" t="str">
        <f t="shared" si="576"/>
        <v>دستكش ضد برش سبك827</v>
      </c>
      <c r="C9094" s="10" t="str">
        <f t="shared" si="577"/>
        <v>دستكش ضد برش سبك1404/02/24827</v>
      </c>
      <c r="D9094" s="10" t="str">
        <f>IFERROR(IF(تحویلی!$E$1="","",IF(NOSA!O9094=تحویلی!$E$1,تحویلی!$E$1&amp;COUNTIF(NOSA!$O$1:O9094,تحویلی!$E$1),"")),"")</f>
        <v/>
      </c>
      <c r="E9094" s="10" t="str">
        <f t="shared" si="578"/>
        <v>2114827</v>
      </c>
      <c r="F9094" s="10" t="str">
        <f>IFERROR(VLOOKUP(I9094,DATABASE!$N:$O,2,FALSE),"")</f>
        <v>دستكش ضد برش سبك</v>
      </c>
      <c r="G9094" s="3" t="s">
        <v>3817</v>
      </c>
      <c r="H9094" s="4">
        <v>2114</v>
      </c>
      <c r="I9094" s="3" t="s">
        <v>1442</v>
      </c>
      <c r="J9094" s="3" t="s">
        <v>22</v>
      </c>
      <c r="K9094" s="5">
        <v>1</v>
      </c>
      <c r="L9094" s="3" t="s">
        <v>3</v>
      </c>
      <c r="M9094" s="3" t="s">
        <v>47</v>
      </c>
      <c r="N9094" s="3" t="s">
        <v>2653</v>
      </c>
      <c r="O9094" s="1">
        <v>827</v>
      </c>
      <c r="P9094" s="4">
        <v>1</v>
      </c>
      <c r="Q9094" s="10">
        <f t="shared" si="579"/>
        <v>827</v>
      </c>
    </row>
    <row r="9095" spans="2:17" ht="20.25" customHeight="1">
      <c r="B9095" s="10" t="str">
        <f t="shared" si="576"/>
        <v>دستكش ساق بلند نسوز651</v>
      </c>
      <c r="C9095" s="10" t="str">
        <f t="shared" si="577"/>
        <v>دستكش ساق بلند نسوز1404/02/24651</v>
      </c>
      <c r="D9095" s="10" t="str">
        <f>IFERROR(IF(تحویلی!$E$1="","",IF(NOSA!O9095=تحویلی!$E$1,تحویلی!$E$1&amp;COUNTIF(NOSA!$O$1:O9095,تحویلی!$E$1),"")),"")</f>
        <v/>
      </c>
      <c r="E9095" s="10" t="str">
        <f t="shared" si="578"/>
        <v>2142651</v>
      </c>
      <c r="F9095" s="10" t="str">
        <f>IFERROR(VLOOKUP(I9095,DATABASE!$N:$O,2,FALSE),"")</f>
        <v>دستكش ساق بلند نسوز</v>
      </c>
      <c r="G9095" s="3" t="s">
        <v>3817</v>
      </c>
      <c r="H9095" s="4">
        <v>2142</v>
      </c>
      <c r="I9095" s="3" t="s">
        <v>1461</v>
      </c>
      <c r="J9095" s="3" t="s">
        <v>34</v>
      </c>
      <c r="K9095" s="5">
        <v>1</v>
      </c>
      <c r="L9095" s="3" t="s">
        <v>3</v>
      </c>
      <c r="M9095" s="3" t="s">
        <v>4</v>
      </c>
      <c r="N9095" s="3" t="s">
        <v>165</v>
      </c>
      <c r="O9095" s="1">
        <v>651</v>
      </c>
      <c r="P9095" s="4">
        <v>1</v>
      </c>
      <c r="Q9095" s="10">
        <f t="shared" si="579"/>
        <v>651</v>
      </c>
    </row>
    <row r="9096" spans="2:17" ht="20.25" customHeight="1">
      <c r="B9096" s="10" t="str">
        <f t="shared" si="576"/>
        <v>دستكش ضد برش سبك862</v>
      </c>
      <c r="C9096" s="10" t="str">
        <f t="shared" si="577"/>
        <v>دستكش ضد برش سبك1404/02/24862</v>
      </c>
      <c r="D9096" s="10" t="str">
        <f>IFERROR(IF(تحویلی!$E$1="","",IF(NOSA!O9096=تحویلی!$E$1,تحویلی!$E$1&amp;COUNTIF(NOSA!$O$1:O9096,تحویلی!$E$1),"")),"")</f>
        <v/>
      </c>
      <c r="E9096" s="10" t="str">
        <f t="shared" si="578"/>
        <v>2143862</v>
      </c>
      <c r="F9096" s="10" t="str">
        <f>IFERROR(VLOOKUP(I9096,DATABASE!$N:$O,2,FALSE),"")</f>
        <v>دستكش ضد برش سبك</v>
      </c>
      <c r="G9096" s="3" t="s">
        <v>3817</v>
      </c>
      <c r="H9096" s="4">
        <v>2143</v>
      </c>
      <c r="I9096" s="3" t="s">
        <v>1442</v>
      </c>
      <c r="J9096" s="3" t="s">
        <v>22</v>
      </c>
      <c r="K9096" s="5">
        <v>1</v>
      </c>
      <c r="L9096" s="3" t="s">
        <v>3</v>
      </c>
      <c r="M9096" s="3" t="s">
        <v>47</v>
      </c>
      <c r="N9096" s="3" t="s">
        <v>2892</v>
      </c>
      <c r="O9096" s="1">
        <v>862</v>
      </c>
      <c r="P9096" s="4">
        <v>1</v>
      </c>
      <c r="Q9096" s="10">
        <f t="shared" si="579"/>
        <v>862</v>
      </c>
    </row>
    <row r="9097" spans="2:17" ht="20.25" customHeight="1">
      <c r="B9097" s="10" t="str">
        <f t="shared" si="576"/>
        <v>كفش ايمني698</v>
      </c>
      <c r="C9097" s="10" t="str">
        <f t="shared" si="577"/>
        <v>كفش ايمني1404/02/24698</v>
      </c>
      <c r="D9097" s="10" t="str">
        <f>IFERROR(IF(تحویلی!$E$1="","",IF(NOSA!O9097=تحویلی!$E$1,تحویلی!$E$1&amp;COUNTIF(NOSA!$O$1:O9097,تحویلی!$E$1),"")),"")</f>
        <v/>
      </c>
      <c r="E9097" s="10" t="str">
        <f t="shared" si="578"/>
        <v>2144698</v>
      </c>
      <c r="F9097" s="10" t="str">
        <f>IFERROR(VLOOKUP(I9097,DATABASE!$N:$O,2,FALSE),"")</f>
        <v>كفش ايمني</v>
      </c>
      <c r="G9097" s="3" t="s">
        <v>3817</v>
      </c>
      <c r="H9097" s="4">
        <v>2144</v>
      </c>
      <c r="I9097" s="3" t="s">
        <v>1497</v>
      </c>
      <c r="J9097" s="3" t="s">
        <v>2683</v>
      </c>
      <c r="K9097" s="5">
        <v>1</v>
      </c>
      <c r="L9097" s="3" t="s">
        <v>3</v>
      </c>
      <c r="M9097" s="3" t="s">
        <v>4</v>
      </c>
      <c r="N9097" s="3" t="s">
        <v>88</v>
      </c>
      <c r="O9097" s="1">
        <v>698</v>
      </c>
      <c r="P9097" s="4">
        <v>1</v>
      </c>
      <c r="Q9097" s="10">
        <f t="shared" si="579"/>
        <v>698</v>
      </c>
    </row>
    <row r="9098" spans="2:17" ht="20.25" customHeight="1">
      <c r="B9098" s="10" t="str">
        <f t="shared" si="576"/>
        <v>دستكش كف مواد سبك733</v>
      </c>
      <c r="C9098" s="10" t="str">
        <f t="shared" si="577"/>
        <v>دستكش كف مواد سبك1404/02/24733</v>
      </c>
      <c r="D9098" s="10" t="str">
        <f>IFERROR(IF(تحویلی!$E$1="","",IF(NOSA!O9098=تحویلی!$E$1,تحویلی!$E$1&amp;COUNTIF(NOSA!$O$1:O9098,تحویلی!$E$1),"")),"")</f>
        <v/>
      </c>
      <c r="E9098" s="10" t="str">
        <f t="shared" si="578"/>
        <v>2145733</v>
      </c>
      <c r="F9098" s="10" t="str">
        <f>IFERROR(VLOOKUP(I9098,DATABASE!$N:$O,2,FALSE),"")</f>
        <v>دستكش كف مواد سبك</v>
      </c>
      <c r="G9098" s="3" t="s">
        <v>3817</v>
      </c>
      <c r="H9098" s="4">
        <v>2145</v>
      </c>
      <c r="I9098" s="3" t="s">
        <v>1456</v>
      </c>
      <c r="J9098" s="3" t="s">
        <v>2</v>
      </c>
      <c r="K9098" s="5">
        <v>1</v>
      </c>
      <c r="L9098" s="3" t="s">
        <v>3</v>
      </c>
      <c r="M9098" s="3" t="s">
        <v>47</v>
      </c>
      <c r="N9098" s="3" t="s">
        <v>733</v>
      </c>
      <c r="O9098" s="1">
        <v>733</v>
      </c>
      <c r="P9098" s="4">
        <v>1</v>
      </c>
      <c r="Q9098" s="10">
        <f t="shared" si="579"/>
        <v>733</v>
      </c>
    </row>
    <row r="9099" spans="2:17" ht="20.25" customHeight="1">
      <c r="B9099" s="10" t="str">
        <f t="shared" si="576"/>
        <v>چكمه ايمني نسوز248</v>
      </c>
      <c r="C9099" s="10" t="str">
        <f t="shared" si="577"/>
        <v>چكمه ايمني نسوز1404/02/24248</v>
      </c>
      <c r="D9099" s="10" t="str">
        <f>IFERROR(IF(تحویلی!$E$1="","",IF(NOSA!O9099=تحویلی!$E$1,تحویلی!$E$1&amp;COUNTIF(NOSA!$O$1:O9099,تحویلی!$E$1),"")),"")</f>
        <v/>
      </c>
      <c r="E9099" s="10" t="str">
        <f t="shared" si="578"/>
        <v>2148248</v>
      </c>
      <c r="F9099" s="10" t="str">
        <f>IFERROR(VLOOKUP(I9099,DATABASE!$N:$O,2,FALSE),"")</f>
        <v>چكمه ايمني نسوز</v>
      </c>
      <c r="G9099" s="3" t="s">
        <v>3817</v>
      </c>
      <c r="H9099" s="4">
        <v>2148</v>
      </c>
      <c r="I9099" s="3" t="s">
        <v>1697</v>
      </c>
      <c r="J9099" s="3" t="s">
        <v>1698</v>
      </c>
      <c r="K9099" s="5">
        <v>1</v>
      </c>
      <c r="L9099" s="3" t="s">
        <v>3</v>
      </c>
      <c r="M9099" s="3" t="s">
        <v>4</v>
      </c>
      <c r="N9099" s="3" t="s">
        <v>237</v>
      </c>
      <c r="O9099" s="1">
        <v>248</v>
      </c>
      <c r="P9099" s="4">
        <v>1</v>
      </c>
      <c r="Q9099" s="10">
        <f t="shared" si="579"/>
        <v>248</v>
      </c>
    </row>
    <row r="9100" spans="2:17" ht="20.25" customHeight="1">
      <c r="B9100" s="10" t="str">
        <f t="shared" si="576"/>
        <v>دستكش ضد برش سبك641</v>
      </c>
      <c r="C9100" s="10" t="str">
        <f t="shared" si="577"/>
        <v>دستكش ضد برش سبك1404/02/25641</v>
      </c>
      <c r="D9100" s="10" t="str">
        <f>IFERROR(IF(تحویلی!$E$1="","",IF(NOSA!O9100=تحویلی!$E$1,تحویلی!$E$1&amp;COUNTIF(NOSA!$O$1:O9100,تحویلی!$E$1),"")),"")</f>
        <v/>
      </c>
      <c r="E9100" s="10" t="str">
        <f t="shared" si="578"/>
        <v>2155641</v>
      </c>
      <c r="F9100" s="10" t="str">
        <f>IFERROR(VLOOKUP(I9100,DATABASE!$N:$O,2,FALSE),"")</f>
        <v>دستكش ضد برش سبك</v>
      </c>
      <c r="G9100" s="3" t="s">
        <v>3818</v>
      </c>
      <c r="H9100" s="3">
        <v>2155</v>
      </c>
      <c r="I9100" s="3" t="s">
        <v>1442</v>
      </c>
      <c r="J9100" s="3" t="s">
        <v>22</v>
      </c>
      <c r="K9100" s="3">
        <v>1</v>
      </c>
      <c r="L9100" s="3" t="s">
        <v>3</v>
      </c>
      <c r="M9100" s="3" t="s">
        <v>47</v>
      </c>
      <c r="N9100" s="3" t="s">
        <v>2689</v>
      </c>
      <c r="O9100" s="1">
        <v>641</v>
      </c>
      <c r="P9100" s="3">
        <v>1</v>
      </c>
      <c r="Q9100" s="10">
        <f t="shared" si="579"/>
        <v>641</v>
      </c>
    </row>
    <row r="9101" spans="2:17" ht="20.25" customHeight="1">
      <c r="B9101" s="10" t="str">
        <f t="shared" si="576"/>
        <v>دستكش ضد برش سبك885</v>
      </c>
      <c r="C9101" s="10" t="str">
        <f t="shared" si="577"/>
        <v>دستكش ضد برش سبك1404/02/25885</v>
      </c>
      <c r="D9101" s="10" t="str">
        <f>IFERROR(IF(تحویلی!$E$1="","",IF(NOSA!O9101=تحویلی!$E$1,تحویلی!$E$1&amp;COUNTIF(NOSA!$O$1:O9101,تحویلی!$E$1),"")),"")</f>
        <v/>
      </c>
      <c r="E9101" s="10" t="str">
        <f t="shared" si="578"/>
        <v>2161885</v>
      </c>
      <c r="F9101" s="10" t="str">
        <f>IFERROR(VLOOKUP(I9101,DATABASE!$N:$O,2,FALSE),"")</f>
        <v>دستكش ضد برش سبك</v>
      </c>
      <c r="G9101" s="3" t="s">
        <v>3818</v>
      </c>
      <c r="H9101" s="3">
        <v>2161</v>
      </c>
      <c r="I9101" s="3" t="s">
        <v>1442</v>
      </c>
      <c r="J9101" s="3" t="s">
        <v>22</v>
      </c>
      <c r="K9101" s="3">
        <v>1</v>
      </c>
      <c r="L9101" s="3" t="s">
        <v>3</v>
      </c>
      <c r="M9101" s="3" t="s">
        <v>9</v>
      </c>
      <c r="N9101" s="3" t="s">
        <v>3381</v>
      </c>
      <c r="O9101" s="1">
        <v>885</v>
      </c>
      <c r="P9101" s="3">
        <v>1</v>
      </c>
      <c r="Q9101" s="10">
        <f t="shared" si="579"/>
        <v>885</v>
      </c>
    </row>
    <row r="9102" spans="2:17" ht="20.25" customHeight="1">
      <c r="B9102" s="10" t="str">
        <f t="shared" si="576"/>
        <v>دستكش ساق بلند نسوز458</v>
      </c>
      <c r="C9102" s="10" t="str">
        <f t="shared" si="577"/>
        <v>دستكش ساق بلند نسوز1404/02/25458</v>
      </c>
      <c r="D9102" s="10" t="str">
        <f>IFERROR(IF(تحویلی!$E$1="","",IF(NOSA!O9102=تحویلی!$E$1,تحویلی!$E$1&amp;COUNTIF(NOSA!$O$1:O9102,تحویلی!$E$1),"")),"")</f>
        <v/>
      </c>
      <c r="E9102" s="10" t="str">
        <f t="shared" si="578"/>
        <v>2163458</v>
      </c>
      <c r="F9102" s="10" t="str">
        <f>IFERROR(VLOOKUP(I9102,DATABASE!$N:$O,2,FALSE),"")</f>
        <v>دستكش ساق بلند نسوز</v>
      </c>
      <c r="G9102" s="3" t="s">
        <v>3818</v>
      </c>
      <c r="H9102" s="3">
        <v>2163</v>
      </c>
      <c r="I9102" s="3" t="s">
        <v>1461</v>
      </c>
      <c r="J9102" s="3" t="s">
        <v>34</v>
      </c>
      <c r="K9102" s="3">
        <v>1</v>
      </c>
      <c r="L9102" s="3" t="s">
        <v>3</v>
      </c>
      <c r="M9102" s="3" t="s">
        <v>4</v>
      </c>
      <c r="N9102" s="3" t="s">
        <v>2764</v>
      </c>
      <c r="O9102" s="1">
        <v>458</v>
      </c>
      <c r="P9102" s="3">
        <v>1</v>
      </c>
      <c r="Q9102" s="10">
        <f t="shared" si="579"/>
        <v>458</v>
      </c>
    </row>
    <row r="9103" spans="2:17" ht="20.25" customHeight="1">
      <c r="B9103" s="10" t="str">
        <f t="shared" ref="B9103:B9166" si="580">F9103&amp;Q9103</f>
        <v>دستكش ضد برش سبك10008</v>
      </c>
      <c r="C9103" s="10" t="str">
        <f t="shared" ref="C9103:C9166" si="581">F9103&amp;G9103&amp;O9103</f>
        <v>دستكش ضد برش سبك1404/02/2510008</v>
      </c>
      <c r="D9103" s="10" t="str">
        <f>IFERROR(IF(تحویلی!$E$1="","",IF(NOSA!O9103=تحویلی!$E$1,تحویلی!$E$1&amp;COUNTIF(NOSA!$O$1:O9103,تحویلی!$E$1),"")),"")</f>
        <v/>
      </c>
      <c r="E9103" s="10" t="str">
        <f t="shared" ref="E9103:E9166" si="582">H9103&amp;O9103</f>
        <v>218110008</v>
      </c>
      <c r="F9103" s="10" t="str">
        <f>IFERROR(VLOOKUP(I9103,DATABASE!$N:$O,2,FALSE),"")</f>
        <v>دستكش ضد برش سبك</v>
      </c>
      <c r="G9103" s="3" t="s">
        <v>3818</v>
      </c>
      <c r="H9103" s="3">
        <v>2181</v>
      </c>
      <c r="I9103" s="3" t="s">
        <v>1442</v>
      </c>
      <c r="J9103" s="3" t="s">
        <v>22</v>
      </c>
      <c r="K9103" s="3">
        <v>1</v>
      </c>
      <c r="L9103" s="3" t="s">
        <v>3</v>
      </c>
      <c r="M9103" s="3" t="s">
        <v>9</v>
      </c>
      <c r="N9103" s="3" t="s">
        <v>4159</v>
      </c>
      <c r="O9103" s="1">
        <v>10008</v>
      </c>
      <c r="P9103" s="3">
        <v>1</v>
      </c>
      <c r="Q9103" s="10">
        <f t="shared" si="579"/>
        <v>10008</v>
      </c>
    </row>
    <row r="9104" spans="2:17" ht="20.25" customHeight="1">
      <c r="B9104" s="10" t="str">
        <f t="shared" si="580"/>
        <v>دستكش ضد برش سبك10007</v>
      </c>
      <c r="C9104" s="10" t="str">
        <f t="shared" si="581"/>
        <v>دستكش ضد برش سبك1404/02/2510007</v>
      </c>
      <c r="D9104" s="10" t="str">
        <f>IFERROR(IF(تحویلی!$E$1="","",IF(NOSA!O9104=تحویلی!$E$1,تحویلی!$E$1&amp;COUNTIF(NOSA!$O$1:O9104,تحویلی!$E$1),"")),"")</f>
        <v/>
      </c>
      <c r="E9104" s="10" t="str">
        <f t="shared" si="582"/>
        <v>218110007</v>
      </c>
      <c r="F9104" s="10" t="str">
        <f>IFERROR(VLOOKUP(I9104,DATABASE!$N:$O,2,FALSE),"")</f>
        <v>دستكش ضد برش سبك</v>
      </c>
      <c r="G9104" s="3" t="s">
        <v>3818</v>
      </c>
      <c r="H9104" s="3">
        <v>2181</v>
      </c>
      <c r="I9104" s="3" t="s">
        <v>1442</v>
      </c>
      <c r="J9104" s="3" t="s">
        <v>22</v>
      </c>
      <c r="K9104" s="3">
        <v>1</v>
      </c>
      <c r="L9104" s="3" t="s">
        <v>3</v>
      </c>
      <c r="M9104" s="3" t="s">
        <v>9</v>
      </c>
      <c r="N9104" s="3" t="s">
        <v>4137</v>
      </c>
      <c r="O9104" s="1">
        <v>10007</v>
      </c>
      <c r="P9104" s="3">
        <v>1</v>
      </c>
      <c r="Q9104" s="10">
        <f t="shared" si="579"/>
        <v>10007</v>
      </c>
    </row>
    <row r="9105" spans="2:17" ht="20.25" customHeight="1">
      <c r="B9105" s="10" t="str">
        <f t="shared" si="580"/>
        <v>دستكش ضد برش سبك254</v>
      </c>
      <c r="C9105" s="10" t="str">
        <f t="shared" si="581"/>
        <v>دستكش ضد برش سبك1404/02/25254</v>
      </c>
      <c r="D9105" s="10" t="str">
        <f>IFERROR(IF(تحویلی!$E$1="","",IF(NOSA!O9105=تحویلی!$E$1,تحویلی!$E$1&amp;COUNTIF(NOSA!$O$1:O9105,تحویلی!$E$1),"")),"")</f>
        <v/>
      </c>
      <c r="E9105" s="10" t="str">
        <f t="shared" si="582"/>
        <v>2181254</v>
      </c>
      <c r="F9105" s="10" t="str">
        <f>IFERROR(VLOOKUP(I9105,DATABASE!$N:$O,2,FALSE),"")</f>
        <v>دستكش ضد برش سبك</v>
      </c>
      <c r="G9105" s="3" t="s">
        <v>3818</v>
      </c>
      <c r="H9105" s="3">
        <v>2181</v>
      </c>
      <c r="I9105" s="3" t="s">
        <v>1442</v>
      </c>
      <c r="J9105" s="3" t="s">
        <v>22</v>
      </c>
      <c r="K9105" s="3">
        <v>1</v>
      </c>
      <c r="L9105" s="3" t="s">
        <v>3</v>
      </c>
      <c r="M9105" s="3" t="s">
        <v>47</v>
      </c>
      <c r="N9105" s="3" t="s">
        <v>718</v>
      </c>
      <c r="O9105" s="1">
        <v>254</v>
      </c>
      <c r="P9105" s="3">
        <v>1</v>
      </c>
      <c r="Q9105" s="10">
        <f t="shared" si="579"/>
        <v>254</v>
      </c>
    </row>
    <row r="9106" spans="2:17" ht="20.25" customHeight="1">
      <c r="B9106" s="10" t="str">
        <f t="shared" si="580"/>
        <v>دستكش ضد برش سبك877</v>
      </c>
      <c r="C9106" s="10" t="str">
        <f t="shared" si="581"/>
        <v>دستكش ضد برش سبك1404/02/25877</v>
      </c>
      <c r="D9106" s="10" t="str">
        <f>IFERROR(IF(تحویلی!$E$1="","",IF(NOSA!O9106=تحویلی!$E$1,تحویلی!$E$1&amp;COUNTIF(NOSA!$O$1:O9106,تحویلی!$E$1),"")),"")</f>
        <v/>
      </c>
      <c r="E9106" s="10" t="str">
        <f t="shared" si="582"/>
        <v>2186877</v>
      </c>
      <c r="F9106" s="10" t="str">
        <f>IFERROR(VLOOKUP(I9106,DATABASE!$N:$O,2,FALSE),"")</f>
        <v>دستكش ضد برش سبك</v>
      </c>
      <c r="G9106" s="3" t="s">
        <v>3818</v>
      </c>
      <c r="H9106" s="3">
        <v>2186</v>
      </c>
      <c r="I9106" s="3" t="s">
        <v>1442</v>
      </c>
      <c r="J9106" s="3" t="s">
        <v>22</v>
      </c>
      <c r="K9106" s="3">
        <v>1</v>
      </c>
      <c r="L9106" s="3" t="s">
        <v>3</v>
      </c>
      <c r="M9106" s="3" t="s">
        <v>43</v>
      </c>
      <c r="N9106" s="3" t="s">
        <v>3362</v>
      </c>
      <c r="O9106" s="1">
        <v>877</v>
      </c>
      <c r="P9106" s="3">
        <v>1</v>
      </c>
      <c r="Q9106" s="10">
        <f t="shared" si="579"/>
        <v>877</v>
      </c>
    </row>
    <row r="9107" spans="2:17" ht="20.25" customHeight="1">
      <c r="B9107" s="10" t="str">
        <f t="shared" si="580"/>
        <v>پابند نسوز چرمي773</v>
      </c>
      <c r="C9107" s="10" t="str">
        <f t="shared" si="581"/>
        <v>پابند نسوز چرمي1404/02/25773</v>
      </c>
      <c r="D9107" s="10" t="str">
        <f>IFERROR(IF(تحویلی!$E$1="","",IF(NOSA!O9107=تحویلی!$E$1,تحویلی!$E$1&amp;COUNTIF(NOSA!$O$1:O9107,تحویلی!$E$1),"")),"")</f>
        <v/>
      </c>
      <c r="E9107" s="10" t="str">
        <f t="shared" si="582"/>
        <v>2187773</v>
      </c>
      <c r="F9107" s="10" t="str">
        <f>IFERROR(VLOOKUP(I9107,DATABASE!$N:$O,2,FALSE),"")</f>
        <v>پابند نسوز چرمي</v>
      </c>
      <c r="G9107" s="3" t="s">
        <v>3818</v>
      </c>
      <c r="H9107" s="3">
        <v>2187</v>
      </c>
      <c r="I9107" s="3" t="s">
        <v>1460</v>
      </c>
      <c r="J9107" s="3" t="s">
        <v>18</v>
      </c>
      <c r="K9107" s="3">
        <v>1</v>
      </c>
      <c r="L9107" s="3" t="s">
        <v>3</v>
      </c>
      <c r="M9107" s="3" t="s">
        <v>4</v>
      </c>
      <c r="N9107" s="3" t="s">
        <v>1709</v>
      </c>
      <c r="O9107" s="1">
        <v>773</v>
      </c>
      <c r="P9107" s="3">
        <v>1</v>
      </c>
      <c r="Q9107" s="10">
        <f t="shared" si="579"/>
        <v>773</v>
      </c>
    </row>
    <row r="9108" spans="2:17" ht="20.25" customHeight="1">
      <c r="B9108" s="10" t="str">
        <f t="shared" si="580"/>
        <v>دستكش كف مواد سبك835</v>
      </c>
      <c r="C9108" s="10" t="str">
        <f t="shared" si="581"/>
        <v>دستكش كف مواد سبك1404/02/25835</v>
      </c>
      <c r="D9108" s="10" t="str">
        <f>IFERROR(IF(تحویلی!$E$1="","",IF(NOSA!O9108=تحویلی!$E$1,تحویلی!$E$1&amp;COUNTIF(NOSA!$O$1:O9108,تحویلی!$E$1),"")),"")</f>
        <v/>
      </c>
      <c r="E9108" s="10" t="str">
        <f t="shared" si="582"/>
        <v>2190835</v>
      </c>
      <c r="F9108" s="10" t="str">
        <f>IFERROR(VLOOKUP(I9108,DATABASE!$N:$O,2,FALSE),"")</f>
        <v>دستكش كف مواد سبك</v>
      </c>
      <c r="G9108" s="3" t="s">
        <v>3818</v>
      </c>
      <c r="H9108" s="3">
        <v>2190</v>
      </c>
      <c r="I9108" s="3" t="s">
        <v>1456</v>
      </c>
      <c r="J9108" s="3" t="s">
        <v>2</v>
      </c>
      <c r="K9108" s="3">
        <v>1</v>
      </c>
      <c r="L9108" s="3" t="s">
        <v>3</v>
      </c>
      <c r="M9108" s="3" t="s">
        <v>47</v>
      </c>
      <c r="N9108" s="3" t="s">
        <v>2677</v>
      </c>
      <c r="O9108" s="1">
        <v>835</v>
      </c>
      <c r="P9108" s="3">
        <v>1</v>
      </c>
      <c r="Q9108" s="10">
        <f t="shared" si="579"/>
        <v>835</v>
      </c>
    </row>
    <row r="9109" spans="2:17" ht="20.25" customHeight="1">
      <c r="B9109" s="10" t="str">
        <f t="shared" si="580"/>
        <v>دستكش ضد برش سبك935</v>
      </c>
      <c r="C9109" s="10" t="str">
        <f t="shared" si="581"/>
        <v>دستكش ضد برش سبك1404/02/25935</v>
      </c>
      <c r="D9109" s="10" t="str">
        <f>IFERROR(IF(تحویلی!$E$1="","",IF(NOSA!O9109=تحویلی!$E$1,تحویلی!$E$1&amp;COUNTIF(NOSA!$O$1:O9109,تحویلی!$E$1),"")),"")</f>
        <v/>
      </c>
      <c r="E9109" s="10" t="str">
        <f t="shared" si="582"/>
        <v>2194935</v>
      </c>
      <c r="F9109" s="10" t="str">
        <f>IFERROR(VLOOKUP(I9109,DATABASE!$N:$O,2,FALSE),"")</f>
        <v>دستكش ضد برش سبك</v>
      </c>
      <c r="G9109" s="3" t="s">
        <v>3818</v>
      </c>
      <c r="H9109" s="3">
        <v>2194</v>
      </c>
      <c r="I9109" s="3" t="s">
        <v>1442</v>
      </c>
      <c r="J9109" s="3" t="s">
        <v>22</v>
      </c>
      <c r="K9109" s="3">
        <v>1</v>
      </c>
      <c r="L9109" s="3" t="s">
        <v>3</v>
      </c>
      <c r="M9109" s="3" t="s">
        <v>9</v>
      </c>
      <c r="N9109" s="3" t="s">
        <v>3989</v>
      </c>
      <c r="O9109" s="1">
        <v>935</v>
      </c>
      <c r="P9109" s="3">
        <v>1</v>
      </c>
      <c r="Q9109" s="10">
        <f t="shared" si="579"/>
        <v>935</v>
      </c>
    </row>
    <row r="9110" spans="2:17" ht="20.25" customHeight="1">
      <c r="B9110" s="10" t="str">
        <f t="shared" si="580"/>
        <v>دستكش ضد برش سبك694</v>
      </c>
      <c r="C9110" s="10" t="str">
        <f t="shared" si="581"/>
        <v>دستكش ضد برش سبك1404/02/26694</v>
      </c>
      <c r="D9110" s="10" t="str">
        <f>IFERROR(IF(تحویلی!$E$1="","",IF(NOSA!O9110=تحویلی!$E$1,تحویلی!$E$1&amp;COUNTIF(NOSA!$O$1:O9110,تحویلی!$E$1),"")),"")</f>
        <v/>
      </c>
      <c r="E9110" s="10" t="str">
        <f t="shared" si="582"/>
        <v>2203694</v>
      </c>
      <c r="F9110" s="10" t="str">
        <f>IFERROR(VLOOKUP(I9110,DATABASE!$N:$O,2,FALSE),"")</f>
        <v>دستكش ضد برش سبك</v>
      </c>
      <c r="G9110" s="349" t="s">
        <v>3819</v>
      </c>
      <c r="H9110" s="350">
        <v>2203</v>
      </c>
      <c r="I9110" s="349" t="s">
        <v>1442</v>
      </c>
      <c r="J9110" s="349" t="s">
        <v>22</v>
      </c>
      <c r="K9110" s="351">
        <v>1</v>
      </c>
      <c r="L9110" s="349" t="s">
        <v>3</v>
      </c>
      <c r="M9110" s="349" t="s">
        <v>47</v>
      </c>
      <c r="N9110" s="349" t="s">
        <v>128</v>
      </c>
      <c r="O9110" s="352">
        <v>694</v>
      </c>
      <c r="P9110" s="350">
        <v>1</v>
      </c>
      <c r="Q9110" s="10">
        <f t="shared" si="579"/>
        <v>694</v>
      </c>
    </row>
    <row r="9111" spans="2:17" ht="20.25" customHeight="1">
      <c r="B9111" s="10" t="str">
        <f t="shared" si="580"/>
        <v>كلاه ايمني313</v>
      </c>
      <c r="C9111" s="10" t="str">
        <f t="shared" si="581"/>
        <v>كلاه ايمني1404/02/26313</v>
      </c>
      <c r="D9111" s="10" t="str">
        <f>IFERROR(IF(تحویلی!$E$1="","",IF(NOSA!O9111=تحویلی!$E$1,تحویلی!$E$1&amp;COUNTIF(NOSA!$O$1:O9111,تحویلی!$E$1),"")),"")</f>
        <v/>
      </c>
      <c r="E9111" s="10" t="str">
        <f t="shared" si="582"/>
        <v>2204313</v>
      </c>
      <c r="F9111" s="10" t="str">
        <f>IFERROR(VLOOKUP(I9111,DATABASE!$N:$O,2,FALSE),"")</f>
        <v>كلاه ايمني</v>
      </c>
      <c r="G9111" s="349" t="s">
        <v>3819</v>
      </c>
      <c r="H9111" s="350">
        <v>2204</v>
      </c>
      <c r="I9111" s="349" t="s">
        <v>1505</v>
      </c>
      <c r="J9111" s="349" t="s">
        <v>1628</v>
      </c>
      <c r="K9111" s="351">
        <v>1</v>
      </c>
      <c r="L9111" s="349" t="s">
        <v>8</v>
      </c>
      <c r="M9111" s="349" t="s">
        <v>9</v>
      </c>
      <c r="N9111" s="349" t="s">
        <v>125</v>
      </c>
      <c r="O9111" s="352">
        <v>313</v>
      </c>
      <c r="P9111" s="350">
        <v>1</v>
      </c>
      <c r="Q9111" s="10">
        <f t="shared" si="579"/>
        <v>313</v>
      </c>
    </row>
    <row r="9112" spans="2:17" ht="20.25" customHeight="1">
      <c r="B9112" s="10" t="str">
        <f t="shared" si="580"/>
        <v>لباس كار نسوز(بلوز و شلوار)128</v>
      </c>
      <c r="C9112" s="10" t="str">
        <f t="shared" si="581"/>
        <v>لباس كار نسوز(بلوز و شلوار)1404/02/26128</v>
      </c>
      <c r="D9112" s="10" t="str">
        <f>IFERROR(IF(تحویلی!$E$1="","",IF(NOSA!O9112=تحویلی!$E$1,تحویلی!$E$1&amp;COUNTIF(NOSA!$O$1:O9112,تحویلی!$E$1),"")),"")</f>
        <v/>
      </c>
      <c r="E9112" s="10" t="str">
        <f t="shared" si="582"/>
        <v>2216128</v>
      </c>
      <c r="F9112" s="10" t="str">
        <f>IFERROR(VLOOKUP(I9112,DATABASE!$N:$O,2,FALSE),"")</f>
        <v>لباس كار نسوز(بلوز و شلوار)</v>
      </c>
      <c r="G9112" s="349" t="s">
        <v>3819</v>
      </c>
      <c r="H9112" s="350">
        <v>2216</v>
      </c>
      <c r="I9112" s="349" t="s">
        <v>2357</v>
      </c>
      <c r="J9112" s="349" t="s">
        <v>3277</v>
      </c>
      <c r="K9112" s="351">
        <v>1</v>
      </c>
      <c r="L9112" s="349" t="s">
        <v>28</v>
      </c>
      <c r="M9112" s="349" t="s">
        <v>4</v>
      </c>
      <c r="N9112" s="349" t="s">
        <v>2766</v>
      </c>
      <c r="O9112" s="352">
        <v>128</v>
      </c>
      <c r="P9112" s="350">
        <v>1</v>
      </c>
      <c r="Q9112" s="10">
        <f t="shared" si="579"/>
        <v>128</v>
      </c>
    </row>
    <row r="9113" spans="2:17" ht="20.25" customHeight="1">
      <c r="B9113" s="10" t="str">
        <f t="shared" si="580"/>
        <v>دستكش ساق بلند نسوز128</v>
      </c>
      <c r="C9113" s="10" t="str">
        <f t="shared" si="581"/>
        <v>دستكش ساق بلند نسوز1404/02/26128</v>
      </c>
      <c r="D9113" s="10" t="str">
        <f>IFERROR(IF(تحویلی!$E$1="","",IF(NOSA!O9113=تحویلی!$E$1,تحویلی!$E$1&amp;COUNTIF(NOSA!$O$1:O9113,تحویلی!$E$1),"")),"")</f>
        <v/>
      </c>
      <c r="E9113" s="10" t="str">
        <f t="shared" si="582"/>
        <v>2216128</v>
      </c>
      <c r="F9113" s="10" t="str">
        <f>IFERROR(VLOOKUP(I9113,DATABASE!$N:$O,2,FALSE),"")</f>
        <v>دستكش ساق بلند نسوز</v>
      </c>
      <c r="G9113" s="349" t="s">
        <v>3819</v>
      </c>
      <c r="H9113" s="350">
        <v>2216</v>
      </c>
      <c r="I9113" s="349" t="s">
        <v>1461</v>
      </c>
      <c r="J9113" s="349" t="s">
        <v>34</v>
      </c>
      <c r="K9113" s="351">
        <v>1</v>
      </c>
      <c r="L9113" s="349" t="s">
        <v>3</v>
      </c>
      <c r="M9113" s="349" t="s">
        <v>4</v>
      </c>
      <c r="N9113" s="349" t="s">
        <v>2766</v>
      </c>
      <c r="O9113" s="352">
        <v>128</v>
      </c>
      <c r="P9113" s="350">
        <v>1</v>
      </c>
      <c r="Q9113" s="10">
        <f t="shared" si="579"/>
        <v>128</v>
      </c>
    </row>
    <row r="9114" spans="2:17" ht="20.25" customHeight="1">
      <c r="B9114" s="10" t="str">
        <f t="shared" si="580"/>
        <v>دستكش ضد برش سبك128</v>
      </c>
      <c r="C9114" s="10" t="str">
        <f t="shared" si="581"/>
        <v>دستكش ضد برش سبك1404/02/26128</v>
      </c>
      <c r="D9114" s="10" t="str">
        <f>IFERROR(IF(تحویلی!$E$1="","",IF(NOSA!O9114=تحویلی!$E$1,تحویلی!$E$1&amp;COUNTIF(NOSA!$O$1:O9114,تحویلی!$E$1),"")),"")</f>
        <v/>
      </c>
      <c r="E9114" s="10" t="str">
        <f t="shared" si="582"/>
        <v>2216128</v>
      </c>
      <c r="F9114" s="10" t="str">
        <f>IFERROR(VLOOKUP(I9114,DATABASE!$N:$O,2,FALSE),"")</f>
        <v>دستكش ضد برش سبك</v>
      </c>
      <c r="G9114" s="349" t="s">
        <v>3819</v>
      </c>
      <c r="H9114" s="350">
        <v>2216</v>
      </c>
      <c r="I9114" s="349" t="s">
        <v>1442</v>
      </c>
      <c r="J9114" s="349" t="s">
        <v>22</v>
      </c>
      <c r="K9114" s="351">
        <v>1</v>
      </c>
      <c r="L9114" s="349" t="s">
        <v>3</v>
      </c>
      <c r="M9114" s="349" t="s">
        <v>4</v>
      </c>
      <c r="N9114" s="349" t="s">
        <v>2766</v>
      </c>
      <c r="O9114" s="352">
        <v>128</v>
      </c>
      <c r="P9114" s="350">
        <v>1</v>
      </c>
      <c r="Q9114" s="10">
        <f t="shared" si="579"/>
        <v>128</v>
      </c>
    </row>
    <row r="9115" spans="2:17" ht="20.25" customHeight="1">
      <c r="B9115" s="10" t="str">
        <f t="shared" si="580"/>
        <v>پيشبند نسوز چرمي847</v>
      </c>
      <c r="C9115" s="10" t="str">
        <f t="shared" si="581"/>
        <v>پيشبند نسوز چرمي1404/02/26847</v>
      </c>
      <c r="D9115" s="10" t="str">
        <f>IFERROR(IF(تحویلی!$E$1="","",IF(NOSA!O9115=تحویلی!$E$1,تحویلی!$E$1&amp;COUNTIF(NOSA!$O$1:O9115,تحویلی!$E$1),"")),"")</f>
        <v/>
      </c>
      <c r="E9115" s="10" t="str">
        <f t="shared" si="582"/>
        <v>2217847</v>
      </c>
      <c r="F9115" s="10" t="str">
        <f>IFERROR(VLOOKUP(I9115,DATABASE!$N:$O,2,FALSE),"")</f>
        <v>پيشبند نسوز چرمي</v>
      </c>
      <c r="G9115" s="349" t="s">
        <v>3819</v>
      </c>
      <c r="H9115" s="350">
        <v>2217</v>
      </c>
      <c r="I9115" s="349" t="s">
        <v>1459</v>
      </c>
      <c r="J9115" s="349" t="s">
        <v>15</v>
      </c>
      <c r="K9115" s="351">
        <v>1</v>
      </c>
      <c r="L9115" s="349" t="s">
        <v>8</v>
      </c>
      <c r="M9115" s="349" t="s">
        <v>4</v>
      </c>
      <c r="N9115" s="349" t="s">
        <v>2746</v>
      </c>
      <c r="O9115" s="352">
        <v>847</v>
      </c>
      <c r="P9115" s="350">
        <v>1</v>
      </c>
      <c r="Q9115" s="10">
        <f t="shared" si="579"/>
        <v>847</v>
      </c>
    </row>
    <row r="9116" spans="2:17" ht="20.25" customHeight="1">
      <c r="B9116" s="10" t="str">
        <f t="shared" si="580"/>
        <v>بند داخل كلاه ايمني673</v>
      </c>
      <c r="C9116" s="10" t="str">
        <f t="shared" si="581"/>
        <v>بند داخل كلاه ايمني1404/02/26673</v>
      </c>
      <c r="D9116" s="10" t="str">
        <f>IFERROR(IF(تحویلی!$E$1="","",IF(NOSA!O9116=تحویلی!$E$1,تحویلی!$E$1&amp;COUNTIF(NOSA!$O$1:O9116,تحویلی!$E$1),"")),"")</f>
        <v/>
      </c>
      <c r="E9116" s="10" t="str">
        <f t="shared" si="582"/>
        <v>2218673</v>
      </c>
      <c r="F9116" s="10" t="str">
        <f>IFERROR(VLOOKUP(I9116,DATABASE!$N:$O,2,FALSE),"")</f>
        <v>بند داخل كلاه ايمني</v>
      </c>
      <c r="G9116" s="349" t="s">
        <v>3819</v>
      </c>
      <c r="H9116" s="350">
        <v>2218</v>
      </c>
      <c r="I9116" s="349" t="s">
        <v>2343</v>
      </c>
      <c r="J9116" s="349" t="s">
        <v>229</v>
      </c>
      <c r="K9116" s="351">
        <v>1</v>
      </c>
      <c r="L9116" s="349" t="s">
        <v>8</v>
      </c>
      <c r="M9116" s="349" t="s">
        <v>47</v>
      </c>
      <c r="N9116" s="349" t="s">
        <v>1324</v>
      </c>
      <c r="O9116" s="352">
        <v>673</v>
      </c>
      <c r="P9116" s="350">
        <v>1</v>
      </c>
      <c r="Q9116" s="10">
        <f t="shared" si="579"/>
        <v>673</v>
      </c>
    </row>
    <row r="9117" spans="2:17" ht="20.25" customHeight="1">
      <c r="B9117" s="10" t="str">
        <f t="shared" si="580"/>
        <v>دستكش ضد برش سبك653</v>
      </c>
      <c r="C9117" s="10" t="str">
        <f t="shared" si="581"/>
        <v>دستكش ضد برش سبك1404/02/26653</v>
      </c>
      <c r="D9117" s="10" t="str">
        <f>IFERROR(IF(تحویلی!$E$1="","",IF(NOSA!O9117=تحویلی!$E$1,تحویلی!$E$1&amp;COUNTIF(NOSA!$O$1:O9117,تحویلی!$E$1),"")),"")</f>
        <v/>
      </c>
      <c r="E9117" s="10" t="str">
        <f t="shared" si="582"/>
        <v>2219653</v>
      </c>
      <c r="F9117" s="10" t="str">
        <f>IFERROR(VLOOKUP(I9117,DATABASE!$N:$O,2,FALSE),"")</f>
        <v>دستكش ضد برش سبك</v>
      </c>
      <c r="G9117" s="349" t="s">
        <v>3819</v>
      </c>
      <c r="H9117" s="350">
        <v>2219</v>
      </c>
      <c r="I9117" s="349" t="s">
        <v>1442</v>
      </c>
      <c r="J9117" s="349" t="s">
        <v>22</v>
      </c>
      <c r="K9117" s="351">
        <v>1</v>
      </c>
      <c r="L9117" s="349" t="s">
        <v>3</v>
      </c>
      <c r="M9117" s="349" t="s">
        <v>19</v>
      </c>
      <c r="N9117" s="349" t="s">
        <v>2802</v>
      </c>
      <c r="O9117" s="352">
        <v>653</v>
      </c>
      <c r="P9117" s="350">
        <v>1</v>
      </c>
      <c r="Q9117" s="10">
        <f t="shared" si="579"/>
        <v>653</v>
      </c>
    </row>
    <row r="9118" spans="2:17" ht="20.25" customHeight="1">
      <c r="B9118" s="10" t="str">
        <f t="shared" si="580"/>
        <v>دستكش ضد برش سبك706</v>
      </c>
      <c r="C9118" s="10" t="str">
        <f t="shared" si="581"/>
        <v>دستكش ضد برش سبك1404/02/26706</v>
      </c>
      <c r="D9118" s="10" t="str">
        <f>IFERROR(IF(تحویلی!$E$1="","",IF(NOSA!O9118=تحویلی!$E$1,تحویلی!$E$1&amp;COUNTIF(NOSA!$O$1:O9118,تحویلی!$E$1),"")),"")</f>
        <v/>
      </c>
      <c r="E9118" s="10" t="str">
        <f t="shared" si="582"/>
        <v>2221706</v>
      </c>
      <c r="F9118" s="10" t="str">
        <f>IFERROR(VLOOKUP(I9118,DATABASE!$N:$O,2,FALSE),"")</f>
        <v>دستكش ضد برش سبك</v>
      </c>
      <c r="G9118" s="349" t="s">
        <v>3819</v>
      </c>
      <c r="H9118" s="350">
        <v>2221</v>
      </c>
      <c r="I9118" s="349" t="s">
        <v>1442</v>
      </c>
      <c r="J9118" s="349" t="s">
        <v>22</v>
      </c>
      <c r="K9118" s="351">
        <v>1</v>
      </c>
      <c r="L9118" s="349" t="s">
        <v>3</v>
      </c>
      <c r="M9118" s="349" t="s">
        <v>4</v>
      </c>
      <c r="N9118" s="349" t="s">
        <v>1765</v>
      </c>
      <c r="O9118" s="352">
        <v>706</v>
      </c>
      <c r="P9118" s="350">
        <v>1</v>
      </c>
      <c r="Q9118" s="10">
        <f t="shared" si="579"/>
        <v>706</v>
      </c>
    </row>
    <row r="9119" spans="2:17" ht="20.25" customHeight="1">
      <c r="B9119" s="10" t="str">
        <f t="shared" si="580"/>
        <v>دستكش ضد برش سبك933</v>
      </c>
      <c r="C9119" s="10" t="str">
        <f t="shared" si="581"/>
        <v>دستكش ضد برش سبك1404/02/27933</v>
      </c>
      <c r="D9119" s="10" t="str">
        <f>IFERROR(IF(تحویلی!$E$1="","",IF(NOSA!O9119=تحویلی!$E$1,تحویلی!$E$1&amp;COUNTIF(NOSA!$O$1:O9119,تحویلی!$E$1),"")),"")</f>
        <v/>
      </c>
      <c r="E9119" s="10" t="str">
        <f t="shared" si="582"/>
        <v>2229933</v>
      </c>
      <c r="F9119" s="10" t="str">
        <f>IFERROR(VLOOKUP(I9119,DATABASE!$N:$O,2,FALSE),"")</f>
        <v>دستكش ضد برش سبك</v>
      </c>
      <c r="G9119" s="353" t="s">
        <v>3820</v>
      </c>
      <c r="H9119" s="354">
        <v>2229</v>
      </c>
      <c r="I9119" s="353" t="s">
        <v>1442</v>
      </c>
      <c r="J9119" s="353" t="s">
        <v>22</v>
      </c>
      <c r="K9119" s="355">
        <v>1</v>
      </c>
      <c r="L9119" s="353" t="s">
        <v>3</v>
      </c>
      <c r="M9119" s="353" t="s">
        <v>47</v>
      </c>
      <c r="N9119" s="353" t="s">
        <v>3952</v>
      </c>
      <c r="O9119" s="356">
        <v>933</v>
      </c>
      <c r="P9119" s="354">
        <v>1</v>
      </c>
      <c r="Q9119" s="10">
        <f t="shared" si="579"/>
        <v>933</v>
      </c>
    </row>
    <row r="9120" spans="2:17" ht="20.25" customHeight="1">
      <c r="B9120" s="10" t="str">
        <f t="shared" si="580"/>
        <v>دستكش ضد برش سبك938</v>
      </c>
      <c r="C9120" s="10" t="str">
        <f t="shared" si="581"/>
        <v>دستكش ضد برش سبك1404/02/27938</v>
      </c>
      <c r="D9120" s="10" t="str">
        <f>IFERROR(IF(تحویلی!$E$1="","",IF(NOSA!O9120=تحویلی!$E$1,تحویلی!$E$1&amp;COUNTIF(NOSA!$O$1:O9120,تحویلی!$E$1),"")),"")</f>
        <v/>
      </c>
      <c r="E9120" s="10" t="str">
        <f t="shared" si="582"/>
        <v>2239938</v>
      </c>
      <c r="F9120" s="10" t="str">
        <f>IFERROR(VLOOKUP(I9120,DATABASE!$N:$O,2,FALSE),"")</f>
        <v>دستكش ضد برش سبك</v>
      </c>
      <c r="G9120" s="353" t="s">
        <v>3820</v>
      </c>
      <c r="H9120" s="354">
        <v>2239</v>
      </c>
      <c r="I9120" s="353" t="s">
        <v>1442</v>
      </c>
      <c r="J9120" s="353" t="s">
        <v>22</v>
      </c>
      <c r="K9120" s="355">
        <v>1</v>
      </c>
      <c r="L9120" s="353" t="s">
        <v>3</v>
      </c>
      <c r="M9120" s="353" t="s">
        <v>47</v>
      </c>
      <c r="N9120" s="353" t="s">
        <v>3974</v>
      </c>
      <c r="O9120" s="356">
        <v>938</v>
      </c>
      <c r="P9120" s="354">
        <v>1</v>
      </c>
      <c r="Q9120" s="10">
        <f t="shared" si="579"/>
        <v>938</v>
      </c>
    </row>
    <row r="9121" spans="2:17" ht="20.25" customHeight="1">
      <c r="B9121" s="10" t="str">
        <f t="shared" si="580"/>
        <v>دستكش ضد برش سبك156</v>
      </c>
      <c r="C9121" s="10" t="str">
        <f t="shared" si="581"/>
        <v>دستكش ضد برش سبك1404/02/27156</v>
      </c>
      <c r="D9121" s="10" t="str">
        <f>IFERROR(IF(تحویلی!$E$1="","",IF(NOSA!O9121=تحویلی!$E$1,تحویلی!$E$1&amp;COUNTIF(NOSA!$O$1:O9121,تحویلی!$E$1),"")),"")</f>
        <v/>
      </c>
      <c r="E9121" s="10" t="str">
        <f t="shared" si="582"/>
        <v>2245156</v>
      </c>
      <c r="F9121" s="10" t="str">
        <f>IFERROR(VLOOKUP(I9121,DATABASE!$N:$O,2,FALSE),"")</f>
        <v>دستكش ضد برش سبك</v>
      </c>
      <c r="G9121" s="353" t="s">
        <v>3820</v>
      </c>
      <c r="H9121" s="354">
        <v>2245</v>
      </c>
      <c r="I9121" s="353" t="s">
        <v>1442</v>
      </c>
      <c r="J9121" s="353" t="s">
        <v>22</v>
      </c>
      <c r="K9121" s="355">
        <v>1</v>
      </c>
      <c r="L9121" s="353" t="s">
        <v>3</v>
      </c>
      <c r="M9121" s="353" t="s">
        <v>4</v>
      </c>
      <c r="N9121" s="353" t="s">
        <v>29</v>
      </c>
      <c r="O9121" s="356">
        <v>156</v>
      </c>
      <c r="P9121" s="354">
        <v>1</v>
      </c>
      <c r="Q9121" s="10">
        <f t="shared" si="579"/>
        <v>156</v>
      </c>
    </row>
    <row r="9122" spans="2:17" ht="20.25" customHeight="1">
      <c r="B9122" s="10" t="str">
        <f t="shared" si="580"/>
        <v>پوتين ايمني نسوز892</v>
      </c>
      <c r="C9122" s="10" t="str">
        <f t="shared" si="581"/>
        <v>پوتين ايمني نسوز1404/02/27892</v>
      </c>
      <c r="D9122" s="10" t="str">
        <f>IFERROR(IF(تحویلی!$E$1="","",IF(NOSA!O9122=تحویلی!$E$1,تحویلی!$E$1&amp;COUNTIF(NOSA!$O$1:O9122,تحویلی!$E$1),"")),"")</f>
        <v/>
      </c>
      <c r="E9122" s="10" t="str">
        <f t="shared" si="582"/>
        <v>2250892</v>
      </c>
      <c r="F9122" s="10" t="str">
        <f>IFERROR(VLOOKUP(I9122,DATABASE!$N:$O,2,FALSE),"")</f>
        <v>پوتين ايمني نسوز</v>
      </c>
      <c r="G9122" s="353" t="s">
        <v>3820</v>
      </c>
      <c r="H9122" s="354">
        <v>2250</v>
      </c>
      <c r="I9122" s="353" t="s">
        <v>1648</v>
      </c>
      <c r="J9122" s="353" t="s">
        <v>1649</v>
      </c>
      <c r="K9122" s="355">
        <v>1</v>
      </c>
      <c r="L9122" s="353" t="s">
        <v>3</v>
      </c>
      <c r="M9122" s="353" t="s">
        <v>4</v>
      </c>
      <c r="N9122" s="353" t="s">
        <v>2625</v>
      </c>
      <c r="O9122" s="356">
        <v>892</v>
      </c>
      <c r="P9122" s="354">
        <v>1</v>
      </c>
      <c r="Q9122" s="10">
        <f t="shared" si="579"/>
        <v>892</v>
      </c>
    </row>
    <row r="9123" spans="2:17" ht="20.25" customHeight="1">
      <c r="B9123" s="10" t="str">
        <f t="shared" si="580"/>
        <v>گوشي اير پلاگ859</v>
      </c>
      <c r="C9123" s="10" t="str">
        <f t="shared" si="581"/>
        <v>گوشي اير پلاگ1404/02/27859</v>
      </c>
      <c r="D9123" s="10" t="str">
        <f>IFERROR(IF(تحویلی!$E$1="","",IF(NOSA!O9123=تحویلی!$E$1,تحویلی!$E$1&amp;COUNTIF(NOSA!$O$1:O9123,تحویلی!$E$1),"")),"")</f>
        <v/>
      </c>
      <c r="E9123" s="10" t="str">
        <f t="shared" si="582"/>
        <v>2255859</v>
      </c>
      <c r="F9123" s="10" t="str">
        <f>IFERROR(VLOOKUP(I9123,DATABASE!$N:$O,2,FALSE),"")</f>
        <v>گوشي اير پلاگ</v>
      </c>
      <c r="G9123" s="353" t="s">
        <v>3820</v>
      </c>
      <c r="H9123" s="354">
        <v>2255</v>
      </c>
      <c r="I9123" s="353" t="s">
        <v>1581</v>
      </c>
      <c r="J9123" s="353" t="s">
        <v>124</v>
      </c>
      <c r="K9123" s="355">
        <v>12</v>
      </c>
      <c r="L9123" s="353" t="s">
        <v>8</v>
      </c>
      <c r="M9123" s="353" t="s">
        <v>102</v>
      </c>
      <c r="N9123" s="353" t="s">
        <v>163</v>
      </c>
      <c r="O9123" s="356">
        <v>859</v>
      </c>
      <c r="P9123" s="354">
        <v>0</v>
      </c>
      <c r="Q9123" s="10">
        <f t="shared" si="579"/>
        <v>859</v>
      </c>
    </row>
    <row r="9124" spans="2:17" ht="20.25" customHeight="1">
      <c r="B9124" s="10" t="str">
        <f t="shared" si="580"/>
        <v>دستكش ضد برش سبك766</v>
      </c>
      <c r="C9124" s="10" t="str">
        <f t="shared" si="581"/>
        <v>دستكش ضد برش سبك1404/02/27766</v>
      </c>
      <c r="D9124" s="10" t="str">
        <f>IFERROR(IF(تحویلی!$E$1="","",IF(NOSA!O9124=تحویلی!$E$1,تحویلی!$E$1&amp;COUNTIF(NOSA!$O$1:O9124,تحویلی!$E$1),"")),"")</f>
        <v/>
      </c>
      <c r="E9124" s="10" t="str">
        <f t="shared" si="582"/>
        <v>2261766</v>
      </c>
      <c r="F9124" s="10" t="str">
        <f>IFERROR(VLOOKUP(I9124,DATABASE!$N:$O,2,FALSE),"")</f>
        <v>دستكش ضد برش سبك</v>
      </c>
      <c r="G9124" s="353" t="s">
        <v>3820</v>
      </c>
      <c r="H9124" s="354">
        <v>2261</v>
      </c>
      <c r="I9124" s="353" t="s">
        <v>1442</v>
      </c>
      <c r="J9124" s="353" t="s">
        <v>22</v>
      </c>
      <c r="K9124" s="355">
        <v>1</v>
      </c>
      <c r="L9124" s="353" t="s">
        <v>3</v>
      </c>
      <c r="M9124" s="353" t="s">
        <v>4</v>
      </c>
      <c r="N9124" s="353" t="s">
        <v>1059</v>
      </c>
      <c r="O9124" s="356">
        <v>766</v>
      </c>
      <c r="P9124" s="354">
        <v>1</v>
      </c>
      <c r="Q9124" s="10">
        <f t="shared" si="579"/>
        <v>766</v>
      </c>
    </row>
    <row r="9125" spans="2:17" ht="20.25" customHeight="1">
      <c r="B9125" s="10" t="str">
        <f t="shared" si="580"/>
        <v>دستكش ساق بلند نسوز766</v>
      </c>
      <c r="C9125" s="10" t="str">
        <f t="shared" si="581"/>
        <v>دستكش ساق بلند نسوز1404/02/27766</v>
      </c>
      <c r="D9125" s="10" t="str">
        <f>IFERROR(IF(تحویلی!$E$1="","",IF(NOSA!O9125=تحویلی!$E$1,تحویلی!$E$1&amp;COUNTIF(NOSA!$O$1:O9125,تحویلی!$E$1),"")),"")</f>
        <v/>
      </c>
      <c r="E9125" s="10" t="str">
        <f t="shared" si="582"/>
        <v>2261766</v>
      </c>
      <c r="F9125" s="10" t="str">
        <f>IFERROR(VLOOKUP(I9125,DATABASE!$N:$O,2,FALSE),"")</f>
        <v>دستكش ساق بلند نسوز</v>
      </c>
      <c r="G9125" s="353" t="s">
        <v>3820</v>
      </c>
      <c r="H9125" s="354">
        <v>2261</v>
      </c>
      <c r="I9125" s="353" t="s">
        <v>1461</v>
      </c>
      <c r="J9125" s="353" t="s">
        <v>34</v>
      </c>
      <c r="K9125" s="355">
        <v>1</v>
      </c>
      <c r="L9125" s="353" t="s">
        <v>3</v>
      </c>
      <c r="M9125" s="353" t="s">
        <v>4</v>
      </c>
      <c r="N9125" s="353" t="s">
        <v>1059</v>
      </c>
      <c r="O9125" s="356">
        <v>766</v>
      </c>
      <c r="P9125" s="354">
        <v>1</v>
      </c>
      <c r="Q9125" s="10">
        <f t="shared" si="579"/>
        <v>766</v>
      </c>
    </row>
    <row r="9126" spans="2:17" ht="20.25" customHeight="1">
      <c r="B9126" s="10" t="str">
        <f t="shared" si="580"/>
        <v>دستكش كف مواد سبك954</v>
      </c>
      <c r="C9126" s="10" t="str">
        <f t="shared" si="581"/>
        <v>دستكش كف مواد سبك1404/02/27954</v>
      </c>
      <c r="D9126" s="10" t="str">
        <f>IFERROR(IF(تحویلی!$E$1="","",IF(NOSA!O9126=تحویلی!$E$1,تحویلی!$E$1&amp;COUNTIF(NOSA!$O$1:O9126,تحویلی!$E$1),"")),"")</f>
        <v/>
      </c>
      <c r="E9126" s="10" t="str">
        <f t="shared" si="582"/>
        <v>2266954</v>
      </c>
      <c r="F9126" s="10" t="str">
        <f>IFERROR(VLOOKUP(I9126,DATABASE!$N:$O,2,FALSE),"")</f>
        <v>دستكش كف مواد سبك</v>
      </c>
      <c r="G9126" s="353" t="s">
        <v>3820</v>
      </c>
      <c r="H9126" s="354">
        <v>2266</v>
      </c>
      <c r="I9126" s="353" t="s">
        <v>1456</v>
      </c>
      <c r="J9126" s="353" t="s">
        <v>2</v>
      </c>
      <c r="K9126" s="355">
        <v>1</v>
      </c>
      <c r="L9126" s="353" t="s">
        <v>3</v>
      </c>
      <c r="M9126" s="353" t="s">
        <v>47</v>
      </c>
      <c r="N9126" s="353" t="s">
        <v>4245</v>
      </c>
      <c r="O9126" s="356">
        <v>954</v>
      </c>
      <c r="P9126" s="354">
        <v>1</v>
      </c>
      <c r="Q9126" s="10">
        <f t="shared" si="579"/>
        <v>954</v>
      </c>
    </row>
    <row r="9127" spans="2:17" ht="20.25" customHeight="1">
      <c r="B9127" s="10" t="str">
        <f t="shared" si="580"/>
        <v>كلاه ايمني827</v>
      </c>
      <c r="C9127" s="10" t="str">
        <f t="shared" si="581"/>
        <v>كلاه ايمني1404/02/27827</v>
      </c>
      <c r="D9127" s="10" t="str">
        <f>IFERROR(IF(تحویلی!$E$1="","",IF(NOSA!O9127=تحویلی!$E$1,تحویلی!$E$1&amp;COUNTIF(NOSA!$O$1:O9127,تحویلی!$E$1),"")),"")</f>
        <v/>
      </c>
      <c r="E9127" s="10" t="str">
        <f t="shared" si="582"/>
        <v>2268827</v>
      </c>
      <c r="F9127" s="10" t="str">
        <f>IFERROR(VLOOKUP(I9127,DATABASE!$N:$O,2,FALSE),"")</f>
        <v>كلاه ايمني</v>
      </c>
      <c r="G9127" s="353" t="s">
        <v>3820</v>
      </c>
      <c r="H9127" s="354">
        <v>2268</v>
      </c>
      <c r="I9127" s="353" t="s">
        <v>1476</v>
      </c>
      <c r="J9127" s="353" t="s">
        <v>1647</v>
      </c>
      <c r="K9127" s="355">
        <v>1</v>
      </c>
      <c r="L9127" s="353" t="s">
        <v>8</v>
      </c>
      <c r="M9127" s="353" t="s">
        <v>47</v>
      </c>
      <c r="N9127" s="353" t="s">
        <v>2653</v>
      </c>
      <c r="O9127" s="356">
        <v>827</v>
      </c>
      <c r="P9127" s="354">
        <v>1</v>
      </c>
      <c r="Q9127" s="10">
        <f t="shared" si="579"/>
        <v>827</v>
      </c>
    </row>
    <row r="9128" spans="2:17" ht="20.25" customHeight="1">
      <c r="B9128" s="10" t="str">
        <f t="shared" si="580"/>
        <v>لباس كار ديرسوز(بلوز) 947</v>
      </c>
      <c r="C9128" s="10" t="str">
        <f t="shared" si="581"/>
        <v>لباس كار ديرسوز(بلوز) 1404/02/28947</v>
      </c>
      <c r="D9128" s="10" t="str">
        <f>IFERROR(IF(تحویلی!$E$1="","",IF(NOSA!O9128=تحویلی!$E$1,تحویلی!$E$1&amp;COUNTIF(NOSA!$O$1:O9128,تحویلی!$E$1),"")),"")</f>
        <v/>
      </c>
      <c r="E9128" s="10" t="str">
        <f t="shared" si="582"/>
        <v>2280947</v>
      </c>
      <c r="F9128" s="10" t="str">
        <f>IFERROR(VLOOKUP(I9128,DATABASE!$N:$O,2,FALSE),"")</f>
        <v xml:space="preserve">لباس كار ديرسوز(بلوز) </v>
      </c>
      <c r="G9128" s="353" t="s">
        <v>3821</v>
      </c>
      <c r="H9128" s="353">
        <v>2280</v>
      </c>
      <c r="I9128" s="353" t="s">
        <v>2316</v>
      </c>
      <c r="J9128" s="353" t="s">
        <v>2780</v>
      </c>
      <c r="K9128" s="353">
        <v>1</v>
      </c>
      <c r="L9128" s="353" t="s">
        <v>8</v>
      </c>
      <c r="M9128" s="353" t="s">
        <v>47</v>
      </c>
      <c r="N9128" s="353" t="s">
        <v>4082</v>
      </c>
      <c r="O9128" s="356">
        <v>947</v>
      </c>
      <c r="P9128" s="353">
        <v>1</v>
      </c>
      <c r="Q9128" s="10">
        <f t="shared" si="579"/>
        <v>947</v>
      </c>
    </row>
    <row r="9129" spans="2:17" ht="20.25" customHeight="1">
      <c r="B9129" s="10" t="str">
        <f t="shared" si="580"/>
        <v>دستكش ضد برش سبك848</v>
      </c>
      <c r="C9129" s="10" t="str">
        <f t="shared" si="581"/>
        <v>دستكش ضد برش سبك1404/02/28848</v>
      </c>
      <c r="D9129" s="10" t="str">
        <f>IFERROR(IF(تحویلی!$E$1="","",IF(NOSA!O9129=تحویلی!$E$1,تحویلی!$E$1&amp;COUNTIF(NOSA!$O$1:O9129,تحویلی!$E$1),"")),"")</f>
        <v/>
      </c>
      <c r="E9129" s="10" t="str">
        <f t="shared" si="582"/>
        <v>2280848</v>
      </c>
      <c r="F9129" s="10" t="str">
        <f>IFERROR(VLOOKUP(I9129,DATABASE!$N:$O,2,FALSE),"")</f>
        <v>دستكش ضد برش سبك</v>
      </c>
      <c r="G9129" s="353" t="s">
        <v>3821</v>
      </c>
      <c r="H9129" s="353">
        <v>2280</v>
      </c>
      <c r="I9129" s="353" t="s">
        <v>1442</v>
      </c>
      <c r="J9129" s="353" t="s">
        <v>22</v>
      </c>
      <c r="K9129" s="353">
        <v>1</v>
      </c>
      <c r="L9129" s="353" t="s">
        <v>3</v>
      </c>
      <c r="M9129" s="353" t="s">
        <v>47</v>
      </c>
      <c r="N9129" s="353" t="s">
        <v>2845</v>
      </c>
      <c r="O9129" s="356">
        <v>848</v>
      </c>
      <c r="P9129" s="353">
        <v>1</v>
      </c>
      <c r="Q9129" s="10">
        <f t="shared" si="579"/>
        <v>848</v>
      </c>
    </row>
    <row r="9130" spans="2:17" ht="20.25" customHeight="1">
      <c r="B9130" s="10" t="str">
        <f t="shared" si="580"/>
        <v>دستكش ضد برش سبك717</v>
      </c>
      <c r="C9130" s="10" t="str">
        <f t="shared" si="581"/>
        <v>دستكش ضد برش سبك1404/02/28717</v>
      </c>
      <c r="D9130" s="10" t="str">
        <f>IFERROR(IF(تحویلی!$E$1="","",IF(NOSA!O9130=تحویلی!$E$1,تحویلی!$E$1&amp;COUNTIF(NOSA!$O$1:O9130,تحویلی!$E$1),"")),"")</f>
        <v/>
      </c>
      <c r="E9130" s="10" t="str">
        <f t="shared" si="582"/>
        <v>2280717</v>
      </c>
      <c r="F9130" s="10" t="str">
        <f>IFERROR(VLOOKUP(I9130,DATABASE!$N:$O,2,FALSE),"")</f>
        <v>دستكش ضد برش سبك</v>
      </c>
      <c r="G9130" s="353" t="s">
        <v>3821</v>
      </c>
      <c r="H9130" s="353">
        <v>2280</v>
      </c>
      <c r="I9130" s="353" t="s">
        <v>1442</v>
      </c>
      <c r="J9130" s="353" t="s">
        <v>22</v>
      </c>
      <c r="K9130" s="353">
        <v>1</v>
      </c>
      <c r="L9130" s="353" t="s">
        <v>3</v>
      </c>
      <c r="M9130" s="353" t="s">
        <v>47</v>
      </c>
      <c r="N9130" s="353" t="s">
        <v>1213</v>
      </c>
      <c r="O9130" s="356">
        <v>717</v>
      </c>
      <c r="P9130" s="353">
        <v>1</v>
      </c>
      <c r="Q9130" s="10">
        <f t="shared" ref="Q9130:Q9193" si="583">VALUE(O9130)</f>
        <v>717</v>
      </c>
    </row>
    <row r="9131" spans="2:17" ht="20.25" customHeight="1">
      <c r="B9131" s="10" t="str">
        <f t="shared" si="580"/>
        <v>دستكش ضد برش سبك893</v>
      </c>
      <c r="C9131" s="10" t="str">
        <f t="shared" si="581"/>
        <v>دستكش ضد برش سبك1404/02/28893</v>
      </c>
      <c r="D9131" s="10" t="str">
        <f>IFERROR(IF(تحویلی!$E$1="","",IF(NOSA!O9131=تحویلی!$E$1,تحویلی!$E$1&amp;COUNTIF(NOSA!$O$1:O9131,تحویلی!$E$1),"")),"")</f>
        <v/>
      </c>
      <c r="E9131" s="10" t="str">
        <f t="shared" si="582"/>
        <v>2281893</v>
      </c>
      <c r="F9131" s="10" t="str">
        <f>IFERROR(VLOOKUP(I9131,DATABASE!$N:$O,2,FALSE),"")</f>
        <v>دستكش ضد برش سبك</v>
      </c>
      <c r="G9131" s="353" t="s">
        <v>3821</v>
      </c>
      <c r="H9131" s="353">
        <v>2281</v>
      </c>
      <c r="I9131" s="353" t="s">
        <v>1442</v>
      </c>
      <c r="J9131" s="353" t="s">
        <v>22</v>
      </c>
      <c r="K9131" s="353">
        <v>1</v>
      </c>
      <c r="L9131" s="353" t="s">
        <v>3</v>
      </c>
      <c r="M9131" s="353" t="s">
        <v>47</v>
      </c>
      <c r="N9131" s="353" t="s">
        <v>3526</v>
      </c>
      <c r="O9131" s="356">
        <v>893</v>
      </c>
      <c r="P9131" s="353">
        <v>1</v>
      </c>
      <c r="Q9131" s="10">
        <f t="shared" si="583"/>
        <v>893</v>
      </c>
    </row>
    <row r="9132" spans="2:17" ht="20.25" customHeight="1">
      <c r="B9132" s="10" t="str">
        <f t="shared" si="580"/>
        <v>دستكش ضد برش سبك959</v>
      </c>
      <c r="C9132" s="10" t="str">
        <f t="shared" si="581"/>
        <v>دستكش ضد برش سبك1404/02/28959</v>
      </c>
      <c r="D9132" s="10" t="str">
        <f>IFERROR(IF(تحویلی!$E$1="","",IF(NOSA!O9132=تحویلی!$E$1,تحویلی!$E$1&amp;COUNTIF(NOSA!$O$1:O9132,تحویلی!$E$1),"")),"")</f>
        <v/>
      </c>
      <c r="E9132" s="10" t="str">
        <f t="shared" si="582"/>
        <v>2286959</v>
      </c>
      <c r="F9132" s="10" t="str">
        <f>IFERROR(VLOOKUP(I9132,DATABASE!$N:$O,2,FALSE),"")</f>
        <v>دستكش ضد برش سبك</v>
      </c>
      <c r="G9132" s="353" t="s">
        <v>3821</v>
      </c>
      <c r="H9132" s="353">
        <v>2286</v>
      </c>
      <c r="I9132" s="353" t="s">
        <v>1442</v>
      </c>
      <c r="J9132" s="353" t="s">
        <v>22</v>
      </c>
      <c r="K9132" s="353">
        <v>1</v>
      </c>
      <c r="L9132" s="353" t="s">
        <v>3</v>
      </c>
      <c r="M9132" s="353" t="s">
        <v>848</v>
      </c>
      <c r="N9132" s="353" t="s">
        <v>4302</v>
      </c>
      <c r="O9132" s="356">
        <v>959</v>
      </c>
      <c r="P9132" s="353">
        <v>1</v>
      </c>
      <c r="Q9132" s="10">
        <f t="shared" si="583"/>
        <v>959</v>
      </c>
    </row>
    <row r="9133" spans="2:17" ht="20.25" customHeight="1">
      <c r="B9133" s="10" t="str">
        <f t="shared" si="580"/>
        <v>دستكش ضد برش سبك83</v>
      </c>
      <c r="C9133" s="10" t="str">
        <f t="shared" si="581"/>
        <v>دستكش ضد برش سبك1404/02/2883</v>
      </c>
      <c r="D9133" s="10" t="str">
        <f>IFERROR(IF(تحویلی!$E$1="","",IF(NOSA!O9133=تحویلی!$E$1,تحویلی!$E$1&amp;COUNTIF(NOSA!$O$1:O9133,تحویلی!$E$1),"")),"")</f>
        <v/>
      </c>
      <c r="E9133" s="10" t="str">
        <f t="shared" si="582"/>
        <v>229583</v>
      </c>
      <c r="F9133" s="10" t="str">
        <f>IFERROR(VLOOKUP(I9133,DATABASE!$N:$O,2,FALSE),"")</f>
        <v>دستكش ضد برش سبك</v>
      </c>
      <c r="G9133" s="353" t="s">
        <v>3821</v>
      </c>
      <c r="H9133" s="353">
        <v>2295</v>
      </c>
      <c r="I9133" s="353" t="s">
        <v>1442</v>
      </c>
      <c r="J9133" s="353" t="s">
        <v>22</v>
      </c>
      <c r="K9133" s="353">
        <v>1</v>
      </c>
      <c r="L9133" s="353" t="s">
        <v>3</v>
      </c>
      <c r="M9133" s="353" t="s">
        <v>43</v>
      </c>
      <c r="N9133" s="353" t="s">
        <v>929</v>
      </c>
      <c r="O9133" s="356">
        <v>83</v>
      </c>
      <c r="P9133" s="353">
        <v>1</v>
      </c>
      <c r="Q9133" s="10">
        <f t="shared" si="583"/>
        <v>83</v>
      </c>
    </row>
    <row r="9134" spans="2:17" ht="20.25" customHeight="1">
      <c r="B9134" s="10" t="str">
        <f t="shared" si="580"/>
        <v>كلاه ايمني50</v>
      </c>
      <c r="C9134" s="10" t="str">
        <f t="shared" si="581"/>
        <v>كلاه ايمني1404/02/2850</v>
      </c>
      <c r="D9134" s="10" t="str">
        <f>IFERROR(IF(تحویلی!$E$1="","",IF(NOSA!O9134=تحویلی!$E$1,تحویلی!$E$1&amp;COUNTIF(NOSA!$O$1:O9134,تحویلی!$E$1),"")),"")</f>
        <v/>
      </c>
      <c r="E9134" s="10" t="str">
        <f t="shared" si="582"/>
        <v>229750</v>
      </c>
      <c r="F9134" s="10" t="str">
        <f>IFERROR(VLOOKUP(I9134,DATABASE!$N:$O,2,FALSE),"")</f>
        <v>كلاه ايمني</v>
      </c>
      <c r="G9134" s="353" t="s">
        <v>3821</v>
      </c>
      <c r="H9134" s="353">
        <v>2297</v>
      </c>
      <c r="I9134" s="353" t="s">
        <v>1505</v>
      </c>
      <c r="J9134" s="353" t="s">
        <v>1628</v>
      </c>
      <c r="K9134" s="353">
        <v>1</v>
      </c>
      <c r="L9134" s="353" t="s">
        <v>8</v>
      </c>
      <c r="M9134" s="353" t="s">
        <v>4</v>
      </c>
      <c r="N9134" s="353" t="s">
        <v>2798</v>
      </c>
      <c r="O9134" s="356">
        <v>50</v>
      </c>
      <c r="P9134" s="353">
        <v>1</v>
      </c>
      <c r="Q9134" s="10">
        <f t="shared" si="583"/>
        <v>50</v>
      </c>
    </row>
    <row r="9135" spans="2:17" ht="20.25" customHeight="1">
      <c r="B9135" s="10" t="str">
        <f t="shared" si="580"/>
        <v>دستكش كف دوبل چرمي50</v>
      </c>
      <c r="C9135" s="10" t="str">
        <f t="shared" si="581"/>
        <v>دستكش كف دوبل چرمي1404/02/2850</v>
      </c>
      <c r="D9135" s="10" t="str">
        <f>IFERROR(IF(تحویلی!$E$1="","",IF(NOSA!O9135=تحویلی!$E$1,تحویلی!$E$1&amp;COUNTIF(NOSA!$O$1:O9135,تحویلی!$E$1),"")),"")</f>
        <v/>
      </c>
      <c r="E9135" s="10" t="str">
        <f t="shared" si="582"/>
        <v>229750</v>
      </c>
      <c r="F9135" s="10" t="str">
        <f>IFERROR(VLOOKUP(I9135,DATABASE!$N:$O,2,FALSE),"")</f>
        <v>دستكش كف دوبل چرمي</v>
      </c>
      <c r="G9135" s="353" t="s">
        <v>3821</v>
      </c>
      <c r="H9135" s="353">
        <v>2297</v>
      </c>
      <c r="I9135" s="353" t="s">
        <v>1683</v>
      </c>
      <c r="J9135" s="353" t="s">
        <v>1684</v>
      </c>
      <c r="K9135" s="353">
        <v>1</v>
      </c>
      <c r="L9135" s="353" t="s">
        <v>3</v>
      </c>
      <c r="M9135" s="353" t="s">
        <v>4</v>
      </c>
      <c r="N9135" s="353" t="s">
        <v>2798</v>
      </c>
      <c r="O9135" s="356">
        <v>50</v>
      </c>
      <c r="P9135" s="353">
        <v>1</v>
      </c>
      <c r="Q9135" s="10">
        <f t="shared" si="583"/>
        <v>50</v>
      </c>
    </row>
    <row r="9136" spans="2:17" ht="20.25" customHeight="1">
      <c r="B9136" s="10" t="str">
        <f t="shared" si="580"/>
        <v>دستكش ضد برش سبك50</v>
      </c>
      <c r="C9136" s="10" t="str">
        <f t="shared" si="581"/>
        <v>دستكش ضد برش سبك1404/02/2850</v>
      </c>
      <c r="D9136" s="10" t="str">
        <f>IFERROR(IF(تحویلی!$E$1="","",IF(NOSA!O9136=تحویلی!$E$1,تحویلی!$E$1&amp;COUNTIF(NOSA!$O$1:O9136,تحویلی!$E$1),"")),"")</f>
        <v/>
      </c>
      <c r="E9136" s="10" t="str">
        <f t="shared" si="582"/>
        <v>229750</v>
      </c>
      <c r="F9136" s="10" t="str">
        <f>IFERROR(VLOOKUP(I9136,DATABASE!$N:$O,2,FALSE),"")</f>
        <v>دستكش ضد برش سبك</v>
      </c>
      <c r="G9136" s="353" t="s">
        <v>3821</v>
      </c>
      <c r="H9136" s="353">
        <v>2297</v>
      </c>
      <c r="I9136" s="353" t="s">
        <v>1442</v>
      </c>
      <c r="J9136" s="353" t="s">
        <v>22</v>
      </c>
      <c r="K9136" s="353">
        <v>1</v>
      </c>
      <c r="L9136" s="353" t="s">
        <v>3</v>
      </c>
      <c r="M9136" s="353" t="s">
        <v>4</v>
      </c>
      <c r="N9136" s="353" t="s">
        <v>2798</v>
      </c>
      <c r="O9136" s="356">
        <v>50</v>
      </c>
      <c r="P9136" s="353">
        <v>1</v>
      </c>
      <c r="Q9136" s="10">
        <f t="shared" si="583"/>
        <v>50</v>
      </c>
    </row>
    <row r="9137" spans="2:17" ht="20.25" customHeight="1">
      <c r="B9137" s="10" t="str">
        <f t="shared" si="580"/>
        <v>مقنعه نسوز كتان739</v>
      </c>
      <c r="C9137" s="10" t="str">
        <f t="shared" si="581"/>
        <v>مقنعه نسوز كتان1404/02/28739</v>
      </c>
      <c r="D9137" s="10" t="str">
        <f>IFERROR(IF(تحویلی!$E$1="","",IF(NOSA!O9137=تحویلی!$E$1,تحویلی!$E$1&amp;COUNTIF(NOSA!$O$1:O9137,تحویلی!$E$1),"")),"")</f>
        <v/>
      </c>
      <c r="E9137" s="10" t="str">
        <f t="shared" si="582"/>
        <v>2316739</v>
      </c>
      <c r="F9137" s="10" t="str">
        <f>IFERROR(VLOOKUP(I9137,DATABASE!$N:$O,2,FALSE),"")</f>
        <v>مقنعه نسوز كتان</v>
      </c>
      <c r="G9137" s="353" t="s">
        <v>3821</v>
      </c>
      <c r="H9137" s="353">
        <v>2316</v>
      </c>
      <c r="I9137" s="353" t="s">
        <v>1587</v>
      </c>
      <c r="J9137" s="353" t="s">
        <v>31</v>
      </c>
      <c r="K9137" s="353">
        <v>1</v>
      </c>
      <c r="L9137" s="353" t="s">
        <v>8</v>
      </c>
      <c r="M9137" s="353" t="s">
        <v>47</v>
      </c>
      <c r="N9137" s="353" t="s">
        <v>3393</v>
      </c>
      <c r="O9137" s="356">
        <v>739</v>
      </c>
      <c r="P9137" s="353">
        <v>0</v>
      </c>
      <c r="Q9137" s="10">
        <f t="shared" si="583"/>
        <v>739</v>
      </c>
    </row>
    <row r="9138" spans="2:17" ht="20.25" customHeight="1">
      <c r="B9138" s="10" t="str">
        <f t="shared" si="580"/>
        <v>مقنعه نسوز كتان841</v>
      </c>
      <c r="C9138" s="10" t="str">
        <f t="shared" si="581"/>
        <v>مقنعه نسوز كتان1404/02/28841</v>
      </c>
      <c r="D9138" s="10" t="str">
        <f>IFERROR(IF(تحویلی!$E$1="","",IF(NOSA!O9138=تحویلی!$E$1,تحویلی!$E$1&amp;COUNTIF(NOSA!$O$1:O9138,تحویلی!$E$1),"")),"")</f>
        <v/>
      </c>
      <c r="E9138" s="10" t="str">
        <f t="shared" si="582"/>
        <v>2316841</v>
      </c>
      <c r="F9138" s="10" t="str">
        <f>IFERROR(VLOOKUP(I9138,DATABASE!$N:$O,2,FALSE),"")</f>
        <v>مقنعه نسوز كتان</v>
      </c>
      <c r="G9138" s="353" t="s">
        <v>3821</v>
      </c>
      <c r="H9138" s="353">
        <v>2316</v>
      </c>
      <c r="I9138" s="353" t="s">
        <v>1587</v>
      </c>
      <c r="J9138" s="353" t="s">
        <v>31</v>
      </c>
      <c r="K9138" s="353">
        <v>1</v>
      </c>
      <c r="L9138" s="353" t="s">
        <v>8</v>
      </c>
      <c r="M9138" s="353" t="s">
        <v>47</v>
      </c>
      <c r="N9138" s="353" t="s">
        <v>3314</v>
      </c>
      <c r="O9138" s="356">
        <v>841</v>
      </c>
      <c r="P9138" s="353">
        <v>0</v>
      </c>
      <c r="Q9138" s="10">
        <f t="shared" si="583"/>
        <v>841</v>
      </c>
    </row>
    <row r="9139" spans="2:17" ht="20.25" customHeight="1">
      <c r="B9139" s="10" t="str">
        <f t="shared" si="580"/>
        <v>پوتين ايمني نسوز877</v>
      </c>
      <c r="C9139" s="10" t="str">
        <f t="shared" si="581"/>
        <v>پوتين ايمني نسوز1404/02/28877</v>
      </c>
      <c r="D9139" s="10" t="str">
        <f>IFERROR(IF(تحویلی!$E$1="","",IF(NOSA!O9139=تحویلی!$E$1,تحویلی!$E$1&amp;COUNTIF(NOSA!$O$1:O9139,تحویلی!$E$1),"")),"")</f>
        <v/>
      </c>
      <c r="E9139" s="10" t="str">
        <f t="shared" si="582"/>
        <v>2319877</v>
      </c>
      <c r="F9139" s="10" t="str">
        <f>IFERROR(VLOOKUP(I9139,DATABASE!$N:$O,2,FALSE),"")</f>
        <v>پوتين ايمني نسوز</v>
      </c>
      <c r="G9139" s="353" t="s">
        <v>3821</v>
      </c>
      <c r="H9139" s="353">
        <v>2319</v>
      </c>
      <c r="I9139" s="353" t="s">
        <v>1528</v>
      </c>
      <c r="J9139" s="353" t="s">
        <v>1654</v>
      </c>
      <c r="K9139" s="353">
        <v>1</v>
      </c>
      <c r="L9139" s="353" t="s">
        <v>3</v>
      </c>
      <c r="M9139" s="353" t="s">
        <v>43</v>
      </c>
      <c r="N9139" s="353" t="s">
        <v>3362</v>
      </c>
      <c r="O9139" s="356">
        <v>877</v>
      </c>
      <c r="P9139" s="353">
        <v>1</v>
      </c>
      <c r="Q9139" s="10">
        <f t="shared" si="583"/>
        <v>877</v>
      </c>
    </row>
    <row r="9140" spans="2:17" ht="20.25" customHeight="1">
      <c r="B9140" s="10" t="str">
        <f t="shared" si="580"/>
        <v>دستكش ساق بلند نسوز834</v>
      </c>
      <c r="C9140" s="10" t="str">
        <f t="shared" si="581"/>
        <v>دستكش ساق بلند نسوز1404/02/28834</v>
      </c>
      <c r="D9140" s="10" t="str">
        <f>IFERROR(IF(تحویلی!$E$1="","",IF(NOSA!O9140=تحویلی!$E$1,تحویلی!$E$1&amp;COUNTIF(NOSA!$O$1:O9140,تحویلی!$E$1),"")),"")</f>
        <v/>
      </c>
      <c r="E9140" s="10" t="str">
        <f t="shared" si="582"/>
        <v>2326834</v>
      </c>
      <c r="F9140" s="10" t="str">
        <f>IFERROR(VLOOKUP(I9140,DATABASE!$N:$O,2,FALSE),"")</f>
        <v>دستكش ساق بلند نسوز</v>
      </c>
      <c r="G9140" s="353" t="s">
        <v>3821</v>
      </c>
      <c r="H9140" s="353">
        <v>2326</v>
      </c>
      <c r="I9140" s="353" t="s">
        <v>1461</v>
      </c>
      <c r="J9140" s="353" t="s">
        <v>34</v>
      </c>
      <c r="K9140" s="353">
        <v>1</v>
      </c>
      <c r="L9140" s="353" t="s">
        <v>3</v>
      </c>
      <c r="M9140" s="353" t="s">
        <v>87</v>
      </c>
      <c r="N9140" s="353" t="s">
        <v>2647</v>
      </c>
      <c r="O9140" s="356">
        <v>834</v>
      </c>
      <c r="P9140" s="353">
        <v>1</v>
      </c>
      <c r="Q9140" s="10">
        <f t="shared" si="583"/>
        <v>834</v>
      </c>
    </row>
    <row r="9141" spans="2:17" ht="20.25" customHeight="1">
      <c r="B9141" s="10" t="str">
        <f t="shared" si="580"/>
        <v>دستكش ضد برش سبك723</v>
      </c>
      <c r="C9141" s="10" t="str">
        <f t="shared" si="581"/>
        <v>دستكش ضد برش سبك1404/02/28723</v>
      </c>
      <c r="D9141" s="10" t="str">
        <f>IFERROR(IF(تحویلی!$E$1="","",IF(NOSA!O9141=تحویلی!$E$1,تحویلی!$E$1&amp;COUNTIF(NOSA!$O$1:O9141,تحویلی!$E$1),"")),"")</f>
        <v/>
      </c>
      <c r="E9141" s="10" t="str">
        <f t="shared" si="582"/>
        <v>2330723</v>
      </c>
      <c r="F9141" s="10" t="str">
        <f>IFERROR(VLOOKUP(I9141,DATABASE!$N:$O,2,FALSE),"")</f>
        <v>دستكش ضد برش سبك</v>
      </c>
      <c r="G9141" s="353" t="s">
        <v>3821</v>
      </c>
      <c r="H9141" s="353">
        <v>2330</v>
      </c>
      <c r="I9141" s="353" t="s">
        <v>1442</v>
      </c>
      <c r="J9141" s="353" t="s">
        <v>22</v>
      </c>
      <c r="K9141" s="353">
        <v>1</v>
      </c>
      <c r="L9141" s="353" t="s">
        <v>3</v>
      </c>
      <c r="M9141" s="353" t="s">
        <v>9</v>
      </c>
      <c r="N9141" s="353" t="s">
        <v>3433</v>
      </c>
      <c r="O9141" s="356">
        <v>723</v>
      </c>
      <c r="P9141" s="353">
        <v>1</v>
      </c>
      <c r="Q9141" s="10">
        <f t="shared" si="583"/>
        <v>723</v>
      </c>
    </row>
    <row r="9142" spans="2:17" ht="20.25" customHeight="1">
      <c r="B9142" s="10" t="str">
        <f t="shared" si="580"/>
        <v>دستكش ساق بلند نسوز819</v>
      </c>
      <c r="C9142" s="10" t="str">
        <f t="shared" si="581"/>
        <v>دستكش ساق بلند نسوز1404/02/29819</v>
      </c>
      <c r="D9142" s="10" t="str">
        <f>IFERROR(IF(تحویلی!$E$1="","",IF(NOSA!O9142=تحویلی!$E$1,تحویلی!$E$1&amp;COUNTIF(NOSA!$O$1:O9142,تحویلی!$E$1),"")),"")</f>
        <v/>
      </c>
      <c r="E9142" s="10" t="str">
        <f t="shared" si="582"/>
        <v>2333819</v>
      </c>
      <c r="F9142" s="10" t="str">
        <f>IFERROR(VLOOKUP(I9142,DATABASE!$N:$O,2,FALSE),"")</f>
        <v>دستكش ساق بلند نسوز</v>
      </c>
      <c r="G9142" s="357" t="s">
        <v>3822</v>
      </c>
      <c r="H9142" s="358">
        <v>2333</v>
      </c>
      <c r="I9142" s="357" t="s">
        <v>1461</v>
      </c>
      <c r="J9142" s="357" t="s">
        <v>34</v>
      </c>
      <c r="K9142" s="359">
        <v>1</v>
      </c>
      <c r="L9142" s="357" t="s">
        <v>3</v>
      </c>
      <c r="M9142" s="357" t="s">
        <v>19</v>
      </c>
      <c r="N9142" s="357" t="s">
        <v>1775</v>
      </c>
      <c r="O9142" s="360">
        <v>819</v>
      </c>
      <c r="P9142" s="358">
        <v>1</v>
      </c>
      <c r="Q9142" s="10">
        <f t="shared" si="583"/>
        <v>819</v>
      </c>
    </row>
    <row r="9143" spans="2:17" ht="20.25" customHeight="1">
      <c r="B9143" s="10" t="str">
        <f t="shared" si="580"/>
        <v>دستكش كف مواد سبك955</v>
      </c>
      <c r="C9143" s="10" t="str">
        <f t="shared" si="581"/>
        <v>دستكش كف مواد سبك1404/02/29955</v>
      </c>
      <c r="D9143" s="10" t="str">
        <f>IFERROR(IF(تحویلی!$E$1="","",IF(NOSA!O9143=تحویلی!$E$1,تحویلی!$E$1&amp;COUNTIF(NOSA!$O$1:O9143,تحویلی!$E$1),"")),"")</f>
        <v/>
      </c>
      <c r="E9143" s="10" t="str">
        <f t="shared" si="582"/>
        <v>2335955</v>
      </c>
      <c r="F9143" s="10" t="str">
        <f>IFERROR(VLOOKUP(I9143,DATABASE!$N:$O,2,FALSE),"")</f>
        <v>دستكش كف مواد سبك</v>
      </c>
      <c r="G9143" s="357" t="s">
        <v>3822</v>
      </c>
      <c r="H9143" s="358">
        <v>2335</v>
      </c>
      <c r="I9143" s="357" t="s">
        <v>1456</v>
      </c>
      <c r="J9143" s="357" t="s">
        <v>2</v>
      </c>
      <c r="K9143" s="359">
        <v>1</v>
      </c>
      <c r="L9143" s="357" t="s">
        <v>3</v>
      </c>
      <c r="M9143" s="357" t="s">
        <v>47</v>
      </c>
      <c r="N9143" s="357" t="s">
        <v>4304</v>
      </c>
      <c r="O9143" s="360">
        <v>955</v>
      </c>
      <c r="P9143" s="358">
        <v>1</v>
      </c>
      <c r="Q9143" s="10">
        <f t="shared" si="583"/>
        <v>955</v>
      </c>
    </row>
    <row r="9144" spans="2:17" ht="20.25" customHeight="1">
      <c r="B9144" s="10" t="str">
        <f t="shared" si="580"/>
        <v>دستكش كف مواد سبك733</v>
      </c>
      <c r="C9144" s="10" t="str">
        <f t="shared" si="581"/>
        <v>دستكش كف مواد سبك1404/02/29733</v>
      </c>
      <c r="D9144" s="10" t="str">
        <f>IFERROR(IF(تحویلی!$E$1="","",IF(NOSA!O9144=تحویلی!$E$1,تحویلی!$E$1&amp;COUNTIF(NOSA!$O$1:O9144,تحویلی!$E$1),"")),"")</f>
        <v/>
      </c>
      <c r="E9144" s="10" t="str">
        <f t="shared" si="582"/>
        <v>2342733</v>
      </c>
      <c r="F9144" s="10" t="str">
        <f>IFERROR(VLOOKUP(I9144,DATABASE!$N:$O,2,FALSE),"")</f>
        <v>دستكش كف مواد سبك</v>
      </c>
      <c r="G9144" s="357" t="s">
        <v>3822</v>
      </c>
      <c r="H9144" s="358">
        <v>2342</v>
      </c>
      <c r="I9144" s="357" t="s">
        <v>1456</v>
      </c>
      <c r="J9144" s="357" t="s">
        <v>2</v>
      </c>
      <c r="K9144" s="359">
        <v>1</v>
      </c>
      <c r="L9144" s="357" t="s">
        <v>3</v>
      </c>
      <c r="M9144" s="357" t="s">
        <v>47</v>
      </c>
      <c r="N9144" s="357" t="s">
        <v>628</v>
      </c>
      <c r="O9144" s="360">
        <v>733</v>
      </c>
      <c r="P9144" s="358">
        <v>1</v>
      </c>
      <c r="Q9144" s="10">
        <f t="shared" si="583"/>
        <v>733</v>
      </c>
    </row>
    <row r="9145" spans="2:17" ht="20.25" customHeight="1">
      <c r="B9145" s="10" t="str">
        <f t="shared" si="580"/>
        <v>دستكش ضد برش سبك638</v>
      </c>
      <c r="C9145" s="10" t="str">
        <f t="shared" si="581"/>
        <v>دستكش ضد برش سبك1404/02/29638</v>
      </c>
      <c r="D9145" s="10" t="str">
        <f>IFERROR(IF(تحویلی!$E$1="","",IF(NOSA!O9145=تحویلی!$E$1,تحویلی!$E$1&amp;COUNTIF(NOSA!$O$1:O9145,تحویلی!$E$1),"")),"")</f>
        <v/>
      </c>
      <c r="E9145" s="10" t="str">
        <f t="shared" si="582"/>
        <v>2345638</v>
      </c>
      <c r="F9145" s="10" t="str">
        <f>IFERROR(VLOOKUP(I9145,DATABASE!$N:$O,2,FALSE),"")</f>
        <v>دستكش ضد برش سبك</v>
      </c>
      <c r="G9145" s="357" t="s">
        <v>3822</v>
      </c>
      <c r="H9145" s="358">
        <v>2345</v>
      </c>
      <c r="I9145" s="357" t="s">
        <v>1442</v>
      </c>
      <c r="J9145" s="357" t="s">
        <v>22</v>
      </c>
      <c r="K9145" s="359">
        <v>1</v>
      </c>
      <c r="L9145" s="357" t="s">
        <v>3</v>
      </c>
      <c r="M9145" s="357" t="s">
        <v>43</v>
      </c>
      <c r="N9145" s="357" t="s">
        <v>690</v>
      </c>
      <c r="O9145" s="360">
        <v>638</v>
      </c>
      <c r="P9145" s="358">
        <v>1</v>
      </c>
      <c r="Q9145" s="10">
        <f t="shared" si="583"/>
        <v>638</v>
      </c>
    </row>
    <row r="9146" spans="2:17" ht="20.25" customHeight="1">
      <c r="B9146" s="10" t="str">
        <f t="shared" si="580"/>
        <v>دستكش ضد برش سبك419</v>
      </c>
      <c r="C9146" s="10" t="str">
        <f t="shared" si="581"/>
        <v>دستكش ضد برش سبك1404/02/29419</v>
      </c>
      <c r="D9146" s="10" t="str">
        <f>IFERROR(IF(تحویلی!$E$1="","",IF(NOSA!O9146=تحویلی!$E$1,تحویلی!$E$1&amp;COUNTIF(NOSA!$O$1:O9146,تحویلی!$E$1),"")),"")</f>
        <v/>
      </c>
      <c r="E9146" s="10" t="str">
        <f t="shared" si="582"/>
        <v>2345419</v>
      </c>
      <c r="F9146" s="10" t="str">
        <f>IFERROR(VLOOKUP(I9146,DATABASE!$N:$O,2,FALSE),"")</f>
        <v>دستكش ضد برش سبك</v>
      </c>
      <c r="G9146" s="357" t="s">
        <v>3822</v>
      </c>
      <c r="H9146" s="358">
        <v>2345</v>
      </c>
      <c r="I9146" s="357" t="s">
        <v>1442</v>
      </c>
      <c r="J9146" s="357" t="s">
        <v>22</v>
      </c>
      <c r="K9146" s="359">
        <v>1</v>
      </c>
      <c r="L9146" s="357" t="s">
        <v>3</v>
      </c>
      <c r="M9146" s="357" t="s">
        <v>43</v>
      </c>
      <c r="N9146" s="357" t="s">
        <v>251</v>
      </c>
      <c r="O9146" s="360">
        <v>419</v>
      </c>
      <c r="P9146" s="358">
        <v>1</v>
      </c>
      <c r="Q9146" s="10">
        <f t="shared" si="583"/>
        <v>419</v>
      </c>
    </row>
    <row r="9147" spans="2:17" ht="20.25" customHeight="1">
      <c r="B9147" s="10" t="str">
        <f t="shared" si="580"/>
        <v>دستكش ضد برش سبك851</v>
      </c>
      <c r="C9147" s="10" t="str">
        <f t="shared" si="581"/>
        <v>دستكش ضد برش سبك1404/02/29851</v>
      </c>
      <c r="D9147" s="10" t="str">
        <f>IFERROR(IF(تحویلی!$E$1="","",IF(NOSA!O9147=تحویلی!$E$1,تحویلی!$E$1&amp;COUNTIF(NOSA!$O$1:O9147,تحویلی!$E$1),"")),"")</f>
        <v/>
      </c>
      <c r="E9147" s="10" t="str">
        <f t="shared" si="582"/>
        <v>2350851</v>
      </c>
      <c r="F9147" s="10" t="str">
        <f>IFERROR(VLOOKUP(I9147,DATABASE!$N:$O,2,FALSE),"")</f>
        <v>دستكش ضد برش سبك</v>
      </c>
      <c r="G9147" s="357" t="s">
        <v>3822</v>
      </c>
      <c r="H9147" s="358">
        <v>2350</v>
      </c>
      <c r="I9147" s="357" t="s">
        <v>1442</v>
      </c>
      <c r="J9147" s="357" t="s">
        <v>22</v>
      </c>
      <c r="K9147" s="359">
        <v>1</v>
      </c>
      <c r="L9147" s="357" t="s">
        <v>3</v>
      </c>
      <c r="M9147" s="357" t="s">
        <v>47</v>
      </c>
      <c r="N9147" s="357" t="s">
        <v>2761</v>
      </c>
      <c r="O9147" s="360">
        <v>851</v>
      </c>
      <c r="P9147" s="358">
        <v>1</v>
      </c>
      <c r="Q9147" s="10">
        <f t="shared" si="583"/>
        <v>851</v>
      </c>
    </row>
    <row r="9148" spans="2:17" ht="20.25" customHeight="1">
      <c r="B9148" s="10" t="str">
        <f t="shared" si="580"/>
        <v>لباس كار يكبار مصرف10008</v>
      </c>
      <c r="C9148" s="10" t="str">
        <f t="shared" si="581"/>
        <v>لباس كار يكبار مصرف1404/02/2910008</v>
      </c>
      <c r="D9148" s="10" t="str">
        <f>IFERROR(IF(تحویلی!$E$1="","",IF(NOSA!O9148=تحویلی!$E$1,تحویلی!$E$1&amp;COUNTIF(NOSA!$O$1:O9148,تحویلی!$E$1),"")),"")</f>
        <v/>
      </c>
      <c r="E9148" s="10" t="str">
        <f t="shared" si="582"/>
        <v>235410008</v>
      </c>
      <c r="F9148" s="10" t="str">
        <f>IFERROR(VLOOKUP(I9148,DATABASE!$N:$O,2,FALSE),"")</f>
        <v>لباس كار يكبار مصرف</v>
      </c>
      <c r="G9148" s="357" t="s">
        <v>3822</v>
      </c>
      <c r="H9148" s="358">
        <v>2354</v>
      </c>
      <c r="I9148" s="357" t="s">
        <v>2319</v>
      </c>
      <c r="J9148" s="357" t="s">
        <v>2790</v>
      </c>
      <c r="K9148" s="359">
        <v>1</v>
      </c>
      <c r="L9148" s="357" t="s">
        <v>8</v>
      </c>
      <c r="M9148" s="357" t="s">
        <v>9</v>
      </c>
      <c r="N9148" s="357" t="s">
        <v>4106</v>
      </c>
      <c r="O9148" s="360">
        <v>10008</v>
      </c>
      <c r="P9148" s="358">
        <v>1</v>
      </c>
      <c r="Q9148" s="10">
        <f t="shared" si="583"/>
        <v>10008</v>
      </c>
    </row>
    <row r="9149" spans="2:17" ht="20.25" customHeight="1">
      <c r="B9149" s="10" t="str">
        <f t="shared" si="580"/>
        <v>دستكش ضد برش سبك941</v>
      </c>
      <c r="C9149" s="10" t="str">
        <f t="shared" si="581"/>
        <v>دستكش ضد برش سبك1404/02/29941</v>
      </c>
      <c r="D9149" s="10" t="str">
        <f>IFERROR(IF(تحویلی!$E$1="","",IF(NOSA!O9149=تحویلی!$E$1,تحویلی!$E$1&amp;COUNTIF(NOSA!$O$1:O9149,تحویلی!$E$1),"")),"")</f>
        <v/>
      </c>
      <c r="E9149" s="10" t="str">
        <f t="shared" si="582"/>
        <v>2364941</v>
      </c>
      <c r="F9149" s="10" t="str">
        <f>IFERROR(VLOOKUP(I9149,DATABASE!$N:$O,2,FALSE),"")</f>
        <v>دستكش ضد برش سبك</v>
      </c>
      <c r="G9149" s="357" t="s">
        <v>3822</v>
      </c>
      <c r="H9149" s="358">
        <v>2364</v>
      </c>
      <c r="I9149" s="357" t="s">
        <v>1442</v>
      </c>
      <c r="J9149" s="357" t="s">
        <v>22</v>
      </c>
      <c r="K9149" s="359">
        <v>1</v>
      </c>
      <c r="L9149" s="357" t="s">
        <v>3</v>
      </c>
      <c r="M9149" s="357" t="s">
        <v>47</v>
      </c>
      <c r="N9149" s="357" t="s">
        <v>1253</v>
      </c>
      <c r="O9149" s="360">
        <v>941</v>
      </c>
      <c r="P9149" s="358">
        <v>1</v>
      </c>
      <c r="Q9149" s="10">
        <f t="shared" si="583"/>
        <v>941</v>
      </c>
    </row>
    <row r="9150" spans="2:17" ht="20.25" customHeight="1">
      <c r="B9150" s="10" t="str">
        <f t="shared" si="580"/>
        <v>دستكش ضد برش سبك952</v>
      </c>
      <c r="C9150" s="10" t="str">
        <f t="shared" si="581"/>
        <v>دستكش ضد برش سبك1404/02/29952</v>
      </c>
      <c r="D9150" s="10" t="str">
        <f>IFERROR(IF(تحویلی!$E$1="","",IF(NOSA!O9150=تحویلی!$E$1,تحویلی!$E$1&amp;COUNTIF(NOSA!$O$1:O9150,تحویلی!$E$1),"")),"")</f>
        <v/>
      </c>
      <c r="E9150" s="10" t="str">
        <f t="shared" si="582"/>
        <v>2365952</v>
      </c>
      <c r="F9150" s="10" t="str">
        <f>IFERROR(VLOOKUP(I9150,DATABASE!$N:$O,2,FALSE),"")</f>
        <v>دستكش ضد برش سبك</v>
      </c>
      <c r="G9150" s="357" t="s">
        <v>3822</v>
      </c>
      <c r="H9150" s="358">
        <v>2365</v>
      </c>
      <c r="I9150" s="357" t="s">
        <v>1442</v>
      </c>
      <c r="J9150" s="357" t="s">
        <v>22</v>
      </c>
      <c r="K9150" s="359">
        <v>1</v>
      </c>
      <c r="L9150" s="357" t="s">
        <v>3</v>
      </c>
      <c r="M9150" s="357" t="s">
        <v>19</v>
      </c>
      <c r="N9150" s="357" t="s">
        <v>4283</v>
      </c>
      <c r="O9150" s="360">
        <v>952</v>
      </c>
      <c r="P9150" s="358">
        <v>1</v>
      </c>
      <c r="Q9150" s="10">
        <f t="shared" si="583"/>
        <v>952</v>
      </c>
    </row>
    <row r="9151" spans="2:17" ht="20.25" customHeight="1">
      <c r="B9151" s="10" t="str">
        <f t="shared" si="580"/>
        <v>دستكش ضد برش سبك751</v>
      </c>
      <c r="C9151" s="10" t="str">
        <f t="shared" si="581"/>
        <v>دستكش ضد برش سبك1404/02/29751</v>
      </c>
      <c r="D9151" s="10" t="str">
        <f>IFERROR(IF(تحویلی!$E$1="","",IF(NOSA!O9151=تحویلی!$E$1,تحویلی!$E$1&amp;COUNTIF(NOSA!$O$1:O9151,تحویلی!$E$1),"")),"")</f>
        <v/>
      </c>
      <c r="E9151" s="10" t="str">
        <f t="shared" si="582"/>
        <v>2370751</v>
      </c>
      <c r="F9151" s="10" t="str">
        <f>IFERROR(VLOOKUP(I9151,DATABASE!$N:$O,2,FALSE),"")</f>
        <v>دستكش ضد برش سبك</v>
      </c>
      <c r="G9151" s="357" t="s">
        <v>3822</v>
      </c>
      <c r="H9151" s="358">
        <v>2370</v>
      </c>
      <c r="I9151" s="357" t="s">
        <v>1442</v>
      </c>
      <c r="J9151" s="357" t="s">
        <v>22</v>
      </c>
      <c r="K9151" s="359">
        <v>1</v>
      </c>
      <c r="L9151" s="357" t="s">
        <v>3</v>
      </c>
      <c r="M9151" s="357" t="s">
        <v>9</v>
      </c>
      <c r="N9151" s="357" t="s">
        <v>2709</v>
      </c>
      <c r="O9151" s="360">
        <v>751</v>
      </c>
      <c r="P9151" s="358">
        <v>1</v>
      </c>
      <c r="Q9151" s="10">
        <f t="shared" si="583"/>
        <v>751</v>
      </c>
    </row>
    <row r="9152" spans="2:17" ht="20.25" customHeight="1">
      <c r="B9152" s="10" t="str">
        <f t="shared" si="580"/>
        <v>فيلتر ماسك نيم صورت (3M) مدل 2091751</v>
      </c>
      <c r="C9152" s="10" t="str">
        <f t="shared" si="581"/>
        <v>فيلتر ماسك نيم صورت (3M) مدل 20911404/02/29751</v>
      </c>
      <c r="D9152" s="10" t="str">
        <f>IFERROR(IF(تحویلی!$E$1="","",IF(NOSA!O9152=تحویلی!$E$1,تحویلی!$E$1&amp;COUNTIF(NOSA!$O$1:O9152,تحویلی!$E$1),"")),"")</f>
        <v/>
      </c>
      <c r="E9152" s="10" t="str">
        <f t="shared" si="582"/>
        <v>2370751</v>
      </c>
      <c r="F9152" s="10" t="str">
        <f>IFERROR(VLOOKUP(I9152,DATABASE!$N:$O,2,FALSE),"")</f>
        <v>فيلتر ماسك نيم صورت (3M) مدل 2091</v>
      </c>
      <c r="G9152" s="357" t="s">
        <v>3822</v>
      </c>
      <c r="H9152" s="358">
        <v>2370</v>
      </c>
      <c r="I9152" s="357" t="s">
        <v>1475</v>
      </c>
      <c r="J9152" s="357" t="s">
        <v>53</v>
      </c>
      <c r="K9152" s="359">
        <v>1</v>
      </c>
      <c r="L9152" s="357" t="s">
        <v>8</v>
      </c>
      <c r="M9152" s="357" t="s">
        <v>9</v>
      </c>
      <c r="N9152" s="357" t="s">
        <v>2709</v>
      </c>
      <c r="O9152" s="360">
        <v>751</v>
      </c>
      <c r="P9152" s="358">
        <v>1</v>
      </c>
      <c r="Q9152" s="10">
        <f t="shared" si="583"/>
        <v>751</v>
      </c>
    </row>
    <row r="9153" spans="2:17" ht="20.25" customHeight="1">
      <c r="B9153" s="10" t="str">
        <f t="shared" si="580"/>
        <v>دستكش ضد برش سبك885</v>
      </c>
      <c r="C9153" s="10" t="str">
        <f t="shared" si="581"/>
        <v>دستكش ضد برش سبك1404/02/29885</v>
      </c>
      <c r="D9153" s="10" t="str">
        <f>IFERROR(IF(تحویلی!$E$1="","",IF(NOSA!O9153=تحویلی!$E$1,تحویلی!$E$1&amp;COUNTIF(NOSA!$O$1:O9153,تحویلی!$E$1),"")),"")</f>
        <v/>
      </c>
      <c r="E9153" s="10" t="str">
        <f t="shared" si="582"/>
        <v>2370885</v>
      </c>
      <c r="F9153" s="10" t="str">
        <f>IFERROR(VLOOKUP(I9153,DATABASE!$N:$O,2,FALSE),"")</f>
        <v>دستكش ضد برش سبك</v>
      </c>
      <c r="G9153" s="357" t="s">
        <v>3822</v>
      </c>
      <c r="H9153" s="358">
        <v>2370</v>
      </c>
      <c r="I9153" s="357" t="s">
        <v>1442</v>
      </c>
      <c r="J9153" s="357" t="s">
        <v>22</v>
      </c>
      <c r="K9153" s="359">
        <v>1</v>
      </c>
      <c r="L9153" s="357" t="s">
        <v>3</v>
      </c>
      <c r="M9153" s="357" t="s">
        <v>9</v>
      </c>
      <c r="N9153" s="357" t="s">
        <v>3381</v>
      </c>
      <c r="O9153" s="360">
        <v>885</v>
      </c>
      <c r="P9153" s="358">
        <v>1</v>
      </c>
      <c r="Q9153" s="10">
        <f t="shared" si="583"/>
        <v>885</v>
      </c>
    </row>
    <row r="9154" spans="2:17" ht="20.25" customHeight="1">
      <c r="B9154" s="10" t="str">
        <f t="shared" si="580"/>
        <v>دستكش كف مواد سبك836</v>
      </c>
      <c r="C9154" s="10" t="str">
        <f t="shared" si="581"/>
        <v>دستكش كف مواد سبك1404/02/30836</v>
      </c>
      <c r="D9154" s="10" t="str">
        <f>IFERROR(IF(تحویلی!$E$1="","",IF(NOSA!O9154=تحویلی!$E$1,تحویلی!$E$1&amp;COUNTIF(NOSA!$O$1:O9154,تحویلی!$E$1),"")),"")</f>
        <v/>
      </c>
      <c r="E9154" s="10" t="str">
        <f t="shared" si="582"/>
        <v>2381836</v>
      </c>
      <c r="F9154" s="10" t="str">
        <f>IFERROR(VLOOKUP(I9154,DATABASE!$N:$O,2,FALSE),"")</f>
        <v>دستكش كف مواد سبك</v>
      </c>
      <c r="G9154" s="3" t="s">
        <v>3823</v>
      </c>
      <c r="H9154" s="4">
        <v>2381</v>
      </c>
      <c r="I9154" s="3" t="s">
        <v>1456</v>
      </c>
      <c r="J9154" s="3" t="s">
        <v>2</v>
      </c>
      <c r="K9154" s="5">
        <v>1</v>
      </c>
      <c r="L9154" s="3" t="s">
        <v>3</v>
      </c>
      <c r="M9154" s="3" t="s">
        <v>40</v>
      </c>
      <c r="N9154" s="3" t="s">
        <v>2678</v>
      </c>
      <c r="O9154" s="1">
        <v>836</v>
      </c>
      <c r="P9154" s="4">
        <v>1</v>
      </c>
      <c r="Q9154" s="10">
        <f t="shared" si="583"/>
        <v>836</v>
      </c>
    </row>
    <row r="9155" spans="2:17" ht="20.25" customHeight="1">
      <c r="B9155" s="10" t="str">
        <f t="shared" si="580"/>
        <v>دستكش ضد برش سبك853</v>
      </c>
      <c r="C9155" s="10" t="str">
        <f t="shared" si="581"/>
        <v>دستكش ضد برش سبك1404/02/30853</v>
      </c>
      <c r="D9155" s="10" t="str">
        <f>IFERROR(IF(تحویلی!$E$1="","",IF(NOSA!O9155=تحویلی!$E$1,تحویلی!$E$1&amp;COUNTIF(NOSA!$O$1:O9155,تحویلی!$E$1),"")),"")</f>
        <v/>
      </c>
      <c r="E9155" s="10" t="str">
        <f t="shared" si="582"/>
        <v>2382853</v>
      </c>
      <c r="F9155" s="10" t="str">
        <f>IFERROR(VLOOKUP(I9155,DATABASE!$N:$O,2,FALSE),"")</f>
        <v>دستكش ضد برش سبك</v>
      </c>
      <c r="G9155" s="3" t="s">
        <v>3823</v>
      </c>
      <c r="H9155" s="4">
        <v>2382</v>
      </c>
      <c r="I9155" s="3" t="s">
        <v>1442</v>
      </c>
      <c r="J9155" s="3" t="s">
        <v>22</v>
      </c>
      <c r="K9155" s="5">
        <v>1</v>
      </c>
      <c r="L9155" s="3" t="s">
        <v>3</v>
      </c>
      <c r="M9155" s="3" t="s">
        <v>40</v>
      </c>
      <c r="N9155" s="3" t="s">
        <v>2819</v>
      </c>
      <c r="O9155" s="1">
        <v>853</v>
      </c>
      <c r="P9155" s="4">
        <v>1</v>
      </c>
      <c r="Q9155" s="10">
        <f t="shared" si="583"/>
        <v>853</v>
      </c>
    </row>
    <row r="9156" spans="2:17" ht="20.25" customHeight="1">
      <c r="B9156" s="10" t="str">
        <f t="shared" si="580"/>
        <v>دستكش كف مواد سبك845</v>
      </c>
      <c r="C9156" s="10" t="str">
        <f t="shared" si="581"/>
        <v>دستكش كف مواد سبك1404/02/30845</v>
      </c>
      <c r="D9156" s="10" t="str">
        <f>IFERROR(IF(تحویلی!$E$1="","",IF(NOSA!O9156=تحویلی!$E$1,تحویلی!$E$1&amp;COUNTIF(NOSA!$O$1:O9156,تحویلی!$E$1),"")),"")</f>
        <v/>
      </c>
      <c r="E9156" s="10" t="str">
        <f t="shared" si="582"/>
        <v>2385845</v>
      </c>
      <c r="F9156" s="10" t="str">
        <f>IFERROR(VLOOKUP(I9156,DATABASE!$N:$O,2,FALSE),"")</f>
        <v>دستكش كف مواد سبك</v>
      </c>
      <c r="G9156" s="3" t="s">
        <v>3823</v>
      </c>
      <c r="H9156" s="4">
        <v>2385</v>
      </c>
      <c r="I9156" s="3" t="s">
        <v>1456</v>
      </c>
      <c r="J9156" s="3" t="s">
        <v>2</v>
      </c>
      <c r="K9156" s="5">
        <v>1</v>
      </c>
      <c r="L9156" s="3" t="s">
        <v>3</v>
      </c>
      <c r="M9156" s="3" t="s">
        <v>47</v>
      </c>
      <c r="N9156" s="3" t="s">
        <v>2701</v>
      </c>
      <c r="O9156" s="1">
        <v>845</v>
      </c>
      <c r="P9156" s="4">
        <v>1</v>
      </c>
      <c r="Q9156" s="10">
        <f t="shared" si="583"/>
        <v>845</v>
      </c>
    </row>
    <row r="9157" spans="2:17" ht="20.25" customHeight="1">
      <c r="B9157" s="10" t="str">
        <f t="shared" si="580"/>
        <v>دستكش ضد برش سبك866</v>
      </c>
      <c r="C9157" s="10" t="str">
        <f t="shared" si="581"/>
        <v>دستكش ضد برش سبك1404/02/30866</v>
      </c>
      <c r="D9157" s="10" t="str">
        <f>IFERROR(IF(تحویلی!$E$1="","",IF(NOSA!O9157=تحویلی!$E$1,تحویلی!$E$1&amp;COUNTIF(NOSA!$O$1:O9157,تحویلی!$E$1),"")),"")</f>
        <v/>
      </c>
      <c r="E9157" s="10" t="str">
        <f t="shared" si="582"/>
        <v>2386866</v>
      </c>
      <c r="F9157" s="10" t="str">
        <f>IFERROR(VLOOKUP(I9157,DATABASE!$N:$O,2,FALSE),"")</f>
        <v>دستكش ضد برش سبك</v>
      </c>
      <c r="G9157" s="3" t="s">
        <v>3823</v>
      </c>
      <c r="H9157" s="4">
        <v>2386</v>
      </c>
      <c r="I9157" s="3" t="s">
        <v>1442</v>
      </c>
      <c r="J9157" s="3" t="s">
        <v>22</v>
      </c>
      <c r="K9157" s="5">
        <v>1</v>
      </c>
      <c r="L9157" s="3" t="s">
        <v>3</v>
      </c>
      <c r="M9157" s="3" t="s">
        <v>47</v>
      </c>
      <c r="N9157" s="3" t="s">
        <v>77</v>
      </c>
      <c r="O9157" s="1">
        <v>866</v>
      </c>
      <c r="P9157" s="4">
        <v>1</v>
      </c>
      <c r="Q9157" s="10">
        <f t="shared" si="583"/>
        <v>866</v>
      </c>
    </row>
    <row r="9158" spans="2:17" ht="20.25" customHeight="1">
      <c r="B9158" s="10" t="str">
        <f t="shared" si="580"/>
        <v>935</v>
      </c>
      <c r="C9158" s="10" t="str">
        <f t="shared" si="581"/>
        <v>1404/02/30935</v>
      </c>
      <c r="D9158" s="10" t="str">
        <f>IFERROR(IF(تحویلی!$E$1="","",IF(NOSA!O9158=تحویلی!$E$1,تحویلی!$E$1&amp;COUNTIF(NOSA!$O$1:O9158,تحویلی!$E$1),"")),"")</f>
        <v/>
      </c>
      <c r="E9158" s="10" t="str">
        <f t="shared" si="582"/>
        <v>2400935</v>
      </c>
      <c r="F9158" s="10" t="str">
        <f>IFERROR(VLOOKUP(I9158,DATABASE!$N:$O,2,FALSE),"")</f>
        <v/>
      </c>
      <c r="G9158" s="3" t="s">
        <v>3823</v>
      </c>
      <c r="H9158" s="4">
        <v>2400</v>
      </c>
      <c r="I9158" s="3" t="s">
        <v>2699</v>
      </c>
      <c r="J9158" s="3" t="s">
        <v>7</v>
      </c>
      <c r="K9158" s="5">
        <v>1</v>
      </c>
      <c r="L9158" s="3" t="s">
        <v>8</v>
      </c>
      <c r="M9158" s="3" t="s">
        <v>9</v>
      </c>
      <c r="N9158" s="3" t="s">
        <v>3989</v>
      </c>
      <c r="O9158" s="1">
        <v>935</v>
      </c>
      <c r="P9158" s="4">
        <v>1</v>
      </c>
      <c r="Q9158" s="10">
        <f t="shared" si="583"/>
        <v>935</v>
      </c>
    </row>
    <row r="9159" spans="2:17" ht="20.25" customHeight="1">
      <c r="B9159" s="10" t="str">
        <f t="shared" si="580"/>
        <v>ماسك N95) FFP2 )741</v>
      </c>
      <c r="C9159" s="10" t="str">
        <f t="shared" si="581"/>
        <v>ماسك N95) FFP2 )1404/02/30741</v>
      </c>
      <c r="D9159" s="10" t="str">
        <f>IFERROR(IF(تحویلی!$E$1="","",IF(NOSA!O9159=تحویلی!$E$1,تحویلی!$E$1&amp;COUNTIF(NOSA!$O$1:O9159,تحویلی!$E$1),"")),"")</f>
        <v/>
      </c>
      <c r="E9159" s="10" t="str">
        <f t="shared" si="582"/>
        <v>2408741</v>
      </c>
      <c r="F9159" s="10" t="str">
        <f>IFERROR(VLOOKUP(I9159,DATABASE!$N:$O,2,FALSE),"")</f>
        <v>ماسك N95) FFP2 )</v>
      </c>
      <c r="G9159" s="3" t="s">
        <v>3823</v>
      </c>
      <c r="H9159" s="4">
        <v>2408</v>
      </c>
      <c r="I9159" s="3" t="s">
        <v>1469</v>
      </c>
      <c r="J9159" s="3" t="s">
        <v>256</v>
      </c>
      <c r="K9159" s="5">
        <v>160</v>
      </c>
      <c r="L9159" s="3" t="s">
        <v>8</v>
      </c>
      <c r="M9159" s="3" t="s">
        <v>63</v>
      </c>
      <c r="N9159" s="3" t="s">
        <v>764</v>
      </c>
      <c r="O9159" s="1">
        <v>741</v>
      </c>
      <c r="P9159" s="4">
        <v>0</v>
      </c>
      <c r="Q9159" s="10">
        <f t="shared" si="583"/>
        <v>741</v>
      </c>
    </row>
    <row r="9160" spans="2:17" ht="20.25" customHeight="1">
      <c r="B9160" s="10" t="str">
        <f t="shared" si="580"/>
        <v>دستكش ضد برش سبك709</v>
      </c>
      <c r="C9160" s="10" t="str">
        <f t="shared" si="581"/>
        <v>دستكش ضد برش سبك1404/02/31709</v>
      </c>
      <c r="D9160" s="10" t="str">
        <f>IFERROR(IF(تحویلی!$E$1="","",IF(NOSA!O9160=تحویلی!$E$1,تحویلی!$E$1&amp;COUNTIF(NOSA!$O$1:O9160,تحویلی!$E$1),"")),"")</f>
        <v/>
      </c>
      <c r="E9160" s="10" t="str">
        <f t="shared" si="582"/>
        <v>2444709</v>
      </c>
      <c r="F9160" s="10" t="str">
        <f>IFERROR(VLOOKUP(I9160,DATABASE!$N:$O,2,FALSE),"")</f>
        <v>دستكش ضد برش سبك</v>
      </c>
      <c r="G9160" s="3" t="s">
        <v>3824</v>
      </c>
      <c r="H9160" s="3">
        <v>2444</v>
      </c>
      <c r="I9160" s="3" t="s">
        <v>1442</v>
      </c>
      <c r="J9160" s="3" t="s">
        <v>22</v>
      </c>
      <c r="K9160" s="3">
        <v>1</v>
      </c>
      <c r="L9160" s="3" t="s">
        <v>3</v>
      </c>
      <c r="M9160" s="3" t="s">
        <v>40</v>
      </c>
      <c r="N9160" s="3" t="s">
        <v>3221</v>
      </c>
      <c r="O9160" s="1">
        <v>709</v>
      </c>
      <c r="P9160" s="3">
        <v>1</v>
      </c>
      <c r="Q9160" s="10">
        <f t="shared" si="583"/>
        <v>709</v>
      </c>
    </row>
    <row r="9161" spans="2:17" ht="20.25" customHeight="1">
      <c r="B9161" s="10" t="str">
        <f t="shared" si="580"/>
        <v>لباس كار جين- شلوار599</v>
      </c>
      <c r="C9161" s="10" t="str">
        <f t="shared" si="581"/>
        <v>لباس كار جين- شلوار1404/02/31599</v>
      </c>
      <c r="D9161" s="10" t="str">
        <f>IFERROR(IF(تحویلی!$E$1="","",IF(NOSA!O9161=تحویلی!$E$1,تحویلی!$E$1&amp;COUNTIF(NOSA!$O$1:O9161,تحویلی!$E$1),"")),"")</f>
        <v/>
      </c>
      <c r="E9161" s="10" t="str">
        <f t="shared" si="582"/>
        <v>2453599</v>
      </c>
      <c r="F9161" s="10" t="str">
        <f>IFERROR(VLOOKUP(I9161,DATABASE!$N:$O,2,FALSE),"")</f>
        <v>لباس كار جين- شلوار</v>
      </c>
      <c r="G9161" s="3" t="s">
        <v>3824</v>
      </c>
      <c r="H9161" s="3">
        <v>2453</v>
      </c>
      <c r="I9161" s="3" t="s">
        <v>1515</v>
      </c>
      <c r="J9161" s="3" t="s">
        <v>2736</v>
      </c>
      <c r="K9161" s="3">
        <v>1</v>
      </c>
      <c r="L9161" s="3" t="s">
        <v>8</v>
      </c>
      <c r="M9161" s="3" t="s">
        <v>47</v>
      </c>
      <c r="N9161" s="3" t="s">
        <v>82</v>
      </c>
      <c r="O9161" s="1">
        <v>599</v>
      </c>
      <c r="P9161" s="3">
        <v>1</v>
      </c>
      <c r="Q9161" s="10">
        <f t="shared" si="583"/>
        <v>599</v>
      </c>
    </row>
    <row r="9162" spans="2:17" ht="20.25" customHeight="1">
      <c r="B9162" s="10" t="str">
        <f t="shared" si="580"/>
        <v>بند كفش402</v>
      </c>
      <c r="C9162" s="10" t="str">
        <f t="shared" si="581"/>
        <v>بند كفش1404/02/31402</v>
      </c>
      <c r="D9162" s="10" t="str">
        <f>IFERROR(IF(تحویلی!$E$1="","",IF(NOSA!O9162=تحویلی!$E$1,تحویلی!$E$1&amp;COUNTIF(NOSA!$O$1:O9162,تحویلی!$E$1),"")),"")</f>
        <v/>
      </c>
      <c r="E9162" s="10" t="str">
        <f t="shared" si="582"/>
        <v>2358402</v>
      </c>
      <c r="F9162" s="10" t="str">
        <f>IFERROR(VLOOKUP(I9162,DATABASE!$N:$O,2,FALSE),"")</f>
        <v>بند كفش</v>
      </c>
      <c r="G9162" s="3" t="s">
        <v>3824</v>
      </c>
      <c r="H9162" s="3">
        <v>2358</v>
      </c>
      <c r="I9162" s="3" t="s">
        <v>1462</v>
      </c>
      <c r="J9162" s="3" t="s">
        <v>450</v>
      </c>
      <c r="K9162" s="3">
        <v>1</v>
      </c>
      <c r="L9162" s="3" t="s">
        <v>3</v>
      </c>
      <c r="M9162" s="3" t="s">
        <v>4</v>
      </c>
      <c r="N9162" s="3" t="s">
        <v>68</v>
      </c>
      <c r="O9162" s="1">
        <v>402</v>
      </c>
      <c r="P9162" s="3">
        <v>1</v>
      </c>
      <c r="Q9162" s="10">
        <f t="shared" si="583"/>
        <v>402</v>
      </c>
    </row>
    <row r="9163" spans="2:17" ht="20.25" customHeight="1">
      <c r="B9163" s="10" t="str">
        <f t="shared" si="580"/>
        <v>دستكش ضد برش سبك427</v>
      </c>
      <c r="C9163" s="10" t="str">
        <f t="shared" si="581"/>
        <v>دستكش ضد برش سبك1404/02/31427</v>
      </c>
      <c r="D9163" s="10" t="str">
        <f>IFERROR(IF(تحویلی!$E$1="","",IF(NOSA!O9163=تحویلی!$E$1,تحویلی!$E$1&amp;COUNTIF(NOSA!$O$1:O9163,تحویلی!$E$1),"")),"")</f>
        <v/>
      </c>
      <c r="E9163" s="10" t="str">
        <f t="shared" si="582"/>
        <v>2359427</v>
      </c>
      <c r="F9163" s="10" t="str">
        <f>IFERROR(VLOOKUP(I9163,DATABASE!$N:$O,2,FALSE),"")</f>
        <v>دستكش ضد برش سبك</v>
      </c>
      <c r="G9163" s="3" t="s">
        <v>3824</v>
      </c>
      <c r="H9163" s="3">
        <v>2359</v>
      </c>
      <c r="I9163" s="3" t="s">
        <v>1442</v>
      </c>
      <c r="J9163" s="3" t="s">
        <v>22</v>
      </c>
      <c r="K9163" s="3">
        <v>1</v>
      </c>
      <c r="L9163" s="3" t="s">
        <v>3</v>
      </c>
      <c r="M9163" s="3" t="s">
        <v>9</v>
      </c>
      <c r="N9163" s="3" t="s">
        <v>23</v>
      </c>
      <c r="O9163" s="1">
        <v>427</v>
      </c>
      <c r="P9163" s="3">
        <v>1</v>
      </c>
      <c r="Q9163" s="10">
        <f t="shared" si="583"/>
        <v>427</v>
      </c>
    </row>
    <row r="9164" spans="2:17" ht="20.25" customHeight="1">
      <c r="B9164" s="10" t="str">
        <f t="shared" si="580"/>
        <v>دستكش ساق بلند نسوز149</v>
      </c>
      <c r="C9164" s="10" t="str">
        <f t="shared" si="581"/>
        <v>دستكش ساق بلند نسوز1404/03/01149</v>
      </c>
      <c r="D9164" s="10" t="str">
        <f>IFERROR(IF(تحویلی!$E$1="","",IF(NOSA!O9164=تحویلی!$E$1,تحویلی!$E$1&amp;COUNTIF(NOSA!$O$1:O9164,تحویلی!$E$1),"")),"")</f>
        <v/>
      </c>
      <c r="E9164" s="10" t="str">
        <f t="shared" si="582"/>
        <v>2464149</v>
      </c>
      <c r="F9164" s="10" t="str">
        <f>IFERROR(VLOOKUP(I9164,DATABASE!$N:$O,2,FALSE),"")</f>
        <v>دستكش ساق بلند نسوز</v>
      </c>
      <c r="G9164" s="3" t="s">
        <v>3825</v>
      </c>
      <c r="H9164" s="4">
        <v>2464</v>
      </c>
      <c r="I9164" s="3" t="s">
        <v>1461</v>
      </c>
      <c r="J9164" s="3" t="s">
        <v>34</v>
      </c>
      <c r="K9164" s="5">
        <v>1</v>
      </c>
      <c r="L9164" s="3" t="s">
        <v>3</v>
      </c>
      <c r="M9164" s="3" t="s">
        <v>4</v>
      </c>
      <c r="N9164" s="3" t="s">
        <v>897</v>
      </c>
      <c r="O9164" s="1">
        <v>149</v>
      </c>
      <c r="P9164" s="4">
        <v>1</v>
      </c>
      <c r="Q9164" s="10">
        <f t="shared" si="583"/>
        <v>149</v>
      </c>
    </row>
    <row r="9165" spans="2:17" ht="20.25" customHeight="1">
      <c r="B9165" s="10" t="str">
        <f t="shared" si="580"/>
        <v>دستكش ضد برش سبك694</v>
      </c>
      <c r="C9165" s="10" t="str">
        <f t="shared" si="581"/>
        <v>دستكش ضد برش سبك1404/03/01694</v>
      </c>
      <c r="D9165" s="10" t="str">
        <f>IFERROR(IF(تحویلی!$E$1="","",IF(NOSA!O9165=تحویلی!$E$1,تحویلی!$E$1&amp;COUNTIF(NOSA!$O$1:O9165,تحویلی!$E$1),"")),"")</f>
        <v/>
      </c>
      <c r="E9165" s="10" t="str">
        <f t="shared" si="582"/>
        <v>2467694</v>
      </c>
      <c r="F9165" s="10" t="str">
        <f>IFERROR(VLOOKUP(I9165,DATABASE!$N:$O,2,FALSE),"")</f>
        <v>دستكش ضد برش سبك</v>
      </c>
      <c r="G9165" s="3" t="s">
        <v>3825</v>
      </c>
      <c r="H9165" s="4">
        <v>2467</v>
      </c>
      <c r="I9165" s="3" t="s">
        <v>1442</v>
      </c>
      <c r="J9165" s="3" t="s">
        <v>22</v>
      </c>
      <c r="K9165" s="5">
        <v>1</v>
      </c>
      <c r="L9165" s="3" t="s">
        <v>3</v>
      </c>
      <c r="M9165" s="3" t="s">
        <v>47</v>
      </c>
      <c r="N9165" s="3" t="s">
        <v>128</v>
      </c>
      <c r="O9165" s="1">
        <v>694</v>
      </c>
      <c r="P9165" s="4">
        <v>1</v>
      </c>
      <c r="Q9165" s="10">
        <f t="shared" si="583"/>
        <v>694</v>
      </c>
    </row>
    <row r="9166" spans="2:17" ht="20.25" customHeight="1">
      <c r="B9166" s="10" t="str">
        <f t="shared" si="580"/>
        <v>دستكش ضد برش سبك839</v>
      </c>
      <c r="C9166" s="10" t="str">
        <f t="shared" si="581"/>
        <v>دستكش ضد برش سبك1404/03/01839</v>
      </c>
      <c r="D9166" s="10" t="str">
        <f>IFERROR(IF(تحویلی!$E$1="","",IF(NOSA!O9166=تحویلی!$E$1,تحویلی!$E$1&amp;COUNTIF(NOSA!$O$1:O9166,تحویلی!$E$1),"")),"")</f>
        <v/>
      </c>
      <c r="E9166" s="10" t="str">
        <f t="shared" si="582"/>
        <v>2487839</v>
      </c>
      <c r="F9166" s="10" t="str">
        <f>IFERROR(VLOOKUP(I9166,DATABASE!$N:$O,2,FALSE),"")</f>
        <v>دستكش ضد برش سبك</v>
      </c>
      <c r="G9166" s="3" t="s">
        <v>3825</v>
      </c>
      <c r="H9166" s="4">
        <v>2487</v>
      </c>
      <c r="I9166" s="3" t="s">
        <v>1442</v>
      </c>
      <c r="J9166" s="3" t="s">
        <v>22</v>
      </c>
      <c r="K9166" s="5">
        <v>1</v>
      </c>
      <c r="L9166" s="3" t="s">
        <v>3</v>
      </c>
      <c r="M9166" s="3" t="s">
        <v>25</v>
      </c>
      <c r="N9166" s="3" t="s">
        <v>2863</v>
      </c>
      <c r="O9166" s="1">
        <v>839</v>
      </c>
      <c r="P9166" s="4">
        <v>1</v>
      </c>
      <c r="Q9166" s="10">
        <f t="shared" si="583"/>
        <v>839</v>
      </c>
    </row>
    <row r="9167" spans="2:17" ht="20.25" customHeight="1">
      <c r="B9167" s="10" t="str">
        <f t="shared" ref="B9167:B9230" si="584">F9167&amp;Q9167</f>
        <v>لباس كار ديرسوز(بلوز و شلوار)401</v>
      </c>
      <c r="C9167" s="10" t="str">
        <f t="shared" ref="C9167:C9230" si="585">F9167&amp;G9167&amp;O9167</f>
        <v>لباس كار ديرسوز(بلوز و شلوار)1404/03/01401</v>
      </c>
      <c r="D9167" s="10" t="str">
        <f>IFERROR(IF(تحویلی!$E$1="","",IF(NOSA!O9167=تحویلی!$E$1,تحویلی!$E$1&amp;COUNTIF(NOSA!$O$1:O9167,تحویلی!$E$1),"")),"")</f>
        <v/>
      </c>
      <c r="E9167" s="10" t="str">
        <f t="shared" ref="E9167:E9230" si="586">H9167&amp;O9167</f>
        <v>2488401</v>
      </c>
      <c r="F9167" s="10" t="str">
        <f>IFERROR(VLOOKUP(I9167,DATABASE!$N:$O,2,FALSE),"")</f>
        <v>لباس كار ديرسوز(بلوز و شلوار)</v>
      </c>
      <c r="G9167" s="3" t="s">
        <v>3825</v>
      </c>
      <c r="H9167" s="4">
        <v>2488</v>
      </c>
      <c r="I9167" s="3" t="s">
        <v>1466</v>
      </c>
      <c r="J9167" s="3" t="s">
        <v>1623</v>
      </c>
      <c r="K9167" s="5">
        <v>1</v>
      </c>
      <c r="L9167" s="3" t="s">
        <v>28</v>
      </c>
      <c r="M9167" s="3" t="s">
        <v>19</v>
      </c>
      <c r="N9167" s="3" t="s">
        <v>424</v>
      </c>
      <c r="O9167" s="1">
        <v>401</v>
      </c>
      <c r="P9167" s="4">
        <v>1</v>
      </c>
      <c r="Q9167" s="10">
        <f t="shared" si="583"/>
        <v>401</v>
      </c>
    </row>
    <row r="9168" spans="2:17" ht="20.25" customHeight="1">
      <c r="B9168" s="10" t="str">
        <f t="shared" si="584"/>
        <v>دستكش ضد برش سبك10007</v>
      </c>
      <c r="C9168" s="10" t="str">
        <f t="shared" si="585"/>
        <v>دستكش ضد برش سبك1404/03/0110007</v>
      </c>
      <c r="D9168" s="10" t="str">
        <f>IFERROR(IF(تحویلی!$E$1="","",IF(NOSA!O9168=تحویلی!$E$1,تحویلی!$E$1&amp;COUNTIF(NOSA!$O$1:O9168,تحویلی!$E$1),"")),"")</f>
        <v/>
      </c>
      <c r="E9168" s="10" t="str">
        <f t="shared" si="586"/>
        <v>248110007</v>
      </c>
      <c r="F9168" s="10" t="str">
        <f>IFERROR(VLOOKUP(I9168,DATABASE!$N:$O,2,FALSE),"")</f>
        <v>دستكش ضد برش سبك</v>
      </c>
      <c r="G9168" s="3" t="s">
        <v>3825</v>
      </c>
      <c r="H9168" s="4">
        <v>2481</v>
      </c>
      <c r="I9168" s="3" t="s">
        <v>1442</v>
      </c>
      <c r="J9168" s="3" t="s">
        <v>22</v>
      </c>
      <c r="K9168" s="5">
        <v>1</v>
      </c>
      <c r="L9168" s="3" t="s">
        <v>3</v>
      </c>
      <c r="M9168" s="3" t="s">
        <v>9</v>
      </c>
      <c r="N9168" s="3" t="s">
        <v>4137</v>
      </c>
      <c r="O9168" s="1">
        <v>10007</v>
      </c>
      <c r="P9168" s="4"/>
      <c r="Q9168" s="10">
        <f t="shared" si="583"/>
        <v>10007</v>
      </c>
    </row>
    <row r="9169" spans="2:17" ht="20.25" customHeight="1">
      <c r="B9169" s="10" t="str">
        <f t="shared" si="584"/>
        <v>دستكش ضد برش سبك10006</v>
      </c>
      <c r="C9169" s="10" t="str">
        <f t="shared" si="585"/>
        <v>دستكش ضد برش سبك1404/03/0110006</v>
      </c>
      <c r="D9169" s="10" t="str">
        <f>IFERROR(IF(تحویلی!$E$1="","",IF(NOSA!O9169=تحویلی!$E$1,تحویلی!$E$1&amp;COUNTIF(NOSA!$O$1:O9169,تحویلی!$E$1),"")),"")</f>
        <v/>
      </c>
      <c r="E9169" s="10" t="str">
        <f t="shared" si="586"/>
        <v>248110006</v>
      </c>
      <c r="F9169" s="10" t="str">
        <f>IFERROR(VLOOKUP(I9169,DATABASE!$N:$O,2,FALSE),"")</f>
        <v>دستكش ضد برش سبك</v>
      </c>
      <c r="G9169" s="3" t="s">
        <v>3825</v>
      </c>
      <c r="H9169" s="4">
        <v>2481</v>
      </c>
      <c r="I9169" s="3" t="s">
        <v>1442</v>
      </c>
      <c r="J9169" s="3" t="s">
        <v>22</v>
      </c>
      <c r="K9169" s="5">
        <v>1</v>
      </c>
      <c r="L9169" s="3" t="s">
        <v>3</v>
      </c>
      <c r="M9169" s="3" t="s">
        <v>9</v>
      </c>
      <c r="N9169" s="3" t="s">
        <v>4147</v>
      </c>
      <c r="O9169" s="1">
        <v>10006</v>
      </c>
      <c r="P9169" s="4"/>
      <c r="Q9169" s="10">
        <f t="shared" si="583"/>
        <v>10006</v>
      </c>
    </row>
    <row r="9170" spans="2:17" ht="20.25" customHeight="1">
      <c r="B9170" s="10" t="str">
        <f t="shared" si="584"/>
        <v>دستكش ضد برش سبك166</v>
      </c>
      <c r="C9170" s="10" t="str">
        <f t="shared" si="585"/>
        <v>دستكش ضد برش سبك1404/03/01166</v>
      </c>
      <c r="D9170" s="10" t="str">
        <f>IFERROR(IF(تحویلی!$E$1="","",IF(NOSA!O9170=تحویلی!$E$1,تحویلی!$E$1&amp;COUNTIF(NOSA!$O$1:O9170,تحویلی!$E$1),"")),"")</f>
        <v/>
      </c>
      <c r="E9170" s="10" t="str">
        <f t="shared" si="586"/>
        <v>2493166</v>
      </c>
      <c r="F9170" s="10" t="str">
        <f>IFERROR(VLOOKUP(I9170,DATABASE!$N:$O,2,FALSE),"")</f>
        <v>دستكش ضد برش سبك</v>
      </c>
      <c r="G9170" s="3" t="s">
        <v>3825</v>
      </c>
      <c r="H9170" s="4">
        <v>2493</v>
      </c>
      <c r="I9170" s="3" t="s">
        <v>1442</v>
      </c>
      <c r="J9170" s="3" t="s">
        <v>22</v>
      </c>
      <c r="K9170" s="5">
        <v>1</v>
      </c>
      <c r="L9170" s="3" t="s">
        <v>3</v>
      </c>
      <c r="M9170" s="3" t="s">
        <v>25</v>
      </c>
      <c r="N9170" s="3" t="s">
        <v>4306</v>
      </c>
      <c r="O9170" s="1">
        <v>166</v>
      </c>
      <c r="P9170" s="4">
        <v>1</v>
      </c>
      <c r="Q9170" s="10">
        <f t="shared" si="583"/>
        <v>166</v>
      </c>
    </row>
    <row r="9171" spans="2:17" ht="20.25" customHeight="1">
      <c r="B9171" s="10" t="str">
        <f t="shared" si="584"/>
        <v>دستكش كف دوبل چرمي166</v>
      </c>
      <c r="C9171" s="10" t="str">
        <f t="shared" si="585"/>
        <v>دستكش كف دوبل چرمي1404/03/01166</v>
      </c>
      <c r="D9171" s="10" t="str">
        <f>IFERROR(IF(تحویلی!$E$1="","",IF(NOSA!O9171=تحویلی!$E$1,تحویلی!$E$1&amp;COUNTIF(NOSA!$O$1:O9171,تحویلی!$E$1),"")),"")</f>
        <v/>
      </c>
      <c r="E9171" s="10" t="str">
        <f t="shared" si="586"/>
        <v>2493166</v>
      </c>
      <c r="F9171" s="10" t="str">
        <f>IFERROR(VLOOKUP(I9171,DATABASE!$N:$O,2,FALSE),"")</f>
        <v>دستكش كف دوبل چرمي</v>
      </c>
      <c r="G9171" s="3" t="s">
        <v>3825</v>
      </c>
      <c r="H9171" s="4">
        <v>2493</v>
      </c>
      <c r="I9171" s="3" t="s">
        <v>1683</v>
      </c>
      <c r="J9171" s="3" t="s">
        <v>1684</v>
      </c>
      <c r="K9171" s="5">
        <v>1</v>
      </c>
      <c r="L9171" s="3" t="s">
        <v>3</v>
      </c>
      <c r="M9171" s="3" t="s">
        <v>25</v>
      </c>
      <c r="N9171" s="3" t="s">
        <v>4306</v>
      </c>
      <c r="O9171" s="1">
        <v>166</v>
      </c>
      <c r="P9171" s="4">
        <v>1</v>
      </c>
      <c r="Q9171" s="10">
        <f t="shared" si="583"/>
        <v>166</v>
      </c>
    </row>
    <row r="9172" spans="2:17" ht="20.25" customHeight="1">
      <c r="B9172" s="10" t="str">
        <f t="shared" si="584"/>
        <v>كفش ايمني166</v>
      </c>
      <c r="C9172" s="10" t="str">
        <f t="shared" si="585"/>
        <v>كفش ايمني1404/03/01166</v>
      </c>
      <c r="D9172" s="10" t="str">
        <f>IFERROR(IF(تحویلی!$E$1="","",IF(NOSA!O9172=تحویلی!$E$1,تحویلی!$E$1&amp;COUNTIF(NOSA!$O$1:O9172,تحویلی!$E$1),"")),"")</f>
        <v/>
      </c>
      <c r="E9172" s="10" t="str">
        <f t="shared" si="586"/>
        <v>2493166</v>
      </c>
      <c r="F9172" s="10" t="str">
        <f>IFERROR(VLOOKUP(I9172,DATABASE!$N:$O,2,FALSE),"")</f>
        <v>كفش ايمني</v>
      </c>
      <c r="G9172" s="3" t="s">
        <v>3825</v>
      </c>
      <c r="H9172" s="4">
        <v>2493</v>
      </c>
      <c r="I9172" s="3" t="s">
        <v>1549</v>
      </c>
      <c r="J9172" s="3" t="s">
        <v>1708</v>
      </c>
      <c r="K9172" s="5">
        <v>1</v>
      </c>
      <c r="L9172" s="3" t="s">
        <v>3</v>
      </c>
      <c r="M9172" s="3" t="s">
        <v>25</v>
      </c>
      <c r="N9172" s="3" t="s">
        <v>4306</v>
      </c>
      <c r="O9172" s="1">
        <v>166</v>
      </c>
      <c r="P9172" s="4">
        <v>1</v>
      </c>
      <c r="Q9172" s="10">
        <f t="shared" si="583"/>
        <v>166</v>
      </c>
    </row>
    <row r="9173" spans="2:17" ht="20.25" customHeight="1">
      <c r="B9173" s="10" t="str">
        <f t="shared" si="584"/>
        <v>دستكش ضد برش سبك584</v>
      </c>
      <c r="C9173" s="10" t="str">
        <f t="shared" si="585"/>
        <v>دستكش ضد برش سبك1404/03/01584</v>
      </c>
      <c r="D9173" s="10" t="str">
        <f>IFERROR(IF(تحویلی!$E$1="","",IF(NOSA!O9173=تحویلی!$E$1,تحویلی!$E$1&amp;COUNTIF(NOSA!$O$1:O9173,تحویلی!$E$1),"")),"")</f>
        <v/>
      </c>
      <c r="E9173" s="10" t="str">
        <f t="shared" si="586"/>
        <v>2497584</v>
      </c>
      <c r="F9173" s="10" t="str">
        <f>IFERROR(VLOOKUP(I9173,DATABASE!$N:$O,2,FALSE),"")</f>
        <v>دستكش ضد برش سبك</v>
      </c>
      <c r="G9173" s="3" t="s">
        <v>3825</v>
      </c>
      <c r="H9173" s="4">
        <v>2497</v>
      </c>
      <c r="I9173" s="3" t="s">
        <v>1442</v>
      </c>
      <c r="J9173" s="3" t="s">
        <v>22</v>
      </c>
      <c r="K9173" s="5">
        <v>1</v>
      </c>
      <c r="L9173" s="3" t="s">
        <v>3</v>
      </c>
      <c r="M9173" s="3" t="s">
        <v>19</v>
      </c>
      <c r="N9173" s="3" t="s">
        <v>2737</v>
      </c>
      <c r="O9173" s="1">
        <v>584</v>
      </c>
      <c r="P9173" s="4">
        <v>0</v>
      </c>
      <c r="Q9173" s="10">
        <f t="shared" si="583"/>
        <v>584</v>
      </c>
    </row>
    <row r="9174" spans="2:17" ht="20.25" customHeight="1">
      <c r="B9174" s="10" t="str">
        <f t="shared" si="584"/>
        <v>دستكش ضد برش سبك690</v>
      </c>
      <c r="C9174" s="10" t="str">
        <f t="shared" si="585"/>
        <v>دستكش ضد برش سبك1404/03/02690</v>
      </c>
      <c r="D9174" s="10" t="str">
        <f>IFERROR(IF(تحویلی!$E$1="","",IF(NOSA!O9174=تحویلی!$E$1,تحویلی!$E$1&amp;COUNTIF(NOSA!$O$1:O9174,تحویلی!$E$1),"")),"")</f>
        <v/>
      </c>
      <c r="E9174" s="10" t="str">
        <f t="shared" si="586"/>
        <v>2502690</v>
      </c>
      <c r="F9174" s="10" t="str">
        <f>IFERROR(VLOOKUP(I9174,DATABASE!$N:$O,2,FALSE),"")</f>
        <v>دستكش ضد برش سبك</v>
      </c>
      <c r="G9174" s="3" t="s">
        <v>3826</v>
      </c>
      <c r="H9174" s="4">
        <v>2502</v>
      </c>
      <c r="I9174" s="3" t="s">
        <v>1442</v>
      </c>
      <c r="J9174" s="3" t="s">
        <v>22</v>
      </c>
      <c r="K9174" s="5">
        <v>1</v>
      </c>
      <c r="L9174" s="3" t="s">
        <v>3</v>
      </c>
      <c r="M9174" s="3" t="s">
        <v>4</v>
      </c>
      <c r="N9174" s="3" t="s">
        <v>174</v>
      </c>
      <c r="O9174" s="1">
        <v>690</v>
      </c>
      <c r="P9174" s="4">
        <v>1</v>
      </c>
      <c r="Q9174" s="10">
        <f t="shared" si="583"/>
        <v>690</v>
      </c>
    </row>
    <row r="9175" spans="2:17" ht="20.25" customHeight="1">
      <c r="B9175" s="10" t="str">
        <f t="shared" si="584"/>
        <v>690</v>
      </c>
      <c r="C9175" s="10" t="str">
        <f t="shared" si="585"/>
        <v>1404/03/02690</v>
      </c>
      <c r="D9175" s="10" t="str">
        <f>IFERROR(IF(تحویلی!$E$1="","",IF(NOSA!O9175=تحویلی!$E$1,تحویلی!$E$1&amp;COUNTIF(NOSA!$O$1:O9175,تحویلی!$E$1),"")),"")</f>
        <v/>
      </c>
      <c r="E9175" s="10" t="str">
        <f t="shared" si="586"/>
        <v>2502690</v>
      </c>
      <c r="F9175" s="10" t="str">
        <f>IFERROR(VLOOKUP(I9175,DATABASE!$N:$O,2,FALSE),"")</f>
        <v/>
      </c>
      <c r="G9175" s="3" t="s">
        <v>3826</v>
      </c>
      <c r="H9175" s="4">
        <v>2502</v>
      </c>
      <c r="I9175" s="3" t="s">
        <v>2699</v>
      </c>
      <c r="J9175" s="3" t="s">
        <v>7</v>
      </c>
      <c r="K9175" s="5">
        <v>1</v>
      </c>
      <c r="L9175" s="3" t="s">
        <v>8</v>
      </c>
      <c r="M9175" s="3" t="s">
        <v>4</v>
      </c>
      <c r="N9175" s="3" t="s">
        <v>174</v>
      </c>
      <c r="O9175" s="1">
        <v>690</v>
      </c>
      <c r="P9175" s="4">
        <v>1</v>
      </c>
      <c r="Q9175" s="10">
        <f t="shared" si="583"/>
        <v>690</v>
      </c>
    </row>
    <row r="9176" spans="2:17" ht="20.25" customHeight="1">
      <c r="B9176" s="10" t="str">
        <f t="shared" si="584"/>
        <v>پيشبند نسوز چرمي690</v>
      </c>
      <c r="C9176" s="10" t="str">
        <f t="shared" si="585"/>
        <v>پيشبند نسوز چرمي1404/03/02690</v>
      </c>
      <c r="D9176" s="10" t="str">
        <f>IFERROR(IF(تحویلی!$E$1="","",IF(NOSA!O9176=تحویلی!$E$1,تحویلی!$E$1&amp;COUNTIF(NOSA!$O$1:O9176,تحویلی!$E$1),"")),"")</f>
        <v/>
      </c>
      <c r="E9176" s="10" t="str">
        <f t="shared" si="586"/>
        <v>2502690</v>
      </c>
      <c r="F9176" s="10" t="str">
        <f>IFERROR(VLOOKUP(I9176,DATABASE!$N:$O,2,FALSE),"")</f>
        <v>پيشبند نسوز چرمي</v>
      </c>
      <c r="G9176" s="3" t="s">
        <v>3826</v>
      </c>
      <c r="H9176" s="4">
        <v>2502</v>
      </c>
      <c r="I9176" s="3" t="s">
        <v>1459</v>
      </c>
      <c r="J9176" s="3" t="s">
        <v>15</v>
      </c>
      <c r="K9176" s="5">
        <v>1</v>
      </c>
      <c r="L9176" s="3" t="s">
        <v>8</v>
      </c>
      <c r="M9176" s="3" t="s">
        <v>4</v>
      </c>
      <c r="N9176" s="3" t="s">
        <v>174</v>
      </c>
      <c r="O9176" s="1">
        <v>690</v>
      </c>
      <c r="P9176" s="4">
        <v>1</v>
      </c>
      <c r="Q9176" s="10">
        <f t="shared" si="583"/>
        <v>690</v>
      </c>
    </row>
    <row r="9177" spans="2:17" ht="20.25" customHeight="1">
      <c r="B9177" s="10" t="str">
        <f t="shared" si="584"/>
        <v>دستكش ساق بلند نسوز130</v>
      </c>
      <c r="C9177" s="10" t="str">
        <f t="shared" si="585"/>
        <v>دستكش ساق بلند نسوز1404/03/02130</v>
      </c>
      <c r="D9177" s="10" t="str">
        <f>IFERROR(IF(تحویلی!$E$1="","",IF(NOSA!O9177=تحویلی!$E$1,تحویلی!$E$1&amp;COUNTIF(NOSA!$O$1:O9177,تحویلی!$E$1),"")),"")</f>
        <v/>
      </c>
      <c r="E9177" s="10" t="str">
        <f t="shared" si="586"/>
        <v>2510130</v>
      </c>
      <c r="F9177" s="10" t="str">
        <f>IFERROR(VLOOKUP(I9177,DATABASE!$N:$O,2,FALSE),"")</f>
        <v>دستكش ساق بلند نسوز</v>
      </c>
      <c r="G9177" s="3" t="s">
        <v>3826</v>
      </c>
      <c r="H9177" s="4">
        <v>2510</v>
      </c>
      <c r="I9177" s="3" t="s">
        <v>1461</v>
      </c>
      <c r="J9177" s="3" t="s">
        <v>34</v>
      </c>
      <c r="K9177" s="5">
        <v>1</v>
      </c>
      <c r="L9177" s="3" t="s">
        <v>3</v>
      </c>
      <c r="M9177" s="3" t="s">
        <v>19</v>
      </c>
      <c r="N9177" s="3" t="s">
        <v>253</v>
      </c>
      <c r="O9177" s="1">
        <v>130</v>
      </c>
      <c r="P9177" s="4">
        <v>1</v>
      </c>
      <c r="Q9177" s="10">
        <f t="shared" si="583"/>
        <v>130</v>
      </c>
    </row>
    <row r="9178" spans="2:17" ht="20.25" customHeight="1">
      <c r="B9178" s="10" t="str">
        <f t="shared" si="584"/>
        <v>پيشبند نسوز چرمي130</v>
      </c>
      <c r="C9178" s="10" t="str">
        <f t="shared" si="585"/>
        <v>پيشبند نسوز چرمي1404/03/02130</v>
      </c>
      <c r="D9178" s="10" t="str">
        <f>IFERROR(IF(تحویلی!$E$1="","",IF(NOSA!O9178=تحویلی!$E$1,تحویلی!$E$1&amp;COUNTIF(NOSA!$O$1:O9178,تحویلی!$E$1),"")),"")</f>
        <v/>
      </c>
      <c r="E9178" s="10" t="str">
        <f t="shared" si="586"/>
        <v>2510130</v>
      </c>
      <c r="F9178" s="10" t="str">
        <f>IFERROR(VLOOKUP(I9178,DATABASE!$N:$O,2,FALSE),"")</f>
        <v>پيشبند نسوز چرمي</v>
      </c>
      <c r="G9178" s="3" t="s">
        <v>3826</v>
      </c>
      <c r="H9178" s="4">
        <v>2510</v>
      </c>
      <c r="I9178" s="3" t="s">
        <v>1459</v>
      </c>
      <c r="J9178" s="3" t="s">
        <v>15</v>
      </c>
      <c r="K9178" s="5">
        <v>1</v>
      </c>
      <c r="L9178" s="3" t="s">
        <v>8</v>
      </c>
      <c r="M9178" s="3" t="s">
        <v>19</v>
      </c>
      <c r="N9178" s="3" t="s">
        <v>253</v>
      </c>
      <c r="O9178" s="1">
        <v>130</v>
      </c>
      <c r="P9178" s="4">
        <v>1</v>
      </c>
      <c r="Q9178" s="10">
        <f t="shared" si="583"/>
        <v>130</v>
      </c>
    </row>
    <row r="9179" spans="2:17" ht="20.25" customHeight="1">
      <c r="B9179" s="10" t="str">
        <f t="shared" si="584"/>
        <v>لباس كار نسوز(بلوز و شلوار)130</v>
      </c>
      <c r="C9179" s="10" t="str">
        <f t="shared" si="585"/>
        <v>لباس كار نسوز(بلوز و شلوار)1404/03/02130</v>
      </c>
      <c r="D9179" s="10" t="str">
        <f>IFERROR(IF(تحویلی!$E$1="","",IF(NOSA!O9179=تحویلی!$E$1,تحویلی!$E$1&amp;COUNTIF(NOSA!$O$1:O9179,تحویلی!$E$1),"")),"")</f>
        <v/>
      </c>
      <c r="E9179" s="10" t="str">
        <f t="shared" si="586"/>
        <v>2510130</v>
      </c>
      <c r="F9179" s="10" t="str">
        <f>IFERROR(VLOOKUP(I9179,DATABASE!$N:$O,2,FALSE),"")</f>
        <v>لباس كار نسوز(بلوز و شلوار)</v>
      </c>
      <c r="G9179" s="3" t="s">
        <v>3826</v>
      </c>
      <c r="H9179" s="4">
        <v>2510</v>
      </c>
      <c r="I9179" s="3" t="s">
        <v>1655</v>
      </c>
      <c r="J9179" s="3" t="s">
        <v>1656</v>
      </c>
      <c r="K9179" s="5">
        <v>1</v>
      </c>
      <c r="L9179" s="3" t="s">
        <v>28</v>
      </c>
      <c r="M9179" s="3" t="s">
        <v>19</v>
      </c>
      <c r="N9179" s="3" t="s">
        <v>253</v>
      </c>
      <c r="O9179" s="1">
        <v>130</v>
      </c>
      <c r="P9179" s="4">
        <v>1</v>
      </c>
      <c r="Q9179" s="10">
        <f t="shared" si="583"/>
        <v>130</v>
      </c>
    </row>
    <row r="9180" spans="2:17" ht="20.25" customHeight="1">
      <c r="B9180" s="10" t="str">
        <f t="shared" si="584"/>
        <v>چكمه ايمني نسوز130</v>
      </c>
      <c r="C9180" s="10" t="str">
        <f t="shared" si="585"/>
        <v>چكمه ايمني نسوز1404/03/02130</v>
      </c>
      <c r="D9180" s="10" t="str">
        <f>IFERROR(IF(تحویلی!$E$1="","",IF(NOSA!O9180=تحویلی!$E$1,تحویلی!$E$1&amp;COUNTIF(NOSA!$O$1:O9180,تحویلی!$E$1),"")),"")</f>
        <v/>
      </c>
      <c r="E9180" s="10" t="str">
        <f t="shared" si="586"/>
        <v>2510130</v>
      </c>
      <c r="F9180" s="10" t="str">
        <f>IFERROR(VLOOKUP(I9180,DATABASE!$N:$O,2,FALSE),"")</f>
        <v>چكمه ايمني نسوز</v>
      </c>
      <c r="G9180" s="3" t="s">
        <v>3826</v>
      </c>
      <c r="H9180" s="4">
        <v>2510</v>
      </c>
      <c r="I9180" s="3" t="s">
        <v>1658</v>
      </c>
      <c r="J9180" s="3" t="s">
        <v>1659</v>
      </c>
      <c r="K9180" s="5">
        <v>1</v>
      </c>
      <c r="L9180" s="3" t="s">
        <v>3</v>
      </c>
      <c r="M9180" s="3" t="s">
        <v>19</v>
      </c>
      <c r="N9180" s="3" t="s">
        <v>253</v>
      </c>
      <c r="O9180" s="1">
        <v>130</v>
      </c>
      <c r="P9180" s="4">
        <v>1</v>
      </c>
      <c r="Q9180" s="10">
        <f t="shared" si="583"/>
        <v>130</v>
      </c>
    </row>
    <row r="9181" spans="2:17" ht="20.25" customHeight="1">
      <c r="B9181" s="10" t="str">
        <f t="shared" si="584"/>
        <v>دستكش ضد برش سبك894</v>
      </c>
      <c r="C9181" s="10" t="str">
        <f t="shared" si="585"/>
        <v>دستكش ضد برش سبك1404/03/02894</v>
      </c>
      <c r="D9181" s="10" t="str">
        <f>IFERROR(IF(تحویلی!$E$1="","",IF(NOSA!O9181=تحویلی!$E$1,تحویلی!$E$1&amp;COUNTIF(NOSA!$O$1:O9181,تحویلی!$E$1),"")),"")</f>
        <v/>
      </c>
      <c r="E9181" s="10" t="str">
        <f t="shared" si="586"/>
        <v>2516894</v>
      </c>
      <c r="F9181" s="10" t="str">
        <f>IFERROR(VLOOKUP(I9181,DATABASE!$N:$O,2,FALSE),"")</f>
        <v>دستكش ضد برش سبك</v>
      </c>
      <c r="G9181" s="3" t="s">
        <v>3826</v>
      </c>
      <c r="H9181" s="4">
        <v>2516</v>
      </c>
      <c r="I9181" s="3" t="s">
        <v>1442</v>
      </c>
      <c r="J9181" s="3" t="s">
        <v>22</v>
      </c>
      <c r="K9181" s="5">
        <v>1</v>
      </c>
      <c r="L9181" s="3" t="s">
        <v>3</v>
      </c>
      <c r="M9181" s="3" t="s">
        <v>40</v>
      </c>
      <c r="N9181" s="3" t="s">
        <v>3962</v>
      </c>
      <c r="O9181" s="1">
        <v>894</v>
      </c>
      <c r="P9181" s="4">
        <v>1</v>
      </c>
      <c r="Q9181" s="10">
        <f t="shared" si="583"/>
        <v>894</v>
      </c>
    </row>
    <row r="9182" spans="2:17" ht="20.25" customHeight="1">
      <c r="B9182" s="10" t="str">
        <f t="shared" si="584"/>
        <v>دستكش كف دوبل چرمي697</v>
      </c>
      <c r="C9182" s="10" t="str">
        <f t="shared" si="585"/>
        <v>دستكش كف دوبل چرمي1404/03/02697</v>
      </c>
      <c r="D9182" s="10" t="str">
        <f>IFERROR(IF(تحویلی!$E$1="","",IF(NOSA!O9182=تحویلی!$E$1,تحویلی!$E$1&amp;COUNTIF(NOSA!$O$1:O9182,تحویلی!$E$1),"")),"")</f>
        <v/>
      </c>
      <c r="E9182" s="10" t="str">
        <f t="shared" si="586"/>
        <v>2517697</v>
      </c>
      <c r="F9182" s="10" t="str">
        <f>IFERROR(VLOOKUP(I9182,DATABASE!$N:$O,2,FALSE),"")</f>
        <v>دستكش كف دوبل چرمي</v>
      </c>
      <c r="G9182" s="3" t="s">
        <v>3826</v>
      </c>
      <c r="H9182" s="4">
        <v>2517</v>
      </c>
      <c r="I9182" s="3" t="s">
        <v>1683</v>
      </c>
      <c r="J9182" s="3" t="s">
        <v>1684</v>
      </c>
      <c r="K9182" s="5">
        <v>1</v>
      </c>
      <c r="L9182" s="3" t="s">
        <v>3</v>
      </c>
      <c r="M9182" s="3" t="s">
        <v>25</v>
      </c>
      <c r="N9182" s="3" t="s">
        <v>145</v>
      </c>
      <c r="O9182" s="1">
        <v>697</v>
      </c>
      <c r="P9182" s="4">
        <v>1</v>
      </c>
      <c r="Q9182" s="10">
        <f t="shared" si="583"/>
        <v>697</v>
      </c>
    </row>
    <row r="9183" spans="2:17" ht="20.25" customHeight="1">
      <c r="B9183" s="10" t="str">
        <f t="shared" si="584"/>
        <v>دستكش ضد برش سبك739</v>
      </c>
      <c r="C9183" s="10" t="str">
        <f t="shared" si="585"/>
        <v>دستكش ضد برش سبك1404/03/03739</v>
      </c>
      <c r="D9183" s="10" t="str">
        <f>IFERROR(IF(تحویلی!$E$1="","",IF(NOSA!O9183=تحویلی!$E$1,تحویلی!$E$1&amp;COUNTIF(NOSA!$O$1:O9183,تحویلی!$E$1),"")),"")</f>
        <v/>
      </c>
      <c r="E9183" s="10" t="str">
        <f t="shared" si="586"/>
        <v>2523739</v>
      </c>
      <c r="F9183" s="10" t="str">
        <f>IFERROR(VLOOKUP(I9183,DATABASE!$N:$O,2,FALSE),"")</f>
        <v>دستكش ضد برش سبك</v>
      </c>
      <c r="G9183" s="3" t="s">
        <v>3827</v>
      </c>
      <c r="H9183" s="4">
        <v>2523</v>
      </c>
      <c r="I9183" s="3" t="s">
        <v>1442</v>
      </c>
      <c r="J9183" s="3" t="s">
        <v>22</v>
      </c>
      <c r="K9183" s="5">
        <v>1</v>
      </c>
      <c r="L9183" s="3" t="s">
        <v>3</v>
      </c>
      <c r="M9183" s="3" t="s">
        <v>47</v>
      </c>
      <c r="N9183" s="3" t="s">
        <v>1005</v>
      </c>
      <c r="O9183" s="1">
        <v>739</v>
      </c>
      <c r="P9183" s="4">
        <v>1</v>
      </c>
      <c r="Q9183" s="10">
        <f t="shared" si="583"/>
        <v>739</v>
      </c>
    </row>
    <row r="9184" spans="2:17" ht="20.25" customHeight="1">
      <c r="B9184" s="10" t="str">
        <f t="shared" si="584"/>
        <v>دستكش ضد برش سبك841</v>
      </c>
      <c r="C9184" s="10" t="str">
        <f t="shared" si="585"/>
        <v>دستكش ضد برش سبك1404/03/03841</v>
      </c>
      <c r="D9184" s="10" t="str">
        <f>IFERROR(IF(تحویلی!$E$1="","",IF(NOSA!O9184=تحویلی!$E$1,تحویلی!$E$1&amp;COUNTIF(NOSA!$O$1:O9184,تحویلی!$E$1),"")),"")</f>
        <v/>
      </c>
      <c r="E9184" s="10" t="str">
        <f t="shared" si="586"/>
        <v>2523841</v>
      </c>
      <c r="F9184" s="10" t="str">
        <f>IFERROR(VLOOKUP(I9184,DATABASE!$N:$O,2,FALSE),"")</f>
        <v>دستكش ضد برش سبك</v>
      </c>
      <c r="G9184" s="3" t="s">
        <v>3827</v>
      </c>
      <c r="H9184" s="4">
        <v>2523</v>
      </c>
      <c r="I9184" s="3" t="s">
        <v>1442</v>
      </c>
      <c r="J9184" s="3" t="s">
        <v>22</v>
      </c>
      <c r="K9184" s="5">
        <v>1</v>
      </c>
      <c r="L9184" s="3" t="s">
        <v>3</v>
      </c>
      <c r="M9184" s="3" t="s">
        <v>47</v>
      </c>
      <c r="N9184" s="3" t="s">
        <v>2686</v>
      </c>
      <c r="O9184" s="1">
        <v>841</v>
      </c>
      <c r="P9184" s="4">
        <v>1</v>
      </c>
      <c r="Q9184" s="10">
        <f t="shared" si="583"/>
        <v>841</v>
      </c>
    </row>
    <row r="9185" spans="2:17" ht="20.25" customHeight="1">
      <c r="B9185" s="10" t="str">
        <f t="shared" si="584"/>
        <v>كلاه ايمني606</v>
      </c>
      <c r="C9185" s="10" t="str">
        <f t="shared" si="585"/>
        <v>كلاه ايمني1404/03/03606</v>
      </c>
      <c r="D9185" s="10" t="str">
        <f>IFERROR(IF(تحویلی!$E$1="","",IF(NOSA!O9185=تحویلی!$E$1,تحویلی!$E$1&amp;COUNTIF(NOSA!$O$1:O9185,تحویلی!$E$1),"")),"")</f>
        <v/>
      </c>
      <c r="E9185" s="10" t="str">
        <f t="shared" si="586"/>
        <v>2524606</v>
      </c>
      <c r="F9185" s="10" t="str">
        <f>IFERROR(VLOOKUP(I9185,DATABASE!$N:$O,2,FALSE),"")</f>
        <v>كلاه ايمني</v>
      </c>
      <c r="G9185" s="3" t="s">
        <v>3827</v>
      </c>
      <c r="H9185" s="4">
        <v>2524</v>
      </c>
      <c r="I9185" s="3" t="s">
        <v>1505</v>
      </c>
      <c r="J9185" s="3" t="s">
        <v>1628</v>
      </c>
      <c r="K9185" s="5">
        <v>1</v>
      </c>
      <c r="L9185" s="3" t="s">
        <v>8</v>
      </c>
      <c r="M9185" s="3" t="s">
        <v>4</v>
      </c>
      <c r="N9185" s="3" t="s">
        <v>4308</v>
      </c>
      <c r="O9185" s="1">
        <v>606</v>
      </c>
      <c r="P9185" s="4">
        <v>1</v>
      </c>
      <c r="Q9185" s="10">
        <f t="shared" si="583"/>
        <v>606</v>
      </c>
    </row>
    <row r="9186" spans="2:17" ht="20.25" customHeight="1">
      <c r="B9186" s="10" t="str">
        <f t="shared" si="584"/>
        <v>لباس كار ديرسوز(بلوز و شلوار)960</v>
      </c>
      <c r="C9186" s="10" t="str">
        <f t="shared" si="585"/>
        <v>لباس كار ديرسوز(بلوز و شلوار)1404/03/03960</v>
      </c>
      <c r="D9186" s="10" t="str">
        <f>IFERROR(IF(تحویلی!$E$1="","",IF(NOSA!O9186=تحویلی!$E$1,تحویلی!$E$1&amp;COUNTIF(NOSA!$O$1:O9186,تحویلی!$E$1),"")),"")</f>
        <v/>
      </c>
      <c r="E9186" s="10" t="str">
        <f t="shared" si="586"/>
        <v>2530960</v>
      </c>
      <c r="F9186" s="10" t="str">
        <f>IFERROR(VLOOKUP(I9186,DATABASE!$N:$O,2,FALSE),"")</f>
        <v>لباس كار ديرسوز(بلوز و شلوار)</v>
      </c>
      <c r="G9186" s="3" t="s">
        <v>3827</v>
      </c>
      <c r="H9186" s="4">
        <v>2530</v>
      </c>
      <c r="I9186" s="3" t="s">
        <v>1634</v>
      </c>
      <c r="J9186" s="3" t="s">
        <v>1635</v>
      </c>
      <c r="K9186" s="5">
        <v>1</v>
      </c>
      <c r="L9186" s="3" t="s">
        <v>28</v>
      </c>
      <c r="M9186" s="3" t="s">
        <v>47</v>
      </c>
      <c r="N9186" s="3" t="s">
        <v>4309</v>
      </c>
      <c r="O9186" s="1">
        <v>960</v>
      </c>
      <c r="P9186" s="4">
        <v>0</v>
      </c>
      <c r="Q9186" s="10">
        <f t="shared" si="583"/>
        <v>960</v>
      </c>
    </row>
    <row r="9187" spans="2:17" ht="20.25" customHeight="1">
      <c r="B9187" s="10" t="str">
        <f t="shared" si="584"/>
        <v>كفش ايمني960</v>
      </c>
      <c r="C9187" s="10" t="str">
        <f t="shared" si="585"/>
        <v>كفش ايمني1404/03/03960</v>
      </c>
      <c r="D9187" s="10" t="str">
        <f>IFERROR(IF(تحویلی!$E$1="","",IF(NOSA!O9187=تحویلی!$E$1,تحویلی!$E$1&amp;COUNTIF(NOSA!$O$1:O9187,تحویلی!$E$1),"")),"")</f>
        <v/>
      </c>
      <c r="E9187" s="10" t="str">
        <f t="shared" si="586"/>
        <v>2530960</v>
      </c>
      <c r="F9187" s="10" t="str">
        <f>IFERROR(VLOOKUP(I9187,DATABASE!$N:$O,2,FALSE),"")</f>
        <v>كفش ايمني</v>
      </c>
      <c r="G9187" s="3" t="s">
        <v>3827</v>
      </c>
      <c r="H9187" s="4">
        <v>2530</v>
      </c>
      <c r="I9187" s="3" t="s">
        <v>1526</v>
      </c>
      <c r="J9187" s="3" t="s">
        <v>1729</v>
      </c>
      <c r="K9187" s="5">
        <v>1</v>
      </c>
      <c r="L9187" s="3" t="s">
        <v>3</v>
      </c>
      <c r="M9187" s="3" t="s">
        <v>47</v>
      </c>
      <c r="N9187" s="3" t="s">
        <v>4309</v>
      </c>
      <c r="O9187" s="1">
        <v>960</v>
      </c>
      <c r="P9187" s="4">
        <v>0</v>
      </c>
      <c r="Q9187" s="10">
        <f t="shared" si="583"/>
        <v>960</v>
      </c>
    </row>
    <row r="9188" spans="2:17" ht="20.25" customHeight="1">
      <c r="B9188" s="10" t="str">
        <f t="shared" si="584"/>
        <v>960</v>
      </c>
      <c r="C9188" s="10" t="str">
        <f t="shared" si="585"/>
        <v>1404/03/03960</v>
      </c>
      <c r="D9188" s="10" t="str">
        <f>IFERROR(IF(تحویلی!$E$1="","",IF(NOSA!O9188=تحویلی!$E$1,تحویلی!$E$1&amp;COUNTIF(NOSA!$O$1:O9188,تحویلی!$E$1),"")),"")</f>
        <v/>
      </c>
      <c r="E9188" s="10" t="str">
        <f t="shared" si="586"/>
        <v>2530960</v>
      </c>
      <c r="F9188" s="10" t="str">
        <f>IFERROR(VLOOKUP(I9188,DATABASE!$N:$O,2,FALSE),"")</f>
        <v/>
      </c>
      <c r="G9188" s="3" t="s">
        <v>3827</v>
      </c>
      <c r="H9188" s="4">
        <v>2530</v>
      </c>
      <c r="I9188" s="3" t="s">
        <v>3559</v>
      </c>
      <c r="J9188" s="3" t="s">
        <v>3560</v>
      </c>
      <c r="K9188" s="5">
        <v>1</v>
      </c>
      <c r="L9188" s="3" t="s">
        <v>8</v>
      </c>
      <c r="M9188" s="3" t="s">
        <v>47</v>
      </c>
      <c r="N9188" s="3" t="s">
        <v>4309</v>
      </c>
      <c r="O9188" s="1">
        <v>960</v>
      </c>
      <c r="P9188" s="4">
        <v>0</v>
      </c>
      <c r="Q9188" s="10">
        <f t="shared" si="583"/>
        <v>960</v>
      </c>
    </row>
    <row r="9189" spans="2:17" ht="20.25" customHeight="1">
      <c r="B9189" s="10" t="str">
        <f t="shared" si="584"/>
        <v>كلاه ايمني960</v>
      </c>
      <c r="C9189" s="10" t="str">
        <f t="shared" si="585"/>
        <v>كلاه ايمني1404/03/03960</v>
      </c>
      <c r="D9189" s="10" t="str">
        <f>IFERROR(IF(تحویلی!$E$1="","",IF(NOSA!O9189=تحویلی!$E$1,تحویلی!$E$1&amp;COUNTIF(NOSA!$O$1:O9189,تحویلی!$E$1),"")),"")</f>
        <v/>
      </c>
      <c r="E9189" s="10" t="str">
        <f t="shared" si="586"/>
        <v>2530960</v>
      </c>
      <c r="F9189" s="10" t="str">
        <f>IFERROR(VLOOKUP(I9189,DATABASE!$N:$O,2,FALSE),"")</f>
        <v>كلاه ايمني</v>
      </c>
      <c r="G9189" s="3" t="s">
        <v>3827</v>
      </c>
      <c r="H9189" s="4">
        <v>2530</v>
      </c>
      <c r="I9189" s="3" t="s">
        <v>1476</v>
      </c>
      <c r="J9189" s="3" t="s">
        <v>1647</v>
      </c>
      <c r="K9189" s="5">
        <v>1</v>
      </c>
      <c r="L9189" s="3" t="s">
        <v>8</v>
      </c>
      <c r="M9189" s="3" t="s">
        <v>47</v>
      </c>
      <c r="N9189" s="3" t="s">
        <v>4309</v>
      </c>
      <c r="O9189" s="1">
        <v>960</v>
      </c>
      <c r="P9189" s="4">
        <v>0</v>
      </c>
      <c r="Q9189" s="10">
        <f t="shared" si="583"/>
        <v>960</v>
      </c>
    </row>
    <row r="9190" spans="2:17" ht="20.25" customHeight="1">
      <c r="B9190" s="10" t="str">
        <f t="shared" si="584"/>
        <v>دستكش ضد برش سبك960</v>
      </c>
      <c r="C9190" s="10" t="str">
        <f t="shared" si="585"/>
        <v>دستكش ضد برش سبك1404/03/03960</v>
      </c>
      <c r="D9190" s="10" t="str">
        <f>IFERROR(IF(تحویلی!$E$1="","",IF(NOSA!O9190=تحویلی!$E$1,تحویلی!$E$1&amp;COUNTIF(NOSA!$O$1:O9190,تحویلی!$E$1),"")),"")</f>
        <v/>
      </c>
      <c r="E9190" s="10" t="str">
        <f t="shared" si="586"/>
        <v>2530960</v>
      </c>
      <c r="F9190" s="10" t="str">
        <f>IFERROR(VLOOKUP(I9190,DATABASE!$N:$O,2,FALSE),"")</f>
        <v>دستكش ضد برش سبك</v>
      </c>
      <c r="G9190" s="3" t="s">
        <v>3827</v>
      </c>
      <c r="H9190" s="4">
        <v>2530</v>
      </c>
      <c r="I9190" s="3" t="s">
        <v>1442</v>
      </c>
      <c r="J9190" s="3" t="s">
        <v>22</v>
      </c>
      <c r="K9190" s="5">
        <v>1</v>
      </c>
      <c r="L9190" s="3" t="s">
        <v>3</v>
      </c>
      <c r="M9190" s="3" t="s">
        <v>47</v>
      </c>
      <c r="N9190" s="3" t="s">
        <v>4309</v>
      </c>
      <c r="O9190" s="1">
        <v>960</v>
      </c>
      <c r="P9190" s="4">
        <v>0</v>
      </c>
      <c r="Q9190" s="10">
        <f t="shared" si="583"/>
        <v>960</v>
      </c>
    </row>
    <row r="9191" spans="2:17" ht="20.25" customHeight="1">
      <c r="B9191" s="10" t="str">
        <f t="shared" si="584"/>
        <v>لباس كار ديرسوز(بلوز و شلوار)961</v>
      </c>
      <c r="C9191" s="10" t="str">
        <f t="shared" si="585"/>
        <v>لباس كار ديرسوز(بلوز و شلوار)1404/03/03961</v>
      </c>
      <c r="D9191" s="10" t="str">
        <f>IFERROR(IF(تحویلی!$E$1="","",IF(NOSA!O9191=تحویلی!$E$1,تحویلی!$E$1&amp;COUNTIF(NOSA!$O$1:O9191,تحویلی!$E$1),"")),"")</f>
        <v/>
      </c>
      <c r="E9191" s="10" t="str">
        <f t="shared" si="586"/>
        <v>2531961</v>
      </c>
      <c r="F9191" s="10" t="str">
        <f>IFERROR(VLOOKUP(I9191,DATABASE!$N:$O,2,FALSE),"")</f>
        <v>لباس كار ديرسوز(بلوز و شلوار)</v>
      </c>
      <c r="G9191" s="3" t="s">
        <v>3827</v>
      </c>
      <c r="H9191" s="4">
        <v>2531</v>
      </c>
      <c r="I9191" s="3" t="s">
        <v>1478</v>
      </c>
      <c r="J9191" s="3" t="s">
        <v>1711</v>
      </c>
      <c r="K9191" s="5">
        <v>1</v>
      </c>
      <c r="L9191" s="3" t="s">
        <v>28</v>
      </c>
      <c r="M9191" s="3" t="s">
        <v>47</v>
      </c>
      <c r="N9191" s="3" t="s">
        <v>4314</v>
      </c>
      <c r="O9191" s="1">
        <v>961</v>
      </c>
      <c r="P9191" s="4">
        <v>0</v>
      </c>
      <c r="Q9191" s="10">
        <f t="shared" si="583"/>
        <v>961</v>
      </c>
    </row>
    <row r="9192" spans="2:17" ht="20.25" customHeight="1">
      <c r="B9192" s="10" t="str">
        <f t="shared" si="584"/>
        <v>كفش ايمني عايق برق961</v>
      </c>
      <c r="C9192" s="10" t="str">
        <f t="shared" si="585"/>
        <v>كفش ايمني عايق برق1404/03/03961</v>
      </c>
      <c r="D9192" s="10" t="str">
        <f>IFERROR(IF(تحویلی!$E$1="","",IF(NOSA!O9192=تحویلی!$E$1,تحویلی!$E$1&amp;COUNTIF(NOSA!$O$1:O9192,تحویلی!$E$1),"")),"")</f>
        <v/>
      </c>
      <c r="E9192" s="10" t="str">
        <f t="shared" si="586"/>
        <v>2531961</v>
      </c>
      <c r="F9192" s="10" t="str">
        <f>IFERROR(VLOOKUP(I9192,DATABASE!$N:$O,2,FALSE),"")</f>
        <v>كفش ايمني عايق برق</v>
      </c>
      <c r="G9192" s="3" t="s">
        <v>3827</v>
      </c>
      <c r="H9192" s="4">
        <v>2531</v>
      </c>
      <c r="I9192" s="3" t="s">
        <v>2321</v>
      </c>
      <c r="J9192" s="3" t="s">
        <v>2669</v>
      </c>
      <c r="K9192" s="5">
        <v>1</v>
      </c>
      <c r="L9192" s="3" t="s">
        <v>3</v>
      </c>
      <c r="M9192" s="3" t="s">
        <v>47</v>
      </c>
      <c r="N9192" s="3" t="s">
        <v>4314</v>
      </c>
      <c r="O9192" s="1">
        <v>961</v>
      </c>
      <c r="P9192" s="4">
        <v>0</v>
      </c>
      <c r="Q9192" s="10">
        <f t="shared" si="583"/>
        <v>961</v>
      </c>
    </row>
    <row r="9193" spans="2:17" ht="20.25" customHeight="1">
      <c r="B9193" s="10" t="str">
        <f t="shared" si="584"/>
        <v>961</v>
      </c>
      <c r="C9193" s="10" t="str">
        <f t="shared" si="585"/>
        <v>1404/03/03961</v>
      </c>
      <c r="D9193" s="10" t="str">
        <f>IFERROR(IF(تحویلی!$E$1="","",IF(NOSA!O9193=تحویلی!$E$1,تحویلی!$E$1&amp;COUNTIF(NOSA!$O$1:O9193,تحویلی!$E$1),"")),"")</f>
        <v/>
      </c>
      <c r="E9193" s="10" t="str">
        <f t="shared" si="586"/>
        <v>2531961</v>
      </c>
      <c r="F9193" s="10" t="str">
        <f>IFERROR(VLOOKUP(I9193,DATABASE!$N:$O,2,FALSE),"")</f>
        <v/>
      </c>
      <c r="G9193" s="3" t="s">
        <v>3827</v>
      </c>
      <c r="H9193" s="4">
        <v>2531</v>
      </c>
      <c r="I9193" s="3" t="s">
        <v>3559</v>
      </c>
      <c r="J9193" s="3" t="s">
        <v>3560</v>
      </c>
      <c r="K9193" s="5">
        <v>1</v>
      </c>
      <c r="L9193" s="3" t="s">
        <v>8</v>
      </c>
      <c r="M9193" s="3" t="s">
        <v>47</v>
      </c>
      <c r="N9193" s="3" t="s">
        <v>4314</v>
      </c>
      <c r="O9193" s="1">
        <v>961</v>
      </c>
      <c r="P9193" s="4">
        <v>0</v>
      </c>
      <c r="Q9193" s="10">
        <f t="shared" si="583"/>
        <v>961</v>
      </c>
    </row>
    <row r="9194" spans="2:17" ht="20.25" customHeight="1">
      <c r="B9194" s="10" t="str">
        <f t="shared" si="584"/>
        <v>كلاه ايمني961</v>
      </c>
      <c r="C9194" s="10" t="str">
        <f t="shared" si="585"/>
        <v>كلاه ايمني1404/03/03961</v>
      </c>
      <c r="D9194" s="10" t="str">
        <f>IFERROR(IF(تحویلی!$E$1="","",IF(NOSA!O9194=تحویلی!$E$1,تحویلی!$E$1&amp;COUNTIF(NOSA!$O$1:O9194,تحویلی!$E$1),"")),"")</f>
        <v/>
      </c>
      <c r="E9194" s="10" t="str">
        <f t="shared" si="586"/>
        <v>2531961</v>
      </c>
      <c r="F9194" s="10" t="str">
        <f>IFERROR(VLOOKUP(I9194,DATABASE!$N:$O,2,FALSE),"")</f>
        <v>كلاه ايمني</v>
      </c>
      <c r="G9194" s="3" t="s">
        <v>3827</v>
      </c>
      <c r="H9194" s="4">
        <v>2531</v>
      </c>
      <c r="I9194" s="3" t="s">
        <v>1476</v>
      </c>
      <c r="J9194" s="3" t="s">
        <v>1647</v>
      </c>
      <c r="K9194" s="5">
        <v>1</v>
      </c>
      <c r="L9194" s="3" t="s">
        <v>8</v>
      </c>
      <c r="M9194" s="3" t="s">
        <v>47</v>
      </c>
      <c r="N9194" s="3" t="s">
        <v>4314</v>
      </c>
      <c r="O9194" s="1">
        <v>961</v>
      </c>
      <c r="P9194" s="4">
        <v>0</v>
      </c>
      <c r="Q9194" s="10">
        <f t="shared" ref="Q9194:Q9257" si="587">VALUE(O9194)</f>
        <v>961</v>
      </c>
    </row>
    <row r="9195" spans="2:17" ht="20.25" customHeight="1">
      <c r="B9195" s="10" t="str">
        <f t="shared" si="584"/>
        <v>دستكش كف مواد سبك961</v>
      </c>
      <c r="C9195" s="10" t="str">
        <f t="shared" si="585"/>
        <v>دستكش كف مواد سبك1404/03/03961</v>
      </c>
      <c r="D9195" s="10" t="str">
        <f>IFERROR(IF(تحویلی!$E$1="","",IF(NOSA!O9195=تحویلی!$E$1,تحویلی!$E$1&amp;COUNTIF(NOSA!$O$1:O9195,تحویلی!$E$1),"")),"")</f>
        <v/>
      </c>
      <c r="E9195" s="10" t="str">
        <f t="shared" si="586"/>
        <v>2531961</v>
      </c>
      <c r="F9195" s="10" t="str">
        <f>IFERROR(VLOOKUP(I9195,DATABASE!$N:$O,2,FALSE),"")</f>
        <v>دستكش كف مواد سبك</v>
      </c>
      <c r="G9195" s="3" t="s">
        <v>3827</v>
      </c>
      <c r="H9195" s="4">
        <v>2531</v>
      </c>
      <c r="I9195" s="3" t="s">
        <v>1456</v>
      </c>
      <c r="J9195" s="3" t="s">
        <v>2</v>
      </c>
      <c r="K9195" s="5">
        <v>1</v>
      </c>
      <c r="L9195" s="3" t="s">
        <v>3</v>
      </c>
      <c r="M9195" s="3" t="s">
        <v>47</v>
      </c>
      <c r="N9195" s="3" t="s">
        <v>4314</v>
      </c>
      <c r="O9195" s="1">
        <v>961</v>
      </c>
      <c r="P9195" s="4">
        <v>0</v>
      </c>
      <c r="Q9195" s="10">
        <f t="shared" si="587"/>
        <v>961</v>
      </c>
    </row>
    <row r="9196" spans="2:17" ht="20.25" customHeight="1">
      <c r="B9196" s="10" t="str">
        <f t="shared" si="584"/>
        <v>لباس كار ديرسوز(بلوز) 10007</v>
      </c>
      <c r="C9196" s="10" t="str">
        <f t="shared" si="585"/>
        <v>لباس كار ديرسوز(بلوز) 1404/03/0310007</v>
      </c>
      <c r="D9196" s="10" t="str">
        <f>IFERROR(IF(تحویلی!$E$1="","",IF(NOSA!O9196=تحویلی!$E$1,تحویلی!$E$1&amp;COUNTIF(NOSA!$O$1:O9196,تحویلی!$E$1),"")),"")</f>
        <v/>
      </c>
      <c r="E9196" s="10" t="str">
        <f t="shared" si="586"/>
        <v>255010007</v>
      </c>
      <c r="F9196" s="10" t="str">
        <f>IFERROR(VLOOKUP(I9196,DATABASE!$N:$O,2,FALSE),"")</f>
        <v xml:space="preserve">لباس كار ديرسوز(بلوز) </v>
      </c>
      <c r="G9196" s="3" t="s">
        <v>3827</v>
      </c>
      <c r="H9196" s="4">
        <v>2550</v>
      </c>
      <c r="I9196" s="3" t="s">
        <v>2316</v>
      </c>
      <c r="J9196" s="3" t="s">
        <v>2780</v>
      </c>
      <c r="K9196" s="5">
        <v>1</v>
      </c>
      <c r="L9196" s="3" t="s">
        <v>8</v>
      </c>
      <c r="M9196" s="3" t="s">
        <v>9</v>
      </c>
      <c r="N9196" s="3" t="s">
        <v>4107</v>
      </c>
      <c r="O9196" s="1">
        <v>10007</v>
      </c>
      <c r="P9196" s="4">
        <v>1</v>
      </c>
      <c r="Q9196" s="10">
        <f t="shared" si="587"/>
        <v>10007</v>
      </c>
    </row>
    <row r="9197" spans="2:17" ht="20.25" customHeight="1">
      <c r="B9197" s="10" t="str">
        <f t="shared" si="584"/>
        <v>دستكش ضد برش سبك10008</v>
      </c>
      <c r="C9197" s="10" t="str">
        <f t="shared" si="585"/>
        <v>دستكش ضد برش سبك1404/03/0310008</v>
      </c>
      <c r="D9197" s="10" t="str">
        <f>IFERROR(IF(تحویلی!$E$1="","",IF(NOSA!O9197=تحویلی!$E$1,تحویلی!$E$1&amp;COUNTIF(NOSA!$O$1:O9197,تحویلی!$E$1),"")),"")</f>
        <v/>
      </c>
      <c r="E9197" s="10" t="str">
        <f t="shared" si="586"/>
        <v>255010008</v>
      </c>
      <c r="F9197" s="10" t="str">
        <f>IFERROR(VLOOKUP(I9197,DATABASE!$N:$O,2,FALSE),"")</f>
        <v>دستكش ضد برش سبك</v>
      </c>
      <c r="G9197" s="3" t="s">
        <v>3827</v>
      </c>
      <c r="H9197" s="4">
        <v>2550</v>
      </c>
      <c r="I9197" s="3" t="s">
        <v>1442</v>
      </c>
      <c r="J9197" s="3" t="s">
        <v>22</v>
      </c>
      <c r="K9197" s="5">
        <v>1</v>
      </c>
      <c r="L9197" s="3" t="s">
        <v>3</v>
      </c>
      <c r="M9197" s="3" t="s">
        <v>9</v>
      </c>
      <c r="N9197" s="3" t="s">
        <v>4106</v>
      </c>
      <c r="O9197" s="1">
        <v>10008</v>
      </c>
      <c r="P9197" s="4">
        <v>1</v>
      </c>
      <c r="Q9197" s="10">
        <f t="shared" si="587"/>
        <v>10008</v>
      </c>
    </row>
    <row r="9198" spans="2:17" ht="20.25" customHeight="1">
      <c r="B9198" s="10" t="str">
        <f t="shared" si="584"/>
        <v>706</v>
      </c>
      <c r="C9198" s="10" t="str">
        <f t="shared" si="585"/>
        <v>1404/03/03706</v>
      </c>
      <c r="D9198" s="10" t="str">
        <f>IFERROR(IF(تحویلی!$E$1="","",IF(NOSA!O9198=تحویلی!$E$1,تحویلی!$E$1&amp;COUNTIF(NOSA!$O$1:O9198,تحویلی!$E$1),"")),"")</f>
        <v/>
      </c>
      <c r="E9198" s="10" t="str">
        <f t="shared" si="586"/>
        <v>2555706</v>
      </c>
      <c r="F9198" s="10" t="str">
        <f>IFERROR(VLOOKUP(I9198,DATABASE!$N:$O,2,FALSE),"")</f>
        <v/>
      </c>
      <c r="G9198" s="3" t="s">
        <v>3827</v>
      </c>
      <c r="H9198" s="4">
        <v>2555</v>
      </c>
      <c r="I9198" s="3" t="s">
        <v>3559</v>
      </c>
      <c r="J9198" s="3" t="s">
        <v>3560</v>
      </c>
      <c r="K9198" s="5">
        <v>1</v>
      </c>
      <c r="L9198" s="3" t="s">
        <v>8</v>
      </c>
      <c r="M9198" s="3" t="s">
        <v>4</v>
      </c>
      <c r="N9198" s="3" t="s">
        <v>907</v>
      </c>
      <c r="O9198" s="1">
        <v>706</v>
      </c>
      <c r="P9198" s="4">
        <v>1</v>
      </c>
      <c r="Q9198" s="10">
        <f t="shared" si="587"/>
        <v>706</v>
      </c>
    </row>
    <row r="9199" spans="2:17" ht="20.25" customHeight="1">
      <c r="B9199" s="10" t="str">
        <f t="shared" si="584"/>
        <v>هدگير نقاب624</v>
      </c>
      <c r="C9199" s="10" t="str">
        <f t="shared" si="585"/>
        <v>هدگير نقاب1404/03/03624</v>
      </c>
      <c r="D9199" s="10" t="str">
        <f>IFERROR(IF(تحویلی!$E$1="","",IF(NOSA!O9199=تحویلی!$E$1,تحویلی!$E$1&amp;COUNTIF(NOSA!$O$1:O9199,تحویلی!$E$1),"")),"")</f>
        <v/>
      </c>
      <c r="E9199" s="10" t="str">
        <f t="shared" si="586"/>
        <v>2562624</v>
      </c>
      <c r="F9199" s="10" t="str">
        <f>IFERROR(VLOOKUP(I9199,DATABASE!$N:$O,2,FALSE),"")</f>
        <v>هدگير نقاب</v>
      </c>
      <c r="G9199" s="3" t="s">
        <v>3827</v>
      </c>
      <c r="H9199" s="4">
        <v>2562</v>
      </c>
      <c r="I9199" s="3" t="s">
        <v>1468</v>
      </c>
      <c r="J9199" s="3" t="s">
        <v>12</v>
      </c>
      <c r="K9199" s="5">
        <v>1</v>
      </c>
      <c r="L9199" s="3" t="s">
        <v>8</v>
      </c>
      <c r="M9199" s="3" t="s">
        <v>25</v>
      </c>
      <c r="N9199" s="3" t="s">
        <v>2868</v>
      </c>
      <c r="O9199" s="1">
        <v>624</v>
      </c>
      <c r="P9199" s="4">
        <v>1</v>
      </c>
      <c r="Q9199" s="10">
        <f t="shared" si="587"/>
        <v>624</v>
      </c>
    </row>
    <row r="9200" spans="2:17" ht="20.25" customHeight="1">
      <c r="B9200" s="10" t="str">
        <f t="shared" si="584"/>
        <v>دستكش ضد برش سبك475</v>
      </c>
      <c r="C9200" s="10" t="str">
        <f t="shared" si="585"/>
        <v>دستكش ضد برش سبك1404/03/03475</v>
      </c>
      <c r="D9200" s="10" t="str">
        <f>IFERROR(IF(تحویلی!$E$1="","",IF(NOSA!O9200=تحویلی!$E$1,تحویلی!$E$1&amp;COUNTIF(NOSA!$O$1:O9200,تحویلی!$E$1),"")),"")</f>
        <v/>
      </c>
      <c r="E9200" s="10" t="str">
        <f t="shared" si="586"/>
        <v>2563475</v>
      </c>
      <c r="F9200" s="10" t="str">
        <f>IFERROR(VLOOKUP(I9200,DATABASE!$N:$O,2,FALSE),"")</f>
        <v>دستكش ضد برش سبك</v>
      </c>
      <c r="G9200" s="3" t="s">
        <v>3827</v>
      </c>
      <c r="H9200" s="4">
        <v>2563</v>
      </c>
      <c r="I9200" s="3" t="s">
        <v>1442</v>
      </c>
      <c r="J9200" s="3" t="s">
        <v>22</v>
      </c>
      <c r="K9200" s="5">
        <v>1</v>
      </c>
      <c r="L9200" s="3" t="s">
        <v>3</v>
      </c>
      <c r="M9200" s="3" t="s">
        <v>4</v>
      </c>
      <c r="N9200" s="3" t="s">
        <v>2866</v>
      </c>
      <c r="O9200" s="1">
        <v>475</v>
      </c>
      <c r="P9200" s="4">
        <v>1</v>
      </c>
      <c r="Q9200" s="10">
        <f t="shared" si="587"/>
        <v>475</v>
      </c>
    </row>
    <row r="9201" spans="2:17" ht="20.25" customHeight="1">
      <c r="B9201" s="10" t="str">
        <f t="shared" si="584"/>
        <v>بند كفش892</v>
      </c>
      <c r="C9201" s="10" t="str">
        <f t="shared" si="585"/>
        <v>بند كفش1404/03/03892</v>
      </c>
      <c r="D9201" s="10" t="str">
        <f>IFERROR(IF(تحویلی!$E$1="","",IF(NOSA!O9201=تحویلی!$E$1,تحویلی!$E$1&amp;COUNTIF(NOSA!$O$1:O9201,تحویلی!$E$1),"")),"")</f>
        <v/>
      </c>
      <c r="E9201" s="10" t="str">
        <f t="shared" si="586"/>
        <v>2564892</v>
      </c>
      <c r="F9201" s="10" t="str">
        <f>IFERROR(VLOOKUP(I9201,DATABASE!$N:$O,2,FALSE),"")</f>
        <v>بند كفش</v>
      </c>
      <c r="G9201" s="3" t="s">
        <v>3827</v>
      </c>
      <c r="H9201" s="4">
        <v>2564</v>
      </c>
      <c r="I9201" s="3" t="s">
        <v>1462</v>
      </c>
      <c r="J9201" s="3" t="s">
        <v>450</v>
      </c>
      <c r="K9201" s="5">
        <v>1</v>
      </c>
      <c r="L9201" s="3" t="s">
        <v>3</v>
      </c>
      <c r="M9201" s="3" t="s">
        <v>4</v>
      </c>
      <c r="N9201" s="3" t="s">
        <v>3434</v>
      </c>
      <c r="O9201" s="1">
        <v>892</v>
      </c>
      <c r="P9201" s="4">
        <v>1</v>
      </c>
      <c r="Q9201" s="10">
        <f t="shared" si="587"/>
        <v>892</v>
      </c>
    </row>
    <row r="9202" spans="2:17" ht="20.25" customHeight="1">
      <c r="B9202" s="10" t="str">
        <f t="shared" si="584"/>
        <v>لباس كار كارشناسي865</v>
      </c>
      <c r="C9202" s="10" t="str">
        <f t="shared" si="585"/>
        <v>لباس كار كارشناسي1404/03/04865</v>
      </c>
      <c r="D9202" s="10" t="str">
        <f>IFERROR(IF(تحویلی!$E$1="","",IF(NOSA!O9202=تحویلی!$E$1,تحویلی!$E$1&amp;COUNTIF(NOSA!$O$1:O9202,تحویلی!$E$1),"")),"")</f>
        <v/>
      </c>
      <c r="E9202" s="10" t="str">
        <f t="shared" si="586"/>
        <v>2567865</v>
      </c>
      <c r="F9202" s="10" t="str">
        <f>IFERROR(VLOOKUP(I9202,DATABASE!$N:$O,2,FALSE),"")</f>
        <v>لباس كار كارشناسي</v>
      </c>
      <c r="G9202" s="361" t="s">
        <v>3828</v>
      </c>
      <c r="H9202" s="362">
        <v>2567</v>
      </c>
      <c r="I9202" s="361" t="s">
        <v>2346</v>
      </c>
      <c r="J9202" s="361" t="s">
        <v>3296</v>
      </c>
      <c r="K9202" s="363">
        <v>1</v>
      </c>
      <c r="L9202" s="361" t="s">
        <v>28</v>
      </c>
      <c r="M9202" s="361" t="s">
        <v>2622</v>
      </c>
      <c r="N9202" s="361" t="s">
        <v>3287</v>
      </c>
      <c r="O9202" s="364">
        <v>865</v>
      </c>
      <c r="P9202" s="362">
        <v>1</v>
      </c>
      <c r="Q9202" s="10">
        <f t="shared" si="587"/>
        <v>865</v>
      </c>
    </row>
    <row r="9203" spans="2:17" ht="20.25" customHeight="1">
      <c r="B9203" s="10" t="str">
        <f t="shared" si="584"/>
        <v>دستكش ضد برش سبك947</v>
      </c>
      <c r="C9203" s="10" t="str">
        <f t="shared" si="585"/>
        <v>دستكش ضد برش سبك1404/03/04947</v>
      </c>
      <c r="D9203" s="10" t="str">
        <f>IFERROR(IF(تحویلی!$E$1="","",IF(NOSA!O9203=تحویلی!$E$1,تحویلی!$E$1&amp;COUNTIF(NOSA!$O$1:O9203,تحویلی!$E$1),"")),"")</f>
        <v/>
      </c>
      <c r="E9203" s="10" t="str">
        <f t="shared" si="586"/>
        <v>2571947</v>
      </c>
      <c r="F9203" s="10" t="str">
        <f>IFERROR(VLOOKUP(I9203,DATABASE!$N:$O,2,FALSE),"")</f>
        <v>دستكش ضد برش سبك</v>
      </c>
      <c r="G9203" s="361" t="s">
        <v>3828</v>
      </c>
      <c r="H9203" s="362">
        <v>2571</v>
      </c>
      <c r="I9203" s="361" t="s">
        <v>1442</v>
      </c>
      <c r="J9203" s="361" t="s">
        <v>22</v>
      </c>
      <c r="K9203" s="363">
        <v>1</v>
      </c>
      <c r="L9203" s="361" t="s">
        <v>3</v>
      </c>
      <c r="M9203" s="361" t="s">
        <v>47</v>
      </c>
      <c r="N9203" s="361" t="s">
        <v>4076</v>
      </c>
      <c r="O9203" s="364">
        <v>947</v>
      </c>
      <c r="P9203" s="362">
        <v>1</v>
      </c>
      <c r="Q9203" s="10">
        <f t="shared" si="587"/>
        <v>947</v>
      </c>
    </row>
    <row r="9204" spans="2:17" ht="20.25" customHeight="1">
      <c r="B9204" s="10" t="str">
        <f t="shared" si="584"/>
        <v>لباس كار نسوز(بلوز و شلوار)768</v>
      </c>
      <c r="C9204" s="10" t="str">
        <f t="shared" si="585"/>
        <v>لباس كار نسوز(بلوز و شلوار)1404/03/04768</v>
      </c>
      <c r="D9204" s="10" t="str">
        <f>IFERROR(IF(تحویلی!$E$1="","",IF(NOSA!O9204=تحویلی!$E$1,تحویلی!$E$1&amp;COUNTIF(NOSA!$O$1:O9204,تحویلی!$E$1),"")),"")</f>
        <v/>
      </c>
      <c r="E9204" s="10" t="str">
        <f t="shared" si="586"/>
        <v>2572768</v>
      </c>
      <c r="F9204" s="10" t="str">
        <f>IFERROR(VLOOKUP(I9204,DATABASE!$N:$O,2,FALSE),"")</f>
        <v>لباس كار نسوز(بلوز و شلوار)</v>
      </c>
      <c r="G9204" s="361" t="s">
        <v>3828</v>
      </c>
      <c r="H9204" s="362">
        <v>2572</v>
      </c>
      <c r="I9204" s="361" t="s">
        <v>1663</v>
      </c>
      <c r="J9204" s="361" t="s">
        <v>1664</v>
      </c>
      <c r="K9204" s="363">
        <v>1</v>
      </c>
      <c r="L9204" s="361" t="s">
        <v>28</v>
      </c>
      <c r="M9204" s="361" t="s">
        <v>25</v>
      </c>
      <c r="N9204" s="361" t="s">
        <v>1099</v>
      </c>
      <c r="O9204" s="364">
        <v>768</v>
      </c>
      <c r="P9204" s="362">
        <v>1</v>
      </c>
      <c r="Q9204" s="10">
        <f t="shared" si="587"/>
        <v>768</v>
      </c>
    </row>
    <row r="9205" spans="2:17" ht="20.25" customHeight="1">
      <c r="B9205" s="10" t="str">
        <f t="shared" si="584"/>
        <v>دستكش كف مواد سبك954</v>
      </c>
      <c r="C9205" s="10" t="str">
        <f t="shared" si="585"/>
        <v>دستكش كف مواد سبك1404/03/04954</v>
      </c>
      <c r="D9205" s="10" t="str">
        <f>IFERROR(IF(تحویلی!$E$1="","",IF(NOSA!O9205=تحویلی!$E$1,تحویلی!$E$1&amp;COUNTIF(NOSA!$O$1:O9205,تحویلی!$E$1),"")),"")</f>
        <v/>
      </c>
      <c r="E9205" s="10" t="str">
        <f t="shared" si="586"/>
        <v>2577954</v>
      </c>
      <c r="F9205" s="10" t="str">
        <f>IFERROR(VLOOKUP(I9205,DATABASE!$N:$O,2,FALSE),"")</f>
        <v>دستكش كف مواد سبك</v>
      </c>
      <c r="G9205" s="361" t="s">
        <v>3828</v>
      </c>
      <c r="H9205" s="362">
        <v>2577</v>
      </c>
      <c r="I9205" s="361" t="s">
        <v>1456</v>
      </c>
      <c r="J9205" s="361" t="s">
        <v>2</v>
      </c>
      <c r="K9205" s="363">
        <v>1</v>
      </c>
      <c r="L9205" s="361" t="s">
        <v>3</v>
      </c>
      <c r="M9205" s="361" t="s">
        <v>47</v>
      </c>
      <c r="N9205" s="361" t="s">
        <v>4245</v>
      </c>
      <c r="O9205" s="364">
        <v>954</v>
      </c>
      <c r="P9205" s="362">
        <v>1</v>
      </c>
      <c r="Q9205" s="10">
        <f t="shared" si="587"/>
        <v>954</v>
      </c>
    </row>
    <row r="9206" spans="2:17" ht="20.25" customHeight="1">
      <c r="B9206" s="10" t="str">
        <f t="shared" si="584"/>
        <v>دستكش كف مواد سبك944</v>
      </c>
      <c r="C9206" s="10" t="str">
        <f t="shared" si="585"/>
        <v>دستكش كف مواد سبك1404/03/04944</v>
      </c>
      <c r="D9206" s="10" t="str">
        <f>IFERROR(IF(تحویلی!$E$1="","",IF(NOSA!O9206=تحویلی!$E$1,تحویلی!$E$1&amp;COUNTIF(NOSA!$O$1:O9206,تحویلی!$E$1),"")),"")</f>
        <v/>
      </c>
      <c r="E9206" s="10" t="str">
        <f t="shared" si="586"/>
        <v>2577944</v>
      </c>
      <c r="F9206" s="10" t="str">
        <f>IFERROR(VLOOKUP(I9206,DATABASE!$N:$O,2,FALSE),"")</f>
        <v>دستكش كف مواد سبك</v>
      </c>
      <c r="G9206" s="361" t="s">
        <v>3828</v>
      </c>
      <c r="H9206" s="362">
        <v>2577</v>
      </c>
      <c r="I9206" s="361" t="s">
        <v>1456</v>
      </c>
      <c r="J9206" s="361" t="s">
        <v>2</v>
      </c>
      <c r="K9206" s="363">
        <v>1</v>
      </c>
      <c r="L9206" s="361" t="s">
        <v>3</v>
      </c>
      <c r="M9206" s="361" t="s">
        <v>47</v>
      </c>
      <c r="N9206" s="361" t="s">
        <v>4008</v>
      </c>
      <c r="O9206" s="364">
        <v>944</v>
      </c>
      <c r="P9206" s="362">
        <v>1</v>
      </c>
      <c r="Q9206" s="10">
        <f t="shared" si="587"/>
        <v>944</v>
      </c>
    </row>
    <row r="9207" spans="2:17" ht="20.25" customHeight="1">
      <c r="B9207" s="10" t="str">
        <f t="shared" si="584"/>
        <v>دستكش ضد برش سبك719</v>
      </c>
      <c r="C9207" s="10" t="str">
        <f t="shared" si="585"/>
        <v>دستكش ضد برش سبك1404/03/04719</v>
      </c>
      <c r="D9207" s="10" t="str">
        <f>IFERROR(IF(تحویلی!$E$1="","",IF(NOSA!O9207=تحویلی!$E$1,تحویلی!$E$1&amp;COUNTIF(NOSA!$O$1:O9207,تحویلی!$E$1),"")),"")</f>
        <v/>
      </c>
      <c r="E9207" s="10" t="str">
        <f t="shared" si="586"/>
        <v>2607719</v>
      </c>
      <c r="F9207" s="10" t="str">
        <f>IFERROR(VLOOKUP(I9207,DATABASE!$N:$O,2,FALSE),"")</f>
        <v>دستكش ضد برش سبك</v>
      </c>
      <c r="G9207" s="361" t="s">
        <v>3828</v>
      </c>
      <c r="H9207" s="362">
        <v>2607</v>
      </c>
      <c r="I9207" s="361" t="s">
        <v>1442</v>
      </c>
      <c r="J9207" s="361" t="s">
        <v>22</v>
      </c>
      <c r="K9207" s="363">
        <v>1</v>
      </c>
      <c r="L9207" s="361" t="s">
        <v>3</v>
      </c>
      <c r="M9207" s="361" t="s">
        <v>47</v>
      </c>
      <c r="N9207" s="361" t="s">
        <v>886</v>
      </c>
      <c r="O9207" s="364">
        <v>719</v>
      </c>
      <c r="P9207" s="362">
        <v>1</v>
      </c>
      <c r="Q9207" s="10">
        <f t="shared" si="587"/>
        <v>719</v>
      </c>
    </row>
    <row r="9208" spans="2:17" ht="20.25" customHeight="1">
      <c r="B9208" s="10" t="str">
        <f t="shared" si="584"/>
        <v>دستكش كف مواد سبك336</v>
      </c>
      <c r="C9208" s="10" t="str">
        <f t="shared" si="585"/>
        <v>دستكش كف مواد سبك1404/03/05336</v>
      </c>
      <c r="D9208" s="10" t="str">
        <f>IFERROR(IF(تحویلی!$E$1="","",IF(NOSA!O9208=تحویلی!$E$1,تحویلی!$E$1&amp;COUNTIF(NOSA!$O$1:O9208,تحویلی!$E$1),"")),"")</f>
        <v/>
      </c>
      <c r="E9208" s="10" t="str">
        <f t="shared" si="586"/>
        <v>2630336</v>
      </c>
      <c r="F9208" s="10" t="str">
        <f>IFERROR(VLOOKUP(I9208,DATABASE!$N:$O,2,FALSE),"")</f>
        <v>دستكش كف مواد سبك</v>
      </c>
      <c r="G9208" s="361" t="s">
        <v>3829</v>
      </c>
      <c r="H9208" s="361">
        <v>2630</v>
      </c>
      <c r="I9208" s="361" t="s">
        <v>1456</v>
      </c>
      <c r="J9208" s="361" t="s">
        <v>2</v>
      </c>
      <c r="K9208" s="361">
        <v>1</v>
      </c>
      <c r="L9208" s="361" t="s">
        <v>3</v>
      </c>
      <c r="M9208" s="361" t="s">
        <v>202</v>
      </c>
      <c r="N9208" s="361" t="s">
        <v>1395</v>
      </c>
      <c r="O9208" s="364">
        <v>336</v>
      </c>
      <c r="P9208" s="361">
        <v>0</v>
      </c>
      <c r="Q9208" s="10">
        <f t="shared" si="587"/>
        <v>336</v>
      </c>
    </row>
    <row r="9209" spans="2:17" ht="20.25" customHeight="1">
      <c r="B9209" s="10" t="str">
        <f t="shared" si="584"/>
        <v>دستكش استاد كار582</v>
      </c>
      <c r="C9209" s="10" t="str">
        <f t="shared" si="585"/>
        <v>دستكش استاد كار1404/03/05582</v>
      </c>
      <c r="D9209" s="10" t="str">
        <f>IFERROR(IF(تحویلی!$E$1="","",IF(NOSA!O9209=تحویلی!$E$1,تحویلی!$E$1&amp;COUNTIF(NOSA!$O$1:O9209,تحویلی!$E$1),"")),"")</f>
        <v/>
      </c>
      <c r="E9209" s="10" t="str">
        <f t="shared" si="586"/>
        <v>2634582</v>
      </c>
      <c r="F9209" s="10" t="str">
        <f>IFERROR(VLOOKUP(I9209,DATABASE!$N:$O,2,FALSE),"")</f>
        <v>دستكش استاد كار</v>
      </c>
      <c r="G9209" s="361" t="s">
        <v>3829</v>
      </c>
      <c r="H9209" s="361">
        <v>2634</v>
      </c>
      <c r="I9209" s="361" t="s">
        <v>1543</v>
      </c>
      <c r="J9209" s="361" t="s">
        <v>255</v>
      </c>
      <c r="K9209" s="361">
        <v>1</v>
      </c>
      <c r="L9209" s="361" t="s">
        <v>3</v>
      </c>
      <c r="M9209" s="361" t="s">
        <v>47</v>
      </c>
      <c r="N9209" s="361" t="s">
        <v>80</v>
      </c>
      <c r="O9209" s="364">
        <v>582</v>
      </c>
      <c r="P9209" s="361">
        <v>0</v>
      </c>
      <c r="Q9209" s="10">
        <f t="shared" si="587"/>
        <v>582</v>
      </c>
    </row>
    <row r="9210" spans="2:17" ht="20.25" customHeight="1">
      <c r="B9210" s="10" t="str">
        <f t="shared" si="584"/>
        <v>بند كفش783</v>
      </c>
      <c r="C9210" s="10" t="str">
        <f t="shared" si="585"/>
        <v>بند كفش1404/03/05783</v>
      </c>
      <c r="D9210" s="10" t="str">
        <f>IFERROR(IF(تحویلی!$E$1="","",IF(NOSA!O9210=تحویلی!$E$1,تحویلی!$E$1&amp;COUNTIF(NOSA!$O$1:O9210,تحویلی!$E$1),"")),"")</f>
        <v/>
      </c>
      <c r="E9210" s="10" t="str">
        <f t="shared" si="586"/>
        <v>2639783</v>
      </c>
      <c r="F9210" s="10" t="str">
        <f>IFERROR(VLOOKUP(I9210,DATABASE!$N:$O,2,FALSE),"")</f>
        <v>بند كفش</v>
      </c>
      <c r="G9210" s="361" t="s">
        <v>3829</v>
      </c>
      <c r="H9210" s="361">
        <v>2639</v>
      </c>
      <c r="I9210" s="361" t="s">
        <v>1462</v>
      </c>
      <c r="J9210" s="361" t="s">
        <v>450</v>
      </c>
      <c r="K9210" s="361">
        <v>1</v>
      </c>
      <c r="L9210" s="361" t="s">
        <v>3</v>
      </c>
      <c r="M9210" s="361" t="s">
        <v>4</v>
      </c>
      <c r="N9210" s="361" t="s">
        <v>1219</v>
      </c>
      <c r="O9210" s="364">
        <v>783</v>
      </c>
      <c r="P9210" s="361">
        <v>0</v>
      </c>
      <c r="Q9210" s="10">
        <f t="shared" si="587"/>
        <v>783</v>
      </c>
    </row>
    <row r="9211" spans="2:17" ht="20.25" customHeight="1">
      <c r="B9211" s="10" t="str">
        <f t="shared" si="584"/>
        <v>دستكش ضد برش سبك70</v>
      </c>
      <c r="C9211" s="10" t="str">
        <f t="shared" si="585"/>
        <v>دستكش ضد برش سبك1404/03/0570</v>
      </c>
      <c r="D9211" s="10" t="str">
        <f>IFERROR(IF(تحویلی!$E$1="","",IF(NOSA!O9211=تحویلی!$E$1,تحویلی!$E$1&amp;COUNTIF(NOSA!$O$1:O9211,تحویلی!$E$1),"")),"")</f>
        <v/>
      </c>
      <c r="E9211" s="10" t="str">
        <f t="shared" si="586"/>
        <v>264170</v>
      </c>
      <c r="F9211" s="10" t="str">
        <f>IFERROR(VLOOKUP(I9211,DATABASE!$N:$O,2,FALSE),"")</f>
        <v>دستكش ضد برش سبك</v>
      </c>
      <c r="G9211" s="361" t="s">
        <v>3829</v>
      </c>
      <c r="H9211" s="361">
        <v>2641</v>
      </c>
      <c r="I9211" s="361" t="s">
        <v>1442</v>
      </c>
      <c r="J9211" s="361" t="s">
        <v>22</v>
      </c>
      <c r="K9211" s="361">
        <v>1</v>
      </c>
      <c r="L9211" s="361" t="s">
        <v>3</v>
      </c>
      <c r="M9211" s="361" t="s">
        <v>9</v>
      </c>
      <c r="N9211" s="361" t="s">
        <v>688</v>
      </c>
      <c r="O9211" s="364">
        <v>70</v>
      </c>
      <c r="P9211" s="361">
        <v>1</v>
      </c>
      <c r="Q9211" s="10">
        <f t="shared" si="587"/>
        <v>70</v>
      </c>
    </row>
    <row r="9212" spans="2:17" ht="20.25" customHeight="1">
      <c r="B9212" s="10" t="str">
        <f t="shared" si="584"/>
        <v>دستكش ضد برش سبك893</v>
      </c>
      <c r="C9212" s="10" t="str">
        <f t="shared" si="585"/>
        <v>دستكش ضد برش سبك1404/03/06893</v>
      </c>
      <c r="D9212" s="10" t="str">
        <f>IFERROR(IF(تحویلی!$E$1="","",IF(NOSA!O9212=تحویلی!$E$1,تحویلی!$E$1&amp;COUNTIF(NOSA!$O$1:O9212,تحویلی!$E$1),"")),"")</f>
        <v/>
      </c>
      <c r="E9212" s="10" t="str">
        <f t="shared" si="586"/>
        <v>2646893</v>
      </c>
      <c r="F9212" s="10" t="str">
        <f>IFERROR(VLOOKUP(I9212,DATABASE!$N:$O,2,FALSE),"")</f>
        <v>دستكش ضد برش سبك</v>
      </c>
      <c r="G9212" s="361" t="s">
        <v>3830</v>
      </c>
      <c r="H9212" s="361">
        <v>2646</v>
      </c>
      <c r="I9212" s="361" t="s">
        <v>1442</v>
      </c>
      <c r="J9212" s="361" t="s">
        <v>22</v>
      </c>
      <c r="K9212" s="361">
        <v>1</v>
      </c>
      <c r="L9212" s="361" t="s">
        <v>3</v>
      </c>
      <c r="M9212" s="361" t="s">
        <v>47</v>
      </c>
      <c r="N9212" s="361" t="s">
        <v>3526</v>
      </c>
      <c r="O9212" s="364">
        <v>893</v>
      </c>
      <c r="P9212" s="361">
        <v>0</v>
      </c>
      <c r="Q9212" s="10">
        <f t="shared" si="587"/>
        <v>893</v>
      </c>
    </row>
    <row r="9213" spans="2:17" ht="20.25" customHeight="1">
      <c r="B9213" s="10" t="str">
        <f t="shared" si="584"/>
        <v>دستكش ضد برش سبك751</v>
      </c>
      <c r="C9213" s="10" t="str">
        <f t="shared" si="585"/>
        <v>دستكش ضد برش سبك1404/03/06751</v>
      </c>
      <c r="D9213" s="10" t="str">
        <f>IFERROR(IF(تحویلی!$E$1="","",IF(NOSA!O9213=تحویلی!$E$1,تحویلی!$E$1&amp;COUNTIF(NOSA!$O$1:O9213,تحویلی!$E$1),"")),"")</f>
        <v/>
      </c>
      <c r="E9213" s="10" t="str">
        <f t="shared" si="586"/>
        <v>2650751</v>
      </c>
      <c r="F9213" s="10" t="str">
        <f>IFERROR(VLOOKUP(I9213,DATABASE!$N:$O,2,FALSE),"")</f>
        <v>دستكش ضد برش سبك</v>
      </c>
      <c r="G9213" s="361" t="s">
        <v>3830</v>
      </c>
      <c r="H9213" s="361">
        <v>2650</v>
      </c>
      <c r="I9213" s="361" t="s">
        <v>1442</v>
      </c>
      <c r="J9213" s="361" t="s">
        <v>22</v>
      </c>
      <c r="K9213" s="361">
        <v>1</v>
      </c>
      <c r="L9213" s="361" t="s">
        <v>3</v>
      </c>
      <c r="M9213" s="361" t="s">
        <v>9</v>
      </c>
      <c r="N9213" s="361" t="s">
        <v>2709</v>
      </c>
      <c r="O9213" s="364">
        <v>751</v>
      </c>
      <c r="P9213" s="361">
        <v>1</v>
      </c>
      <c r="Q9213" s="10">
        <f t="shared" si="587"/>
        <v>751</v>
      </c>
    </row>
    <row r="9214" spans="2:17" ht="20.25" customHeight="1">
      <c r="B9214" s="10" t="str">
        <f t="shared" si="584"/>
        <v>دستكش ضد برش سبك847</v>
      </c>
      <c r="C9214" s="10" t="str">
        <f t="shared" si="585"/>
        <v>دستكش ضد برش سبك1404/03/06847</v>
      </c>
      <c r="D9214" s="10" t="str">
        <f>IFERROR(IF(تحویلی!$E$1="","",IF(NOSA!O9214=تحویلی!$E$1,تحویلی!$E$1&amp;COUNTIF(NOSA!$O$1:O9214,تحویلی!$E$1),"")),"")</f>
        <v/>
      </c>
      <c r="E9214" s="10" t="str">
        <f t="shared" si="586"/>
        <v>2654847</v>
      </c>
      <c r="F9214" s="10" t="str">
        <f>IFERROR(VLOOKUP(I9214,DATABASE!$N:$O,2,FALSE),"")</f>
        <v>دستكش ضد برش سبك</v>
      </c>
      <c r="G9214" s="361" t="s">
        <v>3830</v>
      </c>
      <c r="H9214" s="361">
        <v>2654</v>
      </c>
      <c r="I9214" s="361" t="s">
        <v>1442</v>
      </c>
      <c r="J9214" s="361" t="s">
        <v>22</v>
      </c>
      <c r="K9214" s="361">
        <v>1</v>
      </c>
      <c r="L9214" s="361" t="s">
        <v>3</v>
      </c>
      <c r="M9214" s="361" t="s">
        <v>4</v>
      </c>
      <c r="N9214" s="361" t="s">
        <v>2746</v>
      </c>
      <c r="O9214" s="364">
        <v>847</v>
      </c>
      <c r="P9214" s="361">
        <v>1</v>
      </c>
      <c r="Q9214" s="10">
        <f t="shared" si="587"/>
        <v>847</v>
      </c>
    </row>
    <row r="9215" spans="2:17" ht="20.25" customHeight="1">
      <c r="B9215" s="10" t="str">
        <f t="shared" si="584"/>
        <v>عينك رويت مذاب706</v>
      </c>
      <c r="C9215" s="10" t="str">
        <f t="shared" si="585"/>
        <v>عينك رويت مذاب1404/03/06706</v>
      </c>
      <c r="D9215" s="10" t="str">
        <f>IFERROR(IF(تحویلی!$E$1="","",IF(NOSA!O9215=تحویلی!$E$1,تحویلی!$E$1&amp;COUNTIF(NOSA!$O$1:O9215,تحویلی!$E$1),"")),"")</f>
        <v/>
      </c>
      <c r="E9215" s="10" t="str">
        <f t="shared" si="586"/>
        <v>2668706</v>
      </c>
      <c r="F9215" s="10" t="str">
        <f>IFERROR(VLOOKUP(I9215,DATABASE!$N:$O,2,FALSE),"")</f>
        <v>عينك رويت مذاب</v>
      </c>
      <c r="G9215" s="361" t="s">
        <v>3830</v>
      </c>
      <c r="H9215" s="361">
        <v>2668</v>
      </c>
      <c r="I9215" s="361" t="s">
        <v>2323</v>
      </c>
      <c r="J9215" s="361" t="s">
        <v>2240</v>
      </c>
      <c r="K9215" s="361">
        <v>1</v>
      </c>
      <c r="L9215" s="361" t="s">
        <v>8</v>
      </c>
      <c r="M9215" s="361" t="s">
        <v>4</v>
      </c>
      <c r="N9215" s="361" t="s">
        <v>1765</v>
      </c>
      <c r="O9215" s="364">
        <v>706</v>
      </c>
      <c r="P9215" s="361">
        <v>1</v>
      </c>
      <c r="Q9215" s="10">
        <f t="shared" si="587"/>
        <v>706</v>
      </c>
    </row>
    <row r="9216" spans="2:17" ht="20.25" customHeight="1">
      <c r="B9216" s="10" t="str">
        <f t="shared" si="584"/>
        <v>لباس كار ديرسوز(بلوز و شلوار)706</v>
      </c>
      <c r="C9216" s="10" t="str">
        <f t="shared" si="585"/>
        <v>لباس كار ديرسوز(بلوز و شلوار)1404/03/06706</v>
      </c>
      <c r="D9216" s="10" t="str">
        <f>IFERROR(IF(تحویلی!$E$1="","",IF(NOSA!O9216=تحویلی!$E$1,تحویلی!$E$1&amp;COUNTIF(NOSA!$O$1:O9216,تحویلی!$E$1),"")),"")</f>
        <v/>
      </c>
      <c r="E9216" s="10" t="str">
        <f t="shared" si="586"/>
        <v>2668706</v>
      </c>
      <c r="F9216" s="10" t="str">
        <f>IFERROR(VLOOKUP(I9216,DATABASE!$N:$O,2,FALSE),"")</f>
        <v>لباس كار ديرسوز(بلوز و شلوار)</v>
      </c>
      <c r="G9216" s="361" t="s">
        <v>3830</v>
      </c>
      <c r="H9216" s="361">
        <v>2668</v>
      </c>
      <c r="I9216" s="361" t="s">
        <v>1629</v>
      </c>
      <c r="J9216" s="361" t="s">
        <v>1630</v>
      </c>
      <c r="K9216" s="361">
        <v>1</v>
      </c>
      <c r="L9216" s="361" t="s">
        <v>28</v>
      </c>
      <c r="M9216" s="361" t="s">
        <v>4</v>
      </c>
      <c r="N9216" s="361" t="s">
        <v>1765</v>
      </c>
      <c r="O9216" s="364">
        <v>706</v>
      </c>
      <c r="P9216" s="361">
        <v>1</v>
      </c>
      <c r="Q9216" s="10">
        <f t="shared" si="587"/>
        <v>706</v>
      </c>
    </row>
    <row r="9217" spans="2:17" ht="20.25" customHeight="1">
      <c r="B9217" s="10" t="str">
        <f t="shared" si="584"/>
        <v>كلاه آفتاب گير حصيري760</v>
      </c>
      <c r="C9217" s="10" t="str">
        <f t="shared" si="585"/>
        <v>كلاه آفتاب گير حصيري1404/03/06760</v>
      </c>
      <c r="D9217" s="10" t="str">
        <f>IFERROR(IF(تحویلی!$E$1="","",IF(NOSA!O9217=تحویلی!$E$1,تحویلی!$E$1&amp;COUNTIF(NOSA!$O$1:O9217,تحویلی!$E$1),"")),"")</f>
        <v/>
      </c>
      <c r="E9217" s="10" t="str">
        <f t="shared" si="586"/>
        <v>2673760</v>
      </c>
      <c r="F9217" s="10" t="str">
        <f>IFERROR(VLOOKUP(I9217,DATABASE!$N:$O,2,FALSE),"")</f>
        <v>كلاه آفتاب گير حصيري</v>
      </c>
      <c r="G9217" s="361" t="s">
        <v>3830</v>
      </c>
      <c r="H9217" s="361">
        <v>2673</v>
      </c>
      <c r="I9217" s="361" t="s">
        <v>1687</v>
      </c>
      <c r="J9217" s="361" t="s">
        <v>1688</v>
      </c>
      <c r="K9217" s="361">
        <v>2</v>
      </c>
      <c r="L9217" s="361" t="s">
        <v>8</v>
      </c>
      <c r="M9217" s="361" t="s">
        <v>359</v>
      </c>
      <c r="N9217" s="361" t="s">
        <v>3369</v>
      </c>
      <c r="O9217" s="364">
        <v>760</v>
      </c>
      <c r="P9217" s="361">
        <v>0</v>
      </c>
      <c r="Q9217" s="10">
        <f t="shared" si="587"/>
        <v>760</v>
      </c>
    </row>
    <row r="9218" spans="2:17" ht="20.25" customHeight="1">
      <c r="B9218" s="10" t="str">
        <f t="shared" si="584"/>
        <v>دستكش ضد برش سبك170</v>
      </c>
      <c r="C9218" s="10" t="str">
        <f t="shared" si="585"/>
        <v>دستكش ضد برش سبك1404/03/06170</v>
      </c>
      <c r="D9218" s="10" t="str">
        <f>IFERROR(IF(تحویلی!$E$1="","",IF(NOSA!O9218=تحویلی!$E$1,تحویلی!$E$1&amp;COUNTIF(NOSA!$O$1:O9218,تحویلی!$E$1),"")),"")</f>
        <v/>
      </c>
      <c r="E9218" s="10" t="str">
        <f t="shared" si="586"/>
        <v>2676170</v>
      </c>
      <c r="F9218" s="10" t="str">
        <f>IFERROR(VLOOKUP(I9218,DATABASE!$N:$O,2,FALSE),"")</f>
        <v>دستكش ضد برش سبك</v>
      </c>
      <c r="G9218" s="361" t="s">
        <v>3830</v>
      </c>
      <c r="H9218" s="361">
        <v>2676</v>
      </c>
      <c r="I9218" s="361" t="s">
        <v>1442</v>
      </c>
      <c r="J9218" s="361" t="s">
        <v>22</v>
      </c>
      <c r="K9218" s="361">
        <v>1</v>
      </c>
      <c r="L9218" s="361" t="s">
        <v>3</v>
      </c>
      <c r="M9218" s="361" t="s">
        <v>9</v>
      </c>
      <c r="N9218" s="361" t="s">
        <v>3241</v>
      </c>
      <c r="O9218" s="364">
        <v>170</v>
      </c>
      <c r="P9218" s="361">
        <v>1</v>
      </c>
      <c r="Q9218" s="10">
        <f t="shared" si="587"/>
        <v>170</v>
      </c>
    </row>
    <row r="9219" spans="2:17" ht="20.25" customHeight="1">
      <c r="B9219" s="10" t="str">
        <f t="shared" si="584"/>
        <v>دستكش ساق بلند نسوز892</v>
      </c>
      <c r="C9219" s="10" t="str">
        <f t="shared" si="585"/>
        <v>دستكش ساق بلند نسوز1404/03/06892</v>
      </c>
      <c r="D9219" s="10" t="str">
        <f>IFERROR(IF(تحویلی!$E$1="","",IF(NOSA!O9219=تحویلی!$E$1,تحویلی!$E$1&amp;COUNTIF(NOSA!$O$1:O9219,تحویلی!$E$1),"")),"")</f>
        <v/>
      </c>
      <c r="E9219" s="10" t="str">
        <f t="shared" si="586"/>
        <v>2682892</v>
      </c>
      <c r="F9219" s="10" t="str">
        <f>IFERROR(VLOOKUP(I9219,DATABASE!$N:$O,2,FALSE),"")</f>
        <v>دستكش ساق بلند نسوز</v>
      </c>
      <c r="G9219" s="361" t="s">
        <v>3830</v>
      </c>
      <c r="H9219" s="361">
        <v>2682</v>
      </c>
      <c r="I9219" s="361" t="s">
        <v>1461</v>
      </c>
      <c r="J9219" s="361" t="s">
        <v>34</v>
      </c>
      <c r="K9219" s="361">
        <v>1</v>
      </c>
      <c r="L9219" s="361" t="s">
        <v>3</v>
      </c>
      <c r="M9219" s="361" t="s">
        <v>4</v>
      </c>
      <c r="N9219" s="361" t="s">
        <v>2625</v>
      </c>
      <c r="O9219" s="364">
        <v>892</v>
      </c>
      <c r="P9219" s="361">
        <v>1</v>
      </c>
      <c r="Q9219" s="10">
        <f t="shared" si="587"/>
        <v>892</v>
      </c>
    </row>
    <row r="9220" spans="2:17" ht="20.25" customHeight="1">
      <c r="B9220" s="10" t="str">
        <f t="shared" si="584"/>
        <v>دستكش ضد برش سبك149</v>
      </c>
      <c r="C9220" s="10" t="str">
        <f t="shared" si="585"/>
        <v>دستكش ضد برش سبك1404/03/07149</v>
      </c>
      <c r="D9220" s="10" t="str">
        <f>IFERROR(IF(تحویلی!$E$1="","",IF(NOSA!O9220=تحویلی!$E$1,تحویلی!$E$1&amp;COUNTIF(NOSA!$O$1:O9220,تحویلی!$E$1),"")),"")</f>
        <v/>
      </c>
      <c r="E9220" s="10" t="str">
        <f t="shared" si="586"/>
        <v>2685149</v>
      </c>
      <c r="F9220" s="10" t="str">
        <f>IFERROR(VLOOKUP(I9220,DATABASE!$N:$O,2,FALSE),"")</f>
        <v>دستكش ضد برش سبك</v>
      </c>
      <c r="G9220" s="361" t="s">
        <v>3831</v>
      </c>
      <c r="H9220" s="361">
        <v>2685</v>
      </c>
      <c r="I9220" s="361" t="s">
        <v>1442</v>
      </c>
      <c r="J9220" s="361" t="s">
        <v>22</v>
      </c>
      <c r="K9220" s="361">
        <v>1</v>
      </c>
      <c r="L9220" s="361" t="s">
        <v>3</v>
      </c>
      <c r="M9220" s="361" t="s">
        <v>4</v>
      </c>
      <c r="N9220" s="361" t="s">
        <v>897</v>
      </c>
      <c r="O9220" s="364">
        <v>149</v>
      </c>
      <c r="P9220" s="361">
        <v>1</v>
      </c>
      <c r="Q9220" s="10">
        <f t="shared" si="587"/>
        <v>149</v>
      </c>
    </row>
    <row r="9221" spans="2:17" ht="20.25" customHeight="1">
      <c r="B9221" s="10" t="str">
        <f t="shared" si="584"/>
        <v>كفش ايمني478</v>
      </c>
      <c r="C9221" s="10" t="str">
        <f t="shared" si="585"/>
        <v>كفش ايمني1404/03/07478</v>
      </c>
      <c r="D9221" s="10" t="str">
        <f>IFERROR(IF(تحویلی!$E$1="","",IF(NOSA!O9221=تحویلی!$E$1,تحویلی!$E$1&amp;COUNTIF(NOSA!$O$1:O9221,تحویلی!$E$1),"")),"")</f>
        <v/>
      </c>
      <c r="E9221" s="10" t="str">
        <f t="shared" si="586"/>
        <v>2694478</v>
      </c>
      <c r="F9221" s="10" t="str">
        <f>IFERROR(VLOOKUP(I9221,DATABASE!$N:$O,2,FALSE),"")</f>
        <v>كفش ايمني</v>
      </c>
      <c r="G9221" s="361" t="s">
        <v>3831</v>
      </c>
      <c r="H9221" s="361">
        <v>2694</v>
      </c>
      <c r="I9221" s="361" t="s">
        <v>1720</v>
      </c>
      <c r="J9221" s="361" t="s">
        <v>1721</v>
      </c>
      <c r="K9221" s="361">
        <v>1</v>
      </c>
      <c r="L9221" s="361" t="s">
        <v>3</v>
      </c>
      <c r="M9221" s="361" t="s">
        <v>25</v>
      </c>
      <c r="N9221" s="361" t="s">
        <v>142</v>
      </c>
      <c r="O9221" s="364">
        <v>478</v>
      </c>
      <c r="P9221" s="361">
        <v>1</v>
      </c>
      <c r="Q9221" s="10">
        <f t="shared" si="587"/>
        <v>478</v>
      </c>
    </row>
    <row r="9222" spans="2:17" ht="20.25" customHeight="1">
      <c r="B9222" s="10" t="str">
        <f t="shared" si="584"/>
        <v>دستكش ضد برش سبك933</v>
      </c>
      <c r="C9222" s="10" t="str">
        <f t="shared" si="585"/>
        <v>دستكش ضد برش سبك1404/03/07933</v>
      </c>
      <c r="D9222" s="10" t="str">
        <f>IFERROR(IF(تحویلی!$E$1="","",IF(NOSA!O9222=تحویلی!$E$1,تحویلی!$E$1&amp;COUNTIF(NOSA!$O$1:O9222,تحویلی!$E$1),"")),"")</f>
        <v/>
      </c>
      <c r="E9222" s="10" t="str">
        <f t="shared" si="586"/>
        <v>2701933</v>
      </c>
      <c r="F9222" s="10" t="str">
        <f>IFERROR(VLOOKUP(I9222,DATABASE!$N:$O,2,FALSE),"")</f>
        <v>دستكش ضد برش سبك</v>
      </c>
      <c r="G9222" s="361" t="s">
        <v>3831</v>
      </c>
      <c r="H9222" s="361">
        <v>2701</v>
      </c>
      <c r="I9222" s="361" t="s">
        <v>1442</v>
      </c>
      <c r="J9222" s="361" t="s">
        <v>22</v>
      </c>
      <c r="K9222" s="361">
        <v>1</v>
      </c>
      <c r="L9222" s="361" t="s">
        <v>3</v>
      </c>
      <c r="M9222" s="361" t="s">
        <v>47</v>
      </c>
      <c r="N9222" s="361" t="s">
        <v>3548</v>
      </c>
      <c r="O9222" s="364">
        <v>933</v>
      </c>
      <c r="P9222" s="361">
        <v>1</v>
      </c>
      <c r="Q9222" s="10">
        <f t="shared" si="587"/>
        <v>933</v>
      </c>
    </row>
    <row r="9223" spans="2:17" ht="20.25" customHeight="1">
      <c r="B9223" s="10" t="str">
        <f t="shared" si="584"/>
        <v>دستكش ضد برش سبك819</v>
      </c>
      <c r="C9223" s="10" t="str">
        <f t="shared" si="585"/>
        <v>دستكش ضد برش سبك1404/03/07819</v>
      </c>
      <c r="D9223" s="10" t="str">
        <f>IFERROR(IF(تحویلی!$E$1="","",IF(NOSA!O9223=تحویلی!$E$1,تحویلی!$E$1&amp;COUNTIF(NOSA!$O$1:O9223,تحویلی!$E$1),"")),"")</f>
        <v/>
      </c>
      <c r="E9223" s="10" t="str">
        <f t="shared" si="586"/>
        <v>2703819</v>
      </c>
      <c r="F9223" s="10" t="str">
        <f>IFERROR(VLOOKUP(I9223,DATABASE!$N:$O,2,FALSE),"")</f>
        <v>دستكش ضد برش سبك</v>
      </c>
      <c r="G9223" s="361" t="s">
        <v>3831</v>
      </c>
      <c r="H9223" s="361">
        <v>2703</v>
      </c>
      <c r="I9223" s="361" t="s">
        <v>1442</v>
      </c>
      <c r="J9223" s="361" t="s">
        <v>22</v>
      </c>
      <c r="K9223" s="361">
        <v>1</v>
      </c>
      <c r="L9223" s="361" t="s">
        <v>3</v>
      </c>
      <c r="M9223" s="361" t="s">
        <v>19</v>
      </c>
      <c r="N9223" s="361" t="s">
        <v>1775</v>
      </c>
      <c r="O9223" s="364">
        <v>819</v>
      </c>
      <c r="P9223" s="361">
        <v>1</v>
      </c>
      <c r="Q9223" s="10">
        <f t="shared" si="587"/>
        <v>819</v>
      </c>
    </row>
    <row r="9224" spans="2:17" ht="20.25" customHeight="1">
      <c r="B9224" s="10" t="str">
        <f t="shared" si="584"/>
        <v>دستكش ضد برش سبك31</v>
      </c>
      <c r="C9224" s="10" t="str">
        <f t="shared" si="585"/>
        <v>دستكش ضد برش سبك1404/03/0731</v>
      </c>
      <c r="D9224" s="10" t="str">
        <f>IFERROR(IF(تحویلی!$E$1="","",IF(NOSA!O9224=تحویلی!$E$1,تحویلی!$E$1&amp;COUNTIF(NOSA!$O$1:O9224,تحویلی!$E$1),"")),"")</f>
        <v/>
      </c>
      <c r="E9224" s="10" t="str">
        <f t="shared" si="586"/>
        <v>270431</v>
      </c>
      <c r="F9224" s="10" t="str">
        <f>IFERROR(VLOOKUP(I9224,DATABASE!$N:$O,2,FALSE),"")</f>
        <v>دستكش ضد برش سبك</v>
      </c>
      <c r="G9224" s="361" t="s">
        <v>3831</v>
      </c>
      <c r="H9224" s="361">
        <v>2704</v>
      </c>
      <c r="I9224" s="361" t="s">
        <v>1442</v>
      </c>
      <c r="J9224" s="361" t="s">
        <v>22</v>
      </c>
      <c r="K9224" s="361">
        <v>1</v>
      </c>
      <c r="L9224" s="361" t="s">
        <v>3</v>
      </c>
      <c r="M9224" s="361" t="s">
        <v>9</v>
      </c>
      <c r="N9224" s="361" t="s">
        <v>175</v>
      </c>
      <c r="O9224" s="364">
        <v>31</v>
      </c>
      <c r="P9224" s="361">
        <v>1</v>
      </c>
      <c r="Q9224" s="10">
        <f t="shared" si="587"/>
        <v>31</v>
      </c>
    </row>
    <row r="9225" spans="2:17" ht="20.25" customHeight="1">
      <c r="B9225" s="10" t="str">
        <f t="shared" si="584"/>
        <v>دستكش ضد اسيد و روغن839</v>
      </c>
      <c r="C9225" s="10" t="str">
        <f t="shared" si="585"/>
        <v>دستكش ضد اسيد و روغن1404/03/07839</v>
      </c>
      <c r="D9225" s="10" t="str">
        <f>IFERROR(IF(تحویلی!$E$1="","",IF(NOSA!O9225=تحویلی!$E$1,تحویلی!$E$1&amp;COUNTIF(NOSA!$O$1:O9225,تحویلی!$E$1),"")),"")</f>
        <v/>
      </c>
      <c r="E9225" s="10" t="str">
        <f t="shared" si="586"/>
        <v>2712839</v>
      </c>
      <c r="F9225" s="10" t="str">
        <f>IFERROR(VLOOKUP(I9225,DATABASE!$N:$O,2,FALSE),"")</f>
        <v>دستكش ضد اسيد و روغن</v>
      </c>
      <c r="G9225" s="361" t="s">
        <v>3831</v>
      </c>
      <c r="H9225" s="361">
        <v>2712</v>
      </c>
      <c r="I9225" s="361" t="s">
        <v>1693</v>
      </c>
      <c r="J9225" s="361" t="s">
        <v>507</v>
      </c>
      <c r="K9225" s="361">
        <v>1</v>
      </c>
      <c r="L9225" s="361" t="s">
        <v>3</v>
      </c>
      <c r="M9225" s="361" t="s">
        <v>25</v>
      </c>
      <c r="N9225" s="361" t="s">
        <v>2863</v>
      </c>
      <c r="O9225" s="364">
        <v>839</v>
      </c>
      <c r="P9225" s="361">
        <v>0</v>
      </c>
      <c r="Q9225" s="10">
        <f t="shared" si="587"/>
        <v>839</v>
      </c>
    </row>
    <row r="9226" spans="2:17" ht="20.25" customHeight="1">
      <c r="B9226" s="10" t="str">
        <f t="shared" si="584"/>
        <v>كفش ايمني694</v>
      </c>
      <c r="C9226" s="10" t="str">
        <f t="shared" si="585"/>
        <v>كفش ايمني1404/03/07694</v>
      </c>
      <c r="D9226" s="10" t="str">
        <f>IFERROR(IF(تحویلی!$E$1="","",IF(NOSA!O9226=تحویلی!$E$1,تحویلی!$E$1&amp;COUNTIF(NOSA!$O$1:O9226,تحویلی!$E$1),"")),"")</f>
        <v/>
      </c>
      <c r="E9226" s="10" t="str">
        <f t="shared" si="586"/>
        <v>2713694</v>
      </c>
      <c r="F9226" s="10" t="str">
        <f>IFERROR(VLOOKUP(I9226,DATABASE!$N:$O,2,FALSE),"")</f>
        <v>كفش ايمني</v>
      </c>
      <c r="G9226" s="361" t="s">
        <v>3831</v>
      </c>
      <c r="H9226" s="361">
        <v>2713</v>
      </c>
      <c r="I9226" s="361" t="s">
        <v>1526</v>
      </c>
      <c r="J9226" s="361" t="s">
        <v>1729</v>
      </c>
      <c r="K9226" s="361">
        <v>1</v>
      </c>
      <c r="L9226" s="361" t="s">
        <v>3</v>
      </c>
      <c r="M9226" s="361" t="s">
        <v>47</v>
      </c>
      <c r="N9226" s="361" t="s">
        <v>128</v>
      </c>
      <c r="O9226" s="364">
        <v>694</v>
      </c>
      <c r="P9226" s="361">
        <v>1</v>
      </c>
      <c r="Q9226" s="10">
        <f t="shared" si="587"/>
        <v>694</v>
      </c>
    </row>
    <row r="9227" spans="2:17" ht="20.25" customHeight="1">
      <c r="B9227" s="10" t="str">
        <f t="shared" si="584"/>
        <v>دستكش ضد برش سبك221</v>
      </c>
      <c r="C9227" s="10" t="str">
        <f t="shared" si="585"/>
        <v>دستكش ضد برش سبك1404/03/07221</v>
      </c>
      <c r="D9227" s="10" t="str">
        <f>IFERROR(IF(تحویلی!$E$1="","",IF(NOSA!O9227=تحویلی!$E$1,تحویلی!$E$1&amp;COUNTIF(NOSA!$O$1:O9227,تحویلی!$E$1),"")),"")</f>
        <v/>
      </c>
      <c r="E9227" s="10" t="str">
        <f t="shared" si="586"/>
        <v>2728221</v>
      </c>
      <c r="F9227" s="10" t="str">
        <f>IFERROR(VLOOKUP(I9227,DATABASE!$N:$O,2,FALSE),"")</f>
        <v>دستكش ضد برش سبك</v>
      </c>
      <c r="G9227" s="361" t="s">
        <v>3831</v>
      </c>
      <c r="H9227" s="361">
        <v>2728</v>
      </c>
      <c r="I9227" s="361" t="s">
        <v>1442</v>
      </c>
      <c r="J9227" s="361" t="s">
        <v>22</v>
      </c>
      <c r="K9227" s="361">
        <v>1</v>
      </c>
      <c r="L9227" s="361" t="s">
        <v>3</v>
      </c>
      <c r="M9227" s="361" t="s">
        <v>9</v>
      </c>
      <c r="N9227" s="361" t="s">
        <v>56</v>
      </c>
      <c r="O9227" s="364">
        <v>221</v>
      </c>
      <c r="P9227" s="361">
        <v>1</v>
      </c>
      <c r="Q9227" s="10">
        <f t="shared" si="587"/>
        <v>221</v>
      </c>
    </row>
    <row r="9228" spans="2:17" ht="20.25" customHeight="1">
      <c r="B9228" s="10" t="str">
        <f t="shared" si="584"/>
        <v>دستكش ضد برش سبك877</v>
      </c>
      <c r="C9228" s="10" t="str">
        <f t="shared" si="585"/>
        <v>دستكش ضد برش سبك1404/03/07877</v>
      </c>
      <c r="D9228" s="10" t="str">
        <f>IFERROR(IF(تحویلی!$E$1="","",IF(NOSA!O9228=تحویلی!$E$1,تحویلی!$E$1&amp;COUNTIF(NOSA!$O$1:O9228,تحویلی!$E$1),"")),"")</f>
        <v/>
      </c>
      <c r="E9228" s="10" t="str">
        <f t="shared" si="586"/>
        <v>2731877</v>
      </c>
      <c r="F9228" s="10" t="str">
        <f>IFERROR(VLOOKUP(I9228,DATABASE!$N:$O,2,FALSE),"")</f>
        <v>دستكش ضد برش سبك</v>
      </c>
      <c r="G9228" s="361" t="s">
        <v>3831</v>
      </c>
      <c r="H9228" s="361">
        <v>2731</v>
      </c>
      <c r="I9228" s="361" t="s">
        <v>1442</v>
      </c>
      <c r="J9228" s="361" t="s">
        <v>22</v>
      </c>
      <c r="K9228" s="361">
        <v>1</v>
      </c>
      <c r="L9228" s="361" t="s">
        <v>3</v>
      </c>
      <c r="M9228" s="361" t="s">
        <v>43</v>
      </c>
      <c r="N9228" s="361" t="s">
        <v>730</v>
      </c>
      <c r="O9228" s="364">
        <v>877</v>
      </c>
      <c r="P9228" s="361">
        <v>1</v>
      </c>
      <c r="Q9228" s="10">
        <f t="shared" si="587"/>
        <v>877</v>
      </c>
    </row>
    <row r="9229" spans="2:17" ht="20.25" customHeight="1">
      <c r="B9229" s="10" t="str">
        <f t="shared" si="584"/>
        <v>دستكش ضد برش سبك820</v>
      </c>
      <c r="C9229" s="10" t="str">
        <f t="shared" si="585"/>
        <v>دستكش ضد برش سبك1404/03/08820</v>
      </c>
      <c r="D9229" s="10" t="str">
        <f>IFERROR(IF(تحویلی!$E$1="","",IF(NOSA!O9229=تحویلی!$E$1,تحویلی!$E$1&amp;COUNTIF(NOSA!$O$1:O9229,تحویلی!$E$1),"")),"")</f>
        <v/>
      </c>
      <c r="E9229" s="10" t="str">
        <f t="shared" si="586"/>
        <v>2733820</v>
      </c>
      <c r="F9229" s="10" t="str">
        <f>IFERROR(VLOOKUP(I9229,DATABASE!$N:$O,2,FALSE),"")</f>
        <v>دستكش ضد برش سبك</v>
      </c>
      <c r="G9229" s="361" t="s">
        <v>3832</v>
      </c>
      <c r="H9229" s="361">
        <v>2733</v>
      </c>
      <c r="I9229" s="361" t="s">
        <v>1442</v>
      </c>
      <c r="J9229" s="361" t="s">
        <v>22</v>
      </c>
      <c r="K9229" s="361">
        <v>1</v>
      </c>
      <c r="L9229" s="361" t="s">
        <v>3</v>
      </c>
      <c r="M9229" s="361" t="s">
        <v>40</v>
      </c>
      <c r="N9229" s="361" t="s">
        <v>1738</v>
      </c>
      <c r="O9229" s="364">
        <v>820</v>
      </c>
      <c r="P9229" s="361">
        <v>1</v>
      </c>
      <c r="Q9229" s="10">
        <f t="shared" si="587"/>
        <v>820</v>
      </c>
    </row>
    <row r="9230" spans="2:17" ht="20.25" customHeight="1">
      <c r="B9230" s="10" t="str">
        <f t="shared" si="584"/>
        <v>دستكش ضد برش سبك286</v>
      </c>
      <c r="C9230" s="10" t="str">
        <f t="shared" si="585"/>
        <v>دستكش ضد برش سبك1404/03/08286</v>
      </c>
      <c r="D9230" s="10" t="str">
        <f>IFERROR(IF(تحویلی!$E$1="","",IF(NOSA!O9230=تحویلی!$E$1,تحویلی!$E$1&amp;COUNTIF(NOSA!$O$1:O9230,تحویلی!$E$1),"")),"")</f>
        <v/>
      </c>
      <c r="E9230" s="10" t="str">
        <f t="shared" si="586"/>
        <v>2733286</v>
      </c>
      <c r="F9230" s="10" t="str">
        <f>IFERROR(VLOOKUP(I9230,DATABASE!$N:$O,2,FALSE),"")</f>
        <v>دستكش ضد برش سبك</v>
      </c>
      <c r="G9230" s="361" t="s">
        <v>3832</v>
      </c>
      <c r="H9230" s="361">
        <v>2733</v>
      </c>
      <c r="I9230" s="361" t="s">
        <v>1442</v>
      </c>
      <c r="J9230" s="361" t="s">
        <v>22</v>
      </c>
      <c r="K9230" s="361">
        <v>1</v>
      </c>
      <c r="L9230" s="361" t="s">
        <v>3</v>
      </c>
      <c r="M9230" s="361" t="s">
        <v>40</v>
      </c>
      <c r="N9230" s="361" t="s">
        <v>804</v>
      </c>
      <c r="O9230" s="364">
        <v>286</v>
      </c>
      <c r="P9230" s="361">
        <v>1</v>
      </c>
      <c r="Q9230" s="10">
        <f t="shared" si="587"/>
        <v>286</v>
      </c>
    </row>
    <row r="9231" spans="2:17" ht="20.25" customHeight="1">
      <c r="B9231" s="10" t="str">
        <f t="shared" ref="B9231:B9294" si="588">F9231&amp;Q9231</f>
        <v>دستكش كف مواد سبك820</v>
      </c>
      <c r="C9231" s="10" t="str">
        <f t="shared" ref="C9231:C9294" si="589">F9231&amp;G9231&amp;O9231</f>
        <v>دستكش كف مواد سبك1404/03/08820</v>
      </c>
      <c r="D9231" s="10" t="str">
        <f>IFERROR(IF(تحویلی!$E$1="","",IF(NOSA!O9231=تحویلی!$E$1,تحویلی!$E$1&amp;COUNTIF(NOSA!$O$1:O9231,تحویلی!$E$1),"")),"")</f>
        <v/>
      </c>
      <c r="E9231" s="10" t="str">
        <f t="shared" ref="E9231:E9294" si="590">H9231&amp;O9231</f>
        <v>2733820</v>
      </c>
      <c r="F9231" s="10" t="str">
        <f>IFERROR(VLOOKUP(I9231,DATABASE!$N:$O,2,FALSE),"")</f>
        <v>دستكش كف مواد سبك</v>
      </c>
      <c r="G9231" s="361" t="s">
        <v>3832</v>
      </c>
      <c r="H9231" s="361">
        <v>2733</v>
      </c>
      <c r="I9231" s="361" t="s">
        <v>1456</v>
      </c>
      <c r="J9231" s="361" t="s">
        <v>2</v>
      </c>
      <c r="K9231" s="361">
        <v>1</v>
      </c>
      <c r="L9231" s="361" t="s">
        <v>3</v>
      </c>
      <c r="M9231" s="361" t="s">
        <v>40</v>
      </c>
      <c r="N9231" s="361" t="s">
        <v>1738</v>
      </c>
      <c r="O9231" s="364">
        <v>820</v>
      </c>
      <c r="P9231" s="361">
        <v>1</v>
      </c>
      <c r="Q9231" s="10">
        <f t="shared" si="587"/>
        <v>820</v>
      </c>
    </row>
    <row r="9232" spans="2:17" ht="20.25" customHeight="1">
      <c r="B9232" s="10" t="str">
        <f t="shared" si="588"/>
        <v>ماسك بهداشتي يكبار مصرف608</v>
      </c>
      <c r="C9232" s="10" t="str">
        <f t="shared" si="589"/>
        <v>ماسك بهداشتي يكبار مصرف1404/03/08608</v>
      </c>
      <c r="D9232" s="10" t="str">
        <f>IFERROR(IF(تحویلی!$E$1="","",IF(NOSA!O9232=تحویلی!$E$1,تحویلی!$E$1&amp;COUNTIF(NOSA!$O$1:O9232,تحویلی!$E$1),"")),"")</f>
        <v/>
      </c>
      <c r="E9232" s="10" t="str">
        <f t="shared" si="590"/>
        <v>2738608</v>
      </c>
      <c r="F9232" s="10" t="str">
        <f>IFERROR(VLOOKUP(I9232,DATABASE!$N:$O,2,FALSE),"")</f>
        <v>ماسك بهداشتي يكبار مصرف</v>
      </c>
      <c r="G9232" s="361" t="s">
        <v>3832</v>
      </c>
      <c r="H9232" s="361">
        <v>2738</v>
      </c>
      <c r="I9232" s="361" t="s">
        <v>1761</v>
      </c>
      <c r="J9232" s="361" t="s">
        <v>62</v>
      </c>
      <c r="K9232" s="361">
        <v>150</v>
      </c>
      <c r="L9232" s="361" t="s">
        <v>8</v>
      </c>
      <c r="M9232" s="361" t="s">
        <v>63</v>
      </c>
      <c r="N9232" s="361" t="s">
        <v>187</v>
      </c>
      <c r="O9232" s="364">
        <v>608</v>
      </c>
      <c r="P9232" s="361">
        <v>0</v>
      </c>
      <c r="Q9232" s="10">
        <f t="shared" si="587"/>
        <v>608</v>
      </c>
    </row>
    <row r="9233" spans="2:17" ht="20.25" customHeight="1">
      <c r="B9233" s="10" t="str">
        <f t="shared" si="588"/>
        <v>دستكش ضد برش سبك717</v>
      </c>
      <c r="C9233" s="10" t="str">
        <f t="shared" si="589"/>
        <v>دستكش ضد برش سبك1404/03/08717</v>
      </c>
      <c r="D9233" s="10" t="str">
        <f>IFERROR(IF(تحویلی!$E$1="","",IF(NOSA!O9233=تحویلی!$E$1,تحویلی!$E$1&amp;COUNTIF(NOSA!$O$1:O9233,تحویلی!$E$1),"")),"")</f>
        <v/>
      </c>
      <c r="E9233" s="10" t="str">
        <f t="shared" si="590"/>
        <v>2742717</v>
      </c>
      <c r="F9233" s="10" t="str">
        <f>IFERROR(VLOOKUP(I9233,DATABASE!$N:$O,2,FALSE),"")</f>
        <v>دستكش ضد برش سبك</v>
      </c>
      <c r="G9233" s="361" t="s">
        <v>3832</v>
      </c>
      <c r="H9233" s="361">
        <v>2742</v>
      </c>
      <c r="I9233" s="361" t="s">
        <v>1442</v>
      </c>
      <c r="J9233" s="361" t="s">
        <v>22</v>
      </c>
      <c r="K9233" s="361">
        <v>1</v>
      </c>
      <c r="L9233" s="361" t="s">
        <v>3</v>
      </c>
      <c r="M9233" s="361" t="s">
        <v>47</v>
      </c>
      <c r="N9233" s="361" t="s">
        <v>822</v>
      </c>
      <c r="O9233" s="364">
        <v>717</v>
      </c>
      <c r="P9233" s="361">
        <v>1</v>
      </c>
      <c r="Q9233" s="10">
        <f t="shared" si="587"/>
        <v>717</v>
      </c>
    </row>
    <row r="9234" spans="2:17" ht="20.25" customHeight="1">
      <c r="B9234" s="10" t="str">
        <f t="shared" si="588"/>
        <v>دستكش ضد برش سبك848</v>
      </c>
      <c r="C9234" s="10" t="str">
        <f t="shared" si="589"/>
        <v>دستكش ضد برش سبك1404/03/08848</v>
      </c>
      <c r="D9234" s="10" t="str">
        <f>IFERROR(IF(تحویلی!$E$1="","",IF(NOSA!O9234=تحویلی!$E$1,تحویلی!$E$1&amp;COUNTIF(NOSA!$O$1:O9234,تحویلی!$E$1),"")),"")</f>
        <v/>
      </c>
      <c r="E9234" s="10" t="str">
        <f t="shared" si="590"/>
        <v>2742848</v>
      </c>
      <c r="F9234" s="10" t="str">
        <f>IFERROR(VLOOKUP(I9234,DATABASE!$N:$O,2,FALSE),"")</f>
        <v>دستكش ضد برش سبك</v>
      </c>
      <c r="G9234" s="361" t="s">
        <v>3832</v>
      </c>
      <c r="H9234" s="361">
        <v>2742</v>
      </c>
      <c r="I9234" s="361" t="s">
        <v>1442</v>
      </c>
      <c r="J9234" s="361" t="s">
        <v>22</v>
      </c>
      <c r="K9234" s="361">
        <v>1</v>
      </c>
      <c r="L9234" s="361" t="s">
        <v>3</v>
      </c>
      <c r="M9234" s="361" t="s">
        <v>47</v>
      </c>
      <c r="N9234" s="361" t="s">
        <v>2750</v>
      </c>
      <c r="O9234" s="364">
        <v>848</v>
      </c>
      <c r="P9234" s="361">
        <v>1</v>
      </c>
      <c r="Q9234" s="10">
        <f t="shared" si="587"/>
        <v>848</v>
      </c>
    </row>
    <row r="9235" spans="2:17" ht="20.25" customHeight="1">
      <c r="B9235" s="10" t="str">
        <f t="shared" si="588"/>
        <v>دستكش كف مواد سبك733</v>
      </c>
      <c r="C9235" s="10" t="str">
        <f t="shared" si="589"/>
        <v>دستكش كف مواد سبك1404/03/08733</v>
      </c>
      <c r="D9235" s="10" t="str">
        <f>IFERROR(IF(تحویلی!$E$1="","",IF(NOSA!O9235=تحویلی!$E$1,تحویلی!$E$1&amp;COUNTIF(NOSA!$O$1:O9235,تحویلی!$E$1),"")),"")</f>
        <v/>
      </c>
      <c r="E9235" s="10" t="str">
        <f t="shared" si="590"/>
        <v>2746733</v>
      </c>
      <c r="F9235" s="10" t="str">
        <f>IFERROR(VLOOKUP(I9235,DATABASE!$N:$O,2,FALSE),"")</f>
        <v>دستكش كف مواد سبك</v>
      </c>
      <c r="G9235" s="361" t="s">
        <v>3832</v>
      </c>
      <c r="H9235" s="361">
        <v>2746</v>
      </c>
      <c r="I9235" s="361" t="s">
        <v>1456</v>
      </c>
      <c r="J9235" s="361" t="s">
        <v>2</v>
      </c>
      <c r="K9235" s="361">
        <v>1</v>
      </c>
      <c r="L9235" s="361" t="s">
        <v>3</v>
      </c>
      <c r="M9235" s="361" t="s">
        <v>47</v>
      </c>
      <c r="N9235" s="361" t="s">
        <v>628</v>
      </c>
      <c r="O9235" s="364">
        <v>733</v>
      </c>
      <c r="P9235" s="361">
        <v>1</v>
      </c>
      <c r="Q9235" s="10">
        <f t="shared" si="587"/>
        <v>733</v>
      </c>
    </row>
    <row r="9236" spans="2:17" ht="20.25" customHeight="1">
      <c r="B9236" s="10" t="str">
        <f t="shared" si="588"/>
        <v>دستكش ضد برش سبك835</v>
      </c>
      <c r="C9236" s="10" t="str">
        <f t="shared" si="589"/>
        <v>دستكش ضد برش سبك1404/03/08835</v>
      </c>
      <c r="D9236" s="10" t="str">
        <f>IFERROR(IF(تحویلی!$E$1="","",IF(NOSA!O9236=تحویلی!$E$1,تحویلی!$E$1&amp;COUNTIF(NOSA!$O$1:O9236,تحویلی!$E$1),"")),"")</f>
        <v/>
      </c>
      <c r="E9236" s="10" t="str">
        <f t="shared" si="590"/>
        <v>2752835</v>
      </c>
      <c r="F9236" s="10" t="str">
        <f>IFERROR(VLOOKUP(I9236,DATABASE!$N:$O,2,FALSE),"")</f>
        <v>دستكش ضد برش سبك</v>
      </c>
      <c r="G9236" s="361" t="s">
        <v>3832</v>
      </c>
      <c r="H9236" s="361">
        <v>2752</v>
      </c>
      <c r="I9236" s="361" t="s">
        <v>1442</v>
      </c>
      <c r="J9236" s="361" t="s">
        <v>22</v>
      </c>
      <c r="K9236" s="361">
        <v>1</v>
      </c>
      <c r="L9236" s="361" t="s">
        <v>3</v>
      </c>
      <c r="M9236" s="361" t="s">
        <v>47</v>
      </c>
      <c r="N9236" s="361" t="s">
        <v>4318</v>
      </c>
      <c r="O9236" s="364">
        <v>835</v>
      </c>
      <c r="P9236" s="361">
        <v>1</v>
      </c>
      <c r="Q9236" s="10">
        <f t="shared" si="587"/>
        <v>835</v>
      </c>
    </row>
    <row r="9237" spans="2:17" ht="20.25" customHeight="1">
      <c r="B9237" s="10" t="str">
        <f t="shared" si="588"/>
        <v>845</v>
      </c>
      <c r="C9237" s="10" t="str">
        <f t="shared" si="589"/>
        <v>1404/03/08845</v>
      </c>
      <c r="D9237" s="10" t="str">
        <f>IFERROR(IF(تحویلی!$E$1="","",IF(NOSA!O9237=تحویلی!$E$1,تحویلی!$E$1&amp;COUNTIF(NOSA!$O$1:O9237,تحویلی!$E$1),"")),"")</f>
        <v/>
      </c>
      <c r="E9237" s="10" t="str">
        <f t="shared" si="590"/>
        <v>2759845</v>
      </c>
      <c r="F9237" s="10" t="str">
        <f>IFERROR(VLOOKUP(I9237,DATABASE!$N:$O,2,FALSE),"")</f>
        <v/>
      </c>
      <c r="G9237" s="361" t="s">
        <v>3832</v>
      </c>
      <c r="H9237" s="361">
        <v>2759</v>
      </c>
      <c r="I9237" s="361" t="s">
        <v>3559</v>
      </c>
      <c r="J9237" s="361" t="s">
        <v>3560</v>
      </c>
      <c r="K9237" s="361">
        <v>1</v>
      </c>
      <c r="L9237" s="361" t="s">
        <v>8</v>
      </c>
      <c r="M9237" s="361" t="s">
        <v>47</v>
      </c>
      <c r="N9237" s="361" t="s">
        <v>2701</v>
      </c>
      <c r="O9237" s="364">
        <v>845</v>
      </c>
      <c r="P9237" s="361">
        <v>1</v>
      </c>
      <c r="Q9237" s="10">
        <f t="shared" si="587"/>
        <v>845</v>
      </c>
    </row>
    <row r="9238" spans="2:17" ht="20.25" customHeight="1">
      <c r="B9238" s="10" t="str">
        <f t="shared" si="588"/>
        <v>لباس كار(بلوز و شلوار)760</v>
      </c>
      <c r="C9238" s="10" t="str">
        <f t="shared" si="589"/>
        <v>لباس كار(بلوز و شلوار)1404/03/08760</v>
      </c>
      <c r="D9238" s="10" t="str">
        <f>IFERROR(IF(تحویلی!$E$1="","",IF(NOSA!O9238=تحویلی!$E$1,تحویلی!$E$1&amp;COUNTIF(NOSA!$O$1:O9238,تحویلی!$E$1),"")),"")</f>
        <v/>
      </c>
      <c r="E9238" s="10" t="str">
        <f t="shared" si="590"/>
        <v>2760760</v>
      </c>
      <c r="F9238" s="10" t="str">
        <f>IFERROR(VLOOKUP(I9238,DATABASE!$N:$O,2,FALSE),"")</f>
        <v>لباس كار(بلوز و شلوار)</v>
      </c>
      <c r="G9238" s="361" t="s">
        <v>3832</v>
      </c>
      <c r="H9238" s="361">
        <v>2760</v>
      </c>
      <c r="I9238" s="361" t="s">
        <v>1566</v>
      </c>
      <c r="J9238" s="361" t="s">
        <v>2642</v>
      </c>
      <c r="K9238" s="361">
        <v>1</v>
      </c>
      <c r="L9238" s="361" t="s">
        <v>28</v>
      </c>
      <c r="M9238" s="361" t="s">
        <v>202</v>
      </c>
      <c r="N9238" s="361" t="s">
        <v>1003</v>
      </c>
      <c r="O9238" s="364">
        <v>760</v>
      </c>
      <c r="P9238" s="361">
        <v>1</v>
      </c>
      <c r="Q9238" s="10">
        <f t="shared" si="587"/>
        <v>760</v>
      </c>
    </row>
    <row r="9239" spans="2:17" ht="20.25" customHeight="1">
      <c r="B9239" s="10" t="str">
        <f t="shared" si="588"/>
        <v>كفش ايمني760</v>
      </c>
      <c r="C9239" s="10" t="str">
        <f t="shared" si="589"/>
        <v>كفش ايمني1404/03/08760</v>
      </c>
      <c r="D9239" s="10" t="str">
        <f>IFERROR(IF(تحویلی!$E$1="","",IF(NOSA!O9239=تحویلی!$E$1,تحویلی!$E$1&amp;COUNTIF(NOSA!$O$1:O9239,تحویلی!$E$1),"")),"")</f>
        <v/>
      </c>
      <c r="E9239" s="10" t="str">
        <f t="shared" si="590"/>
        <v>2760760</v>
      </c>
      <c r="F9239" s="10" t="str">
        <f>IFERROR(VLOOKUP(I9239,DATABASE!$N:$O,2,FALSE),"")</f>
        <v>كفش ايمني</v>
      </c>
      <c r="G9239" s="361" t="s">
        <v>3832</v>
      </c>
      <c r="H9239" s="361">
        <v>2760</v>
      </c>
      <c r="I9239" s="361" t="s">
        <v>1526</v>
      </c>
      <c r="J9239" s="361" t="s">
        <v>1729</v>
      </c>
      <c r="K9239" s="361">
        <v>1</v>
      </c>
      <c r="L9239" s="361" t="s">
        <v>3</v>
      </c>
      <c r="M9239" s="361" t="s">
        <v>202</v>
      </c>
      <c r="N9239" s="361" t="s">
        <v>1003</v>
      </c>
      <c r="O9239" s="364">
        <v>760</v>
      </c>
      <c r="P9239" s="361">
        <v>1</v>
      </c>
      <c r="Q9239" s="10">
        <f t="shared" si="587"/>
        <v>760</v>
      </c>
    </row>
    <row r="9240" spans="2:17" ht="20.25" customHeight="1">
      <c r="B9240" s="10" t="str">
        <f t="shared" si="588"/>
        <v>عينك گاگل839</v>
      </c>
      <c r="C9240" s="10" t="str">
        <f t="shared" si="589"/>
        <v>عينك گاگل1404/03/08839</v>
      </c>
      <c r="D9240" s="10" t="str">
        <f>IFERROR(IF(تحویلی!$E$1="","",IF(NOSA!O9240=تحویلی!$E$1,تحویلی!$E$1&amp;COUNTIF(NOSA!$O$1:O9240,تحویلی!$E$1),"")),"")</f>
        <v/>
      </c>
      <c r="E9240" s="10" t="str">
        <f t="shared" si="590"/>
        <v>2767839</v>
      </c>
      <c r="F9240" s="10" t="str">
        <f>IFERROR(VLOOKUP(I9240,DATABASE!$N:$O,2,FALSE),"")</f>
        <v>عينك گاگل</v>
      </c>
      <c r="G9240" s="361" t="s">
        <v>3832</v>
      </c>
      <c r="H9240" s="361">
        <v>2767</v>
      </c>
      <c r="I9240" s="361" t="s">
        <v>1555</v>
      </c>
      <c r="J9240" s="361" t="s">
        <v>1556</v>
      </c>
      <c r="K9240" s="361">
        <v>1</v>
      </c>
      <c r="L9240" s="361" t="s">
        <v>8</v>
      </c>
      <c r="M9240" s="361" t="s">
        <v>25</v>
      </c>
      <c r="N9240" s="361" t="s">
        <v>2863</v>
      </c>
      <c r="O9240" s="364">
        <v>839</v>
      </c>
      <c r="P9240" s="361">
        <v>1</v>
      </c>
      <c r="Q9240" s="10">
        <f t="shared" si="587"/>
        <v>839</v>
      </c>
    </row>
    <row r="9241" spans="2:17" ht="20.25" customHeight="1">
      <c r="B9241" s="10" t="str">
        <f t="shared" si="588"/>
        <v>لباس كار نسوز(بلوز و شلوار)766</v>
      </c>
      <c r="C9241" s="10" t="str">
        <f t="shared" si="589"/>
        <v>لباس كار نسوز(بلوز و شلوار)1404/03/08766</v>
      </c>
      <c r="D9241" s="10" t="str">
        <f>IFERROR(IF(تحویلی!$E$1="","",IF(NOSA!O9241=تحویلی!$E$1,تحویلی!$E$1&amp;COUNTIF(NOSA!$O$1:O9241,تحویلی!$E$1),"")),"")</f>
        <v/>
      </c>
      <c r="E9241" s="10" t="str">
        <f t="shared" si="590"/>
        <v>2775766</v>
      </c>
      <c r="F9241" s="10" t="str">
        <f>IFERROR(VLOOKUP(I9241,DATABASE!$N:$O,2,FALSE),"")</f>
        <v>لباس كار نسوز(بلوز و شلوار)</v>
      </c>
      <c r="G9241" s="361" t="s">
        <v>3832</v>
      </c>
      <c r="H9241" s="361">
        <v>2775</v>
      </c>
      <c r="I9241" s="361" t="s">
        <v>1701</v>
      </c>
      <c r="J9241" s="361" t="s">
        <v>1702</v>
      </c>
      <c r="K9241" s="361">
        <v>1</v>
      </c>
      <c r="L9241" s="361" t="s">
        <v>28</v>
      </c>
      <c r="M9241" s="361" t="s">
        <v>4</v>
      </c>
      <c r="N9241" s="361" t="s">
        <v>1059</v>
      </c>
      <c r="O9241" s="364">
        <v>766</v>
      </c>
      <c r="P9241" s="361">
        <v>1</v>
      </c>
      <c r="Q9241" s="10">
        <f t="shared" si="587"/>
        <v>766</v>
      </c>
    </row>
    <row r="9242" spans="2:17" ht="20.25" customHeight="1">
      <c r="B9242" s="10" t="str">
        <f t="shared" si="588"/>
        <v>چكمه ايمني نسوز766</v>
      </c>
      <c r="C9242" s="10" t="str">
        <f t="shared" si="589"/>
        <v>چكمه ايمني نسوز1404/03/08766</v>
      </c>
      <c r="D9242" s="10" t="str">
        <f>IFERROR(IF(تحویلی!$E$1="","",IF(NOSA!O9242=تحویلی!$E$1,تحویلی!$E$1&amp;COUNTIF(NOSA!$O$1:O9242,تحویلی!$E$1),"")),"")</f>
        <v/>
      </c>
      <c r="E9242" s="10" t="str">
        <f t="shared" si="590"/>
        <v>2775766</v>
      </c>
      <c r="F9242" s="10" t="str">
        <f>IFERROR(VLOOKUP(I9242,DATABASE!$N:$O,2,FALSE),"")</f>
        <v>چكمه ايمني نسوز</v>
      </c>
      <c r="G9242" s="361" t="s">
        <v>3832</v>
      </c>
      <c r="H9242" s="361">
        <v>2775</v>
      </c>
      <c r="I9242" s="361" t="s">
        <v>1666</v>
      </c>
      <c r="J9242" s="361" t="s">
        <v>1667</v>
      </c>
      <c r="K9242" s="361">
        <v>1</v>
      </c>
      <c r="L9242" s="361" t="s">
        <v>3</v>
      </c>
      <c r="M9242" s="361" t="s">
        <v>4</v>
      </c>
      <c r="N9242" s="361" t="s">
        <v>1059</v>
      </c>
      <c r="O9242" s="364">
        <v>766</v>
      </c>
      <c r="P9242" s="361">
        <v>1</v>
      </c>
      <c r="Q9242" s="10">
        <f t="shared" si="587"/>
        <v>766</v>
      </c>
    </row>
    <row r="9243" spans="2:17" ht="20.25" customHeight="1">
      <c r="B9243" s="10" t="str">
        <f t="shared" si="588"/>
        <v>دستكش ضد برش سبك930</v>
      </c>
      <c r="C9243" s="10" t="str">
        <f t="shared" si="589"/>
        <v>دستكش ضد برش سبك1404/03/09930</v>
      </c>
      <c r="D9243" s="10" t="str">
        <f>IFERROR(IF(تحویلی!$E$1="","",IF(NOSA!O9243=تحویلی!$E$1,تحویلی!$E$1&amp;COUNTIF(NOSA!$O$1:O9243,تحویلی!$E$1),"")),"")</f>
        <v/>
      </c>
      <c r="E9243" s="10" t="str">
        <f t="shared" si="590"/>
        <v>2783930</v>
      </c>
      <c r="F9243" s="10" t="str">
        <f>IFERROR(VLOOKUP(I9243,DATABASE!$N:$O,2,FALSE),"")</f>
        <v>دستكش ضد برش سبك</v>
      </c>
      <c r="G9243" s="361" t="s">
        <v>3833</v>
      </c>
      <c r="H9243" s="361">
        <v>2783</v>
      </c>
      <c r="I9243" s="361" t="s">
        <v>1442</v>
      </c>
      <c r="J9243" s="361" t="s">
        <v>22</v>
      </c>
      <c r="K9243" s="361">
        <v>1</v>
      </c>
      <c r="L9243" s="361" t="s">
        <v>3</v>
      </c>
      <c r="M9243" s="361" t="s">
        <v>19</v>
      </c>
      <c r="N9243" s="361" t="s">
        <v>4034</v>
      </c>
      <c r="O9243" s="364">
        <v>930</v>
      </c>
      <c r="P9243" s="361">
        <v>1</v>
      </c>
      <c r="Q9243" s="10">
        <f t="shared" si="587"/>
        <v>930</v>
      </c>
    </row>
    <row r="9244" spans="2:17" ht="20.25" customHeight="1">
      <c r="B9244" s="10" t="str">
        <f t="shared" si="588"/>
        <v>دستكش ضد برش سبك885</v>
      </c>
      <c r="C9244" s="10" t="str">
        <f t="shared" si="589"/>
        <v>دستكش ضد برش سبك1404/03/09885</v>
      </c>
      <c r="D9244" s="10" t="str">
        <f>IFERROR(IF(تحویلی!$E$1="","",IF(NOSA!O9244=تحویلی!$E$1,تحویلی!$E$1&amp;COUNTIF(NOSA!$O$1:O9244,تحویلی!$E$1),"")),"")</f>
        <v/>
      </c>
      <c r="E9244" s="10" t="str">
        <f t="shared" si="590"/>
        <v>2787885</v>
      </c>
      <c r="F9244" s="10" t="str">
        <f>IFERROR(VLOOKUP(I9244,DATABASE!$N:$O,2,FALSE),"")</f>
        <v>دستكش ضد برش سبك</v>
      </c>
      <c r="G9244" s="361" t="s">
        <v>3833</v>
      </c>
      <c r="H9244" s="361">
        <v>2787</v>
      </c>
      <c r="I9244" s="361" t="s">
        <v>1442</v>
      </c>
      <c r="J9244" s="361" t="s">
        <v>22</v>
      </c>
      <c r="K9244" s="361">
        <v>1</v>
      </c>
      <c r="L9244" s="361" t="s">
        <v>3</v>
      </c>
      <c r="M9244" s="361" t="s">
        <v>9</v>
      </c>
      <c r="N9244" s="361" t="s">
        <v>3381</v>
      </c>
      <c r="O9244" s="364">
        <v>885</v>
      </c>
      <c r="P9244" s="361">
        <v>1</v>
      </c>
      <c r="Q9244" s="10">
        <f t="shared" si="587"/>
        <v>885</v>
      </c>
    </row>
    <row r="9245" spans="2:17" ht="20.25" customHeight="1">
      <c r="B9245" s="10" t="str">
        <f t="shared" si="588"/>
        <v>فيلتر ماسك نيم صورت (3M) مدل 2091885</v>
      </c>
      <c r="C9245" s="10" t="str">
        <f t="shared" si="589"/>
        <v>فيلتر ماسك نيم صورت (3M) مدل 20911404/03/09885</v>
      </c>
      <c r="D9245" s="10" t="str">
        <f>IFERROR(IF(تحویلی!$E$1="","",IF(NOSA!O9245=تحویلی!$E$1,تحویلی!$E$1&amp;COUNTIF(NOSA!$O$1:O9245,تحویلی!$E$1),"")),"")</f>
        <v/>
      </c>
      <c r="E9245" s="10" t="str">
        <f t="shared" si="590"/>
        <v>2787885</v>
      </c>
      <c r="F9245" s="10" t="str">
        <f>IFERROR(VLOOKUP(I9245,DATABASE!$N:$O,2,FALSE),"")</f>
        <v>فيلتر ماسك نيم صورت (3M) مدل 2091</v>
      </c>
      <c r="G9245" s="361" t="s">
        <v>3833</v>
      </c>
      <c r="H9245" s="361">
        <v>2787</v>
      </c>
      <c r="I9245" s="361" t="s">
        <v>1475</v>
      </c>
      <c r="J9245" s="361" t="s">
        <v>53</v>
      </c>
      <c r="K9245" s="361">
        <v>1</v>
      </c>
      <c r="L9245" s="361" t="s">
        <v>8</v>
      </c>
      <c r="M9245" s="361" t="s">
        <v>9</v>
      </c>
      <c r="N9245" s="361" t="s">
        <v>3381</v>
      </c>
      <c r="O9245" s="364">
        <v>885</v>
      </c>
      <c r="P9245" s="361">
        <v>1</v>
      </c>
      <c r="Q9245" s="10">
        <f t="shared" si="587"/>
        <v>885</v>
      </c>
    </row>
    <row r="9246" spans="2:17" ht="20.25" customHeight="1">
      <c r="B9246" s="10" t="str">
        <f t="shared" si="588"/>
        <v>دستكش ضد برش سبك769</v>
      </c>
      <c r="C9246" s="10" t="str">
        <f t="shared" si="589"/>
        <v>دستكش ضد برش سبك1404/03/09769</v>
      </c>
      <c r="D9246" s="10" t="str">
        <f>IFERROR(IF(تحویلی!$E$1="","",IF(NOSA!O9246=تحویلی!$E$1,تحویلی!$E$1&amp;COUNTIF(NOSA!$O$1:O9246,تحویلی!$E$1),"")),"")</f>
        <v/>
      </c>
      <c r="E9246" s="10" t="str">
        <f t="shared" si="590"/>
        <v>2791769</v>
      </c>
      <c r="F9246" s="10" t="str">
        <f>IFERROR(VLOOKUP(I9246,DATABASE!$N:$O,2,FALSE),"")</f>
        <v>دستكش ضد برش سبك</v>
      </c>
      <c r="G9246" s="361" t="s">
        <v>3833</v>
      </c>
      <c r="H9246" s="361">
        <v>2791</v>
      </c>
      <c r="I9246" s="361" t="s">
        <v>1442</v>
      </c>
      <c r="J9246" s="361" t="s">
        <v>22</v>
      </c>
      <c r="K9246" s="361">
        <v>1</v>
      </c>
      <c r="L9246" s="361" t="s">
        <v>3</v>
      </c>
      <c r="M9246" s="361" t="s">
        <v>43</v>
      </c>
      <c r="N9246" s="361" t="s">
        <v>1102</v>
      </c>
      <c r="O9246" s="364">
        <v>769</v>
      </c>
      <c r="P9246" s="361">
        <v>1</v>
      </c>
      <c r="Q9246" s="10">
        <f t="shared" si="587"/>
        <v>769</v>
      </c>
    </row>
    <row r="9247" spans="2:17" ht="20.25" customHeight="1">
      <c r="B9247" s="10" t="str">
        <f t="shared" si="588"/>
        <v>ماسك N95) FFP2 )873</v>
      </c>
      <c r="C9247" s="10" t="str">
        <f t="shared" si="589"/>
        <v>ماسك N95) FFP2 )1404/03/09873</v>
      </c>
      <c r="D9247" s="10" t="str">
        <f>IFERROR(IF(تحویلی!$E$1="","",IF(NOSA!O9247=تحویلی!$E$1,تحویلی!$E$1&amp;COUNTIF(NOSA!$O$1:O9247,تحویلی!$E$1),"")),"")</f>
        <v/>
      </c>
      <c r="E9247" s="10" t="str">
        <f t="shared" si="590"/>
        <v>2794873</v>
      </c>
      <c r="F9247" s="10" t="str">
        <f>IFERROR(VLOOKUP(I9247,DATABASE!$N:$O,2,FALSE),"")</f>
        <v>ماسك N95) FFP2 )</v>
      </c>
      <c r="G9247" s="361" t="s">
        <v>3833</v>
      </c>
      <c r="H9247" s="361">
        <v>2794</v>
      </c>
      <c r="I9247" s="361" t="s">
        <v>1469</v>
      </c>
      <c r="J9247" s="361" t="s">
        <v>256</v>
      </c>
      <c r="K9247" s="361">
        <v>100</v>
      </c>
      <c r="L9247" s="361" t="s">
        <v>8</v>
      </c>
      <c r="M9247" s="361" t="s">
        <v>63</v>
      </c>
      <c r="N9247" s="361" t="s">
        <v>3341</v>
      </c>
      <c r="O9247" s="364">
        <v>873</v>
      </c>
      <c r="P9247" s="361">
        <v>0</v>
      </c>
      <c r="Q9247" s="10">
        <f t="shared" si="587"/>
        <v>873</v>
      </c>
    </row>
    <row r="9248" spans="2:17" ht="20.25" customHeight="1">
      <c r="B9248" s="10" t="str">
        <f t="shared" si="588"/>
        <v>دستكش ضد برش سبك723</v>
      </c>
      <c r="C9248" s="10" t="str">
        <f t="shared" si="589"/>
        <v>دستكش ضد برش سبك1404/03/09723</v>
      </c>
      <c r="D9248" s="10" t="str">
        <f>IFERROR(IF(تحویلی!$E$1="","",IF(NOSA!O9248=تحویلی!$E$1,تحویلی!$E$1&amp;COUNTIF(NOSA!$O$1:O9248,تحویلی!$E$1),"")),"")</f>
        <v/>
      </c>
      <c r="E9248" s="10" t="str">
        <f t="shared" si="590"/>
        <v>2798723</v>
      </c>
      <c r="F9248" s="10" t="str">
        <f>IFERROR(VLOOKUP(I9248,DATABASE!$N:$O,2,FALSE),"")</f>
        <v>دستكش ضد برش سبك</v>
      </c>
      <c r="G9248" s="361" t="s">
        <v>3833</v>
      </c>
      <c r="H9248" s="361">
        <v>2798</v>
      </c>
      <c r="I9248" s="361" t="s">
        <v>1442</v>
      </c>
      <c r="J9248" s="361" t="s">
        <v>22</v>
      </c>
      <c r="K9248" s="361">
        <v>1</v>
      </c>
      <c r="L9248" s="361" t="s">
        <v>3</v>
      </c>
      <c r="M9248" s="361" t="s">
        <v>9</v>
      </c>
      <c r="N9248" s="361" t="s">
        <v>1088</v>
      </c>
      <c r="O9248" s="364">
        <v>723</v>
      </c>
      <c r="P9248" s="361">
        <v>1</v>
      </c>
      <c r="Q9248" s="10">
        <f t="shared" si="587"/>
        <v>723</v>
      </c>
    </row>
    <row r="9249" spans="2:17" ht="20.25" customHeight="1">
      <c r="B9249" s="10" t="str">
        <f t="shared" si="588"/>
        <v>دستكش ضد برش سبك827</v>
      </c>
      <c r="C9249" s="10" t="str">
        <f t="shared" si="589"/>
        <v>دستكش ضد برش سبك1404/03/10827</v>
      </c>
      <c r="D9249" s="10" t="str">
        <f>IFERROR(IF(تحویلی!$E$1="","",IF(NOSA!O9249=تحویلی!$E$1,تحویلی!$E$1&amp;COUNTIF(NOSA!$O$1:O9249,تحویلی!$E$1),"")),"")</f>
        <v/>
      </c>
      <c r="E9249" s="10" t="str">
        <f t="shared" si="590"/>
        <v>2805827</v>
      </c>
      <c r="F9249" s="10" t="str">
        <f>IFERROR(VLOOKUP(I9249,DATABASE!$N:$O,2,FALSE),"")</f>
        <v>دستكش ضد برش سبك</v>
      </c>
      <c r="G9249" s="365" t="s">
        <v>3834</v>
      </c>
      <c r="H9249" s="366">
        <v>2805</v>
      </c>
      <c r="I9249" s="365" t="s">
        <v>1442</v>
      </c>
      <c r="J9249" s="365" t="s">
        <v>22</v>
      </c>
      <c r="K9249" s="367">
        <v>1</v>
      </c>
      <c r="L9249" s="365" t="s">
        <v>3</v>
      </c>
      <c r="M9249" s="365" t="s">
        <v>47</v>
      </c>
      <c r="N9249" s="365" t="s">
        <v>2653</v>
      </c>
      <c r="O9249" s="368">
        <v>827</v>
      </c>
      <c r="P9249" s="366">
        <v>1</v>
      </c>
      <c r="Q9249" s="10">
        <f t="shared" si="587"/>
        <v>827</v>
      </c>
    </row>
    <row r="9250" spans="2:17" ht="20.25" customHeight="1">
      <c r="B9250" s="10" t="str">
        <f t="shared" si="588"/>
        <v>شيشه مات ماسك جوشكاري933</v>
      </c>
      <c r="C9250" s="10" t="str">
        <f t="shared" si="589"/>
        <v>شيشه مات ماسك جوشكاري1404/03/10933</v>
      </c>
      <c r="D9250" s="10" t="str">
        <f>IFERROR(IF(تحویلی!$E$1="","",IF(NOSA!O9250=تحویلی!$E$1,تحویلی!$E$1&amp;COUNTIF(NOSA!$O$1:O9250,تحویلی!$E$1),"")),"")</f>
        <v/>
      </c>
      <c r="E9250" s="10" t="str">
        <f t="shared" si="590"/>
        <v>2812933</v>
      </c>
      <c r="F9250" s="10" t="str">
        <f>IFERROR(VLOOKUP(I9250,DATABASE!$N:$O,2,FALSE),"")</f>
        <v>شيشه مات ماسك جوشكاري</v>
      </c>
      <c r="G9250" s="365" t="s">
        <v>3834</v>
      </c>
      <c r="H9250" s="366">
        <v>2812</v>
      </c>
      <c r="I9250" s="365" t="s">
        <v>1507</v>
      </c>
      <c r="J9250" s="365" t="s">
        <v>113</v>
      </c>
      <c r="K9250" s="367">
        <v>2</v>
      </c>
      <c r="L9250" s="365" t="s">
        <v>8</v>
      </c>
      <c r="M9250" s="365" t="s">
        <v>189</v>
      </c>
      <c r="N9250" s="365" t="s">
        <v>3548</v>
      </c>
      <c r="O9250" s="368">
        <v>933</v>
      </c>
      <c r="P9250" s="366">
        <v>0</v>
      </c>
      <c r="Q9250" s="10">
        <f t="shared" si="587"/>
        <v>933</v>
      </c>
    </row>
    <row r="9251" spans="2:17" ht="20.25" customHeight="1">
      <c r="B9251" s="10" t="str">
        <f t="shared" si="588"/>
        <v>شيشه ماسك جوشكاري ساده933</v>
      </c>
      <c r="C9251" s="10" t="str">
        <f t="shared" si="589"/>
        <v>شيشه ماسك جوشكاري ساده1404/03/10933</v>
      </c>
      <c r="D9251" s="10" t="str">
        <f>IFERROR(IF(تحویلی!$E$1="","",IF(NOSA!O9251=تحویلی!$E$1,تحویلی!$E$1&amp;COUNTIF(NOSA!$O$1:O9251,تحویلی!$E$1),"")),"")</f>
        <v/>
      </c>
      <c r="E9251" s="10" t="str">
        <f t="shared" si="590"/>
        <v>2812933</v>
      </c>
      <c r="F9251" s="10" t="str">
        <f>IFERROR(VLOOKUP(I9251,DATABASE!$N:$O,2,FALSE),"")</f>
        <v>شيشه ماسك جوشكاري ساده</v>
      </c>
      <c r="G9251" s="365" t="s">
        <v>3834</v>
      </c>
      <c r="H9251" s="366">
        <v>2812</v>
      </c>
      <c r="I9251" s="365" t="s">
        <v>1548</v>
      </c>
      <c r="J9251" s="365" t="s">
        <v>111</v>
      </c>
      <c r="K9251" s="367">
        <v>2</v>
      </c>
      <c r="L9251" s="365" t="s">
        <v>8</v>
      </c>
      <c r="M9251" s="365" t="s">
        <v>189</v>
      </c>
      <c r="N9251" s="365" t="s">
        <v>3548</v>
      </c>
      <c r="O9251" s="368">
        <v>933</v>
      </c>
      <c r="P9251" s="366">
        <v>0</v>
      </c>
      <c r="Q9251" s="10">
        <f t="shared" si="587"/>
        <v>933</v>
      </c>
    </row>
    <row r="9252" spans="2:17" ht="20.25" customHeight="1">
      <c r="B9252" s="10" t="str">
        <f t="shared" si="588"/>
        <v>دستكش كف مواد سبك944</v>
      </c>
      <c r="C9252" s="10" t="str">
        <f t="shared" si="589"/>
        <v>دستكش كف مواد سبك1404/03/10944</v>
      </c>
      <c r="D9252" s="10" t="str">
        <f>IFERROR(IF(تحویلی!$E$1="","",IF(NOSA!O9252=تحویلی!$E$1,تحویلی!$E$1&amp;COUNTIF(NOSA!$O$1:O9252,تحویلی!$E$1),"")),"")</f>
        <v/>
      </c>
      <c r="E9252" s="10" t="str">
        <f t="shared" si="590"/>
        <v>2815944</v>
      </c>
      <c r="F9252" s="10" t="str">
        <f>IFERROR(VLOOKUP(I9252,DATABASE!$N:$O,2,FALSE),"")</f>
        <v>دستكش كف مواد سبك</v>
      </c>
      <c r="G9252" s="365" t="s">
        <v>3834</v>
      </c>
      <c r="H9252" s="366">
        <v>2815</v>
      </c>
      <c r="I9252" s="365" t="s">
        <v>1456</v>
      </c>
      <c r="J9252" s="365" t="s">
        <v>2</v>
      </c>
      <c r="K9252" s="367">
        <v>1</v>
      </c>
      <c r="L9252" s="365" t="s">
        <v>3</v>
      </c>
      <c r="M9252" s="365" t="s">
        <v>47</v>
      </c>
      <c r="N9252" s="365" t="s">
        <v>4008</v>
      </c>
      <c r="O9252" s="368">
        <v>944</v>
      </c>
      <c r="P9252" s="366">
        <v>1</v>
      </c>
      <c r="Q9252" s="10">
        <f t="shared" si="587"/>
        <v>944</v>
      </c>
    </row>
    <row r="9253" spans="2:17" ht="20.25" customHeight="1">
      <c r="B9253" s="10" t="str">
        <f t="shared" si="588"/>
        <v>دستكش ضد برش سبك741</v>
      </c>
      <c r="C9253" s="10" t="str">
        <f t="shared" si="589"/>
        <v>دستكش ضد برش سبك1404/03/10741</v>
      </c>
      <c r="D9253" s="10" t="str">
        <f>IFERROR(IF(تحویلی!$E$1="","",IF(NOSA!O9253=تحویلی!$E$1,تحویلی!$E$1&amp;COUNTIF(NOSA!$O$1:O9253,تحویلی!$E$1),"")),"")</f>
        <v/>
      </c>
      <c r="E9253" s="10" t="str">
        <f t="shared" si="590"/>
        <v>2817741</v>
      </c>
      <c r="F9253" s="10" t="str">
        <f>IFERROR(VLOOKUP(I9253,DATABASE!$N:$O,2,FALSE),"")</f>
        <v>دستكش ضد برش سبك</v>
      </c>
      <c r="G9253" s="365" t="s">
        <v>3834</v>
      </c>
      <c r="H9253" s="366">
        <v>2817</v>
      </c>
      <c r="I9253" s="365" t="s">
        <v>1442</v>
      </c>
      <c r="J9253" s="365" t="s">
        <v>22</v>
      </c>
      <c r="K9253" s="367">
        <v>1</v>
      </c>
      <c r="L9253" s="365" t="s">
        <v>3</v>
      </c>
      <c r="M9253" s="365" t="s">
        <v>102</v>
      </c>
      <c r="N9253" s="365" t="s">
        <v>764</v>
      </c>
      <c r="O9253" s="368">
        <v>741</v>
      </c>
      <c r="P9253" s="366">
        <v>1</v>
      </c>
      <c r="Q9253" s="10">
        <f t="shared" si="587"/>
        <v>741</v>
      </c>
    </row>
    <row r="9254" spans="2:17" ht="20.25" customHeight="1">
      <c r="B9254" s="10" t="str">
        <f t="shared" si="588"/>
        <v>كفش ايمني309</v>
      </c>
      <c r="C9254" s="10" t="str">
        <f t="shared" si="589"/>
        <v>كفش ايمني1404/03/10309</v>
      </c>
      <c r="D9254" s="10" t="str">
        <f>IFERROR(IF(تحویلی!$E$1="","",IF(NOSA!O9254=تحویلی!$E$1,تحویلی!$E$1&amp;COUNTIF(NOSA!$O$1:O9254,تحویلی!$E$1),"")),"")</f>
        <v/>
      </c>
      <c r="E9254" s="10" t="str">
        <f t="shared" si="590"/>
        <v>2839309</v>
      </c>
      <c r="F9254" s="10" t="str">
        <f>IFERROR(VLOOKUP(I9254,DATABASE!$N:$O,2,FALSE),"")</f>
        <v>كفش ايمني</v>
      </c>
      <c r="G9254" s="365" t="s">
        <v>3834</v>
      </c>
      <c r="H9254" s="366">
        <v>2839</v>
      </c>
      <c r="I9254" s="365" t="s">
        <v>1720</v>
      </c>
      <c r="J9254" s="365" t="s">
        <v>1721</v>
      </c>
      <c r="K9254" s="367">
        <v>1</v>
      </c>
      <c r="L9254" s="365" t="s">
        <v>3</v>
      </c>
      <c r="M9254" s="365" t="s">
        <v>266</v>
      </c>
      <c r="N9254" s="365" t="s">
        <v>363</v>
      </c>
      <c r="O9254" s="368">
        <v>309</v>
      </c>
      <c r="P9254" s="366">
        <v>1</v>
      </c>
      <c r="Q9254" s="10">
        <f t="shared" si="587"/>
        <v>309</v>
      </c>
    </row>
    <row r="9255" spans="2:17" ht="20.25" customHeight="1">
      <c r="B9255" s="10" t="str">
        <f t="shared" si="588"/>
        <v>دستكش كف مواد سبك711</v>
      </c>
      <c r="C9255" s="10" t="str">
        <f t="shared" si="589"/>
        <v>دستكش كف مواد سبك1404/03/10711</v>
      </c>
      <c r="D9255" s="10" t="str">
        <f>IFERROR(IF(تحویلی!$E$1="","",IF(NOSA!O9255=تحویلی!$E$1,تحویلی!$E$1&amp;COUNTIF(NOSA!$O$1:O9255,تحویلی!$E$1),"")),"")</f>
        <v/>
      </c>
      <c r="E9255" s="10" t="str">
        <f t="shared" si="590"/>
        <v>2840711</v>
      </c>
      <c r="F9255" s="10" t="str">
        <f>IFERROR(VLOOKUP(I9255,DATABASE!$N:$O,2,FALSE),"")</f>
        <v>دستكش كف مواد سبك</v>
      </c>
      <c r="G9255" s="365" t="s">
        <v>3834</v>
      </c>
      <c r="H9255" s="366">
        <v>2840</v>
      </c>
      <c r="I9255" s="365" t="s">
        <v>1456</v>
      </c>
      <c r="J9255" s="365" t="s">
        <v>2</v>
      </c>
      <c r="K9255" s="367">
        <v>1</v>
      </c>
      <c r="L9255" s="365" t="s">
        <v>3</v>
      </c>
      <c r="M9255" s="365" t="s">
        <v>202</v>
      </c>
      <c r="N9255" s="365" t="s">
        <v>603</v>
      </c>
      <c r="O9255" s="368">
        <v>711</v>
      </c>
      <c r="P9255" s="366">
        <v>1</v>
      </c>
      <c r="Q9255" s="10">
        <f t="shared" si="587"/>
        <v>711</v>
      </c>
    </row>
    <row r="9256" spans="2:17" ht="20.25" customHeight="1">
      <c r="B9256" s="10" t="str">
        <f t="shared" si="588"/>
        <v>دستكش ضد برش سبك964</v>
      </c>
      <c r="C9256" s="10" t="str">
        <f t="shared" si="589"/>
        <v>دستكش ضد برش سبك1404/03/10964</v>
      </c>
      <c r="D9256" s="10" t="str">
        <f>IFERROR(IF(تحویلی!$E$1="","",IF(NOSA!O9256=تحویلی!$E$1,تحویلی!$E$1&amp;COUNTIF(NOSA!$O$1:O9256,تحویلی!$E$1),"")),"")</f>
        <v/>
      </c>
      <c r="E9256" s="10" t="str">
        <f t="shared" si="590"/>
        <v>2842964</v>
      </c>
      <c r="F9256" s="10" t="str">
        <f>IFERROR(VLOOKUP(I9256,DATABASE!$N:$O,2,FALSE),"")</f>
        <v>دستكش ضد برش سبك</v>
      </c>
      <c r="G9256" s="365" t="s">
        <v>3834</v>
      </c>
      <c r="H9256" s="366">
        <v>2842</v>
      </c>
      <c r="I9256" s="365" t="s">
        <v>1442</v>
      </c>
      <c r="J9256" s="365" t="s">
        <v>22</v>
      </c>
      <c r="K9256" s="367">
        <v>1</v>
      </c>
      <c r="L9256" s="365" t="s">
        <v>3</v>
      </c>
      <c r="M9256" s="365" t="s">
        <v>47</v>
      </c>
      <c r="N9256" s="365" t="s">
        <v>4309</v>
      </c>
      <c r="O9256" s="368">
        <v>964</v>
      </c>
      <c r="P9256" s="366">
        <v>1</v>
      </c>
      <c r="Q9256" s="10">
        <f t="shared" si="587"/>
        <v>964</v>
      </c>
    </row>
    <row r="9257" spans="2:17" ht="20.25" customHeight="1">
      <c r="B9257" s="10" t="str">
        <f t="shared" si="588"/>
        <v>لباس كار كارشناسي673</v>
      </c>
      <c r="C9257" s="10" t="str">
        <f t="shared" si="589"/>
        <v>لباس كار كارشناسي1404/03/10673</v>
      </c>
      <c r="D9257" s="10" t="str">
        <f>IFERROR(IF(تحویلی!$E$1="","",IF(NOSA!O9257=تحویلی!$E$1,تحویلی!$E$1&amp;COUNTIF(NOSA!$O$1:O9257,تحویلی!$E$1),"")),"")</f>
        <v/>
      </c>
      <c r="E9257" s="10" t="str">
        <f t="shared" si="590"/>
        <v>2851673</v>
      </c>
      <c r="F9257" s="10" t="str">
        <f>IFERROR(VLOOKUP(I9257,DATABASE!$N:$O,2,FALSE),"")</f>
        <v>لباس كار كارشناسي</v>
      </c>
      <c r="G9257" s="365" t="s">
        <v>3834</v>
      </c>
      <c r="H9257" s="366">
        <v>2851</v>
      </c>
      <c r="I9257" s="365" t="s">
        <v>2346</v>
      </c>
      <c r="J9257" s="365" t="s">
        <v>3296</v>
      </c>
      <c r="K9257" s="367">
        <v>1</v>
      </c>
      <c r="L9257" s="365" t="s">
        <v>28</v>
      </c>
      <c r="M9257" s="365" t="s">
        <v>47</v>
      </c>
      <c r="N9257" s="365" t="s">
        <v>1324</v>
      </c>
      <c r="O9257" s="368">
        <v>673</v>
      </c>
      <c r="P9257" s="366">
        <v>0</v>
      </c>
      <c r="Q9257" s="10">
        <f t="shared" si="587"/>
        <v>673</v>
      </c>
    </row>
    <row r="9258" spans="2:17" ht="20.25" customHeight="1">
      <c r="B9258" s="10" t="str">
        <f t="shared" si="588"/>
        <v>دستكش كف دوبل چرمي552</v>
      </c>
      <c r="C9258" s="10" t="str">
        <f t="shared" si="589"/>
        <v>دستكش كف دوبل چرمي1404/03/10552</v>
      </c>
      <c r="D9258" s="10" t="str">
        <f>IFERROR(IF(تحویلی!$E$1="","",IF(NOSA!O9258=تحویلی!$E$1,تحویلی!$E$1&amp;COUNTIF(NOSA!$O$1:O9258,تحویلی!$E$1),"")),"")</f>
        <v>55237</v>
      </c>
      <c r="E9258" s="10" t="str">
        <f t="shared" si="590"/>
        <v>2855552</v>
      </c>
      <c r="F9258" s="10" t="str">
        <f>IFERROR(VLOOKUP(I9258,DATABASE!$N:$O,2,FALSE),"")</f>
        <v>دستكش كف دوبل چرمي</v>
      </c>
      <c r="G9258" s="365" t="s">
        <v>3834</v>
      </c>
      <c r="H9258" s="366">
        <v>2855</v>
      </c>
      <c r="I9258" s="365" t="s">
        <v>1683</v>
      </c>
      <c r="J9258" s="365" t="s">
        <v>1684</v>
      </c>
      <c r="K9258" s="367">
        <v>1</v>
      </c>
      <c r="L9258" s="365" t="s">
        <v>3</v>
      </c>
      <c r="M9258" s="365" t="s">
        <v>25</v>
      </c>
      <c r="N9258" s="365" t="s">
        <v>3502</v>
      </c>
      <c r="O9258" s="368">
        <v>552</v>
      </c>
      <c r="P9258" s="366">
        <v>1</v>
      </c>
      <c r="Q9258" s="10">
        <f t="shared" ref="Q9258:Q9321" si="591">VALUE(O9258)</f>
        <v>552</v>
      </c>
    </row>
    <row r="9259" spans="2:17" ht="20.25" customHeight="1">
      <c r="B9259" s="10" t="str">
        <f t="shared" si="588"/>
        <v>فيلتر ماسك نيم صورت (3M) مدل 2091723</v>
      </c>
      <c r="C9259" s="10" t="str">
        <f t="shared" si="589"/>
        <v>فيلتر ماسك نيم صورت (3M) مدل 20911404/03/11723</v>
      </c>
      <c r="D9259" s="10" t="str">
        <f>IFERROR(IF(تحویلی!$E$1="","",IF(NOSA!O9259=تحویلی!$E$1,تحویلی!$E$1&amp;COUNTIF(NOSA!$O$1:O9259,تحویلی!$E$1),"")),"")</f>
        <v/>
      </c>
      <c r="E9259" s="10" t="str">
        <f t="shared" si="590"/>
        <v>2862723</v>
      </c>
      <c r="F9259" s="10" t="str">
        <f>IFERROR(VLOOKUP(I9259,DATABASE!$N:$O,2,FALSE),"")</f>
        <v>فيلتر ماسك نيم صورت (3M) مدل 2091</v>
      </c>
      <c r="G9259" s="3" t="s">
        <v>3835</v>
      </c>
      <c r="H9259" s="4">
        <v>2862</v>
      </c>
      <c r="I9259" s="3" t="s">
        <v>1475</v>
      </c>
      <c r="J9259" s="3" t="s">
        <v>53</v>
      </c>
      <c r="K9259" s="5">
        <v>1</v>
      </c>
      <c r="L9259" s="3" t="s">
        <v>8</v>
      </c>
      <c r="M9259" s="3" t="s">
        <v>9</v>
      </c>
      <c r="N9259" s="3" t="s">
        <v>1088</v>
      </c>
      <c r="O9259" s="1">
        <v>723</v>
      </c>
      <c r="P9259" s="4">
        <v>1</v>
      </c>
      <c r="Q9259" s="10">
        <f t="shared" si="591"/>
        <v>723</v>
      </c>
    </row>
    <row r="9260" spans="2:17" ht="20.25" customHeight="1">
      <c r="B9260" s="10" t="str">
        <f t="shared" si="588"/>
        <v>فيلتر ماسك نيم صورت (3M) مدل 2091935</v>
      </c>
      <c r="C9260" s="10" t="str">
        <f t="shared" si="589"/>
        <v>فيلتر ماسك نيم صورت (3M) مدل 20911404/03/11935</v>
      </c>
      <c r="D9260" s="10" t="str">
        <f>IFERROR(IF(تحویلی!$E$1="","",IF(NOSA!O9260=تحویلی!$E$1,تحویلی!$E$1&amp;COUNTIF(NOSA!$O$1:O9260,تحویلی!$E$1),"")),"")</f>
        <v/>
      </c>
      <c r="E9260" s="10" t="str">
        <f t="shared" si="590"/>
        <v>2862935</v>
      </c>
      <c r="F9260" s="10" t="str">
        <f>IFERROR(VLOOKUP(I9260,DATABASE!$N:$O,2,FALSE),"")</f>
        <v>فيلتر ماسك نيم صورت (3M) مدل 2091</v>
      </c>
      <c r="G9260" s="3" t="s">
        <v>3835</v>
      </c>
      <c r="H9260" s="4">
        <v>2862</v>
      </c>
      <c r="I9260" s="3" t="s">
        <v>1475</v>
      </c>
      <c r="J9260" s="3" t="s">
        <v>53</v>
      </c>
      <c r="K9260" s="5">
        <v>1</v>
      </c>
      <c r="L9260" s="3" t="s">
        <v>8</v>
      </c>
      <c r="M9260" s="3" t="s">
        <v>9</v>
      </c>
      <c r="N9260" s="3" t="s">
        <v>4320</v>
      </c>
      <c r="O9260" s="1">
        <v>935</v>
      </c>
      <c r="P9260" s="4">
        <v>1</v>
      </c>
      <c r="Q9260" s="10">
        <f t="shared" si="591"/>
        <v>935</v>
      </c>
    </row>
    <row r="9261" spans="2:17" ht="20.25" customHeight="1">
      <c r="B9261" s="10" t="str">
        <f t="shared" si="588"/>
        <v>دستكش كف مواد سبك861</v>
      </c>
      <c r="C9261" s="10" t="str">
        <f t="shared" si="589"/>
        <v>دستكش كف مواد سبك1404/03/11861</v>
      </c>
      <c r="D9261" s="10" t="str">
        <f>IFERROR(IF(تحویلی!$E$1="","",IF(NOSA!O9261=تحویلی!$E$1,تحویلی!$E$1&amp;COUNTIF(NOSA!$O$1:O9261,تحویلی!$E$1),"")),"")</f>
        <v/>
      </c>
      <c r="E9261" s="10" t="str">
        <f t="shared" si="590"/>
        <v>2877861</v>
      </c>
      <c r="F9261" s="10" t="str">
        <f>IFERROR(VLOOKUP(I9261,DATABASE!$N:$O,2,FALSE),"")</f>
        <v>دستكش كف مواد سبك</v>
      </c>
      <c r="G9261" s="3" t="s">
        <v>3835</v>
      </c>
      <c r="H9261" s="4">
        <v>2877</v>
      </c>
      <c r="I9261" s="3" t="s">
        <v>1456</v>
      </c>
      <c r="J9261" s="3" t="s">
        <v>2</v>
      </c>
      <c r="K9261" s="5">
        <v>1</v>
      </c>
      <c r="L9261" s="3" t="s">
        <v>3</v>
      </c>
      <c r="M9261" s="3" t="s">
        <v>47</v>
      </c>
      <c r="N9261" s="3" t="s">
        <v>3400</v>
      </c>
      <c r="O9261" s="1">
        <v>861</v>
      </c>
      <c r="P9261" s="4">
        <v>1</v>
      </c>
      <c r="Q9261" s="10">
        <f t="shared" si="591"/>
        <v>861</v>
      </c>
    </row>
    <row r="9262" spans="2:17" ht="20.25" customHeight="1">
      <c r="B9262" s="10" t="str">
        <f t="shared" si="588"/>
        <v>دستكش ضد برش سبك841</v>
      </c>
      <c r="C9262" s="10" t="str">
        <f t="shared" si="589"/>
        <v>دستكش ضد برش سبك1404/03/11841</v>
      </c>
      <c r="D9262" s="10" t="str">
        <f>IFERROR(IF(تحویلی!$E$1="","",IF(NOSA!O9262=تحویلی!$E$1,تحویلی!$E$1&amp;COUNTIF(NOSA!$O$1:O9262,تحویلی!$E$1),"")),"")</f>
        <v/>
      </c>
      <c r="E9262" s="10" t="str">
        <f t="shared" si="590"/>
        <v>2878841</v>
      </c>
      <c r="F9262" s="10" t="str">
        <f>IFERROR(VLOOKUP(I9262,DATABASE!$N:$O,2,FALSE),"")</f>
        <v>دستكش ضد برش سبك</v>
      </c>
      <c r="G9262" s="3" t="s">
        <v>3835</v>
      </c>
      <c r="H9262" s="4">
        <v>2878</v>
      </c>
      <c r="I9262" s="3" t="s">
        <v>1442</v>
      </c>
      <c r="J9262" s="3" t="s">
        <v>22</v>
      </c>
      <c r="K9262" s="5">
        <v>1</v>
      </c>
      <c r="L9262" s="3" t="s">
        <v>3</v>
      </c>
      <c r="M9262" s="3" t="s">
        <v>47</v>
      </c>
      <c r="N9262" s="3" t="s">
        <v>2686</v>
      </c>
      <c r="O9262" s="1">
        <v>841</v>
      </c>
      <c r="P9262" s="4">
        <v>1</v>
      </c>
      <c r="Q9262" s="10">
        <f t="shared" si="591"/>
        <v>841</v>
      </c>
    </row>
    <row r="9263" spans="2:17" ht="20.25" customHeight="1">
      <c r="B9263" s="10" t="str">
        <f t="shared" si="588"/>
        <v>دستكش ضد برش سبك739</v>
      </c>
      <c r="C9263" s="10" t="str">
        <f t="shared" si="589"/>
        <v>دستكش ضد برش سبك1404/03/11739</v>
      </c>
      <c r="D9263" s="10" t="str">
        <f>IFERROR(IF(تحویلی!$E$1="","",IF(NOSA!O9263=تحویلی!$E$1,تحویلی!$E$1&amp;COUNTIF(NOSA!$O$1:O9263,تحویلی!$E$1),"")),"")</f>
        <v/>
      </c>
      <c r="E9263" s="10" t="str">
        <f t="shared" si="590"/>
        <v>2878739</v>
      </c>
      <c r="F9263" s="10" t="str">
        <f>IFERROR(VLOOKUP(I9263,DATABASE!$N:$O,2,FALSE),"")</f>
        <v>دستكش ضد برش سبك</v>
      </c>
      <c r="G9263" s="3" t="s">
        <v>3835</v>
      </c>
      <c r="H9263" s="4">
        <v>2878</v>
      </c>
      <c r="I9263" s="3" t="s">
        <v>1442</v>
      </c>
      <c r="J9263" s="3" t="s">
        <v>22</v>
      </c>
      <c r="K9263" s="5">
        <v>1</v>
      </c>
      <c r="L9263" s="3" t="s">
        <v>3</v>
      </c>
      <c r="M9263" s="3" t="s">
        <v>47</v>
      </c>
      <c r="N9263" s="3" t="s">
        <v>4321</v>
      </c>
      <c r="O9263" s="1">
        <v>739</v>
      </c>
      <c r="P9263" s="4">
        <v>1</v>
      </c>
      <c r="Q9263" s="10">
        <f t="shared" si="591"/>
        <v>739</v>
      </c>
    </row>
    <row r="9264" spans="2:17" ht="20.25" customHeight="1">
      <c r="B9264" s="10" t="str">
        <f t="shared" si="588"/>
        <v>دستكش ضد برش سبك935</v>
      </c>
      <c r="C9264" s="10" t="str">
        <f t="shared" si="589"/>
        <v>دستكش ضد برش سبك1404/03/11935</v>
      </c>
      <c r="D9264" s="10" t="str">
        <f>IFERROR(IF(تحویلی!$E$1="","",IF(NOSA!O9264=تحویلی!$E$1,تحویلی!$E$1&amp;COUNTIF(NOSA!$O$1:O9264,تحویلی!$E$1),"")),"")</f>
        <v/>
      </c>
      <c r="E9264" s="10" t="str">
        <f t="shared" si="590"/>
        <v>2881935</v>
      </c>
      <c r="F9264" s="10" t="str">
        <f>IFERROR(VLOOKUP(I9264,DATABASE!$N:$O,2,FALSE),"")</f>
        <v>دستكش ضد برش سبك</v>
      </c>
      <c r="G9264" s="3" t="s">
        <v>3835</v>
      </c>
      <c r="H9264" s="4">
        <v>2881</v>
      </c>
      <c r="I9264" s="3" t="s">
        <v>1442</v>
      </c>
      <c r="J9264" s="3" t="s">
        <v>22</v>
      </c>
      <c r="K9264" s="5">
        <v>1</v>
      </c>
      <c r="L9264" s="3" t="s">
        <v>3</v>
      </c>
      <c r="M9264" s="3" t="s">
        <v>9</v>
      </c>
      <c r="N9264" s="3" t="s">
        <v>3989</v>
      </c>
      <c r="O9264" s="1">
        <v>935</v>
      </c>
      <c r="P9264" s="4">
        <v>1</v>
      </c>
      <c r="Q9264" s="10">
        <f t="shared" si="591"/>
        <v>935</v>
      </c>
    </row>
    <row r="9265" spans="2:17" ht="20.25" customHeight="1">
      <c r="B9265" s="10" t="str">
        <f t="shared" si="588"/>
        <v>پوتين ايمني نسوز717</v>
      </c>
      <c r="C9265" s="10" t="str">
        <f t="shared" si="589"/>
        <v>پوتين ايمني نسوز1404/03/11717</v>
      </c>
      <c r="D9265" s="10" t="str">
        <f>IFERROR(IF(تحویلی!$E$1="","",IF(NOSA!O9265=تحویلی!$E$1,تحویلی!$E$1&amp;COUNTIF(NOSA!$O$1:O9265,تحویلی!$E$1),"")),"")</f>
        <v/>
      </c>
      <c r="E9265" s="10" t="str">
        <f t="shared" si="590"/>
        <v>2884717</v>
      </c>
      <c r="F9265" s="10" t="str">
        <f>IFERROR(VLOOKUP(I9265,DATABASE!$N:$O,2,FALSE),"")</f>
        <v>پوتين ايمني نسوز</v>
      </c>
      <c r="G9265" s="3" t="s">
        <v>3835</v>
      </c>
      <c r="H9265" s="4">
        <v>2884</v>
      </c>
      <c r="I9265" s="3" t="s">
        <v>1648</v>
      </c>
      <c r="J9265" s="3" t="s">
        <v>1649</v>
      </c>
      <c r="K9265" s="5">
        <v>1</v>
      </c>
      <c r="L9265" s="3" t="s">
        <v>3</v>
      </c>
      <c r="M9265" s="3" t="s">
        <v>47</v>
      </c>
      <c r="N9265" s="3" t="s">
        <v>822</v>
      </c>
      <c r="O9265" s="1">
        <v>717</v>
      </c>
      <c r="P9265" s="4">
        <v>1</v>
      </c>
      <c r="Q9265" s="10">
        <f t="shared" si="591"/>
        <v>717</v>
      </c>
    </row>
    <row r="9266" spans="2:17" ht="20.25" customHeight="1">
      <c r="B9266" s="10" t="str">
        <f t="shared" si="588"/>
        <v>پوتين ايمني نسوز100010</v>
      </c>
      <c r="C9266" s="10" t="str">
        <f t="shared" si="589"/>
        <v>پوتين ايمني نسوز1404/03/11100010</v>
      </c>
      <c r="D9266" s="10" t="str">
        <f>IFERROR(IF(تحویلی!$E$1="","",IF(NOSA!O9266=تحویلی!$E$1,تحویلی!$E$1&amp;COUNTIF(NOSA!$O$1:O9266,تحویلی!$E$1),"")),"")</f>
        <v/>
      </c>
      <c r="E9266" s="10" t="str">
        <f t="shared" si="590"/>
        <v>2890100010</v>
      </c>
      <c r="F9266" s="10" t="str">
        <f>IFERROR(VLOOKUP(I9266,DATABASE!$N:$O,2,FALSE),"")</f>
        <v>پوتين ايمني نسوز</v>
      </c>
      <c r="G9266" s="3" t="s">
        <v>3835</v>
      </c>
      <c r="H9266" s="4">
        <v>2890</v>
      </c>
      <c r="I9266" s="3" t="s">
        <v>1510</v>
      </c>
      <c r="J9266" s="3" t="s">
        <v>1660</v>
      </c>
      <c r="K9266" s="5">
        <v>1</v>
      </c>
      <c r="L9266" s="3" t="s">
        <v>3</v>
      </c>
      <c r="M9266" s="3" t="s">
        <v>9</v>
      </c>
      <c r="N9266" s="3" t="s">
        <v>4322</v>
      </c>
      <c r="O9266" s="1">
        <v>100010</v>
      </c>
      <c r="P9266" s="4">
        <v>1</v>
      </c>
      <c r="Q9266" s="10">
        <f t="shared" si="591"/>
        <v>100010</v>
      </c>
    </row>
    <row r="9267" spans="2:17" ht="20.25" customHeight="1">
      <c r="B9267" s="10" t="str">
        <f t="shared" si="588"/>
        <v>بند كفش100010</v>
      </c>
      <c r="C9267" s="10" t="str">
        <f t="shared" si="589"/>
        <v>بند كفش1404/03/11100010</v>
      </c>
      <c r="D9267" s="10" t="str">
        <f>IFERROR(IF(تحویلی!$E$1="","",IF(NOSA!O9267=تحویلی!$E$1,تحویلی!$E$1&amp;COUNTIF(NOSA!$O$1:O9267,تحویلی!$E$1),"")),"")</f>
        <v/>
      </c>
      <c r="E9267" s="10" t="str">
        <f t="shared" si="590"/>
        <v>2890100010</v>
      </c>
      <c r="F9267" s="10" t="str">
        <f>IFERROR(VLOOKUP(I9267,DATABASE!$N:$O,2,FALSE),"")</f>
        <v>بند كفش</v>
      </c>
      <c r="G9267" s="3" t="s">
        <v>3835</v>
      </c>
      <c r="H9267" s="4">
        <v>2890</v>
      </c>
      <c r="I9267" s="3" t="s">
        <v>1462</v>
      </c>
      <c r="J9267" s="3" t="s">
        <v>450</v>
      </c>
      <c r="K9267" s="5">
        <v>1</v>
      </c>
      <c r="L9267" s="3" t="s">
        <v>3</v>
      </c>
      <c r="M9267" s="3" t="s">
        <v>9</v>
      </c>
      <c r="N9267" s="3" t="s">
        <v>4322</v>
      </c>
      <c r="O9267" s="1">
        <v>100010</v>
      </c>
      <c r="P9267" s="4">
        <v>1</v>
      </c>
      <c r="Q9267" s="10">
        <f t="shared" si="591"/>
        <v>100010</v>
      </c>
    </row>
    <row r="9268" spans="2:17" ht="20.25" customHeight="1">
      <c r="B9268" s="10" t="str">
        <f t="shared" si="588"/>
        <v>كفش ايمني941</v>
      </c>
      <c r="C9268" s="10" t="str">
        <f t="shared" si="589"/>
        <v>كفش ايمني1404/03/11941</v>
      </c>
      <c r="D9268" s="10" t="str">
        <f>IFERROR(IF(تحویلی!$E$1="","",IF(NOSA!O9268=تحویلی!$E$1,تحویلی!$E$1&amp;COUNTIF(NOSA!$O$1:O9268,تحویلی!$E$1),"")),"")</f>
        <v/>
      </c>
      <c r="E9268" s="10" t="str">
        <f t="shared" si="590"/>
        <v>2891941</v>
      </c>
      <c r="F9268" s="10" t="str">
        <f>IFERROR(VLOOKUP(I9268,DATABASE!$N:$O,2,FALSE),"")</f>
        <v>كفش ايمني</v>
      </c>
      <c r="G9268" s="3" t="s">
        <v>3835</v>
      </c>
      <c r="H9268" s="4">
        <v>2891</v>
      </c>
      <c r="I9268" s="3" t="s">
        <v>1720</v>
      </c>
      <c r="J9268" s="3" t="s">
        <v>1721</v>
      </c>
      <c r="K9268" s="5">
        <v>1</v>
      </c>
      <c r="L9268" s="3" t="s">
        <v>3</v>
      </c>
      <c r="M9268" s="3" t="s">
        <v>47</v>
      </c>
      <c r="N9268" s="3" t="s">
        <v>4323</v>
      </c>
      <c r="O9268" s="1">
        <v>941</v>
      </c>
      <c r="P9268" s="4">
        <v>1</v>
      </c>
      <c r="Q9268" s="10">
        <f t="shared" si="591"/>
        <v>941</v>
      </c>
    </row>
    <row r="9269" spans="2:17" ht="20.25" customHeight="1">
      <c r="B9269" s="10" t="str">
        <f t="shared" si="588"/>
        <v>عينك كهربايي (روكلاهي)303</v>
      </c>
      <c r="C9269" s="10" t="str">
        <f t="shared" si="589"/>
        <v>عينك كهربايي (روكلاهي)1404/03/11303</v>
      </c>
      <c r="D9269" s="10" t="str">
        <f>IFERROR(IF(تحویلی!$E$1="","",IF(NOSA!O9269=تحویلی!$E$1,تحویلی!$E$1&amp;COUNTIF(NOSA!$O$1:O9269,تحویلی!$E$1),"")),"")</f>
        <v/>
      </c>
      <c r="E9269" s="10" t="str">
        <f t="shared" si="590"/>
        <v>2895303</v>
      </c>
      <c r="F9269" s="10" t="str">
        <f>IFERROR(VLOOKUP(I9269,DATABASE!$N:$O,2,FALSE),"")</f>
        <v>عينك كهربايي (روكلاهي)</v>
      </c>
      <c r="G9269" s="3" t="s">
        <v>3835</v>
      </c>
      <c r="H9269" s="4">
        <v>2895</v>
      </c>
      <c r="I9269" s="3" t="s">
        <v>1560</v>
      </c>
      <c r="J9269" s="3" t="s">
        <v>1561</v>
      </c>
      <c r="K9269" s="5">
        <v>1</v>
      </c>
      <c r="L9269" s="3" t="s">
        <v>8</v>
      </c>
      <c r="M9269" s="3" t="s">
        <v>4</v>
      </c>
      <c r="N9269" s="3" t="s">
        <v>10</v>
      </c>
      <c r="O9269" s="1">
        <v>303</v>
      </c>
      <c r="P9269" s="4">
        <v>1</v>
      </c>
      <c r="Q9269" s="10">
        <f t="shared" si="591"/>
        <v>303</v>
      </c>
    </row>
    <row r="9270" spans="2:17" ht="20.25" customHeight="1">
      <c r="B9270" s="10" t="str">
        <f t="shared" si="588"/>
        <v>دستكش كف مواد سبك733</v>
      </c>
      <c r="C9270" s="10" t="str">
        <f t="shared" si="589"/>
        <v>دستكش كف مواد سبك1404/03/11733</v>
      </c>
      <c r="D9270" s="10" t="str">
        <f>IFERROR(IF(تحویلی!$E$1="","",IF(NOSA!O9270=تحویلی!$E$1,تحویلی!$E$1&amp;COUNTIF(NOSA!$O$1:O9270,تحویلی!$E$1),"")),"")</f>
        <v/>
      </c>
      <c r="E9270" s="10" t="str">
        <f t="shared" si="590"/>
        <v>2898733</v>
      </c>
      <c r="F9270" s="10" t="str">
        <f>IFERROR(VLOOKUP(I9270,DATABASE!$N:$O,2,FALSE),"")</f>
        <v>دستكش كف مواد سبك</v>
      </c>
      <c r="G9270" s="3" t="s">
        <v>3835</v>
      </c>
      <c r="H9270" s="4">
        <v>2898</v>
      </c>
      <c r="I9270" s="3" t="s">
        <v>1456</v>
      </c>
      <c r="J9270" s="3" t="s">
        <v>2</v>
      </c>
      <c r="K9270" s="5">
        <v>1</v>
      </c>
      <c r="L9270" s="3" t="s">
        <v>3</v>
      </c>
      <c r="M9270" s="3" t="s">
        <v>47</v>
      </c>
      <c r="N9270" s="3" t="s">
        <v>628</v>
      </c>
      <c r="O9270" s="1">
        <v>733</v>
      </c>
      <c r="P9270" s="4">
        <v>1</v>
      </c>
      <c r="Q9270" s="10">
        <f t="shared" si="591"/>
        <v>733</v>
      </c>
    </row>
    <row r="9271" spans="2:17" ht="20.25" customHeight="1">
      <c r="B9271" s="10" t="str">
        <f t="shared" si="588"/>
        <v>چكمه ايمني نسوز149</v>
      </c>
      <c r="C9271" s="10" t="str">
        <f t="shared" si="589"/>
        <v>چكمه ايمني نسوز1404/03/11149</v>
      </c>
      <c r="D9271" s="10" t="str">
        <f>IFERROR(IF(تحویلی!$E$1="","",IF(NOSA!O9271=تحویلی!$E$1,تحویلی!$E$1&amp;COUNTIF(NOSA!$O$1:O9271,تحویلی!$E$1),"")),"")</f>
        <v/>
      </c>
      <c r="E9271" s="10" t="str">
        <f t="shared" si="590"/>
        <v>2899149</v>
      </c>
      <c r="F9271" s="10" t="str">
        <f>IFERROR(VLOOKUP(I9271,DATABASE!$N:$O,2,FALSE),"")</f>
        <v>چكمه ايمني نسوز</v>
      </c>
      <c r="G9271" s="3" t="s">
        <v>3835</v>
      </c>
      <c r="H9271" s="4">
        <v>2899</v>
      </c>
      <c r="I9271" s="3" t="s">
        <v>1695</v>
      </c>
      <c r="J9271" s="3" t="s">
        <v>1696</v>
      </c>
      <c r="K9271" s="5">
        <v>1</v>
      </c>
      <c r="L9271" s="3" t="s">
        <v>3</v>
      </c>
      <c r="M9271" s="3" t="s">
        <v>4</v>
      </c>
      <c r="N9271" s="3" t="s">
        <v>897</v>
      </c>
      <c r="O9271" s="1">
        <v>149</v>
      </c>
      <c r="P9271" s="4">
        <v>1</v>
      </c>
      <c r="Q9271" s="10">
        <f t="shared" si="591"/>
        <v>149</v>
      </c>
    </row>
    <row r="9272" spans="2:17" ht="20.25" customHeight="1">
      <c r="B9272" s="10" t="str">
        <f t="shared" si="588"/>
        <v>دستكش ضد برش سبك10008</v>
      </c>
      <c r="C9272" s="10" t="str">
        <f t="shared" si="589"/>
        <v>دستكش ضد برش سبك1404/03/1110008</v>
      </c>
      <c r="D9272" s="10" t="str">
        <f>IFERROR(IF(تحویلی!$E$1="","",IF(NOSA!O9272=تحویلی!$E$1,تحویلی!$E$1&amp;COUNTIF(NOSA!$O$1:O9272,تحویلی!$E$1),"")),"")</f>
        <v/>
      </c>
      <c r="E9272" s="10" t="str">
        <f t="shared" si="590"/>
        <v>290010008</v>
      </c>
      <c r="F9272" s="10" t="str">
        <f>IFERROR(VLOOKUP(I9272,DATABASE!$N:$O,2,FALSE),"")</f>
        <v>دستكش ضد برش سبك</v>
      </c>
      <c r="G9272" s="3" t="s">
        <v>3835</v>
      </c>
      <c r="H9272" s="4">
        <v>2900</v>
      </c>
      <c r="I9272" s="3" t="s">
        <v>1442</v>
      </c>
      <c r="J9272" s="3" t="s">
        <v>22</v>
      </c>
      <c r="K9272" s="5">
        <v>1</v>
      </c>
      <c r="L9272" s="3" t="s">
        <v>3</v>
      </c>
      <c r="M9272" s="3" t="s">
        <v>9</v>
      </c>
      <c r="N9272" s="3" t="s">
        <v>4106</v>
      </c>
      <c r="O9272" s="1">
        <v>10008</v>
      </c>
      <c r="P9272" s="4">
        <v>1</v>
      </c>
      <c r="Q9272" s="10">
        <f t="shared" si="591"/>
        <v>10008</v>
      </c>
    </row>
    <row r="9273" spans="2:17" ht="20.25" customHeight="1">
      <c r="B9273" s="10" t="str">
        <f t="shared" si="588"/>
        <v>دستكش كف دوبل چرمي867</v>
      </c>
      <c r="C9273" s="10" t="str">
        <f t="shared" si="589"/>
        <v>دستكش كف دوبل چرمي1404/03/11867</v>
      </c>
      <c r="D9273" s="10" t="str">
        <f>IFERROR(IF(تحویلی!$E$1="","",IF(NOSA!O9273=تحویلی!$E$1,تحویلی!$E$1&amp;COUNTIF(NOSA!$O$1:O9273,تحویلی!$E$1),"")),"")</f>
        <v/>
      </c>
      <c r="E9273" s="10" t="str">
        <f t="shared" si="590"/>
        <v>2901867</v>
      </c>
      <c r="F9273" s="10" t="str">
        <f>IFERROR(VLOOKUP(I9273,DATABASE!$N:$O,2,FALSE),"")</f>
        <v>دستكش كف دوبل چرمي</v>
      </c>
      <c r="G9273" s="3" t="s">
        <v>3835</v>
      </c>
      <c r="H9273" s="4">
        <v>2901</v>
      </c>
      <c r="I9273" s="3" t="s">
        <v>1683</v>
      </c>
      <c r="J9273" s="3" t="s">
        <v>1684</v>
      </c>
      <c r="K9273" s="5">
        <v>1</v>
      </c>
      <c r="L9273" s="3" t="s">
        <v>3</v>
      </c>
      <c r="M9273" s="3" t="s">
        <v>25</v>
      </c>
      <c r="N9273" s="3" t="s">
        <v>3256</v>
      </c>
      <c r="O9273" s="1">
        <v>867</v>
      </c>
      <c r="P9273" s="4">
        <v>1</v>
      </c>
      <c r="Q9273" s="10">
        <f t="shared" si="591"/>
        <v>867</v>
      </c>
    </row>
    <row r="9274" spans="2:17" ht="20.25" customHeight="1">
      <c r="B9274" s="10" t="str">
        <f t="shared" si="588"/>
        <v>867</v>
      </c>
      <c r="C9274" s="10" t="str">
        <f t="shared" si="589"/>
        <v>1404/03/11867</v>
      </c>
      <c r="D9274" s="10" t="str">
        <f>IFERROR(IF(تحویلی!$E$1="","",IF(NOSA!O9274=تحویلی!$E$1,تحویلی!$E$1&amp;COUNTIF(NOSA!$O$1:O9274,تحویلی!$E$1),"")),"")</f>
        <v/>
      </c>
      <c r="E9274" s="10" t="str">
        <f t="shared" si="590"/>
        <v>2901867</v>
      </c>
      <c r="F9274" s="10" t="str">
        <f>IFERROR(VLOOKUP(I9274,DATABASE!$N:$O,2,FALSE),"")</f>
        <v/>
      </c>
      <c r="G9274" s="3" t="s">
        <v>3835</v>
      </c>
      <c r="H9274" s="4">
        <v>2901</v>
      </c>
      <c r="I9274" s="3" t="s">
        <v>3559</v>
      </c>
      <c r="J9274" s="3" t="s">
        <v>3560</v>
      </c>
      <c r="K9274" s="5">
        <v>1</v>
      </c>
      <c r="L9274" s="3" t="s">
        <v>8</v>
      </c>
      <c r="M9274" s="3" t="s">
        <v>25</v>
      </c>
      <c r="N9274" s="3" t="s">
        <v>3256</v>
      </c>
      <c r="O9274" s="1">
        <v>867</v>
      </c>
      <c r="P9274" s="4">
        <v>1</v>
      </c>
      <c r="Q9274" s="10">
        <f t="shared" si="591"/>
        <v>867</v>
      </c>
    </row>
    <row r="9275" spans="2:17" ht="20.25" customHeight="1">
      <c r="B9275" s="10" t="str">
        <f t="shared" si="588"/>
        <v>دستكش ضد برش سبك874</v>
      </c>
      <c r="C9275" s="10" t="str">
        <f t="shared" si="589"/>
        <v>دستكش ضد برش سبك1404/03/11874</v>
      </c>
      <c r="D9275" s="10" t="str">
        <f>IFERROR(IF(تحویلی!$E$1="","",IF(NOSA!O9275=تحویلی!$E$1,تحویلی!$E$1&amp;COUNTIF(NOSA!$O$1:O9275,تحویلی!$E$1),"")),"")</f>
        <v/>
      </c>
      <c r="E9275" s="10" t="str">
        <f t="shared" si="590"/>
        <v>2901874</v>
      </c>
      <c r="F9275" s="10" t="str">
        <f>IFERROR(VLOOKUP(I9275,DATABASE!$N:$O,2,FALSE),"")</f>
        <v>دستكش ضد برش سبك</v>
      </c>
      <c r="G9275" s="3" t="s">
        <v>3835</v>
      </c>
      <c r="H9275" s="4">
        <v>2901</v>
      </c>
      <c r="I9275" s="3" t="s">
        <v>1442</v>
      </c>
      <c r="J9275" s="3" t="s">
        <v>22</v>
      </c>
      <c r="K9275" s="5">
        <v>1</v>
      </c>
      <c r="L9275" s="3" t="s">
        <v>3</v>
      </c>
      <c r="M9275" s="3" t="s">
        <v>25</v>
      </c>
      <c r="N9275" s="3" t="s">
        <v>74</v>
      </c>
      <c r="O9275" s="1">
        <v>874</v>
      </c>
      <c r="P9275" s="4">
        <v>1</v>
      </c>
      <c r="Q9275" s="10">
        <f t="shared" si="591"/>
        <v>874</v>
      </c>
    </row>
    <row r="9276" spans="2:17" ht="20.25" customHeight="1">
      <c r="B9276" s="10" t="str">
        <f t="shared" si="588"/>
        <v>پيراهن فرم انتظامات843</v>
      </c>
      <c r="C9276" s="10" t="str">
        <f t="shared" si="589"/>
        <v>پيراهن فرم انتظامات1404/03/12843</v>
      </c>
      <c r="D9276" s="10" t="str">
        <f>IFERROR(IF(تحویلی!$E$1="","",IF(NOSA!O9276=تحویلی!$E$1,تحویلی!$E$1&amp;COUNTIF(NOSA!$O$1:O9276,تحویلی!$E$1),"")),"")</f>
        <v/>
      </c>
      <c r="E9276" s="10" t="str">
        <f t="shared" si="590"/>
        <v>2908843</v>
      </c>
      <c r="F9276" s="10" t="str">
        <f>IFERROR(VLOOKUP(I9276,DATABASE!$N:$O,2,FALSE),"")</f>
        <v>پيراهن فرم انتظامات</v>
      </c>
      <c r="G9276" s="3" t="s">
        <v>3836</v>
      </c>
      <c r="H9276" s="4">
        <v>2908</v>
      </c>
      <c r="I9276" s="3" t="s">
        <v>2296</v>
      </c>
      <c r="J9276" s="3" t="s">
        <v>3301</v>
      </c>
      <c r="K9276" s="5">
        <v>1</v>
      </c>
      <c r="L9276" s="3" t="s">
        <v>28</v>
      </c>
      <c r="M9276" s="3" t="s">
        <v>47</v>
      </c>
      <c r="N9276" s="3" t="s">
        <v>3337</v>
      </c>
      <c r="O9276" s="1">
        <v>843</v>
      </c>
      <c r="P9276" s="4">
        <v>1</v>
      </c>
      <c r="Q9276" s="10">
        <f t="shared" si="591"/>
        <v>843</v>
      </c>
    </row>
    <row r="9277" spans="2:17" ht="20.25" customHeight="1">
      <c r="B9277" s="10" t="str">
        <f t="shared" si="588"/>
        <v>545</v>
      </c>
      <c r="C9277" s="10" t="str">
        <f t="shared" si="589"/>
        <v>1404/03/12545</v>
      </c>
      <c r="D9277" s="10" t="str">
        <f>IFERROR(IF(تحویلی!$E$1="","",IF(NOSA!O9277=تحویلی!$E$1,تحویلی!$E$1&amp;COUNTIF(NOSA!$O$1:O9277,تحویلی!$E$1),"")),"")</f>
        <v/>
      </c>
      <c r="E9277" s="10" t="str">
        <f t="shared" si="590"/>
        <v>2910545</v>
      </c>
      <c r="F9277" s="10" t="str">
        <f>IFERROR(VLOOKUP(I9277,DATABASE!$N:$O,2,FALSE),"")</f>
        <v/>
      </c>
      <c r="G9277" s="3" t="s">
        <v>3836</v>
      </c>
      <c r="H9277" s="4">
        <v>2910</v>
      </c>
      <c r="I9277" s="3" t="s">
        <v>2699</v>
      </c>
      <c r="J9277" s="3" t="s">
        <v>7</v>
      </c>
      <c r="K9277" s="5">
        <v>1</v>
      </c>
      <c r="L9277" s="3" t="s">
        <v>8</v>
      </c>
      <c r="M9277" s="3" t="s">
        <v>4</v>
      </c>
      <c r="N9277" s="3" t="s">
        <v>927</v>
      </c>
      <c r="O9277" s="1">
        <v>545</v>
      </c>
      <c r="P9277" s="4">
        <v>0</v>
      </c>
      <c r="Q9277" s="10">
        <f t="shared" si="591"/>
        <v>545</v>
      </c>
    </row>
    <row r="9278" spans="2:17" ht="20.25" customHeight="1">
      <c r="B9278" s="10" t="str">
        <f t="shared" si="588"/>
        <v>آستين آلومينيومي545</v>
      </c>
      <c r="C9278" s="10" t="str">
        <f t="shared" si="589"/>
        <v>آستين آلومينيومي1404/03/12545</v>
      </c>
      <c r="D9278" s="10" t="str">
        <f>IFERROR(IF(تحویلی!$E$1="","",IF(NOSA!O9278=تحویلی!$E$1,تحویلی!$E$1&amp;COUNTIF(NOSA!$O$1:O9278,تحویلی!$E$1),"")),"")</f>
        <v/>
      </c>
      <c r="E9278" s="10" t="str">
        <f t="shared" si="590"/>
        <v>2910545</v>
      </c>
      <c r="F9278" s="10" t="str">
        <f>IFERROR(VLOOKUP(I9278,DATABASE!$N:$O,2,FALSE),"")</f>
        <v>آستين آلومينيومي</v>
      </c>
      <c r="G9278" s="3" t="s">
        <v>3836</v>
      </c>
      <c r="H9278" s="4">
        <v>2910</v>
      </c>
      <c r="I9278" s="3" t="s">
        <v>1508</v>
      </c>
      <c r="J9278" s="3" t="s">
        <v>38</v>
      </c>
      <c r="K9278" s="5">
        <v>1</v>
      </c>
      <c r="L9278" s="3" t="s">
        <v>3</v>
      </c>
      <c r="M9278" s="3" t="s">
        <v>4</v>
      </c>
      <c r="N9278" s="3" t="s">
        <v>927</v>
      </c>
      <c r="O9278" s="1">
        <v>545</v>
      </c>
      <c r="P9278" s="4">
        <v>0</v>
      </c>
      <c r="Q9278" s="10">
        <f t="shared" si="591"/>
        <v>545</v>
      </c>
    </row>
    <row r="9279" spans="2:17" ht="20.25" customHeight="1">
      <c r="B9279" s="10" t="str">
        <f t="shared" si="588"/>
        <v>پيشبند نسوز آلومينيومي545</v>
      </c>
      <c r="C9279" s="10" t="str">
        <f t="shared" si="589"/>
        <v>پيشبند نسوز آلومينيومي1404/03/12545</v>
      </c>
      <c r="D9279" s="10" t="str">
        <f>IFERROR(IF(تحویلی!$E$1="","",IF(NOSA!O9279=تحویلی!$E$1,تحویلی!$E$1&amp;COUNTIF(NOSA!$O$1:O9279,تحویلی!$E$1),"")),"")</f>
        <v/>
      </c>
      <c r="E9279" s="10" t="str">
        <f t="shared" si="590"/>
        <v>2910545</v>
      </c>
      <c r="F9279" s="10" t="str">
        <f>IFERROR(VLOOKUP(I9279,DATABASE!$N:$O,2,FALSE),"")</f>
        <v>پيشبند نسوز آلومينيومي</v>
      </c>
      <c r="G9279" s="3" t="s">
        <v>3836</v>
      </c>
      <c r="H9279" s="4">
        <v>2910</v>
      </c>
      <c r="I9279" s="3" t="s">
        <v>1464</v>
      </c>
      <c r="J9279" s="3" t="s">
        <v>36</v>
      </c>
      <c r="K9279" s="5">
        <v>1</v>
      </c>
      <c r="L9279" s="3" t="s">
        <v>8</v>
      </c>
      <c r="M9279" s="3" t="s">
        <v>4</v>
      </c>
      <c r="N9279" s="3" t="s">
        <v>927</v>
      </c>
      <c r="O9279" s="1">
        <v>545</v>
      </c>
      <c r="P9279" s="4">
        <v>0</v>
      </c>
      <c r="Q9279" s="10">
        <f t="shared" si="591"/>
        <v>545</v>
      </c>
    </row>
    <row r="9280" spans="2:17" ht="20.25" customHeight="1">
      <c r="B9280" s="10" t="str">
        <f t="shared" si="588"/>
        <v>دستكش ساق بلند نسوز545</v>
      </c>
      <c r="C9280" s="10" t="str">
        <f t="shared" si="589"/>
        <v>دستكش ساق بلند نسوز1404/03/12545</v>
      </c>
      <c r="D9280" s="10" t="str">
        <f>IFERROR(IF(تحویلی!$E$1="","",IF(NOSA!O9280=تحویلی!$E$1,تحویلی!$E$1&amp;COUNTIF(NOSA!$O$1:O9280,تحویلی!$E$1),"")),"")</f>
        <v/>
      </c>
      <c r="E9280" s="10" t="str">
        <f t="shared" si="590"/>
        <v>2910545</v>
      </c>
      <c r="F9280" s="10" t="str">
        <f>IFERROR(VLOOKUP(I9280,DATABASE!$N:$O,2,FALSE),"")</f>
        <v>دستكش ساق بلند نسوز</v>
      </c>
      <c r="G9280" s="3" t="s">
        <v>3836</v>
      </c>
      <c r="H9280" s="4">
        <v>2910</v>
      </c>
      <c r="I9280" s="3" t="s">
        <v>1461</v>
      </c>
      <c r="J9280" s="3" t="s">
        <v>34</v>
      </c>
      <c r="K9280" s="5">
        <v>1</v>
      </c>
      <c r="L9280" s="3" t="s">
        <v>3</v>
      </c>
      <c r="M9280" s="3" t="s">
        <v>4</v>
      </c>
      <c r="N9280" s="3" t="s">
        <v>927</v>
      </c>
      <c r="O9280" s="1">
        <v>545</v>
      </c>
      <c r="P9280" s="4">
        <v>0</v>
      </c>
      <c r="Q9280" s="10">
        <f t="shared" si="591"/>
        <v>545</v>
      </c>
    </row>
    <row r="9281" spans="2:17" ht="20.25" customHeight="1">
      <c r="B9281" s="10" t="str">
        <f t="shared" si="588"/>
        <v>دستكش ضد برش سبك947</v>
      </c>
      <c r="C9281" s="10" t="str">
        <f t="shared" si="589"/>
        <v>دستكش ضد برش سبك1404/03/12947</v>
      </c>
      <c r="D9281" s="10" t="str">
        <f>IFERROR(IF(تحویلی!$E$1="","",IF(NOSA!O9281=تحویلی!$E$1,تحویلی!$E$1&amp;COUNTIF(NOSA!$O$1:O9281,تحویلی!$E$1),"")),"")</f>
        <v/>
      </c>
      <c r="E9281" s="10" t="str">
        <f t="shared" si="590"/>
        <v>2911947</v>
      </c>
      <c r="F9281" s="10" t="str">
        <f>IFERROR(VLOOKUP(I9281,DATABASE!$N:$O,2,FALSE),"")</f>
        <v>دستكش ضد برش سبك</v>
      </c>
      <c r="G9281" s="3" t="s">
        <v>3836</v>
      </c>
      <c r="H9281" s="4">
        <v>2911</v>
      </c>
      <c r="I9281" s="3" t="s">
        <v>1442</v>
      </c>
      <c r="J9281" s="3" t="s">
        <v>22</v>
      </c>
      <c r="K9281" s="5">
        <v>1</v>
      </c>
      <c r="L9281" s="3" t="s">
        <v>3</v>
      </c>
      <c r="M9281" s="3" t="s">
        <v>47</v>
      </c>
      <c r="N9281" s="3" t="s">
        <v>4082</v>
      </c>
      <c r="O9281" s="1">
        <v>947</v>
      </c>
      <c r="P9281" s="4">
        <v>1</v>
      </c>
      <c r="Q9281" s="10">
        <f t="shared" si="591"/>
        <v>947</v>
      </c>
    </row>
    <row r="9282" spans="2:17" ht="20.25" customHeight="1">
      <c r="B9282" s="10" t="str">
        <f t="shared" si="588"/>
        <v>دستكش ضد برش سبك55</v>
      </c>
      <c r="C9282" s="10" t="str">
        <f t="shared" si="589"/>
        <v>دستكش ضد برش سبك1404/03/1255</v>
      </c>
      <c r="D9282" s="10" t="str">
        <f>IFERROR(IF(تحویلی!$E$1="","",IF(NOSA!O9282=تحویلی!$E$1,تحویلی!$E$1&amp;COUNTIF(NOSA!$O$1:O9282,تحویلی!$E$1),"")),"")</f>
        <v/>
      </c>
      <c r="E9282" s="10" t="str">
        <f t="shared" si="590"/>
        <v>291755</v>
      </c>
      <c r="F9282" s="10" t="str">
        <f>IFERROR(VLOOKUP(I9282,DATABASE!$N:$O,2,FALSE),"")</f>
        <v>دستكش ضد برش سبك</v>
      </c>
      <c r="G9282" s="3" t="s">
        <v>3836</v>
      </c>
      <c r="H9282" s="4">
        <v>2917</v>
      </c>
      <c r="I9282" s="3" t="s">
        <v>1442</v>
      </c>
      <c r="J9282" s="3" t="s">
        <v>22</v>
      </c>
      <c r="K9282" s="5">
        <v>1</v>
      </c>
      <c r="L9282" s="3" t="s">
        <v>3</v>
      </c>
      <c r="M9282" s="3" t="s">
        <v>19</v>
      </c>
      <c r="N9282" s="3" t="s">
        <v>3286</v>
      </c>
      <c r="O9282" s="1">
        <v>55</v>
      </c>
      <c r="P9282" s="4">
        <v>1</v>
      </c>
      <c r="Q9282" s="10">
        <f t="shared" si="591"/>
        <v>55</v>
      </c>
    </row>
    <row r="9283" spans="2:17" ht="20.25" customHeight="1">
      <c r="B9283" s="10" t="str">
        <f t="shared" si="588"/>
        <v>دستكش ضد برش سبك658</v>
      </c>
      <c r="C9283" s="10" t="str">
        <f t="shared" si="589"/>
        <v>دستكش ضد برش سبك1404/03/12658</v>
      </c>
      <c r="D9283" s="10" t="str">
        <f>IFERROR(IF(تحویلی!$E$1="","",IF(NOSA!O9283=تحویلی!$E$1,تحویلی!$E$1&amp;COUNTIF(NOSA!$O$1:O9283,تحویلی!$E$1),"")),"")</f>
        <v/>
      </c>
      <c r="E9283" s="10" t="str">
        <f t="shared" si="590"/>
        <v>2917658</v>
      </c>
      <c r="F9283" s="10" t="str">
        <f>IFERROR(VLOOKUP(I9283,DATABASE!$N:$O,2,FALSE),"")</f>
        <v>دستكش ضد برش سبك</v>
      </c>
      <c r="G9283" s="3" t="s">
        <v>3836</v>
      </c>
      <c r="H9283" s="4">
        <v>2917</v>
      </c>
      <c r="I9283" s="3" t="s">
        <v>1442</v>
      </c>
      <c r="J9283" s="3" t="s">
        <v>22</v>
      </c>
      <c r="K9283" s="5">
        <v>1</v>
      </c>
      <c r="L9283" s="3" t="s">
        <v>3</v>
      </c>
      <c r="M9283" s="3" t="s">
        <v>19</v>
      </c>
      <c r="N9283" s="3" t="s">
        <v>2762</v>
      </c>
      <c r="O9283" s="1">
        <v>658</v>
      </c>
      <c r="P9283" s="4">
        <v>1</v>
      </c>
      <c r="Q9283" s="10">
        <f t="shared" si="591"/>
        <v>658</v>
      </c>
    </row>
    <row r="9284" spans="2:17" ht="20.25" customHeight="1">
      <c r="B9284" s="10" t="str">
        <f t="shared" si="588"/>
        <v>دستكش ضد برش سبك540</v>
      </c>
      <c r="C9284" s="10" t="str">
        <f t="shared" si="589"/>
        <v>دستكش ضد برش سبك1404/03/12540</v>
      </c>
      <c r="D9284" s="10" t="str">
        <f>IFERROR(IF(تحویلی!$E$1="","",IF(NOSA!O9284=تحویلی!$E$1,تحویلی!$E$1&amp;COUNTIF(NOSA!$O$1:O9284,تحویلی!$E$1),"")),"")</f>
        <v/>
      </c>
      <c r="E9284" s="10" t="str">
        <f t="shared" si="590"/>
        <v>2917540</v>
      </c>
      <c r="F9284" s="10" t="str">
        <f>IFERROR(VLOOKUP(I9284,DATABASE!$N:$O,2,FALSE),"")</f>
        <v>دستكش ضد برش سبك</v>
      </c>
      <c r="G9284" s="3" t="s">
        <v>3836</v>
      </c>
      <c r="H9284" s="4">
        <v>2917</v>
      </c>
      <c r="I9284" s="3" t="s">
        <v>1442</v>
      </c>
      <c r="J9284" s="3" t="s">
        <v>22</v>
      </c>
      <c r="K9284" s="5">
        <v>1</v>
      </c>
      <c r="L9284" s="3" t="s">
        <v>3</v>
      </c>
      <c r="M9284" s="3" t="s">
        <v>19</v>
      </c>
      <c r="N9284" s="3" t="s">
        <v>2833</v>
      </c>
      <c r="O9284" s="1">
        <v>540</v>
      </c>
      <c r="P9284" s="4">
        <v>1</v>
      </c>
      <c r="Q9284" s="10">
        <f t="shared" si="591"/>
        <v>540</v>
      </c>
    </row>
    <row r="9285" spans="2:17" ht="20.25" customHeight="1">
      <c r="B9285" s="10" t="str">
        <f t="shared" si="588"/>
        <v>دستكش ضد برش سبك893</v>
      </c>
      <c r="C9285" s="10" t="str">
        <f t="shared" si="589"/>
        <v>دستكش ضد برش سبك1404/03/12893</v>
      </c>
      <c r="D9285" s="10" t="str">
        <f>IFERROR(IF(تحویلی!$E$1="","",IF(NOSA!O9285=تحویلی!$E$1,تحویلی!$E$1&amp;COUNTIF(NOSA!$O$1:O9285,تحویلی!$E$1),"")),"")</f>
        <v/>
      </c>
      <c r="E9285" s="10" t="str">
        <f t="shared" si="590"/>
        <v>2919893</v>
      </c>
      <c r="F9285" s="10" t="str">
        <f>IFERROR(VLOOKUP(I9285,DATABASE!$N:$O,2,FALSE),"")</f>
        <v>دستكش ضد برش سبك</v>
      </c>
      <c r="G9285" s="3" t="s">
        <v>3836</v>
      </c>
      <c r="H9285" s="4">
        <v>2919</v>
      </c>
      <c r="I9285" s="3" t="s">
        <v>1442</v>
      </c>
      <c r="J9285" s="3" t="s">
        <v>22</v>
      </c>
      <c r="K9285" s="5">
        <v>1</v>
      </c>
      <c r="L9285" s="3" t="s">
        <v>3</v>
      </c>
      <c r="M9285" s="3" t="s">
        <v>47</v>
      </c>
      <c r="N9285" s="3" t="s">
        <v>3526</v>
      </c>
      <c r="O9285" s="1">
        <v>893</v>
      </c>
      <c r="P9285" s="4">
        <v>1</v>
      </c>
      <c r="Q9285" s="10">
        <f t="shared" si="591"/>
        <v>893</v>
      </c>
    </row>
    <row r="9286" spans="2:17" ht="20.25" customHeight="1">
      <c r="B9286" s="10" t="str">
        <f t="shared" si="588"/>
        <v>شيشه مات ماسك جوشكاري673</v>
      </c>
      <c r="C9286" s="10" t="str">
        <f t="shared" si="589"/>
        <v>شيشه مات ماسك جوشكاري1404/03/12673</v>
      </c>
      <c r="D9286" s="10" t="str">
        <f>IFERROR(IF(تحویلی!$E$1="","",IF(NOSA!O9286=تحویلی!$E$1,تحویلی!$E$1&amp;COUNTIF(NOSA!$O$1:O9286,تحویلی!$E$1),"")),"")</f>
        <v/>
      </c>
      <c r="E9286" s="10" t="str">
        <f t="shared" si="590"/>
        <v>2922673</v>
      </c>
      <c r="F9286" s="10" t="str">
        <f>IFERROR(VLOOKUP(I9286,DATABASE!$N:$O,2,FALSE),"")</f>
        <v>شيشه مات ماسك جوشكاري</v>
      </c>
      <c r="G9286" s="3" t="s">
        <v>3836</v>
      </c>
      <c r="H9286" s="4">
        <v>2922</v>
      </c>
      <c r="I9286" s="3" t="s">
        <v>1507</v>
      </c>
      <c r="J9286" s="3" t="s">
        <v>113</v>
      </c>
      <c r="K9286" s="5">
        <v>1</v>
      </c>
      <c r="L9286" s="3" t="s">
        <v>8</v>
      </c>
      <c r="M9286" s="3" t="s">
        <v>215</v>
      </c>
      <c r="N9286" s="3" t="s">
        <v>1324</v>
      </c>
      <c r="O9286" s="1">
        <v>673</v>
      </c>
      <c r="P9286" s="4">
        <v>0</v>
      </c>
      <c r="Q9286" s="10">
        <f t="shared" si="591"/>
        <v>673</v>
      </c>
    </row>
    <row r="9287" spans="2:17" ht="20.25" customHeight="1">
      <c r="B9287" s="10" t="str">
        <f t="shared" si="588"/>
        <v>دستكش ضد برش سبك879</v>
      </c>
      <c r="C9287" s="10" t="str">
        <f t="shared" si="589"/>
        <v>دستكش ضد برش سبك1404/03/13879</v>
      </c>
      <c r="D9287" s="10" t="str">
        <f>IFERROR(IF(تحویلی!$E$1="","",IF(NOSA!O9287=تحویلی!$E$1,تحویلی!$E$1&amp;COUNTIF(NOSA!$O$1:O9287,تحویلی!$E$1),"")),"")</f>
        <v/>
      </c>
      <c r="E9287" s="10" t="str">
        <f t="shared" si="590"/>
        <v>2942879</v>
      </c>
      <c r="F9287" s="10" t="str">
        <f>IFERROR(VLOOKUP(I9287,DATABASE!$N:$O,2,FALSE),"")</f>
        <v>دستكش ضد برش سبك</v>
      </c>
      <c r="G9287" s="3" t="s">
        <v>3837</v>
      </c>
      <c r="H9287" s="4">
        <v>2942</v>
      </c>
      <c r="I9287" s="3" t="s">
        <v>1442</v>
      </c>
      <c r="J9287" s="3" t="s">
        <v>22</v>
      </c>
      <c r="K9287" s="5">
        <v>1</v>
      </c>
      <c r="L9287" s="3" t="s">
        <v>3</v>
      </c>
      <c r="M9287" s="3" t="s">
        <v>47</v>
      </c>
      <c r="N9287" s="3" t="s">
        <v>3517</v>
      </c>
      <c r="O9287" s="1">
        <v>879</v>
      </c>
      <c r="P9287" s="4">
        <v>0</v>
      </c>
      <c r="Q9287" s="10">
        <f t="shared" si="591"/>
        <v>879</v>
      </c>
    </row>
    <row r="9288" spans="2:17" ht="20.25" customHeight="1">
      <c r="B9288" s="10" t="str">
        <f t="shared" si="588"/>
        <v>دستكش ضد برش سبك862</v>
      </c>
      <c r="C9288" s="10" t="str">
        <f t="shared" si="589"/>
        <v>دستكش ضد برش سبك1404/03/13862</v>
      </c>
      <c r="D9288" s="10" t="str">
        <f>IFERROR(IF(تحویلی!$E$1="","",IF(NOSA!O9288=تحویلی!$E$1,تحویلی!$E$1&amp;COUNTIF(NOSA!$O$1:O9288,تحویلی!$E$1),"")),"")</f>
        <v/>
      </c>
      <c r="E9288" s="10" t="str">
        <f t="shared" si="590"/>
        <v>2946862</v>
      </c>
      <c r="F9288" s="10" t="str">
        <f>IFERROR(VLOOKUP(I9288,DATABASE!$N:$O,2,FALSE),"")</f>
        <v>دستكش ضد برش سبك</v>
      </c>
      <c r="G9288" s="3" t="s">
        <v>3837</v>
      </c>
      <c r="H9288" s="4">
        <v>2946</v>
      </c>
      <c r="I9288" s="3" t="s">
        <v>1442</v>
      </c>
      <c r="J9288" s="3" t="s">
        <v>22</v>
      </c>
      <c r="K9288" s="5">
        <v>1</v>
      </c>
      <c r="L9288" s="3" t="s">
        <v>3</v>
      </c>
      <c r="M9288" s="3" t="s">
        <v>47</v>
      </c>
      <c r="N9288" s="3" t="s">
        <v>2892</v>
      </c>
      <c r="O9288" s="1">
        <v>862</v>
      </c>
      <c r="P9288" s="4">
        <v>1</v>
      </c>
      <c r="Q9288" s="10">
        <f t="shared" si="591"/>
        <v>862</v>
      </c>
    </row>
    <row r="9289" spans="2:17" ht="20.25" customHeight="1">
      <c r="B9289" s="10" t="str">
        <f t="shared" si="588"/>
        <v>دستكش ضد برش سبك851</v>
      </c>
      <c r="C9289" s="10" t="str">
        <f t="shared" si="589"/>
        <v>دستكش ضد برش سبك1404/03/13851</v>
      </c>
      <c r="D9289" s="10" t="str">
        <f>IFERROR(IF(تحویلی!$E$1="","",IF(NOSA!O9289=تحویلی!$E$1,تحویلی!$E$1&amp;COUNTIF(NOSA!$O$1:O9289,تحویلی!$E$1),"")),"")</f>
        <v/>
      </c>
      <c r="E9289" s="10" t="str">
        <f t="shared" si="590"/>
        <v>2946851</v>
      </c>
      <c r="F9289" s="10" t="str">
        <f>IFERROR(VLOOKUP(I9289,DATABASE!$N:$O,2,FALSE),"")</f>
        <v>دستكش ضد برش سبك</v>
      </c>
      <c r="G9289" s="3" t="s">
        <v>3837</v>
      </c>
      <c r="H9289" s="4">
        <v>2946</v>
      </c>
      <c r="I9289" s="3" t="s">
        <v>1442</v>
      </c>
      <c r="J9289" s="3" t="s">
        <v>22</v>
      </c>
      <c r="K9289" s="5">
        <v>1</v>
      </c>
      <c r="L9289" s="3" t="s">
        <v>3</v>
      </c>
      <c r="M9289" s="3" t="s">
        <v>47</v>
      </c>
      <c r="N9289" s="3" t="s">
        <v>4006</v>
      </c>
      <c r="O9289" s="1">
        <v>851</v>
      </c>
      <c r="P9289" s="4">
        <v>1</v>
      </c>
      <c r="Q9289" s="10">
        <f t="shared" si="591"/>
        <v>851</v>
      </c>
    </row>
    <row r="9290" spans="2:17" ht="20.25" customHeight="1">
      <c r="B9290" s="10" t="str">
        <f t="shared" si="588"/>
        <v>هدگير نقاب651</v>
      </c>
      <c r="C9290" s="10" t="str">
        <f t="shared" si="589"/>
        <v>هدگير نقاب1404/03/13651</v>
      </c>
      <c r="D9290" s="10" t="str">
        <f>IFERROR(IF(تحویلی!$E$1="","",IF(NOSA!O9290=تحویلی!$E$1,تحویلی!$E$1&amp;COUNTIF(NOSA!$O$1:O9290,تحویلی!$E$1),"")),"")</f>
        <v/>
      </c>
      <c r="E9290" s="10" t="str">
        <f t="shared" si="590"/>
        <v>2951651</v>
      </c>
      <c r="F9290" s="10" t="str">
        <f>IFERROR(VLOOKUP(I9290,DATABASE!$N:$O,2,FALSE),"")</f>
        <v>هدگير نقاب</v>
      </c>
      <c r="G9290" s="3" t="s">
        <v>3837</v>
      </c>
      <c r="H9290" s="4">
        <v>2951</v>
      </c>
      <c r="I9290" s="3" t="s">
        <v>1468</v>
      </c>
      <c r="J9290" s="3" t="s">
        <v>12</v>
      </c>
      <c r="K9290" s="5">
        <v>1</v>
      </c>
      <c r="L9290" s="3" t="s">
        <v>8</v>
      </c>
      <c r="M9290" s="3" t="s">
        <v>4</v>
      </c>
      <c r="N9290" s="3" t="s">
        <v>165</v>
      </c>
      <c r="O9290" s="1">
        <v>651</v>
      </c>
      <c r="P9290" s="4">
        <v>1</v>
      </c>
      <c r="Q9290" s="10">
        <f t="shared" si="591"/>
        <v>651</v>
      </c>
    </row>
    <row r="9291" spans="2:17" ht="20.25" customHeight="1">
      <c r="B9291" s="10" t="str">
        <f t="shared" si="588"/>
        <v>نقاب تيره محافظ صورت معمولي651</v>
      </c>
      <c r="C9291" s="10" t="str">
        <f t="shared" si="589"/>
        <v>نقاب تيره محافظ صورت معمولي1404/03/13651</v>
      </c>
      <c r="D9291" s="10" t="str">
        <f>IFERROR(IF(تحویلی!$E$1="","",IF(NOSA!O9291=تحویلی!$E$1,تحویلی!$E$1&amp;COUNTIF(NOSA!$O$1:O9291,تحویلی!$E$1),"")),"")</f>
        <v/>
      </c>
      <c r="E9291" s="10" t="str">
        <f t="shared" si="590"/>
        <v>2951651</v>
      </c>
      <c r="F9291" s="10" t="str">
        <f>IFERROR(VLOOKUP(I9291,DATABASE!$N:$O,2,FALSE),"")</f>
        <v>نقاب تيره محافظ صورت معمولي</v>
      </c>
      <c r="G9291" s="3" t="s">
        <v>3837</v>
      </c>
      <c r="H9291" s="4">
        <v>2951</v>
      </c>
      <c r="I9291" s="3" t="s">
        <v>1557</v>
      </c>
      <c r="J9291" s="3" t="s">
        <v>115</v>
      </c>
      <c r="K9291" s="5">
        <v>1</v>
      </c>
      <c r="L9291" s="3" t="s">
        <v>8</v>
      </c>
      <c r="M9291" s="3" t="s">
        <v>4</v>
      </c>
      <c r="N9291" s="3" t="s">
        <v>165</v>
      </c>
      <c r="O9291" s="1">
        <v>651</v>
      </c>
      <c r="P9291" s="4">
        <v>1</v>
      </c>
      <c r="Q9291" s="10">
        <f t="shared" si="591"/>
        <v>651</v>
      </c>
    </row>
    <row r="9292" spans="2:17" ht="20.25" customHeight="1">
      <c r="B9292" s="10" t="str">
        <f t="shared" si="588"/>
        <v>دستكش ضد برش سبك760</v>
      </c>
      <c r="C9292" s="10" t="str">
        <f t="shared" si="589"/>
        <v>دستكش ضد برش سبك1404/03/13760</v>
      </c>
      <c r="D9292" s="10" t="str">
        <f>IFERROR(IF(تحویلی!$E$1="","",IF(NOSA!O9292=تحویلی!$E$1,تحویلی!$E$1&amp;COUNTIF(NOSA!$O$1:O9292,تحویلی!$E$1),"")),"")</f>
        <v/>
      </c>
      <c r="E9292" s="10" t="str">
        <f t="shared" si="590"/>
        <v>2971760</v>
      </c>
      <c r="F9292" s="10" t="str">
        <f>IFERROR(VLOOKUP(I9292,DATABASE!$N:$O,2,FALSE),"")</f>
        <v>دستكش ضد برش سبك</v>
      </c>
      <c r="G9292" s="3" t="s">
        <v>3837</v>
      </c>
      <c r="H9292" s="4">
        <v>2971</v>
      </c>
      <c r="I9292" s="3" t="s">
        <v>1442</v>
      </c>
      <c r="J9292" s="3" t="s">
        <v>22</v>
      </c>
      <c r="K9292" s="5">
        <v>1</v>
      </c>
      <c r="L9292" s="3" t="s">
        <v>3</v>
      </c>
      <c r="M9292" s="3" t="s">
        <v>202</v>
      </c>
      <c r="N9292" s="3" t="s">
        <v>4328</v>
      </c>
      <c r="O9292" s="1">
        <v>760</v>
      </c>
      <c r="P9292" s="4">
        <v>1</v>
      </c>
      <c r="Q9292" s="10">
        <f t="shared" si="591"/>
        <v>760</v>
      </c>
    </row>
    <row r="9293" spans="2:17" ht="20.25" customHeight="1">
      <c r="B9293" s="10" t="str">
        <f t="shared" si="588"/>
        <v>دستكش ضد برش سبك938</v>
      </c>
      <c r="C9293" s="10" t="str">
        <f t="shared" si="589"/>
        <v>دستكش ضد برش سبك1404/03/13938</v>
      </c>
      <c r="D9293" s="10" t="str">
        <f>IFERROR(IF(تحویلی!$E$1="","",IF(NOSA!O9293=تحویلی!$E$1,تحویلی!$E$1&amp;COUNTIF(NOSA!$O$1:O9293,تحویلی!$E$1),"")),"")</f>
        <v/>
      </c>
      <c r="E9293" s="10" t="str">
        <f t="shared" si="590"/>
        <v>2974938</v>
      </c>
      <c r="F9293" s="10" t="str">
        <f>IFERROR(VLOOKUP(I9293,DATABASE!$N:$O,2,FALSE),"")</f>
        <v>دستكش ضد برش سبك</v>
      </c>
      <c r="G9293" s="3" t="s">
        <v>3837</v>
      </c>
      <c r="H9293" s="4">
        <v>2974</v>
      </c>
      <c r="I9293" s="3" t="s">
        <v>1442</v>
      </c>
      <c r="J9293" s="3" t="s">
        <v>22</v>
      </c>
      <c r="K9293" s="5">
        <v>1</v>
      </c>
      <c r="L9293" s="3" t="s">
        <v>3</v>
      </c>
      <c r="M9293" s="3" t="s">
        <v>47</v>
      </c>
      <c r="N9293" s="3" t="s">
        <v>3974</v>
      </c>
      <c r="O9293" s="1">
        <v>938</v>
      </c>
      <c r="P9293" s="4">
        <v>1</v>
      </c>
      <c r="Q9293" s="10">
        <f t="shared" si="591"/>
        <v>938</v>
      </c>
    </row>
    <row r="9294" spans="2:17" ht="20.25" customHeight="1">
      <c r="B9294" s="10" t="str">
        <f t="shared" si="588"/>
        <v>دستكش ضد برش سبك83</v>
      </c>
      <c r="C9294" s="10" t="str">
        <f t="shared" si="589"/>
        <v>دستكش ضد برش سبك1404/03/1383</v>
      </c>
      <c r="D9294" s="10" t="str">
        <f>IFERROR(IF(تحویلی!$E$1="","",IF(NOSA!O9294=تحویلی!$E$1,تحویلی!$E$1&amp;COUNTIF(NOSA!$O$1:O9294,تحویلی!$E$1),"")),"")</f>
        <v/>
      </c>
      <c r="E9294" s="10" t="str">
        <f t="shared" si="590"/>
        <v>298183</v>
      </c>
      <c r="F9294" s="10" t="str">
        <f>IFERROR(VLOOKUP(I9294,DATABASE!$N:$O,2,FALSE),"")</f>
        <v>دستكش ضد برش سبك</v>
      </c>
      <c r="G9294" s="3" t="s">
        <v>3837</v>
      </c>
      <c r="H9294" s="4">
        <v>2981</v>
      </c>
      <c r="I9294" s="3" t="s">
        <v>1442</v>
      </c>
      <c r="J9294" s="3" t="s">
        <v>22</v>
      </c>
      <c r="K9294" s="5">
        <v>1</v>
      </c>
      <c r="L9294" s="3" t="s">
        <v>3</v>
      </c>
      <c r="M9294" s="3" t="s">
        <v>1417</v>
      </c>
      <c r="N9294" s="3" t="s">
        <v>929</v>
      </c>
      <c r="O9294" s="1">
        <v>83</v>
      </c>
      <c r="P9294" s="4">
        <v>1</v>
      </c>
      <c r="Q9294" s="10">
        <f t="shared" si="591"/>
        <v>83</v>
      </c>
    </row>
    <row r="9295" spans="2:17" ht="20.25" customHeight="1">
      <c r="B9295" s="10" t="str">
        <f t="shared" ref="B9295:B9358" si="592">F9295&amp;Q9295</f>
        <v>دستكش ضد برش سبك751</v>
      </c>
      <c r="C9295" s="10" t="str">
        <f t="shared" ref="C9295:C9358" si="593">F9295&amp;G9295&amp;O9295</f>
        <v>دستكش ضد برش سبك1404/03/13751</v>
      </c>
      <c r="D9295" s="10" t="str">
        <f>IFERROR(IF(تحویلی!$E$1="","",IF(NOSA!O9295=تحویلی!$E$1,تحویلی!$E$1&amp;COUNTIF(NOSA!$O$1:O9295,تحویلی!$E$1),"")),"")</f>
        <v/>
      </c>
      <c r="E9295" s="10" t="str">
        <f t="shared" ref="E9295:E9358" si="594">H9295&amp;O9295</f>
        <v>2982751</v>
      </c>
      <c r="F9295" s="10" t="str">
        <f>IFERROR(VLOOKUP(I9295,DATABASE!$N:$O,2,FALSE),"")</f>
        <v>دستكش ضد برش سبك</v>
      </c>
      <c r="G9295" s="3" t="s">
        <v>3837</v>
      </c>
      <c r="H9295" s="4">
        <v>2982</v>
      </c>
      <c r="I9295" s="3" t="s">
        <v>1442</v>
      </c>
      <c r="J9295" s="3" t="s">
        <v>22</v>
      </c>
      <c r="K9295" s="5">
        <v>1</v>
      </c>
      <c r="L9295" s="3" t="s">
        <v>3</v>
      </c>
      <c r="M9295" s="3" t="s">
        <v>9</v>
      </c>
      <c r="N9295" s="3" t="s">
        <v>2709</v>
      </c>
      <c r="O9295" s="1">
        <v>751</v>
      </c>
      <c r="P9295" s="4">
        <v>1</v>
      </c>
      <c r="Q9295" s="10">
        <f t="shared" si="591"/>
        <v>751</v>
      </c>
    </row>
    <row r="9296" spans="2:17" ht="20.25" customHeight="1">
      <c r="B9296" s="10" t="str">
        <f t="shared" si="592"/>
        <v>دستكش ضد برش سبك649</v>
      </c>
      <c r="C9296" s="10" t="str">
        <f t="shared" si="593"/>
        <v>دستكش ضد برش سبك1404/03/13649</v>
      </c>
      <c r="D9296" s="10" t="str">
        <f>IFERROR(IF(تحویلی!$E$1="","",IF(NOSA!O9296=تحویلی!$E$1,تحویلی!$E$1&amp;COUNTIF(NOSA!$O$1:O9296,تحویلی!$E$1),"")),"")</f>
        <v/>
      </c>
      <c r="E9296" s="10" t="str">
        <f t="shared" si="594"/>
        <v>2984649</v>
      </c>
      <c r="F9296" s="10" t="str">
        <f>IFERROR(VLOOKUP(I9296,DATABASE!$N:$O,2,FALSE),"")</f>
        <v>دستكش ضد برش سبك</v>
      </c>
      <c r="G9296" s="3" t="s">
        <v>3837</v>
      </c>
      <c r="H9296" s="4">
        <v>2984</v>
      </c>
      <c r="I9296" s="3" t="s">
        <v>1442</v>
      </c>
      <c r="J9296" s="3" t="s">
        <v>22</v>
      </c>
      <c r="K9296" s="5">
        <v>1</v>
      </c>
      <c r="L9296" s="3" t="s">
        <v>3</v>
      </c>
      <c r="M9296" s="3" t="s">
        <v>19</v>
      </c>
      <c r="N9296" s="3" t="s">
        <v>2885</v>
      </c>
      <c r="O9296" s="1">
        <v>649</v>
      </c>
      <c r="P9296" s="4">
        <v>1</v>
      </c>
      <c r="Q9296" s="10">
        <f t="shared" si="591"/>
        <v>649</v>
      </c>
    </row>
    <row r="9297" spans="2:17" ht="20.25" customHeight="1">
      <c r="B9297" s="10" t="str">
        <f t="shared" si="592"/>
        <v>دستكش ضد برش سبك10006</v>
      </c>
      <c r="C9297" s="10" t="str">
        <f t="shared" si="593"/>
        <v>دستكش ضد برش سبك1404/03/1310006</v>
      </c>
      <c r="D9297" s="10" t="str">
        <f>IFERROR(IF(تحویلی!$E$1="","",IF(NOSA!O9297=تحویلی!$E$1,تحویلی!$E$1&amp;COUNTIF(NOSA!$O$1:O9297,تحویلی!$E$1),"")),"")</f>
        <v/>
      </c>
      <c r="E9297" s="10" t="str">
        <f t="shared" si="594"/>
        <v>298410006</v>
      </c>
      <c r="F9297" s="10" t="str">
        <f>IFERROR(VLOOKUP(I9297,DATABASE!$N:$O,2,FALSE),"")</f>
        <v>دستكش ضد برش سبك</v>
      </c>
      <c r="G9297" s="3" t="s">
        <v>3837</v>
      </c>
      <c r="H9297" s="4">
        <v>2984</v>
      </c>
      <c r="I9297" s="3" t="s">
        <v>1442</v>
      </c>
      <c r="J9297" s="3" t="s">
        <v>22</v>
      </c>
      <c r="K9297" s="5">
        <v>1</v>
      </c>
      <c r="L9297" s="3" t="s">
        <v>3</v>
      </c>
      <c r="M9297" s="3" t="s">
        <v>9</v>
      </c>
      <c r="N9297" s="3" t="s">
        <v>4147</v>
      </c>
      <c r="O9297" s="1">
        <v>10006</v>
      </c>
      <c r="P9297" s="4">
        <v>1</v>
      </c>
      <c r="Q9297" s="10">
        <f t="shared" si="591"/>
        <v>10006</v>
      </c>
    </row>
    <row r="9298" spans="2:17" ht="20.25" customHeight="1">
      <c r="B9298" s="10" t="str">
        <f t="shared" si="592"/>
        <v>پوتين ايمني نسوز895</v>
      </c>
      <c r="C9298" s="10" t="str">
        <f t="shared" si="593"/>
        <v>پوتين ايمني نسوز1404/03/14895</v>
      </c>
      <c r="D9298" s="10" t="str">
        <f>IFERROR(IF(تحویلی!$E$1="","",IF(NOSA!O9298=تحویلی!$E$1,تحویلی!$E$1&amp;COUNTIF(NOSA!$O$1:O9298,تحویلی!$E$1),"")),"")</f>
        <v/>
      </c>
      <c r="E9298" s="10" t="str">
        <f t="shared" si="594"/>
        <v>2991895</v>
      </c>
      <c r="F9298" s="10" t="str">
        <f>IFERROR(VLOOKUP(I9298,DATABASE!$N:$O,2,FALSE),"")</f>
        <v>پوتين ايمني نسوز</v>
      </c>
      <c r="G9298" s="3" t="s">
        <v>3838</v>
      </c>
      <c r="H9298" s="4">
        <v>2991</v>
      </c>
      <c r="I9298" s="3" t="s">
        <v>1528</v>
      </c>
      <c r="J9298" s="3" t="s">
        <v>1654</v>
      </c>
      <c r="K9298" s="5">
        <v>1</v>
      </c>
      <c r="L9298" s="3" t="s">
        <v>3</v>
      </c>
      <c r="M9298" s="3" t="s">
        <v>40</v>
      </c>
      <c r="N9298" s="3" t="s">
        <v>3564</v>
      </c>
      <c r="O9298" s="1">
        <v>895</v>
      </c>
      <c r="P9298" s="4">
        <v>1</v>
      </c>
      <c r="Q9298" s="10">
        <f t="shared" si="591"/>
        <v>895</v>
      </c>
    </row>
    <row r="9299" spans="2:17" ht="20.25" customHeight="1">
      <c r="B9299" s="10" t="str">
        <f t="shared" si="592"/>
        <v>دستكش ضد برش سبك835</v>
      </c>
      <c r="C9299" s="10" t="str">
        <f t="shared" si="593"/>
        <v>دستكش ضد برش سبك1404/03/14835</v>
      </c>
      <c r="D9299" s="10" t="str">
        <f>IFERROR(IF(تحویلی!$E$1="","",IF(NOSA!O9299=تحویلی!$E$1,تحویلی!$E$1&amp;COUNTIF(NOSA!$O$1:O9299,تحویلی!$E$1),"")),"")</f>
        <v/>
      </c>
      <c r="E9299" s="10" t="str">
        <f t="shared" si="594"/>
        <v>2999835</v>
      </c>
      <c r="F9299" s="10" t="str">
        <f>IFERROR(VLOOKUP(I9299,DATABASE!$N:$O,2,FALSE),"")</f>
        <v>دستكش ضد برش سبك</v>
      </c>
      <c r="G9299" s="3" t="s">
        <v>3838</v>
      </c>
      <c r="H9299" s="4">
        <v>2999</v>
      </c>
      <c r="I9299" s="3" t="s">
        <v>1442</v>
      </c>
      <c r="J9299" s="3" t="s">
        <v>22</v>
      </c>
      <c r="K9299" s="5">
        <v>1</v>
      </c>
      <c r="L9299" s="3" t="s">
        <v>3</v>
      </c>
      <c r="M9299" s="3" t="s">
        <v>47</v>
      </c>
      <c r="N9299" s="3" t="s">
        <v>2677</v>
      </c>
      <c r="O9299" s="1">
        <v>835</v>
      </c>
      <c r="P9299" s="4">
        <v>1</v>
      </c>
      <c r="Q9299" s="10">
        <f t="shared" si="591"/>
        <v>835</v>
      </c>
    </row>
    <row r="9300" spans="2:17" ht="20.25" customHeight="1">
      <c r="B9300" s="10" t="str">
        <f t="shared" si="592"/>
        <v>دستكش ضد برش سبك460</v>
      </c>
      <c r="C9300" s="10" t="str">
        <f t="shared" si="593"/>
        <v>دستكش ضد برش سبك1404/03/14460</v>
      </c>
      <c r="D9300" s="10" t="str">
        <f>IFERROR(IF(تحویلی!$E$1="","",IF(NOSA!O9300=تحویلی!$E$1,تحویلی!$E$1&amp;COUNTIF(NOSA!$O$1:O9300,تحویلی!$E$1),"")),"")</f>
        <v/>
      </c>
      <c r="E9300" s="10" t="str">
        <f t="shared" si="594"/>
        <v>2999460</v>
      </c>
      <c r="F9300" s="10" t="str">
        <f>IFERROR(VLOOKUP(I9300,DATABASE!$N:$O,2,FALSE),"")</f>
        <v>دستكش ضد برش سبك</v>
      </c>
      <c r="G9300" s="3" t="s">
        <v>3838</v>
      </c>
      <c r="H9300" s="4">
        <v>2999</v>
      </c>
      <c r="I9300" s="3" t="s">
        <v>1442</v>
      </c>
      <c r="J9300" s="3" t="s">
        <v>22</v>
      </c>
      <c r="K9300" s="5">
        <v>1</v>
      </c>
      <c r="L9300" s="3" t="s">
        <v>3</v>
      </c>
      <c r="M9300" s="3" t="s">
        <v>47</v>
      </c>
      <c r="N9300" s="3" t="s">
        <v>140</v>
      </c>
      <c r="O9300" s="1">
        <v>460</v>
      </c>
      <c r="P9300" s="4">
        <v>1</v>
      </c>
      <c r="Q9300" s="10">
        <f t="shared" si="591"/>
        <v>460</v>
      </c>
    </row>
    <row r="9301" spans="2:17" ht="20.25" customHeight="1">
      <c r="B9301" s="10" t="str">
        <f t="shared" si="592"/>
        <v>دستكش ضد برش سبك773</v>
      </c>
      <c r="C9301" s="10" t="str">
        <f t="shared" si="593"/>
        <v>دستكش ضد برش سبك1404/03/14773</v>
      </c>
      <c r="D9301" s="10" t="str">
        <f>IFERROR(IF(تحویلی!$E$1="","",IF(NOSA!O9301=تحویلی!$E$1,تحویلی!$E$1&amp;COUNTIF(NOSA!$O$1:O9301,تحویلی!$E$1),"")),"")</f>
        <v/>
      </c>
      <c r="E9301" s="10" t="str">
        <f t="shared" si="594"/>
        <v>3004773</v>
      </c>
      <c r="F9301" s="10" t="str">
        <f>IFERROR(VLOOKUP(I9301,DATABASE!$N:$O,2,FALSE),"")</f>
        <v>دستكش ضد برش سبك</v>
      </c>
      <c r="G9301" s="3" t="s">
        <v>3838</v>
      </c>
      <c r="H9301" s="4">
        <v>3004</v>
      </c>
      <c r="I9301" s="3" t="s">
        <v>1442</v>
      </c>
      <c r="J9301" s="3" t="s">
        <v>22</v>
      </c>
      <c r="K9301" s="5">
        <v>1</v>
      </c>
      <c r="L9301" s="3" t="s">
        <v>3</v>
      </c>
      <c r="M9301" s="3" t="s">
        <v>4</v>
      </c>
      <c r="N9301" s="3" t="s">
        <v>1148</v>
      </c>
      <c r="O9301" s="1">
        <v>773</v>
      </c>
      <c r="P9301" s="4">
        <v>1</v>
      </c>
      <c r="Q9301" s="10">
        <f t="shared" si="591"/>
        <v>773</v>
      </c>
    </row>
    <row r="9302" spans="2:17" ht="20.25" customHeight="1">
      <c r="B9302" s="10" t="str">
        <f t="shared" si="592"/>
        <v>دستكش ضد برش سبك471</v>
      </c>
      <c r="C9302" s="10" t="str">
        <f t="shared" si="593"/>
        <v>دستكش ضد برش سبك1404/03/14471</v>
      </c>
      <c r="D9302" s="10" t="str">
        <f>IFERROR(IF(تحویلی!$E$1="","",IF(NOSA!O9302=تحویلی!$E$1,تحویلی!$E$1&amp;COUNTIF(NOSA!$O$1:O9302,تحویلی!$E$1),"")),"")</f>
        <v/>
      </c>
      <c r="E9302" s="10" t="str">
        <f t="shared" si="594"/>
        <v>3010471</v>
      </c>
      <c r="F9302" s="10" t="str">
        <f>IFERROR(VLOOKUP(I9302,DATABASE!$N:$O,2,FALSE),"")</f>
        <v>دستكش ضد برش سبك</v>
      </c>
      <c r="G9302" s="3" t="s">
        <v>3838</v>
      </c>
      <c r="H9302" s="4">
        <v>3010</v>
      </c>
      <c r="I9302" s="3" t="s">
        <v>1442</v>
      </c>
      <c r="J9302" s="3" t="s">
        <v>22</v>
      </c>
      <c r="K9302" s="5">
        <v>1</v>
      </c>
      <c r="L9302" s="3" t="s">
        <v>3</v>
      </c>
      <c r="M9302" s="3" t="s">
        <v>1417</v>
      </c>
      <c r="N9302" s="3" t="s">
        <v>274</v>
      </c>
      <c r="O9302" s="1">
        <v>471</v>
      </c>
      <c r="P9302" s="4">
        <v>1</v>
      </c>
      <c r="Q9302" s="10">
        <f t="shared" si="591"/>
        <v>471</v>
      </c>
    </row>
    <row r="9303" spans="2:17" ht="20.25" customHeight="1">
      <c r="B9303" s="10" t="str">
        <f t="shared" si="592"/>
        <v>دستكش ضد برش سبك70</v>
      </c>
      <c r="C9303" s="10" t="str">
        <f t="shared" si="593"/>
        <v>دستكش ضد برش سبك1404/03/1470</v>
      </c>
      <c r="D9303" s="10" t="str">
        <f>IFERROR(IF(تحویلی!$E$1="","",IF(NOSA!O9303=تحویلی!$E$1,تحویلی!$E$1&amp;COUNTIF(NOSA!$O$1:O9303,تحویلی!$E$1),"")),"")</f>
        <v/>
      </c>
      <c r="E9303" s="10" t="str">
        <f t="shared" si="594"/>
        <v>301270</v>
      </c>
      <c r="F9303" s="10" t="str">
        <f>IFERROR(VLOOKUP(I9303,DATABASE!$N:$O,2,FALSE),"")</f>
        <v>دستكش ضد برش سبك</v>
      </c>
      <c r="G9303" s="3" t="s">
        <v>3838</v>
      </c>
      <c r="H9303" s="4">
        <v>3012</v>
      </c>
      <c r="I9303" s="3" t="s">
        <v>1442</v>
      </c>
      <c r="J9303" s="3" t="s">
        <v>22</v>
      </c>
      <c r="K9303" s="5">
        <v>1</v>
      </c>
      <c r="L9303" s="3" t="s">
        <v>3</v>
      </c>
      <c r="M9303" s="3" t="s">
        <v>9</v>
      </c>
      <c r="N9303" s="3" t="s">
        <v>2763</v>
      </c>
      <c r="O9303" s="1">
        <v>70</v>
      </c>
      <c r="P9303" s="4">
        <v>1</v>
      </c>
      <c r="Q9303" s="10">
        <f t="shared" si="591"/>
        <v>70</v>
      </c>
    </row>
    <row r="9304" spans="2:17" ht="20.25" customHeight="1">
      <c r="B9304" s="10" t="str">
        <f t="shared" si="592"/>
        <v>دستكش كف مواد سبك277</v>
      </c>
      <c r="C9304" s="10" t="str">
        <f t="shared" si="593"/>
        <v>دستكش كف مواد سبك1404/03/14277</v>
      </c>
      <c r="D9304" s="10" t="str">
        <f>IFERROR(IF(تحویلی!$E$1="","",IF(NOSA!O9304=تحویلی!$E$1,تحویلی!$E$1&amp;COUNTIF(NOSA!$O$1:O9304,تحویلی!$E$1),"")),"")</f>
        <v/>
      </c>
      <c r="E9304" s="10" t="str">
        <f t="shared" si="594"/>
        <v>3013277</v>
      </c>
      <c r="F9304" s="10" t="str">
        <f>IFERROR(VLOOKUP(I9304,DATABASE!$N:$O,2,FALSE),"")</f>
        <v>دستكش كف مواد سبك</v>
      </c>
      <c r="G9304" s="3" t="s">
        <v>3838</v>
      </c>
      <c r="H9304" s="4">
        <v>3013</v>
      </c>
      <c r="I9304" s="3" t="s">
        <v>1456</v>
      </c>
      <c r="J9304" s="3" t="s">
        <v>2</v>
      </c>
      <c r="K9304" s="5">
        <v>1</v>
      </c>
      <c r="L9304" s="3" t="s">
        <v>3</v>
      </c>
      <c r="M9304" s="3" t="s">
        <v>47</v>
      </c>
      <c r="N9304" s="3" t="s">
        <v>525</v>
      </c>
      <c r="O9304" s="1">
        <v>277</v>
      </c>
      <c r="P9304" s="4">
        <v>1</v>
      </c>
      <c r="Q9304" s="10">
        <f t="shared" si="591"/>
        <v>277</v>
      </c>
    </row>
    <row r="9305" spans="2:17" ht="20.25" customHeight="1">
      <c r="B9305" s="10" t="str">
        <f t="shared" si="592"/>
        <v>آستين آلومينيومي701</v>
      </c>
      <c r="C9305" s="10" t="str">
        <f t="shared" si="593"/>
        <v>آستين آلومينيومي1404/03/15701</v>
      </c>
      <c r="D9305" s="10" t="str">
        <f>IFERROR(IF(تحویلی!$E$1="","",IF(NOSA!O9305=تحویلی!$E$1,تحویلی!$E$1&amp;COUNTIF(NOSA!$O$1:O9305,تحویلی!$E$1),"")),"")</f>
        <v/>
      </c>
      <c r="E9305" s="10" t="str">
        <f t="shared" si="594"/>
        <v>3019701</v>
      </c>
      <c r="F9305" s="10" t="str">
        <f>IFERROR(VLOOKUP(I9305,DATABASE!$N:$O,2,FALSE),"")</f>
        <v>آستين آلومينيومي</v>
      </c>
      <c r="G9305" s="369" t="s">
        <v>3839</v>
      </c>
      <c r="H9305" s="370">
        <v>3019</v>
      </c>
      <c r="I9305" s="369" t="s">
        <v>1508</v>
      </c>
      <c r="J9305" s="369" t="s">
        <v>38</v>
      </c>
      <c r="K9305" s="371">
        <v>1</v>
      </c>
      <c r="L9305" s="369" t="s">
        <v>3</v>
      </c>
      <c r="M9305" s="369" t="s">
        <v>4</v>
      </c>
      <c r="N9305" s="369" t="s">
        <v>26</v>
      </c>
      <c r="O9305" s="372">
        <v>701</v>
      </c>
      <c r="P9305" s="370">
        <v>1</v>
      </c>
      <c r="Q9305" s="10">
        <f t="shared" si="591"/>
        <v>701</v>
      </c>
    </row>
    <row r="9306" spans="2:17" ht="20.25" customHeight="1">
      <c r="B9306" s="10" t="str">
        <f t="shared" si="592"/>
        <v>لباس كار ديرسوز(بلوز) 608</v>
      </c>
      <c r="C9306" s="10" t="str">
        <f t="shared" si="593"/>
        <v>لباس كار ديرسوز(بلوز) 1404/03/15608</v>
      </c>
      <c r="D9306" s="10" t="str">
        <f>IFERROR(IF(تحویلی!$E$1="","",IF(NOSA!O9306=تحویلی!$E$1,تحویلی!$E$1&amp;COUNTIF(NOSA!$O$1:O9306,تحویلی!$E$1),"")),"")</f>
        <v/>
      </c>
      <c r="E9306" s="10" t="str">
        <f t="shared" si="594"/>
        <v>3021608</v>
      </c>
      <c r="F9306" s="10" t="str">
        <f>IFERROR(VLOOKUP(I9306,DATABASE!$N:$O,2,FALSE),"")</f>
        <v xml:space="preserve">لباس كار ديرسوز(بلوز) </v>
      </c>
      <c r="G9306" s="369" t="s">
        <v>3839</v>
      </c>
      <c r="H9306" s="370">
        <v>3021</v>
      </c>
      <c r="I9306" s="369" t="s">
        <v>2316</v>
      </c>
      <c r="J9306" s="369" t="s">
        <v>2780</v>
      </c>
      <c r="K9306" s="371">
        <v>1</v>
      </c>
      <c r="L9306" s="369" t="s">
        <v>8</v>
      </c>
      <c r="M9306" s="369" t="s">
        <v>43</v>
      </c>
      <c r="N9306" s="369" t="s">
        <v>64</v>
      </c>
      <c r="O9306" s="372">
        <v>608</v>
      </c>
      <c r="P9306" s="370">
        <v>1</v>
      </c>
      <c r="Q9306" s="10">
        <f t="shared" si="591"/>
        <v>608</v>
      </c>
    </row>
    <row r="9307" spans="2:17" ht="20.25" customHeight="1">
      <c r="B9307" s="10" t="str">
        <f t="shared" si="592"/>
        <v>دستكش ضد برش سبك719</v>
      </c>
      <c r="C9307" s="10" t="str">
        <f t="shared" si="593"/>
        <v>دستكش ضد برش سبك1404/03/15719</v>
      </c>
      <c r="D9307" s="10" t="str">
        <f>IFERROR(IF(تحویلی!$E$1="","",IF(NOSA!O9307=تحویلی!$E$1,تحویلی!$E$1&amp;COUNTIF(NOSA!$O$1:O9307,تحویلی!$E$1),"")),"")</f>
        <v/>
      </c>
      <c r="E9307" s="10" t="str">
        <f t="shared" si="594"/>
        <v>3025719</v>
      </c>
      <c r="F9307" s="10" t="str">
        <f>IFERROR(VLOOKUP(I9307,DATABASE!$N:$O,2,FALSE),"")</f>
        <v>دستكش ضد برش سبك</v>
      </c>
      <c r="G9307" s="369" t="s">
        <v>3839</v>
      </c>
      <c r="H9307" s="370">
        <v>3025</v>
      </c>
      <c r="I9307" s="369" t="s">
        <v>1442</v>
      </c>
      <c r="J9307" s="369" t="s">
        <v>22</v>
      </c>
      <c r="K9307" s="371">
        <v>1</v>
      </c>
      <c r="L9307" s="369" t="s">
        <v>3</v>
      </c>
      <c r="M9307" s="369" t="s">
        <v>47</v>
      </c>
      <c r="N9307" s="369" t="s">
        <v>395</v>
      </c>
      <c r="O9307" s="372">
        <v>719</v>
      </c>
      <c r="P9307" s="370">
        <v>1</v>
      </c>
      <c r="Q9307" s="10">
        <f t="shared" si="591"/>
        <v>719</v>
      </c>
    </row>
    <row r="9308" spans="2:17" ht="20.25" customHeight="1">
      <c r="B9308" s="10" t="str">
        <f t="shared" si="592"/>
        <v>دستكش ضد برش سبك580</v>
      </c>
      <c r="C9308" s="10" t="str">
        <f t="shared" si="593"/>
        <v>دستكش ضد برش سبك1404/03/15580</v>
      </c>
      <c r="D9308" s="10" t="str">
        <f>IFERROR(IF(تحویلی!$E$1="","",IF(NOSA!O9308=تحویلی!$E$1,تحویلی!$E$1&amp;COUNTIF(NOSA!$O$1:O9308,تحویلی!$E$1),"")),"")</f>
        <v/>
      </c>
      <c r="E9308" s="10" t="str">
        <f t="shared" si="594"/>
        <v>3025580</v>
      </c>
      <c r="F9308" s="10" t="str">
        <f>IFERROR(VLOOKUP(I9308,DATABASE!$N:$O,2,FALSE),"")</f>
        <v>دستكش ضد برش سبك</v>
      </c>
      <c r="G9308" s="369" t="s">
        <v>3839</v>
      </c>
      <c r="H9308" s="370">
        <v>3025</v>
      </c>
      <c r="I9308" s="369" t="s">
        <v>1442</v>
      </c>
      <c r="J9308" s="369" t="s">
        <v>22</v>
      </c>
      <c r="K9308" s="371">
        <v>1</v>
      </c>
      <c r="L9308" s="369" t="s">
        <v>3</v>
      </c>
      <c r="M9308" s="369" t="s">
        <v>47</v>
      </c>
      <c r="N9308" s="369" t="s">
        <v>132</v>
      </c>
      <c r="O9308" s="372">
        <v>580</v>
      </c>
      <c r="P9308" s="370">
        <v>1</v>
      </c>
      <c r="Q9308" s="10">
        <f t="shared" si="591"/>
        <v>580</v>
      </c>
    </row>
    <row r="9309" spans="2:17" ht="20.25" customHeight="1">
      <c r="B9309" s="10" t="str">
        <f t="shared" si="592"/>
        <v>هدگير نقاب248</v>
      </c>
      <c r="C9309" s="10" t="str">
        <f t="shared" si="593"/>
        <v>هدگير نقاب1404/03/15248</v>
      </c>
      <c r="D9309" s="10" t="str">
        <f>IFERROR(IF(تحویلی!$E$1="","",IF(NOSA!O9309=تحویلی!$E$1,تحویلی!$E$1&amp;COUNTIF(NOSA!$O$1:O9309,تحویلی!$E$1),"")),"")</f>
        <v/>
      </c>
      <c r="E9309" s="10" t="str">
        <f t="shared" si="594"/>
        <v>3029248</v>
      </c>
      <c r="F9309" s="10" t="str">
        <f>IFERROR(VLOOKUP(I9309,DATABASE!$N:$O,2,FALSE),"")</f>
        <v>هدگير نقاب</v>
      </c>
      <c r="G9309" s="369" t="s">
        <v>3839</v>
      </c>
      <c r="H9309" s="370">
        <v>3029</v>
      </c>
      <c r="I9309" s="369" t="s">
        <v>1468</v>
      </c>
      <c r="J9309" s="369" t="s">
        <v>12</v>
      </c>
      <c r="K9309" s="371">
        <v>1</v>
      </c>
      <c r="L9309" s="369" t="s">
        <v>8</v>
      </c>
      <c r="M9309" s="369" t="s">
        <v>4</v>
      </c>
      <c r="N9309" s="369" t="s">
        <v>2789</v>
      </c>
      <c r="O9309" s="372">
        <v>248</v>
      </c>
      <c r="P9309" s="370">
        <v>1</v>
      </c>
      <c r="Q9309" s="10">
        <f t="shared" si="591"/>
        <v>248</v>
      </c>
    </row>
    <row r="9310" spans="2:17" ht="20.25" customHeight="1">
      <c r="B9310" s="10" t="str">
        <f t="shared" si="592"/>
        <v>لباس كار نسوز(بلوز و شلوار)819</v>
      </c>
      <c r="C9310" s="10" t="str">
        <f t="shared" si="593"/>
        <v>لباس كار نسوز(بلوز و شلوار)1404/03/16819</v>
      </c>
      <c r="D9310" s="10" t="str">
        <f>IFERROR(IF(تحویلی!$E$1="","",IF(NOSA!O9310=تحویلی!$E$1,تحویلی!$E$1&amp;COUNTIF(NOSA!$O$1:O9310,تحویلی!$E$1),"")),"")</f>
        <v/>
      </c>
      <c r="E9310" s="10" t="str">
        <f t="shared" si="594"/>
        <v>3036819</v>
      </c>
      <c r="F9310" s="10" t="str">
        <f>IFERROR(VLOOKUP(I9310,DATABASE!$N:$O,2,FALSE),"")</f>
        <v>لباس كار نسوز(بلوز و شلوار)</v>
      </c>
      <c r="G9310" s="373" t="s">
        <v>3840</v>
      </c>
      <c r="H9310" s="374">
        <v>3036</v>
      </c>
      <c r="I9310" s="373" t="s">
        <v>1751</v>
      </c>
      <c r="J9310" s="373" t="s">
        <v>1752</v>
      </c>
      <c r="K9310" s="375">
        <v>1</v>
      </c>
      <c r="L9310" s="373" t="s">
        <v>28</v>
      </c>
      <c r="M9310" s="373" t="s">
        <v>19</v>
      </c>
      <c r="N9310" s="373" t="s">
        <v>1775</v>
      </c>
      <c r="O9310" s="376">
        <v>819</v>
      </c>
      <c r="P9310" s="374">
        <v>1</v>
      </c>
      <c r="Q9310" s="10">
        <f t="shared" si="591"/>
        <v>819</v>
      </c>
    </row>
    <row r="9311" spans="2:17" ht="20.25" customHeight="1">
      <c r="B9311" s="10" t="str">
        <f t="shared" si="592"/>
        <v>145</v>
      </c>
      <c r="C9311" s="10" t="str">
        <f t="shared" si="593"/>
        <v>1404/03/16145</v>
      </c>
      <c r="D9311" s="10" t="str">
        <f>IFERROR(IF(تحویلی!$E$1="","",IF(NOSA!O9311=تحویلی!$E$1,تحویلی!$E$1&amp;COUNTIF(NOSA!$O$1:O9311,تحویلی!$E$1),"")),"")</f>
        <v/>
      </c>
      <c r="E9311" s="10" t="str">
        <f t="shared" si="594"/>
        <v>3037145</v>
      </c>
      <c r="F9311" s="10" t="str">
        <f>IFERROR(VLOOKUP(I9311,DATABASE!$N:$O,2,FALSE),"")</f>
        <v/>
      </c>
      <c r="G9311" s="373" t="s">
        <v>3840</v>
      </c>
      <c r="H9311" s="374">
        <v>3037</v>
      </c>
      <c r="I9311" s="373" t="s">
        <v>2699</v>
      </c>
      <c r="J9311" s="373" t="s">
        <v>7</v>
      </c>
      <c r="K9311" s="375">
        <v>1</v>
      </c>
      <c r="L9311" s="373" t="s">
        <v>8</v>
      </c>
      <c r="M9311" s="373" t="s">
        <v>4</v>
      </c>
      <c r="N9311" s="373" t="s">
        <v>483</v>
      </c>
      <c r="O9311" s="376">
        <v>145</v>
      </c>
      <c r="P9311" s="374">
        <v>1</v>
      </c>
      <c r="Q9311" s="10">
        <f t="shared" si="591"/>
        <v>145</v>
      </c>
    </row>
    <row r="9312" spans="2:17" ht="20.25" customHeight="1">
      <c r="B9312" s="10" t="str">
        <f t="shared" si="592"/>
        <v>دستكش ساق بلند نسوز145</v>
      </c>
      <c r="C9312" s="10" t="str">
        <f t="shared" si="593"/>
        <v>دستكش ساق بلند نسوز1404/03/16145</v>
      </c>
      <c r="D9312" s="10" t="str">
        <f>IFERROR(IF(تحویلی!$E$1="","",IF(NOSA!O9312=تحویلی!$E$1,تحویلی!$E$1&amp;COUNTIF(NOSA!$O$1:O9312,تحویلی!$E$1),"")),"")</f>
        <v/>
      </c>
      <c r="E9312" s="10" t="str">
        <f t="shared" si="594"/>
        <v>3037145</v>
      </c>
      <c r="F9312" s="10" t="str">
        <f>IFERROR(VLOOKUP(I9312,DATABASE!$N:$O,2,FALSE),"")</f>
        <v>دستكش ساق بلند نسوز</v>
      </c>
      <c r="G9312" s="373" t="s">
        <v>3840</v>
      </c>
      <c r="H9312" s="374">
        <v>3037</v>
      </c>
      <c r="I9312" s="373" t="s">
        <v>1461</v>
      </c>
      <c r="J9312" s="373" t="s">
        <v>34</v>
      </c>
      <c r="K9312" s="375">
        <v>1</v>
      </c>
      <c r="L9312" s="373" t="s">
        <v>3</v>
      </c>
      <c r="M9312" s="373" t="s">
        <v>4</v>
      </c>
      <c r="N9312" s="373" t="s">
        <v>483</v>
      </c>
      <c r="O9312" s="376">
        <v>145</v>
      </c>
      <c r="P9312" s="374">
        <v>1</v>
      </c>
      <c r="Q9312" s="10">
        <f t="shared" si="591"/>
        <v>145</v>
      </c>
    </row>
    <row r="9313" spans="2:17" ht="20.25" customHeight="1">
      <c r="B9313" s="10" t="str">
        <f t="shared" si="592"/>
        <v>دستكش كف مواد سبك944</v>
      </c>
      <c r="C9313" s="10" t="str">
        <f t="shared" si="593"/>
        <v>دستكش كف مواد سبك1404/03/16944</v>
      </c>
      <c r="D9313" s="10" t="str">
        <f>IFERROR(IF(تحویلی!$E$1="","",IF(NOSA!O9313=تحویلی!$E$1,تحویلی!$E$1&amp;COUNTIF(NOSA!$O$1:O9313,تحویلی!$E$1),"")),"")</f>
        <v/>
      </c>
      <c r="E9313" s="10" t="str">
        <f t="shared" si="594"/>
        <v>3039944</v>
      </c>
      <c r="F9313" s="10" t="str">
        <f>IFERROR(VLOOKUP(I9313,DATABASE!$N:$O,2,FALSE),"")</f>
        <v>دستكش كف مواد سبك</v>
      </c>
      <c r="G9313" s="373" t="s">
        <v>3840</v>
      </c>
      <c r="H9313" s="374">
        <v>3039</v>
      </c>
      <c r="I9313" s="373" t="s">
        <v>1456</v>
      </c>
      <c r="J9313" s="373" t="s">
        <v>2</v>
      </c>
      <c r="K9313" s="375">
        <v>1</v>
      </c>
      <c r="L9313" s="373" t="s">
        <v>3</v>
      </c>
      <c r="M9313" s="373" t="s">
        <v>47</v>
      </c>
      <c r="N9313" s="373" t="s">
        <v>4008</v>
      </c>
      <c r="O9313" s="376">
        <v>944</v>
      </c>
      <c r="P9313" s="374">
        <v>1</v>
      </c>
      <c r="Q9313" s="10">
        <f t="shared" si="591"/>
        <v>944</v>
      </c>
    </row>
    <row r="9314" spans="2:17" ht="20.25" customHeight="1">
      <c r="B9314" s="10" t="str">
        <f t="shared" si="592"/>
        <v>دستكش كف مواد سبك694</v>
      </c>
      <c r="C9314" s="10" t="str">
        <f t="shared" si="593"/>
        <v>دستكش كف مواد سبك1404/03/16694</v>
      </c>
      <c r="D9314" s="10" t="str">
        <f>IFERROR(IF(تحویلی!$E$1="","",IF(NOSA!O9314=تحویلی!$E$1,تحویلی!$E$1&amp;COUNTIF(NOSA!$O$1:O9314,تحویلی!$E$1),"")),"")</f>
        <v/>
      </c>
      <c r="E9314" s="10" t="str">
        <f t="shared" si="594"/>
        <v>3040694</v>
      </c>
      <c r="F9314" s="10" t="str">
        <f>IFERROR(VLOOKUP(I9314,DATABASE!$N:$O,2,FALSE),"")</f>
        <v>دستكش كف مواد سبك</v>
      </c>
      <c r="G9314" s="373" t="s">
        <v>3840</v>
      </c>
      <c r="H9314" s="374">
        <v>3040</v>
      </c>
      <c r="I9314" s="373" t="s">
        <v>1456</v>
      </c>
      <c r="J9314" s="373" t="s">
        <v>2</v>
      </c>
      <c r="K9314" s="375">
        <v>1</v>
      </c>
      <c r="L9314" s="373" t="s">
        <v>3</v>
      </c>
      <c r="M9314" s="373" t="s">
        <v>47</v>
      </c>
      <c r="N9314" s="373" t="s">
        <v>128</v>
      </c>
      <c r="O9314" s="376">
        <v>694</v>
      </c>
      <c r="P9314" s="374">
        <v>1</v>
      </c>
      <c r="Q9314" s="10">
        <f t="shared" si="591"/>
        <v>694</v>
      </c>
    </row>
    <row r="9315" spans="2:17" ht="20.25" customHeight="1">
      <c r="B9315" s="10" t="str">
        <f t="shared" si="592"/>
        <v>عينك كهربايي (روكلاهي)706</v>
      </c>
      <c r="C9315" s="10" t="str">
        <f t="shared" si="593"/>
        <v>عينك كهربايي (روكلاهي)1404/03/16706</v>
      </c>
      <c r="D9315" s="10" t="str">
        <f>IFERROR(IF(تحویلی!$E$1="","",IF(NOSA!O9315=تحویلی!$E$1,تحویلی!$E$1&amp;COUNTIF(NOSA!$O$1:O9315,تحویلی!$E$1),"")),"")</f>
        <v/>
      </c>
      <c r="E9315" s="10" t="str">
        <f t="shared" si="594"/>
        <v>3048706</v>
      </c>
      <c r="F9315" s="10" t="str">
        <f>IFERROR(VLOOKUP(I9315,DATABASE!$N:$O,2,FALSE),"")</f>
        <v>عينك كهربايي (روكلاهي)</v>
      </c>
      <c r="G9315" s="373" t="s">
        <v>3840</v>
      </c>
      <c r="H9315" s="374">
        <v>3048</v>
      </c>
      <c r="I9315" s="373" t="s">
        <v>1560</v>
      </c>
      <c r="J9315" s="373" t="s">
        <v>1561</v>
      </c>
      <c r="K9315" s="375">
        <v>1</v>
      </c>
      <c r="L9315" s="373" t="s">
        <v>8</v>
      </c>
      <c r="M9315" s="373" t="s">
        <v>4</v>
      </c>
      <c r="N9315" s="373" t="s">
        <v>1765</v>
      </c>
      <c r="O9315" s="376">
        <v>706</v>
      </c>
      <c r="P9315" s="374">
        <v>1</v>
      </c>
      <c r="Q9315" s="10">
        <f t="shared" si="591"/>
        <v>706</v>
      </c>
    </row>
    <row r="9316" spans="2:17" ht="20.25" customHeight="1">
      <c r="B9316" s="10" t="str">
        <f t="shared" si="592"/>
        <v>651</v>
      </c>
      <c r="C9316" s="10" t="str">
        <f t="shared" si="593"/>
        <v>1404/03/17651</v>
      </c>
      <c r="D9316" s="10" t="str">
        <f>IFERROR(IF(تحویلی!$E$1="","",IF(NOSA!O9316=تحویلی!$E$1,تحویلی!$E$1&amp;COUNTIF(NOSA!$O$1:O9316,تحویلی!$E$1),"")),"")</f>
        <v/>
      </c>
      <c r="E9316" s="10" t="str">
        <f t="shared" si="594"/>
        <v>3050651</v>
      </c>
      <c r="F9316" s="10" t="str">
        <f>IFERROR(VLOOKUP(I9316,DATABASE!$N:$O,2,FALSE),"")</f>
        <v/>
      </c>
      <c r="G9316" s="377" t="s">
        <v>3841</v>
      </c>
      <c r="H9316" s="378">
        <v>3050</v>
      </c>
      <c r="I9316" s="377" t="s">
        <v>3976</v>
      </c>
      <c r="J9316" s="377" t="s">
        <v>3977</v>
      </c>
      <c r="K9316" s="379">
        <v>1</v>
      </c>
      <c r="L9316" s="377" t="s">
        <v>3</v>
      </c>
      <c r="M9316" s="377" t="s">
        <v>4</v>
      </c>
      <c r="N9316" s="377" t="s">
        <v>165</v>
      </c>
      <c r="O9316" s="380">
        <v>651</v>
      </c>
      <c r="P9316" s="378">
        <v>1</v>
      </c>
      <c r="Q9316" s="10">
        <f t="shared" si="591"/>
        <v>651</v>
      </c>
    </row>
    <row r="9317" spans="2:17" ht="20.25" customHeight="1">
      <c r="B9317" s="10" t="str">
        <f t="shared" si="592"/>
        <v>دستكش ضد برش سبك893</v>
      </c>
      <c r="C9317" s="10" t="str">
        <f t="shared" si="593"/>
        <v>دستكش ضد برش سبك1404/03/17893</v>
      </c>
      <c r="D9317" s="10" t="str">
        <f>IFERROR(IF(تحویلی!$E$1="","",IF(NOSA!O9317=تحویلی!$E$1,تحویلی!$E$1&amp;COUNTIF(NOSA!$O$1:O9317,تحویلی!$E$1),"")),"")</f>
        <v/>
      </c>
      <c r="E9317" s="10" t="str">
        <f t="shared" si="594"/>
        <v>3057893</v>
      </c>
      <c r="F9317" s="10" t="str">
        <f>IFERROR(VLOOKUP(I9317,DATABASE!$N:$O,2,FALSE),"")</f>
        <v>دستكش ضد برش سبك</v>
      </c>
      <c r="G9317" s="377" t="s">
        <v>3841</v>
      </c>
      <c r="H9317" s="378">
        <v>3057</v>
      </c>
      <c r="I9317" s="377" t="s">
        <v>1442</v>
      </c>
      <c r="J9317" s="377" t="s">
        <v>22</v>
      </c>
      <c r="K9317" s="379">
        <v>1</v>
      </c>
      <c r="L9317" s="377" t="s">
        <v>3</v>
      </c>
      <c r="M9317" s="377" t="s">
        <v>47</v>
      </c>
      <c r="N9317" s="377" t="s">
        <v>3439</v>
      </c>
      <c r="O9317" s="380">
        <v>893</v>
      </c>
      <c r="P9317" s="378">
        <v>1</v>
      </c>
      <c r="Q9317" s="10">
        <f t="shared" si="591"/>
        <v>893</v>
      </c>
    </row>
    <row r="9318" spans="2:17" ht="20.25" customHeight="1">
      <c r="B9318" s="10" t="str">
        <f t="shared" si="592"/>
        <v>شلوار فرم انتظامات791</v>
      </c>
      <c r="C9318" s="10" t="str">
        <f t="shared" si="593"/>
        <v>شلوار فرم انتظامات1404/03/17791</v>
      </c>
      <c r="D9318" s="10" t="str">
        <f>IFERROR(IF(تحویلی!$E$1="","",IF(NOSA!O9318=تحویلی!$E$1,تحویلی!$E$1&amp;COUNTIF(NOSA!$O$1:O9318,تحویلی!$E$1),"")),"")</f>
        <v/>
      </c>
      <c r="E9318" s="10" t="str">
        <f t="shared" si="594"/>
        <v>3059791</v>
      </c>
      <c r="F9318" s="10" t="str">
        <f>IFERROR(VLOOKUP(I9318,DATABASE!$N:$O,2,FALSE),"")</f>
        <v>شلوار فرم انتظامات</v>
      </c>
      <c r="G9318" s="377" t="s">
        <v>3841</v>
      </c>
      <c r="H9318" s="378">
        <v>3059</v>
      </c>
      <c r="I9318" s="377" t="s">
        <v>2298</v>
      </c>
      <c r="J9318" s="377" t="s">
        <v>2851</v>
      </c>
      <c r="K9318" s="379">
        <v>1</v>
      </c>
      <c r="L9318" s="377" t="s">
        <v>28</v>
      </c>
      <c r="M9318" s="377" t="s">
        <v>9</v>
      </c>
      <c r="N9318" s="377" t="s">
        <v>1333</v>
      </c>
      <c r="O9318" s="380">
        <v>791</v>
      </c>
      <c r="P9318" s="378">
        <v>1</v>
      </c>
      <c r="Q9318" s="10">
        <f t="shared" si="591"/>
        <v>791</v>
      </c>
    </row>
    <row r="9319" spans="2:17" ht="20.25" customHeight="1">
      <c r="B9319" s="10" t="str">
        <f t="shared" si="592"/>
        <v>دستكش ضد برش سبك717</v>
      </c>
      <c r="C9319" s="10" t="str">
        <f t="shared" si="593"/>
        <v>دستكش ضد برش سبك1404/03/17717</v>
      </c>
      <c r="D9319" s="10" t="str">
        <f>IFERROR(IF(تحویلی!$E$1="","",IF(NOSA!O9319=تحویلی!$E$1,تحویلی!$E$1&amp;COUNTIF(NOSA!$O$1:O9319,تحویلی!$E$1),"")),"")</f>
        <v/>
      </c>
      <c r="E9319" s="10" t="str">
        <f t="shared" si="594"/>
        <v>3068717</v>
      </c>
      <c r="F9319" s="10" t="str">
        <f>IFERROR(VLOOKUP(I9319,DATABASE!$N:$O,2,FALSE),"")</f>
        <v>دستكش ضد برش سبك</v>
      </c>
      <c r="G9319" s="377" t="s">
        <v>3841</v>
      </c>
      <c r="H9319" s="378">
        <v>3068</v>
      </c>
      <c r="I9319" s="377" t="s">
        <v>1442</v>
      </c>
      <c r="J9319" s="377" t="s">
        <v>22</v>
      </c>
      <c r="K9319" s="379">
        <v>1</v>
      </c>
      <c r="L9319" s="377" t="s">
        <v>3</v>
      </c>
      <c r="M9319" s="377" t="s">
        <v>47</v>
      </c>
      <c r="N9319" s="377" t="s">
        <v>822</v>
      </c>
      <c r="O9319" s="380">
        <v>717</v>
      </c>
      <c r="P9319" s="378">
        <v>1</v>
      </c>
      <c r="Q9319" s="10">
        <f t="shared" si="591"/>
        <v>717</v>
      </c>
    </row>
    <row r="9320" spans="2:17" ht="20.25" customHeight="1">
      <c r="B9320" s="10" t="str">
        <f t="shared" si="592"/>
        <v>كفش ايمني277</v>
      </c>
      <c r="C9320" s="10" t="str">
        <f t="shared" si="593"/>
        <v>كفش ايمني1404/03/17277</v>
      </c>
      <c r="D9320" s="10" t="str">
        <f>IFERROR(IF(تحویلی!$E$1="","",IF(NOSA!O9320=تحویلی!$E$1,تحویلی!$E$1&amp;COUNTIF(NOSA!$O$1:O9320,تحویلی!$E$1),"")),"")</f>
        <v/>
      </c>
      <c r="E9320" s="10" t="str">
        <f t="shared" si="594"/>
        <v>3069277</v>
      </c>
      <c r="F9320" s="10" t="str">
        <f>IFERROR(VLOOKUP(I9320,DATABASE!$N:$O,2,FALSE),"")</f>
        <v>كفش ايمني</v>
      </c>
      <c r="G9320" s="377" t="s">
        <v>3841</v>
      </c>
      <c r="H9320" s="378">
        <v>3069</v>
      </c>
      <c r="I9320" s="377" t="s">
        <v>1497</v>
      </c>
      <c r="J9320" s="377" t="s">
        <v>2683</v>
      </c>
      <c r="K9320" s="379">
        <v>1</v>
      </c>
      <c r="L9320" s="377" t="s">
        <v>3</v>
      </c>
      <c r="M9320" s="377" t="s">
        <v>47</v>
      </c>
      <c r="N9320" s="377" t="s">
        <v>79</v>
      </c>
      <c r="O9320" s="380">
        <v>277</v>
      </c>
      <c r="P9320" s="378">
        <v>1</v>
      </c>
      <c r="Q9320" s="10">
        <f t="shared" si="591"/>
        <v>277</v>
      </c>
    </row>
    <row r="9321" spans="2:17" ht="20.25" customHeight="1">
      <c r="B9321" s="10" t="str">
        <f t="shared" si="592"/>
        <v>دستكش ضد برش سبك163</v>
      </c>
      <c r="C9321" s="10" t="str">
        <f t="shared" si="593"/>
        <v>دستكش ضد برش سبك1404/03/17163</v>
      </c>
      <c r="D9321" s="10" t="str">
        <f>IFERROR(IF(تحویلی!$E$1="","",IF(NOSA!O9321=تحویلی!$E$1,تحویلی!$E$1&amp;COUNTIF(NOSA!$O$1:O9321,تحویلی!$E$1),"")),"")</f>
        <v/>
      </c>
      <c r="E9321" s="10" t="str">
        <f t="shared" si="594"/>
        <v>3089163</v>
      </c>
      <c r="F9321" s="10" t="str">
        <f>IFERROR(VLOOKUP(I9321,DATABASE!$N:$O,2,FALSE),"")</f>
        <v>دستكش ضد برش سبك</v>
      </c>
      <c r="G9321" s="377" t="s">
        <v>3841</v>
      </c>
      <c r="H9321" s="378">
        <v>3089</v>
      </c>
      <c r="I9321" s="377" t="s">
        <v>1442</v>
      </c>
      <c r="J9321" s="377" t="s">
        <v>22</v>
      </c>
      <c r="K9321" s="379">
        <v>1</v>
      </c>
      <c r="L9321" s="377" t="s">
        <v>3</v>
      </c>
      <c r="M9321" s="377" t="s">
        <v>9</v>
      </c>
      <c r="N9321" s="377" t="s">
        <v>324</v>
      </c>
      <c r="O9321" s="380">
        <v>163</v>
      </c>
      <c r="P9321" s="378">
        <v>1</v>
      </c>
      <c r="Q9321" s="10">
        <f t="shared" si="591"/>
        <v>163</v>
      </c>
    </row>
    <row r="9322" spans="2:17" ht="20.25" customHeight="1">
      <c r="B9322" s="10" t="str">
        <f t="shared" si="592"/>
        <v>پوتين ايمني نسوز848</v>
      </c>
      <c r="C9322" s="10" t="str">
        <f t="shared" si="593"/>
        <v>پوتين ايمني نسوز1404/03/17848</v>
      </c>
      <c r="D9322" s="10" t="str">
        <f>IFERROR(IF(تحویلی!$E$1="","",IF(NOSA!O9322=تحویلی!$E$1,تحویلی!$E$1&amp;COUNTIF(NOSA!$O$1:O9322,تحویلی!$E$1),"")),"")</f>
        <v/>
      </c>
      <c r="E9322" s="10" t="str">
        <f t="shared" si="594"/>
        <v>3090848</v>
      </c>
      <c r="F9322" s="10" t="str">
        <f>IFERROR(VLOOKUP(I9322,DATABASE!$N:$O,2,FALSE),"")</f>
        <v>پوتين ايمني نسوز</v>
      </c>
      <c r="G9322" s="377" t="s">
        <v>3841</v>
      </c>
      <c r="H9322" s="378">
        <v>3090</v>
      </c>
      <c r="I9322" s="377" t="s">
        <v>1472</v>
      </c>
      <c r="J9322" s="377" t="s">
        <v>1700</v>
      </c>
      <c r="K9322" s="379">
        <v>1</v>
      </c>
      <c r="L9322" s="377" t="s">
        <v>3</v>
      </c>
      <c r="M9322" s="377" t="s">
        <v>47</v>
      </c>
      <c r="N9322" s="377" t="s">
        <v>2750</v>
      </c>
      <c r="O9322" s="380">
        <v>848</v>
      </c>
      <c r="P9322" s="378">
        <v>1</v>
      </c>
      <c r="Q9322" s="10">
        <f t="shared" ref="Q9322:Q9385" si="595">VALUE(O9322)</f>
        <v>848</v>
      </c>
    </row>
    <row r="9323" spans="2:17" ht="20.25" customHeight="1">
      <c r="B9323" s="10" t="str">
        <f t="shared" si="592"/>
        <v>دستكش ضد برش سبك848</v>
      </c>
      <c r="C9323" s="10" t="str">
        <f t="shared" si="593"/>
        <v>دستكش ضد برش سبك1404/03/17848</v>
      </c>
      <c r="D9323" s="10" t="str">
        <f>IFERROR(IF(تحویلی!$E$1="","",IF(NOSA!O9323=تحویلی!$E$1,تحویلی!$E$1&amp;COUNTIF(NOSA!$O$1:O9323,تحویلی!$E$1),"")),"")</f>
        <v/>
      </c>
      <c r="E9323" s="10" t="str">
        <f t="shared" si="594"/>
        <v>3090848</v>
      </c>
      <c r="F9323" s="10" t="str">
        <f>IFERROR(VLOOKUP(I9323,DATABASE!$N:$O,2,FALSE),"")</f>
        <v>دستكش ضد برش سبك</v>
      </c>
      <c r="G9323" s="377" t="s">
        <v>3841</v>
      </c>
      <c r="H9323" s="378">
        <v>3090</v>
      </c>
      <c r="I9323" s="377" t="s">
        <v>1442</v>
      </c>
      <c r="J9323" s="377" t="s">
        <v>22</v>
      </c>
      <c r="K9323" s="379">
        <v>1</v>
      </c>
      <c r="L9323" s="377" t="s">
        <v>3</v>
      </c>
      <c r="M9323" s="377" t="s">
        <v>47</v>
      </c>
      <c r="N9323" s="377" t="s">
        <v>2750</v>
      </c>
      <c r="O9323" s="380">
        <v>848</v>
      </c>
      <c r="P9323" s="378">
        <v>1</v>
      </c>
      <c r="Q9323" s="10">
        <f t="shared" si="595"/>
        <v>848</v>
      </c>
    </row>
    <row r="9324" spans="2:17" ht="20.25" customHeight="1">
      <c r="B9324" s="10" t="str">
        <f t="shared" si="592"/>
        <v>دستكش ساق بلند نسوز573</v>
      </c>
      <c r="C9324" s="10" t="str">
        <f t="shared" si="593"/>
        <v>دستكش ساق بلند نسوز1404/03/17573</v>
      </c>
      <c r="D9324" s="10" t="str">
        <f>IFERROR(IF(تحویلی!$E$1="","",IF(NOSA!O9324=تحویلی!$E$1,تحویلی!$E$1&amp;COUNTIF(NOSA!$O$1:O9324,تحویلی!$E$1),"")),"")</f>
        <v/>
      </c>
      <c r="E9324" s="10" t="str">
        <f t="shared" si="594"/>
        <v>3092573</v>
      </c>
      <c r="F9324" s="10" t="str">
        <f>IFERROR(VLOOKUP(I9324,DATABASE!$N:$O,2,FALSE),"")</f>
        <v>دستكش ساق بلند نسوز</v>
      </c>
      <c r="G9324" s="377" t="s">
        <v>3841</v>
      </c>
      <c r="H9324" s="378">
        <v>3092</v>
      </c>
      <c r="I9324" s="377" t="s">
        <v>1461</v>
      </c>
      <c r="J9324" s="377" t="s">
        <v>34</v>
      </c>
      <c r="K9324" s="379">
        <v>1</v>
      </c>
      <c r="L9324" s="377" t="s">
        <v>3</v>
      </c>
      <c r="M9324" s="377" t="s">
        <v>19</v>
      </c>
      <c r="N9324" s="377" t="s">
        <v>104</v>
      </c>
      <c r="O9324" s="380">
        <v>573</v>
      </c>
      <c r="P9324" s="378">
        <v>1</v>
      </c>
      <c r="Q9324" s="10">
        <f t="shared" si="595"/>
        <v>573</v>
      </c>
    </row>
    <row r="9325" spans="2:17" ht="20.25" customHeight="1">
      <c r="B9325" s="10" t="str">
        <f t="shared" si="592"/>
        <v>573</v>
      </c>
      <c r="C9325" s="10" t="str">
        <f t="shared" si="593"/>
        <v>1404/03/17573</v>
      </c>
      <c r="D9325" s="10" t="str">
        <f>IFERROR(IF(تحویلی!$E$1="","",IF(NOSA!O9325=تحویلی!$E$1,تحویلی!$E$1&amp;COUNTIF(NOSA!$O$1:O9325,تحویلی!$E$1),"")),"")</f>
        <v/>
      </c>
      <c r="E9325" s="10" t="str">
        <f t="shared" si="594"/>
        <v>3092573</v>
      </c>
      <c r="F9325" s="10" t="str">
        <f>IFERROR(VLOOKUP(I9325,DATABASE!$N:$O,2,FALSE),"")</f>
        <v/>
      </c>
      <c r="G9325" s="377" t="s">
        <v>3841</v>
      </c>
      <c r="H9325" s="378">
        <v>3092</v>
      </c>
      <c r="I9325" s="377" t="s">
        <v>2699</v>
      </c>
      <c r="J9325" s="377" t="s">
        <v>7</v>
      </c>
      <c r="K9325" s="379">
        <v>1</v>
      </c>
      <c r="L9325" s="377" t="s">
        <v>8</v>
      </c>
      <c r="M9325" s="377" t="s">
        <v>19</v>
      </c>
      <c r="N9325" s="377" t="s">
        <v>104</v>
      </c>
      <c r="O9325" s="380">
        <v>573</v>
      </c>
      <c r="P9325" s="378">
        <v>1</v>
      </c>
      <c r="Q9325" s="10">
        <f t="shared" si="595"/>
        <v>573</v>
      </c>
    </row>
    <row r="9326" spans="2:17" ht="20.25" customHeight="1">
      <c r="B9326" s="10" t="str">
        <f t="shared" si="592"/>
        <v>دستكش ضد برش سبك100010</v>
      </c>
      <c r="C9326" s="10" t="str">
        <f t="shared" si="593"/>
        <v>دستكش ضد برش سبك1404/03/17100010</v>
      </c>
      <c r="D9326" s="10" t="str">
        <f>IFERROR(IF(تحویلی!$E$1="","",IF(NOSA!O9326=تحویلی!$E$1,تحویلی!$E$1&amp;COUNTIF(NOSA!$O$1:O9326,تحویلی!$E$1),"")),"")</f>
        <v/>
      </c>
      <c r="E9326" s="10" t="str">
        <f t="shared" si="594"/>
        <v>3097100010</v>
      </c>
      <c r="F9326" s="10" t="str">
        <f>IFERROR(VLOOKUP(I9326,DATABASE!$N:$O,2,FALSE),"")</f>
        <v>دستكش ضد برش سبك</v>
      </c>
      <c r="G9326" s="377" t="s">
        <v>3841</v>
      </c>
      <c r="H9326" s="378">
        <v>3097</v>
      </c>
      <c r="I9326" s="377" t="s">
        <v>1442</v>
      </c>
      <c r="J9326" s="377" t="s">
        <v>22</v>
      </c>
      <c r="K9326" s="379">
        <v>1</v>
      </c>
      <c r="L9326" s="377" t="s">
        <v>3</v>
      </c>
      <c r="M9326" s="377" t="s">
        <v>9</v>
      </c>
      <c r="N9326" s="377" t="s">
        <v>4297</v>
      </c>
      <c r="O9326" s="380">
        <v>100010</v>
      </c>
      <c r="P9326" s="378">
        <v>1</v>
      </c>
      <c r="Q9326" s="10">
        <f t="shared" si="595"/>
        <v>100010</v>
      </c>
    </row>
    <row r="9327" spans="2:17" ht="20.25" customHeight="1">
      <c r="B9327" s="10" t="str">
        <f t="shared" si="592"/>
        <v>فيلتر ماسك نيم صورت (3M) مدل 2091100010</v>
      </c>
      <c r="C9327" s="10" t="str">
        <f t="shared" si="593"/>
        <v>فيلتر ماسك نيم صورت (3M) مدل 20911404/03/17100010</v>
      </c>
      <c r="D9327" s="10" t="str">
        <f>IFERROR(IF(تحویلی!$E$1="","",IF(NOSA!O9327=تحویلی!$E$1,تحویلی!$E$1&amp;COUNTIF(NOSA!$O$1:O9327,تحویلی!$E$1),"")),"")</f>
        <v/>
      </c>
      <c r="E9327" s="10" t="str">
        <f t="shared" si="594"/>
        <v>3097100010</v>
      </c>
      <c r="F9327" s="10" t="str">
        <f>IFERROR(VLOOKUP(I9327,DATABASE!$N:$O,2,FALSE),"")</f>
        <v>فيلتر ماسك نيم صورت (3M) مدل 2091</v>
      </c>
      <c r="G9327" s="377" t="s">
        <v>3841</v>
      </c>
      <c r="H9327" s="378">
        <v>3097</v>
      </c>
      <c r="I9327" s="377" t="s">
        <v>1475</v>
      </c>
      <c r="J9327" s="377" t="s">
        <v>53</v>
      </c>
      <c r="K9327" s="379">
        <v>1</v>
      </c>
      <c r="L9327" s="377" t="s">
        <v>8</v>
      </c>
      <c r="M9327" s="377" t="s">
        <v>9</v>
      </c>
      <c r="N9327" s="377" t="s">
        <v>4297</v>
      </c>
      <c r="O9327" s="380">
        <v>100010</v>
      </c>
      <c r="P9327" s="378">
        <v>1</v>
      </c>
      <c r="Q9327" s="10">
        <f t="shared" si="595"/>
        <v>100010</v>
      </c>
    </row>
    <row r="9328" spans="2:17" ht="20.25" customHeight="1">
      <c r="B9328" s="10" t="str">
        <f t="shared" si="592"/>
        <v>شيشه مات ماسك جوشكاري673</v>
      </c>
      <c r="C9328" s="10" t="str">
        <f t="shared" si="593"/>
        <v>شيشه مات ماسك جوشكاري1404/03/18673</v>
      </c>
      <c r="D9328" s="10" t="str">
        <f>IFERROR(IF(تحویلی!$E$1="","",IF(NOSA!O9328=تحویلی!$E$1,تحویلی!$E$1&amp;COUNTIF(NOSA!$O$1:O9328,تحویلی!$E$1),"")),"")</f>
        <v/>
      </c>
      <c r="E9328" s="10" t="str">
        <f t="shared" si="594"/>
        <v>3106673</v>
      </c>
      <c r="F9328" s="10" t="str">
        <f>IFERROR(VLOOKUP(I9328,DATABASE!$N:$O,2,FALSE),"")</f>
        <v>شيشه مات ماسك جوشكاري</v>
      </c>
      <c r="G9328" s="377" t="s">
        <v>3842</v>
      </c>
      <c r="H9328" s="377">
        <v>3106</v>
      </c>
      <c r="I9328" s="377" t="s">
        <v>1507</v>
      </c>
      <c r="J9328" s="377" t="s">
        <v>113</v>
      </c>
      <c r="K9328" s="377">
        <v>3</v>
      </c>
      <c r="L9328" s="377" t="s">
        <v>8</v>
      </c>
      <c r="M9328" s="377" t="s">
        <v>189</v>
      </c>
      <c r="N9328" s="377" t="s">
        <v>311</v>
      </c>
      <c r="O9328" s="380">
        <v>673</v>
      </c>
      <c r="P9328" s="377">
        <v>0</v>
      </c>
      <c r="Q9328" s="10">
        <f t="shared" si="595"/>
        <v>673</v>
      </c>
    </row>
    <row r="9329" spans="2:17" ht="20.25" customHeight="1">
      <c r="B9329" s="10" t="str">
        <f t="shared" si="592"/>
        <v>ماسك جوشكاري717</v>
      </c>
      <c r="C9329" s="10" t="str">
        <f t="shared" si="593"/>
        <v>ماسك جوشكاري1404/03/18717</v>
      </c>
      <c r="D9329" s="10" t="str">
        <f>IFERROR(IF(تحویلی!$E$1="","",IF(NOSA!O9329=تحویلی!$E$1,تحویلی!$E$1&amp;COUNTIF(NOSA!$O$1:O9329,تحویلی!$E$1),"")),"")</f>
        <v/>
      </c>
      <c r="E9329" s="10" t="str">
        <f t="shared" si="594"/>
        <v>3109717</v>
      </c>
      <c r="F9329" s="10" t="str">
        <f>IFERROR(VLOOKUP(I9329,DATABASE!$N:$O,2,FALSE),"")</f>
        <v>ماسك جوشكاري</v>
      </c>
      <c r="G9329" s="377" t="s">
        <v>3842</v>
      </c>
      <c r="H9329" s="377">
        <v>3109</v>
      </c>
      <c r="I9329" s="377" t="s">
        <v>1598</v>
      </c>
      <c r="J9329" s="377" t="s">
        <v>108</v>
      </c>
      <c r="K9329" s="377">
        <v>2</v>
      </c>
      <c r="L9329" s="377" t="s">
        <v>8</v>
      </c>
      <c r="M9329" s="377" t="s">
        <v>189</v>
      </c>
      <c r="N9329" s="377" t="s">
        <v>822</v>
      </c>
      <c r="O9329" s="380">
        <v>717</v>
      </c>
      <c r="P9329" s="377">
        <v>0</v>
      </c>
      <c r="Q9329" s="10">
        <f t="shared" si="595"/>
        <v>717</v>
      </c>
    </row>
    <row r="9330" spans="2:17" ht="20.25" customHeight="1">
      <c r="B9330" s="10" t="str">
        <f t="shared" si="592"/>
        <v>دستكش استاد كار458</v>
      </c>
      <c r="C9330" s="10" t="str">
        <f t="shared" si="593"/>
        <v>دستكش استاد كار1404/03/18458</v>
      </c>
      <c r="D9330" s="10" t="str">
        <f>IFERROR(IF(تحویلی!$E$1="","",IF(NOSA!O9330=تحویلی!$E$1,تحویلی!$E$1&amp;COUNTIF(NOSA!$O$1:O9330,تحویلی!$E$1),"")),"")</f>
        <v/>
      </c>
      <c r="E9330" s="10" t="str">
        <f t="shared" si="594"/>
        <v>3128458</v>
      </c>
      <c r="F9330" s="10" t="str">
        <f>IFERROR(VLOOKUP(I9330,DATABASE!$N:$O,2,FALSE),"")</f>
        <v>دستكش استاد كار</v>
      </c>
      <c r="G9330" s="377" t="s">
        <v>3842</v>
      </c>
      <c r="H9330" s="377">
        <v>3128</v>
      </c>
      <c r="I9330" s="377" t="s">
        <v>1543</v>
      </c>
      <c r="J9330" s="377" t="s">
        <v>255</v>
      </c>
      <c r="K9330" s="377">
        <v>1</v>
      </c>
      <c r="L9330" s="377" t="s">
        <v>3</v>
      </c>
      <c r="M9330" s="377" t="s">
        <v>4</v>
      </c>
      <c r="N9330" s="377" t="s">
        <v>322</v>
      </c>
      <c r="O9330" s="380">
        <v>458</v>
      </c>
      <c r="P9330" s="377">
        <v>0</v>
      </c>
      <c r="Q9330" s="10">
        <f t="shared" si="595"/>
        <v>458</v>
      </c>
    </row>
    <row r="9331" spans="2:17" ht="20.25" customHeight="1">
      <c r="B9331" s="10" t="str">
        <f t="shared" si="592"/>
        <v>دستكش ضد برش سبك114</v>
      </c>
      <c r="C9331" s="10" t="str">
        <f t="shared" si="593"/>
        <v>دستكش ضد برش سبك1404/03/18114</v>
      </c>
      <c r="D9331" s="10" t="str">
        <f>IFERROR(IF(تحویلی!$E$1="","",IF(NOSA!O9331=تحویلی!$E$1,تحویلی!$E$1&amp;COUNTIF(NOSA!$O$1:O9331,تحویلی!$E$1),"")),"")</f>
        <v/>
      </c>
      <c r="E9331" s="10" t="str">
        <f t="shared" si="594"/>
        <v>3129114</v>
      </c>
      <c r="F9331" s="10" t="str">
        <f>IFERROR(VLOOKUP(I9331,DATABASE!$N:$O,2,FALSE),"")</f>
        <v>دستكش ضد برش سبك</v>
      </c>
      <c r="G9331" s="377" t="s">
        <v>3842</v>
      </c>
      <c r="H9331" s="377">
        <v>3129</v>
      </c>
      <c r="I9331" s="377" t="s">
        <v>1442</v>
      </c>
      <c r="J9331" s="377" t="s">
        <v>22</v>
      </c>
      <c r="K9331" s="377">
        <v>1</v>
      </c>
      <c r="L9331" s="377" t="s">
        <v>3</v>
      </c>
      <c r="M9331" s="377" t="s">
        <v>25</v>
      </c>
      <c r="N9331" s="377" t="s">
        <v>312</v>
      </c>
      <c r="O9331" s="380">
        <v>114</v>
      </c>
      <c r="P9331" s="377">
        <v>1</v>
      </c>
      <c r="Q9331" s="10">
        <f t="shared" si="595"/>
        <v>114</v>
      </c>
    </row>
    <row r="9332" spans="2:17" ht="20.25" customHeight="1">
      <c r="B9332" s="10" t="str">
        <f t="shared" si="592"/>
        <v>دستكش كف دوبل چرمي933</v>
      </c>
      <c r="C9332" s="10" t="str">
        <f t="shared" si="593"/>
        <v>دستكش كف دوبل چرمي1404/03/18933</v>
      </c>
      <c r="D9332" s="10" t="str">
        <f>IFERROR(IF(تحویلی!$E$1="","",IF(NOSA!O9332=تحویلی!$E$1,تحویلی!$E$1&amp;COUNTIF(NOSA!$O$1:O9332,تحویلی!$E$1),"")),"")</f>
        <v/>
      </c>
      <c r="E9332" s="10" t="str">
        <f t="shared" si="594"/>
        <v>3136933</v>
      </c>
      <c r="F9332" s="10" t="str">
        <f>IFERROR(VLOOKUP(I9332,DATABASE!$N:$O,2,FALSE),"")</f>
        <v>دستكش كف دوبل چرمي</v>
      </c>
      <c r="G9332" s="377" t="s">
        <v>3842</v>
      </c>
      <c r="H9332" s="377">
        <v>3136</v>
      </c>
      <c r="I9332" s="377" t="s">
        <v>1683</v>
      </c>
      <c r="J9332" s="377" t="s">
        <v>1684</v>
      </c>
      <c r="K9332" s="377">
        <v>1</v>
      </c>
      <c r="L9332" s="377" t="s">
        <v>3</v>
      </c>
      <c r="M9332" s="377" t="s">
        <v>47</v>
      </c>
      <c r="N9332" s="377" t="s">
        <v>3548</v>
      </c>
      <c r="O9332" s="380">
        <v>933</v>
      </c>
      <c r="P9332" s="377">
        <v>1</v>
      </c>
      <c r="Q9332" s="10">
        <f t="shared" si="595"/>
        <v>933</v>
      </c>
    </row>
    <row r="9333" spans="2:17" ht="20.25" customHeight="1">
      <c r="B9333" s="10" t="str">
        <f t="shared" si="592"/>
        <v>دستكش ضد برش سبك933</v>
      </c>
      <c r="C9333" s="10" t="str">
        <f t="shared" si="593"/>
        <v>دستكش ضد برش سبك1404/03/18933</v>
      </c>
      <c r="D9333" s="10" t="str">
        <f>IFERROR(IF(تحویلی!$E$1="","",IF(NOSA!O9333=تحویلی!$E$1,تحویلی!$E$1&amp;COUNTIF(NOSA!$O$1:O9333,تحویلی!$E$1),"")),"")</f>
        <v/>
      </c>
      <c r="E9333" s="10" t="str">
        <f t="shared" si="594"/>
        <v>3136933</v>
      </c>
      <c r="F9333" s="10" t="str">
        <f>IFERROR(VLOOKUP(I9333,DATABASE!$N:$O,2,FALSE),"")</f>
        <v>دستكش ضد برش سبك</v>
      </c>
      <c r="G9333" s="377" t="s">
        <v>3842</v>
      </c>
      <c r="H9333" s="377">
        <v>3136</v>
      </c>
      <c r="I9333" s="377" t="s">
        <v>1442</v>
      </c>
      <c r="J9333" s="377" t="s">
        <v>22</v>
      </c>
      <c r="K9333" s="377">
        <v>1</v>
      </c>
      <c r="L9333" s="377" t="s">
        <v>3</v>
      </c>
      <c r="M9333" s="377" t="s">
        <v>47</v>
      </c>
      <c r="N9333" s="377" t="s">
        <v>3548</v>
      </c>
      <c r="O9333" s="380">
        <v>933</v>
      </c>
      <c r="P9333" s="377">
        <v>1</v>
      </c>
      <c r="Q9333" s="10">
        <f t="shared" si="595"/>
        <v>933</v>
      </c>
    </row>
    <row r="9334" spans="2:17" ht="20.25" customHeight="1">
      <c r="B9334" s="10" t="str">
        <f t="shared" si="592"/>
        <v>بند داخل كلاه ايمني941</v>
      </c>
      <c r="C9334" s="10" t="str">
        <f t="shared" si="593"/>
        <v>بند داخل كلاه ايمني1404/03/18941</v>
      </c>
      <c r="D9334" s="10" t="str">
        <f>IFERROR(IF(تحویلی!$E$1="","",IF(NOSA!O9334=تحویلی!$E$1,تحویلی!$E$1&amp;COUNTIF(NOSA!$O$1:O9334,تحویلی!$E$1),"")),"")</f>
        <v/>
      </c>
      <c r="E9334" s="10" t="str">
        <f t="shared" si="594"/>
        <v>3140941</v>
      </c>
      <c r="F9334" s="10" t="str">
        <f>IFERROR(VLOOKUP(I9334,DATABASE!$N:$O,2,FALSE),"")</f>
        <v>بند داخل كلاه ايمني</v>
      </c>
      <c r="G9334" s="377" t="s">
        <v>3842</v>
      </c>
      <c r="H9334" s="377">
        <v>3140</v>
      </c>
      <c r="I9334" s="377" t="s">
        <v>2343</v>
      </c>
      <c r="J9334" s="377" t="s">
        <v>229</v>
      </c>
      <c r="K9334" s="377">
        <v>1</v>
      </c>
      <c r="L9334" s="377" t="s">
        <v>8</v>
      </c>
      <c r="M9334" s="377" t="s">
        <v>47</v>
      </c>
      <c r="N9334" s="377" t="s">
        <v>1253</v>
      </c>
      <c r="O9334" s="380">
        <v>941</v>
      </c>
      <c r="P9334" s="377">
        <v>1</v>
      </c>
      <c r="Q9334" s="10">
        <f t="shared" si="595"/>
        <v>941</v>
      </c>
    </row>
    <row r="9335" spans="2:17" ht="20.25" customHeight="1">
      <c r="B9335" s="10" t="str">
        <f t="shared" si="592"/>
        <v>هدگير نقاب950</v>
      </c>
      <c r="C9335" s="10" t="str">
        <f t="shared" si="593"/>
        <v>هدگير نقاب1404/03/18950</v>
      </c>
      <c r="D9335" s="10" t="str">
        <f>IFERROR(IF(تحویلی!$E$1="","",IF(NOSA!O9335=تحویلی!$E$1,تحویلی!$E$1&amp;COUNTIF(NOSA!$O$1:O9335,تحویلی!$E$1),"")),"")</f>
        <v/>
      </c>
      <c r="E9335" s="10" t="str">
        <f t="shared" si="594"/>
        <v>3142950</v>
      </c>
      <c r="F9335" s="10" t="str">
        <f>IFERROR(VLOOKUP(I9335,DATABASE!$N:$O,2,FALSE),"")</f>
        <v>هدگير نقاب</v>
      </c>
      <c r="G9335" s="377" t="s">
        <v>3842</v>
      </c>
      <c r="H9335" s="377">
        <v>3142</v>
      </c>
      <c r="I9335" s="377" t="s">
        <v>1468</v>
      </c>
      <c r="J9335" s="377" t="s">
        <v>12</v>
      </c>
      <c r="K9335" s="377">
        <v>1</v>
      </c>
      <c r="L9335" s="377" t="s">
        <v>8</v>
      </c>
      <c r="M9335" s="377" t="s">
        <v>4</v>
      </c>
      <c r="N9335" s="377" t="s">
        <v>4118</v>
      </c>
      <c r="O9335" s="380">
        <v>950</v>
      </c>
      <c r="P9335" s="377">
        <v>0</v>
      </c>
      <c r="Q9335" s="10">
        <f t="shared" si="595"/>
        <v>950</v>
      </c>
    </row>
    <row r="9336" spans="2:17" ht="20.25" customHeight="1">
      <c r="B9336" s="10" t="str">
        <f t="shared" si="592"/>
        <v>لباس كار نسوز- بلو892</v>
      </c>
      <c r="C9336" s="10" t="str">
        <f t="shared" si="593"/>
        <v>لباس كار نسوز- بلو1404/03/18892</v>
      </c>
      <c r="D9336" s="10" t="str">
        <f>IFERROR(IF(تحویلی!$E$1="","",IF(NOSA!O9336=تحویلی!$E$1,تحویلی!$E$1&amp;COUNTIF(NOSA!$O$1:O9336,تحویلی!$E$1),"")),"")</f>
        <v/>
      </c>
      <c r="E9336" s="10" t="str">
        <f t="shared" si="594"/>
        <v>3147892</v>
      </c>
      <c r="F9336" s="10" t="str">
        <f>IFERROR(VLOOKUP(I9336,DATABASE!$N:$O,2,FALSE),"")</f>
        <v>لباس كار نسوز- بلو</v>
      </c>
      <c r="G9336" s="377" t="s">
        <v>3842</v>
      </c>
      <c r="H9336" s="377">
        <v>3147</v>
      </c>
      <c r="I9336" s="377" t="s">
        <v>2359</v>
      </c>
      <c r="J9336" s="377" t="s">
        <v>2853</v>
      </c>
      <c r="K9336" s="377">
        <v>1</v>
      </c>
      <c r="L9336" s="377" t="s">
        <v>8</v>
      </c>
      <c r="M9336" s="377" t="s">
        <v>4</v>
      </c>
      <c r="N9336" s="377" t="s">
        <v>2625</v>
      </c>
      <c r="O9336" s="380">
        <v>892</v>
      </c>
      <c r="P9336" s="377">
        <v>1</v>
      </c>
      <c r="Q9336" s="10">
        <f t="shared" si="595"/>
        <v>892</v>
      </c>
    </row>
    <row r="9337" spans="2:17" ht="20.25" customHeight="1">
      <c r="B9337" s="10" t="str">
        <f t="shared" si="592"/>
        <v>892</v>
      </c>
      <c r="C9337" s="10" t="str">
        <f t="shared" si="593"/>
        <v>1404/03/18892</v>
      </c>
      <c r="D9337" s="10" t="str">
        <f>IFERROR(IF(تحویلی!$E$1="","",IF(NOSA!O9337=تحویلی!$E$1,تحویلی!$E$1&amp;COUNTIF(NOSA!$O$1:O9337,تحویلی!$E$1),"")),"")</f>
        <v/>
      </c>
      <c r="E9337" s="10" t="str">
        <f t="shared" si="594"/>
        <v>3147892</v>
      </c>
      <c r="F9337" s="10" t="str">
        <f>IFERROR(VLOOKUP(I9337,DATABASE!$N:$O,2,FALSE),"")</f>
        <v/>
      </c>
      <c r="G9337" s="377" t="s">
        <v>3842</v>
      </c>
      <c r="H9337" s="377">
        <v>3147</v>
      </c>
      <c r="I9337" s="377" t="s">
        <v>2785</v>
      </c>
      <c r="J9337" s="377" t="s">
        <v>2786</v>
      </c>
      <c r="K9337" s="377">
        <v>1</v>
      </c>
      <c r="L9337" s="377" t="s">
        <v>8</v>
      </c>
      <c r="M9337" s="377" t="s">
        <v>4</v>
      </c>
      <c r="N9337" s="377" t="s">
        <v>2625</v>
      </c>
      <c r="O9337" s="380">
        <v>892</v>
      </c>
      <c r="P9337" s="377">
        <v>1</v>
      </c>
      <c r="Q9337" s="10">
        <f t="shared" si="595"/>
        <v>892</v>
      </c>
    </row>
    <row r="9338" spans="2:17" ht="20.25" customHeight="1">
      <c r="B9338" s="10" t="str">
        <f t="shared" si="592"/>
        <v>دستكش ضد برش سبك760</v>
      </c>
      <c r="C9338" s="10" t="str">
        <f t="shared" si="593"/>
        <v>دستكش ضد برش سبك1404/03/19760</v>
      </c>
      <c r="D9338" s="10" t="str">
        <f>IFERROR(IF(تحویلی!$E$1="","",IF(NOSA!O9338=تحویلی!$E$1,تحویلی!$E$1&amp;COUNTIF(NOSA!$O$1:O9338,تحویلی!$E$1),"")),"")</f>
        <v/>
      </c>
      <c r="E9338" s="10" t="str">
        <f t="shared" si="594"/>
        <v>3150760</v>
      </c>
      <c r="F9338" s="10" t="str">
        <f>IFERROR(VLOOKUP(I9338,DATABASE!$N:$O,2,FALSE),"")</f>
        <v>دستكش ضد برش سبك</v>
      </c>
      <c r="G9338" s="3" t="s">
        <v>3843</v>
      </c>
      <c r="H9338" s="4">
        <v>3150</v>
      </c>
      <c r="I9338" s="3" t="s">
        <v>1442</v>
      </c>
      <c r="J9338" s="3" t="s">
        <v>22</v>
      </c>
      <c r="K9338" s="5">
        <v>1</v>
      </c>
      <c r="L9338" s="3" t="s">
        <v>3</v>
      </c>
      <c r="M9338" s="3" t="s">
        <v>202</v>
      </c>
      <c r="N9338" s="3" t="s">
        <v>1003</v>
      </c>
      <c r="O9338" s="1">
        <v>760</v>
      </c>
      <c r="P9338" s="4">
        <v>1</v>
      </c>
      <c r="Q9338" s="10">
        <f t="shared" si="595"/>
        <v>760</v>
      </c>
    </row>
    <row r="9339" spans="2:17" ht="20.25" customHeight="1">
      <c r="B9339" s="10" t="str">
        <f t="shared" si="592"/>
        <v>ماسك N95) FFP2 )873</v>
      </c>
      <c r="C9339" s="10" t="str">
        <f t="shared" si="593"/>
        <v>ماسك N95) FFP2 )1404/03/19873</v>
      </c>
      <c r="D9339" s="10" t="str">
        <f>IFERROR(IF(تحویلی!$E$1="","",IF(NOSA!O9339=تحویلی!$E$1,تحویلی!$E$1&amp;COUNTIF(NOSA!$O$1:O9339,تحویلی!$E$1),"")),"")</f>
        <v/>
      </c>
      <c r="E9339" s="10" t="str">
        <f t="shared" si="594"/>
        <v>3154873</v>
      </c>
      <c r="F9339" s="10" t="str">
        <f>IFERROR(VLOOKUP(I9339,DATABASE!$N:$O,2,FALSE),"")</f>
        <v>ماسك N95) FFP2 )</v>
      </c>
      <c r="G9339" s="3" t="s">
        <v>3843</v>
      </c>
      <c r="H9339" s="4">
        <v>3154</v>
      </c>
      <c r="I9339" s="3" t="s">
        <v>1469</v>
      </c>
      <c r="J9339" s="3" t="s">
        <v>256</v>
      </c>
      <c r="K9339" s="5">
        <v>100</v>
      </c>
      <c r="L9339" s="3" t="s">
        <v>8</v>
      </c>
      <c r="M9339" s="3" t="s">
        <v>63</v>
      </c>
      <c r="N9339" s="3" t="s">
        <v>3346</v>
      </c>
      <c r="O9339" s="1">
        <v>873</v>
      </c>
      <c r="P9339" s="4">
        <v>0</v>
      </c>
      <c r="Q9339" s="10">
        <f t="shared" si="595"/>
        <v>873</v>
      </c>
    </row>
    <row r="9340" spans="2:17" ht="20.25" customHeight="1">
      <c r="B9340" s="10" t="str">
        <f t="shared" si="592"/>
        <v>دستكش كف مواد سبك845</v>
      </c>
      <c r="C9340" s="10" t="str">
        <f t="shared" si="593"/>
        <v>دستكش كف مواد سبك1404/03/19845</v>
      </c>
      <c r="D9340" s="10" t="str">
        <f>IFERROR(IF(تحویلی!$E$1="","",IF(NOSA!O9340=تحویلی!$E$1,تحویلی!$E$1&amp;COUNTIF(NOSA!$O$1:O9340,تحویلی!$E$1),"")),"")</f>
        <v/>
      </c>
      <c r="E9340" s="10" t="str">
        <f t="shared" si="594"/>
        <v>3156845</v>
      </c>
      <c r="F9340" s="10" t="str">
        <f>IFERROR(VLOOKUP(I9340,DATABASE!$N:$O,2,FALSE),"")</f>
        <v>دستكش كف مواد سبك</v>
      </c>
      <c r="G9340" s="3" t="s">
        <v>3843</v>
      </c>
      <c r="H9340" s="4">
        <v>3156</v>
      </c>
      <c r="I9340" s="3" t="s">
        <v>1456</v>
      </c>
      <c r="J9340" s="3" t="s">
        <v>2</v>
      </c>
      <c r="K9340" s="5">
        <v>1</v>
      </c>
      <c r="L9340" s="3" t="s">
        <v>3</v>
      </c>
      <c r="M9340" s="3" t="s">
        <v>47</v>
      </c>
      <c r="N9340" s="3" t="s">
        <v>2715</v>
      </c>
      <c r="O9340" s="1">
        <v>845</v>
      </c>
      <c r="P9340" s="4">
        <v>1</v>
      </c>
      <c r="Q9340" s="10">
        <f t="shared" si="595"/>
        <v>845</v>
      </c>
    </row>
    <row r="9341" spans="2:17" ht="20.25" customHeight="1">
      <c r="B9341" s="10" t="str">
        <f t="shared" si="592"/>
        <v>نقاب تيره محافظ صورت معمولي567</v>
      </c>
      <c r="C9341" s="10" t="str">
        <f t="shared" si="593"/>
        <v>نقاب تيره محافظ صورت معمولي1404/03/19567</v>
      </c>
      <c r="D9341" s="10" t="str">
        <f>IFERROR(IF(تحویلی!$E$1="","",IF(NOSA!O9341=تحویلی!$E$1,تحویلی!$E$1&amp;COUNTIF(NOSA!$O$1:O9341,تحویلی!$E$1),"")),"")</f>
        <v/>
      </c>
      <c r="E9341" s="10" t="str">
        <f t="shared" si="594"/>
        <v>3174567</v>
      </c>
      <c r="F9341" s="10" t="str">
        <f>IFERROR(VLOOKUP(I9341,DATABASE!$N:$O,2,FALSE),"")</f>
        <v>نقاب تيره محافظ صورت معمولي</v>
      </c>
      <c r="G9341" s="3" t="s">
        <v>3843</v>
      </c>
      <c r="H9341" s="4">
        <v>3174</v>
      </c>
      <c r="I9341" s="3" t="s">
        <v>1557</v>
      </c>
      <c r="J9341" s="3" t="s">
        <v>115</v>
      </c>
      <c r="K9341" s="5">
        <v>1</v>
      </c>
      <c r="L9341" s="3" t="s">
        <v>8</v>
      </c>
      <c r="M9341" s="3" t="s">
        <v>19</v>
      </c>
      <c r="N9341" s="3" t="s">
        <v>71</v>
      </c>
      <c r="O9341" s="1">
        <v>567</v>
      </c>
      <c r="P9341" s="4">
        <v>1</v>
      </c>
      <c r="Q9341" s="10">
        <f t="shared" si="595"/>
        <v>567</v>
      </c>
    </row>
    <row r="9342" spans="2:17" ht="20.25" customHeight="1">
      <c r="B9342" s="10" t="str">
        <f t="shared" si="592"/>
        <v>دستكش ضد برش سبك783</v>
      </c>
      <c r="C9342" s="10" t="str">
        <f t="shared" si="593"/>
        <v>دستكش ضد برش سبك1404/03/19783</v>
      </c>
      <c r="D9342" s="10" t="str">
        <f>IFERROR(IF(تحویلی!$E$1="","",IF(NOSA!O9342=تحویلی!$E$1,تحویلی!$E$1&amp;COUNTIF(NOSA!$O$1:O9342,تحویلی!$E$1),"")),"")</f>
        <v/>
      </c>
      <c r="E9342" s="10" t="str">
        <f t="shared" si="594"/>
        <v>3188783</v>
      </c>
      <c r="F9342" s="10" t="str">
        <f>IFERROR(VLOOKUP(I9342,DATABASE!$N:$O,2,FALSE),"")</f>
        <v>دستكش ضد برش سبك</v>
      </c>
      <c r="G9342" s="3" t="s">
        <v>3843</v>
      </c>
      <c r="H9342" s="4">
        <v>3188</v>
      </c>
      <c r="I9342" s="3" t="s">
        <v>1442</v>
      </c>
      <c r="J9342" s="3" t="s">
        <v>22</v>
      </c>
      <c r="K9342" s="5">
        <v>1</v>
      </c>
      <c r="L9342" s="3" t="s">
        <v>3</v>
      </c>
      <c r="M9342" s="3" t="s">
        <v>4</v>
      </c>
      <c r="N9342" s="3" t="s">
        <v>2880</v>
      </c>
      <c r="O9342" s="1">
        <v>783</v>
      </c>
      <c r="P9342" s="4">
        <v>1</v>
      </c>
      <c r="Q9342" s="10">
        <f t="shared" si="595"/>
        <v>783</v>
      </c>
    </row>
    <row r="9343" spans="2:17" ht="20.25" customHeight="1">
      <c r="B9343" s="10" t="str">
        <f t="shared" si="592"/>
        <v>گوشي اير پلاگ706</v>
      </c>
      <c r="C9343" s="10" t="str">
        <f t="shared" si="593"/>
        <v>گوشي اير پلاگ1404/03/19706</v>
      </c>
      <c r="D9343" s="10" t="str">
        <f>IFERROR(IF(تحویلی!$E$1="","",IF(NOSA!O9343=تحویلی!$E$1,تحویلی!$E$1&amp;COUNTIF(NOSA!$O$1:O9343,تحویلی!$E$1),"")),"")</f>
        <v/>
      </c>
      <c r="E9343" s="10" t="str">
        <f t="shared" si="594"/>
        <v>3191706</v>
      </c>
      <c r="F9343" s="10" t="str">
        <f>IFERROR(VLOOKUP(I9343,DATABASE!$N:$O,2,FALSE),"")</f>
        <v>گوشي اير پلاگ</v>
      </c>
      <c r="G9343" s="3" t="s">
        <v>3843</v>
      </c>
      <c r="H9343" s="4">
        <v>3191</v>
      </c>
      <c r="I9343" s="3" t="s">
        <v>1581</v>
      </c>
      <c r="J9343" s="3" t="s">
        <v>124</v>
      </c>
      <c r="K9343" s="5">
        <v>1</v>
      </c>
      <c r="L9343" s="3" t="s">
        <v>8</v>
      </c>
      <c r="M9343" s="3" t="s">
        <v>4</v>
      </c>
      <c r="N9343" s="3" t="s">
        <v>1765</v>
      </c>
      <c r="O9343" s="1">
        <v>706</v>
      </c>
      <c r="P9343" s="4">
        <v>1</v>
      </c>
      <c r="Q9343" s="10">
        <f t="shared" si="595"/>
        <v>706</v>
      </c>
    </row>
    <row r="9344" spans="2:17" ht="20.25" customHeight="1">
      <c r="B9344" s="10" t="str">
        <f t="shared" si="592"/>
        <v>دستكش ضد برش سبك170</v>
      </c>
      <c r="C9344" s="10" t="str">
        <f t="shared" si="593"/>
        <v>دستكش ضد برش سبك1404/03/19170</v>
      </c>
      <c r="D9344" s="10" t="str">
        <f>IFERROR(IF(تحویلی!$E$1="","",IF(NOSA!O9344=تحویلی!$E$1,تحویلی!$E$1&amp;COUNTIF(NOSA!$O$1:O9344,تحویلی!$E$1),"")),"")</f>
        <v/>
      </c>
      <c r="E9344" s="10" t="str">
        <f t="shared" si="594"/>
        <v>3192170</v>
      </c>
      <c r="F9344" s="10" t="str">
        <f>IFERROR(VLOOKUP(I9344,DATABASE!$N:$O,2,FALSE),"")</f>
        <v>دستكش ضد برش سبك</v>
      </c>
      <c r="G9344" s="3" t="s">
        <v>3843</v>
      </c>
      <c r="H9344" s="4">
        <v>3192</v>
      </c>
      <c r="I9344" s="3" t="s">
        <v>1442</v>
      </c>
      <c r="J9344" s="3" t="s">
        <v>22</v>
      </c>
      <c r="K9344" s="5">
        <v>1</v>
      </c>
      <c r="L9344" s="3" t="s">
        <v>3</v>
      </c>
      <c r="M9344" s="3" t="s">
        <v>9</v>
      </c>
      <c r="N9344" s="3" t="s">
        <v>3241</v>
      </c>
      <c r="O9344" s="1">
        <v>170</v>
      </c>
      <c r="P9344" s="4">
        <v>1</v>
      </c>
      <c r="Q9344" s="10">
        <f t="shared" si="595"/>
        <v>170</v>
      </c>
    </row>
    <row r="9345" spans="2:17" ht="20.25" customHeight="1">
      <c r="B9345" s="10" t="str">
        <f t="shared" si="592"/>
        <v>دستكش كف دوبل چرمي170</v>
      </c>
      <c r="C9345" s="10" t="str">
        <f t="shared" si="593"/>
        <v>دستكش كف دوبل چرمي1404/03/19170</v>
      </c>
      <c r="D9345" s="10" t="str">
        <f>IFERROR(IF(تحویلی!$E$1="","",IF(NOSA!O9345=تحویلی!$E$1,تحویلی!$E$1&amp;COUNTIF(NOSA!$O$1:O9345,تحویلی!$E$1),"")),"")</f>
        <v/>
      </c>
      <c r="E9345" s="10" t="str">
        <f t="shared" si="594"/>
        <v>3192170</v>
      </c>
      <c r="F9345" s="10" t="str">
        <f>IFERROR(VLOOKUP(I9345,DATABASE!$N:$O,2,FALSE),"")</f>
        <v>دستكش كف دوبل چرمي</v>
      </c>
      <c r="G9345" s="3" t="s">
        <v>3843</v>
      </c>
      <c r="H9345" s="4">
        <v>3192</v>
      </c>
      <c r="I9345" s="3" t="s">
        <v>1683</v>
      </c>
      <c r="J9345" s="3" t="s">
        <v>1684</v>
      </c>
      <c r="K9345" s="5">
        <v>1</v>
      </c>
      <c r="L9345" s="3" t="s">
        <v>3</v>
      </c>
      <c r="M9345" s="3" t="s">
        <v>9</v>
      </c>
      <c r="N9345" s="3" t="s">
        <v>3241</v>
      </c>
      <c r="O9345" s="1">
        <v>170</v>
      </c>
      <c r="P9345" s="4">
        <v>1</v>
      </c>
      <c r="Q9345" s="10">
        <f t="shared" si="595"/>
        <v>170</v>
      </c>
    </row>
    <row r="9346" spans="2:17" ht="20.25" customHeight="1">
      <c r="B9346" s="10" t="str">
        <f t="shared" si="592"/>
        <v>دستكش ضد برش سبك958</v>
      </c>
      <c r="C9346" s="10" t="str">
        <f t="shared" si="593"/>
        <v>دستكش ضد برش سبك1404/03/19958</v>
      </c>
      <c r="D9346" s="10" t="str">
        <f>IFERROR(IF(تحویلی!$E$1="","",IF(NOSA!O9346=تحویلی!$E$1,تحویلی!$E$1&amp;COUNTIF(NOSA!$O$1:O9346,تحویلی!$E$1),"")),"")</f>
        <v/>
      </c>
      <c r="E9346" s="10" t="str">
        <f t="shared" si="594"/>
        <v>3193958</v>
      </c>
      <c r="F9346" s="10" t="str">
        <f>IFERROR(VLOOKUP(I9346,DATABASE!$N:$O,2,FALSE),"")</f>
        <v>دستكش ضد برش سبك</v>
      </c>
      <c r="G9346" s="3" t="s">
        <v>3843</v>
      </c>
      <c r="H9346" s="4">
        <v>3193</v>
      </c>
      <c r="I9346" s="3" t="s">
        <v>1442</v>
      </c>
      <c r="J9346" s="3" t="s">
        <v>22</v>
      </c>
      <c r="K9346" s="5">
        <v>1</v>
      </c>
      <c r="L9346" s="3" t="s">
        <v>3</v>
      </c>
      <c r="M9346" s="3" t="s">
        <v>43</v>
      </c>
      <c r="N9346" s="3" t="s">
        <v>4291</v>
      </c>
      <c r="O9346" s="1">
        <v>958</v>
      </c>
      <c r="P9346" s="4">
        <v>1</v>
      </c>
      <c r="Q9346" s="10">
        <f t="shared" si="595"/>
        <v>958</v>
      </c>
    </row>
    <row r="9347" spans="2:17" ht="20.25" customHeight="1">
      <c r="B9347" s="10" t="str">
        <f t="shared" si="592"/>
        <v>دستكش ضد برش سبك885</v>
      </c>
      <c r="C9347" s="10" t="str">
        <f t="shared" si="593"/>
        <v>دستكش ضد برش سبك1404/03/19885</v>
      </c>
      <c r="D9347" s="10" t="str">
        <f>IFERROR(IF(تحویلی!$E$1="","",IF(NOSA!O9347=تحویلی!$E$1,تحویلی!$E$1&amp;COUNTIF(NOSA!$O$1:O9347,تحویلی!$E$1),"")),"")</f>
        <v/>
      </c>
      <c r="E9347" s="10" t="str">
        <f t="shared" si="594"/>
        <v>3194885</v>
      </c>
      <c r="F9347" s="10" t="str">
        <f>IFERROR(VLOOKUP(I9347,DATABASE!$N:$O,2,FALSE),"")</f>
        <v>دستكش ضد برش سبك</v>
      </c>
      <c r="G9347" s="3" t="s">
        <v>3843</v>
      </c>
      <c r="H9347" s="4">
        <v>3194</v>
      </c>
      <c r="I9347" s="3" t="s">
        <v>1442</v>
      </c>
      <c r="J9347" s="3" t="s">
        <v>22</v>
      </c>
      <c r="K9347" s="5">
        <v>1</v>
      </c>
      <c r="L9347" s="3" t="s">
        <v>3</v>
      </c>
      <c r="M9347" s="3" t="s">
        <v>9</v>
      </c>
      <c r="N9347" s="3" t="s">
        <v>3381</v>
      </c>
      <c r="O9347" s="1">
        <v>885</v>
      </c>
      <c r="P9347" s="4">
        <v>1</v>
      </c>
      <c r="Q9347" s="10">
        <f t="shared" si="595"/>
        <v>885</v>
      </c>
    </row>
    <row r="9348" spans="2:17" ht="20.25" customHeight="1">
      <c r="B9348" s="10" t="str">
        <f t="shared" si="592"/>
        <v>دستكش كف مواد سبك836</v>
      </c>
      <c r="C9348" s="10" t="str">
        <f t="shared" si="593"/>
        <v>دستكش كف مواد سبك1404/03/20836</v>
      </c>
      <c r="D9348" s="10" t="str">
        <f>IFERROR(IF(تحویلی!$E$1="","",IF(NOSA!O9348=تحویلی!$E$1,تحویلی!$E$1&amp;COUNTIF(NOSA!$O$1:O9348,تحویلی!$E$1),"")),"")</f>
        <v/>
      </c>
      <c r="E9348" s="10" t="str">
        <f t="shared" si="594"/>
        <v>3196836</v>
      </c>
      <c r="F9348" s="10" t="str">
        <f>IFERROR(VLOOKUP(I9348,DATABASE!$N:$O,2,FALSE),"")</f>
        <v>دستكش كف مواد سبك</v>
      </c>
      <c r="G9348" s="3" t="s">
        <v>3844</v>
      </c>
      <c r="H9348" s="4">
        <v>3196</v>
      </c>
      <c r="I9348" s="3" t="s">
        <v>1456</v>
      </c>
      <c r="J9348" s="3" t="s">
        <v>2</v>
      </c>
      <c r="K9348" s="5">
        <v>1</v>
      </c>
      <c r="L9348" s="3" t="s">
        <v>3</v>
      </c>
      <c r="M9348" s="3" t="s">
        <v>40</v>
      </c>
      <c r="N9348" s="3" t="s">
        <v>2678</v>
      </c>
      <c r="O9348" s="1">
        <v>836</v>
      </c>
      <c r="P9348" s="4">
        <v>1</v>
      </c>
      <c r="Q9348" s="10">
        <f t="shared" si="595"/>
        <v>836</v>
      </c>
    </row>
    <row r="9349" spans="2:17" ht="20.25" customHeight="1">
      <c r="B9349" s="10" t="str">
        <f t="shared" si="592"/>
        <v>دستكش ضد برش سبك624</v>
      </c>
      <c r="C9349" s="10" t="str">
        <f t="shared" si="593"/>
        <v>دستكش ضد برش سبك1404/03/20624</v>
      </c>
      <c r="D9349" s="10" t="str">
        <f>IFERROR(IF(تحویلی!$E$1="","",IF(NOSA!O9349=تحویلی!$E$1,تحویلی!$E$1&amp;COUNTIF(NOSA!$O$1:O9349,تحویلی!$E$1),"")),"")</f>
        <v/>
      </c>
      <c r="E9349" s="10" t="str">
        <f t="shared" si="594"/>
        <v>3202624</v>
      </c>
      <c r="F9349" s="10" t="str">
        <f>IFERROR(VLOOKUP(I9349,DATABASE!$N:$O,2,FALSE),"")</f>
        <v>دستكش ضد برش سبك</v>
      </c>
      <c r="G9349" s="3" t="s">
        <v>3844</v>
      </c>
      <c r="H9349" s="4">
        <v>3202</v>
      </c>
      <c r="I9349" s="3" t="s">
        <v>1442</v>
      </c>
      <c r="J9349" s="3" t="s">
        <v>22</v>
      </c>
      <c r="K9349" s="5">
        <v>1</v>
      </c>
      <c r="L9349" s="3" t="s">
        <v>3</v>
      </c>
      <c r="M9349" s="3" t="s">
        <v>25</v>
      </c>
      <c r="N9349" s="3" t="s">
        <v>226</v>
      </c>
      <c r="O9349" s="1">
        <v>624</v>
      </c>
      <c r="P9349" s="4">
        <v>1</v>
      </c>
      <c r="Q9349" s="10">
        <f t="shared" si="595"/>
        <v>624</v>
      </c>
    </row>
    <row r="9350" spans="2:17" ht="20.25" customHeight="1">
      <c r="B9350" s="10" t="str">
        <f t="shared" si="592"/>
        <v>دستكش كف مواد سبك961</v>
      </c>
      <c r="C9350" s="10" t="str">
        <f t="shared" si="593"/>
        <v>دستكش كف مواد سبك1404/03/20961</v>
      </c>
      <c r="D9350" s="10" t="str">
        <f>IFERROR(IF(تحویلی!$E$1="","",IF(NOSA!O9350=تحویلی!$E$1,تحویلی!$E$1&amp;COUNTIF(NOSA!$O$1:O9350,تحویلی!$E$1),"")),"")</f>
        <v/>
      </c>
      <c r="E9350" s="10" t="str">
        <f t="shared" si="594"/>
        <v>3205961</v>
      </c>
      <c r="F9350" s="10" t="str">
        <f>IFERROR(VLOOKUP(I9350,DATABASE!$N:$O,2,FALSE),"")</f>
        <v>دستكش كف مواد سبك</v>
      </c>
      <c r="G9350" s="3" t="s">
        <v>3844</v>
      </c>
      <c r="H9350" s="4">
        <v>3205</v>
      </c>
      <c r="I9350" s="3" t="s">
        <v>1456</v>
      </c>
      <c r="J9350" s="3" t="s">
        <v>2</v>
      </c>
      <c r="K9350" s="5">
        <v>1</v>
      </c>
      <c r="L9350" s="3" t="s">
        <v>3</v>
      </c>
      <c r="M9350" s="3" t="s">
        <v>47</v>
      </c>
      <c r="N9350" s="3" t="s">
        <v>4335</v>
      </c>
      <c r="O9350" s="1">
        <v>961</v>
      </c>
      <c r="P9350" s="4">
        <v>1</v>
      </c>
      <c r="Q9350" s="10">
        <f t="shared" si="595"/>
        <v>961</v>
      </c>
    </row>
    <row r="9351" spans="2:17" ht="20.25" customHeight="1">
      <c r="B9351" s="10" t="str">
        <f t="shared" si="592"/>
        <v>دستكش ضد برش سبك819</v>
      </c>
      <c r="C9351" s="10" t="str">
        <f t="shared" si="593"/>
        <v>دستكش ضد برش سبك1404/03/20819</v>
      </c>
      <c r="D9351" s="10" t="str">
        <f>IFERROR(IF(تحویلی!$E$1="","",IF(NOSA!O9351=تحویلی!$E$1,تحویلی!$E$1&amp;COUNTIF(NOSA!$O$1:O9351,تحویلی!$E$1),"")),"")</f>
        <v/>
      </c>
      <c r="E9351" s="10" t="str">
        <f t="shared" si="594"/>
        <v>3208819</v>
      </c>
      <c r="F9351" s="10" t="str">
        <f>IFERROR(VLOOKUP(I9351,DATABASE!$N:$O,2,FALSE),"")</f>
        <v>دستكش ضد برش سبك</v>
      </c>
      <c r="G9351" s="3" t="s">
        <v>3844</v>
      </c>
      <c r="H9351" s="4">
        <v>3208</v>
      </c>
      <c r="I9351" s="3" t="s">
        <v>1442</v>
      </c>
      <c r="J9351" s="3" t="s">
        <v>22</v>
      </c>
      <c r="K9351" s="5">
        <v>1</v>
      </c>
      <c r="L9351" s="3" t="s">
        <v>3</v>
      </c>
      <c r="M9351" s="3" t="s">
        <v>19</v>
      </c>
      <c r="N9351" s="3" t="s">
        <v>1775</v>
      </c>
      <c r="O9351" s="1">
        <v>819</v>
      </c>
      <c r="P9351" s="4">
        <v>1</v>
      </c>
      <c r="Q9351" s="10">
        <f t="shared" si="595"/>
        <v>819</v>
      </c>
    </row>
    <row r="9352" spans="2:17" ht="20.25" customHeight="1">
      <c r="B9352" s="10" t="str">
        <f t="shared" si="592"/>
        <v>لباس كار ديرسوز(بلوز و شلوار)10007</v>
      </c>
      <c r="C9352" s="10" t="str">
        <f t="shared" si="593"/>
        <v>لباس كار ديرسوز(بلوز و شلوار)1404/03/2010007</v>
      </c>
      <c r="D9352" s="10" t="str">
        <f>IFERROR(IF(تحویلی!$E$1="","",IF(NOSA!O9352=تحویلی!$E$1,تحویلی!$E$1&amp;COUNTIF(NOSA!$O$1:O9352,تحویلی!$E$1),"")),"")</f>
        <v/>
      </c>
      <c r="E9352" s="10" t="str">
        <f t="shared" si="594"/>
        <v>321510007</v>
      </c>
      <c r="F9352" s="10" t="str">
        <f>IFERROR(VLOOKUP(I9352,DATABASE!$N:$O,2,FALSE),"")</f>
        <v>لباس كار ديرسوز(بلوز و شلوار)</v>
      </c>
      <c r="G9352" s="3" t="s">
        <v>3844</v>
      </c>
      <c r="H9352" s="4">
        <v>3215</v>
      </c>
      <c r="I9352" s="3" t="s">
        <v>1478</v>
      </c>
      <c r="J9352" s="3" t="s">
        <v>1711</v>
      </c>
      <c r="K9352" s="5">
        <v>1</v>
      </c>
      <c r="L9352" s="3" t="s">
        <v>28</v>
      </c>
      <c r="M9352" s="3" t="s">
        <v>9</v>
      </c>
      <c r="N9352" s="3" t="s">
        <v>4050</v>
      </c>
      <c r="O9352" s="1">
        <v>10007</v>
      </c>
      <c r="P9352" s="4">
        <v>1</v>
      </c>
      <c r="Q9352" s="10">
        <f t="shared" si="595"/>
        <v>10007</v>
      </c>
    </row>
    <row r="9353" spans="2:17" ht="20.25" customHeight="1">
      <c r="B9353" s="10" t="str">
        <f t="shared" si="592"/>
        <v>لباس كار ديرسوز(بلوز و شلوار)10008</v>
      </c>
      <c r="C9353" s="10" t="str">
        <f t="shared" si="593"/>
        <v>لباس كار ديرسوز(بلوز و شلوار)1404/03/2010008</v>
      </c>
      <c r="D9353" s="10" t="str">
        <f>IFERROR(IF(تحویلی!$E$1="","",IF(NOSA!O9353=تحویلی!$E$1,تحویلی!$E$1&amp;COUNTIF(NOSA!$O$1:O9353,تحویلی!$E$1),"")),"")</f>
        <v/>
      </c>
      <c r="E9353" s="10" t="str">
        <f t="shared" si="594"/>
        <v>321610008</v>
      </c>
      <c r="F9353" s="10" t="str">
        <f>IFERROR(VLOOKUP(I9353,DATABASE!$N:$O,2,FALSE),"")</f>
        <v>لباس كار ديرسوز(بلوز و شلوار)</v>
      </c>
      <c r="G9353" s="3" t="s">
        <v>3844</v>
      </c>
      <c r="H9353" s="4">
        <v>3216</v>
      </c>
      <c r="I9353" s="3" t="s">
        <v>1466</v>
      </c>
      <c r="J9353" s="3" t="s">
        <v>1623</v>
      </c>
      <c r="K9353" s="5">
        <v>1</v>
      </c>
      <c r="L9353" s="3" t="s">
        <v>28</v>
      </c>
      <c r="M9353" s="3" t="s">
        <v>9</v>
      </c>
      <c r="N9353" s="3" t="s">
        <v>4106</v>
      </c>
      <c r="O9353" s="1">
        <v>10008</v>
      </c>
      <c r="P9353" s="4">
        <v>1</v>
      </c>
      <c r="Q9353" s="10">
        <f t="shared" si="595"/>
        <v>10008</v>
      </c>
    </row>
    <row r="9354" spans="2:17" ht="20.25" customHeight="1">
      <c r="B9354" s="10" t="str">
        <f t="shared" si="592"/>
        <v>دستكش ضد برش سبك950</v>
      </c>
      <c r="C9354" s="10" t="str">
        <f t="shared" si="593"/>
        <v>دستكش ضد برش سبك1404/03/20950</v>
      </c>
      <c r="D9354" s="10" t="str">
        <f>IFERROR(IF(تحویلی!$E$1="","",IF(NOSA!O9354=تحویلی!$E$1,تحویلی!$E$1&amp;COUNTIF(NOSA!$O$1:O9354,تحویلی!$E$1),"")),"")</f>
        <v/>
      </c>
      <c r="E9354" s="10" t="str">
        <f t="shared" si="594"/>
        <v>3220950</v>
      </c>
      <c r="F9354" s="10" t="str">
        <f>IFERROR(VLOOKUP(I9354,DATABASE!$N:$O,2,FALSE),"")</f>
        <v>دستكش ضد برش سبك</v>
      </c>
      <c r="G9354" s="3" t="s">
        <v>3844</v>
      </c>
      <c r="H9354" s="4">
        <v>3220</v>
      </c>
      <c r="I9354" s="3" t="s">
        <v>1442</v>
      </c>
      <c r="J9354" s="3" t="s">
        <v>22</v>
      </c>
      <c r="K9354" s="5">
        <v>1</v>
      </c>
      <c r="L9354" s="3" t="s">
        <v>3</v>
      </c>
      <c r="M9354" s="3" t="s">
        <v>4</v>
      </c>
      <c r="N9354" s="3" t="s">
        <v>4118</v>
      </c>
      <c r="O9354" s="1">
        <v>950</v>
      </c>
      <c r="P9354" s="4">
        <v>1</v>
      </c>
      <c r="Q9354" s="10">
        <f t="shared" si="595"/>
        <v>950</v>
      </c>
    </row>
    <row r="9355" spans="2:17" ht="20.25" customHeight="1">
      <c r="B9355" s="10" t="str">
        <f t="shared" si="592"/>
        <v>لباس كار ديرسوز(بلوز و شلوار)829</v>
      </c>
      <c r="C9355" s="10" t="str">
        <f t="shared" si="593"/>
        <v>لباس كار ديرسوز(بلوز و شلوار)1404/03/20829</v>
      </c>
      <c r="D9355" s="10" t="str">
        <f>IFERROR(IF(تحویلی!$E$1="","",IF(NOSA!O9355=تحویلی!$E$1,تحویلی!$E$1&amp;COUNTIF(NOSA!$O$1:O9355,تحویلی!$E$1),"")),"")</f>
        <v/>
      </c>
      <c r="E9355" s="10" t="str">
        <f t="shared" si="594"/>
        <v>3225829</v>
      </c>
      <c r="F9355" s="10" t="str">
        <f>IFERROR(VLOOKUP(I9355,DATABASE!$N:$O,2,FALSE),"")</f>
        <v>لباس كار ديرسوز(بلوز و شلوار)</v>
      </c>
      <c r="G9355" s="3" t="s">
        <v>3844</v>
      </c>
      <c r="H9355" s="4">
        <v>3225</v>
      </c>
      <c r="I9355" s="3" t="s">
        <v>1478</v>
      </c>
      <c r="J9355" s="3" t="s">
        <v>1711</v>
      </c>
      <c r="K9355" s="5">
        <v>1</v>
      </c>
      <c r="L9355" s="3" t="s">
        <v>28</v>
      </c>
      <c r="M9355" s="3" t="s">
        <v>4</v>
      </c>
      <c r="N9355" s="3" t="s">
        <v>129</v>
      </c>
      <c r="O9355" s="1">
        <v>829</v>
      </c>
      <c r="P9355" s="4">
        <v>1</v>
      </c>
      <c r="Q9355" s="10">
        <f t="shared" si="595"/>
        <v>829</v>
      </c>
    </row>
    <row r="9356" spans="2:17" ht="20.25" customHeight="1">
      <c r="B9356" s="10" t="str">
        <f t="shared" si="592"/>
        <v>دستكش ضد برش سبك31</v>
      </c>
      <c r="C9356" s="10" t="str">
        <f t="shared" si="593"/>
        <v>دستكش ضد برش سبك1404/03/2031</v>
      </c>
      <c r="D9356" s="10" t="str">
        <f>IFERROR(IF(تحویلی!$E$1="","",IF(NOSA!O9356=تحویلی!$E$1,تحویلی!$E$1&amp;COUNTIF(NOSA!$O$1:O9356,تحویلی!$E$1),"")),"")</f>
        <v/>
      </c>
      <c r="E9356" s="10" t="str">
        <f t="shared" si="594"/>
        <v>322931</v>
      </c>
      <c r="F9356" s="10" t="str">
        <f>IFERROR(VLOOKUP(I9356,DATABASE!$N:$O,2,FALSE),"")</f>
        <v>دستكش ضد برش سبك</v>
      </c>
      <c r="G9356" s="3" t="s">
        <v>3844</v>
      </c>
      <c r="H9356" s="4">
        <v>3229</v>
      </c>
      <c r="I9356" s="3" t="s">
        <v>1442</v>
      </c>
      <c r="J9356" s="3" t="s">
        <v>22</v>
      </c>
      <c r="K9356" s="5">
        <v>1</v>
      </c>
      <c r="L9356" s="3" t="s">
        <v>3</v>
      </c>
      <c r="M9356" s="3" t="s">
        <v>9</v>
      </c>
      <c r="N9356" s="3" t="s">
        <v>175</v>
      </c>
      <c r="O9356" s="1">
        <v>31</v>
      </c>
      <c r="P9356" s="4">
        <v>1</v>
      </c>
      <c r="Q9356" s="10">
        <f t="shared" si="595"/>
        <v>31</v>
      </c>
    </row>
    <row r="9357" spans="2:17" ht="20.25" customHeight="1">
      <c r="B9357" s="10" t="str">
        <f t="shared" si="592"/>
        <v>دستكش ضد برش سبك66</v>
      </c>
      <c r="C9357" s="10" t="str">
        <f t="shared" si="593"/>
        <v>دستكش ضد برش سبك1404/03/2066</v>
      </c>
      <c r="D9357" s="10" t="str">
        <f>IFERROR(IF(تحویلی!$E$1="","",IF(NOSA!O9357=تحویلی!$E$1,تحویلی!$E$1&amp;COUNTIF(NOSA!$O$1:O9357,تحویلی!$E$1),"")),"")</f>
        <v/>
      </c>
      <c r="E9357" s="10" t="str">
        <f t="shared" si="594"/>
        <v>322966</v>
      </c>
      <c r="F9357" s="10" t="str">
        <f>IFERROR(VLOOKUP(I9357,DATABASE!$N:$O,2,FALSE),"")</f>
        <v>دستكش ضد برش سبك</v>
      </c>
      <c r="G9357" s="3" t="s">
        <v>3844</v>
      </c>
      <c r="H9357" s="4">
        <v>3229</v>
      </c>
      <c r="I9357" s="3" t="s">
        <v>1442</v>
      </c>
      <c r="J9357" s="3" t="s">
        <v>22</v>
      </c>
      <c r="K9357" s="5">
        <v>1</v>
      </c>
      <c r="L9357" s="3" t="s">
        <v>3</v>
      </c>
      <c r="M9357" s="3" t="s">
        <v>40</v>
      </c>
      <c r="N9357" s="3" t="s">
        <v>469</v>
      </c>
      <c r="O9357" s="1">
        <v>66</v>
      </c>
      <c r="P9357" s="4">
        <v>1</v>
      </c>
      <c r="Q9357" s="10">
        <f t="shared" si="595"/>
        <v>66</v>
      </c>
    </row>
    <row r="9358" spans="2:17" ht="20.25" customHeight="1">
      <c r="B9358" s="10" t="str">
        <f t="shared" si="592"/>
        <v>كفش ايمني121</v>
      </c>
      <c r="C9358" s="10" t="str">
        <f t="shared" si="593"/>
        <v>كفش ايمني1404/03/20121</v>
      </c>
      <c r="D9358" s="10" t="str">
        <f>IFERROR(IF(تحویلی!$E$1="","",IF(NOSA!O9358=تحویلی!$E$1,تحویلی!$E$1&amp;COUNTIF(NOSA!$O$1:O9358,تحویلی!$E$1),"")),"")</f>
        <v/>
      </c>
      <c r="E9358" s="10" t="str">
        <f t="shared" si="594"/>
        <v>3236121</v>
      </c>
      <c r="F9358" s="10" t="str">
        <f>IFERROR(VLOOKUP(I9358,DATABASE!$N:$O,2,FALSE),"")</f>
        <v>كفش ايمني</v>
      </c>
      <c r="G9358" s="3" t="s">
        <v>3844</v>
      </c>
      <c r="H9358" s="4">
        <v>3236</v>
      </c>
      <c r="I9358" s="3" t="s">
        <v>1549</v>
      </c>
      <c r="J9358" s="3" t="s">
        <v>1708</v>
      </c>
      <c r="K9358" s="5">
        <v>1</v>
      </c>
      <c r="L9358" s="3" t="s">
        <v>3</v>
      </c>
      <c r="M9358" s="3" t="s">
        <v>4</v>
      </c>
      <c r="N9358" s="3" t="s">
        <v>186</v>
      </c>
      <c r="O9358" s="1">
        <v>121</v>
      </c>
      <c r="P9358" s="4">
        <v>1</v>
      </c>
      <c r="Q9358" s="10">
        <f t="shared" si="595"/>
        <v>121</v>
      </c>
    </row>
    <row r="9359" spans="2:17" ht="20.25" customHeight="1">
      <c r="B9359" s="10" t="str">
        <f t="shared" ref="B9359:B9422" si="596">F9359&amp;Q9359</f>
        <v>دستكش ضد برش سبك221</v>
      </c>
      <c r="C9359" s="10" t="str">
        <f t="shared" ref="C9359:C9422" si="597">F9359&amp;G9359&amp;O9359</f>
        <v>دستكش ضد برش سبك1404/03/21221</v>
      </c>
      <c r="D9359" s="10" t="str">
        <f>IFERROR(IF(تحویلی!$E$1="","",IF(NOSA!O9359=تحویلی!$E$1,تحویلی!$E$1&amp;COUNTIF(NOSA!$O$1:O9359,تحویلی!$E$1),"")),"")</f>
        <v/>
      </c>
      <c r="E9359" s="10" t="str">
        <f t="shared" ref="E9359:E9422" si="598">H9359&amp;O9359</f>
        <v>3240221</v>
      </c>
      <c r="F9359" s="10" t="str">
        <f>IFERROR(VLOOKUP(I9359,DATABASE!$N:$O,2,FALSE),"")</f>
        <v>دستكش ضد برش سبك</v>
      </c>
      <c r="G9359" s="3" t="s">
        <v>3845</v>
      </c>
      <c r="H9359" s="4">
        <v>3240</v>
      </c>
      <c r="I9359" s="3" t="s">
        <v>1442</v>
      </c>
      <c r="J9359" s="3" t="s">
        <v>22</v>
      </c>
      <c r="K9359" s="5">
        <v>1</v>
      </c>
      <c r="L9359" s="3" t="s">
        <v>3</v>
      </c>
      <c r="M9359" s="3" t="s">
        <v>9</v>
      </c>
      <c r="N9359" s="3" t="s">
        <v>2703</v>
      </c>
      <c r="O9359" s="1">
        <v>221</v>
      </c>
      <c r="P9359" s="4">
        <v>1</v>
      </c>
      <c r="Q9359" s="10">
        <f t="shared" si="595"/>
        <v>221</v>
      </c>
    </row>
    <row r="9360" spans="2:17" ht="20.25" customHeight="1">
      <c r="B9360" s="10" t="str">
        <f t="shared" si="596"/>
        <v>دستكش ضد برش سبك963</v>
      </c>
      <c r="C9360" s="10" t="str">
        <f t="shared" si="597"/>
        <v>دستكش ضد برش سبك1404/03/21963</v>
      </c>
      <c r="D9360" s="10" t="str">
        <f>IFERROR(IF(تحویلی!$E$1="","",IF(NOSA!O9360=تحویلی!$E$1,تحویلی!$E$1&amp;COUNTIF(NOSA!$O$1:O9360,تحویلی!$E$1),"")),"")</f>
        <v/>
      </c>
      <c r="E9360" s="10" t="str">
        <f t="shared" si="598"/>
        <v>3240963</v>
      </c>
      <c r="F9360" s="10" t="str">
        <f>IFERROR(VLOOKUP(I9360,DATABASE!$N:$O,2,FALSE),"")</f>
        <v>دستكش ضد برش سبك</v>
      </c>
      <c r="G9360" s="3" t="s">
        <v>3845</v>
      </c>
      <c r="H9360" s="4">
        <v>3240</v>
      </c>
      <c r="I9360" s="3" t="s">
        <v>1442</v>
      </c>
      <c r="J9360" s="3" t="s">
        <v>22</v>
      </c>
      <c r="K9360" s="5">
        <v>1</v>
      </c>
      <c r="L9360" s="3" t="s">
        <v>3</v>
      </c>
      <c r="M9360" s="3" t="s">
        <v>47</v>
      </c>
      <c r="N9360" s="3" t="s">
        <v>4336</v>
      </c>
      <c r="O9360" s="1">
        <v>963</v>
      </c>
      <c r="P9360" s="4">
        <v>1</v>
      </c>
      <c r="Q9360" s="10">
        <f t="shared" si="595"/>
        <v>963</v>
      </c>
    </row>
    <row r="9361" spans="2:17" ht="20.25" customHeight="1">
      <c r="B9361" s="10" t="str">
        <f t="shared" si="596"/>
        <v>لباس كار معمولي- بلوز و شلوار851</v>
      </c>
      <c r="C9361" s="10" t="str">
        <f t="shared" si="597"/>
        <v>لباس كار معمولي- بلوز و شلوار1404/03/21851</v>
      </c>
      <c r="D9361" s="10" t="str">
        <f>IFERROR(IF(تحویلی!$E$1="","",IF(NOSA!O9361=تحویلی!$E$1,تحویلی!$E$1&amp;COUNTIF(NOSA!$O$1:O9361,تحویلی!$E$1),"")),"")</f>
        <v/>
      </c>
      <c r="E9361" s="10" t="str">
        <f t="shared" si="598"/>
        <v>3243851</v>
      </c>
      <c r="F9361" s="10" t="str">
        <f>IFERROR(VLOOKUP(I9361,DATABASE!$N:$O,2,FALSE),"")</f>
        <v>لباس كار معمولي- بلوز و شلوار</v>
      </c>
      <c r="G9361" s="3" t="s">
        <v>3845</v>
      </c>
      <c r="H9361" s="4">
        <v>3243</v>
      </c>
      <c r="I9361" s="3" t="s">
        <v>1705</v>
      </c>
      <c r="J9361" s="3" t="s">
        <v>1706</v>
      </c>
      <c r="K9361" s="5">
        <v>1</v>
      </c>
      <c r="L9361" s="3" t="s">
        <v>28</v>
      </c>
      <c r="M9361" s="3" t="s">
        <v>47</v>
      </c>
      <c r="N9361" s="3" t="s">
        <v>2847</v>
      </c>
      <c r="O9361" s="1">
        <v>851</v>
      </c>
      <c r="P9361" s="4">
        <v>0</v>
      </c>
      <c r="Q9361" s="10">
        <f t="shared" si="595"/>
        <v>851</v>
      </c>
    </row>
    <row r="9362" spans="2:17" ht="20.25" customHeight="1">
      <c r="B9362" s="10" t="str">
        <f t="shared" si="596"/>
        <v>كفش ايمني10004</v>
      </c>
      <c r="C9362" s="10" t="str">
        <f t="shared" si="597"/>
        <v>كفش ايمني1404/03/2110004</v>
      </c>
      <c r="D9362" s="10" t="str">
        <f>IFERROR(IF(تحویلی!$E$1="","",IF(NOSA!O9362=تحویلی!$E$1,تحویلی!$E$1&amp;COUNTIF(NOSA!$O$1:O9362,تحویلی!$E$1),"")),"")</f>
        <v/>
      </c>
      <c r="E9362" s="10" t="str">
        <f t="shared" si="598"/>
        <v>324410004</v>
      </c>
      <c r="F9362" s="10" t="str">
        <f>IFERROR(VLOOKUP(I9362,DATABASE!$N:$O,2,FALSE),"")</f>
        <v>كفش ايمني</v>
      </c>
      <c r="G9362" s="3" t="s">
        <v>3845</v>
      </c>
      <c r="H9362" s="4">
        <v>3244</v>
      </c>
      <c r="I9362" s="3" t="s">
        <v>1549</v>
      </c>
      <c r="J9362" s="3" t="s">
        <v>1708</v>
      </c>
      <c r="K9362" s="5">
        <v>1</v>
      </c>
      <c r="L9362" s="3" t="s">
        <v>3</v>
      </c>
      <c r="M9362" s="3" t="s">
        <v>9</v>
      </c>
      <c r="N9362" s="3" t="s">
        <v>4068</v>
      </c>
      <c r="O9362" s="1">
        <v>10004</v>
      </c>
      <c r="P9362" s="4">
        <v>1</v>
      </c>
      <c r="Q9362" s="10">
        <f t="shared" si="595"/>
        <v>10004</v>
      </c>
    </row>
    <row r="9363" spans="2:17" ht="20.25" customHeight="1">
      <c r="B9363" s="10" t="str">
        <f t="shared" si="596"/>
        <v>لباس كار ديرسوز(بلوز و شلوار)962</v>
      </c>
      <c r="C9363" s="10" t="str">
        <f t="shared" si="597"/>
        <v>لباس كار ديرسوز(بلوز و شلوار)1404/03/21962</v>
      </c>
      <c r="D9363" s="10" t="str">
        <f>IFERROR(IF(تحویلی!$E$1="","",IF(NOSA!O9363=تحویلی!$E$1,تحویلی!$E$1&amp;COUNTIF(NOSA!$O$1:O9363,تحویلی!$E$1),"")),"")</f>
        <v/>
      </c>
      <c r="E9363" s="10" t="str">
        <f t="shared" si="598"/>
        <v>3251962</v>
      </c>
      <c r="F9363" s="10" t="str">
        <f>IFERROR(VLOOKUP(I9363,DATABASE!$N:$O,2,FALSE),"")</f>
        <v>لباس كار ديرسوز(بلوز و شلوار)</v>
      </c>
      <c r="G9363" s="3" t="s">
        <v>3845</v>
      </c>
      <c r="H9363" s="4">
        <v>3251</v>
      </c>
      <c r="I9363" s="3" t="s">
        <v>1466</v>
      </c>
      <c r="J9363" s="3" t="s">
        <v>1623</v>
      </c>
      <c r="K9363" s="5">
        <v>1</v>
      </c>
      <c r="L9363" s="3" t="s">
        <v>28</v>
      </c>
      <c r="M9363" s="3" t="s">
        <v>47</v>
      </c>
      <c r="N9363" s="3" t="s">
        <v>4337</v>
      </c>
      <c r="O9363" s="1">
        <v>962</v>
      </c>
      <c r="P9363" s="4">
        <v>0</v>
      </c>
      <c r="Q9363" s="10">
        <f t="shared" si="595"/>
        <v>962</v>
      </c>
    </row>
    <row r="9364" spans="2:17" ht="20.25" customHeight="1">
      <c r="B9364" s="10" t="str">
        <f t="shared" si="596"/>
        <v>دستكش كف مواد سبك962</v>
      </c>
      <c r="C9364" s="10" t="str">
        <f t="shared" si="597"/>
        <v>دستكش كف مواد سبك1404/03/21962</v>
      </c>
      <c r="D9364" s="10" t="str">
        <f>IFERROR(IF(تحویلی!$E$1="","",IF(NOSA!O9364=تحویلی!$E$1,تحویلی!$E$1&amp;COUNTIF(NOSA!$O$1:O9364,تحویلی!$E$1),"")),"")</f>
        <v/>
      </c>
      <c r="E9364" s="10" t="str">
        <f t="shared" si="598"/>
        <v>3251962</v>
      </c>
      <c r="F9364" s="10" t="str">
        <f>IFERROR(VLOOKUP(I9364,DATABASE!$N:$O,2,FALSE),"")</f>
        <v>دستكش كف مواد سبك</v>
      </c>
      <c r="G9364" s="3" t="s">
        <v>3845</v>
      </c>
      <c r="H9364" s="4">
        <v>3251</v>
      </c>
      <c r="I9364" s="3" t="s">
        <v>1456</v>
      </c>
      <c r="J9364" s="3" t="s">
        <v>2</v>
      </c>
      <c r="K9364" s="5">
        <v>1</v>
      </c>
      <c r="L9364" s="3" t="s">
        <v>3</v>
      </c>
      <c r="M9364" s="3" t="s">
        <v>47</v>
      </c>
      <c r="N9364" s="3" t="s">
        <v>4337</v>
      </c>
      <c r="O9364" s="1">
        <v>962</v>
      </c>
      <c r="P9364" s="4">
        <v>0</v>
      </c>
      <c r="Q9364" s="10">
        <f t="shared" si="595"/>
        <v>962</v>
      </c>
    </row>
    <row r="9365" spans="2:17" ht="20.25" customHeight="1">
      <c r="B9365" s="10" t="str">
        <f t="shared" si="596"/>
        <v>كلاه ايمني962</v>
      </c>
      <c r="C9365" s="10" t="str">
        <f t="shared" si="597"/>
        <v>كلاه ايمني1404/03/21962</v>
      </c>
      <c r="D9365" s="10" t="str">
        <f>IFERROR(IF(تحویلی!$E$1="","",IF(NOSA!O9365=تحویلی!$E$1,تحویلی!$E$1&amp;COUNTIF(NOSA!$O$1:O9365,تحویلی!$E$1),"")),"")</f>
        <v/>
      </c>
      <c r="E9365" s="10" t="str">
        <f t="shared" si="598"/>
        <v>3251962</v>
      </c>
      <c r="F9365" s="10" t="str">
        <f>IFERROR(VLOOKUP(I9365,DATABASE!$N:$O,2,FALSE),"")</f>
        <v>كلاه ايمني</v>
      </c>
      <c r="G9365" s="3" t="s">
        <v>3845</v>
      </c>
      <c r="H9365" s="4">
        <v>3251</v>
      </c>
      <c r="I9365" s="3" t="s">
        <v>1476</v>
      </c>
      <c r="J9365" s="3" t="s">
        <v>1647</v>
      </c>
      <c r="K9365" s="5">
        <v>1</v>
      </c>
      <c r="L9365" s="3" t="s">
        <v>8</v>
      </c>
      <c r="M9365" s="3" t="s">
        <v>47</v>
      </c>
      <c r="N9365" s="3" t="s">
        <v>4337</v>
      </c>
      <c r="O9365" s="1">
        <v>962</v>
      </c>
      <c r="P9365" s="4">
        <v>0</v>
      </c>
      <c r="Q9365" s="10">
        <f t="shared" si="595"/>
        <v>962</v>
      </c>
    </row>
    <row r="9366" spans="2:17" ht="20.25" customHeight="1">
      <c r="B9366" s="10" t="str">
        <f t="shared" si="596"/>
        <v>962</v>
      </c>
      <c r="C9366" s="10" t="str">
        <f t="shared" si="597"/>
        <v>1404/03/21962</v>
      </c>
      <c r="D9366" s="10" t="str">
        <f>IFERROR(IF(تحویلی!$E$1="","",IF(NOSA!O9366=تحویلی!$E$1,تحویلی!$E$1&amp;COUNTIF(NOSA!$O$1:O9366,تحویلی!$E$1),"")),"")</f>
        <v/>
      </c>
      <c r="E9366" s="10" t="str">
        <f t="shared" si="598"/>
        <v>3251962</v>
      </c>
      <c r="F9366" s="10" t="str">
        <f>IFERROR(VLOOKUP(I9366,DATABASE!$N:$O,2,FALSE),"")</f>
        <v/>
      </c>
      <c r="G9366" s="3" t="s">
        <v>3845</v>
      </c>
      <c r="H9366" s="4">
        <v>3251</v>
      </c>
      <c r="I9366" s="3" t="s">
        <v>3559</v>
      </c>
      <c r="J9366" s="3" t="s">
        <v>3560</v>
      </c>
      <c r="K9366" s="5">
        <v>1</v>
      </c>
      <c r="L9366" s="3" t="s">
        <v>8</v>
      </c>
      <c r="M9366" s="3" t="s">
        <v>47</v>
      </c>
      <c r="N9366" s="3" t="s">
        <v>4337</v>
      </c>
      <c r="O9366" s="1">
        <v>962</v>
      </c>
      <c r="P9366" s="4">
        <v>0</v>
      </c>
      <c r="Q9366" s="10">
        <f t="shared" si="595"/>
        <v>962</v>
      </c>
    </row>
    <row r="9367" spans="2:17" ht="20.25" customHeight="1">
      <c r="B9367" s="10" t="str">
        <f t="shared" si="596"/>
        <v>گوشي اير پلاگ962</v>
      </c>
      <c r="C9367" s="10" t="str">
        <f t="shared" si="597"/>
        <v>گوشي اير پلاگ1404/03/21962</v>
      </c>
      <c r="D9367" s="10" t="str">
        <f>IFERROR(IF(تحویلی!$E$1="","",IF(NOSA!O9367=تحویلی!$E$1,تحویلی!$E$1&amp;COUNTIF(NOSA!$O$1:O9367,تحویلی!$E$1),"")),"")</f>
        <v/>
      </c>
      <c r="E9367" s="10" t="str">
        <f t="shared" si="598"/>
        <v>3251962</v>
      </c>
      <c r="F9367" s="10" t="str">
        <f>IFERROR(VLOOKUP(I9367,DATABASE!$N:$O,2,FALSE),"")</f>
        <v>گوشي اير پلاگ</v>
      </c>
      <c r="G9367" s="3" t="s">
        <v>3845</v>
      </c>
      <c r="H9367" s="4">
        <v>3251</v>
      </c>
      <c r="I9367" s="3" t="s">
        <v>1581</v>
      </c>
      <c r="J9367" s="3" t="s">
        <v>124</v>
      </c>
      <c r="K9367" s="5">
        <v>1</v>
      </c>
      <c r="L9367" s="3" t="s">
        <v>8</v>
      </c>
      <c r="M9367" s="3" t="s">
        <v>47</v>
      </c>
      <c r="N9367" s="3" t="s">
        <v>4337</v>
      </c>
      <c r="O9367" s="1">
        <v>962</v>
      </c>
      <c r="P9367" s="4">
        <v>0</v>
      </c>
      <c r="Q9367" s="10">
        <f t="shared" si="595"/>
        <v>962</v>
      </c>
    </row>
    <row r="9368" spans="2:17" ht="20.25" customHeight="1">
      <c r="B9368" s="10" t="str">
        <f t="shared" si="596"/>
        <v>گوشي ايرماف962</v>
      </c>
      <c r="C9368" s="10" t="str">
        <f t="shared" si="597"/>
        <v>گوشي ايرماف1404/03/21962</v>
      </c>
      <c r="D9368" s="10" t="str">
        <f>IFERROR(IF(تحویلی!$E$1="","",IF(NOSA!O9368=تحویلی!$E$1,تحویلی!$E$1&amp;COUNTIF(NOSA!$O$1:O9368,تحویلی!$E$1),"")),"")</f>
        <v/>
      </c>
      <c r="E9368" s="10" t="str">
        <f t="shared" si="598"/>
        <v>3252962</v>
      </c>
      <c r="F9368" s="10" t="str">
        <f>IFERROR(VLOOKUP(I9368,DATABASE!$N:$O,2,FALSE),"")</f>
        <v>گوشي ايرماف</v>
      </c>
      <c r="G9368" s="3" t="s">
        <v>3845</v>
      </c>
      <c r="H9368" s="4">
        <v>3252</v>
      </c>
      <c r="I9368" s="3" t="s">
        <v>1449</v>
      </c>
      <c r="J9368" s="3" t="s">
        <v>138</v>
      </c>
      <c r="K9368" s="5">
        <v>1</v>
      </c>
      <c r="L9368" s="3" t="s">
        <v>8</v>
      </c>
      <c r="M9368" s="3" t="s">
        <v>47</v>
      </c>
      <c r="N9368" s="3" t="s">
        <v>4337</v>
      </c>
      <c r="O9368" s="1">
        <v>962</v>
      </c>
      <c r="P9368" s="4">
        <v>0</v>
      </c>
      <c r="Q9368" s="10">
        <f t="shared" si="595"/>
        <v>962</v>
      </c>
    </row>
    <row r="9369" spans="2:17" ht="20.25" customHeight="1">
      <c r="B9369" s="10" t="str">
        <f t="shared" si="596"/>
        <v>كفش ايمني عايق برق962</v>
      </c>
      <c r="C9369" s="10" t="str">
        <f t="shared" si="597"/>
        <v>كفش ايمني عايق برق1404/03/21962</v>
      </c>
      <c r="D9369" s="10" t="str">
        <f>IFERROR(IF(تحویلی!$E$1="","",IF(NOSA!O9369=تحویلی!$E$1,تحویلی!$E$1&amp;COUNTIF(NOSA!$O$1:O9369,تحویلی!$E$1),"")),"")</f>
        <v/>
      </c>
      <c r="E9369" s="10" t="str">
        <f t="shared" si="598"/>
        <v>3252962</v>
      </c>
      <c r="F9369" s="10" t="str">
        <f>IFERROR(VLOOKUP(I9369,DATABASE!$N:$O,2,FALSE),"")</f>
        <v>كفش ايمني عايق برق</v>
      </c>
      <c r="G9369" s="3" t="s">
        <v>3845</v>
      </c>
      <c r="H9369" s="4">
        <v>3252</v>
      </c>
      <c r="I9369" s="3" t="s">
        <v>1713</v>
      </c>
      <c r="J9369" s="3" t="s">
        <v>1714</v>
      </c>
      <c r="K9369" s="5">
        <v>1</v>
      </c>
      <c r="L9369" s="3" t="s">
        <v>3</v>
      </c>
      <c r="M9369" s="3" t="s">
        <v>47</v>
      </c>
      <c r="N9369" s="3" t="s">
        <v>4337</v>
      </c>
      <c r="O9369" s="1">
        <v>962</v>
      </c>
      <c r="P9369" s="4">
        <v>0</v>
      </c>
      <c r="Q9369" s="10">
        <f t="shared" si="595"/>
        <v>962</v>
      </c>
    </row>
    <row r="9370" spans="2:17" ht="20.25" customHeight="1">
      <c r="B9370" s="10" t="str">
        <f t="shared" si="596"/>
        <v>دستكش ضد برش سبك580</v>
      </c>
      <c r="C9370" s="10" t="str">
        <f t="shared" si="597"/>
        <v>دستكش ضد برش سبك1404/03/21580</v>
      </c>
      <c r="D9370" s="10" t="str">
        <f>IFERROR(IF(تحویلی!$E$1="","",IF(NOSA!O9370=تحویلی!$E$1,تحویلی!$E$1&amp;COUNTIF(NOSA!$O$1:O9370,تحویلی!$E$1),"")),"")</f>
        <v/>
      </c>
      <c r="E9370" s="10" t="str">
        <f t="shared" si="598"/>
        <v>3253580</v>
      </c>
      <c r="F9370" s="10" t="str">
        <f>IFERROR(VLOOKUP(I9370,DATABASE!$N:$O,2,FALSE),"")</f>
        <v>دستكش ضد برش سبك</v>
      </c>
      <c r="G9370" s="3" t="s">
        <v>3845</v>
      </c>
      <c r="H9370" s="4">
        <v>3253</v>
      </c>
      <c r="I9370" s="3" t="s">
        <v>1442</v>
      </c>
      <c r="J9370" s="3" t="s">
        <v>22</v>
      </c>
      <c r="K9370" s="5">
        <v>1</v>
      </c>
      <c r="L9370" s="3" t="s">
        <v>3</v>
      </c>
      <c r="M9370" s="3" t="s">
        <v>47</v>
      </c>
      <c r="N9370" s="3" t="s">
        <v>1001</v>
      </c>
      <c r="O9370" s="1">
        <v>580</v>
      </c>
      <c r="P9370" s="4">
        <v>1</v>
      </c>
      <c r="Q9370" s="10">
        <f t="shared" si="595"/>
        <v>580</v>
      </c>
    </row>
    <row r="9371" spans="2:17" ht="20.25" customHeight="1">
      <c r="B9371" s="10" t="str">
        <f t="shared" si="596"/>
        <v>دستكش ضد برش سبك641</v>
      </c>
      <c r="C9371" s="10" t="str">
        <f t="shared" si="597"/>
        <v>دستكش ضد برش سبك1404/03/21641</v>
      </c>
      <c r="D9371" s="10" t="str">
        <f>IFERROR(IF(تحویلی!$E$1="","",IF(NOSA!O9371=تحویلی!$E$1,تحویلی!$E$1&amp;COUNTIF(NOSA!$O$1:O9371,تحویلی!$E$1),"")),"")</f>
        <v/>
      </c>
      <c r="E9371" s="10" t="str">
        <f t="shared" si="598"/>
        <v>3256641</v>
      </c>
      <c r="F9371" s="10" t="str">
        <f>IFERROR(VLOOKUP(I9371,DATABASE!$N:$O,2,FALSE),"")</f>
        <v>دستكش ضد برش سبك</v>
      </c>
      <c r="G9371" s="3" t="s">
        <v>3845</v>
      </c>
      <c r="H9371" s="4">
        <v>3256</v>
      </c>
      <c r="I9371" s="3" t="s">
        <v>1442</v>
      </c>
      <c r="J9371" s="3" t="s">
        <v>22</v>
      </c>
      <c r="K9371" s="5">
        <v>1</v>
      </c>
      <c r="L9371" s="3" t="s">
        <v>3</v>
      </c>
      <c r="M9371" s="3" t="s">
        <v>47</v>
      </c>
      <c r="N9371" s="3" t="s">
        <v>2689</v>
      </c>
      <c r="O9371" s="1">
        <v>641</v>
      </c>
      <c r="P9371" s="4">
        <v>1</v>
      </c>
      <c r="Q9371" s="10">
        <f t="shared" si="595"/>
        <v>641</v>
      </c>
    </row>
    <row r="9372" spans="2:17" ht="20.25" customHeight="1">
      <c r="B9372" s="10" t="str">
        <f t="shared" si="596"/>
        <v>كفش ايمني عايق برق655</v>
      </c>
      <c r="C9372" s="10" t="str">
        <f t="shared" si="597"/>
        <v>كفش ايمني عايق برق1404/03/21655</v>
      </c>
      <c r="D9372" s="10" t="str">
        <f>IFERROR(IF(تحویلی!$E$1="","",IF(NOSA!O9372=تحویلی!$E$1,تحویلی!$E$1&amp;COUNTIF(NOSA!$O$1:O9372,تحویلی!$E$1),"")),"")</f>
        <v/>
      </c>
      <c r="E9372" s="10" t="str">
        <f t="shared" si="598"/>
        <v>3260655</v>
      </c>
      <c r="F9372" s="10" t="str">
        <f>IFERROR(VLOOKUP(I9372,DATABASE!$N:$O,2,FALSE),"")</f>
        <v>كفش ايمني عايق برق</v>
      </c>
      <c r="G9372" s="3" t="s">
        <v>3845</v>
      </c>
      <c r="H9372" s="4">
        <v>3260</v>
      </c>
      <c r="I9372" s="3" t="s">
        <v>1575</v>
      </c>
      <c r="J9372" s="3" t="s">
        <v>1717</v>
      </c>
      <c r="K9372" s="5">
        <v>1</v>
      </c>
      <c r="L9372" s="3" t="s">
        <v>3</v>
      </c>
      <c r="M9372" s="3" t="s">
        <v>266</v>
      </c>
      <c r="N9372" s="3" t="s">
        <v>4338</v>
      </c>
      <c r="O9372" s="1">
        <v>655</v>
      </c>
      <c r="P9372" s="4">
        <v>1</v>
      </c>
      <c r="Q9372" s="10">
        <f t="shared" si="595"/>
        <v>655</v>
      </c>
    </row>
    <row r="9373" spans="2:17" ht="20.25" customHeight="1">
      <c r="B9373" s="10" t="str">
        <f t="shared" si="596"/>
        <v>لباس كار ديرسوز(بلوز و شلوار)885</v>
      </c>
      <c r="C9373" s="10" t="str">
        <f t="shared" si="597"/>
        <v>لباس كار ديرسوز(بلوز و شلوار)1404/03/21885</v>
      </c>
      <c r="D9373" s="10" t="str">
        <f>IFERROR(IF(تحویلی!$E$1="","",IF(NOSA!O9373=تحویلی!$E$1,تحویلی!$E$1&amp;COUNTIF(NOSA!$O$1:O9373,تحویلی!$E$1),"")),"")</f>
        <v/>
      </c>
      <c r="E9373" s="10" t="str">
        <f t="shared" si="598"/>
        <v>3262885</v>
      </c>
      <c r="F9373" s="10" t="str">
        <f>IFERROR(VLOOKUP(I9373,DATABASE!$N:$O,2,FALSE),"")</f>
        <v>لباس كار ديرسوز(بلوز و شلوار)</v>
      </c>
      <c r="G9373" s="3" t="s">
        <v>3845</v>
      </c>
      <c r="H9373" s="4">
        <v>3262</v>
      </c>
      <c r="I9373" s="3" t="s">
        <v>1634</v>
      </c>
      <c r="J9373" s="3" t="s">
        <v>1635</v>
      </c>
      <c r="K9373" s="5">
        <v>1</v>
      </c>
      <c r="L9373" s="3" t="s">
        <v>28</v>
      </c>
      <c r="M9373" s="3" t="s">
        <v>9</v>
      </c>
      <c r="N9373" s="3" t="s">
        <v>3381</v>
      </c>
      <c r="O9373" s="1">
        <v>885</v>
      </c>
      <c r="P9373" s="4">
        <v>1</v>
      </c>
      <c r="Q9373" s="10">
        <f t="shared" si="595"/>
        <v>885</v>
      </c>
    </row>
    <row r="9374" spans="2:17" ht="20.25" customHeight="1">
      <c r="B9374" s="10" t="str">
        <f t="shared" si="596"/>
        <v>دستكش ضد برش سبك194</v>
      </c>
      <c r="C9374" s="10" t="str">
        <f t="shared" si="597"/>
        <v>دستكش ضد برش سبك1404/03/21194</v>
      </c>
      <c r="D9374" s="10" t="str">
        <f>IFERROR(IF(تحویلی!$E$1="","",IF(NOSA!O9374=تحویلی!$E$1,تحویلی!$E$1&amp;COUNTIF(NOSA!$O$1:O9374,تحویلی!$E$1),"")),"")</f>
        <v/>
      </c>
      <c r="E9374" s="10" t="str">
        <f t="shared" si="598"/>
        <v>3269194</v>
      </c>
      <c r="F9374" s="10" t="str">
        <f>IFERROR(VLOOKUP(I9374,DATABASE!$N:$O,2,FALSE),"")</f>
        <v>دستكش ضد برش سبك</v>
      </c>
      <c r="G9374" s="3" t="s">
        <v>3845</v>
      </c>
      <c r="H9374" s="4">
        <v>3269</v>
      </c>
      <c r="I9374" s="3" t="s">
        <v>1442</v>
      </c>
      <c r="J9374" s="3" t="s">
        <v>22</v>
      </c>
      <c r="K9374" s="5">
        <v>1</v>
      </c>
      <c r="L9374" s="3" t="s">
        <v>3</v>
      </c>
      <c r="M9374" s="3" t="s">
        <v>4</v>
      </c>
      <c r="N9374" s="3" t="s">
        <v>859</v>
      </c>
      <c r="O9374" s="1">
        <v>194</v>
      </c>
      <c r="P9374" s="4">
        <v>1</v>
      </c>
      <c r="Q9374" s="10">
        <f t="shared" si="595"/>
        <v>194</v>
      </c>
    </row>
    <row r="9375" spans="2:17" ht="20.25" customHeight="1">
      <c r="B9375" s="10" t="str">
        <f t="shared" si="596"/>
        <v>پيشبند نسوز آلومينيومي86</v>
      </c>
      <c r="C9375" s="10" t="str">
        <f t="shared" si="597"/>
        <v>پيشبند نسوز آلومينيومي1404/03/2186</v>
      </c>
      <c r="D9375" s="10" t="str">
        <f>IFERROR(IF(تحویلی!$E$1="","",IF(NOSA!O9375=تحویلی!$E$1,تحویلی!$E$1&amp;COUNTIF(NOSA!$O$1:O9375,تحویلی!$E$1),"")),"")</f>
        <v/>
      </c>
      <c r="E9375" s="10" t="str">
        <f t="shared" si="598"/>
        <v>327286</v>
      </c>
      <c r="F9375" s="10" t="str">
        <f>IFERROR(VLOOKUP(I9375,DATABASE!$N:$O,2,FALSE),"")</f>
        <v>پيشبند نسوز آلومينيومي</v>
      </c>
      <c r="G9375" s="3" t="s">
        <v>3845</v>
      </c>
      <c r="H9375" s="4">
        <v>3272</v>
      </c>
      <c r="I9375" s="3" t="s">
        <v>1464</v>
      </c>
      <c r="J9375" s="3" t="s">
        <v>36</v>
      </c>
      <c r="K9375" s="5">
        <v>1</v>
      </c>
      <c r="L9375" s="3" t="s">
        <v>8</v>
      </c>
      <c r="M9375" s="3" t="s">
        <v>4</v>
      </c>
      <c r="N9375" s="3" t="s">
        <v>105</v>
      </c>
      <c r="O9375" s="1">
        <v>86</v>
      </c>
      <c r="P9375" s="4">
        <v>1</v>
      </c>
      <c r="Q9375" s="10">
        <f t="shared" si="595"/>
        <v>86</v>
      </c>
    </row>
    <row r="9376" spans="2:17" ht="20.25" customHeight="1">
      <c r="B9376" s="10" t="str">
        <f t="shared" si="596"/>
        <v>پيشبند نسوز چرمي86</v>
      </c>
      <c r="C9376" s="10" t="str">
        <f t="shared" si="597"/>
        <v>پيشبند نسوز چرمي1404/03/2186</v>
      </c>
      <c r="D9376" s="10" t="str">
        <f>IFERROR(IF(تحویلی!$E$1="","",IF(NOSA!O9376=تحویلی!$E$1,تحویلی!$E$1&amp;COUNTIF(NOSA!$O$1:O9376,تحویلی!$E$1),"")),"")</f>
        <v/>
      </c>
      <c r="E9376" s="10" t="str">
        <f t="shared" si="598"/>
        <v>327286</v>
      </c>
      <c r="F9376" s="10" t="str">
        <f>IFERROR(VLOOKUP(I9376,DATABASE!$N:$O,2,FALSE),"")</f>
        <v>پيشبند نسوز چرمي</v>
      </c>
      <c r="G9376" s="3" t="s">
        <v>3845</v>
      </c>
      <c r="H9376" s="4">
        <v>3272</v>
      </c>
      <c r="I9376" s="3" t="s">
        <v>1459</v>
      </c>
      <c r="J9376" s="3" t="s">
        <v>15</v>
      </c>
      <c r="K9376" s="5">
        <v>1</v>
      </c>
      <c r="L9376" s="3" t="s">
        <v>8</v>
      </c>
      <c r="M9376" s="3" t="s">
        <v>4</v>
      </c>
      <c r="N9376" s="3" t="s">
        <v>105</v>
      </c>
      <c r="O9376" s="1">
        <v>86</v>
      </c>
      <c r="P9376" s="4">
        <v>1</v>
      </c>
      <c r="Q9376" s="10">
        <f t="shared" si="595"/>
        <v>86</v>
      </c>
    </row>
    <row r="9377" spans="2:17" ht="20.25" customHeight="1">
      <c r="B9377" s="10" t="str">
        <f t="shared" si="596"/>
        <v>آستين آلومينيومي86</v>
      </c>
      <c r="C9377" s="10" t="str">
        <f t="shared" si="597"/>
        <v>آستين آلومينيومي1404/03/2186</v>
      </c>
      <c r="D9377" s="10" t="str">
        <f>IFERROR(IF(تحویلی!$E$1="","",IF(NOSA!O9377=تحویلی!$E$1,تحویلی!$E$1&amp;COUNTIF(NOSA!$O$1:O9377,تحویلی!$E$1),"")),"")</f>
        <v/>
      </c>
      <c r="E9377" s="10" t="str">
        <f t="shared" si="598"/>
        <v>327286</v>
      </c>
      <c r="F9377" s="10" t="str">
        <f>IFERROR(VLOOKUP(I9377,DATABASE!$N:$O,2,FALSE),"")</f>
        <v>آستين آلومينيومي</v>
      </c>
      <c r="G9377" s="3" t="s">
        <v>3845</v>
      </c>
      <c r="H9377" s="4">
        <v>3272</v>
      </c>
      <c r="I9377" s="3" t="s">
        <v>1508</v>
      </c>
      <c r="J9377" s="3" t="s">
        <v>38</v>
      </c>
      <c r="K9377" s="5">
        <v>1</v>
      </c>
      <c r="L9377" s="3" t="s">
        <v>3</v>
      </c>
      <c r="M9377" s="3" t="s">
        <v>4</v>
      </c>
      <c r="N9377" s="3" t="s">
        <v>105</v>
      </c>
      <c r="O9377" s="1">
        <v>86</v>
      </c>
      <c r="P9377" s="4">
        <v>1</v>
      </c>
      <c r="Q9377" s="10">
        <f t="shared" si="595"/>
        <v>86</v>
      </c>
    </row>
    <row r="9378" spans="2:17" ht="20.25" customHeight="1">
      <c r="B9378" s="10" t="str">
        <f t="shared" si="596"/>
        <v>دستكش ضد برش سبك5</v>
      </c>
      <c r="C9378" s="10" t="str">
        <f t="shared" si="597"/>
        <v>دستكش ضد برش سبك1404/03/225</v>
      </c>
      <c r="D9378" s="10" t="str">
        <f>IFERROR(IF(تحویلی!$E$1="","",IF(NOSA!O9378=تحویلی!$E$1,تحویلی!$E$1&amp;COUNTIF(NOSA!$O$1:O9378,تحویلی!$E$1),"")),"")</f>
        <v/>
      </c>
      <c r="E9378" s="10" t="str">
        <f t="shared" si="598"/>
        <v>32775</v>
      </c>
      <c r="F9378" s="10" t="str">
        <f>IFERROR(VLOOKUP(I9378,DATABASE!$N:$O,2,FALSE),"")</f>
        <v>دستكش ضد برش سبك</v>
      </c>
      <c r="G9378" s="3" t="s">
        <v>3846</v>
      </c>
      <c r="H9378" s="4">
        <v>3277</v>
      </c>
      <c r="I9378" s="3" t="s">
        <v>1442</v>
      </c>
      <c r="J9378" s="3" t="s">
        <v>22</v>
      </c>
      <c r="K9378" s="5">
        <v>1</v>
      </c>
      <c r="L9378" s="3" t="s">
        <v>3</v>
      </c>
      <c r="M9378" s="3" t="s">
        <v>43</v>
      </c>
      <c r="N9378" s="3" t="s">
        <v>3214</v>
      </c>
      <c r="O9378" s="1">
        <v>5</v>
      </c>
      <c r="P9378" s="4">
        <v>1</v>
      </c>
      <c r="Q9378" s="10">
        <f t="shared" si="595"/>
        <v>5</v>
      </c>
    </row>
    <row r="9379" spans="2:17" ht="20.25" customHeight="1">
      <c r="B9379" s="10" t="str">
        <f t="shared" si="596"/>
        <v>دستكش كف مواد سبك838</v>
      </c>
      <c r="C9379" s="10" t="str">
        <f t="shared" si="597"/>
        <v>دستكش كف مواد سبك1404/03/22838</v>
      </c>
      <c r="D9379" s="10" t="str">
        <f>IFERROR(IF(تحویلی!$E$1="","",IF(NOSA!O9379=تحویلی!$E$1,تحویلی!$E$1&amp;COUNTIF(NOSA!$O$1:O9379,تحویلی!$E$1),"")),"")</f>
        <v/>
      </c>
      <c r="E9379" s="10" t="str">
        <f t="shared" si="598"/>
        <v>3284838</v>
      </c>
      <c r="F9379" s="10" t="str">
        <f>IFERROR(VLOOKUP(I9379,DATABASE!$N:$O,2,FALSE),"")</f>
        <v>دستكش كف مواد سبك</v>
      </c>
      <c r="G9379" s="3" t="s">
        <v>3846</v>
      </c>
      <c r="H9379" s="4">
        <v>3284</v>
      </c>
      <c r="I9379" s="3" t="s">
        <v>1456</v>
      </c>
      <c r="J9379" s="3" t="s">
        <v>2</v>
      </c>
      <c r="K9379" s="5">
        <v>1</v>
      </c>
      <c r="L9379" s="3" t="s">
        <v>3</v>
      </c>
      <c r="M9379" s="3" t="s">
        <v>40</v>
      </c>
      <c r="N9379" s="3" t="s">
        <v>3258</v>
      </c>
      <c r="O9379" s="1">
        <v>838</v>
      </c>
      <c r="P9379" s="4">
        <v>1</v>
      </c>
      <c r="Q9379" s="10">
        <f t="shared" si="595"/>
        <v>838</v>
      </c>
    </row>
    <row r="9380" spans="2:17" ht="20.25" customHeight="1">
      <c r="B9380" s="10" t="str">
        <f t="shared" si="596"/>
        <v>دستكش كف مواد سبك155</v>
      </c>
      <c r="C9380" s="10" t="str">
        <f t="shared" si="597"/>
        <v>دستكش كف مواد سبك1404/03/22155</v>
      </c>
      <c r="D9380" s="10" t="str">
        <f>IFERROR(IF(تحویلی!$E$1="","",IF(NOSA!O9380=تحویلی!$E$1,تحویلی!$E$1&amp;COUNTIF(NOSA!$O$1:O9380,تحویلی!$E$1),"")),"")</f>
        <v/>
      </c>
      <c r="E9380" s="10" t="str">
        <f t="shared" si="598"/>
        <v>3286155</v>
      </c>
      <c r="F9380" s="10" t="str">
        <f>IFERROR(VLOOKUP(I9380,DATABASE!$N:$O,2,FALSE),"")</f>
        <v>دستكش كف مواد سبك</v>
      </c>
      <c r="G9380" s="3" t="s">
        <v>3846</v>
      </c>
      <c r="H9380" s="4">
        <v>3286</v>
      </c>
      <c r="I9380" s="3" t="s">
        <v>1456</v>
      </c>
      <c r="J9380" s="3" t="s">
        <v>2</v>
      </c>
      <c r="K9380" s="5">
        <v>1</v>
      </c>
      <c r="L9380" s="3" t="s">
        <v>3</v>
      </c>
      <c r="M9380" s="3" t="s">
        <v>87</v>
      </c>
      <c r="N9380" s="3" t="s">
        <v>3198</v>
      </c>
      <c r="O9380" s="1">
        <v>155</v>
      </c>
      <c r="P9380" s="4">
        <v>1</v>
      </c>
      <c r="Q9380" s="10">
        <f t="shared" si="595"/>
        <v>155</v>
      </c>
    </row>
    <row r="9381" spans="2:17" ht="20.25" customHeight="1">
      <c r="B9381" s="10" t="str">
        <f t="shared" si="596"/>
        <v>عينك گاگل962</v>
      </c>
      <c r="C9381" s="10" t="str">
        <f t="shared" si="597"/>
        <v>عينك گاگل1404/03/22962</v>
      </c>
      <c r="D9381" s="10" t="str">
        <f>IFERROR(IF(تحویلی!$E$1="","",IF(NOSA!O9381=تحویلی!$E$1,تحویلی!$E$1&amp;COUNTIF(NOSA!$O$1:O9381,تحویلی!$E$1),"")),"")</f>
        <v/>
      </c>
      <c r="E9381" s="10" t="str">
        <f t="shared" si="598"/>
        <v>3289962</v>
      </c>
      <c r="F9381" s="10" t="str">
        <f>IFERROR(VLOOKUP(I9381,DATABASE!$N:$O,2,FALSE),"")</f>
        <v>عينك گاگل</v>
      </c>
      <c r="G9381" s="3" t="s">
        <v>3846</v>
      </c>
      <c r="H9381" s="4">
        <v>3289</v>
      </c>
      <c r="I9381" s="3" t="s">
        <v>1555</v>
      </c>
      <c r="J9381" s="3" t="s">
        <v>1556</v>
      </c>
      <c r="K9381" s="5">
        <v>1</v>
      </c>
      <c r="L9381" s="3" t="s">
        <v>8</v>
      </c>
      <c r="M9381" s="3" t="s">
        <v>47</v>
      </c>
      <c r="N9381" s="3" t="s">
        <v>4337</v>
      </c>
      <c r="O9381" s="1">
        <v>962</v>
      </c>
      <c r="P9381" s="4">
        <v>0</v>
      </c>
      <c r="Q9381" s="10">
        <f t="shared" si="595"/>
        <v>962</v>
      </c>
    </row>
    <row r="9382" spans="2:17" ht="20.25" customHeight="1">
      <c r="B9382" s="10" t="str">
        <f t="shared" si="596"/>
        <v>لباس كار ديرسوز(شلوار) 791</v>
      </c>
      <c r="C9382" s="10" t="str">
        <f t="shared" si="597"/>
        <v>لباس كار ديرسوز(شلوار) 1404/03/22791</v>
      </c>
      <c r="D9382" s="10" t="str">
        <f>IFERROR(IF(تحویلی!$E$1="","",IF(NOSA!O9382=تحویلی!$E$1,تحویلی!$E$1&amp;COUNTIF(NOSA!$O$1:O9382,تحویلی!$E$1),"")),"")</f>
        <v/>
      </c>
      <c r="E9382" s="10" t="str">
        <f t="shared" si="598"/>
        <v>3292791</v>
      </c>
      <c r="F9382" s="10" t="str">
        <f>IFERROR(VLOOKUP(I9382,DATABASE!$N:$O,2,FALSE),"")</f>
        <v xml:space="preserve">لباس كار ديرسوز(شلوار) </v>
      </c>
      <c r="G9382" s="3" t="s">
        <v>3846</v>
      </c>
      <c r="H9382" s="4">
        <v>3292</v>
      </c>
      <c r="I9382" s="3" t="s">
        <v>2318</v>
      </c>
      <c r="J9382" s="3" t="s">
        <v>2831</v>
      </c>
      <c r="K9382" s="5">
        <v>1</v>
      </c>
      <c r="L9382" s="3" t="s">
        <v>8</v>
      </c>
      <c r="M9382" s="3" t="s">
        <v>47</v>
      </c>
      <c r="N9382" s="3" t="s">
        <v>886</v>
      </c>
      <c r="O9382" s="1">
        <v>791</v>
      </c>
      <c r="P9382" s="4">
        <v>1</v>
      </c>
      <c r="Q9382" s="10">
        <f t="shared" si="595"/>
        <v>791</v>
      </c>
    </row>
    <row r="9383" spans="2:17" ht="20.25" customHeight="1">
      <c r="B9383" s="10" t="str">
        <f t="shared" si="596"/>
        <v>لباس كار(بلوز و شلوار)697</v>
      </c>
      <c r="C9383" s="10" t="str">
        <f t="shared" si="597"/>
        <v>لباس كار(بلوز و شلوار)1404/03/22697</v>
      </c>
      <c r="D9383" s="10" t="str">
        <f>IFERROR(IF(تحویلی!$E$1="","",IF(NOSA!O9383=تحویلی!$E$1,تحویلی!$E$1&amp;COUNTIF(NOSA!$O$1:O9383,تحویلی!$E$1),"")),"")</f>
        <v/>
      </c>
      <c r="E9383" s="10" t="str">
        <f t="shared" si="598"/>
        <v>3294697</v>
      </c>
      <c r="F9383" s="10" t="str">
        <f>IFERROR(VLOOKUP(I9383,DATABASE!$N:$O,2,FALSE),"")</f>
        <v>لباس كار(بلوز و شلوار)</v>
      </c>
      <c r="G9383" s="3" t="s">
        <v>3846</v>
      </c>
      <c r="H9383" s="4">
        <v>3294</v>
      </c>
      <c r="I9383" s="3" t="s">
        <v>1644</v>
      </c>
      <c r="J9383" s="3" t="s">
        <v>1645</v>
      </c>
      <c r="K9383" s="5">
        <v>1</v>
      </c>
      <c r="L9383" s="3" t="s">
        <v>28</v>
      </c>
      <c r="M9383" s="3" t="s">
        <v>25</v>
      </c>
      <c r="N9383" s="3" t="s">
        <v>698</v>
      </c>
      <c r="O9383" s="1">
        <v>697</v>
      </c>
      <c r="P9383" s="4">
        <v>1</v>
      </c>
      <c r="Q9383" s="10">
        <f t="shared" si="595"/>
        <v>697</v>
      </c>
    </row>
    <row r="9384" spans="2:17" ht="20.25" customHeight="1">
      <c r="B9384" s="10" t="str">
        <f t="shared" si="596"/>
        <v>كفش ايمني697</v>
      </c>
      <c r="C9384" s="10" t="str">
        <f t="shared" si="597"/>
        <v>كفش ايمني1404/03/22697</v>
      </c>
      <c r="D9384" s="10" t="str">
        <f>IFERROR(IF(تحویلی!$E$1="","",IF(NOSA!O9384=تحویلی!$E$1,تحویلی!$E$1&amp;COUNTIF(NOSA!$O$1:O9384,تحویلی!$E$1),"")),"")</f>
        <v/>
      </c>
      <c r="E9384" s="10" t="str">
        <f t="shared" si="598"/>
        <v>3294697</v>
      </c>
      <c r="F9384" s="10" t="str">
        <f>IFERROR(VLOOKUP(I9384,DATABASE!$N:$O,2,FALSE),"")</f>
        <v>كفش ايمني</v>
      </c>
      <c r="G9384" s="3" t="s">
        <v>3846</v>
      </c>
      <c r="H9384" s="4">
        <v>3294</v>
      </c>
      <c r="I9384" s="3" t="s">
        <v>1720</v>
      </c>
      <c r="J9384" s="3" t="s">
        <v>1721</v>
      </c>
      <c r="K9384" s="5">
        <v>1</v>
      </c>
      <c r="L9384" s="3" t="s">
        <v>3</v>
      </c>
      <c r="M9384" s="3" t="s">
        <v>25</v>
      </c>
      <c r="N9384" s="3" t="s">
        <v>698</v>
      </c>
      <c r="O9384" s="1">
        <v>697</v>
      </c>
      <c r="P9384" s="4">
        <v>1</v>
      </c>
      <c r="Q9384" s="10">
        <f t="shared" si="595"/>
        <v>697</v>
      </c>
    </row>
    <row r="9385" spans="2:17" ht="20.25" customHeight="1">
      <c r="B9385" s="10" t="str">
        <f t="shared" si="596"/>
        <v>دستكش كف مواد سبك733</v>
      </c>
      <c r="C9385" s="10" t="str">
        <f t="shared" si="597"/>
        <v>دستكش كف مواد سبك1404/03/22733</v>
      </c>
      <c r="D9385" s="10" t="str">
        <f>IFERROR(IF(تحویلی!$E$1="","",IF(NOSA!O9385=تحویلی!$E$1,تحویلی!$E$1&amp;COUNTIF(NOSA!$O$1:O9385,تحویلی!$E$1),"")),"")</f>
        <v/>
      </c>
      <c r="E9385" s="10" t="str">
        <f t="shared" si="598"/>
        <v>3316733</v>
      </c>
      <c r="F9385" s="10" t="str">
        <f>IFERROR(VLOOKUP(I9385,DATABASE!$N:$O,2,FALSE),"")</f>
        <v>دستكش كف مواد سبك</v>
      </c>
      <c r="G9385" s="3" t="s">
        <v>3846</v>
      </c>
      <c r="H9385" s="4">
        <v>3316</v>
      </c>
      <c r="I9385" s="3" t="s">
        <v>1456</v>
      </c>
      <c r="J9385" s="3" t="s">
        <v>2</v>
      </c>
      <c r="K9385" s="5">
        <v>1</v>
      </c>
      <c r="L9385" s="3" t="s">
        <v>3</v>
      </c>
      <c r="M9385" s="3" t="s">
        <v>47</v>
      </c>
      <c r="N9385" s="3" t="s">
        <v>704</v>
      </c>
      <c r="O9385" s="1">
        <v>733</v>
      </c>
      <c r="P9385" s="4">
        <v>0</v>
      </c>
      <c r="Q9385" s="10">
        <f t="shared" si="595"/>
        <v>733</v>
      </c>
    </row>
    <row r="9386" spans="2:17" ht="20.25" customHeight="1">
      <c r="B9386" s="10" t="str">
        <f t="shared" si="596"/>
        <v>لباس كار ديرسوز(بلوز و شلوار)935</v>
      </c>
      <c r="C9386" s="10" t="str">
        <f t="shared" si="597"/>
        <v>لباس كار ديرسوز(بلوز و شلوار)1404/03/23935</v>
      </c>
      <c r="D9386" s="10" t="str">
        <f>IFERROR(IF(تحویلی!$E$1="","",IF(NOSA!O9386=تحویلی!$E$1,تحویلی!$E$1&amp;COUNTIF(NOSA!$O$1:O9386,تحویلی!$E$1),"")),"")</f>
        <v/>
      </c>
      <c r="E9386" s="10" t="str">
        <f t="shared" si="598"/>
        <v>3328935</v>
      </c>
      <c r="F9386" s="10" t="str">
        <f>IFERROR(VLOOKUP(I9386,DATABASE!$N:$O,2,FALSE),"")</f>
        <v>لباس كار ديرسوز(بلوز و شلوار)</v>
      </c>
      <c r="G9386" s="3" t="s">
        <v>3847</v>
      </c>
      <c r="H9386" s="4">
        <v>3328</v>
      </c>
      <c r="I9386" s="3" t="s">
        <v>1634</v>
      </c>
      <c r="J9386" s="3" t="s">
        <v>1635</v>
      </c>
      <c r="K9386" s="5">
        <v>1</v>
      </c>
      <c r="L9386" s="3" t="s">
        <v>28</v>
      </c>
      <c r="M9386" s="3" t="s">
        <v>9</v>
      </c>
      <c r="N9386" s="3" t="s">
        <v>3968</v>
      </c>
      <c r="O9386" s="1">
        <v>935</v>
      </c>
      <c r="P9386" s="4">
        <v>1</v>
      </c>
      <c r="Q9386" s="10">
        <f t="shared" ref="Q9386:Q9449" si="599">VALUE(O9386)</f>
        <v>935</v>
      </c>
    </row>
    <row r="9387" spans="2:17" ht="20.25" customHeight="1">
      <c r="B9387" s="10" t="str">
        <f t="shared" si="596"/>
        <v>دستكش ضد برش سبك624</v>
      </c>
      <c r="C9387" s="10" t="str">
        <f t="shared" si="597"/>
        <v>دستكش ضد برش سبك1404/03/23624</v>
      </c>
      <c r="D9387" s="10" t="str">
        <f>IFERROR(IF(تحویلی!$E$1="","",IF(NOSA!O9387=تحویلی!$E$1,تحویلی!$E$1&amp;COUNTIF(NOSA!$O$1:O9387,تحویلی!$E$1),"")),"")</f>
        <v/>
      </c>
      <c r="E9387" s="10" t="str">
        <f t="shared" si="598"/>
        <v>3330624</v>
      </c>
      <c r="F9387" s="10" t="str">
        <f>IFERROR(VLOOKUP(I9387,DATABASE!$N:$O,2,FALSE),"")</f>
        <v>دستكش ضد برش سبك</v>
      </c>
      <c r="G9387" s="3" t="s">
        <v>3847</v>
      </c>
      <c r="H9387" s="4">
        <v>3330</v>
      </c>
      <c r="I9387" s="3" t="s">
        <v>1442</v>
      </c>
      <c r="J9387" s="3" t="s">
        <v>22</v>
      </c>
      <c r="K9387" s="5">
        <v>1</v>
      </c>
      <c r="L9387" s="3" t="s">
        <v>3</v>
      </c>
      <c r="M9387" s="3" t="s">
        <v>25</v>
      </c>
      <c r="N9387" s="3" t="s">
        <v>2868</v>
      </c>
      <c r="O9387" s="1">
        <v>624</v>
      </c>
      <c r="P9387" s="4">
        <v>1</v>
      </c>
      <c r="Q9387" s="10">
        <f t="shared" si="599"/>
        <v>624</v>
      </c>
    </row>
    <row r="9388" spans="2:17" ht="20.25" customHeight="1">
      <c r="B9388" s="10" t="str">
        <f t="shared" si="596"/>
        <v>چكمه ايمني نسوز45</v>
      </c>
      <c r="C9388" s="10" t="str">
        <f t="shared" si="597"/>
        <v>چكمه ايمني نسوز1404/03/2345</v>
      </c>
      <c r="D9388" s="10" t="str">
        <f>IFERROR(IF(تحویلی!$E$1="","",IF(NOSA!O9388=تحویلی!$E$1,تحویلی!$E$1&amp;COUNTIF(NOSA!$O$1:O9388,تحویلی!$E$1),"")),"")</f>
        <v/>
      </c>
      <c r="E9388" s="10" t="str">
        <f t="shared" si="598"/>
        <v>333345</v>
      </c>
      <c r="F9388" s="10" t="str">
        <f>IFERROR(VLOOKUP(I9388,DATABASE!$N:$O,2,FALSE),"")</f>
        <v>چكمه ايمني نسوز</v>
      </c>
      <c r="G9388" s="3" t="s">
        <v>3847</v>
      </c>
      <c r="H9388" s="4">
        <v>3333</v>
      </c>
      <c r="I9388" s="3" t="s">
        <v>1658</v>
      </c>
      <c r="J9388" s="3" t="s">
        <v>1659</v>
      </c>
      <c r="K9388" s="5">
        <v>1</v>
      </c>
      <c r="L9388" s="3" t="s">
        <v>3</v>
      </c>
      <c r="M9388" s="3" t="s">
        <v>4</v>
      </c>
      <c r="N9388" s="3" t="s">
        <v>2668</v>
      </c>
      <c r="O9388" s="1">
        <v>45</v>
      </c>
      <c r="P9388" s="4">
        <v>1</v>
      </c>
      <c r="Q9388" s="10">
        <f t="shared" si="599"/>
        <v>45</v>
      </c>
    </row>
    <row r="9389" spans="2:17" ht="20.25" customHeight="1">
      <c r="B9389" s="10" t="str">
        <f t="shared" si="596"/>
        <v>دستكش ضد برش سبك756</v>
      </c>
      <c r="C9389" s="10" t="str">
        <f t="shared" si="597"/>
        <v>دستكش ضد برش سبك1404/03/23756</v>
      </c>
      <c r="D9389" s="10" t="str">
        <f>IFERROR(IF(تحویلی!$E$1="","",IF(NOSA!O9389=تحویلی!$E$1,تحویلی!$E$1&amp;COUNTIF(NOSA!$O$1:O9389,تحویلی!$E$1),"")),"")</f>
        <v/>
      </c>
      <c r="E9389" s="10" t="str">
        <f t="shared" si="598"/>
        <v>3335756</v>
      </c>
      <c r="F9389" s="10" t="str">
        <f>IFERROR(VLOOKUP(I9389,DATABASE!$N:$O,2,FALSE),"")</f>
        <v>دستكش ضد برش سبك</v>
      </c>
      <c r="G9389" s="3" t="s">
        <v>3847</v>
      </c>
      <c r="H9389" s="4">
        <v>3335</v>
      </c>
      <c r="I9389" s="3" t="s">
        <v>1442</v>
      </c>
      <c r="J9389" s="3" t="s">
        <v>22</v>
      </c>
      <c r="K9389" s="5">
        <v>1</v>
      </c>
      <c r="L9389" s="3" t="s">
        <v>3</v>
      </c>
      <c r="M9389" s="3" t="s">
        <v>25</v>
      </c>
      <c r="N9389" s="3" t="s">
        <v>3297</v>
      </c>
      <c r="O9389" s="1">
        <v>756</v>
      </c>
      <c r="P9389" s="4">
        <v>1</v>
      </c>
      <c r="Q9389" s="10">
        <f t="shared" si="599"/>
        <v>756</v>
      </c>
    </row>
    <row r="9390" spans="2:17" ht="20.25" customHeight="1">
      <c r="B9390" s="10" t="str">
        <f t="shared" si="596"/>
        <v>دستكش ضد برش سبك10006</v>
      </c>
      <c r="C9390" s="10" t="str">
        <f t="shared" si="597"/>
        <v>دستكش ضد برش سبك1404/03/2310006</v>
      </c>
      <c r="D9390" s="10" t="str">
        <f>IFERROR(IF(تحویلی!$E$1="","",IF(NOSA!O9390=تحویلی!$E$1,تحویلی!$E$1&amp;COUNTIF(NOSA!$O$1:O9390,تحویلی!$E$1),"")),"")</f>
        <v/>
      </c>
      <c r="E9390" s="10" t="str">
        <f t="shared" si="598"/>
        <v>333610006</v>
      </c>
      <c r="F9390" s="10" t="str">
        <f>IFERROR(VLOOKUP(I9390,DATABASE!$N:$O,2,FALSE),"")</f>
        <v>دستكش ضد برش سبك</v>
      </c>
      <c r="G9390" s="3" t="s">
        <v>3847</v>
      </c>
      <c r="H9390" s="4">
        <v>3336</v>
      </c>
      <c r="I9390" s="3" t="s">
        <v>1442</v>
      </c>
      <c r="J9390" s="3" t="s">
        <v>22</v>
      </c>
      <c r="K9390" s="5">
        <v>1</v>
      </c>
      <c r="L9390" s="3" t="s">
        <v>3</v>
      </c>
      <c r="M9390" s="3" t="s">
        <v>9</v>
      </c>
      <c r="N9390" s="3" t="s">
        <v>4147</v>
      </c>
      <c r="O9390" s="1">
        <v>10006</v>
      </c>
      <c r="P9390" s="4">
        <v>1</v>
      </c>
      <c r="Q9390" s="10">
        <f t="shared" si="599"/>
        <v>10006</v>
      </c>
    </row>
    <row r="9391" spans="2:17" ht="20.25" customHeight="1">
      <c r="B9391" s="10" t="str">
        <f t="shared" si="596"/>
        <v>دستكش ضد برش سبك706</v>
      </c>
      <c r="C9391" s="10" t="str">
        <f t="shared" si="597"/>
        <v>دستكش ضد برش سبك1404/03/24706</v>
      </c>
      <c r="D9391" s="10" t="str">
        <f>IFERROR(IF(تحویلی!$E$1="","",IF(NOSA!O9391=تحویلی!$E$1,تحویلی!$E$1&amp;COUNTIF(NOSA!$O$1:O9391,تحویلی!$E$1),"")),"")</f>
        <v/>
      </c>
      <c r="E9391" s="10" t="str">
        <f t="shared" si="598"/>
        <v>3343706</v>
      </c>
      <c r="F9391" s="10" t="str">
        <f>IFERROR(VLOOKUP(I9391,DATABASE!$N:$O,2,FALSE),"")</f>
        <v>دستكش ضد برش سبك</v>
      </c>
      <c r="G9391" s="3" t="s">
        <v>3848</v>
      </c>
      <c r="H9391" s="4">
        <v>3343</v>
      </c>
      <c r="I9391" s="3" t="s">
        <v>1442</v>
      </c>
      <c r="J9391" s="3" t="s">
        <v>22</v>
      </c>
      <c r="K9391" s="5">
        <v>1</v>
      </c>
      <c r="L9391" s="3" t="s">
        <v>3</v>
      </c>
      <c r="M9391" s="3" t="s">
        <v>4</v>
      </c>
      <c r="N9391" s="3" t="s">
        <v>1765</v>
      </c>
      <c r="O9391" s="1">
        <v>706</v>
      </c>
      <c r="P9391" s="4">
        <v>1</v>
      </c>
      <c r="Q9391" s="10">
        <f t="shared" si="599"/>
        <v>706</v>
      </c>
    </row>
    <row r="9392" spans="2:17" ht="20.25" customHeight="1">
      <c r="B9392" s="10" t="str">
        <f t="shared" si="596"/>
        <v>دستكش ضد برش سبك751</v>
      </c>
      <c r="C9392" s="10" t="str">
        <f t="shared" si="597"/>
        <v>دستكش ضد برش سبك1404/03/24751</v>
      </c>
      <c r="D9392" s="10" t="str">
        <f>IFERROR(IF(تحویلی!$E$1="","",IF(NOSA!O9392=تحویلی!$E$1,تحویلی!$E$1&amp;COUNTIF(NOSA!$O$1:O9392,تحویلی!$E$1),"")),"")</f>
        <v/>
      </c>
      <c r="E9392" s="10" t="str">
        <f t="shared" si="598"/>
        <v>3346751</v>
      </c>
      <c r="F9392" s="10" t="str">
        <f>IFERROR(VLOOKUP(I9392,DATABASE!$N:$O,2,FALSE),"")</f>
        <v>دستكش ضد برش سبك</v>
      </c>
      <c r="G9392" s="3" t="s">
        <v>3848</v>
      </c>
      <c r="H9392" s="4">
        <v>3346</v>
      </c>
      <c r="I9392" s="3" t="s">
        <v>1442</v>
      </c>
      <c r="J9392" s="3" t="s">
        <v>22</v>
      </c>
      <c r="K9392" s="5">
        <v>1</v>
      </c>
      <c r="L9392" s="3" t="s">
        <v>3</v>
      </c>
      <c r="M9392" s="3" t="s">
        <v>9</v>
      </c>
      <c r="N9392" s="3" t="s">
        <v>2709</v>
      </c>
      <c r="O9392" s="1">
        <v>751</v>
      </c>
      <c r="P9392" s="4">
        <v>1</v>
      </c>
      <c r="Q9392" s="10">
        <f t="shared" si="599"/>
        <v>751</v>
      </c>
    </row>
    <row r="9393" spans="2:17" ht="20.25" customHeight="1">
      <c r="B9393" s="10" t="str">
        <f t="shared" si="596"/>
        <v>دستكش ضد برش سبك478</v>
      </c>
      <c r="C9393" s="10" t="str">
        <f t="shared" si="597"/>
        <v>دستكش ضد برش سبك1404/03/24478</v>
      </c>
      <c r="D9393" s="10" t="str">
        <f>IFERROR(IF(تحویلی!$E$1="","",IF(NOSA!O9393=تحویلی!$E$1,تحویلی!$E$1&amp;COUNTIF(NOSA!$O$1:O9393,تحویلی!$E$1),"")),"")</f>
        <v/>
      </c>
      <c r="E9393" s="10" t="str">
        <f t="shared" si="598"/>
        <v>3348478</v>
      </c>
      <c r="F9393" s="10" t="str">
        <f>IFERROR(VLOOKUP(I9393,DATABASE!$N:$O,2,FALSE),"")</f>
        <v>دستكش ضد برش سبك</v>
      </c>
      <c r="G9393" s="3" t="s">
        <v>3848</v>
      </c>
      <c r="H9393" s="4">
        <v>3348</v>
      </c>
      <c r="I9393" s="3" t="s">
        <v>1442</v>
      </c>
      <c r="J9393" s="3" t="s">
        <v>22</v>
      </c>
      <c r="K9393" s="5">
        <v>1</v>
      </c>
      <c r="L9393" s="3" t="s">
        <v>3</v>
      </c>
      <c r="M9393" s="3" t="s">
        <v>25</v>
      </c>
      <c r="N9393" s="3" t="s">
        <v>2767</v>
      </c>
      <c r="O9393" s="1">
        <v>478</v>
      </c>
      <c r="P9393" s="4">
        <v>1</v>
      </c>
      <c r="Q9393" s="10">
        <f t="shared" si="599"/>
        <v>478</v>
      </c>
    </row>
    <row r="9394" spans="2:17" ht="20.25" customHeight="1">
      <c r="B9394" s="10" t="str">
        <f t="shared" si="596"/>
        <v>829</v>
      </c>
      <c r="C9394" s="10" t="str">
        <f t="shared" si="597"/>
        <v>1404/03/24829</v>
      </c>
      <c r="D9394" s="10" t="str">
        <f>IFERROR(IF(تحویلی!$E$1="","",IF(NOSA!O9394=تحویلی!$E$1,تحویلی!$E$1&amp;COUNTIF(NOSA!$O$1:O9394,تحویلی!$E$1),"")),"")</f>
        <v/>
      </c>
      <c r="E9394" s="10" t="str">
        <f t="shared" si="598"/>
        <v>3353829</v>
      </c>
      <c r="F9394" s="10" t="str">
        <f>IFERROR(VLOOKUP(I9394,DATABASE!$N:$O,2,FALSE),"")</f>
        <v/>
      </c>
      <c r="G9394" s="3" t="s">
        <v>3848</v>
      </c>
      <c r="H9394" s="4">
        <v>3353</v>
      </c>
      <c r="I9394" s="3" t="s">
        <v>2699</v>
      </c>
      <c r="J9394" s="3" t="s">
        <v>7</v>
      </c>
      <c r="K9394" s="5">
        <v>1</v>
      </c>
      <c r="L9394" s="3" t="s">
        <v>8</v>
      </c>
      <c r="M9394" s="3" t="s">
        <v>4</v>
      </c>
      <c r="N9394" s="3" t="s">
        <v>129</v>
      </c>
      <c r="O9394" s="1">
        <v>829</v>
      </c>
      <c r="P9394" s="4">
        <v>0</v>
      </c>
      <c r="Q9394" s="10">
        <f t="shared" si="599"/>
        <v>829</v>
      </c>
    </row>
    <row r="9395" spans="2:17" ht="20.25" customHeight="1">
      <c r="B9395" s="10" t="str">
        <f t="shared" si="596"/>
        <v>دستكش كف مواد سبك894</v>
      </c>
      <c r="C9395" s="10" t="str">
        <f t="shared" si="597"/>
        <v>دستكش كف مواد سبك1404/03/24894</v>
      </c>
      <c r="D9395" s="10" t="str">
        <f>IFERROR(IF(تحویلی!$E$1="","",IF(NOSA!O9395=تحویلی!$E$1,تحویلی!$E$1&amp;COUNTIF(NOSA!$O$1:O9395,تحویلی!$E$1),"")),"")</f>
        <v/>
      </c>
      <c r="E9395" s="10" t="str">
        <f t="shared" si="598"/>
        <v>3354894</v>
      </c>
      <c r="F9395" s="10" t="str">
        <f>IFERROR(VLOOKUP(I9395,DATABASE!$N:$O,2,FALSE),"")</f>
        <v>دستكش كف مواد سبك</v>
      </c>
      <c r="G9395" s="3" t="s">
        <v>3848</v>
      </c>
      <c r="H9395" s="4">
        <v>3354</v>
      </c>
      <c r="I9395" s="3" t="s">
        <v>1456</v>
      </c>
      <c r="J9395" s="3" t="s">
        <v>2</v>
      </c>
      <c r="K9395" s="5">
        <v>1</v>
      </c>
      <c r="L9395" s="3" t="s">
        <v>3</v>
      </c>
      <c r="M9395" s="3" t="s">
        <v>40</v>
      </c>
      <c r="N9395" s="3" t="s">
        <v>3962</v>
      </c>
      <c r="O9395" s="1">
        <v>894</v>
      </c>
      <c r="P9395" s="4">
        <v>1</v>
      </c>
      <c r="Q9395" s="10">
        <f t="shared" si="599"/>
        <v>894</v>
      </c>
    </row>
    <row r="9396" spans="2:17" ht="20.25" customHeight="1">
      <c r="B9396" s="10" t="str">
        <f t="shared" si="596"/>
        <v>دستكش ضد برش سبك935</v>
      </c>
      <c r="C9396" s="10" t="str">
        <f t="shared" si="597"/>
        <v>دستكش ضد برش سبك1404/03/24935</v>
      </c>
      <c r="D9396" s="10" t="str">
        <f>IFERROR(IF(تحویلی!$E$1="","",IF(NOSA!O9396=تحویلی!$E$1,تحویلی!$E$1&amp;COUNTIF(NOSA!$O$1:O9396,تحویلی!$E$1),"")),"")</f>
        <v/>
      </c>
      <c r="E9396" s="10" t="str">
        <f t="shared" si="598"/>
        <v>3355935</v>
      </c>
      <c r="F9396" s="10" t="str">
        <f>IFERROR(VLOOKUP(I9396,DATABASE!$N:$O,2,FALSE),"")</f>
        <v>دستكش ضد برش سبك</v>
      </c>
      <c r="G9396" s="3" t="s">
        <v>3848</v>
      </c>
      <c r="H9396" s="4">
        <v>3355</v>
      </c>
      <c r="I9396" s="3" t="s">
        <v>1442</v>
      </c>
      <c r="J9396" s="3" t="s">
        <v>22</v>
      </c>
      <c r="K9396" s="5">
        <v>1</v>
      </c>
      <c r="L9396" s="3" t="s">
        <v>3</v>
      </c>
      <c r="M9396" s="3" t="s">
        <v>9</v>
      </c>
      <c r="N9396" s="3" t="s">
        <v>4200</v>
      </c>
      <c r="O9396" s="1">
        <v>935</v>
      </c>
      <c r="P9396" s="4">
        <v>1</v>
      </c>
      <c r="Q9396" s="10">
        <f t="shared" si="599"/>
        <v>935</v>
      </c>
    </row>
    <row r="9397" spans="2:17" ht="20.25" customHeight="1">
      <c r="B9397" s="10" t="str">
        <f t="shared" si="596"/>
        <v>دستكش كف مواد سبك866</v>
      </c>
      <c r="C9397" s="10" t="str">
        <f t="shared" si="597"/>
        <v>دستكش كف مواد سبك1404/03/25866</v>
      </c>
      <c r="D9397" s="10" t="str">
        <f>IFERROR(IF(تحویلی!$E$1="","",IF(NOSA!O9397=تحویلی!$E$1,تحویلی!$E$1&amp;COUNTIF(NOSA!$O$1:O9397,تحویلی!$E$1),"")),"")</f>
        <v/>
      </c>
      <c r="E9397" s="10" t="str">
        <f t="shared" si="598"/>
        <v>3359866</v>
      </c>
      <c r="F9397" s="10" t="str">
        <f>IFERROR(VLOOKUP(I9397,DATABASE!$N:$O,2,FALSE),"")</f>
        <v>دستكش كف مواد سبك</v>
      </c>
      <c r="G9397" s="3" t="s">
        <v>3849</v>
      </c>
      <c r="H9397" s="4">
        <v>3359</v>
      </c>
      <c r="I9397" s="3" t="s">
        <v>1456</v>
      </c>
      <c r="J9397" s="3" t="s">
        <v>2</v>
      </c>
      <c r="K9397" s="5">
        <v>1</v>
      </c>
      <c r="L9397" s="3" t="s">
        <v>3</v>
      </c>
      <c r="M9397" s="3" t="s">
        <v>47</v>
      </c>
      <c r="N9397" s="3" t="s">
        <v>3230</v>
      </c>
      <c r="O9397" s="1">
        <v>866</v>
      </c>
      <c r="P9397" s="4">
        <v>1</v>
      </c>
      <c r="Q9397" s="10">
        <f t="shared" si="599"/>
        <v>866</v>
      </c>
    </row>
    <row r="9398" spans="2:17" ht="20.25" customHeight="1">
      <c r="B9398" s="10" t="str">
        <f t="shared" si="596"/>
        <v>دستكش كف مواد سبك827</v>
      </c>
      <c r="C9398" s="10" t="str">
        <f t="shared" si="597"/>
        <v>دستكش كف مواد سبك1404/03/25827</v>
      </c>
      <c r="D9398" s="10" t="str">
        <f>IFERROR(IF(تحویلی!$E$1="","",IF(NOSA!O9398=تحویلی!$E$1,تحویلی!$E$1&amp;COUNTIF(NOSA!$O$1:O9398,تحویلی!$E$1),"")),"")</f>
        <v/>
      </c>
      <c r="E9398" s="10" t="str">
        <f t="shared" si="598"/>
        <v>3360827</v>
      </c>
      <c r="F9398" s="10" t="str">
        <f>IFERROR(VLOOKUP(I9398,DATABASE!$N:$O,2,FALSE),"")</f>
        <v>دستكش كف مواد سبك</v>
      </c>
      <c r="G9398" s="3" t="s">
        <v>3849</v>
      </c>
      <c r="H9398" s="4">
        <v>3360</v>
      </c>
      <c r="I9398" s="3" t="s">
        <v>1456</v>
      </c>
      <c r="J9398" s="3" t="s">
        <v>2</v>
      </c>
      <c r="K9398" s="5">
        <v>1</v>
      </c>
      <c r="L9398" s="3" t="s">
        <v>3</v>
      </c>
      <c r="M9398" s="3" t="s">
        <v>47</v>
      </c>
      <c r="N9398" s="3" t="s">
        <v>2729</v>
      </c>
      <c r="O9398" s="1">
        <v>827</v>
      </c>
      <c r="P9398" s="4">
        <v>1</v>
      </c>
      <c r="Q9398" s="10">
        <f t="shared" si="599"/>
        <v>827</v>
      </c>
    </row>
    <row r="9399" spans="2:17" ht="20.25" customHeight="1">
      <c r="B9399" s="10" t="str">
        <f t="shared" si="596"/>
        <v>دستكش كف مواد سبك100010</v>
      </c>
      <c r="C9399" s="10" t="str">
        <f t="shared" si="597"/>
        <v>دستكش كف مواد سبك1404/03/25100010</v>
      </c>
      <c r="D9399" s="10" t="str">
        <f>IFERROR(IF(تحویلی!$E$1="","",IF(NOSA!O9399=تحویلی!$E$1,تحویلی!$E$1&amp;COUNTIF(NOSA!$O$1:O9399,تحویلی!$E$1),"")),"")</f>
        <v/>
      </c>
      <c r="E9399" s="10" t="str">
        <f t="shared" si="598"/>
        <v>3363100010</v>
      </c>
      <c r="F9399" s="10" t="str">
        <f>IFERROR(VLOOKUP(I9399,DATABASE!$N:$O,2,FALSE),"")</f>
        <v>دستكش كف مواد سبك</v>
      </c>
      <c r="G9399" s="3" t="s">
        <v>3849</v>
      </c>
      <c r="H9399" s="4">
        <v>3363</v>
      </c>
      <c r="I9399" s="3" t="s">
        <v>1456</v>
      </c>
      <c r="J9399" s="3" t="s">
        <v>2</v>
      </c>
      <c r="K9399" s="5">
        <v>1</v>
      </c>
      <c r="L9399" s="3" t="s">
        <v>3</v>
      </c>
      <c r="M9399" s="3" t="s">
        <v>9</v>
      </c>
      <c r="N9399" s="3" t="s">
        <v>4297</v>
      </c>
      <c r="O9399" s="1">
        <v>100010</v>
      </c>
      <c r="P9399" s="4">
        <v>1</v>
      </c>
      <c r="Q9399" s="10">
        <f t="shared" si="599"/>
        <v>100010</v>
      </c>
    </row>
    <row r="9400" spans="2:17" ht="20.25" customHeight="1">
      <c r="B9400" s="10" t="str">
        <f t="shared" si="596"/>
        <v>ماسك N95) FFP2 )873</v>
      </c>
      <c r="C9400" s="10" t="str">
        <f t="shared" si="597"/>
        <v>ماسك N95) FFP2 )1404/03/25873</v>
      </c>
      <c r="D9400" s="10" t="str">
        <f>IFERROR(IF(تحویلی!$E$1="","",IF(NOSA!O9400=تحویلی!$E$1,تحویلی!$E$1&amp;COUNTIF(NOSA!$O$1:O9400,تحویلی!$E$1),"")),"")</f>
        <v/>
      </c>
      <c r="E9400" s="10" t="str">
        <f t="shared" si="598"/>
        <v>3400873</v>
      </c>
      <c r="F9400" s="10" t="str">
        <f>IFERROR(VLOOKUP(I9400,DATABASE!$N:$O,2,FALSE),"")</f>
        <v>ماسك N95) FFP2 )</v>
      </c>
      <c r="G9400" s="3" t="s">
        <v>3849</v>
      </c>
      <c r="H9400" s="4">
        <v>3400</v>
      </c>
      <c r="I9400" s="3" t="s">
        <v>1469</v>
      </c>
      <c r="J9400" s="3" t="s">
        <v>256</v>
      </c>
      <c r="K9400" s="5">
        <v>100</v>
      </c>
      <c r="L9400" s="3" t="s">
        <v>8</v>
      </c>
      <c r="M9400" s="3" t="s">
        <v>63</v>
      </c>
      <c r="N9400" s="3" t="s">
        <v>3341</v>
      </c>
      <c r="O9400" s="1">
        <v>873</v>
      </c>
      <c r="P9400" s="4">
        <v>0</v>
      </c>
      <c r="Q9400" s="10">
        <f t="shared" si="599"/>
        <v>873</v>
      </c>
    </row>
    <row r="9401" spans="2:17" ht="20.25" customHeight="1">
      <c r="B9401" s="10" t="str">
        <f t="shared" si="596"/>
        <v>دستكش ضد ارتعاش كپسولي458</v>
      </c>
      <c r="C9401" s="10" t="str">
        <f t="shared" si="597"/>
        <v>دستكش ضد ارتعاش كپسولي1404/03/25458</v>
      </c>
      <c r="D9401" s="10" t="str">
        <f>IFERROR(IF(تحویلی!$E$1="","",IF(NOSA!O9401=تحویلی!$E$1,تحویلی!$E$1&amp;COUNTIF(NOSA!$O$1:O9401,تحویلی!$E$1),"")),"")</f>
        <v/>
      </c>
      <c r="E9401" s="10" t="str">
        <f t="shared" si="598"/>
        <v>3401458</v>
      </c>
      <c r="F9401" s="10" t="str">
        <f>IFERROR(VLOOKUP(I9401,DATABASE!$N:$O,2,FALSE),"")</f>
        <v>دستكش ضد ارتعاش كپسولي</v>
      </c>
      <c r="G9401" s="3" t="s">
        <v>3849</v>
      </c>
      <c r="H9401" s="4">
        <v>3401</v>
      </c>
      <c r="I9401" s="3" t="s">
        <v>2330</v>
      </c>
      <c r="J9401" s="3" t="s">
        <v>276</v>
      </c>
      <c r="K9401" s="5">
        <v>1</v>
      </c>
      <c r="L9401" s="3" t="s">
        <v>3</v>
      </c>
      <c r="M9401" s="3" t="s">
        <v>4</v>
      </c>
      <c r="N9401" s="3" t="s">
        <v>322</v>
      </c>
      <c r="O9401" s="1">
        <v>458</v>
      </c>
      <c r="P9401" s="4">
        <v>1</v>
      </c>
      <c r="Q9401" s="10">
        <f t="shared" si="599"/>
        <v>458</v>
      </c>
    </row>
    <row r="9402" spans="2:17" ht="20.25" customHeight="1">
      <c r="B9402" s="10" t="str">
        <f t="shared" si="596"/>
        <v>دستكش كف مواد سبك845</v>
      </c>
      <c r="C9402" s="10" t="str">
        <f t="shared" si="597"/>
        <v>دستكش كف مواد سبك1404/03/26845</v>
      </c>
      <c r="D9402" s="10" t="str">
        <f>IFERROR(IF(تحویلی!$E$1="","",IF(NOSA!O9402=تحویلی!$E$1,تحویلی!$E$1&amp;COUNTIF(NOSA!$O$1:O9402,تحویلی!$E$1),"")),"")</f>
        <v/>
      </c>
      <c r="E9402" s="10" t="str">
        <f t="shared" si="598"/>
        <v>3406845</v>
      </c>
      <c r="F9402" s="10" t="str">
        <f>IFERROR(VLOOKUP(I9402,DATABASE!$N:$O,2,FALSE),"")</f>
        <v>دستكش كف مواد سبك</v>
      </c>
      <c r="G9402" s="3" t="s">
        <v>3850</v>
      </c>
      <c r="H9402" s="4">
        <v>3406</v>
      </c>
      <c r="I9402" s="3" t="s">
        <v>1456</v>
      </c>
      <c r="J9402" s="3" t="s">
        <v>2</v>
      </c>
      <c r="K9402" s="5">
        <v>1</v>
      </c>
      <c r="L9402" s="3" t="s">
        <v>3</v>
      </c>
      <c r="M9402" s="3" t="s">
        <v>47</v>
      </c>
      <c r="N9402" s="3" t="s">
        <v>3244</v>
      </c>
      <c r="O9402" s="1">
        <v>845</v>
      </c>
      <c r="P9402" s="4">
        <v>1</v>
      </c>
      <c r="Q9402" s="10">
        <f t="shared" si="599"/>
        <v>845</v>
      </c>
    </row>
    <row r="9403" spans="2:17" ht="20.25" customHeight="1">
      <c r="B9403" s="10" t="str">
        <f t="shared" si="596"/>
        <v>دستكش كف مواد سبك841</v>
      </c>
      <c r="C9403" s="10" t="str">
        <f t="shared" si="597"/>
        <v>دستكش كف مواد سبك1404/03/26841</v>
      </c>
      <c r="D9403" s="10" t="str">
        <f>IFERROR(IF(تحویلی!$E$1="","",IF(NOSA!O9403=تحویلی!$E$1,تحویلی!$E$1&amp;COUNTIF(NOSA!$O$1:O9403,تحویلی!$E$1),"")),"")</f>
        <v/>
      </c>
      <c r="E9403" s="10" t="str">
        <f t="shared" si="598"/>
        <v>3410841</v>
      </c>
      <c r="F9403" s="10" t="str">
        <f>IFERROR(VLOOKUP(I9403,DATABASE!$N:$O,2,FALSE),"")</f>
        <v>دستكش كف مواد سبك</v>
      </c>
      <c r="G9403" s="3" t="s">
        <v>3850</v>
      </c>
      <c r="H9403" s="4">
        <v>3410</v>
      </c>
      <c r="I9403" s="3" t="s">
        <v>1456</v>
      </c>
      <c r="J9403" s="3" t="s">
        <v>2</v>
      </c>
      <c r="K9403" s="5">
        <v>1</v>
      </c>
      <c r="L9403" s="3" t="s">
        <v>3</v>
      </c>
      <c r="M9403" s="3" t="s">
        <v>47</v>
      </c>
      <c r="N9403" s="3" t="s">
        <v>2686</v>
      </c>
      <c r="O9403" s="1">
        <v>841</v>
      </c>
      <c r="P9403" s="4">
        <v>1</v>
      </c>
      <c r="Q9403" s="10">
        <f t="shared" si="599"/>
        <v>841</v>
      </c>
    </row>
    <row r="9404" spans="2:17" ht="20.25" customHeight="1">
      <c r="B9404" s="10" t="str">
        <f t="shared" si="596"/>
        <v>دستكش كف مواد سبك739</v>
      </c>
      <c r="C9404" s="10" t="str">
        <f t="shared" si="597"/>
        <v>دستكش كف مواد سبك1404/03/26739</v>
      </c>
      <c r="D9404" s="10" t="str">
        <f>IFERROR(IF(تحویلی!$E$1="","",IF(NOSA!O9404=تحویلی!$E$1,تحویلی!$E$1&amp;COUNTIF(NOSA!$O$1:O9404,تحویلی!$E$1),"")),"")</f>
        <v/>
      </c>
      <c r="E9404" s="10" t="str">
        <f t="shared" si="598"/>
        <v>3410739</v>
      </c>
      <c r="F9404" s="10" t="str">
        <f>IFERROR(VLOOKUP(I9404,DATABASE!$N:$O,2,FALSE),"")</f>
        <v>دستكش كف مواد سبك</v>
      </c>
      <c r="G9404" s="3" t="s">
        <v>3850</v>
      </c>
      <c r="H9404" s="4">
        <v>3410</v>
      </c>
      <c r="I9404" s="3" t="s">
        <v>1456</v>
      </c>
      <c r="J9404" s="3" t="s">
        <v>2</v>
      </c>
      <c r="K9404" s="5">
        <v>1</v>
      </c>
      <c r="L9404" s="3" t="s">
        <v>3</v>
      </c>
      <c r="M9404" s="3" t="s">
        <v>47</v>
      </c>
      <c r="N9404" s="3" t="s">
        <v>2890</v>
      </c>
      <c r="O9404" s="1">
        <v>739</v>
      </c>
      <c r="P9404" s="4">
        <v>1</v>
      </c>
      <c r="Q9404" s="10">
        <f t="shared" si="599"/>
        <v>739</v>
      </c>
    </row>
    <row r="9405" spans="2:17" ht="20.25" customHeight="1">
      <c r="B9405" s="10" t="str">
        <f t="shared" si="596"/>
        <v>دستكش كف مواد سبك843</v>
      </c>
      <c r="C9405" s="10" t="str">
        <f t="shared" si="597"/>
        <v>دستكش كف مواد سبك1404/03/26843</v>
      </c>
      <c r="D9405" s="10" t="str">
        <f>IFERROR(IF(تحویلی!$E$1="","",IF(NOSA!O9405=تحویلی!$E$1,تحویلی!$E$1&amp;COUNTIF(NOSA!$O$1:O9405,تحویلی!$E$1),"")),"")</f>
        <v/>
      </c>
      <c r="E9405" s="10" t="str">
        <f t="shared" si="598"/>
        <v>3413843</v>
      </c>
      <c r="F9405" s="10" t="str">
        <f>IFERROR(VLOOKUP(I9405,DATABASE!$N:$O,2,FALSE),"")</f>
        <v>دستكش كف مواد سبك</v>
      </c>
      <c r="G9405" s="3" t="s">
        <v>3850</v>
      </c>
      <c r="H9405" s="4">
        <v>3413</v>
      </c>
      <c r="I9405" s="3" t="s">
        <v>1456</v>
      </c>
      <c r="J9405" s="3" t="s">
        <v>2</v>
      </c>
      <c r="K9405" s="5">
        <v>1</v>
      </c>
      <c r="L9405" s="3" t="s">
        <v>3</v>
      </c>
      <c r="M9405" s="3" t="s">
        <v>47</v>
      </c>
      <c r="N9405" s="3" t="s">
        <v>4340</v>
      </c>
      <c r="O9405" s="1">
        <v>843</v>
      </c>
      <c r="P9405" s="4">
        <v>1</v>
      </c>
      <c r="Q9405" s="10">
        <f t="shared" si="599"/>
        <v>843</v>
      </c>
    </row>
    <row r="9406" spans="2:17" ht="20.25" customHeight="1">
      <c r="B9406" s="10" t="str">
        <f t="shared" si="596"/>
        <v>دستكش كف مواد سبك277</v>
      </c>
      <c r="C9406" s="10" t="str">
        <f t="shared" si="597"/>
        <v>دستكش كف مواد سبك1404/03/26277</v>
      </c>
      <c r="D9406" s="10" t="str">
        <f>IFERROR(IF(تحویلی!$E$1="","",IF(NOSA!O9406=تحویلی!$E$1,تحویلی!$E$1&amp;COUNTIF(NOSA!$O$1:O9406,تحویلی!$E$1),"")),"")</f>
        <v/>
      </c>
      <c r="E9406" s="10" t="str">
        <f t="shared" si="598"/>
        <v>3413277</v>
      </c>
      <c r="F9406" s="10" t="str">
        <f>IFERROR(VLOOKUP(I9406,DATABASE!$N:$O,2,FALSE),"")</f>
        <v>دستكش كف مواد سبك</v>
      </c>
      <c r="G9406" s="3" t="s">
        <v>3850</v>
      </c>
      <c r="H9406" s="4">
        <v>3413</v>
      </c>
      <c r="I9406" s="3" t="s">
        <v>1456</v>
      </c>
      <c r="J9406" s="3" t="s">
        <v>2</v>
      </c>
      <c r="K9406" s="5">
        <v>1</v>
      </c>
      <c r="L9406" s="3" t="s">
        <v>3</v>
      </c>
      <c r="M9406" s="3" t="s">
        <v>47</v>
      </c>
      <c r="N9406" s="3" t="s">
        <v>4341</v>
      </c>
      <c r="O9406" s="1">
        <v>277</v>
      </c>
      <c r="P9406" s="4">
        <v>1</v>
      </c>
      <c r="Q9406" s="10">
        <f t="shared" si="599"/>
        <v>277</v>
      </c>
    </row>
    <row r="9407" spans="2:17" ht="20.25" customHeight="1">
      <c r="B9407" s="10" t="str">
        <f t="shared" si="596"/>
        <v>دستكش كف مواد سبك843</v>
      </c>
      <c r="C9407" s="10" t="str">
        <f t="shared" si="597"/>
        <v>دستكش كف مواد سبك1404/03/26843</v>
      </c>
      <c r="D9407" s="10" t="str">
        <f>IFERROR(IF(تحویلی!$E$1="","",IF(NOSA!O9407=تحویلی!$E$1,تحویلی!$E$1&amp;COUNTIF(NOSA!$O$1:O9407,تحویلی!$E$1),"")),"")</f>
        <v/>
      </c>
      <c r="E9407" s="10" t="str">
        <f t="shared" si="598"/>
        <v>3413843</v>
      </c>
      <c r="F9407" s="10" t="str">
        <f>IFERROR(VLOOKUP(I9407,DATABASE!$N:$O,2,FALSE),"")</f>
        <v>دستكش كف مواد سبك</v>
      </c>
      <c r="G9407" s="3" t="s">
        <v>3850</v>
      </c>
      <c r="H9407" s="4">
        <v>3413</v>
      </c>
      <c r="I9407" s="3" t="s">
        <v>1456</v>
      </c>
      <c r="J9407" s="3" t="s">
        <v>2</v>
      </c>
      <c r="K9407" s="5">
        <v>1</v>
      </c>
      <c r="L9407" s="3" t="s">
        <v>3</v>
      </c>
      <c r="M9407" s="3" t="s">
        <v>47</v>
      </c>
      <c r="N9407" s="3" t="s">
        <v>4342</v>
      </c>
      <c r="O9407" s="1">
        <v>843</v>
      </c>
      <c r="P9407" s="4">
        <v>1</v>
      </c>
      <c r="Q9407" s="10">
        <f t="shared" si="599"/>
        <v>843</v>
      </c>
    </row>
    <row r="9408" spans="2:17" ht="20.25" customHeight="1">
      <c r="B9408" s="10" t="str">
        <f t="shared" si="596"/>
        <v>دستكش كف مواد سبك723</v>
      </c>
      <c r="C9408" s="10" t="str">
        <f t="shared" si="597"/>
        <v>دستكش كف مواد سبك1404/03/26723</v>
      </c>
      <c r="D9408" s="10" t="str">
        <f>IFERROR(IF(تحویلی!$E$1="","",IF(NOSA!O9408=تحویلی!$E$1,تحویلی!$E$1&amp;COUNTIF(NOSA!$O$1:O9408,تحویلی!$E$1),"")),"")</f>
        <v/>
      </c>
      <c r="E9408" s="10" t="str">
        <f t="shared" si="598"/>
        <v>3429723</v>
      </c>
      <c r="F9408" s="10" t="str">
        <f>IFERROR(VLOOKUP(I9408,DATABASE!$N:$O,2,FALSE),"")</f>
        <v>دستكش كف مواد سبك</v>
      </c>
      <c r="G9408" s="3" t="s">
        <v>3850</v>
      </c>
      <c r="H9408" s="4">
        <v>3429</v>
      </c>
      <c r="I9408" s="3" t="s">
        <v>1456</v>
      </c>
      <c r="J9408" s="3" t="s">
        <v>2</v>
      </c>
      <c r="K9408" s="5">
        <v>1</v>
      </c>
      <c r="L9408" s="3" t="s">
        <v>3</v>
      </c>
      <c r="M9408" s="3" t="s">
        <v>9</v>
      </c>
      <c r="N9408" s="3" t="s">
        <v>3504</v>
      </c>
      <c r="O9408" s="1">
        <v>723</v>
      </c>
      <c r="P9408" s="4">
        <v>1</v>
      </c>
      <c r="Q9408" s="10">
        <f t="shared" si="599"/>
        <v>723</v>
      </c>
    </row>
    <row r="9409" spans="2:17" ht="20.25" customHeight="1">
      <c r="B9409" s="10" t="str">
        <f t="shared" si="596"/>
        <v>701</v>
      </c>
      <c r="C9409" s="10" t="str">
        <f t="shared" si="597"/>
        <v>1404/03/26701</v>
      </c>
      <c r="D9409" s="10" t="str">
        <f>IFERROR(IF(تحویلی!$E$1="","",IF(NOSA!O9409=تحویلی!$E$1,تحویلی!$E$1&amp;COUNTIF(NOSA!$O$1:O9409,تحویلی!$E$1),"")),"")</f>
        <v/>
      </c>
      <c r="E9409" s="10" t="str">
        <f t="shared" si="598"/>
        <v>3431701</v>
      </c>
      <c r="F9409" s="10" t="str">
        <f>IFERROR(VLOOKUP(I9409,DATABASE!$N:$O,2,FALSE),"")</f>
        <v/>
      </c>
      <c r="G9409" s="3" t="s">
        <v>3850</v>
      </c>
      <c r="H9409" s="4">
        <v>3431</v>
      </c>
      <c r="I9409" s="3" t="s">
        <v>3997</v>
      </c>
      <c r="J9409" s="3" t="s">
        <v>3998</v>
      </c>
      <c r="K9409" s="5">
        <v>1</v>
      </c>
      <c r="L9409" s="3" t="s">
        <v>8</v>
      </c>
      <c r="M9409" s="3" t="s">
        <v>4</v>
      </c>
      <c r="N9409" s="3" t="s">
        <v>1359</v>
      </c>
      <c r="O9409" s="1">
        <v>701</v>
      </c>
      <c r="P9409" s="4">
        <v>1</v>
      </c>
      <c r="Q9409" s="10">
        <f t="shared" si="599"/>
        <v>701</v>
      </c>
    </row>
    <row r="9410" spans="2:17" ht="20.25" customHeight="1">
      <c r="B9410" s="10" t="str">
        <f t="shared" si="596"/>
        <v>دستكش ضد برش سبك83</v>
      </c>
      <c r="C9410" s="10" t="str">
        <f t="shared" si="597"/>
        <v>دستكش ضد برش سبك1404/03/2783</v>
      </c>
      <c r="D9410" s="10" t="str">
        <f>IFERROR(IF(تحویلی!$E$1="","",IF(NOSA!O9410=تحویلی!$E$1,تحویلی!$E$1&amp;COUNTIF(NOSA!$O$1:O9410,تحویلی!$E$1),"")),"")</f>
        <v/>
      </c>
      <c r="E9410" s="10" t="str">
        <f t="shared" si="598"/>
        <v>344083</v>
      </c>
      <c r="F9410" s="10" t="str">
        <f>IFERROR(VLOOKUP(I9410,DATABASE!$N:$O,2,FALSE),"")</f>
        <v>دستكش ضد برش سبك</v>
      </c>
      <c r="G9410" s="381" t="s">
        <v>3851</v>
      </c>
      <c r="H9410" s="382">
        <v>3440</v>
      </c>
      <c r="I9410" s="381" t="s">
        <v>1442</v>
      </c>
      <c r="J9410" s="381" t="s">
        <v>22</v>
      </c>
      <c r="K9410" s="383">
        <v>1</v>
      </c>
      <c r="L9410" s="381" t="s">
        <v>3</v>
      </c>
      <c r="M9410" s="381" t="s">
        <v>43</v>
      </c>
      <c r="N9410" s="381" t="s">
        <v>929</v>
      </c>
      <c r="O9410" s="384">
        <v>83</v>
      </c>
      <c r="P9410" s="382">
        <v>1</v>
      </c>
      <c r="Q9410" s="10">
        <f t="shared" si="599"/>
        <v>83</v>
      </c>
    </row>
    <row r="9411" spans="2:17" ht="20.25" customHeight="1">
      <c r="B9411" s="10" t="str">
        <f t="shared" si="596"/>
        <v>لباس كار ديرسوز(بلوز و شلوار)751</v>
      </c>
      <c r="C9411" s="10" t="str">
        <f t="shared" si="597"/>
        <v>لباس كار ديرسوز(بلوز و شلوار)1404/03/27751</v>
      </c>
      <c r="D9411" s="10" t="str">
        <f>IFERROR(IF(تحویلی!$E$1="","",IF(NOSA!O9411=تحویلی!$E$1,تحویلی!$E$1&amp;COUNTIF(NOSA!$O$1:O9411,تحویلی!$E$1),"")),"")</f>
        <v/>
      </c>
      <c r="E9411" s="10" t="str">
        <f t="shared" si="598"/>
        <v>3343751</v>
      </c>
      <c r="F9411" s="10" t="str">
        <f>IFERROR(VLOOKUP(I9411,DATABASE!$N:$O,2,FALSE),"")</f>
        <v>لباس كار ديرسوز(بلوز و شلوار)</v>
      </c>
      <c r="G9411" s="381" t="s">
        <v>3851</v>
      </c>
      <c r="H9411" s="382">
        <v>3343</v>
      </c>
      <c r="I9411" s="381" t="s">
        <v>1634</v>
      </c>
      <c r="J9411" s="381" t="s">
        <v>1635</v>
      </c>
      <c r="K9411" s="383">
        <v>1</v>
      </c>
      <c r="L9411" s="381" t="s">
        <v>28</v>
      </c>
      <c r="M9411" s="381" t="s">
        <v>9</v>
      </c>
      <c r="N9411" s="381" t="s">
        <v>2709</v>
      </c>
      <c r="O9411" s="384">
        <v>751</v>
      </c>
      <c r="P9411" s="382">
        <v>1</v>
      </c>
      <c r="Q9411" s="10">
        <f t="shared" si="599"/>
        <v>751</v>
      </c>
    </row>
    <row r="9412" spans="2:17" ht="20.25" customHeight="1">
      <c r="B9412" s="10" t="str">
        <f t="shared" si="596"/>
        <v>لباس كار ديرسوز(بلوز و شلوار)963</v>
      </c>
      <c r="C9412" s="10" t="str">
        <f t="shared" si="597"/>
        <v>لباس كار ديرسوز(بلوز و شلوار)1404/03/27963</v>
      </c>
      <c r="D9412" s="10" t="str">
        <f>IFERROR(IF(تحویلی!$E$1="","",IF(NOSA!O9412=تحویلی!$E$1,تحویلی!$E$1&amp;COUNTIF(NOSA!$O$1:O9412,تحویلی!$E$1),"")),"")</f>
        <v/>
      </c>
      <c r="E9412" s="10" t="str">
        <f t="shared" si="598"/>
        <v>3444963</v>
      </c>
      <c r="F9412" s="10" t="str">
        <f>IFERROR(VLOOKUP(I9412,DATABASE!$N:$O,2,FALSE),"")</f>
        <v>لباس كار ديرسوز(بلوز و شلوار)</v>
      </c>
      <c r="G9412" s="381" t="s">
        <v>3851</v>
      </c>
      <c r="H9412" s="382">
        <v>3444</v>
      </c>
      <c r="I9412" s="381" t="s">
        <v>1629</v>
      </c>
      <c r="J9412" s="381" t="s">
        <v>1630</v>
      </c>
      <c r="K9412" s="383">
        <v>1</v>
      </c>
      <c r="L9412" s="381" t="s">
        <v>28</v>
      </c>
      <c r="M9412" s="381" t="s">
        <v>47</v>
      </c>
      <c r="N9412" s="381" t="s">
        <v>4343</v>
      </c>
      <c r="O9412" s="384">
        <v>963</v>
      </c>
      <c r="P9412" s="382">
        <v>0</v>
      </c>
      <c r="Q9412" s="10">
        <f t="shared" si="599"/>
        <v>963</v>
      </c>
    </row>
    <row r="9413" spans="2:17" ht="20.25" customHeight="1">
      <c r="B9413" s="10" t="str">
        <f t="shared" si="596"/>
        <v>كفش ايمني عايق برق963</v>
      </c>
      <c r="C9413" s="10" t="str">
        <f t="shared" si="597"/>
        <v>كفش ايمني عايق برق1404/03/27963</v>
      </c>
      <c r="D9413" s="10" t="str">
        <f>IFERROR(IF(تحویلی!$E$1="","",IF(NOSA!O9413=تحویلی!$E$1,تحویلی!$E$1&amp;COUNTIF(NOSA!$O$1:O9413,تحویلی!$E$1),"")),"")</f>
        <v/>
      </c>
      <c r="E9413" s="10" t="str">
        <f t="shared" si="598"/>
        <v>3444963</v>
      </c>
      <c r="F9413" s="10" t="str">
        <f>IFERROR(VLOOKUP(I9413,DATABASE!$N:$O,2,FALSE),"")</f>
        <v>كفش ايمني عايق برق</v>
      </c>
      <c r="G9413" s="381" t="s">
        <v>3851</v>
      </c>
      <c r="H9413" s="382">
        <v>3444</v>
      </c>
      <c r="I9413" s="381" t="s">
        <v>1589</v>
      </c>
      <c r="J9413" s="381" t="s">
        <v>1651</v>
      </c>
      <c r="K9413" s="383">
        <v>1</v>
      </c>
      <c r="L9413" s="381" t="s">
        <v>3</v>
      </c>
      <c r="M9413" s="381" t="s">
        <v>47</v>
      </c>
      <c r="N9413" s="381" t="s">
        <v>4343</v>
      </c>
      <c r="O9413" s="384">
        <v>963</v>
      </c>
      <c r="P9413" s="382">
        <v>0</v>
      </c>
      <c r="Q9413" s="10">
        <f t="shared" si="599"/>
        <v>963</v>
      </c>
    </row>
    <row r="9414" spans="2:17" ht="20.25" customHeight="1">
      <c r="B9414" s="10" t="str">
        <f t="shared" si="596"/>
        <v>كلاه ايمني963</v>
      </c>
      <c r="C9414" s="10" t="str">
        <f t="shared" si="597"/>
        <v>كلاه ايمني1404/03/27963</v>
      </c>
      <c r="D9414" s="10" t="str">
        <f>IFERROR(IF(تحویلی!$E$1="","",IF(NOSA!O9414=تحویلی!$E$1,تحویلی!$E$1&amp;COUNTIF(NOSA!$O$1:O9414,تحویلی!$E$1),"")),"")</f>
        <v/>
      </c>
      <c r="E9414" s="10" t="str">
        <f t="shared" si="598"/>
        <v>3444963</v>
      </c>
      <c r="F9414" s="10" t="str">
        <f>IFERROR(VLOOKUP(I9414,DATABASE!$N:$O,2,FALSE),"")</f>
        <v>كلاه ايمني</v>
      </c>
      <c r="G9414" s="381" t="s">
        <v>3851</v>
      </c>
      <c r="H9414" s="382">
        <v>3444</v>
      </c>
      <c r="I9414" s="381" t="s">
        <v>1476</v>
      </c>
      <c r="J9414" s="381" t="s">
        <v>1647</v>
      </c>
      <c r="K9414" s="383">
        <v>1</v>
      </c>
      <c r="L9414" s="381" t="s">
        <v>8</v>
      </c>
      <c r="M9414" s="381" t="s">
        <v>47</v>
      </c>
      <c r="N9414" s="381" t="s">
        <v>4343</v>
      </c>
      <c r="O9414" s="384">
        <v>963</v>
      </c>
      <c r="P9414" s="382">
        <v>0</v>
      </c>
      <c r="Q9414" s="10">
        <f t="shared" si="599"/>
        <v>963</v>
      </c>
    </row>
    <row r="9415" spans="2:17" ht="20.25" customHeight="1">
      <c r="B9415" s="10" t="str">
        <f t="shared" si="596"/>
        <v>963</v>
      </c>
      <c r="C9415" s="10" t="str">
        <f t="shared" si="597"/>
        <v>1404/03/27963</v>
      </c>
      <c r="D9415" s="10" t="str">
        <f>IFERROR(IF(تحویلی!$E$1="","",IF(NOSA!O9415=تحویلی!$E$1,تحویلی!$E$1&amp;COUNTIF(NOSA!$O$1:O9415,تحویلی!$E$1),"")),"")</f>
        <v/>
      </c>
      <c r="E9415" s="10" t="str">
        <f t="shared" si="598"/>
        <v>3444963</v>
      </c>
      <c r="F9415" s="10" t="str">
        <f>IFERROR(VLOOKUP(I9415,DATABASE!$N:$O,2,FALSE),"")</f>
        <v/>
      </c>
      <c r="G9415" s="381" t="s">
        <v>3851</v>
      </c>
      <c r="H9415" s="382">
        <v>3444</v>
      </c>
      <c r="I9415" s="381" t="s">
        <v>3559</v>
      </c>
      <c r="J9415" s="381" t="s">
        <v>3560</v>
      </c>
      <c r="K9415" s="383">
        <v>1</v>
      </c>
      <c r="L9415" s="381" t="s">
        <v>8</v>
      </c>
      <c r="M9415" s="381" t="s">
        <v>47</v>
      </c>
      <c r="N9415" s="381" t="s">
        <v>4343</v>
      </c>
      <c r="O9415" s="384">
        <v>963</v>
      </c>
      <c r="P9415" s="382">
        <v>0</v>
      </c>
      <c r="Q9415" s="10">
        <f t="shared" si="599"/>
        <v>963</v>
      </c>
    </row>
    <row r="9416" spans="2:17" ht="20.25" customHeight="1">
      <c r="B9416" s="10" t="str">
        <f t="shared" si="596"/>
        <v>گوشي اير پلاگ963</v>
      </c>
      <c r="C9416" s="10" t="str">
        <f t="shared" si="597"/>
        <v>گوشي اير پلاگ1404/03/27963</v>
      </c>
      <c r="D9416" s="10" t="str">
        <f>IFERROR(IF(تحویلی!$E$1="","",IF(NOSA!O9416=تحویلی!$E$1,تحویلی!$E$1&amp;COUNTIF(NOSA!$O$1:O9416,تحویلی!$E$1),"")),"")</f>
        <v/>
      </c>
      <c r="E9416" s="10" t="str">
        <f t="shared" si="598"/>
        <v>3444963</v>
      </c>
      <c r="F9416" s="10" t="str">
        <f>IFERROR(VLOOKUP(I9416,DATABASE!$N:$O,2,FALSE),"")</f>
        <v>گوشي اير پلاگ</v>
      </c>
      <c r="G9416" s="381" t="s">
        <v>3851</v>
      </c>
      <c r="H9416" s="382">
        <v>3444</v>
      </c>
      <c r="I9416" s="381" t="s">
        <v>1581</v>
      </c>
      <c r="J9416" s="381" t="s">
        <v>124</v>
      </c>
      <c r="K9416" s="383">
        <v>1</v>
      </c>
      <c r="L9416" s="381" t="s">
        <v>8</v>
      </c>
      <c r="M9416" s="381" t="s">
        <v>47</v>
      </c>
      <c r="N9416" s="381" t="s">
        <v>4343</v>
      </c>
      <c r="O9416" s="384">
        <v>963</v>
      </c>
      <c r="P9416" s="382">
        <v>0</v>
      </c>
      <c r="Q9416" s="10">
        <f t="shared" si="599"/>
        <v>963</v>
      </c>
    </row>
    <row r="9417" spans="2:17" ht="20.25" customHeight="1">
      <c r="B9417" s="10" t="str">
        <f t="shared" si="596"/>
        <v>دستكش كف مواد سبك963</v>
      </c>
      <c r="C9417" s="10" t="str">
        <f t="shared" si="597"/>
        <v>دستكش كف مواد سبك1404/03/27963</v>
      </c>
      <c r="D9417" s="10" t="str">
        <f>IFERROR(IF(تحویلی!$E$1="","",IF(NOSA!O9417=تحویلی!$E$1,تحویلی!$E$1&amp;COUNTIF(NOSA!$O$1:O9417,تحویلی!$E$1),"")),"")</f>
        <v/>
      </c>
      <c r="E9417" s="10" t="str">
        <f t="shared" si="598"/>
        <v>3445963</v>
      </c>
      <c r="F9417" s="10" t="str">
        <f>IFERROR(VLOOKUP(I9417,DATABASE!$N:$O,2,FALSE),"")</f>
        <v>دستكش كف مواد سبك</v>
      </c>
      <c r="G9417" s="381" t="s">
        <v>3851</v>
      </c>
      <c r="H9417" s="382">
        <v>3445</v>
      </c>
      <c r="I9417" s="381" t="s">
        <v>1456</v>
      </c>
      <c r="J9417" s="381" t="s">
        <v>2</v>
      </c>
      <c r="K9417" s="383">
        <v>1</v>
      </c>
      <c r="L9417" s="381" t="s">
        <v>3</v>
      </c>
      <c r="M9417" s="381" t="s">
        <v>47</v>
      </c>
      <c r="N9417" s="381" t="s">
        <v>4343</v>
      </c>
      <c r="O9417" s="384">
        <v>963</v>
      </c>
      <c r="P9417" s="382">
        <v>0</v>
      </c>
      <c r="Q9417" s="10">
        <f t="shared" si="599"/>
        <v>963</v>
      </c>
    </row>
    <row r="9418" spans="2:17" ht="20.25" customHeight="1">
      <c r="B9418" s="10" t="str">
        <f t="shared" si="596"/>
        <v>دستكش ضد برش سبك853</v>
      </c>
      <c r="C9418" s="10" t="str">
        <f t="shared" si="597"/>
        <v>دستكش ضد برش سبك1404/03/27853</v>
      </c>
      <c r="D9418" s="10" t="str">
        <f>IFERROR(IF(تحویلی!$E$1="","",IF(NOSA!O9418=تحویلی!$E$1,تحویلی!$E$1&amp;COUNTIF(NOSA!$O$1:O9418,تحویلی!$E$1),"")),"")</f>
        <v/>
      </c>
      <c r="E9418" s="10" t="str">
        <f t="shared" si="598"/>
        <v>3454853</v>
      </c>
      <c r="F9418" s="10" t="str">
        <f>IFERROR(VLOOKUP(I9418,DATABASE!$N:$O,2,FALSE),"")</f>
        <v>دستكش ضد برش سبك</v>
      </c>
      <c r="G9418" s="381" t="s">
        <v>3851</v>
      </c>
      <c r="H9418" s="382">
        <v>3454</v>
      </c>
      <c r="I9418" s="381" t="s">
        <v>1442</v>
      </c>
      <c r="J9418" s="381" t="s">
        <v>22</v>
      </c>
      <c r="K9418" s="383">
        <v>1</v>
      </c>
      <c r="L9418" s="381" t="s">
        <v>3</v>
      </c>
      <c r="M9418" s="381" t="s">
        <v>40</v>
      </c>
      <c r="N9418" s="381" t="s">
        <v>3338</v>
      </c>
      <c r="O9418" s="384">
        <v>853</v>
      </c>
      <c r="P9418" s="382">
        <v>1</v>
      </c>
      <c r="Q9418" s="10">
        <f t="shared" si="599"/>
        <v>853</v>
      </c>
    </row>
    <row r="9419" spans="2:17" ht="20.25" customHeight="1">
      <c r="B9419" s="10" t="str">
        <f t="shared" si="596"/>
        <v>هدگير نقاب936</v>
      </c>
      <c r="C9419" s="10" t="str">
        <f t="shared" si="597"/>
        <v>هدگير نقاب1404/03/27936</v>
      </c>
      <c r="D9419" s="10" t="str">
        <f>IFERROR(IF(تحویلی!$E$1="","",IF(NOSA!O9419=تحویلی!$E$1,تحویلی!$E$1&amp;COUNTIF(NOSA!$O$1:O9419,تحویلی!$E$1),"")),"")</f>
        <v/>
      </c>
      <c r="E9419" s="10" t="str">
        <f t="shared" si="598"/>
        <v>3455936</v>
      </c>
      <c r="F9419" s="10" t="str">
        <f>IFERROR(VLOOKUP(I9419,DATABASE!$N:$O,2,FALSE),"")</f>
        <v>هدگير نقاب</v>
      </c>
      <c r="G9419" s="381" t="s">
        <v>3851</v>
      </c>
      <c r="H9419" s="382">
        <v>3455</v>
      </c>
      <c r="I9419" s="381" t="s">
        <v>1468</v>
      </c>
      <c r="J9419" s="381" t="s">
        <v>12</v>
      </c>
      <c r="K9419" s="383">
        <v>1</v>
      </c>
      <c r="L9419" s="381" t="s">
        <v>8</v>
      </c>
      <c r="M9419" s="381" t="s">
        <v>4</v>
      </c>
      <c r="N9419" s="381" t="s">
        <v>4020</v>
      </c>
      <c r="O9419" s="384">
        <v>936</v>
      </c>
      <c r="P9419" s="382">
        <v>1</v>
      </c>
      <c r="Q9419" s="10">
        <f t="shared" si="599"/>
        <v>936</v>
      </c>
    </row>
    <row r="9420" spans="2:17" ht="20.25" customHeight="1">
      <c r="B9420" s="10" t="str">
        <f t="shared" si="596"/>
        <v>دستكش كف مواد سبك954</v>
      </c>
      <c r="C9420" s="10" t="str">
        <f t="shared" si="597"/>
        <v>دستكش كف مواد سبك1404/03/27954</v>
      </c>
      <c r="D9420" s="10" t="str">
        <f>IFERROR(IF(تحویلی!$E$1="","",IF(NOSA!O9420=تحویلی!$E$1,تحویلی!$E$1&amp;COUNTIF(NOSA!$O$1:O9420,تحویلی!$E$1),"")),"")</f>
        <v/>
      </c>
      <c r="E9420" s="10" t="str">
        <f t="shared" si="598"/>
        <v>3456954</v>
      </c>
      <c r="F9420" s="10" t="str">
        <f>IFERROR(VLOOKUP(I9420,DATABASE!$N:$O,2,FALSE),"")</f>
        <v>دستكش كف مواد سبك</v>
      </c>
      <c r="G9420" s="381" t="s">
        <v>3851</v>
      </c>
      <c r="H9420" s="382">
        <v>3456</v>
      </c>
      <c r="I9420" s="381" t="s">
        <v>1456</v>
      </c>
      <c r="J9420" s="381" t="s">
        <v>2</v>
      </c>
      <c r="K9420" s="383">
        <v>1</v>
      </c>
      <c r="L9420" s="381" t="s">
        <v>3</v>
      </c>
      <c r="M9420" s="381" t="s">
        <v>47</v>
      </c>
      <c r="N9420" s="381" t="s">
        <v>4344</v>
      </c>
      <c r="O9420" s="384">
        <v>954</v>
      </c>
      <c r="P9420" s="382">
        <v>1</v>
      </c>
      <c r="Q9420" s="10">
        <f t="shared" si="599"/>
        <v>954</v>
      </c>
    </row>
    <row r="9421" spans="2:17" ht="20.25" customHeight="1">
      <c r="B9421" s="10" t="str">
        <f t="shared" si="596"/>
        <v>عينك رويت مذاب717</v>
      </c>
      <c r="C9421" s="10" t="str">
        <f t="shared" si="597"/>
        <v>عينك رويت مذاب1404/03/27717</v>
      </c>
      <c r="D9421" s="10" t="str">
        <f>IFERROR(IF(تحویلی!$E$1="","",IF(NOSA!O9421=تحویلی!$E$1,تحویلی!$E$1&amp;COUNTIF(NOSA!$O$1:O9421,تحویلی!$E$1),"")),"")</f>
        <v/>
      </c>
      <c r="E9421" s="10" t="str">
        <f t="shared" si="598"/>
        <v>3457717</v>
      </c>
      <c r="F9421" s="10" t="str">
        <f>IFERROR(VLOOKUP(I9421,DATABASE!$N:$O,2,FALSE),"")</f>
        <v>عينك رويت مذاب</v>
      </c>
      <c r="G9421" s="381" t="s">
        <v>3851</v>
      </c>
      <c r="H9421" s="382">
        <v>3457</v>
      </c>
      <c r="I9421" s="381" t="s">
        <v>2323</v>
      </c>
      <c r="J9421" s="381" t="s">
        <v>2240</v>
      </c>
      <c r="K9421" s="383">
        <v>1</v>
      </c>
      <c r="L9421" s="381" t="s">
        <v>8</v>
      </c>
      <c r="M9421" s="381" t="s">
        <v>47</v>
      </c>
      <c r="N9421" s="381" t="s">
        <v>1213</v>
      </c>
      <c r="O9421" s="384">
        <v>717</v>
      </c>
      <c r="P9421" s="382">
        <v>1</v>
      </c>
      <c r="Q9421" s="10">
        <f t="shared" si="599"/>
        <v>717</v>
      </c>
    </row>
    <row r="9422" spans="2:17" ht="20.25" customHeight="1">
      <c r="B9422" s="10" t="str">
        <f t="shared" si="596"/>
        <v>دستكش ضد برش سبك717</v>
      </c>
      <c r="C9422" s="10" t="str">
        <f t="shared" si="597"/>
        <v>دستكش ضد برش سبك1404/03/27717</v>
      </c>
      <c r="D9422" s="10" t="str">
        <f>IFERROR(IF(تحویلی!$E$1="","",IF(NOSA!O9422=تحویلی!$E$1,تحویلی!$E$1&amp;COUNTIF(NOSA!$O$1:O9422,تحویلی!$E$1),"")),"")</f>
        <v/>
      </c>
      <c r="E9422" s="10" t="str">
        <f t="shared" si="598"/>
        <v>3478717</v>
      </c>
      <c r="F9422" s="10" t="str">
        <f>IFERROR(VLOOKUP(I9422,DATABASE!$N:$O,2,FALSE),"")</f>
        <v>دستكش ضد برش سبك</v>
      </c>
      <c r="G9422" s="381" t="s">
        <v>3851</v>
      </c>
      <c r="H9422" s="382">
        <v>3478</v>
      </c>
      <c r="I9422" s="381" t="s">
        <v>1442</v>
      </c>
      <c r="J9422" s="381" t="s">
        <v>22</v>
      </c>
      <c r="K9422" s="383">
        <v>1</v>
      </c>
      <c r="L9422" s="381" t="s">
        <v>3</v>
      </c>
      <c r="M9422" s="381" t="s">
        <v>47</v>
      </c>
      <c r="N9422" s="381" t="s">
        <v>2728</v>
      </c>
      <c r="O9422" s="384">
        <v>717</v>
      </c>
      <c r="P9422" s="382">
        <v>1</v>
      </c>
      <c r="Q9422" s="10">
        <f t="shared" si="599"/>
        <v>717</v>
      </c>
    </row>
    <row r="9423" spans="2:17" ht="20.25" customHeight="1">
      <c r="B9423" s="10" t="str">
        <f t="shared" ref="B9423:B9486" si="600">F9423&amp;Q9423</f>
        <v>دستكش ضد برش سبك848</v>
      </c>
      <c r="C9423" s="10" t="str">
        <f t="shared" ref="C9423:C9486" si="601">F9423&amp;G9423&amp;O9423</f>
        <v>دستكش ضد برش سبك1404/03/27848</v>
      </c>
      <c r="D9423" s="10" t="str">
        <f>IFERROR(IF(تحویلی!$E$1="","",IF(NOSA!O9423=تحویلی!$E$1,تحویلی!$E$1&amp;COUNTIF(NOSA!$O$1:O9423,تحویلی!$E$1),"")),"")</f>
        <v/>
      </c>
      <c r="E9423" s="10" t="str">
        <f t="shared" ref="E9423:E9486" si="602">H9423&amp;O9423</f>
        <v>3478848</v>
      </c>
      <c r="F9423" s="10" t="str">
        <f>IFERROR(VLOOKUP(I9423,DATABASE!$N:$O,2,FALSE),"")</f>
        <v>دستكش ضد برش سبك</v>
      </c>
      <c r="G9423" s="381" t="s">
        <v>3851</v>
      </c>
      <c r="H9423" s="382">
        <v>3478</v>
      </c>
      <c r="I9423" s="381" t="s">
        <v>1442</v>
      </c>
      <c r="J9423" s="381" t="s">
        <v>22</v>
      </c>
      <c r="K9423" s="383">
        <v>1</v>
      </c>
      <c r="L9423" s="381" t="s">
        <v>3</v>
      </c>
      <c r="M9423" s="381" t="s">
        <v>47</v>
      </c>
      <c r="N9423" s="381" t="s">
        <v>2845</v>
      </c>
      <c r="O9423" s="384">
        <v>848</v>
      </c>
      <c r="P9423" s="382">
        <v>1</v>
      </c>
      <c r="Q9423" s="10">
        <f t="shared" si="599"/>
        <v>848</v>
      </c>
    </row>
    <row r="9424" spans="2:17" ht="20.25" customHeight="1">
      <c r="B9424" s="10" t="str">
        <f t="shared" si="600"/>
        <v>لباس كار(بلوز و شلوار)641</v>
      </c>
      <c r="C9424" s="10" t="str">
        <f t="shared" si="601"/>
        <v>لباس كار(بلوز و شلوار)1404/03/27641</v>
      </c>
      <c r="D9424" s="10" t="str">
        <f>IFERROR(IF(تحویلی!$E$1="","",IF(NOSA!O9424=تحویلی!$E$1,تحویلی!$E$1&amp;COUNTIF(NOSA!$O$1:O9424,تحویلی!$E$1),"")),"")</f>
        <v/>
      </c>
      <c r="E9424" s="10" t="str">
        <f t="shared" si="602"/>
        <v>3480641</v>
      </c>
      <c r="F9424" s="10" t="str">
        <f>IFERROR(VLOOKUP(I9424,DATABASE!$N:$O,2,FALSE),"")</f>
        <v>لباس كار(بلوز و شلوار)</v>
      </c>
      <c r="G9424" s="381" t="s">
        <v>3851</v>
      </c>
      <c r="H9424" s="382">
        <v>3480</v>
      </c>
      <c r="I9424" s="381" t="s">
        <v>1644</v>
      </c>
      <c r="J9424" s="381" t="s">
        <v>1645</v>
      </c>
      <c r="K9424" s="383">
        <v>1</v>
      </c>
      <c r="L9424" s="381" t="s">
        <v>28</v>
      </c>
      <c r="M9424" s="381" t="s">
        <v>47</v>
      </c>
      <c r="N9424" s="381" t="s">
        <v>2689</v>
      </c>
      <c r="O9424" s="384">
        <v>641</v>
      </c>
      <c r="P9424" s="382">
        <v>1</v>
      </c>
      <c r="Q9424" s="10">
        <f t="shared" si="599"/>
        <v>641</v>
      </c>
    </row>
    <row r="9425" spans="2:17" ht="20.25" customHeight="1">
      <c r="B9425" s="10" t="str">
        <f t="shared" si="600"/>
        <v>834</v>
      </c>
      <c r="C9425" s="10" t="str">
        <f t="shared" si="601"/>
        <v>1404/03/27834</v>
      </c>
      <c r="D9425" s="10" t="str">
        <f>IFERROR(IF(تحویلی!$E$1="","",IF(NOSA!O9425=تحویلی!$E$1,تحویلی!$E$1&amp;COUNTIF(NOSA!$O$1:O9425,تحویلی!$E$1),"")),"")</f>
        <v/>
      </c>
      <c r="E9425" s="10" t="str">
        <f t="shared" si="602"/>
        <v>3492834</v>
      </c>
      <c r="F9425" s="10" t="str">
        <f>IFERROR(VLOOKUP(I9425,DATABASE!$N:$O,2,FALSE),"")</f>
        <v/>
      </c>
      <c r="G9425" s="381" t="s">
        <v>3851</v>
      </c>
      <c r="H9425" s="382">
        <v>3492</v>
      </c>
      <c r="I9425" s="381" t="s">
        <v>2699</v>
      </c>
      <c r="J9425" s="381" t="s">
        <v>7</v>
      </c>
      <c r="K9425" s="383">
        <v>1</v>
      </c>
      <c r="L9425" s="381" t="s">
        <v>8</v>
      </c>
      <c r="M9425" s="381" t="s">
        <v>19</v>
      </c>
      <c r="N9425" s="381" t="s">
        <v>2647</v>
      </c>
      <c r="O9425" s="384">
        <v>834</v>
      </c>
      <c r="P9425" s="382">
        <v>1</v>
      </c>
      <c r="Q9425" s="10">
        <f t="shared" si="599"/>
        <v>834</v>
      </c>
    </row>
    <row r="9426" spans="2:17" ht="20.25" customHeight="1">
      <c r="B9426" s="10" t="str">
        <f t="shared" si="600"/>
        <v>دستكش ضد برش سبك834</v>
      </c>
      <c r="C9426" s="10" t="str">
        <f t="shared" si="601"/>
        <v>دستكش ضد برش سبك1404/03/27834</v>
      </c>
      <c r="D9426" s="10" t="str">
        <f>IFERROR(IF(تحویلی!$E$1="","",IF(NOSA!O9426=تحویلی!$E$1,تحویلی!$E$1&amp;COUNTIF(NOSA!$O$1:O9426,تحویلی!$E$1),"")),"")</f>
        <v/>
      </c>
      <c r="E9426" s="10" t="str">
        <f t="shared" si="602"/>
        <v>3492834</v>
      </c>
      <c r="F9426" s="10" t="str">
        <f>IFERROR(VLOOKUP(I9426,DATABASE!$N:$O,2,FALSE),"")</f>
        <v>دستكش ضد برش سبك</v>
      </c>
      <c r="G9426" s="381" t="s">
        <v>3851</v>
      </c>
      <c r="H9426" s="382">
        <v>3492</v>
      </c>
      <c r="I9426" s="381" t="s">
        <v>1442</v>
      </c>
      <c r="J9426" s="381" t="s">
        <v>22</v>
      </c>
      <c r="K9426" s="383">
        <v>1</v>
      </c>
      <c r="L9426" s="381" t="s">
        <v>3</v>
      </c>
      <c r="M9426" s="381" t="s">
        <v>19</v>
      </c>
      <c r="N9426" s="381" t="s">
        <v>2647</v>
      </c>
      <c r="O9426" s="384">
        <v>834</v>
      </c>
      <c r="P9426" s="382">
        <v>1</v>
      </c>
      <c r="Q9426" s="10">
        <f t="shared" si="599"/>
        <v>834</v>
      </c>
    </row>
    <row r="9427" spans="2:17" ht="20.25" customHeight="1">
      <c r="B9427" s="10" t="str">
        <f t="shared" si="600"/>
        <v>88</v>
      </c>
      <c r="C9427" s="10" t="str">
        <f t="shared" si="601"/>
        <v>1404/03/2788</v>
      </c>
      <c r="D9427" s="10" t="str">
        <f>IFERROR(IF(تحویلی!$E$1="","",IF(NOSA!O9427=تحویلی!$E$1,تحویلی!$E$1&amp;COUNTIF(NOSA!$O$1:O9427,تحویلی!$E$1),"")),"")</f>
        <v/>
      </c>
      <c r="E9427" s="10" t="str">
        <f t="shared" si="602"/>
        <v>349588</v>
      </c>
      <c r="F9427" s="10" t="str">
        <f>IFERROR(VLOOKUP(I9427,DATABASE!$N:$O,2,FALSE),"")</f>
        <v/>
      </c>
      <c r="G9427" s="381" t="s">
        <v>3851</v>
      </c>
      <c r="H9427" s="382">
        <v>3495</v>
      </c>
      <c r="I9427" s="381" t="s">
        <v>2699</v>
      </c>
      <c r="J9427" s="381" t="s">
        <v>7</v>
      </c>
      <c r="K9427" s="383">
        <v>1</v>
      </c>
      <c r="L9427" s="381" t="s">
        <v>8</v>
      </c>
      <c r="M9427" s="381" t="s">
        <v>19</v>
      </c>
      <c r="N9427" s="381" t="s">
        <v>306</v>
      </c>
      <c r="O9427" s="384">
        <v>88</v>
      </c>
      <c r="P9427" s="382">
        <v>1</v>
      </c>
      <c r="Q9427" s="10">
        <f t="shared" si="599"/>
        <v>88</v>
      </c>
    </row>
    <row r="9428" spans="2:17" ht="20.25" customHeight="1">
      <c r="B9428" s="10" t="str">
        <f t="shared" si="600"/>
        <v>دستكش ضد برش سبك933</v>
      </c>
      <c r="C9428" s="10" t="str">
        <f t="shared" si="601"/>
        <v>دستكش ضد برش سبك1404/03/29933</v>
      </c>
      <c r="D9428" s="10" t="str">
        <f>IFERROR(IF(تحویلی!$E$1="","",IF(NOSA!O9428=تحویلی!$E$1,تحویلی!$E$1&amp;COUNTIF(NOSA!$O$1:O9428,تحویلی!$E$1),"")),"")</f>
        <v/>
      </c>
      <c r="E9428" s="10" t="str">
        <f t="shared" si="602"/>
        <v>3539933</v>
      </c>
      <c r="F9428" s="10" t="str">
        <f>IFERROR(VLOOKUP(I9428,DATABASE!$N:$O,2,FALSE),"")</f>
        <v>دستكش ضد برش سبك</v>
      </c>
      <c r="G9428" s="3" t="s">
        <v>3853</v>
      </c>
      <c r="H9428" s="4">
        <v>3539</v>
      </c>
      <c r="I9428" s="3" t="s">
        <v>1442</v>
      </c>
      <c r="J9428" s="3" t="s">
        <v>22</v>
      </c>
      <c r="K9428" s="5">
        <v>1</v>
      </c>
      <c r="L9428" s="3" t="s">
        <v>3</v>
      </c>
      <c r="M9428" s="3" t="s">
        <v>47</v>
      </c>
      <c r="N9428" s="3" t="s">
        <v>3548</v>
      </c>
      <c r="O9428" s="1">
        <v>933</v>
      </c>
      <c r="P9428" s="4">
        <v>1</v>
      </c>
      <c r="Q9428" s="10">
        <f t="shared" si="599"/>
        <v>933</v>
      </c>
    </row>
    <row r="9429" spans="2:17" ht="20.25" customHeight="1">
      <c r="B9429" s="10" t="str">
        <f t="shared" si="600"/>
        <v>دستكش ضد برش سبك931</v>
      </c>
      <c r="C9429" s="10" t="str">
        <f t="shared" si="601"/>
        <v>دستكش ضد برش سبك1404/03/29931</v>
      </c>
      <c r="D9429" s="10" t="str">
        <f>IFERROR(IF(تحویلی!$E$1="","",IF(NOSA!O9429=تحویلی!$E$1,تحویلی!$E$1&amp;COUNTIF(NOSA!$O$1:O9429,تحویلی!$E$1),"")),"")</f>
        <v/>
      </c>
      <c r="E9429" s="10" t="str">
        <f t="shared" si="602"/>
        <v>3541931</v>
      </c>
      <c r="F9429" s="10" t="str">
        <f>IFERROR(VLOOKUP(I9429,DATABASE!$N:$O,2,FALSE),"")</f>
        <v>دستكش ضد برش سبك</v>
      </c>
      <c r="G9429" s="3" t="s">
        <v>3853</v>
      </c>
      <c r="H9429" s="4">
        <v>3541</v>
      </c>
      <c r="I9429" s="3" t="s">
        <v>1442</v>
      </c>
      <c r="J9429" s="3" t="s">
        <v>22</v>
      </c>
      <c r="K9429" s="5">
        <v>1</v>
      </c>
      <c r="L9429" s="3" t="s">
        <v>3</v>
      </c>
      <c r="M9429" s="3" t="s">
        <v>202</v>
      </c>
      <c r="N9429" s="3" t="s">
        <v>360</v>
      </c>
      <c r="O9429" s="1">
        <v>931</v>
      </c>
      <c r="P9429" s="4">
        <v>1</v>
      </c>
      <c r="Q9429" s="10">
        <f t="shared" si="599"/>
        <v>931</v>
      </c>
    </row>
    <row r="9430" spans="2:17" ht="20.25" customHeight="1">
      <c r="B9430" s="10" t="str">
        <f t="shared" si="600"/>
        <v>كفش ايمني عايق برق8</v>
      </c>
      <c r="C9430" s="10" t="str">
        <f t="shared" si="601"/>
        <v>كفش ايمني عايق برق1404/03/298</v>
      </c>
      <c r="D9430" s="10" t="str">
        <f>IFERROR(IF(تحویلی!$E$1="","",IF(NOSA!O9430=تحویلی!$E$1,تحویلی!$E$1&amp;COUNTIF(NOSA!$O$1:O9430,تحویلی!$E$1),"")),"")</f>
        <v/>
      </c>
      <c r="E9430" s="10" t="str">
        <f t="shared" si="602"/>
        <v>35448</v>
      </c>
      <c r="F9430" s="10" t="str">
        <f>IFERROR(VLOOKUP(I9430,DATABASE!$N:$O,2,FALSE),"")</f>
        <v>كفش ايمني عايق برق</v>
      </c>
      <c r="G9430" s="3" t="s">
        <v>3853</v>
      </c>
      <c r="H9430" s="4">
        <v>3544</v>
      </c>
      <c r="I9430" s="3" t="s">
        <v>1575</v>
      </c>
      <c r="J9430" s="3" t="s">
        <v>1717</v>
      </c>
      <c r="K9430" s="5">
        <v>1</v>
      </c>
      <c r="L9430" s="3" t="s">
        <v>3</v>
      </c>
      <c r="M9430" s="3" t="s">
        <v>47</v>
      </c>
      <c r="N9430" s="3" t="s">
        <v>144</v>
      </c>
      <c r="O9430" s="1">
        <v>8</v>
      </c>
      <c r="P9430" s="4">
        <v>1</v>
      </c>
      <c r="Q9430" s="10">
        <f t="shared" si="599"/>
        <v>8</v>
      </c>
    </row>
    <row r="9431" spans="2:17" ht="20.25" customHeight="1">
      <c r="B9431" s="10" t="str">
        <f t="shared" si="600"/>
        <v>دستكش كف مواد سبك861</v>
      </c>
      <c r="C9431" s="10" t="str">
        <f t="shared" si="601"/>
        <v>دستكش كف مواد سبك1404/03/29861</v>
      </c>
      <c r="D9431" s="10" t="str">
        <f>IFERROR(IF(تحویلی!$E$1="","",IF(NOSA!O9431=تحویلی!$E$1,تحویلی!$E$1&amp;COUNTIF(NOSA!$O$1:O9431,تحویلی!$E$1),"")),"")</f>
        <v/>
      </c>
      <c r="E9431" s="10" t="str">
        <f t="shared" si="602"/>
        <v>3545861</v>
      </c>
      <c r="F9431" s="10" t="str">
        <f>IFERROR(VLOOKUP(I9431,DATABASE!$N:$O,2,FALSE),"")</f>
        <v>دستكش كف مواد سبك</v>
      </c>
      <c r="G9431" s="3" t="s">
        <v>3853</v>
      </c>
      <c r="H9431" s="4">
        <v>3545</v>
      </c>
      <c r="I9431" s="3" t="s">
        <v>1456</v>
      </c>
      <c r="J9431" s="3" t="s">
        <v>2</v>
      </c>
      <c r="K9431" s="5">
        <v>1</v>
      </c>
      <c r="L9431" s="3" t="s">
        <v>3</v>
      </c>
      <c r="M9431" s="3" t="s">
        <v>47</v>
      </c>
      <c r="N9431" s="3" t="s">
        <v>3400</v>
      </c>
      <c r="O9431" s="1">
        <v>861</v>
      </c>
      <c r="P9431" s="4">
        <v>1</v>
      </c>
      <c r="Q9431" s="10">
        <f t="shared" si="599"/>
        <v>861</v>
      </c>
    </row>
    <row r="9432" spans="2:17" ht="20.25" customHeight="1">
      <c r="B9432" s="10" t="str">
        <f t="shared" si="600"/>
        <v>دستكش ساق بلند نسوز747</v>
      </c>
      <c r="C9432" s="10" t="str">
        <f t="shared" si="601"/>
        <v>دستكش ساق بلند نسوز1404/03/30747</v>
      </c>
      <c r="D9432" s="10" t="str">
        <f>IFERROR(IF(تحویلی!$E$1="","",IF(NOSA!O9432=تحویلی!$E$1,تحویلی!$E$1&amp;COUNTIF(NOSA!$O$1:O9432,تحویلی!$E$1),"")),"")</f>
        <v/>
      </c>
      <c r="E9432" s="10" t="str">
        <f t="shared" si="602"/>
        <v>3571747</v>
      </c>
      <c r="F9432" s="10" t="str">
        <f>IFERROR(VLOOKUP(I9432,DATABASE!$N:$O,2,FALSE),"")</f>
        <v>دستكش ساق بلند نسوز</v>
      </c>
      <c r="G9432" s="3" t="s">
        <v>3854</v>
      </c>
      <c r="H9432" s="3">
        <v>3571</v>
      </c>
      <c r="I9432" s="3" t="s">
        <v>1461</v>
      </c>
      <c r="J9432" s="3" t="s">
        <v>34</v>
      </c>
      <c r="K9432" s="3">
        <v>1</v>
      </c>
      <c r="L9432" s="3" t="s">
        <v>3</v>
      </c>
      <c r="M9432" s="3" t="s">
        <v>4</v>
      </c>
      <c r="N9432" s="3" t="s">
        <v>2746</v>
      </c>
      <c r="O9432" s="1">
        <v>747</v>
      </c>
      <c r="P9432" s="3">
        <v>1</v>
      </c>
      <c r="Q9432" s="10">
        <f t="shared" si="599"/>
        <v>747</v>
      </c>
    </row>
    <row r="9433" spans="2:17" ht="20.25" customHeight="1">
      <c r="B9433" s="10" t="str">
        <f t="shared" si="600"/>
        <v>دستكش ساق بلند نسوز584</v>
      </c>
      <c r="C9433" s="10" t="str">
        <f t="shared" si="601"/>
        <v>دستكش ساق بلند نسوز1404/03/30584</v>
      </c>
      <c r="D9433" s="10" t="str">
        <f>IFERROR(IF(تحویلی!$E$1="","",IF(NOSA!O9433=تحویلی!$E$1,تحویلی!$E$1&amp;COUNTIF(NOSA!$O$1:O9433,تحویلی!$E$1),"")),"")</f>
        <v/>
      </c>
      <c r="E9433" s="10" t="str">
        <f t="shared" si="602"/>
        <v>3575584</v>
      </c>
      <c r="F9433" s="10" t="str">
        <f>IFERROR(VLOOKUP(I9433,DATABASE!$N:$O,2,FALSE),"")</f>
        <v>دستكش ساق بلند نسوز</v>
      </c>
      <c r="G9433" s="3" t="s">
        <v>3854</v>
      </c>
      <c r="H9433" s="3">
        <v>3575</v>
      </c>
      <c r="I9433" s="3" t="s">
        <v>1461</v>
      </c>
      <c r="J9433" s="3" t="s">
        <v>34</v>
      </c>
      <c r="K9433" s="3">
        <v>1</v>
      </c>
      <c r="L9433" s="3" t="s">
        <v>3</v>
      </c>
      <c r="M9433" s="3" t="s">
        <v>19</v>
      </c>
      <c r="N9433" s="3" t="s">
        <v>291</v>
      </c>
      <c r="O9433" s="1">
        <v>584</v>
      </c>
      <c r="P9433" s="3">
        <v>1</v>
      </c>
      <c r="Q9433" s="10">
        <f t="shared" si="599"/>
        <v>584</v>
      </c>
    </row>
    <row r="9434" spans="2:17" ht="20.25" customHeight="1">
      <c r="B9434" s="10" t="str">
        <f t="shared" si="600"/>
        <v>دستكش ضد برش سبك10008</v>
      </c>
      <c r="C9434" s="10" t="str">
        <f t="shared" si="601"/>
        <v>دستكش ضد برش سبك1404/03/3010008</v>
      </c>
      <c r="D9434" s="10" t="str">
        <f>IFERROR(IF(تحویلی!$E$1="","",IF(NOSA!O9434=تحویلی!$E$1,تحویلی!$E$1&amp;COUNTIF(NOSA!$O$1:O9434,تحویلی!$E$1),"")),"")</f>
        <v/>
      </c>
      <c r="E9434" s="10" t="str">
        <f t="shared" si="602"/>
        <v>358010008</v>
      </c>
      <c r="F9434" s="10" t="str">
        <f>IFERROR(VLOOKUP(I9434,DATABASE!$N:$O,2,FALSE),"")</f>
        <v>دستكش ضد برش سبك</v>
      </c>
      <c r="G9434" s="3" t="s">
        <v>3854</v>
      </c>
      <c r="H9434" s="3">
        <v>3580</v>
      </c>
      <c r="I9434" s="3" t="s">
        <v>1442</v>
      </c>
      <c r="J9434" s="3" t="s">
        <v>22</v>
      </c>
      <c r="K9434" s="3">
        <v>1</v>
      </c>
      <c r="L9434" s="3" t="s">
        <v>3</v>
      </c>
      <c r="M9434" s="3" t="s">
        <v>9</v>
      </c>
      <c r="N9434" s="3" t="s">
        <v>4159</v>
      </c>
      <c r="O9434" s="1">
        <v>10008</v>
      </c>
      <c r="P9434" s="3">
        <v>1</v>
      </c>
      <c r="Q9434" s="10">
        <f t="shared" si="599"/>
        <v>10008</v>
      </c>
    </row>
    <row r="9435" spans="2:17" ht="20.25" customHeight="1">
      <c r="B9435" s="10" t="str">
        <f t="shared" si="600"/>
        <v>فيلتر ماسك نيم صورت (3M) مدل 209110008</v>
      </c>
      <c r="C9435" s="10" t="str">
        <f t="shared" si="601"/>
        <v>فيلتر ماسك نيم صورت (3M) مدل 20911404/03/3010008</v>
      </c>
      <c r="D9435" s="10" t="str">
        <f>IFERROR(IF(تحویلی!$E$1="","",IF(NOSA!O9435=تحویلی!$E$1,تحویلی!$E$1&amp;COUNTIF(NOSA!$O$1:O9435,تحویلی!$E$1),"")),"")</f>
        <v/>
      </c>
      <c r="E9435" s="10" t="str">
        <f t="shared" si="602"/>
        <v>358010008</v>
      </c>
      <c r="F9435" s="10" t="str">
        <f>IFERROR(VLOOKUP(I9435,DATABASE!$N:$O,2,FALSE),"")</f>
        <v>فيلتر ماسك نيم صورت (3M) مدل 2091</v>
      </c>
      <c r="G9435" s="3" t="s">
        <v>3854</v>
      </c>
      <c r="H9435" s="3">
        <v>3580</v>
      </c>
      <c r="I9435" s="3" t="s">
        <v>1475</v>
      </c>
      <c r="J9435" s="3" t="s">
        <v>53</v>
      </c>
      <c r="K9435" s="3">
        <v>1</v>
      </c>
      <c r="L9435" s="3" t="s">
        <v>8</v>
      </c>
      <c r="M9435" s="3" t="s">
        <v>9</v>
      </c>
      <c r="N9435" s="3" t="s">
        <v>4159</v>
      </c>
      <c r="O9435" s="1">
        <v>10008</v>
      </c>
      <c r="P9435" s="3">
        <v>1</v>
      </c>
      <c r="Q9435" s="10">
        <f t="shared" si="599"/>
        <v>10008</v>
      </c>
    </row>
    <row r="9436" spans="2:17" ht="20.25" customHeight="1">
      <c r="B9436" s="10" t="str">
        <f t="shared" si="600"/>
        <v>701</v>
      </c>
      <c r="C9436" s="10" t="str">
        <f t="shared" si="601"/>
        <v>1404/03/30701</v>
      </c>
      <c r="D9436" s="10" t="str">
        <f>IFERROR(IF(تحویلی!$E$1="","",IF(NOSA!O9436=تحویلی!$E$1,تحویلی!$E$1&amp;COUNTIF(NOSA!$O$1:O9436,تحویلی!$E$1),"")),"")</f>
        <v/>
      </c>
      <c r="E9436" s="10" t="str">
        <f t="shared" si="602"/>
        <v>3586701</v>
      </c>
      <c r="F9436" s="10" t="str">
        <f>IFERROR(VLOOKUP(I9436,DATABASE!$N:$O,2,FALSE),"")</f>
        <v/>
      </c>
      <c r="G9436" s="3" t="s">
        <v>3854</v>
      </c>
      <c r="H9436" s="3">
        <v>3586</v>
      </c>
      <c r="I9436" s="3" t="s">
        <v>3559</v>
      </c>
      <c r="J9436" s="3" t="s">
        <v>3560</v>
      </c>
      <c r="K9436" s="3">
        <v>1</v>
      </c>
      <c r="L9436" s="3" t="s">
        <v>8</v>
      </c>
      <c r="M9436" s="3" t="s">
        <v>4</v>
      </c>
      <c r="N9436" s="3" t="s">
        <v>26</v>
      </c>
      <c r="O9436" s="1">
        <v>701</v>
      </c>
      <c r="P9436" s="3">
        <v>1</v>
      </c>
      <c r="Q9436" s="10">
        <f t="shared" si="599"/>
        <v>701</v>
      </c>
    </row>
    <row r="9437" spans="2:17" ht="20.25" customHeight="1">
      <c r="B9437" s="10" t="str">
        <f t="shared" si="600"/>
        <v>دستكش كف مواد سبك945</v>
      </c>
      <c r="C9437" s="10" t="str">
        <f t="shared" si="601"/>
        <v>دستكش كف مواد سبك1404/03/30945</v>
      </c>
      <c r="D9437" s="10" t="str">
        <f>IFERROR(IF(تحویلی!$E$1="","",IF(NOSA!O9437=تحویلی!$E$1,تحویلی!$E$1&amp;COUNTIF(NOSA!$O$1:O9437,تحویلی!$E$1),"")),"")</f>
        <v/>
      </c>
      <c r="E9437" s="10" t="str">
        <f t="shared" si="602"/>
        <v>3588945</v>
      </c>
      <c r="F9437" s="10" t="str">
        <f>IFERROR(VLOOKUP(I9437,DATABASE!$N:$O,2,FALSE),"")</f>
        <v>دستكش كف مواد سبك</v>
      </c>
      <c r="G9437" s="3" t="s">
        <v>3854</v>
      </c>
      <c r="H9437" s="3">
        <v>3588</v>
      </c>
      <c r="I9437" s="3" t="s">
        <v>1456</v>
      </c>
      <c r="J9437" s="3" t="s">
        <v>2</v>
      </c>
      <c r="K9437" s="3">
        <v>1</v>
      </c>
      <c r="L9437" s="3" t="s">
        <v>3</v>
      </c>
      <c r="M9437" s="3" t="s">
        <v>47</v>
      </c>
      <c r="N9437" s="3" t="s">
        <v>4009</v>
      </c>
      <c r="O9437" s="1">
        <v>945</v>
      </c>
      <c r="P9437" s="3">
        <v>1</v>
      </c>
      <c r="Q9437" s="10">
        <f t="shared" si="599"/>
        <v>945</v>
      </c>
    </row>
    <row r="9438" spans="2:17" ht="20.25" customHeight="1">
      <c r="B9438" s="10" t="str">
        <f t="shared" si="600"/>
        <v>دستكش ضد برش سبك892</v>
      </c>
      <c r="C9438" s="10" t="str">
        <f t="shared" si="601"/>
        <v>دستكش ضد برش سبك1404/03/30892</v>
      </c>
      <c r="D9438" s="10" t="str">
        <f>IFERROR(IF(تحویلی!$E$1="","",IF(NOSA!O9438=تحویلی!$E$1,تحویلی!$E$1&amp;COUNTIF(NOSA!$O$1:O9438,تحویلی!$E$1),"")),"")</f>
        <v/>
      </c>
      <c r="E9438" s="10" t="str">
        <f t="shared" si="602"/>
        <v>3591892</v>
      </c>
      <c r="F9438" s="10" t="str">
        <f>IFERROR(VLOOKUP(I9438,DATABASE!$N:$O,2,FALSE),"")</f>
        <v>دستكش ضد برش سبك</v>
      </c>
      <c r="G9438" s="3" t="s">
        <v>3854</v>
      </c>
      <c r="H9438" s="3">
        <v>3591</v>
      </c>
      <c r="I9438" s="3" t="s">
        <v>1442</v>
      </c>
      <c r="J9438" s="3" t="s">
        <v>22</v>
      </c>
      <c r="K9438" s="3">
        <v>1</v>
      </c>
      <c r="L9438" s="3" t="s">
        <v>3</v>
      </c>
      <c r="M9438" s="3" t="s">
        <v>4</v>
      </c>
      <c r="N9438" s="3" t="s">
        <v>2625</v>
      </c>
      <c r="O9438" s="1">
        <v>892</v>
      </c>
      <c r="P9438" s="3">
        <v>1</v>
      </c>
      <c r="Q9438" s="10">
        <f t="shared" si="599"/>
        <v>892</v>
      </c>
    </row>
    <row r="9439" spans="2:17" ht="20.25" customHeight="1">
      <c r="B9439" s="10" t="str">
        <f t="shared" si="600"/>
        <v>دستكش كف مواد سبك962</v>
      </c>
      <c r="C9439" s="10" t="str">
        <f t="shared" si="601"/>
        <v>دستكش كف مواد سبك1404/03/31962</v>
      </c>
      <c r="D9439" s="10" t="str">
        <f>IFERROR(IF(تحویلی!$E$1="","",IF(NOSA!O9439=تحویلی!$E$1,تحویلی!$E$1&amp;COUNTIF(NOSA!$O$1:O9439,تحویلی!$E$1),"")),"")</f>
        <v/>
      </c>
      <c r="E9439" s="10" t="str">
        <f t="shared" si="602"/>
        <v>3592962</v>
      </c>
      <c r="F9439" s="10" t="str">
        <f>IFERROR(VLOOKUP(I9439,DATABASE!$N:$O,2,FALSE),"")</f>
        <v>دستكش كف مواد سبك</v>
      </c>
      <c r="G9439" s="385" t="s">
        <v>3855</v>
      </c>
      <c r="H9439" s="386">
        <v>3592</v>
      </c>
      <c r="I9439" s="385" t="s">
        <v>1456</v>
      </c>
      <c r="J9439" s="385" t="s">
        <v>2</v>
      </c>
      <c r="K9439" s="387">
        <v>1</v>
      </c>
      <c r="L9439" s="385" t="s">
        <v>3</v>
      </c>
      <c r="M9439" s="385" t="s">
        <v>47</v>
      </c>
      <c r="N9439" s="385" t="s">
        <v>4346</v>
      </c>
      <c r="O9439" s="388">
        <v>962</v>
      </c>
      <c r="P9439" s="386">
        <v>1</v>
      </c>
      <c r="Q9439" s="10">
        <f t="shared" si="599"/>
        <v>962</v>
      </c>
    </row>
    <row r="9440" spans="2:17" ht="20.25" customHeight="1">
      <c r="B9440" s="10" t="str">
        <f t="shared" si="600"/>
        <v>بند كفش893</v>
      </c>
      <c r="C9440" s="10" t="str">
        <f t="shared" si="601"/>
        <v>بند كفش1404/03/31893</v>
      </c>
      <c r="D9440" s="10" t="str">
        <f>IFERROR(IF(تحویلی!$E$1="","",IF(NOSA!O9440=تحویلی!$E$1,تحویلی!$E$1&amp;COUNTIF(NOSA!$O$1:O9440,تحویلی!$E$1),"")),"")</f>
        <v/>
      </c>
      <c r="E9440" s="10" t="str">
        <f t="shared" si="602"/>
        <v>3593893</v>
      </c>
      <c r="F9440" s="10" t="str">
        <f>IFERROR(VLOOKUP(I9440,DATABASE!$N:$O,2,FALSE),"")</f>
        <v>بند كفش</v>
      </c>
      <c r="G9440" s="385" t="s">
        <v>3855</v>
      </c>
      <c r="H9440" s="386">
        <v>3593</v>
      </c>
      <c r="I9440" s="385" t="s">
        <v>1462</v>
      </c>
      <c r="J9440" s="385" t="s">
        <v>450</v>
      </c>
      <c r="K9440" s="387">
        <v>1</v>
      </c>
      <c r="L9440" s="385" t="s">
        <v>3</v>
      </c>
      <c r="M9440" s="385" t="s">
        <v>47</v>
      </c>
      <c r="N9440" s="385" t="s">
        <v>3439</v>
      </c>
      <c r="O9440" s="388">
        <v>893</v>
      </c>
      <c r="P9440" s="386">
        <v>0</v>
      </c>
      <c r="Q9440" s="10">
        <f t="shared" si="599"/>
        <v>893</v>
      </c>
    </row>
    <row r="9441" spans="2:17" ht="20.25" customHeight="1">
      <c r="B9441" s="10" t="str">
        <f t="shared" si="600"/>
        <v>دستكش ضد برش سبك460</v>
      </c>
      <c r="C9441" s="10" t="str">
        <f t="shared" si="601"/>
        <v>دستكش ضد برش سبك1404/03/31460</v>
      </c>
      <c r="D9441" s="10" t="str">
        <f>IFERROR(IF(تحویلی!$E$1="","",IF(NOSA!O9441=تحویلی!$E$1,تحویلی!$E$1&amp;COUNTIF(NOSA!$O$1:O9441,تحویلی!$E$1),"")),"")</f>
        <v/>
      </c>
      <c r="E9441" s="10" t="str">
        <f t="shared" si="602"/>
        <v>3596460</v>
      </c>
      <c r="F9441" s="10" t="str">
        <f>IFERROR(VLOOKUP(I9441,DATABASE!$N:$O,2,FALSE),"")</f>
        <v>دستكش ضد برش سبك</v>
      </c>
      <c r="G9441" s="385" t="s">
        <v>3855</v>
      </c>
      <c r="H9441" s="386">
        <v>3596</v>
      </c>
      <c r="I9441" s="385" t="s">
        <v>1442</v>
      </c>
      <c r="J9441" s="385" t="s">
        <v>22</v>
      </c>
      <c r="K9441" s="387">
        <v>1</v>
      </c>
      <c r="L9441" s="385" t="s">
        <v>3</v>
      </c>
      <c r="M9441" s="385" t="s">
        <v>47</v>
      </c>
      <c r="N9441" s="385" t="s">
        <v>140</v>
      </c>
      <c r="O9441" s="388">
        <v>460</v>
      </c>
      <c r="P9441" s="386">
        <v>1</v>
      </c>
      <c r="Q9441" s="10">
        <f t="shared" si="599"/>
        <v>460</v>
      </c>
    </row>
    <row r="9442" spans="2:17" ht="20.25" customHeight="1">
      <c r="B9442" s="10" t="str">
        <f t="shared" si="600"/>
        <v>دستكش ضد برش سبك862</v>
      </c>
      <c r="C9442" s="10" t="str">
        <f t="shared" si="601"/>
        <v>دستكش ضد برش سبك1404/03/31862</v>
      </c>
      <c r="D9442" s="10" t="str">
        <f>IFERROR(IF(تحویلی!$E$1="","",IF(NOSA!O9442=تحویلی!$E$1,تحویلی!$E$1&amp;COUNTIF(NOSA!$O$1:O9442,تحویلی!$E$1),"")),"")</f>
        <v/>
      </c>
      <c r="E9442" s="10" t="str">
        <f t="shared" si="602"/>
        <v>3596862</v>
      </c>
      <c r="F9442" s="10" t="str">
        <f>IFERROR(VLOOKUP(I9442,DATABASE!$N:$O,2,FALSE),"")</f>
        <v>دستكش ضد برش سبك</v>
      </c>
      <c r="G9442" s="385" t="s">
        <v>3855</v>
      </c>
      <c r="H9442" s="386">
        <v>3596</v>
      </c>
      <c r="I9442" s="385" t="s">
        <v>1442</v>
      </c>
      <c r="J9442" s="385" t="s">
        <v>22</v>
      </c>
      <c r="K9442" s="387">
        <v>1</v>
      </c>
      <c r="L9442" s="385" t="s">
        <v>3</v>
      </c>
      <c r="M9442" s="385" t="s">
        <v>47</v>
      </c>
      <c r="N9442" s="385" t="s">
        <v>2892</v>
      </c>
      <c r="O9442" s="388">
        <v>862</v>
      </c>
      <c r="P9442" s="386">
        <v>1</v>
      </c>
      <c r="Q9442" s="10">
        <f t="shared" si="599"/>
        <v>862</v>
      </c>
    </row>
    <row r="9443" spans="2:17" ht="20.25" customHeight="1">
      <c r="B9443" s="10" t="str">
        <f t="shared" si="600"/>
        <v>دستكش ضد برش سبك866</v>
      </c>
      <c r="C9443" s="10" t="str">
        <f t="shared" si="601"/>
        <v>دستكش ضد برش سبك1404/03/31866</v>
      </c>
      <c r="D9443" s="10" t="str">
        <f>IFERROR(IF(تحویلی!$E$1="","",IF(NOSA!O9443=تحویلی!$E$1,تحویلی!$E$1&amp;COUNTIF(NOSA!$O$1:O9443,تحویلی!$E$1),"")),"")</f>
        <v/>
      </c>
      <c r="E9443" s="10" t="str">
        <f t="shared" si="602"/>
        <v>3599866</v>
      </c>
      <c r="F9443" s="10" t="str">
        <f>IFERROR(VLOOKUP(I9443,DATABASE!$N:$O,2,FALSE),"")</f>
        <v>دستكش ضد برش سبك</v>
      </c>
      <c r="G9443" s="385" t="s">
        <v>3855</v>
      </c>
      <c r="H9443" s="386">
        <v>3599</v>
      </c>
      <c r="I9443" s="385" t="s">
        <v>1442</v>
      </c>
      <c r="J9443" s="385" t="s">
        <v>22</v>
      </c>
      <c r="K9443" s="387">
        <v>1</v>
      </c>
      <c r="L9443" s="385" t="s">
        <v>3</v>
      </c>
      <c r="M9443" s="385" t="s">
        <v>47</v>
      </c>
      <c r="N9443" s="385" t="s">
        <v>1322</v>
      </c>
      <c r="O9443" s="388">
        <v>866</v>
      </c>
      <c r="P9443" s="386">
        <v>1</v>
      </c>
      <c r="Q9443" s="10">
        <f t="shared" si="599"/>
        <v>866</v>
      </c>
    </row>
    <row r="9444" spans="2:17" ht="20.25" customHeight="1">
      <c r="B9444" s="10" t="str">
        <f t="shared" si="600"/>
        <v>دستكش كف مواد سبك694</v>
      </c>
      <c r="C9444" s="10" t="str">
        <f t="shared" si="601"/>
        <v>دستكش كف مواد سبك1404/03/31694</v>
      </c>
      <c r="D9444" s="10" t="str">
        <f>IFERROR(IF(تحویلی!$E$1="","",IF(NOSA!O9444=تحویلی!$E$1,تحویلی!$E$1&amp;COUNTIF(NOSA!$O$1:O9444,تحویلی!$E$1),"")),"")</f>
        <v/>
      </c>
      <c r="E9444" s="10" t="str">
        <f t="shared" si="602"/>
        <v>3600694</v>
      </c>
      <c r="F9444" s="10" t="str">
        <f>IFERROR(VLOOKUP(I9444,DATABASE!$N:$O,2,FALSE),"")</f>
        <v>دستكش كف مواد سبك</v>
      </c>
      <c r="G9444" s="385" t="s">
        <v>3855</v>
      </c>
      <c r="H9444" s="386">
        <v>3600</v>
      </c>
      <c r="I9444" s="385" t="s">
        <v>1456</v>
      </c>
      <c r="J9444" s="385" t="s">
        <v>2</v>
      </c>
      <c r="K9444" s="387">
        <v>1</v>
      </c>
      <c r="L9444" s="385" t="s">
        <v>3</v>
      </c>
      <c r="M9444" s="385" t="s">
        <v>47</v>
      </c>
      <c r="N9444" s="385" t="s">
        <v>128</v>
      </c>
      <c r="O9444" s="388">
        <v>694</v>
      </c>
      <c r="P9444" s="386">
        <v>1</v>
      </c>
      <c r="Q9444" s="10">
        <f t="shared" si="599"/>
        <v>694</v>
      </c>
    </row>
    <row r="9445" spans="2:17" ht="20.25" customHeight="1">
      <c r="B9445" s="10" t="str">
        <f t="shared" si="600"/>
        <v>دستكش ضد برش سبك837</v>
      </c>
      <c r="C9445" s="10" t="str">
        <f t="shared" si="601"/>
        <v>دستكش ضد برش سبك1404/03/31837</v>
      </c>
      <c r="D9445" s="10" t="str">
        <f>IFERROR(IF(تحویلی!$E$1="","",IF(NOSA!O9445=تحویلی!$E$1,تحویلی!$E$1&amp;COUNTIF(NOSA!$O$1:O9445,تحویلی!$E$1),"")),"")</f>
        <v/>
      </c>
      <c r="E9445" s="10" t="str">
        <f t="shared" si="602"/>
        <v>3614837</v>
      </c>
      <c r="F9445" s="10" t="str">
        <f>IFERROR(VLOOKUP(I9445,DATABASE!$N:$O,2,FALSE),"")</f>
        <v>دستكش ضد برش سبك</v>
      </c>
      <c r="G9445" s="385" t="s">
        <v>3855</v>
      </c>
      <c r="H9445" s="386">
        <v>3614</v>
      </c>
      <c r="I9445" s="385" t="s">
        <v>1442</v>
      </c>
      <c r="J9445" s="385" t="s">
        <v>22</v>
      </c>
      <c r="K9445" s="387">
        <v>1</v>
      </c>
      <c r="L9445" s="385" t="s">
        <v>3</v>
      </c>
      <c r="M9445" s="385" t="s">
        <v>40</v>
      </c>
      <c r="N9445" s="385" t="s">
        <v>2704</v>
      </c>
      <c r="O9445" s="388">
        <v>837</v>
      </c>
      <c r="P9445" s="386">
        <v>1</v>
      </c>
      <c r="Q9445" s="10">
        <f t="shared" si="599"/>
        <v>837</v>
      </c>
    </row>
    <row r="9446" spans="2:17" ht="20.25" customHeight="1">
      <c r="B9446" s="10" t="str">
        <f t="shared" si="600"/>
        <v>دستكش ضد برش سبك10007</v>
      </c>
      <c r="C9446" s="10" t="str">
        <f t="shared" si="601"/>
        <v>دستكش ضد برش سبك1404/03/3110007</v>
      </c>
      <c r="D9446" s="10" t="str">
        <f>IFERROR(IF(تحویلی!$E$1="","",IF(NOSA!O9446=تحویلی!$E$1,تحویلی!$E$1&amp;COUNTIF(NOSA!$O$1:O9446,تحویلی!$E$1),"")),"")</f>
        <v/>
      </c>
      <c r="E9446" s="10" t="str">
        <f t="shared" si="602"/>
        <v>362410007</v>
      </c>
      <c r="F9446" s="10" t="str">
        <f>IFERROR(VLOOKUP(I9446,DATABASE!$N:$O,2,FALSE),"")</f>
        <v>دستكش ضد برش سبك</v>
      </c>
      <c r="G9446" s="385" t="s">
        <v>3855</v>
      </c>
      <c r="H9446" s="386">
        <v>3624</v>
      </c>
      <c r="I9446" s="385" t="s">
        <v>1442</v>
      </c>
      <c r="J9446" s="385" t="s">
        <v>22</v>
      </c>
      <c r="K9446" s="387">
        <v>1</v>
      </c>
      <c r="L9446" s="385" t="s">
        <v>3</v>
      </c>
      <c r="M9446" s="385" t="s">
        <v>9</v>
      </c>
      <c r="N9446" s="385" t="s">
        <v>4107</v>
      </c>
      <c r="O9446" s="388">
        <v>10007</v>
      </c>
      <c r="P9446" s="386">
        <v>1</v>
      </c>
      <c r="Q9446" s="10">
        <f t="shared" si="599"/>
        <v>10007</v>
      </c>
    </row>
    <row r="9447" spans="2:17" ht="20.25" customHeight="1">
      <c r="B9447" s="10" t="str">
        <f t="shared" si="600"/>
        <v>فيلتر ماسك نيم صورت (3M) مدل 209110007</v>
      </c>
      <c r="C9447" s="10" t="str">
        <f t="shared" si="601"/>
        <v>فيلتر ماسك نيم صورت (3M) مدل 20911404/03/3110007</v>
      </c>
      <c r="D9447" s="10" t="str">
        <f>IFERROR(IF(تحویلی!$E$1="","",IF(NOSA!O9447=تحویلی!$E$1,تحویلی!$E$1&amp;COUNTIF(NOSA!$O$1:O9447,تحویلی!$E$1),"")),"")</f>
        <v/>
      </c>
      <c r="E9447" s="10" t="str">
        <f t="shared" si="602"/>
        <v>362410007</v>
      </c>
      <c r="F9447" s="10" t="str">
        <f>IFERROR(VLOOKUP(I9447,DATABASE!$N:$O,2,FALSE),"")</f>
        <v>فيلتر ماسك نيم صورت (3M) مدل 2091</v>
      </c>
      <c r="G9447" s="385" t="s">
        <v>3855</v>
      </c>
      <c r="H9447" s="386">
        <v>3624</v>
      </c>
      <c r="I9447" s="385" t="s">
        <v>1475</v>
      </c>
      <c r="J9447" s="385" t="s">
        <v>53</v>
      </c>
      <c r="K9447" s="387">
        <v>1</v>
      </c>
      <c r="L9447" s="385" t="s">
        <v>8</v>
      </c>
      <c r="M9447" s="385" t="s">
        <v>9</v>
      </c>
      <c r="N9447" s="385" t="s">
        <v>4107</v>
      </c>
      <c r="O9447" s="388">
        <v>10007</v>
      </c>
      <c r="P9447" s="386">
        <v>1</v>
      </c>
      <c r="Q9447" s="10">
        <f t="shared" si="599"/>
        <v>10007</v>
      </c>
    </row>
    <row r="9448" spans="2:17" ht="20.25" customHeight="1">
      <c r="B9448" s="10" t="str">
        <f t="shared" si="600"/>
        <v>بند كفش545</v>
      </c>
      <c r="C9448" s="10" t="str">
        <f t="shared" si="601"/>
        <v>بند كفش1404/03/31545</v>
      </c>
      <c r="D9448" s="10" t="str">
        <f>IFERROR(IF(تحویلی!$E$1="","",IF(NOSA!O9448=تحویلی!$E$1,تحویلی!$E$1&amp;COUNTIF(NOSA!$O$1:O9448,تحویلی!$E$1),"")),"")</f>
        <v/>
      </c>
      <c r="E9448" s="10" t="str">
        <f t="shared" si="602"/>
        <v>3641545</v>
      </c>
      <c r="F9448" s="10" t="str">
        <f>IFERROR(VLOOKUP(I9448,DATABASE!$N:$O,2,FALSE),"")</f>
        <v>بند كفش</v>
      </c>
      <c r="G9448" s="385" t="s">
        <v>3855</v>
      </c>
      <c r="H9448" s="386">
        <v>3641</v>
      </c>
      <c r="I9448" s="385" t="s">
        <v>1462</v>
      </c>
      <c r="J9448" s="385" t="s">
        <v>450</v>
      </c>
      <c r="K9448" s="387">
        <v>1</v>
      </c>
      <c r="L9448" s="385" t="s">
        <v>3</v>
      </c>
      <c r="M9448" s="385" t="s">
        <v>4</v>
      </c>
      <c r="N9448" s="385" t="s">
        <v>927</v>
      </c>
      <c r="O9448" s="388">
        <v>545</v>
      </c>
      <c r="P9448" s="386">
        <v>1</v>
      </c>
      <c r="Q9448" s="10">
        <f t="shared" si="599"/>
        <v>545</v>
      </c>
    </row>
    <row r="9449" spans="2:17" ht="20.25" customHeight="1">
      <c r="B9449" s="10" t="str">
        <f t="shared" si="600"/>
        <v>دستكش ضد برش سبك580</v>
      </c>
      <c r="C9449" s="10" t="str">
        <f t="shared" si="601"/>
        <v>دستكش ضد برش سبك1404/03/31580</v>
      </c>
      <c r="D9449" s="10" t="str">
        <f>IFERROR(IF(تحویلی!$E$1="","",IF(NOSA!O9449=تحویلی!$E$1,تحویلی!$E$1&amp;COUNTIF(NOSA!$O$1:O9449,تحویلی!$E$1),"")),"")</f>
        <v/>
      </c>
      <c r="E9449" s="10" t="str">
        <f t="shared" si="602"/>
        <v>3642580</v>
      </c>
      <c r="F9449" s="10" t="str">
        <f>IFERROR(VLOOKUP(I9449,DATABASE!$N:$O,2,FALSE),"")</f>
        <v>دستكش ضد برش سبك</v>
      </c>
      <c r="G9449" s="385" t="s">
        <v>3855</v>
      </c>
      <c r="H9449" s="386">
        <v>3642</v>
      </c>
      <c r="I9449" s="385" t="s">
        <v>1442</v>
      </c>
      <c r="J9449" s="385" t="s">
        <v>22</v>
      </c>
      <c r="K9449" s="387">
        <v>1</v>
      </c>
      <c r="L9449" s="385" t="s">
        <v>3</v>
      </c>
      <c r="M9449" s="385" t="s">
        <v>47</v>
      </c>
      <c r="N9449" s="385" t="s">
        <v>1001</v>
      </c>
      <c r="O9449" s="388">
        <v>580</v>
      </c>
      <c r="P9449" s="386">
        <v>1</v>
      </c>
      <c r="Q9449" s="10">
        <f t="shared" si="599"/>
        <v>580</v>
      </c>
    </row>
    <row r="9450" spans="2:17" ht="20.25" customHeight="1">
      <c r="B9450" s="10" t="str">
        <f t="shared" si="600"/>
        <v>دستكش ضد برش سبك769</v>
      </c>
      <c r="C9450" s="10" t="str">
        <f t="shared" si="601"/>
        <v>دستكش ضد برش سبك1404/04/01769</v>
      </c>
      <c r="D9450" s="10" t="str">
        <f>IFERROR(IF(تحویلی!$E$1="","",IF(NOSA!O9450=تحویلی!$E$1,تحویلی!$E$1&amp;COUNTIF(NOSA!$O$1:O9450,تحویلی!$E$1),"")),"")</f>
        <v/>
      </c>
      <c r="E9450" s="10" t="str">
        <f t="shared" si="602"/>
        <v>3645769</v>
      </c>
      <c r="F9450" s="10" t="str">
        <f>IFERROR(VLOOKUP(I9450,DATABASE!$N:$O,2,FALSE),"")</f>
        <v>دستكش ضد برش سبك</v>
      </c>
      <c r="G9450" s="3" t="s">
        <v>3856</v>
      </c>
      <c r="H9450" s="4">
        <v>3645</v>
      </c>
      <c r="I9450" s="3" t="s">
        <v>1442</v>
      </c>
      <c r="J9450" s="3" t="s">
        <v>22</v>
      </c>
      <c r="K9450" s="5">
        <v>1</v>
      </c>
      <c r="L9450" s="3" t="s">
        <v>3</v>
      </c>
      <c r="M9450" s="3" t="s">
        <v>43</v>
      </c>
      <c r="N9450" s="3" t="s">
        <v>1102</v>
      </c>
      <c r="O9450" s="1">
        <v>769</v>
      </c>
      <c r="P9450" s="4">
        <v>1</v>
      </c>
      <c r="Q9450" s="10">
        <f t="shared" ref="Q9450:Q9513" si="603">VALUE(O9450)</f>
        <v>769</v>
      </c>
    </row>
    <row r="9451" spans="2:17" ht="20.25" customHeight="1">
      <c r="B9451" s="10" t="str">
        <f t="shared" si="600"/>
        <v>دستكش ضد برش سبك706</v>
      </c>
      <c r="C9451" s="10" t="str">
        <f t="shared" si="601"/>
        <v>دستكش ضد برش سبك1404/04/01706</v>
      </c>
      <c r="D9451" s="10" t="str">
        <f>IFERROR(IF(تحویلی!$E$1="","",IF(NOSA!O9451=تحویلی!$E$1,تحویلی!$E$1&amp;COUNTIF(NOSA!$O$1:O9451,تحویلی!$E$1),"")),"")</f>
        <v/>
      </c>
      <c r="E9451" s="10" t="str">
        <f t="shared" si="602"/>
        <v>3647706</v>
      </c>
      <c r="F9451" s="10" t="str">
        <f>IFERROR(VLOOKUP(I9451,DATABASE!$N:$O,2,FALSE),"")</f>
        <v>دستكش ضد برش سبك</v>
      </c>
      <c r="G9451" s="3" t="s">
        <v>3856</v>
      </c>
      <c r="H9451" s="4">
        <v>3647</v>
      </c>
      <c r="I9451" s="3" t="s">
        <v>1442</v>
      </c>
      <c r="J9451" s="3" t="s">
        <v>22</v>
      </c>
      <c r="K9451" s="5">
        <v>1</v>
      </c>
      <c r="L9451" s="3" t="s">
        <v>3</v>
      </c>
      <c r="M9451" s="3" t="s">
        <v>4</v>
      </c>
      <c r="N9451" s="3" t="s">
        <v>177</v>
      </c>
      <c r="O9451" s="1">
        <v>706</v>
      </c>
      <c r="P9451" s="4">
        <v>1</v>
      </c>
      <c r="Q9451" s="10">
        <f t="shared" si="603"/>
        <v>706</v>
      </c>
    </row>
    <row r="9452" spans="2:17" ht="20.25" customHeight="1">
      <c r="B9452" s="10" t="str">
        <f t="shared" si="600"/>
        <v>دستكش ضد اسيد و روغن839</v>
      </c>
      <c r="C9452" s="10" t="str">
        <f t="shared" si="601"/>
        <v>دستكش ضد اسيد و روغن1404/04/01839</v>
      </c>
      <c r="D9452" s="10" t="str">
        <f>IFERROR(IF(تحویلی!$E$1="","",IF(NOSA!O9452=تحویلی!$E$1,تحویلی!$E$1&amp;COUNTIF(NOSA!$O$1:O9452,تحویلی!$E$1),"")),"")</f>
        <v/>
      </c>
      <c r="E9452" s="10" t="str">
        <f t="shared" si="602"/>
        <v>3651839</v>
      </c>
      <c r="F9452" s="10" t="str">
        <f>IFERROR(VLOOKUP(I9452,DATABASE!$N:$O,2,FALSE),"")</f>
        <v>دستكش ضد اسيد و روغن</v>
      </c>
      <c r="G9452" s="3" t="s">
        <v>3856</v>
      </c>
      <c r="H9452" s="4">
        <v>3651</v>
      </c>
      <c r="I9452" s="3" t="s">
        <v>1693</v>
      </c>
      <c r="J9452" s="3" t="s">
        <v>507</v>
      </c>
      <c r="K9452" s="5">
        <v>1</v>
      </c>
      <c r="L9452" s="3" t="s">
        <v>3</v>
      </c>
      <c r="M9452" s="3" t="s">
        <v>25</v>
      </c>
      <c r="N9452" s="3" t="s">
        <v>2863</v>
      </c>
      <c r="O9452" s="1">
        <v>839</v>
      </c>
      <c r="P9452" s="4">
        <v>1</v>
      </c>
      <c r="Q9452" s="10">
        <f t="shared" si="603"/>
        <v>839</v>
      </c>
    </row>
    <row r="9453" spans="2:17" ht="20.25" customHeight="1">
      <c r="B9453" s="10" t="str">
        <f t="shared" si="600"/>
        <v>كفش ايمني427</v>
      </c>
      <c r="C9453" s="10" t="str">
        <f t="shared" si="601"/>
        <v>كفش ايمني1404/04/01427</v>
      </c>
      <c r="D9453" s="10" t="str">
        <f>IFERROR(IF(تحویلی!$E$1="","",IF(NOSA!O9453=تحویلی!$E$1,تحویلی!$E$1&amp;COUNTIF(NOSA!$O$1:O9453,تحویلی!$E$1),"")),"")</f>
        <v/>
      </c>
      <c r="E9453" s="10" t="str">
        <f t="shared" si="602"/>
        <v>3653427</v>
      </c>
      <c r="F9453" s="10" t="str">
        <f>IFERROR(VLOOKUP(I9453,DATABASE!$N:$O,2,FALSE),"")</f>
        <v>كفش ايمني</v>
      </c>
      <c r="G9453" s="3" t="s">
        <v>3856</v>
      </c>
      <c r="H9453" s="4">
        <v>3653</v>
      </c>
      <c r="I9453" s="3" t="s">
        <v>1539</v>
      </c>
      <c r="J9453" s="3" t="s">
        <v>1748</v>
      </c>
      <c r="K9453" s="5">
        <v>1</v>
      </c>
      <c r="L9453" s="3" t="s">
        <v>3</v>
      </c>
      <c r="M9453" s="3" t="s">
        <v>9</v>
      </c>
      <c r="N9453" s="3" t="s">
        <v>23</v>
      </c>
      <c r="O9453" s="1">
        <v>427</v>
      </c>
      <c r="P9453" s="4">
        <v>1</v>
      </c>
      <c r="Q9453" s="10">
        <f t="shared" si="603"/>
        <v>427</v>
      </c>
    </row>
    <row r="9454" spans="2:17" ht="20.25" customHeight="1">
      <c r="B9454" s="10" t="str">
        <f t="shared" si="600"/>
        <v>دستكش ضد برش سبك835</v>
      </c>
      <c r="C9454" s="10" t="str">
        <f t="shared" si="601"/>
        <v>دستكش ضد برش سبك1404/04/01835</v>
      </c>
      <c r="D9454" s="10" t="str">
        <f>IFERROR(IF(تحویلی!$E$1="","",IF(NOSA!O9454=تحویلی!$E$1,تحویلی!$E$1&amp;COUNTIF(NOSA!$O$1:O9454,تحویلی!$E$1),"")),"")</f>
        <v/>
      </c>
      <c r="E9454" s="10" t="str">
        <f t="shared" si="602"/>
        <v>3658835</v>
      </c>
      <c r="F9454" s="10" t="str">
        <f>IFERROR(VLOOKUP(I9454,DATABASE!$N:$O,2,FALSE),"")</f>
        <v>دستكش ضد برش سبك</v>
      </c>
      <c r="G9454" s="3" t="s">
        <v>3856</v>
      </c>
      <c r="H9454" s="4">
        <v>3658</v>
      </c>
      <c r="I9454" s="3" t="s">
        <v>1442</v>
      </c>
      <c r="J9454" s="3" t="s">
        <v>22</v>
      </c>
      <c r="K9454" s="5">
        <v>1</v>
      </c>
      <c r="L9454" s="3" t="s">
        <v>3</v>
      </c>
      <c r="M9454" s="3" t="s">
        <v>47</v>
      </c>
      <c r="N9454" s="3" t="s">
        <v>2677</v>
      </c>
      <c r="O9454" s="1">
        <v>835</v>
      </c>
      <c r="P9454" s="4">
        <v>1</v>
      </c>
      <c r="Q9454" s="10">
        <f t="shared" si="603"/>
        <v>835</v>
      </c>
    </row>
    <row r="9455" spans="2:17" ht="20.25" customHeight="1">
      <c r="B9455" s="10" t="str">
        <f t="shared" si="600"/>
        <v>دستكش ضد برش سبك582</v>
      </c>
      <c r="C9455" s="10" t="str">
        <f t="shared" si="601"/>
        <v>دستكش ضد برش سبك1404/04/01582</v>
      </c>
      <c r="D9455" s="10" t="str">
        <f>IFERROR(IF(تحویلی!$E$1="","",IF(NOSA!O9455=تحویلی!$E$1,تحویلی!$E$1&amp;COUNTIF(NOSA!$O$1:O9455,تحویلی!$E$1),"")),"")</f>
        <v/>
      </c>
      <c r="E9455" s="10" t="str">
        <f t="shared" si="602"/>
        <v>3660582</v>
      </c>
      <c r="F9455" s="10" t="str">
        <f>IFERROR(VLOOKUP(I9455,DATABASE!$N:$O,2,FALSE),"")</f>
        <v>دستكش ضد برش سبك</v>
      </c>
      <c r="G9455" s="3" t="s">
        <v>3856</v>
      </c>
      <c r="H9455" s="4">
        <v>3660</v>
      </c>
      <c r="I9455" s="3" t="s">
        <v>1442</v>
      </c>
      <c r="J9455" s="3" t="s">
        <v>22</v>
      </c>
      <c r="K9455" s="5">
        <v>1</v>
      </c>
      <c r="L9455" s="3" t="s">
        <v>3</v>
      </c>
      <c r="M9455" s="3" t="s">
        <v>47</v>
      </c>
      <c r="N9455" s="3" t="s">
        <v>80</v>
      </c>
      <c r="O9455" s="1">
        <v>582</v>
      </c>
      <c r="P9455" s="4">
        <v>1</v>
      </c>
      <c r="Q9455" s="10">
        <f t="shared" si="603"/>
        <v>582</v>
      </c>
    </row>
    <row r="9456" spans="2:17" ht="20.25" customHeight="1">
      <c r="B9456" s="10" t="str">
        <f t="shared" si="600"/>
        <v>پيراهن فرم انتظامات884</v>
      </c>
      <c r="C9456" s="10" t="str">
        <f t="shared" si="601"/>
        <v>پيراهن فرم انتظامات1404/04/01884</v>
      </c>
      <c r="D9456" s="10" t="str">
        <f>IFERROR(IF(تحویلی!$E$1="","",IF(NOSA!O9456=تحویلی!$E$1,تحویلی!$E$1&amp;COUNTIF(NOSA!$O$1:O9456,تحویلی!$E$1),"")),"")</f>
        <v/>
      </c>
      <c r="E9456" s="10" t="str">
        <f t="shared" si="602"/>
        <v>3683884</v>
      </c>
      <c r="F9456" s="10" t="str">
        <f>IFERROR(VLOOKUP(I9456,DATABASE!$N:$O,2,FALSE),"")</f>
        <v>پيراهن فرم انتظامات</v>
      </c>
      <c r="G9456" s="3" t="s">
        <v>3856</v>
      </c>
      <c r="H9456" s="4">
        <v>3683</v>
      </c>
      <c r="I9456" s="3" t="s">
        <v>2296</v>
      </c>
      <c r="J9456" s="3" t="s">
        <v>3301</v>
      </c>
      <c r="K9456" s="5">
        <v>1</v>
      </c>
      <c r="L9456" s="3" t="s">
        <v>28</v>
      </c>
      <c r="M9456" s="3" t="s">
        <v>43</v>
      </c>
      <c r="N9456" s="3" t="s">
        <v>3542</v>
      </c>
      <c r="O9456" s="1">
        <v>884</v>
      </c>
      <c r="P9456" s="4">
        <v>1</v>
      </c>
      <c r="Q9456" s="10">
        <f t="shared" si="603"/>
        <v>884</v>
      </c>
    </row>
    <row r="9457" spans="2:17" ht="20.25" customHeight="1">
      <c r="B9457" s="10" t="str">
        <f t="shared" si="600"/>
        <v>دستكش ضد برش سبك884</v>
      </c>
      <c r="C9457" s="10" t="str">
        <f t="shared" si="601"/>
        <v>دستكش ضد برش سبك1404/04/01884</v>
      </c>
      <c r="D9457" s="10" t="str">
        <f>IFERROR(IF(تحویلی!$E$1="","",IF(NOSA!O9457=تحویلی!$E$1,تحویلی!$E$1&amp;COUNTIF(NOSA!$O$1:O9457,تحویلی!$E$1),"")),"")</f>
        <v/>
      </c>
      <c r="E9457" s="10" t="str">
        <f t="shared" si="602"/>
        <v>3683884</v>
      </c>
      <c r="F9457" s="10" t="str">
        <f>IFERROR(VLOOKUP(I9457,DATABASE!$N:$O,2,FALSE),"")</f>
        <v>دستكش ضد برش سبك</v>
      </c>
      <c r="G9457" s="3" t="s">
        <v>3856</v>
      </c>
      <c r="H9457" s="4">
        <v>3683</v>
      </c>
      <c r="I9457" s="3" t="s">
        <v>1442</v>
      </c>
      <c r="J9457" s="3" t="s">
        <v>22</v>
      </c>
      <c r="K9457" s="5">
        <v>1</v>
      </c>
      <c r="L9457" s="3" t="s">
        <v>3</v>
      </c>
      <c r="M9457" s="3" t="s">
        <v>43</v>
      </c>
      <c r="N9457" s="3" t="s">
        <v>3542</v>
      </c>
      <c r="O9457" s="1">
        <v>884</v>
      </c>
      <c r="P9457" s="4">
        <v>1</v>
      </c>
      <c r="Q9457" s="10">
        <f t="shared" si="603"/>
        <v>884</v>
      </c>
    </row>
    <row r="9458" spans="2:17" ht="20.25" customHeight="1">
      <c r="B9458" s="10" t="str">
        <f t="shared" si="600"/>
        <v>دستكش ضد برش سبك959</v>
      </c>
      <c r="C9458" s="10" t="str">
        <f t="shared" si="601"/>
        <v>دستكش ضد برش سبك1404/04/01959</v>
      </c>
      <c r="D9458" s="10" t="str">
        <f>IFERROR(IF(تحویلی!$E$1="","",IF(NOSA!O9458=تحویلی!$E$1,تحویلی!$E$1&amp;COUNTIF(NOSA!$O$1:O9458,تحویلی!$E$1),"")),"")</f>
        <v/>
      </c>
      <c r="E9458" s="10" t="str">
        <f t="shared" si="602"/>
        <v>3685959</v>
      </c>
      <c r="F9458" s="10" t="str">
        <f>IFERROR(VLOOKUP(I9458,DATABASE!$N:$O,2,FALSE),"")</f>
        <v>دستكش ضد برش سبك</v>
      </c>
      <c r="G9458" s="3" t="s">
        <v>3856</v>
      </c>
      <c r="H9458" s="4">
        <v>3685</v>
      </c>
      <c r="I9458" s="3" t="s">
        <v>1442</v>
      </c>
      <c r="J9458" s="3" t="s">
        <v>22</v>
      </c>
      <c r="K9458" s="5">
        <v>1</v>
      </c>
      <c r="L9458" s="3" t="s">
        <v>3</v>
      </c>
      <c r="M9458" s="3" t="s">
        <v>43</v>
      </c>
      <c r="N9458" s="3" t="s">
        <v>4347</v>
      </c>
      <c r="O9458" s="1">
        <v>959</v>
      </c>
      <c r="P9458" s="4">
        <v>1</v>
      </c>
      <c r="Q9458" s="10">
        <f t="shared" si="603"/>
        <v>959</v>
      </c>
    </row>
    <row r="9459" spans="2:17" ht="20.25" customHeight="1">
      <c r="B9459" s="10" t="str">
        <f t="shared" si="600"/>
        <v>دستكش ضد برش سبك145</v>
      </c>
      <c r="C9459" s="10" t="str">
        <f t="shared" si="601"/>
        <v>دستكش ضد برش سبك1404/04/01145</v>
      </c>
      <c r="D9459" s="10" t="str">
        <f>IFERROR(IF(تحویلی!$E$1="","",IF(NOSA!O9459=تحویلی!$E$1,تحویلی!$E$1&amp;COUNTIF(NOSA!$O$1:O9459,تحویلی!$E$1),"")),"")</f>
        <v/>
      </c>
      <c r="E9459" s="10" t="str">
        <f t="shared" si="602"/>
        <v>3689145</v>
      </c>
      <c r="F9459" s="10" t="str">
        <f>IFERROR(VLOOKUP(I9459,DATABASE!$N:$O,2,FALSE),"")</f>
        <v>دستكش ضد برش سبك</v>
      </c>
      <c r="G9459" s="3" t="s">
        <v>3856</v>
      </c>
      <c r="H9459" s="4">
        <v>3689</v>
      </c>
      <c r="I9459" s="3" t="s">
        <v>1442</v>
      </c>
      <c r="J9459" s="3" t="s">
        <v>22</v>
      </c>
      <c r="K9459" s="5">
        <v>1</v>
      </c>
      <c r="L9459" s="3" t="s">
        <v>3</v>
      </c>
      <c r="M9459" s="3" t="s">
        <v>4</v>
      </c>
      <c r="N9459" s="3" t="s">
        <v>483</v>
      </c>
      <c r="O9459" s="1">
        <v>145</v>
      </c>
      <c r="P9459" s="4">
        <v>1</v>
      </c>
      <c r="Q9459" s="10">
        <f t="shared" si="603"/>
        <v>145</v>
      </c>
    </row>
    <row r="9460" spans="2:17" ht="20.25" customHeight="1">
      <c r="B9460" s="10" t="str">
        <f t="shared" si="600"/>
        <v>لباس كار(بلوز و شلوار)280</v>
      </c>
      <c r="C9460" s="10" t="str">
        <f t="shared" si="601"/>
        <v>لباس كار(بلوز و شلوار)1404/04/02280</v>
      </c>
      <c r="D9460" s="10" t="str">
        <f>IFERROR(IF(تحویلی!$E$1="","",IF(NOSA!O9460=تحویلی!$E$1,تحویلی!$E$1&amp;COUNTIF(NOSA!$O$1:O9460,تحویلی!$E$1),"")),"")</f>
        <v/>
      </c>
      <c r="E9460" s="10" t="str">
        <f t="shared" si="602"/>
        <v>3691280</v>
      </c>
      <c r="F9460" s="10" t="str">
        <f>IFERROR(VLOOKUP(I9460,DATABASE!$N:$O,2,FALSE),"")</f>
        <v>لباس كار(بلوز و شلوار)</v>
      </c>
      <c r="G9460" s="3" t="s">
        <v>3857</v>
      </c>
      <c r="H9460" s="3">
        <v>3691</v>
      </c>
      <c r="I9460" s="3" t="s">
        <v>1566</v>
      </c>
      <c r="J9460" s="3" t="s">
        <v>2642</v>
      </c>
      <c r="K9460" s="3">
        <v>1</v>
      </c>
      <c r="L9460" s="3" t="s">
        <v>28</v>
      </c>
      <c r="M9460" s="3" t="s">
        <v>202</v>
      </c>
      <c r="N9460" s="3" t="s">
        <v>2903</v>
      </c>
      <c r="O9460" s="1">
        <v>280</v>
      </c>
      <c r="P9460" s="3">
        <v>1</v>
      </c>
      <c r="Q9460" s="10">
        <f t="shared" si="603"/>
        <v>280</v>
      </c>
    </row>
    <row r="9461" spans="2:17" ht="20.25" customHeight="1">
      <c r="B9461" s="10" t="str">
        <f t="shared" si="600"/>
        <v>كفش ايمني545</v>
      </c>
      <c r="C9461" s="10" t="str">
        <f t="shared" si="601"/>
        <v>كفش ايمني1404/04/02545</v>
      </c>
      <c r="D9461" s="10" t="str">
        <f>IFERROR(IF(تحویلی!$E$1="","",IF(NOSA!O9461=تحویلی!$E$1,تحویلی!$E$1&amp;COUNTIF(NOSA!$O$1:O9461,تحویلی!$E$1),"")),"")</f>
        <v/>
      </c>
      <c r="E9461" s="10" t="str">
        <f t="shared" si="602"/>
        <v>3698545</v>
      </c>
      <c r="F9461" s="10" t="str">
        <f>IFERROR(VLOOKUP(I9461,DATABASE!$N:$O,2,FALSE),"")</f>
        <v>كفش ايمني</v>
      </c>
      <c r="G9461" s="3" t="s">
        <v>3857</v>
      </c>
      <c r="H9461" s="3">
        <v>3698</v>
      </c>
      <c r="I9461" s="3" t="s">
        <v>1720</v>
      </c>
      <c r="J9461" s="3" t="s">
        <v>1721</v>
      </c>
      <c r="K9461" s="3">
        <v>1</v>
      </c>
      <c r="L9461" s="3" t="s">
        <v>3</v>
      </c>
      <c r="M9461" s="3" t="s">
        <v>4</v>
      </c>
      <c r="N9461" s="3" t="s">
        <v>927</v>
      </c>
      <c r="O9461" s="1">
        <v>545</v>
      </c>
      <c r="P9461" s="3">
        <v>1</v>
      </c>
      <c r="Q9461" s="10">
        <f t="shared" si="603"/>
        <v>545</v>
      </c>
    </row>
    <row r="9462" spans="2:17" ht="20.25" customHeight="1">
      <c r="B9462" s="10" t="str">
        <f t="shared" si="600"/>
        <v>ماسك N95) FFP2 )608</v>
      </c>
      <c r="C9462" s="10" t="str">
        <f t="shared" si="601"/>
        <v>ماسك N95) FFP2 )1404/04/02608</v>
      </c>
      <c r="D9462" s="10" t="str">
        <f>IFERROR(IF(تحویلی!$E$1="","",IF(NOSA!O9462=تحویلی!$E$1,تحویلی!$E$1&amp;COUNTIF(NOSA!$O$1:O9462,تحویلی!$E$1),"")),"")</f>
        <v/>
      </c>
      <c r="E9462" s="10" t="str">
        <f t="shared" si="602"/>
        <v>3699608</v>
      </c>
      <c r="F9462" s="10" t="str">
        <f>IFERROR(VLOOKUP(I9462,DATABASE!$N:$O,2,FALSE),"")</f>
        <v>ماسك N95) FFP2 )</v>
      </c>
      <c r="G9462" s="3" t="s">
        <v>3857</v>
      </c>
      <c r="H9462" s="3">
        <v>3699</v>
      </c>
      <c r="I9462" s="3" t="s">
        <v>1469</v>
      </c>
      <c r="J9462" s="3" t="s">
        <v>256</v>
      </c>
      <c r="K9462" s="3">
        <v>80</v>
      </c>
      <c r="L9462" s="3" t="s">
        <v>8</v>
      </c>
      <c r="M9462" s="3" t="s">
        <v>189</v>
      </c>
      <c r="N9462" s="3" t="s">
        <v>2796</v>
      </c>
      <c r="O9462" s="1">
        <v>608</v>
      </c>
      <c r="P9462" s="3">
        <v>0</v>
      </c>
      <c r="Q9462" s="10">
        <f t="shared" si="603"/>
        <v>608</v>
      </c>
    </row>
    <row r="9463" spans="2:17" ht="20.25" customHeight="1">
      <c r="B9463" s="10" t="str">
        <f t="shared" si="600"/>
        <v>دستكش ساق بلند نسوز938</v>
      </c>
      <c r="C9463" s="10" t="str">
        <f t="shared" si="601"/>
        <v>دستكش ساق بلند نسوز1404/04/02938</v>
      </c>
      <c r="D9463" s="10" t="str">
        <f>IFERROR(IF(تحویلی!$E$1="","",IF(NOSA!O9463=تحویلی!$E$1,تحویلی!$E$1&amp;COUNTIF(NOSA!$O$1:O9463,تحویلی!$E$1),"")),"")</f>
        <v/>
      </c>
      <c r="E9463" s="10" t="str">
        <f t="shared" si="602"/>
        <v>3705938</v>
      </c>
      <c r="F9463" s="10" t="str">
        <f>IFERROR(VLOOKUP(I9463,DATABASE!$N:$O,2,FALSE),"")</f>
        <v>دستكش ساق بلند نسوز</v>
      </c>
      <c r="G9463" s="3" t="s">
        <v>3857</v>
      </c>
      <c r="H9463" s="3">
        <v>3705</v>
      </c>
      <c r="I9463" s="3" t="s">
        <v>1461</v>
      </c>
      <c r="J9463" s="3" t="s">
        <v>34</v>
      </c>
      <c r="K9463" s="3">
        <v>1</v>
      </c>
      <c r="L9463" s="3" t="s">
        <v>3</v>
      </c>
      <c r="M9463" s="3" t="s">
        <v>47</v>
      </c>
      <c r="N9463" s="3" t="s">
        <v>3975</v>
      </c>
      <c r="O9463" s="1">
        <v>938</v>
      </c>
      <c r="P9463" s="3">
        <v>1</v>
      </c>
      <c r="Q9463" s="10">
        <f t="shared" si="603"/>
        <v>938</v>
      </c>
    </row>
    <row r="9464" spans="2:17" ht="20.25" customHeight="1">
      <c r="B9464" s="10" t="str">
        <f t="shared" si="600"/>
        <v>دستكش ضد برش سبك885</v>
      </c>
      <c r="C9464" s="10" t="str">
        <f t="shared" si="601"/>
        <v>دستكش ضد برش سبك1404/04/02885</v>
      </c>
      <c r="D9464" s="10" t="str">
        <f>IFERROR(IF(تحویلی!$E$1="","",IF(NOSA!O9464=تحویلی!$E$1,تحویلی!$E$1&amp;COUNTIF(NOSA!$O$1:O9464,تحویلی!$E$1),"")),"")</f>
        <v/>
      </c>
      <c r="E9464" s="10" t="str">
        <f t="shared" si="602"/>
        <v>3708885</v>
      </c>
      <c r="F9464" s="10" t="str">
        <f>IFERROR(VLOOKUP(I9464,DATABASE!$N:$O,2,FALSE),"")</f>
        <v>دستكش ضد برش سبك</v>
      </c>
      <c r="G9464" s="3" t="s">
        <v>3857</v>
      </c>
      <c r="H9464" s="3">
        <v>3708</v>
      </c>
      <c r="I9464" s="3" t="s">
        <v>1442</v>
      </c>
      <c r="J9464" s="3" t="s">
        <v>22</v>
      </c>
      <c r="K9464" s="3">
        <v>1</v>
      </c>
      <c r="L9464" s="3" t="s">
        <v>3</v>
      </c>
      <c r="M9464" s="3" t="s">
        <v>9</v>
      </c>
      <c r="N9464" s="3" t="s">
        <v>3381</v>
      </c>
      <c r="O9464" s="1">
        <v>885</v>
      </c>
      <c r="P9464" s="3">
        <v>1</v>
      </c>
      <c r="Q9464" s="10">
        <f t="shared" si="603"/>
        <v>885</v>
      </c>
    </row>
    <row r="9465" spans="2:17" ht="20.25" customHeight="1">
      <c r="B9465" s="10" t="str">
        <f t="shared" si="600"/>
        <v>دستكش ضد برش سبك100010</v>
      </c>
      <c r="C9465" s="10" t="str">
        <f t="shared" si="601"/>
        <v>دستكش ضد برش سبك1404/04/02100010</v>
      </c>
      <c r="D9465" s="10" t="str">
        <f>IFERROR(IF(تحویلی!$E$1="","",IF(NOSA!O9465=تحویلی!$E$1,تحویلی!$E$1&amp;COUNTIF(NOSA!$O$1:O9465,تحویلی!$E$1),"")),"")</f>
        <v/>
      </c>
      <c r="E9465" s="10" t="str">
        <f t="shared" si="602"/>
        <v>3708100010</v>
      </c>
      <c r="F9465" s="10" t="str">
        <f>IFERROR(VLOOKUP(I9465,DATABASE!$N:$O,2,FALSE),"")</f>
        <v>دستكش ضد برش سبك</v>
      </c>
      <c r="G9465" s="3" t="s">
        <v>3857</v>
      </c>
      <c r="H9465" s="3">
        <v>3708</v>
      </c>
      <c r="I9465" s="3" t="s">
        <v>1442</v>
      </c>
      <c r="J9465" s="3" t="s">
        <v>22</v>
      </c>
      <c r="K9465" s="3">
        <v>1</v>
      </c>
      <c r="L9465" s="3" t="s">
        <v>3</v>
      </c>
      <c r="M9465" s="3" t="s">
        <v>9</v>
      </c>
      <c r="N9465" s="3" t="s">
        <v>4297</v>
      </c>
      <c r="O9465" s="1">
        <v>100010</v>
      </c>
      <c r="P9465" s="3">
        <v>1</v>
      </c>
      <c r="Q9465" s="10">
        <f t="shared" si="603"/>
        <v>100010</v>
      </c>
    </row>
    <row r="9466" spans="2:17" ht="20.25" customHeight="1">
      <c r="B9466" s="10" t="str">
        <f t="shared" si="600"/>
        <v>دستكش ضد برش سبك751</v>
      </c>
      <c r="C9466" s="10" t="str">
        <f t="shared" si="601"/>
        <v>دستكش ضد برش سبك1404/04/02751</v>
      </c>
      <c r="D9466" s="10" t="str">
        <f>IFERROR(IF(تحویلی!$E$1="","",IF(NOSA!O9466=تحویلی!$E$1,تحویلی!$E$1&amp;COUNTIF(NOSA!$O$1:O9466,تحویلی!$E$1),"")),"")</f>
        <v/>
      </c>
      <c r="E9466" s="10" t="str">
        <f t="shared" si="602"/>
        <v>3709751</v>
      </c>
      <c r="F9466" s="10" t="str">
        <f>IFERROR(VLOOKUP(I9466,DATABASE!$N:$O,2,FALSE),"")</f>
        <v>دستكش ضد برش سبك</v>
      </c>
      <c r="G9466" s="3" t="s">
        <v>3857</v>
      </c>
      <c r="H9466" s="3">
        <v>3709</v>
      </c>
      <c r="I9466" s="3" t="s">
        <v>1442</v>
      </c>
      <c r="J9466" s="3" t="s">
        <v>22</v>
      </c>
      <c r="K9466" s="3">
        <v>1</v>
      </c>
      <c r="L9466" s="3" t="s">
        <v>3</v>
      </c>
      <c r="M9466" s="3" t="s">
        <v>9</v>
      </c>
      <c r="N9466" s="3" t="s">
        <v>2709</v>
      </c>
      <c r="O9466" s="1">
        <v>751</v>
      </c>
      <c r="P9466" s="3">
        <v>1</v>
      </c>
      <c r="Q9466" s="10">
        <f t="shared" si="603"/>
        <v>751</v>
      </c>
    </row>
    <row r="9467" spans="2:17" ht="20.25" customHeight="1">
      <c r="B9467" s="10" t="str">
        <f t="shared" si="600"/>
        <v>دستكش ضد برش سبك960</v>
      </c>
      <c r="C9467" s="10" t="str">
        <f t="shared" si="601"/>
        <v>دستكش ضد برش سبك1404/04/02960</v>
      </c>
      <c r="D9467" s="10" t="str">
        <f>IFERROR(IF(تحویلی!$E$1="","",IF(NOSA!O9467=تحویلی!$E$1,تحویلی!$E$1&amp;COUNTIF(NOSA!$O$1:O9467,تحویلی!$E$1),"")),"")</f>
        <v/>
      </c>
      <c r="E9467" s="10" t="str">
        <f t="shared" si="602"/>
        <v>3722960</v>
      </c>
      <c r="F9467" s="10" t="str">
        <f>IFERROR(VLOOKUP(I9467,DATABASE!$N:$O,2,FALSE),"")</f>
        <v>دستكش ضد برش سبك</v>
      </c>
      <c r="G9467" s="3" t="s">
        <v>3857</v>
      </c>
      <c r="H9467" s="3">
        <v>3722</v>
      </c>
      <c r="I9467" s="3" t="s">
        <v>1442</v>
      </c>
      <c r="J9467" s="3" t="s">
        <v>22</v>
      </c>
      <c r="K9467" s="3">
        <v>1</v>
      </c>
      <c r="L9467" s="3" t="s">
        <v>3</v>
      </c>
      <c r="M9467" s="3" t="s">
        <v>47</v>
      </c>
      <c r="N9467" s="3" t="s">
        <v>4309</v>
      </c>
      <c r="O9467" s="1">
        <v>960</v>
      </c>
      <c r="P9467" s="3">
        <v>1</v>
      </c>
      <c r="Q9467" s="10">
        <f t="shared" si="603"/>
        <v>960</v>
      </c>
    </row>
    <row r="9468" spans="2:17" ht="20.25" customHeight="1">
      <c r="B9468" s="10" t="str">
        <f t="shared" si="600"/>
        <v>دستكش كف مواد سبك277</v>
      </c>
      <c r="C9468" s="10" t="str">
        <f t="shared" si="601"/>
        <v>دستكش كف مواد سبك1404/04/02277</v>
      </c>
      <c r="D9468" s="10" t="str">
        <f>IFERROR(IF(تحویلی!$E$1="","",IF(NOSA!O9468=تحویلی!$E$1,تحویلی!$E$1&amp;COUNTIF(NOSA!$O$1:O9468,تحویلی!$E$1),"")),"")</f>
        <v/>
      </c>
      <c r="E9468" s="10" t="str">
        <f t="shared" si="602"/>
        <v>3730277</v>
      </c>
      <c r="F9468" s="10" t="str">
        <f>IFERROR(VLOOKUP(I9468,DATABASE!$N:$O,2,FALSE),"")</f>
        <v>دستكش كف مواد سبك</v>
      </c>
      <c r="G9468" s="3" t="s">
        <v>3857</v>
      </c>
      <c r="H9468" s="3">
        <v>3730</v>
      </c>
      <c r="I9468" s="3" t="s">
        <v>1456</v>
      </c>
      <c r="J9468" s="3" t="s">
        <v>2</v>
      </c>
      <c r="K9468" s="3">
        <v>1</v>
      </c>
      <c r="L9468" s="3" t="s">
        <v>3</v>
      </c>
      <c r="M9468" s="3" t="s">
        <v>47</v>
      </c>
      <c r="N9468" s="3" t="s">
        <v>79</v>
      </c>
      <c r="O9468" s="1">
        <v>277</v>
      </c>
      <c r="P9468" s="3">
        <v>1</v>
      </c>
      <c r="Q9468" s="10">
        <f t="shared" si="603"/>
        <v>277</v>
      </c>
    </row>
    <row r="9469" spans="2:17" ht="20.25" customHeight="1">
      <c r="B9469" s="10" t="str">
        <f t="shared" si="600"/>
        <v>دستكش كف مواد سبك460</v>
      </c>
      <c r="C9469" s="10" t="str">
        <f t="shared" si="601"/>
        <v>دستكش كف مواد سبك1404/04/03460</v>
      </c>
      <c r="D9469" s="10" t="str">
        <f>IFERROR(IF(تحویلی!$E$1="","",IF(NOSA!O9469=تحویلی!$E$1,تحویلی!$E$1&amp;COUNTIF(NOSA!$O$1:O9469,تحویلی!$E$1),"")),"")</f>
        <v/>
      </c>
      <c r="E9469" s="10" t="str">
        <f t="shared" si="602"/>
        <v>3743460</v>
      </c>
      <c r="F9469" s="10" t="str">
        <f>IFERROR(VLOOKUP(I9469,DATABASE!$N:$O,2,FALSE),"")</f>
        <v>دستكش كف مواد سبك</v>
      </c>
      <c r="G9469" s="3" t="s">
        <v>3858</v>
      </c>
      <c r="H9469" s="4">
        <v>3743</v>
      </c>
      <c r="I9469" s="3" t="s">
        <v>1456</v>
      </c>
      <c r="J9469" s="3" t="s">
        <v>2</v>
      </c>
      <c r="K9469" s="5">
        <v>1</v>
      </c>
      <c r="L9469" s="3" t="s">
        <v>3</v>
      </c>
      <c r="M9469" s="3" t="s">
        <v>47</v>
      </c>
      <c r="N9469" s="3" t="s">
        <v>140</v>
      </c>
      <c r="O9469" s="1">
        <v>460</v>
      </c>
      <c r="P9469" s="4">
        <v>1</v>
      </c>
      <c r="Q9469" s="10">
        <f t="shared" si="603"/>
        <v>460</v>
      </c>
    </row>
    <row r="9470" spans="2:17" ht="20.25" customHeight="1">
      <c r="B9470" s="10" t="str">
        <f t="shared" si="600"/>
        <v>دستكش كف مواد سبك8</v>
      </c>
      <c r="C9470" s="10" t="str">
        <f t="shared" si="601"/>
        <v>دستكش كف مواد سبك1404/04/038</v>
      </c>
      <c r="D9470" s="10" t="str">
        <f>IFERROR(IF(تحویلی!$E$1="","",IF(NOSA!O9470=تحویلی!$E$1,تحویلی!$E$1&amp;COUNTIF(NOSA!$O$1:O9470,تحویلی!$E$1),"")),"")</f>
        <v/>
      </c>
      <c r="E9470" s="10" t="str">
        <f t="shared" si="602"/>
        <v>37458</v>
      </c>
      <c r="F9470" s="10" t="str">
        <f>IFERROR(VLOOKUP(I9470,DATABASE!$N:$O,2,FALSE),"")</f>
        <v>دستكش كف مواد سبك</v>
      </c>
      <c r="G9470" s="3" t="s">
        <v>3858</v>
      </c>
      <c r="H9470" s="4">
        <v>3745</v>
      </c>
      <c r="I9470" s="3" t="s">
        <v>1456</v>
      </c>
      <c r="J9470" s="3" t="s">
        <v>2</v>
      </c>
      <c r="K9470" s="5">
        <v>1</v>
      </c>
      <c r="L9470" s="3" t="s">
        <v>3</v>
      </c>
      <c r="M9470" s="3" t="s">
        <v>47</v>
      </c>
      <c r="N9470" s="3" t="s">
        <v>144</v>
      </c>
      <c r="O9470" s="1">
        <v>8</v>
      </c>
      <c r="P9470" s="4">
        <v>1</v>
      </c>
      <c r="Q9470" s="10">
        <f t="shared" si="603"/>
        <v>8</v>
      </c>
    </row>
    <row r="9471" spans="2:17" ht="20.25" customHeight="1">
      <c r="B9471" s="10" t="str">
        <f t="shared" si="600"/>
        <v>دستكش كف مواد سبك672</v>
      </c>
      <c r="C9471" s="10" t="str">
        <f t="shared" si="601"/>
        <v>دستكش كف مواد سبك1404/04/03672</v>
      </c>
      <c r="D9471" s="10" t="str">
        <f>IFERROR(IF(تحویلی!$E$1="","",IF(NOSA!O9471=تحویلی!$E$1,تحویلی!$E$1&amp;COUNTIF(NOSA!$O$1:O9471,تحویلی!$E$1),"")),"")</f>
        <v/>
      </c>
      <c r="E9471" s="10" t="str">
        <f t="shared" si="602"/>
        <v>3746672</v>
      </c>
      <c r="F9471" s="10" t="str">
        <f>IFERROR(VLOOKUP(I9471,DATABASE!$N:$O,2,FALSE),"")</f>
        <v>دستكش كف مواد سبك</v>
      </c>
      <c r="G9471" s="3" t="s">
        <v>3858</v>
      </c>
      <c r="H9471" s="4">
        <v>3746</v>
      </c>
      <c r="I9471" s="3" t="s">
        <v>1456</v>
      </c>
      <c r="J9471" s="3" t="s">
        <v>2</v>
      </c>
      <c r="K9471" s="5">
        <v>1</v>
      </c>
      <c r="L9471" s="3" t="s">
        <v>3</v>
      </c>
      <c r="M9471" s="3" t="s">
        <v>47</v>
      </c>
      <c r="N9471" s="3" t="s">
        <v>214</v>
      </c>
      <c r="O9471" s="1">
        <v>672</v>
      </c>
      <c r="P9471" s="4">
        <v>1</v>
      </c>
      <c r="Q9471" s="10">
        <f t="shared" si="603"/>
        <v>672</v>
      </c>
    </row>
    <row r="9472" spans="2:17" ht="20.25" customHeight="1">
      <c r="B9472" s="10" t="str">
        <f t="shared" si="600"/>
        <v>دستكش ضد برش سبك963</v>
      </c>
      <c r="C9472" s="10" t="str">
        <f t="shared" si="601"/>
        <v>دستكش ضد برش سبك1404/04/03963</v>
      </c>
      <c r="D9472" s="10" t="str">
        <f>IFERROR(IF(تحویلی!$E$1="","",IF(NOSA!O9472=تحویلی!$E$1,تحویلی!$E$1&amp;COUNTIF(NOSA!$O$1:O9472,تحویلی!$E$1),"")),"")</f>
        <v/>
      </c>
      <c r="E9472" s="10" t="str">
        <f t="shared" si="602"/>
        <v>3748963</v>
      </c>
      <c r="F9472" s="10" t="str">
        <f>IFERROR(VLOOKUP(I9472,DATABASE!$N:$O,2,FALSE),"")</f>
        <v>دستكش ضد برش سبك</v>
      </c>
      <c r="G9472" s="3" t="s">
        <v>3858</v>
      </c>
      <c r="H9472" s="4">
        <v>3748</v>
      </c>
      <c r="I9472" s="3" t="s">
        <v>1442</v>
      </c>
      <c r="J9472" s="3" t="s">
        <v>22</v>
      </c>
      <c r="K9472" s="5">
        <v>1</v>
      </c>
      <c r="L9472" s="3" t="s">
        <v>3</v>
      </c>
      <c r="M9472" s="3" t="s">
        <v>47</v>
      </c>
      <c r="N9472" s="3" t="s">
        <v>4349</v>
      </c>
      <c r="O9472" s="1">
        <v>963</v>
      </c>
      <c r="P9472" s="4">
        <v>1</v>
      </c>
      <c r="Q9472" s="10">
        <f t="shared" si="603"/>
        <v>963</v>
      </c>
    </row>
    <row r="9473" spans="2:17" ht="20.25" customHeight="1">
      <c r="B9473" s="10" t="str">
        <f t="shared" si="600"/>
        <v>دستكش ضد برش سبك841</v>
      </c>
      <c r="C9473" s="10" t="str">
        <f t="shared" si="601"/>
        <v>دستكش ضد برش سبك1404/04/03841</v>
      </c>
      <c r="D9473" s="10" t="str">
        <f>IFERROR(IF(تحویلی!$E$1="","",IF(NOSA!O9473=تحویلی!$E$1,تحویلی!$E$1&amp;COUNTIF(NOSA!$O$1:O9473,تحویلی!$E$1),"")),"")</f>
        <v/>
      </c>
      <c r="E9473" s="10" t="str">
        <f t="shared" si="602"/>
        <v>3749841</v>
      </c>
      <c r="F9473" s="10" t="str">
        <f>IFERROR(VLOOKUP(I9473,DATABASE!$N:$O,2,FALSE),"")</f>
        <v>دستكش ضد برش سبك</v>
      </c>
      <c r="G9473" s="3" t="s">
        <v>3858</v>
      </c>
      <c r="H9473" s="4">
        <v>3749</v>
      </c>
      <c r="I9473" s="3" t="s">
        <v>1442</v>
      </c>
      <c r="J9473" s="3" t="s">
        <v>22</v>
      </c>
      <c r="K9473" s="5">
        <v>1</v>
      </c>
      <c r="L9473" s="3" t="s">
        <v>3</v>
      </c>
      <c r="M9473" s="3" t="s">
        <v>47</v>
      </c>
      <c r="N9473" s="3" t="s">
        <v>2686</v>
      </c>
      <c r="O9473" s="1">
        <v>841</v>
      </c>
      <c r="P9473" s="4">
        <v>1</v>
      </c>
      <c r="Q9473" s="10">
        <f t="shared" si="603"/>
        <v>841</v>
      </c>
    </row>
    <row r="9474" spans="2:17" ht="20.25" customHeight="1">
      <c r="B9474" s="10" t="str">
        <f t="shared" si="600"/>
        <v>دستكش ضد برش سبك739</v>
      </c>
      <c r="C9474" s="10" t="str">
        <f t="shared" si="601"/>
        <v>دستكش ضد برش سبك1404/04/03739</v>
      </c>
      <c r="D9474" s="10" t="str">
        <f>IFERROR(IF(تحویلی!$E$1="","",IF(NOSA!O9474=تحویلی!$E$1,تحویلی!$E$1&amp;COUNTIF(NOSA!$O$1:O9474,تحویلی!$E$1),"")),"")</f>
        <v/>
      </c>
      <c r="E9474" s="10" t="str">
        <f t="shared" si="602"/>
        <v>3749739</v>
      </c>
      <c r="F9474" s="10" t="str">
        <f>IFERROR(VLOOKUP(I9474,DATABASE!$N:$O,2,FALSE),"")</f>
        <v>دستكش ضد برش سبك</v>
      </c>
      <c r="G9474" s="3" t="s">
        <v>3858</v>
      </c>
      <c r="H9474" s="4">
        <v>3749</v>
      </c>
      <c r="I9474" s="3" t="s">
        <v>1442</v>
      </c>
      <c r="J9474" s="3" t="s">
        <v>22</v>
      </c>
      <c r="K9474" s="5">
        <v>1</v>
      </c>
      <c r="L9474" s="3" t="s">
        <v>3</v>
      </c>
      <c r="M9474" s="3" t="s">
        <v>47</v>
      </c>
      <c r="N9474" s="3" t="s">
        <v>1005</v>
      </c>
      <c r="O9474" s="1">
        <v>739</v>
      </c>
      <c r="P9474" s="4">
        <v>1</v>
      </c>
      <c r="Q9474" s="10">
        <f t="shared" si="603"/>
        <v>739</v>
      </c>
    </row>
    <row r="9475" spans="2:17" ht="20.25" customHeight="1">
      <c r="B9475" s="10" t="str">
        <f t="shared" si="600"/>
        <v>دستكش كف مواد سبك845</v>
      </c>
      <c r="C9475" s="10" t="str">
        <f t="shared" si="601"/>
        <v>دستكش كف مواد سبك1404/04/03845</v>
      </c>
      <c r="D9475" s="10" t="str">
        <f>IFERROR(IF(تحویلی!$E$1="","",IF(NOSA!O9475=تحویلی!$E$1,تحویلی!$E$1&amp;COUNTIF(NOSA!$O$1:O9475,تحویلی!$E$1),"")),"")</f>
        <v/>
      </c>
      <c r="E9475" s="10" t="str">
        <f t="shared" si="602"/>
        <v>3750845</v>
      </c>
      <c r="F9475" s="10" t="str">
        <f>IFERROR(VLOOKUP(I9475,DATABASE!$N:$O,2,FALSE),"")</f>
        <v>دستكش كف مواد سبك</v>
      </c>
      <c r="G9475" s="3" t="s">
        <v>3858</v>
      </c>
      <c r="H9475" s="4">
        <v>3750</v>
      </c>
      <c r="I9475" s="3" t="s">
        <v>1456</v>
      </c>
      <c r="J9475" s="3" t="s">
        <v>2</v>
      </c>
      <c r="K9475" s="5">
        <v>1</v>
      </c>
      <c r="L9475" s="3" t="s">
        <v>3</v>
      </c>
      <c r="M9475" s="3" t="s">
        <v>47</v>
      </c>
      <c r="N9475" s="3" t="s">
        <v>2701</v>
      </c>
      <c r="O9475" s="1">
        <v>845</v>
      </c>
      <c r="P9475" s="4">
        <v>1</v>
      </c>
      <c r="Q9475" s="10">
        <f t="shared" si="603"/>
        <v>845</v>
      </c>
    </row>
    <row r="9476" spans="2:17" ht="20.25" customHeight="1">
      <c r="B9476" s="10" t="str">
        <f t="shared" si="600"/>
        <v>دستكش كف مواد سبك733</v>
      </c>
      <c r="C9476" s="10" t="str">
        <f t="shared" si="601"/>
        <v>دستكش كف مواد سبك1404/04/03733</v>
      </c>
      <c r="D9476" s="10" t="str">
        <f>IFERROR(IF(تحویلی!$E$1="","",IF(NOSA!O9476=تحویلی!$E$1,تحویلی!$E$1&amp;COUNTIF(NOSA!$O$1:O9476,تحویلی!$E$1),"")),"")</f>
        <v/>
      </c>
      <c r="E9476" s="10" t="str">
        <f t="shared" si="602"/>
        <v>3751733</v>
      </c>
      <c r="F9476" s="10" t="str">
        <f>IFERROR(VLOOKUP(I9476,DATABASE!$N:$O,2,FALSE),"")</f>
        <v>دستكش كف مواد سبك</v>
      </c>
      <c r="G9476" s="3" t="s">
        <v>3858</v>
      </c>
      <c r="H9476" s="4">
        <v>3751</v>
      </c>
      <c r="I9476" s="3" t="s">
        <v>1456</v>
      </c>
      <c r="J9476" s="3" t="s">
        <v>2</v>
      </c>
      <c r="K9476" s="5">
        <v>1</v>
      </c>
      <c r="L9476" s="3" t="s">
        <v>3</v>
      </c>
      <c r="M9476" s="3" t="s">
        <v>47</v>
      </c>
      <c r="N9476" s="3" t="s">
        <v>628</v>
      </c>
      <c r="O9476" s="1">
        <v>733</v>
      </c>
      <c r="P9476" s="4">
        <v>1</v>
      </c>
      <c r="Q9476" s="10">
        <f t="shared" si="603"/>
        <v>733</v>
      </c>
    </row>
    <row r="9477" spans="2:17" ht="20.25" customHeight="1">
      <c r="B9477" s="10" t="str">
        <f t="shared" si="600"/>
        <v>كلاه ايمني494</v>
      </c>
      <c r="C9477" s="10" t="str">
        <f t="shared" si="601"/>
        <v>كلاه ايمني1404/04/03494</v>
      </c>
      <c r="D9477" s="10" t="str">
        <f>IFERROR(IF(تحویلی!$E$1="","",IF(NOSA!O9477=تحویلی!$E$1,تحویلی!$E$1&amp;COUNTIF(NOSA!$O$1:O9477,تحویلی!$E$1),"")),"")</f>
        <v/>
      </c>
      <c r="E9477" s="10" t="str">
        <f t="shared" si="602"/>
        <v>3754494</v>
      </c>
      <c r="F9477" s="10" t="str">
        <f>IFERROR(VLOOKUP(I9477,DATABASE!$N:$O,2,FALSE),"")</f>
        <v>كلاه ايمني</v>
      </c>
      <c r="G9477" s="3" t="s">
        <v>3858</v>
      </c>
      <c r="H9477" s="4">
        <v>3754</v>
      </c>
      <c r="I9477" s="3" t="s">
        <v>1505</v>
      </c>
      <c r="J9477" s="3" t="s">
        <v>1628</v>
      </c>
      <c r="K9477" s="5">
        <v>1</v>
      </c>
      <c r="L9477" s="3" t="s">
        <v>8</v>
      </c>
      <c r="M9477" s="3" t="s">
        <v>19</v>
      </c>
      <c r="N9477" s="3" t="s">
        <v>227</v>
      </c>
      <c r="O9477" s="1">
        <v>494</v>
      </c>
      <c r="P9477" s="4">
        <v>0</v>
      </c>
      <c r="Q9477" s="10">
        <f t="shared" si="603"/>
        <v>494</v>
      </c>
    </row>
    <row r="9478" spans="2:17" ht="20.25" customHeight="1">
      <c r="B9478" s="10" t="str">
        <f t="shared" si="600"/>
        <v>نقاب تيره محافظ صورت معمولي494</v>
      </c>
      <c r="C9478" s="10" t="str">
        <f t="shared" si="601"/>
        <v>نقاب تيره محافظ صورت معمولي1404/04/03494</v>
      </c>
      <c r="D9478" s="10" t="str">
        <f>IFERROR(IF(تحویلی!$E$1="","",IF(NOSA!O9478=تحویلی!$E$1,تحویلی!$E$1&amp;COUNTIF(NOSA!$O$1:O9478,تحویلی!$E$1),"")),"")</f>
        <v/>
      </c>
      <c r="E9478" s="10" t="str">
        <f t="shared" si="602"/>
        <v>3754494</v>
      </c>
      <c r="F9478" s="10" t="str">
        <f>IFERROR(VLOOKUP(I9478,DATABASE!$N:$O,2,FALSE),"")</f>
        <v>نقاب تيره محافظ صورت معمولي</v>
      </c>
      <c r="G9478" s="3" t="s">
        <v>3858</v>
      </c>
      <c r="H9478" s="4">
        <v>3754</v>
      </c>
      <c r="I9478" s="3" t="s">
        <v>1557</v>
      </c>
      <c r="J9478" s="3" t="s">
        <v>115</v>
      </c>
      <c r="K9478" s="5">
        <v>1</v>
      </c>
      <c r="L9478" s="3" t="s">
        <v>8</v>
      </c>
      <c r="M9478" s="3" t="s">
        <v>19</v>
      </c>
      <c r="N9478" s="3" t="s">
        <v>227</v>
      </c>
      <c r="O9478" s="1">
        <v>494</v>
      </c>
      <c r="P9478" s="4">
        <v>0</v>
      </c>
      <c r="Q9478" s="10">
        <f t="shared" si="603"/>
        <v>494</v>
      </c>
    </row>
    <row r="9479" spans="2:17" ht="20.25" customHeight="1">
      <c r="B9479" s="10" t="str">
        <f t="shared" si="600"/>
        <v>بند كفش702</v>
      </c>
      <c r="C9479" s="10" t="str">
        <f t="shared" si="601"/>
        <v>بند كفش1404/04/03702</v>
      </c>
      <c r="D9479" s="10" t="str">
        <f>IFERROR(IF(تحویلی!$E$1="","",IF(NOSA!O9479=تحویلی!$E$1,تحویلی!$E$1&amp;COUNTIF(NOSA!$O$1:O9479,تحویلی!$E$1),"")),"")</f>
        <v/>
      </c>
      <c r="E9479" s="10" t="str">
        <f t="shared" si="602"/>
        <v>3771702</v>
      </c>
      <c r="F9479" s="10" t="str">
        <f>IFERROR(VLOOKUP(I9479,DATABASE!$N:$O,2,FALSE),"")</f>
        <v>بند كفش</v>
      </c>
      <c r="G9479" s="3" t="s">
        <v>3858</v>
      </c>
      <c r="H9479" s="4">
        <v>3771</v>
      </c>
      <c r="I9479" s="3" t="s">
        <v>1462</v>
      </c>
      <c r="J9479" s="3" t="s">
        <v>450</v>
      </c>
      <c r="K9479" s="5">
        <v>1</v>
      </c>
      <c r="L9479" s="3" t="s">
        <v>3</v>
      </c>
      <c r="M9479" s="3" t="s">
        <v>40</v>
      </c>
      <c r="N9479" s="3" t="s">
        <v>170</v>
      </c>
      <c r="O9479" s="1">
        <v>702</v>
      </c>
      <c r="P9479" s="4">
        <v>0</v>
      </c>
      <c r="Q9479" s="10">
        <f t="shared" si="603"/>
        <v>702</v>
      </c>
    </row>
    <row r="9480" spans="2:17" ht="20.25" customHeight="1">
      <c r="B9480" s="10" t="str">
        <f t="shared" si="600"/>
        <v>دستكش ضد برش سبك31</v>
      </c>
      <c r="C9480" s="10" t="str">
        <f t="shared" si="601"/>
        <v>دستكش ضد برش سبك1404/04/0331</v>
      </c>
      <c r="D9480" s="10" t="str">
        <f>IFERROR(IF(تحویلی!$E$1="","",IF(NOSA!O9480=تحویلی!$E$1,تحویلی!$E$1&amp;COUNTIF(NOSA!$O$1:O9480,تحویلی!$E$1),"")),"")</f>
        <v/>
      </c>
      <c r="E9480" s="10" t="str">
        <f t="shared" si="602"/>
        <v>377631</v>
      </c>
      <c r="F9480" s="10" t="str">
        <f>IFERROR(VLOOKUP(I9480,DATABASE!$N:$O,2,FALSE),"")</f>
        <v>دستكش ضد برش سبك</v>
      </c>
      <c r="G9480" s="3" t="s">
        <v>3858</v>
      </c>
      <c r="H9480" s="4">
        <v>3776</v>
      </c>
      <c r="I9480" s="3" t="s">
        <v>1442</v>
      </c>
      <c r="J9480" s="3" t="s">
        <v>22</v>
      </c>
      <c r="K9480" s="5">
        <v>1</v>
      </c>
      <c r="L9480" s="3" t="s">
        <v>3</v>
      </c>
      <c r="M9480" s="3" t="s">
        <v>9</v>
      </c>
      <c r="N9480" s="3" t="s">
        <v>175</v>
      </c>
      <c r="O9480" s="1">
        <v>31</v>
      </c>
      <c r="P9480" s="4">
        <v>1</v>
      </c>
      <c r="Q9480" s="10">
        <f t="shared" si="603"/>
        <v>31</v>
      </c>
    </row>
    <row r="9481" spans="2:17" ht="20.25" customHeight="1">
      <c r="B9481" s="10" t="str">
        <f t="shared" si="600"/>
        <v>دستكش ضد برش سبك606</v>
      </c>
      <c r="C9481" s="10" t="str">
        <f t="shared" si="601"/>
        <v>دستكش ضد برش سبك1404/04/03606</v>
      </c>
      <c r="D9481" s="10" t="str">
        <f>IFERROR(IF(تحویلی!$E$1="","",IF(NOSA!O9481=تحویلی!$E$1,تحویلی!$E$1&amp;COUNTIF(NOSA!$O$1:O9481,تحویلی!$E$1),"")),"")</f>
        <v/>
      </c>
      <c r="E9481" s="10" t="str">
        <f t="shared" si="602"/>
        <v>3782606</v>
      </c>
      <c r="F9481" s="10" t="str">
        <f>IFERROR(VLOOKUP(I9481,DATABASE!$N:$O,2,FALSE),"")</f>
        <v>دستكش ضد برش سبك</v>
      </c>
      <c r="G9481" s="3" t="s">
        <v>3858</v>
      </c>
      <c r="H9481" s="4">
        <v>3782</v>
      </c>
      <c r="I9481" s="3" t="s">
        <v>1442</v>
      </c>
      <c r="J9481" s="3" t="s">
        <v>22</v>
      </c>
      <c r="K9481" s="5">
        <v>1</v>
      </c>
      <c r="L9481" s="3" t="s">
        <v>3</v>
      </c>
      <c r="M9481" s="3" t="s">
        <v>4</v>
      </c>
      <c r="N9481" s="3" t="s">
        <v>2748</v>
      </c>
      <c r="O9481" s="1">
        <v>606</v>
      </c>
      <c r="P9481" s="4">
        <v>1</v>
      </c>
      <c r="Q9481" s="10">
        <f t="shared" si="603"/>
        <v>606</v>
      </c>
    </row>
    <row r="9482" spans="2:17" ht="20.25" customHeight="1">
      <c r="B9482" s="10" t="str">
        <f t="shared" si="600"/>
        <v>دستكش ضد برش سبك402</v>
      </c>
      <c r="C9482" s="10" t="str">
        <f t="shared" si="601"/>
        <v>دستكش ضد برش سبك1404/04/03402</v>
      </c>
      <c r="D9482" s="10" t="str">
        <f>IFERROR(IF(تحویلی!$E$1="","",IF(NOSA!O9482=تحویلی!$E$1,تحویلی!$E$1&amp;COUNTIF(NOSA!$O$1:O9482,تحویلی!$E$1),"")),"")</f>
        <v/>
      </c>
      <c r="E9482" s="10" t="str">
        <f t="shared" si="602"/>
        <v>3786402</v>
      </c>
      <c r="F9482" s="10" t="str">
        <f>IFERROR(VLOOKUP(I9482,DATABASE!$N:$O,2,FALSE),"")</f>
        <v>دستكش ضد برش سبك</v>
      </c>
      <c r="G9482" s="3" t="s">
        <v>3858</v>
      </c>
      <c r="H9482" s="4">
        <v>3786</v>
      </c>
      <c r="I9482" s="3" t="s">
        <v>1442</v>
      </c>
      <c r="J9482" s="3" t="s">
        <v>22</v>
      </c>
      <c r="K9482" s="5">
        <v>1</v>
      </c>
      <c r="L9482" s="3" t="s">
        <v>3</v>
      </c>
      <c r="M9482" s="3" t="s">
        <v>4</v>
      </c>
      <c r="N9482" s="3" t="s">
        <v>2834</v>
      </c>
      <c r="O9482" s="1">
        <v>402</v>
      </c>
      <c r="P9482" s="4">
        <v>1</v>
      </c>
      <c r="Q9482" s="10">
        <f t="shared" si="603"/>
        <v>402</v>
      </c>
    </row>
    <row r="9483" spans="2:17" ht="20.25" customHeight="1">
      <c r="B9483" s="10" t="str">
        <f t="shared" si="600"/>
        <v>پوتين ايمني نسوز83</v>
      </c>
      <c r="C9483" s="10" t="str">
        <f t="shared" si="601"/>
        <v>پوتين ايمني نسوز1404/04/0383</v>
      </c>
      <c r="D9483" s="10" t="str">
        <f>IFERROR(IF(تحویلی!$E$1="","",IF(NOSA!O9483=تحویلی!$E$1,تحویلی!$E$1&amp;COUNTIF(NOSA!$O$1:O9483,تحویلی!$E$1),"")),"")</f>
        <v/>
      </c>
      <c r="E9483" s="10" t="str">
        <f t="shared" si="602"/>
        <v>378783</v>
      </c>
      <c r="F9483" s="10" t="str">
        <f>IFERROR(VLOOKUP(I9483,DATABASE!$N:$O,2,FALSE),"")</f>
        <v>پوتين ايمني نسوز</v>
      </c>
      <c r="G9483" s="3" t="s">
        <v>3858</v>
      </c>
      <c r="H9483" s="4">
        <v>3787</v>
      </c>
      <c r="I9483" s="3" t="s">
        <v>1648</v>
      </c>
      <c r="J9483" s="3" t="s">
        <v>1649</v>
      </c>
      <c r="K9483" s="5">
        <v>1</v>
      </c>
      <c r="L9483" s="3" t="s">
        <v>3</v>
      </c>
      <c r="M9483" s="3" t="s">
        <v>43</v>
      </c>
      <c r="N9483" s="3" t="s">
        <v>929</v>
      </c>
      <c r="O9483" s="1">
        <v>83</v>
      </c>
      <c r="P9483" s="4">
        <v>1</v>
      </c>
      <c r="Q9483" s="10">
        <f t="shared" si="603"/>
        <v>83</v>
      </c>
    </row>
    <row r="9484" spans="2:17" ht="20.25" customHeight="1">
      <c r="B9484" s="10" t="str">
        <f t="shared" si="600"/>
        <v>پوتين ايمني نسوز751</v>
      </c>
      <c r="C9484" s="10" t="str">
        <f t="shared" si="601"/>
        <v>پوتين ايمني نسوز1404/04/03751</v>
      </c>
      <c r="D9484" s="10" t="str">
        <f>IFERROR(IF(تحویلی!$E$1="","",IF(NOSA!O9484=تحویلی!$E$1,تحویلی!$E$1&amp;COUNTIF(NOSA!$O$1:O9484,تحویلی!$E$1),"")),"")</f>
        <v/>
      </c>
      <c r="E9484" s="10" t="str">
        <f t="shared" si="602"/>
        <v>3791751</v>
      </c>
      <c r="F9484" s="10" t="str">
        <f>IFERROR(VLOOKUP(I9484,DATABASE!$N:$O,2,FALSE),"")</f>
        <v>پوتين ايمني نسوز</v>
      </c>
      <c r="G9484" s="3" t="s">
        <v>3858</v>
      </c>
      <c r="H9484" s="4">
        <v>3791</v>
      </c>
      <c r="I9484" s="3" t="s">
        <v>1648</v>
      </c>
      <c r="J9484" s="3" t="s">
        <v>1649</v>
      </c>
      <c r="K9484" s="5">
        <v>1</v>
      </c>
      <c r="L9484" s="3" t="s">
        <v>3</v>
      </c>
      <c r="M9484" s="3" t="s">
        <v>9</v>
      </c>
      <c r="N9484" s="3" t="s">
        <v>2709</v>
      </c>
      <c r="O9484" s="1">
        <v>751</v>
      </c>
      <c r="P9484" s="4">
        <v>1</v>
      </c>
      <c r="Q9484" s="10">
        <f t="shared" si="603"/>
        <v>751</v>
      </c>
    </row>
    <row r="9485" spans="2:17" ht="20.25" customHeight="1">
      <c r="B9485" s="10" t="str">
        <f t="shared" si="600"/>
        <v>دستكش ضد برش سبك783</v>
      </c>
      <c r="C9485" s="10" t="str">
        <f t="shared" si="601"/>
        <v>دستكش ضد برش سبك1404/04/04783</v>
      </c>
      <c r="D9485" s="10" t="str">
        <f>IFERROR(IF(تحویلی!$E$1="","",IF(NOSA!O9485=تحویلی!$E$1,تحویلی!$E$1&amp;COUNTIF(NOSA!$O$1:O9485,تحویلی!$E$1),"")),"")</f>
        <v/>
      </c>
      <c r="E9485" s="10" t="str">
        <f t="shared" si="602"/>
        <v>3799783</v>
      </c>
      <c r="F9485" s="10" t="str">
        <f>IFERROR(VLOOKUP(I9485,DATABASE!$N:$O,2,FALSE),"")</f>
        <v>دستكش ضد برش سبك</v>
      </c>
      <c r="G9485" s="396" t="s">
        <v>3859</v>
      </c>
      <c r="H9485" s="397">
        <v>3799</v>
      </c>
      <c r="I9485" s="396" t="s">
        <v>1442</v>
      </c>
      <c r="J9485" s="396" t="s">
        <v>22</v>
      </c>
      <c r="K9485" s="398">
        <v>1</v>
      </c>
      <c r="L9485" s="396" t="s">
        <v>3</v>
      </c>
      <c r="M9485" s="396" t="s">
        <v>4</v>
      </c>
      <c r="N9485" s="396" t="s">
        <v>1219</v>
      </c>
      <c r="O9485" s="399">
        <v>783</v>
      </c>
      <c r="P9485" s="397">
        <v>1</v>
      </c>
      <c r="Q9485" s="10">
        <f t="shared" si="603"/>
        <v>783</v>
      </c>
    </row>
    <row r="9486" spans="2:17" ht="20.25" customHeight="1">
      <c r="B9486" s="10" t="str">
        <f t="shared" si="600"/>
        <v>لباس كار ديرسوز(شلوار) 961</v>
      </c>
      <c r="C9486" s="10" t="str">
        <f t="shared" si="601"/>
        <v>لباس كار ديرسوز(شلوار) 1404/04/04961</v>
      </c>
      <c r="D9486" s="10" t="str">
        <f>IFERROR(IF(تحویلی!$E$1="","",IF(NOSA!O9486=تحویلی!$E$1,تحویلی!$E$1&amp;COUNTIF(NOSA!$O$1:O9486,تحویلی!$E$1),"")),"")</f>
        <v/>
      </c>
      <c r="E9486" s="10" t="str">
        <f t="shared" si="602"/>
        <v>3800961</v>
      </c>
      <c r="F9486" s="10" t="str">
        <f>IFERROR(VLOOKUP(I9486,DATABASE!$N:$O,2,FALSE),"")</f>
        <v xml:space="preserve">لباس كار ديرسوز(شلوار) </v>
      </c>
      <c r="G9486" s="396" t="s">
        <v>3859</v>
      </c>
      <c r="H9486" s="397">
        <v>3800</v>
      </c>
      <c r="I9486" s="396" t="s">
        <v>2318</v>
      </c>
      <c r="J9486" s="396" t="s">
        <v>2831</v>
      </c>
      <c r="K9486" s="398">
        <v>1</v>
      </c>
      <c r="L9486" s="396" t="s">
        <v>8</v>
      </c>
      <c r="M9486" s="396" t="s">
        <v>47</v>
      </c>
      <c r="N9486" s="396" t="s">
        <v>4335</v>
      </c>
      <c r="O9486" s="399">
        <v>961</v>
      </c>
      <c r="P9486" s="397">
        <v>1</v>
      </c>
      <c r="Q9486" s="10">
        <f t="shared" si="603"/>
        <v>961</v>
      </c>
    </row>
    <row r="9487" spans="2:17" ht="20.25" customHeight="1">
      <c r="B9487" s="10" t="str">
        <f t="shared" ref="B9487:B9550" si="604">F9487&amp;Q9487</f>
        <v>دستكش ضد برش سبك827</v>
      </c>
      <c r="C9487" s="10" t="str">
        <f t="shared" ref="C9487:C9550" si="605">F9487&amp;G9487&amp;O9487</f>
        <v>دستكش ضد برش سبك1404/04/04827</v>
      </c>
      <c r="D9487" s="10" t="str">
        <f>IFERROR(IF(تحویلی!$E$1="","",IF(NOSA!O9487=تحویلی!$E$1,تحویلی!$E$1&amp;COUNTIF(NOSA!$O$1:O9487,تحویلی!$E$1),"")),"")</f>
        <v/>
      </c>
      <c r="E9487" s="10" t="str">
        <f t="shared" ref="E9487:E9550" si="606">H9487&amp;O9487</f>
        <v>3800827</v>
      </c>
      <c r="F9487" s="10" t="str">
        <f>IFERROR(VLOOKUP(I9487,DATABASE!$N:$O,2,FALSE),"")</f>
        <v>دستكش ضد برش سبك</v>
      </c>
      <c r="G9487" s="396" t="s">
        <v>3859</v>
      </c>
      <c r="H9487" s="397">
        <v>3800</v>
      </c>
      <c r="I9487" s="396" t="s">
        <v>1442</v>
      </c>
      <c r="J9487" s="396" t="s">
        <v>22</v>
      </c>
      <c r="K9487" s="398">
        <v>1</v>
      </c>
      <c r="L9487" s="396" t="s">
        <v>3</v>
      </c>
      <c r="M9487" s="396" t="s">
        <v>47</v>
      </c>
      <c r="N9487" s="396" t="s">
        <v>2653</v>
      </c>
      <c r="O9487" s="399">
        <v>827</v>
      </c>
      <c r="P9487" s="397">
        <v>1</v>
      </c>
      <c r="Q9487" s="10">
        <f t="shared" si="603"/>
        <v>827</v>
      </c>
    </row>
    <row r="9488" spans="2:17" ht="20.25" customHeight="1">
      <c r="B9488" s="10" t="str">
        <f t="shared" si="604"/>
        <v>دستكش ضد برش سبك839</v>
      </c>
      <c r="C9488" s="10" t="str">
        <f t="shared" si="605"/>
        <v>دستكش ضد برش سبك1404/04/04839</v>
      </c>
      <c r="D9488" s="10" t="str">
        <f>IFERROR(IF(تحویلی!$E$1="","",IF(NOSA!O9488=تحویلی!$E$1,تحویلی!$E$1&amp;COUNTIF(NOSA!$O$1:O9488,تحویلی!$E$1),"")),"")</f>
        <v/>
      </c>
      <c r="E9488" s="10" t="str">
        <f t="shared" si="606"/>
        <v>3800839</v>
      </c>
      <c r="F9488" s="10" t="str">
        <f>IFERROR(VLOOKUP(I9488,DATABASE!$N:$O,2,FALSE),"")</f>
        <v>دستكش ضد برش سبك</v>
      </c>
      <c r="G9488" s="396" t="s">
        <v>3859</v>
      </c>
      <c r="H9488" s="397">
        <v>3800</v>
      </c>
      <c r="I9488" s="396" t="s">
        <v>1442</v>
      </c>
      <c r="J9488" s="396" t="s">
        <v>22</v>
      </c>
      <c r="K9488" s="398">
        <v>1</v>
      </c>
      <c r="L9488" s="396" t="s">
        <v>3</v>
      </c>
      <c r="M9488" s="396" t="s">
        <v>47</v>
      </c>
      <c r="N9488" s="396" t="s">
        <v>3439</v>
      </c>
      <c r="O9488" s="399">
        <v>839</v>
      </c>
      <c r="P9488" s="397">
        <v>1</v>
      </c>
      <c r="Q9488" s="10">
        <f t="shared" si="603"/>
        <v>839</v>
      </c>
    </row>
    <row r="9489" spans="2:17" ht="20.25" customHeight="1">
      <c r="B9489" s="10" t="str">
        <f t="shared" si="604"/>
        <v>دستكش ضد برش سبك723</v>
      </c>
      <c r="C9489" s="10" t="str">
        <f t="shared" si="605"/>
        <v>دستكش ضد برش سبك1404/04/04723</v>
      </c>
      <c r="D9489" s="10" t="str">
        <f>IFERROR(IF(تحویلی!$E$1="","",IF(NOSA!O9489=تحویلی!$E$1,تحویلی!$E$1&amp;COUNTIF(NOSA!$O$1:O9489,تحویلی!$E$1),"")),"")</f>
        <v/>
      </c>
      <c r="E9489" s="10" t="str">
        <f t="shared" si="606"/>
        <v>3824723</v>
      </c>
      <c r="F9489" s="10" t="str">
        <f>IFERROR(VLOOKUP(I9489,DATABASE!$N:$O,2,FALSE),"")</f>
        <v>دستكش ضد برش سبك</v>
      </c>
      <c r="G9489" s="396" t="s">
        <v>3859</v>
      </c>
      <c r="H9489" s="397">
        <v>3824</v>
      </c>
      <c r="I9489" s="396" t="s">
        <v>1442</v>
      </c>
      <c r="J9489" s="396" t="s">
        <v>22</v>
      </c>
      <c r="K9489" s="398">
        <v>1</v>
      </c>
      <c r="L9489" s="396" t="s">
        <v>3</v>
      </c>
      <c r="M9489" s="396" t="s">
        <v>9</v>
      </c>
      <c r="N9489" s="396" t="s">
        <v>3433</v>
      </c>
      <c r="O9489" s="399">
        <v>723</v>
      </c>
      <c r="P9489" s="397">
        <v>1</v>
      </c>
      <c r="Q9489" s="10">
        <f t="shared" si="603"/>
        <v>723</v>
      </c>
    </row>
    <row r="9490" spans="2:17" ht="20.25" customHeight="1">
      <c r="B9490" s="10" t="str">
        <f t="shared" si="604"/>
        <v>دستكش ضد برش سبك947</v>
      </c>
      <c r="C9490" s="10" t="str">
        <f t="shared" si="605"/>
        <v>دستكش ضد برش سبك1404/04/04947</v>
      </c>
      <c r="D9490" s="10" t="str">
        <f>IFERROR(IF(تحویلی!$E$1="","",IF(NOSA!O9490=تحویلی!$E$1,تحویلی!$E$1&amp;COUNTIF(NOSA!$O$1:O9490,تحویلی!$E$1),"")),"")</f>
        <v/>
      </c>
      <c r="E9490" s="10" t="str">
        <f t="shared" si="606"/>
        <v>3828947</v>
      </c>
      <c r="F9490" s="10" t="str">
        <f>IFERROR(VLOOKUP(I9490,DATABASE!$N:$O,2,FALSE),"")</f>
        <v>دستكش ضد برش سبك</v>
      </c>
      <c r="G9490" s="396" t="s">
        <v>3859</v>
      </c>
      <c r="H9490" s="397">
        <v>3828</v>
      </c>
      <c r="I9490" s="396" t="s">
        <v>1442</v>
      </c>
      <c r="J9490" s="396" t="s">
        <v>22</v>
      </c>
      <c r="K9490" s="398">
        <v>1</v>
      </c>
      <c r="L9490" s="396" t="s">
        <v>3</v>
      </c>
      <c r="M9490" s="396" t="s">
        <v>47</v>
      </c>
      <c r="N9490" s="396" t="s">
        <v>4076</v>
      </c>
      <c r="O9490" s="399">
        <v>947</v>
      </c>
      <c r="P9490" s="397">
        <v>1</v>
      </c>
      <c r="Q9490" s="10">
        <f t="shared" si="603"/>
        <v>947</v>
      </c>
    </row>
    <row r="9491" spans="2:17" ht="20.25" customHeight="1">
      <c r="B9491" s="10" t="str">
        <f t="shared" si="604"/>
        <v>لباس كار نسوز(بلوز و شلوار)624</v>
      </c>
      <c r="C9491" s="10" t="str">
        <f t="shared" si="605"/>
        <v>لباس كار نسوز(بلوز و شلوار)1404/04/04624</v>
      </c>
      <c r="D9491" s="10" t="str">
        <f>IFERROR(IF(تحویلی!$E$1="","",IF(NOSA!O9491=تحویلی!$E$1,تحویلی!$E$1&amp;COUNTIF(NOSA!$O$1:O9491,تحویلی!$E$1),"")),"")</f>
        <v/>
      </c>
      <c r="E9491" s="10" t="str">
        <f t="shared" si="606"/>
        <v>3831624</v>
      </c>
      <c r="F9491" s="10" t="str">
        <f>IFERROR(VLOOKUP(I9491,DATABASE!$N:$O,2,FALSE),"")</f>
        <v>لباس كار نسوز(بلوز و شلوار)</v>
      </c>
      <c r="G9491" s="396" t="s">
        <v>3859</v>
      </c>
      <c r="H9491" s="397">
        <v>3831</v>
      </c>
      <c r="I9491" s="396" t="s">
        <v>1751</v>
      </c>
      <c r="J9491" s="396" t="s">
        <v>1752</v>
      </c>
      <c r="K9491" s="398">
        <v>1</v>
      </c>
      <c r="L9491" s="396" t="s">
        <v>28</v>
      </c>
      <c r="M9491" s="396" t="s">
        <v>25</v>
      </c>
      <c r="N9491" s="396" t="s">
        <v>226</v>
      </c>
      <c r="O9491" s="399">
        <v>624</v>
      </c>
      <c r="P9491" s="397">
        <v>1</v>
      </c>
      <c r="Q9491" s="10">
        <f t="shared" si="603"/>
        <v>624</v>
      </c>
    </row>
    <row r="9492" spans="2:17" ht="20.25" customHeight="1">
      <c r="B9492" s="10" t="str">
        <f t="shared" si="604"/>
        <v>چكمه ايمني نسوز624</v>
      </c>
      <c r="C9492" s="10" t="str">
        <f t="shared" si="605"/>
        <v>چكمه ايمني نسوز1404/04/04624</v>
      </c>
      <c r="D9492" s="10" t="str">
        <f>IFERROR(IF(تحویلی!$E$1="","",IF(NOSA!O9492=تحویلی!$E$1,تحویلی!$E$1&amp;COUNTIF(NOSA!$O$1:O9492,تحویلی!$E$1),"")),"")</f>
        <v/>
      </c>
      <c r="E9492" s="10" t="str">
        <f t="shared" si="606"/>
        <v>3831624</v>
      </c>
      <c r="F9492" s="10" t="str">
        <f>IFERROR(VLOOKUP(I9492,DATABASE!$N:$O,2,FALSE),"")</f>
        <v>چكمه ايمني نسوز</v>
      </c>
      <c r="G9492" s="396" t="s">
        <v>3859</v>
      </c>
      <c r="H9492" s="397">
        <v>3831</v>
      </c>
      <c r="I9492" s="396" t="s">
        <v>1666</v>
      </c>
      <c r="J9492" s="396" t="s">
        <v>1667</v>
      </c>
      <c r="K9492" s="398">
        <v>1</v>
      </c>
      <c r="L9492" s="396" t="s">
        <v>3</v>
      </c>
      <c r="M9492" s="396" t="s">
        <v>25</v>
      </c>
      <c r="N9492" s="396" t="s">
        <v>226</v>
      </c>
      <c r="O9492" s="399">
        <v>624</v>
      </c>
      <c r="P9492" s="397">
        <v>1</v>
      </c>
      <c r="Q9492" s="10">
        <f t="shared" si="603"/>
        <v>624</v>
      </c>
    </row>
    <row r="9493" spans="2:17" ht="20.25" customHeight="1">
      <c r="B9493" s="10" t="str">
        <f t="shared" si="604"/>
        <v>دستكش كف مواد سبك955</v>
      </c>
      <c r="C9493" s="10" t="str">
        <f t="shared" si="605"/>
        <v>دستكش كف مواد سبك1404/04/04955</v>
      </c>
      <c r="D9493" s="10" t="str">
        <f>IFERROR(IF(تحویلی!$E$1="","",IF(NOSA!O9493=تحویلی!$E$1,تحویلی!$E$1&amp;COUNTIF(NOSA!$O$1:O9493,تحویلی!$E$1),"")),"")</f>
        <v/>
      </c>
      <c r="E9493" s="10" t="str">
        <f t="shared" si="606"/>
        <v>3832955</v>
      </c>
      <c r="F9493" s="10" t="str">
        <f>IFERROR(VLOOKUP(I9493,DATABASE!$N:$O,2,FALSE),"")</f>
        <v>دستكش كف مواد سبك</v>
      </c>
      <c r="G9493" s="396" t="s">
        <v>3859</v>
      </c>
      <c r="H9493" s="397">
        <v>3832</v>
      </c>
      <c r="I9493" s="396" t="s">
        <v>1456</v>
      </c>
      <c r="J9493" s="396" t="s">
        <v>2</v>
      </c>
      <c r="K9493" s="398">
        <v>1</v>
      </c>
      <c r="L9493" s="396" t="s">
        <v>3</v>
      </c>
      <c r="M9493" s="396" t="s">
        <v>47</v>
      </c>
      <c r="N9493" s="396" t="s">
        <v>4304</v>
      </c>
      <c r="O9493" s="399">
        <v>955</v>
      </c>
      <c r="P9493" s="397">
        <v>1</v>
      </c>
      <c r="Q9493" s="10">
        <f t="shared" si="603"/>
        <v>955</v>
      </c>
    </row>
    <row r="9494" spans="2:17" ht="20.25" customHeight="1">
      <c r="B9494" s="10" t="str">
        <f t="shared" si="604"/>
        <v>گوشي اير پلاگ599</v>
      </c>
      <c r="C9494" s="10" t="str">
        <f t="shared" si="605"/>
        <v>گوشي اير پلاگ1404/04/04599</v>
      </c>
      <c r="D9494" s="10" t="str">
        <f>IFERROR(IF(تحویلی!$E$1="","",IF(NOSA!O9494=تحویلی!$E$1,تحویلی!$E$1&amp;COUNTIF(NOSA!$O$1:O9494,تحویلی!$E$1),"")),"")</f>
        <v/>
      </c>
      <c r="E9494" s="10" t="str">
        <f t="shared" si="606"/>
        <v>3836599</v>
      </c>
      <c r="F9494" s="10" t="str">
        <f>IFERROR(VLOOKUP(I9494,DATABASE!$N:$O,2,FALSE),"")</f>
        <v>گوشي اير پلاگ</v>
      </c>
      <c r="G9494" s="396" t="s">
        <v>3859</v>
      </c>
      <c r="H9494" s="397">
        <v>3836</v>
      </c>
      <c r="I9494" s="396" t="s">
        <v>1581</v>
      </c>
      <c r="J9494" s="396" t="s">
        <v>124</v>
      </c>
      <c r="K9494" s="398">
        <v>1</v>
      </c>
      <c r="L9494" s="396" t="s">
        <v>8</v>
      </c>
      <c r="M9494" s="396" t="s">
        <v>47</v>
      </c>
      <c r="N9494" s="396" t="s">
        <v>82</v>
      </c>
      <c r="O9494" s="399">
        <v>599</v>
      </c>
      <c r="P9494" s="397">
        <v>1</v>
      </c>
      <c r="Q9494" s="10">
        <f t="shared" si="603"/>
        <v>599</v>
      </c>
    </row>
    <row r="9495" spans="2:17" ht="20.25" customHeight="1">
      <c r="B9495" s="10" t="str">
        <f t="shared" si="604"/>
        <v>لباس كار ديرسوز(بلوز و شلوار)208</v>
      </c>
      <c r="C9495" s="10" t="str">
        <f t="shared" si="605"/>
        <v>لباس كار ديرسوز(بلوز و شلوار)1404/04/04208</v>
      </c>
      <c r="D9495" s="10" t="str">
        <f>IFERROR(IF(تحویلی!$E$1="","",IF(NOSA!O9495=تحویلی!$E$1,تحویلی!$E$1&amp;COUNTIF(NOSA!$O$1:O9495,تحویلی!$E$1),"")),"")</f>
        <v/>
      </c>
      <c r="E9495" s="10" t="str">
        <f t="shared" si="606"/>
        <v>3839208</v>
      </c>
      <c r="F9495" s="10" t="str">
        <f>IFERROR(VLOOKUP(I9495,DATABASE!$N:$O,2,FALSE),"")</f>
        <v>لباس كار ديرسوز(بلوز و شلوار)</v>
      </c>
      <c r="G9495" s="396" t="s">
        <v>3859</v>
      </c>
      <c r="H9495" s="397">
        <v>3839</v>
      </c>
      <c r="I9495" s="396" t="s">
        <v>1619</v>
      </c>
      <c r="J9495" s="396" t="s">
        <v>1620</v>
      </c>
      <c r="K9495" s="398">
        <v>1</v>
      </c>
      <c r="L9495" s="396" t="s">
        <v>28</v>
      </c>
      <c r="M9495" s="396" t="s">
        <v>19</v>
      </c>
      <c r="N9495" s="396" t="s">
        <v>348</v>
      </c>
      <c r="O9495" s="399">
        <v>208</v>
      </c>
      <c r="P9495" s="397">
        <v>1</v>
      </c>
      <c r="Q9495" s="10">
        <f t="shared" si="603"/>
        <v>208</v>
      </c>
    </row>
    <row r="9496" spans="2:17" ht="20.25" customHeight="1">
      <c r="B9496" s="10" t="str">
        <f t="shared" si="604"/>
        <v>بند كفش488</v>
      </c>
      <c r="C9496" s="10" t="str">
        <f t="shared" si="605"/>
        <v>بند كفش1404/04/04488</v>
      </c>
      <c r="D9496" s="10" t="str">
        <f>IFERROR(IF(تحویلی!$E$1="","",IF(NOSA!O9496=تحویلی!$E$1,تحویلی!$E$1&amp;COUNTIF(NOSA!$O$1:O9496,تحویلی!$E$1),"")),"")</f>
        <v/>
      </c>
      <c r="E9496" s="10" t="str">
        <f t="shared" si="606"/>
        <v>3840488</v>
      </c>
      <c r="F9496" s="10" t="str">
        <f>IFERROR(VLOOKUP(I9496,DATABASE!$N:$O,2,FALSE),"")</f>
        <v>بند كفش</v>
      </c>
      <c r="G9496" s="396" t="s">
        <v>3859</v>
      </c>
      <c r="H9496" s="397">
        <v>3840</v>
      </c>
      <c r="I9496" s="396" t="s">
        <v>1462</v>
      </c>
      <c r="J9496" s="396" t="s">
        <v>450</v>
      </c>
      <c r="K9496" s="398">
        <v>1</v>
      </c>
      <c r="L9496" s="396" t="s">
        <v>3</v>
      </c>
      <c r="M9496" s="396" t="s">
        <v>4</v>
      </c>
      <c r="N9496" s="396" t="s">
        <v>352</v>
      </c>
      <c r="O9496" s="399">
        <v>488</v>
      </c>
      <c r="P9496" s="397">
        <v>0</v>
      </c>
      <c r="Q9496" s="10">
        <f t="shared" si="603"/>
        <v>488</v>
      </c>
    </row>
    <row r="9497" spans="2:17" ht="20.25" customHeight="1">
      <c r="B9497" s="10" t="str">
        <f t="shared" si="604"/>
        <v>پوتين ايمني نسوز10004</v>
      </c>
      <c r="C9497" s="10" t="str">
        <f t="shared" si="605"/>
        <v>پوتين ايمني نسوز1404/04/0510004</v>
      </c>
      <c r="D9497" s="10" t="str">
        <f>IFERROR(IF(تحویلی!$E$1="","",IF(NOSA!O9497=تحویلی!$E$1,تحویلی!$E$1&amp;COUNTIF(NOSA!$O$1:O9497,تحویلی!$E$1),"")),"")</f>
        <v/>
      </c>
      <c r="E9497" s="10" t="str">
        <f t="shared" si="606"/>
        <v>387410004</v>
      </c>
      <c r="F9497" s="10" t="str">
        <f>IFERROR(VLOOKUP(I9497,DATABASE!$N:$O,2,FALSE),"")</f>
        <v>پوتين ايمني نسوز</v>
      </c>
      <c r="G9497" s="396" t="s">
        <v>3860</v>
      </c>
      <c r="H9497" s="396">
        <v>3874</v>
      </c>
      <c r="I9497" s="396" t="s">
        <v>1528</v>
      </c>
      <c r="J9497" s="396" t="s">
        <v>1654</v>
      </c>
      <c r="K9497" s="396">
        <v>1</v>
      </c>
      <c r="L9497" s="396" t="s">
        <v>3</v>
      </c>
      <c r="M9497" s="396" t="s">
        <v>9</v>
      </c>
      <c r="N9497" s="396" t="s">
        <v>4068</v>
      </c>
      <c r="O9497" s="396">
        <v>10004</v>
      </c>
      <c r="P9497" s="396">
        <v>0</v>
      </c>
      <c r="Q9497" s="10">
        <f t="shared" si="603"/>
        <v>10004</v>
      </c>
    </row>
    <row r="9498" spans="2:17" ht="20.25" customHeight="1">
      <c r="B9498" s="10" t="str">
        <f t="shared" si="604"/>
        <v>كفش ايمني756</v>
      </c>
      <c r="C9498" s="10" t="str">
        <f t="shared" si="605"/>
        <v>كفش ايمني1404/04/05756</v>
      </c>
      <c r="D9498" s="10" t="str">
        <f>IFERROR(IF(تحویلی!$E$1="","",IF(NOSA!O9498=تحویلی!$E$1,تحویلی!$E$1&amp;COUNTIF(NOSA!$O$1:O9498,تحویلی!$E$1),"")),"")</f>
        <v/>
      </c>
      <c r="E9498" s="10" t="str">
        <f t="shared" si="606"/>
        <v>3881756</v>
      </c>
      <c r="F9498" s="10" t="str">
        <f>IFERROR(VLOOKUP(I9498,DATABASE!$N:$O,2,FALSE),"")</f>
        <v>كفش ايمني</v>
      </c>
      <c r="G9498" s="396" t="s">
        <v>3860</v>
      </c>
      <c r="H9498" s="396">
        <v>3881</v>
      </c>
      <c r="I9498" s="396" t="s">
        <v>1526</v>
      </c>
      <c r="J9498" s="396" t="s">
        <v>1729</v>
      </c>
      <c r="K9498" s="396">
        <v>1</v>
      </c>
      <c r="L9498" s="396" t="s">
        <v>3</v>
      </c>
      <c r="M9498" s="396" t="s">
        <v>25</v>
      </c>
      <c r="N9498" s="396" t="s">
        <v>939</v>
      </c>
      <c r="O9498" s="396">
        <v>756</v>
      </c>
      <c r="P9498" s="396">
        <v>1</v>
      </c>
      <c r="Q9498" s="10">
        <f t="shared" si="603"/>
        <v>756</v>
      </c>
    </row>
    <row r="9499" spans="2:17" ht="20.25" customHeight="1">
      <c r="B9499" s="10" t="str">
        <f t="shared" si="604"/>
        <v>لباس كار(بلوز و شلوار)756</v>
      </c>
      <c r="C9499" s="10" t="str">
        <f t="shared" si="605"/>
        <v>لباس كار(بلوز و شلوار)1404/04/05756</v>
      </c>
      <c r="D9499" s="10" t="str">
        <f>IFERROR(IF(تحویلی!$E$1="","",IF(NOSA!O9499=تحویلی!$E$1,تحویلی!$E$1&amp;COUNTIF(NOSA!$O$1:O9499,تحویلی!$E$1),"")),"")</f>
        <v/>
      </c>
      <c r="E9499" s="10" t="str">
        <f t="shared" si="606"/>
        <v>3881756</v>
      </c>
      <c r="F9499" s="10" t="str">
        <f>IFERROR(VLOOKUP(I9499,DATABASE!$N:$O,2,FALSE),"")</f>
        <v>لباس كار(بلوز و شلوار)</v>
      </c>
      <c r="G9499" s="396" t="s">
        <v>3860</v>
      </c>
      <c r="H9499" s="396">
        <v>3881</v>
      </c>
      <c r="I9499" s="396" t="s">
        <v>1644</v>
      </c>
      <c r="J9499" s="396" t="s">
        <v>1645</v>
      </c>
      <c r="K9499" s="396">
        <v>1</v>
      </c>
      <c r="L9499" s="396" t="s">
        <v>28</v>
      </c>
      <c r="M9499" s="396" t="s">
        <v>25</v>
      </c>
      <c r="N9499" s="396" t="s">
        <v>939</v>
      </c>
      <c r="O9499" s="396">
        <v>756</v>
      </c>
      <c r="P9499" s="396">
        <v>1</v>
      </c>
      <c r="Q9499" s="10">
        <f t="shared" si="603"/>
        <v>756</v>
      </c>
    </row>
    <row r="9500" spans="2:17" ht="20.25" customHeight="1">
      <c r="B9500" s="10" t="str">
        <f t="shared" si="604"/>
        <v>دستكش ضد برش سبك10004</v>
      </c>
      <c r="C9500" s="10" t="str">
        <f t="shared" si="605"/>
        <v>دستكش ضد برش سبك1404/04/0510004</v>
      </c>
      <c r="D9500" s="10" t="str">
        <f>IFERROR(IF(تحویلی!$E$1="","",IF(NOSA!O9500=تحویلی!$E$1,تحویلی!$E$1&amp;COUNTIF(NOSA!$O$1:O9500,تحویلی!$E$1),"")),"")</f>
        <v/>
      </c>
      <c r="E9500" s="10" t="str">
        <f t="shared" si="606"/>
        <v>388310004</v>
      </c>
      <c r="F9500" s="10" t="str">
        <f>IFERROR(VLOOKUP(I9500,DATABASE!$N:$O,2,FALSE),"")</f>
        <v>دستكش ضد برش سبك</v>
      </c>
      <c r="G9500" s="396" t="s">
        <v>3860</v>
      </c>
      <c r="H9500" s="396">
        <v>3883</v>
      </c>
      <c r="I9500" s="396" t="s">
        <v>1442</v>
      </c>
      <c r="J9500" s="396" t="s">
        <v>22</v>
      </c>
      <c r="K9500" s="396">
        <v>1</v>
      </c>
      <c r="L9500" s="396" t="s">
        <v>3</v>
      </c>
      <c r="M9500" s="396" t="s">
        <v>9</v>
      </c>
      <c r="N9500" s="396" t="s">
        <v>4065</v>
      </c>
      <c r="O9500" s="396">
        <v>10004</v>
      </c>
      <c r="P9500" s="396">
        <v>1</v>
      </c>
      <c r="Q9500" s="10">
        <f t="shared" si="603"/>
        <v>10004</v>
      </c>
    </row>
    <row r="9501" spans="2:17" ht="20.25" customHeight="1">
      <c r="B9501" s="10" t="str">
        <f t="shared" si="604"/>
        <v>دستكش ضد برش سبك86</v>
      </c>
      <c r="C9501" s="10" t="str">
        <f t="shared" si="605"/>
        <v>دستكش ضد برش سبك1404/04/0586</v>
      </c>
      <c r="D9501" s="10" t="str">
        <f>IFERROR(IF(تحویلی!$E$1="","",IF(NOSA!O9501=تحویلی!$E$1,تحویلی!$E$1&amp;COUNTIF(NOSA!$O$1:O9501,تحویلی!$E$1),"")),"")</f>
        <v/>
      </c>
      <c r="E9501" s="10" t="str">
        <f t="shared" si="606"/>
        <v>388686</v>
      </c>
      <c r="F9501" s="10" t="str">
        <f>IFERROR(VLOOKUP(I9501,DATABASE!$N:$O,2,FALSE),"")</f>
        <v>دستكش ضد برش سبك</v>
      </c>
      <c r="G9501" s="396" t="s">
        <v>3860</v>
      </c>
      <c r="H9501" s="396">
        <v>3886</v>
      </c>
      <c r="I9501" s="396" t="s">
        <v>1442</v>
      </c>
      <c r="J9501" s="396" t="s">
        <v>22</v>
      </c>
      <c r="K9501" s="396">
        <v>1</v>
      </c>
      <c r="L9501" s="396" t="s">
        <v>3</v>
      </c>
      <c r="M9501" s="396" t="s">
        <v>4</v>
      </c>
      <c r="N9501" s="396" t="s">
        <v>105</v>
      </c>
      <c r="O9501" s="396">
        <v>86</v>
      </c>
      <c r="P9501" s="396">
        <v>1</v>
      </c>
      <c r="Q9501" s="10">
        <f t="shared" si="603"/>
        <v>86</v>
      </c>
    </row>
    <row r="9502" spans="2:17" ht="20.25" customHeight="1">
      <c r="B9502" s="10" t="str">
        <f t="shared" si="604"/>
        <v>دستكش ضد برش سبك427</v>
      </c>
      <c r="C9502" s="10" t="str">
        <f t="shared" si="605"/>
        <v>دستكش ضد برش سبك1404/04/05427</v>
      </c>
      <c r="D9502" s="10" t="str">
        <f>IFERROR(IF(تحویلی!$E$1="","",IF(NOSA!O9502=تحویلی!$E$1,تحویلی!$E$1&amp;COUNTIF(NOSA!$O$1:O9502,تحویلی!$E$1),"")),"")</f>
        <v/>
      </c>
      <c r="E9502" s="10" t="str">
        <f t="shared" si="606"/>
        <v>3888427</v>
      </c>
      <c r="F9502" s="10" t="str">
        <f>IFERROR(VLOOKUP(I9502,DATABASE!$N:$O,2,FALSE),"")</f>
        <v>دستكش ضد برش سبك</v>
      </c>
      <c r="G9502" s="396" t="s">
        <v>3860</v>
      </c>
      <c r="H9502" s="396">
        <v>3888</v>
      </c>
      <c r="I9502" s="396" t="s">
        <v>1442</v>
      </c>
      <c r="J9502" s="396" t="s">
        <v>22</v>
      </c>
      <c r="K9502" s="396">
        <v>1</v>
      </c>
      <c r="L9502" s="396" t="s">
        <v>3</v>
      </c>
      <c r="M9502" s="396" t="s">
        <v>9</v>
      </c>
      <c r="N9502" s="396" t="s">
        <v>23</v>
      </c>
      <c r="O9502" s="396">
        <v>427</v>
      </c>
      <c r="P9502" s="396">
        <v>1</v>
      </c>
      <c r="Q9502" s="10">
        <f t="shared" si="603"/>
        <v>427</v>
      </c>
    </row>
    <row r="9503" spans="2:17" ht="20.25" customHeight="1">
      <c r="B9503" s="10" t="str">
        <f t="shared" si="604"/>
        <v>لباس كار ديرسوز(بلوز و شلوار)945</v>
      </c>
      <c r="C9503" s="10" t="str">
        <f t="shared" si="605"/>
        <v>لباس كار ديرسوز(بلوز و شلوار)1404/04/05945</v>
      </c>
      <c r="D9503" s="10" t="str">
        <f>IFERROR(IF(تحویلی!$E$1="","",IF(NOSA!O9503=تحویلی!$E$1,تحویلی!$E$1&amp;COUNTIF(NOSA!$O$1:O9503,تحویلی!$E$1),"")),"")</f>
        <v/>
      </c>
      <c r="E9503" s="10" t="str">
        <f t="shared" si="606"/>
        <v>3890945</v>
      </c>
      <c r="F9503" s="10" t="str">
        <f>IFERROR(VLOOKUP(I9503,DATABASE!$N:$O,2,FALSE),"")</f>
        <v>لباس كار ديرسوز(بلوز و شلوار)</v>
      </c>
      <c r="G9503" s="396" t="s">
        <v>3860</v>
      </c>
      <c r="H9503" s="396">
        <v>3890</v>
      </c>
      <c r="I9503" s="396" t="s">
        <v>1629</v>
      </c>
      <c r="J9503" s="396" t="s">
        <v>1630</v>
      </c>
      <c r="K9503" s="396">
        <v>1</v>
      </c>
      <c r="L9503" s="396" t="s">
        <v>28</v>
      </c>
      <c r="M9503" s="396" t="s">
        <v>47</v>
      </c>
      <c r="N9503" s="396" t="s">
        <v>4009</v>
      </c>
      <c r="O9503" s="396">
        <v>945</v>
      </c>
      <c r="P9503" s="396">
        <v>1</v>
      </c>
      <c r="Q9503" s="10">
        <f t="shared" si="603"/>
        <v>945</v>
      </c>
    </row>
    <row r="9504" spans="2:17" ht="20.25" customHeight="1">
      <c r="B9504" s="10" t="str">
        <f t="shared" si="604"/>
        <v>دستكش كف مواد سبك733</v>
      </c>
      <c r="C9504" s="10" t="str">
        <f t="shared" si="605"/>
        <v>دستكش كف مواد سبك1404/04/06733</v>
      </c>
      <c r="D9504" s="10" t="str">
        <f>IFERROR(IF(تحویلی!$E$1="","",IF(NOSA!O9504=تحویلی!$E$1,تحویلی!$E$1&amp;COUNTIF(NOSA!$O$1:O9504,تحویلی!$E$1),"")),"")</f>
        <v/>
      </c>
      <c r="E9504" s="10" t="str">
        <f t="shared" si="606"/>
        <v>3897733</v>
      </c>
      <c r="F9504" s="10" t="str">
        <f>IFERROR(VLOOKUP(I9504,DATABASE!$N:$O,2,FALSE),"")</f>
        <v>دستكش كف مواد سبك</v>
      </c>
      <c r="G9504" s="400" t="s">
        <v>3861</v>
      </c>
      <c r="H9504" s="401">
        <v>3897</v>
      </c>
      <c r="I9504" s="400" t="s">
        <v>1456</v>
      </c>
      <c r="J9504" s="400" t="s">
        <v>2</v>
      </c>
      <c r="K9504" s="402">
        <v>1</v>
      </c>
      <c r="L9504" s="400" t="s">
        <v>3</v>
      </c>
      <c r="M9504" s="400" t="s">
        <v>47</v>
      </c>
      <c r="N9504" s="400" t="s">
        <v>628</v>
      </c>
      <c r="O9504" s="403">
        <v>733</v>
      </c>
      <c r="P9504" s="401">
        <v>1</v>
      </c>
      <c r="Q9504" s="10">
        <f t="shared" si="603"/>
        <v>733</v>
      </c>
    </row>
    <row r="9505" spans="2:17" ht="20.25" customHeight="1">
      <c r="B9505" s="10" t="str">
        <f t="shared" si="604"/>
        <v>885</v>
      </c>
      <c r="C9505" s="10" t="str">
        <f t="shared" si="605"/>
        <v>1404/04/06885</v>
      </c>
      <c r="D9505" s="10" t="str">
        <f>IFERROR(IF(تحویلی!$E$1="","",IF(NOSA!O9505=تحویلی!$E$1,تحویلی!$E$1&amp;COUNTIF(NOSA!$O$1:O9505,تحویلی!$E$1),"")),"")</f>
        <v/>
      </c>
      <c r="E9505" s="10" t="str">
        <f t="shared" si="606"/>
        <v>3900885</v>
      </c>
      <c r="F9505" s="10" t="str">
        <f>IFERROR(VLOOKUP(I9505,DATABASE!$N:$O,2,FALSE),"")</f>
        <v/>
      </c>
      <c r="G9505" s="400" t="s">
        <v>3861</v>
      </c>
      <c r="H9505" s="401">
        <v>3900</v>
      </c>
      <c r="I9505" s="400" t="s">
        <v>3559</v>
      </c>
      <c r="J9505" s="400" t="s">
        <v>3560</v>
      </c>
      <c r="K9505" s="402">
        <v>1</v>
      </c>
      <c r="L9505" s="400" t="s">
        <v>8</v>
      </c>
      <c r="M9505" s="400" t="s">
        <v>9</v>
      </c>
      <c r="N9505" s="400" t="s">
        <v>3387</v>
      </c>
      <c r="O9505" s="403">
        <v>885</v>
      </c>
      <c r="P9505" s="401">
        <v>1</v>
      </c>
      <c r="Q9505" s="10">
        <f t="shared" si="603"/>
        <v>885</v>
      </c>
    </row>
    <row r="9506" spans="2:17" ht="20.25" customHeight="1">
      <c r="B9506" s="10" t="str">
        <f t="shared" si="604"/>
        <v>دستكش ضد برش سبك719</v>
      </c>
      <c r="C9506" s="10" t="str">
        <f t="shared" si="605"/>
        <v>دستكش ضد برش سبك1404/04/06719</v>
      </c>
      <c r="D9506" s="10" t="str">
        <f>IFERROR(IF(تحویلی!$E$1="","",IF(NOSA!O9506=تحویلی!$E$1,تحویلی!$E$1&amp;COUNTIF(NOSA!$O$1:O9506,تحویلی!$E$1),"")),"")</f>
        <v/>
      </c>
      <c r="E9506" s="10" t="str">
        <f t="shared" si="606"/>
        <v>3907719</v>
      </c>
      <c r="F9506" s="10" t="str">
        <f>IFERROR(VLOOKUP(I9506,DATABASE!$N:$O,2,FALSE),"")</f>
        <v>دستكش ضد برش سبك</v>
      </c>
      <c r="G9506" s="400" t="s">
        <v>3861</v>
      </c>
      <c r="H9506" s="401">
        <v>3907</v>
      </c>
      <c r="I9506" s="400" t="s">
        <v>1442</v>
      </c>
      <c r="J9506" s="400" t="s">
        <v>22</v>
      </c>
      <c r="K9506" s="402">
        <v>1</v>
      </c>
      <c r="L9506" s="400" t="s">
        <v>3</v>
      </c>
      <c r="M9506" s="400" t="s">
        <v>47</v>
      </c>
      <c r="N9506" s="400" t="s">
        <v>886</v>
      </c>
      <c r="O9506" s="403">
        <v>719</v>
      </c>
      <c r="P9506" s="401">
        <v>1</v>
      </c>
      <c r="Q9506" s="10">
        <f t="shared" si="603"/>
        <v>719</v>
      </c>
    </row>
    <row r="9507" spans="2:17" ht="20.25" customHeight="1">
      <c r="B9507" s="10" t="str">
        <f t="shared" si="604"/>
        <v>دستكش ضد برش سبك641</v>
      </c>
      <c r="C9507" s="10" t="str">
        <f t="shared" si="605"/>
        <v>دستكش ضد برش سبك1404/04/06641</v>
      </c>
      <c r="D9507" s="10" t="str">
        <f>IFERROR(IF(تحویلی!$E$1="","",IF(NOSA!O9507=تحویلی!$E$1,تحویلی!$E$1&amp;COUNTIF(NOSA!$O$1:O9507,تحویلی!$E$1),"")),"")</f>
        <v/>
      </c>
      <c r="E9507" s="10" t="str">
        <f t="shared" si="606"/>
        <v>3907641</v>
      </c>
      <c r="F9507" s="10" t="str">
        <f>IFERROR(VLOOKUP(I9507,DATABASE!$N:$O,2,FALSE),"")</f>
        <v>دستكش ضد برش سبك</v>
      </c>
      <c r="G9507" s="400" t="s">
        <v>3861</v>
      </c>
      <c r="H9507" s="401">
        <v>3907</v>
      </c>
      <c r="I9507" s="400" t="s">
        <v>1442</v>
      </c>
      <c r="J9507" s="400" t="s">
        <v>22</v>
      </c>
      <c r="K9507" s="402">
        <v>1</v>
      </c>
      <c r="L9507" s="400" t="s">
        <v>3</v>
      </c>
      <c r="M9507" s="400" t="s">
        <v>47</v>
      </c>
      <c r="N9507" s="400" t="s">
        <v>2689</v>
      </c>
      <c r="O9507" s="403">
        <v>641</v>
      </c>
      <c r="P9507" s="401">
        <v>1</v>
      </c>
      <c r="Q9507" s="10">
        <f t="shared" si="603"/>
        <v>641</v>
      </c>
    </row>
    <row r="9508" spans="2:17" ht="20.25" customHeight="1">
      <c r="B9508" s="10" t="str">
        <f t="shared" si="604"/>
        <v>رابط فنري نقاب كلاه ايمني584</v>
      </c>
      <c r="C9508" s="10" t="str">
        <f t="shared" si="605"/>
        <v>رابط فنري نقاب كلاه ايمني1404/04/06584</v>
      </c>
      <c r="D9508" s="10" t="str">
        <f>IFERROR(IF(تحویلی!$E$1="","",IF(NOSA!O9508=تحویلی!$E$1,تحویلی!$E$1&amp;COUNTIF(NOSA!$O$1:O9508,تحویلی!$E$1),"")),"")</f>
        <v/>
      </c>
      <c r="E9508" s="10" t="str">
        <f t="shared" si="606"/>
        <v>3908584</v>
      </c>
      <c r="F9508" s="10" t="str">
        <f>IFERROR(VLOOKUP(I9508,DATABASE!$N:$O,2,FALSE),"")</f>
        <v>رابط فنري نقاب كلاه ايمني</v>
      </c>
      <c r="G9508" s="400" t="s">
        <v>3861</v>
      </c>
      <c r="H9508" s="401">
        <v>3908</v>
      </c>
      <c r="I9508" s="400" t="s">
        <v>1454</v>
      </c>
      <c r="J9508" s="400" t="s">
        <v>135</v>
      </c>
      <c r="K9508" s="402">
        <v>1</v>
      </c>
      <c r="L9508" s="400" t="s">
        <v>8</v>
      </c>
      <c r="M9508" s="400" t="s">
        <v>19</v>
      </c>
      <c r="N9508" s="400" t="s">
        <v>2737</v>
      </c>
      <c r="O9508" s="403">
        <v>584</v>
      </c>
      <c r="P9508" s="401">
        <v>1</v>
      </c>
      <c r="Q9508" s="10">
        <f t="shared" si="603"/>
        <v>584</v>
      </c>
    </row>
    <row r="9509" spans="2:17" ht="20.25" customHeight="1">
      <c r="B9509" s="10" t="str">
        <f t="shared" si="604"/>
        <v>هدگير نقاب624</v>
      </c>
      <c r="C9509" s="10" t="str">
        <f t="shared" si="605"/>
        <v>هدگير نقاب1404/04/07624</v>
      </c>
      <c r="D9509" s="10" t="str">
        <f>IFERROR(IF(تحویلی!$E$1="","",IF(NOSA!O9509=تحویلی!$E$1,تحویلی!$E$1&amp;COUNTIF(NOSA!$O$1:O9509,تحویلی!$E$1),"")),"")</f>
        <v/>
      </c>
      <c r="E9509" s="10" t="str">
        <f t="shared" si="606"/>
        <v>3912624</v>
      </c>
      <c r="F9509" s="10" t="str">
        <f>IFERROR(VLOOKUP(I9509,DATABASE!$N:$O,2,FALSE),"")</f>
        <v>هدگير نقاب</v>
      </c>
      <c r="G9509" s="3" t="s">
        <v>3862</v>
      </c>
      <c r="H9509" s="4">
        <v>3912</v>
      </c>
      <c r="I9509" s="3" t="s">
        <v>1468</v>
      </c>
      <c r="J9509" s="3" t="s">
        <v>12</v>
      </c>
      <c r="K9509" s="5">
        <v>1</v>
      </c>
      <c r="L9509" s="3" t="s">
        <v>8</v>
      </c>
      <c r="M9509" s="3" t="s">
        <v>25</v>
      </c>
      <c r="N9509" s="3" t="s">
        <v>226</v>
      </c>
      <c r="O9509" s="1">
        <v>624</v>
      </c>
      <c r="P9509" s="4">
        <v>1</v>
      </c>
      <c r="Q9509" s="10">
        <f t="shared" si="603"/>
        <v>624</v>
      </c>
    </row>
    <row r="9510" spans="2:17" ht="20.25" customHeight="1">
      <c r="B9510" s="10" t="str">
        <f t="shared" si="604"/>
        <v>بند كفش955</v>
      </c>
      <c r="C9510" s="10" t="str">
        <f t="shared" si="605"/>
        <v>بند كفش1404/04/07955</v>
      </c>
      <c r="D9510" s="10" t="str">
        <f>IFERROR(IF(تحویلی!$E$1="","",IF(NOSA!O9510=تحویلی!$E$1,تحویلی!$E$1&amp;COUNTIF(NOSA!$O$1:O9510,تحویلی!$E$1),"")),"")</f>
        <v/>
      </c>
      <c r="E9510" s="10" t="str">
        <f t="shared" si="606"/>
        <v>3913955</v>
      </c>
      <c r="F9510" s="10" t="str">
        <f>IFERROR(VLOOKUP(I9510,DATABASE!$N:$O,2,FALSE),"")</f>
        <v>بند كفش</v>
      </c>
      <c r="G9510" s="3" t="s">
        <v>3862</v>
      </c>
      <c r="H9510" s="4">
        <v>3913</v>
      </c>
      <c r="I9510" s="3" t="s">
        <v>1462</v>
      </c>
      <c r="J9510" s="3" t="s">
        <v>450</v>
      </c>
      <c r="K9510" s="5">
        <v>1</v>
      </c>
      <c r="L9510" s="3" t="s">
        <v>3</v>
      </c>
      <c r="M9510" s="3" t="s">
        <v>47</v>
      </c>
      <c r="N9510" s="3" t="s">
        <v>4304</v>
      </c>
      <c r="O9510" s="1">
        <v>955</v>
      </c>
      <c r="P9510" s="4">
        <v>0</v>
      </c>
      <c r="Q9510" s="10">
        <f t="shared" si="603"/>
        <v>955</v>
      </c>
    </row>
    <row r="9511" spans="2:17" ht="20.25" customHeight="1">
      <c r="B9511" s="10" t="str">
        <f t="shared" si="604"/>
        <v>لباس كار كارشناسي386</v>
      </c>
      <c r="C9511" s="10" t="str">
        <f t="shared" si="605"/>
        <v>لباس كار كارشناسي1404/04/07386</v>
      </c>
      <c r="D9511" s="10" t="str">
        <f>IFERROR(IF(تحویلی!$E$1="","",IF(NOSA!O9511=تحویلی!$E$1,تحویلی!$E$1&amp;COUNTIF(NOSA!$O$1:O9511,تحویلی!$E$1),"")),"")</f>
        <v/>
      </c>
      <c r="E9511" s="10" t="str">
        <f t="shared" si="606"/>
        <v>3915386</v>
      </c>
      <c r="F9511" s="10" t="str">
        <f>IFERROR(VLOOKUP(I9511,DATABASE!$N:$O,2,FALSE),"")</f>
        <v>لباس كار كارشناسي</v>
      </c>
      <c r="G9511" s="3" t="s">
        <v>3862</v>
      </c>
      <c r="H9511" s="4">
        <v>3915</v>
      </c>
      <c r="I9511" s="3" t="s">
        <v>2346</v>
      </c>
      <c r="J9511" s="3" t="s">
        <v>3296</v>
      </c>
      <c r="K9511" s="5">
        <v>1</v>
      </c>
      <c r="L9511" s="3" t="s">
        <v>28</v>
      </c>
      <c r="M9511" s="3" t="s">
        <v>47</v>
      </c>
      <c r="N9511" s="3" t="s">
        <v>235</v>
      </c>
      <c r="O9511" s="1">
        <v>386</v>
      </c>
      <c r="P9511" s="4">
        <v>1</v>
      </c>
      <c r="Q9511" s="10">
        <f t="shared" si="603"/>
        <v>386</v>
      </c>
    </row>
    <row r="9512" spans="2:17" ht="20.25" customHeight="1">
      <c r="B9512" s="10" t="str">
        <f t="shared" si="604"/>
        <v>دستكش ضد برش سبك938</v>
      </c>
      <c r="C9512" s="10" t="str">
        <f t="shared" si="605"/>
        <v>دستكش ضد برش سبك1404/04/07938</v>
      </c>
      <c r="D9512" s="10" t="str">
        <f>IFERROR(IF(تحویلی!$E$1="","",IF(NOSA!O9512=تحویلی!$E$1,تحویلی!$E$1&amp;COUNTIF(NOSA!$O$1:O9512,تحویلی!$E$1),"")),"")</f>
        <v/>
      </c>
      <c r="E9512" s="10" t="str">
        <f t="shared" si="606"/>
        <v>3916938</v>
      </c>
      <c r="F9512" s="10" t="str">
        <f>IFERROR(VLOOKUP(I9512,DATABASE!$N:$O,2,FALSE),"")</f>
        <v>دستكش ضد برش سبك</v>
      </c>
      <c r="G9512" s="3" t="s">
        <v>3862</v>
      </c>
      <c r="H9512" s="4">
        <v>3916</v>
      </c>
      <c r="I9512" s="3" t="s">
        <v>1442</v>
      </c>
      <c r="J9512" s="3" t="s">
        <v>22</v>
      </c>
      <c r="K9512" s="5">
        <v>1</v>
      </c>
      <c r="L9512" s="3" t="s">
        <v>3</v>
      </c>
      <c r="M9512" s="3" t="s">
        <v>47</v>
      </c>
      <c r="N9512" s="3" t="s">
        <v>3974</v>
      </c>
      <c r="O9512" s="1">
        <v>938</v>
      </c>
      <c r="P9512" s="4">
        <v>1</v>
      </c>
      <c r="Q9512" s="10">
        <f t="shared" si="603"/>
        <v>938</v>
      </c>
    </row>
    <row r="9513" spans="2:17" ht="20.25" customHeight="1">
      <c r="B9513" s="10" t="str">
        <f t="shared" si="604"/>
        <v>دستكش ضد برش سبك933</v>
      </c>
      <c r="C9513" s="10" t="str">
        <f t="shared" si="605"/>
        <v>دستكش ضد برش سبك1404/04/07933</v>
      </c>
      <c r="D9513" s="10" t="str">
        <f>IFERROR(IF(تحویلی!$E$1="","",IF(NOSA!O9513=تحویلی!$E$1,تحویلی!$E$1&amp;COUNTIF(NOSA!$O$1:O9513,تحویلی!$E$1),"")),"")</f>
        <v/>
      </c>
      <c r="E9513" s="10" t="str">
        <f t="shared" si="606"/>
        <v>3920933</v>
      </c>
      <c r="F9513" s="10" t="str">
        <f>IFERROR(VLOOKUP(I9513,DATABASE!$N:$O,2,FALSE),"")</f>
        <v>دستكش ضد برش سبك</v>
      </c>
      <c r="G9513" s="3" t="s">
        <v>3862</v>
      </c>
      <c r="H9513" s="4">
        <v>3920</v>
      </c>
      <c r="I9513" s="3" t="s">
        <v>1442</v>
      </c>
      <c r="J9513" s="3" t="s">
        <v>22</v>
      </c>
      <c r="K9513" s="5">
        <v>1</v>
      </c>
      <c r="L9513" s="3" t="s">
        <v>3</v>
      </c>
      <c r="M9513" s="3" t="s">
        <v>47</v>
      </c>
      <c r="N9513" s="3" t="s">
        <v>4549</v>
      </c>
      <c r="O9513" s="1">
        <v>933</v>
      </c>
      <c r="P9513" s="4">
        <v>1</v>
      </c>
      <c r="Q9513" s="10">
        <f t="shared" si="603"/>
        <v>933</v>
      </c>
    </row>
    <row r="9514" spans="2:17" ht="20.25" customHeight="1">
      <c r="B9514" s="10" t="str">
        <f t="shared" si="604"/>
        <v>دستكش ضد برش سبك879</v>
      </c>
      <c r="C9514" s="10" t="str">
        <f t="shared" si="605"/>
        <v>دستكش ضد برش سبك1404/04/07879</v>
      </c>
      <c r="D9514" s="10" t="str">
        <f>IFERROR(IF(تحویلی!$E$1="","",IF(NOSA!O9514=تحویلی!$E$1,تحویلی!$E$1&amp;COUNTIF(NOSA!$O$1:O9514,تحویلی!$E$1),"")),"")</f>
        <v/>
      </c>
      <c r="E9514" s="10" t="str">
        <f t="shared" si="606"/>
        <v>3920879</v>
      </c>
      <c r="F9514" s="10" t="str">
        <f>IFERROR(VLOOKUP(I9514,DATABASE!$N:$O,2,FALSE),"")</f>
        <v>دستكش ضد برش سبك</v>
      </c>
      <c r="G9514" s="3" t="s">
        <v>3862</v>
      </c>
      <c r="H9514" s="4">
        <v>3920</v>
      </c>
      <c r="I9514" s="3" t="s">
        <v>1442</v>
      </c>
      <c r="J9514" s="3" t="s">
        <v>22</v>
      </c>
      <c r="K9514" s="5">
        <v>1</v>
      </c>
      <c r="L9514" s="3" t="s">
        <v>3</v>
      </c>
      <c r="M9514" s="3" t="s">
        <v>47</v>
      </c>
      <c r="N9514" s="3" t="s">
        <v>3517</v>
      </c>
      <c r="O9514" s="1">
        <v>879</v>
      </c>
      <c r="P9514" s="4">
        <v>1</v>
      </c>
      <c r="Q9514" s="10">
        <f t="shared" ref="Q9514:Q9565" si="607">VALUE(O9514)</f>
        <v>879</v>
      </c>
    </row>
    <row r="9515" spans="2:17" ht="20.25" customHeight="1">
      <c r="B9515" s="10" t="str">
        <f t="shared" si="604"/>
        <v>كفش ايمني155</v>
      </c>
      <c r="C9515" s="10" t="str">
        <f t="shared" si="605"/>
        <v>كفش ايمني1404/04/07155</v>
      </c>
      <c r="D9515" s="10" t="str">
        <f>IFERROR(IF(تحویلی!$E$1="","",IF(NOSA!O9515=تحویلی!$E$1,تحویلی!$E$1&amp;COUNTIF(NOSA!$O$1:O9515,تحویلی!$E$1),"")),"")</f>
        <v/>
      </c>
      <c r="E9515" s="10" t="str">
        <f t="shared" si="606"/>
        <v>3930155</v>
      </c>
      <c r="F9515" s="10" t="str">
        <f>IFERROR(VLOOKUP(I9515,DATABASE!$N:$O,2,FALSE),"")</f>
        <v>كفش ايمني</v>
      </c>
      <c r="G9515" s="3" t="s">
        <v>3862</v>
      </c>
      <c r="H9515" s="4">
        <v>3930</v>
      </c>
      <c r="I9515" s="3" t="s">
        <v>1720</v>
      </c>
      <c r="J9515" s="3" t="s">
        <v>1721</v>
      </c>
      <c r="K9515" s="5">
        <v>1</v>
      </c>
      <c r="L9515" s="3" t="s">
        <v>3</v>
      </c>
      <c r="M9515" s="3" t="s">
        <v>4</v>
      </c>
      <c r="N9515" s="3" t="s">
        <v>4550</v>
      </c>
      <c r="O9515" s="1">
        <v>155</v>
      </c>
      <c r="P9515" s="4">
        <v>1</v>
      </c>
      <c r="Q9515" s="10">
        <f t="shared" si="607"/>
        <v>155</v>
      </c>
    </row>
    <row r="9516" spans="2:17" ht="20.25" customHeight="1">
      <c r="B9516" s="10" t="str">
        <f t="shared" si="604"/>
        <v>گوشي ايرماف756</v>
      </c>
      <c r="C9516" s="10" t="str">
        <f t="shared" si="605"/>
        <v>گوشي ايرماف1404/04/07756</v>
      </c>
      <c r="D9516" s="10" t="str">
        <f>IFERROR(IF(تحویلی!$E$1="","",IF(NOSA!O9516=تحویلی!$E$1,تحویلی!$E$1&amp;COUNTIF(NOSA!$O$1:O9516,تحویلی!$E$1),"")),"")</f>
        <v/>
      </c>
      <c r="E9516" s="10" t="str">
        <f t="shared" si="606"/>
        <v>3936756</v>
      </c>
      <c r="F9516" s="10" t="str">
        <f>IFERROR(VLOOKUP(I9516,DATABASE!$N:$O,2,FALSE),"")</f>
        <v>گوشي ايرماف</v>
      </c>
      <c r="G9516" s="3" t="s">
        <v>3862</v>
      </c>
      <c r="H9516" s="4">
        <v>3936</v>
      </c>
      <c r="I9516" s="3" t="s">
        <v>1449</v>
      </c>
      <c r="J9516" s="3" t="s">
        <v>138</v>
      </c>
      <c r="K9516" s="5">
        <v>1</v>
      </c>
      <c r="L9516" s="3" t="s">
        <v>8</v>
      </c>
      <c r="M9516" s="3" t="s">
        <v>25</v>
      </c>
      <c r="N9516" s="3" t="s">
        <v>939</v>
      </c>
      <c r="O9516" s="1">
        <v>756</v>
      </c>
      <c r="P9516" s="4">
        <v>0</v>
      </c>
      <c r="Q9516" s="10">
        <f t="shared" si="607"/>
        <v>756</v>
      </c>
    </row>
    <row r="9517" spans="2:17" ht="20.25" customHeight="1">
      <c r="B9517" s="10" t="str">
        <f t="shared" si="604"/>
        <v>دستكش ضد برش سبك894</v>
      </c>
      <c r="C9517" s="10" t="str">
        <f t="shared" si="605"/>
        <v>دستكش ضد برش سبك1404/04/07894</v>
      </c>
      <c r="D9517" s="10" t="str">
        <f>IFERROR(IF(تحویلی!$E$1="","",IF(NOSA!O9517=تحویلی!$E$1,تحویلی!$E$1&amp;COUNTIF(NOSA!$O$1:O9517,تحویلی!$E$1),"")),"")</f>
        <v/>
      </c>
      <c r="E9517" s="10" t="str">
        <f t="shared" si="606"/>
        <v>3950894</v>
      </c>
      <c r="F9517" s="10" t="str">
        <f>IFERROR(VLOOKUP(I9517,DATABASE!$N:$O,2,FALSE),"")</f>
        <v>دستكش ضد برش سبك</v>
      </c>
      <c r="G9517" s="3" t="s">
        <v>3862</v>
      </c>
      <c r="H9517" s="4">
        <v>3950</v>
      </c>
      <c r="I9517" s="3" t="s">
        <v>1442</v>
      </c>
      <c r="J9517" s="3" t="s">
        <v>22</v>
      </c>
      <c r="K9517" s="5">
        <v>1</v>
      </c>
      <c r="L9517" s="3" t="s">
        <v>3</v>
      </c>
      <c r="M9517" s="3" t="s">
        <v>40</v>
      </c>
      <c r="N9517" s="3" t="s">
        <v>3962</v>
      </c>
      <c r="O9517" s="1">
        <v>894</v>
      </c>
      <c r="P9517" s="4">
        <v>1</v>
      </c>
      <c r="Q9517" s="10">
        <f t="shared" si="607"/>
        <v>894</v>
      </c>
    </row>
    <row r="9518" spans="2:17" ht="20.25" customHeight="1">
      <c r="B9518" s="10" t="str">
        <f t="shared" si="604"/>
        <v>دستكش ضد برش سبك471</v>
      </c>
      <c r="C9518" s="10" t="str">
        <f t="shared" si="605"/>
        <v>دستكش ضد برش سبك1404/04/07471</v>
      </c>
      <c r="D9518" s="10" t="str">
        <f>IFERROR(IF(تحویلی!$E$1="","",IF(NOSA!O9518=تحویلی!$E$1,تحویلی!$E$1&amp;COUNTIF(NOSA!$O$1:O9518,تحویلی!$E$1),"")),"")</f>
        <v/>
      </c>
      <c r="E9518" s="10" t="str">
        <f t="shared" si="606"/>
        <v>3958471</v>
      </c>
      <c r="F9518" s="10" t="str">
        <f>IFERROR(VLOOKUP(I9518,DATABASE!$N:$O,2,FALSE),"")</f>
        <v>دستكش ضد برش سبك</v>
      </c>
      <c r="G9518" s="3" t="s">
        <v>3862</v>
      </c>
      <c r="H9518" s="4">
        <v>3958</v>
      </c>
      <c r="I9518" s="3" t="s">
        <v>1442</v>
      </c>
      <c r="J9518" s="3" t="s">
        <v>22</v>
      </c>
      <c r="K9518" s="5">
        <v>1</v>
      </c>
      <c r="L9518" s="3" t="s">
        <v>3</v>
      </c>
      <c r="M9518" s="3" t="s">
        <v>43</v>
      </c>
      <c r="N9518" s="3" t="s">
        <v>97</v>
      </c>
      <c r="O9518" s="1">
        <v>471</v>
      </c>
      <c r="P9518" s="4">
        <v>1</v>
      </c>
      <c r="Q9518" s="10">
        <f t="shared" si="607"/>
        <v>471</v>
      </c>
    </row>
    <row r="9519" spans="2:17" ht="20.25" customHeight="1">
      <c r="B9519" s="10" t="str">
        <f t="shared" si="604"/>
        <v>دستكش ضد برش سبك94</v>
      </c>
      <c r="C9519" s="10" t="str">
        <f t="shared" si="605"/>
        <v>دستكش ضد برش سبك1404/04/0794</v>
      </c>
      <c r="D9519" s="10" t="str">
        <f>IFERROR(IF(تحویلی!$E$1="","",IF(NOSA!O9519=تحویلی!$E$1,تحویلی!$E$1&amp;COUNTIF(NOSA!$O$1:O9519,تحویلی!$E$1),"")),"")</f>
        <v/>
      </c>
      <c r="E9519" s="10" t="str">
        <f t="shared" si="606"/>
        <v>396094</v>
      </c>
      <c r="F9519" s="10" t="str">
        <f>IFERROR(VLOOKUP(I9519,DATABASE!$N:$O,2,FALSE),"")</f>
        <v>دستكش ضد برش سبك</v>
      </c>
      <c r="G9519" s="3" t="s">
        <v>3862</v>
      </c>
      <c r="H9519" s="4">
        <v>3960</v>
      </c>
      <c r="I9519" s="3" t="s">
        <v>1442</v>
      </c>
      <c r="J9519" s="3" t="s">
        <v>22</v>
      </c>
      <c r="K9519" s="5">
        <v>1</v>
      </c>
      <c r="L9519" s="3" t="s">
        <v>3</v>
      </c>
      <c r="M9519" s="3" t="s">
        <v>25</v>
      </c>
      <c r="N9519" s="3" t="s">
        <v>297</v>
      </c>
      <c r="O9519" s="1">
        <v>94</v>
      </c>
      <c r="P9519" s="4">
        <v>1</v>
      </c>
      <c r="Q9519" s="10">
        <f t="shared" si="607"/>
        <v>94</v>
      </c>
    </row>
    <row r="9520" spans="2:17" ht="20.25" customHeight="1">
      <c r="B9520" s="10" t="str">
        <f t="shared" si="604"/>
        <v>لباس كار ديرسوز(بلوز و شلوار)827</v>
      </c>
      <c r="C9520" s="10" t="str">
        <f t="shared" si="605"/>
        <v>لباس كار ديرسوز(بلوز و شلوار)1404/04/08827</v>
      </c>
      <c r="D9520" s="10" t="str">
        <f>IFERROR(IF(تحویلی!$E$1="","",IF(NOSA!O9520=تحویلی!$E$1,تحویلی!$E$1&amp;COUNTIF(NOSA!$O$1:O9520,تحویلی!$E$1),"")),"")</f>
        <v/>
      </c>
      <c r="E9520" s="10" t="str">
        <f t="shared" si="606"/>
        <v>3967827</v>
      </c>
      <c r="F9520" s="10" t="str">
        <f>IFERROR(VLOOKUP(I9520,DATABASE!$N:$O,2,FALSE),"")</f>
        <v>لباس كار ديرسوز(بلوز و شلوار)</v>
      </c>
      <c r="G9520" s="3" t="s">
        <v>3863</v>
      </c>
      <c r="H9520" s="3">
        <v>3967</v>
      </c>
      <c r="I9520" s="3" t="s">
        <v>1634</v>
      </c>
      <c r="J9520" s="3" t="s">
        <v>1635</v>
      </c>
      <c r="K9520" s="3">
        <v>1</v>
      </c>
      <c r="L9520" s="3" t="s">
        <v>28</v>
      </c>
      <c r="M9520" s="3" t="s">
        <v>47</v>
      </c>
      <c r="N9520" s="3" t="s">
        <v>2729</v>
      </c>
      <c r="O9520" s="3">
        <v>827</v>
      </c>
      <c r="P9520" s="1">
        <v>1</v>
      </c>
      <c r="Q9520" s="10">
        <f t="shared" si="607"/>
        <v>827</v>
      </c>
    </row>
    <row r="9521" spans="2:17" ht="20.25" customHeight="1">
      <c r="B9521" s="10" t="str">
        <f t="shared" si="604"/>
        <v>دستكش ضد برش سبك717</v>
      </c>
      <c r="C9521" s="10" t="str">
        <f t="shared" si="605"/>
        <v>دستكش ضد برش سبك1404/04/08717</v>
      </c>
      <c r="D9521" s="10" t="str">
        <f>IFERROR(IF(تحویلی!$E$1="","",IF(NOSA!O9521=تحویلی!$E$1,تحویلی!$E$1&amp;COUNTIF(NOSA!$O$1:O9521,تحویلی!$E$1),"")),"")</f>
        <v/>
      </c>
      <c r="E9521" s="10" t="str">
        <f t="shared" si="606"/>
        <v>3974717</v>
      </c>
      <c r="F9521" s="10" t="str">
        <f>IFERROR(VLOOKUP(I9521,DATABASE!$N:$O,2,FALSE),"")</f>
        <v>دستكش ضد برش سبك</v>
      </c>
      <c r="G9521" s="3" t="s">
        <v>3863</v>
      </c>
      <c r="H9521" s="3">
        <v>3974</v>
      </c>
      <c r="I9521" s="3" t="s">
        <v>1442</v>
      </c>
      <c r="J9521" s="3" t="s">
        <v>22</v>
      </c>
      <c r="K9521" s="3">
        <v>1</v>
      </c>
      <c r="L9521" s="3" t="s">
        <v>3</v>
      </c>
      <c r="M9521" s="3" t="s">
        <v>47</v>
      </c>
      <c r="N9521" s="3" t="s">
        <v>1213</v>
      </c>
      <c r="O9521" s="3">
        <v>717</v>
      </c>
      <c r="P9521" s="1">
        <v>1</v>
      </c>
      <c r="Q9521" s="10">
        <f t="shared" si="607"/>
        <v>717</v>
      </c>
    </row>
    <row r="9522" spans="2:17" ht="20.25" customHeight="1">
      <c r="B9522" s="10" t="str">
        <f t="shared" si="604"/>
        <v>دستكش ضد برش سبك582</v>
      </c>
      <c r="C9522" s="10" t="str">
        <f t="shared" si="605"/>
        <v>دستكش ضد برش سبك1404/04/08582</v>
      </c>
      <c r="D9522" s="10" t="str">
        <f>IFERROR(IF(تحویلی!$E$1="","",IF(NOSA!O9522=تحویلی!$E$1,تحویلی!$E$1&amp;COUNTIF(NOSA!$O$1:O9522,تحویلی!$E$1),"")),"")</f>
        <v/>
      </c>
      <c r="E9522" s="10" t="str">
        <f t="shared" si="606"/>
        <v>3974582</v>
      </c>
      <c r="F9522" s="10" t="str">
        <f>IFERROR(VLOOKUP(I9522,DATABASE!$N:$O,2,FALSE),"")</f>
        <v>دستكش ضد برش سبك</v>
      </c>
      <c r="G9522" s="3" t="s">
        <v>3863</v>
      </c>
      <c r="H9522" s="3">
        <v>3974</v>
      </c>
      <c r="I9522" s="3" t="s">
        <v>1442</v>
      </c>
      <c r="J9522" s="3" t="s">
        <v>22</v>
      </c>
      <c r="K9522" s="3">
        <v>1</v>
      </c>
      <c r="L9522" s="3" t="s">
        <v>3</v>
      </c>
      <c r="M9522" s="3" t="s">
        <v>47</v>
      </c>
      <c r="N9522" s="3" t="s">
        <v>1157</v>
      </c>
      <c r="O9522" s="3">
        <v>582</v>
      </c>
      <c r="P9522" s="1">
        <v>1</v>
      </c>
      <c r="Q9522" s="10">
        <f t="shared" si="607"/>
        <v>582</v>
      </c>
    </row>
    <row r="9523" spans="2:17" ht="20.25" customHeight="1">
      <c r="B9523" s="10" t="str">
        <f t="shared" si="604"/>
        <v>دستكش ضد برش سبك848</v>
      </c>
      <c r="C9523" s="10" t="str">
        <f t="shared" si="605"/>
        <v>دستكش ضد برش سبك1404/04/08848</v>
      </c>
      <c r="D9523" s="10" t="str">
        <f>IFERROR(IF(تحویلی!$E$1="","",IF(NOSA!O9523=تحویلی!$E$1,تحویلی!$E$1&amp;COUNTIF(NOSA!$O$1:O9523,تحویلی!$E$1),"")),"")</f>
        <v/>
      </c>
      <c r="E9523" s="10" t="str">
        <f t="shared" si="606"/>
        <v>3974848</v>
      </c>
      <c r="F9523" s="10" t="str">
        <f>IFERROR(VLOOKUP(I9523,DATABASE!$N:$O,2,FALSE),"")</f>
        <v>دستكش ضد برش سبك</v>
      </c>
      <c r="G9523" s="3" t="s">
        <v>3863</v>
      </c>
      <c r="H9523" s="3">
        <v>3974</v>
      </c>
      <c r="I9523" s="3" t="s">
        <v>1442</v>
      </c>
      <c r="J9523" s="3" t="s">
        <v>22</v>
      </c>
      <c r="K9523" s="3">
        <v>1</v>
      </c>
      <c r="L9523" s="3" t="s">
        <v>3</v>
      </c>
      <c r="M9523" s="3" t="s">
        <v>47</v>
      </c>
      <c r="N9523" s="3" t="s">
        <v>2845</v>
      </c>
      <c r="O9523" s="3">
        <v>848</v>
      </c>
      <c r="P9523" s="1">
        <v>1</v>
      </c>
      <c r="Q9523" s="10">
        <f t="shared" si="607"/>
        <v>848</v>
      </c>
    </row>
    <row r="9524" spans="2:17" ht="20.25" customHeight="1">
      <c r="B9524" s="10" t="str">
        <f t="shared" si="604"/>
        <v>دستكش ضد برش سبك953</v>
      </c>
      <c r="C9524" s="10" t="str">
        <f t="shared" si="605"/>
        <v>دستكش ضد برش سبك1404/04/08953</v>
      </c>
      <c r="D9524" s="10" t="str">
        <f>IFERROR(IF(تحویلی!$E$1="","",IF(NOSA!O9524=تحویلی!$E$1,تحویلی!$E$1&amp;COUNTIF(NOSA!$O$1:O9524,تحویلی!$E$1),"")),"")</f>
        <v/>
      </c>
      <c r="E9524" s="10" t="str">
        <f t="shared" si="606"/>
        <v>3982953</v>
      </c>
      <c r="F9524" s="10" t="str">
        <f>IFERROR(VLOOKUP(I9524,DATABASE!$N:$O,2,FALSE),"")</f>
        <v>دستكش ضد برش سبك</v>
      </c>
      <c r="G9524" s="3" t="s">
        <v>3863</v>
      </c>
      <c r="H9524" s="3">
        <v>3982</v>
      </c>
      <c r="I9524" s="3" t="s">
        <v>1442</v>
      </c>
      <c r="J9524" s="3" t="s">
        <v>22</v>
      </c>
      <c r="K9524" s="3">
        <v>1</v>
      </c>
      <c r="L9524" s="3" t="s">
        <v>3</v>
      </c>
      <c r="M9524" s="3" t="s">
        <v>47</v>
      </c>
      <c r="N9524" s="3" t="s">
        <v>4206</v>
      </c>
      <c r="O9524" s="3">
        <v>953</v>
      </c>
      <c r="P9524" s="1">
        <v>0</v>
      </c>
      <c r="Q9524" s="10">
        <f t="shared" si="607"/>
        <v>953</v>
      </c>
    </row>
    <row r="9525" spans="2:17" ht="20.25" customHeight="1">
      <c r="B9525" s="10" t="str">
        <f t="shared" si="604"/>
        <v>دستكش ضد برش سبك673</v>
      </c>
      <c r="C9525" s="10" t="str">
        <f t="shared" si="605"/>
        <v>دستكش ضد برش سبك1404/04/08673</v>
      </c>
      <c r="D9525" s="10" t="str">
        <f>IFERROR(IF(تحویلی!$E$1="","",IF(NOSA!O9525=تحویلی!$E$1,تحویلی!$E$1&amp;COUNTIF(NOSA!$O$1:O9525,تحویلی!$E$1),"")),"")</f>
        <v/>
      </c>
      <c r="E9525" s="10" t="str">
        <f t="shared" si="606"/>
        <v>3982673</v>
      </c>
      <c r="F9525" s="10" t="str">
        <f>IFERROR(VLOOKUP(I9525,DATABASE!$N:$O,2,FALSE),"")</f>
        <v>دستكش ضد برش سبك</v>
      </c>
      <c r="G9525" s="3" t="s">
        <v>3863</v>
      </c>
      <c r="H9525" s="3">
        <v>3982</v>
      </c>
      <c r="I9525" s="3" t="s">
        <v>1442</v>
      </c>
      <c r="J9525" s="3" t="s">
        <v>22</v>
      </c>
      <c r="K9525" s="3">
        <v>1</v>
      </c>
      <c r="L9525" s="3" t="s">
        <v>3</v>
      </c>
      <c r="M9525" s="3" t="s">
        <v>47</v>
      </c>
      <c r="N9525" s="3" t="s">
        <v>1324</v>
      </c>
      <c r="O9525" s="3">
        <v>673</v>
      </c>
      <c r="P9525" s="1">
        <v>0</v>
      </c>
      <c r="Q9525" s="10">
        <f t="shared" si="607"/>
        <v>673</v>
      </c>
    </row>
    <row r="9526" spans="2:17" ht="20.25" customHeight="1">
      <c r="B9526" s="10" t="str">
        <f t="shared" si="604"/>
        <v>دستكش ضد برش سبك851</v>
      </c>
      <c r="C9526" s="10" t="str">
        <f t="shared" si="605"/>
        <v>دستكش ضد برش سبك1404/04/08851</v>
      </c>
      <c r="D9526" s="10" t="str">
        <f>IFERROR(IF(تحویلی!$E$1="","",IF(NOSA!O9526=تحویلی!$E$1,تحویلی!$E$1&amp;COUNTIF(NOSA!$O$1:O9526,تحویلی!$E$1),"")),"")</f>
        <v/>
      </c>
      <c r="E9526" s="10" t="str">
        <f t="shared" si="606"/>
        <v>3993851</v>
      </c>
      <c r="F9526" s="10" t="str">
        <f>IFERROR(VLOOKUP(I9526,DATABASE!$N:$O,2,FALSE),"")</f>
        <v>دستكش ضد برش سبك</v>
      </c>
      <c r="G9526" s="3" t="s">
        <v>3863</v>
      </c>
      <c r="H9526" s="3">
        <v>3993</v>
      </c>
      <c r="I9526" s="3" t="s">
        <v>1442</v>
      </c>
      <c r="J9526" s="3" t="s">
        <v>22</v>
      </c>
      <c r="K9526" s="3">
        <v>1</v>
      </c>
      <c r="L9526" s="3" t="s">
        <v>3</v>
      </c>
      <c r="M9526" s="3" t="s">
        <v>47</v>
      </c>
      <c r="N9526" s="3" t="s">
        <v>2847</v>
      </c>
      <c r="O9526" s="3">
        <v>851</v>
      </c>
      <c r="P9526" s="1">
        <v>0</v>
      </c>
      <c r="Q9526" s="10">
        <f t="shared" si="607"/>
        <v>851</v>
      </c>
    </row>
    <row r="9527" spans="2:17" ht="20.25" customHeight="1">
      <c r="B9527" s="10" t="str">
        <f t="shared" si="604"/>
        <v>كلاه ايمني نقابدار839</v>
      </c>
      <c r="C9527" s="10" t="str">
        <f t="shared" si="605"/>
        <v>كلاه ايمني نقابدار1404/04/08839</v>
      </c>
      <c r="D9527" s="10" t="str">
        <f>IFERROR(IF(تحویلی!$E$1="","",IF(NOSA!O9527=تحویلی!$E$1,تحویلی!$E$1&amp;COUNTIF(NOSA!$O$1:O9527,تحویلی!$E$1),"")),"")</f>
        <v/>
      </c>
      <c r="E9527" s="10" t="str">
        <f t="shared" si="606"/>
        <v>3996839</v>
      </c>
      <c r="F9527" s="10" t="str">
        <f>IFERROR(VLOOKUP(I9527,DATABASE!$N:$O,2,FALSE),"")</f>
        <v>كلاه ايمني نقابدار</v>
      </c>
      <c r="G9527" s="3" t="s">
        <v>3863</v>
      </c>
      <c r="H9527" s="3">
        <v>3996</v>
      </c>
      <c r="I9527" s="3" t="s">
        <v>2289</v>
      </c>
      <c r="J9527" s="3" t="s">
        <v>2290</v>
      </c>
      <c r="K9527" s="3">
        <v>1</v>
      </c>
      <c r="L9527" s="3" t="s">
        <v>8</v>
      </c>
      <c r="M9527" s="3" t="s">
        <v>25</v>
      </c>
      <c r="N9527" s="3" t="s">
        <v>3234</v>
      </c>
      <c r="O9527" s="3">
        <v>839</v>
      </c>
      <c r="P9527" s="1">
        <v>0</v>
      </c>
      <c r="Q9527" s="10">
        <f t="shared" si="607"/>
        <v>839</v>
      </c>
    </row>
    <row r="9528" spans="2:17" ht="20.25" customHeight="1">
      <c r="B9528" s="10" t="str">
        <f t="shared" si="604"/>
        <v>دستكش ضد برش سبك725</v>
      </c>
      <c r="C9528" s="10" t="str">
        <f t="shared" si="605"/>
        <v>دستكش ضد برش سبك1404/04/08725</v>
      </c>
      <c r="D9528" s="10" t="str">
        <f>IFERROR(IF(تحویلی!$E$1="","",IF(NOSA!O9528=تحویلی!$E$1,تحویلی!$E$1&amp;COUNTIF(NOSA!$O$1:O9528,تحویلی!$E$1),"")),"")</f>
        <v/>
      </c>
      <c r="E9528" s="10" t="str">
        <f t="shared" si="606"/>
        <v>3998725</v>
      </c>
      <c r="F9528" s="10" t="str">
        <f>IFERROR(VLOOKUP(I9528,DATABASE!$N:$O,2,FALSE),"")</f>
        <v>دستكش ضد برش سبك</v>
      </c>
      <c r="G9528" s="3" t="s">
        <v>3863</v>
      </c>
      <c r="H9528" s="3">
        <v>3998</v>
      </c>
      <c r="I9528" s="3" t="s">
        <v>1442</v>
      </c>
      <c r="J9528" s="3" t="s">
        <v>22</v>
      </c>
      <c r="K9528" s="3">
        <v>1</v>
      </c>
      <c r="L9528" s="3" t="s">
        <v>3</v>
      </c>
      <c r="M9528" s="3" t="s">
        <v>19</v>
      </c>
      <c r="N9528" s="3" t="s">
        <v>982</v>
      </c>
      <c r="O9528" s="3">
        <v>725</v>
      </c>
      <c r="P9528" s="1">
        <v>1</v>
      </c>
      <c r="Q9528" s="10">
        <f t="shared" si="607"/>
        <v>725</v>
      </c>
    </row>
    <row r="9529" spans="2:17" ht="20.25" customHeight="1">
      <c r="B9529" s="10" t="str">
        <f t="shared" si="604"/>
        <v>دستكش ساق بلند نسوز725</v>
      </c>
      <c r="C9529" s="10" t="str">
        <f t="shared" si="605"/>
        <v>دستكش ساق بلند نسوز1404/04/08725</v>
      </c>
      <c r="D9529" s="10" t="str">
        <f>IFERROR(IF(تحویلی!$E$1="","",IF(NOSA!O9529=تحویلی!$E$1,تحویلی!$E$1&amp;COUNTIF(NOSA!$O$1:O9529,تحویلی!$E$1),"")),"")</f>
        <v/>
      </c>
      <c r="E9529" s="10" t="str">
        <f t="shared" si="606"/>
        <v>3998725</v>
      </c>
      <c r="F9529" s="10" t="str">
        <f>IFERROR(VLOOKUP(I9529,DATABASE!$N:$O,2,FALSE),"")</f>
        <v>دستكش ساق بلند نسوز</v>
      </c>
      <c r="G9529" s="3" t="s">
        <v>3863</v>
      </c>
      <c r="H9529" s="3">
        <v>3998</v>
      </c>
      <c r="I9529" s="3" t="s">
        <v>1461</v>
      </c>
      <c r="J9529" s="3" t="s">
        <v>34</v>
      </c>
      <c r="K9529" s="3">
        <v>1</v>
      </c>
      <c r="L9529" s="3" t="s">
        <v>3</v>
      </c>
      <c r="M9529" s="3" t="s">
        <v>19</v>
      </c>
      <c r="N9529" s="3" t="s">
        <v>982</v>
      </c>
      <c r="O9529" s="3">
        <v>725</v>
      </c>
      <c r="P9529" s="1">
        <v>1</v>
      </c>
      <c r="Q9529" s="10">
        <f t="shared" si="607"/>
        <v>725</v>
      </c>
    </row>
    <row r="9530" spans="2:17" ht="20.25" customHeight="1">
      <c r="B9530" s="10" t="str">
        <f t="shared" si="604"/>
        <v>725</v>
      </c>
      <c r="C9530" s="10" t="str">
        <f t="shared" si="605"/>
        <v>1404/04/08725</v>
      </c>
      <c r="D9530" s="10" t="str">
        <f>IFERROR(IF(تحویلی!$E$1="","",IF(NOSA!O9530=تحویلی!$E$1,تحویلی!$E$1&amp;COUNTIF(NOSA!$O$1:O9530,تحویلی!$E$1),"")),"")</f>
        <v/>
      </c>
      <c r="E9530" s="10" t="str">
        <f t="shared" si="606"/>
        <v>3998725</v>
      </c>
      <c r="F9530" s="10" t="str">
        <f>IFERROR(VLOOKUP(I9530,DATABASE!$N:$O,2,FALSE),"")</f>
        <v/>
      </c>
      <c r="G9530" s="3" t="s">
        <v>3863</v>
      </c>
      <c r="H9530" s="3">
        <v>3998</v>
      </c>
      <c r="I9530" s="3" t="s">
        <v>2699</v>
      </c>
      <c r="J9530" s="3" t="s">
        <v>7</v>
      </c>
      <c r="K9530" s="3">
        <v>1</v>
      </c>
      <c r="L9530" s="3" t="s">
        <v>8</v>
      </c>
      <c r="M9530" s="3" t="s">
        <v>19</v>
      </c>
      <c r="N9530" s="3" t="s">
        <v>982</v>
      </c>
      <c r="O9530" s="3">
        <v>725</v>
      </c>
      <c r="P9530" s="1">
        <v>1</v>
      </c>
      <c r="Q9530" s="10">
        <f t="shared" si="607"/>
        <v>725</v>
      </c>
    </row>
    <row r="9531" spans="2:17" ht="20.25" customHeight="1">
      <c r="B9531" s="10" t="str">
        <f t="shared" si="604"/>
        <v>دستكش ساق بلند نسوز69</v>
      </c>
      <c r="C9531" s="10" t="str">
        <f t="shared" si="605"/>
        <v>دستكش ساق بلند نسوز1404/04/0869</v>
      </c>
      <c r="D9531" s="10" t="str">
        <f>IFERROR(IF(تحویلی!$E$1="","",IF(NOSA!O9531=تحویلی!$E$1,تحویلی!$E$1&amp;COUNTIF(NOSA!$O$1:O9531,تحویلی!$E$1),"")),"")</f>
        <v/>
      </c>
      <c r="E9531" s="10" t="str">
        <f t="shared" si="606"/>
        <v>400069</v>
      </c>
      <c r="F9531" s="10" t="str">
        <f>IFERROR(VLOOKUP(I9531,DATABASE!$N:$O,2,FALSE),"")</f>
        <v>دستكش ساق بلند نسوز</v>
      </c>
      <c r="G9531" s="3" t="s">
        <v>3863</v>
      </c>
      <c r="H9531" s="3">
        <v>4000</v>
      </c>
      <c r="I9531" s="3" t="s">
        <v>1461</v>
      </c>
      <c r="J9531" s="3" t="s">
        <v>34</v>
      </c>
      <c r="K9531" s="3">
        <v>1</v>
      </c>
      <c r="L9531" s="3" t="s">
        <v>3</v>
      </c>
      <c r="M9531" s="3" t="s">
        <v>19</v>
      </c>
      <c r="N9531" s="3" t="s">
        <v>265</v>
      </c>
      <c r="O9531" s="3">
        <v>69</v>
      </c>
      <c r="P9531" s="1">
        <v>1</v>
      </c>
      <c r="Q9531" s="10">
        <f t="shared" si="607"/>
        <v>69</v>
      </c>
    </row>
    <row r="9532" spans="2:17" ht="20.25" customHeight="1">
      <c r="B9532" s="10" t="str">
        <f t="shared" si="604"/>
        <v>دستكش ضد برش سبك69</v>
      </c>
      <c r="C9532" s="10" t="str">
        <f t="shared" si="605"/>
        <v>دستكش ضد برش سبك1404/04/0869</v>
      </c>
      <c r="D9532" s="10" t="str">
        <f>IFERROR(IF(تحویلی!$E$1="","",IF(NOSA!O9532=تحویلی!$E$1,تحویلی!$E$1&amp;COUNTIF(NOSA!$O$1:O9532,تحویلی!$E$1),"")),"")</f>
        <v/>
      </c>
      <c r="E9532" s="10" t="str">
        <f t="shared" si="606"/>
        <v>400069</v>
      </c>
      <c r="F9532" s="10" t="str">
        <f>IFERROR(VLOOKUP(I9532,DATABASE!$N:$O,2,FALSE),"")</f>
        <v>دستكش ضد برش سبك</v>
      </c>
      <c r="G9532" s="3" t="s">
        <v>3863</v>
      </c>
      <c r="H9532" s="3">
        <v>4000</v>
      </c>
      <c r="I9532" s="3" t="s">
        <v>1442</v>
      </c>
      <c r="J9532" s="3" t="s">
        <v>22</v>
      </c>
      <c r="K9532" s="3">
        <v>1</v>
      </c>
      <c r="L9532" s="3" t="s">
        <v>3</v>
      </c>
      <c r="M9532" s="3" t="s">
        <v>19</v>
      </c>
      <c r="N9532" s="3" t="s">
        <v>265</v>
      </c>
      <c r="O9532" s="3">
        <v>69</v>
      </c>
      <c r="P9532" s="1">
        <v>1</v>
      </c>
      <c r="Q9532" s="10">
        <f t="shared" si="607"/>
        <v>69</v>
      </c>
    </row>
    <row r="9533" spans="2:17" ht="20.25" customHeight="1">
      <c r="B9533" s="10" t="str">
        <f t="shared" si="604"/>
        <v>شلوار فرم انتظامات895</v>
      </c>
      <c r="C9533" s="10" t="str">
        <f t="shared" si="605"/>
        <v>شلوار فرم انتظامات1404/04/08895</v>
      </c>
      <c r="D9533" s="10" t="str">
        <f>IFERROR(IF(تحویلی!$E$1="","",IF(NOSA!O9533=تحویلی!$E$1,تحویلی!$E$1&amp;COUNTIF(NOSA!$O$1:O9533,تحویلی!$E$1),"")),"")</f>
        <v/>
      </c>
      <c r="E9533" s="10" t="str">
        <f t="shared" si="606"/>
        <v>4001895</v>
      </c>
      <c r="F9533" s="10" t="str">
        <f>IFERROR(VLOOKUP(I9533,DATABASE!$N:$O,2,FALSE),"")</f>
        <v>شلوار فرم انتظامات</v>
      </c>
      <c r="G9533" s="3" t="s">
        <v>3863</v>
      </c>
      <c r="H9533" s="3">
        <v>4001</v>
      </c>
      <c r="I9533" s="3" t="s">
        <v>2298</v>
      </c>
      <c r="J9533" s="3" t="s">
        <v>2851</v>
      </c>
      <c r="K9533" s="3">
        <v>1</v>
      </c>
      <c r="L9533" s="3" t="s">
        <v>28</v>
      </c>
      <c r="M9533" s="3" t="s">
        <v>40</v>
      </c>
      <c r="N9533" s="3" t="s">
        <v>3564</v>
      </c>
      <c r="O9533" s="1">
        <v>895</v>
      </c>
      <c r="P9533" s="1">
        <v>1</v>
      </c>
      <c r="Q9533" s="10">
        <f t="shared" si="607"/>
        <v>895</v>
      </c>
    </row>
    <row r="9534" spans="2:17" ht="20.25" customHeight="1">
      <c r="B9534" s="10" t="str">
        <f t="shared" si="604"/>
        <v>دستكش ضد برش سبك829</v>
      </c>
      <c r="C9534" s="10" t="str">
        <f t="shared" si="605"/>
        <v>دستكش ضد برش سبك1404/04/08829</v>
      </c>
      <c r="D9534" s="10" t="str">
        <f>IFERROR(IF(تحویلی!$E$1="","",IF(NOSA!O9534=تحویلی!$E$1,تحویلی!$E$1&amp;COUNTIF(NOSA!$O$1:O9534,تحویلی!$E$1),"")),"")</f>
        <v/>
      </c>
      <c r="E9534" s="10" t="str">
        <f t="shared" si="606"/>
        <v>4003829</v>
      </c>
      <c r="F9534" s="10" t="str">
        <f>IFERROR(VLOOKUP(I9534,DATABASE!$N:$O,2,FALSE),"")</f>
        <v>دستكش ضد برش سبك</v>
      </c>
      <c r="G9534" s="3" t="s">
        <v>3863</v>
      </c>
      <c r="H9534" s="3">
        <v>4003</v>
      </c>
      <c r="I9534" s="3" t="s">
        <v>1442</v>
      </c>
      <c r="J9534" s="3" t="s">
        <v>22</v>
      </c>
      <c r="K9534" s="3">
        <v>1</v>
      </c>
      <c r="L9534" s="3" t="s">
        <v>3</v>
      </c>
      <c r="M9534" s="3" t="s">
        <v>4</v>
      </c>
      <c r="N9534" s="3" t="s">
        <v>2732</v>
      </c>
      <c r="O9534" s="3">
        <v>829</v>
      </c>
      <c r="P9534" s="1">
        <v>1</v>
      </c>
      <c r="Q9534" s="10">
        <f t="shared" si="607"/>
        <v>829</v>
      </c>
    </row>
    <row r="9535" spans="2:17" ht="20.25" customHeight="1">
      <c r="B9535" s="10" t="str">
        <f t="shared" si="604"/>
        <v>دستكش ساق بلند نسوز624</v>
      </c>
      <c r="C9535" s="10" t="str">
        <f t="shared" si="605"/>
        <v>دستكش ساق بلند نسوز1404/04/08624</v>
      </c>
      <c r="D9535" s="10" t="str">
        <f>IFERROR(IF(تحویلی!$E$1="","",IF(NOSA!O9535=تحویلی!$E$1,تحویلی!$E$1&amp;COUNTIF(NOSA!$O$1:O9535,تحویلی!$E$1),"")),"")</f>
        <v/>
      </c>
      <c r="E9535" s="10" t="str">
        <f t="shared" si="606"/>
        <v>4004624</v>
      </c>
      <c r="F9535" s="10" t="str">
        <f>IFERROR(VLOOKUP(I9535,DATABASE!$N:$O,2,FALSE),"")</f>
        <v>دستكش ساق بلند نسوز</v>
      </c>
      <c r="G9535" s="3" t="s">
        <v>3863</v>
      </c>
      <c r="H9535" s="3">
        <v>4004</v>
      </c>
      <c r="I9535" s="3" t="s">
        <v>1461</v>
      </c>
      <c r="J9535" s="3" t="s">
        <v>34</v>
      </c>
      <c r="K9535" s="3">
        <v>1</v>
      </c>
      <c r="L9535" s="3" t="s">
        <v>3</v>
      </c>
      <c r="M9535" s="3" t="s">
        <v>25</v>
      </c>
      <c r="N9535" s="3" t="s">
        <v>226</v>
      </c>
      <c r="O9535" s="3">
        <v>624</v>
      </c>
      <c r="P9535" s="1">
        <v>1</v>
      </c>
      <c r="Q9535" s="10">
        <f t="shared" si="607"/>
        <v>624</v>
      </c>
    </row>
    <row r="9536" spans="2:17" ht="20.25" customHeight="1">
      <c r="B9536" s="10" t="str">
        <f t="shared" si="604"/>
        <v>پابند نسوز چرمي624</v>
      </c>
      <c r="C9536" s="10" t="str">
        <f t="shared" si="605"/>
        <v>پابند نسوز چرمي1404/04/08624</v>
      </c>
      <c r="D9536" s="10" t="str">
        <f>IFERROR(IF(تحویلی!$E$1="","",IF(NOSA!O9536=تحویلی!$E$1,تحویلی!$E$1&amp;COUNTIF(NOSA!$O$1:O9536,تحویلی!$E$1),"")),"")</f>
        <v/>
      </c>
      <c r="E9536" s="10" t="str">
        <f t="shared" si="606"/>
        <v>4004624</v>
      </c>
      <c r="F9536" s="10" t="str">
        <f>IFERROR(VLOOKUP(I9536,DATABASE!$N:$O,2,FALSE),"")</f>
        <v>پابند نسوز چرمي</v>
      </c>
      <c r="G9536" s="3" t="s">
        <v>3863</v>
      </c>
      <c r="H9536" s="3">
        <v>4004</v>
      </c>
      <c r="I9536" s="3" t="s">
        <v>1460</v>
      </c>
      <c r="J9536" s="3" t="s">
        <v>18</v>
      </c>
      <c r="K9536" s="3">
        <v>1</v>
      </c>
      <c r="L9536" s="3" t="s">
        <v>3</v>
      </c>
      <c r="M9536" s="3" t="s">
        <v>25</v>
      </c>
      <c r="N9536" s="3" t="s">
        <v>226</v>
      </c>
      <c r="O9536" s="3">
        <v>624</v>
      </c>
      <c r="P9536" s="1">
        <v>1</v>
      </c>
      <c r="Q9536" s="10">
        <f t="shared" si="607"/>
        <v>624</v>
      </c>
    </row>
    <row r="9537" spans="2:17" ht="20.25" customHeight="1">
      <c r="B9537" s="10" t="str">
        <f t="shared" si="604"/>
        <v>آستين آلومينيومي624</v>
      </c>
      <c r="C9537" s="10" t="str">
        <f t="shared" si="605"/>
        <v>آستين آلومينيومي1404/04/08624</v>
      </c>
      <c r="D9537" s="10" t="str">
        <f>IFERROR(IF(تحویلی!$E$1="","",IF(NOSA!O9537=تحویلی!$E$1,تحویلی!$E$1&amp;COUNTIF(NOSA!$O$1:O9537,تحویلی!$E$1),"")),"")</f>
        <v/>
      </c>
      <c r="E9537" s="10" t="str">
        <f t="shared" si="606"/>
        <v>4004624</v>
      </c>
      <c r="F9537" s="10" t="str">
        <f>IFERROR(VLOOKUP(I9537,DATABASE!$N:$O,2,FALSE),"")</f>
        <v>آستين آلومينيومي</v>
      </c>
      <c r="G9537" s="3" t="s">
        <v>3863</v>
      </c>
      <c r="H9537" s="3">
        <v>4004</v>
      </c>
      <c r="I9537" s="3" t="s">
        <v>1508</v>
      </c>
      <c r="J9537" s="3" t="s">
        <v>38</v>
      </c>
      <c r="K9537" s="3">
        <v>1</v>
      </c>
      <c r="L9537" s="3" t="s">
        <v>3</v>
      </c>
      <c r="M9537" s="3" t="s">
        <v>25</v>
      </c>
      <c r="N9537" s="3" t="s">
        <v>226</v>
      </c>
      <c r="O9537" s="3">
        <v>624</v>
      </c>
      <c r="P9537" s="1">
        <v>1</v>
      </c>
      <c r="Q9537" s="10">
        <f t="shared" si="607"/>
        <v>624</v>
      </c>
    </row>
    <row r="9538" spans="2:17" ht="20.25" customHeight="1">
      <c r="B9538" s="10" t="str">
        <f t="shared" si="604"/>
        <v>ماسك N95) FFP2 )873</v>
      </c>
      <c r="C9538" s="10" t="str">
        <f t="shared" si="605"/>
        <v>ماسك N95) FFP2 )1404/04/08873</v>
      </c>
      <c r="D9538" s="10" t="str">
        <f>IFERROR(IF(تحویلی!$E$1="","",IF(NOSA!O9538=تحویلی!$E$1,تحویلی!$E$1&amp;COUNTIF(NOSA!$O$1:O9538,تحویلی!$E$1),"")),"")</f>
        <v/>
      </c>
      <c r="E9538" s="10" t="str">
        <f t="shared" si="606"/>
        <v>4005873</v>
      </c>
      <c r="F9538" s="10" t="str">
        <f>IFERROR(VLOOKUP(I9538,DATABASE!$N:$O,2,FALSE),"")</f>
        <v>ماسك N95) FFP2 )</v>
      </c>
      <c r="G9538" s="3" t="s">
        <v>3863</v>
      </c>
      <c r="H9538" s="3">
        <v>4005</v>
      </c>
      <c r="I9538" s="3" t="s">
        <v>1469</v>
      </c>
      <c r="J9538" s="3" t="s">
        <v>256</v>
      </c>
      <c r="K9538" s="3">
        <v>100</v>
      </c>
      <c r="L9538" s="3" t="s">
        <v>8</v>
      </c>
      <c r="M9538" s="3" t="s">
        <v>63</v>
      </c>
      <c r="N9538" s="3" t="s">
        <v>3341</v>
      </c>
      <c r="O9538" s="3">
        <v>873</v>
      </c>
      <c r="P9538" s="1">
        <v>0</v>
      </c>
      <c r="Q9538" s="10">
        <f t="shared" si="607"/>
        <v>873</v>
      </c>
    </row>
    <row r="9539" spans="2:17" ht="20.25" customHeight="1">
      <c r="B9539" s="10" t="str">
        <f t="shared" si="604"/>
        <v>دستكش كف مواد سبك694</v>
      </c>
      <c r="C9539" s="10" t="str">
        <f t="shared" si="605"/>
        <v>دستكش كف مواد سبك1404/04/09694</v>
      </c>
      <c r="D9539" s="10" t="str">
        <f>IFERROR(IF(تحویلی!$E$1="","",IF(NOSA!O9539=تحویلی!$E$1,تحویلی!$E$1&amp;COUNTIF(NOSA!$O$1:O9539,تحویلی!$E$1),"")),"")</f>
        <v/>
      </c>
      <c r="E9539" s="10" t="str">
        <f t="shared" si="606"/>
        <v>4023694</v>
      </c>
      <c r="F9539" s="10" t="str">
        <f>IFERROR(VLOOKUP(I9539,DATABASE!$N:$O,2,FALSE),"")</f>
        <v>دستكش كف مواد سبك</v>
      </c>
      <c r="G9539" s="404" t="s">
        <v>3864</v>
      </c>
      <c r="H9539" s="405">
        <v>4023</v>
      </c>
      <c r="I9539" s="404" t="s">
        <v>1456</v>
      </c>
      <c r="J9539" s="404" t="s">
        <v>2</v>
      </c>
      <c r="K9539" s="406">
        <v>1</v>
      </c>
      <c r="L9539" s="404" t="s">
        <v>3</v>
      </c>
      <c r="M9539" s="404" t="s">
        <v>47</v>
      </c>
      <c r="N9539" s="404" t="s">
        <v>128</v>
      </c>
      <c r="O9539" s="407">
        <v>694</v>
      </c>
      <c r="P9539" s="405">
        <v>1</v>
      </c>
      <c r="Q9539" s="10">
        <f t="shared" si="607"/>
        <v>694</v>
      </c>
    </row>
    <row r="9540" spans="2:17" ht="20.25" customHeight="1">
      <c r="B9540" s="10" t="str">
        <f t="shared" si="604"/>
        <v>كفش ايمني791</v>
      </c>
      <c r="C9540" s="10" t="str">
        <f t="shared" si="605"/>
        <v>كفش ايمني1404/04/09791</v>
      </c>
      <c r="D9540" s="10" t="str">
        <f>IFERROR(IF(تحویلی!$E$1="","",IF(NOSA!O9540=تحویلی!$E$1,تحویلی!$E$1&amp;COUNTIF(NOSA!$O$1:O9540,تحویلی!$E$1),"")),"")</f>
        <v/>
      </c>
      <c r="E9540" s="10" t="str">
        <f t="shared" si="606"/>
        <v>4033791</v>
      </c>
      <c r="F9540" s="10" t="str">
        <f>IFERROR(VLOOKUP(I9540,DATABASE!$N:$O,2,FALSE),"")</f>
        <v>كفش ايمني</v>
      </c>
      <c r="G9540" s="404" t="s">
        <v>3864</v>
      </c>
      <c r="H9540" s="405">
        <v>4033</v>
      </c>
      <c r="I9540" s="404" t="s">
        <v>1720</v>
      </c>
      <c r="J9540" s="404" t="s">
        <v>1721</v>
      </c>
      <c r="K9540" s="406">
        <v>1</v>
      </c>
      <c r="L9540" s="404" t="s">
        <v>3</v>
      </c>
      <c r="M9540" s="404" t="s">
        <v>9</v>
      </c>
      <c r="N9540" s="404" t="s">
        <v>1333</v>
      </c>
      <c r="O9540" s="407">
        <v>791</v>
      </c>
      <c r="P9540" s="405">
        <v>1</v>
      </c>
      <c r="Q9540" s="10">
        <f t="shared" si="607"/>
        <v>791</v>
      </c>
    </row>
    <row r="9541" spans="2:17" ht="20.25" customHeight="1">
      <c r="B9541" s="10" t="str">
        <f t="shared" si="604"/>
        <v xml:space="preserve"> لباس كارشناسي مديران 837</v>
      </c>
      <c r="C9541" s="10" t="str">
        <f t="shared" si="605"/>
        <v xml:space="preserve"> لباس كارشناسي مديران 1404/04/09837</v>
      </c>
      <c r="D9541" s="10" t="str">
        <f>IFERROR(IF(تحویلی!$E$1="","",IF(NOSA!O9541=تحویلی!$E$1,تحویلی!$E$1&amp;COUNTIF(NOSA!$O$1:O9541,تحویلی!$E$1),"")),"")</f>
        <v/>
      </c>
      <c r="E9541" s="10" t="str">
        <f t="shared" si="606"/>
        <v>4037837</v>
      </c>
      <c r="F9541" s="10" t="str">
        <f>IFERROR(VLOOKUP(I9541,DATABASE!$N:$O,2,FALSE),"")</f>
        <v xml:space="preserve"> لباس كارشناسي مديران </v>
      </c>
      <c r="G9541" s="404" t="s">
        <v>3864</v>
      </c>
      <c r="H9541" s="405">
        <v>4037</v>
      </c>
      <c r="I9541" s="404" t="s">
        <v>1677</v>
      </c>
      <c r="J9541" s="404" t="s">
        <v>1678</v>
      </c>
      <c r="K9541" s="406">
        <v>1</v>
      </c>
      <c r="L9541" s="404" t="s">
        <v>8</v>
      </c>
      <c r="M9541" s="404" t="s">
        <v>40</v>
      </c>
      <c r="N9541" s="404" t="s">
        <v>2704</v>
      </c>
      <c r="O9541" s="407">
        <v>837</v>
      </c>
      <c r="P9541" s="405">
        <v>1</v>
      </c>
      <c r="Q9541" s="10">
        <f t="shared" si="607"/>
        <v>837</v>
      </c>
    </row>
    <row r="9542" spans="2:17" ht="20.25" customHeight="1">
      <c r="B9542" s="10" t="str">
        <f t="shared" si="604"/>
        <v xml:space="preserve"> لباس كار (بلوز) 837</v>
      </c>
      <c r="C9542" s="10" t="str">
        <f t="shared" si="605"/>
        <v xml:space="preserve"> لباس كار (بلوز) 1404/04/09837</v>
      </c>
      <c r="D9542" s="10" t="str">
        <f>IFERROR(IF(تحویلی!$E$1="","",IF(NOSA!O9542=تحویلی!$E$1,تحویلی!$E$1&amp;COUNTIF(NOSA!$O$1:O9542,تحویلی!$E$1),"")),"")</f>
        <v/>
      </c>
      <c r="E9542" s="10" t="str">
        <f t="shared" si="606"/>
        <v>4037837</v>
      </c>
      <c r="F9542" s="10" t="str">
        <f>IFERROR(VLOOKUP(I9542,DATABASE!$N:$O,2,FALSE),"")</f>
        <v xml:space="preserve"> لباس كار (بلوز) </v>
      </c>
      <c r="G9542" s="404" t="s">
        <v>3864</v>
      </c>
      <c r="H9542" s="405">
        <v>4037</v>
      </c>
      <c r="I9542" s="404" t="s">
        <v>2310</v>
      </c>
      <c r="J9542" s="404" t="s">
        <v>2811</v>
      </c>
      <c r="K9542" s="406">
        <v>1</v>
      </c>
      <c r="L9542" s="404" t="s">
        <v>8</v>
      </c>
      <c r="M9542" s="404" t="s">
        <v>40</v>
      </c>
      <c r="N9542" s="404" t="s">
        <v>2704</v>
      </c>
      <c r="O9542" s="407">
        <v>837</v>
      </c>
      <c r="P9542" s="405">
        <v>1</v>
      </c>
      <c r="Q9542" s="10">
        <f t="shared" si="607"/>
        <v>837</v>
      </c>
    </row>
    <row r="9543" spans="2:17" ht="20.25" customHeight="1">
      <c r="B9543" s="10" t="str">
        <f t="shared" si="604"/>
        <v>پوتين ايمني نسوز837</v>
      </c>
      <c r="C9543" s="10" t="str">
        <f t="shared" si="605"/>
        <v>پوتين ايمني نسوز1404/04/09837</v>
      </c>
      <c r="D9543" s="10" t="str">
        <f>IFERROR(IF(تحویلی!$E$1="","",IF(NOSA!O9543=تحویلی!$E$1,تحویلی!$E$1&amp;COUNTIF(NOSA!$O$1:O9543,تحویلی!$E$1),"")),"")</f>
        <v/>
      </c>
      <c r="E9543" s="10" t="str">
        <f t="shared" si="606"/>
        <v>4037837</v>
      </c>
      <c r="F9543" s="10" t="str">
        <f>IFERROR(VLOOKUP(I9543,DATABASE!$N:$O,2,FALSE),"")</f>
        <v>پوتين ايمني نسوز</v>
      </c>
      <c r="G9543" s="404" t="s">
        <v>3864</v>
      </c>
      <c r="H9543" s="405">
        <v>4037</v>
      </c>
      <c r="I9543" s="404" t="s">
        <v>1528</v>
      </c>
      <c r="J9543" s="404" t="s">
        <v>1654</v>
      </c>
      <c r="K9543" s="406">
        <v>1</v>
      </c>
      <c r="L9543" s="404" t="s">
        <v>3</v>
      </c>
      <c r="M9543" s="404" t="s">
        <v>40</v>
      </c>
      <c r="N9543" s="404" t="s">
        <v>2704</v>
      </c>
      <c r="O9543" s="407">
        <v>837</v>
      </c>
      <c r="P9543" s="405">
        <v>1</v>
      </c>
      <c r="Q9543" s="10">
        <f t="shared" si="607"/>
        <v>837</v>
      </c>
    </row>
    <row r="9544" spans="2:17" ht="20.25" customHeight="1">
      <c r="B9544" s="10" t="str">
        <f t="shared" si="604"/>
        <v>دستكش ضد برش سبك194</v>
      </c>
      <c r="C9544" s="10" t="str">
        <f t="shared" si="605"/>
        <v>دستكش ضد برش سبك1404/04/09194</v>
      </c>
      <c r="D9544" s="10" t="str">
        <f>IFERROR(IF(تحویلی!$E$1="","",IF(NOSA!O9544=تحویلی!$E$1,تحویلی!$E$1&amp;COUNTIF(NOSA!$O$1:O9544,تحویلی!$E$1),"")),"")</f>
        <v/>
      </c>
      <c r="E9544" s="10" t="str">
        <f t="shared" si="606"/>
        <v>4047194</v>
      </c>
      <c r="F9544" s="10" t="str">
        <f>IFERROR(VLOOKUP(I9544,DATABASE!$N:$O,2,FALSE),"")</f>
        <v>دستكش ضد برش سبك</v>
      </c>
      <c r="G9544" s="404" t="s">
        <v>3864</v>
      </c>
      <c r="H9544" s="405">
        <v>4047</v>
      </c>
      <c r="I9544" s="404" t="s">
        <v>1442</v>
      </c>
      <c r="J9544" s="404" t="s">
        <v>22</v>
      </c>
      <c r="K9544" s="406">
        <v>1</v>
      </c>
      <c r="L9544" s="404" t="s">
        <v>3</v>
      </c>
      <c r="M9544" s="404" t="s">
        <v>4</v>
      </c>
      <c r="N9544" s="404" t="s">
        <v>3360</v>
      </c>
      <c r="O9544" s="407">
        <v>194</v>
      </c>
      <c r="P9544" s="405">
        <v>1</v>
      </c>
      <c r="Q9544" s="10">
        <f t="shared" si="607"/>
        <v>194</v>
      </c>
    </row>
    <row r="9545" spans="2:17" ht="20.25" customHeight="1">
      <c r="B9545" s="10" t="str">
        <f t="shared" si="604"/>
        <v>دستكش ضد برش سبك100010</v>
      </c>
      <c r="C9545" s="10" t="str">
        <f t="shared" si="605"/>
        <v>دستكش ضد برش سبك1404/04/09100010</v>
      </c>
      <c r="D9545" s="10" t="str">
        <f>IFERROR(IF(تحویلی!$E$1="","",IF(NOSA!O9545=تحویلی!$E$1,تحویلی!$E$1&amp;COUNTIF(NOSA!$O$1:O9545,تحویلی!$E$1),"")),"")</f>
        <v/>
      </c>
      <c r="E9545" s="10" t="str">
        <f t="shared" si="606"/>
        <v>4051100010</v>
      </c>
      <c r="F9545" s="10" t="str">
        <f>IFERROR(VLOOKUP(I9545,DATABASE!$N:$O,2,FALSE),"")</f>
        <v>دستكش ضد برش سبك</v>
      </c>
      <c r="G9545" s="404" t="s">
        <v>3864</v>
      </c>
      <c r="H9545" s="405">
        <v>4051</v>
      </c>
      <c r="I9545" s="404" t="s">
        <v>1442</v>
      </c>
      <c r="J9545" s="404" t="s">
        <v>22</v>
      </c>
      <c r="K9545" s="406">
        <v>1</v>
      </c>
      <c r="L9545" s="404" t="s">
        <v>3</v>
      </c>
      <c r="M9545" s="404" t="s">
        <v>9</v>
      </c>
      <c r="N9545" s="404" t="s">
        <v>4297</v>
      </c>
      <c r="O9545" s="407">
        <v>100010</v>
      </c>
      <c r="P9545" s="405">
        <v>1</v>
      </c>
      <c r="Q9545" s="10">
        <f t="shared" si="607"/>
        <v>100010</v>
      </c>
    </row>
    <row r="9546" spans="2:17" ht="20.25" customHeight="1">
      <c r="B9546" s="10" t="str">
        <f t="shared" si="604"/>
        <v>دستكش ضد برش سبك960</v>
      </c>
      <c r="C9546" s="10" t="str">
        <f t="shared" si="605"/>
        <v>دستكش ضد برش سبك1404/04/10960</v>
      </c>
      <c r="D9546" s="10" t="str">
        <f>IFERROR(IF(تحویلی!$E$1="","",IF(NOSA!O9546=تحویلی!$E$1,تحویلی!$E$1&amp;COUNTIF(NOSA!$O$1:O9546,تحویلی!$E$1),"")),"")</f>
        <v/>
      </c>
      <c r="E9546" s="10" t="str">
        <f t="shared" si="606"/>
        <v>4056960</v>
      </c>
      <c r="F9546" s="10" t="str">
        <f>IFERROR(VLOOKUP(I9546,DATABASE!$N:$O,2,FALSE),"")</f>
        <v>دستكش ضد برش سبك</v>
      </c>
      <c r="G9546" s="404" t="s">
        <v>3865</v>
      </c>
      <c r="H9546" s="407">
        <v>4056</v>
      </c>
      <c r="I9546" s="404" t="s">
        <v>1442</v>
      </c>
      <c r="J9546" s="404" t="s">
        <v>22</v>
      </c>
      <c r="K9546" s="407">
        <v>1</v>
      </c>
      <c r="L9546" s="404" t="s">
        <v>3</v>
      </c>
      <c r="M9546" s="404" t="s">
        <v>47</v>
      </c>
      <c r="N9546" s="404" t="s">
        <v>4309</v>
      </c>
      <c r="O9546" s="407">
        <v>960</v>
      </c>
      <c r="P9546" s="407">
        <v>1</v>
      </c>
      <c r="Q9546" s="10">
        <f t="shared" si="607"/>
        <v>960</v>
      </c>
    </row>
    <row r="9547" spans="2:17" ht="20.25" customHeight="1">
      <c r="B9547" s="10" t="str">
        <f t="shared" si="604"/>
        <v>دستكش ضد برش سبك845</v>
      </c>
      <c r="C9547" s="10" t="str">
        <f t="shared" si="605"/>
        <v>دستكش ضد برش سبك1404/04/10845</v>
      </c>
      <c r="D9547" s="10" t="str">
        <f>IFERROR(IF(تحویلی!$E$1="","",IF(NOSA!O9547=تحویلی!$E$1,تحویلی!$E$1&amp;COUNTIF(NOSA!$O$1:O9547,تحویلی!$E$1),"")),"")</f>
        <v/>
      </c>
      <c r="E9547" s="10" t="str">
        <f t="shared" si="606"/>
        <v>4056845</v>
      </c>
      <c r="F9547" s="10" t="str">
        <f>IFERROR(VLOOKUP(I9547,DATABASE!$N:$O,2,FALSE),"")</f>
        <v>دستكش ضد برش سبك</v>
      </c>
      <c r="G9547" s="404" t="s">
        <v>3865</v>
      </c>
      <c r="H9547" s="407">
        <v>4056</v>
      </c>
      <c r="I9547" s="404" t="s">
        <v>1442</v>
      </c>
      <c r="J9547" s="404" t="s">
        <v>22</v>
      </c>
      <c r="K9547" s="407">
        <v>1</v>
      </c>
      <c r="L9547" s="404" t="s">
        <v>3</v>
      </c>
      <c r="M9547" s="404" t="s">
        <v>47</v>
      </c>
      <c r="N9547" s="404" t="s">
        <v>2701</v>
      </c>
      <c r="O9547" s="407">
        <v>845</v>
      </c>
      <c r="P9547" s="407">
        <v>1</v>
      </c>
      <c r="Q9547" s="10">
        <f t="shared" si="607"/>
        <v>845</v>
      </c>
    </row>
    <row r="9548" spans="2:17" ht="20.25" customHeight="1">
      <c r="B9548" s="10" t="str">
        <f t="shared" si="604"/>
        <v>دستكش ضد برش سبك163</v>
      </c>
      <c r="C9548" s="10" t="str">
        <f t="shared" si="605"/>
        <v>دستكش ضد برش سبك1404/04/10163</v>
      </c>
      <c r="D9548" s="10" t="str">
        <f>IFERROR(IF(تحویلی!$E$1="","",IF(NOSA!O9548=تحویلی!$E$1,تحویلی!$E$1&amp;COUNTIF(NOSA!$O$1:O9548,تحویلی!$E$1),"")),"")</f>
        <v/>
      </c>
      <c r="E9548" s="10" t="str">
        <f t="shared" si="606"/>
        <v>4058163</v>
      </c>
      <c r="F9548" s="10" t="str">
        <f>IFERROR(VLOOKUP(I9548,DATABASE!$N:$O,2,FALSE),"")</f>
        <v>دستكش ضد برش سبك</v>
      </c>
      <c r="G9548" s="404" t="s">
        <v>3865</v>
      </c>
      <c r="H9548" s="407">
        <v>4058</v>
      </c>
      <c r="I9548" s="404" t="s">
        <v>1442</v>
      </c>
      <c r="J9548" s="404" t="s">
        <v>22</v>
      </c>
      <c r="K9548" s="407">
        <v>1</v>
      </c>
      <c r="L9548" s="404" t="s">
        <v>3</v>
      </c>
      <c r="M9548" s="404" t="s">
        <v>9</v>
      </c>
      <c r="N9548" s="404" t="s">
        <v>232</v>
      </c>
      <c r="O9548" s="407">
        <v>163</v>
      </c>
      <c r="P9548" s="407">
        <v>1</v>
      </c>
      <c r="Q9548" s="10">
        <f t="shared" si="607"/>
        <v>163</v>
      </c>
    </row>
    <row r="9549" spans="2:17" ht="20.25" customHeight="1">
      <c r="B9549" s="10" t="str">
        <f t="shared" si="604"/>
        <v>لباس كار كارشناسي599</v>
      </c>
      <c r="C9549" s="10" t="str">
        <f t="shared" si="605"/>
        <v>لباس كار كارشناسي1404/04/10599</v>
      </c>
      <c r="D9549" s="10" t="str">
        <f>IFERROR(IF(تحویلی!$E$1="","",IF(NOSA!O9549=تحویلی!$E$1,تحویلی!$E$1&amp;COUNTIF(NOSA!$O$1:O9549,تحویلی!$E$1),"")),"")</f>
        <v/>
      </c>
      <c r="E9549" s="10" t="str">
        <f t="shared" si="606"/>
        <v>4096599</v>
      </c>
      <c r="F9549" s="10" t="str">
        <f>IFERROR(VLOOKUP(I9549,DATABASE!$N:$O,2,FALSE),"")</f>
        <v>لباس كار كارشناسي</v>
      </c>
      <c r="G9549" s="404" t="s">
        <v>3865</v>
      </c>
      <c r="H9549" s="407">
        <v>4096</v>
      </c>
      <c r="I9549" s="404" t="s">
        <v>1754</v>
      </c>
      <c r="J9549" s="404" t="s">
        <v>1755</v>
      </c>
      <c r="K9549" s="407">
        <v>1</v>
      </c>
      <c r="L9549" s="404" t="s">
        <v>28</v>
      </c>
      <c r="M9549" s="404" t="s">
        <v>47</v>
      </c>
      <c r="N9549" s="404" t="s">
        <v>82</v>
      </c>
      <c r="O9549" s="407">
        <v>599</v>
      </c>
      <c r="P9549" s="407">
        <v>1</v>
      </c>
      <c r="Q9549" s="10">
        <f t="shared" si="607"/>
        <v>599</v>
      </c>
    </row>
    <row r="9550" spans="2:17" ht="20.25" customHeight="1">
      <c r="B9550" s="10" t="str">
        <f t="shared" si="604"/>
        <v>پوتين ايمني نسوز208</v>
      </c>
      <c r="C9550" s="10" t="str">
        <f t="shared" si="605"/>
        <v>پوتين ايمني نسوز1404/04/10208</v>
      </c>
      <c r="D9550" s="10" t="str">
        <f>IFERROR(IF(تحویلی!$E$1="","",IF(NOSA!O9550=تحویلی!$E$1,تحویلی!$E$1&amp;COUNTIF(NOSA!$O$1:O9550,تحویلی!$E$1),"")),"")</f>
        <v/>
      </c>
      <c r="E9550" s="10" t="str">
        <f t="shared" si="606"/>
        <v>4100208</v>
      </c>
      <c r="F9550" s="10" t="str">
        <f>IFERROR(VLOOKUP(I9550,DATABASE!$N:$O,2,FALSE),"")</f>
        <v>پوتين ايمني نسوز</v>
      </c>
      <c r="G9550" s="404" t="s">
        <v>3865</v>
      </c>
      <c r="H9550" s="407">
        <v>4100</v>
      </c>
      <c r="I9550" s="404" t="s">
        <v>1648</v>
      </c>
      <c r="J9550" s="404" t="s">
        <v>1649</v>
      </c>
      <c r="K9550" s="407">
        <v>1</v>
      </c>
      <c r="L9550" s="404" t="s">
        <v>3</v>
      </c>
      <c r="M9550" s="404" t="s">
        <v>19</v>
      </c>
      <c r="N9550" s="404" t="s">
        <v>348</v>
      </c>
      <c r="O9550" s="407">
        <v>208</v>
      </c>
      <c r="P9550" s="407">
        <v>1</v>
      </c>
      <c r="Q9550" s="10">
        <f t="shared" si="607"/>
        <v>208</v>
      </c>
    </row>
    <row r="9551" spans="2:17" ht="20.25" customHeight="1">
      <c r="B9551" s="10" t="str">
        <f t="shared" ref="B9551:B9614" si="608">F9551&amp;Q9551</f>
        <v>208</v>
      </c>
      <c r="C9551" s="10" t="str">
        <f t="shared" ref="C9551:C9614" si="609">F9551&amp;G9551&amp;O9551</f>
        <v>1404/04/10208</v>
      </c>
      <c r="D9551" s="10" t="str">
        <f>IFERROR(IF(تحویلی!$E$1="","",IF(NOSA!O9551=تحویلی!$E$1,تحویلی!$E$1&amp;COUNTIF(NOSA!$O$1:O9551,تحویلی!$E$1),"")),"")</f>
        <v/>
      </c>
      <c r="E9551" s="10" t="str">
        <f t="shared" ref="E9551:E9614" si="610">H9551&amp;O9551</f>
        <v>4100208</v>
      </c>
      <c r="F9551" s="10" t="str">
        <f>IFERROR(VLOOKUP(I9551,DATABASE!$N:$O,2,FALSE),"")</f>
        <v/>
      </c>
      <c r="G9551" s="404" t="s">
        <v>3865</v>
      </c>
      <c r="H9551" s="407">
        <v>4100</v>
      </c>
      <c r="I9551" s="404" t="s">
        <v>3559</v>
      </c>
      <c r="J9551" s="404" t="s">
        <v>3560</v>
      </c>
      <c r="K9551" s="407">
        <v>1</v>
      </c>
      <c r="L9551" s="404" t="s">
        <v>8</v>
      </c>
      <c r="M9551" s="404" t="s">
        <v>19</v>
      </c>
      <c r="N9551" s="404" t="s">
        <v>348</v>
      </c>
      <c r="O9551" s="407">
        <v>208</v>
      </c>
      <c r="P9551" s="407">
        <v>1</v>
      </c>
      <c r="Q9551" s="10">
        <f t="shared" si="607"/>
        <v>208</v>
      </c>
    </row>
    <row r="9552" spans="2:17" ht="20.25" customHeight="1">
      <c r="B9552" s="10" t="str">
        <f t="shared" si="608"/>
        <v>دستكش كف مواد سبك944</v>
      </c>
      <c r="C9552" s="10" t="str">
        <f t="shared" si="609"/>
        <v>دستكش كف مواد سبك1404/04/10944</v>
      </c>
      <c r="D9552" s="10" t="str">
        <f>IFERROR(IF(تحویلی!$E$1="","",IF(NOSA!O9552=تحویلی!$E$1,تحویلی!$E$1&amp;COUNTIF(NOSA!$O$1:O9552,تحویلی!$E$1),"")),"")</f>
        <v/>
      </c>
      <c r="E9552" s="10" t="str">
        <f t="shared" si="610"/>
        <v>4101944</v>
      </c>
      <c r="F9552" s="10" t="str">
        <f>IFERROR(VLOOKUP(I9552,DATABASE!$N:$O,2,FALSE),"")</f>
        <v>دستكش كف مواد سبك</v>
      </c>
      <c r="G9552" s="404" t="s">
        <v>3865</v>
      </c>
      <c r="H9552" s="407">
        <v>4101</v>
      </c>
      <c r="I9552" s="404" t="s">
        <v>1456</v>
      </c>
      <c r="J9552" s="404" t="s">
        <v>2</v>
      </c>
      <c r="K9552" s="407">
        <v>1</v>
      </c>
      <c r="L9552" s="404" t="s">
        <v>3</v>
      </c>
      <c r="M9552" s="404" t="s">
        <v>47</v>
      </c>
      <c r="N9552" s="404" t="s">
        <v>4008</v>
      </c>
      <c r="O9552" s="407">
        <v>944</v>
      </c>
      <c r="P9552" s="407">
        <v>1</v>
      </c>
      <c r="Q9552" s="10">
        <f t="shared" si="607"/>
        <v>944</v>
      </c>
    </row>
    <row r="9553" spans="2:17" ht="20.25" customHeight="1">
      <c r="B9553" s="10" t="str">
        <f t="shared" si="608"/>
        <v>دستكش ضد برش سبك723</v>
      </c>
      <c r="C9553" s="10" t="str">
        <f t="shared" si="609"/>
        <v>دستكش ضد برش سبك1404/04/11723</v>
      </c>
      <c r="D9553" s="10" t="str">
        <f>IFERROR(IF(تحویلی!$E$1="","",IF(NOSA!O9553=تحویلی!$E$1,تحویلی!$E$1&amp;COUNTIF(NOSA!$O$1:O9553,تحویلی!$E$1),"")),"")</f>
        <v/>
      </c>
      <c r="E9553" s="10" t="str">
        <f t="shared" si="610"/>
        <v>4108723</v>
      </c>
      <c r="F9553" s="10" t="str">
        <f>IFERROR(VLOOKUP(I9553,DATABASE!$N:$O,2,FALSE),"")</f>
        <v>دستكش ضد برش سبك</v>
      </c>
      <c r="G9553" s="404" t="s">
        <v>3866</v>
      </c>
      <c r="H9553" s="407">
        <v>4108</v>
      </c>
      <c r="I9553" s="404" t="s">
        <v>1442</v>
      </c>
      <c r="J9553" s="404" t="s">
        <v>22</v>
      </c>
      <c r="K9553" s="407">
        <v>1</v>
      </c>
      <c r="L9553" s="404" t="s">
        <v>3</v>
      </c>
      <c r="M9553" s="404" t="s">
        <v>9</v>
      </c>
      <c r="N9553" s="404" t="s">
        <v>4027</v>
      </c>
      <c r="O9553" s="407">
        <v>723</v>
      </c>
      <c r="P9553" s="407">
        <v>1</v>
      </c>
      <c r="Q9553" s="10">
        <f t="shared" si="607"/>
        <v>723</v>
      </c>
    </row>
    <row r="9554" spans="2:17" ht="20.25" customHeight="1">
      <c r="B9554" s="10" t="str">
        <f t="shared" si="608"/>
        <v>لباس كار(بلوز و شلوار)839</v>
      </c>
      <c r="C9554" s="10" t="str">
        <f t="shared" si="609"/>
        <v>لباس كار(بلوز و شلوار)1404/04/11839</v>
      </c>
      <c r="D9554" s="10" t="str">
        <f>IFERROR(IF(تحویلی!$E$1="","",IF(NOSA!O9554=تحویلی!$E$1,تحویلی!$E$1&amp;COUNTIF(NOSA!$O$1:O9554,تحویلی!$E$1),"")),"")</f>
        <v/>
      </c>
      <c r="E9554" s="10" t="str">
        <f t="shared" si="610"/>
        <v>4112839</v>
      </c>
      <c r="F9554" s="10" t="str">
        <f>IFERROR(VLOOKUP(I9554,DATABASE!$N:$O,2,FALSE),"")</f>
        <v>لباس كار(بلوز و شلوار)</v>
      </c>
      <c r="G9554" s="404" t="s">
        <v>3866</v>
      </c>
      <c r="H9554" s="407">
        <v>4112</v>
      </c>
      <c r="I9554" s="404" t="s">
        <v>1566</v>
      </c>
      <c r="J9554" s="404" t="s">
        <v>2642</v>
      </c>
      <c r="K9554" s="407">
        <v>1</v>
      </c>
      <c r="L9554" s="404" t="s">
        <v>28</v>
      </c>
      <c r="M9554" s="404" t="s">
        <v>25</v>
      </c>
      <c r="N9554" s="404" t="s">
        <v>3234</v>
      </c>
      <c r="O9554" s="407">
        <v>839</v>
      </c>
      <c r="P9554" s="407">
        <v>1</v>
      </c>
      <c r="Q9554" s="10">
        <f t="shared" si="607"/>
        <v>839</v>
      </c>
    </row>
    <row r="9555" spans="2:17" ht="20.25" customHeight="1">
      <c r="B9555" s="10" t="str">
        <f t="shared" si="608"/>
        <v>بند كفش839</v>
      </c>
      <c r="C9555" s="10" t="str">
        <f t="shared" si="609"/>
        <v>بند كفش1404/04/11839</v>
      </c>
      <c r="D9555" s="10" t="str">
        <f>IFERROR(IF(تحویلی!$E$1="","",IF(NOSA!O9555=تحویلی!$E$1,تحویلی!$E$1&amp;COUNTIF(NOSA!$O$1:O9555,تحویلی!$E$1),"")),"")</f>
        <v/>
      </c>
      <c r="E9555" s="10" t="str">
        <f t="shared" si="610"/>
        <v>4112839</v>
      </c>
      <c r="F9555" s="10" t="str">
        <f>IFERROR(VLOOKUP(I9555,DATABASE!$N:$O,2,FALSE),"")</f>
        <v>بند كفش</v>
      </c>
      <c r="G9555" s="404" t="s">
        <v>3866</v>
      </c>
      <c r="H9555" s="407">
        <v>4112</v>
      </c>
      <c r="I9555" s="404" t="s">
        <v>1462</v>
      </c>
      <c r="J9555" s="404" t="s">
        <v>450</v>
      </c>
      <c r="K9555" s="407">
        <v>1</v>
      </c>
      <c r="L9555" s="404" t="s">
        <v>3</v>
      </c>
      <c r="M9555" s="404" t="s">
        <v>25</v>
      </c>
      <c r="N9555" s="404" t="s">
        <v>3234</v>
      </c>
      <c r="O9555" s="407">
        <v>839</v>
      </c>
      <c r="P9555" s="407">
        <v>1</v>
      </c>
      <c r="Q9555" s="10">
        <f t="shared" si="607"/>
        <v>839</v>
      </c>
    </row>
    <row r="9556" spans="2:17" ht="20.25" customHeight="1">
      <c r="B9556" s="10" t="str">
        <f t="shared" si="608"/>
        <v>شيشه مات ماسك جوشكاري545</v>
      </c>
      <c r="C9556" s="10" t="str">
        <f t="shared" si="609"/>
        <v>شيشه مات ماسك جوشكاري1404/04/11545</v>
      </c>
      <c r="D9556" s="10" t="str">
        <f>IFERROR(IF(تحویلی!$E$1="","",IF(NOSA!O9556=تحویلی!$E$1,تحویلی!$E$1&amp;COUNTIF(NOSA!$O$1:O9556,تحویلی!$E$1),"")),"")</f>
        <v/>
      </c>
      <c r="E9556" s="10" t="str">
        <f t="shared" si="610"/>
        <v>4120545</v>
      </c>
      <c r="F9556" s="10" t="str">
        <f>IFERROR(VLOOKUP(I9556,DATABASE!$N:$O,2,FALSE),"")</f>
        <v>شيشه مات ماسك جوشكاري</v>
      </c>
      <c r="G9556" s="404" t="s">
        <v>3866</v>
      </c>
      <c r="H9556" s="407">
        <v>4120</v>
      </c>
      <c r="I9556" s="404" t="s">
        <v>1507</v>
      </c>
      <c r="J9556" s="404" t="s">
        <v>113</v>
      </c>
      <c r="K9556" s="407">
        <v>1</v>
      </c>
      <c r="L9556" s="404" t="s">
        <v>8</v>
      </c>
      <c r="M9556" s="404" t="s">
        <v>87</v>
      </c>
      <c r="N9556" s="404" t="s">
        <v>927</v>
      </c>
      <c r="O9556" s="407">
        <v>545</v>
      </c>
      <c r="P9556" s="407">
        <v>0</v>
      </c>
      <c r="Q9556" s="10">
        <f t="shared" si="607"/>
        <v>545</v>
      </c>
    </row>
    <row r="9557" spans="2:17" ht="20.25" customHeight="1">
      <c r="B9557" s="10" t="str">
        <f t="shared" si="608"/>
        <v>نقاب روشن محافظ صورت839</v>
      </c>
      <c r="C9557" s="10" t="str">
        <f t="shared" si="609"/>
        <v>نقاب روشن محافظ صورت1404/04/11839</v>
      </c>
      <c r="D9557" s="10" t="str">
        <f>IFERROR(IF(تحویلی!$E$1="","",IF(NOSA!O9557=تحویلی!$E$1,تحویلی!$E$1&amp;COUNTIF(NOSA!$O$1:O9557,تحویلی!$E$1),"")),"")</f>
        <v/>
      </c>
      <c r="E9557" s="10" t="str">
        <f t="shared" si="610"/>
        <v>4121839</v>
      </c>
      <c r="F9557" s="10" t="str">
        <f>IFERROR(VLOOKUP(I9557,DATABASE!$N:$O,2,FALSE),"")</f>
        <v>نقاب روشن محافظ صورت</v>
      </c>
      <c r="G9557" s="404" t="s">
        <v>3866</v>
      </c>
      <c r="H9557" s="407">
        <v>4121</v>
      </c>
      <c r="I9557" s="404" t="s">
        <v>2331</v>
      </c>
      <c r="J9557" s="404" t="s">
        <v>2332</v>
      </c>
      <c r="K9557" s="407">
        <v>1</v>
      </c>
      <c r="L9557" s="404" t="s">
        <v>8</v>
      </c>
      <c r="M9557" s="404" t="s">
        <v>25</v>
      </c>
      <c r="N9557" s="404" t="s">
        <v>3234</v>
      </c>
      <c r="O9557" s="407">
        <v>839</v>
      </c>
      <c r="P9557" s="407">
        <v>0</v>
      </c>
      <c r="Q9557" s="10">
        <f t="shared" si="607"/>
        <v>839</v>
      </c>
    </row>
    <row r="9558" spans="2:17" ht="20.25" customHeight="1">
      <c r="B9558" s="10" t="str">
        <f t="shared" si="608"/>
        <v>هدگير نقاب839</v>
      </c>
      <c r="C9558" s="10" t="str">
        <f t="shared" si="609"/>
        <v>هدگير نقاب1404/04/11839</v>
      </c>
      <c r="D9558" s="10" t="str">
        <f>IFERROR(IF(تحویلی!$E$1="","",IF(NOSA!O9558=تحویلی!$E$1,تحویلی!$E$1&amp;COUNTIF(NOSA!$O$1:O9558,تحویلی!$E$1),"")),"")</f>
        <v/>
      </c>
      <c r="E9558" s="10" t="str">
        <f t="shared" si="610"/>
        <v>4121839</v>
      </c>
      <c r="F9558" s="10" t="str">
        <f>IFERROR(VLOOKUP(I9558,DATABASE!$N:$O,2,FALSE),"")</f>
        <v>هدگير نقاب</v>
      </c>
      <c r="G9558" s="404" t="s">
        <v>3866</v>
      </c>
      <c r="H9558" s="407">
        <v>4121</v>
      </c>
      <c r="I9558" s="404" t="s">
        <v>1468</v>
      </c>
      <c r="J9558" s="404" t="s">
        <v>12</v>
      </c>
      <c r="K9558" s="407">
        <v>1</v>
      </c>
      <c r="L9558" s="404" t="s">
        <v>8</v>
      </c>
      <c r="M9558" s="404" t="s">
        <v>25</v>
      </c>
      <c r="N9558" s="404" t="s">
        <v>3234</v>
      </c>
      <c r="O9558" s="407">
        <v>839</v>
      </c>
      <c r="P9558" s="407">
        <v>0</v>
      </c>
      <c r="Q9558" s="10">
        <f t="shared" si="607"/>
        <v>839</v>
      </c>
    </row>
    <row r="9559" spans="2:17" ht="20.25" customHeight="1">
      <c r="B9559" s="10" t="str">
        <f t="shared" si="608"/>
        <v>پيشبند نسوز آلومينيومي839</v>
      </c>
      <c r="C9559" s="10" t="str">
        <f t="shared" si="609"/>
        <v>پيشبند نسوز آلومينيومي1404/04/11839</v>
      </c>
      <c r="D9559" s="10" t="str">
        <f>IFERROR(IF(تحویلی!$E$1="","",IF(NOSA!O9559=تحویلی!$E$1,تحویلی!$E$1&amp;COUNTIF(NOSA!$O$1:O9559,تحویلی!$E$1),"")),"")</f>
        <v/>
      </c>
      <c r="E9559" s="10" t="str">
        <f t="shared" si="610"/>
        <v>4121839</v>
      </c>
      <c r="F9559" s="10" t="str">
        <f>IFERROR(VLOOKUP(I9559,DATABASE!$N:$O,2,FALSE),"")</f>
        <v>پيشبند نسوز آلومينيومي</v>
      </c>
      <c r="G9559" s="404" t="s">
        <v>3866</v>
      </c>
      <c r="H9559" s="404">
        <v>4121</v>
      </c>
      <c r="I9559" s="404" t="s">
        <v>1464</v>
      </c>
      <c r="J9559" s="404" t="s">
        <v>36</v>
      </c>
      <c r="K9559" s="404">
        <v>1</v>
      </c>
      <c r="L9559" s="404" t="s">
        <v>8</v>
      </c>
      <c r="M9559" s="404" t="s">
        <v>25</v>
      </c>
      <c r="N9559" s="404" t="s">
        <v>3234</v>
      </c>
      <c r="O9559" s="404">
        <v>839</v>
      </c>
      <c r="P9559" s="404">
        <v>0</v>
      </c>
      <c r="Q9559" s="10">
        <f t="shared" si="607"/>
        <v>839</v>
      </c>
    </row>
    <row r="9560" spans="2:17" ht="20.25" customHeight="1">
      <c r="B9560" s="10" t="str">
        <f t="shared" si="608"/>
        <v>شيشه مات ماسك جوشكاري582</v>
      </c>
      <c r="C9560" s="10" t="str">
        <f t="shared" si="609"/>
        <v>شيشه مات ماسك جوشكاري1404/04/11582</v>
      </c>
      <c r="D9560" s="10" t="str">
        <f>IFERROR(IF(تحویلی!$E$1="","",IF(NOSA!O9560=تحویلی!$E$1,تحویلی!$E$1&amp;COUNTIF(NOSA!$O$1:O9560,تحویلی!$E$1),"")),"")</f>
        <v/>
      </c>
      <c r="E9560" s="10" t="str">
        <f t="shared" si="610"/>
        <v>4124582</v>
      </c>
      <c r="F9560" s="10" t="str">
        <f>IFERROR(VLOOKUP(I9560,DATABASE!$N:$O,2,FALSE),"")</f>
        <v>شيشه مات ماسك جوشكاري</v>
      </c>
      <c r="G9560" s="404" t="s">
        <v>3866</v>
      </c>
      <c r="H9560" s="404">
        <v>4124</v>
      </c>
      <c r="I9560" s="404" t="s">
        <v>1507</v>
      </c>
      <c r="J9560" s="404" t="s">
        <v>113</v>
      </c>
      <c r="K9560" s="404">
        <v>5</v>
      </c>
      <c r="L9560" s="404" t="s">
        <v>8</v>
      </c>
      <c r="M9560" s="404" t="s">
        <v>189</v>
      </c>
      <c r="N9560" s="404" t="s">
        <v>1157</v>
      </c>
      <c r="O9560" s="404">
        <v>582</v>
      </c>
      <c r="P9560" s="404">
        <v>0</v>
      </c>
      <c r="Q9560" s="10">
        <f t="shared" si="607"/>
        <v>582</v>
      </c>
    </row>
    <row r="9561" spans="2:17" ht="20.25" customHeight="1">
      <c r="B9561" s="10" t="str">
        <f t="shared" si="608"/>
        <v>شيشه ماسك جوشكاري ساده582</v>
      </c>
      <c r="C9561" s="10" t="str">
        <f t="shared" si="609"/>
        <v>شيشه ماسك جوشكاري ساده1404/04/11582</v>
      </c>
      <c r="D9561" s="10" t="str">
        <f>IFERROR(IF(تحویلی!$E$1="","",IF(NOSA!O9561=تحویلی!$E$1,تحویلی!$E$1&amp;COUNTIF(NOSA!$O$1:O9561,تحویلی!$E$1),"")),"")</f>
        <v/>
      </c>
      <c r="E9561" s="10" t="str">
        <f t="shared" si="610"/>
        <v>4124582</v>
      </c>
      <c r="F9561" s="10" t="str">
        <f>IFERROR(VLOOKUP(I9561,DATABASE!$N:$O,2,FALSE),"")</f>
        <v>شيشه ماسك جوشكاري ساده</v>
      </c>
      <c r="G9561" s="404" t="s">
        <v>3866</v>
      </c>
      <c r="H9561" s="404">
        <v>4124</v>
      </c>
      <c r="I9561" s="404" t="s">
        <v>1548</v>
      </c>
      <c r="J9561" s="404" t="s">
        <v>111</v>
      </c>
      <c r="K9561" s="404">
        <v>5</v>
      </c>
      <c r="L9561" s="404" t="s">
        <v>8</v>
      </c>
      <c r="M9561" s="404" t="s">
        <v>189</v>
      </c>
      <c r="N9561" s="404" t="s">
        <v>1157</v>
      </c>
      <c r="O9561" s="404">
        <v>582</v>
      </c>
      <c r="P9561" s="404">
        <v>0</v>
      </c>
      <c r="Q9561" s="10">
        <f t="shared" si="607"/>
        <v>582</v>
      </c>
    </row>
    <row r="9562" spans="2:17" ht="20.25" customHeight="1">
      <c r="B9562" s="10" t="str">
        <f t="shared" si="608"/>
        <v>لباس كار ديرسوز(شلوار) 938</v>
      </c>
      <c r="C9562" s="10" t="str">
        <f t="shared" si="609"/>
        <v>لباس كار ديرسوز(شلوار) 1404/04/11938</v>
      </c>
      <c r="D9562" s="10" t="str">
        <f>IFERROR(IF(تحویلی!$E$1="","",IF(NOSA!O9562=تحویلی!$E$1,تحویلی!$E$1&amp;COUNTIF(NOSA!$O$1:O9562,تحویلی!$E$1),"")),"")</f>
        <v/>
      </c>
      <c r="E9562" s="10" t="str">
        <f t="shared" si="610"/>
        <v>4127938</v>
      </c>
      <c r="F9562" s="10" t="str">
        <f>IFERROR(VLOOKUP(I9562,DATABASE!$N:$O,2,FALSE),"")</f>
        <v xml:space="preserve">لباس كار ديرسوز(شلوار) </v>
      </c>
      <c r="G9562" s="404" t="s">
        <v>3866</v>
      </c>
      <c r="H9562" s="404">
        <v>4127</v>
      </c>
      <c r="I9562" s="404" t="s">
        <v>2317</v>
      </c>
      <c r="J9562" s="404" t="s">
        <v>2825</v>
      </c>
      <c r="K9562" s="404">
        <v>1</v>
      </c>
      <c r="L9562" s="404" t="s">
        <v>8</v>
      </c>
      <c r="M9562" s="404" t="s">
        <v>47</v>
      </c>
      <c r="N9562" s="404" t="s">
        <v>3975</v>
      </c>
      <c r="O9562" s="404">
        <v>938</v>
      </c>
      <c r="P9562" s="404">
        <v>1</v>
      </c>
      <c r="Q9562" s="10">
        <f t="shared" si="607"/>
        <v>938</v>
      </c>
    </row>
    <row r="9563" spans="2:17" ht="20.25" customHeight="1">
      <c r="B9563" s="10" t="str">
        <f t="shared" si="608"/>
        <v>لباس كار جين- بلوز938</v>
      </c>
      <c r="C9563" s="10" t="str">
        <f t="shared" si="609"/>
        <v>لباس كار جين- بلوز1404/04/11938</v>
      </c>
      <c r="D9563" s="10" t="str">
        <f>IFERROR(IF(تحویلی!$E$1="","",IF(NOSA!O9563=تحویلی!$E$1,تحویلی!$E$1&amp;COUNTIF(NOSA!$O$1:O9563,تحویلی!$E$1),"")),"")</f>
        <v/>
      </c>
      <c r="E9563" s="10" t="str">
        <f t="shared" si="610"/>
        <v>4127938</v>
      </c>
      <c r="F9563" s="10" t="str">
        <f>IFERROR(VLOOKUP(I9563,DATABASE!$N:$O,2,FALSE),"")</f>
        <v>لباس كار جين- بلوز</v>
      </c>
      <c r="G9563" s="404" t="s">
        <v>3866</v>
      </c>
      <c r="H9563" s="404">
        <v>4127</v>
      </c>
      <c r="I9563" s="404" t="s">
        <v>2355</v>
      </c>
      <c r="J9563" s="404" t="s">
        <v>3210</v>
      </c>
      <c r="K9563" s="404">
        <v>1</v>
      </c>
      <c r="L9563" s="404" t="s">
        <v>8</v>
      </c>
      <c r="M9563" s="404" t="s">
        <v>47</v>
      </c>
      <c r="N9563" s="404" t="s">
        <v>3975</v>
      </c>
      <c r="O9563" s="404">
        <v>938</v>
      </c>
      <c r="P9563" s="404">
        <v>1</v>
      </c>
      <c r="Q9563" s="10">
        <f t="shared" si="607"/>
        <v>938</v>
      </c>
    </row>
    <row r="9564" spans="2:17" ht="20.25" customHeight="1">
      <c r="B9564" s="10" t="str">
        <f t="shared" si="608"/>
        <v>لباس كار جين- بلوز953</v>
      </c>
      <c r="C9564" s="10" t="str">
        <f t="shared" si="609"/>
        <v>لباس كار جين- بلوز1404/04/11953</v>
      </c>
      <c r="D9564" s="10" t="str">
        <f>IFERROR(IF(تحویلی!$E$1="","",IF(NOSA!O9564=تحویلی!$E$1,تحویلی!$E$1&amp;COUNTIF(NOSA!$O$1:O9564,تحویلی!$E$1),"")),"")</f>
        <v/>
      </c>
      <c r="E9564" s="10" t="str">
        <f t="shared" si="610"/>
        <v>4145953</v>
      </c>
      <c r="F9564" s="10" t="str">
        <f>IFERROR(VLOOKUP(I9564,DATABASE!$N:$O,2,FALSE),"")</f>
        <v>لباس كار جين- بلوز</v>
      </c>
      <c r="G9564" s="404" t="s">
        <v>3866</v>
      </c>
      <c r="H9564" s="404">
        <v>4145</v>
      </c>
      <c r="I9564" s="404" t="s">
        <v>2355</v>
      </c>
      <c r="J9564" s="404" t="s">
        <v>3210</v>
      </c>
      <c r="K9564" s="404">
        <v>1</v>
      </c>
      <c r="L9564" s="404" t="s">
        <v>8</v>
      </c>
      <c r="M9564" s="404" t="s">
        <v>47</v>
      </c>
      <c r="N9564" s="404" t="s">
        <v>4206</v>
      </c>
      <c r="O9564" s="404">
        <v>953</v>
      </c>
      <c r="P9564" s="404">
        <v>1</v>
      </c>
      <c r="Q9564" s="10">
        <f t="shared" si="607"/>
        <v>953</v>
      </c>
    </row>
    <row r="9565" spans="2:17" ht="20.25" customHeight="1">
      <c r="B9565" s="10" t="str">
        <f t="shared" si="608"/>
        <v>لباس كار ديرسوز(بلوز) 953</v>
      </c>
      <c r="C9565" s="10" t="str">
        <f t="shared" si="609"/>
        <v>لباس كار ديرسوز(بلوز) 1404/04/11953</v>
      </c>
      <c r="D9565" s="10" t="str">
        <f>IFERROR(IF(تحویلی!$E$1="","",IF(NOSA!O9565=تحویلی!$E$1,تحویلی!$E$1&amp;COUNTIF(NOSA!$O$1:O9565,تحویلی!$E$1),"")),"")</f>
        <v/>
      </c>
      <c r="E9565" s="10" t="str">
        <f t="shared" si="610"/>
        <v>4145953</v>
      </c>
      <c r="F9565" s="10" t="str">
        <f>IFERROR(VLOOKUP(I9565,DATABASE!$N:$O,2,FALSE),"")</f>
        <v xml:space="preserve">لباس كار ديرسوز(بلوز) </v>
      </c>
      <c r="G9565" s="404" t="s">
        <v>3866</v>
      </c>
      <c r="H9565" s="404">
        <v>4145</v>
      </c>
      <c r="I9565" s="404" t="s">
        <v>2316</v>
      </c>
      <c r="J9565" s="404" t="s">
        <v>2780</v>
      </c>
      <c r="K9565" s="404">
        <v>1</v>
      </c>
      <c r="L9565" s="404" t="s">
        <v>8</v>
      </c>
      <c r="M9565" s="404" t="s">
        <v>47</v>
      </c>
      <c r="N9565" s="404" t="s">
        <v>4206</v>
      </c>
      <c r="O9565" s="404">
        <v>953</v>
      </c>
      <c r="P9565" s="404">
        <v>1</v>
      </c>
      <c r="Q9565" s="10">
        <f t="shared" si="607"/>
        <v>953</v>
      </c>
    </row>
    <row r="9566" spans="2:17" ht="20.25" customHeight="1">
      <c r="B9566" s="10" t="str">
        <f t="shared" si="608"/>
        <v>لباس كار ديرسوز(بلوز و شلوار)</v>
      </c>
      <c r="C9566" s="10" t="str">
        <f t="shared" si="609"/>
        <v>لباس كار ديرسوز(بلوز و شلوار)1404/04/12885</v>
      </c>
      <c r="D9566" s="10" t="str">
        <f>IFERROR(IF(تحویلی!$E$1="","",IF(NOSA!O9566=تحویلی!$E$1,تحویلی!$E$1&amp;COUNTIF(NOSA!$O$1:O9566,تحویلی!$E$1),"")),"")</f>
        <v/>
      </c>
      <c r="E9566" s="10" t="str">
        <f t="shared" si="610"/>
        <v>4155885</v>
      </c>
      <c r="F9566" s="10" t="str">
        <f>IFERROR(VLOOKUP(I9566,DATABASE!$N:$O,2,FALSE),"")</f>
        <v>لباس كار ديرسوز(بلوز و شلوار)</v>
      </c>
      <c r="G9566" s="3" t="s">
        <v>3867</v>
      </c>
      <c r="H9566" s="4">
        <v>4155</v>
      </c>
      <c r="I9566" s="3" t="s">
        <v>2314</v>
      </c>
      <c r="J9566" s="3" t="s">
        <v>3520</v>
      </c>
      <c r="K9566" s="5">
        <v>1</v>
      </c>
      <c r="L9566" s="3" t="s">
        <v>28</v>
      </c>
      <c r="M9566" s="3" t="s">
        <v>9</v>
      </c>
      <c r="N9566" s="3" t="s">
        <v>3387</v>
      </c>
      <c r="O9566" s="1">
        <v>885</v>
      </c>
      <c r="P9566" s="4">
        <v>1</v>
      </c>
    </row>
    <row r="9567" spans="2:17" ht="20.25" customHeight="1">
      <c r="B9567" s="10" t="str">
        <f t="shared" si="608"/>
        <v>پوتين ايمني نسوز</v>
      </c>
      <c r="C9567" s="10" t="str">
        <f t="shared" si="609"/>
        <v>پوتين ايمني نسوز1404/04/12885</v>
      </c>
      <c r="D9567" s="10" t="str">
        <f>IFERROR(IF(تحویلی!$E$1="","",IF(NOSA!O9567=تحویلی!$E$1,تحویلی!$E$1&amp;COUNTIF(NOSA!$O$1:O9567,تحویلی!$E$1),"")),"")</f>
        <v/>
      </c>
      <c r="E9567" s="10" t="str">
        <f t="shared" si="610"/>
        <v>4155885</v>
      </c>
      <c r="F9567" s="10" t="str">
        <f>IFERROR(VLOOKUP(I9567,DATABASE!$N:$O,2,FALSE),"")</f>
        <v>پوتين ايمني نسوز</v>
      </c>
      <c r="G9567" s="3" t="s">
        <v>3867</v>
      </c>
      <c r="H9567" s="4">
        <v>4155</v>
      </c>
      <c r="I9567" s="3" t="s">
        <v>1648</v>
      </c>
      <c r="J9567" s="3" t="s">
        <v>1649</v>
      </c>
      <c r="K9567" s="5">
        <v>1</v>
      </c>
      <c r="L9567" s="3" t="s">
        <v>3</v>
      </c>
      <c r="M9567" s="3" t="s">
        <v>9</v>
      </c>
      <c r="N9567" s="3" t="s">
        <v>3387</v>
      </c>
      <c r="O9567" s="1">
        <v>885</v>
      </c>
      <c r="P9567" s="4">
        <v>1</v>
      </c>
    </row>
    <row r="9568" spans="2:17" ht="20.25" customHeight="1">
      <c r="B9568" s="10" t="str">
        <f t="shared" si="608"/>
        <v>دستكش ضد برش سبك</v>
      </c>
      <c r="C9568" s="10" t="str">
        <f t="shared" si="609"/>
        <v>دستكش ضد برش سبك1404/04/12885</v>
      </c>
      <c r="D9568" s="10" t="str">
        <f>IFERROR(IF(تحویلی!$E$1="","",IF(NOSA!O9568=تحویلی!$E$1,تحویلی!$E$1&amp;COUNTIF(NOSA!$O$1:O9568,تحویلی!$E$1),"")),"")</f>
        <v/>
      </c>
      <c r="E9568" s="10" t="str">
        <f t="shared" si="610"/>
        <v>4155885</v>
      </c>
      <c r="F9568" s="10" t="str">
        <f>IFERROR(VLOOKUP(I9568,DATABASE!$N:$O,2,FALSE),"")</f>
        <v>دستكش ضد برش سبك</v>
      </c>
      <c r="G9568" s="3" t="s">
        <v>3867</v>
      </c>
      <c r="H9568" s="4">
        <v>4155</v>
      </c>
      <c r="I9568" s="3" t="s">
        <v>1442</v>
      </c>
      <c r="J9568" s="3" t="s">
        <v>22</v>
      </c>
      <c r="K9568" s="5">
        <v>1</v>
      </c>
      <c r="L9568" s="3" t="s">
        <v>3</v>
      </c>
      <c r="M9568" s="3" t="s">
        <v>9</v>
      </c>
      <c r="N9568" s="3" t="s">
        <v>3387</v>
      </c>
      <c r="O9568" s="1">
        <v>885</v>
      </c>
      <c r="P9568" s="4">
        <v>1</v>
      </c>
    </row>
    <row r="9569" spans="2:16" ht="20.25" customHeight="1">
      <c r="B9569" s="10" t="str">
        <f t="shared" si="608"/>
        <v>دستكش كف مواد سبك</v>
      </c>
      <c r="C9569" s="10" t="str">
        <f t="shared" si="609"/>
        <v>دستكش كف مواد سبك1404/04/12836</v>
      </c>
      <c r="D9569" s="10" t="str">
        <f>IFERROR(IF(تحویلی!$E$1="","",IF(NOSA!O9569=تحویلی!$E$1,تحویلی!$E$1&amp;COUNTIF(NOSA!$O$1:O9569,تحویلی!$E$1),"")),"")</f>
        <v/>
      </c>
      <c r="E9569" s="10" t="str">
        <f t="shared" si="610"/>
        <v>4166836</v>
      </c>
      <c r="F9569" s="10" t="str">
        <f>IFERROR(VLOOKUP(I9569,DATABASE!$N:$O,2,FALSE),"")</f>
        <v>دستكش كف مواد سبك</v>
      </c>
      <c r="G9569" s="3" t="s">
        <v>3867</v>
      </c>
      <c r="H9569" s="4">
        <v>4166</v>
      </c>
      <c r="I9569" s="3" t="s">
        <v>1456</v>
      </c>
      <c r="J9569" s="3" t="s">
        <v>2</v>
      </c>
      <c r="K9569" s="5">
        <v>1</v>
      </c>
      <c r="L9569" s="3" t="s">
        <v>3</v>
      </c>
      <c r="M9569" s="3" t="s">
        <v>40</v>
      </c>
      <c r="N9569" s="3" t="s">
        <v>2678</v>
      </c>
      <c r="O9569" s="1">
        <v>836</v>
      </c>
      <c r="P9569" s="4">
        <v>1</v>
      </c>
    </row>
    <row r="9570" spans="2:16" ht="20.25" customHeight="1">
      <c r="B9570" s="10" t="str">
        <f t="shared" si="608"/>
        <v>دستكش كف مواد سبك</v>
      </c>
      <c r="C9570" s="10" t="str">
        <f t="shared" si="609"/>
        <v>دستكش كف مواد سبك1404/04/12944</v>
      </c>
      <c r="D9570" s="10" t="str">
        <f>IFERROR(IF(تحویلی!$E$1="","",IF(NOSA!O9570=تحویلی!$E$1,تحویلی!$E$1&amp;COUNTIF(NOSA!$O$1:O9570,تحویلی!$E$1),"")),"")</f>
        <v/>
      </c>
      <c r="E9570" s="10" t="str">
        <f t="shared" si="610"/>
        <v>4167944</v>
      </c>
      <c r="F9570" s="10" t="str">
        <f>IFERROR(VLOOKUP(I9570,DATABASE!$N:$O,2,FALSE),"")</f>
        <v>دستكش كف مواد سبك</v>
      </c>
      <c r="G9570" s="3" t="s">
        <v>3867</v>
      </c>
      <c r="H9570" s="4">
        <v>4167</v>
      </c>
      <c r="I9570" s="3" t="s">
        <v>1456</v>
      </c>
      <c r="J9570" s="3" t="s">
        <v>2</v>
      </c>
      <c r="K9570" s="5">
        <v>1</v>
      </c>
      <c r="L9570" s="3" t="s">
        <v>3</v>
      </c>
      <c r="M9570" s="3" t="s">
        <v>47</v>
      </c>
      <c r="N9570" s="3" t="s">
        <v>4008</v>
      </c>
      <c r="O9570" s="1">
        <v>944</v>
      </c>
      <c r="P9570" s="4">
        <v>1</v>
      </c>
    </row>
    <row r="9571" spans="2:16" ht="20.25" customHeight="1">
      <c r="B9571" s="10" t="str">
        <f t="shared" si="608"/>
        <v>دستكش كف مواد سبك</v>
      </c>
      <c r="C9571" s="10" t="str">
        <f t="shared" si="609"/>
        <v>دستكش كف مواد سبك1404/04/12733</v>
      </c>
      <c r="D9571" s="10" t="str">
        <f>IFERROR(IF(تحویلی!$E$1="","",IF(NOSA!O9571=تحویلی!$E$1,تحویلی!$E$1&amp;COUNTIF(NOSA!$O$1:O9571,تحویلی!$E$1),"")),"")</f>
        <v/>
      </c>
      <c r="E9571" s="10" t="str">
        <f t="shared" si="610"/>
        <v>4167733</v>
      </c>
      <c r="F9571" s="10" t="str">
        <f>IFERROR(VLOOKUP(I9571,DATABASE!$N:$O,2,FALSE),"")</f>
        <v>دستكش كف مواد سبك</v>
      </c>
      <c r="G9571" s="3" t="s">
        <v>3867</v>
      </c>
      <c r="H9571" s="4">
        <v>4167</v>
      </c>
      <c r="I9571" s="3" t="s">
        <v>1456</v>
      </c>
      <c r="J9571" s="3" t="s">
        <v>2</v>
      </c>
      <c r="K9571" s="5">
        <v>1</v>
      </c>
      <c r="L9571" s="3" t="s">
        <v>3</v>
      </c>
      <c r="M9571" s="3" t="s">
        <v>47</v>
      </c>
      <c r="N9571" s="3" t="s">
        <v>628</v>
      </c>
      <c r="O9571" s="1">
        <v>733</v>
      </c>
      <c r="P9571" s="4">
        <v>1</v>
      </c>
    </row>
    <row r="9572" spans="2:16" ht="20.25" customHeight="1">
      <c r="B9572" s="10" t="str">
        <f t="shared" si="608"/>
        <v xml:space="preserve"> لباس كارشناسي مديران </v>
      </c>
      <c r="C9572" s="10" t="str">
        <f t="shared" si="609"/>
        <v xml:space="preserve"> لباس كارشناسي مديران 1404/04/12694</v>
      </c>
      <c r="D9572" s="10" t="str">
        <f>IFERROR(IF(تحویلی!$E$1="","",IF(NOSA!O9572=تحویلی!$E$1,تحویلی!$E$1&amp;COUNTIF(NOSA!$O$1:O9572,تحویلی!$E$1),"")),"")</f>
        <v/>
      </c>
      <c r="E9572" s="10" t="str">
        <f t="shared" si="610"/>
        <v>4174694</v>
      </c>
      <c r="F9572" s="10" t="str">
        <f>IFERROR(VLOOKUP(I9572,DATABASE!$N:$O,2,FALSE),"")</f>
        <v xml:space="preserve"> لباس كارشناسي مديران </v>
      </c>
      <c r="G9572" s="3" t="s">
        <v>3867</v>
      </c>
      <c r="H9572" s="4">
        <v>4174</v>
      </c>
      <c r="I9572" s="3" t="s">
        <v>1677</v>
      </c>
      <c r="J9572" s="3" t="s">
        <v>1678</v>
      </c>
      <c r="K9572" s="5">
        <v>1</v>
      </c>
      <c r="L9572" s="3" t="s">
        <v>8</v>
      </c>
      <c r="M9572" s="3" t="s">
        <v>47</v>
      </c>
      <c r="N9572" s="3" t="s">
        <v>128</v>
      </c>
      <c r="O9572" s="1">
        <v>694</v>
      </c>
      <c r="P9572" s="4">
        <v>1</v>
      </c>
    </row>
    <row r="9573" spans="2:16" ht="20.25" customHeight="1">
      <c r="B9573" s="10" t="str">
        <f t="shared" si="608"/>
        <v>لباس كار ديرسوز(بلوز و شلوار)</v>
      </c>
      <c r="C9573" s="10" t="str">
        <f t="shared" si="609"/>
        <v>لباس كار ديرسوز(بلوز و شلوار)1404/04/12285</v>
      </c>
      <c r="D9573" s="10" t="str">
        <f>IFERROR(IF(تحویلی!$E$1="","",IF(NOSA!O9573=تحویلی!$E$1,تحویلی!$E$1&amp;COUNTIF(NOSA!$O$1:O9573,تحویلی!$E$1),"")),"")</f>
        <v/>
      </c>
      <c r="E9573" s="10" t="str">
        <f t="shared" si="610"/>
        <v>4175285</v>
      </c>
      <c r="F9573" s="10" t="str">
        <f>IFERROR(VLOOKUP(I9573,DATABASE!$N:$O,2,FALSE),"")</f>
        <v>لباس كار ديرسوز(بلوز و شلوار)</v>
      </c>
      <c r="G9573" s="3" t="s">
        <v>3867</v>
      </c>
      <c r="H9573" s="4">
        <v>4175</v>
      </c>
      <c r="I9573" s="3" t="s">
        <v>1619</v>
      </c>
      <c r="J9573" s="3" t="s">
        <v>1620</v>
      </c>
      <c r="K9573" s="5">
        <v>1</v>
      </c>
      <c r="L9573" s="3" t="s">
        <v>28</v>
      </c>
      <c r="M9573" s="3" t="s">
        <v>4</v>
      </c>
      <c r="N9573" s="3" t="s">
        <v>294</v>
      </c>
      <c r="O9573" s="1">
        <v>285</v>
      </c>
      <c r="P9573" s="4">
        <v>1</v>
      </c>
    </row>
    <row r="9574" spans="2:16" ht="20.25" customHeight="1">
      <c r="B9574" s="10" t="str">
        <f t="shared" si="608"/>
        <v>چكمه ايمني نسوز</v>
      </c>
      <c r="C9574" s="10" t="str">
        <f t="shared" si="609"/>
        <v>چكمه ايمني نسوز1404/04/12285</v>
      </c>
      <c r="D9574" s="10" t="str">
        <f>IFERROR(IF(تحویلی!$E$1="","",IF(NOSA!O9574=تحویلی!$E$1,تحویلی!$E$1&amp;COUNTIF(NOSA!$O$1:O9574,تحویلی!$E$1),"")),"")</f>
        <v/>
      </c>
      <c r="E9574" s="10" t="str">
        <f t="shared" si="610"/>
        <v>4175285</v>
      </c>
      <c r="F9574" s="10" t="str">
        <f>IFERROR(VLOOKUP(I9574,DATABASE!$N:$O,2,FALSE),"")</f>
        <v>چكمه ايمني نسوز</v>
      </c>
      <c r="G9574" s="3" t="s">
        <v>3867</v>
      </c>
      <c r="H9574" s="4">
        <v>4175</v>
      </c>
      <c r="I9574" s="3" t="s">
        <v>1658</v>
      </c>
      <c r="J9574" s="3" t="s">
        <v>1659</v>
      </c>
      <c r="K9574" s="5">
        <v>1</v>
      </c>
      <c r="L9574" s="3" t="s">
        <v>3</v>
      </c>
      <c r="M9574" s="3" t="s">
        <v>4</v>
      </c>
      <c r="N9574" s="3" t="s">
        <v>294</v>
      </c>
      <c r="O9574" s="1">
        <v>285</v>
      </c>
      <c r="P9574" s="4">
        <v>1</v>
      </c>
    </row>
    <row r="9575" spans="2:16" ht="20.25" customHeight="1">
      <c r="B9575" s="10" t="str">
        <f t="shared" si="608"/>
        <v>دستكش ضد برش سبك</v>
      </c>
      <c r="C9575" s="10" t="str">
        <f t="shared" si="609"/>
        <v>دستكش ضد برش سبك1404/04/12952</v>
      </c>
      <c r="D9575" s="10" t="str">
        <f>IFERROR(IF(تحویلی!$E$1="","",IF(NOSA!O9575=تحویلی!$E$1,تحویلی!$E$1&amp;COUNTIF(NOSA!$O$1:O9575,تحویلی!$E$1),"")),"")</f>
        <v/>
      </c>
      <c r="E9575" s="10" t="str">
        <f t="shared" si="610"/>
        <v>4176952</v>
      </c>
      <c r="F9575" s="10" t="str">
        <f>IFERROR(VLOOKUP(I9575,DATABASE!$N:$O,2,FALSE),"")</f>
        <v>دستكش ضد برش سبك</v>
      </c>
      <c r="G9575" s="3" t="s">
        <v>3867</v>
      </c>
      <c r="H9575" s="4">
        <v>4176</v>
      </c>
      <c r="I9575" s="3" t="s">
        <v>1442</v>
      </c>
      <c r="J9575" s="3" t="s">
        <v>22</v>
      </c>
      <c r="K9575" s="5">
        <v>1</v>
      </c>
      <c r="L9575" s="3" t="s">
        <v>3</v>
      </c>
      <c r="M9575" s="3" t="s">
        <v>19</v>
      </c>
      <c r="N9575" s="3" t="s">
        <v>4283</v>
      </c>
      <c r="O9575" s="1">
        <v>952</v>
      </c>
      <c r="P9575" s="4">
        <v>1</v>
      </c>
    </row>
    <row r="9576" spans="2:16" ht="20.25" customHeight="1">
      <c r="B9576" s="10" t="str">
        <f t="shared" si="608"/>
        <v>پوتين ايمني نسوز</v>
      </c>
      <c r="C9576" s="10" t="str">
        <f t="shared" si="609"/>
        <v>پوتين ايمني نسوز1404/04/12471</v>
      </c>
      <c r="D9576" s="10" t="str">
        <f>IFERROR(IF(تحویلی!$E$1="","",IF(NOSA!O9576=تحویلی!$E$1,تحویلی!$E$1&amp;COUNTIF(NOSA!$O$1:O9576,تحویلی!$E$1),"")),"")</f>
        <v/>
      </c>
      <c r="E9576" s="10" t="str">
        <f t="shared" si="610"/>
        <v>4179471</v>
      </c>
      <c r="F9576" s="10" t="str">
        <f>IFERROR(VLOOKUP(I9576,DATABASE!$N:$O,2,FALSE),"")</f>
        <v>پوتين ايمني نسوز</v>
      </c>
      <c r="G9576" s="3" t="s">
        <v>3867</v>
      </c>
      <c r="H9576" s="4">
        <v>4179</v>
      </c>
      <c r="I9576" s="3" t="s">
        <v>1528</v>
      </c>
      <c r="J9576" s="3" t="s">
        <v>1654</v>
      </c>
      <c r="K9576" s="5">
        <v>1</v>
      </c>
      <c r="L9576" s="3" t="s">
        <v>3</v>
      </c>
      <c r="M9576" s="3" t="s">
        <v>43</v>
      </c>
      <c r="N9576" s="3" t="s">
        <v>97</v>
      </c>
      <c r="O9576" s="1">
        <v>471</v>
      </c>
      <c r="P9576" s="4">
        <v>1</v>
      </c>
    </row>
    <row r="9577" spans="2:16" ht="20.25" customHeight="1">
      <c r="B9577" s="10" t="str">
        <f t="shared" si="608"/>
        <v>دستكش ضد برش سبك</v>
      </c>
      <c r="C9577" s="10" t="str">
        <f t="shared" si="609"/>
        <v>دستكش ضد برش سبك1404/04/12401</v>
      </c>
      <c r="D9577" s="10" t="str">
        <f>IFERROR(IF(تحویلی!$E$1="","",IF(NOSA!O9577=تحویلی!$E$1,تحویلی!$E$1&amp;COUNTIF(NOSA!$O$1:O9577,تحویلی!$E$1),"")),"")</f>
        <v/>
      </c>
      <c r="E9577" s="10" t="str">
        <f t="shared" si="610"/>
        <v>4180401</v>
      </c>
      <c r="F9577" s="10" t="str">
        <f>IFERROR(VLOOKUP(I9577,DATABASE!$N:$O,2,FALSE),"")</f>
        <v>دستكش ضد برش سبك</v>
      </c>
      <c r="G9577" s="3" t="s">
        <v>3867</v>
      </c>
      <c r="H9577" s="4">
        <v>4180</v>
      </c>
      <c r="I9577" s="3" t="s">
        <v>1442</v>
      </c>
      <c r="J9577" s="3" t="s">
        <v>22</v>
      </c>
      <c r="K9577" s="5">
        <v>1</v>
      </c>
      <c r="L9577" s="3" t="s">
        <v>3</v>
      </c>
      <c r="M9577" s="3" t="s">
        <v>19</v>
      </c>
      <c r="N9577" s="3" t="s">
        <v>424</v>
      </c>
      <c r="O9577" s="1">
        <v>401</v>
      </c>
      <c r="P9577" s="4">
        <v>1</v>
      </c>
    </row>
    <row r="9578" spans="2:16" ht="20.25" customHeight="1">
      <c r="B9578" s="10" t="str">
        <f t="shared" si="608"/>
        <v>دستكش ضد برش سبك</v>
      </c>
      <c r="C9578" s="10" t="str">
        <f t="shared" si="609"/>
        <v>دستكش ضد برش سبك1404/04/12221</v>
      </c>
      <c r="D9578" s="10" t="str">
        <f>IFERROR(IF(تحویلی!$E$1="","",IF(NOSA!O9578=تحویلی!$E$1,تحویلی!$E$1&amp;COUNTIF(NOSA!$O$1:O9578,تحویلی!$E$1),"")),"")</f>
        <v/>
      </c>
      <c r="E9578" s="10" t="str">
        <f t="shared" si="610"/>
        <v>4181221</v>
      </c>
      <c r="F9578" s="10" t="str">
        <f>IFERROR(VLOOKUP(I9578,DATABASE!$N:$O,2,FALSE),"")</f>
        <v>دستكش ضد برش سبك</v>
      </c>
      <c r="G9578" s="3" t="s">
        <v>3867</v>
      </c>
      <c r="H9578" s="4">
        <v>4181</v>
      </c>
      <c r="I9578" s="3" t="s">
        <v>1442</v>
      </c>
      <c r="J9578" s="3" t="s">
        <v>22</v>
      </c>
      <c r="K9578" s="5">
        <v>1</v>
      </c>
      <c r="L9578" s="3" t="s">
        <v>3</v>
      </c>
      <c r="M9578" s="3" t="s">
        <v>9</v>
      </c>
      <c r="N9578" s="3" t="s">
        <v>2703</v>
      </c>
      <c r="O9578" s="1">
        <v>221</v>
      </c>
      <c r="P9578" s="4">
        <v>1</v>
      </c>
    </row>
    <row r="9579" spans="2:16" ht="20.25" customHeight="1">
      <c r="B9579" s="10" t="str">
        <f t="shared" si="608"/>
        <v>لباس كار معمولي- بلوز و شلوار</v>
      </c>
      <c r="C9579" s="10" t="str">
        <f t="shared" si="609"/>
        <v>لباس كار معمولي- بلوز و شلوار1404/04/12838</v>
      </c>
      <c r="D9579" s="10" t="str">
        <f>IFERROR(IF(تحویلی!$E$1="","",IF(NOSA!O9579=تحویلی!$E$1,تحویلی!$E$1&amp;COUNTIF(NOSA!$O$1:O9579,تحویلی!$E$1),"")),"")</f>
        <v/>
      </c>
      <c r="E9579" s="10" t="str">
        <f t="shared" si="610"/>
        <v>4182838</v>
      </c>
      <c r="F9579" s="10" t="str">
        <f>IFERROR(VLOOKUP(I9579,DATABASE!$N:$O,2,FALSE),"")</f>
        <v>لباس كار معمولي- بلوز و شلوار</v>
      </c>
      <c r="G9579" s="3" t="s">
        <v>3867</v>
      </c>
      <c r="H9579" s="4">
        <v>4182</v>
      </c>
      <c r="I9579" s="3" t="s">
        <v>1705</v>
      </c>
      <c r="J9579" s="3" t="s">
        <v>1706</v>
      </c>
      <c r="K9579" s="5">
        <v>1</v>
      </c>
      <c r="L9579" s="3" t="s">
        <v>28</v>
      </c>
      <c r="M9579" s="3" t="s">
        <v>40</v>
      </c>
      <c r="N9579" s="3" t="s">
        <v>3258</v>
      </c>
      <c r="O9579" s="1">
        <v>838</v>
      </c>
      <c r="P9579" s="4">
        <v>1</v>
      </c>
    </row>
    <row r="9580" spans="2:16" ht="20.25" customHeight="1">
      <c r="B9580" s="10" t="str">
        <f t="shared" si="608"/>
        <v>دستكش ضد برش سبك</v>
      </c>
      <c r="C9580" s="10" t="str">
        <f t="shared" si="609"/>
        <v>دستكش ضد برش سبك1404/04/1283</v>
      </c>
      <c r="D9580" s="10" t="str">
        <f>IFERROR(IF(تحویلی!$E$1="","",IF(NOSA!O9580=تحویلی!$E$1,تحویلی!$E$1&amp;COUNTIF(NOSA!$O$1:O9580,تحویلی!$E$1),"")),"")</f>
        <v/>
      </c>
      <c r="E9580" s="10" t="str">
        <f t="shared" si="610"/>
        <v>418483</v>
      </c>
      <c r="F9580" s="10" t="str">
        <f>IFERROR(VLOOKUP(I9580,DATABASE!$N:$O,2,FALSE),"")</f>
        <v>دستكش ضد برش سبك</v>
      </c>
      <c r="G9580" s="3" t="s">
        <v>3867</v>
      </c>
      <c r="H9580" s="4">
        <v>4184</v>
      </c>
      <c r="I9580" s="3" t="s">
        <v>1442</v>
      </c>
      <c r="J9580" s="3" t="s">
        <v>22</v>
      </c>
      <c r="K9580" s="5">
        <v>1</v>
      </c>
      <c r="L9580" s="3" t="s">
        <v>3</v>
      </c>
      <c r="M9580" s="3" t="s">
        <v>43</v>
      </c>
      <c r="N9580" s="3" t="s">
        <v>929</v>
      </c>
      <c r="O9580" s="1">
        <v>83</v>
      </c>
      <c r="P9580" s="4">
        <v>1</v>
      </c>
    </row>
    <row r="9581" spans="2:16" ht="20.25" customHeight="1">
      <c r="B9581" s="10" t="str">
        <f t="shared" si="608"/>
        <v>دستكش ضد برش سبك</v>
      </c>
      <c r="C9581" s="10" t="str">
        <f t="shared" si="609"/>
        <v>دستكش ضد برش سبك1404/04/13723</v>
      </c>
      <c r="D9581" s="10" t="str">
        <f>IFERROR(IF(تحویلی!$E$1="","",IF(NOSA!O9581=تحویلی!$E$1,تحویلی!$E$1&amp;COUNTIF(NOSA!$O$1:O9581,تحویلی!$E$1),"")),"")</f>
        <v/>
      </c>
      <c r="E9581" s="10" t="str">
        <f t="shared" si="610"/>
        <v>4190723</v>
      </c>
      <c r="F9581" s="10" t="str">
        <f>IFERROR(VLOOKUP(I9581,DATABASE!$N:$O,2,FALSE),"")</f>
        <v>دستكش ضد برش سبك</v>
      </c>
      <c r="G9581" s="3" t="s">
        <v>3868</v>
      </c>
      <c r="H9581" s="4">
        <v>4190</v>
      </c>
      <c r="I9581" s="3" t="s">
        <v>1442</v>
      </c>
      <c r="J9581" s="3" t="s">
        <v>22</v>
      </c>
      <c r="K9581" s="5">
        <v>1</v>
      </c>
      <c r="L9581" s="3" t="s">
        <v>3</v>
      </c>
      <c r="M9581" s="3" t="s">
        <v>9</v>
      </c>
      <c r="N9581" s="3" t="s">
        <v>1037</v>
      </c>
      <c r="O9581" s="1">
        <v>723</v>
      </c>
      <c r="P9581" s="4">
        <v>1</v>
      </c>
    </row>
    <row r="9582" spans="2:16" ht="20.25" customHeight="1">
      <c r="B9582" s="10" t="str">
        <f t="shared" si="608"/>
        <v>دستكش ضد برش سبك</v>
      </c>
      <c r="C9582" s="10" t="str">
        <f t="shared" si="609"/>
        <v>دستكش ضد برش سبك1404/04/13573</v>
      </c>
      <c r="D9582" s="10" t="str">
        <f>IFERROR(IF(تحویلی!$E$1="","",IF(NOSA!O9582=تحویلی!$E$1,تحویلی!$E$1&amp;COUNTIF(NOSA!$O$1:O9582,تحویلی!$E$1),"")),"")</f>
        <v/>
      </c>
      <c r="E9582" s="10" t="str">
        <f t="shared" si="610"/>
        <v>4194573</v>
      </c>
      <c r="F9582" s="10" t="str">
        <f>IFERROR(VLOOKUP(I9582,DATABASE!$N:$O,2,FALSE),"")</f>
        <v>دستكش ضد برش سبك</v>
      </c>
      <c r="G9582" s="3" t="s">
        <v>3868</v>
      </c>
      <c r="H9582" s="4">
        <v>4194</v>
      </c>
      <c r="I9582" s="3" t="s">
        <v>1442</v>
      </c>
      <c r="J9582" s="3" t="s">
        <v>22</v>
      </c>
      <c r="K9582" s="5">
        <v>1</v>
      </c>
      <c r="L9582" s="3" t="s">
        <v>3</v>
      </c>
      <c r="M9582" s="3" t="s">
        <v>19</v>
      </c>
      <c r="N9582" s="3" t="s">
        <v>104</v>
      </c>
      <c r="O9582" s="1">
        <v>573</v>
      </c>
      <c r="P9582" s="4">
        <v>1</v>
      </c>
    </row>
    <row r="9583" spans="2:16" ht="20.25" customHeight="1">
      <c r="B9583" s="10" t="str">
        <f t="shared" si="608"/>
        <v>دستكش ضد برش سبك</v>
      </c>
      <c r="C9583" s="10" t="str">
        <f t="shared" si="609"/>
        <v>دستكش ضد برش سبك1404/04/13294</v>
      </c>
      <c r="D9583" s="10" t="str">
        <f>IFERROR(IF(تحویلی!$E$1="","",IF(NOSA!O9583=تحویلی!$E$1,تحویلی!$E$1&amp;COUNTIF(NOSA!$O$1:O9583,تحویلی!$E$1),"")),"")</f>
        <v/>
      </c>
      <c r="E9583" s="10" t="str">
        <f t="shared" si="610"/>
        <v>4195294</v>
      </c>
      <c r="F9583" s="10" t="str">
        <f>IFERROR(VLOOKUP(I9583,DATABASE!$N:$O,2,FALSE),"")</f>
        <v>دستكش ضد برش سبك</v>
      </c>
      <c r="G9583" s="3" t="s">
        <v>3868</v>
      </c>
      <c r="H9583" s="4">
        <v>4195</v>
      </c>
      <c r="I9583" s="3" t="s">
        <v>1442</v>
      </c>
      <c r="J9583" s="3" t="s">
        <v>22</v>
      </c>
      <c r="K9583" s="5">
        <v>1</v>
      </c>
      <c r="L9583" s="3" t="s">
        <v>3</v>
      </c>
      <c r="M9583" s="3" t="s">
        <v>25</v>
      </c>
      <c r="N9583" s="3" t="s">
        <v>203</v>
      </c>
      <c r="O9583" s="1">
        <v>294</v>
      </c>
      <c r="P9583" s="4">
        <v>1</v>
      </c>
    </row>
    <row r="9584" spans="2:16" ht="20.25" customHeight="1">
      <c r="B9584" s="10" t="str">
        <f t="shared" si="608"/>
        <v>كلاه ايمني</v>
      </c>
      <c r="C9584" s="10" t="str">
        <f t="shared" si="609"/>
        <v>كلاه ايمني1404/04/13829</v>
      </c>
      <c r="D9584" s="10" t="str">
        <f>IFERROR(IF(تحویلی!$E$1="","",IF(NOSA!O9584=تحویلی!$E$1,تحویلی!$E$1&amp;COUNTIF(NOSA!$O$1:O9584,تحویلی!$E$1),"")),"")</f>
        <v/>
      </c>
      <c r="E9584" s="10" t="str">
        <f t="shared" si="610"/>
        <v>4198829</v>
      </c>
      <c r="F9584" s="10" t="str">
        <f>IFERROR(VLOOKUP(I9584,DATABASE!$N:$O,2,FALSE),"")</f>
        <v>كلاه ايمني</v>
      </c>
      <c r="G9584" s="3" t="s">
        <v>3868</v>
      </c>
      <c r="H9584" s="4">
        <v>4198</v>
      </c>
      <c r="I9584" s="3" t="s">
        <v>1505</v>
      </c>
      <c r="J9584" s="3" t="s">
        <v>1628</v>
      </c>
      <c r="K9584" s="5">
        <v>1</v>
      </c>
      <c r="L9584" s="3" t="s">
        <v>8</v>
      </c>
      <c r="M9584" s="3" t="s">
        <v>4</v>
      </c>
      <c r="N9584" s="3" t="s">
        <v>2732</v>
      </c>
      <c r="O9584" s="1">
        <v>829</v>
      </c>
      <c r="P9584" s="4">
        <v>1</v>
      </c>
    </row>
    <row r="9585" spans="2:17" ht="20.25" customHeight="1">
      <c r="B9585" s="10" t="str">
        <f t="shared" si="608"/>
        <v>پيشبند نسوز آلومينيومي936</v>
      </c>
      <c r="C9585" s="10" t="str">
        <f t="shared" si="609"/>
        <v>پيشبند نسوز آلومينيومي1404/04/14936</v>
      </c>
      <c r="D9585" s="10" t="str">
        <f>IFERROR(IF(تحویلی!$E$1="","",IF(NOSA!O9585=تحویلی!$E$1,تحویلی!$E$1&amp;COUNTIF(NOSA!$O$1:O9585,تحویلی!$E$1),"")),"")</f>
        <v/>
      </c>
      <c r="E9585" s="10" t="str">
        <f t="shared" si="610"/>
        <v>4205936</v>
      </c>
      <c r="F9585" s="10" t="str">
        <f>IFERROR(VLOOKUP(I9585,DATABASE!$N:$O,2,FALSE),"")</f>
        <v>پيشبند نسوز آلومينيومي</v>
      </c>
      <c r="G9585" s="3" t="s">
        <v>3869</v>
      </c>
      <c r="H9585" s="3">
        <v>4205</v>
      </c>
      <c r="I9585" s="3" t="s">
        <v>1464</v>
      </c>
      <c r="J9585" s="3" t="s">
        <v>36</v>
      </c>
      <c r="K9585" s="3">
        <v>1</v>
      </c>
      <c r="L9585" s="3" t="s">
        <v>8</v>
      </c>
      <c r="M9585" s="3" t="s">
        <v>4</v>
      </c>
      <c r="N9585" s="3" t="s">
        <v>4020</v>
      </c>
      <c r="O9585" s="3">
        <v>936</v>
      </c>
      <c r="P9585" s="3">
        <v>1</v>
      </c>
      <c r="Q9585" s="10">
        <f t="shared" ref="Q9585:Q9641" si="611">VALUE(O9585)</f>
        <v>936</v>
      </c>
    </row>
    <row r="9586" spans="2:17" ht="20.25" customHeight="1">
      <c r="B9586" s="10" t="str">
        <f t="shared" si="608"/>
        <v>نقاب تيره محافظ صورت معمولي936</v>
      </c>
      <c r="C9586" s="10" t="str">
        <f t="shared" si="609"/>
        <v>نقاب تيره محافظ صورت معمولي1404/04/14936</v>
      </c>
      <c r="D9586" s="10" t="str">
        <f>IFERROR(IF(تحویلی!$E$1="","",IF(NOSA!O9586=تحویلی!$E$1,تحویلی!$E$1&amp;COUNTIF(NOSA!$O$1:O9586,تحویلی!$E$1),"")),"")</f>
        <v/>
      </c>
      <c r="E9586" s="10" t="str">
        <f t="shared" si="610"/>
        <v>4205936</v>
      </c>
      <c r="F9586" s="10" t="str">
        <f>IFERROR(VLOOKUP(I9586,DATABASE!$N:$O,2,FALSE),"")</f>
        <v>نقاب تيره محافظ صورت معمولي</v>
      </c>
      <c r="G9586" s="3" t="s">
        <v>3869</v>
      </c>
      <c r="H9586" s="3">
        <v>4205</v>
      </c>
      <c r="I9586" s="3" t="s">
        <v>1557</v>
      </c>
      <c r="J9586" s="3" t="s">
        <v>115</v>
      </c>
      <c r="K9586" s="3">
        <v>1</v>
      </c>
      <c r="L9586" s="3" t="s">
        <v>8</v>
      </c>
      <c r="M9586" s="3" t="s">
        <v>4</v>
      </c>
      <c r="N9586" s="3" t="s">
        <v>4020</v>
      </c>
      <c r="O9586" s="3">
        <v>936</v>
      </c>
      <c r="P9586" s="3">
        <v>1</v>
      </c>
      <c r="Q9586" s="10">
        <f t="shared" si="611"/>
        <v>936</v>
      </c>
    </row>
    <row r="9587" spans="2:17" ht="20.25" customHeight="1">
      <c r="B9587" s="10" t="str">
        <f t="shared" si="608"/>
        <v>هدگير نقاب936</v>
      </c>
      <c r="C9587" s="10" t="str">
        <f t="shared" si="609"/>
        <v>هدگير نقاب1404/04/14936</v>
      </c>
      <c r="D9587" s="10" t="str">
        <f>IFERROR(IF(تحویلی!$E$1="","",IF(NOSA!O9587=تحویلی!$E$1,تحویلی!$E$1&amp;COUNTIF(NOSA!$O$1:O9587,تحویلی!$E$1),"")),"")</f>
        <v/>
      </c>
      <c r="E9587" s="10" t="str">
        <f t="shared" si="610"/>
        <v>4205936</v>
      </c>
      <c r="F9587" s="10" t="str">
        <f>IFERROR(VLOOKUP(I9587,DATABASE!$N:$O,2,FALSE),"")</f>
        <v>هدگير نقاب</v>
      </c>
      <c r="G9587" s="3" t="s">
        <v>3869</v>
      </c>
      <c r="H9587" s="3">
        <v>4205</v>
      </c>
      <c r="I9587" s="3" t="s">
        <v>1468</v>
      </c>
      <c r="J9587" s="3" t="s">
        <v>12</v>
      </c>
      <c r="K9587" s="3">
        <v>1</v>
      </c>
      <c r="L9587" s="3" t="s">
        <v>8</v>
      </c>
      <c r="M9587" s="3" t="s">
        <v>4</v>
      </c>
      <c r="N9587" s="3" t="s">
        <v>4020</v>
      </c>
      <c r="O9587" s="3">
        <v>936</v>
      </c>
      <c r="P9587" s="3">
        <v>1</v>
      </c>
      <c r="Q9587" s="10">
        <f t="shared" si="611"/>
        <v>936</v>
      </c>
    </row>
    <row r="9588" spans="2:17" ht="20.25" customHeight="1">
      <c r="B9588" s="10" t="str">
        <f t="shared" si="608"/>
        <v>فيلتر ماسك نيم صورت (3M) مدل 2091751</v>
      </c>
      <c r="C9588" s="10" t="str">
        <f t="shared" si="609"/>
        <v>فيلتر ماسك نيم صورت (3M) مدل 20911404/04/14751</v>
      </c>
      <c r="D9588" s="10" t="str">
        <f>IFERROR(IF(تحویلی!$E$1="","",IF(NOSA!O9588=تحویلی!$E$1,تحویلی!$E$1&amp;COUNTIF(NOSA!$O$1:O9588,تحویلی!$E$1),"")),"")</f>
        <v/>
      </c>
      <c r="E9588" s="10" t="str">
        <f t="shared" si="610"/>
        <v>4208751</v>
      </c>
      <c r="F9588" s="10" t="str">
        <f>IFERROR(VLOOKUP(I9588,DATABASE!$N:$O,2,FALSE),"")</f>
        <v>فيلتر ماسك نيم صورت (3M) مدل 2091</v>
      </c>
      <c r="G9588" s="3" t="s">
        <v>3869</v>
      </c>
      <c r="H9588" s="3">
        <v>4208</v>
      </c>
      <c r="I9588" s="3" t="s">
        <v>1475</v>
      </c>
      <c r="J9588" s="3" t="s">
        <v>53</v>
      </c>
      <c r="K9588" s="3">
        <v>1</v>
      </c>
      <c r="L9588" s="3" t="s">
        <v>8</v>
      </c>
      <c r="M9588" s="3" t="s">
        <v>9</v>
      </c>
      <c r="N9588" s="3" t="s">
        <v>2709</v>
      </c>
      <c r="O9588" s="3">
        <v>751</v>
      </c>
      <c r="P9588" s="3">
        <v>1</v>
      </c>
      <c r="Q9588" s="10">
        <f t="shared" si="611"/>
        <v>751</v>
      </c>
    </row>
    <row r="9589" spans="2:17" ht="20.25" customHeight="1">
      <c r="B9589" s="10" t="str">
        <f t="shared" si="608"/>
        <v>دستكش كف مواد سبك641</v>
      </c>
      <c r="C9589" s="10" t="str">
        <f t="shared" si="609"/>
        <v>دستكش كف مواد سبك1404/04/14641</v>
      </c>
      <c r="D9589" s="10" t="str">
        <f>IFERROR(IF(تحویلی!$E$1="","",IF(NOSA!O9589=تحویلی!$E$1,تحویلی!$E$1&amp;COUNTIF(NOSA!$O$1:O9589,تحویلی!$E$1),"")),"")</f>
        <v/>
      </c>
      <c r="E9589" s="10" t="str">
        <f t="shared" si="610"/>
        <v>4209641</v>
      </c>
      <c r="F9589" s="10" t="str">
        <f>IFERROR(VLOOKUP(I9589,DATABASE!$N:$O,2,FALSE),"")</f>
        <v>دستكش كف مواد سبك</v>
      </c>
      <c r="G9589" s="3" t="s">
        <v>3869</v>
      </c>
      <c r="H9589" s="3">
        <v>4209</v>
      </c>
      <c r="I9589" s="3" t="s">
        <v>1456</v>
      </c>
      <c r="J9589" s="3" t="s">
        <v>2</v>
      </c>
      <c r="K9589" s="3">
        <v>1</v>
      </c>
      <c r="L9589" s="3" t="s">
        <v>3</v>
      </c>
      <c r="M9589" s="3" t="s">
        <v>47</v>
      </c>
      <c r="N9589" s="3" t="s">
        <v>2689</v>
      </c>
      <c r="O9589" s="3">
        <v>641</v>
      </c>
      <c r="P9589" s="3">
        <v>1</v>
      </c>
      <c r="Q9589" s="10">
        <f t="shared" si="611"/>
        <v>641</v>
      </c>
    </row>
    <row r="9590" spans="2:17" ht="20.25" customHeight="1">
      <c r="B9590" s="10" t="str">
        <f t="shared" si="608"/>
        <v>پيشبند نسوز آلومينيومي402</v>
      </c>
      <c r="C9590" s="10" t="str">
        <f t="shared" si="609"/>
        <v>پيشبند نسوز آلومينيومي1404/04/14402</v>
      </c>
      <c r="D9590" s="10" t="str">
        <f>IFERROR(IF(تحویلی!$E$1="","",IF(NOSA!O9590=تحویلی!$E$1,تحویلی!$E$1&amp;COUNTIF(NOSA!$O$1:O9590,تحویلی!$E$1),"")),"")</f>
        <v/>
      </c>
      <c r="E9590" s="10" t="str">
        <f t="shared" si="610"/>
        <v>4212402</v>
      </c>
      <c r="F9590" s="10" t="str">
        <f>IFERROR(VLOOKUP(I9590,DATABASE!$N:$O,2,FALSE),"")</f>
        <v>پيشبند نسوز آلومينيومي</v>
      </c>
      <c r="G9590" s="3" t="s">
        <v>3869</v>
      </c>
      <c r="H9590" s="3">
        <v>4212</v>
      </c>
      <c r="I9590" s="3" t="s">
        <v>1464</v>
      </c>
      <c r="J9590" s="3" t="s">
        <v>36</v>
      </c>
      <c r="K9590" s="3">
        <v>1</v>
      </c>
      <c r="L9590" s="3" t="s">
        <v>8</v>
      </c>
      <c r="M9590" s="3" t="s">
        <v>4</v>
      </c>
      <c r="N9590" s="3" t="s">
        <v>2834</v>
      </c>
      <c r="O9590" s="3">
        <v>402</v>
      </c>
      <c r="P9590" s="3">
        <v>1</v>
      </c>
      <c r="Q9590" s="10">
        <f t="shared" si="611"/>
        <v>402</v>
      </c>
    </row>
    <row r="9591" spans="2:17" ht="20.25" customHeight="1">
      <c r="B9591" s="10" t="str">
        <f t="shared" si="608"/>
        <v>دستكش ضد برش سبك552</v>
      </c>
      <c r="C9591" s="10" t="str">
        <f t="shared" si="609"/>
        <v>دستكش ضد برش سبك1404/04/14552</v>
      </c>
      <c r="D9591" s="10" t="str">
        <f>IFERROR(IF(تحویلی!$E$1="","",IF(NOSA!O9591=تحویلی!$E$1,تحویلی!$E$1&amp;COUNTIF(NOSA!$O$1:O9591,تحویلی!$E$1),"")),"")</f>
        <v>55238</v>
      </c>
      <c r="E9591" s="10" t="str">
        <f t="shared" si="610"/>
        <v>4214552</v>
      </c>
      <c r="F9591" s="10" t="str">
        <f>IFERROR(VLOOKUP(I9591,DATABASE!$N:$O,2,FALSE),"")</f>
        <v>دستكش ضد برش سبك</v>
      </c>
      <c r="G9591" s="3" t="s">
        <v>3869</v>
      </c>
      <c r="H9591" s="3">
        <v>4214</v>
      </c>
      <c r="I9591" s="3" t="s">
        <v>1442</v>
      </c>
      <c r="J9591" s="3" t="s">
        <v>22</v>
      </c>
      <c r="K9591" s="3">
        <v>1</v>
      </c>
      <c r="L9591" s="3" t="s">
        <v>3</v>
      </c>
      <c r="M9591" s="3" t="s">
        <v>25</v>
      </c>
      <c r="N9591" s="3" t="s">
        <v>3502</v>
      </c>
      <c r="O9591" s="3">
        <v>552</v>
      </c>
      <c r="P9591" s="3">
        <v>1</v>
      </c>
      <c r="Q9591" s="10">
        <f t="shared" si="611"/>
        <v>552</v>
      </c>
    </row>
    <row r="9592" spans="2:17" ht="20.25" customHeight="1">
      <c r="B9592" s="10" t="str">
        <f t="shared" si="608"/>
        <v>دستكش كف دوبل چرمي552</v>
      </c>
      <c r="C9592" s="10" t="str">
        <f t="shared" si="609"/>
        <v>دستكش كف دوبل چرمي1404/04/14552</v>
      </c>
      <c r="D9592" s="10" t="str">
        <f>IFERROR(IF(تحویلی!$E$1="","",IF(NOSA!O9592=تحویلی!$E$1,تحویلی!$E$1&amp;COUNTIF(NOSA!$O$1:O9592,تحویلی!$E$1),"")),"")</f>
        <v>55239</v>
      </c>
      <c r="E9592" s="10" t="str">
        <f t="shared" si="610"/>
        <v>4214552</v>
      </c>
      <c r="F9592" s="10" t="str">
        <f>IFERROR(VLOOKUP(I9592,DATABASE!$N:$O,2,FALSE),"")</f>
        <v>دستكش كف دوبل چرمي</v>
      </c>
      <c r="G9592" s="3" t="s">
        <v>3869</v>
      </c>
      <c r="H9592" s="3">
        <v>4214</v>
      </c>
      <c r="I9592" s="3" t="s">
        <v>1683</v>
      </c>
      <c r="J9592" s="3" t="s">
        <v>1684</v>
      </c>
      <c r="K9592" s="3">
        <v>1</v>
      </c>
      <c r="L9592" s="3" t="s">
        <v>3</v>
      </c>
      <c r="M9592" s="3" t="s">
        <v>25</v>
      </c>
      <c r="N9592" s="3" t="s">
        <v>3502</v>
      </c>
      <c r="O9592" s="3">
        <v>552</v>
      </c>
      <c r="P9592" s="3">
        <v>1</v>
      </c>
      <c r="Q9592" s="10">
        <f t="shared" si="611"/>
        <v>552</v>
      </c>
    </row>
    <row r="9593" spans="2:17" ht="20.25" customHeight="1">
      <c r="B9593" s="10" t="str">
        <f t="shared" si="608"/>
        <v>دستكش ساق بلند نسوز723</v>
      </c>
      <c r="C9593" s="10" t="str">
        <f t="shared" si="609"/>
        <v>دستكش ساق بلند نسوز1404/04/14723</v>
      </c>
      <c r="D9593" s="10" t="str">
        <f>IFERROR(IF(تحویلی!$E$1="","",IF(NOSA!O9593=تحویلی!$E$1,تحویلی!$E$1&amp;COUNTIF(NOSA!$O$1:O9593,تحویلی!$E$1),"")),"")</f>
        <v/>
      </c>
      <c r="E9593" s="10" t="str">
        <f t="shared" si="610"/>
        <v>4217723</v>
      </c>
      <c r="F9593" s="10" t="str">
        <f>IFERROR(VLOOKUP(I9593,DATABASE!$N:$O,2,FALSE),"")</f>
        <v>دستكش ساق بلند نسوز</v>
      </c>
      <c r="G9593" s="3" t="s">
        <v>3869</v>
      </c>
      <c r="H9593" s="3">
        <v>4217</v>
      </c>
      <c r="I9593" s="3" t="s">
        <v>1461</v>
      </c>
      <c r="J9593" s="3" t="s">
        <v>34</v>
      </c>
      <c r="K9593" s="3">
        <v>1</v>
      </c>
      <c r="L9593" s="3" t="s">
        <v>3</v>
      </c>
      <c r="M9593" s="3" t="s">
        <v>9</v>
      </c>
      <c r="N9593" s="3" t="s">
        <v>3504</v>
      </c>
      <c r="O9593" s="3">
        <v>723</v>
      </c>
      <c r="P9593" s="3">
        <v>0</v>
      </c>
      <c r="Q9593" s="10">
        <f t="shared" si="611"/>
        <v>723</v>
      </c>
    </row>
    <row r="9594" spans="2:17" ht="20.25" customHeight="1">
      <c r="B9594" s="10" t="str">
        <f t="shared" si="608"/>
        <v>نقاب تيره محافظ صورت معمولي723</v>
      </c>
      <c r="C9594" s="10" t="str">
        <f t="shared" si="609"/>
        <v>نقاب تيره محافظ صورت معمولي1404/04/14723</v>
      </c>
      <c r="D9594" s="10" t="str">
        <f>IFERROR(IF(تحویلی!$E$1="","",IF(NOSA!O9594=تحویلی!$E$1,تحویلی!$E$1&amp;COUNTIF(NOSA!$O$1:O9594,تحویلی!$E$1),"")),"")</f>
        <v/>
      </c>
      <c r="E9594" s="10" t="str">
        <f t="shared" si="610"/>
        <v>4217723</v>
      </c>
      <c r="F9594" s="10" t="str">
        <f>IFERROR(VLOOKUP(I9594,DATABASE!$N:$O,2,FALSE),"")</f>
        <v>نقاب تيره محافظ صورت معمولي</v>
      </c>
      <c r="G9594" s="3" t="s">
        <v>3869</v>
      </c>
      <c r="H9594" s="3">
        <v>4217</v>
      </c>
      <c r="I9594" s="3" t="s">
        <v>1557</v>
      </c>
      <c r="J9594" s="3" t="s">
        <v>115</v>
      </c>
      <c r="K9594" s="3">
        <v>1</v>
      </c>
      <c r="L9594" s="3" t="s">
        <v>8</v>
      </c>
      <c r="M9594" s="3" t="s">
        <v>9</v>
      </c>
      <c r="N9594" s="3" t="s">
        <v>3504</v>
      </c>
      <c r="O9594" s="3">
        <v>723</v>
      </c>
      <c r="P9594" s="3">
        <v>0</v>
      </c>
      <c r="Q9594" s="10">
        <f t="shared" si="611"/>
        <v>723</v>
      </c>
    </row>
    <row r="9595" spans="2:17" ht="20.25" customHeight="1">
      <c r="B9595" s="10" t="str">
        <f t="shared" si="608"/>
        <v>رابط فنري نقاب كلاه ايمني723</v>
      </c>
      <c r="C9595" s="10" t="str">
        <f t="shared" si="609"/>
        <v>رابط فنري نقاب كلاه ايمني1404/04/14723</v>
      </c>
      <c r="D9595" s="10" t="str">
        <f>IFERROR(IF(تحویلی!$E$1="","",IF(NOSA!O9595=تحویلی!$E$1,تحویلی!$E$1&amp;COUNTIF(NOSA!$O$1:O9595,تحویلی!$E$1),"")),"")</f>
        <v/>
      </c>
      <c r="E9595" s="10" t="str">
        <f t="shared" si="610"/>
        <v>4217723</v>
      </c>
      <c r="F9595" s="10" t="str">
        <f>IFERROR(VLOOKUP(I9595,DATABASE!$N:$O,2,FALSE),"")</f>
        <v>رابط فنري نقاب كلاه ايمني</v>
      </c>
      <c r="G9595" s="3" t="s">
        <v>3869</v>
      </c>
      <c r="H9595" s="3">
        <v>4217</v>
      </c>
      <c r="I9595" s="3" t="s">
        <v>1454</v>
      </c>
      <c r="J9595" s="3" t="s">
        <v>135</v>
      </c>
      <c r="K9595" s="3">
        <v>1</v>
      </c>
      <c r="L9595" s="3" t="s">
        <v>8</v>
      </c>
      <c r="M9595" s="3" t="s">
        <v>9</v>
      </c>
      <c r="N9595" s="3" t="s">
        <v>3504</v>
      </c>
      <c r="O9595" s="3">
        <v>723</v>
      </c>
      <c r="P9595" s="3">
        <v>1</v>
      </c>
      <c r="Q9595" s="10">
        <f t="shared" si="611"/>
        <v>723</v>
      </c>
    </row>
    <row r="9596" spans="2:17" ht="20.25" customHeight="1">
      <c r="B9596" s="10" t="str">
        <f t="shared" si="608"/>
        <v>45</v>
      </c>
      <c r="C9596" s="10" t="str">
        <f t="shared" si="609"/>
        <v>1404/04/1445</v>
      </c>
      <c r="D9596" s="10" t="str">
        <f>IFERROR(IF(تحویلی!$E$1="","",IF(NOSA!O9596=تحویلی!$E$1,تحویلی!$E$1&amp;COUNTIF(NOSA!$O$1:O9596,تحویلی!$E$1),"")),"")</f>
        <v/>
      </c>
      <c r="E9596" s="10" t="str">
        <f t="shared" si="610"/>
        <v>422545</v>
      </c>
      <c r="F9596" s="10" t="str">
        <f>IFERROR(VLOOKUP(I9596,DATABASE!$N:$O,2,FALSE),"")</f>
        <v/>
      </c>
      <c r="G9596" s="3" t="s">
        <v>3869</v>
      </c>
      <c r="H9596" s="3">
        <v>4225</v>
      </c>
      <c r="I9596" s="3" t="s">
        <v>2675</v>
      </c>
      <c r="J9596" s="3" t="s">
        <v>2676</v>
      </c>
      <c r="K9596" s="3">
        <v>1</v>
      </c>
      <c r="L9596" s="3" t="s">
        <v>8</v>
      </c>
      <c r="M9596" s="3" t="s">
        <v>4</v>
      </c>
      <c r="N9596" s="3" t="s">
        <v>3965</v>
      </c>
      <c r="O9596" s="3">
        <v>45</v>
      </c>
      <c r="P9596" s="3">
        <v>1</v>
      </c>
      <c r="Q9596" s="10">
        <f t="shared" si="611"/>
        <v>45</v>
      </c>
    </row>
    <row r="9597" spans="2:17" ht="20.25" customHeight="1">
      <c r="B9597" s="10" t="str">
        <f t="shared" si="608"/>
        <v>دستكش ضد برش سبك460</v>
      </c>
      <c r="C9597" s="10" t="str">
        <f t="shared" si="609"/>
        <v>دستكش ضد برش سبك1404/04/15460</v>
      </c>
      <c r="D9597" s="10" t="str">
        <f>IFERROR(IF(تحویلی!$E$1="","",IF(NOSA!O9597=تحویلی!$E$1,تحویلی!$E$1&amp;COUNTIF(NOSA!$O$1:O9597,تحویلی!$E$1),"")),"")</f>
        <v/>
      </c>
      <c r="E9597" s="10" t="str">
        <f t="shared" si="610"/>
        <v>4232460</v>
      </c>
      <c r="F9597" s="10" t="str">
        <f>IFERROR(VLOOKUP(I9597,DATABASE!$N:$O,2,FALSE),"")</f>
        <v>دستكش ضد برش سبك</v>
      </c>
      <c r="G9597" s="3" t="s">
        <v>3870</v>
      </c>
      <c r="H9597" s="3">
        <v>4232</v>
      </c>
      <c r="I9597" s="3" t="s">
        <v>1442</v>
      </c>
      <c r="J9597" s="3" t="s">
        <v>22</v>
      </c>
      <c r="K9597" s="3">
        <v>1</v>
      </c>
      <c r="L9597" s="3" t="s">
        <v>3</v>
      </c>
      <c r="M9597" s="3" t="s">
        <v>47</v>
      </c>
      <c r="N9597" s="3" t="s">
        <v>2765</v>
      </c>
      <c r="O9597" s="1">
        <v>460</v>
      </c>
      <c r="P9597" s="3">
        <v>1</v>
      </c>
      <c r="Q9597" s="10">
        <f t="shared" si="611"/>
        <v>460</v>
      </c>
    </row>
    <row r="9598" spans="2:17" ht="20.25" customHeight="1">
      <c r="B9598" s="10" t="str">
        <f t="shared" si="608"/>
        <v>دستكش ضد برش سبك877</v>
      </c>
      <c r="C9598" s="10" t="str">
        <f t="shared" si="609"/>
        <v>دستكش ضد برش سبك1404/04/15877</v>
      </c>
      <c r="D9598" s="10" t="str">
        <f>IFERROR(IF(تحویلی!$E$1="","",IF(NOSA!O9598=تحویلی!$E$1,تحویلی!$E$1&amp;COUNTIF(NOSA!$O$1:O9598,تحویلی!$E$1),"")),"")</f>
        <v/>
      </c>
      <c r="E9598" s="10" t="str">
        <f t="shared" si="610"/>
        <v>4235877</v>
      </c>
      <c r="F9598" s="10" t="str">
        <f>IFERROR(VLOOKUP(I9598,DATABASE!$N:$O,2,FALSE),"")</f>
        <v>دستكش ضد برش سبك</v>
      </c>
      <c r="G9598" s="3" t="s">
        <v>3870</v>
      </c>
      <c r="H9598" s="3">
        <v>4235</v>
      </c>
      <c r="I9598" s="3" t="s">
        <v>1442</v>
      </c>
      <c r="J9598" s="3" t="s">
        <v>22</v>
      </c>
      <c r="K9598" s="3">
        <v>1</v>
      </c>
      <c r="L9598" s="3" t="s">
        <v>3</v>
      </c>
      <c r="M9598" s="3" t="s">
        <v>43</v>
      </c>
      <c r="N9598" s="3" t="s">
        <v>3362</v>
      </c>
      <c r="O9598" s="1">
        <v>877</v>
      </c>
      <c r="P9598" s="3">
        <v>1</v>
      </c>
      <c r="Q9598" s="10">
        <f t="shared" si="611"/>
        <v>877</v>
      </c>
    </row>
    <row r="9599" spans="2:17" ht="20.25" customHeight="1">
      <c r="B9599" s="10" t="str">
        <f t="shared" si="608"/>
        <v>كفش ايمني عايق برق944</v>
      </c>
      <c r="C9599" s="10" t="str">
        <f t="shared" si="609"/>
        <v>كفش ايمني عايق برق1404/04/15944</v>
      </c>
      <c r="D9599" s="10" t="str">
        <f>IFERROR(IF(تحویلی!$E$1="","",IF(NOSA!O9599=تحویلی!$E$1,تحویلی!$E$1&amp;COUNTIF(NOSA!$O$1:O9599,تحویلی!$E$1),"")),"")</f>
        <v/>
      </c>
      <c r="E9599" s="10" t="str">
        <f t="shared" si="610"/>
        <v>4238944</v>
      </c>
      <c r="F9599" s="10" t="str">
        <f>IFERROR(VLOOKUP(I9599,DATABASE!$N:$O,2,FALSE),"")</f>
        <v>كفش ايمني عايق برق</v>
      </c>
      <c r="G9599" s="3" t="s">
        <v>3870</v>
      </c>
      <c r="H9599" s="3">
        <v>4238</v>
      </c>
      <c r="I9599" s="3" t="s">
        <v>1713</v>
      </c>
      <c r="J9599" s="3" t="s">
        <v>1714</v>
      </c>
      <c r="K9599" s="3">
        <v>1</v>
      </c>
      <c r="L9599" s="3" t="s">
        <v>3</v>
      </c>
      <c r="M9599" s="3" t="s">
        <v>47</v>
      </c>
      <c r="N9599" s="3" t="s">
        <v>4023</v>
      </c>
      <c r="O9599" s="1">
        <v>944</v>
      </c>
      <c r="P9599" s="3">
        <v>1</v>
      </c>
      <c r="Q9599" s="10">
        <f t="shared" si="611"/>
        <v>944</v>
      </c>
    </row>
    <row r="9600" spans="2:17" ht="20.25" customHeight="1">
      <c r="B9600" s="10" t="str">
        <f t="shared" si="608"/>
        <v>بند كفش580</v>
      </c>
      <c r="C9600" s="10" t="str">
        <f t="shared" si="609"/>
        <v>بند كفش1404/04/15580</v>
      </c>
      <c r="D9600" s="10" t="str">
        <f>IFERROR(IF(تحویلی!$E$1="","",IF(NOSA!O9600=تحویلی!$E$1,تحویلی!$E$1&amp;COUNTIF(NOSA!$O$1:O9600,تحویلی!$E$1),"")),"")</f>
        <v/>
      </c>
      <c r="E9600" s="10" t="str">
        <f t="shared" si="610"/>
        <v>4244580</v>
      </c>
      <c r="F9600" s="10" t="str">
        <f>IFERROR(VLOOKUP(I9600,DATABASE!$N:$O,2,FALSE),"")</f>
        <v>بند كفش</v>
      </c>
      <c r="G9600" s="3" t="s">
        <v>3870</v>
      </c>
      <c r="H9600" s="3">
        <v>4244</v>
      </c>
      <c r="I9600" s="3" t="s">
        <v>1462</v>
      </c>
      <c r="J9600" s="3" t="s">
        <v>450</v>
      </c>
      <c r="K9600" s="3">
        <v>1</v>
      </c>
      <c r="L9600" s="3" t="s">
        <v>3</v>
      </c>
      <c r="M9600" s="3" t="s">
        <v>47</v>
      </c>
      <c r="N9600" s="3" t="s">
        <v>132</v>
      </c>
      <c r="O9600" s="1">
        <v>580</v>
      </c>
      <c r="P9600" s="3">
        <v>0</v>
      </c>
      <c r="Q9600" s="10">
        <f t="shared" si="611"/>
        <v>580</v>
      </c>
    </row>
    <row r="9601" spans="2:17" ht="20.25" customHeight="1">
      <c r="B9601" s="10" t="str">
        <f t="shared" si="608"/>
        <v>دستكش ضد برش سبك580</v>
      </c>
      <c r="C9601" s="10" t="str">
        <f t="shared" si="609"/>
        <v>دستكش ضد برش سبك1404/04/15580</v>
      </c>
      <c r="D9601" s="10" t="str">
        <f>IFERROR(IF(تحویلی!$E$1="","",IF(NOSA!O9601=تحویلی!$E$1,تحویلی!$E$1&amp;COUNTIF(NOSA!$O$1:O9601,تحویلی!$E$1),"")),"")</f>
        <v/>
      </c>
      <c r="E9601" s="10" t="str">
        <f t="shared" si="610"/>
        <v>4244580</v>
      </c>
      <c r="F9601" s="10" t="str">
        <f>IFERROR(VLOOKUP(I9601,DATABASE!$N:$O,2,FALSE),"")</f>
        <v>دستكش ضد برش سبك</v>
      </c>
      <c r="G9601" s="3" t="s">
        <v>3870</v>
      </c>
      <c r="H9601" s="3">
        <v>4244</v>
      </c>
      <c r="I9601" s="3" t="s">
        <v>1442</v>
      </c>
      <c r="J9601" s="3" t="s">
        <v>22</v>
      </c>
      <c r="K9601" s="3">
        <v>1</v>
      </c>
      <c r="L9601" s="3" t="s">
        <v>3</v>
      </c>
      <c r="M9601" s="3" t="s">
        <v>47</v>
      </c>
      <c r="N9601" s="3" t="s">
        <v>132</v>
      </c>
      <c r="O9601" s="1">
        <v>580</v>
      </c>
      <c r="P9601" s="3">
        <v>1</v>
      </c>
      <c r="Q9601" s="10">
        <f t="shared" si="611"/>
        <v>580</v>
      </c>
    </row>
    <row r="9602" spans="2:17" ht="20.25" customHeight="1">
      <c r="B9602" s="10" t="str">
        <f t="shared" si="608"/>
        <v>پيشبند نسوز چرمي653</v>
      </c>
      <c r="C9602" s="10" t="str">
        <f t="shared" si="609"/>
        <v>پيشبند نسوز چرمي1404/04/15653</v>
      </c>
      <c r="D9602" s="10" t="str">
        <f>IFERROR(IF(تحویلی!$E$1="","",IF(NOSA!O9602=تحویلی!$E$1,تحویلی!$E$1&amp;COUNTIF(NOSA!$O$1:O9602,تحویلی!$E$1),"")),"")</f>
        <v/>
      </c>
      <c r="E9602" s="10" t="str">
        <f t="shared" si="610"/>
        <v>4250653</v>
      </c>
      <c r="F9602" s="10" t="str">
        <f>IFERROR(VLOOKUP(I9602,DATABASE!$N:$O,2,FALSE),"")</f>
        <v>پيشبند نسوز چرمي</v>
      </c>
      <c r="G9602" s="3" t="s">
        <v>3870</v>
      </c>
      <c r="H9602" s="3">
        <v>4250</v>
      </c>
      <c r="I9602" s="3" t="s">
        <v>1459</v>
      </c>
      <c r="J9602" s="3" t="s">
        <v>15</v>
      </c>
      <c r="K9602" s="3">
        <v>1</v>
      </c>
      <c r="L9602" s="3" t="s">
        <v>8</v>
      </c>
      <c r="M9602" s="3" t="s">
        <v>19</v>
      </c>
      <c r="N9602" s="3" t="s">
        <v>106</v>
      </c>
      <c r="O9602" s="1">
        <v>653</v>
      </c>
      <c r="P9602" s="3">
        <v>1</v>
      </c>
      <c r="Q9602" s="10">
        <f t="shared" si="611"/>
        <v>653</v>
      </c>
    </row>
    <row r="9603" spans="2:17" ht="20.25" customHeight="1">
      <c r="B9603" s="10" t="str">
        <f t="shared" si="608"/>
        <v>653</v>
      </c>
      <c r="C9603" s="10" t="str">
        <f t="shared" si="609"/>
        <v>1404/04/15653</v>
      </c>
      <c r="D9603" s="10" t="str">
        <f>IFERROR(IF(تحویلی!$E$1="","",IF(NOSA!O9603=تحویلی!$E$1,تحویلی!$E$1&amp;COUNTIF(NOSA!$O$1:O9603,تحویلی!$E$1),"")),"")</f>
        <v/>
      </c>
      <c r="E9603" s="10" t="str">
        <f t="shared" si="610"/>
        <v>4250653</v>
      </c>
      <c r="F9603" s="10" t="str">
        <f>IFERROR(VLOOKUP(I9603,DATABASE!$N:$O,2,FALSE),"")</f>
        <v/>
      </c>
      <c r="G9603" s="3" t="s">
        <v>3870</v>
      </c>
      <c r="H9603" s="3">
        <v>4250</v>
      </c>
      <c r="I9603" s="3" t="s">
        <v>2699</v>
      </c>
      <c r="J9603" s="3" t="s">
        <v>7</v>
      </c>
      <c r="K9603" s="3">
        <v>1</v>
      </c>
      <c r="L9603" s="3" t="s">
        <v>8</v>
      </c>
      <c r="M9603" s="3" t="s">
        <v>19</v>
      </c>
      <c r="N9603" s="3" t="s">
        <v>106</v>
      </c>
      <c r="O9603" s="1">
        <v>653</v>
      </c>
      <c r="P9603" s="3">
        <v>1</v>
      </c>
      <c r="Q9603" s="10">
        <f t="shared" si="611"/>
        <v>653</v>
      </c>
    </row>
    <row r="9604" spans="2:17" ht="20.25" customHeight="1">
      <c r="B9604" s="10" t="str">
        <f t="shared" si="608"/>
        <v>دستكش ساق بلند نسوز653</v>
      </c>
      <c r="C9604" s="10" t="str">
        <f t="shared" si="609"/>
        <v>دستكش ساق بلند نسوز1404/04/15653</v>
      </c>
      <c r="D9604" s="10" t="str">
        <f>IFERROR(IF(تحویلی!$E$1="","",IF(NOSA!O9604=تحویلی!$E$1,تحویلی!$E$1&amp;COUNTIF(NOSA!$O$1:O9604,تحویلی!$E$1),"")),"")</f>
        <v/>
      </c>
      <c r="E9604" s="10" t="str">
        <f t="shared" si="610"/>
        <v>4250653</v>
      </c>
      <c r="F9604" s="10" t="str">
        <f>IFERROR(VLOOKUP(I9604,DATABASE!$N:$O,2,FALSE),"")</f>
        <v>دستكش ساق بلند نسوز</v>
      </c>
      <c r="G9604" s="3" t="s">
        <v>3870</v>
      </c>
      <c r="H9604" s="3">
        <v>4250</v>
      </c>
      <c r="I9604" s="3" t="s">
        <v>1461</v>
      </c>
      <c r="J9604" s="3" t="s">
        <v>34</v>
      </c>
      <c r="K9604" s="3">
        <v>1</v>
      </c>
      <c r="L9604" s="3" t="s">
        <v>3</v>
      </c>
      <c r="M9604" s="3" t="s">
        <v>19</v>
      </c>
      <c r="N9604" s="3" t="s">
        <v>106</v>
      </c>
      <c r="O9604" s="1">
        <v>653</v>
      </c>
      <c r="P9604" s="3">
        <v>1</v>
      </c>
      <c r="Q9604" s="10">
        <f t="shared" si="611"/>
        <v>653</v>
      </c>
    </row>
    <row r="9605" spans="2:17" ht="20.25" customHeight="1">
      <c r="B9605" s="10" t="str">
        <f t="shared" si="608"/>
        <v>دستكش ضد برش سبك866</v>
      </c>
      <c r="C9605" s="10" t="str">
        <f t="shared" si="609"/>
        <v>دستكش ضد برش سبك1404/04/16866</v>
      </c>
      <c r="D9605" s="10" t="str">
        <f>IFERROR(IF(تحویلی!$E$1="","",IF(NOSA!O9605=تحویلی!$E$1,تحویلی!$E$1&amp;COUNTIF(NOSA!$O$1:O9605,تحویلی!$E$1),"")),"")</f>
        <v/>
      </c>
      <c r="E9605" s="10" t="str">
        <f t="shared" si="610"/>
        <v>4260866</v>
      </c>
      <c r="F9605" s="10" t="str">
        <f>IFERROR(VLOOKUP(I9605,DATABASE!$N:$O,2,FALSE),"")</f>
        <v>دستكش ضد برش سبك</v>
      </c>
      <c r="G9605" s="3" t="s">
        <v>3871</v>
      </c>
      <c r="H9605" s="4">
        <v>4260</v>
      </c>
      <c r="I9605" s="3" t="s">
        <v>1442</v>
      </c>
      <c r="J9605" s="3" t="s">
        <v>22</v>
      </c>
      <c r="K9605" s="5">
        <v>1</v>
      </c>
      <c r="L9605" s="3" t="s">
        <v>3</v>
      </c>
      <c r="M9605" s="3" t="s">
        <v>47</v>
      </c>
      <c r="N9605" s="3" t="s">
        <v>3230</v>
      </c>
      <c r="O9605" s="1">
        <v>866</v>
      </c>
      <c r="P9605" s="4">
        <v>1</v>
      </c>
      <c r="Q9605" s="10">
        <f t="shared" si="611"/>
        <v>866</v>
      </c>
    </row>
    <row r="9606" spans="2:17" ht="20.25" customHeight="1">
      <c r="B9606" s="10" t="str">
        <f t="shared" si="608"/>
        <v>دستكش ضد برش سبك582</v>
      </c>
      <c r="C9606" s="10" t="str">
        <f t="shared" si="609"/>
        <v>دستكش ضد برش سبك1404/04/16582</v>
      </c>
      <c r="D9606" s="10" t="str">
        <f>IFERROR(IF(تحویلی!$E$1="","",IF(NOSA!O9606=تحویلی!$E$1,تحویلی!$E$1&amp;COUNTIF(NOSA!$O$1:O9606,تحویلی!$E$1),"")),"")</f>
        <v/>
      </c>
      <c r="E9606" s="10" t="str">
        <f t="shared" si="610"/>
        <v>4260582</v>
      </c>
      <c r="F9606" s="10" t="str">
        <f>IFERROR(VLOOKUP(I9606,DATABASE!$N:$O,2,FALSE),"")</f>
        <v>دستكش ضد برش سبك</v>
      </c>
      <c r="G9606" s="3" t="s">
        <v>3871</v>
      </c>
      <c r="H9606" s="4">
        <v>4260</v>
      </c>
      <c r="I9606" s="3" t="s">
        <v>1442</v>
      </c>
      <c r="J9606" s="3" t="s">
        <v>22</v>
      </c>
      <c r="K9606" s="5">
        <v>1</v>
      </c>
      <c r="L9606" s="3" t="s">
        <v>3</v>
      </c>
      <c r="M9606" s="3" t="s">
        <v>47</v>
      </c>
      <c r="N9606" s="3" t="s">
        <v>1157</v>
      </c>
      <c r="O9606" s="1">
        <v>582</v>
      </c>
      <c r="P9606" s="4">
        <v>1</v>
      </c>
      <c r="Q9606" s="10">
        <f t="shared" si="611"/>
        <v>582</v>
      </c>
    </row>
    <row r="9607" spans="2:17" ht="20.25" customHeight="1">
      <c r="B9607" s="10" t="str">
        <f t="shared" si="608"/>
        <v>لباس كار(بلوز و شلوار)931</v>
      </c>
      <c r="C9607" s="10" t="str">
        <f t="shared" si="609"/>
        <v>لباس كار(بلوز و شلوار)1404/04/16931</v>
      </c>
      <c r="D9607" s="10" t="str">
        <f>IFERROR(IF(تحویلی!$E$1="","",IF(NOSA!O9607=تحویلی!$E$1,تحویلی!$E$1&amp;COUNTIF(NOSA!$O$1:O9607,تحویلی!$E$1),"")),"")</f>
        <v/>
      </c>
      <c r="E9607" s="10" t="str">
        <f t="shared" si="610"/>
        <v>4263931</v>
      </c>
      <c r="F9607" s="10" t="str">
        <f>IFERROR(VLOOKUP(I9607,DATABASE!$N:$O,2,FALSE),"")</f>
        <v>لباس كار(بلوز و شلوار)</v>
      </c>
      <c r="G9607" s="3" t="s">
        <v>3871</v>
      </c>
      <c r="H9607" s="4">
        <v>4263</v>
      </c>
      <c r="I9607" s="3" t="s">
        <v>1644</v>
      </c>
      <c r="J9607" s="3" t="s">
        <v>1645</v>
      </c>
      <c r="K9607" s="5">
        <v>1</v>
      </c>
      <c r="L9607" s="3" t="s">
        <v>28</v>
      </c>
      <c r="M9607" s="3" t="s">
        <v>202</v>
      </c>
      <c r="N9607" s="3" t="s">
        <v>710</v>
      </c>
      <c r="O9607" s="1">
        <v>931</v>
      </c>
      <c r="P9607" s="4">
        <v>1</v>
      </c>
      <c r="Q9607" s="10">
        <f t="shared" si="611"/>
        <v>931</v>
      </c>
    </row>
    <row r="9608" spans="2:17" ht="20.25" customHeight="1">
      <c r="B9608" s="10" t="str">
        <f t="shared" si="608"/>
        <v>دستكش كف مواد سبك962</v>
      </c>
      <c r="C9608" s="10" t="str">
        <f t="shared" si="609"/>
        <v>دستكش كف مواد سبك1404/04/16962</v>
      </c>
      <c r="D9608" s="10" t="str">
        <f>IFERROR(IF(تحویلی!$E$1="","",IF(NOSA!O9608=تحویلی!$E$1,تحویلی!$E$1&amp;COUNTIF(NOSA!$O$1:O9608,تحویلی!$E$1),"")),"")</f>
        <v/>
      </c>
      <c r="E9608" s="10" t="str">
        <f t="shared" si="610"/>
        <v>4266962</v>
      </c>
      <c r="F9608" s="10" t="str">
        <f>IFERROR(VLOOKUP(I9608,DATABASE!$N:$O,2,FALSE),"")</f>
        <v>دستكش كف مواد سبك</v>
      </c>
      <c r="G9608" s="3" t="s">
        <v>3871</v>
      </c>
      <c r="H9608" s="4">
        <v>4266</v>
      </c>
      <c r="I9608" s="3" t="s">
        <v>1456</v>
      </c>
      <c r="J9608" s="3" t="s">
        <v>2</v>
      </c>
      <c r="K9608" s="5">
        <v>1</v>
      </c>
      <c r="L9608" s="3" t="s">
        <v>3</v>
      </c>
      <c r="M9608" s="3" t="s">
        <v>47</v>
      </c>
      <c r="N9608" s="3" t="s">
        <v>4337</v>
      </c>
      <c r="O9608" s="1">
        <v>962</v>
      </c>
      <c r="P9608" s="4">
        <v>1</v>
      </c>
      <c r="Q9608" s="10">
        <f t="shared" si="611"/>
        <v>962</v>
      </c>
    </row>
    <row r="9609" spans="2:17" ht="20.25" customHeight="1">
      <c r="B9609" s="10" t="str">
        <f t="shared" si="608"/>
        <v>لباس كار ديرسوز(بلوز و شلوار)962</v>
      </c>
      <c r="C9609" s="10" t="str">
        <f t="shared" si="609"/>
        <v>لباس كار ديرسوز(بلوز و شلوار)1404/04/16962</v>
      </c>
      <c r="D9609" s="10" t="str">
        <f>IFERROR(IF(تحویلی!$E$1="","",IF(NOSA!O9609=تحویلی!$E$1,تحویلی!$E$1&amp;COUNTIF(NOSA!$O$1:O9609,تحویلی!$E$1),"")),"")</f>
        <v/>
      </c>
      <c r="E9609" s="10" t="str">
        <f t="shared" si="610"/>
        <v>4267962</v>
      </c>
      <c r="F9609" s="10" t="str">
        <f>IFERROR(VLOOKUP(I9609,DATABASE!$N:$O,2,FALSE),"")</f>
        <v>لباس كار ديرسوز(بلوز و شلوار)</v>
      </c>
      <c r="G9609" s="3" t="s">
        <v>3871</v>
      </c>
      <c r="H9609" s="4">
        <v>4267</v>
      </c>
      <c r="I9609" s="3" t="s">
        <v>1466</v>
      </c>
      <c r="J9609" s="3" t="s">
        <v>1623</v>
      </c>
      <c r="K9609" s="5">
        <v>1</v>
      </c>
      <c r="L9609" s="3" t="s">
        <v>28</v>
      </c>
      <c r="M9609" s="3" t="s">
        <v>47</v>
      </c>
      <c r="N9609" s="3" t="s">
        <v>4337</v>
      </c>
      <c r="O9609" s="1">
        <v>962</v>
      </c>
      <c r="P9609" s="4">
        <v>0</v>
      </c>
      <c r="Q9609" s="10">
        <f t="shared" si="611"/>
        <v>962</v>
      </c>
    </row>
    <row r="9610" spans="2:17" ht="20.25" customHeight="1">
      <c r="B9610" s="10" t="str">
        <f t="shared" si="608"/>
        <v>دستكش ضد برش سبك935</v>
      </c>
      <c r="C9610" s="10" t="str">
        <f t="shared" si="609"/>
        <v>دستكش ضد برش سبك1404/04/16935</v>
      </c>
      <c r="D9610" s="10" t="str">
        <f>IFERROR(IF(تحویلی!$E$1="","",IF(NOSA!O9610=تحویلی!$E$1,تحویلی!$E$1&amp;COUNTIF(NOSA!$O$1:O9610,تحویلی!$E$1),"")),"")</f>
        <v/>
      </c>
      <c r="E9610" s="10" t="str">
        <f t="shared" si="610"/>
        <v>4272935</v>
      </c>
      <c r="F9610" s="10" t="str">
        <f>IFERROR(VLOOKUP(I9610,DATABASE!$N:$O,2,FALSE),"")</f>
        <v>دستكش ضد برش سبك</v>
      </c>
      <c r="G9610" s="3" t="s">
        <v>3871</v>
      </c>
      <c r="H9610" s="4">
        <v>4272</v>
      </c>
      <c r="I9610" s="3" t="s">
        <v>1442</v>
      </c>
      <c r="J9610" s="3" t="s">
        <v>22</v>
      </c>
      <c r="K9610" s="5">
        <v>1</v>
      </c>
      <c r="L9610" s="3" t="s">
        <v>3</v>
      </c>
      <c r="M9610" s="3" t="s">
        <v>9</v>
      </c>
      <c r="N9610" s="3" t="s">
        <v>3968</v>
      </c>
      <c r="O9610" s="1">
        <v>935</v>
      </c>
      <c r="P9610" s="4">
        <v>1</v>
      </c>
      <c r="Q9610" s="10">
        <f t="shared" si="611"/>
        <v>935</v>
      </c>
    </row>
    <row r="9611" spans="2:17" ht="20.25" customHeight="1">
      <c r="B9611" s="10" t="str">
        <f t="shared" si="608"/>
        <v>دستكش ضد برش سبك841</v>
      </c>
      <c r="C9611" s="10" t="str">
        <f t="shared" si="609"/>
        <v>دستكش ضد برش سبك1404/04/16841</v>
      </c>
      <c r="D9611" s="10" t="str">
        <f>IFERROR(IF(تحویلی!$E$1="","",IF(NOSA!O9611=تحویلی!$E$1,تحویلی!$E$1&amp;COUNTIF(NOSA!$O$1:O9611,تحویلی!$E$1),"")),"")</f>
        <v/>
      </c>
      <c r="E9611" s="10" t="str">
        <f t="shared" si="610"/>
        <v>4273841</v>
      </c>
      <c r="F9611" s="10" t="str">
        <f>IFERROR(VLOOKUP(I9611,DATABASE!$N:$O,2,FALSE),"")</f>
        <v>دستكش ضد برش سبك</v>
      </c>
      <c r="G9611" s="3" t="s">
        <v>3871</v>
      </c>
      <c r="H9611" s="4">
        <v>4273</v>
      </c>
      <c r="I9611" s="3" t="s">
        <v>1442</v>
      </c>
      <c r="J9611" s="3" t="s">
        <v>22</v>
      </c>
      <c r="K9611" s="5">
        <v>1</v>
      </c>
      <c r="L9611" s="3" t="s">
        <v>3</v>
      </c>
      <c r="M9611" s="3" t="s">
        <v>47</v>
      </c>
      <c r="N9611" s="3" t="s">
        <v>3314</v>
      </c>
      <c r="O9611" s="1">
        <v>841</v>
      </c>
      <c r="P9611" s="4">
        <v>1</v>
      </c>
      <c r="Q9611" s="10">
        <f t="shared" si="611"/>
        <v>841</v>
      </c>
    </row>
    <row r="9612" spans="2:17" ht="20.25" customHeight="1">
      <c r="B9612" s="10" t="str">
        <f t="shared" si="608"/>
        <v>دستكش ضد برش سبك841</v>
      </c>
      <c r="C9612" s="10" t="str">
        <f t="shared" si="609"/>
        <v>دستكش ضد برش سبك1404/04/16841</v>
      </c>
      <c r="D9612" s="10" t="str">
        <f>IFERROR(IF(تحویلی!$E$1="","",IF(NOSA!O9612=تحویلی!$E$1,تحویلی!$E$1&amp;COUNTIF(NOSA!$O$1:O9612,تحویلی!$E$1),"")),"")</f>
        <v/>
      </c>
      <c r="E9612" s="10" t="str">
        <f t="shared" si="610"/>
        <v>4273841</v>
      </c>
      <c r="F9612" s="10" t="str">
        <f>IFERROR(VLOOKUP(I9612,DATABASE!$N:$O,2,FALSE),"")</f>
        <v>دستكش ضد برش سبك</v>
      </c>
      <c r="G9612" s="3" t="s">
        <v>3871</v>
      </c>
      <c r="H9612" s="4">
        <v>4273</v>
      </c>
      <c r="I9612" s="3" t="s">
        <v>1442</v>
      </c>
      <c r="J9612" s="3" t="s">
        <v>22</v>
      </c>
      <c r="K9612" s="5">
        <v>1</v>
      </c>
      <c r="L9612" s="3" t="s">
        <v>3</v>
      </c>
      <c r="M9612" s="3" t="s">
        <v>47</v>
      </c>
      <c r="N9612" s="3" t="s">
        <v>2890</v>
      </c>
      <c r="O9612" s="1">
        <v>841</v>
      </c>
      <c r="P9612" s="4">
        <v>1</v>
      </c>
      <c r="Q9612" s="10">
        <f t="shared" si="611"/>
        <v>841</v>
      </c>
    </row>
    <row r="9613" spans="2:17" ht="20.25" customHeight="1">
      <c r="B9613" s="10" t="str">
        <f t="shared" si="608"/>
        <v>دستكش ضد برش سبك730</v>
      </c>
      <c r="C9613" s="10" t="str">
        <f t="shared" si="609"/>
        <v>دستكش ضد برش سبك1404/04/16730</v>
      </c>
      <c r="D9613" s="10" t="str">
        <f>IFERROR(IF(تحویلی!$E$1="","",IF(NOSA!O9613=تحویلی!$E$1,تحویلی!$E$1&amp;COUNTIF(NOSA!$O$1:O9613,تحویلی!$E$1),"")),"")</f>
        <v/>
      </c>
      <c r="E9613" s="10" t="str">
        <f t="shared" si="610"/>
        <v>4278730</v>
      </c>
      <c r="F9613" s="10" t="str">
        <f>IFERROR(VLOOKUP(I9613,DATABASE!$N:$O,2,FALSE),"")</f>
        <v>دستكش ضد برش سبك</v>
      </c>
      <c r="G9613" s="3" t="s">
        <v>3871</v>
      </c>
      <c r="H9613" s="4">
        <v>4278</v>
      </c>
      <c r="I9613" s="3" t="s">
        <v>1442</v>
      </c>
      <c r="J9613" s="3" t="s">
        <v>22</v>
      </c>
      <c r="K9613" s="5">
        <v>1</v>
      </c>
      <c r="L9613" s="3" t="s">
        <v>3</v>
      </c>
      <c r="M9613" s="3" t="s">
        <v>202</v>
      </c>
      <c r="N9613" s="3" t="s">
        <v>3528</v>
      </c>
      <c r="O9613" s="1">
        <v>730</v>
      </c>
      <c r="P9613" s="4">
        <v>1</v>
      </c>
      <c r="Q9613" s="10">
        <f t="shared" si="611"/>
        <v>730</v>
      </c>
    </row>
    <row r="9614" spans="2:17" ht="20.25" customHeight="1">
      <c r="B9614" s="10" t="str">
        <f t="shared" si="608"/>
        <v>بند كفش254</v>
      </c>
      <c r="C9614" s="10" t="str">
        <f t="shared" si="609"/>
        <v>بند كفش1404/04/16254</v>
      </c>
      <c r="D9614" s="10" t="str">
        <f>IFERROR(IF(تحویلی!$E$1="","",IF(NOSA!O9614=تحویلی!$E$1,تحویلی!$E$1&amp;COUNTIF(NOSA!$O$1:O9614,تحویلی!$E$1),"")),"")</f>
        <v/>
      </c>
      <c r="E9614" s="10" t="str">
        <f t="shared" si="610"/>
        <v>4282254</v>
      </c>
      <c r="F9614" s="10" t="str">
        <f>IFERROR(VLOOKUP(I9614,DATABASE!$N:$O,2,FALSE),"")</f>
        <v>بند كفش</v>
      </c>
      <c r="G9614" s="3" t="s">
        <v>3871</v>
      </c>
      <c r="H9614" s="4">
        <v>4282</v>
      </c>
      <c r="I9614" s="3" t="s">
        <v>1462</v>
      </c>
      <c r="J9614" s="3" t="s">
        <v>450</v>
      </c>
      <c r="K9614" s="5">
        <v>1</v>
      </c>
      <c r="L9614" s="3" t="s">
        <v>3</v>
      </c>
      <c r="M9614" s="3" t="s">
        <v>47</v>
      </c>
      <c r="N9614" s="3" t="s">
        <v>718</v>
      </c>
      <c r="O9614" s="1">
        <v>254</v>
      </c>
      <c r="P9614" s="4">
        <v>0</v>
      </c>
      <c r="Q9614" s="10">
        <f t="shared" si="611"/>
        <v>254</v>
      </c>
    </row>
    <row r="9615" spans="2:17" ht="20.25" customHeight="1">
      <c r="B9615" s="10" t="str">
        <f t="shared" ref="B9615:B9678" si="612">F9615&amp;Q9615</f>
        <v>كفش ايمني475</v>
      </c>
      <c r="C9615" s="10" t="str">
        <f t="shared" ref="C9615:C9678" si="613">F9615&amp;G9615&amp;O9615</f>
        <v>كفش ايمني1404/04/16475</v>
      </c>
      <c r="D9615" s="10" t="str">
        <f>IFERROR(IF(تحویلی!$E$1="","",IF(NOSA!O9615=تحویلی!$E$1,تحویلی!$E$1&amp;COUNTIF(NOSA!$O$1:O9615,تحویلی!$E$1),"")),"")</f>
        <v/>
      </c>
      <c r="E9615" s="10" t="str">
        <f t="shared" ref="E9615:E9678" si="614">H9615&amp;O9615</f>
        <v>4301475</v>
      </c>
      <c r="F9615" s="10" t="str">
        <f>IFERROR(VLOOKUP(I9615,DATABASE!$N:$O,2,FALSE),"")</f>
        <v>كفش ايمني</v>
      </c>
      <c r="G9615" s="3" t="s">
        <v>3871</v>
      </c>
      <c r="H9615" s="4">
        <v>4301</v>
      </c>
      <c r="I9615" s="3" t="s">
        <v>1720</v>
      </c>
      <c r="J9615" s="3" t="s">
        <v>1721</v>
      </c>
      <c r="K9615" s="5">
        <v>1</v>
      </c>
      <c r="L9615" s="3" t="s">
        <v>3</v>
      </c>
      <c r="M9615" s="3" t="s">
        <v>4</v>
      </c>
      <c r="N9615" s="3" t="s">
        <v>2866</v>
      </c>
      <c r="O9615" s="1">
        <v>475</v>
      </c>
      <c r="P9615" s="4">
        <v>1</v>
      </c>
      <c r="Q9615" s="10">
        <f t="shared" si="611"/>
        <v>475</v>
      </c>
    </row>
    <row r="9616" spans="2:17" ht="20.25" customHeight="1">
      <c r="B9616" s="10" t="str">
        <f t="shared" si="612"/>
        <v>لباس كار ديرسوز(بلوز و شلوار)475</v>
      </c>
      <c r="C9616" s="10" t="str">
        <f t="shared" si="613"/>
        <v>لباس كار ديرسوز(بلوز و شلوار)1404/04/16475</v>
      </c>
      <c r="D9616" s="10" t="str">
        <f>IFERROR(IF(تحویلی!$E$1="","",IF(NOSA!O9616=تحویلی!$E$1,تحویلی!$E$1&amp;COUNTIF(NOSA!$O$1:O9616,تحویلی!$E$1),"")),"")</f>
        <v/>
      </c>
      <c r="E9616" s="10" t="str">
        <f t="shared" si="614"/>
        <v>4301475</v>
      </c>
      <c r="F9616" s="10" t="str">
        <f>IFERROR(VLOOKUP(I9616,DATABASE!$N:$O,2,FALSE),"")</f>
        <v>لباس كار ديرسوز(بلوز و شلوار)</v>
      </c>
      <c r="G9616" s="3" t="s">
        <v>3871</v>
      </c>
      <c r="H9616" s="4">
        <v>4301</v>
      </c>
      <c r="I9616" s="3" t="s">
        <v>1619</v>
      </c>
      <c r="J9616" s="3" t="s">
        <v>1620</v>
      </c>
      <c r="K9616" s="5">
        <v>1</v>
      </c>
      <c r="L9616" s="3" t="s">
        <v>28</v>
      </c>
      <c r="M9616" s="3" t="s">
        <v>4</v>
      </c>
      <c r="N9616" s="3" t="s">
        <v>2866</v>
      </c>
      <c r="O9616" s="1">
        <v>475</v>
      </c>
      <c r="P9616" s="4">
        <v>1</v>
      </c>
      <c r="Q9616" s="10">
        <f t="shared" si="611"/>
        <v>475</v>
      </c>
    </row>
    <row r="9617" spans="2:17" ht="20.25" customHeight="1">
      <c r="B9617" s="10" t="str">
        <f t="shared" si="612"/>
        <v>لباس كار ديرسوز(بلوز و شلوار)69</v>
      </c>
      <c r="C9617" s="10" t="str">
        <f t="shared" si="613"/>
        <v>لباس كار ديرسوز(بلوز و شلوار)1404/04/1669</v>
      </c>
      <c r="D9617" s="10" t="str">
        <f>IFERROR(IF(تحویلی!$E$1="","",IF(NOSA!O9617=تحویلی!$E$1,تحویلی!$E$1&amp;COUNTIF(NOSA!$O$1:O9617,تحویلی!$E$1),"")),"")</f>
        <v/>
      </c>
      <c r="E9617" s="10" t="str">
        <f t="shared" si="614"/>
        <v>430469</v>
      </c>
      <c r="F9617" s="10" t="str">
        <f>IFERROR(VLOOKUP(I9617,DATABASE!$N:$O,2,FALSE),"")</f>
        <v>لباس كار ديرسوز(بلوز و شلوار)</v>
      </c>
      <c r="G9617" s="3" t="s">
        <v>3871</v>
      </c>
      <c r="H9617" s="4">
        <v>4304</v>
      </c>
      <c r="I9617" s="3" t="s">
        <v>1634</v>
      </c>
      <c r="J9617" s="3" t="s">
        <v>1635</v>
      </c>
      <c r="K9617" s="5">
        <v>1</v>
      </c>
      <c r="L9617" s="3" t="s">
        <v>28</v>
      </c>
      <c r="M9617" s="3" t="s">
        <v>19</v>
      </c>
      <c r="N9617" s="3" t="s">
        <v>2784</v>
      </c>
      <c r="O9617" s="1">
        <v>69</v>
      </c>
      <c r="P9617" s="4">
        <v>1</v>
      </c>
      <c r="Q9617" s="10">
        <f t="shared" si="611"/>
        <v>69</v>
      </c>
    </row>
    <row r="9618" spans="2:17" ht="20.25" customHeight="1">
      <c r="B9618" s="10" t="str">
        <f t="shared" si="612"/>
        <v>كلاه ايمني313</v>
      </c>
      <c r="C9618" s="10" t="str">
        <f t="shared" si="613"/>
        <v>كلاه ايمني1404/04/16313</v>
      </c>
      <c r="D9618" s="10" t="str">
        <f>IFERROR(IF(تحویلی!$E$1="","",IF(NOSA!O9618=تحویلی!$E$1,تحویلی!$E$1&amp;COUNTIF(NOSA!$O$1:O9618,تحویلی!$E$1),"")),"")</f>
        <v/>
      </c>
      <c r="E9618" s="10" t="str">
        <f t="shared" si="614"/>
        <v>4308313</v>
      </c>
      <c r="F9618" s="10" t="str">
        <f>IFERROR(VLOOKUP(I9618,DATABASE!$N:$O,2,FALSE),"")</f>
        <v>كلاه ايمني</v>
      </c>
      <c r="G9618" s="3" t="s">
        <v>3871</v>
      </c>
      <c r="H9618" s="4">
        <v>4308</v>
      </c>
      <c r="I9618" s="3" t="s">
        <v>1505</v>
      </c>
      <c r="J9618" s="3" t="s">
        <v>1628</v>
      </c>
      <c r="K9618" s="5">
        <v>1</v>
      </c>
      <c r="L9618" s="3" t="s">
        <v>8</v>
      </c>
      <c r="M9618" s="3" t="s">
        <v>9</v>
      </c>
      <c r="N9618" s="3" t="s">
        <v>125</v>
      </c>
      <c r="O9618" s="1">
        <v>313</v>
      </c>
      <c r="P9618" s="4">
        <v>0</v>
      </c>
      <c r="Q9618" s="10">
        <f t="shared" si="611"/>
        <v>313</v>
      </c>
    </row>
    <row r="9619" spans="2:17" ht="20.25" customHeight="1">
      <c r="B9619" s="10" t="str">
        <f t="shared" si="612"/>
        <v>كفش ايمني عايق برق580</v>
      </c>
      <c r="C9619" s="10" t="str">
        <f t="shared" si="613"/>
        <v>كفش ايمني عايق برق1404/04/17580</v>
      </c>
      <c r="D9619" s="10" t="str">
        <f>IFERROR(IF(تحویلی!$E$1="","",IF(NOSA!O9619=تحویلی!$E$1,تحویلی!$E$1&amp;COUNTIF(NOSA!$O$1:O9619,تحویلی!$E$1),"")),"")</f>
        <v/>
      </c>
      <c r="E9619" s="10" t="str">
        <f t="shared" si="614"/>
        <v>4314580</v>
      </c>
      <c r="F9619" s="10" t="str">
        <f>IFERROR(VLOOKUP(I9619,DATABASE!$N:$O,2,FALSE),"")</f>
        <v>كفش ايمني عايق برق</v>
      </c>
      <c r="G9619" s="3" t="s">
        <v>3872</v>
      </c>
      <c r="H9619" s="3">
        <v>4314</v>
      </c>
      <c r="I9619" s="3" t="s">
        <v>1757</v>
      </c>
      <c r="J9619" s="3" t="s">
        <v>1758</v>
      </c>
      <c r="K9619" s="3">
        <v>1</v>
      </c>
      <c r="L9619" s="3" t="s">
        <v>3</v>
      </c>
      <c r="M9619" s="3" t="s">
        <v>47</v>
      </c>
      <c r="N9619" s="3" t="s">
        <v>1001</v>
      </c>
      <c r="O9619" s="1">
        <v>580</v>
      </c>
      <c r="P9619" s="3">
        <v>1</v>
      </c>
      <c r="Q9619" s="10">
        <f t="shared" si="611"/>
        <v>580</v>
      </c>
    </row>
    <row r="9620" spans="2:17" ht="20.25" customHeight="1">
      <c r="B9620" s="10" t="str">
        <f t="shared" si="612"/>
        <v>دستكش كف مواد سبك961</v>
      </c>
      <c r="C9620" s="10" t="str">
        <f t="shared" si="613"/>
        <v>دستكش كف مواد سبك1404/04/17961</v>
      </c>
      <c r="D9620" s="10" t="str">
        <f>IFERROR(IF(تحویلی!$E$1="","",IF(NOSA!O9620=تحویلی!$E$1,تحویلی!$E$1&amp;COUNTIF(NOSA!$O$1:O9620,تحویلی!$E$1),"")),"")</f>
        <v/>
      </c>
      <c r="E9620" s="10" t="str">
        <f t="shared" si="614"/>
        <v>4321961</v>
      </c>
      <c r="F9620" s="10" t="str">
        <f>IFERROR(VLOOKUP(I9620,DATABASE!$N:$O,2,FALSE),"")</f>
        <v>دستكش كف مواد سبك</v>
      </c>
      <c r="G9620" s="3" t="s">
        <v>3872</v>
      </c>
      <c r="H9620" s="3">
        <v>4321</v>
      </c>
      <c r="I9620" s="3" t="s">
        <v>1456</v>
      </c>
      <c r="J9620" s="3" t="s">
        <v>2</v>
      </c>
      <c r="K9620" s="3">
        <v>1</v>
      </c>
      <c r="L9620" s="3" t="s">
        <v>3</v>
      </c>
      <c r="M9620" s="3" t="s">
        <v>47</v>
      </c>
      <c r="N9620" s="3" t="s">
        <v>4563</v>
      </c>
      <c r="O9620" s="1">
        <v>961</v>
      </c>
      <c r="P9620" s="3">
        <v>1</v>
      </c>
      <c r="Q9620" s="10">
        <f t="shared" si="611"/>
        <v>961</v>
      </c>
    </row>
    <row r="9621" spans="2:17" ht="20.25" customHeight="1">
      <c r="B9621" s="10" t="str">
        <f t="shared" si="612"/>
        <v>گوشي اير پلاگ947</v>
      </c>
      <c r="C9621" s="10" t="str">
        <f t="shared" si="613"/>
        <v>گوشي اير پلاگ1404/04/17947</v>
      </c>
      <c r="D9621" s="10" t="str">
        <f>IFERROR(IF(تحویلی!$E$1="","",IF(NOSA!O9621=تحویلی!$E$1,تحویلی!$E$1&amp;COUNTIF(NOSA!$O$1:O9621,تحویلی!$E$1),"")),"")</f>
        <v/>
      </c>
      <c r="E9621" s="10" t="str">
        <f t="shared" si="614"/>
        <v>4329947</v>
      </c>
      <c r="F9621" s="10" t="str">
        <f>IFERROR(VLOOKUP(I9621,DATABASE!$N:$O,2,FALSE),"")</f>
        <v>گوشي اير پلاگ</v>
      </c>
      <c r="G9621" s="3" t="s">
        <v>3872</v>
      </c>
      <c r="H9621" s="3">
        <v>4329</v>
      </c>
      <c r="I9621" s="3" t="s">
        <v>1581</v>
      </c>
      <c r="J9621" s="3" t="s">
        <v>124</v>
      </c>
      <c r="K9621" s="3">
        <v>1</v>
      </c>
      <c r="L9621" s="3" t="s">
        <v>8</v>
      </c>
      <c r="M9621" s="3" t="s">
        <v>47</v>
      </c>
      <c r="N9621" s="3" t="s">
        <v>4082</v>
      </c>
      <c r="O9621" s="1">
        <v>947</v>
      </c>
      <c r="P9621" s="3">
        <v>0</v>
      </c>
      <c r="Q9621" s="10">
        <f t="shared" si="611"/>
        <v>947</v>
      </c>
    </row>
    <row r="9622" spans="2:17" ht="20.25" customHeight="1">
      <c r="B9622" s="10" t="str">
        <f t="shared" si="612"/>
        <v>لباس كار(بلوز و شلوار)10009</v>
      </c>
      <c r="C9622" s="10" t="str">
        <f t="shared" si="613"/>
        <v>لباس كار(بلوز و شلوار)1404/04/1710009</v>
      </c>
      <c r="D9622" s="10" t="str">
        <f>IFERROR(IF(تحویلی!$E$1="","",IF(NOSA!O9622=تحویلی!$E$1,تحویلی!$E$1&amp;COUNTIF(NOSA!$O$1:O9622,تحویلی!$E$1),"")),"")</f>
        <v/>
      </c>
      <c r="E9622" s="10" t="str">
        <f t="shared" si="614"/>
        <v>433010009</v>
      </c>
      <c r="F9622" s="10" t="str">
        <f>IFERROR(VLOOKUP(I9622,DATABASE!$N:$O,2,FALSE),"")</f>
        <v>لباس كار(بلوز و شلوار)</v>
      </c>
      <c r="G9622" s="3" t="s">
        <v>3872</v>
      </c>
      <c r="H9622" s="3">
        <v>4330</v>
      </c>
      <c r="I9622" s="3" t="s">
        <v>1566</v>
      </c>
      <c r="J9622" s="3" t="s">
        <v>2642</v>
      </c>
      <c r="K9622" s="3">
        <v>1</v>
      </c>
      <c r="L9622" s="3" t="s">
        <v>28</v>
      </c>
      <c r="M9622" s="3" t="s">
        <v>47</v>
      </c>
      <c r="N9622" s="3" t="s">
        <v>4564</v>
      </c>
      <c r="O9622" s="1">
        <v>10009</v>
      </c>
      <c r="P9622" s="3">
        <v>0</v>
      </c>
      <c r="Q9622" s="10">
        <f t="shared" si="611"/>
        <v>10009</v>
      </c>
    </row>
    <row r="9623" spans="2:17" ht="20.25" customHeight="1">
      <c r="B9623" s="10" t="str">
        <f t="shared" si="612"/>
        <v>كلاه ايمني10009</v>
      </c>
      <c r="C9623" s="10" t="str">
        <f t="shared" si="613"/>
        <v>كلاه ايمني1404/04/1710009</v>
      </c>
      <c r="D9623" s="10" t="str">
        <f>IFERROR(IF(تحویلی!$E$1="","",IF(NOSA!O9623=تحویلی!$E$1,تحویلی!$E$1&amp;COUNTIF(NOSA!$O$1:O9623,تحویلی!$E$1),"")),"")</f>
        <v/>
      </c>
      <c r="E9623" s="10" t="str">
        <f t="shared" si="614"/>
        <v>433010009</v>
      </c>
      <c r="F9623" s="10" t="str">
        <f>IFERROR(VLOOKUP(I9623,DATABASE!$N:$O,2,FALSE),"")</f>
        <v>كلاه ايمني</v>
      </c>
      <c r="G9623" s="3" t="s">
        <v>3872</v>
      </c>
      <c r="H9623" s="3">
        <v>4330</v>
      </c>
      <c r="I9623" s="3" t="s">
        <v>1476</v>
      </c>
      <c r="J9623" s="3" t="s">
        <v>1647</v>
      </c>
      <c r="K9623" s="3">
        <v>1</v>
      </c>
      <c r="L9623" s="3" t="s">
        <v>8</v>
      </c>
      <c r="M9623" s="3" t="s">
        <v>47</v>
      </c>
      <c r="N9623" s="3" t="s">
        <v>4564</v>
      </c>
      <c r="O9623" s="1">
        <v>10009</v>
      </c>
      <c r="P9623" s="3">
        <v>0</v>
      </c>
      <c r="Q9623" s="10">
        <f t="shared" si="611"/>
        <v>10009</v>
      </c>
    </row>
    <row r="9624" spans="2:17" ht="20.25" customHeight="1">
      <c r="B9624" s="10" t="str">
        <f t="shared" si="612"/>
        <v>كفش ايمني10009</v>
      </c>
      <c r="C9624" s="10" t="str">
        <f t="shared" si="613"/>
        <v>كفش ايمني1404/04/1710009</v>
      </c>
      <c r="D9624" s="10" t="str">
        <f>IFERROR(IF(تحویلی!$E$1="","",IF(NOSA!O9624=تحویلی!$E$1,تحویلی!$E$1&amp;COUNTIF(NOSA!$O$1:O9624,تحویلی!$E$1),"")),"")</f>
        <v/>
      </c>
      <c r="E9624" s="10" t="str">
        <f t="shared" si="614"/>
        <v>433010009</v>
      </c>
      <c r="F9624" s="10" t="str">
        <f>IFERROR(VLOOKUP(I9624,DATABASE!$N:$O,2,FALSE),"")</f>
        <v>كفش ايمني</v>
      </c>
      <c r="G9624" s="3" t="s">
        <v>3872</v>
      </c>
      <c r="H9624" s="3">
        <v>4330</v>
      </c>
      <c r="I9624" s="3" t="s">
        <v>1549</v>
      </c>
      <c r="J9624" s="3" t="s">
        <v>1708</v>
      </c>
      <c r="K9624" s="3">
        <v>1</v>
      </c>
      <c r="L9624" s="3" t="s">
        <v>3</v>
      </c>
      <c r="M9624" s="3" t="s">
        <v>47</v>
      </c>
      <c r="N9624" s="3" t="s">
        <v>4564</v>
      </c>
      <c r="O9624" s="1">
        <v>10009</v>
      </c>
      <c r="P9624" s="3">
        <v>0</v>
      </c>
      <c r="Q9624" s="10">
        <f t="shared" si="611"/>
        <v>10009</v>
      </c>
    </row>
    <row r="9625" spans="2:17" ht="20.25" customHeight="1">
      <c r="B9625" s="10" t="str">
        <f t="shared" si="612"/>
        <v>دستكش ضد برش سبك10009</v>
      </c>
      <c r="C9625" s="10" t="str">
        <f t="shared" si="613"/>
        <v>دستكش ضد برش سبك1404/04/1710009</v>
      </c>
      <c r="D9625" s="10" t="str">
        <f>IFERROR(IF(تحویلی!$E$1="","",IF(NOSA!O9625=تحویلی!$E$1,تحویلی!$E$1&amp;COUNTIF(NOSA!$O$1:O9625,تحویلی!$E$1),"")),"")</f>
        <v/>
      </c>
      <c r="E9625" s="10" t="str">
        <f t="shared" si="614"/>
        <v>433010009</v>
      </c>
      <c r="F9625" s="10" t="str">
        <f>IFERROR(VLOOKUP(I9625,DATABASE!$N:$O,2,FALSE),"")</f>
        <v>دستكش ضد برش سبك</v>
      </c>
      <c r="G9625" s="3" t="s">
        <v>3872</v>
      </c>
      <c r="H9625" s="3">
        <v>4330</v>
      </c>
      <c r="I9625" s="3" t="s">
        <v>1442</v>
      </c>
      <c r="J9625" s="3" t="s">
        <v>22</v>
      </c>
      <c r="K9625" s="3">
        <v>1</v>
      </c>
      <c r="L9625" s="3" t="s">
        <v>3</v>
      </c>
      <c r="M9625" s="3" t="s">
        <v>47</v>
      </c>
      <c r="N9625" s="3" t="s">
        <v>4564</v>
      </c>
      <c r="O9625" s="1">
        <v>10009</v>
      </c>
      <c r="P9625" s="3">
        <v>0</v>
      </c>
      <c r="Q9625" s="10">
        <f t="shared" si="611"/>
        <v>10009</v>
      </c>
    </row>
    <row r="9626" spans="2:17" ht="20.25" customHeight="1">
      <c r="B9626" s="10" t="str">
        <f t="shared" si="612"/>
        <v>گوشي اير پلاگ10009</v>
      </c>
      <c r="C9626" s="10" t="str">
        <f t="shared" si="613"/>
        <v>گوشي اير پلاگ1404/04/1710009</v>
      </c>
      <c r="D9626" s="10" t="str">
        <f>IFERROR(IF(تحویلی!$E$1="","",IF(NOSA!O9626=تحویلی!$E$1,تحویلی!$E$1&amp;COUNTIF(NOSA!$O$1:O9626,تحویلی!$E$1),"")),"")</f>
        <v/>
      </c>
      <c r="E9626" s="10" t="str">
        <f t="shared" si="614"/>
        <v>433010009</v>
      </c>
      <c r="F9626" s="10" t="str">
        <f>IFERROR(VLOOKUP(I9626,DATABASE!$N:$O,2,FALSE),"")</f>
        <v>گوشي اير پلاگ</v>
      </c>
      <c r="G9626" s="3" t="s">
        <v>3872</v>
      </c>
      <c r="H9626" s="3">
        <v>4330</v>
      </c>
      <c r="I9626" s="3" t="s">
        <v>1581</v>
      </c>
      <c r="J9626" s="3" t="s">
        <v>124</v>
      </c>
      <c r="K9626" s="3">
        <v>1</v>
      </c>
      <c r="L9626" s="3" t="s">
        <v>8</v>
      </c>
      <c r="M9626" s="3" t="s">
        <v>47</v>
      </c>
      <c r="N9626" s="3" t="s">
        <v>4564</v>
      </c>
      <c r="O9626" s="1">
        <v>10009</v>
      </c>
      <c r="P9626" s="3">
        <v>0</v>
      </c>
      <c r="Q9626" s="10">
        <f t="shared" si="611"/>
        <v>10009</v>
      </c>
    </row>
    <row r="9627" spans="2:17" ht="20.25" customHeight="1">
      <c r="B9627" s="10" t="str">
        <f t="shared" si="612"/>
        <v>10009</v>
      </c>
      <c r="C9627" s="10" t="str">
        <f t="shared" si="613"/>
        <v>1404/04/1710009</v>
      </c>
      <c r="D9627" s="10" t="str">
        <f>IFERROR(IF(تحویلی!$E$1="","",IF(NOSA!O9627=تحویلی!$E$1,تحویلی!$E$1&amp;COUNTIF(NOSA!$O$1:O9627,تحویلی!$E$1),"")),"")</f>
        <v/>
      </c>
      <c r="E9627" s="10" t="str">
        <f t="shared" si="614"/>
        <v>433010009</v>
      </c>
      <c r="F9627" s="10" t="str">
        <f>IFERROR(VLOOKUP(I9627,DATABASE!$N:$O,2,FALSE),"")</f>
        <v/>
      </c>
      <c r="G9627" s="3" t="s">
        <v>3872</v>
      </c>
      <c r="H9627" s="3">
        <v>4330</v>
      </c>
      <c r="I9627" s="3" t="s">
        <v>3559</v>
      </c>
      <c r="J9627" s="3" t="s">
        <v>3560</v>
      </c>
      <c r="K9627" s="3">
        <v>1</v>
      </c>
      <c r="L9627" s="3" t="s">
        <v>8</v>
      </c>
      <c r="M9627" s="3" t="s">
        <v>47</v>
      </c>
      <c r="N9627" s="3" t="s">
        <v>4564</v>
      </c>
      <c r="O9627" s="1">
        <v>10009</v>
      </c>
      <c r="P9627" s="3">
        <v>0</v>
      </c>
      <c r="Q9627" s="10">
        <f t="shared" si="611"/>
        <v>10009</v>
      </c>
    </row>
    <row r="9628" spans="2:17" ht="20.25" customHeight="1">
      <c r="B9628" s="10" t="str">
        <f t="shared" si="612"/>
        <v>دستكش ضد برش سبك954</v>
      </c>
      <c r="C9628" s="10" t="str">
        <f t="shared" si="613"/>
        <v>دستكش ضد برش سبك1404/04/17954</v>
      </c>
      <c r="D9628" s="10" t="str">
        <f>IFERROR(IF(تحویلی!$E$1="","",IF(NOSA!O9628=تحویلی!$E$1,تحویلی!$E$1&amp;COUNTIF(NOSA!$O$1:O9628,تحویلی!$E$1),"")),"")</f>
        <v/>
      </c>
      <c r="E9628" s="10" t="str">
        <f t="shared" si="614"/>
        <v>4332954</v>
      </c>
      <c r="F9628" s="10" t="str">
        <f>IFERROR(VLOOKUP(I9628,DATABASE!$N:$O,2,FALSE),"")</f>
        <v>دستكش ضد برش سبك</v>
      </c>
      <c r="G9628" s="3" t="s">
        <v>3872</v>
      </c>
      <c r="H9628" s="3">
        <v>4332</v>
      </c>
      <c r="I9628" s="3" t="s">
        <v>1442</v>
      </c>
      <c r="J9628" s="3" t="s">
        <v>22</v>
      </c>
      <c r="K9628" s="3">
        <v>1</v>
      </c>
      <c r="L9628" s="3" t="s">
        <v>3</v>
      </c>
      <c r="M9628" s="3" t="s">
        <v>47</v>
      </c>
      <c r="N9628" s="3" t="s">
        <v>4344</v>
      </c>
      <c r="O9628" s="1">
        <v>954</v>
      </c>
      <c r="P9628" s="3">
        <v>1</v>
      </c>
      <c r="Q9628" s="10">
        <f t="shared" si="611"/>
        <v>954</v>
      </c>
    </row>
    <row r="9629" spans="2:17" ht="20.25" customHeight="1">
      <c r="B9629" s="10" t="str">
        <f t="shared" si="612"/>
        <v>دستكش كف مواد سبك387</v>
      </c>
      <c r="C9629" s="10" t="str">
        <f t="shared" si="613"/>
        <v>دستكش كف مواد سبك1404/04/17387</v>
      </c>
      <c r="D9629" s="10" t="str">
        <f>IFERROR(IF(تحویلی!$E$1="","",IF(NOSA!O9629=تحویلی!$E$1,تحویلی!$E$1&amp;COUNTIF(NOSA!$O$1:O9629,تحویلی!$E$1),"")),"")</f>
        <v/>
      </c>
      <c r="E9629" s="10" t="str">
        <f t="shared" si="614"/>
        <v>4333387</v>
      </c>
      <c r="F9629" s="10" t="str">
        <f>IFERROR(VLOOKUP(I9629,DATABASE!$N:$O,2,FALSE),"")</f>
        <v>دستكش كف مواد سبك</v>
      </c>
      <c r="G9629" s="3" t="s">
        <v>3872</v>
      </c>
      <c r="H9629" s="3">
        <v>4333</v>
      </c>
      <c r="I9629" s="3" t="s">
        <v>1456</v>
      </c>
      <c r="J9629" s="3" t="s">
        <v>2</v>
      </c>
      <c r="K9629" s="3">
        <v>1</v>
      </c>
      <c r="L9629" s="3" t="s">
        <v>3</v>
      </c>
      <c r="M9629" s="3" t="s">
        <v>19</v>
      </c>
      <c r="N9629" s="3" t="s">
        <v>2857</v>
      </c>
      <c r="O9629" s="1">
        <v>387</v>
      </c>
      <c r="P9629" s="3">
        <v>1</v>
      </c>
      <c r="Q9629" s="10">
        <f t="shared" si="611"/>
        <v>387</v>
      </c>
    </row>
    <row r="9630" spans="2:17" ht="20.25" customHeight="1">
      <c r="B9630" s="10" t="str">
        <f t="shared" si="612"/>
        <v>دستكش كف مواد سبك673</v>
      </c>
      <c r="C9630" s="10" t="str">
        <f t="shared" si="613"/>
        <v>دستكش كف مواد سبك1404/04/17673</v>
      </c>
      <c r="D9630" s="10" t="str">
        <f>IFERROR(IF(تحویلی!$E$1="","",IF(NOSA!O9630=تحویلی!$E$1,تحویلی!$E$1&amp;COUNTIF(NOSA!$O$1:O9630,تحویلی!$E$1),"")),"")</f>
        <v/>
      </c>
      <c r="E9630" s="10" t="str">
        <f t="shared" si="614"/>
        <v>4334673</v>
      </c>
      <c r="F9630" s="10" t="str">
        <f>IFERROR(VLOOKUP(I9630,DATABASE!$N:$O,2,FALSE),"")</f>
        <v>دستكش كف مواد سبك</v>
      </c>
      <c r="G9630" s="3" t="s">
        <v>3872</v>
      </c>
      <c r="H9630" s="3">
        <v>4334</v>
      </c>
      <c r="I9630" s="3" t="s">
        <v>1456</v>
      </c>
      <c r="J9630" s="3" t="s">
        <v>2</v>
      </c>
      <c r="K9630" s="3">
        <v>1</v>
      </c>
      <c r="L9630" s="3" t="s">
        <v>3</v>
      </c>
      <c r="M9630" s="3" t="s">
        <v>47</v>
      </c>
      <c r="N9630" s="3" t="s">
        <v>1324</v>
      </c>
      <c r="O9630" s="1">
        <v>673</v>
      </c>
      <c r="P9630" s="3">
        <v>1</v>
      </c>
      <c r="Q9630" s="10">
        <f t="shared" si="611"/>
        <v>673</v>
      </c>
    </row>
    <row r="9631" spans="2:17" ht="20.25" customHeight="1">
      <c r="B9631" s="10" t="str">
        <f t="shared" si="612"/>
        <v>دستكش ضد برش سبك933</v>
      </c>
      <c r="C9631" s="10" t="str">
        <f t="shared" si="613"/>
        <v>دستكش ضد برش سبك1404/04/17933</v>
      </c>
      <c r="D9631" s="10" t="str">
        <f>IFERROR(IF(تحویلی!$E$1="","",IF(NOSA!O9631=تحویلی!$E$1,تحویلی!$E$1&amp;COUNTIF(NOSA!$O$1:O9631,تحویلی!$E$1),"")),"")</f>
        <v/>
      </c>
      <c r="E9631" s="10" t="str">
        <f t="shared" si="614"/>
        <v>4335933</v>
      </c>
      <c r="F9631" s="10" t="str">
        <f>IFERROR(VLOOKUP(I9631,DATABASE!$N:$O,2,FALSE),"")</f>
        <v>دستكش ضد برش سبك</v>
      </c>
      <c r="G9631" s="3" t="s">
        <v>3872</v>
      </c>
      <c r="H9631" s="3">
        <v>4335</v>
      </c>
      <c r="I9631" s="3" t="s">
        <v>1442</v>
      </c>
      <c r="J9631" s="3" t="s">
        <v>22</v>
      </c>
      <c r="K9631" s="3">
        <v>1</v>
      </c>
      <c r="L9631" s="3" t="s">
        <v>3</v>
      </c>
      <c r="M9631" s="3" t="s">
        <v>47</v>
      </c>
      <c r="N9631" s="3" t="s">
        <v>3561</v>
      </c>
      <c r="O9631" s="1">
        <v>933</v>
      </c>
      <c r="P9631" s="3">
        <v>1</v>
      </c>
      <c r="Q9631" s="10">
        <f t="shared" si="611"/>
        <v>933</v>
      </c>
    </row>
    <row r="9632" spans="2:17" ht="20.25" customHeight="1">
      <c r="B9632" s="10" t="str">
        <f t="shared" si="612"/>
        <v>فيلتر ماسك نيم صورت (3M) مدل 2091100010</v>
      </c>
      <c r="C9632" s="10" t="str">
        <f t="shared" si="613"/>
        <v>فيلتر ماسك نيم صورت (3M) مدل 20911404/04/17100010</v>
      </c>
      <c r="D9632" s="10" t="str">
        <f>IFERROR(IF(تحویلی!$E$1="","",IF(NOSA!O9632=تحویلی!$E$1,تحویلی!$E$1&amp;COUNTIF(NOSA!$O$1:O9632,تحویلی!$E$1),"")),"")</f>
        <v/>
      </c>
      <c r="E9632" s="10" t="str">
        <f t="shared" si="614"/>
        <v>4358100010</v>
      </c>
      <c r="F9632" s="10" t="str">
        <f>IFERROR(VLOOKUP(I9632,DATABASE!$N:$O,2,FALSE),"")</f>
        <v>فيلتر ماسك نيم صورت (3M) مدل 2091</v>
      </c>
      <c r="G9632" s="3" t="s">
        <v>3872</v>
      </c>
      <c r="H9632" s="3">
        <v>4358</v>
      </c>
      <c r="I9632" s="3" t="s">
        <v>1475</v>
      </c>
      <c r="J9632" s="3" t="s">
        <v>53</v>
      </c>
      <c r="K9632" s="3">
        <v>1</v>
      </c>
      <c r="L9632" s="3" t="s">
        <v>8</v>
      </c>
      <c r="M9632" s="3" t="s">
        <v>9</v>
      </c>
      <c r="N9632" s="3" t="s">
        <v>4297</v>
      </c>
      <c r="O9632" s="1">
        <v>100010</v>
      </c>
      <c r="P9632" s="3">
        <v>1</v>
      </c>
      <c r="Q9632" s="10">
        <f t="shared" si="611"/>
        <v>100010</v>
      </c>
    </row>
    <row r="9633" spans="2:17" ht="20.25" customHeight="1">
      <c r="B9633" s="10" t="str">
        <f t="shared" si="612"/>
        <v>69</v>
      </c>
      <c r="C9633" s="10" t="str">
        <f t="shared" si="613"/>
        <v>1404/04/1769</v>
      </c>
      <c r="D9633" s="10" t="str">
        <f>IFERROR(IF(تحویلی!$E$1="","",IF(NOSA!O9633=تحویلی!$E$1,تحویلی!$E$1&amp;COUNTIF(NOSA!$O$1:O9633,تحویلی!$E$1),"")),"")</f>
        <v/>
      </c>
      <c r="E9633" s="10" t="str">
        <f t="shared" si="614"/>
        <v>437169</v>
      </c>
      <c r="F9633" s="10" t="str">
        <f>IFERROR(VLOOKUP(I9633,DATABASE!$N:$O,2,FALSE),"")</f>
        <v/>
      </c>
      <c r="G9633" s="3" t="s">
        <v>3872</v>
      </c>
      <c r="H9633" s="3">
        <v>4371</v>
      </c>
      <c r="I9633" s="3" t="s">
        <v>3559</v>
      </c>
      <c r="J9633" s="3" t="s">
        <v>3560</v>
      </c>
      <c r="K9633" s="3">
        <v>1</v>
      </c>
      <c r="L9633" s="3" t="s">
        <v>8</v>
      </c>
      <c r="M9633" s="3" t="s">
        <v>1089</v>
      </c>
      <c r="N9633" s="3" t="s">
        <v>265</v>
      </c>
      <c r="O9633" s="1">
        <v>69</v>
      </c>
      <c r="P9633" s="3">
        <v>1</v>
      </c>
      <c r="Q9633" s="10">
        <f t="shared" si="611"/>
        <v>69</v>
      </c>
    </row>
    <row r="9634" spans="2:17" ht="20.25" customHeight="1">
      <c r="B9634" s="10" t="str">
        <f t="shared" si="612"/>
        <v>لباس كار نسوز(بلوز و شلوار)773</v>
      </c>
      <c r="C9634" s="10" t="str">
        <f t="shared" si="613"/>
        <v>لباس كار نسوز(بلوز و شلوار)1404/04/17773</v>
      </c>
      <c r="D9634" s="10" t="str">
        <f>IFERROR(IF(تحویلی!$E$1="","",IF(NOSA!O9634=تحویلی!$E$1,تحویلی!$E$1&amp;COUNTIF(NOSA!$O$1:O9634,تحویلی!$E$1),"")),"")</f>
        <v/>
      </c>
      <c r="E9634" s="10" t="str">
        <f t="shared" si="614"/>
        <v>4372773</v>
      </c>
      <c r="F9634" s="10" t="str">
        <f>IFERROR(VLOOKUP(I9634,DATABASE!$N:$O,2,FALSE),"")</f>
        <v>لباس كار نسوز(بلوز و شلوار)</v>
      </c>
      <c r="G9634" s="3" t="s">
        <v>3872</v>
      </c>
      <c r="H9634" s="3">
        <v>4372</v>
      </c>
      <c r="I9634" s="3" t="s">
        <v>1701</v>
      </c>
      <c r="J9634" s="3" t="s">
        <v>1702</v>
      </c>
      <c r="K9634" s="3">
        <v>1</v>
      </c>
      <c r="L9634" s="3" t="s">
        <v>28</v>
      </c>
      <c r="M9634" s="3" t="s">
        <v>4</v>
      </c>
      <c r="N9634" s="3" t="s">
        <v>1148</v>
      </c>
      <c r="O9634" s="1">
        <v>773</v>
      </c>
      <c r="P9634" s="3">
        <v>1</v>
      </c>
      <c r="Q9634" s="10">
        <f t="shared" si="611"/>
        <v>773</v>
      </c>
    </row>
    <row r="9635" spans="2:17" ht="20.25" customHeight="1">
      <c r="B9635" s="10" t="str">
        <f t="shared" si="612"/>
        <v>دستكش ساق بلند نسوز773</v>
      </c>
      <c r="C9635" s="10" t="str">
        <f t="shared" si="613"/>
        <v>دستكش ساق بلند نسوز1404/04/17773</v>
      </c>
      <c r="D9635" s="10" t="str">
        <f>IFERROR(IF(تحویلی!$E$1="","",IF(NOSA!O9635=تحویلی!$E$1,تحویلی!$E$1&amp;COUNTIF(NOSA!$O$1:O9635,تحویلی!$E$1),"")),"")</f>
        <v/>
      </c>
      <c r="E9635" s="10" t="str">
        <f t="shared" si="614"/>
        <v>4372773</v>
      </c>
      <c r="F9635" s="10" t="str">
        <f>IFERROR(VLOOKUP(I9635,DATABASE!$N:$O,2,FALSE),"")</f>
        <v>دستكش ساق بلند نسوز</v>
      </c>
      <c r="G9635" s="3" t="s">
        <v>3872</v>
      </c>
      <c r="H9635" s="3">
        <v>4372</v>
      </c>
      <c r="I9635" s="3" t="s">
        <v>1461</v>
      </c>
      <c r="J9635" s="3" t="s">
        <v>34</v>
      </c>
      <c r="K9635" s="3">
        <v>1</v>
      </c>
      <c r="L9635" s="3" t="s">
        <v>3</v>
      </c>
      <c r="M9635" s="3" t="s">
        <v>4</v>
      </c>
      <c r="N9635" s="3" t="s">
        <v>1148</v>
      </c>
      <c r="O9635" s="1">
        <v>773</v>
      </c>
      <c r="P9635" s="3">
        <v>1</v>
      </c>
      <c r="Q9635" s="10">
        <f t="shared" si="611"/>
        <v>773</v>
      </c>
    </row>
    <row r="9636" spans="2:17" ht="20.25" customHeight="1">
      <c r="B9636" s="10" t="str">
        <f t="shared" si="612"/>
        <v>نقاب تيره محافظ صورت معمولي773</v>
      </c>
      <c r="C9636" s="10" t="str">
        <f t="shared" si="613"/>
        <v>نقاب تيره محافظ صورت معمولي1404/04/17773</v>
      </c>
      <c r="D9636" s="10" t="str">
        <f>IFERROR(IF(تحویلی!$E$1="","",IF(NOSA!O9636=تحویلی!$E$1,تحویلی!$E$1&amp;COUNTIF(NOSA!$O$1:O9636,تحویلی!$E$1),"")),"")</f>
        <v/>
      </c>
      <c r="E9636" s="10" t="str">
        <f t="shared" si="614"/>
        <v>4372773</v>
      </c>
      <c r="F9636" s="10" t="str">
        <f>IFERROR(VLOOKUP(I9636,DATABASE!$N:$O,2,FALSE),"")</f>
        <v>نقاب تيره محافظ صورت معمولي</v>
      </c>
      <c r="G9636" s="3" t="s">
        <v>3872</v>
      </c>
      <c r="H9636" s="3">
        <v>4372</v>
      </c>
      <c r="I9636" s="3" t="s">
        <v>1557</v>
      </c>
      <c r="J9636" s="3" t="s">
        <v>115</v>
      </c>
      <c r="K9636" s="3">
        <v>1</v>
      </c>
      <c r="L9636" s="3" t="s">
        <v>8</v>
      </c>
      <c r="M9636" s="3" t="s">
        <v>4</v>
      </c>
      <c r="N9636" s="3" t="s">
        <v>1148</v>
      </c>
      <c r="O9636" s="1">
        <v>773</v>
      </c>
      <c r="P9636" s="3">
        <v>1</v>
      </c>
      <c r="Q9636" s="10">
        <f t="shared" si="611"/>
        <v>773</v>
      </c>
    </row>
    <row r="9637" spans="2:17" ht="20.25" customHeight="1">
      <c r="B9637" s="10" t="str">
        <f t="shared" si="612"/>
        <v>پيشبند نسوز چرمي773</v>
      </c>
      <c r="C9637" s="10" t="str">
        <f t="shared" si="613"/>
        <v>پيشبند نسوز چرمي1404/04/17773</v>
      </c>
      <c r="D9637" s="10" t="str">
        <f>IFERROR(IF(تحویلی!$E$1="","",IF(NOSA!O9637=تحویلی!$E$1,تحویلی!$E$1&amp;COUNTIF(NOSA!$O$1:O9637,تحویلی!$E$1),"")),"")</f>
        <v/>
      </c>
      <c r="E9637" s="10" t="str">
        <f t="shared" si="614"/>
        <v>4372773</v>
      </c>
      <c r="F9637" s="10" t="str">
        <f>IFERROR(VLOOKUP(I9637,DATABASE!$N:$O,2,FALSE),"")</f>
        <v>پيشبند نسوز چرمي</v>
      </c>
      <c r="G9637" s="3" t="s">
        <v>3872</v>
      </c>
      <c r="H9637" s="3">
        <v>4372</v>
      </c>
      <c r="I9637" s="3" t="s">
        <v>1459</v>
      </c>
      <c r="J9637" s="3" t="s">
        <v>15</v>
      </c>
      <c r="K9637" s="3">
        <v>1</v>
      </c>
      <c r="L9637" s="3" t="s">
        <v>8</v>
      </c>
      <c r="M9637" s="3" t="s">
        <v>4</v>
      </c>
      <c r="N9637" s="3" t="s">
        <v>1148</v>
      </c>
      <c r="O9637" s="1">
        <v>773</v>
      </c>
      <c r="P9637" s="3">
        <v>1</v>
      </c>
      <c r="Q9637" s="10">
        <f t="shared" si="611"/>
        <v>773</v>
      </c>
    </row>
    <row r="9638" spans="2:17" ht="20.25" customHeight="1">
      <c r="B9638" s="10" t="str">
        <f t="shared" si="612"/>
        <v>773</v>
      </c>
      <c r="C9638" s="10" t="str">
        <f t="shared" si="613"/>
        <v>1404/04/17773</v>
      </c>
      <c r="D9638" s="10" t="str">
        <f>IFERROR(IF(تحویلی!$E$1="","",IF(NOSA!O9638=تحویلی!$E$1,تحویلی!$E$1&amp;COUNTIF(NOSA!$O$1:O9638,تحویلی!$E$1),"")),"")</f>
        <v/>
      </c>
      <c r="E9638" s="10" t="str">
        <f t="shared" si="614"/>
        <v>4372773</v>
      </c>
      <c r="F9638" s="10" t="str">
        <f>IFERROR(VLOOKUP(I9638,DATABASE!$N:$O,2,FALSE),"")</f>
        <v/>
      </c>
      <c r="G9638" s="3" t="s">
        <v>3872</v>
      </c>
      <c r="H9638" s="3">
        <v>4372</v>
      </c>
      <c r="I9638" s="3" t="s">
        <v>2699</v>
      </c>
      <c r="J9638" s="3" t="s">
        <v>7</v>
      </c>
      <c r="K9638" s="3">
        <v>1</v>
      </c>
      <c r="L9638" s="3" t="s">
        <v>8</v>
      </c>
      <c r="M9638" s="3" t="s">
        <v>4</v>
      </c>
      <c r="N9638" s="3" t="s">
        <v>1148</v>
      </c>
      <c r="O9638" s="1">
        <v>773</v>
      </c>
      <c r="P9638" s="3">
        <v>1</v>
      </c>
      <c r="Q9638" s="10">
        <f t="shared" si="611"/>
        <v>773</v>
      </c>
    </row>
    <row r="9639" spans="2:17" ht="20.25" customHeight="1">
      <c r="B9639" s="10" t="str">
        <f t="shared" si="612"/>
        <v>گوشي اير پلاگ741</v>
      </c>
      <c r="C9639" s="10" t="str">
        <f t="shared" si="613"/>
        <v>گوشي اير پلاگ1404/04/17741</v>
      </c>
      <c r="D9639" s="10" t="str">
        <f>IFERROR(IF(تحویلی!$E$1="","",IF(NOSA!O9639=تحویلی!$E$1,تحویلی!$E$1&amp;COUNTIF(NOSA!$O$1:O9639,تحویلی!$E$1),"")),"")</f>
        <v/>
      </c>
      <c r="E9639" s="10" t="str">
        <f t="shared" si="614"/>
        <v>4374741</v>
      </c>
      <c r="F9639" s="10" t="str">
        <f>IFERROR(VLOOKUP(I9639,DATABASE!$N:$O,2,FALSE),"")</f>
        <v>گوشي اير پلاگ</v>
      </c>
      <c r="G9639" s="3" t="s">
        <v>3872</v>
      </c>
      <c r="H9639" s="3">
        <v>4374</v>
      </c>
      <c r="I9639" s="3" t="s">
        <v>1581</v>
      </c>
      <c r="J9639" s="3" t="s">
        <v>124</v>
      </c>
      <c r="K9639" s="3">
        <v>1</v>
      </c>
      <c r="L9639" s="3" t="s">
        <v>8</v>
      </c>
      <c r="M9639" s="3" t="s">
        <v>102</v>
      </c>
      <c r="N9639" s="3" t="s">
        <v>764</v>
      </c>
      <c r="O9639" s="1">
        <v>741</v>
      </c>
      <c r="P9639" s="3">
        <v>1</v>
      </c>
      <c r="Q9639" s="10">
        <f t="shared" si="611"/>
        <v>741</v>
      </c>
    </row>
    <row r="9640" spans="2:17" ht="20.25" customHeight="1">
      <c r="B9640" s="10" t="str">
        <f t="shared" si="612"/>
        <v>دستكش ضد برش سبك717</v>
      </c>
      <c r="C9640" s="10" t="str">
        <f t="shared" si="613"/>
        <v>دستكش ضد برش سبك1404/04/18717</v>
      </c>
      <c r="D9640" s="10" t="str">
        <f>IFERROR(IF(تحویلی!$E$1="","",IF(NOSA!O9640=تحویلی!$E$1,تحویلی!$E$1&amp;COUNTIF(NOSA!$O$1:O9640,تحویلی!$E$1),"")),"")</f>
        <v/>
      </c>
      <c r="E9640" s="10" t="str">
        <f t="shared" si="614"/>
        <v>4377717</v>
      </c>
      <c r="F9640" s="10" t="str">
        <f>IFERROR(VLOOKUP(I9640,DATABASE!$N:$O,2,FALSE),"")</f>
        <v>دستكش ضد برش سبك</v>
      </c>
      <c r="G9640" s="408" t="s">
        <v>3873</v>
      </c>
      <c r="H9640" s="409">
        <v>4377</v>
      </c>
      <c r="I9640" s="408" t="s">
        <v>1442</v>
      </c>
      <c r="J9640" s="408" t="s">
        <v>22</v>
      </c>
      <c r="K9640" s="410">
        <v>1</v>
      </c>
      <c r="L9640" s="408" t="s">
        <v>3</v>
      </c>
      <c r="M9640" s="408" t="s">
        <v>47</v>
      </c>
      <c r="N9640" s="408" t="s">
        <v>822</v>
      </c>
      <c r="O9640" s="411">
        <v>717</v>
      </c>
      <c r="P9640" s="409">
        <v>1</v>
      </c>
      <c r="Q9640" s="10">
        <f t="shared" si="611"/>
        <v>717</v>
      </c>
    </row>
    <row r="9641" spans="2:17" ht="20.25" customHeight="1">
      <c r="B9641" s="10" t="str">
        <f t="shared" si="612"/>
        <v>دستكش ضد برش سبك848</v>
      </c>
      <c r="C9641" s="10" t="str">
        <f t="shared" si="613"/>
        <v>دستكش ضد برش سبك1404/04/18848</v>
      </c>
      <c r="D9641" s="10" t="str">
        <f>IFERROR(IF(تحویلی!$E$1="","",IF(NOSA!O9641=تحویلی!$E$1,تحویلی!$E$1&amp;COUNTIF(NOSA!$O$1:O9641,تحویلی!$E$1),"")),"")</f>
        <v/>
      </c>
      <c r="E9641" s="10" t="str">
        <f t="shared" si="614"/>
        <v>4377848</v>
      </c>
      <c r="F9641" s="10" t="str">
        <f>IFERROR(VLOOKUP(I9641,DATABASE!$N:$O,2,FALSE),"")</f>
        <v>دستكش ضد برش سبك</v>
      </c>
      <c r="G9641" s="408" t="s">
        <v>3873</v>
      </c>
      <c r="H9641" s="409">
        <v>4377</v>
      </c>
      <c r="I9641" s="408" t="s">
        <v>1442</v>
      </c>
      <c r="J9641" s="408" t="s">
        <v>22</v>
      </c>
      <c r="K9641" s="410">
        <v>1</v>
      </c>
      <c r="L9641" s="408" t="s">
        <v>3</v>
      </c>
      <c r="M9641" s="408" t="s">
        <v>47</v>
      </c>
      <c r="N9641" s="408" t="s">
        <v>2750</v>
      </c>
      <c r="O9641" s="411">
        <v>848</v>
      </c>
      <c r="P9641" s="409">
        <v>1</v>
      </c>
      <c r="Q9641" s="10">
        <f t="shared" si="611"/>
        <v>848</v>
      </c>
    </row>
    <row r="9642" spans="2:17" ht="20.25" customHeight="1">
      <c r="B9642" s="10" t="str">
        <f t="shared" si="612"/>
        <v>پوتين ايمني نسوز70</v>
      </c>
      <c r="C9642" s="10" t="str">
        <f t="shared" si="613"/>
        <v>پوتين ايمني نسوز1404/04/1870</v>
      </c>
      <c r="D9642" s="10" t="str">
        <f>IFERROR(IF(تحویلی!$E$1="","",IF(NOSA!O9642=تحویلی!$E$1,تحویلی!$E$1&amp;COUNTIF(NOSA!$O$1:O9642,تحویلی!$E$1),"")),"")</f>
        <v/>
      </c>
      <c r="E9642" s="10" t="str">
        <f t="shared" si="614"/>
        <v>438470</v>
      </c>
      <c r="F9642" s="10" t="str">
        <f>IFERROR(VLOOKUP(I9642,DATABASE!$N:$O,2,FALSE),"")</f>
        <v>پوتين ايمني نسوز</v>
      </c>
      <c r="G9642" s="408" t="s">
        <v>3873</v>
      </c>
      <c r="H9642" s="409">
        <v>4384</v>
      </c>
      <c r="I9642" s="408" t="s">
        <v>1631</v>
      </c>
      <c r="J9642" s="408" t="s">
        <v>1632</v>
      </c>
      <c r="K9642" s="410">
        <v>1</v>
      </c>
      <c r="L9642" s="408" t="s">
        <v>3</v>
      </c>
      <c r="M9642" s="408" t="s">
        <v>9</v>
      </c>
      <c r="N9642" s="408" t="s">
        <v>688</v>
      </c>
      <c r="O9642" s="411">
        <v>70</v>
      </c>
      <c r="P9642" s="409">
        <v>1</v>
      </c>
      <c r="Q9642" s="10">
        <f t="shared" ref="Q9642:Q9705" si="615">VALUE(O9642)</f>
        <v>70</v>
      </c>
    </row>
    <row r="9643" spans="2:17" ht="20.25" customHeight="1">
      <c r="B9643" s="10" t="str">
        <f t="shared" si="612"/>
        <v>دستكش ضد برش سبك70</v>
      </c>
      <c r="C9643" s="10" t="str">
        <f t="shared" si="613"/>
        <v>دستكش ضد برش سبك1404/04/1870</v>
      </c>
      <c r="D9643" s="10" t="str">
        <f>IFERROR(IF(تحویلی!$E$1="","",IF(NOSA!O9643=تحویلی!$E$1,تحویلی!$E$1&amp;COUNTIF(NOSA!$O$1:O9643,تحویلی!$E$1),"")),"")</f>
        <v/>
      </c>
      <c r="E9643" s="10" t="str">
        <f t="shared" si="614"/>
        <v>438470</v>
      </c>
      <c r="F9643" s="10" t="str">
        <f>IFERROR(VLOOKUP(I9643,DATABASE!$N:$O,2,FALSE),"")</f>
        <v>دستكش ضد برش سبك</v>
      </c>
      <c r="G9643" s="408" t="s">
        <v>3873</v>
      </c>
      <c r="H9643" s="409">
        <v>4384</v>
      </c>
      <c r="I9643" s="408" t="s">
        <v>1442</v>
      </c>
      <c r="J9643" s="408" t="s">
        <v>22</v>
      </c>
      <c r="K9643" s="410">
        <v>1</v>
      </c>
      <c r="L9643" s="408" t="s">
        <v>3</v>
      </c>
      <c r="M9643" s="408" t="s">
        <v>9</v>
      </c>
      <c r="N9643" s="408" t="s">
        <v>688</v>
      </c>
      <c r="O9643" s="411">
        <v>70</v>
      </c>
      <c r="P9643" s="409">
        <v>1</v>
      </c>
      <c r="Q9643" s="10">
        <f t="shared" si="615"/>
        <v>70</v>
      </c>
    </row>
    <row r="9644" spans="2:17" ht="20.25" customHeight="1">
      <c r="B9644" s="10" t="str">
        <f t="shared" si="612"/>
        <v>لباس كار(بلوز و شلوار)867</v>
      </c>
      <c r="C9644" s="10" t="str">
        <f t="shared" si="613"/>
        <v>لباس كار(بلوز و شلوار)1404/04/18867</v>
      </c>
      <c r="D9644" s="10" t="str">
        <f>IFERROR(IF(تحویلی!$E$1="","",IF(NOSA!O9644=تحویلی!$E$1,تحویلی!$E$1&amp;COUNTIF(NOSA!$O$1:O9644,تحویلی!$E$1),"")),"")</f>
        <v/>
      </c>
      <c r="E9644" s="10" t="str">
        <f t="shared" si="614"/>
        <v>4387867</v>
      </c>
      <c r="F9644" s="10" t="str">
        <f>IFERROR(VLOOKUP(I9644,DATABASE!$N:$O,2,FALSE),"")</f>
        <v>لباس كار(بلوز و شلوار)</v>
      </c>
      <c r="G9644" s="408" t="s">
        <v>3873</v>
      </c>
      <c r="H9644" s="409">
        <v>4387</v>
      </c>
      <c r="I9644" s="408" t="s">
        <v>1644</v>
      </c>
      <c r="J9644" s="408" t="s">
        <v>1645</v>
      </c>
      <c r="K9644" s="410">
        <v>1</v>
      </c>
      <c r="L9644" s="408" t="s">
        <v>28</v>
      </c>
      <c r="M9644" s="408" t="s">
        <v>25</v>
      </c>
      <c r="N9644" s="408" t="s">
        <v>3256</v>
      </c>
      <c r="O9644" s="411">
        <v>867</v>
      </c>
      <c r="P9644" s="409">
        <v>1</v>
      </c>
      <c r="Q9644" s="10">
        <f t="shared" si="615"/>
        <v>867</v>
      </c>
    </row>
    <row r="9645" spans="2:17" ht="20.25" customHeight="1">
      <c r="B9645" s="10" t="str">
        <f t="shared" si="612"/>
        <v>پوتين ايمني نسوز313</v>
      </c>
      <c r="C9645" s="10" t="str">
        <f t="shared" si="613"/>
        <v>پوتين ايمني نسوز1404/04/18313</v>
      </c>
      <c r="D9645" s="10" t="str">
        <f>IFERROR(IF(تحویلی!$E$1="","",IF(NOSA!O9645=تحویلی!$E$1,تحویلی!$E$1&amp;COUNTIF(NOSA!$O$1:O9645,تحویلی!$E$1),"")),"")</f>
        <v/>
      </c>
      <c r="E9645" s="10" t="str">
        <f t="shared" si="614"/>
        <v>4396313</v>
      </c>
      <c r="F9645" s="10" t="str">
        <f>IFERROR(VLOOKUP(I9645,DATABASE!$N:$O,2,FALSE),"")</f>
        <v>پوتين ايمني نسوز</v>
      </c>
      <c r="G9645" s="408" t="s">
        <v>3873</v>
      </c>
      <c r="H9645" s="409">
        <v>4396</v>
      </c>
      <c r="I9645" s="408" t="s">
        <v>1510</v>
      </c>
      <c r="J9645" s="408" t="s">
        <v>1660</v>
      </c>
      <c r="K9645" s="410">
        <v>1</v>
      </c>
      <c r="L9645" s="408" t="s">
        <v>3</v>
      </c>
      <c r="M9645" s="408" t="s">
        <v>9</v>
      </c>
      <c r="N9645" s="408" t="s">
        <v>125</v>
      </c>
      <c r="O9645" s="411">
        <v>313</v>
      </c>
      <c r="P9645" s="409">
        <v>1</v>
      </c>
      <c r="Q9645" s="10">
        <f t="shared" si="615"/>
        <v>313</v>
      </c>
    </row>
    <row r="9646" spans="2:17" ht="20.25" customHeight="1">
      <c r="B9646" s="10" t="str">
        <f t="shared" si="612"/>
        <v>دستكش ضد برش سبك751</v>
      </c>
      <c r="C9646" s="10" t="str">
        <f t="shared" si="613"/>
        <v>دستكش ضد برش سبك1404/04/18751</v>
      </c>
      <c r="D9646" s="10" t="str">
        <f>IFERROR(IF(تحویلی!$E$1="","",IF(NOSA!O9646=تحویلی!$E$1,تحویلی!$E$1&amp;COUNTIF(NOSA!$O$1:O9646,تحویلی!$E$1),"")),"")</f>
        <v/>
      </c>
      <c r="E9646" s="10" t="str">
        <f t="shared" si="614"/>
        <v>4409751</v>
      </c>
      <c r="F9646" s="10" t="str">
        <f>IFERROR(VLOOKUP(I9646,DATABASE!$N:$O,2,FALSE),"")</f>
        <v>دستكش ضد برش سبك</v>
      </c>
      <c r="G9646" s="408" t="s">
        <v>3873</v>
      </c>
      <c r="H9646" s="409">
        <v>4409</v>
      </c>
      <c r="I9646" s="408" t="s">
        <v>1442</v>
      </c>
      <c r="J9646" s="408" t="s">
        <v>22</v>
      </c>
      <c r="K9646" s="410">
        <v>1</v>
      </c>
      <c r="L9646" s="408" t="s">
        <v>3</v>
      </c>
      <c r="M9646" s="408" t="s">
        <v>9</v>
      </c>
      <c r="N9646" s="408" t="s">
        <v>2709</v>
      </c>
      <c r="O9646" s="411">
        <v>751</v>
      </c>
      <c r="P9646" s="409">
        <v>1</v>
      </c>
      <c r="Q9646" s="10">
        <f t="shared" si="615"/>
        <v>751</v>
      </c>
    </row>
    <row r="9647" spans="2:17" ht="20.25" customHeight="1">
      <c r="B9647" s="10" t="str">
        <f t="shared" si="612"/>
        <v>دستكش ضد برش سبك170</v>
      </c>
      <c r="C9647" s="10" t="str">
        <f t="shared" si="613"/>
        <v>دستكش ضد برش سبك1404/04/18170</v>
      </c>
      <c r="D9647" s="10" t="str">
        <f>IFERROR(IF(تحویلی!$E$1="","",IF(NOSA!O9647=تحویلی!$E$1,تحویلی!$E$1&amp;COUNTIF(NOSA!$O$1:O9647,تحویلی!$E$1),"")),"")</f>
        <v/>
      </c>
      <c r="E9647" s="10" t="str">
        <f t="shared" si="614"/>
        <v>4414170</v>
      </c>
      <c r="F9647" s="10" t="str">
        <f>IFERROR(VLOOKUP(I9647,DATABASE!$N:$O,2,FALSE),"")</f>
        <v>دستكش ضد برش سبك</v>
      </c>
      <c r="G9647" s="408" t="s">
        <v>3873</v>
      </c>
      <c r="H9647" s="409">
        <v>4414</v>
      </c>
      <c r="I9647" s="408" t="s">
        <v>1442</v>
      </c>
      <c r="J9647" s="408" t="s">
        <v>22</v>
      </c>
      <c r="K9647" s="410">
        <v>1</v>
      </c>
      <c r="L9647" s="408" t="s">
        <v>3</v>
      </c>
      <c r="M9647" s="408" t="s">
        <v>9</v>
      </c>
      <c r="N9647" s="408" t="s">
        <v>3241</v>
      </c>
      <c r="O9647" s="411">
        <v>170</v>
      </c>
      <c r="P9647" s="409">
        <v>1</v>
      </c>
      <c r="Q9647" s="10">
        <f t="shared" si="615"/>
        <v>170</v>
      </c>
    </row>
    <row r="9648" spans="2:17" ht="20.25" customHeight="1">
      <c r="B9648" s="10" t="str">
        <f t="shared" si="612"/>
        <v>دستكش كف دوبل چرمي170</v>
      </c>
      <c r="C9648" s="10" t="str">
        <f t="shared" si="613"/>
        <v>دستكش كف دوبل چرمي1404/04/18170</v>
      </c>
      <c r="D9648" s="10" t="str">
        <f>IFERROR(IF(تحویلی!$E$1="","",IF(NOSA!O9648=تحویلی!$E$1,تحویلی!$E$1&amp;COUNTIF(NOSA!$O$1:O9648,تحویلی!$E$1),"")),"")</f>
        <v/>
      </c>
      <c r="E9648" s="10" t="str">
        <f t="shared" si="614"/>
        <v>4414170</v>
      </c>
      <c r="F9648" s="10" t="str">
        <f>IFERROR(VLOOKUP(I9648,DATABASE!$N:$O,2,FALSE),"")</f>
        <v>دستكش كف دوبل چرمي</v>
      </c>
      <c r="G9648" s="408" t="s">
        <v>3873</v>
      </c>
      <c r="H9648" s="409">
        <v>4414</v>
      </c>
      <c r="I9648" s="408" t="s">
        <v>1683</v>
      </c>
      <c r="J9648" s="408" t="s">
        <v>1684</v>
      </c>
      <c r="K9648" s="410">
        <v>1</v>
      </c>
      <c r="L9648" s="408" t="s">
        <v>3</v>
      </c>
      <c r="M9648" s="408" t="s">
        <v>9</v>
      </c>
      <c r="N9648" s="408" t="s">
        <v>3241</v>
      </c>
      <c r="O9648" s="411">
        <v>170</v>
      </c>
      <c r="P9648" s="409">
        <v>1</v>
      </c>
      <c r="Q9648" s="10">
        <f t="shared" si="615"/>
        <v>170</v>
      </c>
    </row>
    <row r="9649" spans="2:17" ht="20.25" customHeight="1">
      <c r="B9649" s="10" t="str">
        <f t="shared" si="612"/>
        <v>لباس كار نسوز(بلوز و شلوار)658</v>
      </c>
      <c r="C9649" s="10" t="str">
        <f t="shared" si="613"/>
        <v>لباس كار نسوز(بلوز و شلوار)1404/04/18658</v>
      </c>
      <c r="D9649" s="10" t="str">
        <f>IFERROR(IF(تحویلی!$E$1="","",IF(NOSA!O9649=تحویلی!$E$1,تحویلی!$E$1&amp;COUNTIF(NOSA!$O$1:O9649,تحویلی!$E$1),"")),"")</f>
        <v/>
      </c>
      <c r="E9649" s="10" t="str">
        <f t="shared" si="614"/>
        <v>4415658</v>
      </c>
      <c r="F9649" s="10" t="str">
        <f>IFERROR(VLOOKUP(I9649,DATABASE!$N:$O,2,FALSE),"")</f>
        <v>لباس كار نسوز(بلوز و شلوار)</v>
      </c>
      <c r="G9649" s="408" t="s">
        <v>3873</v>
      </c>
      <c r="H9649" s="409">
        <v>4415</v>
      </c>
      <c r="I9649" s="408" t="s">
        <v>1701</v>
      </c>
      <c r="J9649" s="408" t="s">
        <v>1702</v>
      </c>
      <c r="K9649" s="410">
        <v>1</v>
      </c>
      <c r="L9649" s="408" t="s">
        <v>28</v>
      </c>
      <c r="M9649" s="408" t="s">
        <v>19</v>
      </c>
      <c r="N9649" s="408" t="s">
        <v>2762</v>
      </c>
      <c r="O9649" s="411">
        <v>658</v>
      </c>
      <c r="P9649" s="409">
        <v>1</v>
      </c>
      <c r="Q9649" s="10">
        <f t="shared" si="615"/>
        <v>658</v>
      </c>
    </row>
    <row r="9650" spans="2:17" ht="20.25" customHeight="1">
      <c r="B9650" s="10" t="str">
        <f t="shared" si="612"/>
        <v>چكمه ايمني نسوز658</v>
      </c>
      <c r="C9650" s="10" t="str">
        <f t="shared" si="613"/>
        <v>چكمه ايمني نسوز1404/04/18658</v>
      </c>
      <c r="D9650" s="10" t="str">
        <f>IFERROR(IF(تحویلی!$E$1="","",IF(NOSA!O9650=تحویلی!$E$1,تحویلی!$E$1&amp;COUNTIF(NOSA!$O$1:O9650,تحویلی!$E$1),"")),"")</f>
        <v/>
      </c>
      <c r="E9650" s="10" t="str">
        <f t="shared" si="614"/>
        <v>4415658</v>
      </c>
      <c r="F9650" s="10" t="str">
        <f>IFERROR(VLOOKUP(I9650,DATABASE!$N:$O,2,FALSE),"")</f>
        <v>چكمه ايمني نسوز</v>
      </c>
      <c r="G9650" s="408" t="s">
        <v>3873</v>
      </c>
      <c r="H9650" s="409">
        <v>4415</v>
      </c>
      <c r="I9650" s="408" t="s">
        <v>1658</v>
      </c>
      <c r="J9650" s="408" t="s">
        <v>1659</v>
      </c>
      <c r="K9650" s="410">
        <v>1</v>
      </c>
      <c r="L9650" s="408" t="s">
        <v>3</v>
      </c>
      <c r="M9650" s="408" t="s">
        <v>19</v>
      </c>
      <c r="N9650" s="408" t="s">
        <v>2762</v>
      </c>
      <c r="O9650" s="411">
        <v>658</v>
      </c>
      <c r="P9650" s="409">
        <v>1</v>
      </c>
      <c r="Q9650" s="10">
        <f t="shared" si="615"/>
        <v>658</v>
      </c>
    </row>
    <row r="9651" spans="2:17" ht="20.25" customHeight="1">
      <c r="B9651" s="10" t="str">
        <f t="shared" si="612"/>
        <v>پيشبند نسوز چرمي658</v>
      </c>
      <c r="C9651" s="10" t="str">
        <f t="shared" si="613"/>
        <v>پيشبند نسوز چرمي1404/04/18658</v>
      </c>
      <c r="D9651" s="10" t="str">
        <f>IFERROR(IF(تحویلی!$E$1="","",IF(NOSA!O9651=تحویلی!$E$1,تحویلی!$E$1&amp;COUNTIF(NOSA!$O$1:O9651,تحویلی!$E$1),"")),"")</f>
        <v/>
      </c>
      <c r="E9651" s="10" t="str">
        <f t="shared" si="614"/>
        <v>4415658</v>
      </c>
      <c r="F9651" s="10" t="str">
        <f>IFERROR(VLOOKUP(I9651,DATABASE!$N:$O,2,FALSE),"")</f>
        <v>پيشبند نسوز چرمي</v>
      </c>
      <c r="G9651" s="408" t="s">
        <v>3873</v>
      </c>
      <c r="H9651" s="409">
        <v>4415</v>
      </c>
      <c r="I9651" s="408" t="s">
        <v>1459</v>
      </c>
      <c r="J9651" s="408" t="s">
        <v>15</v>
      </c>
      <c r="K9651" s="410">
        <v>1</v>
      </c>
      <c r="L9651" s="408" t="s">
        <v>8</v>
      </c>
      <c r="M9651" s="408" t="s">
        <v>19</v>
      </c>
      <c r="N9651" s="408" t="s">
        <v>2762</v>
      </c>
      <c r="O9651" s="411">
        <v>658</v>
      </c>
      <c r="P9651" s="409">
        <v>1</v>
      </c>
      <c r="Q9651" s="10">
        <f t="shared" si="615"/>
        <v>658</v>
      </c>
    </row>
    <row r="9652" spans="2:17" ht="20.25" customHeight="1">
      <c r="B9652" s="10" t="str">
        <f t="shared" si="612"/>
        <v>658</v>
      </c>
      <c r="C9652" s="10" t="str">
        <f t="shared" si="613"/>
        <v>1404/04/18658</v>
      </c>
      <c r="D9652" s="10" t="str">
        <f>IFERROR(IF(تحویلی!$E$1="","",IF(NOSA!O9652=تحویلی!$E$1,تحویلی!$E$1&amp;COUNTIF(NOSA!$O$1:O9652,تحویلی!$E$1),"")),"")</f>
        <v/>
      </c>
      <c r="E9652" s="10" t="str">
        <f t="shared" si="614"/>
        <v>4415658</v>
      </c>
      <c r="F9652" s="10" t="str">
        <f>IFERROR(VLOOKUP(I9652,DATABASE!$N:$O,2,FALSE),"")</f>
        <v/>
      </c>
      <c r="G9652" s="408" t="s">
        <v>3873</v>
      </c>
      <c r="H9652" s="409">
        <v>4415</v>
      </c>
      <c r="I9652" s="408" t="s">
        <v>2699</v>
      </c>
      <c r="J9652" s="408" t="s">
        <v>7</v>
      </c>
      <c r="K9652" s="410">
        <v>1</v>
      </c>
      <c r="L9652" s="408" t="s">
        <v>8</v>
      </c>
      <c r="M9652" s="408" t="s">
        <v>19</v>
      </c>
      <c r="N9652" s="408" t="s">
        <v>2762</v>
      </c>
      <c r="O9652" s="411">
        <v>658</v>
      </c>
      <c r="P9652" s="409">
        <v>1</v>
      </c>
      <c r="Q9652" s="10">
        <f t="shared" si="615"/>
        <v>658</v>
      </c>
    </row>
    <row r="9653" spans="2:17" ht="20.25" customHeight="1">
      <c r="B9653" s="10" t="str">
        <f t="shared" si="612"/>
        <v>نقاب تيره محافظ صورت معمولي658</v>
      </c>
      <c r="C9653" s="10" t="str">
        <f t="shared" si="613"/>
        <v>نقاب تيره محافظ صورت معمولي1404/04/18658</v>
      </c>
      <c r="D9653" s="10" t="str">
        <f>IFERROR(IF(تحویلی!$E$1="","",IF(NOSA!O9653=تحویلی!$E$1,تحویلی!$E$1&amp;COUNTIF(NOSA!$O$1:O9653,تحویلی!$E$1),"")),"")</f>
        <v/>
      </c>
      <c r="E9653" s="10" t="str">
        <f t="shared" si="614"/>
        <v>4415658</v>
      </c>
      <c r="F9653" s="10" t="str">
        <f>IFERROR(VLOOKUP(I9653,DATABASE!$N:$O,2,FALSE),"")</f>
        <v>نقاب تيره محافظ صورت معمولي</v>
      </c>
      <c r="G9653" s="408" t="s">
        <v>3873</v>
      </c>
      <c r="H9653" s="409">
        <v>4415</v>
      </c>
      <c r="I9653" s="408" t="s">
        <v>1557</v>
      </c>
      <c r="J9653" s="408" t="s">
        <v>115</v>
      </c>
      <c r="K9653" s="410">
        <v>1</v>
      </c>
      <c r="L9653" s="408" t="s">
        <v>8</v>
      </c>
      <c r="M9653" s="408" t="s">
        <v>19</v>
      </c>
      <c r="N9653" s="408" t="s">
        <v>2762</v>
      </c>
      <c r="O9653" s="411">
        <v>658</v>
      </c>
      <c r="P9653" s="409">
        <v>1</v>
      </c>
      <c r="Q9653" s="10">
        <f t="shared" si="615"/>
        <v>658</v>
      </c>
    </row>
    <row r="9654" spans="2:17" ht="20.25" customHeight="1">
      <c r="B9654" s="10" t="str">
        <f t="shared" si="612"/>
        <v>دستكش ساق بلند نسوز658</v>
      </c>
      <c r="C9654" s="10" t="str">
        <f t="shared" si="613"/>
        <v>دستكش ساق بلند نسوز1404/04/18658</v>
      </c>
      <c r="D9654" s="10" t="str">
        <f>IFERROR(IF(تحویلی!$E$1="","",IF(NOSA!O9654=تحویلی!$E$1,تحویلی!$E$1&amp;COUNTIF(NOSA!$O$1:O9654,تحویلی!$E$1),"")),"")</f>
        <v/>
      </c>
      <c r="E9654" s="10" t="str">
        <f t="shared" si="614"/>
        <v>4415658</v>
      </c>
      <c r="F9654" s="10" t="str">
        <f>IFERROR(VLOOKUP(I9654,DATABASE!$N:$O,2,FALSE),"")</f>
        <v>دستكش ساق بلند نسوز</v>
      </c>
      <c r="G9654" s="408" t="s">
        <v>3873</v>
      </c>
      <c r="H9654" s="409">
        <v>4415</v>
      </c>
      <c r="I9654" s="408" t="s">
        <v>1461</v>
      </c>
      <c r="J9654" s="408" t="s">
        <v>34</v>
      </c>
      <c r="K9654" s="410">
        <v>1</v>
      </c>
      <c r="L9654" s="408" t="s">
        <v>3</v>
      </c>
      <c r="M9654" s="408" t="s">
        <v>19</v>
      </c>
      <c r="N9654" s="408" t="s">
        <v>2762</v>
      </c>
      <c r="O9654" s="411">
        <v>658</v>
      </c>
      <c r="P9654" s="409">
        <v>1</v>
      </c>
      <c r="Q9654" s="10">
        <f t="shared" si="615"/>
        <v>658</v>
      </c>
    </row>
    <row r="9655" spans="2:17" ht="20.25" customHeight="1">
      <c r="B9655" s="10" t="str">
        <f t="shared" si="612"/>
        <v>دستكش كف دوبل چرمي933</v>
      </c>
      <c r="C9655" s="10" t="str">
        <f t="shared" si="613"/>
        <v>دستكش كف دوبل چرمي1404/04/19933</v>
      </c>
      <c r="D9655" s="10" t="str">
        <f>IFERROR(IF(تحویلی!$E$1="","",IF(NOSA!O9655=تحویلی!$E$1,تحویلی!$E$1&amp;COUNTIF(NOSA!$O$1:O9655,تحویلی!$E$1),"")),"")</f>
        <v/>
      </c>
      <c r="E9655" s="10" t="str">
        <f t="shared" si="614"/>
        <v>4419933</v>
      </c>
      <c r="F9655" s="10" t="str">
        <f>IFERROR(VLOOKUP(I9655,DATABASE!$N:$O,2,FALSE),"")</f>
        <v>دستكش كف دوبل چرمي</v>
      </c>
      <c r="G9655" s="3" t="s">
        <v>3874</v>
      </c>
      <c r="H9655" s="4">
        <v>4419</v>
      </c>
      <c r="I9655" s="3" t="s">
        <v>1683</v>
      </c>
      <c r="J9655" s="3" t="s">
        <v>1684</v>
      </c>
      <c r="K9655" s="5">
        <v>1</v>
      </c>
      <c r="L9655" s="3" t="s">
        <v>3</v>
      </c>
      <c r="M9655" s="3" t="s">
        <v>47</v>
      </c>
      <c r="N9655" s="3" t="s">
        <v>3952</v>
      </c>
      <c r="O9655" s="1">
        <v>933</v>
      </c>
      <c r="P9655" s="4">
        <v>1</v>
      </c>
      <c r="Q9655" s="10">
        <f t="shared" si="615"/>
        <v>933</v>
      </c>
    </row>
    <row r="9656" spans="2:17" ht="20.25" customHeight="1">
      <c r="B9656" s="10" t="str">
        <f t="shared" si="612"/>
        <v>دستكش ساق بلند نسوز933</v>
      </c>
      <c r="C9656" s="10" t="str">
        <f t="shared" si="613"/>
        <v>دستكش ساق بلند نسوز1404/04/19933</v>
      </c>
      <c r="D9656" s="10" t="str">
        <f>IFERROR(IF(تحویلی!$E$1="","",IF(NOSA!O9656=تحویلی!$E$1,تحویلی!$E$1&amp;COUNTIF(NOSA!$O$1:O9656,تحویلی!$E$1),"")),"")</f>
        <v/>
      </c>
      <c r="E9656" s="10" t="str">
        <f t="shared" si="614"/>
        <v>4419933</v>
      </c>
      <c r="F9656" s="10" t="str">
        <f>IFERROR(VLOOKUP(I9656,DATABASE!$N:$O,2,FALSE),"")</f>
        <v>دستكش ساق بلند نسوز</v>
      </c>
      <c r="G9656" s="3" t="s">
        <v>3874</v>
      </c>
      <c r="H9656" s="4">
        <v>4419</v>
      </c>
      <c r="I9656" s="3" t="s">
        <v>1461</v>
      </c>
      <c r="J9656" s="3" t="s">
        <v>34</v>
      </c>
      <c r="K9656" s="5">
        <v>1</v>
      </c>
      <c r="L9656" s="3" t="s">
        <v>3</v>
      </c>
      <c r="M9656" s="3" t="s">
        <v>47</v>
      </c>
      <c r="N9656" s="3" t="s">
        <v>3952</v>
      </c>
      <c r="O9656" s="1">
        <v>933</v>
      </c>
      <c r="P9656" s="4">
        <v>1</v>
      </c>
      <c r="Q9656" s="10">
        <f t="shared" si="615"/>
        <v>933</v>
      </c>
    </row>
    <row r="9657" spans="2:17" ht="20.25" customHeight="1">
      <c r="B9657" s="10" t="str">
        <f t="shared" si="612"/>
        <v>دستكش ضد برش سبك947</v>
      </c>
      <c r="C9657" s="10" t="str">
        <f t="shared" si="613"/>
        <v>دستكش ضد برش سبك1404/04/19947</v>
      </c>
      <c r="D9657" s="10" t="str">
        <f>IFERROR(IF(تحویلی!$E$1="","",IF(NOSA!O9657=تحویلی!$E$1,تحویلی!$E$1&amp;COUNTIF(NOSA!$O$1:O9657,تحویلی!$E$1),"")),"")</f>
        <v/>
      </c>
      <c r="E9657" s="10" t="str">
        <f t="shared" si="614"/>
        <v>4433947</v>
      </c>
      <c r="F9657" s="10" t="str">
        <f>IFERROR(VLOOKUP(I9657,DATABASE!$N:$O,2,FALSE),"")</f>
        <v>دستكش ضد برش سبك</v>
      </c>
      <c r="G9657" s="3" t="s">
        <v>3874</v>
      </c>
      <c r="H9657" s="4">
        <v>4433</v>
      </c>
      <c r="I9657" s="3" t="s">
        <v>1442</v>
      </c>
      <c r="J9657" s="3" t="s">
        <v>22</v>
      </c>
      <c r="K9657" s="5">
        <v>1</v>
      </c>
      <c r="L9657" s="3" t="s">
        <v>3</v>
      </c>
      <c r="M9657" s="3" t="s">
        <v>47</v>
      </c>
      <c r="N9657" s="3" t="s">
        <v>4076</v>
      </c>
      <c r="O9657" s="1">
        <v>947</v>
      </c>
      <c r="P9657" s="4">
        <v>1</v>
      </c>
      <c r="Q9657" s="10">
        <f t="shared" si="615"/>
        <v>947</v>
      </c>
    </row>
    <row r="9658" spans="2:17" ht="20.25" customHeight="1">
      <c r="B9658" s="10" t="str">
        <f t="shared" si="612"/>
        <v>لباس كار كارشناسي760</v>
      </c>
      <c r="C9658" s="10" t="str">
        <f t="shared" si="613"/>
        <v>لباس كار كارشناسي1404/04/20760</v>
      </c>
      <c r="D9658" s="10" t="str">
        <f>IFERROR(IF(تحویلی!$E$1="","",IF(NOSA!O9658=تحویلی!$E$1,تحویلی!$E$1&amp;COUNTIF(NOSA!$O$1:O9658,تحویلی!$E$1),"")),"")</f>
        <v/>
      </c>
      <c r="E9658" s="10" t="str">
        <f t="shared" si="614"/>
        <v>4460760</v>
      </c>
      <c r="F9658" s="10" t="str">
        <f>IFERROR(VLOOKUP(I9658,DATABASE!$N:$O,2,FALSE),"")</f>
        <v>لباس كار كارشناسي</v>
      </c>
      <c r="G9658" s="3" t="s">
        <v>3875</v>
      </c>
      <c r="H9658" s="3">
        <v>4460</v>
      </c>
      <c r="I9658" s="3" t="s">
        <v>1754</v>
      </c>
      <c r="J9658" s="3" t="s">
        <v>1755</v>
      </c>
      <c r="K9658" s="3">
        <v>1</v>
      </c>
      <c r="L9658" s="3" t="s">
        <v>28</v>
      </c>
      <c r="M9658" s="3" t="s">
        <v>202</v>
      </c>
      <c r="N9658" s="3" t="s">
        <v>3369</v>
      </c>
      <c r="O9658" s="3">
        <v>760</v>
      </c>
      <c r="P9658" s="3">
        <v>1</v>
      </c>
      <c r="Q9658" s="10">
        <f t="shared" si="615"/>
        <v>760</v>
      </c>
    </row>
    <row r="9659" spans="2:17" ht="20.25" customHeight="1">
      <c r="B9659" s="10" t="str">
        <f t="shared" si="612"/>
        <v>دستكش ضد برش سبك100010</v>
      </c>
      <c r="C9659" s="10" t="str">
        <f t="shared" si="613"/>
        <v>دستكش ضد برش سبك1404/04/20100010</v>
      </c>
      <c r="D9659" s="10" t="str">
        <f>IFERROR(IF(تحویلی!$E$1="","",IF(NOSA!O9659=تحویلی!$E$1,تحویلی!$E$1&amp;COUNTIF(NOSA!$O$1:O9659,تحویلی!$E$1),"")),"")</f>
        <v/>
      </c>
      <c r="E9659" s="10" t="str">
        <f t="shared" si="614"/>
        <v>4462100010</v>
      </c>
      <c r="F9659" s="10" t="str">
        <f>IFERROR(VLOOKUP(I9659,DATABASE!$N:$O,2,FALSE),"")</f>
        <v>دستكش ضد برش سبك</v>
      </c>
      <c r="G9659" s="3" t="s">
        <v>3875</v>
      </c>
      <c r="H9659" s="3">
        <v>4462</v>
      </c>
      <c r="I9659" s="3" t="s">
        <v>1442</v>
      </c>
      <c r="J9659" s="3" t="s">
        <v>22</v>
      </c>
      <c r="K9659" s="3">
        <v>1</v>
      </c>
      <c r="L9659" s="3" t="s">
        <v>3</v>
      </c>
      <c r="M9659" s="3" t="s">
        <v>9</v>
      </c>
      <c r="N9659" s="3" t="s">
        <v>4297</v>
      </c>
      <c r="O9659" s="3">
        <v>100010</v>
      </c>
      <c r="P9659" s="3">
        <v>1</v>
      </c>
      <c r="Q9659" s="10">
        <f t="shared" si="615"/>
        <v>100010</v>
      </c>
    </row>
    <row r="9660" spans="2:17" ht="20.25" customHeight="1">
      <c r="B9660" s="10" t="str">
        <f t="shared" si="612"/>
        <v>پيشبند نسوز آلومينيومي128</v>
      </c>
      <c r="C9660" s="10" t="str">
        <f t="shared" si="613"/>
        <v>پيشبند نسوز آلومينيومي1404/04/20128</v>
      </c>
      <c r="D9660" s="10" t="str">
        <f>IFERROR(IF(تحویلی!$E$1="","",IF(NOSA!O9660=تحویلی!$E$1,تحویلی!$E$1&amp;COUNTIF(NOSA!$O$1:O9660,تحویلی!$E$1),"")),"")</f>
        <v/>
      </c>
      <c r="E9660" s="10" t="str">
        <f t="shared" si="614"/>
        <v>4465128</v>
      </c>
      <c r="F9660" s="10" t="str">
        <f>IFERROR(VLOOKUP(I9660,DATABASE!$N:$O,2,FALSE),"")</f>
        <v>پيشبند نسوز آلومينيومي</v>
      </c>
      <c r="G9660" s="3" t="s">
        <v>3875</v>
      </c>
      <c r="H9660" s="3">
        <v>4465</v>
      </c>
      <c r="I9660" s="3" t="s">
        <v>1464</v>
      </c>
      <c r="J9660" s="3" t="s">
        <v>36</v>
      </c>
      <c r="K9660" s="3">
        <v>1</v>
      </c>
      <c r="L9660" s="3" t="s">
        <v>8</v>
      </c>
      <c r="M9660" s="3" t="s">
        <v>4</v>
      </c>
      <c r="N9660" s="3" t="s">
        <v>329</v>
      </c>
      <c r="O9660" s="3">
        <v>128</v>
      </c>
      <c r="P9660" s="3">
        <v>1</v>
      </c>
      <c r="Q9660" s="10">
        <f t="shared" si="615"/>
        <v>128</v>
      </c>
    </row>
    <row r="9661" spans="2:17" ht="20.25" customHeight="1">
      <c r="B9661" s="10" t="str">
        <f t="shared" si="612"/>
        <v>پوتين ايمني نسوز163</v>
      </c>
      <c r="C9661" s="10" t="str">
        <f t="shared" si="613"/>
        <v>پوتين ايمني نسوز1404/04/20163</v>
      </c>
      <c r="D9661" s="10" t="str">
        <f>IFERROR(IF(تحویلی!$E$1="","",IF(NOSA!O9661=تحویلی!$E$1,تحویلی!$E$1&amp;COUNTIF(NOSA!$O$1:O9661,تحویلی!$E$1),"")),"")</f>
        <v/>
      </c>
      <c r="E9661" s="10" t="str">
        <f t="shared" si="614"/>
        <v>4469163</v>
      </c>
      <c r="F9661" s="10" t="str">
        <f>IFERROR(VLOOKUP(I9661,DATABASE!$N:$O,2,FALSE),"")</f>
        <v>پوتين ايمني نسوز</v>
      </c>
      <c r="G9661" s="3" t="s">
        <v>3875</v>
      </c>
      <c r="H9661" s="3">
        <v>4469</v>
      </c>
      <c r="I9661" s="3" t="s">
        <v>1528</v>
      </c>
      <c r="J9661" s="3" t="s">
        <v>1654</v>
      </c>
      <c r="K9661" s="3">
        <v>1</v>
      </c>
      <c r="L9661" s="3" t="s">
        <v>3</v>
      </c>
      <c r="M9661" s="3" t="s">
        <v>9</v>
      </c>
      <c r="N9661" s="3" t="s">
        <v>232</v>
      </c>
      <c r="O9661" s="3">
        <v>163</v>
      </c>
      <c r="P9661" s="3">
        <v>1</v>
      </c>
      <c r="Q9661" s="10">
        <f t="shared" si="615"/>
        <v>163</v>
      </c>
    </row>
    <row r="9662" spans="2:17" ht="20.25" customHeight="1">
      <c r="B9662" s="10" t="str">
        <f t="shared" si="612"/>
        <v>دستكش ضد برش سبك893</v>
      </c>
      <c r="C9662" s="10" t="str">
        <f t="shared" si="613"/>
        <v>دستكش ضد برش سبك1404/04/21893</v>
      </c>
      <c r="D9662" s="10" t="str">
        <f>IFERROR(IF(تحویلی!$E$1="","",IF(NOSA!O9662=تحویلی!$E$1,تحویلی!$E$1&amp;COUNTIF(NOSA!$O$1:O9662,تحویلی!$E$1),"")),"")</f>
        <v/>
      </c>
      <c r="E9662" s="10" t="str">
        <f t="shared" si="614"/>
        <v>4479893</v>
      </c>
      <c r="F9662" s="10" t="str">
        <f>IFERROR(VLOOKUP(I9662,DATABASE!$N:$O,2,FALSE),"")</f>
        <v>دستكش ضد برش سبك</v>
      </c>
      <c r="G9662" s="412" t="s">
        <v>3876</v>
      </c>
      <c r="H9662" s="413">
        <v>4479</v>
      </c>
      <c r="I9662" s="412" t="s">
        <v>1442</v>
      </c>
      <c r="J9662" s="412" t="s">
        <v>22</v>
      </c>
      <c r="K9662" s="414">
        <v>1</v>
      </c>
      <c r="L9662" s="412" t="s">
        <v>3</v>
      </c>
      <c r="M9662" s="412" t="s">
        <v>47</v>
      </c>
      <c r="N9662" s="412" t="s">
        <v>3439</v>
      </c>
      <c r="O9662" s="415">
        <v>893</v>
      </c>
      <c r="P9662" s="413">
        <v>1</v>
      </c>
      <c r="Q9662" s="10">
        <f t="shared" si="615"/>
        <v>893</v>
      </c>
    </row>
    <row r="9663" spans="2:17" ht="20.25" customHeight="1">
      <c r="B9663" s="10" t="str">
        <f t="shared" si="612"/>
        <v>دستكش ضد برش سبك760</v>
      </c>
      <c r="C9663" s="10" t="str">
        <f t="shared" si="613"/>
        <v>دستكش ضد برش سبك1404/04/21760</v>
      </c>
      <c r="D9663" s="10" t="str">
        <f>IFERROR(IF(تحویلی!$E$1="","",IF(NOSA!O9663=تحویلی!$E$1,تحویلی!$E$1&amp;COUNTIF(NOSA!$O$1:O9663,تحویلی!$E$1),"")),"")</f>
        <v/>
      </c>
      <c r="E9663" s="10" t="str">
        <f t="shared" si="614"/>
        <v>4483760</v>
      </c>
      <c r="F9663" s="10" t="str">
        <f>IFERROR(VLOOKUP(I9663,DATABASE!$N:$O,2,FALSE),"")</f>
        <v>دستكش ضد برش سبك</v>
      </c>
      <c r="G9663" s="412" t="s">
        <v>3876</v>
      </c>
      <c r="H9663" s="413">
        <v>4483</v>
      </c>
      <c r="I9663" s="412" t="s">
        <v>1442</v>
      </c>
      <c r="J9663" s="412" t="s">
        <v>22</v>
      </c>
      <c r="K9663" s="414">
        <v>1</v>
      </c>
      <c r="L9663" s="412" t="s">
        <v>3</v>
      </c>
      <c r="M9663" s="412" t="s">
        <v>202</v>
      </c>
      <c r="N9663" s="412" t="s">
        <v>1003</v>
      </c>
      <c r="O9663" s="415">
        <v>760</v>
      </c>
      <c r="P9663" s="413">
        <v>1</v>
      </c>
      <c r="Q9663" s="10">
        <f t="shared" si="615"/>
        <v>760</v>
      </c>
    </row>
    <row r="9664" spans="2:17" ht="20.25" customHeight="1">
      <c r="B9664" s="10" t="str">
        <f t="shared" si="612"/>
        <v>دستكش كف مواد سبك944</v>
      </c>
      <c r="C9664" s="10" t="str">
        <f t="shared" si="613"/>
        <v>دستكش كف مواد سبك1404/04/21944</v>
      </c>
      <c r="D9664" s="10" t="str">
        <f>IFERROR(IF(تحویلی!$E$1="","",IF(NOSA!O9664=تحویلی!$E$1,تحویلی!$E$1&amp;COUNTIF(NOSA!$O$1:O9664,تحویلی!$E$1),"")),"")</f>
        <v/>
      </c>
      <c r="E9664" s="10" t="str">
        <f t="shared" si="614"/>
        <v>4491944</v>
      </c>
      <c r="F9664" s="10" t="str">
        <f>IFERROR(VLOOKUP(I9664,DATABASE!$N:$O,2,FALSE),"")</f>
        <v>دستكش كف مواد سبك</v>
      </c>
      <c r="G9664" s="412" t="s">
        <v>3876</v>
      </c>
      <c r="H9664" s="413">
        <v>4491</v>
      </c>
      <c r="I9664" s="412" t="s">
        <v>1456</v>
      </c>
      <c r="J9664" s="412" t="s">
        <v>2</v>
      </c>
      <c r="K9664" s="414">
        <v>1</v>
      </c>
      <c r="L9664" s="412" t="s">
        <v>3</v>
      </c>
      <c r="M9664" s="412" t="s">
        <v>47</v>
      </c>
      <c r="N9664" s="412" t="s">
        <v>4008</v>
      </c>
      <c r="O9664" s="415">
        <v>944</v>
      </c>
      <c r="P9664" s="413">
        <v>1</v>
      </c>
      <c r="Q9664" s="10">
        <f t="shared" si="615"/>
        <v>944</v>
      </c>
    </row>
    <row r="9665" spans="2:17" ht="20.25" customHeight="1">
      <c r="B9665" s="10" t="str">
        <f t="shared" si="612"/>
        <v>155</v>
      </c>
      <c r="C9665" s="10" t="str">
        <f t="shared" si="613"/>
        <v>1404/04/21155</v>
      </c>
      <c r="D9665" s="10" t="str">
        <f>IFERROR(IF(تحویلی!$E$1="","",IF(NOSA!O9665=تحویلی!$E$1,تحویلی!$E$1&amp;COUNTIF(NOSA!$O$1:O9665,تحویلی!$E$1),"")),"")</f>
        <v/>
      </c>
      <c r="E9665" s="10" t="str">
        <f t="shared" si="614"/>
        <v>4498155</v>
      </c>
      <c r="F9665" s="10" t="str">
        <f>IFERROR(VLOOKUP(I9665,DATABASE!$N:$O,2,FALSE),"")</f>
        <v/>
      </c>
      <c r="G9665" s="412" t="s">
        <v>3876</v>
      </c>
      <c r="H9665" s="413">
        <v>4498</v>
      </c>
      <c r="I9665" s="412" t="s">
        <v>3559</v>
      </c>
      <c r="J9665" s="412" t="s">
        <v>3560</v>
      </c>
      <c r="K9665" s="414">
        <v>1</v>
      </c>
      <c r="L9665" s="412" t="s">
        <v>8</v>
      </c>
      <c r="M9665" s="412" t="s">
        <v>4</v>
      </c>
      <c r="N9665" s="412" t="s">
        <v>77</v>
      </c>
      <c r="O9665" s="415">
        <v>155</v>
      </c>
      <c r="P9665" s="413">
        <v>1</v>
      </c>
      <c r="Q9665" s="10">
        <f t="shared" si="615"/>
        <v>155</v>
      </c>
    </row>
    <row r="9666" spans="2:17" ht="20.25" customHeight="1">
      <c r="B9666" s="10" t="str">
        <f t="shared" si="612"/>
        <v>دستكش كف دوبل چرمي697</v>
      </c>
      <c r="C9666" s="10" t="str">
        <f t="shared" si="613"/>
        <v>دستكش كف دوبل چرمي1404/04/21697</v>
      </c>
      <c r="D9666" s="10" t="str">
        <f>IFERROR(IF(تحویلی!$E$1="","",IF(NOSA!O9666=تحویلی!$E$1,تحویلی!$E$1&amp;COUNTIF(NOSA!$O$1:O9666,تحویلی!$E$1),"")),"")</f>
        <v/>
      </c>
      <c r="E9666" s="10" t="str">
        <f t="shared" si="614"/>
        <v>4511697</v>
      </c>
      <c r="F9666" s="10" t="str">
        <f>IFERROR(VLOOKUP(I9666,DATABASE!$N:$O,2,FALSE),"")</f>
        <v>دستكش كف دوبل چرمي</v>
      </c>
      <c r="G9666" s="412" t="s">
        <v>3876</v>
      </c>
      <c r="H9666" s="413">
        <v>4511</v>
      </c>
      <c r="I9666" s="412" t="s">
        <v>1683</v>
      </c>
      <c r="J9666" s="412" t="s">
        <v>1684</v>
      </c>
      <c r="K9666" s="414">
        <v>1</v>
      </c>
      <c r="L9666" s="412" t="s">
        <v>3</v>
      </c>
      <c r="M9666" s="412" t="s">
        <v>25</v>
      </c>
      <c r="N9666" s="412" t="s">
        <v>145</v>
      </c>
      <c r="O9666" s="415">
        <v>697</v>
      </c>
      <c r="P9666" s="413">
        <v>1</v>
      </c>
      <c r="Q9666" s="10">
        <f t="shared" si="615"/>
        <v>697</v>
      </c>
    </row>
    <row r="9667" spans="2:17" ht="20.25" customHeight="1">
      <c r="B9667" s="10" t="str">
        <f t="shared" si="612"/>
        <v>لباس كار كارشناسي741</v>
      </c>
      <c r="C9667" s="10" t="str">
        <f t="shared" si="613"/>
        <v>لباس كار كارشناسي1404/04/21741</v>
      </c>
      <c r="D9667" s="10" t="str">
        <f>IFERROR(IF(تحویلی!$E$1="","",IF(NOSA!O9667=تحویلی!$E$1,تحویلی!$E$1&amp;COUNTIF(NOSA!$O$1:O9667,تحویلی!$E$1),"")),"")</f>
        <v/>
      </c>
      <c r="E9667" s="10" t="str">
        <f t="shared" si="614"/>
        <v>4512741</v>
      </c>
      <c r="F9667" s="10" t="str">
        <f>IFERROR(VLOOKUP(I9667,DATABASE!$N:$O,2,FALSE),"")</f>
        <v>لباس كار كارشناسي</v>
      </c>
      <c r="G9667" s="412" t="s">
        <v>3876</v>
      </c>
      <c r="H9667" s="413">
        <v>4512</v>
      </c>
      <c r="I9667" s="412" t="s">
        <v>2346</v>
      </c>
      <c r="J9667" s="412" t="s">
        <v>3296</v>
      </c>
      <c r="K9667" s="414">
        <v>1</v>
      </c>
      <c r="L9667" s="412" t="s">
        <v>28</v>
      </c>
      <c r="M9667" s="412" t="s">
        <v>102</v>
      </c>
      <c r="N9667" s="412" t="s">
        <v>764</v>
      </c>
      <c r="O9667" s="415">
        <v>741</v>
      </c>
      <c r="P9667" s="413">
        <v>1</v>
      </c>
      <c r="Q9667" s="10">
        <f t="shared" si="615"/>
        <v>741</v>
      </c>
    </row>
    <row r="9668" spans="2:17" ht="20.25" customHeight="1">
      <c r="B9668" s="10" t="str">
        <f t="shared" si="612"/>
        <v>لباس كار نسوز(بلوز و شلوار)567</v>
      </c>
      <c r="C9668" s="10" t="str">
        <f t="shared" si="613"/>
        <v>لباس كار نسوز(بلوز و شلوار)1404/04/21567</v>
      </c>
      <c r="D9668" s="10" t="str">
        <f>IFERROR(IF(تحویلی!$E$1="","",IF(NOSA!O9668=تحویلی!$E$1,تحویلی!$E$1&amp;COUNTIF(NOSA!$O$1:O9668,تحویلی!$E$1),"")),"")</f>
        <v/>
      </c>
      <c r="E9668" s="10" t="str">
        <f t="shared" si="614"/>
        <v>4513567</v>
      </c>
      <c r="F9668" s="10" t="str">
        <f>IFERROR(VLOOKUP(I9668,DATABASE!$N:$O,2,FALSE),"")</f>
        <v>لباس كار نسوز(بلوز و شلوار)</v>
      </c>
      <c r="G9668" s="412" t="s">
        <v>3876</v>
      </c>
      <c r="H9668" s="413">
        <v>4513</v>
      </c>
      <c r="I9668" s="412" t="s">
        <v>1655</v>
      </c>
      <c r="J9668" s="412" t="s">
        <v>1656</v>
      </c>
      <c r="K9668" s="414">
        <v>1</v>
      </c>
      <c r="L9668" s="412" t="s">
        <v>28</v>
      </c>
      <c r="M9668" s="412" t="s">
        <v>19</v>
      </c>
      <c r="N9668" s="412" t="s">
        <v>71</v>
      </c>
      <c r="O9668" s="415">
        <v>567</v>
      </c>
      <c r="P9668" s="413">
        <v>1</v>
      </c>
      <c r="Q9668" s="10">
        <f t="shared" si="615"/>
        <v>567</v>
      </c>
    </row>
    <row r="9669" spans="2:17" ht="20.25" customHeight="1">
      <c r="B9669" s="10" t="str">
        <f t="shared" si="612"/>
        <v>دستكش ضد برش سبك83</v>
      </c>
      <c r="C9669" s="10" t="str">
        <f t="shared" si="613"/>
        <v>دستكش ضد برش سبك1404/04/2183</v>
      </c>
      <c r="D9669" s="10" t="str">
        <f>IFERROR(IF(تحویلی!$E$1="","",IF(NOSA!O9669=تحویلی!$E$1,تحویلی!$E$1&amp;COUNTIF(NOSA!$O$1:O9669,تحویلی!$E$1),"")),"")</f>
        <v/>
      </c>
      <c r="E9669" s="10" t="str">
        <f t="shared" si="614"/>
        <v>451683</v>
      </c>
      <c r="F9669" s="10" t="str">
        <f>IFERROR(VLOOKUP(I9669,DATABASE!$N:$O,2,FALSE),"")</f>
        <v>دستكش ضد برش سبك</v>
      </c>
      <c r="G9669" s="412" t="s">
        <v>3876</v>
      </c>
      <c r="H9669" s="413">
        <v>4516</v>
      </c>
      <c r="I9669" s="412" t="s">
        <v>1442</v>
      </c>
      <c r="J9669" s="412" t="s">
        <v>22</v>
      </c>
      <c r="K9669" s="414">
        <v>1</v>
      </c>
      <c r="L9669" s="412" t="s">
        <v>3</v>
      </c>
      <c r="M9669" s="412" t="s">
        <v>43</v>
      </c>
      <c r="N9669" s="412" t="s">
        <v>929</v>
      </c>
      <c r="O9669" s="415">
        <v>83</v>
      </c>
      <c r="P9669" s="413">
        <v>1</v>
      </c>
      <c r="Q9669" s="10">
        <f t="shared" si="615"/>
        <v>83</v>
      </c>
    </row>
    <row r="9670" spans="2:17" ht="20.25" customHeight="1">
      <c r="B9670" s="10" t="str">
        <f t="shared" si="612"/>
        <v>لباس كار نسوز(بلوز و شلوار)718</v>
      </c>
      <c r="C9670" s="10" t="str">
        <f t="shared" si="613"/>
        <v>لباس كار نسوز(بلوز و شلوار)1404/04/21718</v>
      </c>
      <c r="D9670" s="10" t="str">
        <f>IFERROR(IF(تحویلی!$E$1="","",IF(NOSA!O9670=تحویلی!$E$1,تحویلی!$E$1&amp;COUNTIF(NOSA!$O$1:O9670,تحویلی!$E$1),"")),"")</f>
        <v/>
      </c>
      <c r="E9670" s="10" t="str">
        <f t="shared" si="614"/>
        <v>4517718</v>
      </c>
      <c r="F9670" s="10" t="str">
        <f>IFERROR(VLOOKUP(I9670,DATABASE!$N:$O,2,FALSE),"")</f>
        <v>لباس كار نسوز(بلوز و شلوار)</v>
      </c>
      <c r="G9670" s="412" t="s">
        <v>3876</v>
      </c>
      <c r="H9670" s="413">
        <v>4517</v>
      </c>
      <c r="I9670" s="412" t="s">
        <v>1655</v>
      </c>
      <c r="J9670" s="412" t="s">
        <v>1656</v>
      </c>
      <c r="K9670" s="414">
        <v>1</v>
      </c>
      <c r="L9670" s="412" t="s">
        <v>28</v>
      </c>
      <c r="M9670" s="412" t="s">
        <v>19</v>
      </c>
      <c r="N9670" s="412" t="s">
        <v>3499</v>
      </c>
      <c r="O9670" s="415">
        <v>718</v>
      </c>
      <c r="P9670" s="413">
        <v>1</v>
      </c>
      <c r="Q9670" s="10">
        <f t="shared" si="615"/>
        <v>718</v>
      </c>
    </row>
    <row r="9671" spans="2:17" ht="20.25" customHeight="1">
      <c r="B9671" s="10" t="str">
        <f t="shared" si="612"/>
        <v>پيشبند نسوز چرمي718</v>
      </c>
      <c r="C9671" s="10" t="str">
        <f t="shared" si="613"/>
        <v>پيشبند نسوز چرمي1404/04/21718</v>
      </c>
      <c r="D9671" s="10" t="str">
        <f>IFERROR(IF(تحویلی!$E$1="","",IF(NOSA!O9671=تحویلی!$E$1,تحویلی!$E$1&amp;COUNTIF(NOSA!$O$1:O9671,تحویلی!$E$1),"")),"")</f>
        <v/>
      </c>
      <c r="E9671" s="10" t="str">
        <f t="shared" si="614"/>
        <v>4517718</v>
      </c>
      <c r="F9671" s="10" t="str">
        <f>IFERROR(VLOOKUP(I9671,DATABASE!$N:$O,2,FALSE),"")</f>
        <v>پيشبند نسوز چرمي</v>
      </c>
      <c r="G9671" s="412" t="s">
        <v>3876</v>
      </c>
      <c r="H9671" s="413">
        <v>4517</v>
      </c>
      <c r="I9671" s="412" t="s">
        <v>1459</v>
      </c>
      <c r="J9671" s="412" t="s">
        <v>15</v>
      </c>
      <c r="K9671" s="414">
        <v>1</v>
      </c>
      <c r="L9671" s="412" t="s">
        <v>8</v>
      </c>
      <c r="M9671" s="412" t="s">
        <v>19</v>
      </c>
      <c r="N9671" s="412" t="s">
        <v>3499</v>
      </c>
      <c r="O9671" s="415">
        <v>718</v>
      </c>
      <c r="P9671" s="413">
        <v>1</v>
      </c>
      <c r="Q9671" s="10">
        <f t="shared" si="615"/>
        <v>718</v>
      </c>
    </row>
    <row r="9672" spans="2:17" ht="20.25" customHeight="1">
      <c r="B9672" s="10" t="str">
        <f t="shared" si="612"/>
        <v>دستكش ساق بلند نسوز718</v>
      </c>
      <c r="C9672" s="10" t="str">
        <f t="shared" si="613"/>
        <v>دستكش ساق بلند نسوز1404/04/21718</v>
      </c>
      <c r="D9672" s="10" t="str">
        <f>IFERROR(IF(تحویلی!$E$1="","",IF(NOSA!O9672=تحویلی!$E$1,تحویلی!$E$1&amp;COUNTIF(NOSA!$O$1:O9672,تحویلی!$E$1),"")),"")</f>
        <v/>
      </c>
      <c r="E9672" s="10" t="str">
        <f t="shared" si="614"/>
        <v>4517718</v>
      </c>
      <c r="F9672" s="10" t="str">
        <f>IFERROR(VLOOKUP(I9672,DATABASE!$N:$O,2,FALSE),"")</f>
        <v>دستكش ساق بلند نسوز</v>
      </c>
      <c r="G9672" s="412" t="s">
        <v>3876</v>
      </c>
      <c r="H9672" s="413">
        <v>4517</v>
      </c>
      <c r="I9672" s="412" t="s">
        <v>1461</v>
      </c>
      <c r="J9672" s="412" t="s">
        <v>34</v>
      </c>
      <c r="K9672" s="414">
        <v>1</v>
      </c>
      <c r="L9672" s="412" t="s">
        <v>3</v>
      </c>
      <c r="M9672" s="412" t="s">
        <v>19</v>
      </c>
      <c r="N9672" s="412" t="s">
        <v>3499</v>
      </c>
      <c r="O9672" s="415">
        <v>718</v>
      </c>
      <c r="P9672" s="413">
        <v>1</v>
      </c>
      <c r="Q9672" s="10">
        <f t="shared" si="615"/>
        <v>718</v>
      </c>
    </row>
    <row r="9673" spans="2:17" ht="20.25" customHeight="1">
      <c r="B9673" s="10" t="str">
        <f t="shared" si="612"/>
        <v>718</v>
      </c>
      <c r="C9673" s="10" t="str">
        <f t="shared" si="613"/>
        <v>1404/04/21718</v>
      </c>
      <c r="D9673" s="10" t="str">
        <f>IFERROR(IF(تحویلی!$E$1="","",IF(NOSA!O9673=تحویلی!$E$1,تحویلی!$E$1&amp;COUNTIF(NOSA!$O$1:O9673,تحویلی!$E$1),"")),"")</f>
        <v/>
      </c>
      <c r="E9673" s="10" t="str">
        <f t="shared" si="614"/>
        <v>4517718</v>
      </c>
      <c r="F9673" s="10" t="str">
        <f>IFERROR(VLOOKUP(I9673,DATABASE!$N:$O,2,FALSE),"")</f>
        <v/>
      </c>
      <c r="G9673" s="412" t="s">
        <v>3876</v>
      </c>
      <c r="H9673" s="413">
        <v>4517</v>
      </c>
      <c r="I9673" s="412" t="s">
        <v>2699</v>
      </c>
      <c r="J9673" s="412" t="s">
        <v>7</v>
      </c>
      <c r="K9673" s="414">
        <v>1</v>
      </c>
      <c r="L9673" s="412" t="s">
        <v>8</v>
      </c>
      <c r="M9673" s="412" t="s">
        <v>19</v>
      </c>
      <c r="N9673" s="412" t="s">
        <v>3499</v>
      </c>
      <c r="O9673" s="415">
        <v>718</v>
      </c>
      <c r="P9673" s="413">
        <v>1</v>
      </c>
      <c r="Q9673" s="10">
        <f t="shared" si="615"/>
        <v>718</v>
      </c>
    </row>
    <row r="9674" spans="2:17" ht="20.25" customHeight="1">
      <c r="B9674" s="10" t="str">
        <f t="shared" si="612"/>
        <v>دستكش ضد برش سبك641</v>
      </c>
      <c r="C9674" s="10" t="str">
        <f t="shared" si="613"/>
        <v>دستكش ضد برش سبك1404/04/21641</v>
      </c>
      <c r="D9674" s="10" t="str">
        <f>IFERROR(IF(تحویلی!$E$1="","",IF(NOSA!O9674=تحویلی!$E$1,تحویلی!$E$1&amp;COUNTIF(NOSA!$O$1:O9674,تحویلی!$E$1),"")),"")</f>
        <v/>
      </c>
      <c r="E9674" s="10" t="str">
        <f t="shared" si="614"/>
        <v>4518641</v>
      </c>
      <c r="F9674" s="10" t="str">
        <f>IFERROR(VLOOKUP(I9674,DATABASE!$N:$O,2,FALSE),"")</f>
        <v>دستكش ضد برش سبك</v>
      </c>
      <c r="G9674" s="412" t="s">
        <v>3876</v>
      </c>
      <c r="H9674" s="413">
        <v>4518</v>
      </c>
      <c r="I9674" s="412" t="s">
        <v>1442</v>
      </c>
      <c r="J9674" s="412" t="s">
        <v>22</v>
      </c>
      <c r="K9674" s="414">
        <v>1</v>
      </c>
      <c r="L9674" s="412" t="s">
        <v>3</v>
      </c>
      <c r="M9674" s="412" t="s">
        <v>47</v>
      </c>
      <c r="N9674" s="412" t="s">
        <v>2689</v>
      </c>
      <c r="O9674" s="415">
        <v>641</v>
      </c>
      <c r="P9674" s="413">
        <v>1</v>
      </c>
      <c r="Q9674" s="10">
        <f t="shared" si="615"/>
        <v>641</v>
      </c>
    </row>
    <row r="9675" spans="2:17" ht="20.25" customHeight="1">
      <c r="B9675" s="10" t="str">
        <f t="shared" si="612"/>
        <v>دستكش ضد برش سبك580</v>
      </c>
      <c r="C9675" s="10" t="str">
        <f t="shared" si="613"/>
        <v>دستكش ضد برش سبك1404/04/21580</v>
      </c>
      <c r="D9675" s="10" t="str">
        <f>IFERROR(IF(تحویلی!$E$1="","",IF(NOSA!O9675=تحویلی!$E$1,تحویلی!$E$1&amp;COUNTIF(NOSA!$O$1:O9675,تحویلی!$E$1),"")),"")</f>
        <v/>
      </c>
      <c r="E9675" s="10" t="str">
        <f t="shared" si="614"/>
        <v>4524580</v>
      </c>
      <c r="F9675" s="10" t="str">
        <f>IFERROR(VLOOKUP(I9675,DATABASE!$N:$O,2,FALSE),"")</f>
        <v>دستكش ضد برش سبك</v>
      </c>
      <c r="G9675" s="412" t="s">
        <v>3876</v>
      </c>
      <c r="H9675" s="413">
        <v>4524</v>
      </c>
      <c r="I9675" s="412" t="s">
        <v>1442</v>
      </c>
      <c r="J9675" s="412" t="s">
        <v>22</v>
      </c>
      <c r="K9675" s="414">
        <v>1</v>
      </c>
      <c r="L9675" s="412" t="s">
        <v>3</v>
      </c>
      <c r="M9675" s="412" t="s">
        <v>47</v>
      </c>
      <c r="N9675" s="412" t="s">
        <v>1001</v>
      </c>
      <c r="O9675" s="415">
        <v>580</v>
      </c>
      <c r="P9675" s="413">
        <v>1</v>
      </c>
      <c r="Q9675" s="10">
        <f t="shared" si="615"/>
        <v>580</v>
      </c>
    </row>
    <row r="9676" spans="2:17" ht="20.25" customHeight="1">
      <c r="B9676" s="10" t="str">
        <f t="shared" si="612"/>
        <v>دستكش ضد برش سبك835</v>
      </c>
      <c r="C9676" s="10" t="str">
        <f t="shared" si="613"/>
        <v>دستكش ضد برش سبك1404/04/22835</v>
      </c>
      <c r="D9676" s="10" t="str">
        <f>IFERROR(IF(تحویلی!$E$1="","",IF(NOSA!O9676=تحویلی!$E$1,تحویلی!$E$1&amp;COUNTIF(NOSA!$O$1:O9676,تحویلی!$E$1),"")),"")</f>
        <v/>
      </c>
      <c r="E9676" s="10" t="str">
        <f t="shared" si="614"/>
        <v>4525835</v>
      </c>
      <c r="F9676" s="10" t="str">
        <f>IFERROR(VLOOKUP(I9676,DATABASE!$N:$O,2,FALSE),"")</f>
        <v>دستكش ضد برش سبك</v>
      </c>
      <c r="G9676" s="416" t="s">
        <v>3877</v>
      </c>
      <c r="H9676" s="417">
        <v>4525</v>
      </c>
      <c r="I9676" s="416" t="s">
        <v>1442</v>
      </c>
      <c r="J9676" s="416" t="s">
        <v>22</v>
      </c>
      <c r="K9676" s="418">
        <v>1</v>
      </c>
      <c r="L9676" s="416" t="s">
        <v>3</v>
      </c>
      <c r="M9676" s="416" t="s">
        <v>47</v>
      </c>
      <c r="N9676" s="416" t="s">
        <v>2677</v>
      </c>
      <c r="O9676" s="419">
        <v>835</v>
      </c>
      <c r="P9676" s="417">
        <v>1</v>
      </c>
      <c r="Q9676" s="10">
        <f t="shared" si="615"/>
        <v>835</v>
      </c>
    </row>
    <row r="9677" spans="2:17" ht="20.25" customHeight="1">
      <c r="B9677" s="10" t="str">
        <f t="shared" si="612"/>
        <v>چكمه ايمني نسوز834</v>
      </c>
      <c r="C9677" s="10" t="str">
        <f t="shared" si="613"/>
        <v>چكمه ايمني نسوز1404/04/22834</v>
      </c>
      <c r="D9677" s="10" t="str">
        <f>IFERROR(IF(تحویلی!$E$1="","",IF(NOSA!O9677=تحویلی!$E$1,تحویلی!$E$1&amp;COUNTIF(NOSA!$O$1:O9677,تحویلی!$E$1),"")),"")</f>
        <v/>
      </c>
      <c r="E9677" s="10" t="str">
        <f t="shared" si="614"/>
        <v>4526834</v>
      </c>
      <c r="F9677" s="10" t="str">
        <f>IFERROR(VLOOKUP(I9677,DATABASE!$N:$O,2,FALSE),"")</f>
        <v>چكمه ايمني نسوز</v>
      </c>
      <c r="G9677" s="416" t="s">
        <v>3877</v>
      </c>
      <c r="H9677" s="417">
        <v>4526</v>
      </c>
      <c r="I9677" s="416" t="s">
        <v>1749</v>
      </c>
      <c r="J9677" s="416" t="s">
        <v>1750</v>
      </c>
      <c r="K9677" s="418">
        <v>1</v>
      </c>
      <c r="L9677" s="416" t="s">
        <v>3</v>
      </c>
      <c r="M9677" s="416" t="s">
        <v>1089</v>
      </c>
      <c r="N9677" s="416" t="s">
        <v>2647</v>
      </c>
      <c r="O9677" s="419">
        <v>834</v>
      </c>
      <c r="P9677" s="417">
        <v>1</v>
      </c>
      <c r="Q9677" s="10">
        <f t="shared" si="615"/>
        <v>834</v>
      </c>
    </row>
    <row r="9678" spans="2:17" ht="20.25" customHeight="1">
      <c r="B9678" s="10" t="str">
        <f t="shared" si="612"/>
        <v>دستكش ساق بلند نسوز834</v>
      </c>
      <c r="C9678" s="10" t="str">
        <f t="shared" si="613"/>
        <v>دستكش ساق بلند نسوز1404/04/22834</v>
      </c>
      <c r="D9678" s="10" t="str">
        <f>IFERROR(IF(تحویلی!$E$1="","",IF(NOSA!O9678=تحویلی!$E$1,تحویلی!$E$1&amp;COUNTIF(NOSA!$O$1:O9678,تحویلی!$E$1),"")),"")</f>
        <v/>
      </c>
      <c r="E9678" s="10" t="str">
        <f t="shared" si="614"/>
        <v>4526834</v>
      </c>
      <c r="F9678" s="10" t="str">
        <f>IFERROR(VLOOKUP(I9678,DATABASE!$N:$O,2,FALSE),"")</f>
        <v>دستكش ساق بلند نسوز</v>
      </c>
      <c r="G9678" s="416" t="s">
        <v>3877</v>
      </c>
      <c r="H9678" s="417">
        <v>4526</v>
      </c>
      <c r="I9678" s="416" t="s">
        <v>1461</v>
      </c>
      <c r="J9678" s="416" t="s">
        <v>34</v>
      </c>
      <c r="K9678" s="418">
        <v>1</v>
      </c>
      <c r="L9678" s="416" t="s">
        <v>3</v>
      </c>
      <c r="M9678" s="416" t="s">
        <v>1089</v>
      </c>
      <c r="N9678" s="416" t="s">
        <v>2647</v>
      </c>
      <c r="O9678" s="419">
        <v>834</v>
      </c>
      <c r="P9678" s="417">
        <v>1</v>
      </c>
      <c r="Q9678" s="10">
        <f t="shared" si="615"/>
        <v>834</v>
      </c>
    </row>
    <row r="9679" spans="2:17" ht="20.25" customHeight="1">
      <c r="B9679" s="10" t="str">
        <f t="shared" ref="B9679:B9742" si="616">F9679&amp;Q9679</f>
        <v>دستكش كف مواد سبك861</v>
      </c>
      <c r="C9679" s="10" t="str">
        <f t="shared" ref="C9679:C9742" si="617">F9679&amp;G9679&amp;O9679</f>
        <v>دستكش كف مواد سبك1404/04/22861</v>
      </c>
      <c r="D9679" s="10" t="str">
        <f>IFERROR(IF(تحویلی!$E$1="","",IF(NOSA!O9679=تحویلی!$E$1,تحویلی!$E$1&amp;COUNTIF(NOSA!$O$1:O9679,تحویلی!$E$1),"")),"")</f>
        <v/>
      </c>
      <c r="E9679" s="10" t="str">
        <f t="shared" ref="E9679:E9742" si="618">H9679&amp;O9679</f>
        <v>4531861</v>
      </c>
      <c r="F9679" s="10" t="str">
        <f>IFERROR(VLOOKUP(I9679,DATABASE!$N:$O,2,FALSE),"")</f>
        <v>دستكش كف مواد سبك</v>
      </c>
      <c r="G9679" s="416" t="s">
        <v>3877</v>
      </c>
      <c r="H9679" s="417">
        <v>4531</v>
      </c>
      <c r="I9679" s="416" t="s">
        <v>1456</v>
      </c>
      <c r="J9679" s="416" t="s">
        <v>2</v>
      </c>
      <c r="K9679" s="418">
        <v>1</v>
      </c>
      <c r="L9679" s="416" t="s">
        <v>3</v>
      </c>
      <c r="M9679" s="416" t="s">
        <v>47</v>
      </c>
      <c r="N9679" s="416" t="s">
        <v>3400</v>
      </c>
      <c r="O9679" s="419">
        <v>861</v>
      </c>
      <c r="P9679" s="417">
        <v>1</v>
      </c>
      <c r="Q9679" s="10">
        <f t="shared" si="615"/>
        <v>861</v>
      </c>
    </row>
    <row r="9680" spans="2:17" ht="20.25" customHeight="1">
      <c r="B9680" s="10" t="str">
        <f t="shared" si="616"/>
        <v>گوشي اير پلاگ861</v>
      </c>
      <c r="C9680" s="10" t="str">
        <f t="shared" si="617"/>
        <v>گوشي اير پلاگ1404/04/22861</v>
      </c>
      <c r="D9680" s="10" t="str">
        <f>IFERROR(IF(تحویلی!$E$1="","",IF(NOSA!O9680=تحویلی!$E$1,تحویلی!$E$1&amp;COUNTIF(NOSA!$O$1:O9680,تحویلی!$E$1),"")),"")</f>
        <v/>
      </c>
      <c r="E9680" s="10" t="str">
        <f t="shared" si="618"/>
        <v>4531861</v>
      </c>
      <c r="F9680" s="10" t="str">
        <f>IFERROR(VLOOKUP(I9680,DATABASE!$N:$O,2,FALSE),"")</f>
        <v>گوشي اير پلاگ</v>
      </c>
      <c r="G9680" s="416" t="s">
        <v>3877</v>
      </c>
      <c r="H9680" s="417">
        <v>4531</v>
      </c>
      <c r="I9680" s="416" t="s">
        <v>1581</v>
      </c>
      <c r="J9680" s="416" t="s">
        <v>124</v>
      </c>
      <c r="K9680" s="418">
        <v>1</v>
      </c>
      <c r="L9680" s="416" t="s">
        <v>8</v>
      </c>
      <c r="M9680" s="416" t="s">
        <v>47</v>
      </c>
      <c r="N9680" s="416" t="s">
        <v>3400</v>
      </c>
      <c r="O9680" s="419">
        <v>861</v>
      </c>
      <c r="P9680" s="417">
        <v>1</v>
      </c>
      <c r="Q9680" s="10">
        <f t="shared" si="615"/>
        <v>861</v>
      </c>
    </row>
    <row r="9681" spans="2:17" ht="20.25" customHeight="1">
      <c r="B9681" s="10" t="str">
        <f t="shared" si="616"/>
        <v>674</v>
      </c>
      <c r="C9681" s="10" t="str">
        <f t="shared" si="617"/>
        <v>1404/04/22674</v>
      </c>
      <c r="D9681" s="10" t="str">
        <f>IFERROR(IF(تحویلی!$E$1="","",IF(NOSA!O9681=تحویلی!$E$1,تحویلی!$E$1&amp;COUNTIF(NOSA!$O$1:O9681,تحویلی!$E$1),"")),"")</f>
        <v/>
      </c>
      <c r="E9681" s="10" t="str">
        <f t="shared" si="618"/>
        <v>4532674</v>
      </c>
      <c r="F9681" s="10" t="str">
        <f>IFERROR(VLOOKUP(I9681,DATABASE!$N:$O,2,FALSE),"")</f>
        <v/>
      </c>
      <c r="G9681" s="416" t="s">
        <v>3877</v>
      </c>
      <c r="H9681" s="417">
        <v>4532</v>
      </c>
      <c r="I9681" s="416" t="s">
        <v>3559</v>
      </c>
      <c r="J9681" s="416" t="s">
        <v>3560</v>
      </c>
      <c r="K9681" s="418">
        <v>1</v>
      </c>
      <c r="L9681" s="416" t="s">
        <v>8</v>
      </c>
      <c r="M9681" s="416" t="s">
        <v>1089</v>
      </c>
      <c r="N9681" s="416" t="s">
        <v>100</v>
      </c>
      <c r="O9681" s="419">
        <v>674</v>
      </c>
      <c r="P9681" s="417">
        <v>1</v>
      </c>
      <c r="Q9681" s="10">
        <f t="shared" si="615"/>
        <v>674</v>
      </c>
    </row>
    <row r="9682" spans="2:17" ht="20.25" customHeight="1">
      <c r="B9682" s="10" t="str">
        <f t="shared" si="616"/>
        <v>دستكش ضد برش سبك847</v>
      </c>
      <c r="C9682" s="10" t="str">
        <f t="shared" si="617"/>
        <v>دستكش ضد برش سبك1404/04/22847</v>
      </c>
      <c r="D9682" s="10" t="str">
        <f>IFERROR(IF(تحویلی!$E$1="","",IF(NOSA!O9682=تحویلی!$E$1,تحویلی!$E$1&amp;COUNTIF(NOSA!$O$1:O9682,تحویلی!$E$1),"")),"")</f>
        <v/>
      </c>
      <c r="E9682" s="10" t="str">
        <f t="shared" si="618"/>
        <v>4533847</v>
      </c>
      <c r="F9682" s="10" t="str">
        <f>IFERROR(VLOOKUP(I9682,DATABASE!$N:$O,2,FALSE),"")</f>
        <v>دستكش ضد برش سبك</v>
      </c>
      <c r="G9682" s="416" t="s">
        <v>3877</v>
      </c>
      <c r="H9682" s="417">
        <v>4533</v>
      </c>
      <c r="I9682" s="416" t="s">
        <v>1442</v>
      </c>
      <c r="J9682" s="416" t="s">
        <v>22</v>
      </c>
      <c r="K9682" s="418">
        <v>1</v>
      </c>
      <c r="L9682" s="416" t="s">
        <v>3</v>
      </c>
      <c r="M9682" s="416" t="s">
        <v>4</v>
      </c>
      <c r="N9682" s="416" t="s">
        <v>4566</v>
      </c>
      <c r="O9682" s="419">
        <v>847</v>
      </c>
      <c r="P9682" s="417">
        <v>1</v>
      </c>
      <c r="Q9682" s="10">
        <f t="shared" si="615"/>
        <v>847</v>
      </c>
    </row>
    <row r="9683" spans="2:17" ht="20.25" customHeight="1">
      <c r="B9683" s="10" t="str">
        <f t="shared" si="616"/>
        <v>پيشبند نسوز چرمي238</v>
      </c>
      <c r="C9683" s="10" t="str">
        <f t="shared" si="617"/>
        <v>پيشبند نسوز چرمي1404/04/22238</v>
      </c>
      <c r="D9683" s="10" t="str">
        <f>IFERROR(IF(تحویلی!$E$1="","",IF(NOSA!O9683=تحویلی!$E$1,تحویلی!$E$1&amp;COUNTIF(NOSA!$O$1:O9683,تحویلی!$E$1),"")),"")</f>
        <v/>
      </c>
      <c r="E9683" s="10" t="str">
        <f t="shared" si="618"/>
        <v>4535238</v>
      </c>
      <c r="F9683" s="10" t="str">
        <f>IFERROR(VLOOKUP(I9683,DATABASE!$N:$O,2,FALSE),"")</f>
        <v>پيشبند نسوز چرمي</v>
      </c>
      <c r="G9683" s="416" t="s">
        <v>3877</v>
      </c>
      <c r="H9683" s="417">
        <v>4535</v>
      </c>
      <c r="I9683" s="416" t="s">
        <v>1459</v>
      </c>
      <c r="J9683" s="416" t="s">
        <v>15</v>
      </c>
      <c r="K9683" s="418">
        <v>1</v>
      </c>
      <c r="L9683" s="416" t="s">
        <v>8</v>
      </c>
      <c r="M9683" s="416" t="s">
        <v>1089</v>
      </c>
      <c r="N9683" s="416" t="s">
        <v>281</v>
      </c>
      <c r="O9683" s="419">
        <v>238</v>
      </c>
      <c r="P9683" s="417">
        <v>1</v>
      </c>
      <c r="Q9683" s="10">
        <f t="shared" si="615"/>
        <v>238</v>
      </c>
    </row>
    <row r="9684" spans="2:17" ht="20.25" customHeight="1">
      <c r="B9684" s="10" t="str">
        <f t="shared" si="616"/>
        <v>238</v>
      </c>
      <c r="C9684" s="10" t="str">
        <f t="shared" si="617"/>
        <v>1404/04/22238</v>
      </c>
      <c r="D9684" s="10" t="str">
        <f>IFERROR(IF(تحویلی!$E$1="","",IF(NOSA!O9684=تحویلی!$E$1,تحویلی!$E$1&amp;COUNTIF(NOSA!$O$1:O9684,تحویلی!$E$1),"")),"")</f>
        <v/>
      </c>
      <c r="E9684" s="10" t="str">
        <f t="shared" si="618"/>
        <v>4535238</v>
      </c>
      <c r="F9684" s="10" t="str">
        <f>IFERROR(VLOOKUP(I9684,DATABASE!$N:$O,2,FALSE),"")</f>
        <v/>
      </c>
      <c r="G9684" s="416" t="s">
        <v>3877</v>
      </c>
      <c r="H9684" s="417">
        <v>4535</v>
      </c>
      <c r="I9684" s="416" t="s">
        <v>2699</v>
      </c>
      <c r="J9684" s="416" t="s">
        <v>7</v>
      </c>
      <c r="K9684" s="418">
        <v>1</v>
      </c>
      <c r="L9684" s="416" t="s">
        <v>8</v>
      </c>
      <c r="M9684" s="416" t="s">
        <v>1089</v>
      </c>
      <c r="N9684" s="416" t="s">
        <v>281</v>
      </c>
      <c r="O9684" s="419">
        <v>238</v>
      </c>
      <c r="P9684" s="417">
        <v>1</v>
      </c>
      <c r="Q9684" s="10">
        <f t="shared" si="615"/>
        <v>238</v>
      </c>
    </row>
    <row r="9685" spans="2:17" ht="20.25" customHeight="1">
      <c r="B9685" s="10" t="str">
        <f t="shared" si="616"/>
        <v>دستكش ضد برش سبك238</v>
      </c>
      <c r="C9685" s="10" t="str">
        <f t="shared" si="617"/>
        <v>دستكش ضد برش سبك1404/04/22238</v>
      </c>
      <c r="D9685" s="10" t="str">
        <f>IFERROR(IF(تحویلی!$E$1="","",IF(NOSA!O9685=تحویلی!$E$1,تحویلی!$E$1&amp;COUNTIF(NOSA!$O$1:O9685,تحویلی!$E$1),"")),"")</f>
        <v/>
      </c>
      <c r="E9685" s="10" t="str">
        <f t="shared" si="618"/>
        <v>4535238</v>
      </c>
      <c r="F9685" s="10" t="str">
        <f>IFERROR(VLOOKUP(I9685,DATABASE!$N:$O,2,FALSE),"")</f>
        <v>دستكش ضد برش سبك</v>
      </c>
      <c r="G9685" s="416" t="s">
        <v>3877</v>
      </c>
      <c r="H9685" s="417">
        <v>4535</v>
      </c>
      <c r="I9685" s="416" t="s">
        <v>1442</v>
      </c>
      <c r="J9685" s="416" t="s">
        <v>22</v>
      </c>
      <c r="K9685" s="418">
        <v>1</v>
      </c>
      <c r="L9685" s="416" t="s">
        <v>3</v>
      </c>
      <c r="M9685" s="416" t="s">
        <v>1089</v>
      </c>
      <c r="N9685" s="416" t="s">
        <v>281</v>
      </c>
      <c r="O9685" s="419">
        <v>238</v>
      </c>
      <c r="P9685" s="417">
        <v>1</v>
      </c>
      <c r="Q9685" s="10">
        <f t="shared" si="615"/>
        <v>238</v>
      </c>
    </row>
    <row r="9686" spans="2:17" ht="20.25" customHeight="1">
      <c r="B9686" s="10" t="str">
        <f t="shared" si="616"/>
        <v>دستكش ساق بلند نسوز238</v>
      </c>
      <c r="C9686" s="10" t="str">
        <f t="shared" si="617"/>
        <v>دستكش ساق بلند نسوز1404/04/22238</v>
      </c>
      <c r="D9686" s="10" t="str">
        <f>IFERROR(IF(تحویلی!$E$1="","",IF(NOSA!O9686=تحویلی!$E$1,تحویلی!$E$1&amp;COUNTIF(NOSA!$O$1:O9686,تحویلی!$E$1),"")),"")</f>
        <v/>
      </c>
      <c r="E9686" s="10" t="str">
        <f t="shared" si="618"/>
        <v>4535238</v>
      </c>
      <c r="F9686" s="10" t="str">
        <f>IFERROR(VLOOKUP(I9686,DATABASE!$N:$O,2,FALSE),"")</f>
        <v>دستكش ساق بلند نسوز</v>
      </c>
      <c r="G9686" s="416" t="s">
        <v>3877</v>
      </c>
      <c r="H9686" s="417">
        <v>4535</v>
      </c>
      <c r="I9686" s="416" t="s">
        <v>1461</v>
      </c>
      <c r="J9686" s="416" t="s">
        <v>34</v>
      </c>
      <c r="K9686" s="418">
        <v>1</v>
      </c>
      <c r="L9686" s="416" t="s">
        <v>3</v>
      </c>
      <c r="M9686" s="416" t="s">
        <v>1089</v>
      </c>
      <c r="N9686" s="416" t="s">
        <v>281</v>
      </c>
      <c r="O9686" s="419">
        <v>238</v>
      </c>
      <c r="P9686" s="417">
        <v>1</v>
      </c>
      <c r="Q9686" s="10">
        <f t="shared" si="615"/>
        <v>238</v>
      </c>
    </row>
    <row r="9687" spans="2:17" ht="20.25" customHeight="1">
      <c r="B9687" s="10" t="str">
        <f t="shared" si="616"/>
        <v>دستكش ضد برش سبك938</v>
      </c>
      <c r="C9687" s="10" t="str">
        <f t="shared" si="617"/>
        <v>دستكش ضد برش سبك1404/04/22938</v>
      </c>
      <c r="D9687" s="10" t="str">
        <f>IFERROR(IF(تحویلی!$E$1="","",IF(NOSA!O9687=تحویلی!$E$1,تحویلی!$E$1&amp;COUNTIF(NOSA!$O$1:O9687,تحویلی!$E$1),"")),"")</f>
        <v/>
      </c>
      <c r="E9687" s="10" t="str">
        <f t="shared" si="618"/>
        <v>4552938</v>
      </c>
      <c r="F9687" s="10" t="str">
        <f>IFERROR(VLOOKUP(I9687,DATABASE!$N:$O,2,FALSE),"")</f>
        <v>دستكش ضد برش سبك</v>
      </c>
      <c r="G9687" s="416" t="s">
        <v>3877</v>
      </c>
      <c r="H9687" s="417">
        <v>4552</v>
      </c>
      <c r="I9687" s="416" t="s">
        <v>1442</v>
      </c>
      <c r="J9687" s="416" t="s">
        <v>22</v>
      </c>
      <c r="K9687" s="418">
        <v>1</v>
      </c>
      <c r="L9687" s="416" t="s">
        <v>3</v>
      </c>
      <c r="M9687" s="416" t="s">
        <v>47</v>
      </c>
      <c r="N9687" s="416" t="s">
        <v>3974</v>
      </c>
      <c r="O9687" s="419">
        <v>938</v>
      </c>
      <c r="P9687" s="417">
        <v>1</v>
      </c>
      <c r="Q9687" s="10">
        <f t="shared" si="615"/>
        <v>938</v>
      </c>
    </row>
    <row r="9688" spans="2:17" ht="20.25" customHeight="1">
      <c r="B9688" s="10" t="str">
        <f t="shared" si="616"/>
        <v>گوشي اير پلاگ277</v>
      </c>
      <c r="C9688" s="10" t="str">
        <f t="shared" si="617"/>
        <v>گوشي اير پلاگ1404/04/22277</v>
      </c>
      <c r="D9688" s="10" t="str">
        <f>IFERROR(IF(تحویلی!$E$1="","",IF(NOSA!O9688=تحویلی!$E$1,تحویلی!$E$1&amp;COUNTIF(NOSA!$O$1:O9688,تحویلی!$E$1),"")),"")</f>
        <v/>
      </c>
      <c r="E9688" s="10" t="str">
        <f t="shared" si="618"/>
        <v>4561277</v>
      </c>
      <c r="F9688" s="10" t="str">
        <f>IFERROR(VLOOKUP(I9688,DATABASE!$N:$O,2,FALSE),"")</f>
        <v>گوشي اير پلاگ</v>
      </c>
      <c r="G9688" s="416" t="s">
        <v>3877</v>
      </c>
      <c r="H9688" s="417">
        <v>4561</v>
      </c>
      <c r="I9688" s="416" t="s">
        <v>1581</v>
      </c>
      <c r="J9688" s="416" t="s">
        <v>124</v>
      </c>
      <c r="K9688" s="418">
        <v>1</v>
      </c>
      <c r="L9688" s="416" t="s">
        <v>8</v>
      </c>
      <c r="M9688" s="416" t="s">
        <v>47</v>
      </c>
      <c r="N9688" s="416" t="s">
        <v>79</v>
      </c>
      <c r="O9688" s="419">
        <v>277</v>
      </c>
      <c r="P9688" s="417">
        <v>1</v>
      </c>
      <c r="Q9688" s="10">
        <f t="shared" si="615"/>
        <v>277</v>
      </c>
    </row>
    <row r="9689" spans="2:17" ht="20.25" customHeight="1">
      <c r="B9689" s="10" t="str">
        <f t="shared" si="616"/>
        <v>959</v>
      </c>
      <c r="C9689" s="10" t="str">
        <f t="shared" si="617"/>
        <v>1404/04/22959</v>
      </c>
      <c r="D9689" s="10" t="str">
        <f>IFERROR(IF(تحویلی!$E$1="","",IF(NOSA!O9689=تحویلی!$E$1,تحویلی!$E$1&amp;COUNTIF(NOSA!$O$1:O9689,تحویلی!$E$1),"")),"")</f>
        <v/>
      </c>
      <c r="E9689" s="10" t="str">
        <f t="shared" si="618"/>
        <v>4564959</v>
      </c>
      <c r="F9689" s="10" t="str">
        <f>IFERROR(VLOOKUP(I9689,DATABASE!$N:$O,2,FALSE),"")</f>
        <v/>
      </c>
      <c r="G9689" s="416" t="s">
        <v>3877</v>
      </c>
      <c r="H9689" s="417">
        <v>4564</v>
      </c>
      <c r="I9689" s="416" t="s">
        <v>2743</v>
      </c>
      <c r="J9689" s="416" t="s">
        <v>2744</v>
      </c>
      <c r="K9689" s="418">
        <v>1</v>
      </c>
      <c r="L9689" s="416" t="s">
        <v>3</v>
      </c>
      <c r="M9689" s="416" t="s">
        <v>43</v>
      </c>
      <c r="N9689" s="416" t="s">
        <v>4567</v>
      </c>
      <c r="O9689" s="419">
        <v>959</v>
      </c>
      <c r="P9689" s="417">
        <v>1</v>
      </c>
      <c r="Q9689" s="10">
        <f t="shared" si="615"/>
        <v>959</v>
      </c>
    </row>
    <row r="9690" spans="2:17" ht="20.25" customHeight="1">
      <c r="B9690" s="10" t="str">
        <f t="shared" si="616"/>
        <v>دستكش ضد برش سبك460</v>
      </c>
      <c r="C9690" s="10" t="str">
        <f t="shared" si="617"/>
        <v>دستكش ضد برش سبك1404/04/22460</v>
      </c>
      <c r="D9690" s="10" t="str">
        <f>IFERROR(IF(تحویلی!$E$1="","",IF(NOSA!O9690=تحویلی!$E$1,تحویلی!$E$1&amp;COUNTIF(NOSA!$O$1:O9690,تحویلی!$E$1),"")),"")</f>
        <v/>
      </c>
      <c r="E9690" s="10" t="str">
        <f t="shared" si="618"/>
        <v>4567460</v>
      </c>
      <c r="F9690" s="10" t="str">
        <f>IFERROR(VLOOKUP(I9690,DATABASE!$N:$O,2,FALSE),"")</f>
        <v>دستكش ضد برش سبك</v>
      </c>
      <c r="G9690" s="416" t="s">
        <v>3877</v>
      </c>
      <c r="H9690" s="417">
        <v>4567</v>
      </c>
      <c r="I9690" s="416" t="s">
        <v>1442</v>
      </c>
      <c r="J9690" s="416" t="s">
        <v>22</v>
      </c>
      <c r="K9690" s="418">
        <v>1</v>
      </c>
      <c r="L9690" s="416" t="s">
        <v>3</v>
      </c>
      <c r="M9690" s="416" t="s">
        <v>47</v>
      </c>
      <c r="N9690" s="416" t="s">
        <v>140</v>
      </c>
      <c r="O9690" s="419">
        <v>460</v>
      </c>
      <c r="P9690" s="417">
        <v>1</v>
      </c>
      <c r="Q9690" s="10">
        <f t="shared" si="615"/>
        <v>460</v>
      </c>
    </row>
    <row r="9691" spans="2:17" ht="20.25" customHeight="1">
      <c r="B9691" s="10" t="str">
        <f t="shared" si="616"/>
        <v>دستكش ضد برش سبك773</v>
      </c>
      <c r="C9691" s="10" t="str">
        <f t="shared" si="617"/>
        <v>دستكش ضد برش سبك1404/04/22773</v>
      </c>
      <c r="D9691" s="10" t="str">
        <f>IFERROR(IF(تحویلی!$E$1="","",IF(NOSA!O9691=تحویلی!$E$1,تحویلی!$E$1&amp;COUNTIF(NOSA!$O$1:O9691,تحویلی!$E$1),"")),"")</f>
        <v/>
      </c>
      <c r="E9691" s="10" t="str">
        <f t="shared" si="618"/>
        <v>4568773</v>
      </c>
      <c r="F9691" s="10" t="str">
        <f>IFERROR(VLOOKUP(I9691,DATABASE!$N:$O,2,FALSE),"")</f>
        <v>دستكش ضد برش سبك</v>
      </c>
      <c r="G9691" s="416" t="s">
        <v>3877</v>
      </c>
      <c r="H9691" s="417">
        <v>4568</v>
      </c>
      <c r="I9691" s="416" t="s">
        <v>1442</v>
      </c>
      <c r="J9691" s="416" t="s">
        <v>22</v>
      </c>
      <c r="K9691" s="418">
        <v>1</v>
      </c>
      <c r="L9691" s="416" t="s">
        <v>3</v>
      </c>
      <c r="M9691" s="416" t="s">
        <v>4</v>
      </c>
      <c r="N9691" s="416" t="s">
        <v>1148</v>
      </c>
      <c r="O9691" s="419">
        <v>773</v>
      </c>
      <c r="P9691" s="417">
        <v>1</v>
      </c>
      <c r="Q9691" s="10">
        <f t="shared" si="615"/>
        <v>773</v>
      </c>
    </row>
    <row r="9692" spans="2:17" ht="20.25" customHeight="1">
      <c r="B9692" s="10" t="str">
        <f t="shared" si="616"/>
        <v>بند كفش866</v>
      </c>
      <c r="C9692" s="10" t="str">
        <f t="shared" si="617"/>
        <v>بند كفش1404/04/23866</v>
      </c>
      <c r="D9692" s="10" t="str">
        <f>IFERROR(IF(تحویلی!$E$1="","",IF(NOSA!O9692=تحویلی!$E$1,تحویلی!$E$1&amp;COUNTIF(NOSA!$O$1:O9692,تحویلی!$E$1),"")),"")</f>
        <v/>
      </c>
      <c r="E9692" s="10" t="str">
        <f t="shared" si="618"/>
        <v>4581866</v>
      </c>
      <c r="F9692" s="10" t="str">
        <f>IFERROR(VLOOKUP(I9692,DATABASE!$N:$O,2,FALSE),"")</f>
        <v>بند كفش</v>
      </c>
      <c r="G9692" s="416" t="s">
        <v>3878</v>
      </c>
      <c r="H9692" s="416">
        <v>4581</v>
      </c>
      <c r="I9692" s="416" t="s">
        <v>1462</v>
      </c>
      <c r="J9692" s="416" t="s">
        <v>450</v>
      </c>
      <c r="K9692" s="416">
        <v>1</v>
      </c>
      <c r="L9692" s="416" t="s">
        <v>3</v>
      </c>
      <c r="M9692" s="416" t="s">
        <v>47</v>
      </c>
      <c r="N9692" s="416" t="s">
        <v>3230</v>
      </c>
      <c r="O9692" s="419">
        <v>866</v>
      </c>
      <c r="P9692" s="416">
        <v>1</v>
      </c>
      <c r="Q9692" s="10">
        <f t="shared" si="615"/>
        <v>866</v>
      </c>
    </row>
    <row r="9693" spans="2:17" ht="20.25" customHeight="1">
      <c r="B9693" s="10" t="str">
        <f t="shared" si="616"/>
        <v>دستكش ضد برش سبك866</v>
      </c>
      <c r="C9693" s="10" t="str">
        <f t="shared" si="617"/>
        <v>دستكش ضد برش سبك1404/04/23866</v>
      </c>
      <c r="D9693" s="10" t="str">
        <f>IFERROR(IF(تحویلی!$E$1="","",IF(NOSA!O9693=تحویلی!$E$1,تحویلی!$E$1&amp;COUNTIF(NOSA!$O$1:O9693,تحویلی!$E$1),"")),"")</f>
        <v/>
      </c>
      <c r="E9693" s="10" t="str">
        <f t="shared" si="618"/>
        <v>4581866</v>
      </c>
      <c r="F9693" s="10" t="str">
        <f>IFERROR(VLOOKUP(I9693,DATABASE!$N:$O,2,FALSE),"")</f>
        <v>دستكش ضد برش سبك</v>
      </c>
      <c r="G9693" s="416" t="s">
        <v>3878</v>
      </c>
      <c r="H9693" s="416">
        <v>4581</v>
      </c>
      <c r="I9693" s="416" t="s">
        <v>1442</v>
      </c>
      <c r="J9693" s="416" t="s">
        <v>22</v>
      </c>
      <c r="K9693" s="416">
        <v>1</v>
      </c>
      <c r="L9693" s="416" t="s">
        <v>3</v>
      </c>
      <c r="M9693" s="416" t="s">
        <v>47</v>
      </c>
      <c r="N9693" s="416" t="s">
        <v>3230</v>
      </c>
      <c r="O9693" s="419">
        <v>866</v>
      </c>
      <c r="P9693" s="416">
        <v>1</v>
      </c>
      <c r="Q9693" s="10">
        <f t="shared" si="615"/>
        <v>866</v>
      </c>
    </row>
    <row r="9694" spans="2:17" ht="20.25" customHeight="1">
      <c r="B9694" s="10" t="str">
        <f t="shared" si="616"/>
        <v>پوتين ايمني نسوز853</v>
      </c>
      <c r="C9694" s="10" t="str">
        <f t="shared" si="617"/>
        <v>پوتين ايمني نسوز1404/04/23853</v>
      </c>
      <c r="D9694" s="10" t="str">
        <f>IFERROR(IF(تحویلی!$E$1="","",IF(NOSA!O9694=تحویلی!$E$1,تحویلی!$E$1&amp;COUNTIF(NOSA!$O$1:O9694,تحویلی!$E$1),"")),"")</f>
        <v/>
      </c>
      <c r="E9694" s="10" t="str">
        <f t="shared" si="618"/>
        <v>4586853</v>
      </c>
      <c r="F9694" s="10" t="str">
        <f>IFERROR(VLOOKUP(I9694,DATABASE!$N:$O,2,FALSE),"")</f>
        <v>پوتين ايمني نسوز</v>
      </c>
      <c r="G9694" s="416" t="s">
        <v>3878</v>
      </c>
      <c r="H9694" s="416">
        <v>4586</v>
      </c>
      <c r="I9694" s="416" t="s">
        <v>1648</v>
      </c>
      <c r="J9694" s="416" t="s">
        <v>1649</v>
      </c>
      <c r="K9694" s="416">
        <v>1</v>
      </c>
      <c r="L9694" s="416" t="s">
        <v>3</v>
      </c>
      <c r="M9694" s="416" t="s">
        <v>40</v>
      </c>
      <c r="N9694" s="416" t="s">
        <v>2897</v>
      </c>
      <c r="O9694" s="419">
        <v>853</v>
      </c>
      <c r="P9694" s="416">
        <v>1</v>
      </c>
      <c r="Q9694" s="10">
        <f t="shared" si="615"/>
        <v>853</v>
      </c>
    </row>
    <row r="9695" spans="2:17" ht="20.25" customHeight="1">
      <c r="B9695" s="10" t="str">
        <f t="shared" si="616"/>
        <v>گوشي اير پلاگ866</v>
      </c>
      <c r="C9695" s="10" t="str">
        <f t="shared" si="617"/>
        <v>گوشي اير پلاگ1404/04/23866</v>
      </c>
      <c r="D9695" s="10" t="str">
        <f>IFERROR(IF(تحویلی!$E$1="","",IF(NOSA!O9695=تحویلی!$E$1,تحویلی!$E$1&amp;COUNTIF(NOSA!$O$1:O9695,تحویلی!$E$1),"")),"")</f>
        <v/>
      </c>
      <c r="E9695" s="10" t="str">
        <f t="shared" si="618"/>
        <v>4606866</v>
      </c>
      <c r="F9695" s="10" t="str">
        <f>IFERROR(VLOOKUP(I9695,DATABASE!$N:$O,2,FALSE),"")</f>
        <v>گوشي اير پلاگ</v>
      </c>
      <c r="G9695" s="416" t="s">
        <v>3878</v>
      </c>
      <c r="H9695" s="416">
        <v>4606</v>
      </c>
      <c r="I9695" s="416" t="s">
        <v>1581</v>
      </c>
      <c r="J9695" s="416" t="s">
        <v>124</v>
      </c>
      <c r="K9695" s="416">
        <v>1</v>
      </c>
      <c r="L9695" s="416" t="s">
        <v>8</v>
      </c>
      <c r="M9695" s="416" t="s">
        <v>47</v>
      </c>
      <c r="N9695" s="416" t="s">
        <v>3230</v>
      </c>
      <c r="O9695" s="419">
        <v>866</v>
      </c>
      <c r="P9695" s="416">
        <v>1</v>
      </c>
      <c r="Q9695" s="10">
        <f t="shared" si="615"/>
        <v>866</v>
      </c>
    </row>
    <row r="9696" spans="2:17" ht="20.25" customHeight="1">
      <c r="B9696" s="10" t="str">
        <f t="shared" si="616"/>
        <v>ماسك N95) FFP2 )608</v>
      </c>
      <c r="C9696" s="10" t="str">
        <f t="shared" si="617"/>
        <v>ماسك N95) FFP2 )1404/04/23608</v>
      </c>
      <c r="D9696" s="10" t="str">
        <f>IFERROR(IF(تحویلی!$E$1="","",IF(NOSA!O9696=تحویلی!$E$1,تحویلی!$E$1&amp;COUNTIF(NOSA!$O$1:O9696,تحویلی!$E$1),"")),"")</f>
        <v/>
      </c>
      <c r="E9696" s="10" t="str">
        <f t="shared" si="618"/>
        <v>4609608</v>
      </c>
      <c r="F9696" s="10" t="str">
        <f>IFERROR(VLOOKUP(I9696,DATABASE!$N:$O,2,FALSE),"")</f>
        <v>ماسك N95) FFP2 )</v>
      </c>
      <c r="G9696" s="416" t="s">
        <v>3878</v>
      </c>
      <c r="H9696" s="416">
        <v>4609</v>
      </c>
      <c r="I9696" s="416" t="s">
        <v>1469</v>
      </c>
      <c r="J9696" s="416" t="s">
        <v>256</v>
      </c>
      <c r="K9696" s="416">
        <v>100</v>
      </c>
      <c r="L9696" s="416" t="s">
        <v>8</v>
      </c>
      <c r="M9696" s="416" t="s">
        <v>63</v>
      </c>
      <c r="N9696" s="416" t="s">
        <v>187</v>
      </c>
      <c r="O9696" s="419">
        <v>608</v>
      </c>
      <c r="P9696" s="416">
        <v>0</v>
      </c>
      <c r="Q9696" s="10">
        <f t="shared" si="615"/>
        <v>608</v>
      </c>
    </row>
    <row r="9697" spans="2:17" ht="20.25" customHeight="1">
      <c r="B9697" s="10" t="str">
        <f t="shared" si="616"/>
        <v>ماسك بهداشتي يكبار مصرف608</v>
      </c>
      <c r="C9697" s="10" t="str">
        <f t="shared" si="617"/>
        <v>ماسك بهداشتي يكبار مصرف1404/04/23608</v>
      </c>
      <c r="D9697" s="10" t="str">
        <f>IFERROR(IF(تحویلی!$E$1="","",IF(NOSA!O9697=تحویلی!$E$1,تحویلی!$E$1&amp;COUNTIF(NOSA!$O$1:O9697,تحویلی!$E$1),"")),"")</f>
        <v/>
      </c>
      <c r="E9697" s="10" t="str">
        <f t="shared" si="618"/>
        <v>4609608</v>
      </c>
      <c r="F9697" s="10" t="str">
        <f>IFERROR(VLOOKUP(I9697,DATABASE!$N:$O,2,FALSE),"")</f>
        <v>ماسك بهداشتي يكبار مصرف</v>
      </c>
      <c r="G9697" s="416" t="s">
        <v>3878</v>
      </c>
      <c r="H9697" s="416">
        <v>4609</v>
      </c>
      <c r="I9697" s="416" t="s">
        <v>1761</v>
      </c>
      <c r="J9697" s="416" t="s">
        <v>62</v>
      </c>
      <c r="K9697" s="416">
        <v>250</v>
      </c>
      <c r="L9697" s="416" t="s">
        <v>8</v>
      </c>
      <c r="M9697" s="416" t="s">
        <v>63</v>
      </c>
      <c r="N9697" s="416" t="s">
        <v>187</v>
      </c>
      <c r="O9697" s="419">
        <v>608</v>
      </c>
      <c r="P9697" s="416">
        <v>0</v>
      </c>
      <c r="Q9697" s="10">
        <f t="shared" si="615"/>
        <v>608</v>
      </c>
    </row>
    <row r="9698" spans="2:17" ht="20.25" customHeight="1">
      <c r="B9698" s="10" t="str">
        <f t="shared" si="616"/>
        <v>دستكش ضد برش سبك10008</v>
      </c>
      <c r="C9698" s="10" t="str">
        <f t="shared" si="617"/>
        <v>دستكش ضد برش سبك1404/04/2310008</v>
      </c>
      <c r="D9698" s="10" t="str">
        <f>IFERROR(IF(تحویلی!$E$1="","",IF(NOSA!O9698=تحویلی!$E$1,تحویلی!$E$1&amp;COUNTIF(NOSA!$O$1:O9698,تحویلی!$E$1),"")),"")</f>
        <v/>
      </c>
      <c r="E9698" s="10" t="str">
        <f t="shared" si="618"/>
        <v>461410008</v>
      </c>
      <c r="F9698" s="10" t="str">
        <f>IFERROR(VLOOKUP(I9698,DATABASE!$N:$O,2,FALSE),"")</f>
        <v>دستكش ضد برش سبك</v>
      </c>
      <c r="G9698" s="416" t="s">
        <v>3878</v>
      </c>
      <c r="H9698" s="416">
        <v>4614</v>
      </c>
      <c r="I9698" s="416" t="s">
        <v>1442</v>
      </c>
      <c r="J9698" s="416" t="s">
        <v>22</v>
      </c>
      <c r="K9698" s="416">
        <v>1</v>
      </c>
      <c r="L9698" s="416" t="s">
        <v>3</v>
      </c>
      <c r="M9698" s="416" t="s">
        <v>9</v>
      </c>
      <c r="N9698" s="416" t="s">
        <v>4106</v>
      </c>
      <c r="O9698" s="419">
        <v>10008</v>
      </c>
      <c r="P9698" s="416">
        <v>1</v>
      </c>
      <c r="Q9698" s="10">
        <f t="shared" si="615"/>
        <v>10008</v>
      </c>
    </row>
    <row r="9699" spans="2:17" ht="20.25" customHeight="1">
      <c r="B9699" s="10" t="str">
        <f t="shared" si="616"/>
        <v>دستكش ضد برش سبك149</v>
      </c>
      <c r="C9699" s="10" t="str">
        <f t="shared" si="617"/>
        <v>دستكش ضد برش سبك1404/04/24149</v>
      </c>
      <c r="D9699" s="10" t="str">
        <f>IFERROR(IF(تحویلی!$E$1="","",IF(NOSA!O9699=تحویلی!$E$1,تحویلی!$E$1&amp;COUNTIF(NOSA!$O$1:O9699,تحویلی!$E$1),"")),"")</f>
        <v/>
      </c>
      <c r="E9699" s="10" t="str">
        <f t="shared" si="618"/>
        <v>4627149</v>
      </c>
      <c r="F9699" s="10" t="str">
        <f>IFERROR(VLOOKUP(I9699,DATABASE!$N:$O,2,FALSE),"")</f>
        <v>دستكش ضد برش سبك</v>
      </c>
      <c r="G9699" s="3" t="s">
        <v>3879</v>
      </c>
      <c r="H9699" s="4">
        <v>4627</v>
      </c>
      <c r="I9699" s="3" t="s">
        <v>1442</v>
      </c>
      <c r="J9699" s="3" t="s">
        <v>22</v>
      </c>
      <c r="K9699" s="5">
        <v>1</v>
      </c>
      <c r="L9699" s="3" t="s">
        <v>3</v>
      </c>
      <c r="M9699" s="3" t="s">
        <v>4</v>
      </c>
      <c r="N9699" s="3" t="s">
        <v>897</v>
      </c>
      <c r="O9699" s="1">
        <v>149</v>
      </c>
      <c r="P9699" s="4">
        <v>1</v>
      </c>
      <c r="Q9699" s="10">
        <f t="shared" si="615"/>
        <v>149</v>
      </c>
    </row>
    <row r="9700" spans="2:17" ht="20.25" customHeight="1">
      <c r="B9700" s="10" t="str">
        <f t="shared" si="616"/>
        <v>دستكش ضد برش سبك851</v>
      </c>
      <c r="C9700" s="10" t="str">
        <f t="shared" si="617"/>
        <v>دستكش ضد برش سبك1404/04/24851</v>
      </c>
      <c r="D9700" s="10" t="str">
        <f>IFERROR(IF(تحویلی!$E$1="","",IF(NOSA!O9700=تحویلی!$E$1,تحویلی!$E$1&amp;COUNTIF(NOSA!$O$1:O9700,تحویلی!$E$1),"")),"")</f>
        <v/>
      </c>
      <c r="E9700" s="10" t="str">
        <f t="shared" si="618"/>
        <v>4640851</v>
      </c>
      <c r="F9700" s="10" t="str">
        <f>IFERROR(VLOOKUP(I9700,DATABASE!$N:$O,2,FALSE),"")</f>
        <v>دستكش ضد برش سبك</v>
      </c>
      <c r="G9700" s="3" t="s">
        <v>3879</v>
      </c>
      <c r="H9700" s="4">
        <v>4640</v>
      </c>
      <c r="I9700" s="3" t="s">
        <v>1442</v>
      </c>
      <c r="J9700" s="3" t="s">
        <v>22</v>
      </c>
      <c r="K9700" s="5">
        <v>1</v>
      </c>
      <c r="L9700" s="3" t="s">
        <v>3</v>
      </c>
      <c r="M9700" s="3" t="s">
        <v>47</v>
      </c>
      <c r="N9700" s="3" t="s">
        <v>2761</v>
      </c>
      <c r="O9700" s="1">
        <v>851</v>
      </c>
      <c r="P9700" s="4">
        <v>1</v>
      </c>
      <c r="Q9700" s="10">
        <f t="shared" si="615"/>
        <v>851</v>
      </c>
    </row>
    <row r="9701" spans="2:17" ht="20.25" customHeight="1">
      <c r="B9701" s="10" t="str">
        <f t="shared" si="616"/>
        <v>دستكش ضد برش سبك10007</v>
      </c>
      <c r="C9701" s="10" t="str">
        <f t="shared" si="617"/>
        <v>دستكش ضد برش سبك1404/04/2410007</v>
      </c>
      <c r="D9701" s="10" t="str">
        <f>IFERROR(IF(تحویلی!$E$1="","",IF(NOSA!O9701=تحویلی!$E$1,تحویلی!$E$1&amp;COUNTIF(NOSA!$O$1:O9701,تحویلی!$E$1),"")),"")</f>
        <v/>
      </c>
      <c r="E9701" s="10" t="str">
        <f t="shared" si="618"/>
        <v>465110007</v>
      </c>
      <c r="F9701" s="10" t="str">
        <f>IFERROR(VLOOKUP(I9701,DATABASE!$N:$O,2,FALSE),"")</f>
        <v>دستكش ضد برش سبك</v>
      </c>
      <c r="G9701" s="3" t="s">
        <v>3879</v>
      </c>
      <c r="H9701" s="4">
        <v>4651</v>
      </c>
      <c r="I9701" s="3" t="s">
        <v>1442</v>
      </c>
      <c r="J9701" s="3" t="s">
        <v>22</v>
      </c>
      <c r="K9701" s="5">
        <v>1</v>
      </c>
      <c r="L9701" s="3" t="s">
        <v>3</v>
      </c>
      <c r="M9701" s="3" t="s">
        <v>9</v>
      </c>
      <c r="N9701" s="3" t="s">
        <v>4137</v>
      </c>
      <c r="O9701" s="1">
        <v>10007</v>
      </c>
      <c r="P9701" s="4">
        <v>1</v>
      </c>
      <c r="Q9701" s="10">
        <f t="shared" si="615"/>
        <v>10007</v>
      </c>
    </row>
    <row r="9702" spans="2:17" ht="20.25" customHeight="1">
      <c r="B9702" s="10" t="str">
        <f t="shared" si="616"/>
        <v>دستكش كف دوبل چرمي874</v>
      </c>
      <c r="C9702" s="10" t="str">
        <f t="shared" si="617"/>
        <v>دستكش كف دوبل چرمي1404/04/24874</v>
      </c>
      <c r="D9702" s="10" t="str">
        <f>IFERROR(IF(تحویلی!$E$1="","",IF(NOSA!O9702=تحویلی!$E$1,تحویلی!$E$1&amp;COUNTIF(NOSA!$O$1:O9702,تحویلی!$E$1),"")),"")</f>
        <v/>
      </c>
      <c r="E9702" s="10" t="str">
        <f t="shared" si="618"/>
        <v>4654874</v>
      </c>
      <c r="F9702" s="10" t="str">
        <f>IFERROR(VLOOKUP(I9702,DATABASE!$N:$O,2,FALSE),"")</f>
        <v>دستكش كف دوبل چرمي</v>
      </c>
      <c r="G9702" s="3" t="s">
        <v>3879</v>
      </c>
      <c r="H9702" s="4">
        <v>4654</v>
      </c>
      <c r="I9702" s="3" t="s">
        <v>1683</v>
      </c>
      <c r="J9702" s="3" t="s">
        <v>1684</v>
      </c>
      <c r="K9702" s="5">
        <v>1</v>
      </c>
      <c r="L9702" s="3" t="s">
        <v>3</v>
      </c>
      <c r="M9702" s="3" t="s">
        <v>25</v>
      </c>
      <c r="N9702" s="3" t="s">
        <v>4152</v>
      </c>
      <c r="O9702" s="1">
        <v>874</v>
      </c>
      <c r="P9702" s="4">
        <v>1</v>
      </c>
      <c r="Q9702" s="10">
        <f t="shared" si="615"/>
        <v>874</v>
      </c>
    </row>
    <row r="9703" spans="2:17" ht="20.25" customHeight="1">
      <c r="B9703" s="10" t="str">
        <f t="shared" si="616"/>
        <v>دستكش كف مواد سبك277</v>
      </c>
      <c r="C9703" s="10" t="str">
        <f t="shared" si="617"/>
        <v>دستكش كف مواد سبك1404/04/25277</v>
      </c>
      <c r="D9703" s="10" t="str">
        <f>IFERROR(IF(تحویلی!$E$1="","",IF(NOSA!O9703=تحویلی!$E$1,تحویلی!$E$1&amp;COUNTIF(NOSA!$O$1:O9703,تحویلی!$E$1),"")),"")</f>
        <v/>
      </c>
      <c r="E9703" s="10" t="str">
        <f t="shared" si="618"/>
        <v>4663277</v>
      </c>
      <c r="F9703" s="10" t="str">
        <f>IFERROR(VLOOKUP(I9703,DATABASE!$N:$O,2,FALSE),"")</f>
        <v>دستكش كف مواد سبك</v>
      </c>
      <c r="G9703" s="3" t="s">
        <v>3880</v>
      </c>
      <c r="H9703" s="4">
        <v>4663</v>
      </c>
      <c r="I9703" s="3" t="s">
        <v>1456</v>
      </c>
      <c r="J9703" s="3" t="s">
        <v>2</v>
      </c>
      <c r="K9703" s="5">
        <v>1</v>
      </c>
      <c r="L9703" s="3" t="s">
        <v>3</v>
      </c>
      <c r="M9703" s="3" t="s">
        <v>47</v>
      </c>
      <c r="N9703" s="3" t="s">
        <v>79</v>
      </c>
      <c r="O9703" s="1">
        <v>277</v>
      </c>
      <c r="P9703" s="4">
        <v>1</v>
      </c>
      <c r="Q9703" s="10">
        <f t="shared" si="615"/>
        <v>277</v>
      </c>
    </row>
    <row r="9704" spans="2:17" ht="20.25" customHeight="1">
      <c r="B9704" s="10" t="str">
        <f t="shared" si="616"/>
        <v>لباس كار ديرسوز(بلوز و شلوار)879</v>
      </c>
      <c r="C9704" s="10" t="str">
        <f t="shared" si="617"/>
        <v>لباس كار ديرسوز(بلوز و شلوار)1404/04/25879</v>
      </c>
      <c r="D9704" s="10" t="str">
        <f>IFERROR(IF(تحویلی!$E$1="","",IF(NOSA!O9704=تحویلی!$E$1,تحویلی!$E$1&amp;COUNTIF(NOSA!$O$1:O9704,تحویلی!$E$1),"")),"")</f>
        <v/>
      </c>
      <c r="E9704" s="10" t="str">
        <f t="shared" si="618"/>
        <v>4678879</v>
      </c>
      <c r="F9704" s="10" t="str">
        <f>IFERROR(VLOOKUP(I9704,DATABASE!$N:$O,2,FALSE),"")</f>
        <v>لباس كار ديرسوز(بلوز و شلوار)</v>
      </c>
      <c r="G9704" s="3" t="s">
        <v>3880</v>
      </c>
      <c r="H9704" s="4">
        <v>4678</v>
      </c>
      <c r="I9704" s="3" t="s">
        <v>1619</v>
      </c>
      <c r="J9704" s="3" t="s">
        <v>1620</v>
      </c>
      <c r="K9704" s="5">
        <v>1</v>
      </c>
      <c r="L9704" s="3" t="s">
        <v>28</v>
      </c>
      <c r="M9704" s="3" t="s">
        <v>47</v>
      </c>
      <c r="N9704" s="3" t="s">
        <v>3954</v>
      </c>
      <c r="O9704" s="1">
        <v>879</v>
      </c>
      <c r="P9704" s="4">
        <v>1</v>
      </c>
      <c r="Q9704" s="10">
        <f t="shared" si="615"/>
        <v>879</v>
      </c>
    </row>
    <row r="9705" spans="2:17" ht="20.25" customHeight="1">
      <c r="B9705" s="10" t="str">
        <f t="shared" si="616"/>
        <v>پوتين ايمني نسوز879</v>
      </c>
      <c r="C9705" s="10" t="str">
        <f t="shared" si="617"/>
        <v>پوتين ايمني نسوز1404/04/25879</v>
      </c>
      <c r="D9705" s="10" t="str">
        <f>IFERROR(IF(تحویلی!$E$1="","",IF(NOSA!O9705=تحویلی!$E$1,تحویلی!$E$1&amp;COUNTIF(NOSA!$O$1:O9705,تحویلی!$E$1),"")),"")</f>
        <v/>
      </c>
      <c r="E9705" s="10" t="str">
        <f t="shared" si="618"/>
        <v>4678879</v>
      </c>
      <c r="F9705" s="10" t="str">
        <f>IFERROR(VLOOKUP(I9705,DATABASE!$N:$O,2,FALSE),"")</f>
        <v>پوتين ايمني نسوز</v>
      </c>
      <c r="G9705" s="3" t="s">
        <v>3880</v>
      </c>
      <c r="H9705" s="4">
        <v>4678</v>
      </c>
      <c r="I9705" s="3" t="s">
        <v>1472</v>
      </c>
      <c r="J9705" s="3" t="s">
        <v>1700</v>
      </c>
      <c r="K9705" s="5">
        <v>1</v>
      </c>
      <c r="L9705" s="3" t="s">
        <v>3</v>
      </c>
      <c r="M9705" s="3" t="s">
        <v>47</v>
      </c>
      <c r="N9705" s="3" t="s">
        <v>3954</v>
      </c>
      <c r="O9705" s="1">
        <v>879</v>
      </c>
      <c r="P9705" s="4">
        <v>1</v>
      </c>
      <c r="Q9705" s="10">
        <f t="shared" si="615"/>
        <v>879</v>
      </c>
    </row>
    <row r="9706" spans="2:17" ht="20.25" customHeight="1">
      <c r="B9706" s="10" t="str">
        <f t="shared" si="616"/>
        <v>دستكش ضد برش سبك879</v>
      </c>
      <c r="C9706" s="10" t="str">
        <f t="shared" si="617"/>
        <v>دستكش ضد برش سبك1404/04/25879</v>
      </c>
      <c r="D9706" s="10" t="str">
        <f>IFERROR(IF(تحویلی!$E$1="","",IF(NOSA!O9706=تحویلی!$E$1,تحویلی!$E$1&amp;COUNTIF(NOSA!$O$1:O9706,تحویلی!$E$1),"")),"")</f>
        <v/>
      </c>
      <c r="E9706" s="10" t="str">
        <f t="shared" si="618"/>
        <v>4678879</v>
      </c>
      <c r="F9706" s="10" t="str">
        <f>IFERROR(VLOOKUP(I9706,DATABASE!$N:$O,2,FALSE),"")</f>
        <v>دستكش ضد برش سبك</v>
      </c>
      <c r="G9706" s="3" t="s">
        <v>3880</v>
      </c>
      <c r="H9706" s="4">
        <v>4678</v>
      </c>
      <c r="I9706" s="3" t="s">
        <v>1442</v>
      </c>
      <c r="J9706" s="3" t="s">
        <v>22</v>
      </c>
      <c r="K9706" s="5">
        <v>1</v>
      </c>
      <c r="L9706" s="3" t="s">
        <v>3</v>
      </c>
      <c r="M9706" s="3" t="s">
        <v>47</v>
      </c>
      <c r="N9706" s="3" t="s">
        <v>3954</v>
      </c>
      <c r="O9706" s="1">
        <v>879</v>
      </c>
      <c r="P9706" s="4">
        <v>1</v>
      </c>
      <c r="Q9706" s="10">
        <f t="shared" ref="Q9706:Q9769" si="619">VALUE(O9706)</f>
        <v>879</v>
      </c>
    </row>
    <row r="9707" spans="2:17" ht="20.25" customHeight="1">
      <c r="B9707" s="10" t="str">
        <f t="shared" si="616"/>
        <v>دستكش كف دوبل چرمي879</v>
      </c>
      <c r="C9707" s="10" t="str">
        <f t="shared" si="617"/>
        <v>دستكش كف دوبل چرمي1404/04/25879</v>
      </c>
      <c r="D9707" s="10" t="str">
        <f>IFERROR(IF(تحویلی!$E$1="","",IF(NOSA!O9707=تحویلی!$E$1,تحویلی!$E$1&amp;COUNTIF(NOSA!$O$1:O9707,تحویلی!$E$1),"")),"")</f>
        <v/>
      </c>
      <c r="E9707" s="10" t="str">
        <f t="shared" si="618"/>
        <v>4678879</v>
      </c>
      <c r="F9707" s="10" t="str">
        <f>IFERROR(VLOOKUP(I9707,DATABASE!$N:$O,2,FALSE),"")</f>
        <v>دستكش كف دوبل چرمي</v>
      </c>
      <c r="G9707" s="3" t="s">
        <v>3880</v>
      </c>
      <c r="H9707" s="4">
        <v>4678</v>
      </c>
      <c r="I9707" s="3" t="s">
        <v>1683</v>
      </c>
      <c r="J9707" s="3" t="s">
        <v>1684</v>
      </c>
      <c r="K9707" s="5">
        <v>1</v>
      </c>
      <c r="L9707" s="3" t="s">
        <v>3</v>
      </c>
      <c r="M9707" s="3" t="s">
        <v>47</v>
      </c>
      <c r="N9707" s="3" t="s">
        <v>3954</v>
      </c>
      <c r="O9707" s="1">
        <v>879</v>
      </c>
      <c r="P9707" s="4">
        <v>1</v>
      </c>
      <c r="Q9707" s="10">
        <f t="shared" si="619"/>
        <v>879</v>
      </c>
    </row>
    <row r="9708" spans="2:17" ht="20.25" customHeight="1">
      <c r="B9708" s="10" t="str">
        <f t="shared" si="616"/>
        <v>دستكش ضد برش سبك843</v>
      </c>
      <c r="C9708" s="10" t="str">
        <f t="shared" si="617"/>
        <v>دستكش ضد برش سبك1404/04/25843</v>
      </c>
      <c r="D9708" s="10" t="str">
        <f>IFERROR(IF(تحویلی!$E$1="","",IF(NOSA!O9708=تحویلی!$E$1,تحویلی!$E$1&amp;COUNTIF(NOSA!$O$1:O9708,تحویلی!$E$1),"")),"")</f>
        <v/>
      </c>
      <c r="E9708" s="10" t="str">
        <f t="shared" si="618"/>
        <v>4679843</v>
      </c>
      <c r="F9708" s="10" t="str">
        <f>IFERROR(VLOOKUP(I9708,DATABASE!$N:$O,2,FALSE),"")</f>
        <v>دستكش ضد برش سبك</v>
      </c>
      <c r="G9708" s="3" t="s">
        <v>3880</v>
      </c>
      <c r="H9708" s="4">
        <v>4679</v>
      </c>
      <c r="I9708" s="3" t="s">
        <v>1442</v>
      </c>
      <c r="J9708" s="3" t="s">
        <v>22</v>
      </c>
      <c r="K9708" s="5">
        <v>1</v>
      </c>
      <c r="L9708" s="3" t="s">
        <v>3</v>
      </c>
      <c r="M9708" s="3" t="s">
        <v>47</v>
      </c>
      <c r="N9708" s="3" t="s">
        <v>2714</v>
      </c>
      <c r="O9708" s="1">
        <v>843</v>
      </c>
      <c r="P9708" s="4">
        <v>1</v>
      </c>
      <c r="Q9708" s="10">
        <f t="shared" si="619"/>
        <v>843</v>
      </c>
    </row>
    <row r="9709" spans="2:17" ht="20.25" customHeight="1">
      <c r="B9709" s="10" t="str">
        <f t="shared" si="616"/>
        <v>دستكش لاتكس820</v>
      </c>
      <c r="C9709" s="10" t="str">
        <f t="shared" si="617"/>
        <v>دستكش لاتكس1404/04/25820</v>
      </c>
      <c r="D9709" s="10" t="str">
        <f>IFERROR(IF(تحویلی!$E$1="","",IF(NOSA!O9709=تحویلی!$E$1,تحویلی!$E$1&amp;COUNTIF(NOSA!$O$1:O9709,تحویلی!$E$1),"")),"")</f>
        <v/>
      </c>
      <c r="E9709" s="10" t="str">
        <f t="shared" si="618"/>
        <v>4681820</v>
      </c>
      <c r="F9709" s="10" t="str">
        <f>IFERROR(VLOOKUP(I9709,DATABASE!$N:$O,2,FALSE),"")</f>
        <v>دستكش لاتكس</v>
      </c>
      <c r="G9709" s="3" t="s">
        <v>3880</v>
      </c>
      <c r="H9709" s="4">
        <v>4681</v>
      </c>
      <c r="I9709" s="3" t="s">
        <v>2328</v>
      </c>
      <c r="J9709" s="3" t="s">
        <v>564</v>
      </c>
      <c r="K9709" s="5">
        <v>50</v>
      </c>
      <c r="L9709" s="3" t="s">
        <v>3</v>
      </c>
      <c r="M9709" s="3" t="s">
        <v>66</v>
      </c>
      <c r="N9709" s="3" t="s">
        <v>1738</v>
      </c>
      <c r="O9709" s="1">
        <v>820</v>
      </c>
      <c r="P9709" s="4">
        <v>0</v>
      </c>
      <c r="Q9709" s="10">
        <f t="shared" si="619"/>
        <v>820</v>
      </c>
    </row>
    <row r="9710" spans="2:17" ht="20.25" customHeight="1">
      <c r="B9710" s="10" t="str">
        <f t="shared" si="616"/>
        <v>لباس كار ديرسوز(بلوز) 835</v>
      </c>
      <c r="C9710" s="10" t="str">
        <f t="shared" si="617"/>
        <v>لباس كار ديرسوز(بلوز) 1404/04/25835</v>
      </c>
      <c r="D9710" s="10" t="str">
        <f>IFERROR(IF(تحویلی!$E$1="","",IF(NOSA!O9710=تحویلی!$E$1,تحویلی!$E$1&amp;COUNTIF(NOSA!$O$1:O9710,تحویلی!$E$1),"")),"")</f>
        <v/>
      </c>
      <c r="E9710" s="10" t="str">
        <f t="shared" si="618"/>
        <v>4684835</v>
      </c>
      <c r="F9710" s="10" t="str">
        <f>IFERROR(VLOOKUP(I9710,DATABASE!$N:$O,2,FALSE),"")</f>
        <v xml:space="preserve">لباس كار ديرسوز(بلوز) </v>
      </c>
      <c r="G9710" s="3" t="s">
        <v>3880</v>
      </c>
      <c r="H9710" s="4">
        <v>4684</v>
      </c>
      <c r="I9710" s="3" t="s">
        <v>2316</v>
      </c>
      <c r="J9710" s="3" t="s">
        <v>2780</v>
      </c>
      <c r="K9710" s="5">
        <v>1</v>
      </c>
      <c r="L9710" s="3" t="s">
        <v>8</v>
      </c>
      <c r="M9710" s="3" t="s">
        <v>47</v>
      </c>
      <c r="N9710" s="3" t="s">
        <v>2677</v>
      </c>
      <c r="O9710" s="1">
        <v>835</v>
      </c>
      <c r="P9710" s="4">
        <v>1</v>
      </c>
      <c r="Q9710" s="10">
        <f t="shared" si="619"/>
        <v>835</v>
      </c>
    </row>
    <row r="9711" spans="2:17" ht="20.25" customHeight="1">
      <c r="B9711" s="10" t="str">
        <f t="shared" si="616"/>
        <v>بند كفش938</v>
      </c>
      <c r="C9711" s="10" t="str">
        <f t="shared" si="617"/>
        <v>بند كفش1404/04/25938</v>
      </c>
      <c r="D9711" s="10" t="str">
        <f>IFERROR(IF(تحویلی!$E$1="","",IF(NOSA!O9711=تحویلی!$E$1,تحویلی!$E$1&amp;COUNTIF(NOSA!$O$1:O9711,تحویلی!$E$1),"")),"")</f>
        <v/>
      </c>
      <c r="E9711" s="10" t="str">
        <f t="shared" si="618"/>
        <v>4685938</v>
      </c>
      <c r="F9711" s="10" t="str">
        <f>IFERROR(VLOOKUP(I9711,DATABASE!$N:$O,2,FALSE),"")</f>
        <v>بند كفش</v>
      </c>
      <c r="G9711" s="3" t="s">
        <v>3880</v>
      </c>
      <c r="H9711" s="4">
        <v>4685</v>
      </c>
      <c r="I9711" s="3" t="s">
        <v>1462</v>
      </c>
      <c r="J9711" s="3" t="s">
        <v>450</v>
      </c>
      <c r="K9711" s="5">
        <v>1</v>
      </c>
      <c r="L9711" s="3" t="s">
        <v>3</v>
      </c>
      <c r="M9711" s="3" t="s">
        <v>47</v>
      </c>
      <c r="N9711" s="3" t="s">
        <v>3974</v>
      </c>
      <c r="O9711" s="1">
        <v>938</v>
      </c>
      <c r="P9711" s="4">
        <v>1</v>
      </c>
      <c r="Q9711" s="10">
        <f t="shared" si="619"/>
        <v>938</v>
      </c>
    </row>
    <row r="9712" spans="2:17" ht="20.25" customHeight="1">
      <c r="B9712" s="10" t="str">
        <f t="shared" si="616"/>
        <v>دستكش ضد برش سبك885</v>
      </c>
      <c r="C9712" s="10" t="str">
        <f t="shared" si="617"/>
        <v>دستكش ضد برش سبك1404/04/25885</v>
      </c>
      <c r="D9712" s="10" t="str">
        <f>IFERROR(IF(تحویلی!$E$1="","",IF(NOSA!O9712=تحویلی!$E$1,تحویلی!$E$1&amp;COUNTIF(NOSA!$O$1:O9712,تحویلی!$E$1),"")),"")</f>
        <v/>
      </c>
      <c r="E9712" s="10" t="str">
        <f t="shared" si="618"/>
        <v>4690885</v>
      </c>
      <c r="F9712" s="10" t="str">
        <f>IFERROR(VLOOKUP(I9712,DATABASE!$N:$O,2,FALSE),"")</f>
        <v>دستكش ضد برش سبك</v>
      </c>
      <c r="G9712" s="3" t="s">
        <v>3880</v>
      </c>
      <c r="H9712" s="4">
        <v>4690</v>
      </c>
      <c r="I9712" s="3" t="s">
        <v>1442</v>
      </c>
      <c r="J9712" s="3" t="s">
        <v>22</v>
      </c>
      <c r="K9712" s="5">
        <v>1</v>
      </c>
      <c r="L9712" s="3" t="s">
        <v>3</v>
      </c>
      <c r="M9712" s="3" t="s">
        <v>9</v>
      </c>
      <c r="N9712" s="3" t="s">
        <v>3387</v>
      </c>
      <c r="O9712" s="1">
        <v>885</v>
      </c>
      <c r="P9712" s="4">
        <v>1</v>
      </c>
      <c r="Q9712" s="10">
        <f t="shared" si="619"/>
        <v>885</v>
      </c>
    </row>
    <row r="9713" spans="2:17" ht="20.25" customHeight="1">
      <c r="B9713" s="10" t="str">
        <f t="shared" si="616"/>
        <v>دستكش ضد برش سبك70</v>
      </c>
      <c r="C9713" s="10" t="str">
        <f t="shared" si="617"/>
        <v>دستكش ضد برش سبك1404/04/2570</v>
      </c>
      <c r="D9713" s="10" t="str">
        <f>IFERROR(IF(تحویلی!$E$1="","",IF(NOSA!O9713=تحویلی!$E$1,تحویلی!$E$1&amp;COUNTIF(NOSA!$O$1:O9713,تحویلی!$E$1),"")),"")</f>
        <v/>
      </c>
      <c r="E9713" s="10" t="str">
        <f t="shared" si="618"/>
        <v>469170</v>
      </c>
      <c r="F9713" s="10" t="str">
        <f>IFERROR(VLOOKUP(I9713,DATABASE!$N:$O,2,FALSE),"")</f>
        <v>دستكش ضد برش سبك</v>
      </c>
      <c r="G9713" s="3" t="s">
        <v>3880</v>
      </c>
      <c r="H9713" s="4">
        <v>4691</v>
      </c>
      <c r="I9713" s="3" t="s">
        <v>1442</v>
      </c>
      <c r="J9713" s="3" t="s">
        <v>22</v>
      </c>
      <c r="K9713" s="5">
        <v>1</v>
      </c>
      <c r="L9713" s="3" t="s">
        <v>3</v>
      </c>
      <c r="M9713" s="3" t="s">
        <v>9</v>
      </c>
      <c r="N9713" s="3" t="s">
        <v>688</v>
      </c>
      <c r="O9713" s="1">
        <v>70</v>
      </c>
      <c r="P9713" s="4">
        <v>1</v>
      </c>
      <c r="Q9713" s="10">
        <f t="shared" si="619"/>
        <v>70</v>
      </c>
    </row>
    <row r="9714" spans="2:17" ht="20.25" customHeight="1">
      <c r="B9714" s="10" t="str">
        <f t="shared" si="616"/>
        <v>دستكش ضد برش سبك121</v>
      </c>
      <c r="C9714" s="10" t="str">
        <f t="shared" si="617"/>
        <v>دستكش ضد برش سبك1404/04/25121</v>
      </c>
      <c r="D9714" s="10" t="str">
        <f>IFERROR(IF(تحویلی!$E$1="","",IF(NOSA!O9714=تحویلی!$E$1,تحویلی!$E$1&amp;COUNTIF(NOSA!$O$1:O9714,تحویلی!$E$1),"")),"")</f>
        <v/>
      </c>
      <c r="E9714" s="10" t="str">
        <f t="shared" si="618"/>
        <v>4692121</v>
      </c>
      <c r="F9714" s="10" t="str">
        <f>IFERROR(VLOOKUP(I9714,DATABASE!$N:$O,2,FALSE),"")</f>
        <v>دستكش ضد برش سبك</v>
      </c>
      <c r="G9714" s="3" t="s">
        <v>3880</v>
      </c>
      <c r="H9714" s="4">
        <v>4692</v>
      </c>
      <c r="I9714" s="3" t="s">
        <v>1442</v>
      </c>
      <c r="J9714" s="3" t="s">
        <v>22</v>
      </c>
      <c r="K9714" s="5">
        <v>1</v>
      </c>
      <c r="L9714" s="3" t="s">
        <v>3</v>
      </c>
      <c r="M9714" s="3" t="s">
        <v>4</v>
      </c>
      <c r="N9714" s="3" t="s">
        <v>186</v>
      </c>
      <c r="O9714" s="1">
        <v>121</v>
      </c>
      <c r="P9714" s="4">
        <v>1</v>
      </c>
      <c r="Q9714" s="10">
        <f t="shared" si="619"/>
        <v>121</v>
      </c>
    </row>
    <row r="9715" spans="2:17" ht="20.25" customHeight="1">
      <c r="B9715" s="10" t="str">
        <f t="shared" si="616"/>
        <v>پيشبند نسوز آلومينيومي624</v>
      </c>
      <c r="C9715" s="10" t="str">
        <f t="shared" si="617"/>
        <v>پيشبند نسوز آلومينيومي1404/04/25624</v>
      </c>
      <c r="D9715" s="10" t="str">
        <f>IFERROR(IF(تحویلی!$E$1="","",IF(NOSA!O9715=تحویلی!$E$1,تحویلی!$E$1&amp;COUNTIF(NOSA!$O$1:O9715,تحویلی!$E$1),"")),"")</f>
        <v/>
      </c>
      <c r="E9715" s="10" t="str">
        <f t="shared" si="618"/>
        <v>4694624</v>
      </c>
      <c r="F9715" s="10" t="str">
        <f>IFERROR(VLOOKUP(I9715,DATABASE!$N:$O,2,FALSE),"")</f>
        <v>پيشبند نسوز آلومينيومي</v>
      </c>
      <c r="G9715" s="3" t="s">
        <v>3880</v>
      </c>
      <c r="H9715" s="4">
        <v>4694</v>
      </c>
      <c r="I9715" s="3" t="s">
        <v>1464</v>
      </c>
      <c r="J9715" s="3" t="s">
        <v>36</v>
      </c>
      <c r="K9715" s="5">
        <v>1</v>
      </c>
      <c r="L9715" s="3" t="s">
        <v>8</v>
      </c>
      <c r="M9715" s="3" t="s">
        <v>25</v>
      </c>
      <c r="N9715" s="3" t="s">
        <v>226</v>
      </c>
      <c r="O9715" s="1">
        <v>624</v>
      </c>
      <c r="P9715" s="4">
        <v>0</v>
      </c>
      <c r="Q9715" s="10">
        <f t="shared" si="619"/>
        <v>624</v>
      </c>
    </row>
    <row r="9716" spans="2:17" ht="20.25" customHeight="1">
      <c r="B9716" s="10" t="str">
        <f t="shared" si="616"/>
        <v>دستكش كف مواد سبك836</v>
      </c>
      <c r="C9716" s="10" t="str">
        <f t="shared" si="617"/>
        <v>دستكش كف مواد سبك1404/04/26836</v>
      </c>
      <c r="D9716" s="10" t="str">
        <f>IFERROR(IF(تحویلی!$E$1="","",IF(NOSA!O9716=تحویلی!$E$1,تحویلی!$E$1&amp;COUNTIF(NOSA!$O$1:O9716,تحویلی!$E$1),"")),"")</f>
        <v/>
      </c>
      <c r="E9716" s="10" t="str">
        <f t="shared" si="618"/>
        <v>4698836</v>
      </c>
      <c r="F9716" s="10" t="str">
        <f>IFERROR(VLOOKUP(I9716,DATABASE!$N:$O,2,FALSE),"")</f>
        <v>دستكش كف مواد سبك</v>
      </c>
      <c r="G9716" s="3" t="s">
        <v>3881</v>
      </c>
      <c r="H9716" s="3">
        <v>4698</v>
      </c>
      <c r="I9716" s="3" t="s">
        <v>1456</v>
      </c>
      <c r="J9716" s="3" t="s">
        <v>2</v>
      </c>
      <c r="K9716" s="3">
        <v>1</v>
      </c>
      <c r="L9716" s="3" t="s">
        <v>3</v>
      </c>
      <c r="M9716" s="3" t="s">
        <v>40</v>
      </c>
      <c r="N9716" s="3" t="s">
        <v>2894</v>
      </c>
      <c r="O9716" s="1">
        <v>836</v>
      </c>
      <c r="P9716" s="3">
        <v>1</v>
      </c>
      <c r="Q9716" s="10">
        <f t="shared" si="619"/>
        <v>836</v>
      </c>
    </row>
    <row r="9717" spans="2:17" ht="20.25" customHeight="1">
      <c r="B9717" s="10" t="str">
        <f t="shared" si="616"/>
        <v>دستكش كف مواد سبك954</v>
      </c>
      <c r="C9717" s="10" t="str">
        <f t="shared" si="617"/>
        <v>دستكش كف مواد سبك1404/04/26954</v>
      </c>
      <c r="D9717" s="10" t="str">
        <f>IFERROR(IF(تحویلی!$E$1="","",IF(NOSA!O9717=تحویلی!$E$1,تحویلی!$E$1&amp;COUNTIF(NOSA!$O$1:O9717,تحویلی!$E$1),"")),"")</f>
        <v/>
      </c>
      <c r="E9717" s="10" t="str">
        <f t="shared" si="618"/>
        <v>4703954</v>
      </c>
      <c r="F9717" s="10" t="str">
        <f>IFERROR(VLOOKUP(I9717,DATABASE!$N:$O,2,FALSE),"")</f>
        <v>دستكش كف مواد سبك</v>
      </c>
      <c r="G9717" s="3" t="s">
        <v>3881</v>
      </c>
      <c r="H9717" s="3">
        <v>4703</v>
      </c>
      <c r="I9717" s="3" t="s">
        <v>1456</v>
      </c>
      <c r="J9717" s="3" t="s">
        <v>2</v>
      </c>
      <c r="K9717" s="3">
        <v>1</v>
      </c>
      <c r="L9717" s="3" t="s">
        <v>3</v>
      </c>
      <c r="M9717" s="3" t="s">
        <v>47</v>
      </c>
      <c r="N9717" s="3" t="s">
        <v>4344</v>
      </c>
      <c r="O9717" s="1">
        <v>954</v>
      </c>
      <c r="P9717" s="3">
        <v>1</v>
      </c>
      <c r="Q9717" s="10">
        <f t="shared" si="619"/>
        <v>954</v>
      </c>
    </row>
    <row r="9718" spans="2:17" ht="20.25" customHeight="1">
      <c r="B9718" s="10" t="str">
        <f t="shared" si="616"/>
        <v>دستكش كف مواد سبك955</v>
      </c>
      <c r="C9718" s="10" t="str">
        <f t="shared" si="617"/>
        <v>دستكش كف مواد سبك1404/04/26955</v>
      </c>
      <c r="D9718" s="10" t="str">
        <f>IFERROR(IF(تحویلی!$E$1="","",IF(NOSA!O9718=تحویلی!$E$1,تحویلی!$E$1&amp;COUNTIF(NOSA!$O$1:O9718,تحویلی!$E$1),"")),"")</f>
        <v/>
      </c>
      <c r="E9718" s="10" t="str">
        <f t="shared" si="618"/>
        <v>4703955</v>
      </c>
      <c r="F9718" s="10" t="str">
        <f>IFERROR(VLOOKUP(I9718,DATABASE!$N:$O,2,FALSE),"")</f>
        <v>دستكش كف مواد سبك</v>
      </c>
      <c r="G9718" s="3" t="s">
        <v>3881</v>
      </c>
      <c r="H9718" s="3">
        <v>4703</v>
      </c>
      <c r="I9718" s="3" t="s">
        <v>1456</v>
      </c>
      <c r="J9718" s="3" t="s">
        <v>2</v>
      </c>
      <c r="K9718" s="3">
        <v>1</v>
      </c>
      <c r="L9718" s="3" t="s">
        <v>3</v>
      </c>
      <c r="M9718" s="3" t="s">
        <v>47</v>
      </c>
      <c r="N9718" s="3" t="s">
        <v>4572</v>
      </c>
      <c r="O9718" s="1">
        <v>955</v>
      </c>
      <c r="P9718" s="3">
        <v>1</v>
      </c>
      <c r="Q9718" s="10">
        <f t="shared" si="619"/>
        <v>955</v>
      </c>
    </row>
    <row r="9719" spans="2:17" ht="20.25" customHeight="1">
      <c r="B9719" s="10" t="str">
        <f t="shared" si="616"/>
        <v>نقاب تيره محافظ صورت معمولي458</v>
      </c>
      <c r="C9719" s="10" t="str">
        <f t="shared" si="617"/>
        <v>نقاب تيره محافظ صورت معمولي1404/04/26458</v>
      </c>
      <c r="D9719" s="10" t="str">
        <f>IFERROR(IF(تحویلی!$E$1="","",IF(NOSA!O9719=تحویلی!$E$1,تحویلی!$E$1&amp;COUNTIF(NOSA!$O$1:O9719,تحویلی!$E$1),"")),"")</f>
        <v/>
      </c>
      <c r="E9719" s="10" t="str">
        <f t="shared" si="618"/>
        <v>4707458</v>
      </c>
      <c r="F9719" s="10" t="str">
        <f>IFERROR(VLOOKUP(I9719,DATABASE!$N:$O,2,FALSE),"")</f>
        <v>نقاب تيره محافظ صورت معمولي</v>
      </c>
      <c r="G9719" s="3" t="s">
        <v>3881</v>
      </c>
      <c r="H9719" s="3">
        <v>4707</v>
      </c>
      <c r="I9719" s="3" t="s">
        <v>1557</v>
      </c>
      <c r="J9719" s="3" t="s">
        <v>115</v>
      </c>
      <c r="K9719" s="3">
        <v>1</v>
      </c>
      <c r="L9719" s="3" t="s">
        <v>8</v>
      </c>
      <c r="M9719" s="3" t="s">
        <v>4</v>
      </c>
      <c r="N9719" s="3" t="s">
        <v>2764</v>
      </c>
      <c r="O9719" s="1">
        <v>458</v>
      </c>
      <c r="P9719" s="3">
        <v>1</v>
      </c>
      <c r="Q9719" s="10">
        <f t="shared" si="619"/>
        <v>458</v>
      </c>
    </row>
    <row r="9720" spans="2:17" ht="20.25" customHeight="1">
      <c r="B9720" s="10" t="str">
        <f t="shared" si="616"/>
        <v>دستكش ضد برش سبك458</v>
      </c>
      <c r="C9720" s="10" t="str">
        <f t="shared" si="617"/>
        <v>دستكش ضد برش سبك1404/04/26458</v>
      </c>
      <c r="D9720" s="10" t="str">
        <f>IFERROR(IF(تحویلی!$E$1="","",IF(NOSA!O9720=تحویلی!$E$1,تحویلی!$E$1&amp;COUNTIF(NOSA!$O$1:O9720,تحویلی!$E$1),"")),"")</f>
        <v/>
      </c>
      <c r="E9720" s="10" t="str">
        <f t="shared" si="618"/>
        <v>4707458</v>
      </c>
      <c r="F9720" s="10" t="str">
        <f>IFERROR(VLOOKUP(I9720,DATABASE!$N:$O,2,FALSE),"")</f>
        <v>دستكش ضد برش سبك</v>
      </c>
      <c r="G9720" s="3" t="s">
        <v>3881</v>
      </c>
      <c r="H9720" s="3">
        <v>4707</v>
      </c>
      <c r="I9720" s="3" t="s">
        <v>1442</v>
      </c>
      <c r="J9720" s="3" t="s">
        <v>22</v>
      </c>
      <c r="K9720" s="3">
        <v>1</v>
      </c>
      <c r="L9720" s="3" t="s">
        <v>3</v>
      </c>
      <c r="M9720" s="3" t="s">
        <v>4</v>
      </c>
      <c r="N9720" s="3" t="s">
        <v>2764</v>
      </c>
      <c r="O9720" s="1">
        <v>458</v>
      </c>
      <c r="P9720" s="3">
        <v>1</v>
      </c>
      <c r="Q9720" s="10">
        <f t="shared" si="619"/>
        <v>458</v>
      </c>
    </row>
    <row r="9721" spans="2:17" ht="20.25" customHeight="1">
      <c r="B9721" s="10" t="str">
        <f t="shared" si="616"/>
        <v>پيراهن فرم انتظامات83</v>
      </c>
      <c r="C9721" s="10" t="str">
        <f t="shared" si="617"/>
        <v>پيراهن فرم انتظامات1404/04/2683</v>
      </c>
      <c r="D9721" s="10" t="str">
        <f>IFERROR(IF(تحویلی!$E$1="","",IF(NOSA!O9721=تحویلی!$E$1,تحویلی!$E$1&amp;COUNTIF(NOSA!$O$1:O9721,تحویلی!$E$1),"")),"")</f>
        <v/>
      </c>
      <c r="E9721" s="10" t="str">
        <f t="shared" si="618"/>
        <v>471183</v>
      </c>
      <c r="F9721" s="10" t="str">
        <f>IFERROR(VLOOKUP(I9721,DATABASE!$N:$O,2,FALSE),"")</f>
        <v>پيراهن فرم انتظامات</v>
      </c>
      <c r="G9721" s="3" t="s">
        <v>3881</v>
      </c>
      <c r="H9721" s="3">
        <v>4711</v>
      </c>
      <c r="I9721" s="3" t="s">
        <v>2296</v>
      </c>
      <c r="J9721" s="3" t="s">
        <v>3301</v>
      </c>
      <c r="K9721" s="3">
        <v>1</v>
      </c>
      <c r="L9721" s="3" t="s">
        <v>28</v>
      </c>
      <c r="M9721" s="3" t="s">
        <v>43</v>
      </c>
      <c r="N9721" s="3" t="s">
        <v>929</v>
      </c>
      <c r="O9721" s="1">
        <v>83</v>
      </c>
      <c r="P9721" s="3">
        <v>1</v>
      </c>
      <c r="Q9721" s="10">
        <f t="shared" si="619"/>
        <v>83</v>
      </c>
    </row>
    <row r="9722" spans="2:17" ht="20.25" customHeight="1">
      <c r="B9722" s="10" t="str">
        <f t="shared" si="616"/>
        <v>دستكش ضد برش سبك893</v>
      </c>
      <c r="C9722" s="10" t="str">
        <f t="shared" si="617"/>
        <v>دستكش ضد برش سبك1404/04/26893</v>
      </c>
      <c r="D9722" s="10" t="str">
        <f>IFERROR(IF(تحویلی!$E$1="","",IF(NOSA!O9722=تحویلی!$E$1,تحویلی!$E$1&amp;COUNTIF(NOSA!$O$1:O9722,تحویلی!$E$1),"")),"")</f>
        <v/>
      </c>
      <c r="E9722" s="10" t="str">
        <f t="shared" si="618"/>
        <v>4722893</v>
      </c>
      <c r="F9722" s="10" t="str">
        <f>IFERROR(VLOOKUP(I9722,DATABASE!$N:$O,2,FALSE),"")</f>
        <v>دستكش ضد برش سبك</v>
      </c>
      <c r="G9722" s="3" t="s">
        <v>3881</v>
      </c>
      <c r="H9722" s="3">
        <v>4722</v>
      </c>
      <c r="I9722" s="3" t="s">
        <v>1442</v>
      </c>
      <c r="J9722" s="3" t="s">
        <v>22</v>
      </c>
      <c r="K9722" s="3">
        <v>1</v>
      </c>
      <c r="L9722" s="3" t="s">
        <v>3</v>
      </c>
      <c r="M9722" s="3" t="s">
        <v>47</v>
      </c>
      <c r="N9722" s="3" t="s">
        <v>3526</v>
      </c>
      <c r="O9722" s="1">
        <v>893</v>
      </c>
      <c r="P9722" s="3">
        <v>0</v>
      </c>
      <c r="Q9722" s="10">
        <f t="shared" si="619"/>
        <v>893</v>
      </c>
    </row>
    <row r="9723" spans="2:17" ht="20.25" customHeight="1">
      <c r="B9723" s="10" t="str">
        <f t="shared" si="616"/>
        <v>دستكش ضد برش سبك947</v>
      </c>
      <c r="C9723" s="10" t="str">
        <f t="shared" si="617"/>
        <v>دستكش ضد برش سبك1404/04/26947</v>
      </c>
      <c r="D9723" s="10" t="str">
        <f>IFERROR(IF(تحویلی!$E$1="","",IF(NOSA!O9723=تحویلی!$E$1,تحویلی!$E$1&amp;COUNTIF(NOSA!$O$1:O9723,تحویلی!$E$1),"")),"")</f>
        <v/>
      </c>
      <c r="E9723" s="10" t="str">
        <f t="shared" si="618"/>
        <v>4722947</v>
      </c>
      <c r="F9723" s="10" t="str">
        <f>IFERROR(VLOOKUP(I9723,DATABASE!$N:$O,2,FALSE),"")</f>
        <v>دستكش ضد برش سبك</v>
      </c>
      <c r="G9723" s="3" t="s">
        <v>3881</v>
      </c>
      <c r="H9723" s="3">
        <v>4722</v>
      </c>
      <c r="I9723" s="3" t="s">
        <v>1442</v>
      </c>
      <c r="J9723" s="3" t="s">
        <v>22</v>
      </c>
      <c r="K9723" s="3">
        <v>1</v>
      </c>
      <c r="L9723" s="3" t="s">
        <v>3</v>
      </c>
      <c r="M9723" s="3" t="s">
        <v>47</v>
      </c>
      <c r="N9723" s="3" t="s">
        <v>4082</v>
      </c>
      <c r="O9723" s="1">
        <v>947</v>
      </c>
      <c r="P9723" s="3">
        <v>0</v>
      </c>
      <c r="Q9723" s="10">
        <f t="shared" si="619"/>
        <v>947</v>
      </c>
    </row>
    <row r="9724" spans="2:17" ht="20.25" customHeight="1">
      <c r="B9724" s="10" t="str">
        <f t="shared" si="616"/>
        <v>دستكش ضد برش سبك845</v>
      </c>
      <c r="C9724" s="10" t="str">
        <f t="shared" si="617"/>
        <v>دستكش ضد برش سبك1404/04/26845</v>
      </c>
      <c r="D9724" s="10" t="str">
        <f>IFERROR(IF(تحویلی!$E$1="","",IF(NOSA!O9724=تحویلی!$E$1,تحویلی!$E$1&amp;COUNTIF(NOSA!$O$1:O9724,تحویلی!$E$1),"")),"")</f>
        <v/>
      </c>
      <c r="E9724" s="10" t="str">
        <f t="shared" si="618"/>
        <v>4722845</v>
      </c>
      <c r="F9724" s="10" t="str">
        <f>IFERROR(VLOOKUP(I9724,DATABASE!$N:$O,2,FALSE),"")</f>
        <v>دستكش ضد برش سبك</v>
      </c>
      <c r="G9724" s="3" t="s">
        <v>3881</v>
      </c>
      <c r="H9724" s="3">
        <v>4722</v>
      </c>
      <c r="I9724" s="3" t="s">
        <v>1442</v>
      </c>
      <c r="J9724" s="3" t="s">
        <v>22</v>
      </c>
      <c r="K9724" s="3">
        <v>1</v>
      </c>
      <c r="L9724" s="3" t="s">
        <v>3</v>
      </c>
      <c r="M9724" s="3" t="s">
        <v>47</v>
      </c>
      <c r="N9724" s="3" t="s">
        <v>3244</v>
      </c>
      <c r="O9724" s="1">
        <v>845</v>
      </c>
      <c r="P9724" s="3">
        <v>0</v>
      </c>
      <c r="Q9724" s="10">
        <f t="shared" si="619"/>
        <v>845</v>
      </c>
    </row>
    <row r="9725" spans="2:17" ht="20.25" customHeight="1">
      <c r="B9725" s="10" t="str">
        <f t="shared" si="616"/>
        <v>دستكش ضد برش سبك10009</v>
      </c>
      <c r="C9725" s="10" t="str">
        <f t="shared" si="617"/>
        <v>دستكش ضد برش سبك1404/04/2610009</v>
      </c>
      <c r="D9725" s="10" t="str">
        <f>IFERROR(IF(تحویلی!$E$1="","",IF(NOSA!O9725=تحویلی!$E$1,تحویلی!$E$1&amp;COUNTIF(NOSA!$O$1:O9725,تحویلی!$E$1),"")),"")</f>
        <v/>
      </c>
      <c r="E9725" s="10" t="str">
        <f t="shared" si="618"/>
        <v>472210009</v>
      </c>
      <c r="F9725" s="10" t="str">
        <f>IFERROR(VLOOKUP(I9725,DATABASE!$N:$O,2,FALSE),"")</f>
        <v>دستكش ضد برش سبك</v>
      </c>
      <c r="G9725" s="3" t="s">
        <v>3881</v>
      </c>
      <c r="H9725" s="3">
        <v>4722</v>
      </c>
      <c r="I9725" s="3" t="s">
        <v>1442</v>
      </c>
      <c r="J9725" s="3" t="s">
        <v>22</v>
      </c>
      <c r="K9725" s="3">
        <v>1</v>
      </c>
      <c r="L9725" s="3" t="s">
        <v>3</v>
      </c>
      <c r="M9725" s="3" t="s">
        <v>47</v>
      </c>
      <c r="N9725" s="3" t="s">
        <v>4564</v>
      </c>
      <c r="O9725" s="1">
        <v>10009</v>
      </c>
      <c r="P9725" s="3">
        <v>0</v>
      </c>
      <c r="Q9725" s="10">
        <f t="shared" si="619"/>
        <v>10009</v>
      </c>
    </row>
    <row r="9726" spans="2:17" ht="20.25" customHeight="1">
      <c r="B9726" s="10" t="str">
        <f t="shared" si="616"/>
        <v>مقنعه نسوز كتان893</v>
      </c>
      <c r="C9726" s="10" t="str">
        <f t="shared" si="617"/>
        <v>مقنعه نسوز كتان1404/04/26893</v>
      </c>
      <c r="D9726" s="10" t="str">
        <f>IFERROR(IF(تحویلی!$E$1="","",IF(NOSA!O9726=تحویلی!$E$1,تحویلی!$E$1&amp;COUNTIF(NOSA!$O$1:O9726,تحویلی!$E$1),"")),"")</f>
        <v/>
      </c>
      <c r="E9726" s="10" t="str">
        <f t="shared" si="618"/>
        <v>4722893</v>
      </c>
      <c r="F9726" s="10" t="str">
        <f>IFERROR(VLOOKUP(I9726,DATABASE!$N:$O,2,FALSE),"")</f>
        <v>مقنعه نسوز كتان</v>
      </c>
      <c r="G9726" s="3" t="s">
        <v>3881</v>
      </c>
      <c r="H9726" s="3">
        <v>4722</v>
      </c>
      <c r="I9726" s="3" t="s">
        <v>1587</v>
      </c>
      <c r="J9726" s="3" t="s">
        <v>31</v>
      </c>
      <c r="K9726" s="3">
        <v>1</v>
      </c>
      <c r="L9726" s="3" t="s">
        <v>8</v>
      </c>
      <c r="M9726" s="3" t="s">
        <v>47</v>
      </c>
      <c r="N9726" s="3" t="s">
        <v>3526</v>
      </c>
      <c r="O9726" s="1">
        <v>893</v>
      </c>
      <c r="P9726" s="3">
        <v>0</v>
      </c>
      <c r="Q9726" s="10">
        <f t="shared" si="619"/>
        <v>893</v>
      </c>
    </row>
    <row r="9727" spans="2:17" ht="20.25" customHeight="1">
      <c r="B9727" s="10" t="str">
        <f t="shared" si="616"/>
        <v>مقنعه نسوز كتان947</v>
      </c>
      <c r="C9727" s="10" t="str">
        <f t="shared" si="617"/>
        <v>مقنعه نسوز كتان1404/04/26947</v>
      </c>
      <c r="D9727" s="10" t="str">
        <f>IFERROR(IF(تحویلی!$E$1="","",IF(NOSA!O9727=تحویلی!$E$1,تحویلی!$E$1&amp;COUNTIF(NOSA!$O$1:O9727,تحویلی!$E$1),"")),"")</f>
        <v/>
      </c>
      <c r="E9727" s="10" t="str">
        <f t="shared" si="618"/>
        <v>4722947</v>
      </c>
      <c r="F9727" s="10" t="str">
        <f>IFERROR(VLOOKUP(I9727,DATABASE!$N:$O,2,FALSE),"")</f>
        <v>مقنعه نسوز كتان</v>
      </c>
      <c r="G9727" s="3" t="s">
        <v>3881</v>
      </c>
      <c r="H9727" s="3">
        <v>4722</v>
      </c>
      <c r="I9727" s="3" t="s">
        <v>1587</v>
      </c>
      <c r="J9727" s="3" t="s">
        <v>31</v>
      </c>
      <c r="K9727" s="3">
        <v>1</v>
      </c>
      <c r="L9727" s="3" t="s">
        <v>8</v>
      </c>
      <c r="M9727" s="3" t="s">
        <v>47</v>
      </c>
      <c r="N9727" s="3" t="s">
        <v>4082</v>
      </c>
      <c r="O9727" s="1">
        <v>947</v>
      </c>
      <c r="P9727" s="3">
        <v>0</v>
      </c>
      <c r="Q9727" s="10">
        <f t="shared" si="619"/>
        <v>947</v>
      </c>
    </row>
    <row r="9728" spans="2:17" ht="20.25" customHeight="1">
      <c r="B9728" s="10" t="str">
        <f t="shared" si="616"/>
        <v>مقنعه نسوز كتان845</v>
      </c>
      <c r="C9728" s="10" t="str">
        <f t="shared" si="617"/>
        <v>مقنعه نسوز كتان1404/04/26845</v>
      </c>
      <c r="D9728" s="10" t="str">
        <f>IFERROR(IF(تحویلی!$E$1="","",IF(NOSA!O9728=تحویلی!$E$1,تحویلی!$E$1&amp;COUNTIF(NOSA!$O$1:O9728,تحویلی!$E$1),"")),"")</f>
        <v/>
      </c>
      <c r="E9728" s="10" t="str">
        <f t="shared" si="618"/>
        <v>4722845</v>
      </c>
      <c r="F9728" s="10" t="str">
        <f>IFERROR(VLOOKUP(I9728,DATABASE!$N:$O,2,FALSE),"")</f>
        <v>مقنعه نسوز كتان</v>
      </c>
      <c r="G9728" s="3" t="s">
        <v>3881</v>
      </c>
      <c r="H9728" s="3">
        <v>4722</v>
      </c>
      <c r="I9728" s="3" t="s">
        <v>1587</v>
      </c>
      <c r="J9728" s="3" t="s">
        <v>31</v>
      </c>
      <c r="K9728" s="3">
        <v>1</v>
      </c>
      <c r="L9728" s="3" t="s">
        <v>8</v>
      </c>
      <c r="M9728" s="3" t="s">
        <v>47</v>
      </c>
      <c r="N9728" s="3" t="s">
        <v>3244</v>
      </c>
      <c r="O9728" s="1">
        <v>845</v>
      </c>
      <c r="P9728" s="3">
        <v>0</v>
      </c>
      <c r="Q9728" s="10">
        <f t="shared" si="619"/>
        <v>845</v>
      </c>
    </row>
    <row r="9729" spans="2:17" ht="20.25" customHeight="1">
      <c r="B9729" s="10" t="str">
        <f t="shared" si="616"/>
        <v>مقنعه نسوز كتان10009</v>
      </c>
      <c r="C9729" s="10" t="str">
        <f t="shared" si="617"/>
        <v>مقنعه نسوز كتان1404/04/2610009</v>
      </c>
      <c r="D9729" s="10" t="str">
        <f>IFERROR(IF(تحویلی!$E$1="","",IF(NOSA!O9729=تحویلی!$E$1,تحویلی!$E$1&amp;COUNTIF(NOSA!$O$1:O9729,تحویلی!$E$1),"")),"")</f>
        <v/>
      </c>
      <c r="E9729" s="10" t="str">
        <f t="shared" si="618"/>
        <v>472210009</v>
      </c>
      <c r="F9729" s="10" t="str">
        <f>IFERROR(VLOOKUP(I9729,DATABASE!$N:$O,2,FALSE),"")</f>
        <v>مقنعه نسوز كتان</v>
      </c>
      <c r="G9729" s="3" t="s">
        <v>3881</v>
      </c>
      <c r="H9729" s="3">
        <v>4722</v>
      </c>
      <c r="I9729" s="3" t="s">
        <v>1587</v>
      </c>
      <c r="J9729" s="3" t="s">
        <v>31</v>
      </c>
      <c r="K9729" s="3">
        <v>1</v>
      </c>
      <c r="L9729" s="3" t="s">
        <v>8</v>
      </c>
      <c r="M9729" s="3" t="s">
        <v>47</v>
      </c>
      <c r="N9729" s="3" t="s">
        <v>4564</v>
      </c>
      <c r="O9729" s="1">
        <v>10009</v>
      </c>
      <c r="P9729" s="3">
        <v>0</v>
      </c>
      <c r="Q9729" s="10">
        <f t="shared" si="619"/>
        <v>10009</v>
      </c>
    </row>
    <row r="9730" spans="2:17" ht="20.25" customHeight="1">
      <c r="B9730" s="10" t="str">
        <f t="shared" si="616"/>
        <v>عينك گاگل845</v>
      </c>
      <c r="C9730" s="10" t="str">
        <f t="shared" si="617"/>
        <v>عينك گاگل1404/04/26845</v>
      </c>
      <c r="D9730" s="10" t="str">
        <f>IFERROR(IF(تحویلی!$E$1="","",IF(NOSA!O9730=تحویلی!$E$1,تحویلی!$E$1&amp;COUNTIF(NOSA!$O$1:O9730,تحویلی!$E$1),"")),"")</f>
        <v/>
      </c>
      <c r="E9730" s="10" t="str">
        <f t="shared" si="618"/>
        <v>4724845</v>
      </c>
      <c r="F9730" s="10" t="str">
        <f>IFERROR(VLOOKUP(I9730,DATABASE!$N:$O,2,FALSE),"")</f>
        <v>عينك گاگل</v>
      </c>
      <c r="G9730" s="3" t="s">
        <v>3881</v>
      </c>
      <c r="H9730" s="3">
        <v>4724</v>
      </c>
      <c r="I9730" s="3" t="s">
        <v>1555</v>
      </c>
      <c r="J9730" s="3" t="s">
        <v>1556</v>
      </c>
      <c r="K9730" s="3">
        <v>2</v>
      </c>
      <c r="L9730" s="3" t="s">
        <v>8</v>
      </c>
      <c r="M9730" s="3" t="s">
        <v>47</v>
      </c>
      <c r="N9730" s="3" t="s">
        <v>3244</v>
      </c>
      <c r="O9730" s="1">
        <v>845</v>
      </c>
      <c r="P9730" s="3">
        <v>0</v>
      </c>
      <c r="Q9730" s="10">
        <f t="shared" si="619"/>
        <v>845</v>
      </c>
    </row>
    <row r="9731" spans="2:17" ht="20.25" customHeight="1">
      <c r="B9731" s="10" t="str">
        <f t="shared" si="616"/>
        <v>لباس كار ديرسوز(شلوار) 954</v>
      </c>
      <c r="C9731" s="10" t="str">
        <f t="shared" si="617"/>
        <v>لباس كار ديرسوز(شلوار) 1404/04/26954</v>
      </c>
      <c r="D9731" s="10" t="str">
        <f>IFERROR(IF(تحویلی!$E$1="","",IF(NOSA!O9731=تحویلی!$E$1,تحویلی!$E$1&amp;COUNTIF(NOSA!$O$1:O9731,تحویلی!$E$1),"")),"")</f>
        <v/>
      </c>
      <c r="E9731" s="10" t="str">
        <f t="shared" si="618"/>
        <v>4726954</v>
      </c>
      <c r="F9731" s="10" t="str">
        <f>IFERROR(VLOOKUP(I9731,DATABASE!$N:$O,2,FALSE),"")</f>
        <v xml:space="preserve">لباس كار ديرسوز(شلوار) </v>
      </c>
      <c r="G9731" s="3" t="s">
        <v>3881</v>
      </c>
      <c r="H9731" s="3">
        <v>4726</v>
      </c>
      <c r="I9731" s="3" t="s">
        <v>2317</v>
      </c>
      <c r="J9731" s="3" t="s">
        <v>2825</v>
      </c>
      <c r="K9731" s="3">
        <v>1</v>
      </c>
      <c r="L9731" s="3" t="s">
        <v>8</v>
      </c>
      <c r="M9731" s="3" t="s">
        <v>47</v>
      </c>
      <c r="N9731" s="3" t="s">
        <v>4344</v>
      </c>
      <c r="O9731" s="1">
        <v>954</v>
      </c>
      <c r="P9731" s="3">
        <v>1</v>
      </c>
      <c r="Q9731" s="10">
        <f t="shared" si="619"/>
        <v>954</v>
      </c>
    </row>
    <row r="9732" spans="2:17" ht="20.25" customHeight="1">
      <c r="B9732" s="10" t="str">
        <f t="shared" si="616"/>
        <v>ماسك جوشكاري582</v>
      </c>
      <c r="C9732" s="10" t="str">
        <f t="shared" si="617"/>
        <v>ماسك جوشكاري1404/04/26582</v>
      </c>
      <c r="D9732" s="10" t="str">
        <f>IFERROR(IF(تحویلی!$E$1="","",IF(NOSA!O9732=تحویلی!$E$1,تحویلی!$E$1&amp;COUNTIF(NOSA!$O$1:O9732,تحویلی!$E$1),"")),"")</f>
        <v/>
      </c>
      <c r="E9732" s="10" t="str">
        <f t="shared" si="618"/>
        <v>4727582</v>
      </c>
      <c r="F9732" s="10" t="str">
        <f>IFERROR(VLOOKUP(I9732,DATABASE!$N:$O,2,FALSE),"")</f>
        <v>ماسك جوشكاري</v>
      </c>
      <c r="G9732" s="3" t="s">
        <v>3881</v>
      </c>
      <c r="H9732" s="3">
        <v>4727</v>
      </c>
      <c r="I9732" s="3" t="s">
        <v>1598</v>
      </c>
      <c r="J9732" s="3" t="s">
        <v>108</v>
      </c>
      <c r="K9732" s="3">
        <v>2</v>
      </c>
      <c r="L9732" s="3" t="s">
        <v>8</v>
      </c>
      <c r="M9732" s="3" t="s">
        <v>189</v>
      </c>
      <c r="N9732" s="3" t="s">
        <v>1157</v>
      </c>
      <c r="O9732" s="1">
        <v>582</v>
      </c>
      <c r="P9732" s="3">
        <v>0</v>
      </c>
      <c r="Q9732" s="10">
        <f t="shared" si="619"/>
        <v>582</v>
      </c>
    </row>
    <row r="9733" spans="2:17" ht="20.25" customHeight="1">
      <c r="B9733" s="10" t="str">
        <f t="shared" si="616"/>
        <v>شيشه مات ماسك جوشكاري582</v>
      </c>
      <c r="C9733" s="10" t="str">
        <f t="shared" si="617"/>
        <v>شيشه مات ماسك جوشكاري1404/04/26582</v>
      </c>
      <c r="D9733" s="10" t="str">
        <f>IFERROR(IF(تحویلی!$E$1="","",IF(NOSA!O9733=تحویلی!$E$1,تحویلی!$E$1&amp;COUNTIF(NOSA!$O$1:O9733,تحویلی!$E$1),"")),"")</f>
        <v/>
      </c>
      <c r="E9733" s="10" t="str">
        <f t="shared" si="618"/>
        <v>4727582</v>
      </c>
      <c r="F9733" s="10" t="str">
        <f>IFERROR(VLOOKUP(I9733,DATABASE!$N:$O,2,FALSE),"")</f>
        <v>شيشه مات ماسك جوشكاري</v>
      </c>
      <c r="G9733" s="3" t="s">
        <v>3881</v>
      </c>
      <c r="H9733" s="3">
        <v>4727</v>
      </c>
      <c r="I9733" s="3" t="s">
        <v>1507</v>
      </c>
      <c r="J9733" s="3" t="s">
        <v>113</v>
      </c>
      <c r="K9733" s="3">
        <v>2</v>
      </c>
      <c r="L9733" s="3" t="s">
        <v>8</v>
      </c>
      <c r="M9733" s="3" t="s">
        <v>189</v>
      </c>
      <c r="N9733" s="3" t="s">
        <v>1157</v>
      </c>
      <c r="O9733" s="1">
        <v>582</v>
      </c>
      <c r="P9733" s="3">
        <v>0</v>
      </c>
      <c r="Q9733" s="10">
        <f t="shared" si="619"/>
        <v>582</v>
      </c>
    </row>
    <row r="9734" spans="2:17" ht="20.25" customHeight="1">
      <c r="B9734" s="10" t="str">
        <f t="shared" si="616"/>
        <v>لباس كار ديرسوز(بلوز) 941</v>
      </c>
      <c r="C9734" s="10" t="str">
        <f t="shared" si="617"/>
        <v>لباس كار ديرسوز(بلوز) 1404/04/26941</v>
      </c>
      <c r="D9734" s="10" t="str">
        <f>IFERROR(IF(تحویلی!$E$1="","",IF(NOSA!O9734=تحویلی!$E$1,تحویلی!$E$1&amp;COUNTIF(NOSA!$O$1:O9734,تحویلی!$E$1),"")),"")</f>
        <v/>
      </c>
      <c r="E9734" s="10" t="str">
        <f t="shared" si="618"/>
        <v>4730941</v>
      </c>
      <c r="F9734" s="10" t="str">
        <f>IFERROR(VLOOKUP(I9734,DATABASE!$N:$O,2,FALSE),"")</f>
        <v xml:space="preserve">لباس كار ديرسوز(بلوز) </v>
      </c>
      <c r="G9734" s="3" t="s">
        <v>3881</v>
      </c>
      <c r="H9734" s="3">
        <v>4730</v>
      </c>
      <c r="I9734" s="3" t="s">
        <v>2316</v>
      </c>
      <c r="J9734" s="3" t="s">
        <v>2780</v>
      </c>
      <c r="K9734" s="3">
        <v>1</v>
      </c>
      <c r="L9734" s="3" t="s">
        <v>8</v>
      </c>
      <c r="M9734" s="3" t="s">
        <v>47</v>
      </c>
      <c r="N9734" s="3" t="s">
        <v>2905</v>
      </c>
      <c r="O9734" s="1">
        <v>941</v>
      </c>
      <c r="P9734" s="3">
        <v>1</v>
      </c>
      <c r="Q9734" s="10">
        <f t="shared" si="619"/>
        <v>941</v>
      </c>
    </row>
    <row r="9735" spans="2:17" ht="20.25" customHeight="1">
      <c r="B9735" s="10" t="str">
        <f t="shared" si="616"/>
        <v>دستكش ساق بلند نسوز701</v>
      </c>
      <c r="C9735" s="10" t="str">
        <f t="shared" si="617"/>
        <v>دستكش ساق بلند نسوز1404/04/26701</v>
      </c>
      <c r="D9735" s="10" t="str">
        <f>IFERROR(IF(تحویلی!$E$1="","",IF(NOSA!O9735=تحویلی!$E$1,تحویلی!$E$1&amp;COUNTIF(NOSA!$O$1:O9735,تحویلی!$E$1),"")),"")</f>
        <v/>
      </c>
      <c r="E9735" s="10" t="str">
        <f t="shared" si="618"/>
        <v>4731701</v>
      </c>
      <c r="F9735" s="10" t="str">
        <f>IFERROR(VLOOKUP(I9735,DATABASE!$N:$O,2,FALSE),"")</f>
        <v>دستكش ساق بلند نسوز</v>
      </c>
      <c r="G9735" s="3" t="s">
        <v>3881</v>
      </c>
      <c r="H9735" s="3">
        <v>4731</v>
      </c>
      <c r="I9735" s="3" t="s">
        <v>1461</v>
      </c>
      <c r="J9735" s="3" t="s">
        <v>34</v>
      </c>
      <c r="K9735" s="3">
        <v>1</v>
      </c>
      <c r="L9735" s="3" t="s">
        <v>3</v>
      </c>
      <c r="M9735" s="3" t="s">
        <v>4</v>
      </c>
      <c r="N9735" s="3" t="s">
        <v>1359</v>
      </c>
      <c r="O9735" s="1">
        <v>701</v>
      </c>
      <c r="P9735" s="3">
        <v>1</v>
      </c>
      <c r="Q9735" s="10">
        <f t="shared" si="619"/>
        <v>701</v>
      </c>
    </row>
    <row r="9736" spans="2:17" ht="20.25" customHeight="1">
      <c r="B9736" s="10" t="str">
        <f t="shared" si="616"/>
        <v>دستكش ضد برش سبك701</v>
      </c>
      <c r="C9736" s="10" t="str">
        <f t="shared" si="617"/>
        <v>دستكش ضد برش سبك1404/04/26701</v>
      </c>
      <c r="D9736" s="10" t="str">
        <f>IFERROR(IF(تحویلی!$E$1="","",IF(NOSA!O9736=تحویلی!$E$1,تحویلی!$E$1&amp;COUNTIF(NOSA!$O$1:O9736,تحویلی!$E$1),"")),"")</f>
        <v/>
      </c>
      <c r="E9736" s="10" t="str">
        <f t="shared" si="618"/>
        <v>4731701</v>
      </c>
      <c r="F9736" s="10" t="str">
        <f>IFERROR(VLOOKUP(I9736,DATABASE!$N:$O,2,FALSE),"")</f>
        <v>دستكش ضد برش سبك</v>
      </c>
      <c r="G9736" s="3" t="s">
        <v>3881</v>
      </c>
      <c r="H9736" s="3">
        <v>4731</v>
      </c>
      <c r="I9736" s="3" t="s">
        <v>1442</v>
      </c>
      <c r="J9736" s="3" t="s">
        <v>22</v>
      </c>
      <c r="K9736" s="3">
        <v>1</v>
      </c>
      <c r="L9736" s="3" t="s">
        <v>3</v>
      </c>
      <c r="M9736" s="3" t="s">
        <v>4</v>
      </c>
      <c r="N9736" s="3" t="s">
        <v>1359</v>
      </c>
      <c r="O9736" s="1">
        <v>701</v>
      </c>
      <c r="P9736" s="3">
        <v>1</v>
      </c>
      <c r="Q9736" s="10">
        <f t="shared" si="619"/>
        <v>701</v>
      </c>
    </row>
    <row r="9737" spans="2:17" ht="20.25" customHeight="1">
      <c r="B9737" s="10" t="str">
        <f t="shared" si="616"/>
        <v>لباس كار نسوز(بلوز و شلوار)238</v>
      </c>
      <c r="C9737" s="10" t="str">
        <f t="shared" si="617"/>
        <v>لباس كار نسوز(بلوز و شلوار)1404/04/26238</v>
      </c>
      <c r="D9737" s="10" t="str">
        <f>IFERROR(IF(تحویلی!$E$1="","",IF(NOSA!O9737=تحویلی!$E$1,تحویلی!$E$1&amp;COUNTIF(NOSA!$O$1:O9737,تحویلی!$E$1),"")),"")</f>
        <v/>
      </c>
      <c r="E9737" s="10" t="str">
        <f t="shared" si="618"/>
        <v>4733238</v>
      </c>
      <c r="F9737" s="10" t="str">
        <f>IFERROR(VLOOKUP(I9737,DATABASE!$N:$O,2,FALSE),"")</f>
        <v>لباس كار نسوز(بلوز و شلوار)</v>
      </c>
      <c r="G9737" s="3" t="s">
        <v>3881</v>
      </c>
      <c r="H9737" s="3">
        <v>4733</v>
      </c>
      <c r="I9737" s="3" t="s">
        <v>1740</v>
      </c>
      <c r="J9737" s="3" t="s">
        <v>1741</v>
      </c>
      <c r="K9737" s="3">
        <v>1</v>
      </c>
      <c r="L9737" s="3" t="s">
        <v>28</v>
      </c>
      <c r="M9737" s="3" t="s">
        <v>19</v>
      </c>
      <c r="N9737" s="3" t="s">
        <v>281</v>
      </c>
      <c r="O9737" s="1">
        <v>238</v>
      </c>
      <c r="P9737" s="3">
        <v>1</v>
      </c>
      <c r="Q9737" s="10">
        <f t="shared" si="619"/>
        <v>238</v>
      </c>
    </row>
    <row r="9738" spans="2:17" ht="20.25" customHeight="1">
      <c r="B9738" s="10" t="str">
        <f t="shared" si="616"/>
        <v>نقاب تيره محافظ صورت معمولي238</v>
      </c>
      <c r="C9738" s="10" t="str">
        <f t="shared" si="617"/>
        <v>نقاب تيره محافظ صورت معمولي1404/04/26238</v>
      </c>
      <c r="D9738" s="10" t="str">
        <f>IFERROR(IF(تحویلی!$E$1="","",IF(NOSA!O9738=تحویلی!$E$1,تحویلی!$E$1&amp;COUNTIF(NOSA!$O$1:O9738,تحویلی!$E$1),"")),"")</f>
        <v/>
      </c>
      <c r="E9738" s="10" t="str">
        <f t="shared" si="618"/>
        <v>4733238</v>
      </c>
      <c r="F9738" s="10" t="str">
        <f>IFERROR(VLOOKUP(I9738,DATABASE!$N:$O,2,FALSE),"")</f>
        <v>نقاب تيره محافظ صورت معمولي</v>
      </c>
      <c r="G9738" s="3" t="s">
        <v>3881</v>
      </c>
      <c r="H9738" s="3">
        <v>4733</v>
      </c>
      <c r="I9738" s="3" t="s">
        <v>1557</v>
      </c>
      <c r="J9738" s="3" t="s">
        <v>115</v>
      </c>
      <c r="K9738" s="3">
        <v>1</v>
      </c>
      <c r="L9738" s="3" t="s">
        <v>8</v>
      </c>
      <c r="M9738" s="3" t="s">
        <v>19</v>
      </c>
      <c r="N9738" s="3" t="s">
        <v>281</v>
      </c>
      <c r="O9738" s="1">
        <v>238</v>
      </c>
      <c r="P9738" s="3">
        <v>1</v>
      </c>
      <c r="Q9738" s="10">
        <f t="shared" si="619"/>
        <v>238</v>
      </c>
    </row>
    <row r="9739" spans="2:17" ht="20.25" customHeight="1">
      <c r="B9739" s="10" t="str">
        <f t="shared" si="616"/>
        <v>رابط فنري نقاب كلاه ايمني238</v>
      </c>
      <c r="C9739" s="10" t="str">
        <f t="shared" si="617"/>
        <v>رابط فنري نقاب كلاه ايمني1404/04/26238</v>
      </c>
      <c r="D9739" s="10" t="str">
        <f>IFERROR(IF(تحویلی!$E$1="","",IF(NOSA!O9739=تحویلی!$E$1,تحویلی!$E$1&amp;COUNTIF(NOSA!$O$1:O9739,تحویلی!$E$1),"")),"")</f>
        <v/>
      </c>
      <c r="E9739" s="10" t="str">
        <f t="shared" si="618"/>
        <v>4733238</v>
      </c>
      <c r="F9739" s="10" t="str">
        <f>IFERROR(VLOOKUP(I9739,DATABASE!$N:$O,2,FALSE),"")</f>
        <v>رابط فنري نقاب كلاه ايمني</v>
      </c>
      <c r="G9739" s="3" t="s">
        <v>3881</v>
      </c>
      <c r="H9739" s="3">
        <v>4733</v>
      </c>
      <c r="I9739" s="3" t="s">
        <v>1454</v>
      </c>
      <c r="J9739" s="3" t="s">
        <v>135</v>
      </c>
      <c r="K9739" s="3">
        <v>1</v>
      </c>
      <c r="L9739" s="3" t="s">
        <v>8</v>
      </c>
      <c r="M9739" s="3" t="s">
        <v>19</v>
      </c>
      <c r="N9739" s="3" t="s">
        <v>281</v>
      </c>
      <c r="O9739" s="1">
        <v>238</v>
      </c>
      <c r="P9739" s="3">
        <v>1</v>
      </c>
      <c r="Q9739" s="10">
        <f t="shared" si="619"/>
        <v>238</v>
      </c>
    </row>
    <row r="9740" spans="2:17" ht="20.25" customHeight="1">
      <c r="B9740" s="10" t="str">
        <f t="shared" si="616"/>
        <v>دستكش كف مواد سبك961</v>
      </c>
      <c r="C9740" s="10" t="str">
        <f t="shared" si="617"/>
        <v>دستكش كف مواد سبك1404/04/26961</v>
      </c>
      <c r="D9740" s="10" t="str">
        <f>IFERROR(IF(تحویلی!$E$1="","",IF(NOSA!O9740=تحویلی!$E$1,تحویلی!$E$1&amp;COUNTIF(NOSA!$O$1:O9740,تحویلی!$E$1),"")),"")</f>
        <v/>
      </c>
      <c r="E9740" s="10" t="str">
        <f t="shared" si="618"/>
        <v>4734961</v>
      </c>
      <c r="F9740" s="10" t="str">
        <f>IFERROR(VLOOKUP(I9740,DATABASE!$N:$O,2,FALSE),"")</f>
        <v>دستكش كف مواد سبك</v>
      </c>
      <c r="G9740" s="3" t="s">
        <v>3881</v>
      </c>
      <c r="H9740" s="3">
        <v>4734</v>
      </c>
      <c r="I9740" s="3" t="s">
        <v>1456</v>
      </c>
      <c r="J9740" s="3" t="s">
        <v>2</v>
      </c>
      <c r="K9740" s="3">
        <v>1</v>
      </c>
      <c r="L9740" s="3" t="s">
        <v>3</v>
      </c>
      <c r="M9740" s="3" t="s">
        <v>47</v>
      </c>
      <c r="N9740" s="3" t="s">
        <v>4573</v>
      </c>
      <c r="O9740" s="1">
        <v>961</v>
      </c>
      <c r="P9740" s="3">
        <v>1</v>
      </c>
      <c r="Q9740" s="10">
        <f t="shared" si="619"/>
        <v>961</v>
      </c>
    </row>
    <row r="9741" spans="2:17" ht="20.25" customHeight="1">
      <c r="B9741" s="10" t="str">
        <f t="shared" si="616"/>
        <v>لباس كار ديرسوز(بلوز) 723</v>
      </c>
      <c r="C9741" s="10" t="str">
        <f t="shared" si="617"/>
        <v>لباس كار ديرسوز(بلوز) 1404/04/26723</v>
      </c>
      <c r="D9741" s="10" t="str">
        <f>IFERROR(IF(تحویلی!$E$1="","",IF(NOSA!O9741=تحویلی!$E$1,تحویلی!$E$1&amp;COUNTIF(NOSA!$O$1:O9741,تحویلی!$E$1),"")),"")</f>
        <v/>
      </c>
      <c r="E9741" s="10" t="str">
        <f t="shared" si="618"/>
        <v>4735723</v>
      </c>
      <c r="F9741" s="10" t="str">
        <f>IFERROR(VLOOKUP(I9741,DATABASE!$N:$O,2,FALSE),"")</f>
        <v xml:space="preserve">لباس كار ديرسوز(بلوز) </v>
      </c>
      <c r="G9741" s="3" t="s">
        <v>3881</v>
      </c>
      <c r="H9741" s="3">
        <v>4735</v>
      </c>
      <c r="I9741" s="3" t="s">
        <v>1703</v>
      </c>
      <c r="J9741" s="3" t="s">
        <v>1704</v>
      </c>
      <c r="K9741" s="3">
        <v>1</v>
      </c>
      <c r="L9741" s="3" t="s">
        <v>8</v>
      </c>
      <c r="M9741" s="3" t="s">
        <v>9</v>
      </c>
      <c r="N9741" s="3" t="s">
        <v>4574</v>
      </c>
      <c r="O9741" s="1">
        <v>723</v>
      </c>
      <c r="P9741" s="3">
        <v>1</v>
      </c>
      <c r="Q9741" s="10">
        <f t="shared" si="619"/>
        <v>723</v>
      </c>
    </row>
    <row r="9742" spans="2:17" ht="20.25" customHeight="1">
      <c r="B9742" s="10" t="str">
        <f t="shared" si="616"/>
        <v>دستكش ضد برش سبك723</v>
      </c>
      <c r="C9742" s="10" t="str">
        <f t="shared" si="617"/>
        <v>دستكش ضد برش سبك1404/04/26723</v>
      </c>
      <c r="D9742" s="10" t="str">
        <f>IFERROR(IF(تحویلی!$E$1="","",IF(NOSA!O9742=تحویلی!$E$1,تحویلی!$E$1&amp;COUNTIF(NOSA!$O$1:O9742,تحویلی!$E$1),"")),"")</f>
        <v/>
      </c>
      <c r="E9742" s="10" t="str">
        <f t="shared" si="618"/>
        <v>4735723</v>
      </c>
      <c r="F9742" s="10" t="str">
        <f>IFERROR(VLOOKUP(I9742,DATABASE!$N:$O,2,FALSE),"")</f>
        <v>دستكش ضد برش سبك</v>
      </c>
      <c r="G9742" s="3" t="s">
        <v>3881</v>
      </c>
      <c r="H9742" s="3">
        <v>4735</v>
      </c>
      <c r="I9742" s="3" t="s">
        <v>1442</v>
      </c>
      <c r="J9742" s="3" t="s">
        <v>22</v>
      </c>
      <c r="K9742" s="3">
        <v>1</v>
      </c>
      <c r="L9742" s="3" t="s">
        <v>3</v>
      </c>
      <c r="M9742" s="3" t="s">
        <v>9</v>
      </c>
      <c r="N9742" s="3" t="s">
        <v>4574</v>
      </c>
      <c r="O9742" s="1">
        <v>723</v>
      </c>
      <c r="P9742" s="3">
        <v>1</v>
      </c>
      <c r="Q9742" s="10">
        <f t="shared" si="619"/>
        <v>723</v>
      </c>
    </row>
    <row r="9743" spans="2:17" ht="20.25" customHeight="1">
      <c r="B9743" s="10" t="str">
        <f t="shared" ref="B9743:B9806" si="620">F9743&amp;Q9743</f>
        <v>دستكش ضد برش سبك894</v>
      </c>
      <c r="C9743" s="10" t="str">
        <f t="shared" ref="C9743:C9806" si="621">F9743&amp;G9743&amp;O9743</f>
        <v>دستكش ضد برش سبك1404/04/26894</v>
      </c>
      <c r="D9743" s="10" t="str">
        <f>IFERROR(IF(تحویلی!$E$1="","",IF(NOSA!O9743=تحویلی!$E$1,تحویلی!$E$1&amp;COUNTIF(NOSA!$O$1:O9743,تحویلی!$E$1),"")),"")</f>
        <v/>
      </c>
      <c r="E9743" s="10" t="str">
        <f t="shared" ref="E9743:E9806" si="622">H9743&amp;O9743</f>
        <v>4736894</v>
      </c>
      <c r="F9743" s="10" t="str">
        <f>IFERROR(VLOOKUP(I9743,DATABASE!$N:$O,2,FALSE),"")</f>
        <v>دستكش ضد برش سبك</v>
      </c>
      <c r="G9743" s="3" t="s">
        <v>3881</v>
      </c>
      <c r="H9743" s="3">
        <v>4736</v>
      </c>
      <c r="I9743" s="3" t="s">
        <v>1442</v>
      </c>
      <c r="J9743" s="3" t="s">
        <v>22</v>
      </c>
      <c r="K9743" s="3">
        <v>1</v>
      </c>
      <c r="L9743" s="3" t="s">
        <v>3</v>
      </c>
      <c r="M9743" s="3" t="s">
        <v>40</v>
      </c>
      <c r="N9743" s="3" t="s">
        <v>3962</v>
      </c>
      <c r="O9743" s="1">
        <v>894</v>
      </c>
      <c r="P9743" s="3">
        <v>1</v>
      </c>
      <c r="Q9743" s="10">
        <f t="shared" si="619"/>
        <v>894</v>
      </c>
    </row>
    <row r="9744" spans="2:17" ht="20.25" customHeight="1">
      <c r="B9744" s="10" t="str">
        <f t="shared" si="620"/>
        <v>كفش ايمني</v>
      </c>
      <c r="C9744" s="10" t="str">
        <f t="shared" si="621"/>
        <v>كفش ايمني1404/04/2731</v>
      </c>
      <c r="D9744" s="10" t="str">
        <f>IFERROR(IF(تحویلی!$E$1="","",IF(NOSA!O9744=تحویلی!$E$1,تحویلی!$E$1&amp;COUNTIF(NOSA!$O$1:O9744,تحویلی!$E$1),"")),"")</f>
        <v/>
      </c>
      <c r="E9744" s="10" t="str">
        <f t="shared" si="622"/>
        <v>474031</v>
      </c>
      <c r="F9744" s="10" t="str">
        <f>IFERROR(VLOOKUP(I9744,DATABASE!$N:$O,2,FALSE),"")</f>
        <v>كفش ايمني</v>
      </c>
      <c r="G9744" s="420" t="s">
        <v>3882</v>
      </c>
      <c r="H9744" s="421">
        <v>4740</v>
      </c>
      <c r="I9744" s="420" t="s">
        <v>1526</v>
      </c>
      <c r="J9744" s="420" t="s">
        <v>1729</v>
      </c>
      <c r="K9744" s="422">
        <v>1</v>
      </c>
      <c r="L9744" s="420" t="s">
        <v>3</v>
      </c>
      <c r="M9744" s="420" t="s">
        <v>9</v>
      </c>
      <c r="N9744" s="420" t="s">
        <v>175</v>
      </c>
      <c r="O9744" s="423">
        <v>31</v>
      </c>
      <c r="P9744" s="421">
        <v>1</v>
      </c>
      <c r="Q9744" s="582"/>
    </row>
    <row r="9745" spans="2:17" ht="20.25" customHeight="1">
      <c r="B9745" s="10" t="str">
        <f t="shared" si="620"/>
        <v>دستكش ضد برش سبك</v>
      </c>
      <c r="C9745" s="10" t="str">
        <f t="shared" si="621"/>
        <v>دستكش ضد برش سبك1404/04/2731</v>
      </c>
      <c r="D9745" s="10" t="str">
        <f>IFERROR(IF(تحویلی!$E$1="","",IF(NOSA!O9745=تحویلی!$E$1,تحویلی!$E$1&amp;COUNTIF(NOSA!$O$1:O9745,تحویلی!$E$1),"")),"")</f>
        <v/>
      </c>
      <c r="E9745" s="10" t="str">
        <f t="shared" si="622"/>
        <v>474031</v>
      </c>
      <c r="F9745" s="10" t="str">
        <f>IFERROR(VLOOKUP(I9745,DATABASE!$N:$O,2,FALSE),"")</f>
        <v>دستكش ضد برش سبك</v>
      </c>
      <c r="G9745" s="420" t="s">
        <v>3882</v>
      </c>
      <c r="H9745" s="421">
        <v>4740</v>
      </c>
      <c r="I9745" s="420" t="s">
        <v>1442</v>
      </c>
      <c r="J9745" s="420" t="s">
        <v>22</v>
      </c>
      <c r="K9745" s="422">
        <v>1</v>
      </c>
      <c r="L9745" s="420" t="s">
        <v>3</v>
      </c>
      <c r="M9745" s="420" t="s">
        <v>9</v>
      </c>
      <c r="N9745" s="420" t="s">
        <v>175</v>
      </c>
      <c r="O9745" s="423">
        <v>31</v>
      </c>
      <c r="P9745" s="421">
        <v>1</v>
      </c>
      <c r="Q9745" s="582"/>
    </row>
    <row r="9746" spans="2:17" ht="20.25" customHeight="1">
      <c r="B9746" s="10" t="str">
        <f t="shared" si="620"/>
        <v>دستكش كف مواد سبك</v>
      </c>
      <c r="C9746" s="10" t="str">
        <f t="shared" si="621"/>
        <v>دستكش كف مواد سبك1404/04/27694</v>
      </c>
      <c r="D9746" s="10" t="str">
        <f>IFERROR(IF(تحویلی!$E$1="","",IF(NOSA!O9746=تحویلی!$E$1,تحویلی!$E$1&amp;COUNTIF(NOSA!$O$1:O9746,تحویلی!$E$1),"")),"")</f>
        <v/>
      </c>
      <c r="E9746" s="10" t="str">
        <f t="shared" si="622"/>
        <v>4742694</v>
      </c>
      <c r="F9746" s="10" t="str">
        <f>IFERROR(VLOOKUP(I9746,DATABASE!$N:$O,2,FALSE),"")</f>
        <v>دستكش كف مواد سبك</v>
      </c>
      <c r="G9746" s="420" t="s">
        <v>3882</v>
      </c>
      <c r="H9746" s="421">
        <v>4742</v>
      </c>
      <c r="I9746" s="420" t="s">
        <v>1456</v>
      </c>
      <c r="J9746" s="420" t="s">
        <v>2</v>
      </c>
      <c r="K9746" s="422">
        <v>1</v>
      </c>
      <c r="L9746" s="420" t="s">
        <v>3</v>
      </c>
      <c r="M9746" s="420" t="s">
        <v>47</v>
      </c>
      <c r="N9746" s="420" t="s">
        <v>128</v>
      </c>
      <c r="O9746" s="423">
        <v>694</v>
      </c>
      <c r="P9746" s="421">
        <v>1</v>
      </c>
      <c r="Q9746" s="582"/>
    </row>
    <row r="9747" spans="2:17" ht="20.25" customHeight="1">
      <c r="B9747" s="10" t="str">
        <f t="shared" si="620"/>
        <v>لباس كار نسوز(بلوز و شلوار)</v>
      </c>
      <c r="C9747" s="10" t="str">
        <f t="shared" si="621"/>
        <v>لباس كار نسوز(بلوز و شلوار)1404/04/27303</v>
      </c>
      <c r="D9747" s="10" t="str">
        <f>IFERROR(IF(تحویلی!$E$1="","",IF(NOSA!O9747=تحویلی!$E$1,تحویلی!$E$1&amp;COUNTIF(NOSA!$O$1:O9747,تحویلی!$E$1),"")),"")</f>
        <v/>
      </c>
      <c r="E9747" s="10" t="str">
        <f t="shared" si="622"/>
        <v>4747303</v>
      </c>
      <c r="F9747" s="10" t="str">
        <f>IFERROR(VLOOKUP(I9747,DATABASE!$N:$O,2,FALSE),"")</f>
        <v>لباس كار نسوز(بلوز و شلوار)</v>
      </c>
      <c r="G9747" s="420" t="s">
        <v>3882</v>
      </c>
      <c r="H9747" s="421">
        <v>4747</v>
      </c>
      <c r="I9747" s="420" t="s">
        <v>1701</v>
      </c>
      <c r="J9747" s="420" t="s">
        <v>1702</v>
      </c>
      <c r="K9747" s="422">
        <v>1</v>
      </c>
      <c r="L9747" s="420" t="s">
        <v>28</v>
      </c>
      <c r="M9747" s="420" t="s">
        <v>4</v>
      </c>
      <c r="N9747" s="420" t="s">
        <v>10</v>
      </c>
      <c r="O9747" s="423">
        <v>303</v>
      </c>
      <c r="P9747" s="421">
        <v>1</v>
      </c>
      <c r="Q9747" s="582"/>
    </row>
    <row r="9748" spans="2:17" ht="20.25" customHeight="1">
      <c r="B9748" s="10" t="str">
        <f t="shared" si="620"/>
        <v>چكمه ايمني نسوز</v>
      </c>
      <c r="C9748" s="10" t="str">
        <f t="shared" si="621"/>
        <v>چكمه ايمني نسوز1404/04/27303</v>
      </c>
      <c r="D9748" s="10" t="str">
        <f>IFERROR(IF(تحویلی!$E$1="","",IF(NOSA!O9748=تحویلی!$E$1,تحویلی!$E$1&amp;COUNTIF(NOSA!$O$1:O9748,تحویلی!$E$1),"")),"")</f>
        <v/>
      </c>
      <c r="E9748" s="10" t="str">
        <f t="shared" si="622"/>
        <v>4747303</v>
      </c>
      <c r="F9748" s="10" t="str">
        <f>IFERROR(VLOOKUP(I9748,DATABASE!$N:$O,2,FALSE),"")</f>
        <v>چكمه ايمني نسوز</v>
      </c>
      <c r="G9748" s="420" t="s">
        <v>3882</v>
      </c>
      <c r="H9748" s="421">
        <v>4747</v>
      </c>
      <c r="I9748" s="420" t="s">
        <v>1658</v>
      </c>
      <c r="J9748" s="420" t="s">
        <v>1659</v>
      </c>
      <c r="K9748" s="422">
        <v>1</v>
      </c>
      <c r="L9748" s="420" t="s">
        <v>3</v>
      </c>
      <c r="M9748" s="420" t="s">
        <v>4</v>
      </c>
      <c r="N9748" s="420" t="s">
        <v>10</v>
      </c>
      <c r="O9748" s="423">
        <v>303</v>
      </c>
      <c r="P9748" s="421">
        <v>1</v>
      </c>
      <c r="Q9748" s="582"/>
    </row>
    <row r="9749" spans="2:17" ht="20.25" customHeight="1">
      <c r="B9749" s="10" t="str">
        <f t="shared" si="620"/>
        <v>دستكش ساق بلند نسوز</v>
      </c>
      <c r="C9749" s="10" t="str">
        <f t="shared" si="621"/>
        <v>دستكش ساق بلند نسوز1404/04/27303</v>
      </c>
      <c r="D9749" s="10" t="str">
        <f>IFERROR(IF(تحویلی!$E$1="","",IF(NOSA!O9749=تحویلی!$E$1,تحویلی!$E$1&amp;COUNTIF(NOSA!$O$1:O9749,تحویلی!$E$1),"")),"")</f>
        <v/>
      </c>
      <c r="E9749" s="10" t="str">
        <f t="shared" si="622"/>
        <v>4747303</v>
      </c>
      <c r="F9749" s="10" t="str">
        <f>IFERROR(VLOOKUP(I9749,DATABASE!$N:$O,2,FALSE),"")</f>
        <v>دستكش ساق بلند نسوز</v>
      </c>
      <c r="G9749" s="420" t="s">
        <v>3882</v>
      </c>
      <c r="H9749" s="421">
        <v>4747</v>
      </c>
      <c r="I9749" s="420" t="s">
        <v>1461</v>
      </c>
      <c r="J9749" s="420" t="s">
        <v>34</v>
      </c>
      <c r="K9749" s="422">
        <v>1</v>
      </c>
      <c r="L9749" s="420" t="s">
        <v>3</v>
      </c>
      <c r="M9749" s="420" t="s">
        <v>4</v>
      </c>
      <c r="N9749" s="420" t="s">
        <v>10</v>
      </c>
      <c r="O9749" s="423">
        <v>303</v>
      </c>
      <c r="P9749" s="421">
        <v>1</v>
      </c>
      <c r="Q9749" s="582"/>
    </row>
    <row r="9750" spans="2:17" ht="20.25" customHeight="1">
      <c r="B9750" s="10" t="str">
        <f t="shared" si="620"/>
        <v>دستكش ضد برش سبك</v>
      </c>
      <c r="C9750" s="10" t="str">
        <f t="shared" si="621"/>
        <v>دستكش ضد برش سبك1404/04/27303</v>
      </c>
      <c r="D9750" s="10" t="str">
        <f>IFERROR(IF(تحویلی!$E$1="","",IF(NOSA!O9750=تحویلی!$E$1,تحویلی!$E$1&amp;COUNTIF(NOSA!$O$1:O9750,تحویلی!$E$1),"")),"")</f>
        <v/>
      </c>
      <c r="E9750" s="10" t="str">
        <f t="shared" si="622"/>
        <v>4747303</v>
      </c>
      <c r="F9750" s="10" t="str">
        <f>IFERROR(VLOOKUP(I9750,DATABASE!$N:$O,2,FALSE),"")</f>
        <v>دستكش ضد برش سبك</v>
      </c>
      <c r="G9750" s="420" t="s">
        <v>3882</v>
      </c>
      <c r="H9750" s="421">
        <v>4747</v>
      </c>
      <c r="I9750" s="420" t="s">
        <v>1442</v>
      </c>
      <c r="J9750" s="420" t="s">
        <v>22</v>
      </c>
      <c r="K9750" s="422">
        <v>1</v>
      </c>
      <c r="L9750" s="420" t="s">
        <v>3</v>
      </c>
      <c r="M9750" s="420" t="s">
        <v>4</v>
      </c>
      <c r="N9750" s="420" t="s">
        <v>10</v>
      </c>
      <c r="O9750" s="423">
        <v>303</v>
      </c>
      <c r="P9750" s="421">
        <v>1</v>
      </c>
      <c r="Q9750" s="582"/>
    </row>
    <row r="9751" spans="2:17" ht="20.25" customHeight="1">
      <c r="B9751" s="10" t="str">
        <f t="shared" si="620"/>
        <v>دستكش استاد كار</v>
      </c>
      <c r="C9751" s="10" t="str">
        <f t="shared" si="621"/>
        <v>دستكش استاد كار1404/04/27303</v>
      </c>
      <c r="D9751" s="10" t="str">
        <f>IFERROR(IF(تحویلی!$E$1="","",IF(NOSA!O9751=تحویلی!$E$1,تحویلی!$E$1&amp;COUNTIF(NOSA!$O$1:O9751,تحویلی!$E$1),"")),"")</f>
        <v/>
      </c>
      <c r="E9751" s="10" t="str">
        <f t="shared" si="622"/>
        <v>4747303</v>
      </c>
      <c r="F9751" s="10" t="str">
        <f>IFERROR(VLOOKUP(I9751,DATABASE!$N:$O,2,FALSE),"")</f>
        <v>دستكش استاد كار</v>
      </c>
      <c r="G9751" s="420" t="s">
        <v>3882</v>
      </c>
      <c r="H9751" s="421">
        <v>4747</v>
      </c>
      <c r="I9751" s="420" t="s">
        <v>1543</v>
      </c>
      <c r="J9751" s="420" t="s">
        <v>255</v>
      </c>
      <c r="K9751" s="422">
        <v>1</v>
      </c>
      <c r="L9751" s="420" t="s">
        <v>3</v>
      </c>
      <c r="M9751" s="420" t="s">
        <v>4</v>
      </c>
      <c r="N9751" s="420" t="s">
        <v>10</v>
      </c>
      <c r="O9751" s="423">
        <v>303</v>
      </c>
      <c r="P9751" s="421">
        <v>1</v>
      </c>
      <c r="Q9751" s="582"/>
    </row>
    <row r="9752" spans="2:17" ht="20.25" customHeight="1">
      <c r="B9752" s="10" t="str">
        <f t="shared" si="620"/>
        <v>دستكش ضد برش سبك</v>
      </c>
      <c r="C9752" s="10" t="str">
        <f t="shared" si="621"/>
        <v>دستكش ضد برش سبك1404/04/27702</v>
      </c>
      <c r="D9752" s="10" t="str">
        <f>IFERROR(IF(تحویلی!$E$1="","",IF(NOSA!O9752=تحویلی!$E$1,تحویلی!$E$1&amp;COUNTIF(NOSA!$O$1:O9752,تحویلی!$E$1),"")),"")</f>
        <v/>
      </c>
      <c r="E9752" s="10" t="str">
        <f t="shared" si="622"/>
        <v>4750702</v>
      </c>
      <c r="F9752" s="10" t="str">
        <f>IFERROR(VLOOKUP(I9752,DATABASE!$N:$O,2,FALSE),"")</f>
        <v>دستكش ضد برش سبك</v>
      </c>
      <c r="G9752" s="420" t="s">
        <v>3882</v>
      </c>
      <c r="H9752" s="421">
        <v>4750</v>
      </c>
      <c r="I9752" s="420" t="s">
        <v>1442</v>
      </c>
      <c r="J9752" s="420" t="s">
        <v>22</v>
      </c>
      <c r="K9752" s="422">
        <v>1</v>
      </c>
      <c r="L9752" s="420" t="s">
        <v>3</v>
      </c>
      <c r="M9752" s="420" t="s">
        <v>40</v>
      </c>
      <c r="N9752" s="420" t="s">
        <v>170</v>
      </c>
      <c r="O9752" s="423">
        <v>702</v>
      </c>
      <c r="P9752" s="421">
        <v>1</v>
      </c>
      <c r="Q9752" s="582"/>
    </row>
    <row r="9753" spans="2:17" ht="20.25" customHeight="1">
      <c r="B9753" s="10" t="str">
        <f t="shared" si="620"/>
        <v>كفش ايمني</v>
      </c>
      <c r="C9753" s="10" t="str">
        <f t="shared" si="621"/>
        <v>كفش ايمني1404/04/2766</v>
      </c>
      <c r="D9753" s="10" t="str">
        <f>IFERROR(IF(تحویلی!$E$1="","",IF(NOSA!O9753=تحویلی!$E$1,تحویلی!$E$1&amp;COUNTIF(NOSA!$O$1:O9753,تحویلی!$E$1),"")),"")</f>
        <v/>
      </c>
      <c r="E9753" s="10" t="str">
        <f t="shared" si="622"/>
        <v>475166</v>
      </c>
      <c r="F9753" s="10" t="str">
        <f>IFERROR(VLOOKUP(I9753,DATABASE!$N:$O,2,FALSE),"")</f>
        <v>كفش ايمني</v>
      </c>
      <c r="G9753" s="420" t="s">
        <v>3882</v>
      </c>
      <c r="H9753" s="421">
        <v>4751</v>
      </c>
      <c r="I9753" s="420" t="s">
        <v>1720</v>
      </c>
      <c r="J9753" s="420" t="s">
        <v>1721</v>
      </c>
      <c r="K9753" s="422">
        <v>1</v>
      </c>
      <c r="L9753" s="420" t="s">
        <v>3</v>
      </c>
      <c r="M9753" s="420" t="s">
        <v>40</v>
      </c>
      <c r="N9753" s="420" t="s">
        <v>469</v>
      </c>
      <c r="O9753" s="423">
        <v>66</v>
      </c>
      <c r="P9753" s="421">
        <v>1</v>
      </c>
      <c r="Q9753" s="582"/>
    </row>
    <row r="9754" spans="2:17" ht="20.25" customHeight="1">
      <c r="B9754" s="10" t="str">
        <f t="shared" si="620"/>
        <v>دستكش ضد برش سبك</v>
      </c>
      <c r="C9754" s="10" t="str">
        <f t="shared" si="621"/>
        <v>دستكش ضد برش سبك1404/04/2766</v>
      </c>
      <c r="D9754" s="10" t="str">
        <f>IFERROR(IF(تحویلی!$E$1="","",IF(NOSA!O9754=تحویلی!$E$1,تحویلی!$E$1&amp;COUNTIF(NOSA!$O$1:O9754,تحویلی!$E$1),"")),"")</f>
        <v/>
      </c>
      <c r="E9754" s="10" t="str">
        <f t="shared" si="622"/>
        <v>475166</v>
      </c>
      <c r="F9754" s="10" t="str">
        <f>IFERROR(VLOOKUP(I9754,DATABASE!$N:$O,2,FALSE),"")</f>
        <v>دستكش ضد برش سبك</v>
      </c>
      <c r="G9754" s="420" t="s">
        <v>3882</v>
      </c>
      <c r="H9754" s="421">
        <v>4751</v>
      </c>
      <c r="I9754" s="420" t="s">
        <v>1442</v>
      </c>
      <c r="J9754" s="420" t="s">
        <v>22</v>
      </c>
      <c r="K9754" s="422">
        <v>1</v>
      </c>
      <c r="L9754" s="420" t="s">
        <v>3</v>
      </c>
      <c r="M9754" s="420" t="s">
        <v>40</v>
      </c>
      <c r="N9754" s="420" t="s">
        <v>469</v>
      </c>
      <c r="O9754" s="423">
        <v>66</v>
      </c>
      <c r="P9754" s="421">
        <v>1</v>
      </c>
      <c r="Q9754" s="582"/>
    </row>
    <row r="9755" spans="2:17" ht="20.25" customHeight="1">
      <c r="B9755" s="10" t="str">
        <f t="shared" si="620"/>
        <v>دستكش ساق بلند نسوز</v>
      </c>
      <c r="C9755" s="10" t="str">
        <f t="shared" si="621"/>
        <v>دستكش ساق بلند نسوز1404/04/27128</v>
      </c>
      <c r="D9755" s="10" t="str">
        <f>IFERROR(IF(تحویلی!$E$1="","",IF(NOSA!O9755=تحویلی!$E$1,تحویلی!$E$1&amp;COUNTIF(NOSA!$O$1:O9755,تحویلی!$E$1),"")),"")</f>
        <v/>
      </c>
      <c r="E9755" s="10" t="str">
        <f t="shared" si="622"/>
        <v>4756128</v>
      </c>
      <c r="F9755" s="10" t="str">
        <f>IFERROR(VLOOKUP(I9755,DATABASE!$N:$O,2,FALSE),"")</f>
        <v>دستكش ساق بلند نسوز</v>
      </c>
      <c r="G9755" s="420" t="s">
        <v>3882</v>
      </c>
      <c r="H9755" s="421">
        <v>4756</v>
      </c>
      <c r="I9755" s="420" t="s">
        <v>1461</v>
      </c>
      <c r="J9755" s="420" t="s">
        <v>34</v>
      </c>
      <c r="K9755" s="422">
        <v>1</v>
      </c>
      <c r="L9755" s="420" t="s">
        <v>3</v>
      </c>
      <c r="M9755" s="420" t="s">
        <v>4</v>
      </c>
      <c r="N9755" s="420" t="s">
        <v>2766</v>
      </c>
      <c r="O9755" s="423">
        <v>128</v>
      </c>
      <c r="P9755" s="421">
        <v>1</v>
      </c>
      <c r="Q9755" s="582"/>
    </row>
    <row r="9756" spans="2:17" ht="20.25" customHeight="1">
      <c r="B9756" s="10" t="str">
        <f t="shared" si="620"/>
        <v>دستكش ضد برش سبك83</v>
      </c>
      <c r="C9756" s="10" t="str">
        <f t="shared" si="621"/>
        <v>دستكش ضد برش سبك1404/04/2883</v>
      </c>
      <c r="D9756" s="10" t="str">
        <f>IFERROR(IF(تحویلی!$E$1="","",IF(NOSA!O9756=تحویلی!$E$1,تحویلی!$E$1&amp;COUNTIF(NOSA!$O$1:O9756,تحویلی!$E$1),"")),"")</f>
        <v/>
      </c>
      <c r="E9756" s="10" t="str">
        <f t="shared" si="622"/>
        <v>476083</v>
      </c>
      <c r="F9756" s="10" t="str">
        <f>IFERROR(VLOOKUP(I9756,DATABASE!$N:$O,2,FALSE),"")</f>
        <v>دستكش ضد برش سبك</v>
      </c>
      <c r="G9756" s="420" t="s">
        <v>3883</v>
      </c>
      <c r="H9756" s="420">
        <v>4760</v>
      </c>
      <c r="I9756" s="420" t="s">
        <v>1442</v>
      </c>
      <c r="J9756" s="420" t="s">
        <v>22</v>
      </c>
      <c r="K9756" s="420">
        <v>1</v>
      </c>
      <c r="L9756" s="420" t="s">
        <v>3</v>
      </c>
      <c r="M9756" s="420" t="s">
        <v>43</v>
      </c>
      <c r="N9756" s="420" t="s">
        <v>246</v>
      </c>
      <c r="O9756" s="423">
        <v>83</v>
      </c>
      <c r="P9756" s="420">
        <v>1</v>
      </c>
      <c r="Q9756" s="10">
        <f t="shared" si="619"/>
        <v>83</v>
      </c>
    </row>
    <row r="9757" spans="2:17" ht="20.25" customHeight="1">
      <c r="B9757" s="10" t="str">
        <f t="shared" si="620"/>
        <v>لباس كار ديرسوز(بلوز و شلوار)955</v>
      </c>
      <c r="C9757" s="10" t="str">
        <f t="shared" si="621"/>
        <v>لباس كار ديرسوز(بلوز و شلوار)1404/04/28955</v>
      </c>
      <c r="D9757" s="10" t="str">
        <f>IFERROR(IF(تحویلی!$E$1="","",IF(NOSA!O9757=تحویلی!$E$1,تحویلی!$E$1&amp;COUNTIF(NOSA!$O$1:O9757,تحویلی!$E$1),"")),"")</f>
        <v/>
      </c>
      <c r="E9757" s="10" t="str">
        <f t="shared" si="622"/>
        <v>4762955</v>
      </c>
      <c r="F9757" s="10" t="str">
        <f>IFERROR(VLOOKUP(I9757,DATABASE!$N:$O,2,FALSE),"")</f>
        <v>لباس كار ديرسوز(بلوز و شلوار)</v>
      </c>
      <c r="G9757" s="420" t="s">
        <v>3883</v>
      </c>
      <c r="H9757" s="420">
        <v>4762</v>
      </c>
      <c r="I9757" s="420" t="s">
        <v>1619</v>
      </c>
      <c r="J9757" s="420" t="s">
        <v>1620</v>
      </c>
      <c r="K9757" s="420">
        <v>1</v>
      </c>
      <c r="L9757" s="420" t="s">
        <v>28</v>
      </c>
      <c r="M9757" s="420" t="s">
        <v>47</v>
      </c>
      <c r="N9757" s="420" t="s">
        <v>4304</v>
      </c>
      <c r="O9757" s="423">
        <v>955</v>
      </c>
      <c r="P9757" s="420">
        <v>0</v>
      </c>
      <c r="Q9757" s="10">
        <f t="shared" si="619"/>
        <v>955</v>
      </c>
    </row>
    <row r="9758" spans="2:17" ht="20.25" customHeight="1">
      <c r="B9758" s="10" t="str">
        <f t="shared" si="620"/>
        <v>دستكش ضد برش سبك862</v>
      </c>
      <c r="C9758" s="10" t="str">
        <f t="shared" si="621"/>
        <v>دستكش ضد برش سبك1404/04/28862</v>
      </c>
      <c r="D9758" s="10" t="str">
        <f>IFERROR(IF(تحویلی!$E$1="","",IF(NOSA!O9758=تحویلی!$E$1,تحویلی!$E$1&amp;COUNTIF(NOSA!$O$1:O9758,تحویلی!$E$1),"")),"")</f>
        <v/>
      </c>
      <c r="E9758" s="10" t="str">
        <f t="shared" si="622"/>
        <v>4763862</v>
      </c>
      <c r="F9758" s="10" t="str">
        <f>IFERROR(VLOOKUP(I9758,DATABASE!$N:$O,2,FALSE),"")</f>
        <v>دستكش ضد برش سبك</v>
      </c>
      <c r="G9758" s="420" t="s">
        <v>3883</v>
      </c>
      <c r="H9758" s="420">
        <v>4763</v>
      </c>
      <c r="I9758" s="420" t="s">
        <v>1442</v>
      </c>
      <c r="J9758" s="420" t="s">
        <v>22</v>
      </c>
      <c r="K9758" s="420">
        <v>1</v>
      </c>
      <c r="L9758" s="420" t="s">
        <v>3</v>
      </c>
      <c r="M9758" s="420" t="s">
        <v>47</v>
      </c>
      <c r="N9758" s="420" t="s">
        <v>2892</v>
      </c>
      <c r="O9758" s="423">
        <v>862</v>
      </c>
      <c r="P9758" s="420">
        <v>1</v>
      </c>
      <c r="Q9758" s="10">
        <f t="shared" si="619"/>
        <v>862</v>
      </c>
    </row>
    <row r="9759" spans="2:17" ht="20.25" customHeight="1">
      <c r="B9759" s="10" t="str">
        <f t="shared" si="620"/>
        <v>دستكش ضد برش سبك827</v>
      </c>
      <c r="C9759" s="10" t="str">
        <f t="shared" si="621"/>
        <v>دستكش ضد برش سبك1404/04/28827</v>
      </c>
      <c r="D9759" s="10" t="str">
        <f>IFERROR(IF(تحویلی!$E$1="","",IF(NOSA!O9759=تحویلی!$E$1,تحویلی!$E$1&amp;COUNTIF(NOSA!$O$1:O9759,تحویلی!$E$1),"")),"")</f>
        <v/>
      </c>
      <c r="E9759" s="10" t="str">
        <f t="shared" si="622"/>
        <v>4763827</v>
      </c>
      <c r="F9759" s="10" t="str">
        <f>IFERROR(VLOOKUP(I9759,DATABASE!$N:$O,2,FALSE),"")</f>
        <v>دستكش ضد برش سبك</v>
      </c>
      <c r="G9759" s="420" t="s">
        <v>3883</v>
      </c>
      <c r="H9759" s="420">
        <v>4763</v>
      </c>
      <c r="I9759" s="420" t="s">
        <v>1442</v>
      </c>
      <c r="J9759" s="420" t="s">
        <v>22</v>
      </c>
      <c r="K9759" s="420">
        <v>1</v>
      </c>
      <c r="L9759" s="420" t="s">
        <v>3</v>
      </c>
      <c r="M9759" s="420" t="s">
        <v>47</v>
      </c>
      <c r="N9759" s="420" t="s">
        <v>2653</v>
      </c>
      <c r="O9759" s="423">
        <v>827</v>
      </c>
      <c r="P9759" s="420">
        <v>1</v>
      </c>
      <c r="Q9759" s="10">
        <f t="shared" si="619"/>
        <v>827</v>
      </c>
    </row>
    <row r="9760" spans="2:17" ht="20.25" customHeight="1">
      <c r="B9760" s="10" t="str">
        <f t="shared" si="620"/>
        <v>دستكش ضد برش سبك933</v>
      </c>
      <c r="C9760" s="10" t="str">
        <f t="shared" si="621"/>
        <v>دستكش ضد برش سبك1404/04/28933</v>
      </c>
      <c r="D9760" s="10" t="str">
        <f>IFERROR(IF(تحویلی!$E$1="","",IF(NOSA!O9760=تحویلی!$E$1,تحویلی!$E$1&amp;COUNTIF(NOSA!$O$1:O9760,تحویلی!$E$1),"")),"")</f>
        <v/>
      </c>
      <c r="E9760" s="10" t="str">
        <f t="shared" si="622"/>
        <v>4773933</v>
      </c>
      <c r="F9760" s="10" t="str">
        <f>IFERROR(VLOOKUP(I9760,DATABASE!$N:$O,2,FALSE),"")</f>
        <v>دستكش ضد برش سبك</v>
      </c>
      <c r="G9760" s="420" t="s">
        <v>3883</v>
      </c>
      <c r="H9760" s="420">
        <v>4773</v>
      </c>
      <c r="I9760" s="420" t="s">
        <v>1442</v>
      </c>
      <c r="J9760" s="420" t="s">
        <v>22</v>
      </c>
      <c r="K9760" s="420">
        <v>1</v>
      </c>
      <c r="L9760" s="420" t="s">
        <v>3</v>
      </c>
      <c r="M9760" s="420" t="s">
        <v>47</v>
      </c>
      <c r="N9760" s="420" t="s">
        <v>3952</v>
      </c>
      <c r="O9760" s="423">
        <v>933</v>
      </c>
      <c r="P9760" s="420">
        <v>1</v>
      </c>
      <c r="Q9760" s="10">
        <f t="shared" si="619"/>
        <v>933</v>
      </c>
    </row>
    <row r="9761" spans="2:17" ht="20.25" customHeight="1">
      <c r="B9761" s="10" t="str">
        <f t="shared" si="620"/>
        <v>دستكش ضد برش سبك848</v>
      </c>
      <c r="C9761" s="10" t="str">
        <f t="shared" si="621"/>
        <v>دستكش ضد برش سبك1404/04/28848</v>
      </c>
      <c r="D9761" s="10" t="str">
        <f>IFERROR(IF(تحویلی!$E$1="","",IF(NOSA!O9761=تحویلی!$E$1,تحویلی!$E$1&amp;COUNTIF(NOSA!$O$1:O9761,تحویلی!$E$1),"")),"")</f>
        <v/>
      </c>
      <c r="E9761" s="10" t="str">
        <f t="shared" si="622"/>
        <v>4773848</v>
      </c>
      <c r="F9761" s="10" t="str">
        <f>IFERROR(VLOOKUP(I9761,DATABASE!$N:$O,2,FALSE),"")</f>
        <v>دستكش ضد برش سبك</v>
      </c>
      <c r="G9761" s="420" t="s">
        <v>3883</v>
      </c>
      <c r="H9761" s="420">
        <v>4773</v>
      </c>
      <c r="I9761" s="420" t="s">
        <v>1442</v>
      </c>
      <c r="J9761" s="420" t="s">
        <v>22</v>
      </c>
      <c r="K9761" s="420">
        <v>1</v>
      </c>
      <c r="L9761" s="420" t="s">
        <v>3</v>
      </c>
      <c r="M9761" s="420" t="s">
        <v>47</v>
      </c>
      <c r="N9761" s="420" t="s">
        <v>2750</v>
      </c>
      <c r="O9761" s="423">
        <v>848</v>
      </c>
      <c r="P9761" s="420">
        <v>1</v>
      </c>
      <c r="Q9761" s="10">
        <f t="shared" si="619"/>
        <v>848</v>
      </c>
    </row>
    <row r="9762" spans="2:17" ht="20.25" customHeight="1">
      <c r="B9762" s="10" t="str">
        <f t="shared" si="620"/>
        <v>دستكش ضد برش سبك773</v>
      </c>
      <c r="C9762" s="10" t="str">
        <f t="shared" si="621"/>
        <v>دستكش ضد برش سبك1404/04/28773</v>
      </c>
      <c r="D9762" s="10" t="str">
        <f>IFERROR(IF(تحویلی!$E$1="","",IF(NOSA!O9762=تحویلی!$E$1,تحویلی!$E$1&amp;COUNTIF(NOSA!$O$1:O9762,تحویلی!$E$1),"")),"")</f>
        <v/>
      </c>
      <c r="E9762" s="10" t="str">
        <f t="shared" si="622"/>
        <v>4773773</v>
      </c>
      <c r="F9762" s="10" t="str">
        <f>IFERROR(VLOOKUP(I9762,DATABASE!$N:$O,2,FALSE),"")</f>
        <v>دستكش ضد برش سبك</v>
      </c>
      <c r="G9762" s="420" t="s">
        <v>3883</v>
      </c>
      <c r="H9762" s="420">
        <v>4773</v>
      </c>
      <c r="I9762" s="420" t="s">
        <v>1442</v>
      </c>
      <c r="J9762" s="420" t="s">
        <v>22</v>
      </c>
      <c r="K9762" s="420">
        <v>1</v>
      </c>
      <c r="L9762" s="420" t="s">
        <v>3</v>
      </c>
      <c r="M9762" s="420" t="s">
        <v>4</v>
      </c>
      <c r="N9762" s="420" t="s">
        <v>1148</v>
      </c>
      <c r="O9762" s="423">
        <v>773</v>
      </c>
      <c r="P9762" s="420">
        <v>1</v>
      </c>
      <c r="Q9762" s="10">
        <f t="shared" si="619"/>
        <v>773</v>
      </c>
    </row>
    <row r="9763" spans="2:17" ht="20.25" customHeight="1">
      <c r="B9763" s="10" t="str">
        <f t="shared" si="620"/>
        <v>دستكش ضد برش سبك624</v>
      </c>
      <c r="C9763" s="10" t="str">
        <f t="shared" si="621"/>
        <v>دستكش ضد برش سبك1404/04/28624</v>
      </c>
      <c r="D9763" s="10" t="str">
        <f>IFERROR(IF(تحویلی!$E$1="","",IF(NOSA!O9763=تحویلی!$E$1,تحویلی!$E$1&amp;COUNTIF(NOSA!$O$1:O9763,تحویلی!$E$1),"")),"")</f>
        <v/>
      </c>
      <c r="E9763" s="10" t="str">
        <f t="shared" si="622"/>
        <v>4773624</v>
      </c>
      <c r="F9763" s="10" t="str">
        <f>IFERROR(VLOOKUP(I9763,DATABASE!$N:$O,2,FALSE),"")</f>
        <v>دستكش ضد برش سبك</v>
      </c>
      <c r="G9763" s="420" t="s">
        <v>3883</v>
      </c>
      <c r="H9763" s="420">
        <v>4773</v>
      </c>
      <c r="I9763" s="420" t="s">
        <v>1442</v>
      </c>
      <c r="J9763" s="420" t="s">
        <v>22</v>
      </c>
      <c r="K9763" s="420">
        <v>1</v>
      </c>
      <c r="L9763" s="420" t="s">
        <v>3</v>
      </c>
      <c r="M9763" s="420" t="s">
        <v>25</v>
      </c>
      <c r="N9763" s="420" t="s">
        <v>226</v>
      </c>
      <c r="O9763" s="423">
        <v>624</v>
      </c>
      <c r="P9763" s="420">
        <v>1</v>
      </c>
      <c r="Q9763" s="10">
        <f t="shared" si="619"/>
        <v>624</v>
      </c>
    </row>
    <row r="9764" spans="2:17" ht="20.25" customHeight="1">
      <c r="B9764" s="10" t="str">
        <f t="shared" si="620"/>
        <v>دستكش ضد برش سبك88</v>
      </c>
      <c r="C9764" s="10" t="str">
        <f t="shared" si="621"/>
        <v>دستكش ضد برش سبك1404/04/2888</v>
      </c>
      <c r="D9764" s="10" t="str">
        <f>IFERROR(IF(تحویلی!$E$1="","",IF(NOSA!O9764=تحویلی!$E$1,تحویلی!$E$1&amp;COUNTIF(NOSA!$O$1:O9764,تحویلی!$E$1),"")),"")</f>
        <v/>
      </c>
      <c r="E9764" s="10" t="str">
        <f t="shared" si="622"/>
        <v>477788</v>
      </c>
      <c r="F9764" s="10" t="str">
        <f>IFERROR(VLOOKUP(I9764,DATABASE!$N:$O,2,FALSE),"")</f>
        <v>دستكش ضد برش سبك</v>
      </c>
      <c r="G9764" s="420" t="s">
        <v>3883</v>
      </c>
      <c r="H9764" s="420">
        <v>4777</v>
      </c>
      <c r="I9764" s="420" t="s">
        <v>1442</v>
      </c>
      <c r="J9764" s="420" t="s">
        <v>22</v>
      </c>
      <c r="K9764" s="420">
        <v>1</v>
      </c>
      <c r="L9764" s="420" t="s">
        <v>3</v>
      </c>
      <c r="M9764" s="420" t="s">
        <v>19</v>
      </c>
      <c r="N9764" s="420" t="s">
        <v>306</v>
      </c>
      <c r="O9764" s="423">
        <v>88</v>
      </c>
      <c r="P9764" s="420">
        <v>1</v>
      </c>
      <c r="Q9764" s="10">
        <f t="shared" si="619"/>
        <v>88</v>
      </c>
    </row>
    <row r="9765" spans="2:17" ht="20.25" customHeight="1">
      <c r="B9765" s="10" t="str">
        <f t="shared" si="620"/>
        <v>عينك جوشكاري859</v>
      </c>
      <c r="C9765" s="10" t="str">
        <f t="shared" si="621"/>
        <v>عينك جوشكاري1404/04/28859</v>
      </c>
      <c r="D9765" s="10" t="str">
        <f>IFERROR(IF(تحویلی!$E$1="","",IF(NOSA!O9765=تحویلی!$E$1,تحویلی!$E$1&amp;COUNTIF(NOSA!$O$1:O9765,تحویلی!$E$1),"")),"")</f>
        <v/>
      </c>
      <c r="E9765" s="10" t="str">
        <f t="shared" si="622"/>
        <v>4780859</v>
      </c>
      <c r="F9765" s="10" t="str">
        <f>IFERROR(VLOOKUP(I9765,DATABASE!$N:$O,2,FALSE),"")</f>
        <v>عينك جوشكاري</v>
      </c>
      <c r="G9765" s="420" t="s">
        <v>3883</v>
      </c>
      <c r="H9765" s="420">
        <v>4780</v>
      </c>
      <c r="I9765" s="420" t="s">
        <v>1622</v>
      </c>
      <c r="J9765" s="420" t="s">
        <v>646</v>
      </c>
      <c r="K9765" s="420">
        <v>4</v>
      </c>
      <c r="L9765" s="420" t="s">
        <v>8</v>
      </c>
      <c r="M9765" s="420" t="s">
        <v>102</v>
      </c>
      <c r="N9765" s="420" t="s">
        <v>163</v>
      </c>
      <c r="O9765" s="423">
        <v>859</v>
      </c>
      <c r="P9765" s="420">
        <v>0</v>
      </c>
      <c r="Q9765" s="10">
        <f t="shared" si="619"/>
        <v>859</v>
      </c>
    </row>
    <row r="9766" spans="2:17" ht="20.25" customHeight="1">
      <c r="B9766" s="10" t="str">
        <f t="shared" si="620"/>
        <v>عينك سنگ زني بغل توري859</v>
      </c>
      <c r="C9766" s="10" t="str">
        <f t="shared" si="621"/>
        <v>عينك سنگ زني بغل توري1404/04/28859</v>
      </c>
      <c r="D9766" s="10" t="str">
        <f>IFERROR(IF(تحویلی!$E$1="","",IF(NOSA!O9766=تحویلی!$E$1,تحویلی!$E$1&amp;COUNTIF(NOSA!$O$1:O9766,تحویلی!$E$1),"")),"")</f>
        <v/>
      </c>
      <c r="E9766" s="10" t="str">
        <f t="shared" si="622"/>
        <v>4780859</v>
      </c>
      <c r="F9766" s="10" t="str">
        <f>IFERROR(VLOOKUP(I9766,DATABASE!$N:$O,2,FALSE),"")</f>
        <v>عينك سنگ زني بغل توري</v>
      </c>
      <c r="G9766" s="420" t="s">
        <v>3883</v>
      </c>
      <c r="H9766" s="420">
        <v>4780</v>
      </c>
      <c r="I9766" s="420" t="s">
        <v>1519</v>
      </c>
      <c r="J9766" s="420" t="s">
        <v>1520</v>
      </c>
      <c r="K9766" s="420">
        <v>4</v>
      </c>
      <c r="L9766" s="420" t="s">
        <v>8</v>
      </c>
      <c r="M9766" s="420" t="s">
        <v>102</v>
      </c>
      <c r="N9766" s="420" t="s">
        <v>163</v>
      </c>
      <c r="O9766" s="423">
        <v>859</v>
      </c>
      <c r="P9766" s="420">
        <v>0</v>
      </c>
      <c r="Q9766" s="10">
        <f t="shared" si="619"/>
        <v>859</v>
      </c>
    </row>
    <row r="9767" spans="2:17" ht="20.25" customHeight="1">
      <c r="B9767" s="10" t="str">
        <f t="shared" si="620"/>
        <v>عينك گاگل859</v>
      </c>
      <c r="C9767" s="10" t="str">
        <f t="shared" si="621"/>
        <v>عينك گاگل1404/04/28859</v>
      </c>
      <c r="D9767" s="10" t="str">
        <f>IFERROR(IF(تحویلی!$E$1="","",IF(NOSA!O9767=تحویلی!$E$1,تحویلی!$E$1&amp;COUNTIF(NOSA!$O$1:O9767,تحویلی!$E$1),"")),"")</f>
        <v/>
      </c>
      <c r="E9767" s="10" t="str">
        <f t="shared" si="622"/>
        <v>4780859</v>
      </c>
      <c r="F9767" s="10" t="str">
        <f>IFERROR(VLOOKUP(I9767,DATABASE!$N:$O,2,FALSE),"")</f>
        <v>عينك گاگل</v>
      </c>
      <c r="G9767" s="420" t="s">
        <v>3883</v>
      </c>
      <c r="H9767" s="420">
        <v>4780</v>
      </c>
      <c r="I9767" s="420" t="s">
        <v>1555</v>
      </c>
      <c r="J9767" s="420" t="s">
        <v>1556</v>
      </c>
      <c r="K9767" s="420">
        <v>2</v>
      </c>
      <c r="L9767" s="420" t="s">
        <v>8</v>
      </c>
      <c r="M9767" s="420" t="s">
        <v>102</v>
      </c>
      <c r="N9767" s="420" t="s">
        <v>163</v>
      </c>
      <c r="O9767" s="423">
        <v>859</v>
      </c>
      <c r="P9767" s="420">
        <v>0</v>
      </c>
      <c r="Q9767" s="10">
        <f t="shared" si="619"/>
        <v>859</v>
      </c>
    </row>
    <row r="9768" spans="2:17" ht="20.25" customHeight="1">
      <c r="B9768" s="10" t="str">
        <f t="shared" si="620"/>
        <v>گوشي اير پلاگ859</v>
      </c>
      <c r="C9768" s="10" t="str">
        <f t="shared" si="621"/>
        <v>گوشي اير پلاگ1404/04/28859</v>
      </c>
      <c r="D9768" s="10" t="str">
        <f>IFERROR(IF(تحویلی!$E$1="","",IF(NOSA!O9768=تحویلی!$E$1,تحویلی!$E$1&amp;COUNTIF(NOSA!$O$1:O9768,تحویلی!$E$1),"")),"")</f>
        <v/>
      </c>
      <c r="E9768" s="10" t="str">
        <f t="shared" si="622"/>
        <v>4780859</v>
      </c>
      <c r="F9768" s="10" t="str">
        <f>IFERROR(VLOOKUP(I9768,DATABASE!$N:$O,2,FALSE),"")</f>
        <v>گوشي اير پلاگ</v>
      </c>
      <c r="G9768" s="420" t="s">
        <v>3883</v>
      </c>
      <c r="H9768" s="420">
        <v>4780</v>
      </c>
      <c r="I9768" s="420" t="s">
        <v>1581</v>
      </c>
      <c r="J9768" s="420" t="s">
        <v>124</v>
      </c>
      <c r="K9768" s="420">
        <v>10</v>
      </c>
      <c r="L9768" s="420" t="s">
        <v>8</v>
      </c>
      <c r="M9768" s="420" t="s">
        <v>102</v>
      </c>
      <c r="N9768" s="420" t="s">
        <v>163</v>
      </c>
      <c r="O9768" s="423">
        <v>859</v>
      </c>
      <c r="P9768" s="420">
        <v>0</v>
      </c>
      <c r="Q9768" s="10">
        <f t="shared" si="619"/>
        <v>859</v>
      </c>
    </row>
    <row r="9769" spans="2:17" ht="20.25" customHeight="1">
      <c r="B9769" s="10" t="str">
        <f t="shared" si="620"/>
        <v>لباس كار يكبار مصرف859</v>
      </c>
      <c r="C9769" s="10" t="str">
        <f t="shared" si="621"/>
        <v>لباس كار يكبار مصرف1404/04/28859</v>
      </c>
      <c r="D9769" s="10" t="str">
        <f>IFERROR(IF(تحویلی!$E$1="","",IF(NOSA!O9769=تحویلی!$E$1,تحویلی!$E$1&amp;COUNTIF(NOSA!$O$1:O9769,تحویلی!$E$1),"")),"")</f>
        <v/>
      </c>
      <c r="E9769" s="10" t="str">
        <f t="shared" si="622"/>
        <v>4780859</v>
      </c>
      <c r="F9769" s="10" t="str">
        <f>IFERROR(VLOOKUP(I9769,DATABASE!$N:$O,2,FALSE),"")</f>
        <v>لباس كار يكبار مصرف</v>
      </c>
      <c r="G9769" s="420" t="s">
        <v>3883</v>
      </c>
      <c r="H9769" s="420">
        <v>4780</v>
      </c>
      <c r="I9769" s="420" t="s">
        <v>1691</v>
      </c>
      <c r="J9769" s="420" t="s">
        <v>956</v>
      </c>
      <c r="K9769" s="420">
        <v>6</v>
      </c>
      <c r="L9769" s="420" t="s">
        <v>28</v>
      </c>
      <c r="M9769" s="420" t="s">
        <v>102</v>
      </c>
      <c r="N9769" s="420" t="s">
        <v>163</v>
      </c>
      <c r="O9769" s="423">
        <v>859</v>
      </c>
      <c r="P9769" s="420">
        <v>0</v>
      </c>
      <c r="Q9769" s="10">
        <f t="shared" si="619"/>
        <v>859</v>
      </c>
    </row>
    <row r="9770" spans="2:17" ht="20.25" customHeight="1">
      <c r="B9770" s="10" t="str">
        <f t="shared" si="620"/>
        <v>مقنعه نسوز كتان859</v>
      </c>
      <c r="C9770" s="10" t="str">
        <f t="shared" si="621"/>
        <v>مقنعه نسوز كتان1404/04/28859</v>
      </c>
      <c r="D9770" s="10" t="str">
        <f>IFERROR(IF(تحویلی!$E$1="","",IF(NOSA!O9770=تحویلی!$E$1,تحویلی!$E$1&amp;COUNTIF(NOSA!$O$1:O9770,تحویلی!$E$1),"")),"")</f>
        <v/>
      </c>
      <c r="E9770" s="10" t="str">
        <f t="shared" si="622"/>
        <v>4780859</v>
      </c>
      <c r="F9770" s="10" t="str">
        <f>IFERROR(VLOOKUP(I9770,DATABASE!$N:$O,2,FALSE),"")</f>
        <v>مقنعه نسوز كتان</v>
      </c>
      <c r="G9770" s="420" t="s">
        <v>3883</v>
      </c>
      <c r="H9770" s="420">
        <v>4780</v>
      </c>
      <c r="I9770" s="420" t="s">
        <v>1587</v>
      </c>
      <c r="J9770" s="420" t="s">
        <v>31</v>
      </c>
      <c r="K9770" s="420">
        <v>4</v>
      </c>
      <c r="L9770" s="420" t="s">
        <v>8</v>
      </c>
      <c r="M9770" s="420" t="s">
        <v>102</v>
      </c>
      <c r="N9770" s="420" t="s">
        <v>163</v>
      </c>
      <c r="O9770" s="423">
        <v>859</v>
      </c>
      <c r="P9770" s="420">
        <v>0</v>
      </c>
      <c r="Q9770" s="10">
        <f t="shared" ref="Q9770:Q9833" si="623">VALUE(O9770)</f>
        <v>859</v>
      </c>
    </row>
    <row r="9771" spans="2:17" ht="20.25" customHeight="1">
      <c r="B9771" s="10" t="str">
        <f t="shared" si="620"/>
        <v>ماسك N95) FFP2 )859</v>
      </c>
      <c r="C9771" s="10" t="str">
        <f t="shared" si="621"/>
        <v>ماسك N95) FFP2 )1404/04/28859</v>
      </c>
      <c r="D9771" s="10" t="str">
        <f>IFERROR(IF(تحویلی!$E$1="","",IF(NOSA!O9771=تحویلی!$E$1,تحویلی!$E$1&amp;COUNTIF(NOSA!$O$1:O9771,تحویلی!$E$1),"")),"")</f>
        <v/>
      </c>
      <c r="E9771" s="10" t="str">
        <f t="shared" si="622"/>
        <v>4781859</v>
      </c>
      <c r="F9771" s="10" t="str">
        <f>IFERROR(VLOOKUP(I9771,DATABASE!$N:$O,2,FALSE),"")</f>
        <v>ماسك N95) FFP2 )</v>
      </c>
      <c r="G9771" s="420" t="s">
        <v>3883</v>
      </c>
      <c r="H9771" s="420">
        <v>4781</v>
      </c>
      <c r="I9771" s="420" t="s">
        <v>1469</v>
      </c>
      <c r="J9771" s="420" t="s">
        <v>256</v>
      </c>
      <c r="K9771" s="420">
        <v>200</v>
      </c>
      <c r="L9771" s="420" t="s">
        <v>8</v>
      </c>
      <c r="M9771" s="420" t="s">
        <v>102</v>
      </c>
      <c r="N9771" s="420" t="s">
        <v>163</v>
      </c>
      <c r="O9771" s="423">
        <v>859</v>
      </c>
      <c r="P9771" s="420">
        <v>0</v>
      </c>
      <c r="Q9771" s="10">
        <f t="shared" si="623"/>
        <v>859</v>
      </c>
    </row>
    <row r="9772" spans="2:17" ht="20.25" customHeight="1">
      <c r="B9772" s="10" t="str">
        <f t="shared" si="620"/>
        <v>ماسك بهداشتي يكبار مصرف859</v>
      </c>
      <c r="C9772" s="10" t="str">
        <f t="shared" si="621"/>
        <v>ماسك بهداشتي يكبار مصرف1404/04/28859</v>
      </c>
      <c r="D9772" s="10" t="str">
        <f>IFERROR(IF(تحویلی!$E$1="","",IF(NOSA!O9772=تحویلی!$E$1,تحویلی!$E$1&amp;COUNTIF(NOSA!$O$1:O9772,تحویلی!$E$1),"")),"")</f>
        <v/>
      </c>
      <c r="E9772" s="10" t="str">
        <f t="shared" si="622"/>
        <v>4781859</v>
      </c>
      <c r="F9772" s="10" t="str">
        <f>IFERROR(VLOOKUP(I9772,DATABASE!$N:$O,2,FALSE),"")</f>
        <v>ماسك بهداشتي يكبار مصرف</v>
      </c>
      <c r="G9772" s="420" t="s">
        <v>3883</v>
      </c>
      <c r="H9772" s="420">
        <v>4781</v>
      </c>
      <c r="I9772" s="420" t="s">
        <v>1761</v>
      </c>
      <c r="J9772" s="420" t="s">
        <v>62</v>
      </c>
      <c r="K9772" s="420">
        <v>400</v>
      </c>
      <c r="L9772" s="420" t="s">
        <v>8</v>
      </c>
      <c r="M9772" s="420" t="s">
        <v>102</v>
      </c>
      <c r="N9772" s="420" t="s">
        <v>163</v>
      </c>
      <c r="O9772" s="423">
        <v>859</v>
      </c>
      <c r="P9772" s="420">
        <v>0</v>
      </c>
      <c r="Q9772" s="10">
        <f t="shared" si="623"/>
        <v>859</v>
      </c>
    </row>
    <row r="9773" spans="2:17" ht="20.25" customHeight="1">
      <c r="B9773" s="10" t="str">
        <f t="shared" si="620"/>
        <v>دستكش استاد كار859</v>
      </c>
      <c r="C9773" s="10" t="str">
        <f t="shared" si="621"/>
        <v>دستكش استاد كار1404/04/28859</v>
      </c>
      <c r="D9773" s="10" t="str">
        <f>IFERROR(IF(تحویلی!$E$1="","",IF(NOSA!O9773=تحویلی!$E$1,تحویلی!$E$1&amp;COUNTIF(NOSA!$O$1:O9773,تحویلی!$E$1),"")),"")</f>
        <v/>
      </c>
      <c r="E9773" s="10" t="str">
        <f t="shared" si="622"/>
        <v>4781859</v>
      </c>
      <c r="F9773" s="10" t="str">
        <f>IFERROR(VLOOKUP(I9773,DATABASE!$N:$O,2,FALSE),"")</f>
        <v>دستكش استاد كار</v>
      </c>
      <c r="G9773" s="420" t="s">
        <v>3883</v>
      </c>
      <c r="H9773" s="420">
        <v>4781</v>
      </c>
      <c r="I9773" s="420" t="s">
        <v>1543</v>
      </c>
      <c r="J9773" s="420" t="s">
        <v>255</v>
      </c>
      <c r="K9773" s="420">
        <v>4</v>
      </c>
      <c r="L9773" s="420" t="s">
        <v>3</v>
      </c>
      <c r="M9773" s="420" t="s">
        <v>102</v>
      </c>
      <c r="N9773" s="420" t="s">
        <v>163</v>
      </c>
      <c r="O9773" s="423">
        <v>859</v>
      </c>
      <c r="P9773" s="420">
        <v>0</v>
      </c>
      <c r="Q9773" s="10">
        <f t="shared" si="623"/>
        <v>859</v>
      </c>
    </row>
    <row r="9774" spans="2:17" ht="20.25" customHeight="1">
      <c r="B9774" s="10" t="str">
        <f t="shared" si="620"/>
        <v>دستكش كف مواد سبك859</v>
      </c>
      <c r="C9774" s="10" t="str">
        <f t="shared" si="621"/>
        <v>دستكش كف مواد سبك1404/04/28859</v>
      </c>
      <c r="D9774" s="10" t="str">
        <f>IFERROR(IF(تحویلی!$E$1="","",IF(NOSA!O9774=تحویلی!$E$1,تحویلی!$E$1&amp;COUNTIF(NOSA!$O$1:O9774,تحویلی!$E$1),"")),"")</f>
        <v/>
      </c>
      <c r="E9774" s="10" t="str">
        <f t="shared" si="622"/>
        <v>4781859</v>
      </c>
      <c r="F9774" s="10" t="str">
        <f>IFERROR(VLOOKUP(I9774,DATABASE!$N:$O,2,FALSE),"")</f>
        <v>دستكش كف مواد سبك</v>
      </c>
      <c r="G9774" s="420" t="s">
        <v>3883</v>
      </c>
      <c r="H9774" s="420">
        <v>4781</v>
      </c>
      <c r="I9774" s="420" t="s">
        <v>1456</v>
      </c>
      <c r="J9774" s="420" t="s">
        <v>2</v>
      </c>
      <c r="K9774" s="420">
        <v>60</v>
      </c>
      <c r="L9774" s="420" t="s">
        <v>3</v>
      </c>
      <c r="M9774" s="420" t="s">
        <v>102</v>
      </c>
      <c r="N9774" s="420" t="s">
        <v>163</v>
      </c>
      <c r="O9774" s="423">
        <v>859</v>
      </c>
      <c r="P9774" s="420">
        <v>0</v>
      </c>
      <c r="Q9774" s="10">
        <f t="shared" si="623"/>
        <v>859</v>
      </c>
    </row>
    <row r="9775" spans="2:17" ht="20.25" customHeight="1">
      <c r="B9775" s="10" t="str">
        <f t="shared" si="620"/>
        <v>دستكش ضد برش سبك859</v>
      </c>
      <c r="C9775" s="10" t="str">
        <f t="shared" si="621"/>
        <v>دستكش ضد برش سبك1404/04/28859</v>
      </c>
      <c r="D9775" s="10" t="str">
        <f>IFERROR(IF(تحویلی!$E$1="","",IF(NOSA!O9775=تحویلی!$E$1,تحویلی!$E$1&amp;COUNTIF(NOSA!$O$1:O9775,تحویلی!$E$1),"")),"")</f>
        <v/>
      </c>
      <c r="E9775" s="10" t="str">
        <f t="shared" si="622"/>
        <v>4781859</v>
      </c>
      <c r="F9775" s="10" t="str">
        <f>IFERROR(VLOOKUP(I9775,DATABASE!$N:$O,2,FALSE),"")</f>
        <v>دستكش ضد برش سبك</v>
      </c>
      <c r="G9775" s="420" t="s">
        <v>3883</v>
      </c>
      <c r="H9775" s="420">
        <v>4781</v>
      </c>
      <c r="I9775" s="420" t="s">
        <v>1442</v>
      </c>
      <c r="J9775" s="420" t="s">
        <v>22</v>
      </c>
      <c r="K9775" s="420">
        <v>120</v>
      </c>
      <c r="L9775" s="420" t="s">
        <v>3</v>
      </c>
      <c r="M9775" s="420" t="s">
        <v>102</v>
      </c>
      <c r="N9775" s="420" t="s">
        <v>163</v>
      </c>
      <c r="O9775" s="423">
        <v>859</v>
      </c>
      <c r="P9775" s="420">
        <v>0</v>
      </c>
      <c r="Q9775" s="10">
        <f t="shared" si="623"/>
        <v>859</v>
      </c>
    </row>
    <row r="9776" spans="2:17" ht="20.25" customHeight="1">
      <c r="B9776" s="10" t="str">
        <f t="shared" si="620"/>
        <v>لباس كار(بلوز و شلوار)100010</v>
      </c>
      <c r="C9776" s="10" t="str">
        <f t="shared" si="621"/>
        <v>لباس كار(بلوز و شلوار)1404/04/28100010</v>
      </c>
      <c r="D9776" s="10" t="str">
        <f>IFERROR(IF(تحویلی!$E$1="","",IF(NOSA!O9776=تحویلی!$E$1,تحویلی!$E$1&amp;COUNTIF(NOSA!$O$1:O9776,تحویلی!$E$1),"")),"")</f>
        <v/>
      </c>
      <c r="E9776" s="10" t="str">
        <f t="shared" si="622"/>
        <v>4782100010</v>
      </c>
      <c r="F9776" s="10" t="str">
        <f>IFERROR(VLOOKUP(I9776,DATABASE!$N:$O,2,FALSE),"")</f>
        <v>لباس كار(بلوز و شلوار)</v>
      </c>
      <c r="G9776" s="420" t="s">
        <v>3883</v>
      </c>
      <c r="H9776" s="420">
        <v>4782</v>
      </c>
      <c r="I9776" s="420" t="s">
        <v>1724</v>
      </c>
      <c r="J9776" s="420" t="s">
        <v>1725</v>
      </c>
      <c r="K9776" s="420">
        <v>1</v>
      </c>
      <c r="L9776" s="420" t="s">
        <v>28</v>
      </c>
      <c r="M9776" s="420" t="s">
        <v>47</v>
      </c>
      <c r="N9776" s="420" t="s">
        <v>4576</v>
      </c>
      <c r="O9776" s="423">
        <v>100010</v>
      </c>
      <c r="P9776" s="420">
        <v>0</v>
      </c>
      <c r="Q9776" s="10">
        <f t="shared" si="623"/>
        <v>100010</v>
      </c>
    </row>
    <row r="9777" spans="2:17" ht="20.25" customHeight="1">
      <c r="B9777" s="10" t="str">
        <f t="shared" si="620"/>
        <v>كلاه ايمني100010</v>
      </c>
      <c r="C9777" s="10" t="str">
        <f t="shared" si="621"/>
        <v>كلاه ايمني1404/04/28100010</v>
      </c>
      <c r="D9777" s="10" t="str">
        <f>IFERROR(IF(تحویلی!$E$1="","",IF(NOSA!O9777=تحویلی!$E$1,تحویلی!$E$1&amp;COUNTIF(NOSA!$O$1:O9777,تحویلی!$E$1),"")),"")</f>
        <v/>
      </c>
      <c r="E9777" s="10" t="str">
        <f t="shared" si="622"/>
        <v>4782100010</v>
      </c>
      <c r="F9777" s="10" t="str">
        <f>IFERROR(VLOOKUP(I9777,DATABASE!$N:$O,2,FALSE),"")</f>
        <v>كلاه ايمني</v>
      </c>
      <c r="G9777" s="420" t="s">
        <v>3883</v>
      </c>
      <c r="H9777" s="420">
        <v>4782</v>
      </c>
      <c r="I9777" s="420" t="s">
        <v>1476</v>
      </c>
      <c r="J9777" s="420" t="s">
        <v>1647</v>
      </c>
      <c r="K9777" s="420">
        <v>1</v>
      </c>
      <c r="L9777" s="420" t="s">
        <v>8</v>
      </c>
      <c r="M9777" s="420" t="s">
        <v>47</v>
      </c>
      <c r="N9777" s="420" t="s">
        <v>4576</v>
      </c>
      <c r="O9777" s="423">
        <v>100010</v>
      </c>
      <c r="P9777" s="420">
        <v>0</v>
      </c>
      <c r="Q9777" s="10">
        <f t="shared" si="623"/>
        <v>100010</v>
      </c>
    </row>
    <row r="9778" spans="2:17" ht="20.25" customHeight="1">
      <c r="B9778" s="10" t="str">
        <f t="shared" si="620"/>
        <v>كفش ايمني100010</v>
      </c>
      <c r="C9778" s="10" t="str">
        <f t="shared" si="621"/>
        <v>كفش ايمني1404/04/28100010</v>
      </c>
      <c r="D9778" s="10" t="str">
        <f>IFERROR(IF(تحویلی!$E$1="","",IF(NOSA!O9778=تحویلی!$E$1,تحویلی!$E$1&amp;COUNTIF(NOSA!$O$1:O9778,تحویلی!$E$1),"")),"")</f>
        <v/>
      </c>
      <c r="E9778" s="10" t="str">
        <f t="shared" si="622"/>
        <v>4782100010</v>
      </c>
      <c r="F9778" s="10" t="str">
        <f>IFERROR(VLOOKUP(I9778,DATABASE!$N:$O,2,FALSE),"")</f>
        <v>كفش ايمني</v>
      </c>
      <c r="G9778" s="420" t="s">
        <v>3883</v>
      </c>
      <c r="H9778" s="420">
        <v>4782</v>
      </c>
      <c r="I9778" s="420" t="s">
        <v>1526</v>
      </c>
      <c r="J9778" s="420" t="s">
        <v>1729</v>
      </c>
      <c r="K9778" s="420">
        <v>1</v>
      </c>
      <c r="L9778" s="420" t="s">
        <v>3</v>
      </c>
      <c r="M9778" s="420" t="s">
        <v>47</v>
      </c>
      <c r="N9778" s="420" t="s">
        <v>4576</v>
      </c>
      <c r="O9778" s="423">
        <v>100010</v>
      </c>
      <c r="P9778" s="420">
        <v>0</v>
      </c>
      <c r="Q9778" s="10">
        <f t="shared" si="623"/>
        <v>100010</v>
      </c>
    </row>
    <row r="9779" spans="2:17" ht="20.25" customHeight="1">
      <c r="B9779" s="10" t="str">
        <f t="shared" si="620"/>
        <v>گوشي اير پلاگ100010</v>
      </c>
      <c r="C9779" s="10" t="str">
        <f t="shared" si="621"/>
        <v>گوشي اير پلاگ1404/04/28100010</v>
      </c>
      <c r="D9779" s="10" t="str">
        <f>IFERROR(IF(تحویلی!$E$1="","",IF(NOSA!O9779=تحویلی!$E$1,تحویلی!$E$1&amp;COUNTIF(NOSA!$O$1:O9779,تحویلی!$E$1),"")),"")</f>
        <v/>
      </c>
      <c r="E9779" s="10" t="str">
        <f t="shared" si="622"/>
        <v>4782100010</v>
      </c>
      <c r="F9779" s="10" t="str">
        <f>IFERROR(VLOOKUP(I9779,DATABASE!$N:$O,2,FALSE),"")</f>
        <v>گوشي اير پلاگ</v>
      </c>
      <c r="G9779" s="420" t="s">
        <v>3883</v>
      </c>
      <c r="H9779" s="420">
        <v>4782</v>
      </c>
      <c r="I9779" s="420" t="s">
        <v>1581</v>
      </c>
      <c r="J9779" s="420" t="s">
        <v>124</v>
      </c>
      <c r="K9779" s="420">
        <v>1</v>
      </c>
      <c r="L9779" s="420" t="s">
        <v>8</v>
      </c>
      <c r="M9779" s="420" t="s">
        <v>47</v>
      </c>
      <c r="N9779" s="420" t="s">
        <v>4576</v>
      </c>
      <c r="O9779" s="423">
        <v>100010</v>
      </c>
      <c r="P9779" s="420">
        <v>0</v>
      </c>
      <c r="Q9779" s="10">
        <f t="shared" si="623"/>
        <v>100010</v>
      </c>
    </row>
    <row r="9780" spans="2:17" ht="20.25" customHeight="1">
      <c r="B9780" s="10" t="str">
        <f t="shared" si="620"/>
        <v>دستكش ضد برش سبك100010</v>
      </c>
      <c r="C9780" s="10" t="str">
        <f t="shared" si="621"/>
        <v>دستكش ضد برش سبك1404/04/28100010</v>
      </c>
      <c r="D9780" s="10" t="str">
        <f>IFERROR(IF(تحویلی!$E$1="","",IF(NOSA!O9780=تحویلی!$E$1,تحویلی!$E$1&amp;COUNTIF(NOSA!$O$1:O9780,تحویلی!$E$1),"")),"")</f>
        <v/>
      </c>
      <c r="E9780" s="10" t="str">
        <f t="shared" si="622"/>
        <v>4782100010</v>
      </c>
      <c r="F9780" s="10" t="str">
        <f>IFERROR(VLOOKUP(I9780,DATABASE!$N:$O,2,FALSE),"")</f>
        <v>دستكش ضد برش سبك</v>
      </c>
      <c r="G9780" s="420" t="s">
        <v>3883</v>
      </c>
      <c r="H9780" s="420">
        <v>4782</v>
      </c>
      <c r="I9780" s="420" t="s">
        <v>1442</v>
      </c>
      <c r="J9780" s="420" t="s">
        <v>22</v>
      </c>
      <c r="K9780" s="420">
        <v>1</v>
      </c>
      <c r="L9780" s="420" t="s">
        <v>3</v>
      </c>
      <c r="M9780" s="420" t="s">
        <v>47</v>
      </c>
      <c r="N9780" s="420" t="s">
        <v>4576</v>
      </c>
      <c r="O9780" s="423">
        <v>100010</v>
      </c>
      <c r="P9780" s="420">
        <v>0</v>
      </c>
      <c r="Q9780" s="10">
        <f t="shared" si="623"/>
        <v>100010</v>
      </c>
    </row>
    <row r="9781" spans="2:17" ht="20.25" customHeight="1">
      <c r="B9781" s="10" t="str">
        <f t="shared" si="620"/>
        <v>100010</v>
      </c>
      <c r="C9781" s="10" t="str">
        <f t="shared" si="621"/>
        <v>1404/04/28100010</v>
      </c>
      <c r="D9781" s="10" t="str">
        <f>IFERROR(IF(تحویلی!$E$1="","",IF(NOSA!O9781=تحویلی!$E$1,تحویلی!$E$1&amp;COUNTIF(NOSA!$O$1:O9781,تحویلی!$E$1),"")),"")</f>
        <v/>
      </c>
      <c r="E9781" s="10" t="str">
        <f t="shared" si="622"/>
        <v>4782100010</v>
      </c>
      <c r="F9781" s="10" t="str">
        <f>IFERROR(VLOOKUP(I9781,DATABASE!$N:$O,2,FALSE),"")</f>
        <v/>
      </c>
      <c r="G9781" s="420" t="s">
        <v>3883</v>
      </c>
      <c r="H9781" s="420">
        <v>4782</v>
      </c>
      <c r="I9781" s="420" t="s">
        <v>3559</v>
      </c>
      <c r="J9781" s="420" t="s">
        <v>3560</v>
      </c>
      <c r="K9781" s="420">
        <v>1</v>
      </c>
      <c r="L9781" s="420" t="s">
        <v>8</v>
      </c>
      <c r="M9781" s="420" t="s">
        <v>47</v>
      </c>
      <c r="N9781" s="420" t="s">
        <v>4576</v>
      </c>
      <c r="O9781" s="423">
        <v>100010</v>
      </c>
      <c r="P9781" s="420">
        <v>0</v>
      </c>
      <c r="Q9781" s="10">
        <f t="shared" si="623"/>
        <v>100010</v>
      </c>
    </row>
    <row r="9782" spans="2:17" ht="20.25" customHeight="1">
      <c r="B9782" s="10" t="str">
        <f t="shared" si="620"/>
        <v>دستكش ضد برش سبك783</v>
      </c>
      <c r="C9782" s="10" t="str">
        <f t="shared" si="621"/>
        <v>دستكش ضد برش سبك1404/04/28783</v>
      </c>
      <c r="D9782" s="10" t="str">
        <f>IFERROR(IF(تحویلی!$E$1="","",IF(NOSA!O9782=تحویلی!$E$1,تحویلی!$E$1&amp;COUNTIF(NOSA!$O$1:O9782,تحویلی!$E$1),"")),"")</f>
        <v/>
      </c>
      <c r="E9782" s="10" t="str">
        <f t="shared" si="622"/>
        <v>4784783</v>
      </c>
      <c r="F9782" s="10" t="str">
        <f>IFERROR(VLOOKUP(I9782,DATABASE!$N:$O,2,FALSE),"")</f>
        <v>دستكش ضد برش سبك</v>
      </c>
      <c r="G9782" s="420" t="s">
        <v>3883</v>
      </c>
      <c r="H9782" s="420">
        <v>4784</v>
      </c>
      <c r="I9782" s="420" t="s">
        <v>1442</v>
      </c>
      <c r="J9782" s="420" t="s">
        <v>22</v>
      </c>
      <c r="K9782" s="420">
        <v>1</v>
      </c>
      <c r="L9782" s="420" t="s">
        <v>3</v>
      </c>
      <c r="M9782" s="420" t="s">
        <v>4</v>
      </c>
      <c r="N9782" s="420" t="s">
        <v>1219</v>
      </c>
      <c r="O9782" s="423">
        <v>783</v>
      </c>
      <c r="P9782" s="420">
        <v>1</v>
      </c>
      <c r="Q9782" s="10">
        <f t="shared" si="623"/>
        <v>783</v>
      </c>
    </row>
    <row r="9783" spans="2:17" ht="20.25" customHeight="1">
      <c r="B9783" s="10" t="str">
        <f t="shared" si="620"/>
        <v>دستكش ضد ارتعاش كپسولي10006</v>
      </c>
      <c r="C9783" s="10" t="str">
        <f t="shared" si="621"/>
        <v>دستكش ضد ارتعاش كپسولي1404/04/2810006</v>
      </c>
      <c r="D9783" s="10" t="str">
        <f>IFERROR(IF(تحویلی!$E$1="","",IF(NOSA!O9783=تحویلی!$E$1,تحویلی!$E$1&amp;COUNTIF(NOSA!$O$1:O9783,تحویلی!$E$1),"")),"")</f>
        <v/>
      </c>
      <c r="E9783" s="10" t="str">
        <f t="shared" si="622"/>
        <v>479710006</v>
      </c>
      <c r="F9783" s="10" t="str">
        <f>IFERROR(VLOOKUP(I9783,DATABASE!$N:$O,2,FALSE),"")</f>
        <v>دستكش ضد ارتعاش كپسولي</v>
      </c>
      <c r="G9783" s="420" t="s">
        <v>3883</v>
      </c>
      <c r="H9783" s="420">
        <v>4797</v>
      </c>
      <c r="I9783" s="420" t="s">
        <v>2330</v>
      </c>
      <c r="J9783" s="420" t="s">
        <v>276</v>
      </c>
      <c r="K9783" s="420">
        <v>1</v>
      </c>
      <c r="L9783" s="420" t="s">
        <v>3</v>
      </c>
      <c r="M9783" s="420" t="s">
        <v>9</v>
      </c>
      <c r="N9783" s="420" t="s">
        <v>4577</v>
      </c>
      <c r="O9783" s="423">
        <v>10006</v>
      </c>
      <c r="P9783" s="420">
        <v>0</v>
      </c>
      <c r="Q9783" s="10">
        <f t="shared" si="623"/>
        <v>10006</v>
      </c>
    </row>
    <row r="9784" spans="2:17" ht="20.25" customHeight="1">
      <c r="B9784" s="10" t="str">
        <f t="shared" si="620"/>
        <v>دستكش ضد برش سبك599</v>
      </c>
      <c r="C9784" s="10" t="str">
        <f t="shared" si="621"/>
        <v>دستكش ضد برش سبك1404/04/28599</v>
      </c>
      <c r="D9784" s="10" t="str">
        <f>IFERROR(IF(تحویلی!$E$1="","",IF(NOSA!O9784=تحویلی!$E$1,تحویلی!$E$1&amp;COUNTIF(NOSA!$O$1:O9784,تحویلی!$E$1),"")),"")</f>
        <v/>
      </c>
      <c r="E9784" s="10" t="str">
        <f t="shared" si="622"/>
        <v>4816599</v>
      </c>
      <c r="F9784" s="10" t="str">
        <f>IFERROR(VLOOKUP(I9784,DATABASE!$N:$O,2,FALSE),"")</f>
        <v>دستكش ضد برش سبك</v>
      </c>
      <c r="G9784" s="420" t="s">
        <v>3883</v>
      </c>
      <c r="H9784" s="420">
        <v>4816</v>
      </c>
      <c r="I9784" s="420" t="s">
        <v>1442</v>
      </c>
      <c r="J9784" s="420" t="s">
        <v>22</v>
      </c>
      <c r="K9784" s="420">
        <v>1</v>
      </c>
      <c r="L9784" s="420" t="s">
        <v>3</v>
      </c>
      <c r="M9784" s="420" t="s">
        <v>47</v>
      </c>
      <c r="N9784" s="420" t="s">
        <v>131</v>
      </c>
      <c r="O9784" s="423">
        <v>599</v>
      </c>
      <c r="P9784" s="420">
        <v>1</v>
      </c>
      <c r="Q9784" s="10">
        <f t="shared" si="623"/>
        <v>599</v>
      </c>
    </row>
    <row r="9785" spans="2:17" ht="20.25" customHeight="1">
      <c r="B9785" s="10" t="str">
        <f t="shared" si="620"/>
        <v>دستكش ساق بلند نسوز608</v>
      </c>
      <c r="C9785" s="10" t="str">
        <f t="shared" si="621"/>
        <v>دستكش ساق بلند نسوز1404/04/29608</v>
      </c>
      <c r="D9785" s="10" t="str">
        <f>IFERROR(IF(تحویلی!$E$1="","",IF(NOSA!O9785=تحویلی!$E$1,تحویلی!$E$1&amp;COUNTIF(NOSA!$O$1:O9785,تحویلی!$E$1),"")),"")</f>
        <v/>
      </c>
      <c r="E9785" s="10" t="str">
        <f t="shared" si="622"/>
        <v>4819608</v>
      </c>
      <c r="F9785" s="10" t="str">
        <f>IFERROR(VLOOKUP(I9785,DATABASE!$N:$O,2,FALSE),"")</f>
        <v>دستكش ساق بلند نسوز</v>
      </c>
      <c r="G9785" s="3" t="s">
        <v>3884</v>
      </c>
      <c r="H9785" s="4">
        <v>4819</v>
      </c>
      <c r="I9785" s="3" t="s">
        <v>1461</v>
      </c>
      <c r="J9785" s="3" t="s">
        <v>34</v>
      </c>
      <c r="K9785" s="5">
        <v>2</v>
      </c>
      <c r="L9785" s="3" t="s">
        <v>3</v>
      </c>
      <c r="M9785" s="3" t="s">
        <v>63</v>
      </c>
      <c r="N9785" s="3" t="s">
        <v>187</v>
      </c>
      <c r="O9785" s="1">
        <v>608</v>
      </c>
      <c r="P9785" s="4">
        <v>0</v>
      </c>
      <c r="Q9785" s="10">
        <f t="shared" si="623"/>
        <v>608</v>
      </c>
    </row>
    <row r="9786" spans="2:17" ht="20.25" customHeight="1">
      <c r="B9786" s="10" t="str">
        <f t="shared" si="620"/>
        <v>دستكش كف دوبل چرمي608</v>
      </c>
      <c r="C9786" s="10" t="str">
        <f t="shared" si="621"/>
        <v>دستكش كف دوبل چرمي1404/04/29608</v>
      </c>
      <c r="D9786" s="10" t="str">
        <f>IFERROR(IF(تحویلی!$E$1="","",IF(NOSA!O9786=تحویلی!$E$1,تحویلی!$E$1&amp;COUNTIF(NOSA!$O$1:O9786,تحویلی!$E$1),"")),"")</f>
        <v/>
      </c>
      <c r="E9786" s="10" t="str">
        <f t="shared" si="622"/>
        <v>4819608</v>
      </c>
      <c r="F9786" s="10" t="str">
        <f>IFERROR(VLOOKUP(I9786,DATABASE!$N:$O,2,FALSE),"")</f>
        <v>دستكش كف دوبل چرمي</v>
      </c>
      <c r="G9786" s="3" t="s">
        <v>3884</v>
      </c>
      <c r="H9786" s="4">
        <v>4819</v>
      </c>
      <c r="I9786" s="3" t="s">
        <v>1683</v>
      </c>
      <c r="J9786" s="3" t="s">
        <v>1684</v>
      </c>
      <c r="K9786" s="5">
        <v>2</v>
      </c>
      <c r="L9786" s="3" t="s">
        <v>3</v>
      </c>
      <c r="M9786" s="3" t="s">
        <v>63</v>
      </c>
      <c r="N9786" s="3" t="s">
        <v>187</v>
      </c>
      <c r="O9786" s="1">
        <v>608</v>
      </c>
      <c r="P9786" s="4">
        <v>0</v>
      </c>
      <c r="Q9786" s="10">
        <f t="shared" si="623"/>
        <v>608</v>
      </c>
    </row>
    <row r="9787" spans="2:17" ht="20.25" customHeight="1">
      <c r="B9787" s="10" t="str">
        <f t="shared" si="620"/>
        <v>دستكش استاد كار885</v>
      </c>
      <c r="C9787" s="10" t="str">
        <f t="shared" si="621"/>
        <v>دستكش استاد كار1404/04/29885</v>
      </c>
      <c r="D9787" s="10" t="str">
        <f>IFERROR(IF(تحویلی!$E$1="","",IF(NOSA!O9787=تحویلی!$E$1,تحویلی!$E$1&amp;COUNTIF(NOSA!$O$1:O9787,تحویلی!$E$1),"")),"")</f>
        <v/>
      </c>
      <c r="E9787" s="10" t="str">
        <f t="shared" si="622"/>
        <v>4875885</v>
      </c>
      <c r="F9787" s="10" t="str">
        <f>IFERROR(VLOOKUP(I9787,DATABASE!$N:$O,2,FALSE),"")</f>
        <v>دستكش استاد كار</v>
      </c>
      <c r="G9787" s="3" t="s">
        <v>3884</v>
      </c>
      <c r="H9787" s="4">
        <v>4875</v>
      </c>
      <c r="I9787" s="3" t="s">
        <v>1543</v>
      </c>
      <c r="J9787" s="3" t="s">
        <v>255</v>
      </c>
      <c r="K9787" s="5">
        <v>1</v>
      </c>
      <c r="L9787" s="3" t="s">
        <v>3</v>
      </c>
      <c r="M9787" s="3" t="s">
        <v>47</v>
      </c>
      <c r="N9787" s="3" t="s">
        <v>3387</v>
      </c>
      <c r="O9787" s="1">
        <v>885</v>
      </c>
      <c r="P9787" s="4">
        <v>0</v>
      </c>
      <c r="Q9787" s="10">
        <f t="shared" si="623"/>
        <v>885</v>
      </c>
    </row>
    <row r="9788" spans="2:17" ht="20.25" customHeight="1">
      <c r="B9788" s="10" t="str">
        <f t="shared" si="620"/>
        <v>دستكش استاد كار851</v>
      </c>
      <c r="C9788" s="10" t="str">
        <f t="shared" si="621"/>
        <v>دستكش استاد كار1404/04/29851</v>
      </c>
      <c r="D9788" s="10" t="str">
        <f>IFERROR(IF(تحویلی!$E$1="","",IF(NOSA!O9788=تحویلی!$E$1,تحویلی!$E$1&amp;COUNTIF(NOSA!$O$1:O9788,تحویلی!$E$1),"")),"")</f>
        <v/>
      </c>
      <c r="E9788" s="10" t="str">
        <f t="shared" si="622"/>
        <v>4875851</v>
      </c>
      <c r="F9788" s="10" t="str">
        <f>IFERROR(VLOOKUP(I9788,DATABASE!$N:$O,2,FALSE),"")</f>
        <v>دستكش استاد كار</v>
      </c>
      <c r="G9788" s="3" t="s">
        <v>3884</v>
      </c>
      <c r="H9788" s="4">
        <v>4875</v>
      </c>
      <c r="I9788" s="3" t="s">
        <v>1543</v>
      </c>
      <c r="J9788" s="3" t="s">
        <v>255</v>
      </c>
      <c r="K9788" s="5">
        <v>1</v>
      </c>
      <c r="L9788" s="3" t="s">
        <v>3</v>
      </c>
      <c r="M9788" s="3" t="s">
        <v>47</v>
      </c>
      <c r="N9788" s="3" t="s">
        <v>2761</v>
      </c>
      <c r="O9788" s="1">
        <v>851</v>
      </c>
      <c r="P9788" s="4">
        <v>0</v>
      </c>
      <c r="Q9788" s="10">
        <f t="shared" si="623"/>
        <v>851</v>
      </c>
    </row>
    <row r="9789" spans="2:17" ht="20.25" customHeight="1">
      <c r="B9789" s="10" t="str">
        <f t="shared" si="620"/>
        <v>دستكش استاد كار773</v>
      </c>
      <c r="C9789" s="10" t="str">
        <f t="shared" si="621"/>
        <v>دستكش استاد كار1404/04/29773</v>
      </c>
      <c r="D9789" s="10" t="str">
        <f>IFERROR(IF(تحویلی!$E$1="","",IF(NOSA!O9789=تحویلی!$E$1,تحویلی!$E$1&amp;COUNTIF(NOSA!$O$1:O9789,تحویلی!$E$1),"")),"")</f>
        <v/>
      </c>
      <c r="E9789" s="10" t="str">
        <f t="shared" si="622"/>
        <v>4875773</v>
      </c>
      <c r="F9789" s="10" t="str">
        <f>IFERROR(VLOOKUP(I9789,DATABASE!$N:$O,2,FALSE),"")</f>
        <v>دستكش استاد كار</v>
      </c>
      <c r="G9789" s="3" t="s">
        <v>3884</v>
      </c>
      <c r="H9789" s="4">
        <v>4875</v>
      </c>
      <c r="I9789" s="3" t="s">
        <v>1543</v>
      </c>
      <c r="J9789" s="3" t="s">
        <v>255</v>
      </c>
      <c r="K9789" s="5">
        <v>1</v>
      </c>
      <c r="L9789" s="3" t="s">
        <v>3</v>
      </c>
      <c r="M9789" s="3" t="s">
        <v>47</v>
      </c>
      <c r="N9789" s="3" t="s">
        <v>1148</v>
      </c>
      <c r="O9789" s="1">
        <v>773</v>
      </c>
      <c r="P9789" s="4">
        <v>0</v>
      </c>
      <c r="Q9789" s="10">
        <f t="shared" si="623"/>
        <v>773</v>
      </c>
    </row>
    <row r="9790" spans="2:17" ht="20.25" customHeight="1">
      <c r="B9790" s="10" t="str">
        <f t="shared" si="620"/>
        <v>شيشه مات ماسك جوشكاري0</v>
      </c>
      <c r="C9790" s="10" t="str">
        <f t="shared" si="621"/>
        <v>شيشه مات ماسك جوشكاري1404/04/290</v>
      </c>
      <c r="D9790" s="10" t="str">
        <f>IFERROR(IF(تحویلی!$E$1="","",IF(NOSA!O9790=تحویلی!$E$1,تحویلی!$E$1&amp;COUNTIF(NOSA!$O$1:O9790,تحویلی!$E$1),"")),"")</f>
        <v/>
      </c>
      <c r="E9790" s="10" t="str">
        <f t="shared" si="622"/>
        <v>48920</v>
      </c>
      <c r="F9790" s="10" t="str">
        <f>IFERROR(VLOOKUP(I9790,DATABASE!$N:$O,2,FALSE),"")</f>
        <v>شيشه مات ماسك جوشكاري</v>
      </c>
      <c r="G9790" s="3" t="s">
        <v>3884</v>
      </c>
      <c r="H9790" s="4">
        <v>4892</v>
      </c>
      <c r="I9790" s="3" t="s">
        <v>1507</v>
      </c>
      <c r="J9790" s="3" t="s">
        <v>113</v>
      </c>
      <c r="K9790" s="5">
        <v>3</v>
      </c>
      <c r="L9790" s="3" t="s">
        <v>8</v>
      </c>
      <c r="M9790" s="3" t="s">
        <v>3456</v>
      </c>
      <c r="N9790" s="3" t="s">
        <v>4578</v>
      </c>
      <c r="O9790" s="1">
        <v>0</v>
      </c>
      <c r="P9790" s="4">
        <v>0</v>
      </c>
      <c r="Q9790" s="10">
        <f t="shared" si="623"/>
        <v>0</v>
      </c>
    </row>
    <row r="9791" spans="2:17" ht="20.25" customHeight="1">
      <c r="B9791" s="10" t="str">
        <f t="shared" si="620"/>
        <v>دستكش ضد برش سبك45</v>
      </c>
      <c r="C9791" s="10" t="str">
        <f t="shared" si="621"/>
        <v>دستكش ضد برش سبك1404/04/3045</v>
      </c>
      <c r="D9791" s="10" t="str">
        <f>IFERROR(IF(تحویلی!$E$1="","",IF(NOSA!O9791=تحویلی!$E$1,تحویلی!$E$1&amp;COUNTIF(NOSA!$O$1:O9791,تحویلی!$E$1),"")),"")</f>
        <v/>
      </c>
      <c r="E9791" s="10" t="str">
        <f t="shared" si="622"/>
        <v>493645</v>
      </c>
      <c r="F9791" s="10" t="str">
        <f>IFERROR(VLOOKUP(I9791,DATABASE!$N:$O,2,FALSE),"")</f>
        <v>دستكش ضد برش سبك</v>
      </c>
      <c r="G9791" s="3" t="s">
        <v>3885</v>
      </c>
      <c r="H9791" s="4">
        <v>4936</v>
      </c>
      <c r="I9791" s="3" t="s">
        <v>1442</v>
      </c>
      <c r="J9791" s="3" t="s">
        <v>22</v>
      </c>
      <c r="K9791" s="5">
        <v>1</v>
      </c>
      <c r="L9791" s="3" t="s">
        <v>3</v>
      </c>
      <c r="M9791" s="3" t="s">
        <v>4</v>
      </c>
      <c r="N9791" s="3" t="s">
        <v>302</v>
      </c>
      <c r="O9791" s="1">
        <v>45</v>
      </c>
      <c r="P9791" s="4">
        <v>1</v>
      </c>
      <c r="Q9791" s="10">
        <f t="shared" si="623"/>
        <v>45</v>
      </c>
    </row>
    <row r="9792" spans="2:17" ht="20.25" customHeight="1">
      <c r="B9792" s="10" t="str">
        <f t="shared" si="620"/>
        <v>دستكش استاد كار372</v>
      </c>
      <c r="C9792" s="10" t="str">
        <f t="shared" si="621"/>
        <v>دستكش استاد كار1404/04/30372</v>
      </c>
      <c r="D9792" s="10" t="str">
        <f>IFERROR(IF(تحویلی!$E$1="","",IF(NOSA!O9792=تحویلی!$E$1,تحویلی!$E$1&amp;COUNTIF(NOSA!$O$1:O9792,تحویلی!$E$1),"")),"")</f>
        <v/>
      </c>
      <c r="E9792" s="10" t="str">
        <f t="shared" si="622"/>
        <v>4944372</v>
      </c>
      <c r="F9792" s="10" t="str">
        <f>IFERROR(VLOOKUP(I9792,DATABASE!$N:$O,2,FALSE),"")</f>
        <v>دستكش استاد كار</v>
      </c>
      <c r="G9792" s="3" t="s">
        <v>3885</v>
      </c>
      <c r="H9792" s="4">
        <v>4944</v>
      </c>
      <c r="I9792" s="3" t="s">
        <v>1543</v>
      </c>
      <c r="J9792" s="3" t="s">
        <v>255</v>
      </c>
      <c r="K9792" s="5">
        <v>1</v>
      </c>
      <c r="L9792" s="3" t="s">
        <v>3</v>
      </c>
      <c r="M9792" s="3" t="s">
        <v>47</v>
      </c>
      <c r="N9792" s="3" t="s">
        <v>272</v>
      </c>
      <c r="O9792" s="1">
        <v>372</v>
      </c>
      <c r="P9792" s="4">
        <v>0</v>
      </c>
      <c r="Q9792" s="10">
        <f t="shared" si="623"/>
        <v>372</v>
      </c>
    </row>
    <row r="9793" spans="2:17" ht="20.25" customHeight="1">
      <c r="B9793" s="10" t="str">
        <f t="shared" si="620"/>
        <v>دستكش استاد كار387</v>
      </c>
      <c r="C9793" s="10" t="str">
        <f t="shared" si="621"/>
        <v>دستكش استاد كار1404/04/30387</v>
      </c>
      <c r="D9793" s="10" t="str">
        <f>IFERROR(IF(تحویلی!$E$1="","",IF(NOSA!O9793=تحویلی!$E$1,تحویلی!$E$1&amp;COUNTIF(NOSA!$O$1:O9793,تحویلی!$E$1),"")),"")</f>
        <v/>
      </c>
      <c r="E9793" s="10" t="str">
        <f t="shared" si="622"/>
        <v>4944387</v>
      </c>
      <c r="F9793" s="10" t="str">
        <f>IFERROR(VLOOKUP(I9793,DATABASE!$N:$O,2,FALSE),"")</f>
        <v>دستكش استاد كار</v>
      </c>
      <c r="G9793" s="3" t="s">
        <v>3885</v>
      </c>
      <c r="H9793" s="4">
        <v>4944</v>
      </c>
      <c r="I9793" s="3" t="s">
        <v>1543</v>
      </c>
      <c r="J9793" s="3" t="s">
        <v>255</v>
      </c>
      <c r="K9793" s="5">
        <v>1</v>
      </c>
      <c r="L9793" s="3" t="s">
        <v>3</v>
      </c>
      <c r="M9793" s="3" t="s">
        <v>47</v>
      </c>
      <c r="N9793" s="3" t="s">
        <v>936</v>
      </c>
      <c r="O9793" s="1">
        <v>387</v>
      </c>
      <c r="P9793" s="4">
        <v>0</v>
      </c>
      <c r="Q9793" s="10">
        <f t="shared" si="623"/>
        <v>387</v>
      </c>
    </row>
    <row r="9794" spans="2:17" ht="20.25" customHeight="1">
      <c r="B9794" s="10" t="str">
        <f t="shared" si="620"/>
        <v>لباس كار يكبار مصرف494</v>
      </c>
      <c r="C9794" s="10" t="str">
        <f t="shared" si="621"/>
        <v>لباس كار يكبار مصرف1404/04/30494</v>
      </c>
      <c r="D9794" s="10" t="str">
        <f>IFERROR(IF(تحویلی!$E$1="","",IF(NOSA!O9794=تحویلی!$E$1,تحویلی!$E$1&amp;COUNTIF(NOSA!$O$1:O9794,تحویلی!$E$1),"")),"")</f>
        <v/>
      </c>
      <c r="E9794" s="10" t="str">
        <f t="shared" si="622"/>
        <v>4952494</v>
      </c>
      <c r="F9794" s="10" t="str">
        <f>IFERROR(VLOOKUP(I9794,DATABASE!$N:$O,2,FALSE),"")</f>
        <v>لباس كار يكبار مصرف</v>
      </c>
      <c r="G9794" s="3" t="s">
        <v>3885</v>
      </c>
      <c r="H9794" s="4">
        <v>4952</v>
      </c>
      <c r="I9794" s="3" t="s">
        <v>1691</v>
      </c>
      <c r="J9794" s="3" t="s">
        <v>956</v>
      </c>
      <c r="K9794" s="5">
        <v>1</v>
      </c>
      <c r="L9794" s="3" t="s">
        <v>28</v>
      </c>
      <c r="M9794" s="3" t="s">
        <v>47</v>
      </c>
      <c r="N9794" s="3" t="s">
        <v>227</v>
      </c>
      <c r="O9794" s="1">
        <v>494</v>
      </c>
      <c r="P9794" s="4">
        <v>0</v>
      </c>
      <c r="Q9794" s="10">
        <f t="shared" si="623"/>
        <v>494</v>
      </c>
    </row>
    <row r="9795" spans="2:17" ht="20.25" customHeight="1">
      <c r="B9795" s="10" t="str">
        <f t="shared" si="620"/>
        <v>لباس كار يكبار مصرف658</v>
      </c>
      <c r="C9795" s="10" t="str">
        <f t="shared" si="621"/>
        <v>لباس كار يكبار مصرف1404/04/30658</v>
      </c>
      <c r="D9795" s="10" t="str">
        <f>IFERROR(IF(تحویلی!$E$1="","",IF(NOSA!O9795=تحویلی!$E$1,تحویلی!$E$1&amp;COUNTIF(NOSA!$O$1:O9795,تحویلی!$E$1),"")),"")</f>
        <v/>
      </c>
      <c r="E9795" s="10" t="str">
        <f t="shared" si="622"/>
        <v>4957658</v>
      </c>
      <c r="F9795" s="10" t="str">
        <f>IFERROR(VLOOKUP(I9795,DATABASE!$N:$O,2,FALSE),"")</f>
        <v>لباس كار يكبار مصرف</v>
      </c>
      <c r="G9795" s="3" t="s">
        <v>3885</v>
      </c>
      <c r="H9795" s="4">
        <v>4957</v>
      </c>
      <c r="I9795" s="3" t="s">
        <v>1691</v>
      </c>
      <c r="J9795" s="3" t="s">
        <v>956</v>
      </c>
      <c r="K9795" s="5">
        <v>1</v>
      </c>
      <c r="L9795" s="3" t="s">
        <v>28</v>
      </c>
      <c r="M9795" s="3" t="s">
        <v>47</v>
      </c>
      <c r="N9795" s="3" t="s">
        <v>182</v>
      </c>
      <c r="O9795" s="1">
        <v>658</v>
      </c>
      <c r="P9795" s="4">
        <v>0</v>
      </c>
      <c r="Q9795" s="10">
        <f t="shared" si="623"/>
        <v>658</v>
      </c>
    </row>
    <row r="9796" spans="2:17" ht="20.25" customHeight="1">
      <c r="B9796" s="10" t="str">
        <f t="shared" si="620"/>
        <v>عينك گاگل658</v>
      </c>
      <c r="C9796" s="10" t="str">
        <f t="shared" si="621"/>
        <v>عينك گاگل1404/04/30658</v>
      </c>
      <c r="D9796" s="10" t="str">
        <f>IFERROR(IF(تحویلی!$E$1="","",IF(NOSA!O9796=تحویلی!$E$1,تحویلی!$E$1&amp;COUNTIF(NOSA!$O$1:O9796,تحویلی!$E$1),"")),"")</f>
        <v/>
      </c>
      <c r="E9796" s="10" t="str">
        <f t="shared" si="622"/>
        <v>4957658</v>
      </c>
      <c r="F9796" s="10" t="str">
        <f>IFERROR(VLOOKUP(I9796,DATABASE!$N:$O,2,FALSE),"")</f>
        <v>عينك گاگل</v>
      </c>
      <c r="G9796" s="3" t="s">
        <v>3885</v>
      </c>
      <c r="H9796" s="4">
        <v>4957</v>
      </c>
      <c r="I9796" s="3" t="s">
        <v>1555</v>
      </c>
      <c r="J9796" s="3" t="s">
        <v>1556</v>
      </c>
      <c r="K9796" s="5">
        <v>1</v>
      </c>
      <c r="L9796" s="3" t="s">
        <v>8</v>
      </c>
      <c r="M9796" s="3" t="s">
        <v>47</v>
      </c>
      <c r="N9796" s="3" t="s">
        <v>182</v>
      </c>
      <c r="O9796" s="1">
        <v>658</v>
      </c>
      <c r="P9796" s="4">
        <v>0</v>
      </c>
      <c r="Q9796" s="10">
        <f t="shared" si="623"/>
        <v>658</v>
      </c>
    </row>
    <row r="9797" spans="2:17" ht="20.25" customHeight="1">
      <c r="B9797" s="10" t="str">
        <f t="shared" si="620"/>
        <v>لباس كار يكبار مصرف52</v>
      </c>
      <c r="C9797" s="10" t="str">
        <f t="shared" si="621"/>
        <v>لباس كار يكبار مصرف1404/04/3052</v>
      </c>
      <c r="D9797" s="10" t="str">
        <f>IFERROR(IF(تحویلی!$E$1="","",IF(NOSA!O9797=تحویلی!$E$1,تحویلی!$E$1&amp;COUNTIF(NOSA!$O$1:O9797,تحویلی!$E$1),"")),"")</f>
        <v/>
      </c>
      <c r="E9797" s="10" t="str">
        <f t="shared" si="622"/>
        <v>495752</v>
      </c>
      <c r="F9797" s="10" t="str">
        <f>IFERROR(VLOOKUP(I9797,DATABASE!$N:$O,2,FALSE),"")</f>
        <v>لباس كار يكبار مصرف</v>
      </c>
      <c r="G9797" s="3" t="s">
        <v>3885</v>
      </c>
      <c r="H9797" s="4">
        <v>4957</v>
      </c>
      <c r="I9797" s="3" t="s">
        <v>1691</v>
      </c>
      <c r="J9797" s="3" t="s">
        <v>956</v>
      </c>
      <c r="K9797" s="5">
        <v>1</v>
      </c>
      <c r="L9797" s="3" t="s">
        <v>28</v>
      </c>
      <c r="M9797" s="3" t="s">
        <v>47</v>
      </c>
      <c r="N9797" s="3" t="s">
        <v>75</v>
      </c>
      <c r="O9797" s="1">
        <v>52</v>
      </c>
      <c r="P9797" s="4">
        <v>0</v>
      </c>
      <c r="Q9797" s="10">
        <f t="shared" si="623"/>
        <v>52</v>
      </c>
    </row>
    <row r="9798" spans="2:17" ht="20.25" customHeight="1">
      <c r="B9798" s="10" t="str">
        <f t="shared" si="620"/>
        <v>عينك گاگل52</v>
      </c>
      <c r="C9798" s="10" t="str">
        <f t="shared" si="621"/>
        <v>عينك گاگل1404/04/3052</v>
      </c>
      <c r="D9798" s="10" t="str">
        <f>IFERROR(IF(تحویلی!$E$1="","",IF(NOSA!O9798=تحویلی!$E$1,تحویلی!$E$1&amp;COUNTIF(NOSA!$O$1:O9798,تحویلی!$E$1),"")),"")</f>
        <v/>
      </c>
      <c r="E9798" s="10" t="str">
        <f t="shared" si="622"/>
        <v>495752</v>
      </c>
      <c r="F9798" s="10" t="str">
        <f>IFERROR(VLOOKUP(I9798,DATABASE!$N:$O,2,FALSE),"")</f>
        <v>عينك گاگل</v>
      </c>
      <c r="G9798" s="3" t="s">
        <v>3885</v>
      </c>
      <c r="H9798" s="4">
        <v>4957</v>
      </c>
      <c r="I9798" s="3" t="s">
        <v>1555</v>
      </c>
      <c r="J9798" s="3" t="s">
        <v>1556</v>
      </c>
      <c r="K9798" s="5">
        <v>1</v>
      </c>
      <c r="L9798" s="3" t="s">
        <v>8</v>
      </c>
      <c r="M9798" s="3" t="s">
        <v>47</v>
      </c>
      <c r="N9798" s="3" t="s">
        <v>75</v>
      </c>
      <c r="O9798" s="1">
        <v>52</v>
      </c>
      <c r="P9798" s="4">
        <v>0</v>
      </c>
      <c r="Q9798" s="10">
        <f t="shared" si="623"/>
        <v>52</v>
      </c>
    </row>
    <row r="9799" spans="2:17" ht="20.25" customHeight="1">
      <c r="B9799" s="10" t="str">
        <f t="shared" si="620"/>
        <v>گوشي اير پلاگ31</v>
      </c>
      <c r="C9799" s="10" t="str">
        <f t="shared" si="621"/>
        <v>گوشي اير پلاگ1404/04/3031</v>
      </c>
      <c r="D9799" s="10" t="str">
        <f>IFERROR(IF(تحویلی!$E$1="","",IF(NOSA!O9799=تحویلی!$E$1,تحویلی!$E$1&amp;COUNTIF(NOSA!$O$1:O9799,تحویلی!$E$1),"")),"")</f>
        <v/>
      </c>
      <c r="E9799" s="10" t="str">
        <f t="shared" si="622"/>
        <v>495931</v>
      </c>
      <c r="F9799" s="10" t="str">
        <f>IFERROR(VLOOKUP(I9799,DATABASE!$N:$O,2,FALSE),"")</f>
        <v>گوشي اير پلاگ</v>
      </c>
      <c r="G9799" s="3" t="s">
        <v>3885</v>
      </c>
      <c r="H9799" s="4">
        <v>4959</v>
      </c>
      <c r="I9799" s="3" t="s">
        <v>1581</v>
      </c>
      <c r="J9799" s="3" t="s">
        <v>124</v>
      </c>
      <c r="K9799" s="5">
        <v>1</v>
      </c>
      <c r="L9799" s="3" t="s">
        <v>8</v>
      </c>
      <c r="M9799" s="3" t="s">
        <v>47</v>
      </c>
      <c r="N9799" s="3" t="s">
        <v>175</v>
      </c>
      <c r="O9799" s="1">
        <v>31</v>
      </c>
      <c r="P9799" s="4">
        <v>0</v>
      </c>
      <c r="Q9799" s="10">
        <f t="shared" si="623"/>
        <v>31</v>
      </c>
    </row>
    <row r="9800" spans="2:17" ht="20.25" customHeight="1">
      <c r="B9800" s="10" t="str">
        <f t="shared" si="620"/>
        <v>گوشي اير پلاگ723</v>
      </c>
      <c r="C9800" s="10" t="str">
        <f t="shared" si="621"/>
        <v>گوشي اير پلاگ1404/04/30723</v>
      </c>
      <c r="D9800" s="10" t="str">
        <f>IFERROR(IF(تحویلی!$E$1="","",IF(NOSA!O9800=تحویلی!$E$1,تحویلی!$E$1&amp;COUNTIF(NOSA!$O$1:O9800,تحویلی!$E$1),"")),"")</f>
        <v/>
      </c>
      <c r="E9800" s="10" t="str">
        <f t="shared" si="622"/>
        <v>4959723</v>
      </c>
      <c r="F9800" s="10" t="str">
        <f>IFERROR(VLOOKUP(I9800,DATABASE!$N:$O,2,FALSE),"")</f>
        <v>گوشي اير پلاگ</v>
      </c>
      <c r="G9800" s="3" t="s">
        <v>3885</v>
      </c>
      <c r="H9800" s="4">
        <v>4959</v>
      </c>
      <c r="I9800" s="3" t="s">
        <v>1581</v>
      </c>
      <c r="J9800" s="3" t="s">
        <v>124</v>
      </c>
      <c r="K9800" s="5">
        <v>1</v>
      </c>
      <c r="L9800" s="3" t="s">
        <v>8</v>
      </c>
      <c r="M9800" s="3" t="s">
        <v>47</v>
      </c>
      <c r="N9800" s="3" t="s">
        <v>806</v>
      </c>
      <c r="O9800" s="1">
        <v>723</v>
      </c>
      <c r="P9800" s="4">
        <v>0</v>
      </c>
      <c r="Q9800" s="10">
        <f t="shared" si="623"/>
        <v>723</v>
      </c>
    </row>
    <row r="9801" spans="2:17" ht="20.25" customHeight="1">
      <c r="B9801" s="10" t="str">
        <f t="shared" si="620"/>
        <v>گوشي اير پلاگ608</v>
      </c>
      <c r="C9801" s="10" t="str">
        <f t="shared" si="621"/>
        <v>گوشي اير پلاگ1404/04/30608</v>
      </c>
      <c r="D9801" s="10" t="str">
        <f>IFERROR(IF(تحویلی!$E$1="","",IF(NOSA!O9801=تحویلی!$E$1,تحویلی!$E$1&amp;COUNTIF(NOSA!$O$1:O9801,تحویلی!$E$1),"")),"")</f>
        <v/>
      </c>
      <c r="E9801" s="10" t="str">
        <f t="shared" si="622"/>
        <v>4963608</v>
      </c>
      <c r="F9801" s="10" t="str">
        <f>IFERROR(VLOOKUP(I9801,DATABASE!$N:$O,2,FALSE),"")</f>
        <v>گوشي اير پلاگ</v>
      </c>
      <c r="G9801" s="3" t="s">
        <v>3885</v>
      </c>
      <c r="H9801" s="4">
        <v>4963</v>
      </c>
      <c r="I9801" s="3" t="s">
        <v>1581</v>
      </c>
      <c r="J9801" s="3" t="s">
        <v>124</v>
      </c>
      <c r="K9801" s="5">
        <v>1</v>
      </c>
      <c r="L9801" s="3" t="s">
        <v>8</v>
      </c>
      <c r="M9801" s="3" t="s">
        <v>102</v>
      </c>
      <c r="N9801" s="3" t="s">
        <v>187</v>
      </c>
      <c r="O9801" s="1">
        <v>608</v>
      </c>
      <c r="P9801" s="4">
        <v>0</v>
      </c>
      <c r="Q9801" s="10">
        <f t="shared" si="623"/>
        <v>608</v>
      </c>
    </row>
    <row r="9802" spans="2:17" ht="20.25" customHeight="1">
      <c r="B9802" s="10" t="str">
        <f t="shared" si="620"/>
        <v>عينك جوشكاري401</v>
      </c>
      <c r="C9802" s="10" t="str">
        <f t="shared" si="621"/>
        <v>عينك جوشكاري1404/04/30401</v>
      </c>
      <c r="D9802" s="10" t="str">
        <f>IFERROR(IF(تحویلی!$E$1="","",IF(NOSA!O9802=تحویلی!$E$1,تحویلی!$E$1&amp;COUNTIF(NOSA!$O$1:O9802,تحویلی!$E$1),"")),"")</f>
        <v/>
      </c>
      <c r="E9802" s="10" t="str">
        <f t="shared" si="622"/>
        <v>4975401</v>
      </c>
      <c r="F9802" s="10" t="str">
        <f>IFERROR(VLOOKUP(I9802,DATABASE!$N:$O,2,FALSE),"")</f>
        <v>عينك جوشكاري</v>
      </c>
      <c r="G9802" s="3" t="s">
        <v>3885</v>
      </c>
      <c r="H9802" s="4">
        <v>4975</v>
      </c>
      <c r="I9802" s="3" t="s">
        <v>1622</v>
      </c>
      <c r="J9802" s="3" t="s">
        <v>646</v>
      </c>
      <c r="K9802" s="5">
        <v>1</v>
      </c>
      <c r="L9802" s="3" t="s">
        <v>8</v>
      </c>
      <c r="M9802" s="3" t="s">
        <v>47</v>
      </c>
      <c r="N9802" s="3" t="s">
        <v>68</v>
      </c>
      <c r="O9802" s="1">
        <v>401</v>
      </c>
      <c r="P9802" s="4">
        <v>0</v>
      </c>
      <c r="Q9802" s="10">
        <f t="shared" si="623"/>
        <v>401</v>
      </c>
    </row>
    <row r="9803" spans="2:17" ht="20.25" customHeight="1">
      <c r="B9803" s="10" t="str">
        <f t="shared" si="620"/>
        <v>دستكش كف مواد سبك672</v>
      </c>
      <c r="C9803" s="10" t="str">
        <f t="shared" si="621"/>
        <v>دستكش كف مواد سبك1404/04/30672</v>
      </c>
      <c r="D9803" s="10" t="str">
        <f>IFERROR(IF(تحویلی!$E$1="","",IF(NOSA!O9803=تحویلی!$E$1,تحویلی!$E$1&amp;COUNTIF(NOSA!$O$1:O9803,تحویلی!$E$1),"")),"")</f>
        <v/>
      </c>
      <c r="E9803" s="10" t="str">
        <f t="shared" si="622"/>
        <v>4984672</v>
      </c>
      <c r="F9803" s="10" t="str">
        <f>IFERROR(VLOOKUP(I9803,DATABASE!$N:$O,2,FALSE),"")</f>
        <v>دستكش كف مواد سبك</v>
      </c>
      <c r="G9803" s="3" t="s">
        <v>3885</v>
      </c>
      <c r="H9803" s="4">
        <v>4984</v>
      </c>
      <c r="I9803" s="3" t="s">
        <v>1456</v>
      </c>
      <c r="J9803" s="3" t="s">
        <v>2</v>
      </c>
      <c r="K9803" s="5">
        <v>1</v>
      </c>
      <c r="L9803" s="3" t="s">
        <v>3</v>
      </c>
      <c r="M9803" s="3" t="s">
        <v>47</v>
      </c>
      <c r="N9803" s="3" t="s">
        <v>214</v>
      </c>
      <c r="O9803" s="1">
        <v>672</v>
      </c>
      <c r="P9803" s="4">
        <v>1</v>
      </c>
      <c r="Q9803" s="10">
        <f t="shared" si="623"/>
        <v>672</v>
      </c>
    </row>
    <row r="9804" spans="2:17" ht="20.25" customHeight="1">
      <c r="B9804" s="10" t="str">
        <f t="shared" si="620"/>
        <v>عينك تيره برشكاري859</v>
      </c>
      <c r="C9804" s="10" t="str">
        <f t="shared" si="621"/>
        <v>عينك تيره برشكاري1404/04/30859</v>
      </c>
      <c r="D9804" s="10" t="str">
        <f>IFERROR(IF(تحویلی!$E$1="","",IF(NOSA!O9804=تحویلی!$E$1,تحویلی!$E$1&amp;COUNTIF(NOSA!$O$1:O9804,تحویلی!$E$1),"")),"")</f>
        <v/>
      </c>
      <c r="E9804" s="10" t="str">
        <f t="shared" si="622"/>
        <v>4995859</v>
      </c>
      <c r="F9804" s="10" t="str">
        <f>IFERROR(VLOOKUP(I9804,DATABASE!$N:$O,2,FALSE),"")</f>
        <v>عينك تيره برشكاري</v>
      </c>
      <c r="G9804" s="3" t="s">
        <v>3885</v>
      </c>
      <c r="H9804" s="4">
        <v>4995</v>
      </c>
      <c r="I9804" s="3" t="s">
        <v>1521</v>
      </c>
      <c r="J9804" s="3" t="s">
        <v>1522</v>
      </c>
      <c r="K9804" s="5">
        <v>3</v>
      </c>
      <c r="L9804" s="3" t="s">
        <v>8</v>
      </c>
      <c r="M9804" s="3" t="s">
        <v>102</v>
      </c>
      <c r="N9804" s="3" t="s">
        <v>163</v>
      </c>
      <c r="O9804" s="1">
        <v>859</v>
      </c>
      <c r="P9804" s="4">
        <v>0</v>
      </c>
      <c r="Q9804" s="10">
        <f t="shared" si="623"/>
        <v>859</v>
      </c>
    </row>
    <row r="9805" spans="2:17" ht="20.25" customHeight="1">
      <c r="B9805" s="10" t="str">
        <f t="shared" si="620"/>
        <v>لباس كار معمولي- بلوز و شلوار460</v>
      </c>
      <c r="C9805" s="10" t="str">
        <f t="shared" si="621"/>
        <v>لباس كار معمولي- بلوز و شلوار1404/04/30460</v>
      </c>
      <c r="D9805" s="10" t="str">
        <f>IFERROR(IF(تحویلی!$E$1="","",IF(NOSA!O9805=تحویلی!$E$1,تحویلی!$E$1&amp;COUNTIF(NOSA!$O$1:O9805,تحویلی!$E$1),"")),"")</f>
        <v/>
      </c>
      <c r="E9805" s="10" t="str">
        <f t="shared" si="622"/>
        <v>5013460</v>
      </c>
      <c r="F9805" s="10" t="str">
        <f>IFERROR(VLOOKUP(I9805,DATABASE!$N:$O,2,FALSE),"")</f>
        <v>لباس كار معمولي- بلوز و شلوار</v>
      </c>
      <c r="G9805" s="3" t="s">
        <v>3885</v>
      </c>
      <c r="H9805" s="4">
        <v>5013</v>
      </c>
      <c r="I9805" s="3" t="s">
        <v>1705</v>
      </c>
      <c r="J9805" s="3" t="s">
        <v>1706</v>
      </c>
      <c r="K9805" s="5">
        <v>1</v>
      </c>
      <c r="L9805" s="3" t="s">
        <v>28</v>
      </c>
      <c r="M9805" s="3" t="s">
        <v>47</v>
      </c>
      <c r="N9805" s="3" t="s">
        <v>140</v>
      </c>
      <c r="O9805" s="1">
        <v>460</v>
      </c>
      <c r="P9805" s="4">
        <v>1</v>
      </c>
      <c r="Q9805" s="10">
        <f t="shared" si="623"/>
        <v>460</v>
      </c>
    </row>
    <row r="9806" spans="2:17" ht="20.25" customHeight="1">
      <c r="B9806" s="10" t="str">
        <f t="shared" si="620"/>
        <v>لباس كار يكبار مصرف773</v>
      </c>
      <c r="C9806" s="10" t="str">
        <f t="shared" si="621"/>
        <v>لباس كار يكبار مصرف1404/04/30773</v>
      </c>
      <c r="D9806" s="10" t="str">
        <f>IFERROR(IF(تحویلی!$E$1="","",IF(NOSA!O9806=تحویلی!$E$1,تحویلی!$E$1&amp;COUNTIF(NOSA!$O$1:O9806,تحویلی!$E$1),"")),"")</f>
        <v/>
      </c>
      <c r="E9806" s="10" t="str">
        <f t="shared" si="622"/>
        <v>5019773</v>
      </c>
      <c r="F9806" s="10" t="str">
        <f>IFERROR(VLOOKUP(I9806,DATABASE!$N:$O,2,FALSE),"")</f>
        <v>لباس كار يكبار مصرف</v>
      </c>
      <c r="G9806" s="3" t="s">
        <v>3885</v>
      </c>
      <c r="H9806" s="4">
        <v>5019</v>
      </c>
      <c r="I9806" s="3" t="s">
        <v>1691</v>
      </c>
      <c r="J9806" s="3" t="s">
        <v>956</v>
      </c>
      <c r="K9806" s="5">
        <v>1</v>
      </c>
      <c r="L9806" s="3" t="s">
        <v>28</v>
      </c>
      <c r="M9806" s="3" t="s">
        <v>47</v>
      </c>
      <c r="N9806" s="3" t="s">
        <v>1148</v>
      </c>
      <c r="O9806" s="1">
        <v>773</v>
      </c>
      <c r="P9806" s="4">
        <v>0</v>
      </c>
      <c r="Q9806" s="10">
        <f t="shared" si="623"/>
        <v>773</v>
      </c>
    </row>
    <row r="9807" spans="2:17" ht="20.25" customHeight="1">
      <c r="B9807" s="10" t="str">
        <f t="shared" ref="B9807:B9870" si="624">F9807&amp;Q9807</f>
        <v>لباس كار يكبار مصرف885</v>
      </c>
      <c r="C9807" s="10" t="str">
        <f t="shared" ref="C9807:C9870" si="625">F9807&amp;G9807&amp;O9807</f>
        <v>لباس كار يكبار مصرف1404/04/30885</v>
      </c>
      <c r="D9807" s="10" t="str">
        <f>IFERROR(IF(تحویلی!$E$1="","",IF(NOSA!O9807=تحویلی!$E$1,تحویلی!$E$1&amp;COUNTIF(NOSA!$O$1:O9807,تحویلی!$E$1),"")),"")</f>
        <v/>
      </c>
      <c r="E9807" s="10" t="str">
        <f t="shared" ref="E9807:E9870" si="626">H9807&amp;O9807</f>
        <v>5019885</v>
      </c>
      <c r="F9807" s="10" t="str">
        <f>IFERROR(VLOOKUP(I9807,DATABASE!$N:$O,2,FALSE),"")</f>
        <v>لباس كار يكبار مصرف</v>
      </c>
      <c r="G9807" s="3" t="s">
        <v>3885</v>
      </c>
      <c r="H9807" s="4">
        <v>5019</v>
      </c>
      <c r="I9807" s="3" t="s">
        <v>1691</v>
      </c>
      <c r="J9807" s="3" t="s">
        <v>956</v>
      </c>
      <c r="K9807" s="5">
        <v>1</v>
      </c>
      <c r="L9807" s="3" t="s">
        <v>28</v>
      </c>
      <c r="M9807" s="3" t="s">
        <v>47</v>
      </c>
      <c r="N9807" s="3" t="s">
        <v>3387</v>
      </c>
      <c r="O9807" s="1">
        <v>885</v>
      </c>
      <c r="P9807" s="4">
        <v>0</v>
      </c>
      <c r="Q9807" s="10">
        <f t="shared" si="623"/>
        <v>885</v>
      </c>
    </row>
    <row r="9808" spans="2:17" ht="20.25" customHeight="1">
      <c r="B9808" s="10" t="str">
        <f t="shared" si="624"/>
        <v>لباس كار يكبار مصرف649</v>
      </c>
      <c r="C9808" s="10" t="str">
        <f t="shared" si="625"/>
        <v>لباس كار يكبار مصرف1404/04/30649</v>
      </c>
      <c r="D9808" s="10" t="str">
        <f>IFERROR(IF(تحویلی!$E$1="","",IF(NOSA!O9808=تحویلی!$E$1,تحویلی!$E$1&amp;COUNTIF(NOSA!$O$1:O9808,تحویلی!$E$1),"")),"")</f>
        <v/>
      </c>
      <c r="E9808" s="10" t="str">
        <f t="shared" si="626"/>
        <v>5019649</v>
      </c>
      <c r="F9808" s="10" t="str">
        <f>IFERROR(VLOOKUP(I9808,DATABASE!$N:$O,2,FALSE),"")</f>
        <v>لباس كار يكبار مصرف</v>
      </c>
      <c r="G9808" s="3" t="s">
        <v>3885</v>
      </c>
      <c r="H9808" s="4">
        <v>5019</v>
      </c>
      <c r="I9808" s="3" t="s">
        <v>1691</v>
      </c>
      <c r="J9808" s="3" t="s">
        <v>956</v>
      </c>
      <c r="K9808" s="5">
        <v>1</v>
      </c>
      <c r="L9808" s="3" t="s">
        <v>28</v>
      </c>
      <c r="M9808" s="3" t="s">
        <v>47</v>
      </c>
      <c r="N9808" s="3" t="s">
        <v>127</v>
      </c>
      <c r="O9808" s="1">
        <v>649</v>
      </c>
      <c r="P9808" s="4">
        <v>0</v>
      </c>
      <c r="Q9808" s="10">
        <f t="shared" si="623"/>
        <v>649</v>
      </c>
    </row>
    <row r="9809" spans="2:17" ht="20.25" customHeight="1">
      <c r="B9809" s="10" t="str">
        <f t="shared" si="624"/>
        <v>شيشه مات ماسك جوشكاري843</v>
      </c>
      <c r="C9809" s="10" t="str">
        <f t="shared" si="625"/>
        <v>شيشه مات ماسك جوشكاري1404/04/30843</v>
      </c>
      <c r="D9809" s="10" t="str">
        <f>IFERROR(IF(تحویلی!$E$1="","",IF(NOSA!O9809=تحویلی!$E$1,تحویلی!$E$1&amp;COUNTIF(NOSA!$O$1:O9809,تحویلی!$E$1),"")),"")</f>
        <v/>
      </c>
      <c r="E9809" s="10" t="str">
        <f t="shared" si="626"/>
        <v>5029843</v>
      </c>
      <c r="F9809" s="10" t="str">
        <f>IFERROR(VLOOKUP(I9809,DATABASE!$N:$O,2,FALSE),"")</f>
        <v>شيشه مات ماسك جوشكاري</v>
      </c>
      <c r="G9809" s="3" t="s">
        <v>3885</v>
      </c>
      <c r="H9809" s="4">
        <v>5029</v>
      </c>
      <c r="I9809" s="3" t="s">
        <v>1507</v>
      </c>
      <c r="J9809" s="3" t="s">
        <v>113</v>
      </c>
      <c r="K9809" s="5">
        <v>1</v>
      </c>
      <c r="L9809" s="3" t="s">
        <v>8</v>
      </c>
      <c r="M9809" s="3" t="s">
        <v>215</v>
      </c>
      <c r="N9809" s="3" t="s">
        <v>2682</v>
      </c>
      <c r="O9809" s="1">
        <v>843</v>
      </c>
      <c r="P9809" s="4">
        <v>0</v>
      </c>
      <c r="Q9809" s="10">
        <f t="shared" si="623"/>
        <v>843</v>
      </c>
    </row>
    <row r="9810" spans="2:17" ht="20.25" customHeight="1">
      <c r="B9810" s="10" t="str">
        <f t="shared" si="624"/>
        <v>لباس كار يكبار مصرف601</v>
      </c>
      <c r="C9810" s="10" t="str">
        <f t="shared" si="625"/>
        <v>لباس كار يكبار مصرف1404/04/30601</v>
      </c>
      <c r="D9810" s="10" t="str">
        <f>IFERROR(IF(تحویلی!$E$1="","",IF(NOSA!O9810=تحویلی!$E$1,تحویلی!$E$1&amp;COUNTIF(NOSA!$O$1:O9810,تحویلی!$E$1),"")),"")</f>
        <v/>
      </c>
      <c r="E9810" s="10" t="str">
        <f t="shared" si="626"/>
        <v>5035601</v>
      </c>
      <c r="F9810" s="10" t="str">
        <f>IFERROR(VLOOKUP(I9810,DATABASE!$N:$O,2,FALSE),"")</f>
        <v>لباس كار يكبار مصرف</v>
      </c>
      <c r="G9810" s="3" t="s">
        <v>3885</v>
      </c>
      <c r="H9810" s="4">
        <v>5035</v>
      </c>
      <c r="I9810" s="3" t="s">
        <v>1691</v>
      </c>
      <c r="J9810" s="3" t="s">
        <v>956</v>
      </c>
      <c r="K9810" s="5">
        <v>1</v>
      </c>
      <c r="L9810" s="3" t="s">
        <v>28</v>
      </c>
      <c r="M9810" s="3" t="s">
        <v>47</v>
      </c>
      <c r="N9810" s="3" t="s">
        <v>558</v>
      </c>
      <c r="O9810" s="1">
        <v>601</v>
      </c>
      <c r="P9810" s="4">
        <v>0</v>
      </c>
      <c r="Q9810" s="10">
        <f t="shared" si="623"/>
        <v>601</v>
      </c>
    </row>
    <row r="9811" spans="2:17" ht="20.25" customHeight="1">
      <c r="B9811" s="10" t="str">
        <f t="shared" si="624"/>
        <v>لباس كار(بلوز و شلوار)567</v>
      </c>
      <c r="C9811" s="10" t="str">
        <f t="shared" si="625"/>
        <v>لباس كار(بلوز و شلوار)1404/04/30567</v>
      </c>
      <c r="D9811" s="10" t="str">
        <f>IFERROR(IF(تحویلی!$E$1="","",IF(NOSA!O9811=تحویلی!$E$1,تحویلی!$E$1&amp;COUNTIF(NOSA!$O$1:O9811,تحویلی!$E$1),"")),"")</f>
        <v/>
      </c>
      <c r="E9811" s="10" t="str">
        <f t="shared" si="626"/>
        <v>5053567</v>
      </c>
      <c r="F9811" s="10" t="str">
        <f>IFERROR(VLOOKUP(I9811,DATABASE!$N:$O,2,FALSE),"")</f>
        <v>لباس كار(بلوز و شلوار)</v>
      </c>
      <c r="G9811" s="3" t="s">
        <v>3885</v>
      </c>
      <c r="H9811" s="4">
        <v>5053</v>
      </c>
      <c r="I9811" s="3" t="s">
        <v>1724</v>
      </c>
      <c r="J9811" s="3" t="s">
        <v>1725</v>
      </c>
      <c r="K9811" s="5">
        <v>1</v>
      </c>
      <c r="L9811" s="3" t="s">
        <v>28</v>
      </c>
      <c r="M9811" s="3" t="s">
        <v>19</v>
      </c>
      <c r="N9811" s="3" t="s">
        <v>71</v>
      </c>
      <c r="O9811" s="1">
        <v>567</v>
      </c>
      <c r="P9811" s="4">
        <v>0</v>
      </c>
      <c r="Q9811" s="10">
        <f t="shared" si="623"/>
        <v>567</v>
      </c>
    </row>
    <row r="9812" spans="2:17" ht="20.25" customHeight="1">
      <c r="B9812" s="10" t="str">
        <f t="shared" si="624"/>
        <v>دستكش ضد برش سبك895</v>
      </c>
      <c r="C9812" s="10" t="str">
        <f t="shared" si="625"/>
        <v>دستكش ضد برش سبك1404/04/31895</v>
      </c>
      <c r="D9812" s="10" t="str">
        <f>IFERROR(IF(تحویلی!$E$1="","",IF(NOSA!O9812=تحویلی!$E$1,تحویلی!$E$1&amp;COUNTIF(NOSA!$O$1:O9812,تحویلی!$E$1),"")),"")</f>
        <v/>
      </c>
      <c r="E9812" s="10" t="str">
        <f t="shared" si="626"/>
        <v>5056895</v>
      </c>
      <c r="F9812" s="10" t="str">
        <f>IFERROR(VLOOKUP(I9812,DATABASE!$N:$O,2,FALSE),"")</f>
        <v>دستكش ضد برش سبك</v>
      </c>
      <c r="G9812" s="3" t="s">
        <v>3886</v>
      </c>
      <c r="H9812" s="4">
        <v>5056</v>
      </c>
      <c r="I9812" s="3" t="s">
        <v>1442</v>
      </c>
      <c r="J9812" s="3" t="s">
        <v>22</v>
      </c>
      <c r="K9812" s="5">
        <v>1</v>
      </c>
      <c r="L9812" s="3" t="s">
        <v>3</v>
      </c>
      <c r="M9812" s="3" t="s">
        <v>40</v>
      </c>
      <c r="N9812" s="3" t="s">
        <v>3564</v>
      </c>
      <c r="O9812" s="1">
        <v>895</v>
      </c>
      <c r="P9812" s="4">
        <v>1</v>
      </c>
      <c r="Q9812" s="10">
        <f t="shared" si="623"/>
        <v>895</v>
      </c>
    </row>
    <row r="9813" spans="2:17" ht="20.25" customHeight="1">
      <c r="B9813" s="10" t="str">
        <f t="shared" si="624"/>
        <v>دستكش ضد برش سبك208</v>
      </c>
      <c r="C9813" s="10" t="str">
        <f t="shared" si="625"/>
        <v>دستكش ضد برش سبك1404/04/31208</v>
      </c>
      <c r="D9813" s="10" t="str">
        <f>IFERROR(IF(تحویلی!$E$1="","",IF(NOSA!O9813=تحویلی!$E$1,تحویلی!$E$1&amp;COUNTIF(NOSA!$O$1:O9813,تحویلی!$E$1),"")),"")</f>
        <v/>
      </c>
      <c r="E9813" s="10" t="str">
        <f t="shared" si="626"/>
        <v>5066208</v>
      </c>
      <c r="F9813" s="10" t="str">
        <f>IFERROR(VLOOKUP(I9813,DATABASE!$N:$O,2,FALSE),"")</f>
        <v>دستكش ضد برش سبك</v>
      </c>
      <c r="G9813" s="3" t="s">
        <v>3886</v>
      </c>
      <c r="H9813" s="4">
        <v>5066</v>
      </c>
      <c r="I9813" s="3" t="s">
        <v>1442</v>
      </c>
      <c r="J9813" s="3" t="s">
        <v>22</v>
      </c>
      <c r="K9813" s="5">
        <v>1</v>
      </c>
      <c r="L9813" s="3" t="s">
        <v>3</v>
      </c>
      <c r="M9813" s="3" t="s">
        <v>47</v>
      </c>
      <c r="N9813" s="3" t="s">
        <v>348</v>
      </c>
      <c r="O9813" s="1">
        <v>208</v>
      </c>
      <c r="P9813" s="4">
        <v>1</v>
      </c>
      <c r="Q9813" s="10">
        <f t="shared" si="623"/>
        <v>208</v>
      </c>
    </row>
    <row r="9814" spans="2:17" ht="20.25" customHeight="1">
      <c r="B9814" s="10" t="str">
        <f t="shared" si="624"/>
        <v>دستكش كف مواد سبك694</v>
      </c>
      <c r="C9814" s="10" t="str">
        <f t="shared" si="625"/>
        <v>دستكش كف مواد سبك1404/04/31694</v>
      </c>
      <c r="D9814" s="10" t="str">
        <f>IFERROR(IF(تحویلی!$E$1="","",IF(NOSA!O9814=تحویلی!$E$1,تحویلی!$E$1&amp;COUNTIF(NOSA!$O$1:O9814,تحویلی!$E$1),"")),"")</f>
        <v/>
      </c>
      <c r="E9814" s="10" t="str">
        <f t="shared" si="626"/>
        <v>5079694</v>
      </c>
      <c r="F9814" s="10" t="str">
        <f>IFERROR(VLOOKUP(I9814,DATABASE!$N:$O,2,FALSE),"")</f>
        <v>دستكش كف مواد سبك</v>
      </c>
      <c r="G9814" s="3" t="s">
        <v>3886</v>
      </c>
      <c r="H9814" s="4">
        <v>5079</v>
      </c>
      <c r="I9814" s="3" t="s">
        <v>1456</v>
      </c>
      <c r="J9814" s="3" t="s">
        <v>2</v>
      </c>
      <c r="K9814" s="5">
        <v>1</v>
      </c>
      <c r="L9814" s="3" t="s">
        <v>3</v>
      </c>
      <c r="M9814" s="3" t="s">
        <v>47</v>
      </c>
      <c r="N9814" s="3" t="s">
        <v>128</v>
      </c>
      <c r="O9814" s="1">
        <v>694</v>
      </c>
      <c r="P9814" s="4">
        <v>1</v>
      </c>
      <c r="Q9814" s="10">
        <f t="shared" si="623"/>
        <v>694</v>
      </c>
    </row>
    <row r="9815" spans="2:17" ht="20.25" customHeight="1">
      <c r="B9815" s="10" t="str">
        <f t="shared" si="624"/>
        <v>دستكش كف مواد سبك773</v>
      </c>
      <c r="C9815" s="10" t="str">
        <f t="shared" si="625"/>
        <v>دستكش كف مواد سبك1404/04/31773</v>
      </c>
      <c r="D9815" s="10" t="str">
        <f>IFERROR(IF(تحویلی!$E$1="","",IF(NOSA!O9815=تحویلی!$E$1,تحویلی!$E$1&amp;COUNTIF(NOSA!$O$1:O9815,تحویلی!$E$1),"")),"")</f>
        <v/>
      </c>
      <c r="E9815" s="10" t="str">
        <f t="shared" si="626"/>
        <v>5083773</v>
      </c>
      <c r="F9815" s="10" t="str">
        <f>IFERROR(VLOOKUP(I9815,DATABASE!$N:$O,2,FALSE),"")</f>
        <v>دستكش كف مواد سبك</v>
      </c>
      <c r="G9815" s="3" t="s">
        <v>3886</v>
      </c>
      <c r="H9815" s="4">
        <v>5083</v>
      </c>
      <c r="I9815" s="3" t="s">
        <v>1456</v>
      </c>
      <c r="J9815" s="3" t="s">
        <v>2</v>
      </c>
      <c r="K9815" s="5">
        <v>1</v>
      </c>
      <c r="L9815" s="3" t="s">
        <v>3</v>
      </c>
      <c r="M9815" s="3" t="s">
        <v>47</v>
      </c>
      <c r="N9815" s="3" t="s">
        <v>1148</v>
      </c>
      <c r="O9815" s="1">
        <v>773</v>
      </c>
      <c r="P9815" s="4">
        <v>1</v>
      </c>
      <c r="Q9815" s="10">
        <f t="shared" si="623"/>
        <v>773</v>
      </c>
    </row>
    <row r="9816" spans="2:17" ht="20.25" customHeight="1">
      <c r="B9816" s="10" t="str">
        <f t="shared" si="624"/>
        <v>دستكش كف مواد سبك885</v>
      </c>
      <c r="C9816" s="10" t="str">
        <f t="shared" si="625"/>
        <v>دستكش كف مواد سبك1404/04/31885</v>
      </c>
      <c r="D9816" s="10" t="str">
        <f>IFERROR(IF(تحویلی!$E$1="","",IF(NOSA!O9816=تحویلی!$E$1,تحویلی!$E$1&amp;COUNTIF(NOSA!$O$1:O9816,تحویلی!$E$1),"")),"")</f>
        <v/>
      </c>
      <c r="E9816" s="10" t="str">
        <f t="shared" si="626"/>
        <v>5083885</v>
      </c>
      <c r="F9816" s="10" t="str">
        <f>IFERROR(VLOOKUP(I9816,DATABASE!$N:$O,2,FALSE),"")</f>
        <v>دستكش كف مواد سبك</v>
      </c>
      <c r="G9816" s="3" t="s">
        <v>3886</v>
      </c>
      <c r="H9816" s="4">
        <v>5083</v>
      </c>
      <c r="I9816" s="3" t="s">
        <v>1456</v>
      </c>
      <c r="J9816" s="3" t="s">
        <v>2</v>
      </c>
      <c r="K9816" s="5">
        <v>1</v>
      </c>
      <c r="L9816" s="3" t="s">
        <v>3</v>
      </c>
      <c r="M9816" s="3" t="s">
        <v>47</v>
      </c>
      <c r="N9816" s="3" t="s">
        <v>3387</v>
      </c>
      <c r="O9816" s="1">
        <v>885</v>
      </c>
      <c r="P9816" s="4">
        <v>1</v>
      </c>
      <c r="Q9816" s="10">
        <f t="shared" si="623"/>
        <v>885</v>
      </c>
    </row>
    <row r="9817" spans="2:17" ht="20.25" customHeight="1">
      <c r="B9817" s="10" t="str">
        <f t="shared" si="624"/>
        <v>دستكش كف مواد سبك649</v>
      </c>
      <c r="C9817" s="10" t="str">
        <f t="shared" si="625"/>
        <v>دستكش كف مواد سبك1404/04/31649</v>
      </c>
      <c r="D9817" s="10" t="str">
        <f>IFERROR(IF(تحویلی!$E$1="","",IF(NOSA!O9817=تحویلی!$E$1,تحویلی!$E$1&amp;COUNTIF(NOSA!$O$1:O9817,تحویلی!$E$1),"")),"")</f>
        <v/>
      </c>
      <c r="E9817" s="10" t="str">
        <f t="shared" si="626"/>
        <v>5083649</v>
      </c>
      <c r="F9817" s="10" t="str">
        <f>IFERROR(VLOOKUP(I9817,DATABASE!$N:$O,2,FALSE),"")</f>
        <v>دستكش كف مواد سبك</v>
      </c>
      <c r="G9817" s="3" t="s">
        <v>3886</v>
      </c>
      <c r="H9817" s="4">
        <v>5083</v>
      </c>
      <c r="I9817" s="3" t="s">
        <v>1456</v>
      </c>
      <c r="J9817" s="3" t="s">
        <v>2</v>
      </c>
      <c r="K9817" s="5">
        <v>1</v>
      </c>
      <c r="L9817" s="3" t="s">
        <v>3</v>
      </c>
      <c r="M9817" s="3" t="s">
        <v>47</v>
      </c>
      <c r="N9817" s="3" t="s">
        <v>127</v>
      </c>
      <c r="O9817" s="1">
        <v>649</v>
      </c>
      <c r="P9817" s="4">
        <v>1</v>
      </c>
      <c r="Q9817" s="10">
        <f t="shared" si="623"/>
        <v>649</v>
      </c>
    </row>
    <row r="9818" spans="2:17" ht="20.25" customHeight="1">
      <c r="B9818" s="10" t="str">
        <f t="shared" si="624"/>
        <v>دستكش كف مواد سبك953</v>
      </c>
      <c r="C9818" s="10" t="str">
        <f t="shared" si="625"/>
        <v>دستكش كف مواد سبك1404/04/31953</v>
      </c>
      <c r="D9818" s="10" t="str">
        <f>IFERROR(IF(تحویلی!$E$1="","",IF(NOSA!O9818=تحویلی!$E$1,تحویلی!$E$1&amp;COUNTIF(NOSA!$O$1:O9818,تحویلی!$E$1),"")),"")</f>
        <v/>
      </c>
      <c r="E9818" s="10" t="str">
        <f t="shared" si="626"/>
        <v>5089953</v>
      </c>
      <c r="F9818" s="10" t="str">
        <f>IFERROR(VLOOKUP(I9818,DATABASE!$N:$O,2,FALSE),"")</f>
        <v>دستكش كف مواد سبك</v>
      </c>
      <c r="G9818" s="3" t="s">
        <v>3886</v>
      </c>
      <c r="H9818" s="4">
        <v>5089</v>
      </c>
      <c r="I9818" s="3" t="s">
        <v>1456</v>
      </c>
      <c r="J9818" s="3" t="s">
        <v>2</v>
      </c>
      <c r="K9818" s="5">
        <v>1</v>
      </c>
      <c r="L9818" s="3" t="s">
        <v>3</v>
      </c>
      <c r="M9818" s="3" t="s">
        <v>47</v>
      </c>
      <c r="N9818" s="3" t="s">
        <v>4235</v>
      </c>
      <c r="O9818" s="1">
        <v>953</v>
      </c>
      <c r="P9818" s="4">
        <v>1</v>
      </c>
      <c r="Q9818" s="10">
        <f t="shared" si="623"/>
        <v>953</v>
      </c>
    </row>
    <row r="9819" spans="2:17" ht="20.25" customHeight="1">
      <c r="B9819" s="10" t="str">
        <f t="shared" si="624"/>
        <v>چكمه ايمني نسوز601</v>
      </c>
      <c r="C9819" s="10" t="str">
        <f t="shared" si="625"/>
        <v>چكمه ايمني نسوز1404/04/31601</v>
      </c>
      <c r="D9819" s="10" t="str">
        <f>IFERROR(IF(تحویلی!$E$1="","",IF(NOSA!O9819=تحویلی!$E$1,تحویلی!$E$1&amp;COUNTIF(NOSA!$O$1:O9819,تحویلی!$E$1),"")),"")</f>
        <v/>
      </c>
      <c r="E9819" s="10" t="str">
        <f t="shared" si="626"/>
        <v>5114601</v>
      </c>
      <c r="F9819" s="10" t="str">
        <f>IFERROR(VLOOKUP(I9819,DATABASE!$N:$O,2,FALSE),"")</f>
        <v>چكمه ايمني نسوز</v>
      </c>
      <c r="G9819" s="3" t="s">
        <v>3886</v>
      </c>
      <c r="H9819" s="4">
        <v>5114</v>
      </c>
      <c r="I9819" s="3" t="s">
        <v>1658</v>
      </c>
      <c r="J9819" s="3" t="s">
        <v>1659</v>
      </c>
      <c r="K9819" s="5">
        <v>1</v>
      </c>
      <c r="L9819" s="3" t="s">
        <v>3</v>
      </c>
      <c r="M9819" s="3" t="s">
        <v>19</v>
      </c>
      <c r="N9819" s="3" t="s">
        <v>1111</v>
      </c>
      <c r="O9819" s="1">
        <v>601</v>
      </c>
      <c r="P9819" s="4">
        <v>1</v>
      </c>
      <c r="Q9819" s="10">
        <f t="shared" si="623"/>
        <v>601</v>
      </c>
    </row>
    <row r="9820" spans="2:17" ht="20.25" customHeight="1">
      <c r="B9820" s="10" t="str">
        <f t="shared" si="624"/>
        <v>لباس كار يكبار مصرف387</v>
      </c>
      <c r="C9820" s="10" t="str">
        <f t="shared" si="625"/>
        <v>لباس كار يكبار مصرف1404/04/31387</v>
      </c>
      <c r="D9820" s="10" t="str">
        <f>IFERROR(IF(تحویلی!$E$1="","",IF(NOSA!O9820=تحویلی!$E$1,تحویلی!$E$1&amp;COUNTIF(NOSA!$O$1:O9820,تحویلی!$E$1),"")),"")</f>
        <v/>
      </c>
      <c r="E9820" s="10" t="str">
        <f t="shared" si="626"/>
        <v>5136387</v>
      </c>
      <c r="F9820" s="10" t="str">
        <f>IFERROR(VLOOKUP(I9820,DATABASE!$N:$O,2,FALSE),"")</f>
        <v>لباس كار يكبار مصرف</v>
      </c>
      <c r="G9820" s="3" t="s">
        <v>3886</v>
      </c>
      <c r="H9820" s="4">
        <v>5136</v>
      </c>
      <c r="I9820" s="3" t="s">
        <v>1691</v>
      </c>
      <c r="J9820" s="3" t="s">
        <v>956</v>
      </c>
      <c r="K9820" s="5">
        <v>1</v>
      </c>
      <c r="L9820" s="3" t="s">
        <v>28</v>
      </c>
      <c r="M9820" s="3" t="s">
        <v>47</v>
      </c>
      <c r="N9820" s="3" t="s">
        <v>936</v>
      </c>
      <c r="O9820" s="1">
        <v>387</v>
      </c>
      <c r="P9820" s="4">
        <v>0</v>
      </c>
      <c r="Q9820" s="10">
        <f t="shared" si="623"/>
        <v>387</v>
      </c>
    </row>
    <row r="9821" spans="2:17" ht="20.25" customHeight="1">
      <c r="B9821" s="10" t="str">
        <f t="shared" si="624"/>
        <v>دستكش كف مواد سبك944</v>
      </c>
      <c r="C9821" s="10" t="str">
        <f t="shared" si="625"/>
        <v>دستكش كف مواد سبك1404/04/31944</v>
      </c>
      <c r="D9821" s="10" t="str">
        <f>IFERROR(IF(تحویلی!$E$1="","",IF(NOSA!O9821=تحویلی!$E$1,تحویلی!$E$1&amp;COUNTIF(NOSA!$O$1:O9821,تحویلی!$E$1),"")),"")</f>
        <v/>
      </c>
      <c r="E9821" s="10" t="str">
        <f t="shared" si="626"/>
        <v>5137944</v>
      </c>
      <c r="F9821" s="10" t="str">
        <f>IFERROR(VLOOKUP(I9821,DATABASE!$N:$O,2,FALSE),"")</f>
        <v>دستكش كف مواد سبك</v>
      </c>
      <c r="G9821" s="3" t="s">
        <v>3886</v>
      </c>
      <c r="H9821" s="4">
        <v>5137</v>
      </c>
      <c r="I9821" s="3" t="s">
        <v>1456</v>
      </c>
      <c r="J9821" s="3" t="s">
        <v>2</v>
      </c>
      <c r="K9821" s="5">
        <v>1</v>
      </c>
      <c r="L9821" s="3" t="s">
        <v>3</v>
      </c>
      <c r="M9821" s="3" t="s">
        <v>47</v>
      </c>
      <c r="N9821" s="3" t="s">
        <v>4008</v>
      </c>
      <c r="O9821" s="1">
        <v>944</v>
      </c>
      <c r="P9821" s="4">
        <v>1</v>
      </c>
      <c r="Q9821" s="10">
        <f t="shared" si="623"/>
        <v>944</v>
      </c>
    </row>
    <row r="9822" spans="2:17" ht="20.25" customHeight="1">
      <c r="B9822" s="10" t="str">
        <f t="shared" si="624"/>
        <v>لباس كار يكبار مصرف580</v>
      </c>
      <c r="C9822" s="10" t="str">
        <f t="shared" si="625"/>
        <v>لباس كار يكبار مصرف1404/04/31580</v>
      </c>
      <c r="D9822" s="10" t="str">
        <f>IFERROR(IF(تحویلی!$E$1="","",IF(NOSA!O9822=تحویلی!$E$1,تحویلی!$E$1&amp;COUNTIF(NOSA!$O$1:O9822,تحویلی!$E$1),"")),"")</f>
        <v/>
      </c>
      <c r="E9822" s="10" t="str">
        <f t="shared" si="626"/>
        <v>5139580</v>
      </c>
      <c r="F9822" s="10" t="str">
        <f>IFERROR(VLOOKUP(I9822,DATABASE!$N:$O,2,FALSE),"")</f>
        <v>لباس كار يكبار مصرف</v>
      </c>
      <c r="G9822" s="3" t="s">
        <v>3886</v>
      </c>
      <c r="H9822" s="4">
        <v>5139</v>
      </c>
      <c r="I9822" s="3" t="s">
        <v>1691</v>
      </c>
      <c r="J9822" s="3" t="s">
        <v>956</v>
      </c>
      <c r="K9822" s="5">
        <v>1</v>
      </c>
      <c r="L9822" s="3" t="s">
        <v>28</v>
      </c>
      <c r="M9822" s="3" t="s">
        <v>4579</v>
      </c>
      <c r="N9822" s="3" t="s">
        <v>132</v>
      </c>
      <c r="O9822" s="1">
        <v>580</v>
      </c>
      <c r="P9822" s="4">
        <v>0</v>
      </c>
      <c r="Q9822" s="10">
        <f t="shared" si="623"/>
        <v>580</v>
      </c>
    </row>
    <row r="9823" spans="2:17" ht="20.25" customHeight="1">
      <c r="B9823" s="10" t="str">
        <f t="shared" si="624"/>
        <v>دستكش استاد كار70</v>
      </c>
      <c r="C9823" s="10" t="str">
        <f t="shared" si="625"/>
        <v>دستكش استاد كار1404/04/3170</v>
      </c>
      <c r="D9823" s="10" t="str">
        <f>IFERROR(IF(تحویلی!$E$1="","",IF(NOSA!O9823=تحویلی!$E$1,تحویلی!$E$1&amp;COUNTIF(NOSA!$O$1:O9823,تحویلی!$E$1),"")),"")</f>
        <v/>
      </c>
      <c r="E9823" s="10" t="str">
        <f t="shared" si="626"/>
        <v>514670</v>
      </c>
      <c r="F9823" s="10" t="str">
        <f>IFERROR(VLOOKUP(I9823,DATABASE!$N:$O,2,FALSE),"")</f>
        <v>دستكش استاد كار</v>
      </c>
      <c r="G9823" s="3" t="s">
        <v>3886</v>
      </c>
      <c r="H9823" s="4">
        <v>5146</v>
      </c>
      <c r="I9823" s="3" t="s">
        <v>1543</v>
      </c>
      <c r="J9823" s="3" t="s">
        <v>255</v>
      </c>
      <c r="K9823" s="5">
        <v>2</v>
      </c>
      <c r="L9823" s="3" t="s">
        <v>3</v>
      </c>
      <c r="M9823" s="3" t="s">
        <v>9</v>
      </c>
      <c r="N9823" s="3" t="s">
        <v>688</v>
      </c>
      <c r="O9823" s="1">
        <v>70</v>
      </c>
      <c r="P9823" s="4">
        <v>0</v>
      </c>
      <c r="Q9823" s="10">
        <f t="shared" si="623"/>
        <v>70</v>
      </c>
    </row>
    <row r="9824" spans="2:17" ht="20.25" customHeight="1">
      <c r="B9824" s="10" t="str">
        <f t="shared" si="624"/>
        <v>لباس كار يكبار مصرف844</v>
      </c>
      <c r="C9824" s="10" t="str">
        <f t="shared" si="625"/>
        <v>لباس كار يكبار مصرف1404/04/31844</v>
      </c>
      <c r="D9824" s="10" t="str">
        <f>IFERROR(IF(تحویلی!$E$1="","",IF(NOSA!O9824=تحویلی!$E$1,تحویلی!$E$1&amp;COUNTIF(NOSA!$O$1:O9824,تحویلی!$E$1),"")),"")</f>
        <v/>
      </c>
      <c r="E9824" s="10" t="str">
        <f t="shared" si="626"/>
        <v>5150844</v>
      </c>
      <c r="F9824" s="10" t="str">
        <f>IFERROR(VLOOKUP(I9824,DATABASE!$N:$O,2,FALSE),"")</f>
        <v>لباس كار يكبار مصرف</v>
      </c>
      <c r="G9824" s="3" t="s">
        <v>3886</v>
      </c>
      <c r="H9824" s="4">
        <v>5150</v>
      </c>
      <c r="I9824" s="3" t="s">
        <v>1691</v>
      </c>
      <c r="J9824" s="3" t="s">
        <v>956</v>
      </c>
      <c r="K9824" s="5">
        <v>3</v>
      </c>
      <c r="L9824" s="3" t="s">
        <v>28</v>
      </c>
      <c r="M9824" s="3" t="s">
        <v>47</v>
      </c>
      <c r="N9824" s="3" t="s">
        <v>2690</v>
      </c>
      <c r="O9824" s="1">
        <v>844</v>
      </c>
      <c r="P9824" s="4">
        <v>0</v>
      </c>
      <c r="Q9824" s="10">
        <f t="shared" si="623"/>
        <v>844</v>
      </c>
    </row>
    <row r="9825" spans="2:17" ht="20.25" customHeight="1">
      <c r="B9825" s="10" t="str">
        <f t="shared" si="624"/>
        <v>لباس كار ديرسوز(بلوز و شلوار)848</v>
      </c>
      <c r="C9825" s="10" t="str">
        <f t="shared" si="625"/>
        <v>لباس كار ديرسوز(بلوز و شلوار)1404/04/31848</v>
      </c>
      <c r="D9825" s="10" t="str">
        <f>IFERROR(IF(تحویلی!$E$1="","",IF(NOSA!O9825=تحویلی!$E$1,تحویلی!$E$1&amp;COUNTIF(NOSA!$O$1:O9825,تحویلی!$E$1),"")),"")</f>
        <v/>
      </c>
      <c r="E9825" s="10" t="str">
        <f t="shared" si="626"/>
        <v>5163848</v>
      </c>
      <c r="F9825" s="10" t="str">
        <f>IFERROR(VLOOKUP(I9825,DATABASE!$N:$O,2,FALSE),"")</f>
        <v>لباس كار ديرسوز(بلوز و شلوار)</v>
      </c>
      <c r="G9825" s="3" t="s">
        <v>3886</v>
      </c>
      <c r="H9825" s="4">
        <v>5163</v>
      </c>
      <c r="I9825" s="3" t="s">
        <v>1466</v>
      </c>
      <c r="J9825" s="3" t="s">
        <v>1623</v>
      </c>
      <c r="K9825" s="5">
        <v>1</v>
      </c>
      <c r="L9825" s="3" t="s">
        <v>28</v>
      </c>
      <c r="M9825" s="3" t="s">
        <v>47</v>
      </c>
      <c r="N9825" s="3" t="s">
        <v>2750</v>
      </c>
      <c r="O9825" s="1">
        <v>848</v>
      </c>
      <c r="P9825" s="4">
        <v>1</v>
      </c>
      <c r="Q9825" s="10">
        <f t="shared" si="623"/>
        <v>848</v>
      </c>
    </row>
    <row r="9826" spans="2:17" ht="20.25" customHeight="1">
      <c r="B9826" s="10" t="str">
        <f t="shared" si="624"/>
        <v>كفش ايمني488</v>
      </c>
      <c r="C9826" s="10" t="str">
        <f t="shared" si="625"/>
        <v>كفش ايمني1404/05/01488</v>
      </c>
      <c r="D9826" s="10" t="str">
        <f>IFERROR(IF(تحویلی!$E$1="","",IF(NOSA!O9826=تحویلی!$E$1,تحویلی!$E$1&amp;COUNTIF(NOSA!$O$1:O9826,تحویلی!$E$1),"")),"")</f>
        <v/>
      </c>
      <c r="E9826" s="10" t="str">
        <f t="shared" si="626"/>
        <v>5166488</v>
      </c>
      <c r="F9826" s="10" t="str">
        <f>IFERROR(VLOOKUP(I9826,DATABASE!$N:$O,2,FALSE),"")</f>
        <v>كفش ايمني</v>
      </c>
      <c r="G9826" s="3" t="s">
        <v>3887</v>
      </c>
      <c r="H9826" s="4">
        <v>5166</v>
      </c>
      <c r="I9826" s="3" t="s">
        <v>1526</v>
      </c>
      <c r="J9826" s="3" t="s">
        <v>1729</v>
      </c>
      <c r="K9826" s="5">
        <v>1</v>
      </c>
      <c r="L9826" s="3" t="s">
        <v>3</v>
      </c>
      <c r="M9826" s="3" t="s">
        <v>4</v>
      </c>
      <c r="N9826" s="3" t="s">
        <v>352</v>
      </c>
      <c r="O9826" s="1">
        <v>488</v>
      </c>
      <c r="P9826" s="4">
        <v>1</v>
      </c>
      <c r="Q9826" s="10">
        <f t="shared" si="623"/>
        <v>488</v>
      </c>
    </row>
    <row r="9827" spans="2:17" ht="20.25" customHeight="1">
      <c r="B9827" s="10" t="str">
        <f t="shared" si="624"/>
        <v>دستكش ضد برش سبك460</v>
      </c>
      <c r="C9827" s="10" t="str">
        <f t="shared" si="625"/>
        <v>دستكش ضد برش سبك1404/05/01460</v>
      </c>
      <c r="D9827" s="10" t="str">
        <f>IFERROR(IF(تحویلی!$E$1="","",IF(NOSA!O9827=تحویلی!$E$1,تحویلی!$E$1&amp;COUNTIF(NOSA!$O$1:O9827,تحویلی!$E$1),"")),"")</f>
        <v/>
      </c>
      <c r="E9827" s="10" t="str">
        <f t="shared" si="626"/>
        <v>5170460</v>
      </c>
      <c r="F9827" s="10" t="str">
        <f>IFERROR(VLOOKUP(I9827,DATABASE!$N:$O,2,FALSE),"")</f>
        <v>دستكش ضد برش سبك</v>
      </c>
      <c r="G9827" s="3" t="s">
        <v>3887</v>
      </c>
      <c r="H9827" s="4">
        <v>5170</v>
      </c>
      <c r="I9827" s="3" t="s">
        <v>1442</v>
      </c>
      <c r="J9827" s="3" t="s">
        <v>22</v>
      </c>
      <c r="K9827" s="5">
        <v>1</v>
      </c>
      <c r="L9827" s="3" t="s">
        <v>3</v>
      </c>
      <c r="M9827" s="3" t="s">
        <v>47</v>
      </c>
      <c r="N9827" s="3" t="s">
        <v>140</v>
      </c>
      <c r="O9827" s="1">
        <v>460</v>
      </c>
      <c r="P9827" s="4">
        <v>1</v>
      </c>
      <c r="Q9827" s="10">
        <f t="shared" si="623"/>
        <v>460</v>
      </c>
    </row>
    <row r="9828" spans="2:17" ht="20.25" customHeight="1">
      <c r="B9828" s="10" t="str">
        <f t="shared" si="624"/>
        <v>دستكش ضد برش سبك862</v>
      </c>
      <c r="C9828" s="10" t="str">
        <f t="shared" si="625"/>
        <v>دستكش ضد برش سبك1404/05/01862</v>
      </c>
      <c r="D9828" s="10" t="str">
        <f>IFERROR(IF(تحویلی!$E$1="","",IF(NOSA!O9828=تحویلی!$E$1,تحویلی!$E$1&amp;COUNTIF(NOSA!$O$1:O9828,تحویلی!$E$1),"")),"")</f>
        <v/>
      </c>
      <c r="E9828" s="10" t="str">
        <f t="shared" si="626"/>
        <v>5170862</v>
      </c>
      <c r="F9828" s="10" t="str">
        <f>IFERROR(VLOOKUP(I9828,DATABASE!$N:$O,2,FALSE),"")</f>
        <v>دستكش ضد برش سبك</v>
      </c>
      <c r="G9828" s="3" t="s">
        <v>3887</v>
      </c>
      <c r="H9828" s="4">
        <v>5170</v>
      </c>
      <c r="I9828" s="3" t="s">
        <v>1442</v>
      </c>
      <c r="J9828" s="3" t="s">
        <v>22</v>
      </c>
      <c r="K9828" s="5">
        <v>1</v>
      </c>
      <c r="L9828" s="3" t="s">
        <v>3</v>
      </c>
      <c r="M9828" s="3" t="s">
        <v>47</v>
      </c>
      <c r="N9828" s="3" t="s">
        <v>2892</v>
      </c>
      <c r="O9828" s="1">
        <v>862</v>
      </c>
      <c r="P9828" s="4">
        <v>1</v>
      </c>
      <c r="Q9828" s="10">
        <f t="shared" si="623"/>
        <v>862</v>
      </c>
    </row>
    <row r="9829" spans="2:17" ht="20.25" customHeight="1">
      <c r="B9829" s="10" t="str">
        <f t="shared" si="624"/>
        <v>گوشي اير پلاگ545</v>
      </c>
      <c r="C9829" s="10" t="str">
        <f t="shared" si="625"/>
        <v>گوشي اير پلاگ1404/05/01545</v>
      </c>
      <c r="D9829" s="10" t="str">
        <f>IFERROR(IF(تحویلی!$E$1="","",IF(NOSA!O9829=تحویلی!$E$1,تحویلی!$E$1&amp;COUNTIF(NOSA!$O$1:O9829,تحویلی!$E$1),"")),"")</f>
        <v/>
      </c>
      <c r="E9829" s="10" t="str">
        <f t="shared" si="626"/>
        <v>5172545</v>
      </c>
      <c r="F9829" s="10" t="str">
        <f>IFERROR(VLOOKUP(I9829,DATABASE!$N:$O,2,FALSE),"")</f>
        <v>گوشي اير پلاگ</v>
      </c>
      <c r="G9829" s="3" t="s">
        <v>3887</v>
      </c>
      <c r="H9829" s="4">
        <v>5172</v>
      </c>
      <c r="I9829" s="3" t="s">
        <v>1581</v>
      </c>
      <c r="J9829" s="3" t="s">
        <v>124</v>
      </c>
      <c r="K9829" s="5">
        <v>1</v>
      </c>
      <c r="L9829" s="3" t="s">
        <v>8</v>
      </c>
      <c r="M9829" s="3" t="s">
        <v>4</v>
      </c>
      <c r="N9829" s="3" t="s">
        <v>109</v>
      </c>
      <c r="O9829" s="1">
        <v>545</v>
      </c>
      <c r="P9829" s="4">
        <v>0</v>
      </c>
      <c r="Q9829" s="10">
        <f t="shared" si="623"/>
        <v>545</v>
      </c>
    </row>
    <row r="9830" spans="2:17" ht="20.25" customHeight="1">
      <c r="B9830" s="10" t="str">
        <f t="shared" si="624"/>
        <v>نقاب تيره محافظ صورت معمولي545</v>
      </c>
      <c r="C9830" s="10" t="str">
        <f t="shared" si="625"/>
        <v>نقاب تيره محافظ صورت معمولي1404/05/01545</v>
      </c>
      <c r="D9830" s="10" t="str">
        <f>IFERROR(IF(تحویلی!$E$1="","",IF(NOSA!O9830=تحویلی!$E$1,تحویلی!$E$1&amp;COUNTIF(NOSA!$O$1:O9830,تحویلی!$E$1),"")),"")</f>
        <v/>
      </c>
      <c r="E9830" s="10" t="str">
        <f t="shared" si="626"/>
        <v>5172545</v>
      </c>
      <c r="F9830" s="10" t="str">
        <f>IFERROR(VLOOKUP(I9830,DATABASE!$N:$O,2,FALSE),"")</f>
        <v>نقاب تيره محافظ صورت معمولي</v>
      </c>
      <c r="G9830" s="3" t="s">
        <v>3887</v>
      </c>
      <c r="H9830" s="4">
        <v>5172</v>
      </c>
      <c r="I9830" s="3" t="s">
        <v>1557</v>
      </c>
      <c r="J9830" s="3" t="s">
        <v>115</v>
      </c>
      <c r="K9830" s="5">
        <v>1</v>
      </c>
      <c r="L9830" s="3" t="s">
        <v>8</v>
      </c>
      <c r="M9830" s="3" t="s">
        <v>4</v>
      </c>
      <c r="N9830" s="3" t="s">
        <v>109</v>
      </c>
      <c r="O9830" s="1">
        <v>545</v>
      </c>
      <c r="P9830" s="4">
        <v>1</v>
      </c>
      <c r="Q9830" s="10">
        <f t="shared" si="623"/>
        <v>545</v>
      </c>
    </row>
    <row r="9831" spans="2:17" ht="20.25" customHeight="1">
      <c r="B9831" s="10" t="str">
        <f t="shared" si="624"/>
        <v>رابط فنري نقاب كلاه ايمني545</v>
      </c>
      <c r="C9831" s="10" t="str">
        <f t="shared" si="625"/>
        <v>رابط فنري نقاب كلاه ايمني1404/05/01545</v>
      </c>
      <c r="D9831" s="10" t="str">
        <f>IFERROR(IF(تحویلی!$E$1="","",IF(NOSA!O9831=تحویلی!$E$1,تحویلی!$E$1&amp;COUNTIF(NOSA!$O$1:O9831,تحویلی!$E$1),"")),"")</f>
        <v/>
      </c>
      <c r="E9831" s="10" t="str">
        <f t="shared" si="626"/>
        <v>5172545</v>
      </c>
      <c r="F9831" s="10" t="str">
        <f>IFERROR(VLOOKUP(I9831,DATABASE!$N:$O,2,FALSE),"")</f>
        <v>رابط فنري نقاب كلاه ايمني</v>
      </c>
      <c r="G9831" s="3" t="s">
        <v>3887</v>
      </c>
      <c r="H9831" s="4">
        <v>5172</v>
      </c>
      <c r="I9831" s="3" t="s">
        <v>1454</v>
      </c>
      <c r="J9831" s="3" t="s">
        <v>135</v>
      </c>
      <c r="K9831" s="5">
        <v>1</v>
      </c>
      <c r="L9831" s="3" t="s">
        <v>8</v>
      </c>
      <c r="M9831" s="3" t="s">
        <v>4</v>
      </c>
      <c r="N9831" s="3" t="s">
        <v>109</v>
      </c>
      <c r="O9831" s="1">
        <v>545</v>
      </c>
      <c r="P9831" s="4">
        <v>1</v>
      </c>
      <c r="Q9831" s="10">
        <f t="shared" si="623"/>
        <v>545</v>
      </c>
    </row>
    <row r="9832" spans="2:17" ht="20.25" customHeight="1">
      <c r="B9832" s="10" t="str">
        <f t="shared" si="624"/>
        <v>پوتين ايمني نسوز938</v>
      </c>
      <c r="C9832" s="10" t="str">
        <f t="shared" si="625"/>
        <v>پوتين ايمني نسوز1404/05/01938</v>
      </c>
      <c r="D9832" s="10" t="str">
        <f>IFERROR(IF(تحویلی!$E$1="","",IF(NOSA!O9832=تحویلی!$E$1,تحویلی!$E$1&amp;COUNTIF(NOSA!$O$1:O9832,تحویلی!$E$1),"")),"")</f>
        <v/>
      </c>
      <c r="E9832" s="10" t="str">
        <f t="shared" si="626"/>
        <v>5173938</v>
      </c>
      <c r="F9832" s="10" t="str">
        <f>IFERROR(VLOOKUP(I9832,DATABASE!$N:$O,2,FALSE),"")</f>
        <v>پوتين ايمني نسوز</v>
      </c>
      <c r="G9832" s="3" t="s">
        <v>3887</v>
      </c>
      <c r="H9832" s="4">
        <v>5173</v>
      </c>
      <c r="I9832" s="3" t="s">
        <v>1528</v>
      </c>
      <c r="J9832" s="3" t="s">
        <v>1654</v>
      </c>
      <c r="K9832" s="5">
        <v>1</v>
      </c>
      <c r="L9832" s="3" t="s">
        <v>3</v>
      </c>
      <c r="M9832" s="3" t="s">
        <v>47</v>
      </c>
      <c r="N9832" s="3" t="s">
        <v>3974</v>
      </c>
      <c r="O9832" s="1">
        <v>938</v>
      </c>
      <c r="P9832" s="4">
        <v>1</v>
      </c>
      <c r="Q9832" s="10">
        <f t="shared" si="623"/>
        <v>938</v>
      </c>
    </row>
    <row r="9833" spans="2:17" ht="20.25" customHeight="1">
      <c r="B9833" s="10" t="str">
        <f t="shared" si="624"/>
        <v>دستكش ضد اسيد و روغن845</v>
      </c>
      <c r="C9833" s="10" t="str">
        <f t="shared" si="625"/>
        <v>دستكش ضد اسيد و روغن1404/05/01845</v>
      </c>
      <c r="D9833" s="10" t="str">
        <f>IFERROR(IF(تحویلی!$E$1="","",IF(NOSA!O9833=تحویلی!$E$1,تحویلی!$E$1&amp;COUNTIF(NOSA!$O$1:O9833,تحویلی!$E$1),"")),"")</f>
        <v/>
      </c>
      <c r="E9833" s="10" t="str">
        <f t="shared" si="626"/>
        <v>5175845</v>
      </c>
      <c r="F9833" s="10" t="str">
        <f>IFERROR(VLOOKUP(I9833,DATABASE!$N:$O,2,FALSE),"")</f>
        <v>دستكش ضد اسيد و روغن</v>
      </c>
      <c r="G9833" s="3" t="s">
        <v>3887</v>
      </c>
      <c r="H9833" s="4">
        <v>5175</v>
      </c>
      <c r="I9833" s="3" t="s">
        <v>1693</v>
      </c>
      <c r="J9833" s="3" t="s">
        <v>507</v>
      </c>
      <c r="K9833" s="5">
        <v>1</v>
      </c>
      <c r="L9833" s="3" t="s">
        <v>3</v>
      </c>
      <c r="M9833" s="3" t="s">
        <v>47</v>
      </c>
      <c r="N9833" s="3" t="s">
        <v>2701</v>
      </c>
      <c r="O9833" s="1">
        <v>845</v>
      </c>
      <c r="P9833" s="4">
        <v>0</v>
      </c>
      <c r="Q9833" s="10">
        <f t="shared" si="623"/>
        <v>845</v>
      </c>
    </row>
    <row r="9834" spans="2:17" ht="20.25" customHeight="1">
      <c r="B9834" s="10" t="str">
        <f t="shared" si="624"/>
        <v>عينك سنگ زني بغل توري582</v>
      </c>
      <c r="C9834" s="10" t="str">
        <f t="shared" si="625"/>
        <v>عينك سنگ زني بغل توري1404/05/01582</v>
      </c>
      <c r="D9834" s="10" t="str">
        <f>IFERROR(IF(تحویلی!$E$1="","",IF(NOSA!O9834=تحویلی!$E$1,تحویلی!$E$1&amp;COUNTIF(NOSA!$O$1:O9834,تحویلی!$E$1),"")),"")</f>
        <v/>
      </c>
      <c r="E9834" s="10" t="str">
        <f t="shared" si="626"/>
        <v>5180582</v>
      </c>
      <c r="F9834" s="10" t="str">
        <f>IFERROR(VLOOKUP(I9834,DATABASE!$N:$O,2,FALSE),"")</f>
        <v>عينك سنگ زني بغل توري</v>
      </c>
      <c r="G9834" s="3" t="s">
        <v>3887</v>
      </c>
      <c r="H9834" s="4">
        <v>5180</v>
      </c>
      <c r="I9834" s="3" t="s">
        <v>1519</v>
      </c>
      <c r="J9834" s="3" t="s">
        <v>1520</v>
      </c>
      <c r="K9834" s="5">
        <v>1</v>
      </c>
      <c r="L9834" s="3" t="s">
        <v>8</v>
      </c>
      <c r="M9834" s="3" t="s">
        <v>47</v>
      </c>
      <c r="N9834" s="3" t="s">
        <v>80</v>
      </c>
      <c r="O9834" s="1">
        <v>582</v>
      </c>
      <c r="P9834" s="4">
        <v>1</v>
      </c>
      <c r="Q9834" s="10">
        <f t="shared" ref="Q9834:Q9897" si="627">VALUE(O9834)</f>
        <v>582</v>
      </c>
    </row>
    <row r="9835" spans="2:17" ht="20.25" customHeight="1">
      <c r="B9835" s="10" t="str">
        <f t="shared" si="624"/>
        <v>لباس كار ديرسوز(بلوز و شلوار)163</v>
      </c>
      <c r="C9835" s="10" t="str">
        <f t="shared" si="625"/>
        <v>لباس كار ديرسوز(بلوز و شلوار)1404/05/01163</v>
      </c>
      <c r="D9835" s="10" t="str">
        <f>IFERROR(IF(تحویلی!$E$1="","",IF(NOSA!O9835=تحویلی!$E$1,تحویلی!$E$1&amp;COUNTIF(NOSA!$O$1:O9835,تحویلی!$E$1),"")),"")</f>
        <v/>
      </c>
      <c r="E9835" s="10" t="str">
        <f t="shared" si="626"/>
        <v>5182163</v>
      </c>
      <c r="F9835" s="10" t="str">
        <f>IFERROR(VLOOKUP(I9835,DATABASE!$N:$O,2,FALSE),"")</f>
        <v>لباس كار ديرسوز(بلوز و شلوار)</v>
      </c>
      <c r="G9835" s="3" t="s">
        <v>3887</v>
      </c>
      <c r="H9835" s="4">
        <v>5182</v>
      </c>
      <c r="I9835" s="3" t="s">
        <v>1619</v>
      </c>
      <c r="J9835" s="3" t="s">
        <v>1620</v>
      </c>
      <c r="K9835" s="5">
        <v>1</v>
      </c>
      <c r="L9835" s="3" t="s">
        <v>28</v>
      </c>
      <c r="M9835" s="3" t="s">
        <v>9</v>
      </c>
      <c r="N9835" s="3" t="s">
        <v>324</v>
      </c>
      <c r="O9835" s="1">
        <v>163</v>
      </c>
      <c r="P9835" s="4">
        <v>1</v>
      </c>
      <c r="Q9835" s="10">
        <f t="shared" si="627"/>
        <v>163</v>
      </c>
    </row>
    <row r="9836" spans="2:17" ht="20.25" customHeight="1">
      <c r="B9836" s="10" t="str">
        <f t="shared" si="624"/>
        <v>دستكش ضد برش سبك624</v>
      </c>
      <c r="C9836" s="10" t="str">
        <f t="shared" si="625"/>
        <v>دستكش ضد برش سبك1404/05/01624</v>
      </c>
      <c r="D9836" s="10" t="str">
        <f>IFERROR(IF(تحویلی!$E$1="","",IF(NOSA!O9836=تحویلی!$E$1,تحویلی!$E$1&amp;COUNTIF(NOSA!$O$1:O9836,تحویلی!$E$1),"")),"")</f>
        <v/>
      </c>
      <c r="E9836" s="10" t="str">
        <f t="shared" si="626"/>
        <v>5185624</v>
      </c>
      <c r="F9836" s="10" t="str">
        <f>IFERROR(VLOOKUP(I9836,DATABASE!$N:$O,2,FALSE),"")</f>
        <v>دستكش ضد برش سبك</v>
      </c>
      <c r="G9836" s="3" t="s">
        <v>3887</v>
      </c>
      <c r="H9836" s="4">
        <v>5185</v>
      </c>
      <c r="I9836" s="3" t="s">
        <v>1442</v>
      </c>
      <c r="J9836" s="3" t="s">
        <v>22</v>
      </c>
      <c r="K9836" s="5">
        <v>1</v>
      </c>
      <c r="L9836" s="3" t="s">
        <v>3</v>
      </c>
      <c r="M9836" s="3" t="s">
        <v>25</v>
      </c>
      <c r="N9836" s="3" t="s">
        <v>226</v>
      </c>
      <c r="O9836" s="1">
        <v>624</v>
      </c>
      <c r="P9836" s="4">
        <v>1</v>
      </c>
      <c r="Q9836" s="10">
        <f t="shared" si="627"/>
        <v>624</v>
      </c>
    </row>
    <row r="9837" spans="2:17" ht="20.25" customHeight="1">
      <c r="B9837" s="10" t="str">
        <f t="shared" si="624"/>
        <v>دستكش ضد برش سبك427</v>
      </c>
      <c r="C9837" s="10" t="str">
        <f t="shared" si="625"/>
        <v>دستكش ضد برش سبك1404/05/01427</v>
      </c>
      <c r="D9837" s="10" t="str">
        <f>IFERROR(IF(تحویلی!$E$1="","",IF(NOSA!O9837=تحویلی!$E$1,تحویلی!$E$1&amp;COUNTIF(NOSA!$O$1:O9837,تحویلی!$E$1),"")),"")</f>
        <v/>
      </c>
      <c r="E9837" s="10" t="str">
        <f t="shared" si="626"/>
        <v>5187427</v>
      </c>
      <c r="F9837" s="10" t="str">
        <f>IFERROR(VLOOKUP(I9837,DATABASE!$N:$O,2,FALSE),"")</f>
        <v>دستكش ضد برش سبك</v>
      </c>
      <c r="G9837" s="3" t="s">
        <v>3887</v>
      </c>
      <c r="H9837" s="4">
        <v>5187</v>
      </c>
      <c r="I9837" s="3" t="s">
        <v>1442</v>
      </c>
      <c r="J9837" s="3" t="s">
        <v>22</v>
      </c>
      <c r="K9837" s="5">
        <v>1</v>
      </c>
      <c r="L9837" s="3" t="s">
        <v>3</v>
      </c>
      <c r="M9837" s="3" t="s">
        <v>47</v>
      </c>
      <c r="N9837" s="3" t="s">
        <v>23</v>
      </c>
      <c r="O9837" s="1">
        <v>427</v>
      </c>
      <c r="P9837" s="4">
        <v>1</v>
      </c>
      <c r="Q9837" s="10">
        <f t="shared" si="627"/>
        <v>427</v>
      </c>
    </row>
    <row r="9838" spans="2:17" ht="20.25" customHeight="1">
      <c r="B9838" s="10" t="str">
        <f t="shared" si="624"/>
        <v>گوشي اير پلاگ52</v>
      </c>
      <c r="C9838" s="10" t="str">
        <f t="shared" si="625"/>
        <v>گوشي اير پلاگ1404/05/0152</v>
      </c>
      <c r="D9838" s="10" t="str">
        <f>IFERROR(IF(تحویلی!$E$1="","",IF(NOSA!O9838=تحویلی!$E$1,تحویلی!$E$1&amp;COUNTIF(NOSA!$O$1:O9838,تحویلی!$E$1),"")),"")</f>
        <v/>
      </c>
      <c r="E9838" s="10" t="str">
        <f t="shared" si="626"/>
        <v>519452</v>
      </c>
      <c r="F9838" s="10" t="str">
        <f>IFERROR(VLOOKUP(I9838,DATABASE!$N:$O,2,FALSE),"")</f>
        <v>گوشي اير پلاگ</v>
      </c>
      <c r="G9838" s="3" t="s">
        <v>3887</v>
      </c>
      <c r="H9838" s="4">
        <v>5194</v>
      </c>
      <c r="I9838" s="3" t="s">
        <v>1581</v>
      </c>
      <c r="J9838" s="3" t="s">
        <v>124</v>
      </c>
      <c r="K9838" s="5">
        <v>1</v>
      </c>
      <c r="L9838" s="3" t="s">
        <v>8</v>
      </c>
      <c r="M9838" s="3" t="s">
        <v>19</v>
      </c>
      <c r="N9838" s="3" t="s">
        <v>75</v>
      </c>
      <c r="O9838" s="1">
        <v>52</v>
      </c>
      <c r="P9838" s="4">
        <v>0</v>
      </c>
      <c r="Q9838" s="10">
        <f t="shared" si="627"/>
        <v>52</v>
      </c>
    </row>
    <row r="9839" spans="2:17" ht="20.25" customHeight="1">
      <c r="B9839" s="10" t="str">
        <f t="shared" si="624"/>
        <v>دستكش استاد كار130</v>
      </c>
      <c r="C9839" s="10" t="str">
        <f t="shared" si="625"/>
        <v>دستكش استاد كار1404/05/01130</v>
      </c>
      <c r="D9839" s="10" t="str">
        <f>IFERROR(IF(تحویلی!$E$1="","",IF(NOSA!O9839=تحویلی!$E$1,تحویلی!$E$1&amp;COUNTIF(NOSA!$O$1:O9839,تحویلی!$E$1),"")),"")</f>
        <v/>
      </c>
      <c r="E9839" s="10" t="str">
        <f t="shared" si="626"/>
        <v>5197130</v>
      </c>
      <c r="F9839" s="10" t="str">
        <f>IFERROR(VLOOKUP(I9839,DATABASE!$N:$O,2,FALSE),"")</f>
        <v>دستكش استاد كار</v>
      </c>
      <c r="G9839" s="3" t="s">
        <v>3887</v>
      </c>
      <c r="H9839" s="4">
        <v>5197</v>
      </c>
      <c r="I9839" s="3" t="s">
        <v>1543</v>
      </c>
      <c r="J9839" s="3" t="s">
        <v>255</v>
      </c>
      <c r="K9839" s="5">
        <v>1</v>
      </c>
      <c r="L9839" s="3" t="s">
        <v>3</v>
      </c>
      <c r="M9839" s="3" t="s">
        <v>19</v>
      </c>
      <c r="N9839" s="3" t="s">
        <v>253</v>
      </c>
      <c r="O9839" s="1">
        <v>130</v>
      </c>
      <c r="P9839" s="4">
        <v>0</v>
      </c>
      <c r="Q9839" s="10">
        <f t="shared" si="627"/>
        <v>130</v>
      </c>
    </row>
    <row r="9840" spans="2:17" ht="20.25" customHeight="1">
      <c r="B9840" s="10" t="str">
        <f t="shared" si="624"/>
        <v>كلاه ايمني698</v>
      </c>
      <c r="C9840" s="10" t="str">
        <f t="shared" si="625"/>
        <v>كلاه ايمني1404/05/01698</v>
      </c>
      <c r="D9840" s="10" t="str">
        <f>IFERROR(IF(تحویلی!$E$1="","",IF(NOSA!O9840=تحویلی!$E$1,تحویلی!$E$1&amp;COUNTIF(NOSA!$O$1:O9840,تحویلی!$E$1),"")),"")</f>
        <v/>
      </c>
      <c r="E9840" s="10" t="str">
        <f t="shared" si="626"/>
        <v>5202698</v>
      </c>
      <c r="F9840" s="10" t="str">
        <f>IFERROR(VLOOKUP(I9840,DATABASE!$N:$O,2,FALSE),"")</f>
        <v>كلاه ايمني</v>
      </c>
      <c r="G9840" s="3" t="s">
        <v>3887</v>
      </c>
      <c r="H9840" s="4">
        <v>5202</v>
      </c>
      <c r="I9840" s="3" t="s">
        <v>1505</v>
      </c>
      <c r="J9840" s="3" t="s">
        <v>1628</v>
      </c>
      <c r="K9840" s="5">
        <v>1</v>
      </c>
      <c r="L9840" s="3" t="s">
        <v>8</v>
      </c>
      <c r="M9840" s="3" t="s">
        <v>4</v>
      </c>
      <c r="N9840" s="3" t="s">
        <v>88</v>
      </c>
      <c r="O9840" s="1">
        <v>698</v>
      </c>
      <c r="P9840" s="4">
        <v>1</v>
      </c>
      <c r="Q9840" s="10">
        <f t="shared" si="627"/>
        <v>698</v>
      </c>
    </row>
    <row r="9841" spans="2:17" ht="20.25" customHeight="1">
      <c r="B9841" s="10" t="str">
        <f t="shared" si="624"/>
        <v>كفش ايمني360</v>
      </c>
      <c r="C9841" s="10" t="str">
        <f t="shared" si="625"/>
        <v>كفش ايمني1404/05/01360</v>
      </c>
      <c r="D9841" s="10" t="str">
        <f>IFERROR(IF(تحویلی!$E$1="","",IF(NOSA!O9841=تحویلی!$E$1,تحویلی!$E$1&amp;COUNTIF(NOSA!$O$1:O9841,تحویلی!$E$1),"")),"")</f>
        <v/>
      </c>
      <c r="E9841" s="10" t="str">
        <f t="shared" si="626"/>
        <v>5203360</v>
      </c>
      <c r="F9841" s="10" t="str">
        <f>IFERROR(VLOOKUP(I9841,DATABASE!$N:$O,2,FALSE),"")</f>
        <v>كفش ايمني</v>
      </c>
      <c r="G9841" s="3" t="s">
        <v>3887</v>
      </c>
      <c r="H9841" s="4">
        <v>5203</v>
      </c>
      <c r="I9841" s="3" t="s">
        <v>1720</v>
      </c>
      <c r="J9841" s="3" t="s">
        <v>1721</v>
      </c>
      <c r="K9841" s="5">
        <v>1</v>
      </c>
      <c r="L9841" s="3" t="s">
        <v>3</v>
      </c>
      <c r="M9841" s="3" t="s">
        <v>202</v>
      </c>
      <c r="N9841" s="3" t="s">
        <v>360</v>
      </c>
      <c r="O9841" s="1">
        <v>360</v>
      </c>
      <c r="P9841" s="4">
        <v>1</v>
      </c>
      <c r="Q9841" s="10">
        <f t="shared" si="627"/>
        <v>360</v>
      </c>
    </row>
    <row r="9842" spans="2:17" ht="20.25" customHeight="1">
      <c r="B9842" s="10" t="str">
        <f t="shared" si="624"/>
        <v>دستكش كف مواد سبك601</v>
      </c>
      <c r="C9842" s="10" t="str">
        <f t="shared" si="625"/>
        <v>دستكش كف مواد سبك1404/05/01601</v>
      </c>
      <c r="D9842" s="10" t="str">
        <f>IFERROR(IF(تحویلی!$E$1="","",IF(NOSA!O9842=تحویلی!$E$1,تحویلی!$E$1&amp;COUNTIF(NOSA!$O$1:O9842,تحویلی!$E$1),"")),"")</f>
        <v/>
      </c>
      <c r="E9842" s="10" t="str">
        <f t="shared" si="626"/>
        <v>5204601</v>
      </c>
      <c r="F9842" s="10" t="str">
        <f>IFERROR(VLOOKUP(I9842,DATABASE!$N:$O,2,FALSE),"")</f>
        <v>دستكش كف مواد سبك</v>
      </c>
      <c r="G9842" s="3" t="s">
        <v>3887</v>
      </c>
      <c r="H9842" s="4">
        <v>5204</v>
      </c>
      <c r="I9842" s="3" t="s">
        <v>1456</v>
      </c>
      <c r="J9842" s="3" t="s">
        <v>2</v>
      </c>
      <c r="K9842" s="5">
        <v>1</v>
      </c>
      <c r="L9842" s="3" t="s">
        <v>3</v>
      </c>
      <c r="M9842" s="3" t="s">
        <v>47</v>
      </c>
      <c r="N9842" s="3" t="s">
        <v>864</v>
      </c>
      <c r="O9842" s="1">
        <v>601</v>
      </c>
      <c r="P9842" s="4">
        <v>1</v>
      </c>
      <c r="Q9842" s="10">
        <f t="shared" si="627"/>
        <v>601</v>
      </c>
    </row>
    <row r="9843" spans="2:17" ht="20.25" customHeight="1">
      <c r="B9843" s="10" t="str">
        <f t="shared" si="624"/>
        <v>دستكش كف مواد سبك658</v>
      </c>
      <c r="C9843" s="10" t="str">
        <f t="shared" si="625"/>
        <v>دستكش كف مواد سبك1404/05/01658</v>
      </c>
      <c r="D9843" s="10" t="str">
        <f>IFERROR(IF(تحویلی!$E$1="","",IF(NOSA!O9843=تحویلی!$E$1,تحویلی!$E$1&amp;COUNTIF(NOSA!$O$1:O9843,تحویلی!$E$1),"")),"")</f>
        <v/>
      </c>
      <c r="E9843" s="10" t="str">
        <f t="shared" si="626"/>
        <v>5204658</v>
      </c>
      <c r="F9843" s="10" t="str">
        <f>IFERROR(VLOOKUP(I9843,DATABASE!$N:$O,2,FALSE),"")</f>
        <v>دستكش كف مواد سبك</v>
      </c>
      <c r="G9843" s="3" t="s">
        <v>3887</v>
      </c>
      <c r="H9843" s="4">
        <v>5204</v>
      </c>
      <c r="I9843" s="3" t="s">
        <v>1456</v>
      </c>
      <c r="J9843" s="3" t="s">
        <v>2</v>
      </c>
      <c r="K9843" s="5">
        <v>1</v>
      </c>
      <c r="L9843" s="3" t="s">
        <v>3</v>
      </c>
      <c r="M9843" s="3" t="s">
        <v>47</v>
      </c>
      <c r="N9843" s="3" t="s">
        <v>182</v>
      </c>
      <c r="O9843" s="1">
        <v>658</v>
      </c>
      <c r="P9843" s="4">
        <v>1</v>
      </c>
      <c r="Q9843" s="10">
        <f t="shared" si="627"/>
        <v>658</v>
      </c>
    </row>
    <row r="9844" spans="2:17" ht="20.25" customHeight="1">
      <c r="B9844" s="10" t="str">
        <f t="shared" si="624"/>
        <v>دستكش كف مواد سبك208</v>
      </c>
      <c r="C9844" s="10" t="str">
        <f t="shared" si="625"/>
        <v>دستكش كف مواد سبك1404/05/01208</v>
      </c>
      <c r="D9844" s="10" t="str">
        <f>IFERROR(IF(تحویلی!$E$1="","",IF(NOSA!O9844=تحویلی!$E$1,تحویلی!$E$1&amp;COUNTIF(NOSA!$O$1:O9844,تحویلی!$E$1),"")),"")</f>
        <v/>
      </c>
      <c r="E9844" s="10" t="str">
        <f t="shared" si="626"/>
        <v>5204208</v>
      </c>
      <c r="F9844" s="10" t="str">
        <f>IFERROR(VLOOKUP(I9844,DATABASE!$N:$O,2,FALSE),"")</f>
        <v>دستكش كف مواد سبك</v>
      </c>
      <c r="G9844" s="3" t="s">
        <v>3887</v>
      </c>
      <c r="H9844" s="4">
        <v>5204</v>
      </c>
      <c r="I9844" s="3" t="s">
        <v>1456</v>
      </c>
      <c r="J9844" s="3" t="s">
        <v>2</v>
      </c>
      <c r="K9844" s="5">
        <v>1</v>
      </c>
      <c r="L9844" s="3" t="s">
        <v>3</v>
      </c>
      <c r="M9844" s="3" t="s">
        <v>47</v>
      </c>
      <c r="N9844" s="3" t="s">
        <v>348</v>
      </c>
      <c r="O9844" s="1">
        <v>208</v>
      </c>
      <c r="P9844" s="4">
        <v>1</v>
      </c>
      <c r="Q9844" s="10">
        <f t="shared" si="627"/>
        <v>208</v>
      </c>
    </row>
    <row r="9845" spans="2:17" ht="20.25" customHeight="1">
      <c r="B9845" s="10" t="str">
        <f t="shared" si="624"/>
        <v>دستكش كف مواد سبك52</v>
      </c>
      <c r="C9845" s="10" t="str">
        <f t="shared" si="625"/>
        <v>دستكش كف مواد سبك1404/05/0152</v>
      </c>
      <c r="D9845" s="10" t="str">
        <f>IFERROR(IF(تحویلی!$E$1="","",IF(NOSA!O9845=تحویلی!$E$1,تحویلی!$E$1&amp;COUNTIF(NOSA!$O$1:O9845,تحویلی!$E$1),"")),"")</f>
        <v/>
      </c>
      <c r="E9845" s="10" t="str">
        <f t="shared" si="626"/>
        <v>520452</v>
      </c>
      <c r="F9845" s="10" t="str">
        <f>IFERROR(VLOOKUP(I9845,DATABASE!$N:$O,2,FALSE),"")</f>
        <v>دستكش كف مواد سبك</v>
      </c>
      <c r="G9845" s="3" t="s">
        <v>3887</v>
      </c>
      <c r="H9845" s="4">
        <v>5204</v>
      </c>
      <c r="I9845" s="3" t="s">
        <v>1456</v>
      </c>
      <c r="J9845" s="3" t="s">
        <v>2</v>
      </c>
      <c r="K9845" s="5">
        <v>1</v>
      </c>
      <c r="L9845" s="3" t="s">
        <v>3</v>
      </c>
      <c r="M9845" s="3" t="s">
        <v>47</v>
      </c>
      <c r="N9845" s="3" t="s">
        <v>75</v>
      </c>
      <c r="O9845" s="1">
        <v>52</v>
      </c>
      <c r="P9845" s="4">
        <v>1</v>
      </c>
      <c r="Q9845" s="10">
        <f t="shared" si="627"/>
        <v>52</v>
      </c>
    </row>
    <row r="9846" spans="2:17" ht="20.25" customHeight="1">
      <c r="B9846" s="10" t="str">
        <f t="shared" si="624"/>
        <v>دستكش كف مواد سبك935</v>
      </c>
      <c r="C9846" s="10" t="str">
        <f t="shared" si="625"/>
        <v>دستكش كف مواد سبك1404/05/01935</v>
      </c>
      <c r="D9846" s="10" t="str">
        <f>IFERROR(IF(تحویلی!$E$1="","",IF(NOSA!O9846=تحویلی!$E$1,تحویلی!$E$1&amp;COUNTIF(NOSA!$O$1:O9846,تحویلی!$E$1),"")),"")</f>
        <v/>
      </c>
      <c r="E9846" s="10" t="str">
        <f t="shared" si="626"/>
        <v>5204935</v>
      </c>
      <c r="F9846" s="10" t="str">
        <f>IFERROR(VLOOKUP(I9846,DATABASE!$N:$O,2,FALSE),"")</f>
        <v>دستكش كف مواد سبك</v>
      </c>
      <c r="G9846" s="3" t="s">
        <v>3887</v>
      </c>
      <c r="H9846" s="4">
        <v>5204</v>
      </c>
      <c r="I9846" s="3" t="s">
        <v>1456</v>
      </c>
      <c r="J9846" s="3" t="s">
        <v>2</v>
      </c>
      <c r="K9846" s="5">
        <v>1</v>
      </c>
      <c r="L9846" s="3" t="s">
        <v>3</v>
      </c>
      <c r="M9846" s="3" t="s">
        <v>47</v>
      </c>
      <c r="N9846" s="3" t="s">
        <v>4200</v>
      </c>
      <c r="O9846" s="1">
        <v>935</v>
      </c>
      <c r="P9846" s="4">
        <v>1</v>
      </c>
      <c r="Q9846" s="10">
        <f t="shared" si="627"/>
        <v>935</v>
      </c>
    </row>
    <row r="9847" spans="2:17" ht="20.25" customHeight="1">
      <c r="B9847" s="10" t="str">
        <f t="shared" si="624"/>
        <v>دستكش ضد برش سبك567</v>
      </c>
      <c r="C9847" s="10" t="str">
        <f t="shared" si="625"/>
        <v>دستكش ضد برش سبك1404/05/01567</v>
      </c>
      <c r="D9847" s="10" t="str">
        <f>IFERROR(IF(تحویلی!$E$1="","",IF(NOSA!O9847=تحویلی!$E$1,تحویلی!$E$1&amp;COUNTIF(NOSA!$O$1:O9847,تحویلی!$E$1),"")),"")</f>
        <v/>
      </c>
      <c r="E9847" s="10" t="str">
        <f t="shared" si="626"/>
        <v>5206567</v>
      </c>
      <c r="F9847" s="10" t="str">
        <f>IFERROR(VLOOKUP(I9847,DATABASE!$N:$O,2,FALSE),"")</f>
        <v>دستكش ضد برش سبك</v>
      </c>
      <c r="G9847" s="3" t="s">
        <v>3887</v>
      </c>
      <c r="H9847" s="4">
        <v>5206</v>
      </c>
      <c r="I9847" s="3" t="s">
        <v>1442</v>
      </c>
      <c r="J9847" s="3" t="s">
        <v>22</v>
      </c>
      <c r="K9847" s="5">
        <v>1</v>
      </c>
      <c r="L9847" s="3" t="s">
        <v>3</v>
      </c>
      <c r="M9847" s="3" t="s">
        <v>19</v>
      </c>
      <c r="N9847" s="3" t="s">
        <v>71</v>
      </c>
      <c r="O9847" s="1">
        <v>567</v>
      </c>
      <c r="P9847" s="4">
        <v>1</v>
      </c>
      <c r="Q9847" s="10">
        <f t="shared" si="627"/>
        <v>567</v>
      </c>
    </row>
    <row r="9848" spans="2:17" ht="20.25" customHeight="1">
      <c r="B9848" s="10" t="str">
        <f t="shared" si="624"/>
        <v>كلاه ايمني86</v>
      </c>
      <c r="C9848" s="10" t="str">
        <f t="shared" si="625"/>
        <v>كلاه ايمني1404/05/0186</v>
      </c>
      <c r="D9848" s="10" t="str">
        <f>IFERROR(IF(تحویلی!$E$1="","",IF(NOSA!O9848=تحویلی!$E$1,تحویلی!$E$1&amp;COUNTIF(NOSA!$O$1:O9848,تحویلی!$E$1),"")),"")</f>
        <v/>
      </c>
      <c r="E9848" s="10" t="str">
        <f t="shared" si="626"/>
        <v>521586</v>
      </c>
      <c r="F9848" s="10" t="str">
        <f>IFERROR(VLOOKUP(I9848,DATABASE!$N:$O,2,FALSE),"")</f>
        <v>كلاه ايمني</v>
      </c>
      <c r="G9848" s="3" t="s">
        <v>3887</v>
      </c>
      <c r="H9848" s="4">
        <v>5215</v>
      </c>
      <c r="I9848" s="3" t="s">
        <v>1505</v>
      </c>
      <c r="J9848" s="3" t="s">
        <v>1628</v>
      </c>
      <c r="K9848" s="5">
        <v>1</v>
      </c>
      <c r="L9848" s="3" t="s">
        <v>8</v>
      </c>
      <c r="M9848" s="3" t="s">
        <v>4</v>
      </c>
      <c r="N9848" s="3" t="s">
        <v>105</v>
      </c>
      <c r="O9848" s="1">
        <v>86</v>
      </c>
      <c r="P9848" s="4">
        <v>1</v>
      </c>
      <c r="Q9848" s="10">
        <f t="shared" si="627"/>
        <v>86</v>
      </c>
    </row>
    <row r="9849" spans="2:17" ht="20.25" customHeight="1">
      <c r="B9849" s="10" t="str">
        <f t="shared" si="624"/>
        <v>دستكش ضد برش سبك86</v>
      </c>
      <c r="C9849" s="10" t="str">
        <f t="shared" si="625"/>
        <v>دستكش ضد برش سبك1404/05/0186</v>
      </c>
      <c r="D9849" s="10" t="str">
        <f>IFERROR(IF(تحویلی!$E$1="","",IF(NOSA!O9849=تحویلی!$E$1,تحویلی!$E$1&amp;COUNTIF(NOSA!$O$1:O9849,تحویلی!$E$1),"")),"")</f>
        <v/>
      </c>
      <c r="E9849" s="10" t="str">
        <f t="shared" si="626"/>
        <v>521586</v>
      </c>
      <c r="F9849" s="10" t="str">
        <f>IFERROR(VLOOKUP(I9849,DATABASE!$N:$O,2,FALSE),"")</f>
        <v>دستكش ضد برش سبك</v>
      </c>
      <c r="G9849" s="3" t="s">
        <v>3887</v>
      </c>
      <c r="H9849" s="4">
        <v>5215</v>
      </c>
      <c r="I9849" s="3" t="s">
        <v>1442</v>
      </c>
      <c r="J9849" s="3" t="s">
        <v>22</v>
      </c>
      <c r="K9849" s="5">
        <v>1</v>
      </c>
      <c r="L9849" s="3" t="s">
        <v>3</v>
      </c>
      <c r="M9849" s="3" t="s">
        <v>4</v>
      </c>
      <c r="N9849" s="3" t="s">
        <v>105</v>
      </c>
      <c r="O9849" s="1">
        <v>86</v>
      </c>
      <c r="P9849" s="4">
        <v>1</v>
      </c>
      <c r="Q9849" s="10">
        <f t="shared" si="627"/>
        <v>86</v>
      </c>
    </row>
    <row r="9850" spans="2:17" ht="20.25" customHeight="1">
      <c r="B9850" s="10" t="str">
        <f t="shared" si="624"/>
        <v>دستكش ضد برش سبك145</v>
      </c>
      <c r="C9850" s="10" t="str">
        <f t="shared" si="625"/>
        <v>دستكش ضد برش سبك1404/05/01145</v>
      </c>
      <c r="D9850" s="10" t="str">
        <f>IFERROR(IF(تحویلی!$E$1="","",IF(NOSA!O9850=تحویلی!$E$1,تحویلی!$E$1&amp;COUNTIF(NOSA!$O$1:O9850,تحویلی!$E$1),"")),"")</f>
        <v/>
      </c>
      <c r="E9850" s="10" t="str">
        <f t="shared" si="626"/>
        <v>5225145</v>
      </c>
      <c r="F9850" s="10" t="str">
        <f>IFERROR(VLOOKUP(I9850,DATABASE!$N:$O,2,FALSE),"")</f>
        <v>دستكش ضد برش سبك</v>
      </c>
      <c r="G9850" s="3" t="s">
        <v>3887</v>
      </c>
      <c r="H9850" s="4">
        <v>5225</v>
      </c>
      <c r="I9850" s="3" t="s">
        <v>1442</v>
      </c>
      <c r="J9850" s="3" t="s">
        <v>22</v>
      </c>
      <c r="K9850" s="5">
        <v>1</v>
      </c>
      <c r="L9850" s="3" t="s">
        <v>3</v>
      </c>
      <c r="M9850" s="3" t="s">
        <v>4</v>
      </c>
      <c r="N9850" s="3" t="s">
        <v>483</v>
      </c>
      <c r="O9850" s="1">
        <v>145</v>
      </c>
      <c r="P9850" s="4">
        <v>1</v>
      </c>
      <c r="Q9850" s="10">
        <f t="shared" si="627"/>
        <v>145</v>
      </c>
    </row>
    <row r="9851" spans="2:17" ht="20.25" customHeight="1">
      <c r="B9851" s="10" t="str">
        <f t="shared" si="624"/>
        <v>دستكش ضد برش سبك938</v>
      </c>
      <c r="C9851" s="10" t="str">
        <f t="shared" si="625"/>
        <v>دستكش ضد برش سبك1404/05/01938</v>
      </c>
      <c r="D9851" s="10" t="str">
        <f>IFERROR(IF(تحویلی!$E$1="","",IF(NOSA!O9851=تحویلی!$E$1,تحویلی!$E$1&amp;COUNTIF(NOSA!$O$1:O9851,تحویلی!$E$1),"")),"")</f>
        <v/>
      </c>
      <c r="E9851" s="10" t="str">
        <f t="shared" si="626"/>
        <v>5231938</v>
      </c>
      <c r="F9851" s="10" t="str">
        <f>IFERROR(VLOOKUP(I9851,DATABASE!$N:$O,2,FALSE),"")</f>
        <v>دستكش ضد برش سبك</v>
      </c>
      <c r="G9851" s="3" t="s">
        <v>3887</v>
      </c>
      <c r="H9851" s="4">
        <v>5231</v>
      </c>
      <c r="I9851" s="3" t="s">
        <v>1442</v>
      </c>
      <c r="J9851" s="3" t="s">
        <v>22</v>
      </c>
      <c r="K9851" s="5">
        <v>1</v>
      </c>
      <c r="L9851" s="3" t="s">
        <v>3</v>
      </c>
      <c r="M9851" s="3" t="s">
        <v>47</v>
      </c>
      <c r="N9851" s="3" t="s">
        <v>3974</v>
      </c>
      <c r="O9851" s="1">
        <v>938</v>
      </c>
      <c r="P9851" s="4">
        <v>1</v>
      </c>
      <c r="Q9851" s="10">
        <f t="shared" si="627"/>
        <v>938</v>
      </c>
    </row>
    <row r="9852" spans="2:17" ht="20.25" customHeight="1">
      <c r="B9852" s="10" t="str">
        <f t="shared" si="624"/>
        <v>دستكش ساق بلند نسوز938</v>
      </c>
      <c r="C9852" s="10" t="str">
        <f t="shared" si="625"/>
        <v>دستكش ساق بلند نسوز1404/05/01938</v>
      </c>
      <c r="D9852" s="10" t="str">
        <f>IFERROR(IF(تحویلی!$E$1="","",IF(NOSA!O9852=تحویلی!$E$1,تحویلی!$E$1&amp;COUNTIF(NOSA!$O$1:O9852,تحویلی!$E$1),"")),"")</f>
        <v/>
      </c>
      <c r="E9852" s="10" t="str">
        <f t="shared" si="626"/>
        <v>5231938</v>
      </c>
      <c r="F9852" s="10" t="str">
        <f>IFERROR(VLOOKUP(I9852,DATABASE!$N:$O,2,FALSE),"")</f>
        <v>دستكش ساق بلند نسوز</v>
      </c>
      <c r="G9852" s="3" t="s">
        <v>3887</v>
      </c>
      <c r="H9852" s="4">
        <v>5231</v>
      </c>
      <c r="I9852" s="3" t="s">
        <v>1461</v>
      </c>
      <c r="J9852" s="3" t="s">
        <v>34</v>
      </c>
      <c r="K9852" s="5">
        <v>1</v>
      </c>
      <c r="L9852" s="3" t="s">
        <v>3</v>
      </c>
      <c r="M9852" s="3" t="s">
        <v>47</v>
      </c>
      <c r="N9852" s="3" t="s">
        <v>3974</v>
      </c>
      <c r="O9852" s="1">
        <v>938</v>
      </c>
      <c r="P9852" s="4">
        <v>1</v>
      </c>
      <c r="Q9852" s="10">
        <f t="shared" si="627"/>
        <v>938</v>
      </c>
    </row>
    <row r="9853" spans="2:17" ht="20.25" customHeight="1">
      <c r="B9853" s="10" t="str">
        <f t="shared" si="624"/>
        <v>لباس كار يكبار مصرف567</v>
      </c>
      <c r="C9853" s="10" t="str">
        <f t="shared" si="625"/>
        <v>لباس كار يكبار مصرف1404/05/01567</v>
      </c>
      <c r="D9853" s="10" t="str">
        <f>IFERROR(IF(تحویلی!$E$1="","",IF(NOSA!O9853=تحویلی!$E$1,تحویلی!$E$1&amp;COUNTIF(NOSA!$O$1:O9853,تحویلی!$E$1),"")),"")</f>
        <v/>
      </c>
      <c r="E9853" s="10" t="str">
        <f t="shared" si="626"/>
        <v>5238567</v>
      </c>
      <c r="F9853" s="10" t="str">
        <f>IFERROR(VLOOKUP(I9853,DATABASE!$N:$O,2,FALSE),"")</f>
        <v>لباس كار يكبار مصرف</v>
      </c>
      <c r="G9853" s="3" t="s">
        <v>3887</v>
      </c>
      <c r="H9853" s="4">
        <v>5238</v>
      </c>
      <c r="I9853" s="3" t="s">
        <v>1691</v>
      </c>
      <c r="J9853" s="3" t="s">
        <v>956</v>
      </c>
      <c r="K9853" s="5">
        <v>1</v>
      </c>
      <c r="L9853" s="3" t="s">
        <v>28</v>
      </c>
      <c r="M9853" s="3" t="s">
        <v>47</v>
      </c>
      <c r="N9853" s="3" t="s">
        <v>71</v>
      </c>
      <c r="O9853" s="1">
        <v>567</v>
      </c>
      <c r="P9853" s="4">
        <v>0</v>
      </c>
      <c r="Q9853" s="10">
        <f t="shared" si="627"/>
        <v>567</v>
      </c>
    </row>
    <row r="9854" spans="2:17" ht="20.25" customHeight="1">
      <c r="B9854" s="10" t="str">
        <f t="shared" si="624"/>
        <v xml:space="preserve"> لباس كارشناسي مديران 961</v>
      </c>
      <c r="C9854" s="10" t="str">
        <f t="shared" si="625"/>
        <v xml:space="preserve"> لباس كارشناسي مديران 1404/05/01961</v>
      </c>
      <c r="D9854" s="10" t="str">
        <f>IFERROR(IF(تحویلی!$E$1="","",IF(NOSA!O9854=تحویلی!$E$1,تحویلی!$E$1&amp;COUNTIF(NOSA!$O$1:O9854,تحویلی!$E$1),"")),"")</f>
        <v/>
      </c>
      <c r="E9854" s="10" t="str">
        <f t="shared" si="626"/>
        <v>5261961</v>
      </c>
      <c r="F9854" s="10" t="str">
        <f>IFERROR(VLOOKUP(I9854,DATABASE!$N:$O,2,FALSE),"")</f>
        <v xml:space="preserve"> لباس كارشناسي مديران </v>
      </c>
      <c r="G9854" s="3" t="s">
        <v>3887</v>
      </c>
      <c r="H9854" s="4">
        <v>5261</v>
      </c>
      <c r="I9854" s="3" t="s">
        <v>2302</v>
      </c>
      <c r="J9854" s="3" t="s">
        <v>3374</v>
      </c>
      <c r="K9854" s="5">
        <v>1</v>
      </c>
      <c r="L9854" s="3" t="s">
        <v>8</v>
      </c>
      <c r="M9854" s="3" t="s">
        <v>47</v>
      </c>
      <c r="N9854" s="3" t="s">
        <v>4573</v>
      </c>
      <c r="O9854" s="1">
        <v>961</v>
      </c>
      <c r="P9854" s="4">
        <v>1</v>
      </c>
      <c r="Q9854" s="10">
        <f t="shared" si="627"/>
        <v>961</v>
      </c>
    </row>
    <row r="9855" spans="2:17" ht="20.25" customHeight="1">
      <c r="B9855" s="10" t="str">
        <f t="shared" si="624"/>
        <v>دستكش كف مواد سبك835</v>
      </c>
      <c r="C9855" s="10" t="str">
        <f t="shared" si="625"/>
        <v>دستكش كف مواد سبك1404/05/01835</v>
      </c>
      <c r="D9855" s="10" t="str">
        <f>IFERROR(IF(تحویلی!$E$1="","",IF(NOSA!O9855=تحویلی!$E$1,تحویلی!$E$1&amp;COUNTIF(NOSA!$O$1:O9855,تحویلی!$E$1),"")),"")</f>
        <v/>
      </c>
      <c r="E9855" s="10" t="str">
        <f t="shared" si="626"/>
        <v>5270835</v>
      </c>
      <c r="F9855" s="10" t="str">
        <f>IFERROR(VLOOKUP(I9855,DATABASE!$N:$O,2,FALSE),"")</f>
        <v>دستكش كف مواد سبك</v>
      </c>
      <c r="G9855" s="3" t="s">
        <v>3887</v>
      </c>
      <c r="H9855" s="4">
        <v>5270</v>
      </c>
      <c r="I9855" s="3" t="s">
        <v>1456</v>
      </c>
      <c r="J9855" s="3" t="s">
        <v>2</v>
      </c>
      <c r="K9855" s="5">
        <v>1</v>
      </c>
      <c r="L9855" s="3" t="s">
        <v>3</v>
      </c>
      <c r="M9855" s="3" t="s">
        <v>47</v>
      </c>
      <c r="N9855" s="3" t="s">
        <v>2677</v>
      </c>
      <c r="O9855" s="1">
        <v>835</v>
      </c>
      <c r="P9855" s="4">
        <v>1</v>
      </c>
      <c r="Q9855" s="10">
        <f t="shared" si="627"/>
        <v>835</v>
      </c>
    </row>
    <row r="9856" spans="2:17" ht="20.25" customHeight="1">
      <c r="B9856" s="10" t="str">
        <f t="shared" si="624"/>
        <v>دستكش لاتكس739</v>
      </c>
      <c r="C9856" s="10" t="str">
        <f t="shared" si="625"/>
        <v>دستكش لاتكس1404/05/01739</v>
      </c>
      <c r="D9856" s="10" t="str">
        <f>IFERROR(IF(تحویلی!$E$1="","",IF(NOSA!O9856=تحویلی!$E$1,تحویلی!$E$1&amp;COUNTIF(NOSA!$O$1:O9856,تحویلی!$E$1),"")),"")</f>
        <v/>
      </c>
      <c r="E9856" s="10" t="str">
        <f t="shared" si="626"/>
        <v>5294739</v>
      </c>
      <c r="F9856" s="10" t="str">
        <f>IFERROR(VLOOKUP(I9856,DATABASE!$N:$O,2,FALSE),"")</f>
        <v>دستكش لاتكس</v>
      </c>
      <c r="G9856" s="3" t="s">
        <v>3887</v>
      </c>
      <c r="H9856" s="4">
        <v>5294</v>
      </c>
      <c r="I9856" s="3" t="s">
        <v>2328</v>
      </c>
      <c r="J9856" s="3" t="s">
        <v>564</v>
      </c>
      <c r="K9856" s="5">
        <v>100</v>
      </c>
      <c r="L9856" s="3" t="s">
        <v>3</v>
      </c>
      <c r="M9856" s="3" t="s">
        <v>2688</v>
      </c>
      <c r="N9856" s="3" t="s">
        <v>1005</v>
      </c>
      <c r="O9856" s="1">
        <v>739</v>
      </c>
      <c r="P9856" s="4">
        <v>0</v>
      </c>
      <c r="Q9856" s="10">
        <f t="shared" si="627"/>
        <v>739</v>
      </c>
    </row>
    <row r="9857" spans="2:17" ht="20.25" customHeight="1">
      <c r="B9857" s="10" t="str">
        <f t="shared" si="624"/>
        <v>دستكش كف مواد سبك861</v>
      </c>
      <c r="C9857" s="10" t="str">
        <f t="shared" si="625"/>
        <v>دستكش كف مواد سبك1404/05/02861</v>
      </c>
      <c r="D9857" s="10" t="str">
        <f>IFERROR(IF(تحویلی!$E$1="","",IF(NOSA!O9857=تحویلی!$E$1,تحویلی!$E$1&amp;COUNTIF(NOSA!$O$1:O9857,تحویلی!$E$1),"")),"")</f>
        <v/>
      </c>
      <c r="E9857" s="10" t="str">
        <f t="shared" si="626"/>
        <v>5299861</v>
      </c>
      <c r="F9857" s="10" t="str">
        <f>IFERROR(VLOOKUP(I9857,DATABASE!$N:$O,2,FALSE),"")</f>
        <v>دستكش كف مواد سبك</v>
      </c>
      <c r="G9857" s="3" t="s">
        <v>3888</v>
      </c>
      <c r="H9857" s="3">
        <v>5299</v>
      </c>
      <c r="I9857" s="3" t="s">
        <v>1456</v>
      </c>
      <c r="J9857" s="3" t="s">
        <v>2</v>
      </c>
      <c r="K9857" s="3">
        <v>1</v>
      </c>
      <c r="L9857" s="3" t="s">
        <v>3</v>
      </c>
      <c r="M9857" s="3" t="s">
        <v>47</v>
      </c>
      <c r="N9857" s="3" t="s">
        <v>3217</v>
      </c>
      <c r="O9857" s="1">
        <v>861</v>
      </c>
      <c r="P9857" s="3">
        <v>1</v>
      </c>
      <c r="Q9857" s="10">
        <f t="shared" si="627"/>
        <v>861</v>
      </c>
    </row>
    <row r="9858" spans="2:17" ht="20.25" customHeight="1">
      <c r="B9858" s="10" t="str">
        <f t="shared" si="624"/>
        <v>دستكش كف مواد سبك733</v>
      </c>
      <c r="C9858" s="10" t="str">
        <f t="shared" si="625"/>
        <v>دستكش كف مواد سبك1404/05/02733</v>
      </c>
      <c r="D9858" s="10" t="str">
        <f>IFERROR(IF(تحویلی!$E$1="","",IF(NOSA!O9858=تحویلی!$E$1,تحویلی!$E$1&amp;COUNTIF(NOSA!$O$1:O9858,تحویلی!$E$1),"")),"")</f>
        <v/>
      </c>
      <c r="E9858" s="10" t="str">
        <f t="shared" si="626"/>
        <v>5299733</v>
      </c>
      <c r="F9858" s="10" t="str">
        <f>IFERROR(VLOOKUP(I9858,DATABASE!$N:$O,2,FALSE),"")</f>
        <v>دستكش كف مواد سبك</v>
      </c>
      <c r="G9858" s="3" t="s">
        <v>3888</v>
      </c>
      <c r="H9858" s="3">
        <v>5299</v>
      </c>
      <c r="I9858" s="3" t="s">
        <v>1456</v>
      </c>
      <c r="J9858" s="3" t="s">
        <v>2</v>
      </c>
      <c r="K9858" s="3">
        <v>1</v>
      </c>
      <c r="L9858" s="3" t="s">
        <v>3</v>
      </c>
      <c r="M9858" s="3" t="s">
        <v>47</v>
      </c>
      <c r="N9858" s="3" t="s">
        <v>628</v>
      </c>
      <c r="O9858" s="1">
        <v>733</v>
      </c>
      <c r="P9858" s="3">
        <v>1</v>
      </c>
      <c r="Q9858" s="10">
        <f t="shared" si="627"/>
        <v>733</v>
      </c>
    </row>
    <row r="9859" spans="2:17" ht="20.25" customHeight="1">
      <c r="B9859" s="10" t="str">
        <f t="shared" si="624"/>
        <v>دستكش ضد برش سبك163</v>
      </c>
      <c r="C9859" s="10" t="str">
        <f t="shared" si="625"/>
        <v>دستكش ضد برش سبك1404/05/02163</v>
      </c>
      <c r="D9859" s="10" t="str">
        <f>IFERROR(IF(تحویلی!$E$1="","",IF(NOSA!O9859=تحویلی!$E$1,تحویلی!$E$1&amp;COUNTIF(NOSA!$O$1:O9859,تحویلی!$E$1),"")),"")</f>
        <v/>
      </c>
      <c r="E9859" s="10" t="str">
        <f t="shared" si="626"/>
        <v>5324163</v>
      </c>
      <c r="F9859" s="10" t="str">
        <f>IFERROR(VLOOKUP(I9859,DATABASE!$N:$O,2,FALSE),"")</f>
        <v>دستكش ضد برش سبك</v>
      </c>
      <c r="G9859" s="3" t="s">
        <v>3888</v>
      </c>
      <c r="H9859" s="3">
        <v>5324</v>
      </c>
      <c r="I9859" s="3" t="s">
        <v>1442</v>
      </c>
      <c r="J9859" s="3" t="s">
        <v>22</v>
      </c>
      <c r="K9859" s="3">
        <v>1</v>
      </c>
      <c r="L9859" s="3" t="s">
        <v>3</v>
      </c>
      <c r="M9859" s="3" t="s">
        <v>9</v>
      </c>
      <c r="N9859" s="3" t="s">
        <v>324</v>
      </c>
      <c r="O9859" s="1">
        <v>163</v>
      </c>
      <c r="P9859" s="3">
        <v>1</v>
      </c>
      <c r="Q9859" s="10">
        <f t="shared" si="627"/>
        <v>163</v>
      </c>
    </row>
    <row r="9860" spans="2:17" ht="20.25" customHeight="1">
      <c r="B9860" s="10" t="str">
        <f t="shared" si="624"/>
        <v>نقاب روشن محافظ صورت163</v>
      </c>
      <c r="C9860" s="10" t="str">
        <f t="shared" si="625"/>
        <v>نقاب روشن محافظ صورت1404/05/02163</v>
      </c>
      <c r="D9860" s="10" t="str">
        <f>IFERROR(IF(تحویلی!$E$1="","",IF(NOSA!O9860=تحویلی!$E$1,تحویلی!$E$1&amp;COUNTIF(NOSA!$O$1:O9860,تحویلی!$E$1),"")),"")</f>
        <v/>
      </c>
      <c r="E9860" s="10" t="str">
        <f t="shared" si="626"/>
        <v>5324163</v>
      </c>
      <c r="F9860" s="10" t="str">
        <f>IFERROR(VLOOKUP(I9860,DATABASE!$N:$O,2,FALSE),"")</f>
        <v>نقاب روشن محافظ صورت</v>
      </c>
      <c r="G9860" s="3" t="s">
        <v>3888</v>
      </c>
      <c r="H9860" s="3">
        <v>5324</v>
      </c>
      <c r="I9860" s="3" t="s">
        <v>2331</v>
      </c>
      <c r="J9860" s="3" t="s">
        <v>2332</v>
      </c>
      <c r="K9860" s="3">
        <v>1</v>
      </c>
      <c r="L9860" s="3" t="s">
        <v>8</v>
      </c>
      <c r="M9860" s="3" t="s">
        <v>9</v>
      </c>
      <c r="N9860" s="3" t="s">
        <v>324</v>
      </c>
      <c r="O9860" s="1">
        <v>163</v>
      </c>
      <c r="P9860" s="3">
        <v>0</v>
      </c>
      <c r="Q9860" s="10">
        <f t="shared" si="627"/>
        <v>163</v>
      </c>
    </row>
    <row r="9861" spans="2:17" ht="20.25" customHeight="1">
      <c r="B9861" s="10" t="str">
        <f t="shared" si="624"/>
        <v>دستكش كف مواد سبك194</v>
      </c>
      <c r="C9861" s="10" t="str">
        <f t="shared" si="625"/>
        <v>دستكش كف مواد سبك1404/05/02194</v>
      </c>
      <c r="D9861" s="10" t="str">
        <f>IFERROR(IF(تحویلی!$E$1="","",IF(NOSA!O9861=تحویلی!$E$1,تحویلی!$E$1&amp;COUNTIF(NOSA!$O$1:O9861,تحویلی!$E$1),"")),"")</f>
        <v/>
      </c>
      <c r="E9861" s="10" t="str">
        <f t="shared" si="626"/>
        <v>5364194</v>
      </c>
      <c r="F9861" s="10" t="str">
        <f>IFERROR(VLOOKUP(I9861,DATABASE!$N:$O,2,FALSE),"")</f>
        <v>دستكش كف مواد سبك</v>
      </c>
      <c r="G9861" s="3" t="s">
        <v>3888</v>
      </c>
      <c r="H9861" s="3">
        <v>5364</v>
      </c>
      <c r="I9861" s="3" t="s">
        <v>1456</v>
      </c>
      <c r="J9861" s="3" t="s">
        <v>2</v>
      </c>
      <c r="K9861" s="3">
        <v>1</v>
      </c>
      <c r="L9861" s="3" t="s">
        <v>3</v>
      </c>
      <c r="M9861" s="3" t="s">
        <v>47</v>
      </c>
      <c r="N9861" s="3" t="s">
        <v>378</v>
      </c>
      <c r="O9861" s="1">
        <v>194</v>
      </c>
      <c r="P9861" s="3">
        <v>1</v>
      </c>
      <c r="Q9861" s="10">
        <f t="shared" si="627"/>
        <v>194</v>
      </c>
    </row>
    <row r="9862" spans="2:17" ht="20.25" customHeight="1">
      <c r="B9862" s="10" t="str">
        <f t="shared" si="624"/>
        <v>لباس كار ديرسوز(بلوز و شلوار)540</v>
      </c>
      <c r="C9862" s="10" t="str">
        <f t="shared" si="625"/>
        <v>لباس كار ديرسوز(بلوز و شلوار)1404/05/02540</v>
      </c>
      <c r="D9862" s="10" t="str">
        <f>IFERROR(IF(تحویلی!$E$1="","",IF(NOSA!O9862=تحویلی!$E$1,تحویلی!$E$1&amp;COUNTIF(NOSA!$O$1:O9862,تحویلی!$E$1),"")),"")</f>
        <v/>
      </c>
      <c r="E9862" s="10" t="str">
        <f t="shared" si="626"/>
        <v>5369540</v>
      </c>
      <c r="F9862" s="10" t="str">
        <f>IFERROR(VLOOKUP(I9862,DATABASE!$N:$O,2,FALSE),"")</f>
        <v>لباس كار ديرسوز(بلوز و شلوار)</v>
      </c>
      <c r="G9862" s="3" t="s">
        <v>3888</v>
      </c>
      <c r="H9862" s="3">
        <v>5369</v>
      </c>
      <c r="I9862" s="3" t="s">
        <v>1634</v>
      </c>
      <c r="J9862" s="3" t="s">
        <v>1635</v>
      </c>
      <c r="K9862" s="3">
        <v>1</v>
      </c>
      <c r="L9862" s="3" t="s">
        <v>28</v>
      </c>
      <c r="M9862" s="3" t="s">
        <v>19</v>
      </c>
      <c r="N9862" s="3" t="s">
        <v>565</v>
      </c>
      <c r="O9862" s="1">
        <v>540</v>
      </c>
      <c r="P9862" s="3">
        <v>1</v>
      </c>
      <c r="Q9862" s="10">
        <f t="shared" si="627"/>
        <v>540</v>
      </c>
    </row>
    <row r="9863" spans="2:17" ht="20.25" customHeight="1">
      <c r="B9863" s="10" t="str">
        <f t="shared" si="624"/>
        <v>دستكش كف مواد سبك953</v>
      </c>
      <c r="C9863" s="10" t="str">
        <f t="shared" si="625"/>
        <v>دستكش كف مواد سبك1404/05/02953</v>
      </c>
      <c r="D9863" s="10" t="str">
        <f>IFERROR(IF(تحویلی!$E$1="","",IF(NOSA!O9863=تحویلی!$E$1,تحویلی!$E$1&amp;COUNTIF(NOSA!$O$1:O9863,تحویلی!$E$1),"")),"")</f>
        <v/>
      </c>
      <c r="E9863" s="10" t="str">
        <f t="shared" si="626"/>
        <v>5386953</v>
      </c>
      <c r="F9863" s="10" t="str">
        <f>IFERROR(VLOOKUP(I9863,DATABASE!$N:$O,2,FALSE),"")</f>
        <v>دستكش كف مواد سبك</v>
      </c>
      <c r="G9863" s="3" t="s">
        <v>3888</v>
      </c>
      <c r="H9863" s="3">
        <v>5386</v>
      </c>
      <c r="I9863" s="3" t="s">
        <v>1456</v>
      </c>
      <c r="J9863" s="3" t="s">
        <v>2</v>
      </c>
      <c r="K9863" s="3">
        <v>1</v>
      </c>
      <c r="L9863" s="3" t="s">
        <v>3</v>
      </c>
      <c r="M9863" s="3" t="s">
        <v>47</v>
      </c>
      <c r="N9863" s="3" t="s">
        <v>4235</v>
      </c>
      <c r="O9863" s="1">
        <v>953</v>
      </c>
      <c r="P9863" s="3">
        <v>1</v>
      </c>
      <c r="Q9863" s="10">
        <f t="shared" si="627"/>
        <v>953</v>
      </c>
    </row>
    <row r="9864" spans="2:17" ht="20.25" customHeight="1">
      <c r="B9864" s="10" t="str">
        <f t="shared" si="624"/>
        <v>280</v>
      </c>
      <c r="C9864" s="10" t="str">
        <f t="shared" si="625"/>
        <v>1404/05/03280</v>
      </c>
      <c r="D9864" s="10" t="str">
        <f>IFERROR(IF(تحویلی!$E$1="","",IF(NOSA!O9864=تحویلی!$E$1,تحویلی!$E$1&amp;COUNTIF(NOSA!$O$1:O9864,تحویلی!$E$1),"")),"")</f>
        <v/>
      </c>
      <c r="E9864" s="10" t="str">
        <f t="shared" si="626"/>
        <v>5436280</v>
      </c>
      <c r="F9864" s="10" t="str">
        <f>IFERROR(VLOOKUP(I9864,DATABASE!$N:$O,2,FALSE),"")</f>
        <v/>
      </c>
      <c r="G9864" s="3" t="s">
        <v>3889</v>
      </c>
      <c r="H9864" s="3">
        <v>5436</v>
      </c>
      <c r="I9864" s="3" t="s">
        <v>3559</v>
      </c>
      <c r="J9864" s="3" t="s">
        <v>3560</v>
      </c>
      <c r="K9864" s="3">
        <v>1</v>
      </c>
      <c r="L9864" s="3" t="s">
        <v>8</v>
      </c>
      <c r="M9864" s="3" t="s">
        <v>202</v>
      </c>
      <c r="N9864" s="3" t="s">
        <v>469</v>
      </c>
      <c r="O9864" s="1">
        <v>280</v>
      </c>
      <c r="P9864" s="3">
        <v>1</v>
      </c>
      <c r="Q9864" s="10">
        <f t="shared" si="627"/>
        <v>280</v>
      </c>
    </row>
    <row r="9865" spans="2:17" ht="20.25" customHeight="1">
      <c r="B9865" s="10" t="str">
        <f t="shared" si="624"/>
        <v>دستكش كف مواد سبك155</v>
      </c>
      <c r="C9865" s="10" t="str">
        <f t="shared" si="625"/>
        <v>دستكش كف مواد سبك1404/05/03155</v>
      </c>
      <c r="D9865" s="10" t="str">
        <f>IFERROR(IF(تحویلی!$E$1="","",IF(NOSA!O9865=تحویلی!$E$1,تحویلی!$E$1&amp;COUNTIF(NOSA!$O$1:O9865,تحویلی!$E$1),"")),"")</f>
        <v/>
      </c>
      <c r="E9865" s="10" t="str">
        <f t="shared" si="626"/>
        <v>5438155</v>
      </c>
      <c r="F9865" s="10" t="str">
        <f>IFERROR(VLOOKUP(I9865,DATABASE!$N:$O,2,FALSE),"")</f>
        <v>دستكش كف مواد سبك</v>
      </c>
      <c r="G9865" s="3" t="s">
        <v>3889</v>
      </c>
      <c r="H9865" s="3">
        <v>5438</v>
      </c>
      <c r="I9865" s="3" t="s">
        <v>1456</v>
      </c>
      <c r="J9865" s="3" t="s">
        <v>2</v>
      </c>
      <c r="K9865" s="3">
        <v>1</v>
      </c>
      <c r="L9865" s="3" t="s">
        <v>3</v>
      </c>
      <c r="M9865" s="3" t="s">
        <v>4</v>
      </c>
      <c r="N9865" s="3" t="s">
        <v>77</v>
      </c>
      <c r="O9865" s="1">
        <v>155</v>
      </c>
      <c r="P9865" s="3">
        <v>1</v>
      </c>
      <c r="Q9865" s="10">
        <f t="shared" si="627"/>
        <v>155</v>
      </c>
    </row>
    <row r="9866" spans="2:17" ht="20.25" customHeight="1">
      <c r="B9866" s="10" t="str">
        <f t="shared" si="624"/>
        <v>دستكش كف مواد سبك944</v>
      </c>
      <c r="C9866" s="10" t="str">
        <f t="shared" si="625"/>
        <v>دستكش كف مواد سبك1404/05/04944</v>
      </c>
      <c r="D9866" s="10" t="str">
        <f>IFERROR(IF(تحویلی!$E$1="","",IF(NOSA!O9866=تحویلی!$E$1,تحویلی!$E$1&amp;COUNTIF(NOSA!$O$1:O9866,تحویلی!$E$1),"")),"")</f>
        <v/>
      </c>
      <c r="E9866" s="10" t="str">
        <f t="shared" si="626"/>
        <v>5455944</v>
      </c>
      <c r="F9866" s="10" t="str">
        <f>IFERROR(VLOOKUP(I9866,DATABASE!$N:$O,2,FALSE),"")</f>
        <v>دستكش كف مواد سبك</v>
      </c>
      <c r="G9866" s="3" t="s">
        <v>3890</v>
      </c>
      <c r="H9866" s="3">
        <v>5455</v>
      </c>
      <c r="I9866" s="3" t="s">
        <v>1456</v>
      </c>
      <c r="J9866" s="3" t="s">
        <v>2</v>
      </c>
      <c r="K9866" s="3">
        <v>1</v>
      </c>
      <c r="L9866" s="3" t="s">
        <v>3</v>
      </c>
      <c r="M9866" s="3" t="s">
        <v>47</v>
      </c>
      <c r="N9866" s="3" t="s">
        <v>4008</v>
      </c>
      <c r="O9866" s="1">
        <v>944</v>
      </c>
      <c r="P9866" s="3">
        <v>1</v>
      </c>
      <c r="Q9866" s="10">
        <f t="shared" si="627"/>
        <v>944</v>
      </c>
    </row>
    <row r="9867" spans="2:17" ht="20.25" customHeight="1">
      <c r="B9867" s="10" t="str">
        <f t="shared" si="624"/>
        <v>دستكش ضد برش سبك848</v>
      </c>
      <c r="C9867" s="10" t="str">
        <f t="shared" si="625"/>
        <v>دستكش ضد برش سبك1404/05/04848</v>
      </c>
      <c r="D9867" s="10" t="str">
        <f>IFERROR(IF(تحویلی!$E$1="","",IF(NOSA!O9867=تحویلی!$E$1,تحویلی!$E$1&amp;COUNTIF(NOSA!$O$1:O9867,تحویلی!$E$1),"")),"")</f>
        <v/>
      </c>
      <c r="E9867" s="10" t="str">
        <f t="shared" si="626"/>
        <v>5457848</v>
      </c>
      <c r="F9867" s="10" t="str">
        <f>IFERROR(VLOOKUP(I9867,DATABASE!$N:$O,2,FALSE),"")</f>
        <v>دستكش ضد برش سبك</v>
      </c>
      <c r="G9867" s="3" t="s">
        <v>3890</v>
      </c>
      <c r="H9867" s="3">
        <v>5457</v>
      </c>
      <c r="I9867" s="3" t="s">
        <v>1442</v>
      </c>
      <c r="J9867" s="3" t="s">
        <v>22</v>
      </c>
      <c r="K9867" s="3">
        <v>1</v>
      </c>
      <c r="L9867" s="3" t="s">
        <v>3</v>
      </c>
      <c r="M9867" s="3" t="s">
        <v>47</v>
      </c>
      <c r="N9867" s="3" t="s">
        <v>2750</v>
      </c>
      <c r="O9867" s="1">
        <v>848</v>
      </c>
      <c r="P9867" s="3">
        <v>1</v>
      </c>
      <c r="Q9867" s="10">
        <f t="shared" si="627"/>
        <v>848</v>
      </c>
    </row>
    <row r="9868" spans="2:17" ht="20.25" customHeight="1">
      <c r="B9868" s="10" t="str">
        <f t="shared" si="624"/>
        <v>دستكش ضد برش سبك961</v>
      </c>
      <c r="C9868" s="10" t="str">
        <f t="shared" si="625"/>
        <v>دستكش ضد برش سبك1404/05/04961</v>
      </c>
      <c r="D9868" s="10" t="str">
        <f>IFERROR(IF(تحویلی!$E$1="","",IF(NOSA!O9868=تحویلی!$E$1,تحویلی!$E$1&amp;COUNTIF(NOSA!$O$1:O9868,تحویلی!$E$1),"")),"")</f>
        <v/>
      </c>
      <c r="E9868" s="10" t="str">
        <f t="shared" si="626"/>
        <v>5458961</v>
      </c>
      <c r="F9868" s="10" t="str">
        <f>IFERROR(VLOOKUP(I9868,DATABASE!$N:$O,2,FALSE),"")</f>
        <v>دستكش ضد برش سبك</v>
      </c>
      <c r="G9868" s="3" t="s">
        <v>3890</v>
      </c>
      <c r="H9868" s="3">
        <v>5458</v>
      </c>
      <c r="I9868" s="3" t="s">
        <v>1442</v>
      </c>
      <c r="J9868" s="3" t="s">
        <v>22</v>
      </c>
      <c r="K9868" s="3">
        <v>1</v>
      </c>
      <c r="L9868" s="3" t="s">
        <v>3</v>
      </c>
      <c r="M9868" s="3" t="s">
        <v>47</v>
      </c>
      <c r="N9868" s="3" t="s">
        <v>4580</v>
      </c>
      <c r="O9868" s="1">
        <v>961</v>
      </c>
      <c r="P9868" s="3">
        <v>1</v>
      </c>
      <c r="Q9868" s="10">
        <f t="shared" si="627"/>
        <v>961</v>
      </c>
    </row>
    <row r="9869" spans="2:17" ht="20.25" customHeight="1">
      <c r="B9869" s="10" t="str">
        <f t="shared" si="624"/>
        <v>دستكش ضد برش سبك545</v>
      </c>
      <c r="C9869" s="10" t="str">
        <f t="shared" si="625"/>
        <v>دستكش ضد برش سبك1404/05/04545</v>
      </c>
      <c r="D9869" s="10" t="str">
        <f>IFERROR(IF(تحویلی!$E$1="","",IF(NOSA!O9869=تحویلی!$E$1,تحویلی!$E$1&amp;COUNTIF(NOSA!$O$1:O9869,تحویلی!$E$1),"")),"")</f>
        <v/>
      </c>
      <c r="E9869" s="10" t="str">
        <f t="shared" si="626"/>
        <v>5461545</v>
      </c>
      <c r="F9869" s="10" t="str">
        <f>IFERROR(VLOOKUP(I9869,DATABASE!$N:$O,2,FALSE),"")</f>
        <v>دستكش ضد برش سبك</v>
      </c>
      <c r="G9869" s="3" t="s">
        <v>3890</v>
      </c>
      <c r="H9869" s="3">
        <v>5461</v>
      </c>
      <c r="I9869" s="3" t="s">
        <v>1442</v>
      </c>
      <c r="J9869" s="3" t="s">
        <v>22</v>
      </c>
      <c r="K9869" s="3">
        <v>1</v>
      </c>
      <c r="L9869" s="3" t="s">
        <v>3</v>
      </c>
      <c r="M9869" s="3" t="s">
        <v>4</v>
      </c>
      <c r="N9869" s="3" t="s">
        <v>109</v>
      </c>
      <c r="O9869" s="1">
        <v>545</v>
      </c>
      <c r="P9869" s="3">
        <v>1</v>
      </c>
      <c r="Q9869" s="10">
        <f t="shared" si="627"/>
        <v>545</v>
      </c>
    </row>
    <row r="9870" spans="2:17" ht="20.25" customHeight="1">
      <c r="B9870" s="10" t="str">
        <f t="shared" si="624"/>
        <v>دستكش كف مواد سبك694</v>
      </c>
      <c r="C9870" s="10" t="str">
        <f t="shared" si="625"/>
        <v>دستكش كف مواد سبك1404/05/04694</v>
      </c>
      <c r="D9870" s="10" t="str">
        <f>IFERROR(IF(تحویلی!$E$1="","",IF(NOSA!O9870=تحویلی!$E$1,تحویلی!$E$1&amp;COUNTIF(NOSA!$O$1:O9870,تحویلی!$E$1),"")),"")</f>
        <v/>
      </c>
      <c r="E9870" s="10" t="str">
        <f t="shared" si="626"/>
        <v>5482694</v>
      </c>
      <c r="F9870" s="10" t="str">
        <f>IFERROR(VLOOKUP(I9870,DATABASE!$N:$O,2,FALSE),"")</f>
        <v>دستكش كف مواد سبك</v>
      </c>
      <c r="G9870" s="3" t="s">
        <v>3890</v>
      </c>
      <c r="H9870" s="3">
        <v>5482</v>
      </c>
      <c r="I9870" s="3" t="s">
        <v>1456</v>
      </c>
      <c r="J9870" s="3" t="s">
        <v>2</v>
      </c>
      <c r="K9870" s="3">
        <v>1</v>
      </c>
      <c r="L9870" s="3" t="s">
        <v>3</v>
      </c>
      <c r="M9870" s="3" t="s">
        <v>47</v>
      </c>
      <c r="N9870" s="3" t="s">
        <v>128</v>
      </c>
      <c r="O9870" s="1">
        <v>694</v>
      </c>
      <c r="P9870" s="3">
        <v>1</v>
      </c>
      <c r="Q9870" s="10">
        <f t="shared" si="627"/>
        <v>694</v>
      </c>
    </row>
    <row r="9871" spans="2:17" ht="20.25" customHeight="1">
      <c r="B9871" s="10" t="str">
        <f t="shared" ref="B9871:B9934" si="628">F9871&amp;Q9871</f>
        <v>دستكش ضد برش سبك584</v>
      </c>
      <c r="C9871" s="10" t="str">
        <f t="shared" ref="C9871:C9934" si="629">F9871&amp;G9871&amp;O9871</f>
        <v>دستكش ضد برش سبك1404/05/04584</v>
      </c>
      <c r="D9871" s="10" t="str">
        <f>IFERROR(IF(تحویلی!$E$1="","",IF(NOSA!O9871=تحویلی!$E$1,تحویلی!$E$1&amp;COUNTIF(NOSA!$O$1:O9871,تحویلی!$E$1),"")),"")</f>
        <v/>
      </c>
      <c r="E9871" s="10" t="str">
        <f t="shared" ref="E9871:E9934" si="630">H9871&amp;O9871</f>
        <v>5508584</v>
      </c>
      <c r="F9871" s="10" t="str">
        <f>IFERROR(VLOOKUP(I9871,DATABASE!$N:$O,2,FALSE),"")</f>
        <v>دستكش ضد برش سبك</v>
      </c>
      <c r="G9871" s="3" t="s">
        <v>3890</v>
      </c>
      <c r="H9871" s="3">
        <v>5508</v>
      </c>
      <c r="I9871" s="3" t="s">
        <v>1442</v>
      </c>
      <c r="J9871" s="3" t="s">
        <v>22</v>
      </c>
      <c r="K9871" s="3">
        <v>1</v>
      </c>
      <c r="L9871" s="3" t="s">
        <v>3</v>
      </c>
      <c r="M9871" s="3" t="s">
        <v>19</v>
      </c>
      <c r="N9871" s="3" t="s">
        <v>291</v>
      </c>
      <c r="O9871" s="1">
        <v>584</v>
      </c>
      <c r="P9871" s="3">
        <v>1</v>
      </c>
      <c r="Q9871" s="10">
        <f t="shared" si="627"/>
        <v>584</v>
      </c>
    </row>
    <row r="9872" spans="2:17" ht="20.25" customHeight="1">
      <c r="B9872" s="10" t="str">
        <f t="shared" si="628"/>
        <v>دستكش ضد برش سبك121</v>
      </c>
      <c r="C9872" s="10" t="str">
        <f t="shared" si="629"/>
        <v>دستكش ضد برش سبك1404/05/04121</v>
      </c>
      <c r="D9872" s="10" t="str">
        <f>IFERROR(IF(تحویلی!$E$1="","",IF(NOSA!O9872=تحویلی!$E$1,تحویلی!$E$1&amp;COUNTIF(NOSA!$O$1:O9872,تحویلی!$E$1),"")),"")</f>
        <v/>
      </c>
      <c r="E9872" s="10" t="str">
        <f t="shared" si="630"/>
        <v>5514121</v>
      </c>
      <c r="F9872" s="10" t="str">
        <f>IFERROR(VLOOKUP(I9872,DATABASE!$N:$O,2,FALSE),"")</f>
        <v>دستكش ضد برش سبك</v>
      </c>
      <c r="G9872" s="3" t="s">
        <v>3890</v>
      </c>
      <c r="H9872" s="3">
        <v>5514</v>
      </c>
      <c r="I9872" s="3" t="s">
        <v>1442</v>
      </c>
      <c r="J9872" s="3" t="s">
        <v>22</v>
      </c>
      <c r="K9872" s="3">
        <v>1</v>
      </c>
      <c r="L9872" s="3" t="s">
        <v>3</v>
      </c>
      <c r="M9872" s="3" t="s">
        <v>4</v>
      </c>
      <c r="N9872" s="3" t="s">
        <v>186</v>
      </c>
      <c r="O9872" s="1">
        <v>121</v>
      </c>
      <c r="P9872" s="3">
        <v>1</v>
      </c>
      <c r="Q9872" s="10">
        <f t="shared" si="627"/>
        <v>121</v>
      </c>
    </row>
    <row r="9873" spans="2:17" ht="20.25" customHeight="1">
      <c r="B9873" s="10" t="str">
        <f t="shared" si="628"/>
        <v>لباس كار ديرسوز(بلوز و شلوار)717</v>
      </c>
      <c r="C9873" s="10" t="str">
        <f t="shared" si="629"/>
        <v>لباس كار ديرسوز(بلوز و شلوار)1404/05/04717</v>
      </c>
      <c r="D9873" s="10" t="str">
        <f>IFERROR(IF(تحویلی!$E$1="","",IF(NOSA!O9873=تحویلی!$E$1,تحویلی!$E$1&amp;COUNTIF(NOSA!$O$1:O9873,تحویلی!$E$1),"")),"")</f>
        <v/>
      </c>
      <c r="E9873" s="10" t="str">
        <f t="shared" si="630"/>
        <v>5540717</v>
      </c>
      <c r="F9873" s="10" t="str">
        <f>IFERROR(VLOOKUP(I9873,DATABASE!$N:$O,2,FALSE),"")</f>
        <v>لباس كار ديرسوز(بلوز و شلوار)</v>
      </c>
      <c r="G9873" s="3" t="s">
        <v>3890</v>
      </c>
      <c r="H9873" s="3">
        <v>5540</v>
      </c>
      <c r="I9873" s="3" t="s">
        <v>1634</v>
      </c>
      <c r="J9873" s="3" t="s">
        <v>1635</v>
      </c>
      <c r="K9873" s="3">
        <v>1</v>
      </c>
      <c r="L9873" s="3" t="s">
        <v>28</v>
      </c>
      <c r="M9873" s="3" t="s">
        <v>47</v>
      </c>
      <c r="N9873" s="3" t="s">
        <v>822</v>
      </c>
      <c r="O9873" s="1">
        <v>717</v>
      </c>
      <c r="P9873" s="3">
        <v>1</v>
      </c>
      <c r="Q9873" s="10">
        <f t="shared" si="627"/>
        <v>717</v>
      </c>
    </row>
    <row r="9874" spans="2:17" ht="20.25" customHeight="1">
      <c r="B9874" s="10" t="str">
        <f t="shared" si="628"/>
        <v>دستكش ضد برش سبك427</v>
      </c>
      <c r="C9874" s="10" t="str">
        <f t="shared" si="629"/>
        <v>دستكش ضد برش سبك1404/05/05427</v>
      </c>
      <c r="D9874" s="10" t="str">
        <f>IFERROR(IF(تحویلی!$E$1="","",IF(NOSA!O9874=تحویلی!$E$1,تحویلی!$E$1&amp;COUNTIF(NOSA!$O$1:O9874,تحویلی!$E$1),"")),"")</f>
        <v/>
      </c>
      <c r="E9874" s="10" t="str">
        <f t="shared" si="630"/>
        <v>5549427</v>
      </c>
      <c r="F9874" s="10" t="str">
        <f>IFERROR(VLOOKUP(I9874,DATABASE!$N:$O,2,FALSE),"")</f>
        <v>دستكش ضد برش سبك</v>
      </c>
      <c r="G9874" s="3" t="s">
        <v>3891</v>
      </c>
      <c r="H9874" s="3">
        <v>5549</v>
      </c>
      <c r="I9874" s="3" t="s">
        <v>1442</v>
      </c>
      <c r="J9874" s="3" t="s">
        <v>22</v>
      </c>
      <c r="K9874" s="3">
        <v>1</v>
      </c>
      <c r="L9874" s="3" t="s">
        <v>3</v>
      </c>
      <c r="M9874" s="3" t="s">
        <v>47</v>
      </c>
      <c r="N9874" s="3" t="s">
        <v>3295</v>
      </c>
      <c r="O9874" s="1">
        <v>427</v>
      </c>
      <c r="P9874" s="3">
        <v>1</v>
      </c>
      <c r="Q9874" s="10">
        <f t="shared" si="627"/>
        <v>427</v>
      </c>
    </row>
    <row r="9875" spans="2:17" ht="20.25" customHeight="1">
      <c r="B9875" s="10" t="str">
        <f t="shared" si="628"/>
        <v>دستكش ضد برش سبك879</v>
      </c>
      <c r="C9875" s="10" t="str">
        <f t="shared" si="629"/>
        <v>دستكش ضد برش سبك1404/05/05879</v>
      </c>
      <c r="D9875" s="10" t="str">
        <f>IFERROR(IF(تحویلی!$E$1="","",IF(NOSA!O9875=تحویلی!$E$1,تحویلی!$E$1&amp;COUNTIF(NOSA!$O$1:O9875,تحویلی!$E$1),"")),"")</f>
        <v/>
      </c>
      <c r="E9875" s="10" t="str">
        <f t="shared" si="630"/>
        <v>5550879</v>
      </c>
      <c r="F9875" s="10" t="str">
        <f>IFERROR(VLOOKUP(I9875,DATABASE!$N:$O,2,FALSE),"")</f>
        <v>دستكش ضد برش سبك</v>
      </c>
      <c r="G9875" s="3" t="s">
        <v>3891</v>
      </c>
      <c r="H9875" s="3">
        <v>5550</v>
      </c>
      <c r="I9875" s="3" t="s">
        <v>1442</v>
      </c>
      <c r="J9875" s="3" t="s">
        <v>22</v>
      </c>
      <c r="K9875" s="3">
        <v>1</v>
      </c>
      <c r="L9875" s="3" t="s">
        <v>3</v>
      </c>
      <c r="M9875" s="3" t="s">
        <v>47</v>
      </c>
      <c r="N9875" s="3" t="s">
        <v>3517</v>
      </c>
      <c r="O9875" s="1">
        <v>879</v>
      </c>
      <c r="P9875" s="3">
        <v>1</v>
      </c>
      <c r="Q9875" s="10">
        <f t="shared" si="627"/>
        <v>879</v>
      </c>
    </row>
    <row r="9876" spans="2:17" ht="20.25" customHeight="1">
      <c r="B9876" s="10" t="str">
        <f t="shared" si="628"/>
        <v>دستكش ضد برش سبك866</v>
      </c>
      <c r="C9876" s="10" t="str">
        <f t="shared" si="629"/>
        <v>دستكش ضد برش سبك1404/05/05866</v>
      </c>
      <c r="D9876" s="10" t="str">
        <f>IFERROR(IF(تحویلی!$E$1="","",IF(NOSA!O9876=تحویلی!$E$1,تحویلی!$E$1&amp;COUNTIF(NOSA!$O$1:O9876,تحویلی!$E$1),"")),"")</f>
        <v/>
      </c>
      <c r="E9876" s="10" t="str">
        <f t="shared" si="630"/>
        <v>5550866</v>
      </c>
      <c r="F9876" s="10" t="str">
        <f>IFERROR(VLOOKUP(I9876,DATABASE!$N:$O,2,FALSE),"")</f>
        <v>دستكش ضد برش سبك</v>
      </c>
      <c r="G9876" s="3" t="s">
        <v>3891</v>
      </c>
      <c r="H9876" s="3">
        <v>5550</v>
      </c>
      <c r="I9876" s="3" t="s">
        <v>1442</v>
      </c>
      <c r="J9876" s="3" t="s">
        <v>22</v>
      </c>
      <c r="K9876" s="3">
        <v>1</v>
      </c>
      <c r="L9876" s="3" t="s">
        <v>3</v>
      </c>
      <c r="M9876" s="3" t="s">
        <v>47</v>
      </c>
      <c r="N9876" s="3" t="s">
        <v>77</v>
      </c>
      <c r="O9876" s="1">
        <v>866</v>
      </c>
      <c r="P9876" s="3">
        <v>1</v>
      </c>
      <c r="Q9876" s="10">
        <f t="shared" si="627"/>
        <v>866</v>
      </c>
    </row>
    <row r="9877" spans="2:17" ht="20.25" customHeight="1">
      <c r="B9877" s="10" t="str">
        <f t="shared" si="628"/>
        <v>دستكش كف مواد سبك954</v>
      </c>
      <c r="C9877" s="10" t="str">
        <f t="shared" si="629"/>
        <v>دستكش كف مواد سبك1404/05/05954</v>
      </c>
      <c r="D9877" s="10" t="str">
        <f>IFERROR(IF(تحویلی!$E$1="","",IF(NOSA!O9877=تحویلی!$E$1,تحویلی!$E$1&amp;COUNTIF(NOSA!$O$1:O9877,تحویلی!$E$1),"")),"")</f>
        <v/>
      </c>
      <c r="E9877" s="10" t="str">
        <f t="shared" si="630"/>
        <v>5553954</v>
      </c>
      <c r="F9877" s="10" t="str">
        <f>IFERROR(VLOOKUP(I9877,DATABASE!$N:$O,2,FALSE),"")</f>
        <v>دستكش كف مواد سبك</v>
      </c>
      <c r="G9877" s="3" t="s">
        <v>3891</v>
      </c>
      <c r="H9877" s="3">
        <v>5553</v>
      </c>
      <c r="I9877" s="3" t="s">
        <v>1456</v>
      </c>
      <c r="J9877" s="3" t="s">
        <v>2</v>
      </c>
      <c r="K9877" s="3">
        <v>1</v>
      </c>
      <c r="L9877" s="3" t="s">
        <v>3</v>
      </c>
      <c r="M9877" s="3" t="s">
        <v>47</v>
      </c>
      <c r="N9877" s="3" t="s">
        <v>4245</v>
      </c>
      <c r="O9877" s="1">
        <v>954</v>
      </c>
      <c r="P9877" s="3">
        <v>1</v>
      </c>
      <c r="Q9877" s="10">
        <f t="shared" si="627"/>
        <v>954</v>
      </c>
    </row>
    <row r="9878" spans="2:17" ht="20.25" customHeight="1">
      <c r="B9878" s="10" t="str">
        <f t="shared" si="628"/>
        <v>ماسك جوشكاري599</v>
      </c>
      <c r="C9878" s="10" t="str">
        <f t="shared" si="629"/>
        <v>ماسك جوشكاري1404/05/05599</v>
      </c>
      <c r="D9878" s="10" t="str">
        <f>IFERROR(IF(تحویلی!$E$1="","",IF(NOSA!O9878=تحویلی!$E$1,تحویلی!$E$1&amp;COUNTIF(NOSA!$O$1:O9878,تحویلی!$E$1),"")),"")</f>
        <v/>
      </c>
      <c r="E9878" s="10" t="str">
        <f t="shared" si="630"/>
        <v>5572599</v>
      </c>
      <c r="F9878" s="10" t="str">
        <f>IFERROR(VLOOKUP(I9878,DATABASE!$N:$O,2,FALSE),"")</f>
        <v>ماسك جوشكاري</v>
      </c>
      <c r="G9878" s="3" t="s">
        <v>3891</v>
      </c>
      <c r="H9878" s="3">
        <v>5572</v>
      </c>
      <c r="I9878" s="3" t="s">
        <v>1598</v>
      </c>
      <c r="J9878" s="3" t="s">
        <v>108</v>
      </c>
      <c r="K9878" s="3">
        <v>1</v>
      </c>
      <c r="L9878" s="3" t="s">
        <v>8</v>
      </c>
      <c r="M9878" s="3" t="s">
        <v>215</v>
      </c>
      <c r="N9878" s="3" t="s">
        <v>131</v>
      </c>
      <c r="O9878" s="1">
        <v>599</v>
      </c>
      <c r="P9878" s="3">
        <v>0</v>
      </c>
      <c r="Q9878" s="10">
        <f t="shared" si="627"/>
        <v>599</v>
      </c>
    </row>
    <row r="9879" spans="2:17" ht="20.25" customHeight="1">
      <c r="B9879" s="10" t="str">
        <f t="shared" si="628"/>
        <v>شيشه ماسك جوشكاري ساده599</v>
      </c>
      <c r="C9879" s="10" t="str">
        <f t="shared" si="629"/>
        <v>شيشه ماسك جوشكاري ساده1404/05/05599</v>
      </c>
      <c r="D9879" s="10" t="str">
        <f>IFERROR(IF(تحویلی!$E$1="","",IF(NOSA!O9879=تحویلی!$E$1,تحویلی!$E$1&amp;COUNTIF(NOSA!$O$1:O9879,تحویلی!$E$1),"")),"")</f>
        <v/>
      </c>
      <c r="E9879" s="10" t="str">
        <f t="shared" si="630"/>
        <v>5572599</v>
      </c>
      <c r="F9879" s="10" t="str">
        <f>IFERROR(VLOOKUP(I9879,DATABASE!$N:$O,2,FALSE),"")</f>
        <v>شيشه ماسك جوشكاري ساده</v>
      </c>
      <c r="G9879" s="3" t="s">
        <v>3891</v>
      </c>
      <c r="H9879" s="3">
        <v>5572</v>
      </c>
      <c r="I9879" s="3" t="s">
        <v>1548</v>
      </c>
      <c r="J9879" s="3" t="s">
        <v>111</v>
      </c>
      <c r="K9879" s="3">
        <v>1</v>
      </c>
      <c r="L9879" s="3" t="s">
        <v>8</v>
      </c>
      <c r="M9879" s="3" t="s">
        <v>215</v>
      </c>
      <c r="N9879" s="3" t="s">
        <v>131</v>
      </c>
      <c r="O9879" s="1">
        <v>599</v>
      </c>
      <c r="P9879" s="3">
        <v>0</v>
      </c>
      <c r="Q9879" s="10">
        <f t="shared" si="627"/>
        <v>599</v>
      </c>
    </row>
    <row r="9880" spans="2:17" ht="20.25" customHeight="1">
      <c r="B9880" s="10" t="str">
        <f t="shared" si="628"/>
        <v>شيشه مات ماسك جوشكاري599</v>
      </c>
      <c r="C9880" s="10" t="str">
        <f t="shared" si="629"/>
        <v>شيشه مات ماسك جوشكاري1404/05/05599</v>
      </c>
      <c r="D9880" s="10" t="str">
        <f>IFERROR(IF(تحویلی!$E$1="","",IF(NOSA!O9880=تحویلی!$E$1,تحویلی!$E$1&amp;COUNTIF(NOSA!$O$1:O9880,تحویلی!$E$1),"")),"")</f>
        <v/>
      </c>
      <c r="E9880" s="10" t="str">
        <f t="shared" si="630"/>
        <v>5572599</v>
      </c>
      <c r="F9880" s="10" t="str">
        <f>IFERROR(VLOOKUP(I9880,DATABASE!$N:$O,2,FALSE),"")</f>
        <v>شيشه مات ماسك جوشكاري</v>
      </c>
      <c r="G9880" s="3" t="s">
        <v>3891</v>
      </c>
      <c r="H9880" s="3">
        <v>5572</v>
      </c>
      <c r="I9880" s="3" t="s">
        <v>1507</v>
      </c>
      <c r="J9880" s="3" t="s">
        <v>113</v>
      </c>
      <c r="K9880" s="3">
        <v>1</v>
      </c>
      <c r="L9880" s="3" t="s">
        <v>8</v>
      </c>
      <c r="M9880" s="3" t="s">
        <v>215</v>
      </c>
      <c r="N9880" s="3" t="s">
        <v>131</v>
      </c>
      <c r="O9880" s="1">
        <v>599</v>
      </c>
      <c r="P9880" s="3">
        <v>0</v>
      </c>
      <c r="Q9880" s="10">
        <f t="shared" si="627"/>
        <v>599</v>
      </c>
    </row>
    <row r="9881" spans="2:17" ht="20.25" customHeight="1">
      <c r="B9881" s="10" t="str">
        <f t="shared" si="628"/>
        <v>ماسك جوشكاري893</v>
      </c>
      <c r="C9881" s="10" t="str">
        <f t="shared" si="629"/>
        <v>ماسك جوشكاري1404/05/05893</v>
      </c>
      <c r="D9881" s="10" t="str">
        <f>IFERROR(IF(تحویلی!$E$1="","",IF(NOSA!O9881=تحویلی!$E$1,تحویلی!$E$1&amp;COUNTIF(NOSA!$O$1:O9881,تحویلی!$E$1),"")),"")</f>
        <v/>
      </c>
      <c r="E9881" s="10" t="str">
        <f t="shared" si="630"/>
        <v>5589893</v>
      </c>
      <c r="F9881" s="10" t="str">
        <f>IFERROR(VLOOKUP(I9881,DATABASE!$N:$O,2,FALSE),"")</f>
        <v>ماسك جوشكاري</v>
      </c>
      <c r="G9881" s="3" t="s">
        <v>3891</v>
      </c>
      <c r="H9881" s="3">
        <v>5589</v>
      </c>
      <c r="I9881" s="3" t="s">
        <v>1598</v>
      </c>
      <c r="J9881" s="3" t="s">
        <v>108</v>
      </c>
      <c r="K9881" s="3">
        <v>1</v>
      </c>
      <c r="L9881" s="3" t="s">
        <v>8</v>
      </c>
      <c r="M9881" s="3" t="s">
        <v>215</v>
      </c>
      <c r="N9881" s="3" t="s">
        <v>3439</v>
      </c>
      <c r="O9881" s="1">
        <v>893</v>
      </c>
      <c r="P9881" s="3">
        <v>0</v>
      </c>
      <c r="Q9881" s="10">
        <f t="shared" si="627"/>
        <v>893</v>
      </c>
    </row>
    <row r="9882" spans="2:17" ht="20.25" customHeight="1">
      <c r="B9882" s="10" t="str">
        <f t="shared" si="628"/>
        <v>شيشه مات ماسك جوشكاري893</v>
      </c>
      <c r="C9882" s="10" t="str">
        <f t="shared" si="629"/>
        <v>شيشه مات ماسك جوشكاري1404/05/05893</v>
      </c>
      <c r="D9882" s="10" t="str">
        <f>IFERROR(IF(تحویلی!$E$1="","",IF(NOSA!O9882=تحویلی!$E$1,تحویلی!$E$1&amp;COUNTIF(NOSA!$O$1:O9882,تحویلی!$E$1),"")),"")</f>
        <v/>
      </c>
      <c r="E9882" s="10" t="str">
        <f t="shared" si="630"/>
        <v>5589893</v>
      </c>
      <c r="F9882" s="10" t="str">
        <f>IFERROR(VLOOKUP(I9882,DATABASE!$N:$O,2,FALSE),"")</f>
        <v>شيشه مات ماسك جوشكاري</v>
      </c>
      <c r="G9882" s="3" t="s">
        <v>3891</v>
      </c>
      <c r="H9882" s="3">
        <v>5589</v>
      </c>
      <c r="I9882" s="3" t="s">
        <v>1507</v>
      </c>
      <c r="J9882" s="3" t="s">
        <v>113</v>
      </c>
      <c r="K9882" s="3">
        <v>1</v>
      </c>
      <c r="L9882" s="3" t="s">
        <v>8</v>
      </c>
      <c r="M9882" s="3" t="s">
        <v>215</v>
      </c>
      <c r="N9882" s="3" t="s">
        <v>3439</v>
      </c>
      <c r="O9882" s="1">
        <v>893</v>
      </c>
      <c r="P9882" s="3">
        <v>0</v>
      </c>
      <c r="Q9882" s="10">
        <f t="shared" si="627"/>
        <v>893</v>
      </c>
    </row>
    <row r="9883" spans="2:17" ht="20.25" customHeight="1">
      <c r="B9883" s="10" t="str">
        <f t="shared" si="628"/>
        <v>شيشه ماسك جوشكاري ساده893</v>
      </c>
      <c r="C9883" s="10" t="str">
        <f t="shared" si="629"/>
        <v>شيشه ماسك جوشكاري ساده1404/05/05893</v>
      </c>
      <c r="D9883" s="10" t="str">
        <f>IFERROR(IF(تحویلی!$E$1="","",IF(NOSA!O9883=تحویلی!$E$1,تحویلی!$E$1&amp;COUNTIF(NOSA!$O$1:O9883,تحویلی!$E$1),"")),"")</f>
        <v/>
      </c>
      <c r="E9883" s="10" t="str">
        <f t="shared" si="630"/>
        <v>5589893</v>
      </c>
      <c r="F9883" s="10" t="str">
        <f>IFERROR(VLOOKUP(I9883,DATABASE!$N:$O,2,FALSE),"")</f>
        <v>شيشه ماسك جوشكاري ساده</v>
      </c>
      <c r="G9883" s="3" t="s">
        <v>3891</v>
      </c>
      <c r="H9883" s="3">
        <v>5589</v>
      </c>
      <c r="I9883" s="3" t="s">
        <v>1548</v>
      </c>
      <c r="J9883" s="3" t="s">
        <v>111</v>
      </c>
      <c r="K9883" s="3">
        <v>1</v>
      </c>
      <c r="L9883" s="3" t="s">
        <v>8</v>
      </c>
      <c r="M9883" s="3" t="s">
        <v>215</v>
      </c>
      <c r="N9883" s="3" t="s">
        <v>3439</v>
      </c>
      <c r="O9883" s="1">
        <v>893</v>
      </c>
      <c r="P9883" s="3">
        <v>0</v>
      </c>
      <c r="Q9883" s="10">
        <f t="shared" si="627"/>
        <v>893</v>
      </c>
    </row>
    <row r="9884" spans="2:17" ht="20.25" customHeight="1">
      <c r="B9884" s="10" t="str">
        <f t="shared" si="628"/>
        <v>دستكش ضد برش سبك725</v>
      </c>
      <c r="C9884" s="10" t="str">
        <f t="shared" si="629"/>
        <v>دستكش ضد برش سبك1404/05/05725</v>
      </c>
      <c r="D9884" s="10" t="str">
        <f>IFERROR(IF(تحویلی!$E$1="","",IF(NOSA!O9884=تحویلی!$E$1,تحویلی!$E$1&amp;COUNTIF(NOSA!$O$1:O9884,تحویلی!$E$1),"")),"")</f>
        <v/>
      </c>
      <c r="E9884" s="10" t="str">
        <f t="shared" si="630"/>
        <v>5608725</v>
      </c>
      <c r="F9884" s="10" t="str">
        <f>IFERROR(VLOOKUP(I9884,DATABASE!$N:$O,2,FALSE),"")</f>
        <v>دستكش ضد برش سبك</v>
      </c>
      <c r="G9884" s="3" t="s">
        <v>3891</v>
      </c>
      <c r="H9884" s="3">
        <v>5608</v>
      </c>
      <c r="I9884" s="3" t="s">
        <v>1442</v>
      </c>
      <c r="J9884" s="3" t="s">
        <v>22</v>
      </c>
      <c r="K9884" s="3">
        <v>1</v>
      </c>
      <c r="L9884" s="3" t="s">
        <v>3</v>
      </c>
      <c r="M9884" s="3" t="s">
        <v>19</v>
      </c>
      <c r="N9884" s="3" t="s">
        <v>142</v>
      </c>
      <c r="O9884" s="1">
        <v>725</v>
      </c>
      <c r="P9884" s="3">
        <v>1</v>
      </c>
      <c r="Q9884" s="10">
        <f t="shared" si="627"/>
        <v>725</v>
      </c>
    </row>
    <row r="9885" spans="2:17" ht="20.25" customHeight="1">
      <c r="B9885" s="10" t="str">
        <f t="shared" si="628"/>
        <v>دستكش ضد برش سبك848</v>
      </c>
      <c r="C9885" s="10" t="str">
        <f t="shared" si="629"/>
        <v>دستكش ضد برش سبك1404/05/05848</v>
      </c>
      <c r="D9885" s="10" t="str">
        <f>IFERROR(IF(تحویلی!$E$1="","",IF(NOSA!O9885=تحویلی!$E$1,تحویلی!$E$1&amp;COUNTIF(NOSA!$O$1:O9885,تحویلی!$E$1),"")),"")</f>
        <v/>
      </c>
      <c r="E9885" s="10" t="str">
        <f t="shared" si="630"/>
        <v>5623848</v>
      </c>
      <c r="F9885" s="10" t="str">
        <f>IFERROR(VLOOKUP(I9885,DATABASE!$N:$O,2,FALSE),"")</f>
        <v>دستكش ضد برش سبك</v>
      </c>
      <c r="G9885" s="3" t="s">
        <v>3891</v>
      </c>
      <c r="H9885" s="3">
        <v>5623</v>
      </c>
      <c r="I9885" s="3" t="s">
        <v>1442</v>
      </c>
      <c r="J9885" s="3" t="s">
        <v>22</v>
      </c>
      <c r="K9885" s="3">
        <v>1</v>
      </c>
      <c r="L9885" s="3" t="s">
        <v>3</v>
      </c>
      <c r="M9885" s="3" t="s">
        <v>47</v>
      </c>
      <c r="N9885" s="3" t="s">
        <v>2750</v>
      </c>
      <c r="O9885" s="1">
        <v>848</v>
      </c>
      <c r="P9885" s="3">
        <v>1</v>
      </c>
      <c r="Q9885" s="10">
        <f t="shared" si="627"/>
        <v>848</v>
      </c>
    </row>
    <row r="9886" spans="2:17" ht="20.25" customHeight="1">
      <c r="B9886" s="10" t="str">
        <f t="shared" si="628"/>
        <v>كفش ايمني851</v>
      </c>
      <c r="C9886" s="10" t="str">
        <f t="shared" si="629"/>
        <v>كفش ايمني1404/05/05851</v>
      </c>
      <c r="D9886" s="10" t="str">
        <f>IFERROR(IF(تحویلی!$E$1="","",IF(NOSA!O9886=تحویلی!$E$1,تحویلی!$E$1&amp;COUNTIF(NOSA!$O$1:O9886,تحویلی!$E$1),"")),"")</f>
        <v/>
      </c>
      <c r="E9886" s="10" t="str">
        <f t="shared" si="630"/>
        <v>5627851</v>
      </c>
      <c r="F9886" s="10" t="str">
        <f>IFERROR(VLOOKUP(I9886,DATABASE!$N:$O,2,FALSE),"")</f>
        <v>كفش ايمني</v>
      </c>
      <c r="G9886" s="3" t="s">
        <v>3891</v>
      </c>
      <c r="H9886" s="3">
        <v>5627</v>
      </c>
      <c r="I9886" s="3" t="s">
        <v>1720</v>
      </c>
      <c r="J9886" s="3" t="s">
        <v>1721</v>
      </c>
      <c r="K9886" s="3">
        <v>1</v>
      </c>
      <c r="L9886" s="3" t="s">
        <v>3</v>
      </c>
      <c r="M9886" s="3" t="s">
        <v>47</v>
      </c>
      <c r="N9886" s="3" t="s">
        <v>2761</v>
      </c>
      <c r="O9886" s="1">
        <v>851</v>
      </c>
      <c r="P9886" s="3">
        <v>1</v>
      </c>
      <c r="Q9886" s="10">
        <f t="shared" si="627"/>
        <v>851</v>
      </c>
    </row>
    <row r="9887" spans="2:17" ht="20.25" customHeight="1">
      <c r="B9887" s="10" t="str">
        <f t="shared" si="628"/>
        <v>دستكش ضد برش سبك953</v>
      </c>
      <c r="C9887" s="10" t="str">
        <f t="shared" si="629"/>
        <v>دستكش ضد برش سبك1404/05/05953</v>
      </c>
      <c r="D9887" s="10" t="str">
        <f>IFERROR(IF(تحویلی!$E$1="","",IF(NOSA!O9887=تحویلی!$E$1,تحویلی!$E$1&amp;COUNTIF(NOSA!$O$1:O9887,تحویلی!$E$1),"")),"")</f>
        <v/>
      </c>
      <c r="E9887" s="10" t="str">
        <f t="shared" si="630"/>
        <v>5628953</v>
      </c>
      <c r="F9887" s="10" t="str">
        <f>IFERROR(VLOOKUP(I9887,DATABASE!$N:$O,2,FALSE),"")</f>
        <v>دستكش ضد برش سبك</v>
      </c>
      <c r="G9887" s="3" t="s">
        <v>3891</v>
      </c>
      <c r="H9887" s="3">
        <v>5628</v>
      </c>
      <c r="I9887" s="3" t="s">
        <v>1442</v>
      </c>
      <c r="J9887" s="3" t="s">
        <v>22</v>
      </c>
      <c r="K9887" s="3">
        <v>1</v>
      </c>
      <c r="L9887" s="3" t="s">
        <v>3</v>
      </c>
      <c r="M9887" s="3" t="s">
        <v>47</v>
      </c>
      <c r="N9887" s="3" t="s">
        <v>4235</v>
      </c>
      <c r="O9887" s="1">
        <v>953</v>
      </c>
      <c r="P9887" s="3">
        <v>1</v>
      </c>
      <c r="Q9887" s="10">
        <f t="shared" si="627"/>
        <v>953</v>
      </c>
    </row>
    <row r="9888" spans="2:17" ht="20.25" customHeight="1">
      <c r="B9888" s="10" t="str">
        <f t="shared" si="628"/>
        <v>دستكش كف دوبل چرمي248</v>
      </c>
      <c r="C9888" s="10" t="str">
        <f t="shared" si="629"/>
        <v>دستكش كف دوبل چرمي1404/05/05248</v>
      </c>
      <c r="D9888" s="10" t="str">
        <f>IFERROR(IF(تحویلی!$E$1="","",IF(NOSA!O9888=تحویلی!$E$1,تحویلی!$E$1&amp;COUNTIF(NOSA!$O$1:O9888,تحویلی!$E$1),"")),"")</f>
        <v/>
      </c>
      <c r="E9888" s="10" t="str">
        <f t="shared" si="630"/>
        <v>5633248</v>
      </c>
      <c r="F9888" s="10" t="str">
        <f>IFERROR(VLOOKUP(I9888,DATABASE!$N:$O,2,FALSE),"")</f>
        <v>دستكش كف دوبل چرمي</v>
      </c>
      <c r="G9888" s="3" t="s">
        <v>3891</v>
      </c>
      <c r="H9888" s="3">
        <v>5633</v>
      </c>
      <c r="I9888" s="3" t="s">
        <v>1683</v>
      </c>
      <c r="J9888" s="3" t="s">
        <v>1684</v>
      </c>
      <c r="K9888" s="3">
        <v>1</v>
      </c>
      <c r="L9888" s="3" t="s">
        <v>3</v>
      </c>
      <c r="M9888" s="3" t="s">
        <v>4</v>
      </c>
      <c r="N9888" s="3" t="s">
        <v>237</v>
      </c>
      <c r="O9888" s="1">
        <v>248</v>
      </c>
      <c r="P9888" s="3">
        <v>1</v>
      </c>
      <c r="Q9888" s="10">
        <f t="shared" si="627"/>
        <v>248</v>
      </c>
    </row>
    <row r="9889" spans="2:17" ht="20.25" customHeight="1">
      <c r="B9889" s="10" t="str">
        <f t="shared" si="628"/>
        <v>دستكش ضد برش سبك783</v>
      </c>
      <c r="C9889" s="10" t="str">
        <f t="shared" si="629"/>
        <v>دستكش ضد برش سبك1404/05/05783</v>
      </c>
      <c r="D9889" s="10" t="str">
        <f>IFERROR(IF(تحویلی!$E$1="","",IF(NOSA!O9889=تحویلی!$E$1,تحویلی!$E$1&amp;COUNTIF(NOSA!$O$1:O9889,تحویلی!$E$1),"")),"")</f>
        <v/>
      </c>
      <c r="E9889" s="10" t="str">
        <f t="shared" si="630"/>
        <v>5653783</v>
      </c>
      <c r="F9889" s="10" t="str">
        <f>IFERROR(VLOOKUP(I9889,DATABASE!$N:$O,2,FALSE),"")</f>
        <v>دستكش ضد برش سبك</v>
      </c>
      <c r="G9889" s="3" t="s">
        <v>3891</v>
      </c>
      <c r="H9889" s="3">
        <v>5653</v>
      </c>
      <c r="I9889" s="3" t="s">
        <v>1442</v>
      </c>
      <c r="J9889" s="3" t="s">
        <v>22</v>
      </c>
      <c r="K9889" s="3">
        <v>1</v>
      </c>
      <c r="L9889" s="3" t="s">
        <v>3</v>
      </c>
      <c r="M9889" s="3" t="s">
        <v>4</v>
      </c>
      <c r="N9889" s="3" t="s">
        <v>1219</v>
      </c>
      <c r="O9889" s="1">
        <v>783</v>
      </c>
      <c r="P9889" s="3">
        <v>1</v>
      </c>
      <c r="Q9889" s="10">
        <f t="shared" si="627"/>
        <v>783</v>
      </c>
    </row>
    <row r="9890" spans="2:17" ht="20.25" customHeight="1">
      <c r="B9890" s="10" t="str">
        <f t="shared" si="628"/>
        <v>دستكش ضد برش سبك674</v>
      </c>
      <c r="C9890" s="10" t="str">
        <f t="shared" si="629"/>
        <v>دستكش ضد برش سبك1404/05/06674</v>
      </c>
      <c r="D9890" s="10" t="str">
        <f>IFERROR(IF(تحویلی!$E$1="","",IF(NOSA!O9890=تحویلی!$E$1,تحویلی!$E$1&amp;COUNTIF(NOSA!$O$1:O9890,تحویلی!$E$1),"")),"")</f>
        <v/>
      </c>
      <c r="E9890" s="10" t="str">
        <f t="shared" si="630"/>
        <v>5661674</v>
      </c>
      <c r="F9890" s="10" t="str">
        <f>IFERROR(VLOOKUP(I9890,DATABASE!$N:$O,2,FALSE),"")</f>
        <v>دستكش ضد برش سبك</v>
      </c>
      <c r="G9890" s="3" t="s">
        <v>3892</v>
      </c>
      <c r="H9890" s="3">
        <v>5661</v>
      </c>
      <c r="I9890" s="3" t="s">
        <v>1442</v>
      </c>
      <c r="J9890" s="3" t="s">
        <v>22</v>
      </c>
      <c r="K9890" s="3">
        <v>1</v>
      </c>
      <c r="L9890" s="3" t="s">
        <v>3</v>
      </c>
      <c r="M9890" s="3" t="s">
        <v>19</v>
      </c>
      <c r="N9890" s="3" t="s">
        <v>1117</v>
      </c>
      <c r="O9890" s="3">
        <v>674</v>
      </c>
      <c r="P9890" s="3">
        <v>1</v>
      </c>
      <c r="Q9890" s="10">
        <f t="shared" si="627"/>
        <v>674</v>
      </c>
    </row>
    <row r="9891" spans="2:17" ht="20.25" customHeight="1">
      <c r="B9891" s="10" t="str">
        <f t="shared" si="628"/>
        <v>دستكش ضد برش سبك401</v>
      </c>
      <c r="C9891" s="10" t="str">
        <f t="shared" si="629"/>
        <v>دستكش ضد برش سبك1404/05/06401</v>
      </c>
      <c r="D9891" s="10" t="str">
        <f>IFERROR(IF(تحویلی!$E$1="","",IF(NOSA!O9891=تحویلی!$E$1,تحویلی!$E$1&amp;COUNTIF(NOSA!$O$1:O9891,تحویلی!$E$1),"")),"")</f>
        <v/>
      </c>
      <c r="E9891" s="10" t="str">
        <f t="shared" si="630"/>
        <v>5661401</v>
      </c>
      <c r="F9891" s="10" t="str">
        <f>IFERROR(VLOOKUP(I9891,DATABASE!$N:$O,2,FALSE),"")</f>
        <v>دستكش ضد برش سبك</v>
      </c>
      <c r="G9891" s="3" t="s">
        <v>3892</v>
      </c>
      <c r="H9891" s="3">
        <v>5661</v>
      </c>
      <c r="I9891" s="3" t="s">
        <v>1442</v>
      </c>
      <c r="J9891" s="3" t="s">
        <v>22</v>
      </c>
      <c r="K9891" s="3">
        <v>1</v>
      </c>
      <c r="L9891" s="3" t="s">
        <v>3</v>
      </c>
      <c r="M9891" s="3" t="s">
        <v>19</v>
      </c>
      <c r="N9891" s="3" t="s">
        <v>424</v>
      </c>
      <c r="O9891" s="3">
        <v>401</v>
      </c>
      <c r="P9891" s="3">
        <v>1</v>
      </c>
      <c r="Q9891" s="10">
        <f t="shared" si="627"/>
        <v>401</v>
      </c>
    </row>
    <row r="9892" spans="2:17" ht="20.25" customHeight="1">
      <c r="B9892" s="10" t="str">
        <f t="shared" si="628"/>
        <v>شيشه ماسك جوشكاري ساده674</v>
      </c>
      <c r="C9892" s="10" t="str">
        <f t="shared" si="629"/>
        <v>شيشه ماسك جوشكاري ساده1404/05/06674</v>
      </c>
      <c r="D9892" s="10" t="str">
        <f>IFERROR(IF(تحویلی!$E$1="","",IF(NOSA!O9892=تحویلی!$E$1,تحویلی!$E$1&amp;COUNTIF(NOSA!$O$1:O9892,تحویلی!$E$1),"")),"")</f>
        <v/>
      </c>
      <c r="E9892" s="10" t="str">
        <f t="shared" si="630"/>
        <v>5662674</v>
      </c>
      <c r="F9892" s="10" t="str">
        <f>IFERROR(VLOOKUP(I9892,DATABASE!$N:$O,2,FALSE),"")</f>
        <v>شيشه ماسك جوشكاري ساده</v>
      </c>
      <c r="G9892" s="3" t="s">
        <v>3892</v>
      </c>
      <c r="H9892" s="3">
        <v>5662</v>
      </c>
      <c r="I9892" s="3" t="s">
        <v>1548</v>
      </c>
      <c r="J9892" s="3" t="s">
        <v>111</v>
      </c>
      <c r="K9892" s="3">
        <v>2</v>
      </c>
      <c r="L9892" s="3" t="s">
        <v>8</v>
      </c>
      <c r="M9892" s="3" t="s">
        <v>4582</v>
      </c>
      <c r="N9892" s="3" t="s">
        <v>100</v>
      </c>
      <c r="O9892" s="3">
        <v>674</v>
      </c>
      <c r="P9892" s="3">
        <v>0</v>
      </c>
      <c r="Q9892" s="10">
        <f t="shared" si="627"/>
        <v>674</v>
      </c>
    </row>
    <row r="9893" spans="2:17" ht="20.25" customHeight="1">
      <c r="B9893" s="10" t="str">
        <f t="shared" si="628"/>
        <v>دستكش كف دوبل چرمي50</v>
      </c>
      <c r="C9893" s="10" t="str">
        <f t="shared" si="629"/>
        <v>دستكش كف دوبل چرمي1404/05/0650</v>
      </c>
      <c r="D9893" s="10" t="str">
        <f>IFERROR(IF(تحویلی!$E$1="","",IF(NOSA!O9893=تحویلی!$E$1,تحویلی!$E$1&amp;COUNTIF(NOSA!$O$1:O9893,تحویلی!$E$1),"")),"")</f>
        <v/>
      </c>
      <c r="E9893" s="10" t="str">
        <f t="shared" si="630"/>
        <v>566750</v>
      </c>
      <c r="F9893" s="10" t="str">
        <f>IFERROR(VLOOKUP(I9893,DATABASE!$N:$O,2,FALSE),"")</f>
        <v>دستكش كف دوبل چرمي</v>
      </c>
      <c r="G9893" s="3" t="s">
        <v>3892</v>
      </c>
      <c r="H9893" s="3">
        <v>5667</v>
      </c>
      <c r="I9893" s="3" t="s">
        <v>1683</v>
      </c>
      <c r="J9893" s="3" t="s">
        <v>1684</v>
      </c>
      <c r="K9893" s="3">
        <v>1</v>
      </c>
      <c r="L9893" s="3" t="s">
        <v>3</v>
      </c>
      <c r="M9893" s="3" t="s">
        <v>4</v>
      </c>
      <c r="N9893" s="3" t="s">
        <v>243</v>
      </c>
      <c r="O9893" s="3">
        <v>50</v>
      </c>
      <c r="P9893" s="3">
        <v>1</v>
      </c>
      <c r="Q9893" s="10">
        <f t="shared" si="627"/>
        <v>50</v>
      </c>
    </row>
    <row r="9894" spans="2:17" ht="20.25" customHeight="1">
      <c r="B9894" s="10" t="str">
        <f t="shared" si="628"/>
        <v>دستكش ضد برش سبك567</v>
      </c>
      <c r="C9894" s="10" t="str">
        <f t="shared" si="629"/>
        <v>دستكش ضد برش سبك1404/05/06567</v>
      </c>
      <c r="D9894" s="10" t="str">
        <f>IFERROR(IF(تحویلی!$E$1="","",IF(NOSA!O9894=تحویلی!$E$1,تحویلی!$E$1&amp;COUNTIF(NOSA!$O$1:O9894,تحویلی!$E$1),"")),"")</f>
        <v/>
      </c>
      <c r="E9894" s="10" t="str">
        <f t="shared" si="630"/>
        <v>5692567</v>
      </c>
      <c r="F9894" s="10" t="str">
        <f>IFERROR(VLOOKUP(I9894,DATABASE!$N:$O,2,FALSE),"")</f>
        <v>دستكش ضد برش سبك</v>
      </c>
      <c r="G9894" s="3" t="s">
        <v>3892</v>
      </c>
      <c r="H9894" s="3">
        <v>5692</v>
      </c>
      <c r="I9894" s="3" t="s">
        <v>1442</v>
      </c>
      <c r="J9894" s="3" t="s">
        <v>22</v>
      </c>
      <c r="K9894" s="3">
        <v>1</v>
      </c>
      <c r="L9894" s="3" t="s">
        <v>3</v>
      </c>
      <c r="M9894" s="3" t="s">
        <v>19</v>
      </c>
      <c r="N9894" s="3" t="s">
        <v>71</v>
      </c>
      <c r="O9894" s="3">
        <v>567</v>
      </c>
      <c r="P9894" s="3">
        <v>1</v>
      </c>
      <c r="Q9894" s="10">
        <f t="shared" si="627"/>
        <v>567</v>
      </c>
    </row>
    <row r="9895" spans="2:17" ht="20.25" customHeight="1">
      <c r="B9895" s="10" t="str">
        <f t="shared" si="628"/>
        <v>دستكش ضد برش سبك733</v>
      </c>
      <c r="C9895" s="10" t="str">
        <f t="shared" si="629"/>
        <v>دستكش ضد برش سبك1404/05/06733</v>
      </c>
      <c r="D9895" s="10" t="str">
        <f>IFERROR(IF(تحویلی!$E$1="","",IF(NOSA!O9895=تحویلی!$E$1,تحویلی!$E$1&amp;COUNTIF(NOSA!$O$1:O9895,تحویلی!$E$1),"")),"")</f>
        <v/>
      </c>
      <c r="E9895" s="10" t="str">
        <f t="shared" si="630"/>
        <v>5693733</v>
      </c>
      <c r="F9895" s="10" t="str">
        <f>IFERROR(VLOOKUP(I9895,DATABASE!$N:$O,2,FALSE),"")</f>
        <v>دستكش ضد برش سبك</v>
      </c>
      <c r="G9895" s="3" t="s">
        <v>3892</v>
      </c>
      <c r="H9895" s="3">
        <v>5693</v>
      </c>
      <c r="I9895" s="3" t="s">
        <v>1442</v>
      </c>
      <c r="J9895" s="3" t="s">
        <v>22</v>
      </c>
      <c r="K9895" s="3">
        <v>1</v>
      </c>
      <c r="L9895" s="3" t="s">
        <v>3</v>
      </c>
      <c r="M9895" s="3" t="s">
        <v>47</v>
      </c>
      <c r="N9895" s="3" t="s">
        <v>733</v>
      </c>
      <c r="O9895" s="3">
        <v>733</v>
      </c>
      <c r="P9895" s="3">
        <v>1</v>
      </c>
      <c r="Q9895" s="10">
        <f t="shared" si="627"/>
        <v>733</v>
      </c>
    </row>
    <row r="9896" spans="2:17" ht="20.25" customHeight="1">
      <c r="B9896" s="10" t="str">
        <f t="shared" si="628"/>
        <v>دستكش ضد برش سبك861</v>
      </c>
      <c r="C9896" s="10" t="str">
        <f t="shared" si="629"/>
        <v>دستكش ضد برش سبك1404/05/06861</v>
      </c>
      <c r="D9896" s="10" t="str">
        <f>IFERROR(IF(تحویلی!$E$1="","",IF(NOSA!O9896=تحویلی!$E$1,تحویلی!$E$1&amp;COUNTIF(NOSA!$O$1:O9896,تحویلی!$E$1),"")),"")</f>
        <v/>
      </c>
      <c r="E9896" s="10" t="str">
        <f t="shared" si="630"/>
        <v>5693861</v>
      </c>
      <c r="F9896" s="10" t="str">
        <f>IFERROR(VLOOKUP(I9896,DATABASE!$N:$O,2,FALSE),"")</f>
        <v>دستكش ضد برش سبك</v>
      </c>
      <c r="G9896" s="3" t="s">
        <v>3892</v>
      </c>
      <c r="H9896" s="3">
        <v>5693</v>
      </c>
      <c r="I9896" s="3" t="s">
        <v>1442</v>
      </c>
      <c r="J9896" s="3" t="s">
        <v>22</v>
      </c>
      <c r="K9896" s="3">
        <v>1</v>
      </c>
      <c r="L9896" s="3" t="s">
        <v>3</v>
      </c>
      <c r="M9896" s="3" t="s">
        <v>47</v>
      </c>
      <c r="N9896" s="3" t="s">
        <v>3400</v>
      </c>
      <c r="O9896" s="3">
        <v>861</v>
      </c>
      <c r="P9896" s="3">
        <v>1</v>
      </c>
      <c r="Q9896" s="10">
        <f t="shared" si="627"/>
        <v>861</v>
      </c>
    </row>
    <row r="9897" spans="2:17" ht="20.25" customHeight="1">
      <c r="B9897" s="10" t="str">
        <f t="shared" si="628"/>
        <v>شيشه مات ماسك جوشكاري0</v>
      </c>
      <c r="C9897" s="10" t="str">
        <f t="shared" si="629"/>
        <v>شيشه مات ماسك جوشكاري1404/05/060</v>
      </c>
      <c r="D9897" s="10" t="str">
        <f>IFERROR(IF(تحویلی!$E$1="","",IF(NOSA!O9897=تحویلی!$E$1,تحویلی!$E$1&amp;COUNTIF(NOSA!$O$1:O9897,تحویلی!$E$1),"")),"")</f>
        <v/>
      </c>
      <c r="E9897" s="10" t="str">
        <f t="shared" si="630"/>
        <v>56990</v>
      </c>
      <c r="F9897" s="10" t="str">
        <f>IFERROR(VLOOKUP(I9897,DATABASE!$N:$O,2,FALSE),"")</f>
        <v>شيشه مات ماسك جوشكاري</v>
      </c>
      <c r="G9897" s="3" t="s">
        <v>3892</v>
      </c>
      <c r="H9897" s="3">
        <v>5699</v>
      </c>
      <c r="I9897" s="3" t="s">
        <v>1507</v>
      </c>
      <c r="J9897" s="3" t="s">
        <v>113</v>
      </c>
      <c r="K9897" s="3">
        <v>1</v>
      </c>
      <c r="L9897" s="3" t="s">
        <v>8</v>
      </c>
      <c r="M9897" s="3" t="s">
        <v>3513</v>
      </c>
      <c r="N9897" s="3" t="s">
        <v>4155</v>
      </c>
      <c r="O9897" s="3">
        <v>0</v>
      </c>
      <c r="P9897" s="3">
        <v>1</v>
      </c>
      <c r="Q9897" s="10">
        <f t="shared" si="627"/>
        <v>0</v>
      </c>
    </row>
    <row r="9898" spans="2:17" ht="20.25" customHeight="1">
      <c r="B9898" s="10" t="str">
        <f t="shared" si="628"/>
        <v>دستكش كف دوبل چرمي933</v>
      </c>
      <c r="C9898" s="10" t="str">
        <f t="shared" si="629"/>
        <v>دستكش كف دوبل چرمي1404/05/06933</v>
      </c>
      <c r="D9898" s="10" t="str">
        <f>IFERROR(IF(تحویلی!$E$1="","",IF(NOSA!O9898=تحویلی!$E$1,تحویلی!$E$1&amp;COUNTIF(NOSA!$O$1:O9898,تحویلی!$E$1),"")),"")</f>
        <v/>
      </c>
      <c r="E9898" s="10" t="str">
        <f t="shared" si="630"/>
        <v>5705933</v>
      </c>
      <c r="F9898" s="10" t="str">
        <f>IFERROR(VLOOKUP(I9898,DATABASE!$N:$O,2,FALSE),"")</f>
        <v>دستكش كف دوبل چرمي</v>
      </c>
      <c r="G9898" s="3" t="s">
        <v>3892</v>
      </c>
      <c r="H9898" s="3">
        <v>5705</v>
      </c>
      <c r="I9898" s="3" t="s">
        <v>1683</v>
      </c>
      <c r="J9898" s="3" t="s">
        <v>1684</v>
      </c>
      <c r="K9898" s="3">
        <v>1</v>
      </c>
      <c r="L9898" s="3" t="s">
        <v>3</v>
      </c>
      <c r="M9898" s="3" t="s">
        <v>47</v>
      </c>
      <c r="N9898" s="3" t="s">
        <v>3952</v>
      </c>
      <c r="O9898" s="3">
        <v>933</v>
      </c>
      <c r="P9898" s="3">
        <v>1</v>
      </c>
      <c r="Q9898" s="10">
        <f t="shared" ref="Q9898:Q9961" si="631">VALUE(O9898)</f>
        <v>933</v>
      </c>
    </row>
    <row r="9899" spans="2:17" ht="20.25" customHeight="1">
      <c r="B9899" s="10" t="str">
        <f t="shared" si="628"/>
        <v>دستكش ضد برش سبك933</v>
      </c>
      <c r="C9899" s="10" t="str">
        <f t="shared" si="629"/>
        <v>دستكش ضد برش سبك1404/05/06933</v>
      </c>
      <c r="D9899" s="10" t="str">
        <f>IFERROR(IF(تحویلی!$E$1="","",IF(NOSA!O9899=تحویلی!$E$1,تحویلی!$E$1&amp;COUNTIF(NOSA!$O$1:O9899,تحویلی!$E$1),"")),"")</f>
        <v/>
      </c>
      <c r="E9899" s="10" t="str">
        <f t="shared" si="630"/>
        <v>5705933</v>
      </c>
      <c r="F9899" s="10" t="str">
        <f>IFERROR(VLOOKUP(I9899,DATABASE!$N:$O,2,FALSE),"")</f>
        <v>دستكش ضد برش سبك</v>
      </c>
      <c r="G9899" s="3" t="s">
        <v>3892</v>
      </c>
      <c r="H9899" s="3">
        <v>5705</v>
      </c>
      <c r="I9899" s="3" t="s">
        <v>1442</v>
      </c>
      <c r="J9899" s="3" t="s">
        <v>22</v>
      </c>
      <c r="K9899" s="3">
        <v>1</v>
      </c>
      <c r="L9899" s="3" t="s">
        <v>3</v>
      </c>
      <c r="M9899" s="3" t="s">
        <v>47</v>
      </c>
      <c r="N9899" s="3" t="s">
        <v>3952</v>
      </c>
      <c r="O9899" s="3">
        <v>933</v>
      </c>
      <c r="P9899" s="3">
        <v>1</v>
      </c>
      <c r="Q9899" s="10">
        <f t="shared" si="631"/>
        <v>933</v>
      </c>
    </row>
    <row r="9900" spans="2:17" ht="20.25" customHeight="1">
      <c r="B9900" s="10" t="str">
        <f t="shared" si="628"/>
        <v>دستكش ضد برش سبك827</v>
      </c>
      <c r="C9900" s="10" t="str">
        <f t="shared" si="629"/>
        <v>دستكش ضد برش سبك1404/05/06827</v>
      </c>
      <c r="D9900" s="10" t="str">
        <f>IFERROR(IF(تحویلی!$E$1="","",IF(NOSA!O9900=تحویلی!$E$1,تحویلی!$E$1&amp;COUNTIF(NOSA!$O$1:O9900,تحویلی!$E$1),"")),"")</f>
        <v/>
      </c>
      <c r="E9900" s="10" t="str">
        <f t="shared" si="630"/>
        <v>5719827</v>
      </c>
      <c r="F9900" s="10" t="str">
        <f>IFERROR(VLOOKUP(I9900,DATABASE!$N:$O,2,FALSE),"")</f>
        <v>دستكش ضد برش سبك</v>
      </c>
      <c r="G9900" s="3" t="s">
        <v>3892</v>
      </c>
      <c r="H9900" s="3">
        <v>5719</v>
      </c>
      <c r="I9900" s="3" t="s">
        <v>1442</v>
      </c>
      <c r="J9900" s="3" t="s">
        <v>22</v>
      </c>
      <c r="K9900" s="3">
        <v>1</v>
      </c>
      <c r="L9900" s="3" t="s">
        <v>3</v>
      </c>
      <c r="M9900" s="3" t="s">
        <v>47</v>
      </c>
      <c r="N9900" s="3" t="s">
        <v>2653</v>
      </c>
      <c r="O9900" s="3">
        <v>827</v>
      </c>
      <c r="P9900" s="3">
        <v>1</v>
      </c>
      <c r="Q9900" s="10">
        <f t="shared" si="631"/>
        <v>827</v>
      </c>
    </row>
    <row r="9901" spans="2:17" ht="20.25" customHeight="1">
      <c r="B9901" s="10" t="str">
        <f t="shared" si="628"/>
        <v>دستكش استاد كار163</v>
      </c>
      <c r="C9901" s="10" t="str">
        <f t="shared" si="629"/>
        <v>دستكش استاد كار1404/05/06163</v>
      </c>
      <c r="D9901" s="10" t="str">
        <f>IFERROR(IF(تحویلی!$E$1="","",IF(NOSA!O9901=تحویلی!$E$1,تحویلی!$E$1&amp;COUNTIF(NOSA!$O$1:O9901,تحویلی!$E$1),"")),"")</f>
        <v/>
      </c>
      <c r="E9901" s="10" t="str">
        <f t="shared" si="630"/>
        <v>5728163</v>
      </c>
      <c r="F9901" s="10" t="str">
        <f>IFERROR(VLOOKUP(I9901,DATABASE!$N:$O,2,FALSE),"")</f>
        <v>دستكش استاد كار</v>
      </c>
      <c r="G9901" s="3" t="s">
        <v>3892</v>
      </c>
      <c r="H9901" s="3">
        <v>5728</v>
      </c>
      <c r="I9901" s="3" t="s">
        <v>1543</v>
      </c>
      <c r="J9901" s="3" t="s">
        <v>255</v>
      </c>
      <c r="K9901" s="3">
        <v>1</v>
      </c>
      <c r="L9901" s="3" t="s">
        <v>3</v>
      </c>
      <c r="M9901" s="3" t="s">
        <v>9</v>
      </c>
      <c r="N9901" s="3" t="s">
        <v>232</v>
      </c>
      <c r="O9901" s="3">
        <v>163</v>
      </c>
      <c r="P9901" s="3">
        <v>0</v>
      </c>
      <c r="Q9901" s="10">
        <f t="shared" si="631"/>
        <v>163</v>
      </c>
    </row>
    <row r="9902" spans="2:17" ht="20.25" customHeight="1">
      <c r="B9902" s="10" t="str">
        <f t="shared" si="628"/>
        <v>938</v>
      </c>
      <c r="C9902" s="10" t="str">
        <f t="shared" si="629"/>
        <v>1404/05/06938</v>
      </c>
      <c r="D9902" s="10" t="str">
        <f>IFERROR(IF(تحویلی!$E$1="","",IF(NOSA!O9902=تحویلی!$E$1,تحویلی!$E$1&amp;COUNTIF(NOSA!$O$1:O9902,تحویلی!$E$1),"")),"")</f>
        <v/>
      </c>
      <c r="E9902" s="10" t="str">
        <f t="shared" si="630"/>
        <v>5734938</v>
      </c>
      <c r="F9902" s="10" t="str">
        <f>IFERROR(VLOOKUP(I9902,DATABASE!$N:$O,2,FALSE),"")</f>
        <v/>
      </c>
      <c r="G9902" s="3" t="s">
        <v>3892</v>
      </c>
      <c r="H9902" s="3">
        <v>5734</v>
      </c>
      <c r="I9902" s="3" t="s">
        <v>4000</v>
      </c>
      <c r="J9902" s="3" t="s">
        <v>4001</v>
      </c>
      <c r="K9902" s="3">
        <v>1</v>
      </c>
      <c r="L9902" s="3" t="s">
        <v>8</v>
      </c>
      <c r="M9902" s="3" t="s">
        <v>189</v>
      </c>
      <c r="N9902" s="3" t="s">
        <v>3974</v>
      </c>
      <c r="O9902" s="3">
        <v>938</v>
      </c>
      <c r="P9902" s="3">
        <v>1</v>
      </c>
      <c r="Q9902" s="10">
        <f t="shared" si="631"/>
        <v>938</v>
      </c>
    </row>
    <row r="9903" spans="2:17" ht="20.25" customHeight="1">
      <c r="B9903" s="10" t="str">
        <f t="shared" si="628"/>
        <v>شيشه مات ماسك جوشكاري606</v>
      </c>
      <c r="C9903" s="10" t="str">
        <f t="shared" si="629"/>
        <v>شيشه مات ماسك جوشكاري1404/05/06606</v>
      </c>
      <c r="D9903" s="10" t="str">
        <f>IFERROR(IF(تحویلی!$E$1="","",IF(NOSA!O9903=تحویلی!$E$1,تحویلی!$E$1&amp;COUNTIF(NOSA!$O$1:O9903,تحویلی!$E$1),"")),"")</f>
        <v/>
      </c>
      <c r="E9903" s="10" t="str">
        <f t="shared" si="630"/>
        <v>5737606</v>
      </c>
      <c r="F9903" s="10" t="str">
        <f>IFERROR(VLOOKUP(I9903,DATABASE!$N:$O,2,FALSE),"")</f>
        <v>شيشه مات ماسك جوشكاري</v>
      </c>
      <c r="G9903" s="3" t="s">
        <v>3892</v>
      </c>
      <c r="H9903" s="3">
        <v>5737</v>
      </c>
      <c r="I9903" s="3" t="s">
        <v>1507</v>
      </c>
      <c r="J9903" s="3" t="s">
        <v>113</v>
      </c>
      <c r="K9903" s="3">
        <v>2</v>
      </c>
      <c r="L9903" s="3" t="s">
        <v>8</v>
      </c>
      <c r="M9903" s="3" t="s">
        <v>189</v>
      </c>
      <c r="N9903" s="3" t="s">
        <v>233</v>
      </c>
      <c r="O9903" s="3">
        <v>606</v>
      </c>
      <c r="P9903" s="3">
        <v>2</v>
      </c>
      <c r="Q9903" s="10">
        <f t="shared" si="631"/>
        <v>606</v>
      </c>
    </row>
    <row r="9904" spans="2:17" ht="20.25" customHeight="1">
      <c r="B9904" s="10" t="str">
        <f t="shared" si="628"/>
        <v>دستكش ضد برش سبك606</v>
      </c>
      <c r="C9904" s="10" t="str">
        <f t="shared" si="629"/>
        <v>دستكش ضد برش سبك1404/05/06606</v>
      </c>
      <c r="D9904" s="10" t="str">
        <f>IFERROR(IF(تحویلی!$E$1="","",IF(NOSA!O9904=تحویلی!$E$1,تحویلی!$E$1&amp;COUNTIF(NOSA!$O$1:O9904,تحویلی!$E$1),"")),"")</f>
        <v/>
      </c>
      <c r="E9904" s="10" t="str">
        <f t="shared" si="630"/>
        <v>5738606</v>
      </c>
      <c r="F9904" s="10" t="str">
        <f>IFERROR(VLOOKUP(I9904,DATABASE!$N:$O,2,FALSE),"")</f>
        <v>دستكش ضد برش سبك</v>
      </c>
      <c r="G9904" s="3" t="s">
        <v>3892</v>
      </c>
      <c r="H9904" s="3">
        <v>5738</v>
      </c>
      <c r="I9904" s="3" t="s">
        <v>1442</v>
      </c>
      <c r="J9904" s="3" t="s">
        <v>22</v>
      </c>
      <c r="K9904" s="3">
        <v>1</v>
      </c>
      <c r="L9904" s="3" t="s">
        <v>3</v>
      </c>
      <c r="M9904" s="3" t="s">
        <v>4</v>
      </c>
      <c r="N9904" s="3" t="s">
        <v>233</v>
      </c>
      <c r="O9904" s="3">
        <v>606</v>
      </c>
      <c r="P9904" s="3">
        <v>1</v>
      </c>
      <c r="Q9904" s="10">
        <f t="shared" si="631"/>
        <v>606</v>
      </c>
    </row>
    <row r="9905" spans="2:17" ht="20.25" customHeight="1">
      <c r="B9905" s="10" t="str">
        <f t="shared" si="628"/>
        <v>دستكش استاد كار885</v>
      </c>
      <c r="C9905" s="10" t="str">
        <f t="shared" si="629"/>
        <v>دستكش استاد كار1404/05/07885</v>
      </c>
      <c r="D9905" s="10" t="str">
        <f>IFERROR(IF(تحویلی!$E$1="","",IF(NOSA!O9905=تحویلی!$E$1,تحویلی!$E$1&amp;COUNTIF(NOSA!$O$1:O9905,تحویلی!$E$1),"")),"")</f>
        <v/>
      </c>
      <c r="E9905" s="10" t="str">
        <f t="shared" si="630"/>
        <v>5744885</v>
      </c>
      <c r="F9905" s="10" t="str">
        <f>IFERROR(VLOOKUP(I9905,DATABASE!$N:$O,2,FALSE),"")</f>
        <v>دستكش استاد كار</v>
      </c>
      <c r="G9905" s="3" t="s">
        <v>3893</v>
      </c>
      <c r="H9905" s="3">
        <v>5744</v>
      </c>
      <c r="I9905" s="3" t="s">
        <v>1543</v>
      </c>
      <c r="J9905" s="3" t="s">
        <v>255</v>
      </c>
      <c r="K9905" s="3">
        <v>1</v>
      </c>
      <c r="L9905" s="3" t="s">
        <v>3</v>
      </c>
      <c r="M9905" s="3" t="s">
        <v>9</v>
      </c>
      <c r="N9905" s="3" t="s">
        <v>3387</v>
      </c>
      <c r="O9905" s="1">
        <v>885</v>
      </c>
      <c r="P9905" s="3">
        <v>1</v>
      </c>
      <c r="Q9905" s="10">
        <f t="shared" si="631"/>
        <v>885</v>
      </c>
    </row>
    <row r="9906" spans="2:17" ht="20.25" customHeight="1">
      <c r="B9906" s="10" t="str">
        <f t="shared" si="628"/>
        <v>دستكش ضد برش سبك885</v>
      </c>
      <c r="C9906" s="10" t="str">
        <f t="shared" si="629"/>
        <v>دستكش ضد برش سبك1404/05/07885</v>
      </c>
      <c r="D9906" s="10" t="str">
        <f>IFERROR(IF(تحویلی!$E$1="","",IF(NOSA!O9906=تحویلی!$E$1,تحویلی!$E$1&amp;COUNTIF(NOSA!$O$1:O9906,تحویلی!$E$1),"")),"")</f>
        <v/>
      </c>
      <c r="E9906" s="10" t="str">
        <f t="shared" si="630"/>
        <v>5744885</v>
      </c>
      <c r="F9906" s="10" t="str">
        <f>IFERROR(VLOOKUP(I9906,DATABASE!$N:$O,2,FALSE),"")</f>
        <v>دستكش ضد برش سبك</v>
      </c>
      <c r="G9906" s="3" t="s">
        <v>3893</v>
      </c>
      <c r="H9906" s="3">
        <v>5744</v>
      </c>
      <c r="I9906" s="3" t="s">
        <v>1442</v>
      </c>
      <c r="J9906" s="3" t="s">
        <v>22</v>
      </c>
      <c r="K9906" s="3">
        <v>1</v>
      </c>
      <c r="L9906" s="3" t="s">
        <v>3</v>
      </c>
      <c r="M9906" s="3" t="s">
        <v>9</v>
      </c>
      <c r="N9906" s="3" t="s">
        <v>3387</v>
      </c>
      <c r="O9906" s="1">
        <v>885</v>
      </c>
      <c r="P9906" s="3">
        <v>1</v>
      </c>
      <c r="Q9906" s="10">
        <f t="shared" si="631"/>
        <v>885</v>
      </c>
    </row>
    <row r="9907" spans="2:17" ht="20.25" customHeight="1">
      <c r="B9907" s="10" t="str">
        <f t="shared" si="628"/>
        <v>دستكش ضد برش سبك773</v>
      </c>
      <c r="C9907" s="10" t="str">
        <f t="shared" si="629"/>
        <v>دستكش ضد برش سبك1404/05/07773</v>
      </c>
      <c r="D9907" s="10" t="str">
        <f>IFERROR(IF(تحویلی!$E$1="","",IF(NOSA!O9907=تحویلی!$E$1,تحویلی!$E$1&amp;COUNTIF(NOSA!$O$1:O9907,تحویلی!$E$1),"")),"")</f>
        <v/>
      </c>
      <c r="E9907" s="10" t="str">
        <f t="shared" si="630"/>
        <v>5745773</v>
      </c>
      <c r="F9907" s="10" t="str">
        <f>IFERROR(VLOOKUP(I9907,DATABASE!$N:$O,2,FALSE),"")</f>
        <v>دستكش ضد برش سبك</v>
      </c>
      <c r="G9907" s="3" t="s">
        <v>3893</v>
      </c>
      <c r="H9907" s="3">
        <v>5745</v>
      </c>
      <c r="I9907" s="3" t="s">
        <v>1442</v>
      </c>
      <c r="J9907" s="3" t="s">
        <v>22</v>
      </c>
      <c r="K9907" s="3">
        <v>1</v>
      </c>
      <c r="L9907" s="3" t="s">
        <v>3</v>
      </c>
      <c r="M9907" s="3" t="s">
        <v>4</v>
      </c>
      <c r="N9907" s="3" t="s">
        <v>1148</v>
      </c>
      <c r="O9907" s="1">
        <v>773</v>
      </c>
      <c r="P9907" s="3">
        <v>1</v>
      </c>
      <c r="Q9907" s="10">
        <f t="shared" si="631"/>
        <v>773</v>
      </c>
    </row>
    <row r="9908" spans="2:17" ht="20.25" customHeight="1">
      <c r="B9908" s="10" t="str">
        <f t="shared" si="628"/>
        <v>دستكش ضد برش سبك694</v>
      </c>
      <c r="C9908" s="10" t="str">
        <f t="shared" si="629"/>
        <v>دستكش ضد برش سبك1404/05/07694</v>
      </c>
      <c r="D9908" s="10" t="str">
        <f>IFERROR(IF(تحویلی!$E$1="","",IF(NOSA!O9908=تحویلی!$E$1,تحویلی!$E$1&amp;COUNTIF(NOSA!$O$1:O9908,تحویلی!$E$1),"")),"")</f>
        <v/>
      </c>
      <c r="E9908" s="10" t="str">
        <f t="shared" si="630"/>
        <v>5751694</v>
      </c>
      <c r="F9908" s="10" t="str">
        <f>IFERROR(VLOOKUP(I9908,DATABASE!$N:$O,2,FALSE),"")</f>
        <v>دستكش ضد برش سبك</v>
      </c>
      <c r="G9908" s="3" t="s">
        <v>3893</v>
      </c>
      <c r="H9908" s="3">
        <v>5751</v>
      </c>
      <c r="I9908" s="3" t="s">
        <v>1442</v>
      </c>
      <c r="J9908" s="3" t="s">
        <v>22</v>
      </c>
      <c r="K9908" s="3">
        <v>1</v>
      </c>
      <c r="L9908" s="3" t="s">
        <v>3</v>
      </c>
      <c r="M9908" s="3" t="s">
        <v>47</v>
      </c>
      <c r="N9908" s="3" t="s">
        <v>128</v>
      </c>
      <c r="O9908" s="1">
        <v>694</v>
      </c>
      <c r="P9908" s="3">
        <v>1</v>
      </c>
      <c r="Q9908" s="10">
        <f t="shared" si="631"/>
        <v>694</v>
      </c>
    </row>
    <row r="9909" spans="2:17" ht="20.25" customHeight="1">
      <c r="B9909" s="10" t="str">
        <f t="shared" si="628"/>
        <v>دستكش ضد برش سبك471</v>
      </c>
      <c r="C9909" s="10" t="str">
        <f t="shared" si="629"/>
        <v>دستكش ضد برش سبك1404/05/07471</v>
      </c>
      <c r="D9909" s="10" t="str">
        <f>IFERROR(IF(تحویلی!$E$1="","",IF(NOSA!O9909=تحویلی!$E$1,تحویلی!$E$1&amp;COUNTIF(NOSA!$O$1:O9909,تحویلی!$E$1),"")),"")</f>
        <v/>
      </c>
      <c r="E9909" s="10" t="str">
        <f t="shared" si="630"/>
        <v>5752471</v>
      </c>
      <c r="F9909" s="10" t="str">
        <f>IFERROR(VLOOKUP(I9909,DATABASE!$N:$O,2,FALSE),"")</f>
        <v>دستكش ضد برش سبك</v>
      </c>
      <c r="G9909" s="3" t="s">
        <v>3893</v>
      </c>
      <c r="H9909" s="3">
        <v>5752</v>
      </c>
      <c r="I9909" s="3" t="s">
        <v>1442</v>
      </c>
      <c r="J9909" s="3" t="s">
        <v>22</v>
      </c>
      <c r="K9909" s="3">
        <v>1</v>
      </c>
      <c r="L9909" s="3" t="s">
        <v>3</v>
      </c>
      <c r="M9909" s="3" t="s">
        <v>43</v>
      </c>
      <c r="N9909" s="3" t="s">
        <v>97</v>
      </c>
      <c r="O9909" s="1">
        <v>471</v>
      </c>
      <c r="P9909" s="3">
        <v>1</v>
      </c>
      <c r="Q9909" s="10">
        <f t="shared" si="631"/>
        <v>471</v>
      </c>
    </row>
    <row r="9910" spans="2:17" ht="20.25" customHeight="1">
      <c r="B9910" s="10" t="str">
        <f t="shared" si="628"/>
        <v>دستكش ضد برش سبك88</v>
      </c>
      <c r="C9910" s="10" t="str">
        <f t="shared" si="629"/>
        <v>دستكش ضد برش سبك1404/05/0788</v>
      </c>
      <c r="D9910" s="10" t="str">
        <f>IFERROR(IF(تحویلی!$E$1="","",IF(NOSA!O9910=تحویلی!$E$1,تحویلی!$E$1&amp;COUNTIF(NOSA!$O$1:O9910,تحویلی!$E$1),"")),"")</f>
        <v/>
      </c>
      <c r="E9910" s="10" t="str">
        <f t="shared" si="630"/>
        <v>575388</v>
      </c>
      <c r="F9910" s="10" t="str">
        <f>IFERROR(VLOOKUP(I9910,DATABASE!$N:$O,2,FALSE),"")</f>
        <v>دستكش ضد برش سبك</v>
      </c>
      <c r="G9910" s="3" t="s">
        <v>3893</v>
      </c>
      <c r="H9910" s="3">
        <v>5753</v>
      </c>
      <c r="I9910" s="3" t="s">
        <v>1442</v>
      </c>
      <c r="J9910" s="3" t="s">
        <v>22</v>
      </c>
      <c r="K9910" s="3">
        <v>1</v>
      </c>
      <c r="L9910" s="3" t="s">
        <v>3</v>
      </c>
      <c r="M9910" s="3" t="s">
        <v>19</v>
      </c>
      <c r="N9910" s="3" t="s">
        <v>306</v>
      </c>
      <c r="O9910" s="1">
        <v>88</v>
      </c>
      <c r="P9910" s="3">
        <v>1</v>
      </c>
      <c r="Q9910" s="10">
        <f t="shared" si="631"/>
        <v>88</v>
      </c>
    </row>
    <row r="9911" spans="2:17" ht="20.25" customHeight="1">
      <c r="B9911" s="10" t="str">
        <f t="shared" si="628"/>
        <v>عينك تيره برشكاري641</v>
      </c>
      <c r="C9911" s="10" t="str">
        <f t="shared" si="629"/>
        <v>عينك تيره برشكاري1404/05/07641</v>
      </c>
      <c r="D9911" s="10" t="str">
        <f>IFERROR(IF(تحویلی!$E$1="","",IF(NOSA!O9911=تحویلی!$E$1,تحویلی!$E$1&amp;COUNTIF(NOSA!$O$1:O9911,تحویلی!$E$1),"")),"")</f>
        <v/>
      </c>
      <c r="E9911" s="10" t="str">
        <f t="shared" si="630"/>
        <v>5765641</v>
      </c>
      <c r="F9911" s="10" t="str">
        <f>IFERROR(VLOOKUP(I9911,DATABASE!$N:$O,2,FALSE),"")</f>
        <v>عينك تيره برشكاري</v>
      </c>
      <c r="G9911" s="3" t="s">
        <v>3893</v>
      </c>
      <c r="H9911" s="3">
        <v>5765</v>
      </c>
      <c r="I9911" s="3" t="s">
        <v>1521</v>
      </c>
      <c r="J9911" s="3" t="s">
        <v>1522</v>
      </c>
      <c r="K9911" s="3">
        <v>1</v>
      </c>
      <c r="L9911" s="3" t="s">
        <v>8</v>
      </c>
      <c r="M9911" s="3" t="s">
        <v>47</v>
      </c>
      <c r="N9911" s="3" t="s">
        <v>154</v>
      </c>
      <c r="O9911" s="1">
        <v>641</v>
      </c>
      <c r="P9911" s="3">
        <v>0</v>
      </c>
      <c r="Q9911" s="10">
        <f t="shared" si="631"/>
        <v>641</v>
      </c>
    </row>
    <row r="9912" spans="2:17" ht="20.25" customHeight="1">
      <c r="B9912" s="10" t="str">
        <f t="shared" si="628"/>
        <v>عينك سنگ زني بغل توري641</v>
      </c>
      <c r="C9912" s="10" t="str">
        <f t="shared" si="629"/>
        <v>عينك سنگ زني بغل توري1404/05/07641</v>
      </c>
      <c r="D9912" s="10" t="str">
        <f>IFERROR(IF(تحویلی!$E$1="","",IF(NOSA!O9912=تحویلی!$E$1,تحویلی!$E$1&amp;COUNTIF(NOSA!$O$1:O9912,تحویلی!$E$1),"")),"")</f>
        <v/>
      </c>
      <c r="E9912" s="10" t="str">
        <f t="shared" si="630"/>
        <v>5765641</v>
      </c>
      <c r="F9912" s="10" t="str">
        <f>IFERROR(VLOOKUP(I9912,DATABASE!$N:$O,2,FALSE),"")</f>
        <v>عينك سنگ زني بغل توري</v>
      </c>
      <c r="G9912" s="3" t="s">
        <v>3893</v>
      </c>
      <c r="H9912" s="3">
        <v>5765</v>
      </c>
      <c r="I9912" s="3" t="s">
        <v>1519</v>
      </c>
      <c r="J9912" s="3" t="s">
        <v>1520</v>
      </c>
      <c r="K9912" s="3">
        <v>1</v>
      </c>
      <c r="L9912" s="3" t="s">
        <v>8</v>
      </c>
      <c r="M9912" s="3" t="s">
        <v>47</v>
      </c>
      <c r="N9912" s="3" t="s">
        <v>154</v>
      </c>
      <c r="O9912" s="1">
        <v>641</v>
      </c>
      <c r="P9912" s="3">
        <v>0</v>
      </c>
      <c r="Q9912" s="10">
        <f t="shared" si="631"/>
        <v>641</v>
      </c>
    </row>
    <row r="9913" spans="2:17" ht="20.25" customHeight="1">
      <c r="B9913" s="10" t="str">
        <f t="shared" si="628"/>
        <v>دستكش ضد برش سبك641</v>
      </c>
      <c r="C9913" s="10" t="str">
        <f t="shared" si="629"/>
        <v>دستكش ضد برش سبك1404/05/07641</v>
      </c>
      <c r="D9913" s="10" t="str">
        <f>IFERROR(IF(تحویلی!$E$1="","",IF(NOSA!O9913=تحویلی!$E$1,تحویلی!$E$1&amp;COUNTIF(NOSA!$O$1:O9913,تحویلی!$E$1),"")),"")</f>
        <v/>
      </c>
      <c r="E9913" s="10" t="str">
        <f t="shared" si="630"/>
        <v>5766641</v>
      </c>
      <c r="F9913" s="10" t="str">
        <f>IFERROR(VLOOKUP(I9913,DATABASE!$N:$O,2,FALSE),"")</f>
        <v>دستكش ضد برش سبك</v>
      </c>
      <c r="G9913" s="3" t="s">
        <v>3893</v>
      </c>
      <c r="H9913" s="3">
        <v>5766</v>
      </c>
      <c r="I9913" s="3" t="s">
        <v>1442</v>
      </c>
      <c r="J9913" s="3" t="s">
        <v>22</v>
      </c>
      <c r="K9913" s="3">
        <v>1</v>
      </c>
      <c r="L9913" s="3" t="s">
        <v>3</v>
      </c>
      <c r="M9913" s="3" t="s">
        <v>47</v>
      </c>
      <c r="N9913" s="3" t="s">
        <v>154</v>
      </c>
      <c r="O9913" s="1">
        <v>641</v>
      </c>
      <c r="P9913" s="3">
        <v>1</v>
      </c>
      <c r="Q9913" s="10">
        <f t="shared" si="631"/>
        <v>641</v>
      </c>
    </row>
    <row r="9914" spans="2:17" ht="20.25" customHeight="1">
      <c r="B9914" s="10" t="str">
        <f t="shared" si="628"/>
        <v>دستكش ضد برش سبك941</v>
      </c>
      <c r="C9914" s="10" t="str">
        <f t="shared" si="629"/>
        <v>دستكش ضد برش سبك1404/05/07941</v>
      </c>
      <c r="D9914" s="10" t="str">
        <f>IFERROR(IF(تحویلی!$E$1="","",IF(NOSA!O9914=تحویلی!$E$1,تحویلی!$E$1&amp;COUNTIF(NOSA!$O$1:O9914,تحویلی!$E$1),"")),"")</f>
        <v/>
      </c>
      <c r="E9914" s="10" t="str">
        <f t="shared" si="630"/>
        <v>5766941</v>
      </c>
      <c r="F9914" s="10" t="str">
        <f>IFERROR(VLOOKUP(I9914,DATABASE!$N:$O,2,FALSE),"")</f>
        <v>دستكش ضد برش سبك</v>
      </c>
      <c r="G9914" s="3" t="s">
        <v>3893</v>
      </c>
      <c r="H9914" s="3">
        <v>5766</v>
      </c>
      <c r="I9914" s="3" t="s">
        <v>1442</v>
      </c>
      <c r="J9914" s="3" t="s">
        <v>22</v>
      </c>
      <c r="K9914" s="3">
        <v>1</v>
      </c>
      <c r="L9914" s="3" t="s">
        <v>3</v>
      </c>
      <c r="M9914" s="3" t="s">
        <v>47</v>
      </c>
      <c r="N9914" s="3" t="s">
        <v>1253</v>
      </c>
      <c r="O9914" s="1">
        <v>941</v>
      </c>
      <c r="P9914" s="3">
        <v>1</v>
      </c>
      <c r="Q9914" s="10">
        <f t="shared" si="631"/>
        <v>941</v>
      </c>
    </row>
    <row r="9915" spans="2:17" ht="20.25" customHeight="1">
      <c r="B9915" s="10" t="str">
        <f t="shared" si="628"/>
        <v>دستكش ضد برش سبك719</v>
      </c>
      <c r="C9915" s="10" t="str">
        <f t="shared" si="629"/>
        <v>دستكش ضد برش سبك1404/05/07719</v>
      </c>
      <c r="D9915" s="10" t="str">
        <f>IFERROR(IF(تحویلی!$E$1="","",IF(NOSA!O9915=تحویلی!$E$1,تحویلی!$E$1&amp;COUNTIF(NOSA!$O$1:O9915,تحویلی!$E$1),"")),"")</f>
        <v/>
      </c>
      <c r="E9915" s="10" t="str">
        <f t="shared" si="630"/>
        <v>5766719</v>
      </c>
      <c r="F9915" s="10" t="str">
        <f>IFERROR(VLOOKUP(I9915,DATABASE!$N:$O,2,FALSE),"")</f>
        <v>دستكش ضد برش سبك</v>
      </c>
      <c r="G9915" s="3" t="s">
        <v>3893</v>
      </c>
      <c r="H9915" s="3">
        <v>5766</v>
      </c>
      <c r="I9915" s="3" t="s">
        <v>1442</v>
      </c>
      <c r="J9915" s="3" t="s">
        <v>22</v>
      </c>
      <c r="K9915" s="3">
        <v>1</v>
      </c>
      <c r="L9915" s="3" t="s">
        <v>3</v>
      </c>
      <c r="M9915" s="3" t="s">
        <v>47</v>
      </c>
      <c r="N9915" s="3" t="s">
        <v>395</v>
      </c>
      <c r="O9915" s="1">
        <v>719</v>
      </c>
      <c r="P9915" s="3">
        <v>1</v>
      </c>
      <c r="Q9915" s="10">
        <f t="shared" si="631"/>
        <v>719</v>
      </c>
    </row>
    <row r="9916" spans="2:17" ht="20.25" customHeight="1">
      <c r="B9916" s="10" t="str">
        <f t="shared" si="628"/>
        <v>دستكش ضد برش سبك698</v>
      </c>
      <c r="C9916" s="10" t="str">
        <f t="shared" si="629"/>
        <v>دستكش ضد برش سبك1404/05/07698</v>
      </c>
      <c r="D9916" s="10" t="str">
        <f>IFERROR(IF(تحویلی!$E$1="","",IF(NOSA!O9916=تحویلی!$E$1,تحویلی!$E$1&amp;COUNTIF(NOSA!$O$1:O9916,تحویلی!$E$1),"")),"")</f>
        <v/>
      </c>
      <c r="E9916" s="10" t="str">
        <f t="shared" si="630"/>
        <v>5766698</v>
      </c>
      <c r="F9916" s="10" t="str">
        <f>IFERROR(VLOOKUP(I9916,DATABASE!$N:$O,2,FALSE),"")</f>
        <v>دستكش ضد برش سبك</v>
      </c>
      <c r="G9916" s="3" t="s">
        <v>3893</v>
      </c>
      <c r="H9916" s="3">
        <v>5766</v>
      </c>
      <c r="I9916" s="3" t="s">
        <v>1442</v>
      </c>
      <c r="J9916" s="3" t="s">
        <v>22</v>
      </c>
      <c r="K9916" s="3">
        <v>1</v>
      </c>
      <c r="L9916" s="3" t="s">
        <v>3</v>
      </c>
      <c r="M9916" s="3" t="s">
        <v>47</v>
      </c>
      <c r="N9916" s="3" t="s">
        <v>88</v>
      </c>
      <c r="O9916" s="1">
        <v>698</v>
      </c>
      <c r="P9916" s="3">
        <v>1</v>
      </c>
      <c r="Q9916" s="10">
        <f t="shared" si="631"/>
        <v>698</v>
      </c>
    </row>
    <row r="9917" spans="2:17" ht="20.25" customHeight="1">
      <c r="B9917" s="10" t="str">
        <f t="shared" si="628"/>
        <v>دستكش ضد برش سبك764</v>
      </c>
      <c r="C9917" s="10" t="str">
        <f t="shared" si="629"/>
        <v>دستكش ضد برش سبك1404/05/07764</v>
      </c>
      <c r="D9917" s="10" t="str">
        <f>IFERROR(IF(تحویلی!$E$1="","",IF(NOSA!O9917=تحویلی!$E$1,تحویلی!$E$1&amp;COUNTIF(NOSA!$O$1:O9917,تحویلی!$E$1),"")),"")</f>
        <v/>
      </c>
      <c r="E9917" s="10" t="str">
        <f t="shared" si="630"/>
        <v>5766764</v>
      </c>
      <c r="F9917" s="10" t="str">
        <f>IFERROR(VLOOKUP(I9917,DATABASE!$N:$O,2,FALSE),"")</f>
        <v>دستكش ضد برش سبك</v>
      </c>
      <c r="G9917" s="3" t="s">
        <v>3893</v>
      </c>
      <c r="H9917" s="3">
        <v>5766</v>
      </c>
      <c r="I9917" s="3" t="s">
        <v>1442</v>
      </c>
      <c r="J9917" s="3" t="s">
        <v>22</v>
      </c>
      <c r="K9917" s="3">
        <v>1</v>
      </c>
      <c r="L9917" s="3" t="s">
        <v>3</v>
      </c>
      <c r="M9917" s="3" t="s">
        <v>47</v>
      </c>
      <c r="N9917" s="3" t="s">
        <v>4309</v>
      </c>
      <c r="O9917" s="1">
        <v>764</v>
      </c>
      <c r="P9917" s="3">
        <v>1</v>
      </c>
      <c r="Q9917" s="10">
        <f t="shared" si="631"/>
        <v>764</v>
      </c>
    </row>
    <row r="9918" spans="2:17" ht="20.25" customHeight="1">
      <c r="B9918" s="10" t="str">
        <f t="shared" si="628"/>
        <v>دستكش ضد برش سبك950</v>
      </c>
      <c r="C9918" s="10" t="str">
        <f t="shared" si="629"/>
        <v>دستكش ضد برش سبك1404/05/07950</v>
      </c>
      <c r="D9918" s="10" t="str">
        <f>IFERROR(IF(تحویلی!$E$1="","",IF(NOSA!O9918=تحویلی!$E$1,تحویلی!$E$1&amp;COUNTIF(NOSA!$O$1:O9918,تحویلی!$E$1),"")),"")</f>
        <v/>
      </c>
      <c r="E9918" s="10" t="str">
        <f t="shared" si="630"/>
        <v>5766950</v>
      </c>
      <c r="F9918" s="10" t="str">
        <f>IFERROR(VLOOKUP(I9918,DATABASE!$N:$O,2,FALSE),"")</f>
        <v>دستكش ضد برش سبك</v>
      </c>
      <c r="G9918" s="3" t="s">
        <v>3893</v>
      </c>
      <c r="H9918" s="3">
        <v>5766</v>
      </c>
      <c r="I9918" s="3" t="s">
        <v>1442</v>
      </c>
      <c r="J9918" s="3" t="s">
        <v>22</v>
      </c>
      <c r="K9918" s="3">
        <v>1</v>
      </c>
      <c r="L9918" s="3" t="s">
        <v>3</v>
      </c>
      <c r="M9918" s="3" t="s">
        <v>47</v>
      </c>
      <c r="N9918" s="3" t="s">
        <v>4118</v>
      </c>
      <c r="O9918" s="1">
        <v>950</v>
      </c>
      <c r="P9918" s="3">
        <v>1</v>
      </c>
      <c r="Q9918" s="10">
        <f t="shared" si="631"/>
        <v>950</v>
      </c>
    </row>
    <row r="9919" spans="2:17" ht="20.25" customHeight="1">
      <c r="B9919" s="10" t="str">
        <f t="shared" si="628"/>
        <v>دستكش ضد برش سبك960</v>
      </c>
      <c r="C9919" s="10" t="str">
        <f t="shared" si="629"/>
        <v>دستكش ضد برش سبك1404/05/07960</v>
      </c>
      <c r="D9919" s="10" t="str">
        <f>IFERROR(IF(تحویلی!$E$1="","",IF(NOSA!O9919=تحویلی!$E$1,تحویلی!$E$1&amp;COUNTIF(NOSA!$O$1:O9919,تحویلی!$E$1),"")),"")</f>
        <v/>
      </c>
      <c r="E9919" s="10" t="str">
        <f t="shared" si="630"/>
        <v>5766960</v>
      </c>
      <c r="F9919" s="10" t="str">
        <f>IFERROR(VLOOKUP(I9919,DATABASE!$N:$O,2,FALSE),"")</f>
        <v>دستكش ضد برش سبك</v>
      </c>
      <c r="G9919" s="3" t="s">
        <v>3893</v>
      </c>
      <c r="H9919" s="3">
        <v>5766</v>
      </c>
      <c r="I9919" s="3" t="s">
        <v>1442</v>
      </c>
      <c r="J9919" s="3" t="s">
        <v>22</v>
      </c>
      <c r="K9919" s="3">
        <v>1</v>
      </c>
      <c r="L9919" s="3" t="s">
        <v>3</v>
      </c>
      <c r="M9919" s="3" t="s">
        <v>47</v>
      </c>
      <c r="N9919" s="3" t="s">
        <v>1059</v>
      </c>
      <c r="O9919" s="1">
        <v>960</v>
      </c>
      <c r="P9919" s="3">
        <v>1</v>
      </c>
      <c r="Q9919" s="10">
        <f t="shared" si="631"/>
        <v>960</v>
      </c>
    </row>
    <row r="9920" spans="2:17" ht="20.25" customHeight="1">
      <c r="B9920" s="10" t="str">
        <f t="shared" si="628"/>
        <v>دستكش ضد برش سبك843</v>
      </c>
      <c r="C9920" s="10" t="str">
        <f t="shared" si="629"/>
        <v>دستكش ضد برش سبك1404/05/07843</v>
      </c>
      <c r="D9920" s="10" t="str">
        <f>IFERROR(IF(تحویلی!$E$1="","",IF(NOSA!O9920=تحویلی!$E$1,تحویلی!$E$1&amp;COUNTIF(NOSA!$O$1:O9920,تحویلی!$E$1),"")),"")</f>
        <v/>
      </c>
      <c r="E9920" s="10" t="str">
        <f t="shared" si="630"/>
        <v>5766843</v>
      </c>
      <c r="F9920" s="10" t="str">
        <f>IFERROR(VLOOKUP(I9920,DATABASE!$N:$O,2,FALSE),"")</f>
        <v>دستكش ضد برش سبك</v>
      </c>
      <c r="G9920" s="3" t="s">
        <v>3893</v>
      </c>
      <c r="H9920" s="3">
        <v>5766</v>
      </c>
      <c r="I9920" s="3" t="s">
        <v>1442</v>
      </c>
      <c r="J9920" s="3" t="s">
        <v>22</v>
      </c>
      <c r="K9920" s="3">
        <v>1</v>
      </c>
      <c r="L9920" s="3" t="s">
        <v>3</v>
      </c>
      <c r="M9920" s="3" t="s">
        <v>47</v>
      </c>
      <c r="N9920" s="3" t="s">
        <v>2682</v>
      </c>
      <c r="O9920" s="1">
        <v>843</v>
      </c>
      <c r="P9920" s="3">
        <v>1</v>
      </c>
      <c r="Q9920" s="10">
        <f t="shared" si="631"/>
        <v>843</v>
      </c>
    </row>
    <row r="9921" spans="2:17" ht="20.25" customHeight="1">
      <c r="B9921" s="10" t="str">
        <f t="shared" si="628"/>
        <v>دستكش ضد برش سبك718</v>
      </c>
      <c r="C9921" s="10" t="str">
        <f t="shared" si="629"/>
        <v>دستكش ضد برش سبك1404/05/07718</v>
      </c>
      <c r="D9921" s="10" t="str">
        <f>IFERROR(IF(تحویلی!$E$1="","",IF(NOSA!O9921=تحویلی!$E$1,تحویلی!$E$1&amp;COUNTIF(NOSA!$O$1:O9921,تحویلی!$E$1),"")),"")</f>
        <v/>
      </c>
      <c r="E9921" s="10" t="str">
        <f t="shared" si="630"/>
        <v>5766718</v>
      </c>
      <c r="F9921" s="10" t="str">
        <f>IFERROR(VLOOKUP(I9921,DATABASE!$N:$O,2,FALSE),"")</f>
        <v>دستكش ضد برش سبك</v>
      </c>
      <c r="G9921" s="3" t="s">
        <v>3893</v>
      </c>
      <c r="H9921" s="3">
        <v>5766</v>
      </c>
      <c r="I9921" s="3" t="s">
        <v>1442</v>
      </c>
      <c r="J9921" s="3" t="s">
        <v>22</v>
      </c>
      <c r="K9921" s="3">
        <v>1</v>
      </c>
      <c r="L9921" s="3" t="s">
        <v>3</v>
      </c>
      <c r="M9921" s="3" t="s">
        <v>47</v>
      </c>
      <c r="N9921" s="3" t="s">
        <v>293</v>
      </c>
      <c r="O9921" s="1">
        <v>718</v>
      </c>
      <c r="P9921" s="3">
        <v>1</v>
      </c>
      <c r="Q9921" s="10">
        <f t="shared" si="631"/>
        <v>718</v>
      </c>
    </row>
    <row r="9922" spans="2:17" ht="20.25" customHeight="1">
      <c r="B9922" s="10" t="str">
        <f t="shared" si="628"/>
        <v>دستكش ضد برش سبك706</v>
      </c>
      <c r="C9922" s="10" t="str">
        <f t="shared" si="629"/>
        <v>دستكش ضد برش سبك1404/05/07706</v>
      </c>
      <c r="D9922" s="10" t="str">
        <f>IFERROR(IF(تحویلی!$E$1="","",IF(NOSA!O9922=تحویلی!$E$1,تحویلی!$E$1&amp;COUNTIF(NOSA!$O$1:O9922,تحویلی!$E$1),"")),"")</f>
        <v/>
      </c>
      <c r="E9922" s="10" t="str">
        <f t="shared" si="630"/>
        <v>5766706</v>
      </c>
      <c r="F9922" s="10" t="str">
        <f>IFERROR(VLOOKUP(I9922,DATABASE!$N:$O,2,FALSE),"")</f>
        <v>دستكش ضد برش سبك</v>
      </c>
      <c r="G9922" s="3" t="s">
        <v>3893</v>
      </c>
      <c r="H9922" s="3">
        <v>5766</v>
      </c>
      <c r="I9922" s="3" t="s">
        <v>1442</v>
      </c>
      <c r="J9922" s="3" t="s">
        <v>22</v>
      </c>
      <c r="K9922" s="3">
        <v>1</v>
      </c>
      <c r="L9922" s="3" t="s">
        <v>3</v>
      </c>
      <c r="M9922" s="3" t="s">
        <v>47</v>
      </c>
      <c r="N9922" s="3" t="s">
        <v>907</v>
      </c>
      <c r="O9922" s="1">
        <v>706</v>
      </c>
      <c r="P9922" s="3">
        <v>1</v>
      </c>
      <c r="Q9922" s="10">
        <f t="shared" si="631"/>
        <v>706</v>
      </c>
    </row>
    <row r="9923" spans="2:17" ht="20.25" customHeight="1">
      <c r="B9923" s="10" t="str">
        <f t="shared" si="628"/>
        <v>دستكش ضد برش سبك248</v>
      </c>
      <c r="C9923" s="10" t="str">
        <f t="shared" si="629"/>
        <v>دستكش ضد برش سبك1404/05/07248</v>
      </c>
      <c r="D9923" s="10" t="str">
        <f>IFERROR(IF(تحویلی!$E$1="","",IF(NOSA!O9923=تحویلی!$E$1,تحویلی!$E$1&amp;COUNTIF(NOSA!$O$1:O9923,تحویلی!$E$1),"")),"")</f>
        <v/>
      </c>
      <c r="E9923" s="10" t="str">
        <f t="shared" si="630"/>
        <v>5766248</v>
      </c>
      <c r="F9923" s="10" t="str">
        <f>IFERROR(VLOOKUP(I9923,DATABASE!$N:$O,2,FALSE),"")</f>
        <v>دستكش ضد برش سبك</v>
      </c>
      <c r="G9923" s="3" t="s">
        <v>3893</v>
      </c>
      <c r="H9923" s="3">
        <v>5766</v>
      </c>
      <c r="I9923" s="3" t="s">
        <v>1442</v>
      </c>
      <c r="J9923" s="3" t="s">
        <v>22</v>
      </c>
      <c r="K9923" s="3">
        <v>1</v>
      </c>
      <c r="L9923" s="3" t="s">
        <v>3</v>
      </c>
      <c r="M9923" s="3" t="s">
        <v>47</v>
      </c>
      <c r="N9923" s="3" t="s">
        <v>237</v>
      </c>
      <c r="O9923" s="1">
        <v>248</v>
      </c>
      <c r="P9923" s="3">
        <v>1</v>
      </c>
      <c r="Q9923" s="10">
        <f t="shared" si="631"/>
        <v>248</v>
      </c>
    </row>
    <row r="9924" spans="2:17" ht="20.25" customHeight="1">
      <c r="B9924" s="10" t="str">
        <f t="shared" si="628"/>
        <v>دستكش ضد برش سبك402</v>
      </c>
      <c r="C9924" s="10" t="str">
        <f t="shared" si="629"/>
        <v>دستكش ضد برش سبك1404/05/07402</v>
      </c>
      <c r="D9924" s="10" t="str">
        <f>IFERROR(IF(تحویلی!$E$1="","",IF(NOSA!O9924=تحویلی!$E$1,تحویلی!$E$1&amp;COUNTIF(NOSA!$O$1:O9924,تحویلی!$E$1),"")),"")</f>
        <v/>
      </c>
      <c r="E9924" s="10" t="str">
        <f t="shared" si="630"/>
        <v>5766402</v>
      </c>
      <c r="F9924" s="10" t="str">
        <f>IFERROR(VLOOKUP(I9924,DATABASE!$N:$O,2,FALSE),"")</f>
        <v>دستكش ضد برش سبك</v>
      </c>
      <c r="G9924" s="3" t="s">
        <v>3893</v>
      </c>
      <c r="H9924" s="3">
        <v>5766</v>
      </c>
      <c r="I9924" s="3" t="s">
        <v>1442</v>
      </c>
      <c r="J9924" s="3" t="s">
        <v>22</v>
      </c>
      <c r="K9924" s="3">
        <v>1</v>
      </c>
      <c r="L9924" s="3" t="s">
        <v>3</v>
      </c>
      <c r="M9924" s="3" t="s">
        <v>47</v>
      </c>
      <c r="N9924" s="3" t="s">
        <v>68</v>
      </c>
      <c r="O9924" s="1">
        <v>402</v>
      </c>
      <c r="P9924" s="3">
        <v>1</v>
      </c>
      <c r="Q9924" s="10">
        <f t="shared" si="631"/>
        <v>402</v>
      </c>
    </row>
    <row r="9925" spans="2:17" ht="20.25" customHeight="1">
      <c r="B9925" s="10" t="str">
        <f t="shared" si="628"/>
        <v>دستكش ضد برش سبك50</v>
      </c>
      <c r="C9925" s="10" t="str">
        <f t="shared" si="629"/>
        <v>دستكش ضد برش سبك1404/05/0750</v>
      </c>
      <c r="D9925" s="10" t="str">
        <f>IFERROR(IF(تحویلی!$E$1="","",IF(NOSA!O9925=تحویلی!$E$1,تحویلی!$E$1&amp;COUNTIF(NOSA!$O$1:O9925,تحویلی!$E$1),"")),"")</f>
        <v/>
      </c>
      <c r="E9925" s="10" t="str">
        <f t="shared" si="630"/>
        <v>576650</v>
      </c>
      <c r="F9925" s="10" t="str">
        <f>IFERROR(VLOOKUP(I9925,DATABASE!$N:$O,2,FALSE),"")</f>
        <v>دستكش ضد برش سبك</v>
      </c>
      <c r="G9925" s="3" t="s">
        <v>3893</v>
      </c>
      <c r="H9925" s="3">
        <v>5766</v>
      </c>
      <c r="I9925" s="3" t="s">
        <v>1442</v>
      </c>
      <c r="J9925" s="3" t="s">
        <v>22</v>
      </c>
      <c r="K9925" s="3">
        <v>1</v>
      </c>
      <c r="L9925" s="3" t="s">
        <v>3</v>
      </c>
      <c r="M9925" s="3" t="s">
        <v>47</v>
      </c>
      <c r="N9925" s="3" t="s">
        <v>243</v>
      </c>
      <c r="O9925" s="1">
        <v>50</v>
      </c>
      <c r="P9925" s="3">
        <v>1</v>
      </c>
      <c r="Q9925" s="10">
        <f t="shared" si="631"/>
        <v>50</v>
      </c>
    </row>
    <row r="9926" spans="2:17" ht="20.25" customHeight="1">
      <c r="B9926" s="10" t="str">
        <f t="shared" si="628"/>
        <v>دستكش ضد برش سبك156</v>
      </c>
      <c r="C9926" s="10" t="str">
        <f t="shared" si="629"/>
        <v>دستكش ضد برش سبك1404/05/07156</v>
      </c>
      <c r="D9926" s="10" t="str">
        <f>IFERROR(IF(تحویلی!$E$1="","",IF(NOSA!O9926=تحویلی!$E$1,تحویلی!$E$1&amp;COUNTIF(NOSA!$O$1:O9926,تحویلی!$E$1),"")),"")</f>
        <v/>
      </c>
      <c r="E9926" s="10" t="str">
        <f t="shared" si="630"/>
        <v>5766156</v>
      </c>
      <c r="F9926" s="10" t="str">
        <f>IFERROR(VLOOKUP(I9926,DATABASE!$N:$O,2,FALSE),"")</f>
        <v>دستكش ضد برش سبك</v>
      </c>
      <c r="G9926" s="3" t="s">
        <v>3893</v>
      </c>
      <c r="H9926" s="3">
        <v>5766</v>
      </c>
      <c r="I9926" s="3" t="s">
        <v>1442</v>
      </c>
      <c r="J9926" s="3" t="s">
        <v>22</v>
      </c>
      <c r="K9926" s="3">
        <v>1</v>
      </c>
      <c r="L9926" s="3" t="s">
        <v>3</v>
      </c>
      <c r="M9926" s="3" t="s">
        <v>47</v>
      </c>
      <c r="N9926" s="3" t="s">
        <v>29</v>
      </c>
      <c r="O9926" s="1">
        <v>156</v>
      </c>
      <c r="P9926" s="3">
        <v>1</v>
      </c>
      <c r="Q9926" s="10">
        <f t="shared" si="631"/>
        <v>156</v>
      </c>
    </row>
    <row r="9927" spans="2:17" ht="20.25" customHeight="1">
      <c r="B9927" s="10" t="str">
        <f t="shared" si="628"/>
        <v>ماسك جوشكاري843</v>
      </c>
      <c r="C9927" s="10" t="str">
        <f t="shared" si="629"/>
        <v>ماسك جوشكاري1404/05/07843</v>
      </c>
      <c r="D9927" s="10" t="str">
        <f>IFERROR(IF(تحویلی!$E$1="","",IF(NOSA!O9927=تحویلی!$E$1,تحویلی!$E$1&amp;COUNTIF(NOSA!$O$1:O9927,تحویلی!$E$1),"")),"")</f>
        <v/>
      </c>
      <c r="E9927" s="10" t="str">
        <f t="shared" si="630"/>
        <v>5769843</v>
      </c>
      <c r="F9927" s="10" t="str">
        <f>IFERROR(VLOOKUP(I9927,DATABASE!$N:$O,2,FALSE),"")</f>
        <v>ماسك جوشكاري</v>
      </c>
      <c r="G9927" s="3" t="s">
        <v>3893</v>
      </c>
      <c r="H9927" s="3">
        <v>5769</v>
      </c>
      <c r="I9927" s="3" t="s">
        <v>1598</v>
      </c>
      <c r="J9927" s="3" t="s">
        <v>108</v>
      </c>
      <c r="K9927" s="3">
        <v>1</v>
      </c>
      <c r="L9927" s="3" t="s">
        <v>8</v>
      </c>
      <c r="M9927" s="3" t="s">
        <v>215</v>
      </c>
      <c r="N9927" s="3" t="s">
        <v>2682</v>
      </c>
      <c r="O9927" s="1">
        <v>843</v>
      </c>
      <c r="P9927" s="3">
        <v>1</v>
      </c>
      <c r="Q9927" s="10">
        <f t="shared" si="631"/>
        <v>843</v>
      </c>
    </row>
    <row r="9928" spans="2:17" ht="20.25" customHeight="1">
      <c r="B9928" s="10" t="str">
        <f t="shared" si="628"/>
        <v>شيشه مات ماسك جوشكاري843</v>
      </c>
      <c r="C9928" s="10" t="str">
        <f t="shared" si="629"/>
        <v>شيشه مات ماسك جوشكاري1404/05/07843</v>
      </c>
      <c r="D9928" s="10" t="str">
        <f>IFERROR(IF(تحویلی!$E$1="","",IF(NOSA!O9928=تحویلی!$E$1,تحویلی!$E$1&amp;COUNTIF(NOSA!$O$1:O9928,تحویلی!$E$1),"")),"")</f>
        <v/>
      </c>
      <c r="E9928" s="10" t="str">
        <f t="shared" si="630"/>
        <v>5769843</v>
      </c>
      <c r="F9928" s="10" t="str">
        <f>IFERROR(VLOOKUP(I9928,DATABASE!$N:$O,2,FALSE),"")</f>
        <v>شيشه مات ماسك جوشكاري</v>
      </c>
      <c r="G9928" s="3" t="s">
        <v>3893</v>
      </c>
      <c r="H9928" s="3">
        <v>5769</v>
      </c>
      <c r="I9928" s="3" t="s">
        <v>1507</v>
      </c>
      <c r="J9928" s="3" t="s">
        <v>113</v>
      </c>
      <c r="K9928" s="3">
        <v>1</v>
      </c>
      <c r="L9928" s="3" t="s">
        <v>8</v>
      </c>
      <c r="M9928" s="3" t="s">
        <v>215</v>
      </c>
      <c r="N9928" s="3" t="s">
        <v>2682</v>
      </c>
      <c r="O9928" s="1">
        <v>843</v>
      </c>
      <c r="P9928" s="3">
        <v>1</v>
      </c>
      <c r="Q9928" s="10">
        <f t="shared" si="631"/>
        <v>843</v>
      </c>
    </row>
    <row r="9929" spans="2:17" ht="20.25" customHeight="1">
      <c r="B9929" s="10" t="str">
        <f t="shared" si="628"/>
        <v>شيشه ماسك جوشكاري ساده843</v>
      </c>
      <c r="C9929" s="10" t="str">
        <f t="shared" si="629"/>
        <v>شيشه ماسك جوشكاري ساده1404/05/07843</v>
      </c>
      <c r="D9929" s="10" t="str">
        <f>IFERROR(IF(تحویلی!$E$1="","",IF(NOSA!O9929=تحویلی!$E$1,تحویلی!$E$1&amp;COUNTIF(NOSA!$O$1:O9929,تحویلی!$E$1),"")),"")</f>
        <v/>
      </c>
      <c r="E9929" s="10" t="str">
        <f t="shared" si="630"/>
        <v>5769843</v>
      </c>
      <c r="F9929" s="10" t="str">
        <f>IFERROR(VLOOKUP(I9929,DATABASE!$N:$O,2,FALSE),"")</f>
        <v>شيشه ماسك جوشكاري ساده</v>
      </c>
      <c r="G9929" s="3" t="s">
        <v>3893</v>
      </c>
      <c r="H9929" s="3">
        <v>5769</v>
      </c>
      <c r="I9929" s="3" t="s">
        <v>1548</v>
      </c>
      <c r="J9929" s="3" t="s">
        <v>111</v>
      </c>
      <c r="K9929" s="3">
        <v>1</v>
      </c>
      <c r="L9929" s="3" t="s">
        <v>8</v>
      </c>
      <c r="M9929" s="3" t="s">
        <v>215</v>
      </c>
      <c r="N9929" s="3" t="s">
        <v>2682</v>
      </c>
      <c r="O9929" s="1">
        <v>843</v>
      </c>
      <c r="P9929" s="3">
        <v>1</v>
      </c>
      <c r="Q9929" s="10">
        <f t="shared" si="631"/>
        <v>843</v>
      </c>
    </row>
    <row r="9930" spans="2:17" ht="20.25" customHeight="1">
      <c r="B9930" s="10" t="str">
        <f t="shared" si="628"/>
        <v>كفش ايمني820</v>
      </c>
      <c r="C9930" s="10" t="str">
        <f t="shared" si="629"/>
        <v>كفش ايمني1404/05/07820</v>
      </c>
      <c r="D9930" s="10" t="str">
        <f>IFERROR(IF(تحویلی!$E$1="","",IF(NOSA!O9930=تحویلی!$E$1,تحویلی!$E$1&amp;COUNTIF(NOSA!$O$1:O9930,تحویلی!$E$1),"")),"")</f>
        <v/>
      </c>
      <c r="E9930" s="10" t="str">
        <f t="shared" si="630"/>
        <v>5775820</v>
      </c>
      <c r="F9930" s="10" t="str">
        <f>IFERROR(VLOOKUP(I9930,DATABASE!$N:$O,2,FALSE),"")</f>
        <v>كفش ايمني</v>
      </c>
      <c r="G9930" s="3" t="s">
        <v>3893</v>
      </c>
      <c r="H9930" s="3">
        <v>5775</v>
      </c>
      <c r="I9930" s="3" t="s">
        <v>1539</v>
      </c>
      <c r="J9930" s="3" t="s">
        <v>1748</v>
      </c>
      <c r="K9930" s="3">
        <v>1</v>
      </c>
      <c r="L9930" s="3" t="s">
        <v>3</v>
      </c>
      <c r="M9930" s="3" t="s">
        <v>40</v>
      </c>
      <c r="N9930" s="3" t="s">
        <v>1738</v>
      </c>
      <c r="O9930" s="1">
        <v>820</v>
      </c>
      <c r="P9930" s="3">
        <v>1</v>
      </c>
      <c r="Q9930" s="10">
        <f t="shared" si="631"/>
        <v>820</v>
      </c>
    </row>
    <row r="9931" spans="2:17" ht="20.25" customHeight="1">
      <c r="B9931" s="10" t="str">
        <f t="shared" si="628"/>
        <v>لباس كار ديرسوز(شلوار) 893</v>
      </c>
      <c r="C9931" s="10" t="str">
        <f t="shared" si="629"/>
        <v>لباس كار ديرسوز(شلوار) 1404/05/07893</v>
      </c>
      <c r="D9931" s="10" t="str">
        <f>IFERROR(IF(تحویلی!$E$1="","",IF(NOSA!O9931=تحویلی!$E$1,تحویلی!$E$1&amp;COUNTIF(NOSA!$O$1:O9931,تحویلی!$E$1),"")),"")</f>
        <v/>
      </c>
      <c r="E9931" s="10" t="str">
        <f t="shared" si="630"/>
        <v>5795893</v>
      </c>
      <c r="F9931" s="10" t="str">
        <f>IFERROR(VLOOKUP(I9931,DATABASE!$N:$O,2,FALSE),"")</f>
        <v xml:space="preserve">لباس كار ديرسوز(شلوار) </v>
      </c>
      <c r="G9931" s="3" t="s">
        <v>3893</v>
      </c>
      <c r="H9931" s="3">
        <v>5795</v>
      </c>
      <c r="I9931" s="3" t="s">
        <v>2317</v>
      </c>
      <c r="J9931" s="3" t="s">
        <v>2825</v>
      </c>
      <c r="K9931" s="3">
        <v>1</v>
      </c>
      <c r="L9931" s="3" t="s">
        <v>8</v>
      </c>
      <c r="M9931" s="3" t="s">
        <v>47</v>
      </c>
      <c r="N9931" s="3" t="s">
        <v>3439</v>
      </c>
      <c r="O9931" s="1">
        <v>893</v>
      </c>
      <c r="P9931" s="3">
        <v>1</v>
      </c>
      <c r="Q9931" s="10">
        <f t="shared" si="631"/>
        <v>893</v>
      </c>
    </row>
    <row r="9932" spans="2:17" ht="20.25" customHeight="1">
      <c r="B9932" s="10" t="str">
        <f t="shared" si="628"/>
        <v>دستكش ضد برش سبك704</v>
      </c>
      <c r="C9932" s="10" t="str">
        <f t="shared" si="629"/>
        <v>دستكش ضد برش سبك1404/05/07704</v>
      </c>
      <c r="D9932" s="10" t="str">
        <f>IFERROR(IF(تحویلی!$E$1="","",IF(NOSA!O9932=تحویلی!$E$1,تحویلی!$E$1&amp;COUNTIF(NOSA!$O$1:O9932,تحویلی!$E$1),"")),"")</f>
        <v/>
      </c>
      <c r="E9932" s="10" t="str">
        <f t="shared" si="630"/>
        <v>5804704</v>
      </c>
      <c r="F9932" s="10" t="str">
        <f>IFERROR(VLOOKUP(I9932,DATABASE!$N:$O,2,FALSE),"")</f>
        <v>دستكش ضد برش سبك</v>
      </c>
      <c r="G9932" s="3" t="s">
        <v>3893</v>
      </c>
      <c r="H9932" s="3">
        <v>5804</v>
      </c>
      <c r="I9932" s="3" t="s">
        <v>1442</v>
      </c>
      <c r="J9932" s="3" t="s">
        <v>22</v>
      </c>
      <c r="K9932" s="3">
        <v>1</v>
      </c>
      <c r="L9932" s="3" t="s">
        <v>3</v>
      </c>
      <c r="M9932" s="3" t="s">
        <v>4</v>
      </c>
      <c r="N9932" s="3" t="s">
        <v>907</v>
      </c>
      <c r="O9932" s="1">
        <v>704</v>
      </c>
      <c r="P9932" s="3">
        <v>1</v>
      </c>
      <c r="Q9932" s="10">
        <f t="shared" si="631"/>
        <v>704</v>
      </c>
    </row>
    <row r="9933" spans="2:17" ht="20.25" customHeight="1">
      <c r="B9933" s="10" t="str">
        <f t="shared" si="628"/>
        <v>بند كفش694</v>
      </c>
      <c r="C9933" s="10" t="str">
        <f t="shared" si="629"/>
        <v>بند كفش1404/05/07694</v>
      </c>
      <c r="D9933" s="10" t="str">
        <f>IFERROR(IF(تحویلی!$E$1="","",IF(NOSA!O9933=تحویلی!$E$1,تحویلی!$E$1&amp;COUNTIF(NOSA!$O$1:O9933,تحویلی!$E$1),"")),"")</f>
        <v/>
      </c>
      <c r="E9933" s="10" t="str">
        <f t="shared" si="630"/>
        <v>5809694</v>
      </c>
      <c r="F9933" s="10" t="str">
        <f>IFERROR(VLOOKUP(I9933,DATABASE!$N:$O,2,FALSE),"")</f>
        <v>بند كفش</v>
      </c>
      <c r="G9933" s="3" t="s">
        <v>3893</v>
      </c>
      <c r="H9933" s="3">
        <v>5809</v>
      </c>
      <c r="I9933" s="3" t="s">
        <v>1462</v>
      </c>
      <c r="J9933" s="3" t="s">
        <v>450</v>
      </c>
      <c r="K9933" s="3">
        <v>1</v>
      </c>
      <c r="L9933" s="3" t="s">
        <v>3</v>
      </c>
      <c r="M9933" s="3" t="s">
        <v>47</v>
      </c>
      <c r="N9933" s="3" t="s">
        <v>2879</v>
      </c>
      <c r="O9933" s="1">
        <v>694</v>
      </c>
      <c r="P9933" s="3">
        <v>1</v>
      </c>
      <c r="Q9933" s="10">
        <f t="shared" si="631"/>
        <v>694</v>
      </c>
    </row>
    <row r="9934" spans="2:17" ht="20.25" customHeight="1">
      <c r="B9934" s="10" t="str">
        <f t="shared" si="628"/>
        <v>شيشه مات ماسك جوشكاري694</v>
      </c>
      <c r="C9934" s="10" t="str">
        <f t="shared" si="629"/>
        <v>شيشه مات ماسك جوشكاري1404/05/07694</v>
      </c>
      <c r="D9934" s="10" t="str">
        <f>IFERROR(IF(تحویلی!$E$1="","",IF(NOSA!O9934=تحویلی!$E$1,تحویلی!$E$1&amp;COUNTIF(NOSA!$O$1:O9934,تحویلی!$E$1),"")),"")</f>
        <v/>
      </c>
      <c r="E9934" s="10" t="str">
        <f t="shared" si="630"/>
        <v>5810694</v>
      </c>
      <c r="F9934" s="10" t="str">
        <f>IFERROR(VLOOKUP(I9934,DATABASE!$N:$O,2,FALSE),"")</f>
        <v>شيشه مات ماسك جوشكاري</v>
      </c>
      <c r="G9934" s="3" t="s">
        <v>3893</v>
      </c>
      <c r="H9934" s="3">
        <v>5810</v>
      </c>
      <c r="I9934" s="3" t="s">
        <v>1507</v>
      </c>
      <c r="J9934" s="3" t="s">
        <v>113</v>
      </c>
      <c r="K9934" s="3">
        <v>1</v>
      </c>
      <c r="L9934" s="3" t="s">
        <v>8</v>
      </c>
      <c r="M9934" s="3" t="s">
        <v>215</v>
      </c>
      <c r="N9934" s="3" t="s">
        <v>2879</v>
      </c>
      <c r="O9934" s="1">
        <v>694</v>
      </c>
      <c r="P9934" s="3">
        <v>0</v>
      </c>
      <c r="Q9934" s="10">
        <f t="shared" si="631"/>
        <v>694</v>
      </c>
    </row>
    <row r="9935" spans="2:17" ht="20.25" customHeight="1">
      <c r="B9935" s="10" t="str">
        <f t="shared" ref="B9935:B9998" si="632">F9935&amp;Q9935</f>
        <v>دستكش ضد برش سبك573</v>
      </c>
      <c r="C9935" s="10" t="str">
        <f t="shared" ref="C9935:C9998" si="633">F9935&amp;G9935&amp;O9935</f>
        <v>دستكش ضد برش سبك1404/05/07573</v>
      </c>
      <c r="D9935" s="10" t="str">
        <f>IFERROR(IF(تحویلی!$E$1="","",IF(NOSA!O9935=تحویلی!$E$1,تحویلی!$E$1&amp;COUNTIF(NOSA!$O$1:O9935,تحویلی!$E$1),"")),"")</f>
        <v/>
      </c>
      <c r="E9935" s="10" t="str">
        <f t="shared" ref="E9935:E9998" si="634">H9935&amp;O9935</f>
        <v>5820573</v>
      </c>
      <c r="F9935" s="10" t="str">
        <f>IFERROR(VLOOKUP(I9935,DATABASE!$N:$O,2,FALSE),"")</f>
        <v>دستكش ضد برش سبك</v>
      </c>
      <c r="G9935" s="3" t="s">
        <v>3893</v>
      </c>
      <c r="H9935" s="3">
        <v>5820</v>
      </c>
      <c r="I9935" s="3" t="s">
        <v>1442</v>
      </c>
      <c r="J9935" s="3" t="s">
        <v>22</v>
      </c>
      <c r="K9935" s="3">
        <v>1</v>
      </c>
      <c r="L9935" s="3" t="s">
        <v>3</v>
      </c>
      <c r="M9935" s="3" t="s">
        <v>19</v>
      </c>
      <c r="N9935" s="3" t="s">
        <v>104</v>
      </c>
      <c r="O9935" s="1">
        <v>573</v>
      </c>
      <c r="P9935" s="3">
        <v>0</v>
      </c>
      <c r="Q9935" s="10">
        <f t="shared" si="631"/>
        <v>573</v>
      </c>
    </row>
    <row r="9936" spans="2:17" ht="20.25" customHeight="1">
      <c r="B9936" s="10" t="str">
        <f t="shared" si="632"/>
        <v>شيشه مات ماسك جوشكاري653</v>
      </c>
      <c r="C9936" s="10" t="str">
        <f t="shared" si="633"/>
        <v>شيشه مات ماسك جوشكاري1404/05/07653</v>
      </c>
      <c r="D9936" s="10" t="str">
        <f>IFERROR(IF(تحویلی!$E$1="","",IF(NOSA!O9936=تحویلی!$E$1,تحویلی!$E$1&amp;COUNTIF(NOSA!$O$1:O9936,تحویلی!$E$1),"")),"")</f>
        <v/>
      </c>
      <c r="E9936" s="10" t="str">
        <f t="shared" si="634"/>
        <v>5827653</v>
      </c>
      <c r="F9936" s="10" t="str">
        <f>IFERROR(VLOOKUP(I9936,DATABASE!$N:$O,2,FALSE),"")</f>
        <v>شيشه مات ماسك جوشكاري</v>
      </c>
      <c r="G9936" s="3" t="s">
        <v>3893</v>
      </c>
      <c r="H9936" s="3">
        <v>5827</v>
      </c>
      <c r="I9936" s="3" t="s">
        <v>1507</v>
      </c>
      <c r="J9936" s="3" t="s">
        <v>113</v>
      </c>
      <c r="K9936" s="3">
        <v>2</v>
      </c>
      <c r="L9936" s="3" t="s">
        <v>8</v>
      </c>
      <c r="M9936" s="3" t="s">
        <v>4583</v>
      </c>
      <c r="N9936" s="3" t="s">
        <v>106</v>
      </c>
      <c r="O9936" s="1">
        <v>653</v>
      </c>
      <c r="P9936" s="3">
        <v>0</v>
      </c>
      <c r="Q9936" s="10">
        <f t="shared" si="631"/>
        <v>653</v>
      </c>
    </row>
    <row r="9937" spans="2:17" ht="20.25" customHeight="1">
      <c r="B9937" s="10" t="str">
        <f t="shared" si="632"/>
        <v>شيشه ماسك جوشكاري ساده653</v>
      </c>
      <c r="C9937" s="10" t="str">
        <f t="shared" si="633"/>
        <v>شيشه ماسك جوشكاري ساده1404/05/07653</v>
      </c>
      <c r="D9937" s="10" t="str">
        <f>IFERROR(IF(تحویلی!$E$1="","",IF(NOSA!O9937=تحویلی!$E$1,تحویلی!$E$1&amp;COUNTIF(NOSA!$O$1:O9937,تحویلی!$E$1),"")),"")</f>
        <v/>
      </c>
      <c r="E9937" s="10" t="str">
        <f t="shared" si="634"/>
        <v>5827653</v>
      </c>
      <c r="F9937" s="10" t="str">
        <f>IFERROR(VLOOKUP(I9937,DATABASE!$N:$O,2,FALSE),"")</f>
        <v>شيشه ماسك جوشكاري ساده</v>
      </c>
      <c r="G9937" s="3" t="s">
        <v>3893</v>
      </c>
      <c r="H9937" s="3">
        <v>5827</v>
      </c>
      <c r="I9937" s="3" t="s">
        <v>1548</v>
      </c>
      <c r="J9937" s="3" t="s">
        <v>111</v>
      </c>
      <c r="K9937" s="3">
        <v>2</v>
      </c>
      <c r="L9937" s="3" t="s">
        <v>8</v>
      </c>
      <c r="M9937" s="3" t="s">
        <v>4583</v>
      </c>
      <c r="N9937" s="3" t="s">
        <v>106</v>
      </c>
      <c r="O9937" s="1">
        <v>653</v>
      </c>
      <c r="P9937" s="3">
        <v>0</v>
      </c>
      <c r="Q9937" s="10">
        <f t="shared" si="631"/>
        <v>653</v>
      </c>
    </row>
    <row r="9938" spans="2:17" ht="20.25" customHeight="1">
      <c r="B9938" s="10" t="str">
        <f t="shared" si="632"/>
        <v>لباس كار ديرسوز(بلوز و شلوار)739</v>
      </c>
      <c r="C9938" s="10" t="str">
        <f t="shared" si="633"/>
        <v>لباس كار ديرسوز(بلوز و شلوار)1404/05/07739</v>
      </c>
      <c r="D9938" s="10" t="str">
        <f>IFERROR(IF(تحویلی!$E$1="","",IF(NOSA!O9938=تحویلی!$E$1,تحویلی!$E$1&amp;COUNTIF(NOSA!$O$1:O9938,تحویلی!$E$1),"")),"")</f>
        <v/>
      </c>
      <c r="E9938" s="10" t="str">
        <f t="shared" si="634"/>
        <v>5833739</v>
      </c>
      <c r="F9938" s="10" t="str">
        <f>IFERROR(VLOOKUP(I9938,DATABASE!$N:$O,2,FALSE),"")</f>
        <v>لباس كار ديرسوز(بلوز و شلوار)</v>
      </c>
      <c r="G9938" s="3" t="s">
        <v>3893</v>
      </c>
      <c r="H9938" s="3">
        <v>5833</v>
      </c>
      <c r="I9938" s="3" t="s">
        <v>1478</v>
      </c>
      <c r="J9938" s="3" t="s">
        <v>1711</v>
      </c>
      <c r="K9938" s="3">
        <v>1</v>
      </c>
      <c r="L9938" s="3" t="s">
        <v>28</v>
      </c>
      <c r="M9938" s="3" t="s">
        <v>47</v>
      </c>
      <c r="N9938" s="3" t="s">
        <v>1005</v>
      </c>
      <c r="O9938" s="1">
        <v>739</v>
      </c>
      <c r="P9938" s="3">
        <v>1</v>
      </c>
      <c r="Q9938" s="10">
        <f t="shared" si="631"/>
        <v>739</v>
      </c>
    </row>
    <row r="9939" spans="2:17" ht="20.25" customHeight="1">
      <c r="B9939" s="10" t="str">
        <f t="shared" si="632"/>
        <v>739</v>
      </c>
      <c r="C9939" s="10" t="str">
        <f t="shared" si="633"/>
        <v>1404/05/07739</v>
      </c>
      <c r="D9939" s="10" t="str">
        <f>IFERROR(IF(تحویلی!$E$1="","",IF(NOSA!O9939=تحویلی!$E$1,تحویلی!$E$1&amp;COUNTIF(NOSA!$O$1:O9939,تحویلی!$E$1),"")),"")</f>
        <v/>
      </c>
      <c r="E9939" s="10" t="str">
        <f t="shared" si="634"/>
        <v>5833739</v>
      </c>
      <c r="F9939" s="10" t="str">
        <f>IFERROR(VLOOKUP(I9939,DATABASE!$N:$O,2,FALSE),"")</f>
        <v/>
      </c>
      <c r="G9939" s="3" t="s">
        <v>3893</v>
      </c>
      <c r="H9939" s="3">
        <v>5833</v>
      </c>
      <c r="I9939" s="3" t="s">
        <v>3976</v>
      </c>
      <c r="J9939" s="3" t="s">
        <v>3977</v>
      </c>
      <c r="K9939" s="3">
        <v>1</v>
      </c>
      <c r="L9939" s="3" t="s">
        <v>3</v>
      </c>
      <c r="M9939" s="3" t="s">
        <v>47</v>
      </c>
      <c r="N9939" s="3" t="s">
        <v>1005</v>
      </c>
      <c r="O9939" s="1">
        <v>739</v>
      </c>
      <c r="P9939" s="3">
        <v>1</v>
      </c>
      <c r="Q9939" s="10">
        <f t="shared" si="631"/>
        <v>739</v>
      </c>
    </row>
    <row r="9940" spans="2:17" ht="20.25" customHeight="1">
      <c r="B9940" s="10" t="str">
        <f t="shared" si="632"/>
        <v>كفش ايمني641</v>
      </c>
      <c r="C9940" s="10" t="str">
        <f t="shared" si="633"/>
        <v>كفش ايمني1404/05/08641</v>
      </c>
      <c r="D9940" s="10" t="str">
        <f>IFERROR(IF(تحویلی!$E$1="","",IF(NOSA!O9940=تحویلی!$E$1,تحویلی!$E$1&amp;COUNTIF(NOSA!$O$1:O9940,تحویلی!$E$1),"")),"")</f>
        <v/>
      </c>
      <c r="E9940" s="10" t="str">
        <f t="shared" si="634"/>
        <v>5839641</v>
      </c>
      <c r="F9940" s="10" t="str">
        <f>IFERROR(VLOOKUP(I9940,DATABASE!$N:$O,2,FALSE),"")</f>
        <v>كفش ايمني</v>
      </c>
      <c r="G9940" s="3" t="s">
        <v>3894</v>
      </c>
      <c r="H9940" s="3">
        <v>5839</v>
      </c>
      <c r="I9940" s="3" t="s">
        <v>1526</v>
      </c>
      <c r="J9940" s="3" t="s">
        <v>1729</v>
      </c>
      <c r="K9940" s="3">
        <v>1</v>
      </c>
      <c r="L9940" s="3" t="s">
        <v>3</v>
      </c>
      <c r="M9940" s="3" t="s">
        <v>47</v>
      </c>
      <c r="N9940" s="3" t="s">
        <v>154</v>
      </c>
      <c r="O9940" s="3">
        <v>641</v>
      </c>
      <c r="P9940" s="3">
        <v>1</v>
      </c>
      <c r="Q9940" s="10">
        <f t="shared" si="631"/>
        <v>641</v>
      </c>
    </row>
    <row r="9941" spans="2:17" ht="20.25" customHeight="1">
      <c r="B9941" s="10" t="str">
        <f t="shared" si="632"/>
        <v>بند كفش848</v>
      </c>
      <c r="C9941" s="10" t="str">
        <f t="shared" si="633"/>
        <v>بند كفش1404/05/08848</v>
      </c>
      <c r="D9941" s="10" t="str">
        <f>IFERROR(IF(تحویلی!$E$1="","",IF(NOSA!O9941=تحویلی!$E$1,تحویلی!$E$1&amp;COUNTIF(NOSA!$O$1:O9941,تحویلی!$E$1),"")),"")</f>
        <v/>
      </c>
      <c r="E9941" s="10" t="str">
        <f t="shared" si="634"/>
        <v>5840848</v>
      </c>
      <c r="F9941" s="10" t="str">
        <f>IFERROR(VLOOKUP(I9941,DATABASE!$N:$O,2,FALSE),"")</f>
        <v>بند كفش</v>
      </c>
      <c r="G9941" s="3" t="s">
        <v>3894</v>
      </c>
      <c r="H9941" s="3">
        <v>5840</v>
      </c>
      <c r="I9941" s="3" t="s">
        <v>1462</v>
      </c>
      <c r="J9941" s="3" t="s">
        <v>450</v>
      </c>
      <c r="K9941" s="3">
        <v>1</v>
      </c>
      <c r="L9941" s="3" t="s">
        <v>3</v>
      </c>
      <c r="M9941" s="3" t="s">
        <v>47</v>
      </c>
      <c r="N9941" s="3" t="s">
        <v>2750</v>
      </c>
      <c r="O9941" s="3">
        <v>848</v>
      </c>
      <c r="P9941" s="3">
        <v>0</v>
      </c>
      <c r="Q9941" s="10">
        <f t="shared" si="631"/>
        <v>848</v>
      </c>
    </row>
    <row r="9942" spans="2:17" ht="20.25" customHeight="1">
      <c r="B9942" s="10" t="str">
        <f t="shared" si="632"/>
        <v>دستكش استاد كار488</v>
      </c>
      <c r="C9942" s="10" t="str">
        <f t="shared" si="633"/>
        <v>دستكش استاد كار1404/05/08488</v>
      </c>
      <c r="D9942" s="10" t="str">
        <f>IFERROR(IF(تحویلی!$E$1="","",IF(NOSA!O9942=تحویلی!$E$1,تحویلی!$E$1&amp;COUNTIF(NOSA!$O$1:O9942,تحویلی!$E$1),"")),"")</f>
        <v/>
      </c>
      <c r="E9942" s="10" t="str">
        <f t="shared" si="634"/>
        <v>5841488</v>
      </c>
      <c r="F9942" s="10" t="str">
        <f>IFERROR(VLOOKUP(I9942,DATABASE!$N:$O,2,FALSE),"")</f>
        <v>دستكش استاد كار</v>
      </c>
      <c r="G9942" s="3" t="s">
        <v>3894</v>
      </c>
      <c r="H9942" s="3">
        <v>5841</v>
      </c>
      <c r="I9942" s="3" t="s">
        <v>1543</v>
      </c>
      <c r="J9942" s="3" t="s">
        <v>255</v>
      </c>
      <c r="K9942" s="3">
        <v>1</v>
      </c>
      <c r="L9942" s="3" t="s">
        <v>3</v>
      </c>
      <c r="M9942" s="3" t="s">
        <v>19</v>
      </c>
      <c r="N9942" s="3" t="s">
        <v>352</v>
      </c>
      <c r="O9942" s="3">
        <v>488</v>
      </c>
      <c r="P9942" s="3">
        <v>1</v>
      </c>
      <c r="Q9942" s="10">
        <f t="shared" si="631"/>
        <v>488</v>
      </c>
    </row>
    <row r="9943" spans="2:17" ht="20.25" customHeight="1">
      <c r="B9943" s="10" t="str">
        <f t="shared" si="632"/>
        <v>دستكش استاد كار405</v>
      </c>
      <c r="C9943" s="10" t="str">
        <f t="shared" si="633"/>
        <v>دستكش استاد كار1404/05/08405</v>
      </c>
      <c r="D9943" s="10" t="str">
        <f>IFERROR(IF(تحویلی!$E$1="","",IF(NOSA!O9943=تحویلی!$E$1,تحویلی!$E$1&amp;COUNTIF(NOSA!$O$1:O9943,تحویلی!$E$1),"")),"")</f>
        <v/>
      </c>
      <c r="E9943" s="10" t="str">
        <f t="shared" si="634"/>
        <v>5841405</v>
      </c>
      <c r="F9943" s="10" t="str">
        <f>IFERROR(VLOOKUP(I9943,DATABASE!$N:$O,2,FALSE),"")</f>
        <v>دستكش استاد كار</v>
      </c>
      <c r="G9943" s="3" t="s">
        <v>3894</v>
      </c>
      <c r="H9943" s="3">
        <v>5841</v>
      </c>
      <c r="I9943" s="3" t="s">
        <v>1543</v>
      </c>
      <c r="J9943" s="3" t="s">
        <v>255</v>
      </c>
      <c r="K9943" s="3">
        <v>1</v>
      </c>
      <c r="L9943" s="3" t="s">
        <v>3</v>
      </c>
      <c r="M9943" s="3" t="s">
        <v>19</v>
      </c>
      <c r="N9943" s="3" t="s">
        <v>3406</v>
      </c>
      <c r="O9943" s="3">
        <v>405</v>
      </c>
      <c r="P9943" s="3">
        <v>1</v>
      </c>
      <c r="Q9943" s="10">
        <f t="shared" si="631"/>
        <v>405</v>
      </c>
    </row>
    <row r="9944" spans="2:17" ht="20.25" customHeight="1">
      <c r="B9944" s="10" t="str">
        <f t="shared" si="632"/>
        <v>دستكش ضد برش سبك733</v>
      </c>
      <c r="C9944" s="10" t="str">
        <f t="shared" si="633"/>
        <v>دستكش ضد برش سبك1404/05/08733</v>
      </c>
      <c r="D9944" s="10" t="str">
        <f>IFERROR(IF(تحویلی!$E$1="","",IF(NOSA!O9944=تحویلی!$E$1,تحویلی!$E$1&amp;COUNTIF(NOSA!$O$1:O9944,تحویلی!$E$1),"")),"")</f>
        <v/>
      </c>
      <c r="E9944" s="10" t="str">
        <f t="shared" si="634"/>
        <v>5846733</v>
      </c>
      <c r="F9944" s="10" t="str">
        <f>IFERROR(VLOOKUP(I9944,DATABASE!$N:$O,2,FALSE),"")</f>
        <v>دستكش ضد برش سبك</v>
      </c>
      <c r="G9944" s="3" t="s">
        <v>3894</v>
      </c>
      <c r="H9944" s="3">
        <v>5846</v>
      </c>
      <c r="I9944" s="3" t="s">
        <v>1442</v>
      </c>
      <c r="J9944" s="3" t="s">
        <v>22</v>
      </c>
      <c r="K9944" s="3">
        <v>1</v>
      </c>
      <c r="L9944" s="3" t="s">
        <v>3</v>
      </c>
      <c r="M9944" s="3" t="s">
        <v>47</v>
      </c>
      <c r="N9944" s="3" t="s">
        <v>733</v>
      </c>
      <c r="O9944" s="3">
        <v>733</v>
      </c>
      <c r="P9944" s="3">
        <v>1</v>
      </c>
      <c r="Q9944" s="10">
        <f t="shared" si="631"/>
        <v>733</v>
      </c>
    </row>
    <row r="9945" spans="2:17" ht="20.25" customHeight="1">
      <c r="B9945" s="10" t="str">
        <f t="shared" si="632"/>
        <v>دستكش ضد برش سبك861</v>
      </c>
      <c r="C9945" s="10" t="str">
        <f t="shared" si="633"/>
        <v>دستكش ضد برش سبك1404/05/08861</v>
      </c>
      <c r="D9945" s="10" t="str">
        <f>IFERROR(IF(تحویلی!$E$1="","",IF(NOSA!O9945=تحویلی!$E$1,تحویلی!$E$1&amp;COUNTIF(NOSA!$O$1:O9945,تحویلی!$E$1),"")),"")</f>
        <v/>
      </c>
      <c r="E9945" s="10" t="str">
        <f t="shared" si="634"/>
        <v>5846861</v>
      </c>
      <c r="F9945" s="10" t="str">
        <f>IFERROR(VLOOKUP(I9945,DATABASE!$N:$O,2,FALSE),"")</f>
        <v>دستكش ضد برش سبك</v>
      </c>
      <c r="G9945" s="3" t="s">
        <v>3894</v>
      </c>
      <c r="H9945" s="3">
        <v>5846</v>
      </c>
      <c r="I9945" s="3" t="s">
        <v>1442</v>
      </c>
      <c r="J9945" s="3" t="s">
        <v>22</v>
      </c>
      <c r="K9945" s="3">
        <v>1</v>
      </c>
      <c r="L9945" s="3" t="s">
        <v>3</v>
      </c>
      <c r="M9945" s="3" t="s">
        <v>47</v>
      </c>
      <c r="N9945" s="3" t="s">
        <v>3400</v>
      </c>
      <c r="O9945" s="3">
        <v>861</v>
      </c>
      <c r="P9945" s="3">
        <v>1</v>
      </c>
      <c r="Q9945" s="10">
        <f t="shared" si="631"/>
        <v>861</v>
      </c>
    </row>
    <row r="9946" spans="2:17" ht="20.25" customHeight="1">
      <c r="B9946" s="10" t="str">
        <f t="shared" si="632"/>
        <v>دستكش ضد برش سبك829</v>
      </c>
      <c r="C9946" s="10" t="str">
        <f t="shared" si="633"/>
        <v>دستكش ضد برش سبك1404/05/08829</v>
      </c>
      <c r="D9946" s="10" t="str">
        <f>IFERROR(IF(تحویلی!$E$1="","",IF(NOSA!O9946=تحویلی!$E$1,تحویلی!$E$1&amp;COUNTIF(NOSA!$O$1:O9946,تحویلی!$E$1),"")),"")</f>
        <v/>
      </c>
      <c r="E9946" s="10" t="str">
        <f t="shared" si="634"/>
        <v>5851829</v>
      </c>
      <c r="F9946" s="10" t="str">
        <f>IFERROR(VLOOKUP(I9946,DATABASE!$N:$O,2,FALSE),"")</f>
        <v>دستكش ضد برش سبك</v>
      </c>
      <c r="G9946" s="3" t="s">
        <v>3894</v>
      </c>
      <c r="H9946" s="3">
        <v>5851</v>
      </c>
      <c r="I9946" s="3" t="s">
        <v>1442</v>
      </c>
      <c r="J9946" s="3" t="s">
        <v>22</v>
      </c>
      <c r="K9946" s="3">
        <v>1</v>
      </c>
      <c r="L9946" s="3" t="s">
        <v>3</v>
      </c>
      <c r="M9946" s="3" t="s">
        <v>4</v>
      </c>
      <c r="N9946" s="3" t="s">
        <v>129</v>
      </c>
      <c r="O9946" s="3">
        <v>829</v>
      </c>
      <c r="P9946" s="3">
        <v>1</v>
      </c>
      <c r="Q9946" s="10">
        <f t="shared" si="631"/>
        <v>829</v>
      </c>
    </row>
    <row r="9947" spans="2:17" ht="20.25" customHeight="1">
      <c r="B9947" s="10" t="str">
        <f t="shared" si="632"/>
        <v>دستكش ضد برش سبك457</v>
      </c>
      <c r="C9947" s="10" t="str">
        <f t="shared" si="633"/>
        <v>دستكش ضد برش سبك1404/05/08457</v>
      </c>
      <c r="D9947" s="10" t="str">
        <f>IFERROR(IF(تحویلی!$E$1="","",IF(NOSA!O9947=تحویلی!$E$1,تحویلی!$E$1&amp;COUNTIF(NOSA!$O$1:O9947,تحویلی!$E$1),"")),"")</f>
        <v/>
      </c>
      <c r="E9947" s="10" t="str">
        <f t="shared" si="634"/>
        <v>5851457</v>
      </c>
      <c r="F9947" s="10" t="str">
        <f>IFERROR(VLOOKUP(I9947,DATABASE!$N:$O,2,FALSE),"")</f>
        <v>دستكش ضد برش سبك</v>
      </c>
      <c r="G9947" s="3" t="s">
        <v>3894</v>
      </c>
      <c r="H9947" s="3">
        <v>5851</v>
      </c>
      <c r="I9947" s="3" t="s">
        <v>1442</v>
      </c>
      <c r="J9947" s="3" t="s">
        <v>22</v>
      </c>
      <c r="K9947" s="3">
        <v>1</v>
      </c>
      <c r="L9947" s="3" t="s">
        <v>3</v>
      </c>
      <c r="M9947" s="3" t="s">
        <v>4</v>
      </c>
      <c r="N9947" s="3" t="s">
        <v>731</v>
      </c>
      <c r="O9947" s="3">
        <v>457</v>
      </c>
      <c r="P9947" s="3">
        <v>1</v>
      </c>
      <c r="Q9947" s="10">
        <f t="shared" si="631"/>
        <v>457</v>
      </c>
    </row>
    <row r="9948" spans="2:17" ht="20.25" customHeight="1">
      <c r="B9948" s="10" t="str">
        <f t="shared" si="632"/>
        <v>دستكش ضد برش سبك849</v>
      </c>
      <c r="C9948" s="10" t="str">
        <f t="shared" si="633"/>
        <v>دستكش ضد برش سبك1404/05/08849</v>
      </c>
      <c r="D9948" s="10" t="str">
        <f>IFERROR(IF(تحویلی!$E$1="","",IF(NOSA!O9948=تحویلی!$E$1,تحویلی!$E$1&amp;COUNTIF(NOSA!$O$1:O9948,تحویلی!$E$1),"")),"")</f>
        <v/>
      </c>
      <c r="E9948" s="10" t="str">
        <f t="shared" si="634"/>
        <v>5851849</v>
      </c>
      <c r="F9948" s="10" t="str">
        <f>IFERROR(VLOOKUP(I9948,DATABASE!$N:$O,2,FALSE),"")</f>
        <v>دستكش ضد برش سبك</v>
      </c>
      <c r="G9948" s="3" t="s">
        <v>3894</v>
      </c>
      <c r="H9948" s="3">
        <v>5851</v>
      </c>
      <c r="I9948" s="3" t="s">
        <v>1442</v>
      </c>
      <c r="J9948" s="3" t="s">
        <v>22</v>
      </c>
      <c r="K9948" s="3">
        <v>1</v>
      </c>
      <c r="L9948" s="3" t="s">
        <v>3</v>
      </c>
      <c r="M9948" s="3" t="s">
        <v>4</v>
      </c>
      <c r="N9948" s="3" t="s">
        <v>911</v>
      </c>
      <c r="O9948" s="3">
        <v>849</v>
      </c>
      <c r="P9948" s="3">
        <v>1</v>
      </c>
      <c r="Q9948" s="10">
        <f t="shared" si="631"/>
        <v>849</v>
      </c>
    </row>
    <row r="9949" spans="2:17" ht="20.25" customHeight="1">
      <c r="B9949" s="10" t="str">
        <f t="shared" si="632"/>
        <v>دستكش ضد برش سبك601</v>
      </c>
      <c r="C9949" s="10" t="str">
        <f t="shared" si="633"/>
        <v>دستكش ضد برش سبك1404/05/08601</v>
      </c>
      <c r="D9949" s="10" t="str">
        <f>IFERROR(IF(تحویلی!$E$1="","",IF(NOSA!O9949=تحویلی!$E$1,تحویلی!$E$1&amp;COUNTIF(NOSA!$O$1:O9949,تحویلی!$E$1),"")),"")</f>
        <v/>
      </c>
      <c r="E9949" s="10" t="str">
        <f t="shared" si="634"/>
        <v>5852601</v>
      </c>
      <c r="F9949" s="10" t="str">
        <f>IFERROR(VLOOKUP(I9949,DATABASE!$N:$O,2,FALSE),"")</f>
        <v>دستكش ضد برش سبك</v>
      </c>
      <c r="G9949" s="3" t="s">
        <v>3894</v>
      </c>
      <c r="H9949" s="3">
        <v>5852</v>
      </c>
      <c r="I9949" s="3" t="s">
        <v>1442</v>
      </c>
      <c r="J9949" s="3" t="s">
        <v>22</v>
      </c>
      <c r="K9949" s="3">
        <v>1</v>
      </c>
      <c r="L9949" s="3" t="s">
        <v>3</v>
      </c>
      <c r="M9949" s="3" t="s">
        <v>19</v>
      </c>
      <c r="N9949" s="3" t="s">
        <v>864</v>
      </c>
      <c r="O9949" s="3">
        <v>601</v>
      </c>
      <c r="P9949" s="3">
        <v>1</v>
      </c>
      <c r="Q9949" s="10">
        <f t="shared" si="631"/>
        <v>601</v>
      </c>
    </row>
    <row r="9950" spans="2:17" ht="20.25" customHeight="1">
      <c r="B9950" s="10" t="str">
        <f t="shared" si="632"/>
        <v>دستكش استاد كار70</v>
      </c>
      <c r="C9950" s="10" t="str">
        <f t="shared" si="633"/>
        <v>دستكش استاد كار1404/05/0870</v>
      </c>
      <c r="D9950" s="10" t="str">
        <f>IFERROR(IF(تحویلی!$E$1="","",IF(NOSA!O9950=تحویلی!$E$1,تحویلی!$E$1&amp;COUNTIF(NOSA!$O$1:O9950,تحویلی!$E$1),"")),"")</f>
        <v/>
      </c>
      <c r="E9950" s="10" t="str">
        <f t="shared" si="634"/>
        <v>585370</v>
      </c>
      <c r="F9950" s="10" t="str">
        <f>IFERROR(VLOOKUP(I9950,DATABASE!$N:$O,2,FALSE),"")</f>
        <v>دستكش استاد كار</v>
      </c>
      <c r="G9950" s="3" t="s">
        <v>3894</v>
      </c>
      <c r="H9950" s="3">
        <v>5853</v>
      </c>
      <c r="I9950" s="3" t="s">
        <v>1543</v>
      </c>
      <c r="J9950" s="3" t="s">
        <v>255</v>
      </c>
      <c r="K9950" s="3">
        <v>1</v>
      </c>
      <c r="L9950" s="3" t="s">
        <v>3</v>
      </c>
      <c r="M9950" s="3" t="s">
        <v>9</v>
      </c>
      <c r="N9950" s="3" t="s">
        <v>688</v>
      </c>
      <c r="O9950" s="3">
        <v>70</v>
      </c>
      <c r="P9950" s="3">
        <v>1</v>
      </c>
      <c r="Q9950" s="10">
        <f t="shared" si="631"/>
        <v>70</v>
      </c>
    </row>
    <row r="9951" spans="2:17" ht="20.25" customHeight="1">
      <c r="B9951" s="10" t="str">
        <f t="shared" si="632"/>
        <v>شيشه مات ماسك جوشكاري766</v>
      </c>
      <c r="C9951" s="10" t="str">
        <f t="shared" si="633"/>
        <v>شيشه مات ماسك جوشكاري1404/05/08766</v>
      </c>
      <c r="D9951" s="10" t="str">
        <f>IFERROR(IF(تحویلی!$E$1="","",IF(NOSA!O9951=تحویلی!$E$1,تحویلی!$E$1&amp;COUNTIF(NOSA!$O$1:O9951,تحویلی!$E$1),"")),"")</f>
        <v/>
      </c>
      <c r="E9951" s="10" t="str">
        <f t="shared" si="634"/>
        <v>5857766</v>
      </c>
      <c r="F9951" s="10" t="str">
        <f>IFERROR(VLOOKUP(I9951,DATABASE!$N:$O,2,FALSE),"")</f>
        <v>شيشه مات ماسك جوشكاري</v>
      </c>
      <c r="G9951" s="3" t="s">
        <v>3894</v>
      </c>
      <c r="H9951" s="3">
        <v>5857</v>
      </c>
      <c r="I9951" s="3" t="s">
        <v>1507</v>
      </c>
      <c r="J9951" s="3" t="s">
        <v>113</v>
      </c>
      <c r="K9951" s="3">
        <v>1</v>
      </c>
      <c r="L9951" s="3" t="s">
        <v>8</v>
      </c>
      <c r="M9951" s="3" t="s">
        <v>4584</v>
      </c>
      <c r="N9951" s="3" t="s">
        <v>1059</v>
      </c>
      <c r="O9951" s="3">
        <v>766</v>
      </c>
      <c r="P9951" s="3">
        <v>0</v>
      </c>
      <c r="Q9951" s="10">
        <f t="shared" si="631"/>
        <v>766</v>
      </c>
    </row>
    <row r="9952" spans="2:17" ht="20.25" customHeight="1">
      <c r="B9952" s="10" t="str">
        <f t="shared" si="632"/>
        <v>دستكش استاد كار584</v>
      </c>
      <c r="C9952" s="10" t="str">
        <f t="shared" si="633"/>
        <v>دستكش استاد كار1404/05/08584</v>
      </c>
      <c r="D9952" s="10" t="str">
        <f>IFERROR(IF(تحویلی!$E$1="","",IF(NOSA!O9952=تحویلی!$E$1,تحویلی!$E$1&amp;COUNTIF(NOSA!$O$1:O9952,تحویلی!$E$1),"")),"")</f>
        <v/>
      </c>
      <c r="E9952" s="10" t="str">
        <f t="shared" si="634"/>
        <v>5861584</v>
      </c>
      <c r="F9952" s="10" t="str">
        <f>IFERROR(VLOOKUP(I9952,DATABASE!$N:$O,2,FALSE),"")</f>
        <v>دستكش استاد كار</v>
      </c>
      <c r="G9952" s="3" t="s">
        <v>3894</v>
      </c>
      <c r="H9952" s="3">
        <v>5861</v>
      </c>
      <c r="I9952" s="3" t="s">
        <v>1543</v>
      </c>
      <c r="J9952" s="3" t="s">
        <v>255</v>
      </c>
      <c r="K9952" s="3">
        <v>1</v>
      </c>
      <c r="L9952" s="3" t="s">
        <v>3</v>
      </c>
      <c r="M9952" s="3" t="s">
        <v>9</v>
      </c>
      <c r="N9952" s="3" t="s">
        <v>291</v>
      </c>
      <c r="O9952" s="3">
        <v>584</v>
      </c>
      <c r="P9952" s="3">
        <v>1</v>
      </c>
      <c r="Q9952" s="10">
        <f t="shared" si="631"/>
        <v>584</v>
      </c>
    </row>
    <row r="9953" spans="2:17" ht="20.25" customHeight="1">
      <c r="B9953" s="10" t="str">
        <f t="shared" si="632"/>
        <v>دستكش استاد كار427</v>
      </c>
      <c r="C9953" s="10" t="str">
        <f t="shared" si="633"/>
        <v>دستكش استاد كار1404/05/08427</v>
      </c>
      <c r="D9953" s="10" t="str">
        <f>IFERROR(IF(تحویلی!$E$1="","",IF(NOSA!O9953=تحویلی!$E$1,تحویلی!$E$1&amp;COUNTIF(NOSA!$O$1:O9953,تحویلی!$E$1),"")),"")</f>
        <v/>
      </c>
      <c r="E9953" s="10" t="str">
        <f t="shared" si="634"/>
        <v>5861427</v>
      </c>
      <c r="F9953" s="10" t="str">
        <f>IFERROR(VLOOKUP(I9953,DATABASE!$N:$O,2,FALSE),"")</f>
        <v>دستكش استاد كار</v>
      </c>
      <c r="G9953" s="3" t="s">
        <v>3894</v>
      </c>
      <c r="H9953" s="3">
        <v>5861</v>
      </c>
      <c r="I9953" s="3" t="s">
        <v>1543</v>
      </c>
      <c r="J9953" s="3" t="s">
        <v>255</v>
      </c>
      <c r="K9953" s="3">
        <v>1</v>
      </c>
      <c r="L9953" s="3" t="s">
        <v>3</v>
      </c>
      <c r="M9953" s="3" t="s">
        <v>9</v>
      </c>
      <c r="N9953" s="3" t="s">
        <v>23</v>
      </c>
      <c r="O9953" s="3">
        <v>427</v>
      </c>
      <c r="P9953" s="3">
        <v>1</v>
      </c>
      <c r="Q9953" s="10">
        <f t="shared" si="631"/>
        <v>427</v>
      </c>
    </row>
    <row r="9954" spans="2:17" ht="20.25" customHeight="1">
      <c r="B9954" s="10" t="str">
        <f t="shared" si="632"/>
        <v>دستكش ضد برش سبك494</v>
      </c>
      <c r="C9954" s="10" t="str">
        <f t="shared" si="633"/>
        <v>دستكش ضد برش سبك1404/05/08494</v>
      </c>
      <c r="D9954" s="10" t="str">
        <f>IFERROR(IF(تحویلی!$E$1="","",IF(NOSA!O9954=تحویلی!$E$1,تحویلی!$E$1&amp;COUNTIF(NOSA!$O$1:O9954,تحویلی!$E$1),"")),"")</f>
        <v/>
      </c>
      <c r="E9954" s="10" t="str">
        <f t="shared" si="634"/>
        <v>5871494</v>
      </c>
      <c r="F9954" s="10" t="str">
        <f>IFERROR(VLOOKUP(I9954,DATABASE!$N:$O,2,FALSE),"")</f>
        <v>دستكش ضد برش سبك</v>
      </c>
      <c r="G9954" s="3" t="s">
        <v>3894</v>
      </c>
      <c r="H9954" s="3">
        <v>5871</v>
      </c>
      <c r="I9954" s="3" t="s">
        <v>1442</v>
      </c>
      <c r="J9954" s="3" t="s">
        <v>22</v>
      </c>
      <c r="K9954" s="3">
        <v>1</v>
      </c>
      <c r="L9954" s="3" t="s">
        <v>3</v>
      </c>
      <c r="M9954" s="3" t="s">
        <v>47</v>
      </c>
      <c r="N9954" s="3" t="s">
        <v>227</v>
      </c>
      <c r="O9954" s="3">
        <v>494</v>
      </c>
      <c r="P9954" s="3">
        <v>1</v>
      </c>
      <c r="Q9954" s="10">
        <f t="shared" si="631"/>
        <v>494</v>
      </c>
    </row>
    <row r="9955" spans="2:17" ht="20.25" customHeight="1">
      <c r="B9955" s="10" t="str">
        <f t="shared" si="632"/>
        <v>شيشه مات ماسك جوشكاري8</v>
      </c>
      <c r="C9955" s="10" t="str">
        <f t="shared" si="633"/>
        <v>شيشه مات ماسك جوشكاري1404/05/088</v>
      </c>
      <c r="D9955" s="10" t="str">
        <f>IFERROR(IF(تحویلی!$E$1="","",IF(NOSA!O9955=تحویلی!$E$1,تحویلی!$E$1&amp;COUNTIF(NOSA!$O$1:O9955,تحویلی!$E$1),"")),"")</f>
        <v/>
      </c>
      <c r="E9955" s="10" t="str">
        <f t="shared" si="634"/>
        <v>58818</v>
      </c>
      <c r="F9955" s="10" t="str">
        <f>IFERROR(VLOOKUP(I9955,DATABASE!$N:$O,2,FALSE),"")</f>
        <v>شيشه مات ماسك جوشكاري</v>
      </c>
      <c r="G9955" s="3" t="s">
        <v>3894</v>
      </c>
      <c r="H9955" s="3">
        <v>5881</v>
      </c>
      <c r="I9955" s="3" t="s">
        <v>1507</v>
      </c>
      <c r="J9955" s="3" t="s">
        <v>113</v>
      </c>
      <c r="K9955" s="3">
        <v>1</v>
      </c>
      <c r="L9955" s="3" t="s">
        <v>8</v>
      </c>
      <c r="M9955" s="3" t="s">
        <v>215</v>
      </c>
      <c r="N9955" s="3" t="s">
        <v>144</v>
      </c>
      <c r="O9955" s="3">
        <v>8</v>
      </c>
      <c r="P9955" s="3">
        <v>0</v>
      </c>
      <c r="Q9955" s="10">
        <f t="shared" si="631"/>
        <v>8</v>
      </c>
    </row>
    <row r="9956" spans="2:17" ht="20.25" customHeight="1">
      <c r="B9956" s="10" t="str">
        <f t="shared" si="632"/>
        <v>دستكش ضد برش سبك723</v>
      </c>
      <c r="C9956" s="10" t="str">
        <f t="shared" si="633"/>
        <v>دستكش ضد برش سبك1404/05/08723</v>
      </c>
      <c r="D9956" s="10" t="str">
        <f>IFERROR(IF(تحویلی!$E$1="","",IF(NOSA!O9956=تحویلی!$E$1,تحویلی!$E$1&amp;COUNTIF(NOSA!$O$1:O9956,تحویلی!$E$1),"")),"")</f>
        <v/>
      </c>
      <c r="E9956" s="10" t="str">
        <f t="shared" si="634"/>
        <v>5894723</v>
      </c>
      <c r="F9956" s="10" t="str">
        <f>IFERROR(VLOOKUP(I9956,DATABASE!$N:$O,2,FALSE),"")</f>
        <v>دستكش ضد برش سبك</v>
      </c>
      <c r="G9956" s="3" t="s">
        <v>3894</v>
      </c>
      <c r="H9956" s="3">
        <v>5894</v>
      </c>
      <c r="I9956" s="3" t="s">
        <v>1442</v>
      </c>
      <c r="J9956" s="3" t="s">
        <v>22</v>
      </c>
      <c r="K9956" s="3">
        <v>1</v>
      </c>
      <c r="L9956" s="3" t="s">
        <v>3</v>
      </c>
      <c r="M9956" s="3" t="s">
        <v>9</v>
      </c>
      <c r="N9956" s="3" t="s">
        <v>1088</v>
      </c>
      <c r="O9956" s="3">
        <v>723</v>
      </c>
      <c r="P9956" s="3">
        <v>1</v>
      </c>
      <c r="Q9956" s="10">
        <f t="shared" si="631"/>
        <v>723</v>
      </c>
    </row>
    <row r="9957" spans="2:17" ht="20.25" customHeight="1">
      <c r="B9957" s="10" t="str">
        <f t="shared" si="632"/>
        <v>دستكش استاد كار488</v>
      </c>
      <c r="C9957" s="10" t="str">
        <f t="shared" si="633"/>
        <v>دستكش استاد كار1404/05/08488</v>
      </c>
      <c r="D9957" s="10" t="str">
        <f>IFERROR(IF(تحویلی!$E$1="","",IF(NOSA!O9957=تحویلی!$E$1,تحویلی!$E$1&amp;COUNTIF(NOSA!$O$1:O9957,تحویلی!$E$1),"")),"")</f>
        <v/>
      </c>
      <c r="E9957" s="10" t="str">
        <f t="shared" si="634"/>
        <v>5897488</v>
      </c>
      <c r="F9957" s="10" t="str">
        <f>IFERROR(VLOOKUP(I9957,DATABASE!$N:$O,2,FALSE),"")</f>
        <v>دستكش استاد كار</v>
      </c>
      <c r="G9957" s="3" t="s">
        <v>3894</v>
      </c>
      <c r="H9957" s="3">
        <v>5897</v>
      </c>
      <c r="I9957" s="3" t="s">
        <v>1543</v>
      </c>
      <c r="J9957" s="3" t="s">
        <v>255</v>
      </c>
      <c r="K9957" s="3">
        <v>1</v>
      </c>
      <c r="L9957" s="3" t="s">
        <v>3</v>
      </c>
      <c r="M9957" s="3" t="s">
        <v>4</v>
      </c>
      <c r="N9957" s="3" t="s">
        <v>352</v>
      </c>
      <c r="O9957" s="3">
        <v>488</v>
      </c>
      <c r="P9957" s="3">
        <v>0</v>
      </c>
      <c r="Q9957" s="10">
        <f t="shared" si="631"/>
        <v>488</v>
      </c>
    </row>
    <row r="9958" spans="2:17" ht="20.25" customHeight="1">
      <c r="B9958" s="10" t="str">
        <f t="shared" si="632"/>
        <v>دستكش ضد برش سبك953</v>
      </c>
      <c r="C9958" s="10" t="str">
        <f t="shared" si="633"/>
        <v>دستكش ضد برش سبك1404/05/08953</v>
      </c>
      <c r="D9958" s="10" t="str">
        <f>IFERROR(IF(تحویلی!$E$1="","",IF(NOSA!O9958=تحویلی!$E$1,تحویلی!$E$1&amp;COUNTIF(NOSA!$O$1:O9958,تحویلی!$E$1),"")),"")</f>
        <v/>
      </c>
      <c r="E9958" s="10" t="str">
        <f t="shared" si="634"/>
        <v>5923953</v>
      </c>
      <c r="F9958" s="10" t="str">
        <f>IFERROR(VLOOKUP(I9958,DATABASE!$N:$O,2,FALSE),"")</f>
        <v>دستكش ضد برش سبك</v>
      </c>
      <c r="G9958" s="3" t="s">
        <v>3894</v>
      </c>
      <c r="H9958" s="3">
        <v>5923</v>
      </c>
      <c r="I9958" s="3" t="s">
        <v>1442</v>
      </c>
      <c r="J9958" s="3" t="s">
        <v>22</v>
      </c>
      <c r="K9958" s="3">
        <v>1</v>
      </c>
      <c r="L9958" s="3" t="s">
        <v>3</v>
      </c>
      <c r="M9958" s="3" t="s">
        <v>47</v>
      </c>
      <c r="N9958" s="3" t="s">
        <v>4235</v>
      </c>
      <c r="O9958" s="3">
        <v>953</v>
      </c>
      <c r="P9958" s="3">
        <v>1</v>
      </c>
      <c r="Q9958" s="10">
        <f t="shared" si="631"/>
        <v>953</v>
      </c>
    </row>
    <row r="9959" spans="2:17" ht="20.25" customHeight="1">
      <c r="B9959" s="10" t="str">
        <f t="shared" si="632"/>
        <v>دستكش ضد برش سبك835</v>
      </c>
      <c r="C9959" s="10" t="str">
        <f t="shared" si="633"/>
        <v>دستكش ضد برش سبك1404/05/08835</v>
      </c>
      <c r="D9959" s="10" t="str">
        <f>IFERROR(IF(تحویلی!$E$1="","",IF(NOSA!O9959=تحویلی!$E$1,تحویلی!$E$1&amp;COUNTIF(NOSA!$O$1:O9959,تحویلی!$E$1),"")),"")</f>
        <v/>
      </c>
      <c r="E9959" s="10" t="str">
        <f t="shared" si="634"/>
        <v>5924835</v>
      </c>
      <c r="F9959" s="10" t="str">
        <f>IFERROR(VLOOKUP(I9959,DATABASE!$N:$O,2,FALSE),"")</f>
        <v>دستكش ضد برش سبك</v>
      </c>
      <c r="G9959" s="3" t="s">
        <v>3894</v>
      </c>
      <c r="H9959" s="3">
        <v>5924</v>
      </c>
      <c r="I9959" s="3" t="s">
        <v>1442</v>
      </c>
      <c r="J9959" s="3" t="s">
        <v>22</v>
      </c>
      <c r="K9959" s="3">
        <v>1</v>
      </c>
      <c r="L9959" s="3" t="s">
        <v>3</v>
      </c>
      <c r="M9959" s="3" t="s">
        <v>47</v>
      </c>
      <c r="N9959" s="3" t="s">
        <v>2677</v>
      </c>
      <c r="O9959" s="3">
        <v>835</v>
      </c>
      <c r="P9959" s="3">
        <v>1</v>
      </c>
      <c r="Q9959" s="10">
        <f t="shared" si="631"/>
        <v>835</v>
      </c>
    </row>
    <row r="9960" spans="2:17" ht="20.25" customHeight="1">
      <c r="B9960" s="10" t="str">
        <f t="shared" si="632"/>
        <v>پوتين ايمني نسوز841</v>
      </c>
      <c r="C9960" s="10" t="str">
        <f t="shared" si="633"/>
        <v>پوتين ايمني نسوز1404/05/08841</v>
      </c>
      <c r="D9960" s="10" t="str">
        <f>IFERROR(IF(تحویلی!$E$1="","",IF(NOSA!O9960=تحویلی!$E$1,تحویلی!$E$1&amp;COUNTIF(NOSA!$O$1:O9960,تحویلی!$E$1),"")),"")</f>
        <v/>
      </c>
      <c r="E9960" s="10" t="str">
        <f t="shared" si="634"/>
        <v>5926841</v>
      </c>
      <c r="F9960" s="10" t="str">
        <f>IFERROR(VLOOKUP(I9960,DATABASE!$N:$O,2,FALSE),"")</f>
        <v>پوتين ايمني نسوز</v>
      </c>
      <c r="G9960" s="3" t="s">
        <v>3894</v>
      </c>
      <c r="H9960" s="3">
        <v>5926</v>
      </c>
      <c r="I9960" s="3" t="s">
        <v>1631</v>
      </c>
      <c r="J9960" s="3" t="s">
        <v>1632</v>
      </c>
      <c r="K9960" s="3">
        <v>1</v>
      </c>
      <c r="L9960" s="3" t="s">
        <v>3</v>
      </c>
      <c r="M9960" s="3" t="s">
        <v>47</v>
      </c>
      <c r="N9960" s="3" t="s">
        <v>2686</v>
      </c>
      <c r="O9960" s="3">
        <v>841</v>
      </c>
      <c r="P9960" s="3">
        <v>1</v>
      </c>
      <c r="Q9960" s="10">
        <f t="shared" si="631"/>
        <v>841</v>
      </c>
    </row>
    <row r="9961" spans="2:17" ht="20.25" customHeight="1">
      <c r="B9961" s="10" t="str">
        <f t="shared" si="632"/>
        <v>لباس كار ديرسوز(بلوز و شلوار)841</v>
      </c>
      <c r="C9961" s="10" t="str">
        <f t="shared" si="633"/>
        <v>لباس كار ديرسوز(بلوز و شلوار)1404/05/08841</v>
      </c>
      <c r="D9961" s="10" t="str">
        <f>IFERROR(IF(تحویلی!$E$1="","",IF(NOSA!O9961=تحویلی!$E$1,تحویلی!$E$1&amp;COUNTIF(NOSA!$O$1:O9961,تحویلی!$E$1),"")),"")</f>
        <v/>
      </c>
      <c r="E9961" s="10" t="str">
        <f t="shared" si="634"/>
        <v>5926841</v>
      </c>
      <c r="F9961" s="10" t="str">
        <f>IFERROR(VLOOKUP(I9961,DATABASE!$N:$O,2,FALSE),"")</f>
        <v>لباس كار ديرسوز(بلوز و شلوار)</v>
      </c>
      <c r="G9961" s="3" t="s">
        <v>3894</v>
      </c>
      <c r="H9961" s="3">
        <v>5926</v>
      </c>
      <c r="I9961" s="3" t="s">
        <v>1466</v>
      </c>
      <c r="J9961" s="3" t="s">
        <v>1623</v>
      </c>
      <c r="K9961" s="3">
        <v>1</v>
      </c>
      <c r="L9961" s="3" t="s">
        <v>28</v>
      </c>
      <c r="M9961" s="3" t="s">
        <v>47</v>
      </c>
      <c r="N9961" s="3" t="s">
        <v>2686</v>
      </c>
      <c r="O9961" s="3">
        <v>841</v>
      </c>
      <c r="P9961" s="3">
        <v>1</v>
      </c>
      <c r="Q9961" s="10">
        <f t="shared" si="631"/>
        <v>841</v>
      </c>
    </row>
    <row r="9962" spans="2:17" ht="20.25" customHeight="1">
      <c r="B9962" s="10" t="str">
        <f t="shared" si="632"/>
        <v>لباس كار ديرسوز(بلوز) 862</v>
      </c>
      <c r="C9962" s="10" t="str">
        <f t="shared" si="633"/>
        <v>لباس كار ديرسوز(بلوز) 1404/05/08862</v>
      </c>
      <c r="D9962" s="10" t="str">
        <f>IFERROR(IF(تحویلی!$E$1="","",IF(NOSA!O9962=تحویلی!$E$1,تحویلی!$E$1&amp;COUNTIF(NOSA!$O$1:O9962,تحویلی!$E$1),"")),"")</f>
        <v/>
      </c>
      <c r="E9962" s="10" t="str">
        <f t="shared" si="634"/>
        <v>5934862</v>
      </c>
      <c r="F9962" s="10" t="str">
        <f>IFERROR(VLOOKUP(I9962,DATABASE!$N:$O,2,FALSE),"")</f>
        <v xml:space="preserve">لباس كار ديرسوز(بلوز) </v>
      </c>
      <c r="G9962" s="3" t="s">
        <v>3894</v>
      </c>
      <c r="H9962" s="3">
        <v>5934</v>
      </c>
      <c r="I9962" s="3" t="s">
        <v>2316</v>
      </c>
      <c r="J9962" s="3" t="s">
        <v>2780</v>
      </c>
      <c r="K9962" s="3">
        <v>1</v>
      </c>
      <c r="L9962" s="3" t="s">
        <v>8</v>
      </c>
      <c r="M9962" s="3" t="s">
        <v>47</v>
      </c>
      <c r="N9962" s="3" t="s">
        <v>4585</v>
      </c>
      <c r="O9962" s="3">
        <v>862</v>
      </c>
      <c r="P9962" s="1">
        <v>1</v>
      </c>
      <c r="Q9962" s="10">
        <f t="shared" ref="Q9962:Q10025" si="635">VALUE(O9962)</f>
        <v>862</v>
      </c>
    </row>
    <row r="9963" spans="2:17" ht="20.25" customHeight="1">
      <c r="B9963" s="10" t="str">
        <f t="shared" si="632"/>
        <v>لباس كار ديرسوز(بلوز) 580</v>
      </c>
      <c r="C9963" s="10" t="str">
        <f t="shared" si="633"/>
        <v>لباس كار ديرسوز(بلوز) 1404/05/09580</v>
      </c>
      <c r="D9963" s="10" t="str">
        <f>IFERROR(IF(تحویلی!$E$1="","",IF(NOSA!O9963=تحویلی!$E$1,تحویلی!$E$1&amp;COUNTIF(NOSA!$O$1:O9963,تحویلی!$E$1),"")),"")</f>
        <v/>
      </c>
      <c r="E9963" s="10" t="str">
        <f t="shared" si="634"/>
        <v>5937580</v>
      </c>
      <c r="F9963" s="10" t="str">
        <f>IFERROR(VLOOKUP(I9963,DATABASE!$N:$O,2,FALSE),"")</f>
        <v xml:space="preserve">لباس كار ديرسوز(بلوز) </v>
      </c>
      <c r="G9963" s="3" t="s">
        <v>3895</v>
      </c>
      <c r="H9963" s="3">
        <v>5937</v>
      </c>
      <c r="I9963" s="3" t="s">
        <v>2316</v>
      </c>
      <c r="J9963" s="3" t="s">
        <v>2780</v>
      </c>
      <c r="K9963" s="3">
        <v>1</v>
      </c>
      <c r="L9963" s="3" t="s">
        <v>8</v>
      </c>
      <c r="M9963" s="3" t="s">
        <v>47</v>
      </c>
      <c r="N9963" s="3" t="s">
        <v>132</v>
      </c>
      <c r="O9963" s="3">
        <v>580</v>
      </c>
      <c r="P9963" s="3">
        <v>1</v>
      </c>
      <c r="Q9963" s="10">
        <f t="shared" si="635"/>
        <v>580</v>
      </c>
    </row>
    <row r="9964" spans="2:17" ht="20.25" customHeight="1">
      <c r="B9964" s="10" t="str">
        <f t="shared" si="632"/>
        <v>دستكش ضد برش سبك725</v>
      </c>
      <c r="C9964" s="10" t="str">
        <f t="shared" si="633"/>
        <v>دستكش ضد برش سبك1404/05/09725</v>
      </c>
      <c r="D9964" s="10" t="str">
        <f>IFERROR(IF(تحویلی!$E$1="","",IF(NOSA!O9964=تحویلی!$E$1,تحویلی!$E$1&amp;COUNTIF(NOSA!$O$1:O9964,تحویلی!$E$1),"")),"")</f>
        <v/>
      </c>
      <c r="E9964" s="10" t="str">
        <f t="shared" si="634"/>
        <v>5940725</v>
      </c>
      <c r="F9964" s="10" t="str">
        <f>IFERROR(VLOOKUP(I9964,DATABASE!$N:$O,2,FALSE),"")</f>
        <v>دستكش ضد برش سبك</v>
      </c>
      <c r="G9964" s="3" t="s">
        <v>3895</v>
      </c>
      <c r="H9964" s="3">
        <v>5940</v>
      </c>
      <c r="I9964" s="3" t="s">
        <v>1442</v>
      </c>
      <c r="J9964" s="3" t="s">
        <v>22</v>
      </c>
      <c r="K9964" s="3">
        <v>1</v>
      </c>
      <c r="L9964" s="3" t="s">
        <v>3</v>
      </c>
      <c r="M9964" s="3" t="s">
        <v>19</v>
      </c>
      <c r="N9964" s="3" t="s">
        <v>596</v>
      </c>
      <c r="O9964" s="3">
        <v>725</v>
      </c>
      <c r="P9964" s="3">
        <v>1</v>
      </c>
      <c r="Q9964" s="10">
        <f t="shared" si="635"/>
        <v>725</v>
      </c>
    </row>
    <row r="9965" spans="2:17" ht="20.25" customHeight="1">
      <c r="B9965" s="10" t="str">
        <f t="shared" si="632"/>
        <v>دستكش ضد برش سبك8</v>
      </c>
      <c r="C9965" s="10" t="str">
        <f t="shared" si="633"/>
        <v>دستكش ضد برش سبك1404/05/098</v>
      </c>
      <c r="D9965" s="10" t="str">
        <f>IFERROR(IF(تحویلی!$E$1="","",IF(NOSA!O9965=تحویلی!$E$1,تحویلی!$E$1&amp;COUNTIF(NOSA!$O$1:O9965,تحویلی!$E$1),"")),"")</f>
        <v/>
      </c>
      <c r="E9965" s="10" t="str">
        <f t="shared" si="634"/>
        <v>59698</v>
      </c>
      <c r="F9965" s="10" t="str">
        <f>IFERROR(VLOOKUP(I9965,DATABASE!$N:$O,2,FALSE),"")</f>
        <v>دستكش ضد برش سبك</v>
      </c>
      <c r="G9965" s="3" t="s">
        <v>3895</v>
      </c>
      <c r="H9965" s="3">
        <v>5969</v>
      </c>
      <c r="I9965" s="3" t="s">
        <v>1442</v>
      </c>
      <c r="J9965" s="3" t="s">
        <v>22</v>
      </c>
      <c r="K9965" s="3">
        <v>1</v>
      </c>
      <c r="L9965" s="3" t="s">
        <v>3</v>
      </c>
      <c r="M9965" s="3" t="s">
        <v>47</v>
      </c>
      <c r="N9965" s="3" t="s">
        <v>144</v>
      </c>
      <c r="O9965" s="3">
        <v>8</v>
      </c>
      <c r="P9965" s="3">
        <v>1</v>
      </c>
      <c r="Q9965" s="10">
        <f t="shared" si="635"/>
        <v>8</v>
      </c>
    </row>
    <row r="9966" spans="2:17" ht="20.25" customHeight="1">
      <c r="B9966" s="10" t="str">
        <f t="shared" si="632"/>
        <v>دستكش ضد برش سبك460</v>
      </c>
      <c r="C9966" s="10" t="str">
        <f t="shared" si="633"/>
        <v>دستكش ضد برش سبك1404/05/09460</v>
      </c>
      <c r="D9966" s="10" t="str">
        <f>IFERROR(IF(تحویلی!$E$1="","",IF(NOSA!O9966=تحویلی!$E$1,تحویلی!$E$1&amp;COUNTIF(NOSA!$O$1:O9966,تحویلی!$E$1),"")),"")</f>
        <v/>
      </c>
      <c r="E9966" s="10" t="str">
        <f t="shared" si="634"/>
        <v>5999460</v>
      </c>
      <c r="F9966" s="10" t="str">
        <f>IFERROR(VLOOKUP(I9966,DATABASE!$N:$O,2,FALSE),"")</f>
        <v>دستكش ضد برش سبك</v>
      </c>
      <c r="G9966" s="3" t="s">
        <v>3895</v>
      </c>
      <c r="H9966" s="3">
        <v>5999</v>
      </c>
      <c r="I9966" s="3" t="s">
        <v>1442</v>
      </c>
      <c r="J9966" s="3" t="s">
        <v>22</v>
      </c>
      <c r="K9966" s="3">
        <v>1</v>
      </c>
      <c r="L9966" s="3" t="s">
        <v>3</v>
      </c>
      <c r="M9966" s="3" t="s">
        <v>47</v>
      </c>
      <c r="N9966" s="3" t="s">
        <v>140</v>
      </c>
      <c r="O9966" s="3">
        <v>460</v>
      </c>
      <c r="P9966" s="3">
        <v>1</v>
      </c>
      <c r="Q9966" s="10">
        <f t="shared" si="635"/>
        <v>460</v>
      </c>
    </row>
    <row r="9967" spans="2:17" ht="20.25" customHeight="1">
      <c r="B9967" s="10" t="str">
        <f t="shared" si="632"/>
        <v>دستكش ضد برش سبك862</v>
      </c>
      <c r="C9967" s="10" t="str">
        <f t="shared" si="633"/>
        <v>دستكش ضد برش سبك1404/05/09862</v>
      </c>
      <c r="D9967" s="10" t="str">
        <f>IFERROR(IF(تحویلی!$E$1="","",IF(NOSA!O9967=تحویلی!$E$1,تحویلی!$E$1&amp;COUNTIF(NOSA!$O$1:O9967,تحویلی!$E$1),"")),"")</f>
        <v/>
      </c>
      <c r="E9967" s="10" t="str">
        <f t="shared" si="634"/>
        <v>5999862</v>
      </c>
      <c r="F9967" s="10" t="str">
        <f>IFERROR(VLOOKUP(I9967,DATABASE!$N:$O,2,FALSE),"")</f>
        <v>دستكش ضد برش سبك</v>
      </c>
      <c r="G9967" s="3" t="s">
        <v>3895</v>
      </c>
      <c r="H9967" s="3">
        <v>5999</v>
      </c>
      <c r="I9967" s="3" t="s">
        <v>1442</v>
      </c>
      <c r="J9967" s="3" t="s">
        <v>22</v>
      </c>
      <c r="K9967" s="3">
        <v>1</v>
      </c>
      <c r="L9967" s="3" t="s">
        <v>3</v>
      </c>
      <c r="M9967" s="3" t="s">
        <v>47</v>
      </c>
      <c r="N9967" s="3" t="s">
        <v>2892</v>
      </c>
      <c r="O9967" s="3">
        <v>862</v>
      </c>
      <c r="P9967" s="3">
        <v>1</v>
      </c>
      <c r="Q9967" s="10">
        <f t="shared" si="635"/>
        <v>862</v>
      </c>
    </row>
    <row r="9968" spans="2:17" ht="20.25" customHeight="1">
      <c r="B9968" s="10" t="str">
        <f t="shared" si="632"/>
        <v>عينك تيره برشكاري766</v>
      </c>
      <c r="C9968" s="10" t="str">
        <f t="shared" si="633"/>
        <v>عينك تيره برشكاري1404/05/09766</v>
      </c>
      <c r="D9968" s="10" t="str">
        <f>IFERROR(IF(تحویلی!$E$1="","",IF(NOSA!O9968=تحویلی!$E$1,تحویلی!$E$1&amp;COUNTIF(NOSA!$O$1:O9968,تحویلی!$E$1),"")),"")</f>
        <v/>
      </c>
      <c r="E9968" s="10" t="str">
        <f t="shared" si="634"/>
        <v>6005766</v>
      </c>
      <c r="F9968" s="10" t="str">
        <f>IFERROR(VLOOKUP(I9968,DATABASE!$N:$O,2,FALSE),"")</f>
        <v>عينك تيره برشكاري</v>
      </c>
      <c r="G9968" s="3" t="s">
        <v>3895</v>
      </c>
      <c r="H9968" s="3">
        <v>6005</v>
      </c>
      <c r="I9968" s="3" t="s">
        <v>1521</v>
      </c>
      <c r="J9968" s="3" t="s">
        <v>1522</v>
      </c>
      <c r="K9968" s="3">
        <v>1</v>
      </c>
      <c r="L9968" s="3" t="s">
        <v>8</v>
      </c>
      <c r="M9968" s="3" t="s">
        <v>4</v>
      </c>
      <c r="N9968" s="3" t="s">
        <v>1059</v>
      </c>
      <c r="O9968" s="3">
        <v>766</v>
      </c>
      <c r="P9968" s="3">
        <v>0</v>
      </c>
      <c r="Q9968" s="10">
        <f t="shared" si="635"/>
        <v>766</v>
      </c>
    </row>
    <row r="9969" spans="2:17" ht="20.25" customHeight="1">
      <c r="B9969" s="10" t="str">
        <f t="shared" si="632"/>
        <v>دستكش ضد برش سبك766</v>
      </c>
      <c r="C9969" s="10" t="str">
        <f t="shared" si="633"/>
        <v>دستكش ضد برش سبك1404/05/09766</v>
      </c>
      <c r="D9969" s="10" t="str">
        <f>IFERROR(IF(تحویلی!$E$1="","",IF(NOSA!O9969=تحویلی!$E$1,تحویلی!$E$1&amp;COUNTIF(NOSA!$O$1:O9969,تحویلی!$E$1),"")),"")</f>
        <v/>
      </c>
      <c r="E9969" s="10" t="str">
        <f t="shared" si="634"/>
        <v>6005766</v>
      </c>
      <c r="F9969" s="10" t="str">
        <f>IFERROR(VLOOKUP(I9969,DATABASE!$N:$O,2,FALSE),"")</f>
        <v>دستكش ضد برش سبك</v>
      </c>
      <c r="G9969" s="3" t="s">
        <v>3895</v>
      </c>
      <c r="H9969" s="3">
        <v>6005</v>
      </c>
      <c r="I9969" s="3" t="s">
        <v>1442</v>
      </c>
      <c r="J9969" s="3" t="s">
        <v>22</v>
      </c>
      <c r="K9969" s="3">
        <v>1</v>
      </c>
      <c r="L9969" s="3" t="s">
        <v>3</v>
      </c>
      <c r="M9969" s="3" t="s">
        <v>4</v>
      </c>
      <c r="N9969" s="3" t="s">
        <v>1059</v>
      </c>
      <c r="O9969" s="3">
        <v>766</v>
      </c>
      <c r="P9969" s="3">
        <v>1</v>
      </c>
      <c r="Q9969" s="10">
        <f t="shared" si="635"/>
        <v>766</v>
      </c>
    </row>
    <row r="9970" spans="2:17" ht="20.25" customHeight="1">
      <c r="B9970" s="10" t="str">
        <f t="shared" si="632"/>
        <v>دستكش ضد برش سبك405</v>
      </c>
      <c r="C9970" s="10" t="str">
        <f t="shared" si="633"/>
        <v>دستكش ضد برش سبك1404/05/10405</v>
      </c>
      <c r="D9970" s="10" t="str">
        <f>IFERROR(IF(تحویلی!$E$1="","",IF(NOSA!O9970=تحویلی!$E$1,تحویلی!$E$1&amp;COUNTIF(NOSA!$O$1:O9970,تحویلی!$E$1),"")),"")</f>
        <v/>
      </c>
      <c r="E9970" s="10" t="str">
        <f t="shared" si="634"/>
        <v>6025405</v>
      </c>
      <c r="F9970" s="10" t="str">
        <f>IFERROR(VLOOKUP(I9970,DATABASE!$N:$O,2,FALSE),"")</f>
        <v>دستكش ضد برش سبك</v>
      </c>
      <c r="G9970" s="3" t="s">
        <v>3896</v>
      </c>
      <c r="H9970" s="3">
        <v>6025</v>
      </c>
      <c r="I9970" s="3" t="s">
        <v>1442</v>
      </c>
      <c r="J9970" s="3" t="s">
        <v>22</v>
      </c>
      <c r="K9970" s="3">
        <v>1</v>
      </c>
      <c r="L9970" s="3" t="s">
        <v>3</v>
      </c>
      <c r="M9970" s="3" t="s">
        <v>19</v>
      </c>
      <c r="N9970" s="3" t="s">
        <v>3406</v>
      </c>
      <c r="O9970" s="3">
        <v>405</v>
      </c>
      <c r="P9970" s="3">
        <v>1</v>
      </c>
      <c r="Q9970" s="10">
        <f t="shared" si="635"/>
        <v>405</v>
      </c>
    </row>
    <row r="9971" spans="2:17" ht="20.25" customHeight="1">
      <c r="B9971" s="10" t="str">
        <f t="shared" si="632"/>
        <v>دستكش ضد برش سبك194</v>
      </c>
      <c r="C9971" s="10" t="str">
        <f t="shared" si="633"/>
        <v>دستكش ضد برش سبك1404/05/10194</v>
      </c>
      <c r="D9971" s="10" t="str">
        <f>IFERROR(IF(تحویلی!$E$1="","",IF(NOSA!O9971=تحویلی!$E$1,تحویلی!$E$1&amp;COUNTIF(NOSA!$O$1:O9971,تحویلی!$E$1),"")),"")</f>
        <v/>
      </c>
      <c r="E9971" s="10" t="str">
        <f t="shared" si="634"/>
        <v>6025194</v>
      </c>
      <c r="F9971" s="10" t="str">
        <f>IFERROR(VLOOKUP(I9971,DATABASE!$N:$O,2,FALSE),"")</f>
        <v>دستكش ضد برش سبك</v>
      </c>
      <c r="G9971" s="3" t="s">
        <v>3896</v>
      </c>
      <c r="H9971" s="3">
        <v>6025</v>
      </c>
      <c r="I9971" s="3" t="s">
        <v>1442</v>
      </c>
      <c r="J9971" s="3" t="s">
        <v>22</v>
      </c>
      <c r="K9971" s="3">
        <v>1</v>
      </c>
      <c r="L9971" s="3" t="s">
        <v>3</v>
      </c>
      <c r="M9971" s="3" t="s">
        <v>19</v>
      </c>
      <c r="N9971" s="3" t="s">
        <v>74</v>
      </c>
      <c r="O9971" s="3">
        <v>194</v>
      </c>
      <c r="P9971" s="3">
        <v>1</v>
      </c>
      <c r="Q9971" s="10">
        <f t="shared" si="635"/>
        <v>194</v>
      </c>
    </row>
    <row r="9972" spans="2:17" ht="20.25" customHeight="1">
      <c r="B9972" s="10" t="str">
        <f t="shared" si="632"/>
        <v>دستكش استاد كار70</v>
      </c>
      <c r="C9972" s="10" t="str">
        <f t="shared" si="633"/>
        <v>دستكش استاد كار1404/05/1070</v>
      </c>
      <c r="D9972" s="10" t="str">
        <f>IFERROR(IF(تحویلی!$E$1="","",IF(NOSA!O9972=تحویلی!$E$1,تحویلی!$E$1&amp;COUNTIF(NOSA!$O$1:O9972,تحویلی!$E$1),"")),"")</f>
        <v/>
      </c>
      <c r="E9972" s="10" t="str">
        <f t="shared" si="634"/>
        <v>602770</v>
      </c>
      <c r="F9972" s="10" t="str">
        <f>IFERROR(VLOOKUP(I9972,DATABASE!$N:$O,2,FALSE),"")</f>
        <v>دستكش استاد كار</v>
      </c>
      <c r="G9972" s="3" t="s">
        <v>3896</v>
      </c>
      <c r="H9972" s="3">
        <v>6027</v>
      </c>
      <c r="I9972" s="3" t="s">
        <v>1543</v>
      </c>
      <c r="J9972" s="3" t="s">
        <v>255</v>
      </c>
      <c r="K9972" s="3">
        <v>1</v>
      </c>
      <c r="L9972" s="3" t="s">
        <v>3</v>
      </c>
      <c r="M9972" s="3" t="s">
        <v>9</v>
      </c>
      <c r="N9972" s="3" t="s">
        <v>688</v>
      </c>
      <c r="O9972" s="3">
        <v>70</v>
      </c>
      <c r="P9972" s="3">
        <v>1</v>
      </c>
      <c r="Q9972" s="10">
        <f t="shared" si="635"/>
        <v>70</v>
      </c>
    </row>
    <row r="9973" spans="2:17" ht="20.25" customHeight="1">
      <c r="B9973" s="10" t="str">
        <f t="shared" si="632"/>
        <v>دستكش ضد برش سبك741</v>
      </c>
      <c r="C9973" s="10" t="str">
        <f t="shared" si="633"/>
        <v>دستكش ضد برش سبك1404/05/10741</v>
      </c>
      <c r="D9973" s="10" t="str">
        <f>IFERROR(IF(تحویلی!$E$1="","",IF(NOSA!O9973=تحویلی!$E$1,تحویلی!$E$1&amp;COUNTIF(NOSA!$O$1:O9973,تحویلی!$E$1),"")),"")</f>
        <v/>
      </c>
      <c r="E9973" s="10" t="str">
        <f t="shared" si="634"/>
        <v>6036741</v>
      </c>
      <c r="F9973" s="10" t="str">
        <f>IFERROR(VLOOKUP(I9973,DATABASE!$N:$O,2,FALSE),"")</f>
        <v>دستكش ضد برش سبك</v>
      </c>
      <c r="G9973" s="3" t="s">
        <v>3896</v>
      </c>
      <c r="H9973" s="3">
        <v>6036</v>
      </c>
      <c r="I9973" s="3" t="s">
        <v>1442</v>
      </c>
      <c r="J9973" s="3" t="s">
        <v>22</v>
      </c>
      <c r="K9973" s="3">
        <v>1</v>
      </c>
      <c r="L9973" s="3" t="s">
        <v>3</v>
      </c>
      <c r="M9973" s="3" t="s">
        <v>102</v>
      </c>
      <c r="N9973" s="3" t="s">
        <v>764</v>
      </c>
      <c r="O9973" s="3">
        <v>741</v>
      </c>
      <c r="P9973" s="3">
        <v>0</v>
      </c>
      <c r="Q9973" s="10">
        <f t="shared" si="635"/>
        <v>741</v>
      </c>
    </row>
    <row r="9974" spans="2:17" ht="20.25" customHeight="1">
      <c r="B9974" s="10" t="str">
        <f t="shared" si="632"/>
        <v>دستكش ضد برش سبك694</v>
      </c>
      <c r="C9974" s="10" t="str">
        <f t="shared" si="633"/>
        <v>دستكش ضد برش سبك1404/05/10694</v>
      </c>
      <c r="D9974" s="10" t="str">
        <f>IFERROR(IF(تحویلی!$E$1="","",IF(NOSA!O9974=تحویلی!$E$1,تحویلی!$E$1&amp;COUNTIF(NOSA!$O$1:O9974,تحویلی!$E$1),"")),"")</f>
        <v/>
      </c>
      <c r="E9974" s="10" t="str">
        <f t="shared" si="634"/>
        <v>6043694</v>
      </c>
      <c r="F9974" s="10" t="str">
        <f>IFERROR(VLOOKUP(I9974,DATABASE!$N:$O,2,FALSE),"")</f>
        <v>دستكش ضد برش سبك</v>
      </c>
      <c r="G9974" s="3" t="s">
        <v>3896</v>
      </c>
      <c r="H9974" s="3">
        <v>6043</v>
      </c>
      <c r="I9974" s="3" t="s">
        <v>1442</v>
      </c>
      <c r="J9974" s="3" t="s">
        <v>22</v>
      </c>
      <c r="K9974" s="3">
        <v>1</v>
      </c>
      <c r="L9974" s="3" t="s">
        <v>3</v>
      </c>
      <c r="M9974" s="3" t="s">
        <v>47</v>
      </c>
      <c r="N9974" s="3" t="s">
        <v>128</v>
      </c>
      <c r="O9974" s="3">
        <v>694</v>
      </c>
      <c r="P9974" s="3">
        <v>1</v>
      </c>
      <c r="Q9974" s="10">
        <f t="shared" si="635"/>
        <v>694</v>
      </c>
    </row>
    <row r="9975" spans="2:17" ht="20.25" customHeight="1">
      <c r="B9975" s="10" t="str">
        <f t="shared" si="632"/>
        <v xml:space="preserve"> لباس كارشناسي مديران 895</v>
      </c>
      <c r="C9975" s="10" t="str">
        <f t="shared" si="633"/>
        <v xml:space="preserve"> لباس كارشناسي مديران 1404/05/10895</v>
      </c>
      <c r="D9975" s="10" t="str">
        <f>IFERROR(IF(تحویلی!$E$1="","",IF(NOSA!O9975=تحویلی!$E$1,تحویلی!$E$1&amp;COUNTIF(NOSA!$O$1:O9975,تحویلی!$E$1),"")),"")</f>
        <v/>
      </c>
      <c r="E9975" s="10" t="str">
        <f t="shared" si="634"/>
        <v>6046895</v>
      </c>
      <c r="F9975" s="10" t="str">
        <f>IFERROR(VLOOKUP(I9975,DATABASE!$N:$O,2,FALSE),"")</f>
        <v xml:space="preserve"> لباس كارشناسي مديران </v>
      </c>
      <c r="G9975" s="3" t="s">
        <v>3896</v>
      </c>
      <c r="H9975" s="3">
        <v>6046</v>
      </c>
      <c r="I9975" s="3" t="s">
        <v>1677</v>
      </c>
      <c r="J9975" s="3" t="s">
        <v>1678</v>
      </c>
      <c r="K9975" s="3">
        <v>1</v>
      </c>
      <c r="L9975" s="3" t="s">
        <v>8</v>
      </c>
      <c r="M9975" s="3" t="s">
        <v>40</v>
      </c>
      <c r="N9975" s="3" t="s">
        <v>3564</v>
      </c>
      <c r="O9975" s="3">
        <v>895</v>
      </c>
      <c r="P9975" s="3">
        <v>1</v>
      </c>
      <c r="Q9975" s="10">
        <f t="shared" si="635"/>
        <v>895</v>
      </c>
    </row>
    <row r="9976" spans="2:17" ht="20.25" customHeight="1">
      <c r="B9976" s="10" t="str">
        <f t="shared" si="632"/>
        <v>بند كفش895</v>
      </c>
      <c r="C9976" s="10" t="str">
        <f t="shared" si="633"/>
        <v>بند كفش1404/05/10895</v>
      </c>
      <c r="D9976" s="10" t="str">
        <f>IFERROR(IF(تحویلی!$E$1="","",IF(NOSA!O9976=تحویلی!$E$1,تحویلی!$E$1&amp;COUNTIF(NOSA!$O$1:O9976,تحویلی!$E$1),"")),"")</f>
        <v/>
      </c>
      <c r="E9976" s="10" t="str">
        <f t="shared" si="634"/>
        <v>6046895</v>
      </c>
      <c r="F9976" s="10" t="str">
        <f>IFERROR(VLOOKUP(I9976,DATABASE!$N:$O,2,FALSE),"")</f>
        <v>بند كفش</v>
      </c>
      <c r="G9976" s="3" t="s">
        <v>3896</v>
      </c>
      <c r="H9976" s="3">
        <v>6046</v>
      </c>
      <c r="I9976" s="3" t="s">
        <v>1462</v>
      </c>
      <c r="J9976" s="3" t="s">
        <v>450</v>
      </c>
      <c r="K9976" s="3">
        <v>1</v>
      </c>
      <c r="L9976" s="3" t="s">
        <v>3</v>
      </c>
      <c r="M9976" s="3" t="s">
        <v>40</v>
      </c>
      <c r="N9976" s="3" t="s">
        <v>3564</v>
      </c>
      <c r="O9976" s="3">
        <v>895</v>
      </c>
      <c r="P9976" s="3">
        <v>1</v>
      </c>
      <c r="Q9976" s="10">
        <f t="shared" si="635"/>
        <v>895</v>
      </c>
    </row>
    <row r="9977" spans="2:17" ht="20.25" customHeight="1">
      <c r="B9977" s="10" t="str">
        <f t="shared" si="632"/>
        <v>دستكش ضد برش سبك624</v>
      </c>
      <c r="C9977" s="10" t="str">
        <f t="shared" si="633"/>
        <v>دستكش ضد برش سبك1404/05/11624</v>
      </c>
      <c r="D9977" s="10" t="str">
        <f>IFERROR(IF(تحویلی!$E$1="","",IF(NOSA!O9977=تحویلی!$E$1,تحویلی!$E$1&amp;COUNTIF(NOSA!$O$1:O9977,تحویلی!$E$1),"")),"")</f>
        <v/>
      </c>
      <c r="E9977" s="10" t="str">
        <f t="shared" si="634"/>
        <v>6052624</v>
      </c>
      <c r="F9977" s="10" t="str">
        <f>IFERROR(VLOOKUP(I9977,DATABASE!$N:$O,2,FALSE),"")</f>
        <v>دستكش ضد برش سبك</v>
      </c>
      <c r="G9977" s="3" t="s">
        <v>3897</v>
      </c>
      <c r="H9977" s="4">
        <v>6052</v>
      </c>
      <c r="I9977" s="3" t="s">
        <v>1442</v>
      </c>
      <c r="J9977" s="3" t="s">
        <v>22</v>
      </c>
      <c r="K9977" s="5">
        <v>1</v>
      </c>
      <c r="L9977" s="3" t="s">
        <v>3</v>
      </c>
      <c r="M9977" s="3" t="s">
        <v>25</v>
      </c>
      <c r="N9977" s="3" t="s">
        <v>226</v>
      </c>
      <c r="O9977" s="1">
        <v>624</v>
      </c>
      <c r="P9977" s="4">
        <v>1</v>
      </c>
      <c r="Q9977" s="10">
        <f t="shared" si="635"/>
        <v>624</v>
      </c>
    </row>
    <row r="9978" spans="2:17" ht="20.25" customHeight="1">
      <c r="B9978" s="10" t="str">
        <f t="shared" si="632"/>
        <v>دستكش ضد برش سبك567</v>
      </c>
      <c r="C9978" s="10" t="str">
        <f t="shared" si="633"/>
        <v>دستكش ضد برش سبك1404/05/11567</v>
      </c>
      <c r="D9978" s="10" t="str">
        <f>IFERROR(IF(تحویلی!$E$1="","",IF(NOSA!O9978=تحویلی!$E$1,تحویلی!$E$1&amp;COUNTIF(NOSA!$O$1:O9978,تحویلی!$E$1),"")),"")</f>
        <v/>
      </c>
      <c r="E9978" s="10" t="str">
        <f t="shared" si="634"/>
        <v>6058567</v>
      </c>
      <c r="F9978" s="10" t="str">
        <f>IFERROR(VLOOKUP(I9978,DATABASE!$N:$O,2,FALSE),"")</f>
        <v>دستكش ضد برش سبك</v>
      </c>
      <c r="G9978" s="3" t="s">
        <v>3897</v>
      </c>
      <c r="H9978" s="4">
        <v>6058</v>
      </c>
      <c r="I9978" s="3" t="s">
        <v>1442</v>
      </c>
      <c r="J9978" s="3" t="s">
        <v>22</v>
      </c>
      <c r="K9978" s="5">
        <v>1</v>
      </c>
      <c r="L9978" s="3" t="s">
        <v>3</v>
      </c>
      <c r="M9978" s="3" t="s">
        <v>19</v>
      </c>
      <c r="N9978" s="3" t="s">
        <v>71</v>
      </c>
      <c r="O9978" s="1">
        <v>567</v>
      </c>
      <c r="P9978" s="4">
        <v>1</v>
      </c>
      <c r="Q9978" s="10">
        <f t="shared" si="635"/>
        <v>567</v>
      </c>
    </row>
    <row r="9979" spans="2:17" ht="20.25" customHeight="1">
      <c r="B9979" s="10" t="str">
        <f t="shared" si="632"/>
        <v>دستكش ضد برش سبك861</v>
      </c>
      <c r="C9979" s="10" t="str">
        <f t="shared" si="633"/>
        <v>دستكش ضد برش سبك1404/05/11861</v>
      </c>
      <c r="D9979" s="10" t="str">
        <f>IFERROR(IF(تحویلی!$E$1="","",IF(NOSA!O9979=تحویلی!$E$1,تحویلی!$E$1&amp;COUNTIF(NOSA!$O$1:O9979,تحویلی!$E$1),"")),"")</f>
        <v/>
      </c>
      <c r="E9979" s="10" t="str">
        <f t="shared" si="634"/>
        <v>6059861</v>
      </c>
      <c r="F9979" s="10" t="str">
        <f>IFERROR(VLOOKUP(I9979,DATABASE!$N:$O,2,FALSE),"")</f>
        <v>دستكش ضد برش سبك</v>
      </c>
      <c r="G9979" s="3" t="s">
        <v>3897</v>
      </c>
      <c r="H9979" s="4">
        <v>6059</v>
      </c>
      <c r="I9979" s="3" t="s">
        <v>1442</v>
      </c>
      <c r="J9979" s="3" t="s">
        <v>22</v>
      </c>
      <c r="K9979" s="5">
        <v>1</v>
      </c>
      <c r="L9979" s="3" t="s">
        <v>3</v>
      </c>
      <c r="M9979" s="3" t="s">
        <v>47</v>
      </c>
      <c r="N9979" s="3" t="s">
        <v>3217</v>
      </c>
      <c r="O9979" s="1">
        <v>861</v>
      </c>
      <c r="P9979" s="4">
        <v>1</v>
      </c>
      <c r="Q9979" s="10">
        <f t="shared" si="635"/>
        <v>861</v>
      </c>
    </row>
    <row r="9980" spans="2:17" ht="20.25" customHeight="1">
      <c r="B9980" s="10" t="str">
        <f t="shared" si="632"/>
        <v>دستكش ضد برش سبك733</v>
      </c>
      <c r="C9980" s="10" t="str">
        <f t="shared" si="633"/>
        <v>دستكش ضد برش سبك1404/05/11733</v>
      </c>
      <c r="D9980" s="10" t="str">
        <f>IFERROR(IF(تحویلی!$E$1="","",IF(NOSA!O9980=تحویلی!$E$1,تحویلی!$E$1&amp;COUNTIF(NOSA!$O$1:O9980,تحویلی!$E$1),"")),"")</f>
        <v/>
      </c>
      <c r="E9980" s="10" t="str">
        <f t="shared" si="634"/>
        <v>6059733</v>
      </c>
      <c r="F9980" s="10" t="str">
        <f>IFERROR(VLOOKUP(I9980,DATABASE!$N:$O,2,FALSE),"")</f>
        <v>دستكش ضد برش سبك</v>
      </c>
      <c r="G9980" s="3" t="s">
        <v>3897</v>
      </c>
      <c r="H9980" s="4">
        <v>6059</v>
      </c>
      <c r="I9980" s="3" t="s">
        <v>1442</v>
      </c>
      <c r="J9980" s="3" t="s">
        <v>22</v>
      </c>
      <c r="K9980" s="5">
        <v>1</v>
      </c>
      <c r="L9980" s="3" t="s">
        <v>3</v>
      </c>
      <c r="M9980" s="3" t="s">
        <v>47</v>
      </c>
      <c r="N9980" s="3" t="s">
        <v>628</v>
      </c>
      <c r="O9980" s="1">
        <v>733</v>
      </c>
      <c r="P9980" s="4">
        <v>1</v>
      </c>
      <c r="Q9980" s="10">
        <f t="shared" si="635"/>
        <v>733</v>
      </c>
    </row>
    <row r="9981" spans="2:17" ht="20.25" customHeight="1">
      <c r="B9981" s="10" t="str">
        <f t="shared" si="632"/>
        <v>دستكش استاد كار121</v>
      </c>
      <c r="C9981" s="10" t="str">
        <f t="shared" si="633"/>
        <v>دستكش استاد كار1404/05/11121</v>
      </c>
      <c r="D9981" s="10" t="str">
        <f>IFERROR(IF(تحویلی!$E$1="","",IF(NOSA!O9981=تحویلی!$E$1,تحویلی!$E$1&amp;COUNTIF(NOSA!$O$1:O9981,تحویلی!$E$1),"")),"")</f>
        <v/>
      </c>
      <c r="E9981" s="10" t="str">
        <f t="shared" si="634"/>
        <v>6071121</v>
      </c>
      <c r="F9981" s="10" t="str">
        <f>IFERROR(VLOOKUP(I9981,DATABASE!$N:$O,2,FALSE),"")</f>
        <v>دستكش استاد كار</v>
      </c>
      <c r="G9981" s="3" t="s">
        <v>3897</v>
      </c>
      <c r="H9981" s="4">
        <v>6071</v>
      </c>
      <c r="I9981" s="3" t="s">
        <v>1543</v>
      </c>
      <c r="J9981" s="3" t="s">
        <v>255</v>
      </c>
      <c r="K9981" s="5">
        <v>1</v>
      </c>
      <c r="L9981" s="3" t="s">
        <v>3</v>
      </c>
      <c r="M9981" s="3" t="s">
        <v>4</v>
      </c>
      <c r="N9981" s="3" t="s">
        <v>186</v>
      </c>
      <c r="O9981" s="1">
        <v>121</v>
      </c>
      <c r="P9981" s="4">
        <v>0</v>
      </c>
      <c r="Q9981" s="10">
        <f t="shared" si="635"/>
        <v>121</v>
      </c>
    </row>
    <row r="9982" spans="2:17" ht="20.25" customHeight="1">
      <c r="B9982" s="10" t="str">
        <f t="shared" si="632"/>
        <v>دستكش ضد برش سبك601</v>
      </c>
      <c r="C9982" s="10" t="str">
        <f t="shared" si="633"/>
        <v>دستكش ضد برش سبك1404/05/11601</v>
      </c>
      <c r="D9982" s="10" t="str">
        <f>IFERROR(IF(تحویلی!$E$1="","",IF(NOSA!O9982=تحویلی!$E$1,تحویلی!$E$1&amp;COUNTIF(NOSA!$O$1:O9982,تحویلی!$E$1),"")),"")</f>
        <v/>
      </c>
      <c r="E9982" s="10" t="str">
        <f t="shared" si="634"/>
        <v>6073601</v>
      </c>
      <c r="F9982" s="10" t="str">
        <f>IFERROR(VLOOKUP(I9982,DATABASE!$N:$O,2,FALSE),"")</f>
        <v>دستكش ضد برش سبك</v>
      </c>
      <c r="G9982" s="3" t="s">
        <v>3897</v>
      </c>
      <c r="H9982" s="4">
        <v>6073</v>
      </c>
      <c r="I9982" s="3" t="s">
        <v>1442</v>
      </c>
      <c r="J9982" s="3" t="s">
        <v>22</v>
      </c>
      <c r="K9982" s="5">
        <v>1</v>
      </c>
      <c r="L9982" s="3" t="s">
        <v>3</v>
      </c>
      <c r="M9982" s="3" t="s">
        <v>19</v>
      </c>
      <c r="N9982" s="3" t="s">
        <v>558</v>
      </c>
      <c r="O9982" s="1">
        <v>601</v>
      </c>
      <c r="P9982" s="4">
        <v>1</v>
      </c>
      <c r="Q9982" s="10">
        <f t="shared" si="635"/>
        <v>601</v>
      </c>
    </row>
    <row r="9983" spans="2:17" ht="20.25" customHeight="1">
      <c r="B9983" s="10" t="str">
        <f t="shared" si="632"/>
        <v>دستكش ضد برش سبك55</v>
      </c>
      <c r="C9983" s="10" t="str">
        <f t="shared" si="633"/>
        <v>دستكش ضد برش سبك1404/05/1155</v>
      </c>
      <c r="D9983" s="10" t="str">
        <f>IFERROR(IF(تحویلی!$E$1="","",IF(NOSA!O9983=تحویلی!$E$1,تحویلی!$E$1&amp;COUNTIF(NOSA!$O$1:O9983,تحویلی!$E$1),"")),"")</f>
        <v/>
      </c>
      <c r="E9983" s="10" t="str">
        <f t="shared" si="634"/>
        <v>607355</v>
      </c>
      <c r="F9983" s="10" t="str">
        <f>IFERROR(VLOOKUP(I9983,DATABASE!$N:$O,2,FALSE),"")</f>
        <v>دستكش ضد برش سبك</v>
      </c>
      <c r="G9983" s="3" t="s">
        <v>3897</v>
      </c>
      <c r="H9983" s="4">
        <v>6073</v>
      </c>
      <c r="I9983" s="3" t="s">
        <v>1442</v>
      </c>
      <c r="J9983" s="3" t="s">
        <v>22</v>
      </c>
      <c r="K9983" s="5">
        <v>1</v>
      </c>
      <c r="L9983" s="3" t="s">
        <v>3</v>
      </c>
      <c r="M9983" s="3" t="s">
        <v>19</v>
      </c>
      <c r="N9983" s="3" t="s">
        <v>116</v>
      </c>
      <c r="O9983" s="1">
        <v>55</v>
      </c>
      <c r="P9983" s="4">
        <v>1</v>
      </c>
      <c r="Q9983" s="10">
        <f t="shared" si="635"/>
        <v>55</v>
      </c>
    </row>
    <row r="9984" spans="2:17" ht="20.25" customHeight="1">
      <c r="B9984" s="10" t="str">
        <f t="shared" si="632"/>
        <v>دستكش ضد برش سبك458</v>
      </c>
      <c r="C9984" s="10" t="str">
        <f t="shared" si="633"/>
        <v>دستكش ضد برش سبك1404/05/11458</v>
      </c>
      <c r="D9984" s="10" t="str">
        <f>IFERROR(IF(تحویلی!$E$1="","",IF(NOSA!O9984=تحویلی!$E$1,تحویلی!$E$1&amp;COUNTIF(NOSA!$O$1:O9984,تحویلی!$E$1),"")),"")</f>
        <v/>
      </c>
      <c r="E9984" s="10" t="str">
        <f t="shared" si="634"/>
        <v>6083458</v>
      </c>
      <c r="F9984" s="10" t="str">
        <f>IFERROR(VLOOKUP(I9984,DATABASE!$N:$O,2,FALSE),"")</f>
        <v>دستكش ضد برش سبك</v>
      </c>
      <c r="G9984" s="3" t="s">
        <v>3897</v>
      </c>
      <c r="H9984" s="4">
        <v>6083</v>
      </c>
      <c r="I9984" s="3" t="s">
        <v>1442</v>
      </c>
      <c r="J9984" s="3" t="s">
        <v>22</v>
      </c>
      <c r="K9984" s="5">
        <v>1</v>
      </c>
      <c r="L9984" s="3" t="s">
        <v>3</v>
      </c>
      <c r="M9984" s="3" t="s">
        <v>4</v>
      </c>
      <c r="N9984" s="3" t="s">
        <v>322</v>
      </c>
      <c r="O9984" s="1">
        <v>458</v>
      </c>
      <c r="P9984" s="4">
        <v>1</v>
      </c>
      <c r="Q9984" s="10">
        <f t="shared" si="635"/>
        <v>458</v>
      </c>
    </row>
    <row r="9985" spans="2:17" ht="20.25" customHeight="1">
      <c r="B9985" s="10" t="str">
        <f t="shared" si="632"/>
        <v>دستكش ضد برش سبك954</v>
      </c>
      <c r="C9985" s="10" t="str">
        <f t="shared" si="633"/>
        <v>دستكش ضد برش سبك1404/05/11954</v>
      </c>
      <c r="D9985" s="10" t="str">
        <f>IFERROR(IF(تحویلی!$E$1="","",IF(NOSA!O9985=تحویلی!$E$1,تحویلی!$E$1&amp;COUNTIF(NOSA!$O$1:O9985,تحویلی!$E$1),"")),"")</f>
        <v/>
      </c>
      <c r="E9985" s="10" t="str">
        <f t="shared" si="634"/>
        <v>6095954</v>
      </c>
      <c r="F9985" s="10" t="str">
        <f>IFERROR(VLOOKUP(I9985,DATABASE!$N:$O,2,FALSE),"")</f>
        <v>دستكش ضد برش سبك</v>
      </c>
      <c r="G9985" s="3" t="s">
        <v>3897</v>
      </c>
      <c r="H9985" s="4">
        <v>6095</v>
      </c>
      <c r="I9985" s="3" t="s">
        <v>1442</v>
      </c>
      <c r="J9985" s="3" t="s">
        <v>22</v>
      </c>
      <c r="K9985" s="5">
        <v>1</v>
      </c>
      <c r="L9985" s="3" t="s">
        <v>3</v>
      </c>
      <c r="M9985" s="3" t="s">
        <v>47</v>
      </c>
      <c r="N9985" s="3" t="s">
        <v>4245</v>
      </c>
      <c r="O9985" s="1">
        <v>954</v>
      </c>
      <c r="P9985" s="4">
        <v>1</v>
      </c>
      <c r="Q9985" s="10">
        <f t="shared" si="635"/>
        <v>954</v>
      </c>
    </row>
    <row r="9986" spans="2:17" ht="20.25" customHeight="1">
      <c r="B9986" s="10" t="str">
        <f t="shared" si="632"/>
        <v>كفش ايمني عايق برق865</v>
      </c>
      <c r="C9986" s="10" t="str">
        <f t="shared" si="633"/>
        <v>كفش ايمني عايق برق1404/05/11865</v>
      </c>
      <c r="D9986" s="10" t="str">
        <f>IFERROR(IF(تحویلی!$E$1="","",IF(NOSA!O9986=تحویلی!$E$1,تحویلی!$E$1&amp;COUNTIF(NOSA!$O$1:O9986,تحویلی!$E$1),"")),"")</f>
        <v/>
      </c>
      <c r="E9986" s="10" t="str">
        <f t="shared" si="634"/>
        <v>6097865</v>
      </c>
      <c r="F9986" s="10" t="str">
        <f>IFERROR(VLOOKUP(I9986,DATABASE!$N:$O,2,FALSE),"")</f>
        <v>كفش ايمني عايق برق</v>
      </c>
      <c r="G9986" s="3" t="s">
        <v>3897</v>
      </c>
      <c r="H9986" s="4">
        <v>6097</v>
      </c>
      <c r="I9986" s="3" t="s">
        <v>1610</v>
      </c>
      <c r="J9986" s="3" t="s">
        <v>1689</v>
      </c>
      <c r="K9986" s="5">
        <v>1</v>
      </c>
      <c r="L9986" s="3" t="s">
        <v>3</v>
      </c>
      <c r="M9986" s="3" t="s">
        <v>47</v>
      </c>
      <c r="N9986" s="3" t="s">
        <v>3287</v>
      </c>
      <c r="O9986" s="1">
        <v>865</v>
      </c>
      <c r="P9986" s="4">
        <v>1</v>
      </c>
      <c r="Q9986" s="10">
        <f t="shared" si="635"/>
        <v>865</v>
      </c>
    </row>
    <row r="9987" spans="2:17" ht="20.25" customHeight="1">
      <c r="B9987" s="10" t="str">
        <f t="shared" si="632"/>
        <v>دستكش ضد برش سبك156</v>
      </c>
      <c r="C9987" s="10" t="str">
        <f t="shared" si="633"/>
        <v>دستكش ضد برش سبك1404/05/11156</v>
      </c>
      <c r="D9987" s="10" t="str">
        <f>IFERROR(IF(تحویلی!$E$1="","",IF(NOSA!O9987=تحویلی!$E$1,تحویلی!$E$1&amp;COUNTIF(NOSA!$O$1:O9987,تحویلی!$E$1),"")),"")</f>
        <v/>
      </c>
      <c r="E9987" s="10" t="str">
        <f t="shared" si="634"/>
        <v>6109156</v>
      </c>
      <c r="F9987" s="10" t="str">
        <f>IFERROR(VLOOKUP(I9987,DATABASE!$N:$O,2,FALSE),"")</f>
        <v>دستكش ضد برش سبك</v>
      </c>
      <c r="G9987" s="3" t="s">
        <v>3897</v>
      </c>
      <c r="H9987" s="4">
        <v>6109</v>
      </c>
      <c r="I9987" s="3" t="s">
        <v>1442</v>
      </c>
      <c r="J9987" s="3" t="s">
        <v>22</v>
      </c>
      <c r="K9987" s="5">
        <v>1</v>
      </c>
      <c r="L9987" s="3" t="s">
        <v>3</v>
      </c>
      <c r="M9987" s="3" t="s">
        <v>4</v>
      </c>
      <c r="N9987" s="3" t="s">
        <v>29</v>
      </c>
      <c r="O9987" s="1">
        <v>156</v>
      </c>
      <c r="P9987" s="4">
        <v>1</v>
      </c>
      <c r="Q9987" s="10">
        <f t="shared" si="635"/>
        <v>156</v>
      </c>
    </row>
    <row r="9988" spans="2:17" ht="20.25" customHeight="1">
      <c r="B9988" s="10" t="str">
        <f t="shared" si="632"/>
        <v>دستكش ضد برش سبك866</v>
      </c>
      <c r="C9988" s="10" t="str">
        <f t="shared" si="633"/>
        <v>دستكش ضد برش سبك1404/05/12866</v>
      </c>
      <c r="D9988" s="10" t="str">
        <f>IFERROR(IF(تحویلی!$E$1="","",IF(NOSA!O9988=تحویلی!$E$1,تحویلی!$E$1&amp;COUNTIF(NOSA!$O$1:O9988,تحویلی!$E$1),"")),"")</f>
        <v/>
      </c>
      <c r="E9988" s="10" t="str">
        <f t="shared" si="634"/>
        <v>6156866</v>
      </c>
      <c r="F9988" s="10" t="str">
        <f>IFERROR(VLOOKUP(I9988,DATABASE!$N:$O,2,FALSE),"")</f>
        <v>دستكش ضد برش سبك</v>
      </c>
      <c r="G9988" s="3" t="s">
        <v>3898</v>
      </c>
      <c r="H9988" s="4">
        <v>6156</v>
      </c>
      <c r="I9988" s="3" t="s">
        <v>1442</v>
      </c>
      <c r="J9988" s="3" t="s">
        <v>22</v>
      </c>
      <c r="K9988" s="5">
        <v>1</v>
      </c>
      <c r="L9988" s="3" t="s">
        <v>3</v>
      </c>
      <c r="M9988" s="3" t="s">
        <v>47</v>
      </c>
      <c r="N9988" s="3" t="s">
        <v>77</v>
      </c>
      <c r="O9988" s="1">
        <v>866</v>
      </c>
      <c r="P9988" s="4">
        <v>1</v>
      </c>
      <c r="Q9988" s="10">
        <f t="shared" si="635"/>
        <v>866</v>
      </c>
    </row>
    <row r="9989" spans="2:17" ht="20.25" customHeight="1">
      <c r="B9989" s="10" t="str">
        <f t="shared" si="632"/>
        <v>دستكش كف دوبل چرمي401</v>
      </c>
      <c r="C9989" s="10" t="str">
        <f t="shared" si="633"/>
        <v>دستكش كف دوبل چرمي1404/05/12401</v>
      </c>
      <c r="D9989" s="10" t="str">
        <f>IFERROR(IF(تحویلی!$E$1="","",IF(NOSA!O9989=تحویلی!$E$1,تحویلی!$E$1&amp;COUNTIF(NOSA!$O$1:O9989,تحویلی!$E$1),"")),"")</f>
        <v/>
      </c>
      <c r="E9989" s="10" t="str">
        <f t="shared" si="634"/>
        <v>6156401</v>
      </c>
      <c r="F9989" s="10" t="str">
        <f>IFERROR(VLOOKUP(I9989,DATABASE!$N:$O,2,FALSE),"")</f>
        <v>دستكش كف دوبل چرمي</v>
      </c>
      <c r="G9989" s="3" t="s">
        <v>3898</v>
      </c>
      <c r="H9989" s="4">
        <v>6156</v>
      </c>
      <c r="I9989" s="3" t="s">
        <v>1683</v>
      </c>
      <c r="J9989" s="3" t="s">
        <v>1684</v>
      </c>
      <c r="K9989" s="5">
        <v>1</v>
      </c>
      <c r="L9989" s="3" t="s">
        <v>3</v>
      </c>
      <c r="M9989" s="3" t="s">
        <v>19</v>
      </c>
      <c r="N9989" s="3" t="s">
        <v>424</v>
      </c>
      <c r="O9989" s="1">
        <v>401</v>
      </c>
      <c r="P9989" s="4">
        <v>1</v>
      </c>
      <c r="Q9989" s="10">
        <f t="shared" si="635"/>
        <v>401</v>
      </c>
    </row>
    <row r="9990" spans="2:17" ht="20.25" customHeight="1">
      <c r="B9990" s="10" t="str">
        <f t="shared" si="632"/>
        <v>دستكش ساق بلند نسوز674</v>
      </c>
      <c r="C9990" s="10" t="str">
        <f t="shared" si="633"/>
        <v>دستكش ساق بلند نسوز1404/05/12674</v>
      </c>
      <c r="D9990" s="10" t="str">
        <f>IFERROR(IF(تحویلی!$E$1="","",IF(NOSA!O9990=تحویلی!$E$1,تحویلی!$E$1&amp;COUNTIF(NOSA!$O$1:O9990,تحویلی!$E$1),"")),"")</f>
        <v/>
      </c>
      <c r="E9990" s="10" t="str">
        <f t="shared" si="634"/>
        <v>6164674</v>
      </c>
      <c r="F9990" s="10" t="str">
        <f>IFERROR(VLOOKUP(I9990,DATABASE!$N:$O,2,FALSE),"")</f>
        <v>دستكش ساق بلند نسوز</v>
      </c>
      <c r="G9990" s="3" t="s">
        <v>3898</v>
      </c>
      <c r="H9990" s="4">
        <v>6164</v>
      </c>
      <c r="I9990" s="3" t="s">
        <v>1461</v>
      </c>
      <c r="J9990" s="3" t="s">
        <v>34</v>
      </c>
      <c r="K9990" s="5">
        <v>1</v>
      </c>
      <c r="L9990" s="3" t="s">
        <v>3</v>
      </c>
      <c r="M9990" s="3" t="s">
        <v>19</v>
      </c>
      <c r="N9990" s="3" t="s">
        <v>100</v>
      </c>
      <c r="O9990" s="1">
        <v>674</v>
      </c>
      <c r="P9990" s="4">
        <v>0</v>
      </c>
      <c r="Q9990" s="10">
        <f t="shared" si="635"/>
        <v>674</v>
      </c>
    </row>
    <row r="9991" spans="2:17" ht="20.25" customHeight="1">
      <c r="B9991" s="10" t="str">
        <f t="shared" si="632"/>
        <v>هدگير نقاب624</v>
      </c>
      <c r="C9991" s="10" t="str">
        <f t="shared" si="633"/>
        <v>هدگير نقاب1404/05/12624</v>
      </c>
      <c r="D9991" s="10" t="str">
        <f>IFERROR(IF(تحویلی!$E$1="","",IF(NOSA!O9991=تحویلی!$E$1,تحویلی!$E$1&amp;COUNTIF(NOSA!$O$1:O9991,تحویلی!$E$1),"")),"")</f>
        <v/>
      </c>
      <c r="E9991" s="10" t="str">
        <f t="shared" si="634"/>
        <v>6184624</v>
      </c>
      <c r="F9991" s="10" t="str">
        <f>IFERROR(VLOOKUP(I9991,DATABASE!$N:$O,2,FALSE),"")</f>
        <v>هدگير نقاب</v>
      </c>
      <c r="G9991" s="3" t="s">
        <v>3898</v>
      </c>
      <c r="H9991" s="3">
        <v>6184</v>
      </c>
      <c r="I9991" s="3" t="s">
        <v>1468</v>
      </c>
      <c r="J9991" s="3" t="s">
        <v>12</v>
      </c>
      <c r="K9991" s="3">
        <v>1</v>
      </c>
      <c r="L9991" s="3" t="s">
        <v>8</v>
      </c>
      <c r="M9991" s="3" t="s">
        <v>25</v>
      </c>
      <c r="N9991" s="3" t="s">
        <v>226</v>
      </c>
      <c r="O9991" s="3">
        <v>624</v>
      </c>
      <c r="P9991" s="3">
        <v>0</v>
      </c>
      <c r="Q9991" s="10">
        <f t="shared" si="635"/>
        <v>624</v>
      </c>
    </row>
    <row r="9992" spans="2:17" ht="20.25" customHeight="1">
      <c r="B9992" s="10" t="str">
        <f t="shared" si="632"/>
        <v>دستكش كف مواد سبك741</v>
      </c>
      <c r="C9992" s="10" t="str">
        <f t="shared" si="633"/>
        <v>دستكش كف مواد سبك1404/05/12741</v>
      </c>
      <c r="D9992" s="10" t="str">
        <f>IFERROR(IF(تحویلی!$E$1="","",IF(NOSA!O9992=تحویلی!$E$1,تحویلی!$E$1&amp;COUNTIF(NOSA!$O$1:O9992,تحویلی!$E$1),"")),"")</f>
        <v/>
      </c>
      <c r="E9992" s="10" t="str">
        <f t="shared" si="634"/>
        <v>6185741</v>
      </c>
      <c r="F9992" s="10" t="str">
        <f>IFERROR(VLOOKUP(I9992,DATABASE!$N:$O,2,FALSE),"")</f>
        <v>دستكش كف مواد سبك</v>
      </c>
      <c r="G9992" s="3" t="s">
        <v>3898</v>
      </c>
      <c r="H9992" s="3">
        <v>6185</v>
      </c>
      <c r="I9992" s="3" t="s">
        <v>1456</v>
      </c>
      <c r="J9992" s="3" t="s">
        <v>2</v>
      </c>
      <c r="K9992" s="3">
        <v>1</v>
      </c>
      <c r="L9992" s="3" t="s">
        <v>3</v>
      </c>
      <c r="M9992" s="3" t="s">
        <v>102</v>
      </c>
      <c r="N9992" s="3" t="s">
        <v>764</v>
      </c>
      <c r="O9992" s="3">
        <v>741</v>
      </c>
      <c r="P9992" s="3">
        <v>1</v>
      </c>
      <c r="Q9992" s="10">
        <f t="shared" si="635"/>
        <v>741</v>
      </c>
    </row>
    <row r="9993" spans="2:17" ht="20.25" customHeight="1">
      <c r="B9993" s="10" t="str">
        <f t="shared" si="632"/>
        <v>دستكش كف مواد سبك947</v>
      </c>
      <c r="C9993" s="10" t="str">
        <f t="shared" si="633"/>
        <v>دستكش كف مواد سبك1404/05/12947</v>
      </c>
      <c r="D9993" s="10" t="str">
        <f>IFERROR(IF(تحویلی!$E$1="","",IF(NOSA!O9993=تحویلی!$E$1,تحویلی!$E$1&amp;COUNTIF(NOSA!$O$1:O9993,تحویلی!$E$1),"")),"")</f>
        <v/>
      </c>
      <c r="E9993" s="10" t="str">
        <f t="shared" si="634"/>
        <v>6195947</v>
      </c>
      <c r="F9993" s="10" t="str">
        <f>IFERROR(VLOOKUP(I9993,DATABASE!$N:$O,2,FALSE),"")</f>
        <v>دستكش كف مواد سبك</v>
      </c>
      <c r="G9993" s="3" t="s">
        <v>3898</v>
      </c>
      <c r="H9993" s="3">
        <v>6195</v>
      </c>
      <c r="I9993" s="3" t="s">
        <v>1456</v>
      </c>
      <c r="J9993" s="3" t="s">
        <v>2</v>
      </c>
      <c r="K9993" s="3">
        <v>1</v>
      </c>
      <c r="L9993" s="3" t="s">
        <v>3</v>
      </c>
      <c r="M9993" s="3" t="s">
        <v>47</v>
      </c>
      <c r="N9993" s="3" t="s">
        <v>4076</v>
      </c>
      <c r="O9993" s="3">
        <v>947</v>
      </c>
      <c r="P9993" s="3">
        <v>1</v>
      </c>
      <c r="Q9993" s="10">
        <f t="shared" si="635"/>
        <v>947</v>
      </c>
    </row>
    <row r="9994" spans="2:17" ht="20.25" customHeight="1">
      <c r="B9994" s="10" t="str">
        <f t="shared" si="632"/>
        <v>لباس كار ديرسوز(بلوز) 402</v>
      </c>
      <c r="C9994" s="10" t="str">
        <f t="shared" si="633"/>
        <v>لباس كار ديرسوز(بلوز) 1404/05/12402</v>
      </c>
      <c r="D9994" s="10" t="str">
        <f>IFERROR(IF(تحویلی!$E$1="","",IF(NOSA!O9994=تحویلی!$E$1,تحویلی!$E$1&amp;COUNTIF(NOSA!$O$1:O9994,تحویلی!$E$1),"")),"")</f>
        <v/>
      </c>
      <c r="E9994" s="10" t="str">
        <f t="shared" si="634"/>
        <v>6197402</v>
      </c>
      <c r="F9994" s="10" t="str">
        <f>IFERROR(VLOOKUP(I9994,DATABASE!$N:$O,2,FALSE),"")</f>
        <v xml:space="preserve">لباس كار ديرسوز(بلوز) </v>
      </c>
      <c r="G9994" s="3" t="s">
        <v>3898</v>
      </c>
      <c r="H9994" s="3">
        <v>6197</v>
      </c>
      <c r="I9994" s="3" t="s">
        <v>1703</v>
      </c>
      <c r="J9994" s="3" t="s">
        <v>1704</v>
      </c>
      <c r="K9994" s="3">
        <v>1</v>
      </c>
      <c r="L9994" s="3" t="s">
        <v>8</v>
      </c>
      <c r="M9994" s="3" t="s">
        <v>4</v>
      </c>
      <c r="N9994" s="3" t="s">
        <v>68</v>
      </c>
      <c r="O9994" s="3">
        <v>402</v>
      </c>
      <c r="P9994" s="3">
        <v>1</v>
      </c>
      <c r="Q9994" s="10">
        <f t="shared" si="635"/>
        <v>402</v>
      </c>
    </row>
    <row r="9995" spans="2:17" ht="20.25" customHeight="1">
      <c r="B9995" s="10" t="str">
        <f t="shared" si="632"/>
        <v>دستكش كف مواد سبك540</v>
      </c>
      <c r="C9995" s="10" t="str">
        <f t="shared" si="633"/>
        <v>دستكش كف مواد سبك1404/05/12540</v>
      </c>
      <c r="D9995" s="10" t="str">
        <f>IFERROR(IF(تحویلی!$E$1="","",IF(NOSA!O9995=تحویلی!$E$1,تحویلی!$E$1&amp;COUNTIF(NOSA!$O$1:O9995,تحویلی!$E$1),"")),"")</f>
        <v/>
      </c>
      <c r="E9995" s="10" t="str">
        <f t="shared" si="634"/>
        <v>6199540</v>
      </c>
      <c r="F9995" s="10" t="str">
        <f>IFERROR(VLOOKUP(I9995,DATABASE!$N:$O,2,FALSE),"")</f>
        <v>دستكش كف مواد سبك</v>
      </c>
      <c r="G9995" s="3" t="s">
        <v>3898</v>
      </c>
      <c r="H9995" s="3">
        <v>6199</v>
      </c>
      <c r="I9995" s="3" t="s">
        <v>1456</v>
      </c>
      <c r="J9995" s="3" t="s">
        <v>2</v>
      </c>
      <c r="K9995" s="3">
        <v>1</v>
      </c>
      <c r="L9995" s="3" t="s">
        <v>3</v>
      </c>
      <c r="M9995" s="3" t="s">
        <v>19</v>
      </c>
      <c r="N9995" s="3" t="s">
        <v>565</v>
      </c>
      <c r="O9995" s="3">
        <v>540</v>
      </c>
      <c r="P9995" s="3">
        <v>1</v>
      </c>
      <c r="Q9995" s="10">
        <f t="shared" si="635"/>
        <v>540</v>
      </c>
    </row>
    <row r="9996" spans="2:17" ht="20.25" customHeight="1">
      <c r="B9996" s="10" t="str">
        <f t="shared" si="632"/>
        <v>دستكش ضد برش سبك819</v>
      </c>
      <c r="C9996" s="10" t="str">
        <f t="shared" si="633"/>
        <v>دستكش ضد برش سبك1404/05/12819</v>
      </c>
      <c r="D9996" s="10" t="str">
        <f>IFERROR(IF(تحویلی!$E$1="","",IF(NOSA!O9996=تحویلی!$E$1,تحویلی!$E$1&amp;COUNTIF(NOSA!$O$1:O9996,تحویلی!$E$1),"")),"")</f>
        <v/>
      </c>
      <c r="E9996" s="10" t="str">
        <f t="shared" si="634"/>
        <v>6201819</v>
      </c>
      <c r="F9996" s="10" t="str">
        <f>IFERROR(VLOOKUP(I9996,DATABASE!$N:$O,2,FALSE),"")</f>
        <v>دستكش ضد برش سبك</v>
      </c>
      <c r="G9996" s="3" t="s">
        <v>3898</v>
      </c>
      <c r="H9996" s="3">
        <v>6201</v>
      </c>
      <c r="I9996" s="3" t="s">
        <v>1442</v>
      </c>
      <c r="J9996" s="3" t="s">
        <v>22</v>
      </c>
      <c r="K9996" s="3">
        <v>1</v>
      </c>
      <c r="L9996" s="3" t="s">
        <v>3</v>
      </c>
      <c r="M9996" s="3" t="s">
        <v>19</v>
      </c>
      <c r="N9996" s="3" t="s">
        <v>1775</v>
      </c>
      <c r="O9996" s="3">
        <v>819</v>
      </c>
      <c r="P9996" s="3">
        <v>1</v>
      </c>
      <c r="Q9996" s="10">
        <f t="shared" si="635"/>
        <v>819</v>
      </c>
    </row>
    <row r="9997" spans="2:17" ht="20.25" customHeight="1">
      <c r="B9997" s="10" t="str">
        <f t="shared" si="632"/>
        <v>دستكش ضد برش سبك653</v>
      </c>
      <c r="C9997" s="10" t="str">
        <f t="shared" si="633"/>
        <v>دستكش ضد برش سبك1404/05/12653</v>
      </c>
      <c r="D9997" s="10" t="str">
        <f>IFERROR(IF(تحویلی!$E$1="","",IF(NOSA!O9997=تحویلی!$E$1,تحویلی!$E$1&amp;COUNTIF(NOSA!$O$1:O9997,تحویلی!$E$1),"")),"")</f>
        <v/>
      </c>
      <c r="E9997" s="10" t="str">
        <f t="shared" si="634"/>
        <v>6201653</v>
      </c>
      <c r="F9997" s="10" t="str">
        <f>IFERROR(VLOOKUP(I9997,DATABASE!$N:$O,2,FALSE),"")</f>
        <v>دستكش ضد برش سبك</v>
      </c>
      <c r="G9997" s="3" t="s">
        <v>3898</v>
      </c>
      <c r="H9997" s="3">
        <v>6201</v>
      </c>
      <c r="I9997" s="3" t="s">
        <v>1442</v>
      </c>
      <c r="J9997" s="3" t="s">
        <v>22</v>
      </c>
      <c r="K9997" s="3">
        <v>1</v>
      </c>
      <c r="L9997" s="3" t="s">
        <v>3</v>
      </c>
      <c r="M9997" s="3" t="s">
        <v>19</v>
      </c>
      <c r="N9997" s="3" t="s">
        <v>873</v>
      </c>
      <c r="O9997" s="3">
        <v>653</v>
      </c>
      <c r="P9997" s="3">
        <v>1</v>
      </c>
      <c r="Q9997" s="10">
        <f t="shared" si="635"/>
        <v>653</v>
      </c>
    </row>
    <row r="9998" spans="2:17" ht="20.25" customHeight="1">
      <c r="B9998" s="10" t="str">
        <f t="shared" si="632"/>
        <v>كفش ايمني941</v>
      </c>
      <c r="C9998" s="10" t="str">
        <f t="shared" si="633"/>
        <v>كفش ايمني1404/05/12941</v>
      </c>
      <c r="D9998" s="10" t="str">
        <f>IFERROR(IF(تحویلی!$E$1="","",IF(NOSA!O9998=تحویلی!$E$1,تحویلی!$E$1&amp;COUNTIF(NOSA!$O$1:O9998,تحویلی!$E$1),"")),"")</f>
        <v/>
      </c>
      <c r="E9998" s="10" t="str">
        <f t="shared" si="634"/>
        <v>6206941</v>
      </c>
      <c r="F9998" s="10" t="str">
        <f>IFERROR(VLOOKUP(I9998,DATABASE!$N:$O,2,FALSE),"")</f>
        <v>كفش ايمني</v>
      </c>
      <c r="G9998" s="3" t="s">
        <v>3898</v>
      </c>
      <c r="H9998" s="3">
        <v>6206</v>
      </c>
      <c r="I9998" s="3" t="s">
        <v>1720</v>
      </c>
      <c r="J9998" s="3" t="s">
        <v>1721</v>
      </c>
      <c r="K9998" s="3">
        <v>1</v>
      </c>
      <c r="L9998" s="3" t="s">
        <v>3</v>
      </c>
      <c r="M9998" s="3" t="s">
        <v>47</v>
      </c>
      <c r="N9998" s="3" t="s">
        <v>1253</v>
      </c>
      <c r="O9998" s="3">
        <v>941</v>
      </c>
      <c r="P9998" s="3">
        <v>1</v>
      </c>
      <c r="Q9998" s="10">
        <f t="shared" si="635"/>
        <v>941</v>
      </c>
    </row>
    <row r="9999" spans="2:17" ht="20.25" customHeight="1">
      <c r="B9999" s="10" t="str">
        <f t="shared" ref="B9999:B10062" si="636">F9999&amp;Q9999</f>
        <v>دستكش ضد برش سبك773</v>
      </c>
      <c r="C9999" s="10" t="str">
        <f t="shared" ref="C9999:C10062" si="637">F9999&amp;G9999&amp;O9999</f>
        <v>دستكش ضد برش سبك1404/05/12773</v>
      </c>
      <c r="D9999" s="10" t="str">
        <f>IFERROR(IF(تحویلی!$E$1="","",IF(NOSA!O9999=تحویلی!$E$1,تحویلی!$E$1&amp;COUNTIF(NOSA!$O$1:O9999,تحویلی!$E$1),"")),"")</f>
        <v/>
      </c>
      <c r="E9999" s="10" t="str">
        <f t="shared" ref="E9999:E10062" si="638">H9999&amp;O9999</f>
        <v>6219773</v>
      </c>
      <c r="F9999" s="10" t="str">
        <f>IFERROR(VLOOKUP(I9999,DATABASE!$N:$O,2,FALSE),"")</f>
        <v>دستكش ضد برش سبك</v>
      </c>
      <c r="G9999" s="3" t="s">
        <v>3898</v>
      </c>
      <c r="H9999" s="3">
        <v>6219</v>
      </c>
      <c r="I9999" s="3" t="s">
        <v>1442</v>
      </c>
      <c r="J9999" s="3" t="s">
        <v>22</v>
      </c>
      <c r="K9999" s="3">
        <v>1</v>
      </c>
      <c r="L9999" s="3" t="s">
        <v>3</v>
      </c>
      <c r="M9999" s="3" t="s">
        <v>4</v>
      </c>
      <c r="N9999" s="3" t="s">
        <v>1148</v>
      </c>
      <c r="O9999" s="3">
        <v>773</v>
      </c>
      <c r="P9999" s="3">
        <v>1</v>
      </c>
      <c r="Q9999" s="10">
        <f t="shared" si="635"/>
        <v>773</v>
      </c>
    </row>
    <row r="10000" spans="2:17" ht="20.25" customHeight="1">
      <c r="B10000" s="10" t="str">
        <f t="shared" si="636"/>
        <v>دستكش ضد برش سبك725</v>
      </c>
      <c r="C10000" s="10" t="str">
        <f t="shared" si="637"/>
        <v>دستكش ضد برش سبك1404/05/12725</v>
      </c>
      <c r="D10000" s="10" t="str">
        <f>IFERROR(IF(تحویلی!$E$1="","",IF(NOSA!O10000=تحویلی!$E$1,تحویلی!$E$1&amp;COUNTIF(NOSA!$O$1:O10000,تحویلی!$E$1),"")),"")</f>
        <v/>
      </c>
      <c r="E10000" s="10" t="str">
        <f t="shared" si="638"/>
        <v>6219725</v>
      </c>
      <c r="F10000" s="10" t="str">
        <f>IFERROR(VLOOKUP(I10000,DATABASE!$N:$O,2,FALSE),"")</f>
        <v>دستكش ضد برش سبك</v>
      </c>
      <c r="G10000" s="3" t="s">
        <v>3898</v>
      </c>
      <c r="H10000" s="3">
        <v>6219</v>
      </c>
      <c r="I10000" s="3" t="s">
        <v>1442</v>
      </c>
      <c r="J10000" s="3" t="s">
        <v>22</v>
      </c>
      <c r="K10000" s="3">
        <v>1</v>
      </c>
      <c r="L10000" s="3" t="s">
        <v>3</v>
      </c>
      <c r="M10000" s="3" t="s">
        <v>19</v>
      </c>
      <c r="N10000" s="3" t="s">
        <v>596</v>
      </c>
      <c r="O10000" s="3">
        <v>725</v>
      </c>
      <c r="P10000" s="3">
        <v>1</v>
      </c>
      <c r="Q10000" s="10">
        <f t="shared" si="635"/>
        <v>725</v>
      </c>
    </row>
    <row r="10001" spans="2:17" ht="20.25" customHeight="1">
      <c r="B10001" s="10" t="str">
        <f t="shared" si="636"/>
        <v>دستكش كف مواد سبك733</v>
      </c>
      <c r="C10001" s="10" t="str">
        <f t="shared" si="637"/>
        <v>دستكش كف مواد سبك1404/05/13733</v>
      </c>
      <c r="D10001" s="10" t="str">
        <f>IFERROR(IF(تحویلی!$E$1="","",IF(NOSA!O10001=تحویلی!$E$1,تحویلی!$E$1&amp;COUNTIF(NOSA!$O$1:O10001,تحویلی!$E$1),"")),"")</f>
        <v/>
      </c>
      <c r="E10001" s="10" t="str">
        <f t="shared" si="638"/>
        <v>6247733</v>
      </c>
      <c r="F10001" s="10" t="str">
        <f>IFERROR(VLOOKUP(I10001,DATABASE!$N:$O,2,FALSE),"")</f>
        <v>دستكش كف مواد سبك</v>
      </c>
      <c r="G10001" s="3" t="s">
        <v>3899</v>
      </c>
      <c r="H10001" s="3">
        <v>6247</v>
      </c>
      <c r="I10001" s="3" t="s">
        <v>1456</v>
      </c>
      <c r="J10001" s="3" t="s">
        <v>2</v>
      </c>
      <c r="K10001" s="3">
        <v>1</v>
      </c>
      <c r="L10001" s="3" t="s">
        <v>3</v>
      </c>
      <c r="M10001" s="3" t="s">
        <v>47</v>
      </c>
      <c r="N10001" s="3" t="s">
        <v>733</v>
      </c>
      <c r="O10001" s="3">
        <v>733</v>
      </c>
      <c r="P10001" s="3">
        <v>1</v>
      </c>
      <c r="Q10001" s="10">
        <f t="shared" si="635"/>
        <v>733</v>
      </c>
    </row>
    <row r="10002" spans="2:17" ht="20.25" customHeight="1">
      <c r="B10002" s="10" t="str">
        <f t="shared" si="636"/>
        <v>دستكش ضد برش سبك848</v>
      </c>
      <c r="C10002" s="10" t="str">
        <f t="shared" si="637"/>
        <v>دستكش ضد برش سبك1404/05/13848</v>
      </c>
      <c r="D10002" s="10" t="str">
        <f>IFERROR(IF(تحویلی!$E$1="","",IF(NOSA!O10002=تحویلی!$E$1,تحویلی!$E$1&amp;COUNTIF(NOSA!$O$1:O10002,تحویلی!$E$1),"")),"")</f>
        <v/>
      </c>
      <c r="E10002" s="10" t="str">
        <f t="shared" si="638"/>
        <v>6266848</v>
      </c>
      <c r="F10002" s="10" t="str">
        <f>IFERROR(VLOOKUP(I10002,DATABASE!$N:$O,2,FALSE),"")</f>
        <v>دستكش ضد برش سبك</v>
      </c>
      <c r="G10002" s="3" t="s">
        <v>3899</v>
      </c>
      <c r="H10002" s="3">
        <v>6266</v>
      </c>
      <c r="I10002" s="3" t="s">
        <v>1442</v>
      </c>
      <c r="J10002" s="3" t="s">
        <v>22</v>
      </c>
      <c r="K10002" s="3">
        <v>1</v>
      </c>
      <c r="L10002" s="3" t="s">
        <v>3</v>
      </c>
      <c r="M10002" s="3" t="s">
        <v>47</v>
      </c>
      <c r="N10002" s="3" t="s">
        <v>2750</v>
      </c>
      <c r="O10002" s="3">
        <v>848</v>
      </c>
      <c r="P10002" s="3">
        <v>1</v>
      </c>
      <c r="Q10002" s="10">
        <f t="shared" si="635"/>
        <v>848</v>
      </c>
    </row>
    <row r="10003" spans="2:17" ht="20.25" customHeight="1">
      <c r="B10003" s="10" t="str">
        <f t="shared" si="636"/>
        <v>شيشه مات ماسك جوشكاري829</v>
      </c>
      <c r="C10003" s="10" t="str">
        <f t="shared" si="637"/>
        <v>شيشه مات ماسك جوشكاري1404/05/13829</v>
      </c>
      <c r="D10003" s="10" t="str">
        <f>IFERROR(IF(تحویلی!$E$1="","",IF(NOSA!O10003=تحویلی!$E$1,تحویلی!$E$1&amp;COUNTIF(NOSA!$O$1:O10003,تحویلی!$E$1),"")),"")</f>
        <v/>
      </c>
      <c r="E10003" s="10" t="str">
        <f t="shared" si="638"/>
        <v>6268829</v>
      </c>
      <c r="F10003" s="10" t="str">
        <f>IFERROR(VLOOKUP(I10003,DATABASE!$N:$O,2,FALSE),"")</f>
        <v>شيشه مات ماسك جوشكاري</v>
      </c>
      <c r="G10003" s="3" t="s">
        <v>3899</v>
      </c>
      <c r="H10003" s="3">
        <v>6268</v>
      </c>
      <c r="I10003" s="3" t="s">
        <v>1507</v>
      </c>
      <c r="J10003" s="3" t="s">
        <v>113</v>
      </c>
      <c r="K10003" s="3">
        <v>1</v>
      </c>
      <c r="L10003" s="3" t="s">
        <v>8</v>
      </c>
      <c r="M10003" s="3" t="s">
        <v>4</v>
      </c>
      <c r="N10003" s="3" t="s">
        <v>2732</v>
      </c>
      <c r="O10003" s="3">
        <v>829</v>
      </c>
      <c r="P10003" s="3">
        <v>1</v>
      </c>
      <c r="Q10003" s="10">
        <f t="shared" si="635"/>
        <v>829</v>
      </c>
    </row>
    <row r="10004" spans="2:17" ht="20.25" customHeight="1">
      <c r="B10004" s="10" t="str">
        <f t="shared" si="636"/>
        <v>كفش ستادي40</v>
      </c>
      <c r="C10004" s="10" t="str">
        <f t="shared" si="637"/>
        <v>كفش ستادي1404/05/1340</v>
      </c>
      <c r="D10004" s="10" t="str">
        <f>IFERROR(IF(تحویلی!$E$1="","",IF(NOSA!O10004=تحویلی!$E$1,تحویلی!$E$1&amp;COUNTIF(NOSA!$O$1:O10004,تحویلی!$E$1),"")),"")</f>
        <v/>
      </c>
      <c r="E10004" s="10" t="str">
        <f t="shared" si="638"/>
        <v>627240</v>
      </c>
      <c r="F10004" s="10" t="str">
        <f>IFERROR(VLOOKUP(I10004,DATABASE!$N:$O,2,FALSE),"")</f>
        <v>كفش ستادي</v>
      </c>
      <c r="G10004" s="3" t="s">
        <v>3899</v>
      </c>
      <c r="H10004" s="3">
        <v>6272</v>
      </c>
      <c r="I10004" s="3" t="s">
        <v>2344</v>
      </c>
      <c r="J10004" s="3" t="s">
        <v>207</v>
      </c>
      <c r="K10004" s="3">
        <v>1</v>
      </c>
      <c r="L10004" s="3" t="s">
        <v>3</v>
      </c>
      <c r="M10004" s="3" t="s">
        <v>202</v>
      </c>
      <c r="N10004" s="3" t="s">
        <v>613</v>
      </c>
      <c r="O10004" s="3">
        <v>40</v>
      </c>
      <c r="P10004" s="3">
        <v>0</v>
      </c>
      <c r="Q10004" s="10">
        <f t="shared" si="635"/>
        <v>40</v>
      </c>
    </row>
    <row r="10005" spans="2:17" ht="20.25" customHeight="1">
      <c r="B10005" s="10" t="str">
        <f t="shared" si="636"/>
        <v>كفش ستادي748</v>
      </c>
      <c r="C10005" s="10" t="str">
        <f t="shared" si="637"/>
        <v>كفش ستادي1404/05/13748</v>
      </c>
      <c r="D10005" s="10" t="str">
        <f>IFERROR(IF(تحویلی!$E$1="","",IF(NOSA!O10005=تحویلی!$E$1,تحویلی!$E$1&amp;COUNTIF(NOSA!$O$1:O10005,تحویلی!$E$1),"")),"")</f>
        <v/>
      </c>
      <c r="E10005" s="10" t="str">
        <f t="shared" si="638"/>
        <v>6272748</v>
      </c>
      <c r="F10005" s="10" t="str">
        <f>IFERROR(VLOOKUP(I10005,DATABASE!$N:$O,2,FALSE),"")</f>
        <v>كفش ستادي</v>
      </c>
      <c r="G10005" s="3" t="s">
        <v>3899</v>
      </c>
      <c r="H10005" s="3">
        <v>6272</v>
      </c>
      <c r="I10005" s="3" t="s">
        <v>2344</v>
      </c>
      <c r="J10005" s="3" t="s">
        <v>207</v>
      </c>
      <c r="K10005" s="3">
        <v>1</v>
      </c>
      <c r="L10005" s="3" t="s">
        <v>3</v>
      </c>
      <c r="M10005" s="3" t="s">
        <v>202</v>
      </c>
      <c r="N10005" s="3" t="s">
        <v>3538</v>
      </c>
      <c r="O10005" s="3">
        <v>748</v>
      </c>
      <c r="P10005" s="3">
        <v>0</v>
      </c>
      <c r="Q10005" s="10">
        <f t="shared" si="635"/>
        <v>748</v>
      </c>
    </row>
    <row r="10006" spans="2:17" ht="20.25" customHeight="1">
      <c r="B10006" s="10" t="str">
        <f t="shared" si="636"/>
        <v>كفش ستادي854</v>
      </c>
      <c r="C10006" s="10" t="str">
        <f t="shared" si="637"/>
        <v>كفش ستادي1404/05/13854</v>
      </c>
      <c r="D10006" s="10" t="str">
        <f>IFERROR(IF(تحویلی!$E$1="","",IF(NOSA!O10006=تحویلی!$E$1,تحویلی!$E$1&amp;COUNTIF(NOSA!$O$1:O10006,تحویلی!$E$1),"")),"")</f>
        <v/>
      </c>
      <c r="E10006" s="10" t="str">
        <f t="shared" si="638"/>
        <v>6272854</v>
      </c>
      <c r="F10006" s="10" t="str">
        <f>IFERROR(VLOOKUP(I10006,DATABASE!$N:$O,2,FALSE),"")</f>
        <v>كفش ستادي</v>
      </c>
      <c r="G10006" s="3" t="s">
        <v>3899</v>
      </c>
      <c r="H10006" s="3">
        <v>6272</v>
      </c>
      <c r="I10006" s="3" t="s">
        <v>2344</v>
      </c>
      <c r="J10006" s="3" t="s">
        <v>207</v>
      </c>
      <c r="K10006" s="3">
        <v>1</v>
      </c>
      <c r="L10006" s="3" t="s">
        <v>3</v>
      </c>
      <c r="M10006" s="3" t="s">
        <v>202</v>
      </c>
      <c r="N10006" s="3" t="s">
        <v>3194</v>
      </c>
      <c r="O10006" s="3">
        <v>854</v>
      </c>
      <c r="P10006" s="3">
        <v>0</v>
      </c>
      <c r="Q10006" s="10">
        <f t="shared" si="635"/>
        <v>854</v>
      </c>
    </row>
    <row r="10007" spans="2:17" ht="20.25" customHeight="1">
      <c r="B10007" s="10" t="str">
        <f t="shared" si="636"/>
        <v>لباس كار يكبار مصرف221</v>
      </c>
      <c r="C10007" s="10" t="str">
        <f t="shared" si="637"/>
        <v>لباس كار يكبار مصرف1404/05/13221</v>
      </c>
      <c r="D10007" s="10" t="str">
        <f>IFERROR(IF(تحویلی!$E$1="","",IF(NOSA!O10007=تحویلی!$E$1,تحویلی!$E$1&amp;COUNTIF(NOSA!$O$1:O10007,تحویلی!$E$1),"")),"")</f>
        <v/>
      </c>
      <c r="E10007" s="10" t="str">
        <f t="shared" si="638"/>
        <v>6293221</v>
      </c>
      <c r="F10007" s="10" t="str">
        <f>IFERROR(VLOOKUP(I10007,DATABASE!$N:$O,2,FALSE),"")</f>
        <v>لباس كار يكبار مصرف</v>
      </c>
      <c r="G10007" s="3" t="s">
        <v>3899</v>
      </c>
      <c r="H10007" s="3">
        <v>6293</v>
      </c>
      <c r="I10007" s="3" t="s">
        <v>1691</v>
      </c>
      <c r="J10007" s="3" t="s">
        <v>956</v>
      </c>
      <c r="K10007" s="3">
        <v>1</v>
      </c>
      <c r="L10007" s="3" t="s">
        <v>28</v>
      </c>
      <c r="M10007" s="3" t="s">
        <v>9</v>
      </c>
      <c r="N10007" s="3" t="s">
        <v>56</v>
      </c>
      <c r="O10007" s="3">
        <v>221</v>
      </c>
      <c r="P10007" s="3">
        <v>0</v>
      </c>
      <c r="Q10007" s="10">
        <f t="shared" si="635"/>
        <v>221</v>
      </c>
    </row>
    <row r="10008" spans="2:17" ht="20.25" customHeight="1">
      <c r="B10008" s="10" t="str">
        <f t="shared" si="636"/>
        <v>دستكش كف مواد سبك953</v>
      </c>
      <c r="C10008" s="10" t="str">
        <f t="shared" si="637"/>
        <v>دستكش كف مواد سبك1404/05/13953</v>
      </c>
      <c r="D10008" s="10" t="str">
        <f>IFERROR(IF(تحویلی!$E$1="","",IF(NOSA!O10008=تحویلی!$E$1,تحویلی!$E$1&amp;COUNTIF(NOSA!$O$1:O10008,تحویلی!$E$1),"")),"")</f>
        <v/>
      </c>
      <c r="E10008" s="10" t="str">
        <f t="shared" si="638"/>
        <v>6297953</v>
      </c>
      <c r="F10008" s="10" t="str">
        <f>IFERROR(VLOOKUP(I10008,DATABASE!$N:$O,2,FALSE),"")</f>
        <v>دستكش كف مواد سبك</v>
      </c>
      <c r="G10008" s="3" t="s">
        <v>3899</v>
      </c>
      <c r="H10008" s="3">
        <v>6297</v>
      </c>
      <c r="I10008" s="3" t="s">
        <v>1456</v>
      </c>
      <c r="J10008" s="3" t="s">
        <v>2</v>
      </c>
      <c r="K10008" s="3">
        <v>1</v>
      </c>
      <c r="L10008" s="3" t="s">
        <v>3</v>
      </c>
      <c r="M10008" s="3" t="s">
        <v>47</v>
      </c>
      <c r="N10008" s="3" t="s">
        <v>4235</v>
      </c>
      <c r="O10008" s="3">
        <v>953</v>
      </c>
      <c r="P10008" s="3">
        <v>1</v>
      </c>
      <c r="Q10008" s="10">
        <f t="shared" si="635"/>
        <v>953</v>
      </c>
    </row>
    <row r="10009" spans="2:17" ht="20.25" customHeight="1">
      <c r="B10009" s="10" t="str">
        <f t="shared" si="636"/>
        <v>دستكش ضد برش سبك950</v>
      </c>
      <c r="C10009" s="10" t="str">
        <f t="shared" si="637"/>
        <v>دستكش ضد برش سبك1404/05/13950</v>
      </c>
      <c r="D10009" s="10" t="str">
        <f>IFERROR(IF(تحویلی!$E$1="","",IF(NOSA!O10009=تحویلی!$E$1,تحویلی!$E$1&amp;COUNTIF(NOSA!$O$1:O10009,تحویلی!$E$1),"")),"")</f>
        <v/>
      </c>
      <c r="E10009" s="10" t="str">
        <f t="shared" si="638"/>
        <v>6304950</v>
      </c>
      <c r="F10009" s="10" t="str">
        <f>IFERROR(VLOOKUP(I10009,DATABASE!$N:$O,2,FALSE),"")</f>
        <v>دستكش ضد برش سبك</v>
      </c>
      <c r="G10009" s="3" t="s">
        <v>3899</v>
      </c>
      <c r="H10009" s="3">
        <v>6304</v>
      </c>
      <c r="I10009" s="3" t="s">
        <v>1442</v>
      </c>
      <c r="J10009" s="3" t="s">
        <v>22</v>
      </c>
      <c r="K10009" s="3">
        <v>1</v>
      </c>
      <c r="L10009" s="3" t="s">
        <v>3</v>
      </c>
      <c r="M10009" s="3" t="s">
        <v>4</v>
      </c>
      <c r="N10009" s="3" t="s">
        <v>4118</v>
      </c>
      <c r="O10009" s="3">
        <v>950</v>
      </c>
      <c r="P10009" s="3">
        <v>1</v>
      </c>
      <c r="Q10009" s="10">
        <f t="shared" si="635"/>
        <v>950</v>
      </c>
    </row>
    <row r="10010" spans="2:17" ht="20.25" customHeight="1">
      <c r="B10010" s="10" t="str">
        <f t="shared" si="636"/>
        <v>دستكش كف مواد سبك962</v>
      </c>
      <c r="C10010" s="10" t="str">
        <f t="shared" si="637"/>
        <v>دستكش كف مواد سبك1404/05/13962</v>
      </c>
      <c r="D10010" s="10" t="str">
        <f>IFERROR(IF(تحویلی!$E$1="","",IF(NOSA!O10010=تحویلی!$E$1,تحویلی!$E$1&amp;COUNTIF(NOSA!$O$1:O10010,تحویلی!$E$1),"")),"")</f>
        <v/>
      </c>
      <c r="E10010" s="10" t="str">
        <f t="shared" si="638"/>
        <v>6309962</v>
      </c>
      <c r="F10010" s="10" t="str">
        <f>IFERROR(VLOOKUP(I10010,DATABASE!$N:$O,2,FALSE),"")</f>
        <v>دستكش كف مواد سبك</v>
      </c>
      <c r="G10010" s="3" t="s">
        <v>3899</v>
      </c>
      <c r="H10010" s="3">
        <v>6309</v>
      </c>
      <c r="I10010" s="3" t="s">
        <v>1456</v>
      </c>
      <c r="J10010" s="3" t="s">
        <v>2</v>
      </c>
      <c r="K10010" s="3">
        <v>1</v>
      </c>
      <c r="L10010" s="3" t="s">
        <v>3</v>
      </c>
      <c r="M10010" s="3" t="s">
        <v>47</v>
      </c>
      <c r="N10010" s="3" t="s">
        <v>4346</v>
      </c>
      <c r="O10010" s="3">
        <v>962</v>
      </c>
      <c r="P10010" s="3">
        <v>1</v>
      </c>
      <c r="Q10010" s="10">
        <f t="shared" si="635"/>
        <v>962</v>
      </c>
    </row>
    <row r="10011" spans="2:17" ht="20.25" customHeight="1">
      <c r="B10011" s="10" t="str">
        <f t="shared" si="636"/>
        <v>دستكش ضد برش سبك847</v>
      </c>
      <c r="C10011" s="10" t="str">
        <f t="shared" si="637"/>
        <v>دستكش ضد برش سبك1404/05/14847</v>
      </c>
      <c r="D10011" s="10" t="str">
        <f>IFERROR(IF(تحویلی!$E$1="","",IF(NOSA!O10011=تحویلی!$E$1,تحویلی!$E$1&amp;COUNTIF(NOSA!$O$1:O10011,تحویلی!$E$1),"")),"")</f>
        <v/>
      </c>
      <c r="E10011" s="10" t="str">
        <f t="shared" si="638"/>
        <v>6330847</v>
      </c>
      <c r="F10011" s="10" t="str">
        <f>IFERROR(VLOOKUP(I10011,DATABASE!$N:$O,2,FALSE),"")</f>
        <v>دستكش ضد برش سبك</v>
      </c>
      <c r="G10011" s="3" t="s">
        <v>3900</v>
      </c>
      <c r="H10011" s="3">
        <v>6330</v>
      </c>
      <c r="I10011" s="3" t="s">
        <v>1442</v>
      </c>
      <c r="J10011" s="3" t="s">
        <v>22</v>
      </c>
      <c r="K10011" s="3">
        <v>1</v>
      </c>
      <c r="L10011" s="3" t="s">
        <v>3</v>
      </c>
      <c r="M10011" s="3" t="s">
        <v>4</v>
      </c>
      <c r="N10011" s="3" t="s">
        <v>4586</v>
      </c>
      <c r="O10011" s="3">
        <v>847</v>
      </c>
      <c r="P10011" s="3">
        <v>0</v>
      </c>
      <c r="Q10011" s="10">
        <f t="shared" si="635"/>
        <v>847</v>
      </c>
    </row>
    <row r="10012" spans="2:17" ht="20.25" customHeight="1">
      <c r="B10012" s="10" t="str">
        <f t="shared" si="636"/>
        <v>دستكش ضد برش سبك938</v>
      </c>
      <c r="C10012" s="10" t="str">
        <f t="shared" si="637"/>
        <v>دستكش ضد برش سبك1404/05/14938</v>
      </c>
      <c r="D10012" s="10" t="str">
        <f>IFERROR(IF(تحویلی!$E$1="","",IF(NOSA!O10012=تحویلی!$E$1,تحویلی!$E$1&amp;COUNTIF(NOSA!$O$1:O10012,تحویلی!$E$1),"")),"")</f>
        <v/>
      </c>
      <c r="E10012" s="10" t="str">
        <f t="shared" si="638"/>
        <v>6333938</v>
      </c>
      <c r="F10012" s="10" t="str">
        <f>IFERROR(VLOOKUP(I10012,DATABASE!$N:$O,2,FALSE),"")</f>
        <v>دستكش ضد برش سبك</v>
      </c>
      <c r="G10012" s="3" t="s">
        <v>3900</v>
      </c>
      <c r="H10012" s="3">
        <v>6333</v>
      </c>
      <c r="I10012" s="3" t="s">
        <v>1442</v>
      </c>
      <c r="J10012" s="3" t="s">
        <v>22</v>
      </c>
      <c r="K10012" s="3">
        <v>1</v>
      </c>
      <c r="L10012" s="3" t="s">
        <v>3</v>
      </c>
      <c r="M10012" s="3" t="s">
        <v>47</v>
      </c>
      <c r="N10012" s="3" t="s">
        <v>3974</v>
      </c>
      <c r="O10012" s="3">
        <v>938</v>
      </c>
      <c r="P10012" s="3">
        <v>1</v>
      </c>
      <c r="Q10012" s="10">
        <f t="shared" si="635"/>
        <v>938</v>
      </c>
    </row>
    <row r="10013" spans="2:17" ht="20.25" customHeight="1">
      <c r="B10013" s="10" t="str">
        <f t="shared" si="636"/>
        <v>لباس كار(بلوز و شلوار)641</v>
      </c>
      <c r="C10013" s="10" t="str">
        <f t="shared" si="637"/>
        <v>لباس كار(بلوز و شلوار)1404/05/14641</v>
      </c>
      <c r="D10013" s="10" t="str">
        <f>IFERROR(IF(تحویلی!$E$1="","",IF(NOSA!O10013=تحویلی!$E$1,تحویلی!$E$1&amp;COUNTIF(NOSA!$O$1:O10013,تحویلی!$E$1),"")),"")</f>
        <v/>
      </c>
      <c r="E10013" s="10" t="str">
        <f t="shared" si="638"/>
        <v>6348641</v>
      </c>
      <c r="F10013" s="10" t="str">
        <f>IFERROR(VLOOKUP(I10013,DATABASE!$N:$O,2,FALSE),"")</f>
        <v>لباس كار(بلوز و شلوار)</v>
      </c>
      <c r="G10013" s="3" t="s">
        <v>3900</v>
      </c>
      <c r="H10013" s="3">
        <v>6348</v>
      </c>
      <c r="I10013" s="3" t="s">
        <v>1644</v>
      </c>
      <c r="J10013" s="3" t="s">
        <v>1645</v>
      </c>
      <c r="K10013" s="3">
        <v>1</v>
      </c>
      <c r="L10013" s="3" t="s">
        <v>28</v>
      </c>
      <c r="M10013" s="3" t="s">
        <v>47</v>
      </c>
      <c r="N10013" s="3" t="s">
        <v>154</v>
      </c>
      <c r="O10013" s="3">
        <v>641</v>
      </c>
      <c r="P10013" s="3">
        <v>1</v>
      </c>
      <c r="Q10013" s="10">
        <f t="shared" si="635"/>
        <v>641</v>
      </c>
    </row>
    <row r="10014" spans="2:17" ht="20.25" customHeight="1">
      <c r="B10014" s="10" t="str">
        <f t="shared" si="636"/>
        <v>دستكش ضد برش سبك641</v>
      </c>
      <c r="C10014" s="10" t="str">
        <f t="shared" si="637"/>
        <v>دستكش ضد برش سبك1404/05/14641</v>
      </c>
      <c r="D10014" s="10" t="str">
        <f>IFERROR(IF(تحویلی!$E$1="","",IF(NOSA!O10014=تحویلی!$E$1,تحویلی!$E$1&amp;COUNTIF(NOSA!$O$1:O10014,تحویلی!$E$1),"")),"")</f>
        <v/>
      </c>
      <c r="E10014" s="10" t="str">
        <f t="shared" si="638"/>
        <v>6348641</v>
      </c>
      <c r="F10014" s="10" t="str">
        <f>IFERROR(VLOOKUP(I10014,DATABASE!$N:$O,2,FALSE),"")</f>
        <v>دستكش ضد برش سبك</v>
      </c>
      <c r="G10014" s="3" t="s">
        <v>3900</v>
      </c>
      <c r="H10014" s="3">
        <v>6348</v>
      </c>
      <c r="I10014" s="3" t="s">
        <v>1442</v>
      </c>
      <c r="J10014" s="3" t="s">
        <v>22</v>
      </c>
      <c r="K10014" s="3">
        <v>1</v>
      </c>
      <c r="L10014" s="3" t="s">
        <v>3</v>
      </c>
      <c r="M10014" s="3" t="s">
        <v>47</v>
      </c>
      <c r="N10014" s="3" t="s">
        <v>154</v>
      </c>
      <c r="O10014" s="3">
        <v>641</v>
      </c>
      <c r="P10014" s="3">
        <v>1</v>
      </c>
      <c r="Q10014" s="10">
        <f t="shared" si="635"/>
        <v>641</v>
      </c>
    </row>
    <row r="10015" spans="2:17" ht="20.25" customHeight="1">
      <c r="B10015" s="10" t="str">
        <f t="shared" si="636"/>
        <v>كفش ستادي742</v>
      </c>
      <c r="C10015" s="10" t="str">
        <f t="shared" si="637"/>
        <v>كفش ستادي1404/05/14742</v>
      </c>
      <c r="D10015" s="10" t="str">
        <f>IFERROR(IF(تحویلی!$E$1="","",IF(NOSA!O10015=تحویلی!$E$1,تحویلی!$E$1&amp;COUNTIF(NOSA!$O$1:O10015,تحویلی!$E$1),"")),"")</f>
        <v/>
      </c>
      <c r="E10015" s="10" t="str">
        <f t="shared" si="638"/>
        <v>6378742</v>
      </c>
      <c r="F10015" s="10" t="str">
        <f>IFERROR(VLOOKUP(I10015,DATABASE!$N:$O,2,FALSE),"")</f>
        <v>كفش ستادي</v>
      </c>
      <c r="G10015" s="3" t="s">
        <v>3900</v>
      </c>
      <c r="H10015" s="3">
        <v>6378</v>
      </c>
      <c r="I10015" s="3" t="s">
        <v>2344</v>
      </c>
      <c r="J10015" s="3" t="s">
        <v>207</v>
      </c>
      <c r="K10015" s="3">
        <v>1</v>
      </c>
      <c r="L10015" s="3" t="s">
        <v>3</v>
      </c>
      <c r="M10015" s="3" t="s">
        <v>202</v>
      </c>
      <c r="N10015" s="3" t="s">
        <v>769</v>
      </c>
      <c r="O10015" s="3">
        <v>742</v>
      </c>
      <c r="P10015" s="1">
        <v>1</v>
      </c>
      <c r="Q10015" s="10">
        <f t="shared" si="635"/>
        <v>742</v>
      </c>
    </row>
    <row r="10016" spans="2:17" ht="20.25" customHeight="1">
      <c r="B10016" s="10" t="str">
        <f t="shared" si="636"/>
        <v>كفش ستادي131</v>
      </c>
      <c r="C10016" s="10" t="str">
        <f t="shared" si="637"/>
        <v>كفش ستادي1404/05/14131</v>
      </c>
      <c r="D10016" s="10" t="str">
        <f>IFERROR(IF(تحویلی!$E$1="","",IF(NOSA!O10016=تحویلی!$E$1,تحویلی!$E$1&amp;COUNTIF(NOSA!$O$1:O10016,تحویلی!$E$1),"")),"")</f>
        <v/>
      </c>
      <c r="E10016" s="10" t="str">
        <f t="shared" si="638"/>
        <v>6378131</v>
      </c>
      <c r="F10016" s="10" t="str">
        <f>IFERROR(VLOOKUP(I10016,DATABASE!$N:$O,2,FALSE),"")</f>
        <v>كفش ستادي</v>
      </c>
      <c r="G10016" s="3" t="s">
        <v>3900</v>
      </c>
      <c r="H10016" s="3">
        <v>6378</v>
      </c>
      <c r="I10016" s="3" t="s">
        <v>2344</v>
      </c>
      <c r="J10016" s="3" t="s">
        <v>207</v>
      </c>
      <c r="K10016" s="3">
        <v>1</v>
      </c>
      <c r="L10016" s="3" t="s">
        <v>3</v>
      </c>
      <c r="M10016" s="3" t="s">
        <v>202</v>
      </c>
      <c r="N10016" s="3" t="s">
        <v>4587</v>
      </c>
      <c r="O10016" s="3">
        <v>131</v>
      </c>
      <c r="P10016" s="3">
        <v>0</v>
      </c>
      <c r="Q10016" s="10">
        <f t="shared" si="635"/>
        <v>131</v>
      </c>
    </row>
    <row r="10017" spans="2:17" ht="20.25" customHeight="1">
      <c r="B10017" s="10" t="str">
        <f t="shared" si="636"/>
        <v>دستكش كف مواد سبك827</v>
      </c>
      <c r="C10017" s="10" t="str">
        <f t="shared" si="637"/>
        <v>دستكش كف مواد سبك1404/05/15827</v>
      </c>
      <c r="D10017" s="10" t="str">
        <f>IFERROR(IF(تحویلی!$E$1="","",IF(NOSA!O10017=تحویلی!$E$1,تحویلی!$E$1&amp;COUNTIF(NOSA!$O$1:O10017,تحویلی!$E$1),"")),"")</f>
        <v/>
      </c>
      <c r="E10017" s="10" t="str">
        <f t="shared" si="638"/>
        <v>6399827</v>
      </c>
      <c r="F10017" s="10" t="str">
        <f>IFERROR(VLOOKUP(I10017,DATABASE!$N:$O,2,FALSE),"")</f>
        <v>دستكش كف مواد سبك</v>
      </c>
      <c r="G10017" s="3" t="s">
        <v>3901</v>
      </c>
      <c r="H10017" s="3">
        <v>6399</v>
      </c>
      <c r="I10017" s="3" t="s">
        <v>1456</v>
      </c>
      <c r="J10017" s="3" t="s">
        <v>2</v>
      </c>
      <c r="K10017" s="3">
        <v>1</v>
      </c>
      <c r="L10017" s="3" t="s">
        <v>3</v>
      </c>
      <c r="M10017" s="3" t="s">
        <v>47</v>
      </c>
      <c r="N10017" s="3" t="s">
        <v>2653</v>
      </c>
      <c r="O10017" s="1">
        <v>827</v>
      </c>
      <c r="P10017" s="3">
        <v>1</v>
      </c>
      <c r="Q10017" s="10">
        <f t="shared" si="635"/>
        <v>827</v>
      </c>
    </row>
    <row r="10018" spans="2:17" ht="20.25" customHeight="1">
      <c r="B10018" s="10" t="str">
        <f t="shared" si="636"/>
        <v>دستكش كف مواد سبك894</v>
      </c>
      <c r="C10018" s="10" t="str">
        <f t="shared" si="637"/>
        <v>دستكش كف مواد سبك1404/05/15894</v>
      </c>
      <c r="D10018" s="10" t="str">
        <f>IFERROR(IF(تحویلی!$E$1="","",IF(NOSA!O10018=تحویلی!$E$1,تحویلی!$E$1&amp;COUNTIF(NOSA!$O$1:O10018,تحویلی!$E$1),"")),"")</f>
        <v/>
      </c>
      <c r="E10018" s="10" t="str">
        <f t="shared" si="638"/>
        <v>6401894</v>
      </c>
      <c r="F10018" s="10" t="str">
        <f>IFERROR(VLOOKUP(I10018,DATABASE!$N:$O,2,FALSE),"")</f>
        <v>دستكش كف مواد سبك</v>
      </c>
      <c r="G10018" s="3" t="s">
        <v>3901</v>
      </c>
      <c r="H10018" s="3">
        <v>6401</v>
      </c>
      <c r="I10018" s="3" t="s">
        <v>1456</v>
      </c>
      <c r="J10018" s="3" t="s">
        <v>2</v>
      </c>
      <c r="K10018" s="3">
        <v>1</v>
      </c>
      <c r="L10018" s="3" t="s">
        <v>3</v>
      </c>
      <c r="M10018" s="3" t="s">
        <v>40</v>
      </c>
      <c r="N10018" s="3" t="s">
        <v>3962</v>
      </c>
      <c r="O10018" s="1">
        <v>894</v>
      </c>
      <c r="P10018" s="3">
        <v>1</v>
      </c>
      <c r="Q10018" s="10">
        <f t="shared" si="635"/>
        <v>894</v>
      </c>
    </row>
    <row r="10019" spans="2:17" ht="20.25" customHeight="1">
      <c r="B10019" s="10" t="str">
        <f t="shared" si="636"/>
        <v>دستكش ضد برش سبك238</v>
      </c>
      <c r="C10019" s="10" t="str">
        <f t="shared" si="637"/>
        <v>دستكش ضد برش سبك1404/05/15238</v>
      </c>
      <c r="D10019" s="10" t="str">
        <f>IFERROR(IF(تحویلی!$E$1="","",IF(NOSA!O10019=تحویلی!$E$1,تحویلی!$E$1&amp;COUNTIF(NOSA!$O$1:O10019,تحویلی!$E$1),"")),"")</f>
        <v/>
      </c>
      <c r="E10019" s="10" t="str">
        <f t="shared" si="638"/>
        <v>6402238</v>
      </c>
      <c r="F10019" s="10" t="str">
        <f>IFERROR(VLOOKUP(I10019,DATABASE!$N:$O,2,FALSE),"")</f>
        <v>دستكش ضد برش سبك</v>
      </c>
      <c r="G10019" s="3" t="s">
        <v>3901</v>
      </c>
      <c r="H10019" s="3">
        <v>6402</v>
      </c>
      <c r="I10019" s="3" t="s">
        <v>1442</v>
      </c>
      <c r="J10019" s="3" t="s">
        <v>22</v>
      </c>
      <c r="K10019" s="3">
        <v>1</v>
      </c>
      <c r="L10019" s="3" t="s">
        <v>3</v>
      </c>
      <c r="M10019" s="3" t="s">
        <v>19</v>
      </c>
      <c r="N10019" s="3" t="s">
        <v>281</v>
      </c>
      <c r="O10019" s="1">
        <v>238</v>
      </c>
      <c r="P10019" s="3">
        <v>1</v>
      </c>
      <c r="Q10019" s="10">
        <f t="shared" si="635"/>
        <v>238</v>
      </c>
    </row>
    <row r="10020" spans="2:17" ht="20.25" customHeight="1">
      <c r="B10020" s="10" t="str">
        <f t="shared" si="636"/>
        <v>چكمه ايمني نسوز238</v>
      </c>
      <c r="C10020" s="10" t="str">
        <f t="shared" si="637"/>
        <v>چكمه ايمني نسوز1404/05/15238</v>
      </c>
      <c r="D10020" s="10" t="str">
        <f>IFERROR(IF(تحویلی!$E$1="","",IF(NOSA!O10020=تحویلی!$E$1,تحویلی!$E$1&amp;COUNTIF(NOSA!$O$1:O10020,تحویلی!$E$1),"")),"")</f>
        <v/>
      </c>
      <c r="E10020" s="10" t="str">
        <f t="shared" si="638"/>
        <v>6402238</v>
      </c>
      <c r="F10020" s="10" t="str">
        <f>IFERROR(VLOOKUP(I10020,DATABASE!$N:$O,2,FALSE),"")</f>
        <v>چكمه ايمني نسوز</v>
      </c>
      <c r="G10020" s="3" t="s">
        <v>3901</v>
      </c>
      <c r="H10020" s="3">
        <v>6402</v>
      </c>
      <c r="I10020" s="3" t="s">
        <v>1749</v>
      </c>
      <c r="J10020" s="3" t="s">
        <v>1750</v>
      </c>
      <c r="K10020" s="3">
        <v>1</v>
      </c>
      <c r="L10020" s="3" t="s">
        <v>3</v>
      </c>
      <c r="M10020" s="3" t="s">
        <v>19</v>
      </c>
      <c r="N10020" s="3" t="s">
        <v>281</v>
      </c>
      <c r="O10020" s="1">
        <v>238</v>
      </c>
      <c r="P10020" s="3">
        <v>1</v>
      </c>
      <c r="Q10020" s="10">
        <f t="shared" si="635"/>
        <v>238</v>
      </c>
    </row>
    <row r="10021" spans="2:17" ht="20.25" customHeight="1">
      <c r="B10021" s="10" t="str">
        <f t="shared" si="636"/>
        <v>دستكش ضد برش سبك892</v>
      </c>
      <c r="C10021" s="10" t="str">
        <f t="shared" si="637"/>
        <v>دستكش ضد برش سبك1404/05/15892</v>
      </c>
      <c r="D10021" s="10" t="str">
        <f>IFERROR(IF(تحویلی!$E$1="","",IF(NOSA!O10021=تحویلی!$E$1,تحویلی!$E$1&amp;COUNTIF(NOSA!$O$1:O10021,تحویلی!$E$1),"")),"")</f>
        <v/>
      </c>
      <c r="E10021" s="10" t="str">
        <f t="shared" si="638"/>
        <v>6422892</v>
      </c>
      <c r="F10021" s="10" t="str">
        <f>IFERROR(VLOOKUP(I10021,DATABASE!$N:$O,2,FALSE),"")</f>
        <v>دستكش ضد برش سبك</v>
      </c>
      <c r="G10021" s="3" t="s">
        <v>3901</v>
      </c>
      <c r="H10021" s="3">
        <v>6422</v>
      </c>
      <c r="I10021" s="3" t="s">
        <v>1442</v>
      </c>
      <c r="J10021" s="3" t="s">
        <v>22</v>
      </c>
      <c r="K10021" s="3">
        <v>1</v>
      </c>
      <c r="L10021" s="3" t="s">
        <v>3</v>
      </c>
      <c r="M10021" s="3" t="s">
        <v>4</v>
      </c>
      <c r="N10021" s="3" t="s">
        <v>2625</v>
      </c>
      <c r="O10021" s="1">
        <v>892</v>
      </c>
      <c r="P10021" s="3">
        <v>1</v>
      </c>
      <c r="Q10021" s="10">
        <f t="shared" si="635"/>
        <v>892</v>
      </c>
    </row>
    <row r="10022" spans="2:17" ht="20.25" customHeight="1">
      <c r="B10022" s="10" t="str">
        <f t="shared" si="636"/>
        <v>دستكش ضد برش سبك836</v>
      </c>
      <c r="C10022" s="10" t="str">
        <f t="shared" si="637"/>
        <v>دستكش ضد برش سبك1404/05/15836</v>
      </c>
      <c r="D10022" s="10" t="str">
        <f>IFERROR(IF(تحویلی!$E$1="","",IF(NOSA!O10022=تحویلی!$E$1,تحویلی!$E$1&amp;COUNTIF(NOSA!$O$1:O10022,تحویلی!$E$1),"")),"")</f>
        <v/>
      </c>
      <c r="E10022" s="10" t="str">
        <f t="shared" si="638"/>
        <v>6439836</v>
      </c>
      <c r="F10022" s="10" t="str">
        <f>IFERROR(VLOOKUP(I10022,DATABASE!$N:$O,2,FALSE),"")</f>
        <v>دستكش ضد برش سبك</v>
      </c>
      <c r="G10022" s="3" t="s">
        <v>3901</v>
      </c>
      <c r="H10022" s="3">
        <v>6439</v>
      </c>
      <c r="I10022" s="3" t="s">
        <v>1442</v>
      </c>
      <c r="J10022" s="3" t="s">
        <v>22</v>
      </c>
      <c r="K10022" s="3">
        <v>1</v>
      </c>
      <c r="L10022" s="3" t="s">
        <v>3</v>
      </c>
      <c r="M10022" s="3" t="s">
        <v>40</v>
      </c>
      <c r="N10022" s="3" t="s">
        <v>2678</v>
      </c>
      <c r="O10022" s="1">
        <v>836</v>
      </c>
      <c r="P10022" s="3">
        <v>1</v>
      </c>
      <c r="Q10022" s="10">
        <f t="shared" si="635"/>
        <v>836</v>
      </c>
    </row>
    <row r="10023" spans="2:17" ht="20.25" customHeight="1">
      <c r="B10023" s="10" t="str">
        <f t="shared" si="636"/>
        <v>شيشه مات ماسك جوشكاري756</v>
      </c>
      <c r="C10023" s="10" t="str">
        <f t="shared" si="637"/>
        <v>شيشه مات ماسك جوشكاري1404/05/15756</v>
      </c>
      <c r="D10023" s="10" t="str">
        <f>IFERROR(IF(تحویلی!$E$1="","",IF(NOSA!O10023=تحویلی!$E$1,تحویلی!$E$1&amp;COUNTIF(NOSA!$O$1:O10023,تحویلی!$E$1),"")),"")</f>
        <v/>
      </c>
      <c r="E10023" s="10" t="str">
        <f t="shared" si="638"/>
        <v>6452756</v>
      </c>
      <c r="F10023" s="10" t="str">
        <f>IFERROR(VLOOKUP(I10023,DATABASE!$N:$O,2,FALSE),"")</f>
        <v>شيشه مات ماسك جوشكاري</v>
      </c>
      <c r="G10023" s="3" t="s">
        <v>3901</v>
      </c>
      <c r="H10023" s="3">
        <v>6452</v>
      </c>
      <c r="I10023" s="3" t="s">
        <v>1507</v>
      </c>
      <c r="J10023" s="3" t="s">
        <v>113</v>
      </c>
      <c r="K10023" s="3">
        <v>2</v>
      </c>
      <c r="L10023" s="3" t="s">
        <v>8</v>
      </c>
      <c r="M10023" s="3" t="s">
        <v>25</v>
      </c>
      <c r="N10023" s="3" t="s">
        <v>939</v>
      </c>
      <c r="O10023" s="1">
        <v>756</v>
      </c>
      <c r="P10023" s="3">
        <v>0</v>
      </c>
      <c r="Q10023" s="10">
        <f t="shared" si="635"/>
        <v>756</v>
      </c>
    </row>
    <row r="10024" spans="2:17" ht="20.25" customHeight="1">
      <c r="B10024" s="10" t="str">
        <f t="shared" si="636"/>
        <v>شيشه مات ماسك جوشكاري674</v>
      </c>
      <c r="C10024" s="10" t="str">
        <f t="shared" si="637"/>
        <v>شيشه مات ماسك جوشكاري1404/05/15674</v>
      </c>
      <c r="D10024" s="10" t="str">
        <f>IFERROR(IF(تحویلی!$E$1="","",IF(NOSA!O10024=تحویلی!$E$1,تحویلی!$E$1&amp;COUNTIF(NOSA!$O$1:O10024,تحویلی!$E$1),"")),"")</f>
        <v/>
      </c>
      <c r="E10024" s="10" t="str">
        <f t="shared" si="638"/>
        <v>6454674</v>
      </c>
      <c r="F10024" s="10" t="str">
        <f>IFERROR(VLOOKUP(I10024,DATABASE!$N:$O,2,FALSE),"")</f>
        <v>شيشه مات ماسك جوشكاري</v>
      </c>
      <c r="G10024" s="3" t="s">
        <v>3901</v>
      </c>
      <c r="H10024" s="3">
        <v>6454</v>
      </c>
      <c r="I10024" s="3" t="s">
        <v>1507</v>
      </c>
      <c r="J10024" s="3" t="s">
        <v>113</v>
      </c>
      <c r="K10024" s="3">
        <v>1</v>
      </c>
      <c r="L10024" s="3" t="s">
        <v>8</v>
      </c>
      <c r="M10024" s="3" t="s">
        <v>9</v>
      </c>
      <c r="N10024" s="3" t="s">
        <v>1117</v>
      </c>
      <c r="O10024" s="1">
        <v>674</v>
      </c>
      <c r="P10024" s="3">
        <v>0</v>
      </c>
      <c r="Q10024" s="10">
        <f t="shared" si="635"/>
        <v>674</v>
      </c>
    </row>
    <row r="10025" spans="2:17" ht="20.25" customHeight="1">
      <c r="B10025" s="10" t="str">
        <f t="shared" si="636"/>
        <v>شيشه ماسك جوشكاري ساده674</v>
      </c>
      <c r="C10025" s="10" t="str">
        <f t="shared" si="637"/>
        <v>شيشه ماسك جوشكاري ساده1404/05/15674</v>
      </c>
      <c r="D10025" s="10" t="str">
        <f>IFERROR(IF(تحویلی!$E$1="","",IF(NOSA!O10025=تحویلی!$E$1,تحویلی!$E$1&amp;COUNTIF(NOSA!$O$1:O10025,تحویلی!$E$1),"")),"")</f>
        <v/>
      </c>
      <c r="E10025" s="10" t="str">
        <f t="shared" si="638"/>
        <v>6454674</v>
      </c>
      <c r="F10025" s="10" t="str">
        <f>IFERROR(VLOOKUP(I10025,DATABASE!$N:$O,2,FALSE),"")</f>
        <v>شيشه ماسك جوشكاري ساده</v>
      </c>
      <c r="G10025" s="3" t="s">
        <v>3901</v>
      </c>
      <c r="H10025" s="3">
        <v>6454</v>
      </c>
      <c r="I10025" s="3" t="s">
        <v>1548</v>
      </c>
      <c r="J10025" s="3" t="s">
        <v>111</v>
      </c>
      <c r="K10025" s="3">
        <v>1</v>
      </c>
      <c r="L10025" s="3" t="s">
        <v>8</v>
      </c>
      <c r="M10025" s="3" t="s">
        <v>9</v>
      </c>
      <c r="N10025" s="3" t="s">
        <v>1117</v>
      </c>
      <c r="O10025" s="1">
        <v>674</v>
      </c>
      <c r="P10025" s="3">
        <v>0</v>
      </c>
      <c r="Q10025" s="10">
        <f t="shared" si="635"/>
        <v>674</v>
      </c>
    </row>
    <row r="10026" spans="2:17" ht="20.25" customHeight="1">
      <c r="B10026" s="10" t="str">
        <f t="shared" si="636"/>
        <v>دستكش ضد برش سبك606</v>
      </c>
      <c r="C10026" s="10" t="str">
        <f t="shared" si="637"/>
        <v>دستكش ضد برش سبك1404/05/15606</v>
      </c>
      <c r="D10026" s="10" t="str">
        <f>IFERROR(IF(تحویلی!$E$1="","",IF(NOSA!O10026=تحویلی!$E$1,تحویلی!$E$1&amp;COUNTIF(NOSA!$O$1:O10026,تحویلی!$E$1),"")),"")</f>
        <v/>
      </c>
      <c r="E10026" s="10" t="str">
        <f t="shared" si="638"/>
        <v>6458606</v>
      </c>
      <c r="F10026" s="10" t="str">
        <f>IFERROR(VLOOKUP(I10026,DATABASE!$N:$O,2,FALSE),"")</f>
        <v>دستكش ضد برش سبك</v>
      </c>
      <c r="G10026" s="3" t="s">
        <v>3901</v>
      </c>
      <c r="H10026" s="3">
        <v>6458</v>
      </c>
      <c r="I10026" s="3" t="s">
        <v>1442</v>
      </c>
      <c r="J10026" s="3" t="s">
        <v>22</v>
      </c>
      <c r="K10026" s="3">
        <v>1</v>
      </c>
      <c r="L10026" s="3" t="s">
        <v>3</v>
      </c>
      <c r="M10026" s="3" t="s">
        <v>4</v>
      </c>
      <c r="N10026" s="3" t="s">
        <v>233</v>
      </c>
      <c r="O10026" s="1">
        <v>606</v>
      </c>
      <c r="P10026" s="3">
        <v>1</v>
      </c>
      <c r="Q10026" s="10">
        <f t="shared" ref="Q10026:Q10089" si="639">VALUE(O10026)</f>
        <v>606</v>
      </c>
    </row>
    <row r="10027" spans="2:17" ht="20.25" customHeight="1">
      <c r="B10027" s="10" t="str">
        <f t="shared" si="636"/>
        <v>دستكش ضد برش سبك848</v>
      </c>
      <c r="C10027" s="10" t="str">
        <f t="shared" si="637"/>
        <v>دستكش ضد برش سبك1404/05/15848</v>
      </c>
      <c r="D10027" s="10" t="str">
        <f>IFERROR(IF(تحویلی!$E$1="","",IF(NOSA!O10027=تحویلی!$E$1,تحویلی!$E$1&amp;COUNTIF(NOSA!$O$1:O10027,تحویلی!$E$1),"")),"")</f>
        <v/>
      </c>
      <c r="E10027" s="10" t="str">
        <f t="shared" si="638"/>
        <v>6463848</v>
      </c>
      <c r="F10027" s="10" t="str">
        <f>IFERROR(VLOOKUP(I10027,DATABASE!$N:$O,2,FALSE),"")</f>
        <v>دستكش ضد برش سبك</v>
      </c>
      <c r="G10027" s="3" t="s">
        <v>3901</v>
      </c>
      <c r="H10027" s="3">
        <v>6463</v>
      </c>
      <c r="I10027" s="3" t="s">
        <v>1442</v>
      </c>
      <c r="J10027" s="3" t="s">
        <v>22</v>
      </c>
      <c r="K10027" s="3">
        <v>1</v>
      </c>
      <c r="L10027" s="3" t="s">
        <v>3</v>
      </c>
      <c r="M10027" s="3" t="s">
        <v>47</v>
      </c>
      <c r="N10027" s="3" t="s">
        <v>2750</v>
      </c>
      <c r="O10027" s="1">
        <v>848</v>
      </c>
      <c r="P10027" s="3">
        <v>1</v>
      </c>
      <c r="Q10027" s="10">
        <f t="shared" si="639"/>
        <v>848</v>
      </c>
    </row>
    <row r="10028" spans="2:17" ht="20.25" customHeight="1">
      <c r="B10028" s="10" t="str">
        <f t="shared" si="636"/>
        <v>لباس كار ديرسوز(بلوز و شلوار)960</v>
      </c>
      <c r="C10028" s="10" t="str">
        <f t="shared" si="637"/>
        <v>لباس كار ديرسوز(بلوز و شلوار)1404/05/15960</v>
      </c>
      <c r="D10028" s="10" t="str">
        <f>IFERROR(IF(تحویلی!$E$1="","",IF(NOSA!O10028=تحویلی!$E$1,تحویلی!$E$1&amp;COUNTIF(NOSA!$O$1:O10028,تحویلی!$E$1),"")),"")</f>
        <v/>
      </c>
      <c r="E10028" s="10" t="str">
        <f t="shared" si="638"/>
        <v>6464960</v>
      </c>
      <c r="F10028" s="10" t="str">
        <f>IFERROR(VLOOKUP(I10028,DATABASE!$N:$O,2,FALSE),"")</f>
        <v>لباس كار ديرسوز(بلوز و شلوار)</v>
      </c>
      <c r="G10028" s="3" t="s">
        <v>3901</v>
      </c>
      <c r="H10028" s="3">
        <v>6464</v>
      </c>
      <c r="I10028" s="3" t="s">
        <v>1634</v>
      </c>
      <c r="J10028" s="3" t="s">
        <v>1635</v>
      </c>
      <c r="K10028" s="3">
        <v>1</v>
      </c>
      <c r="L10028" s="3" t="s">
        <v>28</v>
      </c>
      <c r="M10028" s="3" t="s">
        <v>47</v>
      </c>
      <c r="N10028" s="3" t="s">
        <v>4309</v>
      </c>
      <c r="O10028" s="1">
        <v>960</v>
      </c>
      <c r="P10028" s="3">
        <v>0</v>
      </c>
      <c r="Q10028" s="10">
        <f t="shared" si="639"/>
        <v>960</v>
      </c>
    </row>
    <row r="10029" spans="2:17" ht="20.25" customHeight="1">
      <c r="B10029" s="10" t="str">
        <f t="shared" si="636"/>
        <v>دستكش ضد برش سبك960</v>
      </c>
      <c r="C10029" s="10" t="str">
        <f t="shared" si="637"/>
        <v>دستكش ضد برش سبك1404/05/15960</v>
      </c>
      <c r="D10029" s="10" t="str">
        <f>IFERROR(IF(تحویلی!$E$1="","",IF(NOSA!O10029=تحویلی!$E$1,تحویلی!$E$1&amp;COUNTIF(NOSA!$O$1:O10029,تحویلی!$E$1),"")),"")</f>
        <v/>
      </c>
      <c r="E10029" s="10" t="str">
        <f t="shared" si="638"/>
        <v>6464960</v>
      </c>
      <c r="F10029" s="10" t="str">
        <f>IFERROR(VLOOKUP(I10029,DATABASE!$N:$O,2,FALSE),"")</f>
        <v>دستكش ضد برش سبك</v>
      </c>
      <c r="G10029" s="3" t="s">
        <v>3901</v>
      </c>
      <c r="H10029" s="3">
        <v>6464</v>
      </c>
      <c r="I10029" s="3" t="s">
        <v>1442</v>
      </c>
      <c r="J10029" s="3" t="s">
        <v>22</v>
      </c>
      <c r="K10029" s="3">
        <v>1</v>
      </c>
      <c r="L10029" s="3" t="s">
        <v>3</v>
      </c>
      <c r="M10029" s="3" t="s">
        <v>47</v>
      </c>
      <c r="N10029" s="3" t="s">
        <v>4309</v>
      </c>
      <c r="O10029" s="1">
        <v>960</v>
      </c>
      <c r="P10029" s="3">
        <v>1</v>
      </c>
      <c r="Q10029" s="10">
        <f t="shared" si="639"/>
        <v>960</v>
      </c>
    </row>
    <row r="10030" spans="2:17" ht="20.25" customHeight="1">
      <c r="B10030" s="10" t="str">
        <f t="shared" si="636"/>
        <v>960</v>
      </c>
      <c r="C10030" s="10" t="str">
        <f t="shared" si="637"/>
        <v>1404/05/15960</v>
      </c>
      <c r="D10030" s="10" t="str">
        <f>IFERROR(IF(تحویلی!$E$1="","",IF(NOSA!O10030=تحویلی!$E$1,تحویلی!$E$1&amp;COUNTIF(NOSA!$O$1:O10030,تحویلی!$E$1),"")),"")</f>
        <v/>
      </c>
      <c r="E10030" s="10" t="str">
        <f t="shared" si="638"/>
        <v>6464960</v>
      </c>
      <c r="F10030" s="10" t="str">
        <f>IFERROR(VLOOKUP(I10030,DATABASE!$N:$O,2,FALSE),"")</f>
        <v/>
      </c>
      <c r="G10030" s="3" t="s">
        <v>3901</v>
      </c>
      <c r="H10030" s="3">
        <v>6464</v>
      </c>
      <c r="I10030" s="3" t="s">
        <v>3559</v>
      </c>
      <c r="J10030" s="3" t="s">
        <v>3560</v>
      </c>
      <c r="K10030" s="3">
        <v>1</v>
      </c>
      <c r="L10030" s="3" t="s">
        <v>8</v>
      </c>
      <c r="M10030" s="3" t="s">
        <v>47</v>
      </c>
      <c r="N10030" s="3" t="s">
        <v>4309</v>
      </c>
      <c r="O10030" s="1">
        <v>960</v>
      </c>
      <c r="P10030" s="3">
        <v>1</v>
      </c>
      <c r="Q10030" s="10">
        <f t="shared" si="639"/>
        <v>960</v>
      </c>
    </row>
    <row r="10031" spans="2:17" ht="20.25" customHeight="1">
      <c r="B10031" s="10" t="str">
        <f t="shared" si="636"/>
        <v>دستكش ضد برش سبك83</v>
      </c>
      <c r="C10031" s="10" t="str">
        <f t="shared" si="637"/>
        <v>دستكش ضد برش سبك1404/05/1783</v>
      </c>
      <c r="D10031" s="10" t="str">
        <f>IFERROR(IF(تحویلی!$E$1="","",IF(NOSA!O10031=تحویلی!$E$1,تحویلی!$E$1&amp;COUNTIF(NOSA!$O$1:O10031,تحویلی!$E$1),"")),"")</f>
        <v/>
      </c>
      <c r="E10031" s="10" t="str">
        <f t="shared" si="638"/>
        <v>659183</v>
      </c>
      <c r="F10031" s="10" t="str">
        <f>IFERROR(VLOOKUP(I10031,DATABASE!$N:$O,2,FALSE),"")</f>
        <v>دستكش ضد برش سبك</v>
      </c>
      <c r="G10031" s="3" t="s">
        <v>3903</v>
      </c>
      <c r="H10031" s="3">
        <v>6591</v>
      </c>
      <c r="I10031" s="3" t="s">
        <v>1442</v>
      </c>
      <c r="J10031" s="3" t="s">
        <v>22</v>
      </c>
      <c r="K10031" s="3">
        <v>1</v>
      </c>
      <c r="L10031" s="3" t="s">
        <v>3</v>
      </c>
      <c r="M10031" s="3" t="s">
        <v>43</v>
      </c>
      <c r="N10031" s="3" t="s">
        <v>929</v>
      </c>
      <c r="O10031" s="1">
        <v>83</v>
      </c>
      <c r="P10031" s="3">
        <v>1</v>
      </c>
      <c r="Q10031" s="10">
        <f t="shared" si="639"/>
        <v>83</v>
      </c>
    </row>
    <row r="10032" spans="2:17" ht="20.25" customHeight="1">
      <c r="B10032" s="10" t="str">
        <f t="shared" si="636"/>
        <v>لباس كار معمولي- بلوز و شلوار545</v>
      </c>
      <c r="C10032" s="10" t="str">
        <f t="shared" si="637"/>
        <v>لباس كار معمولي- بلوز و شلوار1404/05/17545</v>
      </c>
      <c r="D10032" s="10" t="str">
        <f>IFERROR(IF(تحویلی!$E$1="","",IF(NOSA!O10032=تحویلی!$E$1,تحویلی!$E$1&amp;COUNTIF(NOSA!$O$1:O10032,تحویلی!$E$1),"")),"")</f>
        <v/>
      </c>
      <c r="E10032" s="10" t="str">
        <f t="shared" si="638"/>
        <v>6592545</v>
      </c>
      <c r="F10032" s="10" t="str">
        <f>IFERROR(VLOOKUP(I10032,DATABASE!$N:$O,2,FALSE),"")</f>
        <v>لباس كار معمولي- بلوز و شلوار</v>
      </c>
      <c r="G10032" s="3" t="s">
        <v>3903</v>
      </c>
      <c r="H10032" s="3">
        <v>6592</v>
      </c>
      <c r="I10032" s="3" t="s">
        <v>1705</v>
      </c>
      <c r="J10032" s="3" t="s">
        <v>1706</v>
      </c>
      <c r="K10032" s="3">
        <v>1</v>
      </c>
      <c r="L10032" s="3" t="s">
        <v>28</v>
      </c>
      <c r="M10032" s="3" t="s">
        <v>4</v>
      </c>
      <c r="N10032" s="3" t="s">
        <v>927</v>
      </c>
      <c r="O10032" s="1">
        <v>545</v>
      </c>
      <c r="P10032" s="3">
        <v>1</v>
      </c>
      <c r="Q10032" s="10">
        <f t="shared" si="639"/>
        <v>545</v>
      </c>
    </row>
    <row r="10033" spans="2:17" ht="20.25" customHeight="1">
      <c r="B10033" s="10" t="str">
        <f t="shared" si="636"/>
        <v>دستكش ضد برش سبك841</v>
      </c>
      <c r="C10033" s="10" t="str">
        <f t="shared" si="637"/>
        <v>دستكش ضد برش سبك1404/05/17841</v>
      </c>
      <c r="D10033" s="10" t="str">
        <f>IFERROR(IF(تحویلی!$E$1="","",IF(NOSA!O10033=تحویلی!$E$1,تحویلی!$E$1&amp;COUNTIF(NOSA!$O$1:O10033,تحویلی!$E$1),"")),"")</f>
        <v/>
      </c>
      <c r="E10033" s="10" t="str">
        <f t="shared" si="638"/>
        <v>6595841</v>
      </c>
      <c r="F10033" s="10" t="str">
        <f>IFERROR(VLOOKUP(I10033,DATABASE!$N:$O,2,FALSE),"")</f>
        <v>دستكش ضد برش سبك</v>
      </c>
      <c r="G10033" s="3" t="s">
        <v>3903</v>
      </c>
      <c r="H10033" s="3">
        <v>6595</v>
      </c>
      <c r="I10033" s="3" t="s">
        <v>1442</v>
      </c>
      <c r="J10033" s="3" t="s">
        <v>22</v>
      </c>
      <c r="K10033" s="3">
        <v>1</v>
      </c>
      <c r="L10033" s="3" t="s">
        <v>3</v>
      </c>
      <c r="M10033" s="3" t="s">
        <v>47</v>
      </c>
      <c r="N10033" s="3" t="s">
        <v>3314</v>
      </c>
      <c r="O10033" s="1">
        <v>841</v>
      </c>
      <c r="P10033" s="3">
        <v>1</v>
      </c>
      <c r="Q10033" s="10">
        <f t="shared" si="639"/>
        <v>841</v>
      </c>
    </row>
    <row r="10034" spans="2:17" ht="20.25" customHeight="1">
      <c r="B10034" s="10" t="str">
        <f t="shared" si="636"/>
        <v>دستكش ضد برش سبك739</v>
      </c>
      <c r="C10034" s="10" t="str">
        <f t="shared" si="637"/>
        <v>دستكش ضد برش سبك1404/05/17739</v>
      </c>
      <c r="D10034" s="10" t="str">
        <f>IFERROR(IF(تحویلی!$E$1="","",IF(NOSA!O10034=تحویلی!$E$1,تحویلی!$E$1&amp;COUNTIF(NOSA!$O$1:O10034,تحویلی!$E$1),"")),"")</f>
        <v/>
      </c>
      <c r="E10034" s="10" t="str">
        <f t="shared" si="638"/>
        <v>6595739</v>
      </c>
      <c r="F10034" s="10" t="str">
        <f>IFERROR(VLOOKUP(I10034,DATABASE!$N:$O,2,FALSE),"")</f>
        <v>دستكش ضد برش سبك</v>
      </c>
      <c r="G10034" s="3" t="s">
        <v>3903</v>
      </c>
      <c r="H10034" s="3">
        <v>6595</v>
      </c>
      <c r="I10034" s="3" t="s">
        <v>1442</v>
      </c>
      <c r="J10034" s="3" t="s">
        <v>22</v>
      </c>
      <c r="K10034" s="3">
        <v>1</v>
      </c>
      <c r="L10034" s="3" t="s">
        <v>3</v>
      </c>
      <c r="M10034" s="3" t="s">
        <v>47</v>
      </c>
      <c r="N10034" s="3" t="s">
        <v>2890</v>
      </c>
      <c r="O10034" s="1">
        <v>739</v>
      </c>
      <c r="P10034" s="3">
        <v>1</v>
      </c>
      <c r="Q10034" s="10">
        <f t="shared" si="639"/>
        <v>739</v>
      </c>
    </row>
    <row r="10035" spans="2:17" ht="20.25" customHeight="1">
      <c r="B10035" s="10" t="str">
        <f t="shared" si="636"/>
        <v>دستكش كف مواد سبك719</v>
      </c>
      <c r="C10035" s="10" t="str">
        <f t="shared" si="637"/>
        <v>دستكش كف مواد سبك1404/05/17719</v>
      </c>
      <c r="D10035" s="10" t="str">
        <f>IFERROR(IF(تحویلی!$E$1="","",IF(NOSA!O10035=تحویلی!$E$1,تحویلی!$E$1&amp;COUNTIF(NOSA!$O$1:O10035,تحویلی!$E$1),"")),"")</f>
        <v/>
      </c>
      <c r="E10035" s="10" t="str">
        <f t="shared" si="638"/>
        <v>6597719</v>
      </c>
      <c r="F10035" s="10" t="str">
        <f>IFERROR(VLOOKUP(I10035,DATABASE!$N:$O,2,FALSE),"")</f>
        <v>دستكش كف مواد سبك</v>
      </c>
      <c r="G10035" s="3" t="s">
        <v>3903</v>
      </c>
      <c r="H10035" s="3">
        <v>6597</v>
      </c>
      <c r="I10035" s="3" t="s">
        <v>1456</v>
      </c>
      <c r="J10035" s="3" t="s">
        <v>2</v>
      </c>
      <c r="K10035" s="3">
        <v>1</v>
      </c>
      <c r="L10035" s="3" t="s">
        <v>3</v>
      </c>
      <c r="M10035" s="3" t="s">
        <v>47</v>
      </c>
      <c r="N10035" s="3" t="s">
        <v>886</v>
      </c>
      <c r="O10035" s="1">
        <v>719</v>
      </c>
      <c r="P10035" s="3">
        <v>1</v>
      </c>
      <c r="Q10035" s="10">
        <f t="shared" si="639"/>
        <v>719</v>
      </c>
    </row>
    <row r="10036" spans="2:17" ht="20.25" customHeight="1">
      <c r="B10036" s="10" t="str">
        <f t="shared" si="636"/>
        <v>لباس كار معمولي- بلوز و شلوار848</v>
      </c>
      <c r="C10036" s="10" t="str">
        <f t="shared" si="637"/>
        <v>لباس كار معمولي- بلوز و شلوار1404/05/17848</v>
      </c>
      <c r="D10036" s="10" t="str">
        <f>IFERROR(IF(تحویلی!$E$1="","",IF(NOSA!O10036=تحویلی!$E$1,تحویلی!$E$1&amp;COUNTIF(NOSA!$O$1:O10036,تحویلی!$E$1),"")),"")</f>
        <v/>
      </c>
      <c r="E10036" s="10" t="str">
        <f t="shared" si="638"/>
        <v>6599848</v>
      </c>
      <c r="F10036" s="10" t="str">
        <f>IFERROR(VLOOKUP(I10036,DATABASE!$N:$O,2,FALSE),"")</f>
        <v>لباس كار معمولي- بلوز و شلوار</v>
      </c>
      <c r="G10036" s="3" t="s">
        <v>3903</v>
      </c>
      <c r="H10036" s="3">
        <v>6599</v>
      </c>
      <c r="I10036" s="3" t="s">
        <v>1705</v>
      </c>
      <c r="J10036" s="3" t="s">
        <v>1706</v>
      </c>
      <c r="K10036" s="3">
        <v>1</v>
      </c>
      <c r="L10036" s="3" t="s">
        <v>28</v>
      </c>
      <c r="M10036" s="3" t="s">
        <v>47</v>
      </c>
      <c r="N10036" s="3" t="s">
        <v>2845</v>
      </c>
      <c r="O10036" s="1">
        <v>848</v>
      </c>
      <c r="P10036" s="3">
        <v>1</v>
      </c>
      <c r="Q10036" s="10">
        <f t="shared" si="639"/>
        <v>848</v>
      </c>
    </row>
    <row r="10037" spans="2:17" ht="20.25" customHeight="1">
      <c r="B10037" s="10" t="str">
        <f t="shared" si="636"/>
        <v>پوتين ايمني نسوز848</v>
      </c>
      <c r="C10037" s="10" t="str">
        <f t="shared" si="637"/>
        <v>پوتين ايمني نسوز1404/05/17848</v>
      </c>
      <c r="D10037" s="10" t="str">
        <f>IFERROR(IF(تحویلی!$E$1="","",IF(NOSA!O10037=تحویلی!$E$1,تحویلی!$E$1&amp;COUNTIF(NOSA!$O$1:O10037,تحویلی!$E$1),"")),"")</f>
        <v/>
      </c>
      <c r="E10037" s="10" t="str">
        <f t="shared" si="638"/>
        <v>6599848</v>
      </c>
      <c r="F10037" s="10" t="str">
        <f>IFERROR(VLOOKUP(I10037,DATABASE!$N:$O,2,FALSE),"")</f>
        <v>پوتين ايمني نسوز</v>
      </c>
      <c r="G10037" s="3" t="s">
        <v>3903</v>
      </c>
      <c r="H10037" s="3">
        <v>6599</v>
      </c>
      <c r="I10037" s="3" t="s">
        <v>1472</v>
      </c>
      <c r="J10037" s="3" t="s">
        <v>1700</v>
      </c>
      <c r="K10037" s="3">
        <v>1</v>
      </c>
      <c r="L10037" s="3" t="s">
        <v>3</v>
      </c>
      <c r="M10037" s="3" t="s">
        <v>47</v>
      </c>
      <c r="N10037" s="3" t="s">
        <v>2845</v>
      </c>
      <c r="O10037" s="1">
        <v>848</v>
      </c>
      <c r="P10037" s="3">
        <v>1</v>
      </c>
      <c r="Q10037" s="10">
        <f t="shared" si="639"/>
        <v>848</v>
      </c>
    </row>
    <row r="10038" spans="2:17" ht="20.25" customHeight="1">
      <c r="B10038" s="10" t="str">
        <f t="shared" si="636"/>
        <v>دستكش كف مواد سبك673</v>
      </c>
      <c r="C10038" s="10" t="str">
        <f t="shared" si="637"/>
        <v>دستكش كف مواد سبك1404/05/17673</v>
      </c>
      <c r="D10038" s="10" t="str">
        <f>IFERROR(IF(تحویلی!$E$1="","",IF(NOSA!O10038=تحویلی!$E$1,تحویلی!$E$1&amp;COUNTIF(NOSA!$O$1:O10038,تحویلی!$E$1),"")),"")</f>
        <v/>
      </c>
      <c r="E10038" s="10" t="str">
        <f t="shared" si="638"/>
        <v>6601673</v>
      </c>
      <c r="F10038" s="10" t="str">
        <f>IFERROR(VLOOKUP(I10038,DATABASE!$N:$O,2,FALSE),"")</f>
        <v>دستكش كف مواد سبك</v>
      </c>
      <c r="G10038" s="3" t="s">
        <v>3903</v>
      </c>
      <c r="H10038" s="3">
        <v>6601</v>
      </c>
      <c r="I10038" s="3" t="s">
        <v>1456</v>
      </c>
      <c r="J10038" s="3" t="s">
        <v>2</v>
      </c>
      <c r="K10038" s="3">
        <v>1</v>
      </c>
      <c r="L10038" s="3" t="s">
        <v>3</v>
      </c>
      <c r="M10038" s="3" t="s">
        <v>47</v>
      </c>
      <c r="N10038" s="3" t="s">
        <v>1324</v>
      </c>
      <c r="O10038" s="1">
        <v>673</v>
      </c>
      <c r="P10038" s="3">
        <v>1</v>
      </c>
      <c r="Q10038" s="10">
        <f t="shared" si="639"/>
        <v>673</v>
      </c>
    </row>
    <row r="10039" spans="2:17" ht="20.25" customHeight="1">
      <c r="B10039" s="10" t="str">
        <f t="shared" si="636"/>
        <v>لباس كار نسوز(بلوز و شلوار)458</v>
      </c>
      <c r="C10039" s="10" t="str">
        <f t="shared" si="637"/>
        <v>لباس كار نسوز(بلوز و شلوار)1404/05/17458</v>
      </c>
      <c r="D10039" s="10" t="str">
        <f>IFERROR(IF(تحویلی!$E$1="","",IF(NOSA!O10039=تحویلی!$E$1,تحویلی!$E$1&amp;COUNTIF(NOSA!$O$1:O10039,تحویلی!$E$1),"")),"")</f>
        <v/>
      </c>
      <c r="E10039" s="10" t="str">
        <f t="shared" si="638"/>
        <v>6608458</v>
      </c>
      <c r="F10039" s="10" t="str">
        <f>IFERROR(VLOOKUP(I10039,DATABASE!$N:$O,2,FALSE),"")</f>
        <v>لباس كار نسوز(بلوز و شلوار)</v>
      </c>
      <c r="G10039" s="3" t="s">
        <v>3903</v>
      </c>
      <c r="H10039" s="3">
        <v>6608</v>
      </c>
      <c r="I10039" s="3" t="s">
        <v>1655</v>
      </c>
      <c r="J10039" s="3" t="s">
        <v>1656</v>
      </c>
      <c r="K10039" s="3">
        <v>1</v>
      </c>
      <c r="L10039" s="3" t="s">
        <v>28</v>
      </c>
      <c r="M10039" s="3" t="s">
        <v>4</v>
      </c>
      <c r="N10039" s="3" t="s">
        <v>2764</v>
      </c>
      <c r="O10039" s="1">
        <v>458</v>
      </c>
      <c r="P10039" s="3">
        <v>1</v>
      </c>
      <c r="Q10039" s="10">
        <f t="shared" si="639"/>
        <v>458</v>
      </c>
    </row>
    <row r="10040" spans="2:17" ht="20.25" customHeight="1">
      <c r="B10040" s="10" t="str">
        <f t="shared" si="636"/>
        <v>دستكش ضد برش سبك845</v>
      </c>
      <c r="C10040" s="10" t="str">
        <f t="shared" si="637"/>
        <v>دستكش ضد برش سبك1404/05/17845</v>
      </c>
      <c r="D10040" s="10" t="str">
        <f>IFERROR(IF(تحویلی!$E$1="","",IF(NOSA!O10040=تحویلی!$E$1,تحویلی!$E$1&amp;COUNTIF(NOSA!$O$1:O10040,تحویلی!$E$1),"")),"")</f>
        <v/>
      </c>
      <c r="E10040" s="10" t="str">
        <f t="shared" si="638"/>
        <v>6614845</v>
      </c>
      <c r="F10040" s="10" t="str">
        <f>IFERROR(VLOOKUP(I10040,DATABASE!$N:$O,2,FALSE),"")</f>
        <v>دستكش ضد برش سبك</v>
      </c>
      <c r="G10040" s="3" t="s">
        <v>3903</v>
      </c>
      <c r="H10040" s="3">
        <v>6614</v>
      </c>
      <c r="I10040" s="3" t="s">
        <v>1442</v>
      </c>
      <c r="J10040" s="3" t="s">
        <v>22</v>
      </c>
      <c r="K10040" s="3">
        <v>1</v>
      </c>
      <c r="L10040" s="3" t="s">
        <v>3</v>
      </c>
      <c r="M10040" s="3" t="s">
        <v>47</v>
      </c>
      <c r="N10040" s="3" t="s">
        <v>3244</v>
      </c>
      <c r="O10040" s="1">
        <v>845</v>
      </c>
      <c r="P10040" s="3">
        <v>1</v>
      </c>
      <c r="Q10040" s="10">
        <f t="shared" si="639"/>
        <v>845</v>
      </c>
    </row>
    <row r="10041" spans="2:17" ht="20.25" customHeight="1">
      <c r="B10041" s="10" t="str">
        <f t="shared" si="636"/>
        <v>كفش ايمني835</v>
      </c>
      <c r="C10041" s="10" t="str">
        <f t="shared" si="637"/>
        <v>كفش ايمني1404/05/17835</v>
      </c>
      <c r="D10041" s="10" t="str">
        <f>IFERROR(IF(تحویلی!$E$1="","",IF(NOSA!O10041=تحویلی!$E$1,تحویلی!$E$1&amp;COUNTIF(NOSA!$O$1:O10041,تحویلی!$E$1),"")),"")</f>
        <v/>
      </c>
      <c r="E10041" s="10" t="str">
        <f t="shared" si="638"/>
        <v>6616835</v>
      </c>
      <c r="F10041" s="10" t="str">
        <f>IFERROR(VLOOKUP(I10041,DATABASE!$N:$O,2,FALSE),"")</f>
        <v>كفش ايمني</v>
      </c>
      <c r="G10041" s="3" t="s">
        <v>3903</v>
      </c>
      <c r="H10041" s="3">
        <v>6616</v>
      </c>
      <c r="I10041" s="3" t="s">
        <v>1671</v>
      </c>
      <c r="J10041" s="3" t="s">
        <v>1672</v>
      </c>
      <c r="K10041" s="3">
        <v>1</v>
      </c>
      <c r="L10041" s="3" t="s">
        <v>3</v>
      </c>
      <c r="M10041" s="3" t="s">
        <v>47</v>
      </c>
      <c r="N10041" s="3" t="s">
        <v>2821</v>
      </c>
      <c r="O10041" s="1">
        <v>835</v>
      </c>
      <c r="P10041" s="3">
        <v>1</v>
      </c>
      <c r="Q10041" s="10">
        <f t="shared" si="639"/>
        <v>835</v>
      </c>
    </row>
    <row r="10042" spans="2:17" ht="20.25" customHeight="1">
      <c r="B10042" s="10" t="str">
        <f t="shared" si="636"/>
        <v>لباس كار ديرسوز(بلوز و شلوار)835</v>
      </c>
      <c r="C10042" s="10" t="str">
        <f t="shared" si="637"/>
        <v>لباس كار ديرسوز(بلوز و شلوار)1404/05/17835</v>
      </c>
      <c r="D10042" s="10" t="str">
        <f>IFERROR(IF(تحویلی!$E$1="","",IF(NOSA!O10042=تحویلی!$E$1,تحویلی!$E$1&amp;COUNTIF(NOSA!$O$1:O10042,تحویلی!$E$1),"")),"")</f>
        <v/>
      </c>
      <c r="E10042" s="10" t="str">
        <f t="shared" si="638"/>
        <v>6616835</v>
      </c>
      <c r="F10042" s="10" t="str">
        <f>IFERROR(VLOOKUP(I10042,DATABASE!$N:$O,2,FALSE),"")</f>
        <v>لباس كار ديرسوز(بلوز و شلوار)</v>
      </c>
      <c r="G10042" s="3" t="s">
        <v>3903</v>
      </c>
      <c r="H10042" s="3">
        <v>6616</v>
      </c>
      <c r="I10042" s="3" t="s">
        <v>1466</v>
      </c>
      <c r="J10042" s="3" t="s">
        <v>1623</v>
      </c>
      <c r="K10042" s="3">
        <v>1</v>
      </c>
      <c r="L10042" s="3" t="s">
        <v>28</v>
      </c>
      <c r="M10042" s="3" t="s">
        <v>47</v>
      </c>
      <c r="N10042" s="3" t="s">
        <v>2821</v>
      </c>
      <c r="O10042" s="1">
        <v>835</v>
      </c>
      <c r="P10042" s="3">
        <v>1</v>
      </c>
      <c r="Q10042" s="10">
        <f t="shared" si="639"/>
        <v>835</v>
      </c>
    </row>
    <row r="10043" spans="2:17" ht="20.25" customHeight="1">
      <c r="B10043" s="10" t="str">
        <f t="shared" si="636"/>
        <v>بند كفش820</v>
      </c>
      <c r="C10043" s="10" t="str">
        <f t="shared" si="637"/>
        <v>بند كفش1404/05/17820</v>
      </c>
      <c r="D10043" s="10" t="str">
        <f>IFERROR(IF(تحویلی!$E$1="","",IF(NOSA!O10043=تحویلی!$E$1,تحویلی!$E$1&amp;COUNTIF(NOSA!$O$1:O10043,تحویلی!$E$1),"")),"")</f>
        <v/>
      </c>
      <c r="E10043" s="10" t="str">
        <f t="shared" si="638"/>
        <v>6618820</v>
      </c>
      <c r="F10043" s="10" t="str">
        <f>IFERROR(VLOOKUP(I10043,DATABASE!$N:$O,2,FALSE),"")</f>
        <v>بند كفش</v>
      </c>
      <c r="G10043" s="3" t="s">
        <v>3903</v>
      </c>
      <c r="H10043" s="3">
        <v>6618</v>
      </c>
      <c r="I10043" s="3" t="s">
        <v>1462</v>
      </c>
      <c r="J10043" s="3" t="s">
        <v>450</v>
      </c>
      <c r="K10043" s="3">
        <v>10</v>
      </c>
      <c r="L10043" s="3" t="s">
        <v>3</v>
      </c>
      <c r="M10043" s="3" t="s">
        <v>66</v>
      </c>
      <c r="N10043" s="3" t="s">
        <v>2882</v>
      </c>
      <c r="O10043" s="1">
        <v>820</v>
      </c>
      <c r="P10043" s="3">
        <v>0</v>
      </c>
      <c r="Q10043" s="10">
        <f t="shared" si="639"/>
        <v>820</v>
      </c>
    </row>
    <row r="10044" spans="2:17" ht="20.25" customHeight="1">
      <c r="B10044" s="10" t="str">
        <f t="shared" si="636"/>
        <v>پيراهن فرم انتظامات277</v>
      </c>
      <c r="C10044" s="10" t="str">
        <f t="shared" si="637"/>
        <v>پيراهن فرم انتظامات1404/05/17277</v>
      </c>
      <c r="D10044" s="10" t="str">
        <f>IFERROR(IF(تحویلی!$E$1="","",IF(NOSA!O10044=تحویلی!$E$1,تحویلی!$E$1&amp;COUNTIF(NOSA!$O$1:O10044,تحویلی!$E$1),"")),"")</f>
        <v/>
      </c>
      <c r="E10044" s="10" t="str">
        <f t="shared" si="638"/>
        <v>6619277</v>
      </c>
      <c r="F10044" s="10" t="str">
        <f>IFERROR(VLOOKUP(I10044,DATABASE!$N:$O,2,FALSE),"")</f>
        <v>پيراهن فرم انتظامات</v>
      </c>
      <c r="G10044" s="3" t="s">
        <v>3903</v>
      </c>
      <c r="H10044" s="3">
        <v>6619</v>
      </c>
      <c r="I10044" s="3" t="s">
        <v>2296</v>
      </c>
      <c r="J10044" s="3" t="s">
        <v>3301</v>
      </c>
      <c r="K10044" s="3">
        <v>1</v>
      </c>
      <c r="L10044" s="3" t="s">
        <v>28</v>
      </c>
      <c r="M10044" s="3" t="s">
        <v>47</v>
      </c>
      <c r="N10044" s="3" t="s">
        <v>525</v>
      </c>
      <c r="O10044" s="1">
        <v>277</v>
      </c>
      <c r="P10044" s="3">
        <v>1</v>
      </c>
      <c r="Q10044" s="10">
        <f t="shared" si="639"/>
        <v>277</v>
      </c>
    </row>
    <row r="10045" spans="2:17" ht="20.25" customHeight="1">
      <c r="B10045" s="10" t="str">
        <f t="shared" si="636"/>
        <v>دستكش ضد برش سبك723</v>
      </c>
      <c r="C10045" s="10" t="str">
        <f t="shared" si="637"/>
        <v>دستكش ضد برش سبك1404/05/17723</v>
      </c>
      <c r="D10045" s="10" t="str">
        <f>IFERROR(IF(تحویلی!$E$1="","",IF(NOSA!O10045=تحویلی!$E$1,تحویلی!$E$1&amp;COUNTIF(NOSA!$O$1:O10045,تحویلی!$E$1),"")),"")</f>
        <v/>
      </c>
      <c r="E10045" s="10" t="str">
        <f t="shared" si="638"/>
        <v>6622723</v>
      </c>
      <c r="F10045" s="10" t="str">
        <f>IFERROR(VLOOKUP(I10045,DATABASE!$N:$O,2,FALSE),"")</f>
        <v>دستكش ضد برش سبك</v>
      </c>
      <c r="G10045" s="3" t="s">
        <v>3903</v>
      </c>
      <c r="H10045" s="3">
        <v>6622</v>
      </c>
      <c r="I10045" s="3" t="s">
        <v>1442</v>
      </c>
      <c r="J10045" s="3" t="s">
        <v>22</v>
      </c>
      <c r="K10045" s="3">
        <v>1</v>
      </c>
      <c r="L10045" s="3" t="s">
        <v>3</v>
      </c>
      <c r="M10045" s="3" t="s">
        <v>9</v>
      </c>
      <c r="N10045" s="3" t="s">
        <v>3547</v>
      </c>
      <c r="O10045" s="1">
        <v>723</v>
      </c>
      <c r="P10045" s="3">
        <v>1</v>
      </c>
      <c r="Q10045" s="10">
        <f t="shared" si="639"/>
        <v>723</v>
      </c>
    </row>
    <row r="10046" spans="2:17" ht="20.25" customHeight="1">
      <c r="B10046" s="10" t="str">
        <f t="shared" si="636"/>
        <v>فيلتر ماسك نيم صورت (3M) مدل 2091723</v>
      </c>
      <c r="C10046" s="10" t="str">
        <f t="shared" si="637"/>
        <v>فيلتر ماسك نيم صورت (3M) مدل 20911404/05/17723</v>
      </c>
      <c r="D10046" s="10" t="str">
        <f>IFERROR(IF(تحویلی!$E$1="","",IF(NOSA!O10046=تحویلی!$E$1,تحویلی!$E$1&amp;COUNTIF(NOSA!$O$1:O10046,تحویلی!$E$1),"")),"")</f>
        <v/>
      </c>
      <c r="E10046" s="10" t="str">
        <f t="shared" si="638"/>
        <v>6622723</v>
      </c>
      <c r="F10046" s="10" t="str">
        <f>IFERROR(VLOOKUP(I10046,DATABASE!$N:$O,2,FALSE),"")</f>
        <v>فيلتر ماسك نيم صورت (3M) مدل 2091</v>
      </c>
      <c r="G10046" s="3" t="s">
        <v>3903</v>
      </c>
      <c r="H10046" s="3">
        <v>6622</v>
      </c>
      <c r="I10046" s="3" t="s">
        <v>1475</v>
      </c>
      <c r="J10046" s="3" t="s">
        <v>53</v>
      </c>
      <c r="K10046" s="3">
        <v>1</v>
      </c>
      <c r="L10046" s="3" t="s">
        <v>8</v>
      </c>
      <c r="M10046" s="3" t="s">
        <v>9</v>
      </c>
      <c r="N10046" s="3" t="s">
        <v>3547</v>
      </c>
      <c r="O10046" s="1">
        <v>723</v>
      </c>
      <c r="P10046" s="3">
        <v>1</v>
      </c>
      <c r="Q10046" s="10">
        <f t="shared" si="639"/>
        <v>723</v>
      </c>
    </row>
    <row r="10047" spans="2:17" ht="20.25" customHeight="1">
      <c r="B10047" s="10" t="str">
        <f t="shared" si="636"/>
        <v>773</v>
      </c>
      <c r="C10047" s="10" t="str">
        <f t="shared" si="637"/>
        <v>1404/05/17773</v>
      </c>
      <c r="D10047" s="10" t="str">
        <f>IFERROR(IF(تحویلی!$E$1="","",IF(NOSA!O10047=تحویلی!$E$1,تحویلی!$E$1&amp;COUNTIF(NOSA!$O$1:O10047,تحویلی!$E$1),"")),"")</f>
        <v/>
      </c>
      <c r="E10047" s="10" t="str">
        <f t="shared" si="638"/>
        <v>6623773</v>
      </c>
      <c r="F10047" s="10" t="str">
        <f>IFERROR(VLOOKUP(I10047,DATABASE!$N:$O,2,FALSE),"")</f>
        <v/>
      </c>
      <c r="G10047" s="3" t="s">
        <v>3903</v>
      </c>
      <c r="H10047" s="3">
        <v>6623</v>
      </c>
      <c r="I10047" s="3" t="s">
        <v>2675</v>
      </c>
      <c r="J10047" s="3" t="s">
        <v>2676</v>
      </c>
      <c r="K10047" s="3">
        <v>1</v>
      </c>
      <c r="L10047" s="3" t="s">
        <v>8</v>
      </c>
      <c r="M10047" s="3" t="s">
        <v>4</v>
      </c>
      <c r="N10047" s="3" t="s">
        <v>1148</v>
      </c>
      <c r="O10047" s="1">
        <v>773</v>
      </c>
      <c r="P10047" s="3">
        <v>1</v>
      </c>
      <c r="Q10047" s="10">
        <f t="shared" si="639"/>
        <v>773</v>
      </c>
    </row>
    <row r="10048" spans="2:17" ht="20.25" customHeight="1">
      <c r="B10048" s="10" t="str">
        <f t="shared" si="636"/>
        <v>773</v>
      </c>
      <c r="C10048" s="10" t="str">
        <f t="shared" si="637"/>
        <v>1404/05/17773</v>
      </c>
      <c r="D10048" s="10" t="str">
        <f>IFERROR(IF(تحویلی!$E$1="","",IF(NOSA!O10048=تحویلی!$E$1,تحویلی!$E$1&amp;COUNTIF(NOSA!$O$1:O10048,تحویلی!$E$1),"")),"")</f>
        <v/>
      </c>
      <c r="E10048" s="10" t="str">
        <f t="shared" si="638"/>
        <v>6623773</v>
      </c>
      <c r="F10048" s="10" t="str">
        <f>IFERROR(VLOOKUP(I10048,DATABASE!$N:$O,2,FALSE),"")</f>
        <v/>
      </c>
      <c r="G10048" s="3" t="s">
        <v>3903</v>
      </c>
      <c r="H10048" s="3">
        <v>6623</v>
      </c>
      <c r="I10048" s="3" t="s">
        <v>3559</v>
      </c>
      <c r="J10048" s="3" t="s">
        <v>3560</v>
      </c>
      <c r="K10048" s="3">
        <v>1</v>
      </c>
      <c r="L10048" s="3" t="s">
        <v>8</v>
      </c>
      <c r="M10048" s="3" t="s">
        <v>4</v>
      </c>
      <c r="N10048" s="3" t="s">
        <v>1148</v>
      </c>
      <c r="O10048" s="1">
        <v>773</v>
      </c>
      <c r="P10048" s="3">
        <v>1</v>
      </c>
      <c r="Q10048" s="10">
        <f t="shared" si="639"/>
        <v>773</v>
      </c>
    </row>
    <row r="10049" spans="2:17" ht="20.25" customHeight="1">
      <c r="B10049" s="10" t="str">
        <f t="shared" si="636"/>
        <v>دستكش ساق بلند نسوز829</v>
      </c>
      <c r="C10049" s="10" t="str">
        <f t="shared" si="637"/>
        <v>دستكش ساق بلند نسوز1404/05/17829</v>
      </c>
      <c r="D10049" s="10" t="str">
        <f>IFERROR(IF(تحویلی!$E$1="","",IF(NOSA!O10049=تحویلی!$E$1,تحویلی!$E$1&amp;COUNTIF(NOSA!$O$1:O10049,تحویلی!$E$1),"")),"")</f>
        <v/>
      </c>
      <c r="E10049" s="10" t="str">
        <f t="shared" si="638"/>
        <v>6624829</v>
      </c>
      <c r="F10049" s="10" t="str">
        <f>IFERROR(VLOOKUP(I10049,DATABASE!$N:$O,2,FALSE),"")</f>
        <v>دستكش ساق بلند نسوز</v>
      </c>
      <c r="G10049" s="3" t="s">
        <v>3903</v>
      </c>
      <c r="H10049" s="3">
        <v>6624</v>
      </c>
      <c r="I10049" s="3" t="s">
        <v>1461</v>
      </c>
      <c r="J10049" s="3" t="s">
        <v>34</v>
      </c>
      <c r="K10049" s="3">
        <v>1</v>
      </c>
      <c r="L10049" s="3" t="s">
        <v>3</v>
      </c>
      <c r="M10049" s="3" t="s">
        <v>4</v>
      </c>
      <c r="N10049" s="3" t="s">
        <v>129</v>
      </c>
      <c r="O10049" s="1">
        <v>829</v>
      </c>
      <c r="P10049" s="3">
        <v>1</v>
      </c>
      <c r="Q10049" s="10">
        <f t="shared" si="639"/>
        <v>829</v>
      </c>
    </row>
    <row r="10050" spans="2:17" ht="20.25" customHeight="1">
      <c r="B10050" s="10" t="str">
        <f t="shared" si="636"/>
        <v>لباس كار نسوز(بلوز و شلوار)674</v>
      </c>
      <c r="C10050" s="10" t="str">
        <f t="shared" si="637"/>
        <v>لباس كار نسوز(بلوز و شلوار)1404/05/17674</v>
      </c>
      <c r="D10050" s="10" t="str">
        <f>IFERROR(IF(تحویلی!$E$1="","",IF(NOSA!O10050=تحویلی!$E$1,تحویلی!$E$1&amp;COUNTIF(NOSA!$O$1:O10050,تحویلی!$E$1),"")),"")</f>
        <v/>
      </c>
      <c r="E10050" s="10" t="str">
        <f t="shared" si="638"/>
        <v>6626674</v>
      </c>
      <c r="F10050" s="10" t="str">
        <f>IFERROR(VLOOKUP(I10050,DATABASE!$N:$O,2,FALSE),"")</f>
        <v>لباس كار نسوز(بلوز و شلوار)</v>
      </c>
      <c r="G10050" s="3" t="s">
        <v>3903</v>
      </c>
      <c r="H10050" s="3">
        <v>6626</v>
      </c>
      <c r="I10050" s="3" t="s">
        <v>1663</v>
      </c>
      <c r="J10050" s="3" t="s">
        <v>1664</v>
      </c>
      <c r="K10050" s="3">
        <v>1</v>
      </c>
      <c r="L10050" s="3" t="s">
        <v>28</v>
      </c>
      <c r="M10050" s="3" t="s">
        <v>19</v>
      </c>
      <c r="N10050" s="3" t="s">
        <v>100</v>
      </c>
      <c r="O10050" s="1">
        <v>674</v>
      </c>
      <c r="P10050" s="3">
        <v>1</v>
      </c>
      <c r="Q10050" s="10">
        <f t="shared" si="639"/>
        <v>674</v>
      </c>
    </row>
    <row r="10051" spans="2:17" ht="20.25" customHeight="1">
      <c r="B10051" s="10" t="str">
        <f t="shared" si="636"/>
        <v>چكمه ايمني نسوز674</v>
      </c>
      <c r="C10051" s="10" t="str">
        <f t="shared" si="637"/>
        <v>چكمه ايمني نسوز1404/05/17674</v>
      </c>
      <c r="D10051" s="10" t="str">
        <f>IFERROR(IF(تحویلی!$E$1="","",IF(NOSA!O10051=تحویلی!$E$1,تحویلی!$E$1&amp;COUNTIF(NOSA!$O$1:O10051,تحویلی!$E$1),"")),"")</f>
        <v/>
      </c>
      <c r="E10051" s="10" t="str">
        <f t="shared" si="638"/>
        <v>6626674</v>
      </c>
      <c r="F10051" s="10" t="str">
        <f>IFERROR(VLOOKUP(I10051,DATABASE!$N:$O,2,FALSE),"")</f>
        <v>چكمه ايمني نسوز</v>
      </c>
      <c r="G10051" s="3" t="s">
        <v>3903</v>
      </c>
      <c r="H10051" s="3">
        <v>6626</v>
      </c>
      <c r="I10051" s="3" t="s">
        <v>1666</v>
      </c>
      <c r="J10051" s="3" t="s">
        <v>1667</v>
      </c>
      <c r="K10051" s="3">
        <v>1</v>
      </c>
      <c r="L10051" s="3" t="s">
        <v>3</v>
      </c>
      <c r="M10051" s="3" t="s">
        <v>19</v>
      </c>
      <c r="N10051" s="3" t="s">
        <v>100</v>
      </c>
      <c r="O10051" s="1">
        <v>674</v>
      </c>
      <c r="P10051" s="3">
        <v>1</v>
      </c>
      <c r="Q10051" s="10">
        <f t="shared" si="639"/>
        <v>674</v>
      </c>
    </row>
    <row r="10052" spans="2:17" ht="20.25" customHeight="1">
      <c r="B10052" s="10" t="str">
        <f t="shared" si="636"/>
        <v>پيشبند نسوز چرمي674</v>
      </c>
      <c r="C10052" s="10" t="str">
        <f t="shared" si="637"/>
        <v>پيشبند نسوز چرمي1404/05/17674</v>
      </c>
      <c r="D10052" s="10" t="str">
        <f>IFERROR(IF(تحویلی!$E$1="","",IF(NOSA!O10052=تحویلی!$E$1,تحویلی!$E$1&amp;COUNTIF(NOSA!$O$1:O10052,تحویلی!$E$1),"")),"")</f>
        <v/>
      </c>
      <c r="E10052" s="10" t="str">
        <f t="shared" si="638"/>
        <v>6626674</v>
      </c>
      <c r="F10052" s="10" t="str">
        <f>IFERROR(VLOOKUP(I10052,DATABASE!$N:$O,2,FALSE),"")</f>
        <v>پيشبند نسوز چرمي</v>
      </c>
      <c r="G10052" s="3" t="s">
        <v>3903</v>
      </c>
      <c r="H10052" s="3">
        <v>6626</v>
      </c>
      <c r="I10052" s="3" t="s">
        <v>1459</v>
      </c>
      <c r="J10052" s="3" t="s">
        <v>15</v>
      </c>
      <c r="K10052" s="3">
        <v>1</v>
      </c>
      <c r="L10052" s="3" t="s">
        <v>8</v>
      </c>
      <c r="M10052" s="3" t="s">
        <v>19</v>
      </c>
      <c r="N10052" s="3" t="s">
        <v>100</v>
      </c>
      <c r="O10052" s="1">
        <v>674</v>
      </c>
      <c r="P10052" s="3">
        <v>1</v>
      </c>
      <c r="Q10052" s="10">
        <f t="shared" si="639"/>
        <v>674</v>
      </c>
    </row>
    <row r="10053" spans="2:17" ht="20.25" customHeight="1">
      <c r="B10053" s="10" t="str">
        <f t="shared" si="636"/>
        <v>674</v>
      </c>
      <c r="C10053" s="10" t="str">
        <f t="shared" si="637"/>
        <v>1404/05/17674</v>
      </c>
      <c r="D10053" s="10" t="str">
        <f>IFERROR(IF(تحویلی!$E$1="","",IF(NOSA!O10053=تحویلی!$E$1,تحویلی!$E$1&amp;COUNTIF(NOSA!$O$1:O10053,تحویلی!$E$1),"")),"")</f>
        <v/>
      </c>
      <c r="E10053" s="10" t="str">
        <f t="shared" si="638"/>
        <v>6626674</v>
      </c>
      <c r="F10053" s="10" t="str">
        <f>IFERROR(VLOOKUP(I10053,DATABASE!$N:$O,2,FALSE),"")</f>
        <v/>
      </c>
      <c r="G10053" s="3" t="s">
        <v>3903</v>
      </c>
      <c r="H10053" s="3">
        <v>6626</v>
      </c>
      <c r="I10053" s="3" t="s">
        <v>2699</v>
      </c>
      <c r="J10053" s="3" t="s">
        <v>7</v>
      </c>
      <c r="K10053" s="3">
        <v>1</v>
      </c>
      <c r="L10053" s="3" t="s">
        <v>8</v>
      </c>
      <c r="M10053" s="3" t="s">
        <v>19</v>
      </c>
      <c r="N10053" s="3" t="s">
        <v>100</v>
      </c>
      <c r="O10053" s="1">
        <v>674</v>
      </c>
      <c r="P10053" s="3">
        <v>1</v>
      </c>
      <c r="Q10053" s="10">
        <f t="shared" si="639"/>
        <v>674</v>
      </c>
    </row>
    <row r="10054" spans="2:17" ht="20.25" customHeight="1">
      <c r="B10054" s="10" t="str">
        <f t="shared" si="636"/>
        <v>نقاب تيره محافظ صورت معمولي674</v>
      </c>
      <c r="C10054" s="10" t="str">
        <f t="shared" si="637"/>
        <v>نقاب تيره محافظ صورت معمولي1404/05/17674</v>
      </c>
      <c r="D10054" s="10" t="str">
        <f>IFERROR(IF(تحویلی!$E$1="","",IF(NOSA!O10054=تحویلی!$E$1,تحویلی!$E$1&amp;COUNTIF(NOSA!$O$1:O10054,تحویلی!$E$1),"")),"")</f>
        <v/>
      </c>
      <c r="E10054" s="10" t="str">
        <f t="shared" si="638"/>
        <v>6626674</v>
      </c>
      <c r="F10054" s="10" t="str">
        <f>IFERROR(VLOOKUP(I10054,DATABASE!$N:$O,2,FALSE),"")</f>
        <v>نقاب تيره محافظ صورت معمولي</v>
      </c>
      <c r="G10054" s="3" t="s">
        <v>3903</v>
      </c>
      <c r="H10054" s="3">
        <v>6626</v>
      </c>
      <c r="I10054" s="3" t="s">
        <v>1557</v>
      </c>
      <c r="J10054" s="3" t="s">
        <v>115</v>
      </c>
      <c r="K10054" s="3">
        <v>1</v>
      </c>
      <c r="L10054" s="3" t="s">
        <v>8</v>
      </c>
      <c r="M10054" s="3" t="s">
        <v>19</v>
      </c>
      <c r="N10054" s="3" t="s">
        <v>100</v>
      </c>
      <c r="O10054" s="1">
        <v>674</v>
      </c>
      <c r="P10054" s="3">
        <v>1</v>
      </c>
      <c r="Q10054" s="10">
        <f t="shared" si="639"/>
        <v>674</v>
      </c>
    </row>
    <row r="10055" spans="2:17" ht="20.25" customHeight="1">
      <c r="B10055" s="10" t="str">
        <f t="shared" si="636"/>
        <v>584</v>
      </c>
      <c r="C10055" s="10" t="str">
        <f t="shared" si="637"/>
        <v>1404/05/17584</v>
      </c>
      <c r="D10055" s="10" t="str">
        <f>IFERROR(IF(تحویلی!$E$1="","",IF(NOSA!O10055=تحویلی!$E$1,تحویلی!$E$1&amp;COUNTIF(NOSA!$O$1:O10055,تحویلی!$E$1),"")),"")</f>
        <v/>
      </c>
      <c r="E10055" s="10" t="str">
        <f t="shared" si="638"/>
        <v>6627584</v>
      </c>
      <c r="F10055" s="10" t="str">
        <f>IFERROR(VLOOKUP(I10055,DATABASE!$N:$O,2,FALSE),"")</f>
        <v/>
      </c>
      <c r="G10055" s="3" t="s">
        <v>3903</v>
      </c>
      <c r="H10055" s="3">
        <v>6627</v>
      </c>
      <c r="I10055" s="3" t="s">
        <v>2699</v>
      </c>
      <c r="J10055" s="3" t="s">
        <v>7</v>
      </c>
      <c r="K10055" s="3">
        <v>1</v>
      </c>
      <c r="L10055" s="3" t="s">
        <v>8</v>
      </c>
      <c r="M10055" s="3" t="s">
        <v>19</v>
      </c>
      <c r="N10055" s="3" t="s">
        <v>291</v>
      </c>
      <c r="O10055" s="1">
        <v>584</v>
      </c>
      <c r="P10055" s="3">
        <v>1</v>
      </c>
      <c r="Q10055" s="10">
        <f t="shared" si="639"/>
        <v>584</v>
      </c>
    </row>
    <row r="10056" spans="2:17" ht="20.25" customHeight="1">
      <c r="B10056" s="10" t="str">
        <f t="shared" si="636"/>
        <v>دستكش ساق بلند نسوز584</v>
      </c>
      <c r="C10056" s="10" t="str">
        <f t="shared" si="637"/>
        <v>دستكش ساق بلند نسوز1404/05/17584</v>
      </c>
      <c r="D10056" s="10" t="str">
        <f>IFERROR(IF(تحویلی!$E$1="","",IF(NOSA!O10056=تحویلی!$E$1,تحویلی!$E$1&amp;COUNTIF(NOSA!$O$1:O10056,تحویلی!$E$1),"")),"")</f>
        <v/>
      </c>
      <c r="E10056" s="10" t="str">
        <f t="shared" si="638"/>
        <v>6627584</v>
      </c>
      <c r="F10056" s="10" t="str">
        <f>IFERROR(VLOOKUP(I10056,DATABASE!$N:$O,2,FALSE),"")</f>
        <v>دستكش ساق بلند نسوز</v>
      </c>
      <c r="G10056" s="3" t="s">
        <v>3903</v>
      </c>
      <c r="H10056" s="3">
        <v>6627</v>
      </c>
      <c r="I10056" s="3" t="s">
        <v>1461</v>
      </c>
      <c r="J10056" s="3" t="s">
        <v>34</v>
      </c>
      <c r="K10056" s="3">
        <v>1</v>
      </c>
      <c r="L10056" s="3" t="s">
        <v>3</v>
      </c>
      <c r="M10056" s="3" t="s">
        <v>19</v>
      </c>
      <c r="N10056" s="3" t="s">
        <v>291</v>
      </c>
      <c r="O10056" s="1">
        <v>584</v>
      </c>
      <c r="P10056" s="3">
        <v>1</v>
      </c>
      <c r="Q10056" s="10">
        <f t="shared" si="639"/>
        <v>584</v>
      </c>
    </row>
    <row r="10057" spans="2:17" ht="20.25" customHeight="1">
      <c r="B10057" s="10" t="str">
        <f t="shared" si="636"/>
        <v>چكمه ايمني نسوز584</v>
      </c>
      <c r="C10057" s="10" t="str">
        <f t="shared" si="637"/>
        <v>چكمه ايمني نسوز1404/05/17584</v>
      </c>
      <c r="D10057" s="10" t="str">
        <f>IFERROR(IF(تحویلی!$E$1="","",IF(NOSA!O10057=تحویلی!$E$1,تحویلی!$E$1&amp;COUNTIF(NOSA!$O$1:O10057,تحویلی!$E$1),"")),"")</f>
        <v/>
      </c>
      <c r="E10057" s="10" t="str">
        <f t="shared" si="638"/>
        <v>6627584</v>
      </c>
      <c r="F10057" s="10" t="str">
        <f>IFERROR(VLOOKUP(I10057,DATABASE!$N:$O,2,FALSE),"")</f>
        <v>چكمه ايمني نسوز</v>
      </c>
      <c r="G10057" s="3" t="s">
        <v>3903</v>
      </c>
      <c r="H10057" s="3">
        <v>6627</v>
      </c>
      <c r="I10057" s="3" t="s">
        <v>1749</v>
      </c>
      <c r="J10057" s="3" t="s">
        <v>1750</v>
      </c>
      <c r="K10057" s="3">
        <v>1</v>
      </c>
      <c r="L10057" s="3" t="s">
        <v>3</v>
      </c>
      <c r="M10057" s="3" t="s">
        <v>19</v>
      </c>
      <c r="N10057" s="3" t="s">
        <v>291</v>
      </c>
      <c r="O10057" s="1">
        <v>584</v>
      </c>
      <c r="P10057" s="3">
        <v>1</v>
      </c>
      <c r="Q10057" s="10">
        <f t="shared" si="639"/>
        <v>584</v>
      </c>
    </row>
    <row r="10058" spans="2:17" ht="20.25" customHeight="1">
      <c r="B10058" s="10" t="str">
        <f t="shared" si="636"/>
        <v>لباس كار نسوز(بلوز و شلوار)766</v>
      </c>
      <c r="C10058" s="10" t="str">
        <f t="shared" si="637"/>
        <v>لباس كار نسوز(بلوز و شلوار)1404/05/17766</v>
      </c>
      <c r="D10058" s="10" t="str">
        <f>IFERROR(IF(تحویلی!$E$1="","",IF(NOSA!O10058=تحویلی!$E$1,تحویلی!$E$1&amp;COUNTIF(NOSA!$O$1:O10058,تحویلی!$E$1),"")),"")</f>
        <v/>
      </c>
      <c r="E10058" s="10" t="str">
        <f t="shared" si="638"/>
        <v>6631766</v>
      </c>
      <c r="F10058" s="10" t="str">
        <f>IFERROR(VLOOKUP(I10058,DATABASE!$N:$O,2,FALSE),"")</f>
        <v>لباس كار نسوز(بلوز و شلوار)</v>
      </c>
      <c r="G10058" s="3" t="s">
        <v>3903</v>
      </c>
      <c r="H10058" s="3">
        <v>6631</v>
      </c>
      <c r="I10058" s="3" t="s">
        <v>1701</v>
      </c>
      <c r="J10058" s="3" t="s">
        <v>1702</v>
      </c>
      <c r="K10058" s="3">
        <v>1</v>
      </c>
      <c r="L10058" s="3" t="s">
        <v>28</v>
      </c>
      <c r="M10058" s="3" t="s">
        <v>4</v>
      </c>
      <c r="N10058" s="3" t="s">
        <v>1059</v>
      </c>
      <c r="O10058" s="1">
        <v>766</v>
      </c>
      <c r="P10058" s="3">
        <v>1</v>
      </c>
      <c r="Q10058" s="10">
        <f t="shared" si="639"/>
        <v>766</v>
      </c>
    </row>
    <row r="10059" spans="2:17" ht="20.25" customHeight="1">
      <c r="B10059" s="10" t="str">
        <f t="shared" si="636"/>
        <v>كفش ستادي153</v>
      </c>
      <c r="C10059" s="10" t="str">
        <f t="shared" si="637"/>
        <v>كفش ستادي1404/05/17153</v>
      </c>
      <c r="D10059" s="10" t="str">
        <f>IFERROR(IF(تحویلی!$E$1="","",IF(NOSA!O10059=تحویلی!$E$1,تحویلی!$E$1&amp;COUNTIF(NOSA!$O$1:O10059,تحویلی!$E$1),"")),"")</f>
        <v/>
      </c>
      <c r="E10059" s="10" t="str">
        <f t="shared" si="638"/>
        <v>6634153</v>
      </c>
      <c r="F10059" s="10" t="str">
        <f>IFERROR(VLOOKUP(I10059,DATABASE!$N:$O,2,FALSE),"")</f>
        <v>كفش ستادي</v>
      </c>
      <c r="G10059" s="3" t="s">
        <v>3903</v>
      </c>
      <c r="H10059" s="3">
        <v>6634</v>
      </c>
      <c r="I10059" s="3" t="s">
        <v>2344</v>
      </c>
      <c r="J10059" s="3" t="s">
        <v>207</v>
      </c>
      <c r="K10059" s="3">
        <v>1</v>
      </c>
      <c r="L10059" s="3" t="s">
        <v>3</v>
      </c>
      <c r="M10059" s="3" t="s">
        <v>202</v>
      </c>
      <c r="N10059" s="3" t="s">
        <v>1080</v>
      </c>
      <c r="O10059" s="1">
        <v>153</v>
      </c>
      <c r="P10059" s="3">
        <v>0</v>
      </c>
      <c r="Q10059" s="10">
        <f t="shared" si="639"/>
        <v>153</v>
      </c>
    </row>
    <row r="10060" spans="2:17" ht="20.25" customHeight="1">
      <c r="B10060" s="10" t="str">
        <f t="shared" si="636"/>
        <v>دستكش ساق بلند نسوز248</v>
      </c>
      <c r="C10060" s="10" t="str">
        <f t="shared" si="637"/>
        <v>دستكش ساق بلند نسوز1404/05/18248</v>
      </c>
      <c r="D10060" s="10" t="str">
        <f>IFERROR(IF(تحویلی!$E$1="","",IF(NOSA!O10060=تحویلی!$E$1,تحویلی!$E$1&amp;COUNTIF(NOSA!$O$1:O10060,تحویلی!$E$1),"")),"")</f>
        <v/>
      </c>
      <c r="E10060" s="10" t="str">
        <f t="shared" si="638"/>
        <v>6643248</v>
      </c>
      <c r="F10060" s="10" t="str">
        <f>IFERROR(VLOOKUP(I10060,DATABASE!$N:$O,2,FALSE),"")</f>
        <v>دستكش ساق بلند نسوز</v>
      </c>
      <c r="G10060" s="3" t="s">
        <v>3904</v>
      </c>
      <c r="H10060" s="4">
        <v>6643</v>
      </c>
      <c r="I10060" s="3" t="s">
        <v>1461</v>
      </c>
      <c r="J10060" s="3" t="s">
        <v>34</v>
      </c>
      <c r="K10060" s="5">
        <v>1</v>
      </c>
      <c r="L10060" s="3" t="s">
        <v>3</v>
      </c>
      <c r="M10060" s="3" t="s">
        <v>4</v>
      </c>
      <c r="N10060" s="3" t="s">
        <v>2789</v>
      </c>
      <c r="O10060" s="1">
        <v>248</v>
      </c>
      <c r="P10060" s="4">
        <v>1</v>
      </c>
      <c r="Q10060" s="10">
        <f t="shared" si="639"/>
        <v>248</v>
      </c>
    </row>
    <row r="10061" spans="2:17" ht="20.25" customHeight="1">
      <c r="B10061" s="10" t="str">
        <f t="shared" si="636"/>
        <v>دستكش ضد برش سبك5</v>
      </c>
      <c r="C10061" s="10" t="str">
        <f t="shared" si="637"/>
        <v>دستكش ضد برش سبك1404/05/185</v>
      </c>
      <c r="D10061" s="10" t="str">
        <f>IFERROR(IF(تحویلی!$E$1="","",IF(NOSA!O10061=تحویلی!$E$1,تحویلی!$E$1&amp;COUNTIF(NOSA!$O$1:O10061,تحویلی!$E$1),"")),"")</f>
        <v/>
      </c>
      <c r="E10061" s="10" t="str">
        <f t="shared" si="638"/>
        <v>66465</v>
      </c>
      <c r="F10061" s="10" t="str">
        <f>IFERROR(VLOOKUP(I10061,DATABASE!$N:$O,2,FALSE),"")</f>
        <v>دستكش ضد برش سبك</v>
      </c>
      <c r="G10061" s="3" t="s">
        <v>3904</v>
      </c>
      <c r="H10061" s="4">
        <v>6646</v>
      </c>
      <c r="I10061" s="3" t="s">
        <v>1442</v>
      </c>
      <c r="J10061" s="3" t="s">
        <v>22</v>
      </c>
      <c r="K10061" s="5">
        <v>1</v>
      </c>
      <c r="L10061" s="3" t="s">
        <v>3</v>
      </c>
      <c r="M10061" s="3" t="s">
        <v>43</v>
      </c>
      <c r="N10061" s="3" t="s">
        <v>250</v>
      </c>
      <c r="O10061" s="1">
        <v>5</v>
      </c>
      <c r="P10061" s="4">
        <v>1</v>
      </c>
      <c r="Q10061" s="10">
        <f t="shared" si="639"/>
        <v>5</v>
      </c>
    </row>
    <row r="10062" spans="2:17" ht="20.25" customHeight="1">
      <c r="B10062" s="10" t="str">
        <f t="shared" si="636"/>
        <v>ماسك جوشكاري582</v>
      </c>
      <c r="C10062" s="10" t="str">
        <f t="shared" si="637"/>
        <v>ماسك جوشكاري1404/05/18582</v>
      </c>
      <c r="D10062" s="10" t="str">
        <f>IFERROR(IF(تحویلی!$E$1="","",IF(NOSA!O10062=تحویلی!$E$1,تحویلی!$E$1&amp;COUNTIF(NOSA!$O$1:O10062,تحویلی!$E$1),"")),"")</f>
        <v/>
      </c>
      <c r="E10062" s="10" t="str">
        <f t="shared" si="638"/>
        <v>6649582</v>
      </c>
      <c r="F10062" s="10" t="str">
        <f>IFERROR(VLOOKUP(I10062,DATABASE!$N:$O,2,FALSE),"")</f>
        <v>ماسك جوشكاري</v>
      </c>
      <c r="G10062" s="3" t="s">
        <v>3904</v>
      </c>
      <c r="H10062" s="4">
        <v>6649</v>
      </c>
      <c r="I10062" s="3" t="s">
        <v>1598</v>
      </c>
      <c r="J10062" s="3" t="s">
        <v>108</v>
      </c>
      <c r="K10062" s="5">
        <v>2</v>
      </c>
      <c r="L10062" s="3" t="s">
        <v>8</v>
      </c>
      <c r="M10062" s="3" t="s">
        <v>189</v>
      </c>
      <c r="N10062" s="3" t="s">
        <v>80</v>
      </c>
      <c r="O10062" s="1">
        <v>582</v>
      </c>
      <c r="P10062" s="4">
        <v>0</v>
      </c>
      <c r="Q10062" s="10">
        <f t="shared" si="639"/>
        <v>582</v>
      </c>
    </row>
    <row r="10063" spans="2:17" ht="20.25" customHeight="1">
      <c r="B10063" s="10" t="str">
        <f t="shared" ref="B10063:B10126" si="640">F10063&amp;Q10063</f>
        <v>دستكش ضد برش سبك827</v>
      </c>
      <c r="C10063" s="10" t="str">
        <f t="shared" ref="C10063:C10126" si="641">F10063&amp;G10063&amp;O10063</f>
        <v>دستكش ضد برش سبك1404/05/18827</v>
      </c>
      <c r="D10063" s="10" t="str">
        <f>IFERROR(IF(تحویلی!$E$1="","",IF(NOSA!O10063=تحویلی!$E$1,تحویلی!$E$1&amp;COUNTIF(NOSA!$O$1:O10063,تحویلی!$E$1),"")),"")</f>
        <v/>
      </c>
      <c r="E10063" s="10" t="str">
        <f t="shared" ref="E10063:E10126" si="642">H10063&amp;O10063</f>
        <v>6651827</v>
      </c>
      <c r="F10063" s="10" t="str">
        <f>IFERROR(VLOOKUP(I10063,DATABASE!$N:$O,2,FALSE),"")</f>
        <v>دستكش ضد برش سبك</v>
      </c>
      <c r="G10063" s="3" t="s">
        <v>3904</v>
      </c>
      <c r="H10063" s="4">
        <v>6651</v>
      </c>
      <c r="I10063" s="3" t="s">
        <v>1442</v>
      </c>
      <c r="J10063" s="3" t="s">
        <v>22</v>
      </c>
      <c r="K10063" s="5">
        <v>1</v>
      </c>
      <c r="L10063" s="3" t="s">
        <v>3</v>
      </c>
      <c r="M10063" s="3" t="s">
        <v>47</v>
      </c>
      <c r="N10063" s="3" t="s">
        <v>2653</v>
      </c>
      <c r="O10063" s="1">
        <v>827</v>
      </c>
      <c r="P10063" s="4">
        <v>1</v>
      </c>
      <c r="Q10063" s="10">
        <f t="shared" si="639"/>
        <v>827</v>
      </c>
    </row>
    <row r="10064" spans="2:17" ht="20.25" customHeight="1">
      <c r="B10064" s="10" t="str">
        <f t="shared" si="640"/>
        <v>دستكش ضد برش سبك837</v>
      </c>
      <c r="C10064" s="10" t="str">
        <f t="shared" si="641"/>
        <v>دستكش ضد برش سبك1404/05/18837</v>
      </c>
      <c r="D10064" s="10" t="str">
        <f>IFERROR(IF(تحویلی!$E$1="","",IF(NOSA!O10064=تحویلی!$E$1,تحویلی!$E$1&amp;COUNTIF(NOSA!$O$1:O10064,تحویلی!$E$1),"")),"")</f>
        <v/>
      </c>
      <c r="E10064" s="10" t="str">
        <f t="shared" si="642"/>
        <v>6654837</v>
      </c>
      <c r="F10064" s="10" t="str">
        <f>IFERROR(VLOOKUP(I10064,DATABASE!$N:$O,2,FALSE),"")</f>
        <v>دستكش ضد برش سبك</v>
      </c>
      <c r="G10064" s="3" t="s">
        <v>3904</v>
      </c>
      <c r="H10064" s="4">
        <v>6654</v>
      </c>
      <c r="I10064" s="3" t="s">
        <v>1442</v>
      </c>
      <c r="J10064" s="3" t="s">
        <v>22</v>
      </c>
      <c r="K10064" s="5">
        <v>1</v>
      </c>
      <c r="L10064" s="3" t="s">
        <v>3</v>
      </c>
      <c r="M10064" s="3" t="s">
        <v>40</v>
      </c>
      <c r="N10064" s="3" t="s">
        <v>2704</v>
      </c>
      <c r="O10064" s="1">
        <v>837</v>
      </c>
      <c r="P10064" s="4">
        <v>1</v>
      </c>
      <c r="Q10064" s="10">
        <f t="shared" si="639"/>
        <v>837</v>
      </c>
    </row>
    <row r="10065" spans="2:17" ht="20.25" customHeight="1">
      <c r="B10065" s="10" t="str">
        <f t="shared" si="640"/>
        <v>لباس كار ديرسوز(بلوز و شلوار)52</v>
      </c>
      <c r="C10065" s="10" t="str">
        <f t="shared" si="641"/>
        <v>لباس كار ديرسوز(بلوز و شلوار)1404/05/1852</v>
      </c>
      <c r="D10065" s="10" t="str">
        <f>IFERROR(IF(تحویلی!$E$1="","",IF(NOSA!O10065=تحویلی!$E$1,تحویلی!$E$1&amp;COUNTIF(NOSA!$O$1:O10065,تحویلی!$E$1),"")),"")</f>
        <v/>
      </c>
      <c r="E10065" s="10" t="str">
        <f t="shared" si="642"/>
        <v>665952</v>
      </c>
      <c r="F10065" s="10" t="str">
        <f>IFERROR(VLOOKUP(I10065,DATABASE!$N:$O,2,FALSE),"")</f>
        <v>لباس كار ديرسوز(بلوز و شلوار)</v>
      </c>
      <c r="G10065" s="3" t="s">
        <v>3904</v>
      </c>
      <c r="H10065" s="4">
        <v>6659</v>
      </c>
      <c r="I10065" s="3" t="s">
        <v>1619</v>
      </c>
      <c r="J10065" s="3" t="s">
        <v>1620</v>
      </c>
      <c r="K10065" s="5">
        <v>1</v>
      </c>
      <c r="L10065" s="3" t="s">
        <v>28</v>
      </c>
      <c r="M10065" s="3" t="s">
        <v>19</v>
      </c>
      <c r="N10065" s="3" t="s">
        <v>75</v>
      </c>
      <c r="O10065" s="1">
        <v>52</v>
      </c>
      <c r="P10065" s="4">
        <v>1</v>
      </c>
      <c r="Q10065" s="10">
        <f t="shared" si="639"/>
        <v>52</v>
      </c>
    </row>
    <row r="10066" spans="2:17" ht="20.25" customHeight="1">
      <c r="B10066" s="10" t="str">
        <f t="shared" si="640"/>
        <v>دستكش ضد برش سبك651</v>
      </c>
      <c r="C10066" s="10" t="str">
        <f t="shared" si="641"/>
        <v>دستكش ضد برش سبك1404/05/18651</v>
      </c>
      <c r="D10066" s="10" t="str">
        <f>IFERROR(IF(تحویلی!$E$1="","",IF(NOSA!O10066=تحویلی!$E$1,تحویلی!$E$1&amp;COUNTIF(NOSA!$O$1:O10066,تحویلی!$E$1),"")),"")</f>
        <v/>
      </c>
      <c r="E10066" s="10" t="str">
        <f t="shared" si="642"/>
        <v>6666651</v>
      </c>
      <c r="F10066" s="10" t="str">
        <f>IFERROR(VLOOKUP(I10066,DATABASE!$N:$O,2,FALSE),"")</f>
        <v>دستكش ضد برش سبك</v>
      </c>
      <c r="G10066" s="3" t="s">
        <v>3904</v>
      </c>
      <c r="H10066" s="4">
        <v>6666</v>
      </c>
      <c r="I10066" s="3" t="s">
        <v>1442</v>
      </c>
      <c r="J10066" s="3" t="s">
        <v>22</v>
      </c>
      <c r="K10066" s="5">
        <v>1</v>
      </c>
      <c r="L10066" s="3" t="s">
        <v>3</v>
      </c>
      <c r="M10066" s="3" t="s">
        <v>4</v>
      </c>
      <c r="N10066" s="3" t="s">
        <v>165</v>
      </c>
      <c r="O10066" s="1">
        <v>651</v>
      </c>
      <c r="P10066" s="4">
        <v>1</v>
      </c>
      <c r="Q10066" s="10">
        <f t="shared" si="639"/>
        <v>651</v>
      </c>
    </row>
    <row r="10067" spans="2:17" ht="20.25" customHeight="1">
      <c r="B10067" s="10" t="str">
        <f t="shared" si="640"/>
        <v>لباس كار ديرسوز(بلوز) 582</v>
      </c>
      <c r="C10067" s="10" t="str">
        <f t="shared" si="641"/>
        <v>لباس كار ديرسوز(بلوز) 1404/05/18582</v>
      </c>
      <c r="D10067" s="10" t="str">
        <f>IFERROR(IF(تحویلی!$E$1="","",IF(NOSA!O10067=تحویلی!$E$1,تحویلی!$E$1&amp;COUNTIF(NOSA!$O$1:O10067,تحویلی!$E$1),"")),"")</f>
        <v/>
      </c>
      <c r="E10067" s="10" t="str">
        <f t="shared" si="642"/>
        <v>6667582</v>
      </c>
      <c r="F10067" s="10" t="str">
        <f>IFERROR(VLOOKUP(I10067,DATABASE!$N:$O,2,FALSE),"")</f>
        <v xml:space="preserve">لباس كار ديرسوز(بلوز) </v>
      </c>
      <c r="G10067" s="3" t="s">
        <v>3904</v>
      </c>
      <c r="H10067" s="4">
        <v>6667</v>
      </c>
      <c r="I10067" s="3" t="s">
        <v>1703</v>
      </c>
      <c r="J10067" s="3" t="s">
        <v>1704</v>
      </c>
      <c r="K10067" s="5">
        <v>1</v>
      </c>
      <c r="L10067" s="3" t="s">
        <v>8</v>
      </c>
      <c r="M10067" s="3" t="s">
        <v>47</v>
      </c>
      <c r="N10067" s="3" t="s">
        <v>80</v>
      </c>
      <c r="O10067" s="1">
        <v>582</v>
      </c>
      <c r="P10067" s="4">
        <v>1</v>
      </c>
      <c r="Q10067" s="10">
        <f t="shared" si="639"/>
        <v>582</v>
      </c>
    </row>
    <row r="10068" spans="2:17" ht="20.25" customHeight="1">
      <c r="B10068" s="10" t="str">
        <f t="shared" si="640"/>
        <v>دستكش ضد برش سبك10010</v>
      </c>
      <c r="C10068" s="10" t="str">
        <f t="shared" si="641"/>
        <v>دستكش ضد برش سبك1404/05/1810010</v>
      </c>
      <c r="D10068" s="10" t="str">
        <f>IFERROR(IF(تحویلی!$E$1="","",IF(NOSA!O10068=تحویلی!$E$1,تحویلی!$E$1&amp;COUNTIF(NOSA!$O$1:O10068,تحویلی!$E$1),"")),"")</f>
        <v/>
      </c>
      <c r="E10068" s="10" t="str">
        <f t="shared" si="642"/>
        <v>666810010</v>
      </c>
      <c r="F10068" s="10" t="str">
        <f>IFERROR(VLOOKUP(I10068,DATABASE!$N:$O,2,FALSE),"")</f>
        <v>دستكش ضد برش سبك</v>
      </c>
      <c r="G10068" s="3" t="s">
        <v>3904</v>
      </c>
      <c r="H10068" s="4">
        <v>6668</v>
      </c>
      <c r="I10068" s="3" t="s">
        <v>1442</v>
      </c>
      <c r="J10068" s="3" t="s">
        <v>22</v>
      </c>
      <c r="K10068" s="5">
        <v>1</v>
      </c>
      <c r="L10068" s="3" t="s">
        <v>3</v>
      </c>
      <c r="M10068" s="3" t="s">
        <v>47</v>
      </c>
      <c r="N10068" s="3" t="s">
        <v>4593</v>
      </c>
      <c r="O10068" s="1">
        <v>10010</v>
      </c>
      <c r="P10068" s="4">
        <v>1</v>
      </c>
      <c r="Q10068" s="10">
        <f t="shared" si="639"/>
        <v>10010</v>
      </c>
    </row>
    <row r="10069" spans="2:17" ht="20.25" customHeight="1">
      <c r="B10069" s="10" t="str">
        <f t="shared" si="640"/>
        <v xml:space="preserve"> لباس كار (بلوز) 874</v>
      </c>
      <c r="C10069" s="10" t="str">
        <f t="shared" si="641"/>
        <v xml:space="preserve"> لباس كار (بلوز) 1404/05/18874</v>
      </c>
      <c r="D10069" s="10" t="str">
        <f>IFERROR(IF(تحویلی!$E$1="","",IF(NOSA!O10069=تحویلی!$E$1,تحویلی!$E$1&amp;COUNTIF(NOSA!$O$1:O10069,تحویلی!$E$1),"")),"")</f>
        <v/>
      </c>
      <c r="E10069" s="10" t="str">
        <f t="shared" si="642"/>
        <v>6676874</v>
      </c>
      <c r="F10069" s="10" t="str">
        <f>IFERROR(VLOOKUP(I10069,DATABASE!$N:$O,2,FALSE),"")</f>
        <v xml:space="preserve"> لباس كار (بلوز) </v>
      </c>
      <c r="G10069" s="3" t="s">
        <v>3904</v>
      </c>
      <c r="H10069" s="4">
        <v>6676</v>
      </c>
      <c r="I10069" s="3" t="s">
        <v>2309</v>
      </c>
      <c r="J10069" s="3" t="s">
        <v>3273</v>
      </c>
      <c r="K10069" s="5">
        <v>1</v>
      </c>
      <c r="L10069" s="3" t="s">
        <v>8</v>
      </c>
      <c r="M10069" s="3" t="s">
        <v>25</v>
      </c>
      <c r="N10069" s="3" t="s">
        <v>3360</v>
      </c>
      <c r="O10069" s="1">
        <v>874</v>
      </c>
      <c r="P10069" s="4">
        <v>1</v>
      </c>
      <c r="Q10069" s="10">
        <f t="shared" si="639"/>
        <v>874</v>
      </c>
    </row>
    <row r="10070" spans="2:17" ht="20.25" customHeight="1">
      <c r="B10070" s="10" t="str">
        <f t="shared" si="640"/>
        <v xml:space="preserve"> لباس كارشناسي مديران 874</v>
      </c>
      <c r="C10070" s="10" t="str">
        <f t="shared" si="641"/>
        <v xml:space="preserve"> لباس كارشناسي مديران 1404/05/18874</v>
      </c>
      <c r="D10070" s="10" t="str">
        <f>IFERROR(IF(تحویلی!$E$1="","",IF(NOSA!O10070=تحویلی!$E$1,تحویلی!$E$1&amp;COUNTIF(NOSA!$O$1:O10070,تحویلی!$E$1),"")),"")</f>
        <v/>
      </c>
      <c r="E10070" s="10" t="str">
        <f t="shared" si="642"/>
        <v>6676874</v>
      </c>
      <c r="F10070" s="10" t="str">
        <f>IFERROR(VLOOKUP(I10070,DATABASE!$N:$O,2,FALSE),"")</f>
        <v xml:space="preserve"> لباس كارشناسي مديران </v>
      </c>
      <c r="G10070" s="3" t="s">
        <v>3904</v>
      </c>
      <c r="H10070" s="4">
        <v>6676</v>
      </c>
      <c r="I10070" s="3" t="s">
        <v>2302</v>
      </c>
      <c r="J10070" s="3" t="s">
        <v>3374</v>
      </c>
      <c r="K10070" s="5">
        <v>1</v>
      </c>
      <c r="L10070" s="3" t="s">
        <v>8</v>
      </c>
      <c r="M10070" s="3" t="s">
        <v>25</v>
      </c>
      <c r="N10070" s="3" t="s">
        <v>3360</v>
      </c>
      <c r="O10070" s="1">
        <v>874</v>
      </c>
      <c r="P10070" s="4">
        <v>1</v>
      </c>
      <c r="Q10070" s="10">
        <f t="shared" si="639"/>
        <v>874</v>
      </c>
    </row>
    <row r="10071" spans="2:17" ht="20.25" customHeight="1">
      <c r="B10071" s="10" t="str">
        <f t="shared" si="640"/>
        <v>دستكش ضد برش سبك874</v>
      </c>
      <c r="C10071" s="10" t="str">
        <f t="shared" si="641"/>
        <v>دستكش ضد برش سبك1404/05/18874</v>
      </c>
      <c r="D10071" s="10" t="str">
        <f>IFERROR(IF(تحویلی!$E$1="","",IF(NOSA!O10071=تحویلی!$E$1,تحویلی!$E$1&amp;COUNTIF(NOSA!$O$1:O10071,تحویلی!$E$1),"")),"")</f>
        <v/>
      </c>
      <c r="E10071" s="10" t="str">
        <f t="shared" si="642"/>
        <v>6676874</v>
      </c>
      <c r="F10071" s="10" t="str">
        <f>IFERROR(VLOOKUP(I10071,DATABASE!$N:$O,2,FALSE),"")</f>
        <v>دستكش ضد برش سبك</v>
      </c>
      <c r="G10071" s="3" t="s">
        <v>3904</v>
      </c>
      <c r="H10071" s="4">
        <v>6676</v>
      </c>
      <c r="I10071" s="3" t="s">
        <v>1442</v>
      </c>
      <c r="J10071" s="3" t="s">
        <v>22</v>
      </c>
      <c r="K10071" s="5">
        <v>1</v>
      </c>
      <c r="L10071" s="3" t="s">
        <v>3</v>
      </c>
      <c r="M10071" s="3" t="s">
        <v>25</v>
      </c>
      <c r="N10071" s="3" t="s">
        <v>3360</v>
      </c>
      <c r="O10071" s="1">
        <v>874</v>
      </c>
      <c r="P10071" s="4">
        <v>1</v>
      </c>
      <c r="Q10071" s="10">
        <f t="shared" si="639"/>
        <v>874</v>
      </c>
    </row>
    <row r="10072" spans="2:17" ht="20.25" customHeight="1">
      <c r="B10072" s="10" t="str">
        <f t="shared" si="640"/>
        <v>دستكش كف دوبل چرمي552</v>
      </c>
      <c r="C10072" s="10" t="str">
        <f t="shared" si="641"/>
        <v>دستكش كف دوبل چرمي1404/05/18552</v>
      </c>
      <c r="D10072" s="10" t="str">
        <f>IFERROR(IF(تحویلی!$E$1="","",IF(NOSA!O10072=تحویلی!$E$1,تحویلی!$E$1&amp;COUNTIF(NOSA!$O$1:O10072,تحویلی!$E$1),"")),"")</f>
        <v>55240</v>
      </c>
      <c r="E10072" s="10" t="str">
        <f t="shared" si="642"/>
        <v>6676552</v>
      </c>
      <c r="F10072" s="10" t="str">
        <f>IFERROR(VLOOKUP(I10072,DATABASE!$N:$O,2,FALSE),"")</f>
        <v>دستكش كف دوبل چرمي</v>
      </c>
      <c r="G10072" s="3" t="s">
        <v>3904</v>
      </c>
      <c r="H10072" s="4">
        <v>6676</v>
      </c>
      <c r="I10072" s="3" t="s">
        <v>1683</v>
      </c>
      <c r="J10072" s="3" t="s">
        <v>1684</v>
      </c>
      <c r="K10072" s="5">
        <v>1</v>
      </c>
      <c r="L10072" s="3" t="s">
        <v>3</v>
      </c>
      <c r="M10072" s="3" t="s">
        <v>25</v>
      </c>
      <c r="N10072" s="3" t="s">
        <v>3502</v>
      </c>
      <c r="O10072" s="1">
        <v>552</v>
      </c>
      <c r="P10072" s="4">
        <v>1</v>
      </c>
      <c r="Q10072" s="10">
        <f t="shared" si="639"/>
        <v>552</v>
      </c>
    </row>
    <row r="10073" spans="2:17" ht="20.25" customHeight="1">
      <c r="B10073" s="10" t="str">
        <f t="shared" si="640"/>
        <v>كفش ايمني552</v>
      </c>
      <c r="C10073" s="10" t="str">
        <f t="shared" si="641"/>
        <v>كفش ايمني1404/05/18552</v>
      </c>
      <c r="D10073" s="10" t="str">
        <f>IFERROR(IF(تحویلی!$E$1="","",IF(NOSA!O10073=تحویلی!$E$1,تحویلی!$E$1&amp;COUNTIF(NOSA!$O$1:O10073,تحویلی!$E$1),"")),"")</f>
        <v>55241</v>
      </c>
      <c r="E10073" s="10" t="str">
        <f t="shared" si="642"/>
        <v>6676552</v>
      </c>
      <c r="F10073" s="10" t="str">
        <f>IFERROR(VLOOKUP(I10073,DATABASE!$N:$O,2,FALSE),"")</f>
        <v>كفش ايمني</v>
      </c>
      <c r="G10073" s="3" t="s">
        <v>3904</v>
      </c>
      <c r="H10073" s="4">
        <v>6676</v>
      </c>
      <c r="I10073" s="3" t="s">
        <v>1526</v>
      </c>
      <c r="J10073" s="3" t="s">
        <v>1729</v>
      </c>
      <c r="K10073" s="5">
        <v>1</v>
      </c>
      <c r="L10073" s="3" t="s">
        <v>3</v>
      </c>
      <c r="M10073" s="3" t="s">
        <v>25</v>
      </c>
      <c r="N10073" s="3" t="s">
        <v>3502</v>
      </c>
      <c r="O10073" s="1">
        <v>552</v>
      </c>
      <c r="P10073" s="4">
        <v>1</v>
      </c>
      <c r="Q10073" s="10">
        <f t="shared" si="639"/>
        <v>552</v>
      </c>
    </row>
    <row r="10074" spans="2:17" ht="20.25" customHeight="1">
      <c r="B10074" s="10" t="str">
        <f t="shared" si="640"/>
        <v>كفش ايمني641</v>
      </c>
      <c r="C10074" s="10" t="str">
        <f t="shared" si="641"/>
        <v>كفش ايمني1404/05/18641</v>
      </c>
      <c r="D10074" s="10" t="str">
        <f>IFERROR(IF(تحویلی!$E$1="","",IF(NOSA!O10074=تحویلی!$E$1,تحویلی!$E$1&amp;COUNTIF(NOSA!$O$1:O10074,تحویلی!$E$1),"")),"")</f>
        <v/>
      </c>
      <c r="E10074" s="10" t="str">
        <f t="shared" si="642"/>
        <v>6677641</v>
      </c>
      <c r="F10074" s="10" t="str">
        <f>IFERROR(VLOOKUP(I10074,DATABASE!$N:$O,2,FALSE),"")</f>
        <v>كفش ايمني</v>
      </c>
      <c r="G10074" s="3" t="s">
        <v>3904</v>
      </c>
      <c r="H10074" s="4">
        <v>6677</v>
      </c>
      <c r="I10074" s="3" t="s">
        <v>1720</v>
      </c>
      <c r="J10074" s="3" t="s">
        <v>1721</v>
      </c>
      <c r="K10074" s="5">
        <v>1</v>
      </c>
      <c r="L10074" s="3" t="s">
        <v>3</v>
      </c>
      <c r="M10074" s="3" t="s">
        <v>47</v>
      </c>
      <c r="N10074" s="3" t="s">
        <v>2689</v>
      </c>
      <c r="O10074" s="1">
        <v>641</v>
      </c>
      <c r="P10074" s="4">
        <v>1</v>
      </c>
      <c r="Q10074" s="10">
        <f t="shared" si="639"/>
        <v>641</v>
      </c>
    </row>
    <row r="10075" spans="2:17" ht="20.25" customHeight="1">
      <c r="B10075" s="10" t="str">
        <f t="shared" si="640"/>
        <v>لباس كار نسوز(بلوز و شلوار)50</v>
      </c>
      <c r="C10075" s="10" t="str">
        <f t="shared" si="641"/>
        <v>لباس كار نسوز(بلوز و شلوار)1404/05/1850</v>
      </c>
      <c r="D10075" s="10" t="str">
        <f>IFERROR(IF(تحویلی!$E$1="","",IF(NOSA!O10075=تحویلی!$E$1,تحویلی!$E$1&amp;COUNTIF(NOSA!$O$1:O10075,تحویلی!$E$1),"")),"")</f>
        <v/>
      </c>
      <c r="E10075" s="10" t="str">
        <f t="shared" si="642"/>
        <v>667850</v>
      </c>
      <c r="F10075" s="10" t="str">
        <f>IFERROR(VLOOKUP(I10075,DATABASE!$N:$O,2,FALSE),"")</f>
        <v>لباس كار نسوز(بلوز و شلوار)</v>
      </c>
      <c r="G10075" s="3" t="s">
        <v>3904</v>
      </c>
      <c r="H10075" s="4">
        <v>6678</v>
      </c>
      <c r="I10075" s="3" t="s">
        <v>1751</v>
      </c>
      <c r="J10075" s="3" t="s">
        <v>1752</v>
      </c>
      <c r="K10075" s="5">
        <v>1</v>
      </c>
      <c r="L10075" s="3" t="s">
        <v>28</v>
      </c>
      <c r="M10075" s="3" t="s">
        <v>4</v>
      </c>
      <c r="N10075" s="3" t="s">
        <v>2798</v>
      </c>
      <c r="O10075" s="1">
        <v>50</v>
      </c>
      <c r="P10075" s="4">
        <v>1</v>
      </c>
      <c r="Q10075" s="10">
        <f t="shared" si="639"/>
        <v>50</v>
      </c>
    </row>
    <row r="10076" spans="2:17" ht="20.25" customHeight="1">
      <c r="B10076" s="10" t="str">
        <f t="shared" si="640"/>
        <v>چكمه ايمني نسوز50</v>
      </c>
      <c r="C10076" s="10" t="str">
        <f t="shared" si="641"/>
        <v>چكمه ايمني نسوز1404/05/1850</v>
      </c>
      <c r="D10076" s="10" t="str">
        <f>IFERROR(IF(تحویلی!$E$1="","",IF(NOSA!O10076=تحویلی!$E$1,تحویلی!$E$1&amp;COUNTIF(NOSA!$O$1:O10076,تحویلی!$E$1),"")),"")</f>
        <v/>
      </c>
      <c r="E10076" s="10" t="str">
        <f t="shared" si="642"/>
        <v>667850</v>
      </c>
      <c r="F10076" s="10" t="str">
        <f>IFERROR(VLOOKUP(I10076,DATABASE!$N:$O,2,FALSE),"")</f>
        <v>چكمه ايمني نسوز</v>
      </c>
      <c r="G10076" s="3" t="s">
        <v>3904</v>
      </c>
      <c r="H10076" s="4">
        <v>6678</v>
      </c>
      <c r="I10076" s="3" t="s">
        <v>1658</v>
      </c>
      <c r="J10076" s="3" t="s">
        <v>1659</v>
      </c>
      <c r="K10076" s="5">
        <v>1</v>
      </c>
      <c r="L10076" s="3" t="s">
        <v>3</v>
      </c>
      <c r="M10076" s="3" t="s">
        <v>4</v>
      </c>
      <c r="N10076" s="3" t="s">
        <v>2798</v>
      </c>
      <c r="O10076" s="1">
        <v>50</v>
      </c>
      <c r="P10076" s="4">
        <v>1</v>
      </c>
      <c r="Q10076" s="10">
        <f t="shared" si="639"/>
        <v>50</v>
      </c>
    </row>
    <row r="10077" spans="2:17" ht="20.25" customHeight="1">
      <c r="B10077" s="10" t="str">
        <f t="shared" si="640"/>
        <v>دستكش كف مواد سبك194</v>
      </c>
      <c r="C10077" s="10" t="str">
        <f t="shared" si="641"/>
        <v>دستكش كف مواد سبك1404/05/18194</v>
      </c>
      <c r="D10077" s="10" t="str">
        <f>IFERROR(IF(تحویلی!$E$1="","",IF(NOSA!O10077=تحویلی!$E$1,تحویلی!$E$1&amp;COUNTIF(NOSA!$O$1:O10077,تحویلی!$E$1),"")),"")</f>
        <v/>
      </c>
      <c r="E10077" s="10" t="str">
        <f t="shared" si="642"/>
        <v>6679194</v>
      </c>
      <c r="F10077" s="10" t="str">
        <f>IFERROR(VLOOKUP(I10077,DATABASE!$N:$O,2,FALSE),"")</f>
        <v>دستكش كف مواد سبك</v>
      </c>
      <c r="G10077" s="3" t="s">
        <v>3904</v>
      </c>
      <c r="H10077" s="4">
        <v>6679</v>
      </c>
      <c r="I10077" s="3" t="s">
        <v>1456</v>
      </c>
      <c r="J10077" s="3" t="s">
        <v>2</v>
      </c>
      <c r="K10077" s="5">
        <v>1</v>
      </c>
      <c r="L10077" s="3" t="s">
        <v>3</v>
      </c>
      <c r="M10077" s="3" t="s">
        <v>4</v>
      </c>
      <c r="N10077" s="3" t="s">
        <v>859</v>
      </c>
      <c r="O10077" s="1">
        <v>194</v>
      </c>
      <c r="P10077" s="4">
        <v>1</v>
      </c>
      <c r="Q10077" s="10">
        <f t="shared" si="639"/>
        <v>194</v>
      </c>
    </row>
    <row r="10078" spans="2:17" ht="20.25" customHeight="1">
      <c r="B10078" s="10" t="str">
        <f t="shared" si="640"/>
        <v>دستكش ضد برش سبك706</v>
      </c>
      <c r="C10078" s="10" t="str">
        <f t="shared" si="641"/>
        <v>دستكش ضد برش سبك1404/05/18706</v>
      </c>
      <c r="D10078" s="10" t="str">
        <f>IFERROR(IF(تحویلی!$E$1="","",IF(NOSA!O10078=تحویلی!$E$1,تحویلی!$E$1&amp;COUNTIF(NOSA!$O$1:O10078,تحویلی!$E$1),"")),"")</f>
        <v/>
      </c>
      <c r="E10078" s="10" t="str">
        <f t="shared" si="642"/>
        <v>6679706</v>
      </c>
      <c r="F10078" s="10" t="str">
        <f>IFERROR(VLOOKUP(I10078,DATABASE!$N:$O,2,FALSE),"")</f>
        <v>دستكش ضد برش سبك</v>
      </c>
      <c r="G10078" s="3" t="s">
        <v>3904</v>
      </c>
      <c r="H10078" s="4">
        <v>6679</v>
      </c>
      <c r="I10078" s="3" t="s">
        <v>1442</v>
      </c>
      <c r="J10078" s="3" t="s">
        <v>22</v>
      </c>
      <c r="K10078" s="5">
        <v>1</v>
      </c>
      <c r="L10078" s="3" t="s">
        <v>3</v>
      </c>
      <c r="M10078" s="3" t="s">
        <v>4</v>
      </c>
      <c r="N10078" s="3" t="s">
        <v>1765</v>
      </c>
      <c r="O10078" s="1">
        <v>706</v>
      </c>
      <c r="P10078" s="4">
        <v>1</v>
      </c>
      <c r="Q10078" s="10">
        <f t="shared" si="639"/>
        <v>706</v>
      </c>
    </row>
    <row r="10079" spans="2:17" ht="20.25" customHeight="1">
      <c r="B10079" s="10" t="str">
        <f t="shared" si="640"/>
        <v>دستكش ضد برش سبك580</v>
      </c>
      <c r="C10079" s="10" t="str">
        <f t="shared" si="641"/>
        <v>دستكش ضد برش سبك1404/05/18580</v>
      </c>
      <c r="D10079" s="10" t="str">
        <f>IFERROR(IF(تحویلی!$E$1="","",IF(NOSA!O10079=تحویلی!$E$1,تحویلی!$E$1&amp;COUNTIF(NOSA!$O$1:O10079,تحویلی!$E$1),"")),"")</f>
        <v/>
      </c>
      <c r="E10079" s="10" t="str">
        <f t="shared" si="642"/>
        <v>6681580</v>
      </c>
      <c r="F10079" s="10" t="str">
        <f>IFERROR(VLOOKUP(I10079,DATABASE!$N:$O,2,FALSE),"")</f>
        <v>دستكش ضد برش سبك</v>
      </c>
      <c r="G10079" s="3" t="s">
        <v>3904</v>
      </c>
      <c r="H10079" s="4">
        <v>6681</v>
      </c>
      <c r="I10079" s="3" t="s">
        <v>1442</v>
      </c>
      <c r="J10079" s="3" t="s">
        <v>22</v>
      </c>
      <c r="K10079" s="5">
        <v>1</v>
      </c>
      <c r="L10079" s="3" t="s">
        <v>3</v>
      </c>
      <c r="M10079" s="3" t="s">
        <v>47</v>
      </c>
      <c r="N10079" s="3" t="s">
        <v>1001</v>
      </c>
      <c r="O10079" s="1">
        <v>580</v>
      </c>
      <c r="P10079" s="4">
        <v>1</v>
      </c>
      <c r="Q10079" s="10">
        <f t="shared" si="639"/>
        <v>580</v>
      </c>
    </row>
    <row r="10080" spans="2:17" ht="20.25" customHeight="1">
      <c r="B10080" s="10" t="str">
        <f t="shared" si="640"/>
        <v>دستكش ضد برش سبك221</v>
      </c>
      <c r="C10080" s="10" t="str">
        <f t="shared" si="641"/>
        <v>دستكش ضد برش سبك1404/05/18221</v>
      </c>
      <c r="D10080" s="10" t="str">
        <f>IFERROR(IF(تحویلی!$E$1="","",IF(NOSA!O10080=تحویلی!$E$1,تحویلی!$E$1&amp;COUNTIF(NOSA!$O$1:O10080,تحویلی!$E$1),"")),"")</f>
        <v/>
      </c>
      <c r="E10080" s="10" t="str">
        <f t="shared" si="642"/>
        <v>6681221</v>
      </c>
      <c r="F10080" s="10" t="str">
        <f>IFERROR(VLOOKUP(I10080,DATABASE!$N:$O,2,FALSE),"")</f>
        <v>دستكش ضد برش سبك</v>
      </c>
      <c r="G10080" s="3" t="s">
        <v>3904</v>
      </c>
      <c r="H10080" s="4">
        <v>6681</v>
      </c>
      <c r="I10080" s="3" t="s">
        <v>1442</v>
      </c>
      <c r="J10080" s="3" t="s">
        <v>22</v>
      </c>
      <c r="K10080" s="5">
        <v>1</v>
      </c>
      <c r="L10080" s="3" t="s">
        <v>3</v>
      </c>
      <c r="M10080" s="3" t="s">
        <v>9</v>
      </c>
      <c r="N10080" s="3" t="s">
        <v>2703</v>
      </c>
      <c r="O10080" s="1">
        <v>221</v>
      </c>
      <c r="P10080" s="4">
        <v>1</v>
      </c>
      <c r="Q10080" s="10">
        <f t="shared" si="639"/>
        <v>221</v>
      </c>
    </row>
    <row r="10081" spans="2:17" ht="20.25" customHeight="1">
      <c r="B10081" s="10" t="str">
        <f t="shared" si="640"/>
        <v>پوتين ايمني نسوز221</v>
      </c>
      <c r="C10081" s="10" t="str">
        <f t="shared" si="641"/>
        <v>پوتين ايمني نسوز1404/05/18221</v>
      </c>
      <c r="D10081" s="10" t="str">
        <f>IFERROR(IF(تحویلی!$E$1="","",IF(NOSA!O10081=تحویلی!$E$1,تحویلی!$E$1&amp;COUNTIF(NOSA!$O$1:O10081,تحویلی!$E$1),"")),"")</f>
        <v/>
      </c>
      <c r="E10081" s="10" t="str">
        <f t="shared" si="642"/>
        <v>6681221</v>
      </c>
      <c r="F10081" s="10" t="str">
        <f>IFERROR(VLOOKUP(I10081,DATABASE!$N:$O,2,FALSE),"")</f>
        <v>پوتين ايمني نسوز</v>
      </c>
      <c r="G10081" s="3" t="s">
        <v>3904</v>
      </c>
      <c r="H10081" s="4">
        <v>6681</v>
      </c>
      <c r="I10081" s="3" t="s">
        <v>1648</v>
      </c>
      <c r="J10081" s="3" t="s">
        <v>1649</v>
      </c>
      <c r="K10081" s="5">
        <v>1</v>
      </c>
      <c r="L10081" s="3" t="s">
        <v>3</v>
      </c>
      <c r="M10081" s="3" t="s">
        <v>9</v>
      </c>
      <c r="N10081" s="3" t="s">
        <v>2703</v>
      </c>
      <c r="O10081" s="1">
        <v>221</v>
      </c>
      <c r="P10081" s="4">
        <v>1</v>
      </c>
      <c r="Q10081" s="10">
        <f t="shared" si="639"/>
        <v>221</v>
      </c>
    </row>
    <row r="10082" spans="2:17" ht="20.25" customHeight="1">
      <c r="B10082" s="10" t="str">
        <f t="shared" si="640"/>
        <v>كفش ايمني719</v>
      </c>
      <c r="C10082" s="10" t="str">
        <f t="shared" si="641"/>
        <v>كفش ايمني1404/05/18719</v>
      </c>
      <c r="D10082" s="10" t="str">
        <f>IFERROR(IF(تحویلی!$E$1="","",IF(NOSA!O10082=تحویلی!$E$1,تحویلی!$E$1&amp;COUNTIF(NOSA!$O$1:O10082,تحویلی!$E$1),"")),"")</f>
        <v/>
      </c>
      <c r="E10082" s="10" t="str">
        <f t="shared" si="642"/>
        <v>6684719</v>
      </c>
      <c r="F10082" s="10" t="str">
        <f>IFERROR(VLOOKUP(I10082,DATABASE!$N:$O,2,FALSE),"")</f>
        <v>كفش ايمني</v>
      </c>
      <c r="G10082" s="3" t="s">
        <v>3904</v>
      </c>
      <c r="H10082" s="4">
        <v>6684</v>
      </c>
      <c r="I10082" s="3" t="s">
        <v>1539</v>
      </c>
      <c r="J10082" s="3" t="s">
        <v>1748</v>
      </c>
      <c r="K10082" s="5">
        <v>1</v>
      </c>
      <c r="L10082" s="3" t="s">
        <v>3</v>
      </c>
      <c r="M10082" s="3" t="s">
        <v>47</v>
      </c>
      <c r="N10082" s="3" t="s">
        <v>886</v>
      </c>
      <c r="O10082" s="1">
        <v>719</v>
      </c>
      <c r="P10082" s="4">
        <v>1</v>
      </c>
      <c r="Q10082" s="10">
        <f t="shared" si="639"/>
        <v>719</v>
      </c>
    </row>
    <row r="10083" spans="2:17" ht="20.25" customHeight="1">
      <c r="B10083" s="10" t="str">
        <f t="shared" si="640"/>
        <v>دستكش ضد برش سبك641</v>
      </c>
      <c r="C10083" s="10" t="str">
        <f t="shared" si="641"/>
        <v>دستكش ضد برش سبك1404/05/18641</v>
      </c>
      <c r="D10083" s="10" t="str">
        <f>IFERROR(IF(تحویلی!$E$1="","",IF(NOSA!O10083=تحویلی!$E$1,تحویلی!$E$1&amp;COUNTIF(NOSA!$O$1:O10083,تحویلی!$E$1),"")),"")</f>
        <v/>
      </c>
      <c r="E10083" s="10" t="str">
        <f t="shared" si="642"/>
        <v>6685641</v>
      </c>
      <c r="F10083" s="10" t="str">
        <f>IFERROR(VLOOKUP(I10083,DATABASE!$N:$O,2,FALSE),"")</f>
        <v>دستكش ضد برش سبك</v>
      </c>
      <c r="G10083" s="3" t="s">
        <v>3904</v>
      </c>
      <c r="H10083" s="4">
        <v>6685</v>
      </c>
      <c r="I10083" s="3" t="s">
        <v>1442</v>
      </c>
      <c r="J10083" s="3" t="s">
        <v>22</v>
      </c>
      <c r="K10083" s="5">
        <v>1</v>
      </c>
      <c r="L10083" s="3" t="s">
        <v>3</v>
      </c>
      <c r="M10083" s="3" t="s">
        <v>47</v>
      </c>
      <c r="N10083" s="3" t="s">
        <v>2689</v>
      </c>
      <c r="O10083" s="1">
        <v>641</v>
      </c>
      <c r="P10083" s="4">
        <v>1</v>
      </c>
      <c r="Q10083" s="10">
        <f t="shared" si="639"/>
        <v>641</v>
      </c>
    </row>
    <row r="10084" spans="2:17" ht="20.25" customHeight="1">
      <c r="B10084" s="10" t="str">
        <f t="shared" si="640"/>
        <v>لباس كار نسوز(بلوز و شلوار)624</v>
      </c>
      <c r="C10084" s="10" t="str">
        <f t="shared" si="641"/>
        <v>لباس كار نسوز(بلوز و شلوار)1404/05/19624</v>
      </c>
      <c r="D10084" s="10" t="str">
        <f>IFERROR(IF(تحویلی!$E$1="","",IF(NOSA!O10084=تحویلی!$E$1,تحویلی!$E$1&amp;COUNTIF(NOSA!$O$1:O10084,تحویلی!$E$1),"")),"")</f>
        <v/>
      </c>
      <c r="E10084" s="10" t="str">
        <f t="shared" si="642"/>
        <v>6691624</v>
      </c>
      <c r="F10084" s="10" t="str">
        <f>IFERROR(VLOOKUP(I10084,DATABASE!$N:$O,2,FALSE),"")</f>
        <v>لباس كار نسوز(بلوز و شلوار)</v>
      </c>
      <c r="G10084" s="424" t="s">
        <v>3905</v>
      </c>
      <c r="H10084" s="425">
        <v>6691</v>
      </c>
      <c r="I10084" s="424" t="s">
        <v>1751</v>
      </c>
      <c r="J10084" s="424" t="s">
        <v>1752</v>
      </c>
      <c r="K10084" s="426">
        <v>1</v>
      </c>
      <c r="L10084" s="424" t="s">
        <v>28</v>
      </c>
      <c r="M10084" s="424" t="s">
        <v>25</v>
      </c>
      <c r="N10084" s="424" t="s">
        <v>226</v>
      </c>
      <c r="O10084" s="427">
        <v>624</v>
      </c>
      <c r="P10084" s="425">
        <v>1</v>
      </c>
      <c r="Q10084" s="10">
        <f t="shared" si="639"/>
        <v>624</v>
      </c>
    </row>
    <row r="10085" spans="2:17" ht="20.25" customHeight="1">
      <c r="B10085" s="10" t="str">
        <f t="shared" si="640"/>
        <v>چكمه ايمني نسوز624</v>
      </c>
      <c r="C10085" s="10" t="str">
        <f t="shared" si="641"/>
        <v>چكمه ايمني نسوز1404/05/19624</v>
      </c>
      <c r="D10085" s="10" t="str">
        <f>IFERROR(IF(تحویلی!$E$1="","",IF(NOSA!O10085=تحویلی!$E$1,تحویلی!$E$1&amp;COUNTIF(NOSA!$O$1:O10085,تحویلی!$E$1),"")),"")</f>
        <v/>
      </c>
      <c r="E10085" s="10" t="str">
        <f t="shared" si="642"/>
        <v>6691624</v>
      </c>
      <c r="F10085" s="10" t="str">
        <f>IFERROR(VLOOKUP(I10085,DATABASE!$N:$O,2,FALSE),"")</f>
        <v>چكمه ايمني نسوز</v>
      </c>
      <c r="G10085" s="424" t="s">
        <v>3905</v>
      </c>
      <c r="H10085" s="425">
        <v>6691</v>
      </c>
      <c r="I10085" s="424" t="s">
        <v>1666</v>
      </c>
      <c r="J10085" s="424" t="s">
        <v>1667</v>
      </c>
      <c r="K10085" s="426">
        <v>1</v>
      </c>
      <c r="L10085" s="424" t="s">
        <v>3</v>
      </c>
      <c r="M10085" s="424" t="s">
        <v>25</v>
      </c>
      <c r="N10085" s="424" t="s">
        <v>226</v>
      </c>
      <c r="O10085" s="427">
        <v>624</v>
      </c>
      <c r="P10085" s="425">
        <v>1</v>
      </c>
      <c r="Q10085" s="10">
        <f t="shared" si="639"/>
        <v>624</v>
      </c>
    </row>
    <row r="10086" spans="2:17" ht="20.25" customHeight="1">
      <c r="B10086" s="10" t="str">
        <f t="shared" si="640"/>
        <v>دستكش ساق بلند نسوز624</v>
      </c>
      <c r="C10086" s="10" t="str">
        <f t="shared" si="641"/>
        <v>دستكش ساق بلند نسوز1404/05/19624</v>
      </c>
      <c r="D10086" s="10" t="str">
        <f>IFERROR(IF(تحویلی!$E$1="","",IF(NOSA!O10086=تحویلی!$E$1,تحویلی!$E$1&amp;COUNTIF(NOSA!$O$1:O10086,تحویلی!$E$1),"")),"")</f>
        <v/>
      </c>
      <c r="E10086" s="10" t="str">
        <f t="shared" si="642"/>
        <v>6691624</v>
      </c>
      <c r="F10086" s="10" t="str">
        <f>IFERROR(VLOOKUP(I10086,DATABASE!$N:$O,2,FALSE),"")</f>
        <v>دستكش ساق بلند نسوز</v>
      </c>
      <c r="G10086" s="424" t="s">
        <v>3905</v>
      </c>
      <c r="H10086" s="425">
        <v>6691</v>
      </c>
      <c r="I10086" s="424" t="s">
        <v>1461</v>
      </c>
      <c r="J10086" s="424" t="s">
        <v>34</v>
      </c>
      <c r="K10086" s="426">
        <v>1</v>
      </c>
      <c r="L10086" s="424" t="s">
        <v>3</v>
      </c>
      <c r="M10086" s="424" t="s">
        <v>25</v>
      </c>
      <c r="N10086" s="424" t="s">
        <v>226</v>
      </c>
      <c r="O10086" s="427">
        <v>624</v>
      </c>
      <c r="P10086" s="425">
        <v>1</v>
      </c>
      <c r="Q10086" s="10">
        <f t="shared" si="639"/>
        <v>624</v>
      </c>
    </row>
    <row r="10087" spans="2:17" ht="20.25" customHeight="1">
      <c r="B10087" s="10" t="str">
        <f t="shared" si="640"/>
        <v>چكمه ايمني نسوز690</v>
      </c>
      <c r="C10087" s="10" t="str">
        <f t="shared" si="641"/>
        <v>چكمه ايمني نسوز1404/05/19690</v>
      </c>
      <c r="D10087" s="10" t="str">
        <f>IFERROR(IF(تحویلی!$E$1="","",IF(NOSA!O10087=تحویلی!$E$1,تحویلی!$E$1&amp;COUNTIF(NOSA!$O$1:O10087,تحویلی!$E$1),"")),"")</f>
        <v/>
      </c>
      <c r="E10087" s="10" t="str">
        <f t="shared" si="642"/>
        <v>6697690</v>
      </c>
      <c r="F10087" s="10" t="str">
        <f>IFERROR(VLOOKUP(I10087,DATABASE!$N:$O,2,FALSE),"")</f>
        <v>چكمه ايمني نسوز</v>
      </c>
      <c r="G10087" s="424" t="s">
        <v>3905</v>
      </c>
      <c r="H10087" s="425">
        <v>6697</v>
      </c>
      <c r="I10087" s="424" t="s">
        <v>1697</v>
      </c>
      <c r="J10087" s="424" t="s">
        <v>1698</v>
      </c>
      <c r="K10087" s="426">
        <v>1</v>
      </c>
      <c r="L10087" s="424" t="s">
        <v>3</v>
      </c>
      <c r="M10087" s="424" t="s">
        <v>4</v>
      </c>
      <c r="N10087" s="424" t="s">
        <v>174</v>
      </c>
      <c r="O10087" s="427">
        <v>690</v>
      </c>
      <c r="P10087" s="425">
        <v>1</v>
      </c>
      <c r="Q10087" s="10">
        <f t="shared" si="639"/>
        <v>690</v>
      </c>
    </row>
    <row r="10088" spans="2:17" ht="20.25" customHeight="1">
      <c r="B10088" s="10" t="str">
        <f t="shared" si="640"/>
        <v>لباس كار نسوز(بلوز و شلوار)690</v>
      </c>
      <c r="C10088" s="10" t="str">
        <f t="shared" si="641"/>
        <v>لباس كار نسوز(بلوز و شلوار)1404/05/19690</v>
      </c>
      <c r="D10088" s="10" t="str">
        <f>IFERROR(IF(تحویلی!$E$1="","",IF(NOSA!O10088=تحویلی!$E$1,تحویلی!$E$1&amp;COUNTIF(NOSA!$O$1:O10088,تحویلی!$E$1),"")),"")</f>
        <v/>
      </c>
      <c r="E10088" s="10" t="str">
        <f t="shared" si="642"/>
        <v>6697690</v>
      </c>
      <c r="F10088" s="10" t="str">
        <f>IFERROR(VLOOKUP(I10088,DATABASE!$N:$O,2,FALSE),"")</f>
        <v>لباس كار نسوز(بلوز و شلوار)</v>
      </c>
      <c r="G10088" s="424" t="s">
        <v>3905</v>
      </c>
      <c r="H10088" s="425">
        <v>6697</v>
      </c>
      <c r="I10088" s="424" t="s">
        <v>1701</v>
      </c>
      <c r="J10088" s="424" t="s">
        <v>1702</v>
      </c>
      <c r="K10088" s="426">
        <v>1</v>
      </c>
      <c r="L10088" s="424" t="s">
        <v>28</v>
      </c>
      <c r="M10088" s="424" t="s">
        <v>4</v>
      </c>
      <c r="N10088" s="424" t="s">
        <v>174</v>
      </c>
      <c r="O10088" s="427">
        <v>690</v>
      </c>
      <c r="P10088" s="425">
        <v>1</v>
      </c>
      <c r="Q10088" s="10">
        <f t="shared" si="639"/>
        <v>690</v>
      </c>
    </row>
    <row r="10089" spans="2:17" ht="20.25" customHeight="1">
      <c r="B10089" s="10" t="str">
        <f t="shared" si="640"/>
        <v>لباس كار كارشناسي861</v>
      </c>
      <c r="C10089" s="10" t="str">
        <f t="shared" si="641"/>
        <v>لباس كار كارشناسي1404/05/19861</v>
      </c>
      <c r="D10089" s="10" t="str">
        <f>IFERROR(IF(تحویلی!$E$1="","",IF(NOSA!O10089=تحویلی!$E$1,تحویلی!$E$1&amp;COUNTIF(NOSA!$O$1:O10089,تحویلی!$E$1),"")),"")</f>
        <v/>
      </c>
      <c r="E10089" s="10" t="str">
        <f t="shared" si="642"/>
        <v>6698861</v>
      </c>
      <c r="F10089" s="10" t="str">
        <f>IFERROR(VLOOKUP(I10089,DATABASE!$N:$O,2,FALSE),"")</f>
        <v>لباس كار كارشناسي</v>
      </c>
      <c r="G10089" s="424" t="s">
        <v>3905</v>
      </c>
      <c r="H10089" s="425">
        <v>6698</v>
      </c>
      <c r="I10089" s="424" t="s">
        <v>2346</v>
      </c>
      <c r="J10089" s="424" t="s">
        <v>3296</v>
      </c>
      <c r="K10089" s="426">
        <v>1</v>
      </c>
      <c r="L10089" s="424" t="s">
        <v>28</v>
      </c>
      <c r="M10089" s="424" t="s">
        <v>47</v>
      </c>
      <c r="N10089" s="424" t="s">
        <v>4595</v>
      </c>
      <c r="O10089" s="427">
        <v>861</v>
      </c>
      <c r="P10089" s="425">
        <v>1</v>
      </c>
      <c r="Q10089" s="10">
        <f t="shared" si="639"/>
        <v>861</v>
      </c>
    </row>
    <row r="10090" spans="2:17" ht="20.25" customHeight="1">
      <c r="B10090" s="10" t="str">
        <f t="shared" si="640"/>
        <v>كفش ايمني عايق برق861</v>
      </c>
      <c r="C10090" s="10" t="str">
        <f t="shared" si="641"/>
        <v>كفش ايمني عايق برق1404/05/19861</v>
      </c>
      <c r="D10090" s="10" t="str">
        <f>IFERROR(IF(تحویلی!$E$1="","",IF(NOSA!O10090=تحویلی!$E$1,تحویلی!$E$1&amp;COUNTIF(NOSA!$O$1:O10090,تحویلی!$E$1),"")),"")</f>
        <v/>
      </c>
      <c r="E10090" s="10" t="str">
        <f t="shared" si="642"/>
        <v>6698861</v>
      </c>
      <c r="F10090" s="10" t="str">
        <f>IFERROR(VLOOKUP(I10090,DATABASE!$N:$O,2,FALSE),"")</f>
        <v>كفش ايمني عايق برق</v>
      </c>
      <c r="G10090" s="424" t="s">
        <v>3905</v>
      </c>
      <c r="H10090" s="425">
        <v>6698</v>
      </c>
      <c r="I10090" s="424" t="s">
        <v>1610</v>
      </c>
      <c r="J10090" s="424" t="s">
        <v>1689</v>
      </c>
      <c r="K10090" s="426">
        <v>1</v>
      </c>
      <c r="L10090" s="424" t="s">
        <v>3</v>
      </c>
      <c r="M10090" s="424" t="s">
        <v>47</v>
      </c>
      <c r="N10090" s="424" t="s">
        <v>4595</v>
      </c>
      <c r="O10090" s="427">
        <v>861</v>
      </c>
      <c r="P10090" s="425">
        <v>1</v>
      </c>
      <c r="Q10090" s="10">
        <f t="shared" ref="Q10090:Q10153" si="643">VALUE(O10090)</f>
        <v>861</v>
      </c>
    </row>
    <row r="10091" spans="2:17" ht="20.25" customHeight="1">
      <c r="B10091" s="10" t="str">
        <f t="shared" si="640"/>
        <v>كفش ستادي29</v>
      </c>
      <c r="C10091" s="10" t="str">
        <f t="shared" si="641"/>
        <v>كفش ستادي1404/05/1929</v>
      </c>
      <c r="D10091" s="10" t="str">
        <f>IFERROR(IF(تحویلی!$E$1="","",IF(NOSA!O10091=تحویلی!$E$1,تحویلی!$E$1&amp;COUNTIF(NOSA!$O$1:O10091,تحویلی!$E$1),"")),"")</f>
        <v/>
      </c>
      <c r="E10091" s="10" t="str">
        <f t="shared" si="642"/>
        <v>669929</v>
      </c>
      <c r="F10091" s="10" t="str">
        <f>IFERROR(VLOOKUP(I10091,DATABASE!$N:$O,2,FALSE),"")</f>
        <v>كفش ستادي</v>
      </c>
      <c r="G10091" s="424" t="s">
        <v>3905</v>
      </c>
      <c r="H10091" s="425">
        <v>6699</v>
      </c>
      <c r="I10091" s="424" t="s">
        <v>2344</v>
      </c>
      <c r="J10091" s="424" t="s">
        <v>207</v>
      </c>
      <c r="K10091" s="426">
        <v>1</v>
      </c>
      <c r="L10091" s="424" t="s">
        <v>3</v>
      </c>
      <c r="M10091" s="424" t="s">
        <v>202</v>
      </c>
      <c r="N10091" s="424" t="s">
        <v>418</v>
      </c>
      <c r="O10091" s="427">
        <v>29</v>
      </c>
      <c r="P10091" s="425">
        <v>0</v>
      </c>
      <c r="Q10091" s="10">
        <f t="shared" si="643"/>
        <v>29</v>
      </c>
    </row>
    <row r="10092" spans="2:17" ht="20.25" customHeight="1">
      <c r="B10092" s="10" t="str">
        <f t="shared" si="640"/>
        <v>دستكش كف مواد سبك277</v>
      </c>
      <c r="C10092" s="10" t="str">
        <f t="shared" si="641"/>
        <v>دستكش كف مواد سبك1404/05/19277</v>
      </c>
      <c r="D10092" s="10" t="str">
        <f>IFERROR(IF(تحویلی!$E$1="","",IF(NOSA!O10092=تحویلی!$E$1,تحویلی!$E$1&amp;COUNTIF(NOSA!$O$1:O10092,تحویلی!$E$1),"")),"")</f>
        <v/>
      </c>
      <c r="E10092" s="10" t="str">
        <f t="shared" si="642"/>
        <v>6701277</v>
      </c>
      <c r="F10092" s="10" t="str">
        <f>IFERROR(VLOOKUP(I10092,DATABASE!$N:$O,2,FALSE),"")</f>
        <v>دستكش كف مواد سبك</v>
      </c>
      <c r="G10092" s="424" t="s">
        <v>3905</v>
      </c>
      <c r="H10092" s="425">
        <v>6701</v>
      </c>
      <c r="I10092" s="424" t="s">
        <v>1456</v>
      </c>
      <c r="J10092" s="424" t="s">
        <v>2</v>
      </c>
      <c r="K10092" s="426">
        <v>1</v>
      </c>
      <c r="L10092" s="424" t="s">
        <v>3</v>
      </c>
      <c r="M10092" s="424" t="s">
        <v>47</v>
      </c>
      <c r="N10092" s="424" t="s">
        <v>79</v>
      </c>
      <c r="O10092" s="427">
        <v>277</v>
      </c>
      <c r="P10092" s="425">
        <v>1</v>
      </c>
      <c r="Q10092" s="10">
        <f t="shared" si="643"/>
        <v>277</v>
      </c>
    </row>
    <row r="10093" spans="2:17" ht="20.25" customHeight="1">
      <c r="B10093" s="10" t="str">
        <f t="shared" si="640"/>
        <v>دستكش كف مواد سبك851</v>
      </c>
      <c r="C10093" s="10" t="str">
        <f t="shared" si="641"/>
        <v>دستكش كف مواد سبك1404/05/19851</v>
      </c>
      <c r="D10093" s="10" t="str">
        <f>IFERROR(IF(تحویلی!$E$1="","",IF(NOSA!O10093=تحویلی!$E$1,تحویلی!$E$1&amp;COUNTIF(NOSA!$O$1:O10093,تحویلی!$E$1),"")),"")</f>
        <v/>
      </c>
      <c r="E10093" s="10" t="str">
        <f t="shared" si="642"/>
        <v>6701851</v>
      </c>
      <c r="F10093" s="10" t="str">
        <f>IFERROR(VLOOKUP(I10093,DATABASE!$N:$O,2,FALSE),"")</f>
        <v>دستكش كف مواد سبك</v>
      </c>
      <c r="G10093" s="424" t="s">
        <v>3905</v>
      </c>
      <c r="H10093" s="425">
        <v>6701</v>
      </c>
      <c r="I10093" s="424" t="s">
        <v>1456</v>
      </c>
      <c r="J10093" s="424" t="s">
        <v>2</v>
      </c>
      <c r="K10093" s="426">
        <v>1</v>
      </c>
      <c r="L10093" s="424" t="s">
        <v>3</v>
      </c>
      <c r="M10093" s="424" t="s">
        <v>47</v>
      </c>
      <c r="N10093" s="424" t="s">
        <v>2761</v>
      </c>
      <c r="O10093" s="427">
        <v>851</v>
      </c>
      <c r="P10093" s="425">
        <v>1</v>
      </c>
      <c r="Q10093" s="10">
        <f t="shared" si="643"/>
        <v>851</v>
      </c>
    </row>
    <row r="10094" spans="2:17" ht="20.25" customHeight="1">
      <c r="B10094" s="10" t="str">
        <f t="shared" si="640"/>
        <v>دستكش كف مواد سبك599</v>
      </c>
      <c r="C10094" s="10" t="str">
        <f t="shared" si="641"/>
        <v>دستكش كف مواد سبك1404/05/19599</v>
      </c>
      <c r="D10094" s="10" t="str">
        <f>IFERROR(IF(تحویلی!$E$1="","",IF(NOSA!O10094=تحویلی!$E$1,تحویلی!$E$1&amp;COUNTIF(NOSA!$O$1:O10094,تحویلی!$E$1),"")),"")</f>
        <v/>
      </c>
      <c r="E10094" s="10" t="str">
        <f t="shared" si="642"/>
        <v>6701599</v>
      </c>
      <c r="F10094" s="10" t="str">
        <f>IFERROR(VLOOKUP(I10094,DATABASE!$N:$O,2,FALSE),"")</f>
        <v>دستكش كف مواد سبك</v>
      </c>
      <c r="G10094" s="424" t="s">
        <v>3905</v>
      </c>
      <c r="H10094" s="425">
        <v>6701</v>
      </c>
      <c r="I10094" s="424" t="s">
        <v>1456</v>
      </c>
      <c r="J10094" s="424" t="s">
        <v>2</v>
      </c>
      <c r="K10094" s="426">
        <v>1</v>
      </c>
      <c r="L10094" s="424" t="s">
        <v>3</v>
      </c>
      <c r="M10094" s="424" t="s">
        <v>47</v>
      </c>
      <c r="N10094" s="424" t="s">
        <v>82</v>
      </c>
      <c r="O10094" s="427">
        <v>599</v>
      </c>
      <c r="P10094" s="425">
        <v>1</v>
      </c>
      <c r="Q10094" s="10">
        <f t="shared" si="643"/>
        <v>599</v>
      </c>
    </row>
    <row r="10095" spans="2:17" ht="20.25" customHeight="1">
      <c r="B10095" s="10" t="str">
        <f t="shared" si="640"/>
        <v>دستكش كف مواد سبك674</v>
      </c>
      <c r="C10095" s="10" t="str">
        <f t="shared" si="641"/>
        <v>دستكش كف مواد سبك1404/05/19674</v>
      </c>
      <c r="D10095" s="10" t="str">
        <f>IFERROR(IF(تحویلی!$E$1="","",IF(NOSA!O10095=تحویلی!$E$1,تحویلی!$E$1&amp;COUNTIF(NOSA!$O$1:O10095,تحویلی!$E$1),"")),"")</f>
        <v/>
      </c>
      <c r="E10095" s="10" t="str">
        <f t="shared" si="642"/>
        <v>6701674</v>
      </c>
      <c r="F10095" s="10" t="str">
        <f>IFERROR(VLOOKUP(I10095,DATABASE!$N:$O,2,FALSE),"")</f>
        <v>دستكش كف مواد سبك</v>
      </c>
      <c r="G10095" s="424" t="s">
        <v>3905</v>
      </c>
      <c r="H10095" s="425">
        <v>6701</v>
      </c>
      <c r="I10095" s="424" t="s">
        <v>1456</v>
      </c>
      <c r="J10095" s="424" t="s">
        <v>2</v>
      </c>
      <c r="K10095" s="426">
        <v>1</v>
      </c>
      <c r="L10095" s="424" t="s">
        <v>3</v>
      </c>
      <c r="M10095" s="424" t="s">
        <v>19</v>
      </c>
      <c r="N10095" s="424" t="s">
        <v>100</v>
      </c>
      <c r="O10095" s="427">
        <v>674</v>
      </c>
      <c r="P10095" s="425">
        <v>1</v>
      </c>
      <c r="Q10095" s="10">
        <f t="shared" si="643"/>
        <v>674</v>
      </c>
    </row>
    <row r="10096" spans="2:17" ht="20.25" customHeight="1">
      <c r="B10096" s="10" t="str">
        <f t="shared" si="640"/>
        <v>دستكش كف مواد سبك653</v>
      </c>
      <c r="C10096" s="10" t="str">
        <f t="shared" si="641"/>
        <v>دستكش كف مواد سبك1404/05/19653</v>
      </c>
      <c r="D10096" s="10" t="str">
        <f>IFERROR(IF(تحویلی!$E$1="","",IF(NOSA!O10096=تحویلی!$E$1,تحویلی!$E$1&amp;COUNTIF(NOSA!$O$1:O10096,تحویلی!$E$1),"")),"")</f>
        <v/>
      </c>
      <c r="E10096" s="10" t="str">
        <f t="shared" si="642"/>
        <v>6701653</v>
      </c>
      <c r="F10096" s="10" t="str">
        <f>IFERROR(VLOOKUP(I10096,DATABASE!$N:$O,2,FALSE),"")</f>
        <v>دستكش كف مواد سبك</v>
      </c>
      <c r="G10096" s="424" t="s">
        <v>3905</v>
      </c>
      <c r="H10096" s="425">
        <v>6701</v>
      </c>
      <c r="I10096" s="424" t="s">
        <v>1456</v>
      </c>
      <c r="J10096" s="424" t="s">
        <v>2</v>
      </c>
      <c r="K10096" s="426">
        <v>1</v>
      </c>
      <c r="L10096" s="424" t="s">
        <v>3</v>
      </c>
      <c r="M10096" s="424" t="s">
        <v>19</v>
      </c>
      <c r="N10096" s="424" t="s">
        <v>106</v>
      </c>
      <c r="O10096" s="427">
        <v>653</v>
      </c>
      <c r="P10096" s="425">
        <v>1</v>
      </c>
      <c r="Q10096" s="10">
        <f t="shared" si="643"/>
        <v>653</v>
      </c>
    </row>
    <row r="10097" spans="2:17" ht="20.25" customHeight="1">
      <c r="B10097" s="10" t="str">
        <f t="shared" si="640"/>
        <v>كلاه ايمني769</v>
      </c>
      <c r="C10097" s="10" t="str">
        <f t="shared" si="641"/>
        <v>كلاه ايمني1404/05/19769</v>
      </c>
      <c r="D10097" s="10" t="str">
        <f>IFERROR(IF(تحویلی!$E$1="","",IF(NOSA!O10097=تحویلی!$E$1,تحویلی!$E$1&amp;COUNTIF(NOSA!$O$1:O10097,تحویلی!$E$1),"")),"")</f>
        <v/>
      </c>
      <c r="E10097" s="10" t="str">
        <f t="shared" si="642"/>
        <v>6706769</v>
      </c>
      <c r="F10097" s="10" t="str">
        <f>IFERROR(VLOOKUP(I10097,DATABASE!$N:$O,2,FALSE),"")</f>
        <v>كلاه ايمني</v>
      </c>
      <c r="G10097" s="424" t="s">
        <v>3905</v>
      </c>
      <c r="H10097" s="425">
        <v>6706</v>
      </c>
      <c r="I10097" s="424" t="s">
        <v>1476</v>
      </c>
      <c r="J10097" s="424" t="s">
        <v>1647</v>
      </c>
      <c r="K10097" s="426">
        <v>1</v>
      </c>
      <c r="L10097" s="424" t="s">
        <v>8</v>
      </c>
      <c r="M10097" s="424" t="s">
        <v>43</v>
      </c>
      <c r="N10097" s="424" t="s">
        <v>1102</v>
      </c>
      <c r="O10097" s="427">
        <v>769</v>
      </c>
      <c r="P10097" s="425">
        <v>1</v>
      </c>
      <c r="Q10097" s="10">
        <f t="shared" si="643"/>
        <v>769</v>
      </c>
    </row>
    <row r="10098" spans="2:17" ht="20.25" customHeight="1">
      <c r="B10098" s="10" t="str">
        <f t="shared" si="640"/>
        <v>شيشه مات ماسك جوشكاري829</v>
      </c>
      <c r="C10098" s="10" t="str">
        <f t="shared" si="641"/>
        <v>شيشه مات ماسك جوشكاري1404/05/19829</v>
      </c>
      <c r="D10098" s="10" t="str">
        <f>IFERROR(IF(تحویلی!$E$1="","",IF(NOSA!O10098=تحویلی!$E$1,تحویلی!$E$1&amp;COUNTIF(NOSA!$O$1:O10098,تحویلی!$E$1),"")),"")</f>
        <v/>
      </c>
      <c r="E10098" s="10" t="str">
        <f t="shared" si="642"/>
        <v>6708829</v>
      </c>
      <c r="F10098" s="10" t="str">
        <f>IFERROR(VLOOKUP(I10098,DATABASE!$N:$O,2,FALSE),"")</f>
        <v>شيشه مات ماسك جوشكاري</v>
      </c>
      <c r="G10098" s="424" t="s">
        <v>3905</v>
      </c>
      <c r="H10098" s="425">
        <v>6708</v>
      </c>
      <c r="I10098" s="424" t="s">
        <v>1507</v>
      </c>
      <c r="J10098" s="424" t="s">
        <v>113</v>
      </c>
      <c r="K10098" s="426">
        <v>1</v>
      </c>
      <c r="L10098" s="424" t="s">
        <v>8</v>
      </c>
      <c r="M10098" s="424" t="s">
        <v>4</v>
      </c>
      <c r="N10098" s="424" t="s">
        <v>2732</v>
      </c>
      <c r="O10098" s="427">
        <v>829</v>
      </c>
      <c r="P10098" s="425">
        <v>0</v>
      </c>
      <c r="Q10098" s="10">
        <f t="shared" si="643"/>
        <v>829</v>
      </c>
    </row>
    <row r="10099" spans="2:17" ht="20.25" customHeight="1">
      <c r="B10099" s="10" t="str">
        <f t="shared" si="640"/>
        <v>دستكش كف مواد سبك961</v>
      </c>
      <c r="C10099" s="10" t="str">
        <f t="shared" si="641"/>
        <v>دستكش كف مواد سبك1404/05/19961</v>
      </c>
      <c r="D10099" s="10" t="str">
        <f>IFERROR(IF(تحویلی!$E$1="","",IF(NOSA!O10099=تحویلی!$E$1,تحویلی!$E$1&amp;COUNTIF(NOSA!$O$1:O10099,تحویلی!$E$1),"")),"")</f>
        <v/>
      </c>
      <c r="E10099" s="10" t="str">
        <f t="shared" si="642"/>
        <v>6723961</v>
      </c>
      <c r="F10099" s="10" t="str">
        <f>IFERROR(VLOOKUP(I10099,DATABASE!$N:$O,2,FALSE),"")</f>
        <v>دستكش كف مواد سبك</v>
      </c>
      <c r="G10099" s="424" t="s">
        <v>3905</v>
      </c>
      <c r="H10099" s="425">
        <v>6723</v>
      </c>
      <c r="I10099" s="424" t="s">
        <v>1456</v>
      </c>
      <c r="J10099" s="424" t="s">
        <v>2</v>
      </c>
      <c r="K10099" s="426">
        <v>1</v>
      </c>
      <c r="L10099" s="424" t="s">
        <v>3</v>
      </c>
      <c r="M10099" s="424" t="s">
        <v>47</v>
      </c>
      <c r="N10099" s="424" t="s">
        <v>4573</v>
      </c>
      <c r="O10099" s="427">
        <v>961</v>
      </c>
      <c r="P10099" s="425">
        <v>1</v>
      </c>
      <c r="Q10099" s="10">
        <f t="shared" si="643"/>
        <v>961</v>
      </c>
    </row>
    <row r="10100" spans="2:17" ht="20.25" customHeight="1">
      <c r="B10100" s="10" t="str">
        <f t="shared" si="640"/>
        <v>لباس كار ديرسوز(بلوز و شلوار)866</v>
      </c>
      <c r="C10100" s="10" t="str">
        <f t="shared" si="641"/>
        <v>لباس كار ديرسوز(بلوز و شلوار)1404/05/19866</v>
      </c>
      <c r="D10100" s="10" t="str">
        <f>IFERROR(IF(تحویلی!$E$1="","",IF(NOSA!O10100=تحویلی!$E$1,تحویلی!$E$1&amp;COUNTIF(NOSA!$O$1:O10100,تحویلی!$E$1),"")),"")</f>
        <v/>
      </c>
      <c r="E10100" s="10" t="str">
        <f t="shared" si="642"/>
        <v>6725866</v>
      </c>
      <c r="F10100" s="10" t="str">
        <f>IFERROR(VLOOKUP(I10100,DATABASE!$N:$O,2,FALSE),"")</f>
        <v>لباس كار ديرسوز(بلوز و شلوار)</v>
      </c>
      <c r="G10100" s="424" t="s">
        <v>3905</v>
      </c>
      <c r="H10100" s="425">
        <v>6725</v>
      </c>
      <c r="I10100" s="424" t="s">
        <v>1629</v>
      </c>
      <c r="J10100" s="424" t="s">
        <v>1630</v>
      </c>
      <c r="K10100" s="426">
        <v>1</v>
      </c>
      <c r="L10100" s="424" t="s">
        <v>28</v>
      </c>
      <c r="M10100" s="424" t="s">
        <v>47</v>
      </c>
      <c r="N10100" s="424" t="s">
        <v>77</v>
      </c>
      <c r="O10100" s="427">
        <v>866</v>
      </c>
      <c r="P10100" s="425">
        <v>1</v>
      </c>
      <c r="Q10100" s="10">
        <f t="shared" si="643"/>
        <v>866</v>
      </c>
    </row>
    <row r="10101" spans="2:17" ht="20.25" customHeight="1">
      <c r="B10101" s="10" t="str">
        <f t="shared" si="640"/>
        <v>پوتين ايمني نسوز866</v>
      </c>
      <c r="C10101" s="10" t="str">
        <f t="shared" si="641"/>
        <v>پوتين ايمني نسوز1404/05/19866</v>
      </c>
      <c r="D10101" s="10" t="str">
        <f>IFERROR(IF(تحویلی!$E$1="","",IF(NOSA!O10101=تحویلی!$E$1,تحویلی!$E$1&amp;COUNTIF(NOSA!$O$1:O10101,تحویلی!$E$1),"")),"")</f>
        <v/>
      </c>
      <c r="E10101" s="10" t="str">
        <f t="shared" si="642"/>
        <v>6725866</v>
      </c>
      <c r="F10101" s="10" t="str">
        <f>IFERROR(VLOOKUP(I10101,DATABASE!$N:$O,2,FALSE),"")</f>
        <v>پوتين ايمني نسوز</v>
      </c>
      <c r="G10101" s="424" t="s">
        <v>3905</v>
      </c>
      <c r="H10101" s="425">
        <v>6725</v>
      </c>
      <c r="I10101" s="424" t="s">
        <v>1528</v>
      </c>
      <c r="J10101" s="424" t="s">
        <v>1654</v>
      </c>
      <c r="K10101" s="426">
        <v>1</v>
      </c>
      <c r="L10101" s="424" t="s">
        <v>3</v>
      </c>
      <c r="M10101" s="424" t="s">
        <v>47</v>
      </c>
      <c r="N10101" s="424" t="s">
        <v>77</v>
      </c>
      <c r="O10101" s="427">
        <v>866</v>
      </c>
      <c r="P10101" s="425">
        <v>1</v>
      </c>
      <c r="Q10101" s="10">
        <f t="shared" si="643"/>
        <v>866</v>
      </c>
    </row>
    <row r="10102" spans="2:17" ht="20.25" customHeight="1">
      <c r="B10102" s="10" t="str">
        <f t="shared" si="640"/>
        <v>دستكش ضد برش سبك835</v>
      </c>
      <c r="C10102" s="10" t="str">
        <f t="shared" si="641"/>
        <v>دستكش ضد برش سبك1404/05/19835</v>
      </c>
      <c r="D10102" s="10" t="str">
        <f>IFERROR(IF(تحویلی!$E$1="","",IF(NOSA!O10102=تحویلی!$E$1,تحویلی!$E$1&amp;COUNTIF(NOSA!$O$1:O10102,تحویلی!$E$1),"")),"")</f>
        <v/>
      </c>
      <c r="E10102" s="10" t="str">
        <f t="shared" si="642"/>
        <v>6727835</v>
      </c>
      <c r="F10102" s="10" t="str">
        <f>IFERROR(VLOOKUP(I10102,DATABASE!$N:$O,2,FALSE),"")</f>
        <v>دستكش ضد برش سبك</v>
      </c>
      <c r="G10102" s="424" t="s">
        <v>3905</v>
      </c>
      <c r="H10102" s="425">
        <v>6727</v>
      </c>
      <c r="I10102" s="424" t="s">
        <v>1442</v>
      </c>
      <c r="J10102" s="424" t="s">
        <v>22</v>
      </c>
      <c r="K10102" s="426">
        <v>1</v>
      </c>
      <c r="L10102" s="424" t="s">
        <v>3</v>
      </c>
      <c r="M10102" s="424" t="s">
        <v>47</v>
      </c>
      <c r="N10102" s="424" t="s">
        <v>2677</v>
      </c>
      <c r="O10102" s="427">
        <v>835</v>
      </c>
      <c r="P10102" s="425">
        <v>1</v>
      </c>
      <c r="Q10102" s="10">
        <f t="shared" si="643"/>
        <v>835</v>
      </c>
    </row>
    <row r="10103" spans="2:17" ht="20.25" customHeight="1">
      <c r="B10103" s="10" t="str">
        <f t="shared" si="640"/>
        <v>لباس كار ديرسوز(بلوز) 285</v>
      </c>
      <c r="C10103" s="10" t="str">
        <f t="shared" si="641"/>
        <v>لباس كار ديرسوز(بلوز) 1404/05/19285</v>
      </c>
      <c r="D10103" s="10" t="str">
        <f>IFERROR(IF(تحویلی!$E$1="","",IF(NOSA!O10103=تحویلی!$E$1,تحویلی!$E$1&amp;COUNTIF(NOSA!$O$1:O10103,تحویلی!$E$1),"")),"")</f>
        <v/>
      </c>
      <c r="E10103" s="10" t="str">
        <f t="shared" si="642"/>
        <v>6737285</v>
      </c>
      <c r="F10103" s="10" t="str">
        <f>IFERROR(VLOOKUP(I10103,DATABASE!$N:$O,2,FALSE),"")</f>
        <v xml:space="preserve">لباس كار ديرسوز(بلوز) </v>
      </c>
      <c r="G10103" s="424" t="s">
        <v>3905</v>
      </c>
      <c r="H10103" s="425">
        <v>6737</v>
      </c>
      <c r="I10103" s="424" t="s">
        <v>2316</v>
      </c>
      <c r="J10103" s="424" t="s">
        <v>2780</v>
      </c>
      <c r="K10103" s="426">
        <v>1</v>
      </c>
      <c r="L10103" s="424" t="s">
        <v>8</v>
      </c>
      <c r="M10103" s="424" t="s">
        <v>4</v>
      </c>
      <c r="N10103" s="424" t="s">
        <v>294</v>
      </c>
      <c r="O10103" s="427">
        <v>285</v>
      </c>
      <c r="P10103" s="425">
        <v>1</v>
      </c>
      <c r="Q10103" s="10">
        <f t="shared" si="643"/>
        <v>285</v>
      </c>
    </row>
    <row r="10104" spans="2:17" ht="20.25" customHeight="1">
      <c r="B10104" s="10" t="str">
        <f t="shared" si="640"/>
        <v>دستكش كف مواد سبك694</v>
      </c>
      <c r="C10104" s="10" t="str">
        <f t="shared" si="641"/>
        <v>دستكش كف مواد سبك1404/05/19694</v>
      </c>
      <c r="D10104" s="10" t="str">
        <f>IFERROR(IF(تحویلی!$E$1="","",IF(NOSA!O10104=تحویلی!$E$1,تحویلی!$E$1&amp;COUNTIF(NOSA!$O$1:O10104,تحویلی!$E$1),"")),"")</f>
        <v/>
      </c>
      <c r="E10104" s="10" t="str">
        <f t="shared" si="642"/>
        <v>6740694</v>
      </c>
      <c r="F10104" s="10" t="str">
        <f>IFERROR(VLOOKUP(I10104,DATABASE!$N:$O,2,FALSE),"")</f>
        <v>دستكش كف مواد سبك</v>
      </c>
      <c r="G10104" s="424" t="s">
        <v>3905</v>
      </c>
      <c r="H10104" s="425">
        <v>6740</v>
      </c>
      <c r="I10104" s="424" t="s">
        <v>1456</v>
      </c>
      <c r="J10104" s="424" t="s">
        <v>2</v>
      </c>
      <c r="K10104" s="426">
        <v>1</v>
      </c>
      <c r="L10104" s="424" t="s">
        <v>3</v>
      </c>
      <c r="M10104" s="424" t="s">
        <v>47</v>
      </c>
      <c r="N10104" s="424" t="s">
        <v>128</v>
      </c>
      <c r="O10104" s="427">
        <v>694</v>
      </c>
      <c r="P10104" s="425">
        <v>1</v>
      </c>
      <c r="Q10104" s="10">
        <f t="shared" si="643"/>
        <v>694</v>
      </c>
    </row>
    <row r="10105" spans="2:17" ht="20.25" customHeight="1">
      <c r="B10105" s="10" t="str">
        <f t="shared" si="640"/>
        <v>مقنعه نسوز كتان70</v>
      </c>
      <c r="C10105" s="10" t="str">
        <f t="shared" si="641"/>
        <v>مقنعه نسوز كتان1404/05/1970</v>
      </c>
      <c r="D10105" s="10" t="str">
        <f>IFERROR(IF(تحویلی!$E$1="","",IF(NOSA!O10105=تحویلی!$E$1,تحویلی!$E$1&amp;COUNTIF(NOSA!$O$1:O10105,تحویلی!$E$1),"")),"")</f>
        <v/>
      </c>
      <c r="E10105" s="10" t="str">
        <f t="shared" si="642"/>
        <v>674170</v>
      </c>
      <c r="F10105" s="10" t="str">
        <f>IFERROR(VLOOKUP(I10105,DATABASE!$N:$O,2,FALSE),"")</f>
        <v>مقنعه نسوز كتان</v>
      </c>
      <c r="G10105" s="424" t="s">
        <v>3905</v>
      </c>
      <c r="H10105" s="425">
        <v>6741</v>
      </c>
      <c r="I10105" s="424" t="s">
        <v>1587</v>
      </c>
      <c r="J10105" s="424" t="s">
        <v>31</v>
      </c>
      <c r="K10105" s="426">
        <v>1</v>
      </c>
      <c r="L10105" s="424" t="s">
        <v>8</v>
      </c>
      <c r="M10105" s="424" t="s">
        <v>9</v>
      </c>
      <c r="N10105" s="424" t="s">
        <v>688</v>
      </c>
      <c r="O10105" s="427">
        <v>70</v>
      </c>
      <c r="P10105" s="425">
        <v>1</v>
      </c>
      <c r="Q10105" s="10">
        <f t="shared" si="643"/>
        <v>70</v>
      </c>
    </row>
    <row r="10106" spans="2:17" ht="20.25" customHeight="1">
      <c r="B10106" s="10" t="str">
        <f t="shared" si="640"/>
        <v>دستكش ضد برش سبك70</v>
      </c>
      <c r="C10106" s="10" t="str">
        <f t="shared" si="641"/>
        <v>دستكش ضد برش سبك1404/05/1970</v>
      </c>
      <c r="D10106" s="10" t="str">
        <f>IFERROR(IF(تحویلی!$E$1="","",IF(NOSA!O10106=تحویلی!$E$1,تحویلی!$E$1&amp;COUNTIF(NOSA!$O$1:O10106,تحویلی!$E$1),"")),"")</f>
        <v/>
      </c>
      <c r="E10106" s="10" t="str">
        <f t="shared" si="642"/>
        <v>674170</v>
      </c>
      <c r="F10106" s="10" t="str">
        <f>IFERROR(VLOOKUP(I10106,DATABASE!$N:$O,2,FALSE),"")</f>
        <v>دستكش ضد برش سبك</v>
      </c>
      <c r="G10106" s="424" t="s">
        <v>3905</v>
      </c>
      <c r="H10106" s="425">
        <v>6741</v>
      </c>
      <c r="I10106" s="424" t="s">
        <v>1442</v>
      </c>
      <c r="J10106" s="424" t="s">
        <v>22</v>
      </c>
      <c r="K10106" s="426">
        <v>1</v>
      </c>
      <c r="L10106" s="424" t="s">
        <v>3</v>
      </c>
      <c r="M10106" s="424" t="s">
        <v>9</v>
      </c>
      <c r="N10106" s="424" t="s">
        <v>688</v>
      </c>
      <c r="O10106" s="427">
        <v>70</v>
      </c>
      <c r="P10106" s="425">
        <v>1</v>
      </c>
      <c r="Q10106" s="10">
        <f t="shared" si="643"/>
        <v>70</v>
      </c>
    </row>
    <row r="10107" spans="2:17" ht="20.25" customHeight="1">
      <c r="B10107" s="10" t="str">
        <f t="shared" si="640"/>
        <v>لباس كار كارشناسي471</v>
      </c>
      <c r="C10107" s="10" t="str">
        <f t="shared" si="641"/>
        <v>لباس كار كارشناسي1404/05/19471</v>
      </c>
      <c r="D10107" s="10" t="str">
        <f>IFERROR(IF(تحویلی!$E$1="","",IF(NOSA!O10107=تحویلی!$E$1,تحویلی!$E$1&amp;COUNTIF(NOSA!$O$1:O10107,تحویلی!$E$1),"")),"")</f>
        <v/>
      </c>
      <c r="E10107" s="10" t="str">
        <f t="shared" si="642"/>
        <v>6743471</v>
      </c>
      <c r="F10107" s="10" t="str">
        <f>IFERROR(VLOOKUP(I10107,DATABASE!$N:$O,2,FALSE),"")</f>
        <v>لباس كار كارشناسي</v>
      </c>
      <c r="G10107" s="424" t="s">
        <v>3905</v>
      </c>
      <c r="H10107" s="425">
        <v>6743</v>
      </c>
      <c r="I10107" s="424" t="s">
        <v>2346</v>
      </c>
      <c r="J10107" s="424" t="s">
        <v>3296</v>
      </c>
      <c r="K10107" s="426">
        <v>1</v>
      </c>
      <c r="L10107" s="424" t="s">
        <v>28</v>
      </c>
      <c r="M10107" s="424" t="s">
        <v>43</v>
      </c>
      <c r="N10107" s="424" t="s">
        <v>97</v>
      </c>
      <c r="O10107" s="427">
        <v>471</v>
      </c>
      <c r="P10107" s="425">
        <v>1</v>
      </c>
      <c r="Q10107" s="10">
        <f t="shared" si="643"/>
        <v>471</v>
      </c>
    </row>
    <row r="10108" spans="2:17" ht="20.25" customHeight="1">
      <c r="B10108" s="10" t="str">
        <f t="shared" si="640"/>
        <v>دستكش ضد برش سبك471</v>
      </c>
      <c r="C10108" s="10" t="str">
        <f t="shared" si="641"/>
        <v>دستكش ضد برش سبك1404/05/19471</v>
      </c>
      <c r="D10108" s="10" t="str">
        <f>IFERROR(IF(تحویلی!$E$1="","",IF(NOSA!O10108=تحویلی!$E$1,تحویلی!$E$1&amp;COUNTIF(NOSA!$O$1:O10108,تحویلی!$E$1),"")),"")</f>
        <v/>
      </c>
      <c r="E10108" s="10" t="str">
        <f t="shared" si="642"/>
        <v>6743471</v>
      </c>
      <c r="F10108" s="10" t="str">
        <f>IFERROR(VLOOKUP(I10108,DATABASE!$N:$O,2,FALSE),"")</f>
        <v>دستكش ضد برش سبك</v>
      </c>
      <c r="G10108" s="424" t="s">
        <v>3905</v>
      </c>
      <c r="H10108" s="425">
        <v>6743</v>
      </c>
      <c r="I10108" s="424" t="s">
        <v>1442</v>
      </c>
      <c r="J10108" s="424" t="s">
        <v>22</v>
      </c>
      <c r="K10108" s="426">
        <v>1</v>
      </c>
      <c r="L10108" s="424" t="s">
        <v>3</v>
      </c>
      <c r="M10108" s="424" t="s">
        <v>43</v>
      </c>
      <c r="N10108" s="424" t="s">
        <v>97</v>
      </c>
      <c r="O10108" s="427">
        <v>471</v>
      </c>
      <c r="P10108" s="425">
        <v>1</v>
      </c>
      <c r="Q10108" s="10">
        <f t="shared" si="643"/>
        <v>471</v>
      </c>
    </row>
    <row r="10109" spans="2:17" ht="20.25" customHeight="1">
      <c r="B10109" s="10" t="str">
        <f t="shared" si="640"/>
        <v>دستكش ضد برش سبك959</v>
      </c>
      <c r="C10109" s="10" t="str">
        <f t="shared" si="641"/>
        <v>دستكش ضد برش سبك1404/05/20959</v>
      </c>
      <c r="D10109" s="10" t="str">
        <f>IFERROR(IF(تحویلی!$E$1="","",IF(NOSA!O10109=تحویلی!$E$1,تحویلی!$E$1&amp;COUNTIF(NOSA!$O$1:O10109,تحویلی!$E$1),"")),"")</f>
        <v/>
      </c>
      <c r="E10109" s="10" t="str">
        <f t="shared" si="642"/>
        <v>6744959</v>
      </c>
      <c r="F10109" s="10" t="str">
        <f>IFERROR(VLOOKUP(I10109,DATABASE!$N:$O,2,FALSE),"")</f>
        <v>دستكش ضد برش سبك</v>
      </c>
      <c r="G10109" s="424" t="s">
        <v>3906</v>
      </c>
      <c r="H10109" s="424">
        <v>6744</v>
      </c>
      <c r="I10109" s="424" t="s">
        <v>1442</v>
      </c>
      <c r="J10109" s="424" t="s">
        <v>22</v>
      </c>
      <c r="K10109" s="424">
        <v>1</v>
      </c>
      <c r="L10109" s="424" t="s">
        <v>3</v>
      </c>
      <c r="M10109" s="424" t="s">
        <v>43</v>
      </c>
      <c r="N10109" s="424" t="s">
        <v>4597</v>
      </c>
      <c r="O10109" s="424">
        <v>959</v>
      </c>
      <c r="P10109" s="424">
        <v>1</v>
      </c>
      <c r="Q10109" s="10">
        <f t="shared" si="643"/>
        <v>959</v>
      </c>
    </row>
    <row r="10110" spans="2:17" ht="20.25" customHeight="1">
      <c r="B10110" s="10" t="str">
        <f t="shared" si="640"/>
        <v>كلاه ايمني208</v>
      </c>
      <c r="C10110" s="10" t="str">
        <f t="shared" si="641"/>
        <v>كلاه ايمني1404/05/20208</v>
      </c>
      <c r="D10110" s="10" t="str">
        <f>IFERROR(IF(تحویلی!$E$1="","",IF(NOSA!O10110=تحویلی!$E$1,تحویلی!$E$1&amp;COUNTIF(NOSA!$O$1:O10110,تحویلی!$E$1),"")),"")</f>
        <v/>
      </c>
      <c r="E10110" s="10" t="str">
        <f t="shared" si="642"/>
        <v>6746208</v>
      </c>
      <c r="F10110" s="10" t="str">
        <f>IFERROR(VLOOKUP(I10110,DATABASE!$N:$O,2,FALSE),"")</f>
        <v>كلاه ايمني</v>
      </c>
      <c r="G10110" s="424" t="s">
        <v>3906</v>
      </c>
      <c r="H10110" s="424">
        <v>6746</v>
      </c>
      <c r="I10110" s="424" t="s">
        <v>1505</v>
      </c>
      <c r="J10110" s="424" t="s">
        <v>1628</v>
      </c>
      <c r="K10110" s="424">
        <v>1</v>
      </c>
      <c r="L10110" s="424" t="s">
        <v>8</v>
      </c>
      <c r="M10110" s="424" t="s">
        <v>19</v>
      </c>
      <c r="N10110" s="424" t="s">
        <v>428</v>
      </c>
      <c r="O10110" s="424">
        <v>208</v>
      </c>
      <c r="P10110" s="424">
        <v>1</v>
      </c>
      <c r="Q10110" s="10">
        <f t="shared" si="643"/>
        <v>208</v>
      </c>
    </row>
    <row r="10111" spans="2:17" ht="20.25" customHeight="1">
      <c r="B10111" s="10" t="str">
        <f t="shared" si="640"/>
        <v>دستكش ضد برش سبك839</v>
      </c>
      <c r="C10111" s="10" t="str">
        <f t="shared" si="641"/>
        <v>دستكش ضد برش سبك1404/05/20839</v>
      </c>
      <c r="D10111" s="10" t="str">
        <f>IFERROR(IF(تحویلی!$E$1="","",IF(NOSA!O10111=تحویلی!$E$1,تحویلی!$E$1&amp;COUNTIF(NOSA!$O$1:O10111,تحویلی!$E$1),"")),"")</f>
        <v/>
      </c>
      <c r="E10111" s="10" t="str">
        <f t="shared" si="642"/>
        <v>6747839</v>
      </c>
      <c r="F10111" s="10" t="str">
        <f>IFERROR(VLOOKUP(I10111,DATABASE!$N:$O,2,FALSE),"")</f>
        <v>دستكش ضد برش سبك</v>
      </c>
      <c r="G10111" s="424" t="s">
        <v>3906</v>
      </c>
      <c r="H10111" s="424">
        <v>6747</v>
      </c>
      <c r="I10111" s="424" t="s">
        <v>1442</v>
      </c>
      <c r="J10111" s="424" t="s">
        <v>22</v>
      </c>
      <c r="K10111" s="424">
        <v>1</v>
      </c>
      <c r="L10111" s="424" t="s">
        <v>3</v>
      </c>
      <c r="M10111" s="424" t="s">
        <v>25</v>
      </c>
      <c r="N10111" s="424" t="s">
        <v>3234</v>
      </c>
      <c r="O10111" s="424">
        <v>839</v>
      </c>
      <c r="P10111" s="424">
        <v>1</v>
      </c>
      <c r="Q10111" s="10">
        <f t="shared" si="643"/>
        <v>839</v>
      </c>
    </row>
    <row r="10112" spans="2:17" ht="20.25" customHeight="1">
      <c r="B10112" s="10" t="str">
        <f t="shared" si="640"/>
        <v>دستكش ضد برش سبك866</v>
      </c>
      <c r="C10112" s="10" t="str">
        <f t="shared" si="641"/>
        <v>دستكش ضد برش سبك1404/05/20866</v>
      </c>
      <c r="D10112" s="10" t="str">
        <f>IFERROR(IF(تحویلی!$E$1="","",IF(NOSA!O10112=تحویلی!$E$1,تحویلی!$E$1&amp;COUNTIF(NOSA!$O$1:O10112,تحویلی!$E$1),"")),"")</f>
        <v/>
      </c>
      <c r="E10112" s="10" t="str">
        <f t="shared" si="642"/>
        <v>6749866</v>
      </c>
      <c r="F10112" s="10" t="str">
        <f>IFERROR(VLOOKUP(I10112,DATABASE!$N:$O,2,FALSE),"")</f>
        <v>دستكش ضد برش سبك</v>
      </c>
      <c r="G10112" s="424" t="s">
        <v>3906</v>
      </c>
      <c r="H10112" s="424">
        <v>6749</v>
      </c>
      <c r="I10112" s="424" t="s">
        <v>1442</v>
      </c>
      <c r="J10112" s="424" t="s">
        <v>22</v>
      </c>
      <c r="K10112" s="424">
        <v>1</v>
      </c>
      <c r="L10112" s="424" t="s">
        <v>3</v>
      </c>
      <c r="M10112" s="424" t="s">
        <v>47</v>
      </c>
      <c r="N10112" s="424" t="s">
        <v>3230</v>
      </c>
      <c r="O10112" s="424">
        <v>866</v>
      </c>
      <c r="P10112" s="424">
        <v>1</v>
      </c>
      <c r="Q10112" s="10">
        <f t="shared" si="643"/>
        <v>866</v>
      </c>
    </row>
    <row r="10113" spans="2:17" ht="20.25" customHeight="1">
      <c r="B10113" s="10" t="str">
        <f t="shared" si="640"/>
        <v>لباس كار ديرسوز(شلوار) 947</v>
      </c>
      <c r="C10113" s="10" t="str">
        <f t="shared" si="641"/>
        <v>لباس كار ديرسوز(شلوار) 1404/05/20947</v>
      </c>
      <c r="D10113" s="10" t="str">
        <f>IFERROR(IF(تحویلی!$E$1="","",IF(NOSA!O10113=تحویلی!$E$1,تحویلی!$E$1&amp;COUNTIF(NOSA!$O$1:O10113,تحویلی!$E$1),"")),"")</f>
        <v/>
      </c>
      <c r="E10113" s="10" t="str">
        <f t="shared" si="642"/>
        <v>6771947</v>
      </c>
      <c r="F10113" s="10" t="str">
        <f>IFERROR(VLOOKUP(I10113,DATABASE!$N:$O,2,FALSE),"")</f>
        <v xml:space="preserve">لباس كار ديرسوز(شلوار) </v>
      </c>
      <c r="G10113" s="424" t="s">
        <v>3906</v>
      </c>
      <c r="H10113" s="424">
        <v>6771</v>
      </c>
      <c r="I10113" s="424" t="s">
        <v>2317</v>
      </c>
      <c r="J10113" s="424" t="s">
        <v>2825</v>
      </c>
      <c r="K10113" s="424">
        <v>1</v>
      </c>
      <c r="L10113" s="424" t="s">
        <v>8</v>
      </c>
      <c r="M10113" s="424" t="s">
        <v>47</v>
      </c>
      <c r="N10113" s="424" t="s">
        <v>4082</v>
      </c>
      <c r="O10113" s="424">
        <v>947</v>
      </c>
      <c r="P10113" s="424">
        <v>0</v>
      </c>
      <c r="Q10113" s="10">
        <f t="shared" si="643"/>
        <v>947</v>
      </c>
    </row>
    <row r="10114" spans="2:17" ht="20.25" customHeight="1">
      <c r="B10114" s="10" t="str">
        <f t="shared" si="640"/>
        <v>فيلتر ماسك نيم صورت (3M) مدل 2091751</v>
      </c>
      <c r="C10114" s="10" t="str">
        <f t="shared" si="641"/>
        <v>فيلتر ماسك نيم صورت (3M) مدل 20911404/05/20751</v>
      </c>
      <c r="D10114" s="10" t="str">
        <f>IFERROR(IF(تحویلی!$E$1="","",IF(NOSA!O10114=تحویلی!$E$1,تحویلی!$E$1&amp;COUNTIF(NOSA!$O$1:O10114,تحویلی!$E$1),"")),"")</f>
        <v/>
      </c>
      <c r="E10114" s="10" t="str">
        <f t="shared" si="642"/>
        <v>6774751</v>
      </c>
      <c r="F10114" s="10" t="str">
        <f>IFERROR(VLOOKUP(I10114,DATABASE!$N:$O,2,FALSE),"")</f>
        <v>فيلتر ماسك نيم صورت (3M) مدل 2091</v>
      </c>
      <c r="G10114" s="424" t="s">
        <v>3906</v>
      </c>
      <c r="H10114" s="424">
        <v>6774</v>
      </c>
      <c r="I10114" s="424" t="s">
        <v>1475</v>
      </c>
      <c r="J10114" s="424" t="s">
        <v>53</v>
      </c>
      <c r="K10114" s="424">
        <v>1</v>
      </c>
      <c r="L10114" s="424" t="s">
        <v>8</v>
      </c>
      <c r="M10114" s="424" t="s">
        <v>9</v>
      </c>
      <c r="N10114" s="424" t="s">
        <v>2709</v>
      </c>
      <c r="O10114" s="424">
        <v>751</v>
      </c>
      <c r="P10114" s="424">
        <v>1</v>
      </c>
      <c r="Q10114" s="10">
        <f t="shared" si="643"/>
        <v>751</v>
      </c>
    </row>
    <row r="10115" spans="2:17" ht="20.25" customHeight="1">
      <c r="B10115" s="10" t="str">
        <f t="shared" si="640"/>
        <v>لباس كار ديرسوز(بلوز و شلوار)845</v>
      </c>
      <c r="C10115" s="10" t="str">
        <f t="shared" si="641"/>
        <v>لباس كار ديرسوز(بلوز و شلوار)1404/05/21845</v>
      </c>
      <c r="D10115" s="10" t="str">
        <f>IFERROR(IF(تحویلی!$E$1="","",IF(NOSA!O10115=تحویلی!$E$1,تحویلی!$E$1&amp;COUNTIF(NOSA!$O$1:O10115,تحویلی!$E$1),"")),"")</f>
        <v/>
      </c>
      <c r="E10115" s="10" t="str">
        <f t="shared" si="642"/>
        <v>6787845</v>
      </c>
      <c r="F10115" s="10" t="str">
        <f>IFERROR(VLOOKUP(I10115,DATABASE!$N:$O,2,FALSE),"")</f>
        <v>لباس كار ديرسوز(بلوز و شلوار)</v>
      </c>
      <c r="G10115" s="3" t="s">
        <v>3907</v>
      </c>
      <c r="H10115" s="4">
        <v>6787</v>
      </c>
      <c r="I10115" s="3" t="s">
        <v>1619</v>
      </c>
      <c r="J10115" s="3" t="s">
        <v>1620</v>
      </c>
      <c r="K10115" s="5">
        <v>1</v>
      </c>
      <c r="L10115" s="3" t="s">
        <v>28</v>
      </c>
      <c r="M10115" s="3" t="s">
        <v>47</v>
      </c>
      <c r="N10115" s="3" t="s">
        <v>2701</v>
      </c>
      <c r="O10115" s="1">
        <v>845</v>
      </c>
      <c r="P10115" s="4">
        <v>1</v>
      </c>
      <c r="Q10115" s="10">
        <f t="shared" si="643"/>
        <v>845</v>
      </c>
    </row>
    <row r="10116" spans="2:17" ht="20.25" customHeight="1">
      <c r="B10116" s="10" t="str">
        <f t="shared" si="640"/>
        <v>كفش ايمني845</v>
      </c>
      <c r="C10116" s="10" t="str">
        <f t="shared" si="641"/>
        <v>كفش ايمني1404/05/21845</v>
      </c>
      <c r="D10116" s="10" t="str">
        <f>IFERROR(IF(تحویلی!$E$1="","",IF(NOSA!O10116=تحویلی!$E$1,تحویلی!$E$1&amp;COUNTIF(NOSA!$O$1:O10116,تحویلی!$E$1),"")),"")</f>
        <v/>
      </c>
      <c r="E10116" s="10" t="str">
        <f t="shared" si="642"/>
        <v>6787845</v>
      </c>
      <c r="F10116" s="10" t="str">
        <f>IFERROR(VLOOKUP(I10116,DATABASE!$N:$O,2,FALSE),"")</f>
        <v>كفش ايمني</v>
      </c>
      <c r="G10116" s="3" t="s">
        <v>3907</v>
      </c>
      <c r="H10116" s="4">
        <v>6787</v>
      </c>
      <c r="I10116" s="3" t="s">
        <v>1526</v>
      </c>
      <c r="J10116" s="3" t="s">
        <v>1729</v>
      </c>
      <c r="K10116" s="5">
        <v>1</v>
      </c>
      <c r="L10116" s="3" t="s">
        <v>3</v>
      </c>
      <c r="M10116" s="3" t="s">
        <v>47</v>
      </c>
      <c r="N10116" s="3" t="s">
        <v>2701</v>
      </c>
      <c r="O10116" s="1">
        <v>845</v>
      </c>
      <c r="P10116" s="4">
        <v>1</v>
      </c>
      <c r="Q10116" s="10">
        <f t="shared" si="643"/>
        <v>845</v>
      </c>
    </row>
    <row r="10117" spans="2:17" ht="20.25" customHeight="1">
      <c r="B10117" s="10" t="str">
        <f t="shared" si="640"/>
        <v>دستكش كف مواد سبك845</v>
      </c>
      <c r="C10117" s="10" t="str">
        <f t="shared" si="641"/>
        <v>دستكش كف مواد سبك1404/05/21845</v>
      </c>
      <c r="D10117" s="10" t="str">
        <f>IFERROR(IF(تحویلی!$E$1="","",IF(NOSA!O10117=تحویلی!$E$1,تحویلی!$E$1&amp;COUNTIF(NOSA!$O$1:O10117,تحویلی!$E$1),"")),"")</f>
        <v/>
      </c>
      <c r="E10117" s="10" t="str">
        <f t="shared" si="642"/>
        <v>6787845</v>
      </c>
      <c r="F10117" s="10" t="str">
        <f>IFERROR(VLOOKUP(I10117,DATABASE!$N:$O,2,FALSE),"")</f>
        <v>دستكش كف مواد سبك</v>
      </c>
      <c r="G10117" s="3" t="s">
        <v>3907</v>
      </c>
      <c r="H10117" s="4">
        <v>6787</v>
      </c>
      <c r="I10117" s="3" t="s">
        <v>1456</v>
      </c>
      <c r="J10117" s="3" t="s">
        <v>2</v>
      </c>
      <c r="K10117" s="5">
        <v>1</v>
      </c>
      <c r="L10117" s="3" t="s">
        <v>3</v>
      </c>
      <c r="M10117" s="3" t="s">
        <v>47</v>
      </c>
      <c r="N10117" s="3" t="s">
        <v>2701</v>
      </c>
      <c r="O10117" s="1">
        <v>845</v>
      </c>
      <c r="P10117" s="4">
        <v>1</v>
      </c>
      <c r="Q10117" s="10">
        <f t="shared" si="643"/>
        <v>845</v>
      </c>
    </row>
    <row r="10118" spans="2:17" ht="20.25" customHeight="1">
      <c r="B10118" s="10" t="str">
        <f t="shared" si="640"/>
        <v>چكمه ايمني نسوز567</v>
      </c>
      <c r="C10118" s="10" t="str">
        <f t="shared" si="641"/>
        <v>چكمه ايمني نسوز1404/05/21567</v>
      </c>
      <c r="D10118" s="10" t="str">
        <f>IFERROR(IF(تحویلی!$E$1="","",IF(NOSA!O10118=تحویلی!$E$1,تحویلی!$E$1&amp;COUNTIF(NOSA!$O$1:O10118,تحویلی!$E$1),"")),"")</f>
        <v/>
      </c>
      <c r="E10118" s="10" t="str">
        <f t="shared" si="642"/>
        <v>6788567</v>
      </c>
      <c r="F10118" s="10" t="str">
        <f>IFERROR(VLOOKUP(I10118,DATABASE!$N:$O,2,FALSE),"")</f>
        <v>چكمه ايمني نسوز</v>
      </c>
      <c r="G10118" s="3" t="s">
        <v>3907</v>
      </c>
      <c r="H10118" s="4">
        <v>6788</v>
      </c>
      <c r="I10118" s="3" t="s">
        <v>1749</v>
      </c>
      <c r="J10118" s="3" t="s">
        <v>1750</v>
      </c>
      <c r="K10118" s="5">
        <v>1</v>
      </c>
      <c r="L10118" s="3" t="s">
        <v>3</v>
      </c>
      <c r="M10118" s="3" t="s">
        <v>19</v>
      </c>
      <c r="N10118" s="3" t="s">
        <v>71</v>
      </c>
      <c r="O10118" s="1">
        <v>567</v>
      </c>
      <c r="P10118" s="4">
        <v>1</v>
      </c>
      <c r="Q10118" s="10">
        <f t="shared" si="643"/>
        <v>567</v>
      </c>
    </row>
    <row r="10119" spans="2:17" ht="20.25" customHeight="1">
      <c r="B10119" s="10" t="str">
        <f t="shared" si="640"/>
        <v>دستكش ضد برش سبك862</v>
      </c>
      <c r="C10119" s="10" t="str">
        <f t="shared" si="641"/>
        <v>دستكش ضد برش سبك1404/05/21862</v>
      </c>
      <c r="D10119" s="10" t="str">
        <f>IFERROR(IF(تحویلی!$E$1="","",IF(NOSA!O10119=تحویلی!$E$1,تحویلی!$E$1&amp;COUNTIF(NOSA!$O$1:O10119,تحویلی!$E$1),"")),"")</f>
        <v/>
      </c>
      <c r="E10119" s="10" t="str">
        <f t="shared" si="642"/>
        <v>6790862</v>
      </c>
      <c r="F10119" s="10" t="str">
        <f>IFERROR(VLOOKUP(I10119,DATABASE!$N:$O,2,FALSE),"")</f>
        <v>دستكش ضد برش سبك</v>
      </c>
      <c r="G10119" s="3" t="s">
        <v>3907</v>
      </c>
      <c r="H10119" s="4">
        <v>6790</v>
      </c>
      <c r="I10119" s="3" t="s">
        <v>1442</v>
      </c>
      <c r="J10119" s="3" t="s">
        <v>22</v>
      </c>
      <c r="K10119" s="5">
        <v>1</v>
      </c>
      <c r="L10119" s="3" t="s">
        <v>3</v>
      </c>
      <c r="M10119" s="3" t="s">
        <v>47</v>
      </c>
      <c r="N10119" s="3" t="s">
        <v>2892</v>
      </c>
      <c r="O10119" s="1">
        <v>862</v>
      </c>
      <c r="P10119" s="4">
        <v>1</v>
      </c>
      <c r="Q10119" s="10">
        <f t="shared" si="643"/>
        <v>862</v>
      </c>
    </row>
    <row r="10120" spans="2:17" ht="20.25" customHeight="1">
      <c r="B10120" s="10" t="str">
        <f t="shared" si="640"/>
        <v>لباس كار كارشناسي-مديران- بلوز و شلوار859</v>
      </c>
      <c r="C10120" s="10" t="str">
        <f t="shared" si="641"/>
        <v>لباس كار كارشناسي-مديران- بلوز و شلوار1404/05/21859</v>
      </c>
      <c r="D10120" s="10" t="str">
        <f>IFERROR(IF(تحویلی!$E$1="","",IF(NOSA!O10120=تحویلی!$E$1,تحویلی!$E$1&amp;COUNTIF(NOSA!$O$1:O10120,تحویلی!$E$1),"")),"")</f>
        <v/>
      </c>
      <c r="E10120" s="10" t="str">
        <f t="shared" si="642"/>
        <v>6791859</v>
      </c>
      <c r="F10120" s="10" t="str">
        <f>IFERROR(VLOOKUP(I10120,DATABASE!$N:$O,2,FALSE),"")</f>
        <v>لباس كار كارشناسي-مديران- بلوز و شلوار</v>
      </c>
      <c r="G10120" s="3" t="s">
        <v>3907</v>
      </c>
      <c r="H10120" s="4">
        <v>6791</v>
      </c>
      <c r="I10120" s="3" t="s">
        <v>2373</v>
      </c>
      <c r="J10120" s="3" t="s">
        <v>2772</v>
      </c>
      <c r="K10120" s="5">
        <v>1</v>
      </c>
      <c r="L10120" s="3" t="s">
        <v>28</v>
      </c>
      <c r="M10120" s="3" t="s">
        <v>102</v>
      </c>
      <c r="N10120" s="3" t="s">
        <v>163</v>
      </c>
      <c r="O10120" s="1">
        <v>859</v>
      </c>
      <c r="P10120" s="4">
        <v>1</v>
      </c>
      <c r="Q10120" s="10">
        <f t="shared" si="643"/>
        <v>859</v>
      </c>
    </row>
    <row r="10121" spans="2:17" ht="20.25" customHeight="1">
      <c r="B10121" s="10" t="str">
        <f t="shared" si="640"/>
        <v>دستكش ضد برش سبك460</v>
      </c>
      <c r="C10121" s="10" t="str">
        <f t="shared" si="641"/>
        <v>دستكش ضد برش سبك1404/05/21460</v>
      </c>
      <c r="D10121" s="10" t="str">
        <f>IFERROR(IF(تحویلی!$E$1="","",IF(NOSA!O10121=تحویلی!$E$1,تحویلی!$E$1&amp;COUNTIF(NOSA!$O$1:O10121,تحویلی!$E$1),"")),"")</f>
        <v/>
      </c>
      <c r="E10121" s="10" t="str">
        <f t="shared" si="642"/>
        <v>6793460</v>
      </c>
      <c r="F10121" s="10" t="str">
        <f>IFERROR(VLOOKUP(I10121,DATABASE!$N:$O,2,FALSE),"")</f>
        <v>دستكش ضد برش سبك</v>
      </c>
      <c r="G10121" s="3" t="s">
        <v>3907</v>
      </c>
      <c r="H10121" s="4">
        <v>6793</v>
      </c>
      <c r="I10121" s="3" t="s">
        <v>1442</v>
      </c>
      <c r="J10121" s="3" t="s">
        <v>22</v>
      </c>
      <c r="K10121" s="5">
        <v>1</v>
      </c>
      <c r="L10121" s="3" t="s">
        <v>3</v>
      </c>
      <c r="M10121" s="3" t="s">
        <v>47</v>
      </c>
      <c r="N10121" s="3" t="s">
        <v>140</v>
      </c>
      <c r="O10121" s="1">
        <v>460</v>
      </c>
      <c r="P10121" s="4">
        <v>1</v>
      </c>
      <c r="Q10121" s="10">
        <f t="shared" si="643"/>
        <v>460</v>
      </c>
    </row>
    <row r="10122" spans="2:17" ht="20.25" customHeight="1">
      <c r="B10122" s="10" t="str">
        <f t="shared" si="640"/>
        <v>دستكش ضد برش سبك145</v>
      </c>
      <c r="C10122" s="10" t="str">
        <f t="shared" si="641"/>
        <v>دستكش ضد برش سبك1404/05/21145</v>
      </c>
      <c r="D10122" s="10" t="str">
        <f>IFERROR(IF(تحویلی!$E$1="","",IF(NOSA!O10122=تحویلی!$E$1,تحویلی!$E$1&amp;COUNTIF(NOSA!$O$1:O10122,تحویلی!$E$1),"")),"")</f>
        <v/>
      </c>
      <c r="E10122" s="10" t="str">
        <f t="shared" si="642"/>
        <v>6799145</v>
      </c>
      <c r="F10122" s="10" t="str">
        <f>IFERROR(VLOOKUP(I10122,DATABASE!$N:$O,2,FALSE),"")</f>
        <v>دستكش ضد برش سبك</v>
      </c>
      <c r="G10122" s="3" t="s">
        <v>3907</v>
      </c>
      <c r="H10122" s="4">
        <v>6799</v>
      </c>
      <c r="I10122" s="3" t="s">
        <v>1442</v>
      </c>
      <c r="J10122" s="3" t="s">
        <v>22</v>
      </c>
      <c r="K10122" s="5">
        <v>1</v>
      </c>
      <c r="L10122" s="3" t="s">
        <v>3</v>
      </c>
      <c r="M10122" s="3" t="s">
        <v>4</v>
      </c>
      <c r="N10122" s="3" t="s">
        <v>483</v>
      </c>
      <c r="O10122" s="1">
        <v>145</v>
      </c>
      <c r="P10122" s="4">
        <v>1</v>
      </c>
      <c r="Q10122" s="10">
        <f t="shared" si="643"/>
        <v>145</v>
      </c>
    </row>
    <row r="10123" spans="2:17" ht="20.25" customHeight="1">
      <c r="B10123" s="10" t="str">
        <f t="shared" si="640"/>
        <v>768</v>
      </c>
      <c r="C10123" s="10" t="str">
        <f t="shared" si="641"/>
        <v>1404/05/21768</v>
      </c>
      <c r="D10123" s="10" t="str">
        <f>IFERROR(IF(تحویلی!$E$1="","",IF(NOSA!O10123=تحویلی!$E$1,تحویلی!$E$1&amp;COUNTIF(NOSA!$O$1:O10123,تحویلی!$E$1),"")),"")</f>
        <v/>
      </c>
      <c r="E10123" s="10" t="str">
        <f t="shared" si="642"/>
        <v>6801768</v>
      </c>
      <c r="F10123" s="10" t="str">
        <f>IFERROR(VLOOKUP(I10123,DATABASE!$N:$O,2,FALSE),"")</f>
        <v/>
      </c>
      <c r="G10123" s="3" t="s">
        <v>3907</v>
      </c>
      <c r="H10123" s="4">
        <v>6801</v>
      </c>
      <c r="I10123" s="3" t="s">
        <v>3559</v>
      </c>
      <c r="J10123" s="3" t="s">
        <v>3560</v>
      </c>
      <c r="K10123" s="5">
        <v>1</v>
      </c>
      <c r="L10123" s="3" t="s">
        <v>8</v>
      </c>
      <c r="M10123" s="3" t="s">
        <v>133</v>
      </c>
      <c r="N10123" s="3" t="s">
        <v>1099</v>
      </c>
      <c r="O10123" s="1">
        <v>768</v>
      </c>
      <c r="P10123" s="4">
        <v>1</v>
      </c>
      <c r="Q10123" s="10">
        <f t="shared" si="643"/>
        <v>768</v>
      </c>
    </row>
    <row r="10124" spans="2:17" ht="20.25" customHeight="1">
      <c r="B10124" s="10" t="str">
        <f t="shared" si="640"/>
        <v>دستكش ضد برش سبك170</v>
      </c>
      <c r="C10124" s="10" t="str">
        <f t="shared" si="641"/>
        <v>دستكش ضد برش سبك1404/05/21170</v>
      </c>
      <c r="D10124" s="10" t="str">
        <f>IFERROR(IF(تحویلی!$E$1="","",IF(NOSA!O10124=تحویلی!$E$1,تحویلی!$E$1&amp;COUNTIF(NOSA!$O$1:O10124,تحویلی!$E$1),"")),"")</f>
        <v/>
      </c>
      <c r="E10124" s="10" t="str">
        <f t="shared" si="642"/>
        <v>6824170</v>
      </c>
      <c r="F10124" s="10" t="str">
        <f>IFERROR(VLOOKUP(I10124,DATABASE!$N:$O,2,FALSE),"")</f>
        <v>دستكش ضد برش سبك</v>
      </c>
      <c r="G10124" s="3" t="s">
        <v>3907</v>
      </c>
      <c r="H10124" s="4">
        <v>6824</v>
      </c>
      <c r="I10124" s="3" t="s">
        <v>1442</v>
      </c>
      <c r="J10124" s="3" t="s">
        <v>22</v>
      </c>
      <c r="K10124" s="5">
        <v>1</v>
      </c>
      <c r="L10124" s="3" t="s">
        <v>3</v>
      </c>
      <c r="M10124" s="3" t="s">
        <v>9</v>
      </c>
      <c r="N10124" s="3" t="s">
        <v>3241</v>
      </c>
      <c r="O10124" s="1">
        <v>170</v>
      </c>
      <c r="P10124" s="4">
        <v>1</v>
      </c>
      <c r="Q10124" s="10">
        <f t="shared" si="643"/>
        <v>170</v>
      </c>
    </row>
    <row r="10125" spans="2:17" ht="20.25" customHeight="1">
      <c r="B10125" s="10" t="str">
        <f t="shared" si="640"/>
        <v>پوتين ايمني نسوز706</v>
      </c>
      <c r="C10125" s="10" t="str">
        <f t="shared" si="641"/>
        <v>پوتين ايمني نسوز1404/05/21706</v>
      </c>
      <c r="D10125" s="10" t="str">
        <f>IFERROR(IF(تحویلی!$E$1="","",IF(NOSA!O10125=تحویلی!$E$1,تحویلی!$E$1&amp;COUNTIF(NOSA!$O$1:O10125,تحویلی!$E$1),"")),"")</f>
        <v/>
      </c>
      <c r="E10125" s="10" t="str">
        <f t="shared" si="642"/>
        <v>6825706</v>
      </c>
      <c r="F10125" s="10" t="str">
        <f>IFERROR(VLOOKUP(I10125,DATABASE!$N:$O,2,FALSE),"")</f>
        <v>پوتين ايمني نسوز</v>
      </c>
      <c r="G10125" s="3" t="s">
        <v>3907</v>
      </c>
      <c r="H10125" s="4">
        <v>6825</v>
      </c>
      <c r="I10125" s="3" t="s">
        <v>1528</v>
      </c>
      <c r="J10125" s="3" t="s">
        <v>1654</v>
      </c>
      <c r="K10125" s="5">
        <v>1</v>
      </c>
      <c r="L10125" s="3" t="s">
        <v>3</v>
      </c>
      <c r="M10125" s="3" t="s">
        <v>4</v>
      </c>
      <c r="N10125" s="3" t="s">
        <v>1765</v>
      </c>
      <c r="O10125" s="1">
        <v>706</v>
      </c>
      <c r="P10125" s="4">
        <v>1</v>
      </c>
      <c r="Q10125" s="10">
        <f t="shared" si="643"/>
        <v>706</v>
      </c>
    </row>
    <row r="10126" spans="2:17" ht="20.25" customHeight="1">
      <c r="B10126" s="10" t="str">
        <f t="shared" si="640"/>
        <v>كلاه ايمني83</v>
      </c>
      <c r="C10126" s="10" t="str">
        <f t="shared" si="641"/>
        <v>كلاه ايمني1404/05/2183</v>
      </c>
      <c r="D10126" s="10" t="str">
        <f>IFERROR(IF(تحویلی!$E$1="","",IF(NOSA!O10126=تحویلی!$E$1,تحویلی!$E$1&amp;COUNTIF(NOSA!$O$1:O10126,تحویلی!$E$1),"")),"")</f>
        <v/>
      </c>
      <c r="E10126" s="10" t="str">
        <f t="shared" si="642"/>
        <v>682783</v>
      </c>
      <c r="F10126" s="10" t="str">
        <f>IFERROR(VLOOKUP(I10126,DATABASE!$N:$O,2,FALSE),"")</f>
        <v>كلاه ايمني</v>
      </c>
      <c r="G10126" s="3" t="s">
        <v>3907</v>
      </c>
      <c r="H10126" s="4">
        <v>6827</v>
      </c>
      <c r="I10126" s="3" t="s">
        <v>1476</v>
      </c>
      <c r="J10126" s="3" t="s">
        <v>1647</v>
      </c>
      <c r="K10126" s="5">
        <v>1</v>
      </c>
      <c r="L10126" s="3" t="s">
        <v>8</v>
      </c>
      <c r="M10126" s="3" t="s">
        <v>43</v>
      </c>
      <c r="N10126" s="3" t="s">
        <v>929</v>
      </c>
      <c r="O10126" s="1">
        <v>83</v>
      </c>
      <c r="P10126" s="4">
        <v>1</v>
      </c>
      <c r="Q10126" s="10">
        <f t="shared" si="643"/>
        <v>83</v>
      </c>
    </row>
    <row r="10127" spans="2:17" ht="20.25" customHeight="1">
      <c r="B10127" s="10" t="str">
        <f t="shared" ref="B10127:B10190" si="644">F10127&amp;Q10127</f>
        <v>دستكش ساق بلند نسوز130</v>
      </c>
      <c r="C10127" s="10" t="str">
        <f t="shared" ref="C10127:C10190" si="645">F10127&amp;G10127&amp;O10127</f>
        <v>دستكش ساق بلند نسوز1404/05/21130</v>
      </c>
      <c r="D10127" s="10" t="str">
        <f>IFERROR(IF(تحویلی!$E$1="","",IF(NOSA!O10127=تحویلی!$E$1,تحویلی!$E$1&amp;COUNTIF(NOSA!$O$1:O10127,تحویلی!$E$1),"")),"")</f>
        <v/>
      </c>
      <c r="E10127" s="10" t="str">
        <f t="shared" ref="E10127:E10190" si="646">H10127&amp;O10127</f>
        <v>6832130</v>
      </c>
      <c r="F10127" s="10" t="str">
        <f>IFERROR(VLOOKUP(I10127,DATABASE!$N:$O,2,FALSE),"")</f>
        <v>دستكش ساق بلند نسوز</v>
      </c>
      <c r="G10127" s="3" t="s">
        <v>3907</v>
      </c>
      <c r="H10127" s="4">
        <v>6832</v>
      </c>
      <c r="I10127" s="3" t="s">
        <v>1461</v>
      </c>
      <c r="J10127" s="3" t="s">
        <v>34</v>
      </c>
      <c r="K10127" s="5">
        <v>1</v>
      </c>
      <c r="L10127" s="3" t="s">
        <v>3</v>
      </c>
      <c r="M10127" s="3" t="s">
        <v>19</v>
      </c>
      <c r="N10127" s="3" t="s">
        <v>4599</v>
      </c>
      <c r="O10127" s="1">
        <v>130</v>
      </c>
      <c r="P10127" s="4">
        <v>1</v>
      </c>
      <c r="Q10127" s="10">
        <f t="shared" si="643"/>
        <v>130</v>
      </c>
    </row>
    <row r="10128" spans="2:17" ht="20.25" customHeight="1">
      <c r="B10128" s="10" t="str">
        <f t="shared" si="644"/>
        <v>دستكش ضد برش سبك848</v>
      </c>
      <c r="C10128" s="10" t="str">
        <f t="shared" si="645"/>
        <v>دستكش ضد برش سبك1404/05/22848</v>
      </c>
      <c r="D10128" s="10" t="str">
        <f>IFERROR(IF(تحویلی!$E$1="","",IF(NOSA!O10128=تحویلی!$E$1,تحویلی!$E$1&amp;COUNTIF(NOSA!$O$1:O10128,تحویلی!$E$1),"")),"")</f>
        <v/>
      </c>
      <c r="E10128" s="10" t="str">
        <f t="shared" si="646"/>
        <v>6858848</v>
      </c>
      <c r="F10128" s="10" t="str">
        <f>IFERROR(VLOOKUP(I10128,DATABASE!$N:$O,2,FALSE),"")</f>
        <v>دستكش ضد برش سبك</v>
      </c>
      <c r="G10128" s="3" t="s">
        <v>3908</v>
      </c>
      <c r="H10128" s="4">
        <v>6858</v>
      </c>
      <c r="I10128" s="3" t="s">
        <v>1442</v>
      </c>
      <c r="J10128" s="3" t="s">
        <v>22</v>
      </c>
      <c r="K10128" s="5">
        <v>1</v>
      </c>
      <c r="L10128" s="3" t="s">
        <v>3</v>
      </c>
      <c r="M10128" s="3" t="s">
        <v>47</v>
      </c>
      <c r="N10128" s="3" t="s">
        <v>2750</v>
      </c>
      <c r="O10128" s="1">
        <v>848</v>
      </c>
      <c r="P10128" s="4">
        <v>1</v>
      </c>
      <c r="Q10128" s="10">
        <f t="shared" si="643"/>
        <v>848</v>
      </c>
    </row>
    <row r="10129" spans="2:17" ht="20.25" customHeight="1">
      <c r="B10129" s="10" t="str">
        <f t="shared" si="644"/>
        <v>دستكش ضد برش سبك717</v>
      </c>
      <c r="C10129" s="10" t="str">
        <f t="shared" si="645"/>
        <v>دستكش ضد برش سبك1404/05/22717</v>
      </c>
      <c r="D10129" s="10" t="str">
        <f>IFERROR(IF(تحویلی!$E$1="","",IF(NOSA!O10129=تحویلی!$E$1,تحویلی!$E$1&amp;COUNTIF(NOSA!$O$1:O10129,تحویلی!$E$1),"")),"")</f>
        <v/>
      </c>
      <c r="E10129" s="10" t="str">
        <f t="shared" si="646"/>
        <v>6858717</v>
      </c>
      <c r="F10129" s="10" t="str">
        <f>IFERROR(VLOOKUP(I10129,DATABASE!$N:$O,2,FALSE),"")</f>
        <v>دستكش ضد برش سبك</v>
      </c>
      <c r="G10129" s="3" t="s">
        <v>3908</v>
      </c>
      <c r="H10129" s="4">
        <v>6858</v>
      </c>
      <c r="I10129" s="3" t="s">
        <v>1442</v>
      </c>
      <c r="J10129" s="3" t="s">
        <v>22</v>
      </c>
      <c r="K10129" s="5">
        <v>1</v>
      </c>
      <c r="L10129" s="3" t="s">
        <v>3</v>
      </c>
      <c r="M10129" s="3" t="s">
        <v>47</v>
      </c>
      <c r="N10129" s="3" t="s">
        <v>822</v>
      </c>
      <c r="O10129" s="1">
        <v>717</v>
      </c>
      <c r="P10129" s="4">
        <v>1</v>
      </c>
      <c r="Q10129" s="10">
        <f t="shared" si="643"/>
        <v>717</v>
      </c>
    </row>
    <row r="10130" spans="2:17" ht="20.25" customHeight="1">
      <c r="B10130" s="10" t="str">
        <f t="shared" si="644"/>
        <v>دستكش ساق بلند نسوز567</v>
      </c>
      <c r="C10130" s="10" t="str">
        <f t="shared" si="645"/>
        <v>دستكش ساق بلند نسوز1404/05/22567</v>
      </c>
      <c r="D10130" s="10" t="str">
        <f>IFERROR(IF(تحویلی!$E$1="","",IF(NOSA!O10130=تحویلی!$E$1,تحویلی!$E$1&amp;COUNTIF(NOSA!$O$1:O10130,تحویلی!$E$1),"")),"")</f>
        <v/>
      </c>
      <c r="E10130" s="10" t="str">
        <f t="shared" si="646"/>
        <v>6877567</v>
      </c>
      <c r="F10130" s="10" t="str">
        <f>IFERROR(VLOOKUP(I10130,DATABASE!$N:$O,2,FALSE),"")</f>
        <v>دستكش ساق بلند نسوز</v>
      </c>
      <c r="G10130" s="3" t="s">
        <v>3908</v>
      </c>
      <c r="H10130" s="4">
        <v>6877</v>
      </c>
      <c r="I10130" s="3" t="s">
        <v>1461</v>
      </c>
      <c r="J10130" s="3" t="s">
        <v>34</v>
      </c>
      <c r="K10130" s="5">
        <v>1</v>
      </c>
      <c r="L10130" s="3" t="s">
        <v>3</v>
      </c>
      <c r="M10130" s="3" t="s">
        <v>19</v>
      </c>
      <c r="N10130" s="3" t="s">
        <v>71</v>
      </c>
      <c r="O10130" s="1">
        <v>567</v>
      </c>
      <c r="P10130" s="4">
        <v>1</v>
      </c>
      <c r="Q10130" s="10">
        <f t="shared" si="643"/>
        <v>567</v>
      </c>
    </row>
    <row r="10131" spans="2:17" ht="20.25" customHeight="1">
      <c r="B10131" s="10" t="str">
        <f t="shared" si="644"/>
        <v>پيشبند نسوز چرمي567</v>
      </c>
      <c r="C10131" s="10" t="str">
        <f t="shared" si="645"/>
        <v>پيشبند نسوز چرمي1404/05/22567</v>
      </c>
      <c r="D10131" s="10" t="str">
        <f>IFERROR(IF(تحویلی!$E$1="","",IF(NOSA!O10131=تحویلی!$E$1,تحویلی!$E$1&amp;COUNTIF(NOSA!$O$1:O10131,تحویلی!$E$1),"")),"")</f>
        <v/>
      </c>
      <c r="E10131" s="10" t="str">
        <f t="shared" si="646"/>
        <v>6877567</v>
      </c>
      <c r="F10131" s="10" t="str">
        <f>IFERROR(VLOOKUP(I10131,DATABASE!$N:$O,2,FALSE),"")</f>
        <v>پيشبند نسوز چرمي</v>
      </c>
      <c r="G10131" s="3" t="s">
        <v>3908</v>
      </c>
      <c r="H10131" s="4">
        <v>6877</v>
      </c>
      <c r="I10131" s="3" t="s">
        <v>1459</v>
      </c>
      <c r="J10131" s="3" t="s">
        <v>15</v>
      </c>
      <c r="K10131" s="5">
        <v>1</v>
      </c>
      <c r="L10131" s="3" t="s">
        <v>8</v>
      </c>
      <c r="M10131" s="3" t="s">
        <v>19</v>
      </c>
      <c r="N10131" s="3" t="s">
        <v>71</v>
      </c>
      <c r="O10131" s="1">
        <v>567</v>
      </c>
      <c r="P10131" s="4">
        <v>1</v>
      </c>
      <c r="Q10131" s="10">
        <f t="shared" si="643"/>
        <v>567</v>
      </c>
    </row>
    <row r="10132" spans="2:17" ht="20.25" customHeight="1">
      <c r="B10132" s="10" t="str">
        <f t="shared" si="644"/>
        <v>567</v>
      </c>
      <c r="C10132" s="10" t="str">
        <f t="shared" si="645"/>
        <v>1404/05/22567</v>
      </c>
      <c r="D10132" s="10" t="str">
        <f>IFERROR(IF(تحویلی!$E$1="","",IF(NOSA!O10132=تحویلی!$E$1,تحویلی!$E$1&amp;COUNTIF(NOSA!$O$1:O10132,تحویلی!$E$1),"")),"")</f>
        <v/>
      </c>
      <c r="E10132" s="10" t="str">
        <f t="shared" si="646"/>
        <v>6877567</v>
      </c>
      <c r="F10132" s="10" t="str">
        <f>IFERROR(VLOOKUP(I10132,DATABASE!$N:$O,2,FALSE),"")</f>
        <v/>
      </c>
      <c r="G10132" s="3" t="s">
        <v>3908</v>
      </c>
      <c r="H10132" s="4">
        <v>6877</v>
      </c>
      <c r="I10132" s="3" t="s">
        <v>2699</v>
      </c>
      <c r="J10132" s="3" t="s">
        <v>7</v>
      </c>
      <c r="K10132" s="5">
        <v>1</v>
      </c>
      <c r="L10132" s="3" t="s">
        <v>8</v>
      </c>
      <c r="M10132" s="3" t="s">
        <v>19</v>
      </c>
      <c r="N10132" s="3" t="s">
        <v>71</v>
      </c>
      <c r="O10132" s="1">
        <v>567</v>
      </c>
      <c r="P10132" s="4">
        <v>1</v>
      </c>
      <c r="Q10132" s="10">
        <f t="shared" si="643"/>
        <v>567</v>
      </c>
    </row>
    <row r="10133" spans="2:17" ht="20.25" customHeight="1">
      <c r="B10133" s="10" t="str">
        <f t="shared" si="644"/>
        <v>دستكش كف مواد سبك641</v>
      </c>
      <c r="C10133" s="10" t="str">
        <f t="shared" si="645"/>
        <v>دستكش كف مواد سبك1404/05/23641</v>
      </c>
      <c r="D10133" s="10" t="str">
        <f>IFERROR(IF(تحویلی!$E$1="","",IF(NOSA!O10133=تحویلی!$E$1,تحویلی!$E$1&amp;COUNTIF(NOSA!$O$1:O10133,تحویلی!$E$1),"")),"")</f>
        <v/>
      </c>
      <c r="E10133" s="10" t="str">
        <f t="shared" si="646"/>
        <v>6886641</v>
      </c>
      <c r="F10133" s="10" t="str">
        <f>IFERROR(VLOOKUP(I10133,DATABASE!$N:$O,2,FALSE),"")</f>
        <v>دستكش كف مواد سبك</v>
      </c>
      <c r="G10133" s="3" t="s">
        <v>3909</v>
      </c>
      <c r="H10133" s="3">
        <v>6886</v>
      </c>
      <c r="I10133" s="3" t="s">
        <v>1456</v>
      </c>
      <c r="J10133" s="3" t="s">
        <v>2</v>
      </c>
      <c r="K10133" s="3">
        <v>1</v>
      </c>
      <c r="L10133" s="3" t="s">
        <v>3</v>
      </c>
      <c r="M10133" s="3" t="s">
        <v>47</v>
      </c>
      <c r="N10133" s="3" t="s">
        <v>2689</v>
      </c>
      <c r="O10133" s="1">
        <v>641</v>
      </c>
      <c r="P10133" s="3">
        <v>1</v>
      </c>
      <c r="Q10133" s="10">
        <f t="shared" si="643"/>
        <v>641</v>
      </c>
    </row>
    <row r="10134" spans="2:17" ht="20.25" customHeight="1">
      <c r="B10134" s="10" t="str">
        <f t="shared" si="644"/>
        <v>دستكش ضد برش سبك751</v>
      </c>
      <c r="C10134" s="10" t="str">
        <f t="shared" si="645"/>
        <v>دستكش ضد برش سبك1404/05/23751</v>
      </c>
      <c r="D10134" s="10" t="str">
        <f>IFERROR(IF(تحویلی!$E$1="","",IF(NOSA!O10134=تحویلی!$E$1,تحویلی!$E$1&amp;COUNTIF(NOSA!$O$1:O10134,تحویلی!$E$1),"")),"")</f>
        <v/>
      </c>
      <c r="E10134" s="10" t="str">
        <f t="shared" si="646"/>
        <v>6889751</v>
      </c>
      <c r="F10134" s="10" t="str">
        <f>IFERROR(VLOOKUP(I10134,DATABASE!$N:$O,2,FALSE),"")</f>
        <v>دستكش ضد برش سبك</v>
      </c>
      <c r="G10134" s="3" t="s">
        <v>3909</v>
      </c>
      <c r="H10134" s="3">
        <v>6889</v>
      </c>
      <c r="I10134" s="3" t="s">
        <v>1442</v>
      </c>
      <c r="J10134" s="3" t="s">
        <v>22</v>
      </c>
      <c r="K10134" s="3">
        <v>1</v>
      </c>
      <c r="L10134" s="3" t="s">
        <v>3</v>
      </c>
      <c r="M10134" s="3" t="s">
        <v>9</v>
      </c>
      <c r="N10134" s="3" t="s">
        <v>2709</v>
      </c>
      <c r="O10134" s="1">
        <v>751</v>
      </c>
      <c r="P10134" s="3">
        <v>1</v>
      </c>
      <c r="Q10134" s="10">
        <f t="shared" si="643"/>
        <v>751</v>
      </c>
    </row>
    <row r="10135" spans="2:17" ht="20.25" customHeight="1">
      <c r="B10135" s="10" t="str">
        <f t="shared" si="644"/>
        <v>ماسك جوشكاري599</v>
      </c>
      <c r="C10135" s="10" t="str">
        <f t="shared" si="645"/>
        <v>ماسك جوشكاري1404/05/23599</v>
      </c>
      <c r="D10135" s="10" t="str">
        <f>IFERROR(IF(تحویلی!$E$1="","",IF(NOSA!O10135=تحویلی!$E$1,تحویلی!$E$1&amp;COUNTIF(NOSA!$O$1:O10135,تحویلی!$E$1),"")),"")</f>
        <v/>
      </c>
      <c r="E10135" s="10" t="str">
        <f t="shared" si="646"/>
        <v>6894599</v>
      </c>
      <c r="F10135" s="10" t="str">
        <f>IFERROR(VLOOKUP(I10135,DATABASE!$N:$O,2,FALSE),"")</f>
        <v>ماسك جوشكاري</v>
      </c>
      <c r="G10135" s="3" t="s">
        <v>3909</v>
      </c>
      <c r="H10135" s="3">
        <v>6894</v>
      </c>
      <c r="I10135" s="3" t="s">
        <v>1598</v>
      </c>
      <c r="J10135" s="3" t="s">
        <v>108</v>
      </c>
      <c r="K10135" s="3">
        <v>1</v>
      </c>
      <c r="L10135" s="3" t="s">
        <v>8</v>
      </c>
      <c r="M10135" s="3" t="s">
        <v>215</v>
      </c>
      <c r="N10135" s="3" t="s">
        <v>131</v>
      </c>
      <c r="O10135" s="1">
        <v>599</v>
      </c>
      <c r="P10135" s="3">
        <v>1</v>
      </c>
      <c r="Q10135" s="10">
        <f t="shared" si="643"/>
        <v>599</v>
      </c>
    </row>
    <row r="10136" spans="2:17" ht="20.25" customHeight="1">
      <c r="B10136" s="10" t="str">
        <f t="shared" si="644"/>
        <v>شيشه ماسك جوشكاري ساده599</v>
      </c>
      <c r="C10136" s="10" t="str">
        <f t="shared" si="645"/>
        <v>شيشه ماسك جوشكاري ساده1404/05/23599</v>
      </c>
      <c r="D10136" s="10" t="str">
        <f>IFERROR(IF(تحویلی!$E$1="","",IF(NOSA!O10136=تحویلی!$E$1,تحویلی!$E$1&amp;COUNTIF(NOSA!$O$1:O10136,تحویلی!$E$1),"")),"")</f>
        <v/>
      </c>
      <c r="E10136" s="10" t="str">
        <f t="shared" si="646"/>
        <v>6894599</v>
      </c>
      <c r="F10136" s="10" t="str">
        <f>IFERROR(VLOOKUP(I10136,DATABASE!$N:$O,2,FALSE),"")</f>
        <v>شيشه ماسك جوشكاري ساده</v>
      </c>
      <c r="G10136" s="3" t="s">
        <v>3909</v>
      </c>
      <c r="H10136" s="3">
        <v>6894</v>
      </c>
      <c r="I10136" s="3" t="s">
        <v>1548</v>
      </c>
      <c r="J10136" s="3" t="s">
        <v>111</v>
      </c>
      <c r="K10136" s="3">
        <v>1</v>
      </c>
      <c r="L10136" s="3" t="s">
        <v>8</v>
      </c>
      <c r="M10136" s="3" t="s">
        <v>215</v>
      </c>
      <c r="N10136" s="3" t="s">
        <v>131</v>
      </c>
      <c r="O10136" s="1">
        <v>599</v>
      </c>
      <c r="P10136" s="3">
        <v>1</v>
      </c>
      <c r="Q10136" s="10">
        <f t="shared" si="643"/>
        <v>599</v>
      </c>
    </row>
    <row r="10137" spans="2:17" ht="20.25" customHeight="1">
      <c r="B10137" s="10" t="str">
        <f t="shared" si="644"/>
        <v>شيشه مات ماسك جوشكاري599</v>
      </c>
      <c r="C10137" s="10" t="str">
        <f t="shared" si="645"/>
        <v>شيشه مات ماسك جوشكاري1404/05/23599</v>
      </c>
      <c r="D10137" s="10" t="str">
        <f>IFERROR(IF(تحویلی!$E$1="","",IF(NOSA!O10137=تحویلی!$E$1,تحویلی!$E$1&amp;COUNTIF(NOSA!$O$1:O10137,تحویلی!$E$1),"")),"")</f>
        <v/>
      </c>
      <c r="E10137" s="10" t="str">
        <f t="shared" si="646"/>
        <v>6894599</v>
      </c>
      <c r="F10137" s="10" t="str">
        <f>IFERROR(VLOOKUP(I10137,DATABASE!$N:$O,2,FALSE),"")</f>
        <v>شيشه مات ماسك جوشكاري</v>
      </c>
      <c r="G10137" s="3" t="s">
        <v>3909</v>
      </c>
      <c r="H10137" s="3">
        <v>6894</v>
      </c>
      <c r="I10137" s="3" t="s">
        <v>1507</v>
      </c>
      <c r="J10137" s="3" t="s">
        <v>113</v>
      </c>
      <c r="K10137" s="3">
        <v>1</v>
      </c>
      <c r="L10137" s="3" t="s">
        <v>8</v>
      </c>
      <c r="M10137" s="3" t="s">
        <v>215</v>
      </c>
      <c r="N10137" s="3" t="s">
        <v>131</v>
      </c>
      <c r="O10137" s="1">
        <v>599</v>
      </c>
      <c r="P10137" s="3">
        <v>1</v>
      </c>
      <c r="Q10137" s="10">
        <f t="shared" si="643"/>
        <v>599</v>
      </c>
    </row>
    <row r="10138" spans="2:17" ht="20.25" customHeight="1">
      <c r="B10138" s="10" t="str">
        <f t="shared" si="644"/>
        <v>لباس كار نسوز(بلوز و شلوار)86</v>
      </c>
      <c r="C10138" s="10" t="str">
        <f t="shared" si="645"/>
        <v>لباس كار نسوز(بلوز و شلوار)1404/05/2386</v>
      </c>
      <c r="D10138" s="10" t="str">
        <f>IFERROR(IF(تحویلی!$E$1="","",IF(NOSA!O10138=تحویلی!$E$1,تحویلی!$E$1&amp;COUNTIF(NOSA!$O$1:O10138,تحویلی!$E$1),"")),"")</f>
        <v/>
      </c>
      <c r="E10138" s="10" t="str">
        <f t="shared" si="646"/>
        <v>689686</v>
      </c>
      <c r="F10138" s="10" t="str">
        <f>IFERROR(VLOOKUP(I10138,DATABASE!$N:$O,2,FALSE),"")</f>
        <v>لباس كار نسوز(بلوز و شلوار)</v>
      </c>
      <c r="G10138" s="3" t="s">
        <v>3909</v>
      </c>
      <c r="H10138" s="3">
        <v>6896</v>
      </c>
      <c r="I10138" s="3" t="s">
        <v>1766</v>
      </c>
      <c r="J10138" s="3" t="s">
        <v>1767</v>
      </c>
      <c r="K10138" s="3">
        <v>1</v>
      </c>
      <c r="L10138" s="3" t="s">
        <v>28</v>
      </c>
      <c r="M10138" s="3" t="s">
        <v>4</v>
      </c>
      <c r="N10138" s="3" t="s">
        <v>105</v>
      </c>
      <c r="O10138" s="1">
        <v>86</v>
      </c>
      <c r="P10138" s="3">
        <v>1</v>
      </c>
      <c r="Q10138" s="10">
        <f t="shared" si="643"/>
        <v>86</v>
      </c>
    </row>
    <row r="10139" spans="2:17" ht="20.25" customHeight="1">
      <c r="B10139" s="10" t="str">
        <f t="shared" si="644"/>
        <v>چكمه ايمني نسوز86</v>
      </c>
      <c r="C10139" s="10" t="str">
        <f t="shared" si="645"/>
        <v>چكمه ايمني نسوز1404/05/2386</v>
      </c>
      <c r="D10139" s="10" t="str">
        <f>IFERROR(IF(تحویلی!$E$1="","",IF(NOSA!O10139=تحویلی!$E$1,تحویلی!$E$1&amp;COUNTIF(NOSA!$O$1:O10139,تحویلی!$E$1),"")),"")</f>
        <v/>
      </c>
      <c r="E10139" s="10" t="str">
        <f t="shared" si="646"/>
        <v>689686</v>
      </c>
      <c r="F10139" s="10" t="str">
        <f>IFERROR(VLOOKUP(I10139,DATABASE!$N:$O,2,FALSE),"")</f>
        <v>چكمه ايمني نسوز</v>
      </c>
      <c r="G10139" s="3" t="s">
        <v>3909</v>
      </c>
      <c r="H10139" s="3">
        <v>6896</v>
      </c>
      <c r="I10139" s="3" t="s">
        <v>1666</v>
      </c>
      <c r="J10139" s="3" t="s">
        <v>1667</v>
      </c>
      <c r="K10139" s="3">
        <v>1</v>
      </c>
      <c r="L10139" s="3" t="s">
        <v>3</v>
      </c>
      <c r="M10139" s="3" t="s">
        <v>4</v>
      </c>
      <c r="N10139" s="3" t="s">
        <v>105</v>
      </c>
      <c r="O10139" s="1">
        <v>86</v>
      </c>
      <c r="P10139" s="3">
        <v>1</v>
      </c>
      <c r="Q10139" s="10">
        <f t="shared" si="643"/>
        <v>86</v>
      </c>
    </row>
    <row r="10140" spans="2:17" ht="20.25" customHeight="1">
      <c r="B10140" s="10" t="str">
        <f t="shared" si="644"/>
        <v>دستكش ساق بلند نسوز766</v>
      </c>
      <c r="C10140" s="10" t="str">
        <f t="shared" si="645"/>
        <v>دستكش ساق بلند نسوز1404/05/23766</v>
      </c>
      <c r="D10140" s="10" t="str">
        <f>IFERROR(IF(تحویلی!$E$1="","",IF(NOSA!O10140=تحویلی!$E$1,تحویلی!$E$1&amp;COUNTIF(NOSA!$O$1:O10140,تحویلی!$E$1),"")),"")</f>
        <v/>
      </c>
      <c r="E10140" s="10" t="str">
        <f t="shared" si="646"/>
        <v>6899766</v>
      </c>
      <c r="F10140" s="10" t="str">
        <f>IFERROR(VLOOKUP(I10140,DATABASE!$N:$O,2,FALSE),"")</f>
        <v>دستكش ساق بلند نسوز</v>
      </c>
      <c r="G10140" s="3" t="s">
        <v>3909</v>
      </c>
      <c r="H10140" s="3">
        <v>6899</v>
      </c>
      <c r="I10140" s="3" t="s">
        <v>1461</v>
      </c>
      <c r="J10140" s="3" t="s">
        <v>34</v>
      </c>
      <c r="K10140" s="3">
        <v>1</v>
      </c>
      <c r="L10140" s="3" t="s">
        <v>3</v>
      </c>
      <c r="M10140" s="3" t="s">
        <v>4</v>
      </c>
      <c r="N10140" s="3" t="s">
        <v>1059</v>
      </c>
      <c r="O10140" s="1">
        <v>766</v>
      </c>
      <c r="P10140" s="3">
        <v>1</v>
      </c>
      <c r="Q10140" s="10">
        <f t="shared" si="643"/>
        <v>766</v>
      </c>
    </row>
    <row r="10141" spans="2:17" ht="20.25" customHeight="1">
      <c r="B10141" s="10" t="str">
        <f t="shared" si="644"/>
        <v>كلاه ايمني725</v>
      </c>
      <c r="C10141" s="10" t="str">
        <f t="shared" si="645"/>
        <v>كلاه ايمني1404/05/24725</v>
      </c>
      <c r="D10141" s="10" t="str">
        <f>IFERROR(IF(تحویلی!$E$1="","",IF(NOSA!O10141=تحویلی!$E$1,تحویلی!$E$1&amp;COUNTIF(NOSA!$O$1:O10141,تحویلی!$E$1),"")),"")</f>
        <v/>
      </c>
      <c r="E10141" s="10" t="str">
        <f t="shared" si="646"/>
        <v>6901725</v>
      </c>
      <c r="F10141" s="10" t="str">
        <f>IFERROR(VLOOKUP(I10141,DATABASE!$N:$O,2,FALSE),"")</f>
        <v>كلاه ايمني</v>
      </c>
      <c r="G10141" s="3" t="s">
        <v>3910</v>
      </c>
      <c r="H10141" s="4">
        <v>6901</v>
      </c>
      <c r="I10141" s="3" t="s">
        <v>1505</v>
      </c>
      <c r="J10141" s="3" t="s">
        <v>1628</v>
      </c>
      <c r="K10141" s="5">
        <v>1</v>
      </c>
      <c r="L10141" s="3" t="s">
        <v>8</v>
      </c>
      <c r="M10141" s="3" t="s">
        <v>19</v>
      </c>
      <c r="N10141" s="3" t="s">
        <v>596</v>
      </c>
      <c r="O10141" s="1">
        <v>725</v>
      </c>
      <c r="P10141" s="4">
        <v>0</v>
      </c>
      <c r="Q10141" s="10">
        <f t="shared" si="643"/>
        <v>725</v>
      </c>
    </row>
    <row r="10142" spans="2:17" ht="20.25" customHeight="1">
      <c r="B10142" s="10" t="str">
        <f t="shared" si="644"/>
        <v>پيشبند نسوز چرمي725</v>
      </c>
      <c r="C10142" s="10" t="str">
        <f t="shared" si="645"/>
        <v>پيشبند نسوز چرمي1404/05/24725</v>
      </c>
      <c r="D10142" s="10" t="str">
        <f>IFERROR(IF(تحویلی!$E$1="","",IF(NOSA!O10142=تحویلی!$E$1,تحویلی!$E$1&amp;COUNTIF(NOSA!$O$1:O10142,تحویلی!$E$1),"")),"")</f>
        <v/>
      </c>
      <c r="E10142" s="10" t="str">
        <f t="shared" si="646"/>
        <v>6901725</v>
      </c>
      <c r="F10142" s="10" t="str">
        <f>IFERROR(VLOOKUP(I10142,DATABASE!$N:$O,2,FALSE),"")</f>
        <v>پيشبند نسوز چرمي</v>
      </c>
      <c r="G10142" s="3" t="s">
        <v>3910</v>
      </c>
      <c r="H10142" s="4">
        <v>6901</v>
      </c>
      <c r="I10142" s="3" t="s">
        <v>1459</v>
      </c>
      <c r="J10142" s="3" t="s">
        <v>15</v>
      </c>
      <c r="K10142" s="5">
        <v>1</v>
      </c>
      <c r="L10142" s="3" t="s">
        <v>8</v>
      </c>
      <c r="M10142" s="3" t="s">
        <v>19</v>
      </c>
      <c r="N10142" s="3" t="s">
        <v>596</v>
      </c>
      <c r="O10142" s="1">
        <v>725</v>
      </c>
      <c r="P10142" s="4">
        <v>0</v>
      </c>
      <c r="Q10142" s="10">
        <f t="shared" si="643"/>
        <v>725</v>
      </c>
    </row>
    <row r="10143" spans="2:17" ht="20.25" customHeight="1">
      <c r="B10143" s="10" t="str">
        <f t="shared" si="644"/>
        <v>رابط فنري نقاب كلاه ايمني725</v>
      </c>
      <c r="C10143" s="10" t="str">
        <f t="shared" si="645"/>
        <v>رابط فنري نقاب كلاه ايمني1404/05/24725</v>
      </c>
      <c r="D10143" s="10" t="str">
        <f>IFERROR(IF(تحویلی!$E$1="","",IF(NOSA!O10143=تحویلی!$E$1,تحویلی!$E$1&amp;COUNTIF(NOSA!$O$1:O10143,تحویلی!$E$1),"")),"")</f>
        <v/>
      </c>
      <c r="E10143" s="10" t="str">
        <f t="shared" si="646"/>
        <v>6901725</v>
      </c>
      <c r="F10143" s="10" t="str">
        <f>IFERROR(VLOOKUP(I10143,DATABASE!$N:$O,2,FALSE),"")</f>
        <v>رابط فنري نقاب كلاه ايمني</v>
      </c>
      <c r="G10143" s="3" t="s">
        <v>3910</v>
      </c>
      <c r="H10143" s="4">
        <v>6901</v>
      </c>
      <c r="I10143" s="3" t="s">
        <v>1454</v>
      </c>
      <c r="J10143" s="3" t="s">
        <v>135</v>
      </c>
      <c r="K10143" s="5">
        <v>1</v>
      </c>
      <c r="L10143" s="3" t="s">
        <v>8</v>
      </c>
      <c r="M10143" s="3" t="s">
        <v>19</v>
      </c>
      <c r="N10143" s="3" t="s">
        <v>596</v>
      </c>
      <c r="O10143" s="1">
        <v>725</v>
      </c>
      <c r="P10143" s="4">
        <v>0</v>
      </c>
      <c r="Q10143" s="10">
        <f t="shared" si="643"/>
        <v>725</v>
      </c>
    </row>
    <row r="10144" spans="2:17" ht="20.25" customHeight="1">
      <c r="B10144" s="10" t="str">
        <f t="shared" si="644"/>
        <v>نقاب تيره محافظ صورت معمولي725</v>
      </c>
      <c r="C10144" s="10" t="str">
        <f t="shared" si="645"/>
        <v>نقاب تيره محافظ صورت معمولي1404/05/24725</v>
      </c>
      <c r="D10144" s="10" t="str">
        <f>IFERROR(IF(تحویلی!$E$1="","",IF(NOSA!O10144=تحویلی!$E$1,تحویلی!$E$1&amp;COUNTIF(NOSA!$O$1:O10144,تحویلی!$E$1),"")),"")</f>
        <v/>
      </c>
      <c r="E10144" s="10" t="str">
        <f t="shared" si="646"/>
        <v>6901725</v>
      </c>
      <c r="F10144" s="10" t="str">
        <f>IFERROR(VLOOKUP(I10144,DATABASE!$N:$O,2,FALSE),"")</f>
        <v>نقاب تيره محافظ صورت معمولي</v>
      </c>
      <c r="G10144" s="3" t="s">
        <v>3910</v>
      </c>
      <c r="H10144" s="4">
        <v>6901</v>
      </c>
      <c r="I10144" s="3" t="s">
        <v>1557</v>
      </c>
      <c r="J10144" s="3" t="s">
        <v>115</v>
      </c>
      <c r="K10144" s="5">
        <v>1</v>
      </c>
      <c r="L10144" s="3" t="s">
        <v>8</v>
      </c>
      <c r="M10144" s="3" t="s">
        <v>19</v>
      </c>
      <c r="N10144" s="3" t="s">
        <v>596</v>
      </c>
      <c r="O10144" s="1">
        <v>725</v>
      </c>
      <c r="P10144" s="4">
        <v>0</v>
      </c>
      <c r="Q10144" s="10">
        <f t="shared" si="643"/>
        <v>725</v>
      </c>
    </row>
    <row r="10145" spans="2:17" ht="20.25" customHeight="1">
      <c r="B10145" s="10" t="str">
        <f t="shared" si="644"/>
        <v>دستكش ساق بلند نسوز725</v>
      </c>
      <c r="C10145" s="10" t="str">
        <f t="shared" si="645"/>
        <v>دستكش ساق بلند نسوز1404/05/24725</v>
      </c>
      <c r="D10145" s="10" t="str">
        <f>IFERROR(IF(تحویلی!$E$1="","",IF(NOSA!O10145=تحویلی!$E$1,تحویلی!$E$1&amp;COUNTIF(NOSA!$O$1:O10145,تحویلی!$E$1),"")),"")</f>
        <v/>
      </c>
      <c r="E10145" s="10" t="str">
        <f t="shared" si="646"/>
        <v>6901725</v>
      </c>
      <c r="F10145" s="10" t="str">
        <f>IFERROR(VLOOKUP(I10145,DATABASE!$N:$O,2,FALSE),"")</f>
        <v>دستكش ساق بلند نسوز</v>
      </c>
      <c r="G10145" s="3" t="s">
        <v>3910</v>
      </c>
      <c r="H10145" s="4">
        <v>6901</v>
      </c>
      <c r="I10145" s="3" t="s">
        <v>1461</v>
      </c>
      <c r="J10145" s="3" t="s">
        <v>34</v>
      </c>
      <c r="K10145" s="5">
        <v>1</v>
      </c>
      <c r="L10145" s="3" t="s">
        <v>3</v>
      </c>
      <c r="M10145" s="3" t="s">
        <v>19</v>
      </c>
      <c r="N10145" s="3" t="s">
        <v>596</v>
      </c>
      <c r="O10145" s="1">
        <v>725</v>
      </c>
      <c r="P10145" s="4">
        <v>0</v>
      </c>
      <c r="Q10145" s="10">
        <f t="shared" si="643"/>
        <v>725</v>
      </c>
    </row>
    <row r="10146" spans="2:17" ht="20.25" customHeight="1">
      <c r="B10146" s="10" t="str">
        <f t="shared" si="644"/>
        <v>دستكش ضد برش سبك31</v>
      </c>
      <c r="C10146" s="10" t="str">
        <f t="shared" si="645"/>
        <v>دستكش ضد برش سبك1404/05/2431</v>
      </c>
      <c r="D10146" s="10" t="str">
        <f>IFERROR(IF(تحویلی!$E$1="","",IF(NOSA!O10146=تحویلی!$E$1,تحویلی!$E$1&amp;COUNTIF(NOSA!$O$1:O10146,تحویلی!$E$1),"")),"")</f>
        <v/>
      </c>
      <c r="E10146" s="10" t="str">
        <f t="shared" si="646"/>
        <v>690231</v>
      </c>
      <c r="F10146" s="10" t="str">
        <f>IFERROR(VLOOKUP(I10146,DATABASE!$N:$O,2,FALSE),"")</f>
        <v>دستكش ضد برش سبك</v>
      </c>
      <c r="G10146" s="3" t="s">
        <v>3910</v>
      </c>
      <c r="H10146" s="4">
        <v>6902</v>
      </c>
      <c r="I10146" s="3" t="s">
        <v>1442</v>
      </c>
      <c r="J10146" s="3" t="s">
        <v>22</v>
      </c>
      <c r="K10146" s="5">
        <v>1</v>
      </c>
      <c r="L10146" s="3" t="s">
        <v>3</v>
      </c>
      <c r="M10146" s="3" t="s">
        <v>9</v>
      </c>
      <c r="N10146" s="3" t="s">
        <v>175</v>
      </c>
      <c r="O10146" s="1">
        <v>31</v>
      </c>
      <c r="P10146" s="4">
        <v>1</v>
      </c>
      <c r="Q10146" s="10">
        <f t="shared" si="643"/>
        <v>31</v>
      </c>
    </row>
    <row r="10147" spans="2:17" ht="20.25" customHeight="1">
      <c r="B10147" s="10" t="str">
        <f t="shared" si="644"/>
        <v>دستكش ساق بلند نسوز768</v>
      </c>
      <c r="C10147" s="10" t="str">
        <f t="shared" si="645"/>
        <v>دستكش ساق بلند نسوز1404/05/24768</v>
      </c>
      <c r="D10147" s="10" t="str">
        <f>IFERROR(IF(تحویلی!$E$1="","",IF(NOSA!O10147=تحویلی!$E$1,تحویلی!$E$1&amp;COUNTIF(NOSA!$O$1:O10147,تحویلی!$E$1),"")),"")</f>
        <v/>
      </c>
      <c r="E10147" s="10" t="str">
        <f t="shared" si="646"/>
        <v>6903768</v>
      </c>
      <c r="F10147" s="10" t="str">
        <f>IFERROR(VLOOKUP(I10147,DATABASE!$N:$O,2,FALSE),"")</f>
        <v>دستكش ساق بلند نسوز</v>
      </c>
      <c r="G10147" s="3" t="s">
        <v>3910</v>
      </c>
      <c r="H10147" s="4">
        <v>6903</v>
      </c>
      <c r="I10147" s="3" t="s">
        <v>1461</v>
      </c>
      <c r="J10147" s="3" t="s">
        <v>34</v>
      </c>
      <c r="K10147" s="5">
        <v>1</v>
      </c>
      <c r="L10147" s="3" t="s">
        <v>3</v>
      </c>
      <c r="M10147" s="3" t="s">
        <v>25</v>
      </c>
      <c r="N10147" s="3" t="s">
        <v>1099</v>
      </c>
      <c r="O10147" s="1">
        <v>768</v>
      </c>
      <c r="P10147" s="4">
        <v>1</v>
      </c>
      <c r="Q10147" s="10">
        <f t="shared" si="643"/>
        <v>768</v>
      </c>
    </row>
    <row r="10148" spans="2:17" ht="20.25" customHeight="1">
      <c r="B10148" s="10" t="str">
        <f t="shared" si="644"/>
        <v>پابند نسوز چرمي768</v>
      </c>
      <c r="C10148" s="10" t="str">
        <f t="shared" si="645"/>
        <v>پابند نسوز چرمي1404/05/24768</v>
      </c>
      <c r="D10148" s="10" t="str">
        <f>IFERROR(IF(تحویلی!$E$1="","",IF(NOSA!O10148=تحویلی!$E$1,تحویلی!$E$1&amp;COUNTIF(NOSA!$O$1:O10148,تحویلی!$E$1),"")),"")</f>
        <v/>
      </c>
      <c r="E10148" s="10" t="str">
        <f t="shared" si="646"/>
        <v>6903768</v>
      </c>
      <c r="F10148" s="10" t="str">
        <f>IFERROR(VLOOKUP(I10148,DATABASE!$N:$O,2,FALSE),"")</f>
        <v>پابند نسوز چرمي</v>
      </c>
      <c r="G10148" s="3" t="s">
        <v>3910</v>
      </c>
      <c r="H10148" s="4">
        <v>6903</v>
      </c>
      <c r="I10148" s="3" t="s">
        <v>1460</v>
      </c>
      <c r="J10148" s="3" t="s">
        <v>18</v>
      </c>
      <c r="K10148" s="5">
        <v>1</v>
      </c>
      <c r="L10148" s="3" t="s">
        <v>3</v>
      </c>
      <c r="M10148" s="3" t="s">
        <v>25</v>
      </c>
      <c r="N10148" s="3" t="s">
        <v>1099</v>
      </c>
      <c r="O10148" s="1">
        <v>768</v>
      </c>
      <c r="P10148" s="4">
        <v>1</v>
      </c>
      <c r="Q10148" s="10">
        <f t="shared" si="643"/>
        <v>768</v>
      </c>
    </row>
    <row r="10149" spans="2:17" ht="20.25" customHeight="1">
      <c r="B10149" s="10" t="str">
        <f t="shared" si="644"/>
        <v>دستكش ضد برش سبك649</v>
      </c>
      <c r="C10149" s="10" t="str">
        <f t="shared" si="645"/>
        <v>دستكش ضد برش سبك1404/05/24649</v>
      </c>
      <c r="D10149" s="10" t="str">
        <f>IFERROR(IF(تحویلی!$E$1="","",IF(NOSA!O10149=تحویلی!$E$1,تحویلی!$E$1&amp;COUNTIF(NOSA!$O$1:O10149,تحویلی!$E$1),"")),"")</f>
        <v/>
      </c>
      <c r="E10149" s="10" t="str">
        <f t="shared" si="646"/>
        <v>6919649</v>
      </c>
      <c r="F10149" s="10" t="str">
        <f>IFERROR(VLOOKUP(I10149,DATABASE!$N:$O,2,FALSE),"")</f>
        <v>دستكش ضد برش سبك</v>
      </c>
      <c r="G10149" s="3" t="s">
        <v>3910</v>
      </c>
      <c r="H10149" s="4">
        <v>6919</v>
      </c>
      <c r="I10149" s="3" t="s">
        <v>1442</v>
      </c>
      <c r="J10149" s="3" t="s">
        <v>22</v>
      </c>
      <c r="K10149" s="5">
        <v>1</v>
      </c>
      <c r="L10149" s="3" t="s">
        <v>3</v>
      </c>
      <c r="M10149" s="3" t="s">
        <v>19</v>
      </c>
      <c r="N10149" s="3" t="s">
        <v>2885</v>
      </c>
      <c r="O10149" s="1">
        <v>649</v>
      </c>
      <c r="P10149" s="4">
        <v>1</v>
      </c>
      <c r="Q10149" s="10">
        <f t="shared" si="643"/>
        <v>649</v>
      </c>
    </row>
    <row r="10150" spans="2:17" ht="20.25" customHeight="1">
      <c r="B10150" s="10" t="str">
        <f t="shared" si="644"/>
        <v>بند كفش545</v>
      </c>
      <c r="C10150" s="10" t="str">
        <f t="shared" si="645"/>
        <v>بند كفش1404/05/24545</v>
      </c>
      <c r="D10150" s="10" t="str">
        <f>IFERROR(IF(تحویلی!$E$1="","",IF(NOSA!O10150=تحویلی!$E$1,تحویلی!$E$1&amp;COUNTIF(NOSA!$O$1:O10150,تحویلی!$E$1),"")),"")</f>
        <v/>
      </c>
      <c r="E10150" s="10" t="str">
        <f t="shared" si="646"/>
        <v>6924545</v>
      </c>
      <c r="F10150" s="10" t="str">
        <f>IFERROR(VLOOKUP(I10150,DATABASE!$N:$O,2,FALSE),"")</f>
        <v>بند كفش</v>
      </c>
      <c r="G10150" s="3" t="s">
        <v>3910</v>
      </c>
      <c r="H10150" s="4">
        <v>6924</v>
      </c>
      <c r="I10150" s="3" t="s">
        <v>1462</v>
      </c>
      <c r="J10150" s="3" t="s">
        <v>450</v>
      </c>
      <c r="K10150" s="5">
        <v>1</v>
      </c>
      <c r="L10150" s="3" t="s">
        <v>3</v>
      </c>
      <c r="M10150" s="3" t="s">
        <v>4</v>
      </c>
      <c r="N10150" s="3" t="s">
        <v>927</v>
      </c>
      <c r="O10150" s="1">
        <v>545</v>
      </c>
      <c r="P10150" s="4">
        <v>1</v>
      </c>
      <c r="Q10150" s="10">
        <f t="shared" si="643"/>
        <v>545</v>
      </c>
    </row>
    <row r="10151" spans="2:17" ht="20.25" customHeight="1">
      <c r="B10151" s="10" t="str">
        <f t="shared" si="644"/>
        <v>دستكش ضد برش سبك893</v>
      </c>
      <c r="C10151" s="10" t="str">
        <f t="shared" si="645"/>
        <v>دستكش ضد برش سبك1404/05/25893</v>
      </c>
      <c r="D10151" s="10" t="str">
        <f>IFERROR(IF(تحویلی!$E$1="","",IF(NOSA!O10151=تحویلی!$E$1,تحویلی!$E$1&amp;COUNTIF(NOSA!$O$1:O10151,تحویلی!$E$1),"")),"")</f>
        <v/>
      </c>
      <c r="E10151" s="10" t="str">
        <f t="shared" si="646"/>
        <v>6930893</v>
      </c>
      <c r="F10151" s="10" t="str">
        <f>IFERROR(VLOOKUP(I10151,DATABASE!$N:$O,2,FALSE),"")</f>
        <v>دستكش ضد برش سبك</v>
      </c>
      <c r="G10151" s="3" t="s">
        <v>3911</v>
      </c>
      <c r="H10151" s="3">
        <v>6930</v>
      </c>
      <c r="I10151" s="3" t="s">
        <v>1442</v>
      </c>
      <c r="J10151" s="3" t="s">
        <v>22</v>
      </c>
      <c r="K10151" s="3">
        <v>1</v>
      </c>
      <c r="L10151" s="3" t="s">
        <v>3</v>
      </c>
      <c r="M10151" s="3" t="s">
        <v>47</v>
      </c>
      <c r="N10151" s="3" t="s">
        <v>3439</v>
      </c>
      <c r="O10151" s="1">
        <v>893</v>
      </c>
      <c r="P10151" s="3">
        <v>1</v>
      </c>
      <c r="Q10151" s="10">
        <f t="shared" si="643"/>
        <v>893</v>
      </c>
    </row>
    <row r="10152" spans="2:17" ht="20.25" customHeight="1">
      <c r="B10152" s="10" t="str">
        <f t="shared" si="644"/>
        <v>دستكش ضد برش سبك599</v>
      </c>
      <c r="C10152" s="10" t="str">
        <f t="shared" si="645"/>
        <v>دستكش ضد برش سبك1404/05/25599</v>
      </c>
      <c r="D10152" s="10" t="str">
        <f>IFERROR(IF(تحویلی!$E$1="","",IF(NOSA!O10152=تحویلی!$E$1,تحویلی!$E$1&amp;COUNTIF(NOSA!$O$1:O10152,تحویلی!$E$1),"")),"")</f>
        <v/>
      </c>
      <c r="E10152" s="10" t="str">
        <f t="shared" si="646"/>
        <v>6930599</v>
      </c>
      <c r="F10152" s="10" t="str">
        <f>IFERROR(VLOOKUP(I10152,DATABASE!$N:$O,2,FALSE),"")</f>
        <v>دستكش ضد برش سبك</v>
      </c>
      <c r="G10152" s="3" t="s">
        <v>3911</v>
      </c>
      <c r="H10152" s="3">
        <v>6930</v>
      </c>
      <c r="I10152" s="3" t="s">
        <v>1442</v>
      </c>
      <c r="J10152" s="3" t="s">
        <v>22</v>
      </c>
      <c r="K10152" s="3">
        <v>1</v>
      </c>
      <c r="L10152" s="3" t="s">
        <v>3</v>
      </c>
      <c r="M10152" s="3" t="s">
        <v>47</v>
      </c>
      <c r="N10152" s="3" t="s">
        <v>131</v>
      </c>
      <c r="O10152" s="1">
        <v>599</v>
      </c>
      <c r="P10152" s="3">
        <v>1</v>
      </c>
      <c r="Q10152" s="10">
        <f t="shared" si="643"/>
        <v>599</v>
      </c>
    </row>
    <row r="10153" spans="2:17" ht="20.25" customHeight="1">
      <c r="B10153" s="10" t="str">
        <f t="shared" si="644"/>
        <v>بند داخل كلاه ايمني845</v>
      </c>
      <c r="C10153" s="10" t="str">
        <f t="shared" si="645"/>
        <v>بند داخل كلاه ايمني1404/05/25845</v>
      </c>
      <c r="D10153" s="10" t="str">
        <f>IFERROR(IF(تحویلی!$E$1="","",IF(NOSA!O10153=تحویلی!$E$1,تحویلی!$E$1&amp;COUNTIF(NOSA!$O$1:O10153,تحویلی!$E$1),"")),"")</f>
        <v/>
      </c>
      <c r="E10153" s="10" t="str">
        <f t="shared" si="646"/>
        <v>6932845</v>
      </c>
      <c r="F10153" s="10" t="str">
        <f>IFERROR(VLOOKUP(I10153,DATABASE!$N:$O,2,FALSE),"")</f>
        <v>بند داخل كلاه ايمني</v>
      </c>
      <c r="G10153" s="3" t="s">
        <v>3911</v>
      </c>
      <c r="H10153" s="3">
        <v>6932</v>
      </c>
      <c r="I10153" s="3" t="s">
        <v>2343</v>
      </c>
      <c r="J10153" s="3" t="s">
        <v>229</v>
      </c>
      <c r="K10153" s="3">
        <v>1</v>
      </c>
      <c r="L10153" s="3" t="s">
        <v>8</v>
      </c>
      <c r="M10153" s="3" t="s">
        <v>47</v>
      </c>
      <c r="N10153" s="3" t="s">
        <v>2701</v>
      </c>
      <c r="O10153" s="1">
        <v>845</v>
      </c>
      <c r="P10153" s="3">
        <v>1</v>
      </c>
      <c r="Q10153" s="10">
        <f t="shared" si="643"/>
        <v>845</v>
      </c>
    </row>
    <row r="10154" spans="2:17" ht="20.25" customHeight="1">
      <c r="B10154" s="10" t="str">
        <f t="shared" si="644"/>
        <v>دستكش ضد اسيد و روغن839</v>
      </c>
      <c r="C10154" s="10" t="str">
        <f t="shared" si="645"/>
        <v>دستكش ضد اسيد و روغن1404/05/25839</v>
      </c>
      <c r="D10154" s="10" t="str">
        <f>IFERROR(IF(تحویلی!$E$1="","",IF(NOSA!O10154=تحویلی!$E$1,تحویلی!$E$1&amp;COUNTIF(NOSA!$O$1:O10154,تحویلی!$E$1),"")),"")</f>
        <v/>
      </c>
      <c r="E10154" s="10" t="str">
        <f t="shared" si="646"/>
        <v>6933839</v>
      </c>
      <c r="F10154" s="10" t="str">
        <f>IFERROR(VLOOKUP(I10154,DATABASE!$N:$O,2,FALSE),"")</f>
        <v>دستكش ضد اسيد و روغن</v>
      </c>
      <c r="G10154" s="3" t="s">
        <v>3911</v>
      </c>
      <c r="H10154" s="3">
        <v>6933</v>
      </c>
      <c r="I10154" s="3" t="s">
        <v>1693</v>
      </c>
      <c r="J10154" s="3" t="s">
        <v>507</v>
      </c>
      <c r="K10154" s="3">
        <v>1</v>
      </c>
      <c r="L10154" s="3" t="s">
        <v>3</v>
      </c>
      <c r="M10154" s="3" t="s">
        <v>25</v>
      </c>
      <c r="N10154" s="3" t="s">
        <v>2863</v>
      </c>
      <c r="O10154" s="1">
        <v>839</v>
      </c>
      <c r="P10154" s="3">
        <v>1</v>
      </c>
      <c r="Q10154" s="10">
        <f t="shared" ref="Q10154:Q10216" si="647">VALUE(O10154)</f>
        <v>839</v>
      </c>
    </row>
    <row r="10155" spans="2:17" ht="20.25" customHeight="1">
      <c r="B10155" s="10" t="str">
        <f t="shared" si="644"/>
        <v>لباس كار معمولي- بلوز و شلوار893</v>
      </c>
      <c r="C10155" s="10" t="str">
        <f t="shared" si="645"/>
        <v>لباس كار معمولي- بلوز و شلوار1404/05/25893</v>
      </c>
      <c r="D10155" s="10" t="str">
        <f>IFERROR(IF(تحویلی!$E$1="","",IF(NOSA!O10155=تحویلی!$E$1,تحویلی!$E$1&amp;COUNTIF(NOSA!$O$1:O10155,تحویلی!$E$1),"")),"")</f>
        <v/>
      </c>
      <c r="E10155" s="10" t="str">
        <f t="shared" si="646"/>
        <v>6962893</v>
      </c>
      <c r="F10155" s="10" t="str">
        <f>IFERROR(VLOOKUP(I10155,DATABASE!$N:$O,2,FALSE),"")</f>
        <v>لباس كار معمولي- بلوز و شلوار</v>
      </c>
      <c r="G10155" s="3" t="s">
        <v>3911</v>
      </c>
      <c r="H10155" s="3">
        <v>6962</v>
      </c>
      <c r="I10155" s="3" t="s">
        <v>1705</v>
      </c>
      <c r="J10155" s="3" t="s">
        <v>1706</v>
      </c>
      <c r="K10155" s="3">
        <v>1</v>
      </c>
      <c r="L10155" s="3" t="s">
        <v>28</v>
      </c>
      <c r="M10155" s="3" t="s">
        <v>47</v>
      </c>
      <c r="N10155" s="3" t="s">
        <v>3439</v>
      </c>
      <c r="O10155" s="1">
        <v>893</v>
      </c>
      <c r="P10155" s="3">
        <v>1</v>
      </c>
      <c r="Q10155" s="10">
        <f t="shared" si="647"/>
        <v>893</v>
      </c>
    </row>
    <row r="10156" spans="2:17" ht="20.25" customHeight="1">
      <c r="B10156" s="10" t="str">
        <f t="shared" si="644"/>
        <v>كفش ايمني893</v>
      </c>
      <c r="C10156" s="10" t="str">
        <f t="shared" si="645"/>
        <v>كفش ايمني1404/05/25893</v>
      </c>
      <c r="D10156" s="10" t="str">
        <f>IFERROR(IF(تحویلی!$E$1="","",IF(NOSA!O10156=تحویلی!$E$1,تحویلی!$E$1&amp;COUNTIF(NOSA!$O$1:O10156,تحویلی!$E$1),"")),"")</f>
        <v/>
      </c>
      <c r="E10156" s="10" t="str">
        <f t="shared" si="646"/>
        <v>6962893</v>
      </c>
      <c r="F10156" s="10" t="str">
        <f>IFERROR(VLOOKUP(I10156,DATABASE!$N:$O,2,FALSE),"")</f>
        <v>كفش ايمني</v>
      </c>
      <c r="G10156" s="3" t="s">
        <v>3911</v>
      </c>
      <c r="H10156" s="3">
        <v>6962</v>
      </c>
      <c r="I10156" s="3" t="s">
        <v>1526</v>
      </c>
      <c r="J10156" s="3" t="s">
        <v>1729</v>
      </c>
      <c r="K10156" s="3">
        <v>1</v>
      </c>
      <c r="L10156" s="3" t="s">
        <v>3</v>
      </c>
      <c r="M10156" s="3" t="s">
        <v>47</v>
      </c>
      <c r="N10156" s="3" t="s">
        <v>3439</v>
      </c>
      <c r="O10156" s="1">
        <v>893</v>
      </c>
      <c r="P10156" s="3">
        <v>1</v>
      </c>
      <c r="Q10156" s="10">
        <f t="shared" si="647"/>
        <v>893</v>
      </c>
    </row>
    <row r="10157" spans="2:17" ht="20.25" customHeight="1">
      <c r="B10157" s="10" t="str">
        <f t="shared" si="644"/>
        <v>دستكش ضد برش سبك947</v>
      </c>
      <c r="C10157" s="10" t="str">
        <f t="shared" si="645"/>
        <v>دستكش ضد برش سبك1404/05/26947</v>
      </c>
      <c r="D10157" s="10" t="str">
        <f>IFERROR(IF(تحویلی!$E$1="","",IF(NOSA!O10157=تحویلی!$E$1,تحویلی!$E$1&amp;COUNTIF(NOSA!$O$1:O10157,تحویلی!$E$1),"")),"")</f>
        <v/>
      </c>
      <c r="E10157" s="10" t="str">
        <f t="shared" si="646"/>
        <v>6966947</v>
      </c>
      <c r="F10157" s="10" t="str">
        <f>IFERROR(VLOOKUP(I10157,DATABASE!$N:$O,2,FALSE),"")</f>
        <v>دستكش ضد برش سبك</v>
      </c>
      <c r="G10157" s="3" t="s">
        <v>3912</v>
      </c>
      <c r="H10157" s="3">
        <v>6966</v>
      </c>
      <c r="I10157" s="3" t="s">
        <v>1442</v>
      </c>
      <c r="J10157" s="3" t="s">
        <v>4602</v>
      </c>
      <c r="K10157" s="3">
        <v>1</v>
      </c>
      <c r="L10157" s="3" t="s">
        <v>3</v>
      </c>
      <c r="M10157" s="3" t="s">
        <v>4603</v>
      </c>
      <c r="N10157" s="3" t="s">
        <v>4604</v>
      </c>
      <c r="O10157" s="1">
        <v>947</v>
      </c>
      <c r="P10157" s="3">
        <v>1</v>
      </c>
      <c r="Q10157" s="10">
        <f t="shared" si="647"/>
        <v>947</v>
      </c>
    </row>
    <row r="10158" spans="2:17" ht="20.25" customHeight="1">
      <c r="B10158" s="10" t="str">
        <f t="shared" si="644"/>
        <v>دستكش كف مواد سبك954</v>
      </c>
      <c r="C10158" s="10" t="str">
        <f t="shared" si="645"/>
        <v>دستكش كف مواد سبك1404/05/26954</v>
      </c>
      <c r="D10158" s="10" t="str">
        <f>IFERROR(IF(تحویلی!$E$1="","",IF(NOSA!O10158=تحویلی!$E$1,تحویلی!$E$1&amp;COUNTIF(NOSA!$O$1:O10158,تحویلی!$E$1),"")),"")</f>
        <v/>
      </c>
      <c r="E10158" s="10" t="str">
        <f t="shared" si="646"/>
        <v>6977954</v>
      </c>
      <c r="F10158" s="10" t="str">
        <f>IFERROR(VLOOKUP(I10158,DATABASE!$N:$O,2,FALSE),"")</f>
        <v>دستكش كف مواد سبك</v>
      </c>
      <c r="G10158" s="3" t="s">
        <v>3912</v>
      </c>
      <c r="H10158" s="3">
        <v>6977</v>
      </c>
      <c r="I10158" s="3" t="s">
        <v>1456</v>
      </c>
      <c r="J10158" s="3" t="s">
        <v>4605</v>
      </c>
      <c r="K10158" s="3">
        <v>1</v>
      </c>
      <c r="L10158" s="3" t="s">
        <v>3</v>
      </c>
      <c r="M10158" s="3" t="s">
        <v>4603</v>
      </c>
      <c r="N10158" s="3" t="s">
        <v>4606</v>
      </c>
      <c r="O10158" s="1">
        <v>954</v>
      </c>
      <c r="P10158" s="3">
        <v>1</v>
      </c>
      <c r="Q10158" s="10">
        <f t="shared" si="647"/>
        <v>954</v>
      </c>
    </row>
    <row r="10159" spans="2:17" ht="20.25" customHeight="1">
      <c r="B10159" s="10" t="str">
        <f t="shared" si="644"/>
        <v>دستكش ضد برش سبك88</v>
      </c>
      <c r="C10159" s="10" t="str">
        <f t="shared" si="645"/>
        <v>دستكش ضد برش سبك1404/05/2688</v>
      </c>
      <c r="D10159" s="10" t="str">
        <f>IFERROR(IF(تحویلی!$E$1="","",IF(NOSA!O10159=تحویلی!$E$1,تحویلی!$E$1&amp;COUNTIF(NOSA!$O$1:O10159,تحویلی!$E$1),"")),"")</f>
        <v/>
      </c>
      <c r="E10159" s="10" t="str">
        <f t="shared" si="646"/>
        <v>698088</v>
      </c>
      <c r="F10159" s="10" t="str">
        <f>IFERROR(VLOOKUP(I10159,DATABASE!$N:$O,2,FALSE),"")</f>
        <v>دستكش ضد برش سبك</v>
      </c>
      <c r="G10159" s="3" t="s">
        <v>3912</v>
      </c>
      <c r="H10159" s="3">
        <v>6980</v>
      </c>
      <c r="I10159" s="3" t="s">
        <v>1442</v>
      </c>
      <c r="J10159" s="3" t="s">
        <v>4602</v>
      </c>
      <c r="K10159" s="3">
        <v>1</v>
      </c>
      <c r="L10159" s="3" t="s">
        <v>3</v>
      </c>
      <c r="M10159" s="3" t="s">
        <v>19</v>
      </c>
      <c r="N10159" s="3" t="s">
        <v>4607</v>
      </c>
      <c r="O10159" s="1">
        <v>88</v>
      </c>
      <c r="P10159" s="3">
        <v>1</v>
      </c>
      <c r="Q10159" s="10">
        <f t="shared" si="647"/>
        <v>88</v>
      </c>
    </row>
    <row r="10160" spans="2:17" ht="20.25" customHeight="1">
      <c r="B10160" s="10" t="str">
        <f t="shared" si="644"/>
        <v>دستكش ضد برش سبك936</v>
      </c>
      <c r="C10160" s="10" t="str">
        <f t="shared" si="645"/>
        <v>دستكش ضد برش سبك1404/05/26936</v>
      </c>
      <c r="D10160" s="10" t="str">
        <f>IFERROR(IF(تحویلی!$E$1="","",IF(NOSA!O10160=تحویلی!$E$1,تحویلی!$E$1&amp;COUNTIF(NOSA!$O$1:O10160,تحویلی!$E$1),"")),"")</f>
        <v/>
      </c>
      <c r="E10160" s="10" t="str">
        <f t="shared" si="646"/>
        <v>6984936</v>
      </c>
      <c r="F10160" s="10" t="str">
        <f>IFERROR(VLOOKUP(I10160,DATABASE!$N:$O,2,FALSE),"")</f>
        <v>دستكش ضد برش سبك</v>
      </c>
      <c r="G10160" s="3" t="s">
        <v>3912</v>
      </c>
      <c r="H10160" s="3">
        <v>6984</v>
      </c>
      <c r="I10160" s="3" t="s">
        <v>1442</v>
      </c>
      <c r="J10160" s="3" t="s">
        <v>4602</v>
      </c>
      <c r="K10160" s="3">
        <v>1</v>
      </c>
      <c r="L10160" s="3" t="s">
        <v>3</v>
      </c>
      <c r="M10160" s="3" t="s">
        <v>4608</v>
      </c>
      <c r="N10160" s="3" t="s">
        <v>4609</v>
      </c>
      <c r="O10160" s="1">
        <v>936</v>
      </c>
      <c r="P10160" s="3">
        <v>1</v>
      </c>
      <c r="Q10160" s="10">
        <f t="shared" si="647"/>
        <v>936</v>
      </c>
    </row>
    <row r="10161" spans="2:17" ht="20.25" customHeight="1">
      <c r="B10161" s="10" t="str">
        <f t="shared" si="644"/>
        <v>دستكش استاد كار50</v>
      </c>
      <c r="C10161" s="10" t="str">
        <f t="shared" si="645"/>
        <v>دستكش استاد كار1404/05/2650</v>
      </c>
      <c r="D10161" s="10" t="str">
        <f>IFERROR(IF(تحویلی!$E$1="","",IF(NOSA!O10161=تحویلی!$E$1,تحویلی!$E$1&amp;COUNTIF(NOSA!$O$1:O10161,تحویلی!$E$1),"")),"")</f>
        <v/>
      </c>
      <c r="E10161" s="10" t="str">
        <f t="shared" si="646"/>
        <v>699750</v>
      </c>
      <c r="F10161" s="10" t="str">
        <f>IFERROR(VLOOKUP(I10161,DATABASE!$N:$O,2,FALSE),"")</f>
        <v>دستكش استاد كار</v>
      </c>
      <c r="G10161" s="3" t="s">
        <v>3912</v>
      </c>
      <c r="H10161" s="3">
        <v>6997</v>
      </c>
      <c r="I10161" s="3" t="s">
        <v>1543</v>
      </c>
      <c r="J10161" s="3" t="s">
        <v>4610</v>
      </c>
      <c r="K10161" s="3">
        <v>1</v>
      </c>
      <c r="L10161" s="3" t="s">
        <v>3</v>
      </c>
      <c r="M10161" s="3" t="s">
        <v>4608</v>
      </c>
      <c r="N10161" s="3" t="s">
        <v>4611</v>
      </c>
      <c r="O10161" s="1">
        <v>50</v>
      </c>
      <c r="P10161" s="3">
        <v>0</v>
      </c>
      <c r="Q10161" s="10">
        <f t="shared" si="647"/>
        <v>50</v>
      </c>
    </row>
    <row r="10162" spans="2:17" ht="20.25" customHeight="1">
      <c r="B10162" s="10" t="str">
        <f t="shared" si="644"/>
        <v>دستكش ضد برش سبك460</v>
      </c>
      <c r="C10162" s="10" t="str">
        <f t="shared" si="645"/>
        <v>دستكش ضد برش سبك1404/05/26460</v>
      </c>
      <c r="D10162" s="10" t="str">
        <f>IFERROR(IF(تحویلی!$E$1="","",IF(NOSA!O10162=تحویلی!$E$1,تحویلی!$E$1&amp;COUNTIF(NOSA!$O$1:O10162,تحویلی!$E$1),"")),"")</f>
        <v/>
      </c>
      <c r="E10162" s="10" t="str">
        <f t="shared" si="646"/>
        <v>7002460</v>
      </c>
      <c r="F10162" s="10" t="str">
        <f>IFERROR(VLOOKUP(I10162,DATABASE!$N:$O,2,FALSE),"")</f>
        <v>دستكش ضد برش سبك</v>
      </c>
      <c r="G10162" s="3" t="s">
        <v>3912</v>
      </c>
      <c r="H10162" s="3">
        <v>7002</v>
      </c>
      <c r="I10162" s="3" t="s">
        <v>1442</v>
      </c>
      <c r="J10162" s="3" t="s">
        <v>4602</v>
      </c>
      <c r="K10162" s="3">
        <v>1</v>
      </c>
      <c r="L10162" s="3" t="s">
        <v>3</v>
      </c>
      <c r="M10162" s="3" t="s">
        <v>4603</v>
      </c>
      <c r="N10162" s="3" t="s">
        <v>4612</v>
      </c>
      <c r="O10162" s="1">
        <v>460</v>
      </c>
      <c r="P10162" s="3">
        <v>1</v>
      </c>
      <c r="Q10162" s="10">
        <f t="shared" si="647"/>
        <v>460</v>
      </c>
    </row>
    <row r="10163" spans="2:17" ht="20.25" customHeight="1">
      <c r="B10163" s="10" t="str">
        <f t="shared" si="644"/>
        <v>دستكش ضد برش سبك894</v>
      </c>
      <c r="C10163" s="10" t="str">
        <f t="shared" si="645"/>
        <v>دستكش ضد برش سبك1404/05/26894</v>
      </c>
      <c r="D10163" s="10" t="str">
        <f>IFERROR(IF(تحویلی!$E$1="","",IF(NOSA!O10163=تحویلی!$E$1,تحویلی!$E$1&amp;COUNTIF(NOSA!$O$1:O10163,تحویلی!$E$1),"")),"")</f>
        <v/>
      </c>
      <c r="E10163" s="10" t="str">
        <f t="shared" si="646"/>
        <v>7013894</v>
      </c>
      <c r="F10163" s="10" t="str">
        <f>IFERROR(VLOOKUP(I10163,DATABASE!$N:$O,2,FALSE),"")</f>
        <v>دستكش ضد برش سبك</v>
      </c>
      <c r="G10163" s="3" t="s">
        <v>3912</v>
      </c>
      <c r="H10163" s="3">
        <v>7013</v>
      </c>
      <c r="I10163" s="3" t="s">
        <v>1442</v>
      </c>
      <c r="J10163" s="3" t="s">
        <v>4602</v>
      </c>
      <c r="K10163" s="3">
        <v>1</v>
      </c>
      <c r="L10163" s="3" t="s">
        <v>3</v>
      </c>
      <c r="M10163" s="3" t="s">
        <v>40</v>
      </c>
      <c r="N10163" s="3" t="s">
        <v>4613</v>
      </c>
      <c r="O10163" s="1">
        <v>894</v>
      </c>
      <c r="P10163" s="3">
        <v>1</v>
      </c>
      <c r="Q10163" s="10">
        <f t="shared" si="647"/>
        <v>894</v>
      </c>
    </row>
    <row r="10164" spans="2:17" ht="20.25" customHeight="1">
      <c r="B10164" s="10" t="str">
        <f t="shared" si="644"/>
        <v>ماسك N95) FFP2 )741</v>
      </c>
      <c r="C10164" s="10" t="str">
        <f t="shared" si="645"/>
        <v>ماسك N95) FFP2 )1404/05/26741</v>
      </c>
      <c r="D10164" s="10" t="str">
        <f>IFERROR(IF(تحویلی!$E$1="","",IF(NOSA!O10164=تحویلی!$E$1,تحویلی!$E$1&amp;COUNTIF(NOSA!$O$1:O10164,تحویلی!$E$1),"")),"")</f>
        <v/>
      </c>
      <c r="E10164" s="10" t="str">
        <f t="shared" si="646"/>
        <v>7015741</v>
      </c>
      <c r="F10164" s="10" t="str">
        <f>IFERROR(VLOOKUP(I10164,DATABASE!$N:$O,2,FALSE),"")</f>
        <v>ماسك N95) FFP2 )</v>
      </c>
      <c r="G10164" s="3" t="s">
        <v>3912</v>
      </c>
      <c r="H10164" s="3">
        <v>7015</v>
      </c>
      <c r="I10164" s="3" t="s">
        <v>1469</v>
      </c>
      <c r="J10164" s="3" t="s">
        <v>4614</v>
      </c>
      <c r="K10164" s="3">
        <v>80</v>
      </c>
      <c r="L10164" s="3" t="s">
        <v>8</v>
      </c>
      <c r="M10164" s="3" t="s">
        <v>63</v>
      </c>
      <c r="N10164" s="3" t="s">
        <v>3324</v>
      </c>
      <c r="O10164" s="1">
        <v>741</v>
      </c>
      <c r="P10164" s="3">
        <v>0</v>
      </c>
      <c r="Q10164" s="10">
        <f t="shared" si="647"/>
        <v>741</v>
      </c>
    </row>
    <row r="10165" spans="2:17" ht="20.25" customHeight="1">
      <c r="B10165" s="10" t="str">
        <f t="shared" si="644"/>
        <v>لباس كار ديرسوز(بلوز) 599</v>
      </c>
      <c r="C10165" s="10" t="str">
        <f t="shared" si="645"/>
        <v>لباس كار ديرسوز(بلوز) 1404/05/26599</v>
      </c>
      <c r="D10165" s="10" t="str">
        <f>IFERROR(IF(تحویلی!$E$1="","",IF(NOSA!O10165=تحویلی!$E$1,تحویلی!$E$1&amp;COUNTIF(NOSA!$O$1:O10165,تحویلی!$E$1),"")),"")</f>
        <v/>
      </c>
      <c r="E10165" s="10" t="str">
        <f t="shared" si="646"/>
        <v>7029599</v>
      </c>
      <c r="F10165" s="10" t="str">
        <f>IFERROR(VLOOKUP(I10165,DATABASE!$N:$O,2,FALSE),"")</f>
        <v xml:space="preserve">لباس كار ديرسوز(بلوز) </v>
      </c>
      <c r="G10165" s="3" t="s">
        <v>3912</v>
      </c>
      <c r="H10165" s="3">
        <v>7029</v>
      </c>
      <c r="I10165" s="3" t="s">
        <v>2315</v>
      </c>
      <c r="J10165" s="3" t="s">
        <v>4615</v>
      </c>
      <c r="K10165" s="3">
        <v>1</v>
      </c>
      <c r="L10165" s="3" t="s">
        <v>8</v>
      </c>
      <c r="M10165" s="3" t="s">
        <v>4603</v>
      </c>
      <c r="N10165" s="3" t="s">
        <v>82</v>
      </c>
      <c r="O10165" s="1">
        <v>599</v>
      </c>
      <c r="P10165" s="3">
        <v>1</v>
      </c>
      <c r="Q10165" s="10">
        <f t="shared" si="647"/>
        <v>599</v>
      </c>
    </row>
    <row r="10166" spans="2:17" ht="20.25" customHeight="1">
      <c r="B10166" s="10" t="str">
        <f t="shared" si="644"/>
        <v>701</v>
      </c>
      <c r="C10166" s="10" t="str">
        <f t="shared" si="645"/>
        <v>1404/05/26701</v>
      </c>
      <c r="D10166" s="10" t="str">
        <f>IFERROR(IF(تحویلی!$E$1="","",IF(NOSA!O10166=تحویلی!$E$1,تحویلی!$E$1&amp;COUNTIF(NOSA!$O$1:O10166,تحویلی!$E$1),"")),"")</f>
        <v/>
      </c>
      <c r="E10166" s="10" t="str">
        <f t="shared" si="646"/>
        <v>7032701</v>
      </c>
      <c r="F10166" s="10" t="str">
        <f>IFERROR(VLOOKUP(I10166,DATABASE!$N:$O,2,FALSE),"")</f>
        <v/>
      </c>
      <c r="G10166" s="3" t="s">
        <v>3912</v>
      </c>
      <c r="H10166" s="3">
        <v>7032</v>
      </c>
      <c r="I10166" s="3" t="s">
        <v>2699</v>
      </c>
      <c r="J10166" s="3" t="s">
        <v>4616</v>
      </c>
      <c r="K10166" s="3">
        <v>1</v>
      </c>
      <c r="L10166" s="3" t="s">
        <v>8</v>
      </c>
      <c r="M10166" s="3" t="s">
        <v>4608</v>
      </c>
      <c r="N10166" s="3" t="s">
        <v>4617</v>
      </c>
      <c r="O10166" s="1">
        <v>701</v>
      </c>
      <c r="P10166" s="3">
        <v>1</v>
      </c>
      <c r="Q10166" s="10">
        <f t="shared" si="647"/>
        <v>701</v>
      </c>
    </row>
    <row r="10167" spans="2:17" ht="20.25" customHeight="1">
      <c r="B10167" s="10" t="str">
        <f t="shared" si="644"/>
        <v>دستكش ضد برش سبك66</v>
      </c>
      <c r="C10167" s="10" t="str">
        <f t="shared" si="645"/>
        <v>دستكش ضد برش سبك1404/05/2666</v>
      </c>
      <c r="D10167" s="10" t="str">
        <f>IFERROR(IF(تحویلی!$E$1="","",IF(NOSA!O10167=تحویلی!$E$1,تحویلی!$E$1&amp;COUNTIF(NOSA!$O$1:O10167,تحویلی!$E$1),"")),"")</f>
        <v/>
      </c>
      <c r="E10167" s="10" t="str">
        <f t="shared" si="646"/>
        <v>703666</v>
      </c>
      <c r="F10167" s="10" t="str">
        <f>IFERROR(VLOOKUP(I10167,DATABASE!$N:$O,2,FALSE),"")</f>
        <v>دستكش ضد برش سبك</v>
      </c>
      <c r="G10167" s="3" t="s">
        <v>3912</v>
      </c>
      <c r="H10167" s="1">
        <v>7036</v>
      </c>
      <c r="I10167" s="3" t="s">
        <v>1442</v>
      </c>
      <c r="J10167" s="3" t="s">
        <v>4602</v>
      </c>
      <c r="K10167" s="1">
        <v>1</v>
      </c>
      <c r="L10167" s="3" t="s">
        <v>3</v>
      </c>
      <c r="M10167" s="3" t="s">
        <v>40</v>
      </c>
      <c r="N10167" s="3" t="s">
        <v>41</v>
      </c>
      <c r="O10167" s="1">
        <v>66</v>
      </c>
      <c r="P10167" s="3">
        <v>1</v>
      </c>
      <c r="Q10167" s="10">
        <f t="shared" si="647"/>
        <v>66</v>
      </c>
    </row>
    <row r="10168" spans="2:17" ht="20.25" customHeight="1">
      <c r="B10168" s="10" t="str">
        <f t="shared" si="644"/>
        <v>بند داخل كلاه ايمني893</v>
      </c>
      <c r="C10168" s="10" t="str">
        <f t="shared" si="645"/>
        <v>بند داخل كلاه ايمني1404/05/27893</v>
      </c>
      <c r="D10168" s="10" t="str">
        <f>IFERROR(IF(تحویلی!$E$1="","",IF(NOSA!O10168=تحویلی!$E$1,تحویلی!$E$1&amp;COUNTIF(NOSA!$O$1:O10168,تحویلی!$E$1),"")),"")</f>
        <v/>
      </c>
      <c r="E10168" s="10" t="str">
        <f t="shared" si="646"/>
        <v>7039893</v>
      </c>
      <c r="F10168" s="10" t="str">
        <f>IFERROR(VLOOKUP(I10168,DATABASE!$N:$O,2,FALSE),"")</f>
        <v>بند داخل كلاه ايمني</v>
      </c>
      <c r="G10168" s="3" t="s">
        <v>3913</v>
      </c>
      <c r="H10168" s="4">
        <v>7039</v>
      </c>
      <c r="I10168" s="3" t="s">
        <v>2343</v>
      </c>
      <c r="J10168" s="3" t="s">
        <v>4619</v>
      </c>
      <c r="K10168" s="5">
        <v>1</v>
      </c>
      <c r="L10168" s="3" t="s">
        <v>8</v>
      </c>
      <c r="M10168" s="3" t="s">
        <v>4603</v>
      </c>
      <c r="N10168" s="3" t="s">
        <v>3490</v>
      </c>
      <c r="O10168" s="1">
        <v>893</v>
      </c>
      <c r="P10168" s="4">
        <v>1</v>
      </c>
      <c r="Q10168" s="10">
        <f t="shared" si="647"/>
        <v>893</v>
      </c>
    </row>
    <row r="10169" spans="2:17" ht="20.25" customHeight="1">
      <c r="B10169" s="10" t="str">
        <f t="shared" si="644"/>
        <v>لباس كار(بلوز و شلوار)280</v>
      </c>
      <c r="C10169" s="10" t="str">
        <f t="shared" si="645"/>
        <v>لباس كار(بلوز و شلوار)1404/05/27280</v>
      </c>
      <c r="D10169" s="10" t="str">
        <f>IFERROR(IF(تحویلی!$E$1="","",IF(NOSA!O10169=تحویلی!$E$1,تحویلی!$E$1&amp;COUNTIF(NOSA!$O$1:O10169,تحویلی!$E$1),"")),"")</f>
        <v/>
      </c>
      <c r="E10169" s="10" t="str">
        <f t="shared" si="646"/>
        <v>7057280</v>
      </c>
      <c r="F10169" s="10" t="str">
        <f>IFERROR(VLOOKUP(I10169,DATABASE!$N:$O,2,FALSE),"")</f>
        <v>لباس كار(بلوز و شلوار)</v>
      </c>
      <c r="G10169" s="3" t="s">
        <v>3913</v>
      </c>
      <c r="H10169" s="4">
        <v>7057</v>
      </c>
      <c r="I10169" s="3" t="s">
        <v>1566</v>
      </c>
      <c r="J10169" s="3" t="s">
        <v>4620</v>
      </c>
      <c r="K10169" s="5">
        <v>1</v>
      </c>
      <c r="L10169" s="3" t="s">
        <v>28</v>
      </c>
      <c r="M10169" s="3" t="s">
        <v>4621</v>
      </c>
      <c r="N10169" s="3" t="s">
        <v>469</v>
      </c>
      <c r="O10169" s="1">
        <v>280</v>
      </c>
      <c r="P10169" s="4">
        <v>1</v>
      </c>
      <c r="Q10169" s="10">
        <f t="shared" si="647"/>
        <v>280</v>
      </c>
    </row>
    <row r="10170" spans="2:17" ht="20.25" customHeight="1">
      <c r="B10170" s="10" t="str">
        <f t="shared" si="644"/>
        <v>لباس كار ديرسوز(بلوز و شلوار)170</v>
      </c>
      <c r="C10170" s="10" t="str">
        <f t="shared" si="645"/>
        <v>لباس كار ديرسوز(بلوز و شلوار)1404/05/27170</v>
      </c>
      <c r="D10170" s="10" t="str">
        <f>IFERROR(IF(تحویلی!$E$1="","",IF(NOSA!O10170=تحویلی!$E$1,تحویلی!$E$1&amp;COUNTIF(NOSA!$O$1:O10170,تحویلی!$E$1),"")),"")</f>
        <v/>
      </c>
      <c r="E10170" s="10" t="str">
        <f t="shared" si="646"/>
        <v>7070170</v>
      </c>
      <c r="F10170" s="10" t="str">
        <f>IFERROR(VLOOKUP(I10170,DATABASE!$N:$O,2,FALSE),"")</f>
        <v>لباس كار ديرسوز(بلوز و شلوار)</v>
      </c>
      <c r="G10170" s="3" t="s">
        <v>3913</v>
      </c>
      <c r="H10170" s="4">
        <v>7070</v>
      </c>
      <c r="I10170" s="3" t="s">
        <v>1629</v>
      </c>
      <c r="J10170" s="3" t="s">
        <v>4622</v>
      </c>
      <c r="K10170" s="5">
        <v>1</v>
      </c>
      <c r="L10170" s="3" t="s">
        <v>28</v>
      </c>
      <c r="M10170" s="3" t="s">
        <v>4623</v>
      </c>
      <c r="N10170" s="3" t="s">
        <v>4624</v>
      </c>
      <c r="O10170" s="1">
        <v>170</v>
      </c>
      <c r="P10170" s="4">
        <v>1</v>
      </c>
      <c r="Q10170" s="10">
        <f t="shared" si="647"/>
        <v>170</v>
      </c>
    </row>
    <row r="10171" spans="2:17" ht="20.25" customHeight="1">
      <c r="B10171" s="10" t="str">
        <f t="shared" si="644"/>
        <v>848</v>
      </c>
      <c r="C10171" s="10" t="str">
        <f t="shared" si="645"/>
        <v>1404/05/28848</v>
      </c>
      <c r="D10171" s="10" t="str">
        <f>IFERROR(IF(تحویلی!$E$1="","",IF(NOSA!O10171=تحویلی!$E$1,تحویلی!$E$1&amp;COUNTIF(NOSA!$O$1:O10171,تحویلی!$E$1),"")),"")</f>
        <v/>
      </c>
      <c r="E10171" s="10" t="str">
        <f t="shared" si="646"/>
        <v>7075848</v>
      </c>
      <c r="F10171" s="10" t="str">
        <f>IFERROR(VLOOKUP(I10171,DATABASE!$N:$O,2,FALSE),"")</f>
        <v/>
      </c>
      <c r="G10171" s="3" t="s">
        <v>3914</v>
      </c>
      <c r="H10171" s="4">
        <v>7075</v>
      </c>
      <c r="I10171" s="3" t="s">
        <v>3559</v>
      </c>
      <c r="J10171" s="3" t="s">
        <v>4625</v>
      </c>
      <c r="K10171" s="5">
        <v>1</v>
      </c>
      <c r="L10171" s="3" t="s">
        <v>8</v>
      </c>
      <c r="M10171" s="3" t="s">
        <v>4603</v>
      </c>
      <c r="N10171" s="3" t="s">
        <v>4626</v>
      </c>
      <c r="O10171" s="1">
        <v>848</v>
      </c>
      <c r="P10171" s="4">
        <v>1</v>
      </c>
      <c r="Q10171" s="10">
        <f t="shared" si="647"/>
        <v>848</v>
      </c>
    </row>
    <row r="10172" spans="2:17" ht="20.25" customHeight="1">
      <c r="B10172" s="10" t="str">
        <f t="shared" si="644"/>
        <v>نقاب روشن محافظ صورت783</v>
      </c>
      <c r="C10172" s="10" t="str">
        <f t="shared" si="645"/>
        <v>نقاب روشن محافظ صورت1404/05/28783</v>
      </c>
      <c r="D10172" s="10" t="str">
        <f>IFERROR(IF(تحویلی!$E$1="","",IF(NOSA!O10172=تحویلی!$E$1,تحویلی!$E$1&amp;COUNTIF(NOSA!$O$1:O10172,تحویلی!$E$1),"")),"")</f>
        <v/>
      </c>
      <c r="E10172" s="10" t="str">
        <f t="shared" si="646"/>
        <v>7076783</v>
      </c>
      <c r="F10172" s="10" t="str">
        <f>IFERROR(VLOOKUP(I10172,DATABASE!$N:$O,2,FALSE),"")</f>
        <v>نقاب روشن محافظ صورت</v>
      </c>
      <c r="G10172" s="3" t="s">
        <v>3914</v>
      </c>
      <c r="H10172" s="4">
        <v>7076</v>
      </c>
      <c r="I10172" s="3" t="s">
        <v>2331</v>
      </c>
      <c r="J10172" s="3" t="s">
        <v>2332</v>
      </c>
      <c r="K10172" s="5">
        <v>1</v>
      </c>
      <c r="L10172" s="3" t="s">
        <v>8</v>
      </c>
      <c r="M10172" s="3" t="s">
        <v>4608</v>
      </c>
      <c r="N10172" s="3" t="s">
        <v>2056</v>
      </c>
      <c r="O10172" s="1">
        <v>783</v>
      </c>
      <c r="P10172" s="4">
        <v>1</v>
      </c>
      <c r="Q10172" s="10">
        <f t="shared" si="647"/>
        <v>783</v>
      </c>
    </row>
    <row r="10173" spans="2:17" ht="20.25" customHeight="1">
      <c r="B10173" s="10" t="str">
        <f t="shared" si="644"/>
        <v>كفش ايمني839</v>
      </c>
      <c r="C10173" s="10" t="str">
        <f t="shared" si="645"/>
        <v>كفش ايمني1404/05/28839</v>
      </c>
      <c r="D10173" s="10" t="str">
        <f>IFERROR(IF(تحویلی!$E$1="","",IF(NOSA!O10173=تحویلی!$E$1,تحویلی!$E$1&amp;COUNTIF(NOSA!$O$1:O10173,تحویلی!$E$1),"")),"")</f>
        <v/>
      </c>
      <c r="E10173" s="10" t="str">
        <f t="shared" si="646"/>
        <v>7084839</v>
      </c>
      <c r="F10173" s="10" t="str">
        <f>IFERROR(VLOOKUP(I10173,DATABASE!$N:$O,2,FALSE),"")</f>
        <v>كفش ايمني</v>
      </c>
      <c r="G10173" s="3" t="s">
        <v>3914</v>
      </c>
      <c r="H10173" s="4">
        <v>7084</v>
      </c>
      <c r="I10173" s="3" t="s">
        <v>1720</v>
      </c>
      <c r="J10173" s="3" t="s">
        <v>4627</v>
      </c>
      <c r="K10173" s="5">
        <v>1</v>
      </c>
      <c r="L10173" s="3" t="s">
        <v>3</v>
      </c>
      <c r="M10173" s="3" t="s">
        <v>25</v>
      </c>
      <c r="N10173" s="3" t="s">
        <v>4628</v>
      </c>
      <c r="O10173" s="1">
        <v>839</v>
      </c>
      <c r="P10173" s="4">
        <v>1</v>
      </c>
      <c r="Q10173" s="10">
        <f t="shared" si="647"/>
        <v>839</v>
      </c>
    </row>
    <row r="10174" spans="2:17" ht="20.25" customHeight="1">
      <c r="B10174" s="10" t="str">
        <f t="shared" si="644"/>
        <v>دستكش كف مواد سبك861</v>
      </c>
      <c r="C10174" s="10" t="str">
        <f t="shared" si="645"/>
        <v>دستكش كف مواد سبك1404/05/28861</v>
      </c>
      <c r="D10174" s="10" t="str">
        <f>IFERROR(IF(تحویلی!$E$1="","",IF(NOSA!O10174=تحویلی!$E$1,تحویلی!$E$1&amp;COUNTIF(NOSA!$O$1:O10174,تحویلی!$E$1),"")),"")</f>
        <v/>
      </c>
      <c r="E10174" s="10" t="str">
        <f t="shared" si="646"/>
        <v>7085861</v>
      </c>
      <c r="F10174" s="10" t="str">
        <f>IFERROR(VLOOKUP(I10174,DATABASE!$N:$O,2,FALSE),"")</f>
        <v>دستكش كف مواد سبك</v>
      </c>
      <c r="G10174" s="3" t="s">
        <v>3914</v>
      </c>
      <c r="H10174" s="4">
        <v>7085</v>
      </c>
      <c r="I10174" s="3" t="s">
        <v>1456</v>
      </c>
      <c r="J10174" s="3" t="s">
        <v>4605</v>
      </c>
      <c r="K10174" s="5">
        <v>1</v>
      </c>
      <c r="L10174" s="3" t="s">
        <v>3</v>
      </c>
      <c r="M10174" s="3" t="s">
        <v>4603</v>
      </c>
      <c r="N10174" s="3" t="s">
        <v>3191</v>
      </c>
      <c r="O10174" s="1">
        <v>861</v>
      </c>
      <c r="P10174" s="4">
        <v>1</v>
      </c>
      <c r="Q10174" s="10">
        <f t="shared" si="647"/>
        <v>861</v>
      </c>
    </row>
    <row r="10175" spans="2:17" ht="20.25" customHeight="1">
      <c r="B10175" s="10" t="str">
        <f t="shared" si="644"/>
        <v>دستكش كف مواد سبك8</v>
      </c>
      <c r="C10175" s="10" t="str">
        <f t="shared" si="645"/>
        <v>دستكش كف مواد سبك1404/05/288</v>
      </c>
      <c r="D10175" s="10" t="str">
        <f>IFERROR(IF(تحویلی!$E$1="","",IF(NOSA!O10175=تحویلی!$E$1,تحویلی!$E$1&amp;COUNTIF(NOSA!$O$1:O10175,تحویلی!$E$1),"")),"")</f>
        <v/>
      </c>
      <c r="E10175" s="10" t="str">
        <f t="shared" si="646"/>
        <v>70908</v>
      </c>
      <c r="F10175" s="10" t="str">
        <f>IFERROR(VLOOKUP(I10175,DATABASE!$N:$O,2,FALSE),"")</f>
        <v>دستكش كف مواد سبك</v>
      </c>
      <c r="G10175" s="3" t="s">
        <v>3914</v>
      </c>
      <c r="H10175" s="4">
        <v>7090</v>
      </c>
      <c r="I10175" s="3" t="s">
        <v>1456</v>
      </c>
      <c r="J10175" s="3" t="s">
        <v>4605</v>
      </c>
      <c r="K10175" s="5">
        <v>1</v>
      </c>
      <c r="L10175" s="3" t="s">
        <v>3</v>
      </c>
      <c r="M10175" s="3" t="s">
        <v>4603</v>
      </c>
      <c r="N10175" s="3" t="s">
        <v>144</v>
      </c>
      <c r="O10175" s="1">
        <v>8</v>
      </c>
      <c r="P10175" s="4">
        <v>1</v>
      </c>
      <c r="Q10175" s="10">
        <f t="shared" si="647"/>
        <v>8</v>
      </c>
    </row>
    <row r="10176" spans="2:17" ht="20.25" customHeight="1">
      <c r="B10176" s="10" t="str">
        <f t="shared" si="644"/>
        <v>دستكش ضد برش سبك938</v>
      </c>
      <c r="C10176" s="10" t="str">
        <f t="shared" si="645"/>
        <v>دستكش ضد برش سبك1404/05/29938</v>
      </c>
      <c r="D10176" s="10" t="str">
        <f>IFERROR(IF(تحویلی!$E$1="","",IF(NOSA!O10176=تحویلی!$E$1,تحویلی!$E$1&amp;COUNTIF(NOSA!$O$1:O10176,تحویلی!$E$1),"")),"")</f>
        <v/>
      </c>
      <c r="E10176" s="10" t="str">
        <f t="shared" si="646"/>
        <v>7119938</v>
      </c>
      <c r="F10176" s="10" t="str">
        <f>IFERROR(VLOOKUP(I10176,DATABASE!$N:$O,2,FALSE),"")</f>
        <v>دستكش ضد برش سبك</v>
      </c>
      <c r="G10176" s="3" t="s">
        <v>3915</v>
      </c>
      <c r="H10176" s="4">
        <v>7119</v>
      </c>
      <c r="I10176" s="428" t="s">
        <v>1442</v>
      </c>
      <c r="J10176" s="428" t="s">
        <v>4602</v>
      </c>
      <c r="K10176" s="430">
        <v>1</v>
      </c>
      <c r="L10176" s="428" t="s">
        <v>3</v>
      </c>
      <c r="M10176" s="428" t="s">
        <v>4603</v>
      </c>
      <c r="N10176" s="428" t="s">
        <v>4631</v>
      </c>
      <c r="O10176" s="431">
        <v>938</v>
      </c>
      <c r="P10176" s="429">
        <v>1</v>
      </c>
      <c r="Q10176" s="10">
        <f t="shared" si="647"/>
        <v>938</v>
      </c>
    </row>
    <row r="10177" spans="2:17" ht="20.25" customHeight="1">
      <c r="B10177" s="10" t="str">
        <f t="shared" si="644"/>
        <v>چكمه ايمني نسوز847</v>
      </c>
      <c r="C10177" s="10" t="str">
        <f t="shared" si="645"/>
        <v>چكمه ايمني نسوز1404/05/29847</v>
      </c>
      <c r="D10177" s="10" t="str">
        <f>IFERROR(IF(تحویلی!$E$1="","",IF(NOSA!O10177=تحویلی!$E$1,تحویلی!$E$1&amp;COUNTIF(NOSA!$O$1:O10177,تحویلی!$E$1),"")),"")</f>
        <v/>
      </c>
      <c r="E10177" s="10" t="str">
        <f t="shared" si="646"/>
        <v>7124847</v>
      </c>
      <c r="F10177" s="10" t="str">
        <f>IFERROR(VLOOKUP(I10177,DATABASE!$N:$O,2,FALSE),"")</f>
        <v>چكمه ايمني نسوز</v>
      </c>
      <c r="G10177" s="3" t="s">
        <v>3915</v>
      </c>
      <c r="H10177" s="4">
        <v>7124</v>
      </c>
      <c r="I10177" s="428" t="s">
        <v>1697</v>
      </c>
      <c r="J10177" s="428" t="s">
        <v>4632</v>
      </c>
      <c r="K10177" s="430">
        <v>1</v>
      </c>
      <c r="L10177" s="428" t="s">
        <v>3</v>
      </c>
      <c r="M10177" s="428" t="s">
        <v>4608</v>
      </c>
      <c r="N10177" s="428" t="s">
        <v>4061</v>
      </c>
      <c r="O10177" s="431">
        <v>847</v>
      </c>
      <c r="P10177" s="429">
        <v>1</v>
      </c>
      <c r="Q10177" s="10">
        <f t="shared" si="647"/>
        <v>847</v>
      </c>
    </row>
    <row r="10178" spans="2:17" ht="20.25" customHeight="1">
      <c r="B10178" s="10" t="str">
        <f t="shared" si="644"/>
        <v>پابند نسوز چرمي847</v>
      </c>
      <c r="C10178" s="10" t="str">
        <f t="shared" si="645"/>
        <v>پابند نسوز چرمي1404/05/29847</v>
      </c>
      <c r="D10178" s="10" t="str">
        <f>IFERROR(IF(تحویلی!$E$1="","",IF(NOSA!O10178=تحویلی!$E$1,تحویلی!$E$1&amp;COUNTIF(NOSA!$O$1:O10178,تحویلی!$E$1),"")),"")</f>
        <v/>
      </c>
      <c r="E10178" s="10" t="str">
        <f t="shared" si="646"/>
        <v>7124847</v>
      </c>
      <c r="F10178" s="10" t="str">
        <f>IFERROR(VLOOKUP(I10178,DATABASE!$N:$O,2,FALSE),"")</f>
        <v>پابند نسوز چرمي</v>
      </c>
      <c r="G10178" s="3" t="s">
        <v>3915</v>
      </c>
      <c r="H10178" s="4">
        <v>7124</v>
      </c>
      <c r="I10178" s="428" t="s">
        <v>1460</v>
      </c>
      <c r="J10178" s="428" t="s">
        <v>4633</v>
      </c>
      <c r="K10178" s="430">
        <v>1</v>
      </c>
      <c r="L10178" s="428" t="s">
        <v>3</v>
      </c>
      <c r="M10178" s="428" t="s">
        <v>4608</v>
      </c>
      <c r="N10178" s="428" t="s">
        <v>4061</v>
      </c>
      <c r="O10178" s="431">
        <v>847</v>
      </c>
      <c r="P10178" s="429">
        <v>0</v>
      </c>
      <c r="Q10178" s="10">
        <f t="shared" si="647"/>
        <v>847</v>
      </c>
    </row>
    <row r="10179" spans="2:17" ht="20.25" customHeight="1">
      <c r="B10179" s="10" t="str">
        <f t="shared" si="644"/>
        <v>دستكش كف مواد سبك69</v>
      </c>
      <c r="C10179" s="10" t="str">
        <f t="shared" si="645"/>
        <v>دستكش كف مواد سبك1404/05/2969</v>
      </c>
      <c r="D10179" s="10" t="str">
        <f>IFERROR(IF(تحویلی!$E$1="","",IF(NOSA!O10179=تحویلی!$E$1,تحویلی!$E$1&amp;COUNTIF(NOSA!$O$1:O10179,تحویلی!$E$1),"")),"")</f>
        <v/>
      </c>
      <c r="E10179" s="10" t="str">
        <f t="shared" si="646"/>
        <v>713369</v>
      </c>
      <c r="F10179" s="10" t="str">
        <f>IFERROR(VLOOKUP(I10179,DATABASE!$N:$O,2,FALSE),"")</f>
        <v>دستكش كف مواد سبك</v>
      </c>
      <c r="G10179" s="3" t="s">
        <v>3915</v>
      </c>
      <c r="H10179" s="4">
        <v>7133</v>
      </c>
      <c r="I10179" s="428" t="s">
        <v>1456</v>
      </c>
      <c r="J10179" s="428" t="s">
        <v>4605</v>
      </c>
      <c r="K10179" s="430">
        <v>1</v>
      </c>
      <c r="L10179" s="428" t="s">
        <v>3</v>
      </c>
      <c r="M10179" s="428" t="s">
        <v>19</v>
      </c>
      <c r="N10179" s="428" t="s">
        <v>4634</v>
      </c>
      <c r="O10179" s="431">
        <v>69</v>
      </c>
      <c r="P10179" s="429">
        <v>0</v>
      </c>
      <c r="Q10179" s="10">
        <f t="shared" si="647"/>
        <v>69</v>
      </c>
    </row>
    <row r="10180" spans="2:17" ht="20.25" customHeight="1">
      <c r="B10180" s="10" t="str">
        <f t="shared" si="644"/>
        <v>دستكش ضد برش سبك879</v>
      </c>
      <c r="C10180" s="10" t="str">
        <f t="shared" si="645"/>
        <v>دستكش ضد برش سبك1404/05/30879</v>
      </c>
      <c r="D10180" s="10" t="str">
        <f>IFERROR(IF(تحویلی!$E$1="","",IF(NOSA!O10180=تحویلی!$E$1,تحویلی!$E$1&amp;COUNTIF(NOSA!$O$1:O10180,تحویلی!$E$1),"")),"")</f>
        <v/>
      </c>
      <c r="E10180" s="10" t="str">
        <f t="shared" si="646"/>
        <v>7142879</v>
      </c>
      <c r="F10180" s="10" t="str">
        <f>IFERROR(VLOOKUP(I10180,DATABASE!$N:$O,2,FALSE),"")</f>
        <v>دستكش ضد برش سبك</v>
      </c>
      <c r="G10180" s="3" t="s">
        <v>3916</v>
      </c>
      <c r="H10180" s="4">
        <v>7142</v>
      </c>
      <c r="I10180" s="428" t="s">
        <v>1442</v>
      </c>
      <c r="J10180" s="428" t="s">
        <v>4602</v>
      </c>
      <c r="K10180" s="430">
        <v>1</v>
      </c>
      <c r="L10180" s="428" t="s">
        <v>3</v>
      </c>
      <c r="M10180" s="428" t="s">
        <v>4603</v>
      </c>
      <c r="N10180" s="428" t="s">
        <v>4635</v>
      </c>
      <c r="O10180" s="431">
        <v>879</v>
      </c>
      <c r="P10180" s="429">
        <v>1</v>
      </c>
      <c r="Q10180" s="10">
        <f t="shared" si="647"/>
        <v>879</v>
      </c>
    </row>
    <row r="10181" spans="2:17" ht="20.25" customHeight="1">
      <c r="B10181" s="10" t="str">
        <f t="shared" si="644"/>
        <v>دستكش كف دوبل چرمي879</v>
      </c>
      <c r="C10181" s="10" t="str">
        <f t="shared" si="645"/>
        <v>دستكش كف دوبل چرمي1404/05/30879</v>
      </c>
      <c r="D10181" s="10" t="str">
        <f>IFERROR(IF(تحویلی!$E$1="","",IF(NOSA!O10181=تحویلی!$E$1,تحویلی!$E$1&amp;COUNTIF(NOSA!$O$1:O10181,تحویلی!$E$1),"")),"")</f>
        <v/>
      </c>
      <c r="E10181" s="10" t="str">
        <f t="shared" si="646"/>
        <v>7142879</v>
      </c>
      <c r="F10181" s="10" t="str">
        <f>IFERROR(VLOOKUP(I10181,DATABASE!$N:$O,2,FALSE),"")</f>
        <v>دستكش كف دوبل چرمي</v>
      </c>
      <c r="G10181" s="3" t="s">
        <v>3916</v>
      </c>
      <c r="H10181" s="4">
        <v>7142</v>
      </c>
      <c r="I10181" s="428" t="s">
        <v>1683</v>
      </c>
      <c r="J10181" s="428" t="s">
        <v>4636</v>
      </c>
      <c r="K10181" s="430">
        <v>1</v>
      </c>
      <c r="L10181" s="428" t="s">
        <v>3</v>
      </c>
      <c r="M10181" s="428" t="s">
        <v>4603</v>
      </c>
      <c r="N10181" s="428" t="s">
        <v>4635</v>
      </c>
      <c r="O10181" s="431">
        <v>879</v>
      </c>
      <c r="P10181" s="429">
        <v>1</v>
      </c>
      <c r="Q10181" s="10">
        <f t="shared" si="647"/>
        <v>879</v>
      </c>
    </row>
    <row r="10182" spans="2:17" ht="20.25" customHeight="1">
      <c r="B10182" s="10" t="str">
        <f t="shared" si="644"/>
        <v>دستكش ضد برش سبك933</v>
      </c>
      <c r="C10182" s="10" t="str">
        <f t="shared" si="645"/>
        <v>دستكش ضد برش سبك1404/05/30933</v>
      </c>
      <c r="D10182" s="10" t="str">
        <f>IFERROR(IF(تحویلی!$E$1="","",IF(NOSA!O10182=تحویلی!$E$1,تحویلی!$E$1&amp;COUNTIF(NOSA!$O$1:O10182,تحویلی!$E$1),"")),"")</f>
        <v/>
      </c>
      <c r="E10182" s="10" t="str">
        <f t="shared" si="646"/>
        <v>7143933</v>
      </c>
      <c r="F10182" s="10" t="str">
        <f>IFERROR(VLOOKUP(I10182,DATABASE!$N:$O,2,FALSE),"")</f>
        <v>دستكش ضد برش سبك</v>
      </c>
      <c r="G10182" s="3" t="s">
        <v>3916</v>
      </c>
      <c r="H10182" s="4">
        <v>7143</v>
      </c>
      <c r="I10182" s="428" t="s">
        <v>1442</v>
      </c>
      <c r="J10182" s="428" t="s">
        <v>4602</v>
      </c>
      <c r="K10182" s="430">
        <v>1</v>
      </c>
      <c r="L10182" s="428" t="s">
        <v>3</v>
      </c>
      <c r="M10182" s="428" t="s">
        <v>4603</v>
      </c>
      <c r="N10182" s="428" t="s">
        <v>4637</v>
      </c>
      <c r="O10182" s="431">
        <v>933</v>
      </c>
      <c r="P10182" s="429">
        <v>1</v>
      </c>
      <c r="Q10182" s="10">
        <f t="shared" si="647"/>
        <v>933</v>
      </c>
    </row>
    <row r="10183" spans="2:17" ht="20.25" customHeight="1">
      <c r="B10183" s="10" t="str">
        <f t="shared" si="644"/>
        <v>فيلتر ماسك نيم صورت (3M) مدل 209170</v>
      </c>
      <c r="C10183" s="10" t="str">
        <f t="shared" si="645"/>
        <v>فيلتر ماسك نيم صورت (3M) مدل 20911404/05/3070</v>
      </c>
      <c r="D10183" s="10" t="str">
        <f>IFERROR(IF(تحویلی!$E$1="","",IF(NOSA!O10183=تحویلی!$E$1,تحویلی!$E$1&amp;COUNTIF(NOSA!$O$1:O10183,تحویلی!$E$1),"")),"")</f>
        <v/>
      </c>
      <c r="E10183" s="10" t="str">
        <f t="shared" si="646"/>
        <v>715870</v>
      </c>
      <c r="F10183" s="10" t="str">
        <f>IFERROR(VLOOKUP(I10183,DATABASE!$N:$O,2,FALSE),"")</f>
        <v>فيلتر ماسك نيم صورت (3M) مدل 2091</v>
      </c>
      <c r="G10183" s="3" t="s">
        <v>3916</v>
      </c>
      <c r="H10183" s="4">
        <v>7158</v>
      </c>
      <c r="I10183" s="428" t="s">
        <v>1475</v>
      </c>
      <c r="J10183" s="428" t="s">
        <v>4638</v>
      </c>
      <c r="K10183" s="430">
        <v>1</v>
      </c>
      <c r="L10183" s="428" t="s">
        <v>8</v>
      </c>
      <c r="M10183" s="428" t="s">
        <v>4623</v>
      </c>
      <c r="N10183" s="428" t="s">
        <v>4639</v>
      </c>
      <c r="O10183" s="431">
        <v>70</v>
      </c>
      <c r="P10183" s="429">
        <v>1</v>
      </c>
      <c r="Q10183" s="10">
        <f t="shared" si="647"/>
        <v>70</v>
      </c>
    </row>
    <row r="10184" spans="2:17" ht="20.25" customHeight="1">
      <c r="B10184" s="10" t="str">
        <f t="shared" si="644"/>
        <v>لباس كار يكبار مصرف952</v>
      </c>
      <c r="C10184" s="10" t="str">
        <f t="shared" si="645"/>
        <v>لباس كار يكبار مصرف1404/05/30952</v>
      </c>
      <c r="D10184" s="10" t="str">
        <f>IFERROR(IF(تحویلی!$E$1="","",IF(NOSA!O10184=تحویلی!$E$1,تحویلی!$E$1&amp;COUNTIF(NOSA!$O$1:O10184,تحویلی!$E$1),"")),"")</f>
        <v/>
      </c>
      <c r="E10184" s="10" t="str">
        <f t="shared" si="646"/>
        <v>7170952</v>
      </c>
      <c r="F10184" s="10" t="str">
        <f>IFERROR(VLOOKUP(I10184,DATABASE!$N:$O,2,FALSE),"")</f>
        <v>لباس كار يكبار مصرف</v>
      </c>
      <c r="G10184" s="3" t="s">
        <v>3916</v>
      </c>
      <c r="H10184" s="4">
        <v>7170</v>
      </c>
      <c r="I10184" s="428" t="s">
        <v>2319</v>
      </c>
      <c r="J10184" s="428" t="s">
        <v>4640</v>
      </c>
      <c r="K10184" s="430">
        <v>1</v>
      </c>
      <c r="L10184" s="428" t="s">
        <v>8</v>
      </c>
      <c r="M10184" s="428" t="s">
        <v>19</v>
      </c>
      <c r="N10184" s="428" t="s">
        <v>4283</v>
      </c>
      <c r="O10184" s="431">
        <v>952</v>
      </c>
      <c r="P10184" s="429">
        <v>1</v>
      </c>
      <c r="Q10184" s="10">
        <f t="shared" si="647"/>
        <v>952</v>
      </c>
    </row>
    <row r="10185" spans="2:17" ht="20.25" customHeight="1">
      <c r="B10185" s="10" t="str">
        <f t="shared" si="644"/>
        <v>952</v>
      </c>
      <c r="C10185" s="10" t="str">
        <f t="shared" si="645"/>
        <v>1404/05/30952</v>
      </c>
      <c r="D10185" s="10" t="str">
        <f>IFERROR(IF(تحویلی!$E$1="","",IF(NOSA!O10185=تحویلی!$E$1,تحویلی!$E$1&amp;COUNTIF(NOSA!$O$1:O10185,تحویلی!$E$1),"")),"")</f>
        <v/>
      </c>
      <c r="E10185" s="10" t="str">
        <f t="shared" si="646"/>
        <v>7170952</v>
      </c>
      <c r="F10185" s="10" t="str">
        <f>IFERROR(VLOOKUP(I10185,DATABASE!$N:$O,2,FALSE),"")</f>
        <v/>
      </c>
      <c r="G10185" s="3" t="s">
        <v>3916</v>
      </c>
      <c r="H10185" s="4">
        <v>7170</v>
      </c>
      <c r="I10185" s="428" t="s">
        <v>3559</v>
      </c>
      <c r="J10185" s="428" t="s">
        <v>4625</v>
      </c>
      <c r="K10185" s="430">
        <v>1</v>
      </c>
      <c r="L10185" s="428" t="s">
        <v>8</v>
      </c>
      <c r="M10185" s="428" t="s">
        <v>19</v>
      </c>
      <c r="N10185" s="428" t="s">
        <v>4283</v>
      </c>
      <c r="O10185" s="431">
        <v>952</v>
      </c>
      <c r="P10185" s="429">
        <v>0</v>
      </c>
      <c r="Q10185" s="10">
        <f t="shared" si="647"/>
        <v>952</v>
      </c>
    </row>
    <row r="10186" spans="2:17" ht="20.25" customHeight="1">
      <c r="B10186" s="10" t="str">
        <f t="shared" si="644"/>
        <v>دستكش ضد برش سبك848</v>
      </c>
      <c r="C10186" s="10" t="str">
        <f t="shared" si="645"/>
        <v>دستكش ضد برش سبك1404/05/30848</v>
      </c>
      <c r="D10186" s="10" t="str">
        <f>IFERROR(IF(تحویلی!$E$1="","",IF(NOSA!O10186=تحویلی!$E$1,تحویلی!$E$1&amp;COUNTIF(NOSA!$O$1:O10186,تحویلی!$E$1),"")),"")</f>
        <v/>
      </c>
      <c r="E10186" s="10" t="str">
        <f t="shared" si="646"/>
        <v>7174848</v>
      </c>
      <c r="F10186" s="10" t="str">
        <f>IFERROR(VLOOKUP(I10186,DATABASE!$N:$O,2,FALSE),"")</f>
        <v>دستكش ضد برش سبك</v>
      </c>
      <c r="G10186" s="3" t="s">
        <v>3916</v>
      </c>
      <c r="H10186" s="4">
        <v>7174</v>
      </c>
      <c r="I10186" s="428" t="s">
        <v>1442</v>
      </c>
      <c r="J10186" s="428" t="s">
        <v>4602</v>
      </c>
      <c r="K10186" s="430">
        <v>1</v>
      </c>
      <c r="L10186" s="428" t="s">
        <v>3</v>
      </c>
      <c r="M10186" s="428" t="s">
        <v>4603</v>
      </c>
      <c r="N10186" s="428" t="s">
        <v>4626</v>
      </c>
      <c r="O10186" s="431">
        <v>848</v>
      </c>
      <c r="P10186" s="429">
        <v>1</v>
      </c>
      <c r="Q10186" s="10">
        <f t="shared" si="647"/>
        <v>848</v>
      </c>
    </row>
    <row r="10187" spans="2:17" ht="20.25" customHeight="1">
      <c r="B10187" s="10" t="str">
        <f t="shared" si="644"/>
        <v>شيشه مات ماسك جوشكاري303</v>
      </c>
      <c r="C10187" s="10" t="str">
        <f t="shared" si="645"/>
        <v>شيشه مات ماسك جوشكاري1404/05/30303</v>
      </c>
      <c r="D10187" s="10" t="str">
        <f>IFERROR(IF(تحویلی!$E$1="","",IF(NOSA!O10187=تحویلی!$E$1,تحویلی!$E$1&amp;COUNTIF(NOSA!$O$1:O10187,تحویلی!$E$1),"")),"")</f>
        <v/>
      </c>
      <c r="E10187" s="10" t="str">
        <f t="shared" si="646"/>
        <v>7176303</v>
      </c>
      <c r="F10187" s="10" t="str">
        <f>IFERROR(VLOOKUP(I10187,DATABASE!$N:$O,2,FALSE),"")</f>
        <v>شيشه مات ماسك جوشكاري</v>
      </c>
      <c r="G10187" s="3" t="s">
        <v>3916</v>
      </c>
      <c r="H10187" s="4">
        <v>7176</v>
      </c>
      <c r="I10187" s="428" t="s">
        <v>1507</v>
      </c>
      <c r="J10187" s="428" t="s">
        <v>4641</v>
      </c>
      <c r="K10187" s="430">
        <v>1</v>
      </c>
      <c r="L10187" s="428" t="s">
        <v>8</v>
      </c>
      <c r="M10187" s="428" t="s">
        <v>87</v>
      </c>
      <c r="N10187" s="428" t="s">
        <v>10</v>
      </c>
      <c r="O10187" s="431">
        <v>303</v>
      </c>
      <c r="P10187" s="429">
        <v>0</v>
      </c>
      <c r="Q10187" s="10">
        <f t="shared" si="647"/>
        <v>303</v>
      </c>
    </row>
    <row r="10188" spans="2:17" ht="20.25" customHeight="1">
      <c r="B10188" s="10" t="str">
        <f t="shared" si="644"/>
        <v>877</v>
      </c>
      <c r="C10188" s="10" t="str">
        <f t="shared" si="645"/>
        <v>1404/05/30877</v>
      </c>
      <c r="D10188" s="10" t="str">
        <f>IFERROR(IF(تحویلی!$E$1="","",IF(NOSA!O10188=تحویلی!$E$1,تحویلی!$E$1&amp;COUNTIF(NOSA!$O$1:O10188,تحویلی!$E$1),"")),"")</f>
        <v/>
      </c>
      <c r="E10188" s="10" t="str">
        <f t="shared" si="646"/>
        <v>7178877</v>
      </c>
      <c r="F10188" s="10" t="str">
        <f>IFERROR(VLOOKUP(I10188,DATABASE!$N:$O,2,FALSE),"")</f>
        <v/>
      </c>
      <c r="G10188" s="3" t="s">
        <v>3916</v>
      </c>
      <c r="H10188" s="4">
        <v>7178</v>
      </c>
      <c r="I10188" s="428" t="s">
        <v>3559</v>
      </c>
      <c r="J10188" s="428" t="s">
        <v>4625</v>
      </c>
      <c r="K10188" s="430">
        <v>1</v>
      </c>
      <c r="L10188" s="428" t="s">
        <v>8</v>
      </c>
      <c r="M10188" s="428" t="s">
        <v>43</v>
      </c>
      <c r="N10188" s="428" t="s">
        <v>3362</v>
      </c>
      <c r="O10188" s="431">
        <v>877</v>
      </c>
      <c r="P10188" s="429">
        <v>1</v>
      </c>
      <c r="Q10188" s="10">
        <f t="shared" si="647"/>
        <v>877</v>
      </c>
    </row>
    <row r="10189" spans="2:17" ht="20.25" customHeight="1">
      <c r="B10189" s="10" t="str">
        <f t="shared" si="644"/>
        <v>936</v>
      </c>
      <c r="C10189" s="10" t="str">
        <f t="shared" si="645"/>
        <v>1404/05/30936</v>
      </c>
      <c r="D10189" s="10" t="str">
        <f>IFERROR(IF(تحویلی!$E$1="","",IF(NOSA!O10189=تحویلی!$E$1,تحویلی!$E$1&amp;COUNTIF(NOSA!$O$1:O10189,تحویلی!$E$1),"")),"")</f>
        <v/>
      </c>
      <c r="E10189" s="10" t="str">
        <f t="shared" si="646"/>
        <v>7179936</v>
      </c>
      <c r="F10189" s="10" t="str">
        <f>IFERROR(VLOOKUP(I10189,DATABASE!$N:$O,2,FALSE),"")</f>
        <v/>
      </c>
      <c r="G10189" s="3" t="s">
        <v>3916</v>
      </c>
      <c r="H10189" s="4">
        <v>7179</v>
      </c>
      <c r="I10189" s="428" t="s">
        <v>2699</v>
      </c>
      <c r="J10189" s="428" t="s">
        <v>4616</v>
      </c>
      <c r="K10189" s="430">
        <v>1</v>
      </c>
      <c r="L10189" s="428" t="s">
        <v>8</v>
      </c>
      <c r="M10189" s="428" t="s">
        <v>4608</v>
      </c>
      <c r="N10189" s="428" t="s">
        <v>4642</v>
      </c>
      <c r="O10189" s="431">
        <v>936</v>
      </c>
      <c r="P10189" s="429">
        <v>1</v>
      </c>
      <c r="Q10189" s="10">
        <f t="shared" si="647"/>
        <v>936</v>
      </c>
    </row>
    <row r="10190" spans="2:17" ht="20.25" customHeight="1">
      <c r="B10190" s="10" t="str">
        <f t="shared" si="644"/>
        <v>دستكش ساق بلند نسوز936</v>
      </c>
      <c r="C10190" s="10" t="str">
        <f t="shared" si="645"/>
        <v>دستكش ساق بلند نسوز1404/05/30936</v>
      </c>
      <c r="D10190" s="10" t="str">
        <f>IFERROR(IF(تحویلی!$E$1="","",IF(NOSA!O10190=تحویلی!$E$1,تحویلی!$E$1&amp;COUNTIF(NOSA!$O$1:O10190,تحویلی!$E$1),"")),"")</f>
        <v/>
      </c>
      <c r="E10190" s="10" t="str">
        <f t="shared" si="646"/>
        <v>7179936</v>
      </c>
      <c r="F10190" s="10" t="str">
        <f>IFERROR(VLOOKUP(I10190,DATABASE!$N:$O,2,FALSE),"")</f>
        <v>دستكش ساق بلند نسوز</v>
      </c>
      <c r="G10190" s="3" t="s">
        <v>3916</v>
      </c>
      <c r="H10190" s="4">
        <v>7179</v>
      </c>
      <c r="I10190" s="428" t="s">
        <v>1461</v>
      </c>
      <c r="J10190" s="428" t="s">
        <v>4643</v>
      </c>
      <c r="K10190" s="430">
        <v>1</v>
      </c>
      <c r="L10190" s="428" t="s">
        <v>3</v>
      </c>
      <c r="M10190" s="428" t="s">
        <v>4608</v>
      </c>
      <c r="N10190" s="428" t="s">
        <v>4642</v>
      </c>
      <c r="O10190" s="431">
        <v>936</v>
      </c>
      <c r="P10190" s="429">
        <v>1</v>
      </c>
      <c r="Q10190" s="10">
        <f t="shared" si="647"/>
        <v>936</v>
      </c>
    </row>
    <row r="10191" spans="2:17" ht="20.25" customHeight="1">
      <c r="B10191" s="10" t="str">
        <f t="shared" ref="B10191:B10254" si="648">F10191&amp;Q10191</f>
        <v>آستين آلومينيومي936</v>
      </c>
      <c r="C10191" s="10" t="str">
        <f t="shared" ref="C10191:C10254" si="649">F10191&amp;G10191&amp;O10191</f>
        <v>آستين آلومينيومي1404/05/30936</v>
      </c>
      <c r="D10191" s="10" t="str">
        <f>IFERROR(IF(تحویلی!$E$1="","",IF(NOSA!O10191=تحویلی!$E$1,تحویلی!$E$1&amp;COUNTIF(NOSA!$O$1:O10191,تحویلی!$E$1),"")),"")</f>
        <v/>
      </c>
      <c r="E10191" s="10" t="str">
        <f t="shared" ref="E10191:E10254" si="650">H10191&amp;O10191</f>
        <v>7179936</v>
      </c>
      <c r="F10191" s="10" t="str">
        <f>IFERROR(VLOOKUP(I10191,DATABASE!$N:$O,2,FALSE),"")</f>
        <v>آستين آلومينيومي</v>
      </c>
      <c r="G10191" s="3" t="s">
        <v>3916</v>
      </c>
      <c r="H10191" s="4">
        <v>7179</v>
      </c>
      <c r="I10191" s="428" t="s">
        <v>1508</v>
      </c>
      <c r="J10191" s="428" t="s">
        <v>4644</v>
      </c>
      <c r="K10191" s="430">
        <v>1</v>
      </c>
      <c r="L10191" s="428" t="s">
        <v>3</v>
      </c>
      <c r="M10191" s="428" t="s">
        <v>4608</v>
      </c>
      <c r="N10191" s="428" t="s">
        <v>4642</v>
      </c>
      <c r="O10191" s="431">
        <v>936</v>
      </c>
      <c r="P10191" s="429">
        <v>1</v>
      </c>
      <c r="Q10191" s="10">
        <f t="shared" si="647"/>
        <v>936</v>
      </c>
    </row>
    <row r="10192" spans="2:17" ht="20.25" customHeight="1">
      <c r="B10192" s="10" t="str">
        <f t="shared" si="648"/>
        <v>دستكش ضد برش سبك83</v>
      </c>
      <c r="C10192" s="10" t="str">
        <f t="shared" si="649"/>
        <v>دستكش ضد برش سبك1404/05/3083</v>
      </c>
      <c r="D10192" s="10" t="str">
        <f>IFERROR(IF(تحویلی!$E$1="","",IF(NOSA!O10192=تحویلی!$E$1,تحویلی!$E$1&amp;COUNTIF(NOSA!$O$1:O10192,تحویلی!$E$1),"")),"")</f>
        <v/>
      </c>
      <c r="E10192" s="10" t="str">
        <f t="shared" si="650"/>
        <v>718083</v>
      </c>
      <c r="F10192" s="10" t="str">
        <f>IFERROR(VLOOKUP(I10192,DATABASE!$N:$O,2,FALSE),"")</f>
        <v>دستكش ضد برش سبك</v>
      </c>
      <c r="G10192" s="3" t="s">
        <v>3916</v>
      </c>
      <c r="H10192" s="4">
        <v>7180</v>
      </c>
      <c r="I10192" s="428" t="s">
        <v>1442</v>
      </c>
      <c r="J10192" s="428" t="s">
        <v>4602</v>
      </c>
      <c r="K10192" s="430">
        <v>1</v>
      </c>
      <c r="L10192" s="428" t="s">
        <v>3</v>
      </c>
      <c r="M10192" s="428" t="s">
        <v>1417</v>
      </c>
      <c r="N10192" s="428" t="s">
        <v>4645</v>
      </c>
      <c r="O10192" s="431">
        <v>83</v>
      </c>
      <c r="P10192" s="429">
        <v>1</v>
      </c>
      <c r="Q10192" s="10">
        <f t="shared" si="647"/>
        <v>83</v>
      </c>
    </row>
    <row r="10193" spans="2:17" ht="20.25" customHeight="1">
      <c r="B10193" s="10" t="str">
        <f t="shared" si="648"/>
        <v>لباس كار نسوز(بلوز و شلوار)606</v>
      </c>
      <c r="C10193" s="10" t="str">
        <f t="shared" si="649"/>
        <v>لباس كار نسوز(بلوز و شلوار)1404/05/30606</v>
      </c>
      <c r="D10193" s="10" t="str">
        <f>IFERROR(IF(تحویلی!$E$1="","",IF(NOSA!O10193=تحویلی!$E$1,تحویلی!$E$1&amp;COUNTIF(NOSA!$O$1:O10193,تحویلی!$E$1),"")),"")</f>
        <v/>
      </c>
      <c r="E10193" s="10" t="str">
        <f t="shared" si="650"/>
        <v>7183606</v>
      </c>
      <c r="F10193" s="10" t="str">
        <f>IFERROR(VLOOKUP(I10193,DATABASE!$N:$O,2,FALSE),"")</f>
        <v>لباس كار نسوز(بلوز و شلوار)</v>
      </c>
      <c r="G10193" s="3" t="s">
        <v>3916</v>
      </c>
      <c r="H10193" s="4">
        <v>7183</v>
      </c>
      <c r="I10193" s="428" t="s">
        <v>1655</v>
      </c>
      <c r="J10193" s="428" t="s">
        <v>4646</v>
      </c>
      <c r="K10193" s="430">
        <v>1</v>
      </c>
      <c r="L10193" s="428" t="s">
        <v>28</v>
      </c>
      <c r="M10193" s="428" t="s">
        <v>4608</v>
      </c>
      <c r="N10193" s="428" t="s">
        <v>2748</v>
      </c>
      <c r="O10193" s="431">
        <v>606</v>
      </c>
      <c r="P10193" s="429">
        <v>1</v>
      </c>
      <c r="Q10193" s="10">
        <f t="shared" si="647"/>
        <v>606</v>
      </c>
    </row>
    <row r="10194" spans="2:17" ht="20.25" customHeight="1">
      <c r="B10194" s="10" t="str">
        <f t="shared" si="648"/>
        <v>دستكش ضد برش سبك959</v>
      </c>
      <c r="C10194" s="10" t="str">
        <f t="shared" si="649"/>
        <v>دستكش ضد برش سبك1404/05/31959</v>
      </c>
      <c r="D10194" s="10" t="str">
        <f>IFERROR(IF(تحویلی!$E$1="","",IF(NOSA!O10194=تحویلی!$E$1,تحویلی!$E$1&amp;COUNTIF(NOSA!$O$1:O10194,تحویلی!$E$1),"")),"")</f>
        <v/>
      </c>
      <c r="E10194" s="10" t="str">
        <f t="shared" si="650"/>
        <v>7189959</v>
      </c>
      <c r="F10194" s="10" t="str">
        <f>IFERROR(VLOOKUP(I10194,DATABASE!$N:$O,2,FALSE),"")</f>
        <v>دستكش ضد برش سبك</v>
      </c>
      <c r="G10194" s="432" t="s">
        <v>3917</v>
      </c>
      <c r="H10194" s="433">
        <v>7189</v>
      </c>
      <c r="I10194" s="432" t="s">
        <v>1442</v>
      </c>
      <c r="J10194" s="432" t="s">
        <v>4602</v>
      </c>
      <c r="K10194" s="434">
        <v>1</v>
      </c>
      <c r="L10194" s="432" t="s">
        <v>3</v>
      </c>
      <c r="M10194" s="432" t="s">
        <v>43</v>
      </c>
      <c r="N10194" s="432" t="s">
        <v>4647</v>
      </c>
      <c r="O10194" s="435">
        <v>959</v>
      </c>
      <c r="P10194" s="433">
        <v>1</v>
      </c>
      <c r="Q10194" s="10">
        <f t="shared" si="647"/>
        <v>959</v>
      </c>
    </row>
    <row r="10195" spans="2:17" ht="20.25" customHeight="1">
      <c r="B10195" s="10" t="str">
        <f t="shared" si="648"/>
        <v>لباس كار ديرسوز(بلوز و شلوار)313</v>
      </c>
      <c r="C10195" s="10" t="str">
        <f t="shared" si="649"/>
        <v>لباس كار ديرسوز(بلوز و شلوار)1404/05/31313</v>
      </c>
      <c r="D10195" s="10" t="str">
        <f>IFERROR(IF(تحویلی!$E$1="","",IF(NOSA!O10195=تحویلی!$E$1,تحویلی!$E$1&amp;COUNTIF(NOSA!$O$1:O10195,تحویلی!$E$1),"")),"")</f>
        <v/>
      </c>
      <c r="E10195" s="10" t="str">
        <f t="shared" si="650"/>
        <v>7205313</v>
      </c>
      <c r="F10195" s="10" t="str">
        <f>IFERROR(VLOOKUP(I10195,DATABASE!$N:$O,2,FALSE),"")</f>
        <v>لباس كار ديرسوز(بلوز و شلوار)</v>
      </c>
      <c r="G10195" s="432" t="s">
        <v>3917</v>
      </c>
      <c r="H10195" s="433">
        <v>7205</v>
      </c>
      <c r="I10195" s="432" t="s">
        <v>1634</v>
      </c>
      <c r="J10195" s="432" t="s">
        <v>4648</v>
      </c>
      <c r="K10195" s="434">
        <v>1</v>
      </c>
      <c r="L10195" s="432" t="s">
        <v>28</v>
      </c>
      <c r="M10195" s="432" t="s">
        <v>4623</v>
      </c>
      <c r="N10195" s="432" t="s">
        <v>4649</v>
      </c>
      <c r="O10195" s="435">
        <v>313</v>
      </c>
      <c r="P10195" s="433">
        <v>1</v>
      </c>
      <c r="Q10195" s="10">
        <f t="shared" si="647"/>
        <v>313</v>
      </c>
    </row>
    <row r="10196" spans="2:17" ht="20.25" customHeight="1">
      <c r="B10196" s="10" t="str">
        <f t="shared" si="648"/>
        <v>لباس كار ديرسوز(بلوز و شلوار)488</v>
      </c>
      <c r="C10196" s="10" t="str">
        <f t="shared" si="649"/>
        <v>لباس كار ديرسوز(بلوز و شلوار)1404/05/31488</v>
      </c>
      <c r="D10196" s="10" t="str">
        <f>IFERROR(IF(تحویلی!$E$1="","",IF(NOSA!O10196=تحویلی!$E$1,تحویلی!$E$1&amp;COUNTIF(NOSA!$O$1:O10196,تحویلی!$E$1),"")),"")</f>
        <v/>
      </c>
      <c r="E10196" s="10" t="str">
        <f t="shared" si="650"/>
        <v>7210488</v>
      </c>
      <c r="F10196" s="10" t="str">
        <f>IFERROR(VLOOKUP(I10196,DATABASE!$N:$O,2,FALSE),"")</f>
        <v>لباس كار ديرسوز(بلوز و شلوار)</v>
      </c>
      <c r="G10196" s="432" t="s">
        <v>3917</v>
      </c>
      <c r="H10196" s="433">
        <v>7210</v>
      </c>
      <c r="I10196" s="432" t="s">
        <v>1634</v>
      </c>
      <c r="J10196" s="432" t="s">
        <v>4648</v>
      </c>
      <c r="K10196" s="434">
        <v>1</v>
      </c>
      <c r="L10196" s="432" t="s">
        <v>28</v>
      </c>
      <c r="M10196" s="432" t="s">
        <v>4608</v>
      </c>
      <c r="N10196" s="432" t="s">
        <v>4650</v>
      </c>
      <c r="O10196" s="435">
        <v>488</v>
      </c>
      <c r="P10196" s="433">
        <v>1</v>
      </c>
      <c r="Q10196" s="10">
        <f t="shared" si="647"/>
        <v>488</v>
      </c>
    </row>
    <row r="10197" spans="2:17" ht="20.25" customHeight="1">
      <c r="B10197" s="10" t="str">
        <f t="shared" si="648"/>
        <v>لباس كار ديرسوز(بلوز و شلوار)964</v>
      </c>
      <c r="C10197" s="10" t="str">
        <f t="shared" si="649"/>
        <v>لباس كار ديرسوز(بلوز و شلوار)1404/06/01964</v>
      </c>
      <c r="D10197" s="10" t="str">
        <f>IFERROR(IF(تحویلی!$E$1="","",IF(NOSA!O10197=تحویلی!$E$1,تحویلی!$E$1&amp;COUNTIF(NOSA!$O$1:O10197,تحویلی!$E$1),"")),"")</f>
        <v/>
      </c>
      <c r="E10197" s="10" t="str">
        <f t="shared" si="650"/>
        <v>7219964</v>
      </c>
      <c r="F10197" s="10" t="str">
        <f>IFERROR(VLOOKUP(I10197,DATABASE!$N:$O,2,FALSE),"")</f>
        <v>لباس كار ديرسوز(بلوز و شلوار)</v>
      </c>
      <c r="G10197" s="432" t="s">
        <v>3918</v>
      </c>
      <c r="H10197" s="432">
        <v>7219</v>
      </c>
      <c r="I10197" s="432" t="s">
        <v>1619</v>
      </c>
      <c r="J10197" s="432" t="s">
        <v>4651</v>
      </c>
      <c r="K10197" s="432">
        <v>1</v>
      </c>
      <c r="L10197" s="432" t="s">
        <v>28</v>
      </c>
      <c r="M10197" s="432" t="s">
        <v>4603</v>
      </c>
      <c r="N10197" s="432" t="s">
        <v>4652</v>
      </c>
      <c r="O10197" s="435">
        <v>964</v>
      </c>
      <c r="P10197" s="432">
        <v>0</v>
      </c>
      <c r="Q10197" s="10">
        <f t="shared" si="647"/>
        <v>964</v>
      </c>
    </row>
    <row r="10198" spans="2:17" ht="20.25" customHeight="1">
      <c r="B10198" s="10" t="str">
        <f t="shared" si="648"/>
        <v>كفش ايمني عايق برق964</v>
      </c>
      <c r="C10198" s="10" t="str">
        <f t="shared" si="649"/>
        <v>كفش ايمني عايق برق1404/06/01964</v>
      </c>
      <c r="D10198" s="10" t="str">
        <f>IFERROR(IF(تحویلی!$E$1="","",IF(NOSA!O10198=تحویلی!$E$1,تحویلی!$E$1&amp;COUNTIF(NOSA!$O$1:O10198,تحویلی!$E$1),"")),"")</f>
        <v/>
      </c>
      <c r="E10198" s="10" t="str">
        <f t="shared" si="650"/>
        <v>7219964</v>
      </c>
      <c r="F10198" s="10" t="str">
        <f>IFERROR(VLOOKUP(I10198,DATABASE!$N:$O,2,FALSE),"")</f>
        <v>كفش ايمني عايق برق</v>
      </c>
      <c r="G10198" s="432" t="s">
        <v>3918</v>
      </c>
      <c r="H10198" s="432">
        <v>7219</v>
      </c>
      <c r="I10198" s="432" t="s">
        <v>1610</v>
      </c>
      <c r="J10198" s="432" t="s">
        <v>4653</v>
      </c>
      <c r="K10198" s="432">
        <v>1</v>
      </c>
      <c r="L10198" s="432" t="s">
        <v>3</v>
      </c>
      <c r="M10198" s="432" t="s">
        <v>4603</v>
      </c>
      <c r="N10198" s="432" t="s">
        <v>4652</v>
      </c>
      <c r="O10198" s="435">
        <v>964</v>
      </c>
      <c r="P10198" s="432">
        <v>0</v>
      </c>
      <c r="Q10198" s="10">
        <f t="shared" si="647"/>
        <v>964</v>
      </c>
    </row>
    <row r="10199" spans="2:17" ht="20.25" customHeight="1">
      <c r="B10199" s="10" t="str">
        <f t="shared" si="648"/>
        <v>كلاه ايمني964</v>
      </c>
      <c r="C10199" s="10" t="str">
        <f t="shared" si="649"/>
        <v>كلاه ايمني1404/06/01964</v>
      </c>
      <c r="D10199" s="10" t="str">
        <f>IFERROR(IF(تحویلی!$E$1="","",IF(NOSA!O10199=تحویلی!$E$1,تحویلی!$E$1&amp;COUNTIF(NOSA!$O$1:O10199,تحویلی!$E$1),"")),"")</f>
        <v/>
      </c>
      <c r="E10199" s="10" t="str">
        <f t="shared" si="650"/>
        <v>7219964</v>
      </c>
      <c r="F10199" s="10" t="str">
        <f>IFERROR(VLOOKUP(I10199,DATABASE!$N:$O,2,FALSE),"")</f>
        <v>كلاه ايمني</v>
      </c>
      <c r="G10199" s="432" t="s">
        <v>3918</v>
      </c>
      <c r="H10199" s="432">
        <v>7219</v>
      </c>
      <c r="I10199" s="432" t="s">
        <v>1476</v>
      </c>
      <c r="J10199" s="432" t="s">
        <v>4654</v>
      </c>
      <c r="K10199" s="432">
        <v>1</v>
      </c>
      <c r="L10199" s="432" t="s">
        <v>8</v>
      </c>
      <c r="M10199" s="432" t="s">
        <v>4603</v>
      </c>
      <c r="N10199" s="432" t="s">
        <v>4652</v>
      </c>
      <c r="O10199" s="435">
        <v>964</v>
      </c>
      <c r="P10199" s="432">
        <v>0</v>
      </c>
      <c r="Q10199" s="10">
        <f t="shared" si="647"/>
        <v>964</v>
      </c>
    </row>
    <row r="10200" spans="2:17" ht="20.25" customHeight="1">
      <c r="B10200" s="10" t="str">
        <f t="shared" si="648"/>
        <v>دستكش كف مواد سبك964</v>
      </c>
      <c r="C10200" s="10" t="str">
        <f t="shared" si="649"/>
        <v>دستكش كف مواد سبك1404/06/01964</v>
      </c>
      <c r="D10200" s="10" t="str">
        <f>IFERROR(IF(تحویلی!$E$1="","",IF(NOSA!O10200=تحویلی!$E$1,تحویلی!$E$1&amp;COUNTIF(NOSA!$O$1:O10200,تحویلی!$E$1),"")),"")</f>
        <v/>
      </c>
      <c r="E10200" s="10" t="str">
        <f t="shared" si="650"/>
        <v>7219964</v>
      </c>
      <c r="F10200" s="10" t="str">
        <f>IFERROR(VLOOKUP(I10200,DATABASE!$N:$O,2,FALSE),"")</f>
        <v>دستكش كف مواد سبك</v>
      </c>
      <c r="G10200" s="432" t="s">
        <v>3918</v>
      </c>
      <c r="H10200" s="432">
        <v>7219</v>
      </c>
      <c r="I10200" s="432" t="s">
        <v>1456</v>
      </c>
      <c r="J10200" s="432" t="s">
        <v>4605</v>
      </c>
      <c r="K10200" s="432">
        <v>1</v>
      </c>
      <c r="L10200" s="432" t="s">
        <v>3</v>
      </c>
      <c r="M10200" s="432" t="s">
        <v>4603</v>
      </c>
      <c r="N10200" s="432" t="s">
        <v>4652</v>
      </c>
      <c r="O10200" s="435">
        <v>964</v>
      </c>
      <c r="P10200" s="432">
        <v>0</v>
      </c>
      <c r="Q10200" s="10">
        <f t="shared" si="647"/>
        <v>964</v>
      </c>
    </row>
    <row r="10201" spans="2:17" ht="20.25" customHeight="1">
      <c r="B10201" s="10" t="str">
        <f t="shared" si="648"/>
        <v>964</v>
      </c>
      <c r="C10201" s="10" t="str">
        <f t="shared" si="649"/>
        <v>1404/06/01964</v>
      </c>
      <c r="D10201" s="10" t="str">
        <f>IFERROR(IF(تحویلی!$E$1="","",IF(NOSA!O10201=تحویلی!$E$1,تحویلی!$E$1&amp;COUNTIF(NOSA!$O$1:O10201,تحویلی!$E$1),"")),"")</f>
        <v/>
      </c>
      <c r="E10201" s="10" t="str">
        <f t="shared" si="650"/>
        <v>7219964</v>
      </c>
      <c r="F10201" s="10" t="str">
        <f>IFERROR(VLOOKUP(I10201,DATABASE!$N:$O,2,FALSE),"")</f>
        <v/>
      </c>
      <c r="G10201" s="432" t="s">
        <v>3918</v>
      </c>
      <c r="H10201" s="432">
        <v>7219</v>
      </c>
      <c r="I10201" s="432" t="s">
        <v>3559</v>
      </c>
      <c r="J10201" s="432" t="s">
        <v>4625</v>
      </c>
      <c r="K10201" s="432">
        <v>1</v>
      </c>
      <c r="L10201" s="432" t="s">
        <v>8</v>
      </c>
      <c r="M10201" s="432" t="s">
        <v>4603</v>
      </c>
      <c r="N10201" s="432" t="s">
        <v>4652</v>
      </c>
      <c r="O10201" s="435">
        <v>964</v>
      </c>
      <c r="P10201" s="432">
        <v>0</v>
      </c>
      <c r="Q10201" s="10">
        <f t="shared" si="647"/>
        <v>964</v>
      </c>
    </row>
    <row r="10202" spans="2:17" ht="20.25" customHeight="1">
      <c r="B10202" s="10" t="str">
        <f t="shared" si="648"/>
        <v>گوشي اير پلاگ964</v>
      </c>
      <c r="C10202" s="10" t="str">
        <f t="shared" si="649"/>
        <v>گوشي اير پلاگ1404/06/01964</v>
      </c>
      <c r="D10202" s="10" t="str">
        <f>IFERROR(IF(تحویلی!$E$1="","",IF(NOSA!O10202=تحویلی!$E$1,تحویلی!$E$1&amp;COUNTIF(NOSA!$O$1:O10202,تحویلی!$E$1),"")),"")</f>
        <v/>
      </c>
      <c r="E10202" s="10" t="str">
        <f t="shared" si="650"/>
        <v>7219964</v>
      </c>
      <c r="F10202" s="10" t="str">
        <f>IFERROR(VLOOKUP(I10202,DATABASE!$N:$O,2,FALSE),"")</f>
        <v>گوشي اير پلاگ</v>
      </c>
      <c r="G10202" s="432" t="s">
        <v>3918</v>
      </c>
      <c r="H10202" s="432">
        <v>7219</v>
      </c>
      <c r="I10202" s="432" t="s">
        <v>1581</v>
      </c>
      <c r="J10202" s="432" t="s">
        <v>4655</v>
      </c>
      <c r="K10202" s="432">
        <v>1</v>
      </c>
      <c r="L10202" s="432" t="s">
        <v>8</v>
      </c>
      <c r="M10202" s="432" t="s">
        <v>4603</v>
      </c>
      <c r="N10202" s="432" t="s">
        <v>4652</v>
      </c>
      <c r="O10202" s="435">
        <v>964</v>
      </c>
      <c r="P10202" s="432">
        <v>0</v>
      </c>
      <c r="Q10202" s="10">
        <f t="shared" si="647"/>
        <v>964</v>
      </c>
    </row>
    <row r="10203" spans="2:17" ht="20.25" customHeight="1">
      <c r="B10203" s="10" t="str">
        <f t="shared" si="648"/>
        <v>دستكش ضد برش سبك580</v>
      </c>
      <c r="C10203" s="10" t="str">
        <f t="shared" si="649"/>
        <v>دستكش ضد برش سبك1404/06/01580</v>
      </c>
      <c r="D10203" s="10" t="str">
        <f>IFERROR(IF(تحویلی!$E$1="","",IF(NOSA!O10203=تحویلی!$E$1,تحویلی!$E$1&amp;COUNTIF(NOSA!$O$1:O10203,تحویلی!$E$1),"")),"")</f>
        <v/>
      </c>
      <c r="E10203" s="10" t="str">
        <f t="shared" si="650"/>
        <v>7221580</v>
      </c>
      <c r="F10203" s="10" t="str">
        <f>IFERROR(VLOOKUP(I10203,DATABASE!$N:$O,2,FALSE),"")</f>
        <v>دستكش ضد برش سبك</v>
      </c>
      <c r="G10203" s="432" t="s">
        <v>3918</v>
      </c>
      <c r="H10203" s="432">
        <v>7221</v>
      </c>
      <c r="I10203" s="432" t="s">
        <v>1442</v>
      </c>
      <c r="J10203" s="432" t="s">
        <v>4602</v>
      </c>
      <c r="K10203" s="432">
        <v>1</v>
      </c>
      <c r="L10203" s="432" t="s">
        <v>3</v>
      </c>
      <c r="M10203" s="432" t="s">
        <v>4603</v>
      </c>
      <c r="N10203" s="432" t="s">
        <v>4656</v>
      </c>
      <c r="O10203" s="435">
        <v>580</v>
      </c>
      <c r="P10203" s="432">
        <v>1</v>
      </c>
      <c r="Q10203" s="10">
        <f t="shared" si="647"/>
        <v>580</v>
      </c>
    </row>
    <row r="10204" spans="2:17" ht="20.25" customHeight="1">
      <c r="B10204" s="10" t="str">
        <f t="shared" si="648"/>
        <v>دستكش كف مواد سبك673</v>
      </c>
      <c r="C10204" s="10" t="str">
        <f t="shared" si="649"/>
        <v>دستكش كف مواد سبك1404/06/01673</v>
      </c>
      <c r="D10204" s="10" t="str">
        <f>IFERROR(IF(تحویلی!$E$1="","",IF(NOSA!O10204=تحویلی!$E$1,تحویلی!$E$1&amp;COUNTIF(NOSA!$O$1:O10204,تحویلی!$E$1),"")),"")</f>
        <v/>
      </c>
      <c r="E10204" s="10" t="str">
        <f t="shared" si="650"/>
        <v>7225673</v>
      </c>
      <c r="F10204" s="10" t="str">
        <f>IFERROR(VLOOKUP(I10204,DATABASE!$N:$O,2,FALSE),"")</f>
        <v>دستكش كف مواد سبك</v>
      </c>
      <c r="G10204" s="432" t="s">
        <v>3918</v>
      </c>
      <c r="H10204" s="432">
        <v>7225</v>
      </c>
      <c r="I10204" s="432" t="s">
        <v>1456</v>
      </c>
      <c r="J10204" s="432" t="s">
        <v>4605</v>
      </c>
      <c r="K10204" s="432">
        <v>1</v>
      </c>
      <c r="L10204" s="432" t="s">
        <v>3</v>
      </c>
      <c r="M10204" s="432" t="s">
        <v>4603</v>
      </c>
      <c r="N10204" s="432" t="s">
        <v>4657</v>
      </c>
      <c r="O10204" s="435">
        <v>673</v>
      </c>
      <c r="P10204" s="432">
        <v>1</v>
      </c>
      <c r="Q10204" s="10">
        <f t="shared" si="647"/>
        <v>673</v>
      </c>
    </row>
    <row r="10205" spans="2:17" ht="20.25" customHeight="1">
      <c r="B10205" s="10" t="str">
        <f t="shared" si="648"/>
        <v>دستكش ضد برش سبك845</v>
      </c>
      <c r="C10205" s="10" t="str">
        <f t="shared" si="649"/>
        <v>دستكش ضد برش سبك1404/06/01845</v>
      </c>
      <c r="D10205" s="10" t="str">
        <f>IFERROR(IF(تحویلی!$E$1="","",IF(NOSA!O10205=تحویلی!$E$1,تحویلی!$E$1&amp;COUNTIF(NOSA!$O$1:O10205,تحویلی!$E$1),"")),"")</f>
        <v/>
      </c>
      <c r="E10205" s="10" t="str">
        <f t="shared" si="650"/>
        <v>7236845</v>
      </c>
      <c r="F10205" s="10" t="str">
        <f>IFERROR(VLOOKUP(I10205,DATABASE!$N:$O,2,FALSE),"")</f>
        <v>دستكش ضد برش سبك</v>
      </c>
      <c r="G10205" s="432" t="s">
        <v>3918</v>
      </c>
      <c r="H10205" s="432">
        <v>7236</v>
      </c>
      <c r="I10205" s="432" t="s">
        <v>1442</v>
      </c>
      <c r="J10205" s="432" t="s">
        <v>4602</v>
      </c>
      <c r="K10205" s="432">
        <v>1</v>
      </c>
      <c r="L10205" s="432" t="s">
        <v>3</v>
      </c>
      <c r="M10205" s="432" t="s">
        <v>4603</v>
      </c>
      <c r="N10205" s="432" t="s">
        <v>4658</v>
      </c>
      <c r="O10205" s="435">
        <v>845</v>
      </c>
      <c r="P10205" s="432">
        <v>1</v>
      </c>
      <c r="Q10205" s="10">
        <f t="shared" si="647"/>
        <v>845</v>
      </c>
    </row>
    <row r="10206" spans="2:17" ht="20.25" customHeight="1">
      <c r="B10206" s="10" t="str">
        <f t="shared" si="648"/>
        <v>كفش ايمني599</v>
      </c>
      <c r="C10206" s="10" t="str">
        <f t="shared" si="649"/>
        <v>كفش ايمني1404/06/01599</v>
      </c>
      <c r="D10206" s="10" t="str">
        <f>IFERROR(IF(تحویلی!$E$1="","",IF(NOSA!O10206=تحویلی!$E$1,تحویلی!$E$1&amp;COUNTIF(NOSA!$O$1:O10206,تحویلی!$E$1),"")),"")</f>
        <v/>
      </c>
      <c r="E10206" s="10" t="str">
        <f t="shared" si="650"/>
        <v>7238599</v>
      </c>
      <c r="F10206" s="10" t="str">
        <f>IFERROR(VLOOKUP(I10206,DATABASE!$N:$O,2,FALSE),"")</f>
        <v>كفش ايمني</v>
      </c>
      <c r="G10206" s="432" t="s">
        <v>3918</v>
      </c>
      <c r="H10206" s="432">
        <v>7238</v>
      </c>
      <c r="I10206" s="432" t="s">
        <v>1526</v>
      </c>
      <c r="J10206" s="432" t="s">
        <v>4659</v>
      </c>
      <c r="K10206" s="432">
        <v>1</v>
      </c>
      <c r="L10206" s="432" t="s">
        <v>3</v>
      </c>
      <c r="M10206" s="432" t="s">
        <v>4603</v>
      </c>
      <c r="N10206" s="432" t="s">
        <v>131</v>
      </c>
      <c r="O10206" s="435">
        <v>599</v>
      </c>
      <c r="P10206" s="432">
        <v>1</v>
      </c>
      <c r="Q10206" s="10">
        <f t="shared" si="647"/>
        <v>599</v>
      </c>
    </row>
    <row r="10207" spans="2:17" ht="20.25" customHeight="1">
      <c r="B10207" s="10" t="str">
        <f t="shared" si="648"/>
        <v>آستين آلومينيومي128</v>
      </c>
      <c r="C10207" s="10" t="str">
        <f t="shared" si="649"/>
        <v>آستين آلومينيومي1404/06/01128</v>
      </c>
      <c r="D10207" s="10" t="str">
        <f>IFERROR(IF(تحویلی!$E$1="","",IF(NOSA!O10207=تحویلی!$E$1,تحویلی!$E$1&amp;COUNTIF(NOSA!$O$1:O10207,تحویلی!$E$1),"")),"")</f>
        <v/>
      </c>
      <c r="E10207" s="10" t="str">
        <f t="shared" si="650"/>
        <v>7244128</v>
      </c>
      <c r="F10207" s="10" t="str">
        <f>IFERROR(VLOOKUP(I10207,DATABASE!$N:$O,2,FALSE),"")</f>
        <v>آستين آلومينيومي</v>
      </c>
      <c r="G10207" s="432" t="s">
        <v>3918</v>
      </c>
      <c r="H10207" s="432">
        <v>7244</v>
      </c>
      <c r="I10207" s="432" t="s">
        <v>1508</v>
      </c>
      <c r="J10207" s="432" t="s">
        <v>4644</v>
      </c>
      <c r="K10207" s="432">
        <v>1</v>
      </c>
      <c r="L10207" s="432" t="s">
        <v>3</v>
      </c>
      <c r="M10207" s="432" t="s">
        <v>4608</v>
      </c>
      <c r="N10207" s="432" t="s">
        <v>4660</v>
      </c>
      <c r="O10207" s="435">
        <v>128</v>
      </c>
      <c r="P10207" s="432">
        <v>1</v>
      </c>
      <c r="Q10207" s="10">
        <f t="shared" si="647"/>
        <v>128</v>
      </c>
    </row>
    <row r="10208" spans="2:17" ht="20.25" customHeight="1">
      <c r="B10208" s="10" t="str">
        <f t="shared" si="648"/>
        <v>پوتين ايمني نسوز5</v>
      </c>
      <c r="C10208" s="10" t="str">
        <f t="shared" si="649"/>
        <v>پوتين ايمني نسوز1404/06/025</v>
      </c>
      <c r="D10208" s="10" t="str">
        <f>IFERROR(IF(تحویلی!$E$1="","",IF(NOSA!O10208=تحویلی!$E$1,تحویلی!$E$1&amp;COUNTIF(NOSA!$O$1:O10208,تحویلی!$E$1),"")),"")</f>
        <v/>
      </c>
      <c r="E10208" s="10" t="str">
        <f t="shared" si="650"/>
        <v>72535</v>
      </c>
      <c r="F10208" s="10" t="str">
        <f>IFERROR(VLOOKUP(I10208,DATABASE!$N:$O,2,FALSE),"")</f>
        <v>پوتين ايمني نسوز</v>
      </c>
      <c r="G10208" s="3" t="s">
        <v>3919</v>
      </c>
      <c r="H10208" s="4">
        <v>7253</v>
      </c>
      <c r="I10208" s="3" t="s">
        <v>1631</v>
      </c>
      <c r="J10208" s="3" t="s">
        <v>4662</v>
      </c>
      <c r="K10208" s="5">
        <v>1</v>
      </c>
      <c r="L10208" s="3" t="s">
        <v>3</v>
      </c>
      <c r="M10208" s="3" t="s">
        <v>43</v>
      </c>
      <c r="N10208" s="3" t="s">
        <v>1070</v>
      </c>
      <c r="O10208" s="1">
        <v>5</v>
      </c>
      <c r="P10208" s="4">
        <v>1</v>
      </c>
      <c r="Q10208" s="10">
        <f t="shared" si="647"/>
        <v>5</v>
      </c>
    </row>
    <row r="10209" spans="2:17" ht="20.25" customHeight="1">
      <c r="B10209" s="10" t="str">
        <f t="shared" si="648"/>
        <v>دستكش ضد برش سبك10006</v>
      </c>
      <c r="C10209" s="10" t="str">
        <f t="shared" si="649"/>
        <v>دستكش ضد برش سبك1404/06/0210006</v>
      </c>
      <c r="D10209" s="10" t="str">
        <f>IFERROR(IF(تحویلی!$E$1="","",IF(NOSA!O10209=تحویلی!$E$1,تحویلی!$E$1&amp;COUNTIF(NOSA!$O$1:O10209,تحویلی!$E$1),"")),"")</f>
        <v/>
      </c>
      <c r="E10209" s="10" t="str">
        <f t="shared" si="650"/>
        <v>725510006</v>
      </c>
      <c r="F10209" s="10" t="str">
        <f>IFERROR(VLOOKUP(I10209,DATABASE!$N:$O,2,FALSE),"")</f>
        <v>دستكش ضد برش سبك</v>
      </c>
      <c r="G10209" s="3" t="s">
        <v>3919</v>
      </c>
      <c r="H10209" s="4">
        <v>7255</v>
      </c>
      <c r="I10209" s="3" t="s">
        <v>1442</v>
      </c>
      <c r="J10209" s="3" t="s">
        <v>4602</v>
      </c>
      <c r="K10209" s="5">
        <v>1</v>
      </c>
      <c r="L10209" s="3" t="s">
        <v>3</v>
      </c>
      <c r="M10209" s="3" t="s">
        <v>4623</v>
      </c>
      <c r="N10209" s="3" t="s">
        <v>4064</v>
      </c>
      <c r="O10209" s="1">
        <v>10006</v>
      </c>
      <c r="P10209" s="4">
        <v>1</v>
      </c>
      <c r="Q10209" s="10">
        <f t="shared" si="647"/>
        <v>10006</v>
      </c>
    </row>
    <row r="10210" spans="2:17" ht="20.25" customHeight="1">
      <c r="B10210" s="10" t="str">
        <f t="shared" si="648"/>
        <v>فيلتر ماسك نيم صورت (3M) مدل 209110006</v>
      </c>
      <c r="C10210" s="10" t="str">
        <f t="shared" si="649"/>
        <v>فيلتر ماسك نيم صورت (3M) مدل 20911404/06/0210006</v>
      </c>
      <c r="D10210" s="10" t="str">
        <f>IFERROR(IF(تحویلی!$E$1="","",IF(NOSA!O10210=تحویلی!$E$1,تحویلی!$E$1&amp;COUNTIF(NOSA!$O$1:O10210,تحویلی!$E$1),"")),"")</f>
        <v/>
      </c>
      <c r="E10210" s="10" t="str">
        <f t="shared" si="650"/>
        <v>725510006</v>
      </c>
      <c r="F10210" s="10" t="str">
        <f>IFERROR(VLOOKUP(I10210,DATABASE!$N:$O,2,FALSE),"")</f>
        <v>فيلتر ماسك نيم صورت (3M) مدل 2091</v>
      </c>
      <c r="G10210" s="3" t="s">
        <v>3919</v>
      </c>
      <c r="H10210" s="4">
        <v>7255</v>
      </c>
      <c r="I10210" s="3" t="s">
        <v>1475</v>
      </c>
      <c r="J10210" s="3" t="s">
        <v>4638</v>
      </c>
      <c r="K10210" s="5">
        <v>1</v>
      </c>
      <c r="L10210" s="3" t="s">
        <v>8</v>
      </c>
      <c r="M10210" s="3" t="s">
        <v>4623</v>
      </c>
      <c r="N10210" s="3" t="s">
        <v>4064</v>
      </c>
      <c r="O10210" s="1">
        <v>10006</v>
      </c>
      <c r="P10210" s="4">
        <v>1</v>
      </c>
      <c r="Q10210" s="10">
        <f t="shared" si="647"/>
        <v>10006</v>
      </c>
    </row>
    <row r="10211" spans="2:17" ht="20.25" customHeight="1">
      <c r="B10211" s="10" t="str">
        <f t="shared" si="648"/>
        <v>لباس كار ديرسوز(بلوز و شلوار)221</v>
      </c>
      <c r="C10211" s="10" t="str">
        <f t="shared" si="649"/>
        <v>لباس كار ديرسوز(بلوز و شلوار)1404/06/02221</v>
      </c>
      <c r="D10211" s="10" t="str">
        <f>IFERROR(IF(تحویلی!$E$1="","",IF(NOSA!O10211=تحویلی!$E$1,تحویلی!$E$1&amp;COUNTIF(NOSA!$O$1:O10211,تحویلی!$E$1),"")),"")</f>
        <v/>
      </c>
      <c r="E10211" s="10" t="str">
        <f t="shared" si="650"/>
        <v>7257221</v>
      </c>
      <c r="F10211" s="10" t="str">
        <f>IFERROR(VLOOKUP(I10211,DATABASE!$N:$O,2,FALSE),"")</f>
        <v>لباس كار ديرسوز(بلوز و شلوار)</v>
      </c>
      <c r="G10211" s="3" t="s">
        <v>3919</v>
      </c>
      <c r="H10211" s="4">
        <v>7257</v>
      </c>
      <c r="I10211" s="3" t="s">
        <v>1619</v>
      </c>
      <c r="J10211" s="3" t="s">
        <v>4651</v>
      </c>
      <c r="K10211" s="5">
        <v>1</v>
      </c>
      <c r="L10211" s="3" t="s">
        <v>28</v>
      </c>
      <c r="M10211" s="3" t="s">
        <v>4623</v>
      </c>
      <c r="N10211" s="3" t="s">
        <v>2703</v>
      </c>
      <c r="O10211" s="1">
        <v>221</v>
      </c>
      <c r="P10211" s="4">
        <v>1</v>
      </c>
      <c r="Q10211" s="10">
        <f t="shared" si="647"/>
        <v>221</v>
      </c>
    </row>
    <row r="10212" spans="2:17" ht="20.25" customHeight="1">
      <c r="B10212" s="10" t="str">
        <f t="shared" si="648"/>
        <v>دستكش كف مواد سبك719</v>
      </c>
      <c r="C10212" s="10" t="str">
        <f t="shared" si="649"/>
        <v>دستكش كف مواد سبك1404/06/02719</v>
      </c>
      <c r="D10212" s="10" t="str">
        <f>IFERROR(IF(تحویلی!$E$1="","",IF(NOSA!O10212=تحویلی!$E$1,تحویلی!$E$1&amp;COUNTIF(NOSA!$O$1:O10212,تحویلی!$E$1),"")),"")</f>
        <v/>
      </c>
      <c r="E10212" s="10" t="str">
        <f t="shared" si="650"/>
        <v>7261719</v>
      </c>
      <c r="F10212" s="10" t="str">
        <f>IFERROR(VLOOKUP(I10212,DATABASE!$N:$O,2,FALSE),"")</f>
        <v>دستكش كف مواد سبك</v>
      </c>
      <c r="G10212" s="3" t="s">
        <v>3919</v>
      </c>
      <c r="H10212" s="4">
        <v>7261</v>
      </c>
      <c r="I10212" s="3" t="s">
        <v>1456</v>
      </c>
      <c r="J10212" s="3" t="s">
        <v>4605</v>
      </c>
      <c r="K10212" s="5">
        <v>1</v>
      </c>
      <c r="L10212" s="3" t="s">
        <v>3</v>
      </c>
      <c r="M10212" s="3" t="s">
        <v>4603</v>
      </c>
      <c r="N10212" s="3" t="s">
        <v>886</v>
      </c>
      <c r="O10212" s="1">
        <v>719</v>
      </c>
      <c r="P10212" s="4">
        <v>1</v>
      </c>
      <c r="Q10212" s="10">
        <f t="shared" si="647"/>
        <v>719</v>
      </c>
    </row>
    <row r="10213" spans="2:17" ht="20.25" customHeight="1">
      <c r="B10213" s="10" t="str">
        <f t="shared" si="648"/>
        <v>دستكش كف مواد سبك953</v>
      </c>
      <c r="C10213" s="10" t="str">
        <f t="shared" si="649"/>
        <v>دستكش كف مواد سبك1404/06/02953</v>
      </c>
      <c r="D10213" s="10" t="str">
        <f>IFERROR(IF(تحویلی!$E$1="","",IF(NOSA!O10213=تحویلی!$E$1,تحویلی!$E$1&amp;COUNTIF(NOSA!$O$1:O10213,تحویلی!$E$1),"")),"")</f>
        <v/>
      </c>
      <c r="E10213" s="10" t="str">
        <f t="shared" si="650"/>
        <v>7261953</v>
      </c>
      <c r="F10213" s="10" t="str">
        <f>IFERROR(VLOOKUP(I10213,DATABASE!$N:$O,2,FALSE),"")</f>
        <v>دستكش كف مواد سبك</v>
      </c>
      <c r="G10213" s="3" t="s">
        <v>3919</v>
      </c>
      <c r="H10213" s="4">
        <v>7261</v>
      </c>
      <c r="I10213" s="3" t="s">
        <v>1456</v>
      </c>
      <c r="J10213" s="3" t="s">
        <v>4605</v>
      </c>
      <c r="K10213" s="5">
        <v>1</v>
      </c>
      <c r="L10213" s="3" t="s">
        <v>3</v>
      </c>
      <c r="M10213" s="3" t="s">
        <v>4603</v>
      </c>
      <c r="N10213" s="3" t="s">
        <v>4663</v>
      </c>
      <c r="O10213" s="1">
        <v>953</v>
      </c>
      <c r="P10213" s="4">
        <v>1</v>
      </c>
      <c r="Q10213" s="10">
        <f t="shared" si="647"/>
        <v>953</v>
      </c>
    </row>
    <row r="10214" spans="2:17" ht="20.25" customHeight="1">
      <c r="B10214" s="10" t="str">
        <f t="shared" si="648"/>
        <v>دستكش ضد برش سبك877</v>
      </c>
      <c r="C10214" s="10" t="str">
        <f t="shared" si="649"/>
        <v>دستكش ضد برش سبك1404/06/02877</v>
      </c>
      <c r="D10214" s="10" t="str">
        <f>IFERROR(IF(تحویلی!$E$1="","",IF(NOSA!O10214=تحویلی!$E$1,تحویلی!$E$1&amp;COUNTIF(NOSA!$O$1:O10214,تحویلی!$E$1),"")),"")</f>
        <v/>
      </c>
      <c r="E10214" s="10" t="str">
        <f t="shared" si="650"/>
        <v>7263877</v>
      </c>
      <c r="F10214" s="10" t="str">
        <f>IFERROR(VLOOKUP(I10214,DATABASE!$N:$O,2,FALSE),"")</f>
        <v>دستكش ضد برش سبك</v>
      </c>
      <c r="G10214" s="3" t="s">
        <v>3919</v>
      </c>
      <c r="H10214" s="4">
        <v>7263</v>
      </c>
      <c r="I10214" s="3" t="s">
        <v>1442</v>
      </c>
      <c r="J10214" s="3" t="s">
        <v>4602</v>
      </c>
      <c r="K10214" s="5">
        <v>1</v>
      </c>
      <c r="L10214" s="3" t="s">
        <v>3</v>
      </c>
      <c r="M10214" s="3" t="s">
        <v>43</v>
      </c>
      <c r="N10214" s="3" t="s">
        <v>3362</v>
      </c>
      <c r="O10214" s="1">
        <v>877</v>
      </c>
      <c r="P10214" s="4">
        <v>1</v>
      </c>
      <c r="Q10214" s="10">
        <f t="shared" si="647"/>
        <v>877</v>
      </c>
    </row>
    <row r="10215" spans="2:17" ht="20.25" customHeight="1">
      <c r="B10215" s="10" t="str">
        <f t="shared" si="648"/>
        <v>كلاه ايمني834</v>
      </c>
      <c r="C10215" s="10" t="str">
        <f t="shared" si="649"/>
        <v>كلاه ايمني1404/06/02834</v>
      </c>
      <c r="D10215" s="10" t="str">
        <f>IFERROR(IF(تحویلی!$E$1="","",IF(NOSA!O10215=تحویلی!$E$1,تحویلی!$E$1&amp;COUNTIF(NOSA!$O$1:O10215,تحویلی!$E$1),"")),"")</f>
        <v/>
      </c>
      <c r="E10215" s="10" t="str">
        <f t="shared" si="650"/>
        <v>7265834</v>
      </c>
      <c r="F10215" s="10" t="str">
        <f>IFERROR(VLOOKUP(I10215,DATABASE!$N:$O,2,FALSE),"")</f>
        <v>كلاه ايمني</v>
      </c>
      <c r="G10215" s="3" t="s">
        <v>3919</v>
      </c>
      <c r="H10215" s="4">
        <v>7265</v>
      </c>
      <c r="I10215" s="3" t="s">
        <v>1505</v>
      </c>
      <c r="J10215" s="3" t="s">
        <v>4664</v>
      </c>
      <c r="K10215" s="5">
        <v>1</v>
      </c>
      <c r="L10215" s="3" t="s">
        <v>8</v>
      </c>
      <c r="M10215" s="3" t="s">
        <v>19</v>
      </c>
      <c r="N10215" s="3" t="s">
        <v>3409</v>
      </c>
      <c r="O10215" s="1">
        <v>834</v>
      </c>
      <c r="P10215" s="4">
        <v>1</v>
      </c>
      <c r="Q10215" s="10">
        <f t="shared" si="647"/>
        <v>834</v>
      </c>
    </row>
    <row r="10216" spans="2:17" ht="20.25" customHeight="1">
      <c r="B10216" s="10" t="str">
        <f t="shared" si="648"/>
        <v>دستكش ضد برش سبك960</v>
      </c>
      <c r="C10216" s="10" t="str">
        <f t="shared" si="649"/>
        <v>دستكش ضد برش سبك1404/06/03960</v>
      </c>
      <c r="D10216" s="10" t="str">
        <f>IFERROR(IF(تحویلی!$E$1="","",IF(NOSA!O10216=تحویلی!$E$1,تحویلی!$E$1&amp;COUNTIF(NOSA!$O$1:O10216,تحویلی!$E$1),"")),"")</f>
        <v/>
      </c>
      <c r="E10216" s="10" t="str">
        <f t="shared" si="650"/>
        <v>7269960</v>
      </c>
      <c r="F10216" s="10" t="str">
        <f>IFERROR(VLOOKUP(I10216,DATABASE!$N:$O,2,FALSE),"")</f>
        <v>دستكش ضد برش سبك</v>
      </c>
      <c r="G10216" s="3" t="s">
        <v>3920</v>
      </c>
      <c r="H10216" s="4">
        <v>7269</v>
      </c>
      <c r="I10216" s="3" t="s">
        <v>1442</v>
      </c>
      <c r="J10216" s="3" t="s">
        <v>4602</v>
      </c>
      <c r="K10216" s="5">
        <v>1</v>
      </c>
      <c r="L10216" s="3" t="s">
        <v>3</v>
      </c>
      <c r="M10216" s="3" t="s">
        <v>4603</v>
      </c>
      <c r="N10216" s="3" t="s">
        <v>4311</v>
      </c>
      <c r="O10216" s="1">
        <v>960</v>
      </c>
      <c r="P10216" s="4">
        <v>1</v>
      </c>
      <c r="Q10216" s="10">
        <f t="shared" si="647"/>
        <v>960</v>
      </c>
    </row>
    <row r="10217" spans="2:17" ht="20.25" customHeight="1">
      <c r="B10217" s="10" t="str">
        <f t="shared" si="648"/>
        <v>كلاه ايمني859</v>
      </c>
      <c r="C10217" s="10" t="str">
        <f t="shared" si="649"/>
        <v>كلاه ايمني1404/06/03859</v>
      </c>
      <c r="D10217" s="10" t="str">
        <f>IFERROR(IF(تحویلی!$E$1="","",IF(NOSA!O10217=تحویلی!$E$1,تحویلی!$E$1&amp;COUNTIF(NOSA!$O$1:O10217,تحویلی!$E$1),"")),"")</f>
        <v/>
      </c>
      <c r="E10217" s="10" t="str">
        <f t="shared" si="650"/>
        <v>7284859</v>
      </c>
      <c r="F10217" s="10" t="str">
        <f>IFERROR(VLOOKUP(I10217,DATABASE!$N:$O,2,FALSE),"")</f>
        <v>كلاه ايمني</v>
      </c>
      <c r="G10217" s="3" t="s">
        <v>3920</v>
      </c>
      <c r="H10217" s="4">
        <v>7284</v>
      </c>
      <c r="I10217" s="3" t="s">
        <v>1505</v>
      </c>
      <c r="J10217" s="3" t="s">
        <v>4664</v>
      </c>
      <c r="K10217" s="5">
        <v>2</v>
      </c>
      <c r="L10217" s="3" t="s">
        <v>8</v>
      </c>
      <c r="M10217" s="3" t="s">
        <v>102</v>
      </c>
      <c r="N10217" s="3" t="s">
        <v>743</v>
      </c>
      <c r="O10217" s="1">
        <v>859</v>
      </c>
      <c r="P10217" s="4">
        <v>0</v>
      </c>
      <c r="Q10217" s="10">
        <f t="shared" ref="Q10217:Q10281" si="651">VALUE(O10217)</f>
        <v>859</v>
      </c>
    </row>
    <row r="10218" spans="2:17" ht="20.25" customHeight="1">
      <c r="B10218" s="10" t="str">
        <f t="shared" si="648"/>
        <v>شيشه ماسك جوشكاري ساده156</v>
      </c>
      <c r="C10218" s="10" t="str">
        <f t="shared" si="649"/>
        <v>شيشه ماسك جوشكاري ساده1404/06/03156</v>
      </c>
      <c r="D10218" s="10" t="str">
        <f>IFERROR(IF(تحویلی!$E$1="","",IF(NOSA!O10218=تحویلی!$E$1,تحویلی!$E$1&amp;COUNTIF(NOSA!$O$1:O10218,تحویلی!$E$1),"")),"")</f>
        <v/>
      </c>
      <c r="E10218" s="10" t="str">
        <f t="shared" si="650"/>
        <v>7286156</v>
      </c>
      <c r="F10218" s="10" t="str">
        <f>IFERROR(VLOOKUP(I10218,DATABASE!$N:$O,2,FALSE),"")</f>
        <v>شيشه ماسك جوشكاري ساده</v>
      </c>
      <c r="G10218" s="3" t="s">
        <v>3920</v>
      </c>
      <c r="H10218" s="4">
        <v>7286</v>
      </c>
      <c r="I10218" s="3" t="s">
        <v>1548</v>
      </c>
      <c r="J10218" s="3" t="s">
        <v>4668</v>
      </c>
      <c r="K10218" s="5">
        <v>1</v>
      </c>
      <c r="L10218" s="3" t="s">
        <v>8</v>
      </c>
      <c r="M10218" s="3" t="s">
        <v>87</v>
      </c>
      <c r="N10218" s="3" t="s">
        <v>4669</v>
      </c>
      <c r="O10218" s="1">
        <v>156</v>
      </c>
      <c r="P10218" s="4">
        <v>0</v>
      </c>
      <c r="Q10218" s="10">
        <f t="shared" si="651"/>
        <v>156</v>
      </c>
    </row>
    <row r="10219" spans="2:17" ht="20.25" customHeight="1">
      <c r="B10219" s="10" t="str">
        <f t="shared" si="648"/>
        <v>شيشه مات ماسك جوشكاري156</v>
      </c>
      <c r="C10219" s="10" t="str">
        <f t="shared" si="649"/>
        <v>شيشه مات ماسك جوشكاري1404/06/03156</v>
      </c>
      <c r="D10219" s="10" t="str">
        <f>IFERROR(IF(تحویلی!$E$1="","",IF(NOSA!O10219=تحویلی!$E$1,تحویلی!$E$1&amp;COUNTIF(NOSA!$O$1:O10219,تحویلی!$E$1),"")),"")</f>
        <v/>
      </c>
      <c r="E10219" s="10" t="str">
        <f t="shared" si="650"/>
        <v>7286156</v>
      </c>
      <c r="F10219" s="10" t="str">
        <f>IFERROR(VLOOKUP(I10219,DATABASE!$N:$O,2,FALSE),"")</f>
        <v>شيشه مات ماسك جوشكاري</v>
      </c>
      <c r="G10219" s="3" t="s">
        <v>3920</v>
      </c>
      <c r="H10219" s="4">
        <v>7286</v>
      </c>
      <c r="I10219" s="3" t="s">
        <v>1507</v>
      </c>
      <c r="J10219" s="3" t="s">
        <v>4641</v>
      </c>
      <c r="K10219" s="5">
        <v>1</v>
      </c>
      <c r="L10219" s="3" t="s">
        <v>8</v>
      </c>
      <c r="M10219" s="3" t="s">
        <v>87</v>
      </c>
      <c r="N10219" s="3" t="s">
        <v>4669</v>
      </c>
      <c r="O10219" s="1">
        <v>156</v>
      </c>
      <c r="P10219" s="4">
        <v>0</v>
      </c>
      <c r="Q10219" s="10">
        <f t="shared" si="651"/>
        <v>156</v>
      </c>
    </row>
    <row r="10220" spans="2:17" ht="20.25" customHeight="1">
      <c r="B10220" s="10" t="str">
        <f t="shared" si="648"/>
        <v>چكمه ايمني نسوز653</v>
      </c>
      <c r="C10220" s="10" t="str">
        <f t="shared" si="649"/>
        <v>چكمه ايمني نسوز1404/06/03653</v>
      </c>
      <c r="D10220" s="10" t="str">
        <f>IFERROR(IF(تحویلی!$E$1="","",IF(NOSA!O10220=تحویلی!$E$1,تحویلی!$E$1&amp;COUNTIF(NOSA!$O$1:O10220,تحویلی!$E$1),"")),"")</f>
        <v/>
      </c>
      <c r="E10220" s="10" t="str">
        <f t="shared" si="650"/>
        <v>7294653</v>
      </c>
      <c r="F10220" s="10" t="str">
        <f>IFERROR(VLOOKUP(I10220,DATABASE!$N:$O,2,FALSE),"")</f>
        <v>چكمه ايمني نسوز</v>
      </c>
      <c r="G10220" s="3" t="s">
        <v>3920</v>
      </c>
      <c r="H10220" s="4">
        <v>7294</v>
      </c>
      <c r="I10220" s="3" t="s">
        <v>1666</v>
      </c>
      <c r="J10220" s="3" t="s">
        <v>4670</v>
      </c>
      <c r="K10220" s="5">
        <v>1</v>
      </c>
      <c r="L10220" s="3" t="s">
        <v>3</v>
      </c>
      <c r="M10220" s="3" t="s">
        <v>19</v>
      </c>
      <c r="N10220" s="3" t="s">
        <v>1977</v>
      </c>
      <c r="O10220" s="1">
        <v>653</v>
      </c>
      <c r="P10220" s="4">
        <v>1</v>
      </c>
      <c r="Q10220" s="10">
        <f t="shared" si="651"/>
        <v>653</v>
      </c>
    </row>
    <row r="10221" spans="2:17" ht="20.25" customHeight="1">
      <c r="B10221" s="10" t="str">
        <f t="shared" si="648"/>
        <v>كفش ايمني964</v>
      </c>
      <c r="C10221" s="10" t="str">
        <f t="shared" si="649"/>
        <v>كفش ايمني1404/06/03964</v>
      </c>
      <c r="D10221" s="10" t="str">
        <f>IFERROR(IF(تحویلی!$E$1="","",IF(NOSA!O10221=تحویلی!$E$1,تحویلی!$E$1&amp;COUNTIF(NOSA!$O$1:O10221,تحویلی!$E$1),"")),"")</f>
        <v/>
      </c>
      <c r="E10221" s="10" t="str">
        <f t="shared" si="650"/>
        <v>7296964</v>
      </c>
      <c r="F10221" s="10" t="str">
        <f>IFERROR(VLOOKUP(I10221,DATABASE!$N:$O,2,FALSE),"")</f>
        <v>كفش ايمني</v>
      </c>
      <c r="G10221" s="3" t="s">
        <v>3920</v>
      </c>
      <c r="H10221" s="4">
        <v>7296</v>
      </c>
      <c r="I10221" s="3" t="s">
        <v>1720</v>
      </c>
      <c r="J10221" s="3" t="s">
        <v>4627</v>
      </c>
      <c r="K10221" s="5">
        <v>1</v>
      </c>
      <c r="L10221" s="3" t="s">
        <v>3</v>
      </c>
      <c r="M10221" s="3" t="s">
        <v>4603</v>
      </c>
      <c r="N10221" s="3" t="s">
        <v>289</v>
      </c>
      <c r="O10221" s="1">
        <v>964</v>
      </c>
      <c r="P10221" s="4">
        <v>0</v>
      </c>
      <c r="Q10221" s="10">
        <f t="shared" si="651"/>
        <v>964</v>
      </c>
    </row>
    <row r="10222" spans="2:17" ht="20.25" customHeight="1">
      <c r="B10222" s="10" t="str">
        <f t="shared" si="648"/>
        <v>لباس كار كارشناسي-مديران- بلوز و شلوار964</v>
      </c>
      <c r="C10222" s="10" t="str">
        <f t="shared" si="649"/>
        <v>لباس كار كارشناسي-مديران- بلوز و شلوار1404/06/03964</v>
      </c>
      <c r="D10222" s="10" t="str">
        <f>IFERROR(IF(تحویلی!$E$1="","",IF(NOSA!O10222=تحویلی!$E$1,تحویلی!$E$1&amp;COUNTIF(NOSA!$O$1:O10222,تحویلی!$E$1),"")),"")</f>
        <v/>
      </c>
      <c r="E10222" s="10" t="str">
        <f t="shared" si="650"/>
        <v>7296964</v>
      </c>
      <c r="F10222" s="10" t="str">
        <f>IFERROR(VLOOKUP(I10222,DATABASE!$N:$O,2,FALSE),"")</f>
        <v>لباس كار كارشناسي-مديران- بلوز و شلوار</v>
      </c>
      <c r="G10222" s="3" t="s">
        <v>3920</v>
      </c>
      <c r="H10222" s="4">
        <v>7296</v>
      </c>
      <c r="I10222" s="3" t="s">
        <v>2373</v>
      </c>
      <c r="J10222" s="3" t="s">
        <v>4671</v>
      </c>
      <c r="K10222" s="5">
        <v>1</v>
      </c>
      <c r="L10222" s="3" t="s">
        <v>28</v>
      </c>
      <c r="M10222" s="3" t="s">
        <v>4603</v>
      </c>
      <c r="N10222" s="3" t="s">
        <v>289</v>
      </c>
      <c r="O10222" s="1">
        <v>964</v>
      </c>
      <c r="P10222" s="4">
        <v>0</v>
      </c>
      <c r="Q10222" s="10">
        <f t="shared" si="651"/>
        <v>964</v>
      </c>
    </row>
    <row r="10223" spans="2:17" ht="20.25" customHeight="1">
      <c r="B10223" s="10" t="str">
        <f t="shared" si="648"/>
        <v>كلاه ايمني964</v>
      </c>
      <c r="C10223" s="10" t="str">
        <f t="shared" si="649"/>
        <v>كلاه ايمني1404/06/03964</v>
      </c>
      <c r="D10223" s="10" t="str">
        <f>IFERROR(IF(تحویلی!$E$1="","",IF(NOSA!O10223=تحویلی!$E$1,تحویلی!$E$1&amp;COUNTIF(NOSA!$O$1:O10223,تحویلی!$E$1),"")),"")</f>
        <v/>
      </c>
      <c r="E10223" s="10" t="str">
        <f t="shared" si="650"/>
        <v>7296964</v>
      </c>
      <c r="F10223" s="10" t="str">
        <f>IFERROR(VLOOKUP(I10223,DATABASE!$N:$O,2,FALSE),"")</f>
        <v>كلاه ايمني</v>
      </c>
      <c r="G10223" s="3" t="s">
        <v>3920</v>
      </c>
      <c r="H10223" s="4">
        <v>7296</v>
      </c>
      <c r="I10223" s="3" t="s">
        <v>1476</v>
      </c>
      <c r="J10223" s="3" t="s">
        <v>4654</v>
      </c>
      <c r="K10223" s="5">
        <v>1</v>
      </c>
      <c r="L10223" s="3" t="s">
        <v>8</v>
      </c>
      <c r="M10223" s="3" t="s">
        <v>4603</v>
      </c>
      <c r="N10223" s="3" t="s">
        <v>289</v>
      </c>
      <c r="O10223" s="1">
        <v>964</v>
      </c>
      <c r="P10223" s="4">
        <v>0</v>
      </c>
      <c r="Q10223" s="10">
        <f t="shared" si="651"/>
        <v>964</v>
      </c>
    </row>
    <row r="10224" spans="2:17" ht="20.25" customHeight="1">
      <c r="B10224" s="10" t="str">
        <f t="shared" si="648"/>
        <v>دستكش ضد برش سبك694</v>
      </c>
      <c r="C10224" s="10" t="str">
        <f t="shared" si="649"/>
        <v>دستكش ضد برش سبك1404/06/03694</v>
      </c>
      <c r="D10224" s="10" t="str">
        <f>IFERROR(IF(تحویلی!$E$1="","",IF(NOSA!O10224=تحویلی!$E$1,تحویلی!$E$1&amp;COUNTIF(NOSA!$O$1:O10224,تحویلی!$E$1),"")),"")</f>
        <v/>
      </c>
      <c r="E10224" s="10" t="str">
        <f t="shared" si="650"/>
        <v>7306694</v>
      </c>
      <c r="F10224" s="10" t="str">
        <f>IFERROR(VLOOKUP(I10224,DATABASE!$N:$O,2,FALSE),"")</f>
        <v>دستكش ضد برش سبك</v>
      </c>
      <c r="G10224" s="3" t="s">
        <v>3920</v>
      </c>
      <c r="H10224" s="4">
        <v>7306</v>
      </c>
      <c r="I10224" s="3" t="s">
        <v>1442</v>
      </c>
      <c r="J10224" s="3" t="s">
        <v>4602</v>
      </c>
      <c r="K10224" s="5">
        <v>1</v>
      </c>
      <c r="L10224" s="3" t="s">
        <v>3</v>
      </c>
      <c r="M10224" s="3" t="s">
        <v>4603</v>
      </c>
      <c r="N10224" s="3" t="s">
        <v>4672</v>
      </c>
      <c r="O10224" s="1">
        <v>694</v>
      </c>
      <c r="P10224" s="4">
        <v>1</v>
      </c>
      <c r="Q10224" s="10">
        <f t="shared" si="651"/>
        <v>694</v>
      </c>
    </row>
    <row r="10225" spans="2:17" ht="20.25" customHeight="1">
      <c r="B10225" s="10" t="str">
        <f t="shared" si="648"/>
        <v>دستكش ضد برش سبك460</v>
      </c>
      <c r="C10225" s="10" t="str">
        <f t="shared" si="649"/>
        <v>دستكش ضد برش سبك1404/06/03460</v>
      </c>
      <c r="D10225" s="10" t="str">
        <f>IFERROR(IF(تحویلی!$E$1="","",IF(NOSA!O10225=تحویلی!$E$1,تحویلی!$E$1&amp;COUNTIF(NOSA!$O$1:O10225,تحویلی!$E$1),"")),"")</f>
        <v/>
      </c>
      <c r="E10225" s="10" t="str">
        <f t="shared" si="650"/>
        <v>7307460</v>
      </c>
      <c r="F10225" s="10" t="str">
        <f>IFERROR(VLOOKUP(I10225,DATABASE!$N:$O,2,FALSE),"")</f>
        <v>دستكش ضد برش سبك</v>
      </c>
      <c r="G10225" s="3" t="s">
        <v>3920</v>
      </c>
      <c r="H10225" s="4">
        <v>7307</v>
      </c>
      <c r="I10225" s="3" t="s">
        <v>1442</v>
      </c>
      <c r="J10225" s="3" t="s">
        <v>4602</v>
      </c>
      <c r="K10225" s="5">
        <v>1</v>
      </c>
      <c r="L10225" s="3" t="s">
        <v>3</v>
      </c>
      <c r="M10225" s="3" t="s">
        <v>4603</v>
      </c>
      <c r="N10225" s="3" t="s">
        <v>1302</v>
      </c>
      <c r="O10225" s="1">
        <v>460</v>
      </c>
      <c r="P10225" s="4">
        <v>1</v>
      </c>
      <c r="Q10225" s="10">
        <f t="shared" si="651"/>
        <v>460</v>
      </c>
    </row>
    <row r="10226" spans="2:17" ht="20.25" customHeight="1">
      <c r="B10226" s="10" t="str">
        <f t="shared" si="648"/>
        <v>لباس كار(بلوز و شلوار)948</v>
      </c>
      <c r="C10226" s="10" t="str">
        <f t="shared" si="649"/>
        <v>لباس كار(بلوز و شلوار)1404/06/04948</v>
      </c>
      <c r="D10226" s="10" t="str">
        <f>IFERROR(IF(تحویلی!$E$1="","",IF(NOSA!O10226=تحویلی!$E$1,تحویلی!$E$1&amp;COUNTIF(NOSA!$O$1:O10226,تحویلی!$E$1),"")),"")</f>
        <v/>
      </c>
      <c r="E10226" s="10" t="str">
        <f t="shared" si="650"/>
        <v>7314948</v>
      </c>
      <c r="F10226" s="10" t="str">
        <f>IFERROR(VLOOKUP(I10226,DATABASE!$N:$O,2,FALSE),"")</f>
        <v>لباس كار(بلوز و شلوار)</v>
      </c>
      <c r="G10226" s="3" t="s">
        <v>3921</v>
      </c>
      <c r="H10226" s="3">
        <v>7314</v>
      </c>
      <c r="I10226" s="3" t="s">
        <v>1566</v>
      </c>
      <c r="J10226" s="3" t="s">
        <v>4620</v>
      </c>
      <c r="K10226" s="3">
        <v>1</v>
      </c>
      <c r="L10226" s="3" t="s">
        <v>28</v>
      </c>
      <c r="M10226" s="3" t="s">
        <v>4621</v>
      </c>
      <c r="N10226" s="3" t="s">
        <v>4342</v>
      </c>
      <c r="O10226" s="1">
        <v>948</v>
      </c>
      <c r="P10226" s="3">
        <v>1</v>
      </c>
      <c r="Q10226" s="10">
        <f t="shared" si="651"/>
        <v>948</v>
      </c>
    </row>
    <row r="10227" spans="2:17" ht="20.25" customHeight="1">
      <c r="B10227" s="10" t="str">
        <f t="shared" si="648"/>
        <v>دستكش ضد برش سبك88</v>
      </c>
      <c r="C10227" s="10" t="str">
        <f t="shared" si="649"/>
        <v>دستكش ضد برش سبك1404/06/0488</v>
      </c>
      <c r="D10227" s="10" t="str">
        <f>IFERROR(IF(تحویلی!$E$1="","",IF(NOSA!O10227=تحویلی!$E$1,تحویلی!$E$1&amp;COUNTIF(NOSA!$O$1:O10227,تحویلی!$E$1),"")),"")</f>
        <v/>
      </c>
      <c r="E10227" s="10" t="str">
        <f t="shared" si="650"/>
        <v>731888</v>
      </c>
      <c r="F10227" s="10" t="str">
        <f>IFERROR(VLOOKUP(I10227,DATABASE!$N:$O,2,FALSE),"")</f>
        <v>دستكش ضد برش سبك</v>
      </c>
      <c r="G10227" s="3" t="s">
        <v>3921</v>
      </c>
      <c r="H10227" s="3">
        <v>7318</v>
      </c>
      <c r="I10227" s="3" t="s">
        <v>1442</v>
      </c>
      <c r="J10227" s="3" t="s">
        <v>4602</v>
      </c>
      <c r="K10227" s="3">
        <v>1</v>
      </c>
      <c r="L10227" s="3" t="s">
        <v>3</v>
      </c>
      <c r="M10227" s="3" t="s">
        <v>19</v>
      </c>
      <c r="N10227" s="3" t="s">
        <v>4607</v>
      </c>
      <c r="O10227" s="1">
        <v>88</v>
      </c>
      <c r="P10227" s="3">
        <v>1</v>
      </c>
      <c r="Q10227" s="10">
        <f t="shared" si="651"/>
        <v>88</v>
      </c>
    </row>
    <row r="10228" spans="2:17" ht="20.25" customHeight="1">
      <c r="B10228" s="10" t="str">
        <f t="shared" si="648"/>
        <v>دستكش ضد برش سبك130</v>
      </c>
      <c r="C10228" s="10" t="str">
        <f t="shared" si="649"/>
        <v>دستكش ضد برش سبك1404/06/04130</v>
      </c>
      <c r="D10228" s="10" t="str">
        <f>IFERROR(IF(تحویلی!$E$1="","",IF(NOSA!O10228=تحویلی!$E$1,تحویلی!$E$1&amp;COUNTIF(NOSA!$O$1:O10228,تحویلی!$E$1),"")),"")</f>
        <v/>
      </c>
      <c r="E10228" s="10" t="str">
        <f t="shared" si="650"/>
        <v>7318130</v>
      </c>
      <c r="F10228" s="10" t="str">
        <f>IFERROR(VLOOKUP(I10228,DATABASE!$N:$O,2,FALSE),"")</f>
        <v>دستكش ضد برش سبك</v>
      </c>
      <c r="G10228" s="3" t="s">
        <v>3921</v>
      </c>
      <c r="H10228" s="3">
        <v>7318</v>
      </c>
      <c r="I10228" s="3" t="s">
        <v>1442</v>
      </c>
      <c r="J10228" s="3" t="s">
        <v>4602</v>
      </c>
      <c r="K10228" s="3">
        <v>1</v>
      </c>
      <c r="L10228" s="3" t="s">
        <v>3</v>
      </c>
      <c r="M10228" s="3" t="s">
        <v>19</v>
      </c>
      <c r="N10228" s="3" t="s">
        <v>4674</v>
      </c>
      <c r="O10228" s="1">
        <v>130</v>
      </c>
      <c r="P10228" s="3">
        <v>1</v>
      </c>
      <c r="Q10228" s="10">
        <f t="shared" si="651"/>
        <v>130</v>
      </c>
    </row>
    <row r="10229" spans="2:17" ht="20.25" customHeight="1">
      <c r="B10229" s="10" t="str">
        <f t="shared" si="648"/>
        <v>دستكش ضد برش سبك947</v>
      </c>
      <c r="C10229" s="10" t="str">
        <f t="shared" si="649"/>
        <v>دستكش ضد برش سبك1404/06/04947</v>
      </c>
      <c r="D10229" s="10" t="str">
        <f>IFERROR(IF(تحویلی!$E$1="","",IF(NOSA!O10229=تحویلی!$E$1,تحویلی!$E$1&amp;COUNTIF(NOSA!$O$1:O10229,تحویلی!$E$1),"")),"")</f>
        <v/>
      </c>
      <c r="E10229" s="10" t="str">
        <f t="shared" si="650"/>
        <v>7321947</v>
      </c>
      <c r="F10229" s="10" t="str">
        <f>IFERROR(VLOOKUP(I10229,DATABASE!$N:$O,2,FALSE),"")</f>
        <v>دستكش ضد برش سبك</v>
      </c>
      <c r="G10229" s="3" t="s">
        <v>3921</v>
      </c>
      <c r="H10229" s="3">
        <v>7321</v>
      </c>
      <c r="I10229" s="3" t="s">
        <v>1442</v>
      </c>
      <c r="J10229" s="3" t="s">
        <v>4602</v>
      </c>
      <c r="K10229" s="3">
        <v>1</v>
      </c>
      <c r="L10229" s="3" t="s">
        <v>3</v>
      </c>
      <c r="M10229" s="3" t="s">
        <v>4603</v>
      </c>
      <c r="N10229" s="3" t="s">
        <v>4604</v>
      </c>
      <c r="O10229" s="1">
        <v>947</v>
      </c>
      <c r="P10229" s="3">
        <v>0</v>
      </c>
      <c r="Q10229" s="10">
        <f t="shared" si="651"/>
        <v>947</v>
      </c>
    </row>
    <row r="10230" spans="2:17" ht="20.25" customHeight="1">
      <c r="B10230" s="10" t="str">
        <f t="shared" si="648"/>
        <v>دستكش ضد برش سبك849</v>
      </c>
      <c r="C10230" s="10" t="str">
        <f t="shared" si="649"/>
        <v>دستكش ضد برش سبك1404/06/04849</v>
      </c>
      <c r="D10230" s="10" t="str">
        <f>IFERROR(IF(تحویلی!$E$1="","",IF(NOSA!O10230=تحویلی!$E$1,تحویلی!$E$1&amp;COUNTIF(NOSA!$O$1:O10230,تحویلی!$E$1),"")),"")</f>
        <v/>
      </c>
      <c r="E10230" s="10" t="str">
        <f t="shared" si="650"/>
        <v>7343849</v>
      </c>
      <c r="F10230" s="10" t="str">
        <f>IFERROR(VLOOKUP(I10230,DATABASE!$N:$O,2,FALSE),"")</f>
        <v>دستكش ضد برش سبك</v>
      </c>
      <c r="G10230" s="3" t="s">
        <v>3921</v>
      </c>
      <c r="H10230" s="3">
        <v>7343</v>
      </c>
      <c r="I10230" s="3" t="s">
        <v>1442</v>
      </c>
      <c r="J10230" s="3" t="s">
        <v>4602</v>
      </c>
      <c r="K10230" s="3">
        <v>1</v>
      </c>
      <c r="L10230" s="3" t="s">
        <v>3</v>
      </c>
      <c r="M10230" s="3" t="s">
        <v>4608</v>
      </c>
      <c r="N10230" s="3" t="s">
        <v>1812</v>
      </c>
      <c r="O10230" s="1">
        <v>849</v>
      </c>
      <c r="P10230" s="3">
        <v>1</v>
      </c>
      <c r="Q10230" s="10">
        <f t="shared" si="651"/>
        <v>849</v>
      </c>
    </row>
    <row r="10231" spans="2:17" ht="20.25" customHeight="1">
      <c r="B10231" s="10" t="str">
        <f t="shared" si="648"/>
        <v>پوتين ايمني نسوز894</v>
      </c>
      <c r="C10231" s="10" t="str">
        <f t="shared" si="649"/>
        <v>پوتين ايمني نسوز1404/06/04894</v>
      </c>
      <c r="D10231" s="10" t="str">
        <f>IFERROR(IF(تحویلی!$E$1="","",IF(NOSA!O10231=تحویلی!$E$1,تحویلی!$E$1&amp;COUNTIF(NOSA!$O$1:O10231,تحویلی!$E$1),"")),"")</f>
        <v/>
      </c>
      <c r="E10231" s="10" t="str">
        <f t="shared" si="650"/>
        <v>7347894</v>
      </c>
      <c r="F10231" s="10" t="str">
        <f>IFERROR(VLOOKUP(I10231,DATABASE!$N:$O,2,FALSE),"")</f>
        <v>پوتين ايمني نسوز</v>
      </c>
      <c r="G10231" s="3" t="s">
        <v>3921</v>
      </c>
      <c r="H10231" s="3">
        <v>7347</v>
      </c>
      <c r="I10231" s="3" t="s">
        <v>1648</v>
      </c>
      <c r="J10231" s="3" t="s">
        <v>4675</v>
      </c>
      <c r="K10231" s="3">
        <v>1</v>
      </c>
      <c r="L10231" s="3" t="s">
        <v>3</v>
      </c>
      <c r="M10231" s="3" t="s">
        <v>40</v>
      </c>
      <c r="N10231" s="3" t="s">
        <v>4613</v>
      </c>
      <c r="O10231" s="1">
        <v>894</v>
      </c>
      <c r="P10231" s="3">
        <v>1</v>
      </c>
      <c r="Q10231" s="10">
        <f t="shared" si="651"/>
        <v>894</v>
      </c>
    </row>
    <row r="10232" spans="2:17" ht="20.25" customHeight="1">
      <c r="B10232" s="10" t="str">
        <f t="shared" si="648"/>
        <v>لباس كار كارشناسي894</v>
      </c>
      <c r="C10232" s="10" t="str">
        <f t="shared" si="649"/>
        <v>لباس كار كارشناسي1404/06/04894</v>
      </c>
      <c r="D10232" s="10" t="str">
        <f>IFERROR(IF(تحویلی!$E$1="","",IF(NOSA!O10232=تحویلی!$E$1,تحویلی!$E$1&amp;COUNTIF(NOSA!$O$1:O10232,تحویلی!$E$1),"")),"")</f>
        <v/>
      </c>
      <c r="E10232" s="10" t="str">
        <f t="shared" si="650"/>
        <v>7347894</v>
      </c>
      <c r="F10232" s="10" t="str">
        <f>IFERROR(VLOOKUP(I10232,DATABASE!$N:$O,2,FALSE),"")</f>
        <v>لباس كار كارشناسي</v>
      </c>
      <c r="G10232" s="3" t="s">
        <v>3921</v>
      </c>
      <c r="H10232" s="3">
        <v>7347</v>
      </c>
      <c r="I10232" s="3" t="s">
        <v>1754</v>
      </c>
      <c r="J10232" s="3" t="s">
        <v>4676</v>
      </c>
      <c r="K10232" s="3">
        <v>1</v>
      </c>
      <c r="L10232" s="3" t="s">
        <v>28</v>
      </c>
      <c r="M10232" s="3" t="s">
        <v>40</v>
      </c>
      <c r="N10232" s="3" t="s">
        <v>4613</v>
      </c>
      <c r="O10232" s="1">
        <v>894</v>
      </c>
      <c r="P10232" s="3">
        <v>1</v>
      </c>
      <c r="Q10232" s="10">
        <f t="shared" si="651"/>
        <v>894</v>
      </c>
    </row>
    <row r="10233" spans="2:17" ht="20.25" customHeight="1">
      <c r="B10233" s="10" t="str">
        <f t="shared" si="648"/>
        <v>دستكش ضد برش سبك866</v>
      </c>
      <c r="C10233" s="10" t="str">
        <f t="shared" si="649"/>
        <v>دستكش ضد برش سبك1404/06/05866</v>
      </c>
      <c r="D10233" s="10" t="str">
        <f>IFERROR(IF(تحویلی!$E$1="","",IF(NOSA!O10233=تحویلی!$E$1,تحویلی!$E$1&amp;COUNTIF(NOSA!$O$1:O10233,تحویلی!$E$1),"")),"")</f>
        <v/>
      </c>
      <c r="E10233" s="10" t="str">
        <f t="shared" si="650"/>
        <v>7350866</v>
      </c>
      <c r="F10233" s="10" t="str">
        <f>IFERROR(VLOOKUP(I10233,DATABASE!$N:$O,2,FALSE),"")</f>
        <v>دستكش ضد برش سبك</v>
      </c>
      <c r="G10233" s="436" t="s">
        <v>3922</v>
      </c>
      <c r="H10233" s="437">
        <v>7350</v>
      </c>
      <c r="I10233" s="436" t="s">
        <v>1442</v>
      </c>
      <c r="J10233" s="436" t="s">
        <v>4602</v>
      </c>
      <c r="K10233" s="438">
        <v>1</v>
      </c>
      <c r="L10233" s="436" t="s">
        <v>3</v>
      </c>
      <c r="M10233" s="436" t="s">
        <v>4603</v>
      </c>
      <c r="N10233" s="436" t="s">
        <v>3238</v>
      </c>
      <c r="O10233" s="439">
        <v>866</v>
      </c>
      <c r="P10233" s="437">
        <v>1</v>
      </c>
      <c r="Q10233" s="10">
        <f t="shared" si="651"/>
        <v>866</v>
      </c>
    </row>
    <row r="10234" spans="2:17" ht="20.25" customHeight="1">
      <c r="B10234" s="10" t="str">
        <f t="shared" si="648"/>
        <v>كلاه ايمني488</v>
      </c>
      <c r="C10234" s="10" t="str">
        <f t="shared" si="649"/>
        <v>كلاه ايمني1404/06/05488</v>
      </c>
      <c r="D10234" s="10" t="str">
        <f>IFERROR(IF(تحویلی!$E$1="","",IF(NOSA!O10234=تحویلی!$E$1,تحویلی!$E$1&amp;COUNTIF(NOSA!$O$1:O10234,تحویلی!$E$1),"")),"")</f>
        <v/>
      </c>
      <c r="E10234" s="10" t="str">
        <f t="shared" si="650"/>
        <v>7353488</v>
      </c>
      <c r="F10234" s="10" t="str">
        <f>IFERROR(VLOOKUP(I10234,DATABASE!$N:$O,2,FALSE),"")</f>
        <v>كلاه ايمني</v>
      </c>
      <c r="G10234" s="436" t="s">
        <v>3922</v>
      </c>
      <c r="H10234" s="437">
        <v>7353</v>
      </c>
      <c r="I10234" s="436" t="s">
        <v>1505</v>
      </c>
      <c r="J10234" s="436" t="s">
        <v>4664</v>
      </c>
      <c r="K10234" s="438">
        <v>1</v>
      </c>
      <c r="L10234" s="436" t="s">
        <v>8</v>
      </c>
      <c r="M10234" s="436" t="s">
        <v>4608</v>
      </c>
      <c r="N10234" s="436" t="s">
        <v>4650</v>
      </c>
      <c r="O10234" s="439">
        <v>488</v>
      </c>
      <c r="P10234" s="437">
        <v>1</v>
      </c>
      <c r="Q10234" s="10">
        <f t="shared" si="651"/>
        <v>488</v>
      </c>
    </row>
    <row r="10235" spans="2:17" ht="20.25" customHeight="1">
      <c r="B10235" s="10" t="str">
        <f t="shared" si="648"/>
        <v>لباس كار كارشناسي286</v>
      </c>
      <c r="C10235" s="10" t="str">
        <f t="shared" si="649"/>
        <v>لباس كار كارشناسي1404/06/05286</v>
      </c>
      <c r="D10235" s="10" t="str">
        <f>IFERROR(IF(تحویلی!$E$1="","",IF(NOSA!O10235=تحویلی!$E$1,تحویلی!$E$1&amp;COUNTIF(NOSA!$O$1:O10235,تحویلی!$E$1),"")),"")</f>
        <v/>
      </c>
      <c r="E10235" s="10" t="str">
        <f t="shared" si="650"/>
        <v>7362286</v>
      </c>
      <c r="F10235" s="10" t="str">
        <f>IFERROR(VLOOKUP(I10235,DATABASE!$N:$O,2,FALSE),"")</f>
        <v>لباس كار كارشناسي</v>
      </c>
      <c r="G10235" s="436" t="s">
        <v>3922</v>
      </c>
      <c r="H10235" s="437">
        <v>7362</v>
      </c>
      <c r="I10235" s="436" t="s">
        <v>2346</v>
      </c>
      <c r="J10235" s="436" t="s">
        <v>4677</v>
      </c>
      <c r="K10235" s="438">
        <v>1</v>
      </c>
      <c r="L10235" s="436" t="s">
        <v>28</v>
      </c>
      <c r="M10235" s="436" t="s">
        <v>40</v>
      </c>
      <c r="N10235" s="436" t="s">
        <v>4678</v>
      </c>
      <c r="O10235" s="439">
        <v>286</v>
      </c>
      <c r="P10235" s="437">
        <v>1</v>
      </c>
      <c r="Q10235" s="10">
        <f t="shared" si="651"/>
        <v>286</v>
      </c>
    </row>
    <row r="10236" spans="2:17" ht="20.25" customHeight="1">
      <c r="B10236" s="10" t="str">
        <f t="shared" si="648"/>
        <v>كفش ستادي630</v>
      </c>
      <c r="C10236" s="10" t="str">
        <f t="shared" si="649"/>
        <v>كفش ستادي1404/06/05630</v>
      </c>
      <c r="D10236" s="10" t="str">
        <f>IFERROR(IF(تحویلی!$E$1="","",IF(NOSA!O10236=تحویلی!$E$1,تحویلی!$E$1&amp;COUNTIF(NOSA!$O$1:O10236,تحویلی!$E$1),"")),"")</f>
        <v/>
      </c>
      <c r="E10236" s="10" t="str">
        <f t="shared" si="650"/>
        <v>7363630</v>
      </c>
      <c r="F10236" s="10" t="str">
        <f>IFERROR(VLOOKUP(I10236,DATABASE!$N:$O,2,FALSE),"")</f>
        <v>كفش ستادي</v>
      </c>
      <c r="G10236" s="436" t="s">
        <v>3922</v>
      </c>
      <c r="H10236" s="437">
        <v>7363</v>
      </c>
      <c r="I10236" s="436" t="s">
        <v>2344</v>
      </c>
      <c r="J10236" s="436" t="s">
        <v>2596</v>
      </c>
      <c r="K10236" s="438">
        <v>1</v>
      </c>
      <c r="L10236" s="436" t="s">
        <v>3</v>
      </c>
      <c r="M10236" s="436" t="s">
        <v>4621</v>
      </c>
      <c r="N10236" s="436" t="s">
        <v>4679</v>
      </c>
      <c r="O10236" s="439">
        <v>630</v>
      </c>
      <c r="P10236" s="437">
        <v>1</v>
      </c>
      <c r="Q10236" s="10">
        <f t="shared" si="651"/>
        <v>630</v>
      </c>
    </row>
    <row r="10237" spans="2:17" ht="20.25" customHeight="1">
      <c r="B10237" s="10" t="str">
        <f t="shared" si="648"/>
        <v>820</v>
      </c>
      <c r="C10237" s="10" t="str">
        <f t="shared" si="649"/>
        <v>1404/06/05820</v>
      </c>
      <c r="D10237" s="10" t="str">
        <f>IFERROR(IF(تحویلی!$E$1="","",IF(NOSA!O10237=تحویلی!$E$1,تحویلی!$E$1&amp;COUNTIF(NOSA!$O$1:O10237,تحویلی!$E$1),"")),"")</f>
        <v/>
      </c>
      <c r="E10237" s="10" t="str">
        <f t="shared" si="650"/>
        <v>7369820</v>
      </c>
      <c r="F10237" s="10" t="str">
        <f>IFERROR(VLOOKUP(I10237,DATABASE!$N:$O,2,FALSE),"")</f>
        <v/>
      </c>
      <c r="G10237" s="436" t="s">
        <v>3922</v>
      </c>
      <c r="H10237" s="437">
        <v>7369</v>
      </c>
      <c r="I10237" s="436" t="s">
        <v>3559</v>
      </c>
      <c r="J10237" s="436" t="s">
        <v>4625</v>
      </c>
      <c r="K10237" s="438">
        <v>3</v>
      </c>
      <c r="L10237" s="436" t="s">
        <v>8</v>
      </c>
      <c r="M10237" s="436" t="s">
        <v>40</v>
      </c>
      <c r="N10237" s="436" t="s">
        <v>1738</v>
      </c>
      <c r="O10237" s="439">
        <v>820</v>
      </c>
      <c r="P10237" s="437">
        <v>0</v>
      </c>
      <c r="Q10237" s="10">
        <f t="shared" si="651"/>
        <v>820</v>
      </c>
    </row>
    <row r="10238" spans="2:17" ht="20.25" customHeight="1">
      <c r="B10238" s="10" t="str">
        <f t="shared" si="648"/>
        <v>كفش ستادي795</v>
      </c>
      <c r="C10238" s="10" t="str">
        <f t="shared" si="649"/>
        <v>كفش ستادي1404/06/05795</v>
      </c>
      <c r="D10238" s="10" t="str">
        <f>IFERROR(IF(تحویلی!$E$1="","",IF(NOSA!O10238=تحویلی!$E$1,تحویلی!$E$1&amp;COUNTIF(NOSA!$O$1:O10238,تحویلی!$E$1),"")),"")</f>
        <v/>
      </c>
      <c r="E10238" s="10" t="str">
        <f t="shared" si="650"/>
        <v>7382795</v>
      </c>
      <c r="F10238" s="10" t="str">
        <f>IFERROR(VLOOKUP(I10238,DATABASE!$N:$O,2,FALSE),"")</f>
        <v>كفش ستادي</v>
      </c>
      <c r="G10238" s="436" t="s">
        <v>3922</v>
      </c>
      <c r="H10238" s="437">
        <v>7382</v>
      </c>
      <c r="I10238" s="436" t="s">
        <v>2344</v>
      </c>
      <c r="J10238" s="436" t="s">
        <v>2596</v>
      </c>
      <c r="K10238" s="438">
        <v>1</v>
      </c>
      <c r="L10238" s="436" t="s">
        <v>3</v>
      </c>
      <c r="M10238" s="436" t="s">
        <v>4621</v>
      </c>
      <c r="N10238" s="436" t="s">
        <v>4680</v>
      </c>
      <c r="O10238" s="439">
        <v>795</v>
      </c>
      <c r="P10238" s="437">
        <v>1</v>
      </c>
      <c r="Q10238" s="10">
        <f t="shared" si="651"/>
        <v>795</v>
      </c>
    </row>
    <row r="10239" spans="2:17" ht="20.25" customHeight="1">
      <c r="B10239" s="10" t="str">
        <f t="shared" si="648"/>
        <v>لباس كار(بلوز و شلوار)694</v>
      </c>
      <c r="C10239" s="10" t="str">
        <f t="shared" si="649"/>
        <v>لباس كار(بلوز و شلوار)1404/06/05694</v>
      </c>
      <c r="D10239" s="10" t="str">
        <f>IFERROR(IF(تحویلی!$E$1="","",IF(NOSA!O10239=تحویلی!$E$1,تحویلی!$E$1&amp;COUNTIF(NOSA!$O$1:O10239,تحویلی!$E$1),"")),"")</f>
        <v/>
      </c>
      <c r="E10239" s="10" t="str">
        <f t="shared" si="650"/>
        <v>7387694</v>
      </c>
      <c r="F10239" s="10" t="str">
        <f>IFERROR(VLOOKUP(I10239,DATABASE!$N:$O,2,FALSE),"")</f>
        <v>لباس كار(بلوز و شلوار)</v>
      </c>
      <c r="G10239" s="436" t="s">
        <v>3922</v>
      </c>
      <c r="H10239" s="437">
        <v>7387</v>
      </c>
      <c r="I10239" s="436" t="s">
        <v>1724</v>
      </c>
      <c r="J10239" s="436" t="s">
        <v>4681</v>
      </c>
      <c r="K10239" s="438">
        <v>1</v>
      </c>
      <c r="L10239" s="436" t="s">
        <v>28</v>
      </c>
      <c r="M10239" s="436" t="s">
        <v>4603</v>
      </c>
      <c r="N10239" s="436" t="s">
        <v>4672</v>
      </c>
      <c r="O10239" s="439">
        <v>694</v>
      </c>
      <c r="P10239" s="437">
        <v>1</v>
      </c>
      <c r="Q10239" s="10">
        <f t="shared" si="651"/>
        <v>694</v>
      </c>
    </row>
    <row r="10240" spans="2:17" ht="20.25" customHeight="1">
      <c r="B10240" s="10" t="str">
        <f t="shared" si="648"/>
        <v>دستكش ساق بلند نسوز649</v>
      </c>
      <c r="C10240" s="10" t="str">
        <f t="shared" si="649"/>
        <v>دستكش ساق بلند نسوز1404/06/05649</v>
      </c>
      <c r="D10240" s="10" t="str">
        <f>IFERROR(IF(تحویلی!$E$1="","",IF(NOSA!O10240=تحویلی!$E$1,تحویلی!$E$1&amp;COUNTIF(NOSA!$O$1:O10240,تحویلی!$E$1),"")),"")</f>
        <v/>
      </c>
      <c r="E10240" s="10" t="str">
        <f t="shared" si="650"/>
        <v>7388649</v>
      </c>
      <c r="F10240" s="10" t="str">
        <f>IFERROR(VLOOKUP(I10240,DATABASE!$N:$O,2,FALSE),"")</f>
        <v>دستكش ساق بلند نسوز</v>
      </c>
      <c r="G10240" s="436" t="s">
        <v>3922</v>
      </c>
      <c r="H10240" s="437">
        <v>7388</v>
      </c>
      <c r="I10240" s="436" t="s">
        <v>1461</v>
      </c>
      <c r="J10240" s="436" t="s">
        <v>4643</v>
      </c>
      <c r="K10240" s="438">
        <v>1</v>
      </c>
      <c r="L10240" s="436" t="s">
        <v>3</v>
      </c>
      <c r="M10240" s="436" t="s">
        <v>19</v>
      </c>
      <c r="N10240" s="436" t="s">
        <v>1276</v>
      </c>
      <c r="O10240" s="439">
        <v>649</v>
      </c>
      <c r="P10240" s="437">
        <v>1</v>
      </c>
      <c r="Q10240" s="10">
        <f t="shared" si="651"/>
        <v>649</v>
      </c>
    </row>
    <row r="10241" spans="2:17" ht="20.25" customHeight="1">
      <c r="B10241" s="10" t="str">
        <f t="shared" si="648"/>
        <v>نقاب تيره محافظ صورت معمولي402</v>
      </c>
      <c r="C10241" s="10" t="str">
        <f t="shared" si="649"/>
        <v>نقاب تيره محافظ صورت معمولي1404/06/05402</v>
      </c>
      <c r="D10241" s="10" t="str">
        <f>IFERROR(IF(تحویلی!$E$1="","",IF(NOSA!O10241=تحویلی!$E$1,تحویلی!$E$1&amp;COUNTIF(NOSA!$O$1:O10241,تحویلی!$E$1),"")),"")</f>
        <v/>
      </c>
      <c r="E10241" s="10" t="str">
        <f t="shared" si="650"/>
        <v>7389402</v>
      </c>
      <c r="F10241" s="10" t="str">
        <f>IFERROR(VLOOKUP(I10241,DATABASE!$N:$O,2,FALSE),"")</f>
        <v>نقاب تيره محافظ صورت معمولي</v>
      </c>
      <c r="G10241" s="436" t="s">
        <v>3922</v>
      </c>
      <c r="H10241" s="437">
        <v>7389</v>
      </c>
      <c r="I10241" s="436" t="s">
        <v>1557</v>
      </c>
      <c r="J10241" s="436" t="s">
        <v>4682</v>
      </c>
      <c r="K10241" s="438">
        <v>1</v>
      </c>
      <c r="L10241" s="436" t="s">
        <v>8</v>
      </c>
      <c r="M10241" s="436" t="s">
        <v>4608</v>
      </c>
      <c r="N10241" s="436" t="s">
        <v>4683</v>
      </c>
      <c r="O10241" s="439">
        <v>402</v>
      </c>
      <c r="P10241" s="437">
        <v>1</v>
      </c>
      <c r="Q10241" s="10">
        <f t="shared" si="651"/>
        <v>402</v>
      </c>
    </row>
    <row r="10242" spans="2:17" ht="20.25" customHeight="1">
      <c r="B10242" s="10" t="str">
        <f t="shared" si="648"/>
        <v>دستكش استاد كار163</v>
      </c>
      <c r="C10242" s="10" t="str">
        <f t="shared" si="649"/>
        <v>دستكش استاد كار1404/06/06163</v>
      </c>
      <c r="D10242" s="10" t="str">
        <f>IFERROR(IF(تحویلی!$E$1="","",IF(NOSA!O10242=تحویلی!$E$1,تحویلی!$E$1&amp;COUNTIF(NOSA!$O$1:O10242,تحویلی!$E$1),"")),"")</f>
        <v/>
      </c>
      <c r="E10242" s="10" t="str">
        <f t="shared" si="650"/>
        <v>7408163</v>
      </c>
      <c r="F10242" s="10" t="str">
        <f>IFERROR(VLOOKUP(I10242,DATABASE!$N:$O,2,FALSE),"")</f>
        <v>دستكش استاد كار</v>
      </c>
      <c r="G10242" s="3" t="s">
        <v>3923</v>
      </c>
      <c r="H10242" s="4">
        <v>7408</v>
      </c>
      <c r="I10242" s="3" t="s">
        <v>1543</v>
      </c>
      <c r="J10242" s="3" t="s">
        <v>4610</v>
      </c>
      <c r="K10242" s="5">
        <v>1</v>
      </c>
      <c r="L10242" s="3" t="s">
        <v>3</v>
      </c>
      <c r="M10242" s="3" t="s">
        <v>4623</v>
      </c>
      <c r="N10242" s="3" t="s">
        <v>1868</v>
      </c>
      <c r="O10242" s="1">
        <v>163</v>
      </c>
      <c r="P10242" s="4">
        <v>1</v>
      </c>
      <c r="Q10242" s="10">
        <f t="shared" si="651"/>
        <v>163</v>
      </c>
    </row>
    <row r="10243" spans="2:17" ht="20.25" customHeight="1">
      <c r="B10243" s="10" t="str">
        <f t="shared" si="648"/>
        <v>دستكش استاد كار935</v>
      </c>
      <c r="C10243" s="10" t="str">
        <f t="shared" si="649"/>
        <v>دستكش استاد كار1404/06/06935</v>
      </c>
      <c r="D10243" s="10" t="str">
        <f>IFERROR(IF(تحویلی!$E$1="","",IF(NOSA!O10243=تحویلی!$E$1,تحویلی!$E$1&amp;COUNTIF(NOSA!$O$1:O10243,تحویلی!$E$1),"")),"")</f>
        <v/>
      </c>
      <c r="E10243" s="10" t="str">
        <f t="shared" si="650"/>
        <v>7408935</v>
      </c>
      <c r="F10243" s="10" t="str">
        <f>IFERROR(VLOOKUP(I10243,DATABASE!$N:$O,2,FALSE),"")</f>
        <v>دستكش استاد كار</v>
      </c>
      <c r="G10243" s="3" t="s">
        <v>3923</v>
      </c>
      <c r="H10243" s="4">
        <v>7408</v>
      </c>
      <c r="I10243" s="3" t="s">
        <v>1543</v>
      </c>
      <c r="J10243" s="3" t="s">
        <v>4610</v>
      </c>
      <c r="K10243" s="5">
        <v>1</v>
      </c>
      <c r="L10243" s="3" t="s">
        <v>3</v>
      </c>
      <c r="M10243" s="3" t="s">
        <v>4623</v>
      </c>
      <c r="N10243" s="3" t="s">
        <v>4684</v>
      </c>
      <c r="O10243" s="1">
        <v>935</v>
      </c>
      <c r="P10243" s="4">
        <v>1</v>
      </c>
      <c r="Q10243" s="10">
        <f t="shared" si="651"/>
        <v>935</v>
      </c>
    </row>
    <row r="10244" spans="2:17" ht="20.25" customHeight="1">
      <c r="B10244" s="10" t="str">
        <f t="shared" si="648"/>
        <v>دستكش كف مواد سبك955</v>
      </c>
      <c r="C10244" s="10" t="str">
        <f t="shared" si="649"/>
        <v>دستكش كف مواد سبك1404/06/06955</v>
      </c>
      <c r="D10244" s="10" t="str">
        <f>IFERROR(IF(تحویلی!$E$1="","",IF(NOSA!O10244=تحویلی!$E$1,تحویلی!$E$1&amp;COUNTIF(NOSA!$O$1:O10244,تحویلی!$E$1),"")),"")</f>
        <v/>
      </c>
      <c r="E10244" s="10" t="str">
        <f t="shared" si="650"/>
        <v>7413955</v>
      </c>
      <c r="F10244" s="10" t="str">
        <f>IFERROR(VLOOKUP(I10244,DATABASE!$N:$O,2,FALSE),"")</f>
        <v>دستكش كف مواد سبك</v>
      </c>
      <c r="G10244" s="3" t="s">
        <v>3923</v>
      </c>
      <c r="H10244" s="4">
        <v>7413</v>
      </c>
      <c r="I10244" s="3" t="s">
        <v>1456</v>
      </c>
      <c r="J10244" s="3" t="s">
        <v>4605</v>
      </c>
      <c r="K10244" s="5">
        <v>1</v>
      </c>
      <c r="L10244" s="3" t="s">
        <v>3</v>
      </c>
      <c r="M10244" s="3" t="s">
        <v>4603</v>
      </c>
      <c r="N10244" s="3" t="s">
        <v>4304</v>
      </c>
      <c r="O10244" s="1">
        <v>955</v>
      </c>
      <c r="P10244" s="4">
        <v>1</v>
      </c>
      <c r="Q10244" s="10">
        <f t="shared" si="651"/>
        <v>955</v>
      </c>
    </row>
    <row r="10245" spans="2:17" ht="20.25" customHeight="1">
      <c r="B10245" s="10" t="str">
        <f t="shared" si="648"/>
        <v>دستكش ضد برش سبك717</v>
      </c>
      <c r="C10245" s="10" t="str">
        <f t="shared" si="649"/>
        <v>دستكش ضد برش سبك1404/06/06717</v>
      </c>
      <c r="D10245" s="10" t="str">
        <f>IFERROR(IF(تحویلی!$E$1="","",IF(NOSA!O10245=تحویلی!$E$1,تحویلی!$E$1&amp;COUNTIF(NOSA!$O$1:O10245,تحویلی!$E$1),"")),"")</f>
        <v/>
      </c>
      <c r="E10245" s="10" t="str">
        <f t="shared" si="650"/>
        <v>7417717</v>
      </c>
      <c r="F10245" s="10" t="str">
        <f>IFERROR(VLOOKUP(I10245,DATABASE!$N:$O,2,FALSE),"")</f>
        <v>دستكش ضد برش سبك</v>
      </c>
      <c r="G10245" s="3" t="s">
        <v>3923</v>
      </c>
      <c r="H10245" s="4">
        <v>7417</v>
      </c>
      <c r="I10245" s="3" t="s">
        <v>1442</v>
      </c>
      <c r="J10245" s="3" t="s">
        <v>4602</v>
      </c>
      <c r="K10245" s="5">
        <v>1</v>
      </c>
      <c r="L10245" s="3" t="s">
        <v>3</v>
      </c>
      <c r="M10245" s="3" t="s">
        <v>4603</v>
      </c>
      <c r="N10245" s="3" t="s">
        <v>4685</v>
      </c>
      <c r="O10245" s="1">
        <v>717</v>
      </c>
      <c r="P10245" s="4">
        <v>1</v>
      </c>
      <c r="Q10245" s="10">
        <f t="shared" si="651"/>
        <v>717</v>
      </c>
    </row>
    <row r="10246" spans="2:17" ht="20.25" customHeight="1">
      <c r="B10246" s="10" t="str">
        <f t="shared" si="648"/>
        <v>دستكش ضد برش سبك582</v>
      </c>
      <c r="C10246" s="10" t="str">
        <f t="shared" si="649"/>
        <v>دستكش ضد برش سبك1404/06/06582</v>
      </c>
      <c r="D10246" s="10" t="str">
        <f>IFERROR(IF(تحویلی!$E$1="","",IF(NOSA!O10246=تحویلی!$E$1,تحویلی!$E$1&amp;COUNTIF(NOSA!$O$1:O10246,تحویلی!$E$1),"")),"")</f>
        <v/>
      </c>
      <c r="E10246" s="10" t="str">
        <f t="shared" si="650"/>
        <v>7417582</v>
      </c>
      <c r="F10246" s="10" t="str">
        <f>IFERROR(VLOOKUP(I10246,DATABASE!$N:$O,2,FALSE),"")</f>
        <v>دستكش ضد برش سبك</v>
      </c>
      <c r="G10246" s="3" t="s">
        <v>3923</v>
      </c>
      <c r="H10246" s="4">
        <v>7417</v>
      </c>
      <c r="I10246" s="3" t="s">
        <v>1442</v>
      </c>
      <c r="J10246" s="3" t="s">
        <v>4602</v>
      </c>
      <c r="K10246" s="5">
        <v>1</v>
      </c>
      <c r="L10246" s="3" t="s">
        <v>3</v>
      </c>
      <c r="M10246" s="3" t="s">
        <v>4603</v>
      </c>
      <c r="N10246" s="3" t="s">
        <v>1951</v>
      </c>
      <c r="O10246" s="1">
        <v>582</v>
      </c>
      <c r="P10246" s="4">
        <v>1</v>
      </c>
      <c r="Q10246" s="10">
        <f t="shared" si="651"/>
        <v>582</v>
      </c>
    </row>
    <row r="10247" spans="2:17" ht="20.25" customHeight="1">
      <c r="B10247" s="10" t="str">
        <f t="shared" si="648"/>
        <v>دستكش كف مواد سبك8</v>
      </c>
      <c r="C10247" s="10" t="str">
        <f t="shared" si="649"/>
        <v>دستكش كف مواد سبك1404/06/068</v>
      </c>
      <c r="D10247" s="10" t="str">
        <f>IFERROR(IF(تحویلی!$E$1="","",IF(NOSA!O10247=تحویلی!$E$1,تحویلی!$E$1&amp;COUNTIF(NOSA!$O$1:O10247,تحویلی!$E$1),"")),"")</f>
        <v/>
      </c>
      <c r="E10247" s="10" t="str">
        <f t="shared" si="650"/>
        <v>74188</v>
      </c>
      <c r="F10247" s="10" t="str">
        <f>IFERROR(VLOOKUP(I10247,DATABASE!$N:$O,2,FALSE),"")</f>
        <v>دستكش كف مواد سبك</v>
      </c>
      <c r="G10247" s="3" t="s">
        <v>3923</v>
      </c>
      <c r="H10247" s="4">
        <v>7418</v>
      </c>
      <c r="I10247" s="3" t="s">
        <v>1456</v>
      </c>
      <c r="J10247" s="3" t="s">
        <v>4605</v>
      </c>
      <c r="K10247" s="5">
        <v>1</v>
      </c>
      <c r="L10247" s="3" t="s">
        <v>3</v>
      </c>
      <c r="M10247" s="3" t="s">
        <v>4603</v>
      </c>
      <c r="N10247" s="3" t="s">
        <v>144</v>
      </c>
      <c r="O10247" s="1">
        <v>8</v>
      </c>
      <c r="P10247" s="4">
        <v>1</v>
      </c>
      <c r="Q10247" s="10">
        <f t="shared" si="651"/>
        <v>8</v>
      </c>
    </row>
    <row r="10248" spans="2:17" ht="20.25" customHeight="1">
      <c r="B10248" s="10" t="str">
        <f t="shared" si="648"/>
        <v>دستكش ضد برش سبك862</v>
      </c>
      <c r="C10248" s="10" t="str">
        <f t="shared" si="649"/>
        <v>دستكش ضد برش سبك1404/06/06862</v>
      </c>
      <c r="D10248" s="10" t="str">
        <f>IFERROR(IF(تحویلی!$E$1="","",IF(NOSA!O10248=تحویلی!$E$1,تحویلی!$E$1&amp;COUNTIF(NOSA!$O$1:O10248,تحویلی!$E$1),"")),"")</f>
        <v/>
      </c>
      <c r="E10248" s="10" t="str">
        <f t="shared" si="650"/>
        <v>7432862</v>
      </c>
      <c r="F10248" s="10" t="str">
        <f>IFERROR(VLOOKUP(I10248,DATABASE!$N:$O,2,FALSE),"")</f>
        <v>دستكش ضد برش سبك</v>
      </c>
      <c r="G10248" s="3" t="s">
        <v>3923</v>
      </c>
      <c r="H10248" s="4">
        <v>7432</v>
      </c>
      <c r="I10248" s="3" t="s">
        <v>1442</v>
      </c>
      <c r="J10248" s="3" t="s">
        <v>4602</v>
      </c>
      <c r="K10248" s="5">
        <v>1</v>
      </c>
      <c r="L10248" s="3" t="s">
        <v>3</v>
      </c>
      <c r="M10248" s="3" t="s">
        <v>4603</v>
      </c>
      <c r="N10248" s="3" t="s">
        <v>3192</v>
      </c>
      <c r="O10248" s="1">
        <v>862</v>
      </c>
      <c r="P10248" s="4">
        <v>1</v>
      </c>
      <c r="Q10248" s="10">
        <f t="shared" si="651"/>
        <v>862</v>
      </c>
    </row>
    <row r="10249" spans="2:17" ht="20.25" customHeight="1">
      <c r="B10249" s="10" t="str">
        <f t="shared" si="648"/>
        <v>دستكش ضد برش سبك114</v>
      </c>
      <c r="C10249" s="10" t="str">
        <f t="shared" si="649"/>
        <v>دستكش ضد برش سبك1404/06/06114</v>
      </c>
      <c r="D10249" s="10" t="str">
        <f>IFERROR(IF(تحویلی!$E$1="","",IF(NOSA!O10249=تحویلی!$E$1,تحویلی!$E$1&amp;COUNTIF(NOSA!$O$1:O10249,تحویلی!$E$1),"")),"")</f>
        <v/>
      </c>
      <c r="E10249" s="10" t="str">
        <f t="shared" si="650"/>
        <v>7433114</v>
      </c>
      <c r="F10249" s="10" t="str">
        <f>IFERROR(VLOOKUP(I10249,DATABASE!$N:$O,2,FALSE),"")</f>
        <v>دستكش ضد برش سبك</v>
      </c>
      <c r="G10249" s="3" t="s">
        <v>3923</v>
      </c>
      <c r="H10249" s="4">
        <v>7433</v>
      </c>
      <c r="I10249" s="3" t="s">
        <v>1442</v>
      </c>
      <c r="J10249" s="3" t="s">
        <v>4602</v>
      </c>
      <c r="K10249" s="5">
        <v>1</v>
      </c>
      <c r="L10249" s="3" t="s">
        <v>3</v>
      </c>
      <c r="M10249" s="3" t="s">
        <v>25</v>
      </c>
      <c r="N10249" s="3" t="s">
        <v>4686</v>
      </c>
      <c r="O10249" s="1">
        <v>114</v>
      </c>
      <c r="P10249" s="4">
        <v>1</v>
      </c>
      <c r="Q10249" s="10">
        <f t="shared" si="651"/>
        <v>114</v>
      </c>
    </row>
    <row r="10250" spans="2:17" ht="20.25" customHeight="1">
      <c r="B10250" s="10" t="str">
        <f t="shared" si="648"/>
        <v>دستكش ضد برش سبك853</v>
      </c>
      <c r="C10250" s="10" t="str">
        <f t="shared" si="649"/>
        <v>دستكش ضد برش سبك1404/06/07853</v>
      </c>
      <c r="D10250" s="10" t="str">
        <f>IFERROR(IF(تحویلی!$E$1="","",IF(NOSA!O10250=تحویلی!$E$1,تحویلی!$E$1&amp;COUNTIF(NOSA!$O$1:O10250,تحویلی!$E$1),"")),"")</f>
        <v/>
      </c>
      <c r="E10250" s="10" t="str">
        <f t="shared" si="650"/>
        <v>7439853</v>
      </c>
      <c r="F10250" s="10" t="str">
        <f>IFERROR(VLOOKUP(I10250,DATABASE!$N:$O,2,FALSE),"")</f>
        <v>دستكش ضد برش سبك</v>
      </c>
      <c r="G10250" s="3" t="s">
        <v>3924</v>
      </c>
      <c r="H10250" s="3">
        <v>7439</v>
      </c>
      <c r="I10250" s="3" t="s">
        <v>1442</v>
      </c>
      <c r="J10250" s="3" t="s">
        <v>4602</v>
      </c>
      <c r="K10250" s="3">
        <v>1</v>
      </c>
      <c r="L10250" s="3" t="s">
        <v>3</v>
      </c>
      <c r="M10250" s="3" t="s">
        <v>40</v>
      </c>
      <c r="N10250" s="3" t="s">
        <v>4688</v>
      </c>
      <c r="O10250" s="1">
        <v>853</v>
      </c>
      <c r="P10250" s="3">
        <v>1</v>
      </c>
      <c r="Q10250" s="10">
        <f t="shared" si="651"/>
        <v>853</v>
      </c>
    </row>
    <row r="10251" spans="2:17" ht="20.25" customHeight="1">
      <c r="B10251" s="10" t="str">
        <f t="shared" si="648"/>
        <v>ماسك نيم صورت دو فيلتره (3M)751</v>
      </c>
      <c r="C10251" s="10" t="str">
        <f t="shared" si="649"/>
        <v>ماسك نيم صورت دو فيلتره (3M)1404/06/07751</v>
      </c>
      <c r="D10251" s="10" t="str">
        <f>IFERROR(IF(تحویلی!$E$1="","",IF(NOSA!O10251=تحویلی!$E$1,تحویلی!$E$1&amp;COUNTIF(NOSA!$O$1:O10251,تحویلی!$E$1),"")),"")</f>
        <v/>
      </c>
      <c r="E10251" s="10" t="str">
        <f t="shared" si="650"/>
        <v>7440751</v>
      </c>
      <c r="F10251" s="10" t="str">
        <f>IFERROR(VLOOKUP(I10251,DATABASE!$N:$O,2,FALSE),"")</f>
        <v>ماسك نيم صورت دو فيلتره (3M)</v>
      </c>
      <c r="G10251" s="3" t="s">
        <v>3924</v>
      </c>
      <c r="H10251" s="3">
        <v>7440</v>
      </c>
      <c r="I10251" s="3" t="s">
        <v>1503</v>
      </c>
      <c r="J10251" s="3" t="s">
        <v>4689</v>
      </c>
      <c r="K10251" s="3">
        <v>1</v>
      </c>
      <c r="L10251" s="3" t="s">
        <v>8</v>
      </c>
      <c r="M10251" s="3" t="s">
        <v>4623</v>
      </c>
      <c r="N10251" s="3" t="s">
        <v>2034</v>
      </c>
      <c r="O10251" s="1">
        <v>751</v>
      </c>
      <c r="P10251" s="3">
        <v>1</v>
      </c>
      <c r="Q10251" s="10">
        <f t="shared" si="651"/>
        <v>751</v>
      </c>
    </row>
    <row r="10252" spans="2:17" ht="20.25" customHeight="1">
      <c r="B10252" s="10" t="str">
        <f t="shared" si="648"/>
        <v>دستكش كف مواد سبك733</v>
      </c>
      <c r="C10252" s="10" t="str">
        <f t="shared" si="649"/>
        <v>دستكش كف مواد سبك1404/06/07733</v>
      </c>
      <c r="D10252" s="10" t="str">
        <f>IFERROR(IF(تحویلی!$E$1="","",IF(NOSA!O10252=تحویلی!$E$1,تحویلی!$E$1&amp;COUNTIF(NOSA!$O$1:O10252,تحویلی!$E$1),"")),"")</f>
        <v/>
      </c>
      <c r="E10252" s="10" t="str">
        <f t="shared" si="650"/>
        <v>7443733</v>
      </c>
      <c r="F10252" s="10" t="str">
        <f>IFERROR(VLOOKUP(I10252,DATABASE!$N:$O,2,FALSE),"")</f>
        <v>دستكش كف مواد سبك</v>
      </c>
      <c r="G10252" s="3" t="s">
        <v>3924</v>
      </c>
      <c r="H10252" s="3">
        <v>7443</v>
      </c>
      <c r="I10252" s="3" t="s">
        <v>1456</v>
      </c>
      <c r="J10252" s="3" t="s">
        <v>4605</v>
      </c>
      <c r="K10252" s="3">
        <v>1</v>
      </c>
      <c r="L10252" s="3" t="s">
        <v>3</v>
      </c>
      <c r="M10252" s="3" t="s">
        <v>4603</v>
      </c>
      <c r="N10252" s="3" t="s">
        <v>4690</v>
      </c>
      <c r="O10252" s="1">
        <v>733</v>
      </c>
      <c r="P10252" s="3">
        <v>1</v>
      </c>
      <c r="Q10252" s="10">
        <f t="shared" si="651"/>
        <v>733</v>
      </c>
    </row>
    <row r="10253" spans="2:17" ht="20.25" customHeight="1">
      <c r="B10253" s="10" t="str">
        <f t="shared" si="648"/>
        <v>پيشبند نسوز چرمي834</v>
      </c>
      <c r="C10253" s="10" t="str">
        <f t="shared" si="649"/>
        <v>پيشبند نسوز چرمي1404/06/07834</v>
      </c>
      <c r="D10253" s="10" t="str">
        <f>IFERROR(IF(تحویلی!$E$1="","",IF(NOSA!O10253=تحویلی!$E$1,تحویلی!$E$1&amp;COUNTIF(NOSA!$O$1:O10253,تحویلی!$E$1),"")),"")</f>
        <v/>
      </c>
      <c r="E10253" s="10" t="str">
        <f t="shared" si="650"/>
        <v>7445834</v>
      </c>
      <c r="F10253" s="10" t="str">
        <f>IFERROR(VLOOKUP(I10253,DATABASE!$N:$O,2,FALSE),"")</f>
        <v>پيشبند نسوز چرمي</v>
      </c>
      <c r="G10253" s="3" t="s">
        <v>3924</v>
      </c>
      <c r="H10253" s="3">
        <v>7445</v>
      </c>
      <c r="I10253" s="3" t="s">
        <v>1459</v>
      </c>
      <c r="J10253" s="3" t="s">
        <v>4691</v>
      </c>
      <c r="K10253" s="3">
        <v>1</v>
      </c>
      <c r="L10253" s="3" t="s">
        <v>8</v>
      </c>
      <c r="M10253" s="3" t="s">
        <v>19</v>
      </c>
      <c r="N10253" s="3" t="s">
        <v>3409</v>
      </c>
      <c r="O10253" s="1">
        <v>834</v>
      </c>
      <c r="P10253" s="3">
        <v>1</v>
      </c>
      <c r="Q10253" s="10">
        <f t="shared" si="651"/>
        <v>834</v>
      </c>
    </row>
    <row r="10254" spans="2:17" ht="20.25" customHeight="1">
      <c r="B10254" s="10" t="str">
        <f t="shared" si="648"/>
        <v>130</v>
      </c>
      <c r="C10254" s="10" t="str">
        <f t="shared" si="649"/>
        <v>1404/06/07130</v>
      </c>
      <c r="D10254" s="10" t="str">
        <f>IFERROR(IF(تحویلی!$E$1="","",IF(NOSA!O10254=تحویلی!$E$1,تحویلی!$E$1&amp;COUNTIF(NOSA!$O$1:O10254,تحویلی!$E$1),"")),"")</f>
        <v/>
      </c>
      <c r="E10254" s="10" t="str">
        <f t="shared" si="650"/>
        <v>7448130</v>
      </c>
      <c r="F10254" s="10" t="str">
        <f>IFERROR(VLOOKUP(I10254,DATABASE!$N:$O,2,FALSE),"")</f>
        <v/>
      </c>
      <c r="G10254" s="3" t="s">
        <v>3924</v>
      </c>
      <c r="H10254" s="3">
        <v>7448</v>
      </c>
      <c r="I10254" s="3" t="s">
        <v>2699</v>
      </c>
      <c r="J10254" s="3" t="s">
        <v>4616</v>
      </c>
      <c r="K10254" s="3">
        <v>1</v>
      </c>
      <c r="L10254" s="3" t="s">
        <v>8</v>
      </c>
      <c r="M10254" s="3" t="s">
        <v>19</v>
      </c>
      <c r="N10254" s="3" t="s">
        <v>4674</v>
      </c>
      <c r="O10254" s="1">
        <v>130</v>
      </c>
      <c r="P10254" s="3">
        <v>1</v>
      </c>
      <c r="Q10254" s="10">
        <f t="shared" si="651"/>
        <v>130</v>
      </c>
    </row>
    <row r="10255" spans="2:17" ht="20.25" customHeight="1">
      <c r="B10255" s="10" t="str">
        <f t="shared" ref="B10255:B10318" si="652">F10255&amp;Q10255</f>
        <v>چكمه ايمني نسوز458</v>
      </c>
      <c r="C10255" s="10" t="str">
        <f t="shared" ref="C10255:C10318" si="653">F10255&amp;G10255&amp;O10255</f>
        <v>چكمه ايمني نسوز1404/06/08458</v>
      </c>
      <c r="D10255" s="10" t="str">
        <f>IFERROR(IF(تحویلی!$E$1="","",IF(NOSA!O10255=تحویلی!$E$1,تحویلی!$E$1&amp;COUNTIF(NOSA!$O$1:O10255,تحویلی!$E$1),"")),"")</f>
        <v/>
      </c>
      <c r="E10255" s="10" t="str">
        <f t="shared" ref="E10255:E10318" si="654">H10255&amp;O10255</f>
        <v>7459458</v>
      </c>
      <c r="F10255" s="10" t="str">
        <f>IFERROR(VLOOKUP(I10255,DATABASE!$N:$O,2,FALSE),"")</f>
        <v>چكمه ايمني نسوز</v>
      </c>
      <c r="G10255" s="440" t="s">
        <v>3925</v>
      </c>
      <c r="H10255" s="441">
        <v>7459</v>
      </c>
      <c r="I10255" s="440" t="s">
        <v>1695</v>
      </c>
      <c r="J10255" s="440" t="s">
        <v>4693</v>
      </c>
      <c r="K10255" s="442">
        <v>1</v>
      </c>
      <c r="L10255" s="440" t="s">
        <v>3</v>
      </c>
      <c r="M10255" s="440" t="s">
        <v>4608</v>
      </c>
      <c r="N10255" s="440" t="s">
        <v>4694</v>
      </c>
      <c r="O10255" s="443">
        <v>458</v>
      </c>
      <c r="P10255" s="441">
        <v>1</v>
      </c>
      <c r="Q10255" s="10">
        <f t="shared" si="651"/>
        <v>458</v>
      </c>
    </row>
    <row r="10256" spans="2:17" ht="20.25" customHeight="1">
      <c r="B10256" s="10" t="str">
        <f t="shared" si="652"/>
        <v>دستكش ضد برش سبك893</v>
      </c>
      <c r="C10256" s="10" t="str">
        <f t="shared" si="653"/>
        <v>دستكش ضد برش سبك1404/06/08893</v>
      </c>
      <c r="D10256" s="10" t="str">
        <f>IFERROR(IF(تحویلی!$E$1="","",IF(NOSA!O10256=تحویلی!$E$1,تحویلی!$E$1&amp;COUNTIF(NOSA!$O$1:O10256,تحویلی!$E$1),"")),"")</f>
        <v/>
      </c>
      <c r="E10256" s="10" t="str">
        <f t="shared" si="654"/>
        <v>7461893</v>
      </c>
      <c r="F10256" s="10" t="str">
        <f>IFERROR(VLOOKUP(I10256,DATABASE!$N:$O,2,FALSE),"")</f>
        <v>دستكش ضد برش سبك</v>
      </c>
      <c r="G10256" s="440" t="s">
        <v>3925</v>
      </c>
      <c r="H10256" s="441">
        <v>7461</v>
      </c>
      <c r="I10256" s="440" t="s">
        <v>1442</v>
      </c>
      <c r="J10256" s="440" t="s">
        <v>4602</v>
      </c>
      <c r="K10256" s="442">
        <v>1</v>
      </c>
      <c r="L10256" s="440" t="s">
        <v>3</v>
      </c>
      <c r="M10256" s="440" t="s">
        <v>4603</v>
      </c>
      <c r="N10256" s="440" t="s">
        <v>3490</v>
      </c>
      <c r="O10256" s="443">
        <v>893</v>
      </c>
      <c r="P10256" s="441">
        <v>1</v>
      </c>
      <c r="Q10256" s="10">
        <f t="shared" si="651"/>
        <v>893</v>
      </c>
    </row>
    <row r="10257" spans="2:17" ht="20.25" customHeight="1">
      <c r="B10257" s="10" t="str">
        <f t="shared" si="652"/>
        <v>718</v>
      </c>
      <c r="C10257" s="10" t="str">
        <f t="shared" si="653"/>
        <v>1404/06/08718</v>
      </c>
      <c r="D10257" s="10" t="str">
        <f>IFERROR(IF(تحویلی!$E$1="","",IF(NOSA!O10257=تحویلی!$E$1,تحویلی!$E$1&amp;COUNTIF(NOSA!$O$1:O10257,تحویلی!$E$1),"")),"")</f>
        <v/>
      </c>
      <c r="E10257" s="10" t="str">
        <f t="shared" si="654"/>
        <v>7469718</v>
      </c>
      <c r="F10257" s="10" t="str">
        <f>IFERROR(VLOOKUP(I10257,DATABASE!$N:$O,2,FALSE),"")</f>
        <v/>
      </c>
      <c r="G10257" s="440" t="s">
        <v>3925</v>
      </c>
      <c r="H10257" s="441">
        <v>7469</v>
      </c>
      <c r="I10257" s="440" t="s">
        <v>2699</v>
      </c>
      <c r="J10257" s="440" t="s">
        <v>4616</v>
      </c>
      <c r="K10257" s="442">
        <v>1</v>
      </c>
      <c r="L10257" s="440" t="s">
        <v>8</v>
      </c>
      <c r="M10257" s="440" t="s">
        <v>19</v>
      </c>
      <c r="N10257" s="440" t="s">
        <v>4695</v>
      </c>
      <c r="O10257" s="443">
        <v>718</v>
      </c>
      <c r="P10257" s="441">
        <v>1</v>
      </c>
      <c r="Q10257" s="10">
        <f t="shared" si="651"/>
        <v>718</v>
      </c>
    </row>
    <row r="10258" spans="2:17" ht="20.25" customHeight="1">
      <c r="B10258" s="10" t="str">
        <f t="shared" si="652"/>
        <v>دستكش كف مواد سبك954</v>
      </c>
      <c r="C10258" s="10" t="str">
        <f t="shared" si="653"/>
        <v>دستكش كف مواد سبك1404/06/08954</v>
      </c>
      <c r="D10258" s="10" t="str">
        <f>IFERROR(IF(تحویلی!$E$1="","",IF(NOSA!O10258=تحویلی!$E$1,تحویلی!$E$1&amp;COUNTIF(NOSA!$O$1:O10258,تحویلی!$E$1),"")),"")</f>
        <v/>
      </c>
      <c r="E10258" s="10" t="str">
        <f t="shared" si="654"/>
        <v>7470954</v>
      </c>
      <c r="F10258" s="10" t="str">
        <f>IFERROR(VLOOKUP(I10258,DATABASE!$N:$O,2,FALSE),"")</f>
        <v>دستكش كف مواد سبك</v>
      </c>
      <c r="G10258" s="440" t="s">
        <v>3925</v>
      </c>
      <c r="H10258" s="441">
        <v>7470</v>
      </c>
      <c r="I10258" s="440" t="s">
        <v>1456</v>
      </c>
      <c r="J10258" s="440" t="s">
        <v>4605</v>
      </c>
      <c r="K10258" s="442">
        <v>1</v>
      </c>
      <c r="L10258" s="440" t="s">
        <v>3</v>
      </c>
      <c r="M10258" s="440" t="s">
        <v>4603</v>
      </c>
      <c r="N10258" s="440" t="s">
        <v>4696</v>
      </c>
      <c r="O10258" s="443">
        <v>954</v>
      </c>
      <c r="P10258" s="441">
        <v>1</v>
      </c>
      <c r="Q10258" s="10">
        <f t="shared" si="651"/>
        <v>954</v>
      </c>
    </row>
    <row r="10259" spans="2:17" ht="20.25" customHeight="1">
      <c r="B10259" s="10" t="str">
        <f t="shared" si="652"/>
        <v>دستكش ضد برش سبك938</v>
      </c>
      <c r="C10259" s="10" t="str">
        <f t="shared" si="653"/>
        <v>دستكش ضد برش سبك1404/06/08938</v>
      </c>
      <c r="D10259" s="10" t="str">
        <f>IFERROR(IF(تحویلی!$E$1="","",IF(NOSA!O10259=تحویلی!$E$1,تحویلی!$E$1&amp;COUNTIF(NOSA!$O$1:O10259,تحویلی!$E$1),"")),"")</f>
        <v/>
      </c>
      <c r="E10259" s="10" t="str">
        <f t="shared" si="654"/>
        <v>7478938</v>
      </c>
      <c r="F10259" s="10" t="str">
        <f>IFERROR(VLOOKUP(I10259,DATABASE!$N:$O,2,FALSE),"")</f>
        <v>دستكش ضد برش سبك</v>
      </c>
      <c r="G10259" s="440" t="s">
        <v>3925</v>
      </c>
      <c r="H10259" s="441">
        <v>7478</v>
      </c>
      <c r="I10259" s="440" t="s">
        <v>1442</v>
      </c>
      <c r="J10259" s="440" t="s">
        <v>4602</v>
      </c>
      <c r="K10259" s="442">
        <v>1</v>
      </c>
      <c r="L10259" s="440" t="s">
        <v>3</v>
      </c>
      <c r="M10259" s="440" t="s">
        <v>4603</v>
      </c>
      <c r="N10259" s="440" t="s">
        <v>3983</v>
      </c>
      <c r="O10259" s="443">
        <v>938</v>
      </c>
      <c r="P10259" s="441">
        <v>1</v>
      </c>
      <c r="Q10259" s="10">
        <f t="shared" si="651"/>
        <v>938</v>
      </c>
    </row>
    <row r="10260" spans="2:17" ht="20.25" customHeight="1">
      <c r="B10260" s="10" t="str">
        <f t="shared" si="652"/>
        <v>لباس كار(بلوز و شلوار)478</v>
      </c>
      <c r="C10260" s="10" t="str">
        <f t="shared" si="653"/>
        <v>لباس كار(بلوز و شلوار)1404/06/08478</v>
      </c>
      <c r="D10260" s="10" t="str">
        <f>IFERROR(IF(تحویلی!$E$1="","",IF(NOSA!O10260=تحویلی!$E$1,تحویلی!$E$1&amp;COUNTIF(NOSA!$O$1:O10260,تحویلی!$E$1),"")),"")</f>
        <v/>
      </c>
      <c r="E10260" s="10" t="str">
        <f t="shared" si="654"/>
        <v>7481478</v>
      </c>
      <c r="F10260" s="10" t="str">
        <f>IFERROR(VLOOKUP(I10260,DATABASE!$N:$O,2,FALSE),"")</f>
        <v>لباس كار(بلوز و شلوار)</v>
      </c>
      <c r="G10260" s="440" t="s">
        <v>3925</v>
      </c>
      <c r="H10260" s="441">
        <v>7481</v>
      </c>
      <c r="I10260" s="440" t="s">
        <v>1566</v>
      </c>
      <c r="J10260" s="440" t="s">
        <v>4620</v>
      </c>
      <c r="K10260" s="442">
        <v>1</v>
      </c>
      <c r="L10260" s="440" t="s">
        <v>28</v>
      </c>
      <c r="M10260" s="440" t="s">
        <v>25</v>
      </c>
      <c r="N10260" s="440" t="s">
        <v>1936</v>
      </c>
      <c r="O10260" s="443">
        <v>478</v>
      </c>
      <c r="P10260" s="441">
        <v>1</v>
      </c>
      <c r="Q10260" s="10">
        <f t="shared" si="651"/>
        <v>478</v>
      </c>
    </row>
    <row r="10261" spans="2:17" ht="20.25" customHeight="1">
      <c r="B10261" s="10" t="str">
        <f t="shared" si="652"/>
        <v>چكمه ايمني نسوز567</v>
      </c>
      <c r="C10261" s="10" t="str">
        <f t="shared" si="653"/>
        <v>چكمه ايمني نسوز1404/06/08567</v>
      </c>
      <c r="D10261" s="10" t="str">
        <f>IFERROR(IF(تحویلی!$E$1="","",IF(NOSA!O10261=تحویلی!$E$1,تحویلی!$E$1&amp;COUNTIF(NOSA!$O$1:O10261,تحویلی!$E$1),"")),"")</f>
        <v/>
      </c>
      <c r="E10261" s="10" t="str">
        <f t="shared" si="654"/>
        <v>7485567</v>
      </c>
      <c r="F10261" s="10" t="str">
        <f>IFERROR(VLOOKUP(I10261,DATABASE!$N:$O,2,FALSE),"")</f>
        <v>چكمه ايمني نسوز</v>
      </c>
      <c r="G10261" s="440" t="s">
        <v>3925</v>
      </c>
      <c r="H10261" s="441">
        <v>7485</v>
      </c>
      <c r="I10261" s="440" t="s">
        <v>1658</v>
      </c>
      <c r="J10261" s="440" t="s">
        <v>4697</v>
      </c>
      <c r="K10261" s="442">
        <v>1</v>
      </c>
      <c r="L10261" s="440" t="s">
        <v>3</v>
      </c>
      <c r="M10261" s="440" t="s">
        <v>19</v>
      </c>
      <c r="N10261" s="440" t="s">
        <v>1947</v>
      </c>
      <c r="O10261" s="443">
        <v>567</v>
      </c>
      <c r="P10261" s="441">
        <v>1</v>
      </c>
      <c r="Q10261" s="10">
        <f t="shared" si="651"/>
        <v>567</v>
      </c>
    </row>
    <row r="10262" spans="2:17" ht="20.25" customHeight="1">
      <c r="B10262" s="10" t="str">
        <f t="shared" si="652"/>
        <v>دستكش ضد برش سبك947</v>
      </c>
      <c r="C10262" s="10" t="str">
        <f t="shared" si="653"/>
        <v>دستكش ضد برش سبك1404/06/08947</v>
      </c>
      <c r="D10262" s="10" t="str">
        <f>IFERROR(IF(تحویلی!$E$1="","",IF(NOSA!O10262=تحویلی!$E$1,تحویلی!$E$1&amp;COUNTIF(NOSA!$O$1:O10262,تحویلی!$E$1),"")),"")</f>
        <v/>
      </c>
      <c r="E10262" s="10" t="str">
        <f t="shared" si="654"/>
        <v>7495947</v>
      </c>
      <c r="F10262" s="10" t="str">
        <f>IFERROR(VLOOKUP(I10262,DATABASE!$N:$O,2,FALSE),"")</f>
        <v>دستكش ضد برش سبك</v>
      </c>
      <c r="G10262" s="440" t="s">
        <v>3925</v>
      </c>
      <c r="H10262" s="441">
        <v>7495</v>
      </c>
      <c r="I10262" s="440" t="s">
        <v>1442</v>
      </c>
      <c r="J10262" s="440" t="s">
        <v>4602</v>
      </c>
      <c r="K10262" s="442">
        <v>1</v>
      </c>
      <c r="L10262" s="440" t="s">
        <v>3</v>
      </c>
      <c r="M10262" s="440" t="s">
        <v>4621</v>
      </c>
      <c r="N10262" s="440" t="s">
        <v>4698</v>
      </c>
      <c r="O10262" s="443">
        <v>947</v>
      </c>
      <c r="P10262" s="441">
        <v>1</v>
      </c>
      <c r="Q10262" s="10">
        <f t="shared" si="651"/>
        <v>947</v>
      </c>
    </row>
    <row r="10263" spans="2:17" ht="20.25" customHeight="1">
      <c r="B10263" s="10" t="str">
        <f t="shared" si="652"/>
        <v>دستكش ضد برش سبك163</v>
      </c>
      <c r="C10263" s="10" t="str">
        <f t="shared" si="653"/>
        <v>دستكش ضد برش سبك1404/06/09163</v>
      </c>
      <c r="D10263" s="10" t="str">
        <f>IFERROR(IF(تحویلی!$E$1="","",IF(NOSA!O10263=تحویلی!$E$1,تحویلی!$E$1&amp;COUNTIF(NOSA!$O$1:O10263,تحویلی!$E$1),"")),"")</f>
        <v/>
      </c>
      <c r="E10263" s="10" t="str">
        <f t="shared" si="654"/>
        <v>7503163</v>
      </c>
      <c r="F10263" s="10" t="str">
        <f>IFERROR(VLOOKUP(I10263,DATABASE!$N:$O,2,FALSE),"")</f>
        <v>دستكش ضد برش سبك</v>
      </c>
      <c r="G10263" s="440" t="s">
        <v>3926</v>
      </c>
      <c r="H10263" s="440">
        <v>7503</v>
      </c>
      <c r="I10263" s="440" t="s">
        <v>1442</v>
      </c>
      <c r="J10263" s="440" t="s">
        <v>4602</v>
      </c>
      <c r="K10263" s="440">
        <v>1</v>
      </c>
      <c r="L10263" s="440" t="s">
        <v>3</v>
      </c>
      <c r="M10263" s="440" t="s">
        <v>4623</v>
      </c>
      <c r="N10263" s="440" t="s">
        <v>324</v>
      </c>
      <c r="O10263" s="443">
        <v>163</v>
      </c>
      <c r="P10263" s="440">
        <v>1</v>
      </c>
      <c r="Q10263" s="10">
        <f t="shared" si="651"/>
        <v>163</v>
      </c>
    </row>
    <row r="10264" spans="2:17" ht="20.25" customHeight="1">
      <c r="B10264" s="10" t="str">
        <f t="shared" si="652"/>
        <v>شيشه مات ماسك جوشكاري582</v>
      </c>
      <c r="C10264" s="10" t="str">
        <f t="shared" si="653"/>
        <v>شيشه مات ماسك جوشكاري1404/06/09582</v>
      </c>
      <c r="D10264" s="10" t="str">
        <f>IFERROR(IF(تحویلی!$E$1="","",IF(NOSA!O10264=تحویلی!$E$1,تحویلی!$E$1&amp;COUNTIF(NOSA!$O$1:O10264,تحویلی!$E$1),"")),"")</f>
        <v/>
      </c>
      <c r="E10264" s="10" t="str">
        <f t="shared" si="654"/>
        <v>7515582</v>
      </c>
      <c r="F10264" s="10" t="str">
        <f>IFERROR(VLOOKUP(I10264,DATABASE!$N:$O,2,FALSE),"")</f>
        <v>شيشه مات ماسك جوشكاري</v>
      </c>
      <c r="G10264" s="440" t="s">
        <v>3926</v>
      </c>
      <c r="H10264" s="440">
        <v>7515</v>
      </c>
      <c r="I10264" s="440" t="s">
        <v>1507</v>
      </c>
      <c r="J10264" s="440" t="s">
        <v>4641</v>
      </c>
      <c r="K10264" s="440">
        <v>3</v>
      </c>
      <c r="L10264" s="440" t="s">
        <v>8</v>
      </c>
      <c r="M10264" s="440" t="s">
        <v>189</v>
      </c>
      <c r="N10264" s="440" t="s">
        <v>1951</v>
      </c>
      <c r="O10264" s="443">
        <v>582</v>
      </c>
      <c r="P10264" s="440">
        <v>0</v>
      </c>
      <c r="Q10264" s="10">
        <f t="shared" si="651"/>
        <v>582</v>
      </c>
    </row>
    <row r="10265" spans="2:17" ht="20.25" customHeight="1">
      <c r="B10265" s="10" t="str">
        <f t="shared" si="652"/>
        <v>شيشه ماسك جوشكاري ساده582</v>
      </c>
      <c r="C10265" s="10" t="str">
        <f t="shared" si="653"/>
        <v>شيشه ماسك جوشكاري ساده1404/06/09582</v>
      </c>
      <c r="D10265" s="10" t="str">
        <f>IFERROR(IF(تحویلی!$E$1="","",IF(NOSA!O10265=تحویلی!$E$1,تحویلی!$E$1&amp;COUNTIF(NOSA!$O$1:O10265,تحویلی!$E$1),"")),"")</f>
        <v/>
      </c>
      <c r="E10265" s="10" t="str">
        <f t="shared" si="654"/>
        <v>7515582</v>
      </c>
      <c r="F10265" s="10" t="str">
        <f>IFERROR(VLOOKUP(I10265,DATABASE!$N:$O,2,FALSE),"")</f>
        <v>شيشه ماسك جوشكاري ساده</v>
      </c>
      <c r="G10265" s="440" t="s">
        <v>3926</v>
      </c>
      <c r="H10265" s="440">
        <v>7515</v>
      </c>
      <c r="I10265" s="440" t="s">
        <v>1548</v>
      </c>
      <c r="J10265" s="440" t="s">
        <v>4668</v>
      </c>
      <c r="K10265" s="440">
        <v>3</v>
      </c>
      <c r="L10265" s="440" t="s">
        <v>8</v>
      </c>
      <c r="M10265" s="440" t="s">
        <v>189</v>
      </c>
      <c r="N10265" s="440" t="s">
        <v>1951</v>
      </c>
      <c r="O10265" s="443">
        <v>582</v>
      </c>
      <c r="P10265" s="440">
        <v>0</v>
      </c>
      <c r="Q10265" s="10">
        <f t="shared" si="651"/>
        <v>582</v>
      </c>
    </row>
    <row r="10266" spans="2:17" ht="20.25" customHeight="1">
      <c r="B10266" s="10" t="str">
        <f t="shared" si="652"/>
        <v>دستكش ضد برش سبك835</v>
      </c>
      <c r="C10266" s="10" t="str">
        <f t="shared" si="653"/>
        <v>دستكش ضد برش سبك1404/06/09835</v>
      </c>
      <c r="D10266" s="10" t="str">
        <f>IFERROR(IF(تحویلی!$E$1="","",IF(NOSA!O10266=تحویلی!$E$1,تحویلی!$E$1&amp;COUNTIF(NOSA!$O$1:O10266,تحویلی!$E$1),"")),"")</f>
        <v/>
      </c>
      <c r="E10266" s="10" t="str">
        <f t="shared" si="654"/>
        <v>7527835</v>
      </c>
      <c r="F10266" s="10" t="str">
        <f>IFERROR(VLOOKUP(I10266,DATABASE!$N:$O,2,FALSE),"")</f>
        <v>دستكش ضد برش سبك</v>
      </c>
      <c r="G10266" s="440" t="s">
        <v>3926</v>
      </c>
      <c r="H10266" s="440">
        <v>7527</v>
      </c>
      <c r="I10266" s="440" t="s">
        <v>1442</v>
      </c>
      <c r="J10266" s="440" t="s">
        <v>4602</v>
      </c>
      <c r="K10266" s="440">
        <v>1</v>
      </c>
      <c r="L10266" s="440" t="s">
        <v>3</v>
      </c>
      <c r="M10266" s="440" t="s">
        <v>4603</v>
      </c>
      <c r="N10266" s="440" t="s">
        <v>2659</v>
      </c>
      <c r="O10266" s="443">
        <v>835</v>
      </c>
      <c r="P10266" s="440">
        <v>1</v>
      </c>
      <c r="Q10266" s="10">
        <f t="shared" si="651"/>
        <v>835</v>
      </c>
    </row>
    <row r="10267" spans="2:17" ht="20.25" customHeight="1">
      <c r="B10267" s="10" t="str">
        <f t="shared" si="652"/>
        <v>دستكش ضد برش سبك829</v>
      </c>
      <c r="C10267" s="10" t="str">
        <f t="shared" si="653"/>
        <v>دستكش ضد برش سبك1404/06/09829</v>
      </c>
      <c r="D10267" s="10" t="str">
        <f>IFERROR(IF(تحویلی!$E$1="","",IF(NOSA!O10267=تحویلی!$E$1,تحویلی!$E$1&amp;COUNTIF(NOSA!$O$1:O10267,تحویلی!$E$1),"")),"")</f>
        <v/>
      </c>
      <c r="E10267" s="10" t="str">
        <f t="shared" si="654"/>
        <v>7532829</v>
      </c>
      <c r="F10267" s="10" t="str">
        <f>IFERROR(VLOOKUP(I10267,DATABASE!$N:$O,2,FALSE),"")</f>
        <v>دستكش ضد برش سبك</v>
      </c>
      <c r="G10267" s="440" t="s">
        <v>3926</v>
      </c>
      <c r="H10267" s="440">
        <v>7532</v>
      </c>
      <c r="I10267" s="440" t="s">
        <v>1442</v>
      </c>
      <c r="J10267" s="440" t="s">
        <v>4602</v>
      </c>
      <c r="K10267" s="440">
        <v>1</v>
      </c>
      <c r="L10267" s="440" t="s">
        <v>3</v>
      </c>
      <c r="M10267" s="440" t="s">
        <v>4608</v>
      </c>
      <c r="N10267" s="440" t="s">
        <v>2620</v>
      </c>
      <c r="O10267" s="443">
        <v>829</v>
      </c>
      <c r="P10267" s="440">
        <v>1</v>
      </c>
      <c r="Q10267" s="10">
        <f t="shared" si="651"/>
        <v>829</v>
      </c>
    </row>
    <row r="10268" spans="2:17" ht="20.25" customHeight="1">
      <c r="B10268" s="10" t="str">
        <f t="shared" si="652"/>
        <v>لباس كار(بلوز و شلوار)427</v>
      </c>
      <c r="C10268" s="10" t="str">
        <f t="shared" si="653"/>
        <v>لباس كار(بلوز و شلوار)1404/06/09427</v>
      </c>
      <c r="D10268" s="10" t="str">
        <f>IFERROR(IF(تحویلی!$E$1="","",IF(NOSA!O10268=تحویلی!$E$1,تحویلی!$E$1&amp;COUNTIF(NOSA!$O$1:O10268,تحویلی!$E$1),"")),"")</f>
        <v/>
      </c>
      <c r="E10268" s="10" t="str">
        <f t="shared" si="654"/>
        <v>7533427</v>
      </c>
      <c r="F10268" s="10" t="str">
        <f>IFERROR(VLOOKUP(I10268,DATABASE!$N:$O,2,FALSE),"")</f>
        <v>لباس كار(بلوز و شلوار)</v>
      </c>
      <c r="G10268" s="440" t="s">
        <v>3926</v>
      </c>
      <c r="H10268" s="440">
        <v>7533</v>
      </c>
      <c r="I10268" s="440" t="s">
        <v>1644</v>
      </c>
      <c r="J10268" s="440" t="s">
        <v>4701</v>
      </c>
      <c r="K10268" s="440">
        <v>1</v>
      </c>
      <c r="L10268" s="440" t="s">
        <v>28</v>
      </c>
      <c r="M10268" s="440" t="s">
        <v>4623</v>
      </c>
      <c r="N10268" s="440" t="s">
        <v>4702</v>
      </c>
      <c r="O10268" s="443">
        <v>427</v>
      </c>
      <c r="P10268" s="440">
        <v>1</v>
      </c>
      <c r="Q10268" s="10">
        <f t="shared" si="651"/>
        <v>427</v>
      </c>
    </row>
    <row r="10269" spans="2:17" ht="20.25" customHeight="1">
      <c r="B10269" s="10" t="str">
        <f t="shared" si="652"/>
        <v>پيشبند نسوز چرمي248</v>
      </c>
      <c r="C10269" s="10" t="str">
        <f t="shared" si="653"/>
        <v>پيشبند نسوز چرمي1404/06/09248</v>
      </c>
      <c r="D10269" s="10" t="str">
        <f>IFERROR(IF(تحویلی!$E$1="","",IF(NOSA!O10269=تحویلی!$E$1,تحویلی!$E$1&amp;COUNTIF(NOSA!$O$1:O10269,تحویلی!$E$1),"")),"")</f>
        <v/>
      </c>
      <c r="E10269" s="10" t="str">
        <f t="shared" si="654"/>
        <v>7539248</v>
      </c>
      <c r="F10269" s="10" t="str">
        <f>IFERROR(VLOOKUP(I10269,DATABASE!$N:$O,2,FALSE),"")</f>
        <v>پيشبند نسوز چرمي</v>
      </c>
      <c r="G10269" s="440" t="s">
        <v>3926</v>
      </c>
      <c r="H10269" s="440">
        <v>7539</v>
      </c>
      <c r="I10269" s="440" t="s">
        <v>1459</v>
      </c>
      <c r="J10269" s="440" t="s">
        <v>4691</v>
      </c>
      <c r="K10269" s="440">
        <v>1</v>
      </c>
      <c r="L10269" s="440" t="s">
        <v>8</v>
      </c>
      <c r="M10269" s="440" t="s">
        <v>4608</v>
      </c>
      <c r="N10269" s="440" t="s">
        <v>1886</v>
      </c>
      <c r="O10269" s="443">
        <v>248</v>
      </c>
      <c r="P10269" s="440">
        <v>1</v>
      </c>
      <c r="Q10269" s="10">
        <f t="shared" si="651"/>
        <v>248</v>
      </c>
    </row>
    <row r="10270" spans="2:17" ht="20.25" customHeight="1">
      <c r="B10270" s="10" t="str">
        <f t="shared" si="652"/>
        <v>لباس كار نسوز(بلوز و شلوار)248</v>
      </c>
      <c r="C10270" s="10" t="str">
        <f t="shared" si="653"/>
        <v>لباس كار نسوز(بلوز و شلوار)1404/06/09248</v>
      </c>
      <c r="D10270" s="10" t="str">
        <f>IFERROR(IF(تحویلی!$E$1="","",IF(NOSA!O10270=تحویلی!$E$1,تحویلی!$E$1&amp;COUNTIF(NOSA!$O$1:O10270,تحویلی!$E$1),"")),"")</f>
        <v/>
      </c>
      <c r="E10270" s="10" t="str">
        <f t="shared" si="654"/>
        <v>7539248</v>
      </c>
      <c r="F10270" s="10" t="str">
        <f>IFERROR(VLOOKUP(I10270,DATABASE!$N:$O,2,FALSE),"")</f>
        <v>لباس كار نسوز(بلوز و شلوار)</v>
      </c>
      <c r="G10270" s="440" t="s">
        <v>3926</v>
      </c>
      <c r="H10270" s="440">
        <v>7539</v>
      </c>
      <c r="I10270" s="440" t="s">
        <v>1701</v>
      </c>
      <c r="J10270" s="440" t="s">
        <v>4703</v>
      </c>
      <c r="K10270" s="440">
        <v>1</v>
      </c>
      <c r="L10270" s="440" t="s">
        <v>28</v>
      </c>
      <c r="M10270" s="440" t="s">
        <v>4608</v>
      </c>
      <c r="N10270" s="440" t="s">
        <v>1886</v>
      </c>
      <c r="O10270" s="443">
        <v>248</v>
      </c>
      <c r="P10270" s="440">
        <v>1</v>
      </c>
      <c r="Q10270" s="10">
        <f t="shared" si="651"/>
        <v>248</v>
      </c>
    </row>
    <row r="10271" spans="2:17" ht="20.25" customHeight="1">
      <c r="B10271" s="10" t="str">
        <f t="shared" si="652"/>
        <v>نقاب تيره محافظ صورت معمولي248</v>
      </c>
      <c r="C10271" s="10" t="str">
        <f t="shared" si="653"/>
        <v>نقاب تيره محافظ صورت معمولي1404/06/09248</v>
      </c>
      <c r="D10271" s="10" t="str">
        <f>IFERROR(IF(تحویلی!$E$1="","",IF(NOSA!O10271=تحویلی!$E$1,تحویلی!$E$1&amp;COUNTIF(NOSA!$O$1:O10271,تحویلی!$E$1),"")),"")</f>
        <v/>
      </c>
      <c r="E10271" s="10" t="str">
        <f t="shared" si="654"/>
        <v>7539248</v>
      </c>
      <c r="F10271" s="10" t="str">
        <f>IFERROR(VLOOKUP(I10271,DATABASE!$N:$O,2,FALSE),"")</f>
        <v>نقاب تيره محافظ صورت معمولي</v>
      </c>
      <c r="G10271" s="440" t="s">
        <v>3926</v>
      </c>
      <c r="H10271" s="440">
        <v>7539</v>
      </c>
      <c r="I10271" s="440" t="s">
        <v>1557</v>
      </c>
      <c r="J10271" s="440" t="s">
        <v>4682</v>
      </c>
      <c r="K10271" s="440">
        <v>1</v>
      </c>
      <c r="L10271" s="440" t="s">
        <v>8</v>
      </c>
      <c r="M10271" s="440" t="s">
        <v>4608</v>
      </c>
      <c r="N10271" s="440" t="s">
        <v>1886</v>
      </c>
      <c r="O10271" s="443">
        <v>248</v>
      </c>
      <c r="P10271" s="440">
        <v>1</v>
      </c>
      <c r="Q10271" s="10">
        <f t="shared" si="651"/>
        <v>248</v>
      </c>
    </row>
    <row r="10272" spans="2:17" ht="20.25" customHeight="1">
      <c r="B10272" s="10" t="str">
        <f t="shared" si="652"/>
        <v>دستكش ضد برش سبك83</v>
      </c>
      <c r="C10272" s="10" t="str">
        <f t="shared" si="653"/>
        <v>دستكش ضد برش سبك1404/06/1083</v>
      </c>
      <c r="D10272" s="10" t="str">
        <f>IFERROR(IF(تحویلی!$E$1="","",IF(NOSA!O10272=تحویلی!$E$1,تحویلی!$E$1&amp;COUNTIF(NOSA!$O$1:O10272,تحویلی!$E$1),"")),"")</f>
        <v/>
      </c>
      <c r="E10272" s="10" t="str">
        <f t="shared" si="654"/>
        <v>754883</v>
      </c>
      <c r="F10272" s="10" t="str">
        <f>IFERROR(VLOOKUP(I10272,DATABASE!$N:$O,2,FALSE),"")</f>
        <v>دستكش ضد برش سبك</v>
      </c>
      <c r="G10272" s="440" t="s">
        <v>3927</v>
      </c>
      <c r="H10272" s="440">
        <v>7548</v>
      </c>
      <c r="I10272" s="440" t="s">
        <v>1442</v>
      </c>
      <c r="J10272" s="440" t="s">
        <v>4602</v>
      </c>
      <c r="K10272" s="440">
        <v>1</v>
      </c>
      <c r="L10272" s="440" t="s">
        <v>3</v>
      </c>
      <c r="M10272" s="440" t="s">
        <v>43</v>
      </c>
      <c r="N10272" s="440" t="s">
        <v>4645</v>
      </c>
      <c r="O10272" s="443">
        <v>83</v>
      </c>
      <c r="P10272" s="440">
        <v>1</v>
      </c>
      <c r="Q10272" s="10">
        <f t="shared" si="651"/>
        <v>83</v>
      </c>
    </row>
    <row r="10273" spans="2:17" ht="20.25" customHeight="1">
      <c r="B10273" s="10" t="str">
        <f t="shared" si="652"/>
        <v>ماسك N95) FFP2 )873</v>
      </c>
      <c r="C10273" s="10" t="str">
        <f t="shared" si="653"/>
        <v>ماسك N95) FFP2 )1404/06/10873</v>
      </c>
      <c r="D10273" s="10" t="str">
        <f>IFERROR(IF(تحویلی!$E$1="","",IF(NOSA!O10273=تحویلی!$E$1,تحویلی!$E$1&amp;COUNTIF(NOSA!$O$1:O10273,تحویلی!$E$1),"")),"")</f>
        <v/>
      </c>
      <c r="E10273" s="10" t="str">
        <f t="shared" si="654"/>
        <v>7549873</v>
      </c>
      <c r="F10273" s="10" t="str">
        <f>IFERROR(VLOOKUP(I10273,DATABASE!$N:$O,2,FALSE),"")</f>
        <v>ماسك N95) FFP2 )</v>
      </c>
      <c r="G10273" s="440" t="s">
        <v>3927</v>
      </c>
      <c r="H10273" s="440">
        <v>7549</v>
      </c>
      <c r="I10273" s="440" t="s">
        <v>1469</v>
      </c>
      <c r="J10273" s="440" t="s">
        <v>4614</v>
      </c>
      <c r="K10273" s="440">
        <v>80</v>
      </c>
      <c r="L10273" s="440" t="s">
        <v>8</v>
      </c>
      <c r="M10273" s="440" t="s">
        <v>63</v>
      </c>
      <c r="N10273" s="440" t="s">
        <v>4705</v>
      </c>
      <c r="O10273" s="443">
        <v>873</v>
      </c>
      <c r="P10273" s="440">
        <v>0</v>
      </c>
      <c r="Q10273" s="10">
        <f t="shared" si="651"/>
        <v>873</v>
      </c>
    </row>
    <row r="10274" spans="2:17" ht="20.25" customHeight="1">
      <c r="B10274" s="10" t="str">
        <f t="shared" si="652"/>
        <v>گوشي اير پلاگ953</v>
      </c>
      <c r="C10274" s="10" t="str">
        <f t="shared" si="653"/>
        <v>گوشي اير پلاگ1404/06/10953</v>
      </c>
      <c r="D10274" s="10" t="str">
        <f>IFERROR(IF(تحویلی!$E$1="","",IF(NOSA!O10274=تحویلی!$E$1,تحویلی!$E$1&amp;COUNTIF(NOSA!$O$1:O10274,تحویلی!$E$1),"")),"")</f>
        <v/>
      </c>
      <c r="E10274" s="10" t="str">
        <f t="shared" si="654"/>
        <v>7550953</v>
      </c>
      <c r="F10274" s="10" t="str">
        <f>IFERROR(VLOOKUP(I10274,DATABASE!$N:$O,2,FALSE),"")</f>
        <v>گوشي اير پلاگ</v>
      </c>
      <c r="G10274" s="440" t="s">
        <v>3927</v>
      </c>
      <c r="H10274" s="440">
        <v>7550</v>
      </c>
      <c r="I10274" s="440" t="s">
        <v>1581</v>
      </c>
      <c r="J10274" s="440" t="s">
        <v>4655</v>
      </c>
      <c r="K10274" s="440">
        <v>1</v>
      </c>
      <c r="L10274" s="440" t="s">
        <v>8</v>
      </c>
      <c r="M10274" s="440" t="s">
        <v>4603</v>
      </c>
      <c r="N10274" s="440" t="s">
        <v>4706</v>
      </c>
      <c r="O10274" s="443">
        <v>953</v>
      </c>
      <c r="P10274" s="440">
        <v>1</v>
      </c>
      <c r="Q10274" s="10">
        <f t="shared" si="651"/>
        <v>953</v>
      </c>
    </row>
    <row r="10275" spans="2:17" ht="20.25" customHeight="1">
      <c r="B10275" s="10" t="str">
        <f t="shared" si="652"/>
        <v>بند كفش953</v>
      </c>
      <c r="C10275" s="10" t="str">
        <f t="shared" si="653"/>
        <v>بند كفش1404/06/10953</v>
      </c>
      <c r="D10275" s="10" t="str">
        <f>IFERROR(IF(تحویلی!$E$1="","",IF(NOSA!O10275=تحویلی!$E$1,تحویلی!$E$1&amp;COUNTIF(NOSA!$O$1:O10275,تحویلی!$E$1),"")),"")</f>
        <v/>
      </c>
      <c r="E10275" s="10" t="str">
        <f t="shared" si="654"/>
        <v>7550953</v>
      </c>
      <c r="F10275" s="10" t="str">
        <f>IFERROR(VLOOKUP(I10275,DATABASE!$N:$O,2,FALSE),"")</f>
        <v>بند كفش</v>
      </c>
      <c r="G10275" s="440" t="s">
        <v>3927</v>
      </c>
      <c r="H10275" s="440">
        <v>7550</v>
      </c>
      <c r="I10275" s="440" t="s">
        <v>1462</v>
      </c>
      <c r="J10275" s="440" t="s">
        <v>4707</v>
      </c>
      <c r="K10275" s="440">
        <v>1</v>
      </c>
      <c r="L10275" s="440" t="s">
        <v>3</v>
      </c>
      <c r="M10275" s="440" t="s">
        <v>4603</v>
      </c>
      <c r="N10275" s="440" t="s">
        <v>4706</v>
      </c>
      <c r="O10275" s="443">
        <v>953</v>
      </c>
      <c r="P10275" s="440">
        <v>1</v>
      </c>
      <c r="Q10275" s="10">
        <f t="shared" si="651"/>
        <v>953</v>
      </c>
    </row>
    <row r="10276" spans="2:17" ht="20.25" customHeight="1">
      <c r="B10276" s="10" t="str">
        <f t="shared" si="652"/>
        <v>769</v>
      </c>
      <c r="C10276" s="10" t="str">
        <f t="shared" si="653"/>
        <v>1404/06/10769</v>
      </c>
      <c r="D10276" s="10" t="str">
        <f>IFERROR(IF(تحویلی!$E$1="","",IF(NOSA!O10276=تحویلی!$E$1,تحویلی!$E$1&amp;COUNTIF(NOSA!$O$1:O10276,تحویلی!$E$1),"")),"")</f>
        <v/>
      </c>
      <c r="E10276" s="10" t="str">
        <f t="shared" si="654"/>
        <v>7554769</v>
      </c>
      <c r="F10276" s="10" t="str">
        <f>IFERROR(VLOOKUP(I10276,DATABASE!$N:$O,2,FALSE),"")</f>
        <v/>
      </c>
      <c r="G10276" s="440" t="s">
        <v>3927</v>
      </c>
      <c r="H10276" s="440">
        <v>7554</v>
      </c>
      <c r="I10276" s="440" t="s">
        <v>3559</v>
      </c>
      <c r="J10276" s="440" t="s">
        <v>4625</v>
      </c>
      <c r="K10276" s="440">
        <v>1</v>
      </c>
      <c r="L10276" s="440" t="s">
        <v>8</v>
      </c>
      <c r="M10276" s="440" t="s">
        <v>43</v>
      </c>
      <c r="N10276" s="440" t="s">
        <v>4708</v>
      </c>
      <c r="O10276" s="443">
        <v>769</v>
      </c>
      <c r="P10276" s="440">
        <v>1</v>
      </c>
      <c r="Q10276" s="10">
        <f t="shared" si="651"/>
        <v>769</v>
      </c>
    </row>
    <row r="10277" spans="2:17" ht="20.25" customHeight="1">
      <c r="B10277" s="10" t="str">
        <f t="shared" si="652"/>
        <v>892</v>
      </c>
      <c r="C10277" s="10" t="str">
        <f t="shared" si="653"/>
        <v>1404/06/10892</v>
      </c>
      <c r="D10277" s="10" t="str">
        <f>IFERROR(IF(تحویلی!$E$1="","",IF(NOSA!O10277=تحویلی!$E$1,تحویلی!$E$1&amp;COUNTIF(NOSA!$O$1:O10277,تحویلی!$E$1),"")),"")</f>
        <v/>
      </c>
      <c r="E10277" s="10" t="str">
        <f t="shared" si="654"/>
        <v>7561892</v>
      </c>
      <c r="F10277" s="10" t="str">
        <f>IFERROR(VLOOKUP(I10277,DATABASE!$N:$O,2,FALSE),"")</f>
        <v/>
      </c>
      <c r="G10277" s="440" t="s">
        <v>3927</v>
      </c>
      <c r="H10277" s="440">
        <v>7561</v>
      </c>
      <c r="I10277" s="440" t="s">
        <v>2785</v>
      </c>
      <c r="J10277" s="440" t="s">
        <v>4709</v>
      </c>
      <c r="K10277" s="440">
        <v>1</v>
      </c>
      <c r="L10277" s="440" t="s">
        <v>8</v>
      </c>
      <c r="M10277" s="440" t="s">
        <v>4608</v>
      </c>
      <c r="N10277" s="440" t="s">
        <v>2616</v>
      </c>
      <c r="O10277" s="443">
        <v>892</v>
      </c>
      <c r="P10277" s="440">
        <v>1</v>
      </c>
      <c r="Q10277" s="10">
        <f t="shared" si="651"/>
        <v>892</v>
      </c>
    </row>
    <row r="10278" spans="2:17" ht="20.25" customHeight="1">
      <c r="B10278" s="10" t="str">
        <f t="shared" si="652"/>
        <v>لباس كار نسوز(بلوز و شلوار)783</v>
      </c>
      <c r="C10278" s="10" t="str">
        <f t="shared" si="653"/>
        <v>لباس كار نسوز(بلوز و شلوار)1404/06/10783</v>
      </c>
      <c r="D10278" s="10" t="str">
        <f>IFERROR(IF(تحویلی!$E$1="","",IF(NOSA!O10278=تحویلی!$E$1,تحویلی!$E$1&amp;COUNTIF(NOSA!$O$1:O10278,تحویلی!$E$1),"")),"")</f>
        <v/>
      </c>
      <c r="E10278" s="10" t="str">
        <f t="shared" si="654"/>
        <v>7564783</v>
      </c>
      <c r="F10278" s="10" t="str">
        <f>IFERROR(VLOOKUP(I10278,DATABASE!$N:$O,2,FALSE),"")</f>
        <v>لباس كار نسوز(بلوز و شلوار)</v>
      </c>
      <c r="G10278" s="440" t="s">
        <v>3927</v>
      </c>
      <c r="H10278" s="440">
        <v>7564</v>
      </c>
      <c r="I10278" s="440" t="s">
        <v>1740</v>
      </c>
      <c r="J10278" s="440" t="s">
        <v>4710</v>
      </c>
      <c r="K10278" s="440">
        <v>1</v>
      </c>
      <c r="L10278" s="440" t="s">
        <v>28</v>
      </c>
      <c r="M10278" s="440" t="s">
        <v>4608</v>
      </c>
      <c r="N10278" s="440" t="s">
        <v>2056</v>
      </c>
      <c r="O10278" s="443">
        <v>783</v>
      </c>
      <c r="P10278" s="440">
        <v>1</v>
      </c>
      <c r="Q10278" s="10">
        <f t="shared" si="651"/>
        <v>783</v>
      </c>
    </row>
    <row r="10279" spans="2:17" ht="20.25" customHeight="1">
      <c r="B10279" s="10" t="str">
        <f t="shared" si="652"/>
        <v>كفش ايمني843</v>
      </c>
      <c r="C10279" s="10" t="str">
        <f t="shared" si="653"/>
        <v>كفش ايمني1404/06/11843</v>
      </c>
      <c r="D10279" s="10" t="str">
        <f>IFERROR(IF(تحویلی!$E$1="","",IF(NOSA!O10279=تحویلی!$E$1,تحویلی!$E$1&amp;COUNTIF(NOSA!$O$1:O10279,تحویلی!$E$1),"")),"")</f>
        <v/>
      </c>
      <c r="E10279" s="10" t="str">
        <f t="shared" si="654"/>
        <v>7566843</v>
      </c>
      <c r="F10279" s="10" t="str">
        <f>IFERROR(VLOOKUP(I10279,DATABASE!$N:$O,2,FALSE),"")</f>
        <v>كفش ايمني</v>
      </c>
      <c r="G10279" s="444" t="s">
        <v>3928</v>
      </c>
      <c r="H10279" s="445">
        <v>7566</v>
      </c>
      <c r="I10279" s="444" t="s">
        <v>1497</v>
      </c>
      <c r="J10279" s="444" t="s">
        <v>4712</v>
      </c>
      <c r="K10279" s="446">
        <v>1</v>
      </c>
      <c r="L10279" s="444" t="s">
        <v>3</v>
      </c>
      <c r="M10279" s="444" t="s">
        <v>4603</v>
      </c>
      <c r="N10279" s="444" t="s">
        <v>2695</v>
      </c>
      <c r="O10279" s="447">
        <v>843</v>
      </c>
      <c r="P10279" s="445">
        <v>1</v>
      </c>
      <c r="Q10279" s="10">
        <f t="shared" si="651"/>
        <v>843</v>
      </c>
    </row>
    <row r="10280" spans="2:17" ht="20.25" customHeight="1">
      <c r="B10280" s="10" t="str">
        <f t="shared" si="652"/>
        <v>254</v>
      </c>
      <c r="C10280" s="10" t="str">
        <f t="shared" si="653"/>
        <v>1404/06/11254</v>
      </c>
      <c r="D10280" s="10" t="str">
        <f>IFERROR(IF(تحویلی!$E$1="","",IF(NOSA!O10280=تحویلی!$E$1,تحویلی!$E$1&amp;COUNTIF(NOSA!$O$1:O10280,تحویلی!$E$1),"")),"")</f>
        <v/>
      </c>
      <c r="E10280" s="10" t="str">
        <f t="shared" si="654"/>
        <v>7567254</v>
      </c>
      <c r="F10280" s="10" t="str">
        <f>IFERROR(VLOOKUP(I10280,DATABASE!$N:$O,2,FALSE),"")</f>
        <v/>
      </c>
      <c r="G10280" s="444" t="s">
        <v>3928</v>
      </c>
      <c r="H10280" s="445">
        <v>7567</v>
      </c>
      <c r="I10280" s="444" t="s">
        <v>3559</v>
      </c>
      <c r="J10280" s="444" t="s">
        <v>4625</v>
      </c>
      <c r="K10280" s="446">
        <v>1</v>
      </c>
      <c r="L10280" s="444" t="s">
        <v>8</v>
      </c>
      <c r="M10280" s="444" t="s">
        <v>4603</v>
      </c>
      <c r="N10280" s="444" t="s">
        <v>4713</v>
      </c>
      <c r="O10280" s="447">
        <v>254</v>
      </c>
      <c r="P10280" s="445">
        <v>1</v>
      </c>
      <c r="Q10280" s="10">
        <f t="shared" si="651"/>
        <v>254</v>
      </c>
    </row>
    <row r="10281" spans="2:17" ht="20.25" customHeight="1">
      <c r="B10281" s="10" t="str">
        <f t="shared" si="652"/>
        <v>دستكش كف مواد سبك460</v>
      </c>
      <c r="C10281" s="10" t="str">
        <f t="shared" si="653"/>
        <v>دستكش كف مواد سبك1404/06/11460</v>
      </c>
      <c r="D10281" s="10" t="str">
        <f>IFERROR(IF(تحویلی!$E$1="","",IF(NOSA!O10281=تحویلی!$E$1,تحویلی!$E$1&amp;COUNTIF(NOSA!$O$1:O10281,تحویلی!$E$1),"")),"")</f>
        <v/>
      </c>
      <c r="E10281" s="10" t="str">
        <f t="shared" si="654"/>
        <v>7569460</v>
      </c>
      <c r="F10281" s="10" t="str">
        <f>IFERROR(VLOOKUP(I10281,DATABASE!$N:$O,2,FALSE),"")</f>
        <v>دستكش كف مواد سبك</v>
      </c>
      <c r="G10281" s="444" t="s">
        <v>3928</v>
      </c>
      <c r="H10281" s="445">
        <v>7569</v>
      </c>
      <c r="I10281" s="444" t="s">
        <v>1456</v>
      </c>
      <c r="J10281" s="444" t="s">
        <v>4605</v>
      </c>
      <c r="K10281" s="446">
        <v>1</v>
      </c>
      <c r="L10281" s="444" t="s">
        <v>3</v>
      </c>
      <c r="M10281" s="444" t="s">
        <v>4603</v>
      </c>
      <c r="N10281" s="444" t="s">
        <v>1302</v>
      </c>
      <c r="O10281" s="447">
        <v>460</v>
      </c>
      <c r="P10281" s="445">
        <v>1</v>
      </c>
      <c r="Q10281" s="10">
        <f t="shared" si="651"/>
        <v>460</v>
      </c>
    </row>
    <row r="10282" spans="2:17" ht="20.25" customHeight="1">
      <c r="B10282" s="10" t="str">
        <f t="shared" si="652"/>
        <v>گوشي اير پلاگ965</v>
      </c>
      <c r="C10282" s="10" t="str">
        <f t="shared" si="653"/>
        <v>گوشي اير پلاگ1404/06/11965</v>
      </c>
      <c r="D10282" s="10" t="str">
        <f>IFERROR(IF(تحویلی!$E$1="","",IF(NOSA!O10282=تحویلی!$E$1,تحویلی!$E$1&amp;COUNTIF(NOSA!$O$1:O10282,تحویلی!$E$1),"")),"")</f>
        <v/>
      </c>
      <c r="E10282" s="10" t="str">
        <f t="shared" si="654"/>
        <v>7585965</v>
      </c>
      <c r="F10282" s="10" t="str">
        <f>IFERROR(VLOOKUP(I10282,DATABASE!$N:$O,2,FALSE),"")</f>
        <v>گوشي اير پلاگ</v>
      </c>
      <c r="G10282" s="444" t="s">
        <v>3928</v>
      </c>
      <c r="H10282" s="445">
        <v>7585</v>
      </c>
      <c r="I10282" s="444" t="s">
        <v>1581</v>
      </c>
      <c r="J10282" s="444" t="s">
        <v>4655</v>
      </c>
      <c r="K10282" s="446">
        <v>1</v>
      </c>
      <c r="L10282" s="444" t="s">
        <v>8</v>
      </c>
      <c r="M10282" s="444" t="s">
        <v>4608</v>
      </c>
      <c r="N10282" s="444" t="s">
        <v>4711</v>
      </c>
      <c r="O10282" s="447">
        <v>965</v>
      </c>
      <c r="P10282" s="445">
        <v>0</v>
      </c>
      <c r="Q10282" s="10">
        <f t="shared" ref="Q10282:Q10345" si="655">VALUE(O10282)</f>
        <v>965</v>
      </c>
    </row>
    <row r="10283" spans="2:17" ht="20.25" customHeight="1">
      <c r="B10283" s="10" t="str">
        <f t="shared" si="652"/>
        <v>965</v>
      </c>
      <c r="C10283" s="10" t="str">
        <f t="shared" si="653"/>
        <v>1404/06/11965</v>
      </c>
      <c r="D10283" s="10" t="str">
        <f>IFERROR(IF(تحویلی!$E$1="","",IF(NOSA!O10283=تحویلی!$E$1,تحویلی!$E$1&amp;COUNTIF(NOSA!$O$1:O10283,تحویلی!$E$1),"")),"")</f>
        <v/>
      </c>
      <c r="E10283" s="10" t="str">
        <f t="shared" si="654"/>
        <v>7585965</v>
      </c>
      <c r="F10283" s="10" t="str">
        <f>IFERROR(VLOOKUP(I10283,DATABASE!$N:$O,2,FALSE),"")</f>
        <v/>
      </c>
      <c r="G10283" s="444" t="s">
        <v>3928</v>
      </c>
      <c r="H10283" s="445">
        <v>7585</v>
      </c>
      <c r="I10283" s="444" t="s">
        <v>2699</v>
      </c>
      <c r="J10283" s="444" t="s">
        <v>4616</v>
      </c>
      <c r="K10283" s="446">
        <v>1</v>
      </c>
      <c r="L10283" s="444" t="s">
        <v>8</v>
      </c>
      <c r="M10283" s="444" t="s">
        <v>4608</v>
      </c>
      <c r="N10283" s="444" t="s">
        <v>4711</v>
      </c>
      <c r="O10283" s="447">
        <v>965</v>
      </c>
      <c r="P10283" s="445">
        <v>0</v>
      </c>
      <c r="Q10283" s="10">
        <f t="shared" si="655"/>
        <v>965</v>
      </c>
    </row>
    <row r="10284" spans="2:17" ht="20.25" customHeight="1">
      <c r="B10284" s="10" t="str">
        <f t="shared" si="652"/>
        <v>نقاب تيره محافظ صورت معمولي965</v>
      </c>
      <c r="C10284" s="10" t="str">
        <f t="shared" si="653"/>
        <v>نقاب تيره محافظ صورت معمولي1404/06/11965</v>
      </c>
      <c r="D10284" s="10" t="str">
        <f>IFERROR(IF(تحویلی!$E$1="","",IF(NOSA!O10284=تحویلی!$E$1,تحویلی!$E$1&amp;COUNTIF(NOSA!$O$1:O10284,تحویلی!$E$1),"")),"")</f>
        <v/>
      </c>
      <c r="E10284" s="10" t="str">
        <f t="shared" si="654"/>
        <v>7585965</v>
      </c>
      <c r="F10284" s="10" t="str">
        <f>IFERROR(VLOOKUP(I10284,DATABASE!$N:$O,2,FALSE),"")</f>
        <v>نقاب تيره محافظ صورت معمولي</v>
      </c>
      <c r="G10284" s="444" t="s">
        <v>3928</v>
      </c>
      <c r="H10284" s="445">
        <v>7585</v>
      </c>
      <c r="I10284" s="444" t="s">
        <v>1557</v>
      </c>
      <c r="J10284" s="444" t="s">
        <v>4682</v>
      </c>
      <c r="K10284" s="446">
        <v>1</v>
      </c>
      <c r="L10284" s="444" t="s">
        <v>8</v>
      </c>
      <c r="M10284" s="444" t="s">
        <v>4608</v>
      </c>
      <c r="N10284" s="444" t="s">
        <v>4711</v>
      </c>
      <c r="O10284" s="447">
        <v>965</v>
      </c>
      <c r="P10284" s="445">
        <v>0</v>
      </c>
      <c r="Q10284" s="10">
        <f t="shared" si="655"/>
        <v>965</v>
      </c>
    </row>
    <row r="10285" spans="2:17" ht="20.25" customHeight="1">
      <c r="B10285" s="10" t="str">
        <f t="shared" si="652"/>
        <v>965</v>
      </c>
      <c r="C10285" s="10" t="str">
        <f t="shared" si="653"/>
        <v>1404/06/11965</v>
      </c>
      <c r="D10285" s="10" t="str">
        <f>IFERROR(IF(تحویلی!$E$1="","",IF(NOSA!O10285=تحویلی!$E$1,تحویلی!$E$1&amp;COUNTIF(NOSA!$O$1:O10285,تحویلی!$E$1),"")),"")</f>
        <v/>
      </c>
      <c r="E10285" s="10" t="str">
        <f t="shared" si="654"/>
        <v>7585965</v>
      </c>
      <c r="F10285" s="10" t="str">
        <f>IFERROR(VLOOKUP(I10285,DATABASE!$N:$O,2,FALSE),"")</f>
        <v/>
      </c>
      <c r="G10285" s="444" t="s">
        <v>3928</v>
      </c>
      <c r="H10285" s="445">
        <v>7585</v>
      </c>
      <c r="I10285" s="444" t="s">
        <v>3559</v>
      </c>
      <c r="J10285" s="444" t="s">
        <v>4625</v>
      </c>
      <c r="K10285" s="446">
        <v>1</v>
      </c>
      <c r="L10285" s="444" t="s">
        <v>8</v>
      </c>
      <c r="M10285" s="444" t="s">
        <v>4608</v>
      </c>
      <c r="N10285" s="444" t="s">
        <v>4711</v>
      </c>
      <c r="O10285" s="447">
        <v>965</v>
      </c>
      <c r="P10285" s="445">
        <v>0</v>
      </c>
      <c r="Q10285" s="10">
        <f t="shared" si="655"/>
        <v>965</v>
      </c>
    </row>
    <row r="10286" spans="2:17" ht="20.25" customHeight="1">
      <c r="B10286" s="10" t="str">
        <f t="shared" si="652"/>
        <v>لباس كار نسوز(بلوز و شلوار)965</v>
      </c>
      <c r="C10286" s="10" t="str">
        <f t="shared" si="653"/>
        <v>لباس كار نسوز(بلوز و شلوار)1404/06/11965</v>
      </c>
      <c r="D10286" s="10" t="str">
        <f>IFERROR(IF(تحویلی!$E$1="","",IF(NOSA!O10286=تحویلی!$E$1,تحویلی!$E$1&amp;COUNTIF(NOSA!$O$1:O10286,تحویلی!$E$1),"")),"")</f>
        <v/>
      </c>
      <c r="E10286" s="10" t="str">
        <f t="shared" si="654"/>
        <v>7586965</v>
      </c>
      <c r="F10286" s="10" t="str">
        <f>IFERROR(VLOOKUP(I10286,DATABASE!$N:$O,2,FALSE),"")</f>
        <v>لباس كار نسوز(بلوز و شلوار)</v>
      </c>
      <c r="G10286" s="444" t="s">
        <v>3928</v>
      </c>
      <c r="H10286" s="445">
        <v>7586</v>
      </c>
      <c r="I10286" s="444" t="s">
        <v>1655</v>
      </c>
      <c r="J10286" s="444" t="s">
        <v>4646</v>
      </c>
      <c r="K10286" s="446">
        <v>1</v>
      </c>
      <c r="L10286" s="444" t="s">
        <v>28</v>
      </c>
      <c r="M10286" s="444" t="s">
        <v>4608</v>
      </c>
      <c r="N10286" s="444" t="s">
        <v>4711</v>
      </c>
      <c r="O10286" s="447">
        <v>965</v>
      </c>
      <c r="P10286" s="445">
        <v>0</v>
      </c>
      <c r="Q10286" s="10">
        <f t="shared" si="655"/>
        <v>965</v>
      </c>
    </row>
    <row r="10287" spans="2:17" ht="20.25" customHeight="1">
      <c r="B10287" s="10" t="str">
        <f t="shared" si="652"/>
        <v>چكمه ايمني نسوز965</v>
      </c>
      <c r="C10287" s="10" t="str">
        <f t="shared" si="653"/>
        <v>چكمه ايمني نسوز1404/06/11965</v>
      </c>
      <c r="D10287" s="10" t="str">
        <f>IFERROR(IF(تحویلی!$E$1="","",IF(NOSA!O10287=تحویلی!$E$1,تحویلی!$E$1&amp;COUNTIF(NOSA!$O$1:O10287,تحویلی!$E$1),"")),"")</f>
        <v/>
      </c>
      <c r="E10287" s="10" t="str">
        <f t="shared" si="654"/>
        <v>7586965</v>
      </c>
      <c r="F10287" s="10" t="str">
        <f>IFERROR(VLOOKUP(I10287,DATABASE!$N:$O,2,FALSE),"")</f>
        <v>چكمه ايمني نسوز</v>
      </c>
      <c r="G10287" s="444" t="s">
        <v>3928</v>
      </c>
      <c r="H10287" s="445">
        <v>7586</v>
      </c>
      <c r="I10287" s="444" t="s">
        <v>1658</v>
      </c>
      <c r="J10287" s="444" t="s">
        <v>4697</v>
      </c>
      <c r="K10287" s="446">
        <v>1</v>
      </c>
      <c r="L10287" s="444" t="s">
        <v>3</v>
      </c>
      <c r="M10287" s="444" t="s">
        <v>4608</v>
      </c>
      <c r="N10287" s="444" t="s">
        <v>4711</v>
      </c>
      <c r="O10287" s="447">
        <v>965</v>
      </c>
      <c r="P10287" s="445">
        <v>0</v>
      </c>
      <c r="Q10287" s="10">
        <f t="shared" si="655"/>
        <v>965</v>
      </c>
    </row>
    <row r="10288" spans="2:17" ht="20.25" customHeight="1">
      <c r="B10288" s="10" t="str">
        <f t="shared" si="652"/>
        <v>كلاه ايمني965</v>
      </c>
      <c r="C10288" s="10" t="str">
        <f t="shared" si="653"/>
        <v>كلاه ايمني1404/06/11965</v>
      </c>
      <c r="D10288" s="10" t="str">
        <f>IFERROR(IF(تحویلی!$E$1="","",IF(NOSA!O10288=تحویلی!$E$1,تحویلی!$E$1&amp;COUNTIF(NOSA!$O$1:O10288,تحویلی!$E$1),"")),"")</f>
        <v/>
      </c>
      <c r="E10288" s="10" t="str">
        <f t="shared" si="654"/>
        <v>7586965</v>
      </c>
      <c r="F10288" s="10" t="str">
        <f>IFERROR(VLOOKUP(I10288,DATABASE!$N:$O,2,FALSE),"")</f>
        <v>كلاه ايمني</v>
      </c>
      <c r="G10288" s="444" t="s">
        <v>3928</v>
      </c>
      <c r="H10288" s="445">
        <v>7586</v>
      </c>
      <c r="I10288" s="444" t="s">
        <v>1505</v>
      </c>
      <c r="J10288" s="444" t="s">
        <v>4664</v>
      </c>
      <c r="K10288" s="446">
        <v>1</v>
      </c>
      <c r="L10288" s="444" t="s">
        <v>8</v>
      </c>
      <c r="M10288" s="444" t="s">
        <v>4608</v>
      </c>
      <c r="N10288" s="444" t="s">
        <v>4711</v>
      </c>
      <c r="O10288" s="447">
        <v>965</v>
      </c>
      <c r="P10288" s="445">
        <v>0</v>
      </c>
      <c r="Q10288" s="10">
        <f t="shared" si="655"/>
        <v>965</v>
      </c>
    </row>
    <row r="10289" spans="2:17" ht="20.25" customHeight="1">
      <c r="B10289" s="10" t="str">
        <f t="shared" si="652"/>
        <v>دستكش ساق بلند نسوز965</v>
      </c>
      <c r="C10289" s="10" t="str">
        <f t="shared" si="653"/>
        <v>دستكش ساق بلند نسوز1404/06/11965</v>
      </c>
      <c r="D10289" s="10" t="str">
        <f>IFERROR(IF(تحویلی!$E$1="","",IF(NOSA!O10289=تحویلی!$E$1,تحویلی!$E$1&amp;COUNTIF(NOSA!$O$1:O10289,تحویلی!$E$1),"")),"")</f>
        <v/>
      </c>
      <c r="E10289" s="10" t="str">
        <f t="shared" si="654"/>
        <v>7586965</v>
      </c>
      <c r="F10289" s="10" t="str">
        <f>IFERROR(VLOOKUP(I10289,DATABASE!$N:$O,2,FALSE),"")</f>
        <v>دستكش ساق بلند نسوز</v>
      </c>
      <c r="G10289" s="444" t="s">
        <v>3928</v>
      </c>
      <c r="H10289" s="445">
        <v>7586</v>
      </c>
      <c r="I10289" s="444" t="s">
        <v>1461</v>
      </c>
      <c r="J10289" s="444" t="s">
        <v>4643</v>
      </c>
      <c r="K10289" s="446">
        <v>1</v>
      </c>
      <c r="L10289" s="444" t="s">
        <v>3</v>
      </c>
      <c r="M10289" s="444" t="s">
        <v>4608</v>
      </c>
      <c r="N10289" s="444" t="s">
        <v>4711</v>
      </c>
      <c r="O10289" s="447">
        <v>965</v>
      </c>
      <c r="P10289" s="445">
        <v>0</v>
      </c>
      <c r="Q10289" s="10">
        <f t="shared" si="655"/>
        <v>965</v>
      </c>
    </row>
    <row r="10290" spans="2:17" ht="20.25" customHeight="1">
      <c r="B10290" s="10" t="str">
        <f t="shared" si="652"/>
        <v>دستكش ضد برش سبك965</v>
      </c>
      <c r="C10290" s="10" t="str">
        <f t="shared" si="653"/>
        <v>دستكش ضد برش سبك1404/06/11965</v>
      </c>
      <c r="D10290" s="10" t="str">
        <f>IFERROR(IF(تحویلی!$E$1="","",IF(NOSA!O10290=تحویلی!$E$1,تحویلی!$E$1&amp;COUNTIF(NOSA!$O$1:O10290,تحویلی!$E$1),"")),"")</f>
        <v/>
      </c>
      <c r="E10290" s="10" t="str">
        <f t="shared" si="654"/>
        <v>7586965</v>
      </c>
      <c r="F10290" s="10" t="str">
        <f>IFERROR(VLOOKUP(I10290,DATABASE!$N:$O,2,FALSE),"")</f>
        <v>دستكش ضد برش سبك</v>
      </c>
      <c r="G10290" s="444" t="s">
        <v>3928</v>
      </c>
      <c r="H10290" s="445">
        <v>7586</v>
      </c>
      <c r="I10290" s="444" t="s">
        <v>1442</v>
      </c>
      <c r="J10290" s="444" t="s">
        <v>4602</v>
      </c>
      <c r="K10290" s="446">
        <v>1</v>
      </c>
      <c r="L10290" s="444" t="s">
        <v>3</v>
      </c>
      <c r="M10290" s="444" t="s">
        <v>4608</v>
      </c>
      <c r="N10290" s="444" t="s">
        <v>4711</v>
      </c>
      <c r="O10290" s="447">
        <v>965</v>
      </c>
      <c r="P10290" s="445">
        <v>0</v>
      </c>
      <c r="Q10290" s="10">
        <f t="shared" si="655"/>
        <v>965</v>
      </c>
    </row>
    <row r="10291" spans="2:17" ht="20.25" customHeight="1">
      <c r="B10291" s="10" t="str">
        <f t="shared" si="652"/>
        <v>رابط فنري نقاب كلاه ايمني965</v>
      </c>
      <c r="C10291" s="10" t="str">
        <f t="shared" si="653"/>
        <v>رابط فنري نقاب كلاه ايمني1404/06/11965</v>
      </c>
      <c r="D10291" s="10" t="str">
        <f>IFERROR(IF(تحویلی!$E$1="","",IF(NOSA!O10291=تحویلی!$E$1,تحویلی!$E$1&amp;COUNTIF(NOSA!$O$1:O10291,تحویلی!$E$1),"")),"")</f>
        <v/>
      </c>
      <c r="E10291" s="10" t="str">
        <f t="shared" si="654"/>
        <v>7586965</v>
      </c>
      <c r="F10291" s="10" t="str">
        <f>IFERROR(VLOOKUP(I10291,DATABASE!$N:$O,2,FALSE),"")</f>
        <v>رابط فنري نقاب كلاه ايمني</v>
      </c>
      <c r="G10291" s="444" t="s">
        <v>3928</v>
      </c>
      <c r="H10291" s="445">
        <v>7586</v>
      </c>
      <c r="I10291" s="444" t="s">
        <v>1454</v>
      </c>
      <c r="J10291" s="444" t="s">
        <v>4714</v>
      </c>
      <c r="K10291" s="446">
        <v>1</v>
      </c>
      <c r="L10291" s="444" t="s">
        <v>8</v>
      </c>
      <c r="M10291" s="444" t="s">
        <v>4608</v>
      </c>
      <c r="N10291" s="444" t="s">
        <v>4711</v>
      </c>
      <c r="O10291" s="447">
        <v>965</v>
      </c>
      <c r="P10291" s="445">
        <v>0</v>
      </c>
      <c r="Q10291" s="10">
        <f t="shared" si="655"/>
        <v>965</v>
      </c>
    </row>
    <row r="10292" spans="2:17" ht="20.25" customHeight="1">
      <c r="B10292" s="10" t="str">
        <f t="shared" si="652"/>
        <v>دستكش ضد برش سبك933</v>
      </c>
      <c r="C10292" s="10" t="str">
        <f t="shared" si="653"/>
        <v>دستكش ضد برش سبك1404/06/11933</v>
      </c>
      <c r="D10292" s="10" t="str">
        <f>IFERROR(IF(تحویلی!$E$1="","",IF(NOSA!O10292=تحویلی!$E$1,تحویلی!$E$1&amp;COUNTIF(NOSA!$O$1:O10292,تحویلی!$E$1),"")),"")</f>
        <v/>
      </c>
      <c r="E10292" s="10" t="str">
        <f t="shared" si="654"/>
        <v>7588933</v>
      </c>
      <c r="F10292" s="10" t="str">
        <f>IFERROR(VLOOKUP(I10292,DATABASE!$N:$O,2,FALSE),"")</f>
        <v>دستكش ضد برش سبك</v>
      </c>
      <c r="G10292" s="444" t="s">
        <v>3928</v>
      </c>
      <c r="H10292" s="445">
        <v>7588</v>
      </c>
      <c r="I10292" s="444" t="s">
        <v>1442</v>
      </c>
      <c r="J10292" s="444" t="s">
        <v>4602</v>
      </c>
      <c r="K10292" s="446">
        <v>1</v>
      </c>
      <c r="L10292" s="444" t="s">
        <v>3</v>
      </c>
      <c r="M10292" s="444" t="s">
        <v>4603</v>
      </c>
      <c r="N10292" s="444" t="s">
        <v>4715</v>
      </c>
      <c r="O10292" s="447">
        <v>933</v>
      </c>
      <c r="P10292" s="445">
        <v>1</v>
      </c>
      <c r="Q10292" s="10">
        <f t="shared" si="655"/>
        <v>933</v>
      </c>
    </row>
    <row r="10293" spans="2:17" ht="20.25" customHeight="1">
      <c r="B10293" s="10" t="str">
        <f t="shared" si="652"/>
        <v>دستكش كف دوبل چرمي933</v>
      </c>
      <c r="C10293" s="10" t="str">
        <f t="shared" si="653"/>
        <v>دستكش كف دوبل چرمي1404/06/11933</v>
      </c>
      <c r="D10293" s="10" t="str">
        <f>IFERROR(IF(تحویلی!$E$1="","",IF(NOSA!O10293=تحویلی!$E$1,تحویلی!$E$1&amp;COUNTIF(NOSA!$O$1:O10293,تحویلی!$E$1),"")),"")</f>
        <v/>
      </c>
      <c r="E10293" s="10" t="str">
        <f t="shared" si="654"/>
        <v>7588933</v>
      </c>
      <c r="F10293" s="10" t="str">
        <f>IFERROR(VLOOKUP(I10293,DATABASE!$N:$O,2,FALSE),"")</f>
        <v>دستكش كف دوبل چرمي</v>
      </c>
      <c r="G10293" s="444" t="s">
        <v>3928</v>
      </c>
      <c r="H10293" s="445">
        <v>7588</v>
      </c>
      <c r="I10293" s="444" t="s">
        <v>1683</v>
      </c>
      <c r="J10293" s="444" t="s">
        <v>4636</v>
      </c>
      <c r="K10293" s="446">
        <v>1</v>
      </c>
      <c r="L10293" s="444" t="s">
        <v>3</v>
      </c>
      <c r="M10293" s="444" t="s">
        <v>4603</v>
      </c>
      <c r="N10293" s="444" t="s">
        <v>4715</v>
      </c>
      <c r="O10293" s="447">
        <v>933</v>
      </c>
      <c r="P10293" s="445">
        <v>1</v>
      </c>
      <c r="Q10293" s="10">
        <f t="shared" si="655"/>
        <v>933</v>
      </c>
    </row>
    <row r="10294" spans="2:17" ht="20.25" customHeight="1">
      <c r="B10294" s="10" t="str">
        <f t="shared" si="652"/>
        <v>لباس كار ديرسوز(بلوز و شلوار)938</v>
      </c>
      <c r="C10294" s="10" t="str">
        <f t="shared" si="653"/>
        <v>لباس كار ديرسوز(بلوز و شلوار)1404/06/11938</v>
      </c>
      <c r="D10294" s="10" t="str">
        <f>IFERROR(IF(تحویلی!$E$1="","",IF(NOSA!O10294=تحویلی!$E$1,تحویلی!$E$1&amp;COUNTIF(NOSA!$O$1:O10294,تحویلی!$E$1),"")),"")</f>
        <v/>
      </c>
      <c r="E10294" s="10" t="str">
        <f t="shared" si="654"/>
        <v>7606938</v>
      </c>
      <c r="F10294" s="10" t="str">
        <f>IFERROR(VLOOKUP(I10294,DATABASE!$N:$O,2,FALSE),"")</f>
        <v>لباس كار ديرسوز(بلوز و شلوار)</v>
      </c>
      <c r="G10294" s="444" t="s">
        <v>3928</v>
      </c>
      <c r="H10294" s="445">
        <v>7606</v>
      </c>
      <c r="I10294" s="444" t="s">
        <v>1629</v>
      </c>
      <c r="J10294" s="444" t="s">
        <v>4622</v>
      </c>
      <c r="K10294" s="446">
        <v>1</v>
      </c>
      <c r="L10294" s="444" t="s">
        <v>28</v>
      </c>
      <c r="M10294" s="444" t="s">
        <v>4603</v>
      </c>
      <c r="N10294" s="444" t="s">
        <v>3983</v>
      </c>
      <c r="O10294" s="447">
        <v>938</v>
      </c>
      <c r="P10294" s="445">
        <v>1</v>
      </c>
      <c r="Q10294" s="10">
        <f t="shared" si="655"/>
        <v>938</v>
      </c>
    </row>
    <row r="10295" spans="2:17" ht="20.25" customHeight="1">
      <c r="B10295" s="10" t="str">
        <f t="shared" si="652"/>
        <v>لباس كار(بلوز و شلوار)31</v>
      </c>
      <c r="C10295" s="10" t="str">
        <f t="shared" si="653"/>
        <v>لباس كار(بلوز و شلوار)1404/06/1131</v>
      </c>
      <c r="D10295" s="10" t="str">
        <f>IFERROR(IF(تحویلی!$E$1="","",IF(NOSA!O10295=تحویلی!$E$1,تحویلی!$E$1&amp;COUNTIF(NOSA!$O$1:O10295,تحویلی!$E$1),"")),"")</f>
        <v/>
      </c>
      <c r="E10295" s="10" t="str">
        <f t="shared" si="654"/>
        <v>760931</v>
      </c>
      <c r="F10295" s="10" t="str">
        <f>IFERROR(VLOOKUP(I10295,DATABASE!$N:$O,2,FALSE),"")</f>
        <v>لباس كار(بلوز و شلوار)</v>
      </c>
      <c r="G10295" s="444" t="s">
        <v>3928</v>
      </c>
      <c r="H10295" s="445">
        <v>7609</v>
      </c>
      <c r="I10295" s="444" t="s">
        <v>1724</v>
      </c>
      <c r="J10295" s="444" t="s">
        <v>4681</v>
      </c>
      <c r="K10295" s="446">
        <v>1</v>
      </c>
      <c r="L10295" s="444" t="s">
        <v>28</v>
      </c>
      <c r="M10295" s="444" t="s">
        <v>4623</v>
      </c>
      <c r="N10295" s="444" t="s">
        <v>1030</v>
      </c>
      <c r="O10295" s="447">
        <v>31</v>
      </c>
      <c r="P10295" s="445">
        <v>1</v>
      </c>
      <c r="Q10295" s="10">
        <f t="shared" si="655"/>
        <v>31</v>
      </c>
    </row>
    <row r="10296" spans="2:17" ht="20.25" customHeight="1">
      <c r="B10296" s="10" t="str">
        <f t="shared" si="652"/>
        <v>دستكش كف مواد سبك672</v>
      </c>
      <c r="C10296" s="10" t="str">
        <f t="shared" si="653"/>
        <v>دستكش كف مواد سبك1404/06/11672</v>
      </c>
      <c r="D10296" s="10" t="str">
        <f>IFERROR(IF(تحویلی!$E$1="","",IF(NOSA!O10296=تحویلی!$E$1,تحویلی!$E$1&amp;COUNTIF(NOSA!$O$1:O10296,تحویلی!$E$1),"")),"")</f>
        <v/>
      </c>
      <c r="E10296" s="10" t="str">
        <f t="shared" si="654"/>
        <v>7611672</v>
      </c>
      <c r="F10296" s="10" t="str">
        <f>IFERROR(VLOOKUP(I10296,DATABASE!$N:$O,2,FALSE),"")</f>
        <v>دستكش كف مواد سبك</v>
      </c>
      <c r="G10296" s="444" t="s">
        <v>3928</v>
      </c>
      <c r="H10296" s="445">
        <v>7611</v>
      </c>
      <c r="I10296" s="444" t="s">
        <v>1456</v>
      </c>
      <c r="J10296" s="444" t="s">
        <v>4605</v>
      </c>
      <c r="K10296" s="446">
        <v>1</v>
      </c>
      <c r="L10296" s="444" t="s">
        <v>3</v>
      </c>
      <c r="M10296" s="444" t="s">
        <v>4603</v>
      </c>
      <c r="N10296" s="444" t="s">
        <v>4716</v>
      </c>
      <c r="O10296" s="447">
        <v>672</v>
      </c>
      <c r="P10296" s="445">
        <v>1</v>
      </c>
      <c r="Q10296" s="10">
        <f t="shared" si="655"/>
        <v>672</v>
      </c>
    </row>
    <row r="10297" spans="2:17" ht="20.25" customHeight="1">
      <c r="B10297" s="10" t="str">
        <f t="shared" si="652"/>
        <v>دستكش ضد برش سبك866</v>
      </c>
      <c r="C10297" s="10" t="str">
        <f t="shared" si="653"/>
        <v>دستكش ضد برش سبك1404/06/12866</v>
      </c>
      <c r="D10297" s="10" t="str">
        <f>IFERROR(IF(تحویلی!$E$1="","",IF(NOSA!O10297=تحویلی!$E$1,تحویلی!$E$1&amp;COUNTIF(NOSA!$O$1:O10297,تحویلی!$E$1),"")),"")</f>
        <v/>
      </c>
      <c r="E10297" s="10" t="str">
        <f t="shared" si="654"/>
        <v>7634866</v>
      </c>
      <c r="F10297" s="10" t="str">
        <f>IFERROR(VLOOKUP(I10297,DATABASE!$N:$O,2,FALSE),"")</f>
        <v>دستكش ضد برش سبك</v>
      </c>
      <c r="G10297" s="444" t="s">
        <v>3929</v>
      </c>
      <c r="H10297" s="444">
        <v>7634</v>
      </c>
      <c r="I10297" s="444" t="s">
        <v>1442</v>
      </c>
      <c r="J10297" s="444" t="s">
        <v>4602</v>
      </c>
      <c r="K10297" s="444">
        <v>1</v>
      </c>
      <c r="L10297" s="444" t="s">
        <v>3</v>
      </c>
      <c r="M10297" s="444" t="s">
        <v>4603</v>
      </c>
      <c r="N10297" s="444" t="s">
        <v>3238</v>
      </c>
      <c r="O10297" s="447">
        <v>866</v>
      </c>
      <c r="P10297" s="444">
        <v>1</v>
      </c>
      <c r="Q10297" s="10">
        <f t="shared" si="655"/>
        <v>866</v>
      </c>
    </row>
    <row r="10298" spans="2:17" ht="20.25" customHeight="1">
      <c r="B10298" s="10" t="str">
        <f t="shared" si="652"/>
        <v>بند كفش959</v>
      </c>
      <c r="C10298" s="10" t="str">
        <f t="shared" si="653"/>
        <v>بند كفش1404/06/12959</v>
      </c>
      <c r="D10298" s="10" t="str">
        <f>IFERROR(IF(تحویلی!$E$1="","",IF(NOSA!O10298=تحویلی!$E$1,تحویلی!$E$1&amp;COUNTIF(NOSA!$O$1:O10298,تحویلی!$E$1),"")),"")</f>
        <v/>
      </c>
      <c r="E10298" s="10" t="str">
        <f t="shared" si="654"/>
        <v>7641959</v>
      </c>
      <c r="F10298" s="10" t="str">
        <f>IFERROR(VLOOKUP(I10298,DATABASE!$N:$O,2,FALSE),"")</f>
        <v>بند كفش</v>
      </c>
      <c r="G10298" s="444" t="s">
        <v>3929</v>
      </c>
      <c r="H10298" s="444">
        <v>7641</v>
      </c>
      <c r="I10298" s="444" t="s">
        <v>1462</v>
      </c>
      <c r="J10298" s="444" t="s">
        <v>4707</v>
      </c>
      <c r="K10298" s="444">
        <v>1</v>
      </c>
      <c r="L10298" s="444" t="s">
        <v>3</v>
      </c>
      <c r="M10298" s="444" t="s">
        <v>43</v>
      </c>
      <c r="N10298" s="444" t="s">
        <v>4717</v>
      </c>
      <c r="O10298" s="447">
        <v>959</v>
      </c>
      <c r="P10298" s="444">
        <v>0</v>
      </c>
      <c r="Q10298" s="10">
        <f t="shared" si="655"/>
        <v>959</v>
      </c>
    </row>
    <row r="10299" spans="2:17" ht="20.25" customHeight="1">
      <c r="B10299" s="10" t="str">
        <f t="shared" si="652"/>
        <v>عينك كهربايي (روكلاهي)698</v>
      </c>
      <c r="C10299" s="10" t="str">
        <f t="shared" si="653"/>
        <v>عينك كهربايي (روكلاهي)1404/06/12698</v>
      </c>
      <c r="D10299" s="10" t="str">
        <f>IFERROR(IF(تحویلی!$E$1="","",IF(NOSA!O10299=تحویلی!$E$1,تحویلی!$E$1&amp;COUNTIF(NOSA!$O$1:O10299,تحویلی!$E$1),"")),"")</f>
        <v/>
      </c>
      <c r="E10299" s="10" t="str">
        <f t="shared" si="654"/>
        <v>7645698</v>
      </c>
      <c r="F10299" s="10" t="str">
        <f>IFERROR(VLOOKUP(I10299,DATABASE!$N:$O,2,FALSE),"")</f>
        <v>عينك كهربايي (روكلاهي)</v>
      </c>
      <c r="G10299" s="444" t="s">
        <v>3929</v>
      </c>
      <c r="H10299" s="444">
        <v>7645</v>
      </c>
      <c r="I10299" s="444" t="s">
        <v>1560</v>
      </c>
      <c r="J10299" s="444" t="s">
        <v>4718</v>
      </c>
      <c r="K10299" s="444">
        <v>1</v>
      </c>
      <c r="L10299" s="444" t="s">
        <v>8</v>
      </c>
      <c r="M10299" s="444" t="s">
        <v>4608</v>
      </c>
      <c r="N10299" s="444" t="s">
        <v>1848</v>
      </c>
      <c r="O10299" s="447">
        <v>698</v>
      </c>
      <c r="P10299" s="444">
        <v>1</v>
      </c>
      <c r="Q10299" s="10">
        <f t="shared" si="655"/>
        <v>698</v>
      </c>
    </row>
    <row r="10300" spans="2:17" ht="20.25" customHeight="1">
      <c r="B10300" s="10" t="str">
        <f t="shared" si="652"/>
        <v>لباس كار معمولي- بلوز و شلوار962</v>
      </c>
      <c r="C10300" s="10" t="str">
        <f t="shared" si="653"/>
        <v>لباس كار معمولي- بلوز و شلوار1404/06/13962</v>
      </c>
      <c r="D10300" s="10" t="str">
        <f>IFERROR(IF(تحویلی!$E$1="","",IF(NOSA!O10300=تحویلی!$E$1,تحویلی!$E$1&amp;COUNTIF(NOSA!$O$1:O10300,تحویلی!$E$1),"")),"")</f>
        <v/>
      </c>
      <c r="E10300" s="10" t="str">
        <f t="shared" si="654"/>
        <v>7660962</v>
      </c>
      <c r="F10300" s="10" t="str">
        <f>IFERROR(VLOOKUP(I10300,DATABASE!$N:$O,2,FALSE),"")</f>
        <v>لباس كار معمولي- بلوز و شلوار</v>
      </c>
      <c r="G10300" s="444" t="s">
        <v>3930</v>
      </c>
      <c r="H10300" s="444">
        <v>7660</v>
      </c>
      <c r="I10300" s="444" t="s">
        <v>1583</v>
      </c>
      <c r="J10300" s="444" t="s">
        <v>4720</v>
      </c>
      <c r="K10300" s="444">
        <v>1</v>
      </c>
      <c r="L10300" s="444" t="s">
        <v>28</v>
      </c>
      <c r="M10300" s="444" t="s">
        <v>4603</v>
      </c>
      <c r="N10300" s="444" t="s">
        <v>4721</v>
      </c>
      <c r="O10300" s="447">
        <v>962</v>
      </c>
      <c r="P10300" s="444">
        <v>0</v>
      </c>
      <c r="Q10300" s="10">
        <f t="shared" si="655"/>
        <v>962</v>
      </c>
    </row>
    <row r="10301" spans="2:17" ht="20.25" customHeight="1">
      <c r="B10301" s="10" t="str">
        <f t="shared" si="652"/>
        <v>دستكش ضد برش سبك836</v>
      </c>
      <c r="C10301" s="10" t="str">
        <f t="shared" si="653"/>
        <v>دستكش ضد برش سبك1404/06/13836</v>
      </c>
      <c r="D10301" s="10" t="str">
        <f>IFERROR(IF(تحویلی!$E$1="","",IF(NOSA!O10301=تحویلی!$E$1,تحویلی!$E$1&amp;COUNTIF(NOSA!$O$1:O10301,تحویلی!$E$1),"")),"")</f>
        <v/>
      </c>
      <c r="E10301" s="10" t="str">
        <f t="shared" si="654"/>
        <v>7662836</v>
      </c>
      <c r="F10301" s="10" t="str">
        <f>IFERROR(VLOOKUP(I10301,DATABASE!$N:$O,2,FALSE),"")</f>
        <v>دستكش ضد برش سبك</v>
      </c>
      <c r="G10301" s="444" t="s">
        <v>3930</v>
      </c>
      <c r="H10301" s="444">
        <v>7662</v>
      </c>
      <c r="I10301" s="444" t="s">
        <v>1442</v>
      </c>
      <c r="J10301" s="444" t="s">
        <v>4602</v>
      </c>
      <c r="K10301" s="444">
        <v>1</v>
      </c>
      <c r="L10301" s="444" t="s">
        <v>3</v>
      </c>
      <c r="M10301" s="444" t="s">
        <v>40</v>
      </c>
      <c r="N10301" s="444" t="s">
        <v>4722</v>
      </c>
      <c r="O10301" s="447">
        <v>836</v>
      </c>
      <c r="P10301" s="444">
        <v>1</v>
      </c>
      <c r="Q10301" s="10">
        <f t="shared" si="655"/>
        <v>836</v>
      </c>
    </row>
    <row r="10302" spans="2:17" ht="20.25" customHeight="1">
      <c r="B10302" s="10" t="str">
        <f t="shared" si="652"/>
        <v>6</v>
      </c>
      <c r="C10302" s="10" t="str">
        <f t="shared" si="653"/>
        <v>1404/06/136</v>
      </c>
      <c r="D10302" s="10" t="str">
        <f>IFERROR(IF(تحویلی!$E$1="","",IF(NOSA!O10302=تحویلی!$E$1,تحویلی!$E$1&amp;COUNTIF(NOSA!$O$1:O10302,تحویلی!$E$1),"")),"")</f>
        <v/>
      </c>
      <c r="E10302" s="10" t="str">
        <f t="shared" si="654"/>
        <v>76706</v>
      </c>
      <c r="F10302" s="10" t="str">
        <f>IFERROR(VLOOKUP(I10302,DATABASE!$N:$O,2,FALSE),"")</f>
        <v/>
      </c>
      <c r="G10302" s="444" t="s">
        <v>3930</v>
      </c>
      <c r="H10302" s="444">
        <v>7670</v>
      </c>
      <c r="I10302" s="444" t="s">
        <v>3316</v>
      </c>
      <c r="J10302" s="444" t="s">
        <v>4723</v>
      </c>
      <c r="K10302" s="444">
        <v>1</v>
      </c>
      <c r="L10302" s="444" t="s">
        <v>28</v>
      </c>
      <c r="M10302" s="444" t="s">
        <v>25</v>
      </c>
      <c r="N10302" s="444" t="s">
        <v>4724</v>
      </c>
      <c r="O10302" s="447">
        <v>6</v>
      </c>
      <c r="P10302" s="444">
        <v>1</v>
      </c>
      <c r="Q10302" s="10">
        <f t="shared" si="655"/>
        <v>6</v>
      </c>
    </row>
    <row r="10303" spans="2:17" ht="20.25" customHeight="1">
      <c r="B10303" s="10" t="str">
        <f t="shared" si="652"/>
        <v>پوتين ايمني نسوز10008</v>
      </c>
      <c r="C10303" s="10" t="str">
        <f t="shared" si="653"/>
        <v>پوتين ايمني نسوز1404/06/1310008</v>
      </c>
      <c r="D10303" s="10" t="str">
        <f>IFERROR(IF(تحویلی!$E$1="","",IF(NOSA!O10303=تحویلی!$E$1,تحویلی!$E$1&amp;COUNTIF(NOSA!$O$1:O10303,تحویلی!$E$1),"")),"")</f>
        <v/>
      </c>
      <c r="E10303" s="10" t="str">
        <f t="shared" si="654"/>
        <v>768010008</v>
      </c>
      <c r="F10303" s="10" t="str">
        <f>IFERROR(VLOOKUP(I10303,DATABASE!$N:$O,2,FALSE),"")</f>
        <v>پوتين ايمني نسوز</v>
      </c>
      <c r="G10303" s="444" t="s">
        <v>3930</v>
      </c>
      <c r="H10303" s="444">
        <v>7680</v>
      </c>
      <c r="I10303" s="444" t="s">
        <v>1528</v>
      </c>
      <c r="J10303" s="444" t="s">
        <v>4725</v>
      </c>
      <c r="K10303" s="444">
        <v>1</v>
      </c>
      <c r="L10303" s="444" t="s">
        <v>3</v>
      </c>
      <c r="M10303" s="444" t="s">
        <v>4623</v>
      </c>
      <c r="N10303" s="444" t="s">
        <v>4726</v>
      </c>
      <c r="O10303" s="447">
        <v>10008</v>
      </c>
      <c r="P10303" s="444">
        <v>1</v>
      </c>
      <c r="Q10303" s="10">
        <f t="shared" si="655"/>
        <v>10008</v>
      </c>
    </row>
    <row r="10304" spans="2:17" ht="20.25" customHeight="1">
      <c r="B10304" s="10" t="str">
        <f t="shared" si="652"/>
        <v>نقاب تيره محافظ صورت معمولي128</v>
      </c>
      <c r="C10304" s="10" t="str">
        <f t="shared" si="653"/>
        <v>نقاب تيره محافظ صورت معمولي1404/06/13128</v>
      </c>
      <c r="D10304" s="10" t="str">
        <f>IFERROR(IF(تحویلی!$E$1="","",IF(NOSA!O10304=تحویلی!$E$1,تحویلی!$E$1&amp;COUNTIF(NOSA!$O$1:O10304,تحویلی!$E$1),"")),"")</f>
        <v/>
      </c>
      <c r="E10304" s="10" t="str">
        <f t="shared" si="654"/>
        <v>7687128</v>
      </c>
      <c r="F10304" s="10" t="str">
        <f>IFERROR(VLOOKUP(I10304,DATABASE!$N:$O,2,FALSE),"")</f>
        <v>نقاب تيره محافظ صورت معمولي</v>
      </c>
      <c r="G10304" s="444" t="s">
        <v>3930</v>
      </c>
      <c r="H10304" s="444">
        <v>7687</v>
      </c>
      <c r="I10304" s="444" t="s">
        <v>1557</v>
      </c>
      <c r="J10304" s="444" t="s">
        <v>4682</v>
      </c>
      <c r="K10304" s="444">
        <v>1</v>
      </c>
      <c r="L10304" s="444" t="s">
        <v>8</v>
      </c>
      <c r="M10304" s="444" t="s">
        <v>4608</v>
      </c>
      <c r="N10304" s="444" t="s">
        <v>4727</v>
      </c>
      <c r="O10304" s="447">
        <v>128</v>
      </c>
      <c r="P10304" s="444">
        <v>1</v>
      </c>
      <c r="Q10304" s="10">
        <f t="shared" si="655"/>
        <v>128</v>
      </c>
    </row>
    <row r="10305" spans="2:17" ht="20.25" customHeight="1">
      <c r="B10305" s="10" t="str">
        <f t="shared" si="652"/>
        <v>هدگير نقاب128</v>
      </c>
      <c r="C10305" s="10" t="str">
        <f t="shared" si="653"/>
        <v>هدگير نقاب1404/06/13128</v>
      </c>
      <c r="D10305" s="10" t="str">
        <f>IFERROR(IF(تحویلی!$E$1="","",IF(NOSA!O10305=تحویلی!$E$1,تحویلی!$E$1&amp;COUNTIF(NOSA!$O$1:O10305,تحویلی!$E$1),"")),"")</f>
        <v/>
      </c>
      <c r="E10305" s="10" t="str">
        <f t="shared" si="654"/>
        <v>7687128</v>
      </c>
      <c r="F10305" s="10" t="str">
        <f>IFERROR(VLOOKUP(I10305,DATABASE!$N:$O,2,FALSE),"")</f>
        <v>هدگير نقاب</v>
      </c>
      <c r="G10305" s="444" t="s">
        <v>3930</v>
      </c>
      <c r="H10305" s="444">
        <v>7687</v>
      </c>
      <c r="I10305" s="444" t="s">
        <v>1468</v>
      </c>
      <c r="J10305" s="444" t="s">
        <v>4728</v>
      </c>
      <c r="K10305" s="444">
        <v>1</v>
      </c>
      <c r="L10305" s="444" t="s">
        <v>8</v>
      </c>
      <c r="M10305" s="444" t="s">
        <v>4608</v>
      </c>
      <c r="N10305" s="444" t="s">
        <v>4727</v>
      </c>
      <c r="O10305" s="447">
        <v>128</v>
      </c>
      <c r="P10305" s="444">
        <v>1</v>
      </c>
      <c r="Q10305" s="10">
        <f t="shared" si="655"/>
        <v>128</v>
      </c>
    </row>
    <row r="10306" spans="2:17" ht="20.25" customHeight="1">
      <c r="B10306" s="10" t="str">
        <f t="shared" si="652"/>
        <v>لباس كار نسوز(بلوز و شلوار)402</v>
      </c>
      <c r="C10306" s="10" t="str">
        <f t="shared" si="653"/>
        <v>لباس كار نسوز(بلوز و شلوار)1404/06/13402</v>
      </c>
      <c r="D10306" s="10" t="str">
        <f>IFERROR(IF(تحویلی!$E$1="","",IF(NOSA!O10306=تحویلی!$E$1,تحویلی!$E$1&amp;COUNTIF(NOSA!$O$1:O10306,تحویلی!$E$1),"")),"")</f>
        <v/>
      </c>
      <c r="E10306" s="10" t="str">
        <f t="shared" si="654"/>
        <v>7689402</v>
      </c>
      <c r="F10306" s="10" t="str">
        <f>IFERROR(VLOOKUP(I10306,DATABASE!$N:$O,2,FALSE),"")</f>
        <v>لباس كار نسوز(بلوز و شلوار)</v>
      </c>
      <c r="G10306" s="444" t="s">
        <v>3930</v>
      </c>
      <c r="H10306" s="444">
        <v>7689</v>
      </c>
      <c r="I10306" s="444" t="s">
        <v>1655</v>
      </c>
      <c r="J10306" s="444" t="s">
        <v>4646</v>
      </c>
      <c r="K10306" s="444">
        <v>1</v>
      </c>
      <c r="L10306" s="444" t="s">
        <v>28</v>
      </c>
      <c r="M10306" s="444" t="s">
        <v>4608</v>
      </c>
      <c r="N10306" s="444" t="s">
        <v>4683</v>
      </c>
      <c r="O10306" s="447">
        <v>402</v>
      </c>
      <c r="P10306" s="444">
        <v>1</v>
      </c>
      <c r="Q10306" s="10">
        <f t="shared" si="655"/>
        <v>402</v>
      </c>
    </row>
    <row r="10307" spans="2:17" ht="20.25" customHeight="1">
      <c r="B10307" s="10" t="str">
        <f t="shared" si="652"/>
        <v>دستكش ضد برش سبك387</v>
      </c>
      <c r="C10307" s="10" t="str">
        <f t="shared" si="653"/>
        <v>دستكش ضد برش سبك1404/06/13387</v>
      </c>
      <c r="D10307" s="10" t="str">
        <f>IFERROR(IF(تحویلی!$E$1="","",IF(NOSA!O10307=تحویلی!$E$1,تحویلی!$E$1&amp;COUNTIF(NOSA!$O$1:O10307,تحویلی!$E$1),"")),"")</f>
        <v/>
      </c>
      <c r="E10307" s="10" t="str">
        <f t="shared" si="654"/>
        <v>7691387</v>
      </c>
      <c r="F10307" s="10" t="str">
        <f>IFERROR(VLOOKUP(I10307,DATABASE!$N:$O,2,FALSE),"")</f>
        <v>دستكش ضد برش سبك</v>
      </c>
      <c r="G10307" s="444" t="s">
        <v>3930</v>
      </c>
      <c r="H10307" s="444">
        <v>7691</v>
      </c>
      <c r="I10307" s="444" t="s">
        <v>1442</v>
      </c>
      <c r="J10307" s="444" t="s">
        <v>4602</v>
      </c>
      <c r="K10307" s="444">
        <v>1</v>
      </c>
      <c r="L10307" s="444" t="s">
        <v>3</v>
      </c>
      <c r="M10307" s="444" t="s">
        <v>19</v>
      </c>
      <c r="N10307" s="444" t="s">
        <v>4729</v>
      </c>
      <c r="O10307" s="447">
        <v>387</v>
      </c>
      <c r="P10307" s="444">
        <v>1</v>
      </c>
      <c r="Q10307" s="10">
        <f t="shared" si="655"/>
        <v>387</v>
      </c>
    </row>
    <row r="10308" spans="2:17" ht="20.25" customHeight="1">
      <c r="B10308" s="10" t="str">
        <f t="shared" si="652"/>
        <v>لباس كار ديرسوز(شلوار) 829</v>
      </c>
      <c r="C10308" s="10" t="str">
        <f t="shared" si="653"/>
        <v>لباس كار ديرسوز(شلوار) 1404/06/13829</v>
      </c>
      <c r="D10308" s="10" t="str">
        <f>IFERROR(IF(تحویلی!$E$1="","",IF(NOSA!O10308=تحویلی!$E$1,تحویلی!$E$1&amp;COUNTIF(NOSA!$O$1:O10308,تحویلی!$E$1),"")),"")</f>
        <v/>
      </c>
      <c r="E10308" s="10" t="str">
        <f t="shared" si="654"/>
        <v>7692829</v>
      </c>
      <c r="F10308" s="10" t="str">
        <f>IFERROR(VLOOKUP(I10308,DATABASE!$N:$O,2,FALSE),"")</f>
        <v xml:space="preserve">لباس كار ديرسوز(شلوار) </v>
      </c>
      <c r="G10308" s="444" t="s">
        <v>3930</v>
      </c>
      <c r="H10308" s="444">
        <v>7692</v>
      </c>
      <c r="I10308" s="444" t="s">
        <v>2317</v>
      </c>
      <c r="J10308" s="444" t="s">
        <v>4730</v>
      </c>
      <c r="K10308" s="444">
        <v>1</v>
      </c>
      <c r="L10308" s="444" t="s">
        <v>8</v>
      </c>
      <c r="M10308" s="444" t="s">
        <v>87</v>
      </c>
      <c r="N10308" s="444" t="s">
        <v>2620</v>
      </c>
      <c r="O10308" s="447">
        <v>829</v>
      </c>
      <c r="P10308" s="444">
        <v>1</v>
      </c>
      <c r="Q10308" s="10">
        <f t="shared" si="655"/>
        <v>829</v>
      </c>
    </row>
    <row r="10309" spans="2:17" ht="20.25" customHeight="1">
      <c r="B10309" s="10" t="str">
        <f t="shared" si="652"/>
        <v>دستكش ضد برش سبك70</v>
      </c>
      <c r="C10309" s="10" t="str">
        <f t="shared" si="653"/>
        <v>دستكش ضد برش سبك1404/06/1470</v>
      </c>
      <c r="D10309" s="10" t="str">
        <f>IFERROR(IF(تحویلی!$E$1="","",IF(NOSA!O10309=تحویلی!$E$1,تحویلی!$E$1&amp;COUNTIF(NOSA!$O$1:O10309,تحویلی!$E$1),"")),"")</f>
        <v/>
      </c>
      <c r="E10309" s="10" t="str">
        <f t="shared" si="654"/>
        <v>769970</v>
      </c>
      <c r="F10309" s="10" t="str">
        <f>IFERROR(VLOOKUP(I10309,DATABASE!$N:$O,2,FALSE),"")</f>
        <v>دستكش ضد برش سبك</v>
      </c>
      <c r="G10309" s="3" t="s">
        <v>3931</v>
      </c>
      <c r="H10309" s="4">
        <v>7699</v>
      </c>
      <c r="I10309" s="3" t="s">
        <v>1442</v>
      </c>
      <c r="J10309" s="3" t="s">
        <v>4602</v>
      </c>
      <c r="K10309" s="5">
        <v>1</v>
      </c>
      <c r="L10309" s="3" t="s">
        <v>3</v>
      </c>
      <c r="M10309" s="3" t="s">
        <v>4623</v>
      </c>
      <c r="N10309" s="3" t="s">
        <v>4639</v>
      </c>
      <c r="O10309" s="1">
        <v>70</v>
      </c>
      <c r="P10309" s="4">
        <v>1</v>
      </c>
      <c r="Q10309" s="10">
        <f t="shared" si="655"/>
        <v>70</v>
      </c>
    </row>
    <row r="10310" spans="2:17" ht="20.25" customHeight="1">
      <c r="B10310" s="10" t="str">
        <f t="shared" si="652"/>
        <v>دستكش ضد برش سبك471</v>
      </c>
      <c r="C10310" s="10" t="str">
        <f t="shared" si="653"/>
        <v>دستكش ضد برش سبك1404/06/14471</v>
      </c>
      <c r="D10310" s="10" t="str">
        <f>IFERROR(IF(تحویلی!$E$1="","",IF(NOSA!O10310=تحویلی!$E$1,تحویلی!$E$1&amp;COUNTIF(NOSA!$O$1:O10310,تحویلی!$E$1),"")),"")</f>
        <v/>
      </c>
      <c r="E10310" s="10" t="str">
        <f t="shared" si="654"/>
        <v>7711471</v>
      </c>
      <c r="F10310" s="10" t="str">
        <f>IFERROR(VLOOKUP(I10310,DATABASE!$N:$O,2,FALSE),"")</f>
        <v>دستكش ضد برش سبك</v>
      </c>
      <c r="G10310" s="3" t="s">
        <v>3931</v>
      </c>
      <c r="H10310" s="4">
        <v>7711</v>
      </c>
      <c r="I10310" s="3" t="s">
        <v>1442</v>
      </c>
      <c r="J10310" s="3" t="s">
        <v>4602</v>
      </c>
      <c r="K10310" s="5">
        <v>1</v>
      </c>
      <c r="L10310" s="3" t="s">
        <v>3</v>
      </c>
      <c r="M10310" s="3" t="s">
        <v>43</v>
      </c>
      <c r="N10310" s="3" t="s">
        <v>4731</v>
      </c>
      <c r="O10310" s="1">
        <v>471</v>
      </c>
      <c r="P10310" s="4">
        <v>1</v>
      </c>
      <c r="Q10310" s="10">
        <f t="shared" si="655"/>
        <v>471</v>
      </c>
    </row>
    <row r="10311" spans="2:17" ht="20.25" customHeight="1">
      <c r="B10311" s="10" t="str">
        <f t="shared" si="652"/>
        <v>كفش ايمني838</v>
      </c>
      <c r="C10311" s="10" t="str">
        <f t="shared" si="653"/>
        <v>كفش ايمني1404/06/14838</v>
      </c>
      <c r="D10311" s="10" t="str">
        <f>IFERROR(IF(تحویلی!$E$1="","",IF(NOSA!O10311=تحویلی!$E$1,تحویلی!$E$1&amp;COUNTIF(NOSA!$O$1:O10311,تحویلی!$E$1),"")),"")</f>
        <v/>
      </c>
      <c r="E10311" s="10" t="str">
        <f t="shared" si="654"/>
        <v>7716838</v>
      </c>
      <c r="F10311" s="10" t="str">
        <f>IFERROR(VLOOKUP(I10311,DATABASE!$N:$O,2,FALSE),"")</f>
        <v>كفش ايمني</v>
      </c>
      <c r="G10311" s="3" t="s">
        <v>3931</v>
      </c>
      <c r="H10311" s="4">
        <v>7716</v>
      </c>
      <c r="I10311" s="3" t="s">
        <v>1526</v>
      </c>
      <c r="J10311" s="3" t="s">
        <v>4659</v>
      </c>
      <c r="K10311" s="5">
        <v>1</v>
      </c>
      <c r="L10311" s="3" t="s">
        <v>3</v>
      </c>
      <c r="M10311" s="3" t="s">
        <v>40</v>
      </c>
      <c r="N10311" s="3" t="s">
        <v>4732</v>
      </c>
      <c r="O10311" s="1">
        <v>838</v>
      </c>
      <c r="P10311" s="4">
        <v>1</v>
      </c>
      <c r="Q10311" s="10">
        <f t="shared" si="655"/>
        <v>838</v>
      </c>
    </row>
    <row r="10312" spans="2:17" ht="20.25" customHeight="1">
      <c r="B10312" s="10" t="str">
        <f t="shared" si="652"/>
        <v>دستكش ضد برش سبك751</v>
      </c>
      <c r="C10312" s="10" t="str">
        <f t="shared" si="653"/>
        <v>دستكش ضد برش سبك1404/06/14751</v>
      </c>
      <c r="D10312" s="10" t="str">
        <f>IFERROR(IF(تحویلی!$E$1="","",IF(NOSA!O10312=تحویلی!$E$1,تحویلی!$E$1&amp;COUNTIF(NOSA!$O$1:O10312,تحویلی!$E$1),"")),"")</f>
        <v/>
      </c>
      <c r="E10312" s="10" t="str">
        <f t="shared" si="654"/>
        <v>7719751</v>
      </c>
      <c r="F10312" s="10" t="str">
        <f>IFERROR(VLOOKUP(I10312,DATABASE!$N:$O,2,FALSE),"")</f>
        <v>دستكش ضد برش سبك</v>
      </c>
      <c r="G10312" s="3" t="s">
        <v>3931</v>
      </c>
      <c r="H10312" s="4">
        <v>7719</v>
      </c>
      <c r="I10312" s="3" t="s">
        <v>1442</v>
      </c>
      <c r="J10312" s="3" t="s">
        <v>4602</v>
      </c>
      <c r="K10312" s="5">
        <v>1</v>
      </c>
      <c r="L10312" s="3" t="s">
        <v>3</v>
      </c>
      <c r="M10312" s="3" t="s">
        <v>4623</v>
      </c>
      <c r="N10312" s="3" t="s">
        <v>2034</v>
      </c>
      <c r="O10312" s="1">
        <v>751</v>
      </c>
      <c r="P10312" s="4">
        <v>1</v>
      </c>
      <c r="Q10312" s="10">
        <f t="shared" si="655"/>
        <v>751</v>
      </c>
    </row>
    <row r="10313" spans="2:17" ht="20.25" customHeight="1">
      <c r="B10313" s="10" t="str">
        <f t="shared" si="652"/>
        <v>لباس كار ديرسوز(بلوز) 723</v>
      </c>
      <c r="C10313" s="10" t="str">
        <f t="shared" si="653"/>
        <v>لباس كار ديرسوز(بلوز) 1404/06/15723</v>
      </c>
      <c r="D10313" s="10" t="str">
        <f>IFERROR(IF(تحویلی!$E$1="","",IF(NOSA!O10313=تحویلی!$E$1,تحویلی!$E$1&amp;COUNTIF(NOSA!$O$1:O10313,تحویلی!$E$1),"")),"")</f>
        <v/>
      </c>
      <c r="E10313" s="10" t="str">
        <f t="shared" si="654"/>
        <v>7727723</v>
      </c>
      <c r="F10313" s="10" t="str">
        <f>IFERROR(VLOOKUP(I10313,DATABASE!$N:$O,2,FALSE),"")</f>
        <v xml:space="preserve">لباس كار ديرسوز(بلوز) </v>
      </c>
      <c r="G10313" s="3" t="s">
        <v>3932</v>
      </c>
      <c r="H10313" s="3">
        <v>7727</v>
      </c>
      <c r="I10313" s="3" t="s">
        <v>1703</v>
      </c>
      <c r="J10313" s="3" t="s">
        <v>4733</v>
      </c>
      <c r="K10313" s="3">
        <v>1</v>
      </c>
      <c r="L10313" s="3" t="s">
        <v>8</v>
      </c>
      <c r="M10313" s="3" t="s">
        <v>4623</v>
      </c>
      <c r="N10313" s="3" t="s">
        <v>4734</v>
      </c>
      <c r="O10313" s="1">
        <v>723</v>
      </c>
      <c r="P10313" s="3">
        <v>1</v>
      </c>
      <c r="Q10313" s="10">
        <f t="shared" si="655"/>
        <v>723</v>
      </c>
    </row>
    <row r="10314" spans="2:17" ht="20.25" customHeight="1">
      <c r="B10314" s="10" t="str">
        <f t="shared" si="652"/>
        <v>دستكش ضد برش سبك723</v>
      </c>
      <c r="C10314" s="10" t="str">
        <f t="shared" si="653"/>
        <v>دستكش ضد برش سبك1404/06/15723</v>
      </c>
      <c r="D10314" s="10" t="str">
        <f>IFERROR(IF(تحویلی!$E$1="","",IF(NOSA!O10314=تحویلی!$E$1,تحویلی!$E$1&amp;COUNTIF(NOSA!$O$1:O10314,تحویلی!$E$1),"")),"")</f>
        <v/>
      </c>
      <c r="E10314" s="10" t="str">
        <f t="shared" si="654"/>
        <v>7727723</v>
      </c>
      <c r="F10314" s="10" t="str">
        <f>IFERROR(VLOOKUP(I10314,DATABASE!$N:$O,2,FALSE),"")</f>
        <v>دستكش ضد برش سبك</v>
      </c>
      <c r="G10314" s="3" t="s">
        <v>3932</v>
      </c>
      <c r="H10314" s="3">
        <v>7727</v>
      </c>
      <c r="I10314" s="3" t="s">
        <v>1442</v>
      </c>
      <c r="J10314" s="3" t="s">
        <v>4602</v>
      </c>
      <c r="K10314" s="3">
        <v>1</v>
      </c>
      <c r="L10314" s="3" t="s">
        <v>3</v>
      </c>
      <c r="M10314" s="3" t="s">
        <v>4623</v>
      </c>
      <c r="N10314" s="3" t="s">
        <v>4734</v>
      </c>
      <c r="O10314" s="1">
        <v>723</v>
      </c>
      <c r="P10314" s="3">
        <v>1</v>
      </c>
      <c r="Q10314" s="10">
        <f t="shared" si="655"/>
        <v>723</v>
      </c>
    </row>
    <row r="10315" spans="2:17" ht="20.25" customHeight="1">
      <c r="B10315" s="10" t="str">
        <f t="shared" si="652"/>
        <v>پوتين ايمني نسوز723</v>
      </c>
      <c r="C10315" s="10" t="str">
        <f t="shared" si="653"/>
        <v>پوتين ايمني نسوز1404/06/15723</v>
      </c>
      <c r="D10315" s="10" t="str">
        <f>IFERROR(IF(تحویلی!$E$1="","",IF(NOSA!O10315=تحویلی!$E$1,تحویلی!$E$1&amp;COUNTIF(NOSA!$O$1:O10315,تحویلی!$E$1),"")),"")</f>
        <v/>
      </c>
      <c r="E10315" s="10" t="str">
        <f t="shared" si="654"/>
        <v>7727723</v>
      </c>
      <c r="F10315" s="10" t="str">
        <f>IFERROR(VLOOKUP(I10315,DATABASE!$N:$O,2,FALSE),"")</f>
        <v>پوتين ايمني نسوز</v>
      </c>
      <c r="G10315" s="3" t="s">
        <v>3932</v>
      </c>
      <c r="H10315" s="3">
        <v>7727</v>
      </c>
      <c r="I10315" s="3" t="s">
        <v>1528</v>
      </c>
      <c r="J10315" s="3" t="s">
        <v>4725</v>
      </c>
      <c r="K10315" s="3">
        <v>1</v>
      </c>
      <c r="L10315" s="3" t="s">
        <v>3</v>
      </c>
      <c r="M10315" s="3" t="s">
        <v>4623</v>
      </c>
      <c r="N10315" s="3" t="s">
        <v>4734</v>
      </c>
      <c r="O10315" s="1">
        <v>723</v>
      </c>
      <c r="P10315" s="3">
        <v>1</v>
      </c>
      <c r="Q10315" s="10">
        <f t="shared" si="655"/>
        <v>723</v>
      </c>
    </row>
    <row r="10316" spans="2:17" ht="20.25" customHeight="1">
      <c r="B10316" s="10" t="str">
        <f t="shared" si="652"/>
        <v>كلاه ايمني58</v>
      </c>
      <c r="C10316" s="10" t="str">
        <f t="shared" si="653"/>
        <v>كلاه ايمني1404/06/1558</v>
      </c>
      <c r="D10316" s="10" t="str">
        <f>IFERROR(IF(تحویلی!$E$1="","",IF(NOSA!O10316=تحویلی!$E$1,تحویلی!$E$1&amp;COUNTIF(NOSA!$O$1:O10316,تحویلی!$E$1),"")),"")</f>
        <v/>
      </c>
      <c r="E10316" s="10" t="str">
        <f t="shared" si="654"/>
        <v>774458</v>
      </c>
      <c r="F10316" s="10" t="str">
        <f>IFERROR(VLOOKUP(I10316,DATABASE!$N:$O,2,FALSE),"")</f>
        <v>كلاه ايمني</v>
      </c>
      <c r="G10316" s="3" t="s">
        <v>3932</v>
      </c>
      <c r="H10316" s="3">
        <v>7744</v>
      </c>
      <c r="I10316" s="3" t="s">
        <v>1505</v>
      </c>
      <c r="J10316" s="3" t="s">
        <v>4664</v>
      </c>
      <c r="K10316" s="3">
        <v>1</v>
      </c>
      <c r="L10316" s="3" t="s">
        <v>8</v>
      </c>
      <c r="M10316" s="3" t="s">
        <v>19</v>
      </c>
      <c r="N10316" s="3" t="s">
        <v>4735</v>
      </c>
      <c r="O10316" s="1">
        <v>58</v>
      </c>
      <c r="P10316" s="3">
        <v>1</v>
      </c>
      <c r="Q10316" s="10">
        <f t="shared" si="655"/>
        <v>58</v>
      </c>
    </row>
    <row r="10317" spans="2:17" ht="20.25" customHeight="1">
      <c r="B10317" s="10" t="str">
        <f t="shared" si="652"/>
        <v>دستكش ضد برش سبك845</v>
      </c>
      <c r="C10317" s="10" t="str">
        <f t="shared" si="653"/>
        <v>دستكش ضد برش سبك1404/06/15845</v>
      </c>
      <c r="D10317" s="10" t="str">
        <f>IFERROR(IF(تحویلی!$E$1="","",IF(NOSA!O10317=تحویلی!$E$1,تحویلی!$E$1&amp;COUNTIF(NOSA!$O$1:O10317,تحویلی!$E$1),"")),"")</f>
        <v/>
      </c>
      <c r="E10317" s="10" t="str">
        <f t="shared" si="654"/>
        <v>7747845</v>
      </c>
      <c r="F10317" s="10" t="str">
        <f>IFERROR(VLOOKUP(I10317,DATABASE!$N:$O,2,FALSE),"")</f>
        <v>دستكش ضد برش سبك</v>
      </c>
      <c r="G10317" s="3" t="s">
        <v>3932</v>
      </c>
      <c r="H10317" s="3">
        <v>7747</v>
      </c>
      <c r="I10317" s="3" t="s">
        <v>1442</v>
      </c>
      <c r="J10317" s="3" t="s">
        <v>4602</v>
      </c>
      <c r="K10317" s="3">
        <v>1</v>
      </c>
      <c r="L10317" s="3" t="s">
        <v>3</v>
      </c>
      <c r="M10317" s="3" t="s">
        <v>4603</v>
      </c>
      <c r="N10317" s="3" t="s">
        <v>2715</v>
      </c>
      <c r="O10317" s="1">
        <v>845</v>
      </c>
      <c r="P10317" s="3">
        <v>1</v>
      </c>
      <c r="Q10317" s="10">
        <f t="shared" si="655"/>
        <v>845</v>
      </c>
    </row>
    <row r="10318" spans="2:17" ht="20.25" customHeight="1">
      <c r="B10318" s="10" t="str">
        <f t="shared" si="652"/>
        <v>دستكش كف مواد سبك694</v>
      </c>
      <c r="C10318" s="10" t="str">
        <f t="shared" si="653"/>
        <v>دستكش كف مواد سبك1404/06/15694</v>
      </c>
      <c r="D10318" s="10" t="str">
        <f>IFERROR(IF(تحویلی!$E$1="","",IF(NOSA!O10318=تحویلی!$E$1,تحویلی!$E$1&amp;COUNTIF(NOSA!$O$1:O10318,تحویلی!$E$1),"")),"")</f>
        <v/>
      </c>
      <c r="E10318" s="10" t="str">
        <f t="shared" si="654"/>
        <v>7750694</v>
      </c>
      <c r="F10318" s="10" t="str">
        <f>IFERROR(VLOOKUP(I10318,DATABASE!$N:$O,2,FALSE),"")</f>
        <v>دستكش كف مواد سبك</v>
      </c>
      <c r="G10318" s="3" t="s">
        <v>3932</v>
      </c>
      <c r="H10318" s="3">
        <v>7750</v>
      </c>
      <c r="I10318" s="3" t="s">
        <v>1456</v>
      </c>
      <c r="J10318" s="3" t="s">
        <v>4605</v>
      </c>
      <c r="K10318" s="3">
        <v>1</v>
      </c>
      <c r="L10318" s="3" t="s">
        <v>3</v>
      </c>
      <c r="M10318" s="3" t="s">
        <v>4603</v>
      </c>
      <c r="N10318" s="3" t="s">
        <v>4672</v>
      </c>
      <c r="O10318" s="1">
        <v>694</v>
      </c>
      <c r="P10318" s="3">
        <v>1</v>
      </c>
      <c r="Q10318" s="10">
        <f t="shared" si="655"/>
        <v>694</v>
      </c>
    </row>
    <row r="10319" spans="2:17" ht="20.25" customHeight="1">
      <c r="B10319" s="10" t="str">
        <f t="shared" ref="B10319:B10382" si="656">F10319&amp;Q10319</f>
        <v>دستكش ساق بلند نسوز573</v>
      </c>
      <c r="C10319" s="10" t="str">
        <f t="shared" ref="C10319:C10382" si="657">F10319&amp;G10319&amp;O10319</f>
        <v>دستكش ساق بلند نسوز1404/06/15573</v>
      </c>
      <c r="D10319" s="10" t="str">
        <f>IFERROR(IF(تحویلی!$E$1="","",IF(NOSA!O10319=تحویلی!$E$1,تحویلی!$E$1&amp;COUNTIF(NOSA!$O$1:O10319,تحویلی!$E$1),"")),"")</f>
        <v/>
      </c>
      <c r="E10319" s="10" t="str">
        <f t="shared" ref="E10319:E10382" si="658">H10319&amp;O10319</f>
        <v>7754573</v>
      </c>
      <c r="F10319" s="10" t="str">
        <f>IFERROR(VLOOKUP(I10319,DATABASE!$N:$O,2,FALSE),"")</f>
        <v>دستكش ساق بلند نسوز</v>
      </c>
      <c r="G10319" s="3" t="s">
        <v>3932</v>
      </c>
      <c r="H10319" s="3">
        <v>7754</v>
      </c>
      <c r="I10319" s="3" t="s">
        <v>1461</v>
      </c>
      <c r="J10319" s="3" t="s">
        <v>4643</v>
      </c>
      <c r="K10319" s="3">
        <v>1</v>
      </c>
      <c r="L10319" s="3" t="s">
        <v>3</v>
      </c>
      <c r="M10319" s="3" t="s">
        <v>19</v>
      </c>
      <c r="N10319" s="3" t="s">
        <v>4736</v>
      </c>
      <c r="O10319" s="1">
        <v>573</v>
      </c>
      <c r="P10319" s="3">
        <v>1</v>
      </c>
      <c r="Q10319" s="10">
        <f t="shared" si="655"/>
        <v>573</v>
      </c>
    </row>
    <row r="10320" spans="2:17" ht="20.25" customHeight="1">
      <c r="B10320" s="10" t="str">
        <f t="shared" si="656"/>
        <v>نقاب تيره محافظ صورت معمولي573</v>
      </c>
      <c r="C10320" s="10" t="str">
        <f t="shared" si="657"/>
        <v>نقاب تيره محافظ صورت معمولي1404/06/15573</v>
      </c>
      <c r="D10320" s="10" t="str">
        <f>IFERROR(IF(تحویلی!$E$1="","",IF(NOSA!O10320=تحویلی!$E$1,تحویلی!$E$1&amp;COUNTIF(NOSA!$O$1:O10320,تحویلی!$E$1),"")),"")</f>
        <v/>
      </c>
      <c r="E10320" s="10" t="str">
        <f t="shared" si="658"/>
        <v>7754573</v>
      </c>
      <c r="F10320" s="10" t="str">
        <f>IFERROR(VLOOKUP(I10320,DATABASE!$N:$O,2,FALSE),"")</f>
        <v>نقاب تيره محافظ صورت معمولي</v>
      </c>
      <c r="G10320" s="3" t="s">
        <v>3932</v>
      </c>
      <c r="H10320" s="3">
        <v>7754</v>
      </c>
      <c r="I10320" s="3" t="s">
        <v>1557</v>
      </c>
      <c r="J10320" s="3" t="s">
        <v>4682</v>
      </c>
      <c r="K10320" s="3">
        <v>1</v>
      </c>
      <c r="L10320" s="3" t="s">
        <v>8</v>
      </c>
      <c r="M10320" s="3" t="s">
        <v>19</v>
      </c>
      <c r="N10320" s="3" t="s">
        <v>4736</v>
      </c>
      <c r="O10320" s="1">
        <v>573</v>
      </c>
      <c r="P10320" s="3">
        <v>1</v>
      </c>
      <c r="Q10320" s="10">
        <f t="shared" si="655"/>
        <v>573</v>
      </c>
    </row>
    <row r="10321" spans="2:17" ht="20.25" customHeight="1">
      <c r="B10321" s="10" t="str">
        <f t="shared" si="656"/>
        <v>پيشبند نسوز چرمي573</v>
      </c>
      <c r="C10321" s="10" t="str">
        <f t="shared" si="657"/>
        <v>پيشبند نسوز چرمي1404/06/15573</v>
      </c>
      <c r="D10321" s="10" t="str">
        <f>IFERROR(IF(تحویلی!$E$1="","",IF(NOSA!O10321=تحویلی!$E$1,تحویلی!$E$1&amp;COUNTIF(NOSA!$O$1:O10321,تحویلی!$E$1),"")),"")</f>
        <v/>
      </c>
      <c r="E10321" s="10" t="str">
        <f t="shared" si="658"/>
        <v>7754573</v>
      </c>
      <c r="F10321" s="10" t="str">
        <f>IFERROR(VLOOKUP(I10321,DATABASE!$N:$O,2,FALSE),"")</f>
        <v>پيشبند نسوز چرمي</v>
      </c>
      <c r="G10321" s="3" t="s">
        <v>3932</v>
      </c>
      <c r="H10321" s="3">
        <v>7754</v>
      </c>
      <c r="I10321" s="3" t="s">
        <v>1459</v>
      </c>
      <c r="J10321" s="3" t="s">
        <v>4691</v>
      </c>
      <c r="K10321" s="3">
        <v>1</v>
      </c>
      <c r="L10321" s="3" t="s">
        <v>8</v>
      </c>
      <c r="M10321" s="3" t="s">
        <v>19</v>
      </c>
      <c r="N10321" s="3" t="s">
        <v>4736</v>
      </c>
      <c r="O10321" s="1">
        <v>573</v>
      </c>
      <c r="P10321" s="3">
        <v>1</v>
      </c>
      <c r="Q10321" s="10">
        <f t="shared" si="655"/>
        <v>573</v>
      </c>
    </row>
    <row r="10322" spans="2:17" ht="20.25" customHeight="1">
      <c r="B10322" s="10" t="str">
        <f t="shared" si="656"/>
        <v>پابند نسوز چرمي651</v>
      </c>
      <c r="C10322" s="10" t="str">
        <f t="shared" si="657"/>
        <v>پابند نسوز چرمي1404/06/15651</v>
      </c>
      <c r="D10322" s="10" t="str">
        <f>IFERROR(IF(تحویلی!$E$1="","",IF(NOSA!O10322=تحویلی!$E$1,تحویلی!$E$1&amp;COUNTIF(NOSA!$O$1:O10322,تحویلی!$E$1),"")),"")</f>
        <v/>
      </c>
      <c r="E10322" s="10" t="str">
        <f t="shared" si="658"/>
        <v>7755651</v>
      </c>
      <c r="F10322" s="10" t="str">
        <f>IFERROR(VLOOKUP(I10322,DATABASE!$N:$O,2,FALSE),"")</f>
        <v>پابند نسوز چرمي</v>
      </c>
      <c r="G10322" s="3" t="s">
        <v>3932</v>
      </c>
      <c r="H10322" s="3">
        <v>7755</v>
      </c>
      <c r="I10322" s="3" t="s">
        <v>1460</v>
      </c>
      <c r="J10322" s="3" t="s">
        <v>4633</v>
      </c>
      <c r="K10322" s="3">
        <v>1</v>
      </c>
      <c r="L10322" s="3" t="s">
        <v>3</v>
      </c>
      <c r="M10322" s="3" t="s">
        <v>4608</v>
      </c>
      <c r="N10322" s="3" t="s">
        <v>4737</v>
      </c>
      <c r="O10322" s="1">
        <v>651</v>
      </c>
      <c r="P10322" s="3">
        <v>1</v>
      </c>
      <c r="Q10322" s="10">
        <f t="shared" si="655"/>
        <v>651</v>
      </c>
    </row>
    <row r="10323" spans="2:17" ht="20.25" customHeight="1">
      <c r="B10323" s="10" t="str">
        <f t="shared" si="656"/>
        <v>دستكش ضد برش سبك952</v>
      </c>
      <c r="C10323" s="10" t="str">
        <f t="shared" si="657"/>
        <v>دستكش ضد برش سبك1404/06/16952</v>
      </c>
      <c r="D10323" s="10" t="str">
        <f>IFERROR(IF(تحویلی!$E$1="","",IF(NOSA!O10323=تحویلی!$E$1,تحویلی!$E$1&amp;COUNTIF(NOSA!$O$1:O10323,تحویلی!$E$1),"")),"")</f>
        <v/>
      </c>
      <c r="E10323" s="10" t="str">
        <f t="shared" si="658"/>
        <v>7759952</v>
      </c>
      <c r="F10323" s="10" t="str">
        <f>IFERROR(VLOOKUP(I10323,DATABASE!$N:$O,2,FALSE),"")</f>
        <v>دستكش ضد برش سبك</v>
      </c>
      <c r="G10323" s="3" t="s">
        <v>3933</v>
      </c>
      <c r="H10323" s="3">
        <v>7759</v>
      </c>
      <c r="I10323" s="3" t="s">
        <v>1442</v>
      </c>
      <c r="J10323" s="3" t="s">
        <v>4602</v>
      </c>
      <c r="K10323" s="3">
        <v>1</v>
      </c>
      <c r="L10323" s="3" t="s">
        <v>3</v>
      </c>
      <c r="M10323" s="3" t="s">
        <v>19</v>
      </c>
      <c r="N10323" s="3" t="s">
        <v>4740</v>
      </c>
      <c r="O10323" s="1">
        <v>952</v>
      </c>
      <c r="P10323" s="3">
        <v>1</v>
      </c>
      <c r="Q10323" s="10">
        <f t="shared" si="655"/>
        <v>952</v>
      </c>
    </row>
    <row r="10324" spans="2:17" ht="20.25" customHeight="1">
      <c r="B10324" s="10" t="str">
        <f t="shared" si="656"/>
        <v>دستكش ضد برش سبك580</v>
      </c>
      <c r="C10324" s="10" t="str">
        <f t="shared" si="657"/>
        <v>دستكش ضد برش سبك1404/06/16580</v>
      </c>
      <c r="D10324" s="10" t="str">
        <f>IFERROR(IF(تحویلی!$E$1="","",IF(NOSA!O10324=تحویلی!$E$1,تحویلی!$E$1&amp;COUNTIF(NOSA!$O$1:O10324,تحویلی!$E$1),"")),"")</f>
        <v/>
      </c>
      <c r="E10324" s="10" t="str">
        <f t="shared" si="658"/>
        <v>7764580</v>
      </c>
      <c r="F10324" s="10" t="str">
        <f>IFERROR(VLOOKUP(I10324,DATABASE!$N:$O,2,FALSE),"")</f>
        <v>دستكش ضد برش سبك</v>
      </c>
      <c r="G10324" s="3" t="s">
        <v>3933</v>
      </c>
      <c r="H10324" s="3">
        <v>7764</v>
      </c>
      <c r="I10324" s="3" t="s">
        <v>1442</v>
      </c>
      <c r="J10324" s="3" t="s">
        <v>4602</v>
      </c>
      <c r="K10324" s="3">
        <v>1</v>
      </c>
      <c r="L10324" s="3" t="s">
        <v>3</v>
      </c>
      <c r="M10324" s="3" t="s">
        <v>4603</v>
      </c>
      <c r="N10324" s="3" t="s">
        <v>4656</v>
      </c>
      <c r="O10324" s="1">
        <v>580</v>
      </c>
      <c r="P10324" s="3">
        <v>1</v>
      </c>
      <c r="Q10324" s="10">
        <f t="shared" si="655"/>
        <v>580</v>
      </c>
    </row>
    <row r="10325" spans="2:17" ht="20.25" customHeight="1">
      <c r="B10325" s="10" t="str">
        <f t="shared" si="656"/>
        <v>دستكش كف مواد سبك962</v>
      </c>
      <c r="C10325" s="10" t="str">
        <f t="shared" si="657"/>
        <v>دستكش كف مواد سبك1404/06/16962</v>
      </c>
      <c r="D10325" s="10" t="str">
        <f>IFERROR(IF(تحویلی!$E$1="","",IF(NOSA!O10325=تحویلی!$E$1,تحویلی!$E$1&amp;COUNTIF(NOSA!$O$1:O10325,تحویلی!$E$1),"")),"")</f>
        <v/>
      </c>
      <c r="E10325" s="10" t="str">
        <f t="shared" si="658"/>
        <v>7766962</v>
      </c>
      <c r="F10325" s="10" t="str">
        <f>IFERROR(VLOOKUP(I10325,DATABASE!$N:$O,2,FALSE),"")</f>
        <v>دستكش كف مواد سبك</v>
      </c>
      <c r="G10325" s="3" t="s">
        <v>3933</v>
      </c>
      <c r="H10325" s="3">
        <v>7766</v>
      </c>
      <c r="I10325" s="3" t="s">
        <v>1456</v>
      </c>
      <c r="J10325" s="3" t="s">
        <v>4605</v>
      </c>
      <c r="K10325" s="3">
        <v>1</v>
      </c>
      <c r="L10325" s="3" t="s">
        <v>3</v>
      </c>
      <c r="M10325" s="3" t="s">
        <v>4603</v>
      </c>
      <c r="N10325" s="3" t="s">
        <v>4741</v>
      </c>
      <c r="O10325" s="1">
        <v>962</v>
      </c>
      <c r="P10325" s="3">
        <v>1</v>
      </c>
      <c r="Q10325" s="10">
        <f t="shared" si="655"/>
        <v>962</v>
      </c>
    </row>
    <row r="10326" spans="2:17" ht="20.25" customHeight="1">
      <c r="B10326" s="10" t="str">
        <f t="shared" si="656"/>
        <v>گوشي اير پلاگ50</v>
      </c>
      <c r="C10326" s="10" t="str">
        <f t="shared" si="657"/>
        <v>گوشي اير پلاگ1404/06/1650</v>
      </c>
      <c r="D10326" s="10" t="str">
        <f>IFERROR(IF(تحویلی!$E$1="","",IF(NOSA!O10326=تحویلی!$E$1,تحویلی!$E$1&amp;COUNTIF(NOSA!$O$1:O10326,تحویلی!$E$1),"")),"")</f>
        <v/>
      </c>
      <c r="E10326" s="10" t="str">
        <f t="shared" si="658"/>
        <v>777350</v>
      </c>
      <c r="F10326" s="10" t="str">
        <f>IFERROR(VLOOKUP(I10326,DATABASE!$N:$O,2,FALSE),"")</f>
        <v>گوشي اير پلاگ</v>
      </c>
      <c r="G10326" s="3" t="s">
        <v>3933</v>
      </c>
      <c r="H10326" s="3">
        <v>7773</v>
      </c>
      <c r="I10326" s="3" t="s">
        <v>1581</v>
      </c>
      <c r="J10326" s="3" t="s">
        <v>4655</v>
      </c>
      <c r="K10326" s="3">
        <v>1</v>
      </c>
      <c r="L10326" s="3" t="s">
        <v>8</v>
      </c>
      <c r="M10326" s="3" t="s">
        <v>4608</v>
      </c>
      <c r="N10326" s="3" t="s">
        <v>4611</v>
      </c>
      <c r="O10326" s="1">
        <v>50</v>
      </c>
      <c r="P10326" s="3">
        <v>1</v>
      </c>
      <c r="Q10326" s="10">
        <f t="shared" si="655"/>
        <v>50</v>
      </c>
    </row>
    <row r="10327" spans="2:17" ht="20.25" customHeight="1">
      <c r="B10327" s="10" t="str">
        <f t="shared" si="656"/>
        <v>كلاه ايمني نقابدار582</v>
      </c>
      <c r="C10327" s="10" t="str">
        <f t="shared" si="657"/>
        <v>كلاه ايمني نقابدار1404/06/16582</v>
      </c>
      <c r="D10327" s="10" t="str">
        <f>IFERROR(IF(تحویلی!$E$1="","",IF(NOSA!O10327=تحویلی!$E$1,تحویلی!$E$1&amp;COUNTIF(NOSA!$O$1:O10327,تحویلی!$E$1),"")),"")</f>
        <v/>
      </c>
      <c r="E10327" s="10" t="str">
        <f t="shared" si="658"/>
        <v>7777582</v>
      </c>
      <c r="F10327" s="10" t="str">
        <f>IFERROR(VLOOKUP(I10327,DATABASE!$N:$O,2,FALSE),"")</f>
        <v>كلاه ايمني نقابدار</v>
      </c>
      <c r="G10327" s="3" t="s">
        <v>3933</v>
      </c>
      <c r="H10327" s="3">
        <v>7777</v>
      </c>
      <c r="I10327" s="3" t="s">
        <v>2289</v>
      </c>
      <c r="J10327" s="3" t="s">
        <v>4742</v>
      </c>
      <c r="K10327" s="3">
        <v>1</v>
      </c>
      <c r="L10327" s="3" t="s">
        <v>8</v>
      </c>
      <c r="M10327" s="3" t="s">
        <v>4603</v>
      </c>
      <c r="N10327" s="3" t="s">
        <v>4743</v>
      </c>
      <c r="O10327" s="1">
        <v>582</v>
      </c>
      <c r="P10327" s="3">
        <v>0</v>
      </c>
      <c r="Q10327" s="10">
        <f t="shared" si="655"/>
        <v>582</v>
      </c>
    </row>
    <row r="10328" spans="2:17" ht="20.25" customHeight="1">
      <c r="B10328" s="10" t="str">
        <f t="shared" si="656"/>
        <v>دستكش ضد برش سبك10008</v>
      </c>
      <c r="C10328" s="10" t="str">
        <f t="shared" si="657"/>
        <v>دستكش ضد برش سبك1404/06/1610008</v>
      </c>
      <c r="D10328" s="10" t="str">
        <f>IFERROR(IF(تحویلی!$E$1="","",IF(NOSA!O10328=تحویلی!$E$1,تحویلی!$E$1&amp;COUNTIF(NOSA!$O$1:O10328,تحویلی!$E$1),"")),"")</f>
        <v/>
      </c>
      <c r="E10328" s="10" t="str">
        <f t="shared" si="658"/>
        <v>778610008</v>
      </c>
      <c r="F10328" s="10" t="str">
        <f>IFERROR(VLOOKUP(I10328,DATABASE!$N:$O,2,FALSE),"")</f>
        <v>دستكش ضد برش سبك</v>
      </c>
      <c r="G10328" s="3" t="s">
        <v>3933</v>
      </c>
      <c r="H10328" s="3">
        <v>7786</v>
      </c>
      <c r="I10328" s="3" t="s">
        <v>1442</v>
      </c>
      <c r="J10328" s="3" t="s">
        <v>4602</v>
      </c>
      <c r="K10328" s="3">
        <v>1</v>
      </c>
      <c r="L10328" s="3" t="s">
        <v>3</v>
      </c>
      <c r="M10328" s="3" t="s">
        <v>4623</v>
      </c>
      <c r="N10328" s="3" t="s">
        <v>4726</v>
      </c>
      <c r="O10328" s="1">
        <v>10008</v>
      </c>
      <c r="P10328" s="3">
        <v>1</v>
      </c>
      <c r="Q10328" s="10">
        <f t="shared" si="655"/>
        <v>10008</v>
      </c>
    </row>
    <row r="10329" spans="2:17" ht="20.25" customHeight="1">
      <c r="B10329" s="10" t="str">
        <f t="shared" si="656"/>
        <v>دستكش كف دوبل چرمي756</v>
      </c>
      <c r="C10329" s="10" t="str">
        <f t="shared" si="657"/>
        <v>دستكش كف دوبل چرمي1404/06/16756</v>
      </c>
      <c r="D10329" s="10" t="str">
        <f>IFERROR(IF(تحویلی!$E$1="","",IF(NOSA!O10329=تحویلی!$E$1,تحویلی!$E$1&amp;COUNTIF(NOSA!$O$1:O10329,تحویلی!$E$1),"")),"")</f>
        <v/>
      </c>
      <c r="E10329" s="10" t="str">
        <f t="shared" si="658"/>
        <v>7793756</v>
      </c>
      <c r="F10329" s="10" t="str">
        <f>IFERROR(VLOOKUP(I10329,DATABASE!$N:$O,2,FALSE),"")</f>
        <v>دستكش كف دوبل چرمي</v>
      </c>
      <c r="G10329" s="3" t="s">
        <v>3933</v>
      </c>
      <c r="H10329" s="3">
        <v>7793</v>
      </c>
      <c r="I10329" s="3" t="s">
        <v>1683</v>
      </c>
      <c r="J10329" s="3" t="s">
        <v>4636</v>
      </c>
      <c r="K10329" s="3">
        <v>1</v>
      </c>
      <c r="L10329" s="3" t="s">
        <v>3</v>
      </c>
      <c r="M10329" s="3" t="s">
        <v>25</v>
      </c>
      <c r="N10329" s="3" t="s">
        <v>4744</v>
      </c>
      <c r="O10329" s="1">
        <v>756</v>
      </c>
      <c r="P10329" s="3">
        <v>1</v>
      </c>
      <c r="Q10329" s="10">
        <f t="shared" si="655"/>
        <v>756</v>
      </c>
    </row>
    <row r="10330" spans="2:17" ht="20.25" customHeight="1">
      <c r="B10330" s="10" t="str">
        <f t="shared" si="656"/>
        <v>دستكش ضد برش سبك599</v>
      </c>
      <c r="C10330" s="10" t="str">
        <f t="shared" si="657"/>
        <v>دستكش ضد برش سبك1404/06/16599</v>
      </c>
      <c r="D10330" s="10" t="str">
        <f>IFERROR(IF(تحویلی!$E$1="","",IF(NOSA!O10330=تحویلی!$E$1,تحویلی!$E$1&amp;COUNTIF(NOSA!$O$1:O10330,تحویلی!$E$1),"")),"")</f>
        <v/>
      </c>
      <c r="E10330" s="10" t="str">
        <f t="shared" si="658"/>
        <v>7794599</v>
      </c>
      <c r="F10330" s="10" t="str">
        <f>IFERROR(VLOOKUP(I10330,DATABASE!$N:$O,2,FALSE),"")</f>
        <v>دستكش ضد برش سبك</v>
      </c>
      <c r="G10330" s="3" t="s">
        <v>3933</v>
      </c>
      <c r="H10330" s="3">
        <v>7794</v>
      </c>
      <c r="I10330" s="3" t="s">
        <v>1442</v>
      </c>
      <c r="J10330" s="3" t="s">
        <v>4602</v>
      </c>
      <c r="K10330" s="3">
        <v>1</v>
      </c>
      <c r="L10330" s="3" t="s">
        <v>3</v>
      </c>
      <c r="M10330" s="3" t="s">
        <v>4603</v>
      </c>
      <c r="N10330" s="3" t="s">
        <v>131</v>
      </c>
      <c r="O10330" s="1">
        <v>599</v>
      </c>
      <c r="P10330" s="3">
        <v>1</v>
      </c>
      <c r="Q10330" s="10">
        <f t="shared" si="655"/>
        <v>599</v>
      </c>
    </row>
    <row r="10331" spans="2:17" ht="20.25" customHeight="1">
      <c r="B10331" s="10" t="str">
        <f t="shared" si="656"/>
        <v>لباس كار ديرسوز(بلوز و شلوار)70</v>
      </c>
      <c r="C10331" s="10" t="str">
        <f t="shared" si="657"/>
        <v>لباس كار ديرسوز(بلوز و شلوار)1404/06/1770</v>
      </c>
      <c r="D10331" s="10" t="str">
        <f>IFERROR(IF(تحویلی!$E$1="","",IF(NOSA!O10331=تحویلی!$E$1,تحویلی!$E$1&amp;COUNTIF(NOSA!$O$1:O10331,تحویلی!$E$1),"")),"")</f>
        <v/>
      </c>
      <c r="E10331" s="10" t="str">
        <f t="shared" si="658"/>
        <v>780070</v>
      </c>
      <c r="F10331" s="10" t="str">
        <f>IFERROR(VLOOKUP(I10331,DATABASE!$N:$O,2,FALSE),"")</f>
        <v>لباس كار ديرسوز(بلوز و شلوار)</v>
      </c>
      <c r="G10331" s="3" t="s">
        <v>3934</v>
      </c>
      <c r="H10331" s="3">
        <v>7800</v>
      </c>
      <c r="I10331" s="3" t="s">
        <v>1619</v>
      </c>
      <c r="J10331" s="3" t="s">
        <v>4651</v>
      </c>
      <c r="K10331" s="3">
        <v>1</v>
      </c>
      <c r="L10331" s="3" t="s">
        <v>28</v>
      </c>
      <c r="M10331" s="3" t="s">
        <v>4608</v>
      </c>
      <c r="N10331" s="3" t="s">
        <v>4746</v>
      </c>
      <c r="O10331" s="1">
        <v>70</v>
      </c>
      <c r="P10331" s="3">
        <v>1</v>
      </c>
      <c r="Q10331" s="10">
        <f t="shared" si="655"/>
        <v>70</v>
      </c>
    </row>
    <row r="10332" spans="2:17" ht="20.25" customHeight="1">
      <c r="B10332" s="10" t="str">
        <f t="shared" si="656"/>
        <v>دستكش كف مواد سبك460</v>
      </c>
      <c r="C10332" s="10" t="str">
        <f t="shared" si="657"/>
        <v>دستكش كف مواد سبك1404/06/17460</v>
      </c>
      <c r="D10332" s="10" t="str">
        <f>IFERROR(IF(تحویلی!$E$1="","",IF(NOSA!O10332=تحویلی!$E$1,تحویلی!$E$1&amp;COUNTIF(NOSA!$O$1:O10332,تحویلی!$E$1),"")),"")</f>
        <v/>
      </c>
      <c r="E10332" s="10" t="str">
        <f t="shared" si="658"/>
        <v>7803460</v>
      </c>
      <c r="F10332" s="10" t="str">
        <f>IFERROR(VLOOKUP(I10332,DATABASE!$N:$O,2,FALSE),"")</f>
        <v>دستكش كف مواد سبك</v>
      </c>
      <c r="G10332" s="3" t="s">
        <v>3934</v>
      </c>
      <c r="H10332" s="3">
        <v>7803</v>
      </c>
      <c r="I10332" s="3" t="s">
        <v>1456</v>
      </c>
      <c r="J10332" s="3" t="s">
        <v>4605</v>
      </c>
      <c r="K10332" s="3">
        <v>1</v>
      </c>
      <c r="L10332" s="3" t="s">
        <v>3</v>
      </c>
      <c r="M10332" s="3" t="s">
        <v>4603</v>
      </c>
      <c r="N10332" s="3" t="s">
        <v>4612</v>
      </c>
      <c r="O10332" s="1">
        <v>460</v>
      </c>
      <c r="P10332" s="3">
        <v>1</v>
      </c>
      <c r="Q10332" s="10">
        <f t="shared" si="655"/>
        <v>460</v>
      </c>
    </row>
    <row r="10333" spans="2:17" ht="20.25" customHeight="1">
      <c r="B10333" s="10" t="str">
        <f t="shared" si="656"/>
        <v>شيشه مات ماسك جوشكاري460</v>
      </c>
      <c r="C10333" s="10" t="str">
        <f t="shared" si="657"/>
        <v>شيشه مات ماسك جوشكاري1404/06/17460</v>
      </c>
      <c r="D10333" s="10" t="str">
        <f>IFERROR(IF(تحویلی!$E$1="","",IF(NOSA!O10333=تحویلی!$E$1,تحویلی!$E$1&amp;COUNTIF(NOSA!$O$1:O10333,تحویلی!$E$1),"")),"")</f>
        <v/>
      </c>
      <c r="E10333" s="10" t="str">
        <f t="shared" si="658"/>
        <v>7804460</v>
      </c>
      <c r="F10333" s="10" t="str">
        <f>IFERROR(VLOOKUP(I10333,DATABASE!$N:$O,2,FALSE),"")</f>
        <v>شيشه مات ماسك جوشكاري</v>
      </c>
      <c r="G10333" s="3" t="s">
        <v>3934</v>
      </c>
      <c r="H10333" s="3">
        <v>7804</v>
      </c>
      <c r="I10333" s="3" t="s">
        <v>1507</v>
      </c>
      <c r="J10333" s="3" t="s">
        <v>4641</v>
      </c>
      <c r="K10333" s="3">
        <v>1</v>
      </c>
      <c r="L10333" s="3" t="s">
        <v>8</v>
      </c>
      <c r="M10333" s="3" t="s">
        <v>4747</v>
      </c>
      <c r="N10333" s="3" t="s">
        <v>4612</v>
      </c>
      <c r="O10333" s="1">
        <v>460</v>
      </c>
      <c r="P10333" s="3">
        <v>0</v>
      </c>
      <c r="Q10333" s="10">
        <f t="shared" si="655"/>
        <v>460</v>
      </c>
    </row>
    <row r="10334" spans="2:17" ht="20.25" customHeight="1">
      <c r="B10334" s="10" t="str">
        <f t="shared" si="656"/>
        <v>شيشه ماسك جوشكاري ساده460</v>
      </c>
      <c r="C10334" s="10" t="str">
        <f t="shared" si="657"/>
        <v>شيشه ماسك جوشكاري ساده1404/06/17460</v>
      </c>
      <c r="D10334" s="10" t="str">
        <f>IFERROR(IF(تحویلی!$E$1="","",IF(NOSA!O10334=تحویلی!$E$1,تحویلی!$E$1&amp;COUNTIF(NOSA!$O$1:O10334,تحویلی!$E$1),"")),"")</f>
        <v/>
      </c>
      <c r="E10334" s="10" t="str">
        <f t="shared" si="658"/>
        <v>7804460</v>
      </c>
      <c r="F10334" s="10" t="str">
        <f>IFERROR(VLOOKUP(I10334,DATABASE!$N:$O,2,FALSE),"")</f>
        <v>شيشه ماسك جوشكاري ساده</v>
      </c>
      <c r="G10334" s="3" t="s">
        <v>3934</v>
      </c>
      <c r="H10334" s="3">
        <v>7804</v>
      </c>
      <c r="I10334" s="3" t="s">
        <v>1548</v>
      </c>
      <c r="J10334" s="3" t="s">
        <v>4668</v>
      </c>
      <c r="K10334" s="3">
        <v>1</v>
      </c>
      <c r="L10334" s="3" t="s">
        <v>8</v>
      </c>
      <c r="M10334" s="3" t="s">
        <v>4748</v>
      </c>
      <c r="N10334" s="3" t="s">
        <v>4612</v>
      </c>
      <c r="O10334" s="1">
        <v>460</v>
      </c>
      <c r="P10334" s="3">
        <v>0</v>
      </c>
      <c r="Q10334" s="10">
        <f t="shared" si="655"/>
        <v>460</v>
      </c>
    </row>
    <row r="10335" spans="2:17" ht="20.25" customHeight="1">
      <c r="B10335" s="10" t="str">
        <f t="shared" si="656"/>
        <v>لباس كار نسوز(بلوز و شلوار)573</v>
      </c>
      <c r="C10335" s="10" t="str">
        <f t="shared" si="657"/>
        <v>لباس كار نسوز(بلوز و شلوار)1404/06/17573</v>
      </c>
      <c r="D10335" s="10" t="str">
        <f>IFERROR(IF(تحویلی!$E$1="","",IF(NOSA!O10335=تحویلی!$E$1,تحویلی!$E$1&amp;COUNTIF(NOSA!$O$1:O10335,تحویلی!$E$1),"")),"")</f>
        <v/>
      </c>
      <c r="E10335" s="10" t="str">
        <f t="shared" si="658"/>
        <v>7814573</v>
      </c>
      <c r="F10335" s="10" t="str">
        <f>IFERROR(VLOOKUP(I10335,DATABASE!$N:$O,2,FALSE),"")</f>
        <v>لباس كار نسوز(بلوز و شلوار)</v>
      </c>
      <c r="G10335" s="3" t="s">
        <v>3934</v>
      </c>
      <c r="H10335" s="3">
        <v>7814</v>
      </c>
      <c r="I10335" s="3" t="s">
        <v>1740</v>
      </c>
      <c r="J10335" s="3" t="s">
        <v>4710</v>
      </c>
      <c r="K10335" s="3">
        <v>1</v>
      </c>
      <c r="L10335" s="3" t="s">
        <v>28</v>
      </c>
      <c r="M10335" s="3" t="s">
        <v>19</v>
      </c>
      <c r="N10335" s="3" t="s">
        <v>4749</v>
      </c>
      <c r="O10335" s="1">
        <v>573</v>
      </c>
      <c r="P10335" s="3">
        <v>0</v>
      </c>
      <c r="Q10335" s="10">
        <f t="shared" si="655"/>
        <v>573</v>
      </c>
    </row>
    <row r="10336" spans="2:17" ht="20.25" customHeight="1">
      <c r="B10336" s="10" t="str">
        <f t="shared" si="656"/>
        <v>چكمه ايمني نسوز573</v>
      </c>
      <c r="C10336" s="10" t="str">
        <f t="shared" si="657"/>
        <v>چكمه ايمني نسوز1404/06/17573</v>
      </c>
      <c r="D10336" s="10" t="str">
        <f>IFERROR(IF(تحویلی!$E$1="","",IF(NOSA!O10336=تحویلی!$E$1,تحویلی!$E$1&amp;COUNTIF(NOSA!$O$1:O10336,تحویلی!$E$1),"")),"")</f>
        <v/>
      </c>
      <c r="E10336" s="10" t="str">
        <f t="shared" si="658"/>
        <v>7814573</v>
      </c>
      <c r="F10336" s="10" t="str">
        <f>IFERROR(VLOOKUP(I10336,DATABASE!$N:$O,2,FALSE),"")</f>
        <v>چكمه ايمني نسوز</v>
      </c>
      <c r="G10336" s="3" t="s">
        <v>3934</v>
      </c>
      <c r="H10336" s="3">
        <v>7814</v>
      </c>
      <c r="I10336" s="3" t="s">
        <v>1749</v>
      </c>
      <c r="J10336" s="3" t="s">
        <v>4750</v>
      </c>
      <c r="K10336" s="3">
        <v>1</v>
      </c>
      <c r="L10336" s="3" t="s">
        <v>3</v>
      </c>
      <c r="M10336" s="3" t="s">
        <v>19</v>
      </c>
      <c r="N10336" s="3" t="s">
        <v>4749</v>
      </c>
      <c r="O10336" s="1">
        <v>573</v>
      </c>
      <c r="P10336" s="3">
        <v>1</v>
      </c>
      <c r="Q10336" s="10">
        <f t="shared" si="655"/>
        <v>573</v>
      </c>
    </row>
    <row r="10337" spans="2:17" ht="20.25" customHeight="1">
      <c r="B10337" s="10" t="str">
        <f t="shared" si="656"/>
        <v>پيراهن فرم انتظامات843</v>
      </c>
      <c r="C10337" s="10" t="str">
        <f t="shared" si="657"/>
        <v>پيراهن فرم انتظامات1404/06/17843</v>
      </c>
      <c r="D10337" s="10" t="str">
        <f>IFERROR(IF(تحویلی!$E$1="","",IF(NOSA!O10337=تحویلی!$E$1,تحویلی!$E$1&amp;COUNTIF(NOSA!$O$1:O10337,تحویلی!$E$1),"")),"")</f>
        <v/>
      </c>
      <c r="E10337" s="10" t="str">
        <f t="shared" si="658"/>
        <v>7824843</v>
      </c>
      <c r="F10337" s="10" t="str">
        <f>IFERROR(VLOOKUP(I10337,DATABASE!$N:$O,2,FALSE),"")</f>
        <v>پيراهن فرم انتظامات</v>
      </c>
      <c r="G10337" s="3" t="s">
        <v>3934</v>
      </c>
      <c r="H10337" s="3">
        <v>7824</v>
      </c>
      <c r="I10337" s="3" t="s">
        <v>2296</v>
      </c>
      <c r="J10337" s="3" t="s">
        <v>4751</v>
      </c>
      <c r="K10337" s="3">
        <v>1</v>
      </c>
      <c r="L10337" s="3" t="s">
        <v>28</v>
      </c>
      <c r="M10337" s="3" t="s">
        <v>4603</v>
      </c>
      <c r="N10337" s="3" t="s">
        <v>4340</v>
      </c>
      <c r="O10337" s="1">
        <v>843</v>
      </c>
      <c r="P10337" s="3">
        <v>1</v>
      </c>
      <c r="Q10337" s="10">
        <f t="shared" si="655"/>
        <v>843</v>
      </c>
    </row>
    <row r="10338" spans="2:17" ht="20.25" customHeight="1">
      <c r="B10338" s="10" t="str">
        <f t="shared" si="656"/>
        <v>دستكش ضد برش سبك941</v>
      </c>
      <c r="C10338" s="10" t="str">
        <f t="shared" si="657"/>
        <v>دستكش ضد برش سبك1404/06/17941</v>
      </c>
      <c r="D10338" s="10" t="str">
        <f>IFERROR(IF(تحویلی!$E$1="","",IF(NOSA!O10338=تحویلی!$E$1,تحویلی!$E$1&amp;COUNTIF(NOSA!$O$1:O10338,تحویلی!$E$1),"")),"")</f>
        <v/>
      </c>
      <c r="E10338" s="10" t="str">
        <f t="shared" si="658"/>
        <v>7826941</v>
      </c>
      <c r="F10338" s="10" t="str">
        <f>IFERROR(VLOOKUP(I10338,DATABASE!$N:$O,2,FALSE),"")</f>
        <v>دستكش ضد برش سبك</v>
      </c>
      <c r="G10338" s="3" t="s">
        <v>3934</v>
      </c>
      <c r="H10338" s="3">
        <v>7826</v>
      </c>
      <c r="I10338" s="3" t="s">
        <v>1442</v>
      </c>
      <c r="J10338" s="3" t="s">
        <v>4602</v>
      </c>
      <c r="K10338" s="3">
        <v>1</v>
      </c>
      <c r="L10338" s="3" t="s">
        <v>3</v>
      </c>
      <c r="M10338" s="3" t="s">
        <v>4603</v>
      </c>
      <c r="N10338" s="3" t="s">
        <v>4342</v>
      </c>
      <c r="O10338" s="1">
        <v>941</v>
      </c>
      <c r="P10338" s="3">
        <v>1</v>
      </c>
      <c r="Q10338" s="10">
        <f t="shared" si="655"/>
        <v>941</v>
      </c>
    </row>
    <row r="10339" spans="2:17" ht="20.25" customHeight="1">
      <c r="B10339" s="10" t="str">
        <f t="shared" si="656"/>
        <v>لباس كار كارشناسي608</v>
      </c>
      <c r="C10339" s="10" t="str">
        <f t="shared" si="657"/>
        <v>لباس كار كارشناسي1404/06/17608</v>
      </c>
      <c r="D10339" s="10" t="str">
        <f>IFERROR(IF(تحویلی!$E$1="","",IF(NOSA!O10339=تحویلی!$E$1,تحویلی!$E$1&amp;COUNTIF(NOSA!$O$1:O10339,تحویلی!$E$1),"")),"")</f>
        <v/>
      </c>
      <c r="E10339" s="10" t="str">
        <f t="shared" si="658"/>
        <v>7828608</v>
      </c>
      <c r="F10339" s="10" t="str">
        <f>IFERROR(VLOOKUP(I10339,DATABASE!$N:$O,2,FALSE),"")</f>
        <v>لباس كار كارشناسي</v>
      </c>
      <c r="G10339" s="3" t="s">
        <v>3934</v>
      </c>
      <c r="H10339" s="3">
        <v>7828</v>
      </c>
      <c r="I10339" s="3" t="s">
        <v>2347</v>
      </c>
      <c r="J10339" s="3" t="s">
        <v>4752</v>
      </c>
      <c r="K10339" s="3">
        <v>10</v>
      </c>
      <c r="L10339" s="3" t="s">
        <v>28</v>
      </c>
      <c r="M10339" s="3" t="s">
        <v>63</v>
      </c>
      <c r="N10339" s="3" t="s">
        <v>4753</v>
      </c>
      <c r="O10339" s="1">
        <v>608</v>
      </c>
      <c r="P10339" s="3">
        <v>0</v>
      </c>
      <c r="Q10339" s="10">
        <f t="shared" si="655"/>
        <v>608</v>
      </c>
    </row>
    <row r="10340" spans="2:17" ht="20.25" customHeight="1">
      <c r="B10340" s="10" t="str">
        <f t="shared" si="656"/>
        <v>لباس كار(بلوز و شلوار)608</v>
      </c>
      <c r="C10340" s="10" t="str">
        <f t="shared" si="657"/>
        <v>لباس كار(بلوز و شلوار)1404/06/17608</v>
      </c>
      <c r="D10340" s="10" t="str">
        <f>IFERROR(IF(تحویلی!$E$1="","",IF(NOSA!O10340=تحویلی!$E$1,تحویلی!$E$1&amp;COUNTIF(NOSA!$O$1:O10340,تحویلی!$E$1),"")),"")</f>
        <v/>
      </c>
      <c r="E10340" s="10" t="str">
        <f t="shared" si="658"/>
        <v>7828608</v>
      </c>
      <c r="F10340" s="10" t="str">
        <f>IFERROR(VLOOKUP(I10340,DATABASE!$N:$O,2,FALSE),"")</f>
        <v>لباس كار(بلوز و شلوار)</v>
      </c>
      <c r="G10340" s="3" t="s">
        <v>3934</v>
      </c>
      <c r="H10340" s="3">
        <v>7828</v>
      </c>
      <c r="I10340" s="3" t="s">
        <v>1493</v>
      </c>
      <c r="J10340" s="3" t="s">
        <v>4754</v>
      </c>
      <c r="K10340" s="3">
        <v>6</v>
      </c>
      <c r="L10340" s="3" t="s">
        <v>28</v>
      </c>
      <c r="M10340" s="3" t="s">
        <v>63</v>
      </c>
      <c r="N10340" s="3" t="s">
        <v>4753</v>
      </c>
      <c r="O10340" s="1">
        <v>608</v>
      </c>
      <c r="P10340" s="3">
        <v>0</v>
      </c>
      <c r="Q10340" s="10">
        <f t="shared" si="655"/>
        <v>608</v>
      </c>
    </row>
    <row r="10341" spans="2:17" ht="20.25" customHeight="1">
      <c r="B10341" s="10" t="str">
        <f t="shared" si="656"/>
        <v>دستكش ضد برش سبك706</v>
      </c>
      <c r="C10341" s="10" t="str">
        <f t="shared" si="657"/>
        <v>دستكش ضد برش سبك1404/06/17706</v>
      </c>
      <c r="D10341" s="10" t="str">
        <f>IFERROR(IF(تحویلی!$E$1="","",IF(NOSA!O10341=تحویلی!$E$1,تحویلی!$E$1&amp;COUNTIF(NOSA!$O$1:O10341,تحویلی!$E$1),"")),"")</f>
        <v/>
      </c>
      <c r="E10341" s="10" t="str">
        <f t="shared" si="658"/>
        <v>7831706</v>
      </c>
      <c r="F10341" s="10" t="str">
        <f>IFERROR(VLOOKUP(I10341,DATABASE!$N:$O,2,FALSE),"")</f>
        <v>دستكش ضد برش سبك</v>
      </c>
      <c r="G10341" s="3" t="s">
        <v>3934</v>
      </c>
      <c r="H10341" s="3">
        <v>7831</v>
      </c>
      <c r="I10341" s="3" t="s">
        <v>1442</v>
      </c>
      <c r="J10341" s="3" t="s">
        <v>4602</v>
      </c>
      <c r="K10341" s="3">
        <v>1</v>
      </c>
      <c r="L10341" s="3" t="s">
        <v>3</v>
      </c>
      <c r="M10341" s="3" t="s">
        <v>4608</v>
      </c>
      <c r="N10341" s="3" t="s">
        <v>4755</v>
      </c>
      <c r="O10341" s="1">
        <v>706</v>
      </c>
      <c r="P10341" s="3">
        <v>1</v>
      </c>
      <c r="Q10341" s="10">
        <f t="shared" si="655"/>
        <v>706</v>
      </c>
    </row>
    <row r="10342" spans="2:17" ht="20.25" customHeight="1">
      <c r="B10342" s="10" t="str">
        <f t="shared" si="656"/>
        <v>لباس كار معمولي- بلوز و شلوار961</v>
      </c>
      <c r="C10342" s="10" t="str">
        <f t="shared" si="657"/>
        <v>لباس كار معمولي- بلوز و شلوار1404/06/18961</v>
      </c>
      <c r="D10342" s="10" t="str">
        <f>IFERROR(IF(تحویلی!$E$1="","",IF(NOSA!O10342=تحویلی!$E$1,تحویلی!$E$1&amp;COUNTIF(NOSA!$O$1:O10342,تحویلی!$E$1),"")),"")</f>
        <v/>
      </c>
      <c r="E10342" s="10" t="str">
        <f t="shared" si="658"/>
        <v>7839961</v>
      </c>
      <c r="F10342" s="10" t="str">
        <f>IFERROR(VLOOKUP(I10342,DATABASE!$N:$O,2,FALSE),"")</f>
        <v>لباس كار معمولي- بلوز و شلوار</v>
      </c>
      <c r="G10342" s="3" t="s">
        <v>3935</v>
      </c>
      <c r="H10342" s="3">
        <v>7839</v>
      </c>
      <c r="I10342" s="3" t="s">
        <v>1583</v>
      </c>
      <c r="J10342" s="3" t="s">
        <v>4720</v>
      </c>
      <c r="K10342" s="3">
        <v>1</v>
      </c>
      <c r="L10342" s="3" t="s">
        <v>28</v>
      </c>
      <c r="M10342" s="3" t="s">
        <v>4603</v>
      </c>
      <c r="N10342" s="3" t="s">
        <v>4756</v>
      </c>
      <c r="O10342" s="1">
        <v>961</v>
      </c>
      <c r="P10342" s="3">
        <v>0</v>
      </c>
      <c r="Q10342" s="10">
        <f t="shared" si="655"/>
        <v>961</v>
      </c>
    </row>
    <row r="10343" spans="2:17" ht="20.25" customHeight="1">
      <c r="B10343" s="10" t="str">
        <f t="shared" si="656"/>
        <v>دستكش ضد برش سبك717</v>
      </c>
      <c r="C10343" s="10" t="str">
        <f t="shared" si="657"/>
        <v>دستكش ضد برش سبك1404/06/18717</v>
      </c>
      <c r="D10343" s="10" t="str">
        <f>IFERROR(IF(تحویلی!$E$1="","",IF(NOSA!O10343=تحویلی!$E$1,تحویلی!$E$1&amp;COUNTIF(NOSA!$O$1:O10343,تحویلی!$E$1),"")),"")</f>
        <v/>
      </c>
      <c r="E10343" s="10" t="str">
        <f t="shared" si="658"/>
        <v>7847717</v>
      </c>
      <c r="F10343" s="10" t="str">
        <f>IFERROR(VLOOKUP(I10343,DATABASE!$N:$O,2,FALSE),"")</f>
        <v>دستكش ضد برش سبك</v>
      </c>
      <c r="G10343" s="3" t="s">
        <v>3935</v>
      </c>
      <c r="H10343" s="3">
        <v>7847</v>
      </c>
      <c r="I10343" s="3" t="s">
        <v>1442</v>
      </c>
      <c r="J10343" s="3" t="s">
        <v>4602</v>
      </c>
      <c r="K10343" s="3">
        <v>1</v>
      </c>
      <c r="L10343" s="3" t="s">
        <v>3</v>
      </c>
      <c r="M10343" s="3" t="s">
        <v>4603</v>
      </c>
      <c r="N10343" s="3" t="s">
        <v>4757</v>
      </c>
      <c r="O10343" s="1">
        <v>717</v>
      </c>
      <c r="P10343" s="3">
        <v>1</v>
      </c>
      <c r="Q10343" s="10">
        <f t="shared" si="655"/>
        <v>717</v>
      </c>
    </row>
    <row r="10344" spans="2:17" ht="20.25" customHeight="1">
      <c r="B10344" s="10" t="str">
        <f t="shared" si="656"/>
        <v>لباس كار ديرسوز(شلوار) 954</v>
      </c>
      <c r="C10344" s="10" t="str">
        <f t="shared" si="657"/>
        <v>لباس كار ديرسوز(شلوار) 1404/06/18954</v>
      </c>
      <c r="D10344" s="10" t="str">
        <f>IFERROR(IF(تحویلی!$E$1="","",IF(NOSA!O10344=تحویلی!$E$1,تحویلی!$E$1&amp;COUNTIF(NOSA!$O$1:O10344,تحویلی!$E$1),"")),"")</f>
        <v/>
      </c>
      <c r="E10344" s="10" t="str">
        <f t="shared" si="658"/>
        <v>7851954</v>
      </c>
      <c r="F10344" s="10" t="str">
        <f>IFERROR(VLOOKUP(I10344,DATABASE!$N:$O,2,FALSE),"")</f>
        <v xml:space="preserve">لباس كار ديرسوز(شلوار) </v>
      </c>
      <c r="G10344" s="3" t="s">
        <v>3935</v>
      </c>
      <c r="H10344" s="3">
        <v>7851</v>
      </c>
      <c r="I10344" s="3" t="s">
        <v>2318</v>
      </c>
      <c r="J10344" s="3" t="s">
        <v>4758</v>
      </c>
      <c r="K10344" s="3">
        <v>1</v>
      </c>
      <c r="L10344" s="3" t="s">
        <v>8</v>
      </c>
      <c r="M10344" s="3" t="s">
        <v>4603</v>
      </c>
      <c r="N10344" s="3" t="s">
        <v>4606</v>
      </c>
      <c r="O10344" s="1">
        <v>954</v>
      </c>
      <c r="P10344" s="3">
        <v>1</v>
      </c>
      <c r="Q10344" s="10">
        <f t="shared" si="655"/>
        <v>954</v>
      </c>
    </row>
    <row r="10345" spans="2:17" ht="20.25" customHeight="1">
      <c r="B10345" s="10" t="str">
        <f t="shared" si="656"/>
        <v>دستكش كف مواد سبك961</v>
      </c>
      <c r="C10345" s="10" t="str">
        <f t="shared" si="657"/>
        <v>دستكش كف مواد سبك1404/06/18961</v>
      </c>
      <c r="D10345" s="10" t="str">
        <f>IFERROR(IF(تحویلی!$E$1="","",IF(NOSA!O10345=تحویلی!$E$1,تحویلی!$E$1&amp;COUNTIF(NOSA!$O$1:O10345,تحویلی!$E$1),"")),"")</f>
        <v/>
      </c>
      <c r="E10345" s="10" t="str">
        <f t="shared" si="658"/>
        <v>7858961</v>
      </c>
      <c r="F10345" s="10" t="str">
        <f>IFERROR(VLOOKUP(I10345,DATABASE!$N:$O,2,FALSE),"")</f>
        <v>دستكش كف مواد سبك</v>
      </c>
      <c r="G10345" s="3" t="s">
        <v>3935</v>
      </c>
      <c r="H10345" s="3">
        <v>7858</v>
      </c>
      <c r="I10345" s="3" t="s">
        <v>1456</v>
      </c>
      <c r="J10345" s="3" t="s">
        <v>4605</v>
      </c>
      <c r="K10345" s="3">
        <v>1</v>
      </c>
      <c r="L10345" s="3" t="s">
        <v>3</v>
      </c>
      <c r="M10345" s="3" t="s">
        <v>4603</v>
      </c>
      <c r="N10345" s="3" t="s">
        <v>4756</v>
      </c>
      <c r="O10345" s="1">
        <v>961</v>
      </c>
      <c r="P10345" s="3">
        <v>1</v>
      </c>
      <c r="Q10345" s="10">
        <f t="shared" si="655"/>
        <v>961</v>
      </c>
    </row>
    <row r="10346" spans="2:17" ht="20.25" customHeight="1">
      <c r="B10346" s="10" t="str">
        <f t="shared" si="656"/>
        <v>پوتين ايمني نسوز877</v>
      </c>
      <c r="C10346" s="10" t="str">
        <f t="shared" si="657"/>
        <v>پوتين ايمني نسوز1404/06/19877</v>
      </c>
      <c r="D10346" s="10" t="str">
        <f>IFERROR(IF(تحویلی!$E$1="","",IF(NOSA!O10346=تحویلی!$E$1,تحویلی!$E$1&amp;COUNTIF(NOSA!$O$1:O10346,تحویلی!$E$1),"")),"")</f>
        <v/>
      </c>
      <c r="E10346" s="10" t="str">
        <f t="shared" si="658"/>
        <v>7873877</v>
      </c>
      <c r="F10346" s="10" t="str">
        <f>IFERROR(VLOOKUP(I10346,DATABASE!$N:$O,2,FALSE),"")</f>
        <v>پوتين ايمني نسوز</v>
      </c>
      <c r="G10346" s="3" t="s">
        <v>3936</v>
      </c>
      <c r="H10346" s="3">
        <v>7873</v>
      </c>
      <c r="I10346" s="3" t="s">
        <v>1528</v>
      </c>
      <c r="J10346" s="3" t="s">
        <v>4725</v>
      </c>
      <c r="K10346" s="3">
        <v>1</v>
      </c>
      <c r="L10346" s="3" t="s">
        <v>3</v>
      </c>
      <c r="M10346" s="3" t="s">
        <v>43</v>
      </c>
      <c r="N10346" s="3" t="s">
        <v>3362</v>
      </c>
      <c r="O10346" s="3">
        <v>877</v>
      </c>
      <c r="P10346" s="3">
        <v>1</v>
      </c>
      <c r="Q10346" s="10">
        <f t="shared" ref="Q10346:Q10409" si="659">VALUE(O10346)</f>
        <v>877</v>
      </c>
    </row>
    <row r="10347" spans="2:17" ht="20.25" customHeight="1">
      <c r="B10347" s="10" t="str">
        <f t="shared" si="656"/>
        <v>دستكش ضد برش سبك294</v>
      </c>
      <c r="C10347" s="10" t="str">
        <f t="shared" si="657"/>
        <v>دستكش ضد برش سبك1404/06/19294</v>
      </c>
      <c r="D10347" s="10" t="str">
        <f>IFERROR(IF(تحویلی!$E$1="","",IF(NOSA!O10347=تحویلی!$E$1,تحویلی!$E$1&amp;COUNTIF(NOSA!$O$1:O10347,تحویلی!$E$1),"")),"")</f>
        <v/>
      </c>
      <c r="E10347" s="10" t="str">
        <f t="shared" si="658"/>
        <v>7884294</v>
      </c>
      <c r="F10347" s="10" t="str">
        <f>IFERROR(VLOOKUP(I10347,DATABASE!$N:$O,2,FALSE),"")</f>
        <v>دستكش ضد برش سبك</v>
      </c>
      <c r="G10347" s="3" t="s">
        <v>3936</v>
      </c>
      <c r="H10347" s="3">
        <v>7884</v>
      </c>
      <c r="I10347" s="3" t="s">
        <v>1442</v>
      </c>
      <c r="J10347" s="3" t="s">
        <v>4602</v>
      </c>
      <c r="K10347" s="3">
        <v>1</v>
      </c>
      <c r="L10347" s="3" t="s">
        <v>3</v>
      </c>
      <c r="M10347" s="3" t="s">
        <v>25</v>
      </c>
      <c r="N10347" s="3" t="s">
        <v>1900</v>
      </c>
      <c r="O10347" s="3">
        <v>294</v>
      </c>
      <c r="P10347" s="3">
        <v>1</v>
      </c>
      <c r="Q10347" s="10">
        <f t="shared" si="659"/>
        <v>294</v>
      </c>
    </row>
    <row r="10348" spans="2:17" ht="20.25" customHeight="1">
      <c r="B10348" s="10" t="str">
        <f t="shared" si="656"/>
        <v>819</v>
      </c>
      <c r="C10348" s="10" t="str">
        <f t="shared" si="657"/>
        <v>1404/06/19819</v>
      </c>
      <c r="D10348" s="10" t="str">
        <f>IFERROR(IF(تحویلی!$E$1="","",IF(NOSA!O10348=تحویلی!$E$1,تحویلی!$E$1&amp;COUNTIF(NOSA!$O$1:O10348,تحویلی!$E$1),"")),"")</f>
        <v/>
      </c>
      <c r="E10348" s="10" t="str">
        <f t="shared" si="658"/>
        <v>7886819</v>
      </c>
      <c r="F10348" s="10" t="str">
        <f>IFERROR(VLOOKUP(I10348,DATABASE!$N:$O,2,FALSE),"")</f>
        <v/>
      </c>
      <c r="G10348" s="3" t="s">
        <v>3936</v>
      </c>
      <c r="H10348" s="3">
        <v>7886</v>
      </c>
      <c r="I10348" s="3" t="s">
        <v>2699</v>
      </c>
      <c r="J10348" s="3" t="s">
        <v>4616</v>
      </c>
      <c r="K10348" s="3">
        <v>1</v>
      </c>
      <c r="L10348" s="3" t="s">
        <v>8</v>
      </c>
      <c r="M10348" s="3" t="s">
        <v>19</v>
      </c>
      <c r="N10348" s="3" t="s">
        <v>4759</v>
      </c>
      <c r="O10348" s="3">
        <v>819</v>
      </c>
      <c r="P10348" s="3">
        <v>1</v>
      </c>
      <c r="Q10348" s="10">
        <f t="shared" si="659"/>
        <v>819</v>
      </c>
    </row>
    <row r="10349" spans="2:17" ht="20.25" customHeight="1">
      <c r="B10349" s="10" t="str">
        <f t="shared" si="656"/>
        <v>ماسك N95) FFP2 )608</v>
      </c>
      <c r="C10349" s="10" t="str">
        <f t="shared" si="657"/>
        <v>ماسك N95) FFP2 )1404/06/20608</v>
      </c>
      <c r="D10349" s="10" t="str">
        <f>IFERROR(IF(تحویلی!$E$1="","",IF(NOSA!O10349=تحویلی!$E$1,تحویلی!$E$1&amp;COUNTIF(NOSA!$O$1:O10349,تحویلی!$E$1),"")),"")</f>
        <v/>
      </c>
      <c r="E10349" s="10" t="str">
        <f t="shared" si="658"/>
        <v>7891608</v>
      </c>
      <c r="F10349" s="10" t="str">
        <f>IFERROR(VLOOKUP(I10349,DATABASE!$N:$O,2,FALSE),"")</f>
        <v>ماسك N95) FFP2 )</v>
      </c>
      <c r="G10349" s="3" t="s">
        <v>3937</v>
      </c>
      <c r="H10349" s="3">
        <v>7891</v>
      </c>
      <c r="I10349" s="3" t="s">
        <v>1469</v>
      </c>
      <c r="J10349" s="3" t="s">
        <v>4614</v>
      </c>
      <c r="K10349" s="3">
        <v>60</v>
      </c>
      <c r="L10349" s="3" t="s">
        <v>8</v>
      </c>
      <c r="M10349" s="3" t="s">
        <v>63</v>
      </c>
      <c r="N10349" s="3" t="s">
        <v>4753</v>
      </c>
      <c r="O10349" s="1">
        <v>608</v>
      </c>
      <c r="P10349" s="3">
        <v>0</v>
      </c>
      <c r="Q10349" s="10">
        <f t="shared" si="659"/>
        <v>608</v>
      </c>
    </row>
    <row r="10350" spans="2:17" ht="20.25" customHeight="1">
      <c r="B10350" s="10" t="str">
        <f t="shared" si="656"/>
        <v>دستكش ضد برش سبك841</v>
      </c>
      <c r="C10350" s="10" t="str">
        <f t="shared" si="657"/>
        <v>دستكش ضد برش سبك1404/06/20841</v>
      </c>
      <c r="D10350" s="10" t="str">
        <f>IFERROR(IF(تحویلی!$E$1="","",IF(NOSA!O10350=تحویلی!$E$1,تحویلی!$E$1&amp;COUNTIF(NOSA!$O$1:O10350,تحویلی!$E$1),"")),"")</f>
        <v/>
      </c>
      <c r="E10350" s="10" t="str">
        <f t="shared" si="658"/>
        <v>7893841</v>
      </c>
      <c r="F10350" s="10" t="str">
        <f>IFERROR(VLOOKUP(I10350,DATABASE!$N:$O,2,FALSE),"")</f>
        <v>دستكش ضد برش سبك</v>
      </c>
      <c r="G10350" s="3" t="s">
        <v>3937</v>
      </c>
      <c r="H10350" s="3">
        <v>7893</v>
      </c>
      <c r="I10350" s="3" t="s">
        <v>1442</v>
      </c>
      <c r="J10350" s="3" t="s">
        <v>4602</v>
      </c>
      <c r="K10350" s="3">
        <v>1</v>
      </c>
      <c r="L10350" s="3" t="s">
        <v>3</v>
      </c>
      <c r="M10350" s="3" t="s">
        <v>4603</v>
      </c>
      <c r="N10350" s="3" t="s">
        <v>4760</v>
      </c>
      <c r="O10350" s="1">
        <v>841</v>
      </c>
      <c r="P10350" s="3">
        <v>1</v>
      </c>
      <c r="Q10350" s="10">
        <f t="shared" si="659"/>
        <v>841</v>
      </c>
    </row>
    <row r="10351" spans="2:17" ht="20.25" customHeight="1">
      <c r="B10351" s="10" t="str">
        <f t="shared" si="656"/>
        <v>دستكش ضد برش سبك841</v>
      </c>
      <c r="C10351" s="10" t="str">
        <f t="shared" si="657"/>
        <v>دستكش ضد برش سبك1404/06/20841</v>
      </c>
      <c r="D10351" s="10" t="str">
        <f>IFERROR(IF(تحویلی!$E$1="","",IF(NOSA!O10351=تحویلی!$E$1,تحویلی!$E$1&amp;COUNTIF(NOSA!$O$1:O10351,تحویلی!$E$1),"")),"")</f>
        <v/>
      </c>
      <c r="E10351" s="10" t="str">
        <f t="shared" si="658"/>
        <v>7893841</v>
      </c>
      <c r="F10351" s="10" t="str">
        <f>IFERROR(VLOOKUP(I10351,DATABASE!$N:$O,2,FALSE),"")</f>
        <v>دستكش ضد برش سبك</v>
      </c>
      <c r="G10351" s="3" t="s">
        <v>3937</v>
      </c>
      <c r="H10351" s="3">
        <v>7893</v>
      </c>
      <c r="I10351" s="3" t="s">
        <v>1442</v>
      </c>
      <c r="J10351" s="3" t="s">
        <v>4602</v>
      </c>
      <c r="K10351" s="3">
        <v>1</v>
      </c>
      <c r="L10351" s="3" t="s">
        <v>3</v>
      </c>
      <c r="M10351" s="3" t="s">
        <v>4603</v>
      </c>
      <c r="N10351" s="3" t="s">
        <v>4761</v>
      </c>
      <c r="O10351" s="1">
        <v>841</v>
      </c>
      <c r="P10351" s="3">
        <v>1</v>
      </c>
      <c r="Q10351" s="10">
        <f t="shared" si="659"/>
        <v>841</v>
      </c>
    </row>
    <row r="10352" spans="2:17" ht="20.25" customHeight="1">
      <c r="B10352" s="10" t="str">
        <f t="shared" si="656"/>
        <v>دستكش ضد برش سبك401</v>
      </c>
      <c r="C10352" s="10" t="str">
        <f t="shared" si="657"/>
        <v>دستكش ضد برش سبك1404/06/20401</v>
      </c>
      <c r="D10352" s="10" t="str">
        <f>IFERROR(IF(تحویلی!$E$1="","",IF(NOSA!O10352=تحویلی!$E$1,تحویلی!$E$1&amp;COUNTIF(NOSA!$O$1:O10352,تحویلی!$E$1),"")),"")</f>
        <v/>
      </c>
      <c r="E10352" s="10" t="str">
        <f t="shared" si="658"/>
        <v>7907401</v>
      </c>
      <c r="F10352" s="10" t="str">
        <f>IFERROR(VLOOKUP(I10352,DATABASE!$N:$O,2,FALSE),"")</f>
        <v>دستكش ضد برش سبك</v>
      </c>
      <c r="G10352" s="3" t="s">
        <v>3937</v>
      </c>
      <c r="H10352" s="3">
        <v>7907</v>
      </c>
      <c r="I10352" s="3" t="s">
        <v>1442</v>
      </c>
      <c r="J10352" s="3" t="s">
        <v>4602</v>
      </c>
      <c r="K10352" s="3">
        <v>1</v>
      </c>
      <c r="L10352" s="3" t="s">
        <v>3</v>
      </c>
      <c r="M10352" s="3" t="s">
        <v>19</v>
      </c>
      <c r="N10352" s="3" t="s">
        <v>4762</v>
      </c>
      <c r="O10352" s="1">
        <v>401</v>
      </c>
      <c r="P10352" s="3">
        <v>1</v>
      </c>
      <c r="Q10352" s="10">
        <f t="shared" si="659"/>
        <v>401</v>
      </c>
    </row>
    <row r="10353" spans="2:17" ht="20.25" customHeight="1">
      <c r="B10353" s="10" t="str">
        <f t="shared" si="656"/>
        <v>دستكش كف مواد سبك155</v>
      </c>
      <c r="C10353" s="10" t="str">
        <f t="shared" si="657"/>
        <v>دستكش كف مواد سبك1404/06/20155</v>
      </c>
      <c r="D10353" s="10" t="str">
        <f>IFERROR(IF(تحویلی!$E$1="","",IF(NOSA!O10353=تحویلی!$E$1,تحویلی!$E$1&amp;COUNTIF(NOSA!$O$1:O10353,تحویلی!$E$1),"")),"")</f>
        <v/>
      </c>
      <c r="E10353" s="10" t="str">
        <f t="shared" si="658"/>
        <v>7914155</v>
      </c>
      <c r="F10353" s="10" t="str">
        <f>IFERROR(VLOOKUP(I10353,DATABASE!$N:$O,2,FALSE),"")</f>
        <v>دستكش كف مواد سبك</v>
      </c>
      <c r="G10353" s="3" t="s">
        <v>3937</v>
      </c>
      <c r="H10353" s="3">
        <v>7914</v>
      </c>
      <c r="I10353" s="3" t="s">
        <v>1456</v>
      </c>
      <c r="J10353" s="3" t="s">
        <v>4605</v>
      </c>
      <c r="K10353" s="3">
        <v>1</v>
      </c>
      <c r="L10353" s="3" t="s">
        <v>3</v>
      </c>
      <c r="M10353" s="3" t="s">
        <v>4608</v>
      </c>
      <c r="N10353" s="3" t="s">
        <v>4763</v>
      </c>
      <c r="O10353" s="1">
        <v>155</v>
      </c>
      <c r="P10353" s="3">
        <v>1</v>
      </c>
      <c r="Q10353" s="10">
        <f t="shared" si="659"/>
        <v>155</v>
      </c>
    </row>
    <row r="10354" spans="2:17" ht="20.25" customHeight="1">
      <c r="B10354" s="10" t="str">
        <f t="shared" si="656"/>
        <v>دستكش كف مواد سبك733</v>
      </c>
      <c r="C10354" s="10" t="str">
        <f t="shared" si="657"/>
        <v>دستكش كف مواد سبك1404/06/20733</v>
      </c>
      <c r="D10354" s="10" t="str">
        <f>IFERROR(IF(تحویلی!$E$1="","",IF(NOSA!O10354=تحویلی!$E$1,تحویلی!$E$1&amp;COUNTIF(NOSA!$O$1:O10354,تحویلی!$E$1),"")),"")</f>
        <v/>
      </c>
      <c r="E10354" s="10" t="str">
        <f t="shared" si="658"/>
        <v>7916733</v>
      </c>
      <c r="F10354" s="10" t="str">
        <f>IFERROR(VLOOKUP(I10354,DATABASE!$N:$O,2,FALSE),"")</f>
        <v>دستكش كف مواد سبك</v>
      </c>
      <c r="G10354" s="3" t="s">
        <v>3937</v>
      </c>
      <c r="H10354" s="3">
        <v>7916</v>
      </c>
      <c r="I10354" s="3" t="s">
        <v>1456</v>
      </c>
      <c r="J10354" s="3" t="s">
        <v>4605</v>
      </c>
      <c r="K10354" s="3">
        <v>1</v>
      </c>
      <c r="L10354" s="3" t="s">
        <v>3</v>
      </c>
      <c r="M10354" s="3" t="s">
        <v>4603</v>
      </c>
      <c r="N10354" s="3" t="s">
        <v>4690</v>
      </c>
      <c r="O10354" s="1">
        <v>733</v>
      </c>
      <c r="P10354" s="3">
        <v>1</v>
      </c>
      <c r="Q10354" s="10">
        <f t="shared" si="659"/>
        <v>733</v>
      </c>
    </row>
    <row r="10355" spans="2:17" ht="20.25" customHeight="1">
      <c r="B10355" s="10" t="str">
        <f t="shared" si="656"/>
        <v>608</v>
      </c>
      <c r="C10355" s="10" t="str">
        <f t="shared" si="657"/>
        <v>1404/06/21608</v>
      </c>
      <c r="D10355" s="10" t="str">
        <f>IFERROR(IF(تحویلی!$E$1="","",IF(NOSA!O10355=تحویلی!$E$1,تحویلی!$E$1&amp;COUNTIF(NOSA!$O$1:O10355,تحویلی!$E$1),"")),"")</f>
        <v/>
      </c>
      <c r="E10355" s="10" t="str">
        <f t="shared" si="658"/>
        <v>7926608</v>
      </c>
      <c r="F10355" s="10" t="str">
        <f>IFERROR(VLOOKUP(I10355,DATABASE!$N:$O,2,FALSE),"")</f>
        <v/>
      </c>
      <c r="G10355" s="3" t="s">
        <v>3938</v>
      </c>
      <c r="H10355" s="3">
        <v>7926</v>
      </c>
      <c r="I10355" s="3" t="s">
        <v>3559</v>
      </c>
      <c r="J10355" s="3" t="s">
        <v>4625</v>
      </c>
      <c r="K10355" s="3">
        <v>1</v>
      </c>
      <c r="L10355" s="3" t="s">
        <v>8</v>
      </c>
      <c r="M10355" s="3" t="s">
        <v>102</v>
      </c>
      <c r="N10355" s="3" t="s">
        <v>4753</v>
      </c>
      <c r="O10355" s="1">
        <v>608</v>
      </c>
      <c r="P10355" s="3">
        <v>1</v>
      </c>
      <c r="Q10355" s="10">
        <f t="shared" si="659"/>
        <v>608</v>
      </c>
    </row>
    <row r="10356" spans="2:17" ht="20.25" customHeight="1">
      <c r="B10356" s="10" t="str">
        <f t="shared" si="656"/>
        <v>دستكش كف مواد سبك835</v>
      </c>
      <c r="C10356" s="10" t="str">
        <f t="shared" si="657"/>
        <v>دستكش كف مواد سبك1404/06/21835</v>
      </c>
      <c r="D10356" s="10" t="str">
        <f>IFERROR(IF(تحویلی!$E$1="","",IF(NOSA!O10356=تحویلی!$E$1,تحویلی!$E$1&amp;COUNTIF(NOSA!$O$1:O10356,تحویلی!$E$1),"")),"")</f>
        <v/>
      </c>
      <c r="E10356" s="10" t="str">
        <f t="shared" si="658"/>
        <v>7929835</v>
      </c>
      <c r="F10356" s="10" t="str">
        <f>IFERROR(VLOOKUP(I10356,DATABASE!$N:$O,2,FALSE),"")</f>
        <v>دستكش كف مواد سبك</v>
      </c>
      <c r="G10356" s="3" t="s">
        <v>3938</v>
      </c>
      <c r="H10356" s="3">
        <v>7929</v>
      </c>
      <c r="I10356" s="3" t="s">
        <v>1456</v>
      </c>
      <c r="J10356" s="3" t="s">
        <v>4605</v>
      </c>
      <c r="K10356" s="3">
        <v>1</v>
      </c>
      <c r="L10356" s="3" t="s">
        <v>3</v>
      </c>
      <c r="M10356" s="3" t="s">
        <v>4603</v>
      </c>
      <c r="N10356" s="3" t="s">
        <v>4770</v>
      </c>
      <c r="O10356" s="1">
        <v>835</v>
      </c>
      <c r="P10356" s="3">
        <v>1</v>
      </c>
      <c r="Q10356" s="10">
        <f t="shared" si="659"/>
        <v>835</v>
      </c>
    </row>
    <row r="10357" spans="2:17" ht="20.25" customHeight="1">
      <c r="B10357" s="10" t="str">
        <f t="shared" si="656"/>
        <v>دستكش ضد برش سبك10004</v>
      </c>
      <c r="C10357" s="10" t="str">
        <f t="shared" si="657"/>
        <v>دستكش ضد برش سبك1404/06/2110004</v>
      </c>
      <c r="D10357" s="10" t="str">
        <f>IFERROR(IF(تحویلی!$E$1="","",IF(NOSA!O10357=تحویلی!$E$1,تحویلی!$E$1&amp;COUNTIF(NOSA!$O$1:O10357,تحویلی!$E$1),"")),"")</f>
        <v/>
      </c>
      <c r="E10357" s="10" t="str">
        <f t="shared" si="658"/>
        <v>793010004</v>
      </c>
      <c r="F10357" s="10" t="str">
        <f>IFERROR(VLOOKUP(I10357,DATABASE!$N:$O,2,FALSE),"")</f>
        <v>دستكش ضد برش سبك</v>
      </c>
      <c r="G10357" s="3" t="s">
        <v>3938</v>
      </c>
      <c r="H10357" s="3">
        <v>7930</v>
      </c>
      <c r="I10357" s="3" t="s">
        <v>1442</v>
      </c>
      <c r="J10357" s="3" t="s">
        <v>4602</v>
      </c>
      <c r="K10357" s="3">
        <v>2</v>
      </c>
      <c r="L10357" s="3" t="s">
        <v>3</v>
      </c>
      <c r="M10357" s="3" t="s">
        <v>4623</v>
      </c>
      <c r="N10357" s="3" t="s">
        <v>4063</v>
      </c>
      <c r="O10357" s="1">
        <v>10004</v>
      </c>
      <c r="P10357" s="3">
        <v>0</v>
      </c>
      <c r="Q10357" s="10">
        <f t="shared" si="659"/>
        <v>10004</v>
      </c>
    </row>
    <row r="10358" spans="2:17" ht="20.25" customHeight="1">
      <c r="B10358" s="10" t="str">
        <f t="shared" si="656"/>
        <v>ماسك نيم صورت دو فيلتره (3M)10004</v>
      </c>
      <c r="C10358" s="10" t="str">
        <f t="shared" si="657"/>
        <v>ماسك نيم صورت دو فيلتره (3M)1404/06/2110004</v>
      </c>
      <c r="D10358" s="10" t="str">
        <f>IFERROR(IF(تحویلی!$E$1="","",IF(NOSA!O10358=تحویلی!$E$1,تحویلی!$E$1&amp;COUNTIF(NOSA!$O$1:O10358,تحویلی!$E$1),"")),"")</f>
        <v/>
      </c>
      <c r="E10358" s="10" t="str">
        <f t="shared" si="658"/>
        <v>793010004</v>
      </c>
      <c r="F10358" s="10" t="str">
        <f>IFERROR(VLOOKUP(I10358,DATABASE!$N:$O,2,FALSE),"")</f>
        <v>ماسك نيم صورت دو فيلتره (3M)</v>
      </c>
      <c r="G10358" s="3" t="s">
        <v>3938</v>
      </c>
      <c r="H10358" s="3">
        <v>7930</v>
      </c>
      <c r="I10358" s="3" t="s">
        <v>1503</v>
      </c>
      <c r="J10358" s="3" t="s">
        <v>4689</v>
      </c>
      <c r="K10358" s="3">
        <v>1</v>
      </c>
      <c r="L10358" s="3" t="s">
        <v>8</v>
      </c>
      <c r="M10358" s="3" t="s">
        <v>4623</v>
      </c>
      <c r="N10358" s="3" t="s">
        <v>4063</v>
      </c>
      <c r="O10358" s="1">
        <v>10004</v>
      </c>
      <c r="P10358" s="3">
        <v>0</v>
      </c>
      <c r="Q10358" s="10">
        <f t="shared" si="659"/>
        <v>10004</v>
      </c>
    </row>
    <row r="10359" spans="2:17" ht="20.25" customHeight="1">
      <c r="B10359" s="10" t="str">
        <f t="shared" si="656"/>
        <v>فيلتر ماسك نيم صورت (3M) مدل 209110004</v>
      </c>
      <c r="C10359" s="10" t="str">
        <f t="shared" si="657"/>
        <v>فيلتر ماسك نيم صورت (3M) مدل 20911404/06/2110004</v>
      </c>
      <c r="D10359" s="10" t="str">
        <f>IFERROR(IF(تحویلی!$E$1="","",IF(NOSA!O10359=تحویلی!$E$1,تحویلی!$E$1&amp;COUNTIF(NOSA!$O$1:O10359,تحویلی!$E$1),"")),"")</f>
        <v/>
      </c>
      <c r="E10359" s="10" t="str">
        <f t="shared" si="658"/>
        <v>793010004</v>
      </c>
      <c r="F10359" s="10" t="str">
        <f>IFERROR(VLOOKUP(I10359,DATABASE!$N:$O,2,FALSE),"")</f>
        <v>فيلتر ماسك نيم صورت (3M) مدل 2091</v>
      </c>
      <c r="G10359" s="3" t="s">
        <v>3938</v>
      </c>
      <c r="H10359" s="3">
        <v>7930</v>
      </c>
      <c r="I10359" s="3" t="s">
        <v>1475</v>
      </c>
      <c r="J10359" s="3" t="s">
        <v>4638</v>
      </c>
      <c r="K10359" s="3">
        <v>1</v>
      </c>
      <c r="L10359" s="3" t="s">
        <v>8</v>
      </c>
      <c r="M10359" s="3" t="s">
        <v>4623</v>
      </c>
      <c r="N10359" s="3" t="s">
        <v>4063</v>
      </c>
      <c r="O10359" s="1">
        <v>10004</v>
      </c>
      <c r="P10359" s="3">
        <v>0</v>
      </c>
      <c r="Q10359" s="10">
        <f t="shared" si="659"/>
        <v>10004</v>
      </c>
    </row>
    <row r="10360" spans="2:17" ht="20.25" customHeight="1">
      <c r="B10360" s="10" t="str">
        <f t="shared" si="656"/>
        <v>10004</v>
      </c>
      <c r="C10360" s="10" t="str">
        <f t="shared" si="657"/>
        <v>1404/06/2110004</v>
      </c>
      <c r="D10360" s="10" t="str">
        <f>IFERROR(IF(تحویلی!$E$1="","",IF(NOSA!O10360=تحویلی!$E$1,تحویلی!$E$1&amp;COUNTIF(NOSA!$O$1:O10360,تحویلی!$E$1),"")),"")</f>
        <v/>
      </c>
      <c r="E10360" s="10" t="str">
        <f t="shared" si="658"/>
        <v>793010004</v>
      </c>
      <c r="F10360" s="10" t="str">
        <f>IFERROR(VLOOKUP(I10360,DATABASE!$N:$O,2,FALSE),"")</f>
        <v/>
      </c>
      <c r="G10360" s="3" t="s">
        <v>3938</v>
      </c>
      <c r="H10360" s="3">
        <v>7930</v>
      </c>
      <c r="I10360" s="3" t="s">
        <v>2699</v>
      </c>
      <c r="J10360" s="3" t="s">
        <v>4616</v>
      </c>
      <c r="K10360" s="3">
        <v>2</v>
      </c>
      <c r="L10360" s="3" t="s">
        <v>8</v>
      </c>
      <c r="M10360" s="3" t="s">
        <v>4623</v>
      </c>
      <c r="N10360" s="3" t="s">
        <v>4063</v>
      </c>
      <c r="O10360" s="1">
        <v>10004</v>
      </c>
      <c r="P10360" s="3">
        <v>0</v>
      </c>
      <c r="Q10360" s="10">
        <f t="shared" si="659"/>
        <v>10004</v>
      </c>
    </row>
    <row r="10361" spans="2:17" ht="20.25" customHeight="1">
      <c r="B10361" s="10" t="str">
        <f t="shared" si="656"/>
        <v>دستكش كف دوبل چرمي867</v>
      </c>
      <c r="C10361" s="10" t="str">
        <f t="shared" si="657"/>
        <v>دستكش كف دوبل چرمي1404/06/21867</v>
      </c>
      <c r="D10361" s="10" t="str">
        <f>IFERROR(IF(تحویلی!$E$1="","",IF(NOSA!O10361=تحویلی!$E$1,تحویلی!$E$1&amp;COUNTIF(NOSA!$O$1:O10361,تحویلی!$E$1),"")),"")</f>
        <v/>
      </c>
      <c r="E10361" s="10" t="str">
        <f t="shared" si="658"/>
        <v>7939867</v>
      </c>
      <c r="F10361" s="10" t="str">
        <f>IFERROR(VLOOKUP(I10361,DATABASE!$N:$O,2,FALSE),"")</f>
        <v>دستكش كف دوبل چرمي</v>
      </c>
      <c r="G10361" s="3" t="s">
        <v>3938</v>
      </c>
      <c r="H10361" s="3">
        <v>7939</v>
      </c>
      <c r="I10361" s="3" t="s">
        <v>1683</v>
      </c>
      <c r="J10361" s="3" t="s">
        <v>4636</v>
      </c>
      <c r="K10361" s="3">
        <v>1</v>
      </c>
      <c r="L10361" s="3" t="s">
        <v>3</v>
      </c>
      <c r="M10361" s="3" t="s">
        <v>25</v>
      </c>
      <c r="N10361" s="3" t="s">
        <v>3239</v>
      </c>
      <c r="O10361" s="1">
        <v>867</v>
      </c>
      <c r="P10361" s="3">
        <v>1</v>
      </c>
      <c r="Q10361" s="10">
        <f t="shared" si="659"/>
        <v>867</v>
      </c>
    </row>
    <row r="10362" spans="2:17" ht="20.25" customHeight="1">
      <c r="B10362" s="10" t="str">
        <f t="shared" si="656"/>
        <v>دستكش ضد برش سبك460</v>
      </c>
      <c r="C10362" s="10" t="str">
        <f t="shared" si="657"/>
        <v>دستكش ضد برش سبك1404/06/21460</v>
      </c>
      <c r="D10362" s="10" t="str">
        <f>IFERROR(IF(تحویلی!$E$1="","",IF(NOSA!O10362=تحویلی!$E$1,تحویلی!$E$1&amp;COUNTIF(NOSA!$O$1:O10362,تحویلی!$E$1),"")),"")</f>
        <v/>
      </c>
      <c r="E10362" s="10" t="str">
        <f t="shared" si="658"/>
        <v>7944460</v>
      </c>
      <c r="F10362" s="10" t="str">
        <f>IFERROR(VLOOKUP(I10362,DATABASE!$N:$O,2,FALSE),"")</f>
        <v>دستكش ضد برش سبك</v>
      </c>
      <c r="G10362" s="3" t="s">
        <v>3938</v>
      </c>
      <c r="H10362" s="3">
        <v>7944</v>
      </c>
      <c r="I10362" s="3" t="s">
        <v>1442</v>
      </c>
      <c r="J10362" s="3" t="s">
        <v>4602</v>
      </c>
      <c r="K10362" s="3">
        <v>1</v>
      </c>
      <c r="L10362" s="3" t="s">
        <v>3</v>
      </c>
      <c r="M10362" s="3" t="s">
        <v>4603</v>
      </c>
      <c r="N10362" s="3" t="s">
        <v>1302</v>
      </c>
      <c r="O10362" s="1">
        <v>460</v>
      </c>
      <c r="P10362" s="3">
        <v>1</v>
      </c>
      <c r="Q10362" s="10">
        <f t="shared" si="659"/>
        <v>460</v>
      </c>
    </row>
    <row r="10363" spans="2:17" ht="20.25" customHeight="1">
      <c r="B10363" s="10" t="str">
        <f t="shared" si="656"/>
        <v>لباس كار كارشناسي254</v>
      </c>
      <c r="C10363" s="10" t="str">
        <f t="shared" si="657"/>
        <v>لباس كار كارشناسي1404/06/22254</v>
      </c>
      <c r="D10363" s="10" t="str">
        <f>IFERROR(IF(تحویلی!$E$1="","",IF(NOSA!O10363=تحویلی!$E$1,تحویلی!$E$1&amp;COUNTIF(NOSA!$O$1:O10363,تحویلی!$E$1),"")),"")</f>
        <v/>
      </c>
      <c r="E10363" s="10" t="str">
        <f t="shared" si="658"/>
        <v>7950254</v>
      </c>
      <c r="F10363" s="10" t="str">
        <f>IFERROR(VLOOKUP(I10363,DATABASE!$N:$O,2,FALSE),"")</f>
        <v>لباس كار كارشناسي</v>
      </c>
      <c r="G10363" s="3" t="s">
        <v>3939</v>
      </c>
      <c r="H10363" s="3">
        <v>7950</v>
      </c>
      <c r="I10363" s="3" t="s">
        <v>2346</v>
      </c>
      <c r="J10363" s="3" t="s">
        <v>4677</v>
      </c>
      <c r="K10363" s="3">
        <v>1</v>
      </c>
      <c r="L10363" s="3" t="s">
        <v>28</v>
      </c>
      <c r="M10363" s="3" t="s">
        <v>4603</v>
      </c>
      <c r="N10363" s="3" t="s">
        <v>4771</v>
      </c>
      <c r="O10363" s="1">
        <v>254</v>
      </c>
      <c r="P10363" s="3">
        <v>0</v>
      </c>
      <c r="Q10363" s="10">
        <f t="shared" si="659"/>
        <v>254</v>
      </c>
    </row>
    <row r="10364" spans="2:17" ht="20.25" customHeight="1">
      <c r="B10364" s="10" t="str">
        <f t="shared" si="656"/>
        <v>دستكش ضد برش سبك848</v>
      </c>
      <c r="C10364" s="10" t="str">
        <f t="shared" si="657"/>
        <v>دستكش ضد برش سبك1404/06/22848</v>
      </c>
      <c r="D10364" s="10" t="str">
        <f>IFERROR(IF(تحویلی!$E$1="","",IF(NOSA!O10364=تحویلی!$E$1,تحویلی!$E$1&amp;COUNTIF(NOSA!$O$1:O10364,تحویلی!$E$1),"")),"")</f>
        <v/>
      </c>
      <c r="E10364" s="10" t="str">
        <f t="shared" si="658"/>
        <v>7951848</v>
      </c>
      <c r="F10364" s="10" t="str">
        <f>IFERROR(VLOOKUP(I10364,DATABASE!$N:$O,2,FALSE),"")</f>
        <v>دستكش ضد برش سبك</v>
      </c>
      <c r="G10364" s="3" t="s">
        <v>3939</v>
      </c>
      <c r="H10364" s="3">
        <v>7951</v>
      </c>
      <c r="I10364" s="3" t="s">
        <v>1442</v>
      </c>
      <c r="J10364" s="3" t="s">
        <v>4602</v>
      </c>
      <c r="K10364" s="3">
        <v>1</v>
      </c>
      <c r="L10364" s="3" t="s">
        <v>3</v>
      </c>
      <c r="M10364" s="3" t="s">
        <v>4603</v>
      </c>
      <c r="N10364" s="3" t="s">
        <v>4772</v>
      </c>
      <c r="O10364" s="1">
        <v>848</v>
      </c>
      <c r="P10364" s="3">
        <v>1</v>
      </c>
      <c r="Q10364" s="10">
        <f t="shared" si="659"/>
        <v>848</v>
      </c>
    </row>
    <row r="10365" spans="2:17" ht="20.25" customHeight="1">
      <c r="B10365" s="10" t="str">
        <f t="shared" si="656"/>
        <v>دستكش ضد برش سبك938</v>
      </c>
      <c r="C10365" s="10" t="str">
        <f t="shared" si="657"/>
        <v>دستكش ضد برش سبك1404/06/22938</v>
      </c>
      <c r="D10365" s="10" t="str">
        <f>IFERROR(IF(تحویلی!$E$1="","",IF(NOSA!O10365=تحویلی!$E$1,تحویلی!$E$1&amp;COUNTIF(NOSA!$O$1:O10365,تحویلی!$E$1),"")),"")</f>
        <v/>
      </c>
      <c r="E10365" s="10" t="str">
        <f t="shared" si="658"/>
        <v>7951938</v>
      </c>
      <c r="F10365" s="10" t="str">
        <f>IFERROR(VLOOKUP(I10365,DATABASE!$N:$O,2,FALSE),"")</f>
        <v>دستكش ضد برش سبك</v>
      </c>
      <c r="G10365" s="3" t="s">
        <v>3939</v>
      </c>
      <c r="H10365" s="3">
        <v>7951</v>
      </c>
      <c r="I10365" s="3" t="s">
        <v>1442</v>
      </c>
      <c r="J10365" s="3" t="s">
        <v>4602</v>
      </c>
      <c r="K10365" s="3">
        <v>1</v>
      </c>
      <c r="L10365" s="3" t="s">
        <v>3</v>
      </c>
      <c r="M10365" s="3" t="s">
        <v>4603</v>
      </c>
      <c r="N10365" s="3" t="s">
        <v>4631</v>
      </c>
      <c r="O10365" s="1">
        <v>938</v>
      </c>
      <c r="P10365" s="3">
        <v>1</v>
      </c>
      <c r="Q10365" s="10">
        <f t="shared" si="659"/>
        <v>938</v>
      </c>
    </row>
    <row r="10366" spans="2:17" ht="20.25" customHeight="1">
      <c r="B10366" s="10" t="str">
        <f t="shared" si="656"/>
        <v>چكمه ايمني نسوز402</v>
      </c>
      <c r="C10366" s="10" t="str">
        <f t="shared" si="657"/>
        <v>چكمه ايمني نسوز1404/06/22402</v>
      </c>
      <c r="D10366" s="10" t="str">
        <f>IFERROR(IF(تحویلی!$E$1="","",IF(NOSA!O10366=تحویلی!$E$1,تحویلی!$E$1&amp;COUNTIF(NOSA!$O$1:O10366,تحویلی!$E$1),"")),"")</f>
        <v/>
      </c>
      <c r="E10366" s="10" t="str">
        <f t="shared" si="658"/>
        <v>7960402</v>
      </c>
      <c r="F10366" s="10" t="str">
        <f>IFERROR(VLOOKUP(I10366,DATABASE!$N:$O,2,FALSE),"")</f>
        <v>چكمه ايمني نسوز</v>
      </c>
      <c r="G10366" s="3" t="s">
        <v>3939</v>
      </c>
      <c r="H10366" s="3">
        <v>7960</v>
      </c>
      <c r="I10366" s="3" t="s">
        <v>1749</v>
      </c>
      <c r="J10366" s="3" t="s">
        <v>4750</v>
      </c>
      <c r="K10366" s="3">
        <v>1</v>
      </c>
      <c r="L10366" s="3" t="s">
        <v>3</v>
      </c>
      <c r="M10366" s="3" t="s">
        <v>4608</v>
      </c>
      <c r="N10366" s="3" t="s">
        <v>1926</v>
      </c>
      <c r="O10366" s="1">
        <v>402</v>
      </c>
      <c r="P10366" s="3">
        <v>1</v>
      </c>
      <c r="Q10366" s="10">
        <f t="shared" si="659"/>
        <v>402</v>
      </c>
    </row>
    <row r="10367" spans="2:17" ht="20.25" customHeight="1">
      <c r="B10367" s="10" t="str">
        <f t="shared" si="656"/>
        <v>پابند نسوز چرمي402</v>
      </c>
      <c r="C10367" s="10" t="str">
        <f t="shared" si="657"/>
        <v>پابند نسوز چرمي1404/06/22402</v>
      </c>
      <c r="D10367" s="10" t="str">
        <f>IFERROR(IF(تحویلی!$E$1="","",IF(NOSA!O10367=تحویلی!$E$1,تحویلی!$E$1&amp;COUNTIF(NOSA!$O$1:O10367,تحویلی!$E$1),"")),"")</f>
        <v/>
      </c>
      <c r="E10367" s="10" t="str">
        <f t="shared" si="658"/>
        <v>7960402</v>
      </c>
      <c r="F10367" s="10" t="str">
        <f>IFERROR(VLOOKUP(I10367,DATABASE!$N:$O,2,FALSE),"")</f>
        <v>پابند نسوز چرمي</v>
      </c>
      <c r="G10367" s="3" t="s">
        <v>3939</v>
      </c>
      <c r="H10367" s="3">
        <v>7960</v>
      </c>
      <c r="I10367" s="3" t="s">
        <v>1460</v>
      </c>
      <c r="J10367" s="3" t="s">
        <v>4633</v>
      </c>
      <c r="K10367" s="3">
        <v>1</v>
      </c>
      <c r="L10367" s="3" t="s">
        <v>3</v>
      </c>
      <c r="M10367" s="3" t="s">
        <v>4608</v>
      </c>
      <c r="N10367" s="3" t="s">
        <v>4683</v>
      </c>
      <c r="O10367" s="1">
        <v>402</v>
      </c>
      <c r="P10367" s="3">
        <v>1</v>
      </c>
      <c r="Q10367" s="10">
        <f t="shared" si="659"/>
        <v>402</v>
      </c>
    </row>
    <row r="10368" spans="2:17" ht="20.25" customHeight="1">
      <c r="B10368" s="10" t="str">
        <f t="shared" si="656"/>
        <v>دستكش ضد برش سبك847</v>
      </c>
      <c r="C10368" s="10" t="str">
        <f t="shared" si="657"/>
        <v>دستكش ضد برش سبك1404/06/22847</v>
      </c>
      <c r="D10368" s="10" t="str">
        <f>IFERROR(IF(تحویلی!$E$1="","",IF(NOSA!O10368=تحویلی!$E$1,تحویلی!$E$1&amp;COUNTIF(NOSA!$O$1:O10368,تحویلی!$E$1),"")),"")</f>
        <v/>
      </c>
      <c r="E10368" s="10" t="str">
        <f t="shared" si="658"/>
        <v>7960847</v>
      </c>
      <c r="F10368" s="10" t="str">
        <f>IFERROR(VLOOKUP(I10368,DATABASE!$N:$O,2,FALSE),"")</f>
        <v>دستكش ضد برش سبك</v>
      </c>
      <c r="G10368" s="3" t="s">
        <v>3939</v>
      </c>
      <c r="H10368" s="3">
        <v>7960</v>
      </c>
      <c r="I10368" s="3" t="s">
        <v>1442</v>
      </c>
      <c r="J10368" s="3" t="s">
        <v>4602</v>
      </c>
      <c r="K10368" s="3">
        <v>1</v>
      </c>
      <c r="L10368" s="3" t="s">
        <v>3</v>
      </c>
      <c r="M10368" s="3" t="s">
        <v>4608</v>
      </c>
      <c r="N10368" s="3" t="s">
        <v>4061</v>
      </c>
      <c r="O10368" s="1">
        <v>847</v>
      </c>
      <c r="P10368" s="3">
        <v>1</v>
      </c>
      <c r="Q10368" s="10">
        <f t="shared" si="659"/>
        <v>847</v>
      </c>
    </row>
    <row r="10369" spans="2:17" ht="20.25" customHeight="1">
      <c r="B10369" s="10" t="str">
        <f t="shared" si="656"/>
        <v>ماسك نيم صورت دو فيلتره (3M)10004</v>
      </c>
      <c r="C10369" s="10" t="str">
        <f t="shared" si="657"/>
        <v>ماسك نيم صورت دو فيلتره (3M)1404/06/2210004</v>
      </c>
      <c r="D10369" s="10" t="str">
        <f>IFERROR(IF(تحویلی!$E$1="","",IF(NOSA!O10369=تحویلی!$E$1,تحویلی!$E$1&amp;COUNTIF(NOSA!$O$1:O10369,تحویلی!$E$1),"")),"")</f>
        <v/>
      </c>
      <c r="E10369" s="10" t="str">
        <f t="shared" si="658"/>
        <v>796210004</v>
      </c>
      <c r="F10369" s="10" t="str">
        <f>IFERROR(VLOOKUP(I10369,DATABASE!$N:$O,2,FALSE),"")</f>
        <v>ماسك نيم صورت دو فيلتره (3M)</v>
      </c>
      <c r="G10369" s="3" t="s">
        <v>3939</v>
      </c>
      <c r="H10369" s="3">
        <v>7962</v>
      </c>
      <c r="I10369" s="3" t="s">
        <v>1503</v>
      </c>
      <c r="J10369" s="3" t="s">
        <v>4689</v>
      </c>
      <c r="K10369" s="3">
        <v>1</v>
      </c>
      <c r="L10369" s="3" t="s">
        <v>8</v>
      </c>
      <c r="M10369" s="3" t="s">
        <v>4623</v>
      </c>
      <c r="N10369" s="3" t="s">
        <v>4063</v>
      </c>
      <c r="O10369" s="1">
        <v>10004</v>
      </c>
      <c r="P10369" s="3">
        <v>0</v>
      </c>
      <c r="Q10369" s="10">
        <f t="shared" si="659"/>
        <v>10004</v>
      </c>
    </row>
    <row r="10370" spans="2:17" ht="20.25" customHeight="1">
      <c r="B10370" s="10" t="str">
        <f t="shared" si="656"/>
        <v>فيلتر ماسك نيم صورت (3M) مدل 209110004</v>
      </c>
      <c r="C10370" s="10" t="str">
        <f t="shared" si="657"/>
        <v>فيلتر ماسك نيم صورت (3M) مدل 20911404/06/2210004</v>
      </c>
      <c r="D10370" s="10" t="str">
        <f>IFERROR(IF(تحویلی!$E$1="","",IF(NOSA!O10370=تحویلی!$E$1,تحویلی!$E$1&amp;COUNTIF(NOSA!$O$1:O10370,تحویلی!$E$1),"")),"")</f>
        <v/>
      </c>
      <c r="E10370" s="10" t="str">
        <f t="shared" si="658"/>
        <v>796210004</v>
      </c>
      <c r="F10370" s="10" t="str">
        <f>IFERROR(VLOOKUP(I10370,DATABASE!$N:$O,2,FALSE),"")</f>
        <v>فيلتر ماسك نيم صورت (3M) مدل 2091</v>
      </c>
      <c r="G10370" s="3" t="s">
        <v>3939</v>
      </c>
      <c r="H10370" s="3">
        <v>7962</v>
      </c>
      <c r="I10370" s="3" t="s">
        <v>1475</v>
      </c>
      <c r="J10370" s="3" t="s">
        <v>4638</v>
      </c>
      <c r="K10370" s="3">
        <v>1</v>
      </c>
      <c r="L10370" s="3" t="s">
        <v>8</v>
      </c>
      <c r="M10370" s="3" t="s">
        <v>4623</v>
      </c>
      <c r="N10370" s="3" t="s">
        <v>4063</v>
      </c>
      <c r="O10370" s="1">
        <v>10004</v>
      </c>
      <c r="P10370" s="3">
        <v>0</v>
      </c>
      <c r="Q10370" s="10">
        <f t="shared" si="659"/>
        <v>10004</v>
      </c>
    </row>
    <row r="10371" spans="2:17" ht="20.25" customHeight="1">
      <c r="B10371" s="10" t="str">
        <f t="shared" si="656"/>
        <v>10004</v>
      </c>
      <c r="C10371" s="10" t="str">
        <f t="shared" si="657"/>
        <v>1404/06/2210004</v>
      </c>
      <c r="D10371" s="10" t="str">
        <f>IFERROR(IF(تحویلی!$E$1="","",IF(NOSA!O10371=تحویلی!$E$1,تحویلی!$E$1&amp;COUNTIF(NOSA!$O$1:O10371,تحویلی!$E$1),"")),"")</f>
        <v/>
      </c>
      <c r="E10371" s="10" t="str">
        <f t="shared" si="658"/>
        <v>796210004</v>
      </c>
      <c r="F10371" s="10" t="str">
        <f>IFERROR(VLOOKUP(I10371,DATABASE!$N:$O,2,FALSE),"")</f>
        <v/>
      </c>
      <c r="G10371" s="3" t="s">
        <v>3939</v>
      </c>
      <c r="H10371" s="3">
        <v>7962</v>
      </c>
      <c r="I10371" s="3" t="s">
        <v>2699</v>
      </c>
      <c r="J10371" s="3" t="s">
        <v>4616</v>
      </c>
      <c r="K10371" s="3">
        <v>1</v>
      </c>
      <c r="L10371" s="3" t="s">
        <v>8</v>
      </c>
      <c r="M10371" s="3" t="s">
        <v>4623</v>
      </c>
      <c r="N10371" s="3" t="s">
        <v>4063</v>
      </c>
      <c r="O10371" s="1">
        <v>10004</v>
      </c>
      <c r="P10371" s="3">
        <v>0</v>
      </c>
      <c r="Q10371" s="10">
        <f t="shared" si="659"/>
        <v>10004</v>
      </c>
    </row>
    <row r="10372" spans="2:17" ht="20.25" customHeight="1">
      <c r="B10372" s="10" t="str">
        <f t="shared" si="656"/>
        <v>لباس كار يكبار مصرف194</v>
      </c>
      <c r="C10372" s="10" t="str">
        <f t="shared" si="657"/>
        <v>لباس كار يكبار مصرف1404/06/22194</v>
      </c>
      <c r="D10372" s="10" t="str">
        <f>IFERROR(IF(تحویلی!$E$1="","",IF(NOSA!O10372=تحویلی!$E$1,تحویلی!$E$1&amp;COUNTIF(NOSA!$O$1:O10372,تحویلی!$E$1),"")),"")</f>
        <v/>
      </c>
      <c r="E10372" s="10" t="str">
        <f t="shared" si="658"/>
        <v>7964194</v>
      </c>
      <c r="F10372" s="10" t="str">
        <f>IFERROR(VLOOKUP(I10372,DATABASE!$N:$O,2,FALSE),"")</f>
        <v>لباس كار يكبار مصرف</v>
      </c>
      <c r="G10372" s="3" t="s">
        <v>3939</v>
      </c>
      <c r="H10372" s="3">
        <v>7964</v>
      </c>
      <c r="I10372" s="3" t="s">
        <v>2319</v>
      </c>
      <c r="J10372" s="3" t="s">
        <v>4640</v>
      </c>
      <c r="K10372" s="3">
        <v>1</v>
      </c>
      <c r="L10372" s="3" t="s">
        <v>8</v>
      </c>
      <c r="M10372" s="3" t="s">
        <v>4608</v>
      </c>
      <c r="N10372" s="3" t="s">
        <v>4773</v>
      </c>
      <c r="O10372" s="1">
        <v>194</v>
      </c>
      <c r="P10372" s="3">
        <v>1</v>
      </c>
      <c r="Q10372" s="10">
        <f t="shared" si="659"/>
        <v>194</v>
      </c>
    </row>
    <row r="10373" spans="2:17" ht="20.25" customHeight="1">
      <c r="B10373" s="10" t="str">
        <f t="shared" si="656"/>
        <v>لباس كار ديرسوز(بلوز) 194</v>
      </c>
      <c r="C10373" s="10" t="str">
        <f t="shared" si="657"/>
        <v>لباس كار ديرسوز(بلوز) 1404/06/22194</v>
      </c>
      <c r="D10373" s="10" t="str">
        <f>IFERROR(IF(تحویلی!$E$1="","",IF(NOSA!O10373=تحویلی!$E$1,تحویلی!$E$1&amp;COUNTIF(NOSA!$O$1:O10373,تحویلی!$E$1),"")),"")</f>
        <v/>
      </c>
      <c r="E10373" s="10" t="str">
        <f t="shared" si="658"/>
        <v>7964194</v>
      </c>
      <c r="F10373" s="10" t="str">
        <f>IFERROR(VLOOKUP(I10373,DATABASE!$N:$O,2,FALSE),"")</f>
        <v xml:space="preserve">لباس كار ديرسوز(بلوز) </v>
      </c>
      <c r="G10373" s="3" t="s">
        <v>3939</v>
      </c>
      <c r="H10373" s="3">
        <v>7964</v>
      </c>
      <c r="I10373" s="3" t="s">
        <v>2316</v>
      </c>
      <c r="J10373" s="3" t="s">
        <v>4774</v>
      </c>
      <c r="K10373" s="3">
        <v>1</v>
      </c>
      <c r="L10373" s="3" t="s">
        <v>8</v>
      </c>
      <c r="M10373" s="3" t="s">
        <v>4608</v>
      </c>
      <c r="N10373" s="3" t="s">
        <v>4773</v>
      </c>
      <c r="O10373" s="1">
        <v>194</v>
      </c>
      <c r="P10373" s="3">
        <v>1</v>
      </c>
      <c r="Q10373" s="10">
        <f t="shared" si="659"/>
        <v>194</v>
      </c>
    </row>
    <row r="10374" spans="2:17" ht="20.25" customHeight="1">
      <c r="B10374" s="10" t="str">
        <f t="shared" si="656"/>
        <v>194</v>
      </c>
      <c r="C10374" s="10" t="str">
        <f t="shared" si="657"/>
        <v>1404/06/22194</v>
      </c>
      <c r="D10374" s="10" t="str">
        <f>IFERROR(IF(تحویلی!$E$1="","",IF(NOSA!O10374=تحویلی!$E$1,تحویلی!$E$1&amp;COUNTIF(NOSA!$O$1:O10374,تحویلی!$E$1),"")),"")</f>
        <v/>
      </c>
      <c r="E10374" s="10" t="str">
        <f t="shared" si="658"/>
        <v>7964194</v>
      </c>
      <c r="F10374" s="10" t="str">
        <f>IFERROR(VLOOKUP(I10374,DATABASE!$N:$O,2,FALSE),"")</f>
        <v/>
      </c>
      <c r="G10374" s="3" t="s">
        <v>3939</v>
      </c>
      <c r="H10374" s="3">
        <v>7964</v>
      </c>
      <c r="I10374" s="3" t="s">
        <v>3559</v>
      </c>
      <c r="J10374" s="3" t="s">
        <v>4625</v>
      </c>
      <c r="K10374" s="3">
        <v>1</v>
      </c>
      <c r="L10374" s="3" t="s">
        <v>8</v>
      </c>
      <c r="M10374" s="3" t="s">
        <v>4608</v>
      </c>
      <c r="N10374" s="3" t="s">
        <v>4773</v>
      </c>
      <c r="O10374" s="1">
        <v>194</v>
      </c>
      <c r="P10374" s="3">
        <v>1</v>
      </c>
      <c r="Q10374" s="10">
        <f t="shared" si="659"/>
        <v>194</v>
      </c>
    </row>
    <row r="10375" spans="2:17" ht="20.25" customHeight="1">
      <c r="B10375" s="10" t="str">
        <f t="shared" si="656"/>
        <v>پابند نسوز چرمي608</v>
      </c>
      <c r="C10375" s="10" t="str">
        <f t="shared" si="657"/>
        <v>پابند نسوز چرمي1404/06/22608</v>
      </c>
      <c r="D10375" s="10" t="str">
        <f>IFERROR(IF(تحویلی!$E$1="","",IF(NOSA!O10375=تحویلی!$E$1,تحویلی!$E$1&amp;COUNTIF(NOSA!$O$1:O10375,تحویلی!$E$1),"")),"")</f>
        <v/>
      </c>
      <c r="E10375" s="10" t="str">
        <f t="shared" si="658"/>
        <v>7969608</v>
      </c>
      <c r="F10375" s="10" t="str">
        <f>IFERROR(VLOOKUP(I10375,DATABASE!$N:$O,2,FALSE),"")</f>
        <v>پابند نسوز چرمي</v>
      </c>
      <c r="G10375" s="3" t="s">
        <v>3939</v>
      </c>
      <c r="H10375" s="3">
        <v>7969</v>
      </c>
      <c r="I10375" s="3" t="s">
        <v>1460</v>
      </c>
      <c r="J10375" s="3" t="s">
        <v>4633</v>
      </c>
      <c r="K10375" s="3">
        <v>8</v>
      </c>
      <c r="L10375" s="3" t="s">
        <v>3</v>
      </c>
      <c r="M10375" s="3" t="s">
        <v>189</v>
      </c>
      <c r="N10375" s="3" t="s">
        <v>4753</v>
      </c>
      <c r="O10375" s="1">
        <v>608</v>
      </c>
      <c r="P10375" s="3">
        <v>0</v>
      </c>
      <c r="Q10375" s="10">
        <f t="shared" si="659"/>
        <v>608</v>
      </c>
    </row>
    <row r="10376" spans="2:17" ht="20.25" customHeight="1">
      <c r="B10376" s="10" t="str">
        <f t="shared" si="656"/>
        <v>دستكش ضد برش سبك931</v>
      </c>
      <c r="C10376" s="10" t="str">
        <f t="shared" si="657"/>
        <v>دستكش ضد برش سبك1404/06/22931</v>
      </c>
      <c r="D10376" s="10" t="str">
        <f>IFERROR(IF(تحویلی!$E$1="","",IF(NOSA!O10376=تحویلی!$E$1,تحویلی!$E$1&amp;COUNTIF(NOSA!$O$1:O10376,تحویلی!$E$1),"")),"")</f>
        <v/>
      </c>
      <c r="E10376" s="10" t="str">
        <f t="shared" si="658"/>
        <v>7975931</v>
      </c>
      <c r="F10376" s="10" t="str">
        <f>IFERROR(VLOOKUP(I10376,DATABASE!$N:$O,2,FALSE),"")</f>
        <v>دستكش ضد برش سبك</v>
      </c>
      <c r="G10376" s="3" t="s">
        <v>3939</v>
      </c>
      <c r="H10376" s="3">
        <v>7975</v>
      </c>
      <c r="I10376" s="3" t="s">
        <v>1442</v>
      </c>
      <c r="J10376" s="3" t="s">
        <v>4602</v>
      </c>
      <c r="K10376" s="3">
        <v>1</v>
      </c>
      <c r="L10376" s="3" t="s">
        <v>3</v>
      </c>
      <c r="M10376" s="3" t="s">
        <v>4621</v>
      </c>
      <c r="N10376" s="3" t="s">
        <v>3533</v>
      </c>
      <c r="O10376" s="1">
        <v>931</v>
      </c>
      <c r="P10376" s="3">
        <v>1</v>
      </c>
      <c r="Q10376" s="10">
        <f t="shared" si="659"/>
        <v>931</v>
      </c>
    </row>
    <row r="10377" spans="2:17" ht="20.25" customHeight="1">
      <c r="B10377" s="10" t="str">
        <f t="shared" si="656"/>
        <v>دستكش لاتكس608</v>
      </c>
      <c r="C10377" s="10" t="str">
        <f t="shared" si="657"/>
        <v>دستكش لاتكس1404/06/22608</v>
      </c>
      <c r="D10377" s="10" t="str">
        <f>IFERROR(IF(تحویلی!$E$1="","",IF(NOSA!O10377=تحویلی!$E$1,تحویلی!$E$1&amp;COUNTIF(NOSA!$O$1:O10377,تحویلی!$E$1),"")),"")</f>
        <v/>
      </c>
      <c r="E10377" s="10" t="str">
        <f t="shared" si="658"/>
        <v>7982608</v>
      </c>
      <c r="F10377" s="10" t="str">
        <f>IFERROR(VLOOKUP(I10377,DATABASE!$N:$O,2,FALSE),"")</f>
        <v>دستكش لاتكس</v>
      </c>
      <c r="G10377" s="3" t="s">
        <v>3939</v>
      </c>
      <c r="H10377" s="3">
        <v>7982</v>
      </c>
      <c r="I10377" s="3" t="s">
        <v>2328</v>
      </c>
      <c r="J10377" s="3" t="s">
        <v>4775</v>
      </c>
      <c r="K10377" s="3">
        <v>150</v>
      </c>
      <c r="L10377" s="3" t="s">
        <v>3</v>
      </c>
      <c r="M10377" s="3" t="s">
        <v>63</v>
      </c>
      <c r="N10377" s="3" t="s">
        <v>4753</v>
      </c>
      <c r="O10377" s="1">
        <v>608</v>
      </c>
      <c r="P10377" s="3">
        <v>0</v>
      </c>
      <c r="Q10377" s="10">
        <f t="shared" si="659"/>
        <v>608</v>
      </c>
    </row>
    <row r="10378" spans="2:17" ht="20.25" customHeight="1">
      <c r="B10378" s="10" t="str">
        <f t="shared" si="656"/>
        <v>دستكش ضد برش سبك719</v>
      </c>
      <c r="C10378" s="10" t="str">
        <f t="shared" si="657"/>
        <v>دستكش ضد برش سبك1404/06/22719</v>
      </c>
      <c r="D10378" s="10" t="str">
        <f>IFERROR(IF(تحویلی!$E$1="","",IF(NOSA!O10378=تحویلی!$E$1,تحویلی!$E$1&amp;COUNTIF(NOSA!$O$1:O10378,تحویلی!$E$1),"")),"")</f>
        <v/>
      </c>
      <c r="E10378" s="10" t="str">
        <f t="shared" si="658"/>
        <v>7984719</v>
      </c>
      <c r="F10378" s="10" t="str">
        <f>IFERROR(VLOOKUP(I10378,DATABASE!$N:$O,2,FALSE),"")</f>
        <v>دستكش ضد برش سبك</v>
      </c>
      <c r="G10378" s="3" t="s">
        <v>3939</v>
      </c>
      <c r="H10378" s="3">
        <v>7984</v>
      </c>
      <c r="I10378" s="3" t="s">
        <v>1442</v>
      </c>
      <c r="J10378" s="3" t="s">
        <v>4602</v>
      </c>
      <c r="K10378" s="3">
        <v>1</v>
      </c>
      <c r="L10378" s="3" t="s">
        <v>3</v>
      </c>
      <c r="M10378" s="3" t="s">
        <v>4603</v>
      </c>
      <c r="N10378" s="3" t="s">
        <v>886</v>
      </c>
      <c r="O10378" s="1">
        <v>719</v>
      </c>
      <c r="P10378" s="3">
        <v>1</v>
      </c>
      <c r="Q10378" s="10">
        <f t="shared" si="659"/>
        <v>719</v>
      </c>
    </row>
    <row r="10379" spans="2:17" ht="20.25" customHeight="1">
      <c r="B10379" s="10" t="str">
        <f t="shared" si="656"/>
        <v>دستكش ضد برش سبك66</v>
      </c>
      <c r="C10379" s="10" t="str">
        <f t="shared" si="657"/>
        <v>دستكش ضد برش سبك1404/06/2266</v>
      </c>
      <c r="D10379" s="10" t="str">
        <f>IFERROR(IF(تحویلی!$E$1="","",IF(NOSA!O10379=تحویلی!$E$1,تحویلی!$E$1&amp;COUNTIF(NOSA!$O$1:O10379,تحویلی!$E$1),"")),"")</f>
        <v/>
      </c>
      <c r="E10379" s="10" t="str">
        <f t="shared" si="658"/>
        <v>798566</v>
      </c>
      <c r="F10379" s="10" t="str">
        <f>IFERROR(VLOOKUP(I10379,DATABASE!$N:$O,2,FALSE),"")</f>
        <v>دستكش ضد برش سبك</v>
      </c>
      <c r="G10379" s="3" t="s">
        <v>3939</v>
      </c>
      <c r="H10379" s="3">
        <v>7985</v>
      </c>
      <c r="I10379" s="3" t="s">
        <v>1442</v>
      </c>
      <c r="J10379" s="3" t="s">
        <v>4602</v>
      </c>
      <c r="K10379" s="3">
        <v>1</v>
      </c>
      <c r="L10379" s="3" t="s">
        <v>3</v>
      </c>
      <c r="M10379" s="3" t="s">
        <v>40</v>
      </c>
      <c r="N10379" s="3" t="s">
        <v>2903</v>
      </c>
      <c r="O10379" s="1">
        <v>66</v>
      </c>
      <c r="P10379" s="3">
        <v>1</v>
      </c>
      <c r="Q10379" s="10">
        <f t="shared" si="659"/>
        <v>66</v>
      </c>
    </row>
    <row r="10380" spans="2:17" ht="20.25" customHeight="1">
      <c r="B10380" s="10" t="str">
        <f t="shared" si="656"/>
        <v>دستكش ضد برش سبك877</v>
      </c>
      <c r="C10380" s="10" t="str">
        <f t="shared" si="657"/>
        <v>دستكش ضد برش سبك1404/06/22877</v>
      </c>
      <c r="D10380" s="10" t="str">
        <f>IFERROR(IF(تحویلی!$E$1="","",IF(NOSA!O10380=تحویلی!$E$1,تحویلی!$E$1&amp;COUNTIF(NOSA!$O$1:O10380,تحویلی!$E$1),"")),"")</f>
        <v/>
      </c>
      <c r="E10380" s="10" t="str">
        <f t="shared" si="658"/>
        <v>7986877</v>
      </c>
      <c r="F10380" s="10" t="str">
        <f>IFERROR(VLOOKUP(I10380,DATABASE!$N:$O,2,FALSE),"")</f>
        <v>دستكش ضد برش سبك</v>
      </c>
      <c r="G10380" s="3" t="s">
        <v>3939</v>
      </c>
      <c r="H10380" s="3">
        <v>7986</v>
      </c>
      <c r="I10380" s="3" t="s">
        <v>1442</v>
      </c>
      <c r="J10380" s="3" t="s">
        <v>4602</v>
      </c>
      <c r="K10380" s="3">
        <v>1</v>
      </c>
      <c r="L10380" s="3" t="s">
        <v>3</v>
      </c>
      <c r="M10380" s="3" t="s">
        <v>43</v>
      </c>
      <c r="N10380" s="3" t="s">
        <v>3362</v>
      </c>
      <c r="O10380" s="1">
        <v>877</v>
      </c>
      <c r="P10380" s="3">
        <v>1</v>
      </c>
      <c r="Q10380" s="10">
        <f t="shared" si="659"/>
        <v>877</v>
      </c>
    </row>
    <row r="10381" spans="2:17" ht="20.25" customHeight="1">
      <c r="B10381" s="10" t="str">
        <f t="shared" si="656"/>
        <v>دستكش كف مواد سبك641</v>
      </c>
      <c r="C10381" s="10" t="str">
        <f t="shared" si="657"/>
        <v>دستكش كف مواد سبك1404/06/22641</v>
      </c>
      <c r="D10381" s="10" t="str">
        <f>IFERROR(IF(تحویلی!$E$1="","",IF(NOSA!O10381=تحویلی!$E$1,تحویلی!$E$1&amp;COUNTIF(NOSA!$O$1:O10381,تحویلی!$E$1),"")),"")</f>
        <v/>
      </c>
      <c r="E10381" s="10" t="str">
        <f t="shared" si="658"/>
        <v>7987641</v>
      </c>
      <c r="F10381" s="10" t="str">
        <f>IFERROR(VLOOKUP(I10381,DATABASE!$N:$O,2,FALSE),"")</f>
        <v>دستكش كف مواد سبك</v>
      </c>
      <c r="G10381" s="3" t="s">
        <v>3939</v>
      </c>
      <c r="H10381" s="3">
        <v>7987</v>
      </c>
      <c r="I10381" s="3" t="s">
        <v>1456</v>
      </c>
      <c r="J10381" s="3" t="s">
        <v>4605</v>
      </c>
      <c r="K10381" s="3">
        <v>1</v>
      </c>
      <c r="L10381" s="3" t="s">
        <v>3</v>
      </c>
      <c r="M10381" s="3" t="s">
        <v>4603</v>
      </c>
      <c r="N10381" s="3" t="s">
        <v>4776</v>
      </c>
      <c r="O10381" s="1">
        <v>641</v>
      </c>
      <c r="P10381" s="3">
        <v>1</v>
      </c>
      <c r="Q10381" s="10">
        <f t="shared" si="659"/>
        <v>641</v>
      </c>
    </row>
    <row r="10382" spans="2:17" ht="20.25" customHeight="1">
      <c r="B10382" s="10" t="str">
        <f t="shared" si="656"/>
        <v>لباس كار ديرسوز(بلوز) 83</v>
      </c>
      <c r="C10382" s="10" t="str">
        <f t="shared" si="657"/>
        <v>لباس كار ديرسوز(بلوز) 1404/06/2283</v>
      </c>
      <c r="D10382" s="10" t="str">
        <f>IFERROR(IF(تحویلی!$E$1="","",IF(NOSA!O10382=تحویلی!$E$1,تحویلی!$E$1&amp;COUNTIF(NOSA!$O$1:O10382,تحویلی!$E$1),"")),"")</f>
        <v/>
      </c>
      <c r="E10382" s="10" t="str">
        <f t="shared" si="658"/>
        <v>798883</v>
      </c>
      <c r="F10382" s="10" t="str">
        <f>IFERROR(VLOOKUP(I10382,DATABASE!$N:$O,2,FALSE),"")</f>
        <v xml:space="preserve">لباس كار ديرسوز(بلوز) </v>
      </c>
      <c r="G10382" s="3" t="s">
        <v>3939</v>
      </c>
      <c r="H10382" s="3">
        <v>7988</v>
      </c>
      <c r="I10382" s="3" t="s">
        <v>2316</v>
      </c>
      <c r="J10382" s="3" t="s">
        <v>4774</v>
      </c>
      <c r="K10382" s="3">
        <v>1</v>
      </c>
      <c r="L10382" s="3" t="s">
        <v>8</v>
      </c>
      <c r="M10382" s="3" t="s">
        <v>43</v>
      </c>
      <c r="N10382" s="3" t="s">
        <v>4645</v>
      </c>
      <c r="O10382" s="1">
        <v>83</v>
      </c>
      <c r="P10382" s="3">
        <v>1</v>
      </c>
      <c r="Q10382" s="10">
        <f t="shared" si="659"/>
        <v>83</v>
      </c>
    </row>
    <row r="10383" spans="2:17" ht="20.25" customHeight="1">
      <c r="B10383" s="10" t="str">
        <f t="shared" ref="B10383:B10446" si="660">F10383&amp;Q10383</f>
        <v>دستكش ساق بلند نسوز86</v>
      </c>
      <c r="C10383" s="10" t="str">
        <f t="shared" ref="C10383:C10446" si="661">F10383&amp;G10383&amp;O10383</f>
        <v>دستكش ساق بلند نسوز1404/06/2286</v>
      </c>
      <c r="D10383" s="10" t="str">
        <f>IFERROR(IF(تحویلی!$E$1="","",IF(NOSA!O10383=تحویلی!$E$1,تحویلی!$E$1&amp;COUNTIF(NOSA!$O$1:O10383,تحویلی!$E$1),"")),"")</f>
        <v/>
      </c>
      <c r="E10383" s="10" t="str">
        <f t="shared" ref="E10383:E10446" si="662">H10383&amp;O10383</f>
        <v>799186</v>
      </c>
      <c r="F10383" s="10" t="str">
        <f>IFERROR(VLOOKUP(I10383,DATABASE!$N:$O,2,FALSE),"")</f>
        <v>دستكش ساق بلند نسوز</v>
      </c>
      <c r="G10383" s="3" t="s">
        <v>3939</v>
      </c>
      <c r="H10383" s="3">
        <v>7991</v>
      </c>
      <c r="I10383" s="3" t="s">
        <v>1461</v>
      </c>
      <c r="J10383" s="3" t="s">
        <v>4643</v>
      </c>
      <c r="K10383" s="3">
        <v>1</v>
      </c>
      <c r="L10383" s="3" t="s">
        <v>3</v>
      </c>
      <c r="M10383" s="3" t="s">
        <v>4608</v>
      </c>
      <c r="N10383" s="3" t="s">
        <v>4777</v>
      </c>
      <c r="O10383" s="1">
        <v>86</v>
      </c>
      <c r="P10383" s="3">
        <v>1</v>
      </c>
      <c r="Q10383" s="10">
        <f t="shared" si="659"/>
        <v>86</v>
      </c>
    </row>
    <row r="10384" spans="2:17" ht="20.25" customHeight="1">
      <c r="B10384" s="10" t="str">
        <f t="shared" si="660"/>
        <v>دستكش كف مواد سبك861</v>
      </c>
      <c r="C10384" s="10" t="str">
        <f t="shared" si="661"/>
        <v>دستكش كف مواد سبك1404/06/22861</v>
      </c>
      <c r="D10384" s="10" t="str">
        <f>IFERROR(IF(تحویلی!$E$1="","",IF(NOSA!O10384=تحویلی!$E$1,تحویلی!$E$1&amp;COUNTIF(NOSA!$O$1:O10384,تحویلی!$E$1),"")),"")</f>
        <v/>
      </c>
      <c r="E10384" s="10" t="str">
        <f t="shared" si="662"/>
        <v>7992861</v>
      </c>
      <c r="F10384" s="10" t="str">
        <f>IFERROR(VLOOKUP(I10384,DATABASE!$N:$O,2,FALSE),"")</f>
        <v>دستكش كف مواد سبك</v>
      </c>
      <c r="G10384" s="3" t="s">
        <v>3939</v>
      </c>
      <c r="H10384" s="3">
        <v>7992</v>
      </c>
      <c r="I10384" s="3" t="s">
        <v>1456</v>
      </c>
      <c r="J10384" s="3" t="s">
        <v>4605</v>
      </c>
      <c r="K10384" s="3">
        <v>1</v>
      </c>
      <c r="L10384" s="3" t="s">
        <v>3</v>
      </c>
      <c r="M10384" s="3" t="s">
        <v>4603</v>
      </c>
      <c r="N10384" s="3" t="s">
        <v>3191</v>
      </c>
      <c r="O10384" s="1">
        <v>861</v>
      </c>
      <c r="P10384" s="3">
        <v>1</v>
      </c>
      <c r="Q10384" s="10">
        <f t="shared" si="659"/>
        <v>861</v>
      </c>
    </row>
    <row r="10385" spans="2:17" ht="20.25" customHeight="1">
      <c r="B10385" s="10" t="str">
        <f t="shared" si="660"/>
        <v>دستكش ضد برش سبك884</v>
      </c>
      <c r="C10385" s="10" t="str">
        <f t="shared" si="661"/>
        <v>دستكش ضد برش سبك1404/06/22884</v>
      </c>
      <c r="D10385" s="10" t="str">
        <f>IFERROR(IF(تحویلی!$E$1="","",IF(NOSA!O10385=تحویلی!$E$1,تحویلی!$E$1&amp;COUNTIF(NOSA!$O$1:O10385,تحویلی!$E$1),"")),"")</f>
        <v/>
      </c>
      <c r="E10385" s="10" t="str">
        <f t="shared" si="662"/>
        <v>7994884</v>
      </c>
      <c r="F10385" s="10" t="str">
        <f>IFERROR(VLOOKUP(I10385,DATABASE!$N:$O,2,FALSE),"")</f>
        <v>دستكش ضد برش سبك</v>
      </c>
      <c r="G10385" s="3" t="s">
        <v>3939</v>
      </c>
      <c r="H10385" s="3">
        <v>7994</v>
      </c>
      <c r="I10385" s="3" t="s">
        <v>1442</v>
      </c>
      <c r="J10385" s="3" t="s">
        <v>4602</v>
      </c>
      <c r="K10385" s="3">
        <v>1</v>
      </c>
      <c r="L10385" s="3" t="s">
        <v>3</v>
      </c>
      <c r="M10385" s="3" t="s">
        <v>43</v>
      </c>
      <c r="N10385" s="3" t="s">
        <v>3396</v>
      </c>
      <c r="O10385" s="1">
        <v>884</v>
      </c>
      <c r="P10385" s="3">
        <v>1</v>
      </c>
      <c r="Q10385" s="10">
        <f t="shared" si="659"/>
        <v>884</v>
      </c>
    </row>
    <row r="10386" spans="2:17" ht="20.25" customHeight="1">
      <c r="B10386" s="10" t="str">
        <f t="shared" si="660"/>
        <v>گوشي اير پلاگ884</v>
      </c>
      <c r="C10386" s="10" t="str">
        <f t="shared" si="661"/>
        <v>گوشي اير پلاگ1404/06/22884</v>
      </c>
      <c r="D10386" s="10" t="str">
        <f>IFERROR(IF(تحویلی!$E$1="","",IF(NOSA!O10386=تحویلی!$E$1,تحویلی!$E$1&amp;COUNTIF(NOSA!$O$1:O10386,تحویلی!$E$1),"")),"")</f>
        <v/>
      </c>
      <c r="E10386" s="10" t="str">
        <f t="shared" si="662"/>
        <v>7994884</v>
      </c>
      <c r="F10386" s="10" t="str">
        <f>IFERROR(VLOOKUP(I10386,DATABASE!$N:$O,2,FALSE),"")</f>
        <v>گوشي اير پلاگ</v>
      </c>
      <c r="G10386" s="3" t="s">
        <v>3939</v>
      </c>
      <c r="H10386" s="3">
        <v>7994</v>
      </c>
      <c r="I10386" s="3" t="s">
        <v>1581</v>
      </c>
      <c r="J10386" s="3" t="s">
        <v>4655</v>
      </c>
      <c r="K10386" s="3">
        <v>1</v>
      </c>
      <c r="L10386" s="3" t="s">
        <v>8</v>
      </c>
      <c r="M10386" s="3" t="s">
        <v>43</v>
      </c>
      <c r="N10386" s="3" t="s">
        <v>3396</v>
      </c>
      <c r="O10386" s="1">
        <v>884</v>
      </c>
      <c r="P10386" s="3">
        <v>1</v>
      </c>
      <c r="Q10386" s="10">
        <f t="shared" si="659"/>
        <v>884</v>
      </c>
    </row>
    <row r="10387" spans="2:17" ht="20.25" customHeight="1">
      <c r="B10387" s="10" t="str">
        <f t="shared" si="660"/>
        <v>پوتين ايمني نسوز884</v>
      </c>
      <c r="C10387" s="10" t="str">
        <f t="shared" si="661"/>
        <v>پوتين ايمني نسوز1404/06/22884</v>
      </c>
      <c r="D10387" s="10" t="str">
        <f>IFERROR(IF(تحویلی!$E$1="","",IF(NOSA!O10387=تحویلی!$E$1,تحویلی!$E$1&amp;COUNTIF(NOSA!$O$1:O10387,تحویلی!$E$1),"")),"")</f>
        <v/>
      </c>
      <c r="E10387" s="10" t="str">
        <f t="shared" si="662"/>
        <v>7994884</v>
      </c>
      <c r="F10387" s="10" t="str">
        <f>IFERROR(VLOOKUP(I10387,DATABASE!$N:$O,2,FALSE),"")</f>
        <v>پوتين ايمني نسوز</v>
      </c>
      <c r="G10387" s="3" t="s">
        <v>3939</v>
      </c>
      <c r="H10387" s="3">
        <v>7994</v>
      </c>
      <c r="I10387" s="3" t="s">
        <v>1648</v>
      </c>
      <c r="J10387" s="3" t="s">
        <v>4675</v>
      </c>
      <c r="K10387" s="3">
        <v>1</v>
      </c>
      <c r="L10387" s="3" t="s">
        <v>3</v>
      </c>
      <c r="M10387" s="3" t="s">
        <v>43</v>
      </c>
      <c r="N10387" s="3" t="s">
        <v>3396</v>
      </c>
      <c r="O10387" s="1">
        <v>884</v>
      </c>
      <c r="P10387" s="3">
        <v>1</v>
      </c>
      <c r="Q10387" s="10">
        <f t="shared" si="659"/>
        <v>884</v>
      </c>
    </row>
    <row r="10388" spans="2:17" ht="20.25" customHeight="1">
      <c r="B10388" s="10" t="str">
        <f t="shared" si="660"/>
        <v>دستكش ضد برش سبك835</v>
      </c>
      <c r="C10388" s="10" t="str">
        <f t="shared" si="661"/>
        <v>دستكش ضد برش سبك1404/06/22835</v>
      </c>
      <c r="D10388" s="10" t="str">
        <f>IFERROR(IF(تحویلی!$E$1="","",IF(NOSA!O10388=تحویلی!$E$1,تحویلی!$E$1&amp;COUNTIF(NOSA!$O$1:O10388,تحویلی!$E$1),"")),"")</f>
        <v/>
      </c>
      <c r="E10388" s="10" t="str">
        <f t="shared" si="662"/>
        <v>7995835</v>
      </c>
      <c r="F10388" s="10" t="str">
        <f>IFERROR(VLOOKUP(I10388,DATABASE!$N:$O,2,FALSE),"")</f>
        <v>دستكش ضد برش سبك</v>
      </c>
      <c r="G10388" s="3" t="s">
        <v>3939</v>
      </c>
      <c r="H10388" s="3">
        <v>7995</v>
      </c>
      <c r="I10388" s="3" t="s">
        <v>1442</v>
      </c>
      <c r="J10388" s="3" t="s">
        <v>4602</v>
      </c>
      <c r="K10388" s="3">
        <v>1</v>
      </c>
      <c r="L10388" s="3" t="s">
        <v>3</v>
      </c>
      <c r="M10388" s="3" t="s">
        <v>4603</v>
      </c>
      <c r="N10388" s="3" t="s">
        <v>2659</v>
      </c>
      <c r="O10388" s="1">
        <v>835</v>
      </c>
      <c r="P10388" s="3">
        <v>1</v>
      </c>
      <c r="Q10388" s="10">
        <f t="shared" si="659"/>
        <v>835</v>
      </c>
    </row>
    <row r="10389" spans="2:17" ht="20.25" customHeight="1">
      <c r="B10389" s="10" t="str">
        <f t="shared" si="660"/>
        <v>هدگير نقاب965</v>
      </c>
      <c r="C10389" s="10" t="str">
        <f t="shared" si="661"/>
        <v>هدگير نقاب1404/06/23965</v>
      </c>
      <c r="D10389" s="10" t="str">
        <f>IFERROR(IF(تحویلی!$E$1="","",IF(NOSA!O10389=تحویلی!$E$1,تحویلی!$E$1&amp;COUNTIF(NOSA!$O$1:O10389,تحویلی!$E$1),"")),"")</f>
        <v/>
      </c>
      <c r="E10389" s="10" t="str">
        <f t="shared" si="662"/>
        <v>8000965</v>
      </c>
      <c r="F10389" s="10" t="str">
        <f>IFERROR(VLOOKUP(I10389,DATABASE!$N:$O,2,FALSE),"")</f>
        <v>هدگير نقاب</v>
      </c>
      <c r="G10389" s="3" t="s">
        <v>3940</v>
      </c>
      <c r="H10389" s="3">
        <v>8000</v>
      </c>
      <c r="I10389" s="3" t="s">
        <v>1468</v>
      </c>
      <c r="J10389" s="3" t="s">
        <v>4728</v>
      </c>
      <c r="K10389" s="3">
        <v>1</v>
      </c>
      <c r="L10389" s="3" t="s">
        <v>8</v>
      </c>
      <c r="M10389" s="3" t="s">
        <v>4608</v>
      </c>
      <c r="N10389" s="3" t="s">
        <v>4781</v>
      </c>
      <c r="O10389" s="1">
        <v>965</v>
      </c>
      <c r="P10389" s="3">
        <v>0</v>
      </c>
      <c r="Q10389" s="10">
        <f t="shared" si="659"/>
        <v>965</v>
      </c>
    </row>
    <row r="10390" spans="2:17" ht="20.25" customHeight="1">
      <c r="B10390" s="10" t="str">
        <f t="shared" si="660"/>
        <v>دستكش ضد برش سبك31</v>
      </c>
      <c r="C10390" s="10" t="str">
        <f t="shared" si="661"/>
        <v>دستكش ضد برش سبك1404/06/2331</v>
      </c>
      <c r="D10390" s="10" t="str">
        <f>IFERROR(IF(تحویلی!$E$1="","",IF(NOSA!O10390=تحویلی!$E$1,تحویلی!$E$1&amp;COUNTIF(NOSA!$O$1:O10390,تحویلی!$E$1),"")),"")</f>
        <v/>
      </c>
      <c r="E10390" s="10" t="str">
        <f t="shared" si="662"/>
        <v>800331</v>
      </c>
      <c r="F10390" s="10" t="str">
        <f>IFERROR(VLOOKUP(I10390,DATABASE!$N:$O,2,FALSE),"")</f>
        <v>دستكش ضد برش سبك</v>
      </c>
      <c r="G10390" s="3" t="s">
        <v>3940</v>
      </c>
      <c r="H10390" s="3">
        <v>8003</v>
      </c>
      <c r="I10390" s="3" t="s">
        <v>1442</v>
      </c>
      <c r="J10390" s="3" t="s">
        <v>4602</v>
      </c>
      <c r="K10390" s="3">
        <v>1</v>
      </c>
      <c r="L10390" s="3" t="s">
        <v>3</v>
      </c>
      <c r="M10390" s="3" t="s">
        <v>4623</v>
      </c>
      <c r="N10390" s="3" t="s">
        <v>4782</v>
      </c>
      <c r="O10390" s="1">
        <v>31</v>
      </c>
      <c r="P10390" s="3">
        <v>1</v>
      </c>
      <c r="Q10390" s="10">
        <f t="shared" si="659"/>
        <v>31</v>
      </c>
    </row>
    <row r="10391" spans="2:17" ht="20.25" customHeight="1">
      <c r="B10391" s="10" t="str">
        <f t="shared" si="660"/>
        <v>آستين آلومينيومي965</v>
      </c>
      <c r="C10391" s="10" t="str">
        <f t="shared" si="661"/>
        <v>آستين آلومينيومي1404/06/23965</v>
      </c>
      <c r="D10391" s="10" t="str">
        <f>IFERROR(IF(تحویلی!$E$1="","",IF(NOSA!O10391=تحویلی!$E$1,تحویلی!$E$1&amp;COUNTIF(NOSA!$O$1:O10391,تحویلی!$E$1),"")),"")</f>
        <v/>
      </c>
      <c r="E10391" s="10" t="str">
        <f t="shared" si="662"/>
        <v>8012965</v>
      </c>
      <c r="F10391" s="10" t="str">
        <f>IFERROR(VLOOKUP(I10391,DATABASE!$N:$O,2,FALSE),"")</f>
        <v>آستين آلومينيومي</v>
      </c>
      <c r="G10391" s="3" t="s">
        <v>3940</v>
      </c>
      <c r="H10391" s="3">
        <v>8012</v>
      </c>
      <c r="I10391" s="3" t="s">
        <v>1508</v>
      </c>
      <c r="J10391" s="3" t="s">
        <v>4644</v>
      </c>
      <c r="K10391" s="3">
        <v>1</v>
      </c>
      <c r="L10391" s="3" t="s">
        <v>3</v>
      </c>
      <c r="M10391" s="3" t="s">
        <v>4608</v>
      </c>
      <c r="N10391" s="3" t="s">
        <v>4781</v>
      </c>
      <c r="O10391" s="1">
        <v>965</v>
      </c>
      <c r="P10391" s="3">
        <v>0</v>
      </c>
      <c r="Q10391" s="10">
        <f t="shared" si="659"/>
        <v>965</v>
      </c>
    </row>
    <row r="10392" spans="2:17" ht="20.25" customHeight="1">
      <c r="B10392" s="10" t="str">
        <f t="shared" si="660"/>
        <v>پيشبند نسوز آلومينيومي965</v>
      </c>
      <c r="C10392" s="10" t="str">
        <f t="shared" si="661"/>
        <v>پيشبند نسوز آلومينيومي1404/06/23965</v>
      </c>
      <c r="D10392" s="10" t="str">
        <f>IFERROR(IF(تحویلی!$E$1="","",IF(NOSA!O10392=تحویلی!$E$1,تحویلی!$E$1&amp;COUNTIF(NOSA!$O$1:O10392,تحویلی!$E$1),"")),"")</f>
        <v/>
      </c>
      <c r="E10392" s="10" t="str">
        <f t="shared" si="662"/>
        <v>8012965</v>
      </c>
      <c r="F10392" s="10" t="str">
        <f>IFERROR(VLOOKUP(I10392,DATABASE!$N:$O,2,FALSE),"")</f>
        <v>پيشبند نسوز آلومينيومي</v>
      </c>
      <c r="G10392" s="3" t="s">
        <v>3940</v>
      </c>
      <c r="H10392" s="3">
        <v>8012</v>
      </c>
      <c r="I10392" s="3" t="s">
        <v>1464</v>
      </c>
      <c r="J10392" s="3" t="s">
        <v>4783</v>
      </c>
      <c r="K10392" s="3">
        <v>1</v>
      </c>
      <c r="L10392" s="3" t="s">
        <v>8</v>
      </c>
      <c r="M10392" s="3" t="s">
        <v>4608</v>
      </c>
      <c r="N10392" s="3" t="s">
        <v>4781</v>
      </c>
      <c r="O10392" s="1">
        <v>965</v>
      </c>
      <c r="P10392" s="3">
        <v>0</v>
      </c>
      <c r="Q10392" s="10">
        <f t="shared" si="659"/>
        <v>965</v>
      </c>
    </row>
    <row r="10393" spans="2:17" ht="20.25" customHeight="1">
      <c r="B10393" s="10" t="str">
        <f t="shared" si="660"/>
        <v>965</v>
      </c>
      <c r="C10393" s="10" t="str">
        <f t="shared" si="661"/>
        <v>1404/06/23965</v>
      </c>
      <c r="D10393" s="10" t="str">
        <f>IFERROR(IF(تحویلی!$E$1="","",IF(NOSA!O10393=تحویلی!$E$1,تحویلی!$E$1&amp;COUNTIF(NOSA!$O$1:O10393,تحویلی!$E$1),"")),"")</f>
        <v/>
      </c>
      <c r="E10393" s="10" t="str">
        <f t="shared" si="662"/>
        <v>8012965</v>
      </c>
      <c r="F10393" s="10" t="str">
        <f>IFERROR(VLOOKUP(I10393,DATABASE!$N:$O,2,FALSE),"")</f>
        <v/>
      </c>
      <c r="G10393" s="3" t="s">
        <v>3940</v>
      </c>
      <c r="H10393" s="3">
        <v>8012</v>
      </c>
      <c r="I10393" s="3" t="s">
        <v>2699</v>
      </c>
      <c r="J10393" s="3" t="s">
        <v>4616</v>
      </c>
      <c r="K10393" s="3">
        <v>1</v>
      </c>
      <c r="L10393" s="3" t="s">
        <v>8</v>
      </c>
      <c r="M10393" s="3" t="s">
        <v>4608</v>
      </c>
      <c r="N10393" s="3" t="s">
        <v>4781</v>
      </c>
      <c r="O10393" s="1">
        <v>965</v>
      </c>
      <c r="P10393" s="3">
        <v>0</v>
      </c>
      <c r="Q10393" s="10">
        <f t="shared" si="659"/>
        <v>965</v>
      </c>
    </row>
    <row r="10394" spans="2:17" ht="20.25" customHeight="1">
      <c r="B10394" s="10" t="str">
        <f t="shared" si="660"/>
        <v>لباس كار كارشناسي233</v>
      </c>
      <c r="C10394" s="10" t="str">
        <f t="shared" si="661"/>
        <v>لباس كار كارشناسي1404/06/23233</v>
      </c>
      <c r="D10394" s="10" t="str">
        <f>IFERROR(IF(تحویلی!$E$1="","",IF(NOSA!O10394=تحویلی!$E$1,تحویلی!$E$1&amp;COUNTIF(NOSA!$O$1:O10394,تحویلی!$E$1),"")),"")</f>
        <v/>
      </c>
      <c r="E10394" s="10" t="str">
        <f t="shared" si="662"/>
        <v>8019233</v>
      </c>
      <c r="F10394" s="10" t="str">
        <f>IFERROR(VLOOKUP(I10394,DATABASE!$N:$O,2,FALSE),"")</f>
        <v>لباس كار كارشناسي</v>
      </c>
      <c r="G10394" s="3" t="s">
        <v>3940</v>
      </c>
      <c r="H10394" s="3">
        <v>8019</v>
      </c>
      <c r="I10394" s="3" t="s">
        <v>2347</v>
      </c>
      <c r="J10394" s="3" t="s">
        <v>4752</v>
      </c>
      <c r="K10394" s="3">
        <v>1</v>
      </c>
      <c r="L10394" s="3" t="s">
        <v>28</v>
      </c>
      <c r="M10394" s="3" t="s">
        <v>25</v>
      </c>
      <c r="N10394" s="3" t="s">
        <v>4784</v>
      </c>
      <c r="O10394" s="1">
        <v>233</v>
      </c>
      <c r="P10394" s="3">
        <v>1</v>
      </c>
      <c r="Q10394" s="10">
        <f t="shared" si="659"/>
        <v>233</v>
      </c>
    </row>
    <row r="10395" spans="2:17" ht="20.25" customHeight="1">
      <c r="B10395" s="10" t="str">
        <f t="shared" si="660"/>
        <v>كفش ايمني233</v>
      </c>
      <c r="C10395" s="10" t="str">
        <f t="shared" si="661"/>
        <v>كفش ايمني1404/06/23233</v>
      </c>
      <c r="D10395" s="10" t="str">
        <f>IFERROR(IF(تحویلی!$E$1="","",IF(NOSA!O10395=تحویلی!$E$1,تحویلی!$E$1&amp;COUNTIF(NOSA!$O$1:O10395,تحویلی!$E$1),"")),"")</f>
        <v/>
      </c>
      <c r="E10395" s="10" t="str">
        <f t="shared" si="662"/>
        <v>8019233</v>
      </c>
      <c r="F10395" s="10" t="str">
        <f>IFERROR(VLOOKUP(I10395,DATABASE!$N:$O,2,FALSE),"")</f>
        <v>كفش ايمني</v>
      </c>
      <c r="G10395" s="3" t="s">
        <v>3940</v>
      </c>
      <c r="H10395" s="3">
        <v>8019</v>
      </c>
      <c r="I10395" s="3" t="s">
        <v>1539</v>
      </c>
      <c r="J10395" s="3" t="s">
        <v>4785</v>
      </c>
      <c r="K10395" s="3">
        <v>1</v>
      </c>
      <c r="L10395" s="3" t="s">
        <v>3</v>
      </c>
      <c r="M10395" s="3" t="s">
        <v>25</v>
      </c>
      <c r="N10395" s="3" t="s">
        <v>4784</v>
      </c>
      <c r="O10395" s="1">
        <v>233</v>
      </c>
      <c r="P10395" s="3">
        <v>1</v>
      </c>
      <c r="Q10395" s="10">
        <f t="shared" si="659"/>
        <v>233</v>
      </c>
    </row>
    <row r="10396" spans="2:17" ht="20.25" customHeight="1">
      <c r="B10396" s="10" t="str">
        <f t="shared" si="660"/>
        <v>دستكش ضد برش سبك170</v>
      </c>
      <c r="C10396" s="10" t="str">
        <f t="shared" si="661"/>
        <v>دستكش ضد برش سبك1404/06/23170</v>
      </c>
      <c r="D10396" s="10" t="str">
        <f>IFERROR(IF(تحویلی!$E$1="","",IF(NOSA!O10396=تحویلی!$E$1,تحویلی!$E$1&amp;COUNTIF(NOSA!$O$1:O10396,تحویلی!$E$1),"")),"")</f>
        <v/>
      </c>
      <c r="E10396" s="10" t="str">
        <f t="shared" si="662"/>
        <v>8030170</v>
      </c>
      <c r="F10396" s="10" t="str">
        <f>IFERROR(VLOOKUP(I10396,DATABASE!$N:$O,2,FALSE),"")</f>
        <v>دستكش ضد برش سبك</v>
      </c>
      <c r="G10396" s="3" t="s">
        <v>3940</v>
      </c>
      <c r="H10396" s="3">
        <v>8030</v>
      </c>
      <c r="I10396" s="3" t="s">
        <v>1442</v>
      </c>
      <c r="J10396" s="3" t="s">
        <v>4602</v>
      </c>
      <c r="K10396" s="3">
        <v>1</v>
      </c>
      <c r="L10396" s="3" t="s">
        <v>3</v>
      </c>
      <c r="M10396" s="3" t="s">
        <v>4623</v>
      </c>
      <c r="N10396" s="3" t="s">
        <v>1170</v>
      </c>
      <c r="O10396" s="1">
        <v>170</v>
      </c>
      <c r="P10396" s="3">
        <v>1</v>
      </c>
      <c r="Q10396" s="10">
        <f t="shared" si="659"/>
        <v>170</v>
      </c>
    </row>
    <row r="10397" spans="2:17" ht="20.25" customHeight="1">
      <c r="B10397" s="10" t="str">
        <f t="shared" si="660"/>
        <v>كفش ايمني عايق برق873</v>
      </c>
      <c r="C10397" s="10" t="str">
        <f t="shared" si="661"/>
        <v>كفش ايمني عايق برق1404/06/23873</v>
      </c>
      <c r="D10397" s="10" t="str">
        <f>IFERROR(IF(تحویلی!$E$1="","",IF(NOSA!O10397=تحویلی!$E$1,تحویلی!$E$1&amp;COUNTIF(NOSA!$O$1:O10397,تحویلی!$E$1),"")),"")</f>
        <v/>
      </c>
      <c r="E10397" s="10" t="str">
        <f t="shared" si="662"/>
        <v>8031873</v>
      </c>
      <c r="F10397" s="10" t="str">
        <f>IFERROR(VLOOKUP(I10397,DATABASE!$N:$O,2,FALSE),"")</f>
        <v>كفش ايمني عايق برق</v>
      </c>
      <c r="G10397" s="3" t="s">
        <v>3940</v>
      </c>
      <c r="H10397" s="3">
        <v>8031</v>
      </c>
      <c r="I10397" s="3" t="s">
        <v>1589</v>
      </c>
      <c r="J10397" s="3" t="s">
        <v>4786</v>
      </c>
      <c r="K10397" s="3">
        <v>1</v>
      </c>
      <c r="L10397" s="3" t="s">
        <v>3</v>
      </c>
      <c r="M10397" s="3" t="s">
        <v>102</v>
      </c>
      <c r="N10397" s="3" t="s">
        <v>3346</v>
      </c>
      <c r="O10397" s="1">
        <v>873</v>
      </c>
      <c r="P10397" s="3">
        <v>1</v>
      </c>
      <c r="Q10397" s="10">
        <f t="shared" si="659"/>
        <v>873</v>
      </c>
    </row>
    <row r="10398" spans="2:17" ht="20.25" customHeight="1">
      <c r="B10398" s="10" t="str">
        <f t="shared" si="660"/>
        <v>كلاه ايمني613</v>
      </c>
      <c r="C10398" s="10" t="str">
        <f t="shared" si="661"/>
        <v>كلاه ايمني1404/06/23613</v>
      </c>
      <c r="D10398" s="10" t="str">
        <f>IFERROR(IF(تحویلی!$E$1="","",IF(NOSA!O10398=تحویلی!$E$1,تحویلی!$E$1&amp;COUNTIF(NOSA!$O$1:O10398,تحویلی!$E$1),"")),"")</f>
        <v/>
      </c>
      <c r="E10398" s="10" t="str">
        <f t="shared" si="662"/>
        <v>8033613</v>
      </c>
      <c r="F10398" s="10" t="str">
        <f>IFERROR(VLOOKUP(I10398,DATABASE!$N:$O,2,FALSE),"")</f>
        <v>كلاه ايمني</v>
      </c>
      <c r="G10398" s="3" t="s">
        <v>3940</v>
      </c>
      <c r="H10398" s="3">
        <v>8033</v>
      </c>
      <c r="I10398" s="3" t="s">
        <v>1505</v>
      </c>
      <c r="J10398" s="3" t="s">
        <v>4664</v>
      </c>
      <c r="K10398" s="3">
        <v>1</v>
      </c>
      <c r="L10398" s="3" t="s">
        <v>8</v>
      </c>
      <c r="M10398" s="3" t="s">
        <v>19</v>
      </c>
      <c r="N10398" s="3" t="s">
        <v>1962</v>
      </c>
      <c r="O10398" s="1">
        <v>613</v>
      </c>
      <c r="P10398" s="3">
        <v>0</v>
      </c>
      <c r="Q10398" s="10">
        <f t="shared" si="659"/>
        <v>613</v>
      </c>
    </row>
    <row r="10399" spans="2:17" ht="20.25" customHeight="1">
      <c r="B10399" s="10" t="str">
        <f t="shared" si="660"/>
        <v>عينك كهربايي (روكلاهي)613</v>
      </c>
      <c r="C10399" s="10" t="str">
        <f t="shared" si="661"/>
        <v>عينك كهربايي (روكلاهي)1404/06/23613</v>
      </c>
      <c r="D10399" s="10" t="str">
        <f>IFERROR(IF(تحویلی!$E$1="","",IF(NOSA!O10399=تحویلی!$E$1,تحویلی!$E$1&amp;COUNTIF(NOSA!$O$1:O10399,تحویلی!$E$1),"")),"")</f>
        <v/>
      </c>
      <c r="E10399" s="10" t="str">
        <f t="shared" si="662"/>
        <v>8033613</v>
      </c>
      <c r="F10399" s="10" t="str">
        <f>IFERROR(VLOOKUP(I10399,DATABASE!$N:$O,2,FALSE),"")</f>
        <v>عينك كهربايي (روكلاهي)</v>
      </c>
      <c r="G10399" s="3" t="s">
        <v>3940</v>
      </c>
      <c r="H10399" s="3">
        <v>8033</v>
      </c>
      <c r="I10399" s="3" t="s">
        <v>1560</v>
      </c>
      <c r="J10399" s="3" t="s">
        <v>4718</v>
      </c>
      <c r="K10399" s="3">
        <v>1</v>
      </c>
      <c r="L10399" s="3" t="s">
        <v>8</v>
      </c>
      <c r="M10399" s="3" t="s">
        <v>19</v>
      </c>
      <c r="N10399" s="3" t="s">
        <v>1962</v>
      </c>
      <c r="O10399" s="1">
        <v>613</v>
      </c>
      <c r="P10399" s="3">
        <v>0</v>
      </c>
      <c r="Q10399" s="10">
        <f t="shared" si="659"/>
        <v>613</v>
      </c>
    </row>
    <row r="10400" spans="2:17" ht="20.25" customHeight="1">
      <c r="B10400" s="10" t="str">
        <f t="shared" si="660"/>
        <v>دستكش ضد برش سبك894</v>
      </c>
      <c r="C10400" s="10" t="str">
        <f t="shared" si="661"/>
        <v>دستكش ضد برش سبك1404/06/24894</v>
      </c>
      <c r="D10400" s="10" t="str">
        <f>IFERROR(IF(تحویلی!$E$1="","",IF(NOSA!O10400=تحویلی!$E$1,تحویلی!$E$1&amp;COUNTIF(NOSA!$O$1:O10400,تحویلی!$E$1),"")),"")</f>
        <v/>
      </c>
      <c r="E10400" s="10" t="str">
        <f t="shared" si="662"/>
        <v>8038894</v>
      </c>
      <c r="F10400" s="10" t="str">
        <f>IFERROR(VLOOKUP(I10400,DATABASE!$N:$O,2,FALSE),"")</f>
        <v>دستكش ضد برش سبك</v>
      </c>
      <c r="G10400" s="3" t="s">
        <v>3941</v>
      </c>
      <c r="H10400" s="3">
        <v>8038</v>
      </c>
      <c r="I10400" s="3" t="s">
        <v>1442</v>
      </c>
      <c r="J10400" s="3" t="s">
        <v>4602</v>
      </c>
      <c r="K10400" s="3">
        <v>1</v>
      </c>
      <c r="L10400" s="3" t="s">
        <v>3</v>
      </c>
      <c r="M10400" s="3" t="s">
        <v>40</v>
      </c>
      <c r="N10400" s="3" t="s">
        <v>4787</v>
      </c>
      <c r="O10400" s="1">
        <v>894</v>
      </c>
      <c r="P10400" s="3">
        <v>1</v>
      </c>
      <c r="Q10400" s="10">
        <f t="shared" si="659"/>
        <v>894</v>
      </c>
    </row>
    <row r="10401" spans="2:17" ht="20.25" customHeight="1">
      <c r="B10401" s="10" t="str">
        <f t="shared" si="660"/>
        <v>دستكش ضد برش سبك866</v>
      </c>
      <c r="C10401" s="10" t="str">
        <f t="shared" si="661"/>
        <v>دستكش ضد برش سبك1404/06/24866</v>
      </c>
      <c r="D10401" s="10" t="str">
        <f>IFERROR(IF(تحویلی!$E$1="","",IF(NOSA!O10401=تحویلی!$E$1,تحویلی!$E$1&amp;COUNTIF(NOSA!$O$1:O10401,تحویلی!$E$1),"")),"")</f>
        <v/>
      </c>
      <c r="E10401" s="10" t="str">
        <f t="shared" si="662"/>
        <v>8046866</v>
      </c>
      <c r="F10401" s="10" t="str">
        <f>IFERROR(VLOOKUP(I10401,DATABASE!$N:$O,2,FALSE),"")</f>
        <v>دستكش ضد برش سبك</v>
      </c>
      <c r="G10401" s="3" t="s">
        <v>3941</v>
      </c>
      <c r="H10401" s="3">
        <v>8046</v>
      </c>
      <c r="I10401" s="3" t="s">
        <v>1442</v>
      </c>
      <c r="J10401" s="3" t="s">
        <v>4602</v>
      </c>
      <c r="K10401" s="3">
        <v>1</v>
      </c>
      <c r="L10401" s="3" t="s">
        <v>3</v>
      </c>
      <c r="M10401" s="3" t="s">
        <v>4603</v>
      </c>
      <c r="N10401" s="3" t="s">
        <v>4788</v>
      </c>
      <c r="O10401" s="1">
        <v>866</v>
      </c>
      <c r="P10401" s="3">
        <v>1</v>
      </c>
      <c r="Q10401" s="10">
        <f t="shared" si="659"/>
        <v>866</v>
      </c>
    </row>
    <row r="10402" spans="2:17" ht="20.25" customHeight="1">
      <c r="B10402" s="10" t="str">
        <f t="shared" si="660"/>
        <v>دستكش ضد برش سبك879</v>
      </c>
      <c r="C10402" s="10" t="str">
        <f t="shared" si="661"/>
        <v>دستكش ضد برش سبك1404/06/24879</v>
      </c>
      <c r="D10402" s="10" t="str">
        <f>IFERROR(IF(تحویلی!$E$1="","",IF(NOSA!O10402=تحویلی!$E$1,تحویلی!$E$1&amp;COUNTIF(NOSA!$O$1:O10402,تحویلی!$E$1),"")),"")</f>
        <v/>
      </c>
      <c r="E10402" s="10" t="str">
        <f t="shared" si="662"/>
        <v>8046879</v>
      </c>
      <c r="F10402" s="10" t="str">
        <f>IFERROR(VLOOKUP(I10402,DATABASE!$N:$O,2,FALSE),"")</f>
        <v>دستكش ضد برش سبك</v>
      </c>
      <c r="G10402" s="3" t="s">
        <v>3941</v>
      </c>
      <c r="H10402" s="3">
        <v>8046</v>
      </c>
      <c r="I10402" s="3" t="s">
        <v>1442</v>
      </c>
      <c r="J10402" s="3" t="s">
        <v>4602</v>
      </c>
      <c r="K10402" s="3">
        <v>1</v>
      </c>
      <c r="L10402" s="3" t="s">
        <v>3</v>
      </c>
      <c r="M10402" s="3" t="s">
        <v>4603</v>
      </c>
      <c r="N10402" s="3" t="s">
        <v>4789</v>
      </c>
      <c r="O10402" s="1">
        <v>879</v>
      </c>
      <c r="P10402" s="3">
        <v>1</v>
      </c>
      <c r="Q10402" s="10">
        <f t="shared" si="659"/>
        <v>879</v>
      </c>
    </row>
    <row r="10403" spans="2:17" ht="20.25" customHeight="1">
      <c r="B10403" s="10" t="str">
        <f t="shared" si="660"/>
        <v>دستكش ضد برش سبك933</v>
      </c>
      <c r="C10403" s="10" t="str">
        <f t="shared" si="661"/>
        <v>دستكش ضد برش سبك1404/06/24933</v>
      </c>
      <c r="D10403" s="10" t="str">
        <f>IFERROR(IF(تحویلی!$E$1="","",IF(NOSA!O10403=تحویلی!$E$1,تحویلی!$E$1&amp;COUNTIF(NOSA!$O$1:O10403,تحویلی!$E$1),"")),"")</f>
        <v/>
      </c>
      <c r="E10403" s="10" t="str">
        <f t="shared" si="662"/>
        <v>8052933</v>
      </c>
      <c r="F10403" s="10" t="str">
        <f>IFERROR(VLOOKUP(I10403,DATABASE!$N:$O,2,FALSE),"")</f>
        <v>دستكش ضد برش سبك</v>
      </c>
      <c r="G10403" s="3" t="s">
        <v>3941</v>
      </c>
      <c r="H10403" s="3">
        <v>8052</v>
      </c>
      <c r="I10403" s="3" t="s">
        <v>1442</v>
      </c>
      <c r="J10403" s="3" t="s">
        <v>4602</v>
      </c>
      <c r="K10403" s="3">
        <v>1</v>
      </c>
      <c r="L10403" s="3" t="s">
        <v>3</v>
      </c>
      <c r="M10403" s="3" t="s">
        <v>4603</v>
      </c>
      <c r="N10403" s="3" t="s">
        <v>4790</v>
      </c>
      <c r="O10403" s="1">
        <v>933</v>
      </c>
      <c r="P10403" s="3">
        <v>1</v>
      </c>
      <c r="Q10403" s="10">
        <f t="shared" si="659"/>
        <v>933</v>
      </c>
    </row>
    <row r="10404" spans="2:17" ht="20.25" customHeight="1">
      <c r="B10404" s="10" t="str">
        <f t="shared" si="660"/>
        <v>دستكش ضد برش سبك733</v>
      </c>
      <c r="C10404" s="10" t="str">
        <f t="shared" si="661"/>
        <v>دستكش ضد برش سبك1404/06/24733</v>
      </c>
      <c r="D10404" s="10" t="str">
        <f>IFERROR(IF(تحویلی!$E$1="","",IF(NOSA!O10404=تحویلی!$E$1,تحویلی!$E$1&amp;COUNTIF(NOSA!$O$1:O10404,تحویلی!$E$1),"")),"")</f>
        <v/>
      </c>
      <c r="E10404" s="10" t="str">
        <f t="shared" si="662"/>
        <v>8055733</v>
      </c>
      <c r="F10404" s="10" t="str">
        <f>IFERROR(VLOOKUP(I10404,DATABASE!$N:$O,2,FALSE),"")</f>
        <v>دستكش ضد برش سبك</v>
      </c>
      <c r="G10404" s="3" t="s">
        <v>3941</v>
      </c>
      <c r="H10404" s="3">
        <v>8055</v>
      </c>
      <c r="I10404" s="3" t="s">
        <v>1442</v>
      </c>
      <c r="J10404" s="3" t="s">
        <v>4602</v>
      </c>
      <c r="K10404" s="3">
        <v>1</v>
      </c>
      <c r="L10404" s="3" t="s">
        <v>3</v>
      </c>
      <c r="M10404" s="3" t="s">
        <v>4603</v>
      </c>
      <c r="N10404" s="3" t="s">
        <v>4690</v>
      </c>
      <c r="O10404" s="1">
        <v>733</v>
      </c>
      <c r="P10404" s="3">
        <v>1</v>
      </c>
      <c r="Q10404" s="10">
        <f t="shared" si="659"/>
        <v>733</v>
      </c>
    </row>
    <row r="10405" spans="2:17" ht="20.25" customHeight="1">
      <c r="B10405" s="10" t="str">
        <f t="shared" si="660"/>
        <v>959</v>
      </c>
      <c r="C10405" s="10" t="str">
        <f t="shared" si="661"/>
        <v>1404/06/24959</v>
      </c>
      <c r="D10405" s="10" t="str">
        <f>IFERROR(IF(تحویلی!$E$1="","",IF(NOSA!O10405=تحویلی!$E$1,تحویلی!$E$1&amp;COUNTIF(NOSA!$O$1:O10405,تحویلی!$E$1),"")),"")</f>
        <v/>
      </c>
      <c r="E10405" s="10" t="str">
        <f t="shared" si="662"/>
        <v>8069959</v>
      </c>
      <c r="F10405" s="10" t="str">
        <f>IFERROR(VLOOKUP(I10405,DATABASE!$N:$O,2,FALSE),"")</f>
        <v/>
      </c>
      <c r="G10405" s="3" t="s">
        <v>3941</v>
      </c>
      <c r="H10405" s="3">
        <v>8069</v>
      </c>
      <c r="I10405" s="3" t="s">
        <v>2743</v>
      </c>
      <c r="J10405" s="3" t="s">
        <v>4791</v>
      </c>
      <c r="K10405" s="3">
        <v>1</v>
      </c>
      <c r="L10405" s="3" t="s">
        <v>3</v>
      </c>
      <c r="M10405" s="3" t="s">
        <v>43</v>
      </c>
      <c r="N10405" s="3" t="s">
        <v>4647</v>
      </c>
      <c r="O10405" s="1">
        <v>959</v>
      </c>
      <c r="P10405" s="3">
        <v>1</v>
      </c>
      <c r="Q10405" s="10">
        <f t="shared" si="659"/>
        <v>959</v>
      </c>
    </row>
    <row r="10406" spans="2:17" ht="20.25" customHeight="1">
      <c r="B10406" s="10" t="str">
        <f t="shared" si="660"/>
        <v>لباس كار(بلوز و شلوار)959</v>
      </c>
      <c r="C10406" s="10" t="str">
        <f t="shared" si="661"/>
        <v>لباس كار(بلوز و شلوار)1404/06/24959</v>
      </c>
      <c r="D10406" s="10" t="str">
        <f>IFERROR(IF(تحویلی!$E$1="","",IF(NOSA!O10406=تحویلی!$E$1,تحویلی!$E$1&amp;COUNTIF(NOSA!$O$1:O10406,تحویلی!$E$1),"")),"")</f>
        <v/>
      </c>
      <c r="E10406" s="10" t="str">
        <f t="shared" si="662"/>
        <v>8069959</v>
      </c>
      <c r="F10406" s="10" t="str">
        <f>IFERROR(VLOOKUP(I10406,DATABASE!$N:$O,2,FALSE),"")</f>
        <v>لباس كار(بلوز و شلوار)</v>
      </c>
      <c r="G10406" s="3" t="s">
        <v>3941</v>
      </c>
      <c r="H10406" s="3">
        <v>8069</v>
      </c>
      <c r="I10406" s="3" t="s">
        <v>1493</v>
      </c>
      <c r="J10406" s="3" t="s">
        <v>4754</v>
      </c>
      <c r="K10406" s="3">
        <v>1</v>
      </c>
      <c r="L10406" s="3" t="s">
        <v>28</v>
      </c>
      <c r="M10406" s="3" t="s">
        <v>43</v>
      </c>
      <c r="N10406" s="3" t="s">
        <v>4647</v>
      </c>
      <c r="O10406" s="1">
        <v>959</v>
      </c>
      <c r="P10406" s="3">
        <v>1</v>
      </c>
      <c r="Q10406" s="10">
        <f t="shared" si="659"/>
        <v>959</v>
      </c>
    </row>
    <row r="10407" spans="2:17" ht="20.25" customHeight="1">
      <c r="B10407" s="10" t="str">
        <f t="shared" si="660"/>
        <v>هدگير نقاب145</v>
      </c>
      <c r="C10407" s="10" t="str">
        <f t="shared" si="661"/>
        <v>هدگير نقاب1404/06/24145</v>
      </c>
      <c r="D10407" s="10" t="str">
        <f>IFERROR(IF(تحویلی!$E$1="","",IF(NOSA!O10407=تحویلی!$E$1,تحویلی!$E$1&amp;COUNTIF(NOSA!$O$1:O10407,تحویلی!$E$1),"")),"")</f>
        <v/>
      </c>
      <c r="E10407" s="10" t="str">
        <f t="shared" si="662"/>
        <v>8071145</v>
      </c>
      <c r="F10407" s="10" t="str">
        <f>IFERROR(VLOOKUP(I10407,DATABASE!$N:$O,2,FALSE),"")</f>
        <v>هدگير نقاب</v>
      </c>
      <c r="G10407" s="3" t="s">
        <v>3941</v>
      </c>
      <c r="H10407" s="3">
        <v>8071</v>
      </c>
      <c r="I10407" s="3" t="s">
        <v>1468</v>
      </c>
      <c r="J10407" s="3" t="s">
        <v>4728</v>
      </c>
      <c r="K10407" s="3">
        <v>1</v>
      </c>
      <c r="L10407" s="3" t="s">
        <v>8</v>
      </c>
      <c r="M10407" s="3" t="s">
        <v>4608</v>
      </c>
      <c r="N10407" s="3" t="s">
        <v>4792</v>
      </c>
      <c r="O10407" s="1">
        <v>145</v>
      </c>
      <c r="P10407" s="3">
        <v>1</v>
      </c>
      <c r="Q10407" s="10">
        <f t="shared" si="659"/>
        <v>145</v>
      </c>
    </row>
    <row r="10408" spans="2:17" ht="20.25" customHeight="1">
      <c r="B10408" s="10" t="str">
        <f t="shared" si="660"/>
        <v>دستكش كف مواد سبك895</v>
      </c>
      <c r="C10408" s="10" t="str">
        <f t="shared" si="661"/>
        <v>دستكش كف مواد سبك1404/06/24895</v>
      </c>
      <c r="D10408" s="10" t="str">
        <f>IFERROR(IF(تحویلی!$E$1="","",IF(NOSA!O10408=تحویلی!$E$1,تحویلی!$E$1&amp;COUNTIF(NOSA!$O$1:O10408,تحویلی!$E$1),"")),"")</f>
        <v/>
      </c>
      <c r="E10408" s="10" t="str">
        <f t="shared" si="662"/>
        <v>8073895</v>
      </c>
      <c r="F10408" s="10" t="str">
        <f>IFERROR(VLOOKUP(I10408,DATABASE!$N:$O,2,FALSE),"")</f>
        <v>دستكش كف مواد سبك</v>
      </c>
      <c r="G10408" s="3" t="s">
        <v>3941</v>
      </c>
      <c r="H10408" s="3">
        <v>8073</v>
      </c>
      <c r="I10408" s="3" t="s">
        <v>1456</v>
      </c>
      <c r="J10408" s="3" t="s">
        <v>4605</v>
      </c>
      <c r="K10408" s="3">
        <v>1</v>
      </c>
      <c r="L10408" s="3" t="s">
        <v>3</v>
      </c>
      <c r="M10408" s="3" t="s">
        <v>40</v>
      </c>
      <c r="N10408" s="3" t="s">
        <v>3536</v>
      </c>
      <c r="O10408" s="1">
        <v>895</v>
      </c>
      <c r="P10408" s="3">
        <v>1</v>
      </c>
      <c r="Q10408" s="10">
        <f t="shared" si="659"/>
        <v>895</v>
      </c>
    </row>
    <row r="10409" spans="2:17" ht="20.25" customHeight="1">
      <c r="B10409" s="10" t="str">
        <f t="shared" si="660"/>
        <v>دستكش كف دوبل چرمي697</v>
      </c>
      <c r="C10409" s="10" t="str">
        <f t="shared" si="661"/>
        <v>دستكش كف دوبل چرمي1404/06/24697</v>
      </c>
      <c r="D10409" s="10" t="str">
        <f>IFERROR(IF(تحویلی!$E$1="","",IF(NOSA!O10409=تحویلی!$E$1,تحویلی!$E$1&amp;COUNTIF(NOSA!$O$1:O10409,تحویلی!$E$1),"")),"")</f>
        <v/>
      </c>
      <c r="E10409" s="10" t="str">
        <f t="shared" si="662"/>
        <v>8076697</v>
      </c>
      <c r="F10409" s="10" t="str">
        <f>IFERROR(VLOOKUP(I10409,DATABASE!$N:$O,2,FALSE),"")</f>
        <v>دستكش كف دوبل چرمي</v>
      </c>
      <c r="G10409" s="3" t="s">
        <v>3941</v>
      </c>
      <c r="H10409" s="3">
        <v>8076</v>
      </c>
      <c r="I10409" s="3" t="s">
        <v>1683</v>
      </c>
      <c r="J10409" s="3" t="s">
        <v>4636</v>
      </c>
      <c r="K10409" s="3">
        <v>1</v>
      </c>
      <c r="L10409" s="3" t="s">
        <v>3</v>
      </c>
      <c r="M10409" s="3" t="s">
        <v>25</v>
      </c>
      <c r="N10409" s="3" t="s">
        <v>4793</v>
      </c>
      <c r="O10409" s="1">
        <v>697</v>
      </c>
      <c r="P10409" s="3">
        <v>1</v>
      </c>
      <c r="Q10409" s="10">
        <f t="shared" si="659"/>
        <v>697</v>
      </c>
    </row>
    <row r="10410" spans="2:17" ht="20.25" customHeight="1">
      <c r="B10410" s="10" t="str">
        <f t="shared" si="660"/>
        <v>دستكش ضد برش سبك893</v>
      </c>
      <c r="C10410" s="10" t="str">
        <f t="shared" si="661"/>
        <v>دستكش ضد برش سبك1404/06/25893</v>
      </c>
      <c r="D10410" s="10" t="str">
        <f>IFERROR(IF(تحویلی!$E$1="","",IF(NOSA!O10410=تحویلی!$E$1,تحویلی!$E$1&amp;COUNTIF(NOSA!$O$1:O10410,تحویلی!$E$1),"")),"")</f>
        <v/>
      </c>
      <c r="E10410" s="10" t="str">
        <f t="shared" si="662"/>
        <v>8088893</v>
      </c>
      <c r="F10410" s="10" t="str">
        <f>IFERROR(VLOOKUP(I10410,DATABASE!$N:$O,2,FALSE),"")</f>
        <v>دستكش ضد برش سبك</v>
      </c>
      <c r="G10410" s="3" t="s">
        <v>3942</v>
      </c>
      <c r="H10410" s="3">
        <v>8088</v>
      </c>
      <c r="I10410" s="3" t="s">
        <v>1442</v>
      </c>
      <c r="J10410" s="3" t="s">
        <v>4602</v>
      </c>
      <c r="K10410" s="3">
        <v>1</v>
      </c>
      <c r="L10410" s="3" t="s">
        <v>3</v>
      </c>
      <c r="M10410" s="3" t="s">
        <v>4603</v>
      </c>
      <c r="N10410" s="3" t="s">
        <v>4795</v>
      </c>
      <c r="O10410" s="1">
        <v>893</v>
      </c>
      <c r="P10410" s="3">
        <v>1</v>
      </c>
      <c r="Q10410" s="10">
        <f t="shared" ref="Q10410:Q10473" si="663">VALUE(O10410)</f>
        <v>893</v>
      </c>
    </row>
    <row r="10411" spans="2:17" ht="20.25" customHeight="1">
      <c r="B10411" s="10" t="str">
        <f t="shared" si="660"/>
        <v>عينك گاگل739</v>
      </c>
      <c r="C10411" s="10" t="str">
        <f t="shared" si="661"/>
        <v>عينك گاگل1404/06/25739</v>
      </c>
      <c r="D10411" s="10" t="str">
        <f>IFERROR(IF(تحویلی!$E$1="","",IF(NOSA!O10411=تحویلی!$E$1,تحویلی!$E$1&amp;COUNTIF(NOSA!$O$1:O10411,تحویلی!$E$1),"")),"")</f>
        <v/>
      </c>
      <c r="E10411" s="10" t="str">
        <f t="shared" si="662"/>
        <v>8094739</v>
      </c>
      <c r="F10411" s="10" t="str">
        <f>IFERROR(VLOOKUP(I10411,DATABASE!$N:$O,2,FALSE),"")</f>
        <v>عينك گاگل</v>
      </c>
      <c r="G10411" s="3" t="s">
        <v>3942</v>
      </c>
      <c r="H10411" s="3">
        <v>8094</v>
      </c>
      <c r="I10411" s="3" t="s">
        <v>1555</v>
      </c>
      <c r="J10411" s="3" t="s">
        <v>4796</v>
      </c>
      <c r="K10411" s="3">
        <v>1</v>
      </c>
      <c r="L10411" s="3" t="s">
        <v>8</v>
      </c>
      <c r="M10411" s="3" t="s">
        <v>4603</v>
      </c>
      <c r="N10411" s="3" t="s">
        <v>4761</v>
      </c>
      <c r="O10411" s="1">
        <v>739</v>
      </c>
      <c r="P10411" s="3">
        <v>1</v>
      </c>
      <c r="Q10411" s="10">
        <f t="shared" si="663"/>
        <v>739</v>
      </c>
    </row>
    <row r="10412" spans="2:17" ht="20.25" customHeight="1">
      <c r="B10412" s="10" t="str">
        <f t="shared" si="660"/>
        <v>عينك گاگل841</v>
      </c>
      <c r="C10412" s="10" t="str">
        <f t="shared" si="661"/>
        <v>عينك گاگل1404/06/25841</v>
      </c>
      <c r="D10412" s="10" t="str">
        <f>IFERROR(IF(تحویلی!$E$1="","",IF(NOSA!O10412=تحویلی!$E$1,تحویلی!$E$1&amp;COUNTIF(NOSA!$O$1:O10412,تحویلی!$E$1),"")),"")</f>
        <v/>
      </c>
      <c r="E10412" s="10" t="str">
        <f t="shared" si="662"/>
        <v>8094841</v>
      </c>
      <c r="F10412" s="10" t="str">
        <f>IFERROR(VLOOKUP(I10412,DATABASE!$N:$O,2,FALSE),"")</f>
        <v>عينك گاگل</v>
      </c>
      <c r="G10412" s="3" t="s">
        <v>3942</v>
      </c>
      <c r="H10412" s="3">
        <v>8094</v>
      </c>
      <c r="I10412" s="3" t="s">
        <v>1555</v>
      </c>
      <c r="J10412" s="3" t="s">
        <v>4796</v>
      </c>
      <c r="K10412" s="3">
        <v>1</v>
      </c>
      <c r="L10412" s="3" t="s">
        <v>8</v>
      </c>
      <c r="M10412" s="3" t="s">
        <v>4603</v>
      </c>
      <c r="N10412" s="3" t="s">
        <v>4760</v>
      </c>
      <c r="O10412" s="1">
        <v>841</v>
      </c>
      <c r="P10412" s="3">
        <v>1</v>
      </c>
      <c r="Q10412" s="10">
        <f t="shared" si="663"/>
        <v>841</v>
      </c>
    </row>
    <row r="10413" spans="2:17" ht="20.25" customHeight="1">
      <c r="B10413" s="10" t="str">
        <f t="shared" si="660"/>
        <v>مقنعه نسوز كتان739</v>
      </c>
      <c r="C10413" s="10" t="str">
        <f t="shared" si="661"/>
        <v>مقنعه نسوز كتان1404/06/25739</v>
      </c>
      <c r="D10413" s="10" t="str">
        <f>IFERROR(IF(تحویلی!$E$1="","",IF(NOSA!O10413=تحویلی!$E$1,تحویلی!$E$1&amp;COUNTIF(NOSA!$O$1:O10413,تحویلی!$E$1),"")),"")</f>
        <v/>
      </c>
      <c r="E10413" s="10" t="str">
        <f t="shared" si="662"/>
        <v>8094739</v>
      </c>
      <c r="F10413" s="10" t="str">
        <f>IFERROR(VLOOKUP(I10413,DATABASE!$N:$O,2,FALSE),"")</f>
        <v>مقنعه نسوز كتان</v>
      </c>
      <c r="G10413" s="3" t="s">
        <v>3942</v>
      </c>
      <c r="H10413" s="3">
        <v>8094</v>
      </c>
      <c r="I10413" s="3" t="s">
        <v>1587</v>
      </c>
      <c r="J10413" s="3" t="s">
        <v>4797</v>
      </c>
      <c r="K10413" s="3">
        <v>1</v>
      </c>
      <c r="L10413" s="3" t="s">
        <v>8</v>
      </c>
      <c r="M10413" s="3" t="s">
        <v>4603</v>
      </c>
      <c r="N10413" s="3" t="s">
        <v>4761</v>
      </c>
      <c r="O10413" s="1">
        <v>739</v>
      </c>
      <c r="P10413" s="3">
        <v>1</v>
      </c>
      <c r="Q10413" s="10">
        <f t="shared" si="663"/>
        <v>739</v>
      </c>
    </row>
    <row r="10414" spans="2:17" ht="20.25" customHeight="1">
      <c r="B10414" s="10" t="str">
        <f t="shared" si="660"/>
        <v>دستكش ضد برش سبك851</v>
      </c>
      <c r="C10414" s="10" t="str">
        <f t="shared" si="661"/>
        <v>دستكش ضد برش سبك1404/06/25851</v>
      </c>
      <c r="D10414" s="10" t="str">
        <f>IFERROR(IF(تحویلی!$E$1="","",IF(NOSA!O10414=تحویلی!$E$1,تحویلی!$E$1&amp;COUNTIF(NOSA!$O$1:O10414,تحویلی!$E$1),"")),"")</f>
        <v/>
      </c>
      <c r="E10414" s="10" t="str">
        <f t="shared" si="662"/>
        <v>8105851</v>
      </c>
      <c r="F10414" s="10" t="str">
        <f>IFERROR(VLOOKUP(I10414,DATABASE!$N:$O,2,FALSE),"")</f>
        <v>دستكش ضد برش سبك</v>
      </c>
      <c r="G10414" s="3" t="s">
        <v>3942</v>
      </c>
      <c r="H10414" s="3">
        <v>8105</v>
      </c>
      <c r="I10414" s="3" t="s">
        <v>1442</v>
      </c>
      <c r="J10414" s="3" t="s">
        <v>4602</v>
      </c>
      <c r="K10414" s="3">
        <v>1</v>
      </c>
      <c r="L10414" s="3" t="s">
        <v>3</v>
      </c>
      <c r="M10414" s="3" t="s">
        <v>4603</v>
      </c>
      <c r="N10414" s="3" t="s">
        <v>2847</v>
      </c>
      <c r="O10414" s="1">
        <v>851</v>
      </c>
      <c r="P10414" s="3">
        <v>1</v>
      </c>
      <c r="Q10414" s="10">
        <f t="shared" si="663"/>
        <v>851</v>
      </c>
    </row>
    <row r="10415" spans="2:17" ht="20.25" customHeight="1">
      <c r="B10415" s="10" t="str">
        <f t="shared" si="660"/>
        <v>دستكش ضد برش سبك827</v>
      </c>
      <c r="C10415" s="10" t="str">
        <f t="shared" si="661"/>
        <v>دستكش ضد برش سبك1404/06/25827</v>
      </c>
      <c r="D10415" s="10" t="str">
        <f>IFERROR(IF(تحویلی!$E$1="","",IF(NOSA!O10415=تحویلی!$E$1,تحویلی!$E$1&amp;COUNTIF(NOSA!$O$1:O10415,تحویلی!$E$1),"")),"")</f>
        <v/>
      </c>
      <c r="E10415" s="10" t="str">
        <f t="shared" si="662"/>
        <v>8106827</v>
      </c>
      <c r="F10415" s="10" t="str">
        <f>IFERROR(VLOOKUP(I10415,DATABASE!$N:$O,2,FALSE),"")</f>
        <v>دستكش ضد برش سبك</v>
      </c>
      <c r="G10415" s="3" t="s">
        <v>3942</v>
      </c>
      <c r="H10415" s="3">
        <v>8106</v>
      </c>
      <c r="I10415" s="3" t="s">
        <v>1442</v>
      </c>
      <c r="J10415" s="3" t="s">
        <v>4602</v>
      </c>
      <c r="K10415" s="3">
        <v>1</v>
      </c>
      <c r="L10415" s="3" t="s">
        <v>3</v>
      </c>
      <c r="M10415" s="3" t="s">
        <v>4603</v>
      </c>
      <c r="N10415" s="3" t="s">
        <v>4798</v>
      </c>
      <c r="O10415" s="1">
        <v>827</v>
      </c>
      <c r="P10415" s="3">
        <v>1</v>
      </c>
      <c r="Q10415" s="10">
        <f t="shared" si="663"/>
        <v>827</v>
      </c>
    </row>
    <row r="10416" spans="2:17" ht="20.25" customHeight="1">
      <c r="B10416" s="10" t="str">
        <f t="shared" si="660"/>
        <v>لباس كار نسوز(بلوز و شلوار)936</v>
      </c>
      <c r="C10416" s="10" t="str">
        <f t="shared" si="661"/>
        <v>لباس كار نسوز(بلوز و شلوار)1404/06/25936</v>
      </c>
      <c r="D10416" s="10" t="str">
        <f>IFERROR(IF(تحویلی!$E$1="","",IF(NOSA!O10416=تحویلی!$E$1,تحویلی!$E$1&amp;COUNTIF(NOSA!$O$1:O10416,تحویلی!$E$1),"")),"")</f>
        <v/>
      </c>
      <c r="E10416" s="10" t="str">
        <f t="shared" si="662"/>
        <v>8107936</v>
      </c>
      <c r="F10416" s="10" t="str">
        <f>IFERROR(VLOOKUP(I10416,DATABASE!$N:$O,2,FALSE),"")</f>
        <v>لباس كار نسوز(بلوز و شلوار)</v>
      </c>
      <c r="G10416" s="3" t="s">
        <v>3942</v>
      </c>
      <c r="H10416" s="3">
        <v>8107</v>
      </c>
      <c r="I10416" s="3" t="s">
        <v>1663</v>
      </c>
      <c r="J10416" s="3" t="s">
        <v>4799</v>
      </c>
      <c r="K10416" s="3">
        <v>1</v>
      </c>
      <c r="L10416" s="3" t="s">
        <v>28</v>
      </c>
      <c r="M10416" s="3" t="s">
        <v>4608</v>
      </c>
      <c r="N10416" s="3" t="s">
        <v>4642</v>
      </c>
      <c r="O10416" s="1">
        <v>936</v>
      </c>
      <c r="P10416" s="3">
        <v>1</v>
      </c>
      <c r="Q10416" s="10">
        <f t="shared" si="663"/>
        <v>936</v>
      </c>
    </row>
    <row r="10417" spans="2:17" ht="20.25" customHeight="1">
      <c r="B10417" s="10" t="str">
        <f t="shared" si="660"/>
        <v>پوتين ايمني نسوز936</v>
      </c>
      <c r="C10417" s="10" t="str">
        <f t="shared" si="661"/>
        <v>پوتين ايمني نسوز1404/06/25936</v>
      </c>
      <c r="D10417" s="10" t="str">
        <f>IFERROR(IF(تحویلی!$E$1="","",IF(NOSA!O10417=تحویلی!$E$1,تحویلی!$E$1&amp;COUNTIF(NOSA!$O$1:O10417,تحویلی!$E$1),"")),"")</f>
        <v/>
      </c>
      <c r="E10417" s="10" t="str">
        <f t="shared" si="662"/>
        <v>8107936</v>
      </c>
      <c r="F10417" s="10" t="str">
        <f>IFERROR(VLOOKUP(I10417,DATABASE!$N:$O,2,FALSE),"")</f>
        <v>پوتين ايمني نسوز</v>
      </c>
      <c r="G10417" s="3" t="s">
        <v>3942</v>
      </c>
      <c r="H10417" s="3">
        <v>8107</v>
      </c>
      <c r="I10417" s="3" t="s">
        <v>1528</v>
      </c>
      <c r="J10417" s="3" t="s">
        <v>4725</v>
      </c>
      <c r="K10417" s="3">
        <v>1</v>
      </c>
      <c r="L10417" s="3" t="s">
        <v>3</v>
      </c>
      <c r="M10417" s="3" t="s">
        <v>4608</v>
      </c>
      <c r="N10417" s="3" t="s">
        <v>4642</v>
      </c>
      <c r="O10417" s="1">
        <v>936</v>
      </c>
      <c r="P10417" s="3">
        <v>1</v>
      </c>
      <c r="Q10417" s="10">
        <f t="shared" si="663"/>
        <v>936</v>
      </c>
    </row>
    <row r="10418" spans="2:17" ht="20.25" customHeight="1">
      <c r="B10418" s="10" t="str">
        <f t="shared" si="660"/>
        <v>دستكش كف مواد سبك962</v>
      </c>
      <c r="C10418" s="10" t="str">
        <f t="shared" si="661"/>
        <v>دستكش كف مواد سبك1404/06/25962</v>
      </c>
      <c r="D10418" s="10" t="str">
        <f>IFERROR(IF(تحویلی!$E$1="","",IF(NOSA!O10418=تحویلی!$E$1,تحویلی!$E$1&amp;COUNTIF(NOSA!$O$1:O10418,تحویلی!$E$1),"")),"")</f>
        <v/>
      </c>
      <c r="E10418" s="10" t="str">
        <f t="shared" si="662"/>
        <v>8114962</v>
      </c>
      <c r="F10418" s="10" t="str">
        <f>IFERROR(VLOOKUP(I10418,DATABASE!$N:$O,2,FALSE),"")</f>
        <v>دستكش كف مواد سبك</v>
      </c>
      <c r="G10418" s="3" t="s">
        <v>3942</v>
      </c>
      <c r="H10418" s="3">
        <v>8114</v>
      </c>
      <c r="I10418" s="3" t="s">
        <v>1456</v>
      </c>
      <c r="J10418" s="3" t="s">
        <v>4605</v>
      </c>
      <c r="K10418" s="3">
        <v>1</v>
      </c>
      <c r="L10418" s="3" t="s">
        <v>3</v>
      </c>
      <c r="M10418" s="3" t="s">
        <v>4603</v>
      </c>
      <c r="N10418" s="3" t="s">
        <v>4741</v>
      </c>
      <c r="O10418" s="1">
        <v>962</v>
      </c>
      <c r="P10418" s="3">
        <v>1</v>
      </c>
      <c r="Q10418" s="10">
        <f t="shared" si="663"/>
        <v>962</v>
      </c>
    </row>
    <row r="10419" spans="2:17" ht="20.25" customHeight="1">
      <c r="B10419" s="10" t="str">
        <f t="shared" si="660"/>
        <v xml:space="preserve"> لباس كار (بلوز) 953</v>
      </c>
      <c r="C10419" s="10" t="str">
        <f t="shared" si="661"/>
        <v xml:space="preserve"> لباس كار (بلوز) 1404/06/25953</v>
      </c>
      <c r="D10419" s="10" t="str">
        <f>IFERROR(IF(تحویلی!$E$1="","",IF(NOSA!O10419=تحویلی!$E$1,تحویلی!$E$1&amp;COUNTIF(NOSA!$O$1:O10419,تحویلی!$E$1),"")),"")</f>
        <v/>
      </c>
      <c r="E10419" s="10" t="str">
        <f t="shared" si="662"/>
        <v>8115953</v>
      </c>
      <c r="F10419" s="10" t="str">
        <f>IFERROR(VLOOKUP(I10419,DATABASE!$N:$O,2,FALSE),"")</f>
        <v xml:space="preserve"> لباس كار (بلوز) </v>
      </c>
      <c r="G10419" s="3" t="s">
        <v>3942</v>
      </c>
      <c r="H10419" s="3">
        <v>8115</v>
      </c>
      <c r="I10419" s="3" t="s">
        <v>2310</v>
      </c>
      <c r="J10419" s="3" t="s">
        <v>4800</v>
      </c>
      <c r="K10419" s="3">
        <v>1</v>
      </c>
      <c r="L10419" s="3" t="s">
        <v>8</v>
      </c>
      <c r="M10419" s="3" t="s">
        <v>4603</v>
      </c>
      <c r="N10419" s="3" t="s">
        <v>4706</v>
      </c>
      <c r="O10419" s="1">
        <v>953</v>
      </c>
      <c r="P10419" s="3">
        <v>1</v>
      </c>
      <c r="Q10419" s="10">
        <f t="shared" si="663"/>
        <v>953</v>
      </c>
    </row>
    <row r="10420" spans="2:17" ht="20.25" customHeight="1">
      <c r="B10420" s="10" t="str">
        <f t="shared" si="660"/>
        <v xml:space="preserve"> لباس كارشناسي مديران 953</v>
      </c>
      <c r="C10420" s="10" t="str">
        <f t="shared" si="661"/>
        <v xml:space="preserve"> لباس كارشناسي مديران 1404/06/25953</v>
      </c>
      <c r="D10420" s="10" t="str">
        <f>IFERROR(IF(تحویلی!$E$1="","",IF(NOSA!O10420=تحویلی!$E$1,تحویلی!$E$1&amp;COUNTIF(NOSA!$O$1:O10420,تحویلی!$E$1),"")),"")</f>
        <v/>
      </c>
      <c r="E10420" s="10" t="str">
        <f t="shared" si="662"/>
        <v>8115953</v>
      </c>
      <c r="F10420" s="10" t="str">
        <f>IFERROR(VLOOKUP(I10420,DATABASE!$N:$O,2,FALSE),"")</f>
        <v xml:space="preserve"> لباس كارشناسي مديران </v>
      </c>
      <c r="G10420" s="3" t="s">
        <v>3942</v>
      </c>
      <c r="H10420" s="3">
        <v>8115</v>
      </c>
      <c r="I10420" s="3" t="s">
        <v>1607</v>
      </c>
      <c r="J10420" s="3" t="s">
        <v>4801</v>
      </c>
      <c r="K10420" s="3">
        <v>1</v>
      </c>
      <c r="L10420" s="3" t="s">
        <v>8</v>
      </c>
      <c r="M10420" s="3" t="s">
        <v>4603</v>
      </c>
      <c r="N10420" s="3" t="s">
        <v>4706</v>
      </c>
      <c r="O10420" s="1">
        <v>953</v>
      </c>
      <c r="P10420" s="3">
        <v>1</v>
      </c>
      <c r="Q10420" s="10">
        <f t="shared" si="663"/>
        <v>953</v>
      </c>
    </row>
    <row r="10421" spans="2:17" ht="20.25" customHeight="1">
      <c r="B10421" s="10" t="str">
        <f t="shared" si="660"/>
        <v>كفش ايمني874</v>
      </c>
      <c r="C10421" s="10" t="str">
        <f t="shared" si="661"/>
        <v>كفش ايمني1404/06/25874</v>
      </c>
      <c r="D10421" s="10" t="str">
        <f>IFERROR(IF(تحویلی!$E$1="","",IF(NOSA!O10421=تحویلی!$E$1,تحویلی!$E$1&amp;COUNTIF(NOSA!$O$1:O10421,تحویلی!$E$1),"")),"")</f>
        <v/>
      </c>
      <c r="E10421" s="10" t="str">
        <f t="shared" si="662"/>
        <v>8116874</v>
      </c>
      <c r="F10421" s="10" t="str">
        <f>IFERROR(VLOOKUP(I10421,DATABASE!$N:$O,2,FALSE),"")</f>
        <v>كفش ايمني</v>
      </c>
      <c r="G10421" s="3" t="s">
        <v>3942</v>
      </c>
      <c r="H10421" s="3">
        <v>8116</v>
      </c>
      <c r="I10421" s="3" t="s">
        <v>1671</v>
      </c>
      <c r="J10421" s="3" t="s">
        <v>4802</v>
      </c>
      <c r="K10421" s="3">
        <v>1</v>
      </c>
      <c r="L10421" s="3" t="s">
        <v>3</v>
      </c>
      <c r="M10421" s="3" t="s">
        <v>25</v>
      </c>
      <c r="N10421" s="3" t="s">
        <v>4773</v>
      </c>
      <c r="O10421" s="1">
        <v>874</v>
      </c>
      <c r="P10421" s="3">
        <v>1</v>
      </c>
      <c r="Q10421" s="10">
        <f t="shared" si="663"/>
        <v>874</v>
      </c>
    </row>
    <row r="10422" spans="2:17" ht="20.25" customHeight="1">
      <c r="B10422" s="10" t="str">
        <f t="shared" si="660"/>
        <v>238</v>
      </c>
      <c r="C10422" s="10" t="str">
        <f t="shared" si="661"/>
        <v>1404/06/25238</v>
      </c>
      <c r="D10422" s="10" t="str">
        <f>IFERROR(IF(تحویلی!$E$1="","",IF(NOSA!O10422=تحویلی!$E$1,تحویلی!$E$1&amp;COUNTIF(NOSA!$O$1:O10422,تحویلی!$E$1),"")),"")</f>
        <v/>
      </c>
      <c r="E10422" s="10" t="str">
        <f t="shared" si="662"/>
        <v>8124238</v>
      </c>
      <c r="F10422" s="10" t="str">
        <f>IFERROR(VLOOKUP(I10422,DATABASE!$N:$O,2,FALSE),"")</f>
        <v/>
      </c>
      <c r="G10422" s="3" t="s">
        <v>3942</v>
      </c>
      <c r="H10422" s="3">
        <v>8124</v>
      </c>
      <c r="I10422" s="3" t="s">
        <v>2699</v>
      </c>
      <c r="J10422" s="3" t="s">
        <v>4616</v>
      </c>
      <c r="K10422" s="3">
        <v>1</v>
      </c>
      <c r="L10422" s="3" t="s">
        <v>8</v>
      </c>
      <c r="M10422" s="3" t="s">
        <v>19</v>
      </c>
      <c r="N10422" s="3" t="s">
        <v>4803</v>
      </c>
      <c r="O10422" s="1">
        <v>238</v>
      </c>
      <c r="P10422" s="3">
        <v>1</v>
      </c>
      <c r="Q10422" s="10">
        <f t="shared" si="663"/>
        <v>238</v>
      </c>
    </row>
    <row r="10423" spans="2:17" ht="20.25" customHeight="1">
      <c r="B10423" s="10" t="str">
        <f t="shared" si="660"/>
        <v>نقاب تيره محافظ صورت معمولي766</v>
      </c>
      <c r="C10423" s="10" t="str">
        <f t="shared" si="661"/>
        <v>نقاب تيره محافظ صورت معمولي1404/06/25766</v>
      </c>
      <c r="D10423" s="10" t="str">
        <f>IFERROR(IF(تحویلی!$E$1="","",IF(NOSA!O10423=تحویلی!$E$1,تحویلی!$E$1&amp;COUNTIF(NOSA!$O$1:O10423,تحویلی!$E$1),"")),"")</f>
        <v/>
      </c>
      <c r="E10423" s="10" t="str">
        <f t="shared" si="662"/>
        <v>8126766</v>
      </c>
      <c r="F10423" s="10" t="str">
        <f>IFERROR(VLOOKUP(I10423,DATABASE!$N:$O,2,FALSE),"")</f>
        <v>نقاب تيره محافظ صورت معمولي</v>
      </c>
      <c r="G10423" s="3" t="s">
        <v>3942</v>
      </c>
      <c r="H10423" s="3">
        <v>8126</v>
      </c>
      <c r="I10423" s="3" t="s">
        <v>1557</v>
      </c>
      <c r="J10423" s="3" t="s">
        <v>4682</v>
      </c>
      <c r="K10423" s="3">
        <v>1</v>
      </c>
      <c r="L10423" s="3" t="s">
        <v>8</v>
      </c>
      <c r="M10423" s="3" t="s">
        <v>4608</v>
      </c>
      <c r="N10423" s="3" t="s">
        <v>4804</v>
      </c>
      <c r="O10423" s="1">
        <v>766</v>
      </c>
      <c r="P10423" s="3">
        <v>1</v>
      </c>
      <c r="Q10423" s="10">
        <f t="shared" si="663"/>
        <v>766</v>
      </c>
    </row>
    <row r="10424" spans="2:17" ht="20.25" customHeight="1">
      <c r="B10424" s="10" t="str">
        <f t="shared" si="660"/>
        <v>پيشبند نسوز چرمي766</v>
      </c>
      <c r="C10424" s="10" t="str">
        <f t="shared" si="661"/>
        <v>پيشبند نسوز چرمي1404/06/25766</v>
      </c>
      <c r="D10424" s="10" t="str">
        <f>IFERROR(IF(تحویلی!$E$1="","",IF(NOSA!O10424=تحویلی!$E$1,تحویلی!$E$1&amp;COUNTIF(NOSA!$O$1:O10424,تحویلی!$E$1),"")),"")</f>
        <v/>
      </c>
      <c r="E10424" s="10" t="str">
        <f t="shared" si="662"/>
        <v>8126766</v>
      </c>
      <c r="F10424" s="10" t="str">
        <f>IFERROR(VLOOKUP(I10424,DATABASE!$N:$O,2,FALSE),"")</f>
        <v>پيشبند نسوز چرمي</v>
      </c>
      <c r="G10424" s="3" t="s">
        <v>3942</v>
      </c>
      <c r="H10424" s="3">
        <v>8126</v>
      </c>
      <c r="I10424" s="3" t="s">
        <v>1459</v>
      </c>
      <c r="J10424" s="3" t="s">
        <v>4691</v>
      </c>
      <c r="K10424" s="3">
        <v>1</v>
      </c>
      <c r="L10424" s="3" t="s">
        <v>8</v>
      </c>
      <c r="M10424" s="3" t="s">
        <v>4608</v>
      </c>
      <c r="N10424" s="3" t="s">
        <v>4804</v>
      </c>
      <c r="O10424" s="1">
        <v>766</v>
      </c>
      <c r="P10424" s="3">
        <v>1</v>
      </c>
      <c r="Q10424" s="10">
        <f t="shared" si="663"/>
        <v>766</v>
      </c>
    </row>
    <row r="10425" spans="2:17" ht="20.25" customHeight="1">
      <c r="B10425" s="10" t="str">
        <f t="shared" si="660"/>
        <v>766</v>
      </c>
      <c r="C10425" s="10" t="str">
        <f t="shared" si="661"/>
        <v>1404/06/25766</v>
      </c>
      <c r="D10425" s="10" t="str">
        <f>IFERROR(IF(تحویلی!$E$1="","",IF(NOSA!O10425=تحویلی!$E$1,تحویلی!$E$1&amp;COUNTIF(NOSA!$O$1:O10425,تحویلی!$E$1),"")),"")</f>
        <v/>
      </c>
      <c r="E10425" s="10" t="str">
        <f t="shared" si="662"/>
        <v>8126766</v>
      </c>
      <c r="F10425" s="10" t="str">
        <f>IFERROR(VLOOKUP(I10425,DATABASE!$N:$O,2,FALSE),"")</f>
        <v/>
      </c>
      <c r="G10425" s="3" t="s">
        <v>3942</v>
      </c>
      <c r="H10425" s="3">
        <v>8126</v>
      </c>
      <c r="I10425" s="3" t="s">
        <v>2699</v>
      </c>
      <c r="J10425" s="3" t="s">
        <v>4616</v>
      </c>
      <c r="K10425" s="3">
        <v>1</v>
      </c>
      <c r="L10425" s="3" t="s">
        <v>8</v>
      </c>
      <c r="M10425" s="3" t="s">
        <v>4608</v>
      </c>
      <c r="N10425" s="3" t="s">
        <v>4804</v>
      </c>
      <c r="O10425" s="1">
        <v>766</v>
      </c>
      <c r="P10425" s="3">
        <v>1</v>
      </c>
      <c r="Q10425" s="10">
        <f t="shared" si="663"/>
        <v>766</v>
      </c>
    </row>
    <row r="10426" spans="2:17" ht="20.25" customHeight="1">
      <c r="B10426" s="10" t="str">
        <f t="shared" si="660"/>
        <v>نقاب تيره محافظ صورت معمولي128</v>
      </c>
      <c r="C10426" s="10" t="str">
        <f t="shared" si="661"/>
        <v>نقاب تيره محافظ صورت معمولي1404/06/26128</v>
      </c>
      <c r="D10426" s="10" t="str">
        <f>IFERROR(IF(تحویلی!$E$1="","",IF(NOSA!O10426=تحویلی!$E$1,تحویلی!$E$1&amp;COUNTIF(NOSA!$O$1:O10426,تحویلی!$E$1),"")),"")</f>
        <v/>
      </c>
      <c r="E10426" s="10" t="str">
        <f t="shared" si="662"/>
        <v>8130128</v>
      </c>
      <c r="F10426" s="10" t="str">
        <f>IFERROR(VLOOKUP(I10426,DATABASE!$N:$O,2,FALSE),"")</f>
        <v>نقاب تيره محافظ صورت معمولي</v>
      </c>
      <c r="G10426" s="3" t="s">
        <v>3943</v>
      </c>
      <c r="H10426" s="3">
        <v>8130</v>
      </c>
      <c r="I10426" s="3" t="s">
        <v>1557</v>
      </c>
      <c r="J10426" s="3" t="s">
        <v>4682</v>
      </c>
      <c r="K10426" s="3">
        <v>1</v>
      </c>
      <c r="L10426" s="3" t="s">
        <v>8</v>
      </c>
      <c r="M10426" s="3" t="s">
        <v>4608</v>
      </c>
      <c r="N10426" s="3" t="s">
        <v>4727</v>
      </c>
      <c r="O10426" s="3">
        <v>128</v>
      </c>
      <c r="P10426" s="3">
        <v>1</v>
      </c>
      <c r="Q10426" s="10">
        <f t="shared" si="663"/>
        <v>128</v>
      </c>
    </row>
    <row r="10427" spans="2:17" ht="20.25" customHeight="1">
      <c r="B10427" s="10" t="str">
        <f t="shared" si="660"/>
        <v>دستكش كف مواد سبك694</v>
      </c>
      <c r="C10427" s="10" t="str">
        <f t="shared" si="661"/>
        <v>دستكش كف مواد سبك1404/06/26694</v>
      </c>
      <c r="D10427" s="10" t="str">
        <f>IFERROR(IF(تحویلی!$E$1="","",IF(NOSA!O10427=تحویلی!$E$1,تحویلی!$E$1&amp;COUNTIF(NOSA!$O$1:O10427,تحویلی!$E$1),"")),"")</f>
        <v/>
      </c>
      <c r="E10427" s="10" t="str">
        <f t="shared" si="662"/>
        <v>8134694</v>
      </c>
      <c r="F10427" s="10" t="str">
        <f>IFERROR(VLOOKUP(I10427,DATABASE!$N:$O,2,FALSE),"")</f>
        <v>دستكش كف مواد سبك</v>
      </c>
      <c r="G10427" s="3" t="s">
        <v>3943</v>
      </c>
      <c r="H10427" s="3">
        <v>8134</v>
      </c>
      <c r="I10427" s="3" t="s">
        <v>1456</v>
      </c>
      <c r="J10427" s="3" t="s">
        <v>4605</v>
      </c>
      <c r="K10427" s="3">
        <v>1</v>
      </c>
      <c r="L10427" s="3" t="s">
        <v>3</v>
      </c>
      <c r="M10427" s="3" t="s">
        <v>4603</v>
      </c>
      <c r="N10427" s="3" t="s">
        <v>4805</v>
      </c>
      <c r="O10427" s="3">
        <v>694</v>
      </c>
      <c r="P10427" s="3">
        <v>1</v>
      </c>
      <c r="Q10427" s="10">
        <f t="shared" si="663"/>
        <v>694</v>
      </c>
    </row>
    <row r="10428" spans="2:17" ht="20.25" customHeight="1">
      <c r="B10428" s="10" t="str">
        <f t="shared" si="660"/>
        <v>دستكش كف مواد سبك672</v>
      </c>
      <c r="C10428" s="10" t="str">
        <f t="shared" si="661"/>
        <v>دستكش كف مواد سبك1404/06/26672</v>
      </c>
      <c r="D10428" s="10" t="str">
        <f>IFERROR(IF(تحویلی!$E$1="","",IF(NOSA!O10428=تحویلی!$E$1,تحویلی!$E$1&amp;COUNTIF(NOSA!$O$1:O10428,تحویلی!$E$1),"")),"")</f>
        <v/>
      </c>
      <c r="E10428" s="10" t="str">
        <f t="shared" si="662"/>
        <v>8136672</v>
      </c>
      <c r="F10428" s="10" t="str">
        <f>IFERROR(VLOOKUP(I10428,DATABASE!$N:$O,2,FALSE),"")</f>
        <v>دستكش كف مواد سبك</v>
      </c>
      <c r="G10428" s="3" t="s">
        <v>3943</v>
      </c>
      <c r="H10428" s="3">
        <v>8136</v>
      </c>
      <c r="I10428" s="3" t="s">
        <v>1456</v>
      </c>
      <c r="J10428" s="3" t="s">
        <v>4605</v>
      </c>
      <c r="K10428" s="3">
        <v>1</v>
      </c>
      <c r="L10428" s="3" t="s">
        <v>3</v>
      </c>
      <c r="M10428" s="3" t="s">
        <v>4603</v>
      </c>
      <c r="N10428" s="3" t="s">
        <v>4806</v>
      </c>
      <c r="O10428" s="3">
        <v>672</v>
      </c>
      <c r="P10428" s="3">
        <v>1</v>
      </c>
      <c r="Q10428" s="10">
        <f t="shared" si="663"/>
        <v>672</v>
      </c>
    </row>
    <row r="10429" spans="2:17" ht="20.25" customHeight="1">
      <c r="B10429" s="10" t="str">
        <f t="shared" si="660"/>
        <v>لباس كار كارشناسي386</v>
      </c>
      <c r="C10429" s="10" t="str">
        <f t="shared" si="661"/>
        <v>لباس كار كارشناسي1404/06/26386</v>
      </c>
      <c r="D10429" s="10" t="str">
        <f>IFERROR(IF(تحویلی!$E$1="","",IF(NOSA!O10429=تحویلی!$E$1,تحویلی!$E$1&amp;COUNTIF(NOSA!$O$1:O10429,تحویلی!$E$1),"")),"")</f>
        <v/>
      </c>
      <c r="E10429" s="10" t="str">
        <f t="shared" si="662"/>
        <v>8139386</v>
      </c>
      <c r="F10429" s="10" t="str">
        <f>IFERROR(VLOOKUP(I10429,DATABASE!$N:$O,2,FALSE),"")</f>
        <v>لباس كار كارشناسي</v>
      </c>
      <c r="G10429" s="3" t="s">
        <v>3943</v>
      </c>
      <c r="H10429" s="3">
        <v>8139</v>
      </c>
      <c r="I10429" s="3" t="s">
        <v>2346</v>
      </c>
      <c r="J10429" s="3" t="s">
        <v>4677</v>
      </c>
      <c r="K10429" s="3">
        <v>1</v>
      </c>
      <c r="L10429" s="3" t="s">
        <v>28</v>
      </c>
      <c r="M10429" s="3" t="s">
        <v>4603</v>
      </c>
      <c r="N10429" s="3" t="s">
        <v>4807</v>
      </c>
      <c r="O10429" s="3">
        <v>386</v>
      </c>
      <c r="P10429" s="3">
        <v>1</v>
      </c>
      <c r="Q10429" s="10">
        <f t="shared" si="663"/>
        <v>386</v>
      </c>
    </row>
    <row r="10430" spans="2:17" ht="20.25" customHeight="1">
      <c r="B10430" s="10" t="str">
        <f t="shared" si="660"/>
        <v>پوتين ايمني نسوز401</v>
      </c>
      <c r="C10430" s="10" t="str">
        <f t="shared" si="661"/>
        <v>پوتين ايمني نسوز1404/06/26401</v>
      </c>
      <c r="D10430" s="10" t="str">
        <f>IFERROR(IF(تحویلی!$E$1="","",IF(NOSA!O10430=تحویلی!$E$1,تحویلی!$E$1&amp;COUNTIF(NOSA!$O$1:O10430,تحویلی!$E$1),"")),"")</f>
        <v/>
      </c>
      <c r="E10430" s="10" t="str">
        <f t="shared" si="662"/>
        <v>8142401</v>
      </c>
      <c r="F10430" s="10" t="str">
        <f>IFERROR(VLOOKUP(I10430,DATABASE!$N:$O,2,FALSE),"")</f>
        <v>پوتين ايمني نسوز</v>
      </c>
      <c r="G10430" s="3" t="s">
        <v>3943</v>
      </c>
      <c r="H10430" s="3">
        <v>8142</v>
      </c>
      <c r="I10430" s="3" t="s">
        <v>1528</v>
      </c>
      <c r="J10430" s="3" t="s">
        <v>4725</v>
      </c>
      <c r="K10430" s="3">
        <v>1</v>
      </c>
      <c r="L10430" s="3" t="s">
        <v>3</v>
      </c>
      <c r="M10430" s="3" t="s">
        <v>19</v>
      </c>
      <c r="N10430" s="3" t="s">
        <v>4762</v>
      </c>
      <c r="O10430" s="3">
        <v>401</v>
      </c>
      <c r="P10430" s="3">
        <v>1</v>
      </c>
      <c r="Q10430" s="10">
        <f t="shared" si="663"/>
        <v>401</v>
      </c>
    </row>
    <row r="10431" spans="2:17" ht="20.25" customHeight="1">
      <c r="B10431" s="10" t="str">
        <f t="shared" si="660"/>
        <v>كفش ايمني769</v>
      </c>
      <c r="C10431" s="10" t="str">
        <f t="shared" si="661"/>
        <v>كفش ايمني1404/06/27769</v>
      </c>
      <c r="D10431" s="10" t="str">
        <f>IFERROR(IF(تحویلی!$E$1="","",IF(NOSA!O10431=تحویلی!$E$1,تحویلی!$E$1&amp;COUNTIF(NOSA!$O$1:O10431,تحویلی!$E$1),"")),"")</f>
        <v/>
      </c>
      <c r="E10431" s="10" t="str">
        <f t="shared" si="662"/>
        <v>8163769</v>
      </c>
      <c r="F10431" s="10" t="str">
        <f>IFERROR(VLOOKUP(I10431,DATABASE!$N:$O,2,FALSE),"")</f>
        <v>كفش ايمني</v>
      </c>
      <c r="G10431" s="3" t="s">
        <v>3944</v>
      </c>
      <c r="H10431" s="3">
        <v>8163</v>
      </c>
      <c r="I10431" s="3" t="s">
        <v>1539</v>
      </c>
      <c r="J10431" s="3" t="s">
        <v>4785</v>
      </c>
      <c r="K10431" s="3">
        <v>1</v>
      </c>
      <c r="L10431" s="3" t="s">
        <v>3</v>
      </c>
      <c r="M10431" s="3" t="s">
        <v>19</v>
      </c>
      <c r="N10431" s="3" t="s">
        <v>4809</v>
      </c>
      <c r="O10431" s="1">
        <v>769</v>
      </c>
      <c r="P10431" s="3">
        <v>1</v>
      </c>
      <c r="Q10431" s="10">
        <f t="shared" si="663"/>
        <v>769</v>
      </c>
    </row>
    <row r="10432" spans="2:17" ht="20.25" customHeight="1">
      <c r="B10432" s="10" t="str">
        <f t="shared" si="660"/>
        <v>پيشبند نسوز چرمي829</v>
      </c>
      <c r="C10432" s="10" t="str">
        <f t="shared" si="661"/>
        <v>پيشبند نسوز چرمي1404/06/27829</v>
      </c>
      <c r="D10432" s="10" t="str">
        <f>IFERROR(IF(تحویلی!$E$1="","",IF(NOSA!O10432=تحویلی!$E$1,تحویلی!$E$1&amp;COUNTIF(NOSA!$O$1:O10432,تحویلی!$E$1),"")),"")</f>
        <v/>
      </c>
      <c r="E10432" s="10" t="str">
        <f t="shared" si="662"/>
        <v>8169829</v>
      </c>
      <c r="F10432" s="10" t="str">
        <f>IFERROR(VLOOKUP(I10432,DATABASE!$N:$O,2,FALSE),"")</f>
        <v>پيشبند نسوز چرمي</v>
      </c>
      <c r="G10432" s="3" t="s">
        <v>3944</v>
      </c>
      <c r="H10432" s="3">
        <v>8169</v>
      </c>
      <c r="I10432" s="3" t="s">
        <v>1459</v>
      </c>
      <c r="J10432" s="3" t="s">
        <v>4691</v>
      </c>
      <c r="K10432" s="3">
        <v>1</v>
      </c>
      <c r="L10432" s="3" t="s">
        <v>8</v>
      </c>
      <c r="M10432" s="3" t="s">
        <v>4608</v>
      </c>
      <c r="N10432" s="3" t="s">
        <v>4810</v>
      </c>
      <c r="O10432" s="1">
        <v>829</v>
      </c>
      <c r="P10432" s="3">
        <v>1</v>
      </c>
      <c r="Q10432" s="10">
        <f t="shared" si="663"/>
        <v>829</v>
      </c>
    </row>
    <row r="10433" spans="2:17" ht="20.25" customHeight="1">
      <c r="B10433" s="10" t="str">
        <f t="shared" si="660"/>
        <v>نقاب تيره محافظ صورت معمولي829</v>
      </c>
      <c r="C10433" s="10" t="str">
        <f t="shared" si="661"/>
        <v>نقاب تيره محافظ صورت معمولي1404/06/27829</v>
      </c>
      <c r="D10433" s="10" t="str">
        <f>IFERROR(IF(تحویلی!$E$1="","",IF(NOSA!O10433=تحویلی!$E$1,تحویلی!$E$1&amp;COUNTIF(NOSA!$O$1:O10433,تحویلی!$E$1),"")),"")</f>
        <v/>
      </c>
      <c r="E10433" s="10" t="str">
        <f t="shared" si="662"/>
        <v>8169829</v>
      </c>
      <c r="F10433" s="10" t="str">
        <f>IFERROR(VLOOKUP(I10433,DATABASE!$N:$O,2,FALSE),"")</f>
        <v>نقاب تيره محافظ صورت معمولي</v>
      </c>
      <c r="G10433" s="3" t="s">
        <v>3944</v>
      </c>
      <c r="H10433" s="3">
        <v>8169</v>
      </c>
      <c r="I10433" s="3" t="s">
        <v>1557</v>
      </c>
      <c r="J10433" s="3" t="s">
        <v>4682</v>
      </c>
      <c r="K10433" s="3">
        <v>1</v>
      </c>
      <c r="L10433" s="3" t="s">
        <v>8</v>
      </c>
      <c r="M10433" s="3" t="s">
        <v>4608</v>
      </c>
      <c r="N10433" s="3" t="s">
        <v>4810</v>
      </c>
      <c r="O10433" s="1">
        <v>829</v>
      </c>
      <c r="P10433" s="3">
        <v>1</v>
      </c>
      <c r="Q10433" s="10">
        <f t="shared" si="663"/>
        <v>829</v>
      </c>
    </row>
    <row r="10434" spans="2:17" ht="20.25" customHeight="1">
      <c r="B10434" s="10" t="str">
        <f t="shared" si="660"/>
        <v>دستكش ضد برش سبك935</v>
      </c>
      <c r="C10434" s="10" t="str">
        <f t="shared" si="661"/>
        <v>دستكش ضد برش سبك1404/06/27935</v>
      </c>
      <c r="D10434" s="10" t="str">
        <f>IFERROR(IF(تحویلی!$E$1="","",IF(NOSA!O10434=تحویلی!$E$1,تحویلی!$E$1&amp;COUNTIF(NOSA!$O$1:O10434,تحویلی!$E$1),"")),"")</f>
        <v/>
      </c>
      <c r="E10434" s="10" t="str">
        <f t="shared" si="662"/>
        <v>8171935</v>
      </c>
      <c r="F10434" s="10" t="str">
        <f>IFERROR(VLOOKUP(I10434,DATABASE!$N:$O,2,FALSE),"")</f>
        <v>دستكش ضد برش سبك</v>
      </c>
      <c r="G10434" s="3" t="s">
        <v>3944</v>
      </c>
      <c r="H10434" s="3">
        <v>8171</v>
      </c>
      <c r="I10434" s="3" t="s">
        <v>1442</v>
      </c>
      <c r="J10434" s="3" t="s">
        <v>4602</v>
      </c>
      <c r="K10434" s="3">
        <v>1</v>
      </c>
      <c r="L10434" s="3" t="s">
        <v>3</v>
      </c>
      <c r="M10434" s="3" t="s">
        <v>19</v>
      </c>
      <c r="N10434" s="3" t="s">
        <v>4811</v>
      </c>
      <c r="O10434" s="1">
        <v>935</v>
      </c>
      <c r="P10434" s="3">
        <v>1</v>
      </c>
      <c r="Q10434" s="10">
        <f t="shared" si="663"/>
        <v>935</v>
      </c>
    </row>
    <row r="10435" spans="2:17" ht="20.25" customHeight="1">
      <c r="B10435" s="10" t="str">
        <f t="shared" si="660"/>
        <v>لباس كار ديرسوز(شلوار) 460</v>
      </c>
      <c r="C10435" s="10" t="str">
        <f t="shared" si="661"/>
        <v>لباس كار ديرسوز(شلوار) 1404/06/27460</v>
      </c>
      <c r="D10435" s="10" t="str">
        <f>IFERROR(IF(تحویلی!$E$1="","",IF(NOSA!O10435=تحویلی!$E$1,تحویلی!$E$1&amp;COUNTIF(NOSA!$O$1:O10435,تحویلی!$E$1),"")),"")</f>
        <v/>
      </c>
      <c r="E10435" s="10" t="str">
        <f t="shared" si="662"/>
        <v>8172460</v>
      </c>
      <c r="F10435" s="10" t="str">
        <f>IFERROR(VLOOKUP(I10435,DATABASE!$N:$O,2,FALSE),"")</f>
        <v xml:space="preserve">لباس كار ديرسوز(شلوار) </v>
      </c>
      <c r="G10435" s="3" t="s">
        <v>3944</v>
      </c>
      <c r="H10435" s="3">
        <v>8172</v>
      </c>
      <c r="I10435" s="3" t="s">
        <v>2317</v>
      </c>
      <c r="J10435" s="3" t="s">
        <v>4730</v>
      </c>
      <c r="K10435" s="3">
        <v>1</v>
      </c>
      <c r="L10435" s="3" t="s">
        <v>8</v>
      </c>
      <c r="M10435" s="3" t="s">
        <v>4603</v>
      </c>
      <c r="N10435" s="3" t="s">
        <v>4612</v>
      </c>
      <c r="O10435" s="1">
        <v>460</v>
      </c>
      <c r="P10435" s="3">
        <v>1</v>
      </c>
      <c r="Q10435" s="10">
        <f t="shared" si="663"/>
        <v>460</v>
      </c>
    </row>
    <row r="10436" spans="2:17" ht="20.25" customHeight="1">
      <c r="B10436" s="10" t="str">
        <f t="shared" si="660"/>
        <v>كلاه ايمني405</v>
      </c>
      <c r="C10436" s="10" t="str">
        <f t="shared" si="661"/>
        <v>كلاه ايمني1404/06/27405</v>
      </c>
      <c r="D10436" s="10" t="str">
        <f>IFERROR(IF(تحویلی!$E$1="","",IF(NOSA!O10436=تحویلی!$E$1,تحویلی!$E$1&amp;COUNTIF(NOSA!$O$1:O10436,تحویلی!$E$1),"")),"")</f>
        <v/>
      </c>
      <c r="E10436" s="10" t="str">
        <f t="shared" si="662"/>
        <v>8177405</v>
      </c>
      <c r="F10436" s="10" t="str">
        <f>IFERROR(VLOOKUP(I10436,DATABASE!$N:$O,2,FALSE),"")</f>
        <v>كلاه ايمني</v>
      </c>
      <c r="G10436" s="3" t="s">
        <v>3944</v>
      </c>
      <c r="H10436" s="3">
        <v>8177</v>
      </c>
      <c r="I10436" s="3" t="s">
        <v>1505</v>
      </c>
      <c r="J10436" s="3" t="s">
        <v>4664</v>
      </c>
      <c r="K10436" s="3">
        <v>1</v>
      </c>
      <c r="L10436" s="3" t="s">
        <v>8</v>
      </c>
      <c r="M10436" s="3" t="s">
        <v>19</v>
      </c>
      <c r="N10436" s="3" t="s">
        <v>4812</v>
      </c>
      <c r="O10436" s="1">
        <v>405</v>
      </c>
      <c r="P10436" s="3">
        <v>1</v>
      </c>
      <c r="Q10436" s="10">
        <f t="shared" si="663"/>
        <v>405</v>
      </c>
    </row>
    <row r="10437" spans="2:17" ht="20.25" customHeight="1">
      <c r="B10437" s="10" t="str">
        <f t="shared" si="660"/>
        <v>رابط فنري نقاب كلاه ايمني405</v>
      </c>
      <c r="C10437" s="10" t="str">
        <f t="shared" si="661"/>
        <v>رابط فنري نقاب كلاه ايمني1404/06/27405</v>
      </c>
      <c r="D10437" s="10" t="str">
        <f>IFERROR(IF(تحویلی!$E$1="","",IF(NOSA!O10437=تحویلی!$E$1,تحویلی!$E$1&amp;COUNTIF(NOSA!$O$1:O10437,تحویلی!$E$1),"")),"")</f>
        <v/>
      </c>
      <c r="E10437" s="10" t="str">
        <f t="shared" si="662"/>
        <v>8177405</v>
      </c>
      <c r="F10437" s="10" t="str">
        <f>IFERROR(VLOOKUP(I10437,DATABASE!$N:$O,2,FALSE),"")</f>
        <v>رابط فنري نقاب كلاه ايمني</v>
      </c>
      <c r="G10437" s="3" t="s">
        <v>3944</v>
      </c>
      <c r="H10437" s="3">
        <v>8177</v>
      </c>
      <c r="I10437" s="3" t="s">
        <v>1454</v>
      </c>
      <c r="J10437" s="3" t="s">
        <v>4714</v>
      </c>
      <c r="K10437" s="3">
        <v>1</v>
      </c>
      <c r="L10437" s="3" t="s">
        <v>8</v>
      </c>
      <c r="M10437" s="3" t="s">
        <v>19</v>
      </c>
      <c r="N10437" s="3" t="s">
        <v>4812</v>
      </c>
      <c r="O10437" s="1">
        <v>405</v>
      </c>
      <c r="P10437" s="3">
        <v>1</v>
      </c>
      <c r="Q10437" s="10">
        <f t="shared" si="663"/>
        <v>405</v>
      </c>
    </row>
    <row r="10438" spans="2:17" ht="20.25" customHeight="1">
      <c r="B10438" s="10" t="str">
        <f t="shared" si="660"/>
        <v>نقاب تيره محافظ صورت معمولي405</v>
      </c>
      <c r="C10438" s="10" t="str">
        <f t="shared" si="661"/>
        <v>نقاب تيره محافظ صورت معمولي1404/06/27405</v>
      </c>
      <c r="D10438" s="10" t="str">
        <f>IFERROR(IF(تحویلی!$E$1="","",IF(NOSA!O10438=تحویلی!$E$1,تحویلی!$E$1&amp;COUNTIF(NOSA!$O$1:O10438,تحویلی!$E$1),"")),"")</f>
        <v/>
      </c>
      <c r="E10438" s="10" t="str">
        <f t="shared" si="662"/>
        <v>8177405</v>
      </c>
      <c r="F10438" s="10" t="str">
        <f>IFERROR(VLOOKUP(I10438,DATABASE!$N:$O,2,FALSE),"")</f>
        <v>نقاب تيره محافظ صورت معمولي</v>
      </c>
      <c r="G10438" s="3" t="s">
        <v>3944</v>
      </c>
      <c r="H10438" s="3">
        <v>8177</v>
      </c>
      <c r="I10438" s="3" t="s">
        <v>1557</v>
      </c>
      <c r="J10438" s="3" t="s">
        <v>4682</v>
      </c>
      <c r="K10438" s="3">
        <v>1</v>
      </c>
      <c r="L10438" s="3" t="s">
        <v>8</v>
      </c>
      <c r="M10438" s="3" t="s">
        <v>19</v>
      </c>
      <c r="N10438" s="3" t="s">
        <v>4812</v>
      </c>
      <c r="O10438" s="1">
        <v>405</v>
      </c>
      <c r="P10438" s="3">
        <v>1</v>
      </c>
      <c r="Q10438" s="10">
        <f t="shared" si="663"/>
        <v>405</v>
      </c>
    </row>
    <row r="10439" spans="2:17" ht="20.25" customHeight="1">
      <c r="B10439" s="10" t="str">
        <f t="shared" si="660"/>
        <v>دستكش ضد برش سبك845</v>
      </c>
      <c r="C10439" s="10" t="str">
        <f t="shared" si="661"/>
        <v>دستكش ضد برش سبك1404/06/27845</v>
      </c>
      <c r="D10439" s="10" t="str">
        <f>IFERROR(IF(تحویلی!$E$1="","",IF(NOSA!O10439=تحویلی!$E$1,تحویلی!$E$1&amp;COUNTIF(NOSA!$O$1:O10439,تحویلی!$E$1),"")),"")</f>
        <v/>
      </c>
      <c r="E10439" s="10" t="str">
        <f t="shared" si="662"/>
        <v>8187845</v>
      </c>
      <c r="F10439" s="10" t="str">
        <f>IFERROR(VLOOKUP(I10439,DATABASE!$N:$O,2,FALSE),"")</f>
        <v>دستكش ضد برش سبك</v>
      </c>
      <c r="G10439" s="3" t="s">
        <v>3944</v>
      </c>
      <c r="H10439" s="3">
        <v>8187</v>
      </c>
      <c r="I10439" s="3" t="s">
        <v>1442</v>
      </c>
      <c r="J10439" s="3" t="s">
        <v>4602</v>
      </c>
      <c r="K10439" s="3">
        <v>1</v>
      </c>
      <c r="L10439" s="3" t="s">
        <v>3</v>
      </c>
      <c r="M10439" s="3" t="s">
        <v>4603</v>
      </c>
      <c r="N10439" s="3" t="s">
        <v>4658</v>
      </c>
      <c r="O10439" s="1">
        <v>845</v>
      </c>
      <c r="P10439" s="3">
        <v>1</v>
      </c>
      <c r="Q10439" s="10">
        <f t="shared" si="663"/>
        <v>845</v>
      </c>
    </row>
    <row r="10440" spans="2:17" ht="20.25" customHeight="1">
      <c r="B10440" s="10" t="str">
        <f t="shared" si="660"/>
        <v>دستكش كف دوبل چرمي427</v>
      </c>
      <c r="C10440" s="10" t="str">
        <f t="shared" si="661"/>
        <v>دستكش كف دوبل چرمي1404/06/27427</v>
      </c>
      <c r="D10440" s="10" t="str">
        <f>IFERROR(IF(تحویلی!$E$1="","",IF(NOSA!O10440=تحویلی!$E$1,تحویلی!$E$1&amp;COUNTIF(NOSA!$O$1:O10440,تحویلی!$E$1),"")),"")</f>
        <v/>
      </c>
      <c r="E10440" s="10" t="str">
        <f t="shared" si="662"/>
        <v>8189427</v>
      </c>
      <c r="F10440" s="10" t="str">
        <f>IFERROR(VLOOKUP(I10440,DATABASE!$N:$O,2,FALSE),"")</f>
        <v>دستكش كف دوبل چرمي</v>
      </c>
      <c r="G10440" s="3" t="s">
        <v>3944</v>
      </c>
      <c r="H10440" s="3">
        <v>8189</v>
      </c>
      <c r="I10440" s="3" t="s">
        <v>1683</v>
      </c>
      <c r="J10440" s="3" t="s">
        <v>4636</v>
      </c>
      <c r="K10440" s="3">
        <v>1</v>
      </c>
      <c r="L10440" s="3" t="s">
        <v>3</v>
      </c>
      <c r="M10440" s="3" t="s">
        <v>4623</v>
      </c>
      <c r="N10440" s="3" t="s">
        <v>4813</v>
      </c>
      <c r="O10440" s="1">
        <v>427</v>
      </c>
      <c r="P10440" s="3">
        <v>1</v>
      </c>
      <c r="Q10440" s="10">
        <f t="shared" si="663"/>
        <v>427</v>
      </c>
    </row>
    <row r="10441" spans="2:17" ht="20.25" customHeight="1">
      <c r="B10441" s="10" t="str">
        <f t="shared" si="660"/>
        <v>859</v>
      </c>
      <c r="C10441" s="10" t="str">
        <f t="shared" si="661"/>
        <v>1404/06/27859</v>
      </c>
      <c r="D10441" s="10" t="str">
        <f>IFERROR(IF(تحویلی!$E$1="","",IF(NOSA!O10441=تحویلی!$E$1,تحویلی!$E$1&amp;COUNTIF(NOSA!$O$1:O10441,تحویلی!$E$1),"")),"")</f>
        <v/>
      </c>
      <c r="E10441" s="10" t="str">
        <f t="shared" si="662"/>
        <v>8191859</v>
      </c>
      <c r="F10441" s="10" t="str">
        <f>IFERROR(VLOOKUP(I10441,DATABASE!$N:$O,2,FALSE),"")</f>
        <v/>
      </c>
      <c r="G10441" s="3" t="s">
        <v>3944</v>
      </c>
      <c r="H10441" s="3">
        <v>8191</v>
      </c>
      <c r="I10441" s="3" t="s">
        <v>2699</v>
      </c>
      <c r="J10441" s="3" t="s">
        <v>4616</v>
      </c>
      <c r="K10441" s="3">
        <v>1</v>
      </c>
      <c r="L10441" s="3" t="s">
        <v>8</v>
      </c>
      <c r="M10441" s="3" t="s">
        <v>63</v>
      </c>
      <c r="N10441" s="3" t="s">
        <v>4814</v>
      </c>
      <c r="O10441" s="1">
        <v>859</v>
      </c>
      <c r="P10441" s="3">
        <v>0</v>
      </c>
      <c r="Q10441" s="10">
        <f t="shared" si="663"/>
        <v>859</v>
      </c>
    </row>
    <row r="10442" spans="2:17" ht="20.25" customHeight="1">
      <c r="B10442" s="10" t="str">
        <f t="shared" si="660"/>
        <v>دستكش ضد برش سبك859</v>
      </c>
      <c r="C10442" s="10" t="str">
        <f t="shared" si="661"/>
        <v>دستكش ضد برش سبك1404/06/27859</v>
      </c>
      <c r="D10442" s="10" t="str">
        <f>IFERROR(IF(تحویلی!$E$1="","",IF(NOSA!O10442=تحویلی!$E$1,تحویلی!$E$1&amp;COUNTIF(NOSA!$O$1:O10442,تحویلی!$E$1),"")),"")</f>
        <v/>
      </c>
      <c r="E10442" s="10" t="str">
        <f t="shared" si="662"/>
        <v>8191859</v>
      </c>
      <c r="F10442" s="10" t="str">
        <f>IFERROR(VLOOKUP(I10442,DATABASE!$N:$O,2,FALSE),"")</f>
        <v>دستكش ضد برش سبك</v>
      </c>
      <c r="G10442" s="3" t="s">
        <v>3944</v>
      </c>
      <c r="H10442" s="3">
        <v>8191</v>
      </c>
      <c r="I10442" s="3" t="s">
        <v>1442</v>
      </c>
      <c r="J10442" s="3" t="s">
        <v>4602</v>
      </c>
      <c r="K10442" s="3">
        <v>2</v>
      </c>
      <c r="L10442" s="3" t="s">
        <v>3</v>
      </c>
      <c r="M10442" s="3" t="s">
        <v>63</v>
      </c>
      <c r="N10442" s="3" t="s">
        <v>4814</v>
      </c>
      <c r="O10442" s="1">
        <v>859</v>
      </c>
      <c r="P10442" s="3">
        <v>0</v>
      </c>
      <c r="Q10442" s="10">
        <f t="shared" si="663"/>
        <v>859</v>
      </c>
    </row>
    <row r="10443" spans="2:17" ht="20.25" customHeight="1">
      <c r="B10443" s="10" t="str">
        <f t="shared" si="660"/>
        <v>دستكش ضد برش سبك5</v>
      </c>
      <c r="C10443" s="10" t="str">
        <f t="shared" si="661"/>
        <v>دستكش ضد برش سبك1404/06/275</v>
      </c>
      <c r="D10443" s="10" t="str">
        <f>IFERROR(IF(تحویلی!$E$1="","",IF(NOSA!O10443=تحویلی!$E$1,تحویلی!$E$1&amp;COUNTIF(NOSA!$O$1:O10443,تحویلی!$E$1),"")),"")</f>
        <v/>
      </c>
      <c r="E10443" s="10" t="str">
        <f t="shared" si="662"/>
        <v>81925</v>
      </c>
      <c r="F10443" s="10" t="str">
        <f>IFERROR(VLOOKUP(I10443,DATABASE!$N:$O,2,FALSE),"")</f>
        <v>دستكش ضد برش سبك</v>
      </c>
      <c r="G10443" s="3" t="s">
        <v>3944</v>
      </c>
      <c r="H10443" s="3">
        <v>8192</v>
      </c>
      <c r="I10443" s="3" t="s">
        <v>1442</v>
      </c>
      <c r="J10443" s="3" t="s">
        <v>4602</v>
      </c>
      <c r="K10443" s="3">
        <v>1</v>
      </c>
      <c r="L10443" s="3" t="s">
        <v>3</v>
      </c>
      <c r="M10443" s="3" t="s">
        <v>43</v>
      </c>
      <c r="N10443" s="3" t="s">
        <v>1070</v>
      </c>
      <c r="O10443" s="1">
        <v>5</v>
      </c>
      <c r="P10443" s="3">
        <v>1</v>
      </c>
      <c r="Q10443" s="10">
        <f t="shared" si="663"/>
        <v>5</v>
      </c>
    </row>
    <row r="10444" spans="2:17" ht="20.25" customHeight="1">
      <c r="B10444" s="10" t="str">
        <f t="shared" si="660"/>
        <v>دستكش ساق بلند نسوز834</v>
      </c>
      <c r="C10444" s="10" t="str">
        <f t="shared" si="661"/>
        <v>دستكش ساق بلند نسوز1404/06/28834</v>
      </c>
      <c r="D10444" s="10" t="str">
        <f>IFERROR(IF(تحویلی!$E$1="","",IF(NOSA!O10444=تحویلی!$E$1,تحویلی!$E$1&amp;COUNTIF(NOSA!$O$1:O10444,تحویلی!$E$1),"")),"")</f>
        <v/>
      </c>
      <c r="E10444" s="10" t="str">
        <f t="shared" si="662"/>
        <v>8209834</v>
      </c>
      <c r="F10444" s="10" t="str">
        <f>IFERROR(VLOOKUP(I10444,DATABASE!$N:$O,2,FALSE),"")</f>
        <v>دستكش ساق بلند نسوز</v>
      </c>
      <c r="G10444" s="3" t="s">
        <v>3945</v>
      </c>
      <c r="H10444" s="3">
        <v>8209</v>
      </c>
      <c r="I10444" s="3" t="s">
        <v>1461</v>
      </c>
      <c r="J10444" s="3" t="s">
        <v>4643</v>
      </c>
      <c r="K10444" s="3">
        <v>1</v>
      </c>
      <c r="L10444" s="3" t="s">
        <v>3</v>
      </c>
      <c r="M10444" s="3" t="s">
        <v>19</v>
      </c>
      <c r="N10444" s="3" t="s">
        <v>3409</v>
      </c>
      <c r="O10444" s="1">
        <v>834</v>
      </c>
      <c r="P10444" s="3">
        <v>1</v>
      </c>
      <c r="Q10444" s="10">
        <f t="shared" si="663"/>
        <v>834</v>
      </c>
    </row>
    <row r="10445" spans="2:17" ht="20.25" customHeight="1">
      <c r="B10445" s="10" t="str">
        <f t="shared" si="660"/>
        <v>دستكش ضد برش سبك959</v>
      </c>
      <c r="C10445" s="10" t="str">
        <f t="shared" si="661"/>
        <v>دستكش ضد برش سبك1404/06/28959</v>
      </c>
      <c r="D10445" s="10" t="str">
        <f>IFERROR(IF(تحویلی!$E$1="","",IF(NOSA!O10445=تحویلی!$E$1,تحویلی!$E$1&amp;COUNTIF(NOSA!$O$1:O10445,تحویلی!$E$1),"")),"")</f>
        <v/>
      </c>
      <c r="E10445" s="10" t="str">
        <f t="shared" si="662"/>
        <v>8213959</v>
      </c>
      <c r="F10445" s="10" t="str">
        <f>IFERROR(VLOOKUP(I10445,DATABASE!$N:$O,2,FALSE),"")</f>
        <v>دستكش ضد برش سبك</v>
      </c>
      <c r="G10445" s="3" t="s">
        <v>3945</v>
      </c>
      <c r="H10445" s="3">
        <v>8213</v>
      </c>
      <c r="I10445" s="3" t="s">
        <v>1442</v>
      </c>
      <c r="J10445" s="3" t="s">
        <v>4602</v>
      </c>
      <c r="K10445" s="3">
        <v>1</v>
      </c>
      <c r="L10445" s="3" t="s">
        <v>3</v>
      </c>
      <c r="M10445" s="3" t="s">
        <v>43</v>
      </c>
      <c r="N10445" s="3" t="s">
        <v>4647</v>
      </c>
      <c r="O10445" s="1">
        <v>959</v>
      </c>
      <c r="P10445" s="3">
        <v>1</v>
      </c>
      <c r="Q10445" s="10">
        <f t="shared" si="663"/>
        <v>959</v>
      </c>
    </row>
    <row r="10446" spans="2:17" ht="20.25" customHeight="1">
      <c r="B10446" s="10" t="str">
        <f t="shared" si="660"/>
        <v>لباس كار كارشناسي820</v>
      </c>
      <c r="C10446" s="10" t="str">
        <f t="shared" si="661"/>
        <v>لباس كار كارشناسي1404/06/29820</v>
      </c>
      <c r="D10446" s="10" t="str">
        <f>IFERROR(IF(تحویلی!$E$1="","",IF(NOSA!O10446=تحویلی!$E$1,تحویلی!$E$1&amp;COUNTIF(NOSA!$O$1:O10446,تحویلی!$E$1),"")),"")</f>
        <v/>
      </c>
      <c r="E10446" s="10" t="str">
        <f t="shared" si="662"/>
        <v>8220820</v>
      </c>
      <c r="F10446" s="10" t="str">
        <f>IFERROR(VLOOKUP(I10446,DATABASE!$N:$O,2,FALSE),"")</f>
        <v>لباس كار كارشناسي</v>
      </c>
      <c r="G10446" s="3" t="s">
        <v>3946</v>
      </c>
      <c r="H10446" s="4">
        <v>8220</v>
      </c>
      <c r="I10446" s="3" t="s">
        <v>2347</v>
      </c>
      <c r="J10446" s="3" t="s">
        <v>4752</v>
      </c>
      <c r="K10446" s="5">
        <v>1</v>
      </c>
      <c r="L10446" s="3" t="s">
        <v>28</v>
      </c>
      <c r="M10446" s="3" t="s">
        <v>40</v>
      </c>
      <c r="N10446" s="3" t="s">
        <v>1738</v>
      </c>
      <c r="O10446" s="1">
        <v>820</v>
      </c>
      <c r="P10446" s="4">
        <v>1</v>
      </c>
      <c r="Q10446" s="10">
        <f t="shared" si="663"/>
        <v>820</v>
      </c>
    </row>
    <row r="10447" spans="2:17" ht="20.25" customHeight="1">
      <c r="B10447" s="10" t="str">
        <f t="shared" ref="B10447:B10510" si="664">F10447&amp;Q10447</f>
        <v>پيراهن فرم انتظامات155</v>
      </c>
      <c r="C10447" s="10" t="str">
        <f t="shared" ref="C10447:C10510" si="665">F10447&amp;G10447&amp;O10447</f>
        <v>پيراهن فرم انتظامات1404/06/29155</v>
      </c>
      <c r="D10447" s="10" t="str">
        <f>IFERROR(IF(تحویلی!$E$1="","",IF(NOSA!O10447=تحویلی!$E$1,تحویلی!$E$1&amp;COUNTIF(NOSA!$O$1:O10447,تحویلی!$E$1),"")),"")</f>
        <v/>
      </c>
      <c r="E10447" s="10" t="str">
        <f t="shared" ref="E10447:E10510" si="666">H10447&amp;O10447</f>
        <v>8221155</v>
      </c>
      <c r="F10447" s="10" t="str">
        <f>IFERROR(VLOOKUP(I10447,DATABASE!$N:$O,2,FALSE),"")</f>
        <v>پيراهن فرم انتظامات</v>
      </c>
      <c r="G10447" s="3" t="s">
        <v>3946</v>
      </c>
      <c r="H10447" s="4">
        <v>8221</v>
      </c>
      <c r="I10447" s="3" t="s">
        <v>2296</v>
      </c>
      <c r="J10447" s="3" t="s">
        <v>4751</v>
      </c>
      <c r="K10447" s="5">
        <v>1</v>
      </c>
      <c r="L10447" s="3" t="s">
        <v>28</v>
      </c>
      <c r="M10447" s="3" t="s">
        <v>4608</v>
      </c>
      <c r="N10447" s="3" t="s">
        <v>4815</v>
      </c>
      <c r="O10447" s="1">
        <v>155</v>
      </c>
      <c r="P10447" s="4">
        <v>0</v>
      </c>
      <c r="Q10447" s="10">
        <f t="shared" si="663"/>
        <v>155</v>
      </c>
    </row>
    <row r="10448" spans="2:17" ht="20.25" customHeight="1">
      <c r="B10448" s="10" t="str">
        <f t="shared" si="664"/>
        <v>دستكش ضد برش سبك70</v>
      </c>
      <c r="C10448" s="10" t="str">
        <f t="shared" si="665"/>
        <v>دستكش ضد برش سبك1404/06/2970</v>
      </c>
      <c r="D10448" s="10" t="str">
        <f>IFERROR(IF(تحویلی!$E$1="","",IF(NOSA!O10448=تحویلی!$E$1,تحویلی!$E$1&amp;COUNTIF(NOSA!$O$1:O10448,تحویلی!$E$1),"")),"")</f>
        <v/>
      </c>
      <c r="E10448" s="10" t="str">
        <f t="shared" si="666"/>
        <v>822670</v>
      </c>
      <c r="F10448" s="10" t="str">
        <f>IFERROR(VLOOKUP(I10448,DATABASE!$N:$O,2,FALSE),"")</f>
        <v>دستكش ضد برش سبك</v>
      </c>
      <c r="G10448" s="3" t="s">
        <v>3946</v>
      </c>
      <c r="H10448" s="4">
        <v>8226</v>
      </c>
      <c r="I10448" s="3" t="s">
        <v>1442</v>
      </c>
      <c r="J10448" s="3" t="s">
        <v>4602</v>
      </c>
      <c r="K10448" s="5">
        <v>1</v>
      </c>
      <c r="L10448" s="3" t="s">
        <v>3</v>
      </c>
      <c r="M10448" s="3" t="s">
        <v>4623</v>
      </c>
      <c r="N10448" s="3" t="s">
        <v>4639</v>
      </c>
      <c r="O10448" s="1">
        <v>70</v>
      </c>
      <c r="P10448" s="4">
        <v>1</v>
      </c>
      <c r="Q10448" s="10">
        <f t="shared" si="663"/>
        <v>70</v>
      </c>
    </row>
    <row r="10449" spans="2:17" ht="20.25" customHeight="1">
      <c r="B10449" s="10" t="str">
        <f t="shared" si="664"/>
        <v>دستكش ضد برش سبك471</v>
      </c>
      <c r="C10449" s="10" t="str">
        <f t="shared" si="665"/>
        <v>دستكش ضد برش سبك1404/06/29471</v>
      </c>
      <c r="D10449" s="10" t="str">
        <f>IFERROR(IF(تحویلی!$E$1="","",IF(NOSA!O10449=تحویلی!$E$1,تحویلی!$E$1&amp;COUNTIF(NOSA!$O$1:O10449,تحویلی!$E$1),"")),"")</f>
        <v/>
      </c>
      <c r="E10449" s="10" t="str">
        <f t="shared" si="666"/>
        <v>8227471</v>
      </c>
      <c r="F10449" s="10" t="str">
        <f>IFERROR(VLOOKUP(I10449,DATABASE!$N:$O,2,FALSE),"")</f>
        <v>دستكش ضد برش سبك</v>
      </c>
      <c r="G10449" s="3" t="s">
        <v>3946</v>
      </c>
      <c r="H10449" s="4">
        <v>8227</v>
      </c>
      <c r="I10449" s="3" t="s">
        <v>1442</v>
      </c>
      <c r="J10449" s="3" t="s">
        <v>4602</v>
      </c>
      <c r="K10449" s="5">
        <v>1</v>
      </c>
      <c r="L10449" s="3" t="s">
        <v>3</v>
      </c>
      <c r="M10449" s="3" t="s">
        <v>43</v>
      </c>
      <c r="N10449" s="3" t="s">
        <v>4731</v>
      </c>
      <c r="O10449" s="1">
        <v>471</v>
      </c>
      <c r="P10449" s="4">
        <v>1</v>
      </c>
      <c r="Q10449" s="10">
        <f t="shared" si="663"/>
        <v>471</v>
      </c>
    </row>
    <row r="10450" spans="2:17" ht="20.25" customHeight="1">
      <c r="B10450" s="10" t="str">
        <f t="shared" si="664"/>
        <v>شيشه مات ماسك جوشكاري582</v>
      </c>
      <c r="C10450" s="10" t="str">
        <f t="shared" si="665"/>
        <v>شيشه مات ماسك جوشكاري1404/06/29582</v>
      </c>
      <c r="D10450" s="10" t="str">
        <f>IFERROR(IF(تحویلی!$E$1="","",IF(NOSA!O10450=تحویلی!$E$1,تحویلی!$E$1&amp;COUNTIF(NOSA!$O$1:O10450,تحویلی!$E$1),"")),"")</f>
        <v/>
      </c>
      <c r="E10450" s="10" t="str">
        <f t="shared" si="666"/>
        <v>8232582</v>
      </c>
      <c r="F10450" s="10" t="str">
        <f>IFERROR(VLOOKUP(I10450,DATABASE!$N:$O,2,FALSE),"")</f>
        <v>شيشه مات ماسك جوشكاري</v>
      </c>
      <c r="G10450" s="3" t="s">
        <v>3946</v>
      </c>
      <c r="H10450" s="4">
        <v>8232</v>
      </c>
      <c r="I10450" s="3" t="s">
        <v>1507</v>
      </c>
      <c r="J10450" s="3" t="s">
        <v>4641</v>
      </c>
      <c r="K10450" s="5">
        <v>1</v>
      </c>
      <c r="L10450" s="3" t="s">
        <v>8</v>
      </c>
      <c r="M10450" s="3" t="s">
        <v>189</v>
      </c>
      <c r="N10450" s="3" t="s">
        <v>1951</v>
      </c>
      <c r="O10450" s="1">
        <v>582</v>
      </c>
      <c r="P10450" s="4">
        <v>0</v>
      </c>
      <c r="Q10450" s="10">
        <f t="shared" si="663"/>
        <v>582</v>
      </c>
    </row>
    <row r="10451" spans="2:17" ht="20.25" customHeight="1">
      <c r="B10451" s="10" t="str">
        <f t="shared" si="664"/>
        <v>لباس كار ديرسوز(بلوز) 952</v>
      </c>
      <c r="C10451" s="10" t="str">
        <f t="shared" si="665"/>
        <v>لباس كار ديرسوز(بلوز) 1404/06/29952</v>
      </c>
      <c r="D10451" s="10" t="str">
        <f>IFERROR(IF(تحویلی!$E$1="","",IF(NOSA!O10451=تحویلی!$E$1,تحویلی!$E$1&amp;COUNTIF(NOSA!$O$1:O10451,تحویلی!$E$1),"")),"")</f>
        <v/>
      </c>
      <c r="E10451" s="10" t="str">
        <f t="shared" si="666"/>
        <v>8235952</v>
      </c>
      <c r="F10451" s="10" t="str">
        <f>IFERROR(VLOOKUP(I10451,DATABASE!$N:$O,2,FALSE),"")</f>
        <v xml:space="preserve">لباس كار ديرسوز(بلوز) </v>
      </c>
      <c r="G10451" s="3" t="s">
        <v>3946</v>
      </c>
      <c r="H10451" s="4">
        <v>8235</v>
      </c>
      <c r="I10451" s="3" t="s">
        <v>1703</v>
      </c>
      <c r="J10451" s="3" t="s">
        <v>4733</v>
      </c>
      <c r="K10451" s="5">
        <v>1</v>
      </c>
      <c r="L10451" s="3" t="s">
        <v>8</v>
      </c>
      <c r="M10451" s="3" t="s">
        <v>19</v>
      </c>
      <c r="N10451" s="3" t="s">
        <v>4283</v>
      </c>
      <c r="O10451" s="1">
        <v>952</v>
      </c>
      <c r="P10451" s="4">
        <v>1</v>
      </c>
      <c r="Q10451" s="10">
        <f t="shared" si="663"/>
        <v>952</v>
      </c>
    </row>
    <row r="10452" spans="2:17" ht="20.25" customHeight="1">
      <c r="B10452" s="10" t="str">
        <f t="shared" si="664"/>
        <v>پوتين ايمني نسوز952</v>
      </c>
      <c r="C10452" s="10" t="str">
        <f t="shared" si="665"/>
        <v>پوتين ايمني نسوز1404/06/29952</v>
      </c>
      <c r="D10452" s="10" t="str">
        <f>IFERROR(IF(تحویلی!$E$1="","",IF(NOSA!O10452=تحویلی!$E$1,تحویلی!$E$1&amp;COUNTIF(NOSA!$O$1:O10452,تحویلی!$E$1),"")),"")</f>
        <v/>
      </c>
      <c r="E10452" s="10" t="str">
        <f t="shared" si="666"/>
        <v>8235952</v>
      </c>
      <c r="F10452" s="10" t="str">
        <f>IFERROR(VLOOKUP(I10452,DATABASE!$N:$O,2,FALSE),"")</f>
        <v>پوتين ايمني نسوز</v>
      </c>
      <c r="G10452" s="3" t="s">
        <v>3946</v>
      </c>
      <c r="H10452" s="4">
        <v>8235</v>
      </c>
      <c r="I10452" s="3" t="s">
        <v>1528</v>
      </c>
      <c r="J10452" s="3" t="s">
        <v>4725</v>
      </c>
      <c r="K10452" s="5">
        <v>1</v>
      </c>
      <c r="L10452" s="3" t="s">
        <v>3</v>
      </c>
      <c r="M10452" s="3" t="s">
        <v>19</v>
      </c>
      <c r="N10452" s="3" t="s">
        <v>4283</v>
      </c>
      <c r="O10452" s="1">
        <v>952</v>
      </c>
      <c r="P10452" s="4">
        <v>1</v>
      </c>
      <c r="Q10452" s="10">
        <f t="shared" si="663"/>
        <v>952</v>
      </c>
    </row>
    <row r="10453" spans="2:17" ht="20.25" customHeight="1">
      <c r="B10453" s="10" t="str">
        <f t="shared" si="664"/>
        <v>دستكش كف مواد سبك953</v>
      </c>
      <c r="C10453" s="10" t="str">
        <f t="shared" si="665"/>
        <v>دستكش كف مواد سبك1404/06/29953</v>
      </c>
      <c r="D10453" s="10" t="str">
        <f>IFERROR(IF(تحویلی!$E$1="","",IF(NOSA!O10453=تحویلی!$E$1,تحویلی!$E$1&amp;COUNTIF(NOSA!$O$1:O10453,تحویلی!$E$1),"")),"")</f>
        <v/>
      </c>
      <c r="E10453" s="10" t="str">
        <f t="shared" si="666"/>
        <v>8252953</v>
      </c>
      <c r="F10453" s="10" t="str">
        <f>IFERROR(VLOOKUP(I10453,DATABASE!$N:$O,2,FALSE),"")</f>
        <v>دستكش كف مواد سبك</v>
      </c>
      <c r="G10453" s="3" t="s">
        <v>3946</v>
      </c>
      <c r="H10453" s="4">
        <v>8252</v>
      </c>
      <c r="I10453" s="3" t="s">
        <v>1456</v>
      </c>
      <c r="J10453" s="3" t="s">
        <v>4605</v>
      </c>
      <c r="K10453" s="5">
        <v>1</v>
      </c>
      <c r="L10453" s="3" t="s">
        <v>3</v>
      </c>
      <c r="M10453" s="3" t="s">
        <v>4603</v>
      </c>
      <c r="N10453" s="3" t="s">
        <v>4663</v>
      </c>
      <c r="O10453" s="1">
        <v>953</v>
      </c>
      <c r="P10453" s="4">
        <v>1</v>
      </c>
      <c r="Q10453" s="10">
        <f t="shared" si="663"/>
        <v>953</v>
      </c>
    </row>
    <row r="10454" spans="2:17" ht="20.25" customHeight="1">
      <c r="B10454" s="10" t="str">
        <f t="shared" si="664"/>
        <v>بند كفش962</v>
      </c>
      <c r="C10454" s="10" t="str">
        <f t="shared" si="665"/>
        <v>بند كفش1404/06/29962</v>
      </c>
      <c r="D10454" s="10" t="str">
        <f>IFERROR(IF(تحویلی!$E$1="","",IF(NOSA!O10454=تحویلی!$E$1,تحویلی!$E$1&amp;COUNTIF(NOSA!$O$1:O10454,تحویلی!$E$1),"")),"")</f>
        <v/>
      </c>
      <c r="E10454" s="10" t="str">
        <f t="shared" si="666"/>
        <v>8256962</v>
      </c>
      <c r="F10454" s="10" t="str">
        <f>IFERROR(VLOOKUP(I10454,DATABASE!$N:$O,2,FALSE),"")</f>
        <v>بند كفش</v>
      </c>
      <c r="G10454" s="3" t="s">
        <v>3946</v>
      </c>
      <c r="H10454" s="4">
        <v>8256</v>
      </c>
      <c r="I10454" s="3" t="s">
        <v>1462</v>
      </c>
      <c r="J10454" s="3" t="s">
        <v>4707</v>
      </c>
      <c r="K10454" s="5">
        <v>1</v>
      </c>
      <c r="L10454" s="3" t="s">
        <v>3</v>
      </c>
      <c r="M10454" s="3" t="s">
        <v>4603</v>
      </c>
      <c r="N10454" s="3" t="s">
        <v>4741</v>
      </c>
      <c r="O10454" s="1">
        <v>962</v>
      </c>
      <c r="P10454" s="4">
        <v>1</v>
      </c>
      <c r="Q10454" s="10">
        <f t="shared" si="663"/>
        <v>962</v>
      </c>
    </row>
    <row r="10455" spans="2:17" ht="20.25" customHeight="1">
      <c r="B10455" s="10" t="str">
        <f t="shared" si="664"/>
        <v>دستكش ضد برش سبك83</v>
      </c>
      <c r="C10455" s="10" t="str">
        <f t="shared" si="665"/>
        <v>دستكش ضد برش سبك1404/06/2983</v>
      </c>
      <c r="D10455" s="10" t="str">
        <f>IFERROR(IF(تحویلی!$E$1="","",IF(NOSA!O10455=تحویلی!$E$1,تحویلی!$E$1&amp;COUNTIF(NOSA!$O$1:O10455,تحویلی!$E$1),"")),"")</f>
        <v/>
      </c>
      <c r="E10455" s="10" t="str">
        <f t="shared" si="666"/>
        <v>825883</v>
      </c>
      <c r="F10455" s="10" t="str">
        <f>IFERROR(VLOOKUP(I10455,DATABASE!$N:$O,2,FALSE),"")</f>
        <v>دستكش ضد برش سبك</v>
      </c>
      <c r="G10455" s="3" t="s">
        <v>3946</v>
      </c>
      <c r="H10455" s="4">
        <v>8258</v>
      </c>
      <c r="I10455" s="3" t="s">
        <v>1442</v>
      </c>
      <c r="J10455" s="3" t="s">
        <v>4602</v>
      </c>
      <c r="K10455" s="5">
        <v>1</v>
      </c>
      <c r="L10455" s="3" t="s">
        <v>3</v>
      </c>
      <c r="M10455" s="3" t="s">
        <v>43</v>
      </c>
      <c r="N10455" s="3" t="s">
        <v>4645</v>
      </c>
      <c r="O10455" s="1">
        <v>83</v>
      </c>
      <c r="P10455" s="4">
        <v>1</v>
      </c>
      <c r="Q10455" s="10">
        <f t="shared" si="663"/>
        <v>83</v>
      </c>
    </row>
    <row r="10456" spans="2:17" ht="20.25" customHeight="1">
      <c r="B10456" s="10" t="str">
        <f t="shared" si="664"/>
        <v>دستكش ضد برش سبك751</v>
      </c>
      <c r="C10456" s="10" t="str">
        <f t="shared" si="665"/>
        <v>دستكش ضد برش سبك1404/06/29751</v>
      </c>
      <c r="D10456" s="10" t="str">
        <f>IFERROR(IF(تحویلی!$E$1="","",IF(NOSA!O10456=تحویلی!$E$1,تحویلی!$E$1&amp;COUNTIF(NOSA!$O$1:O10456,تحویلی!$E$1),"")),"")</f>
        <v/>
      </c>
      <c r="E10456" s="10" t="str">
        <f t="shared" si="666"/>
        <v>8259751</v>
      </c>
      <c r="F10456" s="10" t="str">
        <f>IFERROR(VLOOKUP(I10456,DATABASE!$N:$O,2,FALSE),"")</f>
        <v>دستكش ضد برش سبك</v>
      </c>
      <c r="G10456" s="3" t="s">
        <v>3946</v>
      </c>
      <c r="H10456" s="4">
        <v>8259</v>
      </c>
      <c r="I10456" s="3" t="s">
        <v>1442</v>
      </c>
      <c r="J10456" s="3" t="s">
        <v>4602</v>
      </c>
      <c r="K10456" s="5">
        <v>1</v>
      </c>
      <c r="L10456" s="3" t="s">
        <v>3</v>
      </c>
      <c r="M10456" s="3" t="s">
        <v>4623</v>
      </c>
      <c r="N10456" s="3" t="s">
        <v>2034</v>
      </c>
      <c r="O10456" s="1">
        <v>751</v>
      </c>
      <c r="P10456" s="4">
        <v>1</v>
      </c>
      <c r="Q10456" s="10">
        <f t="shared" si="663"/>
        <v>751</v>
      </c>
    </row>
    <row r="10457" spans="2:17" ht="20.25" customHeight="1">
      <c r="B10457" s="10" t="str">
        <f t="shared" si="664"/>
        <v>فيلتر ماسك نيم صورت (3M) مدل 2091751</v>
      </c>
      <c r="C10457" s="10" t="str">
        <f t="shared" si="665"/>
        <v>فيلتر ماسك نيم صورت (3M) مدل 20911404/06/29751</v>
      </c>
      <c r="D10457" s="10" t="str">
        <f>IFERROR(IF(تحویلی!$E$1="","",IF(NOSA!O10457=تحویلی!$E$1,تحویلی!$E$1&amp;COUNTIF(NOSA!$O$1:O10457,تحویلی!$E$1),"")),"")</f>
        <v/>
      </c>
      <c r="E10457" s="10" t="str">
        <f t="shared" si="666"/>
        <v>8259751</v>
      </c>
      <c r="F10457" s="10" t="str">
        <f>IFERROR(VLOOKUP(I10457,DATABASE!$N:$O,2,FALSE),"")</f>
        <v>فيلتر ماسك نيم صورت (3M) مدل 2091</v>
      </c>
      <c r="G10457" s="3" t="s">
        <v>3946</v>
      </c>
      <c r="H10457" s="4">
        <v>8259</v>
      </c>
      <c r="I10457" s="3" t="s">
        <v>1475</v>
      </c>
      <c r="J10457" s="3" t="s">
        <v>4638</v>
      </c>
      <c r="K10457" s="5">
        <v>1</v>
      </c>
      <c r="L10457" s="3" t="s">
        <v>8</v>
      </c>
      <c r="M10457" s="3" t="s">
        <v>4623</v>
      </c>
      <c r="N10457" s="3" t="s">
        <v>2034</v>
      </c>
      <c r="O10457" s="1">
        <v>751</v>
      </c>
      <c r="P10457" s="4">
        <v>1</v>
      </c>
      <c r="Q10457" s="10">
        <f t="shared" si="663"/>
        <v>751</v>
      </c>
    </row>
    <row r="10458" spans="2:17" ht="20.25" customHeight="1">
      <c r="B10458" s="10" t="str">
        <f t="shared" si="664"/>
        <v>دستكش ضد برش سبك221</v>
      </c>
      <c r="C10458" s="10" t="str">
        <f t="shared" si="665"/>
        <v>دستكش ضد برش سبك1404/06/29221</v>
      </c>
      <c r="D10458" s="10" t="str">
        <f>IFERROR(IF(تحویلی!$E$1="","",IF(NOSA!O10458=تحویلی!$E$1,تحویلی!$E$1&amp;COUNTIF(NOSA!$O$1:O10458,تحویلی!$E$1),"")),"")</f>
        <v/>
      </c>
      <c r="E10458" s="10" t="str">
        <f t="shared" si="666"/>
        <v>8261221</v>
      </c>
      <c r="F10458" s="10" t="str">
        <f>IFERROR(VLOOKUP(I10458,DATABASE!$N:$O,2,FALSE),"")</f>
        <v>دستكش ضد برش سبك</v>
      </c>
      <c r="G10458" s="3" t="s">
        <v>3946</v>
      </c>
      <c r="H10458" s="4">
        <v>8261</v>
      </c>
      <c r="I10458" s="3" t="s">
        <v>1442</v>
      </c>
      <c r="J10458" s="3" t="s">
        <v>4602</v>
      </c>
      <c r="K10458" s="5">
        <v>1</v>
      </c>
      <c r="L10458" s="3" t="s">
        <v>3</v>
      </c>
      <c r="M10458" s="3" t="s">
        <v>4623</v>
      </c>
      <c r="N10458" s="3" t="s">
        <v>2703</v>
      </c>
      <c r="O10458" s="1">
        <v>221</v>
      </c>
      <c r="P10458" s="4">
        <v>1</v>
      </c>
      <c r="Q10458" s="10">
        <f t="shared" si="663"/>
        <v>221</v>
      </c>
    </row>
    <row r="10459" spans="2:17" ht="20.25" customHeight="1">
      <c r="B10459" s="10" t="str">
        <f t="shared" si="664"/>
        <v>شيشه مات ماسك جوشكاري582</v>
      </c>
      <c r="C10459" s="10" t="str">
        <f t="shared" si="665"/>
        <v>شيشه مات ماسك جوشكاري1404/06/30582</v>
      </c>
      <c r="D10459" s="10" t="str">
        <f>IFERROR(IF(تحویلی!$E$1="","",IF(NOSA!O10459=تحویلی!$E$1,تحویلی!$E$1&amp;COUNTIF(NOSA!$O$1:O10459,تحویلی!$E$1),"")),"")</f>
        <v/>
      </c>
      <c r="E10459" s="10" t="str">
        <f t="shared" si="666"/>
        <v>8267582</v>
      </c>
      <c r="F10459" s="10" t="str">
        <f>IFERROR(VLOOKUP(I10459,DATABASE!$N:$O,2,FALSE),"")</f>
        <v>شيشه مات ماسك جوشكاري</v>
      </c>
      <c r="G10459" s="3" t="s">
        <v>3947</v>
      </c>
      <c r="H10459" s="4">
        <v>8267</v>
      </c>
      <c r="I10459" s="3" t="s">
        <v>1507</v>
      </c>
      <c r="J10459" s="3" t="s">
        <v>4641</v>
      </c>
      <c r="K10459" s="5">
        <v>3</v>
      </c>
      <c r="L10459" s="3" t="s">
        <v>8</v>
      </c>
      <c r="M10459" s="3" t="s">
        <v>189</v>
      </c>
      <c r="N10459" s="3" t="s">
        <v>1951</v>
      </c>
      <c r="O10459" s="1">
        <v>582</v>
      </c>
      <c r="P10459" s="4">
        <v>0</v>
      </c>
      <c r="Q10459" s="10">
        <f t="shared" si="663"/>
        <v>582</v>
      </c>
    </row>
    <row r="10460" spans="2:17" ht="20.25" customHeight="1">
      <c r="B10460" s="10" t="str">
        <f t="shared" si="664"/>
        <v>دستكش ضد برش سبك835</v>
      </c>
      <c r="C10460" s="10" t="str">
        <f t="shared" si="665"/>
        <v>دستكش ضد برش سبك1404/06/30835</v>
      </c>
      <c r="D10460" s="10" t="str">
        <f>IFERROR(IF(تحویلی!$E$1="","",IF(NOSA!O10460=تحویلی!$E$1,تحویلی!$E$1&amp;COUNTIF(NOSA!$O$1:O10460,تحویلی!$E$1),"")),"")</f>
        <v/>
      </c>
      <c r="E10460" s="10" t="str">
        <f t="shared" si="666"/>
        <v>8278835</v>
      </c>
      <c r="F10460" s="10" t="str">
        <f>IFERROR(VLOOKUP(I10460,DATABASE!$N:$O,2,FALSE),"")</f>
        <v>دستكش ضد برش سبك</v>
      </c>
      <c r="G10460" s="3" t="s">
        <v>3947</v>
      </c>
      <c r="H10460" s="4">
        <v>8278</v>
      </c>
      <c r="I10460" s="3" t="s">
        <v>1442</v>
      </c>
      <c r="J10460" s="3" t="s">
        <v>4602</v>
      </c>
      <c r="K10460" s="5">
        <v>1</v>
      </c>
      <c r="L10460" s="3" t="s">
        <v>3</v>
      </c>
      <c r="M10460" s="3" t="s">
        <v>4603</v>
      </c>
      <c r="N10460" s="3" t="s">
        <v>2659</v>
      </c>
      <c r="O10460" s="1">
        <v>835</v>
      </c>
      <c r="P10460" s="4">
        <v>1</v>
      </c>
      <c r="Q10460" s="10">
        <f t="shared" si="663"/>
        <v>835</v>
      </c>
    </row>
    <row r="10461" spans="2:17" ht="20.25" customHeight="1">
      <c r="B10461" s="10" t="str">
        <f t="shared" si="664"/>
        <v>دستكش كف مواد سبك460</v>
      </c>
      <c r="C10461" s="10" t="str">
        <f t="shared" si="665"/>
        <v>دستكش كف مواد سبك1404/06/30460</v>
      </c>
      <c r="D10461" s="10" t="str">
        <f>IFERROR(IF(تحویلی!$E$1="","",IF(NOSA!O10461=تحویلی!$E$1,تحویلی!$E$1&amp;COUNTIF(NOSA!$O$1:O10461,تحویلی!$E$1),"")),"")</f>
        <v/>
      </c>
      <c r="E10461" s="10" t="str">
        <f t="shared" si="666"/>
        <v>8294460</v>
      </c>
      <c r="F10461" s="10" t="str">
        <f>IFERROR(VLOOKUP(I10461,DATABASE!$N:$O,2,FALSE),"")</f>
        <v>دستكش كف مواد سبك</v>
      </c>
      <c r="G10461" s="3" t="s">
        <v>3947</v>
      </c>
      <c r="H10461" s="4">
        <v>8294</v>
      </c>
      <c r="I10461" s="3" t="s">
        <v>1456</v>
      </c>
      <c r="J10461" s="3" t="s">
        <v>4605</v>
      </c>
      <c r="K10461" s="5">
        <v>1</v>
      </c>
      <c r="L10461" s="3" t="s">
        <v>3</v>
      </c>
      <c r="M10461" s="3" t="s">
        <v>4603</v>
      </c>
      <c r="N10461" s="3" t="s">
        <v>1302</v>
      </c>
      <c r="O10461" s="1">
        <v>460</v>
      </c>
      <c r="P10461" s="4">
        <v>1</v>
      </c>
      <c r="Q10461" s="10">
        <f t="shared" si="663"/>
        <v>460</v>
      </c>
    </row>
    <row r="10462" spans="2:17" ht="20.25" customHeight="1">
      <c r="B10462" s="10" t="str">
        <f t="shared" si="664"/>
        <v>لباس كار كارشناسي702</v>
      </c>
      <c r="C10462" s="10" t="str">
        <f t="shared" si="665"/>
        <v>لباس كار كارشناسي1404/06/30702</v>
      </c>
      <c r="D10462" s="10" t="str">
        <f>IFERROR(IF(تحویلی!$E$1="","",IF(NOSA!O10462=تحویلی!$E$1,تحویلی!$E$1&amp;COUNTIF(NOSA!$O$1:O10462,تحویلی!$E$1),"")),"")</f>
        <v/>
      </c>
      <c r="E10462" s="10" t="str">
        <f t="shared" si="666"/>
        <v>8296702</v>
      </c>
      <c r="F10462" s="10" t="str">
        <f>IFERROR(VLOOKUP(I10462,DATABASE!$N:$O,2,FALSE),"")</f>
        <v>لباس كار كارشناسي</v>
      </c>
      <c r="G10462" s="3" t="s">
        <v>3947</v>
      </c>
      <c r="H10462" s="4">
        <v>8296</v>
      </c>
      <c r="I10462" s="3" t="s">
        <v>2347</v>
      </c>
      <c r="J10462" s="3" t="s">
        <v>4752</v>
      </c>
      <c r="K10462" s="5">
        <v>1</v>
      </c>
      <c r="L10462" s="3" t="s">
        <v>28</v>
      </c>
      <c r="M10462" s="3" t="s">
        <v>40</v>
      </c>
      <c r="N10462" s="3" t="s">
        <v>4816</v>
      </c>
      <c r="O10462" s="1">
        <v>702</v>
      </c>
      <c r="P10462" s="4">
        <v>1</v>
      </c>
      <c r="Q10462" s="10">
        <f t="shared" si="663"/>
        <v>702</v>
      </c>
    </row>
    <row r="10463" spans="2:17" ht="20.25" customHeight="1">
      <c r="B10463" s="10" t="str">
        <f t="shared" si="664"/>
        <v>دستكش ضد برش سبك702</v>
      </c>
      <c r="C10463" s="10" t="str">
        <f t="shared" si="665"/>
        <v>دستكش ضد برش سبك1404/06/30702</v>
      </c>
      <c r="D10463" s="10" t="str">
        <f>IFERROR(IF(تحویلی!$E$1="","",IF(NOSA!O10463=تحویلی!$E$1,تحویلی!$E$1&amp;COUNTIF(NOSA!$O$1:O10463,تحویلی!$E$1),"")),"")</f>
        <v/>
      </c>
      <c r="E10463" s="10" t="str">
        <f t="shared" si="666"/>
        <v>8296702</v>
      </c>
      <c r="F10463" s="10" t="str">
        <f>IFERROR(VLOOKUP(I10463,DATABASE!$N:$O,2,FALSE),"")</f>
        <v>دستكش ضد برش سبك</v>
      </c>
      <c r="G10463" s="3" t="s">
        <v>3947</v>
      </c>
      <c r="H10463" s="4">
        <v>8296</v>
      </c>
      <c r="I10463" s="3" t="s">
        <v>1442</v>
      </c>
      <c r="J10463" s="3" t="s">
        <v>4602</v>
      </c>
      <c r="K10463" s="5">
        <v>1</v>
      </c>
      <c r="L10463" s="3" t="s">
        <v>3</v>
      </c>
      <c r="M10463" s="3" t="s">
        <v>40</v>
      </c>
      <c r="N10463" s="3" t="s">
        <v>4816</v>
      </c>
      <c r="O10463" s="1">
        <v>702</v>
      </c>
      <c r="P10463" s="4">
        <v>1</v>
      </c>
      <c r="Q10463" s="10">
        <f t="shared" si="663"/>
        <v>702</v>
      </c>
    </row>
    <row r="10464" spans="2:17" ht="20.25" customHeight="1">
      <c r="B10464" s="10" t="str">
        <f t="shared" si="664"/>
        <v>عينك كهربايي (روكلاهي)45</v>
      </c>
      <c r="C10464" s="10" t="str">
        <f t="shared" si="665"/>
        <v>عينك كهربايي (روكلاهي)1404/06/3045</v>
      </c>
      <c r="D10464" s="10" t="str">
        <f>IFERROR(IF(تحویلی!$E$1="","",IF(NOSA!O10464=تحویلی!$E$1,تحویلی!$E$1&amp;COUNTIF(NOSA!$O$1:O10464,تحویلی!$E$1),"")),"")</f>
        <v/>
      </c>
      <c r="E10464" s="10" t="str">
        <f t="shared" si="666"/>
        <v>829745</v>
      </c>
      <c r="F10464" s="10" t="str">
        <f>IFERROR(VLOOKUP(I10464,DATABASE!$N:$O,2,FALSE),"")</f>
        <v>عينك كهربايي (روكلاهي)</v>
      </c>
      <c r="G10464" s="3" t="s">
        <v>3947</v>
      </c>
      <c r="H10464" s="4">
        <v>8297</v>
      </c>
      <c r="I10464" s="3" t="s">
        <v>1560</v>
      </c>
      <c r="J10464" s="3" t="s">
        <v>4718</v>
      </c>
      <c r="K10464" s="5">
        <v>1</v>
      </c>
      <c r="L10464" s="3" t="s">
        <v>8</v>
      </c>
      <c r="M10464" s="3" t="s">
        <v>4608</v>
      </c>
      <c r="N10464" s="3" t="s">
        <v>4817</v>
      </c>
      <c r="O10464" s="1">
        <v>45</v>
      </c>
      <c r="P10464" s="4">
        <v>1</v>
      </c>
      <c r="Q10464" s="10">
        <f t="shared" si="663"/>
        <v>45</v>
      </c>
    </row>
    <row r="10465" spans="2:17" ht="20.25" customHeight="1">
      <c r="B10465" s="10" t="str">
        <f t="shared" si="664"/>
        <v>66</v>
      </c>
      <c r="C10465" s="10" t="str">
        <f t="shared" si="665"/>
        <v>1404/06/3066</v>
      </c>
      <c r="D10465" s="10" t="str">
        <f>IFERROR(IF(تحویلی!$E$1="","",IF(NOSA!O10465=تحویلی!$E$1,تحویلی!$E$1&amp;COUNTIF(NOSA!$O$1:O10465,تحویلی!$E$1),"")),"")</f>
        <v/>
      </c>
      <c r="E10465" s="10" t="str">
        <f t="shared" si="666"/>
        <v>829966</v>
      </c>
      <c r="F10465" s="10" t="str">
        <f>IFERROR(VLOOKUP(I10465,DATABASE!$N:$O,2,FALSE),"")</f>
        <v/>
      </c>
      <c r="G10465" s="3" t="s">
        <v>3947</v>
      </c>
      <c r="H10465" s="4">
        <v>8299</v>
      </c>
      <c r="I10465" s="3" t="s">
        <v>3559</v>
      </c>
      <c r="J10465" s="3" t="s">
        <v>4625</v>
      </c>
      <c r="K10465" s="5">
        <v>1</v>
      </c>
      <c r="L10465" s="3" t="s">
        <v>8</v>
      </c>
      <c r="M10465" s="3" t="s">
        <v>40</v>
      </c>
      <c r="N10465" s="3" t="s">
        <v>469</v>
      </c>
      <c r="O10465" s="1">
        <v>66</v>
      </c>
      <c r="P10465" s="4">
        <v>1</v>
      </c>
      <c r="Q10465" s="10">
        <f t="shared" si="663"/>
        <v>66</v>
      </c>
    </row>
    <row r="10466" spans="2:17" ht="20.25" customHeight="1">
      <c r="B10466" s="10" t="str">
        <f t="shared" si="664"/>
        <v>دستكش ضد برش سبك950</v>
      </c>
      <c r="C10466" s="10" t="str">
        <f t="shared" si="665"/>
        <v>دستكش ضد برش سبك1404/06/30950</v>
      </c>
      <c r="D10466" s="10" t="str">
        <f>IFERROR(IF(تحویلی!$E$1="","",IF(NOSA!O10466=تحویلی!$E$1,تحویلی!$E$1&amp;COUNTIF(NOSA!$O$1:O10466,تحویلی!$E$1),"")),"")</f>
        <v/>
      </c>
      <c r="E10466" s="10" t="str">
        <f t="shared" si="666"/>
        <v>8300950</v>
      </c>
      <c r="F10466" s="10" t="str">
        <f>IFERROR(VLOOKUP(I10466,DATABASE!$N:$O,2,FALSE),"")</f>
        <v>دستكش ضد برش سبك</v>
      </c>
      <c r="G10466" s="3" t="s">
        <v>3947</v>
      </c>
      <c r="H10466" s="4">
        <v>8300</v>
      </c>
      <c r="I10466" s="3" t="s">
        <v>1442</v>
      </c>
      <c r="J10466" s="3" t="s">
        <v>4602</v>
      </c>
      <c r="K10466" s="5">
        <v>1</v>
      </c>
      <c r="L10466" s="3" t="s">
        <v>3</v>
      </c>
      <c r="M10466" s="3" t="s">
        <v>4608</v>
      </c>
      <c r="N10466" s="3" t="s">
        <v>4148</v>
      </c>
      <c r="O10466" s="1">
        <v>950</v>
      </c>
      <c r="P10466" s="4">
        <v>1</v>
      </c>
      <c r="Q10466" s="10">
        <f t="shared" si="663"/>
        <v>950</v>
      </c>
    </row>
    <row r="10467" spans="2:17" ht="20.25" customHeight="1">
      <c r="B10467" s="10" t="str">
        <f t="shared" si="664"/>
        <v>ماسك N95) FFP2 )741</v>
      </c>
      <c r="C10467" s="10" t="str">
        <f t="shared" si="665"/>
        <v>ماسك N95) FFP2 )1404/06/31741</v>
      </c>
      <c r="D10467" s="10" t="str">
        <f>IFERROR(IF(تحویلی!$E$1="","",IF(NOSA!O10467=تحویلی!$E$1,تحویلی!$E$1&amp;COUNTIF(NOSA!$O$1:O10467,تحویلی!$E$1),"")),"")</f>
        <v/>
      </c>
      <c r="E10467" s="10" t="str">
        <f t="shared" si="666"/>
        <v>8304741</v>
      </c>
      <c r="F10467" s="10" t="str">
        <f>IFERROR(VLOOKUP(I10467,DATABASE!$N:$O,2,FALSE),"")</f>
        <v>ماسك N95) FFP2 )</v>
      </c>
      <c r="G10467" s="3" t="s">
        <v>3948</v>
      </c>
      <c r="H10467" s="3">
        <v>8304</v>
      </c>
      <c r="I10467" s="3" t="s">
        <v>1469</v>
      </c>
      <c r="J10467" s="3" t="s">
        <v>4614</v>
      </c>
      <c r="K10467" s="3">
        <v>60</v>
      </c>
      <c r="L10467" s="3" t="s">
        <v>8</v>
      </c>
      <c r="M10467" s="3" t="s">
        <v>63</v>
      </c>
      <c r="N10467" s="3" t="s">
        <v>4818</v>
      </c>
      <c r="O10467" s="3">
        <v>741</v>
      </c>
      <c r="P10467" s="3">
        <v>0</v>
      </c>
      <c r="Q10467" s="10">
        <f t="shared" si="663"/>
        <v>741</v>
      </c>
    </row>
    <row r="10468" spans="2:17" ht="20.25" customHeight="1">
      <c r="B10468" s="10" t="str">
        <f t="shared" si="664"/>
        <v>دستكش كف مواد سبك955</v>
      </c>
      <c r="C10468" s="10" t="str">
        <f t="shared" si="665"/>
        <v>دستكش كف مواد سبك1404/06/31955</v>
      </c>
      <c r="D10468" s="10" t="str">
        <f>IFERROR(IF(تحویلی!$E$1="","",IF(NOSA!O10468=تحویلی!$E$1,تحویلی!$E$1&amp;COUNTIF(NOSA!$O$1:O10468,تحویلی!$E$1),"")),"")</f>
        <v/>
      </c>
      <c r="E10468" s="10" t="str">
        <f t="shared" si="666"/>
        <v>8318955</v>
      </c>
      <c r="F10468" s="10" t="str">
        <f>IFERROR(VLOOKUP(I10468,DATABASE!$N:$O,2,FALSE),"")</f>
        <v>دستكش كف مواد سبك</v>
      </c>
      <c r="G10468" s="3" t="s">
        <v>3948</v>
      </c>
      <c r="H10468" s="3">
        <v>8318</v>
      </c>
      <c r="I10468" s="3" t="s">
        <v>1456</v>
      </c>
      <c r="J10468" s="3" t="s">
        <v>4605</v>
      </c>
      <c r="K10468" s="3">
        <v>1</v>
      </c>
      <c r="L10468" s="3" t="s">
        <v>3</v>
      </c>
      <c r="M10468" s="3" t="s">
        <v>4603</v>
      </c>
      <c r="N10468" s="3" t="s">
        <v>4572</v>
      </c>
      <c r="O10468" s="3">
        <v>955</v>
      </c>
      <c r="P10468" s="3">
        <v>1</v>
      </c>
      <c r="Q10468" s="10">
        <f t="shared" si="663"/>
        <v>955</v>
      </c>
    </row>
    <row r="10469" spans="2:17" ht="20.25" customHeight="1">
      <c r="B10469" s="10" t="str">
        <f t="shared" si="664"/>
        <v>دستكش ضد برش سبك717</v>
      </c>
      <c r="C10469" s="10" t="str">
        <f t="shared" si="665"/>
        <v>دستكش ضد برش سبك1404/06/31717</v>
      </c>
      <c r="D10469" s="10" t="str">
        <f>IFERROR(IF(تحویلی!$E$1="","",IF(NOSA!O10469=تحویلی!$E$1,تحویلی!$E$1&amp;COUNTIF(NOSA!$O$1:O10469,تحویلی!$E$1),"")),"")</f>
        <v/>
      </c>
      <c r="E10469" s="10" t="str">
        <f t="shared" si="666"/>
        <v>8326717</v>
      </c>
      <c r="F10469" s="10" t="str">
        <f>IFERROR(VLOOKUP(I10469,DATABASE!$N:$O,2,FALSE),"")</f>
        <v>دستكش ضد برش سبك</v>
      </c>
      <c r="G10469" s="3" t="s">
        <v>3948</v>
      </c>
      <c r="H10469" s="3">
        <v>8326</v>
      </c>
      <c r="I10469" s="3" t="s">
        <v>1442</v>
      </c>
      <c r="J10469" s="3" t="s">
        <v>4602</v>
      </c>
      <c r="K10469" s="3">
        <v>1</v>
      </c>
      <c r="L10469" s="3" t="s">
        <v>3</v>
      </c>
      <c r="M10469" s="3" t="s">
        <v>4603</v>
      </c>
      <c r="N10469" s="3" t="s">
        <v>4757</v>
      </c>
      <c r="O10469" s="3">
        <v>717</v>
      </c>
      <c r="P10469" s="3">
        <v>1</v>
      </c>
      <c r="Q10469" s="10">
        <f t="shared" si="663"/>
        <v>717</v>
      </c>
    </row>
    <row r="10470" spans="2:17" ht="20.25" customHeight="1">
      <c r="B10470" s="10" t="str">
        <f t="shared" si="664"/>
        <v>دستكش پلاستيكي يكبارمصرف948</v>
      </c>
      <c r="C10470" s="10" t="str">
        <f t="shared" si="665"/>
        <v>دستكش پلاستيكي يكبارمصرف1404/06/31948</v>
      </c>
      <c r="D10470" s="10" t="str">
        <f>IFERROR(IF(تحویلی!$E$1="","",IF(NOSA!O10470=تحویلی!$E$1,تحویلی!$E$1&amp;COUNTIF(NOSA!$O$1:O10470,تحویلی!$E$1),"")),"")</f>
        <v/>
      </c>
      <c r="E10470" s="10" t="str">
        <f t="shared" si="666"/>
        <v>8327948</v>
      </c>
      <c r="F10470" s="10" t="str">
        <f>IFERROR(VLOOKUP(I10470,DATABASE!$N:$O,2,FALSE),"")</f>
        <v>دستكش پلاستيكي يكبارمصرف</v>
      </c>
      <c r="G10470" s="3" t="s">
        <v>3948</v>
      </c>
      <c r="H10470" s="3">
        <v>8327</v>
      </c>
      <c r="I10470" s="3" t="s">
        <v>1732</v>
      </c>
      <c r="J10470" s="3" t="s">
        <v>4819</v>
      </c>
      <c r="K10470" s="3">
        <v>2</v>
      </c>
      <c r="L10470" s="3" t="s">
        <v>659</v>
      </c>
      <c r="M10470" s="3" t="s">
        <v>4820</v>
      </c>
      <c r="N10470" s="3" t="s">
        <v>4698</v>
      </c>
      <c r="O10470" s="3">
        <v>948</v>
      </c>
      <c r="P10470" s="3">
        <v>0</v>
      </c>
      <c r="Q10470" s="10">
        <f t="shared" si="663"/>
        <v>948</v>
      </c>
    </row>
    <row r="10471" spans="2:17" ht="20.25" customHeight="1">
      <c r="B10471" s="10" t="str">
        <f t="shared" si="664"/>
        <v>دستكش ضد برش سبك128</v>
      </c>
      <c r="C10471" s="10" t="str">
        <f t="shared" si="665"/>
        <v>دستكش ضد برش سبك1404/06/31128</v>
      </c>
      <c r="D10471" s="10" t="str">
        <f>IFERROR(IF(تحویلی!$E$1="","",IF(NOSA!O10471=تحویلی!$E$1,تحویلی!$E$1&amp;COUNTIF(NOSA!$O$1:O10471,تحویلی!$E$1),"")),"")</f>
        <v/>
      </c>
      <c r="E10471" s="10" t="str">
        <f t="shared" si="666"/>
        <v>8329128</v>
      </c>
      <c r="F10471" s="10" t="str">
        <f>IFERROR(VLOOKUP(I10471,DATABASE!$N:$O,2,FALSE),"")</f>
        <v>دستكش ضد برش سبك</v>
      </c>
      <c r="G10471" s="3" t="s">
        <v>3948</v>
      </c>
      <c r="H10471" s="3">
        <v>8329</v>
      </c>
      <c r="I10471" s="3" t="s">
        <v>1442</v>
      </c>
      <c r="J10471" s="3" t="s">
        <v>4602</v>
      </c>
      <c r="K10471" s="3">
        <v>1</v>
      </c>
      <c r="L10471" s="3" t="s">
        <v>3</v>
      </c>
      <c r="M10471" s="3" t="s">
        <v>4608</v>
      </c>
      <c r="N10471" s="3" t="s">
        <v>4727</v>
      </c>
      <c r="O10471" s="3">
        <v>128</v>
      </c>
      <c r="P10471" s="3">
        <v>1</v>
      </c>
      <c r="Q10471" s="10">
        <f t="shared" si="663"/>
        <v>128</v>
      </c>
    </row>
    <row r="10472" spans="2:17" ht="20.25" customHeight="1">
      <c r="B10472" s="10" t="str">
        <f t="shared" si="664"/>
        <v>دستكش ساق بلند نسوز128</v>
      </c>
      <c r="C10472" s="10" t="str">
        <f t="shared" si="665"/>
        <v>دستكش ساق بلند نسوز1404/06/31128</v>
      </c>
      <c r="D10472" s="10" t="str">
        <f>IFERROR(IF(تحویلی!$E$1="","",IF(NOSA!O10472=تحویلی!$E$1,تحویلی!$E$1&amp;COUNTIF(NOSA!$O$1:O10472,تحویلی!$E$1),"")),"")</f>
        <v/>
      </c>
      <c r="E10472" s="10" t="str">
        <f t="shared" si="666"/>
        <v>8329128</v>
      </c>
      <c r="F10472" s="10" t="str">
        <f>IFERROR(VLOOKUP(I10472,DATABASE!$N:$O,2,FALSE),"")</f>
        <v>دستكش ساق بلند نسوز</v>
      </c>
      <c r="G10472" s="3" t="s">
        <v>3948</v>
      </c>
      <c r="H10472" s="3">
        <v>8329</v>
      </c>
      <c r="I10472" s="3" t="s">
        <v>1461</v>
      </c>
      <c r="J10472" s="3" t="s">
        <v>4643</v>
      </c>
      <c r="K10472" s="3">
        <v>1</v>
      </c>
      <c r="L10472" s="3" t="s">
        <v>3</v>
      </c>
      <c r="M10472" s="3" t="s">
        <v>87</v>
      </c>
      <c r="N10472" s="3" t="s">
        <v>4727</v>
      </c>
      <c r="O10472" s="3">
        <v>128</v>
      </c>
      <c r="P10472" s="3">
        <v>1</v>
      </c>
      <c r="Q10472" s="10">
        <f t="shared" si="663"/>
        <v>128</v>
      </c>
    </row>
    <row r="10473" spans="2:17" ht="20.25" customHeight="1">
      <c r="B10473" s="10" t="str">
        <f t="shared" si="664"/>
        <v>هدگير نقاب690</v>
      </c>
      <c r="C10473" s="10" t="str">
        <f t="shared" si="665"/>
        <v>هدگير نقاب1404/06/31690</v>
      </c>
      <c r="D10473" s="10" t="str">
        <f>IFERROR(IF(تحویلی!$E$1="","",IF(NOSA!O10473=تحویلی!$E$1,تحویلی!$E$1&amp;COUNTIF(NOSA!$O$1:O10473,تحویلی!$E$1),"")),"")</f>
        <v/>
      </c>
      <c r="E10473" s="10" t="str">
        <f t="shared" si="666"/>
        <v>8336690</v>
      </c>
      <c r="F10473" s="10" t="str">
        <f>IFERROR(VLOOKUP(I10473,DATABASE!$N:$O,2,FALSE),"")</f>
        <v>هدگير نقاب</v>
      </c>
      <c r="G10473" s="3" t="s">
        <v>3948</v>
      </c>
      <c r="H10473" s="3">
        <v>8336</v>
      </c>
      <c r="I10473" s="3" t="s">
        <v>1468</v>
      </c>
      <c r="J10473" s="3" t="s">
        <v>4728</v>
      </c>
      <c r="K10473" s="3">
        <v>1</v>
      </c>
      <c r="L10473" s="3" t="s">
        <v>8</v>
      </c>
      <c r="M10473" s="3" t="s">
        <v>87</v>
      </c>
      <c r="N10473" s="3" t="s">
        <v>4821</v>
      </c>
      <c r="O10473" s="3">
        <v>690</v>
      </c>
      <c r="P10473" s="3">
        <v>1</v>
      </c>
      <c r="Q10473" s="10">
        <f t="shared" si="663"/>
        <v>690</v>
      </c>
    </row>
    <row r="10474" spans="2:17" ht="20.25" customHeight="1">
      <c r="B10474" s="10" t="str">
        <f t="shared" si="664"/>
        <v>نقاب تيره محافظ صورت معمولي690</v>
      </c>
      <c r="C10474" s="10" t="str">
        <f t="shared" si="665"/>
        <v>نقاب تيره محافظ صورت معمولي1404/06/31690</v>
      </c>
      <c r="D10474" s="10" t="str">
        <f>IFERROR(IF(تحویلی!$E$1="","",IF(NOSA!O10474=تحویلی!$E$1,تحویلی!$E$1&amp;COUNTIF(NOSA!$O$1:O10474,تحویلی!$E$1),"")),"")</f>
        <v/>
      </c>
      <c r="E10474" s="10" t="str">
        <f t="shared" si="666"/>
        <v>8336690</v>
      </c>
      <c r="F10474" s="10" t="str">
        <f>IFERROR(VLOOKUP(I10474,DATABASE!$N:$O,2,FALSE),"")</f>
        <v>نقاب تيره محافظ صورت معمولي</v>
      </c>
      <c r="G10474" s="3" t="s">
        <v>3948</v>
      </c>
      <c r="H10474" s="3">
        <v>8336</v>
      </c>
      <c r="I10474" s="3" t="s">
        <v>1557</v>
      </c>
      <c r="J10474" s="3" t="s">
        <v>4682</v>
      </c>
      <c r="K10474" s="3">
        <v>1</v>
      </c>
      <c r="L10474" s="3" t="s">
        <v>8</v>
      </c>
      <c r="M10474" s="3" t="s">
        <v>87</v>
      </c>
      <c r="N10474" s="3" t="s">
        <v>4821</v>
      </c>
      <c r="O10474" s="3">
        <v>690</v>
      </c>
      <c r="P10474" s="3">
        <v>1</v>
      </c>
      <c r="Q10474" s="10">
        <f t="shared" ref="Q10474:Q10537" si="667">VALUE(O10474)</f>
        <v>690</v>
      </c>
    </row>
    <row r="10475" spans="2:17" ht="20.25" customHeight="1">
      <c r="B10475" s="10" t="str">
        <f t="shared" si="664"/>
        <v>دستكش ساق بلند نسوز690</v>
      </c>
      <c r="C10475" s="10" t="str">
        <f t="shared" si="665"/>
        <v>دستكش ساق بلند نسوز1404/06/31690</v>
      </c>
      <c r="D10475" s="10" t="str">
        <f>IFERROR(IF(تحویلی!$E$1="","",IF(NOSA!O10475=تحویلی!$E$1,تحویلی!$E$1&amp;COUNTIF(NOSA!$O$1:O10475,تحویلی!$E$1),"")),"")</f>
        <v/>
      </c>
      <c r="E10475" s="10" t="str">
        <f t="shared" si="666"/>
        <v>8336690</v>
      </c>
      <c r="F10475" s="10" t="str">
        <f>IFERROR(VLOOKUP(I10475,DATABASE!$N:$O,2,FALSE),"")</f>
        <v>دستكش ساق بلند نسوز</v>
      </c>
      <c r="G10475" s="3" t="s">
        <v>3948</v>
      </c>
      <c r="H10475" s="3">
        <v>8336</v>
      </c>
      <c r="I10475" s="3" t="s">
        <v>1461</v>
      </c>
      <c r="J10475" s="3" t="s">
        <v>4643</v>
      </c>
      <c r="K10475" s="3">
        <v>1</v>
      </c>
      <c r="L10475" s="3" t="s">
        <v>3</v>
      </c>
      <c r="M10475" s="3" t="s">
        <v>87</v>
      </c>
      <c r="N10475" s="3" t="s">
        <v>4821</v>
      </c>
      <c r="O10475" s="3">
        <v>690</v>
      </c>
      <c r="P10475" s="3">
        <v>1</v>
      </c>
      <c r="Q10475" s="10">
        <f t="shared" si="667"/>
        <v>690</v>
      </c>
    </row>
    <row r="10476" spans="2:17" ht="20.25" customHeight="1">
      <c r="B10476" s="10" t="str">
        <f t="shared" si="664"/>
        <v>دستكش ضد برش سبك893</v>
      </c>
      <c r="C10476" s="10" t="str">
        <f t="shared" si="665"/>
        <v>دستكش ضد برش سبك1404/07/01893</v>
      </c>
      <c r="D10476" s="10" t="str">
        <f>IFERROR(IF(تحویلی!$E$1="","",IF(NOSA!O10476=تحویلی!$E$1,تحویلی!$E$1&amp;COUNTIF(NOSA!$O$1:O10476,تحویلی!$E$1),"")),"")</f>
        <v/>
      </c>
      <c r="E10476" s="10" t="str">
        <f t="shared" si="666"/>
        <v>8349893</v>
      </c>
      <c r="F10476" s="10" t="str">
        <f>IFERROR(VLOOKUP(I10476,DATABASE!$N:$O,2,FALSE),"")</f>
        <v>دستكش ضد برش سبك</v>
      </c>
      <c r="G10476" s="448" t="s">
        <v>3949</v>
      </c>
      <c r="H10476" s="449">
        <v>8349</v>
      </c>
      <c r="I10476" s="448" t="s">
        <v>1442</v>
      </c>
      <c r="J10476" s="448" t="s">
        <v>4602</v>
      </c>
      <c r="K10476" s="450">
        <v>1</v>
      </c>
      <c r="L10476" s="448" t="s">
        <v>3</v>
      </c>
      <c r="M10476" s="448" t="s">
        <v>4603</v>
      </c>
      <c r="N10476" s="448" t="s">
        <v>3490</v>
      </c>
      <c r="O10476" s="451">
        <v>893</v>
      </c>
      <c r="P10476" s="449">
        <v>1</v>
      </c>
      <c r="Q10476" s="10">
        <f t="shared" si="667"/>
        <v>893</v>
      </c>
    </row>
    <row r="10477" spans="2:17" ht="20.25" customHeight="1">
      <c r="B10477" s="10" t="str">
        <f t="shared" si="664"/>
        <v>دستكش كف مواد سبك8</v>
      </c>
      <c r="C10477" s="10" t="str">
        <f t="shared" si="665"/>
        <v>دستكش كف مواد سبك1404/07/018</v>
      </c>
      <c r="D10477" s="10" t="str">
        <f>IFERROR(IF(تحویلی!$E$1="","",IF(NOSA!O10477=تحویلی!$E$1,تحویلی!$E$1&amp;COUNTIF(NOSA!$O$1:O10477,تحویلی!$E$1),"")),"")</f>
        <v/>
      </c>
      <c r="E10477" s="10" t="str">
        <f t="shared" si="666"/>
        <v>83508</v>
      </c>
      <c r="F10477" s="10" t="str">
        <f>IFERROR(VLOOKUP(I10477,DATABASE!$N:$O,2,FALSE),"")</f>
        <v>دستكش كف مواد سبك</v>
      </c>
      <c r="G10477" s="448" t="s">
        <v>3949</v>
      </c>
      <c r="H10477" s="449">
        <v>8350</v>
      </c>
      <c r="I10477" s="448" t="s">
        <v>1456</v>
      </c>
      <c r="J10477" s="448" t="s">
        <v>4605</v>
      </c>
      <c r="K10477" s="450">
        <v>1</v>
      </c>
      <c r="L10477" s="448" t="s">
        <v>3</v>
      </c>
      <c r="M10477" s="448" t="s">
        <v>4603</v>
      </c>
      <c r="N10477" s="448" t="s">
        <v>144</v>
      </c>
      <c r="O10477" s="451">
        <v>8</v>
      </c>
      <c r="P10477" s="449">
        <v>1</v>
      </c>
      <c r="Q10477" s="10">
        <f t="shared" si="667"/>
        <v>8</v>
      </c>
    </row>
    <row r="10478" spans="2:17" ht="20.25" customHeight="1">
      <c r="B10478" s="10" t="str">
        <f t="shared" si="664"/>
        <v>دستكش ضد برش سبك149</v>
      </c>
      <c r="C10478" s="10" t="str">
        <f t="shared" si="665"/>
        <v>دستكش ضد برش سبك1404/07/01149</v>
      </c>
      <c r="D10478" s="10" t="str">
        <f>IFERROR(IF(تحویلی!$E$1="","",IF(NOSA!O10478=تحویلی!$E$1,تحویلی!$E$1&amp;COUNTIF(NOSA!$O$1:O10478,تحویلی!$E$1),"")),"")</f>
        <v/>
      </c>
      <c r="E10478" s="10" t="str">
        <f t="shared" si="666"/>
        <v>8356149</v>
      </c>
      <c r="F10478" s="10" t="str">
        <f>IFERROR(VLOOKUP(I10478,DATABASE!$N:$O,2,FALSE),"")</f>
        <v>دستكش ضد برش سبك</v>
      </c>
      <c r="G10478" s="448" t="s">
        <v>3949</v>
      </c>
      <c r="H10478" s="449">
        <v>8356</v>
      </c>
      <c r="I10478" s="448" t="s">
        <v>1442</v>
      </c>
      <c r="J10478" s="448" t="s">
        <v>4602</v>
      </c>
      <c r="K10478" s="450">
        <v>1</v>
      </c>
      <c r="L10478" s="448" t="s">
        <v>3</v>
      </c>
      <c r="M10478" s="448" t="s">
        <v>4608</v>
      </c>
      <c r="N10478" s="448" t="s">
        <v>4825</v>
      </c>
      <c r="O10478" s="451">
        <v>149</v>
      </c>
      <c r="P10478" s="449">
        <v>1</v>
      </c>
      <c r="Q10478" s="10">
        <f t="shared" si="667"/>
        <v>149</v>
      </c>
    </row>
    <row r="10479" spans="2:17" ht="20.25" customHeight="1">
      <c r="B10479" s="10" t="str">
        <f t="shared" si="664"/>
        <v>دستكش ساق بلند نسوز149</v>
      </c>
      <c r="C10479" s="10" t="str">
        <f t="shared" si="665"/>
        <v>دستكش ساق بلند نسوز1404/07/01149</v>
      </c>
      <c r="D10479" s="10" t="str">
        <f>IFERROR(IF(تحویلی!$E$1="","",IF(NOSA!O10479=تحویلی!$E$1,تحویلی!$E$1&amp;COUNTIF(NOSA!$O$1:O10479,تحویلی!$E$1),"")),"")</f>
        <v/>
      </c>
      <c r="E10479" s="10" t="str">
        <f t="shared" si="666"/>
        <v>8356149</v>
      </c>
      <c r="F10479" s="10" t="str">
        <f>IFERROR(VLOOKUP(I10479,DATABASE!$N:$O,2,FALSE),"")</f>
        <v>دستكش ساق بلند نسوز</v>
      </c>
      <c r="G10479" s="448" t="s">
        <v>3949</v>
      </c>
      <c r="H10479" s="449">
        <v>8356</v>
      </c>
      <c r="I10479" s="448" t="s">
        <v>1461</v>
      </c>
      <c r="J10479" s="448" t="s">
        <v>4643</v>
      </c>
      <c r="K10479" s="450">
        <v>1</v>
      </c>
      <c r="L10479" s="448" t="s">
        <v>3</v>
      </c>
      <c r="M10479" s="448" t="s">
        <v>4608</v>
      </c>
      <c r="N10479" s="448" t="s">
        <v>4825</v>
      </c>
      <c r="O10479" s="451">
        <v>149</v>
      </c>
      <c r="P10479" s="449">
        <v>1</v>
      </c>
      <c r="Q10479" s="10">
        <f t="shared" si="667"/>
        <v>149</v>
      </c>
    </row>
    <row r="10480" spans="2:17" ht="20.25" customHeight="1">
      <c r="B10480" s="10" t="str">
        <f t="shared" si="664"/>
        <v>عينك كهربايي (روكلاهي)149</v>
      </c>
      <c r="C10480" s="10" t="str">
        <f t="shared" si="665"/>
        <v>عينك كهربايي (روكلاهي)1404/07/01149</v>
      </c>
      <c r="D10480" s="10" t="str">
        <f>IFERROR(IF(تحویلی!$E$1="","",IF(NOSA!O10480=تحویلی!$E$1,تحویلی!$E$1&amp;COUNTIF(NOSA!$O$1:O10480,تحویلی!$E$1),"")),"")</f>
        <v/>
      </c>
      <c r="E10480" s="10" t="str">
        <f t="shared" si="666"/>
        <v>8356149</v>
      </c>
      <c r="F10480" s="10" t="str">
        <f>IFERROR(VLOOKUP(I10480,DATABASE!$N:$O,2,FALSE),"")</f>
        <v>عينك كهربايي (روكلاهي)</v>
      </c>
      <c r="G10480" s="448" t="s">
        <v>3949</v>
      </c>
      <c r="H10480" s="449">
        <v>8356</v>
      </c>
      <c r="I10480" s="448" t="s">
        <v>1560</v>
      </c>
      <c r="J10480" s="448" t="s">
        <v>4718</v>
      </c>
      <c r="K10480" s="450">
        <v>1</v>
      </c>
      <c r="L10480" s="448" t="s">
        <v>8</v>
      </c>
      <c r="M10480" s="448" t="s">
        <v>4608</v>
      </c>
      <c r="N10480" s="448" t="s">
        <v>4825</v>
      </c>
      <c r="O10480" s="451">
        <v>149</v>
      </c>
      <c r="P10480" s="449">
        <v>1</v>
      </c>
      <c r="Q10480" s="10">
        <f t="shared" si="667"/>
        <v>149</v>
      </c>
    </row>
    <row r="10481" spans="2:17" ht="20.25" customHeight="1">
      <c r="B10481" s="10" t="str">
        <f t="shared" si="664"/>
        <v>دستكش ضد برش سبك285</v>
      </c>
      <c r="C10481" s="10" t="str">
        <f t="shared" si="665"/>
        <v>دستكش ضد برش سبك1404/07/01285</v>
      </c>
      <c r="D10481" s="10" t="str">
        <f>IFERROR(IF(تحویلی!$E$1="","",IF(NOSA!O10481=تحویلی!$E$1,تحویلی!$E$1&amp;COUNTIF(NOSA!$O$1:O10481,تحویلی!$E$1),"")),"")</f>
        <v/>
      </c>
      <c r="E10481" s="10" t="str">
        <f t="shared" si="666"/>
        <v>8357285</v>
      </c>
      <c r="F10481" s="10" t="str">
        <f>IFERROR(VLOOKUP(I10481,DATABASE!$N:$O,2,FALSE),"")</f>
        <v>دستكش ضد برش سبك</v>
      </c>
      <c r="G10481" s="448" t="s">
        <v>3949</v>
      </c>
      <c r="H10481" s="449">
        <v>8357</v>
      </c>
      <c r="I10481" s="448" t="s">
        <v>1442</v>
      </c>
      <c r="J10481" s="448" t="s">
        <v>4602</v>
      </c>
      <c r="K10481" s="450">
        <v>1</v>
      </c>
      <c r="L10481" s="448" t="s">
        <v>3</v>
      </c>
      <c r="M10481" s="448" t="s">
        <v>4608</v>
      </c>
      <c r="N10481" s="448" t="s">
        <v>1897</v>
      </c>
      <c r="O10481" s="451">
        <v>285</v>
      </c>
      <c r="P10481" s="449">
        <v>1</v>
      </c>
      <c r="Q10481" s="10">
        <f t="shared" si="667"/>
        <v>285</v>
      </c>
    </row>
    <row r="10482" spans="2:17" ht="20.25" customHeight="1">
      <c r="B10482" s="10" t="str">
        <f t="shared" si="664"/>
        <v>دستكش ساق بلند نسوز303</v>
      </c>
      <c r="C10482" s="10" t="str">
        <f t="shared" si="665"/>
        <v>دستكش ساق بلند نسوز1404/07/01303</v>
      </c>
      <c r="D10482" s="10" t="str">
        <f>IFERROR(IF(تحویلی!$E$1="","",IF(NOSA!O10482=تحویلی!$E$1,تحویلی!$E$1&amp;COUNTIF(NOSA!$O$1:O10482,تحویلی!$E$1),"")),"")</f>
        <v/>
      </c>
      <c r="E10482" s="10" t="str">
        <f t="shared" si="666"/>
        <v>8359303</v>
      </c>
      <c r="F10482" s="10" t="str">
        <f>IFERROR(VLOOKUP(I10482,DATABASE!$N:$O,2,FALSE),"")</f>
        <v>دستكش ساق بلند نسوز</v>
      </c>
      <c r="G10482" s="448" t="s">
        <v>3949</v>
      </c>
      <c r="H10482" s="449">
        <v>8359</v>
      </c>
      <c r="I10482" s="448" t="s">
        <v>1461</v>
      </c>
      <c r="J10482" s="448" t="s">
        <v>4643</v>
      </c>
      <c r="K10482" s="450">
        <v>1</v>
      </c>
      <c r="L10482" s="448" t="s">
        <v>3</v>
      </c>
      <c r="M10482" s="448" t="s">
        <v>4608</v>
      </c>
      <c r="N10482" s="448" t="s">
        <v>10</v>
      </c>
      <c r="O10482" s="451">
        <v>303</v>
      </c>
      <c r="P10482" s="449">
        <v>1</v>
      </c>
      <c r="Q10482" s="10">
        <f t="shared" si="667"/>
        <v>303</v>
      </c>
    </row>
    <row r="10483" spans="2:17" ht="20.25" customHeight="1">
      <c r="B10483" s="10" t="str">
        <f t="shared" si="664"/>
        <v>دستكش استاد كار303</v>
      </c>
      <c r="C10483" s="10" t="str">
        <f t="shared" si="665"/>
        <v>دستكش استاد كار1404/07/01303</v>
      </c>
      <c r="D10483" s="10" t="str">
        <f>IFERROR(IF(تحویلی!$E$1="","",IF(NOSA!O10483=تحویلی!$E$1,تحویلی!$E$1&amp;COUNTIF(NOSA!$O$1:O10483,تحویلی!$E$1),"")),"")</f>
        <v/>
      </c>
      <c r="E10483" s="10" t="str">
        <f t="shared" si="666"/>
        <v>8359303</v>
      </c>
      <c r="F10483" s="10" t="str">
        <f>IFERROR(VLOOKUP(I10483,DATABASE!$N:$O,2,FALSE),"")</f>
        <v>دستكش استاد كار</v>
      </c>
      <c r="G10483" s="448" t="s">
        <v>3949</v>
      </c>
      <c r="H10483" s="449">
        <v>8359</v>
      </c>
      <c r="I10483" s="448" t="s">
        <v>1543</v>
      </c>
      <c r="J10483" s="448" t="s">
        <v>4610</v>
      </c>
      <c r="K10483" s="450">
        <v>1</v>
      </c>
      <c r="L10483" s="448" t="s">
        <v>3</v>
      </c>
      <c r="M10483" s="448" t="s">
        <v>4608</v>
      </c>
      <c r="N10483" s="448" t="s">
        <v>10</v>
      </c>
      <c r="O10483" s="451">
        <v>303</v>
      </c>
      <c r="P10483" s="449">
        <v>0</v>
      </c>
      <c r="Q10483" s="10">
        <f t="shared" si="667"/>
        <v>303</v>
      </c>
    </row>
    <row r="10484" spans="2:17" ht="20.25" customHeight="1">
      <c r="B10484" s="10" t="str">
        <f t="shared" si="664"/>
        <v>دستكش ضد برش سبك303</v>
      </c>
      <c r="C10484" s="10" t="str">
        <f t="shared" si="665"/>
        <v>دستكش ضد برش سبك1404/07/01303</v>
      </c>
      <c r="D10484" s="10" t="str">
        <f>IFERROR(IF(تحویلی!$E$1="","",IF(NOSA!O10484=تحویلی!$E$1,تحویلی!$E$1&amp;COUNTIF(NOSA!$O$1:O10484,تحویلی!$E$1),"")),"")</f>
        <v/>
      </c>
      <c r="E10484" s="10" t="str">
        <f t="shared" si="666"/>
        <v>8359303</v>
      </c>
      <c r="F10484" s="10" t="str">
        <f>IFERROR(VLOOKUP(I10484,DATABASE!$N:$O,2,FALSE),"")</f>
        <v>دستكش ضد برش سبك</v>
      </c>
      <c r="G10484" s="448" t="s">
        <v>3949</v>
      </c>
      <c r="H10484" s="449">
        <v>8359</v>
      </c>
      <c r="I10484" s="448" t="s">
        <v>1442</v>
      </c>
      <c r="J10484" s="448" t="s">
        <v>4602</v>
      </c>
      <c r="K10484" s="450">
        <v>1</v>
      </c>
      <c r="L10484" s="448" t="s">
        <v>3</v>
      </c>
      <c r="M10484" s="448" t="s">
        <v>4608</v>
      </c>
      <c r="N10484" s="448" t="s">
        <v>10</v>
      </c>
      <c r="O10484" s="451">
        <v>303</v>
      </c>
      <c r="P10484" s="449">
        <v>0</v>
      </c>
      <c r="Q10484" s="10">
        <f t="shared" si="667"/>
        <v>303</v>
      </c>
    </row>
    <row r="10485" spans="2:17" ht="20.25" customHeight="1">
      <c r="B10485" s="10" t="str">
        <f t="shared" si="664"/>
        <v>كفش ايمني عايق برق859</v>
      </c>
      <c r="C10485" s="10" t="str">
        <f t="shared" si="665"/>
        <v>كفش ايمني عايق برق1404/07/01859</v>
      </c>
      <c r="D10485" s="10" t="str">
        <f>IFERROR(IF(تحویلی!$E$1="","",IF(NOSA!O10485=تحویلی!$E$1,تحویلی!$E$1&amp;COUNTIF(NOSA!$O$1:O10485,تحویلی!$E$1),"")),"")</f>
        <v/>
      </c>
      <c r="E10485" s="10" t="str">
        <f t="shared" si="666"/>
        <v>8363859</v>
      </c>
      <c r="F10485" s="10" t="str">
        <f>IFERROR(VLOOKUP(I10485,DATABASE!$N:$O,2,FALSE),"")</f>
        <v>كفش ايمني عايق برق</v>
      </c>
      <c r="G10485" s="448" t="s">
        <v>3949</v>
      </c>
      <c r="H10485" s="449">
        <v>8363</v>
      </c>
      <c r="I10485" s="448" t="s">
        <v>1575</v>
      </c>
      <c r="J10485" s="448" t="s">
        <v>4826</v>
      </c>
      <c r="K10485" s="450">
        <v>1</v>
      </c>
      <c r="L10485" s="448" t="s">
        <v>3</v>
      </c>
      <c r="M10485" s="448" t="s">
        <v>102</v>
      </c>
      <c r="N10485" s="448" t="s">
        <v>743</v>
      </c>
      <c r="O10485" s="451">
        <v>859</v>
      </c>
      <c r="P10485" s="449">
        <v>1</v>
      </c>
      <c r="Q10485" s="10">
        <f t="shared" si="667"/>
        <v>859</v>
      </c>
    </row>
    <row r="10486" spans="2:17" ht="20.25" customHeight="1">
      <c r="B10486" s="10" t="str">
        <f t="shared" si="664"/>
        <v>دستكش ضد برش سبك848</v>
      </c>
      <c r="C10486" s="10" t="str">
        <f t="shared" si="665"/>
        <v>دستكش ضد برش سبك1404/07/01848</v>
      </c>
      <c r="D10486" s="10" t="str">
        <f>IFERROR(IF(تحویلی!$E$1="","",IF(NOSA!O10486=تحویلی!$E$1,تحویلی!$E$1&amp;COUNTIF(NOSA!$O$1:O10486,تحویلی!$E$1),"")),"")</f>
        <v/>
      </c>
      <c r="E10486" s="10" t="str">
        <f t="shared" si="666"/>
        <v>8367848</v>
      </c>
      <c r="F10486" s="10" t="str">
        <f>IFERROR(VLOOKUP(I10486,DATABASE!$N:$O,2,FALSE),"")</f>
        <v>دستكش ضد برش سبك</v>
      </c>
      <c r="G10486" s="448" t="s">
        <v>3949</v>
      </c>
      <c r="H10486" s="449">
        <v>8367</v>
      </c>
      <c r="I10486" s="448" t="s">
        <v>1442</v>
      </c>
      <c r="J10486" s="448" t="s">
        <v>4602</v>
      </c>
      <c r="K10486" s="450">
        <v>1</v>
      </c>
      <c r="L10486" s="448" t="s">
        <v>3</v>
      </c>
      <c r="M10486" s="448" t="s">
        <v>4603</v>
      </c>
      <c r="N10486" s="448" t="s">
        <v>4626</v>
      </c>
      <c r="O10486" s="451">
        <v>848</v>
      </c>
      <c r="P10486" s="449">
        <v>1</v>
      </c>
      <c r="Q10486" s="10">
        <f t="shared" si="667"/>
        <v>848</v>
      </c>
    </row>
    <row r="10487" spans="2:17" ht="20.25" customHeight="1">
      <c r="B10487" s="10" t="str">
        <f t="shared" si="664"/>
        <v>لباس كار كارشناسي966</v>
      </c>
      <c r="C10487" s="10" t="str">
        <f t="shared" si="665"/>
        <v>لباس كار كارشناسي1404/07/01966</v>
      </c>
      <c r="D10487" s="10" t="str">
        <f>IFERROR(IF(تحویلی!$E$1="","",IF(NOSA!O10487=تحویلی!$E$1,تحویلی!$E$1&amp;COUNTIF(NOSA!$O$1:O10487,تحویلی!$E$1),"")),"")</f>
        <v/>
      </c>
      <c r="E10487" s="10" t="str">
        <f t="shared" si="666"/>
        <v>8368966</v>
      </c>
      <c r="F10487" s="10" t="str">
        <f>IFERROR(VLOOKUP(I10487,DATABASE!$N:$O,2,FALSE),"")</f>
        <v>لباس كار كارشناسي</v>
      </c>
      <c r="G10487" s="448" t="s">
        <v>3949</v>
      </c>
      <c r="H10487" s="449">
        <v>8368</v>
      </c>
      <c r="I10487" s="448" t="s">
        <v>1754</v>
      </c>
      <c r="J10487" s="448" t="s">
        <v>4676</v>
      </c>
      <c r="K10487" s="450">
        <v>1</v>
      </c>
      <c r="L10487" s="448" t="s">
        <v>28</v>
      </c>
      <c r="M10487" s="448" t="s">
        <v>4603</v>
      </c>
      <c r="N10487" s="448" t="s">
        <v>4827</v>
      </c>
      <c r="O10487" s="451">
        <v>966</v>
      </c>
      <c r="P10487" s="449">
        <v>0</v>
      </c>
      <c r="Q10487" s="10">
        <f t="shared" si="667"/>
        <v>966</v>
      </c>
    </row>
    <row r="10488" spans="2:17" ht="20.25" customHeight="1">
      <c r="B10488" s="10" t="str">
        <f t="shared" si="664"/>
        <v>كفش ايمني عايق برق966</v>
      </c>
      <c r="C10488" s="10" t="str">
        <f t="shared" si="665"/>
        <v>كفش ايمني عايق برق1404/07/01966</v>
      </c>
      <c r="D10488" s="10" t="str">
        <f>IFERROR(IF(تحویلی!$E$1="","",IF(NOSA!O10488=تحویلی!$E$1,تحویلی!$E$1&amp;COUNTIF(NOSA!$O$1:O10488,تحویلی!$E$1),"")),"")</f>
        <v/>
      </c>
      <c r="E10488" s="10" t="str">
        <f t="shared" si="666"/>
        <v>8368966</v>
      </c>
      <c r="F10488" s="10" t="str">
        <f>IFERROR(VLOOKUP(I10488,DATABASE!$N:$O,2,FALSE),"")</f>
        <v>كفش ايمني عايق برق</v>
      </c>
      <c r="G10488" s="448" t="s">
        <v>3949</v>
      </c>
      <c r="H10488" s="449">
        <v>8368</v>
      </c>
      <c r="I10488" s="448" t="s">
        <v>1589</v>
      </c>
      <c r="J10488" s="448" t="s">
        <v>4786</v>
      </c>
      <c r="K10488" s="450">
        <v>1</v>
      </c>
      <c r="L10488" s="448" t="s">
        <v>3</v>
      </c>
      <c r="M10488" s="448" t="s">
        <v>4603</v>
      </c>
      <c r="N10488" s="448" t="s">
        <v>4827</v>
      </c>
      <c r="O10488" s="451">
        <v>966</v>
      </c>
      <c r="P10488" s="449">
        <v>0</v>
      </c>
      <c r="Q10488" s="10">
        <f t="shared" si="667"/>
        <v>966</v>
      </c>
    </row>
    <row r="10489" spans="2:17" ht="20.25" customHeight="1">
      <c r="B10489" s="10" t="str">
        <f t="shared" si="664"/>
        <v>دستكش كف مواد سبك966</v>
      </c>
      <c r="C10489" s="10" t="str">
        <f t="shared" si="665"/>
        <v>دستكش كف مواد سبك1404/07/01966</v>
      </c>
      <c r="D10489" s="10" t="str">
        <f>IFERROR(IF(تحویلی!$E$1="","",IF(NOSA!O10489=تحویلی!$E$1,تحویلی!$E$1&amp;COUNTIF(NOSA!$O$1:O10489,تحویلی!$E$1),"")),"")</f>
        <v/>
      </c>
      <c r="E10489" s="10" t="str">
        <f t="shared" si="666"/>
        <v>8368966</v>
      </c>
      <c r="F10489" s="10" t="str">
        <f>IFERROR(VLOOKUP(I10489,DATABASE!$N:$O,2,FALSE),"")</f>
        <v>دستكش كف مواد سبك</v>
      </c>
      <c r="G10489" s="448" t="s">
        <v>3949</v>
      </c>
      <c r="H10489" s="449">
        <v>8368</v>
      </c>
      <c r="I10489" s="448" t="s">
        <v>1456</v>
      </c>
      <c r="J10489" s="448" t="s">
        <v>4605</v>
      </c>
      <c r="K10489" s="450">
        <v>1</v>
      </c>
      <c r="L10489" s="448" t="s">
        <v>3</v>
      </c>
      <c r="M10489" s="448" t="s">
        <v>4603</v>
      </c>
      <c r="N10489" s="448" t="s">
        <v>4827</v>
      </c>
      <c r="O10489" s="451">
        <v>966</v>
      </c>
      <c r="P10489" s="449">
        <v>0</v>
      </c>
      <c r="Q10489" s="10">
        <f t="shared" si="667"/>
        <v>966</v>
      </c>
    </row>
    <row r="10490" spans="2:17" ht="20.25" customHeight="1">
      <c r="B10490" s="10" t="str">
        <f t="shared" si="664"/>
        <v>گوشي اير پلاگ966</v>
      </c>
      <c r="C10490" s="10" t="str">
        <f t="shared" si="665"/>
        <v>گوشي اير پلاگ1404/07/01966</v>
      </c>
      <c r="D10490" s="10" t="str">
        <f>IFERROR(IF(تحویلی!$E$1="","",IF(NOSA!O10490=تحویلی!$E$1,تحویلی!$E$1&amp;COUNTIF(NOSA!$O$1:O10490,تحویلی!$E$1),"")),"")</f>
        <v/>
      </c>
      <c r="E10490" s="10" t="str">
        <f t="shared" si="666"/>
        <v>8368966</v>
      </c>
      <c r="F10490" s="10" t="str">
        <f>IFERROR(VLOOKUP(I10490,DATABASE!$N:$O,2,FALSE),"")</f>
        <v>گوشي اير پلاگ</v>
      </c>
      <c r="G10490" s="448" t="s">
        <v>3949</v>
      </c>
      <c r="H10490" s="449">
        <v>8368</v>
      </c>
      <c r="I10490" s="448" t="s">
        <v>1581</v>
      </c>
      <c r="J10490" s="448" t="s">
        <v>4655</v>
      </c>
      <c r="K10490" s="450">
        <v>1</v>
      </c>
      <c r="L10490" s="448" t="s">
        <v>8</v>
      </c>
      <c r="M10490" s="448" t="s">
        <v>4603</v>
      </c>
      <c r="N10490" s="448" t="s">
        <v>4827</v>
      </c>
      <c r="O10490" s="451">
        <v>966</v>
      </c>
      <c r="P10490" s="449">
        <v>0</v>
      </c>
      <c r="Q10490" s="10">
        <f t="shared" si="667"/>
        <v>966</v>
      </c>
    </row>
    <row r="10491" spans="2:17" ht="20.25" customHeight="1">
      <c r="B10491" s="10" t="str">
        <f t="shared" si="664"/>
        <v>كلاه ايمني966</v>
      </c>
      <c r="C10491" s="10" t="str">
        <f t="shared" si="665"/>
        <v>كلاه ايمني1404/07/01966</v>
      </c>
      <c r="D10491" s="10" t="str">
        <f>IFERROR(IF(تحویلی!$E$1="","",IF(NOSA!O10491=تحویلی!$E$1,تحویلی!$E$1&amp;COUNTIF(NOSA!$O$1:O10491,تحویلی!$E$1),"")),"")</f>
        <v/>
      </c>
      <c r="E10491" s="10" t="str">
        <f t="shared" si="666"/>
        <v>8368966</v>
      </c>
      <c r="F10491" s="10" t="str">
        <f>IFERROR(VLOOKUP(I10491,DATABASE!$N:$O,2,FALSE),"")</f>
        <v>كلاه ايمني</v>
      </c>
      <c r="G10491" s="448" t="s">
        <v>3949</v>
      </c>
      <c r="H10491" s="449">
        <v>8368</v>
      </c>
      <c r="I10491" s="448" t="s">
        <v>1476</v>
      </c>
      <c r="J10491" s="448" t="s">
        <v>4654</v>
      </c>
      <c r="K10491" s="450">
        <v>1</v>
      </c>
      <c r="L10491" s="448" t="s">
        <v>8</v>
      </c>
      <c r="M10491" s="448" t="s">
        <v>4603</v>
      </c>
      <c r="N10491" s="448" t="s">
        <v>4827</v>
      </c>
      <c r="O10491" s="451">
        <v>966</v>
      </c>
      <c r="P10491" s="449">
        <v>0</v>
      </c>
      <c r="Q10491" s="10">
        <f t="shared" si="667"/>
        <v>966</v>
      </c>
    </row>
    <row r="10492" spans="2:17" ht="20.25" customHeight="1">
      <c r="B10492" s="10" t="str">
        <f t="shared" si="664"/>
        <v>966</v>
      </c>
      <c r="C10492" s="10" t="str">
        <f t="shared" si="665"/>
        <v>1404/07/01966</v>
      </c>
      <c r="D10492" s="10" t="str">
        <f>IFERROR(IF(تحویلی!$E$1="","",IF(NOSA!O10492=تحویلی!$E$1,تحویلی!$E$1&amp;COUNTIF(NOSA!$O$1:O10492,تحویلی!$E$1),"")),"")</f>
        <v/>
      </c>
      <c r="E10492" s="10" t="str">
        <f t="shared" si="666"/>
        <v>8368966</v>
      </c>
      <c r="F10492" s="10" t="str">
        <f>IFERROR(VLOOKUP(I10492,DATABASE!$N:$O,2,FALSE),"")</f>
        <v/>
      </c>
      <c r="G10492" s="448" t="s">
        <v>3949</v>
      </c>
      <c r="H10492" s="449">
        <v>8368</v>
      </c>
      <c r="I10492" s="448" t="s">
        <v>3559</v>
      </c>
      <c r="J10492" s="448" t="s">
        <v>4625</v>
      </c>
      <c r="K10492" s="450">
        <v>1</v>
      </c>
      <c r="L10492" s="448" t="s">
        <v>8</v>
      </c>
      <c r="M10492" s="448" t="s">
        <v>4603</v>
      </c>
      <c r="N10492" s="448" t="s">
        <v>4827</v>
      </c>
      <c r="O10492" s="451">
        <v>966</v>
      </c>
      <c r="P10492" s="449">
        <v>0</v>
      </c>
      <c r="Q10492" s="10">
        <f t="shared" si="667"/>
        <v>966</v>
      </c>
    </row>
    <row r="10493" spans="2:17" ht="20.25" customHeight="1">
      <c r="B10493" s="10" t="str">
        <f t="shared" si="664"/>
        <v>دستكش ساق بلند نسوز718</v>
      </c>
      <c r="C10493" s="10" t="str">
        <f t="shared" si="665"/>
        <v>دستكش ساق بلند نسوز1404/07/01718</v>
      </c>
      <c r="D10493" s="10" t="str">
        <f>IFERROR(IF(تحویلی!$E$1="","",IF(NOSA!O10493=تحویلی!$E$1,تحویلی!$E$1&amp;COUNTIF(NOSA!$O$1:O10493,تحویلی!$E$1),"")),"")</f>
        <v/>
      </c>
      <c r="E10493" s="10" t="str">
        <f t="shared" si="666"/>
        <v>8369718</v>
      </c>
      <c r="F10493" s="10" t="str">
        <f>IFERROR(VLOOKUP(I10493,DATABASE!$N:$O,2,FALSE),"")</f>
        <v>دستكش ساق بلند نسوز</v>
      </c>
      <c r="G10493" s="448" t="s">
        <v>3949</v>
      </c>
      <c r="H10493" s="449">
        <v>8369</v>
      </c>
      <c r="I10493" s="448" t="s">
        <v>1461</v>
      </c>
      <c r="J10493" s="448" t="s">
        <v>4643</v>
      </c>
      <c r="K10493" s="450">
        <v>1</v>
      </c>
      <c r="L10493" s="448" t="s">
        <v>3</v>
      </c>
      <c r="M10493" s="448" t="s">
        <v>19</v>
      </c>
      <c r="N10493" s="448" t="s">
        <v>4695</v>
      </c>
      <c r="O10493" s="451">
        <v>718</v>
      </c>
      <c r="P10493" s="449">
        <v>1</v>
      </c>
      <c r="Q10493" s="10">
        <f t="shared" si="667"/>
        <v>718</v>
      </c>
    </row>
    <row r="10494" spans="2:17" ht="20.25" customHeight="1">
      <c r="B10494" s="10" t="str">
        <f t="shared" si="664"/>
        <v>دستكش ساق بلند نسوز248</v>
      </c>
      <c r="C10494" s="10" t="str">
        <f t="shared" si="665"/>
        <v>دستكش ساق بلند نسوز1404/07/01248</v>
      </c>
      <c r="D10494" s="10" t="str">
        <f>IFERROR(IF(تحویلی!$E$1="","",IF(NOSA!O10494=تحویلی!$E$1,تحویلی!$E$1&amp;COUNTIF(NOSA!$O$1:O10494,تحویلی!$E$1),"")),"")</f>
        <v/>
      </c>
      <c r="E10494" s="10" t="str">
        <f t="shared" si="666"/>
        <v>8376248</v>
      </c>
      <c r="F10494" s="10" t="str">
        <f>IFERROR(VLOOKUP(I10494,DATABASE!$N:$O,2,FALSE),"")</f>
        <v>دستكش ساق بلند نسوز</v>
      </c>
      <c r="G10494" s="448" t="s">
        <v>3949</v>
      </c>
      <c r="H10494" s="449">
        <v>8376</v>
      </c>
      <c r="I10494" s="448" t="s">
        <v>1461</v>
      </c>
      <c r="J10494" s="448" t="s">
        <v>4643</v>
      </c>
      <c r="K10494" s="450">
        <v>1</v>
      </c>
      <c r="L10494" s="448" t="s">
        <v>3</v>
      </c>
      <c r="M10494" s="448" t="s">
        <v>4608</v>
      </c>
      <c r="N10494" s="448" t="s">
        <v>1886</v>
      </c>
      <c r="O10494" s="451">
        <v>248</v>
      </c>
      <c r="P10494" s="449">
        <v>1</v>
      </c>
      <c r="Q10494" s="10">
        <f t="shared" si="667"/>
        <v>248</v>
      </c>
    </row>
    <row r="10495" spans="2:17" ht="20.25" customHeight="1">
      <c r="B10495" s="10" t="str">
        <f t="shared" si="664"/>
        <v>دستكش ضد برش سبك837</v>
      </c>
      <c r="C10495" s="10" t="str">
        <f t="shared" si="665"/>
        <v>دستكش ضد برش سبك1404/07/01837</v>
      </c>
      <c r="D10495" s="10" t="str">
        <f>IFERROR(IF(تحویلی!$E$1="","",IF(NOSA!O10495=تحویلی!$E$1,تحویلی!$E$1&amp;COUNTIF(NOSA!$O$1:O10495,تحویلی!$E$1),"")),"")</f>
        <v/>
      </c>
      <c r="E10495" s="10" t="str">
        <f t="shared" si="666"/>
        <v>8377837</v>
      </c>
      <c r="F10495" s="10" t="str">
        <f>IFERROR(VLOOKUP(I10495,DATABASE!$N:$O,2,FALSE),"")</f>
        <v>دستكش ضد برش سبك</v>
      </c>
      <c r="G10495" s="448" t="s">
        <v>3949</v>
      </c>
      <c r="H10495" s="449">
        <v>8377</v>
      </c>
      <c r="I10495" s="448" t="s">
        <v>1442</v>
      </c>
      <c r="J10495" s="448" t="s">
        <v>4602</v>
      </c>
      <c r="K10495" s="450">
        <v>1</v>
      </c>
      <c r="L10495" s="448" t="s">
        <v>3</v>
      </c>
      <c r="M10495" s="448" t="s">
        <v>40</v>
      </c>
      <c r="N10495" s="448" t="s">
        <v>4828</v>
      </c>
      <c r="O10495" s="451">
        <v>837</v>
      </c>
      <c r="P10495" s="449">
        <v>1</v>
      </c>
      <c r="Q10495" s="10">
        <f t="shared" si="667"/>
        <v>837</v>
      </c>
    </row>
    <row r="10496" spans="2:17" ht="20.25" customHeight="1">
      <c r="B10496" s="10" t="str">
        <f t="shared" si="664"/>
        <v>پوتين ايمني نسوز948</v>
      </c>
      <c r="C10496" s="10" t="str">
        <f t="shared" si="665"/>
        <v>پوتين ايمني نسوز1404/07/01948</v>
      </c>
      <c r="D10496" s="10" t="str">
        <f>IFERROR(IF(تحویلی!$E$1="","",IF(NOSA!O10496=تحویلی!$E$1,تحویلی!$E$1&amp;COUNTIF(NOSA!$O$1:O10496,تحویلی!$E$1),"")),"")</f>
        <v/>
      </c>
      <c r="E10496" s="10" t="str">
        <f t="shared" si="666"/>
        <v>8380948</v>
      </c>
      <c r="F10496" s="10" t="str">
        <f>IFERROR(VLOOKUP(I10496,DATABASE!$N:$O,2,FALSE),"")</f>
        <v>پوتين ايمني نسوز</v>
      </c>
      <c r="G10496" s="448" t="s">
        <v>3949</v>
      </c>
      <c r="H10496" s="449">
        <v>8380</v>
      </c>
      <c r="I10496" s="448" t="s">
        <v>2320</v>
      </c>
      <c r="J10496" s="448" t="s">
        <v>4829</v>
      </c>
      <c r="K10496" s="450">
        <v>1</v>
      </c>
      <c r="L10496" s="448" t="s">
        <v>3</v>
      </c>
      <c r="M10496" s="448" t="s">
        <v>4621</v>
      </c>
      <c r="N10496" s="448" t="s">
        <v>4830</v>
      </c>
      <c r="O10496" s="451">
        <v>948</v>
      </c>
      <c r="P10496" s="449">
        <v>1</v>
      </c>
      <c r="Q10496" s="10">
        <f t="shared" si="667"/>
        <v>948</v>
      </c>
    </row>
    <row r="10497" spans="2:17" ht="20.25" customHeight="1">
      <c r="B10497" s="10" t="str">
        <f t="shared" si="664"/>
        <v>لباس كار يكبار مصرف760</v>
      </c>
      <c r="C10497" s="10" t="str">
        <f t="shared" si="665"/>
        <v>لباس كار يكبار مصرف1404/07/02760</v>
      </c>
      <c r="D10497" s="10" t="str">
        <f>IFERROR(IF(تحویلی!$E$1="","",IF(NOSA!O10497=تحویلی!$E$1,تحویلی!$E$1&amp;COUNTIF(NOSA!$O$1:O10497,تحویلی!$E$1),"")),"")</f>
        <v/>
      </c>
      <c r="E10497" s="10" t="str">
        <f t="shared" si="666"/>
        <v>8397760</v>
      </c>
      <c r="F10497" s="10" t="str">
        <f>IFERROR(VLOOKUP(I10497,DATABASE!$N:$O,2,FALSE),"")</f>
        <v>لباس كار يكبار مصرف</v>
      </c>
      <c r="G10497" s="452" t="s">
        <v>4350</v>
      </c>
      <c r="H10497" s="453">
        <v>8397</v>
      </c>
      <c r="I10497" s="452" t="s">
        <v>1691</v>
      </c>
      <c r="J10497" s="452" t="s">
        <v>2594</v>
      </c>
      <c r="K10497" s="454">
        <v>1</v>
      </c>
      <c r="L10497" s="452" t="s">
        <v>28</v>
      </c>
      <c r="M10497" s="452" t="s">
        <v>4621</v>
      </c>
      <c r="N10497" s="452" t="s">
        <v>4833</v>
      </c>
      <c r="O10497" s="455">
        <v>760</v>
      </c>
      <c r="P10497" s="453">
        <v>0</v>
      </c>
      <c r="Q10497" s="10">
        <f t="shared" si="667"/>
        <v>760</v>
      </c>
    </row>
    <row r="10498" spans="2:17" ht="20.25" customHeight="1">
      <c r="B10498" s="10" t="str">
        <f t="shared" si="664"/>
        <v>دستكش ضد برش سبك938</v>
      </c>
      <c r="C10498" s="10" t="str">
        <f t="shared" si="665"/>
        <v>دستكش ضد برش سبك1404/07/02938</v>
      </c>
      <c r="D10498" s="10" t="str">
        <f>IFERROR(IF(تحویلی!$E$1="","",IF(NOSA!O10498=تحویلی!$E$1,تحویلی!$E$1&amp;COUNTIF(NOSA!$O$1:O10498,تحویلی!$E$1),"")),"")</f>
        <v/>
      </c>
      <c r="E10498" s="10" t="str">
        <f t="shared" si="666"/>
        <v>8798938</v>
      </c>
      <c r="F10498" s="10" t="str">
        <f>IFERROR(VLOOKUP(I10498,DATABASE!$N:$O,2,FALSE),"")</f>
        <v>دستكش ضد برش سبك</v>
      </c>
      <c r="G10498" s="452" t="s">
        <v>4350</v>
      </c>
      <c r="H10498" s="453">
        <v>8798</v>
      </c>
      <c r="I10498" s="452" t="s">
        <v>1442</v>
      </c>
      <c r="J10498" s="452" t="s">
        <v>4602</v>
      </c>
      <c r="K10498" s="454">
        <v>1</v>
      </c>
      <c r="L10498" s="452" t="s">
        <v>3</v>
      </c>
      <c r="M10498" s="452" t="s">
        <v>4603</v>
      </c>
      <c r="N10498" s="452" t="s">
        <v>3983</v>
      </c>
      <c r="O10498" s="455">
        <v>938</v>
      </c>
      <c r="P10498" s="453">
        <v>1</v>
      </c>
      <c r="Q10498" s="10">
        <f t="shared" si="667"/>
        <v>938</v>
      </c>
    </row>
    <row r="10499" spans="2:17" ht="20.25" customHeight="1">
      <c r="B10499" s="10" t="str">
        <f t="shared" si="664"/>
        <v>دستكش ساق بلند نسوز653</v>
      </c>
      <c r="C10499" s="10" t="str">
        <f t="shared" si="665"/>
        <v>دستكش ساق بلند نسوز1404/07/02653</v>
      </c>
      <c r="D10499" s="10" t="str">
        <f>IFERROR(IF(تحویلی!$E$1="","",IF(NOSA!O10499=تحویلی!$E$1,تحویلی!$E$1&amp;COUNTIF(NOSA!$O$1:O10499,تحویلی!$E$1),"")),"")</f>
        <v/>
      </c>
      <c r="E10499" s="10" t="str">
        <f t="shared" si="666"/>
        <v>8412653</v>
      </c>
      <c r="F10499" s="10" t="str">
        <f>IFERROR(VLOOKUP(I10499,DATABASE!$N:$O,2,FALSE),"")</f>
        <v>دستكش ساق بلند نسوز</v>
      </c>
      <c r="G10499" s="452" t="s">
        <v>4350</v>
      </c>
      <c r="H10499" s="453">
        <v>8412</v>
      </c>
      <c r="I10499" s="452" t="s">
        <v>1461</v>
      </c>
      <c r="J10499" s="452" t="s">
        <v>4643</v>
      </c>
      <c r="K10499" s="454">
        <v>1</v>
      </c>
      <c r="L10499" s="452" t="s">
        <v>3</v>
      </c>
      <c r="M10499" s="452" t="s">
        <v>19</v>
      </c>
      <c r="N10499" s="452" t="s">
        <v>1977</v>
      </c>
      <c r="O10499" s="455">
        <v>653</v>
      </c>
      <c r="P10499" s="453">
        <v>1</v>
      </c>
      <c r="Q10499" s="10">
        <f t="shared" si="667"/>
        <v>653</v>
      </c>
    </row>
    <row r="10500" spans="2:17" ht="20.25" customHeight="1">
      <c r="B10500" s="10" t="str">
        <f t="shared" si="664"/>
        <v>لباس كار يكبار مصرف935</v>
      </c>
      <c r="C10500" s="10" t="str">
        <f t="shared" si="665"/>
        <v>لباس كار يكبار مصرف1404/07/02935</v>
      </c>
      <c r="D10500" s="10" t="str">
        <f>IFERROR(IF(تحویلی!$E$1="","",IF(NOSA!O10500=تحویلی!$E$1,تحویلی!$E$1&amp;COUNTIF(NOSA!$O$1:O10500,تحویلی!$E$1),"")),"")</f>
        <v/>
      </c>
      <c r="E10500" s="10" t="str">
        <f t="shared" si="666"/>
        <v>8416935</v>
      </c>
      <c r="F10500" s="10" t="str">
        <f>IFERROR(VLOOKUP(I10500,DATABASE!$N:$O,2,FALSE),"")</f>
        <v>لباس كار يكبار مصرف</v>
      </c>
      <c r="G10500" s="452" t="s">
        <v>4350</v>
      </c>
      <c r="H10500" s="453">
        <v>8416</v>
      </c>
      <c r="I10500" s="452" t="s">
        <v>1691</v>
      </c>
      <c r="J10500" s="452" t="s">
        <v>2594</v>
      </c>
      <c r="K10500" s="454">
        <v>1</v>
      </c>
      <c r="L10500" s="452" t="s">
        <v>28</v>
      </c>
      <c r="M10500" s="452" t="s">
        <v>4623</v>
      </c>
      <c r="N10500" s="452" t="s">
        <v>4684</v>
      </c>
      <c r="O10500" s="455">
        <v>935</v>
      </c>
      <c r="P10500" s="453">
        <v>0</v>
      </c>
      <c r="Q10500" s="10">
        <f t="shared" si="667"/>
        <v>935</v>
      </c>
    </row>
    <row r="10501" spans="2:17" ht="20.25" customHeight="1">
      <c r="B10501" s="10" t="str">
        <f t="shared" si="664"/>
        <v>لباس كار يكبار مصرف221</v>
      </c>
      <c r="C10501" s="10" t="str">
        <f t="shared" si="665"/>
        <v>لباس كار يكبار مصرف1404/07/02221</v>
      </c>
      <c r="D10501" s="10" t="str">
        <f>IFERROR(IF(تحویلی!$E$1="","",IF(NOSA!O10501=تحویلی!$E$1,تحویلی!$E$1&amp;COUNTIF(NOSA!$O$1:O10501,تحویلی!$E$1),"")),"")</f>
        <v/>
      </c>
      <c r="E10501" s="10" t="str">
        <f t="shared" si="666"/>
        <v>8416221</v>
      </c>
      <c r="F10501" s="10" t="str">
        <f>IFERROR(VLOOKUP(I10501,DATABASE!$N:$O,2,FALSE),"")</f>
        <v>لباس كار يكبار مصرف</v>
      </c>
      <c r="G10501" s="452" t="s">
        <v>4350</v>
      </c>
      <c r="H10501" s="453">
        <v>8416</v>
      </c>
      <c r="I10501" s="452" t="s">
        <v>1691</v>
      </c>
      <c r="J10501" s="452" t="s">
        <v>2594</v>
      </c>
      <c r="K10501" s="454">
        <v>1</v>
      </c>
      <c r="L10501" s="452" t="s">
        <v>28</v>
      </c>
      <c r="M10501" s="452" t="s">
        <v>4623</v>
      </c>
      <c r="N10501" s="452" t="s">
        <v>56</v>
      </c>
      <c r="O10501" s="455">
        <v>221</v>
      </c>
      <c r="P10501" s="453">
        <v>0</v>
      </c>
      <c r="Q10501" s="10">
        <f t="shared" si="667"/>
        <v>221</v>
      </c>
    </row>
    <row r="10502" spans="2:17" ht="20.25" customHeight="1">
      <c r="B10502" s="10" t="str">
        <f t="shared" si="664"/>
        <v>دستكش ضد برش سبك739</v>
      </c>
      <c r="C10502" s="10" t="str">
        <f t="shared" si="665"/>
        <v>دستكش ضد برش سبك1404/07/02739</v>
      </c>
      <c r="D10502" s="10" t="str">
        <f>IFERROR(IF(تحویلی!$E$1="","",IF(NOSA!O10502=تحویلی!$E$1,تحویلی!$E$1&amp;COUNTIF(NOSA!$O$1:O10502,تحویلی!$E$1),"")),"")</f>
        <v/>
      </c>
      <c r="E10502" s="10" t="str">
        <f t="shared" si="666"/>
        <v>8427739</v>
      </c>
      <c r="F10502" s="10" t="str">
        <f>IFERROR(VLOOKUP(I10502,DATABASE!$N:$O,2,FALSE),"")</f>
        <v>دستكش ضد برش سبك</v>
      </c>
      <c r="G10502" s="452" t="s">
        <v>4350</v>
      </c>
      <c r="H10502" s="453">
        <v>8427</v>
      </c>
      <c r="I10502" s="452" t="s">
        <v>1442</v>
      </c>
      <c r="J10502" s="452" t="s">
        <v>4602</v>
      </c>
      <c r="K10502" s="454">
        <v>1</v>
      </c>
      <c r="L10502" s="452" t="s">
        <v>3</v>
      </c>
      <c r="M10502" s="452" t="s">
        <v>4603</v>
      </c>
      <c r="N10502" s="452" t="s">
        <v>4834</v>
      </c>
      <c r="O10502" s="455">
        <v>739</v>
      </c>
      <c r="P10502" s="453">
        <v>1</v>
      </c>
      <c r="Q10502" s="10">
        <f t="shared" si="667"/>
        <v>739</v>
      </c>
    </row>
    <row r="10503" spans="2:17" ht="20.25" customHeight="1">
      <c r="B10503" s="10" t="str">
        <f t="shared" si="664"/>
        <v>دستكش ضد برش سبك841</v>
      </c>
      <c r="C10503" s="10" t="str">
        <f t="shared" si="665"/>
        <v>دستكش ضد برش سبك1404/07/02841</v>
      </c>
      <c r="D10503" s="10" t="str">
        <f>IFERROR(IF(تحویلی!$E$1="","",IF(NOSA!O10503=تحویلی!$E$1,تحویلی!$E$1&amp;COUNTIF(NOSA!$O$1:O10503,تحویلی!$E$1),"")),"")</f>
        <v/>
      </c>
      <c r="E10503" s="10" t="str">
        <f t="shared" si="666"/>
        <v>8427841</v>
      </c>
      <c r="F10503" s="10" t="str">
        <f>IFERROR(VLOOKUP(I10503,DATABASE!$N:$O,2,FALSE),"")</f>
        <v>دستكش ضد برش سبك</v>
      </c>
      <c r="G10503" s="452" t="s">
        <v>4350</v>
      </c>
      <c r="H10503" s="453">
        <v>8427</v>
      </c>
      <c r="I10503" s="452" t="s">
        <v>1442</v>
      </c>
      <c r="J10503" s="452" t="s">
        <v>4602</v>
      </c>
      <c r="K10503" s="454">
        <v>1</v>
      </c>
      <c r="L10503" s="452" t="s">
        <v>3</v>
      </c>
      <c r="M10503" s="452" t="s">
        <v>4603</v>
      </c>
      <c r="N10503" s="452" t="s">
        <v>2692</v>
      </c>
      <c r="O10503" s="455">
        <v>841</v>
      </c>
      <c r="P10503" s="453">
        <v>1</v>
      </c>
      <c r="Q10503" s="10">
        <f t="shared" si="667"/>
        <v>841</v>
      </c>
    </row>
    <row r="10504" spans="2:17" ht="20.25" customHeight="1">
      <c r="B10504" s="10" t="str">
        <f t="shared" si="664"/>
        <v>دستكش ساق بلند نسوز651</v>
      </c>
      <c r="C10504" s="10" t="str">
        <f t="shared" si="665"/>
        <v>دستكش ساق بلند نسوز1404/07/02651</v>
      </c>
      <c r="D10504" s="10" t="str">
        <f>IFERROR(IF(تحویلی!$E$1="","",IF(NOSA!O10504=تحویلی!$E$1,تحویلی!$E$1&amp;COUNTIF(NOSA!$O$1:O10504,تحویلی!$E$1),"")),"")</f>
        <v/>
      </c>
      <c r="E10504" s="10" t="str">
        <f t="shared" si="666"/>
        <v>8433651</v>
      </c>
      <c r="F10504" s="10" t="str">
        <f>IFERROR(VLOOKUP(I10504,DATABASE!$N:$O,2,FALSE),"")</f>
        <v>دستكش ساق بلند نسوز</v>
      </c>
      <c r="G10504" s="452" t="s">
        <v>4350</v>
      </c>
      <c r="H10504" s="453">
        <v>8433</v>
      </c>
      <c r="I10504" s="452" t="s">
        <v>1461</v>
      </c>
      <c r="J10504" s="452" t="s">
        <v>4643</v>
      </c>
      <c r="K10504" s="454">
        <v>1</v>
      </c>
      <c r="L10504" s="452" t="s">
        <v>3</v>
      </c>
      <c r="M10504" s="452" t="s">
        <v>4608</v>
      </c>
      <c r="N10504" s="452" t="s">
        <v>4737</v>
      </c>
      <c r="O10504" s="455">
        <v>651</v>
      </c>
      <c r="P10504" s="453">
        <v>1</v>
      </c>
      <c r="Q10504" s="10">
        <f t="shared" si="667"/>
        <v>651</v>
      </c>
    </row>
    <row r="10505" spans="2:17" ht="20.25" customHeight="1">
      <c r="B10505" s="10" t="str">
        <f t="shared" si="664"/>
        <v>دستكش كف مواد سبك733</v>
      </c>
      <c r="C10505" s="10" t="str">
        <f t="shared" si="665"/>
        <v>دستكش كف مواد سبك1404/07/02733</v>
      </c>
      <c r="D10505" s="10" t="str">
        <f>IFERROR(IF(تحویلی!$E$1="","",IF(NOSA!O10505=تحویلی!$E$1,تحویلی!$E$1&amp;COUNTIF(NOSA!$O$1:O10505,تحویلی!$E$1),"")),"")</f>
        <v/>
      </c>
      <c r="E10505" s="10" t="str">
        <f t="shared" si="666"/>
        <v>8434733</v>
      </c>
      <c r="F10505" s="10" t="str">
        <f>IFERROR(VLOOKUP(I10505,DATABASE!$N:$O,2,FALSE),"")</f>
        <v>دستكش كف مواد سبك</v>
      </c>
      <c r="G10505" s="452" t="s">
        <v>4350</v>
      </c>
      <c r="H10505" s="453">
        <v>8434</v>
      </c>
      <c r="I10505" s="452" t="s">
        <v>1456</v>
      </c>
      <c r="J10505" s="452" t="s">
        <v>4605</v>
      </c>
      <c r="K10505" s="454">
        <v>1</v>
      </c>
      <c r="L10505" s="452" t="s">
        <v>3</v>
      </c>
      <c r="M10505" s="452" t="s">
        <v>4603</v>
      </c>
      <c r="N10505" s="452" t="s">
        <v>4835</v>
      </c>
      <c r="O10505" s="455">
        <v>733</v>
      </c>
      <c r="P10505" s="453">
        <v>1</v>
      </c>
      <c r="Q10505" s="10">
        <f t="shared" si="667"/>
        <v>733</v>
      </c>
    </row>
    <row r="10506" spans="2:17" ht="20.25" customHeight="1">
      <c r="B10506" s="10" t="str">
        <f t="shared" si="664"/>
        <v>دستكش ضد برش سبك862</v>
      </c>
      <c r="C10506" s="10" t="str">
        <f t="shared" si="665"/>
        <v>دستكش ضد برش سبك1404/07/02862</v>
      </c>
      <c r="D10506" s="10" t="str">
        <f>IFERROR(IF(تحویلی!$E$1="","",IF(NOSA!O10506=تحویلی!$E$1,تحویلی!$E$1&amp;COUNTIF(NOSA!$O$1:O10506,تحویلی!$E$1),"")),"")</f>
        <v/>
      </c>
      <c r="E10506" s="10" t="str">
        <f t="shared" si="666"/>
        <v>8436862</v>
      </c>
      <c r="F10506" s="10" t="str">
        <f>IFERROR(VLOOKUP(I10506,DATABASE!$N:$O,2,FALSE),"")</f>
        <v>دستكش ضد برش سبك</v>
      </c>
      <c r="G10506" s="452" t="s">
        <v>4350</v>
      </c>
      <c r="H10506" s="453">
        <v>8436</v>
      </c>
      <c r="I10506" s="452" t="s">
        <v>1442</v>
      </c>
      <c r="J10506" s="452" t="s">
        <v>4602</v>
      </c>
      <c r="K10506" s="454">
        <v>1</v>
      </c>
      <c r="L10506" s="452" t="s">
        <v>3</v>
      </c>
      <c r="M10506" s="452" t="s">
        <v>4603</v>
      </c>
      <c r="N10506" s="452" t="s">
        <v>3192</v>
      </c>
      <c r="O10506" s="455">
        <v>862</v>
      </c>
      <c r="P10506" s="453">
        <v>1</v>
      </c>
      <c r="Q10506" s="10">
        <f t="shared" si="667"/>
        <v>862</v>
      </c>
    </row>
    <row r="10507" spans="2:17" ht="20.25" customHeight="1">
      <c r="B10507" s="10" t="str">
        <f t="shared" si="664"/>
        <v>248</v>
      </c>
      <c r="C10507" s="10" t="str">
        <f t="shared" si="665"/>
        <v>1404/07/02248</v>
      </c>
      <c r="D10507" s="10" t="str">
        <f>IFERROR(IF(تحویلی!$E$1="","",IF(NOSA!O10507=تحویلی!$E$1,تحویلی!$E$1&amp;COUNTIF(NOSA!$O$1:O10507,تحویلی!$E$1),"")),"")</f>
        <v/>
      </c>
      <c r="E10507" s="10" t="str">
        <f t="shared" si="666"/>
        <v>8442248</v>
      </c>
      <c r="F10507" s="10" t="str">
        <f>IFERROR(VLOOKUP(I10507,DATABASE!$N:$O,2,FALSE),"")</f>
        <v/>
      </c>
      <c r="G10507" s="452" t="s">
        <v>4350</v>
      </c>
      <c r="H10507" s="453">
        <v>8442</v>
      </c>
      <c r="I10507" s="452" t="s">
        <v>2699</v>
      </c>
      <c r="J10507" s="452" t="s">
        <v>4616</v>
      </c>
      <c r="K10507" s="454">
        <v>1</v>
      </c>
      <c r="L10507" s="452" t="s">
        <v>8</v>
      </c>
      <c r="M10507" s="452" t="s">
        <v>4608</v>
      </c>
      <c r="N10507" s="452" t="s">
        <v>1886</v>
      </c>
      <c r="O10507" s="455">
        <v>248</v>
      </c>
      <c r="P10507" s="453">
        <v>1</v>
      </c>
      <c r="Q10507" s="10">
        <f t="shared" si="667"/>
        <v>248</v>
      </c>
    </row>
    <row r="10508" spans="2:17" ht="20.25" customHeight="1">
      <c r="B10508" s="10" t="str">
        <f t="shared" si="664"/>
        <v>پيراهن فرم انتظامات94</v>
      </c>
      <c r="C10508" s="10" t="str">
        <f t="shared" si="665"/>
        <v>پيراهن فرم انتظامات1404/07/0394</v>
      </c>
      <c r="D10508" s="10" t="str">
        <f>IFERROR(IF(تحویلی!$E$1="","",IF(NOSA!O10508=تحویلی!$E$1,تحویلی!$E$1&amp;COUNTIF(NOSA!$O$1:O10508,تحویلی!$E$1),"")),"")</f>
        <v/>
      </c>
      <c r="E10508" s="10" t="str">
        <f t="shared" si="666"/>
        <v>846494</v>
      </c>
      <c r="F10508" s="10" t="str">
        <f>IFERROR(VLOOKUP(I10508,DATABASE!$N:$O,2,FALSE),"")</f>
        <v>پيراهن فرم انتظامات</v>
      </c>
      <c r="G10508" s="452" t="s">
        <v>4351</v>
      </c>
      <c r="H10508" s="452">
        <v>8464</v>
      </c>
      <c r="I10508" s="452" t="s">
        <v>2296</v>
      </c>
      <c r="J10508" s="452" t="s">
        <v>4751</v>
      </c>
      <c r="K10508" s="452">
        <v>1</v>
      </c>
      <c r="L10508" s="452" t="s">
        <v>28</v>
      </c>
      <c r="M10508" s="452" t="s">
        <v>25</v>
      </c>
      <c r="N10508" s="452" t="s">
        <v>4836</v>
      </c>
      <c r="O10508" s="455">
        <v>94</v>
      </c>
      <c r="P10508" s="452">
        <v>1</v>
      </c>
      <c r="Q10508" s="10">
        <f t="shared" si="667"/>
        <v>94</v>
      </c>
    </row>
    <row r="10509" spans="2:17" ht="20.25" customHeight="1">
      <c r="B10509" s="10" t="str">
        <f t="shared" si="664"/>
        <v>كفش ايمني94</v>
      </c>
      <c r="C10509" s="10" t="str">
        <f t="shared" si="665"/>
        <v>كفش ايمني1404/07/0394</v>
      </c>
      <c r="D10509" s="10" t="str">
        <f>IFERROR(IF(تحویلی!$E$1="","",IF(NOSA!O10509=تحویلی!$E$1,تحویلی!$E$1&amp;COUNTIF(NOSA!$O$1:O10509,تحویلی!$E$1),"")),"")</f>
        <v/>
      </c>
      <c r="E10509" s="10" t="str">
        <f t="shared" si="666"/>
        <v>846494</v>
      </c>
      <c r="F10509" s="10" t="str">
        <f>IFERROR(VLOOKUP(I10509,DATABASE!$N:$O,2,FALSE),"")</f>
        <v>كفش ايمني</v>
      </c>
      <c r="G10509" s="452" t="s">
        <v>4351</v>
      </c>
      <c r="H10509" s="452">
        <v>8464</v>
      </c>
      <c r="I10509" s="452" t="s">
        <v>1526</v>
      </c>
      <c r="J10509" s="452" t="s">
        <v>4659</v>
      </c>
      <c r="K10509" s="452">
        <v>1</v>
      </c>
      <c r="L10509" s="452" t="s">
        <v>3</v>
      </c>
      <c r="M10509" s="452" t="s">
        <v>25</v>
      </c>
      <c r="N10509" s="452" t="s">
        <v>4836</v>
      </c>
      <c r="O10509" s="455">
        <v>94</v>
      </c>
      <c r="P10509" s="452">
        <v>1</v>
      </c>
      <c r="Q10509" s="10">
        <f t="shared" si="667"/>
        <v>94</v>
      </c>
    </row>
    <row r="10510" spans="2:17" ht="20.25" customHeight="1">
      <c r="B10510" s="10" t="str">
        <f t="shared" si="664"/>
        <v>دستكش ضد برش سبك94</v>
      </c>
      <c r="C10510" s="10" t="str">
        <f t="shared" si="665"/>
        <v>دستكش ضد برش سبك1404/07/0394</v>
      </c>
      <c r="D10510" s="10" t="str">
        <f>IFERROR(IF(تحویلی!$E$1="","",IF(NOSA!O10510=تحویلی!$E$1,تحویلی!$E$1&amp;COUNTIF(NOSA!$O$1:O10510,تحویلی!$E$1),"")),"")</f>
        <v/>
      </c>
      <c r="E10510" s="10" t="str">
        <f t="shared" si="666"/>
        <v>846494</v>
      </c>
      <c r="F10510" s="10" t="str">
        <f>IFERROR(VLOOKUP(I10510,DATABASE!$N:$O,2,FALSE),"")</f>
        <v>دستكش ضد برش سبك</v>
      </c>
      <c r="G10510" s="452" t="s">
        <v>4351</v>
      </c>
      <c r="H10510" s="452">
        <v>8464</v>
      </c>
      <c r="I10510" s="452" t="s">
        <v>1442</v>
      </c>
      <c r="J10510" s="452" t="s">
        <v>4602</v>
      </c>
      <c r="K10510" s="452">
        <v>1</v>
      </c>
      <c r="L10510" s="452" t="s">
        <v>3</v>
      </c>
      <c r="M10510" s="452" t="s">
        <v>25</v>
      </c>
      <c r="N10510" s="452" t="s">
        <v>4836</v>
      </c>
      <c r="O10510" s="455">
        <v>94</v>
      </c>
      <c r="P10510" s="452">
        <v>1</v>
      </c>
      <c r="Q10510" s="10">
        <f t="shared" si="667"/>
        <v>94</v>
      </c>
    </row>
    <row r="10511" spans="2:17" ht="20.25" customHeight="1">
      <c r="B10511" s="10" t="str">
        <f t="shared" ref="B10511:B10574" si="668">F10511&amp;Q10511</f>
        <v>كلاه ايمني نقابدار844</v>
      </c>
      <c r="C10511" s="10" t="str">
        <f t="shared" ref="C10511:C10574" si="669">F10511&amp;G10511&amp;O10511</f>
        <v>كلاه ايمني نقابدار1404/07/03844</v>
      </c>
      <c r="D10511" s="10" t="str">
        <f>IFERROR(IF(تحویلی!$E$1="","",IF(NOSA!O10511=تحویلی!$E$1,تحویلی!$E$1&amp;COUNTIF(NOSA!$O$1:O10511,تحویلی!$E$1),"")),"")</f>
        <v/>
      </c>
      <c r="E10511" s="10" t="str">
        <f t="shared" ref="E10511:E10574" si="670">H10511&amp;O10511</f>
        <v>8466844</v>
      </c>
      <c r="F10511" s="10" t="str">
        <f>IFERROR(VLOOKUP(I10511,DATABASE!$N:$O,2,FALSE),"")</f>
        <v>كلاه ايمني نقابدار</v>
      </c>
      <c r="G10511" s="452" t="s">
        <v>4351</v>
      </c>
      <c r="H10511" s="452">
        <v>8466</v>
      </c>
      <c r="I10511" s="452" t="s">
        <v>2289</v>
      </c>
      <c r="J10511" s="452" t="s">
        <v>4742</v>
      </c>
      <c r="K10511" s="452">
        <v>1</v>
      </c>
      <c r="L10511" s="452" t="s">
        <v>8</v>
      </c>
      <c r="M10511" s="452" t="s">
        <v>4603</v>
      </c>
      <c r="N10511" s="452" t="s">
        <v>4837</v>
      </c>
      <c r="O10511" s="455">
        <v>844</v>
      </c>
      <c r="P10511" s="452">
        <v>0</v>
      </c>
      <c r="Q10511" s="10">
        <f t="shared" si="667"/>
        <v>844</v>
      </c>
    </row>
    <row r="10512" spans="2:17" ht="20.25" customHeight="1">
      <c r="B10512" s="10" t="str">
        <f t="shared" si="668"/>
        <v>دستكش كف مواد سبك277</v>
      </c>
      <c r="C10512" s="10" t="str">
        <f t="shared" si="669"/>
        <v>دستكش كف مواد سبك1404/07/03277</v>
      </c>
      <c r="D10512" s="10" t="str">
        <f>IFERROR(IF(تحویلی!$E$1="","",IF(NOSA!O10512=تحویلی!$E$1,تحویلی!$E$1&amp;COUNTIF(NOSA!$O$1:O10512,تحویلی!$E$1),"")),"")</f>
        <v/>
      </c>
      <c r="E10512" s="10" t="str">
        <f t="shared" si="670"/>
        <v>8483277</v>
      </c>
      <c r="F10512" s="10" t="str">
        <f>IFERROR(VLOOKUP(I10512,DATABASE!$N:$O,2,FALSE),"")</f>
        <v>دستكش كف مواد سبك</v>
      </c>
      <c r="G10512" s="452" t="s">
        <v>4351</v>
      </c>
      <c r="H10512" s="452">
        <v>8483</v>
      </c>
      <c r="I10512" s="452" t="s">
        <v>1456</v>
      </c>
      <c r="J10512" s="452" t="s">
        <v>4605</v>
      </c>
      <c r="K10512" s="452">
        <v>1</v>
      </c>
      <c r="L10512" s="452" t="s">
        <v>3</v>
      </c>
      <c r="M10512" s="452" t="s">
        <v>4603</v>
      </c>
      <c r="N10512" s="452" t="s">
        <v>4838</v>
      </c>
      <c r="O10512" s="455">
        <v>277</v>
      </c>
      <c r="P10512" s="452">
        <v>1</v>
      </c>
      <c r="Q10512" s="10">
        <f t="shared" si="667"/>
        <v>277</v>
      </c>
    </row>
    <row r="10513" spans="2:17" ht="20.25" customHeight="1">
      <c r="B10513" s="10" t="str">
        <f t="shared" si="668"/>
        <v>دستكش ضد برش سبك475</v>
      </c>
      <c r="C10513" s="10" t="str">
        <f t="shared" si="669"/>
        <v>دستكش ضد برش سبك1404/07/03475</v>
      </c>
      <c r="D10513" s="10" t="str">
        <f>IFERROR(IF(تحویلی!$E$1="","",IF(NOSA!O10513=تحویلی!$E$1,تحویلی!$E$1&amp;COUNTIF(NOSA!$O$1:O10513,تحویلی!$E$1),"")),"")</f>
        <v/>
      </c>
      <c r="E10513" s="10" t="str">
        <f t="shared" si="670"/>
        <v>8485475</v>
      </c>
      <c r="F10513" s="10" t="str">
        <f>IFERROR(VLOOKUP(I10513,DATABASE!$N:$O,2,FALSE),"")</f>
        <v>دستكش ضد برش سبك</v>
      </c>
      <c r="G10513" s="452" t="s">
        <v>4351</v>
      </c>
      <c r="H10513" s="452">
        <v>8485</v>
      </c>
      <c r="I10513" s="452" t="s">
        <v>1442</v>
      </c>
      <c r="J10513" s="452" t="s">
        <v>4602</v>
      </c>
      <c r="K10513" s="452">
        <v>1</v>
      </c>
      <c r="L10513" s="452" t="s">
        <v>3</v>
      </c>
      <c r="M10513" s="452" t="s">
        <v>4839</v>
      </c>
      <c r="N10513" s="452" t="s">
        <v>264</v>
      </c>
      <c r="O10513" s="455">
        <v>475</v>
      </c>
      <c r="P10513" s="452">
        <v>1</v>
      </c>
      <c r="Q10513" s="10">
        <f t="shared" si="667"/>
        <v>475</v>
      </c>
    </row>
    <row r="10514" spans="2:17" ht="20.25" customHeight="1">
      <c r="B10514" s="10" t="str">
        <f t="shared" si="668"/>
        <v>651</v>
      </c>
      <c r="C10514" s="10" t="str">
        <f t="shared" si="669"/>
        <v>1404/07/04651</v>
      </c>
      <c r="D10514" s="10" t="str">
        <f>IFERROR(IF(تحویلی!$E$1="","",IF(NOSA!O10514=تحویلی!$E$1,تحویلی!$E$1&amp;COUNTIF(NOSA!$O$1:O10514,تحویلی!$E$1),"")),"")</f>
        <v/>
      </c>
      <c r="E10514" s="10" t="str">
        <f t="shared" si="670"/>
        <v>8488651</v>
      </c>
      <c r="F10514" s="10" t="str">
        <f>IFERROR(VLOOKUP(I10514,DATABASE!$N:$O,2,FALSE),"")</f>
        <v/>
      </c>
      <c r="G10514" s="456" t="s">
        <v>4352</v>
      </c>
      <c r="H10514" s="457">
        <v>8488</v>
      </c>
      <c r="I10514" s="456" t="s">
        <v>2699</v>
      </c>
      <c r="J10514" s="456" t="s">
        <v>4616</v>
      </c>
      <c r="K10514" s="458">
        <v>1</v>
      </c>
      <c r="L10514" s="456" t="s">
        <v>8</v>
      </c>
      <c r="M10514" s="456" t="s">
        <v>4608</v>
      </c>
      <c r="N10514" s="456" t="s">
        <v>4737</v>
      </c>
      <c r="O10514" s="459">
        <v>651</v>
      </c>
      <c r="P10514" s="457">
        <v>1</v>
      </c>
      <c r="Q10514" s="10">
        <f t="shared" si="667"/>
        <v>651</v>
      </c>
    </row>
    <row r="10515" spans="2:17" ht="20.25" customHeight="1">
      <c r="B10515" s="10" t="str">
        <f t="shared" si="668"/>
        <v>دستكش ضد برش سبك694</v>
      </c>
      <c r="C10515" s="10" t="str">
        <f t="shared" si="669"/>
        <v>دستكش ضد برش سبك1404/07/04694</v>
      </c>
      <c r="D10515" s="10" t="str">
        <f>IFERROR(IF(تحویلی!$E$1="","",IF(NOSA!O10515=تحویلی!$E$1,تحویلی!$E$1&amp;COUNTIF(NOSA!$O$1:O10515,تحویلی!$E$1),"")),"")</f>
        <v/>
      </c>
      <c r="E10515" s="10" t="str">
        <f t="shared" si="670"/>
        <v>8493694</v>
      </c>
      <c r="F10515" s="10" t="str">
        <f>IFERROR(VLOOKUP(I10515,DATABASE!$N:$O,2,FALSE),"")</f>
        <v>دستكش ضد برش سبك</v>
      </c>
      <c r="G10515" s="456" t="s">
        <v>4352</v>
      </c>
      <c r="H10515" s="457">
        <v>8493</v>
      </c>
      <c r="I10515" s="456" t="s">
        <v>1442</v>
      </c>
      <c r="J10515" s="456" t="s">
        <v>4602</v>
      </c>
      <c r="K10515" s="458">
        <v>1</v>
      </c>
      <c r="L10515" s="456" t="s">
        <v>3</v>
      </c>
      <c r="M10515" s="456" t="s">
        <v>4603</v>
      </c>
      <c r="N10515" s="456" t="s">
        <v>4672</v>
      </c>
      <c r="O10515" s="459">
        <v>694</v>
      </c>
      <c r="P10515" s="457">
        <v>1</v>
      </c>
      <c r="Q10515" s="10">
        <f t="shared" si="667"/>
        <v>694</v>
      </c>
    </row>
    <row r="10516" spans="2:17" ht="20.25" customHeight="1">
      <c r="B10516" s="10" t="str">
        <f t="shared" si="668"/>
        <v>پيراهن فرم انتظامات638</v>
      </c>
      <c r="C10516" s="10" t="str">
        <f t="shared" si="669"/>
        <v>پيراهن فرم انتظامات1404/07/04638</v>
      </c>
      <c r="D10516" s="10" t="str">
        <f>IFERROR(IF(تحویلی!$E$1="","",IF(NOSA!O10516=تحویلی!$E$1,تحویلی!$E$1&amp;COUNTIF(NOSA!$O$1:O10516,تحویلی!$E$1),"")),"")</f>
        <v/>
      </c>
      <c r="E10516" s="10" t="str">
        <f t="shared" si="670"/>
        <v>8498638</v>
      </c>
      <c r="F10516" s="10" t="str">
        <f>IFERROR(VLOOKUP(I10516,DATABASE!$N:$O,2,FALSE),"")</f>
        <v>پيراهن فرم انتظامات</v>
      </c>
      <c r="G10516" s="456" t="s">
        <v>4352</v>
      </c>
      <c r="H10516" s="457">
        <v>8498</v>
      </c>
      <c r="I10516" s="456" t="s">
        <v>2296</v>
      </c>
      <c r="J10516" s="456" t="s">
        <v>4751</v>
      </c>
      <c r="K10516" s="458">
        <v>1</v>
      </c>
      <c r="L10516" s="456" t="s">
        <v>28</v>
      </c>
      <c r="M10516" s="456" t="s">
        <v>43</v>
      </c>
      <c r="N10516" s="456" t="s">
        <v>4841</v>
      </c>
      <c r="O10516" s="459">
        <v>638</v>
      </c>
      <c r="P10516" s="457">
        <v>1</v>
      </c>
      <c r="Q10516" s="10">
        <f t="shared" si="667"/>
        <v>638</v>
      </c>
    </row>
    <row r="10517" spans="2:17" ht="20.25" customHeight="1">
      <c r="B10517" s="10" t="str">
        <f t="shared" si="668"/>
        <v>دستكش ضد برش سبك10004</v>
      </c>
      <c r="C10517" s="10" t="str">
        <f t="shared" si="669"/>
        <v>دستكش ضد برش سبك1404/07/0410004</v>
      </c>
      <c r="D10517" s="10" t="str">
        <f>IFERROR(IF(تحویلی!$E$1="","",IF(NOSA!O10517=تحویلی!$E$1,تحویلی!$E$1&amp;COUNTIF(NOSA!$O$1:O10517,تحویلی!$E$1),"")),"")</f>
        <v/>
      </c>
      <c r="E10517" s="10" t="str">
        <f t="shared" si="670"/>
        <v>849910004</v>
      </c>
      <c r="F10517" s="10" t="str">
        <f>IFERROR(VLOOKUP(I10517,DATABASE!$N:$O,2,FALSE),"")</f>
        <v>دستكش ضد برش سبك</v>
      </c>
      <c r="G10517" s="456" t="s">
        <v>4352</v>
      </c>
      <c r="H10517" s="457">
        <v>8499</v>
      </c>
      <c r="I10517" s="456" t="s">
        <v>1442</v>
      </c>
      <c r="J10517" s="456" t="s">
        <v>4602</v>
      </c>
      <c r="K10517" s="458">
        <v>3</v>
      </c>
      <c r="L10517" s="456" t="s">
        <v>3</v>
      </c>
      <c r="M10517" s="456" t="s">
        <v>4623</v>
      </c>
      <c r="N10517" s="456" t="s">
        <v>4842</v>
      </c>
      <c r="O10517" s="459">
        <v>10004</v>
      </c>
      <c r="P10517" s="457">
        <v>3</v>
      </c>
      <c r="Q10517" s="10">
        <f t="shared" si="667"/>
        <v>10004</v>
      </c>
    </row>
    <row r="10518" spans="2:17" ht="20.25" customHeight="1">
      <c r="B10518" s="10" t="str">
        <f t="shared" si="668"/>
        <v>پيشبند نسوز آلومينيومي124</v>
      </c>
      <c r="C10518" s="10" t="str">
        <f t="shared" si="669"/>
        <v>پيشبند نسوز آلومينيومي1404/07/04124</v>
      </c>
      <c r="D10518" s="10" t="str">
        <f>IFERROR(IF(تحویلی!$E$1="","",IF(NOSA!O10518=تحویلی!$E$1,تحویلی!$E$1&amp;COUNTIF(NOSA!$O$1:O10518,تحویلی!$E$1),"")),"")</f>
        <v/>
      </c>
      <c r="E10518" s="10" t="str">
        <f t="shared" si="670"/>
        <v>8510124</v>
      </c>
      <c r="F10518" s="10" t="str">
        <f>IFERROR(VLOOKUP(I10518,DATABASE!$N:$O,2,FALSE),"")</f>
        <v>پيشبند نسوز آلومينيومي</v>
      </c>
      <c r="G10518" s="456" t="s">
        <v>4352</v>
      </c>
      <c r="H10518" s="457">
        <v>8510</v>
      </c>
      <c r="I10518" s="456" t="s">
        <v>1464</v>
      </c>
      <c r="J10518" s="456" t="s">
        <v>4783</v>
      </c>
      <c r="K10518" s="458">
        <v>1</v>
      </c>
      <c r="L10518" s="456" t="s">
        <v>8</v>
      </c>
      <c r="M10518" s="456" t="s">
        <v>4608</v>
      </c>
      <c r="N10518" s="456" t="s">
        <v>4843</v>
      </c>
      <c r="O10518" s="459">
        <v>124</v>
      </c>
      <c r="P10518" s="457">
        <v>1</v>
      </c>
      <c r="Q10518" s="10">
        <f t="shared" si="667"/>
        <v>124</v>
      </c>
    </row>
    <row r="10519" spans="2:17" ht="20.25" customHeight="1">
      <c r="B10519" s="10" t="str">
        <f t="shared" si="668"/>
        <v>پوتين ايمني نسوز613</v>
      </c>
      <c r="C10519" s="10" t="str">
        <f t="shared" si="669"/>
        <v>پوتين ايمني نسوز1404/07/04613</v>
      </c>
      <c r="D10519" s="10" t="str">
        <f>IFERROR(IF(تحویلی!$E$1="","",IF(NOSA!O10519=تحویلی!$E$1,تحویلی!$E$1&amp;COUNTIF(NOSA!$O$1:O10519,تحویلی!$E$1),"")),"")</f>
        <v/>
      </c>
      <c r="E10519" s="10" t="str">
        <f t="shared" si="670"/>
        <v>8511613</v>
      </c>
      <c r="F10519" s="10" t="str">
        <f>IFERROR(VLOOKUP(I10519,DATABASE!$N:$O,2,FALSE),"")</f>
        <v>پوتين ايمني نسوز</v>
      </c>
      <c r="G10519" s="456" t="s">
        <v>4352</v>
      </c>
      <c r="H10519" s="457">
        <v>8511</v>
      </c>
      <c r="I10519" s="456" t="s">
        <v>1528</v>
      </c>
      <c r="J10519" s="456" t="s">
        <v>4725</v>
      </c>
      <c r="K10519" s="458">
        <v>1</v>
      </c>
      <c r="L10519" s="456" t="s">
        <v>3</v>
      </c>
      <c r="M10519" s="456" t="s">
        <v>19</v>
      </c>
      <c r="N10519" s="456" t="s">
        <v>4844</v>
      </c>
      <c r="O10519" s="459">
        <v>613</v>
      </c>
      <c r="P10519" s="457">
        <v>1</v>
      </c>
      <c r="Q10519" s="10">
        <f t="shared" si="667"/>
        <v>613</v>
      </c>
    </row>
    <row r="10520" spans="2:17" ht="20.25" customHeight="1">
      <c r="B10520" s="10" t="str">
        <f t="shared" si="668"/>
        <v>دستكش كف مواد سبك641</v>
      </c>
      <c r="C10520" s="10" t="str">
        <f t="shared" si="669"/>
        <v>دستكش كف مواد سبك1404/07/04641</v>
      </c>
      <c r="D10520" s="10" t="str">
        <f>IFERROR(IF(تحویلی!$E$1="","",IF(NOSA!O10520=تحویلی!$E$1,تحویلی!$E$1&amp;COUNTIF(NOSA!$O$1:O10520,تحویلی!$E$1),"")),"")</f>
        <v/>
      </c>
      <c r="E10520" s="10" t="str">
        <f t="shared" si="670"/>
        <v>8514641</v>
      </c>
      <c r="F10520" s="10" t="str">
        <f>IFERROR(VLOOKUP(I10520,DATABASE!$N:$O,2,FALSE),"")</f>
        <v>دستكش كف مواد سبك</v>
      </c>
      <c r="G10520" s="456" t="s">
        <v>4352</v>
      </c>
      <c r="H10520" s="457">
        <v>8514</v>
      </c>
      <c r="I10520" s="456" t="s">
        <v>1456</v>
      </c>
      <c r="J10520" s="456" t="s">
        <v>4605</v>
      </c>
      <c r="K10520" s="458">
        <v>1</v>
      </c>
      <c r="L10520" s="456" t="s">
        <v>3</v>
      </c>
      <c r="M10520" s="456" t="s">
        <v>4603</v>
      </c>
      <c r="N10520" s="456" t="s">
        <v>4776</v>
      </c>
      <c r="O10520" s="459">
        <v>641</v>
      </c>
      <c r="P10520" s="457">
        <v>1</v>
      </c>
      <c r="Q10520" s="10">
        <f t="shared" si="667"/>
        <v>641</v>
      </c>
    </row>
    <row r="10521" spans="2:17" ht="20.25" customHeight="1">
      <c r="B10521" s="10" t="str">
        <f t="shared" si="668"/>
        <v>دستكش كف مواد سبك733</v>
      </c>
      <c r="C10521" s="10" t="str">
        <f t="shared" si="669"/>
        <v>دستكش كف مواد سبك1404/07/04733</v>
      </c>
      <c r="D10521" s="10" t="str">
        <f>IFERROR(IF(تحویلی!$E$1="","",IF(NOSA!O10521=تحویلی!$E$1,تحویلی!$E$1&amp;COUNTIF(NOSA!$O$1:O10521,تحویلی!$E$1),"")),"")</f>
        <v/>
      </c>
      <c r="E10521" s="10" t="str">
        <f t="shared" si="670"/>
        <v>8515733</v>
      </c>
      <c r="F10521" s="10" t="str">
        <f>IFERROR(VLOOKUP(I10521,DATABASE!$N:$O,2,FALSE),"")</f>
        <v>دستكش كف مواد سبك</v>
      </c>
      <c r="G10521" s="456" t="s">
        <v>4352</v>
      </c>
      <c r="H10521" s="457">
        <v>8515</v>
      </c>
      <c r="I10521" s="456" t="s">
        <v>1456</v>
      </c>
      <c r="J10521" s="456" t="s">
        <v>4605</v>
      </c>
      <c r="K10521" s="458">
        <v>1</v>
      </c>
      <c r="L10521" s="456" t="s">
        <v>3</v>
      </c>
      <c r="M10521" s="456" t="s">
        <v>4603</v>
      </c>
      <c r="N10521" s="456" t="s">
        <v>4690</v>
      </c>
      <c r="O10521" s="459">
        <v>733</v>
      </c>
      <c r="P10521" s="457">
        <v>1</v>
      </c>
      <c r="Q10521" s="10">
        <f t="shared" si="667"/>
        <v>733</v>
      </c>
    </row>
    <row r="10522" spans="2:17" ht="20.25" customHeight="1">
      <c r="B10522" s="10" t="str">
        <f t="shared" si="668"/>
        <v>دستكش كف مواد سبك962</v>
      </c>
      <c r="C10522" s="10" t="str">
        <f t="shared" si="669"/>
        <v>دستكش كف مواد سبك1404/07/04962</v>
      </c>
      <c r="D10522" s="10" t="str">
        <f>IFERROR(IF(تحویلی!$E$1="","",IF(NOSA!O10522=تحویلی!$E$1,تحویلی!$E$1&amp;COUNTIF(NOSA!$O$1:O10522,تحویلی!$E$1),"")),"")</f>
        <v/>
      </c>
      <c r="E10522" s="10" t="str">
        <f t="shared" si="670"/>
        <v>8515962</v>
      </c>
      <c r="F10522" s="10" t="str">
        <f>IFERROR(VLOOKUP(I10522,DATABASE!$N:$O,2,FALSE),"")</f>
        <v>دستكش كف مواد سبك</v>
      </c>
      <c r="G10522" s="456" t="s">
        <v>4352</v>
      </c>
      <c r="H10522" s="457">
        <v>8515</v>
      </c>
      <c r="I10522" s="456" t="s">
        <v>1456</v>
      </c>
      <c r="J10522" s="456" t="s">
        <v>4605</v>
      </c>
      <c r="K10522" s="458">
        <v>1</v>
      </c>
      <c r="L10522" s="456" t="s">
        <v>3</v>
      </c>
      <c r="M10522" s="456" t="s">
        <v>4603</v>
      </c>
      <c r="N10522" s="456" t="s">
        <v>4741</v>
      </c>
      <c r="O10522" s="459">
        <v>962</v>
      </c>
      <c r="P10522" s="457">
        <v>1</v>
      </c>
      <c r="Q10522" s="10">
        <f t="shared" si="667"/>
        <v>962</v>
      </c>
    </row>
    <row r="10523" spans="2:17" ht="20.25" customHeight="1">
      <c r="B10523" s="10" t="str">
        <f t="shared" si="668"/>
        <v>دستكش ضد برش سبك894</v>
      </c>
      <c r="C10523" s="10" t="str">
        <f t="shared" si="669"/>
        <v>دستكش ضد برش سبك1404/07/05894</v>
      </c>
      <c r="D10523" s="10" t="str">
        <f>IFERROR(IF(تحویلی!$E$1="","",IF(NOSA!O10523=تحویلی!$E$1,تحویلی!$E$1&amp;COUNTIF(NOSA!$O$1:O10523,تحویلی!$E$1),"")),"")</f>
        <v/>
      </c>
      <c r="E10523" s="10" t="str">
        <f t="shared" si="670"/>
        <v>8523894</v>
      </c>
      <c r="F10523" s="10" t="str">
        <f>IFERROR(VLOOKUP(I10523,DATABASE!$N:$O,2,FALSE),"")</f>
        <v>دستكش ضد برش سبك</v>
      </c>
      <c r="G10523" s="3" t="s">
        <v>4353</v>
      </c>
      <c r="H10523" s="4">
        <v>8523</v>
      </c>
      <c r="I10523" s="3" t="s">
        <v>1442</v>
      </c>
      <c r="J10523" s="3" t="s">
        <v>4602</v>
      </c>
      <c r="K10523" s="5">
        <v>1</v>
      </c>
      <c r="L10523" s="3" t="s">
        <v>3</v>
      </c>
      <c r="M10523" s="3" t="s">
        <v>40</v>
      </c>
      <c r="N10523" s="3" t="s">
        <v>4613</v>
      </c>
      <c r="O10523" s="1">
        <v>894</v>
      </c>
      <c r="P10523" s="4">
        <v>1</v>
      </c>
      <c r="Q10523" s="10">
        <f t="shared" si="667"/>
        <v>894</v>
      </c>
    </row>
    <row r="10524" spans="2:17" ht="20.25" customHeight="1">
      <c r="B10524" s="10" t="str">
        <f t="shared" si="668"/>
        <v>دستكش كف مواد سبك954</v>
      </c>
      <c r="C10524" s="10" t="str">
        <f t="shared" si="669"/>
        <v>دستكش كف مواد سبك1404/07/05954</v>
      </c>
      <c r="D10524" s="10" t="str">
        <f>IFERROR(IF(تحویلی!$E$1="","",IF(NOSA!O10524=تحویلی!$E$1,تحویلی!$E$1&amp;COUNTIF(NOSA!$O$1:O10524,تحویلی!$E$1),"")),"")</f>
        <v/>
      </c>
      <c r="E10524" s="10" t="str">
        <f t="shared" si="670"/>
        <v>8526954</v>
      </c>
      <c r="F10524" s="10" t="str">
        <f>IFERROR(VLOOKUP(I10524,DATABASE!$N:$O,2,FALSE),"")</f>
        <v>دستكش كف مواد سبك</v>
      </c>
      <c r="G10524" s="3" t="s">
        <v>4353</v>
      </c>
      <c r="H10524" s="4">
        <v>8526</v>
      </c>
      <c r="I10524" s="3" t="s">
        <v>1456</v>
      </c>
      <c r="J10524" s="3" t="s">
        <v>4605</v>
      </c>
      <c r="K10524" s="5">
        <v>1</v>
      </c>
      <c r="L10524" s="3" t="s">
        <v>3</v>
      </c>
      <c r="M10524" s="3" t="s">
        <v>4603</v>
      </c>
      <c r="N10524" s="3" t="s">
        <v>4696</v>
      </c>
      <c r="O10524" s="1">
        <v>954</v>
      </c>
      <c r="P10524" s="4">
        <v>1</v>
      </c>
      <c r="Q10524" s="10">
        <f t="shared" si="667"/>
        <v>954</v>
      </c>
    </row>
    <row r="10525" spans="2:17" ht="20.25" customHeight="1">
      <c r="B10525" s="10" t="str">
        <f t="shared" si="668"/>
        <v>دستكش ضد برش سبك783</v>
      </c>
      <c r="C10525" s="10" t="str">
        <f t="shared" si="669"/>
        <v>دستكش ضد برش سبك1404/07/05783</v>
      </c>
      <c r="D10525" s="10" t="str">
        <f>IFERROR(IF(تحویلی!$E$1="","",IF(NOSA!O10525=تحویلی!$E$1,تحویلی!$E$1&amp;COUNTIF(NOSA!$O$1:O10525,تحویلی!$E$1),"")),"")</f>
        <v/>
      </c>
      <c r="E10525" s="10" t="str">
        <f t="shared" si="670"/>
        <v>8539783</v>
      </c>
      <c r="F10525" s="10" t="str">
        <f>IFERROR(VLOOKUP(I10525,DATABASE!$N:$O,2,FALSE),"")</f>
        <v>دستكش ضد برش سبك</v>
      </c>
      <c r="G10525" s="3" t="s">
        <v>4353</v>
      </c>
      <c r="H10525" s="4">
        <v>8539</v>
      </c>
      <c r="I10525" s="3" t="s">
        <v>1442</v>
      </c>
      <c r="J10525" s="3" t="s">
        <v>4602</v>
      </c>
      <c r="K10525" s="5">
        <v>1</v>
      </c>
      <c r="L10525" s="3" t="s">
        <v>3</v>
      </c>
      <c r="M10525" s="3" t="s">
        <v>4608</v>
      </c>
      <c r="N10525" s="3" t="s">
        <v>2056</v>
      </c>
      <c r="O10525" s="1">
        <v>783</v>
      </c>
      <c r="P10525" s="4">
        <v>1</v>
      </c>
      <c r="Q10525" s="10">
        <f t="shared" si="667"/>
        <v>783</v>
      </c>
    </row>
    <row r="10526" spans="2:17" ht="20.25" customHeight="1">
      <c r="B10526" s="10" t="str">
        <f t="shared" si="668"/>
        <v>دستكش ضد برش سبك10006</v>
      </c>
      <c r="C10526" s="10" t="str">
        <f t="shared" si="669"/>
        <v>دستكش ضد برش سبك1404/07/0510006</v>
      </c>
      <c r="D10526" s="10" t="str">
        <f>IFERROR(IF(تحویلی!$E$1="","",IF(NOSA!O10526=تحویلی!$E$1,تحویلی!$E$1&amp;COUNTIF(NOSA!$O$1:O10526,تحویلی!$E$1),"")),"")</f>
        <v/>
      </c>
      <c r="E10526" s="10" t="str">
        <f t="shared" si="670"/>
        <v>854910006</v>
      </c>
      <c r="F10526" s="10" t="str">
        <f>IFERROR(VLOOKUP(I10526,DATABASE!$N:$O,2,FALSE),"")</f>
        <v>دستكش ضد برش سبك</v>
      </c>
      <c r="G10526" s="3" t="s">
        <v>4353</v>
      </c>
      <c r="H10526" s="4">
        <v>8549</v>
      </c>
      <c r="I10526" s="3" t="s">
        <v>1442</v>
      </c>
      <c r="J10526" s="3" t="s">
        <v>4602</v>
      </c>
      <c r="K10526" s="5">
        <v>1</v>
      </c>
      <c r="L10526" s="3" t="s">
        <v>3</v>
      </c>
      <c r="M10526" s="3" t="s">
        <v>4623</v>
      </c>
      <c r="N10526" s="3" t="s">
        <v>4064</v>
      </c>
      <c r="O10526" s="1">
        <v>10006</v>
      </c>
      <c r="P10526" s="4">
        <v>1</v>
      </c>
      <c r="Q10526" s="10">
        <f t="shared" si="667"/>
        <v>10006</v>
      </c>
    </row>
    <row r="10527" spans="2:17" ht="20.25" customHeight="1">
      <c r="B10527" s="10" t="str">
        <f t="shared" si="668"/>
        <v>دستكش استاد كار163</v>
      </c>
      <c r="C10527" s="10" t="str">
        <f t="shared" si="669"/>
        <v>دستكش استاد كار1404/07/05163</v>
      </c>
      <c r="D10527" s="10" t="str">
        <f>IFERROR(IF(تحویلی!$E$1="","",IF(NOSA!O10527=تحویلی!$E$1,تحویلی!$E$1&amp;COUNTIF(NOSA!$O$1:O10527,تحویلی!$E$1),"")),"")</f>
        <v/>
      </c>
      <c r="E10527" s="10" t="str">
        <f t="shared" si="670"/>
        <v>8551163</v>
      </c>
      <c r="F10527" s="10" t="str">
        <f>IFERROR(VLOOKUP(I10527,DATABASE!$N:$O,2,FALSE),"")</f>
        <v>دستكش استاد كار</v>
      </c>
      <c r="G10527" s="3" t="s">
        <v>4353</v>
      </c>
      <c r="H10527" s="4">
        <v>8551</v>
      </c>
      <c r="I10527" s="3" t="s">
        <v>1543</v>
      </c>
      <c r="J10527" s="3" t="s">
        <v>4610</v>
      </c>
      <c r="K10527" s="5">
        <v>1</v>
      </c>
      <c r="L10527" s="3" t="s">
        <v>3</v>
      </c>
      <c r="M10527" s="3" t="s">
        <v>4623</v>
      </c>
      <c r="N10527" s="3" t="s">
        <v>324</v>
      </c>
      <c r="O10527" s="1">
        <v>163</v>
      </c>
      <c r="P10527" s="4">
        <v>0</v>
      </c>
      <c r="Q10527" s="10">
        <f t="shared" si="667"/>
        <v>163</v>
      </c>
    </row>
    <row r="10528" spans="2:17" ht="20.25" customHeight="1">
      <c r="B10528" s="10" t="str">
        <f t="shared" si="668"/>
        <v>پيراهن فرم انتظامات873</v>
      </c>
      <c r="C10528" s="10" t="str">
        <f t="shared" si="669"/>
        <v>پيراهن فرم انتظامات1404/07/05873</v>
      </c>
      <c r="D10528" s="10" t="str">
        <f>IFERROR(IF(تحویلی!$E$1="","",IF(NOSA!O10528=تحویلی!$E$1,تحویلی!$E$1&amp;COUNTIF(NOSA!$O$1:O10528,تحویلی!$E$1),"")),"")</f>
        <v/>
      </c>
      <c r="E10528" s="10" t="str">
        <f t="shared" si="670"/>
        <v>8552873</v>
      </c>
      <c r="F10528" s="10" t="str">
        <f>IFERROR(VLOOKUP(I10528,DATABASE!$N:$O,2,FALSE),"")</f>
        <v>پيراهن فرم انتظامات</v>
      </c>
      <c r="G10528" s="3" t="s">
        <v>4353</v>
      </c>
      <c r="H10528" s="4">
        <v>8552</v>
      </c>
      <c r="I10528" s="3" t="s">
        <v>2296</v>
      </c>
      <c r="J10528" s="3" t="s">
        <v>4751</v>
      </c>
      <c r="K10528" s="5">
        <v>1</v>
      </c>
      <c r="L10528" s="3" t="s">
        <v>28</v>
      </c>
      <c r="M10528" s="3" t="s">
        <v>102</v>
      </c>
      <c r="N10528" s="3" t="s">
        <v>3346</v>
      </c>
      <c r="O10528" s="1">
        <v>873</v>
      </c>
      <c r="P10528" s="4">
        <v>1</v>
      </c>
      <c r="Q10528" s="10">
        <f t="shared" si="667"/>
        <v>873</v>
      </c>
    </row>
    <row r="10529" spans="2:17" ht="20.25" customHeight="1">
      <c r="B10529" s="10" t="str">
        <f t="shared" si="668"/>
        <v>718</v>
      </c>
      <c r="C10529" s="10" t="str">
        <f t="shared" si="669"/>
        <v>1404/07/05718</v>
      </c>
      <c r="D10529" s="10" t="str">
        <f>IFERROR(IF(تحویلی!$E$1="","",IF(NOSA!O10529=تحویلی!$E$1,تحویلی!$E$1&amp;COUNTIF(NOSA!$O$1:O10529,تحویلی!$E$1),"")),"")</f>
        <v/>
      </c>
      <c r="E10529" s="10" t="str">
        <f t="shared" si="670"/>
        <v>8553718</v>
      </c>
      <c r="F10529" s="10" t="str">
        <f>IFERROR(VLOOKUP(I10529,DATABASE!$N:$O,2,FALSE),"")</f>
        <v/>
      </c>
      <c r="G10529" s="3" t="s">
        <v>4353</v>
      </c>
      <c r="H10529" s="4">
        <v>8553</v>
      </c>
      <c r="I10529" s="3" t="s">
        <v>2664</v>
      </c>
      <c r="J10529" s="3" t="s">
        <v>4845</v>
      </c>
      <c r="K10529" s="5">
        <v>1</v>
      </c>
      <c r="L10529" s="3" t="s">
        <v>8</v>
      </c>
      <c r="M10529" s="3" t="s">
        <v>19</v>
      </c>
      <c r="N10529" s="3" t="s">
        <v>4695</v>
      </c>
      <c r="O10529" s="1">
        <v>718</v>
      </c>
      <c r="P10529" s="4">
        <v>1</v>
      </c>
      <c r="Q10529" s="10">
        <f t="shared" si="667"/>
        <v>718</v>
      </c>
    </row>
    <row r="10530" spans="2:17" ht="20.25" customHeight="1">
      <c r="B10530" s="10" t="str">
        <f t="shared" si="668"/>
        <v>دستكش ضد برش سبك718</v>
      </c>
      <c r="C10530" s="10" t="str">
        <f t="shared" si="669"/>
        <v>دستكش ضد برش سبك1404/07/05718</v>
      </c>
      <c r="D10530" s="10" t="str">
        <f>IFERROR(IF(تحویلی!$E$1="","",IF(NOSA!O10530=تحویلی!$E$1,تحویلی!$E$1&amp;COUNTIF(NOSA!$O$1:O10530,تحویلی!$E$1),"")),"")</f>
        <v/>
      </c>
      <c r="E10530" s="10" t="str">
        <f t="shared" si="670"/>
        <v>8553718</v>
      </c>
      <c r="F10530" s="10" t="str">
        <f>IFERROR(VLOOKUP(I10530,DATABASE!$N:$O,2,FALSE),"")</f>
        <v>دستكش ضد برش سبك</v>
      </c>
      <c r="G10530" s="3" t="s">
        <v>4353</v>
      </c>
      <c r="H10530" s="4">
        <v>8553</v>
      </c>
      <c r="I10530" s="3" t="s">
        <v>1442</v>
      </c>
      <c r="J10530" s="3" t="s">
        <v>4602</v>
      </c>
      <c r="K10530" s="5">
        <v>1</v>
      </c>
      <c r="L10530" s="3" t="s">
        <v>3</v>
      </c>
      <c r="M10530" s="3" t="s">
        <v>19</v>
      </c>
      <c r="N10530" s="3" t="s">
        <v>4695</v>
      </c>
      <c r="O10530" s="1">
        <v>718</v>
      </c>
      <c r="P10530" s="4">
        <v>1</v>
      </c>
      <c r="Q10530" s="10">
        <f t="shared" si="667"/>
        <v>718</v>
      </c>
    </row>
    <row r="10531" spans="2:17" ht="20.25" customHeight="1">
      <c r="B10531" s="10" t="str">
        <f t="shared" si="668"/>
        <v>كفش ايمني عايق برق672</v>
      </c>
      <c r="C10531" s="10" t="str">
        <f t="shared" si="669"/>
        <v>كفش ايمني عايق برق1404/07/05672</v>
      </c>
      <c r="D10531" s="10" t="str">
        <f>IFERROR(IF(تحویلی!$E$1="","",IF(NOSA!O10531=تحویلی!$E$1,تحویلی!$E$1&amp;COUNTIF(NOSA!$O$1:O10531,تحویلی!$E$1),"")),"")</f>
        <v/>
      </c>
      <c r="E10531" s="10" t="str">
        <f t="shared" si="670"/>
        <v>8557672</v>
      </c>
      <c r="F10531" s="10" t="str">
        <f>IFERROR(VLOOKUP(I10531,DATABASE!$N:$O,2,FALSE),"")</f>
        <v>كفش ايمني عايق برق</v>
      </c>
      <c r="G10531" s="3" t="s">
        <v>4353</v>
      </c>
      <c r="H10531" s="4">
        <v>8557</v>
      </c>
      <c r="I10531" s="3" t="s">
        <v>1610</v>
      </c>
      <c r="J10531" s="3" t="s">
        <v>4653</v>
      </c>
      <c r="K10531" s="5">
        <v>1</v>
      </c>
      <c r="L10531" s="3" t="s">
        <v>3</v>
      </c>
      <c r="M10531" s="3" t="s">
        <v>4603</v>
      </c>
      <c r="N10531" s="3" t="s">
        <v>4716</v>
      </c>
      <c r="O10531" s="1">
        <v>672</v>
      </c>
      <c r="P10531" s="4">
        <v>1</v>
      </c>
      <c r="Q10531" s="10">
        <f t="shared" si="667"/>
        <v>672</v>
      </c>
    </row>
    <row r="10532" spans="2:17" ht="20.25" customHeight="1">
      <c r="B10532" s="10" t="str">
        <f t="shared" si="668"/>
        <v>كفش ايمني460</v>
      </c>
      <c r="C10532" s="10" t="str">
        <f t="shared" si="669"/>
        <v>كفش ايمني1404/07/05460</v>
      </c>
      <c r="D10532" s="10" t="str">
        <f>IFERROR(IF(تحویلی!$E$1="","",IF(NOSA!O10532=تحویلی!$E$1,تحویلی!$E$1&amp;COUNTIF(NOSA!$O$1:O10532,تحویلی!$E$1),"")),"")</f>
        <v/>
      </c>
      <c r="E10532" s="10" t="str">
        <f t="shared" si="670"/>
        <v>8559460</v>
      </c>
      <c r="F10532" s="10" t="str">
        <f>IFERROR(VLOOKUP(I10532,DATABASE!$N:$O,2,FALSE),"")</f>
        <v>كفش ايمني</v>
      </c>
      <c r="G10532" s="3" t="s">
        <v>4353</v>
      </c>
      <c r="H10532" s="4">
        <v>8559</v>
      </c>
      <c r="I10532" s="3" t="s">
        <v>1526</v>
      </c>
      <c r="J10532" s="3" t="s">
        <v>4659</v>
      </c>
      <c r="K10532" s="5">
        <v>1</v>
      </c>
      <c r="L10532" s="3" t="s">
        <v>3</v>
      </c>
      <c r="M10532" s="3" t="s">
        <v>4603</v>
      </c>
      <c r="N10532" s="3" t="s">
        <v>1302</v>
      </c>
      <c r="O10532" s="1">
        <v>460</v>
      </c>
      <c r="P10532" s="4">
        <v>1</v>
      </c>
      <c r="Q10532" s="10">
        <f t="shared" si="667"/>
        <v>460</v>
      </c>
    </row>
    <row r="10533" spans="2:17" ht="20.25" customHeight="1">
      <c r="B10533" s="10" t="str">
        <f t="shared" si="668"/>
        <v>ماسك N95) FFP2 )873</v>
      </c>
      <c r="C10533" s="10" t="str">
        <f t="shared" si="669"/>
        <v>ماسك N95) FFP2 )1404/07/05873</v>
      </c>
      <c r="D10533" s="10" t="str">
        <f>IFERROR(IF(تحویلی!$E$1="","",IF(NOSA!O10533=تحویلی!$E$1,تحویلی!$E$1&amp;COUNTIF(NOSA!$O$1:O10533,تحویلی!$E$1),"")),"")</f>
        <v/>
      </c>
      <c r="E10533" s="10" t="str">
        <f t="shared" si="670"/>
        <v>8560873</v>
      </c>
      <c r="F10533" s="10" t="str">
        <f>IFERROR(VLOOKUP(I10533,DATABASE!$N:$O,2,FALSE),"")</f>
        <v>ماسك N95) FFP2 )</v>
      </c>
      <c r="G10533" s="3" t="s">
        <v>4353</v>
      </c>
      <c r="H10533" s="4">
        <v>8560</v>
      </c>
      <c r="I10533" s="3" t="s">
        <v>1469</v>
      </c>
      <c r="J10533" s="3" t="s">
        <v>4614</v>
      </c>
      <c r="K10533" s="5">
        <v>80</v>
      </c>
      <c r="L10533" s="3" t="s">
        <v>8</v>
      </c>
      <c r="M10533" s="3" t="s">
        <v>63</v>
      </c>
      <c r="N10533" s="3" t="s">
        <v>3346</v>
      </c>
      <c r="O10533" s="1">
        <v>873</v>
      </c>
      <c r="P10533" s="4">
        <v>0</v>
      </c>
      <c r="Q10533" s="10">
        <f t="shared" si="667"/>
        <v>873</v>
      </c>
    </row>
    <row r="10534" spans="2:17" ht="20.25" customHeight="1">
      <c r="B10534" s="10" t="str">
        <f t="shared" si="668"/>
        <v>دستكش ضد برش سبك845</v>
      </c>
      <c r="C10534" s="10" t="str">
        <f t="shared" si="669"/>
        <v>دستكش ضد برش سبك1404/07/06845</v>
      </c>
      <c r="D10534" s="10" t="str">
        <f>IFERROR(IF(تحویلی!$E$1="","",IF(NOSA!O10534=تحویلی!$E$1,تحویلی!$E$1&amp;COUNTIF(NOSA!$O$1:O10534,تحویلی!$E$1),"")),"")</f>
        <v/>
      </c>
      <c r="E10534" s="10" t="str">
        <f t="shared" si="670"/>
        <v>8562845</v>
      </c>
      <c r="F10534" s="10" t="str">
        <f>IFERROR(VLOOKUP(I10534,DATABASE!$N:$O,2,FALSE),"")</f>
        <v>دستكش ضد برش سبك</v>
      </c>
      <c r="G10534" s="3" t="s">
        <v>4354</v>
      </c>
      <c r="H10534" s="3">
        <v>8562</v>
      </c>
      <c r="I10534" s="3" t="s">
        <v>1442</v>
      </c>
      <c r="J10534" s="3" t="s">
        <v>4602</v>
      </c>
      <c r="K10534" s="3">
        <v>1</v>
      </c>
      <c r="L10534" s="3" t="s">
        <v>3</v>
      </c>
      <c r="M10534" s="3" t="s">
        <v>4603</v>
      </c>
      <c r="N10534" s="3" t="s">
        <v>4658</v>
      </c>
      <c r="O10534" s="1">
        <v>845</v>
      </c>
      <c r="P10534" s="3">
        <v>1</v>
      </c>
      <c r="Q10534" s="10">
        <f t="shared" si="667"/>
        <v>845</v>
      </c>
    </row>
    <row r="10535" spans="2:17" ht="20.25" customHeight="1">
      <c r="B10535" s="10" t="str">
        <f t="shared" si="668"/>
        <v>لباس كار معمولي- بلوز و شلوار719</v>
      </c>
      <c r="C10535" s="10" t="str">
        <f t="shared" si="669"/>
        <v>لباس كار معمولي- بلوز و شلوار1404/07/06719</v>
      </c>
      <c r="D10535" s="10" t="str">
        <f>IFERROR(IF(تحویلی!$E$1="","",IF(NOSA!O10535=تحویلی!$E$1,تحویلی!$E$1&amp;COUNTIF(NOSA!$O$1:O10535,تحویلی!$E$1),"")),"")</f>
        <v/>
      </c>
      <c r="E10535" s="10" t="str">
        <f t="shared" si="670"/>
        <v>8565719</v>
      </c>
      <c r="F10535" s="10" t="str">
        <f>IFERROR(VLOOKUP(I10535,DATABASE!$N:$O,2,FALSE),"")</f>
        <v>لباس كار معمولي- بلوز و شلوار</v>
      </c>
      <c r="G10535" s="3" t="s">
        <v>4354</v>
      </c>
      <c r="H10535" s="3">
        <v>8565</v>
      </c>
      <c r="I10535" s="3" t="s">
        <v>1583</v>
      </c>
      <c r="J10535" s="3" t="s">
        <v>4720</v>
      </c>
      <c r="K10535" s="3">
        <v>1</v>
      </c>
      <c r="L10535" s="3" t="s">
        <v>28</v>
      </c>
      <c r="M10535" s="3" t="s">
        <v>4603</v>
      </c>
      <c r="N10535" s="3" t="s">
        <v>886</v>
      </c>
      <c r="O10535" s="1">
        <v>719</v>
      </c>
      <c r="P10535" s="3">
        <v>1</v>
      </c>
      <c r="Q10535" s="10">
        <f t="shared" si="667"/>
        <v>719</v>
      </c>
    </row>
    <row r="10536" spans="2:17" ht="20.25" customHeight="1">
      <c r="B10536" s="10" t="str">
        <f t="shared" si="668"/>
        <v>لباس كار كارشناسي772</v>
      </c>
      <c r="C10536" s="10" t="str">
        <f t="shared" si="669"/>
        <v>لباس كار كارشناسي1404/07/06772</v>
      </c>
      <c r="D10536" s="10" t="str">
        <f>IFERROR(IF(تحویلی!$E$1="","",IF(NOSA!O10536=تحویلی!$E$1,تحویلی!$E$1&amp;COUNTIF(NOSA!$O$1:O10536,تحویلی!$E$1),"")),"")</f>
        <v/>
      </c>
      <c r="E10536" s="10" t="str">
        <f t="shared" si="670"/>
        <v>8566772</v>
      </c>
      <c r="F10536" s="10" t="str">
        <f>IFERROR(VLOOKUP(I10536,DATABASE!$N:$O,2,FALSE),"")</f>
        <v>لباس كار كارشناسي</v>
      </c>
      <c r="G10536" s="3" t="s">
        <v>4354</v>
      </c>
      <c r="H10536" s="3">
        <v>8566</v>
      </c>
      <c r="I10536" s="3" t="s">
        <v>2347</v>
      </c>
      <c r="J10536" s="3" t="s">
        <v>4752</v>
      </c>
      <c r="K10536" s="3">
        <v>1</v>
      </c>
      <c r="L10536" s="3" t="s">
        <v>28</v>
      </c>
      <c r="M10536" s="3" t="s">
        <v>25</v>
      </c>
      <c r="N10536" s="3" t="s">
        <v>4848</v>
      </c>
      <c r="O10536" s="1">
        <v>772</v>
      </c>
      <c r="P10536" s="3">
        <v>1</v>
      </c>
      <c r="Q10536" s="10">
        <f t="shared" si="667"/>
        <v>772</v>
      </c>
    </row>
    <row r="10537" spans="2:17" ht="20.25" customHeight="1">
      <c r="B10537" s="10" t="str">
        <f t="shared" si="668"/>
        <v>پوتين ايمني نسوز772</v>
      </c>
      <c r="C10537" s="10" t="str">
        <f t="shared" si="669"/>
        <v>پوتين ايمني نسوز1404/07/06772</v>
      </c>
      <c r="D10537" s="10" t="str">
        <f>IFERROR(IF(تحویلی!$E$1="","",IF(NOSA!O10537=تحویلی!$E$1,تحویلی!$E$1&amp;COUNTIF(NOSA!$O$1:O10537,تحویلی!$E$1),"")),"")</f>
        <v/>
      </c>
      <c r="E10537" s="10" t="str">
        <f t="shared" si="670"/>
        <v>8566772</v>
      </c>
      <c r="F10537" s="10" t="str">
        <f>IFERROR(VLOOKUP(I10537,DATABASE!$N:$O,2,FALSE),"")</f>
        <v>پوتين ايمني نسوز</v>
      </c>
      <c r="G10537" s="3" t="s">
        <v>4354</v>
      </c>
      <c r="H10537" s="3">
        <v>8566</v>
      </c>
      <c r="I10537" s="3" t="s">
        <v>1472</v>
      </c>
      <c r="J10537" s="3" t="s">
        <v>4849</v>
      </c>
      <c r="K10537" s="3">
        <v>1</v>
      </c>
      <c r="L10537" s="3" t="s">
        <v>3</v>
      </c>
      <c r="M10537" s="3" t="s">
        <v>25</v>
      </c>
      <c r="N10537" s="3" t="s">
        <v>4848</v>
      </c>
      <c r="O10537" s="1">
        <v>772</v>
      </c>
      <c r="P10537" s="3">
        <v>1</v>
      </c>
      <c r="Q10537" s="10">
        <f t="shared" si="667"/>
        <v>772</v>
      </c>
    </row>
    <row r="10538" spans="2:17" ht="20.25" customHeight="1">
      <c r="B10538" s="10" t="str">
        <f t="shared" si="668"/>
        <v>دستكش ضد برش سبك606</v>
      </c>
      <c r="C10538" s="10" t="str">
        <f t="shared" si="669"/>
        <v>دستكش ضد برش سبك1404/07/06606</v>
      </c>
      <c r="D10538" s="10" t="str">
        <f>IFERROR(IF(تحویلی!$E$1="","",IF(NOSA!O10538=تحویلی!$E$1,تحویلی!$E$1&amp;COUNTIF(NOSA!$O$1:O10538,تحویلی!$E$1),"")),"")</f>
        <v/>
      </c>
      <c r="E10538" s="10" t="str">
        <f t="shared" si="670"/>
        <v>8571606</v>
      </c>
      <c r="F10538" s="10" t="str">
        <f>IFERROR(VLOOKUP(I10538,DATABASE!$N:$O,2,FALSE),"")</f>
        <v>دستكش ضد برش سبك</v>
      </c>
      <c r="G10538" s="3" t="s">
        <v>4354</v>
      </c>
      <c r="H10538" s="3">
        <v>8571</v>
      </c>
      <c r="I10538" s="3" t="s">
        <v>1442</v>
      </c>
      <c r="J10538" s="3" t="s">
        <v>4602</v>
      </c>
      <c r="K10538" s="3">
        <v>1</v>
      </c>
      <c r="L10538" s="3" t="s">
        <v>3</v>
      </c>
      <c r="M10538" s="3" t="s">
        <v>4608</v>
      </c>
      <c r="N10538" s="3" t="s">
        <v>2748</v>
      </c>
      <c r="O10538" s="1">
        <v>606</v>
      </c>
      <c r="P10538" s="3">
        <v>1</v>
      </c>
      <c r="Q10538" s="10">
        <f t="shared" ref="Q10538:Q10601" si="671">VALUE(O10538)</f>
        <v>606</v>
      </c>
    </row>
    <row r="10539" spans="2:17" ht="20.25" customHeight="1">
      <c r="B10539" s="10" t="str">
        <f t="shared" si="668"/>
        <v>لباس كار ديرسوز(بلوز و شلوار)100011</v>
      </c>
      <c r="C10539" s="10" t="str">
        <f t="shared" si="669"/>
        <v>لباس كار ديرسوز(بلوز و شلوار)1404/07/06100011</v>
      </c>
      <c r="D10539" s="10" t="str">
        <f>IFERROR(IF(تحویلی!$E$1="","",IF(NOSA!O10539=تحویلی!$E$1,تحویلی!$E$1&amp;COUNTIF(NOSA!$O$1:O10539,تحویلی!$E$1),"")),"")</f>
        <v/>
      </c>
      <c r="E10539" s="10" t="str">
        <f t="shared" si="670"/>
        <v>8578100011</v>
      </c>
      <c r="F10539" s="10" t="str">
        <f>IFERROR(VLOOKUP(I10539,DATABASE!$N:$O,2,FALSE),"")</f>
        <v>لباس كار ديرسوز(بلوز و شلوار)</v>
      </c>
      <c r="G10539" s="3" t="s">
        <v>4354</v>
      </c>
      <c r="H10539" s="3">
        <v>8578</v>
      </c>
      <c r="I10539" s="3" t="s">
        <v>1634</v>
      </c>
      <c r="J10539" s="3" t="s">
        <v>4648</v>
      </c>
      <c r="K10539" s="3">
        <v>1</v>
      </c>
      <c r="L10539" s="3" t="s">
        <v>28</v>
      </c>
      <c r="M10539" s="3" t="s">
        <v>4623</v>
      </c>
      <c r="N10539" s="3" t="s">
        <v>4850</v>
      </c>
      <c r="O10539" s="1">
        <v>100011</v>
      </c>
      <c r="P10539" s="3">
        <v>0</v>
      </c>
      <c r="Q10539" s="10">
        <f t="shared" si="671"/>
        <v>100011</v>
      </c>
    </row>
    <row r="10540" spans="2:17" ht="20.25" customHeight="1">
      <c r="B10540" s="10" t="str">
        <f t="shared" si="668"/>
        <v>پوتين ايمني نسوز100011</v>
      </c>
      <c r="C10540" s="10" t="str">
        <f t="shared" si="669"/>
        <v>پوتين ايمني نسوز1404/07/06100011</v>
      </c>
      <c r="D10540" s="10" t="str">
        <f>IFERROR(IF(تحویلی!$E$1="","",IF(NOSA!O10540=تحویلی!$E$1,تحویلی!$E$1&amp;COUNTIF(NOSA!$O$1:O10540,تحویلی!$E$1),"")),"")</f>
        <v/>
      </c>
      <c r="E10540" s="10" t="str">
        <f t="shared" si="670"/>
        <v>8578100011</v>
      </c>
      <c r="F10540" s="10" t="str">
        <f>IFERROR(VLOOKUP(I10540,DATABASE!$N:$O,2,FALSE),"")</f>
        <v>پوتين ايمني نسوز</v>
      </c>
      <c r="G10540" s="3" t="s">
        <v>4354</v>
      </c>
      <c r="H10540" s="3">
        <v>8578</v>
      </c>
      <c r="I10540" s="3" t="s">
        <v>1648</v>
      </c>
      <c r="J10540" s="3" t="s">
        <v>4675</v>
      </c>
      <c r="K10540" s="3">
        <v>1</v>
      </c>
      <c r="L10540" s="3" t="s">
        <v>3</v>
      </c>
      <c r="M10540" s="3" t="s">
        <v>4623</v>
      </c>
      <c r="N10540" s="3" t="s">
        <v>4850</v>
      </c>
      <c r="O10540" s="1">
        <v>100011</v>
      </c>
      <c r="P10540" s="3">
        <v>0</v>
      </c>
      <c r="Q10540" s="10">
        <f t="shared" si="671"/>
        <v>100011</v>
      </c>
    </row>
    <row r="10541" spans="2:17" ht="20.25" customHeight="1">
      <c r="B10541" s="10" t="str">
        <f t="shared" si="668"/>
        <v>كلاه ايمني100011</v>
      </c>
      <c r="C10541" s="10" t="str">
        <f t="shared" si="669"/>
        <v>كلاه ايمني1404/07/06100011</v>
      </c>
      <c r="D10541" s="10" t="str">
        <f>IFERROR(IF(تحویلی!$E$1="","",IF(NOSA!O10541=تحویلی!$E$1,تحویلی!$E$1&amp;COUNTIF(NOSA!$O$1:O10541,تحویلی!$E$1),"")),"")</f>
        <v/>
      </c>
      <c r="E10541" s="10" t="str">
        <f t="shared" si="670"/>
        <v>8578100011</v>
      </c>
      <c r="F10541" s="10" t="str">
        <f>IFERROR(VLOOKUP(I10541,DATABASE!$N:$O,2,FALSE),"")</f>
        <v>كلاه ايمني</v>
      </c>
      <c r="G10541" s="3" t="s">
        <v>4354</v>
      </c>
      <c r="H10541" s="3">
        <v>8578</v>
      </c>
      <c r="I10541" s="3" t="s">
        <v>1505</v>
      </c>
      <c r="J10541" s="3" t="s">
        <v>4664</v>
      </c>
      <c r="K10541" s="3">
        <v>1</v>
      </c>
      <c r="L10541" s="3" t="s">
        <v>8</v>
      </c>
      <c r="M10541" s="3" t="s">
        <v>4623</v>
      </c>
      <c r="N10541" s="3" t="s">
        <v>4850</v>
      </c>
      <c r="O10541" s="1">
        <v>100011</v>
      </c>
      <c r="P10541" s="3">
        <v>0</v>
      </c>
      <c r="Q10541" s="10">
        <f t="shared" si="671"/>
        <v>100011</v>
      </c>
    </row>
    <row r="10542" spans="2:17" ht="20.25" customHeight="1">
      <c r="B10542" s="10" t="str">
        <f t="shared" si="668"/>
        <v>دستكش ضد برش سبك100011</v>
      </c>
      <c r="C10542" s="10" t="str">
        <f t="shared" si="669"/>
        <v>دستكش ضد برش سبك1404/07/06100011</v>
      </c>
      <c r="D10542" s="10" t="str">
        <f>IFERROR(IF(تحویلی!$E$1="","",IF(NOSA!O10542=تحویلی!$E$1,تحویلی!$E$1&amp;COUNTIF(NOSA!$O$1:O10542,تحویلی!$E$1),"")),"")</f>
        <v/>
      </c>
      <c r="E10542" s="10" t="str">
        <f t="shared" si="670"/>
        <v>8578100011</v>
      </c>
      <c r="F10542" s="10" t="str">
        <f>IFERROR(VLOOKUP(I10542,DATABASE!$N:$O,2,FALSE),"")</f>
        <v>دستكش ضد برش سبك</v>
      </c>
      <c r="G10542" s="3" t="s">
        <v>4354</v>
      </c>
      <c r="H10542" s="3">
        <v>8578</v>
      </c>
      <c r="I10542" s="3" t="s">
        <v>1442</v>
      </c>
      <c r="J10542" s="3" t="s">
        <v>4602</v>
      </c>
      <c r="K10542" s="3">
        <v>1</v>
      </c>
      <c r="L10542" s="3" t="s">
        <v>3</v>
      </c>
      <c r="M10542" s="3" t="s">
        <v>4623</v>
      </c>
      <c r="N10542" s="3" t="s">
        <v>4850</v>
      </c>
      <c r="O10542" s="1">
        <v>100011</v>
      </c>
      <c r="P10542" s="3">
        <v>0</v>
      </c>
      <c r="Q10542" s="10">
        <f t="shared" si="671"/>
        <v>100011</v>
      </c>
    </row>
    <row r="10543" spans="2:17" ht="20.25" customHeight="1">
      <c r="B10543" s="10" t="str">
        <f t="shared" si="668"/>
        <v>گوشي اير پلاگ100011</v>
      </c>
      <c r="C10543" s="10" t="str">
        <f t="shared" si="669"/>
        <v>گوشي اير پلاگ1404/07/06100011</v>
      </c>
      <c r="D10543" s="10" t="str">
        <f>IFERROR(IF(تحویلی!$E$1="","",IF(NOSA!O10543=تحویلی!$E$1,تحویلی!$E$1&amp;COUNTIF(NOSA!$O$1:O10543,تحویلی!$E$1),"")),"")</f>
        <v/>
      </c>
      <c r="E10543" s="10" t="str">
        <f t="shared" si="670"/>
        <v>8578100011</v>
      </c>
      <c r="F10543" s="10" t="str">
        <f>IFERROR(VLOOKUP(I10543,DATABASE!$N:$O,2,FALSE),"")</f>
        <v>گوشي اير پلاگ</v>
      </c>
      <c r="G10543" s="3" t="s">
        <v>4354</v>
      </c>
      <c r="H10543" s="3">
        <v>8578</v>
      </c>
      <c r="I10543" s="3" t="s">
        <v>1581</v>
      </c>
      <c r="J10543" s="3" t="s">
        <v>4655</v>
      </c>
      <c r="K10543" s="3">
        <v>1</v>
      </c>
      <c r="L10543" s="3" t="s">
        <v>8</v>
      </c>
      <c r="M10543" s="3" t="s">
        <v>4623</v>
      </c>
      <c r="N10543" s="3" t="s">
        <v>4850</v>
      </c>
      <c r="O10543" s="1">
        <v>100011</v>
      </c>
      <c r="P10543" s="3">
        <v>0</v>
      </c>
      <c r="Q10543" s="10">
        <f t="shared" si="671"/>
        <v>100011</v>
      </c>
    </row>
    <row r="10544" spans="2:17" ht="20.25" customHeight="1">
      <c r="B10544" s="10" t="str">
        <f t="shared" si="668"/>
        <v>100011</v>
      </c>
      <c r="C10544" s="10" t="str">
        <f t="shared" si="669"/>
        <v>1404/07/06100011</v>
      </c>
      <c r="D10544" s="10" t="str">
        <f>IFERROR(IF(تحویلی!$E$1="","",IF(NOSA!O10544=تحویلی!$E$1,تحویلی!$E$1&amp;COUNTIF(NOSA!$O$1:O10544,تحویلی!$E$1),"")),"")</f>
        <v/>
      </c>
      <c r="E10544" s="10" t="str">
        <f t="shared" si="670"/>
        <v>8578100011</v>
      </c>
      <c r="F10544" s="10" t="str">
        <f>IFERROR(VLOOKUP(I10544,DATABASE!$N:$O,2,FALSE),"")</f>
        <v/>
      </c>
      <c r="G10544" s="3" t="s">
        <v>4354</v>
      </c>
      <c r="H10544" s="3">
        <v>8578</v>
      </c>
      <c r="I10544" s="3" t="s">
        <v>2699</v>
      </c>
      <c r="J10544" s="3" t="s">
        <v>4616</v>
      </c>
      <c r="K10544" s="3">
        <v>1</v>
      </c>
      <c r="L10544" s="3" t="s">
        <v>8</v>
      </c>
      <c r="M10544" s="3" t="s">
        <v>4623</v>
      </c>
      <c r="N10544" s="3" t="s">
        <v>4850</v>
      </c>
      <c r="O10544" s="1">
        <v>100011</v>
      </c>
      <c r="P10544" s="3">
        <v>0</v>
      </c>
      <c r="Q10544" s="10">
        <f t="shared" si="671"/>
        <v>100011</v>
      </c>
    </row>
    <row r="10545" spans="2:17" ht="20.25" customHeight="1">
      <c r="B10545" s="10" t="str">
        <f t="shared" si="668"/>
        <v>ماسك نيم صورت دو فيلتره (3M)100011</v>
      </c>
      <c r="C10545" s="10" t="str">
        <f t="shared" si="669"/>
        <v>ماسك نيم صورت دو فيلتره (3M)1404/07/06100011</v>
      </c>
      <c r="D10545" s="10" t="str">
        <f>IFERROR(IF(تحویلی!$E$1="","",IF(NOSA!O10545=تحویلی!$E$1,تحویلی!$E$1&amp;COUNTIF(NOSA!$O$1:O10545,تحویلی!$E$1),"")),"")</f>
        <v/>
      </c>
      <c r="E10545" s="10" t="str">
        <f t="shared" si="670"/>
        <v>8579100011</v>
      </c>
      <c r="F10545" s="10" t="str">
        <f>IFERROR(VLOOKUP(I10545,DATABASE!$N:$O,2,FALSE),"")</f>
        <v>ماسك نيم صورت دو فيلتره (3M)</v>
      </c>
      <c r="G10545" s="3" t="s">
        <v>4354</v>
      </c>
      <c r="H10545" s="3">
        <v>8579</v>
      </c>
      <c r="I10545" s="3" t="s">
        <v>1503</v>
      </c>
      <c r="J10545" s="3" t="s">
        <v>4689</v>
      </c>
      <c r="K10545" s="3">
        <v>1</v>
      </c>
      <c r="L10545" s="3" t="s">
        <v>8</v>
      </c>
      <c r="M10545" s="3" t="s">
        <v>4623</v>
      </c>
      <c r="N10545" s="3" t="s">
        <v>4850</v>
      </c>
      <c r="O10545" s="1">
        <v>100011</v>
      </c>
      <c r="P10545" s="3">
        <v>0</v>
      </c>
      <c r="Q10545" s="10">
        <f t="shared" si="671"/>
        <v>100011</v>
      </c>
    </row>
    <row r="10546" spans="2:17" ht="20.25" customHeight="1">
      <c r="B10546" s="10" t="str">
        <f t="shared" si="668"/>
        <v>فيلتر ماسك نيم صورت (3M) مدل 2091100011</v>
      </c>
      <c r="C10546" s="10" t="str">
        <f t="shared" si="669"/>
        <v>فيلتر ماسك نيم صورت (3M) مدل 20911404/07/06100011</v>
      </c>
      <c r="D10546" s="10" t="str">
        <f>IFERROR(IF(تحویلی!$E$1="","",IF(NOSA!O10546=تحویلی!$E$1,تحویلی!$E$1&amp;COUNTIF(NOSA!$O$1:O10546,تحویلی!$E$1),"")),"")</f>
        <v/>
      </c>
      <c r="E10546" s="10" t="str">
        <f t="shared" si="670"/>
        <v>8579100011</v>
      </c>
      <c r="F10546" s="10" t="str">
        <f>IFERROR(VLOOKUP(I10546,DATABASE!$N:$O,2,FALSE),"")</f>
        <v>فيلتر ماسك نيم صورت (3M) مدل 2091</v>
      </c>
      <c r="G10546" s="3" t="s">
        <v>4354</v>
      </c>
      <c r="H10546" s="3">
        <v>8579</v>
      </c>
      <c r="I10546" s="3" t="s">
        <v>1475</v>
      </c>
      <c r="J10546" s="3" t="s">
        <v>4638</v>
      </c>
      <c r="K10546" s="3">
        <v>1</v>
      </c>
      <c r="L10546" s="3" t="s">
        <v>8</v>
      </c>
      <c r="M10546" s="3" t="s">
        <v>4623</v>
      </c>
      <c r="N10546" s="3" t="s">
        <v>4850</v>
      </c>
      <c r="O10546" s="1">
        <v>100011</v>
      </c>
      <c r="P10546" s="3">
        <v>0</v>
      </c>
      <c r="Q10546" s="10">
        <f t="shared" si="671"/>
        <v>100011</v>
      </c>
    </row>
    <row r="10547" spans="2:17" ht="20.25" customHeight="1">
      <c r="B10547" s="10" t="str">
        <f t="shared" si="668"/>
        <v>100011</v>
      </c>
      <c r="C10547" s="10" t="str">
        <f t="shared" si="669"/>
        <v>1404/07/06100011</v>
      </c>
      <c r="D10547" s="10" t="str">
        <f>IFERROR(IF(تحویلی!$E$1="","",IF(NOSA!O10547=تحویلی!$E$1,تحویلی!$E$1&amp;COUNTIF(NOSA!$O$1:O10547,تحویلی!$E$1),"")),"")</f>
        <v/>
      </c>
      <c r="E10547" s="10" t="str">
        <f t="shared" si="670"/>
        <v>8579100011</v>
      </c>
      <c r="F10547" s="10" t="str">
        <f>IFERROR(VLOOKUP(I10547,DATABASE!$N:$O,2,FALSE),"")</f>
        <v/>
      </c>
      <c r="G10547" s="3" t="s">
        <v>4354</v>
      </c>
      <c r="H10547" s="3">
        <v>8579</v>
      </c>
      <c r="I10547" s="3" t="s">
        <v>3559</v>
      </c>
      <c r="J10547" s="3" t="s">
        <v>4625</v>
      </c>
      <c r="K10547" s="3">
        <v>1</v>
      </c>
      <c r="L10547" s="3" t="s">
        <v>8</v>
      </c>
      <c r="M10547" s="3" t="s">
        <v>4623</v>
      </c>
      <c r="N10547" s="3" t="s">
        <v>4850</v>
      </c>
      <c r="O10547" s="1">
        <v>100011</v>
      </c>
      <c r="P10547" s="3">
        <v>0</v>
      </c>
      <c r="Q10547" s="10">
        <f t="shared" si="671"/>
        <v>100011</v>
      </c>
    </row>
    <row r="10548" spans="2:17" ht="20.25" customHeight="1">
      <c r="B10548" s="10" t="str">
        <f t="shared" si="668"/>
        <v>582</v>
      </c>
      <c r="C10548" s="10" t="str">
        <f t="shared" si="669"/>
        <v>1404/07/06582</v>
      </c>
      <c r="D10548" s="10" t="str">
        <f>IFERROR(IF(تحویلی!$E$1="","",IF(NOSA!O10548=تحویلی!$E$1,تحویلی!$E$1&amp;COUNTIF(NOSA!$O$1:O10548,تحویلی!$E$1),"")),"")</f>
        <v/>
      </c>
      <c r="E10548" s="10" t="str">
        <f t="shared" si="670"/>
        <v>8581582</v>
      </c>
      <c r="F10548" s="10" t="str">
        <f>IFERROR(VLOOKUP(I10548,DATABASE!$N:$O,2,FALSE),"")</f>
        <v/>
      </c>
      <c r="G10548" s="3" t="s">
        <v>4354</v>
      </c>
      <c r="H10548" s="3">
        <v>8581</v>
      </c>
      <c r="I10548" s="3" t="s">
        <v>4058</v>
      </c>
      <c r="J10548" s="3" t="s">
        <v>4851</v>
      </c>
      <c r="K10548" s="3">
        <v>1</v>
      </c>
      <c r="L10548" s="3" t="s">
        <v>8</v>
      </c>
      <c r="M10548" s="3" t="s">
        <v>189</v>
      </c>
      <c r="N10548" s="3" t="s">
        <v>4743</v>
      </c>
      <c r="O10548" s="1">
        <v>582</v>
      </c>
      <c r="P10548" s="3">
        <v>0</v>
      </c>
      <c r="Q10548" s="10">
        <f t="shared" si="671"/>
        <v>582</v>
      </c>
    </row>
    <row r="10549" spans="2:17" ht="20.25" customHeight="1">
      <c r="B10549" s="10" t="str">
        <f t="shared" si="668"/>
        <v>582</v>
      </c>
      <c r="C10549" s="10" t="str">
        <f t="shared" si="669"/>
        <v>1404/07/06582</v>
      </c>
      <c r="D10549" s="10" t="str">
        <f>IFERROR(IF(تحویلی!$E$1="","",IF(NOSA!O10549=تحویلی!$E$1,تحویلی!$E$1&amp;COUNTIF(NOSA!$O$1:O10549,تحویلی!$E$1),"")),"")</f>
        <v/>
      </c>
      <c r="E10549" s="10" t="str">
        <f t="shared" si="670"/>
        <v>8581582</v>
      </c>
      <c r="F10549" s="10" t="str">
        <f>IFERROR(VLOOKUP(I10549,DATABASE!$N:$O,2,FALSE),"")</f>
        <v/>
      </c>
      <c r="G10549" s="3" t="s">
        <v>4354</v>
      </c>
      <c r="H10549" s="3">
        <v>8581</v>
      </c>
      <c r="I10549" s="3" t="s">
        <v>4000</v>
      </c>
      <c r="J10549" s="3" t="s">
        <v>4852</v>
      </c>
      <c r="K10549" s="3">
        <v>1</v>
      </c>
      <c r="L10549" s="3" t="s">
        <v>8</v>
      </c>
      <c r="M10549" s="3" t="s">
        <v>189</v>
      </c>
      <c r="N10549" s="3" t="s">
        <v>4743</v>
      </c>
      <c r="O10549" s="1">
        <v>582</v>
      </c>
      <c r="P10549" s="3">
        <v>0</v>
      </c>
      <c r="Q10549" s="10">
        <f t="shared" si="671"/>
        <v>582</v>
      </c>
    </row>
    <row r="10550" spans="2:17" ht="20.25" customHeight="1">
      <c r="B10550" s="10" t="str">
        <f t="shared" si="668"/>
        <v>پوتين ايمني نسوز100012</v>
      </c>
      <c r="C10550" s="10" t="str">
        <f t="shared" si="669"/>
        <v>پوتين ايمني نسوز1404/07/06100012</v>
      </c>
      <c r="D10550" s="10" t="str">
        <f>IFERROR(IF(تحویلی!$E$1="","",IF(NOSA!O10550=تحویلی!$E$1,تحویلی!$E$1&amp;COUNTIF(NOSA!$O$1:O10550,تحویلی!$E$1),"")),"")</f>
        <v/>
      </c>
      <c r="E10550" s="10" t="str">
        <f t="shared" si="670"/>
        <v>8591100012</v>
      </c>
      <c r="F10550" s="10" t="str">
        <f>IFERROR(VLOOKUP(I10550,DATABASE!$N:$O,2,FALSE),"")</f>
        <v>پوتين ايمني نسوز</v>
      </c>
      <c r="G10550" s="3" t="s">
        <v>4354</v>
      </c>
      <c r="H10550" s="3">
        <v>8591</v>
      </c>
      <c r="I10550" s="3" t="s">
        <v>1528</v>
      </c>
      <c r="J10550" s="3" t="s">
        <v>4725</v>
      </c>
      <c r="K10550" s="3">
        <v>1</v>
      </c>
      <c r="L10550" s="3" t="s">
        <v>3</v>
      </c>
      <c r="M10550" s="3" t="s">
        <v>4623</v>
      </c>
      <c r="N10550" s="3" t="s">
        <v>4853</v>
      </c>
      <c r="O10550" s="1">
        <v>100012</v>
      </c>
      <c r="P10550" s="3">
        <v>0</v>
      </c>
      <c r="Q10550" s="10">
        <f t="shared" si="671"/>
        <v>100012</v>
      </c>
    </row>
    <row r="10551" spans="2:17" ht="20.25" customHeight="1">
      <c r="B10551" s="10" t="str">
        <f t="shared" si="668"/>
        <v>كلاه ايمني100012</v>
      </c>
      <c r="C10551" s="10" t="str">
        <f t="shared" si="669"/>
        <v>كلاه ايمني1404/07/06100012</v>
      </c>
      <c r="D10551" s="10" t="str">
        <f>IFERROR(IF(تحویلی!$E$1="","",IF(NOSA!O10551=تحویلی!$E$1,تحویلی!$E$1&amp;COUNTIF(NOSA!$O$1:O10551,تحویلی!$E$1),"")),"")</f>
        <v/>
      </c>
      <c r="E10551" s="10" t="str">
        <f t="shared" si="670"/>
        <v>8591100012</v>
      </c>
      <c r="F10551" s="10" t="str">
        <f>IFERROR(VLOOKUP(I10551,DATABASE!$N:$O,2,FALSE),"")</f>
        <v>كلاه ايمني</v>
      </c>
      <c r="G10551" s="3" t="s">
        <v>4354</v>
      </c>
      <c r="H10551" s="3">
        <v>8591</v>
      </c>
      <c r="I10551" s="3" t="s">
        <v>1505</v>
      </c>
      <c r="J10551" s="3" t="s">
        <v>4664</v>
      </c>
      <c r="K10551" s="3">
        <v>1</v>
      </c>
      <c r="L10551" s="3" t="s">
        <v>8</v>
      </c>
      <c r="M10551" s="3" t="s">
        <v>4623</v>
      </c>
      <c r="N10551" s="3" t="s">
        <v>4853</v>
      </c>
      <c r="O10551" s="1">
        <v>100012</v>
      </c>
      <c r="P10551" s="3">
        <v>0</v>
      </c>
      <c r="Q10551" s="10">
        <f t="shared" si="671"/>
        <v>100012</v>
      </c>
    </row>
    <row r="10552" spans="2:17" ht="20.25" customHeight="1">
      <c r="B10552" s="10" t="str">
        <f t="shared" si="668"/>
        <v>دستكش ضد برش سبك100012</v>
      </c>
      <c r="C10552" s="10" t="str">
        <f t="shared" si="669"/>
        <v>دستكش ضد برش سبك1404/07/06100012</v>
      </c>
      <c r="D10552" s="10" t="str">
        <f>IFERROR(IF(تحویلی!$E$1="","",IF(NOSA!O10552=تحویلی!$E$1,تحویلی!$E$1&amp;COUNTIF(NOSA!$O$1:O10552,تحویلی!$E$1),"")),"")</f>
        <v/>
      </c>
      <c r="E10552" s="10" t="str">
        <f t="shared" si="670"/>
        <v>8591100012</v>
      </c>
      <c r="F10552" s="10" t="str">
        <f>IFERROR(VLOOKUP(I10552,DATABASE!$N:$O,2,FALSE),"")</f>
        <v>دستكش ضد برش سبك</v>
      </c>
      <c r="G10552" s="3" t="s">
        <v>4354</v>
      </c>
      <c r="H10552" s="3">
        <v>8591</v>
      </c>
      <c r="I10552" s="3" t="s">
        <v>1442</v>
      </c>
      <c r="J10552" s="3" t="s">
        <v>4602</v>
      </c>
      <c r="K10552" s="3">
        <v>1</v>
      </c>
      <c r="L10552" s="3" t="s">
        <v>3</v>
      </c>
      <c r="M10552" s="3" t="s">
        <v>4623</v>
      </c>
      <c r="N10552" s="3" t="s">
        <v>4853</v>
      </c>
      <c r="O10552" s="1">
        <v>100012</v>
      </c>
      <c r="P10552" s="3">
        <v>0</v>
      </c>
      <c r="Q10552" s="10">
        <f t="shared" si="671"/>
        <v>100012</v>
      </c>
    </row>
    <row r="10553" spans="2:17" ht="20.25" customHeight="1">
      <c r="B10553" s="10" t="str">
        <f t="shared" si="668"/>
        <v>ماسك نيم صورت دو فيلتره (3M)100012</v>
      </c>
      <c r="C10553" s="10" t="str">
        <f t="shared" si="669"/>
        <v>ماسك نيم صورت دو فيلتره (3M)1404/07/06100012</v>
      </c>
      <c r="D10553" s="10" t="str">
        <f>IFERROR(IF(تحویلی!$E$1="","",IF(NOSA!O10553=تحویلی!$E$1,تحویلی!$E$1&amp;COUNTIF(NOSA!$O$1:O10553,تحویلی!$E$1),"")),"")</f>
        <v/>
      </c>
      <c r="E10553" s="10" t="str">
        <f t="shared" si="670"/>
        <v>8591100012</v>
      </c>
      <c r="F10553" s="10" t="str">
        <f>IFERROR(VLOOKUP(I10553,DATABASE!$N:$O,2,FALSE),"")</f>
        <v>ماسك نيم صورت دو فيلتره (3M)</v>
      </c>
      <c r="G10553" s="3" t="s">
        <v>4354</v>
      </c>
      <c r="H10553" s="3">
        <v>8591</v>
      </c>
      <c r="I10553" s="3" t="s">
        <v>1503</v>
      </c>
      <c r="J10553" s="3" t="s">
        <v>4689</v>
      </c>
      <c r="K10553" s="3">
        <v>1</v>
      </c>
      <c r="L10553" s="3" t="s">
        <v>8</v>
      </c>
      <c r="M10553" s="3" t="s">
        <v>4623</v>
      </c>
      <c r="N10553" s="3" t="s">
        <v>4853</v>
      </c>
      <c r="O10553" s="1">
        <v>100012</v>
      </c>
      <c r="P10553" s="3">
        <v>0</v>
      </c>
      <c r="Q10553" s="10">
        <f t="shared" si="671"/>
        <v>100012</v>
      </c>
    </row>
    <row r="10554" spans="2:17" ht="20.25" customHeight="1">
      <c r="B10554" s="10" t="str">
        <f t="shared" si="668"/>
        <v>فيلتر ماسك نيم صورت (3M) مدل 2091100012</v>
      </c>
      <c r="C10554" s="10" t="str">
        <f t="shared" si="669"/>
        <v>فيلتر ماسك نيم صورت (3M) مدل 20911404/07/06100012</v>
      </c>
      <c r="D10554" s="10" t="str">
        <f>IFERROR(IF(تحویلی!$E$1="","",IF(NOSA!O10554=تحویلی!$E$1,تحویلی!$E$1&amp;COUNTIF(NOSA!$O$1:O10554,تحویلی!$E$1),"")),"")</f>
        <v/>
      </c>
      <c r="E10554" s="10" t="str">
        <f t="shared" si="670"/>
        <v>8592100012</v>
      </c>
      <c r="F10554" s="10" t="str">
        <f>IFERROR(VLOOKUP(I10554,DATABASE!$N:$O,2,FALSE),"")</f>
        <v>فيلتر ماسك نيم صورت (3M) مدل 2091</v>
      </c>
      <c r="G10554" s="3" t="s">
        <v>4354</v>
      </c>
      <c r="H10554" s="3">
        <v>8592</v>
      </c>
      <c r="I10554" s="3" t="s">
        <v>1475</v>
      </c>
      <c r="J10554" s="3" t="s">
        <v>4638</v>
      </c>
      <c r="K10554" s="3">
        <v>1</v>
      </c>
      <c r="L10554" s="3" t="s">
        <v>8</v>
      </c>
      <c r="M10554" s="3" t="s">
        <v>4623</v>
      </c>
      <c r="N10554" s="3" t="s">
        <v>4853</v>
      </c>
      <c r="O10554" s="1">
        <v>100012</v>
      </c>
      <c r="P10554" s="3">
        <v>0</v>
      </c>
      <c r="Q10554" s="10">
        <f t="shared" si="671"/>
        <v>100012</v>
      </c>
    </row>
    <row r="10555" spans="2:17" ht="20.25" customHeight="1">
      <c r="B10555" s="10" t="str">
        <f t="shared" si="668"/>
        <v>گوشي اير پلاگ100012</v>
      </c>
      <c r="C10555" s="10" t="str">
        <f t="shared" si="669"/>
        <v>گوشي اير پلاگ1404/07/06100012</v>
      </c>
      <c r="D10555" s="10" t="str">
        <f>IFERROR(IF(تحویلی!$E$1="","",IF(NOSA!O10555=تحویلی!$E$1,تحویلی!$E$1&amp;COUNTIF(NOSA!$O$1:O10555,تحویلی!$E$1),"")),"")</f>
        <v/>
      </c>
      <c r="E10555" s="10" t="str">
        <f t="shared" si="670"/>
        <v>8592100012</v>
      </c>
      <c r="F10555" s="10" t="str">
        <f>IFERROR(VLOOKUP(I10555,DATABASE!$N:$O,2,FALSE),"")</f>
        <v>گوشي اير پلاگ</v>
      </c>
      <c r="G10555" s="3" t="s">
        <v>4354</v>
      </c>
      <c r="H10555" s="3">
        <v>8592</v>
      </c>
      <c r="I10555" s="3" t="s">
        <v>1581</v>
      </c>
      <c r="J10555" s="3" t="s">
        <v>4655</v>
      </c>
      <c r="K10555" s="3">
        <v>1</v>
      </c>
      <c r="L10555" s="3" t="s">
        <v>8</v>
      </c>
      <c r="M10555" s="3" t="s">
        <v>4623</v>
      </c>
      <c r="N10555" s="3" t="s">
        <v>4853</v>
      </c>
      <c r="O10555" s="1">
        <v>100012</v>
      </c>
      <c r="P10555" s="3">
        <v>0</v>
      </c>
      <c r="Q10555" s="10">
        <f t="shared" si="671"/>
        <v>100012</v>
      </c>
    </row>
    <row r="10556" spans="2:17" ht="20.25" customHeight="1">
      <c r="B10556" s="10" t="str">
        <f t="shared" si="668"/>
        <v>لباس كار كارشناسي859</v>
      </c>
      <c r="C10556" s="10" t="str">
        <f t="shared" si="669"/>
        <v>لباس كار كارشناسي1404/07/06859</v>
      </c>
      <c r="D10556" s="10" t="str">
        <f>IFERROR(IF(تحویلی!$E$1="","",IF(NOSA!O10556=تحویلی!$E$1,تحویلی!$E$1&amp;COUNTIF(NOSA!$O$1:O10556,تحویلی!$E$1),"")),"")</f>
        <v/>
      </c>
      <c r="E10556" s="10" t="str">
        <f t="shared" si="670"/>
        <v>8594859</v>
      </c>
      <c r="F10556" s="10" t="str">
        <f>IFERROR(VLOOKUP(I10556,DATABASE!$N:$O,2,FALSE),"")</f>
        <v>لباس كار كارشناسي</v>
      </c>
      <c r="G10556" s="3" t="s">
        <v>4354</v>
      </c>
      <c r="H10556" s="3">
        <v>8594</v>
      </c>
      <c r="I10556" s="3" t="s">
        <v>1754</v>
      </c>
      <c r="J10556" s="3" t="s">
        <v>4676</v>
      </c>
      <c r="K10556" s="3">
        <v>10</v>
      </c>
      <c r="L10556" s="3" t="s">
        <v>28</v>
      </c>
      <c r="M10556" s="3" t="s">
        <v>63</v>
      </c>
      <c r="N10556" s="3" t="s">
        <v>4814</v>
      </c>
      <c r="O10556" s="1">
        <v>859</v>
      </c>
      <c r="P10556" s="3">
        <v>0</v>
      </c>
      <c r="Q10556" s="10">
        <f t="shared" si="671"/>
        <v>859</v>
      </c>
    </row>
    <row r="10557" spans="2:17" ht="20.25" customHeight="1">
      <c r="B10557" s="10" t="str">
        <f t="shared" si="668"/>
        <v>لباس كار(بلوز و شلوار)859</v>
      </c>
      <c r="C10557" s="10" t="str">
        <f t="shared" si="669"/>
        <v>لباس كار(بلوز و شلوار)1404/07/06859</v>
      </c>
      <c r="D10557" s="10" t="str">
        <f>IFERROR(IF(تحویلی!$E$1="","",IF(NOSA!O10557=تحویلی!$E$1,تحویلی!$E$1&amp;COUNTIF(NOSA!$O$1:O10557,تحویلی!$E$1),"")),"")</f>
        <v/>
      </c>
      <c r="E10557" s="10" t="str">
        <f t="shared" si="670"/>
        <v>8594859</v>
      </c>
      <c r="F10557" s="10" t="str">
        <f>IFERROR(VLOOKUP(I10557,DATABASE!$N:$O,2,FALSE),"")</f>
        <v>لباس كار(بلوز و شلوار)</v>
      </c>
      <c r="G10557" s="3" t="s">
        <v>4354</v>
      </c>
      <c r="H10557" s="3">
        <v>8594</v>
      </c>
      <c r="I10557" s="3" t="s">
        <v>1566</v>
      </c>
      <c r="J10557" s="3" t="s">
        <v>4620</v>
      </c>
      <c r="K10557" s="3">
        <v>13</v>
      </c>
      <c r="L10557" s="3" t="s">
        <v>28</v>
      </c>
      <c r="M10557" s="3" t="s">
        <v>63</v>
      </c>
      <c r="N10557" s="3" t="s">
        <v>4814</v>
      </c>
      <c r="O10557" s="1">
        <v>859</v>
      </c>
      <c r="P10557" s="3">
        <v>0</v>
      </c>
      <c r="Q10557" s="10">
        <f t="shared" si="671"/>
        <v>859</v>
      </c>
    </row>
    <row r="10558" spans="2:17" ht="20.25" customHeight="1">
      <c r="B10558" s="10" t="str">
        <f t="shared" si="668"/>
        <v>لباس كار(بلوز و شلوار)859</v>
      </c>
      <c r="C10558" s="10" t="str">
        <f t="shared" si="669"/>
        <v>لباس كار(بلوز و شلوار)1404/07/06859</v>
      </c>
      <c r="D10558" s="10" t="str">
        <f>IFERROR(IF(تحویلی!$E$1="","",IF(NOSA!O10558=تحویلی!$E$1,تحویلی!$E$1&amp;COUNTIF(NOSA!$O$1:O10558,تحویلی!$E$1),"")),"")</f>
        <v/>
      </c>
      <c r="E10558" s="10" t="str">
        <f t="shared" si="670"/>
        <v>8594859</v>
      </c>
      <c r="F10558" s="10" t="str">
        <f>IFERROR(VLOOKUP(I10558,DATABASE!$N:$O,2,FALSE),"")</f>
        <v>لباس كار(بلوز و شلوار)</v>
      </c>
      <c r="G10558" s="3" t="s">
        <v>4354</v>
      </c>
      <c r="H10558" s="3">
        <v>8594</v>
      </c>
      <c r="I10558" s="3" t="s">
        <v>1644</v>
      </c>
      <c r="J10558" s="3" t="s">
        <v>4701</v>
      </c>
      <c r="K10558" s="3">
        <v>20</v>
      </c>
      <c r="L10558" s="3" t="s">
        <v>28</v>
      </c>
      <c r="M10558" s="3" t="s">
        <v>63</v>
      </c>
      <c r="N10558" s="3" t="s">
        <v>4814</v>
      </c>
      <c r="O10558" s="1">
        <v>859</v>
      </c>
      <c r="P10558" s="3">
        <v>0</v>
      </c>
      <c r="Q10558" s="10">
        <f t="shared" si="671"/>
        <v>859</v>
      </c>
    </row>
    <row r="10559" spans="2:17" ht="20.25" customHeight="1">
      <c r="B10559" s="10" t="str">
        <f t="shared" si="668"/>
        <v>لباس كار معمولي- بلوز و شلوار859</v>
      </c>
      <c r="C10559" s="10" t="str">
        <f t="shared" si="669"/>
        <v>لباس كار معمولي- بلوز و شلوار1404/07/06859</v>
      </c>
      <c r="D10559" s="10" t="str">
        <f>IFERROR(IF(تحویلی!$E$1="","",IF(NOSA!O10559=تحویلی!$E$1,تحویلی!$E$1&amp;COUNTIF(NOSA!$O$1:O10559,تحویلی!$E$1),"")),"")</f>
        <v/>
      </c>
      <c r="E10559" s="10" t="str">
        <f t="shared" si="670"/>
        <v>8594859</v>
      </c>
      <c r="F10559" s="10" t="str">
        <f>IFERROR(VLOOKUP(I10559,DATABASE!$N:$O,2,FALSE),"")</f>
        <v>لباس كار معمولي- بلوز و شلوار</v>
      </c>
      <c r="G10559" s="3" t="s">
        <v>4354</v>
      </c>
      <c r="H10559" s="3">
        <v>8594</v>
      </c>
      <c r="I10559" s="3" t="s">
        <v>1705</v>
      </c>
      <c r="J10559" s="3" t="s">
        <v>4854</v>
      </c>
      <c r="K10559" s="3">
        <v>15</v>
      </c>
      <c r="L10559" s="3" t="s">
        <v>28</v>
      </c>
      <c r="M10559" s="3" t="s">
        <v>63</v>
      </c>
      <c r="N10559" s="3" t="s">
        <v>4814</v>
      </c>
      <c r="O10559" s="1">
        <v>859</v>
      </c>
      <c r="P10559" s="3">
        <v>0</v>
      </c>
      <c r="Q10559" s="10">
        <f t="shared" si="671"/>
        <v>859</v>
      </c>
    </row>
    <row r="10560" spans="2:17" ht="20.25" customHeight="1">
      <c r="B10560" s="10" t="str">
        <f t="shared" si="668"/>
        <v>پيشبند نسوز چرمي584</v>
      </c>
      <c r="C10560" s="10" t="str">
        <f t="shared" si="669"/>
        <v>پيشبند نسوز چرمي1404/07/06584</v>
      </c>
      <c r="D10560" s="10" t="str">
        <f>IFERROR(IF(تحویلی!$E$1="","",IF(NOSA!O10560=تحویلی!$E$1,تحویلی!$E$1&amp;COUNTIF(NOSA!$O$1:O10560,تحویلی!$E$1),"")),"")</f>
        <v/>
      </c>
      <c r="E10560" s="10" t="str">
        <f t="shared" si="670"/>
        <v>8599584</v>
      </c>
      <c r="F10560" s="10" t="str">
        <f>IFERROR(VLOOKUP(I10560,DATABASE!$N:$O,2,FALSE),"")</f>
        <v>پيشبند نسوز چرمي</v>
      </c>
      <c r="G10560" s="3" t="s">
        <v>4354</v>
      </c>
      <c r="H10560" s="3">
        <v>8599</v>
      </c>
      <c r="I10560" s="3" t="s">
        <v>1459</v>
      </c>
      <c r="J10560" s="3" t="s">
        <v>4691</v>
      </c>
      <c r="K10560" s="3">
        <v>1</v>
      </c>
      <c r="L10560" s="3" t="s">
        <v>8</v>
      </c>
      <c r="M10560" s="3" t="s">
        <v>19</v>
      </c>
      <c r="N10560" s="3" t="s">
        <v>1953</v>
      </c>
      <c r="O10560" s="1">
        <v>584</v>
      </c>
      <c r="P10560" s="3">
        <v>1</v>
      </c>
      <c r="Q10560" s="10">
        <f t="shared" si="671"/>
        <v>584</v>
      </c>
    </row>
    <row r="10561" spans="2:17" ht="20.25" customHeight="1">
      <c r="B10561" s="10" t="str">
        <f t="shared" si="668"/>
        <v>لباس كار(بلوز و شلوار)156</v>
      </c>
      <c r="C10561" s="10" t="str">
        <f t="shared" si="669"/>
        <v>لباس كار(بلوز و شلوار)1404/07/06156</v>
      </c>
      <c r="D10561" s="10" t="str">
        <f>IFERROR(IF(تحویلی!$E$1="","",IF(NOSA!O10561=تحویلی!$E$1,تحویلی!$E$1&amp;COUNTIF(NOSA!$O$1:O10561,تحویلی!$E$1),"")),"")</f>
        <v/>
      </c>
      <c r="E10561" s="10" t="str">
        <f t="shared" si="670"/>
        <v>8602156</v>
      </c>
      <c r="F10561" s="10" t="str">
        <f>IFERROR(VLOOKUP(I10561,DATABASE!$N:$O,2,FALSE),"")</f>
        <v>لباس كار(بلوز و شلوار)</v>
      </c>
      <c r="G10561" s="3" t="s">
        <v>4354</v>
      </c>
      <c r="H10561" s="3">
        <v>8602</v>
      </c>
      <c r="I10561" s="3" t="s">
        <v>1724</v>
      </c>
      <c r="J10561" s="3" t="s">
        <v>4681</v>
      </c>
      <c r="K10561" s="3">
        <v>1</v>
      </c>
      <c r="L10561" s="3" t="s">
        <v>28</v>
      </c>
      <c r="M10561" s="3" t="s">
        <v>4608</v>
      </c>
      <c r="N10561" s="3" t="s">
        <v>4669</v>
      </c>
      <c r="O10561" s="1">
        <v>156</v>
      </c>
      <c r="P10561" s="3">
        <v>1</v>
      </c>
      <c r="Q10561" s="10">
        <f t="shared" si="671"/>
        <v>156</v>
      </c>
    </row>
    <row r="10562" spans="2:17" ht="20.25" customHeight="1">
      <c r="B10562" s="10" t="str">
        <f t="shared" si="668"/>
        <v>827</v>
      </c>
      <c r="C10562" s="10" t="str">
        <f t="shared" si="669"/>
        <v>1404/07/07827</v>
      </c>
      <c r="D10562" s="10" t="str">
        <f>IFERROR(IF(تحویلی!$E$1="","",IF(NOSA!O10562=تحویلی!$E$1,تحویلی!$E$1&amp;COUNTIF(NOSA!$O$1:O10562,تحویلی!$E$1),"")),"")</f>
        <v/>
      </c>
      <c r="E10562" s="10" t="str">
        <f t="shared" si="670"/>
        <v>8611827</v>
      </c>
      <c r="F10562" s="10" t="str">
        <f>IFERROR(VLOOKUP(I10562,DATABASE!$N:$O,2,FALSE),"")</f>
        <v/>
      </c>
      <c r="G10562" s="460" t="s">
        <v>4355</v>
      </c>
      <c r="H10562" s="461">
        <v>8611</v>
      </c>
      <c r="I10562" s="460" t="s">
        <v>3559</v>
      </c>
      <c r="J10562" s="460" t="s">
        <v>4625</v>
      </c>
      <c r="K10562" s="462">
        <v>1</v>
      </c>
      <c r="L10562" s="460" t="s">
        <v>8</v>
      </c>
      <c r="M10562" s="460" t="s">
        <v>4603</v>
      </c>
      <c r="N10562" s="460" t="s">
        <v>2618</v>
      </c>
      <c r="O10562" s="463">
        <v>827</v>
      </c>
      <c r="P10562" s="461">
        <v>1</v>
      </c>
      <c r="Q10562" s="10">
        <f t="shared" si="671"/>
        <v>827</v>
      </c>
    </row>
    <row r="10563" spans="2:17" ht="20.25" customHeight="1">
      <c r="B10563" s="10" t="str">
        <f t="shared" si="668"/>
        <v>گوشي اير پلاگ845</v>
      </c>
      <c r="C10563" s="10" t="str">
        <f t="shared" si="669"/>
        <v>گوشي اير پلاگ1404/07/07845</v>
      </c>
      <c r="D10563" s="10" t="str">
        <f>IFERROR(IF(تحویلی!$E$1="","",IF(NOSA!O10563=تحویلی!$E$1,تحویلی!$E$1&amp;COUNTIF(NOSA!$O$1:O10563,تحویلی!$E$1),"")),"")</f>
        <v/>
      </c>
      <c r="E10563" s="10" t="str">
        <f t="shared" si="670"/>
        <v>8612845</v>
      </c>
      <c r="F10563" s="10" t="str">
        <f>IFERROR(VLOOKUP(I10563,DATABASE!$N:$O,2,FALSE),"")</f>
        <v>گوشي اير پلاگ</v>
      </c>
      <c r="G10563" s="460" t="s">
        <v>4355</v>
      </c>
      <c r="H10563" s="461">
        <v>8612</v>
      </c>
      <c r="I10563" s="460" t="s">
        <v>1581</v>
      </c>
      <c r="J10563" s="460" t="s">
        <v>4655</v>
      </c>
      <c r="K10563" s="462">
        <v>1</v>
      </c>
      <c r="L10563" s="460" t="s">
        <v>8</v>
      </c>
      <c r="M10563" s="460" t="s">
        <v>4603</v>
      </c>
      <c r="N10563" s="460" t="s">
        <v>2715</v>
      </c>
      <c r="O10563" s="463">
        <v>845</v>
      </c>
      <c r="P10563" s="461">
        <v>1</v>
      </c>
      <c r="Q10563" s="10">
        <f t="shared" si="671"/>
        <v>845</v>
      </c>
    </row>
    <row r="10564" spans="2:17" ht="20.25" customHeight="1">
      <c r="B10564" s="10" t="str">
        <f t="shared" si="668"/>
        <v>دستكش ساق بلند نسوز933</v>
      </c>
      <c r="C10564" s="10" t="str">
        <f t="shared" si="669"/>
        <v>دستكش ساق بلند نسوز1404/07/07933</v>
      </c>
      <c r="D10564" s="10" t="str">
        <f>IFERROR(IF(تحویلی!$E$1="","",IF(NOSA!O10564=تحویلی!$E$1,تحویلی!$E$1&amp;COUNTIF(NOSA!$O$1:O10564,تحویلی!$E$1),"")),"")</f>
        <v/>
      </c>
      <c r="E10564" s="10" t="str">
        <f t="shared" si="670"/>
        <v>8619933</v>
      </c>
      <c r="F10564" s="10" t="str">
        <f>IFERROR(VLOOKUP(I10564,DATABASE!$N:$O,2,FALSE),"")</f>
        <v>دستكش ساق بلند نسوز</v>
      </c>
      <c r="G10564" s="460" t="s">
        <v>4355</v>
      </c>
      <c r="H10564" s="461">
        <v>8619</v>
      </c>
      <c r="I10564" s="460" t="s">
        <v>1461</v>
      </c>
      <c r="J10564" s="460" t="s">
        <v>4643</v>
      </c>
      <c r="K10564" s="462">
        <v>1</v>
      </c>
      <c r="L10564" s="460" t="s">
        <v>3</v>
      </c>
      <c r="M10564" s="460" t="s">
        <v>4603</v>
      </c>
      <c r="N10564" s="460" t="s">
        <v>4715</v>
      </c>
      <c r="O10564" s="463">
        <v>933</v>
      </c>
      <c r="P10564" s="461">
        <v>1</v>
      </c>
      <c r="Q10564" s="10">
        <f t="shared" si="671"/>
        <v>933</v>
      </c>
    </row>
    <row r="10565" spans="2:17" ht="20.25" customHeight="1">
      <c r="B10565" s="10" t="str">
        <f t="shared" si="668"/>
        <v>دستكش ضد برش سبك933</v>
      </c>
      <c r="C10565" s="10" t="str">
        <f t="shared" si="669"/>
        <v>دستكش ضد برش سبك1404/07/07933</v>
      </c>
      <c r="D10565" s="10" t="str">
        <f>IFERROR(IF(تحویلی!$E$1="","",IF(NOSA!O10565=تحویلی!$E$1,تحویلی!$E$1&amp;COUNTIF(NOSA!$O$1:O10565,تحویلی!$E$1),"")),"")</f>
        <v/>
      </c>
      <c r="E10565" s="10" t="str">
        <f t="shared" si="670"/>
        <v>8619933</v>
      </c>
      <c r="F10565" s="10" t="str">
        <f>IFERROR(VLOOKUP(I10565,DATABASE!$N:$O,2,FALSE),"")</f>
        <v>دستكش ضد برش سبك</v>
      </c>
      <c r="G10565" s="460" t="s">
        <v>4355</v>
      </c>
      <c r="H10565" s="461">
        <v>8619</v>
      </c>
      <c r="I10565" s="460" t="s">
        <v>1442</v>
      </c>
      <c r="J10565" s="460" t="s">
        <v>4602</v>
      </c>
      <c r="K10565" s="462">
        <v>1</v>
      </c>
      <c r="L10565" s="460" t="s">
        <v>3</v>
      </c>
      <c r="M10565" s="460" t="s">
        <v>4603</v>
      </c>
      <c r="N10565" s="460" t="s">
        <v>4715</v>
      </c>
      <c r="O10565" s="463">
        <v>933</v>
      </c>
      <c r="P10565" s="461">
        <v>1</v>
      </c>
      <c r="Q10565" s="10">
        <f t="shared" si="671"/>
        <v>933</v>
      </c>
    </row>
    <row r="10566" spans="2:17" ht="20.25" customHeight="1">
      <c r="B10566" s="10" t="str">
        <f t="shared" si="668"/>
        <v>دستكش كف مواد سبك861</v>
      </c>
      <c r="C10566" s="10" t="str">
        <f t="shared" si="669"/>
        <v>دستكش كف مواد سبك1404/07/08861</v>
      </c>
      <c r="D10566" s="10" t="str">
        <f>IFERROR(IF(تحویلی!$E$1="","",IF(NOSA!O10566=تحویلی!$E$1,تحویلی!$E$1&amp;COUNTIF(NOSA!$O$1:O10566,تحویلی!$E$1),"")),"")</f>
        <v/>
      </c>
      <c r="E10566" s="10" t="str">
        <f t="shared" si="670"/>
        <v>8657861</v>
      </c>
      <c r="F10566" s="10" t="str">
        <f>IFERROR(VLOOKUP(I10566,DATABASE!$N:$O,2,FALSE),"")</f>
        <v>دستكش كف مواد سبك</v>
      </c>
      <c r="G10566" s="464" t="s">
        <v>4356</v>
      </c>
      <c r="H10566" s="465">
        <v>8657</v>
      </c>
      <c r="I10566" s="464" t="s">
        <v>1456</v>
      </c>
      <c r="J10566" s="464" t="s">
        <v>4605</v>
      </c>
      <c r="K10566" s="466">
        <v>1</v>
      </c>
      <c r="L10566" s="464" t="s">
        <v>3</v>
      </c>
      <c r="M10566" s="464" t="s">
        <v>4603</v>
      </c>
      <c r="N10566" s="464" t="s">
        <v>3191</v>
      </c>
      <c r="O10566" s="467">
        <v>861</v>
      </c>
      <c r="P10566" s="465">
        <v>1</v>
      </c>
      <c r="Q10566" s="10">
        <f t="shared" si="671"/>
        <v>861</v>
      </c>
    </row>
    <row r="10567" spans="2:17" ht="20.25" customHeight="1">
      <c r="B10567" s="10" t="str">
        <f t="shared" si="668"/>
        <v>لباس كار نسوز(بلوز و شلوار)45</v>
      </c>
      <c r="C10567" s="10" t="str">
        <f t="shared" si="669"/>
        <v>لباس كار نسوز(بلوز و شلوار)1404/07/0845</v>
      </c>
      <c r="D10567" s="10" t="str">
        <f>IFERROR(IF(تحویلی!$E$1="","",IF(NOSA!O10567=تحویلی!$E$1,تحویلی!$E$1&amp;COUNTIF(NOSA!$O$1:O10567,تحویلی!$E$1),"")),"")</f>
        <v/>
      </c>
      <c r="E10567" s="10" t="str">
        <f t="shared" si="670"/>
        <v>865945</v>
      </c>
      <c r="F10567" s="10" t="str">
        <f>IFERROR(VLOOKUP(I10567,DATABASE!$N:$O,2,FALSE),"")</f>
        <v>لباس كار نسوز(بلوز و شلوار)</v>
      </c>
      <c r="G10567" s="464" t="s">
        <v>4356</v>
      </c>
      <c r="H10567" s="465">
        <v>8659</v>
      </c>
      <c r="I10567" s="464" t="s">
        <v>1701</v>
      </c>
      <c r="J10567" s="464" t="s">
        <v>4703</v>
      </c>
      <c r="K10567" s="466">
        <v>1</v>
      </c>
      <c r="L10567" s="464" t="s">
        <v>28</v>
      </c>
      <c r="M10567" s="464" t="s">
        <v>4608</v>
      </c>
      <c r="N10567" s="464" t="s">
        <v>4857</v>
      </c>
      <c r="O10567" s="467">
        <v>45</v>
      </c>
      <c r="P10567" s="465">
        <v>1</v>
      </c>
      <c r="Q10567" s="10">
        <f t="shared" si="671"/>
        <v>45</v>
      </c>
    </row>
    <row r="10568" spans="2:17" ht="20.25" customHeight="1">
      <c r="B10568" s="10" t="str">
        <f t="shared" si="668"/>
        <v>45</v>
      </c>
      <c r="C10568" s="10" t="str">
        <f t="shared" si="669"/>
        <v>1404/07/0845</v>
      </c>
      <c r="D10568" s="10" t="str">
        <f>IFERROR(IF(تحویلی!$E$1="","",IF(NOSA!O10568=تحویلی!$E$1,تحویلی!$E$1&amp;COUNTIF(NOSA!$O$1:O10568,تحویلی!$E$1),"")),"")</f>
        <v/>
      </c>
      <c r="E10568" s="10" t="str">
        <f t="shared" si="670"/>
        <v>865945</v>
      </c>
      <c r="F10568" s="10" t="str">
        <f>IFERROR(VLOOKUP(I10568,DATABASE!$N:$O,2,FALSE),"")</f>
        <v/>
      </c>
      <c r="G10568" s="464" t="s">
        <v>4356</v>
      </c>
      <c r="H10568" s="465">
        <v>8659</v>
      </c>
      <c r="I10568" s="464" t="s">
        <v>3559</v>
      </c>
      <c r="J10568" s="464" t="s">
        <v>4625</v>
      </c>
      <c r="K10568" s="466">
        <v>1</v>
      </c>
      <c r="L10568" s="464" t="s">
        <v>8</v>
      </c>
      <c r="M10568" s="464" t="s">
        <v>4608</v>
      </c>
      <c r="N10568" s="464" t="s">
        <v>4857</v>
      </c>
      <c r="O10568" s="467">
        <v>45</v>
      </c>
      <c r="P10568" s="465">
        <v>1</v>
      </c>
      <c r="Q10568" s="10">
        <f t="shared" si="671"/>
        <v>45</v>
      </c>
    </row>
    <row r="10569" spans="2:17" ht="20.25" customHeight="1">
      <c r="B10569" s="10" t="str">
        <f t="shared" si="668"/>
        <v>لباس كار ديرسوز(بلوز و شلوار)163</v>
      </c>
      <c r="C10569" s="10" t="str">
        <f t="shared" si="669"/>
        <v>لباس كار ديرسوز(بلوز و شلوار)1404/07/08163</v>
      </c>
      <c r="D10569" s="10" t="str">
        <f>IFERROR(IF(تحویلی!$E$1="","",IF(NOSA!O10569=تحویلی!$E$1,تحویلی!$E$1&amp;COUNTIF(NOSA!$O$1:O10569,تحویلی!$E$1),"")),"")</f>
        <v/>
      </c>
      <c r="E10569" s="10" t="str">
        <f t="shared" si="670"/>
        <v>8678163</v>
      </c>
      <c r="F10569" s="10" t="str">
        <f>IFERROR(VLOOKUP(I10569,DATABASE!$N:$O,2,FALSE),"")</f>
        <v>لباس كار ديرسوز(بلوز و شلوار)</v>
      </c>
      <c r="G10569" s="464" t="s">
        <v>4356</v>
      </c>
      <c r="H10569" s="465">
        <v>8678</v>
      </c>
      <c r="I10569" s="464" t="s">
        <v>1466</v>
      </c>
      <c r="J10569" s="464" t="s">
        <v>4858</v>
      </c>
      <c r="K10569" s="466">
        <v>1</v>
      </c>
      <c r="L10569" s="464" t="s">
        <v>28</v>
      </c>
      <c r="M10569" s="464" t="s">
        <v>4623</v>
      </c>
      <c r="N10569" s="464" t="s">
        <v>1868</v>
      </c>
      <c r="O10569" s="467">
        <v>163</v>
      </c>
      <c r="P10569" s="465">
        <v>1</v>
      </c>
      <c r="Q10569" s="10">
        <f t="shared" si="671"/>
        <v>163</v>
      </c>
    </row>
    <row r="10570" spans="2:17" ht="20.25" customHeight="1">
      <c r="B10570" s="10" t="str">
        <f t="shared" si="668"/>
        <v>لباس كار(بلوز و شلوار)163</v>
      </c>
      <c r="C10570" s="10" t="str">
        <f t="shared" si="669"/>
        <v>لباس كار(بلوز و شلوار)1404/07/08163</v>
      </c>
      <c r="D10570" s="10" t="str">
        <f>IFERROR(IF(تحویلی!$E$1="","",IF(NOSA!O10570=تحویلی!$E$1,تحویلی!$E$1&amp;COUNTIF(NOSA!$O$1:O10570,تحویلی!$E$1),"")),"")</f>
        <v/>
      </c>
      <c r="E10570" s="10" t="str">
        <f t="shared" si="670"/>
        <v>8678163</v>
      </c>
      <c r="F10570" s="10" t="str">
        <f>IFERROR(VLOOKUP(I10570,DATABASE!$N:$O,2,FALSE),"")</f>
        <v>لباس كار(بلوز و شلوار)</v>
      </c>
      <c r="G10570" s="464" t="s">
        <v>4356</v>
      </c>
      <c r="H10570" s="465">
        <v>8678</v>
      </c>
      <c r="I10570" s="464" t="s">
        <v>1644</v>
      </c>
      <c r="J10570" s="464" t="s">
        <v>4701</v>
      </c>
      <c r="K10570" s="466">
        <v>1</v>
      </c>
      <c r="L10570" s="464" t="s">
        <v>28</v>
      </c>
      <c r="M10570" s="464" t="s">
        <v>4623</v>
      </c>
      <c r="N10570" s="464" t="s">
        <v>1868</v>
      </c>
      <c r="O10570" s="467">
        <v>163</v>
      </c>
      <c r="P10570" s="465">
        <v>0</v>
      </c>
      <c r="Q10570" s="10">
        <f t="shared" si="671"/>
        <v>163</v>
      </c>
    </row>
    <row r="10571" spans="2:17" ht="20.25" customHeight="1">
      <c r="B10571" s="10" t="str">
        <f t="shared" si="668"/>
        <v>163</v>
      </c>
      <c r="C10571" s="10" t="str">
        <f t="shared" si="669"/>
        <v>1404/07/08163</v>
      </c>
      <c r="D10571" s="10" t="str">
        <f>IFERROR(IF(تحویلی!$E$1="","",IF(NOSA!O10571=تحویلی!$E$1,تحویلی!$E$1&amp;COUNTIF(NOSA!$O$1:O10571,تحویلی!$E$1),"")),"")</f>
        <v/>
      </c>
      <c r="E10571" s="10" t="str">
        <f t="shared" si="670"/>
        <v>8678163</v>
      </c>
      <c r="F10571" s="10" t="str">
        <f>IFERROR(VLOOKUP(I10571,DATABASE!$N:$O,2,FALSE),"")</f>
        <v/>
      </c>
      <c r="G10571" s="464" t="s">
        <v>4356</v>
      </c>
      <c r="H10571" s="465">
        <v>8678</v>
      </c>
      <c r="I10571" s="464" t="s">
        <v>3559</v>
      </c>
      <c r="J10571" s="464" t="s">
        <v>4625</v>
      </c>
      <c r="K10571" s="466">
        <v>1</v>
      </c>
      <c r="L10571" s="464" t="s">
        <v>8</v>
      </c>
      <c r="M10571" s="464" t="s">
        <v>4623</v>
      </c>
      <c r="N10571" s="464" t="s">
        <v>1868</v>
      </c>
      <c r="O10571" s="467">
        <v>163</v>
      </c>
      <c r="P10571" s="465">
        <v>1</v>
      </c>
      <c r="Q10571" s="10">
        <f t="shared" si="671"/>
        <v>163</v>
      </c>
    </row>
    <row r="10572" spans="2:17" ht="20.25" customHeight="1">
      <c r="B10572" s="10" t="str">
        <f t="shared" si="668"/>
        <v>بند كفش163</v>
      </c>
      <c r="C10572" s="10" t="str">
        <f t="shared" si="669"/>
        <v>بند كفش1404/07/08163</v>
      </c>
      <c r="D10572" s="10" t="str">
        <f>IFERROR(IF(تحویلی!$E$1="","",IF(NOSA!O10572=تحویلی!$E$1,تحویلی!$E$1&amp;COUNTIF(NOSA!$O$1:O10572,تحویلی!$E$1),"")),"")</f>
        <v/>
      </c>
      <c r="E10572" s="10" t="str">
        <f t="shared" si="670"/>
        <v>8678163</v>
      </c>
      <c r="F10572" s="10" t="str">
        <f>IFERROR(VLOOKUP(I10572,DATABASE!$N:$O,2,FALSE),"")</f>
        <v>بند كفش</v>
      </c>
      <c r="G10572" s="464" t="s">
        <v>4356</v>
      </c>
      <c r="H10572" s="465">
        <v>8678</v>
      </c>
      <c r="I10572" s="464" t="s">
        <v>1462</v>
      </c>
      <c r="J10572" s="464" t="s">
        <v>4707</v>
      </c>
      <c r="K10572" s="466">
        <v>1</v>
      </c>
      <c r="L10572" s="464" t="s">
        <v>3</v>
      </c>
      <c r="M10572" s="464" t="s">
        <v>4623</v>
      </c>
      <c r="N10572" s="464" t="s">
        <v>1868</v>
      </c>
      <c r="O10572" s="467">
        <v>163</v>
      </c>
      <c r="P10572" s="465">
        <v>1</v>
      </c>
      <c r="Q10572" s="10">
        <f t="shared" si="671"/>
        <v>163</v>
      </c>
    </row>
    <row r="10573" spans="2:17" ht="20.25" customHeight="1">
      <c r="B10573" s="10" t="str">
        <f t="shared" si="668"/>
        <v>دستكش ضد برش سبك866</v>
      </c>
      <c r="C10573" s="10" t="str">
        <f t="shared" si="669"/>
        <v>دستكش ضد برش سبك1404/07/09866</v>
      </c>
      <c r="D10573" s="10" t="str">
        <f>IFERROR(IF(تحویلی!$E$1="","",IF(NOSA!O10573=تحویلی!$E$1,تحویلی!$E$1&amp;COUNTIF(NOSA!$O$1:O10573,تحویلی!$E$1),"")),"")</f>
        <v/>
      </c>
      <c r="E10573" s="10" t="str">
        <f t="shared" si="670"/>
        <v>8696866</v>
      </c>
      <c r="F10573" s="10" t="str">
        <f>IFERROR(VLOOKUP(I10573,DATABASE!$N:$O,2,FALSE),"")</f>
        <v>دستكش ضد برش سبك</v>
      </c>
      <c r="G10573" s="464" t="s">
        <v>4357</v>
      </c>
      <c r="H10573" s="464">
        <v>8696</v>
      </c>
      <c r="I10573" s="464" t="s">
        <v>1442</v>
      </c>
      <c r="J10573" s="464" t="s">
        <v>4602</v>
      </c>
      <c r="K10573" s="464">
        <v>1</v>
      </c>
      <c r="L10573" s="464" t="s">
        <v>3</v>
      </c>
      <c r="M10573" s="464" t="s">
        <v>4603</v>
      </c>
      <c r="N10573" s="464" t="s">
        <v>4788</v>
      </c>
      <c r="O10573" s="467">
        <v>866</v>
      </c>
      <c r="P10573" s="464">
        <v>1</v>
      </c>
      <c r="Q10573" s="10">
        <f t="shared" si="671"/>
        <v>866</v>
      </c>
    </row>
    <row r="10574" spans="2:17" ht="20.25" customHeight="1">
      <c r="B10574" s="10" t="str">
        <f t="shared" si="668"/>
        <v>دستكش ضد برش سبك582</v>
      </c>
      <c r="C10574" s="10" t="str">
        <f t="shared" si="669"/>
        <v>دستكش ضد برش سبك1404/07/09582</v>
      </c>
      <c r="D10574" s="10" t="str">
        <f>IFERROR(IF(تحویلی!$E$1="","",IF(NOSA!O10574=تحویلی!$E$1,تحویلی!$E$1&amp;COUNTIF(NOSA!$O$1:O10574,تحویلی!$E$1),"")),"")</f>
        <v/>
      </c>
      <c r="E10574" s="10" t="str">
        <f t="shared" si="670"/>
        <v>8696582</v>
      </c>
      <c r="F10574" s="10" t="str">
        <f>IFERROR(VLOOKUP(I10574,DATABASE!$N:$O,2,FALSE),"")</f>
        <v>دستكش ضد برش سبك</v>
      </c>
      <c r="G10574" s="464" t="s">
        <v>4357</v>
      </c>
      <c r="H10574" s="464">
        <v>8696</v>
      </c>
      <c r="I10574" s="464" t="s">
        <v>1442</v>
      </c>
      <c r="J10574" s="464" t="s">
        <v>4602</v>
      </c>
      <c r="K10574" s="464">
        <v>1</v>
      </c>
      <c r="L10574" s="464" t="s">
        <v>3</v>
      </c>
      <c r="M10574" s="464" t="s">
        <v>4603</v>
      </c>
      <c r="N10574" s="464" t="s">
        <v>4743</v>
      </c>
      <c r="O10574" s="467">
        <v>582</v>
      </c>
      <c r="P10574" s="464">
        <v>1</v>
      </c>
      <c r="Q10574" s="10">
        <f t="shared" si="671"/>
        <v>582</v>
      </c>
    </row>
    <row r="10575" spans="2:17" ht="20.25" customHeight="1">
      <c r="B10575" s="10" t="str">
        <f t="shared" ref="B10575:B10638" si="672">F10575&amp;Q10575</f>
        <v>ماسك بهداشتي يكبار مصرف873</v>
      </c>
      <c r="C10575" s="10" t="str">
        <f t="shared" ref="C10575:C10638" si="673">F10575&amp;G10575&amp;O10575</f>
        <v>ماسك بهداشتي يكبار مصرف1404/07/09873</v>
      </c>
      <c r="D10575" s="10" t="str">
        <f>IFERROR(IF(تحویلی!$E$1="","",IF(NOSA!O10575=تحویلی!$E$1,تحویلی!$E$1&amp;COUNTIF(NOSA!$O$1:O10575,تحویلی!$E$1),"")),"")</f>
        <v/>
      </c>
      <c r="E10575" s="10" t="str">
        <f t="shared" ref="E10575:E10638" si="674">H10575&amp;O10575</f>
        <v>8697873</v>
      </c>
      <c r="F10575" s="10" t="str">
        <f>IFERROR(VLOOKUP(I10575,DATABASE!$N:$O,2,FALSE),"")</f>
        <v>ماسك بهداشتي يكبار مصرف</v>
      </c>
      <c r="G10575" s="464" t="s">
        <v>4357</v>
      </c>
      <c r="H10575" s="464">
        <v>8697</v>
      </c>
      <c r="I10575" s="464" t="s">
        <v>1761</v>
      </c>
      <c r="J10575" s="464" t="s">
        <v>4861</v>
      </c>
      <c r="K10575" s="464">
        <v>300</v>
      </c>
      <c r="L10575" s="464" t="s">
        <v>8</v>
      </c>
      <c r="M10575" s="464" t="s">
        <v>63</v>
      </c>
      <c r="N10575" s="464" t="s">
        <v>4705</v>
      </c>
      <c r="O10575" s="467">
        <v>873</v>
      </c>
      <c r="P10575" s="464">
        <v>0</v>
      </c>
      <c r="Q10575" s="10">
        <f t="shared" si="671"/>
        <v>873</v>
      </c>
    </row>
    <row r="10576" spans="2:17" ht="20.25" customHeight="1">
      <c r="B10576" s="10" t="str">
        <f t="shared" si="672"/>
        <v>دستكش ضد برش سبك851</v>
      </c>
      <c r="C10576" s="10" t="str">
        <f t="shared" si="673"/>
        <v>دستكش ضد برش سبك1404/07/09851</v>
      </c>
      <c r="D10576" s="10" t="str">
        <f>IFERROR(IF(تحویلی!$E$1="","",IF(NOSA!O10576=تحویلی!$E$1,تحویلی!$E$1&amp;COUNTIF(NOSA!$O$1:O10576,تحویلی!$E$1),"")),"")</f>
        <v/>
      </c>
      <c r="E10576" s="10" t="str">
        <f t="shared" si="674"/>
        <v>8701851</v>
      </c>
      <c r="F10576" s="10" t="str">
        <f>IFERROR(VLOOKUP(I10576,DATABASE!$N:$O,2,FALSE),"")</f>
        <v>دستكش ضد برش سبك</v>
      </c>
      <c r="G10576" s="464" t="s">
        <v>4357</v>
      </c>
      <c r="H10576" s="464">
        <v>8701</v>
      </c>
      <c r="I10576" s="464" t="s">
        <v>1442</v>
      </c>
      <c r="J10576" s="464" t="s">
        <v>4602</v>
      </c>
      <c r="K10576" s="464">
        <v>1</v>
      </c>
      <c r="L10576" s="464" t="s">
        <v>3</v>
      </c>
      <c r="M10576" s="464" t="s">
        <v>4603</v>
      </c>
      <c r="N10576" s="464" t="s">
        <v>2847</v>
      </c>
      <c r="O10576" s="467">
        <v>851</v>
      </c>
      <c r="P10576" s="464">
        <v>1</v>
      </c>
      <c r="Q10576" s="10">
        <f t="shared" si="671"/>
        <v>851</v>
      </c>
    </row>
    <row r="10577" spans="2:17" ht="20.25" customHeight="1">
      <c r="B10577" s="10" t="str">
        <f t="shared" si="672"/>
        <v>دستكش ضد برش سبك751</v>
      </c>
      <c r="C10577" s="10" t="str">
        <f t="shared" si="673"/>
        <v>دستكش ضد برش سبك1404/07/09751</v>
      </c>
      <c r="D10577" s="10" t="str">
        <f>IFERROR(IF(تحویلی!$E$1="","",IF(NOSA!O10577=تحویلی!$E$1,تحویلی!$E$1&amp;COUNTIF(NOSA!$O$1:O10577,تحویلی!$E$1),"")),"")</f>
        <v/>
      </c>
      <c r="E10577" s="10" t="str">
        <f t="shared" si="674"/>
        <v>8706751</v>
      </c>
      <c r="F10577" s="10" t="str">
        <f>IFERROR(VLOOKUP(I10577,DATABASE!$N:$O,2,FALSE),"")</f>
        <v>دستكش ضد برش سبك</v>
      </c>
      <c r="G10577" s="464" t="s">
        <v>4357</v>
      </c>
      <c r="H10577" s="464">
        <v>8706</v>
      </c>
      <c r="I10577" s="464" t="s">
        <v>1442</v>
      </c>
      <c r="J10577" s="464" t="s">
        <v>4602</v>
      </c>
      <c r="K10577" s="464">
        <v>1</v>
      </c>
      <c r="L10577" s="464" t="s">
        <v>3</v>
      </c>
      <c r="M10577" s="464" t="s">
        <v>4623</v>
      </c>
      <c r="N10577" s="464" t="s">
        <v>2034</v>
      </c>
      <c r="O10577" s="467">
        <v>751</v>
      </c>
      <c r="P10577" s="464">
        <v>1</v>
      </c>
      <c r="Q10577" s="10">
        <f t="shared" si="671"/>
        <v>751</v>
      </c>
    </row>
    <row r="10578" spans="2:17" ht="20.25" customHeight="1">
      <c r="B10578" s="10" t="str">
        <f t="shared" si="672"/>
        <v>128</v>
      </c>
      <c r="C10578" s="10" t="str">
        <f t="shared" si="673"/>
        <v>1404/07/09128</v>
      </c>
      <c r="D10578" s="10" t="str">
        <f>IFERROR(IF(تحویلی!$E$1="","",IF(NOSA!O10578=تحویلی!$E$1,تحویلی!$E$1&amp;COUNTIF(NOSA!$O$1:O10578,تحویلی!$E$1),"")),"")</f>
        <v/>
      </c>
      <c r="E10578" s="10" t="str">
        <f t="shared" si="674"/>
        <v>8707128</v>
      </c>
      <c r="F10578" s="10" t="str">
        <f>IFERROR(VLOOKUP(I10578,DATABASE!$N:$O,2,FALSE),"")</f>
        <v/>
      </c>
      <c r="G10578" s="464" t="s">
        <v>4357</v>
      </c>
      <c r="H10578" s="464">
        <v>8707</v>
      </c>
      <c r="I10578" s="464" t="s">
        <v>3976</v>
      </c>
      <c r="J10578" s="464" t="s">
        <v>4862</v>
      </c>
      <c r="K10578" s="464">
        <v>1</v>
      </c>
      <c r="L10578" s="464" t="s">
        <v>3</v>
      </c>
      <c r="M10578" s="464" t="s">
        <v>4608</v>
      </c>
      <c r="N10578" s="464" t="s">
        <v>4727</v>
      </c>
      <c r="O10578" s="467">
        <v>128</v>
      </c>
      <c r="P10578" s="464">
        <v>1</v>
      </c>
      <c r="Q10578" s="10">
        <f t="shared" si="671"/>
        <v>128</v>
      </c>
    </row>
    <row r="10579" spans="2:17" ht="20.25" customHeight="1">
      <c r="B10579" s="10" t="str">
        <f t="shared" si="672"/>
        <v>هدگير نقاب128</v>
      </c>
      <c r="C10579" s="10" t="str">
        <f t="shared" si="673"/>
        <v>هدگير نقاب1404/07/09128</v>
      </c>
      <c r="D10579" s="10" t="str">
        <f>IFERROR(IF(تحویلی!$E$1="","",IF(NOSA!O10579=تحویلی!$E$1,تحویلی!$E$1&amp;COUNTIF(NOSA!$O$1:O10579,تحویلی!$E$1),"")),"")</f>
        <v/>
      </c>
      <c r="E10579" s="10" t="str">
        <f t="shared" si="674"/>
        <v>8707128</v>
      </c>
      <c r="F10579" s="10" t="str">
        <f>IFERROR(VLOOKUP(I10579,DATABASE!$N:$O,2,FALSE),"")</f>
        <v>هدگير نقاب</v>
      </c>
      <c r="G10579" s="464" t="s">
        <v>4357</v>
      </c>
      <c r="H10579" s="464">
        <v>8707</v>
      </c>
      <c r="I10579" s="464" t="s">
        <v>1468</v>
      </c>
      <c r="J10579" s="464" t="s">
        <v>4728</v>
      </c>
      <c r="K10579" s="464">
        <v>1</v>
      </c>
      <c r="L10579" s="464" t="s">
        <v>8</v>
      </c>
      <c r="M10579" s="464" t="s">
        <v>4608</v>
      </c>
      <c r="N10579" s="464" t="s">
        <v>4727</v>
      </c>
      <c r="O10579" s="467">
        <v>128</v>
      </c>
      <c r="P10579" s="464">
        <v>1</v>
      </c>
      <c r="Q10579" s="10">
        <f t="shared" si="671"/>
        <v>128</v>
      </c>
    </row>
    <row r="10580" spans="2:17" ht="20.25" customHeight="1">
      <c r="B10580" s="10" t="str">
        <f t="shared" si="672"/>
        <v>لباس كار كارشناسي967</v>
      </c>
      <c r="C10580" s="10" t="str">
        <f t="shared" si="673"/>
        <v>لباس كار كارشناسي1404/07/09967</v>
      </c>
      <c r="D10580" s="10" t="str">
        <f>IFERROR(IF(تحویلی!$E$1="","",IF(NOSA!O10580=تحویلی!$E$1,تحویلی!$E$1&amp;COUNTIF(NOSA!$O$1:O10580,تحویلی!$E$1),"")),"")</f>
        <v/>
      </c>
      <c r="E10580" s="10" t="str">
        <f t="shared" si="674"/>
        <v>8709967</v>
      </c>
      <c r="F10580" s="10" t="str">
        <f>IFERROR(VLOOKUP(I10580,DATABASE!$N:$O,2,FALSE),"")</f>
        <v>لباس كار كارشناسي</v>
      </c>
      <c r="G10580" s="464" t="s">
        <v>4357</v>
      </c>
      <c r="H10580" s="464">
        <v>8709</v>
      </c>
      <c r="I10580" s="464" t="s">
        <v>2346</v>
      </c>
      <c r="J10580" s="464" t="s">
        <v>4677</v>
      </c>
      <c r="K10580" s="464">
        <v>1</v>
      </c>
      <c r="L10580" s="464" t="s">
        <v>28</v>
      </c>
      <c r="M10580" s="464" t="s">
        <v>43</v>
      </c>
      <c r="N10580" s="464" t="s">
        <v>4863</v>
      </c>
      <c r="O10580" s="467">
        <v>967</v>
      </c>
      <c r="P10580" s="464">
        <v>0</v>
      </c>
      <c r="Q10580" s="10">
        <f t="shared" si="671"/>
        <v>967</v>
      </c>
    </row>
    <row r="10581" spans="2:17" ht="20.25" customHeight="1">
      <c r="B10581" s="10" t="str">
        <f t="shared" si="672"/>
        <v>پوتين ايمني نسوز967</v>
      </c>
      <c r="C10581" s="10" t="str">
        <f t="shared" si="673"/>
        <v>پوتين ايمني نسوز1404/07/09967</v>
      </c>
      <c r="D10581" s="10" t="str">
        <f>IFERROR(IF(تحویلی!$E$1="","",IF(NOSA!O10581=تحویلی!$E$1,تحویلی!$E$1&amp;COUNTIF(NOSA!$O$1:O10581,تحویلی!$E$1),"")),"")</f>
        <v/>
      </c>
      <c r="E10581" s="10" t="str">
        <f t="shared" si="674"/>
        <v>8709967</v>
      </c>
      <c r="F10581" s="10" t="str">
        <f>IFERROR(VLOOKUP(I10581,DATABASE!$N:$O,2,FALSE),"")</f>
        <v>پوتين ايمني نسوز</v>
      </c>
      <c r="G10581" s="464" t="s">
        <v>4357</v>
      </c>
      <c r="H10581" s="464">
        <v>8709</v>
      </c>
      <c r="I10581" s="464" t="s">
        <v>1528</v>
      </c>
      <c r="J10581" s="464" t="s">
        <v>4725</v>
      </c>
      <c r="K10581" s="464">
        <v>1</v>
      </c>
      <c r="L10581" s="464" t="s">
        <v>3</v>
      </c>
      <c r="M10581" s="464" t="s">
        <v>43</v>
      </c>
      <c r="N10581" s="464" t="s">
        <v>4863</v>
      </c>
      <c r="O10581" s="467">
        <v>967</v>
      </c>
      <c r="P10581" s="464">
        <v>0</v>
      </c>
      <c r="Q10581" s="10">
        <f t="shared" si="671"/>
        <v>967</v>
      </c>
    </row>
    <row r="10582" spans="2:17" ht="20.25" customHeight="1">
      <c r="B10582" s="10" t="str">
        <f t="shared" si="672"/>
        <v>دستكش ضد برش سبك967</v>
      </c>
      <c r="C10582" s="10" t="str">
        <f t="shared" si="673"/>
        <v>دستكش ضد برش سبك1404/07/09967</v>
      </c>
      <c r="D10582" s="10" t="str">
        <f>IFERROR(IF(تحویلی!$E$1="","",IF(NOSA!O10582=تحویلی!$E$1,تحویلی!$E$1&amp;COUNTIF(NOSA!$O$1:O10582,تحویلی!$E$1),"")),"")</f>
        <v/>
      </c>
      <c r="E10582" s="10" t="str">
        <f t="shared" si="674"/>
        <v>8709967</v>
      </c>
      <c r="F10582" s="10" t="str">
        <f>IFERROR(VLOOKUP(I10582,DATABASE!$N:$O,2,FALSE),"")</f>
        <v>دستكش ضد برش سبك</v>
      </c>
      <c r="G10582" s="464" t="s">
        <v>4357</v>
      </c>
      <c r="H10582" s="464">
        <v>8709</v>
      </c>
      <c r="I10582" s="464" t="s">
        <v>1442</v>
      </c>
      <c r="J10582" s="464" t="s">
        <v>4602</v>
      </c>
      <c r="K10582" s="464">
        <v>1</v>
      </c>
      <c r="L10582" s="464" t="s">
        <v>3</v>
      </c>
      <c r="M10582" s="464" t="s">
        <v>43</v>
      </c>
      <c r="N10582" s="464" t="s">
        <v>4863</v>
      </c>
      <c r="O10582" s="467">
        <v>967</v>
      </c>
      <c r="P10582" s="464">
        <v>0</v>
      </c>
      <c r="Q10582" s="10">
        <f t="shared" si="671"/>
        <v>967</v>
      </c>
    </row>
    <row r="10583" spans="2:17" ht="20.25" customHeight="1">
      <c r="B10583" s="10" t="str">
        <f t="shared" si="672"/>
        <v>كلاه ايمني967</v>
      </c>
      <c r="C10583" s="10" t="str">
        <f t="shared" si="673"/>
        <v>كلاه ايمني1404/07/09967</v>
      </c>
      <c r="D10583" s="10" t="str">
        <f>IFERROR(IF(تحویلی!$E$1="","",IF(NOSA!O10583=تحویلی!$E$1,تحویلی!$E$1&amp;COUNTIF(NOSA!$O$1:O10583,تحویلی!$E$1),"")),"")</f>
        <v/>
      </c>
      <c r="E10583" s="10" t="str">
        <f t="shared" si="674"/>
        <v>8709967</v>
      </c>
      <c r="F10583" s="10" t="str">
        <f>IFERROR(VLOOKUP(I10583,DATABASE!$N:$O,2,FALSE),"")</f>
        <v>كلاه ايمني</v>
      </c>
      <c r="G10583" s="464" t="s">
        <v>4357</v>
      </c>
      <c r="H10583" s="464">
        <v>8709</v>
      </c>
      <c r="I10583" s="464" t="s">
        <v>1476</v>
      </c>
      <c r="J10583" s="464" t="s">
        <v>4654</v>
      </c>
      <c r="K10583" s="464">
        <v>1</v>
      </c>
      <c r="L10583" s="464" t="s">
        <v>8</v>
      </c>
      <c r="M10583" s="464" t="s">
        <v>43</v>
      </c>
      <c r="N10583" s="464" t="s">
        <v>4863</v>
      </c>
      <c r="O10583" s="467">
        <v>967</v>
      </c>
      <c r="P10583" s="464">
        <v>0</v>
      </c>
      <c r="Q10583" s="10">
        <f t="shared" si="671"/>
        <v>967</v>
      </c>
    </row>
    <row r="10584" spans="2:17" ht="20.25" customHeight="1">
      <c r="B10584" s="10" t="str">
        <f t="shared" si="672"/>
        <v>گوشي اير پلاگ967</v>
      </c>
      <c r="C10584" s="10" t="str">
        <f t="shared" si="673"/>
        <v>گوشي اير پلاگ1404/07/09967</v>
      </c>
      <c r="D10584" s="10" t="str">
        <f>IFERROR(IF(تحویلی!$E$1="","",IF(NOSA!O10584=تحویلی!$E$1,تحویلی!$E$1&amp;COUNTIF(NOSA!$O$1:O10584,تحویلی!$E$1),"")),"")</f>
        <v/>
      </c>
      <c r="E10584" s="10" t="str">
        <f t="shared" si="674"/>
        <v>8709967</v>
      </c>
      <c r="F10584" s="10" t="str">
        <f>IFERROR(VLOOKUP(I10584,DATABASE!$N:$O,2,FALSE),"")</f>
        <v>گوشي اير پلاگ</v>
      </c>
      <c r="G10584" s="464" t="s">
        <v>4357</v>
      </c>
      <c r="H10584" s="464">
        <v>8709</v>
      </c>
      <c r="I10584" s="464" t="s">
        <v>1581</v>
      </c>
      <c r="J10584" s="464" t="s">
        <v>4655</v>
      </c>
      <c r="K10584" s="464">
        <v>1</v>
      </c>
      <c r="L10584" s="464" t="s">
        <v>8</v>
      </c>
      <c r="M10584" s="464" t="s">
        <v>43</v>
      </c>
      <c r="N10584" s="464" t="s">
        <v>4863</v>
      </c>
      <c r="O10584" s="467">
        <v>967</v>
      </c>
      <c r="P10584" s="464">
        <v>0</v>
      </c>
      <c r="Q10584" s="10">
        <f t="shared" si="671"/>
        <v>967</v>
      </c>
    </row>
    <row r="10585" spans="2:17" ht="20.25" customHeight="1">
      <c r="B10585" s="10" t="str">
        <f t="shared" si="672"/>
        <v>دستكش ضد برش سبك402</v>
      </c>
      <c r="C10585" s="10" t="str">
        <f t="shared" si="673"/>
        <v>دستكش ضد برش سبك1404/07/09402</v>
      </c>
      <c r="D10585" s="10" t="str">
        <f>IFERROR(IF(تحویلی!$E$1="","",IF(NOSA!O10585=تحویلی!$E$1,تحویلی!$E$1&amp;COUNTIF(NOSA!$O$1:O10585,تحویلی!$E$1),"")),"")</f>
        <v/>
      </c>
      <c r="E10585" s="10" t="str">
        <f t="shared" si="674"/>
        <v>8711402</v>
      </c>
      <c r="F10585" s="10" t="str">
        <f>IFERROR(VLOOKUP(I10585,DATABASE!$N:$O,2,FALSE),"")</f>
        <v>دستكش ضد برش سبك</v>
      </c>
      <c r="G10585" s="464" t="s">
        <v>4357</v>
      </c>
      <c r="H10585" s="464">
        <v>8711</v>
      </c>
      <c r="I10585" s="464" t="s">
        <v>1442</v>
      </c>
      <c r="J10585" s="464" t="s">
        <v>4602</v>
      </c>
      <c r="K10585" s="464">
        <v>1</v>
      </c>
      <c r="L10585" s="464" t="s">
        <v>3</v>
      </c>
      <c r="M10585" s="464" t="s">
        <v>4608</v>
      </c>
      <c r="N10585" s="464" t="s">
        <v>4683</v>
      </c>
      <c r="O10585" s="467">
        <v>402</v>
      </c>
      <c r="P10585" s="464">
        <v>1</v>
      </c>
      <c r="Q10585" s="10">
        <f t="shared" si="671"/>
        <v>402</v>
      </c>
    </row>
    <row r="10586" spans="2:17" ht="20.25" customHeight="1">
      <c r="B10586" s="10" t="str">
        <f t="shared" si="672"/>
        <v>دستكش ضد برش سبك580</v>
      </c>
      <c r="C10586" s="10" t="str">
        <f t="shared" si="673"/>
        <v>دستكش ضد برش سبك1404/07/09580</v>
      </c>
      <c r="D10586" s="10" t="str">
        <f>IFERROR(IF(تحویلی!$E$1="","",IF(NOSA!O10586=تحویلی!$E$1,تحویلی!$E$1&amp;COUNTIF(NOSA!$O$1:O10586,تحویلی!$E$1),"")),"")</f>
        <v/>
      </c>
      <c r="E10586" s="10" t="str">
        <f t="shared" si="674"/>
        <v>8722580</v>
      </c>
      <c r="F10586" s="10" t="str">
        <f>IFERROR(VLOOKUP(I10586,DATABASE!$N:$O,2,FALSE),"")</f>
        <v>دستكش ضد برش سبك</v>
      </c>
      <c r="G10586" s="464" t="s">
        <v>4357</v>
      </c>
      <c r="H10586" s="464">
        <v>8722</v>
      </c>
      <c r="I10586" s="464" t="s">
        <v>1442</v>
      </c>
      <c r="J10586" s="464" t="s">
        <v>4602</v>
      </c>
      <c r="K10586" s="464">
        <v>1</v>
      </c>
      <c r="L10586" s="464" t="s">
        <v>3</v>
      </c>
      <c r="M10586" s="464" t="s">
        <v>4603</v>
      </c>
      <c r="N10586" s="464" t="s">
        <v>4656</v>
      </c>
      <c r="O10586" s="467">
        <v>580</v>
      </c>
      <c r="P10586" s="464">
        <v>1</v>
      </c>
      <c r="Q10586" s="10">
        <f t="shared" si="671"/>
        <v>580</v>
      </c>
    </row>
    <row r="10587" spans="2:17" ht="20.25" customHeight="1">
      <c r="B10587" s="10" t="str">
        <f t="shared" si="672"/>
        <v>دستكش كف مواد سبك194</v>
      </c>
      <c r="C10587" s="10" t="str">
        <f t="shared" si="673"/>
        <v>دستكش كف مواد سبك1404/07/09194</v>
      </c>
      <c r="D10587" s="10" t="str">
        <f>IFERROR(IF(تحویلی!$E$1="","",IF(NOSA!O10587=تحویلی!$E$1,تحویلی!$E$1&amp;COUNTIF(NOSA!$O$1:O10587,تحویلی!$E$1),"")),"")</f>
        <v/>
      </c>
      <c r="E10587" s="10" t="str">
        <f t="shared" si="674"/>
        <v>8734194</v>
      </c>
      <c r="F10587" s="10" t="str">
        <f>IFERROR(VLOOKUP(I10587,DATABASE!$N:$O,2,FALSE),"")</f>
        <v>دستكش كف مواد سبك</v>
      </c>
      <c r="G10587" s="464" t="s">
        <v>4357</v>
      </c>
      <c r="H10587" s="464">
        <v>8734</v>
      </c>
      <c r="I10587" s="464" t="s">
        <v>1456</v>
      </c>
      <c r="J10587" s="464" t="s">
        <v>4605</v>
      </c>
      <c r="K10587" s="464">
        <v>1</v>
      </c>
      <c r="L10587" s="464" t="s">
        <v>3</v>
      </c>
      <c r="M10587" s="464" t="s">
        <v>4608</v>
      </c>
      <c r="N10587" s="464" t="s">
        <v>4864</v>
      </c>
      <c r="O10587" s="467">
        <v>194</v>
      </c>
      <c r="P10587" s="464">
        <v>0</v>
      </c>
      <c r="Q10587" s="10">
        <f t="shared" si="671"/>
        <v>194</v>
      </c>
    </row>
    <row r="10588" spans="2:17" ht="20.25" customHeight="1">
      <c r="B10588" s="10" t="str">
        <f t="shared" si="672"/>
        <v>دستكش ضد برش سبك460</v>
      </c>
      <c r="C10588" s="10" t="str">
        <f t="shared" si="673"/>
        <v>دستكش ضد برش سبك1404/07/10460</v>
      </c>
      <c r="D10588" s="10" t="str">
        <f>IFERROR(IF(تحویلی!$E$1="","",IF(NOSA!O10588=تحویلی!$E$1,تحویلی!$E$1&amp;COUNTIF(NOSA!$O$1:O10588,تحویلی!$E$1),"")),"")</f>
        <v/>
      </c>
      <c r="E10588" s="10" t="str">
        <f t="shared" si="674"/>
        <v>8750460</v>
      </c>
      <c r="F10588" s="10" t="str">
        <f>IFERROR(VLOOKUP(I10588,DATABASE!$N:$O,2,FALSE),"")</f>
        <v>دستكش ضد برش سبك</v>
      </c>
      <c r="G10588" s="468" t="s">
        <v>4358</v>
      </c>
      <c r="H10588" s="469">
        <v>8750</v>
      </c>
      <c r="I10588" s="468" t="s">
        <v>1442</v>
      </c>
      <c r="J10588" s="468" t="s">
        <v>4602</v>
      </c>
      <c r="K10588" s="470">
        <v>1</v>
      </c>
      <c r="L10588" s="468" t="s">
        <v>3</v>
      </c>
      <c r="M10588" s="468" t="s">
        <v>4603</v>
      </c>
      <c r="N10588" s="468" t="s">
        <v>1302</v>
      </c>
      <c r="O10588" s="471">
        <v>460</v>
      </c>
      <c r="P10588" s="469">
        <v>1</v>
      </c>
      <c r="Q10588" s="10">
        <f t="shared" si="671"/>
        <v>460</v>
      </c>
    </row>
    <row r="10589" spans="2:17" ht="20.25" customHeight="1">
      <c r="B10589" s="10" t="str">
        <f t="shared" si="672"/>
        <v>دستكش ضد برش سبك31</v>
      </c>
      <c r="C10589" s="10" t="str">
        <f t="shared" si="673"/>
        <v>دستكش ضد برش سبك1404/07/1031</v>
      </c>
      <c r="D10589" s="10" t="str">
        <f>IFERROR(IF(تحویلی!$E$1="","",IF(NOSA!O10589=تحویلی!$E$1,تحویلی!$E$1&amp;COUNTIF(NOSA!$O$1:O10589,تحویلی!$E$1),"")),"")</f>
        <v/>
      </c>
      <c r="E10589" s="10" t="str">
        <f t="shared" si="674"/>
        <v>875131</v>
      </c>
      <c r="F10589" s="10" t="str">
        <f>IFERROR(VLOOKUP(I10589,DATABASE!$N:$O,2,FALSE),"")</f>
        <v>دستكش ضد برش سبك</v>
      </c>
      <c r="G10589" s="468" t="s">
        <v>4358</v>
      </c>
      <c r="H10589" s="469">
        <v>8751</v>
      </c>
      <c r="I10589" s="468" t="s">
        <v>1442</v>
      </c>
      <c r="J10589" s="468" t="s">
        <v>4602</v>
      </c>
      <c r="K10589" s="470">
        <v>1</v>
      </c>
      <c r="L10589" s="468" t="s">
        <v>3</v>
      </c>
      <c r="M10589" s="468" t="s">
        <v>4623</v>
      </c>
      <c r="N10589" s="468" t="s">
        <v>1030</v>
      </c>
      <c r="O10589" s="471">
        <v>31</v>
      </c>
      <c r="P10589" s="469">
        <v>1</v>
      </c>
      <c r="Q10589" s="10">
        <f t="shared" si="671"/>
        <v>31</v>
      </c>
    </row>
    <row r="10590" spans="2:17" ht="20.25" customHeight="1">
      <c r="B10590" s="10" t="str">
        <f t="shared" si="672"/>
        <v>نقاب تيره محافظ صورت معمولي965</v>
      </c>
      <c r="C10590" s="10" t="str">
        <f t="shared" si="673"/>
        <v>نقاب تيره محافظ صورت معمولي1404/07/10965</v>
      </c>
      <c r="D10590" s="10" t="str">
        <f>IFERROR(IF(تحویلی!$E$1="","",IF(NOSA!O10590=تحویلی!$E$1,تحویلی!$E$1&amp;COUNTIF(NOSA!$O$1:O10590,تحویلی!$E$1),"")),"")</f>
        <v/>
      </c>
      <c r="E10590" s="10" t="str">
        <f t="shared" si="674"/>
        <v>8756965</v>
      </c>
      <c r="F10590" s="10" t="str">
        <f>IFERROR(VLOOKUP(I10590,DATABASE!$N:$O,2,FALSE),"")</f>
        <v>نقاب تيره محافظ صورت معمولي</v>
      </c>
      <c r="G10590" s="468" t="s">
        <v>4358</v>
      </c>
      <c r="H10590" s="469">
        <v>8756</v>
      </c>
      <c r="I10590" s="468" t="s">
        <v>1557</v>
      </c>
      <c r="J10590" s="468" t="s">
        <v>4682</v>
      </c>
      <c r="K10590" s="470">
        <v>1</v>
      </c>
      <c r="L10590" s="468" t="s">
        <v>8</v>
      </c>
      <c r="M10590" s="468" t="s">
        <v>4608</v>
      </c>
      <c r="N10590" s="468" t="s">
        <v>4711</v>
      </c>
      <c r="O10590" s="471">
        <v>965</v>
      </c>
      <c r="P10590" s="469">
        <v>1</v>
      </c>
      <c r="Q10590" s="10">
        <f t="shared" si="671"/>
        <v>965</v>
      </c>
    </row>
    <row r="10591" spans="2:17" ht="20.25" customHeight="1">
      <c r="B10591" s="10" t="str">
        <f t="shared" si="672"/>
        <v>دستكش ضد برش سبك853</v>
      </c>
      <c r="C10591" s="10" t="str">
        <f t="shared" si="673"/>
        <v>دستكش ضد برش سبك1404/07/10853</v>
      </c>
      <c r="D10591" s="10" t="str">
        <f>IFERROR(IF(تحویلی!$E$1="","",IF(NOSA!O10591=تحویلی!$E$1,تحویلی!$E$1&amp;COUNTIF(NOSA!$O$1:O10591,تحویلی!$E$1),"")),"")</f>
        <v/>
      </c>
      <c r="E10591" s="10" t="str">
        <f t="shared" si="674"/>
        <v>8781853</v>
      </c>
      <c r="F10591" s="10" t="str">
        <f>IFERROR(VLOOKUP(I10591,DATABASE!$N:$O,2,FALSE),"")</f>
        <v>دستكش ضد برش سبك</v>
      </c>
      <c r="G10591" s="468" t="s">
        <v>4358</v>
      </c>
      <c r="H10591" s="469">
        <v>8781</v>
      </c>
      <c r="I10591" s="468" t="s">
        <v>1442</v>
      </c>
      <c r="J10591" s="468" t="s">
        <v>4602</v>
      </c>
      <c r="K10591" s="470">
        <v>1</v>
      </c>
      <c r="L10591" s="468" t="s">
        <v>3</v>
      </c>
      <c r="M10591" s="468" t="s">
        <v>40</v>
      </c>
      <c r="N10591" s="468" t="s">
        <v>4688</v>
      </c>
      <c r="O10591" s="471">
        <v>853</v>
      </c>
      <c r="P10591" s="469">
        <v>1</v>
      </c>
      <c r="Q10591" s="10">
        <f t="shared" si="671"/>
        <v>853</v>
      </c>
    </row>
    <row r="10592" spans="2:17" ht="20.25" customHeight="1">
      <c r="B10592" s="10" t="str">
        <f t="shared" si="672"/>
        <v>دستكش كف دوبل چرمي552</v>
      </c>
      <c r="C10592" s="10" t="str">
        <f t="shared" si="673"/>
        <v>دستكش كف دوبل چرمي1404/07/10552</v>
      </c>
      <c r="D10592" s="10" t="str">
        <f>IFERROR(IF(تحویلی!$E$1="","",IF(NOSA!O10592=تحویلی!$E$1,تحویلی!$E$1&amp;COUNTIF(NOSA!$O$1:O10592,تحویلی!$E$1),"")),"")</f>
        <v>55242</v>
      </c>
      <c r="E10592" s="10" t="str">
        <f t="shared" si="674"/>
        <v>8783552</v>
      </c>
      <c r="F10592" s="10" t="str">
        <f>IFERROR(VLOOKUP(I10592,DATABASE!$N:$O,2,FALSE),"")</f>
        <v>دستكش كف دوبل چرمي</v>
      </c>
      <c r="G10592" s="468" t="s">
        <v>4358</v>
      </c>
      <c r="H10592" s="469">
        <v>8783</v>
      </c>
      <c r="I10592" s="468" t="s">
        <v>1683</v>
      </c>
      <c r="J10592" s="468" t="s">
        <v>4636</v>
      </c>
      <c r="K10592" s="470">
        <v>1</v>
      </c>
      <c r="L10592" s="468" t="s">
        <v>3</v>
      </c>
      <c r="M10592" s="468" t="s">
        <v>25</v>
      </c>
      <c r="N10592" s="468" t="s">
        <v>4867</v>
      </c>
      <c r="O10592" s="471">
        <v>552</v>
      </c>
      <c r="P10592" s="469">
        <v>1</v>
      </c>
      <c r="Q10592" s="10">
        <f t="shared" si="671"/>
        <v>552</v>
      </c>
    </row>
    <row r="10593" spans="2:17" ht="20.25" customHeight="1">
      <c r="B10593" s="10" t="str">
        <f t="shared" si="672"/>
        <v>دستكش ضد برش سبك573</v>
      </c>
      <c r="C10593" s="10" t="str">
        <f t="shared" si="673"/>
        <v>دستكش ضد برش سبك1404/07/11573</v>
      </c>
      <c r="D10593" s="10" t="str">
        <f>IFERROR(IF(تحویلی!$E$1="","",IF(NOSA!O10593=تحویلی!$E$1,تحویلی!$E$1&amp;COUNTIF(NOSA!$O$1:O10593,تحویلی!$E$1),"")),"")</f>
        <v/>
      </c>
      <c r="E10593" s="10" t="str">
        <f t="shared" si="674"/>
        <v>8803573</v>
      </c>
      <c r="F10593" s="10" t="str">
        <f>IFERROR(VLOOKUP(I10593,DATABASE!$N:$O,2,FALSE),"")</f>
        <v>دستكش ضد برش سبك</v>
      </c>
      <c r="G10593" s="3" t="s">
        <v>4359</v>
      </c>
      <c r="H10593" s="4">
        <v>8803</v>
      </c>
      <c r="I10593" s="3" t="s">
        <v>1442</v>
      </c>
      <c r="J10593" s="3" t="s">
        <v>4602</v>
      </c>
      <c r="K10593" s="5">
        <v>1</v>
      </c>
      <c r="L10593" s="3" t="s">
        <v>3</v>
      </c>
      <c r="M10593" s="3" t="s">
        <v>19</v>
      </c>
      <c r="N10593" s="3" t="s">
        <v>4736</v>
      </c>
      <c r="O10593" s="1">
        <v>573</v>
      </c>
      <c r="P10593" s="4">
        <v>1</v>
      </c>
      <c r="Q10593" s="10">
        <f t="shared" si="671"/>
        <v>573</v>
      </c>
    </row>
    <row r="10594" spans="2:17" ht="20.25" customHeight="1">
      <c r="B10594" s="10" t="str">
        <f t="shared" si="672"/>
        <v>رابط فنري نقاب كلاه ايمني88</v>
      </c>
      <c r="C10594" s="10" t="str">
        <f t="shared" si="673"/>
        <v>رابط فنري نقاب كلاه ايمني1404/07/1288</v>
      </c>
      <c r="D10594" s="10" t="str">
        <f>IFERROR(IF(تحویلی!$E$1="","",IF(NOSA!O10594=تحویلی!$E$1,تحویلی!$E$1&amp;COUNTIF(NOSA!$O$1:O10594,تحویلی!$E$1),"")),"")</f>
        <v/>
      </c>
      <c r="E10594" s="10" t="str">
        <f t="shared" si="674"/>
        <v>880788</v>
      </c>
      <c r="F10594" s="10" t="str">
        <f>IFERROR(VLOOKUP(I10594,DATABASE!$N:$O,2,FALSE),"")</f>
        <v>رابط فنري نقاب كلاه ايمني</v>
      </c>
      <c r="G10594" s="472" t="s">
        <v>4360</v>
      </c>
      <c r="H10594" s="473">
        <v>8807</v>
      </c>
      <c r="I10594" s="472" t="s">
        <v>1454</v>
      </c>
      <c r="J10594" s="472" t="s">
        <v>4714</v>
      </c>
      <c r="K10594" s="474">
        <v>1</v>
      </c>
      <c r="L10594" s="472" t="s">
        <v>8</v>
      </c>
      <c r="M10594" s="472" t="s">
        <v>19</v>
      </c>
      <c r="N10594" s="472" t="s">
        <v>4870</v>
      </c>
      <c r="O10594" s="475">
        <v>88</v>
      </c>
      <c r="P10594" s="473">
        <v>1</v>
      </c>
      <c r="Q10594" s="10">
        <f t="shared" si="671"/>
        <v>88</v>
      </c>
    </row>
    <row r="10595" spans="2:17" ht="20.25" customHeight="1">
      <c r="B10595" s="10" t="str">
        <f t="shared" si="672"/>
        <v>لباس كار كارشناسي419</v>
      </c>
      <c r="C10595" s="10" t="str">
        <f t="shared" si="673"/>
        <v>لباس كار كارشناسي1404/07/12419</v>
      </c>
      <c r="D10595" s="10" t="str">
        <f>IFERROR(IF(تحویلی!$E$1="","",IF(NOSA!O10595=تحویلی!$E$1,تحویلی!$E$1&amp;COUNTIF(NOSA!$O$1:O10595,تحویلی!$E$1),"")),"")</f>
        <v/>
      </c>
      <c r="E10595" s="10" t="str">
        <f t="shared" si="674"/>
        <v>8816419</v>
      </c>
      <c r="F10595" s="10" t="str">
        <f>IFERROR(VLOOKUP(I10595,DATABASE!$N:$O,2,FALSE),"")</f>
        <v>لباس كار كارشناسي</v>
      </c>
      <c r="G10595" s="472" t="s">
        <v>4360</v>
      </c>
      <c r="H10595" s="473">
        <v>8816</v>
      </c>
      <c r="I10595" s="472" t="s">
        <v>2346</v>
      </c>
      <c r="J10595" s="472" t="s">
        <v>4677</v>
      </c>
      <c r="K10595" s="474">
        <v>1</v>
      </c>
      <c r="L10595" s="472" t="s">
        <v>28</v>
      </c>
      <c r="M10595" s="472" t="s">
        <v>43</v>
      </c>
      <c r="N10595" s="472" t="s">
        <v>1929</v>
      </c>
      <c r="O10595" s="475">
        <v>419</v>
      </c>
      <c r="P10595" s="473">
        <v>1</v>
      </c>
      <c r="Q10595" s="10">
        <f t="shared" si="671"/>
        <v>419</v>
      </c>
    </row>
    <row r="10596" spans="2:17" ht="20.25" customHeight="1">
      <c r="B10596" s="10" t="str">
        <f t="shared" si="672"/>
        <v>دستكش ساق بلند نسوز494</v>
      </c>
      <c r="C10596" s="10" t="str">
        <f t="shared" si="673"/>
        <v>دستكش ساق بلند نسوز1404/07/12494</v>
      </c>
      <c r="D10596" s="10" t="str">
        <f>IFERROR(IF(تحویلی!$E$1="","",IF(NOSA!O10596=تحویلی!$E$1,تحویلی!$E$1&amp;COUNTIF(NOSA!$O$1:O10596,تحویلی!$E$1),"")),"")</f>
        <v/>
      </c>
      <c r="E10596" s="10" t="str">
        <f t="shared" si="674"/>
        <v>8817494</v>
      </c>
      <c r="F10596" s="10" t="str">
        <f>IFERROR(VLOOKUP(I10596,DATABASE!$N:$O,2,FALSE),"")</f>
        <v>دستكش ساق بلند نسوز</v>
      </c>
      <c r="G10596" s="472" t="s">
        <v>4360</v>
      </c>
      <c r="H10596" s="473">
        <v>8817</v>
      </c>
      <c r="I10596" s="472" t="s">
        <v>1461</v>
      </c>
      <c r="J10596" s="472" t="s">
        <v>4643</v>
      </c>
      <c r="K10596" s="474">
        <v>1</v>
      </c>
      <c r="L10596" s="472" t="s">
        <v>3</v>
      </c>
      <c r="M10596" s="472" t="s">
        <v>19</v>
      </c>
      <c r="N10596" s="472" t="s">
        <v>4871</v>
      </c>
      <c r="O10596" s="475">
        <v>494</v>
      </c>
      <c r="P10596" s="473">
        <v>1</v>
      </c>
      <c r="Q10596" s="10">
        <f t="shared" si="671"/>
        <v>494</v>
      </c>
    </row>
    <row r="10597" spans="2:17" ht="20.25" customHeight="1">
      <c r="B10597" s="10" t="str">
        <f t="shared" si="672"/>
        <v>494</v>
      </c>
      <c r="C10597" s="10" t="str">
        <f t="shared" si="673"/>
        <v>1404/07/12494</v>
      </c>
      <c r="D10597" s="10" t="str">
        <f>IFERROR(IF(تحویلی!$E$1="","",IF(NOSA!O10597=تحویلی!$E$1,تحویلی!$E$1&amp;COUNTIF(NOSA!$O$1:O10597,تحویلی!$E$1),"")),"")</f>
        <v/>
      </c>
      <c r="E10597" s="10" t="str">
        <f t="shared" si="674"/>
        <v>8817494</v>
      </c>
      <c r="F10597" s="10" t="str">
        <f>IFERROR(VLOOKUP(I10597,DATABASE!$N:$O,2,FALSE),"")</f>
        <v/>
      </c>
      <c r="G10597" s="472" t="s">
        <v>4360</v>
      </c>
      <c r="H10597" s="473">
        <v>8817</v>
      </c>
      <c r="I10597" s="472" t="s">
        <v>2699</v>
      </c>
      <c r="J10597" s="472" t="s">
        <v>4616</v>
      </c>
      <c r="K10597" s="474">
        <v>1</v>
      </c>
      <c r="L10597" s="472" t="s">
        <v>8</v>
      </c>
      <c r="M10597" s="472" t="s">
        <v>19</v>
      </c>
      <c r="N10597" s="472" t="s">
        <v>4871</v>
      </c>
      <c r="O10597" s="475">
        <v>494</v>
      </c>
      <c r="P10597" s="473">
        <v>1</v>
      </c>
      <c r="Q10597" s="10">
        <f t="shared" si="671"/>
        <v>494</v>
      </c>
    </row>
    <row r="10598" spans="2:17" ht="20.25" customHeight="1">
      <c r="B10598" s="10" t="str">
        <f t="shared" si="672"/>
        <v>دستكش ساق بلند نسوز130</v>
      </c>
      <c r="C10598" s="10" t="str">
        <f t="shared" si="673"/>
        <v>دستكش ساق بلند نسوز1404/07/12130</v>
      </c>
      <c r="D10598" s="10" t="str">
        <f>IFERROR(IF(تحویلی!$E$1="","",IF(NOSA!O10598=تحویلی!$E$1,تحویلی!$E$1&amp;COUNTIF(NOSA!$O$1:O10598,تحویلی!$E$1),"")),"")</f>
        <v/>
      </c>
      <c r="E10598" s="10" t="str">
        <f t="shared" si="674"/>
        <v>8818130</v>
      </c>
      <c r="F10598" s="10" t="str">
        <f>IFERROR(VLOOKUP(I10598,DATABASE!$N:$O,2,FALSE),"")</f>
        <v>دستكش ساق بلند نسوز</v>
      </c>
      <c r="G10598" s="472" t="s">
        <v>4360</v>
      </c>
      <c r="H10598" s="473">
        <v>8818</v>
      </c>
      <c r="I10598" s="472" t="s">
        <v>1461</v>
      </c>
      <c r="J10598" s="472" t="s">
        <v>4643</v>
      </c>
      <c r="K10598" s="474">
        <v>1</v>
      </c>
      <c r="L10598" s="472" t="s">
        <v>3</v>
      </c>
      <c r="M10598" s="472" t="s">
        <v>19</v>
      </c>
      <c r="N10598" s="472" t="s">
        <v>1856</v>
      </c>
      <c r="O10598" s="475">
        <v>130</v>
      </c>
      <c r="P10598" s="473">
        <v>1</v>
      </c>
      <c r="Q10598" s="10">
        <f t="shared" si="671"/>
        <v>130</v>
      </c>
    </row>
    <row r="10599" spans="2:17" ht="20.25" customHeight="1">
      <c r="B10599" s="10" t="str">
        <f t="shared" si="672"/>
        <v>859</v>
      </c>
      <c r="C10599" s="10" t="str">
        <f t="shared" si="673"/>
        <v>1404/07/12859</v>
      </c>
      <c r="D10599" s="10" t="str">
        <f>IFERROR(IF(تحویلی!$E$1="","",IF(NOSA!O10599=تحویلی!$E$1,تحویلی!$E$1&amp;COUNTIF(NOSA!$O$1:O10599,تحویلی!$E$1),"")),"")</f>
        <v/>
      </c>
      <c r="E10599" s="10" t="str">
        <f t="shared" si="674"/>
        <v>8819859</v>
      </c>
      <c r="F10599" s="10" t="str">
        <f>IFERROR(VLOOKUP(I10599,DATABASE!$N:$O,2,FALSE),"")</f>
        <v/>
      </c>
      <c r="G10599" s="472" t="s">
        <v>4360</v>
      </c>
      <c r="H10599" s="473">
        <v>8819</v>
      </c>
      <c r="I10599" s="472" t="s">
        <v>3309</v>
      </c>
      <c r="J10599" s="472" t="s">
        <v>4872</v>
      </c>
      <c r="K10599" s="474">
        <v>4</v>
      </c>
      <c r="L10599" s="472" t="s">
        <v>28</v>
      </c>
      <c r="M10599" s="472" t="s">
        <v>102</v>
      </c>
      <c r="N10599" s="472" t="s">
        <v>743</v>
      </c>
      <c r="O10599" s="475">
        <v>859</v>
      </c>
      <c r="P10599" s="473">
        <v>0</v>
      </c>
      <c r="Q10599" s="10">
        <f t="shared" si="671"/>
        <v>859</v>
      </c>
    </row>
    <row r="10600" spans="2:17" ht="20.25" customHeight="1">
      <c r="B10600" s="10" t="str">
        <f t="shared" si="672"/>
        <v>دستكش ساق بلند نسوز69</v>
      </c>
      <c r="C10600" s="10" t="str">
        <f t="shared" si="673"/>
        <v>دستكش ساق بلند نسوز1404/07/1269</v>
      </c>
      <c r="D10600" s="10" t="str">
        <f>IFERROR(IF(تحویلی!$E$1="","",IF(NOSA!O10600=تحویلی!$E$1,تحویلی!$E$1&amp;COUNTIF(NOSA!$O$1:O10600,تحویلی!$E$1),"")),"")</f>
        <v/>
      </c>
      <c r="E10600" s="10" t="str">
        <f t="shared" si="674"/>
        <v>882169</v>
      </c>
      <c r="F10600" s="10" t="str">
        <f>IFERROR(VLOOKUP(I10600,DATABASE!$N:$O,2,FALSE),"")</f>
        <v>دستكش ساق بلند نسوز</v>
      </c>
      <c r="G10600" s="472" t="s">
        <v>4360</v>
      </c>
      <c r="H10600" s="473">
        <v>8821</v>
      </c>
      <c r="I10600" s="472" t="s">
        <v>1461</v>
      </c>
      <c r="J10600" s="472" t="s">
        <v>4643</v>
      </c>
      <c r="K10600" s="474">
        <v>1</v>
      </c>
      <c r="L10600" s="472" t="s">
        <v>3</v>
      </c>
      <c r="M10600" s="472" t="s">
        <v>19</v>
      </c>
      <c r="N10600" s="472" t="s">
        <v>1174</v>
      </c>
      <c r="O10600" s="475">
        <v>69</v>
      </c>
      <c r="P10600" s="473">
        <v>1</v>
      </c>
      <c r="Q10600" s="10">
        <f t="shared" si="671"/>
        <v>69</v>
      </c>
    </row>
    <row r="10601" spans="2:17" ht="20.25" customHeight="1">
      <c r="B10601" s="10" t="str">
        <f t="shared" si="672"/>
        <v>لباس كار ديرسوز(شلوار) 848</v>
      </c>
      <c r="C10601" s="10" t="str">
        <f t="shared" si="673"/>
        <v>لباس كار ديرسوز(شلوار) 1404/07/12848</v>
      </c>
      <c r="D10601" s="10" t="str">
        <f>IFERROR(IF(تحویلی!$E$1="","",IF(NOSA!O10601=تحویلی!$E$1,تحویلی!$E$1&amp;COUNTIF(NOSA!$O$1:O10601,تحویلی!$E$1),"")),"")</f>
        <v/>
      </c>
      <c r="E10601" s="10" t="str">
        <f t="shared" si="674"/>
        <v>8834848</v>
      </c>
      <c r="F10601" s="10" t="str">
        <f>IFERROR(VLOOKUP(I10601,DATABASE!$N:$O,2,FALSE),"")</f>
        <v xml:space="preserve">لباس كار ديرسوز(شلوار) </v>
      </c>
      <c r="G10601" s="472" t="s">
        <v>4360</v>
      </c>
      <c r="H10601" s="473">
        <v>8834</v>
      </c>
      <c r="I10601" s="472" t="s">
        <v>2317</v>
      </c>
      <c r="J10601" s="472" t="s">
        <v>4730</v>
      </c>
      <c r="K10601" s="474">
        <v>1</v>
      </c>
      <c r="L10601" s="472" t="s">
        <v>8</v>
      </c>
      <c r="M10601" s="472" t="s">
        <v>4603</v>
      </c>
      <c r="N10601" s="472" t="s">
        <v>4626</v>
      </c>
      <c r="O10601" s="475">
        <v>848</v>
      </c>
      <c r="P10601" s="473">
        <v>1</v>
      </c>
      <c r="Q10601" s="10">
        <f t="shared" si="671"/>
        <v>848</v>
      </c>
    </row>
    <row r="10602" spans="2:17" ht="20.25" customHeight="1">
      <c r="B10602" s="10" t="str">
        <f t="shared" si="672"/>
        <v>كفش ايمني717</v>
      </c>
      <c r="C10602" s="10" t="str">
        <f t="shared" si="673"/>
        <v>كفش ايمني1404/07/12717</v>
      </c>
      <c r="D10602" s="10" t="str">
        <f>IFERROR(IF(تحویلی!$E$1="","",IF(NOSA!O10602=تحویلی!$E$1,تحویلی!$E$1&amp;COUNTIF(NOSA!$O$1:O10602,تحویلی!$E$1),"")),"")</f>
        <v/>
      </c>
      <c r="E10602" s="10" t="str">
        <f t="shared" si="674"/>
        <v>8834717</v>
      </c>
      <c r="F10602" s="10" t="str">
        <f>IFERROR(VLOOKUP(I10602,DATABASE!$N:$O,2,FALSE),"")</f>
        <v>كفش ايمني</v>
      </c>
      <c r="G10602" s="472" t="s">
        <v>4360</v>
      </c>
      <c r="H10602" s="473">
        <v>8834</v>
      </c>
      <c r="I10602" s="472" t="s">
        <v>1526</v>
      </c>
      <c r="J10602" s="472" t="s">
        <v>4659</v>
      </c>
      <c r="K10602" s="474">
        <v>1</v>
      </c>
      <c r="L10602" s="472" t="s">
        <v>3</v>
      </c>
      <c r="M10602" s="472" t="s">
        <v>4603</v>
      </c>
      <c r="N10602" s="472" t="s">
        <v>4873</v>
      </c>
      <c r="O10602" s="475">
        <v>717</v>
      </c>
      <c r="P10602" s="473">
        <v>1</v>
      </c>
      <c r="Q10602" s="10">
        <f t="shared" ref="Q10602:Q10665" si="675">VALUE(O10602)</f>
        <v>717</v>
      </c>
    </row>
    <row r="10603" spans="2:17" ht="20.25" customHeight="1">
      <c r="B10603" s="10" t="str">
        <f t="shared" si="672"/>
        <v>ماسك N95) FFP2 )741</v>
      </c>
      <c r="C10603" s="10" t="str">
        <f t="shared" si="673"/>
        <v>ماسك N95) FFP2 )1404/07/12741</v>
      </c>
      <c r="D10603" s="10" t="str">
        <f>IFERROR(IF(تحویلی!$E$1="","",IF(NOSA!O10603=تحویلی!$E$1,تحویلی!$E$1&amp;COUNTIF(NOSA!$O$1:O10603,تحویلی!$E$1),"")),"")</f>
        <v/>
      </c>
      <c r="E10603" s="10" t="str">
        <f t="shared" si="674"/>
        <v>8836741</v>
      </c>
      <c r="F10603" s="10" t="str">
        <f>IFERROR(VLOOKUP(I10603,DATABASE!$N:$O,2,FALSE),"")</f>
        <v>ماسك N95) FFP2 )</v>
      </c>
      <c r="G10603" s="472" t="s">
        <v>4360</v>
      </c>
      <c r="H10603" s="473">
        <v>8836</v>
      </c>
      <c r="I10603" s="472" t="s">
        <v>1469</v>
      </c>
      <c r="J10603" s="472" t="s">
        <v>4614</v>
      </c>
      <c r="K10603" s="474">
        <v>80</v>
      </c>
      <c r="L10603" s="472" t="s">
        <v>8</v>
      </c>
      <c r="M10603" s="472" t="s">
        <v>63</v>
      </c>
      <c r="N10603" s="472" t="s">
        <v>3324</v>
      </c>
      <c r="O10603" s="475">
        <v>741</v>
      </c>
      <c r="P10603" s="473">
        <v>0</v>
      </c>
      <c r="Q10603" s="10">
        <f t="shared" si="675"/>
        <v>741</v>
      </c>
    </row>
    <row r="10604" spans="2:17" ht="20.25" customHeight="1">
      <c r="B10604" s="10" t="str">
        <f t="shared" si="672"/>
        <v>كلاه ايمني0</v>
      </c>
      <c r="C10604" s="10" t="str">
        <f t="shared" si="673"/>
        <v>كلاه ايمني1404/07/120</v>
      </c>
      <c r="D10604" s="10" t="str">
        <f>IFERROR(IF(تحویلی!$E$1="","",IF(NOSA!O10604=تحویلی!$E$1,تحویلی!$E$1&amp;COUNTIF(NOSA!$O$1:O10604,تحویلی!$E$1),"")),"")</f>
        <v/>
      </c>
      <c r="E10604" s="10" t="str">
        <f t="shared" si="674"/>
        <v>88470</v>
      </c>
      <c r="F10604" s="10" t="str">
        <f>IFERROR(VLOOKUP(I10604,DATABASE!$N:$O,2,FALSE),"")</f>
        <v>كلاه ايمني</v>
      </c>
      <c r="G10604" s="472" t="s">
        <v>4360</v>
      </c>
      <c r="H10604" s="473">
        <v>8847</v>
      </c>
      <c r="I10604" s="472" t="s">
        <v>1505</v>
      </c>
      <c r="J10604" s="472" t="s">
        <v>4664</v>
      </c>
      <c r="K10604" s="474">
        <v>1</v>
      </c>
      <c r="L10604" s="472" t="s">
        <v>8</v>
      </c>
      <c r="M10604" s="472" t="s">
        <v>4621</v>
      </c>
      <c r="N10604" s="472" t="s">
        <v>4874</v>
      </c>
      <c r="O10604" s="475">
        <v>0</v>
      </c>
      <c r="P10604" s="473">
        <v>0</v>
      </c>
      <c r="Q10604" s="10">
        <f t="shared" si="675"/>
        <v>0</v>
      </c>
    </row>
    <row r="10605" spans="2:17" ht="20.25" customHeight="1">
      <c r="B10605" s="10" t="str">
        <f t="shared" si="672"/>
        <v>كفش ايمني0</v>
      </c>
      <c r="C10605" s="10" t="str">
        <f t="shared" si="673"/>
        <v>كفش ايمني1404/07/120</v>
      </c>
      <c r="D10605" s="10" t="str">
        <f>IFERROR(IF(تحویلی!$E$1="","",IF(NOSA!O10605=تحویلی!$E$1,تحویلی!$E$1&amp;COUNTIF(NOSA!$O$1:O10605,تحویلی!$E$1),"")),"")</f>
        <v/>
      </c>
      <c r="E10605" s="10" t="str">
        <f t="shared" si="674"/>
        <v>88470</v>
      </c>
      <c r="F10605" s="10" t="str">
        <f>IFERROR(VLOOKUP(I10605,DATABASE!$N:$O,2,FALSE),"")</f>
        <v>كفش ايمني</v>
      </c>
      <c r="G10605" s="472" t="s">
        <v>4360</v>
      </c>
      <c r="H10605" s="473">
        <v>8847</v>
      </c>
      <c r="I10605" s="472" t="s">
        <v>1720</v>
      </c>
      <c r="J10605" s="472" t="s">
        <v>4627</v>
      </c>
      <c r="K10605" s="474">
        <v>1</v>
      </c>
      <c r="L10605" s="472" t="s">
        <v>3</v>
      </c>
      <c r="M10605" s="472" t="s">
        <v>4621</v>
      </c>
      <c r="N10605" s="472" t="s">
        <v>4874</v>
      </c>
      <c r="O10605" s="475">
        <v>0</v>
      </c>
      <c r="P10605" s="473">
        <v>0</v>
      </c>
      <c r="Q10605" s="10">
        <f t="shared" si="675"/>
        <v>0</v>
      </c>
    </row>
    <row r="10606" spans="2:17" ht="20.25" customHeight="1">
      <c r="B10606" s="10" t="str">
        <f t="shared" si="672"/>
        <v>0</v>
      </c>
      <c r="C10606" s="10" t="str">
        <f t="shared" si="673"/>
        <v>1404/07/120</v>
      </c>
      <c r="D10606" s="10" t="str">
        <f>IFERROR(IF(تحویلی!$E$1="","",IF(NOSA!O10606=تحویلی!$E$1,تحویلی!$E$1&amp;COUNTIF(NOSA!$O$1:O10606,تحویلی!$E$1),"")),"")</f>
        <v/>
      </c>
      <c r="E10606" s="10" t="str">
        <f t="shared" si="674"/>
        <v>88470</v>
      </c>
      <c r="F10606" s="10" t="str">
        <f>IFERROR(VLOOKUP(I10606,DATABASE!$N:$O,2,FALSE),"")</f>
        <v/>
      </c>
      <c r="G10606" s="472" t="s">
        <v>4360</v>
      </c>
      <c r="H10606" s="473">
        <v>8847</v>
      </c>
      <c r="I10606" s="472" t="s">
        <v>3309</v>
      </c>
      <c r="J10606" s="472" t="s">
        <v>4872</v>
      </c>
      <c r="K10606" s="474">
        <v>1</v>
      </c>
      <c r="L10606" s="472" t="s">
        <v>28</v>
      </c>
      <c r="M10606" s="472" t="s">
        <v>4621</v>
      </c>
      <c r="N10606" s="472" t="s">
        <v>4874</v>
      </c>
      <c r="O10606" s="475">
        <v>0</v>
      </c>
      <c r="P10606" s="473">
        <v>0</v>
      </c>
      <c r="Q10606" s="10">
        <f t="shared" si="675"/>
        <v>0</v>
      </c>
    </row>
    <row r="10607" spans="2:17" ht="20.25" customHeight="1">
      <c r="B10607" s="10" t="str">
        <f t="shared" si="672"/>
        <v>لباس كار معمولي- بلوز و شلوار941</v>
      </c>
      <c r="C10607" s="10" t="str">
        <f t="shared" si="673"/>
        <v>لباس كار معمولي- بلوز و شلوار1404/07/12941</v>
      </c>
      <c r="D10607" s="10" t="str">
        <f>IFERROR(IF(تحویلی!$E$1="","",IF(NOSA!O10607=تحویلی!$E$1,تحویلی!$E$1&amp;COUNTIF(NOSA!$O$1:O10607,تحویلی!$E$1),"")),"")</f>
        <v/>
      </c>
      <c r="E10607" s="10" t="str">
        <f t="shared" si="674"/>
        <v>8848941</v>
      </c>
      <c r="F10607" s="10" t="str">
        <f>IFERROR(VLOOKUP(I10607,DATABASE!$N:$O,2,FALSE),"")</f>
        <v>لباس كار معمولي- بلوز و شلوار</v>
      </c>
      <c r="G10607" s="472" t="s">
        <v>4360</v>
      </c>
      <c r="H10607" s="473">
        <v>8848</v>
      </c>
      <c r="I10607" s="472" t="s">
        <v>1705</v>
      </c>
      <c r="J10607" s="472" t="s">
        <v>4854</v>
      </c>
      <c r="K10607" s="474">
        <v>1</v>
      </c>
      <c r="L10607" s="472" t="s">
        <v>28</v>
      </c>
      <c r="M10607" s="472" t="s">
        <v>4603</v>
      </c>
      <c r="N10607" s="472" t="s">
        <v>4875</v>
      </c>
      <c r="O10607" s="475">
        <v>941</v>
      </c>
      <c r="P10607" s="473">
        <v>1</v>
      </c>
      <c r="Q10607" s="10">
        <f t="shared" si="675"/>
        <v>941</v>
      </c>
    </row>
    <row r="10608" spans="2:17" ht="20.25" customHeight="1">
      <c r="B10608" s="10" t="str">
        <f t="shared" si="672"/>
        <v>دستكش ضد برش سبك83</v>
      </c>
      <c r="C10608" s="10" t="str">
        <f t="shared" si="673"/>
        <v>دستكش ضد برش سبك1404/07/1283</v>
      </c>
      <c r="D10608" s="10" t="str">
        <f>IFERROR(IF(تحویلی!$E$1="","",IF(NOSA!O10608=تحویلی!$E$1,تحویلی!$E$1&amp;COUNTIF(NOSA!$O$1:O10608,تحویلی!$E$1),"")),"")</f>
        <v/>
      </c>
      <c r="E10608" s="10" t="str">
        <f t="shared" si="674"/>
        <v>885483</v>
      </c>
      <c r="F10608" s="10" t="str">
        <f>IFERROR(VLOOKUP(I10608,DATABASE!$N:$O,2,FALSE),"")</f>
        <v>دستكش ضد برش سبك</v>
      </c>
      <c r="G10608" s="472" t="s">
        <v>4360</v>
      </c>
      <c r="H10608" s="473">
        <v>8854</v>
      </c>
      <c r="I10608" s="472" t="s">
        <v>1442</v>
      </c>
      <c r="J10608" s="472" t="s">
        <v>4602</v>
      </c>
      <c r="K10608" s="474">
        <v>1</v>
      </c>
      <c r="L10608" s="472" t="s">
        <v>3</v>
      </c>
      <c r="M10608" s="472" t="s">
        <v>43</v>
      </c>
      <c r="N10608" s="472" t="s">
        <v>1072</v>
      </c>
      <c r="O10608" s="475">
        <v>83</v>
      </c>
      <c r="P10608" s="473">
        <v>1</v>
      </c>
      <c r="Q10608" s="10">
        <f t="shared" si="675"/>
        <v>83</v>
      </c>
    </row>
    <row r="10609" spans="2:17" ht="20.25" customHeight="1">
      <c r="B10609" s="10" t="str">
        <f t="shared" si="672"/>
        <v>دستكش ضد برش سبك567</v>
      </c>
      <c r="C10609" s="10" t="str">
        <f t="shared" si="673"/>
        <v>دستكش ضد برش سبك1404/07/12567</v>
      </c>
      <c r="D10609" s="10" t="str">
        <f>IFERROR(IF(تحویلی!$E$1="","",IF(NOSA!O10609=تحویلی!$E$1,تحویلی!$E$1&amp;COUNTIF(NOSA!$O$1:O10609,تحویلی!$E$1),"")),"")</f>
        <v/>
      </c>
      <c r="E10609" s="10" t="str">
        <f t="shared" si="674"/>
        <v>8856567</v>
      </c>
      <c r="F10609" s="10" t="str">
        <f>IFERROR(VLOOKUP(I10609,DATABASE!$N:$O,2,FALSE),"")</f>
        <v>دستكش ضد برش سبك</v>
      </c>
      <c r="G10609" s="472" t="s">
        <v>4360</v>
      </c>
      <c r="H10609" s="473">
        <v>8856</v>
      </c>
      <c r="I10609" s="472" t="s">
        <v>1442</v>
      </c>
      <c r="J10609" s="472" t="s">
        <v>4602</v>
      </c>
      <c r="K10609" s="474">
        <v>1</v>
      </c>
      <c r="L10609" s="472" t="s">
        <v>3</v>
      </c>
      <c r="M10609" s="472" t="s">
        <v>19</v>
      </c>
      <c r="N10609" s="472" t="s">
        <v>1947</v>
      </c>
      <c r="O10609" s="475">
        <v>567</v>
      </c>
      <c r="P10609" s="473">
        <v>1</v>
      </c>
      <c r="Q10609" s="10">
        <f t="shared" si="675"/>
        <v>567</v>
      </c>
    </row>
    <row r="10610" spans="2:17" ht="20.25" customHeight="1">
      <c r="B10610" s="10" t="str">
        <f t="shared" si="672"/>
        <v>دستكش كف مواد سبك961</v>
      </c>
      <c r="C10610" s="10" t="str">
        <f t="shared" si="673"/>
        <v>دستكش كف مواد سبك1404/07/12961</v>
      </c>
      <c r="D10610" s="10" t="str">
        <f>IFERROR(IF(تحویلی!$E$1="","",IF(NOSA!O10610=تحویلی!$E$1,تحویلی!$E$1&amp;COUNTIF(NOSA!$O$1:O10610,تحویلی!$E$1),"")),"")</f>
        <v/>
      </c>
      <c r="E10610" s="10" t="str">
        <f t="shared" si="674"/>
        <v>8863961</v>
      </c>
      <c r="F10610" s="10" t="str">
        <f>IFERROR(VLOOKUP(I10610,DATABASE!$N:$O,2,FALSE),"")</f>
        <v>دستكش كف مواد سبك</v>
      </c>
      <c r="G10610" s="472" t="s">
        <v>4360</v>
      </c>
      <c r="H10610" s="473">
        <v>8863</v>
      </c>
      <c r="I10610" s="472" t="s">
        <v>1456</v>
      </c>
      <c r="J10610" s="472" t="s">
        <v>4605</v>
      </c>
      <c r="K10610" s="474">
        <v>1</v>
      </c>
      <c r="L10610" s="472" t="s">
        <v>3</v>
      </c>
      <c r="M10610" s="472" t="s">
        <v>4603</v>
      </c>
      <c r="N10610" s="472" t="s">
        <v>4876</v>
      </c>
      <c r="O10610" s="475">
        <v>961</v>
      </c>
      <c r="P10610" s="473">
        <v>1</v>
      </c>
      <c r="Q10610" s="10">
        <f t="shared" si="675"/>
        <v>961</v>
      </c>
    </row>
    <row r="10611" spans="2:17" ht="20.25" customHeight="1">
      <c r="B10611" s="10" t="str">
        <f t="shared" si="672"/>
        <v>853</v>
      </c>
      <c r="C10611" s="10" t="str">
        <f t="shared" si="673"/>
        <v>1404/07/12853</v>
      </c>
      <c r="D10611" s="10" t="str">
        <f>IFERROR(IF(تحویلی!$E$1="","",IF(NOSA!O10611=تحویلی!$E$1,تحویلی!$E$1&amp;COUNTIF(NOSA!$O$1:O10611,تحویلی!$E$1),"")),"")</f>
        <v/>
      </c>
      <c r="E10611" s="10" t="str">
        <f t="shared" si="674"/>
        <v>8866853</v>
      </c>
      <c r="F10611" s="10" t="str">
        <f>IFERROR(VLOOKUP(I10611,DATABASE!$N:$O,2,FALSE),"")</f>
        <v/>
      </c>
      <c r="G10611" s="472" t="s">
        <v>4360</v>
      </c>
      <c r="H10611" s="473">
        <v>8866</v>
      </c>
      <c r="I10611" s="472" t="s">
        <v>3559</v>
      </c>
      <c r="J10611" s="472" t="s">
        <v>4625</v>
      </c>
      <c r="K10611" s="474">
        <v>1</v>
      </c>
      <c r="L10611" s="472" t="s">
        <v>8</v>
      </c>
      <c r="M10611" s="472" t="s">
        <v>40</v>
      </c>
      <c r="N10611" s="472" t="s">
        <v>4877</v>
      </c>
      <c r="O10611" s="475">
        <v>853</v>
      </c>
      <c r="P10611" s="473">
        <v>1</v>
      </c>
      <c r="Q10611" s="10">
        <f t="shared" si="675"/>
        <v>853</v>
      </c>
    </row>
    <row r="10612" spans="2:17" ht="20.25" customHeight="1">
      <c r="B10612" s="10" t="str">
        <f t="shared" si="672"/>
        <v>گوشي اير پلاگ954</v>
      </c>
      <c r="C10612" s="10" t="str">
        <f t="shared" si="673"/>
        <v>گوشي اير پلاگ1404/07/13954</v>
      </c>
      <c r="D10612" s="10" t="str">
        <f>IFERROR(IF(تحویلی!$E$1="","",IF(NOSA!O10612=تحویلی!$E$1,تحویلی!$E$1&amp;COUNTIF(NOSA!$O$1:O10612,تحویلی!$E$1),"")),"")</f>
        <v/>
      </c>
      <c r="E10612" s="10" t="str">
        <f t="shared" si="674"/>
        <v>8870954</v>
      </c>
      <c r="F10612" s="10" t="str">
        <f>IFERROR(VLOOKUP(I10612,DATABASE!$N:$O,2,FALSE),"")</f>
        <v>گوشي اير پلاگ</v>
      </c>
      <c r="G10612" s="3" t="s">
        <v>4361</v>
      </c>
      <c r="H10612" s="4">
        <v>8870</v>
      </c>
      <c r="I10612" s="3" t="s">
        <v>1581</v>
      </c>
      <c r="J10612" s="3" t="s">
        <v>4655</v>
      </c>
      <c r="K10612" s="5">
        <v>1</v>
      </c>
      <c r="L10612" s="3" t="s">
        <v>8</v>
      </c>
      <c r="M10612" s="3" t="s">
        <v>4603</v>
      </c>
      <c r="N10612" s="3" t="s">
        <v>4696</v>
      </c>
      <c r="O10612" s="1">
        <v>954</v>
      </c>
      <c r="P10612" s="4">
        <v>1</v>
      </c>
      <c r="Q10612" s="10">
        <f t="shared" si="675"/>
        <v>954</v>
      </c>
    </row>
    <row r="10613" spans="2:17" ht="20.25" customHeight="1">
      <c r="B10613" s="10" t="str">
        <f t="shared" si="672"/>
        <v>لباس كار كارشناسي711</v>
      </c>
      <c r="C10613" s="10" t="str">
        <f t="shared" si="673"/>
        <v>لباس كار كارشناسي1404/07/13711</v>
      </c>
      <c r="D10613" s="10" t="str">
        <f>IFERROR(IF(تحویلی!$E$1="","",IF(NOSA!O10613=تحویلی!$E$1,تحویلی!$E$1&amp;COUNTIF(NOSA!$O$1:O10613,تحویلی!$E$1),"")),"")</f>
        <v/>
      </c>
      <c r="E10613" s="10" t="str">
        <f t="shared" si="674"/>
        <v>8875711</v>
      </c>
      <c r="F10613" s="10" t="str">
        <f>IFERROR(VLOOKUP(I10613,DATABASE!$N:$O,2,FALSE),"")</f>
        <v>لباس كار كارشناسي</v>
      </c>
      <c r="G10613" s="3" t="s">
        <v>4361</v>
      </c>
      <c r="H10613" s="4">
        <v>8875</v>
      </c>
      <c r="I10613" s="3" t="s">
        <v>2347</v>
      </c>
      <c r="J10613" s="3" t="s">
        <v>4752</v>
      </c>
      <c r="K10613" s="5">
        <v>1</v>
      </c>
      <c r="L10613" s="3" t="s">
        <v>28</v>
      </c>
      <c r="M10613" s="3" t="s">
        <v>4621</v>
      </c>
      <c r="N10613" s="3" t="s">
        <v>603</v>
      </c>
      <c r="O10613" s="1">
        <v>711</v>
      </c>
      <c r="P10613" s="4">
        <v>1</v>
      </c>
      <c r="Q10613" s="10">
        <f t="shared" si="675"/>
        <v>711</v>
      </c>
    </row>
    <row r="10614" spans="2:17" ht="20.25" customHeight="1">
      <c r="B10614" s="10" t="str">
        <f t="shared" si="672"/>
        <v>دستكش ضد برش سبك965</v>
      </c>
      <c r="C10614" s="10" t="str">
        <f t="shared" si="673"/>
        <v>دستكش ضد برش سبك1404/07/13965</v>
      </c>
      <c r="D10614" s="10" t="str">
        <f>IFERROR(IF(تحویلی!$E$1="","",IF(NOSA!O10614=تحویلی!$E$1,تحویلی!$E$1&amp;COUNTIF(NOSA!$O$1:O10614,تحویلی!$E$1),"")),"")</f>
        <v/>
      </c>
      <c r="E10614" s="10" t="str">
        <f t="shared" si="674"/>
        <v>8879965</v>
      </c>
      <c r="F10614" s="10" t="str">
        <f>IFERROR(VLOOKUP(I10614,DATABASE!$N:$O,2,FALSE),"")</f>
        <v>دستكش ضد برش سبك</v>
      </c>
      <c r="G10614" s="3" t="s">
        <v>4361</v>
      </c>
      <c r="H10614" s="4">
        <v>8879</v>
      </c>
      <c r="I10614" s="3" t="s">
        <v>1442</v>
      </c>
      <c r="J10614" s="3" t="s">
        <v>4602</v>
      </c>
      <c r="K10614" s="5">
        <v>1</v>
      </c>
      <c r="L10614" s="3" t="s">
        <v>3</v>
      </c>
      <c r="M10614" s="3" t="s">
        <v>4608</v>
      </c>
      <c r="N10614" s="3" t="s">
        <v>4711</v>
      </c>
      <c r="O10614" s="1">
        <v>965</v>
      </c>
      <c r="P10614" s="4">
        <v>1</v>
      </c>
      <c r="Q10614" s="10">
        <f t="shared" si="675"/>
        <v>965</v>
      </c>
    </row>
    <row r="10615" spans="2:17" ht="20.25" customHeight="1">
      <c r="B10615" s="10" t="str">
        <f t="shared" si="672"/>
        <v>لباس كار كارشناسي786</v>
      </c>
      <c r="C10615" s="10" t="str">
        <f t="shared" si="673"/>
        <v>لباس كار كارشناسي1404/07/13786</v>
      </c>
      <c r="D10615" s="10" t="str">
        <f>IFERROR(IF(تحویلی!$E$1="","",IF(NOSA!O10615=تحویلی!$E$1,تحویلی!$E$1&amp;COUNTIF(NOSA!$O$1:O10615,تحویلی!$E$1),"")),"")</f>
        <v/>
      </c>
      <c r="E10615" s="10" t="str">
        <f t="shared" si="674"/>
        <v>8889786</v>
      </c>
      <c r="F10615" s="10" t="str">
        <f>IFERROR(VLOOKUP(I10615,DATABASE!$N:$O,2,FALSE),"")</f>
        <v>لباس كار كارشناسي</v>
      </c>
      <c r="G10615" s="3" t="s">
        <v>4361</v>
      </c>
      <c r="H10615" s="4">
        <v>8889</v>
      </c>
      <c r="I10615" s="3" t="s">
        <v>2346</v>
      </c>
      <c r="J10615" s="3" t="s">
        <v>4677</v>
      </c>
      <c r="K10615" s="5">
        <v>1</v>
      </c>
      <c r="L10615" s="3" t="s">
        <v>28</v>
      </c>
      <c r="M10615" s="3" t="s">
        <v>4603</v>
      </c>
      <c r="N10615" s="3" t="s">
        <v>4881</v>
      </c>
      <c r="O10615" s="1">
        <v>786</v>
      </c>
      <c r="P10615" s="4">
        <v>1</v>
      </c>
      <c r="Q10615" s="10">
        <f t="shared" si="675"/>
        <v>786</v>
      </c>
    </row>
    <row r="10616" spans="2:17" ht="20.25" customHeight="1">
      <c r="B10616" s="10" t="str">
        <f t="shared" si="672"/>
        <v>386</v>
      </c>
      <c r="C10616" s="10" t="str">
        <f t="shared" si="673"/>
        <v>1404/07/13386</v>
      </c>
      <c r="D10616" s="10" t="str">
        <f>IFERROR(IF(تحویلی!$E$1="","",IF(NOSA!O10616=تحویلی!$E$1,تحویلی!$E$1&amp;COUNTIF(NOSA!$O$1:O10616,تحویلی!$E$1),"")),"")</f>
        <v/>
      </c>
      <c r="E10616" s="10" t="str">
        <f t="shared" si="674"/>
        <v>8890386</v>
      </c>
      <c r="F10616" s="10" t="str">
        <f>IFERROR(VLOOKUP(I10616,DATABASE!$N:$O,2,FALSE),"")</f>
        <v/>
      </c>
      <c r="G10616" s="3" t="s">
        <v>4361</v>
      </c>
      <c r="H10616" s="4">
        <v>8890</v>
      </c>
      <c r="I10616" s="3" t="s">
        <v>4882</v>
      </c>
      <c r="J10616" s="3" t="s">
        <v>4883</v>
      </c>
      <c r="K10616" s="5">
        <v>1</v>
      </c>
      <c r="L10616" s="3" t="s">
        <v>3</v>
      </c>
      <c r="M10616" s="3" t="s">
        <v>4603</v>
      </c>
      <c r="N10616" s="3" t="s">
        <v>4884</v>
      </c>
      <c r="O10616" s="1">
        <v>386</v>
      </c>
      <c r="P10616" s="4">
        <v>0</v>
      </c>
      <c r="Q10616" s="10">
        <f t="shared" si="675"/>
        <v>386</v>
      </c>
    </row>
    <row r="10617" spans="2:17" ht="20.25" customHeight="1">
      <c r="B10617" s="10" t="str">
        <f t="shared" si="672"/>
        <v>دستكش ضد برش سبك10006</v>
      </c>
      <c r="C10617" s="10" t="str">
        <f t="shared" si="673"/>
        <v>دستكش ضد برش سبك1404/07/1310006</v>
      </c>
      <c r="D10617" s="10" t="str">
        <f>IFERROR(IF(تحویلی!$E$1="","",IF(NOSA!O10617=تحویلی!$E$1,تحویلی!$E$1&amp;COUNTIF(NOSA!$O$1:O10617,تحویلی!$E$1),"")),"")</f>
        <v/>
      </c>
      <c r="E10617" s="10" t="str">
        <f t="shared" si="674"/>
        <v>890510006</v>
      </c>
      <c r="F10617" s="10" t="str">
        <f>IFERROR(VLOOKUP(I10617,DATABASE!$N:$O,2,FALSE),"")</f>
        <v>دستكش ضد برش سبك</v>
      </c>
      <c r="G10617" s="3" t="s">
        <v>4361</v>
      </c>
      <c r="H10617" s="4">
        <v>8905</v>
      </c>
      <c r="I10617" s="3" t="s">
        <v>1442</v>
      </c>
      <c r="J10617" s="3" t="s">
        <v>4602</v>
      </c>
      <c r="K10617" s="5">
        <v>1</v>
      </c>
      <c r="L10617" s="3" t="s">
        <v>3</v>
      </c>
      <c r="M10617" s="3" t="s">
        <v>4623</v>
      </c>
      <c r="N10617" s="3" t="s">
        <v>4064</v>
      </c>
      <c r="O10617" s="1">
        <v>10006</v>
      </c>
      <c r="P10617" s="4">
        <v>1</v>
      </c>
      <c r="Q10617" s="10">
        <f t="shared" si="675"/>
        <v>10006</v>
      </c>
    </row>
    <row r="10618" spans="2:17" ht="20.25" customHeight="1">
      <c r="B10618" s="10" t="str">
        <f t="shared" si="672"/>
        <v>دستكش ضد برش سبك706</v>
      </c>
      <c r="C10618" s="10" t="str">
        <f t="shared" si="673"/>
        <v>دستكش ضد برش سبك1404/07/13706</v>
      </c>
      <c r="D10618" s="10" t="str">
        <f>IFERROR(IF(تحویلی!$E$1="","",IF(NOSA!O10618=تحویلی!$E$1,تحویلی!$E$1&amp;COUNTIF(NOSA!$O$1:O10618,تحویلی!$E$1),"")),"")</f>
        <v/>
      </c>
      <c r="E10618" s="10" t="str">
        <f t="shared" si="674"/>
        <v>8907706</v>
      </c>
      <c r="F10618" s="10" t="str">
        <f>IFERROR(VLOOKUP(I10618,DATABASE!$N:$O,2,FALSE),"")</f>
        <v>دستكش ضد برش سبك</v>
      </c>
      <c r="G10618" s="3" t="s">
        <v>4361</v>
      </c>
      <c r="H10618" s="4">
        <v>8907</v>
      </c>
      <c r="I10618" s="3" t="s">
        <v>1442</v>
      </c>
      <c r="J10618" s="3" t="s">
        <v>4602</v>
      </c>
      <c r="K10618" s="5">
        <v>1</v>
      </c>
      <c r="L10618" s="3" t="s">
        <v>3</v>
      </c>
      <c r="M10618" s="3" t="s">
        <v>4608</v>
      </c>
      <c r="N10618" s="3" t="s">
        <v>4885</v>
      </c>
      <c r="O10618" s="1">
        <v>706</v>
      </c>
      <c r="P10618" s="4">
        <v>1</v>
      </c>
      <c r="Q10618" s="10">
        <f t="shared" si="675"/>
        <v>706</v>
      </c>
    </row>
    <row r="10619" spans="2:17" ht="20.25" customHeight="1">
      <c r="B10619" s="10" t="str">
        <f t="shared" si="672"/>
        <v>94</v>
      </c>
      <c r="C10619" s="10" t="str">
        <f t="shared" si="673"/>
        <v>1404/07/1394</v>
      </c>
      <c r="D10619" s="10" t="str">
        <f>IFERROR(IF(تحویلی!$E$1="","",IF(NOSA!O10619=تحویلی!$E$1,تحویلی!$E$1&amp;COUNTIF(NOSA!$O$1:O10619,تحویلی!$E$1),"")),"")</f>
        <v/>
      </c>
      <c r="E10619" s="10" t="str">
        <f t="shared" si="674"/>
        <v>890994</v>
      </c>
      <c r="F10619" s="10" t="str">
        <f>IFERROR(VLOOKUP(I10619,DATABASE!$N:$O,2,FALSE),"")</f>
        <v/>
      </c>
      <c r="G10619" s="3" t="s">
        <v>4361</v>
      </c>
      <c r="H10619" s="4">
        <v>8909</v>
      </c>
      <c r="I10619" s="3" t="s">
        <v>3559</v>
      </c>
      <c r="J10619" s="3" t="s">
        <v>4625</v>
      </c>
      <c r="K10619" s="5">
        <v>1</v>
      </c>
      <c r="L10619" s="3" t="s">
        <v>8</v>
      </c>
      <c r="M10619" s="3" t="s">
        <v>25</v>
      </c>
      <c r="N10619" s="3" t="s">
        <v>1845</v>
      </c>
      <c r="O10619" s="1">
        <v>94</v>
      </c>
      <c r="P10619" s="4">
        <v>1</v>
      </c>
      <c r="Q10619" s="10">
        <f t="shared" si="675"/>
        <v>94</v>
      </c>
    </row>
    <row r="10620" spans="2:17" ht="20.25" customHeight="1">
      <c r="B10620" s="10" t="str">
        <f t="shared" si="672"/>
        <v>پيشبند نسوز چرمي936</v>
      </c>
      <c r="C10620" s="10" t="str">
        <f t="shared" si="673"/>
        <v>پيشبند نسوز چرمي1404/07/13936</v>
      </c>
      <c r="D10620" s="10" t="str">
        <f>IFERROR(IF(تحویلی!$E$1="","",IF(NOSA!O10620=تحویلی!$E$1,تحویلی!$E$1&amp;COUNTIF(NOSA!$O$1:O10620,تحویلی!$E$1),"")),"")</f>
        <v/>
      </c>
      <c r="E10620" s="10" t="str">
        <f t="shared" si="674"/>
        <v>8910936</v>
      </c>
      <c r="F10620" s="10" t="str">
        <f>IFERROR(VLOOKUP(I10620,DATABASE!$N:$O,2,FALSE),"")</f>
        <v>پيشبند نسوز چرمي</v>
      </c>
      <c r="G10620" s="3" t="s">
        <v>4361</v>
      </c>
      <c r="H10620" s="4">
        <v>8910</v>
      </c>
      <c r="I10620" s="3" t="s">
        <v>1459</v>
      </c>
      <c r="J10620" s="3" t="s">
        <v>4691</v>
      </c>
      <c r="K10620" s="5">
        <v>1</v>
      </c>
      <c r="L10620" s="3" t="s">
        <v>8</v>
      </c>
      <c r="M10620" s="3" t="s">
        <v>4608</v>
      </c>
      <c r="N10620" s="3" t="s">
        <v>4886</v>
      </c>
      <c r="O10620" s="1">
        <v>936</v>
      </c>
      <c r="P10620" s="4">
        <v>0</v>
      </c>
      <c r="Q10620" s="10">
        <f t="shared" si="675"/>
        <v>936</v>
      </c>
    </row>
    <row r="10621" spans="2:17" ht="20.25" customHeight="1">
      <c r="B10621" s="10" t="str">
        <f t="shared" si="672"/>
        <v>پيشبند نسوز آلومينيومي936</v>
      </c>
      <c r="C10621" s="10" t="str">
        <f t="shared" si="673"/>
        <v>پيشبند نسوز آلومينيومي1404/07/13936</v>
      </c>
      <c r="D10621" s="10" t="str">
        <f>IFERROR(IF(تحویلی!$E$1="","",IF(NOSA!O10621=تحویلی!$E$1,تحویلی!$E$1&amp;COUNTIF(NOSA!$O$1:O10621,تحویلی!$E$1),"")),"")</f>
        <v/>
      </c>
      <c r="E10621" s="10" t="str">
        <f t="shared" si="674"/>
        <v>8910936</v>
      </c>
      <c r="F10621" s="10" t="str">
        <f>IFERROR(VLOOKUP(I10621,DATABASE!$N:$O,2,FALSE),"")</f>
        <v>پيشبند نسوز آلومينيومي</v>
      </c>
      <c r="G10621" s="3" t="s">
        <v>4361</v>
      </c>
      <c r="H10621" s="4">
        <v>8910</v>
      </c>
      <c r="I10621" s="3" t="s">
        <v>1464</v>
      </c>
      <c r="J10621" s="3" t="s">
        <v>4783</v>
      </c>
      <c r="K10621" s="5">
        <v>1</v>
      </c>
      <c r="L10621" s="3" t="s">
        <v>8</v>
      </c>
      <c r="M10621" s="3" t="s">
        <v>4608</v>
      </c>
      <c r="N10621" s="3" t="s">
        <v>4886</v>
      </c>
      <c r="O10621" s="1">
        <v>936</v>
      </c>
      <c r="P10621" s="4">
        <v>1</v>
      </c>
      <c r="Q10621" s="10">
        <f t="shared" si="675"/>
        <v>936</v>
      </c>
    </row>
    <row r="10622" spans="2:17" ht="20.25" customHeight="1">
      <c r="B10622" s="10" t="str">
        <f t="shared" si="672"/>
        <v>آستين آلومينيومي936</v>
      </c>
      <c r="C10622" s="10" t="str">
        <f t="shared" si="673"/>
        <v>آستين آلومينيومي1404/07/13936</v>
      </c>
      <c r="D10622" s="10" t="str">
        <f>IFERROR(IF(تحویلی!$E$1="","",IF(NOSA!O10622=تحویلی!$E$1,تحویلی!$E$1&amp;COUNTIF(NOSA!$O$1:O10622,تحویلی!$E$1),"")),"")</f>
        <v/>
      </c>
      <c r="E10622" s="10" t="str">
        <f t="shared" si="674"/>
        <v>8910936</v>
      </c>
      <c r="F10622" s="10" t="str">
        <f>IFERROR(VLOOKUP(I10622,DATABASE!$N:$O,2,FALSE),"")</f>
        <v>آستين آلومينيومي</v>
      </c>
      <c r="G10622" s="3" t="s">
        <v>4361</v>
      </c>
      <c r="H10622" s="4">
        <v>8910</v>
      </c>
      <c r="I10622" s="3" t="s">
        <v>1508</v>
      </c>
      <c r="J10622" s="3" t="s">
        <v>4644</v>
      </c>
      <c r="K10622" s="5">
        <v>1</v>
      </c>
      <c r="L10622" s="3" t="s">
        <v>3</v>
      </c>
      <c r="M10622" s="3" t="s">
        <v>4608</v>
      </c>
      <c r="N10622" s="3" t="s">
        <v>4886</v>
      </c>
      <c r="O10622" s="1">
        <v>936</v>
      </c>
      <c r="P10622" s="4">
        <v>1</v>
      </c>
      <c r="Q10622" s="10">
        <f t="shared" si="675"/>
        <v>936</v>
      </c>
    </row>
    <row r="10623" spans="2:17" ht="20.25" customHeight="1">
      <c r="B10623" s="10" t="str">
        <f t="shared" si="672"/>
        <v>دستكش ضد برش سبك877</v>
      </c>
      <c r="C10623" s="10" t="str">
        <f t="shared" si="673"/>
        <v>دستكش ضد برش سبك1404/07/13877</v>
      </c>
      <c r="D10623" s="10" t="str">
        <f>IFERROR(IF(تحویلی!$E$1="","",IF(NOSA!O10623=تحویلی!$E$1,تحویلی!$E$1&amp;COUNTIF(NOSA!$O$1:O10623,تحویلی!$E$1),"")),"")</f>
        <v/>
      </c>
      <c r="E10623" s="10" t="str">
        <f t="shared" si="674"/>
        <v>8912877</v>
      </c>
      <c r="F10623" s="10" t="str">
        <f>IFERROR(VLOOKUP(I10623,DATABASE!$N:$O,2,FALSE),"")</f>
        <v>دستكش ضد برش سبك</v>
      </c>
      <c r="G10623" s="3" t="s">
        <v>4361</v>
      </c>
      <c r="H10623" s="4">
        <v>8912</v>
      </c>
      <c r="I10623" s="3" t="s">
        <v>1442</v>
      </c>
      <c r="J10623" s="3" t="s">
        <v>4602</v>
      </c>
      <c r="K10623" s="5">
        <v>1</v>
      </c>
      <c r="L10623" s="3" t="s">
        <v>3</v>
      </c>
      <c r="M10623" s="3" t="s">
        <v>43</v>
      </c>
      <c r="N10623" s="3" t="s">
        <v>730</v>
      </c>
      <c r="O10623" s="1">
        <v>877</v>
      </c>
      <c r="P10623" s="4">
        <v>1</v>
      </c>
      <c r="Q10623" s="10">
        <f t="shared" si="675"/>
        <v>877</v>
      </c>
    </row>
    <row r="10624" spans="2:17" ht="20.25" customHeight="1">
      <c r="B10624" s="10" t="str">
        <f t="shared" si="672"/>
        <v>دستكش كف مواد سبك953</v>
      </c>
      <c r="C10624" s="10" t="str">
        <f t="shared" si="673"/>
        <v>دستكش كف مواد سبك1404/07/13953</v>
      </c>
      <c r="D10624" s="10" t="str">
        <f>IFERROR(IF(تحویلی!$E$1="","",IF(NOSA!O10624=تحویلی!$E$1,تحویلی!$E$1&amp;COUNTIF(NOSA!$O$1:O10624,تحویلی!$E$1),"")),"")</f>
        <v/>
      </c>
      <c r="E10624" s="10" t="str">
        <f t="shared" si="674"/>
        <v>8913953</v>
      </c>
      <c r="F10624" s="10" t="str">
        <f>IFERROR(VLOOKUP(I10624,DATABASE!$N:$O,2,FALSE),"")</f>
        <v>دستكش كف مواد سبك</v>
      </c>
      <c r="G10624" s="3" t="s">
        <v>4361</v>
      </c>
      <c r="H10624" s="4">
        <v>8913</v>
      </c>
      <c r="I10624" s="3" t="s">
        <v>1456</v>
      </c>
      <c r="J10624" s="3" t="s">
        <v>4605</v>
      </c>
      <c r="K10624" s="5">
        <v>1</v>
      </c>
      <c r="L10624" s="3" t="s">
        <v>3</v>
      </c>
      <c r="M10624" s="3" t="s">
        <v>4603</v>
      </c>
      <c r="N10624" s="3" t="s">
        <v>4234</v>
      </c>
      <c r="O10624" s="1">
        <v>953</v>
      </c>
      <c r="P10624" s="4">
        <v>1</v>
      </c>
      <c r="Q10624" s="10">
        <f t="shared" si="675"/>
        <v>953</v>
      </c>
    </row>
    <row r="10625" spans="2:17" ht="20.25" customHeight="1">
      <c r="B10625" s="10" t="str">
        <f t="shared" si="672"/>
        <v>دستكش ضد برش سبك853</v>
      </c>
      <c r="C10625" s="10" t="str">
        <f t="shared" si="673"/>
        <v>دستكش ضد برش سبك1404/07/13853</v>
      </c>
      <c r="D10625" s="10" t="str">
        <f>IFERROR(IF(تحویلی!$E$1="","",IF(NOSA!O10625=تحویلی!$E$1,تحویلی!$E$1&amp;COUNTIF(NOSA!$O$1:O10625,تحویلی!$E$1),"")),"")</f>
        <v/>
      </c>
      <c r="E10625" s="10" t="str">
        <f t="shared" si="674"/>
        <v>8914853</v>
      </c>
      <c r="F10625" s="10" t="str">
        <f>IFERROR(VLOOKUP(I10625,DATABASE!$N:$O,2,FALSE),"")</f>
        <v>دستكش ضد برش سبك</v>
      </c>
      <c r="G10625" s="3" t="s">
        <v>4361</v>
      </c>
      <c r="H10625" s="4">
        <v>8914</v>
      </c>
      <c r="I10625" s="3" t="s">
        <v>1442</v>
      </c>
      <c r="J10625" s="3" t="s">
        <v>4602</v>
      </c>
      <c r="K10625" s="5">
        <v>1</v>
      </c>
      <c r="L10625" s="3" t="s">
        <v>3</v>
      </c>
      <c r="M10625" s="3" t="s">
        <v>40</v>
      </c>
      <c r="N10625" s="3" t="s">
        <v>4877</v>
      </c>
      <c r="O10625" s="1">
        <v>853</v>
      </c>
      <c r="P10625" s="4">
        <v>1</v>
      </c>
      <c r="Q10625" s="10">
        <f t="shared" si="675"/>
        <v>853</v>
      </c>
    </row>
    <row r="10626" spans="2:17" ht="20.25" customHeight="1">
      <c r="B10626" s="10" t="str">
        <f t="shared" si="672"/>
        <v>لباس كار كارشناسي939</v>
      </c>
      <c r="C10626" s="10" t="str">
        <f t="shared" si="673"/>
        <v>لباس كار كارشناسي1404/07/14939</v>
      </c>
      <c r="D10626" s="10" t="str">
        <f>IFERROR(IF(تحویلی!$E$1="","",IF(NOSA!O10626=تحویلی!$E$1,تحویلی!$E$1&amp;COUNTIF(NOSA!$O$1:O10626,تحویلی!$E$1),"")),"")</f>
        <v/>
      </c>
      <c r="E10626" s="10" t="str">
        <f t="shared" si="674"/>
        <v>8927939</v>
      </c>
      <c r="F10626" s="10" t="str">
        <f>IFERROR(VLOOKUP(I10626,DATABASE!$N:$O,2,FALSE),"")</f>
        <v>لباس كار كارشناسي</v>
      </c>
      <c r="G10626" s="3" t="s">
        <v>4362</v>
      </c>
      <c r="H10626" s="4">
        <v>8927</v>
      </c>
      <c r="I10626" s="3" t="s">
        <v>2346</v>
      </c>
      <c r="J10626" s="3" t="s">
        <v>4677</v>
      </c>
      <c r="K10626" s="5">
        <v>1</v>
      </c>
      <c r="L10626" s="3" t="s">
        <v>28</v>
      </c>
      <c r="M10626" s="3" t="s">
        <v>4621</v>
      </c>
      <c r="N10626" s="3" t="s">
        <v>4889</v>
      </c>
      <c r="O10626" s="1">
        <v>939</v>
      </c>
      <c r="P10626" s="4">
        <v>0</v>
      </c>
      <c r="Q10626" s="10">
        <f t="shared" si="675"/>
        <v>939</v>
      </c>
    </row>
    <row r="10627" spans="2:17" ht="20.25" customHeight="1">
      <c r="B10627" s="10" t="str">
        <f t="shared" si="672"/>
        <v>دستكش كف دوبل چرمي933</v>
      </c>
      <c r="C10627" s="10" t="str">
        <f t="shared" si="673"/>
        <v>دستكش كف دوبل چرمي1404/07/14933</v>
      </c>
      <c r="D10627" s="10" t="str">
        <f>IFERROR(IF(تحویلی!$E$1="","",IF(NOSA!O10627=تحویلی!$E$1,تحویلی!$E$1&amp;COUNTIF(NOSA!$O$1:O10627,تحویلی!$E$1),"")),"")</f>
        <v/>
      </c>
      <c r="E10627" s="10" t="str">
        <f t="shared" si="674"/>
        <v>8935933</v>
      </c>
      <c r="F10627" s="10" t="str">
        <f>IFERROR(VLOOKUP(I10627,DATABASE!$N:$O,2,FALSE),"")</f>
        <v>دستكش كف دوبل چرمي</v>
      </c>
      <c r="G10627" s="3" t="s">
        <v>4362</v>
      </c>
      <c r="H10627" s="4">
        <v>8935</v>
      </c>
      <c r="I10627" s="3" t="s">
        <v>1683</v>
      </c>
      <c r="J10627" s="3" t="s">
        <v>4636</v>
      </c>
      <c r="K10627" s="5">
        <v>1</v>
      </c>
      <c r="L10627" s="3" t="s">
        <v>3</v>
      </c>
      <c r="M10627" s="3" t="s">
        <v>4603</v>
      </c>
      <c r="N10627" s="3" t="s">
        <v>4890</v>
      </c>
      <c r="O10627" s="1">
        <v>933</v>
      </c>
      <c r="P10627" s="4">
        <v>1</v>
      </c>
      <c r="Q10627" s="10">
        <f t="shared" si="675"/>
        <v>933</v>
      </c>
    </row>
    <row r="10628" spans="2:17" ht="20.25" customHeight="1">
      <c r="B10628" s="10" t="str">
        <f t="shared" si="672"/>
        <v>لباس كار ديرسوز(شلوار) 851</v>
      </c>
      <c r="C10628" s="10" t="str">
        <f t="shared" si="673"/>
        <v>لباس كار ديرسوز(شلوار) 1404/07/14851</v>
      </c>
      <c r="D10628" s="10" t="str">
        <f>IFERROR(IF(تحویلی!$E$1="","",IF(NOSA!O10628=تحویلی!$E$1,تحویلی!$E$1&amp;COUNTIF(NOSA!$O$1:O10628,تحویلی!$E$1),"")),"")</f>
        <v/>
      </c>
      <c r="E10628" s="10" t="str">
        <f t="shared" si="674"/>
        <v>8942851</v>
      </c>
      <c r="F10628" s="10" t="str">
        <f>IFERROR(VLOOKUP(I10628,DATABASE!$N:$O,2,FALSE),"")</f>
        <v xml:space="preserve">لباس كار ديرسوز(شلوار) </v>
      </c>
      <c r="G10628" s="3" t="s">
        <v>4362</v>
      </c>
      <c r="H10628" s="4">
        <v>8942</v>
      </c>
      <c r="I10628" s="3" t="s">
        <v>2317</v>
      </c>
      <c r="J10628" s="3" t="s">
        <v>4730</v>
      </c>
      <c r="K10628" s="5">
        <v>1</v>
      </c>
      <c r="L10628" s="3" t="s">
        <v>8</v>
      </c>
      <c r="M10628" s="3" t="s">
        <v>4603</v>
      </c>
      <c r="N10628" s="3" t="s">
        <v>4006</v>
      </c>
      <c r="O10628" s="1">
        <v>851</v>
      </c>
      <c r="P10628" s="4">
        <v>0</v>
      </c>
      <c r="Q10628" s="10">
        <f t="shared" si="675"/>
        <v>851</v>
      </c>
    </row>
    <row r="10629" spans="2:17" ht="20.25" customHeight="1">
      <c r="B10629" s="10" t="str">
        <f t="shared" si="672"/>
        <v>لباس كار ديرسوز(بلوز و شلوار)723</v>
      </c>
      <c r="C10629" s="10" t="str">
        <f t="shared" si="673"/>
        <v>لباس كار ديرسوز(بلوز و شلوار)1404/07/14723</v>
      </c>
      <c r="D10629" s="10" t="str">
        <f>IFERROR(IF(تحویلی!$E$1="","",IF(NOSA!O10629=تحویلی!$E$1,تحویلی!$E$1&amp;COUNTIF(NOSA!$O$1:O10629,تحویلی!$E$1),"")),"")</f>
        <v/>
      </c>
      <c r="E10629" s="10" t="str">
        <f t="shared" si="674"/>
        <v>8949723</v>
      </c>
      <c r="F10629" s="10" t="str">
        <f>IFERROR(VLOOKUP(I10629,DATABASE!$N:$O,2,FALSE),"")</f>
        <v>لباس كار ديرسوز(بلوز و شلوار)</v>
      </c>
      <c r="G10629" s="3" t="s">
        <v>4362</v>
      </c>
      <c r="H10629" s="4">
        <v>8949</v>
      </c>
      <c r="I10629" s="3" t="s">
        <v>1619</v>
      </c>
      <c r="J10629" s="3" t="s">
        <v>4651</v>
      </c>
      <c r="K10629" s="5">
        <v>1</v>
      </c>
      <c r="L10629" s="3" t="s">
        <v>28</v>
      </c>
      <c r="M10629" s="3" t="s">
        <v>4623</v>
      </c>
      <c r="N10629" s="3" t="s">
        <v>4891</v>
      </c>
      <c r="O10629" s="1">
        <v>723</v>
      </c>
      <c r="P10629" s="4">
        <v>1</v>
      </c>
      <c r="Q10629" s="10">
        <f t="shared" si="675"/>
        <v>723</v>
      </c>
    </row>
    <row r="10630" spans="2:17" ht="20.25" customHeight="1">
      <c r="B10630" s="10" t="str">
        <f t="shared" si="672"/>
        <v>723</v>
      </c>
      <c r="C10630" s="10" t="str">
        <f t="shared" si="673"/>
        <v>1404/07/14723</v>
      </c>
      <c r="D10630" s="10" t="str">
        <f>IFERROR(IF(تحویلی!$E$1="","",IF(NOSA!O10630=تحویلی!$E$1,تحویلی!$E$1&amp;COUNTIF(NOSA!$O$1:O10630,تحویلی!$E$1),"")),"")</f>
        <v/>
      </c>
      <c r="E10630" s="10" t="str">
        <f t="shared" si="674"/>
        <v>8949723</v>
      </c>
      <c r="F10630" s="10" t="str">
        <f>IFERROR(VLOOKUP(I10630,DATABASE!$N:$O,2,FALSE),"")</f>
        <v/>
      </c>
      <c r="G10630" s="3" t="s">
        <v>4362</v>
      </c>
      <c r="H10630" s="4">
        <v>8949</v>
      </c>
      <c r="I10630" s="3" t="s">
        <v>2699</v>
      </c>
      <c r="J10630" s="3" t="s">
        <v>4616</v>
      </c>
      <c r="K10630" s="5">
        <v>1</v>
      </c>
      <c r="L10630" s="3" t="s">
        <v>8</v>
      </c>
      <c r="M10630" s="3" t="s">
        <v>4623</v>
      </c>
      <c r="N10630" s="3" t="s">
        <v>4891</v>
      </c>
      <c r="O10630" s="1">
        <v>723</v>
      </c>
      <c r="P10630" s="4">
        <v>1</v>
      </c>
      <c r="Q10630" s="10">
        <f t="shared" si="675"/>
        <v>723</v>
      </c>
    </row>
    <row r="10631" spans="2:17" ht="20.25" customHeight="1">
      <c r="B10631" s="10" t="str">
        <f t="shared" si="672"/>
        <v>دستكش ضد برش سبك723</v>
      </c>
      <c r="C10631" s="10" t="str">
        <f t="shared" si="673"/>
        <v>دستكش ضد برش سبك1404/07/14723</v>
      </c>
      <c r="D10631" s="10" t="str">
        <f>IFERROR(IF(تحویلی!$E$1="","",IF(NOSA!O10631=تحویلی!$E$1,تحویلی!$E$1&amp;COUNTIF(NOSA!$O$1:O10631,تحویلی!$E$1),"")),"")</f>
        <v/>
      </c>
      <c r="E10631" s="10" t="str">
        <f t="shared" si="674"/>
        <v>8949723</v>
      </c>
      <c r="F10631" s="10" t="str">
        <f>IFERROR(VLOOKUP(I10631,DATABASE!$N:$O,2,FALSE),"")</f>
        <v>دستكش ضد برش سبك</v>
      </c>
      <c r="G10631" s="3" t="s">
        <v>4362</v>
      </c>
      <c r="H10631" s="4">
        <v>8949</v>
      </c>
      <c r="I10631" s="3" t="s">
        <v>1442</v>
      </c>
      <c r="J10631" s="3" t="s">
        <v>4602</v>
      </c>
      <c r="K10631" s="5">
        <v>1</v>
      </c>
      <c r="L10631" s="3" t="s">
        <v>3</v>
      </c>
      <c r="M10631" s="3" t="s">
        <v>4623</v>
      </c>
      <c r="N10631" s="3" t="s">
        <v>4891</v>
      </c>
      <c r="O10631" s="1">
        <v>723</v>
      </c>
      <c r="P10631" s="4">
        <v>1</v>
      </c>
      <c r="Q10631" s="10">
        <f t="shared" si="675"/>
        <v>723</v>
      </c>
    </row>
    <row r="10632" spans="2:17" ht="20.25" customHeight="1">
      <c r="B10632" s="10" t="str">
        <f t="shared" si="672"/>
        <v>فيلتر ماسك نيم صورت (3M) مدل 2091723</v>
      </c>
      <c r="C10632" s="10" t="str">
        <f t="shared" si="673"/>
        <v>فيلتر ماسك نيم صورت (3M) مدل 20911404/07/14723</v>
      </c>
      <c r="D10632" s="10" t="str">
        <f>IFERROR(IF(تحویلی!$E$1="","",IF(NOSA!O10632=تحویلی!$E$1,تحویلی!$E$1&amp;COUNTIF(NOSA!$O$1:O10632,تحویلی!$E$1),"")),"")</f>
        <v/>
      </c>
      <c r="E10632" s="10" t="str">
        <f t="shared" si="674"/>
        <v>8949723</v>
      </c>
      <c r="F10632" s="10" t="str">
        <f>IFERROR(VLOOKUP(I10632,DATABASE!$N:$O,2,FALSE),"")</f>
        <v>فيلتر ماسك نيم صورت (3M) مدل 2091</v>
      </c>
      <c r="G10632" s="3" t="s">
        <v>4362</v>
      </c>
      <c r="H10632" s="4">
        <v>8949</v>
      </c>
      <c r="I10632" s="3" t="s">
        <v>1475</v>
      </c>
      <c r="J10632" s="3" t="s">
        <v>4638</v>
      </c>
      <c r="K10632" s="5">
        <v>1</v>
      </c>
      <c r="L10632" s="3" t="s">
        <v>8</v>
      </c>
      <c r="M10632" s="3" t="s">
        <v>4623</v>
      </c>
      <c r="N10632" s="3" t="s">
        <v>4891</v>
      </c>
      <c r="O10632" s="1">
        <v>723</v>
      </c>
      <c r="P10632" s="4">
        <v>1</v>
      </c>
      <c r="Q10632" s="10">
        <f t="shared" si="675"/>
        <v>723</v>
      </c>
    </row>
    <row r="10633" spans="2:17" ht="20.25" customHeight="1">
      <c r="B10633" s="10" t="str">
        <f t="shared" si="672"/>
        <v>نقاب تيره محافظ صورت معمولي52</v>
      </c>
      <c r="C10633" s="10" t="str">
        <f t="shared" si="673"/>
        <v>نقاب تيره محافظ صورت معمولي1404/07/1452</v>
      </c>
      <c r="D10633" s="10" t="str">
        <f>IFERROR(IF(تحویلی!$E$1="","",IF(NOSA!O10633=تحویلی!$E$1,تحویلی!$E$1&amp;COUNTIF(NOSA!$O$1:O10633,تحویلی!$E$1),"")),"")</f>
        <v/>
      </c>
      <c r="E10633" s="10" t="str">
        <f t="shared" si="674"/>
        <v>895252</v>
      </c>
      <c r="F10633" s="10" t="str">
        <f>IFERROR(VLOOKUP(I10633,DATABASE!$N:$O,2,FALSE),"")</f>
        <v>نقاب تيره محافظ صورت معمولي</v>
      </c>
      <c r="G10633" s="3" t="s">
        <v>4362</v>
      </c>
      <c r="H10633" s="4">
        <v>8952</v>
      </c>
      <c r="I10633" s="3" t="s">
        <v>1557</v>
      </c>
      <c r="J10633" s="3" t="s">
        <v>4682</v>
      </c>
      <c r="K10633" s="5">
        <v>1</v>
      </c>
      <c r="L10633" s="3" t="s">
        <v>8</v>
      </c>
      <c r="M10633" s="3" t="s">
        <v>19</v>
      </c>
      <c r="N10633" s="3" t="s">
        <v>744</v>
      </c>
      <c r="O10633" s="1">
        <v>52</v>
      </c>
      <c r="P10633" s="4">
        <v>1</v>
      </c>
      <c r="Q10633" s="10">
        <f t="shared" si="675"/>
        <v>52</v>
      </c>
    </row>
    <row r="10634" spans="2:17" ht="20.25" customHeight="1">
      <c r="B10634" s="10" t="str">
        <f t="shared" si="672"/>
        <v>رابط فنري نقاب كلاه ايمني52</v>
      </c>
      <c r="C10634" s="10" t="str">
        <f t="shared" si="673"/>
        <v>رابط فنري نقاب كلاه ايمني1404/07/1452</v>
      </c>
      <c r="D10634" s="10" t="str">
        <f>IFERROR(IF(تحویلی!$E$1="","",IF(NOSA!O10634=تحویلی!$E$1,تحویلی!$E$1&amp;COUNTIF(NOSA!$O$1:O10634,تحویلی!$E$1),"")),"")</f>
        <v/>
      </c>
      <c r="E10634" s="10" t="str">
        <f t="shared" si="674"/>
        <v>895252</v>
      </c>
      <c r="F10634" s="10" t="str">
        <f>IFERROR(VLOOKUP(I10634,DATABASE!$N:$O,2,FALSE),"")</f>
        <v>رابط فنري نقاب كلاه ايمني</v>
      </c>
      <c r="G10634" s="3" t="s">
        <v>4362</v>
      </c>
      <c r="H10634" s="4">
        <v>8952</v>
      </c>
      <c r="I10634" s="3" t="s">
        <v>1454</v>
      </c>
      <c r="J10634" s="3" t="s">
        <v>4714</v>
      </c>
      <c r="K10634" s="5">
        <v>1</v>
      </c>
      <c r="L10634" s="3" t="s">
        <v>8</v>
      </c>
      <c r="M10634" s="3" t="s">
        <v>19</v>
      </c>
      <c r="N10634" s="3" t="s">
        <v>744</v>
      </c>
      <c r="O10634" s="1">
        <v>52</v>
      </c>
      <c r="P10634" s="4">
        <v>1</v>
      </c>
      <c r="Q10634" s="10">
        <f t="shared" si="675"/>
        <v>52</v>
      </c>
    </row>
    <row r="10635" spans="2:17" ht="20.25" customHeight="1">
      <c r="B10635" s="10" t="str">
        <f t="shared" si="672"/>
        <v>دستكش ضد برش سبك52</v>
      </c>
      <c r="C10635" s="10" t="str">
        <f t="shared" si="673"/>
        <v>دستكش ضد برش سبك1404/07/1452</v>
      </c>
      <c r="D10635" s="10" t="str">
        <f>IFERROR(IF(تحویلی!$E$1="","",IF(NOSA!O10635=تحویلی!$E$1,تحویلی!$E$1&amp;COUNTIF(NOSA!$O$1:O10635,تحویلی!$E$1),"")),"")</f>
        <v/>
      </c>
      <c r="E10635" s="10" t="str">
        <f t="shared" si="674"/>
        <v>895252</v>
      </c>
      <c r="F10635" s="10" t="str">
        <f>IFERROR(VLOOKUP(I10635,DATABASE!$N:$O,2,FALSE),"")</f>
        <v>دستكش ضد برش سبك</v>
      </c>
      <c r="G10635" s="3" t="s">
        <v>4362</v>
      </c>
      <c r="H10635" s="4">
        <v>8952</v>
      </c>
      <c r="I10635" s="3" t="s">
        <v>1442</v>
      </c>
      <c r="J10635" s="3" t="s">
        <v>4602</v>
      </c>
      <c r="K10635" s="5">
        <v>1</v>
      </c>
      <c r="L10635" s="3" t="s">
        <v>3</v>
      </c>
      <c r="M10635" s="3" t="s">
        <v>19</v>
      </c>
      <c r="N10635" s="3" t="s">
        <v>744</v>
      </c>
      <c r="O10635" s="1">
        <v>52</v>
      </c>
      <c r="P10635" s="4">
        <v>1</v>
      </c>
      <c r="Q10635" s="10">
        <f t="shared" si="675"/>
        <v>52</v>
      </c>
    </row>
    <row r="10636" spans="2:17" ht="20.25" customHeight="1">
      <c r="B10636" s="10" t="str">
        <f t="shared" si="672"/>
        <v>دستكش ضد برش سبك471</v>
      </c>
      <c r="C10636" s="10" t="str">
        <f t="shared" si="673"/>
        <v>دستكش ضد برش سبك1404/07/14471</v>
      </c>
      <c r="D10636" s="10" t="str">
        <f>IFERROR(IF(تحویلی!$E$1="","",IF(NOSA!O10636=تحویلی!$E$1,تحویلی!$E$1&amp;COUNTIF(NOSA!$O$1:O10636,تحویلی!$E$1),"")),"")</f>
        <v/>
      </c>
      <c r="E10636" s="10" t="str">
        <f t="shared" si="674"/>
        <v>8953471</v>
      </c>
      <c r="F10636" s="10" t="str">
        <f>IFERROR(VLOOKUP(I10636,DATABASE!$N:$O,2,FALSE),"")</f>
        <v>دستكش ضد برش سبك</v>
      </c>
      <c r="G10636" s="3" t="s">
        <v>4362</v>
      </c>
      <c r="H10636" s="4">
        <v>8953</v>
      </c>
      <c r="I10636" s="3" t="s">
        <v>1442</v>
      </c>
      <c r="J10636" s="3" t="s">
        <v>4602</v>
      </c>
      <c r="K10636" s="5">
        <v>1</v>
      </c>
      <c r="L10636" s="3" t="s">
        <v>3</v>
      </c>
      <c r="M10636" s="3" t="s">
        <v>43</v>
      </c>
      <c r="N10636" s="3" t="s">
        <v>4731</v>
      </c>
      <c r="O10636" s="1">
        <v>471</v>
      </c>
      <c r="P10636" s="4">
        <v>1</v>
      </c>
      <c r="Q10636" s="10">
        <f t="shared" si="675"/>
        <v>471</v>
      </c>
    </row>
    <row r="10637" spans="2:17" ht="20.25" customHeight="1">
      <c r="B10637" s="10" t="str">
        <f t="shared" si="672"/>
        <v>دستكش ساق بلند نسوز848</v>
      </c>
      <c r="C10637" s="10" t="str">
        <f t="shared" si="673"/>
        <v>دستكش ساق بلند نسوز1404/07/15848</v>
      </c>
      <c r="D10637" s="10" t="str">
        <f>IFERROR(IF(تحویلی!$E$1="","",IF(NOSA!O10637=تحویلی!$E$1,تحویلی!$E$1&amp;COUNTIF(NOSA!$O$1:O10637,تحویلی!$E$1),"")),"")</f>
        <v/>
      </c>
      <c r="E10637" s="10" t="str">
        <f t="shared" si="674"/>
        <v>8965848</v>
      </c>
      <c r="F10637" s="10" t="str">
        <f>IFERROR(VLOOKUP(I10637,DATABASE!$N:$O,2,FALSE),"")</f>
        <v>دستكش ساق بلند نسوز</v>
      </c>
      <c r="G10637" s="3" t="s">
        <v>4363</v>
      </c>
      <c r="H10637" s="3">
        <v>8965</v>
      </c>
      <c r="I10637" s="3" t="s">
        <v>1461</v>
      </c>
      <c r="J10637" s="3" t="s">
        <v>4643</v>
      </c>
      <c r="K10637" s="3">
        <v>1</v>
      </c>
      <c r="L10637" s="3" t="s">
        <v>3</v>
      </c>
      <c r="M10637" s="3" t="s">
        <v>4603</v>
      </c>
      <c r="N10637" s="3" t="s">
        <v>4772</v>
      </c>
      <c r="O10637" s="1">
        <v>848</v>
      </c>
      <c r="P10637" s="3">
        <v>0</v>
      </c>
      <c r="Q10637" s="10">
        <f t="shared" si="675"/>
        <v>848</v>
      </c>
    </row>
    <row r="10638" spans="2:17" ht="20.25" customHeight="1">
      <c r="B10638" s="10" t="str">
        <f t="shared" si="672"/>
        <v>لباس كار معمولي- بلوز و شلوار955</v>
      </c>
      <c r="C10638" s="10" t="str">
        <f t="shared" si="673"/>
        <v>لباس كار معمولي- بلوز و شلوار1404/07/15955</v>
      </c>
      <c r="D10638" s="10" t="str">
        <f>IFERROR(IF(تحویلی!$E$1="","",IF(NOSA!O10638=تحویلی!$E$1,تحویلی!$E$1&amp;COUNTIF(NOSA!$O$1:O10638,تحویلی!$E$1),"")),"")</f>
        <v/>
      </c>
      <c r="E10638" s="10" t="str">
        <f t="shared" si="674"/>
        <v>8967955</v>
      </c>
      <c r="F10638" s="10" t="str">
        <f>IFERROR(VLOOKUP(I10638,DATABASE!$N:$O,2,FALSE),"")</f>
        <v>لباس كار معمولي- بلوز و شلوار</v>
      </c>
      <c r="G10638" s="3" t="s">
        <v>4363</v>
      </c>
      <c r="H10638" s="3">
        <v>8967</v>
      </c>
      <c r="I10638" s="3" t="s">
        <v>1705</v>
      </c>
      <c r="J10638" s="3" t="s">
        <v>4854</v>
      </c>
      <c r="K10638" s="3">
        <v>1</v>
      </c>
      <c r="L10638" s="3" t="s">
        <v>28</v>
      </c>
      <c r="M10638" s="3" t="s">
        <v>4603</v>
      </c>
      <c r="N10638" s="3" t="s">
        <v>4572</v>
      </c>
      <c r="O10638" s="1">
        <v>955</v>
      </c>
      <c r="P10638" s="3">
        <v>1</v>
      </c>
      <c r="Q10638" s="10">
        <f t="shared" si="675"/>
        <v>955</v>
      </c>
    </row>
    <row r="10639" spans="2:17" ht="20.25" customHeight="1">
      <c r="B10639" s="10" t="str">
        <f t="shared" ref="B10639:B10702" si="676">F10639&amp;Q10639</f>
        <v>لباس كار ديرسوز(بلوز و شلوار)751</v>
      </c>
      <c r="C10639" s="10" t="str">
        <f t="shared" ref="C10639:C10702" si="677">F10639&amp;G10639&amp;O10639</f>
        <v>لباس كار ديرسوز(بلوز و شلوار)1404/07/15751</v>
      </c>
      <c r="D10639" s="10" t="str">
        <f>IFERROR(IF(تحویلی!$E$1="","",IF(NOSA!O10639=تحویلی!$E$1,تحویلی!$E$1&amp;COUNTIF(NOSA!$O$1:O10639,تحویلی!$E$1),"")),"")</f>
        <v/>
      </c>
      <c r="E10639" s="10" t="str">
        <f t="shared" ref="E10639:E10702" si="678">H10639&amp;O10639</f>
        <v>8978751</v>
      </c>
      <c r="F10639" s="10" t="str">
        <f>IFERROR(VLOOKUP(I10639,DATABASE!$N:$O,2,FALSE),"")</f>
        <v>لباس كار ديرسوز(بلوز و شلوار)</v>
      </c>
      <c r="G10639" s="3" t="s">
        <v>4363</v>
      </c>
      <c r="H10639" s="3">
        <v>8978</v>
      </c>
      <c r="I10639" s="3" t="s">
        <v>1634</v>
      </c>
      <c r="J10639" s="3" t="s">
        <v>4648</v>
      </c>
      <c r="K10639" s="3">
        <v>1</v>
      </c>
      <c r="L10639" s="3" t="s">
        <v>28</v>
      </c>
      <c r="M10639" s="3" t="s">
        <v>4623</v>
      </c>
      <c r="N10639" s="3" t="s">
        <v>2034</v>
      </c>
      <c r="O10639" s="1">
        <v>751</v>
      </c>
      <c r="P10639" s="3">
        <v>1</v>
      </c>
      <c r="Q10639" s="10">
        <f t="shared" si="675"/>
        <v>751</v>
      </c>
    </row>
    <row r="10640" spans="2:17" ht="20.25" customHeight="1">
      <c r="B10640" s="10" t="str">
        <f t="shared" si="676"/>
        <v>شيشه مات ماسك جوشكاري962</v>
      </c>
      <c r="C10640" s="10" t="str">
        <f t="shared" si="677"/>
        <v>شيشه مات ماسك جوشكاري1404/07/15962</v>
      </c>
      <c r="D10640" s="10" t="str">
        <f>IFERROR(IF(تحویلی!$E$1="","",IF(NOSA!O10640=تحویلی!$E$1,تحویلی!$E$1&amp;COUNTIF(NOSA!$O$1:O10640,تحویلی!$E$1),"")),"")</f>
        <v/>
      </c>
      <c r="E10640" s="10" t="str">
        <f t="shared" si="678"/>
        <v>8981962</v>
      </c>
      <c r="F10640" s="10" t="str">
        <f>IFERROR(VLOOKUP(I10640,DATABASE!$N:$O,2,FALSE),"")</f>
        <v>شيشه مات ماسك جوشكاري</v>
      </c>
      <c r="G10640" s="3" t="s">
        <v>4363</v>
      </c>
      <c r="H10640" s="3">
        <v>8981</v>
      </c>
      <c r="I10640" s="3" t="s">
        <v>1507</v>
      </c>
      <c r="J10640" s="3" t="s">
        <v>4641</v>
      </c>
      <c r="K10640" s="3">
        <v>1</v>
      </c>
      <c r="L10640" s="3" t="s">
        <v>8</v>
      </c>
      <c r="M10640" s="3" t="s">
        <v>4747</v>
      </c>
      <c r="N10640" s="3" t="s">
        <v>4741</v>
      </c>
      <c r="O10640" s="1">
        <v>962</v>
      </c>
      <c r="P10640" s="3">
        <v>0</v>
      </c>
      <c r="Q10640" s="10">
        <f t="shared" si="675"/>
        <v>962</v>
      </c>
    </row>
    <row r="10641" spans="2:17" ht="20.25" customHeight="1">
      <c r="B10641" s="10" t="str">
        <f t="shared" si="676"/>
        <v>دستكش ضد برش سبك845</v>
      </c>
      <c r="C10641" s="10" t="str">
        <f t="shared" si="677"/>
        <v>دستكش ضد برش سبك1404/07/15845</v>
      </c>
      <c r="D10641" s="10" t="str">
        <f>IFERROR(IF(تحویلی!$E$1="","",IF(NOSA!O10641=تحویلی!$E$1,تحویلی!$E$1&amp;COUNTIF(NOSA!$O$1:O10641,تحویلی!$E$1),"")),"")</f>
        <v/>
      </c>
      <c r="E10641" s="10" t="str">
        <f t="shared" si="678"/>
        <v>8993845</v>
      </c>
      <c r="F10641" s="10" t="str">
        <f>IFERROR(VLOOKUP(I10641,DATABASE!$N:$O,2,FALSE),"")</f>
        <v>دستكش ضد برش سبك</v>
      </c>
      <c r="G10641" s="3" t="s">
        <v>4363</v>
      </c>
      <c r="H10641" s="3">
        <v>8993</v>
      </c>
      <c r="I10641" s="3" t="s">
        <v>1442</v>
      </c>
      <c r="J10641" s="3" t="s">
        <v>4602</v>
      </c>
      <c r="K10641" s="3">
        <v>1</v>
      </c>
      <c r="L10641" s="3" t="s">
        <v>3</v>
      </c>
      <c r="M10641" s="3" t="s">
        <v>4603</v>
      </c>
      <c r="N10641" s="3" t="s">
        <v>4658</v>
      </c>
      <c r="O10641" s="1">
        <v>845</v>
      </c>
      <c r="P10641" s="3">
        <v>1</v>
      </c>
      <c r="Q10641" s="10">
        <f t="shared" si="675"/>
        <v>845</v>
      </c>
    </row>
    <row r="10642" spans="2:17" ht="20.25" customHeight="1">
      <c r="B10642" s="10" t="str">
        <f t="shared" si="676"/>
        <v>دستكش كف مواد سبك641</v>
      </c>
      <c r="C10642" s="10" t="str">
        <f t="shared" si="677"/>
        <v>دستكش كف مواد سبك1404/07/15641</v>
      </c>
      <c r="D10642" s="10" t="str">
        <f>IFERROR(IF(تحویلی!$E$1="","",IF(NOSA!O10642=تحویلی!$E$1,تحویلی!$E$1&amp;COUNTIF(NOSA!$O$1:O10642,تحویلی!$E$1),"")),"")</f>
        <v/>
      </c>
      <c r="E10642" s="10" t="str">
        <f t="shared" si="678"/>
        <v>9000641</v>
      </c>
      <c r="F10642" s="10" t="str">
        <f>IFERROR(VLOOKUP(I10642,DATABASE!$N:$O,2,FALSE),"")</f>
        <v>دستكش كف مواد سبك</v>
      </c>
      <c r="G10642" s="3" t="s">
        <v>4363</v>
      </c>
      <c r="H10642" s="3">
        <v>9000</v>
      </c>
      <c r="I10642" s="3" t="s">
        <v>1456</v>
      </c>
      <c r="J10642" s="3" t="s">
        <v>4605</v>
      </c>
      <c r="K10642" s="3">
        <v>1</v>
      </c>
      <c r="L10642" s="3" t="s">
        <v>3</v>
      </c>
      <c r="M10642" s="3" t="s">
        <v>4603</v>
      </c>
      <c r="N10642" s="3" t="s">
        <v>4776</v>
      </c>
      <c r="O10642" s="1">
        <v>641</v>
      </c>
      <c r="P10642" s="3">
        <v>1</v>
      </c>
      <c r="Q10642" s="10">
        <f t="shared" si="675"/>
        <v>641</v>
      </c>
    </row>
    <row r="10643" spans="2:17" ht="20.25" customHeight="1">
      <c r="B10643" s="10" t="str">
        <f t="shared" si="676"/>
        <v>دستكش ضد برش سبك170</v>
      </c>
      <c r="C10643" s="10" t="str">
        <f t="shared" si="677"/>
        <v>دستكش ضد برش سبك1404/07/15170</v>
      </c>
      <c r="D10643" s="10" t="str">
        <f>IFERROR(IF(تحویلی!$E$1="","",IF(NOSA!O10643=تحویلی!$E$1,تحویلی!$E$1&amp;COUNTIF(NOSA!$O$1:O10643,تحویلی!$E$1),"")),"")</f>
        <v/>
      </c>
      <c r="E10643" s="10" t="str">
        <f t="shared" si="678"/>
        <v>9001170</v>
      </c>
      <c r="F10643" s="10" t="str">
        <f>IFERROR(VLOOKUP(I10643,DATABASE!$N:$O,2,FALSE),"")</f>
        <v>دستكش ضد برش سبك</v>
      </c>
      <c r="G10643" s="3" t="s">
        <v>4363</v>
      </c>
      <c r="H10643" s="3">
        <v>9001</v>
      </c>
      <c r="I10643" s="3" t="s">
        <v>1442</v>
      </c>
      <c r="J10643" s="3" t="s">
        <v>4602</v>
      </c>
      <c r="K10643" s="3">
        <v>1</v>
      </c>
      <c r="L10643" s="3" t="s">
        <v>3</v>
      </c>
      <c r="M10643" s="3" t="s">
        <v>4623</v>
      </c>
      <c r="N10643" s="3" t="s">
        <v>4624</v>
      </c>
      <c r="O10643" s="1">
        <v>170</v>
      </c>
      <c r="P10643" s="3">
        <v>1</v>
      </c>
      <c r="Q10643" s="10">
        <f t="shared" si="675"/>
        <v>170</v>
      </c>
    </row>
    <row r="10644" spans="2:17" ht="20.25" customHeight="1">
      <c r="B10644" s="10" t="str">
        <f t="shared" si="676"/>
        <v>لباس كار كارشناسي673</v>
      </c>
      <c r="C10644" s="10" t="str">
        <f t="shared" si="677"/>
        <v>لباس كار كارشناسي1404/07/15673</v>
      </c>
      <c r="D10644" s="10" t="str">
        <f>IFERROR(IF(تحویلی!$E$1="","",IF(NOSA!O10644=تحویلی!$E$1,تحویلی!$E$1&amp;COUNTIF(NOSA!$O$1:O10644,تحویلی!$E$1),"")),"")</f>
        <v/>
      </c>
      <c r="E10644" s="10" t="str">
        <f t="shared" si="678"/>
        <v>9003673</v>
      </c>
      <c r="F10644" s="10" t="str">
        <f>IFERROR(VLOOKUP(I10644,DATABASE!$N:$O,2,FALSE),"")</f>
        <v>لباس كار كارشناسي</v>
      </c>
      <c r="G10644" s="3" t="s">
        <v>4363</v>
      </c>
      <c r="H10644" s="3">
        <v>9003</v>
      </c>
      <c r="I10644" s="3" t="s">
        <v>2346</v>
      </c>
      <c r="J10644" s="3" t="s">
        <v>4677</v>
      </c>
      <c r="K10644" s="3">
        <v>1</v>
      </c>
      <c r="L10644" s="3" t="s">
        <v>28</v>
      </c>
      <c r="M10644" s="3" t="s">
        <v>4603</v>
      </c>
      <c r="N10644" s="3" t="s">
        <v>4657</v>
      </c>
      <c r="O10644" s="1">
        <v>673</v>
      </c>
      <c r="P10644" s="3">
        <v>1</v>
      </c>
      <c r="Q10644" s="10">
        <f t="shared" si="675"/>
        <v>673</v>
      </c>
    </row>
    <row r="10645" spans="2:17" ht="20.25" customHeight="1">
      <c r="B10645" s="10" t="str">
        <f t="shared" si="676"/>
        <v>دستكش كف مواد سبك673</v>
      </c>
      <c r="C10645" s="10" t="str">
        <f t="shared" si="677"/>
        <v>دستكش كف مواد سبك1404/07/15673</v>
      </c>
      <c r="D10645" s="10" t="str">
        <f>IFERROR(IF(تحویلی!$E$1="","",IF(NOSA!O10645=تحویلی!$E$1,تحویلی!$E$1&amp;COUNTIF(NOSA!$O$1:O10645,تحویلی!$E$1),"")),"")</f>
        <v/>
      </c>
      <c r="E10645" s="10" t="str">
        <f t="shared" si="678"/>
        <v>9006673</v>
      </c>
      <c r="F10645" s="10" t="str">
        <f>IFERROR(VLOOKUP(I10645,DATABASE!$N:$O,2,FALSE),"")</f>
        <v>دستكش كف مواد سبك</v>
      </c>
      <c r="G10645" s="3" t="s">
        <v>4363</v>
      </c>
      <c r="H10645" s="3">
        <v>9006</v>
      </c>
      <c r="I10645" s="3" t="s">
        <v>1456</v>
      </c>
      <c r="J10645" s="3" t="s">
        <v>4605</v>
      </c>
      <c r="K10645" s="3">
        <v>1</v>
      </c>
      <c r="L10645" s="3" t="s">
        <v>3</v>
      </c>
      <c r="M10645" s="3" t="s">
        <v>4603</v>
      </c>
      <c r="N10645" s="3" t="s">
        <v>4657</v>
      </c>
      <c r="O10645" s="1">
        <v>673</v>
      </c>
      <c r="P10645" s="3">
        <v>1</v>
      </c>
      <c r="Q10645" s="10">
        <f t="shared" si="675"/>
        <v>673</v>
      </c>
    </row>
    <row r="10646" spans="2:17" ht="20.25" customHeight="1">
      <c r="B10646" s="10" t="str">
        <f t="shared" si="676"/>
        <v>دستكش ساق بلند نسوز819</v>
      </c>
      <c r="C10646" s="10" t="str">
        <f t="shared" si="677"/>
        <v>دستكش ساق بلند نسوز1404/07/15819</v>
      </c>
      <c r="D10646" s="10" t="str">
        <f>IFERROR(IF(تحویلی!$E$1="","",IF(NOSA!O10646=تحویلی!$E$1,تحویلی!$E$1&amp;COUNTIF(NOSA!$O$1:O10646,تحویلی!$E$1),"")),"")</f>
        <v/>
      </c>
      <c r="E10646" s="10" t="str">
        <f t="shared" si="678"/>
        <v>9011819</v>
      </c>
      <c r="F10646" s="10" t="str">
        <f>IFERROR(VLOOKUP(I10646,DATABASE!$N:$O,2,FALSE),"")</f>
        <v>دستكش ساق بلند نسوز</v>
      </c>
      <c r="G10646" s="3" t="s">
        <v>4363</v>
      </c>
      <c r="H10646" s="3">
        <v>9011</v>
      </c>
      <c r="I10646" s="3" t="s">
        <v>1461</v>
      </c>
      <c r="J10646" s="3" t="s">
        <v>4643</v>
      </c>
      <c r="K10646" s="3">
        <v>1</v>
      </c>
      <c r="L10646" s="3" t="s">
        <v>3</v>
      </c>
      <c r="M10646" s="3" t="s">
        <v>19</v>
      </c>
      <c r="N10646" s="3" t="s">
        <v>4759</v>
      </c>
      <c r="O10646" s="1">
        <v>819</v>
      </c>
      <c r="P10646" s="3">
        <v>1</v>
      </c>
      <c r="Q10646" s="10">
        <f t="shared" si="675"/>
        <v>819</v>
      </c>
    </row>
    <row r="10647" spans="2:17" ht="20.25" customHeight="1">
      <c r="B10647" s="10" t="str">
        <f t="shared" si="676"/>
        <v>دستكش ضد برش سبك819</v>
      </c>
      <c r="C10647" s="10" t="str">
        <f t="shared" si="677"/>
        <v>دستكش ضد برش سبك1404/07/15819</v>
      </c>
      <c r="D10647" s="10" t="str">
        <f>IFERROR(IF(تحویلی!$E$1="","",IF(NOSA!O10647=تحویلی!$E$1,تحویلی!$E$1&amp;COUNTIF(NOSA!$O$1:O10647,تحویلی!$E$1),"")),"")</f>
        <v/>
      </c>
      <c r="E10647" s="10" t="str">
        <f t="shared" si="678"/>
        <v>9011819</v>
      </c>
      <c r="F10647" s="10" t="str">
        <f>IFERROR(VLOOKUP(I10647,DATABASE!$N:$O,2,FALSE),"")</f>
        <v>دستكش ضد برش سبك</v>
      </c>
      <c r="G10647" s="3" t="s">
        <v>4363</v>
      </c>
      <c r="H10647" s="3">
        <v>9011</v>
      </c>
      <c r="I10647" s="3" t="s">
        <v>1442</v>
      </c>
      <c r="J10647" s="3" t="s">
        <v>4602</v>
      </c>
      <c r="K10647" s="3">
        <v>1</v>
      </c>
      <c r="L10647" s="3" t="s">
        <v>3</v>
      </c>
      <c r="M10647" s="3" t="s">
        <v>19</v>
      </c>
      <c r="N10647" s="3" t="s">
        <v>4759</v>
      </c>
      <c r="O10647" s="1">
        <v>819</v>
      </c>
      <c r="P10647" s="3">
        <v>1</v>
      </c>
      <c r="Q10647" s="10">
        <f t="shared" si="675"/>
        <v>819</v>
      </c>
    </row>
    <row r="10648" spans="2:17" ht="20.25" customHeight="1">
      <c r="B10648" s="10" t="str">
        <f t="shared" si="676"/>
        <v>پيشبند نسوز چرمي819</v>
      </c>
      <c r="C10648" s="10" t="str">
        <f t="shared" si="677"/>
        <v>پيشبند نسوز چرمي1404/07/15819</v>
      </c>
      <c r="D10648" s="10" t="str">
        <f>IFERROR(IF(تحویلی!$E$1="","",IF(NOSA!O10648=تحویلی!$E$1,تحویلی!$E$1&amp;COUNTIF(NOSA!$O$1:O10648,تحویلی!$E$1),"")),"")</f>
        <v/>
      </c>
      <c r="E10648" s="10" t="str">
        <f t="shared" si="678"/>
        <v>9011819</v>
      </c>
      <c r="F10648" s="10" t="str">
        <f>IFERROR(VLOOKUP(I10648,DATABASE!$N:$O,2,FALSE),"")</f>
        <v>پيشبند نسوز چرمي</v>
      </c>
      <c r="G10648" s="3" t="s">
        <v>4363</v>
      </c>
      <c r="H10648" s="3">
        <v>9011</v>
      </c>
      <c r="I10648" s="3" t="s">
        <v>1459</v>
      </c>
      <c r="J10648" s="3" t="s">
        <v>4691</v>
      </c>
      <c r="K10648" s="3">
        <v>1</v>
      </c>
      <c r="L10648" s="3" t="s">
        <v>8</v>
      </c>
      <c r="M10648" s="3" t="s">
        <v>19</v>
      </c>
      <c r="N10648" s="3" t="s">
        <v>4759</v>
      </c>
      <c r="O10648" s="1">
        <v>819</v>
      </c>
      <c r="P10648" s="3">
        <v>1</v>
      </c>
      <c r="Q10648" s="10">
        <f t="shared" si="675"/>
        <v>819</v>
      </c>
    </row>
    <row r="10649" spans="2:17" ht="20.25" customHeight="1">
      <c r="B10649" s="10" t="str">
        <f t="shared" si="676"/>
        <v>رابط فنري نقاب كلاه ايمني819</v>
      </c>
      <c r="C10649" s="10" t="str">
        <f t="shared" si="677"/>
        <v>رابط فنري نقاب كلاه ايمني1404/07/15819</v>
      </c>
      <c r="D10649" s="10" t="str">
        <f>IFERROR(IF(تحویلی!$E$1="","",IF(NOSA!O10649=تحویلی!$E$1,تحویلی!$E$1&amp;COUNTIF(NOSA!$O$1:O10649,تحویلی!$E$1),"")),"")</f>
        <v/>
      </c>
      <c r="E10649" s="10" t="str">
        <f t="shared" si="678"/>
        <v>9011819</v>
      </c>
      <c r="F10649" s="10" t="str">
        <f>IFERROR(VLOOKUP(I10649,DATABASE!$N:$O,2,FALSE),"")</f>
        <v>رابط فنري نقاب كلاه ايمني</v>
      </c>
      <c r="G10649" s="3" t="s">
        <v>4363</v>
      </c>
      <c r="H10649" s="3">
        <v>9011</v>
      </c>
      <c r="I10649" s="3" t="s">
        <v>1454</v>
      </c>
      <c r="J10649" s="3" t="s">
        <v>4714</v>
      </c>
      <c r="K10649" s="3">
        <v>1</v>
      </c>
      <c r="L10649" s="3" t="s">
        <v>8</v>
      </c>
      <c r="M10649" s="3" t="s">
        <v>19</v>
      </c>
      <c r="N10649" s="3" t="s">
        <v>4759</v>
      </c>
      <c r="O10649" s="1">
        <v>819</v>
      </c>
      <c r="P10649" s="3">
        <v>1</v>
      </c>
      <c r="Q10649" s="10">
        <f t="shared" si="675"/>
        <v>819</v>
      </c>
    </row>
    <row r="10650" spans="2:17" ht="20.25" customHeight="1">
      <c r="B10650" s="10" t="str">
        <f t="shared" si="676"/>
        <v>دستكش ضد برش سبك717</v>
      </c>
      <c r="C10650" s="10" t="str">
        <f t="shared" si="677"/>
        <v>دستكش ضد برش سبك1404/07/16717</v>
      </c>
      <c r="D10650" s="10" t="str">
        <f>IFERROR(IF(تحویلی!$E$1="","",IF(NOSA!O10650=تحویلی!$E$1,تحویلی!$E$1&amp;COUNTIF(NOSA!$O$1:O10650,تحویلی!$E$1),"")),"")</f>
        <v/>
      </c>
      <c r="E10650" s="10" t="str">
        <f t="shared" si="678"/>
        <v>9022717</v>
      </c>
      <c r="F10650" s="10" t="str">
        <f>IFERROR(VLOOKUP(I10650,DATABASE!$N:$O,2,FALSE),"")</f>
        <v>دستكش ضد برش سبك</v>
      </c>
      <c r="G10650" s="476" t="s">
        <v>4364</v>
      </c>
      <c r="H10650" s="477">
        <v>9022</v>
      </c>
      <c r="I10650" s="476" t="s">
        <v>1442</v>
      </c>
      <c r="J10650" s="476" t="s">
        <v>4602</v>
      </c>
      <c r="K10650" s="478">
        <v>1</v>
      </c>
      <c r="L10650" s="476" t="s">
        <v>3</v>
      </c>
      <c r="M10650" s="476" t="s">
        <v>4603</v>
      </c>
      <c r="N10650" s="476" t="s">
        <v>4685</v>
      </c>
      <c r="O10650" s="479">
        <v>717</v>
      </c>
      <c r="P10650" s="477">
        <v>1</v>
      </c>
      <c r="Q10650" s="10">
        <f t="shared" si="675"/>
        <v>717</v>
      </c>
    </row>
    <row r="10651" spans="2:17" ht="20.25" customHeight="1">
      <c r="B10651" s="10" t="str">
        <f t="shared" si="676"/>
        <v>دستكش ضد برش سبك70</v>
      </c>
      <c r="C10651" s="10" t="str">
        <f t="shared" si="677"/>
        <v>دستكش ضد برش سبك1404/07/1670</v>
      </c>
      <c r="D10651" s="10" t="str">
        <f>IFERROR(IF(تحویلی!$E$1="","",IF(NOSA!O10651=تحویلی!$E$1,تحویلی!$E$1&amp;COUNTIF(NOSA!$O$1:O10651,تحویلی!$E$1),"")),"")</f>
        <v/>
      </c>
      <c r="E10651" s="10" t="str">
        <f t="shared" si="678"/>
        <v>902370</v>
      </c>
      <c r="F10651" s="10" t="str">
        <f>IFERROR(VLOOKUP(I10651,DATABASE!$N:$O,2,FALSE),"")</f>
        <v>دستكش ضد برش سبك</v>
      </c>
      <c r="G10651" s="476" t="s">
        <v>4364</v>
      </c>
      <c r="H10651" s="477">
        <v>9023</v>
      </c>
      <c r="I10651" s="476" t="s">
        <v>1442</v>
      </c>
      <c r="J10651" s="476" t="s">
        <v>4602</v>
      </c>
      <c r="K10651" s="478">
        <v>1</v>
      </c>
      <c r="L10651" s="476" t="s">
        <v>3</v>
      </c>
      <c r="M10651" s="476" t="s">
        <v>4623</v>
      </c>
      <c r="N10651" s="476" t="s">
        <v>4639</v>
      </c>
      <c r="O10651" s="479">
        <v>70</v>
      </c>
      <c r="P10651" s="477">
        <v>1</v>
      </c>
      <c r="Q10651" s="10">
        <f t="shared" si="675"/>
        <v>70</v>
      </c>
    </row>
    <row r="10652" spans="2:17" ht="20.25" customHeight="1">
      <c r="B10652" s="10" t="str">
        <f t="shared" si="676"/>
        <v>دستكش ضد برش سبك938</v>
      </c>
      <c r="C10652" s="10" t="str">
        <f t="shared" si="677"/>
        <v>دستكش ضد برش سبك1404/07/16938</v>
      </c>
      <c r="D10652" s="10" t="str">
        <f>IFERROR(IF(تحویلی!$E$1="","",IF(NOSA!O10652=تحویلی!$E$1,تحویلی!$E$1&amp;COUNTIF(NOSA!$O$1:O10652,تحویلی!$E$1),"")),"")</f>
        <v/>
      </c>
      <c r="E10652" s="10" t="str">
        <f t="shared" si="678"/>
        <v>9027938</v>
      </c>
      <c r="F10652" s="10" t="str">
        <f>IFERROR(VLOOKUP(I10652,DATABASE!$N:$O,2,FALSE),"")</f>
        <v>دستكش ضد برش سبك</v>
      </c>
      <c r="G10652" s="476" t="s">
        <v>4364</v>
      </c>
      <c r="H10652" s="477">
        <v>9027</v>
      </c>
      <c r="I10652" s="476" t="s">
        <v>1442</v>
      </c>
      <c r="J10652" s="476" t="s">
        <v>4602</v>
      </c>
      <c r="K10652" s="478">
        <v>1</v>
      </c>
      <c r="L10652" s="476" t="s">
        <v>3</v>
      </c>
      <c r="M10652" s="476" t="s">
        <v>4603</v>
      </c>
      <c r="N10652" s="476" t="s">
        <v>3983</v>
      </c>
      <c r="O10652" s="479">
        <v>938</v>
      </c>
      <c r="P10652" s="477">
        <v>1</v>
      </c>
      <c r="Q10652" s="10">
        <f t="shared" si="675"/>
        <v>938</v>
      </c>
    </row>
    <row r="10653" spans="2:17" ht="20.25" customHeight="1">
      <c r="B10653" s="10" t="str">
        <f t="shared" si="676"/>
        <v>لباس كار ديرسوز(شلوار) 739</v>
      </c>
      <c r="C10653" s="10" t="str">
        <f t="shared" si="677"/>
        <v>لباس كار ديرسوز(شلوار) 1404/07/16739</v>
      </c>
      <c r="D10653" s="10" t="str">
        <f>IFERROR(IF(تحویلی!$E$1="","",IF(NOSA!O10653=تحویلی!$E$1,تحویلی!$E$1&amp;COUNTIF(NOSA!$O$1:O10653,تحویلی!$E$1),"")),"")</f>
        <v/>
      </c>
      <c r="E10653" s="10" t="str">
        <f t="shared" si="678"/>
        <v>9033739</v>
      </c>
      <c r="F10653" s="10" t="str">
        <f>IFERROR(VLOOKUP(I10653,DATABASE!$N:$O,2,FALSE),"")</f>
        <v xml:space="preserve">لباس كار ديرسوز(شلوار) </v>
      </c>
      <c r="G10653" s="476" t="s">
        <v>4364</v>
      </c>
      <c r="H10653" s="477">
        <v>9033</v>
      </c>
      <c r="I10653" s="476" t="s">
        <v>2318</v>
      </c>
      <c r="J10653" s="476" t="s">
        <v>4758</v>
      </c>
      <c r="K10653" s="478">
        <v>1</v>
      </c>
      <c r="L10653" s="476" t="s">
        <v>8</v>
      </c>
      <c r="M10653" s="476" t="s">
        <v>4603</v>
      </c>
      <c r="N10653" s="476" t="s">
        <v>4834</v>
      </c>
      <c r="O10653" s="479">
        <v>739</v>
      </c>
      <c r="P10653" s="477">
        <v>1</v>
      </c>
      <c r="Q10653" s="10">
        <f t="shared" si="675"/>
        <v>739</v>
      </c>
    </row>
    <row r="10654" spans="2:17" ht="20.25" customHeight="1">
      <c r="B10654" s="10" t="str">
        <f t="shared" si="676"/>
        <v>دستكش ضد برش سبك874</v>
      </c>
      <c r="C10654" s="10" t="str">
        <f t="shared" si="677"/>
        <v>دستكش ضد برش سبك1404/07/16874</v>
      </c>
      <c r="D10654" s="10" t="str">
        <f>IFERROR(IF(تحویلی!$E$1="","",IF(NOSA!O10654=تحویلی!$E$1,تحویلی!$E$1&amp;COUNTIF(NOSA!$O$1:O10654,تحویلی!$E$1),"")),"")</f>
        <v/>
      </c>
      <c r="E10654" s="10" t="str">
        <f t="shared" si="678"/>
        <v>9057874</v>
      </c>
      <c r="F10654" s="10" t="str">
        <f>IFERROR(VLOOKUP(I10654,DATABASE!$N:$O,2,FALSE),"")</f>
        <v>دستكش ضد برش سبك</v>
      </c>
      <c r="G10654" s="476" t="s">
        <v>4364</v>
      </c>
      <c r="H10654" s="477">
        <v>9057</v>
      </c>
      <c r="I10654" s="476" t="s">
        <v>1442</v>
      </c>
      <c r="J10654" s="476" t="s">
        <v>4602</v>
      </c>
      <c r="K10654" s="478">
        <v>1</v>
      </c>
      <c r="L10654" s="476" t="s">
        <v>3</v>
      </c>
      <c r="M10654" s="476" t="s">
        <v>25</v>
      </c>
      <c r="N10654" s="476" t="s">
        <v>4773</v>
      </c>
      <c r="O10654" s="479">
        <v>874</v>
      </c>
      <c r="P10654" s="477">
        <v>1</v>
      </c>
      <c r="Q10654" s="10">
        <f t="shared" si="675"/>
        <v>874</v>
      </c>
    </row>
    <row r="10655" spans="2:17" ht="20.25" customHeight="1">
      <c r="B10655" s="10" t="str">
        <f t="shared" si="676"/>
        <v>لباس كار نسوز(بلوز و شلوار)88</v>
      </c>
      <c r="C10655" s="10" t="str">
        <f t="shared" si="677"/>
        <v>لباس كار نسوز(بلوز و شلوار)1404/07/1688</v>
      </c>
      <c r="D10655" s="10" t="str">
        <f>IFERROR(IF(تحویلی!$E$1="","",IF(NOSA!O10655=تحویلی!$E$1,تحویلی!$E$1&amp;COUNTIF(NOSA!$O$1:O10655,تحویلی!$E$1),"")),"")</f>
        <v/>
      </c>
      <c r="E10655" s="10" t="str">
        <f t="shared" si="678"/>
        <v>905988</v>
      </c>
      <c r="F10655" s="10" t="str">
        <f>IFERROR(VLOOKUP(I10655,DATABASE!$N:$O,2,FALSE),"")</f>
        <v>لباس كار نسوز(بلوز و شلوار)</v>
      </c>
      <c r="G10655" s="476" t="s">
        <v>4364</v>
      </c>
      <c r="H10655" s="477">
        <v>9059</v>
      </c>
      <c r="I10655" s="476" t="s">
        <v>1751</v>
      </c>
      <c r="J10655" s="476" t="s">
        <v>4894</v>
      </c>
      <c r="K10655" s="478">
        <v>1</v>
      </c>
      <c r="L10655" s="476" t="s">
        <v>28</v>
      </c>
      <c r="M10655" s="476" t="s">
        <v>19</v>
      </c>
      <c r="N10655" s="476" t="s">
        <v>4607</v>
      </c>
      <c r="O10655" s="479">
        <v>88</v>
      </c>
      <c r="P10655" s="477">
        <v>1</v>
      </c>
      <c r="Q10655" s="10">
        <f t="shared" si="675"/>
        <v>88</v>
      </c>
    </row>
    <row r="10656" spans="2:17" ht="20.25" customHeight="1">
      <c r="B10656" s="10" t="str">
        <f t="shared" si="676"/>
        <v>چكمه ايمني نسوز88</v>
      </c>
      <c r="C10656" s="10" t="str">
        <f t="shared" si="677"/>
        <v>چكمه ايمني نسوز1404/07/1688</v>
      </c>
      <c r="D10656" s="10" t="str">
        <f>IFERROR(IF(تحویلی!$E$1="","",IF(NOSA!O10656=تحویلی!$E$1,تحویلی!$E$1&amp;COUNTIF(NOSA!$O$1:O10656,تحویلی!$E$1),"")),"")</f>
        <v/>
      </c>
      <c r="E10656" s="10" t="str">
        <f t="shared" si="678"/>
        <v>905988</v>
      </c>
      <c r="F10656" s="10" t="str">
        <f>IFERROR(VLOOKUP(I10656,DATABASE!$N:$O,2,FALSE),"")</f>
        <v>چكمه ايمني نسوز</v>
      </c>
      <c r="G10656" s="476" t="s">
        <v>4364</v>
      </c>
      <c r="H10656" s="477">
        <v>9059</v>
      </c>
      <c r="I10656" s="476" t="s">
        <v>1658</v>
      </c>
      <c r="J10656" s="476" t="s">
        <v>4697</v>
      </c>
      <c r="K10656" s="478">
        <v>1</v>
      </c>
      <c r="L10656" s="476" t="s">
        <v>3</v>
      </c>
      <c r="M10656" s="476" t="s">
        <v>19</v>
      </c>
      <c r="N10656" s="476" t="s">
        <v>4607</v>
      </c>
      <c r="O10656" s="479">
        <v>88</v>
      </c>
      <c r="P10656" s="477">
        <v>1</v>
      </c>
      <c r="Q10656" s="10">
        <f t="shared" si="675"/>
        <v>88</v>
      </c>
    </row>
    <row r="10657" spans="2:17" ht="20.25" customHeight="1">
      <c r="B10657" s="10" t="str">
        <f t="shared" si="676"/>
        <v>827</v>
      </c>
      <c r="C10657" s="10" t="str">
        <f t="shared" si="677"/>
        <v>1404/07/17827</v>
      </c>
      <c r="D10657" s="10" t="str">
        <f>IFERROR(IF(تحویلی!$E$1="","",IF(NOSA!O10657=تحویلی!$E$1,تحویلی!$E$1&amp;COUNTIF(NOSA!$O$1:O10657,تحویلی!$E$1),"")),"")</f>
        <v/>
      </c>
      <c r="E10657" s="10" t="str">
        <f t="shared" si="678"/>
        <v>9068827</v>
      </c>
      <c r="F10657" s="10" t="str">
        <f>IFERROR(VLOOKUP(I10657,DATABASE!$N:$O,2,FALSE),"")</f>
        <v/>
      </c>
      <c r="G10657" s="476" t="s">
        <v>4365</v>
      </c>
      <c r="H10657" s="476">
        <v>9068</v>
      </c>
      <c r="I10657" s="476" t="s">
        <v>4897</v>
      </c>
      <c r="J10657" s="476" t="s">
        <v>4898</v>
      </c>
      <c r="K10657" s="476">
        <v>4</v>
      </c>
      <c r="L10657" s="476" t="s">
        <v>4899</v>
      </c>
      <c r="M10657" s="476" t="s">
        <v>4747</v>
      </c>
      <c r="N10657" s="476" t="s">
        <v>2618</v>
      </c>
      <c r="O10657" s="479">
        <v>827</v>
      </c>
      <c r="P10657" s="476">
        <v>0</v>
      </c>
      <c r="Q10657" s="10">
        <f t="shared" si="675"/>
        <v>827</v>
      </c>
    </row>
    <row r="10658" spans="2:17" ht="20.25" customHeight="1">
      <c r="B10658" s="10" t="str">
        <f t="shared" si="676"/>
        <v>پوتين ايمني نسوز959</v>
      </c>
      <c r="C10658" s="10" t="str">
        <f t="shared" si="677"/>
        <v>پوتين ايمني نسوز1404/07/17959</v>
      </c>
      <c r="D10658" s="10" t="str">
        <f>IFERROR(IF(تحویلی!$E$1="","",IF(NOSA!O10658=تحویلی!$E$1,تحویلی!$E$1&amp;COUNTIF(NOSA!$O$1:O10658,تحویلی!$E$1),"")),"")</f>
        <v/>
      </c>
      <c r="E10658" s="10" t="str">
        <f t="shared" si="678"/>
        <v>9075959</v>
      </c>
      <c r="F10658" s="10" t="str">
        <f>IFERROR(VLOOKUP(I10658,DATABASE!$N:$O,2,FALSE),"")</f>
        <v>پوتين ايمني نسوز</v>
      </c>
      <c r="G10658" s="476" t="s">
        <v>4365</v>
      </c>
      <c r="H10658" s="476">
        <v>9075</v>
      </c>
      <c r="I10658" s="476" t="s">
        <v>1472</v>
      </c>
      <c r="J10658" s="476" t="s">
        <v>4849</v>
      </c>
      <c r="K10658" s="476">
        <v>1</v>
      </c>
      <c r="L10658" s="476" t="s">
        <v>3</v>
      </c>
      <c r="M10658" s="476" t="s">
        <v>43</v>
      </c>
      <c r="N10658" s="476" t="s">
        <v>4647</v>
      </c>
      <c r="O10658" s="479">
        <v>959</v>
      </c>
      <c r="P10658" s="476">
        <v>0</v>
      </c>
      <c r="Q10658" s="10">
        <f t="shared" si="675"/>
        <v>959</v>
      </c>
    </row>
    <row r="10659" spans="2:17" ht="20.25" customHeight="1">
      <c r="B10659" s="10" t="str">
        <f t="shared" si="676"/>
        <v>لباس كار معمولي- بلوز و شلوار954</v>
      </c>
      <c r="C10659" s="10" t="str">
        <f t="shared" si="677"/>
        <v>لباس كار معمولي- بلوز و شلوار1404/07/17954</v>
      </c>
      <c r="D10659" s="10" t="str">
        <f>IFERROR(IF(تحویلی!$E$1="","",IF(NOSA!O10659=تحویلی!$E$1,تحویلی!$E$1&amp;COUNTIF(NOSA!$O$1:O10659,تحویلی!$E$1),"")),"")</f>
        <v/>
      </c>
      <c r="E10659" s="10" t="str">
        <f t="shared" si="678"/>
        <v>9080954</v>
      </c>
      <c r="F10659" s="10" t="str">
        <f>IFERROR(VLOOKUP(I10659,DATABASE!$N:$O,2,FALSE),"")</f>
        <v>لباس كار معمولي- بلوز و شلوار</v>
      </c>
      <c r="G10659" s="476" t="s">
        <v>4365</v>
      </c>
      <c r="H10659" s="476">
        <v>9080</v>
      </c>
      <c r="I10659" s="476" t="s">
        <v>1583</v>
      </c>
      <c r="J10659" s="476" t="s">
        <v>4720</v>
      </c>
      <c r="K10659" s="476">
        <v>1</v>
      </c>
      <c r="L10659" s="476" t="s">
        <v>28</v>
      </c>
      <c r="M10659" s="476" t="s">
        <v>4603</v>
      </c>
      <c r="N10659" s="476" t="s">
        <v>4696</v>
      </c>
      <c r="O10659" s="479">
        <v>954</v>
      </c>
      <c r="P10659" s="476">
        <v>1</v>
      </c>
      <c r="Q10659" s="10">
        <f t="shared" si="675"/>
        <v>954</v>
      </c>
    </row>
    <row r="10660" spans="2:17" ht="20.25" customHeight="1">
      <c r="B10660" s="10" t="str">
        <f t="shared" si="676"/>
        <v>كلاه ايمني674</v>
      </c>
      <c r="C10660" s="10" t="str">
        <f t="shared" si="677"/>
        <v>كلاه ايمني1404/07/17674</v>
      </c>
      <c r="D10660" s="10" t="str">
        <f>IFERROR(IF(تحویلی!$E$1="","",IF(NOSA!O10660=تحویلی!$E$1,تحویلی!$E$1&amp;COUNTIF(NOSA!$O$1:O10660,تحویلی!$E$1),"")),"")</f>
        <v/>
      </c>
      <c r="E10660" s="10" t="str">
        <f t="shared" si="678"/>
        <v>9089674</v>
      </c>
      <c r="F10660" s="10" t="str">
        <f>IFERROR(VLOOKUP(I10660,DATABASE!$N:$O,2,FALSE),"")</f>
        <v>كلاه ايمني</v>
      </c>
      <c r="G10660" s="476" t="s">
        <v>4365</v>
      </c>
      <c r="H10660" s="476">
        <v>9089</v>
      </c>
      <c r="I10660" s="476" t="s">
        <v>1505</v>
      </c>
      <c r="J10660" s="476" t="s">
        <v>4664</v>
      </c>
      <c r="K10660" s="476">
        <v>1</v>
      </c>
      <c r="L10660" s="476" t="s">
        <v>8</v>
      </c>
      <c r="M10660" s="476" t="s">
        <v>19</v>
      </c>
      <c r="N10660" s="476" t="s">
        <v>1985</v>
      </c>
      <c r="O10660" s="479">
        <v>674</v>
      </c>
      <c r="P10660" s="476">
        <v>1</v>
      </c>
      <c r="Q10660" s="10">
        <f t="shared" si="675"/>
        <v>674</v>
      </c>
    </row>
    <row r="10661" spans="2:17" ht="20.25" customHeight="1">
      <c r="B10661" s="10" t="str">
        <f t="shared" si="676"/>
        <v>عينك كهربايي (روكلاهي)674</v>
      </c>
      <c r="C10661" s="10" t="str">
        <f t="shared" si="677"/>
        <v>عينك كهربايي (روكلاهي)1404/07/17674</v>
      </c>
      <c r="D10661" s="10" t="str">
        <f>IFERROR(IF(تحویلی!$E$1="","",IF(NOSA!O10661=تحویلی!$E$1,تحویلی!$E$1&amp;COUNTIF(NOSA!$O$1:O10661,تحویلی!$E$1),"")),"")</f>
        <v/>
      </c>
      <c r="E10661" s="10" t="str">
        <f t="shared" si="678"/>
        <v>9089674</v>
      </c>
      <c r="F10661" s="10" t="str">
        <f>IFERROR(VLOOKUP(I10661,DATABASE!$N:$O,2,FALSE),"")</f>
        <v>عينك كهربايي (روكلاهي)</v>
      </c>
      <c r="G10661" s="476" t="s">
        <v>4365</v>
      </c>
      <c r="H10661" s="476">
        <v>9089</v>
      </c>
      <c r="I10661" s="476" t="s">
        <v>1560</v>
      </c>
      <c r="J10661" s="476" t="s">
        <v>4718</v>
      </c>
      <c r="K10661" s="476">
        <v>1</v>
      </c>
      <c r="L10661" s="476" t="s">
        <v>8</v>
      </c>
      <c r="M10661" s="476" t="s">
        <v>19</v>
      </c>
      <c r="N10661" s="476" t="s">
        <v>1985</v>
      </c>
      <c r="O10661" s="479">
        <v>674</v>
      </c>
      <c r="P10661" s="476">
        <v>1</v>
      </c>
      <c r="Q10661" s="10">
        <f t="shared" si="675"/>
        <v>674</v>
      </c>
    </row>
    <row r="10662" spans="2:17" ht="20.25" customHeight="1">
      <c r="B10662" s="10" t="str">
        <f t="shared" si="676"/>
        <v>دستكش ساق بلند نسوز847</v>
      </c>
      <c r="C10662" s="10" t="str">
        <f t="shared" si="677"/>
        <v>دستكش ساق بلند نسوز1404/07/17847</v>
      </c>
      <c r="D10662" s="10" t="str">
        <f>IFERROR(IF(تحویلی!$E$1="","",IF(NOSA!O10662=تحویلی!$E$1,تحویلی!$E$1&amp;COUNTIF(NOSA!$O$1:O10662,تحویلی!$E$1),"")),"")</f>
        <v/>
      </c>
      <c r="E10662" s="10" t="str">
        <f t="shared" si="678"/>
        <v>9095847</v>
      </c>
      <c r="F10662" s="10" t="str">
        <f>IFERROR(VLOOKUP(I10662,DATABASE!$N:$O,2,FALSE),"")</f>
        <v>دستكش ساق بلند نسوز</v>
      </c>
      <c r="G10662" s="476" t="s">
        <v>4365</v>
      </c>
      <c r="H10662" s="476">
        <v>9095</v>
      </c>
      <c r="I10662" s="476" t="s">
        <v>1461</v>
      </c>
      <c r="J10662" s="476" t="s">
        <v>4643</v>
      </c>
      <c r="K10662" s="476">
        <v>1</v>
      </c>
      <c r="L10662" s="476" t="s">
        <v>3</v>
      </c>
      <c r="M10662" s="476" t="s">
        <v>4608</v>
      </c>
      <c r="N10662" s="476" t="s">
        <v>2739</v>
      </c>
      <c r="O10662" s="479">
        <v>847</v>
      </c>
      <c r="P10662" s="476">
        <v>1</v>
      </c>
      <c r="Q10662" s="10">
        <f t="shared" si="675"/>
        <v>847</v>
      </c>
    </row>
    <row r="10663" spans="2:17" ht="20.25" customHeight="1">
      <c r="B10663" s="10" t="str">
        <f t="shared" si="676"/>
        <v>پوتين ايمني نسوز58</v>
      </c>
      <c r="C10663" s="10" t="str">
        <f t="shared" si="677"/>
        <v>پوتين ايمني نسوز1404/07/1758</v>
      </c>
      <c r="D10663" s="10" t="str">
        <f>IFERROR(IF(تحویلی!$E$1="","",IF(NOSA!O10663=تحویلی!$E$1,تحویلی!$E$1&amp;COUNTIF(NOSA!$O$1:O10663,تحویلی!$E$1),"")),"")</f>
        <v/>
      </c>
      <c r="E10663" s="10" t="str">
        <f t="shared" si="678"/>
        <v>909658</v>
      </c>
      <c r="F10663" s="10" t="str">
        <f>IFERROR(VLOOKUP(I10663,DATABASE!$N:$O,2,FALSE),"")</f>
        <v>پوتين ايمني نسوز</v>
      </c>
      <c r="G10663" s="476" t="s">
        <v>4365</v>
      </c>
      <c r="H10663" s="476">
        <v>9096</v>
      </c>
      <c r="I10663" s="476" t="s">
        <v>1631</v>
      </c>
      <c r="J10663" s="476" t="s">
        <v>4662</v>
      </c>
      <c r="K10663" s="476">
        <v>1</v>
      </c>
      <c r="L10663" s="476" t="s">
        <v>3</v>
      </c>
      <c r="M10663" s="476" t="s">
        <v>19</v>
      </c>
      <c r="N10663" s="476" t="s">
        <v>1834</v>
      </c>
      <c r="O10663" s="479">
        <v>58</v>
      </c>
      <c r="P10663" s="476">
        <v>1</v>
      </c>
      <c r="Q10663" s="10">
        <f t="shared" si="675"/>
        <v>58</v>
      </c>
    </row>
    <row r="10664" spans="2:17" ht="20.25" customHeight="1">
      <c r="B10664" s="10" t="str">
        <f t="shared" si="676"/>
        <v>961</v>
      </c>
      <c r="C10664" s="10" t="str">
        <f t="shared" si="677"/>
        <v>1404/07/17961</v>
      </c>
      <c r="D10664" s="10" t="str">
        <f>IFERROR(IF(تحویلی!$E$1="","",IF(NOSA!O10664=تحویلی!$E$1,تحویلی!$E$1&amp;COUNTIF(NOSA!$O$1:O10664,تحویلی!$E$1),"")),"")</f>
        <v/>
      </c>
      <c r="E10664" s="10" t="str">
        <f t="shared" si="678"/>
        <v>9100961</v>
      </c>
      <c r="F10664" s="10" t="str">
        <f>IFERROR(VLOOKUP(I10664,DATABASE!$N:$O,2,FALSE),"")</f>
        <v/>
      </c>
      <c r="G10664" s="476" t="s">
        <v>4365</v>
      </c>
      <c r="H10664" s="476">
        <v>9100</v>
      </c>
      <c r="I10664" s="476" t="s">
        <v>4900</v>
      </c>
      <c r="J10664" s="476" t="s">
        <v>4901</v>
      </c>
      <c r="K10664" s="476">
        <v>1</v>
      </c>
      <c r="L10664" s="476" t="s">
        <v>8</v>
      </c>
      <c r="M10664" s="476" t="s">
        <v>354</v>
      </c>
      <c r="N10664" s="476" t="s">
        <v>4876</v>
      </c>
      <c r="O10664" s="479">
        <v>961</v>
      </c>
      <c r="P10664" s="476">
        <v>0</v>
      </c>
      <c r="Q10664" s="10">
        <f t="shared" si="675"/>
        <v>961</v>
      </c>
    </row>
    <row r="10665" spans="2:17" ht="20.25" customHeight="1">
      <c r="B10665" s="10" t="str">
        <f t="shared" si="676"/>
        <v>لباس كار ديرسوز(بلوز و شلوار)862</v>
      </c>
      <c r="C10665" s="10" t="str">
        <f t="shared" si="677"/>
        <v>لباس كار ديرسوز(بلوز و شلوار)1404/07/17862</v>
      </c>
      <c r="D10665" s="10" t="str">
        <f>IFERROR(IF(تحویلی!$E$1="","",IF(NOSA!O10665=تحویلی!$E$1,تحویلی!$E$1&amp;COUNTIF(NOSA!$O$1:O10665,تحویلی!$E$1),"")),"")</f>
        <v/>
      </c>
      <c r="E10665" s="10" t="str">
        <f t="shared" si="678"/>
        <v>9101862</v>
      </c>
      <c r="F10665" s="10" t="str">
        <f>IFERROR(VLOOKUP(I10665,DATABASE!$N:$O,2,FALSE),"")</f>
        <v>لباس كار ديرسوز(بلوز و شلوار)</v>
      </c>
      <c r="G10665" s="476" t="s">
        <v>4365</v>
      </c>
      <c r="H10665" s="476">
        <v>9101</v>
      </c>
      <c r="I10665" s="476" t="s">
        <v>1619</v>
      </c>
      <c r="J10665" s="476" t="s">
        <v>4651</v>
      </c>
      <c r="K10665" s="476">
        <v>1</v>
      </c>
      <c r="L10665" s="476" t="s">
        <v>28</v>
      </c>
      <c r="M10665" s="476" t="s">
        <v>4603</v>
      </c>
      <c r="N10665" s="476" t="s">
        <v>3192</v>
      </c>
      <c r="O10665" s="479">
        <v>862</v>
      </c>
      <c r="P10665" s="476">
        <v>1</v>
      </c>
      <c r="Q10665" s="10">
        <f t="shared" si="675"/>
        <v>862</v>
      </c>
    </row>
    <row r="10666" spans="2:17" ht="20.25" customHeight="1">
      <c r="B10666" s="10" t="str">
        <f t="shared" si="676"/>
        <v>كفش ايمني862</v>
      </c>
      <c r="C10666" s="10" t="str">
        <f t="shared" si="677"/>
        <v>كفش ايمني1404/07/17862</v>
      </c>
      <c r="D10666" s="10" t="str">
        <f>IFERROR(IF(تحویلی!$E$1="","",IF(NOSA!O10666=تحویلی!$E$1,تحویلی!$E$1&amp;COUNTIF(NOSA!$O$1:O10666,تحویلی!$E$1),"")),"")</f>
        <v/>
      </c>
      <c r="E10666" s="10" t="str">
        <f t="shared" si="678"/>
        <v>9101862</v>
      </c>
      <c r="F10666" s="10" t="str">
        <f>IFERROR(VLOOKUP(I10666,DATABASE!$N:$O,2,FALSE),"")</f>
        <v>كفش ايمني</v>
      </c>
      <c r="G10666" s="476" t="s">
        <v>4365</v>
      </c>
      <c r="H10666" s="476">
        <v>9101</v>
      </c>
      <c r="I10666" s="476" t="s">
        <v>1720</v>
      </c>
      <c r="J10666" s="476" t="s">
        <v>4627</v>
      </c>
      <c r="K10666" s="476">
        <v>1</v>
      </c>
      <c r="L10666" s="476" t="s">
        <v>3</v>
      </c>
      <c r="M10666" s="476" t="s">
        <v>4603</v>
      </c>
      <c r="N10666" s="476" t="s">
        <v>3192</v>
      </c>
      <c r="O10666" s="479">
        <v>862</v>
      </c>
      <c r="P10666" s="476">
        <v>1</v>
      </c>
      <c r="Q10666" s="10">
        <f t="shared" ref="Q10666:Q10729" si="679">VALUE(O10666)</f>
        <v>862</v>
      </c>
    </row>
    <row r="10667" spans="2:17" ht="20.25" customHeight="1">
      <c r="B10667" s="10" t="str">
        <f t="shared" si="676"/>
        <v>بند كفش862</v>
      </c>
      <c r="C10667" s="10" t="str">
        <f t="shared" si="677"/>
        <v>بند كفش1404/07/17862</v>
      </c>
      <c r="D10667" s="10" t="str">
        <f>IFERROR(IF(تحویلی!$E$1="","",IF(NOSA!O10667=تحویلی!$E$1,تحویلی!$E$1&amp;COUNTIF(NOSA!$O$1:O10667,تحویلی!$E$1),"")),"")</f>
        <v/>
      </c>
      <c r="E10667" s="10" t="str">
        <f t="shared" si="678"/>
        <v>9101862</v>
      </c>
      <c r="F10667" s="10" t="str">
        <f>IFERROR(VLOOKUP(I10667,DATABASE!$N:$O,2,FALSE),"")</f>
        <v>بند كفش</v>
      </c>
      <c r="G10667" s="476" t="s">
        <v>4365</v>
      </c>
      <c r="H10667" s="476">
        <v>9101</v>
      </c>
      <c r="I10667" s="476" t="s">
        <v>1462</v>
      </c>
      <c r="J10667" s="476" t="s">
        <v>4707</v>
      </c>
      <c r="K10667" s="476">
        <v>1</v>
      </c>
      <c r="L10667" s="476" t="s">
        <v>3</v>
      </c>
      <c r="M10667" s="476" t="s">
        <v>4603</v>
      </c>
      <c r="N10667" s="476" t="s">
        <v>3192</v>
      </c>
      <c r="O10667" s="479">
        <v>862</v>
      </c>
      <c r="P10667" s="476">
        <v>1</v>
      </c>
      <c r="Q10667" s="10">
        <f t="shared" si="679"/>
        <v>862</v>
      </c>
    </row>
    <row r="10668" spans="2:17" ht="20.25" customHeight="1">
      <c r="B10668" s="10" t="str">
        <f t="shared" si="676"/>
        <v>303</v>
      </c>
      <c r="C10668" s="10" t="str">
        <f t="shared" si="677"/>
        <v>1404/07/17303</v>
      </c>
      <c r="D10668" s="10" t="str">
        <f>IFERROR(IF(تحویلی!$E$1="","",IF(NOSA!O10668=تحویلی!$E$1,تحویلی!$E$1&amp;COUNTIF(NOSA!$O$1:O10668,تحویلی!$E$1),"")),"")</f>
        <v/>
      </c>
      <c r="E10668" s="10" t="str">
        <f t="shared" si="678"/>
        <v>9104303</v>
      </c>
      <c r="F10668" s="10" t="str">
        <f>IFERROR(VLOOKUP(I10668,DATABASE!$N:$O,2,FALSE),"")</f>
        <v/>
      </c>
      <c r="G10668" s="476" t="s">
        <v>4365</v>
      </c>
      <c r="H10668" s="476">
        <v>9104</v>
      </c>
      <c r="I10668" s="476" t="s">
        <v>4902</v>
      </c>
      <c r="J10668" s="476" t="s">
        <v>4903</v>
      </c>
      <c r="K10668" s="476">
        <v>1</v>
      </c>
      <c r="L10668" s="476" t="s">
        <v>8</v>
      </c>
      <c r="M10668" s="476" t="s">
        <v>87</v>
      </c>
      <c r="N10668" s="476" t="s">
        <v>10</v>
      </c>
      <c r="O10668" s="479">
        <v>303</v>
      </c>
      <c r="P10668" s="476">
        <v>1</v>
      </c>
      <c r="Q10668" s="10">
        <f t="shared" si="679"/>
        <v>303</v>
      </c>
    </row>
    <row r="10669" spans="2:17" ht="20.25" customHeight="1">
      <c r="B10669" s="10" t="str">
        <f t="shared" si="676"/>
        <v>دستكش كف مواد سبك641</v>
      </c>
      <c r="C10669" s="10" t="str">
        <f t="shared" si="677"/>
        <v>دستكش كف مواد سبك1404/07/18641</v>
      </c>
      <c r="D10669" s="10" t="str">
        <f>IFERROR(IF(تحویلی!$E$1="","",IF(NOSA!O10669=تحویلی!$E$1,تحویلی!$E$1&amp;COUNTIF(NOSA!$O$1:O10669,تحویلی!$E$1),"")),"")</f>
        <v/>
      </c>
      <c r="E10669" s="10" t="str">
        <f t="shared" si="678"/>
        <v>9110641</v>
      </c>
      <c r="F10669" s="10" t="str">
        <f>IFERROR(VLOOKUP(I10669,DATABASE!$N:$O,2,FALSE),"")</f>
        <v>دستكش كف مواد سبك</v>
      </c>
      <c r="G10669" s="476" t="s">
        <v>4366</v>
      </c>
      <c r="H10669" s="476">
        <v>9110</v>
      </c>
      <c r="I10669" s="476" t="s">
        <v>1456</v>
      </c>
      <c r="J10669" s="476" t="s">
        <v>4605</v>
      </c>
      <c r="K10669" s="476">
        <v>1</v>
      </c>
      <c r="L10669" s="476" t="s">
        <v>3</v>
      </c>
      <c r="M10669" s="476" t="s">
        <v>4603</v>
      </c>
      <c r="N10669" s="476" t="s">
        <v>4776</v>
      </c>
      <c r="O10669" s="479">
        <v>641</v>
      </c>
      <c r="P10669" s="476">
        <v>1</v>
      </c>
      <c r="Q10669" s="10">
        <f t="shared" si="679"/>
        <v>641</v>
      </c>
    </row>
    <row r="10670" spans="2:17" ht="20.25" customHeight="1">
      <c r="B10670" s="10" t="str">
        <f t="shared" si="676"/>
        <v>نقاب تيره محافظ صورت معمولي372</v>
      </c>
      <c r="C10670" s="10" t="str">
        <f t="shared" si="677"/>
        <v>نقاب تيره محافظ صورت معمولي1404/07/18372</v>
      </c>
      <c r="D10670" s="10" t="str">
        <f>IFERROR(IF(تحویلی!$E$1="","",IF(NOSA!O10670=تحویلی!$E$1,تحویلی!$E$1&amp;COUNTIF(NOSA!$O$1:O10670,تحویلی!$E$1),"")),"")</f>
        <v/>
      </c>
      <c r="E10670" s="10" t="str">
        <f t="shared" si="678"/>
        <v>9111372</v>
      </c>
      <c r="F10670" s="10" t="str">
        <f>IFERROR(VLOOKUP(I10670,DATABASE!$N:$O,2,FALSE),"")</f>
        <v>نقاب تيره محافظ صورت معمولي</v>
      </c>
      <c r="G10670" s="476" t="s">
        <v>4366</v>
      </c>
      <c r="H10670" s="476">
        <v>9111</v>
      </c>
      <c r="I10670" s="476" t="s">
        <v>1557</v>
      </c>
      <c r="J10670" s="476" t="s">
        <v>4682</v>
      </c>
      <c r="K10670" s="476">
        <v>1</v>
      </c>
      <c r="L10670" s="476" t="s">
        <v>8</v>
      </c>
      <c r="M10670" s="476" t="s">
        <v>19</v>
      </c>
      <c r="N10670" s="476" t="s">
        <v>4904</v>
      </c>
      <c r="O10670" s="479">
        <v>372</v>
      </c>
      <c r="P10670" s="476">
        <v>1</v>
      </c>
      <c r="Q10670" s="10">
        <f t="shared" si="679"/>
        <v>372</v>
      </c>
    </row>
    <row r="10671" spans="2:17" ht="20.25" customHeight="1">
      <c r="B10671" s="10" t="str">
        <f t="shared" si="676"/>
        <v>نقاب تيره محافظ صورت معمولي69</v>
      </c>
      <c r="C10671" s="10" t="str">
        <f t="shared" si="677"/>
        <v>نقاب تيره محافظ صورت معمولي1404/07/1869</v>
      </c>
      <c r="D10671" s="10" t="str">
        <f>IFERROR(IF(تحویلی!$E$1="","",IF(NOSA!O10671=تحویلی!$E$1,تحویلی!$E$1&amp;COUNTIF(NOSA!$O$1:O10671,تحویلی!$E$1),"")),"")</f>
        <v/>
      </c>
      <c r="E10671" s="10" t="str">
        <f t="shared" si="678"/>
        <v>911469</v>
      </c>
      <c r="F10671" s="10" t="str">
        <f>IFERROR(VLOOKUP(I10671,DATABASE!$N:$O,2,FALSE),"")</f>
        <v>نقاب تيره محافظ صورت معمولي</v>
      </c>
      <c r="G10671" s="476" t="s">
        <v>4366</v>
      </c>
      <c r="H10671" s="476">
        <v>9114</v>
      </c>
      <c r="I10671" s="476" t="s">
        <v>1557</v>
      </c>
      <c r="J10671" s="476" t="s">
        <v>4682</v>
      </c>
      <c r="K10671" s="476">
        <v>1</v>
      </c>
      <c r="L10671" s="476" t="s">
        <v>8</v>
      </c>
      <c r="M10671" s="476" t="s">
        <v>19</v>
      </c>
      <c r="N10671" s="476" t="s">
        <v>4634</v>
      </c>
      <c r="O10671" s="479">
        <v>69</v>
      </c>
      <c r="P10671" s="476">
        <v>1</v>
      </c>
      <c r="Q10671" s="10">
        <f t="shared" si="679"/>
        <v>69</v>
      </c>
    </row>
    <row r="10672" spans="2:17" ht="20.25" customHeight="1">
      <c r="B10672" s="10" t="str">
        <f t="shared" si="676"/>
        <v>دستكش ضد برش سبك606</v>
      </c>
      <c r="C10672" s="10" t="str">
        <f t="shared" si="677"/>
        <v>دستكش ضد برش سبك1404/07/18606</v>
      </c>
      <c r="D10672" s="10" t="str">
        <f>IFERROR(IF(تحویلی!$E$1="","",IF(NOSA!O10672=تحویلی!$E$1,تحویلی!$E$1&amp;COUNTIF(NOSA!$O$1:O10672,تحویلی!$E$1),"")),"")</f>
        <v/>
      </c>
      <c r="E10672" s="10" t="str">
        <f t="shared" si="678"/>
        <v>9115606</v>
      </c>
      <c r="F10672" s="10" t="str">
        <f>IFERROR(VLOOKUP(I10672,DATABASE!$N:$O,2,FALSE),"")</f>
        <v>دستكش ضد برش سبك</v>
      </c>
      <c r="G10672" s="476" t="s">
        <v>4366</v>
      </c>
      <c r="H10672" s="476">
        <v>9115</v>
      </c>
      <c r="I10672" s="476" t="s">
        <v>1442</v>
      </c>
      <c r="J10672" s="476" t="s">
        <v>4602</v>
      </c>
      <c r="K10672" s="476">
        <v>1</v>
      </c>
      <c r="L10672" s="476" t="s">
        <v>3</v>
      </c>
      <c r="M10672" s="476" t="s">
        <v>4608</v>
      </c>
      <c r="N10672" s="476" t="s">
        <v>2748</v>
      </c>
      <c r="O10672" s="479">
        <v>606</v>
      </c>
      <c r="P10672" s="476">
        <v>1</v>
      </c>
      <c r="Q10672" s="10">
        <f t="shared" si="679"/>
        <v>606</v>
      </c>
    </row>
    <row r="10673" spans="2:17" ht="20.25" customHeight="1">
      <c r="B10673" s="10" t="str">
        <f t="shared" si="676"/>
        <v>دستكش ساق بلند نسوز606</v>
      </c>
      <c r="C10673" s="10" t="str">
        <f t="shared" si="677"/>
        <v>دستكش ساق بلند نسوز1404/07/18606</v>
      </c>
      <c r="D10673" s="10" t="str">
        <f>IFERROR(IF(تحویلی!$E$1="","",IF(NOSA!O10673=تحویلی!$E$1,تحویلی!$E$1&amp;COUNTIF(NOSA!$O$1:O10673,تحویلی!$E$1),"")),"")</f>
        <v/>
      </c>
      <c r="E10673" s="10" t="str">
        <f t="shared" si="678"/>
        <v>9115606</v>
      </c>
      <c r="F10673" s="10" t="str">
        <f>IFERROR(VLOOKUP(I10673,DATABASE!$N:$O,2,FALSE),"")</f>
        <v>دستكش ساق بلند نسوز</v>
      </c>
      <c r="G10673" s="476" t="s">
        <v>4366</v>
      </c>
      <c r="H10673" s="476">
        <v>9115</v>
      </c>
      <c r="I10673" s="476" t="s">
        <v>1461</v>
      </c>
      <c r="J10673" s="476" t="s">
        <v>4643</v>
      </c>
      <c r="K10673" s="476">
        <v>1</v>
      </c>
      <c r="L10673" s="476" t="s">
        <v>3</v>
      </c>
      <c r="M10673" s="476" t="s">
        <v>4608</v>
      </c>
      <c r="N10673" s="476" t="s">
        <v>2748</v>
      </c>
      <c r="O10673" s="479">
        <v>606</v>
      </c>
      <c r="P10673" s="476">
        <v>1</v>
      </c>
      <c r="Q10673" s="10">
        <f t="shared" si="679"/>
        <v>606</v>
      </c>
    </row>
    <row r="10674" spans="2:17" ht="20.25" customHeight="1">
      <c r="B10674" s="10" t="str">
        <f t="shared" si="676"/>
        <v>دستكش ضد برش سبك5</v>
      </c>
      <c r="C10674" s="10" t="str">
        <f t="shared" si="677"/>
        <v>دستكش ضد برش سبك1404/07/185</v>
      </c>
      <c r="D10674" s="10" t="str">
        <f>IFERROR(IF(تحویلی!$E$1="","",IF(NOSA!O10674=تحویلی!$E$1,تحویلی!$E$1&amp;COUNTIF(NOSA!$O$1:O10674,تحویلی!$E$1),"")),"")</f>
        <v/>
      </c>
      <c r="E10674" s="10" t="str">
        <f t="shared" si="678"/>
        <v>91175</v>
      </c>
      <c r="F10674" s="10" t="str">
        <f>IFERROR(VLOOKUP(I10674,DATABASE!$N:$O,2,FALSE),"")</f>
        <v>دستكش ضد برش سبك</v>
      </c>
      <c r="G10674" s="476" t="s">
        <v>4366</v>
      </c>
      <c r="H10674" s="476">
        <v>9117</v>
      </c>
      <c r="I10674" s="476" t="s">
        <v>1442</v>
      </c>
      <c r="J10674" s="476" t="s">
        <v>4602</v>
      </c>
      <c r="K10674" s="476">
        <v>1</v>
      </c>
      <c r="L10674" s="476" t="s">
        <v>3</v>
      </c>
      <c r="M10674" s="476" t="s">
        <v>43</v>
      </c>
      <c r="N10674" s="476" t="s">
        <v>4905</v>
      </c>
      <c r="O10674" s="479">
        <v>5</v>
      </c>
      <c r="P10674" s="476">
        <v>1</v>
      </c>
      <c r="Q10674" s="10">
        <f t="shared" si="679"/>
        <v>5</v>
      </c>
    </row>
    <row r="10675" spans="2:17" ht="20.25" customHeight="1">
      <c r="B10675" s="10" t="str">
        <f t="shared" si="676"/>
        <v>دستكش ضد برش سبك100012</v>
      </c>
      <c r="C10675" s="10" t="str">
        <f t="shared" si="677"/>
        <v>دستكش ضد برش سبك1404/07/18100012</v>
      </c>
      <c r="D10675" s="10" t="str">
        <f>IFERROR(IF(تحویلی!$E$1="","",IF(NOSA!O10675=تحویلی!$E$1,تحویلی!$E$1&amp;COUNTIF(NOSA!$O$1:O10675,تحویلی!$E$1),"")),"")</f>
        <v/>
      </c>
      <c r="E10675" s="10" t="str">
        <f t="shared" si="678"/>
        <v>9128100012</v>
      </c>
      <c r="F10675" s="10" t="str">
        <f>IFERROR(VLOOKUP(I10675,DATABASE!$N:$O,2,FALSE),"")</f>
        <v>دستكش ضد برش سبك</v>
      </c>
      <c r="G10675" s="476" t="s">
        <v>4366</v>
      </c>
      <c r="H10675" s="476">
        <v>9128</v>
      </c>
      <c r="I10675" s="476" t="s">
        <v>1442</v>
      </c>
      <c r="J10675" s="476" t="s">
        <v>4602</v>
      </c>
      <c r="K10675" s="476">
        <v>1</v>
      </c>
      <c r="L10675" s="476" t="s">
        <v>3</v>
      </c>
      <c r="M10675" s="476" t="s">
        <v>4623</v>
      </c>
      <c r="N10675" s="476" t="s">
        <v>4906</v>
      </c>
      <c r="O10675" s="479">
        <v>100012</v>
      </c>
      <c r="P10675" s="476">
        <v>1</v>
      </c>
      <c r="Q10675" s="10">
        <f t="shared" si="679"/>
        <v>100012</v>
      </c>
    </row>
    <row r="10676" spans="2:17" ht="20.25" customHeight="1">
      <c r="B10676" s="10" t="str">
        <f t="shared" si="676"/>
        <v>دستكش ضد برش سبك100011</v>
      </c>
      <c r="C10676" s="10" t="str">
        <f t="shared" si="677"/>
        <v>دستكش ضد برش سبك1404/07/18100011</v>
      </c>
      <c r="D10676" s="10" t="str">
        <f>IFERROR(IF(تحویلی!$E$1="","",IF(NOSA!O10676=تحویلی!$E$1,تحویلی!$E$1&amp;COUNTIF(NOSA!$O$1:O10676,تحویلی!$E$1),"")),"")</f>
        <v/>
      </c>
      <c r="E10676" s="10" t="str">
        <f t="shared" si="678"/>
        <v>9128100011</v>
      </c>
      <c r="F10676" s="10" t="str">
        <f>IFERROR(VLOOKUP(I10676,DATABASE!$N:$O,2,FALSE),"")</f>
        <v>دستكش ضد برش سبك</v>
      </c>
      <c r="G10676" s="476" t="s">
        <v>4366</v>
      </c>
      <c r="H10676" s="476">
        <v>9128</v>
      </c>
      <c r="I10676" s="476" t="s">
        <v>1442</v>
      </c>
      <c r="J10676" s="476" t="s">
        <v>4602</v>
      </c>
      <c r="K10676" s="476">
        <v>1</v>
      </c>
      <c r="L10676" s="476" t="s">
        <v>3</v>
      </c>
      <c r="M10676" s="476" t="s">
        <v>4623</v>
      </c>
      <c r="N10676" s="476" t="s">
        <v>4847</v>
      </c>
      <c r="O10676" s="479">
        <v>100011</v>
      </c>
      <c r="P10676" s="476">
        <v>1</v>
      </c>
      <c r="Q10676" s="10">
        <f t="shared" si="679"/>
        <v>100011</v>
      </c>
    </row>
    <row r="10677" spans="2:17" ht="20.25" customHeight="1">
      <c r="B10677" s="10" t="str">
        <f t="shared" si="676"/>
        <v>لباس كار نسوز(بلوز و شلوار)947</v>
      </c>
      <c r="C10677" s="10" t="str">
        <f t="shared" si="677"/>
        <v>لباس كار نسوز(بلوز و شلوار)1404/07/19947</v>
      </c>
      <c r="D10677" s="10" t="str">
        <f>IFERROR(IF(تحویلی!$E$1="","",IF(NOSA!O10677=تحویلی!$E$1,تحویلی!$E$1&amp;COUNTIF(NOSA!$O$1:O10677,تحویلی!$E$1),"")),"")</f>
        <v/>
      </c>
      <c r="E10677" s="10" t="str">
        <f t="shared" si="678"/>
        <v>9136947</v>
      </c>
      <c r="F10677" s="10" t="str">
        <f>IFERROR(VLOOKUP(I10677,DATABASE!$N:$O,2,FALSE),"")</f>
        <v>لباس كار نسوز(بلوز و شلوار)</v>
      </c>
      <c r="G10677" s="480" t="s">
        <v>4367</v>
      </c>
      <c r="H10677" s="481">
        <v>9136</v>
      </c>
      <c r="I10677" s="480" t="s">
        <v>1751</v>
      </c>
      <c r="J10677" s="480" t="s">
        <v>4894</v>
      </c>
      <c r="K10677" s="482">
        <v>1</v>
      </c>
      <c r="L10677" s="480" t="s">
        <v>28</v>
      </c>
      <c r="M10677" s="480" t="s">
        <v>4608</v>
      </c>
      <c r="N10677" s="480" t="s">
        <v>4057</v>
      </c>
      <c r="O10677" s="483">
        <v>947</v>
      </c>
      <c r="P10677" s="481">
        <v>0</v>
      </c>
      <c r="Q10677" s="10">
        <f t="shared" si="679"/>
        <v>947</v>
      </c>
    </row>
    <row r="10678" spans="2:17" ht="20.25" customHeight="1">
      <c r="B10678" s="10" t="str">
        <f t="shared" si="676"/>
        <v>چكمه ايمني نسوز947</v>
      </c>
      <c r="C10678" s="10" t="str">
        <f t="shared" si="677"/>
        <v>چكمه ايمني نسوز1404/07/19947</v>
      </c>
      <c r="D10678" s="10" t="str">
        <f>IFERROR(IF(تحویلی!$E$1="","",IF(NOSA!O10678=تحویلی!$E$1,تحویلی!$E$1&amp;COUNTIF(NOSA!$O$1:O10678,تحویلی!$E$1),"")),"")</f>
        <v/>
      </c>
      <c r="E10678" s="10" t="str">
        <f t="shared" si="678"/>
        <v>9136947</v>
      </c>
      <c r="F10678" s="10" t="str">
        <f>IFERROR(VLOOKUP(I10678,DATABASE!$N:$O,2,FALSE),"")</f>
        <v>چكمه ايمني نسوز</v>
      </c>
      <c r="G10678" s="480" t="s">
        <v>4367</v>
      </c>
      <c r="H10678" s="481">
        <v>9136</v>
      </c>
      <c r="I10678" s="480" t="s">
        <v>1749</v>
      </c>
      <c r="J10678" s="480" t="s">
        <v>4750</v>
      </c>
      <c r="K10678" s="482">
        <v>1</v>
      </c>
      <c r="L10678" s="480" t="s">
        <v>3</v>
      </c>
      <c r="M10678" s="480" t="s">
        <v>4608</v>
      </c>
      <c r="N10678" s="480" t="s">
        <v>4057</v>
      </c>
      <c r="O10678" s="483">
        <v>947</v>
      </c>
      <c r="P10678" s="481">
        <v>0</v>
      </c>
      <c r="Q10678" s="10">
        <f t="shared" si="679"/>
        <v>947</v>
      </c>
    </row>
    <row r="10679" spans="2:17" ht="20.25" customHeight="1">
      <c r="B10679" s="10" t="str">
        <f t="shared" si="676"/>
        <v>آستين آلومينيومي947</v>
      </c>
      <c r="C10679" s="10" t="str">
        <f t="shared" si="677"/>
        <v>آستين آلومينيومي1404/07/19947</v>
      </c>
      <c r="D10679" s="10" t="str">
        <f>IFERROR(IF(تحویلی!$E$1="","",IF(NOSA!O10679=تحویلی!$E$1,تحویلی!$E$1&amp;COUNTIF(NOSA!$O$1:O10679,تحویلی!$E$1),"")),"")</f>
        <v/>
      </c>
      <c r="E10679" s="10" t="str">
        <f t="shared" si="678"/>
        <v>9136947</v>
      </c>
      <c r="F10679" s="10" t="str">
        <f>IFERROR(VLOOKUP(I10679,DATABASE!$N:$O,2,FALSE),"")</f>
        <v>آستين آلومينيومي</v>
      </c>
      <c r="G10679" s="480" t="s">
        <v>4367</v>
      </c>
      <c r="H10679" s="481">
        <v>9136</v>
      </c>
      <c r="I10679" s="480" t="s">
        <v>1508</v>
      </c>
      <c r="J10679" s="480" t="s">
        <v>4644</v>
      </c>
      <c r="K10679" s="482">
        <v>1</v>
      </c>
      <c r="L10679" s="480" t="s">
        <v>3</v>
      </c>
      <c r="M10679" s="480" t="s">
        <v>4608</v>
      </c>
      <c r="N10679" s="480" t="s">
        <v>4057</v>
      </c>
      <c r="O10679" s="483">
        <v>947</v>
      </c>
      <c r="P10679" s="481">
        <v>0</v>
      </c>
      <c r="Q10679" s="10">
        <f t="shared" si="679"/>
        <v>947</v>
      </c>
    </row>
    <row r="10680" spans="2:17" ht="20.25" customHeight="1">
      <c r="B10680" s="10" t="str">
        <f t="shared" si="676"/>
        <v>پابند نسوز آلومينيومي947</v>
      </c>
      <c r="C10680" s="10" t="str">
        <f t="shared" si="677"/>
        <v>پابند نسوز آلومينيومي1404/07/19947</v>
      </c>
      <c r="D10680" s="10" t="str">
        <f>IFERROR(IF(تحویلی!$E$1="","",IF(NOSA!O10680=تحویلی!$E$1,تحویلی!$E$1&amp;COUNTIF(NOSA!$O$1:O10680,تحویلی!$E$1),"")),"")</f>
        <v/>
      </c>
      <c r="E10680" s="10" t="str">
        <f t="shared" si="678"/>
        <v>9136947</v>
      </c>
      <c r="F10680" s="10" t="str">
        <f>IFERROR(VLOOKUP(I10680,DATABASE!$N:$O,2,FALSE),"")</f>
        <v>پابند نسوز آلومينيومي</v>
      </c>
      <c r="G10680" s="480" t="s">
        <v>4367</v>
      </c>
      <c r="H10680" s="481">
        <v>9136</v>
      </c>
      <c r="I10680" s="480" t="s">
        <v>2326</v>
      </c>
      <c r="J10680" s="480" t="s">
        <v>4910</v>
      </c>
      <c r="K10680" s="482">
        <v>1</v>
      </c>
      <c r="L10680" s="480" t="s">
        <v>3</v>
      </c>
      <c r="M10680" s="480" t="s">
        <v>4608</v>
      </c>
      <c r="N10680" s="480" t="s">
        <v>4057</v>
      </c>
      <c r="O10680" s="483">
        <v>947</v>
      </c>
      <c r="P10680" s="481">
        <v>0</v>
      </c>
      <c r="Q10680" s="10">
        <f t="shared" si="679"/>
        <v>947</v>
      </c>
    </row>
    <row r="10681" spans="2:17" ht="20.25" customHeight="1">
      <c r="B10681" s="10" t="str">
        <f t="shared" si="676"/>
        <v>پيشبند نسوز آلومينيومي947</v>
      </c>
      <c r="C10681" s="10" t="str">
        <f t="shared" si="677"/>
        <v>پيشبند نسوز آلومينيومي1404/07/19947</v>
      </c>
      <c r="D10681" s="10" t="str">
        <f>IFERROR(IF(تحویلی!$E$1="","",IF(NOSA!O10681=تحویلی!$E$1,تحویلی!$E$1&amp;COUNTIF(NOSA!$O$1:O10681,تحویلی!$E$1),"")),"")</f>
        <v/>
      </c>
      <c r="E10681" s="10" t="str">
        <f t="shared" si="678"/>
        <v>9136947</v>
      </c>
      <c r="F10681" s="10" t="str">
        <f>IFERROR(VLOOKUP(I10681,DATABASE!$N:$O,2,FALSE),"")</f>
        <v>پيشبند نسوز آلومينيومي</v>
      </c>
      <c r="G10681" s="480" t="s">
        <v>4367</v>
      </c>
      <c r="H10681" s="481">
        <v>9136</v>
      </c>
      <c r="I10681" s="480" t="s">
        <v>1464</v>
      </c>
      <c r="J10681" s="480" t="s">
        <v>4783</v>
      </c>
      <c r="K10681" s="482">
        <v>1</v>
      </c>
      <c r="L10681" s="480" t="s">
        <v>8</v>
      </c>
      <c r="M10681" s="480" t="s">
        <v>4608</v>
      </c>
      <c r="N10681" s="480" t="s">
        <v>4057</v>
      </c>
      <c r="O10681" s="483">
        <v>947</v>
      </c>
      <c r="P10681" s="481">
        <v>0</v>
      </c>
      <c r="Q10681" s="10">
        <f t="shared" si="679"/>
        <v>947</v>
      </c>
    </row>
    <row r="10682" spans="2:17" ht="20.25" customHeight="1">
      <c r="B10682" s="10" t="str">
        <f t="shared" si="676"/>
        <v>دستكش ساق بلند نسوز947</v>
      </c>
      <c r="C10682" s="10" t="str">
        <f t="shared" si="677"/>
        <v>دستكش ساق بلند نسوز1404/07/19947</v>
      </c>
      <c r="D10682" s="10" t="str">
        <f>IFERROR(IF(تحویلی!$E$1="","",IF(NOSA!O10682=تحویلی!$E$1,تحویلی!$E$1&amp;COUNTIF(NOSA!$O$1:O10682,تحویلی!$E$1),"")),"")</f>
        <v/>
      </c>
      <c r="E10682" s="10" t="str">
        <f t="shared" si="678"/>
        <v>9136947</v>
      </c>
      <c r="F10682" s="10" t="str">
        <f>IFERROR(VLOOKUP(I10682,DATABASE!$N:$O,2,FALSE),"")</f>
        <v>دستكش ساق بلند نسوز</v>
      </c>
      <c r="G10682" s="480" t="s">
        <v>4367</v>
      </c>
      <c r="H10682" s="481">
        <v>9136</v>
      </c>
      <c r="I10682" s="480" t="s">
        <v>1461</v>
      </c>
      <c r="J10682" s="480" t="s">
        <v>4643</v>
      </c>
      <c r="K10682" s="482">
        <v>1</v>
      </c>
      <c r="L10682" s="480" t="s">
        <v>3</v>
      </c>
      <c r="M10682" s="480" t="s">
        <v>4608</v>
      </c>
      <c r="N10682" s="480" t="s">
        <v>4057</v>
      </c>
      <c r="O10682" s="483">
        <v>947</v>
      </c>
      <c r="P10682" s="481">
        <v>0</v>
      </c>
      <c r="Q10682" s="10">
        <f t="shared" si="679"/>
        <v>947</v>
      </c>
    </row>
    <row r="10683" spans="2:17" ht="20.25" customHeight="1">
      <c r="B10683" s="10" t="str">
        <f t="shared" si="676"/>
        <v>كلاه ايمني947</v>
      </c>
      <c r="C10683" s="10" t="str">
        <f t="shared" si="677"/>
        <v>كلاه ايمني1404/07/19947</v>
      </c>
      <c r="D10683" s="10" t="str">
        <f>IFERROR(IF(تحویلی!$E$1="","",IF(NOSA!O10683=تحویلی!$E$1,تحویلی!$E$1&amp;COUNTIF(NOSA!$O$1:O10683,تحویلی!$E$1),"")),"")</f>
        <v/>
      </c>
      <c r="E10683" s="10" t="str">
        <f t="shared" si="678"/>
        <v>9137947</v>
      </c>
      <c r="F10683" s="10" t="str">
        <f>IFERROR(VLOOKUP(I10683,DATABASE!$N:$O,2,FALSE),"")</f>
        <v>كلاه ايمني</v>
      </c>
      <c r="G10683" s="480" t="s">
        <v>4367</v>
      </c>
      <c r="H10683" s="481">
        <v>9137</v>
      </c>
      <c r="I10683" s="480" t="s">
        <v>1505</v>
      </c>
      <c r="J10683" s="480" t="s">
        <v>4664</v>
      </c>
      <c r="K10683" s="482">
        <v>1</v>
      </c>
      <c r="L10683" s="480" t="s">
        <v>8</v>
      </c>
      <c r="M10683" s="480" t="s">
        <v>4608</v>
      </c>
      <c r="N10683" s="480" t="s">
        <v>4057</v>
      </c>
      <c r="O10683" s="483">
        <v>947</v>
      </c>
      <c r="P10683" s="481">
        <v>0</v>
      </c>
      <c r="Q10683" s="10">
        <f t="shared" si="679"/>
        <v>947</v>
      </c>
    </row>
    <row r="10684" spans="2:17" ht="20.25" customHeight="1">
      <c r="B10684" s="10" t="str">
        <f t="shared" si="676"/>
        <v>نقاب تيره محافظ صورت معمولي947</v>
      </c>
      <c r="C10684" s="10" t="str">
        <f t="shared" si="677"/>
        <v>نقاب تيره محافظ صورت معمولي1404/07/19947</v>
      </c>
      <c r="D10684" s="10" t="str">
        <f>IFERROR(IF(تحویلی!$E$1="","",IF(NOSA!O10684=تحویلی!$E$1,تحویلی!$E$1&amp;COUNTIF(NOSA!$O$1:O10684,تحویلی!$E$1),"")),"")</f>
        <v/>
      </c>
      <c r="E10684" s="10" t="str">
        <f t="shared" si="678"/>
        <v>9137947</v>
      </c>
      <c r="F10684" s="10" t="str">
        <f>IFERROR(VLOOKUP(I10684,DATABASE!$N:$O,2,FALSE),"")</f>
        <v>نقاب تيره محافظ صورت معمولي</v>
      </c>
      <c r="G10684" s="480" t="s">
        <v>4367</v>
      </c>
      <c r="H10684" s="481">
        <v>9137</v>
      </c>
      <c r="I10684" s="480" t="s">
        <v>1557</v>
      </c>
      <c r="J10684" s="480" t="s">
        <v>4682</v>
      </c>
      <c r="K10684" s="482">
        <v>1</v>
      </c>
      <c r="L10684" s="480" t="s">
        <v>8</v>
      </c>
      <c r="M10684" s="480" t="s">
        <v>4608</v>
      </c>
      <c r="N10684" s="480" t="s">
        <v>4057</v>
      </c>
      <c r="O10684" s="483">
        <v>947</v>
      </c>
      <c r="P10684" s="481">
        <v>0</v>
      </c>
      <c r="Q10684" s="10">
        <f t="shared" si="679"/>
        <v>947</v>
      </c>
    </row>
    <row r="10685" spans="2:17" ht="20.25" customHeight="1">
      <c r="B10685" s="10" t="str">
        <f t="shared" si="676"/>
        <v>رابط فنري نقاب كلاه ايمني947</v>
      </c>
      <c r="C10685" s="10" t="str">
        <f t="shared" si="677"/>
        <v>رابط فنري نقاب كلاه ايمني1404/07/19947</v>
      </c>
      <c r="D10685" s="10" t="str">
        <f>IFERROR(IF(تحویلی!$E$1="","",IF(NOSA!O10685=تحویلی!$E$1,تحویلی!$E$1&amp;COUNTIF(NOSA!$O$1:O10685,تحویلی!$E$1),"")),"")</f>
        <v/>
      </c>
      <c r="E10685" s="10" t="str">
        <f t="shared" si="678"/>
        <v>9137947</v>
      </c>
      <c r="F10685" s="10" t="str">
        <f>IFERROR(VLOOKUP(I10685,DATABASE!$N:$O,2,FALSE),"")</f>
        <v>رابط فنري نقاب كلاه ايمني</v>
      </c>
      <c r="G10685" s="480" t="s">
        <v>4367</v>
      </c>
      <c r="H10685" s="481">
        <v>9137</v>
      </c>
      <c r="I10685" s="480" t="s">
        <v>1454</v>
      </c>
      <c r="J10685" s="480" t="s">
        <v>4714</v>
      </c>
      <c r="K10685" s="482">
        <v>1</v>
      </c>
      <c r="L10685" s="480" t="s">
        <v>8</v>
      </c>
      <c r="M10685" s="480" t="s">
        <v>4608</v>
      </c>
      <c r="N10685" s="480" t="s">
        <v>4057</v>
      </c>
      <c r="O10685" s="483">
        <v>947</v>
      </c>
      <c r="P10685" s="481">
        <v>0</v>
      </c>
      <c r="Q10685" s="10">
        <f t="shared" si="679"/>
        <v>947</v>
      </c>
    </row>
    <row r="10686" spans="2:17" ht="20.25" customHeight="1">
      <c r="B10686" s="10" t="str">
        <f t="shared" si="676"/>
        <v>947</v>
      </c>
      <c r="C10686" s="10" t="str">
        <f t="shared" si="677"/>
        <v>1404/07/19947</v>
      </c>
      <c r="D10686" s="10" t="str">
        <f>IFERROR(IF(تحویلی!$E$1="","",IF(NOSA!O10686=تحویلی!$E$1,تحویلی!$E$1&amp;COUNTIF(NOSA!$O$1:O10686,تحویلی!$E$1),"")),"")</f>
        <v/>
      </c>
      <c r="E10686" s="10" t="str">
        <f t="shared" si="678"/>
        <v>9137947</v>
      </c>
      <c r="F10686" s="10" t="str">
        <f>IFERROR(VLOOKUP(I10686,DATABASE!$N:$O,2,FALSE),"")</f>
        <v/>
      </c>
      <c r="G10686" s="480" t="s">
        <v>4367</v>
      </c>
      <c r="H10686" s="481">
        <v>9137</v>
      </c>
      <c r="I10686" s="480" t="s">
        <v>3559</v>
      </c>
      <c r="J10686" s="480" t="s">
        <v>4625</v>
      </c>
      <c r="K10686" s="482">
        <v>1</v>
      </c>
      <c r="L10686" s="480" t="s">
        <v>8</v>
      </c>
      <c r="M10686" s="480" t="s">
        <v>4608</v>
      </c>
      <c r="N10686" s="480" t="s">
        <v>4057</v>
      </c>
      <c r="O10686" s="483">
        <v>947</v>
      </c>
      <c r="P10686" s="481">
        <v>0</v>
      </c>
      <c r="Q10686" s="10">
        <f t="shared" si="679"/>
        <v>947</v>
      </c>
    </row>
    <row r="10687" spans="2:17" ht="20.25" customHeight="1">
      <c r="B10687" s="10" t="str">
        <f t="shared" si="676"/>
        <v>947</v>
      </c>
      <c r="C10687" s="10" t="str">
        <f t="shared" si="677"/>
        <v>1404/07/19947</v>
      </c>
      <c r="D10687" s="10" t="str">
        <f>IFERROR(IF(تحویلی!$E$1="","",IF(NOSA!O10687=تحویلی!$E$1,تحویلی!$E$1&amp;COUNTIF(NOSA!$O$1:O10687,تحویلی!$E$1),"")),"")</f>
        <v/>
      </c>
      <c r="E10687" s="10" t="str">
        <f t="shared" si="678"/>
        <v>9137947</v>
      </c>
      <c r="F10687" s="10" t="str">
        <f>IFERROR(VLOOKUP(I10687,DATABASE!$N:$O,2,FALSE),"")</f>
        <v/>
      </c>
      <c r="G10687" s="480" t="s">
        <v>4367</v>
      </c>
      <c r="H10687" s="481">
        <v>9137</v>
      </c>
      <c r="I10687" s="480" t="s">
        <v>2699</v>
      </c>
      <c r="J10687" s="480" t="s">
        <v>4616</v>
      </c>
      <c r="K10687" s="482">
        <v>1</v>
      </c>
      <c r="L10687" s="480" t="s">
        <v>8</v>
      </c>
      <c r="M10687" s="480" t="s">
        <v>4608</v>
      </c>
      <c r="N10687" s="480" t="s">
        <v>4057</v>
      </c>
      <c r="O10687" s="483">
        <v>947</v>
      </c>
      <c r="P10687" s="481">
        <v>0</v>
      </c>
      <c r="Q10687" s="10">
        <f t="shared" si="679"/>
        <v>947</v>
      </c>
    </row>
    <row r="10688" spans="2:17" ht="20.25" customHeight="1">
      <c r="B10688" s="10" t="str">
        <f t="shared" si="676"/>
        <v>هدگير نقاب947</v>
      </c>
      <c r="C10688" s="10" t="str">
        <f t="shared" si="677"/>
        <v>هدگير نقاب1404/07/19947</v>
      </c>
      <c r="D10688" s="10" t="str">
        <f>IFERROR(IF(تحویلی!$E$1="","",IF(NOSA!O10688=تحویلی!$E$1,تحویلی!$E$1&amp;COUNTIF(NOSA!$O$1:O10688,تحویلی!$E$1),"")),"")</f>
        <v/>
      </c>
      <c r="E10688" s="10" t="str">
        <f t="shared" si="678"/>
        <v>9137947</v>
      </c>
      <c r="F10688" s="10" t="str">
        <f>IFERROR(VLOOKUP(I10688,DATABASE!$N:$O,2,FALSE),"")</f>
        <v>هدگير نقاب</v>
      </c>
      <c r="G10688" s="480" t="s">
        <v>4367</v>
      </c>
      <c r="H10688" s="481">
        <v>9137</v>
      </c>
      <c r="I10688" s="480" t="s">
        <v>1468</v>
      </c>
      <c r="J10688" s="480" t="s">
        <v>4728</v>
      </c>
      <c r="K10688" s="482">
        <v>1</v>
      </c>
      <c r="L10688" s="480" t="s">
        <v>8</v>
      </c>
      <c r="M10688" s="480" t="s">
        <v>4608</v>
      </c>
      <c r="N10688" s="480" t="s">
        <v>4057</v>
      </c>
      <c r="O10688" s="483">
        <v>947</v>
      </c>
      <c r="P10688" s="481">
        <v>0</v>
      </c>
      <c r="Q10688" s="10">
        <f t="shared" si="679"/>
        <v>947</v>
      </c>
    </row>
    <row r="10689" spans="2:17" ht="20.25" customHeight="1">
      <c r="B10689" s="10" t="str">
        <f t="shared" si="676"/>
        <v>ماسك N95) FFP2 )741</v>
      </c>
      <c r="C10689" s="10" t="str">
        <f t="shared" si="677"/>
        <v>ماسك N95) FFP2 )1404/07/19741</v>
      </c>
      <c r="D10689" s="10" t="str">
        <f>IFERROR(IF(تحویلی!$E$1="","",IF(NOSA!O10689=تحویلی!$E$1,تحویلی!$E$1&amp;COUNTIF(NOSA!$O$1:O10689,تحویلی!$E$1),"")),"")</f>
        <v/>
      </c>
      <c r="E10689" s="10" t="str">
        <f t="shared" si="678"/>
        <v>9138741</v>
      </c>
      <c r="F10689" s="10" t="str">
        <f>IFERROR(VLOOKUP(I10689,DATABASE!$N:$O,2,FALSE),"")</f>
        <v>ماسك N95) FFP2 )</v>
      </c>
      <c r="G10689" s="480" t="s">
        <v>4367</v>
      </c>
      <c r="H10689" s="481">
        <v>9138</v>
      </c>
      <c r="I10689" s="480" t="s">
        <v>1469</v>
      </c>
      <c r="J10689" s="480" t="s">
        <v>4614</v>
      </c>
      <c r="K10689" s="482">
        <v>60</v>
      </c>
      <c r="L10689" s="480" t="s">
        <v>8</v>
      </c>
      <c r="M10689" s="480" t="s">
        <v>63</v>
      </c>
      <c r="N10689" s="480" t="s">
        <v>3324</v>
      </c>
      <c r="O10689" s="483">
        <v>741</v>
      </c>
      <c r="P10689" s="481">
        <v>0</v>
      </c>
      <c r="Q10689" s="10">
        <f t="shared" si="679"/>
        <v>741</v>
      </c>
    </row>
    <row r="10690" spans="2:17" ht="20.25" customHeight="1">
      <c r="B10690" s="10" t="str">
        <f t="shared" si="676"/>
        <v>ماسك بهداشتي يكبار مصرف741</v>
      </c>
      <c r="C10690" s="10" t="str">
        <f t="shared" si="677"/>
        <v>ماسك بهداشتي يكبار مصرف1404/07/19741</v>
      </c>
      <c r="D10690" s="10" t="str">
        <f>IFERROR(IF(تحویلی!$E$1="","",IF(NOSA!O10690=تحویلی!$E$1,تحویلی!$E$1&amp;COUNTIF(NOSA!$O$1:O10690,تحویلی!$E$1),"")),"")</f>
        <v/>
      </c>
      <c r="E10690" s="10" t="str">
        <f t="shared" si="678"/>
        <v>9138741</v>
      </c>
      <c r="F10690" s="10" t="str">
        <f>IFERROR(VLOOKUP(I10690,DATABASE!$N:$O,2,FALSE),"")</f>
        <v>ماسك بهداشتي يكبار مصرف</v>
      </c>
      <c r="G10690" s="480" t="s">
        <v>4367</v>
      </c>
      <c r="H10690" s="481">
        <v>9138</v>
      </c>
      <c r="I10690" s="480" t="s">
        <v>1761</v>
      </c>
      <c r="J10690" s="480" t="s">
        <v>4861</v>
      </c>
      <c r="K10690" s="482">
        <v>50</v>
      </c>
      <c r="L10690" s="480" t="s">
        <v>8</v>
      </c>
      <c r="M10690" s="480" t="s">
        <v>63</v>
      </c>
      <c r="N10690" s="480" t="s">
        <v>3324</v>
      </c>
      <c r="O10690" s="483">
        <v>741</v>
      </c>
      <c r="P10690" s="481">
        <v>0</v>
      </c>
      <c r="Q10690" s="10">
        <f t="shared" si="679"/>
        <v>741</v>
      </c>
    </row>
    <row r="10691" spans="2:17" ht="20.25" customHeight="1">
      <c r="B10691" s="10" t="str">
        <f t="shared" si="676"/>
        <v>دستكش كف مواد سبك955</v>
      </c>
      <c r="C10691" s="10" t="str">
        <f t="shared" si="677"/>
        <v>دستكش كف مواد سبك1404/07/19955</v>
      </c>
      <c r="D10691" s="10" t="str">
        <f>IFERROR(IF(تحویلی!$E$1="","",IF(NOSA!O10691=تحویلی!$E$1,تحویلی!$E$1&amp;COUNTIF(NOSA!$O$1:O10691,تحویلی!$E$1),"")),"")</f>
        <v/>
      </c>
      <c r="E10691" s="10" t="str">
        <f t="shared" si="678"/>
        <v>9139955</v>
      </c>
      <c r="F10691" s="10" t="str">
        <f>IFERROR(VLOOKUP(I10691,DATABASE!$N:$O,2,FALSE),"")</f>
        <v>دستكش كف مواد سبك</v>
      </c>
      <c r="G10691" s="480" t="s">
        <v>4367</v>
      </c>
      <c r="H10691" s="481">
        <v>9139</v>
      </c>
      <c r="I10691" s="480" t="s">
        <v>1456</v>
      </c>
      <c r="J10691" s="480" t="s">
        <v>4605</v>
      </c>
      <c r="K10691" s="482">
        <v>1</v>
      </c>
      <c r="L10691" s="480" t="s">
        <v>3</v>
      </c>
      <c r="M10691" s="480" t="s">
        <v>4603</v>
      </c>
      <c r="N10691" s="480" t="s">
        <v>4304</v>
      </c>
      <c r="O10691" s="483">
        <v>955</v>
      </c>
      <c r="P10691" s="481">
        <v>1</v>
      </c>
      <c r="Q10691" s="10">
        <f t="shared" si="679"/>
        <v>955</v>
      </c>
    </row>
    <row r="10692" spans="2:17" ht="20.25" customHeight="1">
      <c r="B10692" s="10" t="str">
        <f t="shared" si="676"/>
        <v>لباس كار كارشناسي698</v>
      </c>
      <c r="C10692" s="10" t="str">
        <f t="shared" si="677"/>
        <v>لباس كار كارشناسي1404/07/19698</v>
      </c>
      <c r="D10692" s="10" t="str">
        <f>IFERROR(IF(تحویلی!$E$1="","",IF(NOSA!O10692=تحویلی!$E$1,تحویلی!$E$1&amp;COUNTIF(NOSA!$O$1:O10692,تحویلی!$E$1),"")),"")</f>
        <v/>
      </c>
      <c r="E10692" s="10" t="str">
        <f t="shared" si="678"/>
        <v>9143698</v>
      </c>
      <c r="F10692" s="10" t="str">
        <f>IFERROR(VLOOKUP(I10692,DATABASE!$N:$O,2,FALSE),"")</f>
        <v>لباس كار كارشناسي</v>
      </c>
      <c r="G10692" s="480" t="s">
        <v>4367</v>
      </c>
      <c r="H10692" s="481">
        <v>9143</v>
      </c>
      <c r="I10692" s="480" t="s">
        <v>1754</v>
      </c>
      <c r="J10692" s="480" t="s">
        <v>4676</v>
      </c>
      <c r="K10692" s="482">
        <v>1</v>
      </c>
      <c r="L10692" s="480" t="s">
        <v>28</v>
      </c>
      <c r="M10692" s="480" t="s">
        <v>4608</v>
      </c>
      <c r="N10692" s="480" t="s">
        <v>1848</v>
      </c>
      <c r="O10692" s="483">
        <v>698</v>
      </c>
      <c r="P10692" s="481">
        <v>1</v>
      </c>
      <c r="Q10692" s="10">
        <f t="shared" si="679"/>
        <v>698</v>
      </c>
    </row>
    <row r="10693" spans="2:17" ht="20.25" customHeight="1">
      <c r="B10693" s="10" t="str">
        <f t="shared" si="676"/>
        <v>دستكش ضد برش سبك460</v>
      </c>
      <c r="C10693" s="10" t="str">
        <f t="shared" si="677"/>
        <v>دستكش ضد برش سبك1404/07/19460</v>
      </c>
      <c r="D10693" s="10" t="str">
        <f>IFERROR(IF(تحویلی!$E$1="","",IF(NOSA!O10693=تحویلی!$E$1,تحویلی!$E$1&amp;COUNTIF(NOSA!$O$1:O10693,تحویلی!$E$1),"")),"")</f>
        <v/>
      </c>
      <c r="E10693" s="10" t="str">
        <f t="shared" si="678"/>
        <v>9144460</v>
      </c>
      <c r="F10693" s="10" t="str">
        <f>IFERROR(VLOOKUP(I10693,DATABASE!$N:$O,2,FALSE),"")</f>
        <v>دستكش ضد برش سبك</v>
      </c>
      <c r="G10693" s="480" t="s">
        <v>4367</v>
      </c>
      <c r="H10693" s="481">
        <v>9144</v>
      </c>
      <c r="I10693" s="480" t="s">
        <v>1442</v>
      </c>
      <c r="J10693" s="480" t="s">
        <v>4602</v>
      </c>
      <c r="K10693" s="482">
        <v>1</v>
      </c>
      <c r="L10693" s="480" t="s">
        <v>3</v>
      </c>
      <c r="M10693" s="480" t="s">
        <v>4603</v>
      </c>
      <c r="N10693" s="480" t="s">
        <v>1302</v>
      </c>
      <c r="O10693" s="483">
        <v>460</v>
      </c>
      <c r="P10693" s="481">
        <v>1</v>
      </c>
      <c r="Q10693" s="10">
        <f t="shared" si="679"/>
        <v>460</v>
      </c>
    </row>
    <row r="10694" spans="2:17" ht="20.25" customHeight="1">
      <c r="B10694" s="10" t="str">
        <f t="shared" si="676"/>
        <v>دستكش ساق بلند نسوز848</v>
      </c>
      <c r="C10694" s="10" t="str">
        <f t="shared" si="677"/>
        <v>دستكش ساق بلند نسوز1404/07/19848</v>
      </c>
      <c r="D10694" s="10" t="str">
        <f>IFERROR(IF(تحویلی!$E$1="","",IF(NOSA!O10694=تحویلی!$E$1,تحویلی!$E$1&amp;COUNTIF(NOSA!$O$1:O10694,تحویلی!$E$1),"")),"")</f>
        <v/>
      </c>
      <c r="E10694" s="10" t="str">
        <f t="shared" si="678"/>
        <v>9146848</v>
      </c>
      <c r="F10694" s="10" t="str">
        <f>IFERROR(VLOOKUP(I10694,DATABASE!$N:$O,2,FALSE),"")</f>
        <v>دستكش ساق بلند نسوز</v>
      </c>
      <c r="G10694" s="480" t="s">
        <v>4367</v>
      </c>
      <c r="H10694" s="481">
        <v>9146</v>
      </c>
      <c r="I10694" s="480" t="s">
        <v>1461</v>
      </c>
      <c r="J10694" s="480" t="s">
        <v>4643</v>
      </c>
      <c r="K10694" s="482">
        <v>1</v>
      </c>
      <c r="L10694" s="480" t="s">
        <v>3</v>
      </c>
      <c r="M10694" s="480" t="s">
        <v>4603</v>
      </c>
      <c r="N10694" s="480" t="s">
        <v>4626</v>
      </c>
      <c r="O10694" s="483">
        <v>848</v>
      </c>
      <c r="P10694" s="481">
        <v>1</v>
      </c>
      <c r="Q10694" s="10">
        <f t="shared" si="679"/>
        <v>848</v>
      </c>
    </row>
    <row r="10695" spans="2:17" ht="20.25" customHeight="1">
      <c r="B10695" s="10" t="str">
        <f t="shared" si="676"/>
        <v>دستكش ضد برش سبك121</v>
      </c>
      <c r="C10695" s="10" t="str">
        <f t="shared" si="677"/>
        <v>دستكش ضد برش سبك1404/07/19121</v>
      </c>
      <c r="D10695" s="10" t="str">
        <f>IFERROR(IF(تحویلی!$E$1="","",IF(NOSA!O10695=تحویلی!$E$1,تحویلی!$E$1&amp;COUNTIF(NOSA!$O$1:O10695,تحویلی!$E$1),"")),"")</f>
        <v/>
      </c>
      <c r="E10695" s="10" t="str">
        <f t="shared" si="678"/>
        <v>9148121</v>
      </c>
      <c r="F10695" s="10" t="str">
        <f>IFERROR(VLOOKUP(I10695,DATABASE!$N:$O,2,FALSE),"")</f>
        <v>دستكش ضد برش سبك</v>
      </c>
      <c r="G10695" s="480" t="s">
        <v>4367</v>
      </c>
      <c r="H10695" s="481">
        <v>9148</v>
      </c>
      <c r="I10695" s="480" t="s">
        <v>1442</v>
      </c>
      <c r="J10695" s="480" t="s">
        <v>4602</v>
      </c>
      <c r="K10695" s="482">
        <v>1</v>
      </c>
      <c r="L10695" s="480" t="s">
        <v>3</v>
      </c>
      <c r="M10695" s="480" t="s">
        <v>4608</v>
      </c>
      <c r="N10695" s="480" t="s">
        <v>4911</v>
      </c>
      <c r="O10695" s="483">
        <v>121</v>
      </c>
      <c r="P10695" s="481">
        <v>1</v>
      </c>
      <c r="Q10695" s="10">
        <f t="shared" si="679"/>
        <v>121</v>
      </c>
    </row>
    <row r="10696" spans="2:17" ht="20.25" customHeight="1">
      <c r="B10696" s="10" t="str">
        <f t="shared" si="676"/>
        <v>دستكش ضد برش سبك933</v>
      </c>
      <c r="C10696" s="10" t="str">
        <f t="shared" si="677"/>
        <v>دستكش ضد برش سبك1404/07/19933</v>
      </c>
      <c r="D10696" s="10" t="str">
        <f>IFERROR(IF(تحویلی!$E$1="","",IF(NOSA!O10696=تحویلی!$E$1,تحویلی!$E$1&amp;COUNTIF(NOSA!$O$1:O10696,تحویلی!$E$1),"")),"")</f>
        <v/>
      </c>
      <c r="E10696" s="10" t="str">
        <f t="shared" si="678"/>
        <v>9149933</v>
      </c>
      <c r="F10696" s="10" t="str">
        <f>IFERROR(VLOOKUP(I10696,DATABASE!$N:$O,2,FALSE),"")</f>
        <v>دستكش ضد برش سبك</v>
      </c>
      <c r="G10696" s="480" t="s">
        <v>4367</v>
      </c>
      <c r="H10696" s="481">
        <v>9149</v>
      </c>
      <c r="I10696" s="480" t="s">
        <v>1442</v>
      </c>
      <c r="J10696" s="480" t="s">
        <v>4602</v>
      </c>
      <c r="K10696" s="482">
        <v>1</v>
      </c>
      <c r="L10696" s="480" t="s">
        <v>3</v>
      </c>
      <c r="M10696" s="480" t="s">
        <v>4603</v>
      </c>
      <c r="N10696" s="480" t="s">
        <v>4715</v>
      </c>
      <c r="O10696" s="483">
        <v>933</v>
      </c>
      <c r="P10696" s="481">
        <v>1</v>
      </c>
      <c r="Q10696" s="10">
        <f t="shared" si="679"/>
        <v>933</v>
      </c>
    </row>
    <row r="10697" spans="2:17" ht="20.25" customHeight="1">
      <c r="B10697" s="10" t="str">
        <f t="shared" si="676"/>
        <v>دستكش كف مواد سبك954</v>
      </c>
      <c r="C10697" s="10" t="str">
        <f t="shared" si="677"/>
        <v>دستكش كف مواد سبك1404/07/19954</v>
      </c>
      <c r="D10697" s="10" t="str">
        <f>IFERROR(IF(تحویلی!$E$1="","",IF(NOSA!O10697=تحویلی!$E$1,تحویلی!$E$1&amp;COUNTIF(NOSA!$O$1:O10697,تحویلی!$E$1),"")),"")</f>
        <v/>
      </c>
      <c r="E10697" s="10" t="str">
        <f t="shared" si="678"/>
        <v>9150954</v>
      </c>
      <c r="F10697" s="10" t="str">
        <f>IFERROR(VLOOKUP(I10697,DATABASE!$N:$O,2,FALSE),"")</f>
        <v>دستكش كف مواد سبك</v>
      </c>
      <c r="G10697" s="480" t="s">
        <v>4367</v>
      </c>
      <c r="H10697" s="481">
        <v>9150</v>
      </c>
      <c r="I10697" s="480" t="s">
        <v>1456</v>
      </c>
      <c r="J10697" s="480" t="s">
        <v>4605</v>
      </c>
      <c r="K10697" s="482">
        <v>1</v>
      </c>
      <c r="L10697" s="480" t="s">
        <v>3</v>
      </c>
      <c r="M10697" s="480" t="s">
        <v>4603</v>
      </c>
      <c r="N10697" s="480" t="s">
        <v>4696</v>
      </c>
      <c r="O10697" s="483">
        <v>954</v>
      </c>
      <c r="P10697" s="481">
        <v>1</v>
      </c>
      <c r="Q10697" s="10">
        <f t="shared" si="679"/>
        <v>954</v>
      </c>
    </row>
    <row r="10698" spans="2:17" ht="20.25" customHeight="1">
      <c r="B10698" s="10" t="str">
        <f t="shared" si="676"/>
        <v>145</v>
      </c>
      <c r="C10698" s="10" t="str">
        <f t="shared" si="677"/>
        <v>1404/07/19145</v>
      </c>
      <c r="D10698" s="10" t="str">
        <f>IFERROR(IF(تحویلی!$E$1="","",IF(NOSA!O10698=تحویلی!$E$1,تحویلی!$E$1&amp;COUNTIF(NOSA!$O$1:O10698,تحویلی!$E$1),"")),"")</f>
        <v/>
      </c>
      <c r="E10698" s="10" t="str">
        <f t="shared" si="678"/>
        <v>9176145</v>
      </c>
      <c r="F10698" s="10" t="str">
        <f>IFERROR(VLOOKUP(I10698,DATABASE!$N:$O,2,FALSE),"")</f>
        <v/>
      </c>
      <c r="G10698" s="480" t="s">
        <v>4367</v>
      </c>
      <c r="H10698" s="481">
        <v>9176</v>
      </c>
      <c r="I10698" s="480" t="s">
        <v>2699</v>
      </c>
      <c r="J10698" s="480" t="s">
        <v>4616</v>
      </c>
      <c r="K10698" s="482">
        <v>1</v>
      </c>
      <c r="L10698" s="480" t="s">
        <v>8</v>
      </c>
      <c r="M10698" s="480" t="s">
        <v>4608</v>
      </c>
      <c r="N10698" s="480" t="s">
        <v>1859</v>
      </c>
      <c r="O10698" s="483">
        <v>145</v>
      </c>
      <c r="P10698" s="481">
        <v>1</v>
      </c>
      <c r="Q10698" s="10">
        <f t="shared" si="679"/>
        <v>145</v>
      </c>
    </row>
    <row r="10699" spans="2:17" ht="20.25" customHeight="1">
      <c r="B10699" s="10" t="str">
        <f t="shared" si="676"/>
        <v>دستكش ضد برش سبك66</v>
      </c>
      <c r="C10699" s="10" t="str">
        <f t="shared" si="677"/>
        <v>دستكش ضد برش سبك1404/07/1966</v>
      </c>
      <c r="D10699" s="10" t="str">
        <f>IFERROR(IF(تحویلی!$E$1="","",IF(NOSA!O10699=تحویلی!$E$1,تحویلی!$E$1&amp;COUNTIF(NOSA!$O$1:O10699,تحویلی!$E$1),"")),"")</f>
        <v/>
      </c>
      <c r="E10699" s="10" t="str">
        <f t="shared" si="678"/>
        <v>917866</v>
      </c>
      <c r="F10699" s="10" t="str">
        <f>IFERROR(VLOOKUP(I10699,DATABASE!$N:$O,2,FALSE),"")</f>
        <v>دستكش ضد برش سبك</v>
      </c>
      <c r="G10699" s="480" t="s">
        <v>4367</v>
      </c>
      <c r="H10699" s="481">
        <v>9178</v>
      </c>
      <c r="I10699" s="480" t="s">
        <v>1442</v>
      </c>
      <c r="J10699" s="480" t="s">
        <v>4602</v>
      </c>
      <c r="K10699" s="482">
        <v>1</v>
      </c>
      <c r="L10699" s="480" t="s">
        <v>3</v>
      </c>
      <c r="M10699" s="480" t="s">
        <v>40</v>
      </c>
      <c r="N10699" s="480" t="s">
        <v>469</v>
      </c>
      <c r="O10699" s="483">
        <v>66</v>
      </c>
      <c r="P10699" s="481">
        <v>1</v>
      </c>
      <c r="Q10699" s="10">
        <f t="shared" si="679"/>
        <v>66</v>
      </c>
    </row>
    <row r="10700" spans="2:17" ht="20.25" customHeight="1">
      <c r="B10700" s="10" t="str">
        <f t="shared" si="676"/>
        <v>دستكش ضد برش سبك458</v>
      </c>
      <c r="C10700" s="10" t="str">
        <f t="shared" si="677"/>
        <v>دستكش ضد برش سبك1404/07/19458</v>
      </c>
      <c r="D10700" s="10" t="str">
        <f>IFERROR(IF(تحویلی!$E$1="","",IF(NOSA!O10700=تحویلی!$E$1,تحویلی!$E$1&amp;COUNTIF(NOSA!$O$1:O10700,تحویلی!$E$1),"")),"")</f>
        <v/>
      </c>
      <c r="E10700" s="10" t="str">
        <f t="shared" si="678"/>
        <v>9182458</v>
      </c>
      <c r="F10700" s="10" t="str">
        <f>IFERROR(VLOOKUP(I10700,DATABASE!$N:$O,2,FALSE),"")</f>
        <v>دستكش ضد برش سبك</v>
      </c>
      <c r="G10700" s="480" t="s">
        <v>4367</v>
      </c>
      <c r="H10700" s="481">
        <v>9182</v>
      </c>
      <c r="I10700" s="480" t="s">
        <v>1442</v>
      </c>
      <c r="J10700" s="480" t="s">
        <v>4602</v>
      </c>
      <c r="K10700" s="482">
        <v>1</v>
      </c>
      <c r="L10700" s="480" t="s">
        <v>3</v>
      </c>
      <c r="M10700" s="480" t="s">
        <v>4608</v>
      </c>
      <c r="N10700" s="480" t="s">
        <v>4912</v>
      </c>
      <c r="O10700" s="483">
        <v>458</v>
      </c>
      <c r="P10700" s="481">
        <v>1</v>
      </c>
      <c r="Q10700" s="10">
        <f t="shared" si="679"/>
        <v>458</v>
      </c>
    </row>
    <row r="10701" spans="2:17" ht="20.25" customHeight="1">
      <c r="B10701" s="10" t="str">
        <f t="shared" si="676"/>
        <v>دستكش ساق بلند نسوز458</v>
      </c>
      <c r="C10701" s="10" t="str">
        <f t="shared" si="677"/>
        <v>دستكش ساق بلند نسوز1404/07/19458</v>
      </c>
      <c r="D10701" s="10" t="str">
        <f>IFERROR(IF(تحویلی!$E$1="","",IF(NOSA!O10701=تحویلی!$E$1,تحویلی!$E$1&amp;COUNTIF(NOSA!$O$1:O10701,تحویلی!$E$1),"")),"")</f>
        <v/>
      </c>
      <c r="E10701" s="10" t="str">
        <f t="shared" si="678"/>
        <v>9182458</v>
      </c>
      <c r="F10701" s="10" t="str">
        <f>IFERROR(VLOOKUP(I10701,DATABASE!$N:$O,2,FALSE),"")</f>
        <v>دستكش ساق بلند نسوز</v>
      </c>
      <c r="G10701" s="480" t="s">
        <v>4367</v>
      </c>
      <c r="H10701" s="481">
        <v>9182</v>
      </c>
      <c r="I10701" s="480" t="s">
        <v>1461</v>
      </c>
      <c r="J10701" s="480" t="s">
        <v>4643</v>
      </c>
      <c r="K10701" s="482">
        <v>1</v>
      </c>
      <c r="L10701" s="480" t="s">
        <v>3</v>
      </c>
      <c r="M10701" s="480" t="s">
        <v>4608</v>
      </c>
      <c r="N10701" s="480" t="s">
        <v>4912</v>
      </c>
      <c r="O10701" s="483">
        <v>458</v>
      </c>
      <c r="P10701" s="481">
        <v>1</v>
      </c>
      <c r="Q10701" s="10">
        <f t="shared" si="679"/>
        <v>458</v>
      </c>
    </row>
    <row r="10702" spans="2:17" ht="20.25" customHeight="1">
      <c r="B10702" s="10" t="str">
        <f t="shared" si="676"/>
        <v>نقاب تيره محافظ صورت معمولي606</v>
      </c>
      <c r="C10702" s="10" t="str">
        <f t="shared" si="677"/>
        <v>نقاب تيره محافظ صورت معمولي1404/07/19606</v>
      </c>
      <c r="D10702" s="10" t="str">
        <f>IFERROR(IF(تحویلی!$E$1="","",IF(NOSA!O10702=تحویلی!$E$1,تحویلی!$E$1&amp;COUNTIF(NOSA!$O$1:O10702,تحویلی!$E$1),"")),"")</f>
        <v/>
      </c>
      <c r="E10702" s="10" t="str">
        <f t="shared" si="678"/>
        <v>9182606</v>
      </c>
      <c r="F10702" s="10" t="str">
        <f>IFERROR(VLOOKUP(I10702,DATABASE!$N:$O,2,FALSE),"")</f>
        <v>نقاب تيره محافظ صورت معمولي</v>
      </c>
      <c r="G10702" s="480" t="s">
        <v>4367</v>
      </c>
      <c r="H10702" s="481">
        <v>9182</v>
      </c>
      <c r="I10702" s="480" t="s">
        <v>1557</v>
      </c>
      <c r="J10702" s="480" t="s">
        <v>4682</v>
      </c>
      <c r="K10702" s="482">
        <v>1</v>
      </c>
      <c r="L10702" s="480" t="s">
        <v>8</v>
      </c>
      <c r="M10702" s="480" t="s">
        <v>4608</v>
      </c>
      <c r="N10702" s="480" t="s">
        <v>2748</v>
      </c>
      <c r="O10702" s="483">
        <v>606</v>
      </c>
      <c r="P10702" s="481">
        <v>1</v>
      </c>
      <c r="Q10702" s="10">
        <f t="shared" si="679"/>
        <v>606</v>
      </c>
    </row>
    <row r="10703" spans="2:17" ht="20.25" customHeight="1">
      <c r="B10703" s="10" t="str">
        <f t="shared" ref="B10703:B10766" si="680">F10703&amp;Q10703</f>
        <v>رابط فنري نقاب كلاه ايمني606</v>
      </c>
      <c r="C10703" s="10" t="str">
        <f t="shared" ref="C10703:C10766" si="681">F10703&amp;G10703&amp;O10703</f>
        <v>رابط فنري نقاب كلاه ايمني1404/07/19606</v>
      </c>
      <c r="D10703" s="10" t="str">
        <f>IFERROR(IF(تحویلی!$E$1="","",IF(NOSA!O10703=تحویلی!$E$1,تحویلی!$E$1&amp;COUNTIF(NOSA!$O$1:O10703,تحویلی!$E$1),"")),"")</f>
        <v/>
      </c>
      <c r="E10703" s="10" t="str">
        <f t="shared" ref="E10703:E10766" si="682">H10703&amp;O10703</f>
        <v>9182606</v>
      </c>
      <c r="F10703" s="10" t="str">
        <f>IFERROR(VLOOKUP(I10703,DATABASE!$N:$O,2,FALSE),"")</f>
        <v>رابط فنري نقاب كلاه ايمني</v>
      </c>
      <c r="G10703" s="480" t="s">
        <v>4367</v>
      </c>
      <c r="H10703" s="481">
        <v>9182</v>
      </c>
      <c r="I10703" s="480" t="s">
        <v>1454</v>
      </c>
      <c r="J10703" s="480" t="s">
        <v>4714</v>
      </c>
      <c r="K10703" s="482">
        <v>1</v>
      </c>
      <c r="L10703" s="480" t="s">
        <v>8</v>
      </c>
      <c r="M10703" s="480" t="s">
        <v>4608</v>
      </c>
      <c r="N10703" s="480" t="s">
        <v>2748</v>
      </c>
      <c r="O10703" s="483">
        <v>606</v>
      </c>
      <c r="P10703" s="481">
        <v>1</v>
      </c>
      <c r="Q10703" s="10">
        <f t="shared" si="679"/>
        <v>606</v>
      </c>
    </row>
    <row r="10704" spans="2:17" ht="20.25" customHeight="1">
      <c r="B10704" s="10" t="str">
        <f t="shared" si="680"/>
        <v>كلاه ايمني706</v>
      </c>
      <c r="C10704" s="10" t="str">
        <f t="shared" si="681"/>
        <v>كلاه ايمني1404/07/19706</v>
      </c>
      <c r="D10704" s="10" t="str">
        <f>IFERROR(IF(تحویلی!$E$1="","",IF(NOSA!O10704=تحویلی!$E$1,تحویلی!$E$1&amp;COUNTIF(NOSA!$O$1:O10704,تحویلی!$E$1),"")),"")</f>
        <v/>
      </c>
      <c r="E10704" s="10" t="str">
        <f t="shared" si="682"/>
        <v>9184706</v>
      </c>
      <c r="F10704" s="10" t="str">
        <f>IFERROR(VLOOKUP(I10704,DATABASE!$N:$O,2,FALSE),"")</f>
        <v>كلاه ايمني</v>
      </c>
      <c r="G10704" s="480" t="s">
        <v>4367</v>
      </c>
      <c r="H10704" s="481">
        <v>9184</v>
      </c>
      <c r="I10704" s="480" t="s">
        <v>1505</v>
      </c>
      <c r="J10704" s="480" t="s">
        <v>4664</v>
      </c>
      <c r="K10704" s="482">
        <v>1</v>
      </c>
      <c r="L10704" s="480" t="s">
        <v>8</v>
      </c>
      <c r="M10704" s="480" t="s">
        <v>4608</v>
      </c>
      <c r="N10704" s="480" t="s">
        <v>4913</v>
      </c>
      <c r="O10704" s="483">
        <v>706</v>
      </c>
      <c r="P10704" s="481">
        <v>1</v>
      </c>
      <c r="Q10704" s="10">
        <f t="shared" si="679"/>
        <v>706</v>
      </c>
    </row>
    <row r="10705" spans="2:17" ht="20.25" customHeight="1">
      <c r="B10705" s="10" t="str">
        <f t="shared" si="680"/>
        <v>بند كفش892</v>
      </c>
      <c r="C10705" s="10" t="str">
        <f t="shared" si="681"/>
        <v>بند كفش1404/07/20892</v>
      </c>
      <c r="D10705" s="10" t="str">
        <f>IFERROR(IF(تحویلی!$E$1="","",IF(NOSA!O10705=تحویلی!$E$1,تحویلی!$E$1&amp;COUNTIF(NOSA!$O$1:O10705,تحویلی!$E$1),"")),"")</f>
        <v/>
      </c>
      <c r="E10705" s="10" t="str">
        <f t="shared" si="682"/>
        <v>9187892</v>
      </c>
      <c r="F10705" s="10" t="str">
        <f>IFERROR(VLOOKUP(I10705,DATABASE!$N:$O,2,FALSE),"")</f>
        <v>بند كفش</v>
      </c>
      <c r="G10705" s="484" t="s">
        <v>4368</v>
      </c>
      <c r="H10705" s="485">
        <v>9187</v>
      </c>
      <c r="I10705" s="484" t="s">
        <v>1462</v>
      </c>
      <c r="J10705" s="484" t="s">
        <v>4707</v>
      </c>
      <c r="K10705" s="486">
        <v>1</v>
      </c>
      <c r="L10705" s="484" t="s">
        <v>3</v>
      </c>
      <c r="M10705" s="484" t="s">
        <v>4608</v>
      </c>
      <c r="N10705" s="484" t="s">
        <v>2616</v>
      </c>
      <c r="O10705" s="487">
        <v>892</v>
      </c>
      <c r="P10705" s="485">
        <v>0</v>
      </c>
      <c r="Q10705" s="10">
        <f t="shared" si="679"/>
        <v>892</v>
      </c>
    </row>
    <row r="10706" spans="2:17" ht="20.25" customHeight="1">
      <c r="B10706" s="10" t="str">
        <f t="shared" si="680"/>
        <v>دستكش ضد برش سبك835</v>
      </c>
      <c r="C10706" s="10" t="str">
        <f t="shared" si="681"/>
        <v>دستكش ضد برش سبك1404/07/20835</v>
      </c>
      <c r="D10706" s="10" t="str">
        <f>IFERROR(IF(تحویلی!$E$1="","",IF(NOSA!O10706=تحویلی!$E$1,تحویلی!$E$1&amp;COUNTIF(NOSA!$O$1:O10706,تحویلی!$E$1),"")),"")</f>
        <v/>
      </c>
      <c r="E10706" s="10" t="str">
        <f t="shared" si="682"/>
        <v>9191835</v>
      </c>
      <c r="F10706" s="10" t="str">
        <f>IFERROR(VLOOKUP(I10706,DATABASE!$N:$O,2,FALSE),"")</f>
        <v>دستكش ضد برش سبك</v>
      </c>
      <c r="G10706" s="484" t="s">
        <v>4368</v>
      </c>
      <c r="H10706" s="485">
        <v>9191</v>
      </c>
      <c r="I10706" s="484" t="s">
        <v>1442</v>
      </c>
      <c r="J10706" s="484" t="s">
        <v>4602</v>
      </c>
      <c r="K10706" s="486">
        <v>1</v>
      </c>
      <c r="L10706" s="484" t="s">
        <v>3</v>
      </c>
      <c r="M10706" s="484" t="s">
        <v>4603</v>
      </c>
      <c r="N10706" s="484" t="s">
        <v>2659</v>
      </c>
      <c r="O10706" s="487">
        <v>835</v>
      </c>
      <c r="P10706" s="485">
        <v>1</v>
      </c>
      <c r="Q10706" s="10">
        <f t="shared" si="679"/>
        <v>835</v>
      </c>
    </row>
    <row r="10707" spans="2:17" ht="20.25" customHeight="1">
      <c r="B10707" s="10" t="str">
        <f t="shared" si="680"/>
        <v>دستكش ضد برش سبك935</v>
      </c>
      <c r="C10707" s="10" t="str">
        <f t="shared" si="681"/>
        <v>دستكش ضد برش سبك1404/07/20935</v>
      </c>
      <c r="D10707" s="10" t="str">
        <f>IFERROR(IF(تحویلی!$E$1="","",IF(NOSA!O10707=تحویلی!$E$1,تحویلی!$E$1&amp;COUNTIF(NOSA!$O$1:O10707,تحویلی!$E$1),"")),"")</f>
        <v/>
      </c>
      <c r="E10707" s="10" t="str">
        <f t="shared" si="682"/>
        <v>9195935</v>
      </c>
      <c r="F10707" s="10" t="str">
        <f>IFERROR(VLOOKUP(I10707,DATABASE!$N:$O,2,FALSE),"")</f>
        <v>دستكش ضد برش سبك</v>
      </c>
      <c r="G10707" s="484" t="s">
        <v>4368</v>
      </c>
      <c r="H10707" s="485">
        <v>9195</v>
      </c>
      <c r="I10707" s="484" t="s">
        <v>1442</v>
      </c>
      <c r="J10707" s="484" t="s">
        <v>4602</v>
      </c>
      <c r="K10707" s="486">
        <v>1</v>
      </c>
      <c r="L10707" s="484" t="s">
        <v>3</v>
      </c>
      <c r="M10707" s="484" t="s">
        <v>4623</v>
      </c>
      <c r="N10707" s="484" t="s">
        <v>4915</v>
      </c>
      <c r="O10707" s="487">
        <v>935</v>
      </c>
      <c r="P10707" s="485">
        <v>1</v>
      </c>
      <c r="Q10707" s="10">
        <f t="shared" si="679"/>
        <v>935</v>
      </c>
    </row>
    <row r="10708" spans="2:17" ht="20.25" customHeight="1">
      <c r="B10708" s="10" t="str">
        <f t="shared" si="680"/>
        <v>دستكش ضد برش سبك820</v>
      </c>
      <c r="C10708" s="10" t="str">
        <f t="shared" si="681"/>
        <v>دستكش ضد برش سبك1404/07/20820</v>
      </c>
      <c r="D10708" s="10" t="str">
        <f>IFERROR(IF(تحویلی!$E$1="","",IF(NOSA!O10708=تحویلی!$E$1,تحویلی!$E$1&amp;COUNTIF(NOSA!$O$1:O10708,تحویلی!$E$1),"")),"")</f>
        <v/>
      </c>
      <c r="E10708" s="10" t="str">
        <f t="shared" si="682"/>
        <v>9196820</v>
      </c>
      <c r="F10708" s="10" t="str">
        <f>IFERROR(VLOOKUP(I10708,DATABASE!$N:$O,2,FALSE),"")</f>
        <v>دستكش ضد برش سبك</v>
      </c>
      <c r="G10708" s="484" t="s">
        <v>4368</v>
      </c>
      <c r="H10708" s="485">
        <v>9196</v>
      </c>
      <c r="I10708" s="484" t="s">
        <v>1442</v>
      </c>
      <c r="J10708" s="484" t="s">
        <v>4602</v>
      </c>
      <c r="K10708" s="486">
        <v>1</v>
      </c>
      <c r="L10708" s="484" t="s">
        <v>3</v>
      </c>
      <c r="M10708" s="484" t="s">
        <v>40</v>
      </c>
      <c r="N10708" s="484" t="s">
        <v>1738</v>
      </c>
      <c r="O10708" s="487">
        <v>820</v>
      </c>
      <c r="P10708" s="485">
        <v>1</v>
      </c>
      <c r="Q10708" s="10">
        <f t="shared" si="679"/>
        <v>820</v>
      </c>
    </row>
    <row r="10709" spans="2:17" ht="20.25" customHeight="1">
      <c r="B10709" s="10" t="str">
        <f t="shared" si="680"/>
        <v>دستكش ضد برش سبك709</v>
      </c>
      <c r="C10709" s="10" t="str">
        <f t="shared" si="681"/>
        <v>دستكش ضد برش سبك1404/07/20709</v>
      </c>
      <c r="D10709" s="10" t="str">
        <f>IFERROR(IF(تحویلی!$E$1="","",IF(NOSA!O10709=تحویلی!$E$1,تحویلی!$E$1&amp;COUNTIF(NOSA!$O$1:O10709,تحویلی!$E$1),"")),"")</f>
        <v/>
      </c>
      <c r="E10709" s="10" t="str">
        <f t="shared" si="682"/>
        <v>9196709</v>
      </c>
      <c r="F10709" s="10" t="str">
        <f>IFERROR(VLOOKUP(I10709,DATABASE!$N:$O,2,FALSE),"")</f>
        <v>دستكش ضد برش سبك</v>
      </c>
      <c r="G10709" s="484" t="s">
        <v>4368</v>
      </c>
      <c r="H10709" s="485">
        <v>9196</v>
      </c>
      <c r="I10709" s="484" t="s">
        <v>1442</v>
      </c>
      <c r="J10709" s="484" t="s">
        <v>4602</v>
      </c>
      <c r="K10709" s="486">
        <v>1</v>
      </c>
      <c r="L10709" s="484" t="s">
        <v>3</v>
      </c>
      <c r="M10709" s="484" t="s">
        <v>40</v>
      </c>
      <c r="N10709" s="484" t="s">
        <v>4916</v>
      </c>
      <c r="O10709" s="487">
        <v>709</v>
      </c>
      <c r="P10709" s="485">
        <v>1</v>
      </c>
      <c r="Q10709" s="10">
        <f t="shared" si="679"/>
        <v>709</v>
      </c>
    </row>
    <row r="10710" spans="2:17" ht="20.25" customHeight="1">
      <c r="B10710" s="10" t="str">
        <f t="shared" si="680"/>
        <v>بند كفش820</v>
      </c>
      <c r="C10710" s="10" t="str">
        <f t="shared" si="681"/>
        <v>بند كفش1404/07/20820</v>
      </c>
      <c r="D10710" s="10" t="str">
        <f>IFERROR(IF(تحویلی!$E$1="","",IF(NOSA!O10710=تحویلی!$E$1,تحویلی!$E$1&amp;COUNTIF(NOSA!$O$1:O10710,تحویلی!$E$1),"")),"")</f>
        <v/>
      </c>
      <c r="E10710" s="10" t="str">
        <f t="shared" si="682"/>
        <v>9196820</v>
      </c>
      <c r="F10710" s="10" t="str">
        <f>IFERROR(VLOOKUP(I10710,DATABASE!$N:$O,2,FALSE),"")</f>
        <v>بند كفش</v>
      </c>
      <c r="G10710" s="484" t="s">
        <v>4368</v>
      </c>
      <c r="H10710" s="485">
        <v>9196</v>
      </c>
      <c r="I10710" s="484" t="s">
        <v>1462</v>
      </c>
      <c r="J10710" s="484" t="s">
        <v>4707</v>
      </c>
      <c r="K10710" s="486">
        <v>1</v>
      </c>
      <c r="L10710" s="484" t="s">
        <v>3</v>
      </c>
      <c r="M10710" s="484" t="s">
        <v>40</v>
      </c>
      <c r="N10710" s="484" t="s">
        <v>1738</v>
      </c>
      <c r="O10710" s="487">
        <v>820</v>
      </c>
      <c r="P10710" s="485">
        <v>1</v>
      </c>
      <c r="Q10710" s="10">
        <f t="shared" si="679"/>
        <v>820</v>
      </c>
    </row>
    <row r="10711" spans="2:17" ht="20.25" customHeight="1">
      <c r="B10711" s="10" t="str">
        <f t="shared" si="680"/>
        <v>بند كفش709</v>
      </c>
      <c r="C10711" s="10" t="str">
        <f t="shared" si="681"/>
        <v>بند كفش1404/07/20709</v>
      </c>
      <c r="D10711" s="10" t="str">
        <f>IFERROR(IF(تحویلی!$E$1="","",IF(NOSA!O10711=تحویلی!$E$1,تحویلی!$E$1&amp;COUNTIF(NOSA!$O$1:O10711,تحویلی!$E$1),"")),"")</f>
        <v/>
      </c>
      <c r="E10711" s="10" t="str">
        <f t="shared" si="682"/>
        <v>9196709</v>
      </c>
      <c r="F10711" s="10" t="str">
        <f>IFERROR(VLOOKUP(I10711,DATABASE!$N:$O,2,FALSE),"")</f>
        <v>بند كفش</v>
      </c>
      <c r="G10711" s="484" t="s">
        <v>4368</v>
      </c>
      <c r="H10711" s="485">
        <v>9196</v>
      </c>
      <c r="I10711" s="484" t="s">
        <v>1462</v>
      </c>
      <c r="J10711" s="484" t="s">
        <v>4707</v>
      </c>
      <c r="K10711" s="486">
        <v>1</v>
      </c>
      <c r="L10711" s="484" t="s">
        <v>3</v>
      </c>
      <c r="M10711" s="484" t="s">
        <v>40</v>
      </c>
      <c r="N10711" s="484" t="s">
        <v>4916</v>
      </c>
      <c r="O10711" s="487">
        <v>709</v>
      </c>
      <c r="P10711" s="485">
        <v>1</v>
      </c>
      <c r="Q10711" s="10">
        <f t="shared" si="679"/>
        <v>709</v>
      </c>
    </row>
    <row r="10712" spans="2:17" ht="20.25" customHeight="1">
      <c r="B10712" s="10" t="str">
        <f t="shared" si="680"/>
        <v>هدگير نقاب624</v>
      </c>
      <c r="C10712" s="10" t="str">
        <f t="shared" si="681"/>
        <v>هدگير نقاب1404/07/20624</v>
      </c>
      <c r="D10712" s="10" t="str">
        <f>IFERROR(IF(تحویلی!$E$1="","",IF(NOSA!O10712=تحویلی!$E$1,تحویلی!$E$1&amp;COUNTIF(NOSA!$O$1:O10712,تحویلی!$E$1),"")),"")</f>
        <v/>
      </c>
      <c r="E10712" s="10" t="str">
        <f t="shared" si="682"/>
        <v>9199624</v>
      </c>
      <c r="F10712" s="10" t="str">
        <f>IFERROR(VLOOKUP(I10712,DATABASE!$N:$O,2,FALSE),"")</f>
        <v>هدگير نقاب</v>
      </c>
      <c r="G10712" s="484" t="s">
        <v>4368</v>
      </c>
      <c r="H10712" s="485">
        <v>9199</v>
      </c>
      <c r="I10712" s="484" t="s">
        <v>1468</v>
      </c>
      <c r="J10712" s="484" t="s">
        <v>4728</v>
      </c>
      <c r="K10712" s="486">
        <v>1</v>
      </c>
      <c r="L10712" s="484" t="s">
        <v>8</v>
      </c>
      <c r="M10712" s="484" t="s">
        <v>25</v>
      </c>
      <c r="N10712" s="484" t="s">
        <v>4917</v>
      </c>
      <c r="O10712" s="487">
        <v>624</v>
      </c>
      <c r="P10712" s="485">
        <v>1</v>
      </c>
      <c r="Q10712" s="10">
        <f t="shared" si="679"/>
        <v>624</v>
      </c>
    </row>
    <row r="10713" spans="2:17" ht="20.25" customHeight="1">
      <c r="B10713" s="10" t="str">
        <f t="shared" si="680"/>
        <v>لباس كار كارشناسي969</v>
      </c>
      <c r="C10713" s="10" t="str">
        <f t="shared" si="681"/>
        <v>لباس كار كارشناسي1404/07/20969</v>
      </c>
      <c r="D10713" s="10" t="str">
        <f>IFERROR(IF(تحویلی!$E$1="","",IF(NOSA!O10713=تحویلی!$E$1,تحویلی!$E$1&amp;COUNTIF(NOSA!$O$1:O10713,تحویلی!$E$1),"")),"")</f>
        <v/>
      </c>
      <c r="E10713" s="10" t="str">
        <f t="shared" si="682"/>
        <v>9200969</v>
      </c>
      <c r="F10713" s="10" t="str">
        <f>IFERROR(VLOOKUP(I10713,DATABASE!$N:$O,2,FALSE),"")</f>
        <v>لباس كار كارشناسي</v>
      </c>
      <c r="G10713" s="484" t="s">
        <v>4368</v>
      </c>
      <c r="H10713" s="485">
        <v>9200</v>
      </c>
      <c r="I10713" s="484" t="s">
        <v>2346</v>
      </c>
      <c r="J10713" s="484" t="s">
        <v>4677</v>
      </c>
      <c r="K10713" s="486">
        <v>1</v>
      </c>
      <c r="L10713" s="484" t="s">
        <v>28</v>
      </c>
      <c r="M10713" s="484" t="s">
        <v>4603</v>
      </c>
      <c r="N10713" s="484" t="s">
        <v>4918</v>
      </c>
      <c r="O10713" s="487">
        <v>969</v>
      </c>
      <c r="P10713" s="485">
        <v>0</v>
      </c>
      <c r="Q10713" s="10">
        <f t="shared" si="679"/>
        <v>969</v>
      </c>
    </row>
    <row r="10714" spans="2:17" ht="20.25" customHeight="1">
      <c r="B10714" s="10" t="str">
        <f t="shared" si="680"/>
        <v>كلاه ايمني969</v>
      </c>
      <c r="C10714" s="10" t="str">
        <f t="shared" si="681"/>
        <v>كلاه ايمني1404/07/20969</v>
      </c>
      <c r="D10714" s="10" t="str">
        <f>IFERROR(IF(تحویلی!$E$1="","",IF(NOSA!O10714=تحویلی!$E$1,تحویلی!$E$1&amp;COUNTIF(NOSA!$O$1:O10714,تحویلی!$E$1),"")),"")</f>
        <v/>
      </c>
      <c r="E10714" s="10" t="str">
        <f t="shared" si="682"/>
        <v>9200969</v>
      </c>
      <c r="F10714" s="10" t="str">
        <f>IFERROR(VLOOKUP(I10714,DATABASE!$N:$O,2,FALSE),"")</f>
        <v>كلاه ايمني</v>
      </c>
      <c r="G10714" s="484" t="s">
        <v>4368</v>
      </c>
      <c r="H10714" s="485">
        <v>9200</v>
      </c>
      <c r="I10714" s="484" t="s">
        <v>1476</v>
      </c>
      <c r="J10714" s="484" t="s">
        <v>4654</v>
      </c>
      <c r="K10714" s="486">
        <v>1</v>
      </c>
      <c r="L10714" s="484" t="s">
        <v>8</v>
      </c>
      <c r="M10714" s="484" t="s">
        <v>4603</v>
      </c>
      <c r="N10714" s="484" t="s">
        <v>4918</v>
      </c>
      <c r="O10714" s="487">
        <v>969</v>
      </c>
      <c r="P10714" s="485">
        <v>0</v>
      </c>
      <c r="Q10714" s="10">
        <f t="shared" si="679"/>
        <v>969</v>
      </c>
    </row>
    <row r="10715" spans="2:17" ht="20.25" customHeight="1">
      <c r="B10715" s="10" t="str">
        <f t="shared" si="680"/>
        <v>كفش ايمني969</v>
      </c>
      <c r="C10715" s="10" t="str">
        <f t="shared" si="681"/>
        <v>كفش ايمني1404/07/20969</v>
      </c>
      <c r="D10715" s="10" t="str">
        <f>IFERROR(IF(تحویلی!$E$1="","",IF(NOSA!O10715=تحویلی!$E$1,تحویلی!$E$1&amp;COUNTIF(NOSA!$O$1:O10715,تحویلی!$E$1),"")),"")</f>
        <v/>
      </c>
      <c r="E10715" s="10" t="str">
        <f t="shared" si="682"/>
        <v>9200969</v>
      </c>
      <c r="F10715" s="10" t="str">
        <f>IFERROR(VLOOKUP(I10715,DATABASE!$N:$O,2,FALSE),"")</f>
        <v>كفش ايمني</v>
      </c>
      <c r="G10715" s="484" t="s">
        <v>4368</v>
      </c>
      <c r="H10715" s="485">
        <v>9200</v>
      </c>
      <c r="I10715" s="484" t="s">
        <v>1720</v>
      </c>
      <c r="J10715" s="484" t="s">
        <v>4627</v>
      </c>
      <c r="K10715" s="486">
        <v>1</v>
      </c>
      <c r="L10715" s="484" t="s">
        <v>3</v>
      </c>
      <c r="M10715" s="484" t="s">
        <v>4603</v>
      </c>
      <c r="N10715" s="484" t="s">
        <v>4918</v>
      </c>
      <c r="O10715" s="487">
        <v>969</v>
      </c>
      <c r="P10715" s="485">
        <v>0</v>
      </c>
      <c r="Q10715" s="10">
        <f t="shared" si="679"/>
        <v>969</v>
      </c>
    </row>
    <row r="10716" spans="2:17" ht="20.25" customHeight="1">
      <c r="B10716" s="10" t="str">
        <f t="shared" si="680"/>
        <v>969</v>
      </c>
      <c r="C10716" s="10" t="str">
        <f t="shared" si="681"/>
        <v>1404/07/20969</v>
      </c>
      <c r="D10716" s="10" t="str">
        <f>IFERROR(IF(تحویلی!$E$1="","",IF(NOSA!O10716=تحویلی!$E$1,تحویلی!$E$1&amp;COUNTIF(NOSA!$O$1:O10716,تحویلی!$E$1),"")),"")</f>
        <v/>
      </c>
      <c r="E10716" s="10" t="str">
        <f t="shared" si="682"/>
        <v>9200969</v>
      </c>
      <c r="F10716" s="10" t="str">
        <f>IFERROR(VLOOKUP(I10716,DATABASE!$N:$O,2,FALSE),"")</f>
        <v/>
      </c>
      <c r="G10716" s="484" t="s">
        <v>4368</v>
      </c>
      <c r="H10716" s="485">
        <v>9200</v>
      </c>
      <c r="I10716" s="484" t="s">
        <v>3559</v>
      </c>
      <c r="J10716" s="484" t="s">
        <v>4625</v>
      </c>
      <c r="K10716" s="486">
        <v>1</v>
      </c>
      <c r="L10716" s="484" t="s">
        <v>8</v>
      </c>
      <c r="M10716" s="484" t="s">
        <v>4603</v>
      </c>
      <c r="N10716" s="484" t="s">
        <v>4918</v>
      </c>
      <c r="O10716" s="487">
        <v>969</v>
      </c>
      <c r="P10716" s="485">
        <v>0</v>
      </c>
      <c r="Q10716" s="10">
        <f t="shared" si="679"/>
        <v>969</v>
      </c>
    </row>
    <row r="10717" spans="2:17" ht="20.25" customHeight="1">
      <c r="B10717" s="10" t="str">
        <f t="shared" si="680"/>
        <v>دستكش كف مواد سبك387</v>
      </c>
      <c r="C10717" s="10" t="str">
        <f t="shared" si="681"/>
        <v>دستكش كف مواد سبك1404/07/20387</v>
      </c>
      <c r="D10717" s="10" t="str">
        <f>IFERROR(IF(تحویلی!$E$1="","",IF(NOSA!O10717=تحویلی!$E$1,تحویلی!$E$1&amp;COUNTIF(NOSA!$O$1:O10717,تحویلی!$E$1),"")),"")</f>
        <v/>
      </c>
      <c r="E10717" s="10" t="str">
        <f t="shared" si="682"/>
        <v>9201387</v>
      </c>
      <c r="F10717" s="10" t="str">
        <f>IFERROR(VLOOKUP(I10717,DATABASE!$N:$O,2,FALSE),"")</f>
        <v>دستكش كف مواد سبك</v>
      </c>
      <c r="G10717" s="484" t="s">
        <v>4368</v>
      </c>
      <c r="H10717" s="485">
        <v>9201</v>
      </c>
      <c r="I10717" s="484" t="s">
        <v>1456</v>
      </c>
      <c r="J10717" s="484" t="s">
        <v>4605</v>
      </c>
      <c r="K10717" s="486">
        <v>1</v>
      </c>
      <c r="L10717" s="484" t="s">
        <v>3</v>
      </c>
      <c r="M10717" s="484" t="s">
        <v>19</v>
      </c>
      <c r="N10717" s="484" t="s">
        <v>4729</v>
      </c>
      <c r="O10717" s="487">
        <v>387</v>
      </c>
      <c r="P10717" s="485">
        <v>1</v>
      </c>
      <c r="Q10717" s="10">
        <f t="shared" si="679"/>
        <v>387</v>
      </c>
    </row>
    <row r="10718" spans="2:17" ht="20.25" customHeight="1">
      <c r="B10718" s="10" t="str">
        <f t="shared" si="680"/>
        <v>لباس كار نسوز(بلوز و شلوار)649</v>
      </c>
      <c r="C10718" s="10" t="str">
        <f t="shared" si="681"/>
        <v>لباس كار نسوز(بلوز و شلوار)1404/07/20649</v>
      </c>
      <c r="D10718" s="10" t="str">
        <f>IFERROR(IF(تحویلی!$E$1="","",IF(NOSA!O10718=تحویلی!$E$1,تحویلی!$E$1&amp;COUNTIF(NOSA!$O$1:O10718,تحویلی!$E$1),"")),"")</f>
        <v/>
      </c>
      <c r="E10718" s="10" t="str">
        <f t="shared" si="682"/>
        <v>9227649</v>
      </c>
      <c r="F10718" s="10" t="str">
        <f>IFERROR(VLOOKUP(I10718,DATABASE!$N:$O,2,FALSE),"")</f>
        <v>لباس كار نسوز(بلوز و شلوار)</v>
      </c>
      <c r="G10718" s="484" t="s">
        <v>4368</v>
      </c>
      <c r="H10718" s="485">
        <v>9227</v>
      </c>
      <c r="I10718" s="484" t="s">
        <v>1701</v>
      </c>
      <c r="J10718" s="484" t="s">
        <v>4703</v>
      </c>
      <c r="K10718" s="486">
        <v>1</v>
      </c>
      <c r="L10718" s="484" t="s">
        <v>28</v>
      </c>
      <c r="M10718" s="484" t="s">
        <v>19</v>
      </c>
      <c r="N10718" s="484" t="s">
        <v>1276</v>
      </c>
      <c r="O10718" s="487">
        <v>649</v>
      </c>
      <c r="P10718" s="485">
        <v>1</v>
      </c>
      <c r="Q10718" s="10">
        <f t="shared" si="679"/>
        <v>649</v>
      </c>
    </row>
    <row r="10719" spans="2:17" ht="20.25" customHeight="1">
      <c r="B10719" s="10" t="str">
        <f t="shared" si="680"/>
        <v>دستكش كف مواد سبك580</v>
      </c>
      <c r="C10719" s="10" t="str">
        <f t="shared" si="681"/>
        <v>دستكش كف مواد سبك1404/07/21580</v>
      </c>
      <c r="D10719" s="10" t="str">
        <f>IFERROR(IF(تحویلی!$E$1="","",IF(NOSA!O10719=تحویلی!$E$1,تحویلی!$E$1&amp;COUNTIF(NOSA!$O$1:O10719,تحویلی!$E$1),"")),"")</f>
        <v/>
      </c>
      <c r="E10719" s="10" t="str">
        <f t="shared" si="682"/>
        <v>9244580</v>
      </c>
      <c r="F10719" s="10" t="str">
        <f>IFERROR(VLOOKUP(I10719,DATABASE!$N:$O,2,FALSE),"")</f>
        <v>دستكش كف مواد سبك</v>
      </c>
      <c r="G10719" s="484" t="s">
        <v>4369</v>
      </c>
      <c r="H10719" s="484">
        <v>9244</v>
      </c>
      <c r="I10719" s="484" t="s">
        <v>1456</v>
      </c>
      <c r="J10719" s="484" t="s">
        <v>4605</v>
      </c>
      <c r="K10719" s="484">
        <v>1</v>
      </c>
      <c r="L10719" s="484" t="s">
        <v>3</v>
      </c>
      <c r="M10719" s="484" t="s">
        <v>4603</v>
      </c>
      <c r="N10719" s="484" t="s">
        <v>4656</v>
      </c>
      <c r="O10719" s="484">
        <v>580</v>
      </c>
      <c r="P10719" s="484">
        <v>1</v>
      </c>
      <c r="Q10719" s="10">
        <f t="shared" si="679"/>
        <v>580</v>
      </c>
    </row>
    <row r="10720" spans="2:17" ht="20.25" customHeight="1">
      <c r="B10720" s="10" t="str">
        <f t="shared" si="680"/>
        <v>دستكش ضد برش سبك962</v>
      </c>
      <c r="C10720" s="10" t="str">
        <f t="shared" si="681"/>
        <v>دستكش ضد برش سبك1404/07/21962</v>
      </c>
      <c r="D10720" s="10" t="str">
        <f>IFERROR(IF(تحویلی!$E$1="","",IF(NOSA!O10720=تحویلی!$E$1,تحویلی!$E$1&amp;COUNTIF(NOSA!$O$1:O10720,تحویلی!$E$1),"")),"")</f>
        <v/>
      </c>
      <c r="E10720" s="10" t="str">
        <f t="shared" si="682"/>
        <v>9245962</v>
      </c>
      <c r="F10720" s="10" t="str">
        <f>IFERROR(VLOOKUP(I10720,DATABASE!$N:$O,2,FALSE),"")</f>
        <v>دستكش ضد برش سبك</v>
      </c>
      <c r="G10720" s="484" t="s">
        <v>4369</v>
      </c>
      <c r="H10720" s="484">
        <v>9245</v>
      </c>
      <c r="I10720" s="484" t="s">
        <v>1442</v>
      </c>
      <c r="J10720" s="484" t="s">
        <v>4602</v>
      </c>
      <c r="K10720" s="484">
        <v>1</v>
      </c>
      <c r="L10720" s="484" t="s">
        <v>3</v>
      </c>
      <c r="M10720" s="484" t="s">
        <v>4603</v>
      </c>
      <c r="N10720" s="484" t="s">
        <v>4741</v>
      </c>
      <c r="O10720" s="484">
        <v>962</v>
      </c>
      <c r="P10720" s="484">
        <v>1</v>
      </c>
      <c r="Q10720" s="10">
        <f t="shared" si="679"/>
        <v>962</v>
      </c>
    </row>
    <row r="10721" spans="2:17" ht="20.25" customHeight="1">
      <c r="B10721" s="10" t="str">
        <f t="shared" si="680"/>
        <v>دستكش ضد برش سبك848</v>
      </c>
      <c r="C10721" s="10" t="str">
        <f t="shared" si="681"/>
        <v>دستكش ضد برش سبك1404/07/21848</v>
      </c>
      <c r="D10721" s="10" t="str">
        <f>IFERROR(IF(تحویلی!$E$1="","",IF(NOSA!O10721=تحویلی!$E$1,تحویلی!$E$1&amp;COUNTIF(NOSA!$O$1:O10721,تحویلی!$E$1),"")),"")</f>
        <v/>
      </c>
      <c r="E10721" s="10" t="str">
        <f t="shared" si="682"/>
        <v>9246848</v>
      </c>
      <c r="F10721" s="10" t="str">
        <f>IFERROR(VLOOKUP(I10721,DATABASE!$N:$O,2,FALSE),"")</f>
        <v>دستكش ضد برش سبك</v>
      </c>
      <c r="G10721" s="484" t="s">
        <v>4369</v>
      </c>
      <c r="H10721" s="484">
        <v>9246</v>
      </c>
      <c r="I10721" s="484" t="s">
        <v>1442</v>
      </c>
      <c r="J10721" s="484" t="s">
        <v>4602</v>
      </c>
      <c r="K10721" s="484">
        <v>1</v>
      </c>
      <c r="L10721" s="484" t="s">
        <v>3</v>
      </c>
      <c r="M10721" s="484" t="s">
        <v>4603</v>
      </c>
      <c r="N10721" s="484" t="s">
        <v>4772</v>
      </c>
      <c r="O10721" s="484">
        <v>848</v>
      </c>
      <c r="P10721" s="484">
        <v>1</v>
      </c>
      <c r="Q10721" s="10">
        <f t="shared" si="679"/>
        <v>848</v>
      </c>
    </row>
    <row r="10722" spans="2:17" ht="20.25" customHeight="1">
      <c r="B10722" s="10" t="str">
        <f t="shared" si="680"/>
        <v>لباس كار جين- بلوز545</v>
      </c>
      <c r="C10722" s="10" t="str">
        <f t="shared" si="681"/>
        <v>لباس كار جين- بلوز1404/07/21545</v>
      </c>
      <c r="D10722" s="10" t="str">
        <f>IFERROR(IF(تحویلی!$E$1="","",IF(NOSA!O10722=تحویلی!$E$1,تحویلی!$E$1&amp;COUNTIF(NOSA!$O$1:O10722,تحویلی!$E$1),"")),"")</f>
        <v/>
      </c>
      <c r="E10722" s="10" t="str">
        <f t="shared" si="682"/>
        <v>9257545</v>
      </c>
      <c r="F10722" s="10" t="str">
        <f>IFERROR(VLOOKUP(I10722,DATABASE!$N:$O,2,FALSE),"")</f>
        <v>لباس كار جين- بلوز</v>
      </c>
      <c r="G10722" s="484" t="s">
        <v>4369</v>
      </c>
      <c r="H10722" s="484">
        <v>9257</v>
      </c>
      <c r="I10722" s="484" t="s">
        <v>2355</v>
      </c>
      <c r="J10722" s="484" t="s">
        <v>4920</v>
      </c>
      <c r="K10722" s="484">
        <v>1</v>
      </c>
      <c r="L10722" s="484" t="s">
        <v>8</v>
      </c>
      <c r="M10722" s="484" t="s">
        <v>4608</v>
      </c>
      <c r="N10722" s="484" t="s">
        <v>4921</v>
      </c>
      <c r="O10722" s="484">
        <v>545</v>
      </c>
      <c r="P10722" s="484">
        <v>1</v>
      </c>
      <c r="Q10722" s="10">
        <f t="shared" si="679"/>
        <v>545</v>
      </c>
    </row>
    <row r="10723" spans="2:17" ht="20.25" customHeight="1">
      <c r="B10723" s="10" t="str">
        <f t="shared" si="680"/>
        <v>لباس كار ديرسوز(شلوار) 545</v>
      </c>
      <c r="C10723" s="10" t="str">
        <f t="shared" si="681"/>
        <v>لباس كار ديرسوز(شلوار) 1404/07/21545</v>
      </c>
      <c r="D10723" s="10" t="str">
        <f>IFERROR(IF(تحویلی!$E$1="","",IF(NOSA!O10723=تحویلی!$E$1,تحویلی!$E$1&amp;COUNTIF(NOSA!$O$1:O10723,تحویلی!$E$1),"")),"")</f>
        <v/>
      </c>
      <c r="E10723" s="10" t="str">
        <f t="shared" si="682"/>
        <v>9257545</v>
      </c>
      <c r="F10723" s="10" t="str">
        <f>IFERROR(VLOOKUP(I10723,DATABASE!$N:$O,2,FALSE),"")</f>
        <v xml:space="preserve">لباس كار ديرسوز(شلوار) </v>
      </c>
      <c r="G10723" s="484" t="s">
        <v>4369</v>
      </c>
      <c r="H10723" s="484">
        <v>9257</v>
      </c>
      <c r="I10723" s="484" t="s">
        <v>2317</v>
      </c>
      <c r="J10723" s="484" t="s">
        <v>4730</v>
      </c>
      <c r="K10723" s="484">
        <v>1</v>
      </c>
      <c r="L10723" s="484" t="s">
        <v>8</v>
      </c>
      <c r="M10723" s="484" t="s">
        <v>4608</v>
      </c>
      <c r="N10723" s="484" t="s">
        <v>4921</v>
      </c>
      <c r="O10723" s="484">
        <v>545</v>
      </c>
      <c r="P10723" s="484">
        <v>1</v>
      </c>
      <c r="Q10723" s="10">
        <f t="shared" si="679"/>
        <v>545</v>
      </c>
    </row>
    <row r="10724" spans="2:17" ht="20.25" customHeight="1">
      <c r="B10724" s="10" t="str">
        <f t="shared" si="680"/>
        <v>دستكش ضد برش سبك959</v>
      </c>
      <c r="C10724" s="10" t="str">
        <f t="shared" si="681"/>
        <v>دستكش ضد برش سبك1404/07/21959</v>
      </c>
      <c r="D10724" s="10" t="str">
        <f>IFERROR(IF(تحویلی!$E$1="","",IF(NOSA!O10724=تحویلی!$E$1,تحویلی!$E$1&amp;COUNTIF(NOSA!$O$1:O10724,تحویلی!$E$1),"")),"")</f>
        <v/>
      </c>
      <c r="E10724" s="10" t="str">
        <f t="shared" si="682"/>
        <v>9263959</v>
      </c>
      <c r="F10724" s="10" t="str">
        <f>IFERROR(VLOOKUP(I10724,DATABASE!$N:$O,2,FALSE),"")</f>
        <v>دستكش ضد برش سبك</v>
      </c>
      <c r="G10724" s="484" t="s">
        <v>4369</v>
      </c>
      <c r="H10724" s="484">
        <v>9263</v>
      </c>
      <c r="I10724" s="484" t="s">
        <v>1442</v>
      </c>
      <c r="J10724" s="484" t="s">
        <v>4602</v>
      </c>
      <c r="K10724" s="484">
        <v>1</v>
      </c>
      <c r="L10724" s="484" t="s">
        <v>3</v>
      </c>
      <c r="M10724" s="484" t="s">
        <v>43</v>
      </c>
      <c r="N10724" s="484" t="s">
        <v>4647</v>
      </c>
      <c r="O10724" s="484">
        <v>959</v>
      </c>
      <c r="P10724" s="484">
        <v>1</v>
      </c>
      <c r="Q10724" s="10">
        <f t="shared" si="679"/>
        <v>959</v>
      </c>
    </row>
    <row r="10725" spans="2:17" ht="20.25" customHeight="1">
      <c r="B10725" s="10" t="str">
        <f t="shared" si="680"/>
        <v>لباس كار ديرسوز(بلوز و شلوار)849</v>
      </c>
      <c r="C10725" s="10" t="str">
        <f t="shared" si="681"/>
        <v>لباس كار ديرسوز(بلوز و شلوار)1404/07/21849</v>
      </c>
      <c r="D10725" s="10" t="str">
        <f>IFERROR(IF(تحویلی!$E$1="","",IF(NOSA!O10725=تحویلی!$E$1,تحویلی!$E$1&amp;COUNTIF(NOSA!$O$1:O10725,تحویلی!$E$1),"")),"")</f>
        <v/>
      </c>
      <c r="E10725" s="10" t="str">
        <f t="shared" si="682"/>
        <v>9267849</v>
      </c>
      <c r="F10725" s="10" t="str">
        <f>IFERROR(VLOOKUP(I10725,DATABASE!$N:$O,2,FALSE),"")</f>
        <v>لباس كار ديرسوز(بلوز و شلوار)</v>
      </c>
      <c r="G10725" s="484" t="s">
        <v>4369</v>
      </c>
      <c r="H10725" s="484">
        <v>9267</v>
      </c>
      <c r="I10725" s="484" t="s">
        <v>1619</v>
      </c>
      <c r="J10725" s="484" t="s">
        <v>4651</v>
      </c>
      <c r="K10725" s="484">
        <v>1</v>
      </c>
      <c r="L10725" s="484" t="s">
        <v>28</v>
      </c>
      <c r="M10725" s="484" t="s">
        <v>4608</v>
      </c>
      <c r="N10725" s="484" t="s">
        <v>1812</v>
      </c>
      <c r="O10725" s="484">
        <v>849</v>
      </c>
      <c r="P10725" s="484">
        <v>1</v>
      </c>
      <c r="Q10725" s="10">
        <f t="shared" si="679"/>
        <v>849</v>
      </c>
    </row>
    <row r="10726" spans="2:17" ht="20.25" customHeight="1">
      <c r="B10726" s="10" t="str">
        <f t="shared" si="680"/>
        <v>رابط فنري نقاب كلاه ايمني970</v>
      </c>
      <c r="C10726" s="10" t="str">
        <f t="shared" si="681"/>
        <v>رابط فنري نقاب كلاه ايمني1404/07/22970</v>
      </c>
      <c r="D10726" s="10" t="str">
        <f>IFERROR(IF(تحویلی!$E$1="","",IF(NOSA!O10726=تحویلی!$E$1,تحویلی!$E$1&amp;COUNTIF(NOSA!$O$1:O10726,تحویلی!$E$1),"")),"")</f>
        <v/>
      </c>
      <c r="E10726" s="10" t="str">
        <f t="shared" si="682"/>
        <v>9285970</v>
      </c>
      <c r="F10726" s="10" t="str">
        <f>IFERROR(VLOOKUP(I10726,DATABASE!$N:$O,2,FALSE),"")</f>
        <v>رابط فنري نقاب كلاه ايمني</v>
      </c>
      <c r="G10726" s="488" t="s">
        <v>4370</v>
      </c>
      <c r="H10726" s="489">
        <v>9285</v>
      </c>
      <c r="I10726" s="488" t="s">
        <v>1454</v>
      </c>
      <c r="J10726" s="488" t="s">
        <v>4714</v>
      </c>
      <c r="K10726" s="490">
        <v>1</v>
      </c>
      <c r="L10726" s="488" t="s">
        <v>8</v>
      </c>
      <c r="M10726" s="488" t="s">
        <v>19</v>
      </c>
      <c r="N10726" s="488" t="s">
        <v>4922</v>
      </c>
      <c r="O10726" s="491">
        <v>970</v>
      </c>
      <c r="P10726" s="489">
        <v>0</v>
      </c>
      <c r="Q10726" s="10">
        <f t="shared" si="679"/>
        <v>970</v>
      </c>
    </row>
    <row r="10727" spans="2:17" ht="20.25" customHeight="1">
      <c r="B10727" s="10" t="str">
        <f t="shared" si="680"/>
        <v>نقاب تيره محافظ صورت معمولي970</v>
      </c>
      <c r="C10727" s="10" t="str">
        <f t="shared" si="681"/>
        <v>نقاب تيره محافظ صورت معمولي1404/07/22970</v>
      </c>
      <c r="D10727" s="10" t="str">
        <f>IFERROR(IF(تحویلی!$E$1="","",IF(NOSA!O10727=تحویلی!$E$1,تحویلی!$E$1&amp;COUNTIF(NOSA!$O$1:O10727,تحویلی!$E$1),"")),"")</f>
        <v/>
      </c>
      <c r="E10727" s="10" t="str">
        <f t="shared" si="682"/>
        <v>9285970</v>
      </c>
      <c r="F10727" s="10" t="str">
        <f>IFERROR(VLOOKUP(I10727,DATABASE!$N:$O,2,FALSE),"")</f>
        <v>نقاب تيره محافظ صورت معمولي</v>
      </c>
      <c r="G10727" s="488" t="s">
        <v>4370</v>
      </c>
      <c r="H10727" s="489">
        <v>9285</v>
      </c>
      <c r="I10727" s="488" t="s">
        <v>1557</v>
      </c>
      <c r="J10727" s="488" t="s">
        <v>4682</v>
      </c>
      <c r="K10727" s="490">
        <v>1</v>
      </c>
      <c r="L10727" s="488" t="s">
        <v>8</v>
      </c>
      <c r="M10727" s="488" t="s">
        <v>19</v>
      </c>
      <c r="N10727" s="488" t="s">
        <v>4922</v>
      </c>
      <c r="O10727" s="491">
        <v>970</v>
      </c>
      <c r="P10727" s="489">
        <v>0</v>
      </c>
      <c r="Q10727" s="10">
        <f t="shared" si="679"/>
        <v>970</v>
      </c>
    </row>
    <row r="10728" spans="2:17" ht="20.25" customHeight="1">
      <c r="B10728" s="10" t="str">
        <f t="shared" si="680"/>
        <v>970</v>
      </c>
      <c r="C10728" s="10" t="str">
        <f t="shared" si="681"/>
        <v>1404/07/22970</v>
      </c>
      <c r="D10728" s="10" t="str">
        <f>IFERROR(IF(تحویلی!$E$1="","",IF(NOSA!O10728=تحویلی!$E$1,تحویلی!$E$1&amp;COUNTIF(NOSA!$O$1:O10728,تحویلی!$E$1),"")),"")</f>
        <v/>
      </c>
      <c r="E10728" s="10" t="str">
        <f t="shared" si="682"/>
        <v>9285970</v>
      </c>
      <c r="F10728" s="10" t="str">
        <f>IFERROR(VLOOKUP(I10728,DATABASE!$N:$O,2,FALSE),"")</f>
        <v/>
      </c>
      <c r="G10728" s="488" t="s">
        <v>4370</v>
      </c>
      <c r="H10728" s="489">
        <v>9285</v>
      </c>
      <c r="I10728" s="488" t="s">
        <v>3559</v>
      </c>
      <c r="J10728" s="488" t="s">
        <v>4625</v>
      </c>
      <c r="K10728" s="490">
        <v>1</v>
      </c>
      <c r="L10728" s="488" t="s">
        <v>8</v>
      </c>
      <c r="M10728" s="488" t="s">
        <v>19</v>
      </c>
      <c r="N10728" s="488" t="s">
        <v>4922</v>
      </c>
      <c r="O10728" s="491">
        <v>970</v>
      </c>
      <c r="P10728" s="489">
        <v>0</v>
      </c>
      <c r="Q10728" s="10">
        <f t="shared" si="679"/>
        <v>970</v>
      </c>
    </row>
    <row r="10729" spans="2:17" ht="20.25" customHeight="1">
      <c r="B10729" s="10" t="str">
        <f t="shared" si="680"/>
        <v>گوشي اير پلاگ970</v>
      </c>
      <c r="C10729" s="10" t="str">
        <f t="shared" si="681"/>
        <v>گوشي اير پلاگ1404/07/22970</v>
      </c>
      <c r="D10729" s="10" t="str">
        <f>IFERROR(IF(تحویلی!$E$1="","",IF(NOSA!O10729=تحویلی!$E$1,تحویلی!$E$1&amp;COUNTIF(NOSA!$O$1:O10729,تحویلی!$E$1),"")),"")</f>
        <v/>
      </c>
      <c r="E10729" s="10" t="str">
        <f t="shared" si="682"/>
        <v>9285970</v>
      </c>
      <c r="F10729" s="10" t="str">
        <f>IFERROR(VLOOKUP(I10729,DATABASE!$N:$O,2,FALSE),"")</f>
        <v>گوشي اير پلاگ</v>
      </c>
      <c r="G10729" s="488" t="s">
        <v>4370</v>
      </c>
      <c r="H10729" s="489">
        <v>9285</v>
      </c>
      <c r="I10729" s="488" t="s">
        <v>1581</v>
      </c>
      <c r="J10729" s="488" t="s">
        <v>4655</v>
      </c>
      <c r="K10729" s="490">
        <v>1</v>
      </c>
      <c r="L10729" s="488" t="s">
        <v>8</v>
      </c>
      <c r="M10729" s="488" t="s">
        <v>19</v>
      </c>
      <c r="N10729" s="488" t="s">
        <v>4922</v>
      </c>
      <c r="O10729" s="491">
        <v>970</v>
      </c>
      <c r="P10729" s="489">
        <v>0</v>
      </c>
      <c r="Q10729" s="10">
        <f t="shared" si="679"/>
        <v>970</v>
      </c>
    </row>
    <row r="10730" spans="2:17" ht="20.25" customHeight="1">
      <c r="B10730" s="10" t="str">
        <f t="shared" si="680"/>
        <v>دستكش ساق بلند نسوز970</v>
      </c>
      <c r="C10730" s="10" t="str">
        <f t="shared" si="681"/>
        <v>دستكش ساق بلند نسوز1404/07/22970</v>
      </c>
      <c r="D10730" s="10" t="str">
        <f>IFERROR(IF(تحویلی!$E$1="","",IF(NOSA!O10730=تحویلی!$E$1,تحویلی!$E$1&amp;COUNTIF(NOSA!$O$1:O10730,تحویلی!$E$1),"")),"")</f>
        <v/>
      </c>
      <c r="E10730" s="10" t="str">
        <f t="shared" si="682"/>
        <v>9285970</v>
      </c>
      <c r="F10730" s="10" t="str">
        <f>IFERROR(VLOOKUP(I10730,DATABASE!$N:$O,2,FALSE),"")</f>
        <v>دستكش ساق بلند نسوز</v>
      </c>
      <c r="G10730" s="488" t="s">
        <v>4370</v>
      </c>
      <c r="H10730" s="489">
        <v>9285</v>
      </c>
      <c r="I10730" s="488" t="s">
        <v>1461</v>
      </c>
      <c r="J10730" s="488" t="s">
        <v>4643</v>
      </c>
      <c r="K10730" s="490">
        <v>1</v>
      </c>
      <c r="L10730" s="488" t="s">
        <v>3</v>
      </c>
      <c r="M10730" s="488" t="s">
        <v>19</v>
      </c>
      <c r="N10730" s="488" t="s">
        <v>4922</v>
      </c>
      <c r="O10730" s="491">
        <v>970</v>
      </c>
      <c r="P10730" s="489">
        <v>0</v>
      </c>
      <c r="Q10730" s="10">
        <f t="shared" ref="Q10730:Q10793" si="683">VALUE(O10730)</f>
        <v>970</v>
      </c>
    </row>
    <row r="10731" spans="2:17" ht="20.25" customHeight="1">
      <c r="B10731" s="10" t="str">
        <f t="shared" si="680"/>
        <v>دستكش ضد برش سبك970</v>
      </c>
      <c r="C10731" s="10" t="str">
        <f t="shared" si="681"/>
        <v>دستكش ضد برش سبك1404/07/22970</v>
      </c>
      <c r="D10731" s="10" t="str">
        <f>IFERROR(IF(تحویلی!$E$1="","",IF(NOSA!O10731=تحویلی!$E$1,تحویلی!$E$1&amp;COUNTIF(NOSA!$O$1:O10731,تحویلی!$E$1),"")),"")</f>
        <v/>
      </c>
      <c r="E10731" s="10" t="str">
        <f t="shared" si="682"/>
        <v>9285970</v>
      </c>
      <c r="F10731" s="10" t="str">
        <f>IFERROR(VLOOKUP(I10731,DATABASE!$N:$O,2,FALSE),"")</f>
        <v>دستكش ضد برش سبك</v>
      </c>
      <c r="G10731" s="488" t="s">
        <v>4370</v>
      </c>
      <c r="H10731" s="489">
        <v>9285</v>
      </c>
      <c r="I10731" s="488" t="s">
        <v>1442</v>
      </c>
      <c r="J10731" s="488" t="s">
        <v>4602</v>
      </c>
      <c r="K10731" s="490">
        <v>1</v>
      </c>
      <c r="L10731" s="488" t="s">
        <v>3</v>
      </c>
      <c r="M10731" s="488" t="s">
        <v>19</v>
      </c>
      <c r="N10731" s="488" t="s">
        <v>4922</v>
      </c>
      <c r="O10731" s="491">
        <v>970</v>
      </c>
      <c r="P10731" s="489">
        <v>0</v>
      </c>
      <c r="Q10731" s="10">
        <f t="shared" si="683"/>
        <v>970</v>
      </c>
    </row>
    <row r="10732" spans="2:17" ht="20.25" customHeight="1">
      <c r="B10732" s="10" t="str">
        <f t="shared" si="680"/>
        <v>لباس كار نسوز(بلوز و شلوار)970</v>
      </c>
      <c r="C10732" s="10" t="str">
        <f t="shared" si="681"/>
        <v>لباس كار نسوز(بلوز و شلوار)1404/07/22970</v>
      </c>
      <c r="D10732" s="10" t="str">
        <f>IFERROR(IF(تحویلی!$E$1="","",IF(NOSA!O10732=تحویلی!$E$1,تحویلی!$E$1&amp;COUNTIF(NOSA!$O$1:O10732,تحویلی!$E$1),"")),"")</f>
        <v/>
      </c>
      <c r="E10732" s="10" t="str">
        <f t="shared" si="682"/>
        <v>9286970</v>
      </c>
      <c r="F10732" s="10" t="str">
        <f>IFERROR(VLOOKUP(I10732,DATABASE!$N:$O,2,FALSE),"")</f>
        <v>لباس كار نسوز(بلوز و شلوار)</v>
      </c>
      <c r="G10732" s="488" t="s">
        <v>4370</v>
      </c>
      <c r="H10732" s="489">
        <v>9286</v>
      </c>
      <c r="I10732" s="488" t="s">
        <v>1701</v>
      </c>
      <c r="J10732" s="488" t="s">
        <v>4703</v>
      </c>
      <c r="K10732" s="490">
        <v>1</v>
      </c>
      <c r="L10732" s="488" t="s">
        <v>28</v>
      </c>
      <c r="M10732" s="488" t="s">
        <v>19</v>
      </c>
      <c r="N10732" s="488" t="s">
        <v>4922</v>
      </c>
      <c r="O10732" s="491">
        <v>970</v>
      </c>
      <c r="P10732" s="489">
        <v>0</v>
      </c>
      <c r="Q10732" s="10">
        <f t="shared" si="683"/>
        <v>970</v>
      </c>
    </row>
    <row r="10733" spans="2:17" ht="20.25" customHeight="1">
      <c r="B10733" s="10" t="str">
        <f t="shared" si="680"/>
        <v>چكمه ايمني نسوز970</v>
      </c>
      <c r="C10733" s="10" t="str">
        <f t="shared" si="681"/>
        <v>چكمه ايمني نسوز1404/07/22970</v>
      </c>
      <c r="D10733" s="10" t="str">
        <f>IFERROR(IF(تحویلی!$E$1="","",IF(NOSA!O10733=تحویلی!$E$1,تحویلی!$E$1&amp;COUNTIF(NOSA!$O$1:O10733,تحویلی!$E$1),"")),"")</f>
        <v/>
      </c>
      <c r="E10733" s="10" t="str">
        <f t="shared" si="682"/>
        <v>9286970</v>
      </c>
      <c r="F10733" s="10" t="str">
        <f>IFERROR(VLOOKUP(I10733,DATABASE!$N:$O,2,FALSE),"")</f>
        <v>چكمه ايمني نسوز</v>
      </c>
      <c r="G10733" s="488" t="s">
        <v>4370</v>
      </c>
      <c r="H10733" s="489">
        <v>9286</v>
      </c>
      <c r="I10733" s="488" t="s">
        <v>1658</v>
      </c>
      <c r="J10733" s="488" t="s">
        <v>4697</v>
      </c>
      <c r="K10733" s="490">
        <v>1</v>
      </c>
      <c r="L10733" s="488" t="s">
        <v>3</v>
      </c>
      <c r="M10733" s="488" t="s">
        <v>19</v>
      </c>
      <c r="N10733" s="488" t="s">
        <v>4922</v>
      </c>
      <c r="O10733" s="491">
        <v>970</v>
      </c>
      <c r="P10733" s="489">
        <v>0</v>
      </c>
      <c r="Q10733" s="10">
        <f t="shared" si="683"/>
        <v>970</v>
      </c>
    </row>
    <row r="10734" spans="2:17" ht="20.25" customHeight="1">
      <c r="B10734" s="10" t="str">
        <f t="shared" si="680"/>
        <v>كلاه ايمني970</v>
      </c>
      <c r="C10734" s="10" t="str">
        <f t="shared" si="681"/>
        <v>كلاه ايمني1404/07/22970</v>
      </c>
      <c r="D10734" s="10" t="str">
        <f>IFERROR(IF(تحویلی!$E$1="","",IF(NOSA!O10734=تحویلی!$E$1,تحویلی!$E$1&amp;COUNTIF(NOSA!$O$1:O10734,تحویلی!$E$1),"")),"")</f>
        <v/>
      </c>
      <c r="E10734" s="10" t="str">
        <f t="shared" si="682"/>
        <v>9286970</v>
      </c>
      <c r="F10734" s="10" t="str">
        <f>IFERROR(VLOOKUP(I10734,DATABASE!$N:$O,2,FALSE),"")</f>
        <v>كلاه ايمني</v>
      </c>
      <c r="G10734" s="488" t="s">
        <v>4370</v>
      </c>
      <c r="H10734" s="489">
        <v>9286</v>
      </c>
      <c r="I10734" s="488" t="s">
        <v>1505</v>
      </c>
      <c r="J10734" s="488" t="s">
        <v>4664</v>
      </c>
      <c r="K10734" s="490">
        <v>1</v>
      </c>
      <c r="L10734" s="488" t="s">
        <v>8</v>
      </c>
      <c r="M10734" s="488" t="s">
        <v>19</v>
      </c>
      <c r="N10734" s="488" t="s">
        <v>4922</v>
      </c>
      <c r="O10734" s="491">
        <v>970</v>
      </c>
      <c r="P10734" s="489">
        <v>0</v>
      </c>
      <c r="Q10734" s="10">
        <f t="shared" si="683"/>
        <v>970</v>
      </c>
    </row>
    <row r="10735" spans="2:17" ht="20.25" customHeight="1">
      <c r="B10735" s="10" t="str">
        <f t="shared" si="680"/>
        <v>پيشبند نسوز چرمي970</v>
      </c>
      <c r="C10735" s="10" t="str">
        <f t="shared" si="681"/>
        <v>پيشبند نسوز چرمي1404/07/22970</v>
      </c>
      <c r="D10735" s="10" t="str">
        <f>IFERROR(IF(تحویلی!$E$1="","",IF(NOSA!O10735=تحویلی!$E$1,تحویلی!$E$1&amp;COUNTIF(NOSA!$O$1:O10735,تحویلی!$E$1),"")),"")</f>
        <v/>
      </c>
      <c r="E10735" s="10" t="str">
        <f t="shared" si="682"/>
        <v>9286970</v>
      </c>
      <c r="F10735" s="10" t="str">
        <f>IFERROR(VLOOKUP(I10735,DATABASE!$N:$O,2,FALSE),"")</f>
        <v>پيشبند نسوز چرمي</v>
      </c>
      <c r="G10735" s="488" t="s">
        <v>4370</v>
      </c>
      <c r="H10735" s="489">
        <v>9286</v>
      </c>
      <c r="I10735" s="488" t="s">
        <v>1459</v>
      </c>
      <c r="J10735" s="488" t="s">
        <v>4691</v>
      </c>
      <c r="K10735" s="490">
        <v>1</v>
      </c>
      <c r="L10735" s="488" t="s">
        <v>8</v>
      </c>
      <c r="M10735" s="488" t="s">
        <v>19</v>
      </c>
      <c r="N10735" s="488" t="s">
        <v>4922</v>
      </c>
      <c r="O10735" s="491">
        <v>970</v>
      </c>
      <c r="P10735" s="489">
        <v>0</v>
      </c>
      <c r="Q10735" s="10">
        <f t="shared" si="683"/>
        <v>970</v>
      </c>
    </row>
    <row r="10736" spans="2:17" ht="20.25" customHeight="1">
      <c r="B10736" s="10" t="str">
        <f t="shared" si="680"/>
        <v>970</v>
      </c>
      <c r="C10736" s="10" t="str">
        <f t="shared" si="681"/>
        <v>1404/07/22970</v>
      </c>
      <c r="D10736" s="10" t="str">
        <f>IFERROR(IF(تحویلی!$E$1="","",IF(NOSA!O10736=تحویلی!$E$1,تحویلی!$E$1&amp;COUNTIF(NOSA!$O$1:O10736,تحویلی!$E$1),"")),"")</f>
        <v/>
      </c>
      <c r="E10736" s="10" t="str">
        <f t="shared" si="682"/>
        <v>9286970</v>
      </c>
      <c r="F10736" s="10" t="str">
        <f>IFERROR(VLOOKUP(I10736,DATABASE!$N:$O,2,FALSE),"")</f>
        <v/>
      </c>
      <c r="G10736" s="488" t="s">
        <v>4370</v>
      </c>
      <c r="H10736" s="489">
        <v>9286</v>
      </c>
      <c r="I10736" s="488" t="s">
        <v>2699</v>
      </c>
      <c r="J10736" s="488" t="s">
        <v>4616</v>
      </c>
      <c r="K10736" s="490">
        <v>1</v>
      </c>
      <c r="L10736" s="488" t="s">
        <v>8</v>
      </c>
      <c r="M10736" s="488" t="s">
        <v>19</v>
      </c>
      <c r="N10736" s="488" t="s">
        <v>4922</v>
      </c>
      <c r="O10736" s="491">
        <v>970</v>
      </c>
      <c r="P10736" s="489">
        <v>0</v>
      </c>
      <c r="Q10736" s="10">
        <f t="shared" si="683"/>
        <v>970</v>
      </c>
    </row>
    <row r="10737" spans="2:17" ht="20.25" customHeight="1">
      <c r="B10737" s="10" t="str">
        <f t="shared" si="680"/>
        <v>دستكش ضد برش سبك83</v>
      </c>
      <c r="C10737" s="10" t="str">
        <f t="shared" si="681"/>
        <v>دستكش ضد برش سبك1404/07/2283</v>
      </c>
      <c r="D10737" s="10" t="str">
        <f>IFERROR(IF(تحویلی!$E$1="","",IF(NOSA!O10737=تحویلی!$E$1,تحویلی!$E$1&amp;COUNTIF(NOSA!$O$1:O10737,تحویلی!$E$1),"")),"")</f>
        <v/>
      </c>
      <c r="E10737" s="10" t="str">
        <f t="shared" si="682"/>
        <v>930583</v>
      </c>
      <c r="F10737" s="10" t="str">
        <f>IFERROR(VLOOKUP(I10737,DATABASE!$N:$O,2,FALSE),"")</f>
        <v>دستكش ضد برش سبك</v>
      </c>
      <c r="G10737" s="488" t="s">
        <v>4370</v>
      </c>
      <c r="H10737" s="489">
        <v>9305</v>
      </c>
      <c r="I10737" s="488" t="s">
        <v>1442</v>
      </c>
      <c r="J10737" s="488" t="s">
        <v>4602</v>
      </c>
      <c r="K10737" s="490">
        <v>1</v>
      </c>
      <c r="L10737" s="488" t="s">
        <v>3</v>
      </c>
      <c r="M10737" s="488" t="s">
        <v>43</v>
      </c>
      <c r="N10737" s="488" t="s">
        <v>4645</v>
      </c>
      <c r="O10737" s="491">
        <v>83</v>
      </c>
      <c r="P10737" s="489">
        <v>1</v>
      </c>
      <c r="Q10737" s="10">
        <f t="shared" si="683"/>
        <v>83</v>
      </c>
    </row>
    <row r="10738" spans="2:17" ht="20.25" customHeight="1">
      <c r="B10738" s="10" t="str">
        <f t="shared" si="680"/>
        <v>پيشبند نسوز آلومينيومي651</v>
      </c>
      <c r="C10738" s="10" t="str">
        <f t="shared" si="681"/>
        <v>پيشبند نسوز آلومينيومي1404/07/22651</v>
      </c>
      <c r="D10738" s="10" t="str">
        <f>IFERROR(IF(تحویلی!$E$1="","",IF(NOSA!O10738=تحویلی!$E$1,تحویلی!$E$1&amp;COUNTIF(NOSA!$O$1:O10738,تحویلی!$E$1),"")),"")</f>
        <v/>
      </c>
      <c r="E10738" s="10" t="str">
        <f t="shared" si="682"/>
        <v>9307651</v>
      </c>
      <c r="F10738" s="10" t="str">
        <f>IFERROR(VLOOKUP(I10738,DATABASE!$N:$O,2,FALSE),"")</f>
        <v>پيشبند نسوز آلومينيومي</v>
      </c>
      <c r="G10738" s="488" t="s">
        <v>4370</v>
      </c>
      <c r="H10738" s="489">
        <v>9307</v>
      </c>
      <c r="I10738" s="488" t="s">
        <v>1464</v>
      </c>
      <c r="J10738" s="488" t="s">
        <v>4783</v>
      </c>
      <c r="K10738" s="490">
        <v>1</v>
      </c>
      <c r="L10738" s="488" t="s">
        <v>8</v>
      </c>
      <c r="M10738" s="488" t="s">
        <v>4608</v>
      </c>
      <c r="N10738" s="488" t="s">
        <v>4923</v>
      </c>
      <c r="O10738" s="491">
        <v>651</v>
      </c>
      <c r="P10738" s="489">
        <v>1</v>
      </c>
      <c r="Q10738" s="10">
        <f t="shared" si="683"/>
        <v>651</v>
      </c>
    </row>
    <row r="10739" spans="2:17" ht="20.25" customHeight="1">
      <c r="B10739" s="10" t="str">
        <f t="shared" si="680"/>
        <v>لباس كار نسوز(بلوز و شلوار)651</v>
      </c>
      <c r="C10739" s="10" t="str">
        <f t="shared" si="681"/>
        <v>لباس كار نسوز(بلوز و شلوار)1404/07/22651</v>
      </c>
      <c r="D10739" s="10" t="str">
        <f>IFERROR(IF(تحویلی!$E$1="","",IF(NOSA!O10739=تحویلی!$E$1,تحویلی!$E$1&amp;COUNTIF(NOSA!$O$1:O10739,تحویلی!$E$1),"")),"")</f>
        <v/>
      </c>
      <c r="E10739" s="10" t="str">
        <f t="shared" si="682"/>
        <v>9307651</v>
      </c>
      <c r="F10739" s="10" t="str">
        <f>IFERROR(VLOOKUP(I10739,DATABASE!$N:$O,2,FALSE),"")</f>
        <v>لباس كار نسوز(بلوز و شلوار)</v>
      </c>
      <c r="G10739" s="488" t="s">
        <v>4370</v>
      </c>
      <c r="H10739" s="489">
        <v>9307</v>
      </c>
      <c r="I10739" s="488" t="s">
        <v>1751</v>
      </c>
      <c r="J10739" s="488" t="s">
        <v>4894</v>
      </c>
      <c r="K10739" s="490">
        <v>1</v>
      </c>
      <c r="L10739" s="488" t="s">
        <v>28</v>
      </c>
      <c r="M10739" s="488" t="s">
        <v>4608</v>
      </c>
      <c r="N10739" s="488" t="s">
        <v>4923</v>
      </c>
      <c r="O10739" s="491">
        <v>651</v>
      </c>
      <c r="P10739" s="489">
        <v>1</v>
      </c>
      <c r="Q10739" s="10">
        <f t="shared" si="683"/>
        <v>651</v>
      </c>
    </row>
    <row r="10740" spans="2:17" ht="20.25" customHeight="1">
      <c r="B10740" s="10" t="str">
        <f t="shared" si="680"/>
        <v>دستكش كف مواد سبك641</v>
      </c>
      <c r="C10740" s="10" t="str">
        <f t="shared" si="681"/>
        <v>دستكش كف مواد سبك1404/07/22641</v>
      </c>
      <c r="D10740" s="10" t="str">
        <f>IFERROR(IF(تحویلی!$E$1="","",IF(NOSA!O10740=تحویلی!$E$1,تحویلی!$E$1&amp;COUNTIF(NOSA!$O$1:O10740,تحویلی!$E$1),"")),"")</f>
        <v/>
      </c>
      <c r="E10740" s="10" t="str">
        <f t="shared" si="682"/>
        <v>9308641</v>
      </c>
      <c r="F10740" s="10" t="str">
        <f>IFERROR(VLOOKUP(I10740,DATABASE!$N:$O,2,FALSE),"")</f>
        <v>دستكش كف مواد سبك</v>
      </c>
      <c r="G10740" s="488" t="s">
        <v>4370</v>
      </c>
      <c r="H10740" s="489">
        <v>9308</v>
      </c>
      <c r="I10740" s="488" t="s">
        <v>1456</v>
      </c>
      <c r="J10740" s="488" t="s">
        <v>4605</v>
      </c>
      <c r="K10740" s="490">
        <v>1</v>
      </c>
      <c r="L10740" s="488" t="s">
        <v>3</v>
      </c>
      <c r="M10740" s="488" t="s">
        <v>4603</v>
      </c>
      <c r="N10740" s="488" t="s">
        <v>4776</v>
      </c>
      <c r="O10740" s="491">
        <v>641</v>
      </c>
      <c r="P10740" s="489">
        <v>1</v>
      </c>
      <c r="Q10740" s="10">
        <f t="shared" si="683"/>
        <v>641</v>
      </c>
    </row>
    <row r="10741" spans="2:17" ht="20.25" customHeight="1">
      <c r="B10741" s="10" t="str">
        <f t="shared" si="680"/>
        <v>دستكش كف مواد سبك827</v>
      </c>
      <c r="C10741" s="10" t="str">
        <f t="shared" si="681"/>
        <v>دستكش كف مواد سبك1404/07/23827</v>
      </c>
      <c r="D10741" s="10" t="str">
        <f>IFERROR(IF(تحویلی!$E$1="","",IF(NOSA!O10741=تحویلی!$E$1,تحویلی!$E$1&amp;COUNTIF(NOSA!$O$1:O10741,تحویلی!$E$1),"")),"")</f>
        <v/>
      </c>
      <c r="E10741" s="10" t="str">
        <f t="shared" si="682"/>
        <v>9315827</v>
      </c>
      <c r="F10741" s="10" t="str">
        <f>IFERROR(VLOOKUP(I10741,DATABASE!$N:$O,2,FALSE),"")</f>
        <v>دستكش كف مواد سبك</v>
      </c>
      <c r="G10741" s="492" t="s">
        <v>4371</v>
      </c>
      <c r="H10741" s="493">
        <v>9315</v>
      </c>
      <c r="I10741" s="492" t="s">
        <v>1456</v>
      </c>
      <c r="J10741" s="492" t="s">
        <v>4605</v>
      </c>
      <c r="K10741" s="494">
        <v>1</v>
      </c>
      <c r="L10741" s="492" t="s">
        <v>3</v>
      </c>
      <c r="M10741" s="492" t="s">
        <v>4603</v>
      </c>
      <c r="N10741" s="492" t="s">
        <v>2618</v>
      </c>
      <c r="O10741" s="495">
        <v>827</v>
      </c>
      <c r="P10741" s="493">
        <v>1</v>
      </c>
      <c r="Q10741" s="10">
        <f t="shared" si="683"/>
        <v>827</v>
      </c>
    </row>
    <row r="10742" spans="2:17" ht="20.25" customHeight="1">
      <c r="B10742" s="10" t="str">
        <f t="shared" si="680"/>
        <v>عينك كهربايي (روكلاهي)892</v>
      </c>
      <c r="C10742" s="10" t="str">
        <f t="shared" si="681"/>
        <v>عينك كهربايي (روكلاهي)1404/07/23892</v>
      </c>
      <c r="D10742" s="10" t="str">
        <f>IFERROR(IF(تحویلی!$E$1="","",IF(NOSA!O10742=تحویلی!$E$1,تحویلی!$E$1&amp;COUNTIF(NOSA!$O$1:O10742,تحویلی!$E$1),"")),"")</f>
        <v/>
      </c>
      <c r="E10742" s="10" t="str">
        <f t="shared" si="682"/>
        <v>9323892</v>
      </c>
      <c r="F10742" s="10" t="str">
        <f>IFERROR(VLOOKUP(I10742,DATABASE!$N:$O,2,FALSE),"")</f>
        <v>عينك كهربايي (روكلاهي)</v>
      </c>
      <c r="G10742" s="492" t="s">
        <v>4371</v>
      </c>
      <c r="H10742" s="493">
        <v>9323</v>
      </c>
      <c r="I10742" s="492" t="s">
        <v>1560</v>
      </c>
      <c r="J10742" s="492" t="s">
        <v>4718</v>
      </c>
      <c r="K10742" s="494">
        <v>1</v>
      </c>
      <c r="L10742" s="492" t="s">
        <v>8</v>
      </c>
      <c r="M10742" s="492" t="s">
        <v>4608</v>
      </c>
      <c r="N10742" s="492" t="s">
        <v>2616</v>
      </c>
      <c r="O10742" s="495">
        <v>892</v>
      </c>
      <c r="P10742" s="493">
        <v>1</v>
      </c>
      <c r="Q10742" s="10">
        <f t="shared" si="683"/>
        <v>892</v>
      </c>
    </row>
    <row r="10743" spans="2:17" ht="20.25" customHeight="1">
      <c r="B10743" s="10" t="str">
        <f t="shared" si="680"/>
        <v>چكمه ايمني نسوز773</v>
      </c>
      <c r="C10743" s="10" t="str">
        <f t="shared" si="681"/>
        <v>چكمه ايمني نسوز1404/07/23773</v>
      </c>
      <c r="D10743" s="10" t="str">
        <f>IFERROR(IF(تحویلی!$E$1="","",IF(NOSA!O10743=تحویلی!$E$1,تحویلی!$E$1&amp;COUNTIF(NOSA!$O$1:O10743,تحویلی!$E$1),"")),"")</f>
        <v/>
      </c>
      <c r="E10743" s="10" t="str">
        <f t="shared" si="682"/>
        <v>9324773</v>
      </c>
      <c r="F10743" s="10" t="str">
        <f>IFERROR(VLOOKUP(I10743,DATABASE!$N:$O,2,FALSE),"")</f>
        <v>چكمه ايمني نسوز</v>
      </c>
      <c r="G10743" s="492" t="s">
        <v>4371</v>
      </c>
      <c r="H10743" s="493">
        <v>9324</v>
      </c>
      <c r="I10743" s="492" t="s">
        <v>1666</v>
      </c>
      <c r="J10743" s="492" t="s">
        <v>4670</v>
      </c>
      <c r="K10743" s="494">
        <v>1</v>
      </c>
      <c r="L10743" s="492" t="s">
        <v>3</v>
      </c>
      <c r="M10743" s="492" t="s">
        <v>4608</v>
      </c>
      <c r="N10743" s="492" t="s">
        <v>4925</v>
      </c>
      <c r="O10743" s="495">
        <v>773</v>
      </c>
      <c r="P10743" s="493">
        <v>1</v>
      </c>
      <c r="Q10743" s="10">
        <f t="shared" si="683"/>
        <v>773</v>
      </c>
    </row>
    <row r="10744" spans="2:17" ht="20.25" customHeight="1">
      <c r="B10744" s="10" t="str">
        <f t="shared" si="680"/>
        <v>دستكش ساق بلند نسوز773</v>
      </c>
      <c r="C10744" s="10" t="str">
        <f t="shared" si="681"/>
        <v>دستكش ساق بلند نسوز1404/07/23773</v>
      </c>
      <c r="D10744" s="10" t="str">
        <f>IFERROR(IF(تحویلی!$E$1="","",IF(NOSA!O10744=تحویلی!$E$1,تحویلی!$E$1&amp;COUNTIF(NOSA!$O$1:O10744,تحویلی!$E$1),"")),"")</f>
        <v/>
      </c>
      <c r="E10744" s="10" t="str">
        <f t="shared" si="682"/>
        <v>9324773</v>
      </c>
      <c r="F10744" s="10" t="str">
        <f>IFERROR(VLOOKUP(I10744,DATABASE!$N:$O,2,FALSE),"")</f>
        <v>دستكش ساق بلند نسوز</v>
      </c>
      <c r="G10744" s="492" t="s">
        <v>4371</v>
      </c>
      <c r="H10744" s="493">
        <v>9324</v>
      </c>
      <c r="I10744" s="492" t="s">
        <v>1461</v>
      </c>
      <c r="J10744" s="492" t="s">
        <v>4643</v>
      </c>
      <c r="K10744" s="494">
        <v>1</v>
      </c>
      <c r="L10744" s="492" t="s">
        <v>3</v>
      </c>
      <c r="M10744" s="492" t="s">
        <v>4608</v>
      </c>
      <c r="N10744" s="492" t="s">
        <v>4925</v>
      </c>
      <c r="O10744" s="495">
        <v>773</v>
      </c>
      <c r="P10744" s="493">
        <v>1</v>
      </c>
      <c r="Q10744" s="10">
        <f t="shared" si="683"/>
        <v>773</v>
      </c>
    </row>
    <row r="10745" spans="2:17" ht="20.25" customHeight="1">
      <c r="B10745" s="10" t="str">
        <f t="shared" si="680"/>
        <v>دستكش ضد برش سبك773</v>
      </c>
      <c r="C10745" s="10" t="str">
        <f t="shared" si="681"/>
        <v>دستكش ضد برش سبك1404/07/23773</v>
      </c>
      <c r="D10745" s="10" t="str">
        <f>IFERROR(IF(تحویلی!$E$1="","",IF(NOSA!O10745=تحویلی!$E$1,تحویلی!$E$1&amp;COUNTIF(NOSA!$O$1:O10745,تحویلی!$E$1),"")),"")</f>
        <v/>
      </c>
      <c r="E10745" s="10" t="str">
        <f t="shared" si="682"/>
        <v>9324773</v>
      </c>
      <c r="F10745" s="10" t="str">
        <f>IFERROR(VLOOKUP(I10745,DATABASE!$N:$O,2,FALSE),"")</f>
        <v>دستكش ضد برش سبك</v>
      </c>
      <c r="G10745" s="492" t="s">
        <v>4371</v>
      </c>
      <c r="H10745" s="493">
        <v>9324</v>
      </c>
      <c r="I10745" s="492" t="s">
        <v>1442</v>
      </c>
      <c r="J10745" s="492" t="s">
        <v>4602</v>
      </c>
      <c r="K10745" s="494">
        <v>1</v>
      </c>
      <c r="L10745" s="492" t="s">
        <v>3</v>
      </c>
      <c r="M10745" s="492" t="s">
        <v>4608</v>
      </c>
      <c r="N10745" s="492" t="s">
        <v>4925</v>
      </c>
      <c r="O10745" s="495">
        <v>773</v>
      </c>
      <c r="P10745" s="493">
        <v>1</v>
      </c>
      <c r="Q10745" s="10">
        <f t="shared" si="683"/>
        <v>773</v>
      </c>
    </row>
    <row r="10746" spans="2:17" ht="20.25" customHeight="1">
      <c r="B10746" s="10" t="str">
        <f t="shared" si="680"/>
        <v>كفش ايمني6</v>
      </c>
      <c r="C10746" s="10" t="str">
        <f t="shared" si="681"/>
        <v>كفش ايمني1404/07/236</v>
      </c>
      <c r="D10746" s="10" t="str">
        <f>IFERROR(IF(تحویلی!$E$1="","",IF(NOSA!O10746=تحویلی!$E$1,تحویلی!$E$1&amp;COUNTIF(NOSA!$O$1:O10746,تحویلی!$E$1),"")),"")</f>
        <v/>
      </c>
      <c r="E10746" s="10" t="str">
        <f t="shared" si="682"/>
        <v>93326</v>
      </c>
      <c r="F10746" s="10" t="str">
        <f>IFERROR(VLOOKUP(I10746,DATABASE!$N:$O,2,FALSE),"")</f>
        <v>كفش ايمني</v>
      </c>
      <c r="G10746" s="492" t="s">
        <v>4371</v>
      </c>
      <c r="H10746" s="493">
        <v>9332</v>
      </c>
      <c r="I10746" s="492" t="s">
        <v>1720</v>
      </c>
      <c r="J10746" s="492" t="s">
        <v>4627</v>
      </c>
      <c r="K10746" s="494">
        <v>1</v>
      </c>
      <c r="L10746" s="492" t="s">
        <v>3</v>
      </c>
      <c r="M10746" s="492" t="s">
        <v>25</v>
      </c>
      <c r="N10746" s="492" t="s">
        <v>4926</v>
      </c>
      <c r="O10746" s="495">
        <v>6</v>
      </c>
      <c r="P10746" s="493">
        <v>1</v>
      </c>
      <c r="Q10746" s="10">
        <f t="shared" si="683"/>
        <v>6</v>
      </c>
    </row>
    <row r="10747" spans="2:17" ht="20.25" customHeight="1">
      <c r="B10747" s="10" t="str">
        <f t="shared" si="680"/>
        <v>چكمه ايمني نسوز45</v>
      </c>
      <c r="C10747" s="10" t="str">
        <f t="shared" si="681"/>
        <v>چكمه ايمني نسوز1404/07/2345</v>
      </c>
      <c r="D10747" s="10" t="str">
        <f>IFERROR(IF(تحویلی!$E$1="","",IF(NOSA!O10747=تحویلی!$E$1,تحویلی!$E$1&amp;COUNTIF(NOSA!$O$1:O10747,تحویلی!$E$1),"")),"")</f>
        <v/>
      </c>
      <c r="E10747" s="10" t="str">
        <f t="shared" si="682"/>
        <v>934445</v>
      </c>
      <c r="F10747" s="10" t="str">
        <f>IFERROR(VLOOKUP(I10747,DATABASE!$N:$O,2,FALSE),"")</f>
        <v>چكمه ايمني نسوز</v>
      </c>
      <c r="G10747" s="492" t="s">
        <v>4371</v>
      </c>
      <c r="H10747" s="493">
        <v>9344</v>
      </c>
      <c r="I10747" s="492" t="s">
        <v>1658</v>
      </c>
      <c r="J10747" s="492" t="s">
        <v>4697</v>
      </c>
      <c r="K10747" s="494">
        <v>1</v>
      </c>
      <c r="L10747" s="492" t="s">
        <v>3</v>
      </c>
      <c r="M10747" s="492" t="s">
        <v>4608</v>
      </c>
      <c r="N10747" s="492" t="s">
        <v>4857</v>
      </c>
      <c r="O10747" s="495">
        <v>45</v>
      </c>
      <c r="P10747" s="493">
        <v>1</v>
      </c>
      <c r="Q10747" s="10">
        <f t="shared" si="683"/>
        <v>45</v>
      </c>
    </row>
    <row r="10748" spans="2:17" ht="20.25" customHeight="1">
      <c r="B10748" s="10" t="str">
        <f t="shared" si="680"/>
        <v>دستكش كف مواد سبك694</v>
      </c>
      <c r="C10748" s="10" t="str">
        <f t="shared" si="681"/>
        <v>دستكش كف مواد سبك1404/07/23694</v>
      </c>
      <c r="D10748" s="10" t="str">
        <f>IFERROR(IF(تحویلی!$E$1="","",IF(NOSA!O10748=تحویلی!$E$1,تحویلی!$E$1&amp;COUNTIF(NOSA!$O$1:O10748,تحویلی!$E$1),"")),"")</f>
        <v/>
      </c>
      <c r="E10748" s="10" t="str">
        <f t="shared" si="682"/>
        <v>9348694</v>
      </c>
      <c r="F10748" s="10" t="str">
        <f>IFERROR(VLOOKUP(I10748,DATABASE!$N:$O,2,FALSE),"")</f>
        <v>دستكش كف مواد سبك</v>
      </c>
      <c r="G10748" s="492" t="s">
        <v>4371</v>
      </c>
      <c r="H10748" s="493">
        <v>9348</v>
      </c>
      <c r="I10748" s="492" t="s">
        <v>1456</v>
      </c>
      <c r="J10748" s="492" t="s">
        <v>4605</v>
      </c>
      <c r="K10748" s="494">
        <v>1</v>
      </c>
      <c r="L10748" s="492" t="s">
        <v>3</v>
      </c>
      <c r="M10748" s="492" t="s">
        <v>4603</v>
      </c>
      <c r="N10748" s="492" t="s">
        <v>4672</v>
      </c>
      <c r="O10748" s="495">
        <v>694</v>
      </c>
      <c r="P10748" s="493">
        <v>1</v>
      </c>
      <c r="Q10748" s="10">
        <f t="shared" si="683"/>
        <v>694</v>
      </c>
    </row>
    <row r="10749" spans="2:17" ht="20.25" customHeight="1">
      <c r="B10749" s="10" t="str">
        <f t="shared" si="680"/>
        <v>دستكش ضد برش سبك862</v>
      </c>
      <c r="C10749" s="10" t="str">
        <f t="shared" si="681"/>
        <v>دستكش ضد برش سبك1404/07/23862</v>
      </c>
      <c r="D10749" s="10" t="str">
        <f>IFERROR(IF(تحویلی!$E$1="","",IF(NOSA!O10749=تحویلی!$E$1,تحویلی!$E$1&amp;COUNTIF(NOSA!$O$1:O10749,تحویلی!$E$1),"")),"")</f>
        <v/>
      </c>
      <c r="E10749" s="10" t="str">
        <f t="shared" si="682"/>
        <v>9354862</v>
      </c>
      <c r="F10749" s="10" t="str">
        <f>IFERROR(VLOOKUP(I10749,DATABASE!$N:$O,2,FALSE),"")</f>
        <v>دستكش ضد برش سبك</v>
      </c>
      <c r="G10749" s="492" t="s">
        <v>4371</v>
      </c>
      <c r="H10749" s="493">
        <v>9354</v>
      </c>
      <c r="I10749" s="492" t="s">
        <v>1442</v>
      </c>
      <c r="J10749" s="492" t="s">
        <v>4602</v>
      </c>
      <c r="K10749" s="494">
        <v>1</v>
      </c>
      <c r="L10749" s="492" t="s">
        <v>3</v>
      </c>
      <c r="M10749" s="492" t="s">
        <v>4603</v>
      </c>
      <c r="N10749" s="492" t="s">
        <v>3192</v>
      </c>
      <c r="O10749" s="495">
        <v>862</v>
      </c>
      <c r="P10749" s="493">
        <v>1</v>
      </c>
      <c r="Q10749" s="10">
        <f t="shared" si="683"/>
        <v>862</v>
      </c>
    </row>
    <row r="10750" spans="2:17" ht="20.25" customHeight="1">
      <c r="B10750" s="10" t="str">
        <f t="shared" si="680"/>
        <v>دستكش ضد برش سبك766</v>
      </c>
      <c r="C10750" s="10" t="str">
        <f t="shared" si="681"/>
        <v>دستكش ضد برش سبك1404/07/23766</v>
      </c>
      <c r="D10750" s="10" t="str">
        <f>IFERROR(IF(تحویلی!$E$1="","",IF(NOSA!O10750=تحویلی!$E$1,تحویلی!$E$1&amp;COUNTIF(NOSA!$O$1:O10750,تحویلی!$E$1),"")),"")</f>
        <v/>
      </c>
      <c r="E10750" s="10" t="str">
        <f t="shared" si="682"/>
        <v>9356766</v>
      </c>
      <c r="F10750" s="10" t="str">
        <f>IFERROR(VLOOKUP(I10750,DATABASE!$N:$O,2,FALSE),"")</f>
        <v>دستكش ضد برش سبك</v>
      </c>
      <c r="G10750" s="492" t="s">
        <v>4371</v>
      </c>
      <c r="H10750" s="493">
        <v>9356</v>
      </c>
      <c r="I10750" s="492" t="s">
        <v>1442</v>
      </c>
      <c r="J10750" s="492" t="s">
        <v>4602</v>
      </c>
      <c r="K10750" s="494">
        <v>1</v>
      </c>
      <c r="L10750" s="492" t="s">
        <v>3</v>
      </c>
      <c r="M10750" s="492" t="s">
        <v>4608</v>
      </c>
      <c r="N10750" s="492" t="s">
        <v>4804</v>
      </c>
      <c r="O10750" s="495">
        <v>766</v>
      </c>
      <c r="P10750" s="493">
        <v>1</v>
      </c>
      <c r="Q10750" s="10">
        <f t="shared" si="683"/>
        <v>766</v>
      </c>
    </row>
    <row r="10751" spans="2:17" ht="20.25" customHeight="1">
      <c r="B10751" s="10" t="str">
        <f t="shared" si="680"/>
        <v>دستكش ضد برش سبك751</v>
      </c>
      <c r="C10751" s="10" t="str">
        <f t="shared" si="681"/>
        <v>دستكش ضد برش سبك1404/07/24751</v>
      </c>
      <c r="D10751" s="10" t="str">
        <f>IFERROR(IF(تحویلی!$E$1="","",IF(NOSA!O10751=تحویلی!$E$1,تحویلی!$E$1&amp;COUNTIF(NOSA!$O$1:O10751,تحویلی!$E$1),"")),"")</f>
        <v/>
      </c>
      <c r="E10751" s="10" t="str">
        <f t="shared" si="682"/>
        <v>9361751</v>
      </c>
      <c r="F10751" s="10" t="str">
        <f>IFERROR(VLOOKUP(I10751,DATABASE!$N:$O,2,FALSE),"")</f>
        <v>دستكش ضد برش سبك</v>
      </c>
      <c r="G10751" s="496" t="s">
        <v>4372</v>
      </c>
      <c r="H10751" s="497">
        <v>9361</v>
      </c>
      <c r="I10751" s="496" t="s">
        <v>1442</v>
      </c>
      <c r="J10751" s="496" t="s">
        <v>4602</v>
      </c>
      <c r="K10751" s="498">
        <v>1</v>
      </c>
      <c r="L10751" s="496" t="s">
        <v>3</v>
      </c>
      <c r="M10751" s="496" t="s">
        <v>4623</v>
      </c>
      <c r="N10751" s="496" t="s">
        <v>998</v>
      </c>
      <c r="O10751" s="499">
        <v>751</v>
      </c>
      <c r="P10751" s="497">
        <v>1</v>
      </c>
      <c r="Q10751" s="10">
        <f t="shared" si="683"/>
        <v>751</v>
      </c>
    </row>
    <row r="10752" spans="2:17" ht="20.25" customHeight="1">
      <c r="B10752" s="10" t="str">
        <f t="shared" si="680"/>
        <v>دستكش ضد برش سبك879</v>
      </c>
      <c r="C10752" s="10" t="str">
        <f t="shared" si="681"/>
        <v>دستكش ضد برش سبك1404/07/24879</v>
      </c>
      <c r="D10752" s="10" t="str">
        <f>IFERROR(IF(تحویلی!$E$1="","",IF(NOSA!O10752=تحویلی!$E$1,تحویلی!$E$1&amp;COUNTIF(NOSA!$O$1:O10752,تحویلی!$E$1),"")),"")</f>
        <v/>
      </c>
      <c r="E10752" s="10" t="str">
        <f t="shared" si="682"/>
        <v>9363879</v>
      </c>
      <c r="F10752" s="10" t="str">
        <f>IFERROR(VLOOKUP(I10752,DATABASE!$N:$O,2,FALSE),"")</f>
        <v>دستكش ضد برش سبك</v>
      </c>
      <c r="G10752" s="496" t="s">
        <v>4372</v>
      </c>
      <c r="H10752" s="497">
        <v>9363</v>
      </c>
      <c r="I10752" s="496" t="s">
        <v>1442</v>
      </c>
      <c r="J10752" s="496" t="s">
        <v>4602</v>
      </c>
      <c r="K10752" s="498">
        <v>1</v>
      </c>
      <c r="L10752" s="496" t="s">
        <v>3</v>
      </c>
      <c r="M10752" s="496" t="s">
        <v>4603</v>
      </c>
      <c r="N10752" s="496" t="s">
        <v>4927</v>
      </c>
      <c r="O10752" s="499">
        <v>879</v>
      </c>
      <c r="P10752" s="497">
        <v>1</v>
      </c>
      <c r="Q10752" s="10">
        <f t="shared" si="683"/>
        <v>879</v>
      </c>
    </row>
    <row r="10753" spans="2:17" ht="20.25" customHeight="1">
      <c r="B10753" s="10" t="str">
        <f t="shared" si="680"/>
        <v>دستكش كف مواد سبك893</v>
      </c>
      <c r="C10753" s="10" t="str">
        <f t="shared" si="681"/>
        <v>دستكش كف مواد سبك1404/07/24893</v>
      </c>
      <c r="D10753" s="10" t="str">
        <f>IFERROR(IF(تحویلی!$E$1="","",IF(NOSA!O10753=تحویلی!$E$1,تحویلی!$E$1&amp;COUNTIF(NOSA!$O$1:O10753,تحویلی!$E$1),"")),"")</f>
        <v/>
      </c>
      <c r="E10753" s="10" t="str">
        <f t="shared" si="682"/>
        <v>9367893</v>
      </c>
      <c r="F10753" s="10" t="str">
        <f>IFERROR(VLOOKUP(I10753,DATABASE!$N:$O,2,FALSE),"")</f>
        <v>دستكش كف مواد سبك</v>
      </c>
      <c r="G10753" s="496" t="s">
        <v>4372</v>
      </c>
      <c r="H10753" s="497">
        <v>9367</v>
      </c>
      <c r="I10753" s="496" t="s">
        <v>1456</v>
      </c>
      <c r="J10753" s="496" t="s">
        <v>4605</v>
      </c>
      <c r="K10753" s="498">
        <v>1</v>
      </c>
      <c r="L10753" s="496" t="s">
        <v>3</v>
      </c>
      <c r="M10753" s="496" t="s">
        <v>4603</v>
      </c>
      <c r="N10753" s="496" t="s">
        <v>3490</v>
      </c>
      <c r="O10753" s="499">
        <v>893</v>
      </c>
      <c r="P10753" s="497">
        <v>1</v>
      </c>
      <c r="Q10753" s="10">
        <f t="shared" si="683"/>
        <v>893</v>
      </c>
    </row>
    <row r="10754" spans="2:17" ht="20.25" customHeight="1">
      <c r="B10754" s="10" t="str">
        <f t="shared" si="680"/>
        <v>دستكش ضد برش سبك938</v>
      </c>
      <c r="C10754" s="10" t="str">
        <f t="shared" si="681"/>
        <v>دستكش ضد برش سبك1404/07/24938</v>
      </c>
      <c r="D10754" s="10" t="str">
        <f>IFERROR(IF(تحویلی!$E$1="","",IF(NOSA!O10754=تحویلی!$E$1,تحویلی!$E$1&amp;COUNTIF(NOSA!$O$1:O10754,تحویلی!$E$1),"")),"")</f>
        <v/>
      </c>
      <c r="E10754" s="10" t="str">
        <f t="shared" si="682"/>
        <v>9368938</v>
      </c>
      <c r="F10754" s="10" t="str">
        <f>IFERROR(VLOOKUP(I10754,DATABASE!$N:$O,2,FALSE),"")</f>
        <v>دستكش ضد برش سبك</v>
      </c>
      <c r="G10754" s="496" t="s">
        <v>4372</v>
      </c>
      <c r="H10754" s="497">
        <v>9368</v>
      </c>
      <c r="I10754" s="496" t="s">
        <v>1442</v>
      </c>
      <c r="J10754" s="496" t="s">
        <v>4602</v>
      </c>
      <c r="K10754" s="498">
        <v>1</v>
      </c>
      <c r="L10754" s="496" t="s">
        <v>3</v>
      </c>
      <c r="M10754" s="496" t="s">
        <v>4603</v>
      </c>
      <c r="N10754" s="496" t="s">
        <v>3983</v>
      </c>
      <c r="O10754" s="499">
        <v>938</v>
      </c>
      <c r="P10754" s="497">
        <v>1</v>
      </c>
      <c r="Q10754" s="10">
        <f t="shared" si="683"/>
        <v>938</v>
      </c>
    </row>
    <row r="10755" spans="2:17" ht="20.25" customHeight="1">
      <c r="B10755" s="10" t="str">
        <f t="shared" si="680"/>
        <v>دستكش ضد برش سبك582</v>
      </c>
      <c r="C10755" s="10" t="str">
        <f t="shared" si="681"/>
        <v>دستكش ضد برش سبك1404/07/24582</v>
      </c>
      <c r="D10755" s="10" t="str">
        <f>IFERROR(IF(تحویلی!$E$1="","",IF(NOSA!O10755=تحویلی!$E$1,تحویلی!$E$1&amp;COUNTIF(NOSA!$O$1:O10755,تحویلی!$E$1),"")),"")</f>
        <v/>
      </c>
      <c r="E10755" s="10" t="str">
        <f t="shared" si="682"/>
        <v>9368582</v>
      </c>
      <c r="F10755" s="10" t="str">
        <f>IFERROR(VLOOKUP(I10755,DATABASE!$N:$O,2,FALSE),"")</f>
        <v>دستكش ضد برش سبك</v>
      </c>
      <c r="G10755" s="496" t="s">
        <v>4372</v>
      </c>
      <c r="H10755" s="497">
        <v>9368</v>
      </c>
      <c r="I10755" s="496" t="s">
        <v>1442</v>
      </c>
      <c r="J10755" s="496" t="s">
        <v>4602</v>
      </c>
      <c r="K10755" s="498">
        <v>1</v>
      </c>
      <c r="L10755" s="496" t="s">
        <v>3</v>
      </c>
      <c r="M10755" s="496" t="s">
        <v>4603</v>
      </c>
      <c r="N10755" s="496" t="s">
        <v>1951</v>
      </c>
      <c r="O10755" s="499">
        <v>582</v>
      </c>
      <c r="P10755" s="497">
        <v>1</v>
      </c>
      <c r="Q10755" s="10">
        <f t="shared" si="683"/>
        <v>582</v>
      </c>
    </row>
    <row r="10756" spans="2:17" ht="20.25" customHeight="1">
      <c r="B10756" s="10" t="str">
        <f t="shared" si="680"/>
        <v>كفش ايمني582</v>
      </c>
      <c r="C10756" s="10" t="str">
        <f t="shared" si="681"/>
        <v>كفش ايمني1404/07/24582</v>
      </c>
      <c r="D10756" s="10" t="str">
        <f>IFERROR(IF(تحویلی!$E$1="","",IF(NOSA!O10756=تحویلی!$E$1,تحویلی!$E$1&amp;COUNTIF(NOSA!$O$1:O10756,تحویلی!$E$1),"")),"")</f>
        <v/>
      </c>
      <c r="E10756" s="10" t="str">
        <f t="shared" si="682"/>
        <v>9368582</v>
      </c>
      <c r="F10756" s="10" t="str">
        <f>IFERROR(VLOOKUP(I10756,DATABASE!$N:$O,2,FALSE),"")</f>
        <v>كفش ايمني</v>
      </c>
      <c r="G10756" s="496" t="s">
        <v>4372</v>
      </c>
      <c r="H10756" s="497">
        <v>9368</v>
      </c>
      <c r="I10756" s="496" t="s">
        <v>1526</v>
      </c>
      <c r="J10756" s="496" t="s">
        <v>4659</v>
      </c>
      <c r="K10756" s="498">
        <v>1</v>
      </c>
      <c r="L10756" s="496" t="s">
        <v>3</v>
      </c>
      <c r="M10756" s="496" t="s">
        <v>4603</v>
      </c>
      <c r="N10756" s="496" t="s">
        <v>1951</v>
      </c>
      <c r="O10756" s="499">
        <v>582</v>
      </c>
      <c r="P10756" s="497">
        <v>1</v>
      </c>
      <c r="Q10756" s="10">
        <f t="shared" si="683"/>
        <v>582</v>
      </c>
    </row>
    <row r="10757" spans="2:17" ht="20.25" customHeight="1">
      <c r="B10757" s="10" t="str">
        <f t="shared" si="680"/>
        <v>كفش ايمني44</v>
      </c>
      <c r="C10757" s="10" t="str">
        <f t="shared" si="681"/>
        <v>كفش ايمني1404/07/2444</v>
      </c>
      <c r="D10757" s="10" t="str">
        <f>IFERROR(IF(تحویلی!$E$1="","",IF(NOSA!O10757=تحویلی!$E$1,تحویلی!$E$1&amp;COUNTIF(NOSA!$O$1:O10757,تحویلی!$E$1),"")),"")</f>
        <v/>
      </c>
      <c r="E10757" s="10" t="str">
        <f t="shared" si="682"/>
        <v>937744</v>
      </c>
      <c r="F10757" s="10" t="str">
        <f>IFERROR(VLOOKUP(I10757,DATABASE!$N:$O,2,FALSE),"")</f>
        <v>كفش ايمني</v>
      </c>
      <c r="G10757" s="496" t="s">
        <v>4372</v>
      </c>
      <c r="H10757" s="497">
        <v>9377</v>
      </c>
      <c r="I10757" s="496" t="s">
        <v>1539</v>
      </c>
      <c r="J10757" s="496" t="s">
        <v>4785</v>
      </c>
      <c r="K10757" s="498">
        <v>1</v>
      </c>
      <c r="L10757" s="496" t="s">
        <v>3</v>
      </c>
      <c r="M10757" s="496" t="s">
        <v>19</v>
      </c>
      <c r="N10757" s="496" t="s">
        <v>4928</v>
      </c>
      <c r="O10757" s="499">
        <v>44</v>
      </c>
      <c r="P10757" s="497">
        <v>1</v>
      </c>
      <c r="Q10757" s="10">
        <f t="shared" si="683"/>
        <v>44</v>
      </c>
    </row>
    <row r="10758" spans="2:17" ht="20.25" customHeight="1">
      <c r="B10758" s="10" t="str">
        <f t="shared" si="680"/>
        <v>دستكش ضد برش سبك580</v>
      </c>
      <c r="C10758" s="10" t="str">
        <f t="shared" si="681"/>
        <v>دستكش ضد برش سبك1404/07/24580</v>
      </c>
      <c r="D10758" s="10" t="str">
        <f>IFERROR(IF(تحویلی!$E$1="","",IF(NOSA!O10758=تحویلی!$E$1,تحویلی!$E$1&amp;COUNTIF(NOSA!$O$1:O10758,تحویلی!$E$1),"")),"")</f>
        <v/>
      </c>
      <c r="E10758" s="10" t="str">
        <f t="shared" si="682"/>
        <v>9386580</v>
      </c>
      <c r="F10758" s="10" t="str">
        <f>IFERROR(VLOOKUP(I10758,DATABASE!$N:$O,2,FALSE),"")</f>
        <v>دستكش ضد برش سبك</v>
      </c>
      <c r="G10758" s="496" t="s">
        <v>4372</v>
      </c>
      <c r="H10758" s="497">
        <v>9386</v>
      </c>
      <c r="I10758" s="496" t="s">
        <v>1442</v>
      </c>
      <c r="J10758" s="496" t="s">
        <v>4602</v>
      </c>
      <c r="K10758" s="498">
        <v>1</v>
      </c>
      <c r="L10758" s="496" t="s">
        <v>3</v>
      </c>
      <c r="M10758" s="496" t="s">
        <v>4603</v>
      </c>
      <c r="N10758" s="496" t="s">
        <v>1950</v>
      </c>
      <c r="O10758" s="499">
        <v>580</v>
      </c>
      <c r="P10758" s="497">
        <v>1</v>
      </c>
      <c r="Q10758" s="10">
        <f t="shared" si="683"/>
        <v>580</v>
      </c>
    </row>
    <row r="10759" spans="2:17" ht="20.25" customHeight="1">
      <c r="B10759" s="10" t="str">
        <f t="shared" si="680"/>
        <v>ماسك N95) FFP2 )741</v>
      </c>
      <c r="C10759" s="10" t="str">
        <f t="shared" si="681"/>
        <v>ماسك N95) FFP2 )1404/07/24741</v>
      </c>
      <c r="D10759" s="10" t="str">
        <f>IFERROR(IF(تحویلی!$E$1="","",IF(NOSA!O10759=تحویلی!$E$1,تحویلی!$E$1&amp;COUNTIF(NOSA!$O$1:O10759,تحویلی!$E$1),"")),"")</f>
        <v/>
      </c>
      <c r="E10759" s="10" t="str">
        <f t="shared" si="682"/>
        <v>9390741</v>
      </c>
      <c r="F10759" s="10" t="str">
        <f>IFERROR(VLOOKUP(I10759,DATABASE!$N:$O,2,FALSE),"")</f>
        <v>ماسك N95) FFP2 )</v>
      </c>
      <c r="G10759" s="496" t="s">
        <v>4372</v>
      </c>
      <c r="H10759" s="497">
        <v>9390</v>
      </c>
      <c r="I10759" s="496" t="s">
        <v>1469</v>
      </c>
      <c r="J10759" s="496" t="s">
        <v>4614</v>
      </c>
      <c r="K10759" s="498">
        <v>60</v>
      </c>
      <c r="L10759" s="496" t="s">
        <v>8</v>
      </c>
      <c r="M10759" s="496" t="s">
        <v>63</v>
      </c>
      <c r="N10759" s="496" t="s">
        <v>3324</v>
      </c>
      <c r="O10759" s="499">
        <v>741</v>
      </c>
      <c r="P10759" s="497">
        <v>0</v>
      </c>
      <c r="Q10759" s="10">
        <f t="shared" si="683"/>
        <v>741</v>
      </c>
    </row>
    <row r="10760" spans="2:17" ht="20.25" customHeight="1">
      <c r="B10760" s="10" t="str">
        <f t="shared" si="680"/>
        <v>پوتين ايمني نسوز935</v>
      </c>
      <c r="C10760" s="10" t="str">
        <f t="shared" si="681"/>
        <v>پوتين ايمني نسوز1404/07/24935</v>
      </c>
      <c r="D10760" s="10" t="str">
        <f>IFERROR(IF(تحویلی!$E$1="","",IF(NOSA!O10760=تحویلی!$E$1,تحویلی!$E$1&amp;COUNTIF(NOSA!$O$1:O10760,تحویلی!$E$1),"")),"")</f>
        <v/>
      </c>
      <c r="E10760" s="10" t="str">
        <f t="shared" si="682"/>
        <v>9404935</v>
      </c>
      <c r="F10760" s="10" t="str">
        <f>IFERROR(VLOOKUP(I10760,DATABASE!$N:$O,2,FALSE),"")</f>
        <v>پوتين ايمني نسوز</v>
      </c>
      <c r="G10760" s="496" t="s">
        <v>4372</v>
      </c>
      <c r="H10760" s="497">
        <v>9404</v>
      </c>
      <c r="I10760" s="496" t="s">
        <v>1648</v>
      </c>
      <c r="J10760" s="496" t="s">
        <v>4675</v>
      </c>
      <c r="K10760" s="498">
        <v>1</v>
      </c>
      <c r="L10760" s="496" t="s">
        <v>3</v>
      </c>
      <c r="M10760" s="496" t="s">
        <v>4623</v>
      </c>
      <c r="N10760" s="496" t="s">
        <v>4811</v>
      </c>
      <c r="O10760" s="499">
        <v>935</v>
      </c>
      <c r="P10760" s="497">
        <v>1</v>
      </c>
      <c r="Q10760" s="10">
        <f t="shared" si="683"/>
        <v>935</v>
      </c>
    </row>
    <row r="10761" spans="2:17" ht="20.25" customHeight="1">
      <c r="B10761" s="10" t="str">
        <f t="shared" si="680"/>
        <v>فيلتر ماسك نيم صورت (3M) مدل 2091935</v>
      </c>
      <c r="C10761" s="10" t="str">
        <f t="shared" si="681"/>
        <v>فيلتر ماسك نيم صورت (3M) مدل 20911404/07/24935</v>
      </c>
      <c r="D10761" s="10" t="str">
        <f>IFERROR(IF(تحویلی!$E$1="","",IF(NOSA!O10761=تحویلی!$E$1,تحویلی!$E$1&amp;COUNTIF(NOSA!$O$1:O10761,تحویلی!$E$1),"")),"")</f>
        <v/>
      </c>
      <c r="E10761" s="10" t="str">
        <f t="shared" si="682"/>
        <v>9404935</v>
      </c>
      <c r="F10761" s="10" t="str">
        <f>IFERROR(VLOOKUP(I10761,DATABASE!$N:$O,2,FALSE),"")</f>
        <v>فيلتر ماسك نيم صورت (3M) مدل 2091</v>
      </c>
      <c r="G10761" s="496" t="s">
        <v>4372</v>
      </c>
      <c r="H10761" s="497">
        <v>9404</v>
      </c>
      <c r="I10761" s="496" t="s">
        <v>1475</v>
      </c>
      <c r="J10761" s="496" t="s">
        <v>4638</v>
      </c>
      <c r="K10761" s="498">
        <v>1</v>
      </c>
      <c r="L10761" s="496" t="s">
        <v>8</v>
      </c>
      <c r="M10761" s="496" t="s">
        <v>4623</v>
      </c>
      <c r="N10761" s="496" t="s">
        <v>4811</v>
      </c>
      <c r="O10761" s="499">
        <v>935</v>
      </c>
      <c r="P10761" s="497">
        <v>1</v>
      </c>
      <c r="Q10761" s="10">
        <f t="shared" si="683"/>
        <v>935</v>
      </c>
    </row>
    <row r="10762" spans="2:17" ht="20.25" customHeight="1">
      <c r="B10762" s="10" t="str">
        <f t="shared" si="680"/>
        <v>ماسك نيم صورت دو فيلتره (3M)935</v>
      </c>
      <c r="C10762" s="10" t="str">
        <f t="shared" si="681"/>
        <v>ماسك نيم صورت دو فيلتره (3M)1404/07/24935</v>
      </c>
      <c r="D10762" s="10" t="str">
        <f>IFERROR(IF(تحویلی!$E$1="","",IF(NOSA!O10762=تحویلی!$E$1,تحویلی!$E$1&amp;COUNTIF(NOSA!$O$1:O10762,تحویلی!$E$1),"")),"")</f>
        <v/>
      </c>
      <c r="E10762" s="10" t="str">
        <f t="shared" si="682"/>
        <v>9404935</v>
      </c>
      <c r="F10762" s="10" t="str">
        <f>IFERROR(VLOOKUP(I10762,DATABASE!$N:$O,2,FALSE),"")</f>
        <v>ماسك نيم صورت دو فيلتره (3M)</v>
      </c>
      <c r="G10762" s="496" t="s">
        <v>4372</v>
      </c>
      <c r="H10762" s="497">
        <v>9404</v>
      </c>
      <c r="I10762" s="496" t="s">
        <v>1503</v>
      </c>
      <c r="J10762" s="496" t="s">
        <v>4689</v>
      </c>
      <c r="K10762" s="498">
        <v>1</v>
      </c>
      <c r="L10762" s="496" t="s">
        <v>8</v>
      </c>
      <c r="M10762" s="496" t="s">
        <v>4623</v>
      </c>
      <c r="N10762" s="496" t="s">
        <v>4811</v>
      </c>
      <c r="O10762" s="499">
        <v>935</v>
      </c>
      <c r="P10762" s="497">
        <v>1</v>
      </c>
      <c r="Q10762" s="10">
        <f t="shared" si="683"/>
        <v>935</v>
      </c>
    </row>
    <row r="10763" spans="2:17" ht="20.25" customHeight="1">
      <c r="B10763" s="10" t="str">
        <f t="shared" si="680"/>
        <v>شلوار فرم انتظامات877</v>
      </c>
      <c r="C10763" s="10" t="str">
        <f t="shared" si="681"/>
        <v>شلوار فرم انتظامات1404/07/24877</v>
      </c>
      <c r="D10763" s="10" t="str">
        <f>IFERROR(IF(تحویلی!$E$1="","",IF(NOSA!O10763=تحویلی!$E$1,تحویلی!$E$1&amp;COUNTIF(NOSA!$O$1:O10763,تحویلی!$E$1),"")),"")</f>
        <v/>
      </c>
      <c r="E10763" s="10" t="str">
        <f t="shared" si="682"/>
        <v>9412877</v>
      </c>
      <c r="F10763" s="10" t="str">
        <f>IFERROR(VLOOKUP(I10763,DATABASE!$N:$O,2,FALSE),"")</f>
        <v>شلوار فرم انتظامات</v>
      </c>
      <c r="G10763" s="3" t="s">
        <v>4372</v>
      </c>
      <c r="H10763" s="4">
        <v>9412</v>
      </c>
      <c r="I10763" s="3" t="s">
        <v>2298</v>
      </c>
      <c r="J10763" s="3" t="s">
        <v>4929</v>
      </c>
      <c r="K10763" s="5">
        <v>1</v>
      </c>
      <c r="L10763" s="3" t="s">
        <v>28</v>
      </c>
      <c r="M10763" s="3" t="s">
        <v>43</v>
      </c>
      <c r="N10763" s="3" t="s">
        <v>3362</v>
      </c>
      <c r="O10763" s="1">
        <v>877</v>
      </c>
      <c r="P10763" s="4">
        <v>1</v>
      </c>
      <c r="Q10763" s="10">
        <f t="shared" si="683"/>
        <v>877</v>
      </c>
    </row>
    <row r="10764" spans="2:17" ht="20.25" customHeight="1">
      <c r="B10764" s="10" t="str">
        <f t="shared" si="680"/>
        <v>دستكش ضد برش سبك31</v>
      </c>
      <c r="C10764" s="10" t="str">
        <f t="shared" si="681"/>
        <v>دستكش ضد برش سبك1404/07/2531</v>
      </c>
      <c r="D10764" s="10" t="str">
        <f>IFERROR(IF(تحویلی!$E$1="","",IF(NOSA!O10764=تحویلی!$E$1,تحویلی!$E$1&amp;COUNTIF(NOSA!$O$1:O10764,تحویلی!$E$1),"")),"")</f>
        <v/>
      </c>
      <c r="E10764" s="10" t="str">
        <f t="shared" si="682"/>
        <v>941531</v>
      </c>
      <c r="F10764" s="10" t="str">
        <f>IFERROR(VLOOKUP(I10764,DATABASE!$N:$O,2,FALSE),"")</f>
        <v>دستكش ضد برش سبك</v>
      </c>
      <c r="G10764" s="500" t="s">
        <v>4373</v>
      </c>
      <c r="H10764" s="501">
        <v>9415</v>
      </c>
      <c r="I10764" s="500" t="s">
        <v>1442</v>
      </c>
      <c r="J10764" s="500" t="s">
        <v>4602</v>
      </c>
      <c r="K10764" s="502">
        <v>1</v>
      </c>
      <c r="L10764" s="500" t="s">
        <v>3</v>
      </c>
      <c r="M10764" s="500" t="s">
        <v>4623</v>
      </c>
      <c r="N10764" s="500" t="s">
        <v>1030</v>
      </c>
      <c r="O10764" s="503">
        <v>31</v>
      </c>
      <c r="P10764" s="501">
        <v>1</v>
      </c>
      <c r="Q10764" s="10">
        <f t="shared" si="683"/>
        <v>31</v>
      </c>
    </row>
    <row r="10765" spans="2:17" ht="20.25" customHeight="1">
      <c r="B10765" s="10" t="str">
        <f t="shared" si="680"/>
        <v>دستكش كف مواد سبك460</v>
      </c>
      <c r="C10765" s="10" t="str">
        <f t="shared" si="681"/>
        <v>دستكش كف مواد سبك1404/07/25460</v>
      </c>
      <c r="D10765" s="10" t="str">
        <f>IFERROR(IF(تحویلی!$E$1="","",IF(NOSA!O10765=تحویلی!$E$1,تحویلی!$E$1&amp;COUNTIF(NOSA!$O$1:O10765,تحویلی!$E$1),"")),"")</f>
        <v/>
      </c>
      <c r="E10765" s="10" t="str">
        <f t="shared" si="682"/>
        <v>9418460</v>
      </c>
      <c r="F10765" s="10" t="str">
        <f>IFERROR(VLOOKUP(I10765,DATABASE!$N:$O,2,FALSE),"")</f>
        <v>دستكش كف مواد سبك</v>
      </c>
      <c r="G10765" s="500" t="s">
        <v>4373</v>
      </c>
      <c r="H10765" s="501">
        <v>9418</v>
      </c>
      <c r="I10765" s="500" t="s">
        <v>1456</v>
      </c>
      <c r="J10765" s="500" t="s">
        <v>4605</v>
      </c>
      <c r="K10765" s="502">
        <v>1</v>
      </c>
      <c r="L10765" s="500" t="s">
        <v>3</v>
      </c>
      <c r="M10765" s="500" t="s">
        <v>4603</v>
      </c>
      <c r="N10765" s="500" t="s">
        <v>1302</v>
      </c>
      <c r="O10765" s="503">
        <v>460</v>
      </c>
      <c r="P10765" s="501">
        <v>1</v>
      </c>
      <c r="Q10765" s="10">
        <f t="shared" si="683"/>
        <v>460</v>
      </c>
    </row>
    <row r="10766" spans="2:17" ht="20.25" customHeight="1">
      <c r="B10766" s="10" t="str">
        <f t="shared" si="680"/>
        <v>دستكش ضد برش سبك10004</v>
      </c>
      <c r="C10766" s="10" t="str">
        <f t="shared" si="681"/>
        <v>دستكش ضد برش سبك1404/07/2510004</v>
      </c>
      <c r="D10766" s="10" t="str">
        <f>IFERROR(IF(تحویلی!$E$1="","",IF(NOSA!O10766=تحویلی!$E$1,تحویلی!$E$1&amp;COUNTIF(NOSA!$O$1:O10766,تحویلی!$E$1),"")),"")</f>
        <v/>
      </c>
      <c r="E10766" s="10" t="str">
        <f t="shared" si="682"/>
        <v>942110004</v>
      </c>
      <c r="F10766" s="10" t="str">
        <f>IFERROR(VLOOKUP(I10766,DATABASE!$N:$O,2,FALSE),"")</f>
        <v>دستكش ضد برش سبك</v>
      </c>
      <c r="G10766" s="500" t="s">
        <v>4373</v>
      </c>
      <c r="H10766" s="501">
        <v>9421</v>
      </c>
      <c r="I10766" s="500" t="s">
        <v>1442</v>
      </c>
      <c r="J10766" s="500" t="s">
        <v>4602</v>
      </c>
      <c r="K10766" s="502">
        <v>1</v>
      </c>
      <c r="L10766" s="500" t="s">
        <v>3</v>
      </c>
      <c r="M10766" s="500" t="s">
        <v>4623</v>
      </c>
      <c r="N10766" s="500" t="s">
        <v>4842</v>
      </c>
      <c r="O10766" s="503">
        <v>10004</v>
      </c>
      <c r="P10766" s="501">
        <v>1</v>
      </c>
      <c r="Q10766" s="10">
        <f t="shared" si="683"/>
        <v>10004</v>
      </c>
    </row>
    <row r="10767" spans="2:17" ht="20.25" customHeight="1">
      <c r="B10767" s="10" t="str">
        <f t="shared" ref="B10767:B10830" si="684">F10767&amp;Q10767</f>
        <v>كفش ايمني عايق برق254</v>
      </c>
      <c r="C10767" s="10" t="str">
        <f t="shared" ref="C10767:C10830" si="685">F10767&amp;G10767&amp;O10767</f>
        <v>كفش ايمني عايق برق1404/07/26254</v>
      </c>
      <c r="D10767" s="10" t="str">
        <f>IFERROR(IF(تحویلی!$E$1="","",IF(NOSA!O10767=تحویلی!$E$1,تحویلی!$E$1&amp;COUNTIF(NOSA!$O$1:O10767,تحویلی!$E$1),"")),"")</f>
        <v/>
      </c>
      <c r="E10767" s="10" t="str">
        <f t="shared" ref="E10767:E10830" si="686">H10767&amp;O10767</f>
        <v>9437254</v>
      </c>
      <c r="F10767" s="10" t="str">
        <f>IFERROR(VLOOKUP(I10767,DATABASE!$N:$O,2,FALSE),"")</f>
        <v>كفش ايمني عايق برق</v>
      </c>
      <c r="G10767" s="504" t="s">
        <v>4374</v>
      </c>
      <c r="H10767" s="505">
        <v>9437</v>
      </c>
      <c r="I10767" s="504" t="s">
        <v>1757</v>
      </c>
      <c r="J10767" s="504" t="s">
        <v>4932</v>
      </c>
      <c r="K10767" s="506">
        <v>1</v>
      </c>
      <c r="L10767" s="504" t="s">
        <v>3</v>
      </c>
      <c r="M10767" s="504" t="s">
        <v>4603</v>
      </c>
      <c r="N10767" s="504" t="s">
        <v>4713</v>
      </c>
      <c r="O10767" s="507">
        <v>254</v>
      </c>
      <c r="P10767" s="505">
        <v>1</v>
      </c>
      <c r="Q10767" s="10">
        <f t="shared" si="683"/>
        <v>254</v>
      </c>
    </row>
    <row r="10768" spans="2:17" ht="20.25" customHeight="1">
      <c r="B10768" s="10" t="str">
        <f t="shared" si="684"/>
        <v>دستكش استاد كار128</v>
      </c>
      <c r="C10768" s="10" t="str">
        <f t="shared" si="685"/>
        <v>دستكش استاد كار1404/07/26128</v>
      </c>
      <c r="D10768" s="10" t="str">
        <f>IFERROR(IF(تحویلی!$E$1="","",IF(NOSA!O10768=تحویلی!$E$1,تحویلی!$E$1&amp;COUNTIF(NOSA!$O$1:O10768,تحویلی!$E$1),"")),"")</f>
        <v/>
      </c>
      <c r="E10768" s="10" t="str">
        <f t="shared" si="686"/>
        <v>9443128</v>
      </c>
      <c r="F10768" s="10" t="str">
        <f>IFERROR(VLOOKUP(I10768,DATABASE!$N:$O,2,FALSE),"")</f>
        <v>دستكش استاد كار</v>
      </c>
      <c r="G10768" s="504" t="s">
        <v>4374</v>
      </c>
      <c r="H10768" s="505">
        <v>9443</v>
      </c>
      <c r="I10768" s="504" t="s">
        <v>1543</v>
      </c>
      <c r="J10768" s="504" t="s">
        <v>4610</v>
      </c>
      <c r="K10768" s="506">
        <v>1</v>
      </c>
      <c r="L10768" s="504" t="s">
        <v>3</v>
      </c>
      <c r="M10768" s="504" t="s">
        <v>25</v>
      </c>
      <c r="N10768" s="504" t="s">
        <v>1855</v>
      </c>
      <c r="O10768" s="507">
        <v>128</v>
      </c>
      <c r="P10768" s="505">
        <v>0</v>
      </c>
      <c r="Q10768" s="10">
        <f t="shared" si="683"/>
        <v>128</v>
      </c>
    </row>
    <row r="10769" spans="2:17" ht="20.25" customHeight="1">
      <c r="B10769" s="10" t="str">
        <f t="shared" si="684"/>
        <v>دستكش كف مواد سبك941</v>
      </c>
      <c r="C10769" s="10" t="str">
        <f t="shared" si="685"/>
        <v>دستكش كف مواد سبك1404/07/26941</v>
      </c>
      <c r="D10769" s="10" t="str">
        <f>IFERROR(IF(تحویلی!$E$1="","",IF(NOSA!O10769=تحویلی!$E$1,تحویلی!$E$1&amp;COUNTIF(NOSA!$O$1:O10769,تحویلی!$E$1),"")),"")</f>
        <v/>
      </c>
      <c r="E10769" s="10" t="str">
        <f t="shared" si="686"/>
        <v>9444941</v>
      </c>
      <c r="F10769" s="10" t="str">
        <f>IFERROR(VLOOKUP(I10769,DATABASE!$N:$O,2,FALSE),"")</f>
        <v>دستكش كف مواد سبك</v>
      </c>
      <c r="G10769" s="504" t="s">
        <v>4374</v>
      </c>
      <c r="H10769" s="505">
        <v>9444</v>
      </c>
      <c r="I10769" s="504" t="s">
        <v>1456</v>
      </c>
      <c r="J10769" s="504" t="s">
        <v>4605</v>
      </c>
      <c r="K10769" s="506">
        <v>1</v>
      </c>
      <c r="L10769" s="504" t="s">
        <v>3</v>
      </c>
      <c r="M10769" s="504" t="s">
        <v>4603</v>
      </c>
      <c r="N10769" s="504" t="s">
        <v>4875</v>
      </c>
      <c r="O10769" s="507">
        <v>941</v>
      </c>
      <c r="P10769" s="505">
        <v>1</v>
      </c>
      <c r="Q10769" s="10">
        <f t="shared" si="683"/>
        <v>941</v>
      </c>
    </row>
    <row r="10770" spans="2:17" ht="20.25" customHeight="1">
      <c r="B10770" s="10" t="str">
        <f t="shared" si="684"/>
        <v>دستكش ضد برش سبك845</v>
      </c>
      <c r="C10770" s="10" t="str">
        <f t="shared" si="685"/>
        <v>دستكش ضد برش سبك1404/07/26845</v>
      </c>
      <c r="D10770" s="10" t="str">
        <f>IFERROR(IF(تحویلی!$E$1="","",IF(NOSA!O10770=تحویلی!$E$1,تحویلی!$E$1&amp;COUNTIF(NOSA!$O$1:O10770,تحویلی!$E$1),"")),"")</f>
        <v/>
      </c>
      <c r="E10770" s="10" t="str">
        <f t="shared" si="686"/>
        <v>9445845</v>
      </c>
      <c r="F10770" s="10" t="str">
        <f>IFERROR(VLOOKUP(I10770,DATABASE!$N:$O,2,FALSE),"")</f>
        <v>دستكش ضد برش سبك</v>
      </c>
      <c r="G10770" s="504" t="s">
        <v>4374</v>
      </c>
      <c r="H10770" s="505">
        <v>9445</v>
      </c>
      <c r="I10770" s="504" t="s">
        <v>1442</v>
      </c>
      <c r="J10770" s="504" t="s">
        <v>4602</v>
      </c>
      <c r="K10770" s="506">
        <v>1</v>
      </c>
      <c r="L10770" s="504" t="s">
        <v>3</v>
      </c>
      <c r="M10770" s="504" t="s">
        <v>4603</v>
      </c>
      <c r="N10770" s="504" t="s">
        <v>2715</v>
      </c>
      <c r="O10770" s="507">
        <v>845</v>
      </c>
      <c r="P10770" s="505">
        <v>1</v>
      </c>
      <c r="Q10770" s="10">
        <f t="shared" si="683"/>
        <v>845</v>
      </c>
    </row>
    <row r="10771" spans="2:17" ht="20.25" customHeight="1">
      <c r="B10771" s="10" t="str">
        <f t="shared" si="684"/>
        <v>دستكش ضد برش سبك866</v>
      </c>
      <c r="C10771" s="10" t="str">
        <f t="shared" si="685"/>
        <v>دستكش ضد برش سبك1404/07/26866</v>
      </c>
      <c r="D10771" s="10" t="str">
        <f>IFERROR(IF(تحویلی!$E$1="","",IF(NOSA!O10771=تحویلی!$E$1,تحویلی!$E$1&amp;COUNTIF(NOSA!$O$1:O10771,تحویلی!$E$1),"")),"")</f>
        <v/>
      </c>
      <c r="E10771" s="10" t="str">
        <f t="shared" si="686"/>
        <v>9446866</v>
      </c>
      <c r="F10771" s="10" t="str">
        <f>IFERROR(VLOOKUP(I10771,DATABASE!$N:$O,2,FALSE),"")</f>
        <v>دستكش ضد برش سبك</v>
      </c>
      <c r="G10771" s="504" t="s">
        <v>4374</v>
      </c>
      <c r="H10771" s="505">
        <v>9446</v>
      </c>
      <c r="I10771" s="504" t="s">
        <v>1442</v>
      </c>
      <c r="J10771" s="504" t="s">
        <v>4602</v>
      </c>
      <c r="K10771" s="506">
        <v>1</v>
      </c>
      <c r="L10771" s="504" t="s">
        <v>3</v>
      </c>
      <c r="M10771" s="504" t="s">
        <v>4603</v>
      </c>
      <c r="N10771" s="504" t="s">
        <v>3238</v>
      </c>
      <c r="O10771" s="507">
        <v>866</v>
      </c>
      <c r="P10771" s="505">
        <v>1</v>
      </c>
      <c r="Q10771" s="10">
        <f t="shared" si="683"/>
        <v>866</v>
      </c>
    </row>
    <row r="10772" spans="2:17" ht="20.25" customHeight="1">
      <c r="B10772" s="10" t="str">
        <f t="shared" si="684"/>
        <v>لباس كار جين- بلوز387</v>
      </c>
      <c r="C10772" s="10" t="str">
        <f t="shared" si="685"/>
        <v>لباس كار جين- بلوز1404/07/26387</v>
      </c>
      <c r="D10772" s="10" t="str">
        <f>IFERROR(IF(تحویلی!$E$1="","",IF(NOSA!O10772=تحویلی!$E$1,تحویلی!$E$1&amp;COUNTIF(NOSA!$O$1:O10772,تحویلی!$E$1),"")),"")</f>
        <v/>
      </c>
      <c r="E10772" s="10" t="str">
        <f t="shared" si="686"/>
        <v>9458387</v>
      </c>
      <c r="F10772" s="10" t="str">
        <f>IFERROR(VLOOKUP(I10772,DATABASE!$N:$O,2,FALSE),"")</f>
        <v>لباس كار جين- بلوز</v>
      </c>
      <c r="G10772" s="504" t="s">
        <v>4374</v>
      </c>
      <c r="H10772" s="505">
        <v>9458</v>
      </c>
      <c r="I10772" s="504" t="s">
        <v>2355</v>
      </c>
      <c r="J10772" s="504" t="s">
        <v>4920</v>
      </c>
      <c r="K10772" s="506">
        <v>1</v>
      </c>
      <c r="L10772" s="504" t="s">
        <v>8</v>
      </c>
      <c r="M10772" s="504" t="s">
        <v>19</v>
      </c>
      <c r="N10772" s="504" t="s">
        <v>1923</v>
      </c>
      <c r="O10772" s="507">
        <v>387</v>
      </c>
      <c r="P10772" s="505">
        <v>1</v>
      </c>
      <c r="Q10772" s="10">
        <f t="shared" si="683"/>
        <v>387</v>
      </c>
    </row>
    <row r="10773" spans="2:17" ht="20.25" customHeight="1">
      <c r="B10773" s="10" t="str">
        <f t="shared" si="684"/>
        <v>لباس كار ديرسوز(بلوز) 387</v>
      </c>
      <c r="C10773" s="10" t="str">
        <f t="shared" si="685"/>
        <v>لباس كار ديرسوز(بلوز) 1404/07/26387</v>
      </c>
      <c r="D10773" s="10" t="str">
        <f>IFERROR(IF(تحویلی!$E$1="","",IF(NOSA!O10773=تحویلی!$E$1,تحویلی!$E$1&amp;COUNTIF(NOSA!$O$1:O10773,تحویلی!$E$1),"")),"")</f>
        <v/>
      </c>
      <c r="E10773" s="10" t="str">
        <f t="shared" si="686"/>
        <v>9458387</v>
      </c>
      <c r="F10773" s="10" t="str">
        <f>IFERROR(VLOOKUP(I10773,DATABASE!$N:$O,2,FALSE),"")</f>
        <v xml:space="preserve">لباس كار ديرسوز(بلوز) </v>
      </c>
      <c r="G10773" s="504" t="s">
        <v>4374</v>
      </c>
      <c r="H10773" s="505">
        <v>9458</v>
      </c>
      <c r="I10773" s="504" t="s">
        <v>1703</v>
      </c>
      <c r="J10773" s="504" t="s">
        <v>4733</v>
      </c>
      <c r="K10773" s="506">
        <v>1</v>
      </c>
      <c r="L10773" s="504" t="s">
        <v>8</v>
      </c>
      <c r="M10773" s="504" t="s">
        <v>19</v>
      </c>
      <c r="N10773" s="504" t="s">
        <v>1923</v>
      </c>
      <c r="O10773" s="507">
        <v>387</v>
      </c>
      <c r="P10773" s="505">
        <v>1</v>
      </c>
      <c r="Q10773" s="10">
        <f t="shared" si="683"/>
        <v>387</v>
      </c>
    </row>
    <row r="10774" spans="2:17" ht="20.25" customHeight="1">
      <c r="B10774" s="10" t="str">
        <f t="shared" si="684"/>
        <v>پوتين ايمني نسوز387</v>
      </c>
      <c r="C10774" s="10" t="str">
        <f t="shared" si="685"/>
        <v>پوتين ايمني نسوز1404/07/26387</v>
      </c>
      <c r="D10774" s="10" t="str">
        <f>IFERROR(IF(تحویلی!$E$1="","",IF(NOSA!O10774=تحویلی!$E$1,تحویلی!$E$1&amp;COUNTIF(NOSA!$O$1:O10774,تحویلی!$E$1),"")),"")</f>
        <v/>
      </c>
      <c r="E10774" s="10" t="str">
        <f t="shared" si="686"/>
        <v>9458387</v>
      </c>
      <c r="F10774" s="10" t="str">
        <f>IFERROR(VLOOKUP(I10774,DATABASE!$N:$O,2,FALSE),"")</f>
        <v>پوتين ايمني نسوز</v>
      </c>
      <c r="G10774" s="504" t="s">
        <v>4374</v>
      </c>
      <c r="H10774" s="505">
        <v>9458</v>
      </c>
      <c r="I10774" s="504" t="s">
        <v>1528</v>
      </c>
      <c r="J10774" s="504" t="s">
        <v>4725</v>
      </c>
      <c r="K10774" s="506">
        <v>1</v>
      </c>
      <c r="L10774" s="504" t="s">
        <v>3</v>
      </c>
      <c r="M10774" s="504" t="s">
        <v>19</v>
      </c>
      <c r="N10774" s="504" t="s">
        <v>1923</v>
      </c>
      <c r="O10774" s="507">
        <v>387</v>
      </c>
      <c r="P10774" s="505">
        <v>1</v>
      </c>
      <c r="Q10774" s="10">
        <f t="shared" si="683"/>
        <v>387</v>
      </c>
    </row>
    <row r="10775" spans="2:17" ht="20.25" customHeight="1">
      <c r="B10775" s="10" t="str">
        <f t="shared" si="684"/>
        <v>لباس كار كارشناسي769</v>
      </c>
      <c r="C10775" s="10" t="str">
        <f t="shared" si="685"/>
        <v>لباس كار كارشناسي1404/07/26769</v>
      </c>
      <c r="D10775" s="10" t="str">
        <f>IFERROR(IF(تحویلی!$E$1="","",IF(NOSA!O10775=تحویلی!$E$1,تحویلی!$E$1&amp;COUNTIF(NOSA!$O$1:O10775,تحویلی!$E$1),"")),"")</f>
        <v/>
      </c>
      <c r="E10775" s="10" t="str">
        <f t="shared" si="686"/>
        <v>9462769</v>
      </c>
      <c r="F10775" s="10" t="str">
        <f>IFERROR(VLOOKUP(I10775,DATABASE!$N:$O,2,FALSE),"")</f>
        <v>لباس كار كارشناسي</v>
      </c>
      <c r="G10775" s="504" t="s">
        <v>4374</v>
      </c>
      <c r="H10775" s="505">
        <v>9462</v>
      </c>
      <c r="I10775" s="504" t="s">
        <v>2347</v>
      </c>
      <c r="J10775" s="504" t="s">
        <v>4752</v>
      </c>
      <c r="K10775" s="506">
        <v>1</v>
      </c>
      <c r="L10775" s="504" t="s">
        <v>28</v>
      </c>
      <c r="M10775" s="504" t="s">
        <v>19</v>
      </c>
      <c r="N10775" s="504" t="s">
        <v>2044</v>
      </c>
      <c r="O10775" s="507">
        <v>769</v>
      </c>
      <c r="P10775" s="505">
        <v>1</v>
      </c>
      <c r="Q10775" s="10">
        <f t="shared" si="683"/>
        <v>769</v>
      </c>
    </row>
    <row r="10776" spans="2:17" ht="20.25" customHeight="1">
      <c r="B10776" s="10" t="str">
        <f t="shared" si="684"/>
        <v>بند داخل كلاه ايمني835</v>
      </c>
      <c r="C10776" s="10" t="str">
        <f t="shared" si="685"/>
        <v>بند داخل كلاه ايمني1404/07/26835</v>
      </c>
      <c r="D10776" s="10" t="str">
        <f>IFERROR(IF(تحویلی!$E$1="","",IF(NOSA!O10776=تحویلی!$E$1,تحویلی!$E$1&amp;COUNTIF(NOSA!$O$1:O10776,تحویلی!$E$1),"")),"")</f>
        <v/>
      </c>
      <c r="E10776" s="10" t="str">
        <f t="shared" si="686"/>
        <v>9464835</v>
      </c>
      <c r="F10776" s="10" t="str">
        <f>IFERROR(VLOOKUP(I10776,DATABASE!$N:$O,2,FALSE),"")</f>
        <v>بند داخل كلاه ايمني</v>
      </c>
      <c r="G10776" s="504" t="s">
        <v>4374</v>
      </c>
      <c r="H10776" s="505">
        <v>9464</v>
      </c>
      <c r="I10776" s="504" t="s">
        <v>2343</v>
      </c>
      <c r="J10776" s="504" t="s">
        <v>4933</v>
      </c>
      <c r="K10776" s="506">
        <v>1</v>
      </c>
      <c r="L10776" s="504" t="s">
        <v>8</v>
      </c>
      <c r="M10776" s="504" t="s">
        <v>4603</v>
      </c>
      <c r="N10776" s="504" t="s">
        <v>2659</v>
      </c>
      <c r="O10776" s="507">
        <v>835</v>
      </c>
      <c r="P10776" s="505">
        <v>1</v>
      </c>
      <c r="Q10776" s="10">
        <f t="shared" si="683"/>
        <v>835</v>
      </c>
    </row>
    <row r="10777" spans="2:17" ht="20.25" customHeight="1">
      <c r="B10777" s="10" t="str">
        <f t="shared" si="684"/>
        <v>دستكش ضد برش سبك835</v>
      </c>
      <c r="C10777" s="10" t="str">
        <f t="shared" si="685"/>
        <v>دستكش ضد برش سبك1404/07/26835</v>
      </c>
      <c r="D10777" s="10" t="str">
        <f>IFERROR(IF(تحویلی!$E$1="","",IF(NOSA!O10777=تحویلی!$E$1,تحویلی!$E$1&amp;COUNTIF(NOSA!$O$1:O10777,تحویلی!$E$1),"")),"")</f>
        <v/>
      </c>
      <c r="E10777" s="10" t="str">
        <f t="shared" si="686"/>
        <v>9464835</v>
      </c>
      <c r="F10777" s="10" t="str">
        <f>IFERROR(VLOOKUP(I10777,DATABASE!$N:$O,2,FALSE),"")</f>
        <v>دستكش ضد برش سبك</v>
      </c>
      <c r="G10777" s="504" t="s">
        <v>4374</v>
      </c>
      <c r="H10777" s="505">
        <v>9464</v>
      </c>
      <c r="I10777" s="504" t="s">
        <v>1442</v>
      </c>
      <c r="J10777" s="504" t="s">
        <v>4602</v>
      </c>
      <c r="K10777" s="506">
        <v>1</v>
      </c>
      <c r="L10777" s="504" t="s">
        <v>3</v>
      </c>
      <c r="M10777" s="504" t="s">
        <v>4603</v>
      </c>
      <c r="N10777" s="504" t="s">
        <v>2659</v>
      </c>
      <c r="O10777" s="507">
        <v>835</v>
      </c>
      <c r="P10777" s="505">
        <v>1</v>
      </c>
      <c r="Q10777" s="10">
        <f t="shared" si="683"/>
        <v>835</v>
      </c>
    </row>
    <row r="10778" spans="2:17" ht="20.25" customHeight="1">
      <c r="B10778" s="10" t="str">
        <f t="shared" si="684"/>
        <v>دستكش ضد برش سبك100012</v>
      </c>
      <c r="C10778" s="10" t="str">
        <f t="shared" si="685"/>
        <v>دستكش ضد برش سبك1404/07/26100012</v>
      </c>
      <c r="D10778" s="10" t="str">
        <f>IFERROR(IF(تحویلی!$E$1="","",IF(NOSA!O10778=تحویلی!$E$1,تحویلی!$E$1&amp;COUNTIF(NOSA!$O$1:O10778,تحویلی!$E$1),"")),"")</f>
        <v/>
      </c>
      <c r="E10778" s="10" t="str">
        <f t="shared" si="686"/>
        <v>9472100012</v>
      </c>
      <c r="F10778" s="10" t="str">
        <f>IFERROR(VLOOKUP(I10778,DATABASE!$N:$O,2,FALSE),"")</f>
        <v>دستكش ضد برش سبك</v>
      </c>
      <c r="G10778" s="504" t="s">
        <v>4374</v>
      </c>
      <c r="H10778" s="505">
        <v>9472</v>
      </c>
      <c r="I10778" s="504" t="s">
        <v>1442</v>
      </c>
      <c r="J10778" s="504" t="s">
        <v>4602</v>
      </c>
      <c r="K10778" s="506">
        <v>1</v>
      </c>
      <c r="L10778" s="504" t="s">
        <v>3</v>
      </c>
      <c r="M10778" s="504" t="s">
        <v>4623</v>
      </c>
      <c r="N10778" s="504" t="s">
        <v>2038</v>
      </c>
      <c r="O10778" s="507">
        <v>100012</v>
      </c>
      <c r="P10778" s="505">
        <v>1</v>
      </c>
      <c r="Q10778" s="10">
        <f t="shared" si="683"/>
        <v>100012</v>
      </c>
    </row>
    <row r="10779" spans="2:17" ht="20.25" customHeight="1">
      <c r="B10779" s="10" t="str">
        <f t="shared" si="684"/>
        <v>دستكش كف مواد سبك277</v>
      </c>
      <c r="C10779" s="10" t="str">
        <f t="shared" si="685"/>
        <v>دستكش كف مواد سبك1404/07/26277</v>
      </c>
      <c r="D10779" s="10" t="str">
        <f>IFERROR(IF(تحویلی!$E$1="","",IF(NOSA!O10779=تحویلی!$E$1,تحویلی!$E$1&amp;COUNTIF(NOSA!$O$1:O10779,تحویلی!$E$1),"")),"")</f>
        <v/>
      </c>
      <c r="E10779" s="10" t="str">
        <f t="shared" si="686"/>
        <v>9474277</v>
      </c>
      <c r="F10779" s="10" t="str">
        <f>IFERROR(VLOOKUP(I10779,DATABASE!$N:$O,2,FALSE),"")</f>
        <v>دستكش كف مواد سبك</v>
      </c>
      <c r="G10779" s="504" t="s">
        <v>4374</v>
      </c>
      <c r="H10779" s="505">
        <v>9474</v>
      </c>
      <c r="I10779" s="504" t="s">
        <v>1456</v>
      </c>
      <c r="J10779" s="504" t="s">
        <v>4605</v>
      </c>
      <c r="K10779" s="506">
        <v>1</v>
      </c>
      <c r="L10779" s="504" t="s">
        <v>3</v>
      </c>
      <c r="M10779" s="504" t="s">
        <v>4603</v>
      </c>
      <c r="N10779" s="504" t="s">
        <v>4838</v>
      </c>
      <c r="O10779" s="507">
        <v>277</v>
      </c>
      <c r="P10779" s="505">
        <v>1</v>
      </c>
      <c r="Q10779" s="10">
        <f t="shared" si="683"/>
        <v>277</v>
      </c>
    </row>
    <row r="10780" spans="2:17" ht="20.25" customHeight="1">
      <c r="B10780" s="10" t="str">
        <f t="shared" si="684"/>
        <v>دستكش ضد برش سبك471</v>
      </c>
      <c r="C10780" s="10" t="str">
        <f t="shared" si="685"/>
        <v>دستكش ضد برش سبك1404/07/26471</v>
      </c>
      <c r="D10780" s="10" t="str">
        <f>IFERROR(IF(تحویلی!$E$1="","",IF(NOSA!O10780=تحویلی!$E$1,تحویلی!$E$1&amp;COUNTIF(NOSA!$O$1:O10780,تحویلی!$E$1),"")),"")</f>
        <v/>
      </c>
      <c r="E10780" s="10" t="str">
        <f t="shared" si="686"/>
        <v>9480471</v>
      </c>
      <c r="F10780" s="10" t="str">
        <f>IFERROR(VLOOKUP(I10780,DATABASE!$N:$O,2,FALSE),"")</f>
        <v>دستكش ضد برش سبك</v>
      </c>
      <c r="G10780" s="504" t="s">
        <v>4374</v>
      </c>
      <c r="H10780" s="505">
        <v>9480</v>
      </c>
      <c r="I10780" s="504" t="s">
        <v>1442</v>
      </c>
      <c r="J10780" s="504" t="s">
        <v>4602</v>
      </c>
      <c r="K10780" s="506">
        <v>1</v>
      </c>
      <c r="L10780" s="504" t="s">
        <v>3</v>
      </c>
      <c r="M10780" s="504" t="s">
        <v>43</v>
      </c>
      <c r="N10780" s="504" t="s">
        <v>4934</v>
      </c>
      <c r="O10780" s="507">
        <v>471</v>
      </c>
      <c r="P10780" s="505">
        <v>1</v>
      </c>
      <c r="Q10780" s="10">
        <f t="shared" si="683"/>
        <v>471</v>
      </c>
    </row>
    <row r="10781" spans="2:17" ht="20.25" customHeight="1">
      <c r="B10781" s="10" t="str">
        <f t="shared" si="684"/>
        <v>دستكش كف مواد سبك401</v>
      </c>
      <c r="C10781" s="10" t="str">
        <f t="shared" si="685"/>
        <v>دستكش كف مواد سبك1404/07/26401</v>
      </c>
      <c r="D10781" s="10" t="str">
        <f>IFERROR(IF(تحویلی!$E$1="","",IF(NOSA!O10781=تحویلی!$E$1,تحویلی!$E$1&amp;COUNTIF(NOSA!$O$1:O10781,تحویلی!$E$1),"")),"")</f>
        <v/>
      </c>
      <c r="E10781" s="10" t="str">
        <f t="shared" si="686"/>
        <v>9481401</v>
      </c>
      <c r="F10781" s="10" t="str">
        <f>IFERROR(VLOOKUP(I10781,DATABASE!$N:$O,2,FALSE),"")</f>
        <v>دستكش كف مواد سبك</v>
      </c>
      <c r="G10781" s="504" t="s">
        <v>4374</v>
      </c>
      <c r="H10781" s="505">
        <v>9481</v>
      </c>
      <c r="I10781" s="504" t="s">
        <v>1456</v>
      </c>
      <c r="J10781" s="504" t="s">
        <v>4605</v>
      </c>
      <c r="K10781" s="506">
        <v>1</v>
      </c>
      <c r="L10781" s="504" t="s">
        <v>3</v>
      </c>
      <c r="M10781" s="504" t="s">
        <v>19</v>
      </c>
      <c r="N10781" s="504" t="s">
        <v>4762</v>
      </c>
      <c r="O10781" s="507">
        <v>401</v>
      </c>
      <c r="P10781" s="505">
        <v>1</v>
      </c>
      <c r="Q10781" s="10">
        <f t="shared" si="683"/>
        <v>401</v>
      </c>
    </row>
    <row r="10782" spans="2:17" ht="20.25" customHeight="1">
      <c r="B10782" s="10" t="str">
        <f t="shared" si="684"/>
        <v>كفش ايمني867</v>
      </c>
      <c r="C10782" s="10" t="str">
        <f t="shared" si="685"/>
        <v>كفش ايمني1404/07/26867</v>
      </c>
      <c r="D10782" s="10" t="str">
        <f>IFERROR(IF(تحویلی!$E$1="","",IF(NOSA!O10782=تحویلی!$E$1,تحویلی!$E$1&amp;COUNTIF(NOSA!$O$1:O10782,تحویلی!$E$1),"")),"")</f>
        <v/>
      </c>
      <c r="E10782" s="10" t="str">
        <f t="shared" si="686"/>
        <v>9482867</v>
      </c>
      <c r="F10782" s="10" t="str">
        <f>IFERROR(VLOOKUP(I10782,DATABASE!$N:$O,2,FALSE),"")</f>
        <v>كفش ايمني</v>
      </c>
      <c r="G10782" s="504" t="s">
        <v>4374</v>
      </c>
      <c r="H10782" s="505">
        <v>9482</v>
      </c>
      <c r="I10782" s="504" t="s">
        <v>1720</v>
      </c>
      <c r="J10782" s="504" t="s">
        <v>4627</v>
      </c>
      <c r="K10782" s="506">
        <v>1</v>
      </c>
      <c r="L10782" s="504" t="s">
        <v>3</v>
      </c>
      <c r="M10782" s="504" t="s">
        <v>43</v>
      </c>
      <c r="N10782" s="504" t="s">
        <v>4935</v>
      </c>
      <c r="O10782" s="507">
        <v>867</v>
      </c>
      <c r="P10782" s="505">
        <v>1</v>
      </c>
      <c r="Q10782" s="10">
        <f t="shared" si="683"/>
        <v>867</v>
      </c>
    </row>
    <row r="10783" spans="2:17" ht="20.25" customHeight="1">
      <c r="B10783" s="10" t="str">
        <f t="shared" si="684"/>
        <v>دستكش ساق بلند نسوز718</v>
      </c>
      <c r="C10783" s="10" t="str">
        <f t="shared" si="685"/>
        <v>دستكش ساق بلند نسوز1404/07/26718</v>
      </c>
      <c r="D10783" s="10" t="str">
        <f>IFERROR(IF(تحویلی!$E$1="","",IF(NOSA!O10783=تحویلی!$E$1,تحویلی!$E$1&amp;COUNTIF(NOSA!$O$1:O10783,تحویلی!$E$1),"")),"")</f>
        <v/>
      </c>
      <c r="E10783" s="10" t="str">
        <f t="shared" si="686"/>
        <v>9483718</v>
      </c>
      <c r="F10783" s="10" t="str">
        <f>IFERROR(VLOOKUP(I10783,DATABASE!$N:$O,2,FALSE),"")</f>
        <v>دستكش ساق بلند نسوز</v>
      </c>
      <c r="G10783" s="504" t="s">
        <v>4374</v>
      </c>
      <c r="H10783" s="505">
        <v>9483</v>
      </c>
      <c r="I10783" s="504" t="s">
        <v>1461</v>
      </c>
      <c r="J10783" s="504" t="s">
        <v>4643</v>
      </c>
      <c r="K10783" s="506">
        <v>1</v>
      </c>
      <c r="L10783" s="504" t="s">
        <v>3</v>
      </c>
      <c r="M10783" s="504" t="s">
        <v>19</v>
      </c>
      <c r="N10783" s="504" t="s">
        <v>4936</v>
      </c>
      <c r="O10783" s="507">
        <v>718</v>
      </c>
      <c r="P10783" s="505">
        <v>1</v>
      </c>
      <c r="Q10783" s="10">
        <f t="shared" si="683"/>
        <v>718</v>
      </c>
    </row>
    <row r="10784" spans="2:17" ht="20.25" customHeight="1">
      <c r="B10784" s="10" t="str">
        <f t="shared" si="684"/>
        <v>دستكش ساق بلند نسوز55</v>
      </c>
      <c r="C10784" s="10" t="str">
        <f t="shared" si="685"/>
        <v>دستكش ساق بلند نسوز1404/07/2655</v>
      </c>
      <c r="D10784" s="10" t="str">
        <f>IFERROR(IF(تحویلی!$E$1="","",IF(NOSA!O10784=تحویلی!$E$1,تحویلی!$E$1&amp;COUNTIF(NOSA!$O$1:O10784,تحویلی!$E$1),"")),"")</f>
        <v/>
      </c>
      <c r="E10784" s="10" t="str">
        <f t="shared" si="686"/>
        <v>948355</v>
      </c>
      <c r="F10784" s="10" t="str">
        <f>IFERROR(VLOOKUP(I10784,DATABASE!$N:$O,2,FALSE),"")</f>
        <v>دستكش ساق بلند نسوز</v>
      </c>
      <c r="G10784" s="504" t="s">
        <v>4374</v>
      </c>
      <c r="H10784" s="505">
        <v>9483</v>
      </c>
      <c r="I10784" s="504" t="s">
        <v>1461</v>
      </c>
      <c r="J10784" s="504" t="s">
        <v>4643</v>
      </c>
      <c r="K10784" s="506">
        <v>1</v>
      </c>
      <c r="L10784" s="504" t="s">
        <v>3</v>
      </c>
      <c r="M10784" s="504" t="s">
        <v>19</v>
      </c>
      <c r="N10784" s="504" t="s">
        <v>4937</v>
      </c>
      <c r="O10784" s="507">
        <v>55</v>
      </c>
      <c r="P10784" s="505">
        <v>1</v>
      </c>
      <c r="Q10784" s="10">
        <f t="shared" si="683"/>
        <v>55</v>
      </c>
    </row>
    <row r="10785" spans="2:17" ht="20.25" customHeight="1">
      <c r="B10785" s="10" t="str">
        <f t="shared" si="684"/>
        <v>دستكش ساق بلند نسوز725</v>
      </c>
      <c r="C10785" s="10" t="str">
        <f t="shared" si="685"/>
        <v>دستكش ساق بلند نسوز1404/07/26725</v>
      </c>
      <c r="D10785" s="10" t="str">
        <f>IFERROR(IF(تحویلی!$E$1="","",IF(NOSA!O10785=تحویلی!$E$1,تحویلی!$E$1&amp;COUNTIF(NOSA!$O$1:O10785,تحویلی!$E$1),"")),"")</f>
        <v/>
      </c>
      <c r="E10785" s="10" t="str">
        <f t="shared" si="686"/>
        <v>9483725</v>
      </c>
      <c r="F10785" s="10" t="str">
        <f>IFERROR(VLOOKUP(I10785,DATABASE!$N:$O,2,FALSE),"")</f>
        <v>دستكش ساق بلند نسوز</v>
      </c>
      <c r="G10785" s="504" t="s">
        <v>4374</v>
      </c>
      <c r="H10785" s="505">
        <v>9483</v>
      </c>
      <c r="I10785" s="504" t="s">
        <v>1461</v>
      </c>
      <c r="J10785" s="504" t="s">
        <v>4643</v>
      </c>
      <c r="K10785" s="506">
        <v>1</v>
      </c>
      <c r="L10785" s="504" t="s">
        <v>3</v>
      </c>
      <c r="M10785" s="504" t="s">
        <v>19</v>
      </c>
      <c r="N10785" s="504" t="s">
        <v>4938</v>
      </c>
      <c r="O10785" s="507">
        <v>725</v>
      </c>
      <c r="P10785" s="505">
        <v>1</v>
      </c>
      <c r="Q10785" s="10">
        <f t="shared" si="683"/>
        <v>725</v>
      </c>
    </row>
    <row r="10786" spans="2:17" ht="20.25" customHeight="1">
      <c r="B10786" s="10" t="str">
        <f t="shared" si="684"/>
        <v>نقاب تيره محافظ صورت معمولي718</v>
      </c>
      <c r="C10786" s="10" t="str">
        <f t="shared" si="685"/>
        <v>نقاب تيره محافظ صورت معمولي1404/07/26718</v>
      </c>
      <c r="D10786" s="10" t="str">
        <f>IFERROR(IF(تحویلی!$E$1="","",IF(NOSA!O10786=تحویلی!$E$1,تحویلی!$E$1&amp;COUNTIF(NOSA!$O$1:O10786,تحویلی!$E$1),"")),"")</f>
        <v/>
      </c>
      <c r="E10786" s="10" t="str">
        <f t="shared" si="686"/>
        <v>9483718</v>
      </c>
      <c r="F10786" s="10" t="str">
        <f>IFERROR(VLOOKUP(I10786,DATABASE!$N:$O,2,FALSE),"")</f>
        <v>نقاب تيره محافظ صورت معمولي</v>
      </c>
      <c r="G10786" s="504" t="s">
        <v>4374</v>
      </c>
      <c r="H10786" s="505">
        <v>9483</v>
      </c>
      <c r="I10786" s="504" t="s">
        <v>1557</v>
      </c>
      <c r="J10786" s="504" t="s">
        <v>4682</v>
      </c>
      <c r="K10786" s="506">
        <v>1</v>
      </c>
      <c r="L10786" s="504" t="s">
        <v>8</v>
      </c>
      <c r="M10786" s="504" t="s">
        <v>19</v>
      </c>
      <c r="N10786" s="504" t="s">
        <v>4936</v>
      </c>
      <c r="O10786" s="507">
        <v>718</v>
      </c>
      <c r="P10786" s="505">
        <v>1</v>
      </c>
      <c r="Q10786" s="10">
        <f t="shared" si="683"/>
        <v>718</v>
      </c>
    </row>
    <row r="10787" spans="2:17" ht="20.25" customHeight="1">
      <c r="B10787" s="10" t="str">
        <f t="shared" si="684"/>
        <v>چكمه ايمني نسوز248</v>
      </c>
      <c r="C10787" s="10" t="str">
        <f t="shared" si="685"/>
        <v>چكمه ايمني نسوز1404/07/26248</v>
      </c>
      <c r="D10787" s="10" t="str">
        <f>IFERROR(IF(تحویلی!$E$1="","",IF(NOSA!O10787=تحویلی!$E$1,تحویلی!$E$1&amp;COUNTIF(NOSA!$O$1:O10787,تحویلی!$E$1),"")),"")</f>
        <v/>
      </c>
      <c r="E10787" s="10" t="str">
        <f t="shared" si="686"/>
        <v>9486248</v>
      </c>
      <c r="F10787" s="10" t="str">
        <f>IFERROR(VLOOKUP(I10787,DATABASE!$N:$O,2,FALSE),"")</f>
        <v>چكمه ايمني نسوز</v>
      </c>
      <c r="G10787" s="504" t="s">
        <v>4374</v>
      </c>
      <c r="H10787" s="505">
        <v>9486</v>
      </c>
      <c r="I10787" s="504" t="s">
        <v>1697</v>
      </c>
      <c r="J10787" s="504" t="s">
        <v>4632</v>
      </c>
      <c r="K10787" s="506">
        <v>1</v>
      </c>
      <c r="L10787" s="504" t="s">
        <v>3</v>
      </c>
      <c r="M10787" s="504" t="s">
        <v>4608</v>
      </c>
      <c r="N10787" s="504" t="s">
        <v>4939</v>
      </c>
      <c r="O10787" s="507">
        <v>248</v>
      </c>
      <c r="P10787" s="505">
        <v>1</v>
      </c>
      <c r="Q10787" s="10">
        <f t="shared" si="683"/>
        <v>248</v>
      </c>
    </row>
    <row r="10788" spans="2:17" ht="20.25" customHeight="1">
      <c r="B10788" s="10" t="str">
        <f t="shared" si="684"/>
        <v>كفش ايمني عايق برق971</v>
      </c>
      <c r="C10788" s="10" t="str">
        <f t="shared" si="685"/>
        <v>كفش ايمني عايق برق1404/07/27971</v>
      </c>
      <c r="D10788" s="10" t="str">
        <f>IFERROR(IF(تحویلی!$E$1="","",IF(NOSA!O10788=تحویلی!$E$1,تحویلی!$E$1&amp;COUNTIF(NOSA!$O$1:O10788,تحویلی!$E$1),"")),"")</f>
        <v/>
      </c>
      <c r="E10788" s="10" t="str">
        <f t="shared" si="686"/>
        <v>9490971</v>
      </c>
      <c r="F10788" s="10" t="str">
        <f>IFERROR(VLOOKUP(I10788,DATABASE!$N:$O,2,FALSE),"")</f>
        <v>كفش ايمني عايق برق</v>
      </c>
      <c r="G10788" s="508" t="s">
        <v>4375</v>
      </c>
      <c r="H10788" s="509">
        <v>9490</v>
      </c>
      <c r="I10788" s="508" t="s">
        <v>1575</v>
      </c>
      <c r="J10788" s="508" t="s">
        <v>4826</v>
      </c>
      <c r="K10788" s="510">
        <v>1</v>
      </c>
      <c r="L10788" s="508" t="s">
        <v>3</v>
      </c>
      <c r="M10788" s="508" t="s">
        <v>4603</v>
      </c>
      <c r="N10788" s="508" t="s">
        <v>4942</v>
      </c>
      <c r="O10788" s="511">
        <v>971</v>
      </c>
      <c r="P10788" s="509">
        <v>0</v>
      </c>
      <c r="Q10788" s="10">
        <f t="shared" si="683"/>
        <v>971</v>
      </c>
    </row>
    <row r="10789" spans="2:17" ht="20.25" customHeight="1">
      <c r="B10789" s="10" t="str">
        <f t="shared" si="684"/>
        <v>971</v>
      </c>
      <c r="C10789" s="10" t="str">
        <f t="shared" si="685"/>
        <v>1404/07/27971</v>
      </c>
      <c r="D10789" s="10" t="str">
        <f>IFERROR(IF(تحویلی!$E$1="","",IF(NOSA!O10789=تحویلی!$E$1,تحویلی!$E$1&amp;COUNTIF(NOSA!$O$1:O10789,تحویلی!$E$1),"")),"")</f>
        <v/>
      </c>
      <c r="E10789" s="10" t="str">
        <f t="shared" si="686"/>
        <v>9490971</v>
      </c>
      <c r="F10789" s="10" t="str">
        <f>IFERROR(VLOOKUP(I10789,DATABASE!$N:$O,2,FALSE),"")</f>
        <v/>
      </c>
      <c r="G10789" s="508" t="s">
        <v>4375</v>
      </c>
      <c r="H10789" s="509">
        <v>9490</v>
      </c>
      <c r="I10789" s="508" t="s">
        <v>3309</v>
      </c>
      <c r="J10789" s="508" t="s">
        <v>4872</v>
      </c>
      <c r="K10789" s="510">
        <v>1</v>
      </c>
      <c r="L10789" s="508" t="s">
        <v>28</v>
      </c>
      <c r="M10789" s="508" t="s">
        <v>4603</v>
      </c>
      <c r="N10789" s="508" t="s">
        <v>4942</v>
      </c>
      <c r="O10789" s="511">
        <v>971</v>
      </c>
      <c r="P10789" s="509">
        <v>0</v>
      </c>
      <c r="Q10789" s="10">
        <f t="shared" si="683"/>
        <v>971</v>
      </c>
    </row>
    <row r="10790" spans="2:17" ht="20.25" customHeight="1">
      <c r="B10790" s="10" t="str">
        <f t="shared" si="684"/>
        <v>كلاه ايمني971</v>
      </c>
      <c r="C10790" s="10" t="str">
        <f t="shared" si="685"/>
        <v>كلاه ايمني1404/07/27971</v>
      </c>
      <c r="D10790" s="10" t="str">
        <f>IFERROR(IF(تحویلی!$E$1="","",IF(NOSA!O10790=تحویلی!$E$1,تحویلی!$E$1&amp;COUNTIF(NOSA!$O$1:O10790,تحویلی!$E$1),"")),"")</f>
        <v/>
      </c>
      <c r="E10790" s="10" t="str">
        <f t="shared" si="686"/>
        <v>9490971</v>
      </c>
      <c r="F10790" s="10" t="str">
        <f>IFERROR(VLOOKUP(I10790,DATABASE!$N:$O,2,FALSE),"")</f>
        <v>كلاه ايمني</v>
      </c>
      <c r="G10790" s="508" t="s">
        <v>4375</v>
      </c>
      <c r="H10790" s="509">
        <v>9490</v>
      </c>
      <c r="I10790" s="508" t="s">
        <v>1476</v>
      </c>
      <c r="J10790" s="508" t="s">
        <v>4654</v>
      </c>
      <c r="K10790" s="510">
        <v>1</v>
      </c>
      <c r="L10790" s="508" t="s">
        <v>8</v>
      </c>
      <c r="M10790" s="508" t="s">
        <v>4603</v>
      </c>
      <c r="N10790" s="508" t="s">
        <v>4942</v>
      </c>
      <c r="O10790" s="511">
        <v>971</v>
      </c>
      <c r="P10790" s="509">
        <v>0</v>
      </c>
      <c r="Q10790" s="10">
        <f t="shared" si="683"/>
        <v>971</v>
      </c>
    </row>
    <row r="10791" spans="2:17" ht="20.25" customHeight="1">
      <c r="B10791" s="10" t="str">
        <f t="shared" si="684"/>
        <v>لباس كار(بلوز و شلوار)580</v>
      </c>
      <c r="C10791" s="10" t="str">
        <f t="shared" si="685"/>
        <v>لباس كار(بلوز و شلوار)1404/07/27580</v>
      </c>
      <c r="D10791" s="10" t="str">
        <f>IFERROR(IF(تحویلی!$E$1="","",IF(NOSA!O10791=تحویلی!$E$1,تحویلی!$E$1&amp;COUNTIF(NOSA!$O$1:O10791,تحویلی!$E$1),"")),"")</f>
        <v/>
      </c>
      <c r="E10791" s="10" t="str">
        <f t="shared" si="686"/>
        <v>9495580</v>
      </c>
      <c r="F10791" s="10" t="str">
        <f>IFERROR(VLOOKUP(I10791,DATABASE!$N:$O,2,FALSE),"")</f>
        <v>لباس كار(بلوز و شلوار)</v>
      </c>
      <c r="G10791" s="508" t="s">
        <v>4375</v>
      </c>
      <c r="H10791" s="509">
        <v>9495</v>
      </c>
      <c r="I10791" s="508" t="s">
        <v>1644</v>
      </c>
      <c r="J10791" s="508" t="s">
        <v>4701</v>
      </c>
      <c r="K10791" s="510">
        <v>1</v>
      </c>
      <c r="L10791" s="508" t="s">
        <v>28</v>
      </c>
      <c r="M10791" s="508" t="s">
        <v>4603</v>
      </c>
      <c r="N10791" s="508" t="s">
        <v>1950</v>
      </c>
      <c r="O10791" s="511">
        <v>580</v>
      </c>
      <c r="P10791" s="509">
        <v>0</v>
      </c>
      <c r="Q10791" s="10">
        <f t="shared" si="683"/>
        <v>580</v>
      </c>
    </row>
    <row r="10792" spans="2:17" ht="20.25" customHeight="1">
      <c r="B10792" s="10" t="str">
        <f t="shared" si="684"/>
        <v>دستكش ضد اسيد و روغن128</v>
      </c>
      <c r="C10792" s="10" t="str">
        <f t="shared" si="685"/>
        <v>دستكش ضد اسيد و روغن1404/07/27128</v>
      </c>
      <c r="D10792" s="10" t="str">
        <f>IFERROR(IF(تحویلی!$E$1="","",IF(NOSA!O10792=تحویلی!$E$1,تحویلی!$E$1&amp;COUNTIF(NOSA!$O$1:O10792,تحویلی!$E$1),"")),"")</f>
        <v/>
      </c>
      <c r="E10792" s="10" t="str">
        <f t="shared" si="686"/>
        <v>9512128</v>
      </c>
      <c r="F10792" s="10" t="str">
        <f>IFERROR(VLOOKUP(I10792,DATABASE!$N:$O,2,FALSE),"")</f>
        <v>دستكش ضد اسيد و روغن</v>
      </c>
      <c r="G10792" s="508" t="s">
        <v>4375</v>
      </c>
      <c r="H10792" s="509">
        <v>9512</v>
      </c>
      <c r="I10792" s="508" t="s">
        <v>1693</v>
      </c>
      <c r="J10792" s="508" t="s">
        <v>4943</v>
      </c>
      <c r="K10792" s="510">
        <v>1</v>
      </c>
      <c r="L10792" s="508" t="s">
        <v>3</v>
      </c>
      <c r="M10792" s="508" t="s">
        <v>25</v>
      </c>
      <c r="N10792" s="508" t="s">
        <v>1855</v>
      </c>
      <c r="O10792" s="511">
        <v>128</v>
      </c>
      <c r="P10792" s="509">
        <v>0</v>
      </c>
      <c r="Q10792" s="10">
        <f t="shared" si="683"/>
        <v>128</v>
      </c>
    </row>
    <row r="10793" spans="2:17" ht="20.25" customHeight="1">
      <c r="B10793" s="10" t="str">
        <f t="shared" si="684"/>
        <v>دستكش ضد برش سبك739</v>
      </c>
      <c r="C10793" s="10" t="str">
        <f t="shared" si="685"/>
        <v>دستكش ضد برش سبك1404/07/27739</v>
      </c>
      <c r="D10793" s="10" t="str">
        <f>IFERROR(IF(تحویلی!$E$1="","",IF(NOSA!O10793=تحویلی!$E$1,تحویلی!$E$1&amp;COUNTIF(NOSA!$O$1:O10793,تحویلی!$E$1),"")),"")</f>
        <v/>
      </c>
      <c r="E10793" s="10" t="str">
        <f t="shared" si="686"/>
        <v>9521739</v>
      </c>
      <c r="F10793" s="10" t="str">
        <f>IFERROR(VLOOKUP(I10793,DATABASE!$N:$O,2,FALSE),"")</f>
        <v>دستكش ضد برش سبك</v>
      </c>
      <c r="G10793" s="508" t="s">
        <v>4375</v>
      </c>
      <c r="H10793" s="509">
        <v>9521</v>
      </c>
      <c r="I10793" s="508" t="s">
        <v>1442</v>
      </c>
      <c r="J10793" s="508" t="s">
        <v>4602</v>
      </c>
      <c r="K10793" s="510">
        <v>1</v>
      </c>
      <c r="L10793" s="508" t="s">
        <v>3</v>
      </c>
      <c r="M10793" s="508" t="s">
        <v>4603</v>
      </c>
      <c r="N10793" s="508" t="s">
        <v>4834</v>
      </c>
      <c r="O10793" s="511">
        <v>739</v>
      </c>
      <c r="P10793" s="509">
        <v>1</v>
      </c>
      <c r="Q10793" s="10">
        <f t="shared" si="683"/>
        <v>739</v>
      </c>
    </row>
    <row r="10794" spans="2:17" ht="20.25" customHeight="1">
      <c r="B10794" s="10" t="str">
        <f t="shared" si="684"/>
        <v>دستكش كف مواد سبك861</v>
      </c>
      <c r="C10794" s="10" t="str">
        <f t="shared" si="685"/>
        <v>دستكش كف مواد سبك1404/07/27861</v>
      </c>
      <c r="D10794" s="10" t="str">
        <f>IFERROR(IF(تحویلی!$E$1="","",IF(NOSA!O10794=تحویلی!$E$1,تحویلی!$E$1&amp;COUNTIF(NOSA!$O$1:O10794,تحویلی!$E$1),"")),"")</f>
        <v/>
      </c>
      <c r="E10794" s="10" t="str">
        <f t="shared" si="686"/>
        <v>9532861</v>
      </c>
      <c r="F10794" s="10" t="str">
        <f>IFERROR(VLOOKUP(I10794,DATABASE!$N:$O,2,FALSE),"")</f>
        <v>دستكش كف مواد سبك</v>
      </c>
      <c r="G10794" s="508" t="s">
        <v>4375</v>
      </c>
      <c r="H10794" s="509">
        <v>9532</v>
      </c>
      <c r="I10794" s="508" t="s">
        <v>1456</v>
      </c>
      <c r="J10794" s="508" t="s">
        <v>4605</v>
      </c>
      <c r="K10794" s="510">
        <v>1</v>
      </c>
      <c r="L10794" s="508" t="s">
        <v>3</v>
      </c>
      <c r="M10794" s="508" t="s">
        <v>4603</v>
      </c>
      <c r="N10794" s="508" t="s">
        <v>4944</v>
      </c>
      <c r="O10794" s="511">
        <v>861</v>
      </c>
      <c r="P10794" s="509">
        <v>1</v>
      </c>
      <c r="Q10794" s="10">
        <f t="shared" ref="Q10794:Q10857" si="687">VALUE(O10794)</f>
        <v>861</v>
      </c>
    </row>
    <row r="10795" spans="2:17" ht="20.25" customHeight="1">
      <c r="B10795" s="10" t="str">
        <f t="shared" si="684"/>
        <v>پوتين ايمني نسوز540</v>
      </c>
      <c r="C10795" s="10" t="str">
        <f t="shared" si="685"/>
        <v>پوتين ايمني نسوز1404/07/27540</v>
      </c>
      <c r="D10795" s="10" t="str">
        <f>IFERROR(IF(تحویلی!$E$1="","",IF(NOSA!O10795=تحویلی!$E$1,تحویلی!$E$1&amp;COUNTIF(NOSA!$O$1:O10795,تحویلی!$E$1),"")),"")</f>
        <v/>
      </c>
      <c r="E10795" s="10" t="str">
        <f t="shared" si="686"/>
        <v>9535540</v>
      </c>
      <c r="F10795" s="10" t="str">
        <f>IFERROR(VLOOKUP(I10795,DATABASE!$N:$O,2,FALSE),"")</f>
        <v>پوتين ايمني نسوز</v>
      </c>
      <c r="G10795" s="508" t="s">
        <v>4375</v>
      </c>
      <c r="H10795" s="509">
        <v>9535</v>
      </c>
      <c r="I10795" s="508" t="s">
        <v>1648</v>
      </c>
      <c r="J10795" s="508" t="s">
        <v>4675</v>
      </c>
      <c r="K10795" s="510">
        <v>1</v>
      </c>
      <c r="L10795" s="508" t="s">
        <v>3</v>
      </c>
      <c r="M10795" s="508" t="s">
        <v>19</v>
      </c>
      <c r="N10795" s="508" t="s">
        <v>4945</v>
      </c>
      <c r="O10795" s="511">
        <v>540</v>
      </c>
      <c r="P10795" s="509">
        <v>1</v>
      </c>
      <c r="Q10795" s="10">
        <f t="shared" si="687"/>
        <v>540</v>
      </c>
    </row>
    <row r="10796" spans="2:17" ht="20.25" customHeight="1">
      <c r="B10796" s="10" t="str">
        <f t="shared" si="684"/>
        <v>عينك كهربايي (روكلاهي)540</v>
      </c>
      <c r="C10796" s="10" t="str">
        <f t="shared" si="685"/>
        <v>عينك كهربايي (روكلاهي)1404/07/27540</v>
      </c>
      <c r="D10796" s="10" t="str">
        <f>IFERROR(IF(تحویلی!$E$1="","",IF(NOSA!O10796=تحویلی!$E$1,تحویلی!$E$1&amp;COUNTIF(NOSA!$O$1:O10796,تحویلی!$E$1),"")),"")</f>
        <v/>
      </c>
      <c r="E10796" s="10" t="str">
        <f t="shared" si="686"/>
        <v>9535540</v>
      </c>
      <c r="F10796" s="10" t="str">
        <f>IFERROR(VLOOKUP(I10796,DATABASE!$N:$O,2,FALSE),"")</f>
        <v>عينك كهربايي (روكلاهي)</v>
      </c>
      <c r="G10796" s="508" t="s">
        <v>4375</v>
      </c>
      <c r="H10796" s="509">
        <v>9535</v>
      </c>
      <c r="I10796" s="508" t="s">
        <v>1560</v>
      </c>
      <c r="J10796" s="508" t="s">
        <v>4718</v>
      </c>
      <c r="K10796" s="510">
        <v>1</v>
      </c>
      <c r="L10796" s="508" t="s">
        <v>8</v>
      </c>
      <c r="M10796" s="508" t="s">
        <v>19</v>
      </c>
      <c r="N10796" s="508" t="s">
        <v>4945</v>
      </c>
      <c r="O10796" s="511">
        <v>540</v>
      </c>
      <c r="P10796" s="509">
        <v>1</v>
      </c>
      <c r="Q10796" s="10">
        <f t="shared" si="687"/>
        <v>540</v>
      </c>
    </row>
    <row r="10797" spans="2:17" ht="20.25" customHeight="1">
      <c r="B10797" s="10" t="str">
        <f t="shared" si="684"/>
        <v>كفش ايمني عايق برق741</v>
      </c>
      <c r="C10797" s="10" t="str">
        <f t="shared" si="685"/>
        <v>كفش ايمني عايق برق1404/07/27741</v>
      </c>
      <c r="D10797" s="10" t="str">
        <f>IFERROR(IF(تحویلی!$E$1="","",IF(NOSA!O10797=تحویلی!$E$1,تحویلی!$E$1&amp;COUNTIF(NOSA!$O$1:O10797,تحویلی!$E$1),"")),"")</f>
        <v/>
      </c>
      <c r="E10797" s="10" t="str">
        <f t="shared" si="686"/>
        <v>9536741</v>
      </c>
      <c r="F10797" s="10" t="str">
        <f>IFERROR(VLOOKUP(I10797,DATABASE!$N:$O,2,FALSE),"")</f>
        <v>كفش ايمني عايق برق</v>
      </c>
      <c r="G10797" s="508" t="s">
        <v>4375</v>
      </c>
      <c r="H10797" s="509">
        <v>9536</v>
      </c>
      <c r="I10797" s="508" t="s">
        <v>1589</v>
      </c>
      <c r="J10797" s="508" t="s">
        <v>4786</v>
      </c>
      <c r="K10797" s="510">
        <v>1</v>
      </c>
      <c r="L10797" s="508" t="s">
        <v>3</v>
      </c>
      <c r="M10797" s="508" t="s">
        <v>102</v>
      </c>
      <c r="N10797" s="508" t="s">
        <v>4818</v>
      </c>
      <c r="O10797" s="511">
        <v>741</v>
      </c>
      <c r="P10797" s="509">
        <v>0</v>
      </c>
      <c r="Q10797" s="10">
        <f t="shared" si="687"/>
        <v>741</v>
      </c>
    </row>
    <row r="10798" spans="2:17" ht="20.25" customHeight="1">
      <c r="B10798" s="10" t="str">
        <f t="shared" si="684"/>
        <v>لباس كار نسوز(بلوز و شلوار)725</v>
      </c>
      <c r="C10798" s="10" t="str">
        <f t="shared" si="685"/>
        <v>لباس كار نسوز(بلوز و شلوار)1404/07/28725</v>
      </c>
      <c r="D10798" s="10" t="str">
        <f>IFERROR(IF(تحویلی!$E$1="","",IF(NOSA!O10798=تحویلی!$E$1,تحویلی!$E$1&amp;COUNTIF(NOSA!$O$1:O10798,تحویلی!$E$1),"")),"")</f>
        <v/>
      </c>
      <c r="E10798" s="10" t="str">
        <f t="shared" si="686"/>
        <v>9543725</v>
      </c>
      <c r="F10798" s="10" t="str">
        <f>IFERROR(VLOOKUP(I10798,DATABASE!$N:$O,2,FALSE),"")</f>
        <v>لباس كار نسوز(بلوز و شلوار)</v>
      </c>
      <c r="G10798" s="512" t="s">
        <v>4376</v>
      </c>
      <c r="H10798" s="513">
        <v>9543</v>
      </c>
      <c r="I10798" s="512" t="s">
        <v>1655</v>
      </c>
      <c r="J10798" s="512" t="s">
        <v>4646</v>
      </c>
      <c r="K10798" s="514">
        <v>1</v>
      </c>
      <c r="L10798" s="512" t="s">
        <v>28</v>
      </c>
      <c r="M10798" s="512" t="s">
        <v>19</v>
      </c>
      <c r="N10798" s="512" t="s">
        <v>999</v>
      </c>
      <c r="O10798" s="515">
        <v>725</v>
      </c>
      <c r="P10798" s="513">
        <v>1</v>
      </c>
      <c r="Q10798" s="10">
        <f t="shared" si="687"/>
        <v>725</v>
      </c>
    </row>
    <row r="10799" spans="2:17" ht="20.25" customHeight="1">
      <c r="B10799" s="10" t="str">
        <f t="shared" si="684"/>
        <v>پيشبند نسوز چرمي725</v>
      </c>
      <c r="C10799" s="10" t="str">
        <f t="shared" si="685"/>
        <v>پيشبند نسوز چرمي1404/07/28725</v>
      </c>
      <c r="D10799" s="10" t="str">
        <f>IFERROR(IF(تحویلی!$E$1="","",IF(NOSA!O10799=تحویلی!$E$1,تحویلی!$E$1&amp;COUNTIF(NOSA!$O$1:O10799,تحویلی!$E$1),"")),"")</f>
        <v/>
      </c>
      <c r="E10799" s="10" t="str">
        <f t="shared" si="686"/>
        <v>9543725</v>
      </c>
      <c r="F10799" s="10" t="str">
        <f>IFERROR(VLOOKUP(I10799,DATABASE!$N:$O,2,FALSE),"")</f>
        <v>پيشبند نسوز چرمي</v>
      </c>
      <c r="G10799" s="512" t="s">
        <v>4376</v>
      </c>
      <c r="H10799" s="513">
        <v>9543</v>
      </c>
      <c r="I10799" s="512" t="s">
        <v>1459</v>
      </c>
      <c r="J10799" s="512" t="s">
        <v>4691</v>
      </c>
      <c r="K10799" s="514">
        <v>1</v>
      </c>
      <c r="L10799" s="512" t="s">
        <v>8</v>
      </c>
      <c r="M10799" s="512" t="s">
        <v>19</v>
      </c>
      <c r="N10799" s="512" t="s">
        <v>999</v>
      </c>
      <c r="O10799" s="515">
        <v>725</v>
      </c>
      <c r="P10799" s="513">
        <v>1</v>
      </c>
      <c r="Q10799" s="10">
        <f t="shared" si="687"/>
        <v>725</v>
      </c>
    </row>
    <row r="10800" spans="2:17" ht="20.25" customHeight="1">
      <c r="B10800" s="10" t="str">
        <f t="shared" si="684"/>
        <v>دستكش ضد برش سبك717</v>
      </c>
      <c r="C10800" s="10" t="str">
        <f t="shared" si="685"/>
        <v>دستكش ضد برش سبك1404/07/28717</v>
      </c>
      <c r="D10800" s="10" t="str">
        <f>IFERROR(IF(تحویلی!$E$1="","",IF(NOSA!O10800=تحویلی!$E$1,تحویلی!$E$1&amp;COUNTIF(NOSA!$O$1:O10800,تحویلی!$E$1),"")),"")</f>
        <v/>
      </c>
      <c r="E10800" s="10" t="str">
        <f t="shared" si="686"/>
        <v>9544717</v>
      </c>
      <c r="F10800" s="10" t="str">
        <f>IFERROR(VLOOKUP(I10800,DATABASE!$N:$O,2,FALSE),"")</f>
        <v>دستكش ضد برش سبك</v>
      </c>
      <c r="G10800" s="512" t="s">
        <v>4376</v>
      </c>
      <c r="H10800" s="513">
        <v>9544</v>
      </c>
      <c r="I10800" s="512" t="s">
        <v>1442</v>
      </c>
      <c r="J10800" s="512" t="s">
        <v>4602</v>
      </c>
      <c r="K10800" s="514">
        <v>1</v>
      </c>
      <c r="L10800" s="512" t="s">
        <v>3</v>
      </c>
      <c r="M10800" s="512" t="s">
        <v>4603</v>
      </c>
      <c r="N10800" s="512" t="s">
        <v>4685</v>
      </c>
      <c r="O10800" s="515">
        <v>717</v>
      </c>
      <c r="P10800" s="513">
        <v>1</v>
      </c>
      <c r="Q10800" s="10">
        <f t="shared" si="687"/>
        <v>717</v>
      </c>
    </row>
    <row r="10801" spans="2:17" ht="20.25" customHeight="1">
      <c r="B10801" s="10" t="str">
        <f t="shared" si="684"/>
        <v>دستكش كف مواد سبك254</v>
      </c>
      <c r="C10801" s="10" t="str">
        <f t="shared" si="685"/>
        <v>دستكش كف مواد سبك1404/07/28254</v>
      </c>
      <c r="D10801" s="10" t="str">
        <f>IFERROR(IF(تحویلی!$E$1="","",IF(NOSA!O10801=تحویلی!$E$1,تحویلی!$E$1&amp;COUNTIF(NOSA!$O$1:O10801,تحویلی!$E$1),"")),"")</f>
        <v/>
      </c>
      <c r="E10801" s="10" t="str">
        <f t="shared" si="686"/>
        <v>9547254</v>
      </c>
      <c r="F10801" s="10" t="str">
        <f>IFERROR(VLOOKUP(I10801,DATABASE!$N:$O,2,FALSE),"")</f>
        <v>دستكش كف مواد سبك</v>
      </c>
      <c r="G10801" s="512" t="s">
        <v>4376</v>
      </c>
      <c r="H10801" s="513">
        <v>9547</v>
      </c>
      <c r="I10801" s="512" t="s">
        <v>1456</v>
      </c>
      <c r="J10801" s="512" t="s">
        <v>4605</v>
      </c>
      <c r="K10801" s="514">
        <v>1</v>
      </c>
      <c r="L10801" s="512" t="s">
        <v>3</v>
      </c>
      <c r="M10801" s="512" t="s">
        <v>4603</v>
      </c>
      <c r="N10801" s="512" t="s">
        <v>4713</v>
      </c>
      <c r="O10801" s="515">
        <v>254</v>
      </c>
      <c r="P10801" s="513">
        <v>1</v>
      </c>
      <c r="Q10801" s="10">
        <f t="shared" si="687"/>
        <v>254</v>
      </c>
    </row>
    <row r="10802" spans="2:17" ht="20.25" customHeight="1">
      <c r="B10802" s="10" t="str">
        <f t="shared" si="684"/>
        <v>كفش ايمني933</v>
      </c>
      <c r="C10802" s="10" t="str">
        <f t="shared" si="685"/>
        <v>كفش ايمني1404/07/28933</v>
      </c>
      <c r="D10802" s="10" t="str">
        <f>IFERROR(IF(تحویلی!$E$1="","",IF(NOSA!O10802=تحویلی!$E$1,تحویلی!$E$1&amp;COUNTIF(NOSA!$O$1:O10802,تحویلی!$E$1),"")),"")</f>
        <v/>
      </c>
      <c r="E10802" s="10" t="str">
        <f t="shared" si="686"/>
        <v>9558933</v>
      </c>
      <c r="F10802" s="10" t="str">
        <f>IFERROR(VLOOKUP(I10802,DATABASE!$N:$O,2,FALSE),"")</f>
        <v>كفش ايمني</v>
      </c>
      <c r="G10802" s="512" t="s">
        <v>4376</v>
      </c>
      <c r="H10802" s="513">
        <v>9558</v>
      </c>
      <c r="I10802" s="512" t="s">
        <v>1720</v>
      </c>
      <c r="J10802" s="512" t="s">
        <v>4627</v>
      </c>
      <c r="K10802" s="514">
        <v>1</v>
      </c>
      <c r="L10802" s="512" t="s">
        <v>3</v>
      </c>
      <c r="M10802" s="512" t="s">
        <v>4603</v>
      </c>
      <c r="N10802" s="512" t="s">
        <v>4715</v>
      </c>
      <c r="O10802" s="515">
        <v>933</v>
      </c>
      <c r="P10802" s="513">
        <v>1</v>
      </c>
      <c r="Q10802" s="10">
        <f t="shared" si="687"/>
        <v>933</v>
      </c>
    </row>
    <row r="10803" spans="2:17" ht="20.25" customHeight="1">
      <c r="B10803" s="10" t="str">
        <f t="shared" si="684"/>
        <v>بند كفش933</v>
      </c>
      <c r="C10803" s="10" t="str">
        <f t="shared" si="685"/>
        <v>بند كفش1404/07/28933</v>
      </c>
      <c r="D10803" s="10" t="str">
        <f>IFERROR(IF(تحویلی!$E$1="","",IF(NOSA!O10803=تحویلی!$E$1,تحویلی!$E$1&amp;COUNTIF(NOSA!$O$1:O10803,تحویلی!$E$1),"")),"")</f>
        <v/>
      </c>
      <c r="E10803" s="10" t="str">
        <f t="shared" si="686"/>
        <v>9558933</v>
      </c>
      <c r="F10803" s="10" t="str">
        <f>IFERROR(VLOOKUP(I10803,DATABASE!$N:$O,2,FALSE),"")</f>
        <v>بند كفش</v>
      </c>
      <c r="G10803" s="512" t="s">
        <v>4376</v>
      </c>
      <c r="H10803" s="513">
        <v>9558</v>
      </c>
      <c r="I10803" s="512" t="s">
        <v>1462</v>
      </c>
      <c r="J10803" s="512" t="s">
        <v>4707</v>
      </c>
      <c r="K10803" s="514">
        <v>1</v>
      </c>
      <c r="L10803" s="512" t="s">
        <v>3</v>
      </c>
      <c r="M10803" s="512" t="s">
        <v>4603</v>
      </c>
      <c r="N10803" s="512" t="s">
        <v>4715</v>
      </c>
      <c r="O10803" s="515">
        <v>933</v>
      </c>
      <c r="P10803" s="513">
        <v>0</v>
      </c>
      <c r="Q10803" s="10">
        <f t="shared" si="687"/>
        <v>933</v>
      </c>
    </row>
    <row r="10804" spans="2:17" ht="20.25" customHeight="1">
      <c r="B10804" s="10" t="str">
        <f t="shared" si="684"/>
        <v>دستكش ساق بلند نسوز145</v>
      </c>
      <c r="C10804" s="10" t="str">
        <f t="shared" si="685"/>
        <v>دستكش ساق بلند نسوز1404/07/28145</v>
      </c>
      <c r="D10804" s="10" t="str">
        <f>IFERROR(IF(تحویلی!$E$1="","",IF(NOSA!O10804=تحویلی!$E$1,تحویلی!$E$1&amp;COUNTIF(NOSA!$O$1:O10804,تحویلی!$E$1),"")),"")</f>
        <v/>
      </c>
      <c r="E10804" s="10" t="str">
        <f t="shared" si="686"/>
        <v>9560145</v>
      </c>
      <c r="F10804" s="10" t="str">
        <f>IFERROR(VLOOKUP(I10804,DATABASE!$N:$O,2,FALSE),"")</f>
        <v>دستكش ساق بلند نسوز</v>
      </c>
      <c r="G10804" s="512" t="s">
        <v>4376</v>
      </c>
      <c r="H10804" s="513">
        <v>9560</v>
      </c>
      <c r="I10804" s="512" t="s">
        <v>1461</v>
      </c>
      <c r="J10804" s="512" t="s">
        <v>4643</v>
      </c>
      <c r="K10804" s="514">
        <v>1</v>
      </c>
      <c r="L10804" s="512" t="s">
        <v>3</v>
      </c>
      <c r="M10804" s="512" t="s">
        <v>4608</v>
      </c>
      <c r="N10804" s="512" t="s">
        <v>1859</v>
      </c>
      <c r="O10804" s="515">
        <v>145</v>
      </c>
      <c r="P10804" s="513">
        <v>1</v>
      </c>
      <c r="Q10804" s="10">
        <f t="shared" si="687"/>
        <v>145</v>
      </c>
    </row>
    <row r="10805" spans="2:17" ht="20.25" customHeight="1">
      <c r="B10805" s="10" t="str">
        <f t="shared" si="684"/>
        <v>لباس كار يكبار مصرف694</v>
      </c>
      <c r="C10805" s="10" t="str">
        <f t="shared" si="685"/>
        <v>لباس كار يكبار مصرف1404/07/28694</v>
      </c>
      <c r="D10805" s="10" t="str">
        <f>IFERROR(IF(تحویلی!$E$1="","",IF(NOSA!O10805=تحویلی!$E$1,تحویلی!$E$1&amp;COUNTIF(NOSA!$O$1:O10805,تحویلی!$E$1),"")),"")</f>
        <v/>
      </c>
      <c r="E10805" s="10" t="str">
        <f t="shared" si="686"/>
        <v>9563694</v>
      </c>
      <c r="F10805" s="10" t="str">
        <f>IFERROR(VLOOKUP(I10805,DATABASE!$N:$O,2,FALSE),"")</f>
        <v>لباس كار يكبار مصرف</v>
      </c>
      <c r="G10805" s="512" t="s">
        <v>4376</v>
      </c>
      <c r="H10805" s="513">
        <v>9563</v>
      </c>
      <c r="I10805" s="512" t="s">
        <v>1691</v>
      </c>
      <c r="J10805" s="512" t="s">
        <v>2594</v>
      </c>
      <c r="K10805" s="514">
        <v>1</v>
      </c>
      <c r="L10805" s="512" t="s">
        <v>28</v>
      </c>
      <c r="M10805" s="512" t="s">
        <v>4603</v>
      </c>
      <c r="N10805" s="512" t="s">
        <v>4672</v>
      </c>
      <c r="O10805" s="515">
        <v>694</v>
      </c>
      <c r="P10805" s="513">
        <v>0</v>
      </c>
      <c r="Q10805" s="10">
        <f t="shared" si="687"/>
        <v>694</v>
      </c>
    </row>
    <row r="10806" spans="2:17" ht="20.25" customHeight="1">
      <c r="B10806" s="10" t="str">
        <f t="shared" si="684"/>
        <v>پوتين ايمني نسوز938</v>
      </c>
      <c r="C10806" s="10" t="str">
        <f t="shared" si="685"/>
        <v>پوتين ايمني نسوز1404/07/28938</v>
      </c>
      <c r="D10806" s="10" t="str">
        <f>IFERROR(IF(تحویلی!$E$1="","",IF(NOSA!O10806=تحویلی!$E$1,تحویلی!$E$1&amp;COUNTIF(NOSA!$O$1:O10806,تحویلی!$E$1),"")),"")</f>
        <v/>
      </c>
      <c r="E10806" s="10" t="str">
        <f t="shared" si="686"/>
        <v>9564938</v>
      </c>
      <c r="F10806" s="10" t="str">
        <f>IFERROR(VLOOKUP(I10806,DATABASE!$N:$O,2,FALSE),"")</f>
        <v>پوتين ايمني نسوز</v>
      </c>
      <c r="G10806" s="512" t="s">
        <v>4376</v>
      </c>
      <c r="H10806" s="513">
        <v>9564</v>
      </c>
      <c r="I10806" s="512" t="s">
        <v>1528</v>
      </c>
      <c r="J10806" s="512" t="s">
        <v>4725</v>
      </c>
      <c r="K10806" s="514">
        <v>1</v>
      </c>
      <c r="L10806" s="512" t="s">
        <v>3</v>
      </c>
      <c r="M10806" s="512" t="s">
        <v>4603</v>
      </c>
      <c r="N10806" s="512" t="s">
        <v>3983</v>
      </c>
      <c r="O10806" s="515">
        <v>938</v>
      </c>
      <c r="P10806" s="513">
        <v>1</v>
      </c>
      <c r="Q10806" s="10">
        <f t="shared" si="687"/>
        <v>938</v>
      </c>
    </row>
    <row r="10807" spans="2:17" ht="20.25" customHeight="1">
      <c r="B10807" s="10" t="str">
        <f t="shared" si="684"/>
        <v>ماسك N95) FFP2 )873</v>
      </c>
      <c r="C10807" s="10" t="str">
        <f t="shared" si="685"/>
        <v>ماسك N95) FFP2 )1404/07/28873</v>
      </c>
      <c r="D10807" s="10" t="str">
        <f>IFERROR(IF(تحویلی!$E$1="","",IF(NOSA!O10807=تحویلی!$E$1,تحویلی!$E$1&amp;COUNTIF(NOSA!$O$1:O10807,تحویلی!$E$1),"")),"")</f>
        <v/>
      </c>
      <c r="E10807" s="10" t="str">
        <f t="shared" si="686"/>
        <v>9571873</v>
      </c>
      <c r="F10807" s="10" t="str">
        <f>IFERROR(VLOOKUP(I10807,DATABASE!$N:$O,2,FALSE),"")</f>
        <v>ماسك N95) FFP2 )</v>
      </c>
      <c r="G10807" s="512" t="s">
        <v>4376</v>
      </c>
      <c r="H10807" s="513">
        <v>9571</v>
      </c>
      <c r="I10807" s="512" t="s">
        <v>1469</v>
      </c>
      <c r="J10807" s="512" t="s">
        <v>4614</v>
      </c>
      <c r="K10807" s="514">
        <v>100</v>
      </c>
      <c r="L10807" s="512" t="s">
        <v>8</v>
      </c>
      <c r="M10807" s="512" t="s">
        <v>63</v>
      </c>
      <c r="N10807" s="512" t="s">
        <v>4705</v>
      </c>
      <c r="O10807" s="515">
        <v>873</v>
      </c>
      <c r="P10807" s="513">
        <v>0</v>
      </c>
      <c r="Q10807" s="10">
        <f t="shared" si="687"/>
        <v>873</v>
      </c>
    </row>
    <row r="10808" spans="2:17" ht="20.25" customHeight="1">
      <c r="B10808" s="10" t="str">
        <f t="shared" si="684"/>
        <v>گوشي اير پلاگ861</v>
      </c>
      <c r="C10808" s="10" t="str">
        <f t="shared" si="685"/>
        <v>گوشي اير پلاگ1404/07/29861</v>
      </c>
      <c r="D10808" s="10" t="str">
        <f>IFERROR(IF(تحویلی!$E$1="","",IF(NOSA!O10808=تحویلی!$E$1,تحویلی!$E$1&amp;COUNTIF(NOSA!$O$1:O10808,تحویلی!$E$1),"")),"")</f>
        <v/>
      </c>
      <c r="E10808" s="10" t="str">
        <f t="shared" si="686"/>
        <v>9575861</v>
      </c>
      <c r="F10808" s="10" t="str">
        <f>IFERROR(VLOOKUP(I10808,DATABASE!$N:$O,2,FALSE),"")</f>
        <v>گوشي اير پلاگ</v>
      </c>
      <c r="G10808" s="516" t="s">
        <v>4377</v>
      </c>
      <c r="H10808" s="517">
        <v>9575</v>
      </c>
      <c r="I10808" s="516" t="s">
        <v>1581</v>
      </c>
      <c r="J10808" s="516" t="s">
        <v>4655</v>
      </c>
      <c r="K10808" s="518">
        <v>1</v>
      </c>
      <c r="L10808" s="516" t="s">
        <v>8</v>
      </c>
      <c r="M10808" s="516" t="s">
        <v>4603</v>
      </c>
      <c r="N10808" s="516" t="s">
        <v>4948</v>
      </c>
      <c r="O10808" s="519">
        <v>861</v>
      </c>
      <c r="P10808" s="517">
        <v>1</v>
      </c>
      <c r="Q10808" s="10">
        <f t="shared" si="687"/>
        <v>861</v>
      </c>
    </row>
    <row r="10809" spans="2:17" ht="20.25" customHeight="1">
      <c r="B10809" s="10" t="str">
        <f t="shared" si="684"/>
        <v>دستكش ساق بلند نسوز405</v>
      </c>
      <c r="C10809" s="10" t="str">
        <f t="shared" si="685"/>
        <v>دستكش ساق بلند نسوز1404/07/29405</v>
      </c>
      <c r="D10809" s="10" t="str">
        <f>IFERROR(IF(تحویلی!$E$1="","",IF(NOSA!O10809=تحویلی!$E$1,تحویلی!$E$1&amp;COUNTIF(NOSA!$O$1:O10809,تحویلی!$E$1),"")),"")</f>
        <v/>
      </c>
      <c r="E10809" s="10" t="str">
        <f t="shared" si="686"/>
        <v>9579405</v>
      </c>
      <c r="F10809" s="10" t="str">
        <f>IFERROR(VLOOKUP(I10809,DATABASE!$N:$O,2,FALSE),"")</f>
        <v>دستكش ساق بلند نسوز</v>
      </c>
      <c r="G10809" s="516" t="s">
        <v>4377</v>
      </c>
      <c r="H10809" s="517">
        <v>9579</v>
      </c>
      <c r="I10809" s="516" t="s">
        <v>1461</v>
      </c>
      <c r="J10809" s="516" t="s">
        <v>4643</v>
      </c>
      <c r="K10809" s="518">
        <v>1</v>
      </c>
      <c r="L10809" s="516" t="s">
        <v>3</v>
      </c>
      <c r="M10809" s="516" t="s">
        <v>19</v>
      </c>
      <c r="N10809" s="516" t="s">
        <v>1927</v>
      </c>
      <c r="O10809" s="519">
        <v>405</v>
      </c>
      <c r="P10809" s="517">
        <v>1</v>
      </c>
      <c r="Q10809" s="10">
        <f t="shared" si="687"/>
        <v>405</v>
      </c>
    </row>
    <row r="10810" spans="2:17" ht="20.25" customHeight="1">
      <c r="B10810" s="10" t="str">
        <f t="shared" si="684"/>
        <v>280</v>
      </c>
      <c r="C10810" s="10" t="str">
        <f t="shared" si="685"/>
        <v>1404/07/29280</v>
      </c>
      <c r="D10810" s="10" t="str">
        <f>IFERROR(IF(تحویلی!$E$1="","",IF(NOSA!O10810=تحویلی!$E$1,تحویلی!$E$1&amp;COUNTIF(NOSA!$O$1:O10810,تحویلی!$E$1),"")),"")</f>
        <v/>
      </c>
      <c r="E10810" s="10" t="str">
        <f t="shared" si="686"/>
        <v>9586280</v>
      </c>
      <c r="F10810" s="10" t="str">
        <f>IFERROR(VLOOKUP(I10810,DATABASE!$N:$O,2,FALSE),"")</f>
        <v/>
      </c>
      <c r="G10810" s="516" t="s">
        <v>4377</v>
      </c>
      <c r="H10810" s="517">
        <v>9586</v>
      </c>
      <c r="I10810" s="516" t="s">
        <v>4949</v>
      </c>
      <c r="J10810" s="516" t="s">
        <v>4950</v>
      </c>
      <c r="K10810" s="518">
        <v>100</v>
      </c>
      <c r="L10810" s="516" t="s">
        <v>3</v>
      </c>
      <c r="M10810" s="516" t="s">
        <v>4820</v>
      </c>
      <c r="N10810" s="516" t="s">
        <v>41</v>
      </c>
      <c r="O10810" s="519">
        <v>280</v>
      </c>
      <c r="P10810" s="517">
        <v>0</v>
      </c>
      <c r="Q10810" s="10">
        <f t="shared" si="687"/>
        <v>280</v>
      </c>
    </row>
    <row r="10811" spans="2:17" ht="20.25" customHeight="1">
      <c r="B10811" s="10" t="str">
        <f t="shared" si="684"/>
        <v>لباس كار نسوز- بلو766</v>
      </c>
      <c r="C10811" s="10" t="str">
        <f t="shared" si="685"/>
        <v>لباس كار نسوز- بلو1404/07/29766</v>
      </c>
      <c r="D10811" s="10" t="str">
        <f>IFERROR(IF(تحویلی!$E$1="","",IF(NOSA!O10811=تحویلی!$E$1,تحویلی!$E$1&amp;COUNTIF(NOSA!$O$1:O10811,تحویلی!$E$1),"")),"")</f>
        <v/>
      </c>
      <c r="E10811" s="10" t="str">
        <f t="shared" si="686"/>
        <v>9591766</v>
      </c>
      <c r="F10811" s="10" t="str">
        <f>IFERROR(VLOOKUP(I10811,DATABASE!$N:$O,2,FALSE),"")</f>
        <v>لباس كار نسوز- بلو</v>
      </c>
      <c r="G10811" s="516" t="s">
        <v>4377</v>
      </c>
      <c r="H10811" s="517">
        <v>9591</v>
      </c>
      <c r="I10811" s="516" t="s">
        <v>2359</v>
      </c>
      <c r="J10811" s="516" t="s">
        <v>4951</v>
      </c>
      <c r="K10811" s="518">
        <v>1</v>
      </c>
      <c r="L10811" s="516" t="s">
        <v>8</v>
      </c>
      <c r="M10811" s="516" t="s">
        <v>4608</v>
      </c>
      <c r="N10811" s="516" t="s">
        <v>4804</v>
      </c>
      <c r="O10811" s="519">
        <v>766</v>
      </c>
      <c r="P10811" s="517">
        <v>1</v>
      </c>
      <c r="Q10811" s="10">
        <f t="shared" si="687"/>
        <v>766</v>
      </c>
    </row>
    <row r="10812" spans="2:17" ht="20.25" customHeight="1">
      <c r="B10812" s="10" t="str">
        <f t="shared" si="684"/>
        <v>بند داخل كلاه ايمني573</v>
      </c>
      <c r="C10812" s="10" t="str">
        <f t="shared" si="685"/>
        <v>بند داخل كلاه ايمني1404/07/29573</v>
      </c>
      <c r="D10812" s="10" t="str">
        <f>IFERROR(IF(تحویلی!$E$1="","",IF(NOSA!O10812=تحویلی!$E$1,تحویلی!$E$1&amp;COUNTIF(NOSA!$O$1:O10812,تحویلی!$E$1),"")),"")</f>
        <v/>
      </c>
      <c r="E10812" s="10" t="str">
        <f t="shared" si="686"/>
        <v>9603573</v>
      </c>
      <c r="F10812" s="10" t="str">
        <f>IFERROR(VLOOKUP(I10812,DATABASE!$N:$O,2,FALSE),"")</f>
        <v>بند داخل كلاه ايمني</v>
      </c>
      <c r="G10812" s="516" t="s">
        <v>4377</v>
      </c>
      <c r="H10812" s="517">
        <v>9603</v>
      </c>
      <c r="I10812" s="516" t="s">
        <v>2343</v>
      </c>
      <c r="J10812" s="516" t="s">
        <v>4933</v>
      </c>
      <c r="K10812" s="518">
        <v>1</v>
      </c>
      <c r="L10812" s="516" t="s">
        <v>8</v>
      </c>
      <c r="M10812" s="516" t="s">
        <v>19</v>
      </c>
      <c r="N10812" s="516" t="s">
        <v>4736</v>
      </c>
      <c r="O10812" s="519">
        <v>573</v>
      </c>
      <c r="P10812" s="517">
        <v>1</v>
      </c>
      <c r="Q10812" s="10">
        <f t="shared" si="687"/>
        <v>573</v>
      </c>
    </row>
    <row r="10813" spans="2:17" ht="20.25" customHeight="1">
      <c r="B10813" s="10" t="str">
        <f t="shared" si="684"/>
        <v>چكمه ايمني نسوز768</v>
      </c>
      <c r="C10813" s="10" t="str">
        <f t="shared" si="685"/>
        <v>چكمه ايمني نسوز1404/07/29768</v>
      </c>
      <c r="D10813" s="10" t="str">
        <f>IFERROR(IF(تحویلی!$E$1="","",IF(NOSA!O10813=تحویلی!$E$1,تحویلی!$E$1&amp;COUNTIF(NOSA!$O$1:O10813,تحویلی!$E$1),"")),"")</f>
        <v/>
      </c>
      <c r="E10813" s="10" t="str">
        <f t="shared" si="686"/>
        <v>9611768</v>
      </c>
      <c r="F10813" s="10" t="str">
        <f>IFERROR(VLOOKUP(I10813,DATABASE!$N:$O,2,FALSE),"")</f>
        <v>چكمه ايمني نسوز</v>
      </c>
      <c r="G10813" s="516" t="s">
        <v>4377</v>
      </c>
      <c r="H10813" s="517">
        <v>9611</v>
      </c>
      <c r="I10813" s="516" t="s">
        <v>1666</v>
      </c>
      <c r="J10813" s="516" t="s">
        <v>4670</v>
      </c>
      <c r="K10813" s="518">
        <v>1</v>
      </c>
      <c r="L10813" s="516" t="s">
        <v>3</v>
      </c>
      <c r="M10813" s="516" t="s">
        <v>25</v>
      </c>
      <c r="N10813" s="516" t="s">
        <v>2043</v>
      </c>
      <c r="O10813" s="519">
        <v>768</v>
      </c>
      <c r="P10813" s="517">
        <v>1</v>
      </c>
      <c r="Q10813" s="10">
        <f t="shared" si="687"/>
        <v>768</v>
      </c>
    </row>
    <row r="10814" spans="2:17" ht="20.25" customHeight="1">
      <c r="B10814" s="10" t="str">
        <f t="shared" si="684"/>
        <v>لباس كار كارشناسي5</v>
      </c>
      <c r="C10814" s="10" t="str">
        <f t="shared" si="685"/>
        <v>لباس كار كارشناسي1404/07/295</v>
      </c>
      <c r="D10814" s="10" t="str">
        <f>IFERROR(IF(تحویلی!$E$1="","",IF(NOSA!O10814=تحویلی!$E$1,تحویلی!$E$1&amp;COUNTIF(NOSA!$O$1:O10814,تحویلی!$E$1),"")),"")</f>
        <v/>
      </c>
      <c r="E10814" s="10" t="str">
        <f t="shared" si="686"/>
        <v>96125</v>
      </c>
      <c r="F10814" s="10" t="str">
        <f>IFERROR(VLOOKUP(I10814,DATABASE!$N:$O,2,FALSE),"")</f>
        <v>لباس كار كارشناسي</v>
      </c>
      <c r="G10814" s="516" t="s">
        <v>4377</v>
      </c>
      <c r="H10814" s="517">
        <v>9612</v>
      </c>
      <c r="I10814" s="516" t="s">
        <v>2347</v>
      </c>
      <c r="J10814" s="516" t="s">
        <v>4752</v>
      </c>
      <c r="K10814" s="518">
        <v>1</v>
      </c>
      <c r="L10814" s="516" t="s">
        <v>28</v>
      </c>
      <c r="M10814" s="516" t="s">
        <v>43</v>
      </c>
      <c r="N10814" s="516" t="s">
        <v>1070</v>
      </c>
      <c r="O10814" s="519">
        <v>5</v>
      </c>
      <c r="P10814" s="517">
        <v>1</v>
      </c>
      <c r="Q10814" s="10">
        <f t="shared" si="687"/>
        <v>5</v>
      </c>
    </row>
    <row r="10815" spans="2:17" ht="20.25" customHeight="1">
      <c r="B10815" s="10" t="str">
        <f t="shared" si="684"/>
        <v>دستكش ضد برش سبك933</v>
      </c>
      <c r="C10815" s="10" t="str">
        <f t="shared" si="685"/>
        <v>دستكش ضد برش سبك1404/07/30933</v>
      </c>
      <c r="D10815" s="10" t="str">
        <f>IFERROR(IF(تحویلی!$E$1="","",IF(NOSA!O10815=تحویلی!$E$1,تحویلی!$E$1&amp;COUNTIF(NOSA!$O$1:O10815,تحویلی!$E$1),"")),"")</f>
        <v/>
      </c>
      <c r="E10815" s="10" t="str">
        <f t="shared" si="686"/>
        <v>9620933</v>
      </c>
      <c r="F10815" s="10" t="str">
        <f>IFERROR(VLOOKUP(I10815,DATABASE!$N:$O,2,FALSE),"")</f>
        <v>دستكش ضد برش سبك</v>
      </c>
      <c r="G10815" s="516" t="s">
        <v>4378</v>
      </c>
      <c r="H10815" s="516">
        <v>9620</v>
      </c>
      <c r="I10815" s="516" t="s">
        <v>1442</v>
      </c>
      <c r="J10815" s="516" t="s">
        <v>4602</v>
      </c>
      <c r="K10815" s="516">
        <v>1</v>
      </c>
      <c r="L10815" s="516" t="s">
        <v>3</v>
      </c>
      <c r="M10815" s="516" t="s">
        <v>4603</v>
      </c>
      <c r="N10815" s="516" t="s">
        <v>4890</v>
      </c>
      <c r="O10815" s="519">
        <v>933</v>
      </c>
      <c r="P10815" s="516">
        <v>1</v>
      </c>
      <c r="Q10815" s="10">
        <f t="shared" si="687"/>
        <v>933</v>
      </c>
    </row>
    <row r="10816" spans="2:17" ht="20.25" customHeight="1">
      <c r="B10816" s="10" t="str">
        <f t="shared" si="684"/>
        <v>دستكش ضد برش سبك952</v>
      </c>
      <c r="C10816" s="10" t="str">
        <f t="shared" si="685"/>
        <v>دستكش ضد برش سبك1404/07/30952</v>
      </c>
      <c r="D10816" s="10" t="str">
        <f>IFERROR(IF(تحویلی!$E$1="","",IF(NOSA!O10816=تحویلی!$E$1,تحویلی!$E$1&amp;COUNTIF(NOSA!$O$1:O10816,تحویلی!$E$1),"")),"")</f>
        <v/>
      </c>
      <c r="E10816" s="10" t="str">
        <f t="shared" si="686"/>
        <v>9625952</v>
      </c>
      <c r="F10816" s="10" t="str">
        <f>IFERROR(VLOOKUP(I10816,DATABASE!$N:$O,2,FALSE),"")</f>
        <v>دستكش ضد برش سبك</v>
      </c>
      <c r="G10816" s="516" t="s">
        <v>4378</v>
      </c>
      <c r="H10816" s="516">
        <v>9625</v>
      </c>
      <c r="I10816" s="516" t="s">
        <v>1442</v>
      </c>
      <c r="J10816" s="516" t="s">
        <v>4602</v>
      </c>
      <c r="K10816" s="516">
        <v>1</v>
      </c>
      <c r="L10816" s="516" t="s">
        <v>3</v>
      </c>
      <c r="M10816" s="516" t="s">
        <v>19</v>
      </c>
      <c r="N10816" s="516" t="s">
        <v>4207</v>
      </c>
      <c r="O10816" s="519">
        <v>952</v>
      </c>
      <c r="P10816" s="516">
        <v>1</v>
      </c>
      <c r="Q10816" s="10">
        <f t="shared" si="687"/>
        <v>952</v>
      </c>
    </row>
    <row r="10817" spans="2:17" ht="20.25" customHeight="1">
      <c r="B10817" s="10" t="str">
        <f t="shared" si="684"/>
        <v>لباس كار(بلوز و شلوار)641</v>
      </c>
      <c r="C10817" s="10" t="str">
        <f t="shared" si="685"/>
        <v>لباس كار(بلوز و شلوار)1404/07/30641</v>
      </c>
      <c r="D10817" s="10" t="str">
        <f>IFERROR(IF(تحویلی!$E$1="","",IF(NOSA!O10817=تحویلی!$E$1,تحویلی!$E$1&amp;COUNTIF(NOSA!$O$1:O10817,تحویلی!$E$1),"")),"")</f>
        <v/>
      </c>
      <c r="E10817" s="10" t="str">
        <f t="shared" si="686"/>
        <v>9639641</v>
      </c>
      <c r="F10817" s="10" t="str">
        <f>IFERROR(VLOOKUP(I10817,DATABASE!$N:$O,2,FALSE),"")</f>
        <v>لباس كار(بلوز و شلوار)</v>
      </c>
      <c r="G10817" s="516" t="s">
        <v>4378</v>
      </c>
      <c r="H10817" s="516">
        <v>9639</v>
      </c>
      <c r="I10817" s="516" t="s">
        <v>1644</v>
      </c>
      <c r="J10817" s="516" t="s">
        <v>4701</v>
      </c>
      <c r="K10817" s="516">
        <v>1</v>
      </c>
      <c r="L10817" s="516" t="s">
        <v>28</v>
      </c>
      <c r="M10817" s="516" t="s">
        <v>4603</v>
      </c>
      <c r="N10817" s="516" t="s">
        <v>4776</v>
      </c>
      <c r="O10817" s="519">
        <v>641</v>
      </c>
      <c r="P10817" s="516">
        <v>1</v>
      </c>
      <c r="Q10817" s="10">
        <f t="shared" si="687"/>
        <v>641</v>
      </c>
    </row>
    <row r="10818" spans="2:17" ht="20.25" customHeight="1">
      <c r="B10818" s="10" t="str">
        <f t="shared" si="684"/>
        <v>گوشي اير پلاگ100013</v>
      </c>
      <c r="C10818" s="10" t="str">
        <f t="shared" si="685"/>
        <v>گوشي اير پلاگ1404/07/30100013</v>
      </c>
      <c r="D10818" s="10" t="str">
        <f>IFERROR(IF(تحویلی!$E$1="","",IF(NOSA!O10818=تحویلی!$E$1,تحویلی!$E$1&amp;COUNTIF(NOSA!$O$1:O10818,تحویلی!$E$1),"")),"")</f>
        <v/>
      </c>
      <c r="E10818" s="10" t="str">
        <f t="shared" si="686"/>
        <v>9640100013</v>
      </c>
      <c r="F10818" s="10" t="str">
        <f>IFERROR(VLOOKUP(I10818,DATABASE!$N:$O,2,FALSE),"")</f>
        <v>گوشي اير پلاگ</v>
      </c>
      <c r="G10818" s="516" t="s">
        <v>4378</v>
      </c>
      <c r="H10818" s="516">
        <v>9640</v>
      </c>
      <c r="I10818" s="516" t="s">
        <v>1581</v>
      </c>
      <c r="J10818" s="516" t="s">
        <v>4655</v>
      </c>
      <c r="K10818" s="516">
        <v>1</v>
      </c>
      <c r="L10818" s="516" t="s">
        <v>8</v>
      </c>
      <c r="M10818" s="516" t="s">
        <v>4623</v>
      </c>
      <c r="N10818" s="516" t="s">
        <v>4953</v>
      </c>
      <c r="O10818" s="519">
        <v>100013</v>
      </c>
      <c r="P10818" s="516">
        <v>0</v>
      </c>
      <c r="Q10818" s="10">
        <f t="shared" si="687"/>
        <v>100013</v>
      </c>
    </row>
    <row r="10819" spans="2:17" ht="20.25" customHeight="1">
      <c r="B10819" s="10" t="str">
        <f t="shared" si="684"/>
        <v>كلاه ايمني100013</v>
      </c>
      <c r="C10819" s="10" t="str">
        <f t="shared" si="685"/>
        <v>كلاه ايمني1404/07/30100013</v>
      </c>
      <c r="D10819" s="10" t="str">
        <f>IFERROR(IF(تحویلی!$E$1="","",IF(NOSA!O10819=تحویلی!$E$1,تحویلی!$E$1&amp;COUNTIF(NOSA!$O$1:O10819,تحویلی!$E$1),"")),"")</f>
        <v/>
      </c>
      <c r="E10819" s="10" t="str">
        <f t="shared" si="686"/>
        <v>9640100013</v>
      </c>
      <c r="F10819" s="10" t="str">
        <f>IFERROR(VLOOKUP(I10819,DATABASE!$N:$O,2,FALSE),"")</f>
        <v>كلاه ايمني</v>
      </c>
      <c r="G10819" s="516" t="s">
        <v>4378</v>
      </c>
      <c r="H10819" s="516">
        <v>9640</v>
      </c>
      <c r="I10819" s="516" t="s">
        <v>1505</v>
      </c>
      <c r="J10819" s="516" t="s">
        <v>4664</v>
      </c>
      <c r="K10819" s="516">
        <v>1</v>
      </c>
      <c r="L10819" s="516" t="s">
        <v>8</v>
      </c>
      <c r="M10819" s="516" t="s">
        <v>4623</v>
      </c>
      <c r="N10819" s="516" t="s">
        <v>4953</v>
      </c>
      <c r="O10819" s="519">
        <v>100013</v>
      </c>
      <c r="P10819" s="516">
        <v>0</v>
      </c>
      <c r="Q10819" s="10">
        <f t="shared" si="687"/>
        <v>100013</v>
      </c>
    </row>
    <row r="10820" spans="2:17" ht="20.25" customHeight="1">
      <c r="B10820" s="10" t="str">
        <f t="shared" si="684"/>
        <v>100013</v>
      </c>
      <c r="C10820" s="10" t="str">
        <f t="shared" si="685"/>
        <v>1404/07/30100013</v>
      </c>
      <c r="D10820" s="10" t="str">
        <f>IFERROR(IF(تحویلی!$E$1="","",IF(NOSA!O10820=تحویلی!$E$1,تحویلی!$E$1&amp;COUNTIF(NOSA!$O$1:O10820,تحویلی!$E$1),"")),"")</f>
        <v/>
      </c>
      <c r="E10820" s="10" t="str">
        <f t="shared" si="686"/>
        <v>9640100013</v>
      </c>
      <c r="F10820" s="10" t="str">
        <f>IFERROR(VLOOKUP(I10820,DATABASE!$N:$O,2,FALSE),"")</f>
        <v/>
      </c>
      <c r="G10820" s="516" t="s">
        <v>4378</v>
      </c>
      <c r="H10820" s="516">
        <v>9640</v>
      </c>
      <c r="I10820" s="516" t="s">
        <v>2699</v>
      </c>
      <c r="J10820" s="516" t="s">
        <v>4616</v>
      </c>
      <c r="K10820" s="516">
        <v>1</v>
      </c>
      <c r="L10820" s="516" t="s">
        <v>8</v>
      </c>
      <c r="M10820" s="516" t="s">
        <v>4623</v>
      </c>
      <c r="N10820" s="516" t="s">
        <v>4953</v>
      </c>
      <c r="O10820" s="519">
        <v>100013</v>
      </c>
      <c r="P10820" s="516">
        <v>0</v>
      </c>
      <c r="Q10820" s="10">
        <f t="shared" si="687"/>
        <v>100013</v>
      </c>
    </row>
    <row r="10821" spans="2:17" ht="20.25" customHeight="1">
      <c r="B10821" s="10" t="str">
        <f t="shared" si="684"/>
        <v>پوتين ايمني نسوز100013</v>
      </c>
      <c r="C10821" s="10" t="str">
        <f t="shared" si="685"/>
        <v>پوتين ايمني نسوز1404/07/30100013</v>
      </c>
      <c r="D10821" s="10" t="str">
        <f>IFERROR(IF(تحویلی!$E$1="","",IF(NOSA!O10821=تحویلی!$E$1,تحویلی!$E$1&amp;COUNTIF(NOSA!$O$1:O10821,تحویلی!$E$1),"")),"")</f>
        <v/>
      </c>
      <c r="E10821" s="10" t="str">
        <f t="shared" si="686"/>
        <v>9640100013</v>
      </c>
      <c r="F10821" s="10" t="str">
        <f>IFERROR(VLOOKUP(I10821,DATABASE!$N:$O,2,FALSE),"")</f>
        <v>پوتين ايمني نسوز</v>
      </c>
      <c r="G10821" s="516" t="s">
        <v>4378</v>
      </c>
      <c r="H10821" s="516">
        <v>9640</v>
      </c>
      <c r="I10821" s="516" t="s">
        <v>1510</v>
      </c>
      <c r="J10821" s="516" t="s">
        <v>4954</v>
      </c>
      <c r="K10821" s="516">
        <v>1</v>
      </c>
      <c r="L10821" s="516" t="s">
        <v>3</v>
      </c>
      <c r="M10821" s="516" t="s">
        <v>4623</v>
      </c>
      <c r="N10821" s="516" t="s">
        <v>4953</v>
      </c>
      <c r="O10821" s="519">
        <v>100013</v>
      </c>
      <c r="P10821" s="516">
        <v>0</v>
      </c>
      <c r="Q10821" s="10">
        <f t="shared" si="687"/>
        <v>100013</v>
      </c>
    </row>
    <row r="10822" spans="2:17" ht="20.25" customHeight="1">
      <c r="B10822" s="10" t="str">
        <f t="shared" si="684"/>
        <v>لباس كار ديرسوز(بلوز و شلوار)100013</v>
      </c>
      <c r="C10822" s="10" t="str">
        <f t="shared" si="685"/>
        <v>لباس كار ديرسوز(بلوز و شلوار)1404/07/30100013</v>
      </c>
      <c r="D10822" s="10" t="str">
        <f>IFERROR(IF(تحویلی!$E$1="","",IF(NOSA!O10822=تحویلی!$E$1,تحویلی!$E$1&amp;COUNTIF(NOSA!$O$1:O10822,تحویلی!$E$1),"")),"")</f>
        <v/>
      </c>
      <c r="E10822" s="10" t="str">
        <f t="shared" si="686"/>
        <v>9640100013</v>
      </c>
      <c r="F10822" s="10" t="str">
        <f>IFERROR(VLOOKUP(I10822,DATABASE!$N:$O,2,FALSE),"")</f>
        <v>لباس كار ديرسوز(بلوز و شلوار)</v>
      </c>
      <c r="G10822" s="516" t="s">
        <v>4378</v>
      </c>
      <c r="H10822" s="516">
        <v>9640</v>
      </c>
      <c r="I10822" s="516" t="s">
        <v>1634</v>
      </c>
      <c r="J10822" s="516" t="s">
        <v>4648</v>
      </c>
      <c r="K10822" s="516">
        <v>1</v>
      </c>
      <c r="L10822" s="516" t="s">
        <v>28</v>
      </c>
      <c r="M10822" s="516" t="s">
        <v>4623</v>
      </c>
      <c r="N10822" s="516" t="s">
        <v>4953</v>
      </c>
      <c r="O10822" s="519">
        <v>100013</v>
      </c>
      <c r="P10822" s="516">
        <v>0</v>
      </c>
      <c r="Q10822" s="10">
        <f t="shared" si="687"/>
        <v>100013</v>
      </c>
    </row>
    <row r="10823" spans="2:17" ht="20.25" customHeight="1">
      <c r="B10823" s="10" t="str">
        <f t="shared" si="684"/>
        <v>فيلتر ماسك نيم صورت (3M) مدل 2091100013</v>
      </c>
      <c r="C10823" s="10" t="str">
        <f t="shared" si="685"/>
        <v>فيلتر ماسك نيم صورت (3M) مدل 20911404/07/30100013</v>
      </c>
      <c r="D10823" s="10" t="str">
        <f>IFERROR(IF(تحویلی!$E$1="","",IF(NOSA!O10823=تحویلی!$E$1,تحویلی!$E$1&amp;COUNTIF(NOSA!$O$1:O10823,تحویلی!$E$1),"")),"")</f>
        <v/>
      </c>
      <c r="E10823" s="10" t="str">
        <f t="shared" si="686"/>
        <v>9641100013</v>
      </c>
      <c r="F10823" s="10" t="str">
        <f>IFERROR(VLOOKUP(I10823,DATABASE!$N:$O,2,FALSE),"")</f>
        <v>فيلتر ماسك نيم صورت (3M) مدل 2091</v>
      </c>
      <c r="G10823" s="516" t="s">
        <v>4378</v>
      </c>
      <c r="H10823" s="516">
        <v>9641</v>
      </c>
      <c r="I10823" s="516" t="s">
        <v>1475</v>
      </c>
      <c r="J10823" s="516" t="s">
        <v>4638</v>
      </c>
      <c r="K10823" s="516">
        <v>1</v>
      </c>
      <c r="L10823" s="516" t="s">
        <v>8</v>
      </c>
      <c r="M10823" s="516" t="s">
        <v>4623</v>
      </c>
      <c r="N10823" s="516" t="s">
        <v>4953</v>
      </c>
      <c r="O10823" s="519">
        <v>100013</v>
      </c>
      <c r="P10823" s="516">
        <v>0</v>
      </c>
      <c r="Q10823" s="10">
        <f t="shared" si="687"/>
        <v>100013</v>
      </c>
    </row>
    <row r="10824" spans="2:17" ht="20.25" customHeight="1">
      <c r="B10824" s="10" t="str">
        <f t="shared" si="684"/>
        <v>ماسك نيم صورت دو فيلتره (3M)100013</v>
      </c>
      <c r="C10824" s="10" t="str">
        <f t="shared" si="685"/>
        <v>ماسك نيم صورت دو فيلتره (3M)1404/07/30100013</v>
      </c>
      <c r="D10824" s="10" t="str">
        <f>IFERROR(IF(تحویلی!$E$1="","",IF(NOSA!O10824=تحویلی!$E$1,تحویلی!$E$1&amp;COUNTIF(NOSA!$O$1:O10824,تحویلی!$E$1),"")),"")</f>
        <v/>
      </c>
      <c r="E10824" s="10" t="str">
        <f t="shared" si="686"/>
        <v>9641100013</v>
      </c>
      <c r="F10824" s="10" t="str">
        <f>IFERROR(VLOOKUP(I10824,DATABASE!$N:$O,2,FALSE),"")</f>
        <v>ماسك نيم صورت دو فيلتره (3M)</v>
      </c>
      <c r="G10824" s="516" t="s">
        <v>4378</v>
      </c>
      <c r="H10824" s="516">
        <v>9641</v>
      </c>
      <c r="I10824" s="516" t="s">
        <v>1503</v>
      </c>
      <c r="J10824" s="516" t="s">
        <v>4689</v>
      </c>
      <c r="K10824" s="516">
        <v>1</v>
      </c>
      <c r="L10824" s="516" t="s">
        <v>8</v>
      </c>
      <c r="M10824" s="516" t="s">
        <v>4623</v>
      </c>
      <c r="N10824" s="516" t="s">
        <v>4953</v>
      </c>
      <c r="O10824" s="519">
        <v>100013</v>
      </c>
      <c r="P10824" s="516">
        <v>0</v>
      </c>
      <c r="Q10824" s="10">
        <f t="shared" si="687"/>
        <v>100013</v>
      </c>
    </row>
    <row r="10825" spans="2:17" ht="20.25" customHeight="1">
      <c r="B10825" s="10" t="str">
        <f t="shared" si="684"/>
        <v>پوتين ايمني نسوز100014</v>
      </c>
      <c r="C10825" s="10" t="str">
        <f t="shared" si="685"/>
        <v>پوتين ايمني نسوز1404/07/30100014</v>
      </c>
      <c r="D10825" s="10" t="str">
        <f>IFERROR(IF(تحویلی!$E$1="","",IF(NOSA!O10825=تحویلی!$E$1,تحویلی!$E$1&amp;COUNTIF(NOSA!$O$1:O10825,تحویلی!$E$1),"")),"")</f>
        <v/>
      </c>
      <c r="E10825" s="10" t="str">
        <f t="shared" si="686"/>
        <v>9646100014</v>
      </c>
      <c r="F10825" s="10" t="str">
        <f>IFERROR(VLOOKUP(I10825,DATABASE!$N:$O,2,FALSE),"")</f>
        <v>پوتين ايمني نسوز</v>
      </c>
      <c r="G10825" s="516" t="s">
        <v>4378</v>
      </c>
      <c r="H10825" s="516">
        <v>9646</v>
      </c>
      <c r="I10825" s="516" t="s">
        <v>1510</v>
      </c>
      <c r="J10825" s="516" t="s">
        <v>4954</v>
      </c>
      <c r="K10825" s="516">
        <v>1</v>
      </c>
      <c r="L10825" s="516" t="s">
        <v>3</v>
      </c>
      <c r="M10825" s="516" t="s">
        <v>4623</v>
      </c>
      <c r="N10825" s="516" t="s">
        <v>4955</v>
      </c>
      <c r="O10825" s="519">
        <v>100014</v>
      </c>
      <c r="P10825" s="516">
        <v>0</v>
      </c>
      <c r="Q10825" s="10">
        <f t="shared" si="687"/>
        <v>100014</v>
      </c>
    </row>
    <row r="10826" spans="2:17" ht="20.25" customHeight="1">
      <c r="B10826" s="10" t="str">
        <f t="shared" si="684"/>
        <v>لباس كار ديرسوز(بلوز و شلوار)100014</v>
      </c>
      <c r="C10826" s="10" t="str">
        <f t="shared" si="685"/>
        <v>لباس كار ديرسوز(بلوز و شلوار)1404/07/30100014</v>
      </c>
      <c r="D10826" s="10" t="str">
        <f>IFERROR(IF(تحویلی!$E$1="","",IF(NOSA!O10826=تحویلی!$E$1,تحویلی!$E$1&amp;COUNTIF(NOSA!$O$1:O10826,تحویلی!$E$1),"")),"")</f>
        <v/>
      </c>
      <c r="E10826" s="10" t="str">
        <f t="shared" si="686"/>
        <v>9646100014</v>
      </c>
      <c r="F10826" s="10" t="str">
        <f>IFERROR(VLOOKUP(I10826,DATABASE!$N:$O,2,FALSE),"")</f>
        <v>لباس كار ديرسوز(بلوز و شلوار)</v>
      </c>
      <c r="G10826" s="516" t="s">
        <v>4378</v>
      </c>
      <c r="H10826" s="516">
        <v>9646</v>
      </c>
      <c r="I10826" s="516" t="s">
        <v>1634</v>
      </c>
      <c r="J10826" s="516" t="s">
        <v>4648</v>
      </c>
      <c r="K10826" s="516">
        <v>1</v>
      </c>
      <c r="L10826" s="516" t="s">
        <v>28</v>
      </c>
      <c r="M10826" s="516" t="s">
        <v>4623</v>
      </c>
      <c r="N10826" s="516" t="s">
        <v>4955</v>
      </c>
      <c r="O10826" s="519">
        <v>100014</v>
      </c>
      <c r="P10826" s="516">
        <v>0</v>
      </c>
      <c r="Q10826" s="10">
        <f t="shared" si="687"/>
        <v>100014</v>
      </c>
    </row>
    <row r="10827" spans="2:17" ht="20.25" customHeight="1">
      <c r="B10827" s="10" t="str">
        <f t="shared" si="684"/>
        <v>ماسك نيم صورت دو فيلتره (3M)100014</v>
      </c>
      <c r="C10827" s="10" t="str">
        <f t="shared" si="685"/>
        <v>ماسك نيم صورت دو فيلتره (3M)1404/07/30100014</v>
      </c>
      <c r="D10827" s="10" t="str">
        <f>IFERROR(IF(تحویلی!$E$1="","",IF(NOSA!O10827=تحویلی!$E$1,تحویلی!$E$1&amp;COUNTIF(NOSA!$O$1:O10827,تحویلی!$E$1),"")),"")</f>
        <v/>
      </c>
      <c r="E10827" s="10" t="str">
        <f t="shared" si="686"/>
        <v>9646100014</v>
      </c>
      <c r="F10827" s="10" t="str">
        <f>IFERROR(VLOOKUP(I10827,DATABASE!$N:$O,2,FALSE),"")</f>
        <v>ماسك نيم صورت دو فيلتره (3M)</v>
      </c>
      <c r="G10827" s="516" t="s">
        <v>4378</v>
      </c>
      <c r="H10827" s="516">
        <v>9646</v>
      </c>
      <c r="I10827" s="516" t="s">
        <v>1503</v>
      </c>
      <c r="J10827" s="516" t="s">
        <v>4689</v>
      </c>
      <c r="K10827" s="516">
        <v>1</v>
      </c>
      <c r="L10827" s="516" t="s">
        <v>8</v>
      </c>
      <c r="M10827" s="516" t="s">
        <v>4623</v>
      </c>
      <c r="N10827" s="516" t="s">
        <v>4955</v>
      </c>
      <c r="O10827" s="519">
        <v>100014</v>
      </c>
      <c r="P10827" s="516">
        <v>0</v>
      </c>
      <c r="Q10827" s="10">
        <f t="shared" si="687"/>
        <v>100014</v>
      </c>
    </row>
    <row r="10828" spans="2:17" ht="20.25" customHeight="1">
      <c r="B10828" s="10" t="str">
        <f t="shared" si="684"/>
        <v>فيلتر ماسك نيم صورت (3M) مدل 2091100014</v>
      </c>
      <c r="C10828" s="10" t="str">
        <f t="shared" si="685"/>
        <v>فيلتر ماسك نيم صورت (3M) مدل 20911404/07/30100014</v>
      </c>
      <c r="D10828" s="10" t="str">
        <f>IFERROR(IF(تحویلی!$E$1="","",IF(NOSA!O10828=تحویلی!$E$1,تحویلی!$E$1&amp;COUNTIF(NOSA!$O$1:O10828,تحویلی!$E$1),"")),"")</f>
        <v/>
      </c>
      <c r="E10828" s="10" t="str">
        <f t="shared" si="686"/>
        <v>9646100014</v>
      </c>
      <c r="F10828" s="10" t="str">
        <f>IFERROR(VLOOKUP(I10828,DATABASE!$N:$O,2,FALSE),"")</f>
        <v>فيلتر ماسك نيم صورت (3M) مدل 2091</v>
      </c>
      <c r="G10828" s="516" t="s">
        <v>4378</v>
      </c>
      <c r="H10828" s="516">
        <v>9646</v>
      </c>
      <c r="I10828" s="516" t="s">
        <v>1475</v>
      </c>
      <c r="J10828" s="516" t="s">
        <v>4638</v>
      </c>
      <c r="K10828" s="516">
        <v>1</v>
      </c>
      <c r="L10828" s="516" t="s">
        <v>8</v>
      </c>
      <c r="M10828" s="516" t="s">
        <v>4623</v>
      </c>
      <c r="N10828" s="516" t="s">
        <v>4955</v>
      </c>
      <c r="O10828" s="519">
        <v>100014</v>
      </c>
      <c r="P10828" s="516">
        <v>0</v>
      </c>
      <c r="Q10828" s="10">
        <f t="shared" si="687"/>
        <v>100014</v>
      </c>
    </row>
    <row r="10829" spans="2:17" ht="20.25" customHeight="1">
      <c r="B10829" s="10" t="str">
        <f t="shared" si="684"/>
        <v>گوشي اير پلاگ100014</v>
      </c>
      <c r="C10829" s="10" t="str">
        <f t="shared" si="685"/>
        <v>گوشي اير پلاگ1404/07/30100014</v>
      </c>
      <c r="D10829" s="10" t="str">
        <f>IFERROR(IF(تحویلی!$E$1="","",IF(NOSA!O10829=تحویلی!$E$1,تحویلی!$E$1&amp;COUNTIF(NOSA!$O$1:O10829,تحویلی!$E$1),"")),"")</f>
        <v/>
      </c>
      <c r="E10829" s="10" t="str">
        <f t="shared" si="686"/>
        <v>9646100014</v>
      </c>
      <c r="F10829" s="10" t="str">
        <f>IFERROR(VLOOKUP(I10829,DATABASE!$N:$O,2,FALSE),"")</f>
        <v>گوشي اير پلاگ</v>
      </c>
      <c r="G10829" s="516" t="s">
        <v>4378</v>
      </c>
      <c r="H10829" s="516">
        <v>9646</v>
      </c>
      <c r="I10829" s="516" t="s">
        <v>1581</v>
      </c>
      <c r="J10829" s="516" t="s">
        <v>4655</v>
      </c>
      <c r="K10829" s="516">
        <v>1</v>
      </c>
      <c r="L10829" s="516" t="s">
        <v>8</v>
      </c>
      <c r="M10829" s="516" t="s">
        <v>4623</v>
      </c>
      <c r="N10829" s="516" t="s">
        <v>4955</v>
      </c>
      <c r="O10829" s="519">
        <v>100014</v>
      </c>
      <c r="P10829" s="516">
        <v>0</v>
      </c>
      <c r="Q10829" s="10">
        <f t="shared" si="687"/>
        <v>100014</v>
      </c>
    </row>
    <row r="10830" spans="2:17" ht="20.25" customHeight="1">
      <c r="B10830" s="10" t="str">
        <f t="shared" si="684"/>
        <v>كلاه ايمني100014</v>
      </c>
      <c r="C10830" s="10" t="str">
        <f t="shared" si="685"/>
        <v>كلاه ايمني1404/07/30100014</v>
      </c>
      <c r="D10830" s="10" t="str">
        <f>IFERROR(IF(تحویلی!$E$1="","",IF(NOSA!O10830=تحویلی!$E$1,تحویلی!$E$1&amp;COUNTIF(NOSA!$O$1:O10830,تحویلی!$E$1),"")),"")</f>
        <v/>
      </c>
      <c r="E10830" s="10" t="str">
        <f t="shared" si="686"/>
        <v>9647100014</v>
      </c>
      <c r="F10830" s="10" t="str">
        <f>IFERROR(VLOOKUP(I10830,DATABASE!$N:$O,2,FALSE),"")</f>
        <v>كلاه ايمني</v>
      </c>
      <c r="G10830" s="516" t="s">
        <v>4378</v>
      </c>
      <c r="H10830" s="516">
        <v>9647</v>
      </c>
      <c r="I10830" s="516" t="s">
        <v>1505</v>
      </c>
      <c r="J10830" s="516" t="s">
        <v>4664</v>
      </c>
      <c r="K10830" s="516">
        <v>1</v>
      </c>
      <c r="L10830" s="516" t="s">
        <v>8</v>
      </c>
      <c r="M10830" s="516" t="s">
        <v>4623</v>
      </c>
      <c r="N10830" s="516" t="s">
        <v>4955</v>
      </c>
      <c r="O10830" s="519">
        <v>100014</v>
      </c>
      <c r="P10830" s="516">
        <v>0</v>
      </c>
      <c r="Q10830" s="10">
        <f t="shared" si="687"/>
        <v>100014</v>
      </c>
    </row>
    <row r="10831" spans="2:17" ht="20.25" customHeight="1">
      <c r="B10831" s="10" t="str">
        <f t="shared" ref="B10831:B10894" si="688">F10831&amp;Q10831</f>
        <v>100014</v>
      </c>
      <c r="C10831" s="10" t="str">
        <f t="shared" ref="C10831:C10894" si="689">F10831&amp;G10831&amp;O10831</f>
        <v>1404/07/30100014</v>
      </c>
      <c r="D10831" s="10" t="str">
        <f>IFERROR(IF(تحویلی!$E$1="","",IF(NOSA!O10831=تحویلی!$E$1,تحویلی!$E$1&amp;COUNTIF(NOSA!$O$1:O10831,تحویلی!$E$1),"")),"")</f>
        <v/>
      </c>
      <c r="E10831" s="10" t="str">
        <f t="shared" ref="E10831:E10894" si="690">H10831&amp;O10831</f>
        <v>9647100014</v>
      </c>
      <c r="F10831" s="10" t="str">
        <f>IFERROR(VLOOKUP(I10831,DATABASE!$N:$O,2,FALSE),"")</f>
        <v/>
      </c>
      <c r="G10831" s="516" t="s">
        <v>4378</v>
      </c>
      <c r="H10831" s="516">
        <v>9647</v>
      </c>
      <c r="I10831" s="516" t="s">
        <v>2699</v>
      </c>
      <c r="J10831" s="516" t="s">
        <v>4616</v>
      </c>
      <c r="K10831" s="516">
        <v>1</v>
      </c>
      <c r="L10831" s="516" t="s">
        <v>8</v>
      </c>
      <c r="M10831" s="516" t="s">
        <v>4623</v>
      </c>
      <c r="N10831" s="516" t="s">
        <v>4955</v>
      </c>
      <c r="O10831" s="519">
        <v>100014</v>
      </c>
      <c r="P10831" s="516">
        <v>0</v>
      </c>
      <c r="Q10831" s="10">
        <f t="shared" si="687"/>
        <v>100014</v>
      </c>
    </row>
    <row r="10832" spans="2:17" ht="20.25" customHeight="1">
      <c r="B10832" s="10" t="str">
        <f t="shared" si="688"/>
        <v>دستكش ضد برش سبك845</v>
      </c>
      <c r="C10832" s="10" t="str">
        <f t="shared" si="689"/>
        <v>دستكش ضد برش سبك1404/08/01845</v>
      </c>
      <c r="D10832" s="10" t="str">
        <f>IFERROR(IF(تحویلی!$E$1="","",IF(NOSA!O10832=تحویلی!$E$1,تحویلی!$E$1&amp;COUNTIF(NOSA!$O$1:O10832,تحویلی!$E$1),"")),"")</f>
        <v/>
      </c>
      <c r="E10832" s="10" t="str">
        <f t="shared" si="690"/>
        <v>9660845</v>
      </c>
      <c r="F10832" s="10" t="str">
        <f>IFERROR(VLOOKUP(I10832,DATABASE!$N:$O,2,FALSE),"")</f>
        <v>دستكش ضد برش سبك</v>
      </c>
      <c r="G10832" s="520" t="s">
        <v>4379</v>
      </c>
      <c r="H10832" s="521">
        <v>9660</v>
      </c>
      <c r="I10832" s="520" t="s">
        <v>1442</v>
      </c>
      <c r="J10832" s="520" t="s">
        <v>4602</v>
      </c>
      <c r="K10832" s="522">
        <v>1</v>
      </c>
      <c r="L10832" s="520" t="s">
        <v>3</v>
      </c>
      <c r="M10832" s="520" t="s">
        <v>4603</v>
      </c>
      <c r="N10832" s="520" t="s">
        <v>2715</v>
      </c>
      <c r="O10832" s="523">
        <v>845</v>
      </c>
      <c r="P10832" s="521">
        <v>1</v>
      </c>
      <c r="Q10832" s="10">
        <f t="shared" si="687"/>
        <v>845</v>
      </c>
    </row>
    <row r="10833" spans="2:17" ht="20.25" customHeight="1">
      <c r="B10833" s="10" t="str">
        <f t="shared" si="688"/>
        <v>لباس كار معمولي- بلوز و شلوار972</v>
      </c>
      <c r="C10833" s="10" t="str">
        <f t="shared" si="689"/>
        <v>لباس كار معمولي- بلوز و شلوار1404/08/01972</v>
      </c>
      <c r="D10833" s="10" t="str">
        <f>IFERROR(IF(تحویلی!$E$1="","",IF(NOSA!O10833=تحویلی!$E$1,تحویلی!$E$1&amp;COUNTIF(NOSA!$O$1:O10833,تحویلی!$E$1),"")),"")</f>
        <v/>
      </c>
      <c r="E10833" s="10" t="str">
        <f t="shared" si="690"/>
        <v>9673972</v>
      </c>
      <c r="F10833" s="10" t="str">
        <f>IFERROR(VLOOKUP(I10833,DATABASE!$N:$O,2,FALSE),"")</f>
        <v>لباس كار معمولي- بلوز و شلوار</v>
      </c>
      <c r="G10833" s="520" t="s">
        <v>4379</v>
      </c>
      <c r="H10833" s="521">
        <v>9673</v>
      </c>
      <c r="I10833" s="520" t="s">
        <v>1705</v>
      </c>
      <c r="J10833" s="520" t="s">
        <v>4854</v>
      </c>
      <c r="K10833" s="522">
        <v>1</v>
      </c>
      <c r="L10833" s="520" t="s">
        <v>28</v>
      </c>
      <c r="M10833" s="520" t="s">
        <v>4603</v>
      </c>
      <c r="N10833" s="520" t="s">
        <v>4956</v>
      </c>
      <c r="O10833" s="523">
        <v>972</v>
      </c>
      <c r="P10833" s="521">
        <v>0</v>
      </c>
      <c r="Q10833" s="10">
        <f t="shared" si="687"/>
        <v>972</v>
      </c>
    </row>
    <row r="10834" spans="2:17" ht="20.25" customHeight="1">
      <c r="B10834" s="10" t="str">
        <f t="shared" si="688"/>
        <v>كفش ايمني عايق برق972</v>
      </c>
      <c r="C10834" s="10" t="str">
        <f t="shared" si="689"/>
        <v>كفش ايمني عايق برق1404/08/01972</v>
      </c>
      <c r="D10834" s="10" t="str">
        <f>IFERROR(IF(تحویلی!$E$1="","",IF(NOSA!O10834=تحویلی!$E$1,تحویلی!$E$1&amp;COUNTIF(NOSA!$O$1:O10834,تحویلی!$E$1),"")),"")</f>
        <v/>
      </c>
      <c r="E10834" s="10" t="str">
        <f t="shared" si="690"/>
        <v>9673972</v>
      </c>
      <c r="F10834" s="10" t="str">
        <f>IFERROR(VLOOKUP(I10834,DATABASE!$N:$O,2,FALSE),"")</f>
        <v>كفش ايمني عايق برق</v>
      </c>
      <c r="G10834" s="520" t="s">
        <v>4379</v>
      </c>
      <c r="H10834" s="521">
        <v>9673</v>
      </c>
      <c r="I10834" s="520" t="s">
        <v>1610</v>
      </c>
      <c r="J10834" s="520" t="s">
        <v>4653</v>
      </c>
      <c r="K10834" s="522">
        <v>1</v>
      </c>
      <c r="L10834" s="520" t="s">
        <v>3</v>
      </c>
      <c r="M10834" s="520" t="s">
        <v>4603</v>
      </c>
      <c r="N10834" s="520" t="s">
        <v>4956</v>
      </c>
      <c r="O10834" s="523">
        <v>972</v>
      </c>
      <c r="P10834" s="521">
        <v>0</v>
      </c>
      <c r="Q10834" s="10">
        <f t="shared" si="687"/>
        <v>972</v>
      </c>
    </row>
    <row r="10835" spans="2:17" ht="20.25" customHeight="1">
      <c r="B10835" s="10" t="str">
        <f t="shared" si="688"/>
        <v>كلاه ايمني972</v>
      </c>
      <c r="C10835" s="10" t="str">
        <f t="shared" si="689"/>
        <v>كلاه ايمني1404/08/01972</v>
      </c>
      <c r="D10835" s="10" t="str">
        <f>IFERROR(IF(تحویلی!$E$1="","",IF(NOSA!O10835=تحویلی!$E$1,تحویلی!$E$1&amp;COUNTIF(NOSA!$O$1:O10835,تحویلی!$E$1),"")),"")</f>
        <v/>
      </c>
      <c r="E10835" s="10" t="str">
        <f t="shared" si="690"/>
        <v>9673972</v>
      </c>
      <c r="F10835" s="10" t="str">
        <f>IFERROR(VLOOKUP(I10835,DATABASE!$N:$O,2,FALSE),"")</f>
        <v>كلاه ايمني</v>
      </c>
      <c r="G10835" s="520" t="s">
        <v>4379</v>
      </c>
      <c r="H10835" s="521">
        <v>9673</v>
      </c>
      <c r="I10835" s="520" t="s">
        <v>1476</v>
      </c>
      <c r="J10835" s="520" t="s">
        <v>4654</v>
      </c>
      <c r="K10835" s="522">
        <v>1</v>
      </c>
      <c r="L10835" s="520" t="s">
        <v>8</v>
      </c>
      <c r="M10835" s="520" t="s">
        <v>4603</v>
      </c>
      <c r="N10835" s="520" t="s">
        <v>4956</v>
      </c>
      <c r="O10835" s="523">
        <v>972</v>
      </c>
      <c r="P10835" s="521">
        <v>0</v>
      </c>
      <c r="Q10835" s="10">
        <f t="shared" si="687"/>
        <v>972</v>
      </c>
    </row>
    <row r="10836" spans="2:17" ht="20.25" customHeight="1">
      <c r="B10836" s="10" t="str">
        <f t="shared" si="688"/>
        <v>گوشي اير پلاگ972</v>
      </c>
      <c r="C10836" s="10" t="str">
        <f t="shared" si="689"/>
        <v>گوشي اير پلاگ1404/08/01972</v>
      </c>
      <c r="D10836" s="10" t="str">
        <f>IFERROR(IF(تحویلی!$E$1="","",IF(NOSA!O10836=تحویلی!$E$1,تحویلی!$E$1&amp;COUNTIF(NOSA!$O$1:O10836,تحویلی!$E$1),"")),"")</f>
        <v/>
      </c>
      <c r="E10836" s="10" t="str">
        <f t="shared" si="690"/>
        <v>9673972</v>
      </c>
      <c r="F10836" s="10" t="str">
        <f>IFERROR(VLOOKUP(I10836,DATABASE!$N:$O,2,FALSE),"")</f>
        <v>گوشي اير پلاگ</v>
      </c>
      <c r="G10836" s="520" t="s">
        <v>4379</v>
      </c>
      <c r="H10836" s="521">
        <v>9673</v>
      </c>
      <c r="I10836" s="520" t="s">
        <v>1581</v>
      </c>
      <c r="J10836" s="520" t="s">
        <v>4655</v>
      </c>
      <c r="K10836" s="522">
        <v>1</v>
      </c>
      <c r="L10836" s="520" t="s">
        <v>8</v>
      </c>
      <c r="M10836" s="520" t="s">
        <v>4603</v>
      </c>
      <c r="N10836" s="520" t="s">
        <v>4956</v>
      </c>
      <c r="O10836" s="523">
        <v>972</v>
      </c>
      <c r="P10836" s="521">
        <v>0</v>
      </c>
      <c r="Q10836" s="10">
        <f t="shared" si="687"/>
        <v>972</v>
      </c>
    </row>
    <row r="10837" spans="2:17" ht="20.25" customHeight="1">
      <c r="B10837" s="10" t="str">
        <f t="shared" si="688"/>
        <v>دستكش كف مواد سبك972</v>
      </c>
      <c r="C10837" s="10" t="str">
        <f t="shared" si="689"/>
        <v>دستكش كف مواد سبك1404/08/01972</v>
      </c>
      <c r="D10837" s="10" t="str">
        <f>IFERROR(IF(تحویلی!$E$1="","",IF(NOSA!O10837=تحویلی!$E$1,تحویلی!$E$1&amp;COUNTIF(NOSA!$O$1:O10837,تحویلی!$E$1),"")),"")</f>
        <v/>
      </c>
      <c r="E10837" s="10" t="str">
        <f t="shared" si="690"/>
        <v>9673972</v>
      </c>
      <c r="F10837" s="10" t="str">
        <f>IFERROR(VLOOKUP(I10837,DATABASE!$N:$O,2,FALSE),"")</f>
        <v>دستكش كف مواد سبك</v>
      </c>
      <c r="G10837" s="520" t="s">
        <v>4379</v>
      </c>
      <c r="H10837" s="521">
        <v>9673</v>
      </c>
      <c r="I10837" s="520" t="s">
        <v>1456</v>
      </c>
      <c r="J10837" s="520" t="s">
        <v>4605</v>
      </c>
      <c r="K10837" s="522">
        <v>1</v>
      </c>
      <c r="L10837" s="520" t="s">
        <v>3</v>
      </c>
      <c r="M10837" s="520" t="s">
        <v>4603</v>
      </c>
      <c r="N10837" s="520" t="s">
        <v>4956</v>
      </c>
      <c r="O10837" s="523">
        <v>972</v>
      </c>
      <c r="P10837" s="521">
        <v>0</v>
      </c>
      <c r="Q10837" s="10">
        <f t="shared" si="687"/>
        <v>972</v>
      </c>
    </row>
    <row r="10838" spans="2:17" ht="20.25" customHeight="1">
      <c r="B10838" s="10" t="str">
        <f t="shared" si="688"/>
        <v>دستكش كف مواد سبك893</v>
      </c>
      <c r="C10838" s="10" t="str">
        <f t="shared" si="689"/>
        <v>دستكش كف مواد سبك1404/08/01893</v>
      </c>
      <c r="D10838" s="10" t="str">
        <f>IFERROR(IF(تحویلی!$E$1="","",IF(NOSA!O10838=تحویلی!$E$1,تحویلی!$E$1&amp;COUNTIF(NOSA!$O$1:O10838,تحویلی!$E$1),"")),"")</f>
        <v/>
      </c>
      <c r="E10838" s="10" t="str">
        <f t="shared" si="690"/>
        <v>9676893</v>
      </c>
      <c r="F10838" s="10" t="str">
        <f>IFERROR(VLOOKUP(I10838,DATABASE!$N:$O,2,FALSE),"")</f>
        <v>دستكش كف مواد سبك</v>
      </c>
      <c r="G10838" s="520" t="s">
        <v>4379</v>
      </c>
      <c r="H10838" s="521">
        <v>9676</v>
      </c>
      <c r="I10838" s="520" t="s">
        <v>1456</v>
      </c>
      <c r="J10838" s="520" t="s">
        <v>4605</v>
      </c>
      <c r="K10838" s="522">
        <v>1</v>
      </c>
      <c r="L10838" s="520" t="s">
        <v>3</v>
      </c>
      <c r="M10838" s="520" t="s">
        <v>4603</v>
      </c>
      <c r="N10838" s="520" t="s">
        <v>3490</v>
      </c>
      <c r="O10838" s="523">
        <v>893</v>
      </c>
      <c r="P10838" s="521">
        <v>1</v>
      </c>
      <c r="Q10838" s="10">
        <f t="shared" si="687"/>
        <v>893</v>
      </c>
    </row>
    <row r="10839" spans="2:17" ht="20.25" customHeight="1">
      <c r="B10839" s="10" t="str">
        <f t="shared" si="688"/>
        <v>دستكش ضد برش سبك866</v>
      </c>
      <c r="C10839" s="10" t="str">
        <f t="shared" si="689"/>
        <v>دستكش ضد برش سبك1404/08/01866</v>
      </c>
      <c r="D10839" s="10" t="str">
        <f>IFERROR(IF(تحویلی!$E$1="","",IF(NOSA!O10839=تحویلی!$E$1,تحویلی!$E$1&amp;COUNTIF(NOSA!$O$1:O10839,تحویلی!$E$1),"")),"")</f>
        <v/>
      </c>
      <c r="E10839" s="10" t="str">
        <f t="shared" si="690"/>
        <v>9678866</v>
      </c>
      <c r="F10839" s="10" t="str">
        <f>IFERROR(VLOOKUP(I10839,DATABASE!$N:$O,2,FALSE),"")</f>
        <v>دستكش ضد برش سبك</v>
      </c>
      <c r="G10839" s="520" t="s">
        <v>4379</v>
      </c>
      <c r="H10839" s="521">
        <v>9678</v>
      </c>
      <c r="I10839" s="520" t="s">
        <v>1442</v>
      </c>
      <c r="J10839" s="520" t="s">
        <v>4602</v>
      </c>
      <c r="K10839" s="522">
        <v>1</v>
      </c>
      <c r="L10839" s="520" t="s">
        <v>3</v>
      </c>
      <c r="M10839" s="520" t="s">
        <v>4603</v>
      </c>
      <c r="N10839" s="520" t="s">
        <v>3238</v>
      </c>
      <c r="O10839" s="523">
        <v>866</v>
      </c>
      <c r="P10839" s="521">
        <v>1</v>
      </c>
      <c r="Q10839" s="10">
        <f t="shared" si="687"/>
        <v>866</v>
      </c>
    </row>
    <row r="10840" spans="2:17" ht="20.25" customHeight="1">
      <c r="B10840" s="10" t="str">
        <f t="shared" si="688"/>
        <v>دستكش كف مواد سبك836</v>
      </c>
      <c r="C10840" s="10" t="str">
        <f t="shared" si="689"/>
        <v>دستكش كف مواد سبك1404/08/01836</v>
      </c>
      <c r="D10840" s="10" t="str">
        <f>IFERROR(IF(تحویلی!$E$1="","",IF(NOSA!O10840=تحویلی!$E$1,تحویلی!$E$1&amp;COUNTIF(NOSA!$O$1:O10840,تحویلی!$E$1),"")),"")</f>
        <v/>
      </c>
      <c r="E10840" s="10" t="str">
        <f t="shared" si="690"/>
        <v>9692836</v>
      </c>
      <c r="F10840" s="10" t="str">
        <f>IFERROR(VLOOKUP(I10840,DATABASE!$N:$O,2,FALSE),"")</f>
        <v>دستكش كف مواد سبك</v>
      </c>
      <c r="G10840" s="520" t="s">
        <v>4379</v>
      </c>
      <c r="H10840" s="521">
        <v>9692</v>
      </c>
      <c r="I10840" s="520" t="s">
        <v>1456</v>
      </c>
      <c r="J10840" s="520" t="s">
        <v>4605</v>
      </c>
      <c r="K10840" s="522">
        <v>1</v>
      </c>
      <c r="L10840" s="520" t="s">
        <v>3</v>
      </c>
      <c r="M10840" s="520" t="s">
        <v>40</v>
      </c>
      <c r="N10840" s="520" t="s">
        <v>2660</v>
      </c>
      <c r="O10840" s="523">
        <v>836</v>
      </c>
      <c r="P10840" s="521">
        <v>1</v>
      </c>
      <c r="Q10840" s="10">
        <f t="shared" si="687"/>
        <v>836</v>
      </c>
    </row>
    <row r="10841" spans="2:17" ht="20.25" customHeight="1">
      <c r="B10841" s="10" t="str">
        <f t="shared" si="688"/>
        <v>23</v>
      </c>
      <c r="C10841" s="10" t="str">
        <f t="shared" si="689"/>
        <v>1404/08/0123</v>
      </c>
      <c r="D10841" s="10" t="str">
        <f>IFERROR(IF(تحویلی!$E$1="","",IF(NOSA!O10841=تحویلی!$E$1,تحویلی!$E$1&amp;COUNTIF(NOSA!$O$1:O10841,تحویلی!$E$1),"")),"")</f>
        <v/>
      </c>
      <c r="E10841" s="10" t="str">
        <f t="shared" si="690"/>
        <v>969323</v>
      </c>
      <c r="F10841" s="10" t="str">
        <f>IFERROR(VLOOKUP(I10841,DATABASE!$N:$O,2,FALSE),"")</f>
        <v/>
      </c>
      <c r="G10841" s="520" t="s">
        <v>4379</v>
      </c>
      <c r="H10841" s="521">
        <v>9693</v>
      </c>
      <c r="I10841" s="520" t="s">
        <v>2807</v>
      </c>
      <c r="J10841" s="520" t="s">
        <v>4957</v>
      </c>
      <c r="K10841" s="522">
        <v>1</v>
      </c>
      <c r="L10841" s="520" t="s">
        <v>8</v>
      </c>
      <c r="M10841" s="520" t="s">
        <v>4958</v>
      </c>
      <c r="N10841" s="520" t="s">
        <v>4959</v>
      </c>
      <c r="O10841" s="523">
        <v>23</v>
      </c>
      <c r="P10841" s="521">
        <v>0</v>
      </c>
      <c r="Q10841" s="10">
        <f t="shared" si="687"/>
        <v>23</v>
      </c>
    </row>
    <row r="10842" spans="2:17" ht="20.25" customHeight="1">
      <c r="B10842" s="10" t="str">
        <f t="shared" si="688"/>
        <v>0</v>
      </c>
      <c r="C10842" s="10" t="str">
        <f t="shared" si="689"/>
        <v>1404/08/010</v>
      </c>
      <c r="D10842" s="10" t="str">
        <f>IFERROR(IF(تحویلی!$E$1="","",IF(NOSA!O10842=تحویلی!$E$1,تحویلی!$E$1&amp;COUNTIF(NOSA!$O$1:O10842,تحویلی!$E$1),"")),"")</f>
        <v/>
      </c>
      <c r="E10842" s="10" t="str">
        <f t="shared" si="690"/>
        <v>96930</v>
      </c>
      <c r="F10842" s="10" t="str">
        <f>IFERROR(VLOOKUP(I10842,DATABASE!$N:$O,2,FALSE),"")</f>
        <v/>
      </c>
      <c r="G10842" s="520" t="s">
        <v>4379</v>
      </c>
      <c r="H10842" s="521">
        <v>9693</v>
      </c>
      <c r="I10842" s="520" t="s">
        <v>2807</v>
      </c>
      <c r="J10842" s="520" t="s">
        <v>4957</v>
      </c>
      <c r="K10842" s="522">
        <v>1</v>
      </c>
      <c r="L10842" s="520" t="s">
        <v>8</v>
      </c>
      <c r="M10842" s="520" t="s">
        <v>4958</v>
      </c>
      <c r="N10842" s="520" t="s">
        <v>4960</v>
      </c>
      <c r="O10842" s="523">
        <v>0</v>
      </c>
      <c r="P10842" s="521">
        <v>0</v>
      </c>
      <c r="Q10842" s="10">
        <f t="shared" si="687"/>
        <v>0</v>
      </c>
    </row>
    <row r="10843" spans="2:17" ht="20.25" customHeight="1">
      <c r="B10843" s="10" t="str">
        <f t="shared" si="688"/>
        <v>196</v>
      </c>
      <c r="C10843" s="10" t="str">
        <f t="shared" si="689"/>
        <v>1404/08/01196</v>
      </c>
      <c r="D10843" s="10" t="str">
        <f>IFERROR(IF(تحویلی!$E$1="","",IF(NOSA!O10843=تحویلی!$E$1,تحویلی!$E$1&amp;COUNTIF(NOSA!$O$1:O10843,تحویلی!$E$1),"")),"")</f>
        <v/>
      </c>
      <c r="E10843" s="10" t="str">
        <f t="shared" si="690"/>
        <v>9693196</v>
      </c>
      <c r="F10843" s="10" t="str">
        <f>IFERROR(VLOOKUP(I10843,DATABASE!$N:$O,2,FALSE),"")</f>
        <v/>
      </c>
      <c r="G10843" s="520" t="s">
        <v>4379</v>
      </c>
      <c r="H10843" s="521">
        <v>9693</v>
      </c>
      <c r="I10843" s="520" t="s">
        <v>2807</v>
      </c>
      <c r="J10843" s="520" t="s">
        <v>4957</v>
      </c>
      <c r="K10843" s="522">
        <v>1</v>
      </c>
      <c r="L10843" s="520" t="s">
        <v>8</v>
      </c>
      <c r="M10843" s="520" t="s">
        <v>4961</v>
      </c>
      <c r="N10843" s="520" t="s">
        <v>4962</v>
      </c>
      <c r="O10843" s="523">
        <v>196</v>
      </c>
      <c r="P10843" s="521">
        <v>0</v>
      </c>
      <c r="Q10843" s="10">
        <f t="shared" si="687"/>
        <v>196</v>
      </c>
    </row>
    <row r="10844" spans="2:17" ht="20.25" customHeight="1">
      <c r="B10844" s="10" t="str">
        <f t="shared" si="688"/>
        <v>113</v>
      </c>
      <c r="C10844" s="10" t="str">
        <f t="shared" si="689"/>
        <v>1404/08/01113</v>
      </c>
      <c r="D10844" s="10" t="str">
        <f>IFERROR(IF(تحویلی!$E$1="","",IF(NOSA!O10844=تحویلی!$E$1,تحویلی!$E$1&amp;COUNTIF(NOSA!$O$1:O10844,تحویلی!$E$1),"")),"")</f>
        <v/>
      </c>
      <c r="E10844" s="10" t="str">
        <f t="shared" si="690"/>
        <v>9693113</v>
      </c>
      <c r="F10844" s="10" t="str">
        <f>IFERROR(VLOOKUP(I10844,DATABASE!$N:$O,2,FALSE),"")</f>
        <v/>
      </c>
      <c r="G10844" s="520" t="s">
        <v>4379</v>
      </c>
      <c r="H10844" s="521">
        <v>9693</v>
      </c>
      <c r="I10844" s="520" t="s">
        <v>2807</v>
      </c>
      <c r="J10844" s="520" t="s">
        <v>4957</v>
      </c>
      <c r="K10844" s="522">
        <v>1</v>
      </c>
      <c r="L10844" s="520" t="s">
        <v>8</v>
      </c>
      <c r="M10844" s="520" t="s">
        <v>4963</v>
      </c>
      <c r="N10844" s="520" t="s">
        <v>4964</v>
      </c>
      <c r="O10844" s="523">
        <v>113</v>
      </c>
      <c r="P10844" s="521">
        <v>0</v>
      </c>
      <c r="Q10844" s="10">
        <f t="shared" si="687"/>
        <v>113</v>
      </c>
    </row>
    <row r="10845" spans="2:17" ht="20.25" customHeight="1">
      <c r="B10845" s="10" t="str">
        <f t="shared" si="688"/>
        <v>887</v>
      </c>
      <c r="C10845" s="10" t="str">
        <f t="shared" si="689"/>
        <v>1404/08/01887</v>
      </c>
      <c r="D10845" s="10" t="str">
        <f>IFERROR(IF(تحویلی!$E$1="","",IF(NOSA!O10845=تحویلی!$E$1,تحویلی!$E$1&amp;COUNTIF(NOSA!$O$1:O10845,تحویلی!$E$1),"")),"")</f>
        <v/>
      </c>
      <c r="E10845" s="10" t="str">
        <f t="shared" si="690"/>
        <v>9693887</v>
      </c>
      <c r="F10845" s="10" t="str">
        <f>IFERROR(VLOOKUP(I10845,DATABASE!$N:$O,2,FALSE),"")</f>
        <v/>
      </c>
      <c r="G10845" s="520" t="s">
        <v>4379</v>
      </c>
      <c r="H10845" s="521">
        <v>9693</v>
      </c>
      <c r="I10845" s="520" t="s">
        <v>2807</v>
      </c>
      <c r="J10845" s="520" t="s">
        <v>4957</v>
      </c>
      <c r="K10845" s="522">
        <v>1</v>
      </c>
      <c r="L10845" s="520" t="s">
        <v>8</v>
      </c>
      <c r="M10845" s="520" t="s">
        <v>2622</v>
      </c>
      <c r="N10845" s="520" t="s">
        <v>3250</v>
      </c>
      <c r="O10845" s="523">
        <v>887</v>
      </c>
      <c r="P10845" s="521">
        <v>0</v>
      </c>
      <c r="Q10845" s="10">
        <f t="shared" si="687"/>
        <v>887</v>
      </c>
    </row>
    <row r="10846" spans="2:17" ht="20.25" customHeight="1">
      <c r="B10846" s="10" t="str">
        <f t="shared" si="688"/>
        <v>655</v>
      </c>
      <c r="C10846" s="10" t="str">
        <f t="shared" si="689"/>
        <v>1404/08/01655</v>
      </c>
      <c r="D10846" s="10" t="str">
        <f>IFERROR(IF(تحویلی!$E$1="","",IF(NOSA!O10846=تحویلی!$E$1,تحویلی!$E$1&amp;COUNTIF(NOSA!$O$1:O10846,تحویلی!$E$1),"")),"")</f>
        <v/>
      </c>
      <c r="E10846" s="10" t="str">
        <f t="shared" si="690"/>
        <v>9693655</v>
      </c>
      <c r="F10846" s="10" t="str">
        <f>IFERROR(VLOOKUP(I10846,DATABASE!$N:$O,2,FALSE),"")</f>
        <v/>
      </c>
      <c r="G10846" s="520" t="s">
        <v>4379</v>
      </c>
      <c r="H10846" s="521">
        <v>9693</v>
      </c>
      <c r="I10846" s="520" t="s">
        <v>2807</v>
      </c>
      <c r="J10846" s="520" t="s">
        <v>4957</v>
      </c>
      <c r="K10846" s="522">
        <v>1</v>
      </c>
      <c r="L10846" s="520" t="s">
        <v>8</v>
      </c>
      <c r="M10846" s="520" t="s">
        <v>2878</v>
      </c>
      <c r="N10846" s="520" t="s">
        <v>4965</v>
      </c>
      <c r="O10846" s="523">
        <v>655</v>
      </c>
      <c r="P10846" s="521">
        <v>0</v>
      </c>
      <c r="Q10846" s="10">
        <f t="shared" si="687"/>
        <v>655</v>
      </c>
    </row>
    <row r="10847" spans="2:17" ht="20.25" customHeight="1">
      <c r="B10847" s="10" t="str">
        <f t="shared" si="688"/>
        <v>لباس كار(بلوز و شلوار)552</v>
      </c>
      <c r="C10847" s="10" t="str">
        <f t="shared" si="689"/>
        <v>لباس كار(بلوز و شلوار)1404/08/01552</v>
      </c>
      <c r="D10847" s="10" t="str">
        <f>IFERROR(IF(تحویلی!$E$1="","",IF(NOSA!O10847=تحویلی!$E$1,تحویلی!$E$1&amp;COUNTIF(NOSA!$O$1:O10847,تحویلی!$E$1),"")),"")</f>
        <v>55243</v>
      </c>
      <c r="E10847" s="10" t="str">
        <f t="shared" si="690"/>
        <v>9703552</v>
      </c>
      <c r="F10847" s="10" t="str">
        <f>IFERROR(VLOOKUP(I10847,DATABASE!$N:$O,2,FALSE),"")</f>
        <v>لباس كار(بلوز و شلوار)</v>
      </c>
      <c r="G10847" s="520" t="s">
        <v>4379</v>
      </c>
      <c r="H10847" s="521">
        <v>9703</v>
      </c>
      <c r="I10847" s="520" t="s">
        <v>1644</v>
      </c>
      <c r="J10847" s="520" t="s">
        <v>4701</v>
      </c>
      <c r="K10847" s="522">
        <v>1</v>
      </c>
      <c r="L10847" s="520" t="s">
        <v>28</v>
      </c>
      <c r="M10847" s="520" t="s">
        <v>25</v>
      </c>
      <c r="N10847" s="520" t="s">
        <v>4867</v>
      </c>
      <c r="O10847" s="523">
        <v>552</v>
      </c>
      <c r="P10847" s="521">
        <v>1</v>
      </c>
      <c r="Q10847" s="10">
        <f t="shared" si="687"/>
        <v>552</v>
      </c>
    </row>
    <row r="10848" spans="2:17" ht="20.25" customHeight="1">
      <c r="B10848" s="10" t="str">
        <f t="shared" si="688"/>
        <v>دستكش ضد برش سبك552</v>
      </c>
      <c r="C10848" s="10" t="str">
        <f t="shared" si="689"/>
        <v>دستكش ضد برش سبك1404/08/01552</v>
      </c>
      <c r="D10848" s="10" t="str">
        <f>IFERROR(IF(تحویلی!$E$1="","",IF(NOSA!O10848=تحویلی!$E$1,تحویلی!$E$1&amp;COUNTIF(NOSA!$O$1:O10848,تحویلی!$E$1),"")),"")</f>
        <v>55244</v>
      </c>
      <c r="E10848" s="10" t="str">
        <f t="shared" si="690"/>
        <v>9703552</v>
      </c>
      <c r="F10848" s="10" t="str">
        <f>IFERROR(VLOOKUP(I10848,DATABASE!$N:$O,2,FALSE),"")</f>
        <v>دستكش ضد برش سبك</v>
      </c>
      <c r="G10848" s="520" t="s">
        <v>4379</v>
      </c>
      <c r="H10848" s="521">
        <v>9703</v>
      </c>
      <c r="I10848" s="520" t="s">
        <v>1442</v>
      </c>
      <c r="J10848" s="520" t="s">
        <v>4602</v>
      </c>
      <c r="K10848" s="522">
        <v>1</v>
      </c>
      <c r="L10848" s="520" t="s">
        <v>3</v>
      </c>
      <c r="M10848" s="520" t="s">
        <v>25</v>
      </c>
      <c r="N10848" s="520" t="s">
        <v>4867</v>
      </c>
      <c r="O10848" s="523">
        <v>552</v>
      </c>
      <c r="P10848" s="521">
        <v>1</v>
      </c>
      <c r="Q10848" s="10">
        <f t="shared" si="687"/>
        <v>552</v>
      </c>
    </row>
    <row r="10849" spans="2:17" ht="20.25" customHeight="1">
      <c r="B10849" s="10" t="str">
        <f t="shared" si="688"/>
        <v>پوتين ايمني نسوز372</v>
      </c>
      <c r="C10849" s="10" t="str">
        <f t="shared" si="689"/>
        <v>پوتين ايمني نسوز1404/08/01372</v>
      </c>
      <c r="D10849" s="10" t="str">
        <f>IFERROR(IF(تحویلی!$E$1="","",IF(NOSA!O10849=تحویلی!$E$1,تحویلی!$E$1&amp;COUNTIF(NOSA!$O$1:O10849,تحویلی!$E$1),"")),"")</f>
        <v/>
      </c>
      <c r="E10849" s="10" t="str">
        <f t="shared" si="690"/>
        <v>9704372</v>
      </c>
      <c r="F10849" s="10" t="str">
        <f>IFERROR(VLOOKUP(I10849,DATABASE!$N:$O,2,FALSE),"")</f>
        <v>پوتين ايمني نسوز</v>
      </c>
      <c r="G10849" s="520" t="s">
        <v>4379</v>
      </c>
      <c r="H10849" s="521">
        <v>9704</v>
      </c>
      <c r="I10849" s="520" t="s">
        <v>1648</v>
      </c>
      <c r="J10849" s="520" t="s">
        <v>4675</v>
      </c>
      <c r="K10849" s="522">
        <v>1</v>
      </c>
      <c r="L10849" s="520" t="s">
        <v>3</v>
      </c>
      <c r="M10849" s="520" t="s">
        <v>19</v>
      </c>
      <c r="N10849" s="520" t="s">
        <v>4904</v>
      </c>
      <c r="O10849" s="523">
        <v>372</v>
      </c>
      <c r="P10849" s="521">
        <v>1</v>
      </c>
      <c r="Q10849" s="10">
        <f t="shared" si="687"/>
        <v>372</v>
      </c>
    </row>
    <row r="10850" spans="2:17" ht="20.25" customHeight="1">
      <c r="B10850" s="10" t="str">
        <f t="shared" si="688"/>
        <v>لباس كار ديرسوز(بلوز و شلوار)372</v>
      </c>
      <c r="C10850" s="10" t="str">
        <f t="shared" si="689"/>
        <v>لباس كار ديرسوز(بلوز و شلوار)1404/08/01372</v>
      </c>
      <c r="D10850" s="10" t="str">
        <f>IFERROR(IF(تحویلی!$E$1="","",IF(NOSA!O10850=تحویلی!$E$1,تحویلی!$E$1&amp;COUNTIF(NOSA!$O$1:O10850,تحویلی!$E$1),"")),"")</f>
        <v/>
      </c>
      <c r="E10850" s="10" t="str">
        <f t="shared" si="690"/>
        <v>9704372</v>
      </c>
      <c r="F10850" s="10" t="str">
        <f>IFERROR(VLOOKUP(I10850,DATABASE!$N:$O,2,FALSE),"")</f>
        <v>لباس كار ديرسوز(بلوز و شلوار)</v>
      </c>
      <c r="G10850" s="520" t="s">
        <v>4379</v>
      </c>
      <c r="H10850" s="521">
        <v>9704</v>
      </c>
      <c r="I10850" s="520" t="s">
        <v>1466</v>
      </c>
      <c r="J10850" s="520" t="s">
        <v>4858</v>
      </c>
      <c r="K10850" s="522">
        <v>1</v>
      </c>
      <c r="L10850" s="520" t="s">
        <v>28</v>
      </c>
      <c r="M10850" s="520" t="s">
        <v>19</v>
      </c>
      <c r="N10850" s="520" t="s">
        <v>4904</v>
      </c>
      <c r="O10850" s="523">
        <v>372</v>
      </c>
      <c r="P10850" s="521">
        <v>1</v>
      </c>
      <c r="Q10850" s="10">
        <f t="shared" si="687"/>
        <v>372</v>
      </c>
    </row>
    <row r="10851" spans="2:17" ht="20.25" customHeight="1">
      <c r="B10851" s="10" t="str">
        <f t="shared" si="688"/>
        <v>دستكش ضد برش سبك221</v>
      </c>
      <c r="C10851" s="10" t="str">
        <f t="shared" si="689"/>
        <v>دستكش ضد برش سبك1404/08/01221</v>
      </c>
      <c r="D10851" s="10" t="str">
        <f>IFERROR(IF(تحویلی!$E$1="","",IF(NOSA!O10851=تحویلی!$E$1,تحویلی!$E$1&amp;COUNTIF(NOSA!$O$1:O10851,تحویلی!$E$1),"")),"")</f>
        <v/>
      </c>
      <c r="E10851" s="10" t="str">
        <f t="shared" si="690"/>
        <v>9704221</v>
      </c>
      <c r="F10851" s="10" t="str">
        <f>IFERROR(VLOOKUP(I10851,DATABASE!$N:$O,2,FALSE),"")</f>
        <v>دستكش ضد برش سبك</v>
      </c>
      <c r="G10851" s="520" t="s">
        <v>4379</v>
      </c>
      <c r="H10851" s="521">
        <v>9704</v>
      </c>
      <c r="I10851" s="520" t="s">
        <v>1442</v>
      </c>
      <c r="J10851" s="520" t="s">
        <v>4602</v>
      </c>
      <c r="K10851" s="522">
        <v>1</v>
      </c>
      <c r="L10851" s="520" t="s">
        <v>3</v>
      </c>
      <c r="M10851" s="520" t="s">
        <v>19</v>
      </c>
      <c r="N10851" s="520" t="s">
        <v>2703</v>
      </c>
      <c r="O10851" s="523">
        <v>221</v>
      </c>
      <c r="P10851" s="521">
        <v>1</v>
      </c>
      <c r="Q10851" s="10">
        <f t="shared" si="687"/>
        <v>221</v>
      </c>
    </row>
    <row r="10852" spans="2:17" ht="20.25" customHeight="1">
      <c r="B10852" s="10" t="str">
        <f t="shared" si="688"/>
        <v>دستكش ضد برش سبك874</v>
      </c>
      <c r="C10852" s="10" t="str">
        <f t="shared" si="689"/>
        <v>دستكش ضد برش سبك1404/08/01874</v>
      </c>
      <c r="D10852" s="10" t="str">
        <f>IFERROR(IF(تحویلی!$E$1="","",IF(NOSA!O10852=تحویلی!$E$1,تحویلی!$E$1&amp;COUNTIF(NOSA!$O$1:O10852,تحویلی!$E$1),"")),"")</f>
        <v/>
      </c>
      <c r="E10852" s="10" t="str">
        <f t="shared" si="690"/>
        <v>9705874</v>
      </c>
      <c r="F10852" s="10" t="str">
        <f>IFERROR(VLOOKUP(I10852,DATABASE!$N:$O,2,FALSE),"")</f>
        <v>دستكش ضد برش سبك</v>
      </c>
      <c r="G10852" s="520" t="s">
        <v>4379</v>
      </c>
      <c r="H10852" s="521">
        <v>9705</v>
      </c>
      <c r="I10852" s="520" t="s">
        <v>1442</v>
      </c>
      <c r="J10852" s="520" t="s">
        <v>4602</v>
      </c>
      <c r="K10852" s="522">
        <v>1</v>
      </c>
      <c r="L10852" s="520" t="s">
        <v>3</v>
      </c>
      <c r="M10852" s="520" t="s">
        <v>25</v>
      </c>
      <c r="N10852" s="520" t="s">
        <v>4773</v>
      </c>
      <c r="O10852" s="523">
        <v>874</v>
      </c>
      <c r="P10852" s="521">
        <v>1</v>
      </c>
      <c r="Q10852" s="10">
        <f t="shared" si="687"/>
        <v>874</v>
      </c>
    </row>
    <row r="10853" spans="2:17" ht="20.25" customHeight="1">
      <c r="B10853" s="10" t="str">
        <f t="shared" si="688"/>
        <v>دستكش كف دوبل چرمي874</v>
      </c>
      <c r="C10853" s="10" t="str">
        <f t="shared" si="689"/>
        <v>دستكش كف دوبل چرمي1404/08/01874</v>
      </c>
      <c r="D10853" s="10" t="str">
        <f>IFERROR(IF(تحویلی!$E$1="","",IF(NOSA!O10853=تحویلی!$E$1,تحویلی!$E$1&amp;COUNTIF(NOSA!$O$1:O10853,تحویلی!$E$1),"")),"")</f>
        <v/>
      </c>
      <c r="E10853" s="10" t="str">
        <f t="shared" si="690"/>
        <v>9705874</v>
      </c>
      <c r="F10853" s="10" t="str">
        <f>IFERROR(VLOOKUP(I10853,DATABASE!$N:$O,2,FALSE),"")</f>
        <v>دستكش كف دوبل چرمي</v>
      </c>
      <c r="G10853" s="520" t="s">
        <v>4379</v>
      </c>
      <c r="H10853" s="521">
        <v>9705</v>
      </c>
      <c r="I10853" s="520" t="s">
        <v>1683</v>
      </c>
      <c r="J10853" s="520" t="s">
        <v>4636</v>
      </c>
      <c r="K10853" s="522">
        <v>1</v>
      </c>
      <c r="L10853" s="520" t="s">
        <v>3</v>
      </c>
      <c r="M10853" s="520" t="s">
        <v>25</v>
      </c>
      <c r="N10853" s="520" t="s">
        <v>4773</v>
      </c>
      <c r="O10853" s="523">
        <v>874</v>
      </c>
      <c r="P10853" s="521">
        <v>1</v>
      </c>
      <c r="Q10853" s="10">
        <f t="shared" si="687"/>
        <v>874</v>
      </c>
    </row>
    <row r="10854" spans="2:17" ht="20.25" customHeight="1">
      <c r="B10854" s="10" t="str">
        <f t="shared" si="688"/>
        <v>دستكش ضد برش سبك163</v>
      </c>
      <c r="C10854" s="10" t="str">
        <f t="shared" si="689"/>
        <v>دستكش ضد برش سبك1404/08/02163</v>
      </c>
      <c r="D10854" s="10" t="str">
        <f>IFERROR(IF(تحویلی!$E$1="","",IF(NOSA!O10854=تحویلی!$E$1,تحویلی!$E$1&amp;COUNTIF(NOSA!$O$1:O10854,تحویلی!$E$1),"")),"")</f>
        <v/>
      </c>
      <c r="E10854" s="10" t="str">
        <f t="shared" si="690"/>
        <v>9714163</v>
      </c>
      <c r="F10854" s="10" t="str">
        <f>IFERROR(VLOOKUP(I10854,DATABASE!$N:$O,2,FALSE),"")</f>
        <v>دستكش ضد برش سبك</v>
      </c>
      <c r="G10854" s="3" t="s">
        <v>4380</v>
      </c>
      <c r="H10854" s="4">
        <v>9714</v>
      </c>
      <c r="I10854" s="3" t="s">
        <v>1442</v>
      </c>
      <c r="J10854" s="3" t="s">
        <v>4602</v>
      </c>
      <c r="K10854" s="5">
        <v>1</v>
      </c>
      <c r="L10854" s="3" t="s">
        <v>3</v>
      </c>
      <c r="M10854" s="3" t="s">
        <v>4623</v>
      </c>
      <c r="N10854" s="3" t="s">
        <v>1868</v>
      </c>
      <c r="O10854" s="1">
        <v>163</v>
      </c>
      <c r="P10854" s="4">
        <v>1</v>
      </c>
      <c r="Q10854" s="10">
        <f t="shared" si="687"/>
        <v>163</v>
      </c>
    </row>
    <row r="10855" spans="2:17" ht="20.25" customHeight="1">
      <c r="B10855" s="10" t="str">
        <f t="shared" si="688"/>
        <v>دستكش ضد برش سبك427</v>
      </c>
      <c r="C10855" s="10" t="str">
        <f t="shared" si="689"/>
        <v>دستكش ضد برش سبك1404/08/02427</v>
      </c>
      <c r="D10855" s="10" t="str">
        <f>IFERROR(IF(تحویلی!$E$1="","",IF(NOSA!O10855=تحویلی!$E$1,تحویلی!$E$1&amp;COUNTIF(NOSA!$O$1:O10855,تحویلی!$E$1),"")),"")</f>
        <v/>
      </c>
      <c r="E10855" s="10" t="str">
        <f t="shared" si="690"/>
        <v>9714427</v>
      </c>
      <c r="F10855" s="10" t="str">
        <f>IFERROR(VLOOKUP(I10855,DATABASE!$N:$O,2,FALSE),"")</f>
        <v>دستكش ضد برش سبك</v>
      </c>
      <c r="G10855" s="3" t="s">
        <v>4380</v>
      </c>
      <c r="H10855" s="4">
        <v>9714</v>
      </c>
      <c r="I10855" s="3" t="s">
        <v>1442</v>
      </c>
      <c r="J10855" s="3" t="s">
        <v>4602</v>
      </c>
      <c r="K10855" s="5">
        <v>1</v>
      </c>
      <c r="L10855" s="3" t="s">
        <v>3</v>
      </c>
      <c r="M10855" s="3" t="s">
        <v>4623</v>
      </c>
      <c r="N10855" s="3" t="s">
        <v>1932</v>
      </c>
      <c r="O10855" s="1">
        <v>427</v>
      </c>
      <c r="P10855" s="4">
        <v>1</v>
      </c>
      <c r="Q10855" s="10">
        <f t="shared" si="687"/>
        <v>427</v>
      </c>
    </row>
    <row r="10856" spans="2:17" ht="20.25" customHeight="1">
      <c r="B10856" s="10" t="str">
        <f t="shared" si="688"/>
        <v>دستكش كف مواد سبك862</v>
      </c>
      <c r="C10856" s="10" t="str">
        <f t="shared" si="689"/>
        <v>دستكش كف مواد سبك1404/08/02862</v>
      </c>
      <c r="D10856" s="10" t="str">
        <f>IFERROR(IF(تحویلی!$E$1="","",IF(NOSA!O10856=تحویلی!$E$1,تحویلی!$E$1&amp;COUNTIF(NOSA!$O$1:O10856,تحویلی!$E$1),"")),"")</f>
        <v/>
      </c>
      <c r="E10856" s="10" t="str">
        <f t="shared" si="690"/>
        <v>9725862</v>
      </c>
      <c r="F10856" s="10" t="str">
        <f>IFERROR(VLOOKUP(I10856,DATABASE!$N:$O,2,FALSE),"")</f>
        <v>دستكش كف مواد سبك</v>
      </c>
      <c r="G10856" s="3" t="s">
        <v>4380</v>
      </c>
      <c r="H10856" s="4">
        <v>9725</v>
      </c>
      <c r="I10856" s="3" t="s">
        <v>1456</v>
      </c>
      <c r="J10856" s="3" t="s">
        <v>4605</v>
      </c>
      <c r="K10856" s="5">
        <v>1</v>
      </c>
      <c r="L10856" s="3" t="s">
        <v>3</v>
      </c>
      <c r="M10856" s="3" t="s">
        <v>4603</v>
      </c>
      <c r="N10856" s="3" t="s">
        <v>3192</v>
      </c>
      <c r="O10856" s="1">
        <v>862</v>
      </c>
      <c r="P10856" s="4">
        <v>1</v>
      </c>
      <c r="Q10856" s="10">
        <f t="shared" si="687"/>
        <v>862</v>
      </c>
    </row>
    <row r="10857" spans="2:17" ht="20.25" customHeight="1">
      <c r="B10857" s="10" t="str">
        <f t="shared" si="688"/>
        <v>لباس كار(بلوز و شلوار)733</v>
      </c>
      <c r="C10857" s="10" t="str">
        <f t="shared" si="689"/>
        <v>لباس كار(بلوز و شلوار)1404/08/02733</v>
      </c>
      <c r="D10857" s="10" t="str">
        <f>IFERROR(IF(تحویلی!$E$1="","",IF(NOSA!O10857=تحویلی!$E$1,تحویلی!$E$1&amp;COUNTIF(NOSA!$O$1:O10857,تحویلی!$E$1),"")),"")</f>
        <v/>
      </c>
      <c r="E10857" s="10" t="str">
        <f t="shared" si="690"/>
        <v>9731733</v>
      </c>
      <c r="F10857" s="10" t="str">
        <f>IFERROR(VLOOKUP(I10857,DATABASE!$N:$O,2,FALSE),"")</f>
        <v>لباس كار(بلوز و شلوار)</v>
      </c>
      <c r="G10857" s="3" t="s">
        <v>4380</v>
      </c>
      <c r="H10857" s="4">
        <v>9731</v>
      </c>
      <c r="I10857" s="3" t="s">
        <v>1644</v>
      </c>
      <c r="J10857" s="3" t="s">
        <v>4701</v>
      </c>
      <c r="K10857" s="5">
        <v>1</v>
      </c>
      <c r="L10857" s="3" t="s">
        <v>28</v>
      </c>
      <c r="M10857" s="3" t="s">
        <v>4603</v>
      </c>
      <c r="N10857" s="3" t="s">
        <v>4966</v>
      </c>
      <c r="O10857" s="1">
        <v>733</v>
      </c>
      <c r="P10857" s="4">
        <v>1</v>
      </c>
      <c r="Q10857" s="10">
        <f t="shared" si="687"/>
        <v>733</v>
      </c>
    </row>
    <row r="10858" spans="2:17" ht="20.25" customHeight="1">
      <c r="B10858" s="10" t="str">
        <f t="shared" si="688"/>
        <v>كفش ايمني عايق برق733</v>
      </c>
      <c r="C10858" s="10" t="str">
        <f t="shared" si="689"/>
        <v>كفش ايمني عايق برق1404/08/02733</v>
      </c>
      <c r="D10858" s="10" t="str">
        <f>IFERROR(IF(تحویلی!$E$1="","",IF(NOSA!O10858=تحویلی!$E$1,تحویلی!$E$1&amp;COUNTIF(NOSA!$O$1:O10858,تحویلی!$E$1),"")),"")</f>
        <v/>
      </c>
      <c r="E10858" s="10" t="str">
        <f t="shared" si="690"/>
        <v>9731733</v>
      </c>
      <c r="F10858" s="10" t="str">
        <f>IFERROR(VLOOKUP(I10858,DATABASE!$N:$O,2,FALSE),"")</f>
        <v>كفش ايمني عايق برق</v>
      </c>
      <c r="G10858" s="3" t="s">
        <v>4380</v>
      </c>
      <c r="H10858" s="4">
        <v>9731</v>
      </c>
      <c r="I10858" s="3" t="s">
        <v>1589</v>
      </c>
      <c r="J10858" s="3" t="s">
        <v>4786</v>
      </c>
      <c r="K10858" s="5">
        <v>1</v>
      </c>
      <c r="L10858" s="3" t="s">
        <v>3</v>
      </c>
      <c r="M10858" s="3" t="s">
        <v>4603</v>
      </c>
      <c r="N10858" s="3" t="s">
        <v>4966</v>
      </c>
      <c r="O10858" s="1">
        <v>733</v>
      </c>
      <c r="P10858" s="4">
        <v>1</v>
      </c>
      <c r="Q10858" s="10">
        <f t="shared" ref="Q10858:Q10921" si="691">VALUE(O10858)</f>
        <v>733</v>
      </c>
    </row>
    <row r="10859" spans="2:17" ht="20.25" customHeight="1">
      <c r="B10859" s="10" t="str">
        <f t="shared" si="688"/>
        <v>دستكش كف مواد سبك953</v>
      </c>
      <c r="C10859" s="10" t="str">
        <f t="shared" si="689"/>
        <v>دستكش كف مواد سبك1404/08/03953</v>
      </c>
      <c r="D10859" s="10" t="str">
        <f>IFERROR(IF(تحویلی!$E$1="","",IF(NOSA!O10859=تحویلی!$E$1,تحویلی!$E$1&amp;COUNTIF(NOSA!$O$1:O10859,تحویلی!$E$1),"")),"")</f>
        <v/>
      </c>
      <c r="E10859" s="10" t="str">
        <f t="shared" si="690"/>
        <v>9737953</v>
      </c>
      <c r="F10859" s="10" t="str">
        <f>IFERROR(VLOOKUP(I10859,DATABASE!$N:$O,2,FALSE),"")</f>
        <v>دستكش كف مواد سبك</v>
      </c>
      <c r="G10859" s="3" t="s">
        <v>4381</v>
      </c>
      <c r="H10859" s="3">
        <v>9737</v>
      </c>
      <c r="I10859" s="3" t="s">
        <v>1456</v>
      </c>
      <c r="J10859" s="3" t="s">
        <v>4605</v>
      </c>
      <c r="K10859" s="3">
        <v>1</v>
      </c>
      <c r="L10859" s="3" t="s">
        <v>3</v>
      </c>
      <c r="M10859" s="3" t="s">
        <v>4603</v>
      </c>
      <c r="N10859" s="3" t="s">
        <v>4706</v>
      </c>
      <c r="O10859" s="3">
        <v>953</v>
      </c>
      <c r="P10859" s="3">
        <v>1</v>
      </c>
      <c r="Q10859" s="10">
        <f t="shared" si="691"/>
        <v>953</v>
      </c>
    </row>
    <row r="10860" spans="2:17" ht="20.25" customHeight="1">
      <c r="B10860" s="10" t="str">
        <f t="shared" si="688"/>
        <v>گوشي اير پلاگ873</v>
      </c>
      <c r="C10860" s="10" t="str">
        <f t="shared" si="689"/>
        <v>گوشي اير پلاگ1404/08/03873</v>
      </c>
      <c r="D10860" s="10" t="str">
        <f>IFERROR(IF(تحویلی!$E$1="","",IF(NOSA!O10860=تحویلی!$E$1,تحویلی!$E$1&amp;COUNTIF(NOSA!$O$1:O10860,تحویلی!$E$1),"")),"")</f>
        <v/>
      </c>
      <c r="E10860" s="10" t="str">
        <f t="shared" si="690"/>
        <v>9740873</v>
      </c>
      <c r="F10860" s="10" t="str">
        <f>IFERROR(VLOOKUP(I10860,DATABASE!$N:$O,2,FALSE),"")</f>
        <v>گوشي اير پلاگ</v>
      </c>
      <c r="G10860" s="3" t="s">
        <v>4381</v>
      </c>
      <c r="H10860" s="3">
        <v>9740</v>
      </c>
      <c r="I10860" s="3" t="s">
        <v>1581</v>
      </c>
      <c r="J10860" s="3" t="s">
        <v>4655</v>
      </c>
      <c r="K10860" s="3">
        <v>1</v>
      </c>
      <c r="L10860" s="3" t="s">
        <v>8</v>
      </c>
      <c r="M10860" s="3" t="s">
        <v>102</v>
      </c>
      <c r="N10860" s="3" t="s">
        <v>4705</v>
      </c>
      <c r="O10860" s="3">
        <v>873</v>
      </c>
      <c r="P10860" s="3">
        <v>1</v>
      </c>
      <c r="Q10860" s="10">
        <f t="shared" si="691"/>
        <v>873</v>
      </c>
    </row>
    <row r="10861" spans="2:17" ht="20.25" customHeight="1">
      <c r="B10861" s="10" t="str">
        <f t="shared" si="688"/>
        <v>972</v>
      </c>
      <c r="C10861" s="10" t="str">
        <f t="shared" si="689"/>
        <v>1404/08/03972</v>
      </c>
      <c r="D10861" s="10" t="str">
        <f>IFERROR(IF(تحویلی!$E$1="","",IF(NOSA!O10861=تحویلی!$E$1,تحویلی!$E$1&amp;COUNTIF(NOSA!$O$1:O10861,تحویلی!$E$1),"")),"")</f>
        <v/>
      </c>
      <c r="E10861" s="10" t="str">
        <f t="shared" si="690"/>
        <v>9745972</v>
      </c>
      <c r="F10861" s="10" t="str">
        <f>IFERROR(VLOOKUP(I10861,DATABASE!$N:$O,2,FALSE),"")</f>
        <v/>
      </c>
      <c r="G10861" s="3" t="s">
        <v>4381</v>
      </c>
      <c r="H10861" s="3">
        <v>9745</v>
      </c>
      <c r="I10861" s="3" t="s">
        <v>3559</v>
      </c>
      <c r="J10861" s="3" t="s">
        <v>4625</v>
      </c>
      <c r="K10861" s="3">
        <v>1</v>
      </c>
      <c r="L10861" s="3" t="s">
        <v>8</v>
      </c>
      <c r="M10861" s="3" t="s">
        <v>4603</v>
      </c>
      <c r="N10861" s="3" t="s">
        <v>4969</v>
      </c>
      <c r="O10861" s="3">
        <v>972</v>
      </c>
      <c r="P10861" s="3">
        <v>0</v>
      </c>
      <c r="Q10861" s="10">
        <f t="shared" si="691"/>
        <v>972</v>
      </c>
    </row>
    <row r="10862" spans="2:17" ht="20.25" customHeight="1">
      <c r="B10862" s="10" t="str">
        <f t="shared" si="688"/>
        <v>مقنعه نسوز كتان893</v>
      </c>
      <c r="C10862" s="10" t="str">
        <f t="shared" si="689"/>
        <v>مقنعه نسوز كتان1404/08/03893</v>
      </c>
      <c r="D10862" s="10" t="str">
        <f>IFERROR(IF(تحویلی!$E$1="","",IF(NOSA!O10862=تحویلی!$E$1,تحویلی!$E$1&amp;COUNTIF(NOSA!$O$1:O10862,تحویلی!$E$1),"")),"")</f>
        <v/>
      </c>
      <c r="E10862" s="10" t="str">
        <f t="shared" si="690"/>
        <v>9760893</v>
      </c>
      <c r="F10862" s="10" t="str">
        <f>IFERROR(VLOOKUP(I10862,DATABASE!$N:$O,2,FALSE),"")</f>
        <v>مقنعه نسوز كتان</v>
      </c>
      <c r="G10862" s="3" t="s">
        <v>4381</v>
      </c>
      <c r="H10862" s="3">
        <v>9760</v>
      </c>
      <c r="I10862" s="3" t="s">
        <v>1587</v>
      </c>
      <c r="J10862" s="3" t="s">
        <v>4797</v>
      </c>
      <c r="K10862" s="3">
        <v>1</v>
      </c>
      <c r="L10862" s="3" t="s">
        <v>8</v>
      </c>
      <c r="M10862" s="3" t="s">
        <v>4603</v>
      </c>
      <c r="N10862" s="3" t="s">
        <v>4795</v>
      </c>
      <c r="O10862" s="3">
        <v>893</v>
      </c>
      <c r="P10862" s="3">
        <v>0</v>
      </c>
      <c r="Q10862" s="10">
        <f t="shared" si="691"/>
        <v>893</v>
      </c>
    </row>
    <row r="10863" spans="2:17" ht="20.25" customHeight="1">
      <c r="B10863" s="10" t="str">
        <f t="shared" si="688"/>
        <v>دستكش ضد برش سبك772</v>
      </c>
      <c r="C10863" s="10" t="str">
        <f t="shared" si="689"/>
        <v>دستكش ضد برش سبك1404/08/03772</v>
      </c>
      <c r="D10863" s="10" t="str">
        <f>IFERROR(IF(تحویلی!$E$1="","",IF(NOSA!O10863=تحویلی!$E$1,تحویلی!$E$1&amp;COUNTIF(NOSA!$O$1:O10863,تحویلی!$E$1),"")),"")</f>
        <v/>
      </c>
      <c r="E10863" s="10" t="str">
        <f t="shared" si="690"/>
        <v>9764772</v>
      </c>
      <c r="F10863" s="10" t="str">
        <f>IFERROR(VLOOKUP(I10863,DATABASE!$N:$O,2,FALSE),"")</f>
        <v>دستكش ضد برش سبك</v>
      </c>
      <c r="G10863" s="3" t="s">
        <v>4381</v>
      </c>
      <c r="H10863" s="3">
        <v>9764</v>
      </c>
      <c r="I10863" s="3" t="s">
        <v>1442</v>
      </c>
      <c r="J10863" s="3" t="s">
        <v>4602</v>
      </c>
      <c r="K10863" s="3">
        <v>1</v>
      </c>
      <c r="L10863" s="3" t="s">
        <v>3</v>
      </c>
      <c r="M10863" s="3" t="s">
        <v>43</v>
      </c>
      <c r="N10863" s="3" t="s">
        <v>4848</v>
      </c>
      <c r="O10863" s="3">
        <v>772</v>
      </c>
      <c r="P10863" s="3">
        <v>1</v>
      </c>
      <c r="Q10863" s="10">
        <f t="shared" si="691"/>
        <v>772</v>
      </c>
    </row>
    <row r="10864" spans="2:17" ht="20.25" customHeight="1">
      <c r="B10864" s="10" t="str">
        <f t="shared" si="688"/>
        <v>پوتين ايمني نسوز10004</v>
      </c>
      <c r="C10864" s="10" t="str">
        <f t="shared" si="689"/>
        <v>پوتين ايمني نسوز1404/08/0310004</v>
      </c>
      <c r="D10864" s="10" t="str">
        <f>IFERROR(IF(تحویلی!$E$1="","",IF(NOSA!O10864=تحویلی!$E$1,تحویلی!$E$1&amp;COUNTIF(NOSA!$O$1:O10864,تحویلی!$E$1),"")),"")</f>
        <v/>
      </c>
      <c r="E10864" s="10" t="str">
        <f t="shared" si="690"/>
        <v>976910004</v>
      </c>
      <c r="F10864" s="10" t="str">
        <f>IFERROR(VLOOKUP(I10864,DATABASE!$N:$O,2,FALSE),"")</f>
        <v>پوتين ايمني نسوز</v>
      </c>
      <c r="G10864" s="3" t="s">
        <v>4381</v>
      </c>
      <c r="H10864" s="3">
        <v>9769</v>
      </c>
      <c r="I10864" s="3" t="s">
        <v>1528</v>
      </c>
      <c r="J10864" s="3" t="s">
        <v>4725</v>
      </c>
      <c r="K10864" s="3">
        <v>1</v>
      </c>
      <c r="L10864" s="3" t="s">
        <v>3</v>
      </c>
      <c r="M10864" s="3" t="s">
        <v>4623</v>
      </c>
      <c r="N10864" s="3" t="s">
        <v>4063</v>
      </c>
      <c r="O10864" s="3">
        <v>10004</v>
      </c>
      <c r="P10864" s="3">
        <v>1</v>
      </c>
      <c r="Q10864" s="10">
        <f t="shared" si="691"/>
        <v>10004</v>
      </c>
    </row>
    <row r="10865" spans="2:17" ht="20.25" customHeight="1">
      <c r="B10865" s="10" t="str">
        <f t="shared" si="688"/>
        <v>لباس كار كارشناسي166</v>
      </c>
      <c r="C10865" s="10" t="str">
        <f t="shared" si="689"/>
        <v>لباس كار كارشناسي1404/08/03166</v>
      </c>
      <c r="D10865" s="10" t="str">
        <f>IFERROR(IF(تحویلی!$E$1="","",IF(NOSA!O10865=تحویلی!$E$1,تحویلی!$E$1&amp;COUNTIF(NOSA!$O$1:O10865,تحویلی!$E$1),"")),"")</f>
        <v/>
      </c>
      <c r="E10865" s="10" t="str">
        <f t="shared" si="690"/>
        <v>9772166</v>
      </c>
      <c r="F10865" s="10" t="str">
        <f>IFERROR(VLOOKUP(I10865,DATABASE!$N:$O,2,FALSE),"")</f>
        <v>لباس كار كارشناسي</v>
      </c>
      <c r="G10865" s="3" t="s">
        <v>4381</v>
      </c>
      <c r="H10865" s="3">
        <v>9772</v>
      </c>
      <c r="I10865" s="3" t="s">
        <v>1754</v>
      </c>
      <c r="J10865" s="3" t="s">
        <v>4676</v>
      </c>
      <c r="K10865" s="3">
        <v>1</v>
      </c>
      <c r="L10865" s="3" t="s">
        <v>28</v>
      </c>
      <c r="M10865" s="3" t="s">
        <v>25</v>
      </c>
      <c r="N10865" s="3" t="s">
        <v>4970</v>
      </c>
      <c r="O10865" s="3">
        <v>166</v>
      </c>
      <c r="P10865" s="3">
        <v>1</v>
      </c>
      <c r="Q10865" s="10">
        <f t="shared" si="691"/>
        <v>166</v>
      </c>
    </row>
    <row r="10866" spans="2:17" ht="20.25" customHeight="1">
      <c r="B10866" s="10" t="str">
        <f t="shared" si="688"/>
        <v>دستكش كف دوبل چرمي166</v>
      </c>
      <c r="C10866" s="10" t="str">
        <f t="shared" si="689"/>
        <v>دستكش كف دوبل چرمي1404/08/03166</v>
      </c>
      <c r="D10866" s="10" t="str">
        <f>IFERROR(IF(تحویلی!$E$1="","",IF(NOSA!O10866=تحویلی!$E$1,تحویلی!$E$1&amp;COUNTIF(NOSA!$O$1:O10866,تحویلی!$E$1),"")),"")</f>
        <v/>
      </c>
      <c r="E10866" s="10" t="str">
        <f t="shared" si="690"/>
        <v>9772166</v>
      </c>
      <c r="F10866" s="10" t="str">
        <f>IFERROR(VLOOKUP(I10866,DATABASE!$N:$O,2,FALSE),"")</f>
        <v>دستكش كف دوبل چرمي</v>
      </c>
      <c r="G10866" s="3" t="s">
        <v>4381</v>
      </c>
      <c r="H10866" s="3">
        <v>9772</v>
      </c>
      <c r="I10866" s="3" t="s">
        <v>1683</v>
      </c>
      <c r="J10866" s="3" t="s">
        <v>4636</v>
      </c>
      <c r="K10866" s="3">
        <v>1</v>
      </c>
      <c r="L10866" s="3" t="s">
        <v>3</v>
      </c>
      <c r="M10866" s="3" t="s">
        <v>25</v>
      </c>
      <c r="N10866" s="3" t="s">
        <v>4970</v>
      </c>
      <c r="O10866" s="3">
        <v>166</v>
      </c>
      <c r="P10866" s="3">
        <v>1</v>
      </c>
      <c r="Q10866" s="10">
        <f t="shared" si="691"/>
        <v>166</v>
      </c>
    </row>
    <row r="10867" spans="2:17" ht="20.25" customHeight="1">
      <c r="B10867" s="10" t="str">
        <f t="shared" si="688"/>
        <v>دستكش ضد برش سبك166</v>
      </c>
      <c r="C10867" s="10" t="str">
        <f t="shared" si="689"/>
        <v>دستكش ضد برش سبك1404/08/03166</v>
      </c>
      <c r="D10867" s="10" t="str">
        <f>IFERROR(IF(تحویلی!$E$1="","",IF(NOSA!O10867=تحویلی!$E$1,تحویلی!$E$1&amp;COUNTIF(NOSA!$O$1:O10867,تحویلی!$E$1),"")),"")</f>
        <v/>
      </c>
      <c r="E10867" s="10" t="str">
        <f t="shared" si="690"/>
        <v>9772166</v>
      </c>
      <c r="F10867" s="10" t="str">
        <f>IFERROR(VLOOKUP(I10867,DATABASE!$N:$O,2,FALSE),"")</f>
        <v>دستكش ضد برش سبك</v>
      </c>
      <c r="G10867" s="3" t="s">
        <v>4381</v>
      </c>
      <c r="H10867" s="3">
        <v>9772</v>
      </c>
      <c r="I10867" s="3" t="s">
        <v>1442</v>
      </c>
      <c r="J10867" s="3" t="s">
        <v>4602</v>
      </c>
      <c r="K10867" s="3">
        <v>1</v>
      </c>
      <c r="L10867" s="3" t="s">
        <v>3</v>
      </c>
      <c r="M10867" s="3" t="s">
        <v>25</v>
      </c>
      <c r="N10867" s="3" t="s">
        <v>4970</v>
      </c>
      <c r="O10867" s="3">
        <v>166</v>
      </c>
      <c r="P10867" s="3">
        <v>1</v>
      </c>
      <c r="Q10867" s="10">
        <f t="shared" si="691"/>
        <v>166</v>
      </c>
    </row>
    <row r="10868" spans="2:17" ht="20.25" customHeight="1">
      <c r="B10868" s="10" t="str">
        <f t="shared" si="688"/>
        <v>دستكش كف مواد سبك955</v>
      </c>
      <c r="C10868" s="10" t="str">
        <f t="shared" si="689"/>
        <v>دستكش كف مواد سبك1404/08/03955</v>
      </c>
      <c r="D10868" s="10" t="str">
        <f>IFERROR(IF(تحویلی!$E$1="","",IF(NOSA!O10868=تحویلی!$E$1,تحویلی!$E$1&amp;COUNTIF(NOSA!$O$1:O10868,تحویلی!$E$1),"")),"")</f>
        <v/>
      </c>
      <c r="E10868" s="10" t="str">
        <f t="shared" si="690"/>
        <v>9780955</v>
      </c>
      <c r="F10868" s="10" t="str">
        <f>IFERROR(VLOOKUP(I10868,DATABASE!$N:$O,2,FALSE),"")</f>
        <v>دستكش كف مواد سبك</v>
      </c>
      <c r="G10868" s="3" t="s">
        <v>4381</v>
      </c>
      <c r="H10868" s="3">
        <v>9780</v>
      </c>
      <c r="I10868" s="3" t="s">
        <v>1456</v>
      </c>
      <c r="J10868" s="3" t="s">
        <v>4605</v>
      </c>
      <c r="K10868" s="3">
        <v>1</v>
      </c>
      <c r="L10868" s="3" t="s">
        <v>3</v>
      </c>
      <c r="M10868" s="3" t="s">
        <v>4603</v>
      </c>
      <c r="N10868" s="3" t="s">
        <v>4572</v>
      </c>
      <c r="O10868" s="3">
        <v>955</v>
      </c>
      <c r="P10868" s="3">
        <v>1</v>
      </c>
      <c r="Q10868" s="10">
        <f t="shared" si="691"/>
        <v>955</v>
      </c>
    </row>
    <row r="10869" spans="2:17" ht="20.25" customHeight="1">
      <c r="B10869" s="10" t="str">
        <f t="shared" si="688"/>
        <v>دستكش ضد برش سبك837</v>
      </c>
      <c r="C10869" s="10" t="str">
        <f t="shared" si="689"/>
        <v>دستكش ضد برش سبك1404/08/03837</v>
      </c>
      <c r="D10869" s="10" t="str">
        <f>IFERROR(IF(تحویلی!$E$1="","",IF(NOSA!O10869=تحویلی!$E$1,تحویلی!$E$1&amp;COUNTIF(NOSA!$O$1:O10869,تحویلی!$E$1),"")),"")</f>
        <v/>
      </c>
      <c r="E10869" s="10" t="str">
        <f t="shared" si="690"/>
        <v>9782837</v>
      </c>
      <c r="F10869" s="10" t="str">
        <f>IFERROR(VLOOKUP(I10869,DATABASE!$N:$O,2,FALSE),"")</f>
        <v>دستكش ضد برش سبك</v>
      </c>
      <c r="G10869" s="3" t="s">
        <v>4381</v>
      </c>
      <c r="H10869" s="3">
        <v>9782</v>
      </c>
      <c r="I10869" s="3" t="s">
        <v>1442</v>
      </c>
      <c r="J10869" s="3" t="s">
        <v>4602</v>
      </c>
      <c r="K10869" s="3">
        <v>1</v>
      </c>
      <c r="L10869" s="3" t="s">
        <v>3</v>
      </c>
      <c r="M10869" s="3" t="s">
        <v>40</v>
      </c>
      <c r="N10869" s="3" t="s">
        <v>4971</v>
      </c>
      <c r="O10869" s="3">
        <v>837</v>
      </c>
      <c r="P10869" s="3">
        <v>1</v>
      </c>
      <c r="Q10869" s="10">
        <f t="shared" si="691"/>
        <v>837</v>
      </c>
    </row>
    <row r="10870" spans="2:17" ht="20.25" customHeight="1">
      <c r="B10870" s="10" t="str">
        <f t="shared" si="688"/>
        <v>دستكش ضد برش سبك717</v>
      </c>
      <c r="C10870" s="10" t="str">
        <f t="shared" si="689"/>
        <v>دستكش ضد برش سبك1404/08/03717</v>
      </c>
      <c r="D10870" s="10" t="str">
        <f>IFERROR(IF(تحویلی!$E$1="","",IF(NOSA!O10870=تحویلی!$E$1,تحویلی!$E$1&amp;COUNTIF(NOSA!$O$1:O10870,تحویلی!$E$1),"")),"")</f>
        <v/>
      </c>
      <c r="E10870" s="10" t="str">
        <f t="shared" si="690"/>
        <v>9784717</v>
      </c>
      <c r="F10870" s="10" t="str">
        <f>IFERROR(VLOOKUP(I10870,DATABASE!$N:$O,2,FALSE),"")</f>
        <v>دستكش ضد برش سبك</v>
      </c>
      <c r="G10870" s="3" t="s">
        <v>4381</v>
      </c>
      <c r="H10870" s="3">
        <v>9784</v>
      </c>
      <c r="I10870" s="3" t="s">
        <v>1442</v>
      </c>
      <c r="J10870" s="3" t="s">
        <v>4602</v>
      </c>
      <c r="K10870" s="3">
        <v>1</v>
      </c>
      <c r="L10870" s="3" t="s">
        <v>3</v>
      </c>
      <c r="M10870" s="3" t="s">
        <v>4603</v>
      </c>
      <c r="N10870" s="3" t="s">
        <v>4757</v>
      </c>
      <c r="O10870" s="3">
        <v>717</v>
      </c>
      <c r="P10870" s="3">
        <v>1</v>
      </c>
      <c r="Q10870" s="10">
        <f t="shared" si="691"/>
        <v>717</v>
      </c>
    </row>
    <row r="10871" spans="2:17" ht="20.25" customHeight="1">
      <c r="B10871" s="10" t="str">
        <f t="shared" si="688"/>
        <v>دستكش ساق بلند نسوز892</v>
      </c>
      <c r="C10871" s="10" t="str">
        <f t="shared" si="689"/>
        <v>دستكش ساق بلند نسوز1404/08/03892</v>
      </c>
      <c r="D10871" s="10" t="str">
        <f>IFERROR(IF(تحویلی!$E$1="","",IF(NOSA!O10871=تحویلی!$E$1,تحویلی!$E$1&amp;COUNTIF(NOSA!$O$1:O10871,تحویلی!$E$1),"")),"")</f>
        <v/>
      </c>
      <c r="E10871" s="10" t="str">
        <f t="shared" si="690"/>
        <v>9791892</v>
      </c>
      <c r="F10871" s="10" t="str">
        <f>IFERROR(VLOOKUP(I10871,DATABASE!$N:$O,2,FALSE),"")</f>
        <v>دستكش ساق بلند نسوز</v>
      </c>
      <c r="G10871" s="3" t="s">
        <v>4381</v>
      </c>
      <c r="H10871" s="3">
        <v>9791</v>
      </c>
      <c r="I10871" s="3" t="s">
        <v>1461</v>
      </c>
      <c r="J10871" s="3" t="s">
        <v>4643</v>
      </c>
      <c r="K10871" s="3">
        <v>1</v>
      </c>
      <c r="L10871" s="3" t="s">
        <v>3</v>
      </c>
      <c r="M10871" s="3" t="s">
        <v>4608</v>
      </c>
      <c r="N10871" s="3" t="s">
        <v>2616</v>
      </c>
      <c r="O10871" s="3">
        <v>892</v>
      </c>
      <c r="P10871" s="3">
        <v>1</v>
      </c>
      <c r="Q10871" s="10">
        <f t="shared" si="691"/>
        <v>892</v>
      </c>
    </row>
    <row r="10872" spans="2:17" ht="20.25" customHeight="1">
      <c r="B10872" s="10" t="str">
        <f t="shared" si="688"/>
        <v>هدگير نقاب773</v>
      </c>
      <c r="C10872" s="10" t="str">
        <f t="shared" si="689"/>
        <v>هدگير نقاب1404/08/03773</v>
      </c>
      <c r="D10872" s="10" t="str">
        <f>IFERROR(IF(تحویلی!$E$1="","",IF(NOSA!O10872=تحویلی!$E$1,تحویلی!$E$1&amp;COUNTIF(NOSA!$O$1:O10872,تحویلی!$E$1),"")),"")</f>
        <v/>
      </c>
      <c r="E10872" s="10" t="str">
        <f t="shared" si="690"/>
        <v>9792773</v>
      </c>
      <c r="F10872" s="10" t="str">
        <f>IFERROR(VLOOKUP(I10872,DATABASE!$N:$O,2,FALSE),"")</f>
        <v>هدگير نقاب</v>
      </c>
      <c r="G10872" s="3" t="s">
        <v>4381</v>
      </c>
      <c r="H10872" s="3">
        <v>9792</v>
      </c>
      <c r="I10872" s="3" t="s">
        <v>1468</v>
      </c>
      <c r="J10872" s="3" t="s">
        <v>4728</v>
      </c>
      <c r="K10872" s="3">
        <v>1</v>
      </c>
      <c r="L10872" s="3" t="s">
        <v>8</v>
      </c>
      <c r="M10872" s="3" t="s">
        <v>4608</v>
      </c>
      <c r="N10872" s="3" t="s">
        <v>2048</v>
      </c>
      <c r="O10872" s="3">
        <v>773</v>
      </c>
      <c r="P10872" s="3">
        <v>1</v>
      </c>
      <c r="Q10872" s="10">
        <f t="shared" si="691"/>
        <v>773</v>
      </c>
    </row>
    <row r="10873" spans="2:17" ht="20.25" customHeight="1">
      <c r="B10873" s="10" t="str">
        <f t="shared" si="688"/>
        <v>نقاب تيره محافظ صورت معمولي773</v>
      </c>
      <c r="C10873" s="10" t="str">
        <f t="shared" si="689"/>
        <v>نقاب تيره محافظ صورت معمولي1404/08/03773</v>
      </c>
      <c r="D10873" s="10" t="str">
        <f>IFERROR(IF(تحویلی!$E$1="","",IF(NOSA!O10873=تحویلی!$E$1,تحویلی!$E$1&amp;COUNTIF(NOSA!$O$1:O10873,تحویلی!$E$1),"")),"")</f>
        <v/>
      </c>
      <c r="E10873" s="10" t="str">
        <f t="shared" si="690"/>
        <v>9792773</v>
      </c>
      <c r="F10873" s="10" t="str">
        <f>IFERROR(VLOOKUP(I10873,DATABASE!$N:$O,2,FALSE),"")</f>
        <v>نقاب تيره محافظ صورت معمولي</v>
      </c>
      <c r="G10873" s="3" t="s">
        <v>4381</v>
      </c>
      <c r="H10873" s="3">
        <v>9792</v>
      </c>
      <c r="I10873" s="3" t="s">
        <v>1557</v>
      </c>
      <c r="J10873" s="3" t="s">
        <v>4682</v>
      </c>
      <c r="K10873" s="3">
        <v>1</v>
      </c>
      <c r="L10873" s="3" t="s">
        <v>8</v>
      </c>
      <c r="M10873" s="3" t="s">
        <v>4608</v>
      </c>
      <c r="N10873" s="3" t="s">
        <v>2048</v>
      </c>
      <c r="O10873" s="3">
        <v>773</v>
      </c>
      <c r="P10873" s="3">
        <v>1</v>
      </c>
      <c r="Q10873" s="10">
        <f t="shared" si="691"/>
        <v>773</v>
      </c>
    </row>
    <row r="10874" spans="2:17" ht="20.25" customHeight="1">
      <c r="B10874" s="10" t="str">
        <f t="shared" si="688"/>
        <v>دستكش ضد برش سبك83</v>
      </c>
      <c r="C10874" s="10" t="str">
        <f t="shared" si="689"/>
        <v>دستكش ضد برش سبك1404/08/0383</v>
      </c>
      <c r="D10874" s="10" t="str">
        <f>IFERROR(IF(تحویلی!$E$1="","",IF(NOSA!O10874=تحویلی!$E$1,تحویلی!$E$1&amp;COUNTIF(NOSA!$O$1:O10874,تحویلی!$E$1),"")),"")</f>
        <v/>
      </c>
      <c r="E10874" s="10" t="str">
        <f t="shared" si="690"/>
        <v>979483</v>
      </c>
      <c r="F10874" s="10" t="str">
        <f>IFERROR(VLOOKUP(I10874,DATABASE!$N:$O,2,FALSE),"")</f>
        <v>دستكش ضد برش سبك</v>
      </c>
      <c r="G10874" s="3" t="s">
        <v>4381</v>
      </c>
      <c r="H10874" s="3">
        <v>9794</v>
      </c>
      <c r="I10874" s="3" t="s">
        <v>1442</v>
      </c>
      <c r="J10874" s="3" t="s">
        <v>4602</v>
      </c>
      <c r="K10874" s="3">
        <v>1</v>
      </c>
      <c r="L10874" s="3" t="s">
        <v>3</v>
      </c>
      <c r="M10874" s="3" t="s">
        <v>43</v>
      </c>
      <c r="N10874" s="3" t="s">
        <v>1072</v>
      </c>
      <c r="O10874" s="3">
        <v>83</v>
      </c>
      <c r="P10874" s="3">
        <v>1</v>
      </c>
      <c r="Q10874" s="10">
        <f t="shared" si="691"/>
        <v>83</v>
      </c>
    </row>
    <row r="10875" spans="2:17" ht="20.25" customHeight="1">
      <c r="B10875" s="10" t="str">
        <f t="shared" si="688"/>
        <v>دستكش ضد برش سبك114</v>
      </c>
      <c r="C10875" s="10" t="str">
        <f t="shared" si="689"/>
        <v>دستكش ضد برش سبك1404/08/03114</v>
      </c>
      <c r="D10875" s="10" t="str">
        <f>IFERROR(IF(تحویلی!$E$1="","",IF(NOSA!O10875=تحویلی!$E$1,تحویلی!$E$1&amp;COUNTIF(NOSA!$O$1:O10875,تحویلی!$E$1),"")),"")</f>
        <v/>
      </c>
      <c r="E10875" s="10" t="str">
        <f t="shared" si="690"/>
        <v>9795114</v>
      </c>
      <c r="F10875" s="10" t="str">
        <f>IFERROR(VLOOKUP(I10875,DATABASE!$N:$O,2,FALSE),"")</f>
        <v>دستكش ضد برش سبك</v>
      </c>
      <c r="G10875" s="3" t="s">
        <v>4381</v>
      </c>
      <c r="H10875" s="3">
        <v>9795</v>
      </c>
      <c r="I10875" s="3" t="s">
        <v>1442</v>
      </c>
      <c r="J10875" s="3" t="s">
        <v>4602</v>
      </c>
      <c r="K10875" s="3">
        <v>1</v>
      </c>
      <c r="L10875" s="3" t="s">
        <v>3</v>
      </c>
      <c r="M10875" s="3" t="s">
        <v>25</v>
      </c>
      <c r="N10875" s="3" t="s">
        <v>4972</v>
      </c>
      <c r="O10875" s="3">
        <v>114</v>
      </c>
      <c r="P10875" s="3">
        <v>1</v>
      </c>
      <c r="Q10875" s="10">
        <f t="shared" si="691"/>
        <v>114</v>
      </c>
    </row>
    <row r="10876" spans="2:17" ht="20.25" customHeight="1">
      <c r="B10876" s="10" t="str">
        <f t="shared" si="688"/>
        <v>دستكش ضد برش سبك841</v>
      </c>
      <c r="C10876" s="10" t="str">
        <f t="shared" si="689"/>
        <v>دستكش ضد برش سبك1404/08/04841</v>
      </c>
      <c r="D10876" s="10" t="str">
        <f>IFERROR(IF(تحویلی!$E$1="","",IF(NOSA!O10876=تحویلی!$E$1,تحویلی!$E$1&amp;COUNTIF(NOSA!$O$1:O10876,تحویلی!$E$1),"")),"")</f>
        <v/>
      </c>
      <c r="E10876" s="10" t="str">
        <f t="shared" si="690"/>
        <v>9816841</v>
      </c>
      <c r="F10876" s="10" t="str">
        <f>IFERROR(VLOOKUP(I10876,DATABASE!$N:$O,2,FALSE),"")</f>
        <v>دستكش ضد برش سبك</v>
      </c>
      <c r="G10876" s="524" t="s">
        <v>4382</v>
      </c>
      <c r="H10876" s="525">
        <v>9816</v>
      </c>
      <c r="I10876" s="524" t="s">
        <v>1442</v>
      </c>
      <c r="J10876" s="524" t="s">
        <v>4602</v>
      </c>
      <c r="K10876" s="526">
        <v>1</v>
      </c>
      <c r="L10876" s="524" t="s">
        <v>3</v>
      </c>
      <c r="M10876" s="524" t="s">
        <v>4603</v>
      </c>
      <c r="N10876" s="524" t="s">
        <v>2692</v>
      </c>
      <c r="O10876" s="527">
        <v>841</v>
      </c>
      <c r="P10876" s="525">
        <v>1</v>
      </c>
      <c r="Q10876" s="10">
        <f t="shared" si="691"/>
        <v>841</v>
      </c>
    </row>
    <row r="10877" spans="2:17" ht="20.25" customHeight="1">
      <c r="B10877" s="10" t="str">
        <f t="shared" si="688"/>
        <v>دستكش ضد برش سبك938</v>
      </c>
      <c r="C10877" s="10" t="str">
        <f t="shared" si="689"/>
        <v>دستكش ضد برش سبك1404/08/04938</v>
      </c>
      <c r="D10877" s="10" t="str">
        <f>IFERROR(IF(تحویلی!$E$1="","",IF(NOSA!O10877=تحویلی!$E$1,تحویلی!$E$1&amp;COUNTIF(NOSA!$O$1:O10877,تحویلی!$E$1),"")),"")</f>
        <v/>
      </c>
      <c r="E10877" s="10" t="str">
        <f t="shared" si="690"/>
        <v>9818938</v>
      </c>
      <c r="F10877" s="10" t="str">
        <f>IFERROR(VLOOKUP(I10877,DATABASE!$N:$O,2,FALSE),"")</f>
        <v>دستكش ضد برش سبك</v>
      </c>
      <c r="G10877" s="524" t="s">
        <v>4382</v>
      </c>
      <c r="H10877" s="525">
        <v>9818</v>
      </c>
      <c r="I10877" s="524" t="s">
        <v>1442</v>
      </c>
      <c r="J10877" s="524" t="s">
        <v>4602</v>
      </c>
      <c r="K10877" s="526">
        <v>1</v>
      </c>
      <c r="L10877" s="524" t="s">
        <v>3</v>
      </c>
      <c r="M10877" s="524" t="s">
        <v>4603</v>
      </c>
      <c r="N10877" s="524" t="s">
        <v>3983</v>
      </c>
      <c r="O10877" s="527">
        <v>938</v>
      </c>
      <c r="P10877" s="525">
        <v>0</v>
      </c>
      <c r="Q10877" s="10">
        <f t="shared" si="691"/>
        <v>938</v>
      </c>
    </row>
    <row r="10878" spans="2:17" ht="20.25" customHeight="1">
      <c r="B10878" s="10" t="str">
        <f t="shared" si="688"/>
        <v>دستكش ضد برش سبك100011</v>
      </c>
      <c r="C10878" s="10" t="str">
        <f t="shared" si="689"/>
        <v>دستكش ضد برش سبك1404/08/04100011</v>
      </c>
      <c r="D10878" s="10" t="str">
        <f>IFERROR(IF(تحویلی!$E$1="","",IF(NOSA!O10878=تحویلی!$E$1,تحویلی!$E$1&amp;COUNTIF(NOSA!$O$1:O10878,تحویلی!$E$1),"")),"")</f>
        <v/>
      </c>
      <c r="E10878" s="10" t="str">
        <f t="shared" si="690"/>
        <v>9824100011</v>
      </c>
      <c r="F10878" s="10" t="str">
        <f>IFERROR(VLOOKUP(I10878,DATABASE!$N:$O,2,FALSE),"")</f>
        <v>دستكش ضد برش سبك</v>
      </c>
      <c r="G10878" s="524" t="s">
        <v>4382</v>
      </c>
      <c r="H10878" s="525">
        <v>9824</v>
      </c>
      <c r="I10878" s="524" t="s">
        <v>1442</v>
      </c>
      <c r="J10878" s="524" t="s">
        <v>4602</v>
      </c>
      <c r="K10878" s="526">
        <v>1</v>
      </c>
      <c r="L10878" s="524" t="s">
        <v>3</v>
      </c>
      <c r="M10878" s="524" t="s">
        <v>4623</v>
      </c>
      <c r="N10878" s="524" t="s">
        <v>4974</v>
      </c>
      <c r="O10878" s="527">
        <v>100011</v>
      </c>
      <c r="P10878" s="525">
        <v>1</v>
      </c>
      <c r="Q10878" s="10">
        <f t="shared" si="691"/>
        <v>100011</v>
      </c>
    </row>
    <row r="10879" spans="2:17" ht="20.25" customHeight="1">
      <c r="B10879" s="10" t="str">
        <f t="shared" si="688"/>
        <v>دستكش كف مواد سبك733</v>
      </c>
      <c r="C10879" s="10" t="str">
        <f t="shared" si="689"/>
        <v>دستكش كف مواد سبك1404/08/04733</v>
      </c>
      <c r="D10879" s="10" t="str">
        <f>IFERROR(IF(تحویلی!$E$1="","",IF(NOSA!O10879=تحویلی!$E$1,تحویلی!$E$1&amp;COUNTIF(NOSA!$O$1:O10879,تحویلی!$E$1),"")),"")</f>
        <v/>
      </c>
      <c r="E10879" s="10" t="str">
        <f t="shared" si="690"/>
        <v>9825733</v>
      </c>
      <c r="F10879" s="10" t="str">
        <f>IFERROR(VLOOKUP(I10879,DATABASE!$N:$O,2,FALSE),"")</f>
        <v>دستكش كف مواد سبك</v>
      </c>
      <c r="G10879" s="524" t="s">
        <v>4382</v>
      </c>
      <c r="H10879" s="525">
        <v>9825</v>
      </c>
      <c r="I10879" s="524" t="s">
        <v>1456</v>
      </c>
      <c r="J10879" s="524" t="s">
        <v>4605</v>
      </c>
      <c r="K10879" s="526">
        <v>1</v>
      </c>
      <c r="L10879" s="524" t="s">
        <v>3</v>
      </c>
      <c r="M10879" s="524" t="s">
        <v>4603</v>
      </c>
      <c r="N10879" s="524" t="s">
        <v>4966</v>
      </c>
      <c r="O10879" s="527">
        <v>733</v>
      </c>
      <c r="P10879" s="525">
        <v>1</v>
      </c>
      <c r="Q10879" s="10">
        <f t="shared" si="691"/>
        <v>733</v>
      </c>
    </row>
    <row r="10880" spans="2:17" ht="20.25" customHeight="1">
      <c r="B10880" s="10" t="str">
        <f t="shared" si="688"/>
        <v>785</v>
      </c>
      <c r="C10880" s="10" t="str">
        <f t="shared" si="689"/>
        <v>1404/08/04785</v>
      </c>
      <c r="D10880" s="10" t="str">
        <f>IFERROR(IF(تحویلی!$E$1="","",IF(NOSA!O10880=تحویلی!$E$1,تحویلی!$E$1&amp;COUNTIF(NOSA!$O$1:O10880,تحویلی!$E$1),"")),"")</f>
        <v/>
      </c>
      <c r="E10880" s="10" t="str">
        <f t="shared" si="690"/>
        <v>9831785</v>
      </c>
      <c r="F10880" s="10" t="str">
        <f>IFERROR(VLOOKUP(I10880,DATABASE!$N:$O,2,FALSE),"")</f>
        <v/>
      </c>
      <c r="G10880" s="524" t="s">
        <v>4382</v>
      </c>
      <c r="H10880" s="525">
        <v>9831</v>
      </c>
      <c r="I10880" s="524" t="s">
        <v>4977</v>
      </c>
      <c r="J10880" s="524" t="s">
        <v>4978</v>
      </c>
      <c r="K10880" s="526">
        <v>1</v>
      </c>
      <c r="L10880" s="524" t="s">
        <v>28</v>
      </c>
      <c r="M10880" s="524" t="s">
        <v>19</v>
      </c>
      <c r="N10880" s="524" t="s">
        <v>4975</v>
      </c>
      <c r="O10880" s="527">
        <v>785</v>
      </c>
      <c r="P10880" s="525">
        <v>1</v>
      </c>
      <c r="Q10880" s="10">
        <f t="shared" si="691"/>
        <v>785</v>
      </c>
    </row>
    <row r="10881" spans="2:17" ht="20.25" customHeight="1">
      <c r="B10881" s="10" t="str">
        <f t="shared" si="688"/>
        <v>دستكش كف مواد سبك843</v>
      </c>
      <c r="C10881" s="10" t="str">
        <f t="shared" si="689"/>
        <v>دستكش كف مواد سبك1404/08/04843</v>
      </c>
      <c r="D10881" s="10" t="str">
        <f>IFERROR(IF(تحویلی!$E$1="","",IF(NOSA!O10881=تحویلی!$E$1,تحویلی!$E$1&amp;COUNTIF(NOSA!$O$1:O10881,تحویلی!$E$1),"")),"")</f>
        <v/>
      </c>
      <c r="E10881" s="10" t="str">
        <f t="shared" si="690"/>
        <v>9834843</v>
      </c>
      <c r="F10881" s="10" t="str">
        <f>IFERROR(VLOOKUP(I10881,DATABASE!$N:$O,2,FALSE),"")</f>
        <v>دستكش كف مواد سبك</v>
      </c>
      <c r="G10881" s="524" t="s">
        <v>4382</v>
      </c>
      <c r="H10881" s="525">
        <v>9834</v>
      </c>
      <c r="I10881" s="524" t="s">
        <v>1456</v>
      </c>
      <c r="J10881" s="524" t="s">
        <v>4605</v>
      </c>
      <c r="K10881" s="526">
        <v>1</v>
      </c>
      <c r="L10881" s="524" t="s">
        <v>3</v>
      </c>
      <c r="M10881" s="524" t="s">
        <v>4603</v>
      </c>
      <c r="N10881" s="524" t="s">
        <v>2695</v>
      </c>
      <c r="O10881" s="527">
        <v>843</v>
      </c>
      <c r="P10881" s="525">
        <v>1</v>
      </c>
      <c r="Q10881" s="10">
        <f t="shared" si="691"/>
        <v>843</v>
      </c>
    </row>
    <row r="10882" spans="2:17" ht="20.25" customHeight="1">
      <c r="B10882" s="10" t="str">
        <f t="shared" si="688"/>
        <v>دستكش ضد برش سبك170</v>
      </c>
      <c r="C10882" s="10" t="str">
        <f t="shared" si="689"/>
        <v>دستكش ضد برش سبك1404/08/04170</v>
      </c>
      <c r="D10882" s="10" t="str">
        <f>IFERROR(IF(تحویلی!$E$1="","",IF(NOSA!O10882=تحویلی!$E$1,تحویلی!$E$1&amp;COUNTIF(NOSA!$O$1:O10882,تحویلی!$E$1),"")),"")</f>
        <v/>
      </c>
      <c r="E10882" s="10" t="str">
        <f t="shared" si="690"/>
        <v>9847170</v>
      </c>
      <c r="F10882" s="10" t="str">
        <f>IFERROR(VLOOKUP(I10882,DATABASE!$N:$O,2,FALSE),"")</f>
        <v>دستكش ضد برش سبك</v>
      </c>
      <c r="G10882" s="524" t="s">
        <v>4382</v>
      </c>
      <c r="H10882" s="525">
        <v>9847</v>
      </c>
      <c r="I10882" s="524" t="s">
        <v>1442</v>
      </c>
      <c r="J10882" s="524" t="s">
        <v>4602</v>
      </c>
      <c r="K10882" s="526">
        <v>1</v>
      </c>
      <c r="L10882" s="524" t="s">
        <v>3</v>
      </c>
      <c r="M10882" s="524" t="s">
        <v>4623</v>
      </c>
      <c r="N10882" s="524" t="s">
        <v>4624</v>
      </c>
      <c r="O10882" s="527">
        <v>170</v>
      </c>
      <c r="P10882" s="525">
        <v>1</v>
      </c>
      <c r="Q10882" s="10">
        <f t="shared" si="691"/>
        <v>170</v>
      </c>
    </row>
    <row r="10883" spans="2:17" ht="20.25" customHeight="1">
      <c r="B10883" s="10" t="str">
        <f t="shared" si="688"/>
        <v>دستكش كف دوبل چرمي170</v>
      </c>
      <c r="C10883" s="10" t="str">
        <f t="shared" si="689"/>
        <v>دستكش كف دوبل چرمي1404/08/04170</v>
      </c>
      <c r="D10883" s="10" t="str">
        <f>IFERROR(IF(تحویلی!$E$1="","",IF(NOSA!O10883=تحویلی!$E$1,تحویلی!$E$1&amp;COUNTIF(NOSA!$O$1:O10883,تحویلی!$E$1),"")),"")</f>
        <v/>
      </c>
      <c r="E10883" s="10" t="str">
        <f t="shared" si="690"/>
        <v>9847170</v>
      </c>
      <c r="F10883" s="10" t="str">
        <f>IFERROR(VLOOKUP(I10883,DATABASE!$N:$O,2,FALSE),"")</f>
        <v>دستكش كف دوبل چرمي</v>
      </c>
      <c r="G10883" s="524" t="s">
        <v>4382</v>
      </c>
      <c r="H10883" s="525">
        <v>9847</v>
      </c>
      <c r="I10883" s="524" t="s">
        <v>1683</v>
      </c>
      <c r="J10883" s="524" t="s">
        <v>4636</v>
      </c>
      <c r="K10883" s="526">
        <v>1</v>
      </c>
      <c r="L10883" s="524" t="s">
        <v>3</v>
      </c>
      <c r="M10883" s="524" t="s">
        <v>4623</v>
      </c>
      <c r="N10883" s="524" t="s">
        <v>4624</v>
      </c>
      <c r="O10883" s="527">
        <v>170</v>
      </c>
      <c r="P10883" s="525">
        <v>1</v>
      </c>
      <c r="Q10883" s="10">
        <f t="shared" si="691"/>
        <v>170</v>
      </c>
    </row>
    <row r="10884" spans="2:17" ht="20.25" customHeight="1">
      <c r="B10884" s="10" t="str">
        <f t="shared" si="688"/>
        <v>دستكش ساق بلند نسوز402</v>
      </c>
      <c r="C10884" s="10" t="str">
        <f t="shared" si="689"/>
        <v>دستكش ساق بلند نسوز1404/08/04402</v>
      </c>
      <c r="D10884" s="10" t="str">
        <f>IFERROR(IF(تحویلی!$E$1="","",IF(NOSA!O10884=تحویلی!$E$1,تحویلی!$E$1&amp;COUNTIF(NOSA!$O$1:O10884,تحویلی!$E$1),"")),"")</f>
        <v/>
      </c>
      <c r="E10884" s="10" t="str">
        <f t="shared" si="690"/>
        <v>9848402</v>
      </c>
      <c r="F10884" s="10" t="str">
        <f>IFERROR(VLOOKUP(I10884,DATABASE!$N:$O,2,FALSE),"")</f>
        <v>دستكش ساق بلند نسوز</v>
      </c>
      <c r="G10884" s="524" t="s">
        <v>4382</v>
      </c>
      <c r="H10884" s="525">
        <v>9848</v>
      </c>
      <c r="I10884" s="524" t="s">
        <v>1461</v>
      </c>
      <c r="J10884" s="524" t="s">
        <v>4643</v>
      </c>
      <c r="K10884" s="526">
        <v>1</v>
      </c>
      <c r="L10884" s="524" t="s">
        <v>3</v>
      </c>
      <c r="M10884" s="524" t="s">
        <v>4608</v>
      </c>
      <c r="N10884" s="524" t="s">
        <v>4683</v>
      </c>
      <c r="O10884" s="527">
        <v>402</v>
      </c>
      <c r="P10884" s="525">
        <v>1</v>
      </c>
      <c r="Q10884" s="10">
        <f t="shared" si="691"/>
        <v>402</v>
      </c>
    </row>
    <row r="10885" spans="2:17" ht="20.25" customHeight="1">
      <c r="B10885" s="10" t="str">
        <f t="shared" si="688"/>
        <v>دستكش ضد برش سبك719</v>
      </c>
      <c r="C10885" s="10" t="str">
        <f t="shared" si="689"/>
        <v>دستكش ضد برش سبك1404/08/04719</v>
      </c>
      <c r="D10885" s="10" t="str">
        <f>IFERROR(IF(تحویلی!$E$1="","",IF(NOSA!O10885=تحویلی!$E$1,تحویلی!$E$1&amp;COUNTIF(NOSA!$O$1:O10885,تحویلی!$E$1),"")),"")</f>
        <v/>
      </c>
      <c r="E10885" s="10" t="str">
        <f t="shared" si="690"/>
        <v>9851719</v>
      </c>
      <c r="F10885" s="10" t="str">
        <f>IFERROR(VLOOKUP(I10885,DATABASE!$N:$O,2,FALSE),"")</f>
        <v>دستكش ضد برش سبك</v>
      </c>
      <c r="G10885" s="524" t="s">
        <v>4382</v>
      </c>
      <c r="H10885" s="525">
        <v>9851</v>
      </c>
      <c r="I10885" s="524" t="s">
        <v>1442</v>
      </c>
      <c r="J10885" s="524" t="s">
        <v>4602</v>
      </c>
      <c r="K10885" s="526">
        <v>1</v>
      </c>
      <c r="L10885" s="524" t="s">
        <v>3</v>
      </c>
      <c r="M10885" s="524" t="s">
        <v>4603</v>
      </c>
      <c r="N10885" s="524" t="s">
        <v>886</v>
      </c>
      <c r="O10885" s="527">
        <v>719</v>
      </c>
      <c r="P10885" s="525">
        <v>1</v>
      </c>
      <c r="Q10885" s="10">
        <f t="shared" si="691"/>
        <v>719</v>
      </c>
    </row>
    <row r="10886" spans="2:17" ht="20.25" customHeight="1">
      <c r="B10886" s="10" t="str">
        <f t="shared" si="688"/>
        <v>ماسك بهداشتي يكبار مصرف608</v>
      </c>
      <c r="C10886" s="10" t="str">
        <f t="shared" si="689"/>
        <v>ماسك بهداشتي يكبار مصرف1404/08/05608</v>
      </c>
      <c r="D10886" s="10" t="str">
        <f>IFERROR(IF(تحویلی!$E$1="","",IF(NOSA!O10886=تحویلی!$E$1,تحویلی!$E$1&amp;COUNTIF(NOSA!$O$1:O10886,تحویلی!$E$1),"")),"")</f>
        <v/>
      </c>
      <c r="E10886" s="10" t="str">
        <f t="shared" si="690"/>
        <v>9856608</v>
      </c>
      <c r="F10886" s="10" t="str">
        <f>IFERROR(VLOOKUP(I10886,DATABASE!$N:$O,2,FALSE),"")</f>
        <v>ماسك بهداشتي يكبار مصرف</v>
      </c>
      <c r="G10886" s="528" t="s">
        <v>4383</v>
      </c>
      <c r="H10886" s="529">
        <v>9856</v>
      </c>
      <c r="I10886" s="528" t="s">
        <v>1761</v>
      </c>
      <c r="J10886" s="528" t="s">
        <v>4861</v>
      </c>
      <c r="K10886" s="530">
        <v>150</v>
      </c>
      <c r="L10886" s="528" t="s">
        <v>8</v>
      </c>
      <c r="M10886" s="528" t="s">
        <v>63</v>
      </c>
      <c r="N10886" s="528" t="s">
        <v>1957</v>
      </c>
      <c r="O10886" s="531">
        <v>608</v>
      </c>
      <c r="P10886" s="529">
        <v>0</v>
      </c>
      <c r="Q10886" s="10">
        <f t="shared" si="691"/>
        <v>608</v>
      </c>
    </row>
    <row r="10887" spans="2:17" ht="20.25" customHeight="1">
      <c r="B10887" s="10" t="str">
        <f t="shared" si="688"/>
        <v>608</v>
      </c>
      <c r="C10887" s="10" t="str">
        <f t="shared" si="689"/>
        <v>1404/08/05608</v>
      </c>
      <c r="D10887" s="10" t="str">
        <f>IFERROR(IF(تحویلی!$E$1="","",IF(NOSA!O10887=تحویلی!$E$1,تحویلی!$E$1&amp;COUNTIF(NOSA!$O$1:O10887,تحویلی!$E$1),"")),"")</f>
        <v/>
      </c>
      <c r="E10887" s="10" t="str">
        <f t="shared" si="690"/>
        <v>9856608</v>
      </c>
      <c r="F10887" s="10" t="str">
        <f>IFERROR(VLOOKUP(I10887,DATABASE!$N:$O,2,FALSE),"")</f>
        <v/>
      </c>
      <c r="G10887" s="528" t="s">
        <v>4383</v>
      </c>
      <c r="H10887" s="529">
        <v>9856</v>
      </c>
      <c r="I10887" s="528" t="s">
        <v>2624</v>
      </c>
      <c r="J10887" s="528" t="s">
        <v>4979</v>
      </c>
      <c r="K10887" s="530">
        <v>40</v>
      </c>
      <c r="L10887" s="528" t="s">
        <v>8</v>
      </c>
      <c r="M10887" s="528" t="s">
        <v>63</v>
      </c>
      <c r="N10887" s="528" t="s">
        <v>1957</v>
      </c>
      <c r="O10887" s="531">
        <v>608</v>
      </c>
      <c r="P10887" s="529">
        <v>0</v>
      </c>
      <c r="Q10887" s="10">
        <f t="shared" si="691"/>
        <v>608</v>
      </c>
    </row>
    <row r="10888" spans="2:17" ht="20.25" customHeight="1">
      <c r="B10888" s="10" t="str">
        <f t="shared" si="688"/>
        <v>دستكش كف دوبل چرمي697</v>
      </c>
      <c r="C10888" s="10" t="str">
        <f t="shared" si="689"/>
        <v>دستكش كف دوبل چرمي1404/08/05697</v>
      </c>
      <c r="D10888" s="10" t="str">
        <f>IFERROR(IF(تحویلی!$E$1="","",IF(NOSA!O10888=تحویلی!$E$1,تحویلی!$E$1&amp;COUNTIF(NOSA!$O$1:O10888,تحویلی!$E$1),"")),"")</f>
        <v/>
      </c>
      <c r="E10888" s="10" t="str">
        <f t="shared" si="690"/>
        <v>9858697</v>
      </c>
      <c r="F10888" s="10" t="str">
        <f>IFERROR(VLOOKUP(I10888,DATABASE!$N:$O,2,FALSE),"")</f>
        <v>دستكش كف دوبل چرمي</v>
      </c>
      <c r="G10888" s="528" t="s">
        <v>4383</v>
      </c>
      <c r="H10888" s="529">
        <v>9858</v>
      </c>
      <c r="I10888" s="528" t="s">
        <v>1683</v>
      </c>
      <c r="J10888" s="528" t="s">
        <v>4636</v>
      </c>
      <c r="K10888" s="530">
        <v>1</v>
      </c>
      <c r="L10888" s="528" t="s">
        <v>3</v>
      </c>
      <c r="M10888" s="528" t="s">
        <v>25</v>
      </c>
      <c r="N10888" s="528" t="s">
        <v>4793</v>
      </c>
      <c r="O10888" s="531">
        <v>697</v>
      </c>
      <c r="P10888" s="529">
        <v>1</v>
      </c>
      <c r="Q10888" s="10">
        <f t="shared" si="691"/>
        <v>697</v>
      </c>
    </row>
    <row r="10889" spans="2:17" ht="20.25" customHeight="1">
      <c r="B10889" s="10" t="str">
        <f t="shared" si="688"/>
        <v>دستكش ضد برش سبك894</v>
      </c>
      <c r="C10889" s="10" t="str">
        <f t="shared" si="689"/>
        <v>دستكش ضد برش سبك1404/08/05894</v>
      </c>
      <c r="D10889" s="10" t="str">
        <f>IFERROR(IF(تحویلی!$E$1="","",IF(NOSA!O10889=تحویلی!$E$1,تحویلی!$E$1&amp;COUNTIF(NOSA!$O$1:O10889,تحویلی!$E$1),"")),"")</f>
        <v/>
      </c>
      <c r="E10889" s="10" t="str">
        <f t="shared" si="690"/>
        <v>9859894</v>
      </c>
      <c r="F10889" s="10" t="str">
        <f>IFERROR(VLOOKUP(I10889,DATABASE!$N:$O,2,FALSE),"")</f>
        <v>دستكش ضد برش سبك</v>
      </c>
      <c r="G10889" s="528" t="s">
        <v>4383</v>
      </c>
      <c r="H10889" s="529">
        <v>9859</v>
      </c>
      <c r="I10889" s="528" t="s">
        <v>1442</v>
      </c>
      <c r="J10889" s="528" t="s">
        <v>4602</v>
      </c>
      <c r="K10889" s="530">
        <v>1</v>
      </c>
      <c r="L10889" s="528" t="s">
        <v>3</v>
      </c>
      <c r="M10889" s="528" t="s">
        <v>40</v>
      </c>
      <c r="N10889" s="528" t="s">
        <v>4613</v>
      </c>
      <c r="O10889" s="531">
        <v>894</v>
      </c>
      <c r="P10889" s="529">
        <v>1</v>
      </c>
      <c r="Q10889" s="10">
        <f t="shared" si="691"/>
        <v>894</v>
      </c>
    </row>
    <row r="10890" spans="2:17" ht="20.25" customHeight="1">
      <c r="B10890" s="10" t="str">
        <f t="shared" si="688"/>
        <v>بند كفش460</v>
      </c>
      <c r="C10890" s="10" t="str">
        <f t="shared" si="689"/>
        <v>بند كفش1404/08/05460</v>
      </c>
      <c r="D10890" s="10" t="str">
        <f>IFERROR(IF(تحویلی!$E$1="","",IF(NOSA!O10890=تحویلی!$E$1,تحویلی!$E$1&amp;COUNTIF(NOSA!$O$1:O10890,تحویلی!$E$1),"")),"")</f>
        <v/>
      </c>
      <c r="E10890" s="10" t="str">
        <f t="shared" si="690"/>
        <v>9884460</v>
      </c>
      <c r="F10890" s="10" t="str">
        <f>IFERROR(VLOOKUP(I10890,DATABASE!$N:$O,2,FALSE),"")</f>
        <v>بند كفش</v>
      </c>
      <c r="G10890" s="528" t="s">
        <v>4383</v>
      </c>
      <c r="H10890" s="529">
        <v>9884</v>
      </c>
      <c r="I10890" s="528" t="s">
        <v>1462</v>
      </c>
      <c r="J10890" s="528" t="s">
        <v>4707</v>
      </c>
      <c r="K10890" s="530">
        <v>1</v>
      </c>
      <c r="L10890" s="528" t="s">
        <v>3</v>
      </c>
      <c r="M10890" s="528" t="s">
        <v>4603</v>
      </c>
      <c r="N10890" s="528" t="s">
        <v>1302</v>
      </c>
      <c r="O10890" s="531">
        <v>460</v>
      </c>
      <c r="P10890" s="529">
        <v>0</v>
      </c>
      <c r="Q10890" s="10">
        <f t="shared" si="691"/>
        <v>460</v>
      </c>
    </row>
    <row r="10891" spans="2:17" ht="20.25" customHeight="1">
      <c r="B10891" s="10" t="str">
        <f t="shared" si="688"/>
        <v>شلوار فرم انتظامات672</v>
      </c>
      <c r="C10891" s="10" t="str">
        <f t="shared" si="689"/>
        <v>شلوار فرم انتظامات1404/08/05672</v>
      </c>
      <c r="D10891" s="10" t="str">
        <f>IFERROR(IF(تحویلی!$E$1="","",IF(NOSA!O10891=تحویلی!$E$1,تحویلی!$E$1&amp;COUNTIF(NOSA!$O$1:O10891,تحویلی!$E$1),"")),"")</f>
        <v/>
      </c>
      <c r="E10891" s="10" t="str">
        <f t="shared" si="690"/>
        <v>9886672</v>
      </c>
      <c r="F10891" s="10" t="str">
        <f>IFERROR(VLOOKUP(I10891,DATABASE!$N:$O,2,FALSE),"")</f>
        <v>شلوار فرم انتظامات</v>
      </c>
      <c r="G10891" s="528" t="s">
        <v>4383</v>
      </c>
      <c r="H10891" s="529">
        <v>9886</v>
      </c>
      <c r="I10891" s="528" t="s">
        <v>2298</v>
      </c>
      <c r="J10891" s="528" t="s">
        <v>4929</v>
      </c>
      <c r="K10891" s="530">
        <v>1</v>
      </c>
      <c r="L10891" s="528" t="s">
        <v>28</v>
      </c>
      <c r="M10891" s="528" t="s">
        <v>4603</v>
      </c>
      <c r="N10891" s="528" t="s">
        <v>4716</v>
      </c>
      <c r="O10891" s="531">
        <v>672</v>
      </c>
      <c r="P10891" s="529">
        <v>1</v>
      </c>
      <c r="Q10891" s="10">
        <f t="shared" si="691"/>
        <v>672</v>
      </c>
    </row>
    <row r="10892" spans="2:17" ht="20.25" customHeight="1">
      <c r="B10892" s="10" t="str">
        <f t="shared" si="688"/>
        <v>دستكش كف مواد سبك698</v>
      </c>
      <c r="C10892" s="10" t="str">
        <f t="shared" si="689"/>
        <v>دستكش كف مواد سبك1404/08/05698</v>
      </c>
      <c r="D10892" s="10" t="str">
        <f>IFERROR(IF(تحویلی!$E$1="","",IF(NOSA!O10892=تحویلی!$E$1,تحویلی!$E$1&amp;COUNTIF(NOSA!$O$1:O10892,تحویلی!$E$1),"")),"")</f>
        <v/>
      </c>
      <c r="E10892" s="10" t="str">
        <f t="shared" si="690"/>
        <v>9888698</v>
      </c>
      <c r="F10892" s="10" t="str">
        <f>IFERROR(VLOOKUP(I10892,DATABASE!$N:$O,2,FALSE),"")</f>
        <v>دستكش كف مواد سبك</v>
      </c>
      <c r="G10892" s="528" t="s">
        <v>4383</v>
      </c>
      <c r="H10892" s="529">
        <v>9888</v>
      </c>
      <c r="I10892" s="528" t="s">
        <v>1456</v>
      </c>
      <c r="J10892" s="528" t="s">
        <v>4605</v>
      </c>
      <c r="K10892" s="530">
        <v>1</v>
      </c>
      <c r="L10892" s="528" t="s">
        <v>3</v>
      </c>
      <c r="M10892" s="528" t="s">
        <v>4608</v>
      </c>
      <c r="N10892" s="528" t="s">
        <v>1848</v>
      </c>
      <c r="O10892" s="531">
        <v>698</v>
      </c>
      <c r="P10892" s="529">
        <v>1</v>
      </c>
      <c r="Q10892" s="10">
        <f t="shared" si="691"/>
        <v>698</v>
      </c>
    </row>
    <row r="10893" spans="2:17" ht="20.25" customHeight="1">
      <c r="B10893" s="10" t="str">
        <f t="shared" si="688"/>
        <v>عينك رويت مذاب155</v>
      </c>
      <c r="C10893" s="10" t="str">
        <f t="shared" si="689"/>
        <v>عينك رويت مذاب1404/08/06155</v>
      </c>
      <c r="D10893" s="10" t="str">
        <f>IFERROR(IF(تحویلی!$E$1="","",IF(NOSA!O10893=تحویلی!$E$1,تحویلی!$E$1&amp;COUNTIF(NOSA!$O$1:O10893,تحویلی!$E$1),"")),"")</f>
        <v/>
      </c>
      <c r="E10893" s="10" t="str">
        <f t="shared" si="690"/>
        <v>9890155</v>
      </c>
      <c r="F10893" s="10" t="str">
        <f>IFERROR(VLOOKUP(I10893,DATABASE!$N:$O,2,FALSE),"")</f>
        <v>عينك رويت مذاب</v>
      </c>
      <c r="G10893" s="528" t="s">
        <v>4384</v>
      </c>
      <c r="H10893" s="528">
        <v>9890</v>
      </c>
      <c r="I10893" s="528" t="s">
        <v>2323</v>
      </c>
      <c r="J10893" s="528" t="s">
        <v>4981</v>
      </c>
      <c r="K10893" s="528">
        <v>1</v>
      </c>
      <c r="L10893" s="528" t="s">
        <v>8</v>
      </c>
      <c r="M10893" s="528" t="s">
        <v>4608</v>
      </c>
      <c r="N10893" s="528" t="s">
        <v>4763</v>
      </c>
      <c r="O10893" s="531">
        <v>155</v>
      </c>
      <c r="P10893" s="528">
        <v>0</v>
      </c>
      <c r="Q10893" s="10">
        <f t="shared" si="691"/>
        <v>155</v>
      </c>
    </row>
    <row r="10894" spans="2:17" ht="20.25" customHeight="1">
      <c r="B10894" s="10" t="str">
        <f t="shared" si="688"/>
        <v>كفش ايمني580</v>
      </c>
      <c r="C10894" s="10" t="str">
        <f t="shared" si="689"/>
        <v>كفش ايمني1404/08/06580</v>
      </c>
      <c r="D10894" s="10" t="str">
        <f>IFERROR(IF(تحویلی!$E$1="","",IF(NOSA!O10894=تحویلی!$E$1,تحویلی!$E$1&amp;COUNTIF(NOSA!$O$1:O10894,تحویلی!$E$1),"")),"")</f>
        <v/>
      </c>
      <c r="E10894" s="10" t="str">
        <f t="shared" si="690"/>
        <v>9913580</v>
      </c>
      <c r="F10894" s="10" t="str">
        <f>IFERROR(VLOOKUP(I10894,DATABASE!$N:$O,2,FALSE),"")</f>
        <v>كفش ايمني</v>
      </c>
      <c r="G10894" s="528" t="s">
        <v>4384</v>
      </c>
      <c r="H10894" s="528">
        <v>9913</v>
      </c>
      <c r="I10894" s="528" t="s">
        <v>1720</v>
      </c>
      <c r="J10894" s="528" t="s">
        <v>4627</v>
      </c>
      <c r="K10894" s="528">
        <v>1</v>
      </c>
      <c r="L10894" s="528" t="s">
        <v>3</v>
      </c>
      <c r="M10894" s="528" t="s">
        <v>4603</v>
      </c>
      <c r="N10894" s="528" t="s">
        <v>4656</v>
      </c>
      <c r="O10894" s="531">
        <v>580</v>
      </c>
      <c r="P10894" s="528">
        <v>1</v>
      </c>
      <c r="Q10894" s="10">
        <f t="shared" si="691"/>
        <v>580</v>
      </c>
    </row>
    <row r="10895" spans="2:17" ht="20.25" customHeight="1">
      <c r="B10895" s="10" t="str">
        <f t="shared" ref="B10895:B10958" si="692">F10895&amp;Q10895</f>
        <v>كفش ايمني عايق برق953</v>
      </c>
      <c r="C10895" s="10" t="str">
        <f t="shared" ref="C10895:C10958" si="693">F10895&amp;G10895&amp;O10895</f>
        <v>كفش ايمني عايق برق1404/08/06953</v>
      </c>
      <c r="D10895" s="10" t="str">
        <f>IFERROR(IF(تحویلی!$E$1="","",IF(NOSA!O10895=تحویلی!$E$1,تحویلی!$E$1&amp;COUNTIF(NOSA!$O$1:O10895,تحویلی!$E$1),"")),"")</f>
        <v/>
      </c>
      <c r="E10895" s="10" t="str">
        <f t="shared" ref="E10895:E10958" si="694">H10895&amp;O10895</f>
        <v>9918953</v>
      </c>
      <c r="F10895" s="10" t="str">
        <f>IFERROR(VLOOKUP(I10895,DATABASE!$N:$O,2,FALSE),"")</f>
        <v>كفش ايمني عايق برق</v>
      </c>
      <c r="G10895" s="528" t="s">
        <v>4384</v>
      </c>
      <c r="H10895" s="528">
        <v>9918</v>
      </c>
      <c r="I10895" s="528" t="s">
        <v>1610</v>
      </c>
      <c r="J10895" s="528" t="s">
        <v>4653</v>
      </c>
      <c r="K10895" s="528">
        <v>1</v>
      </c>
      <c r="L10895" s="528" t="s">
        <v>3</v>
      </c>
      <c r="M10895" s="528" t="s">
        <v>4603</v>
      </c>
      <c r="N10895" s="528" t="s">
        <v>4706</v>
      </c>
      <c r="O10895" s="531">
        <v>953</v>
      </c>
      <c r="P10895" s="528">
        <v>1</v>
      </c>
      <c r="Q10895" s="10">
        <f t="shared" si="691"/>
        <v>953</v>
      </c>
    </row>
    <row r="10896" spans="2:17" ht="20.25" customHeight="1">
      <c r="B10896" s="10" t="str">
        <f t="shared" si="692"/>
        <v>لباس كار ديرسوز(بلوز و شلوار)829</v>
      </c>
      <c r="C10896" s="10" t="str">
        <f t="shared" si="693"/>
        <v>لباس كار ديرسوز(بلوز و شلوار)1404/08/06829</v>
      </c>
      <c r="D10896" s="10" t="str">
        <f>IFERROR(IF(تحویلی!$E$1="","",IF(NOSA!O10896=تحویلی!$E$1,تحویلی!$E$1&amp;COUNTIF(NOSA!$O$1:O10896,تحویلی!$E$1),"")),"")</f>
        <v/>
      </c>
      <c r="E10896" s="10" t="str">
        <f t="shared" si="694"/>
        <v>9922829</v>
      </c>
      <c r="F10896" s="10" t="str">
        <f>IFERROR(VLOOKUP(I10896,DATABASE!$N:$O,2,FALSE),"")</f>
        <v>لباس كار ديرسوز(بلوز و شلوار)</v>
      </c>
      <c r="G10896" s="528" t="s">
        <v>4384</v>
      </c>
      <c r="H10896" s="528">
        <v>9922</v>
      </c>
      <c r="I10896" s="528" t="s">
        <v>1466</v>
      </c>
      <c r="J10896" s="528" t="s">
        <v>4858</v>
      </c>
      <c r="K10896" s="528">
        <v>1</v>
      </c>
      <c r="L10896" s="528" t="s">
        <v>28</v>
      </c>
      <c r="M10896" s="528" t="s">
        <v>4608</v>
      </c>
      <c r="N10896" s="528" t="s">
        <v>2620</v>
      </c>
      <c r="O10896" s="531">
        <v>829</v>
      </c>
      <c r="P10896" s="528">
        <v>1</v>
      </c>
      <c r="Q10896" s="10">
        <f t="shared" si="691"/>
        <v>829</v>
      </c>
    </row>
    <row r="10897" spans="2:17" ht="20.25" customHeight="1">
      <c r="B10897" s="10" t="str">
        <f t="shared" si="692"/>
        <v>چكمه ايمني نسوز829</v>
      </c>
      <c r="C10897" s="10" t="str">
        <f t="shared" si="693"/>
        <v>چكمه ايمني نسوز1404/08/06829</v>
      </c>
      <c r="D10897" s="10" t="str">
        <f>IFERROR(IF(تحویلی!$E$1="","",IF(NOSA!O10897=تحویلی!$E$1,تحویلی!$E$1&amp;COUNTIF(NOSA!$O$1:O10897,تحویلی!$E$1),"")),"")</f>
        <v/>
      </c>
      <c r="E10897" s="10" t="str">
        <f t="shared" si="694"/>
        <v>9922829</v>
      </c>
      <c r="F10897" s="10" t="str">
        <f>IFERROR(VLOOKUP(I10897,DATABASE!$N:$O,2,FALSE),"")</f>
        <v>چكمه ايمني نسوز</v>
      </c>
      <c r="G10897" s="528" t="s">
        <v>4384</v>
      </c>
      <c r="H10897" s="528">
        <v>9922</v>
      </c>
      <c r="I10897" s="528" t="s">
        <v>1666</v>
      </c>
      <c r="J10897" s="528" t="s">
        <v>4670</v>
      </c>
      <c r="K10897" s="528">
        <v>1</v>
      </c>
      <c r="L10897" s="528" t="s">
        <v>3</v>
      </c>
      <c r="M10897" s="528" t="s">
        <v>4608</v>
      </c>
      <c r="N10897" s="528" t="s">
        <v>2620</v>
      </c>
      <c r="O10897" s="531">
        <v>829</v>
      </c>
      <c r="P10897" s="528">
        <v>1</v>
      </c>
      <c r="Q10897" s="10">
        <f t="shared" si="691"/>
        <v>829</v>
      </c>
    </row>
    <row r="10898" spans="2:17" ht="20.25" customHeight="1">
      <c r="B10898" s="10" t="str">
        <f t="shared" si="692"/>
        <v>پوتين ايمني نسوز83</v>
      </c>
      <c r="C10898" s="10" t="str">
        <f t="shared" si="693"/>
        <v>پوتين ايمني نسوز1404/08/0683</v>
      </c>
      <c r="D10898" s="10" t="str">
        <f>IFERROR(IF(تحویلی!$E$1="","",IF(NOSA!O10898=تحویلی!$E$1,تحویلی!$E$1&amp;COUNTIF(NOSA!$O$1:O10898,تحویلی!$E$1),"")),"")</f>
        <v/>
      </c>
      <c r="E10898" s="10" t="str">
        <f t="shared" si="694"/>
        <v>992483</v>
      </c>
      <c r="F10898" s="10" t="str">
        <f>IFERROR(VLOOKUP(I10898,DATABASE!$N:$O,2,FALSE),"")</f>
        <v>پوتين ايمني نسوز</v>
      </c>
      <c r="G10898" s="528" t="s">
        <v>4384</v>
      </c>
      <c r="H10898" s="528">
        <v>9924</v>
      </c>
      <c r="I10898" s="528" t="s">
        <v>1648</v>
      </c>
      <c r="J10898" s="528" t="s">
        <v>4675</v>
      </c>
      <c r="K10898" s="528">
        <v>1</v>
      </c>
      <c r="L10898" s="528" t="s">
        <v>3</v>
      </c>
      <c r="M10898" s="528" t="s">
        <v>43</v>
      </c>
      <c r="N10898" s="528" t="s">
        <v>1072</v>
      </c>
      <c r="O10898" s="531">
        <v>83</v>
      </c>
      <c r="P10898" s="528">
        <v>1</v>
      </c>
      <c r="Q10898" s="10">
        <f t="shared" si="691"/>
        <v>83</v>
      </c>
    </row>
    <row r="10899" spans="2:17" ht="20.25" customHeight="1">
      <c r="B10899" s="10" t="str">
        <f t="shared" si="692"/>
        <v>عينك سنگ زني بغل توري277</v>
      </c>
      <c r="C10899" s="10" t="str">
        <f t="shared" si="693"/>
        <v>عينك سنگ زني بغل توري1404/08/06277</v>
      </c>
      <c r="D10899" s="10" t="str">
        <f>IFERROR(IF(تحویلی!$E$1="","",IF(NOSA!O10899=تحویلی!$E$1,تحویلی!$E$1&amp;COUNTIF(NOSA!$O$1:O10899,تحویلی!$E$1),"")),"")</f>
        <v/>
      </c>
      <c r="E10899" s="10" t="str">
        <f t="shared" si="694"/>
        <v>9926277</v>
      </c>
      <c r="F10899" s="10" t="str">
        <f>IFERROR(VLOOKUP(I10899,DATABASE!$N:$O,2,FALSE),"")</f>
        <v>عينك سنگ زني بغل توري</v>
      </c>
      <c r="G10899" s="528" t="s">
        <v>4384</v>
      </c>
      <c r="H10899" s="528">
        <v>9926</v>
      </c>
      <c r="I10899" s="528" t="s">
        <v>1519</v>
      </c>
      <c r="J10899" s="528" t="s">
        <v>4982</v>
      </c>
      <c r="K10899" s="528">
        <v>1</v>
      </c>
      <c r="L10899" s="528" t="s">
        <v>8</v>
      </c>
      <c r="M10899" s="528" t="s">
        <v>4603</v>
      </c>
      <c r="N10899" s="528" t="s">
        <v>4838</v>
      </c>
      <c r="O10899" s="531">
        <v>277</v>
      </c>
      <c r="P10899" s="528">
        <v>1</v>
      </c>
      <c r="Q10899" s="10">
        <f t="shared" si="691"/>
        <v>277</v>
      </c>
    </row>
    <row r="10900" spans="2:17" ht="20.25" customHeight="1">
      <c r="B10900" s="10" t="str">
        <f t="shared" si="692"/>
        <v>دستكش ضد برش سبك294</v>
      </c>
      <c r="C10900" s="10" t="str">
        <f t="shared" si="693"/>
        <v>دستكش ضد برش سبك1404/08/06294</v>
      </c>
      <c r="D10900" s="10" t="str">
        <f>IFERROR(IF(تحویلی!$E$1="","",IF(NOSA!O10900=تحویلی!$E$1,تحویلی!$E$1&amp;COUNTIF(NOSA!$O$1:O10900,تحویلی!$E$1),"")),"")</f>
        <v/>
      </c>
      <c r="E10900" s="10" t="str">
        <f t="shared" si="694"/>
        <v>9927294</v>
      </c>
      <c r="F10900" s="10" t="str">
        <f>IFERROR(VLOOKUP(I10900,DATABASE!$N:$O,2,FALSE),"")</f>
        <v>دستكش ضد برش سبك</v>
      </c>
      <c r="G10900" s="528" t="s">
        <v>4384</v>
      </c>
      <c r="H10900" s="528">
        <v>9927</v>
      </c>
      <c r="I10900" s="528" t="s">
        <v>1442</v>
      </c>
      <c r="J10900" s="528" t="s">
        <v>4602</v>
      </c>
      <c r="K10900" s="528">
        <v>1</v>
      </c>
      <c r="L10900" s="528" t="s">
        <v>3</v>
      </c>
      <c r="M10900" s="528" t="s">
        <v>25</v>
      </c>
      <c r="N10900" s="528" t="s">
        <v>1900</v>
      </c>
      <c r="O10900" s="531">
        <v>294</v>
      </c>
      <c r="P10900" s="528">
        <v>1</v>
      </c>
      <c r="Q10900" s="10">
        <f t="shared" si="691"/>
        <v>294</v>
      </c>
    </row>
    <row r="10901" spans="2:17" ht="20.25" customHeight="1">
      <c r="B10901" s="10" t="str">
        <f t="shared" si="692"/>
        <v>دستكش ضد برش سبك70</v>
      </c>
      <c r="C10901" s="10" t="str">
        <f t="shared" si="693"/>
        <v>دستكش ضد برش سبك1404/08/0770</v>
      </c>
      <c r="D10901" s="10" t="str">
        <f>IFERROR(IF(تحویلی!$E$1="","",IF(NOSA!O10901=تحویلی!$E$1,تحویلی!$E$1&amp;COUNTIF(NOSA!$O$1:O10901,تحویلی!$E$1),"")),"")</f>
        <v/>
      </c>
      <c r="E10901" s="10" t="str">
        <f t="shared" si="694"/>
        <v>993270</v>
      </c>
      <c r="F10901" s="10" t="str">
        <f>IFERROR(VLOOKUP(I10901,DATABASE!$N:$O,2,FALSE),"")</f>
        <v>دستكش ضد برش سبك</v>
      </c>
      <c r="G10901" s="532" t="s">
        <v>4385</v>
      </c>
      <c r="H10901" s="533">
        <v>9932</v>
      </c>
      <c r="I10901" s="532" t="s">
        <v>1442</v>
      </c>
      <c r="J10901" s="532" t="s">
        <v>4602</v>
      </c>
      <c r="K10901" s="534">
        <v>1</v>
      </c>
      <c r="L10901" s="532" t="s">
        <v>3</v>
      </c>
      <c r="M10901" s="532" t="s">
        <v>4623</v>
      </c>
      <c r="N10901" s="532" t="s">
        <v>4639</v>
      </c>
      <c r="O10901" s="535">
        <v>70</v>
      </c>
      <c r="P10901" s="533">
        <v>1</v>
      </c>
      <c r="Q10901" s="10">
        <f t="shared" si="691"/>
        <v>70</v>
      </c>
    </row>
    <row r="10902" spans="2:17" ht="20.25" customHeight="1">
      <c r="B10902" s="10" t="str">
        <f t="shared" si="692"/>
        <v>دستكش كف دوبل چرمي867</v>
      </c>
      <c r="C10902" s="10" t="str">
        <f t="shared" si="693"/>
        <v>دستكش كف دوبل چرمي1404/08/07867</v>
      </c>
      <c r="D10902" s="10" t="str">
        <f>IFERROR(IF(تحویلی!$E$1="","",IF(NOSA!O10902=تحویلی!$E$1,تحویلی!$E$1&amp;COUNTIF(NOSA!$O$1:O10902,تحویلی!$E$1),"")),"")</f>
        <v/>
      </c>
      <c r="E10902" s="10" t="str">
        <f t="shared" si="694"/>
        <v>9934867</v>
      </c>
      <c r="F10902" s="10" t="str">
        <f>IFERROR(VLOOKUP(I10902,DATABASE!$N:$O,2,FALSE),"")</f>
        <v>دستكش كف دوبل چرمي</v>
      </c>
      <c r="G10902" s="532" t="s">
        <v>4385</v>
      </c>
      <c r="H10902" s="533">
        <v>9934</v>
      </c>
      <c r="I10902" s="532" t="s">
        <v>1683</v>
      </c>
      <c r="J10902" s="532" t="s">
        <v>4636</v>
      </c>
      <c r="K10902" s="534">
        <v>1</v>
      </c>
      <c r="L10902" s="532" t="s">
        <v>3</v>
      </c>
      <c r="M10902" s="532" t="s">
        <v>25</v>
      </c>
      <c r="N10902" s="532" t="s">
        <v>3239</v>
      </c>
      <c r="O10902" s="535">
        <v>867</v>
      </c>
      <c r="P10902" s="533">
        <v>1</v>
      </c>
      <c r="Q10902" s="10">
        <f t="shared" si="691"/>
        <v>867</v>
      </c>
    </row>
    <row r="10903" spans="2:17" ht="20.25" customHeight="1">
      <c r="B10903" s="10" t="str">
        <f t="shared" si="692"/>
        <v>گوشي اير پلاگ946</v>
      </c>
      <c r="C10903" s="10" t="str">
        <f t="shared" si="693"/>
        <v>گوشي اير پلاگ1404/08/07946</v>
      </c>
      <c r="D10903" s="10" t="str">
        <f>IFERROR(IF(تحویلی!$E$1="","",IF(NOSA!O10903=تحویلی!$E$1,تحویلی!$E$1&amp;COUNTIF(NOSA!$O$1:O10903,تحویلی!$E$1),"")),"")</f>
        <v/>
      </c>
      <c r="E10903" s="10" t="str">
        <f t="shared" si="694"/>
        <v>9938946</v>
      </c>
      <c r="F10903" s="10" t="str">
        <f>IFERROR(VLOOKUP(I10903,DATABASE!$N:$O,2,FALSE),"")</f>
        <v>گوشي اير پلاگ</v>
      </c>
      <c r="G10903" s="532" t="s">
        <v>4385</v>
      </c>
      <c r="H10903" s="533">
        <v>9938</v>
      </c>
      <c r="I10903" s="532" t="s">
        <v>1581</v>
      </c>
      <c r="J10903" s="532" t="s">
        <v>4655</v>
      </c>
      <c r="K10903" s="534">
        <v>1</v>
      </c>
      <c r="L10903" s="532" t="s">
        <v>8</v>
      </c>
      <c r="M10903" s="532" t="s">
        <v>4603</v>
      </c>
      <c r="N10903" s="532" t="s">
        <v>4984</v>
      </c>
      <c r="O10903" s="535">
        <v>946</v>
      </c>
      <c r="P10903" s="533">
        <v>0</v>
      </c>
      <c r="Q10903" s="10">
        <f t="shared" si="691"/>
        <v>946</v>
      </c>
    </row>
    <row r="10904" spans="2:17" ht="20.25" customHeight="1">
      <c r="B10904" s="10" t="str">
        <f t="shared" si="692"/>
        <v>لباس كار جين- بلوز44</v>
      </c>
      <c r="C10904" s="10" t="str">
        <f t="shared" si="693"/>
        <v>لباس كار جين- بلوز1404/08/0744</v>
      </c>
      <c r="D10904" s="10" t="str">
        <f>IFERROR(IF(تحویلی!$E$1="","",IF(NOSA!O10904=تحویلی!$E$1,تحویلی!$E$1&amp;COUNTIF(NOSA!$O$1:O10904,تحویلی!$E$1),"")),"")</f>
        <v/>
      </c>
      <c r="E10904" s="10" t="str">
        <f t="shared" si="694"/>
        <v>994944</v>
      </c>
      <c r="F10904" s="10" t="str">
        <f>IFERROR(VLOOKUP(I10904,DATABASE!$N:$O,2,FALSE),"")</f>
        <v>لباس كار جين- بلوز</v>
      </c>
      <c r="G10904" s="532" t="s">
        <v>4385</v>
      </c>
      <c r="H10904" s="533">
        <v>9949</v>
      </c>
      <c r="I10904" s="532" t="s">
        <v>2356</v>
      </c>
      <c r="J10904" s="532" t="s">
        <v>4978</v>
      </c>
      <c r="K10904" s="534">
        <v>1</v>
      </c>
      <c r="L10904" s="532" t="s">
        <v>8</v>
      </c>
      <c r="M10904" s="532" t="s">
        <v>1355</v>
      </c>
      <c r="N10904" s="532" t="s">
        <v>4928</v>
      </c>
      <c r="O10904" s="535">
        <v>44</v>
      </c>
      <c r="P10904" s="533">
        <v>1</v>
      </c>
      <c r="Q10904" s="10">
        <f t="shared" si="691"/>
        <v>44</v>
      </c>
    </row>
    <row r="10905" spans="2:17" ht="20.25" customHeight="1">
      <c r="B10905" s="10" t="str">
        <f t="shared" si="692"/>
        <v>دستكش كف مواد سبك8</v>
      </c>
      <c r="C10905" s="10" t="str">
        <f t="shared" si="693"/>
        <v>دستكش كف مواد سبك1404/08/078</v>
      </c>
      <c r="D10905" s="10" t="str">
        <f>IFERROR(IF(تحویلی!$E$1="","",IF(NOSA!O10905=تحویلی!$E$1,تحویلی!$E$1&amp;COUNTIF(NOSA!$O$1:O10905,تحویلی!$E$1),"")),"")</f>
        <v/>
      </c>
      <c r="E10905" s="10" t="str">
        <f t="shared" si="694"/>
        <v>99528</v>
      </c>
      <c r="F10905" s="10" t="str">
        <f>IFERROR(VLOOKUP(I10905,DATABASE!$N:$O,2,FALSE),"")</f>
        <v>دستكش كف مواد سبك</v>
      </c>
      <c r="G10905" s="532" t="s">
        <v>4385</v>
      </c>
      <c r="H10905" s="533">
        <v>9952</v>
      </c>
      <c r="I10905" s="532" t="s">
        <v>1456</v>
      </c>
      <c r="J10905" s="532" t="s">
        <v>4605</v>
      </c>
      <c r="K10905" s="534">
        <v>1</v>
      </c>
      <c r="L10905" s="532" t="s">
        <v>3</v>
      </c>
      <c r="M10905" s="532" t="s">
        <v>4603</v>
      </c>
      <c r="N10905" s="532" t="s">
        <v>144</v>
      </c>
      <c r="O10905" s="535">
        <v>8</v>
      </c>
      <c r="P10905" s="533">
        <v>1</v>
      </c>
      <c r="Q10905" s="10">
        <f t="shared" si="691"/>
        <v>8</v>
      </c>
    </row>
    <row r="10906" spans="2:17" ht="20.25" customHeight="1">
      <c r="B10906" s="10" t="str">
        <f t="shared" si="692"/>
        <v>لباس كار نسوز(بلوز و شلوار)847</v>
      </c>
      <c r="C10906" s="10" t="str">
        <f t="shared" si="693"/>
        <v>لباس كار نسوز(بلوز و شلوار)1404/08/07847</v>
      </c>
      <c r="D10906" s="10" t="str">
        <f>IFERROR(IF(تحویلی!$E$1="","",IF(NOSA!O10906=تحویلی!$E$1,تحویلی!$E$1&amp;COUNTIF(NOSA!$O$1:O10906,تحویلی!$E$1),"")),"")</f>
        <v/>
      </c>
      <c r="E10906" s="10" t="str">
        <f t="shared" si="694"/>
        <v>9953847</v>
      </c>
      <c r="F10906" s="10" t="str">
        <f>IFERROR(VLOOKUP(I10906,DATABASE!$N:$O,2,FALSE),"")</f>
        <v>لباس كار نسوز(بلوز و شلوار)</v>
      </c>
      <c r="G10906" s="532" t="s">
        <v>4385</v>
      </c>
      <c r="H10906" s="533">
        <v>9953</v>
      </c>
      <c r="I10906" s="532" t="s">
        <v>1655</v>
      </c>
      <c r="J10906" s="532" t="s">
        <v>4646</v>
      </c>
      <c r="K10906" s="534">
        <v>1</v>
      </c>
      <c r="L10906" s="532" t="s">
        <v>28</v>
      </c>
      <c r="M10906" s="532" t="s">
        <v>4608</v>
      </c>
      <c r="N10906" s="532" t="s">
        <v>2739</v>
      </c>
      <c r="O10906" s="535">
        <v>847</v>
      </c>
      <c r="P10906" s="533">
        <v>1</v>
      </c>
      <c r="Q10906" s="10">
        <f t="shared" si="691"/>
        <v>847</v>
      </c>
    </row>
    <row r="10907" spans="2:17" ht="20.25" customHeight="1">
      <c r="B10907" s="10" t="str">
        <f t="shared" si="692"/>
        <v>دستكش ضد برش سبك847</v>
      </c>
      <c r="C10907" s="10" t="str">
        <f t="shared" si="693"/>
        <v>دستكش ضد برش سبك1404/08/07847</v>
      </c>
      <c r="D10907" s="10" t="str">
        <f>IFERROR(IF(تحویلی!$E$1="","",IF(NOSA!O10907=تحویلی!$E$1,تحویلی!$E$1&amp;COUNTIF(NOSA!$O$1:O10907,تحویلی!$E$1),"")),"")</f>
        <v/>
      </c>
      <c r="E10907" s="10" t="str">
        <f t="shared" si="694"/>
        <v>9953847</v>
      </c>
      <c r="F10907" s="10" t="str">
        <f>IFERROR(VLOOKUP(I10907,DATABASE!$N:$O,2,FALSE),"")</f>
        <v>دستكش ضد برش سبك</v>
      </c>
      <c r="G10907" s="532" t="s">
        <v>4385</v>
      </c>
      <c r="H10907" s="533">
        <v>9953</v>
      </c>
      <c r="I10907" s="532" t="s">
        <v>1442</v>
      </c>
      <c r="J10907" s="532" t="s">
        <v>4602</v>
      </c>
      <c r="K10907" s="534">
        <v>1</v>
      </c>
      <c r="L10907" s="532" t="s">
        <v>3</v>
      </c>
      <c r="M10907" s="532" t="s">
        <v>4608</v>
      </c>
      <c r="N10907" s="532" t="s">
        <v>2739</v>
      </c>
      <c r="O10907" s="535">
        <v>847</v>
      </c>
      <c r="P10907" s="533">
        <v>1</v>
      </c>
      <c r="Q10907" s="10">
        <f t="shared" si="691"/>
        <v>847</v>
      </c>
    </row>
    <row r="10908" spans="2:17" ht="20.25" customHeight="1">
      <c r="B10908" s="10" t="str">
        <f t="shared" si="692"/>
        <v>دستكش ساق بلند نسوز834</v>
      </c>
      <c r="C10908" s="10" t="str">
        <f t="shared" si="693"/>
        <v>دستكش ساق بلند نسوز1404/08/07834</v>
      </c>
      <c r="D10908" s="10" t="str">
        <f>IFERROR(IF(تحویلی!$E$1="","",IF(NOSA!O10908=تحویلی!$E$1,تحویلی!$E$1&amp;COUNTIF(NOSA!$O$1:O10908,تحویلی!$E$1),"")),"")</f>
        <v/>
      </c>
      <c r="E10908" s="10" t="str">
        <f t="shared" si="694"/>
        <v>9963834</v>
      </c>
      <c r="F10908" s="10" t="str">
        <f>IFERROR(VLOOKUP(I10908,DATABASE!$N:$O,2,FALSE),"")</f>
        <v>دستكش ساق بلند نسوز</v>
      </c>
      <c r="G10908" s="532" t="s">
        <v>4385</v>
      </c>
      <c r="H10908" s="533">
        <v>9963</v>
      </c>
      <c r="I10908" s="532" t="s">
        <v>1461</v>
      </c>
      <c r="J10908" s="532" t="s">
        <v>4643</v>
      </c>
      <c r="K10908" s="534">
        <v>1</v>
      </c>
      <c r="L10908" s="532" t="s">
        <v>3</v>
      </c>
      <c r="M10908" s="532" t="s">
        <v>19</v>
      </c>
      <c r="N10908" s="532" t="s">
        <v>3409</v>
      </c>
      <c r="O10908" s="535">
        <v>834</v>
      </c>
      <c r="P10908" s="533">
        <v>1</v>
      </c>
      <c r="Q10908" s="10">
        <f t="shared" si="691"/>
        <v>834</v>
      </c>
    </row>
    <row r="10909" spans="2:17" ht="20.25" customHeight="1">
      <c r="B10909" s="10" t="str">
        <f t="shared" si="692"/>
        <v>دستكش ضد برش سبك834</v>
      </c>
      <c r="C10909" s="10" t="str">
        <f t="shared" si="693"/>
        <v>دستكش ضد برش سبك1404/08/07834</v>
      </c>
      <c r="D10909" s="10" t="str">
        <f>IFERROR(IF(تحویلی!$E$1="","",IF(NOSA!O10909=تحویلی!$E$1,تحویلی!$E$1&amp;COUNTIF(NOSA!$O$1:O10909,تحویلی!$E$1),"")),"")</f>
        <v/>
      </c>
      <c r="E10909" s="10" t="str">
        <f t="shared" si="694"/>
        <v>9963834</v>
      </c>
      <c r="F10909" s="10" t="str">
        <f>IFERROR(VLOOKUP(I10909,DATABASE!$N:$O,2,FALSE),"")</f>
        <v>دستكش ضد برش سبك</v>
      </c>
      <c r="G10909" s="532" t="s">
        <v>4385</v>
      </c>
      <c r="H10909" s="533">
        <v>9963</v>
      </c>
      <c r="I10909" s="532" t="s">
        <v>1442</v>
      </c>
      <c r="J10909" s="532" t="s">
        <v>4602</v>
      </c>
      <c r="K10909" s="534">
        <v>1</v>
      </c>
      <c r="L10909" s="532" t="s">
        <v>3</v>
      </c>
      <c r="M10909" s="532" t="s">
        <v>19</v>
      </c>
      <c r="N10909" s="532" t="s">
        <v>3409</v>
      </c>
      <c r="O10909" s="535">
        <v>834</v>
      </c>
      <c r="P10909" s="533">
        <v>1</v>
      </c>
      <c r="Q10909" s="10">
        <f t="shared" si="691"/>
        <v>834</v>
      </c>
    </row>
    <row r="10910" spans="2:17" ht="20.25" customHeight="1">
      <c r="B10910" s="10" t="str">
        <f t="shared" si="692"/>
        <v>دستكش ضد برش سبك751</v>
      </c>
      <c r="C10910" s="10" t="str">
        <f t="shared" si="693"/>
        <v>دستكش ضد برش سبك1404/08/07751</v>
      </c>
      <c r="D10910" s="10" t="str">
        <f>IFERROR(IF(تحویلی!$E$1="","",IF(NOSA!O10910=تحویلی!$E$1,تحویلی!$E$1&amp;COUNTIF(NOSA!$O$1:O10910,تحویلی!$E$1),"")),"")</f>
        <v/>
      </c>
      <c r="E10910" s="10" t="str">
        <f t="shared" si="694"/>
        <v>9967751</v>
      </c>
      <c r="F10910" s="10" t="str">
        <f>IFERROR(VLOOKUP(I10910,DATABASE!$N:$O,2,FALSE),"")</f>
        <v>دستكش ضد برش سبك</v>
      </c>
      <c r="G10910" s="532" t="s">
        <v>4385</v>
      </c>
      <c r="H10910" s="533">
        <v>9967</v>
      </c>
      <c r="I10910" s="532" t="s">
        <v>1442</v>
      </c>
      <c r="J10910" s="532" t="s">
        <v>4602</v>
      </c>
      <c r="K10910" s="534">
        <v>1</v>
      </c>
      <c r="L10910" s="532" t="s">
        <v>3</v>
      </c>
      <c r="M10910" s="532" t="s">
        <v>4623</v>
      </c>
      <c r="N10910" s="532" t="s">
        <v>2034</v>
      </c>
      <c r="O10910" s="535">
        <v>751</v>
      </c>
      <c r="P10910" s="533">
        <v>1</v>
      </c>
      <c r="Q10910" s="10">
        <f t="shared" si="691"/>
        <v>751</v>
      </c>
    </row>
    <row r="10911" spans="2:17" ht="20.25" customHeight="1">
      <c r="B10911" s="10" t="str">
        <f t="shared" si="692"/>
        <v>دستكش استاد كار221</v>
      </c>
      <c r="C10911" s="10" t="str">
        <f t="shared" si="693"/>
        <v>دستكش استاد كار1404/08/07221</v>
      </c>
      <c r="D10911" s="10" t="str">
        <f>IFERROR(IF(تحویلی!$E$1="","",IF(NOSA!O10911=تحویلی!$E$1,تحویلی!$E$1&amp;COUNTIF(NOSA!$O$1:O10911,تحویلی!$E$1),"")),"")</f>
        <v/>
      </c>
      <c r="E10911" s="10" t="str">
        <f t="shared" si="694"/>
        <v>9968221</v>
      </c>
      <c r="F10911" s="10" t="str">
        <f>IFERROR(VLOOKUP(I10911,DATABASE!$N:$O,2,FALSE),"")</f>
        <v>دستكش استاد كار</v>
      </c>
      <c r="G10911" s="532" t="s">
        <v>4385</v>
      </c>
      <c r="H10911" s="533">
        <v>9968</v>
      </c>
      <c r="I10911" s="532" t="s">
        <v>1543</v>
      </c>
      <c r="J10911" s="532" t="s">
        <v>4610</v>
      </c>
      <c r="K10911" s="534">
        <v>1</v>
      </c>
      <c r="L10911" s="532" t="s">
        <v>3</v>
      </c>
      <c r="M10911" s="532" t="s">
        <v>4623</v>
      </c>
      <c r="N10911" s="532" t="s">
        <v>2703</v>
      </c>
      <c r="O10911" s="535">
        <v>221</v>
      </c>
      <c r="P10911" s="533">
        <v>1</v>
      </c>
      <c r="Q10911" s="10">
        <f t="shared" si="691"/>
        <v>221</v>
      </c>
    </row>
    <row r="10912" spans="2:17" ht="20.25" customHeight="1">
      <c r="B10912" s="10" t="str">
        <f t="shared" si="692"/>
        <v>دستكش استاد كار751</v>
      </c>
      <c r="C10912" s="10" t="str">
        <f t="shared" si="693"/>
        <v>دستكش استاد كار1404/08/07751</v>
      </c>
      <c r="D10912" s="10" t="str">
        <f>IFERROR(IF(تحویلی!$E$1="","",IF(NOSA!O10912=تحویلی!$E$1,تحویلی!$E$1&amp;COUNTIF(NOSA!$O$1:O10912,تحویلی!$E$1),"")),"")</f>
        <v/>
      </c>
      <c r="E10912" s="10" t="str">
        <f t="shared" si="694"/>
        <v>9968751</v>
      </c>
      <c r="F10912" s="10" t="str">
        <f>IFERROR(VLOOKUP(I10912,DATABASE!$N:$O,2,FALSE),"")</f>
        <v>دستكش استاد كار</v>
      </c>
      <c r="G10912" s="532" t="s">
        <v>4385</v>
      </c>
      <c r="H10912" s="533">
        <v>9968</v>
      </c>
      <c r="I10912" s="532" t="s">
        <v>1543</v>
      </c>
      <c r="J10912" s="532" t="s">
        <v>4610</v>
      </c>
      <c r="K10912" s="534">
        <v>1</v>
      </c>
      <c r="L10912" s="532" t="s">
        <v>3</v>
      </c>
      <c r="M10912" s="532" t="s">
        <v>4623</v>
      </c>
      <c r="N10912" s="532" t="s">
        <v>2034</v>
      </c>
      <c r="O10912" s="535">
        <v>751</v>
      </c>
      <c r="P10912" s="533">
        <v>1</v>
      </c>
      <c r="Q10912" s="10">
        <f t="shared" si="691"/>
        <v>751</v>
      </c>
    </row>
    <row r="10913" spans="2:17" ht="20.25" customHeight="1">
      <c r="B10913" s="10" t="str">
        <f t="shared" si="692"/>
        <v>لباس كار نسوز(بلوز و شلوار)405</v>
      </c>
      <c r="C10913" s="10" t="str">
        <f t="shared" si="693"/>
        <v>لباس كار نسوز(بلوز و شلوار)1404/08/08405</v>
      </c>
      <c r="D10913" s="10" t="str">
        <f>IFERROR(IF(تحویلی!$E$1="","",IF(NOSA!O10913=تحویلی!$E$1,تحویلی!$E$1&amp;COUNTIF(NOSA!$O$1:O10913,تحویلی!$E$1),"")),"")</f>
        <v/>
      </c>
      <c r="E10913" s="10" t="str">
        <f t="shared" si="694"/>
        <v>9973405</v>
      </c>
      <c r="F10913" s="10" t="str">
        <f>IFERROR(VLOOKUP(I10913,DATABASE!$N:$O,2,FALSE),"")</f>
        <v>لباس كار نسوز(بلوز و شلوار)</v>
      </c>
      <c r="G10913" s="3" t="s">
        <v>4386</v>
      </c>
      <c r="H10913" s="4">
        <v>9973</v>
      </c>
      <c r="I10913" s="3" t="s">
        <v>1740</v>
      </c>
      <c r="J10913" s="3" t="s">
        <v>4710</v>
      </c>
      <c r="K10913" s="5">
        <v>1</v>
      </c>
      <c r="L10913" s="3" t="s">
        <v>28</v>
      </c>
      <c r="M10913" s="3" t="s">
        <v>19</v>
      </c>
      <c r="N10913" s="3" t="s">
        <v>1927</v>
      </c>
      <c r="O10913" s="1">
        <v>405</v>
      </c>
      <c r="P10913" s="4">
        <v>1</v>
      </c>
      <c r="Q10913" s="10">
        <f t="shared" si="691"/>
        <v>405</v>
      </c>
    </row>
    <row r="10914" spans="2:17" ht="20.25" customHeight="1">
      <c r="B10914" s="10" t="str">
        <f t="shared" si="692"/>
        <v>چكمه ايمني نسوز405</v>
      </c>
      <c r="C10914" s="10" t="str">
        <f t="shared" si="693"/>
        <v>چكمه ايمني نسوز1404/08/08405</v>
      </c>
      <c r="D10914" s="10" t="str">
        <f>IFERROR(IF(تحویلی!$E$1="","",IF(NOSA!O10914=تحویلی!$E$1,تحویلی!$E$1&amp;COUNTIF(NOSA!$O$1:O10914,تحویلی!$E$1),"")),"")</f>
        <v/>
      </c>
      <c r="E10914" s="10" t="str">
        <f t="shared" si="694"/>
        <v>9973405</v>
      </c>
      <c r="F10914" s="10" t="str">
        <f>IFERROR(VLOOKUP(I10914,DATABASE!$N:$O,2,FALSE),"")</f>
        <v>چكمه ايمني نسوز</v>
      </c>
      <c r="G10914" s="3" t="s">
        <v>4386</v>
      </c>
      <c r="H10914" s="4">
        <v>9973</v>
      </c>
      <c r="I10914" s="3" t="s">
        <v>1658</v>
      </c>
      <c r="J10914" s="3" t="s">
        <v>4697</v>
      </c>
      <c r="K10914" s="5">
        <v>1</v>
      </c>
      <c r="L10914" s="3" t="s">
        <v>3</v>
      </c>
      <c r="M10914" s="3" t="s">
        <v>19</v>
      </c>
      <c r="N10914" s="3" t="s">
        <v>1927</v>
      </c>
      <c r="O10914" s="1">
        <v>405</v>
      </c>
      <c r="P10914" s="4">
        <v>1</v>
      </c>
      <c r="Q10914" s="10">
        <f t="shared" si="691"/>
        <v>405</v>
      </c>
    </row>
    <row r="10915" spans="2:17" ht="20.25" customHeight="1">
      <c r="B10915" s="10" t="str">
        <f t="shared" si="692"/>
        <v>405</v>
      </c>
      <c r="C10915" s="10" t="str">
        <f t="shared" si="693"/>
        <v>1404/08/08405</v>
      </c>
      <c r="D10915" s="10" t="str">
        <f>IFERROR(IF(تحویلی!$E$1="","",IF(NOSA!O10915=تحویلی!$E$1,تحویلی!$E$1&amp;COUNTIF(NOSA!$O$1:O10915,تحویلی!$E$1),"")),"")</f>
        <v/>
      </c>
      <c r="E10915" s="10" t="str">
        <f t="shared" si="694"/>
        <v>9973405</v>
      </c>
      <c r="F10915" s="10" t="str">
        <f>IFERROR(VLOOKUP(I10915,DATABASE!$N:$O,2,FALSE),"")</f>
        <v/>
      </c>
      <c r="G10915" s="3" t="s">
        <v>4386</v>
      </c>
      <c r="H10915" s="4">
        <v>9973</v>
      </c>
      <c r="I10915" s="3" t="s">
        <v>2699</v>
      </c>
      <c r="J10915" s="3" t="s">
        <v>4616</v>
      </c>
      <c r="K10915" s="5">
        <v>1</v>
      </c>
      <c r="L10915" s="3" t="s">
        <v>8</v>
      </c>
      <c r="M10915" s="3" t="s">
        <v>19</v>
      </c>
      <c r="N10915" s="3" t="s">
        <v>1927</v>
      </c>
      <c r="O10915" s="1">
        <v>405</v>
      </c>
      <c r="P10915" s="4">
        <v>1</v>
      </c>
      <c r="Q10915" s="10">
        <f t="shared" si="691"/>
        <v>405</v>
      </c>
    </row>
    <row r="10916" spans="2:17" ht="20.25" customHeight="1">
      <c r="B10916" s="10" t="str">
        <f t="shared" si="692"/>
        <v>پيشبند نسوز چرمي405</v>
      </c>
      <c r="C10916" s="10" t="str">
        <f t="shared" si="693"/>
        <v>پيشبند نسوز چرمي1404/08/08405</v>
      </c>
      <c r="D10916" s="10" t="str">
        <f>IFERROR(IF(تحویلی!$E$1="","",IF(NOSA!O10916=تحویلی!$E$1,تحویلی!$E$1&amp;COUNTIF(NOSA!$O$1:O10916,تحویلی!$E$1),"")),"")</f>
        <v/>
      </c>
      <c r="E10916" s="10" t="str">
        <f t="shared" si="694"/>
        <v>9973405</v>
      </c>
      <c r="F10916" s="10" t="str">
        <f>IFERROR(VLOOKUP(I10916,DATABASE!$N:$O,2,FALSE),"")</f>
        <v>پيشبند نسوز چرمي</v>
      </c>
      <c r="G10916" s="3" t="s">
        <v>4386</v>
      </c>
      <c r="H10916" s="4">
        <v>9973</v>
      </c>
      <c r="I10916" s="3" t="s">
        <v>1459</v>
      </c>
      <c r="J10916" s="3" t="s">
        <v>4691</v>
      </c>
      <c r="K10916" s="5">
        <v>1</v>
      </c>
      <c r="L10916" s="3" t="s">
        <v>8</v>
      </c>
      <c r="M10916" s="3" t="s">
        <v>19</v>
      </c>
      <c r="N10916" s="3" t="s">
        <v>1927</v>
      </c>
      <c r="O10916" s="1">
        <v>405</v>
      </c>
      <c r="P10916" s="4">
        <v>1</v>
      </c>
      <c r="Q10916" s="10">
        <f t="shared" si="691"/>
        <v>405</v>
      </c>
    </row>
    <row r="10917" spans="2:17" ht="20.25" customHeight="1">
      <c r="B10917" s="10" t="str">
        <f t="shared" si="692"/>
        <v>لباس كار ديرسوز(بلوز و شلوار)935</v>
      </c>
      <c r="C10917" s="10" t="str">
        <f t="shared" si="693"/>
        <v>لباس كار ديرسوز(بلوز و شلوار)1404/08/08935</v>
      </c>
      <c r="D10917" s="10" t="str">
        <f>IFERROR(IF(تحویلی!$E$1="","",IF(NOSA!O10917=تحویلی!$E$1,تحویلی!$E$1&amp;COUNTIF(NOSA!$O$1:O10917,تحویلی!$E$1),"")),"")</f>
        <v/>
      </c>
      <c r="E10917" s="10" t="str">
        <f t="shared" si="694"/>
        <v>9987935</v>
      </c>
      <c r="F10917" s="10" t="str">
        <f>IFERROR(VLOOKUP(I10917,DATABASE!$N:$O,2,FALSE),"")</f>
        <v>لباس كار ديرسوز(بلوز و شلوار)</v>
      </c>
      <c r="G10917" s="3" t="s">
        <v>4386</v>
      </c>
      <c r="H10917" s="4">
        <v>9987</v>
      </c>
      <c r="I10917" s="3" t="s">
        <v>1634</v>
      </c>
      <c r="J10917" s="3" t="s">
        <v>4648</v>
      </c>
      <c r="K10917" s="5">
        <v>1</v>
      </c>
      <c r="L10917" s="3" t="s">
        <v>28</v>
      </c>
      <c r="M10917" s="3" t="s">
        <v>4623</v>
      </c>
      <c r="N10917" s="3" t="s">
        <v>4985</v>
      </c>
      <c r="O10917" s="1">
        <v>935</v>
      </c>
      <c r="P10917" s="4">
        <v>1</v>
      </c>
      <c r="Q10917" s="10">
        <f t="shared" si="691"/>
        <v>935</v>
      </c>
    </row>
    <row r="10918" spans="2:17" ht="20.25" customHeight="1">
      <c r="B10918" s="10" t="str">
        <f t="shared" si="692"/>
        <v>ماسك N95) FFP2 )873</v>
      </c>
      <c r="C10918" s="10" t="str">
        <f t="shared" si="693"/>
        <v>ماسك N95) FFP2 )1404/08/08873</v>
      </c>
      <c r="D10918" s="10" t="str">
        <f>IFERROR(IF(تحویلی!$E$1="","",IF(NOSA!O10918=تحویلی!$E$1,تحویلی!$E$1&amp;COUNTIF(NOSA!$O$1:O10918,تحویلی!$E$1),"")),"")</f>
        <v/>
      </c>
      <c r="E10918" s="10" t="str">
        <f t="shared" si="694"/>
        <v>9992873</v>
      </c>
      <c r="F10918" s="10" t="str">
        <f>IFERROR(VLOOKUP(I10918,DATABASE!$N:$O,2,FALSE),"")</f>
        <v>ماسك N95) FFP2 )</v>
      </c>
      <c r="G10918" s="3" t="s">
        <v>4386</v>
      </c>
      <c r="H10918" s="4">
        <v>9992</v>
      </c>
      <c r="I10918" s="3" t="s">
        <v>1469</v>
      </c>
      <c r="J10918" s="3" t="s">
        <v>4614</v>
      </c>
      <c r="K10918" s="5">
        <v>100</v>
      </c>
      <c r="L10918" s="3" t="s">
        <v>8</v>
      </c>
      <c r="M10918" s="3" t="s">
        <v>63</v>
      </c>
      <c r="N10918" s="3" t="s">
        <v>3346</v>
      </c>
      <c r="O10918" s="1">
        <v>873</v>
      </c>
      <c r="P10918" s="4">
        <v>0</v>
      </c>
      <c r="Q10918" s="10">
        <f t="shared" si="691"/>
        <v>873</v>
      </c>
    </row>
    <row r="10919" spans="2:17" ht="20.25" customHeight="1">
      <c r="B10919" s="10" t="str">
        <f t="shared" si="692"/>
        <v>دستكش ضد برش سبك649</v>
      </c>
      <c r="C10919" s="10" t="str">
        <f t="shared" si="693"/>
        <v>دستكش ضد برش سبك1404/08/08649</v>
      </c>
      <c r="D10919" s="10" t="str">
        <f>IFERROR(IF(تحویلی!$E$1="","",IF(NOSA!O10919=تحویلی!$E$1,تحویلی!$E$1&amp;COUNTIF(NOSA!$O$1:O10919,تحویلی!$E$1),"")),"")</f>
        <v/>
      </c>
      <c r="E10919" s="10" t="str">
        <f t="shared" si="694"/>
        <v>10002649</v>
      </c>
      <c r="F10919" s="10" t="str">
        <f>IFERROR(VLOOKUP(I10919,DATABASE!$N:$O,2,FALSE),"")</f>
        <v>دستكش ضد برش سبك</v>
      </c>
      <c r="G10919" s="3" t="s">
        <v>4386</v>
      </c>
      <c r="H10919" s="4">
        <v>10002</v>
      </c>
      <c r="I10919" s="3" t="s">
        <v>1442</v>
      </c>
      <c r="J10919" s="3" t="s">
        <v>4602</v>
      </c>
      <c r="K10919" s="5">
        <v>1</v>
      </c>
      <c r="L10919" s="3" t="s">
        <v>3</v>
      </c>
      <c r="M10919" s="3" t="s">
        <v>19</v>
      </c>
      <c r="N10919" s="3" t="s">
        <v>1276</v>
      </c>
      <c r="O10919" s="1">
        <v>649</v>
      </c>
      <c r="P10919" s="4">
        <v>1</v>
      </c>
      <c r="Q10919" s="10">
        <f t="shared" si="691"/>
        <v>649</v>
      </c>
    </row>
    <row r="10920" spans="2:17" ht="20.25" customHeight="1">
      <c r="B10920" s="10" t="str">
        <f t="shared" si="692"/>
        <v>نقاب تيره محافظ صورت معمولي55</v>
      </c>
      <c r="C10920" s="10" t="str">
        <f t="shared" si="693"/>
        <v>نقاب تيره محافظ صورت معمولي1404/08/0855</v>
      </c>
      <c r="D10920" s="10" t="str">
        <f>IFERROR(IF(تحویلی!$E$1="","",IF(NOSA!O10920=تحویلی!$E$1,تحویلی!$E$1&amp;COUNTIF(NOSA!$O$1:O10920,تحویلی!$E$1),"")),"")</f>
        <v/>
      </c>
      <c r="E10920" s="10" t="str">
        <f t="shared" si="694"/>
        <v>1000355</v>
      </c>
      <c r="F10920" s="10" t="str">
        <f>IFERROR(VLOOKUP(I10920,DATABASE!$N:$O,2,FALSE),"")</f>
        <v>نقاب تيره محافظ صورت معمولي</v>
      </c>
      <c r="G10920" s="3" t="s">
        <v>4386</v>
      </c>
      <c r="H10920" s="4">
        <v>10003</v>
      </c>
      <c r="I10920" s="3" t="s">
        <v>1557</v>
      </c>
      <c r="J10920" s="3" t="s">
        <v>4682</v>
      </c>
      <c r="K10920" s="5">
        <v>1</v>
      </c>
      <c r="L10920" s="3" t="s">
        <v>8</v>
      </c>
      <c r="M10920" s="3" t="s">
        <v>19</v>
      </c>
      <c r="N10920" s="3" t="s">
        <v>4986</v>
      </c>
      <c r="O10920" s="1">
        <v>55</v>
      </c>
      <c r="P10920" s="4">
        <v>1</v>
      </c>
      <c r="Q10920" s="10">
        <f t="shared" si="691"/>
        <v>55</v>
      </c>
    </row>
    <row r="10921" spans="2:17" ht="20.25" customHeight="1">
      <c r="B10921" s="10" t="str">
        <f t="shared" si="692"/>
        <v>رابط فنري نقاب كلاه ايمني55</v>
      </c>
      <c r="C10921" s="10" t="str">
        <f t="shared" si="693"/>
        <v>رابط فنري نقاب كلاه ايمني1404/08/0855</v>
      </c>
      <c r="D10921" s="10" t="str">
        <f>IFERROR(IF(تحویلی!$E$1="","",IF(NOSA!O10921=تحویلی!$E$1,تحویلی!$E$1&amp;COUNTIF(NOSA!$O$1:O10921,تحویلی!$E$1),"")),"")</f>
        <v/>
      </c>
      <c r="E10921" s="10" t="str">
        <f t="shared" si="694"/>
        <v>1000355</v>
      </c>
      <c r="F10921" s="10" t="str">
        <f>IFERROR(VLOOKUP(I10921,DATABASE!$N:$O,2,FALSE),"")</f>
        <v>رابط فنري نقاب كلاه ايمني</v>
      </c>
      <c r="G10921" s="3" t="s">
        <v>4386</v>
      </c>
      <c r="H10921" s="4">
        <v>10003</v>
      </c>
      <c r="I10921" s="3" t="s">
        <v>1454</v>
      </c>
      <c r="J10921" s="3" t="s">
        <v>4714</v>
      </c>
      <c r="K10921" s="5">
        <v>1</v>
      </c>
      <c r="L10921" s="3" t="s">
        <v>8</v>
      </c>
      <c r="M10921" s="3" t="s">
        <v>19</v>
      </c>
      <c r="N10921" s="3" t="s">
        <v>4986</v>
      </c>
      <c r="O10921" s="1">
        <v>55</v>
      </c>
      <c r="P10921" s="4">
        <v>1</v>
      </c>
      <c r="Q10921" s="10">
        <f t="shared" si="691"/>
        <v>55</v>
      </c>
    </row>
    <row r="10922" spans="2:17" ht="20.25" customHeight="1">
      <c r="B10922" s="10" t="str">
        <f t="shared" si="692"/>
        <v>دستكش ضد برش سبك55</v>
      </c>
      <c r="C10922" s="10" t="str">
        <f t="shared" si="693"/>
        <v>دستكش ضد برش سبك1404/08/0855</v>
      </c>
      <c r="D10922" s="10" t="str">
        <f>IFERROR(IF(تحویلی!$E$1="","",IF(NOSA!O10922=تحویلی!$E$1,تحویلی!$E$1&amp;COUNTIF(NOSA!$O$1:O10922,تحویلی!$E$1),"")),"")</f>
        <v/>
      </c>
      <c r="E10922" s="10" t="str">
        <f t="shared" si="694"/>
        <v>1000355</v>
      </c>
      <c r="F10922" s="10" t="str">
        <f>IFERROR(VLOOKUP(I10922,DATABASE!$N:$O,2,FALSE),"")</f>
        <v>دستكش ضد برش سبك</v>
      </c>
      <c r="G10922" s="3" t="s">
        <v>4386</v>
      </c>
      <c r="H10922" s="4">
        <v>10003</v>
      </c>
      <c r="I10922" s="3" t="s">
        <v>1442</v>
      </c>
      <c r="J10922" s="3" t="s">
        <v>4602</v>
      </c>
      <c r="K10922" s="5">
        <v>1</v>
      </c>
      <c r="L10922" s="3" t="s">
        <v>3</v>
      </c>
      <c r="M10922" s="3" t="s">
        <v>19</v>
      </c>
      <c r="N10922" s="3" t="s">
        <v>4986</v>
      </c>
      <c r="O10922" s="1">
        <v>55</v>
      </c>
      <c r="P10922" s="4">
        <v>1</v>
      </c>
      <c r="Q10922" s="10">
        <f t="shared" ref="Q10922:Q10985" si="695">VALUE(O10922)</f>
        <v>55</v>
      </c>
    </row>
    <row r="10923" spans="2:17" ht="20.25" customHeight="1">
      <c r="B10923" s="10" t="str">
        <f t="shared" si="692"/>
        <v>دستكش كف مواد سبك460</v>
      </c>
      <c r="C10923" s="10" t="str">
        <f t="shared" si="693"/>
        <v>دستكش كف مواد سبك1404/08/08460</v>
      </c>
      <c r="D10923" s="10" t="str">
        <f>IFERROR(IF(تحویلی!$E$1="","",IF(NOSA!O10923=تحویلی!$E$1,تحویلی!$E$1&amp;COUNTIF(NOSA!$O$1:O10923,تحویلی!$E$1),"")),"")</f>
        <v/>
      </c>
      <c r="E10923" s="10" t="str">
        <f t="shared" si="694"/>
        <v>10004460</v>
      </c>
      <c r="F10923" s="10" t="str">
        <f>IFERROR(VLOOKUP(I10923,DATABASE!$N:$O,2,FALSE),"")</f>
        <v>دستكش كف مواد سبك</v>
      </c>
      <c r="G10923" s="3" t="s">
        <v>4386</v>
      </c>
      <c r="H10923" s="4">
        <v>10004</v>
      </c>
      <c r="I10923" s="3" t="s">
        <v>1456</v>
      </c>
      <c r="J10923" s="3" t="s">
        <v>4605</v>
      </c>
      <c r="K10923" s="5">
        <v>1</v>
      </c>
      <c r="L10923" s="3" t="s">
        <v>3</v>
      </c>
      <c r="M10923" s="3" t="s">
        <v>4603</v>
      </c>
      <c r="N10923" s="3" t="s">
        <v>1302</v>
      </c>
      <c r="O10923" s="1">
        <v>460</v>
      </c>
      <c r="P10923" s="4">
        <v>1</v>
      </c>
      <c r="Q10923" s="10">
        <f t="shared" si="695"/>
        <v>460</v>
      </c>
    </row>
    <row r="10924" spans="2:17" ht="20.25" customHeight="1">
      <c r="B10924" s="10" t="str">
        <f t="shared" si="692"/>
        <v>دستكش ضد برش سبك959</v>
      </c>
      <c r="C10924" s="10" t="str">
        <f t="shared" si="693"/>
        <v>دستكش ضد برش سبك1404/08/09959</v>
      </c>
      <c r="D10924" s="10" t="str">
        <f>IFERROR(IF(تحویلی!$E$1="","",IF(NOSA!O10924=تحویلی!$E$1,تحویلی!$E$1&amp;COUNTIF(NOSA!$O$1:O10924,تحویلی!$E$1),"")),"")</f>
        <v/>
      </c>
      <c r="E10924" s="10" t="str">
        <f t="shared" si="694"/>
        <v>10010959</v>
      </c>
      <c r="F10924" s="10" t="str">
        <f>IFERROR(VLOOKUP(I10924,DATABASE!$N:$O,2,FALSE),"")</f>
        <v>دستكش ضد برش سبك</v>
      </c>
      <c r="G10924" s="3" t="s">
        <v>4387</v>
      </c>
      <c r="H10924" s="3">
        <v>10010</v>
      </c>
      <c r="I10924" s="3" t="s">
        <v>1442</v>
      </c>
      <c r="J10924" s="3" t="s">
        <v>4602</v>
      </c>
      <c r="K10924" s="3">
        <v>1</v>
      </c>
      <c r="L10924" s="3" t="s">
        <v>3</v>
      </c>
      <c r="M10924" s="3" t="s">
        <v>43</v>
      </c>
      <c r="N10924" s="3" t="s">
        <v>4987</v>
      </c>
      <c r="O10924" s="1">
        <v>959</v>
      </c>
      <c r="P10924" s="3">
        <v>1</v>
      </c>
      <c r="Q10924" s="10">
        <f t="shared" si="695"/>
        <v>959</v>
      </c>
    </row>
    <row r="10925" spans="2:17" ht="20.25" customHeight="1">
      <c r="B10925" s="10" t="str">
        <f t="shared" si="692"/>
        <v>دستكش ضد برش سبك580</v>
      </c>
      <c r="C10925" s="10" t="str">
        <f t="shared" si="693"/>
        <v>دستكش ضد برش سبك1404/08/09580</v>
      </c>
      <c r="D10925" s="10" t="str">
        <f>IFERROR(IF(تحویلی!$E$1="","",IF(NOSA!O10925=تحویلی!$E$1,تحویلی!$E$1&amp;COUNTIF(NOSA!$O$1:O10925,تحویلی!$E$1),"")),"")</f>
        <v/>
      </c>
      <c r="E10925" s="10" t="str">
        <f t="shared" si="694"/>
        <v>10014580</v>
      </c>
      <c r="F10925" s="10" t="str">
        <f>IFERROR(VLOOKUP(I10925,DATABASE!$N:$O,2,FALSE),"")</f>
        <v>دستكش ضد برش سبك</v>
      </c>
      <c r="G10925" s="3" t="s">
        <v>4387</v>
      </c>
      <c r="H10925" s="3">
        <v>10014</v>
      </c>
      <c r="I10925" s="3" t="s">
        <v>1442</v>
      </c>
      <c r="J10925" s="3" t="s">
        <v>4602</v>
      </c>
      <c r="K10925" s="3">
        <v>1</v>
      </c>
      <c r="L10925" s="3" t="s">
        <v>3</v>
      </c>
      <c r="M10925" s="3" t="s">
        <v>4603</v>
      </c>
      <c r="N10925" s="3" t="s">
        <v>4656</v>
      </c>
      <c r="O10925" s="1">
        <v>580</v>
      </c>
      <c r="P10925" s="3">
        <v>1</v>
      </c>
      <c r="Q10925" s="10">
        <f t="shared" si="695"/>
        <v>580</v>
      </c>
    </row>
    <row r="10926" spans="2:17" ht="20.25" customHeight="1">
      <c r="B10926" s="10" t="str">
        <f t="shared" si="692"/>
        <v>دستكش كف دوبل چرمي552</v>
      </c>
      <c r="C10926" s="10" t="str">
        <f t="shared" si="693"/>
        <v>دستكش كف دوبل چرمي1404/08/09552</v>
      </c>
      <c r="D10926" s="10" t="str">
        <f>IFERROR(IF(تحویلی!$E$1="","",IF(NOSA!O10926=تحویلی!$E$1,تحویلی!$E$1&amp;COUNTIF(NOSA!$O$1:O10926,تحویلی!$E$1),"")),"")</f>
        <v>55245</v>
      </c>
      <c r="E10926" s="10" t="str">
        <f t="shared" si="694"/>
        <v>10015552</v>
      </c>
      <c r="F10926" s="10" t="str">
        <f>IFERROR(VLOOKUP(I10926,DATABASE!$N:$O,2,FALSE),"")</f>
        <v>دستكش كف دوبل چرمي</v>
      </c>
      <c r="G10926" s="3" t="s">
        <v>4387</v>
      </c>
      <c r="H10926" s="3">
        <v>10015</v>
      </c>
      <c r="I10926" s="3" t="s">
        <v>1683</v>
      </c>
      <c r="J10926" s="3" t="s">
        <v>4636</v>
      </c>
      <c r="K10926" s="3">
        <v>1</v>
      </c>
      <c r="L10926" s="3" t="s">
        <v>3</v>
      </c>
      <c r="M10926" s="3" t="s">
        <v>25</v>
      </c>
      <c r="N10926" s="3" t="s">
        <v>4867</v>
      </c>
      <c r="O10926" s="1">
        <v>552</v>
      </c>
      <c r="P10926" s="3">
        <v>1</v>
      </c>
      <c r="Q10926" s="10">
        <f t="shared" si="695"/>
        <v>552</v>
      </c>
    </row>
    <row r="10927" spans="2:17" ht="20.25" customHeight="1">
      <c r="B10927" s="10" t="str">
        <f t="shared" si="692"/>
        <v>دستكش ضد برش سبك706</v>
      </c>
      <c r="C10927" s="10" t="str">
        <f t="shared" si="693"/>
        <v>دستكش ضد برش سبك1404/08/09706</v>
      </c>
      <c r="D10927" s="10" t="str">
        <f>IFERROR(IF(تحویلی!$E$1="","",IF(NOSA!O10927=تحویلی!$E$1,تحویلی!$E$1&amp;COUNTIF(NOSA!$O$1:O10927,تحویلی!$E$1),"")),"")</f>
        <v/>
      </c>
      <c r="E10927" s="10" t="str">
        <f t="shared" si="694"/>
        <v>10017706</v>
      </c>
      <c r="F10927" s="10" t="str">
        <f>IFERROR(VLOOKUP(I10927,DATABASE!$N:$O,2,FALSE),"")</f>
        <v>دستكش ضد برش سبك</v>
      </c>
      <c r="G10927" s="3" t="s">
        <v>4387</v>
      </c>
      <c r="H10927" s="3">
        <v>10017</v>
      </c>
      <c r="I10927" s="3" t="s">
        <v>1442</v>
      </c>
      <c r="J10927" s="3" t="s">
        <v>4602</v>
      </c>
      <c r="K10927" s="3">
        <v>1</v>
      </c>
      <c r="L10927" s="3" t="s">
        <v>3</v>
      </c>
      <c r="M10927" s="3" t="s">
        <v>4608</v>
      </c>
      <c r="N10927" s="3" t="s">
        <v>4913</v>
      </c>
      <c r="O10927" s="1">
        <v>706</v>
      </c>
      <c r="P10927" s="3">
        <v>1</v>
      </c>
      <c r="Q10927" s="10">
        <f t="shared" si="695"/>
        <v>706</v>
      </c>
    </row>
    <row r="10928" spans="2:17" ht="20.25" customHeight="1">
      <c r="B10928" s="10" t="str">
        <f t="shared" si="692"/>
        <v>دستكش كف مواد سبك641</v>
      </c>
      <c r="C10928" s="10" t="str">
        <f t="shared" si="693"/>
        <v>دستكش كف مواد سبك1404/08/09641</v>
      </c>
      <c r="D10928" s="10" t="str">
        <f>IFERROR(IF(تحویلی!$E$1="","",IF(NOSA!O10928=تحویلی!$E$1,تحویلی!$E$1&amp;COUNTIF(NOSA!$O$1:O10928,تحویلی!$E$1),"")),"")</f>
        <v/>
      </c>
      <c r="E10928" s="10" t="str">
        <f t="shared" si="694"/>
        <v>10018641</v>
      </c>
      <c r="F10928" s="10" t="str">
        <f>IFERROR(VLOOKUP(I10928,DATABASE!$N:$O,2,FALSE),"")</f>
        <v>دستكش كف مواد سبك</v>
      </c>
      <c r="G10928" s="3" t="s">
        <v>4387</v>
      </c>
      <c r="H10928" s="3">
        <v>10018</v>
      </c>
      <c r="I10928" s="3" t="s">
        <v>1456</v>
      </c>
      <c r="J10928" s="3" t="s">
        <v>4605</v>
      </c>
      <c r="K10928" s="3">
        <v>1</v>
      </c>
      <c r="L10928" s="3" t="s">
        <v>3</v>
      </c>
      <c r="M10928" s="3" t="s">
        <v>4603</v>
      </c>
      <c r="N10928" s="3" t="s">
        <v>4776</v>
      </c>
      <c r="O10928" s="1">
        <v>641</v>
      </c>
      <c r="P10928" s="3">
        <v>1</v>
      </c>
      <c r="Q10928" s="10">
        <f t="shared" si="695"/>
        <v>641</v>
      </c>
    </row>
    <row r="10929" spans="2:17" ht="20.25" customHeight="1">
      <c r="B10929" s="10" t="str">
        <f t="shared" si="692"/>
        <v>584</v>
      </c>
      <c r="C10929" s="10" t="str">
        <f t="shared" si="693"/>
        <v>1404/08/09584</v>
      </c>
      <c r="D10929" s="10" t="str">
        <f>IFERROR(IF(تحویلی!$E$1="","",IF(NOSA!O10929=تحویلی!$E$1,تحویلی!$E$1&amp;COUNTIF(NOSA!$O$1:O10929,تحویلی!$E$1),"")),"")</f>
        <v/>
      </c>
      <c r="E10929" s="10" t="str">
        <f t="shared" si="694"/>
        <v>10023584</v>
      </c>
      <c r="F10929" s="10" t="str">
        <f>IFERROR(VLOOKUP(I10929,DATABASE!$N:$O,2,FALSE),"")</f>
        <v/>
      </c>
      <c r="G10929" s="3" t="s">
        <v>4387</v>
      </c>
      <c r="H10929" s="3">
        <v>10023</v>
      </c>
      <c r="I10929" s="3" t="s">
        <v>3559</v>
      </c>
      <c r="J10929" s="3" t="s">
        <v>4625</v>
      </c>
      <c r="K10929" s="3">
        <v>1</v>
      </c>
      <c r="L10929" s="3" t="s">
        <v>8</v>
      </c>
      <c r="M10929" s="3" t="s">
        <v>19</v>
      </c>
      <c r="N10929" s="3" t="s">
        <v>1953</v>
      </c>
      <c r="O10929" s="1">
        <v>584</v>
      </c>
      <c r="P10929" s="3">
        <v>1</v>
      </c>
      <c r="Q10929" s="10">
        <f t="shared" si="695"/>
        <v>584</v>
      </c>
    </row>
    <row r="10930" spans="2:17" ht="20.25" customHeight="1">
      <c r="B10930" s="10" t="str">
        <f t="shared" si="692"/>
        <v>دستكش ضد برش سبك877</v>
      </c>
      <c r="C10930" s="10" t="str">
        <f t="shared" si="693"/>
        <v>دستكش ضد برش سبك1404/08/09877</v>
      </c>
      <c r="D10930" s="10" t="str">
        <f>IFERROR(IF(تحویلی!$E$1="","",IF(NOSA!O10930=تحویلی!$E$1,تحویلی!$E$1&amp;COUNTIF(NOSA!$O$1:O10930,تحویلی!$E$1),"")),"")</f>
        <v/>
      </c>
      <c r="E10930" s="10" t="str">
        <f t="shared" si="694"/>
        <v>10027877</v>
      </c>
      <c r="F10930" s="10" t="str">
        <f>IFERROR(VLOOKUP(I10930,DATABASE!$N:$O,2,FALSE),"")</f>
        <v>دستكش ضد برش سبك</v>
      </c>
      <c r="G10930" s="3" t="s">
        <v>4387</v>
      </c>
      <c r="H10930" s="3">
        <v>10027</v>
      </c>
      <c r="I10930" s="3" t="s">
        <v>1442</v>
      </c>
      <c r="J10930" s="3" t="s">
        <v>4602</v>
      </c>
      <c r="K10930" s="3">
        <v>1</v>
      </c>
      <c r="L10930" s="3" t="s">
        <v>3</v>
      </c>
      <c r="M10930" s="3" t="s">
        <v>43</v>
      </c>
      <c r="N10930" s="3" t="s">
        <v>730</v>
      </c>
      <c r="O10930" s="1">
        <v>877</v>
      </c>
      <c r="P10930" s="3">
        <v>1</v>
      </c>
      <c r="Q10930" s="10">
        <f t="shared" si="695"/>
        <v>877</v>
      </c>
    </row>
    <row r="10931" spans="2:17" ht="20.25" customHeight="1">
      <c r="B10931" s="10" t="str">
        <f t="shared" si="692"/>
        <v>دستكش كف مواد سبك694</v>
      </c>
      <c r="C10931" s="10" t="str">
        <f t="shared" si="693"/>
        <v>دستكش كف مواد سبك1404/08/10694</v>
      </c>
      <c r="D10931" s="10" t="str">
        <f>IFERROR(IF(تحویلی!$E$1="","",IF(NOSA!O10931=تحویلی!$E$1,تحویلی!$E$1&amp;COUNTIF(NOSA!$O$1:O10931,تحویلی!$E$1),"")),"")</f>
        <v/>
      </c>
      <c r="E10931" s="10" t="str">
        <f t="shared" si="694"/>
        <v>10038694</v>
      </c>
      <c r="F10931" s="10" t="str">
        <f>IFERROR(VLOOKUP(I10931,DATABASE!$N:$O,2,FALSE),"")</f>
        <v>دستكش كف مواد سبك</v>
      </c>
      <c r="G10931" s="536" t="s">
        <v>4388</v>
      </c>
      <c r="H10931" s="537">
        <v>10038</v>
      </c>
      <c r="I10931" s="536" t="s">
        <v>1456</v>
      </c>
      <c r="J10931" s="536" t="s">
        <v>4605</v>
      </c>
      <c r="K10931" s="538">
        <v>1</v>
      </c>
      <c r="L10931" s="536" t="s">
        <v>3</v>
      </c>
      <c r="M10931" s="536" t="s">
        <v>4603</v>
      </c>
      <c r="N10931" s="536" t="s">
        <v>4672</v>
      </c>
      <c r="O10931" s="539">
        <v>694</v>
      </c>
      <c r="P10931" s="537">
        <v>1</v>
      </c>
      <c r="Q10931" s="10">
        <f t="shared" si="695"/>
        <v>694</v>
      </c>
    </row>
    <row r="10932" spans="2:17" ht="20.25" customHeight="1">
      <c r="B10932" s="10" t="str">
        <f t="shared" si="692"/>
        <v>لباس كار ديرسوز(بلوز و شلوار)401</v>
      </c>
      <c r="C10932" s="10" t="str">
        <f t="shared" si="693"/>
        <v>لباس كار ديرسوز(بلوز و شلوار)1404/08/10401</v>
      </c>
      <c r="D10932" s="10" t="str">
        <f>IFERROR(IF(تحویلی!$E$1="","",IF(NOSA!O10932=تحویلی!$E$1,تحویلی!$E$1&amp;COUNTIF(NOSA!$O$1:O10932,تحویلی!$E$1),"")),"")</f>
        <v/>
      </c>
      <c r="E10932" s="10" t="str">
        <f t="shared" si="694"/>
        <v>10043401</v>
      </c>
      <c r="F10932" s="10" t="str">
        <f>IFERROR(VLOOKUP(I10932,DATABASE!$N:$O,2,FALSE),"")</f>
        <v>لباس كار ديرسوز(بلوز و شلوار)</v>
      </c>
      <c r="G10932" s="536" t="s">
        <v>4388</v>
      </c>
      <c r="H10932" s="537">
        <v>10043</v>
      </c>
      <c r="I10932" s="536" t="s">
        <v>1466</v>
      </c>
      <c r="J10932" s="536" t="s">
        <v>4858</v>
      </c>
      <c r="K10932" s="538">
        <v>1</v>
      </c>
      <c r="L10932" s="536" t="s">
        <v>28</v>
      </c>
      <c r="M10932" s="536" t="s">
        <v>19</v>
      </c>
      <c r="N10932" s="536" t="s">
        <v>1925</v>
      </c>
      <c r="O10932" s="539">
        <v>401</v>
      </c>
      <c r="P10932" s="537">
        <v>1</v>
      </c>
      <c r="Q10932" s="10">
        <f t="shared" si="695"/>
        <v>401</v>
      </c>
    </row>
    <row r="10933" spans="2:17" ht="20.25" customHeight="1">
      <c r="B10933" s="10" t="str">
        <f t="shared" si="692"/>
        <v>دستكش ضد برش سبك401</v>
      </c>
      <c r="C10933" s="10" t="str">
        <f t="shared" si="693"/>
        <v>دستكش ضد برش سبك1404/08/10401</v>
      </c>
      <c r="D10933" s="10" t="str">
        <f>IFERROR(IF(تحویلی!$E$1="","",IF(NOSA!O10933=تحویلی!$E$1,تحویلی!$E$1&amp;COUNTIF(NOSA!$O$1:O10933,تحویلی!$E$1),"")),"")</f>
        <v/>
      </c>
      <c r="E10933" s="10" t="str">
        <f t="shared" si="694"/>
        <v>10043401</v>
      </c>
      <c r="F10933" s="10" t="str">
        <f>IFERROR(VLOOKUP(I10933,DATABASE!$N:$O,2,FALSE),"")</f>
        <v>دستكش ضد برش سبك</v>
      </c>
      <c r="G10933" s="536" t="s">
        <v>4388</v>
      </c>
      <c r="H10933" s="537">
        <v>10043</v>
      </c>
      <c r="I10933" s="536" t="s">
        <v>1442</v>
      </c>
      <c r="J10933" s="536" t="s">
        <v>4602</v>
      </c>
      <c r="K10933" s="538">
        <v>1</v>
      </c>
      <c r="L10933" s="536" t="s">
        <v>3</v>
      </c>
      <c r="M10933" s="536" t="s">
        <v>19</v>
      </c>
      <c r="N10933" s="536" t="s">
        <v>1925</v>
      </c>
      <c r="O10933" s="539">
        <v>401</v>
      </c>
      <c r="P10933" s="537">
        <v>1</v>
      </c>
      <c r="Q10933" s="10">
        <f t="shared" si="695"/>
        <v>401</v>
      </c>
    </row>
    <row r="10934" spans="2:17" ht="20.25" customHeight="1">
      <c r="B10934" s="10" t="str">
        <f t="shared" si="692"/>
        <v>لباس كار نسوز(بلوز و شلوار)768</v>
      </c>
      <c r="C10934" s="10" t="str">
        <f t="shared" si="693"/>
        <v>لباس كار نسوز(بلوز و شلوار)1404/08/10768</v>
      </c>
      <c r="D10934" s="10" t="str">
        <f>IFERROR(IF(تحویلی!$E$1="","",IF(NOSA!O10934=تحویلی!$E$1,تحویلی!$E$1&amp;COUNTIF(NOSA!$O$1:O10934,تحویلی!$E$1),"")),"")</f>
        <v/>
      </c>
      <c r="E10934" s="10" t="str">
        <f t="shared" si="694"/>
        <v>10046768</v>
      </c>
      <c r="F10934" s="10" t="str">
        <f>IFERROR(VLOOKUP(I10934,DATABASE!$N:$O,2,FALSE),"")</f>
        <v>لباس كار نسوز(بلوز و شلوار)</v>
      </c>
      <c r="G10934" s="536" t="s">
        <v>4388</v>
      </c>
      <c r="H10934" s="537">
        <v>10046</v>
      </c>
      <c r="I10934" s="536" t="s">
        <v>1663</v>
      </c>
      <c r="J10934" s="536" t="s">
        <v>4799</v>
      </c>
      <c r="K10934" s="538">
        <v>1</v>
      </c>
      <c r="L10934" s="536" t="s">
        <v>28</v>
      </c>
      <c r="M10934" s="536" t="s">
        <v>25</v>
      </c>
      <c r="N10934" s="536" t="s">
        <v>2043</v>
      </c>
      <c r="O10934" s="539">
        <v>768</v>
      </c>
      <c r="P10934" s="537">
        <v>1</v>
      </c>
      <c r="Q10934" s="10">
        <f t="shared" si="695"/>
        <v>768</v>
      </c>
    </row>
    <row r="10935" spans="2:17" ht="20.25" customHeight="1">
      <c r="B10935" s="10" t="str">
        <f t="shared" si="692"/>
        <v>دستكش ضد برش سبك717</v>
      </c>
      <c r="C10935" s="10" t="str">
        <f t="shared" si="693"/>
        <v>دستكش ضد برش سبك1404/08/10717</v>
      </c>
      <c r="D10935" s="10" t="str">
        <f>IFERROR(IF(تحویلی!$E$1="","",IF(NOSA!O10935=تحویلی!$E$1,تحویلی!$E$1&amp;COUNTIF(NOSA!$O$1:O10935,تحویلی!$E$1),"")),"")</f>
        <v/>
      </c>
      <c r="E10935" s="10" t="str">
        <f t="shared" si="694"/>
        <v>10052717</v>
      </c>
      <c r="F10935" s="10" t="str">
        <f>IFERROR(VLOOKUP(I10935,DATABASE!$N:$O,2,FALSE),"")</f>
        <v>دستكش ضد برش سبك</v>
      </c>
      <c r="G10935" s="536" t="s">
        <v>4388</v>
      </c>
      <c r="H10935" s="537">
        <v>10052</v>
      </c>
      <c r="I10935" s="536" t="s">
        <v>1442</v>
      </c>
      <c r="J10935" s="536" t="s">
        <v>4602</v>
      </c>
      <c r="K10935" s="538">
        <v>1</v>
      </c>
      <c r="L10935" s="536" t="s">
        <v>3</v>
      </c>
      <c r="M10935" s="536" t="s">
        <v>4603</v>
      </c>
      <c r="N10935" s="536" t="s">
        <v>4685</v>
      </c>
      <c r="O10935" s="539">
        <v>717</v>
      </c>
      <c r="P10935" s="537">
        <v>1</v>
      </c>
      <c r="Q10935" s="10">
        <f t="shared" si="695"/>
        <v>717</v>
      </c>
    </row>
    <row r="10936" spans="2:17" ht="20.25" customHeight="1">
      <c r="B10936" s="10" t="str">
        <f t="shared" si="692"/>
        <v>دستكش استاد كار149</v>
      </c>
      <c r="C10936" s="10" t="str">
        <f t="shared" si="693"/>
        <v>دستكش استاد كار1404/08/10149</v>
      </c>
      <c r="D10936" s="10" t="str">
        <f>IFERROR(IF(تحویلی!$E$1="","",IF(NOSA!O10936=تحویلی!$E$1,تحویلی!$E$1&amp;COUNTIF(NOSA!$O$1:O10936,تحویلی!$E$1),"")),"")</f>
        <v/>
      </c>
      <c r="E10936" s="10" t="str">
        <f t="shared" si="694"/>
        <v>10056149</v>
      </c>
      <c r="F10936" s="10" t="str">
        <f>IFERROR(VLOOKUP(I10936,DATABASE!$N:$O,2,FALSE),"")</f>
        <v>دستكش استاد كار</v>
      </c>
      <c r="G10936" s="536" t="s">
        <v>4388</v>
      </c>
      <c r="H10936" s="537">
        <v>10056</v>
      </c>
      <c r="I10936" s="536" t="s">
        <v>1543</v>
      </c>
      <c r="J10936" s="536" t="s">
        <v>4610</v>
      </c>
      <c r="K10936" s="538">
        <v>1</v>
      </c>
      <c r="L10936" s="536" t="s">
        <v>3</v>
      </c>
      <c r="M10936" s="536" t="s">
        <v>4608</v>
      </c>
      <c r="N10936" s="536" t="s">
        <v>4825</v>
      </c>
      <c r="O10936" s="539">
        <v>149</v>
      </c>
      <c r="P10936" s="537">
        <v>0</v>
      </c>
      <c r="Q10936" s="10">
        <f t="shared" si="695"/>
        <v>149</v>
      </c>
    </row>
    <row r="10937" spans="2:17" ht="20.25" customHeight="1">
      <c r="B10937" s="10" t="str">
        <f t="shared" si="692"/>
        <v>لباس كار جين- بلوز66</v>
      </c>
      <c r="C10937" s="10" t="str">
        <f t="shared" si="693"/>
        <v>لباس كار جين- بلوز1404/08/1066</v>
      </c>
      <c r="D10937" s="10" t="str">
        <f>IFERROR(IF(تحویلی!$E$1="","",IF(NOSA!O10937=تحویلی!$E$1,تحویلی!$E$1&amp;COUNTIF(NOSA!$O$1:O10937,تحویلی!$E$1),"")),"")</f>
        <v/>
      </c>
      <c r="E10937" s="10" t="str">
        <f t="shared" si="694"/>
        <v>1006366</v>
      </c>
      <c r="F10937" s="10" t="str">
        <f>IFERROR(VLOOKUP(I10937,DATABASE!$N:$O,2,FALSE),"")</f>
        <v>لباس كار جين- بلوز</v>
      </c>
      <c r="G10937" s="536" t="s">
        <v>4388</v>
      </c>
      <c r="H10937" s="537">
        <v>10063</v>
      </c>
      <c r="I10937" s="536" t="s">
        <v>2355</v>
      </c>
      <c r="J10937" s="536" t="s">
        <v>4920</v>
      </c>
      <c r="K10937" s="538">
        <v>1</v>
      </c>
      <c r="L10937" s="536" t="s">
        <v>8</v>
      </c>
      <c r="M10937" s="536" t="s">
        <v>40</v>
      </c>
      <c r="N10937" s="536" t="s">
        <v>469</v>
      </c>
      <c r="O10937" s="539">
        <v>66</v>
      </c>
      <c r="P10937" s="537">
        <v>1</v>
      </c>
      <c r="Q10937" s="10">
        <f t="shared" si="695"/>
        <v>66</v>
      </c>
    </row>
    <row r="10938" spans="2:17" ht="20.25" customHeight="1">
      <c r="B10938" s="10" t="str">
        <f t="shared" si="692"/>
        <v>لباس كار ديرسوز(شلوار) 66</v>
      </c>
      <c r="C10938" s="10" t="str">
        <f t="shared" si="693"/>
        <v>لباس كار ديرسوز(شلوار) 1404/08/1066</v>
      </c>
      <c r="D10938" s="10" t="str">
        <f>IFERROR(IF(تحویلی!$E$1="","",IF(NOSA!O10938=تحویلی!$E$1,تحویلی!$E$1&amp;COUNTIF(NOSA!$O$1:O10938,تحویلی!$E$1),"")),"")</f>
        <v/>
      </c>
      <c r="E10938" s="10" t="str">
        <f t="shared" si="694"/>
        <v>1006366</v>
      </c>
      <c r="F10938" s="10" t="str">
        <f>IFERROR(VLOOKUP(I10938,DATABASE!$N:$O,2,FALSE),"")</f>
        <v xml:space="preserve">لباس كار ديرسوز(شلوار) </v>
      </c>
      <c r="G10938" s="536" t="s">
        <v>4388</v>
      </c>
      <c r="H10938" s="537">
        <v>10063</v>
      </c>
      <c r="I10938" s="536" t="s">
        <v>2317</v>
      </c>
      <c r="J10938" s="536" t="s">
        <v>4730</v>
      </c>
      <c r="K10938" s="538">
        <v>1</v>
      </c>
      <c r="L10938" s="536" t="s">
        <v>8</v>
      </c>
      <c r="M10938" s="536" t="s">
        <v>40</v>
      </c>
      <c r="N10938" s="536" t="s">
        <v>469</v>
      </c>
      <c r="O10938" s="539">
        <v>66</v>
      </c>
      <c r="P10938" s="537">
        <v>1</v>
      </c>
      <c r="Q10938" s="10">
        <f t="shared" si="695"/>
        <v>66</v>
      </c>
    </row>
    <row r="10939" spans="2:17" ht="20.25" customHeight="1">
      <c r="B10939" s="10" t="str">
        <f t="shared" si="692"/>
        <v>دستكش ضد برش سبك545</v>
      </c>
      <c r="C10939" s="10" t="str">
        <f t="shared" si="693"/>
        <v>دستكش ضد برش سبك1404/08/10545</v>
      </c>
      <c r="D10939" s="10" t="str">
        <f>IFERROR(IF(تحویلی!$E$1="","",IF(NOSA!O10939=تحویلی!$E$1,تحویلی!$E$1&amp;COUNTIF(NOSA!$O$1:O10939,تحویلی!$E$1),"")),"")</f>
        <v/>
      </c>
      <c r="E10939" s="10" t="str">
        <f t="shared" si="694"/>
        <v>10071545</v>
      </c>
      <c r="F10939" s="10" t="str">
        <f>IFERROR(VLOOKUP(I10939,DATABASE!$N:$O,2,FALSE),"")</f>
        <v>دستكش ضد برش سبك</v>
      </c>
      <c r="G10939" s="536" t="s">
        <v>4388</v>
      </c>
      <c r="H10939" s="537">
        <v>10071</v>
      </c>
      <c r="I10939" s="536" t="s">
        <v>1442</v>
      </c>
      <c r="J10939" s="536" t="s">
        <v>4602</v>
      </c>
      <c r="K10939" s="538">
        <v>1</v>
      </c>
      <c r="L10939" s="536" t="s">
        <v>3</v>
      </c>
      <c r="M10939" s="536" t="s">
        <v>4608</v>
      </c>
      <c r="N10939" s="536" t="s">
        <v>4921</v>
      </c>
      <c r="O10939" s="539">
        <v>545</v>
      </c>
      <c r="P10939" s="537">
        <v>1</v>
      </c>
      <c r="Q10939" s="10">
        <f t="shared" si="695"/>
        <v>545</v>
      </c>
    </row>
    <row r="10940" spans="2:17" ht="20.25" customHeight="1">
      <c r="B10940" s="10" t="str">
        <f t="shared" si="692"/>
        <v>دستكش ضد برش سبك100012</v>
      </c>
      <c r="C10940" s="10" t="str">
        <f t="shared" si="693"/>
        <v>دستكش ضد برش سبك1404/08/11100012</v>
      </c>
      <c r="D10940" s="10" t="str">
        <f>IFERROR(IF(تحویلی!$E$1="","",IF(NOSA!O10940=تحویلی!$E$1,تحویلی!$E$1&amp;COUNTIF(NOSA!$O$1:O10940,تحویلی!$E$1),"")),"")</f>
        <v/>
      </c>
      <c r="E10940" s="10" t="str">
        <f t="shared" si="694"/>
        <v>10086100012</v>
      </c>
      <c r="F10940" s="10" t="str">
        <f>IFERROR(VLOOKUP(I10940,DATABASE!$N:$O,2,FALSE),"")</f>
        <v>دستكش ضد برش سبك</v>
      </c>
      <c r="G10940" s="540" t="s">
        <v>4389</v>
      </c>
      <c r="H10940" s="541">
        <v>10086</v>
      </c>
      <c r="I10940" s="540" t="s">
        <v>1442</v>
      </c>
      <c r="J10940" s="540" t="s">
        <v>4602</v>
      </c>
      <c r="K10940" s="542">
        <v>1</v>
      </c>
      <c r="L10940" s="540" t="s">
        <v>3</v>
      </c>
      <c r="M10940" s="540" t="s">
        <v>4623</v>
      </c>
      <c r="N10940" s="540" t="s">
        <v>2038</v>
      </c>
      <c r="O10940" s="543">
        <v>100012</v>
      </c>
      <c r="P10940" s="541">
        <v>1</v>
      </c>
      <c r="Q10940" s="10">
        <f t="shared" si="695"/>
        <v>100012</v>
      </c>
    </row>
    <row r="10941" spans="2:17" ht="20.25" customHeight="1">
      <c r="B10941" s="10" t="str">
        <f t="shared" si="692"/>
        <v>دستكش كف مواد سبك893</v>
      </c>
      <c r="C10941" s="10" t="str">
        <f t="shared" si="693"/>
        <v>دستكش كف مواد سبك1404/08/11893</v>
      </c>
      <c r="D10941" s="10" t="str">
        <f>IFERROR(IF(تحویلی!$E$1="","",IF(NOSA!O10941=تحویلی!$E$1,تحویلی!$E$1&amp;COUNTIF(NOSA!$O$1:O10941,تحویلی!$E$1),"")),"")</f>
        <v/>
      </c>
      <c r="E10941" s="10" t="str">
        <f t="shared" si="694"/>
        <v>10093893</v>
      </c>
      <c r="F10941" s="10" t="str">
        <f>IFERROR(VLOOKUP(I10941,DATABASE!$N:$O,2,FALSE),"")</f>
        <v>دستكش كف مواد سبك</v>
      </c>
      <c r="G10941" s="540" t="s">
        <v>4389</v>
      </c>
      <c r="H10941" s="541">
        <v>10093</v>
      </c>
      <c r="I10941" s="540" t="s">
        <v>1456</v>
      </c>
      <c r="J10941" s="540" t="s">
        <v>4605</v>
      </c>
      <c r="K10941" s="542">
        <v>1</v>
      </c>
      <c r="L10941" s="540" t="s">
        <v>3</v>
      </c>
      <c r="M10941" s="540" t="s">
        <v>4603</v>
      </c>
      <c r="N10941" s="540" t="s">
        <v>3490</v>
      </c>
      <c r="O10941" s="543">
        <v>893</v>
      </c>
      <c r="P10941" s="541">
        <v>1</v>
      </c>
      <c r="Q10941" s="10">
        <f t="shared" si="695"/>
        <v>893</v>
      </c>
    </row>
    <row r="10942" spans="2:17" ht="20.25" customHeight="1">
      <c r="B10942" s="10" t="str">
        <f t="shared" si="692"/>
        <v>چكمه ايمني نسوز783</v>
      </c>
      <c r="C10942" s="10" t="str">
        <f t="shared" si="693"/>
        <v>چكمه ايمني نسوز1404/08/11783</v>
      </c>
      <c r="D10942" s="10" t="str">
        <f>IFERROR(IF(تحویلی!$E$1="","",IF(NOSA!O10942=تحویلی!$E$1,تحویلی!$E$1&amp;COUNTIF(NOSA!$O$1:O10942,تحویلی!$E$1),"")),"")</f>
        <v/>
      </c>
      <c r="E10942" s="10" t="str">
        <f t="shared" si="694"/>
        <v>10100783</v>
      </c>
      <c r="F10942" s="10" t="str">
        <f>IFERROR(VLOOKUP(I10942,DATABASE!$N:$O,2,FALSE),"")</f>
        <v>چكمه ايمني نسوز</v>
      </c>
      <c r="G10942" s="540" t="s">
        <v>4389</v>
      </c>
      <c r="H10942" s="541">
        <v>10100</v>
      </c>
      <c r="I10942" s="540" t="s">
        <v>1784</v>
      </c>
      <c r="J10942" s="540" t="s">
        <v>4990</v>
      </c>
      <c r="K10942" s="542">
        <v>1</v>
      </c>
      <c r="L10942" s="540" t="s">
        <v>3</v>
      </c>
      <c r="M10942" s="540" t="s">
        <v>4608</v>
      </c>
      <c r="N10942" s="540" t="s">
        <v>2056</v>
      </c>
      <c r="O10942" s="543">
        <v>783</v>
      </c>
      <c r="P10942" s="541">
        <v>1</v>
      </c>
      <c r="Q10942" s="10">
        <f t="shared" si="695"/>
        <v>783</v>
      </c>
    </row>
    <row r="10943" spans="2:17" ht="20.25" customHeight="1">
      <c r="B10943" s="10" t="str">
        <f t="shared" si="692"/>
        <v>كلاه ايمني575</v>
      </c>
      <c r="C10943" s="10" t="str">
        <f t="shared" si="693"/>
        <v>كلاه ايمني1404/08/11575</v>
      </c>
      <c r="D10943" s="10" t="str">
        <f>IFERROR(IF(تحویلی!$E$1="","",IF(NOSA!O10943=تحویلی!$E$1,تحویلی!$E$1&amp;COUNTIF(NOSA!$O$1:O10943,تحویلی!$E$1),"")),"")</f>
        <v/>
      </c>
      <c r="E10943" s="10" t="str">
        <f t="shared" si="694"/>
        <v>10105575</v>
      </c>
      <c r="F10943" s="10" t="str">
        <f>IFERROR(VLOOKUP(I10943,DATABASE!$N:$O,2,FALSE),"")</f>
        <v>كلاه ايمني</v>
      </c>
      <c r="G10943" s="540" t="s">
        <v>4389</v>
      </c>
      <c r="H10943" s="541">
        <v>10105</v>
      </c>
      <c r="I10943" s="540" t="s">
        <v>1476</v>
      </c>
      <c r="J10943" s="540" t="s">
        <v>4654</v>
      </c>
      <c r="K10943" s="542">
        <v>1</v>
      </c>
      <c r="L10943" s="540" t="s">
        <v>8</v>
      </c>
      <c r="M10943" s="540" t="s">
        <v>43</v>
      </c>
      <c r="N10943" s="540" t="s">
        <v>156</v>
      </c>
      <c r="O10943" s="543">
        <v>575</v>
      </c>
      <c r="P10943" s="541">
        <v>0</v>
      </c>
      <c r="Q10943" s="10">
        <f t="shared" si="695"/>
        <v>575</v>
      </c>
    </row>
    <row r="10944" spans="2:17" ht="20.25" customHeight="1">
      <c r="B10944" s="10" t="str">
        <f t="shared" si="692"/>
        <v>دستكش ضد برش سبك582</v>
      </c>
      <c r="C10944" s="10" t="str">
        <f t="shared" si="693"/>
        <v>دستكش ضد برش سبك1404/08/11582</v>
      </c>
      <c r="D10944" s="10" t="str">
        <f>IFERROR(IF(تحویلی!$E$1="","",IF(NOSA!O10944=تحویلی!$E$1,تحویلی!$E$1&amp;COUNTIF(NOSA!$O$1:O10944,تحویلی!$E$1),"")),"")</f>
        <v/>
      </c>
      <c r="E10944" s="10" t="str">
        <f t="shared" si="694"/>
        <v>10112582</v>
      </c>
      <c r="F10944" s="10" t="str">
        <f>IFERROR(VLOOKUP(I10944,DATABASE!$N:$O,2,FALSE),"")</f>
        <v>دستكش ضد برش سبك</v>
      </c>
      <c r="G10944" s="540" t="s">
        <v>4389</v>
      </c>
      <c r="H10944" s="541">
        <v>10112</v>
      </c>
      <c r="I10944" s="540" t="s">
        <v>1442</v>
      </c>
      <c r="J10944" s="540" t="s">
        <v>4602</v>
      </c>
      <c r="K10944" s="542">
        <v>1</v>
      </c>
      <c r="L10944" s="540" t="s">
        <v>3</v>
      </c>
      <c r="M10944" s="540" t="s">
        <v>4603</v>
      </c>
      <c r="N10944" s="540" t="s">
        <v>1951</v>
      </c>
      <c r="O10944" s="543">
        <v>582</v>
      </c>
      <c r="P10944" s="541">
        <v>1</v>
      </c>
      <c r="Q10944" s="10">
        <f t="shared" si="695"/>
        <v>582</v>
      </c>
    </row>
    <row r="10945" spans="2:17" ht="20.25" customHeight="1">
      <c r="B10945" s="10" t="str">
        <f t="shared" si="692"/>
        <v>پوتين ايمني نسوز471</v>
      </c>
      <c r="C10945" s="10" t="str">
        <f t="shared" si="693"/>
        <v>پوتين ايمني نسوز1404/08/11471</v>
      </c>
      <c r="D10945" s="10" t="str">
        <f>IFERROR(IF(تحویلی!$E$1="","",IF(NOSA!O10945=تحویلی!$E$1,تحویلی!$E$1&amp;COUNTIF(NOSA!$O$1:O10945,تحویلی!$E$1),"")),"")</f>
        <v/>
      </c>
      <c r="E10945" s="10" t="str">
        <f t="shared" si="694"/>
        <v>10121471</v>
      </c>
      <c r="F10945" s="10" t="str">
        <f>IFERROR(VLOOKUP(I10945,DATABASE!$N:$O,2,FALSE),"")</f>
        <v>پوتين ايمني نسوز</v>
      </c>
      <c r="G10945" s="540" t="s">
        <v>4389</v>
      </c>
      <c r="H10945" s="541">
        <v>10121</v>
      </c>
      <c r="I10945" s="540" t="s">
        <v>1528</v>
      </c>
      <c r="J10945" s="540" t="s">
        <v>4725</v>
      </c>
      <c r="K10945" s="542">
        <v>1</v>
      </c>
      <c r="L10945" s="540" t="s">
        <v>3</v>
      </c>
      <c r="M10945" s="540" t="s">
        <v>43</v>
      </c>
      <c r="N10945" s="540" t="s">
        <v>4731</v>
      </c>
      <c r="O10945" s="543">
        <v>471</v>
      </c>
      <c r="P10945" s="541">
        <v>1</v>
      </c>
      <c r="Q10945" s="10">
        <f t="shared" si="695"/>
        <v>471</v>
      </c>
    </row>
    <row r="10946" spans="2:17" ht="20.25" customHeight="1">
      <c r="B10946" s="10" t="str">
        <f t="shared" si="692"/>
        <v>دستكش ضد برش سبك471</v>
      </c>
      <c r="C10946" s="10" t="str">
        <f t="shared" si="693"/>
        <v>دستكش ضد برش سبك1404/08/11471</v>
      </c>
      <c r="D10946" s="10" t="str">
        <f>IFERROR(IF(تحویلی!$E$1="","",IF(NOSA!O10946=تحویلی!$E$1,تحویلی!$E$1&amp;COUNTIF(NOSA!$O$1:O10946,تحویلی!$E$1),"")),"")</f>
        <v/>
      </c>
      <c r="E10946" s="10" t="str">
        <f t="shared" si="694"/>
        <v>10122471</v>
      </c>
      <c r="F10946" s="10" t="str">
        <f>IFERROR(VLOOKUP(I10946,DATABASE!$N:$O,2,FALSE),"")</f>
        <v>دستكش ضد برش سبك</v>
      </c>
      <c r="G10946" s="540" t="s">
        <v>4389</v>
      </c>
      <c r="H10946" s="541">
        <v>10122</v>
      </c>
      <c r="I10946" s="540" t="s">
        <v>1442</v>
      </c>
      <c r="J10946" s="540" t="s">
        <v>4602</v>
      </c>
      <c r="K10946" s="542">
        <v>1</v>
      </c>
      <c r="L10946" s="540" t="s">
        <v>3</v>
      </c>
      <c r="M10946" s="540" t="s">
        <v>43</v>
      </c>
      <c r="N10946" s="540" t="s">
        <v>4731</v>
      </c>
      <c r="O10946" s="543">
        <v>471</v>
      </c>
      <c r="P10946" s="541">
        <v>1</v>
      </c>
      <c r="Q10946" s="10">
        <f t="shared" si="695"/>
        <v>471</v>
      </c>
    </row>
    <row r="10947" spans="2:17" ht="20.25" customHeight="1">
      <c r="B10947" s="10" t="str">
        <f t="shared" si="692"/>
        <v>پوتين ايمني نسوز967</v>
      </c>
      <c r="C10947" s="10" t="str">
        <f t="shared" si="693"/>
        <v>پوتين ايمني نسوز1404/08/11967</v>
      </c>
      <c r="D10947" s="10" t="str">
        <f>IFERROR(IF(تحویلی!$E$1="","",IF(NOSA!O10947=تحویلی!$E$1,تحویلی!$E$1&amp;COUNTIF(NOSA!$O$1:O10947,تحویلی!$E$1),"")),"")</f>
        <v/>
      </c>
      <c r="E10947" s="10" t="str">
        <f t="shared" si="694"/>
        <v>10125967</v>
      </c>
      <c r="F10947" s="10" t="str">
        <f>IFERROR(VLOOKUP(I10947,DATABASE!$N:$O,2,FALSE),"")</f>
        <v>پوتين ايمني نسوز</v>
      </c>
      <c r="G10947" s="540" t="s">
        <v>4389</v>
      </c>
      <c r="H10947" s="541">
        <v>10125</v>
      </c>
      <c r="I10947" s="540" t="s">
        <v>1528</v>
      </c>
      <c r="J10947" s="540" t="s">
        <v>4725</v>
      </c>
      <c r="K10947" s="542">
        <v>1</v>
      </c>
      <c r="L10947" s="540" t="s">
        <v>3</v>
      </c>
      <c r="M10947" s="540" t="s">
        <v>43</v>
      </c>
      <c r="N10947" s="540" t="s">
        <v>4991</v>
      </c>
      <c r="O10947" s="543">
        <v>967</v>
      </c>
      <c r="P10947" s="541">
        <v>1</v>
      </c>
      <c r="Q10947" s="10">
        <f t="shared" si="695"/>
        <v>967</v>
      </c>
    </row>
    <row r="10948" spans="2:17" ht="20.25" customHeight="1">
      <c r="B10948" s="10" t="str">
        <f t="shared" si="692"/>
        <v>دستكش ساق بلند نسوز936</v>
      </c>
      <c r="C10948" s="10" t="str">
        <f t="shared" si="693"/>
        <v>دستكش ساق بلند نسوز1404/08/12936</v>
      </c>
      <c r="D10948" s="10" t="str">
        <f>IFERROR(IF(تحویلی!$E$1="","",IF(NOSA!O10948=تحویلی!$E$1,تحویلی!$E$1&amp;COUNTIF(NOSA!$O$1:O10948,تحویلی!$E$1),"")),"")</f>
        <v/>
      </c>
      <c r="E10948" s="10" t="str">
        <f t="shared" si="694"/>
        <v>10138936</v>
      </c>
      <c r="F10948" s="10" t="str">
        <f>IFERROR(VLOOKUP(I10948,DATABASE!$N:$O,2,FALSE),"")</f>
        <v>دستكش ساق بلند نسوز</v>
      </c>
      <c r="G10948" s="540" t="s">
        <v>4390</v>
      </c>
      <c r="H10948" s="540">
        <v>10138</v>
      </c>
      <c r="I10948" s="540" t="s">
        <v>1461</v>
      </c>
      <c r="J10948" s="540" t="s">
        <v>4643</v>
      </c>
      <c r="K10948" s="540">
        <v>1</v>
      </c>
      <c r="L10948" s="540" t="s">
        <v>3</v>
      </c>
      <c r="M10948" s="540" t="s">
        <v>4608</v>
      </c>
      <c r="N10948" s="540" t="s">
        <v>4642</v>
      </c>
      <c r="O10948" s="543">
        <v>936</v>
      </c>
      <c r="P10948" s="540">
        <v>1</v>
      </c>
      <c r="Q10948" s="10">
        <f t="shared" si="695"/>
        <v>936</v>
      </c>
    </row>
    <row r="10949" spans="2:17" ht="20.25" customHeight="1">
      <c r="B10949" s="10" t="str">
        <f t="shared" si="692"/>
        <v>دستكش ضد برش سبك853</v>
      </c>
      <c r="C10949" s="10" t="str">
        <f t="shared" si="693"/>
        <v>دستكش ضد برش سبك1404/08/12853</v>
      </c>
      <c r="D10949" s="10" t="str">
        <f>IFERROR(IF(تحویلی!$E$1="","",IF(NOSA!O10949=تحویلی!$E$1,تحویلی!$E$1&amp;COUNTIF(NOSA!$O$1:O10949,تحویلی!$E$1),"")),"")</f>
        <v/>
      </c>
      <c r="E10949" s="10" t="str">
        <f t="shared" si="694"/>
        <v>10140853</v>
      </c>
      <c r="F10949" s="10" t="str">
        <f>IFERROR(VLOOKUP(I10949,DATABASE!$N:$O,2,FALSE),"")</f>
        <v>دستكش ضد برش سبك</v>
      </c>
      <c r="G10949" s="540" t="s">
        <v>4390</v>
      </c>
      <c r="H10949" s="540">
        <v>10140</v>
      </c>
      <c r="I10949" s="540" t="s">
        <v>1442</v>
      </c>
      <c r="J10949" s="540" t="s">
        <v>4602</v>
      </c>
      <c r="K10949" s="540">
        <v>1</v>
      </c>
      <c r="L10949" s="540" t="s">
        <v>3</v>
      </c>
      <c r="M10949" s="540" t="s">
        <v>40</v>
      </c>
      <c r="N10949" s="540" t="s">
        <v>4992</v>
      </c>
      <c r="O10949" s="543">
        <v>853</v>
      </c>
      <c r="P10949" s="540">
        <v>1</v>
      </c>
      <c r="Q10949" s="10">
        <f t="shared" si="695"/>
        <v>853</v>
      </c>
    </row>
    <row r="10950" spans="2:17" ht="20.25" customHeight="1">
      <c r="B10950" s="10" t="str">
        <f t="shared" si="692"/>
        <v>دستكش ضد برش سبك933</v>
      </c>
      <c r="C10950" s="10" t="str">
        <f t="shared" si="693"/>
        <v>دستكش ضد برش سبك1404/08/12933</v>
      </c>
      <c r="D10950" s="10" t="str">
        <f>IFERROR(IF(تحویلی!$E$1="","",IF(NOSA!O10950=تحویلی!$E$1,تحویلی!$E$1&amp;COUNTIF(NOSA!$O$1:O10950,تحویلی!$E$1),"")),"")</f>
        <v/>
      </c>
      <c r="E10950" s="10" t="str">
        <f t="shared" si="694"/>
        <v>10141933</v>
      </c>
      <c r="F10950" s="10" t="str">
        <f>IFERROR(VLOOKUP(I10950,DATABASE!$N:$O,2,FALSE),"")</f>
        <v>دستكش ضد برش سبك</v>
      </c>
      <c r="G10950" s="540" t="s">
        <v>4390</v>
      </c>
      <c r="H10950" s="540">
        <v>10141</v>
      </c>
      <c r="I10950" s="540" t="s">
        <v>1442</v>
      </c>
      <c r="J10950" s="540" t="s">
        <v>4602</v>
      </c>
      <c r="K10950" s="540">
        <v>1</v>
      </c>
      <c r="L10950" s="540" t="s">
        <v>3</v>
      </c>
      <c r="M10950" s="540" t="s">
        <v>4603</v>
      </c>
      <c r="N10950" s="540" t="s">
        <v>4890</v>
      </c>
      <c r="O10950" s="543">
        <v>933</v>
      </c>
      <c r="P10950" s="540">
        <v>1</v>
      </c>
      <c r="Q10950" s="10">
        <f t="shared" si="695"/>
        <v>933</v>
      </c>
    </row>
    <row r="10951" spans="2:17" ht="20.25" customHeight="1">
      <c r="B10951" s="10" t="str">
        <f t="shared" si="692"/>
        <v>دستكش كف دوبل چرمي933</v>
      </c>
      <c r="C10951" s="10" t="str">
        <f t="shared" si="693"/>
        <v>دستكش كف دوبل چرمي1404/08/12933</v>
      </c>
      <c r="D10951" s="10" t="str">
        <f>IFERROR(IF(تحویلی!$E$1="","",IF(NOSA!O10951=تحویلی!$E$1,تحویلی!$E$1&amp;COUNTIF(NOSA!$O$1:O10951,تحویلی!$E$1),"")),"")</f>
        <v/>
      </c>
      <c r="E10951" s="10" t="str">
        <f t="shared" si="694"/>
        <v>10141933</v>
      </c>
      <c r="F10951" s="10" t="str">
        <f>IFERROR(VLOOKUP(I10951,DATABASE!$N:$O,2,FALSE),"")</f>
        <v>دستكش كف دوبل چرمي</v>
      </c>
      <c r="G10951" s="540" t="s">
        <v>4390</v>
      </c>
      <c r="H10951" s="540">
        <v>10141</v>
      </c>
      <c r="I10951" s="540" t="s">
        <v>1683</v>
      </c>
      <c r="J10951" s="540" t="s">
        <v>4636</v>
      </c>
      <c r="K10951" s="540">
        <v>1</v>
      </c>
      <c r="L10951" s="540" t="s">
        <v>3</v>
      </c>
      <c r="M10951" s="540" t="s">
        <v>4603</v>
      </c>
      <c r="N10951" s="540" t="s">
        <v>4890</v>
      </c>
      <c r="O10951" s="543">
        <v>933</v>
      </c>
      <c r="P10951" s="540">
        <v>1</v>
      </c>
      <c r="Q10951" s="10">
        <f t="shared" si="695"/>
        <v>933</v>
      </c>
    </row>
    <row r="10952" spans="2:17" ht="20.25" customHeight="1">
      <c r="B10952" s="10" t="str">
        <f t="shared" si="692"/>
        <v>دستكش ضد برش سبك879</v>
      </c>
      <c r="C10952" s="10" t="str">
        <f t="shared" si="693"/>
        <v>دستكش ضد برش سبك1404/08/12879</v>
      </c>
      <c r="D10952" s="10" t="str">
        <f>IFERROR(IF(تحویلی!$E$1="","",IF(NOSA!O10952=تحویلی!$E$1,تحویلی!$E$1&amp;COUNTIF(NOSA!$O$1:O10952,تحویلی!$E$1),"")),"")</f>
        <v/>
      </c>
      <c r="E10952" s="10" t="str">
        <f t="shared" si="694"/>
        <v>10142879</v>
      </c>
      <c r="F10952" s="10" t="str">
        <f>IFERROR(VLOOKUP(I10952,DATABASE!$N:$O,2,FALSE),"")</f>
        <v>دستكش ضد برش سبك</v>
      </c>
      <c r="G10952" s="540" t="s">
        <v>4390</v>
      </c>
      <c r="H10952" s="540">
        <v>10142</v>
      </c>
      <c r="I10952" s="540" t="s">
        <v>1442</v>
      </c>
      <c r="J10952" s="540" t="s">
        <v>4602</v>
      </c>
      <c r="K10952" s="540">
        <v>1</v>
      </c>
      <c r="L10952" s="540" t="s">
        <v>3</v>
      </c>
      <c r="M10952" s="540" t="s">
        <v>4603</v>
      </c>
      <c r="N10952" s="540" t="s">
        <v>4789</v>
      </c>
      <c r="O10952" s="543">
        <v>879</v>
      </c>
      <c r="P10952" s="540">
        <v>1</v>
      </c>
      <c r="Q10952" s="10">
        <f t="shared" si="695"/>
        <v>879</v>
      </c>
    </row>
    <row r="10953" spans="2:17" ht="20.25" customHeight="1">
      <c r="B10953" s="10" t="str">
        <f t="shared" si="692"/>
        <v>دستكش كف دوبل چرمي879</v>
      </c>
      <c r="C10953" s="10" t="str">
        <f t="shared" si="693"/>
        <v>دستكش كف دوبل چرمي1404/08/12879</v>
      </c>
      <c r="D10953" s="10" t="str">
        <f>IFERROR(IF(تحویلی!$E$1="","",IF(NOSA!O10953=تحویلی!$E$1,تحویلی!$E$1&amp;COUNTIF(NOSA!$O$1:O10953,تحویلی!$E$1),"")),"")</f>
        <v/>
      </c>
      <c r="E10953" s="10" t="str">
        <f t="shared" si="694"/>
        <v>10142879</v>
      </c>
      <c r="F10953" s="10" t="str">
        <f>IFERROR(VLOOKUP(I10953,DATABASE!$N:$O,2,FALSE),"")</f>
        <v>دستكش كف دوبل چرمي</v>
      </c>
      <c r="G10953" s="540" t="s">
        <v>4390</v>
      </c>
      <c r="H10953" s="540">
        <v>10142</v>
      </c>
      <c r="I10953" s="540" t="s">
        <v>1683</v>
      </c>
      <c r="J10953" s="540" t="s">
        <v>4636</v>
      </c>
      <c r="K10953" s="540">
        <v>1</v>
      </c>
      <c r="L10953" s="540" t="s">
        <v>3</v>
      </c>
      <c r="M10953" s="540" t="s">
        <v>4603</v>
      </c>
      <c r="N10953" s="540" t="s">
        <v>4789</v>
      </c>
      <c r="O10953" s="543">
        <v>879</v>
      </c>
      <c r="P10953" s="540">
        <v>1</v>
      </c>
      <c r="Q10953" s="10">
        <f t="shared" si="695"/>
        <v>879</v>
      </c>
    </row>
    <row r="10954" spans="2:17" ht="20.25" customHeight="1">
      <c r="B10954" s="10" t="str">
        <f t="shared" si="692"/>
        <v>عينك رويت مذاب194</v>
      </c>
      <c r="C10954" s="10" t="str">
        <f t="shared" si="693"/>
        <v>عينك رويت مذاب1404/08/12194</v>
      </c>
      <c r="D10954" s="10" t="str">
        <f>IFERROR(IF(تحویلی!$E$1="","",IF(NOSA!O10954=تحویلی!$E$1,تحویلی!$E$1&amp;COUNTIF(NOSA!$O$1:O10954,تحویلی!$E$1),"")),"")</f>
        <v/>
      </c>
      <c r="E10954" s="10" t="str">
        <f t="shared" si="694"/>
        <v>10152194</v>
      </c>
      <c r="F10954" s="10" t="str">
        <f>IFERROR(VLOOKUP(I10954,DATABASE!$N:$O,2,FALSE),"")</f>
        <v>عينك رويت مذاب</v>
      </c>
      <c r="G10954" s="540" t="s">
        <v>4390</v>
      </c>
      <c r="H10954" s="540">
        <v>10152</v>
      </c>
      <c r="I10954" s="540" t="s">
        <v>2323</v>
      </c>
      <c r="J10954" s="540" t="s">
        <v>4981</v>
      </c>
      <c r="K10954" s="540">
        <v>1</v>
      </c>
      <c r="L10954" s="540" t="s">
        <v>8</v>
      </c>
      <c r="M10954" s="540" t="s">
        <v>4608</v>
      </c>
      <c r="N10954" s="540" t="s">
        <v>4773</v>
      </c>
      <c r="O10954" s="543">
        <v>194</v>
      </c>
      <c r="P10954" s="540">
        <v>0</v>
      </c>
      <c r="Q10954" s="10">
        <f t="shared" si="695"/>
        <v>194</v>
      </c>
    </row>
    <row r="10955" spans="2:17" ht="20.25" customHeight="1">
      <c r="B10955" s="10" t="str">
        <f t="shared" si="692"/>
        <v>دستكش ساق بلند نسوز649</v>
      </c>
      <c r="C10955" s="10" t="str">
        <f t="shared" si="693"/>
        <v>دستكش ساق بلند نسوز1404/08/12649</v>
      </c>
      <c r="D10955" s="10" t="str">
        <f>IFERROR(IF(تحویلی!$E$1="","",IF(NOSA!O10955=تحویلی!$E$1,تحویلی!$E$1&amp;COUNTIF(NOSA!$O$1:O10955,تحویلی!$E$1),"")),"")</f>
        <v/>
      </c>
      <c r="E10955" s="10" t="str">
        <f t="shared" si="694"/>
        <v>10159649</v>
      </c>
      <c r="F10955" s="10" t="str">
        <f>IFERROR(VLOOKUP(I10955,DATABASE!$N:$O,2,FALSE),"")</f>
        <v>دستكش ساق بلند نسوز</v>
      </c>
      <c r="G10955" s="540" t="s">
        <v>4390</v>
      </c>
      <c r="H10955" s="540">
        <v>10159</v>
      </c>
      <c r="I10955" s="540" t="s">
        <v>1461</v>
      </c>
      <c r="J10955" s="540" t="s">
        <v>4643</v>
      </c>
      <c r="K10955" s="540">
        <v>1</v>
      </c>
      <c r="L10955" s="540" t="s">
        <v>3</v>
      </c>
      <c r="M10955" s="540" t="s">
        <v>19</v>
      </c>
      <c r="N10955" s="540" t="s">
        <v>4993</v>
      </c>
      <c r="O10955" s="543">
        <v>649</v>
      </c>
      <c r="P10955" s="540">
        <v>1</v>
      </c>
      <c r="Q10955" s="10">
        <f t="shared" si="695"/>
        <v>649</v>
      </c>
    </row>
    <row r="10956" spans="2:17" ht="20.25" customHeight="1">
      <c r="B10956" s="10" t="str">
        <f t="shared" si="692"/>
        <v>پوتين ايمني نسوز877</v>
      </c>
      <c r="C10956" s="10" t="str">
        <f t="shared" si="693"/>
        <v>پوتين ايمني نسوز1404/08/12877</v>
      </c>
      <c r="D10956" s="10" t="str">
        <f>IFERROR(IF(تحویلی!$E$1="","",IF(NOSA!O10956=تحویلی!$E$1,تحویلی!$E$1&amp;COUNTIF(NOSA!$O$1:O10956,تحویلی!$E$1),"")),"")</f>
        <v/>
      </c>
      <c r="E10956" s="10" t="str">
        <f t="shared" si="694"/>
        <v>10161877</v>
      </c>
      <c r="F10956" s="10" t="str">
        <f>IFERROR(VLOOKUP(I10956,DATABASE!$N:$O,2,FALSE),"")</f>
        <v>پوتين ايمني نسوز</v>
      </c>
      <c r="G10956" s="540" t="s">
        <v>4390</v>
      </c>
      <c r="H10956" s="540">
        <v>10161</v>
      </c>
      <c r="I10956" s="540" t="s">
        <v>1528</v>
      </c>
      <c r="J10956" s="540" t="s">
        <v>4725</v>
      </c>
      <c r="K10956" s="540">
        <v>1</v>
      </c>
      <c r="L10956" s="540" t="s">
        <v>3</v>
      </c>
      <c r="M10956" s="540" t="s">
        <v>43</v>
      </c>
      <c r="N10956" s="540" t="s">
        <v>730</v>
      </c>
      <c r="O10956" s="543">
        <v>877</v>
      </c>
      <c r="P10956" s="540">
        <v>1</v>
      </c>
      <c r="Q10956" s="10">
        <f t="shared" si="695"/>
        <v>877</v>
      </c>
    </row>
    <row r="10957" spans="2:17" ht="20.25" customHeight="1">
      <c r="B10957" s="10" t="str">
        <f t="shared" si="692"/>
        <v>دستكش ضد برش سبك935</v>
      </c>
      <c r="C10957" s="10" t="str">
        <f t="shared" si="693"/>
        <v>دستكش ضد برش سبك1404/08/12935</v>
      </c>
      <c r="D10957" s="10" t="str">
        <f>IFERROR(IF(تحویلی!$E$1="","",IF(NOSA!O10957=تحویلی!$E$1,تحویلی!$E$1&amp;COUNTIF(NOSA!$O$1:O10957,تحویلی!$E$1),"")),"")</f>
        <v/>
      </c>
      <c r="E10957" s="10" t="str">
        <f t="shared" si="694"/>
        <v>10166935</v>
      </c>
      <c r="F10957" s="10" t="str">
        <f>IFERROR(VLOOKUP(I10957,DATABASE!$N:$O,2,FALSE),"")</f>
        <v>دستكش ضد برش سبك</v>
      </c>
      <c r="G10957" s="540" t="s">
        <v>4390</v>
      </c>
      <c r="H10957" s="540">
        <v>10166</v>
      </c>
      <c r="I10957" s="540" t="s">
        <v>1442</v>
      </c>
      <c r="J10957" s="540" t="s">
        <v>4602</v>
      </c>
      <c r="K10957" s="540">
        <v>1</v>
      </c>
      <c r="L10957" s="540" t="s">
        <v>3</v>
      </c>
      <c r="M10957" s="540" t="s">
        <v>4623</v>
      </c>
      <c r="N10957" s="540" t="s">
        <v>4684</v>
      </c>
      <c r="O10957" s="543">
        <v>935</v>
      </c>
      <c r="P10957" s="540">
        <v>1</v>
      </c>
      <c r="Q10957" s="10">
        <f t="shared" si="695"/>
        <v>935</v>
      </c>
    </row>
    <row r="10958" spans="2:17" ht="20.25" customHeight="1">
      <c r="B10958" s="10" t="str">
        <f t="shared" si="692"/>
        <v>دستكش ضد برش سبك723</v>
      </c>
      <c r="C10958" s="10" t="str">
        <f t="shared" si="693"/>
        <v>دستكش ضد برش سبك1404/08/12723</v>
      </c>
      <c r="D10958" s="10" t="str">
        <f>IFERROR(IF(تحویلی!$E$1="","",IF(NOSA!O10958=تحویلی!$E$1,تحویلی!$E$1&amp;COUNTIF(NOSA!$O$1:O10958,تحویلی!$E$1),"")),"")</f>
        <v/>
      </c>
      <c r="E10958" s="10" t="str">
        <f t="shared" si="694"/>
        <v>10167723</v>
      </c>
      <c r="F10958" s="10" t="str">
        <f>IFERROR(VLOOKUP(I10958,DATABASE!$N:$O,2,FALSE),"")</f>
        <v>دستكش ضد برش سبك</v>
      </c>
      <c r="G10958" s="540" t="s">
        <v>4390</v>
      </c>
      <c r="H10958" s="540">
        <v>10167</v>
      </c>
      <c r="I10958" s="540" t="s">
        <v>1442</v>
      </c>
      <c r="J10958" s="540" t="s">
        <v>4602</v>
      </c>
      <c r="K10958" s="540">
        <v>1</v>
      </c>
      <c r="L10958" s="540" t="s">
        <v>3</v>
      </c>
      <c r="M10958" s="540" t="s">
        <v>4623</v>
      </c>
      <c r="N10958" s="540" t="s">
        <v>4994</v>
      </c>
      <c r="O10958" s="543">
        <v>723</v>
      </c>
      <c r="P10958" s="540">
        <v>1</v>
      </c>
      <c r="Q10958" s="10">
        <f t="shared" si="695"/>
        <v>723</v>
      </c>
    </row>
    <row r="10959" spans="2:17" ht="20.25" customHeight="1">
      <c r="B10959" s="10" t="str">
        <f t="shared" ref="B10959:B11022" si="696">F10959&amp;Q10959</f>
        <v>كلاه ايمني723</v>
      </c>
      <c r="C10959" s="10" t="str">
        <f t="shared" ref="C10959:C11022" si="697">F10959&amp;G10959&amp;O10959</f>
        <v>كلاه ايمني1404/08/12723</v>
      </c>
      <c r="D10959" s="10" t="str">
        <f>IFERROR(IF(تحویلی!$E$1="","",IF(NOSA!O10959=تحویلی!$E$1,تحویلی!$E$1&amp;COUNTIF(NOSA!$O$1:O10959,تحویلی!$E$1),"")),"")</f>
        <v/>
      </c>
      <c r="E10959" s="10" t="str">
        <f t="shared" ref="E10959:E11022" si="698">H10959&amp;O10959</f>
        <v>10167723</v>
      </c>
      <c r="F10959" s="10" t="str">
        <f>IFERROR(VLOOKUP(I10959,DATABASE!$N:$O,2,FALSE),"")</f>
        <v>كلاه ايمني</v>
      </c>
      <c r="G10959" s="540" t="s">
        <v>4390</v>
      </c>
      <c r="H10959" s="540">
        <v>10167</v>
      </c>
      <c r="I10959" s="540" t="s">
        <v>1505</v>
      </c>
      <c r="J10959" s="540" t="s">
        <v>4664</v>
      </c>
      <c r="K10959" s="540">
        <v>1</v>
      </c>
      <c r="L10959" s="540" t="s">
        <v>8</v>
      </c>
      <c r="M10959" s="540" t="s">
        <v>4623</v>
      </c>
      <c r="N10959" s="540" t="s">
        <v>4994</v>
      </c>
      <c r="O10959" s="543">
        <v>723</v>
      </c>
      <c r="P10959" s="540">
        <v>1</v>
      </c>
      <c r="Q10959" s="10">
        <f t="shared" si="695"/>
        <v>723</v>
      </c>
    </row>
    <row r="10960" spans="2:17" ht="20.25" customHeight="1">
      <c r="B10960" s="10" t="str">
        <f t="shared" si="696"/>
        <v>گوشي اير پلاگ961</v>
      </c>
      <c r="C10960" s="10" t="str">
        <f t="shared" si="697"/>
        <v>گوشي اير پلاگ1404/08/12961</v>
      </c>
      <c r="D10960" s="10" t="str">
        <f>IFERROR(IF(تحویلی!$E$1="","",IF(NOSA!O10960=تحویلی!$E$1,تحویلی!$E$1&amp;COUNTIF(NOSA!$O$1:O10960,تحویلی!$E$1),"")),"")</f>
        <v/>
      </c>
      <c r="E10960" s="10" t="str">
        <f t="shared" si="698"/>
        <v>10169961</v>
      </c>
      <c r="F10960" s="10" t="str">
        <f>IFERROR(VLOOKUP(I10960,DATABASE!$N:$O,2,FALSE),"")</f>
        <v>گوشي اير پلاگ</v>
      </c>
      <c r="G10960" s="540" t="s">
        <v>4390</v>
      </c>
      <c r="H10960" s="540">
        <v>10169</v>
      </c>
      <c r="I10960" s="540" t="s">
        <v>1581</v>
      </c>
      <c r="J10960" s="540" t="s">
        <v>4655</v>
      </c>
      <c r="K10960" s="540">
        <v>1</v>
      </c>
      <c r="L10960" s="540" t="s">
        <v>8</v>
      </c>
      <c r="M10960" s="540" t="s">
        <v>4603</v>
      </c>
      <c r="N10960" s="540" t="s">
        <v>4995</v>
      </c>
      <c r="O10960" s="543">
        <v>961</v>
      </c>
      <c r="P10960" s="540">
        <v>1</v>
      </c>
      <c r="Q10960" s="10">
        <f t="shared" si="695"/>
        <v>961</v>
      </c>
    </row>
    <row r="10961" spans="2:17" ht="20.25" customHeight="1">
      <c r="B10961" s="10" t="str">
        <f t="shared" si="696"/>
        <v>دستكش ضد برش سبك862</v>
      </c>
      <c r="C10961" s="10" t="str">
        <f t="shared" si="697"/>
        <v>دستكش ضد برش سبك1404/08/13862</v>
      </c>
      <c r="D10961" s="10" t="str">
        <f>IFERROR(IF(تحویلی!$E$1="","",IF(NOSA!O10961=تحویلی!$E$1,تحویلی!$E$1&amp;COUNTIF(NOSA!$O$1:O10961,تحویلی!$E$1),"")),"")</f>
        <v/>
      </c>
      <c r="E10961" s="10" t="str">
        <f t="shared" si="698"/>
        <v>10182862</v>
      </c>
      <c r="F10961" s="10" t="str">
        <f>IFERROR(VLOOKUP(I10961,DATABASE!$N:$O,2,FALSE),"")</f>
        <v>دستكش ضد برش سبك</v>
      </c>
      <c r="G10961" s="544" t="s">
        <v>4391</v>
      </c>
      <c r="H10961" s="545">
        <v>10182</v>
      </c>
      <c r="I10961" s="544" t="s">
        <v>1442</v>
      </c>
      <c r="J10961" s="544" t="s">
        <v>4602</v>
      </c>
      <c r="K10961" s="546">
        <v>1</v>
      </c>
      <c r="L10961" s="544" t="s">
        <v>3</v>
      </c>
      <c r="M10961" s="544" t="s">
        <v>4603</v>
      </c>
      <c r="N10961" s="544" t="s">
        <v>3192</v>
      </c>
      <c r="O10961" s="547">
        <v>862</v>
      </c>
      <c r="P10961" s="545">
        <v>1</v>
      </c>
      <c r="Q10961" s="10">
        <f t="shared" si="695"/>
        <v>862</v>
      </c>
    </row>
    <row r="10962" spans="2:17" ht="20.25" customHeight="1">
      <c r="B10962" s="10" t="str">
        <f t="shared" si="696"/>
        <v>دستكش ضد برش سبك739</v>
      </c>
      <c r="C10962" s="10" t="str">
        <f t="shared" si="697"/>
        <v>دستكش ضد برش سبك1404/08/13739</v>
      </c>
      <c r="D10962" s="10" t="str">
        <f>IFERROR(IF(تحویلی!$E$1="","",IF(NOSA!O10962=تحویلی!$E$1,تحویلی!$E$1&amp;COUNTIF(NOSA!$O$1:O10962,تحویلی!$E$1),"")),"")</f>
        <v/>
      </c>
      <c r="E10962" s="10" t="str">
        <f t="shared" si="698"/>
        <v>10198739</v>
      </c>
      <c r="F10962" s="10" t="str">
        <f>IFERROR(VLOOKUP(I10962,DATABASE!$N:$O,2,FALSE),"")</f>
        <v>دستكش ضد برش سبك</v>
      </c>
      <c r="G10962" s="544" t="s">
        <v>4391</v>
      </c>
      <c r="H10962" s="545">
        <v>10198</v>
      </c>
      <c r="I10962" s="544" t="s">
        <v>1442</v>
      </c>
      <c r="J10962" s="544" t="s">
        <v>4602</v>
      </c>
      <c r="K10962" s="546">
        <v>1</v>
      </c>
      <c r="L10962" s="544" t="s">
        <v>3</v>
      </c>
      <c r="M10962" s="544" t="s">
        <v>4603</v>
      </c>
      <c r="N10962" s="544" t="s">
        <v>4834</v>
      </c>
      <c r="O10962" s="547">
        <v>739</v>
      </c>
      <c r="P10962" s="545">
        <v>1</v>
      </c>
      <c r="Q10962" s="10">
        <f t="shared" si="695"/>
        <v>739</v>
      </c>
    </row>
    <row r="10963" spans="2:17" ht="20.25" customHeight="1">
      <c r="B10963" s="10" t="str">
        <f t="shared" si="696"/>
        <v>دستكش ضد برش سبك841</v>
      </c>
      <c r="C10963" s="10" t="str">
        <f t="shared" si="697"/>
        <v>دستكش ضد برش سبك1404/08/13841</v>
      </c>
      <c r="D10963" s="10" t="str">
        <f>IFERROR(IF(تحویلی!$E$1="","",IF(NOSA!O10963=تحویلی!$E$1,تحویلی!$E$1&amp;COUNTIF(NOSA!$O$1:O10963,تحویلی!$E$1),"")),"")</f>
        <v/>
      </c>
      <c r="E10963" s="10" t="str">
        <f t="shared" si="698"/>
        <v>10198841</v>
      </c>
      <c r="F10963" s="10" t="str">
        <f>IFERROR(VLOOKUP(I10963,DATABASE!$N:$O,2,FALSE),"")</f>
        <v>دستكش ضد برش سبك</v>
      </c>
      <c r="G10963" s="544" t="s">
        <v>4391</v>
      </c>
      <c r="H10963" s="545">
        <v>10198</v>
      </c>
      <c r="I10963" s="544" t="s">
        <v>1442</v>
      </c>
      <c r="J10963" s="544" t="s">
        <v>4602</v>
      </c>
      <c r="K10963" s="546">
        <v>1</v>
      </c>
      <c r="L10963" s="544" t="s">
        <v>3</v>
      </c>
      <c r="M10963" s="544" t="s">
        <v>4603</v>
      </c>
      <c r="N10963" s="544" t="s">
        <v>2692</v>
      </c>
      <c r="O10963" s="547">
        <v>841</v>
      </c>
      <c r="P10963" s="545">
        <v>1</v>
      </c>
      <c r="Q10963" s="10">
        <f t="shared" si="695"/>
        <v>841</v>
      </c>
    </row>
    <row r="10964" spans="2:17" ht="20.25" customHeight="1">
      <c r="B10964" s="10" t="str">
        <f t="shared" si="696"/>
        <v>لباس كار ديرسوز(بلوز و شلوار)10004</v>
      </c>
      <c r="C10964" s="10" t="str">
        <f t="shared" si="697"/>
        <v>لباس كار ديرسوز(بلوز و شلوار)1404/08/1310004</v>
      </c>
      <c r="D10964" s="10" t="str">
        <f>IFERROR(IF(تحویلی!$E$1="","",IF(NOSA!O10964=تحویلی!$E$1,تحویلی!$E$1&amp;COUNTIF(NOSA!$O$1:O10964,تحویلی!$E$1),"")),"")</f>
        <v/>
      </c>
      <c r="E10964" s="10" t="str">
        <f t="shared" si="698"/>
        <v>1020710004</v>
      </c>
      <c r="F10964" s="10" t="str">
        <f>IFERROR(VLOOKUP(I10964,DATABASE!$N:$O,2,FALSE),"")</f>
        <v>لباس كار ديرسوز(بلوز و شلوار)</v>
      </c>
      <c r="G10964" s="544" t="s">
        <v>4391</v>
      </c>
      <c r="H10964" s="545">
        <v>10207</v>
      </c>
      <c r="I10964" s="544" t="s">
        <v>1634</v>
      </c>
      <c r="J10964" s="544" t="s">
        <v>4648</v>
      </c>
      <c r="K10964" s="546">
        <v>1</v>
      </c>
      <c r="L10964" s="544" t="s">
        <v>28</v>
      </c>
      <c r="M10964" s="544" t="s">
        <v>4623</v>
      </c>
      <c r="N10964" s="544" t="s">
        <v>4842</v>
      </c>
      <c r="O10964" s="547">
        <v>10004</v>
      </c>
      <c r="P10964" s="545">
        <v>1</v>
      </c>
      <c r="Q10964" s="10">
        <f t="shared" si="695"/>
        <v>10004</v>
      </c>
    </row>
    <row r="10965" spans="2:17" ht="20.25" customHeight="1">
      <c r="B10965" s="10" t="str">
        <f t="shared" si="696"/>
        <v>10012</v>
      </c>
      <c r="C10965" s="10" t="str">
        <f t="shared" si="697"/>
        <v>1404/08/1310012</v>
      </c>
      <c r="D10965" s="10" t="str">
        <f>IFERROR(IF(تحویلی!$E$1="","",IF(NOSA!O10965=تحویلی!$E$1,تحویلی!$E$1&amp;COUNTIF(NOSA!$O$1:O10965,تحویلی!$E$1),"")),"")</f>
        <v/>
      </c>
      <c r="E10965" s="10" t="str">
        <f t="shared" si="698"/>
        <v>1021410012</v>
      </c>
      <c r="F10965" s="10" t="str">
        <f>IFERROR(VLOOKUP(I10965,DATABASE!$N:$O,2,FALSE),"")</f>
        <v/>
      </c>
      <c r="G10965" s="544" t="s">
        <v>4391</v>
      </c>
      <c r="H10965" s="545">
        <v>10214</v>
      </c>
      <c r="I10965" s="544" t="s">
        <v>2675</v>
      </c>
      <c r="J10965" s="544" t="s">
        <v>4997</v>
      </c>
      <c r="K10965" s="546">
        <v>1</v>
      </c>
      <c r="L10965" s="544" t="s">
        <v>8</v>
      </c>
      <c r="M10965" s="544" t="s">
        <v>4623</v>
      </c>
      <c r="N10965" s="544" t="s">
        <v>2038</v>
      </c>
      <c r="O10965" s="547">
        <v>10012</v>
      </c>
      <c r="P10965" s="545">
        <v>0</v>
      </c>
      <c r="Q10965" s="10">
        <f t="shared" si="695"/>
        <v>10012</v>
      </c>
    </row>
    <row r="10966" spans="2:17" ht="20.25" customHeight="1">
      <c r="B10966" s="10" t="str">
        <f t="shared" si="696"/>
        <v>834</v>
      </c>
      <c r="C10966" s="10" t="str">
        <f t="shared" si="697"/>
        <v>1404/08/13834</v>
      </c>
      <c r="D10966" s="10" t="str">
        <f>IFERROR(IF(تحویلی!$E$1="","",IF(NOSA!O10966=تحویلی!$E$1,تحویلی!$E$1&amp;COUNTIF(NOSA!$O$1:O10966,تحویلی!$E$1),"")),"")</f>
        <v/>
      </c>
      <c r="E10966" s="10" t="str">
        <f t="shared" si="698"/>
        <v>10215834</v>
      </c>
      <c r="F10966" s="10" t="str">
        <f>IFERROR(VLOOKUP(I10966,DATABASE!$N:$O,2,FALSE),"")</f>
        <v/>
      </c>
      <c r="G10966" s="544" t="s">
        <v>4391</v>
      </c>
      <c r="H10966" s="545">
        <v>10215</v>
      </c>
      <c r="I10966" s="544" t="s">
        <v>3559</v>
      </c>
      <c r="J10966" s="544" t="s">
        <v>4625</v>
      </c>
      <c r="K10966" s="546">
        <v>1</v>
      </c>
      <c r="L10966" s="544" t="s">
        <v>8</v>
      </c>
      <c r="M10966" s="544" t="s">
        <v>19</v>
      </c>
      <c r="N10966" s="544" t="s">
        <v>3409</v>
      </c>
      <c r="O10966" s="547">
        <v>834</v>
      </c>
      <c r="P10966" s="545">
        <v>1</v>
      </c>
      <c r="Q10966" s="10">
        <f t="shared" si="695"/>
        <v>834</v>
      </c>
    </row>
    <row r="10967" spans="2:17" ht="20.25" customHeight="1">
      <c r="B10967" s="10" t="str">
        <f t="shared" si="696"/>
        <v>لباس كار ديرسوز(بلوز و شلوار)208</v>
      </c>
      <c r="C10967" s="10" t="str">
        <f t="shared" si="697"/>
        <v>لباس كار ديرسوز(بلوز و شلوار)1404/08/13208</v>
      </c>
      <c r="D10967" s="10" t="str">
        <f>IFERROR(IF(تحویلی!$E$1="","",IF(NOSA!O10967=تحویلی!$E$1,تحویلی!$E$1&amp;COUNTIF(NOSA!$O$1:O10967,تحویلی!$E$1),"")),"")</f>
        <v/>
      </c>
      <c r="E10967" s="10" t="str">
        <f t="shared" si="698"/>
        <v>10218208</v>
      </c>
      <c r="F10967" s="10" t="str">
        <f>IFERROR(VLOOKUP(I10967,DATABASE!$N:$O,2,FALSE),"")</f>
        <v>لباس كار ديرسوز(بلوز و شلوار)</v>
      </c>
      <c r="G10967" s="544" t="s">
        <v>4391</v>
      </c>
      <c r="H10967" s="545">
        <v>10218</v>
      </c>
      <c r="I10967" s="544" t="s">
        <v>1619</v>
      </c>
      <c r="J10967" s="544" t="s">
        <v>4651</v>
      </c>
      <c r="K10967" s="546">
        <v>1</v>
      </c>
      <c r="L10967" s="544" t="s">
        <v>28</v>
      </c>
      <c r="M10967" s="544" t="s">
        <v>19</v>
      </c>
      <c r="N10967" s="544" t="s">
        <v>4998</v>
      </c>
      <c r="O10967" s="547">
        <v>208</v>
      </c>
      <c r="P10967" s="545">
        <v>1</v>
      </c>
      <c r="Q10967" s="10">
        <f t="shared" si="695"/>
        <v>208</v>
      </c>
    </row>
    <row r="10968" spans="2:17" ht="20.25" customHeight="1">
      <c r="B10968" s="10" t="str">
        <f t="shared" si="696"/>
        <v>دستكش ضد برش سبك947</v>
      </c>
      <c r="C10968" s="10" t="str">
        <f t="shared" si="697"/>
        <v>دستكش ضد برش سبك1404/08/13947</v>
      </c>
      <c r="D10968" s="10" t="str">
        <f>IFERROR(IF(تحویلی!$E$1="","",IF(NOSA!O10968=تحویلی!$E$1,تحویلی!$E$1&amp;COUNTIF(NOSA!$O$1:O10968,تحویلی!$E$1),"")),"")</f>
        <v/>
      </c>
      <c r="E10968" s="10" t="str">
        <f t="shared" si="698"/>
        <v>10221947</v>
      </c>
      <c r="F10968" s="10" t="str">
        <f>IFERROR(VLOOKUP(I10968,DATABASE!$N:$O,2,FALSE),"")</f>
        <v>دستكش ضد برش سبك</v>
      </c>
      <c r="G10968" s="544" t="s">
        <v>4391</v>
      </c>
      <c r="H10968" s="545">
        <v>10221</v>
      </c>
      <c r="I10968" s="544" t="s">
        <v>1442</v>
      </c>
      <c r="J10968" s="544" t="s">
        <v>4602</v>
      </c>
      <c r="K10968" s="546">
        <v>1</v>
      </c>
      <c r="L10968" s="544" t="s">
        <v>3</v>
      </c>
      <c r="M10968" s="544" t="s">
        <v>4608</v>
      </c>
      <c r="N10968" s="544" t="s">
        <v>4604</v>
      </c>
      <c r="O10968" s="547">
        <v>947</v>
      </c>
      <c r="P10968" s="545">
        <v>1</v>
      </c>
      <c r="Q10968" s="10">
        <f t="shared" si="695"/>
        <v>947</v>
      </c>
    </row>
    <row r="10969" spans="2:17" ht="20.25" customHeight="1">
      <c r="B10969" s="10" t="str">
        <f t="shared" si="696"/>
        <v>دستكش ساق بلند نسوز601</v>
      </c>
      <c r="C10969" s="10" t="str">
        <f t="shared" si="697"/>
        <v>دستكش ساق بلند نسوز1404/08/13601</v>
      </c>
      <c r="D10969" s="10" t="str">
        <f>IFERROR(IF(تحویلی!$E$1="","",IF(NOSA!O10969=تحویلی!$E$1,تحویلی!$E$1&amp;COUNTIF(NOSA!$O$1:O10969,تحویلی!$E$1),"")),"")</f>
        <v/>
      </c>
      <c r="E10969" s="10" t="str">
        <f t="shared" si="698"/>
        <v>10224601</v>
      </c>
      <c r="F10969" s="10" t="str">
        <f>IFERROR(VLOOKUP(I10969,DATABASE!$N:$O,2,FALSE),"")</f>
        <v>دستكش ساق بلند نسوز</v>
      </c>
      <c r="G10969" s="544" t="s">
        <v>4391</v>
      </c>
      <c r="H10969" s="545">
        <v>10224</v>
      </c>
      <c r="I10969" s="544" t="s">
        <v>1461</v>
      </c>
      <c r="J10969" s="544" t="s">
        <v>4643</v>
      </c>
      <c r="K10969" s="546">
        <v>1</v>
      </c>
      <c r="L10969" s="544" t="s">
        <v>3</v>
      </c>
      <c r="M10969" s="544" t="s">
        <v>19</v>
      </c>
      <c r="N10969" s="544" t="s">
        <v>4999</v>
      </c>
      <c r="O10969" s="547">
        <v>601</v>
      </c>
      <c r="P10969" s="545">
        <v>1</v>
      </c>
      <c r="Q10969" s="10">
        <f t="shared" si="695"/>
        <v>601</v>
      </c>
    </row>
    <row r="10970" spans="2:17" ht="20.25" customHeight="1">
      <c r="B10970" s="10" t="str">
        <f t="shared" si="696"/>
        <v>دستكش ضد برش سبك601</v>
      </c>
      <c r="C10970" s="10" t="str">
        <f t="shared" si="697"/>
        <v>دستكش ضد برش سبك1404/08/13601</v>
      </c>
      <c r="D10970" s="10" t="str">
        <f>IFERROR(IF(تحویلی!$E$1="","",IF(NOSA!O10970=تحویلی!$E$1,تحویلی!$E$1&amp;COUNTIF(NOSA!$O$1:O10970,تحویلی!$E$1),"")),"")</f>
        <v/>
      </c>
      <c r="E10970" s="10" t="str">
        <f t="shared" si="698"/>
        <v>10224601</v>
      </c>
      <c r="F10970" s="10" t="str">
        <f>IFERROR(VLOOKUP(I10970,DATABASE!$N:$O,2,FALSE),"")</f>
        <v>دستكش ضد برش سبك</v>
      </c>
      <c r="G10970" s="544" t="s">
        <v>4391</v>
      </c>
      <c r="H10970" s="545">
        <v>10224</v>
      </c>
      <c r="I10970" s="544" t="s">
        <v>1442</v>
      </c>
      <c r="J10970" s="544" t="s">
        <v>4602</v>
      </c>
      <c r="K10970" s="546">
        <v>1</v>
      </c>
      <c r="L10970" s="544" t="s">
        <v>3</v>
      </c>
      <c r="M10970" s="544" t="s">
        <v>19</v>
      </c>
      <c r="N10970" s="544" t="s">
        <v>4999</v>
      </c>
      <c r="O10970" s="547">
        <v>601</v>
      </c>
      <c r="P10970" s="545">
        <v>1</v>
      </c>
      <c r="Q10970" s="10">
        <f t="shared" si="695"/>
        <v>601</v>
      </c>
    </row>
    <row r="10971" spans="2:17" ht="20.25" customHeight="1">
      <c r="B10971" s="10" t="str">
        <f t="shared" si="696"/>
        <v>دستكش كف مواد سبك845</v>
      </c>
      <c r="C10971" s="10" t="str">
        <f t="shared" si="697"/>
        <v>دستكش كف مواد سبك1404/08/14845</v>
      </c>
      <c r="D10971" s="10" t="str">
        <f>IFERROR(IF(تحویلی!$E$1="","",IF(NOSA!O10971=تحویلی!$E$1,تحویلی!$E$1&amp;COUNTIF(NOSA!$O$1:O10971,تحویلی!$E$1),"")),"")</f>
        <v/>
      </c>
      <c r="E10971" s="10" t="str">
        <f t="shared" si="698"/>
        <v>10225845</v>
      </c>
      <c r="F10971" s="10" t="str">
        <f>IFERROR(VLOOKUP(I10971,DATABASE!$N:$O,2,FALSE),"")</f>
        <v>دستكش كف مواد سبك</v>
      </c>
      <c r="G10971" s="548" t="s">
        <v>4392</v>
      </c>
      <c r="H10971" s="549">
        <v>10225</v>
      </c>
      <c r="I10971" s="548" t="s">
        <v>1456</v>
      </c>
      <c r="J10971" s="548" t="s">
        <v>4605</v>
      </c>
      <c r="K10971" s="550">
        <v>1</v>
      </c>
      <c r="L10971" s="548" t="s">
        <v>3</v>
      </c>
      <c r="M10971" s="548" t="s">
        <v>4603</v>
      </c>
      <c r="N10971" s="548" t="s">
        <v>2715</v>
      </c>
      <c r="O10971" s="551">
        <v>845</v>
      </c>
      <c r="P10971" s="549">
        <v>1</v>
      </c>
      <c r="Q10971" s="10">
        <f t="shared" si="695"/>
        <v>845</v>
      </c>
    </row>
    <row r="10972" spans="2:17" ht="20.25" customHeight="1">
      <c r="B10972" s="10" t="str">
        <f t="shared" si="696"/>
        <v>پيراهن فرم انتظامات277</v>
      </c>
      <c r="C10972" s="10" t="str">
        <f t="shared" si="697"/>
        <v>پيراهن فرم انتظامات1404/08/14277</v>
      </c>
      <c r="D10972" s="10" t="str">
        <f>IFERROR(IF(تحویلی!$E$1="","",IF(NOSA!O10972=تحویلی!$E$1,تحویلی!$E$1&amp;COUNTIF(NOSA!$O$1:O10972,تحویلی!$E$1),"")),"")</f>
        <v/>
      </c>
      <c r="E10972" s="10" t="str">
        <f t="shared" si="698"/>
        <v>10253277</v>
      </c>
      <c r="F10972" s="10" t="str">
        <f>IFERROR(VLOOKUP(I10972,DATABASE!$N:$O,2,FALSE),"")</f>
        <v>پيراهن فرم انتظامات</v>
      </c>
      <c r="G10972" s="548" t="s">
        <v>4392</v>
      </c>
      <c r="H10972" s="549">
        <v>10253</v>
      </c>
      <c r="I10972" s="548" t="s">
        <v>2296</v>
      </c>
      <c r="J10972" s="548" t="s">
        <v>4751</v>
      </c>
      <c r="K10972" s="550">
        <v>1</v>
      </c>
      <c r="L10972" s="548" t="s">
        <v>28</v>
      </c>
      <c r="M10972" s="548" t="s">
        <v>4603</v>
      </c>
      <c r="N10972" s="548" t="s">
        <v>4838</v>
      </c>
      <c r="O10972" s="551">
        <v>277</v>
      </c>
      <c r="P10972" s="549">
        <v>1</v>
      </c>
      <c r="Q10972" s="10">
        <f t="shared" si="695"/>
        <v>277</v>
      </c>
    </row>
    <row r="10973" spans="2:17" ht="20.25" customHeight="1">
      <c r="B10973" s="10" t="str">
        <f t="shared" si="696"/>
        <v>لباس كار معمولي- بلوز و شلوار835</v>
      </c>
      <c r="C10973" s="10" t="str">
        <f t="shared" si="697"/>
        <v>لباس كار معمولي- بلوز و شلوار1404/08/14835</v>
      </c>
      <c r="D10973" s="10" t="str">
        <f>IFERROR(IF(تحویلی!$E$1="","",IF(NOSA!O10973=تحویلی!$E$1,تحویلی!$E$1&amp;COUNTIF(NOSA!$O$1:O10973,تحویلی!$E$1),"")),"")</f>
        <v/>
      </c>
      <c r="E10973" s="10" t="str">
        <f t="shared" si="698"/>
        <v>10272835</v>
      </c>
      <c r="F10973" s="10" t="str">
        <f>IFERROR(VLOOKUP(I10973,DATABASE!$N:$O,2,FALSE),"")</f>
        <v>لباس كار معمولي- بلوز و شلوار</v>
      </c>
      <c r="G10973" s="548" t="s">
        <v>4392</v>
      </c>
      <c r="H10973" s="549">
        <v>10272</v>
      </c>
      <c r="I10973" s="548" t="s">
        <v>1705</v>
      </c>
      <c r="J10973" s="548" t="s">
        <v>4854</v>
      </c>
      <c r="K10973" s="550">
        <v>1</v>
      </c>
      <c r="L10973" s="548" t="s">
        <v>28</v>
      </c>
      <c r="M10973" s="548" t="s">
        <v>4603</v>
      </c>
      <c r="N10973" s="548" t="s">
        <v>2659</v>
      </c>
      <c r="O10973" s="551">
        <v>835</v>
      </c>
      <c r="P10973" s="549">
        <v>1</v>
      </c>
      <c r="Q10973" s="10">
        <f t="shared" si="695"/>
        <v>835</v>
      </c>
    </row>
    <row r="10974" spans="2:17" ht="20.25" customHeight="1">
      <c r="B10974" s="10" t="str">
        <f t="shared" si="696"/>
        <v>دستكش ساق بلند نسوز766</v>
      </c>
      <c r="C10974" s="10" t="str">
        <f t="shared" si="697"/>
        <v>دستكش ساق بلند نسوز1404/08/14766</v>
      </c>
      <c r="D10974" s="10" t="str">
        <f>IFERROR(IF(تحویلی!$E$1="","",IF(NOSA!O10974=تحویلی!$E$1,تحویلی!$E$1&amp;COUNTIF(NOSA!$O$1:O10974,تحویلی!$E$1),"")),"")</f>
        <v/>
      </c>
      <c r="E10974" s="10" t="str">
        <f t="shared" si="698"/>
        <v>10727766</v>
      </c>
      <c r="F10974" s="10" t="str">
        <f>IFERROR(VLOOKUP(I10974,DATABASE!$N:$O,2,FALSE),"")</f>
        <v>دستكش ساق بلند نسوز</v>
      </c>
      <c r="G10974" s="548" t="s">
        <v>4392</v>
      </c>
      <c r="H10974" s="549">
        <v>10727</v>
      </c>
      <c r="I10974" s="548" t="s">
        <v>1461</v>
      </c>
      <c r="J10974" s="548" t="s">
        <v>4643</v>
      </c>
      <c r="K10974" s="550">
        <v>1</v>
      </c>
      <c r="L10974" s="548" t="s">
        <v>3</v>
      </c>
      <c r="M10974" s="548" t="s">
        <v>4608</v>
      </c>
      <c r="N10974" s="548" t="s">
        <v>4804</v>
      </c>
      <c r="O10974" s="551">
        <v>766</v>
      </c>
      <c r="P10974" s="549">
        <v>1</v>
      </c>
      <c r="Q10974" s="10">
        <f t="shared" si="695"/>
        <v>766</v>
      </c>
    </row>
    <row r="10975" spans="2:17" ht="20.25" customHeight="1">
      <c r="B10975" s="10" t="str">
        <f t="shared" si="696"/>
        <v>دستكش كف مواد سبك961</v>
      </c>
      <c r="C10975" s="10" t="str">
        <f t="shared" si="697"/>
        <v>دستكش كف مواد سبك1404/08/14961</v>
      </c>
      <c r="D10975" s="10" t="str">
        <f>IFERROR(IF(تحویلی!$E$1="","",IF(NOSA!O10975=تحویلی!$E$1,تحویلی!$E$1&amp;COUNTIF(NOSA!$O$1:O10975,تحویلی!$E$1),"")),"")</f>
        <v/>
      </c>
      <c r="E10975" s="10" t="str">
        <f t="shared" si="698"/>
        <v>10279961</v>
      </c>
      <c r="F10975" s="10" t="str">
        <f>IFERROR(VLOOKUP(I10975,DATABASE!$N:$O,2,FALSE),"")</f>
        <v>دستكش كف مواد سبك</v>
      </c>
      <c r="G10975" s="548" t="s">
        <v>4392</v>
      </c>
      <c r="H10975" s="549">
        <v>10279</v>
      </c>
      <c r="I10975" s="548" t="s">
        <v>1456</v>
      </c>
      <c r="J10975" s="548" t="s">
        <v>4605</v>
      </c>
      <c r="K10975" s="550">
        <v>1</v>
      </c>
      <c r="L10975" s="548" t="s">
        <v>3</v>
      </c>
      <c r="M10975" s="548" t="s">
        <v>4603</v>
      </c>
      <c r="N10975" s="548" t="s">
        <v>5001</v>
      </c>
      <c r="O10975" s="551">
        <v>961</v>
      </c>
      <c r="P10975" s="549">
        <v>1</v>
      </c>
      <c r="Q10975" s="10">
        <f t="shared" si="695"/>
        <v>961</v>
      </c>
    </row>
    <row r="10976" spans="2:17" ht="20.25" customHeight="1">
      <c r="B10976" s="10" t="str">
        <f t="shared" si="696"/>
        <v>دستكش كف مواد سبك961</v>
      </c>
      <c r="C10976" s="10" t="str">
        <f t="shared" si="697"/>
        <v>دستكش كف مواد سبك1404/08/14961</v>
      </c>
      <c r="D10976" s="10" t="str">
        <f>IFERROR(IF(تحویلی!$E$1="","",IF(NOSA!O10976=تحویلی!$E$1,تحویلی!$E$1&amp;COUNTIF(NOSA!$O$1:O10976,تحویلی!$E$1),"")),"")</f>
        <v/>
      </c>
      <c r="E10976" s="10" t="str">
        <f t="shared" si="698"/>
        <v>10279961</v>
      </c>
      <c r="F10976" s="10" t="str">
        <f>IFERROR(VLOOKUP(I10976,DATABASE!$N:$O,2,FALSE),"")</f>
        <v>دستكش كف مواد سبك</v>
      </c>
      <c r="G10976" s="548" t="s">
        <v>4392</v>
      </c>
      <c r="H10976" s="549">
        <v>10279</v>
      </c>
      <c r="I10976" s="548" t="s">
        <v>1456</v>
      </c>
      <c r="J10976" s="548" t="s">
        <v>4605</v>
      </c>
      <c r="K10976" s="550">
        <v>1</v>
      </c>
      <c r="L10976" s="548" t="s">
        <v>3</v>
      </c>
      <c r="M10976" s="548" t="s">
        <v>4603</v>
      </c>
      <c r="N10976" s="548" t="s">
        <v>3191</v>
      </c>
      <c r="O10976" s="551">
        <v>961</v>
      </c>
      <c r="P10976" s="549">
        <v>1</v>
      </c>
      <c r="Q10976" s="10">
        <f t="shared" si="695"/>
        <v>961</v>
      </c>
    </row>
    <row r="10977" spans="2:17" ht="20.25" customHeight="1">
      <c r="B10977" s="10" t="str">
        <f t="shared" si="696"/>
        <v>دستكش ضد برش سبك460</v>
      </c>
      <c r="C10977" s="10" t="str">
        <f t="shared" si="697"/>
        <v>دستكش ضد برش سبك1404/08/14460</v>
      </c>
      <c r="D10977" s="10" t="str">
        <f>IFERROR(IF(تحویلی!$E$1="","",IF(NOSA!O10977=تحویلی!$E$1,تحویلی!$E$1&amp;COUNTIF(NOSA!$O$1:O10977,تحویلی!$E$1),"")),"")</f>
        <v/>
      </c>
      <c r="E10977" s="10" t="str">
        <f t="shared" si="698"/>
        <v>10286460</v>
      </c>
      <c r="F10977" s="10" t="str">
        <f>IFERROR(VLOOKUP(I10977,DATABASE!$N:$O,2,FALSE),"")</f>
        <v>دستكش ضد برش سبك</v>
      </c>
      <c r="G10977" s="548" t="s">
        <v>4392</v>
      </c>
      <c r="H10977" s="549">
        <v>10286</v>
      </c>
      <c r="I10977" s="548" t="s">
        <v>1442</v>
      </c>
      <c r="J10977" s="548" t="s">
        <v>4602</v>
      </c>
      <c r="K10977" s="550">
        <v>1</v>
      </c>
      <c r="L10977" s="548" t="s">
        <v>3</v>
      </c>
      <c r="M10977" s="548" t="s">
        <v>4603</v>
      </c>
      <c r="N10977" s="548" t="s">
        <v>1302</v>
      </c>
      <c r="O10977" s="551">
        <v>460</v>
      </c>
      <c r="P10977" s="549">
        <v>1</v>
      </c>
      <c r="Q10977" s="10">
        <f t="shared" si="695"/>
        <v>460</v>
      </c>
    </row>
    <row r="10978" spans="2:17" ht="20.25" customHeight="1">
      <c r="B10978" s="10" t="str">
        <f t="shared" si="696"/>
        <v>ماسك N95) FFP2 )873</v>
      </c>
      <c r="C10978" s="10" t="str">
        <f t="shared" si="697"/>
        <v>ماسك N95) FFP2 )1404/08/15873</v>
      </c>
      <c r="D10978" s="10" t="str">
        <f>IFERROR(IF(تحویلی!$E$1="","",IF(NOSA!O10978=تحویلی!$E$1,تحویلی!$E$1&amp;COUNTIF(NOSA!$O$1:O10978,تحویلی!$E$1),"")),"")</f>
        <v/>
      </c>
      <c r="E10978" s="10" t="str">
        <f t="shared" si="698"/>
        <v>10297873</v>
      </c>
      <c r="F10978" s="10" t="str">
        <f>IFERROR(VLOOKUP(I10978,DATABASE!$N:$O,2,FALSE),"")</f>
        <v>ماسك N95) FFP2 )</v>
      </c>
      <c r="G10978" s="3" t="s">
        <v>4393</v>
      </c>
      <c r="H10978" s="4">
        <v>10297</v>
      </c>
      <c r="I10978" s="3" t="s">
        <v>1469</v>
      </c>
      <c r="J10978" s="3" t="s">
        <v>4614</v>
      </c>
      <c r="K10978" s="5">
        <v>120</v>
      </c>
      <c r="L10978" s="3" t="s">
        <v>8</v>
      </c>
      <c r="M10978" s="3" t="s">
        <v>63</v>
      </c>
      <c r="N10978" s="3" t="s">
        <v>4705</v>
      </c>
      <c r="O10978" s="1">
        <v>873</v>
      </c>
      <c r="P10978" s="4">
        <v>0</v>
      </c>
      <c r="Q10978" s="10">
        <f t="shared" si="695"/>
        <v>873</v>
      </c>
    </row>
    <row r="10979" spans="2:17" ht="20.25" customHeight="1">
      <c r="B10979" s="10" t="str">
        <f t="shared" si="696"/>
        <v>لباس كار يكبار مصرف673</v>
      </c>
      <c r="C10979" s="10" t="str">
        <f t="shared" si="697"/>
        <v>لباس كار يكبار مصرف1404/08/15673</v>
      </c>
      <c r="D10979" s="10" t="str">
        <f>IFERROR(IF(تحویلی!$E$1="","",IF(NOSA!O10979=تحویلی!$E$1,تحویلی!$E$1&amp;COUNTIF(NOSA!$O$1:O10979,تحویلی!$E$1),"")),"")</f>
        <v/>
      </c>
      <c r="E10979" s="10" t="str">
        <f t="shared" si="698"/>
        <v>10301673</v>
      </c>
      <c r="F10979" s="10" t="str">
        <f>IFERROR(VLOOKUP(I10979,DATABASE!$N:$O,2,FALSE),"")</f>
        <v>لباس كار يكبار مصرف</v>
      </c>
      <c r="G10979" s="3" t="s">
        <v>4393</v>
      </c>
      <c r="H10979" s="4">
        <v>10301</v>
      </c>
      <c r="I10979" s="3" t="s">
        <v>1691</v>
      </c>
      <c r="J10979" s="3" t="s">
        <v>2594</v>
      </c>
      <c r="K10979" s="5">
        <v>1</v>
      </c>
      <c r="L10979" s="3" t="s">
        <v>28</v>
      </c>
      <c r="M10979" s="3" t="s">
        <v>4603</v>
      </c>
      <c r="N10979" s="3" t="s">
        <v>4657</v>
      </c>
      <c r="O10979" s="1">
        <v>673</v>
      </c>
      <c r="P10979" s="4">
        <v>0</v>
      </c>
      <c r="Q10979" s="10">
        <f t="shared" si="695"/>
        <v>673</v>
      </c>
    </row>
    <row r="10980" spans="2:17" ht="20.25" customHeight="1">
      <c r="B10980" s="10" t="str">
        <f t="shared" si="696"/>
        <v>شلوار فرم انتظامات582</v>
      </c>
      <c r="C10980" s="10" t="str">
        <f t="shared" si="697"/>
        <v>شلوار فرم انتظامات1404/08/15582</v>
      </c>
      <c r="D10980" s="10" t="str">
        <f>IFERROR(IF(تحویلی!$E$1="","",IF(NOSA!O10980=تحویلی!$E$1,تحویلی!$E$1&amp;COUNTIF(NOSA!$O$1:O10980,تحویلی!$E$1),"")),"")</f>
        <v/>
      </c>
      <c r="E10980" s="10" t="str">
        <f t="shared" si="698"/>
        <v>10308582</v>
      </c>
      <c r="F10980" s="10" t="str">
        <f>IFERROR(VLOOKUP(I10980,DATABASE!$N:$O,2,FALSE),"")</f>
        <v>شلوار فرم انتظامات</v>
      </c>
      <c r="G10980" s="3" t="s">
        <v>4393</v>
      </c>
      <c r="H10980" s="4">
        <v>10308</v>
      </c>
      <c r="I10980" s="3" t="s">
        <v>2298</v>
      </c>
      <c r="J10980" s="3" t="s">
        <v>4929</v>
      </c>
      <c r="K10980" s="5">
        <v>1</v>
      </c>
      <c r="L10980" s="3" t="s">
        <v>28</v>
      </c>
      <c r="M10980" s="3" t="s">
        <v>4603</v>
      </c>
      <c r="N10980" s="3" t="s">
        <v>4743</v>
      </c>
      <c r="O10980" s="1">
        <v>582</v>
      </c>
      <c r="P10980" s="4">
        <v>1</v>
      </c>
      <c r="Q10980" s="10">
        <f t="shared" si="695"/>
        <v>582</v>
      </c>
    </row>
    <row r="10981" spans="2:17" ht="20.25" customHeight="1">
      <c r="B10981" s="10" t="str">
        <f t="shared" si="696"/>
        <v>لباس زير زمستاني- بلوز و شلوار948</v>
      </c>
      <c r="C10981" s="10" t="str">
        <f t="shared" si="697"/>
        <v>لباس زير زمستاني- بلوز و شلوار1404/08/15948</v>
      </c>
      <c r="D10981" s="10" t="str">
        <f>IFERROR(IF(تحویلی!$E$1="","",IF(NOSA!O10981=تحویلی!$E$1,تحویلی!$E$1&amp;COUNTIF(NOSA!$O$1:O10981,تحویلی!$E$1),"")),"")</f>
        <v/>
      </c>
      <c r="E10981" s="10" t="str">
        <f t="shared" si="698"/>
        <v>10313948</v>
      </c>
      <c r="F10981" s="10" t="str">
        <f>IFERROR(VLOOKUP(I10981,DATABASE!$N:$O,2,FALSE),"")</f>
        <v>لباس زير زمستاني- بلوز و شلوار</v>
      </c>
      <c r="G10981" s="3" t="s">
        <v>4393</v>
      </c>
      <c r="H10981" s="4">
        <v>10313</v>
      </c>
      <c r="I10981" s="3" t="s">
        <v>2361</v>
      </c>
      <c r="J10981" s="3" t="s">
        <v>5002</v>
      </c>
      <c r="K10981" s="5">
        <v>1</v>
      </c>
      <c r="L10981" s="3" t="s">
        <v>28</v>
      </c>
      <c r="M10981" s="3" t="s">
        <v>4621</v>
      </c>
      <c r="N10981" s="3" t="s">
        <v>4698</v>
      </c>
      <c r="O10981" s="1">
        <v>948</v>
      </c>
      <c r="P10981" s="4">
        <v>0</v>
      </c>
      <c r="Q10981" s="10">
        <f t="shared" si="695"/>
        <v>948</v>
      </c>
    </row>
    <row r="10982" spans="2:17" ht="20.25" customHeight="1">
      <c r="B10982" s="10" t="str">
        <f t="shared" si="696"/>
        <v>دستكش كف مواد سبك599</v>
      </c>
      <c r="C10982" s="10" t="str">
        <f t="shared" si="697"/>
        <v>دستكش كف مواد سبك1404/08/15599</v>
      </c>
      <c r="D10982" s="10" t="str">
        <f>IFERROR(IF(تحویلی!$E$1="","",IF(NOSA!O10982=تحویلی!$E$1,تحویلی!$E$1&amp;COUNTIF(NOSA!$O$1:O10982,تحویلی!$E$1),"")),"")</f>
        <v/>
      </c>
      <c r="E10982" s="10" t="str">
        <f t="shared" si="698"/>
        <v>10325599</v>
      </c>
      <c r="F10982" s="10" t="str">
        <f>IFERROR(VLOOKUP(I10982,DATABASE!$N:$O,2,FALSE),"")</f>
        <v>دستكش كف مواد سبك</v>
      </c>
      <c r="G10982" s="3" t="s">
        <v>4393</v>
      </c>
      <c r="H10982" s="4">
        <v>10325</v>
      </c>
      <c r="I10982" s="3" t="s">
        <v>1456</v>
      </c>
      <c r="J10982" s="3" t="s">
        <v>4605</v>
      </c>
      <c r="K10982" s="5">
        <v>1</v>
      </c>
      <c r="L10982" s="3" t="s">
        <v>3</v>
      </c>
      <c r="M10982" s="3" t="s">
        <v>4603</v>
      </c>
      <c r="N10982" s="3" t="s">
        <v>131</v>
      </c>
      <c r="O10982" s="1">
        <v>599</v>
      </c>
      <c r="P10982" s="4">
        <v>1</v>
      </c>
      <c r="Q10982" s="10">
        <f t="shared" si="695"/>
        <v>599</v>
      </c>
    </row>
    <row r="10983" spans="2:17" ht="20.25" customHeight="1">
      <c r="B10983" s="10" t="str">
        <f t="shared" si="696"/>
        <v>دستكش استاد كار460</v>
      </c>
      <c r="C10983" s="10" t="str">
        <f t="shared" si="697"/>
        <v>دستكش استاد كار1404/08/16460</v>
      </c>
      <c r="D10983" s="10" t="str">
        <f>IFERROR(IF(تحویلی!$E$1="","",IF(NOSA!O10983=تحویلی!$E$1,تحویلی!$E$1&amp;COUNTIF(NOSA!$O$1:O10983,تحویلی!$E$1),"")),"")</f>
        <v/>
      </c>
      <c r="E10983" s="10" t="str">
        <f t="shared" si="698"/>
        <v>10330460</v>
      </c>
      <c r="F10983" s="10" t="str">
        <f>IFERROR(VLOOKUP(I10983,DATABASE!$N:$O,2,FALSE),"")</f>
        <v>دستكش استاد كار</v>
      </c>
      <c r="G10983" s="3" t="s">
        <v>4394</v>
      </c>
      <c r="H10983" s="4">
        <v>10330</v>
      </c>
      <c r="I10983" s="3" t="s">
        <v>1543</v>
      </c>
      <c r="J10983" s="3" t="s">
        <v>4610</v>
      </c>
      <c r="K10983" s="5">
        <v>1</v>
      </c>
      <c r="L10983" s="3" t="s">
        <v>3</v>
      </c>
      <c r="M10983" s="3" t="s">
        <v>4603</v>
      </c>
      <c r="N10983" s="3" t="s">
        <v>4612</v>
      </c>
      <c r="O10983" s="1">
        <v>460</v>
      </c>
      <c r="P10983" s="4">
        <v>1</v>
      </c>
      <c r="Q10983" s="10">
        <f t="shared" si="695"/>
        <v>460</v>
      </c>
    </row>
    <row r="10984" spans="2:17" ht="20.25" customHeight="1">
      <c r="B10984" s="10" t="str">
        <f t="shared" si="696"/>
        <v>دستكش ضد برش سبك31</v>
      </c>
      <c r="C10984" s="10" t="str">
        <f t="shared" si="697"/>
        <v>دستكش ضد برش سبك1404/08/1631</v>
      </c>
      <c r="D10984" s="10" t="str">
        <f>IFERROR(IF(تحویلی!$E$1="","",IF(NOSA!O10984=تحویلی!$E$1,تحویلی!$E$1&amp;COUNTIF(NOSA!$O$1:O10984,تحویلی!$E$1),"")),"")</f>
        <v/>
      </c>
      <c r="E10984" s="10" t="str">
        <f t="shared" si="698"/>
        <v>1033131</v>
      </c>
      <c r="F10984" s="10" t="str">
        <f>IFERROR(VLOOKUP(I10984,DATABASE!$N:$O,2,FALSE),"")</f>
        <v>دستكش ضد برش سبك</v>
      </c>
      <c r="G10984" s="3" t="s">
        <v>4394</v>
      </c>
      <c r="H10984" s="4">
        <v>10331</v>
      </c>
      <c r="I10984" s="3" t="s">
        <v>1442</v>
      </c>
      <c r="J10984" s="3" t="s">
        <v>4602</v>
      </c>
      <c r="K10984" s="5">
        <v>1</v>
      </c>
      <c r="L10984" s="3" t="s">
        <v>3</v>
      </c>
      <c r="M10984" s="3" t="s">
        <v>4623</v>
      </c>
      <c r="N10984" s="3" t="s">
        <v>4782</v>
      </c>
      <c r="O10984" s="1">
        <v>31</v>
      </c>
      <c r="P10984" s="4">
        <v>1</v>
      </c>
      <c r="Q10984" s="10">
        <f t="shared" si="695"/>
        <v>31</v>
      </c>
    </row>
    <row r="10985" spans="2:17" ht="20.25" customHeight="1">
      <c r="B10985" s="10" t="str">
        <f t="shared" si="696"/>
        <v>دستكش ضد برش سبك70</v>
      </c>
      <c r="C10985" s="10" t="str">
        <f t="shared" si="697"/>
        <v>دستكش ضد برش سبك1404/08/1670</v>
      </c>
      <c r="D10985" s="10" t="str">
        <f>IFERROR(IF(تحویلی!$E$1="","",IF(NOSA!O10985=تحویلی!$E$1,تحویلی!$E$1&amp;COUNTIF(NOSA!$O$1:O10985,تحویلی!$E$1),"")),"")</f>
        <v/>
      </c>
      <c r="E10985" s="10" t="str">
        <f t="shared" si="698"/>
        <v>1033370</v>
      </c>
      <c r="F10985" s="10" t="str">
        <f>IFERROR(VLOOKUP(I10985,DATABASE!$N:$O,2,FALSE),"")</f>
        <v>دستكش ضد برش سبك</v>
      </c>
      <c r="G10985" s="3" t="s">
        <v>4394</v>
      </c>
      <c r="H10985" s="4">
        <v>10333</v>
      </c>
      <c r="I10985" s="3" t="s">
        <v>1442</v>
      </c>
      <c r="J10985" s="3" t="s">
        <v>4602</v>
      </c>
      <c r="K10985" s="5">
        <v>1</v>
      </c>
      <c r="L10985" s="3" t="s">
        <v>3</v>
      </c>
      <c r="M10985" s="3" t="s">
        <v>4623</v>
      </c>
      <c r="N10985" s="3" t="s">
        <v>4746</v>
      </c>
      <c r="O10985" s="1">
        <v>70</v>
      </c>
      <c r="P10985" s="4">
        <v>1</v>
      </c>
      <c r="Q10985" s="10">
        <f t="shared" si="695"/>
        <v>70</v>
      </c>
    </row>
    <row r="10986" spans="2:17" ht="20.25" customHeight="1">
      <c r="B10986" s="10" t="str">
        <f t="shared" si="696"/>
        <v>دستكش ضد برش سبك694</v>
      </c>
      <c r="C10986" s="10" t="str">
        <f t="shared" si="697"/>
        <v>دستكش ضد برش سبك1404/08/16694</v>
      </c>
      <c r="D10986" s="10" t="str">
        <f>IFERROR(IF(تحویلی!$E$1="","",IF(NOSA!O10986=تحویلی!$E$1,تحویلی!$E$1&amp;COUNTIF(NOSA!$O$1:O10986,تحویلی!$E$1),"")),"")</f>
        <v/>
      </c>
      <c r="E10986" s="10" t="str">
        <f t="shared" si="698"/>
        <v>10337694</v>
      </c>
      <c r="F10986" s="10" t="str">
        <f>IFERROR(VLOOKUP(I10986,DATABASE!$N:$O,2,FALSE),"")</f>
        <v>دستكش ضد برش سبك</v>
      </c>
      <c r="G10986" s="3" t="s">
        <v>4394</v>
      </c>
      <c r="H10986" s="4">
        <v>10337</v>
      </c>
      <c r="I10986" s="3" t="s">
        <v>1442</v>
      </c>
      <c r="J10986" s="3" t="s">
        <v>4602</v>
      </c>
      <c r="K10986" s="5">
        <v>1</v>
      </c>
      <c r="L10986" s="3" t="s">
        <v>3</v>
      </c>
      <c r="M10986" s="3" t="s">
        <v>4603</v>
      </c>
      <c r="N10986" s="3" t="s">
        <v>4805</v>
      </c>
      <c r="O10986" s="1">
        <v>694</v>
      </c>
      <c r="P10986" s="4">
        <v>1</v>
      </c>
      <c r="Q10986" s="10">
        <f t="shared" ref="Q10986:Q11049" si="699">VALUE(O10986)</f>
        <v>694</v>
      </c>
    </row>
    <row r="10987" spans="2:17" ht="20.25" customHeight="1">
      <c r="B10987" s="10" t="str">
        <f t="shared" si="696"/>
        <v>كفش ايمني عايق برق673</v>
      </c>
      <c r="C10987" s="10" t="str">
        <f t="shared" si="697"/>
        <v>كفش ايمني عايق برق1404/08/16673</v>
      </c>
      <c r="D10987" s="10" t="str">
        <f>IFERROR(IF(تحویلی!$E$1="","",IF(NOSA!O10987=تحویلی!$E$1,تحویلی!$E$1&amp;COUNTIF(NOSA!$O$1:O10987,تحویلی!$E$1),"")),"")</f>
        <v/>
      </c>
      <c r="E10987" s="10" t="str">
        <f t="shared" si="698"/>
        <v>10342673</v>
      </c>
      <c r="F10987" s="10" t="str">
        <f>IFERROR(VLOOKUP(I10987,DATABASE!$N:$O,2,FALSE),"")</f>
        <v>كفش ايمني عايق برق</v>
      </c>
      <c r="G10987" s="3" t="s">
        <v>4394</v>
      </c>
      <c r="H10987" s="4">
        <v>10342</v>
      </c>
      <c r="I10987" s="3" t="s">
        <v>1610</v>
      </c>
      <c r="J10987" s="3" t="s">
        <v>4653</v>
      </c>
      <c r="K10987" s="5">
        <v>1</v>
      </c>
      <c r="L10987" s="3" t="s">
        <v>3</v>
      </c>
      <c r="M10987" s="3" t="s">
        <v>4603</v>
      </c>
      <c r="N10987" s="3" t="s">
        <v>1984</v>
      </c>
      <c r="O10987" s="1">
        <v>673</v>
      </c>
      <c r="P10987" s="4">
        <v>1</v>
      </c>
      <c r="Q10987" s="10">
        <f t="shared" si="699"/>
        <v>673</v>
      </c>
    </row>
    <row r="10988" spans="2:17" ht="20.25" customHeight="1">
      <c r="B10988" s="10" t="str">
        <f t="shared" si="696"/>
        <v>دستكش كف مواد سبك953</v>
      </c>
      <c r="C10988" s="10" t="str">
        <f t="shared" si="697"/>
        <v>دستكش كف مواد سبك1404/08/16953</v>
      </c>
      <c r="D10988" s="10" t="str">
        <f>IFERROR(IF(تحویلی!$E$1="","",IF(NOSA!O10988=تحویلی!$E$1,تحویلی!$E$1&amp;COUNTIF(NOSA!$O$1:O10988,تحویلی!$E$1),"")),"")</f>
        <v/>
      </c>
      <c r="E10988" s="10" t="str">
        <f t="shared" si="698"/>
        <v>10344953</v>
      </c>
      <c r="F10988" s="10" t="str">
        <f>IFERROR(VLOOKUP(I10988,DATABASE!$N:$O,2,FALSE),"")</f>
        <v>دستكش كف مواد سبك</v>
      </c>
      <c r="G10988" s="3" t="s">
        <v>4394</v>
      </c>
      <c r="H10988" s="4">
        <v>10344</v>
      </c>
      <c r="I10988" s="3" t="s">
        <v>1456</v>
      </c>
      <c r="J10988" s="3" t="s">
        <v>4605</v>
      </c>
      <c r="K10988" s="5">
        <v>1</v>
      </c>
      <c r="L10988" s="3" t="s">
        <v>3</v>
      </c>
      <c r="M10988" s="3" t="s">
        <v>4603</v>
      </c>
      <c r="N10988" s="3" t="s">
        <v>4234</v>
      </c>
      <c r="O10988" s="1">
        <v>953</v>
      </c>
      <c r="P10988" s="4">
        <v>1</v>
      </c>
      <c r="Q10988" s="10">
        <f t="shared" si="699"/>
        <v>953</v>
      </c>
    </row>
    <row r="10989" spans="2:17" ht="20.25" customHeight="1">
      <c r="B10989" s="10" t="str">
        <f t="shared" si="696"/>
        <v>دستكش ضد برش سبك5</v>
      </c>
      <c r="C10989" s="10" t="str">
        <f t="shared" si="697"/>
        <v>دستكش ضد برش سبك1404/08/165</v>
      </c>
      <c r="D10989" s="10" t="str">
        <f>IFERROR(IF(تحویلی!$E$1="","",IF(NOSA!O10989=تحویلی!$E$1,تحویلی!$E$1&amp;COUNTIF(NOSA!$O$1:O10989,تحویلی!$E$1),"")),"")</f>
        <v/>
      </c>
      <c r="E10989" s="10" t="str">
        <f t="shared" si="698"/>
        <v>103465</v>
      </c>
      <c r="F10989" s="10" t="str">
        <f>IFERROR(VLOOKUP(I10989,DATABASE!$N:$O,2,FALSE),"")</f>
        <v>دستكش ضد برش سبك</v>
      </c>
      <c r="G10989" s="3" t="s">
        <v>4394</v>
      </c>
      <c r="H10989" s="4">
        <v>10346</v>
      </c>
      <c r="I10989" s="3" t="s">
        <v>1442</v>
      </c>
      <c r="J10989" s="3" t="s">
        <v>4602</v>
      </c>
      <c r="K10989" s="5">
        <v>1</v>
      </c>
      <c r="L10989" s="3" t="s">
        <v>3</v>
      </c>
      <c r="M10989" s="3" t="s">
        <v>43</v>
      </c>
      <c r="N10989" s="3" t="s">
        <v>1070</v>
      </c>
      <c r="O10989" s="1">
        <v>5</v>
      </c>
      <c r="P10989" s="4">
        <v>1</v>
      </c>
      <c r="Q10989" s="10">
        <f t="shared" si="699"/>
        <v>5</v>
      </c>
    </row>
    <row r="10990" spans="2:17" ht="20.25" customHeight="1">
      <c r="B10990" s="10" t="str">
        <f t="shared" si="696"/>
        <v>دستكش كف مواد سبك641</v>
      </c>
      <c r="C10990" s="10" t="str">
        <f t="shared" si="697"/>
        <v>دستكش كف مواد سبك1404/08/16641</v>
      </c>
      <c r="D10990" s="10" t="str">
        <f>IFERROR(IF(تحویلی!$E$1="","",IF(NOSA!O10990=تحویلی!$E$1,تحویلی!$E$1&amp;COUNTIF(NOSA!$O$1:O10990,تحویلی!$E$1),"")),"")</f>
        <v/>
      </c>
      <c r="E10990" s="10" t="str">
        <f t="shared" si="698"/>
        <v>10347641</v>
      </c>
      <c r="F10990" s="10" t="str">
        <f>IFERROR(VLOOKUP(I10990,DATABASE!$N:$O,2,FALSE),"")</f>
        <v>دستكش كف مواد سبك</v>
      </c>
      <c r="G10990" s="3" t="s">
        <v>4394</v>
      </c>
      <c r="H10990" s="4">
        <v>10347</v>
      </c>
      <c r="I10990" s="3" t="s">
        <v>1456</v>
      </c>
      <c r="J10990" s="3" t="s">
        <v>4605</v>
      </c>
      <c r="K10990" s="5">
        <v>1</v>
      </c>
      <c r="L10990" s="3" t="s">
        <v>3</v>
      </c>
      <c r="M10990" s="3" t="s">
        <v>4603</v>
      </c>
      <c r="N10990" s="3" t="s">
        <v>1972</v>
      </c>
      <c r="O10990" s="1">
        <v>641</v>
      </c>
      <c r="P10990" s="4">
        <v>1</v>
      </c>
      <c r="Q10990" s="10">
        <f t="shared" si="699"/>
        <v>641</v>
      </c>
    </row>
    <row r="10991" spans="2:17" ht="20.25" customHeight="1">
      <c r="B10991" s="10" t="str">
        <f t="shared" si="696"/>
        <v>دستكش ساق بلند نسوز580</v>
      </c>
      <c r="C10991" s="10" t="str">
        <f t="shared" si="697"/>
        <v>دستكش ساق بلند نسوز1404/08/16580</v>
      </c>
      <c r="D10991" s="10" t="str">
        <f>IFERROR(IF(تحویلی!$E$1="","",IF(NOSA!O10991=تحویلی!$E$1,تحویلی!$E$1&amp;COUNTIF(NOSA!$O$1:O10991,تحویلی!$E$1),"")),"")</f>
        <v/>
      </c>
      <c r="E10991" s="10" t="str">
        <f t="shared" si="698"/>
        <v>10348580</v>
      </c>
      <c r="F10991" s="10" t="str">
        <f>IFERROR(VLOOKUP(I10991,DATABASE!$N:$O,2,FALSE),"")</f>
        <v>دستكش ساق بلند نسوز</v>
      </c>
      <c r="G10991" s="3" t="s">
        <v>4394</v>
      </c>
      <c r="H10991" s="4">
        <v>10348</v>
      </c>
      <c r="I10991" s="3" t="s">
        <v>1461</v>
      </c>
      <c r="J10991" s="3" t="s">
        <v>4643</v>
      </c>
      <c r="K10991" s="5">
        <v>1</v>
      </c>
      <c r="L10991" s="3" t="s">
        <v>3</v>
      </c>
      <c r="M10991" s="3" t="s">
        <v>4603</v>
      </c>
      <c r="N10991" s="3" t="s">
        <v>1950</v>
      </c>
      <c r="O10991" s="1">
        <v>580</v>
      </c>
      <c r="P10991" s="4">
        <v>0</v>
      </c>
      <c r="Q10991" s="10">
        <f t="shared" si="699"/>
        <v>580</v>
      </c>
    </row>
    <row r="10992" spans="2:17" ht="20.25" customHeight="1">
      <c r="B10992" s="10" t="str">
        <f t="shared" si="696"/>
        <v>دستكش ضد برش سبك372</v>
      </c>
      <c r="C10992" s="10" t="str">
        <f t="shared" si="697"/>
        <v>دستكش ضد برش سبك1404/08/16372</v>
      </c>
      <c r="D10992" s="10" t="str">
        <f>IFERROR(IF(تحویلی!$E$1="","",IF(NOSA!O10992=تحویلی!$E$1,تحویلی!$E$1&amp;COUNTIF(NOSA!$O$1:O10992,تحویلی!$E$1),"")),"")</f>
        <v/>
      </c>
      <c r="E10992" s="10" t="str">
        <f t="shared" si="698"/>
        <v>10353372</v>
      </c>
      <c r="F10992" s="10" t="str">
        <f>IFERROR(VLOOKUP(I10992,DATABASE!$N:$O,2,FALSE),"")</f>
        <v>دستكش ضد برش سبك</v>
      </c>
      <c r="G10992" s="3" t="s">
        <v>4394</v>
      </c>
      <c r="H10992" s="4">
        <v>10353</v>
      </c>
      <c r="I10992" s="3" t="s">
        <v>1442</v>
      </c>
      <c r="J10992" s="3" t="s">
        <v>4602</v>
      </c>
      <c r="K10992" s="5">
        <v>1</v>
      </c>
      <c r="L10992" s="3" t="s">
        <v>3</v>
      </c>
      <c r="M10992" s="3" t="s">
        <v>19</v>
      </c>
      <c r="N10992" s="3" t="s">
        <v>1896</v>
      </c>
      <c r="O10992" s="1">
        <v>372</v>
      </c>
      <c r="P10992" s="4">
        <v>1</v>
      </c>
      <c r="Q10992" s="10">
        <f t="shared" si="699"/>
        <v>372</v>
      </c>
    </row>
    <row r="10993" spans="2:17" ht="20.25" customHeight="1">
      <c r="B10993" s="10" t="str">
        <f t="shared" si="696"/>
        <v>بند كفش845</v>
      </c>
      <c r="C10993" s="10" t="str">
        <f t="shared" si="697"/>
        <v>بند كفش1404/08/17845</v>
      </c>
      <c r="D10993" s="10" t="str">
        <f>IFERROR(IF(تحویلی!$E$1="","",IF(NOSA!O10993=تحویلی!$E$1,تحویلی!$E$1&amp;COUNTIF(NOSA!$O$1:O10993,تحویلی!$E$1),"")),"")</f>
        <v/>
      </c>
      <c r="E10993" s="10" t="str">
        <f t="shared" si="698"/>
        <v>10355845</v>
      </c>
      <c r="F10993" s="10" t="str">
        <f>IFERROR(VLOOKUP(I10993,DATABASE!$N:$O,2,FALSE),"")</f>
        <v>بند كفش</v>
      </c>
      <c r="G10993" s="552" t="s">
        <v>4395</v>
      </c>
      <c r="H10993" s="553">
        <v>10355</v>
      </c>
      <c r="I10993" s="552" t="s">
        <v>1462</v>
      </c>
      <c r="J10993" s="552" t="s">
        <v>4707</v>
      </c>
      <c r="K10993" s="554">
        <v>1</v>
      </c>
      <c r="L10993" s="552" t="s">
        <v>3</v>
      </c>
      <c r="M10993" s="552" t="s">
        <v>4603</v>
      </c>
      <c r="N10993" s="552" t="s">
        <v>4658</v>
      </c>
      <c r="O10993" s="555">
        <v>845</v>
      </c>
      <c r="P10993" s="553">
        <v>1</v>
      </c>
      <c r="Q10993" s="10">
        <f t="shared" si="699"/>
        <v>845</v>
      </c>
    </row>
    <row r="10994" spans="2:17" ht="20.25" customHeight="1">
      <c r="B10994" s="10" t="str">
        <f t="shared" si="696"/>
        <v>دستكش كف مواد سبك836</v>
      </c>
      <c r="C10994" s="10" t="str">
        <f t="shared" si="697"/>
        <v>دستكش كف مواد سبك1404/08/17836</v>
      </c>
      <c r="D10994" s="10" t="str">
        <f>IFERROR(IF(تحویلی!$E$1="","",IF(NOSA!O10994=تحویلی!$E$1,تحویلی!$E$1&amp;COUNTIF(NOSA!$O$1:O10994,تحویلی!$E$1),"")),"")</f>
        <v/>
      </c>
      <c r="E10994" s="10" t="str">
        <f t="shared" si="698"/>
        <v>10360836</v>
      </c>
      <c r="F10994" s="10" t="str">
        <f>IFERROR(VLOOKUP(I10994,DATABASE!$N:$O,2,FALSE),"")</f>
        <v>دستكش كف مواد سبك</v>
      </c>
      <c r="G10994" s="552" t="s">
        <v>4395</v>
      </c>
      <c r="H10994" s="553">
        <v>10360</v>
      </c>
      <c r="I10994" s="552" t="s">
        <v>1456</v>
      </c>
      <c r="J10994" s="552" t="s">
        <v>4605</v>
      </c>
      <c r="K10994" s="554">
        <v>1</v>
      </c>
      <c r="L10994" s="552" t="s">
        <v>3</v>
      </c>
      <c r="M10994" s="552" t="s">
        <v>40</v>
      </c>
      <c r="N10994" s="552" t="s">
        <v>4722</v>
      </c>
      <c r="O10994" s="555">
        <v>836</v>
      </c>
      <c r="P10994" s="553">
        <v>1</v>
      </c>
      <c r="Q10994" s="10">
        <f t="shared" si="699"/>
        <v>836</v>
      </c>
    </row>
    <row r="10995" spans="2:17" ht="20.25" customHeight="1">
      <c r="B10995" s="10" t="str">
        <f t="shared" si="696"/>
        <v>لباس كار ديرسوز(شلوار) 847</v>
      </c>
      <c r="C10995" s="10" t="str">
        <f t="shared" si="697"/>
        <v>لباس كار ديرسوز(شلوار) 1404/08/17847</v>
      </c>
      <c r="D10995" s="10" t="str">
        <f>IFERROR(IF(تحویلی!$E$1="","",IF(NOSA!O10995=تحویلی!$E$1,تحویلی!$E$1&amp;COUNTIF(NOSA!$O$1:O10995,تحویلی!$E$1),"")),"")</f>
        <v/>
      </c>
      <c r="E10995" s="10" t="str">
        <f t="shared" si="698"/>
        <v>10361847</v>
      </c>
      <c r="F10995" s="10" t="str">
        <f>IFERROR(VLOOKUP(I10995,DATABASE!$N:$O,2,FALSE),"")</f>
        <v xml:space="preserve">لباس كار ديرسوز(شلوار) </v>
      </c>
      <c r="G10995" s="552" t="s">
        <v>4395</v>
      </c>
      <c r="H10995" s="553">
        <v>10361</v>
      </c>
      <c r="I10995" s="552" t="s">
        <v>2317</v>
      </c>
      <c r="J10995" s="552" t="s">
        <v>4730</v>
      </c>
      <c r="K10995" s="554">
        <v>1</v>
      </c>
      <c r="L10995" s="552" t="s">
        <v>8</v>
      </c>
      <c r="M10995" s="552" t="s">
        <v>4603</v>
      </c>
      <c r="N10995" s="552" t="s">
        <v>4772</v>
      </c>
      <c r="O10995" s="555">
        <v>847</v>
      </c>
      <c r="P10995" s="553">
        <v>1</v>
      </c>
      <c r="Q10995" s="10">
        <f t="shared" si="699"/>
        <v>847</v>
      </c>
    </row>
    <row r="10996" spans="2:17" ht="20.25" customHeight="1">
      <c r="B10996" s="10" t="str">
        <f t="shared" si="696"/>
        <v>دستكش ضد برش سبك847</v>
      </c>
      <c r="C10996" s="10" t="str">
        <f t="shared" si="697"/>
        <v>دستكش ضد برش سبك1404/08/17847</v>
      </c>
      <c r="D10996" s="10" t="str">
        <f>IFERROR(IF(تحویلی!$E$1="","",IF(NOSA!O10996=تحویلی!$E$1,تحویلی!$E$1&amp;COUNTIF(NOSA!$O$1:O10996,تحویلی!$E$1),"")),"")</f>
        <v/>
      </c>
      <c r="E10996" s="10" t="str">
        <f t="shared" si="698"/>
        <v>10361847</v>
      </c>
      <c r="F10996" s="10" t="str">
        <f>IFERROR(VLOOKUP(I10996,DATABASE!$N:$O,2,FALSE),"")</f>
        <v>دستكش ضد برش سبك</v>
      </c>
      <c r="G10996" s="552" t="s">
        <v>4395</v>
      </c>
      <c r="H10996" s="553">
        <v>10361</v>
      </c>
      <c r="I10996" s="552" t="s">
        <v>1442</v>
      </c>
      <c r="J10996" s="552" t="s">
        <v>4602</v>
      </c>
      <c r="K10996" s="554">
        <v>1</v>
      </c>
      <c r="L10996" s="552" t="s">
        <v>3</v>
      </c>
      <c r="M10996" s="552" t="s">
        <v>4603</v>
      </c>
      <c r="N10996" s="552" t="s">
        <v>4772</v>
      </c>
      <c r="O10996" s="555">
        <v>847</v>
      </c>
      <c r="P10996" s="553">
        <v>1</v>
      </c>
      <c r="Q10996" s="10">
        <f t="shared" si="699"/>
        <v>847</v>
      </c>
    </row>
    <row r="10997" spans="2:17" ht="20.25" customHeight="1">
      <c r="B10997" s="10" t="str">
        <f t="shared" si="696"/>
        <v>582</v>
      </c>
      <c r="C10997" s="10" t="str">
        <f t="shared" si="697"/>
        <v>1404/08/17582</v>
      </c>
      <c r="D10997" s="10" t="str">
        <f>IFERROR(IF(تحویلی!$E$1="","",IF(NOSA!O10997=تحویلی!$E$1,تحویلی!$E$1&amp;COUNTIF(NOSA!$O$1:O10997,تحویلی!$E$1),"")),"")</f>
        <v/>
      </c>
      <c r="E10997" s="10" t="str">
        <f t="shared" si="698"/>
        <v>10365582</v>
      </c>
      <c r="F10997" s="10" t="str">
        <f>IFERROR(VLOOKUP(I10997,DATABASE!$N:$O,2,FALSE),"")</f>
        <v/>
      </c>
      <c r="G10997" s="552" t="s">
        <v>4395</v>
      </c>
      <c r="H10997" s="553">
        <v>10365</v>
      </c>
      <c r="I10997" s="552" t="s">
        <v>3559</v>
      </c>
      <c r="J10997" s="552" t="s">
        <v>4625</v>
      </c>
      <c r="K10997" s="554">
        <v>1</v>
      </c>
      <c r="L10997" s="552" t="s">
        <v>8</v>
      </c>
      <c r="M10997" s="552" t="s">
        <v>4603</v>
      </c>
      <c r="N10997" s="552" t="s">
        <v>4743</v>
      </c>
      <c r="O10997" s="555">
        <v>582</v>
      </c>
      <c r="P10997" s="553">
        <v>1</v>
      </c>
      <c r="Q10997" s="10">
        <f t="shared" si="699"/>
        <v>582</v>
      </c>
    </row>
    <row r="10998" spans="2:17" ht="20.25" customHeight="1">
      <c r="B10998" s="10" t="str">
        <f t="shared" si="696"/>
        <v>آستين آلومينيومي701</v>
      </c>
      <c r="C10998" s="10" t="str">
        <f t="shared" si="697"/>
        <v>آستين آلومينيومي1404/08/17701</v>
      </c>
      <c r="D10998" s="10" t="str">
        <f>IFERROR(IF(تحویلی!$E$1="","",IF(NOSA!O10998=تحویلی!$E$1,تحویلی!$E$1&amp;COUNTIF(NOSA!$O$1:O10998,تحویلی!$E$1),"")),"")</f>
        <v/>
      </c>
      <c r="E10998" s="10" t="str">
        <f t="shared" si="698"/>
        <v>10372701</v>
      </c>
      <c r="F10998" s="10" t="str">
        <f>IFERROR(VLOOKUP(I10998,DATABASE!$N:$O,2,FALSE),"")</f>
        <v>آستين آلومينيومي</v>
      </c>
      <c r="G10998" s="552" t="s">
        <v>4395</v>
      </c>
      <c r="H10998" s="553">
        <v>10372</v>
      </c>
      <c r="I10998" s="552" t="s">
        <v>1508</v>
      </c>
      <c r="J10998" s="552" t="s">
        <v>4644</v>
      </c>
      <c r="K10998" s="554">
        <v>1</v>
      </c>
      <c r="L10998" s="552" t="s">
        <v>3</v>
      </c>
      <c r="M10998" s="552" t="s">
        <v>4608</v>
      </c>
      <c r="N10998" s="552" t="s">
        <v>5005</v>
      </c>
      <c r="O10998" s="555">
        <v>701</v>
      </c>
      <c r="P10998" s="553">
        <v>1</v>
      </c>
      <c r="Q10998" s="10">
        <f t="shared" si="699"/>
        <v>701</v>
      </c>
    </row>
    <row r="10999" spans="2:17" ht="20.25" customHeight="1">
      <c r="B10999" s="10" t="str">
        <f t="shared" si="696"/>
        <v>دستكش ساق بلند نسوز701</v>
      </c>
      <c r="C10999" s="10" t="str">
        <f t="shared" si="697"/>
        <v>دستكش ساق بلند نسوز1404/08/17701</v>
      </c>
      <c r="D10999" s="10" t="str">
        <f>IFERROR(IF(تحویلی!$E$1="","",IF(NOSA!O10999=تحویلی!$E$1,تحویلی!$E$1&amp;COUNTIF(NOSA!$O$1:O10999,تحویلی!$E$1),"")),"")</f>
        <v/>
      </c>
      <c r="E10999" s="10" t="str">
        <f t="shared" si="698"/>
        <v>10372701</v>
      </c>
      <c r="F10999" s="10" t="str">
        <f>IFERROR(VLOOKUP(I10999,DATABASE!$N:$O,2,FALSE),"")</f>
        <v>دستكش ساق بلند نسوز</v>
      </c>
      <c r="G10999" s="552" t="s">
        <v>4395</v>
      </c>
      <c r="H10999" s="553">
        <v>10372</v>
      </c>
      <c r="I10999" s="552" t="s">
        <v>1461</v>
      </c>
      <c r="J10999" s="552" t="s">
        <v>4643</v>
      </c>
      <c r="K10999" s="554">
        <v>1</v>
      </c>
      <c r="L10999" s="552" t="s">
        <v>3</v>
      </c>
      <c r="M10999" s="552" t="s">
        <v>4608</v>
      </c>
      <c r="N10999" s="552" t="s">
        <v>5005</v>
      </c>
      <c r="O10999" s="555">
        <v>701</v>
      </c>
      <c r="P10999" s="553">
        <v>1</v>
      </c>
      <c r="Q10999" s="10">
        <f t="shared" si="699"/>
        <v>701</v>
      </c>
    </row>
    <row r="11000" spans="2:17" ht="20.25" customHeight="1">
      <c r="B11000" s="10" t="str">
        <f t="shared" si="696"/>
        <v>دستكش كف مواد سبك835</v>
      </c>
      <c r="C11000" s="10" t="str">
        <f t="shared" si="697"/>
        <v>دستكش كف مواد سبك1404/08/17835</v>
      </c>
      <c r="D11000" s="10" t="str">
        <f>IFERROR(IF(تحویلی!$E$1="","",IF(NOSA!O11000=تحویلی!$E$1,تحویلی!$E$1&amp;COUNTIF(NOSA!$O$1:O11000,تحویلی!$E$1),"")),"")</f>
        <v/>
      </c>
      <c r="E11000" s="10" t="str">
        <f t="shared" si="698"/>
        <v>10375835</v>
      </c>
      <c r="F11000" s="10" t="str">
        <f>IFERROR(VLOOKUP(I11000,DATABASE!$N:$O,2,FALSE),"")</f>
        <v>دستكش كف مواد سبك</v>
      </c>
      <c r="G11000" s="552" t="s">
        <v>4395</v>
      </c>
      <c r="H11000" s="553">
        <v>10375</v>
      </c>
      <c r="I11000" s="552" t="s">
        <v>1456</v>
      </c>
      <c r="J11000" s="552" t="s">
        <v>4605</v>
      </c>
      <c r="K11000" s="554">
        <v>1</v>
      </c>
      <c r="L11000" s="552" t="s">
        <v>3</v>
      </c>
      <c r="M11000" s="552" t="s">
        <v>4603</v>
      </c>
      <c r="N11000" s="552" t="s">
        <v>4770</v>
      </c>
      <c r="O11000" s="555">
        <v>835</v>
      </c>
      <c r="P11000" s="553">
        <v>1</v>
      </c>
      <c r="Q11000" s="10">
        <f t="shared" si="699"/>
        <v>835</v>
      </c>
    </row>
    <row r="11001" spans="2:17" ht="20.25" customHeight="1">
      <c r="B11001" s="10" t="str">
        <f t="shared" si="696"/>
        <v>كفش ايمني849</v>
      </c>
      <c r="C11001" s="10" t="str">
        <f t="shared" si="697"/>
        <v>كفش ايمني1404/08/17849</v>
      </c>
      <c r="D11001" s="10" t="str">
        <f>IFERROR(IF(تحویلی!$E$1="","",IF(NOSA!O11001=تحویلی!$E$1,تحویلی!$E$1&amp;COUNTIF(NOSA!$O$1:O11001,تحویلی!$E$1),"")),"")</f>
        <v/>
      </c>
      <c r="E11001" s="10" t="str">
        <f t="shared" si="698"/>
        <v>10381849</v>
      </c>
      <c r="F11001" s="10" t="str">
        <f>IFERROR(VLOOKUP(I11001,DATABASE!$N:$O,2,FALSE),"")</f>
        <v>كفش ايمني</v>
      </c>
      <c r="G11001" s="552" t="s">
        <v>4395</v>
      </c>
      <c r="H11001" s="553">
        <v>10381</v>
      </c>
      <c r="I11001" s="552" t="s">
        <v>1526</v>
      </c>
      <c r="J11001" s="552" t="s">
        <v>4659</v>
      </c>
      <c r="K11001" s="554">
        <v>1</v>
      </c>
      <c r="L11001" s="552" t="s">
        <v>3</v>
      </c>
      <c r="M11001" s="552" t="s">
        <v>4608</v>
      </c>
      <c r="N11001" s="552" t="s">
        <v>5006</v>
      </c>
      <c r="O11001" s="555">
        <v>849</v>
      </c>
      <c r="P11001" s="553">
        <v>1</v>
      </c>
      <c r="Q11001" s="10">
        <f t="shared" si="699"/>
        <v>849</v>
      </c>
    </row>
    <row r="11002" spans="2:17" ht="20.25" customHeight="1">
      <c r="B11002" s="10" t="str">
        <f t="shared" si="696"/>
        <v>شيشه ماسك جوشكاري ساده773</v>
      </c>
      <c r="C11002" s="10" t="str">
        <f t="shared" si="697"/>
        <v>شيشه ماسك جوشكاري ساده1404/08/17773</v>
      </c>
      <c r="D11002" s="10" t="str">
        <f>IFERROR(IF(تحویلی!$E$1="","",IF(NOSA!O11002=تحویلی!$E$1,تحویلی!$E$1&amp;COUNTIF(NOSA!$O$1:O11002,تحویلی!$E$1),"")),"")</f>
        <v/>
      </c>
      <c r="E11002" s="10" t="str">
        <f t="shared" si="698"/>
        <v>10382773</v>
      </c>
      <c r="F11002" s="10" t="str">
        <f>IFERROR(VLOOKUP(I11002,DATABASE!$N:$O,2,FALSE),"")</f>
        <v>شيشه ماسك جوشكاري ساده</v>
      </c>
      <c r="G11002" s="552" t="s">
        <v>4395</v>
      </c>
      <c r="H11002" s="553">
        <v>10382</v>
      </c>
      <c r="I11002" s="552" t="s">
        <v>1548</v>
      </c>
      <c r="J11002" s="552" t="s">
        <v>4668</v>
      </c>
      <c r="K11002" s="554">
        <v>1</v>
      </c>
      <c r="L11002" s="552" t="s">
        <v>8</v>
      </c>
      <c r="M11002" s="552" t="s">
        <v>87</v>
      </c>
      <c r="N11002" s="552" t="s">
        <v>5007</v>
      </c>
      <c r="O11002" s="555">
        <v>773</v>
      </c>
      <c r="P11002" s="553">
        <v>0</v>
      </c>
      <c r="Q11002" s="10">
        <f t="shared" si="699"/>
        <v>773</v>
      </c>
    </row>
    <row r="11003" spans="2:17" ht="20.25" customHeight="1">
      <c r="B11003" s="10" t="str">
        <f t="shared" si="696"/>
        <v>دستكش ضد برش سبك100013</v>
      </c>
      <c r="C11003" s="10" t="str">
        <f t="shared" si="697"/>
        <v>دستكش ضد برش سبك1404/08/17100013</v>
      </c>
      <c r="D11003" s="10" t="str">
        <f>IFERROR(IF(تحویلی!$E$1="","",IF(NOSA!O11003=تحویلی!$E$1,تحویلی!$E$1&amp;COUNTIF(NOSA!$O$1:O11003,تحویلی!$E$1),"")),"")</f>
        <v/>
      </c>
      <c r="E11003" s="10" t="str">
        <f t="shared" si="698"/>
        <v>10384100013</v>
      </c>
      <c r="F11003" s="10" t="str">
        <f>IFERROR(VLOOKUP(I11003,DATABASE!$N:$O,2,FALSE),"")</f>
        <v>دستكش ضد برش سبك</v>
      </c>
      <c r="G11003" s="552" t="s">
        <v>4395</v>
      </c>
      <c r="H11003" s="553">
        <v>10384</v>
      </c>
      <c r="I11003" s="552" t="s">
        <v>1442</v>
      </c>
      <c r="J11003" s="552" t="s">
        <v>4602</v>
      </c>
      <c r="K11003" s="554">
        <v>1</v>
      </c>
      <c r="L11003" s="552" t="s">
        <v>3</v>
      </c>
      <c r="M11003" s="552" t="s">
        <v>4623</v>
      </c>
      <c r="N11003" s="552" t="s">
        <v>4953</v>
      </c>
      <c r="O11003" s="555">
        <v>100013</v>
      </c>
      <c r="P11003" s="553">
        <v>1</v>
      </c>
      <c r="Q11003" s="10">
        <f t="shared" si="699"/>
        <v>100013</v>
      </c>
    </row>
    <row r="11004" spans="2:17" ht="20.25" customHeight="1">
      <c r="B11004" s="10" t="str">
        <f t="shared" si="696"/>
        <v>دستكش ضد برش سبك100014</v>
      </c>
      <c r="C11004" s="10" t="str">
        <f t="shared" si="697"/>
        <v>دستكش ضد برش سبك1404/08/17100014</v>
      </c>
      <c r="D11004" s="10" t="str">
        <f>IFERROR(IF(تحویلی!$E$1="","",IF(NOSA!O11004=تحویلی!$E$1,تحویلی!$E$1&amp;COUNTIF(NOSA!$O$1:O11004,تحویلی!$E$1),"")),"")</f>
        <v/>
      </c>
      <c r="E11004" s="10" t="str">
        <f t="shared" si="698"/>
        <v>10384100014</v>
      </c>
      <c r="F11004" s="10" t="str">
        <f>IFERROR(VLOOKUP(I11004,DATABASE!$N:$O,2,FALSE),"")</f>
        <v>دستكش ضد برش سبك</v>
      </c>
      <c r="G11004" s="552" t="s">
        <v>4395</v>
      </c>
      <c r="H11004" s="553">
        <v>10384</v>
      </c>
      <c r="I11004" s="552" t="s">
        <v>1442</v>
      </c>
      <c r="J11004" s="552" t="s">
        <v>4602</v>
      </c>
      <c r="K11004" s="554">
        <v>1</v>
      </c>
      <c r="L11004" s="552" t="s">
        <v>3</v>
      </c>
      <c r="M11004" s="552" t="s">
        <v>4623</v>
      </c>
      <c r="N11004" s="552" t="s">
        <v>5008</v>
      </c>
      <c r="O11004" s="555">
        <v>100014</v>
      </c>
      <c r="P11004" s="553">
        <v>1</v>
      </c>
      <c r="Q11004" s="10">
        <f t="shared" si="699"/>
        <v>100014</v>
      </c>
    </row>
    <row r="11005" spans="2:17" ht="20.25" customHeight="1">
      <c r="B11005" s="10" t="str">
        <f t="shared" si="696"/>
        <v>پيشبند نسوز آلومينيومي86</v>
      </c>
      <c r="C11005" s="10" t="str">
        <f t="shared" si="697"/>
        <v>پيشبند نسوز آلومينيومي1404/08/1786</v>
      </c>
      <c r="D11005" s="10" t="str">
        <f>IFERROR(IF(تحویلی!$E$1="","",IF(NOSA!O11005=تحویلی!$E$1,تحویلی!$E$1&amp;COUNTIF(NOSA!$O$1:O11005,تحویلی!$E$1),"")),"")</f>
        <v/>
      </c>
      <c r="E11005" s="10" t="str">
        <f t="shared" si="698"/>
        <v>1039186</v>
      </c>
      <c r="F11005" s="10" t="str">
        <f>IFERROR(VLOOKUP(I11005,DATABASE!$N:$O,2,FALSE),"")</f>
        <v>پيشبند نسوز آلومينيومي</v>
      </c>
      <c r="G11005" s="552" t="s">
        <v>4395</v>
      </c>
      <c r="H11005" s="553">
        <v>10391</v>
      </c>
      <c r="I11005" s="552" t="s">
        <v>1464</v>
      </c>
      <c r="J11005" s="552" t="s">
        <v>4783</v>
      </c>
      <c r="K11005" s="554">
        <v>1</v>
      </c>
      <c r="L11005" s="552" t="s">
        <v>8</v>
      </c>
      <c r="M11005" s="552" t="s">
        <v>4608</v>
      </c>
      <c r="N11005" s="552" t="s">
        <v>5009</v>
      </c>
      <c r="O11005" s="555">
        <v>86</v>
      </c>
      <c r="P11005" s="553">
        <v>1</v>
      </c>
      <c r="Q11005" s="10">
        <f t="shared" si="699"/>
        <v>86</v>
      </c>
    </row>
    <row r="11006" spans="2:17" ht="20.25" customHeight="1">
      <c r="B11006" s="10" t="str">
        <f t="shared" si="696"/>
        <v>دستكش ساق بلند نسوز86</v>
      </c>
      <c r="C11006" s="10" t="str">
        <f t="shared" si="697"/>
        <v>دستكش ساق بلند نسوز1404/08/1786</v>
      </c>
      <c r="D11006" s="10" t="str">
        <f>IFERROR(IF(تحویلی!$E$1="","",IF(NOSA!O11006=تحویلی!$E$1,تحویلی!$E$1&amp;COUNTIF(NOSA!$O$1:O11006,تحویلی!$E$1),"")),"")</f>
        <v/>
      </c>
      <c r="E11006" s="10" t="str">
        <f t="shared" si="698"/>
        <v>1039186</v>
      </c>
      <c r="F11006" s="10" t="str">
        <f>IFERROR(VLOOKUP(I11006,DATABASE!$N:$O,2,FALSE),"")</f>
        <v>دستكش ساق بلند نسوز</v>
      </c>
      <c r="G11006" s="552" t="s">
        <v>4395</v>
      </c>
      <c r="H11006" s="553">
        <v>10391</v>
      </c>
      <c r="I11006" s="552" t="s">
        <v>1461</v>
      </c>
      <c r="J11006" s="552" t="s">
        <v>4643</v>
      </c>
      <c r="K11006" s="554">
        <v>1</v>
      </c>
      <c r="L11006" s="552" t="s">
        <v>3</v>
      </c>
      <c r="M11006" s="552" t="s">
        <v>4608</v>
      </c>
      <c r="N11006" s="552" t="s">
        <v>5009</v>
      </c>
      <c r="O11006" s="555">
        <v>86</v>
      </c>
      <c r="P11006" s="553">
        <v>1</v>
      </c>
      <c r="Q11006" s="10">
        <f t="shared" si="699"/>
        <v>86</v>
      </c>
    </row>
    <row r="11007" spans="2:17" ht="20.25" customHeight="1">
      <c r="B11007" s="10" t="str">
        <f t="shared" si="696"/>
        <v>86</v>
      </c>
      <c r="C11007" s="10" t="str">
        <f t="shared" si="697"/>
        <v>1404/08/1786</v>
      </c>
      <c r="D11007" s="10" t="str">
        <f>IFERROR(IF(تحویلی!$E$1="","",IF(NOSA!O11007=تحویلی!$E$1,تحویلی!$E$1&amp;COUNTIF(NOSA!$O$1:O11007,تحویلی!$E$1),"")),"")</f>
        <v/>
      </c>
      <c r="E11007" s="10" t="str">
        <f t="shared" si="698"/>
        <v>1039186</v>
      </c>
      <c r="F11007" s="10" t="str">
        <f>IFERROR(VLOOKUP(I11007,DATABASE!$N:$O,2,FALSE),"")</f>
        <v/>
      </c>
      <c r="G11007" s="552" t="s">
        <v>4395</v>
      </c>
      <c r="H11007" s="553">
        <v>10391</v>
      </c>
      <c r="I11007" s="552" t="s">
        <v>2699</v>
      </c>
      <c r="J11007" s="552" t="s">
        <v>4616</v>
      </c>
      <c r="K11007" s="554">
        <v>1</v>
      </c>
      <c r="L11007" s="552" t="s">
        <v>8</v>
      </c>
      <c r="M11007" s="552" t="s">
        <v>4608</v>
      </c>
      <c r="N11007" s="552" t="s">
        <v>5009</v>
      </c>
      <c r="O11007" s="555">
        <v>86</v>
      </c>
      <c r="P11007" s="553">
        <v>1</v>
      </c>
      <c r="Q11007" s="10">
        <f t="shared" si="699"/>
        <v>86</v>
      </c>
    </row>
    <row r="11008" spans="2:17" ht="20.25" customHeight="1">
      <c r="B11008" s="10" t="str">
        <f t="shared" si="696"/>
        <v>آستين آلومينيومي86</v>
      </c>
      <c r="C11008" s="10" t="str">
        <f t="shared" si="697"/>
        <v>آستين آلومينيومي1404/08/1786</v>
      </c>
      <c r="D11008" s="10" t="str">
        <f>IFERROR(IF(تحویلی!$E$1="","",IF(NOSA!O11008=تحویلی!$E$1,تحویلی!$E$1&amp;COUNTIF(NOSA!$O$1:O11008,تحویلی!$E$1),"")),"")</f>
        <v/>
      </c>
      <c r="E11008" s="10" t="str">
        <f t="shared" si="698"/>
        <v>1039186</v>
      </c>
      <c r="F11008" s="10" t="str">
        <f>IFERROR(VLOOKUP(I11008,DATABASE!$N:$O,2,FALSE),"")</f>
        <v>آستين آلومينيومي</v>
      </c>
      <c r="G11008" s="552" t="s">
        <v>4395</v>
      </c>
      <c r="H11008" s="553">
        <v>10391</v>
      </c>
      <c r="I11008" s="552" t="s">
        <v>1508</v>
      </c>
      <c r="J11008" s="552" t="s">
        <v>4644</v>
      </c>
      <c r="K11008" s="554">
        <v>1</v>
      </c>
      <c r="L11008" s="552" t="s">
        <v>3</v>
      </c>
      <c r="M11008" s="552" t="s">
        <v>4608</v>
      </c>
      <c r="N11008" s="552" t="s">
        <v>5009</v>
      </c>
      <c r="O11008" s="555">
        <v>86</v>
      </c>
      <c r="P11008" s="553">
        <v>1</v>
      </c>
      <c r="Q11008" s="10">
        <f t="shared" si="699"/>
        <v>86</v>
      </c>
    </row>
    <row r="11009" spans="2:17" ht="20.25" customHeight="1">
      <c r="B11009" s="10" t="str">
        <f t="shared" si="696"/>
        <v>هدگير نقاب86</v>
      </c>
      <c r="C11009" s="10" t="str">
        <f t="shared" si="697"/>
        <v>هدگير نقاب1404/08/1786</v>
      </c>
      <c r="D11009" s="10" t="str">
        <f>IFERROR(IF(تحویلی!$E$1="","",IF(NOSA!O11009=تحویلی!$E$1,تحویلی!$E$1&amp;COUNTIF(NOSA!$O$1:O11009,تحویلی!$E$1),"")),"")</f>
        <v/>
      </c>
      <c r="E11009" s="10" t="str">
        <f t="shared" si="698"/>
        <v>1039186</v>
      </c>
      <c r="F11009" s="10" t="str">
        <f>IFERROR(VLOOKUP(I11009,DATABASE!$N:$O,2,FALSE),"")</f>
        <v>هدگير نقاب</v>
      </c>
      <c r="G11009" s="552" t="s">
        <v>4395</v>
      </c>
      <c r="H11009" s="553">
        <v>10391</v>
      </c>
      <c r="I11009" s="552" t="s">
        <v>1468</v>
      </c>
      <c r="J11009" s="552" t="s">
        <v>4728</v>
      </c>
      <c r="K11009" s="554">
        <v>1</v>
      </c>
      <c r="L11009" s="552" t="s">
        <v>8</v>
      </c>
      <c r="M11009" s="552" t="s">
        <v>4608</v>
      </c>
      <c r="N11009" s="552" t="s">
        <v>5009</v>
      </c>
      <c r="O11009" s="555">
        <v>86</v>
      </c>
      <c r="P11009" s="553">
        <v>1</v>
      </c>
      <c r="Q11009" s="10">
        <f t="shared" si="699"/>
        <v>86</v>
      </c>
    </row>
    <row r="11010" spans="2:17" ht="20.25" customHeight="1">
      <c r="B11010" s="10" t="str">
        <f t="shared" si="696"/>
        <v>نقاب تيره محافظ صورت معمولي86</v>
      </c>
      <c r="C11010" s="10" t="str">
        <f t="shared" si="697"/>
        <v>نقاب تيره محافظ صورت معمولي1404/08/1786</v>
      </c>
      <c r="D11010" s="10" t="str">
        <f>IFERROR(IF(تحویلی!$E$1="","",IF(NOSA!O11010=تحویلی!$E$1,تحویلی!$E$1&amp;COUNTIF(NOSA!$O$1:O11010,تحویلی!$E$1),"")),"")</f>
        <v/>
      </c>
      <c r="E11010" s="10" t="str">
        <f t="shared" si="698"/>
        <v>1039186</v>
      </c>
      <c r="F11010" s="10" t="str">
        <f>IFERROR(VLOOKUP(I11010,DATABASE!$N:$O,2,FALSE),"")</f>
        <v>نقاب تيره محافظ صورت معمولي</v>
      </c>
      <c r="G11010" s="552" t="s">
        <v>4395</v>
      </c>
      <c r="H11010" s="553">
        <v>10391</v>
      </c>
      <c r="I11010" s="552" t="s">
        <v>1557</v>
      </c>
      <c r="J11010" s="552" t="s">
        <v>4682</v>
      </c>
      <c r="K11010" s="554">
        <v>1</v>
      </c>
      <c r="L11010" s="552" t="s">
        <v>8</v>
      </c>
      <c r="M11010" s="552" t="s">
        <v>4608</v>
      </c>
      <c r="N11010" s="552" t="s">
        <v>5009</v>
      </c>
      <c r="O11010" s="555">
        <v>86</v>
      </c>
      <c r="P11010" s="553">
        <v>1</v>
      </c>
      <c r="Q11010" s="10">
        <f t="shared" si="699"/>
        <v>86</v>
      </c>
    </row>
    <row r="11011" spans="2:17" ht="20.25" customHeight="1">
      <c r="B11011" s="10" t="str">
        <f t="shared" si="696"/>
        <v>دستكش كف مواد سبك760</v>
      </c>
      <c r="C11011" s="10" t="str">
        <f t="shared" si="697"/>
        <v>دستكش كف مواد سبك1404/08/17760</v>
      </c>
      <c r="D11011" s="10" t="str">
        <f>IFERROR(IF(تحویلی!$E$1="","",IF(NOSA!O11011=تحویلی!$E$1,تحویلی!$E$1&amp;COUNTIF(NOSA!$O$1:O11011,تحویلی!$E$1),"")),"")</f>
        <v/>
      </c>
      <c r="E11011" s="10" t="str">
        <f t="shared" si="698"/>
        <v>10393760</v>
      </c>
      <c r="F11011" s="10" t="str">
        <f>IFERROR(VLOOKUP(I11011,DATABASE!$N:$O,2,FALSE),"")</f>
        <v>دستكش كف مواد سبك</v>
      </c>
      <c r="G11011" s="552" t="s">
        <v>4395</v>
      </c>
      <c r="H11011" s="553">
        <v>10393</v>
      </c>
      <c r="I11011" s="552" t="s">
        <v>1456</v>
      </c>
      <c r="J11011" s="552" t="s">
        <v>4605</v>
      </c>
      <c r="K11011" s="554">
        <v>1</v>
      </c>
      <c r="L11011" s="552" t="s">
        <v>3</v>
      </c>
      <c r="M11011" s="552" t="s">
        <v>4621</v>
      </c>
      <c r="N11011" s="552" t="s">
        <v>5010</v>
      </c>
      <c r="O11011" s="555">
        <v>760</v>
      </c>
      <c r="P11011" s="553">
        <v>1</v>
      </c>
      <c r="Q11011" s="10">
        <f t="shared" si="699"/>
        <v>760</v>
      </c>
    </row>
    <row r="11012" spans="2:17" ht="20.25" customHeight="1">
      <c r="B11012" s="10" t="str">
        <f t="shared" si="696"/>
        <v>دستكش ساق بلند نسوز573</v>
      </c>
      <c r="C11012" s="10" t="str">
        <f t="shared" si="697"/>
        <v>دستكش ساق بلند نسوز1404/08/17573</v>
      </c>
      <c r="D11012" s="10" t="str">
        <f>IFERROR(IF(تحویلی!$E$1="","",IF(NOSA!O11012=تحویلی!$E$1,تحویلی!$E$1&amp;COUNTIF(NOSA!$O$1:O11012,تحویلی!$E$1),"")),"")</f>
        <v/>
      </c>
      <c r="E11012" s="10" t="str">
        <f t="shared" si="698"/>
        <v>10399573</v>
      </c>
      <c r="F11012" s="10" t="str">
        <f>IFERROR(VLOOKUP(I11012,DATABASE!$N:$O,2,FALSE),"")</f>
        <v>دستكش ساق بلند نسوز</v>
      </c>
      <c r="G11012" s="552" t="s">
        <v>4395</v>
      </c>
      <c r="H11012" s="553">
        <v>10399</v>
      </c>
      <c r="I11012" s="552" t="s">
        <v>1461</v>
      </c>
      <c r="J11012" s="552" t="s">
        <v>4643</v>
      </c>
      <c r="K11012" s="554">
        <v>1</v>
      </c>
      <c r="L11012" s="552" t="s">
        <v>3</v>
      </c>
      <c r="M11012" s="552" t="s">
        <v>19</v>
      </c>
      <c r="N11012" s="552" t="s">
        <v>4736</v>
      </c>
      <c r="O11012" s="555">
        <v>573</v>
      </c>
      <c r="P11012" s="553">
        <v>1</v>
      </c>
      <c r="Q11012" s="10">
        <f t="shared" si="699"/>
        <v>573</v>
      </c>
    </row>
    <row r="11013" spans="2:17" ht="20.25" customHeight="1">
      <c r="B11013" s="10" t="str">
        <f t="shared" si="696"/>
        <v>دستكش ضد برش سبك313</v>
      </c>
      <c r="C11013" s="10" t="str">
        <f t="shared" si="697"/>
        <v>دستكش ضد برش سبك1404/08/17313</v>
      </c>
      <c r="D11013" s="10" t="str">
        <f>IFERROR(IF(تحویلی!$E$1="","",IF(NOSA!O11013=تحویلی!$E$1,تحویلی!$E$1&amp;COUNTIF(NOSA!$O$1:O11013,تحویلی!$E$1),"")),"")</f>
        <v/>
      </c>
      <c r="E11013" s="10" t="str">
        <f t="shared" si="698"/>
        <v>10402313</v>
      </c>
      <c r="F11013" s="10" t="str">
        <f>IFERROR(VLOOKUP(I11013,DATABASE!$N:$O,2,FALSE),"")</f>
        <v>دستكش ضد برش سبك</v>
      </c>
      <c r="G11013" s="552" t="s">
        <v>4395</v>
      </c>
      <c r="H11013" s="553">
        <v>10402</v>
      </c>
      <c r="I11013" s="552" t="s">
        <v>1442</v>
      </c>
      <c r="J11013" s="552" t="s">
        <v>4602</v>
      </c>
      <c r="K11013" s="554">
        <v>1</v>
      </c>
      <c r="L11013" s="552" t="s">
        <v>3</v>
      </c>
      <c r="M11013" s="552" t="s">
        <v>4623</v>
      </c>
      <c r="N11013" s="552" t="s">
        <v>4649</v>
      </c>
      <c r="O11013" s="555">
        <v>313</v>
      </c>
      <c r="P11013" s="553">
        <v>1</v>
      </c>
      <c r="Q11013" s="10">
        <f t="shared" si="699"/>
        <v>313</v>
      </c>
    </row>
    <row r="11014" spans="2:17" ht="20.25" customHeight="1">
      <c r="B11014" s="10" t="str">
        <f t="shared" si="696"/>
        <v>دستكش كف مواد سبك955</v>
      </c>
      <c r="C11014" s="10" t="str">
        <f t="shared" si="697"/>
        <v>دستكش كف مواد سبك1404/08/18955</v>
      </c>
      <c r="D11014" s="10" t="str">
        <f>IFERROR(IF(تحویلی!$E$1="","",IF(NOSA!O11014=تحویلی!$E$1,تحویلی!$E$1&amp;COUNTIF(NOSA!$O$1:O11014,تحویلی!$E$1),"")),"")</f>
        <v/>
      </c>
      <c r="E11014" s="10" t="str">
        <f t="shared" si="698"/>
        <v>10412955</v>
      </c>
      <c r="F11014" s="10" t="str">
        <f>IFERROR(VLOOKUP(I11014,DATABASE!$N:$O,2,FALSE),"")</f>
        <v>دستكش كف مواد سبك</v>
      </c>
      <c r="G11014" s="3" t="s">
        <v>4396</v>
      </c>
      <c r="H11014" s="4">
        <v>10412</v>
      </c>
      <c r="I11014" s="3" t="s">
        <v>1456</v>
      </c>
      <c r="J11014" s="3" t="s">
        <v>4605</v>
      </c>
      <c r="K11014" s="5">
        <v>1</v>
      </c>
      <c r="L11014" s="3" t="s">
        <v>3</v>
      </c>
      <c r="M11014" s="3" t="s">
        <v>4603</v>
      </c>
      <c r="N11014" s="3" t="s">
        <v>4304</v>
      </c>
      <c r="O11014" s="1">
        <v>955</v>
      </c>
      <c r="P11014" s="4">
        <v>1</v>
      </c>
      <c r="Q11014" s="10">
        <f t="shared" si="699"/>
        <v>955</v>
      </c>
    </row>
    <row r="11015" spans="2:17" ht="20.25" customHeight="1">
      <c r="B11015" s="10" t="str">
        <f t="shared" si="696"/>
        <v>لباس كار نسوز(بلوز و شلوار)128</v>
      </c>
      <c r="C11015" s="10" t="str">
        <f t="shared" si="697"/>
        <v>لباس كار نسوز(بلوز و شلوار)1404/08/18128</v>
      </c>
      <c r="D11015" s="10" t="str">
        <f>IFERROR(IF(تحویلی!$E$1="","",IF(NOSA!O11015=تحویلی!$E$1,تحویلی!$E$1&amp;COUNTIF(NOSA!$O$1:O11015,تحویلی!$E$1),"")),"")</f>
        <v/>
      </c>
      <c r="E11015" s="10" t="str">
        <f t="shared" si="698"/>
        <v>10418128</v>
      </c>
      <c r="F11015" s="10" t="str">
        <f>IFERROR(VLOOKUP(I11015,DATABASE!$N:$O,2,FALSE),"")</f>
        <v>لباس كار نسوز(بلوز و شلوار)</v>
      </c>
      <c r="G11015" s="3" t="s">
        <v>4396</v>
      </c>
      <c r="H11015" s="4">
        <v>10418</v>
      </c>
      <c r="I11015" s="3" t="s">
        <v>2357</v>
      </c>
      <c r="J11015" s="3" t="s">
        <v>5011</v>
      </c>
      <c r="K11015" s="5">
        <v>1</v>
      </c>
      <c r="L11015" s="3" t="s">
        <v>28</v>
      </c>
      <c r="M11015" s="3" t="s">
        <v>4608</v>
      </c>
      <c r="N11015" s="3" t="s">
        <v>4727</v>
      </c>
      <c r="O11015" s="1">
        <v>128</v>
      </c>
      <c r="P11015" s="4">
        <v>1</v>
      </c>
      <c r="Q11015" s="10">
        <f t="shared" si="699"/>
        <v>128</v>
      </c>
    </row>
    <row r="11016" spans="2:17" ht="20.25" customHeight="1">
      <c r="B11016" s="10" t="str">
        <f t="shared" si="696"/>
        <v>پيشبند نسوز آلومينيومي128</v>
      </c>
      <c r="C11016" s="10" t="str">
        <f t="shared" si="697"/>
        <v>پيشبند نسوز آلومينيومي1404/08/18128</v>
      </c>
      <c r="D11016" s="10" t="str">
        <f>IFERROR(IF(تحویلی!$E$1="","",IF(NOSA!O11016=تحویلی!$E$1,تحویلی!$E$1&amp;COUNTIF(NOSA!$O$1:O11016,تحویلی!$E$1),"")),"")</f>
        <v/>
      </c>
      <c r="E11016" s="10" t="str">
        <f t="shared" si="698"/>
        <v>10418128</v>
      </c>
      <c r="F11016" s="10" t="str">
        <f>IFERROR(VLOOKUP(I11016,DATABASE!$N:$O,2,FALSE),"")</f>
        <v>پيشبند نسوز آلومينيومي</v>
      </c>
      <c r="G11016" s="3" t="s">
        <v>4396</v>
      </c>
      <c r="H11016" s="4">
        <v>10418</v>
      </c>
      <c r="I11016" s="3" t="s">
        <v>1464</v>
      </c>
      <c r="J11016" s="3" t="s">
        <v>4783</v>
      </c>
      <c r="K11016" s="5">
        <v>1</v>
      </c>
      <c r="L11016" s="3" t="s">
        <v>8</v>
      </c>
      <c r="M11016" s="3" t="s">
        <v>4608</v>
      </c>
      <c r="N11016" s="3" t="s">
        <v>4727</v>
      </c>
      <c r="O11016" s="1">
        <v>128</v>
      </c>
      <c r="P11016" s="4">
        <v>1</v>
      </c>
      <c r="Q11016" s="10">
        <f t="shared" si="699"/>
        <v>128</v>
      </c>
    </row>
    <row r="11017" spans="2:17" ht="20.25" customHeight="1">
      <c r="B11017" s="10" t="str">
        <f t="shared" si="696"/>
        <v>دستكش ضد برش سبك128</v>
      </c>
      <c r="C11017" s="10" t="str">
        <f t="shared" si="697"/>
        <v>دستكش ضد برش سبك1404/08/18128</v>
      </c>
      <c r="D11017" s="10" t="str">
        <f>IFERROR(IF(تحویلی!$E$1="","",IF(NOSA!O11017=تحویلی!$E$1,تحویلی!$E$1&amp;COUNTIF(NOSA!$O$1:O11017,تحویلی!$E$1),"")),"")</f>
        <v/>
      </c>
      <c r="E11017" s="10" t="str">
        <f t="shared" si="698"/>
        <v>10418128</v>
      </c>
      <c r="F11017" s="10" t="str">
        <f>IFERROR(VLOOKUP(I11017,DATABASE!$N:$O,2,FALSE),"")</f>
        <v>دستكش ضد برش سبك</v>
      </c>
      <c r="G11017" s="3" t="s">
        <v>4396</v>
      </c>
      <c r="H11017" s="4">
        <v>10418</v>
      </c>
      <c r="I11017" s="3" t="s">
        <v>1442</v>
      </c>
      <c r="J11017" s="3" t="s">
        <v>4602</v>
      </c>
      <c r="K11017" s="5">
        <v>1</v>
      </c>
      <c r="L11017" s="3" t="s">
        <v>3</v>
      </c>
      <c r="M11017" s="3" t="s">
        <v>4608</v>
      </c>
      <c r="N11017" s="3" t="s">
        <v>4727</v>
      </c>
      <c r="O11017" s="1">
        <v>128</v>
      </c>
      <c r="P11017" s="4">
        <v>1</v>
      </c>
      <c r="Q11017" s="10">
        <f t="shared" si="699"/>
        <v>128</v>
      </c>
    </row>
    <row r="11018" spans="2:17" ht="20.25" customHeight="1">
      <c r="B11018" s="10" t="str">
        <f t="shared" si="696"/>
        <v>كلاه ايمني نقابدار552</v>
      </c>
      <c r="C11018" s="10" t="str">
        <f t="shared" si="697"/>
        <v>كلاه ايمني نقابدار1404/08/18552</v>
      </c>
      <c r="D11018" s="10" t="str">
        <f>IFERROR(IF(تحویلی!$E$1="","",IF(NOSA!O11018=تحویلی!$E$1,تحویلی!$E$1&amp;COUNTIF(NOSA!$O$1:O11018,تحویلی!$E$1),"")),"")</f>
        <v>55246</v>
      </c>
      <c r="E11018" s="10" t="str">
        <f t="shared" si="698"/>
        <v>10432552</v>
      </c>
      <c r="F11018" s="10" t="str">
        <f>IFERROR(VLOOKUP(I11018,DATABASE!$N:$O,2,FALSE),"")</f>
        <v>كلاه ايمني نقابدار</v>
      </c>
      <c r="G11018" s="3" t="s">
        <v>4396</v>
      </c>
      <c r="H11018" s="4">
        <v>10432</v>
      </c>
      <c r="I11018" s="3" t="s">
        <v>2289</v>
      </c>
      <c r="J11018" s="3" t="s">
        <v>4742</v>
      </c>
      <c r="K11018" s="5">
        <v>1</v>
      </c>
      <c r="L11018" s="3" t="s">
        <v>8</v>
      </c>
      <c r="M11018" s="3" t="s">
        <v>25</v>
      </c>
      <c r="N11018" s="3" t="s">
        <v>4867</v>
      </c>
      <c r="O11018" s="1">
        <v>552</v>
      </c>
      <c r="P11018" s="4">
        <v>1</v>
      </c>
      <c r="Q11018" s="10">
        <f t="shared" si="699"/>
        <v>552</v>
      </c>
    </row>
    <row r="11019" spans="2:17" ht="20.25" customHeight="1">
      <c r="B11019" s="10" t="str">
        <f t="shared" si="696"/>
        <v>پوتين ايمني نسوز170</v>
      </c>
      <c r="C11019" s="10" t="str">
        <f t="shared" si="697"/>
        <v>پوتين ايمني نسوز1404/08/18170</v>
      </c>
      <c r="D11019" s="10" t="str">
        <f>IFERROR(IF(تحویلی!$E$1="","",IF(NOSA!O11019=تحویلی!$E$1,تحویلی!$E$1&amp;COUNTIF(NOSA!$O$1:O11019,تحویلی!$E$1),"")),"")</f>
        <v/>
      </c>
      <c r="E11019" s="10" t="str">
        <f t="shared" si="698"/>
        <v>10434170</v>
      </c>
      <c r="F11019" s="10" t="str">
        <f>IFERROR(VLOOKUP(I11019,DATABASE!$N:$O,2,FALSE),"")</f>
        <v>پوتين ايمني نسوز</v>
      </c>
      <c r="G11019" s="3" t="s">
        <v>4396</v>
      </c>
      <c r="H11019" s="4">
        <v>10434</v>
      </c>
      <c r="I11019" s="3" t="s">
        <v>1528</v>
      </c>
      <c r="J11019" s="3" t="s">
        <v>4725</v>
      </c>
      <c r="K11019" s="5">
        <v>1</v>
      </c>
      <c r="L11019" s="3" t="s">
        <v>3</v>
      </c>
      <c r="M11019" s="3" t="s">
        <v>4623</v>
      </c>
      <c r="N11019" s="3" t="s">
        <v>4624</v>
      </c>
      <c r="O11019" s="1">
        <v>170</v>
      </c>
      <c r="P11019" s="4">
        <v>1</v>
      </c>
      <c r="Q11019" s="10">
        <f t="shared" si="699"/>
        <v>170</v>
      </c>
    </row>
    <row r="11020" spans="2:17" ht="20.25" customHeight="1">
      <c r="B11020" s="10" t="str">
        <f t="shared" si="696"/>
        <v>دستكش ضد برش سبك892</v>
      </c>
      <c r="C11020" s="10" t="str">
        <f t="shared" si="697"/>
        <v>دستكش ضد برش سبك1404/08/18892</v>
      </c>
      <c r="D11020" s="10" t="str">
        <f>IFERROR(IF(تحویلی!$E$1="","",IF(NOSA!O11020=تحویلی!$E$1,تحویلی!$E$1&amp;COUNTIF(NOSA!$O$1:O11020,تحویلی!$E$1),"")),"")</f>
        <v/>
      </c>
      <c r="E11020" s="10" t="str">
        <f t="shared" si="698"/>
        <v>10437892</v>
      </c>
      <c r="F11020" s="10" t="str">
        <f>IFERROR(VLOOKUP(I11020,DATABASE!$N:$O,2,FALSE),"")</f>
        <v>دستكش ضد برش سبك</v>
      </c>
      <c r="G11020" s="3" t="s">
        <v>4396</v>
      </c>
      <c r="H11020" s="4">
        <v>10437</v>
      </c>
      <c r="I11020" s="3" t="s">
        <v>1442</v>
      </c>
      <c r="J11020" s="3" t="s">
        <v>4602</v>
      </c>
      <c r="K11020" s="5">
        <v>1</v>
      </c>
      <c r="L11020" s="3" t="s">
        <v>3</v>
      </c>
      <c r="M11020" s="3" t="s">
        <v>4608</v>
      </c>
      <c r="N11020" s="3" t="s">
        <v>2616</v>
      </c>
      <c r="O11020" s="1">
        <v>892</v>
      </c>
      <c r="P11020" s="4">
        <v>1</v>
      </c>
      <c r="Q11020" s="10">
        <f t="shared" si="699"/>
        <v>892</v>
      </c>
    </row>
    <row r="11021" spans="2:17" ht="20.25" customHeight="1">
      <c r="B11021" s="10" t="str">
        <f t="shared" si="696"/>
        <v>عينك كهربايي (روكلاهي)606</v>
      </c>
      <c r="C11021" s="10" t="str">
        <f t="shared" si="697"/>
        <v>عينك كهربايي (روكلاهي)1404/08/18606</v>
      </c>
      <c r="D11021" s="10" t="str">
        <f>IFERROR(IF(تحویلی!$E$1="","",IF(NOSA!O11021=تحویلی!$E$1,تحویلی!$E$1&amp;COUNTIF(NOSA!$O$1:O11021,تحویلی!$E$1),"")),"")</f>
        <v/>
      </c>
      <c r="E11021" s="10" t="str">
        <f t="shared" si="698"/>
        <v>10439606</v>
      </c>
      <c r="F11021" s="10" t="str">
        <f>IFERROR(VLOOKUP(I11021,DATABASE!$N:$O,2,FALSE),"")</f>
        <v>عينك كهربايي (روكلاهي)</v>
      </c>
      <c r="G11021" s="3" t="s">
        <v>4396</v>
      </c>
      <c r="H11021" s="4">
        <v>10439</v>
      </c>
      <c r="I11021" s="3" t="s">
        <v>1560</v>
      </c>
      <c r="J11021" s="3" t="s">
        <v>4718</v>
      </c>
      <c r="K11021" s="5">
        <v>1</v>
      </c>
      <c r="L11021" s="3" t="s">
        <v>8</v>
      </c>
      <c r="M11021" s="3" t="s">
        <v>4608</v>
      </c>
      <c r="N11021" s="3" t="s">
        <v>5012</v>
      </c>
      <c r="O11021" s="1">
        <v>606</v>
      </c>
      <c r="P11021" s="4">
        <v>1</v>
      </c>
      <c r="Q11021" s="10">
        <f t="shared" si="699"/>
        <v>606</v>
      </c>
    </row>
    <row r="11022" spans="2:17" ht="20.25" customHeight="1">
      <c r="B11022" s="10" t="str">
        <f t="shared" si="696"/>
        <v>دستكش ضد برش سبك475</v>
      </c>
      <c r="C11022" s="10" t="str">
        <f t="shared" si="697"/>
        <v>دستكش ضد برش سبك1404/08/18475</v>
      </c>
      <c r="D11022" s="10" t="str">
        <f>IFERROR(IF(تحویلی!$E$1="","",IF(NOSA!O11022=تحویلی!$E$1,تحویلی!$E$1&amp;COUNTIF(NOSA!$O$1:O11022,تحویلی!$E$1),"")),"")</f>
        <v/>
      </c>
      <c r="E11022" s="10" t="str">
        <f t="shared" si="698"/>
        <v>10440475</v>
      </c>
      <c r="F11022" s="10" t="str">
        <f>IFERROR(VLOOKUP(I11022,DATABASE!$N:$O,2,FALSE),"")</f>
        <v>دستكش ضد برش سبك</v>
      </c>
      <c r="G11022" s="3" t="s">
        <v>4396</v>
      </c>
      <c r="H11022" s="4">
        <v>10440</v>
      </c>
      <c r="I11022" s="3" t="s">
        <v>1442</v>
      </c>
      <c r="J11022" s="3" t="s">
        <v>4602</v>
      </c>
      <c r="K11022" s="5">
        <v>1</v>
      </c>
      <c r="L11022" s="3" t="s">
        <v>3</v>
      </c>
      <c r="M11022" s="3" t="s">
        <v>4608</v>
      </c>
      <c r="N11022" s="3" t="s">
        <v>264</v>
      </c>
      <c r="O11022" s="1">
        <v>475</v>
      </c>
      <c r="P11022" s="4">
        <v>1</v>
      </c>
      <c r="Q11022" s="10">
        <f t="shared" si="699"/>
        <v>475</v>
      </c>
    </row>
    <row r="11023" spans="2:17" ht="20.25" customHeight="1">
      <c r="B11023" s="10" t="str">
        <f t="shared" ref="B11023:B11086" si="700">F11023&amp;Q11023</f>
        <v>دستكش ساق بلند نسوز829</v>
      </c>
      <c r="C11023" s="10" t="str">
        <f t="shared" ref="C11023:C11086" si="701">F11023&amp;G11023&amp;O11023</f>
        <v>دستكش ساق بلند نسوز1404/08/18829</v>
      </c>
      <c r="D11023" s="10" t="str">
        <f>IFERROR(IF(تحویلی!$E$1="","",IF(NOSA!O11023=تحویلی!$E$1,تحویلی!$E$1&amp;COUNTIF(NOSA!$O$1:O11023,تحویلی!$E$1),"")),"")</f>
        <v/>
      </c>
      <c r="E11023" s="10" t="str">
        <f t="shared" ref="E11023:E11086" si="702">H11023&amp;O11023</f>
        <v>10443829</v>
      </c>
      <c r="F11023" s="10" t="str">
        <f>IFERROR(VLOOKUP(I11023,DATABASE!$N:$O,2,FALSE),"")</f>
        <v>دستكش ساق بلند نسوز</v>
      </c>
      <c r="G11023" s="3" t="s">
        <v>4396</v>
      </c>
      <c r="H11023" s="4">
        <v>10443</v>
      </c>
      <c r="I11023" s="3" t="s">
        <v>1461</v>
      </c>
      <c r="J11023" s="3" t="s">
        <v>4643</v>
      </c>
      <c r="K11023" s="5">
        <v>1</v>
      </c>
      <c r="L11023" s="3" t="s">
        <v>3</v>
      </c>
      <c r="M11023" s="3" t="s">
        <v>4608</v>
      </c>
      <c r="N11023" s="3" t="s">
        <v>5013</v>
      </c>
      <c r="O11023" s="1">
        <v>829</v>
      </c>
      <c r="P11023" s="4">
        <v>1</v>
      </c>
      <c r="Q11023" s="10">
        <f t="shared" si="699"/>
        <v>829</v>
      </c>
    </row>
    <row r="11024" spans="2:17" ht="20.25" customHeight="1">
      <c r="B11024" s="10" t="str">
        <f t="shared" si="700"/>
        <v>دستكش ضد برش سبك829</v>
      </c>
      <c r="C11024" s="10" t="str">
        <f t="shared" si="701"/>
        <v>دستكش ضد برش سبك1404/08/18829</v>
      </c>
      <c r="D11024" s="10" t="str">
        <f>IFERROR(IF(تحویلی!$E$1="","",IF(NOSA!O11024=تحویلی!$E$1,تحویلی!$E$1&amp;COUNTIF(NOSA!$O$1:O11024,تحویلی!$E$1),"")),"")</f>
        <v/>
      </c>
      <c r="E11024" s="10" t="str">
        <f t="shared" si="702"/>
        <v>10443829</v>
      </c>
      <c r="F11024" s="10" t="str">
        <f>IFERROR(VLOOKUP(I11024,DATABASE!$N:$O,2,FALSE),"")</f>
        <v>دستكش ضد برش سبك</v>
      </c>
      <c r="G11024" s="3" t="s">
        <v>4396</v>
      </c>
      <c r="H11024" s="4">
        <v>10443</v>
      </c>
      <c r="I11024" s="3" t="s">
        <v>1442</v>
      </c>
      <c r="J11024" s="3" t="s">
        <v>4602</v>
      </c>
      <c r="K11024" s="5">
        <v>1</v>
      </c>
      <c r="L11024" s="3" t="s">
        <v>3</v>
      </c>
      <c r="M11024" s="3" t="s">
        <v>4608</v>
      </c>
      <c r="N11024" s="3" t="s">
        <v>5013</v>
      </c>
      <c r="O11024" s="1">
        <v>829</v>
      </c>
      <c r="P11024" s="4">
        <v>1</v>
      </c>
      <c r="Q11024" s="10">
        <f t="shared" si="699"/>
        <v>829</v>
      </c>
    </row>
    <row r="11025" spans="2:17" ht="20.25" customHeight="1">
      <c r="B11025" s="10" t="str">
        <f t="shared" si="700"/>
        <v>عينك تيره برشكاري933</v>
      </c>
      <c r="C11025" s="10" t="str">
        <f t="shared" si="701"/>
        <v>عينك تيره برشكاري1404/08/19933</v>
      </c>
      <c r="D11025" s="10" t="str">
        <f>IFERROR(IF(تحویلی!$E$1="","",IF(NOSA!O11025=تحویلی!$E$1,تحویلی!$E$1&amp;COUNTIF(NOSA!$O$1:O11025,تحویلی!$E$1),"")),"")</f>
        <v/>
      </c>
      <c r="E11025" s="10" t="str">
        <f t="shared" si="702"/>
        <v>10454933</v>
      </c>
      <c r="F11025" s="10" t="str">
        <f>IFERROR(VLOOKUP(I11025,DATABASE!$N:$O,2,FALSE),"")</f>
        <v>عينك تيره برشكاري</v>
      </c>
      <c r="G11025" s="556" t="s">
        <v>4397</v>
      </c>
      <c r="H11025" s="557">
        <v>10454</v>
      </c>
      <c r="I11025" s="556" t="s">
        <v>1521</v>
      </c>
      <c r="J11025" s="556" t="s">
        <v>5016</v>
      </c>
      <c r="K11025" s="558">
        <v>1</v>
      </c>
      <c r="L11025" s="556" t="s">
        <v>8</v>
      </c>
      <c r="M11025" s="556" t="s">
        <v>4603</v>
      </c>
      <c r="N11025" s="556" t="s">
        <v>4890</v>
      </c>
      <c r="O11025" s="559">
        <v>933</v>
      </c>
      <c r="P11025" s="557">
        <v>1</v>
      </c>
      <c r="Q11025" s="10">
        <f t="shared" si="699"/>
        <v>933</v>
      </c>
    </row>
    <row r="11026" spans="2:17" ht="20.25" customHeight="1">
      <c r="B11026" s="10" t="str">
        <f t="shared" si="700"/>
        <v>دستكش ضد برش سبك94</v>
      </c>
      <c r="C11026" s="10" t="str">
        <f t="shared" si="701"/>
        <v>دستكش ضد برش سبك1404/08/1994</v>
      </c>
      <c r="D11026" s="10" t="str">
        <f>IFERROR(IF(تحویلی!$E$1="","",IF(NOSA!O11026=تحویلی!$E$1,تحویلی!$E$1&amp;COUNTIF(NOSA!$O$1:O11026,تحویلی!$E$1),"")),"")</f>
        <v/>
      </c>
      <c r="E11026" s="10" t="str">
        <f t="shared" si="702"/>
        <v>1046194</v>
      </c>
      <c r="F11026" s="10" t="str">
        <f>IFERROR(VLOOKUP(I11026,DATABASE!$N:$O,2,FALSE),"")</f>
        <v>دستكش ضد برش سبك</v>
      </c>
      <c r="G11026" s="556" t="s">
        <v>4397</v>
      </c>
      <c r="H11026" s="557">
        <v>10461</v>
      </c>
      <c r="I11026" s="556" t="s">
        <v>1442</v>
      </c>
      <c r="J11026" s="556" t="s">
        <v>4602</v>
      </c>
      <c r="K11026" s="558">
        <v>1</v>
      </c>
      <c r="L11026" s="556" t="s">
        <v>3</v>
      </c>
      <c r="M11026" s="556" t="s">
        <v>25</v>
      </c>
      <c r="N11026" s="556" t="s">
        <v>4836</v>
      </c>
      <c r="O11026" s="559">
        <v>94</v>
      </c>
      <c r="P11026" s="557">
        <v>1</v>
      </c>
      <c r="Q11026" s="10">
        <f t="shared" si="699"/>
        <v>94</v>
      </c>
    </row>
    <row r="11027" spans="2:17" ht="20.25" customHeight="1">
      <c r="B11027" s="10" t="str">
        <f t="shared" si="700"/>
        <v>كلاه ايمني نقابدار94</v>
      </c>
      <c r="C11027" s="10" t="str">
        <f t="shared" si="701"/>
        <v>كلاه ايمني نقابدار1404/08/1994</v>
      </c>
      <c r="D11027" s="10" t="str">
        <f>IFERROR(IF(تحویلی!$E$1="","",IF(NOSA!O11027=تحویلی!$E$1,تحویلی!$E$1&amp;COUNTIF(NOSA!$O$1:O11027,تحویلی!$E$1),"")),"")</f>
        <v/>
      </c>
      <c r="E11027" s="10" t="str">
        <f t="shared" si="702"/>
        <v>1046194</v>
      </c>
      <c r="F11027" s="10" t="str">
        <f>IFERROR(VLOOKUP(I11027,DATABASE!$N:$O,2,FALSE),"")</f>
        <v>كلاه ايمني نقابدار</v>
      </c>
      <c r="G11027" s="556" t="s">
        <v>4397</v>
      </c>
      <c r="H11027" s="557">
        <v>10461</v>
      </c>
      <c r="I11027" s="556" t="s">
        <v>2289</v>
      </c>
      <c r="J11027" s="556" t="s">
        <v>4742</v>
      </c>
      <c r="K11027" s="558">
        <v>1</v>
      </c>
      <c r="L11027" s="556" t="s">
        <v>8</v>
      </c>
      <c r="M11027" s="556" t="s">
        <v>25</v>
      </c>
      <c r="N11027" s="556" t="s">
        <v>4836</v>
      </c>
      <c r="O11027" s="559">
        <v>94</v>
      </c>
      <c r="P11027" s="557">
        <v>1</v>
      </c>
      <c r="Q11027" s="10">
        <f t="shared" si="699"/>
        <v>94</v>
      </c>
    </row>
    <row r="11028" spans="2:17" ht="20.25" customHeight="1">
      <c r="B11028" s="10" t="str">
        <f t="shared" si="700"/>
        <v>دستكش ساق بلند نسوز50</v>
      </c>
      <c r="C11028" s="10" t="str">
        <f t="shared" si="701"/>
        <v>دستكش ساق بلند نسوز1404/08/1950</v>
      </c>
      <c r="D11028" s="10" t="str">
        <f>IFERROR(IF(تحویلی!$E$1="","",IF(NOSA!O11028=تحویلی!$E$1,تحویلی!$E$1&amp;COUNTIF(NOSA!$O$1:O11028,تحویلی!$E$1),"")),"")</f>
        <v/>
      </c>
      <c r="E11028" s="10" t="str">
        <f t="shared" si="702"/>
        <v>1047650</v>
      </c>
      <c r="F11028" s="10" t="str">
        <f>IFERROR(VLOOKUP(I11028,DATABASE!$N:$O,2,FALSE),"")</f>
        <v>دستكش ساق بلند نسوز</v>
      </c>
      <c r="G11028" s="556" t="s">
        <v>4397</v>
      </c>
      <c r="H11028" s="557">
        <v>10476</v>
      </c>
      <c r="I11028" s="556" t="s">
        <v>1461</v>
      </c>
      <c r="J11028" s="556" t="s">
        <v>4643</v>
      </c>
      <c r="K11028" s="558">
        <v>1</v>
      </c>
      <c r="L11028" s="556" t="s">
        <v>3</v>
      </c>
      <c r="M11028" s="556" t="s">
        <v>4608</v>
      </c>
      <c r="N11028" s="556" t="s">
        <v>4611</v>
      </c>
      <c r="O11028" s="559">
        <v>50</v>
      </c>
      <c r="P11028" s="557">
        <v>1</v>
      </c>
      <c r="Q11028" s="10">
        <f t="shared" si="699"/>
        <v>50</v>
      </c>
    </row>
    <row r="11029" spans="2:17" ht="20.25" customHeight="1">
      <c r="B11029" s="10" t="str">
        <f t="shared" si="700"/>
        <v>دستكش ضد برش سبك50</v>
      </c>
      <c r="C11029" s="10" t="str">
        <f t="shared" si="701"/>
        <v>دستكش ضد برش سبك1404/08/1950</v>
      </c>
      <c r="D11029" s="10" t="str">
        <f>IFERROR(IF(تحویلی!$E$1="","",IF(NOSA!O11029=تحویلی!$E$1,تحویلی!$E$1&amp;COUNTIF(NOSA!$O$1:O11029,تحویلی!$E$1),"")),"")</f>
        <v/>
      </c>
      <c r="E11029" s="10" t="str">
        <f t="shared" si="702"/>
        <v>1047650</v>
      </c>
      <c r="F11029" s="10" t="str">
        <f>IFERROR(VLOOKUP(I11029,DATABASE!$N:$O,2,FALSE),"")</f>
        <v>دستكش ضد برش سبك</v>
      </c>
      <c r="G11029" s="556" t="s">
        <v>4397</v>
      </c>
      <c r="H11029" s="557">
        <v>10476</v>
      </c>
      <c r="I11029" s="556" t="s">
        <v>1442</v>
      </c>
      <c r="J11029" s="556" t="s">
        <v>4602</v>
      </c>
      <c r="K11029" s="558">
        <v>1</v>
      </c>
      <c r="L11029" s="556" t="s">
        <v>3</v>
      </c>
      <c r="M11029" s="556" t="s">
        <v>4608</v>
      </c>
      <c r="N11029" s="556" t="s">
        <v>4611</v>
      </c>
      <c r="O11029" s="559">
        <v>50</v>
      </c>
      <c r="P11029" s="557">
        <v>1</v>
      </c>
      <c r="Q11029" s="10">
        <f t="shared" si="699"/>
        <v>50</v>
      </c>
    </row>
    <row r="11030" spans="2:17" ht="20.25" customHeight="1">
      <c r="B11030" s="10" t="str">
        <f t="shared" si="700"/>
        <v>دستكش ضد برش سبك751</v>
      </c>
      <c r="C11030" s="10" t="str">
        <f t="shared" si="701"/>
        <v>دستكش ضد برش سبك1404/08/19751</v>
      </c>
      <c r="D11030" s="10" t="str">
        <f>IFERROR(IF(تحویلی!$E$1="","",IF(NOSA!O11030=تحویلی!$E$1,تحویلی!$E$1&amp;COUNTIF(NOSA!$O$1:O11030,تحویلی!$E$1),"")),"")</f>
        <v/>
      </c>
      <c r="E11030" s="10" t="str">
        <f t="shared" si="702"/>
        <v>10481751</v>
      </c>
      <c r="F11030" s="10" t="str">
        <f>IFERROR(VLOOKUP(I11030,DATABASE!$N:$O,2,FALSE),"")</f>
        <v>دستكش ضد برش سبك</v>
      </c>
      <c r="G11030" s="556" t="s">
        <v>4397</v>
      </c>
      <c r="H11030" s="557">
        <v>10481</v>
      </c>
      <c r="I11030" s="556" t="s">
        <v>1442</v>
      </c>
      <c r="J11030" s="556" t="s">
        <v>4602</v>
      </c>
      <c r="K11030" s="558">
        <v>1</v>
      </c>
      <c r="L11030" s="556" t="s">
        <v>3</v>
      </c>
      <c r="M11030" s="556" t="s">
        <v>4623</v>
      </c>
      <c r="N11030" s="556" t="s">
        <v>998</v>
      </c>
      <c r="O11030" s="559">
        <v>751</v>
      </c>
      <c r="P11030" s="557">
        <v>1</v>
      </c>
      <c r="Q11030" s="10">
        <f t="shared" si="699"/>
        <v>751</v>
      </c>
    </row>
    <row r="11031" spans="2:17" ht="20.25" customHeight="1">
      <c r="B11031" s="10" t="str">
        <f t="shared" si="700"/>
        <v>دستكش كف مواد سبك719</v>
      </c>
      <c r="C11031" s="10" t="str">
        <f t="shared" si="701"/>
        <v>دستكش كف مواد سبك1404/08/19719</v>
      </c>
      <c r="D11031" s="10" t="str">
        <f>IFERROR(IF(تحویلی!$E$1="","",IF(NOSA!O11031=تحویلی!$E$1,تحویلی!$E$1&amp;COUNTIF(NOSA!$O$1:O11031,تحویلی!$E$1),"")),"")</f>
        <v/>
      </c>
      <c r="E11031" s="10" t="str">
        <f t="shared" si="702"/>
        <v>10482719</v>
      </c>
      <c r="F11031" s="10" t="str">
        <f>IFERROR(VLOOKUP(I11031,DATABASE!$N:$O,2,FALSE),"")</f>
        <v>دستكش كف مواد سبك</v>
      </c>
      <c r="G11031" s="556" t="s">
        <v>4397</v>
      </c>
      <c r="H11031" s="557">
        <v>10482</v>
      </c>
      <c r="I11031" s="556" t="s">
        <v>1456</v>
      </c>
      <c r="J11031" s="556" t="s">
        <v>4605</v>
      </c>
      <c r="K11031" s="558">
        <v>1</v>
      </c>
      <c r="L11031" s="556" t="s">
        <v>3</v>
      </c>
      <c r="M11031" s="556" t="s">
        <v>4603</v>
      </c>
      <c r="N11031" s="556" t="s">
        <v>395</v>
      </c>
      <c r="O11031" s="559">
        <v>719</v>
      </c>
      <c r="P11031" s="557">
        <v>1</v>
      </c>
      <c r="Q11031" s="10">
        <f t="shared" si="699"/>
        <v>719</v>
      </c>
    </row>
    <row r="11032" spans="2:17" ht="20.25" customHeight="1">
      <c r="B11032" s="10" t="str">
        <f t="shared" si="700"/>
        <v>دستكش ضد برش سبك580</v>
      </c>
      <c r="C11032" s="10" t="str">
        <f t="shared" si="701"/>
        <v>دستكش ضد برش سبك1404/08/19580</v>
      </c>
      <c r="D11032" s="10" t="str">
        <f>IFERROR(IF(تحویلی!$E$1="","",IF(NOSA!O11032=تحویلی!$E$1,تحویلی!$E$1&amp;COUNTIF(NOSA!$O$1:O11032,تحویلی!$E$1),"")),"")</f>
        <v/>
      </c>
      <c r="E11032" s="10" t="str">
        <f t="shared" si="702"/>
        <v>10487580</v>
      </c>
      <c r="F11032" s="10" t="str">
        <f>IFERROR(VLOOKUP(I11032,DATABASE!$N:$O,2,FALSE),"")</f>
        <v>دستكش ضد برش سبك</v>
      </c>
      <c r="G11032" s="556" t="s">
        <v>4397</v>
      </c>
      <c r="H11032" s="557">
        <v>10487</v>
      </c>
      <c r="I11032" s="556" t="s">
        <v>1442</v>
      </c>
      <c r="J11032" s="556" t="s">
        <v>4602</v>
      </c>
      <c r="K11032" s="558">
        <v>1</v>
      </c>
      <c r="L11032" s="556" t="s">
        <v>3</v>
      </c>
      <c r="M11032" s="556" t="s">
        <v>4603</v>
      </c>
      <c r="N11032" s="556" t="s">
        <v>1950</v>
      </c>
      <c r="O11032" s="559">
        <v>580</v>
      </c>
      <c r="P11032" s="557">
        <v>1</v>
      </c>
      <c r="Q11032" s="10">
        <f t="shared" si="699"/>
        <v>580</v>
      </c>
    </row>
    <row r="11033" spans="2:17" ht="20.25" customHeight="1">
      <c r="B11033" s="10" t="str">
        <f t="shared" si="700"/>
        <v>دستكش كف مواد سبك845</v>
      </c>
      <c r="C11033" s="10" t="str">
        <f t="shared" si="701"/>
        <v>دستكش كف مواد سبك1404/08/20845</v>
      </c>
      <c r="D11033" s="10" t="str">
        <f>IFERROR(IF(تحویلی!$E$1="","",IF(NOSA!O11033=تحویلی!$E$1,تحویلی!$E$1&amp;COUNTIF(NOSA!$O$1:O11033,تحویلی!$E$1),"")),"")</f>
        <v/>
      </c>
      <c r="E11033" s="10" t="str">
        <f t="shared" si="702"/>
        <v>10492845</v>
      </c>
      <c r="F11033" s="10" t="str">
        <f>IFERROR(VLOOKUP(I11033,DATABASE!$N:$O,2,FALSE),"")</f>
        <v>دستكش كف مواد سبك</v>
      </c>
      <c r="G11033" s="3" t="s">
        <v>4398</v>
      </c>
      <c r="H11033" s="4">
        <v>10492</v>
      </c>
      <c r="I11033" s="3" t="s">
        <v>1456</v>
      </c>
      <c r="J11033" s="3" t="s">
        <v>4605</v>
      </c>
      <c r="K11033" s="5">
        <v>1</v>
      </c>
      <c r="L11033" s="3" t="s">
        <v>3</v>
      </c>
      <c r="M11033" s="3" t="s">
        <v>4603</v>
      </c>
      <c r="N11033" s="3" t="s">
        <v>4658</v>
      </c>
      <c r="O11033" s="1">
        <v>845</v>
      </c>
      <c r="P11033" s="4">
        <v>1</v>
      </c>
      <c r="Q11033" s="10">
        <f t="shared" si="699"/>
        <v>845</v>
      </c>
    </row>
    <row r="11034" spans="2:17" ht="20.25" customHeight="1">
      <c r="B11034" s="10" t="str">
        <f t="shared" si="700"/>
        <v>دستكش ضد برش سبك717</v>
      </c>
      <c r="C11034" s="10" t="str">
        <f t="shared" si="701"/>
        <v>دستكش ضد برش سبك1404/08/20717</v>
      </c>
      <c r="D11034" s="10" t="str">
        <f>IFERROR(IF(تحویلی!$E$1="","",IF(NOSA!O11034=تحویلی!$E$1,تحویلی!$E$1&amp;COUNTIF(NOSA!$O$1:O11034,تحویلی!$E$1),"")),"")</f>
        <v/>
      </c>
      <c r="E11034" s="10" t="str">
        <f t="shared" si="702"/>
        <v>10494717</v>
      </c>
      <c r="F11034" s="10" t="str">
        <f>IFERROR(VLOOKUP(I11034,DATABASE!$N:$O,2,FALSE),"")</f>
        <v>دستكش ضد برش سبك</v>
      </c>
      <c r="G11034" s="3" t="s">
        <v>4398</v>
      </c>
      <c r="H11034" s="4">
        <v>10494</v>
      </c>
      <c r="I11034" s="3" t="s">
        <v>1442</v>
      </c>
      <c r="J11034" s="3" t="s">
        <v>4602</v>
      </c>
      <c r="K11034" s="5">
        <v>1</v>
      </c>
      <c r="L11034" s="3" t="s">
        <v>3</v>
      </c>
      <c r="M11034" s="3" t="s">
        <v>4603</v>
      </c>
      <c r="N11034" s="3" t="s">
        <v>5019</v>
      </c>
      <c r="O11034" s="1">
        <v>717</v>
      </c>
      <c r="P11034" s="4">
        <v>1</v>
      </c>
      <c r="Q11034" s="10">
        <f t="shared" si="699"/>
        <v>717</v>
      </c>
    </row>
    <row r="11035" spans="2:17" ht="20.25" customHeight="1">
      <c r="B11035" s="10" t="str">
        <f t="shared" si="700"/>
        <v>دستكش ضد برش سبك866</v>
      </c>
      <c r="C11035" s="10" t="str">
        <f t="shared" si="701"/>
        <v>دستكش ضد برش سبك1404/08/20866</v>
      </c>
      <c r="D11035" s="10" t="str">
        <f>IFERROR(IF(تحویلی!$E$1="","",IF(NOSA!O11035=تحویلی!$E$1,تحویلی!$E$1&amp;COUNTIF(NOSA!$O$1:O11035,تحویلی!$E$1),"")),"")</f>
        <v/>
      </c>
      <c r="E11035" s="10" t="str">
        <f t="shared" si="702"/>
        <v>10494866</v>
      </c>
      <c r="F11035" s="10" t="str">
        <f>IFERROR(VLOOKUP(I11035,DATABASE!$N:$O,2,FALSE),"")</f>
        <v>دستكش ضد برش سبك</v>
      </c>
      <c r="G11035" s="3" t="s">
        <v>4398</v>
      </c>
      <c r="H11035" s="4">
        <v>10494</v>
      </c>
      <c r="I11035" s="3" t="s">
        <v>1442</v>
      </c>
      <c r="J11035" s="3" t="s">
        <v>4602</v>
      </c>
      <c r="K11035" s="5">
        <v>1</v>
      </c>
      <c r="L11035" s="3" t="s">
        <v>3</v>
      </c>
      <c r="M11035" s="3" t="s">
        <v>4603</v>
      </c>
      <c r="N11035" s="3" t="s">
        <v>4788</v>
      </c>
      <c r="O11035" s="1">
        <v>866</v>
      </c>
      <c r="P11035" s="4">
        <v>1</v>
      </c>
      <c r="Q11035" s="10">
        <f t="shared" si="699"/>
        <v>866</v>
      </c>
    </row>
    <row r="11036" spans="2:17" ht="20.25" customHeight="1">
      <c r="B11036" s="10" t="str">
        <f t="shared" si="700"/>
        <v>دستكش كف مواد سبك893</v>
      </c>
      <c r="C11036" s="10" t="str">
        <f t="shared" si="701"/>
        <v>دستكش كف مواد سبك1404/08/20893</v>
      </c>
      <c r="D11036" s="10" t="str">
        <f>IFERROR(IF(تحویلی!$E$1="","",IF(NOSA!O11036=تحویلی!$E$1,تحویلی!$E$1&amp;COUNTIF(NOSA!$O$1:O11036,تحویلی!$E$1),"")),"")</f>
        <v/>
      </c>
      <c r="E11036" s="10" t="str">
        <f t="shared" si="702"/>
        <v>10496893</v>
      </c>
      <c r="F11036" s="10" t="str">
        <f>IFERROR(VLOOKUP(I11036,DATABASE!$N:$O,2,FALSE),"")</f>
        <v>دستكش كف مواد سبك</v>
      </c>
      <c r="G11036" s="3" t="s">
        <v>4398</v>
      </c>
      <c r="H11036" s="4">
        <v>10496</v>
      </c>
      <c r="I11036" s="3" t="s">
        <v>1456</v>
      </c>
      <c r="J11036" s="3" t="s">
        <v>4605</v>
      </c>
      <c r="K11036" s="5">
        <v>1</v>
      </c>
      <c r="L11036" s="3" t="s">
        <v>3</v>
      </c>
      <c r="M11036" s="3" t="s">
        <v>4603</v>
      </c>
      <c r="N11036" s="3" t="s">
        <v>4795</v>
      </c>
      <c r="O11036" s="1">
        <v>893</v>
      </c>
      <c r="P11036" s="4">
        <v>1</v>
      </c>
      <c r="Q11036" s="10">
        <f t="shared" si="699"/>
        <v>893</v>
      </c>
    </row>
    <row r="11037" spans="2:17" ht="20.25" customHeight="1">
      <c r="B11037" s="10" t="str">
        <f t="shared" si="700"/>
        <v>لباس كار كارشناسي843</v>
      </c>
      <c r="C11037" s="10" t="str">
        <f t="shared" si="701"/>
        <v>لباس كار كارشناسي1404/08/20843</v>
      </c>
      <c r="D11037" s="10" t="str">
        <f>IFERROR(IF(تحویلی!$E$1="","",IF(NOSA!O11037=تحویلی!$E$1,تحویلی!$E$1&amp;COUNTIF(NOSA!$O$1:O11037,تحویلی!$E$1),"")),"")</f>
        <v/>
      </c>
      <c r="E11037" s="10" t="str">
        <f t="shared" si="702"/>
        <v>10503843</v>
      </c>
      <c r="F11037" s="10" t="str">
        <f>IFERROR(VLOOKUP(I11037,DATABASE!$N:$O,2,FALSE),"")</f>
        <v>لباس كار كارشناسي</v>
      </c>
      <c r="G11037" s="3" t="s">
        <v>4398</v>
      </c>
      <c r="H11037" s="4">
        <v>10503</v>
      </c>
      <c r="I11037" s="3" t="s">
        <v>2300</v>
      </c>
      <c r="J11037" s="3" t="s">
        <v>5020</v>
      </c>
      <c r="K11037" s="5">
        <v>1</v>
      </c>
      <c r="L11037" s="3" t="s">
        <v>8</v>
      </c>
      <c r="M11037" s="3" t="s">
        <v>4603</v>
      </c>
      <c r="N11037" s="3" t="s">
        <v>4340</v>
      </c>
      <c r="O11037" s="1">
        <v>843</v>
      </c>
      <c r="P11037" s="4">
        <v>1</v>
      </c>
      <c r="Q11037" s="10">
        <f t="shared" si="699"/>
        <v>843</v>
      </c>
    </row>
    <row r="11038" spans="2:17" ht="20.25" customHeight="1">
      <c r="B11038" s="10" t="str">
        <f t="shared" si="700"/>
        <v>ماسك بهداشتي يكبار مصرف608</v>
      </c>
      <c r="C11038" s="10" t="str">
        <f t="shared" si="701"/>
        <v>ماسك بهداشتي يكبار مصرف1404/08/20608</v>
      </c>
      <c r="D11038" s="10" t="str">
        <f>IFERROR(IF(تحویلی!$E$1="","",IF(NOSA!O11038=تحویلی!$E$1,تحویلی!$E$1&amp;COUNTIF(NOSA!$O$1:O11038,تحویلی!$E$1),"")),"")</f>
        <v/>
      </c>
      <c r="E11038" s="10" t="str">
        <f t="shared" si="702"/>
        <v>10504608</v>
      </c>
      <c r="F11038" s="10" t="str">
        <f>IFERROR(VLOOKUP(I11038,DATABASE!$N:$O,2,FALSE),"")</f>
        <v>ماسك بهداشتي يكبار مصرف</v>
      </c>
      <c r="G11038" s="3" t="s">
        <v>4398</v>
      </c>
      <c r="H11038" s="4">
        <v>10504</v>
      </c>
      <c r="I11038" s="3" t="s">
        <v>1761</v>
      </c>
      <c r="J11038" s="3" t="s">
        <v>4861</v>
      </c>
      <c r="K11038" s="5">
        <v>150</v>
      </c>
      <c r="L11038" s="3" t="s">
        <v>8</v>
      </c>
      <c r="M11038" s="3" t="s">
        <v>63</v>
      </c>
      <c r="N11038" s="3" t="s">
        <v>4753</v>
      </c>
      <c r="O11038" s="1">
        <v>608</v>
      </c>
      <c r="P11038" s="4">
        <v>0</v>
      </c>
      <c r="Q11038" s="10">
        <f t="shared" si="699"/>
        <v>608</v>
      </c>
    </row>
    <row r="11039" spans="2:17" ht="20.25" customHeight="1">
      <c r="B11039" s="10" t="str">
        <f t="shared" si="700"/>
        <v>ماسك N95) FFP2 )608</v>
      </c>
      <c r="C11039" s="10" t="str">
        <f t="shared" si="701"/>
        <v>ماسك N95) FFP2 )1404/08/20608</v>
      </c>
      <c r="D11039" s="10" t="str">
        <f>IFERROR(IF(تحویلی!$E$1="","",IF(NOSA!O11039=تحویلی!$E$1,تحویلی!$E$1&amp;COUNTIF(NOSA!$O$1:O11039,تحویلی!$E$1),"")),"")</f>
        <v/>
      </c>
      <c r="E11039" s="10" t="str">
        <f t="shared" si="702"/>
        <v>10504608</v>
      </c>
      <c r="F11039" s="10" t="str">
        <f>IFERROR(VLOOKUP(I11039,DATABASE!$N:$O,2,FALSE),"")</f>
        <v>ماسك N95) FFP2 )</v>
      </c>
      <c r="G11039" s="3" t="s">
        <v>4398</v>
      </c>
      <c r="H11039" s="4">
        <v>10504</v>
      </c>
      <c r="I11039" s="3" t="s">
        <v>1469</v>
      </c>
      <c r="J11039" s="3" t="s">
        <v>4614</v>
      </c>
      <c r="K11039" s="5">
        <v>60</v>
      </c>
      <c r="L11039" s="3" t="s">
        <v>8</v>
      </c>
      <c r="M11039" s="3" t="s">
        <v>63</v>
      </c>
      <c r="N11039" s="3" t="s">
        <v>4753</v>
      </c>
      <c r="O11039" s="1">
        <v>608</v>
      </c>
      <c r="P11039" s="4">
        <v>0</v>
      </c>
      <c r="Q11039" s="10">
        <f t="shared" si="699"/>
        <v>608</v>
      </c>
    </row>
    <row r="11040" spans="2:17" ht="20.25" customHeight="1">
      <c r="B11040" s="10" t="str">
        <f t="shared" si="700"/>
        <v>892</v>
      </c>
      <c r="C11040" s="10" t="str">
        <f t="shared" si="701"/>
        <v>1404/08/20892</v>
      </c>
      <c r="D11040" s="10" t="str">
        <f>IFERROR(IF(تحویلی!$E$1="","",IF(NOSA!O11040=تحویلی!$E$1,تحویلی!$E$1&amp;COUNTIF(NOSA!$O$1:O11040,تحویلی!$E$1),"")),"")</f>
        <v/>
      </c>
      <c r="E11040" s="10" t="str">
        <f t="shared" si="702"/>
        <v>10505892</v>
      </c>
      <c r="F11040" s="10" t="str">
        <f>IFERROR(VLOOKUP(I11040,DATABASE!$N:$O,2,FALSE),"")</f>
        <v/>
      </c>
      <c r="G11040" s="3" t="s">
        <v>4398</v>
      </c>
      <c r="H11040" s="4">
        <v>10505</v>
      </c>
      <c r="I11040" s="3" t="s">
        <v>2785</v>
      </c>
      <c r="J11040" s="3" t="s">
        <v>4709</v>
      </c>
      <c r="K11040" s="5">
        <v>1</v>
      </c>
      <c r="L11040" s="3" t="s">
        <v>8</v>
      </c>
      <c r="M11040" s="3" t="s">
        <v>4608</v>
      </c>
      <c r="N11040" s="3" t="s">
        <v>5021</v>
      </c>
      <c r="O11040" s="1">
        <v>892</v>
      </c>
      <c r="P11040" s="4">
        <v>1</v>
      </c>
      <c r="Q11040" s="10">
        <f t="shared" si="699"/>
        <v>892</v>
      </c>
    </row>
    <row r="11041" spans="2:17" ht="20.25" customHeight="1">
      <c r="B11041" s="10" t="str">
        <f t="shared" si="700"/>
        <v>پوتين ايمني نسوز892</v>
      </c>
      <c r="C11041" s="10" t="str">
        <f t="shared" si="701"/>
        <v>پوتين ايمني نسوز1404/08/20892</v>
      </c>
      <c r="D11041" s="10" t="str">
        <f>IFERROR(IF(تحویلی!$E$1="","",IF(NOSA!O11041=تحویلی!$E$1,تحویلی!$E$1&amp;COUNTIF(NOSA!$O$1:O11041,تحویلی!$E$1),"")),"")</f>
        <v/>
      </c>
      <c r="E11041" s="10" t="str">
        <f t="shared" si="702"/>
        <v>10505892</v>
      </c>
      <c r="F11041" s="10" t="str">
        <f>IFERROR(VLOOKUP(I11041,DATABASE!$N:$O,2,FALSE),"")</f>
        <v>پوتين ايمني نسوز</v>
      </c>
      <c r="G11041" s="3" t="s">
        <v>4398</v>
      </c>
      <c r="H11041" s="4">
        <v>10505</v>
      </c>
      <c r="I11041" s="3" t="s">
        <v>1648</v>
      </c>
      <c r="J11041" s="3" t="s">
        <v>4675</v>
      </c>
      <c r="K11041" s="5">
        <v>1</v>
      </c>
      <c r="L11041" s="3" t="s">
        <v>3</v>
      </c>
      <c r="M11041" s="3" t="s">
        <v>4608</v>
      </c>
      <c r="N11041" s="3" t="s">
        <v>5021</v>
      </c>
      <c r="O11041" s="1">
        <v>892</v>
      </c>
      <c r="P11041" s="4">
        <v>1</v>
      </c>
      <c r="Q11041" s="10">
        <f t="shared" si="699"/>
        <v>892</v>
      </c>
    </row>
    <row r="11042" spans="2:17" ht="20.25" customHeight="1">
      <c r="B11042" s="10" t="str">
        <f t="shared" si="700"/>
        <v>كلاه ايمني155</v>
      </c>
      <c r="C11042" s="10" t="str">
        <f t="shared" si="701"/>
        <v>كلاه ايمني1404/08/20155</v>
      </c>
      <c r="D11042" s="10" t="str">
        <f>IFERROR(IF(تحویلی!$E$1="","",IF(NOSA!O11042=تحویلی!$E$1,تحویلی!$E$1&amp;COUNTIF(NOSA!$O$1:O11042,تحویلی!$E$1),"")),"")</f>
        <v/>
      </c>
      <c r="E11042" s="10" t="str">
        <f t="shared" si="702"/>
        <v>10506155</v>
      </c>
      <c r="F11042" s="10" t="str">
        <f>IFERROR(VLOOKUP(I11042,DATABASE!$N:$O,2,FALSE),"")</f>
        <v>كلاه ايمني</v>
      </c>
      <c r="G11042" s="3" t="s">
        <v>4398</v>
      </c>
      <c r="H11042" s="4">
        <v>10506</v>
      </c>
      <c r="I11042" s="3" t="s">
        <v>1505</v>
      </c>
      <c r="J11042" s="3" t="s">
        <v>4664</v>
      </c>
      <c r="K11042" s="5">
        <v>1</v>
      </c>
      <c r="L11042" s="3" t="s">
        <v>8</v>
      </c>
      <c r="M11042" s="3" t="s">
        <v>4608</v>
      </c>
      <c r="N11042" s="3" t="s">
        <v>4763</v>
      </c>
      <c r="O11042" s="1">
        <v>155</v>
      </c>
      <c r="P11042" s="4">
        <v>0</v>
      </c>
      <c r="Q11042" s="10">
        <f t="shared" si="699"/>
        <v>155</v>
      </c>
    </row>
    <row r="11043" spans="2:17" ht="20.25" customHeight="1">
      <c r="B11043" s="10" t="str">
        <f t="shared" si="700"/>
        <v>بند كفش944</v>
      </c>
      <c r="C11043" s="10" t="str">
        <f t="shared" si="701"/>
        <v>بند كفش1404/08/20944</v>
      </c>
      <c r="D11043" s="10" t="str">
        <f>IFERROR(IF(تحویلی!$E$1="","",IF(NOSA!O11043=تحویلی!$E$1,تحویلی!$E$1&amp;COUNTIF(NOSA!$O$1:O11043,تحویلی!$E$1),"")),"")</f>
        <v/>
      </c>
      <c r="E11043" s="10" t="str">
        <f t="shared" si="702"/>
        <v>10519944</v>
      </c>
      <c r="F11043" s="10" t="str">
        <f>IFERROR(VLOOKUP(I11043,DATABASE!$N:$O,2,FALSE),"")</f>
        <v>بند كفش</v>
      </c>
      <c r="G11043" s="3" t="s">
        <v>4398</v>
      </c>
      <c r="H11043" s="4">
        <v>10519</v>
      </c>
      <c r="I11043" s="3" t="s">
        <v>1462</v>
      </c>
      <c r="J11043" s="3" t="s">
        <v>4707</v>
      </c>
      <c r="K11043" s="5">
        <v>1</v>
      </c>
      <c r="L11043" s="3" t="s">
        <v>3</v>
      </c>
      <c r="M11043" s="3" t="s">
        <v>4603</v>
      </c>
      <c r="N11043" s="3" t="s">
        <v>5022</v>
      </c>
      <c r="O11043" s="1">
        <v>944</v>
      </c>
      <c r="P11043" s="4">
        <v>1</v>
      </c>
      <c r="Q11043" s="10">
        <f t="shared" si="699"/>
        <v>944</v>
      </c>
    </row>
    <row r="11044" spans="2:17" ht="20.25" customHeight="1">
      <c r="B11044" s="10" t="str">
        <f t="shared" si="700"/>
        <v>دستكش كف مواد سبك944</v>
      </c>
      <c r="C11044" s="10" t="str">
        <f t="shared" si="701"/>
        <v>دستكش كف مواد سبك1404/08/20944</v>
      </c>
      <c r="D11044" s="10" t="str">
        <f>IFERROR(IF(تحویلی!$E$1="","",IF(NOSA!O11044=تحویلی!$E$1,تحویلی!$E$1&amp;COUNTIF(NOSA!$O$1:O11044,تحویلی!$E$1),"")),"")</f>
        <v/>
      </c>
      <c r="E11044" s="10" t="str">
        <f t="shared" si="702"/>
        <v>10519944</v>
      </c>
      <c r="F11044" s="10" t="str">
        <f>IFERROR(VLOOKUP(I11044,DATABASE!$N:$O,2,FALSE),"")</f>
        <v>دستكش كف مواد سبك</v>
      </c>
      <c r="G11044" s="3" t="s">
        <v>4398</v>
      </c>
      <c r="H11044" s="4">
        <v>10519</v>
      </c>
      <c r="I11044" s="3" t="s">
        <v>1456</v>
      </c>
      <c r="J11044" s="3" t="s">
        <v>4605</v>
      </c>
      <c r="K11044" s="5">
        <v>1</v>
      </c>
      <c r="L11044" s="3" t="s">
        <v>3</v>
      </c>
      <c r="M11044" s="3" t="s">
        <v>4603</v>
      </c>
      <c r="N11044" s="3" t="s">
        <v>5022</v>
      </c>
      <c r="O11044" s="1">
        <v>944</v>
      </c>
      <c r="P11044" s="4">
        <v>1</v>
      </c>
      <c r="Q11044" s="10">
        <f t="shared" si="699"/>
        <v>944</v>
      </c>
    </row>
    <row r="11045" spans="2:17" ht="20.25" customHeight="1">
      <c r="B11045" s="10" t="str">
        <f t="shared" si="700"/>
        <v>دستكش كف مواد سبك954</v>
      </c>
      <c r="C11045" s="10" t="str">
        <f t="shared" si="701"/>
        <v>دستكش كف مواد سبك1404/08/20954</v>
      </c>
      <c r="D11045" s="10" t="str">
        <f>IFERROR(IF(تحویلی!$E$1="","",IF(NOSA!O11045=تحویلی!$E$1,تحویلی!$E$1&amp;COUNTIF(NOSA!$O$1:O11045,تحویلی!$E$1),"")),"")</f>
        <v/>
      </c>
      <c r="E11045" s="10" t="str">
        <f t="shared" si="702"/>
        <v>10526954</v>
      </c>
      <c r="F11045" s="10" t="str">
        <f>IFERROR(VLOOKUP(I11045,DATABASE!$N:$O,2,FALSE),"")</f>
        <v>دستكش كف مواد سبك</v>
      </c>
      <c r="G11045" s="3" t="s">
        <v>4398</v>
      </c>
      <c r="H11045" s="4">
        <v>10526</v>
      </c>
      <c r="I11045" s="3" t="s">
        <v>1456</v>
      </c>
      <c r="J11045" s="3" t="s">
        <v>4605</v>
      </c>
      <c r="K11045" s="5">
        <v>1</v>
      </c>
      <c r="L11045" s="3" t="s">
        <v>3</v>
      </c>
      <c r="M11045" s="3" t="s">
        <v>4603</v>
      </c>
      <c r="N11045" s="3" t="s">
        <v>4606</v>
      </c>
      <c r="O11045" s="1">
        <v>954</v>
      </c>
      <c r="P11045" s="4">
        <v>0</v>
      </c>
      <c r="Q11045" s="10">
        <f t="shared" si="699"/>
        <v>954</v>
      </c>
    </row>
    <row r="11046" spans="2:17" ht="20.25" customHeight="1">
      <c r="B11046" s="10" t="str">
        <f t="shared" si="700"/>
        <v>شيشه مات ماسك جوشكاري599</v>
      </c>
      <c r="C11046" s="10" t="str">
        <f t="shared" si="701"/>
        <v>شيشه مات ماسك جوشكاري1404/08/20599</v>
      </c>
      <c r="D11046" s="10" t="str">
        <f>IFERROR(IF(تحویلی!$E$1="","",IF(NOSA!O11046=تحویلی!$E$1,تحویلی!$E$1&amp;COUNTIF(NOSA!$O$1:O11046,تحویلی!$E$1),"")),"")</f>
        <v/>
      </c>
      <c r="E11046" s="10" t="str">
        <f t="shared" si="702"/>
        <v>10527599</v>
      </c>
      <c r="F11046" s="10" t="str">
        <f>IFERROR(VLOOKUP(I11046,DATABASE!$N:$O,2,FALSE),"")</f>
        <v>شيشه مات ماسك جوشكاري</v>
      </c>
      <c r="G11046" s="3" t="s">
        <v>4398</v>
      </c>
      <c r="H11046" s="4">
        <v>10527</v>
      </c>
      <c r="I11046" s="3" t="s">
        <v>1507</v>
      </c>
      <c r="J11046" s="3" t="s">
        <v>4641</v>
      </c>
      <c r="K11046" s="5">
        <v>1</v>
      </c>
      <c r="L11046" s="3" t="s">
        <v>8</v>
      </c>
      <c r="M11046" s="3" t="s">
        <v>4747</v>
      </c>
      <c r="N11046" s="3" t="s">
        <v>2708</v>
      </c>
      <c r="O11046" s="1">
        <v>599</v>
      </c>
      <c r="P11046" s="4">
        <v>0</v>
      </c>
      <c r="Q11046" s="10">
        <f t="shared" si="699"/>
        <v>599</v>
      </c>
    </row>
    <row r="11047" spans="2:17" ht="20.25" customHeight="1">
      <c r="B11047" s="10" t="str">
        <f t="shared" si="700"/>
        <v>شيشه ماسك جوشكاري ساده599</v>
      </c>
      <c r="C11047" s="10" t="str">
        <f t="shared" si="701"/>
        <v>شيشه ماسك جوشكاري ساده1404/08/20599</v>
      </c>
      <c r="D11047" s="10" t="str">
        <f>IFERROR(IF(تحویلی!$E$1="","",IF(NOSA!O11047=تحویلی!$E$1,تحویلی!$E$1&amp;COUNTIF(NOSA!$O$1:O11047,تحویلی!$E$1),"")),"")</f>
        <v/>
      </c>
      <c r="E11047" s="10" t="str">
        <f t="shared" si="702"/>
        <v>10527599</v>
      </c>
      <c r="F11047" s="10" t="str">
        <f>IFERROR(VLOOKUP(I11047,DATABASE!$N:$O,2,FALSE),"")</f>
        <v>شيشه ماسك جوشكاري ساده</v>
      </c>
      <c r="G11047" s="3" t="s">
        <v>4398</v>
      </c>
      <c r="H11047" s="4">
        <v>10527</v>
      </c>
      <c r="I11047" s="3" t="s">
        <v>1548</v>
      </c>
      <c r="J11047" s="3" t="s">
        <v>4668</v>
      </c>
      <c r="K11047" s="5">
        <v>1</v>
      </c>
      <c r="L11047" s="3" t="s">
        <v>8</v>
      </c>
      <c r="M11047" s="3" t="s">
        <v>4747</v>
      </c>
      <c r="N11047" s="3" t="s">
        <v>2708</v>
      </c>
      <c r="O11047" s="1">
        <v>599</v>
      </c>
      <c r="P11047" s="4">
        <v>0</v>
      </c>
      <c r="Q11047" s="10">
        <f t="shared" si="699"/>
        <v>599</v>
      </c>
    </row>
    <row r="11048" spans="2:17" ht="20.25" customHeight="1">
      <c r="B11048" s="10" t="str">
        <f t="shared" si="700"/>
        <v>كفش ايمني835</v>
      </c>
      <c r="C11048" s="10" t="str">
        <f t="shared" si="701"/>
        <v>كفش ايمني1404/08/20835</v>
      </c>
      <c r="D11048" s="10" t="str">
        <f>IFERROR(IF(تحویلی!$E$1="","",IF(NOSA!O11048=تحویلی!$E$1,تحویلی!$E$1&amp;COUNTIF(NOSA!$O$1:O11048,تحویلی!$E$1),"")),"")</f>
        <v/>
      </c>
      <c r="E11048" s="10" t="str">
        <f t="shared" si="702"/>
        <v>10529835</v>
      </c>
      <c r="F11048" s="10" t="str">
        <f>IFERROR(VLOOKUP(I11048,DATABASE!$N:$O,2,FALSE),"")</f>
        <v>كفش ايمني</v>
      </c>
      <c r="G11048" s="3" t="s">
        <v>4398</v>
      </c>
      <c r="H11048" s="4">
        <v>10529</v>
      </c>
      <c r="I11048" s="3" t="s">
        <v>1671</v>
      </c>
      <c r="J11048" s="3" t="s">
        <v>4802</v>
      </c>
      <c r="K11048" s="5">
        <v>1</v>
      </c>
      <c r="L11048" s="3" t="s">
        <v>3</v>
      </c>
      <c r="M11048" s="3" t="s">
        <v>4603</v>
      </c>
      <c r="N11048" s="3" t="s">
        <v>4770</v>
      </c>
      <c r="O11048" s="1">
        <v>835</v>
      </c>
      <c r="P11048" s="4">
        <v>1</v>
      </c>
      <c r="Q11048" s="10">
        <f t="shared" si="699"/>
        <v>835</v>
      </c>
    </row>
    <row r="11049" spans="2:17" ht="20.25" customHeight="1">
      <c r="B11049" s="10" t="str">
        <f t="shared" si="700"/>
        <v>لباس كار(بلوز و شلوار)114</v>
      </c>
      <c r="C11049" s="10" t="str">
        <f t="shared" si="701"/>
        <v>لباس كار(بلوز و شلوار)1404/08/20114</v>
      </c>
      <c r="D11049" s="10" t="str">
        <f>IFERROR(IF(تحویلی!$E$1="","",IF(NOSA!O11049=تحویلی!$E$1,تحویلی!$E$1&amp;COUNTIF(NOSA!$O$1:O11049,تحویلی!$E$1),"")),"")</f>
        <v/>
      </c>
      <c r="E11049" s="10" t="str">
        <f t="shared" si="702"/>
        <v>10531114</v>
      </c>
      <c r="F11049" s="10" t="str">
        <f>IFERROR(VLOOKUP(I11049,DATABASE!$N:$O,2,FALSE),"")</f>
        <v>لباس كار(بلوز و شلوار)</v>
      </c>
      <c r="G11049" s="3" t="s">
        <v>4398</v>
      </c>
      <c r="H11049" s="4">
        <v>10531</v>
      </c>
      <c r="I11049" s="3" t="s">
        <v>1644</v>
      </c>
      <c r="J11049" s="3" t="s">
        <v>4701</v>
      </c>
      <c r="K11049" s="5">
        <v>1</v>
      </c>
      <c r="L11049" s="3" t="s">
        <v>28</v>
      </c>
      <c r="M11049" s="3" t="s">
        <v>25</v>
      </c>
      <c r="N11049" s="3" t="s">
        <v>5023</v>
      </c>
      <c r="O11049" s="1">
        <v>114</v>
      </c>
      <c r="P11049" s="4">
        <v>1</v>
      </c>
      <c r="Q11049" s="10">
        <f t="shared" si="699"/>
        <v>114</v>
      </c>
    </row>
    <row r="11050" spans="2:17" ht="20.25" customHeight="1">
      <c r="B11050" s="10" t="str">
        <f t="shared" si="700"/>
        <v>كفش ايمني114</v>
      </c>
      <c r="C11050" s="10" t="str">
        <f t="shared" si="701"/>
        <v>كفش ايمني1404/08/20114</v>
      </c>
      <c r="D11050" s="10" t="str">
        <f>IFERROR(IF(تحویلی!$E$1="","",IF(NOSA!O11050=تحویلی!$E$1,تحویلی!$E$1&amp;COUNTIF(NOSA!$O$1:O11050,تحویلی!$E$1),"")),"")</f>
        <v/>
      </c>
      <c r="E11050" s="10" t="str">
        <f t="shared" si="702"/>
        <v>10531114</v>
      </c>
      <c r="F11050" s="10" t="str">
        <f>IFERROR(VLOOKUP(I11050,DATABASE!$N:$O,2,FALSE),"")</f>
        <v>كفش ايمني</v>
      </c>
      <c r="G11050" s="3" t="s">
        <v>4398</v>
      </c>
      <c r="H11050" s="4">
        <v>10531</v>
      </c>
      <c r="I11050" s="3" t="s">
        <v>1671</v>
      </c>
      <c r="J11050" s="3" t="s">
        <v>4802</v>
      </c>
      <c r="K11050" s="5">
        <v>1</v>
      </c>
      <c r="L11050" s="3" t="s">
        <v>3</v>
      </c>
      <c r="M11050" s="3" t="s">
        <v>25</v>
      </c>
      <c r="N11050" s="3" t="s">
        <v>5023</v>
      </c>
      <c r="O11050" s="1">
        <v>114</v>
      </c>
      <c r="P11050" s="4">
        <v>1</v>
      </c>
      <c r="Q11050" s="10">
        <f t="shared" ref="Q11050:Q11113" si="703">VALUE(O11050)</f>
        <v>114</v>
      </c>
    </row>
    <row r="11051" spans="2:17" ht="20.25" customHeight="1">
      <c r="B11051" s="10" t="str">
        <f t="shared" si="700"/>
        <v>دستكش كف مواد سبك835</v>
      </c>
      <c r="C11051" s="10" t="str">
        <f t="shared" si="701"/>
        <v>دستكش كف مواد سبك1404/08/20835</v>
      </c>
      <c r="D11051" s="10" t="str">
        <f>IFERROR(IF(تحویلی!$E$1="","",IF(NOSA!O11051=تحویلی!$E$1,تحویلی!$E$1&amp;COUNTIF(NOSA!$O$1:O11051,تحویلی!$E$1),"")),"")</f>
        <v/>
      </c>
      <c r="E11051" s="10" t="str">
        <f t="shared" si="702"/>
        <v>10532835</v>
      </c>
      <c r="F11051" s="10" t="str">
        <f>IFERROR(VLOOKUP(I11051,DATABASE!$N:$O,2,FALSE),"")</f>
        <v>دستكش كف مواد سبك</v>
      </c>
      <c r="G11051" s="3" t="s">
        <v>4398</v>
      </c>
      <c r="H11051" s="4">
        <v>10532</v>
      </c>
      <c r="I11051" s="3" t="s">
        <v>1456</v>
      </c>
      <c r="J11051" s="3" t="s">
        <v>4605</v>
      </c>
      <c r="K11051" s="5">
        <v>1</v>
      </c>
      <c r="L11051" s="3" t="s">
        <v>3</v>
      </c>
      <c r="M11051" s="3" t="s">
        <v>4603</v>
      </c>
      <c r="N11051" s="3" t="s">
        <v>4770</v>
      </c>
      <c r="O11051" s="1">
        <v>835</v>
      </c>
      <c r="P11051" s="4">
        <v>1</v>
      </c>
      <c r="Q11051" s="10">
        <f t="shared" si="703"/>
        <v>835</v>
      </c>
    </row>
    <row r="11052" spans="2:17" ht="20.25" customHeight="1">
      <c r="B11052" s="10" t="str">
        <f t="shared" si="700"/>
        <v>دستكش كف مواد سبك672</v>
      </c>
      <c r="C11052" s="10" t="str">
        <f t="shared" si="701"/>
        <v>دستكش كف مواد سبك1404/08/20672</v>
      </c>
      <c r="D11052" s="10" t="str">
        <f>IFERROR(IF(تحویلی!$E$1="","",IF(NOSA!O11052=تحویلی!$E$1,تحویلی!$E$1&amp;COUNTIF(NOSA!$O$1:O11052,تحویلی!$E$1),"")),"")</f>
        <v/>
      </c>
      <c r="E11052" s="10" t="str">
        <f t="shared" si="702"/>
        <v>10537672</v>
      </c>
      <c r="F11052" s="10" t="str">
        <f>IFERROR(VLOOKUP(I11052,DATABASE!$N:$O,2,FALSE),"")</f>
        <v>دستكش كف مواد سبك</v>
      </c>
      <c r="G11052" s="3" t="s">
        <v>4398</v>
      </c>
      <c r="H11052" s="4">
        <v>10537</v>
      </c>
      <c r="I11052" s="3" t="s">
        <v>1456</v>
      </c>
      <c r="J11052" s="3" t="s">
        <v>4605</v>
      </c>
      <c r="K11052" s="5">
        <v>1</v>
      </c>
      <c r="L11052" s="3" t="s">
        <v>3</v>
      </c>
      <c r="M11052" s="3" t="s">
        <v>4603</v>
      </c>
      <c r="N11052" s="3" t="s">
        <v>4716</v>
      </c>
      <c r="O11052" s="1">
        <v>672</v>
      </c>
      <c r="P11052" s="4">
        <v>1</v>
      </c>
      <c r="Q11052" s="10">
        <f t="shared" si="703"/>
        <v>672</v>
      </c>
    </row>
    <row r="11053" spans="2:17" ht="20.25" customHeight="1">
      <c r="B11053" s="10" t="str">
        <f t="shared" si="700"/>
        <v>دستكش كف مواد سبك733</v>
      </c>
      <c r="C11053" s="10" t="str">
        <f t="shared" si="701"/>
        <v>دستكش كف مواد سبك1404/08/20733</v>
      </c>
      <c r="D11053" s="10" t="str">
        <f>IFERROR(IF(تحویلی!$E$1="","",IF(NOSA!O11053=تحویلی!$E$1,تحویلی!$E$1&amp;COUNTIF(NOSA!$O$1:O11053,تحویلی!$E$1),"")),"")</f>
        <v/>
      </c>
      <c r="E11053" s="10" t="str">
        <f t="shared" si="702"/>
        <v>10538733</v>
      </c>
      <c r="F11053" s="10" t="str">
        <f>IFERROR(VLOOKUP(I11053,DATABASE!$N:$O,2,FALSE),"")</f>
        <v>دستكش كف مواد سبك</v>
      </c>
      <c r="G11053" s="3" t="s">
        <v>4398</v>
      </c>
      <c r="H11053" s="4">
        <v>10538</v>
      </c>
      <c r="I11053" s="3" t="s">
        <v>1456</v>
      </c>
      <c r="J11053" s="3" t="s">
        <v>4605</v>
      </c>
      <c r="K11053" s="5">
        <v>1</v>
      </c>
      <c r="L11053" s="3" t="s">
        <v>3</v>
      </c>
      <c r="M11053" s="3" t="s">
        <v>4603</v>
      </c>
      <c r="N11053" s="3" t="s">
        <v>4966</v>
      </c>
      <c r="O11053" s="1">
        <v>733</v>
      </c>
      <c r="P11053" s="4">
        <v>1</v>
      </c>
      <c r="Q11053" s="10">
        <f t="shared" si="703"/>
        <v>733</v>
      </c>
    </row>
    <row r="11054" spans="2:17" ht="20.25" customHeight="1">
      <c r="B11054" s="10" t="str">
        <f t="shared" si="700"/>
        <v>دستكش ضد برش سبك941</v>
      </c>
      <c r="C11054" s="10" t="str">
        <f t="shared" si="701"/>
        <v>دستكش ضد برش سبك1404/08/21941</v>
      </c>
      <c r="D11054" s="10" t="str">
        <f>IFERROR(IF(تحویلی!$E$1="","",IF(NOSA!O11054=تحویلی!$E$1,تحویلی!$E$1&amp;COUNTIF(NOSA!$O$1:O11054,تحویلی!$E$1),"")),"")</f>
        <v/>
      </c>
      <c r="E11054" s="10" t="str">
        <f t="shared" si="702"/>
        <v>10544941</v>
      </c>
      <c r="F11054" s="10" t="str">
        <f>IFERROR(VLOOKUP(I11054,DATABASE!$N:$O,2,FALSE),"")</f>
        <v>دستكش ضد برش سبك</v>
      </c>
      <c r="G11054" s="3" t="s">
        <v>4399</v>
      </c>
      <c r="H11054" s="4">
        <v>10544</v>
      </c>
      <c r="I11054" s="3" t="s">
        <v>1442</v>
      </c>
      <c r="J11054" s="3" t="s">
        <v>4602</v>
      </c>
      <c r="K11054" s="5">
        <v>1</v>
      </c>
      <c r="L11054" s="3" t="s">
        <v>3</v>
      </c>
      <c r="M11054" s="3" t="s">
        <v>4603</v>
      </c>
      <c r="N11054" s="3" t="s">
        <v>4342</v>
      </c>
      <c r="O11054" s="1">
        <v>941</v>
      </c>
      <c r="P11054" s="4">
        <v>1</v>
      </c>
      <c r="Q11054" s="10">
        <f t="shared" si="703"/>
        <v>941</v>
      </c>
    </row>
    <row r="11055" spans="2:17" ht="20.25" customHeight="1">
      <c r="B11055" s="10" t="str">
        <f t="shared" si="700"/>
        <v>دستكش ضد برش سبك851</v>
      </c>
      <c r="C11055" s="10" t="str">
        <f t="shared" si="701"/>
        <v>دستكش ضد برش سبك1404/08/21851</v>
      </c>
      <c r="D11055" s="10" t="str">
        <f>IFERROR(IF(تحویلی!$E$1="","",IF(NOSA!O11055=تحویلی!$E$1,تحویلی!$E$1&amp;COUNTIF(NOSA!$O$1:O11055,تحویلی!$E$1),"")),"")</f>
        <v/>
      </c>
      <c r="E11055" s="10" t="str">
        <f t="shared" si="702"/>
        <v>10544851</v>
      </c>
      <c r="F11055" s="10" t="str">
        <f>IFERROR(VLOOKUP(I11055,DATABASE!$N:$O,2,FALSE),"")</f>
        <v>دستكش ضد برش سبك</v>
      </c>
      <c r="G11055" s="3" t="s">
        <v>4399</v>
      </c>
      <c r="H11055" s="4">
        <v>10544</v>
      </c>
      <c r="I11055" s="3" t="s">
        <v>1442</v>
      </c>
      <c r="J11055" s="3" t="s">
        <v>4602</v>
      </c>
      <c r="K11055" s="5">
        <v>1</v>
      </c>
      <c r="L11055" s="3" t="s">
        <v>3</v>
      </c>
      <c r="M11055" s="3" t="s">
        <v>4603</v>
      </c>
      <c r="N11055" s="3" t="s">
        <v>2847</v>
      </c>
      <c r="O11055" s="1">
        <v>851</v>
      </c>
      <c r="P11055" s="4">
        <v>1</v>
      </c>
      <c r="Q11055" s="10">
        <f t="shared" si="703"/>
        <v>851</v>
      </c>
    </row>
    <row r="11056" spans="2:17" ht="20.25" customHeight="1">
      <c r="B11056" s="10" t="str">
        <f t="shared" si="700"/>
        <v>دستكش ساق بلند نسوز130</v>
      </c>
      <c r="C11056" s="10" t="str">
        <f t="shared" si="701"/>
        <v>دستكش ساق بلند نسوز1404/08/21130</v>
      </c>
      <c r="D11056" s="10" t="str">
        <f>IFERROR(IF(تحویلی!$E$1="","",IF(NOSA!O11056=تحویلی!$E$1,تحویلی!$E$1&amp;COUNTIF(NOSA!$O$1:O11056,تحویلی!$E$1),"")),"")</f>
        <v/>
      </c>
      <c r="E11056" s="10" t="str">
        <f t="shared" si="702"/>
        <v>10554130</v>
      </c>
      <c r="F11056" s="10" t="str">
        <f>IFERROR(VLOOKUP(I11056,DATABASE!$N:$O,2,FALSE),"")</f>
        <v>دستكش ساق بلند نسوز</v>
      </c>
      <c r="G11056" s="3" t="s">
        <v>4399</v>
      </c>
      <c r="H11056" s="4">
        <v>10554</v>
      </c>
      <c r="I11056" s="3" t="s">
        <v>1461</v>
      </c>
      <c r="J11056" s="3" t="s">
        <v>4643</v>
      </c>
      <c r="K11056" s="5">
        <v>1</v>
      </c>
      <c r="L11056" s="3" t="s">
        <v>3</v>
      </c>
      <c r="M11056" s="3" t="s">
        <v>19</v>
      </c>
      <c r="N11056" s="3" t="s">
        <v>5025</v>
      </c>
      <c r="O11056" s="1">
        <v>130</v>
      </c>
      <c r="P11056" s="4">
        <v>1</v>
      </c>
      <c r="Q11056" s="10">
        <f t="shared" si="703"/>
        <v>130</v>
      </c>
    </row>
    <row r="11057" spans="2:17" ht="20.25" customHeight="1">
      <c r="B11057" s="10" t="str">
        <f t="shared" si="700"/>
        <v>لباس كار معمولي- بلوز و شلوار962</v>
      </c>
      <c r="C11057" s="10" t="str">
        <f t="shared" si="701"/>
        <v>لباس كار معمولي- بلوز و شلوار1404/08/21962</v>
      </c>
      <c r="D11057" s="10" t="str">
        <f>IFERROR(IF(تحویلی!$E$1="","",IF(NOSA!O11057=تحویلی!$E$1,تحویلی!$E$1&amp;COUNTIF(NOSA!$O$1:O11057,تحویلی!$E$1),"")),"")</f>
        <v/>
      </c>
      <c r="E11057" s="10" t="str">
        <f t="shared" si="702"/>
        <v>10556962</v>
      </c>
      <c r="F11057" s="10" t="str">
        <f>IFERROR(VLOOKUP(I11057,DATABASE!$N:$O,2,FALSE),"")</f>
        <v>لباس كار معمولي- بلوز و شلوار</v>
      </c>
      <c r="G11057" s="3" t="s">
        <v>4399</v>
      </c>
      <c r="H11057" s="4">
        <v>10556</v>
      </c>
      <c r="I11057" s="3" t="s">
        <v>1583</v>
      </c>
      <c r="J11057" s="3" t="s">
        <v>4720</v>
      </c>
      <c r="K11057" s="5">
        <v>1</v>
      </c>
      <c r="L11057" s="3" t="s">
        <v>28</v>
      </c>
      <c r="M11057" s="3" t="s">
        <v>4603</v>
      </c>
      <c r="N11057" s="3" t="s">
        <v>4741</v>
      </c>
      <c r="O11057" s="1">
        <v>962</v>
      </c>
      <c r="P11057" s="4">
        <v>1</v>
      </c>
      <c r="Q11057" s="10">
        <f t="shared" si="703"/>
        <v>962</v>
      </c>
    </row>
    <row r="11058" spans="2:17" ht="20.25" customHeight="1">
      <c r="B11058" s="10" t="str">
        <f t="shared" si="700"/>
        <v>دستكش كف مواد سبك962</v>
      </c>
      <c r="C11058" s="10" t="str">
        <f t="shared" si="701"/>
        <v>دستكش كف مواد سبك1404/08/21962</v>
      </c>
      <c r="D11058" s="10" t="str">
        <f>IFERROR(IF(تحویلی!$E$1="","",IF(NOSA!O11058=تحویلی!$E$1,تحویلی!$E$1&amp;COUNTIF(NOSA!$O$1:O11058,تحویلی!$E$1),"")),"")</f>
        <v/>
      </c>
      <c r="E11058" s="10" t="str">
        <f t="shared" si="702"/>
        <v>10556962</v>
      </c>
      <c r="F11058" s="10" t="str">
        <f>IFERROR(VLOOKUP(I11058,DATABASE!$N:$O,2,FALSE),"")</f>
        <v>دستكش كف مواد سبك</v>
      </c>
      <c r="G11058" s="3" t="s">
        <v>4399</v>
      </c>
      <c r="H11058" s="4">
        <v>10556</v>
      </c>
      <c r="I11058" s="3" t="s">
        <v>1456</v>
      </c>
      <c r="J11058" s="3" t="s">
        <v>4605</v>
      </c>
      <c r="K11058" s="5">
        <v>1</v>
      </c>
      <c r="L11058" s="3" t="s">
        <v>3</v>
      </c>
      <c r="M11058" s="3" t="s">
        <v>4603</v>
      </c>
      <c r="N11058" s="3" t="s">
        <v>4741</v>
      </c>
      <c r="O11058" s="1">
        <v>962</v>
      </c>
      <c r="P11058" s="4">
        <v>1</v>
      </c>
      <c r="Q11058" s="10">
        <f t="shared" si="703"/>
        <v>962</v>
      </c>
    </row>
    <row r="11059" spans="2:17" ht="20.25" customHeight="1">
      <c r="B11059" s="10" t="str">
        <f t="shared" si="700"/>
        <v>دستكش ضد برش سبك44</v>
      </c>
      <c r="C11059" s="10" t="str">
        <f t="shared" si="701"/>
        <v>دستكش ضد برش سبك1404/08/2144</v>
      </c>
      <c r="D11059" s="10" t="str">
        <f>IFERROR(IF(تحویلی!$E$1="","",IF(NOSA!O11059=تحویلی!$E$1,تحویلی!$E$1&amp;COUNTIF(NOSA!$O$1:O11059,تحویلی!$E$1),"")),"")</f>
        <v/>
      </c>
      <c r="E11059" s="10" t="str">
        <f t="shared" si="702"/>
        <v>1055744</v>
      </c>
      <c r="F11059" s="10" t="str">
        <f>IFERROR(VLOOKUP(I11059,DATABASE!$N:$O,2,FALSE),"")</f>
        <v>دستكش ضد برش سبك</v>
      </c>
      <c r="G11059" s="3" t="s">
        <v>4399</v>
      </c>
      <c r="H11059" s="4">
        <v>10557</v>
      </c>
      <c r="I11059" s="3" t="s">
        <v>1442</v>
      </c>
      <c r="J11059" s="3" t="s">
        <v>4602</v>
      </c>
      <c r="K11059" s="5">
        <v>1</v>
      </c>
      <c r="L11059" s="3" t="s">
        <v>3</v>
      </c>
      <c r="M11059" s="3" t="s">
        <v>19</v>
      </c>
      <c r="N11059" s="3" t="s">
        <v>5026</v>
      </c>
      <c r="O11059" s="1">
        <v>44</v>
      </c>
      <c r="P11059" s="4">
        <v>1</v>
      </c>
      <c r="Q11059" s="10">
        <f t="shared" si="703"/>
        <v>44</v>
      </c>
    </row>
    <row r="11060" spans="2:17" ht="20.25" customHeight="1">
      <c r="B11060" s="10" t="str">
        <f t="shared" si="700"/>
        <v>دستكش ضد برش سبك221</v>
      </c>
      <c r="C11060" s="10" t="str">
        <f t="shared" si="701"/>
        <v>دستكش ضد برش سبك1404/08/21221</v>
      </c>
      <c r="D11060" s="10" t="str">
        <f>IFERROR(IF(تحویلی!$E$1="","",IF(NOSA!O11060=تحویلی!$E$1,تحویلی!$E$1&amp;COUNTIF(NOSA!$O$1:O11060,تحویلی!$E$1),"")),"")</f>
        <v/>
      </c>
      <c r="E11060" s="10" t="str">
        <f t="shared" si="702"/>
        <v>10560221</v>
      </c>
      <c r="F11060" s="10" t="str">
        <f>IFERROR(VLOOKUP(I11060,DATABASE!$N:$O,2,FALSE),"")</f>
        <v>دستكش ضد برش سبك</v>
      </c>
      <c r="G11060" s="3" t="s">
        <v>4399</v>
      </c>
      <c r="H11060" s="4">
        <v>10560</v>
      </c>
      <c r="I11060" s="3" t="s">
        <v>1442</v>
      </c>
      <c r="J11060" s="3" t="s">
        <v>4602</v>
      </c>
      <c r="K11060" s="5">
        <v>1</v>
      </c>
      <c r="L11060" s="3" t="s">
        <v>3</v>
      </c>
      <c r="M11060" s="3" t="s">
        <v>4623</v>
      </c>
      <c r="N11060" s="3" t="s">
        <v>2703</v>
      </c>
      <c r="O11060" s="1">
        <v>221</v>
      </c>
      <c r="P11060" s="4">
        <v>1</v>
      </c>
      <c r="Q11060" s="10">
        <f t="shared" si="703"/>
        <v>221</v>
      </c>
    </row>
    <row r="11061" spans="2:17" ht="15">
      <c r="B11061" s="10" t="str">
        <f t="shared" si="700"/>
        <v>كفش ايمني69</v>
      </c>
      <c r="C11061" s="10" t="str">
        <f t="shared" si="701"/>
        <v>كفش ايمني1404/08/2169</v>
      </c>
      <c r="D11061" s="10" t="str">
        <f>IFERROR(IF(تحویلی!$E$1="","",IF(NOSA!O11061=تحویلی!$E$1,تحویلی!$E$1&amp;COUNTIF(NOSA!$O$1:O11061,تحویلی!$E$1),"")),"")</f>
        <v/>
      </c>
      <c r="E11061" s="10" t="str">
        <f t="shared" si="702"/>
        <v>1056869</v>
      </c>
      <c r="F11061" s="10" t="str">
        <f>IFERROR(VLOOKUP(I11061,DATABASE!$N:$O,2,FALSE),"")</f>
        <v>كفش ايمني</v>
      </c>
      <c r="G11061" s="3" t="s">
        <v>4399</v>
      </c>
      <c r="H11061" s="4">
        <v>10568</v>
      </c>
      <c r="I11061" s="3" t="s">
        <v>1526</v>
      </c>
      <c r="J11061" s="3" t="s">
        <v>4659</v>
      </c>
      <c r="K11061" s="5">
        <v>1</v>
      </c>
      <c r="L11061" s="3" t="s">
        <v>3</v>
      </c>
      <c r="M11061" s="3" t="s">
        <v>19</v>
      </c>
      <c r="N11061" s="3" t="s">
        <v>4634</v>
      </c>
      <c r="O11061" s="1">
        <v>69</v>
      </c>
      <c r="P11061" s="4">
        <v>1</v>
      </c>
      <c r="Q11061" s="10">
        <f t="shared" si="703"/>
        <v>69</v>
      </c>
    </row>
    <row r="11062" spans="2:17" ht="15">
      <c r="B11062" s="10" t="str">
        <f t="shared" si="700"/>
        <v>كفش ايمني عايق برق944</v>
      </c>
      <c r="C11062" s="10" t="str">
        <f t="shared" si="701"/>
        <v>كفش ايمني عايق برق1404/08/21944</v>
      </c>
      <c r="D11062" s="10" t="str">
        <f>IFERROR(IF(تحویلی!$E$1="","",IF(NOSA!O11062=تحویلی!$E$1,تحویلی!$E$1&amp;COUNTIF(NOSA!$O$1:O11062,تحویلی!$E$1),"")),"")</f>
        <v/>
      </c>
      <c r="E11062" s="10" t="str">
        <f t="shared" si="702"/>
        <v>10569944</v>
      </c>
      <c r="F11062" s="10" t="str">
        <f>IFERROR(VLOOKUP(I11062,DATABASE!$N:$O,2,FALSE),"")</f>
        <v>كفش ايمني عايق برق</v>
      </c>
      <c r="G11062" s="3" t="s">
        <v>4399</v>
      </c>
      <c r="H11062" s="4">
        <v>10569</v>
      </c>
      <c r="I11062" s="3" t="s">
        <v>1610</v>
      </c>
      <c r="J11062" s="3" t="s">
        <v>4653</v>
      </c>
      <c r="K11062" s="5">
        <v>1</v>
      </c>
      <c r="L11062" s="3" t="s">
        <v>3</v>
      </c>
      <c r="M11062" s="3" t="s">
        <v>4603</v>
      </c>
      <c r="N11062" s="3" t="s">
        <v>5022</v>
      </c>
      <c r="O11062" s="1">
        <v>944</v>
      </c>
      <c r="P11062" s="4">
        <v>0</v>
      </c>
      <c r="Q11062" s="10">
        <f t="shared" si="703"/>
        <v>944</v>
      </c>
    </row>
    <row r="11063" spans="2:17" ht="15">
      <c r="B11063" s="10" t="str">
        <f t="shared" si="700"/>
        <v>بند كفش155</v>
      </c>
      <c r="C11063" s="10" t="str">
        <f t="shared" si="701"/>
        <v>بند كفش1404/08/21155</v>
      </c>
      <c r="D11063" s="10" t="str">
        <f>IFERROR(IF(تحویلی!$E$1="","",IF(NOSA!O11063=تحویلی!$E$1,تحویلی!$E$1&amp;COUNTIF(NOSA!$O$1:O11063,تحویلی!$E$1),"")),"")</f>
        <v/>
      </c>
      <c r="E11063" s="10" t="str">
        <f t="shared" si="702"/>
        <v>10572155</v>
      </c>
      <c r="F11063" s="10" t="str">
        <f>IFERROR(VLOOKUP(I11063,DATABASE!$N:$O,2,FALSE),"")</f>
        <v>بند كفش</v>
      </c>
      <c r="G11063" s="3" t="s">
        <v>4399</v>
      </c>
      <c r="H11063" s="4">
        <v>10572</v>
      </c>
      <c r="I11063" s="3" t="s">
        <v>1462</v>
      </c>
      <c r="J11063" s="3" t="s">
        <v>4707</v>
      </c>
      <c r="K11063" s="5">
        <v>1</v>
      </c>
      <c r="L11063" s="3" t="s">
        <v>3</v>
      </c>
      <c r="M11063" s="3" t="s">
        <v>4608</v>
      </c>
      <c r="N11063" s="3" t="s">
        <v>4763</v>
      </c>
      <c r="O11063" s="1">
        <v>155</v>
      </c>
      <c r="P11063" s="4">
        <v>1</v>
      </c>
      <c r="Q11063" s="10">
        <f t="shared" si="703"/>
        <v>155</v>
      </c>
    </row>
    <row r="11064" spans="2:17" ht="15">
      <c r="B11064" s="10" t="str">
        <f t="shared" si="700"/>
        <v>چكمه ايمني نسوز701</v>
      </c>
      <c r="C11064" s="10" t="str">
        <f t="shared" si="701"/>
        <v>چكمه ايمني نسوز1404/08/21701</v>
      </c>
      <c r="D11064" s="10" t="str">
        <f>IFERROR(IF(تحویلی!$E$1="","",IF(NOSA!O11064=تحویلی!$E$1,تحویلی!$E$1&amp;COUNTIF(NOSA!$O$1:O11064,تحویلی!$E$1),"")),"")</f>
        <v/>
      </c>
      <c r="E11064" s="10" t="str">
        <f t="shared" si="702"/>
        <v>10574701</v>
      </c>
      <c r="F11064" s="10" t="str">
        <f>IFERROR(VLOOKUP(I11064,DATABASE!$N:$O,2,FALSE),"")</f>
        <v>چكمه ايمني نسوز</v>
      </c>
      <c r="G11064" s="3" t="s">
        <v>4399</v>
      </c>
      <c r="H11064" s="4">
        <v>10574</v>
      </c>
      <c r="I11064" s="3" t="s">
        <v>1697</v>
      </c>
      <c r="J11064" s="3" t="s">
        <v>4632</v>
      </c>
      <c r="K11064" s="5">
        <v>1</v>
      </c>
      <c r="L11064" s="3" t="s">
        <v>3</v>
      </c>
      <c r="M11064" s="3" t="s">
        <v>4608</v>
      </c>
      <c r="N11064" s="3" t="s">
        <v>4617</v>
      </c>
      <c r="O11064" s="1">
        <v>701</v>
      </c>
      <c r="P11064" s="4">
        <v>1</v>
      </c>
      <c r="Q11064" s="10">
        <f t="shared" si="703"/>
        <v>701</v>
      </c>
    </row>
    <row r="11065" spans="2:17" ht="15">
      <c r="B11065" s="10" t="str">
        <f t="shared" si="700"/>
        <v>دستكش ضد برش سبك894</v>
      </c>
      <c r="C11065" s="10" t="str">
        <f t="shared" si="701"/>
        <v>دستكش ضد برش سبك1404/08/21894</v>
      </c>
      <c r="D11065" s="10" t="str">
        <f>IFERROR(IF(تحویلی!$E$1="","",IF(NOSA!O11065=تحویلی!$E$1,تحویلی!$E$1&amp;COUNTIF(NOSA!$O$1:O11065,تحویلی!$E$1),"")),"")</f>
        <v/>
      </c>
      <c r="E11065" s="10" t="str">
        <f t="shared" si="702"/>
        <v>10575894</v>
      </c>
      <c r="F11065" s="10" t="str">
        <f>IFERROR(VLOOKUP(I11065,DATABASE!$N:$O,2,FALSE),"")</f>
        <v>دستكش ضد برش سبك</v>
      </c>
      <c r="G11065" s="3" t="s">
        <v>4399</v>
      </c>
      <c r="H11065" s="4">
        <v>10575</v>
      </c>
      <c r="I11065" s="3" t="s">
        <v>1442</v>
      </c>
      <c r="J11065" s="3" t="s">
        <v>4602</v>
      </c>
      <c r="K11065" s="5">
        <v>1</v>
      </c>
      <c r="L11065" s="3" t="s">
        <v>3</v>
      </c>
      <c r="M11065" s="3" t="s">
        <v>40</v>
      </c>
      <c r="N11065" s="3" t="s">
        <v>4613</v>
      </c>
      <c r="O11065" s="1">
        <v>894</v>
      </c>
      <c r="P11065" s="4">
        <v>1</v>
      </c>
      <c r="Q11065" s="10">
        <f t="shared" si="703"/>
        <v>894</v>
      </c>
    </row>
    <row r="11066" spans="2:17" ht="15">
      <c r="B11066" s="10" t="str">
        <f t="shared" si="700"/>
        <v>دستكش كف مواد سبك827</v>
      </c>
      <c r="C11066" s="10" t="str">
        <f t="shared" si="701"/>
        <v>دستكش كف مواد سبك1404/08/22827</v>
      </c>
      <c r="D11066" s="10" t="str">
        <f>IFERROR(IF(تحویلی!$E$1="","",IF(NOSA!O11066=تحویلی!$E$1,تحویلی!$E$1&amp;COUNTIF(NOSA!$O$1:O11066,تحویلی!$E$1),"")),"")</f>
        <v/>
      </c>
      <c r="E11066" s="10" t="str">
        <f t="shared" si="702"/>
        <v>10584827</v>
      </c>
      <c r="F11066" s="10" t="str">
        <f>IFERROR(VLOOKUP(I11066,DATABASE!$N:$O,2,FALSE),"")</f>
        <v>دستكش كف مواد سبك</v>
      </c>
      <c r="G11066" s="3" t="s">
        <v>4400</v>
      </c>
      <c r="H11066" s="4">
        <v>10584</v>
      </c>
      <c r="I11066" s="3" t="s">
        <v>1456</v>
      </c>
      <c r="J11066" s="3" t="s">
        <v>4605</v>
      </c>
      <c r="K11066" s="5">
        <v>1</v>
      </c>
      <c r="L11066" s="3" t="s">
        <v>3</v>
      </c>
      <c r="M11066" s="3" t="s">
        <v>4603</v>
      </c>
      <c r="N11066" s="3" t="s">
        <v>4798</v>
      </c>
      <c r="O11066" s="1">
        <v>827</v>
      </c>
      <c r="P11066" s="4">
        <v>1</v>
      </c>
      <c r="Q11066" s="10">
        <f t="shared" si="703"/>
        <v>827</v>
      </c>
    </row>
    <row r="11067" spans="2:17" ht="15">
      <c r="B11067" s="10" t="str">
        <f t="shared" si="700"/>
        <v>دستكش ساق بلند نسوز848</v>
      </c>
      <c r="C11067" s="10" t="str">
        <f t="shared" si="701"/>
        <v>دستكش ساق بلند نسوز1404/08/22848</v>
      </c>
      <c r="D11067" s="10" t="str">
        <f>IFERROR(IF(تحویلی!$E$1="","",IF(NOSA!O11067=تحویلی!$E$1,تحویلی!$E$1&amp;COUNTIF(NOSA!$O$1:O11067,تحویلی!$E$1),"")),"")</f>
        <v/>
      </c>
      <c r="E11067" s="10" t="str">
        <f t="shared" si="702"/>
        <v>10602848</v>
      </c>
      <c r="F11067" s="10" t="str">
        <f>IFERROR(VLOOKUP(I11067,DATABASE!$N:$O,2,FALSE),"")</f>
        <v>دستكش ساق بلند نسوز</v>
      </c>
      <c r="G11067" s="3" t="s">
        <v>4400</v>
      </c>
      <c r="H11067" s="4">
        <v>10602</v>
      </c>
      <c r="I11067" s="3" t="s">
        <v>1461</v>
      </c>
      <c r="J11067" s="3" t="s">
        <v>4643</v>
      </c>
      <c r="K11067" s="5">
        <v>1</v>
      </c>
      <c r="L11067" s="3" t="s">
        <v>3</v>
      </c>
      <c r="M11067" s="3" t="s">
        <v>4603</v>
      </c>
      <c r="N11067" s="3" t="s">
        <v>4772</v>
      </c>
      <c r="O11067" s="1">
        <v>848</v>
      </c>
      <c r="P11067" s="4">
        <v>1</v>
      </c>
      <c r="Q11067" s="10">
        <f t="shared" si="703"/>
        <v>848</v>
      </c>
    </row>
    <row r="11068" spans="2:17" ht="15">
      <c r="B11068" s="10" t="str">
        <f t="shared" si="700"/>
        <v>دستكش ضد برش سبك848</v>
      </c>
      <c r="C11068" s="10" t="str">
        <f t="shared" si="701"/>
        <v>دستكش ضد برش سبك1404/08/22848</v>
      </c>
      <c r="D11068" s="10" t="str">
        <f>IFERROR(IF(تحویلی!$E$1="","",IF(NOSA!O11068=تحویلی!$E$1,تحویلی!$E$1&amp;COUNTIF(NOSA!$O$1:O11068,تحویلی!$E$1),"")),"")</f>
        <v/>
      </c>
      <c r="E11068" s="10" t="str">
        <f t="shared" si="702"/>
        <v>10602848</v>
      </c>
      <c r="F11068" s="10" t="str">
        <f>IFERROR(VLOOKUP(I11068,DATABASE!$N:$O,2,FALSE),"")</f>
        <v>دستكش ضد برش سبك</v>
      </c>
      <c r="G11068" s="3" t="s">
        <v>4400</v>
      </c>
      <c r="H11068" s="4">
        <v>10602</v>
      </c>
      <c r="I11068" s="3" t="s">
        <v>1442</v>
      </c>
      <c r="J11068" s="3" t="s">
        <v>4602</v>
      </c>
      <c r="K11068" s="5">
        <v>1</v>
      </c>
      <c r="L11068" s="3" t="s">
        <v>3</v>
      </c>
      <c r="M11068" s="3" t="s">
        <v>4603</v>
      </c>
      <c r="N11068" s="3" t="s">
        <v>4772</v>
      </c>
      <c r="O11068" s="1">
        <v>848</v>
      </c>
      <c r="P11068" s="4">
        <v>1</v>
      </c>
      <c r="Q11068" s="10">
        <f t="shared" si="703"/>
        <v>848</v>
      </c>
    </row>
    <row r="11069" spans="2:17" ht="15">
      <c r="B11069" s="10" t="str">
        <f t="shared" si="700"/>
        <v>دستكش ضد برش سبك967</v>
      </c>
      <c r="C11069" s="10" t="str">
        <f t="shared" si="701"/>
        <v>دستكش ضد برش سبك1404/08/22967</v>
      </c>
      <c r="D11069" s="10" t="str">
        <f>IFERROR(IF(تحویلی!$E$1="","",IF(NOSA!O11069=تحویلی!$E$1,تحویلی!$E$1&amp;COUNTIF(NOSA!$O$1:O11069,تحویلی!$E$1),"")),"")</f>
        <v/>
      </c>
      <c r="E11069" s="10" t="str">
        <f t="shared" si="702"/>
        <v>10603967</v>
      </c>
      <c r="F11069" s="10" t="str">
        <f>IFERROR(VLOOKUP(I11069,DATABASE!$N:$O,2,FALSE),"")</f>
        <v>دستكش ضد برش سبك</v>
      </c>
      <c r="G11069" s="3" t="s">
        <v>4400</v>
      </c>
      <c r="H11069" s="4">
        <v>10603</v>
      </c>
      <c r="I11069" s="3" t="s">
        <v>1442</v>
      </c>
      <c r="J11069" s="3" t="s">
        <v>4602</v>
      </c>
      <c r="K11069" s="5">
        <v>1</v>
      </c>
      <c r="L11069" s="3" t="s">
        <v>3</v>
      </c>
      <c r="M11069" s="3" t="s">
        <v>43</v>
      </c>
      <c r="N11069" s="3" t="s">
        <v>5028</v>
      </c>
      <c r="O11069" s="1">
        <v>967</v>
      </c>
      <c r="P11069" s="4">
        <v>1</v>
      </c>
      <c r="Q11069" s="10">
        <f t="shared" si="703"/>
        <v>967</v>
      </c>
    </row>
    <row r="11070" spans="2:17" ht="15">
      <c r="B11070" s="10" t="str">
        <f t="shared" si="700"/>
        <v>عينك كهربايي (روكلاهي)155</v>
      </c>
      <c r="C11070" s="10" t="str">
        <f t="shared" si="701"/>
        <v>عينك كهربايي (روكلاهي)1404/08/22155</v>
      </c>
      <c r="D11070" s="10" t="str">
        <f>IFERROR(IF(تحویلی!$E$1="","",IF(NOSA!O11070=تحویلی!$E$1,تحویلی!$E$1&amp;COUNTIF(NOSA!$O$1:O11070,تحویلی!$E$1),"")),"")</f>
        <v/>
      </c>
      <c r="E11070" s="10" t="str">
        <f t="shared" si="702"/>
        <v>10605155</v>
      </c>
      <c r="F11070" s="10" t="str">
        <f>IFERROR(VLOOKUP(I11070,DATABASE!$N:$O,2,FALSE),"")</f>
        <v>عينك كهربايي (روكلاهي)</v>
      </c>
      <c r="G11070" s="3" t="s">
        <v>4400</v>
      </c>
      <c r="H11070" s="4">
        <v>10605</v>
      </c>
      <c r="I11070" s="3" t="s">
        <v>1560</v>
      </c>
      <c r="J11070" s="3" t="s">
        <v>4718</v>
      </c>
      <c r="K11070" s="5">
        <v>1</v>
      </c>
      <c r="L11070" s="3" t="s">
        <v>8</v>
      </c>
      <c r="M11070" s="3" t="s">
        <v>4608</v>
      </c>
      <c r="N11070" s="3" t="s">
        <v>4763</v>
      </c>
      <c r="O11070" s="1">
        <v>155</v>
      </c>
      <c r="P11070" s="4">
        <v>0</v>
      </c>
      <c r="Q11070" s="10">
        <f t="shared" si="703"/>
        <v>155</v>
      </c>
    </row>
    <row r="11071" spans="2:17" ht="15">
      <c r="B11071" s="10" t="str">
        <f t="shared" si="700"/>
        <v>دستكش ساق بلند نسوز248</v>
      </c>
      <c r="C11071" s="10" t="str">
        <f t="shared" si="701"/>
        <v>دستكش ساق بلند نسوز1404/08/22248</v>
      </c>
      <c r="D11071" s="10" t="str">
        <f>IFERROR(IF(تحویلی!$E$1="","",IF(NOSA!O11071=تحویلی!$E$1,تحویلی!$E$1&amp;COUNTIF(NOSA!$O$1:O11071,تحویلی!$E$1),"")),"")</f>
        <v/>
      </c>
      <c r="E11071" s="10" t="str">
        <f t="shared" si="702"/>
        <v>10609248</v>
      </c>
      <c r="F11071" s="10" t="str">
        <f>IFERROR(VLOOKUP(I11071,DATABASE!$N:$O,2,FALSE),"")</f>
        <v>دستكش ساق بلند نسوز</v>
      </c>
      <c r="G11071" s="3" t="s">
        <v>4400</v>
      </c>
      <c r="H11071" s="4">
        <v>10609</v>
      </c>
      <c r="I11071" s="3" t="s">
        <v>1461</v>
      </c>
      <c r="J11071" s="3" t="s">
        <v>4643</v>
      </c>
      <c r="K11071" s="5">
        <v>1</v>
      </c>
      <c r="L11071" s="3" t="s">
        <v>3</v>
      </c>
      <c r="M11071" s="3" t="s">
        <v>4608</v>
      </c>
      <c r="N11071" s="3" t="s">
        <v>4939</v>
      </c>
      <c r="O11071" s="1">
        <v>248</v>
      </c>
      <c r="P11071" s="4">
        <v>0</v>
      </c>
      <c r="Q11071" s="10">
        <f t="shared" si="703"/>
        <v>248</v>
      </c>
    </row>
    <row r="11072" spans="2:17" ht="15">
      <c r="B11072" s="10" t="str">
        <f t="shared" si="700"/>
        <v>دستكش ضد برش سبك248</v>
      </c>
      <c r="C11072" s="10" t="str">
        <f t="shared" si="701"/>
        <v>دستكش ضد برش سبك1404/08/22248</v>
      </c>
      <c r="D11072" s="10" t="str">
        <f>IFERROR(IF(تحویلی!$E$1="","",IF(NOSA!O11072=تحویلی!$E$1,تحویلی!$E$1&amp;COUNTIF(NOSA!$O$1:O11072,تحویلی!$E$1),"")),"")</f>
        <v/>
      </c>
      <c r="E11072" s="10" t="str">
        <f t="shared" si="702"/>
        <v>10609248</v>
      </c>
      <c r="F11072" s="10" t="str">
        <f>IFERROR(VLOOKUP(I11072,DATABASE!$N:$O,2,FALSE),"")</f>
        <v>دستكش ضد برش سبك</v>
      </c>
      <c r="G11072" s="3" t="s">
        <v>4400</v>
      </c>
      <c r="H11072" s="4">
        <v>10609</v>
      </c>
      <c r="I11072" s="3" t="s">
        <v>1442</v>
      </c>
      <c r="J11072" s="3" t="s">
        <v>4602</v>
      </c>
      <c r="K11072" s="5">
        <v>1</v>
      </c>
      <c r="L11072" s="3" t="s">
        <v>3</v>
      </c>
      <c r="M11072" s="3" t="s">
        <v>4608</v>
      </c>
      <c r="N11072" s="3" t="s">
        <v>4939</v>
      </c>
      <c r="O11072" s="1">
        <v>248</v>
      </c>
      <c r="P11072" s="4">
        <v>1</v>
      </c>
      <c r="Q11072" s="10">
        <f t="shared" si="703"/>
        <v>248</v>
      </c>
    </row>
    <row r="11073" spans="2:17" ht="15">
      <c r="B11073" s="10" t="str">
        <f t="shared" si="700"/>
        <v>دستكش ضد برش سبك739</v>
      </c>
      <c r="C11073" s="10" t="str">
        <f t="shared" si="701"/>
        <v>دستكش ضد برش سبك1404/08/22739</v>
      </c>
      <c r="D11073" s="10" t="str">
        <f>IFERROR(IF(تحویلی!$E$1="","",IF(NOSA!O11073=تحویلی!$E$1,تحویلی!$E$1&amp;COUNTIF(NOSA!$O$1:O11073,تحویلی!$E$1),"")),"")</f>
        <v/>
      </c>
      <c r="E11073" s="10" t="str">
        <f t="shared" si="702"/>
        <v>10610739</v>
      </c>
      <c r="F11073" s="10" t="str">
        <f>IFERROR(VLOOKUP(I11073,DATABASE!$N:$O,2,FALSE),"")</f>
        <v>دستكش ضد برش سبك</v>
      </c>
      <c r="G11073" s="3" t="s">
        <v>4400</v>
      </c>
      <c r="H11073" s="4">
        <v>10610</v>
      </c>
      <c r="I11073" s="3" t="s">
        <v>1442</v>
      </c>
      <c r="J11073" s="3" t="s">
        <v>4602</v>
      </c>
      <c r="K11073" s="5">
        <v>1</v>
      </c>
      <c r="L11073" s="3" t="s">
        <v>3</v>
      </c>
      <c r="M11073" s="3" t="s">
        <v>4603</v>
      </c>
      <c r="N11073" s="3" t="s">
        <v>4761</v>
      </c>
      <c r="O11073" s="1">
        <v>739</v>
      </c>
      <c r="P11073" s="4">
        <v>1</v>
      </c>
      <c r="Q11073" s="10">
        <f t="shared" si="703"/>
        <v>739</v>
      </c>
    </row>
    <row r="11074" spans="2:17" ht="15">
      <c r="B11074" s="10" t="str">
        <f t="shared" si="700"/>
        <v>دستكش ضد برش سبك841</v>
      </c>
      <c r="C11074" s="10" t="str">
        <f t="shared" si="701"/>
        <v>دستكش ضد برش سبك1404/08/22841</v>
      </c>
      <c r="D11074" s="10" t="str">
        <f>IFERROR(IF(تحویلی!$E$1="","",IF(NOSA!O11074=تحویلی!$E$1,تحویلی!$E$1&amp;COUNTIF(NOSA!$O$1:O11074,تحویلی!$E$1),"")),"")</f>
        <v/>
      </c>
      <c r="E11074" s="10" t="str">
        <f t="shared" si="702"/>
        <v>10610841</v>
      </c>
      <c r="F11074" s="10" t="str">
        <f>IFERROR(VLOOKUP(I11074,DATABASE!$N:$O,2,FALSE),"")</f>
        <v>دستكش ضد برش سبك</v>
      </c>
      <c r="G11074" s="3" t="s">
        <v>4400</v>
      </c>
      <c r="H11074" s="4">
        <v>10610</v>
      </c>
      <c r="I11074" s="3" t="s">
        <v>1442</v>
      </c>
      <c r="J11074" s="3" t="s">
        <v>4602</v>
      </c>
      <c r="K11074" s="5">
        <v>1</v>
      </c>
      <c r="L11074" s="3" t="s">
        <v>3</v>
      </c>
      <c r="M11074" s="3" t="s">
        <v>4603</v>
      </c>
      <c r="N11074" s="3" t="s">
        <v>4760</v>
      </c>
      <c r="O11074" s="1">
        <v>841</v>
      </c>
      <c r="P11074" s="4">
        <v>1</v>
      </c>
      <c r="Q11074" s="10">
        <f t="shared" si="703"/>
        <v>841</v>
      </c>
    </row>
    <row r="11075" spans="2:17" ht="15">
      <c r="B11075" s="10" t="str">
        <f t="shared" si="700"/>
        <v>دستكش ضد برش سبك238</v>
      </c>
      <c r="C11075" s="10" t="str">
        <f t="shared" si="701"/>
        <v>دستكش ضد برش سبك1404/08/22238</v>
      </c>
      <c r="D11075" s="10" t="str">
        <f>IFERROR(IF(تحویلی!$E$1="","",IF(NOSA!O11075=تحویلی!$E$1,تحویلی!$E$1&amp;COUNTIF(NOSA!$O$1:O11075,تحویلی!$E$1),"")),"")</f>
        <v/>
      </c>
      <c r="E11075" s="10" t="str">
        <f t="shared" si="702"/>
        <v>10617238</v>
      </c>
      <c r="F11075" s="10" t="str">
        <f>IFERROR(VLOOKUP(I11075,DATABASE!$N:$O,2,FALSE),"")</f>
        <v>دستكش ضد برش سبك</v>
      </c>
      <c r="G11075" s="3" t="s">
        <v>4400</v>
      </c>
      <c r="H11075" s="4">
        <v>10617</v>
      </c>
      <c r="I11075" s="3" t="s">
        <v>1442</v>
      </c>
      <c r="J11075" s="3" t="s">
        <v>4602</v>
      </c>
      <c r="K11075" s="5">
        <v>1</v>
      </c>
      <c r="L11075" s="3" t="s">
        <v>3</v>
      </c>
      <c r="M11075" s="3" t="s">
        <v>19</v>
      </c>
      <c r="N11075" s="3" t="s">
        <v>5029</v>
      </c>
      <c r="O11075" s="1">
        <v>238</v>
      </c>
      <c r="P11075" s="4">
        <v>1</v>
      </c>
      <c r="Q11075" s="10">
        <f t="shared" si="703"/>
        <v>238</v>
      </c>
    </row>
    <row r="11076" spans="2:17" ht="15">
      <c r="B11076" s="10" t="str">
        <f t="shared" si="700"/>
        <v>كلاه ايمني نقابدار742</v>
      </c>
      <c r="C11076" s="10" t="str">
        <f t="shared" si="701"/>
        <v>كلاه ايمني نقابدار1404/08/22742</v>
      </c>
      <c r="D11076" s="10" t="str">
        <f>IFERROR(IF(تحویلی!$E$1="","",IF(NOSA!O11076=تحویلی!$E$1,تحویلی!$E$1&amp;COUNTIF(NOSA!$O$1:O11076,تحویلی!$E$1),"")),"")</f>
        <v/>
      </c>
      <c r="E11076" s="10" t="str">
        <f t="shared" si="702"/>
        <v>10621742</v>
      </c>
      <c r="F11076" s="10" t="str">
        <f>IFERROR(VLOOKUP(I11076,DATABASE!$N:$O,2,FALSE),"")</f>
        <v>كلاه ايمني نقابدار</v>
      </c>
      <c r="G11076" s="3" t="s">
        <v>4400</v>
      </c>
      <c r="H11076" s="4">
        <v>10621</v>
      </c>
      <c r="I11076" s="3" t="s">
        <v>2289</v>
      </c>
      <c r="J11076" s="3" t="s">
        <v>4742</v>
      </c>
      <c r="K11076" s="5">
        <v>1</v>
      </c>
      <c r="L11076" s="3" t="s">
        <v>8</v>
      </c>
      <c r="M11076" s="3" t="s">
        <v>4621</v>
      </c>
      <c r="N11076" s="3" t="s">
        <v>5030</v>
      </c>
      <c r="O11076" s="1">
        <v>742</v>
      </c>
      <c r="P11076" s="4">
        <v>0</v>
      </c>
      <c r="Q11076" s="10">
        <f t="shared" si="703"/>
        <v>742</v>
      </c>
    </row>
    <row r="11077" spans="2:17" ht="15">
      <c r="B11077" s="10" t="str">
        <f t="shared" si="700"/>
        <v>فرم انتظامات- بلوز40</v>
      </c>
      <c r="C11077" s="10" t="str">
        <f t="shared" si="701"/>
        <v>فرم انتظامات- بلوز1404/08/2440</v>
      </c>
      <c r="D11077" s="10" t="str">
        <f>IFERROR(IF(تحویلی!$E$1="","",IF(NOSA!O11077=تحویلی!$E$1,تحویلی!$E$1&amp;COUNTIF(NOSA!$O$1:O11077,تحویلی!$E$1),"")),"")</f>
        <v/>
      </c>
      <c r="E11077" s="10" t="str">
        <f t="shared" si="702"/>
        <v>1065340</v>
      </c>
      <c r="F11077" s="10" t="str">
        <f>IFERROR(VLOOKUP(I11077,DATABASE!$N:$O,2,FALSE),"")</f>
        <v>فرم انتظامات- بلوز</v>
      </c>
      <c r="G11077" s="3" t="s">
        <v>4402</v>
      </c>
      <c r="H11077" s="4">
        <v>10653</v>
      </c>
      <c r="I11077" s="3" t="s">
        <v>2365</v>
      </c>
      <c r="J11077" s="3" t="s">
        <v>2366</v>
      </c>
      <c r="K11077" s="5">
        <v>1</v>
      </c>
      <c r="L11077" s="3" t="s">
        <v>8</v>
      </c>
      <c r="M11077" s="3" t="s">
        <v>4621</v>
      </c>
      <c r="N11077" s="3" t="s">
        <v>5038</v>
      </c>
      <c r="O11077" s="1">
        <v>40</v>
      </c>
      <c r="P11077" s="4">
        <v>0</v>
      </c>
      <c r="Q11077" s="10">
        <f t="shared" si="703"/>
        <v>40</v>
      </c>
    </row>
    <row r="11078" spans="2:17" ht="15">
      <c r="B11078" s="10" t="str">
        <f t="shared" si="700"/>
        <v>كاپشن كارگري859</v>
      </c>
      <c r="C11078" s="10" t="str">
        <f t="shared" si="701"/>
        <v>كاپشن كارگري1404/08/24859</v>
      </c>
      <c r="D11078" s="10" t="str">
        <f>IFERROR(IF(تحویلی!$E$1="","",IF(NOSA!O11078=تحویلی!$E$1,تحویلی!$E$1&amp;COUNTIF(NOSA!$O$1:O11078,تحویلی!$E$1),"")),"")</f>
        <v/>
      </c>
      <c r="E11078" s="10" t="str">
        <f t="shared" si="702"/>
        <v>10657859</v>
      </c>
      <c r="F11078" s="10" t="str">
        <f>IFERROR(VLOOKUP(I11078,DATABASE!$N:$O,2,FALSE),"")</f>
        <v>كاپشن كارگري</v>
      </c>
      <c r="G11078" s="3" t="s">
        <v>4402</v>
      </c>
      <c r="H11078" s="4">
        <v>10657</v>
      </c>
      <c r="I11078" s="3" t="s">
        <v>2341</v>
      </c>
      <c r="J11078" s="3" t="s">
        <v>2592</v>
      </c>
      <c r="K11078" s="5">
        <v>4</v>
      </c>
      <c r="L11078" s="3" t="s">
        <v>8</v>
      </c>
      <c r="M11078" s="3" t="s">
        <v>102</v>
      </c>
      <c r="N11078" s="3" t="s">
        <v>4814</v>
      </c>
      <c r="O11078" s="1">
        <v>859</v>
      </c>
      <c r="P11078" s="4">
        <v>0</v>
      </c>
      <c r="Q11078" s="10">
        <f t="shared" si="703"/>
        <v>859</v>
      </c>
    </row>
    <row r="11079" spans="2:17" ht="15">
      <c r="B11079" s="10" t="str">
        <f t="shared" si="700"/>
        <v>كفش ايمني عايق برق973</v>
      </c>
      <c r="C11079" s="10" t="str">
        <f t="shared" si="701"/>
        <v>كفش ايمني عايق برق1404/08/24973</v>
      </c>
      <c r="D11079" s="10" t="str">
        <f>IFERROR(IF(تحویلی!$E$1="","",IF(NOSA!O11079=تحویلی!$E$1,تحویلی!$E$1&amp;COUNTIF(NOSA!$O$1:O11079,تحویلی!$E$1),"")),"")</f>
        <v/>
      </c>
      <c r="E11079" s="10" t="str">
        <f t="shared" si="702"/>
        <v>10663973</v>
      </c>
      <c r="F11079" s="10" t="str">
        <f>IFERROR(VLOOKUP(I11079,DATABASE!$N:$O,2,FALSE),"")</f>
        <v>كفش ايمني عايق برق</v>
      </c>
      <c r="G11079" s="3" t="s">
        <v>4402</v>
      </c>
      <c r="H11079" s="4">
        <v>10663</v>
      </c>
      <c r="I11079" s="3" t="s">
        <v>1610</v>
      </c>
      <c r="J11079" s="3" t="s">
        <v>4653</v>
      </c>
      <c r="K11079" s="5">
        <v>1</v>
      </c>
      <c r="L11079" s="3" t="s">
        <v>3</v>
      </c>
      <c r="M11079" s="3" t="s">
        <v>4603</v>
      </c>
      <c r="N11079" s="3" t="s">
        <v>5039</v>
      </c>
      <c r="O11079" s="1">
        <v>973</v>
      </c>
      <c r="P11079" s="4">
        <v>0</v>
      </c>
      <c r="Q11079" s="10">
        <f t="shared" si="703"/>
        <v>973</v>
      </c>
    </row>
    <row r="11080" spans="2:17" ht="15">
      <c r="B11080" s="10" t="str">
        <f t="shared" si="700"/>
        <v>لباس كار(بلوز و شلوار)973</v>
      </c>
      <c r="C11080" s="10" t="str">
        <f t="shared" si="701"/>
        <v>لباس كار(بلوز و شلوار)1404/08/24973</v>
      </c>
      <c r="D11080" s="10" t="str">
        <f>IFERROR(IF(تحویلی!$E$1="","",IF(NOSA!O11080=تحویلی!$E$1,تحویلی!$E$1&amp;COUNTIF(NOSA!$O$1:O11080,تحویلی!$E$1),"")),"")</f>
        <v/>
      </c>
      <c r="E11080" s="10" t="str">
        <f t="shared" si="702"/>
        <v>10663973</v>
      </c>
      <c r="F11080" s="10" t="str">
        <f>IFERROR(VLOOKUP(I11080,DATABASE!$N:$O,2,FALSE),"")</f>
        <v>لباس كار(بلوز و شلوار)</v>
      </c>
      <c r="G11080" s="3" t="s">
        <v>4402</v>
      </c>
      <c r="H11080" s="4">
        <v>10663</v>
      </c>
      <c r="I11080" s="3" t="s">
        <v>1566</v>
      </c>
      <c r="J11080" s="3" t="s">
        <v>4620</v>
      </c>
      <c r="K11080" s="5">
        <v>1</v>
      </c>
      <c r="L11080" s="3" t="s">
        <v>28</v>
      </c>
      <c r="M11080" s="3" t="s">
        <v>4603</v>
      </c>
      <c r="N11080" s="3" t="s">
        <v>5039</v>
      </c>
      <c r="O11080" s="1">
        <v>973</v>
      </c>
      <c r="P11080" s="4">
        <v>0</v>
      </c>
      <c r="Q11080" s="10">
        <f t="shared" si="703"/>
        <v>973</v>
      </c>
    </row>
    <row r="11081" spans="2:17" ht="15">
      <c r="B11081" s="10" t="str">
        <f t="shared" si="700"/>
        <v>كلاه ايمني973</v>
      </c>
      <c r="C11081" s="10" t="str">
        <f t="shared" si="701"/>
        <v>كلاه ايمني1404/08/24973</v>
      </c>
      <c r="D11081" s="10" t="str">
        <f>IFERROR(IF(تحویلی!$E$1="","",IF(NOSA!O11081=تحویلی!$E$1,تحویلی!$E$1&amp;COUNTIF(NOSA!$O$1:O11081,تحویلی!$E$1),"")),"")</f>
        <v/>
      </c>
      <c r="E11081" s="10" t="str">
        <f t="shared" si="702"/>
        <v>10663973</v>
      </c>
      <c r="F11081" s="10" t="str">
        <f>IFERROR(VLOOKUP(I11081,DATABASE!$N:$O,2,FALSE),"")</f>
        <v>كلاه ايمني</v>
      </c>
      <c r="G11081" s="3" t="s">
        <v>4402</v>
      </c>
      <c r="H11081" s="4">
        <v>10663</v>
      </c>
      <c r="I11081" s="3" t="s">
        <v>1476</v>
      </c>
      <c r="J11081" s="3" t="s">
        <v>4654</v>
      </c>
      <c r="K11081" s="5">
        <v>1</v>
      </c>
      <c r="L11081" s="3" t="s">
        <v>8</v>
      </c>
      <c r="M11081" s="3" t="s">
        <v>4603</v>
      </c>
      <c r="N11081" s="3" t="s">
        <v>5039</v>
      </c>
      <c r="O11081" s="1">
        <v>973</v>
      </c>
      <c r="P11081" s="4">
        <v>0</v>
      </c>
      <c r="Q11081" s="10">
        <f t="shared" si="703"/>
        <v>973</v>
      </c>
    </row>
    <row r="11082" spans="2:17" ht="15">
      <c r="B11082" s="10" t="str">
        <f t="shared" si="700"/>
        <v>دستكش كف مواد سبك973</v>
      </c>
      <c r="C11082" s="10" t="str">
        <f t="shared" si="701"/>
        <v>دستكش كف مواد سبك1404/08/24973</v>
      </c>
      <c r="D11082" s="10" t="str">
        <f>IFERROR(IF(تحویلی!$E$1="","",IF(NOSA!O11082=تحویلی!$E$1,تحویلی!$E$1&amp;COUNTIF(NOSA!$O$1:O11082,تحویلی!$E$1),"")),"")</f>
        <v/>
      </c>
      <c r="E11082" s="10" t="str">
        <f t="shared" si="702"/>
        <v>10663973</v>
      </c>
      <c r="F11082" s="10" t="str">
        <f>IFERROR(VLOOKUP(I11082,DATABASE!$N:$O,2,FALSE),"")</f>
        <v>دستكش كف مواد سبك</v>
      </c>
      <c r="G11082" s="3" t="s">
        <v>4402</v>
      </c>
      <c r="H11082" s="4">
        <v>10663</v>
      </c>
      <c r="I11082" s="3" t="s">
        <v>1456</v>
      </c>
      <c r="J11082" s="3" t="s">
        <v>4605</v>
      </c>
      <c r="K11082" s="5">
        <v>1</v>
      </c>
      <c r="L11082" s="3" t="s">
        <v>3</v>
      </c>
      <c r="M11082" s="3" t="s">
        <v>4603</v>
      </c>
      <c r="N11082" s="3" t="s">
        <v>5039</v>
      </c>
      <c r="O11082" s="1">
        <v>973</v>
      </c>
      <c r="P11082" s="4">
        <v>0</v>
      </c>
      <c r="Q11082" s="10">
        <f t="shared" si="703"/>
        <v>973</v>
      </c>
    </row>
    <row r="11083" spans="2:17" ht="15">
      <c r="B11083" s="10" t="str">
        <f t="shared" si="700"/>
        <v>گوشي اير پلاگ973</v>
      </c>
      <c r="C11083" s="10" t="str">
        <f t="shared" si="701"/>
        <v>گوشي اير پلاگ1404/08/24973</v>
      </c>
      <c r="D11083" s="10" t="str">
        <f>IFERROR(IF(تحویلی!$E$1="","",IF(NOSA!O11083=تحویلی!$E$1,تحویلی!$E$1&amp;COUNTIF(NOSA!$O$1:O11083,تحویلی!$E$1),"")),"")</f>
        <v/>
      </c>
      <c r="E11083" s="10" t="str">
        <f t="shared" si="702"/>
        <v>10663973</v>
      </c>
      <c r="F11083" s="10" t="str">
        <f>IFERROR(VLOOKUP(I11083,DATABASE!$N:$O,2,FALSE),"")</f>
        <v>گوشي اير پلاگ</v>
      </c>
      <c r="G11083" s="3" t="s">
        <v>4402</v>
      </c>
      <c r="H11083" s="4">
        <v>10663</v>
      </c>
      <c r="I11083" s="3" t="s">
        <v>1581</v>
      </c>
      <c r="J11083" s="3" t="s">
        <v>4655</v>
      </c>
      <c r="K11083" s="5">
        <v>1</v>
      </c>
      <c r="L11083" s="3" t="s">
        <v>8</v>
      </c>
      <c r="M11083" s="3" t="s">
        <v>4603</v>
      </c>
      <c r="N11083" s="3" t="s">
        <v>5039</v>
      </c>
      <c r="O11083" s="1">
        <v>973</v>
      </c>
      <c r="P11083" s="4">
        <v>0</v>
      </c>
      <c r="Q11083" s="10">
        <f t="shared" si="703"/>
        <v>973</v>
      </c>
    </row>
    <row r="11084" spans="2:17" ht="15">
      <c r="B11084" s="10" t="str">
        <f t="shared" si="700"/>
        <v>كفش ايمني415</v>
      </c>
      <c r="C11084" s="10" t="str">
        <f t="shared" si="701"/>
        <v>كفش ايمني1404/08/24415</v>
      </c>
      <c r="D11084" s="10" t="str">
        <f>IFERROR(IF(تحویلی!$E$1="","",IF(NOSA!O11084=تحویلی!$E$1,تحویلی!$E$1&amp;COUNTIF(NOSA!$O$1:O11084,تحویلی!$E$1),"")),"")</f>
        <v/>
      </c>
      <c r="E11084" s="10" t="str">
        <f t="shared" si="702"/>
        <v>10666415</v>
      </c>
      <c r="F11084" s="10" t="str">
        <f>IFERROR(VLOOKUP(I11084,DATABASE!$N:$O,2,FALSE),"")</f>
        <v>كفش ايمني</v>
      </c>
      <c r="G11084" s="3" t="s">
        <v>4402</v>
      </c>
      <c r="H11084" s="4">
        <v>10666</v>
      </c>
      <c r="I11084" s="3" t="s">
        <v>1549</v>
      </c>
      <c r="J11084" s="3" t="s">
        <v>5040</v>
      </c>
      <c r="K11084" s="5">
        <v>1</v>
      </c>
      <c r="L11084" s="3" t="s">
        <v>3</v>
      </c>
      <c r="M11084" s="3" t="s">
        <v>25</v>
      </c>
      <c r="N11084" s="3" t="s">
        <v>5041</v>
      </c>
      <c r="O11084" s="1">
        <v>415</v>
      </c>
      <c r="P11084" s="4">
        <v>1</v>
      </c>
      <c r="Q11084" s="10">
        <f t="shared" si="703"/>
        <v>415</v>
      </c>
    </row>
    <row r="11085" spans="2:17" ht="15">
      <c r="B11085" s="10" t="str">
        <f t="shared" si="700"/>
        <v>دستكش ضد برش سبك933</v>
      </c>
      <c r="C11085" s="10" t="str">
        <f t="shared" si="701"/>
        <v>دستكش ضد برش سبك1404/08/24933</v>
      </c>
      <c r="D11085" s="10" t="str">
        <f>IFERROR(IF(تحویلی!$E$1="","",IF(NOSA!O11085=تحویلی!$E$1,تحویلی!$E$1&amp;COUNTIF(NOSA!$O$1:O11085,تحویلی!$E$1),"")),"")</f>
        <v/>
      </c>
      <c r="E11085" s="10" t="str">
        <f t="shared" si="702"/>
        <v>10677933</v>
      </c>
      <c r="F11085" s="10" t="str">
        <f>IFERROR(VLOOKUP(I11085,DATABASE!$N:$O,2,FALSE),"")</f>
        <v>دستكش ضد برش سبك</v>
      </c>
      <c r="G11085" s="3" t="s">
        <v>4402</v>
      </c>
      <c r="H11085" s="4">
        <v>10677</v>
      </c>
      <c r="I11085" s="3" t="s">
        <v>1442</v>
      </c>
      <c r="J11085" s="3" t="s">
        <v>4602</v>
      </c>
      <c r="K11085" s="5">
        <v>1</v>
      </c>
      <c r="L11085" s="3" t="s">
        <v>3</v>
      </c>
      <c r="M11085" s="3" t="s">
        <v>4603</v>
      </c>
      <c r="N11085" s="3" t="s">
        <v>4890</v>
      </c>
      <c r="O11085" s="1">
        <v>933</v>
      </c>
      <c r="P11085" s="4">
        <v>1</v>
      </c>
      <c r="Q11085" s="10">
        <f t="shared" si="703"/>
        <v>933</v>
      </c>
    </row>
    <row r="11086" spans="2:17" ht="15">
      <c r="B11086" s="10" t="str">
        <f t="shared" si="700"/>
        <v>دستكش ضد برش سبك879</v>
      </c>
      <c r="C11086" s="10" t="str">
        <f t="shared" si="701"/>
        <v>دستكش ضد برش سبك1404/08/24879</v>
      </c>
      <c r="D11086" s="10" t="str">
        <f>IFERROR(IF(تحویلی!$E$1="","",IF(NOSA!O11086=تحویلی!$E$1,تحویلی!$E$1&amp;COUNTIF(NOSA!$O$1:O11086,تحویلی!$E$1),"")),"")</f>
        <v/>
      </c>
      <c r="E11086" s="10" t="str">
        <f t="shared" si="702"/>
        <v>10678879</v>
      </c>
      <c r="F11086" s="10" t="str">
        <f>IFERROR(VLOOKUP(I11086,DATABASE!$N:$O,2,FALSE),"")</f>
        <v>دستكش ضد برش سبك</v>
      </c>
      <c r="G11086" s="3" t="s">
        <v>4402</v>
      </c>
      <c r="H11086" s="4">
        <v>10678</v>
      </c>
      <c r="I11086" s="3" t="s">
        <v>1442</v>
      </c>
      <c r="J11086" s="3" t="s">
        <v>4602</v>
      </c>
      <c r="K11086" s="5">
        <v>1</v>
      </c>
      <c r="L11086" s="3" t="s">
        <v>3</v>
      </c>
      <c r="M11086" s="3" t="s">
        <v>4603</v>
      </c>
      <c r="N11086" s="3" t="s">
        <v>4789</v>
      </c>
      <c r="O11086" s="1">
        <v>879</v>
      </c>
      <c r="P11086" s="4">
        <v>1</v>
      </c>
      <c r="Q11086" s="10">
        <f t="shared" si="703"/>
        <v>879</v>
      </c>
    </row>
    <row r="11087" spans="2:17" ht="15">
      <c r="B11087" s="10" t="str">
        <f t="shared" ref="B11087:B11145" si="704">F11087&amp;Q11087</f>
        <v>لباس كار ديرسوز(بلوز و شلوار)841</v>
      </c>
      <c r="C11087" s="10" t="str">
        <f t="shared" ref="C11087:C11145" si="705">F11087&amp;G11087&amp;O11087</f>
        <v>لباس كار ديرسوز(بلوز و شلوار)1404/08/24841</v>
      </c>
      <c r="D11087" s="10" t="str">
        <f>IFERROR(IF(تحویلی!$E$1="","",IF(NOSA!O11087=تحویلی!$E$1,تحویلی!$E$1&amp;COUNTIF(NOSA!$O$1:O11087,تحویلی!$E$1),"")),"")</f>
        <v/>
      </c>
      <c r="E11087" s="10" t="str">
        <f t="shared" ref="E11087:E11145" si="706">H11087&amp;O11087</f>
        <v>10682841</v>
      </c>
      <c r="F11087" s="10" t="str">
        <f>IFERROR(VLOOKUP(I11087,DATABASE!$N:$O,2,FALSE),"")</f>
        <v>لباس كار ديرسوز(بلوز و شلوار)</v>
      </c>
      <c r="G11087" s="3" t="s">
        <v>4402</v>
      </c>
      <c r="H11087" s="4">
        <v>10682</v>
      </c>
      <c r="I11087" s="3" t="s">
        <v>1466</v>
      </c>
      <c r="J11087" s="3" t="s">
        <v>4858</v>
      </c>
      <c r="K11087" s="5">
        <v>1</v>
      </c>
      <c r="L11087" s="3" t="s">
        <v>28</v>
      </c>
      <c r="M11087" s="3" t="s">
        <v>4603</v>
      </c>
      <c r="N11087" s="3" t="s">
        <v>4760</v>
      </c>
      <c r="O11087" s="1">
        <v>841</v>
      </c>
      <c r="P11087" s="4">
        <v>1</v>
      </c>
      <c r="Q11087" s="10">
        <f t="shared" si="703"/>
        <v>841</v>
      </c>
    </row>
    <row r="11088" spans="2:17" ht="15">
      <c r="B11088" s="10" t="str">
        <f t="shared" si="704"/>
        <v>لباس كار معمولي- بلوز و شلوار972</v>
      </c>
      <c r="C11088" s="10" t="str">
        <f t="shared" si="705"/>
        <v>لباس كار معمولي- بلوز و شلوار1404/08/24972</v>
      </c>
      <c r="D11088" s="10" t="str">
        <f>IFERROR(IF(تحویلی!$E$1="","",IF(NOSA!O11088=تحویلی!$E$1,تحویلی!$E$1&amp;COUNTIF(NOSA!$O$1:O11088,تحویلی!$E$1),"")),"")</f>
        <v/>
      </c>
      <c r="E11088" s="10" t="str">
        <f t="shared" si="706"/>
        <v>10683972</v>
      </c>
      <c r="F11088" s="10" t="str">
        <f>IFERROR(VLOOKUP(I11088,DATABASE!$N:$O,2,FALSE),"")</f>
        <v>لباس كار معمولي- بلوز و شلوار</v>
      </c>
      <c r="G11088" s="3" t="s">
        <v>4402</v>
      </c>
      <c r="H11088" s="4">
        <v>10683</v>
      </c>
      <c r="I11088" s="3" t="s">
        <v>1705</v>
      </c>
      <c r="J11088" s="3" t="s">
        <v>4854</v>
      </c>
      <c r="K11088" s="5">
        <v>1</v>
      </c>
      <c r="L11088" s="3" t="s">
        <v>28</v>
      </c>
      <c r="M11088" s="3" t="s">
        <v>4603</v>
      </c>
      <c r="N11088" s="3" t="s">
        <v>4969</v>
      </c>
      <c r="O11088" s="1">
        <v>972</v>
      </c>
      <c r="P11088" s="4">
        <v>0</v>
      </c>
      <c r="Q11088" s="10">
        <f t="shared" si="703"/>
        <v>972</v>
      </c>
    </row>
    <row r="11089" spans="2:17" ht="15">
      <c r="B11089" s="10" t="str">
        <f t="shared" si="704"/>
        <v>دستكش ضد برش سبك194</v>
      </c>
      <c r="C11089" s="10" t="str">
        <f t="shared" si="705"/>
        <v>دستكش ضد برش سبك1404/08/24194</v>
      </c>
      <c r="D11089" s="10" t="str">
        <f>IFERROR(IF(تحویلی!$E$1="","",IF(NOSA!O11089=تحویلی!$E$1,تحویلی!$E$1&amp;COUNTIF(NOSA!$O$1:O11089,تحویلی!$E$1),"")),"")</f>
        <v/>
      </c>
      <c r="E11089" s="10" t="str">
        <f t="shared" si="706"/>
        <v>10686194</v>
      </c>
      <c r="F11089" s="10" t="str">
        <f>IFERROR(VLOOKUP(I11089,DATABASE!$N:$O,2,FALSE),"")</f>
        <v>دستكش ضد برش سبك</v>
      </c>
      <c r="G11089" s="3" t="s">
        <v>4402</v>
      </c>
      <c r="H11089" s="4">
        <v>10686</v>
      </c>
      <c r="I11089" s="3" t="s">
        <v>1442</v>
      </c>
      <c r="J11089" s="3" t="s">
        <v>4602</v>
      </c>
      <c r="K11089" s="5">
        <v>1</v>
      </c>
      <c r="L11089" s="3" t="s">
        <v>3</v>
      </c>
      <c r="M11089" s="3" t="s">
        <v>4608</v>
      </c>
      <c r="N11089" s="3" t="s">
        <v>4773</v>
      </c>
      <c r="O11089" s="1">
        <v>194</v>
      </c>
      <c r="P11089" s="4">
        <v>1</v>
      </c>
      <c r="Q11089" s="10">
        <f t="shared" si="703"/>
        <v>194</v>
      </c>
    </row>
    <row r="11090" spans="2:17" ht="15">
      <c r="B11090" s="10" t="str">
        <f t="shared" si="704"/>
        <v>دستكش كف مواد سبك387</v>
      </c>
      <c r="C11090" s="10" t="str">
        <f t="shared" si="705"/>
        <v>دستكش كف مواد سبك1404/08/24387</v>
      </c>
      <c r="D11090" s="10" t="str">
        <f>IFERROR(IF(تحویلی!$E$1="","",IF(NOSA!O11090=تحویلی!$E$1,تحویلی!$E$1&amp;COUNTIF(NOSA!$O$1:O11090,تحویلی!$E$1),"")),"")</f>
        <v/>
      </c>
      <c r="E11090" s="10" t="str">
        <f t="shared" si="706"/>
        <v>10690387</v>
      </c>
      <c r="F11090" s="10" t="str">
        <f>IFERROR(VLOOKUP(I11090,DATABASE!$N:$O,2,FALSE),"")</f>
        <v>دستكش كف مواد سبك</v>
      </c>
      <c r="G11090" s="3" t="s">
        <v>4402</v>
      </c>
      <c r="H11090" s="4">
        <v>10690</v>
      </c>
      <c r="I11090" s="3" t="s">
        <v>1456</v>
      </c>
      <c r="J11090" s="3" t="s">
        <v>4605</v>
      </c>
      <c r="K11090" s="5">
        <v>1</v>
      </c>
      <c r="L11090" s="3" t="s">
        <v>3</v>
      </c>
      <c r="M11090" s="3" t="s">
        <v>19</v>
      </c>
      <c r="N11090" s="3" t="s">
        <v>1923</v>
      </c>
      <c r="O11090" s="1">
        <v>387</v>
      </c>
      <c r="P11090" s="4">
        <v>1</v>
      </c>
      <c r="Q11090" s="10">
        <f t="shared" si="703"/>
        <v>387</v>
      </c>
    </row>
    <row r="11091" spans="2:17" ht="15">
      <c r="B11091" s="10" t="str">
        <f t="shared" si="704"/>
        <v>769</v>
      </c>
      <c r="C11091" s="10" t="str">
        <f t="shared" si="705"/>
        <v>1404/08/24769</v>
      </c>
      <c r="D11091" s="10" t="str">
        <f>IFERROR(IF(تحویلی!$E$1="","",IF(NOSA!O11091=تحویلی!$E$1,تحویلی!$E$1&amp;COUNTIF(NOSA!$O$1:O11091,تحویلی!$E$1),"")),"")</f>
        <v/>
      </c>
      <c r="E11091" s="10" t="str">
        <f t="shared" si="706"/>
        <v>10693769</v>
      </c>
      <c r="F11091" s="10" t="str">
        <f>IFERROR(VLOOKUP(I11091,DATABASE!$N:$O,2,FALSE),"")</f>
        <v/>
      </c>
      <c r="G11091" s="3" t="s">
        <v>4402</v>
      </c>
      <c r="H11091" s="4">
        <v>10693</v>
      </c>
      <c r="I11091" s="3" t="s">
        <v>3559</v>
      </c>
      <c r="J11091" s="3" t="s">
        <v>4625</v>
      </c>
      <c r="K11091" s="5">
        <v>1</v>
      </c>
      <c r="L11091" s="3" t="s">
        <v>8</v>
      </c>
      <c r="M11091" s="3" t="s">
        <v>19</v>
      </c>
      <c r="N11091" s="3" t="s">
        <v>2044</v>
      </c>
      <c r="O11091" s="1">
        <v>769</v>
      </c>
      <c r="P11091" s="4">
        <v>1</v>
      </c>
      <c r="Q11091" s="10">
        <f t="shared" si="703"/>
        <v>769</v>
      </c>
    </row>
    <row r="11092" spans="2:17" ht="15">
      <c r="B11092" s="10" t="str">
        <f t="shared" si="704"/>
        <v>دستكش ضد برش سبك100012</v>
      </c>
      <c r="C11092" s="10" t="str">
        <f t="shared" si="705"/>
        <v>دستكش ضد برش سبك1404/08/25100012</v>
      </c>
      <c r="D11092" s="10" t="str">
        <f>IFERROR(IF(تحویلی!$E$1="","",IF(NOSA!O11092=تحویلی!$E$1,تحویلی!$E$1&amp;COUNTIF(NOSA!$O$1:O11092,تحویلی!$E$1),"")),"")</f>
        <v/>
      </c>
      <c r="E11092" s="10" t="str">
        <f t="shared" si="706"/>
        <v>10698100012</v>
      </c>
      <c r="F11092" s="10" t="str">
        <f>IFERROR(VLOOKUP(I11092,DATABASE!$N:$O,2,FALSE),"")</f>
        <v>دستكش ضد برش سبك</v>
      </c>
      <c r="G11092" s="3" t="s">
        <v>4403</v>
      </c>
      <c r="H11092" s="4">
        <v>10698</v>
      </c>
      <c r="I11092" s="3" t="s">
        <v>1442</v>
      </c>
      <c r="J11092" s="3" t="s">
        <v>4602</v>
      </c>
      <c r="K11092" s="5">
        <v>1</v>
      </c>
      <c r="L11092" s="3" t="s">
        <v>3</v>
      </c>
      <c r="M11092" s="3" t="s">
        <v>4623</v>
      </c>
      <c r="N11092" s="3" t="s">
        <v>4853</v>
      </c>
      <c r="O11092" s="1">
        <v>100012</v>
      </c>
      <c r="P11092" s="4">
        <v>1</v>
      </c>
      <c r="Q11092" s="10">
        <f t="shared" si="703"/>
        <v>100012</v>
      </c>
    </row>
    <row r="11093" spans="2:17" ht="15">
      <c r="B11093" s="10" t="str">
        <f t="shared" si="704"/>
        <v>شيشه ماسك جوشكاري ساده933</v>
      </c>
      <c r="C11093" s="10" t="str">
        <f t="shared" si="705"/>
        <v>شيشه ماسك جوشكاري ساده1404/08/25933</v>
      </c>
      <c r="D11093" s="10" t="str">
        <f>IFERROR(IF(تحویلی!$E$1="","",IF(NOSA!O11093=تحویلی!$E$1,تحویلی!$E$1&amp;COUNTIF(NOSA!$O$1:O11093,تحویلی!$E$1),"")),"")</f>
        <v/>
      </c>
      <c r="E11093" s="10" t="str">
        <f t="shared" si="706"/>
        <v>10701933</v>
      </c>
      <c r="F11093" s="10" t="str">
        <f>IFERROR(VLOOKUP(I11093,DATABASE!$N:$O,2,FALSE),"")</f>
        <v>شيشه ماسك جوشكاري ساده</v>
      </c>
      <c r="G11093" s="3" t="s">
        <v>4403</v>
      </c>
      <c r="H11093" s="4">
        <v>10701</v>
      </c>
      <c r="I11093" s="3" t="s">
        <v>1548</v>
      </c>
      <c r="J11093" s="3" t="s">
        <v>4668</v>
      </c>
      <c r="K11093" s="5">
        <v>2</v>
      </c>
      <c r="L11093" s="3" t="s">
        <v>8</v>
      </c>
      <c r="M11093" s="3" t="s">
        <v>189</v>
      </c>
      <c r="N11093" s="3" t="s">
        <v>4890</v>
      </c>
      <c r="O11093" s="1">
        <v>933</v>
      </c>
      <c r="P11093" s="4">
        <v>0</v>
      </c>
      <c r="Q11093" s="10">
        <f t="shared" si="703"/>
        <v>933</v>
      </c>
    </row>
    <row r="11094" spans="2:17" ht="15">
      <c r="B11094" s="10" t="str">
        <f t="shared" si="704"/>
        <v>شيشه مات ماسك جوشكاري933</v>
      </c>
      <c r="C11094" s="10" t="str">
        <f t="shared" si="705"/>
        <v>شيشه مات ماسك جوشكاري1404/08/25933</v>
      </c>
      <c r="D11094" s="10" t="str">
        <f>IFERROR(IF(تحویلی!$E$1="","",IF(NOSA!O11094=تحویلی!$E$1,تحویلی!$E$1&amp;COUNTIF(NOSA!$O$1:O11094,تحویلی!$E$1),"")),"")</f>
        <v/>
      </c>
      <c r="E11094" s="10" t="str">
        <f t="shared" si="706"/>
        <v>10701933</v>
      </c>
      <c r="F11094" s="10" t="str">
        <f>IFERROR(VLOOKUP(I11094,DATABASE!$N:$O,2,FALSE),"")</f>
        <v>شيشه مات ماسك جوشكاري</v>
      </c>
      <c r="G11094" s="3" t="s">
        <v>4403</v>
      </c>
      <c r="H11094" s="4">
        <v>10701</v>
      </c>
      <c r="I11094" s="3" t="s">
        <v>1507</v>
      </c>
      <c r="J11094" s="3" t="s">
        <v>4641</v>
      </c>
      <c r="K11094" s="5">
        <v>2</v>
      </c>
      <c r="L11094" s="3" t="s">
        <v>8</v>
      </c>
      <c r="M11094" s="3" t="s">
        <v>189</v>
      </c>
      <c r="N11094" s="3" t="s">
        <v>4890</v>
      </c>
      <c r="O11094" s="1">
        <v>933</v>
      </c>
      <c r="P11094" s="4">
        <v>0</v>
      </c>
      <c r="Q11094" s="10">
        <f t="shared" si="703"/>
        <v>933</v>
      </c>
    </row>
    <row r="11095" spans="2:17" ht="15">
      <c r="B11095" s="10" t="str">
        <f t="shared" si="704"/>
        <v>گوشي ايرماف717</v>
      </c>
      <c r="C11095" s="10" t="str">
        <f t="shared" si="705"/>
        <v>گوشي ايرماف1404/08/25717</v>
      </c>
      <c r="D11095" s="10" t="str">
        <f>IFERROR(IF(تحویلی!$E$1="","",IF(NOSA!O11095=تحویلی!$E$1,تحویلی!$E$1&amp;COUNTIF(NOSA!$O$1:O11095,تحویلی!$E$1),"")),"")</f>
        <v/>
      </c>
      <c r="E11095" s="10" t="str">
        <f t="shared" si="706"/>
        <v>10706717</v>
      </c>
      <c r="F11095" s="10" t="str">
        <f>IFERROR(VLOOKUP(I11095,DATABASE!$N:$O,2,FALSE),"")</f>
        <v>گوشي ايرماف</v>
      </c>
      <c r="G11095" s="3" t="s">
        <v>4403</v>
      </c>
      <c r="H11095" s="4">
        <v>10706</v>
      </c>
      <c r="I11095" s="3" t="s">
        <v>1449</v>
      </c>
      <c r="J11095" s="3" t="s">
        <v>5042</v>
      </c>
      <c r="K11095" s="5">
        <v>1</v>
      </c>
      <c r="L11095" s="3" t="s">
        <v>8</v>
      </c>
      <c r="M11095" s="3" t="s">
        <v>4603</v>
      </c>
      <c r="N11095" s="3" t="s">
        <v>5019</v>
      </c>
      <c r="O11095" s="1">
        <v>717</v>
      </c>
      <c r="P11095" s="4">
        <v>1</v>
      </c>
      <c r="Q11095" s="10">
        <f t="shared" si="703"/>
        <v>717</v>
      </c>
    </row>
    <row r="11096" spans="2:17" ht="15">
      <c r="B11096" s="10" t="str">
        <f t="shared" si="704"/>
        <v>گوشي ايرماف717</v>
      </c>
      <c r="C11096" s="10" t="str">
        <f t="shared" si="705"/>
        <v>گوشي ايرماف1404/08/25717</v>
      </c>
      <c r="D11096" s="10" t="str">
        <f>IFERROR(IF(تحویلی!$E$1="","",IF(NOSA!O11096=تحویلی!$E$1,تحویلی!$E$1&amp;COUNTIF(NOSA!$O$1:O11096,تحویلی!$E$1),"")),"")</f>
        <v/>
      </c>
      <c r="E11096" s="10" t="str">
        <f t="shared" si="706"/>
        <v>10706717</v>
      </c>
      <c r="F11096" s="10" t="str">
        <f>IFERROR(VLOOKUP(I11096,DATABASE!$N:$O,2,FALSE),"")</f>
        <v>گوشي ايرماف</v>
      </c>
      <c r="G11096" s="3" t="s">
        <v>4403</v>
      </c>
      <c r="H11096" s="4">
        <v>10706</v>
      </c>
      <c r="I11096" s="3" t="s">
        <v>1449</v>
      </c>
      <c r="J11096" s="3" t="s">
        <v>5042</v>
      </c>
      <c r="K11096" s="5">
        <v>1</v>
      </c>
      <c r="L11096" s="3" t="s">
        <v>8</v>
      </c>
      <c r="M11096" s="3" t="s">
        <v>4603</v>
      </c>
      <c r="N11096" s="3" t="s">
        <v>4789</v>
      </c>
      <c r="O11096" s="1">
        <v>717</v>
      </c>
      <c r="P11096" s="4">
        <v>0</v>
      </c>
      <c r="Q11096" s="10">
        <f t="shared" si="703"/>
        <v>717</v>
      </c>
    </row>
    <row r="11097" spans="2:17" ht="15">
      <c r="B11097" s="10" t="str">
        <f t="shared" si="704"/>
        <v>دستكش ضد برش سبك820</v>
      </c>
      <c r="C11097" s="10" t="str">
        <f t="shared" si="705"/>
        <v>دستكش ضد برش سبك1404/08/25820</v>
      </c>
      <c r="D11097" s="10" t="str">
        <f>IFERROR(IF(تحویلی!$E$1="","",IF(NOSA!O11097=تحویلی!$E$1,تحویلی!$E$1&amp;COUNTIF(NOSA!$O$1:O11097,تحویلی!$E$1),"")),"")</f>
        <v/>
      </c>
      <c r="E11097" s="10" t="str">
        <f t="shared" si="706"/>
        <v>10707820</v>
      </c>
      <c r="F11097" s="10" t="str">
        <f>IFERROR(VLOOKUP(I11097,DATABASE!$N:$O,2,FALSE),"")</f>
        <v>دستكش ضد برش سبك</v>
      </c>
      <c r="G11097" s="3" t="s">
        <v>4403</v>
      </c>
      <c r="H11097" s="4">
        <v>10707</v>
      </c>
      <c r="I11097" s="3" t="s">
        <v>1442</v>
      </c>
      <c r="J11097" s="3" t="s">
        <v>4602</v>
      </c>
      <c r="K11097" s="5">
        <v>1</v>
      </c>
      <c r="L11097" s="3" t="s">
        <v>3</v>
      </c>
      <c r="M11097" s="3" t="s">
        <v>40</v>
      </c>
      <c r="N11097" s="3" t="s">
        <v>2882</v>
      </c>
      <c r="O11097" s="1">
        <v>820</v>
      </c>
      <c r="P11097" s="4">
        <v>1</v>
      </c>
      <c r="Q11097" s="10">
        <f t="shared" si="703"/>
        <v>820</v>
      </c>
    </row>
    <row r="11098" spans="2:17" ht="15">
      <c r="B11098" s="10" t="str">
        <f t="shared" si="704"/>
        <v>دستكش ضد برش سبك709</v>
      </c>
      <c r="C11098" s="10" t="str">
        <f t="shared" si="705"/>
        <v>دستكش ضد برش سبك1404/08/25709</v>
      </c>
      <c r="D11098" s="10" t="str">
        <f>IFERROR(IF(تحویلی!$E$1="","",IF(NOSA!O11098=تحویلی!$E$1,تحویلی!$E$1&amp;COUNTIF(NOSA!$O$1:O11098,تحویلی!$E$1),"")),"")</f>
        <v/>
      </c>
      <c r="E11098" s="10" t="str">
        <f t="shared" si="706"/>
        <v>10707709</v>
      </c>
      <c r="F11098" s="10" t="str">
        <f>IFERROR(VLOOKUP(I11098,DATABASE!$N:$O,2,FALSE),"")</f>
        <v>دستكش ضد برش سبك</v>
      </c>
      <c r="G11098" s="3" t="s">
        <v>4403</v>
      </c>
      <c r="H11098" s="4">
        <v>10707</v>
      </c>
      <c r="I11098" s="3" t="s">
        <v>1442</v>
      </c>
      <c r="J11098" s="3" t="s">
        <v>4602</v>
      </c>
      <c r="K11098" s="5">
        <v>1</v>
      </c>
      <c r="L11098" s="3" t="s">
        <v>3</v>
      </c>
      <c r="M11098" s="3" t="s">
        <v>40</v>
      </c>
      <c r="N11098" s="3" t="s">
        <v>5043</v>
      </c>
      <c r="O11098" s="1">
        <v>709</v>
      </c>
      <c r="P11098" s="4">
        <v>1</v>
      </c>
      <c r="Q11098" s="10">
        <f t="shared" si="703"/>
        <v>709</v>
      </c>
    </row>
    <row r="11099" spans="2:17" ht="15">
      <c r="B11099" s="10" t="str">
        <f t="shared" si="704"/>
        <v>دستكش ضد برش سبك702</v>
      </c>
      <c r="C11099" s="10" t="str">
        <f t="shared" si="705"/>
        <v>دستكش ضد برش سبك1404/08/25702</v>
      </c>
      <c r="D11099" s="10" t="str">
        <f>IFERROR(IF(تحویلی!$E$1="","",IF(NOSA!O11099=تحویلی!$E$1,تحویلی!$E$1&amp;COUNTIF(NOSA!$O$1:O11099,تحویلی!$E$1),"")),"")</f>
        <v/>
      </c>
      <c r="E11099" s="10" t="str">
        <f t="shared" si="706"/>
        <v>10707702</v>
      </c>
      <c r="F11099" s="10" t="str">
        <f>IFERROR(VLOOKUP(I11099,DATABASE!$N:$O,2,FALSE),"")</f>
        <v>دستكش ضد برش سبك</v>
      </c>
      <c r="G11099" s="3" t="s">
        <v>4403</v>
      </c>
      <c r="H11099" s="4">
        <v>10707</v>
      </c>
      <c r="I11099" s="3" t="s">
        <v>1442</v>
      </c>
      <c r="J11099" s="3" t="s">
        <v>4602</v>
      </c>
      <c r="K11099" s="5">
        <v>1</v>
      </c>
      <c r="L11099" s="3" t="s">
        <v>3</v>
      </c>
      <c r="M11099" s="3" t="s">
        <v>40</v>
      </c>
      <c r="N11099" s="3" t="s">
        <v>5044</v>
      </c>
      <c r="O11099" s="1">
        <v>702</v>
      </c>
      <c r="P11099" s="4">
        <v>1</v>
      </c>
      <c r="Q11099" s="10">
        <f t="shared" si="703"/>
        <v>702</v>
      </c>
    </row>
    <row r="11100" spans="2:17" ht="15">
      <c r="B11100" s="10" t="str">
        <f t="shared" si="704"/>
        <v>بند كفش866</v>
      </c>
      <c r="C11100" s="10" t="str">
        <f t="shared" si="705"/>
        <v>بند كفش1404/08/25866</v>
      </c>
      <c r="D11100" s="10" t="str">
        <f>IFERROR(IF(تحویلی!$E$1="","",IF(NOSA!O11100=تحویلی!$E$1,تحویلی!$E$1&amp;COUNTIF(NOSA!$O$1:O11100,تحویلی!$E$1),"")),"")</f>
        <v/>
      </c>
      <c r="E11100" s="10" t="str">
        <f t="shared" si="706"/>
        <v>10708866</v>
      </c>
      <c r="F11100" s="10" t="str">
        <f>IFERROR(VLOOKUP(I11100,DATABASE!$N:$O,2,FALSE),"")</f>
        <v>بند كفش</v>
      </c>
      <c r="G11100" s="3" t="s">
        <v>4403</v>
      </c>
      <c r="H11100" s="4">
        <v>10708</v>
      </c>
      <c r="I11100" s="3" t="s">
        <v>1462</v>
      </c>
      <c r="J11100" s="3" t="s">
        <v>4707</v>
      </c>
      <c r="K11100" s="5">
        <v>1</v>
      </c>
      <c r="L11100" s="3" t="s">
        <v>3</v>
      </c>
      <c r="M11100" s="3" t="s">
        <v>4603</v>
      </c>
      <c r="N11100" s="3" t="s">
        <v>4788</v>
      </c>
      <c r="O11100" s="1">
        <v>866</v>
      </c>
      <c r="P11100" s="4">
        <v>1</v>
      </c>
      <c r="Q11100" s="10">
        <f t="shared" si="703"/>
        <v>866</v>
      </c>
    </row>
    <row r="11101" spans="2:17" ht="15">
      <c r="B11101" s="10" t="str">
        <f t="shared" si="704"/>
        <v>پوتين ايمني نسوز52</v>
      </c>
      <c r="C11101" s="10" t="str">
        <f t="shared" si="705"/>
        <v>پوتين ايمني نسوز1404/08/2552</v>
      </c>
      <c r="D11101" s="10" t="str">
        <f>IFERROR(IF(تحویلی!$E$1="","",IF(NOSA!O11101=تحویلی!$E$1,تحویلی!$E$1&amp;COUNTIF(NOSA!$O$1:O11101,تحویلی!$E$1),"")),"")</f>
        <v/>
      </c>
      <c r="E11101" s="10" t="str">
        <f t="shared" si="706"/>
        <v>1071252</v>
      </c>
      <c r="F11101" s="10" t="str">
        <f>IFERROR(VLOOKUP(I11101,DATABASE!$N:$O,2,FALSE),"")</f>
        <v>پوتين ايمني نسوز</v>
      </c>
      <c r="G11101" s="3" t="s">
        <v>4403</v>
      </c>
      <c r="H11101" s="4">
        <v>10712</v>
      </c>
      <c r="I11101" s="3" t="s">
        <v>1631</v>
      </c>
      <c r="J11101" s="3" t="s">
        <v>4662</v>
      </c>
      <c r="K11101" s="5">
        <v>1</v>
      </c>
      <c r="L11101" s="3" t="s">
        <v>3</v>
      </c>
      <c r="M11101" s="3" t="s">
        <v>19</v>
      </c>
      <c r="N11101" s="3" t="s">
        <v>5045</v>
      </c>
      <c r="O11101" s="1">
        <v>52</v>
      </c>
      <c r="P11101" s="4">
        <v>1</v>
      </c>
      <c r="Q11101" s="10">
        <f t="shared" si="703"/>
        <v>52</v>
      </c>
    </row>
    <row r="11102" spans="2:17" ht="15">
      <c r="B11102" s="10" t="str">
        <f t="shared" si="704"/>
        <v>دستكش كف مواد سبك972</v>
      </c>
      <c r="C11102" s="10" t="str">
        <f t="shared" si="705"/>
        <v>دستكش كف مواد سبك1404/08/25972</v>
      </c>
      <c r="D11102" s="10" t="str">
        <f>IFERROR(IF(تحویلی!$E$1="","",IF(NOSA!O11102=تحویلی!$E$1,تحویلی!$E$1&amp;COUNTIF(NOSA!$O$1:O11102,تحویلی!$E$1),"")),"")</f>
        <v/>
      </c>
      <c r="E11102" s="10" t="str">
        <f t="shared" si="706"/>
        <v>10714972</v>
      </c>
      <c r="F11102" s="10" t="str">
        <f>IFERROR(VLOOKUP(I11102,DATABASE!$N:$O,2,FALSE),"")</f>
        <v>دستكش كف مواد سبك</v>
      </c>
      <c r="G11102" s="3" t="s">
        <v>4403</v>
      </c>
      <c r="H11102" s="4">
        <v>10714</v>
      </c>
      <c r="I11102" s="3" t="s">
        <v>1456</v>
      </c>
      <c r="J11102" s="3" t="s">
        <v>4605</v>
      </c>
      <c r="K11102" s="5">
        <v>1</v>
      </c>
      <c r="L11102" s="3" t="s">
        <v>3</v>
      </c>
      <c r="M11102" s="3" t="s">
        <v>4603</v>
      </c>
      <c r="N11102" s="3" t="s">
        <v>4969</v>
      </c>
      <c r="O11102" s="1">
        <v>972</v>
      </c>
      <c r="P11102" s="4">
        <v>1</v>
      </c>
      <c r="Q11102" s="10">
        <f t="shared" si="703"/>
        <v>972</v>
      </c>
    </row>
    <row r="11103" spans="2:17" ht="15">
      <c r="B11103" s="10" t="str">
        <f t="shared" si="704"/>
        <v>ماسك N95) FFP2 )741</v>
      </c>
      <c r="C11103" s="10" t="str">
        <f t="shared" si="705"/>
        <v>ماسك N95) FFP2 )1404/08/25741</v>
      </c>
      <c r="D11103" s="10" t="str">
        <f>IFERROR(IF(تحویلی!$E$1="","",IF(NOSA!O11103=تحویلی!$E$1,تحویلی!$E$1&amp;COUNTIF(NOSA!$O$1:O11103,تحویلی!$E$1),"")),"")</f>
        <v/>
      </c>
      <c r="E11103" s="10" t="str">
        <f t="shared" si="706"/>
        <v>10721741</v>
      </c>
      <c r="F11103" s="10" t="str">
        <f>IFERROR(VLOOKUP(I11103,DATABASE!$N:$O,2,FALSE),"")</f>
        <v>ماسك N95) FFP2 )</v>
      </c>
      <c r="G11103" s="3" t="s">
        <v>4403</v>
      </c>
      <c r="H11103" s="4">
        <v>10721</v>
      </c>
      <c r="I11103" s="3" t="s">
        <v>1469</v>
      </c>
      <c r="J11103" s="3" t="s">
        <v>4614</v>
      </c>
      <c r="K11103" s="5">
        <v>60</v>
      </c>
      <c r="L11103" s="3" t="s">
        <v>8</v>
      </c>
      <c r="M11103" s="3" t="s">
        <v>63</v>
      </c>
      <c r="N11103" s="3" t="s">
        <v>4818</v>
      </c>
      <c r="O11103" s="1">
        <v>741</v>
      </c>
      <c r="P11103" s="4">
        <v>0</v>
      </c>
      <c r="Q11103" s="10">
        <f t="shared" si="703"/>
        <v>741</v>
      </c>
    </row>
    <row r="11104" spans="2:17" ht="15">
      <c r="B11104" s="10" t="str">
        <f t="shared" si="704"/>
        <v>بند كفش848</v>
      </c>
      <c r="C11104" s="10" t="str">
        <f t="shared" si="705"/>
        <v>بند كفش1404/08/25848</v>
      </c>
      <c r="D11104" s="10" t="str">
        <f>IFERROR(IF(تحویلی!$E$1="","",IF(NOSA!O11104=تحویلی!$E$1,تحویلی!$E$1&amp;COUNTIF(NOSA!$O$1:O11104,تحویلی!$E$1),"")),"")</f>
        <v/>
      </c>
      <c r="E11104" s="10" t="str">
        <f t="shared" si="706"/>
        <v>10728848</v>
      </c>
      <c r="F11104" s="10" t="str">
        <f>IFERROR(VLOOKUP(I11104,DATABASE!$N:$O,2,FALSE),"")</f>
        <v>بند كفش</v>
      </c>
      <c r="G11104" s="3" t="s">
        <v>4403</v>
      </c>
      <c r="H11104" s="4">
        <v>10728</v>
      </c>
      <c r="I11104" s="3" t="s">
        <v>1462</v>
      </c>
      <c r="J11104" s="3" t="s">
        <v>4707</v>
      </c>
      <c r="K11104" s="5">
        <v>1</v>
      </c>
      <c r="L11104" s="3" t="s">
        <v>3</v>
      </c>
      <c r="M11104" s="3" t="s">
        <v>4603</v>
      </c>
      <c r="N11104" s="3" t="s">
        <v>4772</v>
      </c>
      <c r="O11104" s="1">
        <v>848</v>
      </c>
      <c r="P11104" s="4">
        <v>1</v>
      </c>
      <c r="Q11104" s="10">
        <f t="shared" si="703"/>
        <v>848</v>
      </c>
    </row>
    <row r="11105" spans="2:17" ht="15">
      <c r="B11105" s="10" t="str">
        <f t="shared" si="704"/>
        <v>751</v>
      </c>
      <c r="C11105" s="10" t="str">
        <f t="shared" si="705"/>
        <v>1404/08/25751</v>
      </c>
      <c r="D11105" s="10" t="str">
        <f>IFERROR(IF(تحویلی!$E$1="","",IF(NOSA!O11105=تحویلی!$E$1,تحویلی!$E$1&amp;COUNTIF(NOSA!$O$1:O11105,تحویلی!$E$1),"")),"")</f>
        <v/>
      </c>
      <c r="E11105" s="10" t="str">
        <f t="shared" si="706"/>
        <v>10739751</v>
      </c>
      <c r="F11105" s="10" t="str">
        <f>IFERROR(VLOOKUP(I11105,DATABASE!$N:$O,2,FALSE),"")</f>
        <v/>
      </c>
      <c r="G11105" s="3" t="s">
        <v>4403</v>
      </c>
      <c r="H11105" s="4">
        <v>10739</v>
      </c>
      <c r="I11105" s="3" t="s">
        <v>2699</v>
      </c>
      <c r="J11105" s="3" t="s">
        <v>4616</v>
      </c>
      <c r="K11105" s="5">
        <v>1</v>
      </c>
      <c r="L11105" s="3" t="s">
        <v>8</v>
      </c>
      <c r="M11105" s="3" t="s">
        <v>4623</v>
      </c>
      <c r="N11105" s="3" t="s">
        <v>998</v>
      </c>
      <c r="O11105" s="1">
        <v>751</v>
      </c>
      <c r="P11105" s="4">
        <v>1</v>
      </c>
      <c r="Q11105" s="10">
        <f t="shared" si="703"/>
        <v>751</v>
      </c>
    </row>
    <row r="11106" spans="2:17" ht="15">
      <c r="B11106" s="10" t="str">
        <f t="shared" si="704"/>
        <v>فيلتر ماسك نيم صورت (3M) مدل 2091751</v>
      </c>
      <c r="C11106" s="10" t="str">
        <f t="shared" si="705"/>
        <v>فيلتر ماسك نيم صورت (3M) مدل 20911404/08/25751</v>
      </c>
      <c r="D11106" s="10" t="str">
        <f>IFERROR(IF(تحویلی!$E$1="","",IF(NOSA!O11106=تحویلی!$E$1,تحویلی!$E$1&amp;COUNTIF(NOSA!$O$1:O11106,تحویلی!$E$1),"")),"")</f>
        <v/>
      </c>
      <c r="E11106" s="10" t="str">
        <f t="shared" si="706"/>
        <v>10739751</v>
      </c>
      <c r="F11106" s="10" t="str">
        <f>IFERROR(VLOOKUP(I11106,DATABASE!$N:$O,2,FALSE),"")</f>
        <v>فيلتر ماسك نيم صورت (3M) مدل 2091</v>
      </c>
      <c r="G11106" s="3" t="s">
        <v>4403</v>
      </c>
      <c r="H11106" s="4">
        <v>10739</v>
      </c>
      <c r="I11106" s="3" t="s">
        <v>1475</v>
      </c>
      <c r="J11106" s="3" t="s">
        <v>4638</v>
      </c>
      <c r="K11106" s="5">
        <v>1</v>
      </c>
      <c r="L11106" s="3" t="s">
        <v>8</v>
      </c>
      <c r="M11106" s="3" t="s">
        <v>4623</v>
      </c>
      <c r="N11106" s="3" t="s">
        <v>998</v>
      </c>
      <c r="O11106" s="1">
        <v>751</v>
      </c>
      <c r="P11106" s="4">
        <v>1</v>
      </c>
      <c r="Q11106" s="10">
        <f t="shared" si="703"/>
        <v>751</v>
      </c>
    </row>
    <row r="11107" spans="2:17" ht="15">
      <c r="B11107" s="10" t="str">
        <f t="shared" si="704"/>
        <v>فيلتر ماسك نيم صورت (3M) مدل 2091221</v>
      </c>
      <c r="C11107" s="10" t="str">
        <f t="shared" si="705"/>
        <v>فيلتر ماسك نيم صورت (3M) مدل 20911404/08/25221</v>
      </c>
      <c r="D11107" s="10" t="str">
        <f>IFERROR(IF(تحویلی!$E$1="","",IF(NOSA!O11107=تحویلی!$E$1,تحویلی!$E$1&amp;COUNTIF(NOSA!$O$1:O11107,تحویلی!$E$1),"")),"")</f>
        <v/>
      </c>
      <c r="E11107" s="10" t="str">
        <f t="shared" si="706"/>
        <v>10739221</v>
      </c>
      <c r="F11107" s="10" t="str">
        <f>IFERROR(VLOOKUP(I11107,DATABASE!$N:$O,2,FALSE),"")</f>
        <v>فيلتر ماسك نيم صورت (3M) مدل 2091</v>
      </c>
      <c r="G11107" s="3" t="s">
        <v>4403</v>
      </c>
      <c r="H11107" s="4">
        <v>10739</v>
      </c>
      <c r="I11107" s="3" t="s">
        <v>1475</v>
      </c>
      <c r="J11107" s="3" t="s">
        <v>4638</v>
      </c>
      <c r="K11107" s="5">
        <v>1</v>
      </c>
      <c r="L11107" s="3" t="s">
        <v>8</v>
      </c>
      <c r="M11107" s="3" t="s">
        <v>4623</v>
      </c>
      <c r="N11107" s="3" t="s">
        <v>325</v>
      </c>
      <c r="O11107" s="1">
        <v>221</v>
      </c>
      <c r="P11107" s="4">
        <v>1</v>
      </c>
      <c r="Q11107" s="10">
        <f t="shared" si="703"/>
        <v>221</v>
      </c>
    </row>
    <row r="11108" spans="2:17" ht="15">
      <c r="B11108" s="10" t="str">
        <f t="shared" si="704"/>
        <v>دستكش ضد برش سبك170</v>
      </c>
      <c r="C11108" s="10" t="str">
        <f t="shared" si="705"/>
        <v>دستكش ضد برش سبك1404/08/25170</v>
      </c>
      <c r="D11108" s="10" t="str">
        <f>IFERROR(IF(تحویلی!$E$1="","",IF(NOSA!O11108=تحویلی!$E$1,تحویلی!$E$1&amp;COUNTIF(NOSA!$O$1:O11108,تحویلی!$E$1),"")),"")</f>
        <v/>
      </c>
      <c r="E11108" s="10" t="str">
        <f t="shared" si="706"/>
        <v>10742170</v>
      </c>
      <c r="F11108" s="10" t="str">
        <f>IFERROR(VLOOKUP(I11108,DATABASE!$N:$O,2,FALSE),"")</f>
        <v>دستكش ضد برش سبك</v>
      </c>
      <c r="G11108" s="3" t="s">
        <v>4403</v>
      </c>
      <c r="H11108" s="4">
        <v>10742</v>
      </c>
      <c r="I11108" s="3" t="s">
        <v>1442</v>
      </c>
      <c r="J11108" s="3" t="s">
        <v>4602</v>
      </c>
      <c r="K11108" s="5">
        <v>1</v>
      </c>
      <c r="L11108" s="3" t="s">
        <v>3</v>
      </c>
      <c r="M11108" s="3" t="s">
        <v>4623</v>
      </c>
      <c r="N11108" s="3" t="s">
        <v>1170</v>
      </c>
      <c r="O11108" s="1">
        <v>170</v>
      </c>
      <c r="P11108" s="4">
        <v>1</v>
      </c>
      <c r="Q11108" s="10">
        <f t="shared" si="703"/>
        <v>170</v>
      </c>
    </row>
    <row r="11109" spans="2:17" ht="15">
      <c r="B11109" s="10" t="str">
        <f t="shared" si="704"/>
        <v>كلاه ايمني نقابدار874</v>
      </c>
      <c r="C11109" s="10" t="str">
        <f t="shared" si="705"/>
        <v>كلاه ايمني نقابدار1404/08/25874</v>
      </c>
      <c r="D11109" s="10" t="str">
        <f>IFERROR(IF(تحویلی!$E$1="","",IF(NOSA!O11109=تحویلی!$E$1,تحویلی!$E$1&amp;COUNTIF(NOSA!$O$1:O11109,تحویلی!$E$1),"")),"")</f>
        <v/>
      </c>
      <c r="E11109" s="10" t="str">
        <f t="shared" si="706"/>
        <v>10743874</v>
      </c>
      <c r="F11109" s="10" t="str">
        <f>IFERROR(VLOOKUP(I11109,DATABASE!$N:$O,2,FALSE),"")</f>
        <v>كلاه ايمني نقابدار</v>
      </c>
      <c r="G11109" s="3" t="s">
        <v>4403</v>
      </c>
      <c r="H11109" s="4">
        <v>10743</v>
      </c>
      <c r="I11109" s="3" t="s">
        <v>2289</v>
      </c>
      <c r="J11109" s="3" t="s">
        <v>4742</v>
      </c>
      <c r="K11109" s="5">
        <v>1</v>
      </c>
      <c r="L11109" s="3" t="s">
        <v>8</v>
      </c>
      <c r="M11109" s="3" t="s">
        <v>25</v>
      </c>
      <c r="N11109" s="3" t="s">
        <v>5046</v>
      </c>
      <c r="O11109" s="1">
        <v>874</v>
      </c>
      <c r="P11109" s="4">
        <v>0</v>
      </c>
      <c r="Q11109" s="10">
        <f t="shared" si="703"/>
        <v>874</v>
      </c>
    </row>
    <row r="11110" spans="2:17" ht="15">
      <c r="B11110" s="10" t="str">
        <f t="shared" si="704"/>
        <v>دستكش ساق بلند نسوز690</v>
      </c>
      <c r="C11110" s="10" t="str">
        <f t="shared" si="705"/>
        <v>دستكش ساق بلند نسوز1404/08/25690</v>
      </c>
      <c r="D11110" s="10" t="str">
        <f>IFERROR(IF(تحویلی!$E$1="","",IF(NOSA!O11110=تحویلی!$E$1,تحویلی!$E$1&amp;COUNTIF(NOSA!$O$1:O11110,تحویلی!$E$1),"")),"")</f>
        <v/>
      </c>
      <c r="E11110" s="10" t="str">
        <f t="shared" si="706"/>
        <v>10747690</v>
      </c>
      <c r="F11110" s="10" t="str">
        <f>IFERROR(VLOOKUP(I11110,DATABASE!$N:$O,2,FALSE),"")</f>
        <v>دستكش ساق بلند نسوز</v>
      </c>
      <c r="G11110" s="3" t="s">
        <v>4403</v>
      </c>
      <c r="H11110" s="4">
        <v>10747</v>
      </c>
      <c r="I11110" s="3" t="s">
        <v>1461</v>
      </c>
      <c r="J11110" s="3" t="s">
        <v>4643</v>
      </c>
      <c r="K11110" s="5">
        <v>1</v>
      </c>
      <c r="L11110" s="3" t="s">
        <v>3</v>
      </c>
      <c r="M11110" s="3" t="s">
        <v>4608</v>
      </c>
      <c r="N11110" s="3" t="s">
        <v>5047</v>
      </c>
      <c r="O11110" s="1">
        <v>690</v>
      </c>
      <c r="P11110" s="4">
        <v>1</v>
      </c>
      <c r="Q11110" s="10">
        <f t="shared" si="703"/>
        <v>690</v>
      </c>
    </row>
    <row r="11111" spans="2:17" ht="15">
      <c r="B11111" s="10" t="str">
        <f t="shared" si="704"/>
        <v>دستكش ضد برش سبك690</v>
      </c>
      <c r="C11111" s="10" t="str">
        <f t="shared" si="705"/>
        <v>دستكش ضد برش سبك1404/08/25690</v>
      </c>
      <c r="D11111" s="10" t="str">
        <f>IFERROR(IF(تحویلی!$E$1="","",IF(NOSA!O11111=تحویلی!$E$1,تحویلی!$E$1&amp;COUNTIF(NOSA!$O$1:O11111,تحویلی!$E$1),"")),"")</f>
        <v/>
      </c>
      <c r="E11111" s="10" t="str">
        <f t="shared" si="706"/>
        <v>10747690</v>
      </c>
      <c r="F11111" s="10" t="str">
        <f>IFERROR(VLOOKUP(I11111,DATABASE!$N:$O,2,FALSE),"")</f>
        <v>دستكش ضد برش سبك</v>
      </c>
      <c r="G11111" s="3" t="s">
        <v>4403</v>
      </c>
      <c r="H11111" s="4">
        <v>10747</v>
      </c>
      <c r="I11111" s="3" t="s">
        <v>1442</v>
      </c>
      <c r="J11111" s="3" t="s">
        <v>4602</v>
      </c>
      <c r="K11111" s="5">
        <v>1</v>
      </c>
      <c r="L11111" s="3" t="s">
        <v>3</v>
      </c>
      <c r="M11111" s="3" t="s">
        <v>4608</v>
      </c>
      <c r="N11111" s="3" t="s">
        <v>5047</v>
      </c>
      <c r="O11111" s="1">
        <v>690</v>
      </c>
      <c r="P11111" s="4">
        <v>1</v>
      </c>
      <c r="Q11111" s="10">
        <f t="shared" si="703"/>
        <v>690</v>
      </c>
    </row>
    <row r="11112" spans="2:17" ht="15">
      <c r="B11112" s="10" t="str">
        <f t="shared" si="704"/>
        <v>دستكش ضد برش سبك938</v>
      </c>
      <c r="C11112" s="10" t="str">
        <f t="shared" si="705"/>
        <v>دستكش ضد برش سبك1404/08/26938</v>
      </c>
      <c r="D11112" s="10" t="str">
        <f>IFERROR(IF(تحویلی!$E$1="","",IF(NOSA!O11112=تحویلی!$E$1,تحویلی!$E$1&amp;COUNTIF(NOSA!$O$1:O11112,تحویلی!$E$1),"")),"")</f>
        <v/>
      </c>
      <c r="E11112" s="10" t="str">
        <f t="shared" si="706"/>
        <v>10785938</v>
      </c>
      <c r="F11112" s="10" t="str">
        <f>IFERROR(VLOOKUP(I11112,DATABASE!$N:$O,2,FALSE),"")</f>
        <v>دستكش ضد برش سبك</v>
      </c>
      <c r="G11112" s="560" t="s">
        <v>4404</v>
      </c>
      <c r="H11112" s="561">
        <v>10785</v>
      </c>
      <c r="I11112" s="560" t="s">
        <v>1442</v>
      </c>
      <c r="J11112" s="560" t="s">
        <v>4602</v>
      </c>
      <c r="K11112" s="562">
        <v>1</v>
      </c>
      <c r="L11112" s="560" t="s">
        <v>3</v>
      </c>
      <c r="M11112" s="560" t="s">
        <v>4603</v>
      </c>
      <c r="N11112" s="560" t="s">
        <v>4631</v>
      </c>
      <c r="O11112" s="563">
        <v>938</v>
      </c>
      <c r="P11112" s="561">
        <v>1</v>
      </c>
      <c r="Q11112" s="10">
        <f t="shared" si="703"/>
        <v>938</v>
      </c>
    </row>
    <row r="11113" spans="2:17" ht="15">
      <c r="B11113" s="10" t="str">
        <f t="shared" si="704"/>
        <v>دستكش ضد برش سبك836</v>
      </c>
      <c r="C11113" s="10" t="str">
        <f t="shared" si="705"/>
        <v>دستكش ضد برش سبك1404/08/26836</v>
      </c>
      <c r="D11113" s="10" t="str">
        <f>IFERROR(IF(تحویلی!$E$1="","",IF(NOSA!O11113=تحویلی!$E$1,تحویلی!$E$1&amp;COUNTIF(NOSA!$O$1:O11113,تحویلی!$E$1),"")),"")</f>
        <v/>
      </c>
      <c r="E11113" s="10" t="str">
        <f t="shared" si="706"/>
        <v>10785836</v>
      </c>
      <c r="F11113" s="10" t="str">
        <f>IFERROR(VLOOKUP(I11113,DATABASE!$N:$O,2,FALSE),"")</f>
        <v>دستكش ضد برش سبك</v>
      </c>
      <c r="G11113" s="560" t="s">
        <v>4404</v>
      </c>
      <c r="H11113" s="561">
        <v>10785</v>
      </c>
      <c r="I11113" s="560" t="s">
        <v>1442</v>
      </c>
      <c r="J11113" s="560" t="s">
        <v>4602</v>
      </c>
      <c r="K11113" s="562">
        <v>1</v>
      </c>
      <c r="L11113" s="560" t="s">
        <v>3</v>
      </c>
      <c r="M11113" s="560" t="s">
        <v>40</v>
      </c>
      <c r="N11113" s="560" t="s">
        <v>4722</v>
      </c>
      <c r="O11113" s="563">
        <v>836</v>
      </c>
      <c r="P11113" s="561">
        <v>1</v>
      </c>
      <c r="Q11113" s="10">
        <f t="shared" si="703"/>
        <v>836</v>
      </c>
    </row>
    <row r="11114" spans="2:17" ht="15">
      <c r="B11114" s="10" t="str">
        <f t="shared" si="704"/>
        <v>238</v>
      </c>
      <c r="C11114" s="10" t="str">
        <f t="shared" si="705"/>
        <v>1404/08/27238</v>
      </c>
      <c r="D11114" s="10" t="str">
        <f>IFERROR(IF(تحویلی!$E$1="","",IF(NOSA!O11114=تحویلی!$E$1,تحویلی!$E$1&amp;COUNTIF(NOSA!$O$1:O11114,تحویلی!$E$1),"")),"")</f>
        <v/>
      </c>
      <c r="E11114" s="10" t="str">
        <f t="shared" si="706"/>
        <v>10814238</v>
      </c>
      <c r="F11114" s="10" t="str">
        <f>IFERROR(VLOOKUP(I11114,DATABASE!$N:$O,2,FALSE),"")</f>
        <v/>
      </c>
      <c r="G11114" s="560" t="s">
        <v>4405</v>
      </c>
      <c r="H11114" s="560">
        <v>10814</v>
      </c>
      <c r="I11114" s="560" t="s">
        <v>2699</v>
      </c>
      <c r="J11114" s="560" t="s">
        <v>4616</v>
      </c>
      <c r="K11114" s="560">
        <v>1</v>
      </c>
      <c r="L11114" s="560" t="s">
        <v>8</v>
      </c>
      <c r="M11114" s="560" t="s">
        <v>19</v>
      </c>
      <c r="N11114" s="560" t="s">
        <v>4803</v>
      </c>
      <c r="O11114" s="563">
        <v>238</v>
      </c>
      <c r="P11114" s="560">
        <v>1</v>
      </c>
      <c r="Q11114" s="10">
        <f t="shared" ref="Q11114:Q11140" si="707">VALUE(O11114)</f>
        <v>238</v>
      </c>
    </row>
    <row r="11115" spans="2:17" ht="15">
      <c r="B11115" s="10" t="str">
        <f t="shared" si="704"/>
        <v>لباس كار نسوز(بلوز و شلوار)238</v>
      </c>
      <c r="C11115" s="10" t="str">
        <f t="shared" si="705"/>
        <v>لباس كار نسوز(بلوز و شلوار)1404/08/27238</v>
      </c>
      <c r="D11115" s="10" t="str">
        <f>IFERROR(IF(تحویلی!$E$1="","",IF(NOSA!O11115=تحویلی!$E$1,تحویلی!$E$1&amp;COUNTIF(NOSA!$O$1:O11115,تحویلی!$E$1),"")),"")</f>
        <v/>
      </c>
      <c r="E11115" s="10" t="str">
        <f t="shared" si="706"/>
        <v>10814238</v>
      </c>
      <c r="F11115" s="10" t="str">
        <f>IFERROR(VLOOKUP(I11115,DATABASE!$N:$O,2,FALSE),"")</f>
        <v>لباس كار نسوز(بلوز و شلوار)</v>
      </c>
      <c r="G11115" s="560" t="s">
        <v>4405</v>
      </c>
      <c r="H11115" s="560">
        <v>10814</v>
      </c>
      <c r="I11115" s="560" t="s">
        <v>1740</v>
      </c>
      <c r="J11115" s="560" t="s">
        <v>4710</v>
      </c>
      <c r="K11115" s="560">
        <v>1</v>
      </c>
      <c r="L11115" s="560" t="s">
        <v>28</v>
      </c>
      <c r="M11115" s="560" t="s">
        <v>19</v>
      </c>
      <c r="N11115" s="560" t="s">
        <v>4803</v>
      </c>
      <c r="O11115" s="563">
        <v>238</v>
      </c>
      <c r="P11115" s="560">
        <v>1</v>
      </c>
      <c r="Q11115" s="10">
        <f t="shared" si="707"/>
        <v>238</v>
      </c>
    </row>
    <row r="11116" spans="2:17" ht="15">
      <c r="B11116" s="10" t="str">
        <f t="shared" si="704"/>
        <v>دستكش كف مواد سبك845</v>
      </c>
      <c r="C11116" s="10" t="str">
        <f t="shared" si="705"/>
        <v>دستكش كف مواد سبك1404/08/27845</v>
      </c>
      <c r="D11116" s="10" t="str">
        <f>IFERROR(IF(تحویلی!$E$1="","",IF(NOSA!O11116=تحویلی!$E$1,تحویلی!$E$1&amp;COUNTIF(NOSA!$O$1:O11116,تحویلی!$E$1),"")),"")</f>
        <v/>
      </c>
      <c r="E11116" s="10" t="str">
        <f t="shared" si="706"/>
        <v>10818845</v>
      </c>
      <c r="F11116" s="10" t="str">
        <f>IFERROR(VLOOKUP(I11116,DATABASE!$N:$O,2,FALSE),"")</f>
        <v>دستكش كف مواد سبك</v>
      </c>
      <c r="G11116" s="560" t="s">
        <v>4405</v>
      </c>
      <c r="H11116" s="560">
        <v>10818</v>
      </c>
      <c r="I11116" s="560" t="s">
        <v>1456</v>
      </c>
      <c r="J11116" s="560" t="s">
        <v>4605</v>
      </c>
      <c r="K11116" s="560">
        <v>1</v>
      </c>
      <c r="L11116" s="560" t="s">
        <v>3</v>
      </c>
      <c r="M11116" s="560" t="s">
        <v>4603</v>
      </c>
      <c r="N11116" s="560" t="s">
        <v>4658</v>
      </c>
      <c r="O11116" s="563">
        <v>845</v>
      </c>
      <c r="P11116" s="560">
        <v>1</v>
      </c>
      <c r="Q11116" s="10">
        <f t="shared" si="707"/>
        <v>845</v>
      </c>
    </row>
    <row r="11117" spans="2:17" ht="15">
      <c r="B11117" s="10" t="str">
        <f t="shared" si="704"/>
        <v>166</v>
      </c>
      <c r="C11117" s="10" t="str">
        <f t="shared" si="705"/>
        <v>1404/08/27166</v>
      </c>
      <c r="D11117" s="10" t="str">
        <f>IFERROR(IF(تحویلی!$E$1="","",IF(NOSA!O11117=تحویلی!$E$1,تحویلی!$E$1&amp;COUNTIF(NOSA!$O$1:O11117,تحویلی!$E$1),"")),"")</f>
        <v/>
      </c>
      <c r="E11117" s="10" t="str">
        <f t="shared" si="706"/>
        <v>10820166</v>
      </c>
      <c r="F11117" s="10" t="str">
        <f>IFERROR(VLOOKUP(I11117,DATABASE!$N:$O,2,FALSE),"")</f>
        <v/>
      </c>
      <c r="G11117" s="560" t="s">
        <v>4405</v>
      </c>
      <c r="H11117" s="560">
        <v>10820</v>
      </c>
      <c r="I11117" s="560" t="s">
        <v>3559</v>
      </c>
      <c r="J11117" s="560" t="s">
        <v>4625</v>
      </c>
      <c r="K11117" s="560">
        <v>1</v>
      </c>
      <c r="L11117" s="560" t="s">
        <v>8</v>
      </c>
      <c r="M11117" s="560" t="s">
        <v>25</v>
      </c>
      <c r="N11117" s="560" t="s">
        <v>4970</v>
      </c>
      <c r="O11117" s="563">
        <v>166</v>
      </c>
      <c r="P11117" s="560">
        <v>1</v>
      </c>
      <c r="Q11117" s="10">
        <f t="shared" si="707"/>
        <v>166</v>
      </c>
    </row>
    <row r="11118" spans="2:17" ht="15">
      <c r="B11118" s="10" t="str">
        <f t="shared" si="704"/>
        <v>دستكش ضد برش سبك100014</v>
      </c>
      <c r="C11118" s="10" t="str">
        <f t="shared" si="705"/>
        <v>دستكش ضد برش سبك1404/08/27100014</v>
      </c>
      <c r="D11118" s="10" t="str">
        <f>IFERROR(IF(تحویلی!$E$1="","",IF(NOSA!O11118=تحویلی!$E$1,تحویلی!$E$1&amp;COUNTIF(NOSA!$O$1:O11118,تحویلی!$E$1),"")),"")</f>
        <v/>
      </c>
      <c r="E11118" s="10" t="str">
        <f t="shared" si="706"/>
        <v>10824100014</v>
      </c>
      <c r="F11118" s="10" t="str">
        <f>IFERROR(VLOOKUP(I11118,DATABASE!$N:$O,2,FALSE),"")</f>
        <v>دستكش ضد برش سبك</v>
      </c>
      <c r="G11118" s="560" t="s">
        <v>4405</v>
      </c>
      <c r="H11118" s="560">
        <v>10824</v>
      </c>
      <c r="I11118" s="560" t="s">
        <v>1442</v>
      </c>
      <c r="J11118" s="560" t="s">
        <v>4602</v>
      </c>
      <c r="K11118" s="560">
        <v>1</v>
      </c>
      <c r="L11118" s="560" t="s">
        <v>3</v>
      </c>
      <c r="M11118" s="560" t="s">
        <v>4623</v>
      </c>
      <c r="N11118" s="560" t="s">
        <v>4955</v>
      </c>
      <c r="O11118" s="563">
        <v>100014</v>
      </c>
      <c r="P11118" s="560">
        <v>1</v>
      </c>
      <c r="Q11118" s="10">
        <f t="shared" si="707"/>
        <v>100014</v>
      </c>
    </row>
    <row r="11119" spans="2:17" ht="15">
      <c r="B11119" s="10" t="str">
        <f t="shared" si="704"/>
        <v>دستكش ضد برش سبك100011</v>
      </c>
      <c r="C11119" s="10" t="str">
        <f t="shared" si="705"/>
        <v>دستكش ضد برش سبك1404/08/27100011</v>
      </c>
      <c r="D11119" s="10" t="str">
        <f>IFERROR(IF(تحویلی!$E$1="","",IF(NOSA!O11119=تحویلی!$E$1,تحویلی!$E$1&amp;COUNTIF(NOSA!$O$1:O11119,تحویلی!$E$1),"")),"")</f>
        <v/>
      </c>
      <c r="E11119" s="10" t="str">
        <f t="shared" si="706"/>
        <v>10824100011</v>
      </c>
      <c r="F11119" s="10" t="str">
        <f>IFERROR(VLOOKUP(I11119,DATABASE!$N:$O,2,FALSE),"")</f>
        <v>دستكش ضد برش سبك</v>
      </c>
      <c r="G11119" s="560" t="s">
        <v>4405</v>
      </c>
      <c r="H11119" s="560">
        <v>10824</v>
      </c>
      <c r="I11119" s="560" t="s">
        <v>1442</v>
      </c>
      <c r="J11119" s="560" t="s">
        <v>4602</v>
      </c>
      <c r="K11119" s="560">
        <v>1</v>
      </c>
      <c r="L11119" s="560" t="s">
        <v>3</v>
      </c>
      <c r="M11119" s="560" t="s">
        <v>4623</v>
      </c>
      <c r="N11119" s="560" t="s">
        <v>4850</v>
      </c>
      <c r="O11119" s="563">
        <v>100011</v>
      </c>
      <c r="P11119" s="560">
        <v>1</v>
      </c>
      <c r="Q11119" s="10">
        <f t="shared" si="707"/>
        <v>100011</v>
      </c>
    </row>
    <row r="11120" spans="2:17" ht="15">
      <c r="B11120" s="10" t="str">
        <f t="shared" si="704"/>
        <v>دستكش ضد برش سبك100013</v>
      </c>
      <c r="C11120" s="10" t="str">
        <f t="shared" si="705"/>
        <v>دستكش ضد برش سبك1404/08/27100013</v>
      </c>
      <c r="D11120" s="10" t="str">
        <f>IFERROR(IF(تحویلی!$E$1="","",IF(NOSA!O11120=تحویلی!$E$1,تحویلی!$E$1&amp;COUNTIF(NOSA!$O$1:O11120,تحویلی!$E$1),"")),"")</f>
        <v/>
      </c>
      <c r="E11120" s="10" t="str">
        <f t="shared" si="706"/>
        <v>10824100013</v>
      </c>
      <c r="F11120" s="10" t="str">
        <f>IFERROR(VLOOKUP(I11120,DATABASE!$N:$O,2,FALSE),"")</f>
        <v>دستكش ضد برش سبك</v>
      </c>
      <c r="G11120" s="560" t="s">
        <v>4405</v>
      </c>
      <c r="H11120" s="560">
        <v>10824</v>
      </c>
      <c r="I11120" s="560" t="s">
        <v>1442</v>
      </c>
      <c r="J11120" s="560" t="s">
        <v>4602</v>
      </c>
      <c r="K11120" s="560">
        <v>1</v>
      </c>
      <c r="L11120" s="560" t="s">
        <v>3</v>
      </c>
      <c r="M11120" s="560" t="s">
        <v>4623</v>
      </c>
      <c r="N11120" s="560" t="s">
        <v>5049</v>
      </c>
      <c r="O11120" s="563">
        <v>100013</v>
      </c>
      <c r="P11120" s="560">
        <v>1</v>
      </c>
      <c r="Q11120" s="10">
        <f t="shared" si="707"/>
        <v>100013</v>
      </c>
    </row>
    <row r="11121" spans="2:17" ht="15">
      <c r="B11121" s="10" t="str">
        <f t="shared" si="704"/>
        <v>دستكش پلاستيكي يكبارمصرف948</v>
      </c>
      <c r="C11121" s="10" t="str">
        <f t="shared" si="705"/>
        <v>دستكش پلاستيكي يكبارمصرف1404/08/27948</v>
      </c>
      <c r="D11121" s="10" t="str">
        <f>IFERROR(IF(تحویلی!$E$1="","",IF(NOSA!O11121=تحویلی!$E$1,تحویلی!$E$1&amp;COUNTIF(NOSA!$O$1:O11121,تحویلی!$E$1),"")),"")</f>
        <v/>
      </c>
      <c r="E11121" s="10" t="str">
        <f t="shared" si="706"/>
        <v>10834948</v>
      </c>
      <c r="F11121" s="10" t="str">
        <f>IFERROR(VLOOKUP(I11121,DATABASE!$N:$O,2,FALSE),"")</f>
        <v>دستكش پلاستيكي يكبارمصرف</v>
      </c>
      <c r="G11121" s="560" t="s">
        <v>4405</v>
      </c>
      <c r="H11121" s="560">
        <v>10834</v>
      </c>
      <c r="I11121" s="560" t="s">
        <v>1732</v>
      </c>
      <c r="J11121" s="560" t="s">
        <v>4819</v>
      </c>
      <c r="K11121" s="560">
        <v>2</v>
      </c>
      <c r="L11121" s="560" t="s">
        <v>659</v>
      </c>
      <c r="M11121" s="560" t="s">
        <v>4820</v>
      </c>
      <c r="N11121" s="560" t="s">
        <v>4698</v>
      </c>
      <c r="O11121" s="563">
        <v>948</v>
      </c>
      <c r="P11121" s="560">
        <v>0</v>
      </c>
      <c r="Q11121" s="10">
        <f t="shared" si="707"/>
        <v>948</v>
      </c>
    </row>
    <row r="11122" spans="2:17" ht="15">
      <c r="B11122" s="10" t="str">
        <f t="shared" si="704"/>
        <v>بند داخل كلاه ايمني961</v>
      </c>
      <c r="C11122" s="10" t="str">
        <f t="shared" si="705"/>
        <v>بند داخل كلاه ايمني1404/08/27961</v>
      </c>
      <c r="D11122" s="10" t="str">
        <f>IFERROR(IF(تحویلی!$E$1="","",IF(NOSA!O11122=تحویلی!$E$1,تحویلی!$E$1&amp;COUNTIF(NOSA!$O$1:O11122,تحویلی!$E$1),"")),"")</f>
        <v/>
      </c>
      <c r="E11122" s="10" t="str">
        <f t="shared" si="706"/>
        <v>10840961</v>
      </c>
      <c r="F11122" s="10" t="str">
        <f>IFERROR(VLOOKUP(I11122,DATABASE!$N:$O,2,FALSE),"")</f>
        <v>بند داخل كلاه ايمني</v>
      </c>
      <c r="G11122" s="560" t="s">
        <v>4405</v>
      </c>
      <c r="H11122" s="560">
        <v>10840</v>
      </c>
      <c r="I11122" s="560" t="s">
        <v>2343</v>
      </c>
      <c r="J11122" s="560" t="s">
        <v>4933</v>
      </c>
      <c r="K11122" s="560">
        <v>1</v>
      </c>
      <c r="L11122" s="560" t="s">
        <v>8</v>
      </c>
      <c r="M11122" s="560" t="s">
        <v>4603</v>
      </c>
      <c r="N11122" s="560" t="s">
        <v>5001</v>
      </c>
      <c r="O11122" s="563">
        <v>961</v>
      </c>
      <c r="P11122" s="560">
        <v>1</v>
      </c>
      <c r="Q11122" s="10">
        <f t="shared" si="707"/>
        <v>961</v>
      </c>
    </row>
    <row r="11123" spans="2:17" ht="15">
      <c r="B11123" s="10" t="str">
        <f t="shared" si="704"/>
        <v>چكمه ايمني نسوز624</v>
      </c>
      <c r="C11123" s="10" t="str">
        <f t="shared" si="705"/>
        <v>چكمه ايمني نسوز1404/08/27624</v>
      </c>
      <c r="D11123" s="10" t="str">
        <f>IFERROR(IF(تحویلی!$E$1="","",IF(NOSA!O11123=تحویلی!$E$1,تحویلی!$E$1&amp;COUNTIF(NOSA!$O$1:O11123,تحویلی!$E$1),"")),"")</f>
        <v/>
      </c>
      <c r="E11123" s="10" t="str">
        <f t="shared" si="706"/>
        <v>10841624</v>
      </c>
      <c r="F11123" s="10" t="str">
        <f>IFERROR(VLOOKUP(I11123,DATABASE!$N:$O,2,FALSE),"")</f>
        <v>چكمه ايمني نسوز</v>
      </c>
      <c r="G11123" s="560" t="s">
        <v>4405</v>
      </c>
      <c r="H11123" s="560">
        <v>10841</v>
      </c>
      <c r="I11123" s="560" t="s">
        <v>1666</v>
      </c>
      <c r="J11123" s="560" t="s">
        <v>4670</v>
      </c>
      <c r="K11123" s="560">
        <v>1</v>
      </c>
      <c r="L11123" s="560" t="s">
        <v>3</v>
      </c>
      <c r="M11123" s="560" t="s">
        <v>25</v>
      </c>
      <c r="N11123" s="560" t="s">
        <v>4917</v>
      </c>
      <c r="O11123" s="563">
        <v>624</v>
      </c>
      <c r="P11123" s="560">
        <v>1</v>
      </c>
      <c r="Q11123" s="10">
        <f t="shared" si="707"/>
        <v>624</v>
      </c>
    </row>
    <row r="11124" spans="2:17" ht="15">
      <c r="B11124" s="10" t="str">
        <f t="shared" si="704"/>
        <v>لباس كار نسوز(بلوز و شلوار)624</v>
      </c>
      <c r="C11124" s="10" t="str">
        <f t="shared" si="705"/>
        <v>لباس كار نسوز(بلوز و شلوار)1404/08/27624</v>
      </c>
      <c r="D11124" s="10" t="str">
        <f>IFERROR(IF(تحویلی!$E$1="","",IF(NOSA!O11124=تحویلی!$E$1,تحویلی!$E$1&amp;COUNTIF(NOSA!$O$1:O11124,تحویلی!$E$1),"")),"")</f>
        <v/>
      </c>
      <c r="E11124" s="10" t="str">
        <f t="shared" si="706"/>
        <v>10841624</v>
      </c>
      <c r="F11124" s="10" t="str">
        <f>IFERROR(VLOOKUP(I11124,DATABASE!$N:$O,2,FALSE),"")</f>
        <v>لباس كار نسوز(بلوز و شلوار)</v>
      </c>
      <c r="G11124" s="560" t="s">
        <v>4405</v>
      </c>
      <c r="H11124" s="560">
        <v>10841</v>
      </c>
      <c r="I11124" s="560" t="s">
        <v>1751</v>
      </c>
      <c r="J11124" s="560" t="s">
        <v>4894</v>
      </c>
      <c r="K11124" s="560">
        <v>1</v>
      </c>
      <c r="L11124" s="560" t="s">
        <v>28</v>
      </c>
      <c r="M11124" s="560" t="s">
        <v>25</v>
      </c>
      <c r="N11124" s="560" t="s">
        <v>4917</v>
      </c>
      <c r="O11124" s="563">
        <v>624</v>
      </c>
      <c r="P11124" s="560">
        <v>1</v>
      </c>
      <c r="Q11124" s="10">
        <f t="shared" si="707"/>
        <v>624</v>
      </c>
    </row>
    <row r="11125" spans="2:17" ht="15">
      <c r="B11125" s="10" t="str">
        <f t="shared" si="704"/>
        <v>دستكش ساق بلند نسوز624</v>
      </c>
      <c r="C11125" s="10" t="str">
        <f t="shared" si="705"/>
        <v>دستكش ساق بلند نسوز1404/08/27624</v>
      </c>
      <c r="D11125" s="10" t="str">
        <f>IFERROR(IF(تحویلی!$E$1="","",IF(NOSA!O11125=تحویلی!$E$1,تحویلی!$E$1&amp;COUNTIF(NOSA!$O$1:O11125,تحویلی!$E$1),"")),"")</f>
        <v/>
      </c>
      <c r="E11125" s="10" t="str">
        <f t="shared" si="706"/>
        <v>10841624</v>
      </c>
      <c r="F11125" s="10" t="str">
        <f>IFERROR(VLOOKUP(I11125,DATABASE!$N:$O,2,FALSE),"")</f>
        <v>دستكش ساق بلند نسوز</v>
      </c>
      <c r="G11125" s="560" t="s">
        <v>4405</v>
      </c>
      <c r="H11125" s="560">
        <v>10841</v>
      </c>
      <c r="I11125" s="560" t="s">
        <v>1461</v>
      </c>
      <c r="J11125" s="560" t="s">
        <v>4643</v>
      </c>
      <c r="K11125" s="560">
        <v>1</v>
      </c>
      <c r="L11125" s="560" t="s">
        <v>3</v>
      </c>
      <c r="M11125" s="560" t="s">
        <v>25</v>
      </c>
      <c r="N11125" s="560" t="s">
        <v>4917</v>
      </c>
      <c r="O11125" s="563">
        <v>624</v>
      </c>
      <c r="P11125" s="560">
        <v>1</v>
      </c>
      <c r="Q11125" s="10">
        <f t="shared" si="707"/>
        <v>624</v>
      </c>
    </row>
    <row r="11126" spans="2:17" ht="15">
      <c r="B11126" s="10" t="str">
        <f t="shared" si="704"/>
        <v>پابند نسوز چرمي768</v>
      </c>
      <c r="C11126" s="10" t="str">
        <f t="shared" si="705"/>
        <v>پابند نسوز چرمي1404/08/28768</v>
      </c>
      <c r="D11126" s="10" t="str">
        <f>IFERROR(IF(تحویلی!$E$1="","",IF(NOSA!O11126=تحویلی!$E$1,تحویلی!$E$1&amp;COUNTIF(NOSA!$O$1:O11126,تحویلی!$E$1),"")),"")</f>
        <v/>
      </c>
      <c r="E11126" s="10" t="str">
        <f t="shared" si="706"/>
        <v>10856768</v>
      </c>
      <c r="F11126" s="10" t="str">
        <f>IFERROR(VLOOKUP(I11126,DATABASE!$N:$O,2,FALSE),"")</f>
        <v>پابند نسوز چرمي</v>
      </c>
      <c r="G11126" s="564" t="s">
        <v>4406</v>
      </c>
      <c r="H11126" s="565">
        <v>10856</v>
      </c>
      <c r="I11126" s="564" t="s">
        <v>1460</v>
      </c>
      <c r="J11126" s="564" t="s">
        <v>4633</v>
      </c>
      <c r="K11126" s="566">
        <v>1</v>
      </c>
      <c r="L11126" s="564" t="s">
        <v>3</v>
      </c>
      <c r="M11126" s="564" t="s">
        <v>25</v>
      </c>
      <c r="N11126" s="564" t="s">
        <v>2043</v>
      </c>
      <c r="O11126" s="567">
        <v>768</v>
      </c>
      <c r="P11126" s="565">
        <v>1</v>
      </c>
      <c r="Q11126" s="10">
        <f t="shared" si="707"/>
        <v>768</v>
      </c>
    </row>
    <row r="11127" spans="2:17" ht="15">
      <c r="B11127" s="10" t="str">
        <f t="shared" si="704"/>
        <v>بند كفش827</v>
      </c>
      <c r="C11127" s="10" t="str">
        <f t="shared" si="705"/>
        <v>بند كفش1404/08/28827</v>
      </c>
      <c r="D11127" s="10" t="str">
        <f>IFERROR(IF(تحویلی!$E$1="","",IF(NOSA!O11127=تحویلی!$E$1,تحویلی!$E$1&amp;COUNTIF(NOSA!$O$1:O11127,تحویلی!$E$1),"")),"")</f>
        <v/>
      </c>
      <c r="E11127" s="10" t="str">
        <f t="shared" si="706"/>
        <v>10858827</v>
      </c>
      <c r="F11127" s="10" t="str">
        <f>IFERROR(VLOOKUP(I11127,DATABASE!$N:$O,2,FALSE),"")</f>
        <v>بند كفش</v>
      </c>
      <c r="G11127" s="564" t="s">
        <v>4406</v>
      </c>
      <c r="H11127" s="565">
        <v>10858</v>
      </c>
      <c r="I11127" s="564" t="s">
        <v>1462</v>
      </c>
      <c r="J11127" s="564" t="s">
        <v>4707</v>
      </c>
      <c r="K11127" s="566">
        <v>1</v>
      </c>
      <c r="L11127" s="564" t="s">
        <v>3</v>
      </c>
      <c r="M11127" s="564" t="s">
        <v>4603</v>
      </c>
      <c r="N11127" s="564" t="s">
        <v>2618</v>
      </c>
      <c r="O11127" s="567">
        <v>827</v>
      </c>
      <c r="P11127" s="565">
        <v>0</v>
      </c>
      <c r="Q11127" s="10">
        <f t="shared" si="707"/>
        <v>827</v>
      </c>
    </row>
    <row r="11128" spans="2:17" ht="15">
      <c r="B11128" s="10" t="str">
        <f t="shared" si="704"/>
        <v>دستكش ضد برش سبك837</v>
      </c>
      <c r="C11128" s="10" t="str">
        <f t="shared" si="705"/>
        <v>دستكش ضد برش سبك1404/08/28837</v>
      </c>
      <c r="D11128" s="10" t="str">
        <f>IFERROR(IF(تحویلی!$E$1="","",IF(NOSA!O11128=تحویلی!$E$1,تحویلی!$E$1&amp;COUNTIF(NOSA!$O$1:O11128,تحویلی!$E$1),"")),"")</f>
        <v/>
      </c>
      <c r="E11128" s="10" t="str">
        <f t="shared" si="706"/>
        <v>10869837</v>
      </c>
      <c r="F11128" s="10" t="str">
        <f>IFERROR(VLOOKUP(I11128,DATABASE!$N:$O,2,FALSE),"")</f>
        <v>دستكش ضد برش سبك</v>
      </c>
      <c r="G11128" s="564" t="s">
        <v>4406</v>
      </c>
      <c r="H11128" s="565">
        <v>10869</v>
      </c>
      <c r="I11128" s="564" t="s">
        <v>1442</v>
      </c>
      <c r="J11128" s="564" t="s">
        <v>4602</v>
      </c>
      <c r="K11128" s="566">
        <v>1</v>
      </c>
      <c r="L11128" s="564" t="s">
        <v>3</v>
      </c>
      <c r="M11128" s="564" t="s">
        <v>40</v>
      </c>
      <c r="N11128" s="564" t="s">
        <v>4828</v>
      </c>
      <c r="O11128" s="567">
        <v>837</v>
      </c>
      <c r="P11128" s="565">
        <v>1</v>
      </c>
      <c r="Q11128" s="10">
        <f t="shared" si="707"/>
        <v>837</v>
      </c>
    </row>
    <row r="11129" spans="2:17" ht="15">
      <c r="B11129" s="10" t="str">
        <f t="shared" si="704"/>
        <v>پيراهن فرم انتظامات8</v>
      </c>
      <c r="C11129" s="10" t="str">
        <f t="shared" si="705"/>
        <v>پيراهن فرم انتظامات1404/08/288</v>
      </c>
      <c r="D11129" s="10" t="str">
        <f>IFERROR(IF(تحویلی!$E$1="","",IF(NOSA!O11129=تحویلی!$E$1,تحویلی!$E$1&amp;COUNTIF(NOSA!$O$1:O11129,تحویلی!$E$1),"")),"")</f>
        <v/>
      </c>
      <c r="E11129" s="10" t="str">
        <f t="shared" si="706"/>
        <v>108738</v>
      </c>
      <c r="F11129" s="10" t="str">
        <f>IFERROR(VLOOKUP(I11129,DATABASE!$N:$O,2,FALSE),"")</f>
        <v>پيراهن فرم انتظامات</v>
      </c>
      <c r="G11129" s="564" t="s">
        <v>4406</v>
      </c>
      <c r="H11129" s="565">
        <v>10873</v>
      </c>
      <c r="I11129" s="564" t="s">
        <v>2296</v>
      </c>
      <c r="J11129" s="564" t="s">
        <v>4751</v>
      </c>
      <c r="K11129" s="566">
        <v>1</v>
      </c>
      <c r="L11129" s="564" t="s">
        <v>28</v>
      </c>
      <c r="M11129" s="564" t="s">
        <v>4603</v>
      </c>
      <c r="N11129" s="564" t="s">
        <v>144</v>
      </c>
      <c r="O11129" s="567">
        <v>8</v>
      </c>
      <c r="P11129" s="565">
        <v>1</v>
      </c>
      <c r="Q11129" s="10">
        <f t="shared" si="707"/>
        <v>8</v>
      </c>
    </row>
    <row r="11130" spans="2:17" ht="15">
      <c r="B11130" s="10" t="str">
        <f t="shared" si="704"/>
        <v>كفش ايمني836</v>
      </c>
      <c r="C11130" s="10" t="str">
        <f t="shared" si="705"/>
        <v>كفش ايمني1404/08/28836</v>
      </c>
      <c r="D11130" s="10" t="str">
        <f>IFERROR(IF(تحویلی!$E$1="","",IF(NOSA!O11130=تحویلی!$E$1,تحویلی!$E$1&amp;COUNTIF(NOSA!$O$1:O11130,تحویلی!$E$1),"")),"")</f>
        <v/>
      </c>
      <c r="E11130" s="10" t="str">
        <f t="shared" si="706"/>
        <v>10875836</v>
      </c>
      <c r="F11130" s="10" t="str">
        <f>IFERROR(VLOOKUP(I11130,DATABASE!$N:$O,2,FALSE),"")</f>
        <v>كفش ايمني</v>
      </c>
      <c r="G11130" s="564" t="s">
        <v>4406</v>
      </c>
      <c r="H11130" s="565">
        <v>10875</v>
      </c>
      <c r="I11130" s="564" t="s">
        <v>1526</v>
      </c>
      <c r="J11130" s="564" t="s">
        <v>4659</v>
      </c>
      <c r="K11130" s="566">
        <v>1</v>
      </c>
      <c r="L11130" s="564" t="s">
        <v>3</v>
      </c>
      <c r="M11130" s="564" t="s">
        <v>40</v>
      </c>
      <c r="N11130" s="564" t="s">
        <v>2660</v>
      </c>
      <c r="O11130" s="567">
        <v>836</v>
      </c>
      <c r="P11130" s="565">
        <v>1</v>
      </c>
      <c r="Q11130" s="10">
        <f t="shared" si="707"/>
        <v>836</v>
      </c>
    </row>
    <row r="11131" spans="2:17" ht="15">
      <c r="B11131" s="10" t="str">
        <f t="shared" si="704"/>
        <v>لباس كار(بلوز و شلوار)836</v>
      </c>
      <c r="C11131" s="10" t="str">
        <f t="shared" si="705"/>
        <v>لباس كار(بلوز و شلوار)1404/08/28836</v>
      </c>
      <c r="D11131" s="10" t="str">
        <f>IFERROR(IF(تحویلی!$E$1="","",IF(NOSA!O11131=تحویلی!$E$1,تحویلی!$E$1&amp;COUNTIF(NOSA!$O$1:O11131,تحویلی!$E$1),"")),"")</f>
        <v/>
      </c>
      <c r="E11131" s="10" t="str">
        <f t="shared" si="706"/>
        <v>10875836</v>
      </c>
      <c r="F11131" s="10" t="str">
        <f>IFERROR(VLOOKUP(I11131,DATABASE!$N:$O,2,FALSE),"")</f>
        <v>لباس كار(بلوز و شلوار)</v>
      </c>
      <c r="G11131" s="564" t="s">
        <v>4406</v>
      </c>
      <c r="H11131" s="565">
        <v>10875</v>
      </c>
      <c r="I11131" s="564" t="s">
        <v>1644</v>
      </c>
      <c r="J11131" s="564" t="s">
        <v>4701</v>
      </c>
      <c r="K11131" s="566">
        <v>1</v>
      </c>
      <c r="L11131" s="564" t="s">
        <v>28</v>
      </c>
      <c r="M11131" s="564" t="s">
        <v>40</v>
      </c>
      <c r="N11131" s="564" t="s">
        <v>2660</v>
      </c>
      <c r="O11131" s="567">
        <v>836</v>
      </c>
      <c r="P11131" s="565">
        <v>1</v>
      </c>
      <c r="Q11131" s="10">
        <f t="shared" si="707"/>
        <v>836</v>
      </c>
    </row>
    <row r="11132" spans="2:17" ht="15">
      <c r="B11132" s="10" t="str">
        <f t="shared" si="704"/>
        <v>لباس كار ديرسوز(بلوز و شلوار)893</v>
      </c>
      <c r="C11132" s="10" t="str">
        <f t="shared" si="705"/>
        <v>لباس كار ديرسوز(بلوز و شلوار)1404/08/28893</v>
      </c>
      <c r="D11132" s="10" t="str">
        <f>IFERROR(IF(تحویلی!$E$1="","",IF(NOSA!O11132=تحویلی!$E$1,تحویلی!$E$1&amp;COUNTIF(NOSA!$O$1:O11132,تحویلی!$E$1),"")),"")</f>
        <v/>
      </c>
      <c r="E11132" s="10" t="str">
        <f t="shared" si="706"/>
        <v>10876893</v>
      </c>
      <c r="F11132" s="10" t="str">
        <f>IFERROR(VLOOKUP(I11132,DATABASE!$N:$O,2,FALSE),"")</f>
        <v>لباس كار ديرسوز(بلوز و شلوار)</v>
      </c>
      <c r="G11132" s="564" t="s">
        <v>4406</v>
      </c>
      <c r="H11132" s="565">
        <v>10876</v>
      </c>
      <c r="I11132" s="564" t="s">
        <v>1466</v>
      </c>
      <c r="J11132" s="564" t="s">
        <v>4858</v>
      </c>
      <c r="K11132" s="566">
        <v>1</v>
      </c>
      <c r="L11132" s="564" t="s">
        <v>28</v>
      </c>
      <c r="M11132" s="564" t="s">
        <v>4603</v>
      </c>
      <c r="N11132" s="564" t="s">
        <v>3490</v>
      </c>
      <c r="O11132" s="567">
        <v>893</v>
      </c>
      <c r="P11132" s="565">
        <v>1</v>
      </c>
      <c r="Q11132" s="10">
        <f t="shared" si="707"/>
        <v>893</v>
      </c>
    </row>
    <row r="11133" spans="2:17" ht="15">
      <c r="B11133" s="10" t="str">
        <f t="shared" si="704"/>
        <v>پوتين ايمني نسوز751</v>
      </c>
      <c r="C11133" s="10" t="str">
        <f t="shared" si="705"/>
        <v>پوتين ايمني نسوز1404/08/28751</v>
      </c>
      <c r="D11133" s="10" t="str">
        <f>IFERROR(IF(تحویلی!$E$1="","",IF(NOSA!O11133=تحویلی!$E$1,تحویلی!$E$1&amp;COUNTIF(NOSA!$O$1:O11133,تحویلی!$E$1),"")),"")</f>
        <v/>
      </c>
      <c r="E11133" s="10" t="str">
        <f t="shared" si="706"/>
        <v>10885751</v>
      </c>
      <c r="F11133" s="10" t="str">
        <f>IFERROR(VLOOKUP(I11133,DATABASE!$N:$O,2,FALSE),"")</f>
        <v>پوتين ايمني نسوز</v>
      </c>
      <c r="G11133" s="564" t="s">
        <v>4406</v>
      </c>
      <c r="H11133" s="565">
        <v>10885</v>
      </c>
      <c r="I11133" s="564" t="s">
        <v>1648</v>
      </c>
      <c r="J11133" s="564" t="s">
        <v>4675</v>
      </c>
      <c r="K11133" s="566">
        <v>1</v>
      </c>
      <c r="L11133" s="564" t="s">
        <v>3</v>
      </c>
      <c r="M11133" s="564" t="s">
        <v>4623</v>
      </c>
      <c r="N11133" s="564" t="s">
        <v>2034</v>
      </c>
      <c r="O11133" s="567">
        <v>751</v>
      </c>
      <c r="P11133" s="565">
        <v>1</v>
      </c>
      <c r="Q11133" s="10">
        <f t="shared" si="707"/>
        <v>751</v>
      </c>
    </row>
    <row r="11134" spans="2:17" ht="15">
      <c r="B11134" s="10" t="str">
        <f t="shared" si="704"/>
        <v>بند كفش50</v>
      </c>
      <c r="C11134" s="10" t="str">
        <f t="shared" si="705"/>
        <v>بند كفش1404/08/2850</v>
      </c>
      <c r="D11134" s="10" t="str">
        <f>IFERROR(IF(تحویلی!$E$1="","",IF(NOSA!O11134=تحویلی!$E$1,تحویلی!$E$1&amp;COUNTIF(NOSA!$O$1:O11134,تحویلی!$E$1),"")),"")</f>
        <v/>
      </c>
      <c r="E11134" s="10" t="str">
        <f t="shared" si="706"/>
        <v>1089050</v>
      </c>
      <c r="F11134" s="10" t="str">
        <f>IFERROR(VLOOKUP(I11134,DATABASE!$N:$O,2,FALSE),"")</f>
        <v>بند كفش</v>
      </c>
      <c r="G11134" s="564" t="s">
        <v>4406</v>
      </c>
      <c r="H11134" s="565">
        <v>10890</v>
      </c>
      <c r="I11134" s="564" t="s">
        <v>1462</v>
      </c>
      <c r="J11134" s="564" t="s">
        <v>4707</v>
      </c>
      <c r="K11134" s="566">
        <v>1</v>
      </c>
      <c r="L11134" s="564" t="s">
        <v>3</v>
      </c>
      <c r="M11134" s="564" t="s">
        <v>4608</v>
      </c>
      <c r="N11134" s="564" t="s">
        <v>4611</v>
      </c>
      <c r="O11134" s="567">
        <v>50</v>
      </c>
      <c r="P11134" s="565">
        <v>1</v>
      </c>
      <c r="Q11134" s="10">
        <f t="shared" si="707"/>
        <v>50</v>
      </c>
    </row>
    <row r="11135" spans="2:17" ht="15">
      <c r="B11135" s="10" t="str">
        <f t="shared" si="704"/>
        <v>دستكش كف مواد سبك277</v>
      </c>
      <c r="C11135" s="10" t="str">
        <f t="shared" si="705"/>
        <v>دستكش كف مواد سبك1404/08/29277</v>
      </c>
      <c r="D11135" s="10" t="str">
        <f>IFERROR(IF(تحویلی!$E$1="","",IF(NOSA!O11135=تحویلی!$E$1,تحویلی!$E$1&amp;COUNTIF(NOSA!$O$1:O11135,تحویلی!$E$1),"")),"")</f>
        <v/>
      </c>
      <c r="E11135" s="10" t="str">
        <f t="shared" si="706"/>
        <v>10898277</v>
      </c>
      <c r="F11135" s="10" t="str">
        <f>IFERROR(VLOOKUP(I11135,DATABASE!$N:$O,2,FALSE),"")</f>
        <v>دستكش كف مواد سبك</v>
      </c>
      <c r="G11135" s="3" t="s">
        <v>4407</v>
      </c>
      <c r="H11135" s="4">
        <v>10898</v>
      </c>
      <c r="I11135" s="3" t="s">
        <v>1456</v>
      </c>
      <c r="J11135" s="3" t="s">
        <v>4605</v>
      </c>
      <c r="K11135" s="5">
        <v>1</v>
      </c>
      <c r="L11135" s="3" t="s">
        <v>3</v>
      </c>
      <c r="M11135" s="3" t="s">
        <v>4603</v>
      </c>
      <c r="N11135" s="3" t="s">
        <v>4838</v>
      </c>
      <c r="O11135" s="1">
        <v>277</v>
      </c>
      <c r="P11135" s="4">
        <v>1</v>
      </c>
      <c r="Q11135" s="10">
        <f t="shared" si="707"/>
        <v>277</v>
      </c>
    </row>
    <row r="11136" spans="2:17" ht="15">
      <c r="B11136" s="10" t="str">
        <f t="shared" si="704"/>
        <v>ماسك جوشكاري893</v>
      </c>
      <c r="C11136" s="10" t="str">
        <f t="shared" si="705"/>
        <v>ماسك جوشكاري1404/08/29893</v>
      </c>
      <c r="D11136" s="10" t="str">
        <f>IFERROR(IF(تحویلی!$E$1="","",IF(NOSA!O11136=تحویلی!$E$1,تحویلی!$E$1&amp;COUNTIF(NOSA!$O$1:O11136,تحویلی!$E$1),"")),"")</f>
        <v/>
      </c>
      <c r="E11136" s="10" t="str">
        <f t="shared" si="706"/>
        <v>10903893</v>
      </c>
      <c r="F11136" s="10" t="str">
        <f>IFERROR(VLOOKUP(I11136,DATABASE!$N:$O,2,FALSE),"")</f>
        <v>ماسك جوشكاري</v>
      </c>
      <c r="G11136" s="3" t="s">
        <v>4407</v>
      </c>
      <c r="H11136" s="4">
        <v>10903</v>
      </c>
      <c r="I11136" s="3" t="s">
        <v>1598</v>
      </c>
      <c r="J11136" s="3" t="s">
        <v>5051</v>
      </c>
      <c r="K11136" s="5">
        <v>1</v>
      </c>
      <c r="L11136" s="3" t="s">
        <v>8</v>
      </c>
      <c r="M11136" s="3" t="s">
        <v>4747</v>
      </c>
      <c r="N11136" s="3" t="s">
        <v>5052</v>
      </c>
      <c r="O11136" s="1">
        <v>893</v>
      </c>
      <c r="P11136" s="4">
        <v>1</v>
      </c>
      <c r="Q11136" s="10">
        <f t="shared" si="707"/>
        <v>893</v>
      </c>
    </row>
    <row r="11137" spans="2:17" ht="15">
      <c r="B11137" s="10" t="str">
        <f t="shared" si="704"/>
        <v>شيشه مات ماسك جوشكاري893</v>
      </c>
      <c r="C11137" s="10" t="str">
        <f t="shared" si="705"/>
        <v>شيشه مات ماسك جوشكاري1404/08/29893</v>
      </c>
      <c r="D11137" s="10" t="str">
        <f>IFERROR(IF(تحویلی!$E$1="","",IF(NOSA!O11137=تحویلی!$E$1,تحویلی!$E$1&amp;COUNTIF(NOSA!$O$1:O11137,تحویلی!$E$1),"")),"")</f>
        <v/>
      </c>
      <c r="E11137" s="10" t="str">
        <f t="shared" si="706"/>
        <v>10903893</v>
      </c>
      <c r="F11137" s="10" t="str">
        <f>IFERROR(VLOOKUP(I11137,DATABASE!$N:$O,2,FALSE),"")</f>
        <v>شيشه مات ماسك جوشكاري</v>
      </c>
      <c r="G11137" s="3" t="s">
        <v>4407</v>
      </c>
      <c r="H11137" s="4">
        <v>10903</v>
      </c>
      <c r="I11137" s="3" t="s">
        <v>1507</v>
      </c>
      <c r="J11137" s="3" t="s">
        <v>4641</v>
      </c>
      <c r="K11137" s="5">
        <v>1</v>
      </c>
      <c r="L11137" s="3" t="s">
        <v>8</v>
      </c>
      <c r="M11137" s="3" t="s">
        <v>4747</v>
      </c>
      <c r="N11137" s="3" t="s">
        <v>5052</v>
      </c>
      <c r="O11137" s="1">
        <v>893</v>
      </c>
      <c r="P11137" s="4">
        <v>1</v>
      </c>
      <c r="Q11137" s="10">
        <f t="shared" si="707"/>
        <v>893</v>
      </c>
    </row>
    <row r="11138" spans="2:17" ht="15">
      <c r="B11138" s="10" t="str">
        <f t="shared" si="704"/>
        <v>شيشه ماسك جوشكاري ساده893</v>
      </c>
      <c r="C11138" s="10" t="str">
        <f t="shared" si="705"/>
        <v>شيشه ماسك جوشكاري ساده1404/08/29893</v>
      </c>
      <c r="D11138" s="10" t="str">
        <f>IFERROR(IF(تحویلی!$E$1="","",IF(NOSA!O11138=تحویلی!$E$1,تحویلی!$E$1&amp;COUNTIF(NOSA!$O$1:O11138,تحویلی!$E$1),"")),"")</f>
        <v/>
      </c>
      <c r="E11138" s="10" t="str">
        <f t="shared" si="706"/>
        <v>10903893</v>
      </c>
      <c r="F11138" s="10" t="str">
        <f>IFERROR(VLOOKUP(I11138,DATABASE!$N:$O,2,FALSE),"")</f>
        <v>شيشه ماسك جوشكاري ساده</v>
      </c>
      <c r="G11138" s="3" t="s">
        <v>4407</v>
      </c>
      <c r="H11138" s="4">
        <v>10903</v>
      </c>
      <c r="I11138" s="3" t="s">
        <v>1548</v>
      </c>
      <c r="J11138" s="3" t="s">
        <v>4668</v>
      </c>
      <c r="K11138" s="5">
        <v>1</v>
      </c>
      <c r="L11138" s="3" t="s">
        <v>8</v>
      </c>
      <c r="M11138" s="3" t="s">
        <v>4747</v>
      </c>
      <c r="N11138" s="3" t="s">
        <v>5052</v>
      </c>
      <c r="O11138" s="1">
        <v>893</v>
      </c>
      <c r="P11138" s="4">
        <v>1</v>
      </c>
      <c r="Q11138" s="10">
        <f t="shared" si="707"/>
        <v>893</v>
      </c>
    </row>
    <row r="11139" spans="2:17" ht="15">
      <c r="B11139" s="10" t="str">
        <f t="shared" si="704"/>
        <v>848</v>
      </c>
      <c r="C11139" s="10" t="str">
        <f t="shared" si="705"/>
        <v>1404/08/29848</v>
      </c>
      <c r="D11139" s="10" t="str">
        <f>IFERROR(IF(تحویلی!$E$1="","",IF(NOSA!O11139=تحویلی!$E$1,تحویلی!$E$1&amp;COUNTIF(NOSA!$O$1:O11139,تحویلی!$E$1),"")),"")</f>
        <v/>
      </c>
      <c r="E11139" s="10" t="str">
        <f t="shared" si="706"/>
        <v>10916848</v>
      </c>
      <c r="F11139" s="10" t="str">
        <f>IFERROR(VLOOKUP(I11139,DATABASE!$N:$O,2,FALSE),"")</f>
        <v/>
      </c>
      <c r="G11139" s="3" t="s">
        <v>4407</v>
      </c>
      <c r="H11139" s="4">
        <v>10916</v>
      </c>
      <c r="I11139" s="3" t="s">
        <v>4000</v>
      </c>
      <c r="J11139" s="3" t="s">
        <v>4852</v>
      </c>
      <c r="K11139" s="5">
        <v>1</v>
      </c>
      <c r="L11139" s="3" t="s">
        <v>8</v>
      </c>
      <c r="M11139" s="3" t="s">
        <v>189</v>
      </c>
      <c r="N11139" s="3" t="s">
        <v>4626</v>
      </c>
      <c r="O11139" s="1">
        <v>848</v>
      </c>
      <c r="P11139" s="4">
        <v>1</v>
      </c>
      <c r="Q11139" s="10">
        <f t="shared" si="707"/>
        <v>848</v>
      </c>
    </row>
    <row r="11140" spans="2:17" ht="15">
      <c r="B11140" s="10" t="str">
        <f t="shared" si="704"/>
        <v>دستكش ضد برش سبك862</v>
      </c>
      <c r="C11140" s="10" t="str">
        <f t="shared" si="705"/>
        <v>دستكش ضد برش سبك1404/08/29862</v>
      </c>
      <c r="D11140" s="10" t="str">
        <f>IFERROR(IF(تحویلی!$E$1="","",IF(NOSA!O11140=تحویلی!$E$1,تحویلی!$E$1&amp;COUNTIF(NOSA!$O$1:O11140,تحویلی!$E$1),"")),"")</f>
        <v/>
      </c>
      <c r="E11140" s="10" t="str">
        <f t="shared" si="706"/>
        <v>10931862</v>
      </c>
      <c r="F11140" s="10" t="str">
        <f>IFERROR(VLOOKUP(I11140,DATABASE!$N:$O,2,FALSE),"")</f>
        <v>دستكش ضد برش سبك</v>
      </c>
      <c r="G11140" s="3" t="s">
        <v>4407</v>
      </c>
      <c r="H11140" s="4">
        <v>10931</v>
      </c>
      <c r="I11140" s="3" t="s">
        <v>1442</v>
      </c>
      <c r="J11140" s="3" t="s">
        <v>4602</v>
      </c>
      <c r="K11140" s="5">
        <v>1</v>
      </c>
      <c r="L11140" s="3" t="s">
        <v>3</v>
      </c>
      <c r="M11140" s="3" t="s">
        <v>4603</v>
      </c>
      <c r="N11140" s="3" t="s">
        <v>3192</v>
      </c>
      <c r="O11140" s="1">
        <v>862</v>
      </c>
      <c r="P11140" s="4">
        <v>1</v>
      </c>
      <c r="Q11140" s="10">
        <f t="shared" si="707"/>
        <v>862</v>
      </c>
    </row>
    <row r="11141" spans="2:17" ht="15">
      <c r="B11141" s="10" t="str">
        <f t="shared" si="704"/>
        <v>1</v>
      </c>
      <c r="C11141" s="10" t="str">
        <f t="shared" si="705"/>
        <v>1404/08/30948</v>
      </c>
      <c r="D11141" s="10" t="str">
        <f>IFERROR(IF(تحویلی!$E$1="","",IF(NOSA!O11141=تحویلی!$E$1,تحویلی!$E$1&amp;COUNTIF(NOSA!$O$1:O11141,تحویلی!$E$1),"")),"")</f>
        <v/>
      </c>
      <c r="E11141" s="10" t="str">
        <f t="shared" si="706"/>
        <v>10950948</v>
      </c>
      <c r="F11141" s="10" t="str">
        <f>IFERROR(VLOOKUP(I11141,DATABASE!$N:$O,2,FALSE),"")</f>
        <v/>
      </c>
      <c r="G11141" s="3" t="s">
        <v>4408</v>
      </c>
      <c r="H11141" s="3">
        <v>10950</v>
      </c>
      <c r="I11141" s="3" t="s">
        <v>3559</v>
      </c>
      <c r="J11141" s="3" t="s">
        <v>4625</v>
      </c>
      <c r="K11141" s="3">
        <v>1</v>
      </c>
      <c r="L11141" s="3" t="s">
        <v>8</v>
      </c>
      <c r="M11141" s="3" t="s">
        <v>4621</v>
      </c>
      <c r="N11141" s="3" t="s">
        <v>4698</v>
      </c>
      <c r="O11141" s="1">
        <v>948</v>
      </c>
      <c r="P11141" s="3">
        <v>1</v>
      </c>
      <c r="Q11141" s="10">
        <v>1</v>
      </c>
    </row>
    <row r="11142" spans="2:17" ht="15">
      <c r="B11142" s="10" t="str">
        <f t="shared" si="704"/>
        <v>دستكش كف مواد سبك1</v>
      </c>
      <c r="C11142" s="10" t="str">
        <f t="shared" si="705"/>
        <v>دستكش كف مواد سبك1404/08/3058</v>
      </c>
      <c r="D11142" s="10" t="str">
        <f>IFERROR(IF(تحویلی!$E$1="","",IF(NOSA!O11142=تحویلی!$E$1,تحویلی!$E$1&amp;COUNTIF(NOSA!$O$1:O11142,تحویلی!$E$1),"")),"")</f>
        <v/>
      </c>
      <c r="E11142" s="10" t="str">
        <f t="shared" si="706"/>
        <v>1095658</v>
      </c>
      <c r="F11142" s="10" t="str">
        <f>IFERROR(VLOOKUP(I11142,DATABASE!$N:$O,2,FALSE),"")</f>
        <v>دستكش كف مواد سبك</v>
      </c>
      <c r="G11142" s="3" t="s">
        <v>4408</v>
      </c>
      <c r="H11142" s="3">
        <v>10956</v>
      </c>
      <c r="I11142" s="3" t="s">
        <v>1456</v>
      </c>
      <c r="J11142" s="3" t="s">
        <v>4605</v>
      </c>
      <c r="K11142" s="3">
        <v>1</v>
      </c>
      <c r="L11142" s="3" t="s">
        <v>3</v>
      </c>
      <c r="M11142" s="3" t="s">
        <v>19</v>
      </c>
      <c r="N11142" s="3" t="s">
        <v>1834</v>
      </c>
      <c r="O11142" s="1">
        <v>58</v>
      </c>
      <c r="P11142" s="3">
        <v>1</v>
      </c>
      <c r="Q11142" s="10">
        <v>1</v>
      </c>
    </row>
    <row r="11143" spans="2:17" ht="15">
      <c r="B11143" s="10" t="str">
        <f t="shared" si="704"/>
        <v>دستكش ساق بلند نسوز1</v>
      </c>
      <c r="C11143" s="10" t="str">
        <f t="shared" si="705"/>
        <v>دستكش ساق بلند نسوز1404/08/30783</v>
      </c>
      <c r="D11143" s="10" t="str">
        <f>IFERROR(IF(تحویلی!$E$1="","",IF(NOSA!O11143=تحویلی!$E$1,تحویلی!$E$1&amp;COUNTIF(NOSA!$O$1:O11143,تحویلی!$E$1),"")),"")</f>
        <v/>
      </c>
      <c r="E11143" s="10" t="str">
        <f t="shared" si="706"/>
        <v>10957783</v>
      </c>
      <c r="F11143" s="10" t="str">
        <f>IFERROR(VLOOKUP(I11143,DATABASE!$N:$O,2,FALSE),"")</f>
        <v>دستكش ساق بلند نسوز</v>
      </c>
      <c r="G11143" s="3" t="s">
        <v>4408</v>
      </c>
      <c r="H11143" s="3">
        <v>10957</v>
      </c>
      <c r="I11143" s="3" t="s">
        <v>1461</v>
      </c>
      <c r="J11143" s="3" t="s">
        <v>4643</v>
      </c>
      <c r="K11143" s="3">
        <v>1</v>
      </c>
      <c r="L11143" s="3" t="s">
        <v>3</v>
      </c>
      <c r="M11143" s="3" t="s">
        <v>4608</v>
      </c>
      <c r="N11143" s="3" t="s">
        <v>2056</v>
      </c>
      <c r="O11143" s="1">
        <v>783</v>
      </c>
      <c r="P11143" s="3">
        <v>1</v>
      </c>
      <c r="Q11143" s="10">
        <v>1</v>
      </c>
    </row>
    <row r="11144" spans="2:17" ht="15">
      <c r="B11144" s="10" t="str">
        <f t="shared" si="704"/>
        <v>ماسك N95) FFP2 )0</v>
      </c>
      <c r="C11144" s="10" t="str">
        <f t="shared" si="705"/>
        <v>ماسك N95) FFP2 )1404/08/30608</v>
      </c>
      <c r="D11144" s="10" t="str">
        <f>IFERROR(IF(تحویلی!$E$1="","",IF(NOSA!O11144=تحویلی!$E$1,تحویلی!$E$1&amp;COUNTIF(NOSA!$O$1:O11144,تحویلی!$E$1),"")),"")</f>
        <v/>
      </c>
      <c r="E11144" s="10" t="str">
        <f t="shared" si="706"/>
        <v>10960608</v>
      </c>
      <c r="F11144" s="10" t="str">
        <f>IFERROR(VLOOKUP(I11144,DATABASE!$N:$O,2,FALSE),"")</f>
        <v>ماسك N95) FFP2 )</v>
      </c>
      <c r="G11144" s="3" t="s">
        <v>4408</v>
      </c>
      <c r="H11144" s="3">
        <v>10960</v>
      </c>
      <c r="I11144" s="3" t="s">
        <v>1469</v>
      </c>
      <c r="J11144" s="3" t="s">
        <v>4614</v>
      </c>
      <c r="K11144" s="3">
        <v>40</v>
      </c>
      <c r="L11144" s="3" t="s">
        <v>8</v>
      </c>
      <c r="M11144" s="3" t="s">
        <v>102</v>
      </c>
      <c r="N11144" s="3" t="s">
        <v>1957</v>
      </c>
      <c r="O11144" s="1">
        <v>608</v>
      </c>
      <c r="P11144" s="3">
        <v>0</v>
      </c>
      <c r="Q11144" s="10">
        <v>0</v>
      </c>
    </row>
    <row r="11145" spans="2:17" ht="15">
      <c r="B11145" s="10" t="str">
        <f t="shared" si="704"/>
        <v>ماسك بهداشتي يكبار مصرف0</v>
      </c>
      <c r="C11145" s="10" t="str">
        <f t="shared" si="705"/>
        <v>ماسك بهداشتي يكبار مصرف1404/08/30608</v>
      </c>
      <c r="D11145" s="10" t="str">
        <f>IFERROR(IF(تحویلی!$E$1="","",IF(NOSA!O11145=تحویلی!$E$1,تحویلی!$E$1&amp;COUNTIF(NOSA!$O$1:O11145,تحویلی!$E$1),"")),"")</f>
        <v/>
      </c>
      <c r="E11145" s="10" t="str">
        <f t="shared" si="706"/>
        <v>10960608</v>
      </c>
      <c r="F11145" s="10" t="str">
        <f>IFERROR(VLOOKUP(I11145,DATABASE!$N:$O,2,FALSE),"")</f>
        <v>ماسك بهداشتي يكبار مصرف</v>
      </c>
      <c r="G11145" s="3" t="s">
        <v>4408</v>
      </c>
      <c r="H11145" s="3">
        <v>10960</v>
      </c>
      <c r="I11145" s="3" t="s">
        <v>1761</v>
      </c>
      <c r="J11145" s="3" t="s">
        <v>4861</v>
      </c>
      <c r="K11145" s="3">
        <v>100</v>
      </c>
      <c r="L11145" s="3" t="s">
        <v>8</v>
      </c>
      <c r="M11145" s="3" t="s">
        <v>102</v>
      </c>
      <c r="N11145" s="3" t="s">
        <v>1957</v>
      </c>
      <c r="O11145" s="1">
        <v>608</v>
      </c>
      <c r="P11145" s="3">
        <v>0</v>
      </c>
      <c r="Q11145" s="10">
        <v>0</v>
      </c>
    </row>
    <row r="11146" spans="2:17" ht="20.25" customHeight="1">
      <c r="B11146" s="10" t="str">
        <f t="shared" ref="B11146:B11176" si="708">F11146&amp;Q11146</f>
        <v>چكمه ايمني نسوز718</v>
      </c>
      <c r="C11146" s="10" t="str">
        <f t="shared" ref="C11146:C11176" si="709">F11146&amp;G11146&amp;O11146</f>
        <v>چكمه ايمني نسوز1404/09/01718</v>
      </c>
      <c r="D11146" s="10" t="str">
        <f>IFERROR(IF(تحویلی!$E$1="","",IF(NOSA!O11146=تحویلی!$E$1,تحویلی!$E$1&amp;COUNTIF(NOSA!$O$1:O11146,تحویلی!$E$1),"")),"")</f>
        <v/>
      </c>
      <c r="E11146" s="10" t="str">
        <f t="shared" ref="E11146:E11176" si="710">H11146&amp;O11146</f>
        <v>10976718</v>
      </c>
      <c r="F11146" s="10" t="str">
        <f>IFERROR(VLOOKUP(I11146,DATABASE!$N:$O,2,FALSE),"")</f>
        <v>چكمه ايمني نسوز</v>
      </c>
      <c r="G11146" s="3" t="s">
        <v>4409</v>
      </c>
      <c r="H11146" s="3">
        <v>10976</v>
      </c>
      <c r="I11146" s="3" t="s">
        <v>1749</v>
      </c>
      <c r="J11146" s="3" t="s">
        <v>4750</v>
      </c>
      <c r="K11146" s="3">
        <v>1</v>
      </c>
      <c r="L11146" s="3" t="s">
        <v>3</v>
      </c>
      <c r="M11146" s="3" t="s">
        <v>19</v>
      </c>
      <c r="N11146" s="3" t="s">
        <v>4695</v>
      </c>
      <c r="O11146" s="3">
        <v>718</v>
      </c>
      <c r="P11146" s="3">
        <v>1</v>
      </c>
      <c r="Q11146" s="10">
        <f t="shared" ref="Q11146:Q11171" si="711">VALUE(O11146)</f>
        <v>718</v>
      </c>
    </row>
    <row r="11147" spans="2:17" ht="20.25" customHeight="1">
      <c r="B11147" s="10" t="str">
        <f t="shared" si="708"/>
        <v>دستكش ضد برش سبك848</v>
      </c>
      <c r="C11147" s="10" t="str">
        <f t="shared" si="709"/>
        <v>دستكش ضد برش سبك1404/09/01848</v>
      </c>
      <c r="D11147" s="10" t="str">
        <f>IFERROR(IF(تحویلی!$E$1="","",IF(NOSA!O11147=تحویلی!$E$1,تحویلی!$E$1&amp;COUNTIF(NOSA!$O$1:O11147,تحویلی!$E$1),"")),"")</f>
        <v/>
      </c>
      <c r="E11147" s="10" t="str">
        <f t="shared" si="710"/>
        <v>10988848</v>
      </c>
      <c r="F11147" s="10" t="str">
        <f>IFERROR(VLOOKUP(I11147,DATABASE!$N:$O,2,FALSE),"")</f>
        <v>دستكش ضد برش سبك</v>
      </c>
      <c r="G11147" s="3" t="s">
        <v>4409</v>
      </c>
      <c r="H11147" s="3">
        <v>10988</v>
      </c>
      <c r="I11147" s="3" t="s">
        <v>1442</v>
      </c>
      <c r="J11147" s="3" t="s">
        <v>4602</v>
      </c>
      <c r="K11147" s="3">
        <v>1</v>
      </c>
      <c r="L11147" s="3" t="s">
        <v>3</v>
      </c>
      <c r="M11147" s="3" t="s">
        <v>4603</v>
      </c>
      <c r="N11147" s="3" t="s">
        <v>4626</v>
      </c>
      <c r="O11147" s="3">
        <v>848</v>
      </c>
      <c r="P11147" s="3">
        <v>1</v>
      </c>
      <c r="Q11147" s="10">
        <f t="shared" si="711"/>
        <v>848</v>
      </c>
    </row>
    <row r="11148" spans="2:17" ht="20.25" customHeight="1">
      <c r="B11148" s="10" t="str">
        <f t="shared" si="708"/>
        <v>دستكش ضد برش سبك717</v>
      </c>
      <c r="C11148" s="10" t="str">
        <f t="shared" si="709"/>
        <v>دستكش ضد برش سبك1404/09/01717</v>
      </c>
      <c r="D11148" s="10" t="str">
        <f>IFERROR(IF(تحویلی!$E$1="","",IF(NOSA!O11148=تحویلی!$E$1,تحویلی!$E$1&amp;COUNTIF(NOSA!$O$1:O11148,تحویلی!$E$1),"")),"")</f>
        <v/>
      </c>
      <c r="E11148" s="10" t="str">
        <f t="shared" si="710"/>
        <v>10988717</v>
      </c>
      <c r="F11148" s="10" t="str">
        <f>IFERROR(VLOOKUP(I11148,DATABASE!$N:$O,2,FALSE),"")</f>
        <v>دستكش ضد برش سبك</v>
      </c>
      <c r="G11148" s="3" t="s">
        <v>4409</v>
      </c>
      <c r="H11148" s="3">
        <v>10988</v>
      </c>
      <c r="I11148" s="3" t="s">
        <v>1442</v>
      </c>
      <c r="J11148" s="3" t="s">
        <v>4602</v>
      </c>
      <c r="K11148" s="3">
        <v>1</v>
      </c>
      <c r="L11148" s="3" t="s">
        <v>3</v>
      </c>
      <c r="M11148" s="3" t="s">
        <v>4603</v>
      </c>
      <c r="N11148" s="3" t="s">
        <v>4757</v>
      </c>
      <c r="O11148" s="3">
        <v>717</v>
      </c>
      <c r="P11148" s="3">
        <v>1</v>
      </c>
      <c r="Q11148" s="10">
        <f t="shared" si="711"/>
        <v>717</v>
      </c>
    </row>
    <row r="11149" spans="2:17" ht="20.25" customHeight="1">
      <c r="B11149" s="10" t="str">
        <f t="shared" si="708"/>
        <v>شيشه مات ماسك جوشكاري893</v>
      </c>
      <c r="C11149" s="10" t="str">
        <f t="shared" si="709"/>
        <v>شيشه مات ماسك جوشكاري1404/09/01893</v>
      </c>
      <c r="D11149" s="10" t="str">
        <f>IFERROR(IF(تحویلی!$E$1="","",IF(NOSA!O11149=تحویلی!$E$1,تحویلی!$E$1&amp;COUNTIF(NOSA!$O$1:O11149,تحویلی!$E$1),"")),"")</f>
        <v/>
      </c>
      <c r="E11149" s="10" t="str">
        <f t="shared" si="710"/>
        <v>10989893</v>
      </c>
      <c r="F11149" s="10" t="str">
        <f>IFERROR(VLOOKUP(I11149,DATABASE!$N:$O,2,FALSE),"")</f>
        <v>شيشه مات ماسك جوشكاري</v>
      </c>
      <c r="G11149" s="3" t="s">
        <v>4409</v>
      </c>
      <c r="H11149" s="3">
        <v>10989</v>
      </c>
      <c r="I11149" s="3" t="s">
        <v>1507</v>
      </c>
      <c r="J11149" s="3" t="s">
        <v>4641</v>
      </c>
      <c r="K11149" s="3">
        <v>1</v>
      </c>
      <c r="L11149" s="3" t="s">
        <v>8</v>
      </c>
      <c r="M11149" s="3" t="s">
        <v>5096</v>
      </c>
      <c r="N11149" s="3" t="s">
        <v>3490</v>
      </c>
      <c r="O11149" s="3">
        <v>893</v>
      </c>
      <c r="P11149" s="3">
        <v>0</v>
      </c>
      <c r="Q11149" s="10">
        <f t="shared" si="711"/>
        <v>893</v>
      </c>
    </row>
    <row r="11150" spans="2:17" ht="20.25" customHeight="1">
      <c r="B11150" s="10" t="str">
        <f t="shared" si="708"/>
        <v>شيشه ماسك جوشكاري ساده893</v>
      </c>
      <c r="C11150" s="10" t="str">
        <f t="shared" si="709"/>
        <v>شيشه ماسك جوشكاري ساده1404/09/01893</v>
      </c>
      <c r="D11150" s="10" t="str">
        <f>IFERROR(IF(تحویلی!$E$1="","",IF(NOSA!O11150=تحویلی!$E$1,تحویلی!$E$1&amp;COUNTIF(NOSA!$O$1:O11150,تحویلی!$E$1),"")),"")</f>
        <v/>
      </c>
      <c r="E11150" s="10" t="str">
        <f t="shared" si="710"/>
        <v>10989893</v>
      </c>
      <c r="F11150" s="10" t="str">
        <f>IFERROR(VLOOKUP(I11150,DATABASE!$N:$O,2,FALSE),"")</f>
        <v>شيشه ماسك جوشكاري ساده</v>
      </c>
      <c r="G11150" s="3" t="s">
        <v>4409</v>
      </c>
      <c r="H11150" s="3">
        <v>10989</v>
      </c>
      <c r="I11150" s="3" t="s">
        <v>1548</v>
      </c>
      <c r="J11150" s="3" t="s">
        <v>4668</v>
      </c>
      <c r="K11150" s="3">
        <v>2</v>
      </c>
      <c r="L11150" s="3" t="s">
        <v>8</v>
      </c>
      <c r="M11150" s="3" t="s">
        <v>5096</v>
      </c>
      <c r="N11150" s="3" t="s">
        <v>3490</v>
      </c>
      <c r="O11150" s="3">
        <v>893</v>
      </c>
      <c r="P11150" s="3">
        <v>0</v>
      </c>
      <c r="Q11150" s="10">
        <f t="shared" si="711"/>
        <v>893</v>
      </c>
    </row>
    <row r="11151" spans="2:17" ht="20.25" customHeight="1">
      <c r="B11151" s="10" t="str">
        <f t="shared" si="708"/>
        <v>دستكش ضد برش سبك31</v>
      </c>
      <c r="C11151" s="10" t="str">
        <f t="shared" si="709"/>
        <v>دستكش ضد برش سبك1404/09/0131</v>
      </c>
      <c r="D11151" s="10" t="str">
        <f>IFERROR(IF(تحویلی!$E$1="","",IF(NOSA!O11151=تحویلی!$E$1,تحویلی!$E$1&amp;COUNTIF(NOSA!$O$1:O11151,تحویلی!$E$1),"")),"")</f>
        <v/>
      </c>
      <c r="E11151" s="10" t="str">
        <f t="shared" si="710"/>
        <v>1100931</v>
      </c>
      <c r="F11151" s="10" t="str">
        <f>IFERROR(VLOOKUP(I11151,DATABASE!$N:$O,2,FALSE),"")</f>
        <v>دستكش ضد برش سبك</v>
      </c>
      <c r="G11151" s="3" t="s">
        <v>4409</v>
      </c>
      <c r="H11151" s="3">
        <v>11009</v>
      </c>
      <c r="I11151" s="3" t="s">
        <v>1442</v>
      </c>
      <c r="J11151" s="3" t="s">
        <v>4602</v>
      </c>
      <c r="K11151" s="3">
        <v>1</v>
      </c>
      <c r="L11151" s="3" t="s">
        <v>3</v>
      </c>
      <c r="M11151" s="3" t="s">
        <v>4623</v>
      </c>
      <c r="N11151" s="3" t="s">
        <v>1030</v>
      </c>
      <c r="O11151" s="3">
        <v>31</v>
      </c>
      <c r="P11151" s="3">
        <v>1</v>
      </c>
      <c r="Q11151" s="10">
        <f t="shared" si="711"/>
        <v>31</v>
      </c>
    </row>
    <row r="11152" spans="2:17" ht="20.25" customHeight="1">
      <c r="B11152" s="10" t="str">
        <f t="shared" si="708"/>
        <v>دستكش ضد برش سبك460</v>
      </c>
      <c r="C11152" s="10" t="str">
        <f t="shared" si="709"/>
        <v>دستكش ضد برش سبك1404/09/01460</v>
      </c>
      <c r="D11152" s="10" t="str">
        <f>IFERROR(IF(تحویلی!$E$1="","",IF(NOSA!O11152=تحویلی!$E$1,تحویلی!$E$1&amp;COUNTIF(NOSA!$O$1:O11152,تحویلی!$E$1),"")),"")</f>
        <v/>
      </c>
      <c r="E11152" s="10" t="str">
        <f t="shared" si="710"/>
        <v>11010460</v>
      </c>
      <c r="F11152" s="10" t="str">
        <f>IFERROR(VLOOKUP(I11152,DATABASE!$N:$O,2,FALSE),"")</f>
        <v>دستكش ضد برش سبك</v>
      </c>
      <c r="G11152" s="3" t="s">
        <v>4409</v>
      </c>
      <c r="H11152" s="3">
        <v>11010</v>
      </c>
      <c r="I11152" s="3" t="s">
        <v>1442</v>
      </c>
      <c r="J11152" s="3" t="s">
        <v>4602</v>
      </c>
      <c r="K11152" s="3">
        <v>1</v>
      </c>
      <c r="L11152" s="3" t="s">
        <v>3</v>
      </c>
      <c r="M11152" s="3" t="s">
        <v>4603</v>
      </c>
      <c r="N11152" s="3" t="s">
        <v>1302</v>
      </c>
      <c r="O11152" s="3">
        <v>460</v>
      </c>
      <c r="P11152" s="3">
        <v>1</v>
      </c>
      <c r="Q11152" s="10">
        <f t="shared" si="711"/>
        <v>460</v>
      </c>
    </row>
    <row r="11153" spans="2:17" ht="20.25" customHeight="1">
      <c r="B11153" s="10" t="str">
        <f t="shared" si="708"/>
        <v>كلاه ايمني نقابدار233</v>
      </c>
      <c r="C11153" s="10" t="str">
        <f t="shared" si="709"/>
        <v>كلاه ايمني نقابدار1404/09/01233</v>
      </c>
      <c r="D11153" s="10" t="str">
        <f>IFERROR(IF(تحویلی!$E$1="","",IF(NOSA!O11153=تحویلی!$E$1,تحویلی!$E$1&amp;COUNTIF(NOSA!$O$1:O11153,تحویلی!$E$1),"")),"")</f>
        <v/>
      </c>
      <c r="E11153" s="10" t="str">
        <f t="shared" si="710"/>
        <v>11011233</v>
      </c>
      <c r="F11153" s="10" t="str">
        <f>IFERROR(VLOOKUP(I11153,DATABASE!$N:$O,2,FALSE),"")</f>
        <v>كلاه ايمني نقابدار</v>
      </c>
      <c r="G11153" s="3" t="s">
        <v>4409</v>
      </c>
      <c r="H11153" s="3">
        <v>11011</v>
      </c>
      <c r="I11153" s="3" t="s">
        <v>2289</v>
      </c>
      <c r="J11153" s="3" t="s">
        <v>4742</v>
      </c>
      <c r="K11153" s="3">
        <v>1</v>
      </c>
      <c r="L11153" s="3" t="s">
        <v>8</v>
      </c>
      <c r="M11153" s="3" t="s">
        <v>25</v>
      </c>
      <c r="N11153" s="3" t="s">
        <v>1881</v>
      </c>
      <c r="O11153" s="3">
        <v>233</v>
      </c>
      <c r="P11153" s="3">
        <v>0</v>
      </c>
      <c r="Q11153" s="10">
        <f t="shared" si="711"/>
        <v>233</v>
      </c>
    </row>
    <row r="11154" spans="2:17" ht="20.25" customHeight="1">
      <c r="B11154" s="10" t="str">
        <f t="shared" si="708"/>
        <v>پيشبند نسوز چرمي130</v>
      </c>
      <c r="C11154" s="10" t="str">
        <f t="shared" si="709"/>
        <v>پيشبند نسوز چرمي1404/09/01130</v>
      </c>
      <c r="D11154" s="10" t="str">
        <f>IFERROR(IF(تحویلی!$E$1="","",IF(NOSA!O11154=تحویلی!$E$1,تحویلی!$E$1&amp;COUNTIF(NOSA!$O$1:O11154,تحویلی!$E$1),"")),"")</f>
        <v/>
      </c>
      <c r="E11154" s="10" t="str">
        <f t="shared" si="710"/>
        <v>11019130</v>
      </c>
      <c r="F11154" s="10" t="str">
        <f>IFERROR(VLOOKUP(I11154,DATABASE!$N:$O,2,FALSE),"")</f>
        <v>پيشبند نسوز چرمي</v>
      </c>
      <c r="G11154" s="3" t="s">
        <v>4409</v>
      </c>
      <c r="H11154" s="3">
        <v>11019</v>
      </c>
      <c r="I11154" s="3" t="s">
        <v>1459</v>
      </c>
      <c r="J11154" s="3" t="s">
        <v>4691</v>
      </c>
      <c r="K11154" s="3">
        <v>1</v>
      </c>
      <c r="L11154" s="3" t="s">
        <v>8</v>
      </c>
      <c r="M11154" s="3" t="s">
        <v>19</v>
      </c>
      <c r="N11154" s="3" t="s">
        <v>4674</v>
      </c>
      <c r="O11154" s="3">
        <v>130</v>
      </c>
      <c r="P11154" s="3">
        <v>1</v>
      </c>
      <c r="Q11154" s="10">
        <f t="shared" si="711"/>
        <v>130</v>
      </c>
    </row>
    <row r="11155" spans="2:17" ht="20.25" customHeight="1">
      <c r="B11155" s="10" t="str">
        <f t="shared" si="708"/>
        <v>دستكش ساق بلند نسوز88</v>
      </c>
      <c r="C11155" s="10" t="str">
        <f t="shared" si="709"/>
        <v>دستكش ساق بلند نسوز1404/09/0188</v>
      </c>
      <c r="D11155" s="10" t="str">
        <f>IFERROR(IF(تحویلی!$E$1="","",IF(NOSA!O11155=تحویلی!$E$1,تحویلی!$E$1&amp;COUNTIF(NOSA!$O$1:O11155,تحویلی!$E$1),"")),"")</f>
        <v/>
      </c>
      <c r="E11155" s="10" t="str">
        <f t="shared" si="710"/>
        <v>1101988</v>
      </c>
      <c r="F11155" s="10" t="str">
        <f>IFERROR(VLOOKUP(I11155,DATABASE!$N:$O,2,FALSE),"")</f>
        <v>دستكش ساق بلند نسوز</v>
      </c>
      <c r="G11155" s="3" t="s">
        <v>4409</v>
      </c>
      <c r="H11155" s="3">
        <v>11019</v>
      </c>
      <c r="I11155" s="3" t="s">
        <v>1461</v>
      </c>
      <c r="J11155" s="3" t="s">
        <v>4643</v>
      </c>
      <c r="K11155" s="3">
        <v>1</v>
      </c>
      <c r="L11155" s="3" t="s">
        <v>3</v>
      </c>
      <c r="M11155" s="3" t="s">
        <v>19</v>
      </c>
      <c r="N11155" s="3" t="s">
        <v>4607</v>
      </c>
      <c r="O11155" s="3">
        <v>88</v>
      </c>
      <c r="P11155" s="3">
        <v>1</v>
      </c>
      <c r="Q11155" s="10">
        <f t="shared" si="711"/>
        <v>88</v>
      </c>
    </row>
    <row r="11156" spans="2:17" ht="20.25" customHeight="1">
      <c r="B11156" s="10" t="str">
        <f t="shared" si="708"/>
        <v>954</v>
      </c>
      <c r="C11156" s="10" t="str">
        <f t="shared" si="709"/>
        <v>1404/09/02954</v>
      </c>
      <c r="D11156" s="10" t="str">
        <f>IFERROR(IF(تحویلی!$E$1="","",IF(NOSA!O11156=تحویلی!$E$1,تحویلی!$E$1&amp;COUNTIF(NOSA!$O$1:O11156,تحویلی!$E$1),"")),"")</f>
        <v/>
      </c>
      <c r="E11156" s="10" t="str">
        <f t="shared" si="710"/>
        <v>11029954</v>
      </c>
      <c r="F11156" s="10" t="str">
        <f>IFERROR(VLOOKUP(I11156,DATABASE!$N:$O,2,FALSE),"")</f>
        <v/>
      </c>
      <c r="G11156" s="3" t="s">
        <v>4410</v>
      </c>
      <c r="H11156" s="3">
        <v>11029</v>
      </c>
      <c r="I11156" s="3" t="s">
        <v>3559</v>
      </c>
      <c r="J11156" s="3" t="s">
        <v>4625</v>
      </c>
      <c r="K11156" s="3">
        <v>1</v>
      </c>
      <c r="L11156" s="3" t="s">
        <v>8</v>
      </c>
      <c r="M11156" s="3" t="s">
        <v>4603</v>
      </c>
      <c r="N11156" s="3" t="s">
        <v>4696</v>
      </c>
      <c r="O11156" s="3">
        <v>954</v>
      </c>
      <c r="P11156" s="3">
        <v>1</v>
      </c>
      <c r="Q11156" s="10">
        <f t="shared" si="711"/>
        <v>954</v>
      </c>
    </row>
    <row r="11157" spans="2:17" ht="20.25" customHeight="1">
      <c r="B11157" s="10" t="str">
        <f t="shared" si="708"/>
        <v>شيشه مات ماسك جوشكاري582</v>
      </c>
      <c r="C11157" s="10" t="str">
        <f t="shared" si="709"/>
        <v>شيشه مات ماسك جوشكاري1404/09/02582</v>
      </c>
      <c r="D11157" s="10" t="str">
        <f>IFERROR(IF(تحویلی!$E$1="","",IF(NOSA!O11157=تحویلی!$E$1,تحویلی!$E$1&amp;COUNTIF(NOSA!$O$1:O11157,تحویلی!$E$1),"")),"")</f>
        <v/>
      </c>
      <c r="E11157" s="10" t="str">
        <f t="shared" si="710"/>
        <v>11031582</v>
      </c>
      <c r="F11157" s="10" t="str">
        <f>IFERROR(VLOOKUP(I11157,DATABASE!$N:$O,2,FALSE),"")</f>
        <v>شيشه مات ماسك جوشكاري</v>
      </c>
      <c r="G11157" s="3" t="s">
        <v>4410</v>
      </c>
      <c r="H11157" s="3">
        <v>11031</v>
      </c>
      <c r="I11157" s="3" t="s">
        <v>1507</v>
      </c>
      <c r="J11157" s="3" t="s">
        <v>4641</v>
      </c>
      <c r="K11157" s="3">
        <v>3</v>
      </c>
      <c r="L11157" s="3" t="s">
        <v>8</v>
      </c>
      <c r="M11157" s="3" t="s">
        <v>189</v>
      </c>
      <c r="N11157" s="3" t="s">
        <v>1951</v>
      </c>
      <c r="O11157" s="3">
        <v>582</v>
      </c>
      <c r="P11157" s="3">
        <v>0</v>
      </c>
      <c r="Q11157" s="10">
        <f t="shared" si="711"/>
        <v>582</v>
      </c>
    </row>
    <row r="11158" spans="2:17" ht="20.25" customHeight="1">
      <c r="B11158" s="10" t="str">
        <f t="shared" si="708"/>
        <v>عينك گاگل819</v>
      </c>
      <c r="C11158" s="10" t="str">
        <f t="shared" si="709"/>
        <v>عينك گاگل1404/09/02819</v>
      </c>
      <c r="D11158" s="10" t="str">
        <f>IFERROR(IF(تحویلی!$E$1="","",IF(NOSA!O11158=تحویلی!$E$1,تحویلی!$E$1&amp;COUNTIF(NOSA!$O$1:O11158,تحویلی!$E$1),"")),"")</f>
        <v/>
      </c>
      <c r="E11158" s="10" t="str">
        <f t="shared" si="710"/>
        <v>11036819</v>
      </c>
      <c r="F11158" s="10" t="str">
        <f>IFERROR(VLOOKUP(I11158,DATABASE!$N:$O,2,FALSE),"")</f>
        <v>عينك گاگل</v>
      </c>
      <c r="G11158" s="3" t="s">
        <v>4410</v>
      </c>
      <c r="H11158" s="3">
        <v>11036</v>
      </c>
      <c r="I11158" s="3" t="s">
        <v>1555</v>
      </c>
      <c r="J11158" s="3" t="s">
        <v>4796</v>
      </c>
      <c r="K11158" s="3">
        <v>1</v>
      </c>
      <c r="L11158" s="3" t="s">
        <v>8</v>
      </c>
      <c r="M11158" s="3" t="s">
        <v>19</v>
      </c>
      <c r="N11158" s="3" t="s">
        <v>4759</v>
      </c>
      <c r="O11158" s="3">
        <v>819</v>
      </c>
      <c r="P11158" s="3">
        <v>0</v>
      </c>
      <c r="Q11158" s="10">
        <f t="shared" si="711"/>
        <v>819</v>
      </c>
    </row>
    <row r="11159" spans="2:17" ht="20.25" customHeight="1">
      <c r="B11159" s="10" t="str">
        <f t="shared" si="708"/>
        <v>دستكش كف مواد سبك944</v>
      </c>
      <c r="C11159" s="10" t="str">
        <f t="shared" si="709"/>
        <v>دستكش كف مواد سبك1404/09/02944</v>
      </c>
      <c r="D11159" s="10" t="str">
        <f>IFERROR(IF(تحویلی!$E$1="","",IF(NOSA!O11159=تحویلی!$E$1,تحویلی!$E$1&amp;COUNTIF(NOSA!$O$1:O11159,تحویلی!$E$1),"")),"")</f>
        <v/>
      </c>
      <c r="E11159" s="10" t="str">
        <f t="shared" si="710"/>
        <v>11037944</v>
      </c>
      <c r="F11159" s="10" t="str">
        <f>IFERROR(VLOOKUP(I11159,DATABASE!$N:$O,2,FALSE),"")</f>
        <v>دستكش كف مواد سبك</v>
      </c>
      <c r="G11159" s="3" t="s">
        <v>4410</v>
      </c>
      <c r="H11159" s="3">
        <v>11037</v>
      </c>
      <c r="I11159" s="3" t="s">
        <v>1456</v>
      </c>
      <c r="J11159" s="3" t="s">
        <v>4605</v>
      </c>
      <c r="K11159" s="3">
        <v>1</v>
      </c>
      <c r="L11159" s="3" t="s">
        <v>3</v>
      </c>
      <c r="M11159" s="3" t="s">
        <v>4603</v>
      </c>
      <c r="N11159" s="3" t="s">
        <v>4035</v>
      </c>
      <c r="O11159" s="3">
        <v>944</v>
      </c>
      <c r="P11159" s="3">
        <v>1</v>
      </c>
      <c r="Q11159" s="10">
        <f t="shared" si="711"/>
        <v>944</v>
      </c>
    </row>
    <row r="11160" spans="2:17" ht="20.25" customHeight="1">
      <c r="B11160" s="10" t="str">
        <f t="shared" si="708"/>
        <v>بند كفش766</v>
      </c>
      <c r="C11160" s="10" t="str">
        <f t="shared" si="709"/>
        <v>بند كفش1404/09/02766</v>
      </c>
      <c r="D11160" s="10" t="str">
        <f>IFERROR(IF(تحویلی!$E$1="","",IF(NOSA!O11160=تحویلی!$E$1,تحویلی!$E$1&amp;COUNTIF(NOSA!$O$1:O11160,تحویلی!$E$1),"")),"")</f>
        <v/>
      </c>
      <c r="E11160" s="10" t="str">
        <f t="shared" si="710"/>
        <v>11038766</v>
      </c>
      <c r="F11160" s="10" t="str">
        <f>IFERROR(VLOOKUP(I11160,DATABASE!$N:$O,2,FALSE),"")</f>
        <v>بند كفش</v>
      </c>
      <c r="G11160" s="3" t="s">
        <v>4410</v>
      </c>
      <c r="H11160" s="3">
        <v>11038</v>
      </c>
      <c r="I11160" s="3" t="s">
        <v>1462</v>
      </c>
      <c r="J11160" s="3" t="s">
        <v>4707</v>
      </c>
      <c r="K11160" s="3">
        <v>1</v>
      </c>
      <c r="L11160" s="3" t="s">
        <v>3</v>
      </c>
      <c r="M11160" s="3" t="s">
        <v>4608</v>
      </c>
      <c r="N11160" s="3" t="s">
        <v>4804</v>
      </c>
      <c r="O11160" s="3">
        <v>766</v>
      </c>
      <c r="P11160" s="3">
        <v>0</v>
      </c>
      <c r="Q11160" s="10">
        <f t="shared" si="711"/>
        <v>766</v>
      </c>
    </row>
    <row r="11161" spans="2:17" ht="20.25" customHeight="1">
      <c r="B11161" s="10" t="str">
        <f t="shared" si="708"/>
        <v>لباس زير زمستاني- بلوز و شلوار624</v>
      </c>
      <c r="C11161" s="10" t="str">
        <f t="shared" si="709"/>
        <v>لباس زير زمستاني- بلوز و شلوار1404/09/02624</v>
      </c>
      <c r="D11161" s="10" t="str">
        <f>IFERROR(IF(تحویلی!$E$1="","",IF(NOSA!O11161=تحویلی!$E$1,تحویلی!$E$1&amp;COUNTIF(NOSA!$O$1:O11161,تحویلی!$E$1),"")),"")</f>
        <v/>
      </c>
      <c r="E11161" s="10" t="str">
        <f t="shared" si="710"/>
        <v>11060624</v>
      </c>
      <c r="F11161" s="10" t="str">
        <f>IFERROR(VLOOKUP(I11161,DATABASE!$N:$O,2,FALSE),"")</f>
        <v>لباس زير زمستاني- بلوز و شلوار</v>
      </c>
      <c r="G11161" s="3" t="s">
        <v>4410</v>
      </c>
      <c r="H11161" s="3">
        <v>11060</v>
      </c>
      <c r="I11161" s="3" t="s">
        <v>2361</v>
      </c>
      <c r="J11161" s="3" t="s">
        <v>5002</v>
      </c>
      <c r="K11161" s="3">
        <v>1</v>
      </c>
      <c r="L11161" s="3" t="s">
        <v>28</v>
      </c>
      <c r="M11161" s="3" t="s">
        <v>25</v>
      </c>
      <c r="N11161" s="3" t="s">
        <v>4917</v>
      </c>
      <c r="O11161" s="3">
        <v>624</v>
      </c>
      <c r="P11161" s="3">
        <v>1</v>
      </c>
      <c r="Q11161" s="10">
        <f t="shared" si="711"/>
        <v>624</v>
      </c>
    </row>
    <row r="11162" spans="2:17" ht="20.25" customHeight="1">
      <c r="B11162" s="10" t="str">
        <f t="shared" si="708"/>
        <v>دستكش ضد برش سبك845</v>
      </c>
      <c r="C11162" s="10" t="str">
        <f t="shared" si="709"/>
        <v>دستكش ضد برش سبك1404/09/02845</v>
      </c>
      <c r="D11162" s="10" t="str">
        <f>IFERROR(IF(تحویلی!$E$1="","",IF(NOSA!O11162=تحویلی!$E$1,تحویلی!$E$1&amp;COUNTIF(NOSA!$O$1:O11162,تحویلی!$E$1),"")),"")</f>
        <v/>
      </c>
      <c r="E11162" s="10" t="str">
        <f t="shared" si="710"/>
        <v>11061845</v>
      </c>
      <c r="F11162" s="10" t="str">
        <f>IFERROR(VLOOKUP(I11162,DATABASE!$N:$O,2,FALSE),"")</f>
        <v>دستكش ضد برش سبك</v>
      </c>
      <c r="G11162" s="3" t="s">
        <v>4410</v>
      </c>
      <c r="H11162" s="3">
        <v>11061</v>
      </c>
      <c r="I11162" s="3" t="s">
        <v>1442</v>
      </c>
      <c r="J11162" s="3" t="s">
        <v>4602</v>
      </c>
      <c r="K11162" s="3">
        <v>1</v>
      </c>
      <c r="L11162" s="3" t="s">
        <v>3</v>
      </c>
      <c r="M11162" s="3" t="s">
        <v>4603</v>
      </c>
      <c r="N11162" s="3" t="s">
        <v>2715</v>
      </c>
      <c r="O11162" s="3">
        <v>845</v>
      </c>
      <c r="P11162" s="3">
        <v>1</v>
      </c>
      <c r="Q11162" s="10">
        <f t="shared" si="711"/>
        <v>845</v>
      </c>
    </row>
    <row r="11163" spans="2:17" ht="20.25" customHeight="1">
      <c r="B11163" s="10" t="str">
        <f t="shared" si="708"/>
        <v>پوتين ايمني نسوز313</v>
      </c>
      <c r="C11163" s="10" t="str">
        <f t="shared" si="709"/>
        <v>پوتين ايمني نسوز1404/09/02313</v>
      </c>
      <c r="D11163" s="10" t="str">
        <f>IFERROR(IF(تحویلی!$E$1="","",IF(NOSA!O11163=تحویلی!$E$1,تحویلی!$E$1&amp;COUNTIF(NOSA!$O$1:O11163,تحویلی!$E$1),"")),"")</f>
        <v/>
      </c>
      <c r="E11163" s="10" t="str">
        <f t="shared" si="710"/>
        <v>11066313</v>
      </c>
      <c r="F11163" s="10" t="str">
        <f>IFERROR(VLOOKUP(I11163,DATABASE!$N:$O,2,FALSE),"")</f>
        <v>پوتين ايمني نسوز</v>
      </c>
      <c r="G11163" s="3" t="s">
        <v>4410</v>
      </c>
      <c r="H11163" s="3">
        <v>11066</v>
      </c>
      <c r="I11163" s="3" t="s">
        <v>1528</v>
      </c>
      <c r="J11163" s="3" t="s">
        <v>4725</v>
      </c>
      <c r="K11163" s="3">
        <v>1</v>
      </c>
      <c r="L11163" s="3" t="s">
        <v>3</v>
      </c>
      <c r="M11163" s="3" t="s">
        <v>4623</v>
      </c>
      <c r="N11163" s="3" t="s">
        <v>4649</v>
      </c>
      <c r="O11163" s="3">
        <v>313</v>
      </c>
      <c r="P11163" s="3">
        <v>1</v>
      </c>
      <c r="Q11163" s="10">
        <f t="shared" si="711"/>
        <v>313</v>
      </c>
    </row>
    <row r="11164" spans="2:17" ht="20.25" customHeight="1">
      <c r="B11164" s="10" t="str">
        <f t="shared" si="708"/>
        <v>145</v>
      </c>
      <c r="C11164" s="10" t="str">
        <f t="shared" si="709"/>
        <v>1404/09/02145</v>
      </c>
      <c r="D11164" s="10" t="str">
        <f>IFERROR(IF(تحویلی!$E$1="","",IF(NOSA!O11164=تحویلی!$E$1,تحویلی!$E$1&amp;COUNTIF(NOSA!$O$1:O11164,تحویلی!$E$1),"")),"")</f>
        <v/>
      </c>
      <c r="E11164" s="10" t="str">
        <f t="shared" si="710"/>
        <v>11067145</v>
      </c>
      <c r="F11164" s="10" t="str">
        <f>IFERROR(VLOOKUP(I11164,DATABASE!$N:$O,2,FALSE),"")</f>
        <v/>
      </c>
      <c r="G11164" s="3" t="s">
        <v>4410</v>
      </c>
      <c r="H11164" s="3">
        <v>11067</v>
      </c>
      <c r="I11164" s="3" t="s">
        <v>2743</v>
      </c>
      <c r="J11164" s="3" t="s">
        <v>4791</v>
      </c>
      <c r="K11164" s="3">
        <v>1</v>
      </c>
      <c r="L11164" s="3" t="s">
        <v>3</v>
      </c>
      <c r="M11164" s="3" t="s">
        <v>4608</v>
      </c>
      <c r="N11164" s="3" t="s">
        <v>1859</v>
      </c>
      <c r="O11164" s="3">
        <v>145</v>
      </c>
      <c r="P11164" s="3">
        <v>1</v>
      </c>
      <c r="Q11164" s="10">
        <f t="shared" si="711"/>
        <v>145</v>
      </c>
    </row>
    <row r="11165" spans="2:17" ht="20.25" customHeight="1">
      <c r="B11165" s="10" t="str">
        <f t="shared" si="708"/>
        <v>لباس زير زمستاني- بلوز و شلوار961</v>
      </c>
      <c r="C11165" s="10" t="str">
        <f t="shared" si="709"/>
        <v>لباس زير زمستاني- بلوز و شلوار1404/09/02961</v>
      </c>
      <c r="D11165" s="10" t="str">
        <f>IFERROR(IF(تحویلی!$E$1="","",IF(NOSA!O11165=تحویلی!$E$1,تحویلی!$E$1&amp;COUNTIF(NOSA!$O$1:O11165,تحویلی!$E$1),"")),"")</f>
        <v/>
      </c>
      <c r="E11165" s="10" t="str">
        <f t="shared" si="710"/>
        <v>11068961</v>
      </c>
      <c r="F11165" s="10" t="str">
        <f>IFERROR(VLOOKUP(I11165,DATABASE!$N:$O,2,FALSE),"")</f>
        <v>لباس زير زمستاني- بلوز و شلوار</v>
      </c>
      <c r="G11165" s="3" t="s">
        <v>4410</v>
      </c>
      <c r="H11165" s="3">
        <v>11068</v>
      </c>
      <c r="I11165" s="3" t="s">
        <v>2361</v>
      </c>
      <c r="J11165" s="3" t="s">
        <v>5002</v>
      </c>
      <c r="K11165" s="3">
        <v>1</v>
      </c>
      <c r="L11165" s="3" t="s">
        <v>28</v>
      </c>
      <c r="M11165" s="3" t="s">
        <v>4603</v>
      </c>
      <c r="N11165" s="3" t="s">
        <v>4876</v>
      </c>
      <c r="O11165" s="3">
        <v>961</v>
      </c>
      <c r="P11165" s="3">
        <v>0</v>
      </c>
      <c r="Q11165" s="10">
        <f t="shared" si="711"/>
        <v>961</v>
      </c>
    </row>
    <row r="11166" spans="2:17" ht="20.25" customHeight="1">
      <c r="B11166" s="10" t="str">
        <f t="shared" si="708"/>
        <v>لباس كار(بلوز و شلوار)697</v>
      </c>
      <c r="C11166" s="10" t="str">
        <f t="shared" si="709"/>
        <v>لباس كار(بلوز و شلوار)1404/09/02697</v>
      </c>
      <c r="D11166" s="10" t="str">
        <f>IFERROR(IF(تحویلی!$E$1="","",IF(NOSA!O11166=تحویلی!$E$1,تحویلی!$E$1&amp;COUNTIF(NOSA!$O$1:O11166,تحویلی!$E$1),"")),"")</f>
        <v/>
      </c>
      <c r="E11166" s="10" t="str">
        <f t="shared" si="710"/>
        <v>11070697</v>
      </c>
      <c r="F11166" s="10" t="str">
        <f>IFERROR(VLOOKUP(I11166,DATABASE!$N:$O,2,FALSE),"")</f>
        <v>لباس كار(بلوز و شلوار)</v>
      </c>
      <c r="G11166" s="3" t="s">
        <v>4410</v>
      </c>
      <c r="H11166" s="3">
        <v>11070</v>
      </c>
      <c r="I11166" s="3" t="s">
        <v>1644</v>
      </c>
      <c r="J11166" s="3" t="s">
        <v>4701</v>
      </c>
      <c r="K11166" s="3">
        <v>1</v>
      </c>
      <c r="L11166" s="3" t="s">
        <v>28</v>
      </c>
      <c r="M11166" s="3" t="s">
        <v>25</v>
      </c>
      <c r="N11166" s="3" t="s">
        <v>4793</v>
      </c>
      <c r="O11166" s="3">
        <v>697</v>
      </c>
      <c r="P11166" s="3">
        <v>1</v>
      </c>
      <c r="Q11166" s="10">
        <f t="shared" si="711"/>
        <v>697</v>
      </c>
    </row>
    <row r="11167" spans="2:17" ht="20.25" customHeight="1">
      <c r="B11167" s="10" t="str">
        <f t="shared" si="708"/>
        <v>كفش ايمني697</v>
      </c>
      <c r="C11167" s="10" t="str">
        <f t="shared" si="709"/>
        <v>كفش ايمني1404/09/02697</v>
      </c>
      <c r="D11167" s="10" t="str">
        <f>IFERROR(IF(تحویلی!$E$1="","",IF(NOSA!O11167=تحویلی!$E$1,تحویلی!$E$1&amp;COUNTIF(NOSA!$O$1:O11167,تحویلی!$E$1),"")),"")</f>
        <v/>
      </c>
      <c r="E11167" s="10" t="str">
        <f t="shared" si="710"/>
        <v>11070697</v>
      </c>
      <c r="F11167" s="10" t="str">
        <f>IFERROR(VLOOKUP(I11167,DATABASE!$N:$O,2,FALSE),"")</f>
        <v>كفش ايمني</v>
      </c>
      <c r="G11167" s="3" t="s">
        <v>4410</v>
      </c>
      <c r="H11167" s="3">
        <v>11070</v>
      </c>
      <c r="I11167" s="3" t="s">
        <v>1720</v>
      </c>
      <c r="J11167" s="3" t="s">
        <v>4627</v>
      </c>
      <c r="K11167" s="3">
        <v>1</v>
      </c>
      <c r="L11167" s="3" t="s">
        <v>3</v>
      </c>
      <c r="M11167" s="3" t="s">
        <v>25</v>
      </c>
      <c r="N11167" s="3" t="s">
        <v>4793</v>
      </c>
      <c r="O11167" s="3">
        <v>697</v>
      </c>
      <c r="P11167" s="3">
        <v>1</v>
      </c>
      <c r="Q11167" s="10">
        <f t="shared" si="711"/>
        <v>697</v>
      </c>
    </row>
    <row r="11168" spans="2:17" ht="20.25" customHeight="1">
      <c r="B11168" s="10" t="str">
        <f t="shared" si="708"/>
        <v>دستكش كف مواد سبك953</v>
      </c>
      <c r="C11168" s="10" t="str">
        <f t="shared" si="709"/>
        <v>دستكش كف مواد سبك1404/09/03953</v>
      </c>
      <c r="D11168" s="10" t="str">
        <f>IFERROR(IF(تحویلی!$E$1="","",IF(NOSA!O11168=تحویلی!$E$1,تحویلی!$E$1&amp;COUNTIF(NOSA!$O$1:O11168,تحویلی!$E$1),"")),"")</f>
        <v/>
      </c>
      <c r="E11168" s="10" t="str">
        <f t="shared" si="710"/>
        <v>11071953</v>
      </c>
      <c r="F11168" s="10" t="str">
        <f>IFERROR(VLOOKUP(I11168,DATABASE!$N:$O,2,FALSE),"")</f>
        <v>دستكش كف مواد سبك</v>
      </c>
      <c r="G11168" s="3" t="s">
        <v>4411</v>
      </c>
      <c r="H11168" s="3">
        <v>11071</v>
      </c>
      <c r="I11168" s="3" t="s">
        <v>1456</v>
      </c>
      <c r="J11168" s="3" t="s">
        <v>4605</v>
      </c>
      <c r="K11168" s="3">
        <v>1</v>
      </c>
      <c r="L11168" s="3" t="s">
        <v>3</v>
      </c>
      <c r="M11168" s="3" t="s">
        <v>4603</v>
      </c>
      <c r="N11168" s="3" t="s">
        <v>4663</v>
      </c>
      <c r="O11168" s="3">
        <v>953</v>
      </c>
      <c r="P11168" s="3">
        <v>1</v>
      </c>
      <c r="Q11168" s="10">
        <f t="shared" si="711"/>
        <v>953</v>
      </c>
    </row>
    <row r="11169" spans="2:17" ht="20.25" customHeight="1">
      <c r="B11169" s="10" t="str">
        <f t="shared" si="708"/>
        <v>دستكش ضد برش سبك580</v>
      </c>
      <c r="C11169" s="10" t="str">
        <f t="shared" si="709"/>
        <v>دستكش ضد برش سبك1404/09/03580</v>
      </c>
      <c r="D11169" s="10" t="str">
        <f>IFERROR(IF(تحویلی!$E$1="","",IF(NOSA!O11169=تحویلی!$E$1,تحویلی!$E$1&amp;COUNTIF(NOSA!$O$1:O11169,تحویلی!$E$1),"")),"")</f>
        <v/>
      </c>
      <c r="E11169" s="10" t="str">
        <f t="shared" si="710"/>
        <v>11079580</v>
      </c>
      <c r="F11169" s="10" t="str">
        <f>IFERROR(VLOOKUP(I11169,DATABASE!$N:$O,2,FALSE),"")</f>
        <v>دستكش ضد برش سبك</v>
      </c>
      <c r="G11169" s="3" t="s">
        <v>4411</v>
      </c>
      <c r="H11169" s="3">
        <v>11079</v>
      </c>
      <c r="I11169" s="3" t="s">
        <v>1442</v>
      </c>
      <c r="J11169" s="3" t="s">
        <v>4602</v>
      </c>
      <c r="K11169" s="3">
        <v>1</v>
      </c>
      <c r="L11169" s="3" t="s">
        <v>3</v>
      </c>
      <c r="M11169" s="3" t="s">
        <v>4603</v>
      </c>
      <c r="N11169" s="3" t="s">
        <v>4656</v>
      </c>
      <c r="O11169" s="3">
        <v>580</v>
      </c>
      <c r="P11169" s="3">
        <v>1</v>
      </c>
      <c r="Q11169" s="10">
        <f t="shared" si="711"/>
        <v>580</v>
      </c>
    </row>
    <row r="11170" spans="2:17" ht="20.25" customHeight="1">
      <c r="B11170" s="10" t="str">
        <f t="shared" si="708"/>
        <v>دستكش ضد برش سبك402</v>
      </c>
      <c r="C11170" s="10" t="str">
        <f t="shared" si="709"/>
        <v>دستكش ضد برش سبك1404/09/03402</v>
      </c>
      <c r="D11170" s="10" t="str">
        <f>IFERROR(IF(تحویلی!$E$1="","",IF(NOSA!O11170=تحویلی!$E$1,تحویلی!$E$1&amp;COUNTIF(NOSA!$O$1:O11170,تحویلی!$E$1),"")),"")</f>
        <v/>
      </c>
      <c r="E11170" s="10" t="str">
        <f t="shared" si="710"/>
        <v>11079402</v>
      </c>
      <c r="F11170" s="10" t="str">
        <f>IFERROR(VLOOKUP(I11170,DATABASE!$N:$O,2,FALSE),"")</f>
        <v>دستكش ضد برش سبك</v>
      </c>
      <c r="G11170" s="3" t="s">
        <v>4411</v>
      </c>
      <c r="H11170" s="3">
        <v>11079</v>
      </c>
      <c r="I11170" s="3" t="s">
        <v>1442</v>
      </c>
      <c r="J11170" s="3" t="s">
        <v>4602</v>
      </c>
      <c r="K11170" s="3">
        <v>1</v>
      </c>
      <c r="L11170" s="3" t="s">
        <v>3</v>
      </c>
      <c r="M11170" s="3" t="s">
        <v>4608</v>
      </c>
      <c r="N11170" s="3" t="s">
        <v>4683</v>
      </c>
      <c r="O11170" s="3">
        <v>402</v>
      </c>
      <c r="P11170" s="3">
        <v>1</v>
      </c>
      <c r="Q11170" s="10">
        <f t="shared" si="711"/>
        <v>402</v>
      </c>
    </row>
    <row r="11171" spans="2:17" ht="20.25" customHeight="1">
      <c r="B11171" s="10" t="str">
        <f t="shared" si="708"/>
        <v>لباس كار نسوز(بلوز و شلوار)601</v>
      </c>
      <c r="C11171" s="10" t="str">
        <f t="shared" si="709"/>
        <v>لباس كار نسوز(بلوز و شلوار)1404/09/03601</v>
      </c>
      <c r="D11171" s="10" t="str">
        <f>IFERROR(IF(تحویلی!$E$1="","",IF(NOSA!O11171=تحویلی!$E$1,تحویلی!$E$1&amp;COUNTIF(NOSA!$O$1:O11171,تحویلی!$E$1),"")),"")</f>
        <v/>
      </c>
      <c r="E11171" s="10" t="str">
        <f t="shared" si="710"/>
        <v>11080601</v>
      </c>
      <c r="F11171" s="10" t="str">
        <f>IFERROR(VLOOKUP(I11171,DATABASE!$N:$O,2,FALSE),"")</f>
        <v>لباس كار نسوز(بلوز و شلوار)</v>
      </c>
      <c r="G11171" s="3" t="s">
        <v>4411</v>
      </c>
      <c r="H11171" s="3">
        <v>11080</v>
      </c>
      <c r="I11171" s="3" t="s">
        <v>1663</v>
      </c>
      <c r="J11171" s="3" t="s">
        <v>4799</v>
      </c>
      <c r="K11171" s="3">
        <v>1</v>
      </c>
      <c r="L11171" s="3" t="s">
        <v>28</v>
      </c>
      <c r="M11171" s="3" t="s">
        <v>19</v>
      </c>
      <c r="N11171" s="3" t="s">
        <v>4999</v>
      </c>
      <c r="O11171" s="3">
        <v>601</v>
      </c>
      <c r="P11171" s="3">
        <v>1</v>
      </c>
      <c r="Q11171" s="10">
        <f t="shared" si="711"/>
        <v>601</v>
      </c>
    </row>
    <row r="11172" spans="2:17" ht="20.25" customHeight="1">
      <c r="B11172" s="10" t="str">
        <f t="shared" si="708"/>
        <v>لباس زير زمستاني- بلوز و شلوار601</v>
      </c>
      <c r="C11172" s="10" t="str">
        <f t="shared" si="709"/>
        <v>لباس زير زمستاني- بلوز و شلوار1404/09/03601</v>
      </c>
      <c r="D11172" s="10" t="str">
        <f>IFERROR(IF(تحویلی!$E$1="","",IF(NOSA!O11172=تحویلی!$E$1,تحویلی!$E$1&amp;COUNTIF(NOSA!$O$1:O11172,تحویلی!$E$1),"")),"")</f>
        <v/>
      </c>
      <c r="E11172" s="10" t="str">
        <f t="shared" si="710"/>
        <v>11080601</v>
      </c>
      <c r="F11172" s="10" t="str">
        <f>IFERROR(VLOOKUP(I11172,DATABASE!$N:$O,2,FALSE),"")</f>
        <v>لباس زير زمستاني- بلوز و شلوار</v>
      </c>
      <c r="G11172" s="3" t="s">
        <v>4411</v>
      </c>
      <c r="H11172" s="3">
        <v>11080</v>
      </c>
      <c r="I11172" s="3" t="s">
        <v>2361</v>
      </c>
      <c r="J11172" s="3" t="s">
        <v>5002</v>
      </c>
      <c r="K11172" s="3">
        <v>1</v>
      </c>
      <c r="L11172" s="3" t="s">
        <v>28</v>
      </c>
      <c r="M11172" s="3" t="s">
        <v>19</v>
      </c>
      <c r="N11172" s="3" t="s">
        <v>4999</v>
      </c>
      <c r="O11172" s="3">
        <v>601</v>
      </c>
      <c r="P11172" s="3">
        <v>1</v>
      </c>
      <c r="Q11172" s="10">
        <f t="shared" ref="Q11172:Q11235" si="712">VALUE(O11172)</f>
        <v>601</v>
      </c>
    </row>
    <row r="11173" spans="2:17" ht="20.25" customHeight="1">
      <c r="B11173" s="10" t="str">
        <f t="shared" si="708"/>
        <v>گوشي اير پلاگ606</v>
      </c>
      <c r="C11173" s="10" t="str">
        <f t="shared" si="709"/>
        <v>گوشي اير پلاگ1404/09/03606</v>
      </c>
      <c r="D11173" s="10" t="str">
        <f>IFERROR(IF(تحویلی!$E$1="","",IF(NOSA!O11173=تحویلی!$E$1,تحویلی!$E$1&amp;COUNTIF(NOSA!$O$1:O11173,تحویلی!$E$1),"")),"")</f>
        <v/>
      </c>
      <c r="E11173" s="10" t="str">
        <f t="shared" si="710"/>
        <v>11084606</v>
      </c>
      <c r="F11173" s="10" t="str">
        <f>IFERROR(VLOOKUP(I11173,DATABASE!$N:$O,2,FALSE),"")</f>
        <v>گوشي اير پلاگ</v>
      </c>
      <c r="G11173" s="3" t="s">
        <v>4411</v>
      </c>
      <c r="H11173" s="3">
        <v>11084</v>
      </c>
      <c r="I11173" s="3" t="s">
        <v>1581</v>
      </c>
      <c r="J11173" s="3" t="s">
        <v>4655</v>
      </c>
      <c r="K11173" s="3">
        <v>1</v>
      </c>
      <c r="L11173" s="3" t="s">
        <v>8</v>
      </c>
      <c r="M11173" s="3" t="s">
        <v>4608</v>
      </c>
      <c r="N11173" s="3" t="s">
        <v>2748</v>
      </c>
      <c r="O11173" s="3">
        <v>606</v>
      </c>
      <c r="P11173" s="3">
        <v>1</v>
      </c>
      <c r="Q11173" s="10">
        <f t="shared" si="712"/>
        <v>606</v>
      </c>
    </row>
    <row r="11174" spans="2:17" ht="20.25" customHeight="1">
      <c r="B11174" s="10" t="str">
        <f t="shared" si="708"/>
        <v>گوشي اير پلاگ458</v>
      </c>
      <c r="C11174" s="10" t="str">
        <f t="shared" si="709"/>
        <v>گوشي اير پلاگ1404/09/03458</v>
      </c>
      <c r="D11174" s="10" t="str">
        <f>IFERROR(IF(تحویلی!$E$1="","",IF(NOSA!O11174=تحویلی!$E$1,تحویلی!$E$1&amp;COUNTIF(NOSA!$O$1:O11174,تحویلی!$E$1),"")),"")</f>
        <v/>
      </c>
      <c r="E11174" s="10" t="str">
        <f t="shared" si="710"/>
        <v>11084458</v>
      </c>
      <c r="F11174" s="10" t="str">
        <f>IFERROR(VLOOKUP(I11174,DATABASE!$N:$O,2,FALSE),"")</f>
        <v>گوشي اير پلاگ</v>
      </c>
      <c r="G11174" s="3" t="s">
        <v>4411</v>
      </c>
      <c r="H11174" s="3">
        <v>11084</v>
      </c>
      <c r="I11174" s="3" t="s">
        <v>1581</v>
      </c>
      <c r="J11174" s="3" t="s">
        <v>4655</v>
      </c>
      <c r="K11174" s="3">
        <v>1</v>
      </c>
      <c r="L11174" s="3" t="s">
        <v>8</v>
      </c>
      <c r="M11174" s="3" t="s">
        <v>4608</v>
      </c>
      <c r="N11174" s="3" t="s">
        <v>4912</v>
      </c>
      <c r="O11174" s="3">
        <v>458</v>
      </c>
      <c r="P11174" s="3">
        <v>1</v>
      </c>
      <c r="Q11174" s="10">
        <f t="shared" si="712"/>
        <v>458</v>
      </c>
    </row>
    <row r="11175" spans="2:17" ht="20.25" customHeight="1">
      <c r="B11175" s="10" t="str">
        <f t="shared" si="708"/>
        <v>دستكش ضد برش سبك877</v>
      </c>
      <c r="C11175" s="10" t="str">
        <f t="shared" si="709"/>
        <v>دستكش ضد برش سبك1404/09/03877</v>
      </c>
      <c r="D11175" s="10" t="str">
        <f>IFERROR(IF(تحویلی!$E$1="","",IF(NOSA!O11175=تحویلی!$E$1,تحویلی!$E$1&amp;COUNTIF(NOSA!$O$1:O11175,تحویلی!$E$1),"")),"")</f>
        <v/>
      </c>
      <c r="E11175" s="10" t="str">
        <f t="shared" si="710"/>
        <v>11093877</v>
      </c>
      <c r="F11175" s="10" t="str">
        <f>IFERROR(VLOOKUP(I11175,DATABASE!$N:$O,2,FALSE),"")</f>
        <v>دستكش ضد برش سبك</v>
      </c>
      <c r="G11175" s="3" t="s">
        <v>4411</v>
      </c>
      <c r="H11175" s="3">
        <v>11093</v>
      </c>
      <c r="I11175" s="3" t="s">
        <v>1442</v>
      </c>
      <c r="J11175" s="3" t="s">
        <v>4602</v>
      </c>
      <c r="K11175" s="3">
        <v>1</v>
      </c>
      <c r="L11175" s="3" t="s">
        <v>3</v>
      </c>
      <c r="M11175" s="3" t="s">
        <v>43</v>
      </c>
      <c r="N11175" s="3" t="s">
        <v>730</v>
      </c>
      <c r="O11175" s="3">
        <v>877</v>
      </c>
      <c r="P11175" s="3">
        <v>1</v>
      </c>
      <c r="Q11175" s="10">
        <f t="shared" si="712"/>
        <v>877</v>
      </c>
    </row>
    <row r="11176" spans="2:17" ht="20.25" customHeight="1">
      <c r="B11176" s="10" t="str">
        <f t="shared" si="708"/>
        <v>835</v>
      </c>
      <c r="C11176" s="10" t="str">
        <f t="shared" si="709"/>
        <v>1404/09/03835</v>
      </c>
      <c r="D11176" s="10" t="str">
        <f>IFERROR(IF(تحویلی!$E$1="","",IF(NOSA!O11176=تحویلی!$E$1,تحویلی!$E$1&amp;COUNTIF(NOSA!$O$1:O11176,تحویلی!$E$1),"")),"")</f>
        <v/>
      </c>
      <c r="E11176" s="10" t="str">
        <f t="shared" si="710"/>
        <v>11094835</v>
      </c>
      <c r="F11176" s="10" t="str">
        <f>IFERROR(VLOOKUP(I11176,DATABASE!$N:$O,2,FALSE),"")</f>
        <v/>
      </c>
      <c r="G11176" s="3" t="s">
        <v>4411</v>
      </c>
      <c r="H11176" s="3">
        <v>11094</v>
      </c>
      <c r="I11176" s="3" t="s">
        <v>3559</v>
      </c>
      <c r="J11176" s="3" t="s">
        <v>4625</v>
      </c>
      <c r="K11176" s="3">
        <v>1</v>
      </c>
      <c r="L11176" s="3" t="s">
        <v>8</v>
      </c>
      <c r="M11176" s="3" t="s">
        <v>4603</v>
      </c>
      <c r="N11176" s="3" t="s">
        <v>2659</v>
      </c>
      <c r="O11176" s="3">
        <v>835</v>
      </c>
      <c r="P11176" s="3">
        <v>1</v>
      </c>
      <c r="Q11176" s="10">
        <f t="shared" si="712"/>
        <v>835</v>
      </c>
    </row>
    <row r="11177" spans="2:17" ht="20.25" customHeight="1">
      <c r="B11177" s="10" t="str">
        <f t="shared" ref="B11177:B11240" si="713">F11177&amp;Q11177</f>
        <v>لباس زير زمستاني- بلوز و شلوار697</v>
      </c>
      <c r="C11177" s="10" t="str">
        <f t="shared" ref="C11177:C11240" si="714">F11177&amp;G11177&amp;O11177</f>
        <v>لباس زير زمستاني- بلوز و شلوار1404/09/04697</v>
      </c>
      <c r="D11177" s="10" t="str">
        <f>IFERROR(IF(تحویلی!$E$1="","",IF(NOSA!O11177=تحویلی!$E$1,تحویلی!$E$1&amp;COUNTIF(NOSA!$O$1:O11177,تحویلی!$E$1),"")),"")</f>
        <v/>
      </c>
      <c r="E11177" s="10" t="str">
        <f t="shared" ref="E11177:E11240" si="715">H11177&amp;O11177</f>
        <v>11103697</v>
      </c>
      <c r="F11177" s="10" t="str">
        <f>IFERROR(VLOOKUP(I11177,DATABASE!$N:$O,2,FALSE),"")</f>
        <v>لباس زير زمستاني- بلوز و شلوار</v>
      </c>
      <c r="G11177" s="3" t="s">
        <v>4412</v>
      </c>
      <c r="H11177" s="3">
        <v>11103</v>
      </c>
      <c r="I11177" s="3" t="s">
        <v>2361</v>
      </c>
      <c r="J11177" s="3" t="s">
        <v>5002</v>
      </c>
      <c r="K11177" s="3">
        <v>1</v>
      </c>
      <c r="L11177" s="3" t="s">
        <v>28</v>
      </c>
      <c r="M11177" s="3" t="s">
        <v>25</v>
      </c>
      <c r="N11177" s="3" t="s">
        <v>4793</v>
      </c>
      <c r="O11177" s="3">
        <v>697</v>
      </c>
      <c r="P11177" s="3">
        <v>0</v>
      </c>
      <c r="Q11177" s="10">
        <f t="shared" si="712"/>
        <v>697</v>
      </c>
    </row>
    <row r="11178" spans="2:17" ht="20.25" customHeight="1">
      <c r="B11178" s="10" t="str">
        <f t="shared" si="713"/>
        <v>كفش ايمني893</v>
      </c>
      <c r="C11178" s="10" t="str">
        <f t="shared" si="714"/>
        <v>كفش ايمني1404/09/04893</v>
      </c>
      <c r="D11178" s="10" t="str">
        <f>IFERROR(IF(تحویلی!$E$1="","",IF(NOSA!O11178=تحویلی!$E$1,تحویلی!$E$1&amp;COUNTIF(NOSA!$O$1:O11178,تحویلی!$E$1),"")),"")</f>
        <v/>
      </c>
      <c r="E11178" s="10" t="str">
        <f t="shared" si="715"/>
        <v>11116893</v>
      </c>
      <c r="F11178" s="10" t="str">
        <f>IFERROR(VLOOKUP(I11178,DATABASE!$N:$O,2,FALSE),"")</f>
        <v>كفش ايمني</v>
      </c>
      <c r="G11178" s="3" t="s">
        <v>4412</v>
      </c>
      <c r="H11178" s="3">
        <v>11116</v>
      </c>
      <c r="I11178" s="3" t="s">
        <v>1526</v>
      </c>
      <c r="J11178" s="3" t="s">
        <v>4659</v>
      </c>
      <c r="K11178" s="3">
        <v>1</v>
      </c>
      <c r="L11178" s="3" t="s">
        <v>3</v>
      </c>
      <c r="M11178" s="3" t="s">
        <v>4603</v>
      </c>
      <c r="N11178" s="3" t="s">
        <v>3490</v>
      </c>
      <c r="O11178" s="3">
        <v>893</v>
      </c>
      <c r="P11178" s="3">
        <v>1</v>
      </c>
      <c r="Q11178" s="10">
        <f t="shared" si="712"/>
        <v>893</v>
      </c>
    </row>
    <row r="11179" spans="2:17" ht="20.25" customHeight="1">
      <c r="B11179" s="10" t="str">
        <f t="shared" si="713"/>
        <v>دستكش ضد برش سبك624</v>
      </c>
      <c r="C11179" s="10" t="str">
        <f t="shared" si="714"/>
        <v>دستكش ضد برش سبك1404/09/04624</v>
      </c>
      <c r="D11179" s="10" t="str">
        <f>IFERROR(IF(تحویلی!$E$1="","",IF(NOSA!O11179=تحویلی!$E$1,تحویلی!$E$1&amp;COUNTIF(NOSA!$O$1:O11179,تحویلی!$E$1),"")),"")</f>
        <v/>
      </c>
      <c r="E11179" s="10" t="str">
        <f t="shared" si="715"/>
        <v>11121624</v>
      </c>
      <c r="F11179" s="10" t="str">
        <f>IFERROR(VLOOKUP(I11179,DATABASE!$N:$O,2,FALSE),"")</f>
        <v>دستكش ضد برش سبك</v>
      </c>
      <c r="G11179" s="3" t="s">
        <v>4412</v>
      </c>
      <c r="H11179" s="3">
        <v>11121</v>
      </c>
      <c r="I11179" s="3" t="s">
        <v>1442</v>
      </c>
      <c r="J11179" s="3" t="s">
        <v>4602</v>
      </c>
      <c r="K11179" s="3">
        <v>1</v>
      </c>
      <c r="L11179" s="3" t="s">
        <v>3</v>
      </c>
      <c r="M11179" s="3" t="s">
        <v>25</v>
      </c>
      <c r="N11179" s="3" t="s">
        <v>4917</v>
      </c>
      <c r="O11179" s="3">
        <v>624</v>
      </c>
      <c r="P11179" s="3">
        <v>1</v>
      </c>
      <c r="Q11179" s="10">
        <f t="shared" si="712"/>
        <v>624</v>
      </c>
    </row>
    <row r="11180" spans="2:17" ht="20.25" customHeight="1">
      <c r="B11180" s="10" t="str">
        <f t="shared" si="713"/>
        <v>دستكش كف دوبل چرمي867</v>
      </c>
      <c r="C11180" s="10" t="str">
        <f t="shared" si="714"/>
        <v>دستكش كف دوبل چرمي1404/09/04867</v>
      </c>
      <c r="D11180" s="10" t="str">
        <f>IFERROR(IF(تحویلی!$E$1="","",IF(NOSA!O11180=تحویلی!$E$1,تحویلی!$E$1&amp;COUNTIF(NOSA!$O$1:O11180,تحویلی!$E$1),"")),"")</f>
        <v/>
      </c>
      <c r="E11180" s="10" t="str">
        <f t="shared" si="715"/>
        <v>11122867</v>
      </c>
      <c r="F11180" s="10" t="str">
        <f>IFERROR(VLOOKUP(I11180,DATABASE!$N:$O,2,FALSE),"")</f>
        <v>دستكش كف دوبل چرمي</v>
      </c>
      <c r="G11180" s="3" t="s">
        <v>4412</v>
      </c>
      <c r="H11180" s="3">
        <v>11122</v>
      </c>
      <c r="I11180" s="3" t="s">
        <v>1683</v>
      </c>
      <c r="J11180" s="3" t="s">
        <v>4636</v>
      </c>
      <c r="K11180" s="3">
        <v>1</v>
      </c>
      <c r="L11180" s="3" t="s">
        <v>3</v>
      </c>
      <c r="M11180" s="3" t="s">
        <v>25</v>
      </c>
      <c r="N11180" s="3" t="s">
        <v>3239</v>
      </c>
      <c r="O11180" s="3">
        <v>867</v>
      </c>
      <c r="P11180" s="3">
        <v>1</v>
      </c>
      <c r="Q11180" s="10">
        <f t="shared" si="712"/>
        <v>867</v>
      </c>
    </row>
    <row r="11181" spans="2:17" ht="20.25" customHeight="1">
      <c r="B11181" s="10" t="str">
        <f t="shared" si="713"/>
        <v>دستكش ضد برش سبك879</v>
      </c>
      <c r="C11181" s="10" t="str">
        <f t="shared" si="714"/>
        <v>دستكش ضد برش سبك1404/09/04879</v>
      </c>
      <c r="D11181" s="10" t="str">
        <f>IFERROR(IF(تحویلی!$E$1="","",IF(NOSA!O11181=تحویلی!$E$1,تحویلی!$E$1&amp;COUNTIF(NOSA!$O$1:O11181,تحویلی!$E$1),"")),"")</f>
        <v/>
      </c>
      <c r="E11181" s="10" t="str">
        <f t="shared" si="715"/>
        <v>11128879</v>
      </c>
      <c r="F11181" s="10" t="str">
        <f>IFERROR(VLOOKUP(I11181,DATABASE!$N:$O,2,FALSE),"")</f>
        <v>دستكش ضد برش سبك</v>
      </c>
      <c r="G11181" s="3" t="s">
        <v>4412</v>
      </c>
      <c r="H11181" s="3">
        <v>11128</v>
      </c>
      <c r="I11181" s="3" t="s">
        <v>1442</v>
      </c>
      <c r="J11181" s="3" t="s">
        <v>4602</v>
      </c>
      <c r="K11181" s="3">
        <v>1</v>
      </c>
      <c r="L11181" s="3" t="s">
        <v>3</v>
      </c>
      <c r="M11181" s="3" t="s">
        <v>4603</v>
      </c>
      <c r="N11181" s="3" t="s">
        <v>4635</v>
      </c>
      <c r="O11181" s="3">
        <v>879</v>
      </c>
      <c r="P11181" s="3">
        <v>1</v>
      </c>
      <c r="Q11181" s="10">
        <f t="shared" si="712"/>
        <v>879</v>
      </c>
    </row>
    <row r="11182" spans="2:17" ht="20.25" customHeight="1">
      <c r="B11182" s="10" t="str">
        <f t="shared" si="713"/>
        <v>دستكش ضد برش سبك933</v>
      </c>
      <c r="C11182" s="10" t="str">
        <f t="shared" si="714"/>
        <v>دستكش ضد برش سبك1404/09/04933</v>
      </c>
      <c r="D11182" s="10" t="str">
        <f>IFERROR(IF(تحویلی!$E$1="","",IF(NOSA!O11182=تحویلی!$E$1,تحویلی!$E$1&amp;COUNTIF(NOSA!$O$1:O11182,تحویلی!$E$1),"")),"")</f>
        <v/>
      </c>
      <c r="E11182" s="10" t="str">
        <f t="shared" si="715"/>
        <v>11129933</v>
      </c>
      <c r="F11182" s="10" t="str">
        <f>IFERROR(VLOOKUP(I11182,DATABASE!$N:$O,2,FALSE),"")</f>
        <v>دستكش ضد برش سبك</v>
      </c>
      <c r="G11182" s="3" t="s">
        <v>4412</v>
      </c>
      <c r="H11182" s="3">
        <v>11129</v>
      </c>
      <c r="I11182" s="3" t="s">
        <v>1442</v>
      </c>
      <c r="J11182" s="3" t="s">
        <v>4602</v>
      </c>
      <c r="K11182" s="3">
        <v>1</v>
      </c>
      <c r="L11182" s="3" t="s">
        <v>3</v>
      </c>
      <c r="M11182" s="3" t="s">
        <v>4603</v>
      </c>
      <c r="N11182" s="3" t="s">
        <v>4715</v>
      </c>
      <c r="O11182" s="3">
        <v>933</v>
      </c>
      <c r="P11182" s="3">
        <v>1</v>
      </c>
      <c r="Q11182" s="10">
        <f t="shared" si="712"/>
        <v>933</v>
      </c>
    </row>
    <row r="11183" spans="2:17" ht="20.25" customHeight="1">
      <c r="B11183" s="10" t="str">
        <f t="shared" si="713"/>
        <v>لباس زير زمستاني- بلوز و شلوار967</v>
      </c>
      <c r="C11183" s="10" t="str">
        <f t="shared" si="714"/>
        <v>لباس زير زمستاني- بلوز و شلوار1404/09/04967</v>
      </c>
      <c r="D11183" s="10" t="str">
        <f>IFERROR(IF(تحویلی!$E$1="","",IF(NOSA!O11183=تحویلی!$E$1,تحویلی!$E$1&amp;COUNTIF(NOSA!$O$1:O11183,تحویلی!$E$1),"")),"")</f>
        <v/>
      </c>
      <c r="E11183" s="10" t="str">
        <f t="shared" si="715"/>
        <v>11136967</v>
      </c>
      <c r="F11183" s="10" t="str">
        <f>IFERROR(VLOOKUP(I11183,DATABASE!$N:$O,2,FALSE),"")</f>
        <v>لباس زير زمستاني- بلوز و شلوار</v>
      </c>
      <c r="G11183" s="3" t="s">
        <v>4412</v>
      </c>
      <c r="H11183" s="3">
        <v>11136</v>
      </c>
      <c r="I11183" s="3" t="s">
        <v>2361</v>
      </c>
      <c r="J11183" s="3" t="s">
        <v>5002</v>
      </c>
      <c r="K11183" s="3">
        <v>1</v>
      </c>
      <c r="L11183" s="3" t="s">
        <v>28</v>
      </c>
      <c r="M11183" s="3" t="s">
        <v>43</v>
      </c>
      <c r="N11183" s="3" t="s">
        <v>4991</v>
      </c>
      <c r="O11183" s="3">
        <v>967</v>
      </c>
      <c r="P11183" s="3">
        <v>0</v>
      </c>
      <c r="Q11183" s="10">
        <f t="shared" si="712"/>
        <v>967</v>
      </c>
    </row>
    <row r="11184" spans="2:17" ht="20.25" customHeight="1">
      <c r="B11184" s="10" t="str">
        <f t="shared" si="713"/>
        <v>فيلتر ماسك نيم صورت (3M) مدل 2091100012</v>
      </c>
      <c r="C11184" s="10" t="str">
        <f t="shared" si="714"/>
        <v>فيلتر ماسك نيم صورت (3M) مدل 20911404/09/04100012</v>
      </c>
      <c r="D11184" s="10" t="str">
        <f>IFERROR(IF(تحویلی!$E$1="","",IF(NOSA!O11184=تحویلی!$E$1,تحویلی!$E$1&amp;COUNTIF(NOSA!$O$1:O11184,تحویلی!$E$1),"")),"")</f>
        <v/>
      </c>
      <c r="E11184" s="10" t="str">
        <f t="shared" si="715"/>
        <v>11139100012</v>
      </c>
      <c r="F11184" s="10" t="str">
        <f>IFERROR(VLOOKUP(I11184,DATABASE!$N:$O,2,FALSE),"")</f>
        <v>فيلتر ماسك نيم صورت (3M) مدل 2091</v>
      </c>
      <c r="G11184" s="3" t="s">
        <v>4412</v>
      </c>
      <c r="H11184" s="3">
        <v>11139</v>
      </c>
      <c r="I11184" s="3" t="s">
        <v>1475</v>
      </c>
      <c r="J11184" s="3" t="s">
        <v>4638</v>
      </c>
      <c r="K11184" s="3">
        <v>1</v>
      </c>
      <c r="L11184" s="3" t="s">
        <v>8</v>
      </c>
      <c r="M11184" s="3" t="s">
        <v>4623</v>
      </c>
      <c r="N11184" s="3" t="s">
        <v>3557</v>
      </c>
      <c r="O11184" s="3">
        <v>100012</v>
      </c>
      <c r="P11184" s="3">
        <v>1</v>
      </c>
      <c r="Q11184" s="10">
        <f t="shared" si="712"/>
        <v>100012</v>
      </c>
    </row>
    <row r="11185" spans="2:17" ht="20.25" customHeight="1">
      <c r="B11185" s="10" t="str">
        <f t="shared" si="713"/>
        <v>كاپشن كارگري859</v>
      </c>
      <c r="C11185" s="10" t="str">
        <f t="shared" si="714"/>
        <v>كاپشن كارگري1404/09/04859</v>
      </c>
      <c r="D11185" s="10" t="str">
        <f>IFERROR(IF(تحویلی!$E$1="","",IF(NOSA!O11185=تحویلی!$E$1,تحویلی!$E$1&amp;COUNTIF(NOSA!$O$1:O11185,تحویلی!$E$1),"")),"")</f>
        <v/>
      </c>
      <c r="E11185" s="10" t="str">
        <f t="shared" si="715"/>
        <v>859</v>
      </c>
      <c r="F11185" s="10" t="str">
        <f>IFERROR(VLOOKUP(I11185,DATABASE!$N:$O,2,FALSE),"")</f>
        <v>كاپشن كارگري</v>
      </c>
      <c r="G11185" s="3" t="s">
        <v>4412</v>
      </c>
      <c r="H11185" s="3"/>
      <c r="I11185" s="3" t="s">
        <v>2341</v>
      </c>
      <c r="J11185" s="3" t="s">
        <v>2592</v>
      </c>
      <c r="K11185" s="3">
        <v>4</v>
      </c>
      <c r="L11185" s="3" t="s">
        <v>8</v>
      </c>
      <c r="M11185" s="3" t="s">
        <v>102</v>
      </c>
      <c r="N11185" s="3" t="s">
        <v>2629</v>
      </c>
      <c r="O11185" s="3">
        <v>859</v>
      </c>
      <c r="P11185" s="3"/>
      <c r="Q11185" s="10">
        <f t="shared" si="712"/>
        <v>859</v>
      </c>
    </row>
    <row r="11186" spans="2:17" ht="20.25" customHeight="1">
      <c r="B11186" s="10" t="e">
        <f t="shared" si="713"/>
        <v>#VALUE!</v>
      </c>
      <c r="C11186" s="10" t="str">
        <f t="shared" si="714"/>
        <v>نقاب روشن محافظ صورت معمولي1404/09/04</v>
      </c>
      <c r="D11186" s="10" t="str">
        <f>IFERROR(IF(تحویلی!$E$1="","",IF(NOSA!O11186=تحویلی!$E$1,تحویلی!$E$1&amp;COUNTIF(NOSA!$O$1:O11186,تحویلی!$E$1),"")),"")</f>
        <v/>
      </c>
      <c r="E11186" s="10" t="str">
        <f t="shared" si="715"/>
        <v/>
      </c>
      <c r="F11186" s="10" t="str">
        <f>IFERROR(VLOOKUP(I11186,DATABASE!$N:$O,2,FALSE),"")</f>
        <v>نقاب روشن محافظ صورت معمولي</v>
      </c>
      <c r="G11186" s="3" t="s">
        <v>4412</v>
      </c>
      <c r="H11186" s="3"/>
      <c r="I11186" s="3" t="s">
        <v>1733</v>
      </c>
      <c r="J11186" s="3" t="s">
        <v>5097</v>
      </c>
      <c r="K11186" s="3">
        <v>1</v>
      </c>
      <c r="L11186" s="3" t="s">
        <v>8</v>
      </c>
      <c r="M11186" s="3" t="s">
        <v>102</v>
      </c>
      <c r="N11186" s="3" t="s">
        <v>2629</v>
      </c>
      <c r="O11186" s="3" t="s">
        <v>2629</v>
      </c>
      <c r="P11186" s="3"/>
      <c r="Q11186" s="10" t="e">
        <f t="shared" si="712"/>
        <v>#VALUE!</v>
      </c>
    </row>
    <row r="11187" spans="2:17" ht="20.25" customHeight="1">
      <c r="B11187" s="10" t="str">
        <f t="shared" si="713"/>
        <v>دستكش ضد برش سبك751</v>
      </c>
      <c r="C11187" s="10" t="str">
        <f t="shared" si="714"/>
        <v>دستكش ضد برش سبك1404/09/04751</v>
      </c>
      <c r="D11187" s="10" t="str">
        <f>IFERROR(IF(تحویلی!$E$1="","",IF(NOSA!O11187=تحویلی!$E$1,تحویلی!$E$1&amp;COUNTIF(NOSA!$O$1:O11187,تحویلی!$E$1),"")),"")</f>
        <v/>
      </c>
      <c r="E11187" s="10" t="str">
        <f t="shared" si="715"/>
        <v>11143751</v>
      </c>
      <c r="F11187" s="10" t="str">
        <f>IFERROR(VLOOKUP(I11187,DATABASE!$N:$O,2,FALSE),"")</f>
        <v>دستكش ضد برش سبك</v>
      </c>
      <c r="G11187" s="3" t="s">
        <v>4412</v>
      </c>
      <c r="H11187" s="3">
        <v>11143</v>
      </c>
      <c r="I11187" s="3" t="s">
        <v>1442</v>
      </c>
      <c r="J11187" s="3" t="s">
        <v>4602</v>
      </c>
      <c r="K11187" s="3">
        <v>1</v>
      </c>
      <c r="L11187" s="3" t="s">
        <v>3</v>
      </c>
      <c r="M11187" s="3" t="s">
        <v>4623</v>
      </c>
      <c r="N11187" s="3" t="s">
        <v>2034</v>
      </c>
      <c r="O11187" s="3">
        <v>751</v>
      </c>
      <c r="P11187" s="3">
        <v>1</v>
      </c>
      <c r="Q11187" s="10">
        <f t="shared" si="712"/>
        <v>751</v>
      </c>
    </row>
    <row r="11188" spans="2:17" ht="20.25" customHeight="1">
      <c r="B11188" s="10" t="str">
        <f t="shared" si="713"/>
        <v>دستكش استاد كار606</v>
      </c>
      <c r="C11188" s="10" t="str">
        <f t="shared" si="714"/>
        <v>دستكش استاد كار1404/09/04606</v>
      </c>
      <c r="D11188" s="10" t="str">
        <f>IFERROR(IF(تحویلی!$E$1="","",IF(NOSA!O11188=تحویلی!$E$1,تحویلی!$E$1&amp;COUNTIF(NOSA!$O$1:O11188,تحویلی!$E$1),"")),"")</f>
        <v/>
      </c>
      <c r="E11188" s="10" t="str">
        <f t="shared" si="715"/>
        <v>11144606</v>
      </c>
      <c r="F11188" s="10" t="str">
        <f>IFERROR(VLOOKUP(I11188,DATABASE!$N:$O,2,FALSE),"")</f>
        <v>دستكش استاد كار</v>
      </c>
      <c r="G11188" s="3" t="s">
        <v>4412</v>
      </c>
      <c r="H11188" s="3">
        <v>11144</v>
      </c>
      <c r="I11188" s="3" t="s">
        <v>1543</v>
      </c>
      <c r="J11188" s="3" t="s">
        <v>4610</v>
      </c>
      <c r="K11188" s="3">
        <v>1</v>
      </c>
      <c r="L11188" s="3" t="s">
        <v>3</v>
      </c>
      <c r="M11188" s="3" t="s">
        <v>4608</v>
      </c>
      <c r="N11188" s="3" t="s">
        <v>2748</v>
      </c>
      <c r="O11188" s="3">
        <v>606</v>
      </c>
      <c r="P11188" s="3">
        <v>1</v>
      </c>
      <c r="Q11188" s="10">
        <f t="shared" si="712"/>
        <v>606</v>
      </c>
    </row>
    <row r="11189" spans="2:17" ht="20.25" customHeight="1">
      <c r="B11189" s="10" t="str">
        <f t="shared" si="713"/>
        <v>ماسك N95) FFP2 )873</v>
      </c>
      <c r="C11189" s="10" t="str">
        <f t="shared" si="714"/>
        <v>ماسك N95) FFP2 )1404/09/04873</v>
      </c>
      <c r="D11189" s="10" t="str">
        <f>IFERROR(IF(تحویلی!$E$1="","",IF(NOSA!O11189=تحویلی!$E$1,تحویلی!$E$1&amp;COUNTIF(NOSA!$O$1:O11189,تحویلی!$E$1),"")),"")</f>
        <v/>
      </c>
      <c r="E11189" s="10" t="str">
        <f t="shared" si="715"/>
        <v>11145873</v>
      </c>
      <c r="F11189" s="10" t="str">
        <f>IFERROR(VLOOKUP(I11189,DATABASE!$N:$O,2,FALSE),"")</f>
        <v>ماسك N95) FFP2 )</v>
      </c>
      <c r="G11189" s="3" t="s">
        <v>4412</v>
      </c>
      <c r="H11189" s="3">
        <v>11145</v>
      </c>
      <c r="I11189" s="3" t="s">
        <v>1469</v>
      </c>
      <c r="J11189" s="3" t="s">
        <v>4614</v>
      </c>
      <c r="K11189" s="3">
        <v>120</v>
      </c>
      <c r="L11189" s="3" t="s">
        <v>8</v>
      </c>
      <c r="M11189" s="3" t="s">
        <v>63</v>
      </c>
      <c r="N11189" s="3" t="s">
        <v>4705</v>
      </c>
      <c r="O11189" s="3">
        <v>873</v>
      </c>
      <c r="P11189" s="3">
        <v>0</v>
      </c>
      <c r="Q11189" s="10">
        <f t="shared" si="712"/>
        <v>873</v>
      </c>
    </row>
    <row r="11190" spans="2:17" ht="20.25" customHeight="1">
      <c r="B11190" s="10" t="str">
        <f t="shared" si="713"/>
        <v>لباس كار ديرسوز(بلوز و شلوار)254</v>
      </c>
      <c r="C11190" s="10" t="str">
        <f t="shared" si="714"/>
        <v>لباس كار ديرسوز(بلوز و شلوار)1404/09/05254</v>
      </c>
      <c r="D11190" s="10" t="str">
        <f>IFERROR(IF(تحویلی!$E$1="","",IF(NOSA!O11190=تحویلی!$E$1,تحویلی!$E$1&amp;COUNTIF(NOSA!$O$1:O11190,تحویلی!$E$1),"")),"")</f>
        <v/>
      </c>
      <c r="E11190" s="10" t="str">
        <f t="shared" si="715"/>
        <v>11159254</v>
      </c>
      <c r="F11190" s="10" t="str">
        <f>IFERROR(VLOOKUP(I11190,DATABASE!$N:$O,2,FALSE),"")</f>
        <v>لباس كار ديرسوز(بلوز و شلوار)</v>
      </c>
      <c r="G11190" s="3" t="s">
        <v>4413</v>
      </c>
      <c r="H11190" s="3">
        <v>11159</v>
      </c>
      <c r="I11190" s="3" t="s">
        <v>1629</v>
      </c>
      <c r="J11190" s="3" t="s">
        <v>4622</v>
      </c>
      <c r="K11190" s="3">
        <v>1</v>
      </c>
      <c r="L11190" s="3" t="s">
        <v>28</v>
      </c>
      <c r="M11190" s="3" t="s">
        <v>4603</v>
      </c>
      <c r="N11190" s="3" t="s">
        <v>4713</v>
      </c>
      <c r="O11190" s="3">
        <v>254</v>
      </c>
      <c r="P11190" s="3">
        <v>1</v>
      </c>
      <c r="Q11190" s="10">
        <f t="shared" si="712"/>
        <v>254</v>
      </c>
    </row>
    <row r="11191" spans="2:17" ht="20.25" customHeight="1">
      <c r="B11191" s="10" t="str">
        <f t="shared" si="713"/>
        <v>لباس زير زمستاني- بلوز و شلوار419</v>
      </c>
      <c r="C11191" s="10" t="str">
        <f t="shared" si="714"/>
        <v>لباس زير زمستاني- بلوز و شلوار1404/09/05419</v>
      </c>
      <c r="D11191" s="10" t="str">
        <f>IFERROR(IF(تحویلی!$E$1="","",IF(NOSA!O11191=تحویلی!$E$1,تحویلی!$E$1&amp;COUNTIF(NOSA!$O$1:O11191,تحویلی!$E$1),"")),"")</f>
        <v/>
      </c>
      <c r="E11191" s="10" t="str">
        <f t="shared" si="715"/>
        <v>11160419</v>
      </c>
      <c r="F11191" s="10" t="str">
        <f>IFERROR(VLOOKUP(I11191,DATABASE!$N:$O,2,FALSE),"")</f>
        <v>لباس زير زمستاني- بلوز و شلوار</v>
      </c>
      <c r="G11191" s="3" t="s">
        <v>4413</v>
      </c>
      <c r="H11191" s="3">
        <v>11160</v>
      </c>
      <c r="I11191" s="3" t="s">
        <v>2361</v>
      </c>
      <c r="J11191" s="3" t="s">
        <v>5002</v>
      </c>
      <c r="K11191" s="3">
        <v>1</v>
      </c>
      <c r="L11191" s="3" t="s">
        <v>28</v>
      </c>
      <c r="M11191" s="3" t="s">
        <v>43</v>
      </c>
      <c r="N11191" s="3" t="s">
        <v>1929</v>
      </c>
      <c r="O11191" s="3">
        <v>419</v>
      </c>
      <c r="P11191" s="3">
        <v>0</v>
      </c>
      <c r="Q11191" s="10">
        <f t="shared" si="712"/>
        <v>419</v>
      </c>
    </row>
    <row r="11192" spans="2:17" ht="20.25" customHeight="1">
      <c r="B11192" s="10" t="str">
        <f t="shared" si="713"/>
        <v>ماسك جوشكاري827</v>
      </c>
      <c r="C11192" s="10" t="str">
        <f t="shared" si="714"/>
        <v>ماسك جوشكاري1404/09/05827</v>
      </c>
      <c r="D11192" s="10" t="str">
        <f>IFERROR(IF(تحویلی!$E$1="","",IF(NOSA!O11192=تحویلی!$E$1,تحویلی!$E$1&amp;COUNTIF(NOSA!$O$1:O11192,تحویلی!$E$1),"")),"")</f>
        <v/>
      </c>
      <c r="E11192" s="10" t="str">
        <f t="shared" si="715"/>
        <v>11183827</v>
      </c>
      <c r="F11192" s="10" t="str">
        <f>IFERROR(VLOOKUP(I11192,DATABASE!$N:$O,2,FALSE),"")</f>
        <v>ماسك جوشكاري</v>
      </c>
      <c r="G11192" s="3" t="s">
        <v>4413</v>
      </c>
      <c r="H11192" s="3">
        <v>11183</v>
      </c>
      <c r="I11192" s="3" t="s">
        <v>1598</v>
      </c>
      <c r="J11192" s="3" t="s">
        <v>5051</v>
      </c>
      <c r="K11192" s="3">
        <v>1</v>
      </c>
      <c r="L11192" s="3" t="s">
        <v>8</v>
      </c>
      <c r="M11192" s="3" t="s">
        <v>4747</v>
      </c>
      <c r="N11192" s="3" t="s">
        <v>2618</v>
      </c>
      <c r="O11192" s="3">
        <v>827</v>
      </c>
      <c r="P11192" s="3">
        <v>1</v>
      </c>
      <c r="Q11192" s="10">
        <f t="shared" si="712"/>
        <v>827</v>
      </c>
    </row>
    <row r="11193" spans="2:17" ht="20.25" customHeight="1">
      <c r="B11193" s="10" t="str">
        <f t="shared" si="713"/>
        <v>شيشه مات ماسك جوشكاري827</v>
      </c>
      <c r="C11193" s="10" t="str">
        <f t="shared" si="714"/>
        <v>شيشه مات ماسك جوشكاري1404/09/05827</v>
      </c>
      <c r="D11193" s="10" t="str">
        <f>IFERROR(IF(تحویلی!$E$1="","",IF(NOSA!O11193=تحویلی!$E$1,تحویلی!$E$1&amp;COUNTIF(NOSA!$O$1:O11193,تحویلی!$E$1),"")),"")</f>
        <v/>
      </c>
      <c r="E11193" s="10" t="str">
        <f t="shared" si="715"/>
        <v>11183827</v>
      </c>
      <c r="F11193" s="10" t="str">
        <f>IFERROR(VLOOKUP(I11193,DATABASE!$N:$O,2,FALSE),"")</f>
        <v>شيشه مات ماسك جوشكاري</v>
      </c>
      <c r="G11193" s="3" t="s">
        <v>4413</v>
      </c>
      <c r="H11193" s="3">
        <v>11183</v>
      </c>
      <c r="I11193" s="3" t="s">
        <v>1507</v>
      </c>
      <c r="J11193" s="3" t="s">
        <v>4641</v>
      </c>
      <c r="K11193" s="3">
        <v>1</v>
      </c>
      <c r="L11193" s="3" t="s">
        <v>8</v>
      </c>
      <c r="M11193" s="3" t="s">
        <v>4747</v>
      </c>
      <c r="N11193" s="3" t="s">
        <v>2618</v>
      </c>
      <c r="O11193" s="3">
        <v>827</v>
      </c>
      <c r="P11193" s="3">
        <v>1</v>
      </c>
      <c r="Q11193" s="10">
        <f t="shared" si="712"/>
        <v>827</v>
      </c>
    </row>
    <row r="11194" spans="2:17" ht="20.25" customHeight="1">
      <c r="B11194" s="10" t="str">
        <f t="shared" si="713"/>
        <v>شيشه ماسك جوشكاري ساده827</v>
      </c>
      <c r="C11194" s="10" t="str">
        <f t="shared" si="714"/>
        <v>شيشه ماسك جوشكاري ساده1404/09/05827</v>
      </c>
      <c r="D11194" s="10" t="str">
        <f>IFERROR(IF(تحویلی!$E$1="","",IF(NOSA!O11194=تحویلی!$E$1,تحویلی!$E$1&amp;COUNTIF(NOSA!$O$1:O11194,تحویلی!$E$1),"")),"")</f>
        <v/>
      </c>
      <c r="E11194" s="10" t="str">
        <f t="shared" si="715"/>
        <v>11183827</v>
      </c>
      <c r="F11194" s="10" t="str">
        <f>IFERROR(VLOOKUP(I11194,DATABASE!$N:$O,2,FALSE),"")</f>
        <v>شيشه ماسك جوشكاري ساده</v>
      </c>
      <c r="G11194" s="3" t="s">
        <v>4413</v>
      </c>
      <c r="H11194" s="3">
        <v>11183</v>
      </c>
      <c r="I11194" s="3" t="s">
        <v>1548</v>
      </c>
      <c r="J11194" s="3" t="s">
        <v>4668</v>
      </c>
      <c r="K11194" s="3">
        <v>1</v>
      </c>
      <c r="L11194" s="3" t="s">
        <v>8</v>
      </c>
      <c r="M11194" s="3" t="s">
        <v>4747</v>
      </c>
      <c r="N11194" s="3" t="s">
        <v>2618</v>
      </c>
      <c r="O11194" s="3">
        <v>827</v>
      </c>
      <c r="P11194" s="3">
        <v>1</v>
      </c>
      <c r="Q11194" s="10">
        <f t="shared" si="712"/>
        <v>827</v>
      </c>
    </row>
    <row r="11195" spans="2:17" ht="20.25" customHeight="1">
      <c r="B11195" s="10" t="str">
        <f t="shared" si="713"/>
        <v>دستكش ضد برش سبك100012</v>
      </c>
      <c r="C11195" s="10" t="str">
        <f t="shared" si="714"/>
        <v>دستكش ضد برش سبك1404/09/05100012</v>
      </c>
      <c r="D11195" s="10" t="str">
        <f>IFERROR(IF(تحویلی!$E$1="","",IF(NOSA!O11195=تحویلی!$E$1,تحویلی!$E$1&amp;COUNTIF(NOSA!$O$1:O11195,تحویلی!$E$1),"")),"")</f>
        <v/>
      </c>
      <c r="E11195" s="10" t="str">
        <f t="shared" si="715"/>
        <v>11196100012</v>
      </c>
      <c r="F11195" s="10" t="str">
        <f>IFERROR(VLOOKUP(I11195,DATABASE!$N:$O,2,FALSE),"")</f>
        <v>دستكش ضد برش سبك</v>
      </c>
      <c r="G11195" s="3" t="s">
        <v>4413</v>
      </c>
      <c r="H11195" s="3">
        <v>11196</v>
      </c>
      <c r="I11195" s="3" t="s">
        <v>1442</v>
      </c>
      <c r="J11195" s="3" t="s">
        <v>4602</v>
      </c>
      <c r="K11195" s="3">
        <v>1</v>
      </c>
      <c r="L11195" s="3" t="s">
        <v>3</v>
      </c>
      <c r="M11195" s="3" t="s">
        <v>4623</v>
      </c>
      <c r="N11195" s="3" t="s">
        <v>2038</v>
      </c>
      <c r="O11195" s="3">
        <v>100012</v>
      </c>
      <c r="P11195" s="3">
        <v>1</v>
      </c>
      <c r="Q11195" s="10">
        <f t="shared" si="712"/>
        <v>100012</v>
      </c>
    </row>
    <row r="11196" spans="2:17" ht="20.25" customHeight="1">
      <c r="B11196" s="10" t="str">
        <f t="shared" si="713"/>
        <v>دستكش كف دوبل چرمي782</v>
      </c>
      <c r="C11196" s="10" t="str">
        <f t="shared" si="714"/>
        <v>دستكش كف دوبل چرمي1404/09/06782</v>
      </c>
      <c r="D11196" s="10" t="str">
        <f>IFERROR(IF(تحویلی!$E$1="","",IF(NOSA!O11196=تحویلی!$E$1,تحویلی!$E$1&amp;COUNTIF(NOSA!$O$1:O11196,تحویلی!$E$1),"")),"")</f>
        <v/>
      </c>
      <c r="E11196" s="10" t="str">
        <f t="shared" si="715"/>
        <v>11216782</v>
      </c>
      <c r="F11196" s="10" t="str">
        <f>IFERROR(VLOOKUP(I11196,DATABASE!$N:$O,2,FALSE),"")</f>
        <v>دستكش كف دوبل چرمي</v>
      </c>
      <c r="G11196" s="3" t="s">
        <v>4414</v>
      </c>
      <c r="H11196" s="3">
        <v>11216</v>
      </c>
      <c r="I11196" s="3" t="s">
        <v>1683</v>
      </c>
      <c r="J11196" s="3" t="s">
        <v>4636</v>
      </c>
      <c r="K11196" s="3">
        <v>1</v>
      </c>
      <c r="L11196" s="3" t="s">
        <v>3</v>
      </c>
      <c r="M11196" s="3" t="s">
        <v>4608</v>
      </c>
      <c r="N11196" s="3" t="s">
        <v>5098</v>
      </c>
      <c r="O11196" s="3">
        <v>782</v>
      </c>
      <c r="P11196" s="3">
        <v>1</v>
      </c>
      <c r="Q11196" s="10">
        <f t="shared" si="712"/>
        <v>782</v>
      </c>
    </row>
    <row r="11197" spans="2:17" ht="20.25" customHeight="1">
      <c r="B11197" s="10" t="str">
        <f t="shared" si="713"/>
        <v>لباس زير زمستاني- بلوز و شلوار847</v>
      </c>
      <c r="C11197" s="10" t="str">
        <f t="shared" si="714"/>
        <v>لباس زير زمستاني- بلوز و شلوار1404/09/06847</v>
      </c>
      <c r="D11197" s="10" t="str">
        <f>IFERROR(IF(تحویلی!$E$1="","",IF(NOSA!O11197=تحویلی!$E$1,تحویلی!$E$1&amp;COUNTIF(NOSA!$O$1:O11197,تحویلی!$E$1),"")),"")</f>
        <v/>
      </c>
      <c r="E11197" s="10" t="str">
        <f t="shared" si="715"/>
        <v>11217847</v>
      </c>
      <c r="F11197" s="10" t="str">
        <f>IFERROR(VLOOKUP(I11197,DATABASE!$N:$O,2,FALSE),"")</f>
        <v>لباس زير زمستاني- بلوز و شلوار</v>
      </c>
      <c r="G11197" s="3" t="s">
        <v>4414</v>
      </c>
      <c r="H11197" s="3">
        <v>11217</v>
      </c>
      <c r="I11197" s="3" t="s">
        <v>2361</v>
      </c>
      <c r="J11197" s="3" t="s">
        <v>5002</v>
      </c>
      <c r="K11197" s="3">
        <v>1</v>
      </c>
      <c r="L11197" s="3" t="s">
        <v>28</v>
      </c>
      <c r="M11197" s="3" t="s">
        <v>4608</v>
      </c>
      <c r="N11197" s="3" t="s">
        <v>5099</v>
      </c>
      <c r="O11197" s="3">
        <v>847</v>
      </c>
      <c r="P11197" s="3">
        <v>0</v>
      </c>
      <c r="Q11197" s="10">
        <f t="shared" si="712"/>
        <v>847</v>
      </c>
    </row>
    <row r="11198" spans="2:17" ht="20.25" customHeight="1">
      <c r="B11198" s="10" t="str">
        <f t="shared" si="713"/>
        <v>كلاه ايمني10004</v>
      </c>
      <c r="C11198" s="10" t="str">
        <f t="shared" si="714"/>
        <v>كلاه ايمني1404/09/0610004</v>
      </c>
      <c r="D11198" s="10" t="str">
        <f>IFERROR(IF(تحویلی!$E$1="","",IF(NOSA!O11198=تحویلی!$E$1,تحویلی!$E$1&amp;COUNTIF(NOSA!$O$1:O11198,تحویلی!$E$1),"")),"")</f>
        <v/>
      </c>
      <c r="E11198" s="10" t="str">
        <f t="shared" si="715"/>
        <v>1121810004</v>
      </c>
      <c r="F11198" s="10" t="str">
        <f>IFERROR(VLOOKUP(I11198,DATABASE!$N:$O,2,FALSE),"")</f>
        <v>كلاه ايمني</v>
      </c>
      <c r="G11198" s="3" t="s">
        <v>4414</v>
      </c>
      <c r="H11198" s="3">
        <v>11218</v>
      </c>
      <c r="I11198" s="3" t="s">
        <v>1505</v>
      </c>
      <c r="J11198" s="3" t="s">
        <v>4664</v>
      </c>
      <c r="K11198" s="3">
        <v>1</v>
      </c>
      <c r="L11198" s="3" t="s">
        <v>8</v>
      </c>
      <c r="M11198" s="3" t="s">
        <v>4623</v>
      </c>
      <c r="N11198" s="3" t="s">
        <v>4063</v>
      </c>
      <c r="O11198" s="3">
        <v>10004</v>
      </c>
      <c r="P11198" s="3">
        <v>1</v>
      </c>
      <c r="Q11198" s="10">
        <f t="shared" si="712"/>
        <v>10004</v>
      </c>
    </row>
    <row r="11199" spans="2:17" ht="20.25" customHeight="1">
      <c r="B11199" s="10" t="str">
        <f t="shared" si="713"/>
        <v>لباس زير زمستاني- بلوز و شلوار962</v>
      </c>
      <c r="C11199" s="10" t="str">
        <f t="shared" si="714"/>
        <v>لباس زير زمستاني- بلوز و شلوار1404/09/06962</v>
      </c>
      <c r="D11199" s="10" t="str">
        <f>IFERROR(IF(تحویلی!$E$1="","",IF(NOSA!O11199=تحویلی!$E$1,تحویلی!$E$1&amp;COUNTIF(NOSA!$O$1:O11199,تحویلی!$E$1),"")),"")</f>
        <v/>
      </c>
      <c r="E11199" s="10" t="str">
        <f t="shared" si="715"/>
        <v>11220962</v>
      </c>
      <c r="F11199" s="10" t="str">
        <f>IFERROR(VLOOKUP(I11199,DATABASE!$N:$O,2,FALSE),"")</f>
        <v>لباس زير زمستاني- بلوز و شلوار</v>
      </c>
      <c r="G11199" s="3" t="s">
        <v>4414</v>
      </c>
      <c r="H11199" s="3">
        <v>11220</v>
      </c>
      <c r="I11199" s="3" t="s">
        <v>2361</v>
      </c>
      <c r="J11199" s="3" t="s">
        <v>5002</v>
      </c>
      <c r="K11199" s="3">
        <v>1</v>
      </c>
      <c r="L11199" s="3" t="s">
        <v>28</v>
      </c>
      <c r="M11199" s="3" t="s">
        <v>4603</v>
      </c>
      <c r="N11199" s="3" t="s">
        <v>4741</v>
      </c>
      <c r="O11199" s="3">
        <v>962</v>
      </c>
      <c r="P11199" s="3">
        <v>0</v>
      </c>
      <c r="Q11199" s="10">
        <f t="shared" si="712"/>
        <v>962</v>
      </c>
    </row>
    <row r="11200" spans="2:17" ht="20.25" customHeight="1">
      <c r="B11200" s="10" t="str">
        <f t="shared" si="713"/>
        <v>كفش ايمني791</v>
      </c>
      <c r="C11200" s="10" t="str">
        <f t="shared" si="714"/>
        <v>كفش ايمني1404/09/06791</v>
      </c>
      <c r="D11200" s="10" t="str">
        <f>IFERROR(IF(تحویلی!$E$1="","",IF(NOSA!O11200=تحویلی!$E$1,تحویلی!$E$1&amp;COUNTIF(NOSA!$O$1:O11200,تحویلی!$E$1),"")),"")</f>
        <v/>
      </c>
      <c r="E11200" s="10" t="str">
        <f t="shared" si="715"/>
        <v>11221791</v>
      </c>
      <c r="F11200" s="10" t="str">
        <f>IFERROR(VLOOKUP(I11200,DATABASE!$N:$O,2,FALSE),"")</f>
        <v>كفش ايمني</v>
      </c>
      <c r="G11200" s="3" t="s">
        <v>4414</v>
      </c>
      <c r="H11200" s="3">
        <v>11221</v>
      </c>
      <c r="I11200" s="3" t="s">
        <v>1720</v>
      </c>
      <c r="J11200" s="3" t="s">
        <v>4627</v>
      </c>
      <c r="K11200" s="3">
        <v>1</v>
      </c>
      <c r="L11200" s="3" t="s">
        <v>3</v>
      </c>
      <c r="M11200" s="3" t="s">
        <v>4623</v>
      </c>
      <c r="N11200" s="3" t="s">
        <v>5100</v>
      </c>
      <c r="O11200" s="3">
        <v>791</v>
      </c>
      <c r="P11200" s="3">
        <v>1</v>
      </c>
      <c r="Q11200" s="10">
        <f t="shared" si="712"/>
        <v>791</v>
      </c>
    </row>
    <row r="11201" spans="2:17" ht="20.25" customHeight="1">
      <c r="B11201" s="10" t="str">
        <f t="shared" si="713"/>
        <v>دستكش كف مواد سبك641</v>
      </c>
      <c r="C11201" s="10" t="str">
        <f t="shared" si="714"/>
        <v>دستكش كف مواد سبك1404/09/06641</v>
      </c>
      <c r="D11201" s="10" t="str">
        <f>IFERROR(IF(تحویلی!$E$1="","",IF(NOSA!O11201=تحویلی!$E$1,تحویلی!$E$1&amp;COUNTIF(NOSA!$O$1:O11201,تحویلی!$E$1),"")),"")</f>
        <v/>
      </c>
      <c r="E11201" s="10" t="str">
        <f t="shared" si="715"/>
        <v>11226641</v>
      </c>
      <c r="F11201" s="10" t="str">
        <f>IFERROR(VLOOKUP(I11201,DATABASE!$N:$O,2,FALSE),"")</f>
        <v>دستكش كف مواد سبك</v>
      </c>
      <c r="G11201" s="3" t="s">
        <v>4414</v>
      </c>
      <c r="H11201" s="3">
        <v>11226</v>
      </c>
      <c r="I11201" s="3" t="s">
        <v>1456</v>
      </c>
      <c r="J11201" s="3" t="s">
        <v>4605</v>
      </c>
      <c r="K11201" s="3">
        <v>1</v>
      </c>
      <c r="L11201" s="3" t="s">
        <v>3</v>
      </c>
      <c r="M11201" s="3" t="s">
        <v>4603</v>
      </c>
      <c r="N11201" s="3" t="s">
        <v>4776</v>
      </c>
      <c r="O11201" s="3">
        <v>641</v>
      </c>
      <c r="P11201" s="3">
        <v>1</v>
      </c>
      <c r="Q11201" s="10">
        <f t="shared" si="712"/>
        <v>641</v>
      </c>
    </row>
    <row r="11202" spans="2:17" ht="20.25" customHeight="1">
      <c r="B11202" s="10" t="str">
        <f t="shared" si="713"/>
        <v>بند كفش83</v>
      </c>
      <c r="C11202" s="10" t="str">
        <f t="shared" si="714"/>
        <v>بند كفش1404/09/0683</v>
      </c>
      <c r="D11202" s="10" t="str">
        <f>IFERROR(IF(تحویلی!$E$1="","",IF(NOSA!O11202=تحویلی!$E$1,تحویلی!$E$1&amp;COUNTIF(NOSA!$O$1:O11202,تحویلی!$E$1),"")),"")</f>
        <v/>
      </c>
      <c r="E11202" s="10" t="str">
        <f t="shared" si="715"/>
        <v>1122783</v>
      </c>
      <c r="F11202" s="10" t="str">
        <f>IFERROR(VLOOKUP(I11202,DATABASE!$N:$O,2,FALSE),"")</f>
        <v>بند كفش</v>
      </c>
      <c r="G11202" s="3" t="s">
        <v>4414</v>
      </c>
      <c r="H11202" s="3">
        <v>11227</v>
      </c>
      <c r="I11202" s="3" t="s">
        <v>1462</v>
      </c>
      <c r="J11202" s="3" t="s">
        <v>4707</v>
      </c>
      <c r="K11202" s="3">
        <v>1</v>
      </c>
      <c r="L11202" s="3" t="s">
        <v>3</v>
      </c>
      <c r="M11202" s="3" t="s">
        <v>43</v>
      </c>
      <c r="N11202" s="3" t="s">
        <v>4645</v>
      </c>
      <c r="O11202" s="3">
        <v>83</v>
      </c>
      <c r="P11202" s="3">
        <v>1</v>
      </c>
      <c r="Q11202" s="10">
        <f t="shared" si="712"/>
        <v>83</v>
      </c>
    </row>
    <row r="11203" spans="2:17" ht="20.25" customHeight="1">
      <c r="B11203" s="10" t="str">
        <f t="shared" si="713"/>
        <v>دستكش كف مواد سبك791</v>
      </c>
      <c r="C11203" s="10" t="str">
        <f t="shared" si="714"/>
        <v>دستكش كف مواد سبك1404/09/06791</v>
      </c>
      <c r="D11203" s="10" t="str">
        <f>IFERROR(IF(تحویلی!$E$1="","",IF(NOSA!O11203=تحویلی!$E$1,تحویلی!$E$1&amp;COUNTIF(NOSA!$O$1:O11203,تحویلی!$E$1),"")),"")</f>
        <v/>
      </c>
      <c r="E11203" s="10" t="str">
        <f t="shared" si="715"/>
        <v>11228791</v>
      </c>
      <c r="F11203" s="10" t="str">
        <f>IFERROR(VLOOKUP(I11203,DATABASE!$N:$O,2,FALSE),"")</f>
        <v>دستكش كف مواد سبك</v>
      </c>
      <c r="G11203" s="3" t="s">
        <v>4414</v>
      </c>
      <c r="H11203" s="3">
        <v>11228</v>
      </c>
      <c r="I11203" s="3" t="s">
        <v>1456</v>
      </c>
      <c r="J11203" s="3" t="s">
        <v>4605</v>
      </c>
      <c r="K11203" s="3">
        <v>1</v>
      </c>
      <c r="L11203" s="3" t="s">
        <v>3</v>
      </c>
      <c r="M11203" s="3" t="s">
        <v>4623</v>
      </c>
      <c r="N11203" s="3" t="s">
        <v>5100</v>
      </c>
      <c r="O11203" s="3">
        <v>791</v>
      </c>
      <c r="P11203" s="3">
        <v>1</v>
      </c>
      <c r="Q11203" s="10">
        <f t="shared" si="712"/>
        <v>791</v>
      </c>
    </row>
    <row r="11204" spans="2:17" ht="20.25" customHeight="1">
      <c r="B11204" s="10" t="str">
        <f t="shared" si="713"/>
        <v>لباس كار ديرسوز(بلوز و شلوار)848</v>
      </c>
      <c r="C11204" s="10" t="str">
        <f t="shared" si="714"/>
        <v>لباس كار ديرسوز(بلوز و شلوار)1404/09/06848</v>
      </c>
      <c r="D11204" s="10" t="str">
        <f>IFERROR(IF(تحویلی!$E$1="","",IF(NOSA!O11204=تحویلی!$E$1,تحویلی!$E$1&amp;COUNTIF(NOSA!$O$1:O11204,تحویلی!$E$1),"")),"")</f>
        <v/>
      </c>
      <c r="E11204" s="10" t="str">
        <f t="shared" si="715"/>
        <v>11234848</v>
      </c>
      <c r="F11204" s="10" t="str">
        <f>IFERROR(VLOOKUP(I11204,DATABASE!$N:$O,2,FALSE),"")</f>
        <v>لباس كار ديرسوز(بلوز و شلوار)</v>
      </c>
      <c r="G11204" s="3" t="s">
        <v>4414</v>
      </c>
      <c r="H11204" s="3">
        <v>11234</v>
      </c>
      <c r="I11204" s="3" t="s">
        <v>1466</v>
      </c>
      <c r="J11204" s="3" t="s">
        <v>4858</v>
      </c>
      <c r="K11204" s="3">
        <v>1</v>
      </c>
      <c r="L11204" s="3" t="s">
        <v>28</v>
      </c>
      <c r="M11204" s="3" t="s">
        <v>4603</v>
      </c>
      <c r="N11204" s="3" t="s">
        <v>4772</v>
      </c>
      <c r="O11204" s="3">
        <v>848</v>
      </c>
      <c r="P11204" s="3">
        <v>0</v>
      </c>
      <c r="Q11204" s="10">
        <f t="shared" si="712"/>
        <v>848</v>
      </c>
    </row>
    <row r="11205" spans="2:17" ht="20.25" customHeight="1">
      <c r="B11205" s="10" t="str">
        <f t="shared" si="713"/>
        <v>كفش ايمني848</v>
      </c>
      <c r="C11205" s="10" t="str">
        <f t="shared" si="714"/>
        <v>كفش ايمني1404/09/06848</v>
      </c>
      <c r="D11205" s="10" t="str">
        <f>IFERROR(IF(تحویلی!$E$1="","",IF(NOSA!O11205=تحویلی!$E$1,تحویلی!$E$1&amp;COUNTIF(NOSA!$O$1:O11205,تحویلی!$E$1),"")),"")</f>
        <v/>
      </c>
      <c r="E11205" s="10" t="str">
        <f t="shared" si="715"/>
        <v>11234848</v>
      </c>
      <c r="F11205" s="10" t="str">
        <f>IFERROR(VLOOKUP(I11205,DATABASE!$N:$O,2,FALSE),"")</f>
        <v>كفش ايمني</v>
      </c>
      <c r="G11205" s="3" t="s">
        <v>4414</v>
      </c>
      <c r="H11205" s="3">
        <v>11234</v>
      </c>
      <c r="I11205" s="3" t="s">
        <v>1671</v>
      </c>
      <c r="J11205" s="3" t="s">
        <v>4802</v>
      </c>
      <c r="K11205" s="3">
        <v>1</v>
      </c>
      <c r="L11205" s="3" t="s">
        <v>3</v>
      </c>
      <c r="M11205" s="3" t="s">
        <v>4603</v>
      </c>
      <c r="N11205" s="3" t="s">
        <v>4772</v>
      </c>
      <c r="O11205" s="3">
        <v>848</v>
      </c>
      <c r="P11205" s="3">
        <v>1</v>
      </c>
      <c r="Q11205" s="10">
        <f t="shared" si="712"/>
        <v>848</v>
      </c>
    </row>
    <row r="11206" spans="2:17" ht="20.25" customHeight="1">
      <c r="B11206" s="10" t="str">
        <f t="shared" si="713"/>
        <v>دستكش ضد برش سبك848</v>
      </c>
      <c r="C11206" s="10" t="str">
        <f t="shared" si="714"/>
        <v>دستكش ضد برش سبك1404/09/06848</v>
      </c>
      <c r="D11206" s="10" t="str">
        <f>IFERROR(IF(تحویلی!$E$1="","",IF(NOSA!O11206=تحویلی!$E$1,تحویلی!$E$1&amp;COUNTIF(NOSA!$O$1:O11206,تحویلی!$E$1),"")),"")</f>
        <v/>
      </c>
      <c r="E11206" s="10" t="str">
        <f t="shared" si="715"/>
        <v>11234848</v>
      </c>
      <c r="F11206" s="10" t="str">
        <f>IFERROR(VLOOKUP(I11206,DATABASE!$N:$O,2,FALSE),"")</f>
        <v>دستكش ضد برش سبك</v>
      </c>
      <c r="G11206" s="3" t="s">
        <v>4414</v>
      </c>
      <c r="H11206" s="3">
        <v>11234</v>
      </c>
      <c r="I11206" s="3" t="s">
        <v>1442</v>
      </c>
      <c r="J11206" s="3" t="s">
        <v>4602</v>
      </c>
      <c r="K11206" s="3">
        <v>1</v>
      </c>
      <c r="L11206" s="3" t="s">
        <v>3</v>
      </c>
      <c r="M11206" s="3" t="s">
        <v>4603</v>
      </c>
      <c r="N11206" s="3" t="s">
        <v>4772</v>
      </c>
      <c r="O11206" s="3">
        <v>848</v>
      </c>
      <c r="P11206" s="3">
        <v>1</v>
      </c>
      <c r="Q11206" s="10">
        <f t="shared" si="712"/>
        <v>848</v>
      </c>
    </row>
    <row r="11207" spans="2:17" ht="20.25" customHeight="1">
      <c r="B11207" s="10" t="str">
        <f t="shared" si="713"/>
        <v>فيلتر ماسك نيم صورت (3M) مدل 209110004</v>
      </c>
      <c r="C11207" s="10" t="str">
        <f t="shared" si="714"/>
        <v>فيلتر ماسك نيم صورت (3M) مدل 20911404/09/0610004</v>
      </c>
      <c r="D11207" s="10" t="str">
        <f>IFERROR(IF(تحویلی!$E$1="","",IF(NOSA!O11207=تحویلی!$E$1,تحویلی!$E$1&amp;COUNTIF(NOSA!$O$1:O11207,تحویلی!$E$1),"")),"")</f>
        <v/>
      </c>
      <c r="E11207" s="10" t="str">
        <f t="shared" si="715"/>
        <v>1123910004</v>
      </c>
      <c r="F11207" s="10" t="str">
        <f>IFERROR(VLOOKUP(I11207,DATABASE!$N:$O,2,FALSE),"")</f>
        <v>فيلتر ماسك نيم صورت (3M) مدل 2091</v>
      </c>
      <c r="G11207" s="3" t="s">
        <v>4414</v>
      </c>
      <c r="H11207" s="3">
        <v>11239</v>
      </c>
      <c r="I11207" s="3" t="s">
        <v>1475</v>
      </c>
      <c r="J11207" s="3" t="s">
        <v>4638</v>
      </c>
      <c r="K11207" s="3">
        <v>1</v>
      </c>
      <c r="L11207" s="3" t="s">
        <v>8</v>
      </c>
      <c r="M11207" s="3" t="s">
        <v>4623</v>
      </c>
      <c r="N11207" s="3" t="s">
        <v>4063</v>
      </c>
      <c r="O11207" s="3">
        <v>10004</v>
      </c>
      <c r="P11207" s="3">
        <v>1</v>
      </c>
      <c r="Q11207" s="10">
        <f t="shared" si="712"/>
        <v>10004</v>
      </c>
    </row>
    <row r="11208" spans="2:17" ht="20.25" customHeight="1">
      <c r="B11208" s="10" t="str">
        <f t="shared" si="713"/>
        <v>پابند نسوز چرمي402</v>
      </c>
      <c r="C11208" s="10" t="str">
        <f t="shared" si="714"/>
        <v>پابند نسوز چرمي1404/09/06402</v>
      </c>
      <c r="D11208" s="10" t="str">
        <f>IFERROR(IF(تحویلی!$E$1="","",IF(NOSA!O11208=تحویلی!$E$1,تحویلی!$E$1&amp;COUNTIF(NOSA!$O$1:O11208,تحویلی!$E$1),"")),"")</f>
        <v/>
      </c>
      <c r="E11208" s="10" t="str">
        <f t="shared" si="715"/>
        <v>11240402</v>
      </c>
      <c r="F11208" s="10" t="str">
        <f>IFERROR(VLOOKUP(I11208,DATABASE!$N:$O,2,FALSE),"")</f>
        <v>پابند نسوز چرمي</v>
      </c>
      <c r="G11208" s="3" t="s">
        <v>4414</v>
      </c>
      <c r="H11208" s="3">
        <v>11240</v>
      </c>
      <c r="I11208" s="3" t="s">
        <v>1460</v>
      </c>
      <c r="J11208" s="3" t="s">
        <v>4633</v>
      </c>
      <c r="K11208" s="3">
        <v>1</v>
      </c>
      <c r="L11208" s="3" t="s">
        <v>3</v>
      </c>
      <c r="M11208" s="3" t="s">
        <v>4608</v>
      </c>
      <c r="N11208" s="3" t="s">
        <v>4683</v>
      </c>
      <c r="O11208" s="3">
        <v>402</v>
      </c>
      <c r="P11208" s="3">
        <v>1</v>
      </c>
      <c r="Q11208" s="10">
        <f t="shared" si="712"/>
        <v>402</v>
      </c>
    </row>
    <row r="11209" spans="2:17" ht="20.25" customHeight="1">
      <c r="B11209" s="10" t="str">
        <f t="shared" si="713"/>
        <v>دستكش ساق بلند نسوز494</v>
      </c>
      <c r="C11209" s="10" t="str">
        <f t="shared" si="714"/>
        <v>دستكش ساق بلند نسوز1404/09/06494</v>
      </c>
      <c r="D11209" s="10" t="str">
        <f>IFERROR(IF(تحویلی!$E$1="","",IF(NOSA!O11209=تحویلی!$E$1,تحویلی!$E$1&amp;COUNTIF(NOSA!$O$1:O11209,تحویلی!$E$1),"")),"")</f>
        <v/>
      </c>
      <c r="E11209" s="10" t="str">
        <f t="shared" si="715"/>
        <v>11243494</v>
      </c>
      <c r="F11209" s="10" t="str">
        <f>IFERROR(VLOOKUP(I11209,DATABASE!$N:$O,2,FALSE),"")</f>
        <v>دستكش ساق بلند نسوز</v>
      </c>
      <c r="G11209" s="3" t="s">
        <v>4414</v>
      </c>
      <c r="H11209" s="3">
        <v>11243</v>
      </c>
      <c r="I11209" s="3" t="s">
        <v>1461</v>
      </c>
      <c r="J11209" s="3" t="s">
        <v>4643</v>
      </c>
      <c r="K11209" s="3">
        <v>1</v>
      </c>
      <c r="L11209" s="3" t="s">
        <v>3</v>
      </c>
      <c r="M11209" s="3" t="s">
        <v>19</v>
      </c>
      <c r="N11209" s="3" t="s">
        <v>5101</v>
      </c>
      <c r="O11209" s="3">
        <v>494</v>
      </c>
      <c r="P11209" s="3">
        <v>1</v>
      </c>
      <c r="Q11209" s="10">
        <f t="shared" si="712"/>
        <v>494</v>
      </c>
    </row>
    <row r="11210" spans="2:17" ht="20.25" customHeight="1">
      <c r="B11210" s="10" t="str">
        <f t="shared" si="713"/>
        <v>100012</v>
      </c>
      <c r="C11210" s="10" t="str">
        <f t="shared" si="714"/>
        <v>1404/09/06100012</v>
      </c>
      <c r="D11210" s="10" t="str">
        <f>IFERROR(IF(تحویلی!$E$1="","",IF(NOSA!O11210=تحویلی!$E$1,تحویلی!$E$1&amp;COUNTIF(NOSA!$O$1:O11210,تحویلی!$E$1),"")),"")</f>
        <v/>
      </c>
      <c r="E11210" s="10" t="str">
        <f t="shared" si="715"/>
        <v>11244100012</v>
      </c>
      <c r="F11210" s="10" t="str">
        <f>IFERROR(VLOOKUP(I11210,DATABASE!$N:$O,2,FALSE),"")</f>
        <v/>
      </c>
      <c r="G11210" s="3" t="s">
        <v>4414</v>
      </c>
      <c r="H11210" s="3">
        <v>11244</v>
      </c>
      <c r="I11210" s="3" t="s">
        <v>2829</v>
      </c>
      <c r="J11210" s="3" t="s">
        <v>5102</v>
      </c>
      <c r="K11210" s="3">
        <v>1</v>
      </c>
      <c r="L11210" s="3" t="s">
        <v>8</v>
      </c>
      <c r="M11210" s="3" t="s">
        <v>4623</v>
      </c>
      <c r="N11210" s="3" t="s">
        <v>4853</v>
      </c>
      <c r="O11210" s="3">
        <v>100012</v>
      </c>
      <c r="P11210" s="3">
        <v>1</v>
      </c>
      <c r="Q11210" s="10">
        <f t="shared" si="712"/>
        <v>100012</v>
      </c>
    </row>
    <row r="11211" spans="2:17" ht="20.25" customHeight="1">
      <c r="B11211" s="10" t="str">
        <f t="shared" si="713"/>
        <v>دستكش كف مواد سبك460</v>
      </c>
      <c r="C11211" s="10" t="str">
        <f t="shared" si="714"/>
        <v>دستكش كف مواد سبك1404/09/07460</v>
      </c>
      <c r="D11211" s="10" t="str">
        <f>IFERROR(IF(تحویلی!$E$1="","",IF(NOSA!O11211=تحویلی!$E$1,تحویلی!$E$1&amp;COUNTIF(NOSA!$O$1:O11211,تحویلی!$E$1),"")),"")</f>
        <v/>
      </c>
      <c r="E11211" s="10" t="str">
        <f t="shared" si="715"/>
        <v>11259460</v>
      </c>
      <c r="F11211" s="10" t="str">
        <f>IFERROR(VLOOKUP(I11211,DATABASE!$N:$O,2,FALSE),"")</f>
        <v>دستكش كف مواد سبك</v>
      </c>
      <c r="G11211" s="3" t="s">
        <v>4415</v>
      </c>
      <c r="H11211" s="3">
        <v>11259</v>
      </c>
      <c r="I11211" s="3" t="s">
        <v>1456</v>
      </c>
      <c r="J11211" s="3" t="s">
        <v>4605</v>
      </c>
      <c r="K11211" s="3">
        <v>1</v>
      </c>
      <c r="L11211" s="3" t="s">
        <v>3</v>
      </c>
      <c r="M11211" s="3" t="s">
        <v>4603</v>
      </c>
      <c r="N11211" s="3" t="s">
        <v>1302</v>
      </c>
      <c r="O11211" s="3">
        <v>460</v>
      </c>
      <c r="P11211" s="3">
        <v>1</v>
      </c>
      <c r="Q11211" s="10">
        <f t="shared" si="712"/>
        <v>460</v>
      </c>
    </row>
    <row r="11212" spans="2:17" ht="20.25" customHeight="1">
      <c r="B11212" s="10" t="str">
        <f t="shared" si="713"/>
        <v>دستكش ضد برش سبك694</v>
      </c>
      <c r="C11212" s="10" t="str">
        <f t="shared" si="714"/>
        <v>دستكش ضد برش سبك1404/09/07694</v>
      </c>
      <c r="D11212" s="10" t="str">
        <f>IFERROR(IF(تحویلی!$E$1="","",IF(NOSA!O11212=تحویلی!$E$1,تحویلی!$E$1&amp;COUNTIF(NOSA!$O$1:O11212,تحویلی!$E$1),"")),"")</f>
        <v/>
      </c>
      <c r="E11212" s="10" t="str">
        <f t="shared" si="715"/>
        <v>11261694</v>
      </c>
      <c r="F11212" s="10" t="str">
        <f>IFERROR(VLOOKUP(I11212,DATABASE!$N:$O,2,FALSE),"")</f>
        <v>دستكش ضد برش سبك</v>
      </c>
      <c r="G11212" s="3" t="s">
        <v>4415</v>
      </c>
      <c r="H11212" s="3">
        <v>11261</v>
      </c>
      <c r="I11212" s="3" t="s">
        <v>1442</v>
      </c>
      <c r="J11212" s="3" t="s">
        <v>4602</v>
      </c>
      <c r="K11212" s="3">
        <v>1</v>
      </c>
      <c r="L11212" s="3" t="s">
        <v>3</v>
      </c>
      <c r="M11212" s="3" t="s">
        <v>4603</v>
      </c>
      <c r="N11212" s="3" t="s">
        <v>4672</v>
      </c>
      <c r="O11212" s="3">
        <v>694</v>
      </c>
      <c r="P11212" s="3">
        <v>1</v>
      </c>
      <c r="Q11212" s="10">
        <f t="shared" si="712"/>
        <v>694</v>
      </c>
    </row>
    <row r="11213" spans="2:17" ht="20.25" customHeight="1">
      <c r="B11213" s="10" t="str">
        <f t="shared" si="713"/>
        <v>كفش ايمني69</v>
      </c>
      <c r="C11213" s="10" t="str">
        <f t="shared" si="714"/>
        <v>كفش ايمني1404/09/0769</v>
      </c>
      <c r="D11213" s="10" t="str">
        <f>IFERROR(IF(تحویلی!$E$1="","",IF(NOSA!O11213=تحویلی!$E$1,تحویلی!$E$1&amp;COUNTIF(NOSA!$O$1:O11213,تحویلی!$E$1),"")),"")</f>
        <v/>
      </c>
      <c r="E11213" s="10" t="str">
        <f t="shared" si="715"/>
        <v>1127069</v>
      </c>
      <c r="F11213" s="10" t="str">
        <f>IFERROR(VLOOKUP(I11213,DATABASE!$N:$O,2,FALSE),"")</f>
        <v>كفش ايمني</v>
      </c>
      <c r="G11213" s="3" t="s">
        <v>4415</v>
      </c>
      <c r="H11213" s="3">
        <v>11270</v>
      </c>
      <c r="I11213" s="3" t="s">
        <v>1539</v>
      </c>
      <c r="J11213" s="3" t="s">
        <v>4785</v>
      </c>
      <c r="K11213" s="3">
        <v>1</v>
      </c>
      <c r="L11213" s="3" t="s">
        <v>3</v>
      </c>
      <c r="M11213" s="3" t="s">
        <v>19</v>
      </c>
      <c r="N11213" s="3" t="s">
        <v>4634</v>
      </c>
      <c r="O11213" s="3">
        <v>69</v>
      </c>
      <c r="P11213" s="3">
        <v>1</v>
      </c>
      <c r="Q11213" s="10">
        <f t="shared" si="712"/>
        <v>69</v>
      </c>
    </row>
    <row r="11214" spans="2:17" ht="20.25" customHeight="1">
      <c r="B11214" s="10" t="str">
        <f t="shared" si="713"/>
        <v>نقاب تيره محافظ صورت معمولي130</v>
      </c>
      <c r="C11214" s="10" t="str">
        <f t="shared" si="714"/>
        <v>نقاب تيره محافظ صورت معمولي1404/09/07130</v>
      </c>
      <c r="D11214" s="10" t="str">
        <f>IFERROR(IF(تحویلی!$E$1="","",IF(NOSA!O11214=تحویلی!$E$1,تحویلی!$E$1&amp;COUNTIF(NOSA!$O$1:O11214,تحویلی!$E$1),"")),"")</f>
        <v/>
      </c>
      <c r="E11214" s="10" t="str">
        <f t="shared" si="715"/>
        <v>11272130</v>
      </c>
      <c r="F11214" s="10" t="str">
        <f>IFERROR(VLOOKUP(I11214,DATABASE!$N:$O,2,FALSE),"")</f>
        <v>نقاب تيره محافظ صورت معمولي</v>
      </c>
      <c r="G11214" s="3" t="s">
        <v>4415</v>
      </c>
      <c r="H11214" s="3">
        <v>11272</v>
      </c>
      <c r="I11214" s="3" t="s">
        <v>1557</v>
      </c>
      <c r="J11214" s="3" t="s">
        <v>4682</v>
      </c>
      <c r="K11214" s="3">
        <v>1</v>
      </c>
      <c r="L11214" s="3" t="s">
        <v>8</v>
      </c>
      <c r="M11214" s="3" t="s">
        <v>19</v>
      </c>
      <c r="N11214" s="3" t="s">
        <v>5103</v>
      </c>
      <c r="O11214" s="3">
        <v>130</v>
      </c>
      <c r="P11214" s="3">
        <v>1</v>
      </c>
      <c r="Q11214" s="10">
        <f t="shared" si="712"/>
        <v>130</v>
      </c>
    </row>
    <row r="11215" spans="2:17" ht="20.25" customHeight="1">
      <c r="B11215" s="10" t="str">
        <f t="shared" si="713"/>
        <v>رابط فنري نقاب كلاه ايمني130</v>
      </c>
      <c r="C11215" s="10" t="str">
        <f t="shared" si="714"/>
        <v>رابط فنري نقاب كلاه ايمني1404/09/07130</v>
      </c>
      <c r="D11215" s="10" t="str">
        <f>IFERROR(IF(تحویلی!$E$1="","",IF(NOSA!O11215=تحویلی!$E$1,تحویلی!$E$1&amp;COUNTIF(NOSA!$O$1:O11215,تحویلی!$E$1),"")),"")</f>
        <v/>
      </c>
      <c r="E11215" s="10" t="str">
        <f t="shared" si="715"/>
        <v>11272130</v>
      </c>
      <c r="F11215" s="10" t="str">
        <f>IFERROR(VLOOKUP(I11215,DATABASE!$N:$O,2,FALSE),"")</f>
        <v>رابط فنري نقاب كلاه ايمني</v>
      </c>
      <c r="G11215" s="3" t="s">
        <v>4415</v>
      </c>
      <c r="H11215" s="3">
        <v>11272</v>
      </c>
      <c r="I11215" s="3" t="s">
        <v>1454</v>
      </c>
      <c r="J11215" s="3" t="s">
        <v>4714</v>
      </c>
      <c r="K11215" s="3">
        <v>1</v>
      </c>
      <c r="L11215" s="3" t="s">
        <v>8</v>
      </c>
      <c r="M11215" s="3" t="s">
        <v>19</v>
      </c>
      <c r="N11215" s="3" t="s">
        <v>5103</v>
      </c>
      <c r="O11215" s="3">
        <v>130</v>
      </c>
      <c r="P11215" s="3">
        <v>1</v>
      </c>
      <c r="Q11215" s="10">
        <f t="shared" si="712"/>
        <v>130</v>
      </c>
    </row>
    <row r="11216" spans="2:17" ht="20.25" customHeight="1">
      <c r="B11216" s="10" t="str">
        <f t="shared" si="713"/>
        <v>لباس زير زمستاني- بلوز و شلوار545</v>
      </c>
      <c r="C11216" s="10" t="str">
        <f t="shared" si="714"/>
        <v>لباس زير زمستاني- بلوز و شلوار1404/09/07545</v>
      </c>
      <c r="D11216" s="10" t="str">
        <f>IFERROR(IF(تحویلی!$E$1="","",IF(NOSA!O11216=تحویلی!$E$1,تحویلی!$E$1&amp;COUNTIF(NOSA!$O$1:O11216,تحویلی!$E$1),"")),"")</f>
        <v/>
      </c>
      <c r="E11216" s="10" t="str">
        <f t="shared" si="715"/>
        <v>11273545</v>
      </c>
      <c r="F11216" s="10" t="str">
        <f>IFERROR(VLOOKUP(I11216,DATABASE!$N:$O,2,FALSE),"")</f>
        <v>لباس زير زمستاني- بلوز و شلوار</v>
      </c>
      <c r="G11216" s="3" t="s">
        <v>4415</v>
      </c>
      <c r="H11216" s="3">
        <v>11273</v>
      </c>
      <c r="I11216" s="3" t="s">
        <v>2361</v>
      </c>
      <c r="J11216" s="3" t="s">
        <v>5002</v>
      </c>
      <c r="K11216" s="3">
        <v>1</v>
      </c>
      <c r="L11216" s="3" t="s">
        <v>28</v>
      </c>
      <c r="M11216" s="3" t="s">
        <v>4608</v>
      </c>
      <c r="N11216" s="3" t="s">
        <v>4921</v>
      </c>
      <c r="O11216" s="3">
        <v>545</v>
      </c>
      <c r="P11216" s="3">
        <v>1</v>
      </c>
      <c r="Q11216" s="10">
        <f t="shared" si="712"/>
        <v>545</v>
      </c>
    </row>
    <row r="11217" spans="2:17" ht="20.25" customHeight="1">
      <c r="B11217" s="10" t="str">
        <f t="shared" si="713"/>
        <v>كفش ايمني69</v>
      </c>
      <c r="C11217" s="10" t="str">
        <f t="shared" si="714"/>
        <v>كفش ايمني1404/09/0769</v>
      </c>
      <c r="D11217" s="10" t="str">
        <f>IFERROR(IF(تحویلی!$E$1="","",IF(NOSA!O11217=تحویلی!$E$1,تحویلی!$E$1&amp;COUNTIF(NOSA!$O$1:O11217,تحویلی!$E$1),"")),"")</f>
        <v/>
      </c>
      <c r="E11217" s="10" t="str">
        <f t="shared" si="715"/>
        <v>69</v>
      </c>
      <c r="F11217" s="10" t="str">
        <f>IFERROR(VLOOKUP(I11217,DATABASE!$N:$O,2,FALSE),"")</f>
        <v>كفش ايمني</v>
      </c>
      <c r="G11217" s="3" t="s">
        <v>4415</v>
      </c>
      <c r="H11217" s="3"/>
      <c r="I11217" s="3" t="s">
        <v>1526</v>
      </c>
      <c r="J11217" s="3" t="s">
        <v>4659</v>
      </c>
      <c r="K11217" s="3">
        <v>1</v>
      </c>
      <c r="L11217" s="3" t="s">
        <v>3</v>
      </c>
      <c r="M11217" s="3" t="s">
        <v>19</v>
      </c>
      <c r="N11217" s="3" t="s">
        <v>2629</v>
      </c>
      <c r="O11217" s="3">
        <v>69</v>
      </c>
      <c r="P11217" s="3"/>
      <c r="Q11217" s="10">
        <f t="shared" si="712"/>
        <v>69</v>
      </c>
    </row>
    <row r="11218" spans="2:17" ht="20.25" customHeight="1">
      <c r="B11218" s="10" t="str">
        <f t="shared" si="713"/>
        <v>دستكش ضد برش سبك760</v>
      </c>
      <c r="C11218" s="10" t="str">
        <f t="shared" si="714"/>
        <v>دستكش ضد برش سبك1404/09/08760</v>
      </c>
      <c r="D11218" s="10" t="str">
        <f>IFERROR(IF(تحویلی!$E$1="","",IF(NOSA!O11218=تحویلی!$E$1,تحویلی!$E$1&amp;COUNTIF(NOSA!$O$1:O11218,تحویلی!$E$1),"")),"")</f>
        <v/>
      </c>
      <c r="E11218" s="10" t="str">
        <f t="shared" si="715"/>
        <v>11278760</v>
      </c>
      <c r="F11218" s="10" t="str">
        <f>IFERROR(VLOOKUP(I11218,DATABASE!$N:$O,2,FALSE),"")</f>
        <v>دستكش ضد برش سبك</v>
      </c>
      <c r="G11218" s="3" t="s">
        <v>4416</v>
      </c>
      <c r="H11218" s="3">
        <v>11278</v>
      </c>
      <c r="I11218" s="3" t="s">
        <v>1442</v>
      </c>
      <c r="J11218" s="3" t="s">
        <v>4602</v>
      </c>
      <c r="K11218" s="3">
        <v>1</v>
      </c>
      <c r="L11218" s="3" t="s">
        <v>3</v>
      </c>
      <c r="M11218" s="3" t="s">
        <v>4621</v>
      </c>
      <c r="N11218" s="3" t="s">
        <v>5104</v>
      </c>
      <c r="O11218" s="3">
        <v>760</v>
      </c>
      <c r="P11218" s="3">
        <v>1</v>
      </c>
      <c r="Q11218" s="10">
        <f t="shared" si="712"/>
        <v>760</v>
      </c>
    </row>
    <row r="11219" spans="2:17" ht="20.25" customHeight="1">
      <c r="B11219" s="10" t="str">
        <f t="shared" si="713"/>
        <v>دستكش كف مواد سبك955</v>
      </c>
      <c r="C11219" s="10" t="str">
        <f t="shared" si="714"/>
        <v>دستكش كف مواد سبك1404/09/08955</v>
      </c>
      <c r="D11219" s="10" t="str">
        <f>IFERROR(IF(تحویلی!$E$1="","",IF(NOSA!O11219=تحویلی!$E$1,تحویلی!$E$1&amp;COUNTIF(NOSA!$O$1:O11219,تحویلی!$E$1),"")),"")</f>
        <v/>
      </c>
      <c r="E11219" s="10" t="str">
        <f t="shared" si="715"/>
        <v>11282955</v>
      </c>
      <c r="F11219" s="10" t="str">
        <f>IFERROR(VLOOKUP(I11219,DATABASE!$N:$O,2,FALSE),"")</f>
        <v>دستكش كف مواد سبك</v>
      </c>
      <c r="G11219" s="3" t="s">
        <v>4416</v>
      </c>
      <c r="H11219" s="3">
        <v>11282</v>
      </c>
      <c r="I11219" s="3" t="s">
        <v>1456</v>
      </c>
      <c r="J11219" s="3" t="s">
        <v>4605</v>
      </c>
      <c r="K11219" s="3">
        <v>1</v>
      </c>
      <c r="L11219" s="3" t="s">
        <v>3</v>
      </c>
      <c r="M11219" s="3" t="s">
        <v>4603</v>
      </c>
      <c r="N11219" s="3" t="s">
        <v>4304</v>
      </c>
      <c r="O11219" s="3">
        <v>955</v>
      </c>
      <c r="P11219" s="3">
        <v>1</v>
      </c>
      <c r="Q11219" s="10">
        <f t="shared" si="712"/>
        <v>955</v>
      </c>
    </row>
    <row r="11220" spans="2:17" ht="20.25" customHeight="1">
      <c r="B11220" s="10" t="str">
        <f t="shared" si="713"/>
        <v>لباس كار ديرسوز(بلوز و شلوار)100012</v>
      </c>
      <c r="C11220" s="10" t="str">
        <f t="shared" si="714"/>
        <v>لباس كار ديرسوز(بلوز و شلوار)1404/09/08100012</v>
      </c>
      <c r="D11220" s="10" t="str">
        <f>IFERROR(IF(تحویلی!$E$1="","",IF(NOSA!O11220=تحویلی!$E$1,تحویلی!$E$1&amp;COUNTIF(NOSA!$O$1:O11220,تحویلی!$E$1),"")),"")</f>
        <v/>
      </c>
      <c r="E11220" s="10" t="str">
        <f t="shared" si="715"/>
        <v>11294100012</v>
      </c>
      <c r="F11220" s="10" t="str">
        <f>IFERROR(VLOOKUP(I11220,DATABASE!$N:$O,2,FALSE),"")</f>
        <v>لباس كار ديرسوز(بلوز و شلوار)</v>
      </c>
      <c r="G11220" s="3" t="s">
        <v>4416</v>
      </c>
      <c r="H11220" s="3">
        <v>11294</v>
      </c>
      <c r="I11220" s="3" t="s">
        <v>1466</v>
      </c>
      <c r="J11220" s="3" t="s">
        <v>4858</v>
      </c>
      <c r="K11220" s="3">
        <v>1</v>
      </c>
      <c r="L11220" s="3" t="s">
        <v>28</v>
      </c>
      <c r="M11220" s="3" t="s">
        <v>4623</v>
      </c>
      <c r="N11220" s="3" t="s">
        <v>2038</v>
      </c>
      <c r="O11220" s="3">
        <v>100012</v>
      </c>
      <c r="P11220" s="3">
        <v>1</v>
      </c>
      <c r="Q11220" s="10">
        <f t="shared" si="712"/>
        <v>100012</v>
      </c>
    </row>
    <row r="11221" spans="2:17" ht="20.25" customHeight="1">
      <c r="B11221" s="10" t="str">
        <f t="shared" si="713"/>
        <v>دستكش ضد برش سبك974</v>
      </c>
      <c r="C11221" s="10" t="str">
        <f t="shared" si="714"/>
        <v>دستكش ضد برش سبك1404/09/08974</v>
      </c>
      <c r="D11221" s="10" t="str">
        <f>IFERROR(IF(تحویلی!$E$1="","",IF(NOSA!O11221=تحویلی!$E$1,تحویلی!$E$1&amp;COUNTIF(NOSA!$O$1:O11221,تحویلی!$E$1),"")),"")</f>
        <v/>
      </c>
      <c r="E11221" s="10" t="str">
        <f t="shared" si="715"/>
        <v>11295974</v>
      </c>
      <c r="F11221" s="10" t="str">
        <f>IFERROR(VLOOKUP(I11221,DATABASE!$N:$O,2,FALSE),"")</f>
        <v>دستكش ضد برش سبك</v>
      </c>
      <c r="G11221" s="3" t="s">
        <v>4416</v>
      </c>
      <c r="H11221" s="3">
        <v>11295</v>
      </c>
      <c r="I11221" s="3" t="s">
        <v>1442</v>
      </c>
      <c r="J11221" s="3" t="s">
        <v>4602</v>
      </c>
      <c r="K11221" s="3">
        <v>1</v>
      </c>
      <c r="L11221" s="3" t="s">
        <v>3</v>
      </c>
      <c r="M11221" s="3" t="s">
        <v>19</v>
      </c>
      <c r="N11221" s="3" t="s">
        <v>5105</v>
      </c>
      <c r="O11221" s="3">
        <v>974</v>
      </c>
      <c r="P11221" s="3">
        <v>0</v>
      </c>
      <c r="Q11221" s="10">
        <f t="shared" si="712"/>
        <v>974</v>
      </c>
    </row>
    <row r="11222" spans="2:17" ht="20.25" customHeight="1">
      <c r="B11222" s="10" t="str">
        <f t="shared" si="713"/>
        <v>رابط فنري نقاب كلاه ايمني974</v>
      </c>
      <c r="C11222" s="10" t="str">
        <f t="shared" si="714"/>
        <v>رابط فنري نقاب كلاه ايمني1404/09/08974</v>
      </c>
      <c r="D11222" s="10" t="str">
        <f>IFERROR(IF(تحویلی!$E$1="","",IF(NOSA!O11222=تحویلی!$E$1,تحویلی!$E$1&amp;COUNTIF(NOSA!$O$1:O11222,تحویلی!$E$1),"")),"")</f>
        <v/>
      </c>
      <c r="E11222" s="10" t="str">
        <f t="shared" si="715"/>
        <v>11295974</v>
      </c>
      <c r="F11222" s="10" t="str">
        <f>IFERROR(VLOOKUP(I11222,DATABASE!$N:$O,2,FALSE),"")</f>
        <v>رابط فنري نقاب كلاه ايمني</v>
      </c>
      <c r="G11222" s="3" t="s">
        <v>4416</v>
      </c>
      <c r="H11222" s="3">
        <v>11295</v>
      </c>
      <c r="I11222" s="3" t="s">
        <v>1454</v>
      </c>
      <c r="J11222" s="3" t="s">
        <v>4714</v>
      </c>
      <c r="K11222" s="3">
        <v>1</v>
      </c>
      <c r="L11222" s="3" t="s">
        <v>8</v>
      </c>
      <c r="M11222" s="3" t="s">
        <v>19</v>
      </c>
      <c r="N11222" s="3" t="s">
        <v>5105</v>
      </c>
      <c r="O11222" s="3">
        <v>974</v>
      </c>
      <c r="P11222" s="3">
        <v>0</v>
      </c>
      <c r="Q11222" s="10">
        <f t="shared" si="712"/>
        <v>974</v>
      </c>
    </row>
    <row r="11223" spans="2:17" ht="20.25" customHeight="1">
      <c r="B11223" s="10" t="str">
        <f t="shared" si="713"/>
        <v>نقاب تيره محافظ صورت معمولي974</v>
      </c>
      <c r="C11223" s="10" t="str">
        <f t="shared" si="714"/>
        <v>نقاب تيره محافظ صورت معمولي1404/09/08974</v>
      </c>
      <c r="D11223" s="10" t="str">
        <f>IFERROR(IF(تحویلی!$E$1="","",IF(NOSA!O11223=تحویلی!$E$1,تحویلی!$E$1&amp;COUNTIF(NOSA!$O$1:O11223,تحویلی!$E$1),"")),"")</f>
        <v/>
      </c>
      <c r="E11223" s="10" t="str">
        <f t="shared" si="715"/>
        <v>11295974</v>
      </c>
      <c r="F11223" s="10" t="str">
        <f>IFERROR(VLOOKUP(I11223,DATABASE!$N:$O,2,FALSE),"")</f>
        <v>نقاب تيره محافظ صورت معمولي</v>
      </c>
      <c r="G11223" s="3" t="s">
        <v>4416</v>
      </c>
      <c r="H11223" s="3">
        <v>11295</v>
      </c>
      <c r="I11223" s="3" t="s">
        <v>1557</v>
      </c>
      <c r="J11223" s="3" t="s">
        <v>4682</v>
      </c>
      <c r="K11223" s="3">
        <v>1</v>
      </c>
      <c r="L11223" s="3" t="s">
        <v>8</v>
      </c>
      <c r="M11223" s="3" t="s">
        <v>19</v>
      </c>
      <c r="N11223" s="3" t="s">
        <v>5105</v>
      </c>
      <c r="O11223" s="3">
        <v>974</v>
      </c>
      <c r="P11223" s="3">
        <v>0</v>
      </c>
      <c r="Q11223" s="10">
        <f t="shared" si="712"/>
        <v>974</v>
      </c>
    </row>
    <row r="11224" spans="2:17" ht="20.25" customHeight="1">
      <c r="B11224" s="10" t="str">
        <f t="shared" si="713"/>
        <v>گوشي اير پلاگ974</v>
      </c>
      <c r="C11224" s="10" t="str">
        <f t="shared" si="714"/>
        <v>گوشي اير پلاگ1404/09/08974</v>
      </c>
      <c r="D11224" s="10" t="str">
        <f>IFERROR(IF(تحویلی!$E$1="","",IF(NOSA!O11224=تحویلی!$E$1,تحویلی!$E$1&amp;COUNTIF(NOSA!$O$1:O11224,تحویلی!$E$1),"")),"")</f>
        <v/>
      </c>
      <c r="E11224" s="10" t="str">
        <f t="shared" si="715"/>
        <v>11295974</v>
      </c>
      <c r="F11224" s="10" t="str">
        <f>IFERROR(VLOOKUP(I11224,DATABASE!$N:$O,2,FALSE),"")</f>
        <v>گوشي اير پلاگ</v>
      </c>
      <c r="G11224" s="3" t="s">
        <v>4416</v>
      </c>
      <c r="H11224" s="3">
        <v>11295</v>
      </c>
      <c r="I11224" s="3" t="s">
        <v>1581</v>
      </c>
      <c r="J11224" s="3" t="s">
        <v>4655</v>
      </c>
      <c r="K11224" s="3">
        <v>1</v>
      </c>
      <c r="L11224" s="3" t="s">
        <v>8</v>
      </c>
      <c r="M11224" s="3" t="s">
        <v>19</v>
      </c>
      <c r="N11224" s="3" t="s">
        <v>5105</v>
      </c>
      <c r="O11224" s="3">
        <v>974</v>
      </c>
      <c r="P11224" s="3">
        <v>0</v>
      </c>
      <c r="Q11224" s="10">
        <f t="shared" si="712"/>
        <v>974</v>
      </c>
    </row>
    <row r="11225" spans="2:17" ht="20.25" customHeight="1">
      <c r="B11225" s="10" t="str">
        <f t="shared" si="713"/>
        <v>974</v>
      </c>
      <c r="C11225" s="10" t="str">
        <f t="shared" si="714"/>
        <v>1404/09/08974</v>
      </c>
      <c r="D11225" s="10" t="str">
        <f>IFERROR(IF(تحویلی!$E$1="","",IF(NOSA!O11225=تحویلی!$E$1,تحویلی!$E$1&amp;COUNTIF(NOSA!$O$1:O11225,تحویلی!$E$1),"")),"")</f>
        <v/>
      </c>
      <c r="E11225" s="10" t="str">
        <f t="shared" si="715"/>
        <v>11295974</v>
      </c>
      <c r="F11225" s="10" t="str">
        <f>IFERROR(VLOOKUP(I11225,DATABASE!$N:$O,2,FALSE),"")</f>
        <v/>
      </c>
      <c r="G11225" s="3" t="s">
        <v>4416</v>
      </c>
      <c r="H11225" s="3">
        <v>11295</v>
      </c>
      <c r="I11225" s="3" t="s">
        <v>2699</v>
      </c>
      <c r="J11225" s="3" t="s">
        <v>4616</v>
      </c>
      <c r="K11225" s="3">
        <v>1</v>
      </c>
      <c r="L11225" s="3" t="s">
        <v>8</v>
      </c>
      <c r="M11225" s="3" t="s">
        <v>19</v>
      </c>
      <c r="N11225" s="3" t="s">
        <v>5105</v>
      </c>
      <c r="O11225" s="3">
        <v>974</v>
      </c>
      <c r="P11225" s="3">
        <v>0</v>
      </c>
      <c r="Q11225" s="10">
        <f t="shared" si="712"/>
        <v>974</v>
      </c>
    </row>
    <row r="11226" spans="2:17" ht="20.25" customHeight="1">
      <c r="B11226" s="10" t="str">
        <f t="shared" si="713"/>
        <v>974</v>
      </c>
      <c r="C11226" s="10" t="str">
        <f t="shared" si="714"/>
        <v>1404/09/08974</v>
      </c>
      <c r="D11226" s="10" t="str">
        <f>IFERROR(IF(تحویلی!$E$1="","",IF(NOSA!O11226=تحویلی!$E$1,تحویلی!$E$1&amp;COUNTIF(NOSA!$O$1:O11226,تحویلی!$E$1),"")),"")</f>
        <v/>
      </c>
      <c r="E11226" s="10" t="str">
        <f t="shared" si="715"/>
        <v>11295974</v>
      </c>
      <c r="F11226" s="10" t="str">
        <f>IFERROR(VLOOKUP(I11226,DATABASE!$N:$O,2,FALSE),"")</f>
        <v/>
      </c>
      <c r="G11226" s="3" t="s">
        <v>4416</v>
      </c>
      <c r="H11226" s="3">
        <v>11295</v>
      </c>
      <c r="I11226" s="3" t="s">
        <v>3559</v>
      </c>
      <c r="J11226" s="3" t="s">
        <v>4625</v>
      </c>
      <c r="K11226" s="3">
        <v>1</v>
      </c>
      <c r="L11226" s="3" t="s">
        <v>8</v>
      </c>
      <c r="M11226" s="3" t="s">
        <v>19</v>
      </c>
      <c r="N11226" s="3" t="s">
        <v>5105</v>
      </c>
      <c r="O11226" s="3">
        <v>974</v>
      </c>
      <c r="P11226" s="3">
        <v>0</v>
      </c>
      <c r="Q11226" s="10">
        <f t="shared" si="712"/>
        <v>974</v>
      </c>
    </row>
    <row r="11227" spans="2:17" ht="20.25" customHeight="1">
      <c r="B11227" s="10" t="str">
        <f t="shared" si="713"/>
        <v>لباس كار نسوز(بلوز و شلوار)974</v>
      </c>
      <c r="C11227" s="10" t="str">
        <f t="shared" si="714"/>
        <v>لباس كار نسوز(بلوز و شلوار)1404/09/08974</v>
      </c>
      <c r="D11227" s="10" t="str">
        <f>IFERROR(IF(تحویلی!$E$1="","",IF(NOSA!O11227=تحویلی!$E$1,تحویلی!$E$1&amp;COUNTIF(NOSA!$O$1:O11227,تحویلی!$E$1),"")),"")</f>
        <v/>
      </c>
      <c r="E11227" s="10" t="str">
        <f t="shared" si="715"/>
        <v>11296974</v>
      </c>
      <c r="F11227" s="10" t="str">
        <f>IFERROR(VLOOKUP(I11227,DATABASE!$N:$O,2,FALSE),"")</f>
        <v>لباس كار نسوز(بلوز و شلوار)</v>
      </c>
      <c r="G11227" s="3" t="s">
        <v>4416</v>
      </c>
      <c r="H11227" s="3">
        <v>11296</v>
      </c>
      <c r="I11227" s="3" t="s">
        <v>1655</v>
      </c>
      <c r="J11227" s="3" t="s">
        <v>4646</v>
      </c>
      <c r="K11227" s="3">
        <v>1</v>
      </c>
      <c r="L11227" s="3" t="s">
        <v>28</v>
      </c>
      <c r="M11227" s="3" t="s">
        <v>19</v>
      </c>
      <c r="N11227" s="3" t="s">
        <v>5105</v>
      </c>
      <c r="O11227" s="3">
        <v>974</v>
      </c>
      <c r="P11227" s="3">
        <v>0</v>
      </c>
      <c r="Q11227" s="10">
        <f t="shared" si="712"/>
        <v>974</v>
      </c>
    </row>
    <row r="11228" spans="2:17" ht="20.25" customHeight="1">
      <c r="B11228" s="10" t="str">
        <f t="shared" si="713"/>
        <v>چكمه ايمني نسوز974</v>
      </c>
      <c r="C11228" s="10" t="str">
        <f t="shared" si="714"/>
        <v>چكمه ايمني نسوز1404/09/08974</v>
      </c>
      <c r="D11228" s="10" t="str">
        <f>IFERROR(IF(تحویلی!$E$1="","",IF(NOSA!O11228=تحویلی!$E$1,تحویلی!$E$1&amp;COUNTIF(NOSA!$O$1:O11228,تحویلی!$E$1),"")),"")</f>
        <v/>
      </c>
      <c r="E11228" s="10" t="str">
        <f t="shared" si="715"/>
        <v>11296974</v>
      </c>
      <c r="F11228" s="10" t="str">
        <f>IFERROR(VLOOKUP(I11228,DATABASE!$N:$O,2,FALSE),"")</f>
        <v>چكمه ايمني نسوز</v>
      </c>
      <c r="G11228" s="3" t="s">
        <v>4416</v>
      </c>
      <c r="H11228" s="3">
        <v>11296</v>
      </c>
      <c r="I11228" s="3" t="s">
        <v>1749</v>
      </c>
      <c r="J11228" s="3" t="s">
        <v>4750</v>
      </c>
      <c r="K11228" s="3">
        <v>1</v>
      </c>
      <c r="L11228" s="3" t="s">
        <v>3</v>
      </c>
      <c r="M11228" s="3" t="s">
        <v>19</v>
      </c>
      <c r="N11228" s="3" t="s">
        <v>5105</v>
      </c>
      <c r="O11228" s="3">
        <v>974</v>
      </c>
      <c r="P11228" s="3">
        <v>0</v>
      </c>
      <c r="Q11228" s="10">
        <f t="shared" si="712"/>
        <v>974</v>
      </c>
    </row>
    <row r="11229" spans="2:17" ht="20.25" customHeight="1">
      <c r="B11229" s="10" t="str">
        <f t="shared" si="713"/>
        <v>كلاه ايمني974</v>
      </c>
      <c r="C11229" s="10" t="str">
        <f t="shared" si="714"/>
        <v>كلاه ايمني1404/09/08974</v>
      </c>
      <c r="D11229" s="10" t="str">
        <f>IFERROR(IF(تحویلی!$E$1="","",IF(NOSA!O11229=تحویلی!$E$1,تحویلی!$E$1&amp;COUNTIF(NOSA!$O$1:O11229,تحویلی!$E$1),"")),"")</f>
        <v/>
      </c>
      <c r="E11229" s="10" t="str">
        <f t="shared" si="715"/>
        <v>11296974</v>
      </c>
      <c r="F11229" s="10" t="str">
        <f>IFERROR(VLOOKUP(I11229,DATABASE!$N:$O,2,FALSE),"")</f>
        <v>كلاه ايمني</v>
      </c>
      <c r="G11229" s="3" t="s">
        <v>4416</v>
      </c>
      <c r="H11229" s="3">
        <v>11296</v>
      </c>
      <c r="I11229" s="3" t="s">
        <v>1505</v>
      </c>
      <c r="J11229" s="3" t="s">
        <v>4664</v>
      </c>
      <c r="K11229" s="3">
        <v>1</v>
      </c>
      <c r="L11229" s="3" t="s">
        <v>8</v>
      </c>
      <c r="M11229" s="3" t="s">
        <v>19</v>
      </c>
      <c r="N11229" s="3" t="s">
        <v>5105</v>
      </c>
      <c r="O11229" s="3">
        <v>974</v>
      </c>
      <c r="P11229" s="3">
        <v>0</v>
      </c>
      <c r="Q11229" s="10">
        <f t="shared" si="712"/>
        <v>974</v>
      </c>
    </row>
    <row r="11230" spans="2:17" ht="20.25" customHeight="1">
      <c r="B11230" s="10" t="str">
        <f t="shared" si="713"/>
        <v>پابند نسوز چرمي974</v>
      </c>
      <c r="C11230" s="10" t="str">
        <f t="shared" si="714"/>
        <v>پابند نسوز چرمي1404/09/08974</v>
      </c>
      <c r="D11230" s="10" t="str">
        <f>IFERROR(IF(تحویلی!$E$1="","",IF(NOSA!O11230=تحویلی!$E$1,تحویلی!$E$1&amp;COUNTIF(NOSA!$O$1:O11230,تحویلی!$E$1),"")),"")</f>
        <v/>
      </c>
      <c r="E11230" s="10" t="str">
        <f t="shared" si="715"/>
        <v>11296974</v>
      </c>
      <c r="F11230" s="10" t="str">
        <f>IFERROR(VLOOKUP(I11230,DATABASE!$N:$O,2,FALSE),"")</f>
        <v>پابند نسوز چرمي</v>
      </c>
      <c r="G11230" s="3" t="s">
        <v>4416</v>
      </c>
      <c r="H11230" s="3">
        <v>11296</v>
      </c>
      <c r="I11230" s="3" t="s">
        <v>1460</v>
      </c>
      <c r="J11230" s="3" t="s">
        <v>4633</v>
      </c>
      <c r="K11230" s="3">
        <v>1</v>
      </c>
      <c r="L11230" s="3" t="s">
        <v>3</v>
      </c>
      <c r="M11230" s="3" t="s">
        <v>19</v>
      </c>
      <c r="N11230" s="3" t="s">
        <v>5105</v>
      </c>
      <c r="O11230" s="3">
        <v>974</v>
      </c>
      <c r="P11230" s="3">
        <v>0</v>
      </c>
      <c r="Q11230" s="10">
        <f t="shared" si="712"/>
        <v>974</v>
      </c>
    </row>
    <row r="11231" spans="2:17" ht="20.25" customHeight="1">
      <c r="B11231" s="10" t="str">
        <f t="shared" si="713"/>
        <v>پيشبند نسوز چرمي974</v>
      </c>
      <c r="C11231" s="10" t="str">
        <f t="shared" si="714"/>
        <v>پيشبند نسوز چرمي1404/09/08974</v>
      </c>
      <c r="D11231" s="10" t="str">
        <f>IFERROR(IF(تحویلی!$E$1="","",IF(NOSA!O11231=تحویلی!$E$1,تحویلی!$E$1&amp;COUNTIF(NOSA!$O$1:O11231,تحویلی!$E$1),"")),"")</f>
        <v/>
      </c>
      <c r="E11231" s="10" t="str">
        <f t="shared" si="715"/>
        <v>11296974</v>
      </c>
      <c r="F11231" s="10" t="str">
        <f>IFERROR(VLOOKUP(I11231,DATABASE!$N:$O,2,FALSE),"")</f>
        <v>پيشبند نسوز چرمي</v>
      </c>
      <c r="G11231" s="3" t="s">
        <v>4416</v>
      </c>
      <c r="H11231" s="3">
        <v>11296</v>
      </c>
      <c r="I11231" s="3" t="s">
        <v>1459</v>
      </c>
      <c r="J11231" s="3" t="s">
        <v>4691</v>
      </c>
      <c r="K11231" s="3">
        <v>1</v>
      </c>
      <c r="L11231" s="3" t="s">
        <v>8</v>
      </c>
      <c r="M11231" s="3" t="s">
        <v>19</v>
      </c>
      <c r="N11231" s="3" t="s">
        <v>5105</v>
      </c>
      <c r="O11231" s="3">
        <v>974</v>
      </c>
      <c r="P11231" s="3">
        <v>0</v>
      </c>
      <c r="Q11231" s="10">
        <f t="shared" si="712"/>
        <v>974</v>
      </c>
    </row>
    <row r="11232" spans="2:17" ht="20.25" customHeight="1">
      <c r="B11232" s="10" t="str">
        <f t="shared" si="713"/>
        <v>دستكش ساق بلند نسوز974</v>
      </c>
      <c r="C11232" s="10" t="str">
        <f t="shared" si="714"/>
        <v>دستكش ساق بلند نسوز1404/09/08974</v>
      </c>
      <c r="D11232" s="10" t="str">
        <f>IFERROR(IF(تحویلی!$E$1="","",IF(NOSA!O11232=تحویلی!$E$1,تحویلی!$E$1&amp;COUNTIF(NOSA!$O$1:O11232,تحویلی!$E$1),"")),"")</f>
        <v/>
      </c>
      <c r="E11232" s="10" t="str">
        <f t="shared" si="715"/>
        <v>11296974</v>
      </c>
      <c r="F11232" s="10" t="str">
        <f>IFERROR(VLOOKUP(I11232,DATABASE!$N:$O,2,FALSE),"")</f>
        <v>دستكش ساق بلند نسوز</v>
      </c>
      <c r="G11232" s="3" t="s">
        <v>4416</v>
      </c>
      <c r="H11232" s="3">
        <v>11296</v>
      </c>
      <c r="I11232" s="3" t="s">
        <v>1461</v>
      </c>
      <c r="J11232" s="3" t="s">
        <v>4643</v>
      </c>
      <c r="K11232" s="3">
        <v>1</v>
      </c>
      <c r="L11232" s="3" t="s">
        <v>3</v>
      </c>
      <c r="M11232" s="3" t="s">
        <v>19</v>
      </c>
      <c r="N11232" s="3" t="s">
        <v>5105</v>
      </c>
      <c r="O11232" s="3">
        <v>974</v>
      </c>
      <c r="P11232" s="3">
        <v>0</v>
      </c>
      <c r="Q11232" s="10">
        <f t="shared" si="712"/>
        <v>974</v>
      </c>
    </row>
    <row r="11233" spans="2:17" ht="20.25" customHeight="1">
      <c r="B11233" s="10" t="str">
        <f t="shared" si="713"/>
        <v>دستكش ساق بلند نسوز933</v>
      </c>
      <c r="C11233" s="10" t="str">
        <f t="shared" si="714"/>
        <v>دستكش ساق بلند نسوز1404/09/08933</v>
      </c>
      <c r="D11233" s="10" t="str">
        <f>IFERROR(IF(تحویلی!$E$1="","",IF(NOSA!O11233=تحویلی!$E$1,تحویلی!$E$1&amp;COUNTIF(NOSA!$O$1:O11233,تحویلی!$E$1),"")),"")</f>
        <v/>
      </c>
      <c r="E11233" s="10" t="str">
        <f t="shared" si="715"/>
        <v>11299933</v>
      </c>
      <c r="F11233" s="10" t="str">
        <f>IFERROR(VLOOKUP(I11233,DATABASE!$N:$O,2,FALSE),"")</f>
        <v>دستكش ساق بلند نسوز</v>
      </c>
      <c r="G11233" s="3" t="s">
        <v>4416</v>
      </c>
      <c r="H11233" s="3">
        <v>11299</v>
      </c>
      <c r="I11233" s="3" t="s">
        <v>1461</v>
      </c>
      <c r="J11233" s="3" t="s">
        <v>4643</v>
      </c>
      <c r="K11233" s="3">
        <v>1</v>
      </c>
      <c r="L11233" s="3" t="s">
        <v>3</v>
      </c>
      <c r="M11233" s="3" t="s">
        <v>4603</v>
      </c>
      <c r="N11233" s="3" t="s">
        <v>4715</v>
      </c>
      <c r="O11233" s="3">
        <v>933</v>
      </c>
      <c r="P11233" s="3">
        <v>1</v>
      </c>
      <c r="Q11233" s="10">
        <f t="shared" si="712"/>
        <v>933</v>
      </c>
    </row>
    <row r="11234" spans="2:17" ht="20.25" customHeight="1">
      <c r="B11234" s="10" t="str">
        <f t="shared" si="713"/>
        <v>دستكش ضد برش سبك783</v>
      </c>
      <c r="C11234" s="10" t="str">
        <f t="shared" si="714"/>
        <v>دستكش ضد برش سبك1404/09/08783</v>
      </c>
      <c r="D11234" s="10" t="str">
        <f>IFERROR(IF(تحویلی!$E$1="","",IF(NOSA!O11234=تحویلی!$E$1,تحویلی!$E$1&amp;COUNTIF(NOSA!$O$1:O11234,تحویلی!$E$1),"")),"")</f>
        <v/>
      </c>
      <c r="E11234" s="10" t="str">
        <f t="shared" si="715"/>
        <v>11310783</v>
      </c>
      <c r="F11234" s="10" t="str">
        <f>IFERROR(VLOOKUP(I11234,DATABASE!$N:$O,2,FALSE),"")</f>
        <v>دستكش ضد برش سبك</v>
      </c>
      <c r="G11234" s="3" t="s">
        <v>4416</v>
      </c>
      <c r="H11234" s="3">
        <v>11310</v>
      </c>
      <c r="I11234" s="3" t="s">
        <v>1442</v>
      </c>
      <c r="J11234" s="3" t="s">
        <v>4602</v>
      </c>
      <c r="K11234" s="3">
        <v>1</v>
      </c>
      <c r="L11234" s="3" t="s">
        <v>3</v>
      </c>
      <c r="M11234" s="3" t="s">
        <v>4608</v>
      </c>
      <c r="N11234" s="3" t="s">
        <v>2056</v>
      </c>
      <c r="O11234" s="3">
        <v>783</v>
      </c>
      <c r="P11234" s="3">
        <v>1</v>
      </c>
      <c r="Q11234" s="10">
        <f t="shared" si="712"/>
        <v>783</v>
      </c>
    </row>
    <row r="11235" spans="2:17" ht="20.25" customHeight="1">
      <c r="B11235" s="10" t="str">
        <f t="shared" si="713"/>
        <v>دستكش كف مواد سبك893</v>
      </c>
      <c r="C11235" s="10" t="str">
        <f t="shared" si="714"/>
        <v>دستكش كف مواد سبك1404/09/08893</v>
      </c>
      <c r="D11235" s="10" t="str">
        <f>IFERROR(IF(تحویلی!$E$1="","",IF(NOSA!O11235=تحویلی!$E$1,تحویلی!$E$1&amp;COUNTIF(NOSA!$O$1:O11235,تحویلی!$E$1),"")),"")</f>
        <v/>
      </c>
      <c r="E11235" s="10" t="str">
        <f t="shared" si="715"/>
        <v>11312893</v>
      </c>
      <c r="F11235" s="10" t="str">
        <f>IFERROR(VLOOKUP(I11235,DATABASE!$N:$O,2,FALSE),"")</f>
        <v>دستكش كف مواد سبك</v>
      </c>
      <c r="G11235" s="3" t="s">
        <v>4416</v>
      </c>
      <c r="H11235" s="3">
        <v>11312</v>
      </c>
      <c r="I11235" s="3" t="s">
        <v>1456</v>
      </c>
      <c r="J11235" s="3" t="s">
        <v>4605</v>
      </c>
      <c r="K11235" s="3">
        <v>1</v>
      </c>
      <c r="L11235" s="3" t="s">
        <v>3</v>
      </c>
      <c r="M11235" s="3" t="s">
        <v>4603</v>
      </c>
      <c r="N11235" s="3" t="s">
        <v>3490</v>
      </c>
      <c r="O11235" s="3">
        <v>893</v>
      </c>
      <c r="P11235" s="3">
        <v>1</v>
      </c>
      <c r="Q11235" s="10">
        <f t="shared" si="712"/>
        <v>893</v>
      </c>
    </row>
    <row r="11236" spans="2:17" ht="20.25" customHeight="1">
      <c r="B11236" s="10" t="str">
        <f t="shared" si="713"/>
        <v>لباس كار ديرسوز(بلوز) 873</v>
      </c>
      <c r="C11236" s="10" t="str">
        <f t="shared" si="714"/>
        <v>لباس كار ديرسوز(بلوز) 1404/09/08873</v>
      </c>
      <c r="D11236" s="10" t="str">
        <f>IFERROR(IF(تحویلی!$E$1="","",IF(NOSA!O11236=تحویلی!$E$1,تحویلی!$E$1&amp;COUNTIF(NOSA!$O$1:O11236,تحویلی!$E$1),"")),"")</f>
        <v/>
      </c>
      <c r="E11236" s="10" t="str">
        <f t="shared" si="715"/>
        <v>11314873</v>
      </c>
      <c r="F11236" s="10" t="str">
        <f>IFERROR(VLOOKUP(I11236,DATABASE!$N:$O,2,FALSE),"")</f>
        <v xml:space="preserve">لباس كار ديرسوز(بلوز) </v>
      </c>
      <c r="G11236" s="3" t="s">
        <v>4416</v>
      </c>
      <c r="H11236" s="3">
        <v>11314</v>
      </c>
      <c r="I11236" s="3" t="s">
        <v>2315</v>
      </c>
      <c r="J11236" s="3" t="s">
        <v>4615</v>
      </c>
      <c r="K11236" s="3">
        <v>1</v>
      </c>
      <c r="L11236" s="3" t="s">
        <v>8</v>
      </c>
      <c r="M11236" s="3" t="s">
        <v>102</v>
      </c>
      <c r="N11236" s="3" t="s">
        <v>3346</v>
      </c>
      <c r="O11236" s="3">
        <v>873</v>
      </c>
      <c r="P11236" s="3">
        <v>1</v>
      </c>
      <c r="Q11236" s="10">
        <f t="shared" ref="Q11236:Q11299" si="716">VALUE(O11236)</f>
        <v>873</v>
      </c>
    </row>
    <row r="11237" spans="2:17" ht="20.25" customHeight="1">
      <c r="B11237" s="10" t="str">
        <f t="shared" si="713"/>
        <v>لباس زير زمستاني- بلوز و شلوار649</v>
      </c>
      <c r="C11237" s="10" t="str">
        <f t="shared" si="714"/>
        <v>لباس زير زمستاني- بلوز و شلوار1404/09/08649</v>
      </c>
      <c r="D11237" s="10" t="str">
        <f>IFERROR(IF(تحویلی!$E$1="","",IF(NOSA!O11237=تحویلی!$E$1,تحویلی!$E$1&amp;COUNTIF(NOSA!$O$1:O11237,تحویلی!$E$1),"")),"")</f>
        <v/>
      </c>
      <c r="E11237" s="10" t="str">
        <f t="shared" si="715"/>
        <v>11317649</v>
      </c>
      <c r="F11237" s="10" t="str">
        <f>IFERROR(VLOOKUP(I11237,DATABASE!$N:$O,2,FALSE),"")</f>
        <v>لباس زير زمستاني- بلوز و شلوار</v>
      </c>
      <c r="G11237" s="3" t="s">
        <v>4416</v>
      </c>
      <c r="H11237" s="3">
        <v>11317</v>
      </c>
      <c r="I11237" s="3" t="s">
        <v>2361</v>
      </c>
      <c r="J11237" s="3" t="s">
        <v>5002</v>
      </c>
      <c r="K11237" s="3">
        <v>1</v>
      </c>
      <c r="L11237" s="3" t="s">
        <v>28</v>
      </c>
      <c r="M11237" s="3" t="s">
        <v>19</v>
      </c>
      <c r="N11237" s="3" t="s">
        <v>1975</v>
      </c>
      <c r="O11237" s="3">
        <v>649</v>
      </c>
      <c r="P11237" s="3">
        <v>1</v>
      </c>
      <c r="Q11237" s="10">
        <f t="shared" si="716"/>
        <v>649</v>
      </c>
    </row>
    <row r="11238" spans="2:17" ht="20.25" customHeight="1">
      <c r="B11238" s="10" t="str">
        <f t="shared" si="713"/>
        <v>دستكش ضد برش سبك894</v>
      </c>
      <c r="C11238" s="10" t="str">
        <f t="shared" si="714"/>
        <v>دستكش ضد برش سبك1404/09/08894</v>
      </c>
      <c r="D11238" s="10" t="str">
        <f>IFERROR(IF(تحویلی!$E$1="","",IF(NOSA!O11238=تحویلی!$E$1,تحویلی!$E$1&amp;COUNTIF(NOSA!$O$1:O11238,تحویلی!$E$1),"")),"")</f>
        <v/>
      </c>
      <c r="E11238" s="10" t="str">
        <f t="shared" si="715"/>
        <v>11321894</v>
      </c>
      <c r="F11238" s="10" t="str">
        <f>IFERROR(VLOOKUP(I11238,DATABASE!$N:$O,2,FALSE),"")</f>
        <v>دستكش ضد برش سبك</v>
      </c>
      <c r="G11238" s="3" t="s">
        <v>4416</v>
      </c>
      <c r="H11238" s="3">
        <v>11321</v>
      </c>
      <c r="I11238" s="3" t="s">
        <v>1442</v>
      </c>
      <c r="J11238" s="3" t="s">
        <v>4602</v>
      </c>
      <c r="K11238" s="3">
        <v>1</v>
      </c>
      <c r="L11238" s="3" t="s">
        <v>3</v>
      </c>
      <c r="M11238" s="3" t="s">
        <v>66</v>
      </c>
      <c r="N11238" s="3" t="s">
        <v>4613</v>
      </c>
      <c r="O11238" s="3">
        <v>894</v>
      </c>
      <c r="P11238" s="3">
        <v>1</v>
      </c>
      <c r="Q11238" s="10">
        <f t="shared" si="716"/>
        <v>894</v>
      </c>
    </row>
    <row r="11239" spans="2:17" ht="20.25" customHeight="1">
      <c r="B11239" s="10" t="str">
        <f t="shared" si="713"/>
        <v>دستكش ضد برش سبك967</v>
      </c>
      <c r="C11239" s="10" t="str">
        <f t="shared" si="714"/>
        <v>دستكش ضد برش سبك1404/09/08967</v>
      </c>
      <c r="D11239" s="10" t="str">
        <f>IFERROR(IF(تحویلی!$E$1="","",IF(NOSA!O11239=تحویلی!$E$1,تحویلی!$E$1&amp;COUNTIF(NOSA!$O$1:O11239,تحویلی!$E$1),"")),"")</f>
        <v/>
      </c>
      <c r="E11239" s="10" t="str">
        <f t="shared" si="715"/>
        <v>11325967</v>
      </c>
      <c r="F11239" s="10" t="str">
        <f>IFERROR(VLOOKUP(I11239,DATABASE!$N:$O,2,FALSE),"")</f>
        <v>دستكش ضد برش سبك</v>
      </c>
      <c r="G11239" s="3" t="s">
        <v>4416</v>
      </c>
      <c r="H11239" s="3">
        <v>11325</v>
      </c>
      <c r="I11239" s="3" t="s">
        <v>1442</v>
      </c>
      <c r="J11239" s="3" t="s">
        <v>4602</v>
      </c>
      <c r="K11239" s="3">
        <v>1</v>
      </c>
      <c r="L11239" s="3" t="s">
        <v>3</v>
      </c>
      <c r="M11239" s="3" t="s">
        <v>43</v>
      </c>
      <c r="N11239" s="3" t="s">
        <v>5031</v>
      </c>
      <c r="O11239" s="3">
        <v>967</v>
      </c>
      <c r="P11239" s="3">
        <v>1</v>
      </c>
      <c r="Q11239" s="10">
        <f t="shared" si="716"/>
        <v>967</v>
      </c>
    </row>
    <row r="11240" spans="2:17" ht="20.25" customHeight="1">
      <c r="B11240" s="10" t="str">
        <f t="shared" si="713"/>
        <v>كاپشن كارگري953</v>
      </c>
      <c r="C11240" s="10" t="str">
        <f t="shared" si="714"/>
        <v>كاپشن كارگري1404/09/09953</v>
      </c>
      <c r="D11240" s="10" t="str">
        <f>IFERROR(IF(تحویلی!$E$1="","",IF(NOSA!O11240=تحویلی!$E$1,تحویلی!$E$1&amp;COUNTIF(NOSA!$O$1:O11240,تحویلی!$E$1),"")),"")</f>
        <v/>
      </c>
      <c r="E11240" s="10" t="str">
        <f t="shared" si="715"/>
        <v>11337953</v>
      </c>
      <c r="F11240" s="10" t="str">
        <f>IFERROR(VLOOKUP(I11240,DATABASE!$N:$O,2,FALSE),"")</f>
        <v>كاپشن كارگري</v>
      </c>
      <c r="G11240" s="3" t="s">
        <v>4417</v>
      </c>
      <c r="H11240" s="3">
        <v>11337</v>
      </c>
      <c r="I11240" s="3" t="s">
        <v>2341</v>
      </c>
      <c r="J11240" s="3" t="s">
        <v>2592</v>
      </c>
      <c r="K11240" s="3">
        <v>1</v>
      </c>
      <c r="L11240" s="3" t="s">
        <v>8</v>
      </c>
      <c r="M11240" s="3" t="s">
        <v>4603</v>
      </c>
      <c r="N11240" s="3" t="s">
        <v>4706</v>
      </c>
      <c r="O11240" s="3">
        <v>953</v>
      </c>
      <c r="P11240" s="3">
        <v>0</v>
      </c>
      <c r="Q11240" s="10">
        <f t="shared" si="716"/>
        <v>953</v>
      </c>
    </row>
    <row r="11241" spans="2:17" ht="20.25" customHeight="1">
      <c r="B11241" s="10" t="str">
        <f t="shared" ref="B11241:B11304" si="717">F11241&amp;Q11241</f>
        <v>كاپشن كارگري944</v>
      </c>
      <c r="C11241" s="10" t="str">
        <f t="shared" ref="C11241:C11304" si="718">F11241&amp;G11241&amp;O11241</f>
        <v>كاپشن كارگري1404/09/09944</v>
      </c>
      <c r="D11241" s="10" t="str">
        <f>IFERROR(IF(تحویلی!$E$1="","",IF(NOSA!O11241=تحویلی!$E$1,تحویلی!$E$1&amp;COUNTIF(NOSA!$O$1:O11241,تحویلی!$E$1),"")),"")</f>
        <v/>
      </c>
      <c r="E11241" s="10" t="str">
        <f t="shared" ref="E11241:E11304" si="719">H11241&amp;O11241</f>
        <v>11350944</v>
      </c>
      <c r="F11241" s="10" t="str">
        <f>IFERROR(VLOOKUP(I11241,DATABASE!$N:$O,2,FALSE),"")</f>
        <v>كاپشن كارگري</v>
      </c>
      <c r="G11241" s="3" t="s">
        <v>4417</v>
      </c>
      <c r="H11241" s="3">
        <v>11350</v>
      </c>
      <c r="I11241" s="3" t="s">
        <v>2341</v>
      </c>
      <c r="J11241" s="3" t="s">
        <v>2592</v>
      </c>
      <c r="K11241" s="3">
        <v>1</v>
      </c>
      <c r="L11241" s="3" t="s">
        <v>8</v>
      </c>
      <c r="M11241" s="3" t="s">
        <v>4603</v>
      </c>
      <c r="N11241" s="3" t="s">
        <v>5022</v>
      </c>
      <c r="O11241" s="3">
        <v>944</v>
      </c>
      <c r="P11241" s="3">
        <v>0</v>
      </c>
      <c r="Q11241" s="10">
        <f t="shared" si="716"/>
        <v>944</v>
      </c>
    </row>
    <row r="11242" spans="2:17" ht="20.25" customHeight="1">
      <c r="B11242" s="10" t="str">
        <f t="shared" si="717"/>
        <v>دستكش كف مواد سبك827</v>
      </c>
      <c r="C11242" s="10" t="str">
        <f t="shared" si="718"/>
        <v>دستكش كف مواد سبك1404/09/09827</v>
      </c>
      <c r="D11242" s="10" t="str">
        <f>IFERROR(IF(تحویلی!$E$1="","",IF(NOSA!O11242=تحویلی!$E$1,تحویلی!$E$1&amp;COUNTIF(NOSA!$O$1:O11242,تحویلی!$E$1),"")),"")</f>
        <v/>
      </c>
      <c r="E11242" s="10" t="str">
        <f t="shared" si="719"/>
        <v>11353827</v>
      </c>
      <c r="F11242" s="10" t="str">
        <f>IFERROR(VLOOKUP(I11242,DATABASE!$N:$O,2,FALSE),"")</f>
        <v>دستكش كف مواد سبك</v>
      </c>
      <c r="G11242" s="3" t="s">
        <v>4417</v>
      </c>
      <c r="H11242" s="3">
        <v>11353</v>
      </c>
      <c r="I11242" s="3" t="s">
        <v>1456</v>
      </c>
      <c r="J11242" s="3" t="s">
        <v>4605</v>
      </c>
      <c r="K11242" s="3">
        <v>1</v>
      </c>
      <c r="L11242" s="3" t="s">
        <v>3</v>
      </c>
      <c r="M11242" s="3" t="s">
        <v>4603</v>
      </c>
      <c r="N11242" s="3" t="s">
        <v>4798</v>
      </c>
      <c r="O11242" s="3">
        <v>827</v>
      </c>
      <c r="P11242" s="3">
        <v>1</v>
      </c>
      <c r="Q11242" s="10">
        <f t="shared" si="716"/>
        <v>827</v>
      </c>
    </row>
    <row r="11243" spans="2:17" ht="20.25" customHeight="1">
      <c r="B11243" s="10" t="str">
        <f t="shared" si="717"/>
        <v>دستكش ضد برش سبك83</v>
      </c>
      <c r="C11243" s="10" t="str">
        <f t="shared" si="718"/>
        <v>دستكش ضد برش سبك1404/09/0983</v>
      </c>
      <c r="D11243" s="10" t="str">
        <f>IFERROR(IF(تحویلی!$E$1="","",IF(NOSA!O11243=تحویلی!$E$1,تحویلی!$E$1&amp;COUNTIF(NOSA!$O$1:O11243,تحویلی!$E$1),"")),"")</f>
        <v/>
      </c>
      <c r="E11243" s="10" t="str">
        <f t="shared" si="719"/>
        <v>1136683</v>
      </c>
      <c r="F11243" s="10" t="str">
        <f>IFERROR(VLOOKUP(I11243,DATABASE!$N:$O,2,FALSE),"")</f>
        <v>دستكش ضد برش سبك</v>
      </c>
      <c r="G11243" s="3" t="s">
        <v>4417</v>
      </c>
      <c r="H11243" s="3">
        <v>11366</v>
      </c>
      <c r="I11243" s="3" t="s">
        <v>1442</v>
      </c>
      <c r="J11243" s="3" t="s">
        <v>4602</v>
      </c>
      <c r="K11243" s="3">
        <v>1</v>
      </c>
      <c r="L11243" s="3" t="s">
        <v>3</v>
      </c>
      <c r="M11243" s="3" t="s">
        <v>43</v>
      </c>
      <c r="N11243" s="3" t="s">
        <v>1072</v>
      </c>
      <c r="O11243" s="3">
        <v>83</v>
      </c>
      <c r="P11243" s="3">
        <v>1</v>
      </c>
      <c r="Q11243" s="10">
        <f t="shared" si="716"/>
        <v>83</v>
      </c>
    </row>
    <row r="11244" spans="2:17" ht="20.25" customHeight="1">
      <c r="B11244" s="10" t="str">
        <f t="shared" si="717"/>
        <v>فيلتر ماسك نيم صورت (3M) مدل 2091723</v>
      </c>
      <c r="C11244" s="10" t="str">
        <f t="shared" si="718"/>
        <v>فيلتر ماسك نيم صورت (3M) مدل 20911404/09/09723</v>
      </c>
      <c r="D11244" s="10" t="str">
        <f>IFERROR(IF(تحویلی!$E$1="","",IF(NOSA!O11244=تحویلی!$E$1,تحویلی!$E$1&amp;COUNTIF(NOSA!$O$1:O11244,تحویلی!$E$1),"")),"")</f>
        <v/>
      </c>
      <c r="E11244" s="10" t="str">
        <f t="shared" si="719"/>
        <v>11367723</v>
      </c>
      <c r="F11244" s="10" t="str">
        <f>IFERROR(VLOOKUP(I11244,DATABASE!$N:$O,2,FALSE),"")</f>
        <v>فيلتر ماسك نيم صورت (3M) مدل 2091</v>
      </c>
      <c r="G11244" s="3" t="s">
        <v>4417</v>
      </c>
      <c r="H11244" s="3">
        <v>11367</v>
      </c>
      <c r="I11244" s="3" t="s">
        <v>1475</v>
      </c>
      <c r="J11244" s="3" t="s">
        <v>4638</v>
      </c>
      <c r="K11244" s="3">
        <v>1</v>
      </c>
      <c r="L11244" s="3" t="s">
        <v>8</v>
      </c>
      <c r="M11244" s="3" t="s">
        <v>4623</v>
      </c>
      <c r="N11244" s="3" t="s">
        <v>4891</v>
      </c>
      <c r="O11244" s="3">
        <v>723</v>
      </c>
      <c r="P11244" s="3">
        <v>1</v>
      </c>
      <c r="Q11244" s="10">
        <f t="shared" si="716"/>
        <v>723</v>
      </c>
    </row>
    <row r="11245" spans="2:17" ht="20.25" customHeight="1">
      <c r="B11245" s="10" t="str">
        <f t="shared" si="717"/>
        <v>دستكش ضد برش سبك723</v>
      </c>
      <c r="C11245" s="10" t="str">
        <f t="shared" si="718"/>
        <v>دستكش ضد برش سبك1404/09/09723</v>
      </c>
      <c r="D11245" s="10" t="str">
        <f>IFERROR(IF(تحویلی!$E$1="","",IF(NOSA!O11245=تحویلی!$E$1,تحویلی!$E$1&amp;COUNTIF(NOSA!$O$1:O11245,تحویلی!$E$1),"")),"")</f>
        <v/>
      </c>
      <c r="E11245" s="10" t="str">
        <f t="shared" si="719"/>
        <v>11367723</v>
      </c>
      <c r="F11245" s="10" t="str">
        <f>IFERROR(VLOOKUP(I11245,DATABASE!$N:$O,2,FALSE),"")</f>
        <v>دستكش ضد برش سبك</v>
      </c>
      <c r="G11245" s="3" t="s">
        <v>4417</v>
      </c>
      <c r="H11245" s="3">
        <v>11367</v>
      </c>
      <c r="I11245" s="3" t="s">
        <v>1442</v>
      </c>
      <c r="J11245" s="3" t="s">
        <v>4602</v>
      </c>
      <c r="K11245" s="3">
        <v>1</v>
      </c>
      <c r="L11245" s="3" t="s">
        <v>3</v>
      </c>
      <c r="M11245" s="3" t="s">
        <v>4623</v>
      </c>
      <c r="N11245" s="3" t="s">
        <v>4891</v>
      </c>
      <c r="O11245" s="3">
        <v>723</v>
      </c>
      <c r="P11245" s="3">
        <v>1</v>
      </c>
      <c r="Q11245" s="10">
        <f t="shared" si="716"/>
        <v>723</v>
      </c>
    </row>
    <row r="11246" spans="2:17" ht="20.25" customHeight="1">
      <c r="B11246" s="10" t="str">
        <f t="shared" si="717"/>
        <v>دستكش ضد برش سبك935</v>
      </c>
      <c r="C11246" s="10" t="str">
        <f t="shared" si="718"/>
        <v>دستكش ضد برش سبك1404/09/09935</v>
      </c>
      <c r="D11246" s="10" t="str">
        <f>IFERROR(IF(تحویلی!$E$1="","",IF(NOSA!O11246=تحویلی!$E$1,تحویلی!$E$1&amp;COUNTIF(NOSA!$O$1:O11246,تحویلی!$E$1),"")),"")</f>
        <v/>
      </c>
      <c r="E11246" s="10" t="str">
        <f t="shared" si="719"/>
        <v>11368935</v>
      </c>
      <c r="F11246" s="10" t="str">
        <f>IFERROR(VLOOKUP(I11246,DATABASE!$N:$O,2,FALSE),"")</f>
        <v>دستكش ضد برش سبك</v>
      </c>
      <c r="G11246" s="3" t="s">
        <v>4417</v>
      </c>
      <c r="H11246" s="3">
        <v>11368</v>
      </c>
      <c r="I11246" s="3" t="s">
        <v>1442</v>
      </c>
      <c r="J11246" s="3" t="s">
        <v>4602</v>
      </c>
      <c r="K11246" s="3">
        <v>1</v>
      </c>
      <c r="L11246" s="3" t="s">
        <v>3</v>
      </c>
      <c r="M11246" s="3" t="s">
        <v>4623</v>
      </c>
      <c r="N11246" s="3" t="s">
        <v>5106</v>
      </c>
      <c r="O11246" s="3">
        <v>935</v>
      </c>
      <c r="P11246" s="3">
        <v>1</v>
      </c>
      <c r="Q11246" s="10">
        <f t="shared" si="716"/>
        <v>935</v>
      </c>
    </row>
    <row r="11247" spans="2:17" ht="20.25" customHeight="1">
      <c r="B11247" s="10" t="str">
        <f t="shared" si="717"/>
        <v>935</v>
      </c>
      <c r="C11247" s="10" t="str">
        <f t="shared" si="718"/>
        <v>1404/09/09935</v>
      </c>
      <c r="D11247" s="10" t="str">
        <f>IFERROR(IF(تحویلی!$E$1="","",IF(NOSA!O11247=تحویلی!$E$1,تحویلی!$E$1&amp;COUNTIF(NOSA!$O$1:O11247,تحویلی!$E$1),"")),"")</f>
        <v/>
      </c>
      <c r="E11247" s="10" t="str">
        <f t="shared" si="719"/>
        <v>11368935</v>
      </c>
      <c r="F11247" s="10" t="str">
        <f>IFERROR(VLOOKUP(I11247,DATABASE!$N:$O,2,FALSE),"")</f>
        <v/>
      </c>
      <c r="G11247" s="3" t="s">
        <v>4417</v>
      </c>
      <c r="H11247" s="3">
        <v>11368</v>
      </c>
      <c r="I11247" s="3" t="s">
        <v>2699</v>
      </c>
      <c r="J11247" s="3" t="s">
        <v>4616</v>
      </c>
      <c r="K11247" s="3">
        <v>1</v>
      </c>
      <c r="L11247" s="3" t="s">
        <v>8</v>
      </c>
      <c r="M11247" s="3" t="s">
        <v>4623</v>
      </c>
      <c r="N11247" s="3" t="s">
        <v>5106</v>
      </c>
      <c r="O11247" s="3">
        <v>935</v>
      </c>
      <c r="P11247" s="3">
        <v>1</v>
      </c>
      <c r="Q11247" s="10">
        <f t="shared" si="716"/>
        <v>935</v>
      </c>
    </row>
    <row r="11248" spans="2:17" ht="20.25" customHeight="1">
      <c r="B11248" s="10" t="str">
        <f t="shared" si="717"/>
        <v>دستكش كف مواد سبك861</v>
      </c>
      <c r="C11248" s="10" t="str">
        <f t="shared" si="718"/>
        <v>دستكش كف مواد سبك1404/09/09861</v>
      </c>
      <c r="D11248" s="10" t="str">
        <f>IFERROR(IF(تحویلی!$E$1="","",IF(NOSA!O11248=تحویلی!$E$1,تحویلی!$E$1&amp;COUNTIF(NOSA!$O$1:O11248,تحویلی!$E$1),"")),"")</f>
        <v/>
      </c>
      <c r="E11248" s="10" t="str">
        <f t="shared" si="719"/>
        <v>11369861</v>
      </c>
      <c r="F11248" s="10" t="str">
        <f>IFERROR(VLOOKUP(I11248,DATABASE!$N:$O,2,FALSE),"")</f>
        <v>دستكش كف مواد سبك</v>
      </c>
      <c r="G11248" s="3" t="s">
        <v>4417</v>
      </c>
      <c r="H11248" s="3">
        <v>11369</v>
      </c>
      <c r="I11248" s="3" t="s">
        <v>1456</v>
      </c>
      <c r="J11248" s="3" t="s">
        <v>4605</v>
      </c>
      <c r="K11248" s="3">
        <v>1</v>
      </c>
      <c r="L11248" s="3" t="s">
        <v>3</v>
      </c>
      <c r="M11248" s="3" t="s">
        <v>4603</v>
      </c>
      <c r="N11248" s="3" t="s">
        <v>3191</v>
      </c>
      <c r="O11248" s="3">
        <v>861</v>
      </c>
      <c r="P11248" s="3">
        <v>1</v>
      </c>
      <c r="Q11248" s="10">
        <f t="shared" si="716"/>
        <v>861</v>
      </c>
    </row>
    <row r="11249" spans="2:17" ht="20.25" customHeight="1">
      <c r="B11249" s="10" t="str">
        <f t="shared" si="717"/>
        <v>كاپشن كارگري954</v>
      </c>
      <c r="C11249" s="10" t="str">
        <f t="shared" si="718"/>
        <v>كاپشن كارگري1404/09/10954</v>
      </c>
      <c r="D11249" s="10" t="str">
        <f>IFERROR(IF(تحویلی!$E$1="","",IF(NOSA!O11249=تحویلی!$E$1,تحویلی!$E$1&amp;COUNTIF(NOSA!$O$1:O11249,تحویلی!$E$1),"")),"")</f>
        <v/>
      </c>
      <c r="E11249" s="10" t="str">
        <f t="shared" si="719"/>
        <v>11377954</v>
      </c>
      <c r="F11249" s="10" t="str">
        <f>IFERROR(VLOOKUP(I11249,DATABASE!$N:$O,2,FALSE),"")</f>
        <v>كاپشن كارگري</v>
      </c>
      <c r="G11249" s="3" t="s">
        <v>4418</v>
      </c>
      <c r="H11249" s="3">
        <v>11377</v>
      </c>
      <c r="I11249" s="3" t="s">
        <v>2341</v>
      </c>
      <c r="J11249" s="3" t="s">
        <v>2592</v>
      </c>
      <c r="K11249" s="3">
        <v>1</v>
      </c>
      <c r="L11249" s="3" t="s">
        <v>8</v>
      </c>
      <c r="M11249" s="3" t="s">
        <v>4603</v>
      </c>
      <c r="N11249" s="3" t="s">
        <v>4696</v>
      </c>
      <c r="O11249" s="3">
        <v>954</v>
      </c>
      <c r="P11249" s="3">
        <v>0</v>
      </c>
      <c r="Q11249" s="10">
        <f t="shared" si="716"/>
        <v>954</v>
      </c>
    </row>
    <row r="11250" spans="2:17" ht="20.25" customHeight="1">
      <c r="B11250" s="10" t="str">
        <f t="shared" si="717"/>
        <v>دستكش ضد برش سبك843</v>
      </c>
      <c r="C11250" s="10" t="str">
        <f t="shared" si="718"/>
        <v>دستكش ضد برش سبك1404/09/10843</v>
      </c>
      <c r="D11250" s="10" t="str">
        <f>IFERROR(IF(تحویلی!$E$1="","",IF(NOSA!O11250=تحویلی!$E$1,تحویلی!$E$1&amp;COUNTIF(NOSA!$O$1:O11250,تحویلی!$E$1),"")),"")</f>
        <v/>
      </c>
      <c r="E11250" s="10" t="str">
        <f t="shared" si="719"/>
        <v>11386843</v>
      </c>
      <c r="F11250" s="10" t="str">
        <f>IFERROR(VLOOKUP(I11250,DATABASE!$N:$O,2,FALSE),"")</f>
        <v>دستكش ضد برش سبك</v>
      </c>
      <c r="G11250" s="3" t="s">
        <v>4418</v>
      </c>
      <c r="H11250" s="3">
        <v>11386</v>
      </c>
      <c r="I11250" s="3" t="s">
        <v>1442</v>
      </c>
      <c r="J11250" s="3" t="s">
        <v>4602</v>
      </c>
      <c r="K11250" s="3">
        <v>1</v>
      </c>
      <c r="L11250" s="3" t="s">
        <v>3</v>
      </c>
      <c r="M11250" s="3" t="s">
        <v>4603</v>
      </c>
      <c r="N11250" s="3" t="s">
        <v>2695</v>
      </c>
      <c r="O11250" s="3">
        <v>843</v>
      </c>
      <c r="P11250" s="3">
        <v>1</v>
      </c>
      <c r="Q11250" s="10">
        <f t="shared" si="716"/>
        <v>843</v>
      </c>
    </row>
    <row r="11251" spans="2:17" ht="20.25" customHeight="1">
      <c r="B11251" s="10" t="str">
        <f t="shared" si="717"/>
        <v>608</v>
      </c>
      <c r="C11251" s="10" t="str">
        <f t="shared" si="718"/>
        <v>1404/09/10608</v>
      </c>
      <c r="D11251" s="10" t="str">
        <f>IFERROR(IF(تحویلی!$E$1="","",IF(NOSA!O11251=تحویلی!$E$1,تحویلی!$E$1&amp;COUNTIF(NOSA!$O$1:O11251,تحویلی!$E$1),"")),"")</f>
        <v/>
      </c>
      <c r="E11251" s="10" t="str">
        <f t="shared" si="719"/>
        <v>11392608</v>
      </c>
      <c r="F11251" s="10" t="str">
        <f>IFERROR(VLOOKUP(I11251,DATABASE!$N:$O,2,FALSE),"")</f>
        <v/>
      </c>
      <c r="G11251" s="3" t="s">
        <v>4418</v>
      </c>
      <c r="H11251" s="3">
        <v>11392</v>
      </c>
      <c r="I11251" s="3" t="s">
        <v>2624</v>
      </c>
      <c r="J11251" s="3" t="s">
        <v>4979</v>
      </c>
      <c r="K11251" s="3">
        <v>60</v>
      </c>
      <c r="L11251" s="3" t="s">
        <v>8</v>
      </c>
      <c r="M11251" s="3" t="s">
        <v>63</v>
      </c>
      <c r="N11251" s="3" t="s">
        <v>5107</v>
      </c>
      <c r="O11251" s="3">
        <v>608</v>
      </c>
      <c r="P11251" s="3">
        <v>0</v>
      </c>
      <c r="Q11251" s="10">
        <f t="shared" si="716"/>
        <v>608</v>
      </c>
    </row>
    <row r="11252" spans="2:17" ht="20.25" customHeight="1">
      <c r="B11252" s="10" t="str">
        <f t="shared" si="717"/>
        <v>ماسك بهداشتي يكبار مصرف608</v>
      </c>
      <c r="C11252" s="10" t="str">
        <f t="shared" si="718"/>
        <v>ماسك بهداشتي يكبار مصرف1404/09/10608</v>
      </c>
      <c r="D11252" s="10" t="str">
        <f>IFERROR(IF(تحویلی!$E$1="","",IF(NOSA!O11252=تحویلی!$E$1,تحویلی!$E$1&amp;COUNTIF(NOSA!$O$1:O11252,تحویلی!$E$1),"")),"")</f>
        <v/>
      </c>
      <c r="E11252" s="10" t="str">
        <f t="shared" si="719"/>
        <v>11392608</v>
      </c>
      <c r="F11252" s="10" t="str">
        <f>IFERROR(VLOOKUP(I11252,DATABASE!$N:$O,2,FALSE),"")</f>
        <v>ماسك بهداشتي يكبار مصرف</v>
      </c>
      <c r="G11252" s="3" t="s">
        <v>4418</v>
      </c>
      <c r="H11252" s="3">
        <v>11392</v>
      </c>
      <c r="I11252" s="3" t="s">
        <v>1761</v>
      </c>
      <c r="J11252" s="3" t="s">
        <v>4861</v>
      </c>
      <c r="K11252" s="3">
        <v>300</v>
      </c>
      <c r="L11252" s="3" t="s">
        <v>8</v>
      </c>
      <c r="M11252" s="3" t="s">
        <v>63</v>
      </c>
      <c r="N11252" s="3" t="s">
        <v>5107</v>
      </c>
      <c r="O11252" s="3">
        <v>608</v>
      </c>
      <c r="P11252" s="3">
        <v>0</v>
      </c>
      <c r="Q11252" s="10">
        <f t="shared" si="716"/>
        <v>608</v>
      </c>
    </row>
    <row r="11253" spans="2:17" ht="20.25" customHeight="1">
      <c r="B11253" s="10" t="str">
        <f t="shared" si="717"/>
        <v>لباس زير زمستاني- بلوز و شلوار849</v>
      </c>
      <c r="C11253" s="10" t="str">
        <f t="shared" si="718"/>
        <v>لباس زير زمستاني- بلوز و شلوار1404/09/10849</v>
      </c>
      <c r="D11253" s="10" t="str">
        <f>IFERROR(IF(تحویلی!$E$1="","",IF(NOSA!O11253=تحویلی!$E$1,تحویلی!$E$1&amp;COUNTIF(NOSA!$O$1:O11253,تحویلی!$E$1),"")),"")</f>
        <v/>
      </c>
      <c r="E11253" s="10" t="str">
        <f t="shared" si="719"/>
        <v>11402849</v>
      </c>
      <c r="F11253" s="10" t="str">
        <f>IFERROR(VLOOKUP(I11253,DATABASE!$N:$O,2,FALSE),"")</f>
        <v>لباس زير زمستاني- بلوز و شلوار</v>
      </c>
      <c r="G11253" s="3" t="s">
        <v>4418</v>
      </c>
      <c r="H11253" s="3">
        <v>11402</v>
      </c>
      <c r="I11253" s="3" t="s">
        <v>2361</v>
      </c>
      <c r="J11253" s="3" t="s">
        <v>5002</v>
      </c>
      <c r="K11253" s="3">
        <v>1</v>
      </c>
      <c r="L11253" s="3" t="s">
        <v>28</v>
      </c>
      <c r="M11253" s="3" t="s">
        <v>4608</v>
      </c>
      <c r="N11253" s="3" t="s">
        <v>5108</v>
      </c>
      <c r="O11253" s="3">
        <v>849</v>
      </c>
      <c r="P11253" s="3">
        <v>0</v>
      </c>
      <c r="Q11253" s="10">
        <f t="shared" si="716"/>
        <v>849</v>
      </c>
    </row>
    <row r="11254" spans="2:17" ht="20.25" customHeight="1">
      <c r="B11254" s="10" t="str">
        <f t="shared" si="717"/>
        <v>دستكش ضد برش سبك938</v>
      </c>
      <c r="C11254" s="10" t="str">
        <f t="shared" si="718"/>
        <v>دستكش ضد برش سبك1404/09/10938</v>
      </c>
      <c r="D11254" s="10" t="str">
        <f>IFERROR(IF(تحویلی!$E$1="","",IF(NOSA!O11254=تحویلی!$E$1,تحویلی!$E$1&amp;COUNTIF(NOSA!$O$1:O11254,تحویلی!$E$1),"")),"")</f>
        <v/>
      </c>
      <c r="E11254" s="10" t="str">
        <f t="shared" si="719"/>
        <v>11403938</v>
      </c>
      <c r="F11254" s="10" t="str">
        <f>IFERROR(VLOOKUP(I11254,DATABASE!$N:$O,2,FALSE),"")</f>
        <v>دستكش ضد برش سبك</v>
      </c>
      <c r="G11254" s="3" t="s">
        <v>4418</v>
      </c>
      <c r="H11254" s="3">
        <v>11403</v>
      </c>
      <c r="I11254" s="3" t="s">
        <v>1442</v>
      </c>
      <c r="J11254" s="3" t="s">
        <v>4602</v>
      </c>
      <c r="K11254" s="3">
        <v>1</v>
      </c>
      <c r="L11254" s="3" t="s">
        <v>3</v>
      </c>
      <c r="M11254" s="3" t="s">
        <v>4603</v>
      </c>
      <c r="N11254" s="3" t="s">
        <v>3983</v>
      </c>
      <c r="O11254" s="3">
        <v>938</v>
      </c>
      <c r="P11254" s="3">
        <v>1</v>
      </c>
      <c r="Q11254" s="10">
        <f t="shared" si="716"/>
        <v>938</v>
      </c>
    </row>
    <row r="11255" spans="2:17" ht="20.25" customHeight="1">
      <c r="B11255" s="10" t="str">
        <f t="shared" si="717"/>
        <v>دستكش ضد برش سبك866</v>
      </c>
      <c r="C11255" s="10" t="str">
        <f t="shared" si="718"/>
        <v>دستكش ضد برش سبك1404/09/10866</v>
      </c>
      <c r="D11255" s="10" t="str">
        <f>IFERROR(IF(تحویلی!$E$1="","",IF(NOSA!O11255=تحویلی!$E$1,تحویلی!$E$1&amp;COUNTIF(NOSA!$O$1:O11255,تحویلی!$E$1),"")),"")</f>
        <v/>
      </c>
      <c r="E11255" s="10" t="str">
        <f t="shared" si="719"/>
        <v>11405866</v>
      </c>
      <c r="F11255" s="10" t="str">
        <f>IFERROR(VLOOKUP(I11255,DATABASE!$N:$O,2,FALSE),"")</f>
        <v>دستكش ضد برش سبك</v>
      </c>
      <c r="G11255" s="3" t="s">
        <v>4418</v>
      </c>
      <c r="H11255" s="3">
        <v>11405</v>
      </c>
      <c r="I11255" s="3" t="s">
        <v>1442</v>
      </c>
      <c r="J11255" s="3" t="s">
        <v>4602</v>
      </c>
      <c r="K11255" s="3">
        <v>1</v>
      </c>
      <c r="L11255" s="3" t="s">
        <v>3</v>
      </c>
      <c r="M11255" s="3" t="s">
        <v>4603</v>
      </c>
      <c r="N11255" s="3" t="s">
        <v>3238</v>
      </c>
      <c r="O11255" s="3">
        <v>866</v>
      </c>
      <c r="P11255" s="3">
        <v>1</v>
      </c>
      <c r="Q11255" s="10">
        <f t="shared" si="716"/>
        <v>866</v>
      </c>
    </row>
    <row r="11256" spans="2:17" ht="20.25" customHeight="1">
      <c r="B11256" s="10" t="str">
        <f t="shared" si="717"/>
        <v>دستكش ضد برش سبك471</v>
      </c>
      <c r="C11256" s="10" t="str">
        <f t="shared" si="718"/>
        <v>دستكش ضد برش سبك1404/09/10471</v>
      </c>
      <c r="D11256" s="10" t="str">
        <f>IFERROR(IF(تحویلی!$E$1="","",IF(NOSA!O11256=تحویلی!$E$1,تحویلی!$E$1&amp;COUNTIF(NOSA!$O$1:O11256,تحویلی!$E$1),"")),"")</f>
        <v/>
      </c>
      <c r="E11256" s="10" t="str">
        <f t="shared" si="719"/>
        <v>11412471</v>
      </c>
      <c r="F11256" s="10" t="str">
        <f>IFERROR(VLOOKUP(I11256,DATABASE!$N:$O,2,FALSE),"")</f>
        <v>دستكش ضد برش سبك</v>
      </c>
      <c r="G11256" s="3" t="s">
        <v>4418</v>
      </c>
      <c r="H11256" s="3">
        <v>11412</v>
      </c>
      <c r="I11256" s="3" t="s">
        <v>1442</v>
      </c>
      <c r="J11256" s="3" t="s">
        <v>4602</v>
      </c>
      <c r="K11256" s="3">
        <v>1</v>
      </c>
      <c r="L11256" s="3" t="s">
        <v>3</v>
      </c>
      <c r="M11256" s="3" t="s">
        <v>43</v>
      </c>
      <c r="N11256" s="3" t="s">
        <v>4731</v>
      </c>
      <c r="O11256" s="3">
        <v>471</v>
      </c>
      <c r="P11256" s="3">
        <v>1</v>
      </c>
      <c r="Q11256" s="10">
        <f t="shared" si="716"/>
        <v>471</v>
      </c>
    </row>
    <row r="11257" spans="2:17" ht="20.25" customHeight="1">
      <c r="B11257" s="10" t="str">
        <f t="shared" si="717"/>
        <v>لباس زير زمستاني- بلوز و شلوار706</v>
      </c>
      <c r="C11257" s="10" t="str">
        <f t="shared" si="718"/>
        <v>لباس زير زمستاني- بلوز و شلوار1404/09/10706</v>
      </c>
      <c r="D11257" s="10" t="str">
        <f>IFERROR(IF(تحویلی!$E$1="","",IF(NOSA!O11257=تحویلی!$E$1,تحویلی!$E$1&amp;COUNTIF(NOSA!$O$1:O11257,تحویلی!$E$1),"")),"")</f>
        <v/>
      </c>
      <c r="E11257" s="10" t="str">
        <f t="shared" si="719"/>
        <v>11413706</v>
      </c>
      <c r="F11257" s="10" t="str">
        <f>IFERROR(VLOOKUP(I11257,DATABASE!$N:$O,2,FALSE),"")</f>
        <v>لباس زير زمستاني- بلوز و شلوار</v>
      </c>
      <c r="G11257" s="3" t="s">
        <v>4418</v>
      </c>
      <c r="H11257" s="3">
        <v>11413</v>
      </c>
      <c r="I11257" s="3" t="s">
        <v>2361</v>
      </c>
      <c r="J11257" s="3" t="s">
        <v>5002</v>
      </c>
      <c r="K11257" s="3">
        <v>1</v>
      </c>
      <c r="L11257" s="3" t="s">
        <v>28</v>
      </c>
      <c r="M11257" s="3" t="s">
        <v>4608</v>
      </c>
      <c r="N11257" s="3" t="s">
        <v>4913</v>
      </c>
      <c r="O11257" s="3">
        <v>706</v>
      </c>
      <c r="P11257" s="3">
        <v>1</v>
      </c>
      <c r="Q11257" s="10">
        <f t="shared" si="716"/>
        <v>706</v>
      </c>
    </row>
    <row r="11258" spans="2:17" ht="20.25" customHeight="1">
      <c r="B11258" s="10" t="str">
        <f t="shared" si="717"/>
        <v>دستكش ضد برش سبك706</v>
      </c>
      <c r="C11258" s="10" t="str">
        <f t="shared" si="718"/>
        <v>دستكش ضد برش سبك1404/09/10706</v>
      </c>
      <c r="D11258" s="10" t="str">
        <f>IFERROR(IF(تحویلی!$E$1="","",IF(NOSA!O11258=تحویلی!$E$1,تحویلی!$E$1&amp;COUNTIF(NOSA!$O$1:O11258,تحویلی!$E$1),"")),"")</f>
        <v/>
      </c>
      <c r="E11258" s="10" t="str">
        <f t="shared" si="719"/>
        <v>11413706</v>
      </c>
      <c r="F11258" s="10" t="str">
        <f>IFERROR(VLOOKUP(I11258,DATABASE!$N:$O,2,FALSE),"")</f>
        <v>دستكش ضد برش سبك</v>
      </c>
      <c r="G11258" s="3" t="s">
        <v>4418</v>
      </c>
      <c r="H11258" s="3">
        <v>11413</v>
      </c>
      <c r="I11258" s="3" t="s">
        <v>1442</v>
      </c>
      <c r="J11258" s="3" t="s">
        <v>4602</v>
      </c>
      <c r="K11258" s="3">
        <v>1</v>
      </c>
      <c r="L11258" s="3" t="s">
        <v>3</v>
      </c>
      <c r="M11258" s="3" t="s">
        <v>4608</v>
      </c>
      <c r="N11258" s="3" t="s">
        <v>4913</v>
      </c>
      <c r="O11258" s="3">
        <v>706</v>
      </c>
      <c r="P11258" s="3">
        <v>1</v>
      </c>
      <c r="Q11258" s="10">
        <f t="shared" si="716"/>
        <v>706</v>
      </c>
    </row>
    <row r="11259" spans="2:17" ht="20.25" customHeight="1">
      <c r="B11259" s="10" t="str">
        <f t="shared" si="717"/>
        <v>دستكش كف دوبل چرمي552</v>
      </c>
      <c r="C11259" s="10" t="str">
        <f t="shared" si="718"/>
        <v>دستكش كف دوبل چرمي1404/09/10552</v>
      </c>
      <c r="D11259" s="10" t="str">
        <f>IFERROR(IF(تحویلی!$E$1="","",IF(NOSA!O11259=تحویلی!$E$1,تحویلی!$E$1&amp;COUNTIF(NOSA!$O$1:O11259,تحویلی!$E$1),"")),"")</f>
        <v>55247</v>
      </c>
      <c r="E11259" s="10" t="str">
        <f t="shared" si="719"/>
        <v>11418552</v>
      </c>
      <c r="F11259" s="10" t="str">
        <f>IFERROR(VLOOKUP(I11259,DATABASE!$N:$O,2,FALSE),"")</f>
        <v>دستكش كف دوبل چرمي</v>
      </c>
      <c r="G11259" s="3" t="s">
        <v>4418</v>
      </c>
      <c r="H11259" s="3">
        <v>11418</v>
      </c>
      <c r="I11259" s="3" t="s">
        <v>1683</v>
      </c>
      <c r="J11259" s="3" t="s">
        <v>4636</v>
      </c>
      <c r="K11259" s="3">
        <v>1</v>
      </c>
      <c r="L11259" s="3" t="s">
        <v>3</v>
      </c>
      <c r="M11259" s="3" t="s">
        <v>25</v>
      </c>
      <c r="N11259" s="3" t="s">
        <v>4867</v>
      </c>
      <c r="O11259" s="3">
        <v>552</v>
      </c>
      <c r="P11259" s="3">
        <v>1</v>
      </c>
      <c r="Q11259" s="10">
        <f t="shared" si="716"/>
        <v>552</v>
      </c>
    </row>
    <row r="11260" spans="2:17" ht="20.25" customHeight="1">
      <c r="B11260" s="10" t="str">
        <f t="shared" si="717"/>
        <v>دستكش ضد برش سبك552</v>
      </c>
      <c r="C11260" s="10" t="str">
        <f t="shared" si="718"/>
        <v>دستكش ضد برش سبك1404/09/10552</v>
      </c>
      <c r="D11260" s="10" t="str">
        <f>IFERROR(IF(تحویلی!$E$1="","",IF(NOSA!O11260=تحویلی!$E$1,تحویلی!$E$1&amp;COUNTIF(NOSA!$O$1:O11260,تحویلی!$E$1),"")),"")</f>
        <v>55248</v>
      </c>
      <c r="E11260" s="10" t="str">
        <f t="shared" si="719"/>
        <v>11418552</v>
      </c>
      <c r="F11260" s="10" t="str">
        <f>IFERROR(VLOOKUP(I11260,DATABASE!$N:$O,2,FALSE),"")</f>
        <v>دستكش ضد برش سبك</v>
      </c>
      <c r="G11260" s="3" t="s">
        <v>4418</v>
      </c>
      <c r="H11260" s="3">
        <v>11418</v>
      </c>
      <c r="I11260" s="3" t="s">
        <v>1442</v>
      </c>
      <c r="J11260" s="3" t="s">
        <v>4602</v>
      </c>
      <c r="K11260" s="3">
        <v>1</v>
      </c>
      <c r="L11260" s="3" t="s">
        <v>3</v>
      </c>
      <c r="M11260" s="3" t="s">
        <v>25</v>
      </c>
      <c r="N11260" s="3" t="s">
        <v>4867</v>
      </c>
      <c r="O11260" s="3">
        <v>552</v>
      </c>
      <c r="P11260" s="3">
        <v>1</v>
      </c>
      <c r="Q11260" s="10">
        <f t="shared" si="716"/>
        <v>552</v>
      </c>
    </row>
    <row r="11261" spans="2:17" ht="20.25" customHeight="1">
      <c r="B11261" s="10" t="str">
        <f t="shared" si="717"/>
        <v>دستكش ضد برش سبك580</v>
      </c>
      <c r="C11261" s="10" t="str">
        <f t="shared" si="718"/>
        <v>دستكش ضد برش سبك1404/09/10580</v>
      </c>
      <c r="D11261" s="10" t="str">
        <f>IFERROR(IF(تحویلی!$E$1="","",IF(NOSA!O11261=تحویلی!$E$1,تحویلی!$E$1&amp;COUNTIF(NOSA!$O$1:O11261,تحویلی!$E$1),"")),"")</f>
        <v/>
      </c>
      <c r="E11261" s="10" t="str">
        <f t="shared" si="719"/>
        <v>11419580</v>
      </c>
      <c r="F11261" s="10" t="str">
        <f>IFERROR(VLOOKUP(I11261,DATABASE!$N:$O,2,FALSE),"")</f>
        <v>دستكش ضد برش سبك</v>
      </c>
      <c r="G11261" s="3" t="s">
        <v>4418</v>
      </c>
      <c r="H11261" s="3">
        <v>11419</v>
      </c>
      <c r="I11261" s="3" t="s">
        <v>1442</v>
      </c>
      <c r="J11261" s="3" t="s">
        <v>4602</v>
      </c>
      <c r="K11261" s="3">
        <v>1</v>
      </c>
      <c r="L11261" s="3" t="s">
        <v>3</v>
      </c>
      <c r="M11261" s="3" t="s">
        <v>4603</v>
      </c>
      <c r="N11261" s="3" t="s">
        <v>4656</v>
      </c>
      <c r="O11261" s="3">
        <v>580</v>
      </c>
      <c r="P11261" s="3">
        <v>1</v>
      </c>
      <c r="Q11261" s="10">
        <f t="shared" si="716"/>
        <v>580</v>
      </c>
    </row>
    <row r="11262" spans="2:17" ht="20.25" customHeight="1">
      <c r="B11262" s="10" t="str">
        <f t="shared" si="717"/>
        <v>كفش ايمني155</v>
      </c>
      <c r="C11262" s="10" t="str">
        <f t="shared" si="718"/>
        <v>كفش ايمني1404/09/11155</v>
      </c>
      <c r="D11262" s="10" t="str">
        <f>IFERROR(IF(تحویلی!$E$1="","",IF(NOSA!O11262=تحویلی!$E$1,تحویلی!$E$1&amp;COUNTIF(NOSA!$O$1:O11262,تحویلی!$E$1),"")),"")</f>
        <v/>
      </c>
      <c r="E11262" s="10" t="str">
        <f t="shared" si="719"/>
        <v>11433155</v>
      </c>
      <c r="F11262" s="10" t="str">
        <f>IFERROR(VLOOKUP(I11262,DATABASE!$N:$O,2,FALSE),"")</f>
        <v>كفش ايمني</v>
      </c>
      <c r="G11262" s="3" t="s">
        <v>4419</v>
      </c>
      <c r="H11262" s="3">
        <v>11433</v>
      </c>
      <c r="I11262" s="3" t="s">
        <v>1720</v>
      </c>
      <c r="J11262" s="3" t="s">
        <v>4627</v>
      </c>
      <c r="K11262" s="3">
        <v>1</v>
      </c>
      <c r="L11262" s="3" t="s">
        <v>3</v>
      </c>
      <c r="M11262" s="3" t="s">
        <v>4608</v>
      </c>
      <c r="N11262" s="3" t="s">
        <v>4815</v>
      </c>
      <c r="O11262" s="3">
        <v>155</v>
      </c>
      <c r="P11262" s="3">
        <v>1</v>
      </c>
      <c r="Q11262" s="10">
        <f t="shared" si="716"/>
        <v>155</v>
      </c>
    </row>
    <row r="11263" spans="2:17" ht="20.25" customHeight="1">
      <c r="B11263" s="10" t="str">
        <f t="shared" si="717"/>
        <v>دستكش ضد برش سبك582</v>
      </c>
      <c r="C11263" s="10" t="str">
        <f t="shared" si="718"/>
        <v>دستكش ضد برش سبك1404/09/11582</v>
      </c>
      <c r="D11263" s="10" t="str">
        <f>IFERROR(IF(تحویلی!$E$1="","",IF(NOSA!O11263=تحویلی!$E$1,تحویلی!$E$1&amp;COUNTIF(NOSA!$O$1:O11263,تحویلی!$E$1),"")),"")</f>
        <v/>
      </c>
      <c r="E11263" s="10" t="str">
        <f t="shared" si="719"/>
        <v>11454582</v>
      </c>
      <c r="F11263" s="10" t="str">
        <f>IFERROR(VLOOKUP(I11263,DATABASE!$N:$O,2,FALSE),"")</f>
        <v>دستكش ضد برش سبك</v>
      </c>
      <c r="G11263" s="3" t="s">
        <v>4419</v>
      </c>
      <c r="H11263" s="3">
        <v>11454</v>
      </c>
      <c r="I11263" s="3" t="s">
        <v>1442</v>
      </c>
      <c r="J11263" s="3" t="s">
        <v>4602</v>
      </c>
      <c r="K11263" s="3">
        <v>1</v>
      </c>
      <c r="L11263" s="3" t="s">
        <v>3</v>
      </c>
      <c r="M11263" s="3" t="s">
        <v>4603</v>
      </c>
      <c r="N11263" s="3" t="s">
        <v>1951</v>
      </c>
      <c r="O11263" s="3">
        <v>582</v>
      </c>
      <c r="P11263" s="3">
        <v>1</v>
      </c>
      <c r="Q11263" s="10">
        <f t="shared" si="716"/>
        <v>582</v>
      </c>
    </row>
    <row r="11264" spans="2:17" ht="20.25" customHeight="1">
      <c r="B11264" s="10" t="str">
        <f t="shared" si="717"/>
        <v>دستكش ضد برش سبك717</v>
      </c>
      <c r="C11264" s="10" t="str">
        <f t="shared" si="718"/>
        <v>دستكش ضد برش سبك1404/09/11717</v>
      </c>
      <c r="D11264" s="10" t="str">
        <f>IFERROR(IF(تحویلی!$E$1="","",IF(NOSA!O11264=تحویلی!$E$1,تحویلی!$E$1&amp;COUNTIF(NOSA!$O$1:O11264,تحویلی!$E$1),"")),"")</f>
        <v/>
      </c>
      <c r="E11264" s="10" t="str">
        <f t="shared" si="719"/>
        <v>11454717</v>
      </c>
      <c r="F11264" s="10" t="str">
        <f>IFERROR(VLOOKUP(I11264,DATABASE!$N:$O,2,FALSE),"")</f>
        <v>دستكش ضد برش سبك</v>
      </c>
      <c r="G11264" s="3" t="s">
        <v>4419</v>
      </c>
      <c r="H11264" s="3">
        <v>11454</v>
      </c>
      <c r="I11264" s="3" t="s">
        <v>1442</v>
      </c>
      <c r="J11264" s="3" t="s">
        <v>4602</v>
      </c>
      <c r="K11264" s="3">
        <v>1</v>
      </c>
      <c r="L11264" s="3" t="s">
        <v>3</v>
      </c>
      <c r="M11264" s="3" t="s">
        <v>4603</v>
      </c>
      <c r="N11264" s="3" t="s">
        <v>4685</v>
      </c>
      <c r="O11264" s="3">
        <v>717</v>
      </c>
      <c r="P11264" s="3">
        <v>1</v>
      </c>
      <c r="Q11264" s="10">
        <f t="shared" si="716"/>
        <v>717</v>
      </c>
    </row>
    <row r="11265" spans="2:17" ht="20.25" customHeight="1">
      <c r="B11265" s="10" t="str">
        <f t="shared" si="717"/>
        <v>دستكش ضد برش سبك848</v>
      </c>
      <c r="C11265" s="10" t="str">
        <f t="shared" si="718"/>
        <v>دستكش ضد برش سبك1404/09/11848</v>
      </c>
      <c r="D11265" s="10" t="str">
        <f>IFERROR(IF(تحویلی!$E$1="","",IF(NOSA!O11265=تحویلی!$E$1,تحویلی!$E$1&amp;COUNTIF(NOSA!$O$1:O11265,تحویلی!$E$1),"")),"")</f>
        <v/>
      </c>
      <c r="E11265" s="10" t="str">
        <f t="shared" si="719"/>
        <v>11454848</v>
      </c>
      <c r="F11265" s="10" t="str">
        <f>IFERROR(VLOOKUP(I11265,DATABASE!$N:$O,2,FALSE),"")</f>
        <v>دستكش ضد برش سبك</v>
      </c>
      <c r="G11265" s="3" t="s">
        <v>4419</v>
      </c>
      <c r="H11265" s="3">
        <v>11454</v>
      </c>
      <c r="I11265" s="3" t="s">
        <v>1442</v>
      </c>
      <c r="J11265" s="3" t="s">
        <v>4602</v>
      </c>
      <c r="K11265" s="3">
        <v>1</v>
      </c>
      <c r="L11265" s="3" t="s">
        <v>3</v>
      </c>
      <c r="M11265" s="3" t="s">
        <v>4603</v>
      </c>
      <c r="N11265" s="3" t="s">
        <v>4626</v>
      </c>
      <c r="O11265" s="3">
        <v>848</v>
      </c>
      <c r="P11265" s="3">
        <v>1</v>
      </c>
      <c r="Q11265" s="10">
        <f t="shared" si="716"/>
        <v>848</v>
      </c>
    </row>
    <row r="11266" spans="2:17" ht="20.25" customHeight="1">
      <c r="B11266" s="10" t="str">
        <f t="shared" si="717"/>
        <v>لباس كار ديرسوز(بلوز و شلوار)827</v>
      </c>
      <c r="C11266" s="10" t="str">
        <f t="shared" si="718"/>
        <v>لباس كار ديرسوز(بلوز و شلوار)1404/09/11827</v>
      </c>
      <c r="D11266" s="10" t="str">
        <f>IFERROR(IF(تحویلی!$E$1="","",IF(NOSA!O11266=تحویلی!$E$1,تحویلی!$E$1&amp;COUNTIF(NOSA!$O$1:O11266,تحویلی!$E$1),"")),"")</f>
        <v/>
      </c>
      <c r="E11266" s="10" t="str">
        <f t="shared" si="719"/>
        <v>11456827</v>
      </c>
      <c r="F11266" s="10" t="str">
        <f>IFERROR(VLOOKUP(I11266,DATABASE!$N:$O,2,FALSE),"")</f>
        <v>لباس كار ديرسوز(بلوز و شلوار)</v>
      </c>
      <c r="G11266" s="3" t="s">
        <v>4419</v>
      </c>
      <c r="H11266" s="3">
        <v>11456</v>
      </c>
      <c r="I11266" s="3" t="s">
        <v>1634</v>
      </c>
      <c r="J11266" s="3" t="s">
        <v>4648</v>
      </c>
      <c r="K11266" s="3">
        <v>1</v>
      </c>
      <c r="L11266" s="3" t="s">
        <v>28</v>
      </c>
      <c r="M11266" s="3" t="s">
        <v>4603</v>
      </c>
      <c r="N11266" s="3" t="s">
        <v>2618</v>
      </c>
      <c r="O11266" s="3">
        <v>827</v>
      </c>
      <c r="P11266" s="3">
        <v>1</v>
      </c>
      <c r="Q11266" s="10">
        <f t="shared" si="716"/>
        <v>827</v>
      </c>
    </row>
    <row r="11267" spans="2:17" ht="20.25" customHeight="1">
      <c r="B11267" s="10" t="str">
        <f t="shared" si="717"/>
        <v>كفش ايمني827</v>
      </c>
      <c r="C11267" s="10" t="str">
        <f t="shared" si="718"/>
        <v>كفش ايمني1404/09/11827</v>
      </c>
      <c r="D11267" s="10" t="str">
        <f>IFERROR(IF(تحویلی!$E$1="","",IF(NOSA!O11267=تحویلی!$E$1,تحویلی!$E$1&amp;COUNTIF(NOSA!$O$1:O11267,تحویلی!$E$1),"")),"")</f>
        <v/>
      </c>
      <c r="E11267" s="10" t="str">
        <f t="shared" si="719"/>
        <v>11456827</v>
      </c>
      <c r="F11267" s="10" t="str">
        <f>IFERROR(VLOOKUP(I11267,DATABASE!$N:$O,2,FALSE),"")</f>
        <v>كفش ايمني</v>
      </c>
      <c r="G11267" s="3" t="s">
        <v>4419</v>
      </c>
      <c r="H11267" s="3">
        <v>11456</v>
      </c>
      <c r="I11267" s="3" t="s">
        <v>1526</v>
      </c>
      <c r="J11267" s="3" t="s">
        <v>4659</v>
      </c>
      <c r="K11267" s="3">
        <v>1</v>
      </c>
      <c r="L11267" s="3" t="s">
        <v>3</v>
      </c>
      <c r="M11267" s="3" t="s">
        <v>4603</v>
      </c>
      <c r="N11267" s="3" t="s">
        <v>2618</v>
      </c>
      <c r="O11267" s="3">
        <v>827</v>
      </c>
      <c r="P11267" s="3">
        <v>1</v>
      </c>
      <c r="Q11267" s="10">
        <f t="shared" si="716"/>
        <v>827</v>
      </c>
    </row>
    <row r="11268" spans="2:17" ht="20.25" customHeight="1">
      <c r="B11268" s="10" t="str">
        <f t="shared" si="717"/>
        <v>لباس زير زمستاني- بلوز و شلوار427</v>
      </c>
      <c r="C11268" s="10" t="str">
        <f t="shared" si="718"/>
        <v>لباس زير زمستاني- بلوز و شلوار1404/09/11427</v>
      </c>
      <c r="D11268" s="10" t="str">
        <f>IFERROR(IF(تحویلی!$E$1="","",IF(NOSA!O11268=تحویلی!$E$1,تحویلی!$E$1&amp;COUNTIF(NOSA!$O$1:O11268,تحویلی!$E$1),"")),"")</f>
        <v/>
      </c>
      <c r="E11268" s="10" t="str">
        <f t="shared" si="719"/>
        <v>11463427</v>
      </c>
      <c r="F11268" s="10" t="str">
        <f>IFERROR(VLOOKUP(I11268,DATABASE!$N:$O,2,FALSE),"")</f>
        <v>لباس زير زمستاني- بلوز و شلوار</v>
      </c>
      <c r="G11268" s="3" t="s">
        <v>4419</v>
      </c>
      <c r="H11268" s="3">
        <v>11463</v>
      </c>
      <c r="I11268" s="3" t="s">
        <v>2361</v>
      </c>
      <c r="J11268" s="3" t="s">
        <v>5002</v>
      </c>
      <c r="K11268" s="3">
        <v>1</v>
      </c>
      <c r="L11268" s="3" t="s">
        <v>28</v>
      </c>
      <c r="M11268" s="3" t="s">
        <v>4623</v>
      </c>
      <c r="N11268" s="3" t="s">
        <v>4702</v>
      </c>
      <c r="O11268" s="3">
        <v>427</v>
      </c>
      <c r="P11268" s="3">
        <v>0</v>
      </c>
      <c r="Q11268" s="10">
        <f t="shared" si="716"/>
        <v>427</v>
      </c>
    </row>
    <row r="11269" spans="2:17" ht="20.25" customHeight="1">
      <c r="B11269" s="10" t="str">
        <f t="shared" si="717"/>
        <v>دستكش ضد برش سبك401</v>
      </c>
      <c r="C11269" s="10" t="str">
        <f t="shared" si="718"/>
        <v>دستكش ضد برش سبك1404/09/11401</v>
      </c>
      <c r="D11269" s="10" t="str">
        <f>IFERROR(IF(تحویلی!$E$1="","",IF(NOSA!O11269=تحویلی!$E$1,تحویلی!$E$1&amp;COUNTIF(NOSA!$O$1:O11269,تحویلی!$E$1),"")),"")</f>
        <v/>
      </c>
      <c r="E11269" s="10" t="str">
        <f t="shared" si="719"/>
        <v>11464401</v>
      </c>
      <c r="F11269" s="10" t="str">
        <f>IFERROR(VLOOKUP(I11269,DATABASE!$N:$O,2,FALSE),"")</f>
        <v>دستكش ضد برش سبك</v>
      </c>
      <c r="G11269" s="3" t="s">
        <v>4419</v>
      </c>
      <c r="H11269" s="3">
        <v>11464</v>
      </c>
      <c r="I11269" s="3" t="s">
        <v>1442</v>
      </c>
      <c r="J11269" s="3" t="s">
        <v>4602</v>
      </c>
      <c r="K11269" s="3">
        <v>1</v>
      </c>
      <c r="L11269" s="3" t="s">
        <v>3</v>
      </c>
      <c r="M11269" s="3" t="s">
        <v>19</v>
      </c>
      <c r="N11269" s="3" t="s">
        <v>1925</v>
      </c>
      <c r="O11269" s="3">
        <v>401</v>
      </c>
      <c r="P11269" s="3">
        <v>1</v>
      </c>
      <c r="Q11269" s="10">
        <f t="shared" si="716"/>
        <v>401</v>
      </c>
    </row>
    <row r="11270" spans="2:17" ht="20.25" customHeight="1">
      <c r="B11270" s="10" t="str">
        <f t="shared" si="717"/>
        <v>دستكش ضد برش سبك55</v>
      </c>
      <c r="C11270" s="10" t="str">
        <f t="shared" si="718"/>
        <v>دستكش ضد برش سبك1404/09/1155</v>
      </c>
      <c r="D11270" s="10" t="str">
        <f>IFERROR(IF(تحویلی!$E$1="","",IF(NOSA!O11270=تحویلی!$E$1,تحویلی!$E$1&amp;COUNTIF(NOSA!$O$1:O11270,تحویلی!$E$1),"")),"")</f>
        <v/>
      </c>
      <c r="E11270" s="10" t="str">
        <f t="shared" si="719"/>
        <v>1146555</v>
      </c>
      <c r="F11270" s="10" t="str">
        <f>IFERROR(VLOOKUP(I11270,DATABASE!$N:$O,2,FALSE),"")</f>
        <v>دستكش ضد برش سبك</v>
      </c>
      <c r="G11270" s="3" t="s">
        <v>4419</v>
      </c>
      <c r="H11270" s="3">
        <v>11465</v>
      </c>
      <c r="I11270" s="3" t="s">
        <v>1442</v>
      </c>
      <c r="J11270" s="3" t="s">
        <v>4602</v>
      </c>
      <c r="K11270" s="3">
        <v>1</v>
      </c>
      <c r="L11270" s="3" t="s">
        <v>3</v>
      </c>
      <c r="M11270" s="3" t="s">
        <v>19</v>
      </c>
      <c r="N11270" s="3" t="s">
        <v>4986</v>
      </c>
      <c r="O11270" s="3">
        <v>55</v>
      </c>
      <c r="P11270" s="3">
        <v>1</v>
      </c>
      <c r="Q11270" s="10">
        <f t="shared" si="716"/>
        <v>55</v>
      </c>
    </row>
    <row r="11271" spans="2:17" ht="20.25" customHeight="1">
      <c r="B11271" s="10" t="str">
        <f t="shared" si="717"/>
        <v>دستكش كف مواد سبك733</v>
      </c>
      <c r="C11271" s="10" t="str">
        <f t="shared" si="718"/>
        <v>دستكش كف مواد سبك1404/09/11733</v>
      </c>
      <c r="D11271" s="10" t="str">
        <f>IFERROR(IF(تحویلی!$E$1="","",IF(NOSA!O11271=تحویلی!$E$1,تحویلی!$E$1&amp;COUNTIF(NOSA!$O$1:O11271,تحویلی!$E$1),"")),"")</f>
        <v/>
      </c>
      <c r="E11271" s="10" t="str">
        <f t="shared" si="719"/>
        <v>11469733</v>
      </c>
      <c r="F11271" s="10" t="str">
        <f>IFERROR(VLOOKUP(I11271,DATABASE!$N:$O,2,FALSE),"")</f>
        <v>دستكش كف مواد سبك</v>
      </c>
      <c r="G11271" s="3" t="s">
        <v>4419</v>
      </c>
      <c r="H11271" s="3">
        <v>11469</v>
      </c>
      <c r="I11271" s="3" t="s">
        <v>1456</v>
      </c>
      <c r="J11271" s="3" t="s">
        <v>4605</v>
      </c>
      <c r="K11271" s="3">
        <v>1</v>
      </c>
      <c r="L11271" s="3" t="s">
        <v>3</v>
      </c>
      <c r="M11271" s="3" t="s">
        <v>4603</v>
      </c>
      <c r="N11271" s="3" t="s">
        <v>4966</v>
      </c>
      <c r="O11271" s="3">
        <v>733</v>
      </c>
      <c r="P11271" s="3">
        <v>1</v>
      </c>
      <c r="Q11271" s="10">
        <f t="shared" si="716"/>
        <v>733</v>
      </c>
    </row>
    <row r="11272" spans="2:17" ht="20.25" customHeight="1">
      <c r="B11272" s="10" t="str">
        <f t="shared" si="717"/>
        <v>دستكش ضد برش سبك848</v>
      </c>
      <c r="C11272" s="10" t="str">
        <f t="shared" si="718"/>
        <v>دستكش ضد برش سبك1404/09/12848</v>
      </c>
      <c r="D11272" s="10" t="str">
        <f>IFERROR(IF(تحویلی!$E$1="","",IF(NOSA!O11272=تحویلی!$E$1,تحویلی!$E$1&amp;COUNTIF(NOSA!$O$1:O11272,تحویلی!$E$1),"")),"")</f>
        <v/>
      </c>
      <c r="E11272" s="10" t="str">
        <f t="shared" si="719"/>
        <v>11477848</v>
      </c>
      <c r="F11272" s="10" t="str">
        <f>IFERROR(VLOOKUP(I11272,DATABASE!$N:$O,2,FALSE),"")</f>
        <v>دستكش ضد برش سبك</v>
      </c>
      <c r="G11272" s="3" t="s">
        <v>4420</v>
      </c>
      <c r="H11272" s="3">
        <v>11477</v>
      </c>
      <c r="I11272" s="3" t="s">
        <v>1442</v>
      </c>
      <c r="J11272" s="3" t="s">
        <v>4602</v>
      </c>
      <c r="K11272" s="3">
        <v>1</v>
      </c>
      <c r="L11272" s="3" t="s">
        <v>3</v>
      </c>
      <c r="M11272" s="3" t="s">
        <v>4603</v>
      </c>
      <c r="N11272" s="3" t="s">
        <v>4772</v>
      </c>
      <c r="O11272" s="3">
        <v>848</v>
      </c>
      <c r="P11272" s="3">
        <v>1</v>
      </c>
      <c r="Q11272" s="10">
        <f t="shared" si="716"/>
        <v>848</v>
      </c>
    </row>
    <row r="11273" spans="2:17" ht="20.25" customHeight="1">
      <c r="B11273" s="10" t="str">
        <f t="shared" si="717"/>
        <v>دستكش كف مواد سبك641</v>
      </c>
      <c r="C11273" s="10" t="str">
        <f t="shared" si="718"/>
        <v>دستكش كف مواد سبك1404/09/12641</v>
      </c>
      <c r="D11273" s="10" t="str">
        <f>IFERROR(IF(تحویلی!$E$1="","",IF(NOSA!O11273=تحویلی!$E$1,تحویلی!$E$1&amp;COUNTIF(NOSA!$O$1:O11273,تحویلی!$E$1),"")),"")</f>
        <v/>
      </c>
      <c r="E11273" s="10" t="str">
        <f t="shared" si="719"/>
        <v>11477641</v>
      </c>
      <c r="F11273" s="10" t="str">
        <f>IFERROR(VLOOKUP(I11273,DATABASE!$N:$O,2,FALSE),"")</f>
        <v>دستكش كف مواد سبك</v>
      </c>
      <c r="G11273" s="3" t="s">
        <v>4420</v>
      </c>
      <c r="H11273" s="3">
        <v>11477</v>
      </c>
      <c r="I11273" s="3" t="s">
        <v>1456</v>
      </c>
      <c r="J11273" s="3" t="s">
        <v>4605</v>
      </c>
      <c r="K11273" s="3">
        <v>1</v>
      </c>
      <c r="L11273" s="3" t="s">
        <v>3</v>
      </c>
      <c r="M11273" s="3" t="s">
        <v>4603</v>
      </c>
      <c r="N11273" s="3" t="s">
        <v>4776</v>
      </c>
      <c r="O11273" s="3">
        <v>641</v>
      </c>
      <c r="P11273" s="3">
        <v>1</v>
      </c>
      <c r="Q11273" s="10">
        <f t="shared" si="716"/>
        <v>641</v>
      </c>
    </row>
    <row r="11274" spans="2:17" ht="20.25" customHeight="1">
      <c r="B11274" s="10" t="str">
        <f t="shared" si="717"/>
        <v>لباس زير زمستاني- بلوز و شلوار972</v>
      </c>
      <c r="C11274" s="10" t="str">
        <f t="shared" si="718"/>
        <v>لباس زير زمستاني- بلوز و شلوار1404/09/12972</v>
      </c>
      <c r="D11274" s="10" t="str">
        <f>IFERROR(IF(تحویلی!$E$1="","",IF(NOSA!O11274=تحویلی!$E$1,تحویلی!$E$1&amp;COUNTIF(NOSA!$O$1:O11274,تحویلی!$E$1),"")),"")</f>
        <v/>
      </c>
      <c r="E11274" s="10" t="str">
        <f t="shared" si="719"/>
        <v>11481972</v>
      </c>
      <c r="F11274" s="10" t="str">
        <f>IFERROR(VLOOKUP(I11274,DATABASE!$N:$O,2,FALSE),"")</f>
        <v>لباس زير زمستاني- بلوز و شلوار</v>
      </c>
      <c r="G11274" s="3" t="s">
        <v>4420</v>
      </c>
      <c r="H11274" s="3">
        <v>11481</v>
      </c>
      <c r="I11274" s="3" t="s">
        <v>2361</v>
      </c>
      <c r="J11274" s="3" t="s">
        <v>5002</v>
      </c>
      <c r="K11274" s="3">
        <v>1</v>
      </c>
      <c r="L11274" s="3" t="s">
        <v>28</v>
      </c>
      <c r="M11274" s="3" t="s">
        <v>4603</v>
      </c>
      <c r="N11274" s="3" t="s">
        <v>4969</v>
      </c>
      <c r="O11274" s="3">
        <v>972</v>
      </c>
      <c r="P11274" s="3">
        <v>0</v>
      </c>
      <c r="Q11274" s="10">
        <f t="shared" si="716"/>
        <v>972</v>
      </c>
    </row>
    <row r="11275" spans="2:17" ht="20.25" customHeight="1">
      <c r="B11275" s="10" t="str">
        <f t="shared" si="717"/>
        <v>دستكش ساق بلند نسوز128</v>
      </c>
      <c r="C11275" s="10" t="str">
        <f t="shared" si="718"/>
        <v>دستكش ساق بلند نسوز1404/09/12128</v>
      </c>
      <c r="D11275" s="10" t="str">
        <f>IFERROR(IF(تحویلی!$E$1="","",IF(NOSA!O11275=تحویلی!$E$1,تحویلی!$E$1&amp;COUNTIF(NOSA!$O$1:O11275,تحویلی!$E$1),"")),"")</f>
        <v/>
      </c>
      <c r="E11275" s="10" t="str">
        <f t="shared" si="719"/>
        <v>11482128</v>
      </c>
      <c r="F11275" s="10" t="str">
        <f>IFERROR(VLOOKUP(I11275,DATABASE!$N:$O,2,FALSE),"")</f>
        <v>دستكش ساق بلند نسوز</v>
      </c>
      <c r="G11275" s="3" t="s">
        <v>4420</v>
      </c>
      <c r="H11275" s="3">
        <v>11482</v>
      </c>
      <c r="I11275" s="3" t="s">
        <v>1461</v>
      </c>
      <c r="J11275" s="3" t="s">
        <v>4643</v>
      </c>
      <c r="K11275" s="3">
        <v>1</v>
      </c>
      <c r="L11275" s="3" t="s">
        <v>3</v>
      </c>
      <c r="M11275" s="3" t="s">
        <v>4608</v>
      </c>
      <c r="N11275" s="3" t="s">
        <v>4727</v>
      </c>
      <c r="O11275" s="3">
        <v>128</v>
      </c>
      <c r="P11275" s="3">
        <v>1</v>
      </c>
      <c r="Q11275" s="10">
        <f t="shared" si="716"/>
        <v>128</v>
      </c>
    </row>
    <row r="11276" spans="2:17" ht="20.25" customHeight="1">
      <c r="B11276" s="10" t="str">
        <f t="shared" si="717"/>
        <v>كاپشن كارگري941</v>
      </c>
      <c r="C11276" s="10" t="str">
        <f t="shared" si="718"/>
        <v>كاپشن كارگري1404/09/12941</v>
      </c>
      <c r="D11276" s="10" t="str">
        <f>IFERROR(IF(تحویلی!$E$1="","",IF(NOSA!O11276=تحویلی!$E$1,تحویلی!$E$1&amp;COUNTIF(NOSA!$O$1:O11276,تحویلی!$E$1),"")),"")</f>
        <v/>
      </c>
      <c r="E11276" s="10" t="str">
        <f t="shared" si="719"/>
        <v>11488941</v>
      </c>
      <c r="F11276" s="10" t="str">
        <f>IFERROR(VLOOKUP(I11276,DATABASE!$N:$O,2,FALSE),"")</f>
        <v>كاپشن كارگري</v>
      </c>
      <c r="G11276" s="3" t="s">
        <v>4420</v>
      </c>
      <c r="H11276" s="3">
        <v>11488</v>
      </c>
      <c r="I11276" s="3" t="s">
        <v>2341</v>
      </c>
      <c r="J11276" s="3" t="s">
        <v>2592</v>
      </c>
      <c r="K11276" s="3">
        <v>1</v>
      </c>
      <c r="L11276" s="3" t="s">
        <v>8</v>
      </c>
      <c r="M11276" s="3" t="s">
        <v>4603</v>
      </c>
      <c r="N11276" s="3" t="s">
        <v>4342</v>
      </c>
      <c r="O11276" s="3">
        <v>941</v>
      </c>
      <c r="P11276" s="3">
        <v>0</v>
      </c>
      <c r="Q11276" s="10">
        <f t="shared" si="716"/>
        <v>941</v>
      </c>
    </row>
    <row r="11277" spans="2:17" ht="20.25" customHeight="1">
      <c r="B11277" s="10" t="str">
        <f t="shared" si="717"/>
        <v>دستكش ضد برش سبك100012</v>
      </c>
      <c r="C11277" s="10" t="str">
        <f t="shared" si="718"/>
        <v>دستكش ضد برش سبك1404/09/12100012</v>
      </c>
      <c r="D11277" s="10" t="str">
        <f>IFERROR(IF(تحویلی!$E$1="","",IF(NOSA!O11277=تحویلی!$E$1,تحویلی!$E$1&amp;COUNTIF(NOSA!$O$1:O11277,تحویلی!$E$1),"")),"")</f>
        <v/>
      </c>
      <c r="E11277" s="10" t="str">
        <f t="shared" si="719"/>
        <v>11489100012</v>
      </c>
      <c r="F11277" s="10" t="str">
        <f>IFERROR(VLOOKUP(I11277,DATABASE!$N:$O,2,FALSE),"")</f>
        <v>دستكش ضد برش سبك</v>
      </c>
      <c r="G11277" s="3" t="s">
        <v>4420</v>
      </c>
      <c r="H11277" s="3">
        <v>11489</v>
      </c>
      <c r="I11277" s="3" t="s">
        <v>1442</v>
      </c>
      <c r="J11277" s="3" t="s">
        <v>4602</v>
      </c>
      <c r="K11277" s="3">
        <v>1</v>
      </c>
      <c r="L11277" s="3" t="s">
        <v>3</v>
      </c>
      <c r="M11277" s="3" t="s">
        <v>4623</v>
      </c>
      <c r="N11277" s="3" t="s">
        <v>4853</v>
      </c>
      <c r="O11277" s="3">
        <v>100012</v>
      </c>
      <c r="P11277" s="3">
        <v>1</v>
      </c>
      <c r="Q11277" s="10">
        <f t="shared" si="716"/>
        <v>100012</v>
      </c>
    </row>
    <row r="11278" spans="2:17" ht="20.25" customHeight="1">
      <c r="B11278" s="10" t="str">
        <f t="shared" si="717"/>
        <v>دستكش ضد برش سبك100013</v>
      </c>
      <c r="C11278" s="10" t="str">
        <f t="shared" si="718"/>
        <v>دستكش ضد برش سبك1404/09/12100013</v>
      </c>
      <c r="D11278" s="10" t="str">
        <f>IFERROR(IF(تحویلی!$E$1="","",IF(NOSA!O11278=تحویلی!$E$1,تحویلی!$E$1&amp;COUNTIF(NOSA!$O$1:O11278,تحویلی!$E$1),"")),"")</f>
        <v/>
      </c>
      <c r="E11278" s="10" t="str">
        <f t="shared" si="719"/>
        <v>11489100013</v>
      </c>
      <c r="F11278" s="10" t="str">
        <f>IFERROR(VLOOKUP(I11278,DATABASE!$N:$O,2,FALSE),"")</f>
        <v>دستكش ضد برش سبك</v>
      </c>
      <c r="G11278" s="3" t="s">
        <v>4420</v>
      </c>
      <c r="H11278" s="3">
        <v>11489</v>
      </c>
      <c r="I11278" s="3" t="s">
        <v>1442</v>
      </c>
      <c r="J11278" s="3" t="s">
        <v>4602</v>
      </c>
      <c r="K11278" s="3">
        <v>1</v>
      </c>
      <c r="L11278" s="3" t="s">
        <v>3</v>
      </c>
      <c r="M11278" s="3" t="s">
        <v>4623</v>
      </c>
      <c r="N11278" s="3" t="s">
        <v>4953</v>
      </c>
      <c r="O11278" s="3">
        <v>100013</v>
      </c>
      <c r="P11278" s="3">
        <v>1</v>
      </c>
      <c r="Q11278" s="10">
        <f t="shared" si="716"/>
        <v>100013</v>
      </c>
    </row>
    <row r="11279" spans="2:17" ht="20.25" customHeight="1">
      <c r="B11279" s="10" t="str">
        <f t="shared" si="717"/>
        <v>دستكش ضد برش سبك100014</v>
      </c>
      <c r="C11279" s="10" t="str">
        <f t="shared" si="718"/>
        <v>دستكش ضد برش سبك1404/09/12100014</v>
      </c>
      <c r="D11279" s="10" t="str">
        <f>IFERROR(IF(تحویلی!$E$1="","",IF(NOSA!O11279=تحویلی!$E$1,تحویلی!$E$1&amp;COUNTIF(NOSA!$O$1:O11279,تحویلی!$E$1),"")),"")</f>
        <v/>
      </c>
      <c r="E11279" s="10" t="str">
        <f t="shared" si="719"/>
        <v>11489100014</v>
      </c>
      <c r="F11279" s="10" t="str">
        <f>IFERROR(VLOOKUP(I11279,DATABASE!$N:$O,2,FALSE),"")</f>
        <v>دستكش ضد برش سبك</v>
      </c>
      <c r="G11279" s="3" t="s">
        <v>4420</v>
      </c>
      <c r="H11279" s="3">
        <v>11489</v>
      </c>
      <c r="I11279" s="3" t="s">
        <v>1442</v>
      </c>
      <c r="J11279" s="3" t="s">
        <v>4602</v>
      </c>
      <c r="K11279" s="3">
        <v>1</v>
      </c>
      <c r="L11279" s="3" t="s">
        <v>3</v>
      </c>
      <c r="M11279" s="3" t="s">
        <v>4623</v>
      </c>
      <c r="N11279" s="3" t="s">
        <v>5008</v>
      </c>
      <c r="O11279" s="3">
        <v>100014</v>
      </c>
      <c r="P11279" s="3">
        <v>1</v>
      </c>
      <c r="Q11279" s="10">
        <f t="shared" si="716"/>
        <v>100014</v>
      </c>
    </row>
    <row r="11280" spans="2:17" ht="20.25" customHeight="1">
      <c r="B11280" s="10" t="str">
        <f t="shared" si="717"/>
        <v>كاپشن كارگري948</v>
      </c>
      <c r="C11280" s="10" t="str">
        <f t="shared" si="718"/>
        <v>كاپشن كارگري1404/09/12948</v>
      </c>
      <c r="D11280" s="10" t="str">
        <f>IFERROR(IF(تحویلی!$E$1="","",IF(NOSA!O11280=تحویلی!$E$1,تحویلی!$E$1&amp;COUNTIF(NOSA!$O$1:O11280,تحویلی!$E$1),"")),"")</f>
        <v/>
      </c>
      <c r="E11280" s="10" t="str">
        <f t="shared" si="719"/>
        <v>11491948</v>
      </c>
      <c r="F11280" s="10" t="str">
        <f>IFERROR(VLOOKUP(I11280,DATABASE!$N:$O,2,FALSE),"")</f>
        <v>كاپشن كارگري</v>
      </c>
      <c r="G11280" s="3" t="s">
        <v>4420</v>
      </c>
      <c r="H11280" s="3">
        <v>11491</v>
      </c>
      <c r="I11280" s="3" t="s">
        <v>2341</v>
      </c>
      <c r="J11280" s="3" t="s">
        <v>2592</v>
      </c>
      <c r="K11280" s="3">
        <v>1</v>
      </c>
      <c r="L11280" s="3" t="s">
        <v>8</v>
      </c>
      <c r="M11280" s="3" t="s">
        <v>4621</v>
      </c>
      <c r="N11280" s="3" t="s">
        <v>4698</v>
      </c>
      <c r="O11280" s="3">
        <v>948</v>
      </c>
      <c r="P11280" s="3">
        <v>0</v>
      </c>
      <c r="Q11280" s="10">
        <f t="shared" si="716"/>
        <v>948</v>
      </c>
    </row>
    <row r="11281" spans="2:17" ht="20.25" customHeight="1">
      <c r="B11281" s="10" t="str">
        <f t="shared" si="717"/>
        <v>لباس كار (شلوار) 848</v>
      </c>
      <c r="C11281" s="10" t="str">
        <f t="shared" si="718"/>
        <v>لباس كار (شلوار) 1404/09/12848</v>
      </c>
      <c r="D11281" s="10" t="str">
        <f>IFERROR(IF(تحویلی!$E$1="","",IF(NOSA!O11281=تحویلی!$E$1,تحویلی!$E$1&amp;COUNTIF(NOSA!$O$1:O11281,تحویلی!$E$1),"")),"")</f>
        <v/>
      </c>
      <c r="E11281" s="10" t="str">
        <f t="shared" si="719"/>
        <v>11501848</v>
      </c>
      <c r="F11281" s="10" t="str">
        <f>IFERROR(VLOOKUP(I11281,DATABASE!$N:$O,2,FALSE),"")</f>
        <v xml:space="preserve">لباس كار (شلوار) </v>
      </c>
      <c r="G11281" s="3" t="s">
        <v>4420</v>
      </c>
      <c r="H11281" s="3">
        <v>11501</v>
      </c>
      <c r="I11281" s="3" t="s">
        <v>2311</v>
      </c>
      <c r="J11281" s="3" t="s">
        <v>5109</v>
      </c>
      <c r="K11281" s="3">
        <v>1</v>
      </c>
      <c r="L11281" s="3" t="s">
        <v>8</v>
      </c>
      <c r="M11281" s="3" t="s">
        <v>4603</v>
      </c>
      <c r="N11281" s="3" t="s">
        <v>4772</v>
      </c>
      <c r="O11281" s="3">
        <v>848</v>
      </c>
      <c r="P11281" s="3">
        <v>0</v>
      </c>
      <c r="Q11281" s="10">
        <f t="shared" si="716"/>
        <v>848</v>
      </c>
    </row>
    <row r="11282" spans="2:17" ht="20.25" customHeight="1">
      <c r="B11282" s="10" t="str">
        <f t="shared" si="717"/>
        <v>دستكش ضد برش سبك848</v>
      </c>
      <c r="C11282" s="10" t="str">
        <f t="shared" si="718"/>
        <v>دستكش ضد برش سبك1404/09/12848</v>
      </c>
      <c r="D11282" s="10" t="str">
        <f>IFERROR(IF(تحویلی!$E$1="","",IF(NOSA!O11282=تحویلی!$E$1,تحویلی!$E$1&amp;COUNTIF(NOSA!$O$1:O11282,تحویلی!$E$1),"")),"")</f>
        <v/>
      </c>
      <c r="E11282" s="10" t="str">
        <f t="shared" si="719"/>
        <v>11501848</v>
      </c>
      <c r="F11282" s="10" t="str">
        <f>IFERROR(VLOOKUP(I11282,DATABASE!$N:$O,2,FALSE),"")</f>
        <v>دستكش ضد برش سبك</v>
      </c>
      <c r="G11282" s="3" t="s">
        <v>4420</v>
      </c>
      <c r="H11282" s="3">
        <v>11501</v>
      </c>
      <c r="I11282" s="3" t="s">
        <v>1442</v>
      </c>
      <c r="J11282" s="3" t="s">
        <v>4602</v>
      </c>
      <c r="K11282" s="3">
        <v>1</v>
      </c>
      <c r="L11282" s="3" t="s">
        <v>3</v>
      </c>
      <c r="M11282" s="3" t="s">
        <v>4603</v>
      </c>
      <c r="N11282" s="3" t="s">
        <v>4772</v>
      </c>
      <c r="O11282" s="3">
        <v>848</v>
      </c>
      <c r="P11282" s="3">
        <v>1</v>
      </c>
      <c r="Q11282" s="10">
        <f t="shared" si="716"/>
        <v>848</v>
      </c>
    </row>
    <row r="11283" spans="2:17" ht="20.25" customHeight="1">
      <c r="B11283" s="10" t="str">
        <f t="shared" si="717"/>
        <v>بند كفش938</v>
      </c>
      <c r="C11283" s="10" t="str">
        <f t="shared" si="718"/>
        <v>بند كفش1404/09/12938</v>
      </c>
      <c r="D11283" s="10" t="str">
        <f>IFERROR(IF(تحویلی!$E$1="","",IF(NOSA!O11283=تحویلی!$E$1,تحویلی!$E$1&amp;COUNTIF(NOSA!$O$1:O11283,تحویلی!$E$1),"")),"")</f>
        <v/>
      </c>
      <c r="E11283" s="10" t="str">
        <f t="shared" si="719"/>
        <v>11502938</v>
      </c>
      <c r="F11283" s="10" t="str">
        <f>IFERROR(VLOOKUP(I11283,DATABASE!$N:$O,2,FALSE),"")</f>
        <v>بند كفش</v>
      </c>
      <c r="G11283" s="3" t="s">
        <v>4420</v>
      </c>
      <c r="H11283" s="3">
        <v>11502</v>
      </c>
      <c r="I11283" s="3" t="s">
        <v>1462</v>
      </c>
      <c r="J11283" s="3" t="s">
        <v>4707</v>
      </c>
      <c r="K11283" s="3">
        <v>1</v>
      </c>
      <c r="L11283" s="3" t="s">
        <v>3</v>
      </c>
      <c r="M11283" s="3" t="s">
        <v>4603</v>
      </c>
      <c r="N11283" s="3" t="s">
        <v>4631</v>
      </c>
      <c r="O11283" s="3">
        <v>938</v>
      </c>
      <c r="P11283" s="3">
        <v>1</v>
      </c>
      <c r="Q11283" s="10">
        <f t="shared" si="716"/>
        <v>938</v>
      </c>
    </row>
    <row r="11284" spans="2:17" ht="20.25" customHeight="1">
      <c r="B11284" s="10" t="str">
        <f t="shared" si="717"/>
        <v>لباس زير زمستاني- بلوز و شلوار303</v>
      </c>
      <c r="C11284" s="10" t="str">
        <f t="shared" si="718"/>
        <v>لباس زير زمستاني- بلوز و شلوار1404/09/12303</v>
      </c>
      <c r="D11284" s="10" t="str">
        <f>IFERROR(IF(تحویلی!$E$1="","",IF(NOSA!O11284=تحویلی!$E$1,تحویلی!$E$1&amp;COUNTIF(NOSA!$O$1:O11284,تحویلی!$E$1),"")),"")</f>
        <v/>
      </c>
      <c r="E11284" s="10" t="str">
        <f t="shared" si="719"/>
        <v>11511303</v>
      </c>
      <c r="F11284" s="10" t="str">
        <f>IFERROR(VLOOKUP(I11284,DATABASE!$N:$O,2,FALSE),"")</f>
        <v>لباس زير زمستاني- بلوز و شلوار</v>
      </c>
      <c r="G11284" s="3" t="s">
        <v>4420</v>
      </c>
      <c r="H11284" s="3">
        <v>11511</v>
      </c>
      <c r="I11284" s="3" t="s">
        <v>2361</v>
      </c>
      <c r="J11284" s="3" t="s">
        <v>5002</v>
      </c>
      <c r="K11284" s="3">
        <v>1</v>
      </c>
      <c r="L11284" s="3" t="s">
        <v>28</v>
      </c>
      <c r="M11284" s="3" t="s">
        <v>4608</v>
      </c>
      <c r="N11284" s="3" t="s">
        <v>10</v>
      </c>
      <c r="O11284" s="3">
        <v>303</v>
      </c>
      <c r="P11284" s="3">
        <v>0</v>
      </c>
      <c r="Q11284" s="10">
        <f t="shared" si="716"/>
        <v>303</v>
      </c>
    </row>
    <row r="11285" spans="2:17" ht="20.25" customHeight="1">
      <c r="B11285" s="10" t="str">
        <f t="shared" si="717"/>
        <v>لباس كار نسوز(بلوز و شلوار)701</v>
      </c>
      <c r="C11285" s="10" t="str">
        <f t="shared" si="718"/>
        <v>لباس كار نسوز(بلوز و شلوار)1404/09/12701</v>
      </c>
      <c r="D11285" s="10" t="str">
        <f>IFERROR(IF(تحویلی!$E$1="","",IF(NOSA!O11285=تحویلی!$E$1,تحویلی!$E$1&amp;COUNTIF(NOSA!$O$1:O11285,تحویلی!$E$1),"")),"")</f>
        <v/>
      </c>
      <c r="E11285" s="10" t="str">
        <f t="shared" si="719"/>
        <v>11513701</v>
      </c>
      <c r="F11285" s="10" t="str">
        <f>IFERROR(VLOOKUP(I11285,DATABASE!$N:$O,2,FALSE),"")</f>
        <v>لباس كار نسوز(بلوز و شلوار)</v>
      </c>
      <c r="G11285" s="3" t="s">
        <v>4420</v>
      </c>
      <c r="H11285" s="3">
        <v>11513</v>
      </c>
      <c r="I11285" s="3" t="s">
        <v>1663</v>
      </c>
      <c r="J11285" s="3" t="s">
        <v>4799</v>
      </c>
      <c r="K11285" s="3">
        <v>1</v>
      </c>
      <c r="L11285" s="3" t="s">
        <v>28</v>
      </c>
      <c r="M11285" s="3" t="s">
        <v>4608</v>
      </c>
      <c r="N11285" s="3" t="s">
        <v>4617</v>
      </c>
      <c r="O11285" s="3">
        <v>701</v>
      </c>
      <c r="P11285" s="3">
        <v>1</v>
      </c>
      <c r="Q11285" s="10">
        <f t="shared" si="716"/>
        <v>701</v>
      </c>
    </row>
    <row r="11286" spans="2:17" ht="20.25" customHeight="1">
      <c r="B11286" s="10" t="str">
        <f t="shared" si="717"/>
        <v>پيشبند نسوز آلومينيومي701</v>
      </c>
      <c r="C11286" s="10" t="str">
        <f t="shared" si="718"/>
        <v>پيشبند نسوز آلومينيومي1404/09/12701</v>
      </c>
      <c r="D11286" s="10" t="str">
        <f>IFERROR(IF(تحویلی!$E$1="","",IF(NOSA!O11286=تحویلی!$E$1,تحویلی!$E$1&amp;COUNTIF(NOSA!$O$1:O11286,تحویلی!$E$1),"")),"")</f>
        <v/>
      </c>
      <c r="E11286" s="10" t="str">
        <f t="shared" si="719"/>
        <v>11513701</v>
      </c>
      <c r="F11286" s="10" t="str">
        <f>IFERROR(VLOOKUP(I11286,DATABASE!$N:$O,2,FALSE),"")</f>
        <v>پيشبند نسوز آلومينيومي</v>
      </c>
      <c r="G11286" s="3" t="s">
        <v>4420</v>
      </c>
      <c r="H11286" s="3">
        <v>11513</v>
      </c>
      <c r="I11286" s="3" t="s">
        <v>1464</v>
      </c>
      <c r="J11286" s="3" t="s">
        <v>4783</v>
      </c>
      <c r="K11286" s="3">
        <v>1</v>
      </c>
      <c r="L11286" s="3" t="s">
        <v>8</v>
      </c>
      <c r="M11286" s="3" t="s">
        <v>4608</v>
      </c>
      <c r="N11286" s="3" t="s">
        <v>4617</v>
      </c>
      <c r="O11286" s="3">
        <v>701</v>
      </c>
      <c r="P11286" s="3">
        <v>1</v>
      </c>
      <c r="Q11286" s="10">
        <f t="shared" si="716"/>
        <v>701</v>
      </c>
    </row>
    <row r="11287" spans="2:17" ht="20.25" customHeight="1">
      <c r="B11287" s="10" t="str">
        <f t="shared" si="717"/>
        <v>پيشبند نسوز چرمي701</v>
      </c>
      <c r="C11287" s="10" t="str">
        <f t="shared" si="718"/>
        <v>پيشبند نسوز چرمي1404/09/12701</v>
      </c>
      <c r="D11287" s="10" t="str">
        <f>IFERROR(IF(تحویلی!$E$1="","",IF(NOSA!O11287=تحویلی!$E$1,تحویلی!$E$1&amp;COUNTIF(NOSA!$O$1:O11287,تحویلی!$E$1),"")),"")</f>
        <v/>
      </c>
      <c r="E11287" s="10" t="str">
        <f t="shared" si="719"/>
        <v>11513701</v>
      </c>
      <c r="F11287" s="10" t="str">
        <f>IFERROR(VLOOKUP(I11287,DATABASE!$N:$O,2,FALSE),"")</f>
        <v>پيشبند نسوز چرمي</v>
      </c>
      <c r="G11287" s="3" t="s">
        <v>4420</v>
      </c>
      <c r="H11287" s="3">
        <v>11513</v>
      </c>
      <c r="I11287" s="3" t="s">
        <v>1459</v>
      </c>
      <c r="J11287" s="3" t="s">
        <v>4691</v>
      </c>
      <c r="K11287" s="3">
        <v>1</v>
      </c>
      <c r="L11287" s="3" t="s">
        <v>8</v>
      </c>
      <c r="M11287" s="3" t="s">
        <v>4608</v>
      </c>
      <c r="N11287" s="3" t="s">
        <v>4617</v>
      </c>
      <c r="O11287" s="3">
        <v>701</v>
      </c>
      <c r="P11287" s="3">
        <v>1</v>
      </c>
      <c r="Q11287" s="10">
        <f t="shared" si="716"/>
        <v>701</v>
      </c>
    </row>
    <row r="11288" spans="2:17" ht="20.25" customHeight="1">
      <c r="B11288" s="10" t="str">
        <f t="shared" si="717"/>
        <v>لباس زير زمستاني- بلوز و شلوار837</v>
      </c>
      <c r="C11288" s="10" t="str">
        <f t="shared" si="718"/>
        <v>لباس زير زمستاني- بلوز و شلوار1404/09/13837</v>
      </c>
      <c r="D11288" s="10" t="str">
        <f>IFERROR(IF(تحویلی!$E$1="","",IF(NOSA!O11288=تحویلی!$E$1,تحویلی!$E$1&amp;COUNTIF(NOSA!$O$1:O11288,تحویلی!$E$1),"")),"")</f>
        <v/>
      </c>
      <c r="E11288" s="10" t="str">
        <f t="shared" si="719"/>
        <v>11538837</v>
      </c>
      <c r="F11288" s="10" t="str">
        <f>IFERROR(VLOOKUP(I11288,DATABASE!$N:$O,2,FALSE),"")</f>
        <v>لباس زير زمستاني- بلوز و شلوار</v>
      </c>
      <c r="G11288" s="3" t="s">
        <v>4421</v>
      </c>
      <c r="H11288" s="3">
        <v>11538</v>
      </c>
      <c r="I11288" s="3" t="s">
        <v>2361</v>
      </c>
      <c r="J11288" s="3" t="s">
        <v>5002</v>
      </c>
      <c r="K11288" s="3">
        <v>1</v>
      </c>
      <c r="L11288" s="3" t="s">
        <v>28</v>
      </c>
      <c r="M11288" s="3" t="s">
        <v>40</v>
      </c>
      <c r="N11288" s="3" t="s">
        <v>4828</v>
      </c>
      <c r="O11288" s="3">
        <v>837</v>
      </c>
      <c r="P11288" s="3">
        <v>1</v>
      </c>
      <c r="Q11288" s="10">
        <f t="shared" si="716"/>
        <v>837</v>
      </c>
    </row>
    <row r="11289" spans="2:17" ht="20.25" customHeight="1">
      <c r="B11289" s="10" t="str">
        <f t="shared" si="717"/>
        <v>كلاه ايمني649</v>
      </c>
      <c r="C11289" s="10" t="str">
        <f t="shared" si="718"/>
        <v>كلاه ايمني1404/09/13649</v>
      </c>
      <c r="D11289" s="10" t="str">
        <f>IFERROR(IF(تحویلی!$E$1="","",IF(NOSA!O11289=تحویلی!$E$1,تحویلی!$E$1&amp;COUNTIF(NOSA!$O$1:O11289,تحویلی!$E$1),"")),"")</f>
        <v/>
      </c>
      <c r="E11289" s="10" t="str">
        <f t="shared" si="719"/>
        <v>11540649</v>
      </c>
      <c r="F11289" s="10" t="str">
        <f>IFERROR(VLOOKUP(I11289,DATABASE!$N:$O,2,FALSE),"")</f>
        <v>كلاه ايمني</v>
      </c>
      <c r="G11289" s="3" t="s">
        <v>4421</v>
      </c>
      <c r="H11289" s="3">
        <v>11540</v>
      </c>
      <c r="I11289" s="3" t="s">
        <v>1505</v>
      </c>
      <c r="J11289" s="3" t="s">
        <v>4664</v>
      </c>
      <c r="K11289" s="3">
        <v>1</v>
      </c>
      <c r="L11289" s="3" t="s">
        <v>8</v>
      </c>
      <c r="M11289" s="3" t="s">
        <v>19</v>
      </c>
      <c r="N11289" s="3" t="s">
        <v>1276</v>
      </c>
      <c r="O11289" s="3">
        <v>649</v>
      </c>
      <c r="P11289" s="3">
        <v>1</v>
      </c>
      <c r="Q11289" s="10">
        <f t="shared" si="716"/>
        <v>649</v>
      </c>
    </row>
    <row r="11290" spans="2:17" ht="20.25" customHeight="1">
      <c r="B11290" s="10" t="str">
        <f t="shared" si="717"/>
        <v>دستكش ضد برش سبك853</v>
      </c>
      <c r="C11290" s="10" t="str">
        <f t="shared" si="718"/>
        <v>دستكش ضد برش سبك1404/09/13853</v>
      </c>
      <c r="D11290" s="10" t="str">
        <f>IFERROR(IF(تحویلی!$E$1="","",IF(NOSA!O11290=تحویلی!$E$1,تحویلی!$E$1&amp;COUNTIF(NOSA!$O$1:O11290,تحویلی!$E$1),"")),"")</f>
        <v/>
      </c>
      <c r="E11290" s="10" t="str">
        <f t="shared" si="719"/>
        <v>11542853</v>
      </c>
      <c r="F11290" s="10" t="str">
        <f>IFERROR(VLOOKUP(I11290,DATABASE!$N:$O,2,FALSE),"")</f>
        <v>دستكش ضد برش سبك</v>
      </c>
      <c r="G11290" s="3" t="s">
        <v>4421</v>
      </c>
      <c r="H11290" s="3">
        <v>11542</v>
      </c>
      <c r="I11290" s="3" t="s">
        <v>1442</v>
      </c>
      <c r="J11290" s="3" t="s">
        <v>4602</v>
      </c>
      <c r="K11290" s="3">
        <v>1</v>
      </c>
      <c r="L11290" s="3" t="s">
        <v>3</v>
      </c>
      <c r="M11290" s="3" t="s">
        <v>40</v>
      </c>
      <c r="N11290" s="3" t="s">
        <v>4688</v>
      </c>
      <c r="O11290" s="3">
        <v>853</v>
      </c>
      <c r="P11290" s="3">
        <v>1</v>
      </c>
      <c r="Q11290" s="10">
        <f t="shared" si="716"/>
        <v>853</v>
      </c>
    </row>
    <row r="11291" spans="2:17" ht="20.25" customHeight="1">
      <c r="B11291" s="10" t="str">
        <f t="shared" si="717"/>
        <v>لباس زير زمستاني- بلوز و شلوار838</v>
      </c>
      <c r="C11291" s="10" t="str">
        <f t="shared" si="718"/>
        <v>لباس زير زمستاني- بلوز و شلوار1404/09/13838</v>
      </c>
      <c r="D11291" s="10" t="str">
        <f>IFERROR(IF(تحویلی!$E$1="","",IF(NOSA!O11291=تحویلی!$E$1,تحویلی!$E$1&amp;COUNTIF(NOSA!$O$1:O11291,تحویلی!$E$1),"")),"")</f>
        <v/>
      </c>
      <c r="E11291" s="10" t="str">
        <f t="shared" si="719"/>
        <v>11542838</v>
      </c>
      <c r="F11291" s="10" t="str">
        <f>IFERROR(VLOOKUP(I11291,DATABASE!$N:$O,2,FALSE),"")</f>
        <v>لباس زير زمستاني- بلوز و شلوار</v>
      </c>
      <c r="G11291" s="3" t="s">
        <v>4421</v>
      </c>
      <c r="H11291" s="3">
        <v>11542</v>
      </c>
      <c r="I11291" s="3" t="s">
        <v>2361</v>
      </c>
      <c r="J11291" s="3" t="s">
        <v>5002</v>
      </c>
      <c r="K11291" s="3">
        <v>1</v>
      </c>
      <c r="L11291" s="3" t="s">
        <v>28</v>
      </c>
      <c r="M11291" s="3" t="s">
        <v>40</v>
      </c>
      <c r="N11291" s="3" t="s">
        <v>4732</v>
      </c>
      <c r="O11291" s="3">
        <v>838</v>
      </c>
      <c r="P11291" s="3">
        <v>1</v>
      </c>
      <c r="Q11291" s="10">
        <f t="shared" si="716"/>
        <v>838</v>
      </c>
    </row>
    <row r="11292" spans="2:17" ht="20.25" customHeight="1">
      <c r="B11292" s="10" t="str">
        <f t="shared" si="717"/>
        <v>دستكش كف مواد سبك719</v>
      </c>
      <c r="C11292" s="10" t="str">
        <f t="shared" si="718"/>
        <v>دستكش كف مواد سبك1404/09/13719</v>
      </c>
      <c r="D11292" s="10" t="str">
        <f>IFERROR(IF(تحویلی!$E$1="","",IF(NOSA!O11292=تحویلی!$E$1,تحویلی!$E$1&amp;COUNTIF(NOSA!$O$1:O11292,تحویلی!$E$1),"")),"")</f>
        <v/>
      </c>
      <c r="E11292" s="10" t="str">
        <f t="shared" si="719"/>
        <v>11545719</v>
      </c>
      <c r="F11292" s="10" t="str">
        <f>IFERROR(VLOOKUP(I11292,DATABASE!$N:$O,2,FALSE),"")</f>
        <v>دستكش كف مواد سبك</v>
      </c>
      <c r="G11292" s="3" t="s">
        <v>4421</v>
      </c>
      <c r="H11292" s="3">
        <v>11545</v>
      </c>
      <c r="I11292" s="3" t="s">
        <v>1456</v>
      </c>
      <c r="J11292" s="3" t="s">
        <v>4605</v>
      </c>
      <c r="K11292" s="3">
        <v>1</v>
      </c>
      <c r="L11292" s="3" t="s">
        <v>3</v>
      </c>
      <c r="M11292" s="3" t="s">
        <v>4603</v>
      </c>
      <c r="N11292" s="3" t="s">
        <v>886</v>
      </c>
      <c r="O11292" s="3">
        <v>719</v>
      </c>
      <c r="P11292" s="3">
        <v>1</v>
      </c>
      <c r="Q11292" s="10">
        <f t="shared" si="716"/>
        <v>719</v>
      </c>
    </row>
    <row r="11293" spans="2:17" ht="20.25" customHeight="1">
      <c r="B11293" s="10" t="str">
        <f t="shared" si="717"/>
        <v>لباس كار ديرسوز(بلوز و شلوار)706</v>
      </c>
      <c r="C11293" s="10" t="str">
        <f t="shared" si="718"/>
        <v>لباس كار ديرسوز(بلوز و شلوار)1404/09/13706</v>
      </c>
      <c r="D11293" s="10" t="str">
        <f>IFERROR(IF(تحویلی!$E$1="","",IF(NOSA!O11293=تحویلی!$E$1,تحویلی!$E$1&amp;COUNTIF(NOSA!$O$1:O11293,تحویلی!$E$1),"")),"")</f>
        <v/>
      </c>
      <c r="E11293" s="10" t="str">
        <f t="shared" si="719"/>
        <v>11551706</v>
      </c>
      <c r="F11293" s="10" t="str">
        <f>IFERROR(VLOOKUP(I11293,DATABASE!$N:$O,2,FALSE),"")</f>
        <v>لباس كار ديرسوز(بلوز و شلوار)</v>
      </c>
      <c r="G11293" s="3" t="s">
        <v>4421</v>
      </c>
      <c r="H11293" s="3">
        <v>11551</v>
      </c>
      <c r="I11293" s="3" t="s">
        <v>1629</v>
      </c>
      <c r="J11293" s="3" t="s">
        <v>4622</v>
      </c>
      <c r="K11293" s="3">
        <v>1</v>
      </c>
      <c r="L11293" s="3" t="s">
        <v>28</v>
      </c>
      <c r="M11293" s="3" t="s">
        <v>4608</v>
      </c>
      <c r="N11293" s="3" t="s">
        <v>4913</v>
      </c>
      <c r="O11293" s="3">
        <v>706</v>
      </c>
      <c r="P11293" s="3">
        <v>1</v>
      </c>
      <c r="Q11293" s="10">
        <f t="shared" si="716"/>
        <v>706</v>
      </c>
    </row>
    <row r="11294" spans="2:17" ht="20.25" customHeight="1">
      <c r="B11294" s="10" t="str">
        <f t="shared" si="717"/>
        <v>لباس زير زمستاني- بلوز و شلوار128</v>
      </c>
      <c r="C11294" s="10" t="str">
        <f t="shared" si="718"/>
        <v>لباس زير زمستاني- بلوز و شلوار1404/09/14128</v>
      </c>
      <c r="D11294" s="10" t="str">
        <f>IFERROR(IF(تحویلی!$E$1="","",IF(NOSA!O11294=تحویلی!$E$1,تحویلی!$E$1&amp;COUNTIF(NOSA!$O$1:O11294,تحویلی!$E$1),"")),"")</f>
        <v/>
      </c>
      <c r="E11294" s="10" t="str">
        <f t="shared" si="719"/>
        <v>11552128</v>
      </c>
      <c r="F11294" s="10" t="str">
        <f>IFERROR(VLOOKUP(I11294,DATABASE!$N:$O,2,FALSE),"")</f>
        <v>لباس زير زمستاني- بلوز و شلوار</v>
      </c>
      <c r="G11294" s="3" t="s">
        <v>4422</v>
      </c>
      <c r="H11294" s="3">
        <v>11552</v>
      </c>
      <c r="I11294" s="3" t="s">
        <v>2361</v>
      </c>
      <c r="J11294" s="3" t="s">
        <v>5002</v>
      </c>
      <c r="K11294" s="3">
        <v>1</v>
      </c>
      <c r="L11294" s="3" t="s">
        <v>28</v>
      </c>
      <c r="M11294" s="3" t="s">
        <v>4608</v>
      </c>
      <c r="N11294" s="3" t="s">
        <v>1855</v>
      </c>
      <c r="O11294" s="3">
        <v>128</v>
      </c>
      <c r="P11294" s="3">
        <v>1</v>
      </c>
      <c r="Q11294" s="10">
        <f t="shared" si="716"/>
        <v>128</v>
      </c>
    </row>
    <row r="11295" spans="2:17" ht="20.25" customHeight="1">
      <c r="B11295" s="10" t="str">
        <f t="shared" si="717"/>
        <v>نقاب تيره محافظ صورت معمولي701</v>
      </c>
      <c r="C11295" s="10" t="str">
        <f t="shared" si="718"/>
        <v>نقاب تيره محافظ صورت معمولي1404/09/14701</v>
      </c>
      <c r="D11295" s="10" t="str">
        <f>IFERROR(IF(تحویلی!$E$1="","",IF(NOSA!O11295=تحویلی!$E$1,تحویلی!$E$1&amp;COUNTIF(NOSA!$O$1:O11295,تحویلی!$E$1),"")),"")</f>
        <v/>
      </c>
      <c r="E11295" s="10" t="str">
        <f t="shared" si="719"/>
        <v>11567701</v>
      </c>
      <c r="F11295" s="10" t="str">
        <f>IFERROR(VLOOKUP(I11295,DATABASE!$N:$O,2,FALSE),"")</f>
        <v>نقاب تيره محافظ صورت معمولي</v>
      </c>
      <c r="G11295" s="3" t="s">
        <v>4422</v>
      </c>
      <c r="H11295" s="3">
        <v>11567</v>
      </c>
      <c r="I11295" s="3" t="s">
        <v>1557</v>
      </c>
      <c r="J11295" s="3" t="s">
        <v>4682</v>
      </c>
      <c r="K11295" s="3">
        <v>1</v>
      </c>
      <c r="L11295" s="3" t="s">
        <v>8</v>
      </c>
      <c r="M11295" s="3" t="s">
        <v>4608</v>
      </c>
      <c r="N11295" s="3" t="s">
        <v>4617</v>
      </c>
      <c r="O11295" s="3">
        <v>701</v>
      </c>
      <c r="P11295" s="3">
        <v>1</v>
      </c>
      <c r="Q11295" s="10">
        <f t="shared" si="716"/>
        <v>701</v>
      </c>
    </row>
    <row r="11296" spans="2:17" ht="20.25" customHeight="1">
      <c r="B11296" s="10" t="str">
        <f t="shared" si="717"/>
        <v>هدگير نقاب701</v>
      </c>
      <c r="C11296" s="10" t="str">
        <f t="shared" si="718"/>
        <v>هدگير نقاب1404/09/14701</v>
      </c>
      <c r="D11296" s="10" t="str">
        <f>IFERROR(IF(تحویلی!$E$1="","",IF(NOSA!O11296=تحویلی!$E$1,تحویلی!$E$1&amp;COUNTIF(NOSA!$O$1:O11296,تحویلی!$E$1),"")),"")</f>
        <v/>
      </c>
      <c r="E11296" s="10" t="str">
        <f t="shared" si="719"/>
        <v>11567701</v>
      </c>
      <c r="F11296" s="10" t="str">
        <f>IFERROR(VLOOKUP(I11296,DATABASE!$N:$O,2,FALSE),"")</f>
        <v>هدگير نقاب</v>
      </c>
      <c r="G11296" s="3" t="s">
        <v>4422</v>
      </c>
      <c r="H11296" s="3">
        <v>11567</v>
      </c>
      <c r="I11296" s="3" t="s">
        <v>1468</v>
      </c>
      <c r="J11296" s="3" t="s">
        <v>4728</v>
      </c>
      <c r="K11296" s="3">
        <v>1</v>
      </c>
      <c r="L11296" s="3" t="s">
        <v>8</v>
      </c>
      <c r="M11296" s="3" t="s">
        <v>4608</v>
      </c>
      <c r="N11296" s="3" t="s">
        <v>4617</v>
      </c>
      <c r="O11296" s="3">
        <v>701</v>
      </c>
      <c r="P11296" s="3">
        <v>1</v>
      </c>
      <c r="Q11296" s="10">
        <f t="shared" si="716"/>
        <v>701</v>
      </c>
    </row>
    <row r="11297" spans="2:17" ht="20.25" customHeight="1">
      <c r="B11297" s="10" t="str">
        <f t="shared" si="717"/>
        <v>دستكش ضد برش سبك756</v>
      </c>
      <c r="C11297" s="10" t="str">
        <f t="shared" si="718"/>
        <v>دستكش ضد برش سبك1404/09/14756</v>
      </c>
      <c r="D11297" s="10" t="str">
        <f>IFERROR(IF(تحویلی!$E$1="","",IF(NOSA!O11297=تحویلی!$E$1,تحویلی!$E$1&amp;COUNTIF(NOSA!$O$1:O11297,تحویلی!$E$1),"")),"")</f>
        <v/>
      </c>
      <c r="E11297" s="10" t="str">
        <f t="shared" si="719"/>
        <v>11572756</v>
      </c>
      <c r="F11297" s="10" t="str">
        <f>IFERROR(VLOOKUP(I11297,DATABASE!$N:$O,2,FALSE),"")</f>
        <v>دستكش ضد برش سبك</v>
      </c>
      <c r="G11297" s="3" t="s">
        <v>4422</v>
      </c>
      <c r="H11297" s="3">
        <v>11572</v>
      </c>
      <c r="I11297" s="3" t="s">
        <v>1442</v>
      </c>
      <c r="J11297" s="3" t="s">
        <v>4602</v>
      </c>
      <c r="K11297" s="3">
        <v>1</v>
      </c>
      <c r="L11297" s="3" t="s">
        <v>3</v>
      </c>
      <c r="M11297" s="3" t="s">
        <v>25</v>
      </c>
      <c r="N11297" s="3" t="s">
        <v>4744</v>
      </c>
      <c r="O11297" s="3">
        <v>756</v>
      </c>
      <c r="P11297" s="3">
        <v>1</v>
      </c>
      <c r="Q11297" s="10">
        <f t="shared" si="716"/>
        <v>756</v>
      </c>
    </row>
    <row r="11298" spans="2:17" ht="20.25" customHeight="1">
      <c r="B11298" s="10" t="str">
        <f t="shared" si="717"/>
        <v>دستكش كف دوبل چرمي697</v>
      </c>
      <c r="C11298" s="10" t="str">
        <f t="shared" si="718"/>
        <v>دستكش كف دوبل چرمي1404/09/14697</v>
      </c>
      <c r="D11298" s="10" t="str">
        <f>IFERROR(IF(تحویلی!$E$1="","",IF(NOSA!O11298=تحویلی!$E$1,تحویلی!$E$1&amp;COUNTIF(NOSA!$O$1:O11298,تحویلی!$E$1),"")),"")</f>
        <v/>
      </c>
      <c r="E11298" s="10" t="str">
        <f t="shared" si="719"/>
        <v>11574697</v>
      </c>
      <c r="F11298" s="10" t="str">
        <f>IFERROR(VLOOKUP(I11298,DATABASE!$N:$O,2,FALSE),"")</f>
        <v>دستكش كف دوبل چرمي</v>
      </c>
      <c r="G11298" s="3" t="s">
        <v>4422</v>
      </c>
      <c r="H11298" s="3">
        <v>11574</v>
      </c>
      <c r="I11298" s="3" t="s">
        <v>1683</v>
      </c>
      <c r="J11298" s="3" t="s">
        <v>4636</v>
      </c>
      <c r="K11298" s="3">
        <v>1</v>
      </c>
      <c r="L11298" s="3" t="s">
        <v>3</v>
      </c>
      <c r="M11298" s="3" t="s">
        <v>25</v>
      </c>
      <c r="N11298" s="3" t="s">
        <v>4793</v>
      </c>
      <c r="O11298" s="3">
        <v>697</v>
      </c>
      <c r="P11298" s="3">
        <v>1</v>
      </c>
      <c r="Q11298" s="10">
        <f t="shared" si="716"/>
        <v>697</v>
      </c>
    </row>
    <row r="11299" spans="2:17" ht="20.25" customHeight="1">
      <c r="B11299" s="10" t="str">
        <f t="shared" si="717"/>
        <v>پيراهن فرم انتظامات234</v>
      </c>
      <c r="C11299" s="10" t="str">
        <f t="shared" si="718"/>
        <v>پيراهن فرم انتظامات1404/09/15234</v>
      </c>
      <c r="D11299" s="10" t="str">
        <f>IFERROR(IF(تحویلی!$E$1="","",IF(NOSA!O11299=تحویلی!$E$1,تحویلی!$E$1&amp;COUNTIF(NOSA!$O$1:O11299,تحویلی!$E$1),"")),"")</f>
        <v/>
      </c>
      <c r="E11299" s="10" t="str">
        <f t="shared" si="719"/>
        <v>11601234</v>
      </c>
      <c r="F11299" s="10" t="str">
        <f>IFERROR(VLOOKUP(I11299,DATABASE!$N:$O,2,FALSE),"")</f>
        <v>پيراهن فرم انتظامات</v>
      </c>
      <c r="G11299" s="3" t="s">
        <v>4423</v>
      </c>
      <c r="H11299" s="3">
        <v>11601</v>
      </c>
      <c r="I11299" s="3" t="s">
        <v>2296</v>
      </c>
      <c r="J11299" s="3" t="s">
        <v>4751</v>
      </c>
      <c r="K11299" s="3">
        <v>1</v>
      </c>
      <c r="L11299" s="3" t="s">
        <v>28</v>
      </c>
      <c r="M11299" s="3" t="s">
        <v>25</v>
      </c>
      <c r="N11299" s="3" t="s">
        <v>5110</v>
      </c>
      <c r="O11299" s="3">
        <v>234</v>
      </c>
      <c r="P11299" s="3">
        <v>0</v>
      </c>
      <c r="Q11299" s="10">
        <f t="shared" si="716"/>
        <v>234</v>
      </c>
    </row>
    <row r="11300" spans="2:17" ht="20.25" customHeight="1">
      <c r="B11300" s="10" t="str">
        <f t="shared" si="717"/>
        <v>كفش ايمني234</v>
      </c>
      <c r="C11300" s="10" t="str">
        <f t="shared" si="718"/>
        <v>كفش ايمني1404/09/15234</v>
      </c>
      <c r="D11300" s="10" t="str">
        <f>IFERROR(IF(تحویلی!$E$1="","",IF(NOSA!O11300=تحویلی!$E$1,تحویلی!$E$1&amp;COUNTIF(NOSA!$O$1:O11300,تحویلی!$E$1),"")),"")</f>
        <v/>
      </c>
      <c r="E11300" s="10" t="str">
        <f t="shared" si="719"/>
        <v>11601234</v>
      </c>
      <c r="F11300" s="10" t="str">
        <f>IFERROR(VLOOKUP(I11300,DATABASE!$N:$O,2,FALSE),"")</f>
        <v>كفش ايمني</v>
      </c>
      <c r="G11300" s="3" t="s">
        <v>4423</v>
      </c>
      <c r="H11300" s="3">
        <v>11601</v>
      </c>
      <c r="I11300" s="3" t="s">
        <v>1526</v>
      </c>
      <c r="J11300" s="3" t="s">
        <v>4659</v>
      </c>
      <c r="K11300" s="3">
        <v>1</v>
      </c>
      <c r="L11300" s="3" t="s">
        <v>3</v>
      </c>
      <c r="M11300" s="3" t="s">
        <v>25</v>
      </c>
      <c r="N11300" s="3" t="s">
        <v>5110</v>
      </c>
      <c r="O11300" s="3">
        <v>234</v>
      </c>
      <c r="P11300" s="3">
        <v>0</v>
      </c>
      <c r="Q11300" s="10">
        <f t="shared" ref="Q11300:Q11363" si="720">VALUE(O11300)</f>
        <v>234</v>
      </c>
    </row>
    <row r="11301" spans="2:17" ht="20.25" customHeight="1">
      <c r="B11301" s="10" t="str">
        <f t="shared" si="717"/>
        <v>دستكش ضد برش سبك458</v>
      </c>
      <c r="C11301" s="10" t="str">
        <f t="shared" si="718"/>
        <v>دستكش ضد برش سبك1404/09/15458</v>
      </c>
      <c r="D11301" s="10" t="str">
        <f>IFERROR(IF(تحویلی!$E$1="","",IF(NOSA!O11301=تحویلی!$E$1,تحویلی!$E$1&amp;COUNTIF(NOSA!$O$1:O11301,تحویلی!$E$1),"")),"")</f>
        <v/>
      </c>
      <c r="E11301" s="10" t="str">
        <f t="shared" si="719"/>
        <v>11603458</v>
      </c>
      <c r="F11301" s="10" t="str">
        <f>IFERROR(VLOOKUP(I11301,DATABASE!$N:$O,2,FALSE),"")</f>
        <v>دستكش ضد برش سبك</v>
      </c>
      <c r="G11301" s="3" t="s">
        <v>4423</v>
      </c>
      <c r="H11301" s="3">
        <v>11603</v>
      </c>
      <c r="I11301" s="3" t="s">
        <v>1442</v>
      </c>
      <c r="J11301" s="3" t="s">
        <v>4602</v>
      </c>
      <c r="K11301" s="3">
        <v>1</v>
      </c>
      <c r="L11301" s="3" t="s">
        <v>3</v>
      </c>
      <c r="M11301" s="3" t="s">
        <v>4608</v>
      </c>
      <c r="N11301" s="3" t="s">
        <v>4912</v>
      </c>
      <c r="O11301" s="3">
        <v>458</v>
      </c>
      <c r="P11301" s="3">
        <v>1</v>
      </c>
      <c r="Q11301" s="10">
        <f t="shared" si="720"/>
        <v>458</v>
      </c>
    </row>
    <row r="11302" spans="2:17" ht="20.25" customHeight="1">
      <c r="B11302" s="10" t="str">
        <f t="shared" si="717"/>
        <v>دستكش ضد برش سبك606</v>
      </c>
      <c r="C11302" s="10" t="str">
        <f t="shared" si="718"/>
        <v>دستكش ضد برش سبك1404/09/15606</v>
      </c>
      <c r="D11302" s="10" t="str">
        <f>IFERROR(IF(تحویلی!$E$1="","",IF(NOSA!O11302=تحویلی!$E$1,تحویلی!$E$1&amp;COUNTIF(NOSA!$O$1:O11302,تحویلی!$E$1),"")),"")</f>
        <v/>
      </c>
      <c r="E11302" s="10" t="str">
        <f t="shared" si="719"/>
        <v>11603606</v>
      </c>
      <c r="F11302" s="10" t="str">
        <f>IFERROR(VLOOKUP(I11302,DATABASE!$N:$O,2,FALSE),"")</f>
        <v>دستكش ضد برش سبك</v>
      </c>
      <c r="G11302" s="3" t="s">
        <v>4423</v>
      </c>
      <c r="H11302" s="3">
        <v>11603</v>
      </c>
      <c r="I11302" s="3" t="s">
        <v>1442</v>
      </c>
      <c r="J11302" s="3" t="s">
        <v>4602</v>
      </c>
      <c r="K11302" s="3">
        <v>1</v>
      </c>
      <c r="L11302" s="3" t="s">
        <v>3</v>
      </c>
      <c r="M11302" s="3" t="s">
        <v>4608</v>
      </c>
      <c r="N11302" s="3" t="s">
        <v>2748</v>
      </c>
      <c r="O11302" s="3">
        <v>606</v>
      </c>
      <c r="P11302" s="3">
        <v>1</v>
      </c>
      <c r="Q11302" s="10">
        <f t="shared" si="720"/>
        <v>606</v>
      </c>
    </row>
    <row r="11303" spans="2:17" ht="20.25" customHeight="1">
      <c r="B11303" s="10" t="str">
        <f t="shared" si="717"/>
        <v>دستكش ساق بلند نسوز606</v>
      </c>
      <c r="C11303" s="10" t="str">
        <f t="shared" si="718"/>
        <v>دستكش ساق بلند نسوز1404/09/15606</v>
      </c>
      <c r="D11303" s="10" t="str">
        <f>IFERROR(IF(تحویلی!$E$1="","",IF(NOSA!O11303=تحویلی!$E$1,تحویلی!$E$1&amp;COUNTIF(NOSA!$O$1:O11303,تحویلی!$E$1),"")),"")</f>
        <v/>
      </c>
      <c r="E11303" s="10" t="str">
        <f t="shared" si="719"/>
        <v>11603606</v>
      </c>
      <c r="F11303" s="10" t="str">
        <f>IFERROR(VLOOKUP(I11303,DATABASE!$N:$O,2,FALSE),"")</f>
        <v>دستكش ساق بلند نسوز</v>
      </c>
      <c r="G11303" s="3" t="s">
        <v>4423</v>
      </c>
      <c r="H11303" s="3">
        <v>11603</v>
      </c>
      <c r="I11303" s="3" t="s">
        <v>1461</v>
      </c>
      <c r="J11303" s="3" t="s">
        <v>4643</v>
      </c>
      <c r="K11303" s="3">
        <v>1</v>
      </c>
      <c r="L11303" s="3" t="s">
        <v>3</v>
      </c>
      <c r="M11303" s="3" t="s">
        <v>4608</v>
      </c>
      <c r="N11303" s="3" t="s">
        <v>2748</v>
      </c>
      <c r="O11303" s="3">
        <v>606</v>
      </c>
      <c r="P11303" s="3">
        <v>1</v>
      </c>
      <c r="Q11303" s="10">
        <f t="shared" si="720"/>
        <v>606</v>
      </c>
    </row>
    <row r="11304" spans="2:17" ht="20.25" customHeight="1">
      <c r="B11304" s="10" t="str">
        <f t="shared" si="717"/>
        <v>دستكش ساق بلند نسوز458</v>
      </c>
      <c r="C11304" s="10" t="str">
        <f t="shared" si="718"/>
        <v>دستكش ساق بلند نسوز1404/09/15458</v>
      </c>
      <c r="D11304" s="10" t="str">
        <f>IFERROR(IF(تحویلی!$E$1="","",IF(NOSA!O11304=تحویلی!$E$1,تحویلی!$E$1&amp;COUNTIF(NOSA!$O$1:O11304,تحویلی!$E$1),"")),"")</f>
        <v/>
      </c>
      <c r="E11304" s="10" t="str">
        <f t="shared" si="719"/>
        <v>11603458</v>
      </c>
      <c r="F11304" s="10" t="str">
        <f>IFERROR(VLOOKUP(I11304,DATABASE!$N:$O,2,FALSE),"")</f>
        <v>دستكش ساق بلند نسوز</v>
      </c>
      <c r="G11304" s="3" t="s">
        <v>4423</v>
      </c>
      <c r="H11304" s="3">
        <v>11603</v>
      </c>
      <c r="I11304" s="3" t="s">
        <v>1461</v>
      </c>
      <c r="J11304" s="3" t="s">
        <v>4643</v>
      </c>
      <c r="K11304" s="3">
        <v>1</v>
      </c>
      <c r="L11304" s="3" t="s">
        <v>3</v>
      </c>
      <c r="M11304" s="3" t="s">
        <v>4608</v>
      </c>
      <c r="N11304" s="3" t="s">
        <v>4912</v>
      </c>
      <c r="O11304" s="3">
        <v>458</v>
      </c>
      <c r="P11304" s="3">
        <v>1</v>
      </c>
      <c r="Q11304" s="10">
        <f t="shared" si="720"/>
        <v>458</v>
      </c>
    </row>
    <row r="11305" spans="2:17" ht="20.25" customHeight="1">
      <c r="B11305" s="10" t="str">
        <f t="shared" ref="B11305:B11368" si="721">F11305&amp;Q11305</f>
        <v>عينك كهربايي (روكلاهي)50</v>
      </c>
      <c r="C11305" s="10" t="str">
        <f t="shared" ref="C11305:C11368" si="722">F11305&amp;G11305&amp;O11305</f>
        <v>عينك كهربايي (روكلاهي)1404/09/1550</v>
      </c>
      <c r="D11305" s="10" t="str">
        <f>IFERROR(IF(تحویلی!$E$1="","",IF(NOSA!O11305=تحویلی!$E$1,تحویلی!$E$1&amp;COUNTIF(NOSA!$O$1:O11305,تحویلی!$E$1),"")),"")</f>
        <v/>
      </c>
      <c r="E11305" s="10" t="str">
        <f t="shared" ref="E11305:E11368" si="723">H11305&amp;O11305</f>
        <v>1160550</v>
      </c>
      <c r="F11305" s="10" t="str">
        <f>IFERROR(VLOOKUP(I11305,DATABASE!$N:$O,2,FALSE),"")</f>
        <v>عينك كهربايي (روكلاهي)</v>
      </c>
      <c r="G11305" s="3" t="s">
        <v>4423</v>
      </c>
      <c r="H11305" s="3">
        <v>11605</v>
      </c>
      <c r="I11305" s="3" t="s">
        <v>1560</v>
      </c>
      <c r="J11305" s="3" t="s">
        <v>4718</v>
      </c>
      <c r="K11305" s="3">
        <v>1</v>
      </c>
      <c r="L11305" s="3" t="s">
        <v>8</v>
      </c>
      <c r="M11305" s="3" t="s">
        <v>4608</v>
      </c>
      <c r="N11305" s="3" t="s">
        <v>4611</v>
      </c>
      <c r="O11305" s="3">
        <v>50</v>
      </c>
      <c r="P11305" s="3">
        <v>1</v>
      </c>
      <c r="Q11305" s="10">
        <f t="shared" si="720"/>
        <v>50</v>
      </c>
    </row>
    <row r="11306" spans="2:17" ht="20.25" customHeight="1">
      <c r="B11306" s="10" t="str">
        <f t="shared" si="721"/>
        <v>پوتين ايمني نسوز841</v>
      </c>
      <c r="C11306" s="10" t="str">
        <f t="shared" si="722"/>
        <v>پوتين ايمني نسوز1404/09/15841</v>
      </c>
      <c r="D11306" s="10" t="str">
        <f>IFERROR(IF(تحویلی!$E$1="","",IF(NOSA!O11306=تحویلی!$E$1,تحویلی!$E$1&amp;COUNTIF(NOSA!$O$1:O11306,تحویلی!$E$1),"")),"")</f>
        <v/>
      </c>
      <c r="E11306" s="10" t="str">
        <f t="shared" si="723"/>
        <v>11607841</v>
      </c>
      <c r="F11306" s="10" t="str">
        <f>IFERROR(VLOOKUP(I11306,DATABASE!$N:$O,2,FALSE),"")</f>
        <v>پوتين ايمني نسوز</v>
      </c>
      <c r="G11306" s="3" t="s">
        <v>4423</v>
      </c>
      <c r="H11306" s="3">
        <v>11607</v>
      </c>
      <c r="I11306" s="3" t="s">
        <v>1631</v>
      </c>
      <c r="J11306" s="3" t="s">
        <v>4662</v>
      </c>
      <c r="K11306" s="3">
        <v>1</v>
      </c>
      <c r="L11306" s="3" t="s">
        <v>3</v>
      </c>
      <c r="M11306" s="3" t="s">
        <v>4603</v>
      </c>
      <c r="N11306" s="3" t="s">
        <v>4760</v>
      </c>
      <c r="O11306" s="3">
        <v>841</v>
      </c>
      <c r="P11306" s="3">
        <v>1</v>
      </c>
      <c r="Q11306" s="10">
        <f t="shared" si="720"/>
        <v>841</v>
      </c>
    </row>
    <row r="11307" spans="2:17" ht="20.25" customHeight="1">
      <c r="B11307" s="10" t="str">
        <f t="shared" si="721"/>
        <v>دستكش ضد برش سبك841</v>
      </c>
      <c r="C11307" s="10" t="str">
        <f t="shared" si="722"/>
        <v>دستكش ضد برش سبك1404/09/15841</v>
      </c>
      <c r="D11307" s="10" t="str">
        <f>IFERROR(IF(تحویلی!$E$1="","",IF(NOSA!O11307=تحویلی!$E$1,تحویلی!$E$1&amp;COUNTIF(NOSA!$O$1:O11307,تحویلی!$E$1),"")),"")</f>
        <v/>
      </c>
      <c r="E11307" s="10" t="str">
        <f t="shared" si="723"/>
        <v>11607841</v>
      </c>
      <c r="F11307" s="10" t="str">
        <f>IFERROR(VLOOKUP(I11307,DATABASE!$N:$O,2,FALSE),"")</f>
        <v>دستكش ضد برش سبك</v>
      </c>
      <c r="G11307" s="3" t="s">
        <v>4423</v>
      </c>
      <c r="H11307" s="3">
        <v>11607</v>
      </c>
      <c r="I11307" s="3" t="s">
        <v>1442</v>
      </c>
      <c r="J11307" s="3" t="s">
        <v>4602</v>
      </c>
      <c r="K11307" s="3">
        <v>1</v>
      </c>
      <c r="L11307" s="3" t="s">
        <v>3</v>
      </c>
      <c r="M11307" s="3" t="s">
        <v>4603</v>
      </c>
      <c r="N11307" s="3" t="s">
        <v>4760</v>
      </c>
      <c r="O11307" s="3">
        <v>841</v>
      </c>
      <c r="P11307" s="3">
        <v>1</v>
      </c>
      <c r="Q11307" s="10">
        <f t="shared" si="720"/>
        <v>841</v>
      </c>
    </row>
    <row r="11308" spans="2:17" ht="20.25" customHeight="1">
      <c r="B11308" s="10" t="str">
        <f t="shared" si="721"/>
        <v>دستكش ضد برش سبك739</v>
      </c>
      <c r="C11308" s="10" t="str">
        <f t="shared" si="722"/>
        <v>دستكش ضد برش سبك1404/09/15739</v>
      </c>
      <c r="D11308" s="10" t="str">
        <f>IFERROR(IF(تحویلی!$E$1="","",IF(NOSA!O11308=تحویلی!$E$1,تحویلی!$E$1&amp;COUNTIF(NOSA!$O$1:O11308,تحویلی!$E$1),"")),"")</f>
        <v/>
      </c>
      <c r="E11308" s="10" t="str">
        <f t="shared" si="723"/>
        <v>11607739</v>
      </c>
      <c r="F11308" s="10" t="str">
        <f>IFERROR(VLOOKUP(I11308,DATABASE!$N:$O,2,FALSE),"")</f>
        <v>دستكش ضد برش سبك</v>
      </c>
      <c r="G11308" s="3" t="s">
        <v>4423</v>
      </c>
      <c r="H11308" s="3">
        <v>11607</v>
      </c>
      <c r="I11308" s="3" t="s">
        <v>1442</v>
      </c>
      <c r="J11308" s="3" t="s">
        <v>4602</v>
      </c>
      <c r="K11308" s="3">
        <v>1</v>
      </c>
      <c r="L11308" s="3" t="s">
        <v>3</v>
      </c>
      <c r="M11308" s="3" t="s">
        <v>4603</v>
      </c>
      <c r="N11308" s="3" t="s">
        <v>4761</v>
      </c>
      <c r="O11308" s="3">
        <v>739</v>
      </c>
      <c r="P11308" s="3">
        <v>1</v>
      </c>
      <c r="Q11308" s="10">
        <f t="shared" si="720"/>
        <v>739</v>
      </c>
    </row>
    <row r="11309" spans="2:17" ht="20.25" customHeight="1">
      <c r="B11309" s="10" t="str">
        <f t="shared" si="721"/>
        <v>دستكش ضد برش سبك895</v>
      </c>
      <c r="C11309" s="10" t="str">
        <f t="shared" si="722"/>
        <v>دستكش ضد برش سبك1404/09/15895</v>
      </c>
      <c r="D11309" s="10" t="str">
        <f>IFERROR(IF(تحویلی!$E$1="","",IF(NOSA!O11309=تحویلی!$E$1,تحویلی!$E$1&amp;COUNTIF(NOSA!$O$1:O11309,تحویلی!$E$1),"")),"")</f>
        <v/>
      </c>
      <c r="E11309" s="10" t="str">
        <f t="shared" si="723"/>
        <v>11608895</v>
      </c>
      <c r="F11309" s="10" t="str">
        <f>IFERROR(VLOOKUP(I11309,DATABASE!$N:$O,2,FALSE),"")</f>
        <v>دستكش ضد برش سبك</v>
      </c>
      <c r="G11309" s="3" t="s">
        <v>4423</v>
      </c>
      <c r="H11309" s="3">
        <v>11608</v>
      </c>
      <c r="I11309" s="3" t="s">
        <v>1442</v>
      </c>
      <c r="J11309" s="3" t="s">
        <v>4602</v>
      </c>
      <c r="K11309" s="3">
        <v>1</v>
      </c>
      <c r="L11309" s="3" t="s">
        <v>3</v>
      </c>
      <c r="M11309" s="3" t="s">
        <v>40</v>
      </c>
      <c r="N11309" s="3" t="s">
        <v>5111</v>
      </c>
      <c r="O11309" s="3">
        <v>895</v>
      </c>
      <c r="P11309" s="3">
        <v>1</v>
      </c>
      <c r="Q11309" s="10">
        <f t="shared" si="720"/>
        <v>895</v>
      </c>
    </row>
    <row r="11310" spans="2:17" ht="20.25" customHeight="1">
      <c r="B11310" s="10" t="str">
        <f t="shared" si="721"/>
        <v>دستكش ضد برش سبك838</v>
      </c>
      <c r="C11310" s="10" t="str">
        <f t="shared" si="722"/>
        <v>دستكش ضد برش سبك1404/09/15838</v>
      </c>
      <c r="D11310" s="10" t="str">
        <f>IFERROR(IF(تحویلی!$E$1="","",IF(NOSA!O11310=تحویلی!$E$1,تحویلی!$E$1&amp;COUNTIF(NOSA!$O$1:O11310,تحویلی!$E$1),"")),"")</f>
        <v/>
      </c>
      <c r="E11310" s="10" t="str">
        <f t="shared" si="723"/>
        <v>11608838</v>
      </c>
      <c r="F11310" s="10" t="str">
        <f>IFERROR(VLOOKUP(I11310,DATABASE!$N:$O,2,FALSE),"")</f>
        <v>دستكش ضد برش سبك</v>
      </c>
      <c r="G11310" s="3" t="s">
        <v>4423</v>
      </c>
      <c r="H11310" s="3">
        <v>11608</v>
      </c>
      <c r="I11310" s="3" t="s">
        <v>1442</v>
      </c>
      <c r="J11310" s="3" t="s">
        <v>4602</v>
      </c>
      <c r="K11310" s="3">
        <v>1</v>
      </c>
      <c r="L11310" s="3" t="s">
        <v>3</v>
      </c>
      <c r="M11310" s="3" t="s">
        <v>40</v>
      </c>
      <c r="N11310" s="3" t="s">
        <v>4732</v>
      </c>
      <c r="O11310" s="3">
        <v>838</v>
      </c>
      <c r="P11310" s="3">
        <v>1</v>
      </c>
      <c r="Q11310" s="10">
        <f t="shared" si="720"/>
        <v>838</v>
      </c>
    </row>
    <row r="11311" spans="2:17" ht="20.25" customHeight="1">
      <c r="B11311" s="10" t="str">
        <f t="shared" si="721"/>
        <v>كفش ايمني عايق برق954</v>
      </c>
      <c r="C11311" s="10" t="str">
        <f t="shared" si="722"/>
        <v>كفش ايمني عايق برق1404/09/15954</v>
      </c>
      <c r="D11311" s="10" t="str">
        <f>IFERROR(IF(تحویلی!$E$1="","",IF(NOSA!O11311=تحویلی!$E$1,تحویلی!$E$1&amp;COUNTIF(NOSA!$O$1:O11311,تحویلی!$E$1),"")),"")</f>
        <v/>
      </c>
      <c r="E11311" s="10" t="str">
        <f t="shared" si="723"/>
        <v>11614954</v>
      </c>
      <c r="F11311" s="10" t="str">
        <f>IFERROR(VLOOKUP(I11311,DATABASE!$N:$O,2,FALSE),"")</f>
        <v>كفش ايمني عايق برق</v>
      </c>
      <c r="G11311" s="3" t="s">
        <v>4423</v>
      </c>
      <c r="H11311" s="3">
        <v>11614</v>
      </c>
      <c r="I11311" s="3" t="s">
        <v>2321</v>
      </c>
      <c r="J11311" s="3" t="s">
        <v>5112</v>
      </c>
      <c r="K11311" s="3">
        <v>1</v>
      </c>
      <c r="L11311" s="3" t="s">
        <v>3</v>
      </c>
      <c r="M11311" s="3" t="s">
        <v>4603</v>
      </c>
      <c r="N11311" s="3" t="s">
        <v>4606</v>
      </c>
      <c r="O11311" s="3">
        <v>954</v>
      </c>
      <c r="P11311" s="3">
        <v>1</v>
      </c>
      <c r="Q11311" s="10">
        <f t="shared" si="720"/>
        <v>954</v>
      </c>
    </row>
    <row r="11312" spans="2:17" ht="20.25" customHeight="1">
      <c r="B11312" s="10" t="str">
        <f t="shared" si="721"/>
        <v>دستكش ضد برش سبك170</v>
      </c>
      <c r="C11312" s="10" t="str">
        <f t="shared" si="722"/>
        <v>دستكش ضد برش سبك1404/09/15170</v>
      </c>
      <c r="D11312" s="10" t="str">
        <f>IFERROR(IF(تحویلی!$E$1="","",IF(NOSA!O11312=تحویلی!$E$1,تحویلی!$E$1&amp;COUNTIF(NOSA!$O$1:O11312,تحویلی!$E$1),"")),"")</f>
        <v/>
      </c>
      <c r="E11312" s="10" t="str">
        <f t="shared" si="723"/>
        <v>11615170</v>
      </c>
      <c r="F11312" s="10" t="str">
        <f>IFERROR(VLOOKUP(I11312,DATABASE!$N:$O,2,FALSE),"")</f>
        <v>دستكش ضد برش سبك</v>
      </c>
      <c r="G11312" s="3" t="s">
        <v>4423</v>
      </c>
      <c r="H11312" s="3">
        <v>11615</v>
      </c>
      <c r="I11312" s="3" t="s">
        <v>1442</v>
      </c>
      <c r="J11312" s="3" t="s">
        <v>4602</v>
      </c>
      <c r="K11312" s="3">
        <v>1</v>
      </c>
      <c r="L11312" s="3" t="s">
        <v>3</v>
      </c>
      <c r="M11312" s="3" t="s">
        <v>4623</v>
      </c>
      <c r="N11312" s="3" t="s">
        <v>4624</v>
      </c>
      <c r="O11312" s="3">
        <v>170</v>
      </c>
      <c r="P11312" s="3">
        <v>1</v>
      </c>
      <c r="Q11312" s="10">
        <f t="shared" si="720"/>
        <v>170</v>
      </c>
    </row>
    <row r="11313" spans="2:17" ht="20.25" customHeight="1">
      <c r="B11313" s="10" t="str">
        <f t="shared" si="721"/>
        <v>دستكش ساق بلند نسوز819</v>
      </c>
      <c r="C11313" s="10" t="str">
        <f t="shared" si="722"/>
        <v>دستكش ساق بلند نسوز1404/09/15819</v>
      </c>
      <c r="D11313" s="10" t="str">
        <f>IFERROR(IF(تحویلی!$E$1="","",IF(NOSA!O11313=تحویلی!$E$1,تحویلی!$E$1&amp;COUNTIF(NOSA!$O$1:O11313,تحویلی!$E$1),"")),"")</f>
        <v/>
      </c>
      <c r="E11313" s="10" t="str">
        <f t="shared" si="723"/>
        <v>11620819</v>
      </c>
      <c r="F11313" s="10" t="str">
        <f>IFERROR(VLOOKUP(I11313,DATABASE!$N:$O,2,FALSE),"")</f>
        <v>دستكش ساق بلند نسوز</v>
      </c>
      <c r="G11313" s="3" t="s">
        <v>4423</v>
      </c>
      <c r="H11313" s="3">
        <v>11620</v>
      </c>
      <c r="I11313" s="3" t="s">
        <v>1461</v>
      </c>
      <c r="J11313" s="3" t="s">
        <v>4643</v>
      </c>
      <c r="K11313" s="3">
        <v>1</v>
      </c>
      <c r="L11313" s="3" t="s">
        <v>3</v>
      </c>
      <c r="M11313" s="3" t="s">
        <v>19</v>
      </c>
      <c r="N11313" s="3" t="s">
        <v>4759</v>
      </c>
      <c r="O11313" s="3">
        <v>819</v>
      </c>
      <c r="P11313" s="3">
        <v>1</v>
      </c>
      <c r="Q11313" s="10">
        <f t="shared" si="720"/>
        <v>819</v>
      </c>
    </row>
    <row r="11314" spans="2:17" ht="20.25" customHeight="1">
      <c r="B11314" s="10" t="str">
        <f t="shared" si="721"/>
        <v>دستكش ساق بلند نسوز584</v>
      </c>
      <c r="C11314" s="10" t="str">
        <f t="shared" si="722"/>
        <v>دستكش ساق بلند نسوز1404/09/15584</v>
      </c>
      <c r="D11314" s="10" t="str">
        <f>IFERROR(IF(تحویلی!$E$1="","",IF(NOSA!O11314=تحویلی!$E$1,تحویلی!$E$1&amp;COUNTIF(NOSA!$O$1:O11314,تحویلی!$E$1),"")),"")</f>
        <v/>
      </c>
      <c r="E11314" s="10" t="str">
        <f t="shared" si="723"/>
        <v>11620584</v>
      </c>
      <c r="F11314" s="10" t="str">
        <f>IFERROR(VLOOKUP(I11314,DATABASE!$N:$O,2,FALSE),"")</f>
        <v>دستكش ساق بلند نسوز</v>
      </c>
      <c r="G11314" s="3" t="s">
        <v>4423</v>
      </c>
      <c r="H11314" s="3">
        <v>11620</v>
      </c>
      <c r="I11314" s="3" t="s">
        <v>1461</v>
      </c>
      <c r="J11314" s="3" t="s">
        <v>4643</v>
      </c>
      <c r="K11314" s="3">
        <v>1</v>
      </c>
      <c r="L11314" s="3" t="s">
        <v>3</v>
      </c>
      <c r="M11314" s="3" t="s">
        <v>19</v>
      </c>
      <c r="N11314" s="3" t="s">
        <v>1953</v>
      </c>
      <c r="O11314" s="3">
        <v>584</v>
      </c>
      <c r="P11314" s="3">
        <v>1</v>
      </c>
      <c r="Q11314" s="10">
        <f t="shared" si="720"/>
        <v>584</v>
      </c>
    </row>
    <row r="11315" spans="2:17" ht="20.25" customHeight="1">
      <c r="B11315" s="10" t="str">
        <f t="shared" si="721"/>
        <v>كلاه ايمني163</v>
      </c>
      <c r="C11315" s="10" t="str">
        <f t="shared" si="722"/>
        <v>كلاه ايمني1404/09/15163</v>
      </c>
      <c r="D11315" s="10" t="str">
        <f>IFERROR(IF(تحویلی!$E$1="","",IF(NOSA!O11315=تحویلی!$E$1,تحویلی!$E$1&amp;COUNTIF(NOSA!$O$1:O11315,تحویلی!$E$1),"")),"")</f>
        <v/>
      </c>
      <c r="E11315" s="10" t="str">
        <f t="shared" si="723"/>
        <v>11622163</v>
      </c>
      <c r="F11315" s="10" t="str">
        <f>IFERROR(VLOOKUP(I11315,DATABASE!$N:$O,2,FALSE),"")</f>
        <v>كلاه ايمني</v>
      </c>
      <c r="G11315" s="3" t="s">
        <v>4423</v>
      </c>
      <c r="H11315" s="3">
        <v>11622</v>
      </c>
      <c r="I11315" s="3" t="s">
        <v>1505</v>
      </c>
      <c r="J11315" s="3" t="s">
        <v>4664</v>
      </c>
      <c r="K11315" s="3">
        <v>1</v>
      </c>
      <c r="L11315" s="3" t="s">
        <v>8</v>
      </c>
      <c r="M11315" s="3" t="s">
        <v>4623</v>
      </c>
      <c r="N11315" s="3" t="s">
        <v>1868</v>
      </c>
      <c r="O11315" s="3">
        <v>163</v>
      </c>
      <c r="P11315" s="3">
        <v>1</v>
      </c>
      <c r="Q11315" s="10">
        <f t="shared" si="720"/>
        <v>163</v>
      </c>
    </row>
    <row r="11316" spans="2:17" ht="20.25" customHeight="1">
      <c r="B11316" s="10" t="str">
        <f t="shared" si="721"/>
        <v>دستكش ضد برش سبك163</v>
      </c>
      <c r="C11316" s="10" t="str">
        <f t="shared" si="722"/>
        <v>دستكش ضد برش سبك1404/09/15163</v>
      </c>
      <c r="D11316" s="10" t="str">
        <f>IFERROR(IF(تحویلی!$E$1="","",IF(NOSA!O11316=تحویلی!$E$1,تحویلی!$E$1&amp;COUNTIF(NOSA!$O$1:O11316,تحویلی!$E$1),"")),"")</f>
        <v/>
      </c>
      <c r="E11316" s="10" t="str">
        <f t="shared" si="723"/>
        <v>11622163</v>
      </c>
      <c r="F11316" s="10" t="str">
        <f>IFERROR(VLOOKUP(I11316,DATABASE!$N:$O,2,FALSE),"")</f>
        <v>دستكش ضد برش سبك</v>
      </c>
      <c r="G11316" s="3" t="s">
        <v>4423</v>
      </c>
      <c r="H11316" s="3">
        <v>11622</v>
      </c>
      <c r="I11316" s="3" t="s">
        <v>1442</v>
      </c>
      <c r="J11316" s="3" t="s">
        <v>4602</v>
      </c>
      <c r="K11316" s="3">
        <v>1</v>
      </c>
      <c r="L11316" s="3" t="s">
        <v>3</v>
      </c>
      <c r="M11316" s="3" t="s">
        <v>4623</v>
      </c>
      <c r="N11316" s="3" t="s">
        <v>1868</v>
      </c>
      <c r="O11316" s="3">
        <v>163</v>
      </c>
      <c r="P11316" s="3">
        <v>1</v>
      </c>
      <c r="Q11316" s="10">
        <f t="shared" si="720"/>
        <v>163</v>
      </c>
    </row>
    <row r="11317" spans="2:17" ht="20.25" customHeight="1">
      <c r="B11317" s="10" t="str">
        <f t="shared" si="721"/>
        <v>دستكش ساق بلند نسوز653</v>
      </c>
      <c r="C11317" s="10" t="str">
        <f t="shared" si="722"/>
        <v>دستكش ساق بلند نسوز1404/09/15653</v>
      </c>
      <c r="D11317" s="10" t="str">
        <f>IFERROR(IF(تحویلی!$E$1="","",IF(NOSA!O11317=تحویلی!$E$1,تحویلی!$E$1&amp;COUNTIF(NOSA!$O$1:O11317,تحویلی!$E$1),"")),"")</f>
        <v/>
      </c>
      <c r="E11317" s="10" t="str">
        <f t="shared" si="723"/>
        <v>11624653</v>
      </c>
      <c r="F11317" s="10" t="str">
        <f>IFERROR(VLOOKUP(I11317,DATABASE!$N:$O,2,FALSE),"")</f>
        <v>دستكش ساق بلند نسوز</v>
      </c>
      <c r="G11317" s="3" t="s">
        <v>4423</v>
      </c>
      <c r="H11317" s="3">
        <v>11624</v>
      </c>
      <c r="I11317" s="3" t="s">
        <v>1461</v>
      </c>
      <c r="J11317" s="3" t="s">
        <v>4643</v>
      </c>
      <c r="K11317" s="3">
        <v>1</v>
      </c>
      <c r="L11317" s="3" t="s">
        <v>3</v>
      </c>
      <c r="M11317" s="3" t="s">
        <v>19</v>
      </c>
      <c r="N11317" s="3" t="s">
        <v>1977</v>
      </c>
      <c r="O11317" s="3">
        <v>653</v>
      </c>
      <c r="P11317" s="3">
        <v>1</v>
      </c>
      <c r="Q11317" s="10">
        <f t="shared" si="720"/>
        <v>653</v>
      </c>
    </row>
    <row r="11318" spans="2:17" ht="20.25" customHeight="1">
      <c r="B11318" s="10" t="str">
        <f t="shared" si="721"/>
        <v>نقاب تيره محافظ صورت معمولي819</v>
      </c>
      <c r="C11318" s="10" t="str">
        <f t="shared" si="722"/>
        <v>نقاب تيره محافظ صورت معمولي1404/09/15819</v>
      </c>
      <c r="D11318" s="10" t="str">
        <f>IFERROR(IF(تحویلی!$E$1="","",IF(NOSA!O11318=تحویلی!$E$1,تحویلی!$E$1&amp;COUNTIF(NOSA!$O$1:O11318,تحویلی!$E$1),"")),"")</f>
        <v/>
      </c>
      <c r="E11318" s="10" t="str">
        <f t="shared" si="723"/>
        <v>11624819</v>
      </c>
      <c r="F11318" s="10" t="str">
        <f>IFERROR(VLOOKUP(I11318,DATABASE!$N:$O,2,FALSE),"")</f>
        <v>نقاب تيره محافظ صورت معمولي</v>
      </c>
      <c r="G11318" s="3" t="s">
        <v>4423</v>
      </c>
      <c r="H11318" s="3">
        <v>11624</v>
      </c>
      <c r="I11318" s="3" t="s">
        <v>1557</v>
      </c>
      <c r="J11318" s="3" t="s">
        <v>4682</v>
      </c>
      <c r="K11318" s="3">
        <v>1</v>
      </c>
      <c r="L11318" s="3" t="s">
        <v>8</v>
      </c>
      <c r="M11318" s="3" t="s">
        <v>19</v>
      </c>
      <c r="N11318" s="3" t="s">
        <v>4759</v>
      </c>
      <c r="O11318" s="3">
        <v>819</v>
      </c>
      <c r="P11318" s="3">
        <v>1</v>
      </c>
      <c r="Q11318" s="10">
        <f t="shared" si="720"/>
        <v>819</v>
      </c>
    </row>
    <row r="11319" spans="2:17" ht="20.25" customHeight="1">
      <c r="B11319" s="10" t="str">
        <f t="shared" si="721"/>
        <v>هدگير نقاب768</v>
      </c>
      <c r="C11319" s="10" t="str">
        <f t="shared" si="722"/>
        <v>هدگير نقاب1404/09/16768</v>
      </c>
      <c r="D11319" s="10" t="str">
        <f>IFERROR(IF(تحویلی!$E$1="","",IF(NOSA!O11319=تحویلی!$E$1,تحویلی!$E$1&amp;COUNTIF(NOSA!$O$1:O11319,تحویلی!$E$1),"")),"")</f>
        <v/>
      </c>
      <c r="E11319" s="10" t="str">
        <f t="shared" si="723"/>
        <v>11666768</v>
      </c>
      <c r="F11319" s="10" t="str">
        <f>IFERROR(VLOOKUP(I11319,DATABASE!$N:$O,2,FALSE),"")</f>
        <v>هدگير نقاب</v>
      </c>
      <c r="G11319" s="3" t="s">
        <v>4424</v>
      </c>
      <c r="H11319" s="3">
        <v>11666</v>
      </c>
      <c r="I11319" s="3" t="s">
        <v>1468</v>
      </c>
      <c r="J11319" s="3" t="s">
        <v>4728</v>
      </c>
      <c r="K11319" s="3">
        <v>1</v>
      </c>
      <c r="L11319" s="3" t="s">
        <v>8</v>
      </c>
      <c r="M11319" s="3" t="s">
        <v>25</v>
      </c>
      <c r="N11319" s="3" t="s">
        <v>2043</v>
      </c>
      <c r="O11319" s="3">
        <v>768</v>
      </c>
      <c r="P11319" s="3">
        <v>1</v>
      </c>
      <c r="Q11319" s="10">
        <f t="shared" si="720"/>
        <v>768</v>
      </c>
    </row>
    <row r="11320" spans="2:17" ht="20.25" customHeight="1">
      <c r="B11320" s="10" t="str">
        <f t="shared" si="721"/>
        <v>نقاب تيره محافظ صورت معمولي768</v>
      </c>
      <c r="C11320" s="10" t="str">
        <f t="shared" si="722"/>
        <v>نقاب تيره محافظ صورت معمولي1404/09/16768</v>
      </c>
      <c r="D11320" s="10" t="str">
        <f>IFERROR(IF(تحویلی!$E$1="","",IF(NOSA!O11320=تحویلی!$E$1,تحویلی!$E$1&amp;COUNTIF(NOSA!$O$1:O11320,تحویلی!$E$1),"")),"")</f>
        <v/>
      </c>
      <c r="E11320" s="10" t="str">
        <f t="shared" si="723"/>
        <v>11666768</v>
      </c>
      <c r="F11320" s="10" t="str">
        <f>IFERROR(VLOOKUP(I11320,DATABASE!$N:$O,2,FALSE),"")</f>
        <v>نقاب تيره محافظ صورت معمولي</v>
      </c>
      <c r="G11320" s="3" t="s">
        <v>4424</v>
      </c>
      <c r="H11320" s="3">
        <v>11666</v>
      </c>
      <c r="I11320" s="3" t="s">
        <v>1557</v>
      </c>
      <c r="J11320" s="3" t="s">
        <v>4682</v>
      </c>
      <c r="K11320" s="3">
        <v>1</v>
      </c>
      <c r="L11320" s="3" t="s">
        <v>8</v>
      </c>
      <c r="M11320" s="3" t="s">
        <v>25</v>
      </c>
      <c r="N11320" s="3" t="s">
        <v>2043</v>
      </c>
      <c r="O11320" s="3">
        <v>768</v>
      </c>
      <c r="P11320" s="3">
        <v>1</v>
      </c>
      <c r="Q11320" s="10">
        <f t="shared" si="720"/>
        <v>768</v>
      </c>
    </row>
    <row r="11321" spans="2:17" ht="20.25" customHeight="1">
      <c r="B11321" s="10" t="str">
        <f t="shared" si="721"/>
        <v>873</v>
      </c>
      <c r="C11321" s="10" t="str">
        <f t="shared" si="722"/>
        <v>1404/09/16873</v>
      </c>
      <c r="D11321" s="10" t="str">
        <f>IFERROR(IF(تحویلی!$E$1="","",IF(NOSA!O11321=تحویلی!$E$1,تحویلی!$E$1&amp;COUNTIF(NOSA!$O$1:O11321,تحویلی!$E$1),"")),"")</f>
        <v/>
      </c>
      <c r="E11321" s="10" t="str">
        <f t="shared" si="723"/>
        <v>11667873</v>
      </c>
      <c r="F11321" s="10" t="str">
        <f>IFERROR(VLOOKUP(I11321,DATABASE!$N:$O,2,FALSE),"")</f>
        <v/>
      </c>
      <c r="G11321" s="3" t="s">
        <v>4424</v>
      </c>
      <c r="H11321" s="3">
        <v>11667</v>
      </c>
      <c r="I11321" s="3" t="s">
        <v>2624</v>
      </c>
      <c r="J11321" s="3" t="s">
        <v>4979</v>
      </c>
      <c r="K11321" s="3">
        <v>120</v>
      </c>
      <c r="L11321" s="3" t="s">
        <v>8</v>
      </c>
      <c r="M11321" s="3" t="s">
        <v>63</v>
      </c>
      <c r="N11321" s="3" t="s">
        <v>3346</v>
      </c>
      <c r="O11321" s="3">
        <v>873</v>
      </c>
      <c r="P11321" s="3">
        <v>0</v>
      </c>
      <c r="Q11321" s="10">
        <f t="shared" si="720"/>
        <v>873</v>
      </c>
    </row>
    <row r="11322" spans="2:17" ht="20.25" customHeight="1">
      <c r="B11322" s="10" t="str">
        <f t="shared" si="721"/>
        <v>دستكش ضد برش سبك933</v>
      </c>
      <c r="C11322" s="10" t="str">
        <f t="shared" si="722"/>
        <v>دستكش ضد برش سبك1404/09/16933</v>
      </c>
      <c r="D11322" s="10" t="str">
        <f>IFERROR(IF(تحویلی!$E$1="","",IF(NOSA!O11322=تحویلی!$E$1,تحویلی!$E$1&amp;COUNTIF(NOSA!$O$1:O11322,تحویلی!$E$1),"")),"")</f>
        <v/>
      </c>
      <c r="E11322" s="10" t="str">
        <f t="shared" si="723"/>
        <v>11668933</v>
      </c>
      <c r="F11322" s="10" t="str">
        <f>IFERROR(VLOOKUP(I11322,DATABASE!$N:$O,2,FALSE),"")</f>
        <v>دستكش ضد برش سبك</v>
      </c>
      <c r="G11322" s="3" t="s">
        <v>4424</v>
      </c>
      <c r="H11322" s="3">
        <v>11668</v>
      </c>
      <c r="I11322" s="3" t="s">
        <v>1442</v>
      </c>
      <c r="J11322" s="3" t="s">
        <v>4602</v>
      </c>
      <c r="K11322" s="3">
        <v>1</v>
      </c>
      <c r="L11322" s="3" t="s">
        <v>3</v>
      </c>
      <c r="M11322" s="3" t="s">
        <v>4603</v>
      </c>
      <c r="N11322" s="3" t="s">
        <v>4715</v>
      </c>
      <c r="O11322" s="3">
        <v>933</v>
      </c>
      <c r="P11322" s="3">
        <v>1</v>
      </c>
      <c r="Q11322" s="10">
        <f t="shared" si="720"/>
        <v>933</v>
      </c>
    </row>
    <row r="11323" spans="2:17" ht="20.25" customHeight="1">
      <c r="B11323" s="10" t="str">
        <f t="shared" si="721"/>
        <v>دستكش ضد برش سبك879</v>
      </c>
      <c r="C11323" s="10" t="str">
        <f t="shared" si="722"/>
        <v>دستكش ضد برش سبك1404/09/16879</v>
      </c>
      <c r="D11323" s="10" t="str">
        <f>IFERROR(IF(تحویلی!$E$1="","",IF(NOSA!O11323=تحویلی!$E$1,تحویلی!$E$1&amp;COUNTIF(NOSA!$O$1:O11323,تحویلی!$E$1),"")),"")</f>
        <v/>
      </c>
      <c r="E11323" s="10" t="str">
        <f t="shared" si="723"/>
        <v>11669879</v>
      </c>
      <c r="F11323" s="10" t="str">
        <f>IFERROR(VLOOKUP(I11323,DATABASE!$N:$O,2,FALSE),"")</f>
        <v>دستكش ضد برش سبك</v>
      </c>
      <c r="G11323" s="3" t="s">
        <v>4424</v>
      </c>
      <c r="H11323" s="3">
        <v>11669</v>
      </c>
      <c r="I11323" s="3" t="s">
        <v>1442</v>
      </c>
      <c r="J11323" s="3" t="s">
        <v>4602</v>
      </c>
      <c r="K11323" s="3">
        <v>1</v>
      </c>
      <c r="L11323" s="3" t="s">
        <v>3</v>
      </c>
      <c r="M11323" s="3" t="s">
        <v>4603</v>
      </c>
      <c r="N11323" s="3" t="s">
        <v>4635</v>
      </c>
      <c r="O11323" s="3">
        <v>879</v>
      </c>
      <c r="P11323" s="3">
        <v>1</v>
      </c>
      <c r="Q11323" s="10">
        <f t="shared" si="720"/>
        <v>879</v>
      </c>
    </row>
    <row r="11324" spans="2:17" ht="20.25" customHeight="1">
      <c r="B11324" s="10" t="str">
        <f t="shared" si="721"/>
        <v>دستكش كف دوبل چرمي879</v>
      </c>
      <c r="C11324" s="10" t="str">
        <f t="shared" si="722"/>
        <v>دستكش كف دوبل چرمي1404/09/16879</v>
      </c>
      <c r="D11324" s="10" t="str">
        <f>IFERROR(IF(تحویلی!$E$1="","",IF(NOSA!O11324=تحویلی!$E$1,تحویلی!$E$1&amp;COUNTIF(NOSA!$O$1:O11324,تحویلی!$E$1),"")),"")</f>
        <v/>
      </c>
      <c r="E11324" s="10" t="str">
        <f t="shared" si="723"/>
        <v>11669879</v>
      </c>
      <c r="F11324" s="10" t="str">
        <f>IFERROR(VLOOKUP(I11324,DATABASE!$N:$O,2,FALSE),"")</f>
        <v>دستكش كف دوبل چرمي</v>
      </c>
      <c r="G11324" s="3" t="s">
        <v>4424</v>
      </c>
      <c r="H11324" s="3">
        <v>11669</v>
      </c>
      <c r="I11324" s="3" t="s">
        <v>1683</v>
      </c>
      <c r="J11324" s="3" t="s">
        <v>4636</v>
      </c>
      <c r="K11324" s="3">
        <v>1</v>
      </c>
      <c r="L11324" s="3" t="s">
        <v>3</v>
      </c>
      <c r="M11324" s="3" t="s">
        <v>4603</v>
      </c>
      <c r="N11324" s="3" t="s">
        <v>4635</v>
      </c>
      <c r="O11324" s="3">
        <v>879</v>
      </c>
      <c r="P11324" s="3">
        <v>1</v>
      </c>
      <c r="Q11324" s="10">
        <f t="shared" si="720"/>
        <v>879</v>
      </c>
    </row>
    <row r="11325" spans="2:17" ht="20.25" customHeight="1">
      <c r="B11325" s="10" t="str">
        <f t="shared" si="721"/>
        <v>دستكش ساق بلند نسوز879</v>
      </c>
      <c r="C11325" s="10" t="str">
        <f t="shared" si="722"/>
        <v>دستكش ساق بلند نسوز1404/09/16879</v>
      </c>
      <c r="D11325" s="10" t="str">
        <f>IFERROR(IF(تحویلی!$E$1="","",IF(NOSA!O11325=تحویلی!$E$1,تحویلی!$E$1&amp;COUNTIF(NOSA!$O$1:O11325,تحویلی!$E$1),"")),"")</f>
        <v/>
      </c>
      <c r="E11325" s="10" t="str">
        <f t="shared" si="723"/>
        <v>11669879</v>
      </c>
      <c r="F11325" s="10" t="str">
        <f>IFERROR(VLOOKUP(I11325,DATABASE!$N:$O,2,FALSE),"")</f>
        <v>دستكش ساق بلند نسوز</v>
      </c>
      <c r="G11325" s="3" t="s">
        <v>4424</v>
      </c>
      <c r="H11325" s="3">
        <v>11669</v>
      </c>
      <c r="I11325" s="3" t="s">
        <v>1461</v>
      </c>
      <c r="J11325" s="3" t="s">
        <v>4643</v>
      </c>
      <c r="K11325" s="3">
        <v>1</v>
      </c>
      <c r="L11325" s="3" t="s">
        <v>3</v>
      </c>
      <c r="M11325" s="3" t="s">
        <v>4603</v>
      </c>
      <c r="N11325" s="3" t="s">
        <v>4635</v>
      </c>
      <c r="O11325" s="3">
        <v>879</v>
      </c>
      <c r="P11325" s="3">
        <v>1</v>
      </c>
      <c r="Q11325" s="10">
        <f t="shared" si="720"/>
        <v>879</v>
      </c>
    </row>
    <row r="11326" spans="2:17" ht="20.25" customHeight="1">
      <c r="B11326" s="10" t="str">
        <f t="shared" si="721"/>
        <v>دستكش استاد كار783</v>
      </c>
      <c r="C11326" s="10" t="str">
        <f t="shared" si="722"/>
        <v>دستكش استاد كار1404/09/16783</v>
      </c>
      <c r="D11326" s="10" t="str">
        <f>IFERROR(IF(تحویلی!$E$1="","",IF(NOSA!O11326=تحویلی!$E$1,تحویلی!$E$1&amp;COUNTIF(NOSA!$O$1:O11326,تحویلی!$E$1),"")),"")</f>
        <v/>
      </c>
      <c r="E11326" s="10" t="str">
        <f t="shared" si="723"/>
        <v>11671783</v>
      </c>
      <c r="F11326" s="10" t="str">
        <f>IFERROR(VLOOKUP(I11326,DATABASE!$N:$O,2,FALSE),"")</f>
        <v>دستكش استاد كار</v>
      </c>
      <c r="G11326" s="3" t="s">
        <v>4424</v>
      </c>
      <c r="H11326" s="3">
        <v>11671</v>
      </c>
      <c r="I11326" s="3" t="s">
        <v>1543</v>
      </c>
      <c r="J11326" s="3" t="s">
        <v>4610</v>
      </c>
      <c r="K11326" s="3">
        <v>1</v>
      </c>
      <c r="L11326" s="3" t="s">
        <v>3</v>
      </c>
      <c r="M11326" s="3" t="s">
        <v>4608</v>
      </c>
      <c r="N11326" s="3" t="s">
        <v>2056</v>
      </c>
      <c r="O11326" s="3">
        <v>783</v>
      </c>
      <c r="P11326" s="3">
        <v>0</v>
      </c>
      <c r="Q11326" s="10">
        <f t="shared" si="720"/>
        <v>783</v>
      </c>
    </row>
    <row r="11327" spans="2:17" ht="20.25" customHeight="1">
      <c r="B11327" s="10" t="str">
        <f t="shared" si="721"/>
        <v>فيلتر ماسك نيم صورت (3M) مدل 2091100013</v>
      </c>
      <c r="C11327" s="10" t="str">
        <f t="shared" si="722"/>
        <v>فيلتر ماسك نيم صورت (3M) مدل 20911404/09/16100013</v>
      </c>
      <c r="D11327" s="10" t="str">
        <f>IFERROR(IF(تحویلی!$E$1="","",IF(NOSA!O11327=تحویلی!$E$1,تحویلی!$E$1&amp;COUNTIF(NOSA!$O$1:O11327,تحویلی!$E$1),"")),"")</f>
        <v/>
      </c>
      <c r="E11327" s="10" t="str">
        <f t="shared" si="723"/>
        <v>11674100013</v>
      </c>
      <c r="F11327" s="10" t="str">
        <f>IFERROR(VLOOKUP(I11327,DATABASE!$N:$O,2,FALSE),"")</f>
        <v>فيلتر ماسك نيم صورت (3M) مدل 2091</v>
      </c>
      <c r="G11327" s="3" t="s">
        <v>4424</v>
      </c>
      <c r="H11327" s="3">
        <v>11674</v>
      </c>
      <c r="I11327" s="3" t="s">
        <v>1475</v>
      </c>
      <c r="J11327" s="3" t="s">
        <v>4638</v>
      </c>
      <c r="K11327" s="3">
        <v>1</v>
      </c>
      <c r="L11327" s="3" t="s">
        <v>8</v>
      </c>
      <c r="M11327" s="3" t="s">
        <v>4623</v>
      </c>
      <c r="N11327" s="3" t="s">
        <v>5060</v>
      </c>
      <c r="O11327" s="3">
        <v>100013</v>
      </c>
      <c r="P11327" s="3">
        <v>1</v>
      </c>
      <c r="Q11327" s="10">
        <f t="shared" si="720"/>
        <v>100013</v>
      </c>
    </row>
    <row r="11328" spans="2:17" ht="20.25" customHeight="1">
      <c r="B11328" s="10" t="str">
        <f t="shared" si="721"/>
        <v>651</v>
      </c>
      <c r="C11328" s="10" t="str">
        <f t="shared" si="722"/>
        <v>1404/09/16651</v>
      </c>
      <c r="D11328" s="10" t="str">
        <f>IFERROR(IF(تحویلی!$E$1="","",IF(NOSA!O11328=تحویلی!$E$1,تحویلی!$E$1&amp;COUNTIF(NOSA!$O$1:O11328,تحویلی!$E$1),"")),"")</f>
        <v/>
      </c>
      <c r="E11328" s="10" t="str">
        <f t="shared" si="723"/>
        <v>11675651</v>
      </c>
      <c r="F11328" s="10" t="str">
        <f>IFERROR(VLOOKUP(I11328,DATABASE!$N:$O,2,FALSE),"")</f>
        <v/>
      </c>
      <c r="G11328" s="3" t="s">
        <v>4424</v>
      </c>
      <c r="H11328" s="3">
        <v>11675</v>
      </c>
      <c r="I11328" s="3" t="s">
        <v>3976</v>
      </c>
      <c r="J11328" s="3" t="s">
        <v>4862</v>
      </c>
      <c r="K11328" s="3">
        <v>1</v>
      </c>
      <c r="L11328" s="3" t="s">
        <v>3</v>
      </c>
      <c r="M11328" s="3" t="s">
        <v>4608</v>
      </c>
      <c r="N11328" s="3" t="s">
        <v>4737</v>
      </c>
      <c r="O11328" s="3">
        <v>651</v>
      </c>
      <c r="P11328" s="3">
        <v>1</v>
      </c>
      <c r="Q11328" s="10">
        <f t="shared" si="720"/>
        <v>651</v>
      </c>
    </row>
    <row r="11329" spans="2:17" ht="20.25" customHeight="1">
      <c r="B11329" s="10" t="str">
        <f t="shared" si="721"/>
        <v>دستكش ضد برش سبك70</v>
      </c>
      <c r="C11329" s="10" t="str">
        <f t="shared" si="722"/>
        <v>دستكش ضد برش سبك1404/09/1670</v>
      </c>
      <c r="D11329" s="10" t="str">
        <f>IFERROR(IF(تحویلی!$E$1="","",IF(NOSA!O11329=تحویلی!$E$1,تحویلی!$E$1&amp;COUNTIF(NOSA!$O$1:O11329,تحویلی!$E$1),"")),"")</f>
        <v/>
      </c>
      <c r="E11329" s="10" t="str">
        <f t="shared" si="723"/>
        <v>1167770</v>
      </c>
      <c r="F11329" s="10" t="str">
        <f>IFERROR(VLOOKUP(I11329,DATABASE!$N:$O,2,FALSE),"")</f>
        <v>دستكش ضد برش سبك</v>
      </c>
      <c r="G11329" s="3" t="s">
        <v>4424</v>
      </c>
      <c r="H11329" s="3">
        <v>11677</v>
      </c>
      <c r="I11329" s="3" t="s">
        <v>1442</v>
      </c>
      <c r="J11329" s="3" t="s">
        <v>4602</v>
      </c>
      <c r="K11329" s="3">
        <v>1</v>
      </c>
      <c r="L11329" s="3" t="s">
        <v>3</v>
      </c>
      <c r="M11329" s="3" t="s">
        <v>4623</v>
      </c>
      <c r="N11329" s="3" t="s">
        <v>4639</v>
      </c>
      <c r="O11329" s="3">
        <v>70</v>
      </c>
      <c r="P11329" s="3">
        <v>1</v>
      </c>
      <c r="Q11329" s="10">
        <f t="shared" si="720"/>
        <v>70</v>
      </c>
    </row>
    <row r="11330" spans="2:17" ht="20.25" customHeight="1">
      <c r="B11330" s="10" t="str">
        <f t="shared" si="721"/>
        <v>مقنعه نسوز كتان70</v>
      </c>
      <c r="C11330" s="10" t="str">
        <f t="shared" si="722"/>
        <v>مقنعه نسوز كتان1404/09/1670</v>
      </c>
      <c r="D11330" s="10" t="str">
        <f>IFERROR(IF(تحویلی!$E$1="","",IF(NOSA!O11330=تحویلی!$E$1,تحویلی!$E$1&amp;COUNTIF(NOSA!$O$1:O11330,تحویلی!$E$1),"")),"")</f>
        <v/>
      </c>
      <c r="E11330" s="10" t="str">
        <f t="shared" si="723"/>
        <v>1167770</v>
      </c>
      <c r="F11330" s="10" t="str">
        <f>IFERROR(VLOOKUP(I11330,DATABASE!$N:$O,2,FALSE),"")</f>
        <v>مقنعه نسوز كتان</v>
      </c>
      <c r="G11330" s="3" t="s">
        <v>4424</v>
      </c>
      <c r="H11330" s="3">
        <v>11677</v>
      </c>
      <c r="I11330" s="3" t="s">
        <v>1587</v>
      </c>
      <c r="J11330" s="3" t="s">
        <v>4797</v>
      </c>
      <c r="K11330" s="3">
        <v>1</v>
      </c>
      <c r="L11330" s="3" t="s">
        <v>8</v>
      </c>
      <c r="M11330" s="3" t="s">
        <v>4623</v>
      </c>
      <c r="N11330" s="3" t="s">
        <v>4639</v>
      </c>
      <c r="O11330" s="3">
        <v>70</v>
      </c>
      <c r="P11330" s="3">
        <v>1</v>
      </c>
      <c r="Q11330" s="10">
        <f t="shared" si="720"/>
        <v>70</v>
      </c>
    </row>
    <row r="11331" spans="2:17" ht="20.25" customHeight="1">
      <c r="B11331" s="10" t="str">
        <f t="shared" si="721"/>
        <v>دستكش ضد برش سبك957</v>
      </c>
      <c r="C11331" s="10" t="str">
        <f t="shared" si="722"/>
        <v>دستكش ضد برش سبك1404/09/16957</v>
      </c>
      <c r="D11331" s="10" t="str">
        <f>IFERROR(IF(تحویلی!$E$1="","",IF(NOSA!O11331=تحویلی!$E$1,تحویلی!$E$1&amp;COUNTIF(NOSA!$O$1:O11331,تحویلی!$E$1),"")),"")</f>
        <v/>
      </c>
      <c r="E11331" s="10" t="str">
        <f t="shared" si="723"/>
        <v>11680957</v>
      </c>
      <c r="F11331" s="10" t="str">
        <f>IFERROR(VLOOKUP(I11331,DATABASE!$N:$O,2,FALSE),"")</f>
        <v>دستكش ضد برش سبك</v>
      </c>
      <c r="G11331" s="3" t="s">
        <v>4424</v>
      </c>
      <c r="H11331" s="3">
        <v>11680</v>
      </c>
      <c r="I11331" s="3" t="s">
        <v>1442</v>
      </c>
      <c r="J11331" s="3" t="s">
        <v>4602</v>
      </c>
      <c r="K11331" s="3">
        <v>1</v>
      </c>
      <c r="L11331" s="3" t="s">
        <v>3</v>
      </c>
      <c r="M11331" s="3" t="s">
        <v>43</v>
      </c>
      <c r="N11331" s="3" t="s">
        <v>4987</v>
      </c>
      <c r="O11331" s="3">
        <v>957</v>
      </c>
      <c r="P11331" s="3">
        <v>1</v>
      </c>
      <c r="Q11331" s="10">
        <f t="shared" si="720"/>
        <v>957</v>
      </c>
    </row>
    <row r="11332" spans="2:17" ht="20.25" customHeight="1">
      <c r="B11332" s="10" t="str">
        <f t="shared" si="721"/>
        <v>دستكش كف مواد سبك845</v>
      </c>
      <c r="C11332" s="10" t="str">
        <f t="shared" si="722"/>
        <v>دستكش كف مواد سبك1404/09/17845</v>
      </c>
      <c r="D11332" s="10" t="str">
        <f>IFERROR(IF(تحویلی!$E$1="","",IF(NOSA!O11332=تحویلی!$E$1,تحویلی!$E$1&amp;COUNTIF(NOSA!$O$1:O11332,تحویلی!$E$1),"")),"")</f>
        <v/>
      </c>
      <c r="E11332" s="10" t="str">
        <f t="shared" si="723"/>
        <v>11689845</v>
      </c>
      <c r="F11332" s="10" t="str">
        <f>IFERROR(VLOOKUP(I11332,DATABASE!$N:$O,2,FALSE),"")</f>
        <v>دستكش كف مواد سبك</v>
      </c>
      <c r="G11332" s="3" t="s">
        <v>4425</v>
      </c>
      <c r="H11332" s="3">
        <v>11689</v>
      </c>
      <c r="I11332" s="3" t="s">
        <v>1456</v>
      </c>
      <c r="J11332" s="3" t="s">
        <v>4605</v>
      </c>
      <c r="K11332" s="3">
        <v>1</v>
      </c>
      <c r="L11332" s="3" t="s">
        <v>3</v>
      </c>
      <c r="M11332" s="3" t="s">
        <v>4603</v>
      </c>
      <c r="N11332" s="3" t="s">
        <v>2715</v>
      </c>
      <c r="O11332" s="3">
        <v>845</v>
      </c>
      <c r="P11332" s="3">
        <v>1</v>
      </c>
      <c r="Q11332" s="10">
        <f t="shared" si="720"/>
        <v>845</v>
      </c>
    </row>
    <row r="11333" spans="2:17" ht="20.25" customHeight="1">
      <c r="B11333" s="10" t="str">
        <f t="shared" si="721"/>
        <v>دستكش كف مواد سبك893</v>
      </c>
      <c r="C11333" s="10" t="str">
        <f t="shared" si="722"/>
        <v>دستكش كف مواد سبك1404/09/17893</v>
      </c>
      <c r="D11333" s="10" t="str">
        <f>IFERROR(IF(تحویلی!$E$1="","",IF(NOSA!O11333=تحویلی!$E$1,تحویلی!$E$1&amp;COUNTIF(NOSA!$O$1:O11333,تحویلی!$E$1),"")),"")</f>
        <v/>
      </c>
      <c r="E11333" s="10" t="str">
        <f t="shared" si="723"/>
        <v>11690893</v>
      </c>
      <c r="F11333" s="10" t="str">
        <f>IFERROR(VLOOKUP(I11333,DATABASE!$N:$O,2,FALSE),"")</f>
        <v>دستكش كف مواد سبك</v>
      </c>
      <c r="G11333" s="3" t="s">
        <v>4425</v>
      </c>
      <c r="H11333" s="3">
        <v>11690</v>
      </c>
      <c r="I11333" s="3" t="s">
        <v>1456</v>
      </c>
      <c r="J11333" s="3" t="s">
        <v>4605</v>
      </c>
      <c r="K11333" s="3">
        <v>1</v>
      </c>
      <c r="L11333" s="3" t="s">
        <v>3</v>
      </c>
      <c r="M11333" s="3" t="s">
        <v>4603</v>
      </c>
      <c r="N11333" s="3" t="s">
        <v>3490</v>
      </c>
      <c r="O11333" s="3">
        <v>893</v>
      </c>
      <c r="P11333" s="3">
        <v>1</v>
      </c>
      <c r="Q11333" s="10">
        <f t="shared" si="720"/>
        <v>893</v>
      </c>
    </row>
    <row r="11334" spans="2:17" ht="20.25" customHeight="1">
      <c r="B11334" s="10" t="str">
        <f t="shared" si="721"/>
        <v>دستكش ضد برش سبك760</v>
      </c>
      <c r="C11334" s="10" t="str">
        <f t="shared" si="722"/>
        <v>دستكش ضد برش سبك1404/09/17760</v>
      </c>
      <c r="D11334" s="10" t="str">
        <f>IFERROR(IF(تحویلی!$E$1="","",IF(NOSA!O11334=تحویلی!$E$1,تحویلی!$E$1&amp;COUNTIF(NOSA!$O$1:O11334,تحویلی!$E$1),"")),"")</f>
        <v/>
      </c>
      <c r="E11334" s="10" t="str">
        <f t="shared" si="723"/>
        <v>11691760</v>
      </c>
      <c r="F11334" s="10" t="str">
        <f>IFERROR(VLOOKUP(I11334,DATABASE!$N:$O,2,FALSE),"")</f>
        <v>دستكش ضد برش سبك</v>
      </c>
      <c r="G11334" s="3" t="s">
        <v>4425</v>
      </c>
      <c r="H11334" s="3">
        <v>11691</v>
      </c>
      <c r="I11334" s="3" t="s">
        <v>1442</v>
      </c>
      <c r="J11334" s="3" t="s">
        <v>4602</v>
      </c>
      <c r="K11334" s="3">
        <v>1</v>
      </c>
      <c r="L11334" s="3" t="s">
        <v>3</v>
      </c>
      <c r="M11334" s="3" t="s">
        <v>4621</v>
      </c>
      <c r="N11334" s="3" t="s">
        <v>5113</v>
      </c>
      <c r="O11334" s="3">
        <v>760</v>
      </c>
      <c r="P11334" s="3">
        <v>1</v>
      </c>
      <c r="Q11334" s="10">
        <f t="shared" si="720"/>
        <v>760</v>
      </c>
    </row>
    <row r="11335" spans="2:17" ht="20.25" customHeight="1">
      <c r="B11335" s="10" t="str">
        <f t="shared" si="721"/>
        <v>دستكش ضد برش سبك280</v>
      </c>
      <c r="C11335" s="10" t="str">
        <f t="shared" si="722"/>
        <v>دستكش ضد برش سبك1404/09/17280</v>
      </c>
      <c r="D11335" s="10" t="str">
        <f>IFERROR(IF(تحویلی!$E$1="","",IF(NOSA!O11335=تحویلی!$E$1,تحویلی!$E$1&amp;COUNTIF(NOSA!$O$1:O11335,تحویلی!$E$1),"")),"")</f>
        <v/>
      </c>
      <c r="E11335" s="10" t="str">
        <f t="shared" si="723"/>
        <v>11691280</v>
      </c>
      <c r="F11335" s="10" t="str">
        <f>IFERROR(VLOOKUP(I11335,DATABASE!$N:$O,2,FALSE),"")</f>
        <v>دستكش ضد برش سبك</v>
      </c>
      <c r="G11335" s="3" t="s">
        <v>4425</v>
      </c>
      <c r="H11335" s="3">
        <v>11691</v>
      </c>
      <c r="I11335" s="3" t="s">
        <v>1442</v>
      </c>
      <c r="J11335" s="3" t="s">
        <v>4602</v>
      </c>
      <c r="K11335" s="3">
        <v>1</v>
      </c>
      <c r="L11335" s="3" t="s">
        <v>3</v>
      </c>
      <c r="M11335" s="3" t="s">
        <v>4621</v>
      </c>
      <c r="N11335" s="3" t="s">
        <v>41</v>
      </c>
      <c r="O11335" s="3">
        <v>280</v>
      </c>
      <c r="P11335" s="3">
        <v>1</v>
      </c>
      <c r="Q11335" s="10">
        <f t="shared" si="720"/>
        <v>280</v>
      </c>
    </row>
    <row r="11336" spans="2:17" ht="20.25" customHeight="1">
      <c r="B11336" s="10" t="str">
        <f t="shared" si="721"/>
        <v>دستكش ضد برش سبك892</v>
      </c>
      <c r="C11336" s="10" t="str">
        <f t="shared" si="722"/>
        <v>دستكش ضد برش سبك1404/09/17892</v>
      </c>
      <c r="D11336" s="10" t="str">
        <f>IFERROR(IF(تحویلی!$E$1="","",IF(NOSA!O11336=تحویلی!$E$1,تحویلی!$E$1&amp;COUNTIF(NOSA!$O$1:O11336,تحویلی!$E$1),"")),"")</f>
        <v/>
      </c>
      <c r="E11336" s="10" t="str">
        <f t="shared" si="723"/>
        <v>11695892</v>
      </c>
      <c r="F11336" s="10" t="str">
        <f>IFERROR(VLOOKUP(I11336,DATABASE!$N:$O,2,FALSE),"")</f>
        <v>دستكش ضد برش سبك</v>
      </c>
      <c r="G11336" s="3" t="s">
        <v>4425</v>
      </c>
      <c r="H11336" s="3">
        <v>11695</v>
      </c>
      <c r="I11336" s="3" t="s">
        <v>1442</v>
      </c>
      <c r="J11336" s="3" t="s">
        <v>4602</v>
      </c>
      <c r="K11336" s="3">
        <v>1</v>
      </c>
      <c r="L11336" s="3" t="s">
        <v>3</v>
      </c>
      <c r="M11336" s="3" t="s">
        <v>4608</v>
      </c>
      <c r="N11336" s="3" t="s">
        <v>2616</v>
      </c>
      <c r="O11336" s="3">
        <v>892</v>
      </c>
      <c r="P11336" s="3">
        <v>1</v>
      </c>
      <c r="Q11336" s="10">
        <f t="shared" si="720"/>
        <v>892</v>
      </c>
    </row>
    <row r="11337" spans="2:17" ht="20.25" customHeight="1">
      <c r="B11337" s="10" t="str">
        <f t="shared" si="721"/>
        <v>عينك تيره برشكاري835</v>
      </c>
      <c r="C11337" s="10" t="str">
        <f t="shared" si="722"/>
        <v>عينك تيره برشكاري1404/09/17835</v>
      </c>
      <c r="D11337" s="10" t="str">
        <f>IFERROR(IF(تحویلی!$E$1="","",IF(NOSA!O11337=تحویلی!$E$1,تحویلی!$E$1&amp;COUNTIF(NOSA!$O$1:O11337,تحویلی!$E$1),"")),"")</f>
        <v/>
      </c>
      <c r="E11337" s="10" t="str">
        <f t="shared" si="723"/>
        <v>11704835</v>
      </c>
      <c r="F11337" s="10" t="str">
        <f>IFERROR(VLOOKUP(I11337,DATABASE!$N:$O,2,FALSE),"")</f>
        <v>عينك تيره برشكاري</v>
      </c>
      <c r="G11337" s="3" t="s">
        <v>4425</v>
      </c>
      <c r="H11337" s="3">
        <v>11704</v>
      </c>
      <c r="I11337" s="3" t="s">
        <v>1521</v>
      </c>
      <c r="J11337" s="3" t="s">
        <v>5016</v>
      </c>
      <c r="K11337" s="3">
        <v>1</v>
      </c>
      <c r="L11337" s="3" t="s">
        <v>8</v>
      </c>
      <c r="M11337" s="3" t="s">
        <v>4603</v>
      </c>
      <c r="N11337" s="3" t="s">
        <v>2659</v>
      </c>
      <c r="O11337" s="3">
        <v>835</v>
      </c>
      <c r="P11337" s="3">
        <v>0</v>
      </c>
      <c r="Q11337" s="10">
        <f t="shared" si="720"/>
        <v>835</v>
      </c>
    </row>
    <row r="11338" spans="2:17" ht="20.25" customHeight="1">
      <c r="B11338" s="10" t="str">
        <f t="shared" si="721"/>
        <v>دستكش ضد برش سبك819</v>
      </c>
      <c r="C11338" s="10" t="str">
        <f t="shared" si="722"/>
        <v>دستكش ضد برش سبك1404/09/17819</v>
      </c>
      <c r="D11338" s="10" t="str">
        <f>IFERROR(IF(تحویلی!$E$1="","",IF(NOSA!O11338=تحویلی!$E$1,تحویلی!$E$1&amp;COUNTIF(NOSA!$O$1:O11338,تحویلی!$E$1),"")),"")</f>
        <v/>
      </c>
      <c r="E11338" s="10" t="str">
        <f t="shared" si="723"/>
        <v>11721819</v>
      </c>
      <c r="F11338" s="10" t="str">
        <f>IFERROR(VLOOKUP(I11338,DATABASE!$N:$O,2,FALSE),"")</f>
        <v>دستكش ضد برش سبك</v>
      </c>
      <c r="G11338" s="3" t="s">
        <v>4425</v>
      </c>
      <c r="H11338" s="3">
        <v>11721</v>
      </c>
      <c r="I11338" s="3" t="s">
        <v>1442</v>
      </c>
      <c r="J11338" s="3" t="s">
        <v>4602</v>
      </c>
      <c r="K11338" s="3">
        <v>1</v>
      </c>
      <c r="L11338" s="3" t="s">
        <v>3</v>
      </c>
      <c r="M11338" s="3" t="s">
        <v>19</v>
      </c>
      <c r="N11338" s="3" t="s">
        <v>4759</v>
      </c>
      <c r="O11338" s="3">
        <v>819</v>
      </c>
      <c r="P11338" s="3">
        <v>1</v>
      </c>
      <c r="Q11338" s="10">
        <f t="shared" si="720"/>
        <v>819</v>
      </c>
    </row>
    <row r="11339" spans="2:17" ht="20.25" customHeight="1">
      <c r="B11339" s="10" t="str">
        <f t="shared" si="721"/>
        <v>لباس كار نسوز(بلوز و شلوار)819</v>
      </c>
      <c r="C11339" s="10" t="str">
        <f t="shared" si="722"/>
        <v>لباس كار نسوز(بلوز و شلوار)1404/09/17819</v>
      </c>
      <c r="D11339" s="10" t="str">
        <f>IFERROR(IF(تحویلی!$E$1="","",IF(NOSA!O11339=تحویلی!$E$1,تحویلی!$E$1&amp;COUNTIF(NOSA!$O$1:O11339,تحویلی!$E$1),"")),"")</f>
        <v/>
      </c>
      <c r="E11339" s="10" t="str">
        <f t="shared" si="723"/>
        <v>11721819</v>
      </c>
      <c r="F11339" s="10" t="str">
        <f>IFERROR(VLOOKUP(I11339,DATABASE!$N:$O,2,FALSE),"")</f>
        <v>لباس كار نسوز(بلوز و شلوار)</v>
      </c>
      <c r="G11339" s="3" t="s">
        <v>4425</v>
      </c>
      <c r="H11339" s="3">
        <v>11721</v>
      </c>
      <c r="I11339" s="3" t="s">
        <v>1655</v>
      </c>
      <c r="J11339" s="3" t="s">
        <v>4646</v>
      </c>
      <c r="K11339" s="3">
        <v>1</v>
      </c>
      <c r="L11339" s="3" t="s">
        <v>28</v>
      </c>
      <c r="M11339" s="3" t="s">
        <v>19</v>
      </c>
      <c r="N11339" s="3" t="s">
        <v>4759</v>
      </c>
      <c r="O11339" s="3">
        <v>819</v>
      </c>
      <c r="P11339" s="3">
        <v>1</v>
      </c>
      <c r="Q11339" s="10">
        <f t="shared" si="720"/>
        <v>819</v>
      </c>
    </row>
    <row r="11340" spans="2:17" ht="20.25" customHeight="1">
      <c r="B11340" s="10" t="str">
        <f t="shared" si="721"/>
        <v>چكمه ايمني نسوز819</v>
      </c>
      <c r="C11340" s="10" t="str">
        <f t="shared" si="722"/>
        <v>چكمه ايمني نسوز1404/09/17819</v>
      </c>
      <c r="D11340" s="10" t="str">
        <f>IFERROR(IF(تحویلی!$E$1="","",IF(NOSA!O11340=تحویلی!$E$1,تحویلی!$E$1&amp;COUNTIF(NOSA!$O$1:O11340,تحویلی!$E$1),"")),"")</f>
        <v/>
      </c>
      <c r="E11340" s="10" t="str">
        <f t="shared" si="723"/>
        <v>11721819</v>
      </c>
      <c r="F11340" s="10" t="str">
        <f>IFERROR(VLOOKUP(I11340,DATABASE!$N:$O,2,FALSE),"")</f>
        <v>چكمه ايمني نسوز</v>
      </c>
      <c r="G11340" s="3" t="s">
        <v>4425</v>
      </c>
      <c r="H11340" s="3">
        <v>11721</v>
      </c>
      <c r="I11340" s="3" t="s">
        <v>1749</v>
      </c>
      <c r="J11340" s="3" t="s">
        <v>4750</v>
      </c>
      <c r="K11340" s="3">
        <v>1</v>
      </c>
      <c r="L11340" s="3" t="s">
        <v>3</v>
      </c>
      <c r="M11340" s="3" t="s">
        <v>19</v>
      </c>
      <c r="N11340" s="3" t="s">
        <v>4759</v>
      </c>
      <c r="O11340" s="3">
        <v>819</v>
      </c>
      <c r="P11340" s="3">
        <v>1</v>
      </c>
      <c r="Q11340" s="10">
        <f t="shared" si="720"/>
        <v>819</v>
      </c>
    </row>
    <row r="11341" spans="2:17" ht="20.25" customHeight="1">
      <c r="B11341" s="10" t="str">
        <f t="shared" si="721"/>
        <v>لباس زير زمستاني- بلوز و شلوار783</v>
      </c>
      <c r="C11341" s="10" t="str">
        <f t="shared" si="722"/>
        <v>لباس زير زمستاني- بلوز و شلوار1404/09/17783</v>
      </c>
      <c r="D11341" s="10" t="str">
        <f>IFERROR(IF(تحویلی!$E$1="","",IF(NOSA!O11341=تحویلی!$E$1,تحویلی!$E$1&amp;COUNTIF(NOSA!$O$1:O11341,تحویلی!$E$1),"")),"")</f>
        <v/>
      </c>
      <c r="E11341" s="10" t="str">
        <f t="shared" si="723"/>
        <v>11722783</v>
      </c>
      <c r="F11341" s="10" t="str">
        <f>IFERROR(VLOOKUP(I11341,DATABASE!$N:$O,2,FALSE),"")</f>
        <v>لباس زير زمستاني- بلوز و شلوار</v>
      </c>
      <c r="G11341" s="3" t="s">
        <v>4425</v>
      </c>
      <c r="H11341" s="3">
        <v>11722</v>
      </c>
      <c r="I11341" s="3" t="s">
        <v>2361</v>
      </c>
      <c r="J11341" s="3" t="s">
        <v>5002</v>
      </c>
      <c r="K11341" s="3">
        <v>1</v>
      </c>
      <c r="L11341" s="3" t="s">
        <v>28</v>
      </c>
      <c r="M11341" s="3" t="s">
        <v>4608</v>
      </c>
      <c r="N11341" s="3" t="s">
        <v>2056</v>
      </c>
      <c r="O11341" s="3">
        <v>783</v>
      </c>
      <c r="P11341" s="3">
        <v>0</v>
      </c>
      <c r="Q11341" s="10">
        <f t="shared" si="720"/>
        <v>783</v>
      </c>
    </row>
    <row r="11342" spans="2:17" ht="20.25" customHeight="1">
      <c r="B11342" s="10" t="str">
        <f t="shared" si="721"/>
        <v>لباس زير زمستاني- بلوز و شلوار848</v>
      </c>
      <c r="C11342" s="10" t="str">
        <f t="shared" si="722"/>
        <v>لباس زير زمستاني- بلوز و شلوار1404/09/17848</v>
      </c>
      <c r="D11342" s="10" t="str">
        <f>IFERROR(IF(تحویلی!$E$1="","",IF(NOSA!O11342=تحویلی!$E$1,تحویلی!$E$1&amp;COUNTIF(NOSA!$O$1:O11342,تحویلی!$E$1),"")),"")</f>
        <v/>
      </c>
      <c r="E11342" s="10" t="str">
        <f t="shared" si="723"/>
        <v>11723848</v>
      </c>
      <c r="F11342" s="10" t="str">
        <f>IFERROR(VLOOKUP(I11342,DATABASE!$N:$O,2,FALSE),"")</f>
        <v>لباس زير زمستاني- بلوز و شلوار</v>
      </c>
      <c r="G11342" s="3" t="s">
        <v>4425</v>
      </c>
      <c r="H11342" s="3">
        <v>11723</v>
      </c>
      <c r="I11342" s="3" t="s">
        <v>2361</v>
      </c>
      <c r="J11342" s="3" t="s">
        <v>5002</v>
      </c>
      <c r="K11342" s="3">
        <v>1</v>
      </c>
      <c r="L11342" s="3" t="s">
        <v>28</v>
      </c>
      <c r="M11342" s="3" t="s">
        <v>4603</v>
      </c>
      <c r="N11342" s="3" t="s">
        <v>4626</v>
      </c>
      <c r="O11342" s="3">
        <v>848</v>
      </c>
      <c r="P11342" s="3">
        <v>0</v>
      </c>
      <c r="Q11342" s="10">
        <f t="shared" si="720"/>
        <v>848</v>
      </c>
    </row>
    <row r="11343" spans="2:17" ht="20.25" customHeight="1">
      <c r="B11343" s="10" t="str">
        <f t="shared" si="721"/>
        <v>لباس كار نسوز(بلوز و شلوار)86</v>
      </c>
      <c r="C11343" s="10" t="str">
        <f t="shared" si="722"/>
        <v>لباس كار نسوز(بلوز و شلوار)1404/09/1786</v>
      </c>
      <c r="D11343" s="10" t="str">
        <f>IFERROR(IF(تحویلی!$E$1="","",IF(NOSA!O11343=تحویلی!$E$1,تحویلی!$E$1&amp;COUNTIF(NOSA!$O$1:O11343,تحویلی!$E$1),"")),"")</f>
        <v/>
      </c>
      <c r="E11343" s="10" t="str">
        <f t="shared" si="723"/>
        <v>1172486</v>
      </c>
      <c r="F11343" s="10" t="str">
        <f>IFERROR(VLOOKUP(I11343,DATABASE!$N:$O,2,FALSE),"")</f>
        <v>لباس كار نسوز(بلوز و شلوار)</v>
      </c>
      <c r="G11343" s="3" t="s">
        <v>4425</v>
      </c>
      <c r="H11343" s="3">
        <v>11724</v>
      </c>
      <c r="I11343" s="3" t="s">
        <v>1766</v>
      </c>
      <c r="J11343" s="3" t="s">
        <v>5114</v>
      </c>
      <c r="K11343" s="3">
        <v>1</v>
      </c>
      <c r="L11343" s="3" t="s">
        <v>28</v>
      </c>
      <c r="M11343" s="3" t="s">
        <v>4608</v>
      </c>
      <c r="N11343" s="3" t="s">
        <v>4777</v>
      </c>
      <c r="O11343" s="3">
        <v>86</v>
      </c>
      <c r="P11343" s="3">
        <v>1</v>
      </c>
      <c r="Q11343" s="10">
        <f t="shared" si="720"/>
        <v>86</v>
      </c>
    </row>
    <row r="11344" spans="2:17" ht="20.25" customHeight="1">
      <c r="B11344" s="10" t="str">
        <f t="shared" si="721"/>
        <v>چكمه ايمني نسوز86</v>
      </c>
      <c r="C11344" s="10" t="str">
        <f t="shared" si="722"/>
        <v>چكمه ايمني نسوز1404/09/1786</v>
      </c>
      <c r="D11344" s="10" t="str">
        <f>IFERROR(IF(تحویلی!$E$1="","",IF(NOSA!O11344=تحویلی!$E$1,تحویلی!$E$1&amp;COUNTIF(NOSA!$O$1:O11344,تحویلی!$E$1),"")),"")</f>
        <v/>
      </c>
      <c r="E11344" s="10" t="str">
        <f t="shared" si="723"/>
        <v>1172486</v>
      </c>
      <c r="F11344" s="10" t="str">
        <f>IFERROR(VLOOKUP(I11344,DATABASE!$N:$O,2,FALSE),"")</f>
        <v>چكمه ايمني نسوز</v>
      </c>
      <c r="G11344" s="3" t="s">
        <v>4425</v>
      </c>
      <c r="H11344" s="3">
        <v>11724</v>
      </c>
      <c r="I11344" s="3" t="s">
        <v>1666</v>
      </c>
      <c r="J11344" s="3" t="s">
        <v>4670</v>
      </c>
      <c r="K11344" s="3">
        <v>1</v>
      </c>
      <c r="L11344" s="3" t="s">
        <v>3</v>
      </c>
      <c r="M11344" s="3" t="s">
        <v>4608</v>
      </c>
      <c r="N11344" s="3" t="s">
        <v>4777</v>
      </c>
      <c r="O11344" s="3">
        <v>86</v>
      </c>
      <c r="P11344" s="3">
        <v>1</v>
      </c>
      <c r="Q11344" s="10">
        <f t="shared" si="720"/>
        <v>86</v>
      </c>
    </row>
    <row r="11345" spans="2:17" ht="20.25" customHeight="1">
      <c r="B11345" s="10" t="str">
        <f t="shared" si="721"/>
        <v>دستكش كف مواد سبك843</v>
      </c>
      <c r="C11345" s="10" t="str">
        <f t="shared" si="722"/>
        <v>دستكش كف مواد سبك1404/09/17843</v>
      </c>
      <c r="D11345" s="10" t="str">
        <f>IFERROR(IF(تحویلی!$E$1="","",IF(NOSA!O11345=تحویلی!$E$1,تحویلی!$E$1&amp;COUNTIF(NOSA!$O$1:O11345,تحویلی!$E$1),"")),"")</f>
        <v/>
      </c>
      <c r="E11345" s="10" t="str">
        <f t="shared" si="723"/>
        <v>11728843</v>
      </c>
      <c r="F11345" s="10" t="str">
        <f>IFERROR(VLOOKUP(I11345,DATABASE!$N:$O,2,FALSE),"")</f>
        <v>دستكش كف مواد سبك</v>
      </c>
      <c r="G11345" s="3" t="s">
        <v>4425</v>
      </c>
      <c r="H11345" s="3">
        <v>11728</v>
      </c>
      <c r="I11345" s="3" t="s">
        <v>1456</v>
      </c>
      <c r="J11345" s="3" t="s">
        <v>4605</v>
      </c>
      <c r="K11345" s="3">
        <v>1</v>
      </c>
      <c r="L11345" s="3" t="s">
        <v>3</v>
      </c>
      <c r="M11345" s="3" t="s">
        <v>4603</v>
      </c>
      <c r="N11345" s="3" t="s">
        <v>5115</v>
      </c>
      <c r="O11345" s="3">
        <v>843</v>
      </c>
      <c r="P11345" s="3">
        <v>1</v>
      </c>
      <c r="Q11345" s="10">
        <f t="shared" si="720"/>
        <v>843</v>
      </c>
    </row>
    <row r="11346" spans="2:17" ht="20.25" customHeight="1">
      <c r="B11346" s="10" t="str">
        <f t="shared" si="721"/>
        <v>دستكش ضد برش سبك460</v>
      </c>
      <c r="C11346" s="10" t="str">
        <f t="shared" si="722"/>
        <v>دستكش ضد برش سبك1404/09/17460</v>
      </c>
      <c r="D11346" s="10" t="str">
        <f>IFERROR(IF(تحویلی!$E$1="","",IF(NOSA!O11346=تحویلی!$E$1,تحویلی!$E$1&amp;COUNTIF(NOSA!$O$1:O11346,تحویلی!$E$1),"")),"")</f>
        <v/>
      </c>
      <c r="E11346" s="10" t="str">
        <f t="shared" si="723"/>
        <v>11734460</v>
      </c>
      <c r="F11346" s="10" t="str">
        <f>IFERROR(VLOOKUP(I11346,DATABASE!$N:$O,2,FALSE),"")</f>
        <v>دستكش ضد برش سبك</v>
      </c>
      <c r="G11346" s="3" t="s">
        <v>4425</v>
      </c>
      <c r="H11346" s="3">
        <v>11734</v>
      </c>
      <c r="I11346" s="3" t="s">
        <v>1442</v>
      </c>
      <c r="J11346" s="3" t="s">
        <v>4602</v>
      </c>
      <c r="K11346" s="3">
        <v>1</v>
      </c>
      <c r="L11346" s="3" t="s">
        <v>3</v>
      </c>
      <c r="M11346" s="3" t="s">
        <v>4603</v>
      </c>
      <c r="N11346" s="3" t="s">
        <v>1302</v>
      </c>
      <c r="O11346" s="3">
        <v>460</v>
      </c>
      <c r="P11346" s="3">
        <v>1</v>
      </c>
      <c r="Q11346" s="10">
        <f t="shared" si="720"/>
        <v>460</v>
      </c>
    </row>
    <row r="11347" spans="2:17" ht="20.25" customHeight="1">
      <c r="B11347" s="10" t="str">
        <f t="shared" si="721"/>
        <v>دستكش ضد برش سبك313</v>
      </c>
      <c r="C11347" s="10" t="str">
        <f t="shared" si="722"/>
        <v>دستكش ضد برش سبك1404/09/17313</v>
      </c>
      <c r="D11347" s="10" t="str">
        <f>IFERROR(IF(تحویلی!$E$1="","",IF(NOSA!O11347=تحویلی!$E$1,تحویلی!$E$1&amp;COUNTIF(NOSA!$O$1:O11347,تحویلی!$E$1),"")),"")</f>
        <v/>
      </c>
      <c r="E11347" s="10" t="str">
        <f t="shared" si="723"/>
        <v>11736313</v>
      </c>
      <c r="F11347" s="10" t="str">
        <f>IFERROR(VLOOKUP(I11347,DATABASE!$N:$O,2,FALSE),"")</f>
        <v>دستكش ضد برش سبك</v>
      </c>
      <c r="G11347" s="3" t="s">
        <v>4425</v>
      </c>
      <c r="H11347" s="3">
        <v>11736</v>
      </c>
      <c r="I11347" s="3" t="s">
        <v>1442</v>
      </c>
      <c r="J11347" s="3" t="s">
        <v>4602</v>
      </c>
      <c r="K11347" s="3">
        <v>1</v>
      </c>
      <c r="L11347" s="3" t="s">
        <v>3</v>
      </c>
      <c r="M11347" s="3" t="s">
        <v>4623</v>
      </c>
      <c r="N11347" s="3" t="s">
        <v>4649</v>
      </c>
      <c r="O11347" s="3">
        <v>313</v>
      </c>
      <c r="P11347" s="3">
        <v>1</v>
      </c>
      <c r="Q11347" s="10">
        <f t="shared" si="720"/>
        <v>313</v>
      </c>
    </row>
    <row r="11348" spans="2:17" ht="20.25" customHeight="1">
      <c r="B11348" s="10" t="str">
        <f t="shared" si="721"/>
        <v>دستكش ضد برش سبك694</v>
      </c>
      <c r="C11348" s="10" t="str">
        <f t="shared" si="722"/>
        <v>دستكش ضد برش سبك1404/09/17694</v>
      </c>
      <c r="D11348" s="10" t="str">
        <f>IFERROR(IF(تحویلی!$E$1="","",IF(NOSA!O11348=تحویلی!$E$1,تحویلی!$E$1&amp;COUNTIF(NOSA!$O$1:O11348,تحویلی!$E$1),"")),"")</f>
        <v/>
      </c>
      <c r="E11348" s="10" t="str">
        <f t="shared" si="723"/>
        <v>11740694</v>
      </c>
      <c r="F11348" s="10" t="str">
        <f>IFERROR(VLOOKUP(I11348,DATABASE!$N:$O,2,FALSE),"")</f>
        <v>دستكش ضد برش سبك</v>
      </c>
      <c r="G11348" s="3" t="s">
        <v>4425</v>
      </c>
      <c r="H11348" s="3">
        <v>11740</v>
      </c>
      <c r="I11348" s="3" t="s">
        <v>1442</v>
      </c>
      <c r="J11348" s="3" t="s">
        <v>4602</v>
      </c>
      <c r="K11348" s="3">
        <v>1</v>
      </c>
      <c r="L11348" s="3" t="s">
        <v>3</v>
      </c>
      <c r="M11348" s="3" t="s">
        <v>4603</v>
      </c>
      <c r="N11348" s="3" t="s">
        <v>4672</v>
      </c>
      <c r="O11348" s="3">
        <v>694</v>
      </c>
      <c r="P11348" s="3">
        <v>1</v>
      </c>
      <c r="Q11348" s="10">
        <f t="shared" si="720"/>
        <v>694</v>
      </c>
    </row>
    <row r="11349" spans="2:17" ht="20.25" customHeight="1">
      <c r="B11349" s="10" t="str">
        <f t="shared" si="721"/>
        <v>دستكش ضد برش سبك717</v>
      </c>
      <c r="C11349" s="10" t="str">
        <f t="shared" si="722"/>
        <v>دستكش ضد برش سبك1404/09/18717</v>
      </c>
      <c r="D11349" s="10" t="str">
        <f>IFERROR(IF(تحویلی!$E$1="","",IF(NOSA!O11349=تحویلی!$E$1,تحویلی!$E$1&amp;COUNTIF(NOSA!$O$1:O11349,تحویلی!$E$1),"")),"")</f>
        <v/>
      </c>
      <c r="E11349" s="10" t="str">
        <f t="shared" si="723"/>
        <v>11742717</v>
      </c>
      <c r="F11349" s="10" t="str">
        <f>IFERROR(VLOOKUP(I11349,DATABASE!$N:$O,2,FALSE),"")</f>
        <v>دستكش ضد برش سبك</v>
      </c>
      <c r="G11349" s="3" t="s">
        <v>4426</v>
      </c>
      <c r="H11349" s="3">
        <v>11742</v>
      </c>
      <c r="I11349" s="3" t="s">
        <v>1442</v>
      </c>
      <c r="J11349" s="3" t="s">
        <v>4602</v>
      </c>
      <c r="K11349" s="3">
        <v>1</v>
      </c>
      <c r="L11349" s="3" t="s">
        <v>3</v>
      </c>
      <c r="M11349" s="3" t="s">
        <v>4603</v>
      </c>
      <c r="N11349" s="3" t="s">
        <v>4757</v>
      </c>
      <c r="O11349" s="3">
        <v>717</v>
      </c>
      <c r="P11349" s="3">
        <v>1</v>
      </c>
      <c r="Q11349" s="10">
        <f t="shared" si="720"/>
        <v>717</v>
      </c>
    </row>
    <row r="11350" spans="2:17" ht="20.25" customHeight="1">
      <c r="B11350" s="10" t="str">
        <f t="shared" si="721"/>
        <v>دستكش ضد برش سبك866</v>
      </c>
      <c r="C11350" s="10" t="str">
        <f t="shared" si="722"/>
        <v>دستكش ضد برش سبك1404/09/18866</v>
      </c>
      <c r="D11350" s="10" t="str">
        <f>IFERROR(IF(تحویلی!$E$1="","",IF(NOSA!O11350=تحویلی!$E$1,تحویلی!$E$1&amp;COUNTIF(NOSA!$O$1:O11350,تحویلی!$E$1),"")),"")</f>
        <v/>
      </c>
      <c r="E11350" s="10" t="str">
        <f t="shared" si="723"/>
        <v>11742866</v>
      </c>
      <c r="F11350" s="10" t="str">
        <f>IFERROR(VLOOKUP(I11350,DATABASE!$N:$O,2,FALSE),"")</f>
        <v>دستكش ضد برش سبك</v>
      </c>
      <c r="G11350" s="3" t="s">
        <v>4426</v>
      </c>
      <c r="H11350" s="3">
        <v>11742</v>
      </c>
      <c r="I11350" s="3" t="s">
        <v>1442</v>
      </c>
      <c r="J11350" s="3" t="s">
        <v>4602</v>
      </c>
      <c r="K11350" s="3">
        <v>1</v>
      </c>
      <c r="L11350" s="3" t="s">
        <v>3</v>
      </c>
      <c r="M11350" s="3" t="s">
        <v>4603</v>
      </c>
      <c r="N11350" s="3" t="s">
        <v>4788</v>
      </c>
      <c r="O11350" s="3">
        <v>866</v>
      </c>
      <c r="P11350" s="3">
        <v>1</v>
      </c>
      <c r="Q11350" s="10">
        <f t="shared" si="720"/>
        <v>866</v>
      </c>
    </row>
    <row r="11351" spans="2:17" ht="20.25" customHeight="1">
      <c r="B11351" s="10" t="str">
        <f t="shared" si="721"/>
        <v>دستكش كف مواد سبك827</v>
      </c>
      <c r="C11351" s="10" t="str">
        <f t="shared" si="722"/>
        <v>دستكش كف مواد سبك1404/09/18827</v>
      </c>
      <c r="D11351" s="10" t="str">
        <f>IFERROR(IF(تحویلی!$E$1="","",IF(NOSA!O11351=تحویلی!$E$1,تحویلی!$E$1&amp;COUNTIF(NOSA!$O$1:O11351,تحویلی!$E$1),"")),"")</f>
        <v/>
      </c>
      <c r="E11351" s="10" t="str">
        <f t="shared" si="723"/>
        <v>11744827</v>
      </c>
      <c r="F11351" s="10" t="str">
        <f>IFERROR(VLOOKUP(I11351,DATABASE!$N:$O,2,FALSE),"")</f>
        <v>دستكش كف مواد سبك</v>
      </c>
      <c r="G11351" s="3" t="s">
        <v>4426</v>
      </c>
      <c r="H11351" s="3">
        <v>11744</v>
      </c>
      <c r="I11351" s="3" t="s">
        <v>1456</v>
      </c>
      <c r="J11351" s="3" t="s">
        <v>4605</v>
      </c>
      <c r="K11351" s="3">
        <v>1</v>
      </c>
      <c r="L11351" s="3" t="s">
        <v>3</v>
      </c>
      <c r="M11351" s="3" t="s">
        <v>4603</v>
      </c>
      <c r="N11351" s="3" t="s">
        <v>4798</v>
      </c>
      <c r="O11351" s="3">
        <v>827</v>
      </c>
      <c r="P11351" s="3">
        <v>1</v>
      </c>
      <c r="Q11351" s="10">
        <f t="shared" si="720"/>
        <v>827</v>
      </c>
    </row>
    <row r="11352" spans="2:17" ht="20.25" customHeight="1">
      <c r="B11352" s="10" t="str">
        <f t="shared" si="721"/>
        <v>هدگير نقاب959</v>
      </c>
      <c r="C11352" s="10" t="str">
        <f t="shared" si="722"/>
        <v>هدگير نقاب1404/09/18959</v>
      </c>
      <c r="D11352" s="10" t="str">
        <f>IFERROR(IF(تحویلی!$E$1="","",IF(NOSA!O11352=تحویلی!$E$1,تحویلی!$E$1&amp;COUNTIF(NOSA!$O$1:O11352,تحویلی!$E$1),"")),"")</f>
        <v/>
      </c>
      <c r="E11352" s="10" t="str">
        <f t="shared" si="723"/>
        <v>11754959</v>
      </c>
      <c r="F11352" s="10" t="str">
        <f>IFERROR(VLOOKUP(I11352,DATABASE!$N:$O,2,FALSE),"")</f>
        <v>هدگير نقاب</v>
      </c>
      <c r="G11352" s="3" t="s">
        <v>4426</v>
      </c>
      <c r="H11352" s="3">
        <v>11754</v>
      </c>
      <c r="I11352" s="3" t="s">
        <v>1468</v>
      </c>
      <c r="J11352" s="3" t="s">
        <v>4728</v>
      </c>
      <c r="K11352" s="3">
        <v>1</v>
      </c>
      <c r="L11352" s="3" t="s">
        <v>8</v>
      </c>
      <c r="M11352" s="3" t="s">
        <v>43</v>
      </c>
      <c r="N11352" s="3" t="s">
        <v>4987</v>
      </c>
      <c r="O11352" s="3">
        <v>959</v>
      </c>
      <c r="P11352" s="3">
        <v>0</v>
      </c>
      <c r="Q11352" s="10">
        <f t="shared" si="720"/>
        <v>959</v>
      </c>
    </row>
    <row r="11353" spans="2:17" ht="20.25" customHeight="1">
      <c r="B11353" s="10" t="str">
        <f t="shared" si="721"/>
        <v>نقاب روشن محافظ صورت959</v>
      </c>
      <c r="C11353" s="10" t="str">
        <f t="shared" si="722"/>
        <v>نقاب روشن محافظ صورت1404/09/18959</v>
      </c>
      <c r="D11353" s="10" t="str">
        <f>IFERROR(IF(تحویلی!$E$1="","",IF(NOSA!O11353=تحویلی!$E$1,تحویلی!$E$1&amp;COUNTIF(NOSA!$O$1:O11353,تحویلی!$E$1),"")),"")</f>
        <v/>
      </c>
      <c r="E11353" s="10" t="str">
        <f t="shared" si="723"/>
        <v>11754959</v>
      </c>
      <c r="F11353" s="10" t="str">
        <f>IFERROR(VLOOKUP(I11353,DATABASE!$N:$O,2,FALSE),"")</f>
        <v>نقاب روشن محافظ صورت</v>
      </c>
      <c r="G11353" s="3" t="s">
        <v>4426</v>
      </c>
      <c r="H11353" s="3">
        <v>11754</v>
      </c>
      <c r="I11353" s="3" t="s">
        <v>2331</v>
      </c>
      <c r="J11353" s="3" t="s">
        <v>2332</v>
      </c>
      <c r="K11353" s="3">
        <v>1</v>
      </c>
      <c r="L11353" s="3" t="s">
        <v>8</v>
      </c>
      <c r="M11353" s="3" t="s">
        <v>43</v>
      </c>
      <c r="N11353" s="3" t="s">
        <v>4987</v>
      </c>
      <c r="O11353" s="3">
        <v>959</v>
      </c>
      <c r="P11353" s="3">
        <v>0</v>
      </c>
      <c r="Q11353" s="10">
        <f t="shared" si="720"/>
        <v>959</v>
      </c>
    </row>
    <row r="11354" spans="2:17" ht="20.25" customHeight="1">
      <c r="B11354" s="10" t="str">
        <f t="shared" si="721"/>
        <v>دستكش ضد برش سبك938</v>
      </c>
      <c r="C11354" s="10" t="str">
        <f t="shared" si="722"/>
        <v>دستكش ضد برش سبك1404/09/18938</v>
      </c>
      <c r="D11354" s="10" t="str">
        <f>IFERROR(IF(تحویلی!$E$1="","",IF(NOSA!O11354=تحویلی!$E$1,تحویلی!$E$1&amp;COUNTIF(NOSA!$O$1:O11354,تحویلی!$E$1),"")),"")</f>
        <v/>
      </c>
      <c r="E11354" s="10" t="str">
        <f t="shared" si="723"/>
        <v>11763938</v>
      </c>
      <c r="F11354" s="10" t="str">
        <f>IFERROR(VLOOKUP(I11354,DATABASE!$N:$O,2,FALSE),"")</f>
        <v>دستكش ضد برش سبك</v>
      </c>
      <c r="G11354" s="3" t="s">
        <v>4426</v>
      </c>
      <c r="H11354" s="3">
        <v>11763</v>
      </c>
      <c r="I11354" s="3" t="s">
        <v>1442</v>
      </c>
      <c r="J11354" s="3" t="s">
        <v>4602</v>
      </c>
      <c r="K11354" s="3">
        <v>1</v>
      </c>
      <c r="L11354" s="3" t="s">
        <v>3</v>
      </c>
      <c r="M11354" s="3" t="s">
        <v>4603</v>
      </c>
      <c r="N11354" s="3" t="s">
        <v>4631</v>
      </c>
      <c r="O11354" s="3">
        <v>938</v>
      </c>
      <c r="P11354" s="3">
        <v>1</v>
      </c>
      <c r="Q11354" s="10">
        <f t="shared" si="720"/>
        <v>938</v>
      </c>
    </row>
    <row r="11355" spans="2:17" ht="20.25" customHeight="1">
      <c r="B11355" s="10" t="str">
        <f t="shared" si="721"/>
        <v>لباس كار ديرسوز(بلوز) 845</v>
      </c>
      <c r="C11355" s="10" t="str">
        <f t="shared" si="722"/>
        <v>لباس كار ديرسوز(بلوز) 1404/09/18845</v>
      </c>
      <c r="D11355" s="10" t="str">
        <f>IFERROR(IF(تحویلی!$E$1="","",IF(NOSA!O11355=تحویلی!$E$1,تحویلی!$E$1&amp;COUNTIF(NOSA!$O$1:O11355,تحویلی!$E$1),"")),"")</f>
        <v/>
      </c>
      <c r="E11355" s="10" t="str">
        <f t="shared" si="723"/>
        <v>11772845</v>
      </c>
      <c r="F11355" s="10" t="str">
        <f>IFERROR(VLOOKUP(I11355,DATABASE!$N:$O,2,FALSE),"")</f>
        <v xml:space="preserve">لباس كار ديرسوز(بلوز) </v>
      </c>
      <c r="G11355" s="3" t="s">
        <v>4426</v>
      </c>
      <c r="H11355" s="3">
        <v>11772</v>
      </c>
      <c r="I11355" s="3" t="s">
        <v>1703</v>
      </c>
      <c r="J11355" s="3" t="s">
        <v>4733</v>
      </c>
      <c r="K11355" s="3">
        <v>1</v>
      </c>
      <c r="L11355" s="3" t="s">
        <v>8</v>
      </c>
      <c r="M11355" s="3" t="s">
        <v>4603</v>
      </c>
      <c r="N11355" s="3" t="s">
        <v>4658</v>
      </c>
      <c r="O11355" s="3">
        <v>845</v>
      </c>
      <c r="P11355" s="3">
        <v>1</v>
      </c>
      <c r="Q11355" s="10">
        <f t="shared" si="720"/>
        <v>845</v>
      </c>
    </row>
    <row r="11356" spans="2:17" ht="20.25" customHeight="1">
      <c r="B11356" s="10" t="str">
        <f t="shared" si="721"/>
        <v>هدگير نقاب847</v>
      </c>
      <c r="C11356" s="10" t="str">
        <f t="shared" si="722"/>
        <v>هدگير نقاب1404/09/18847</v>
      </c>
      <c r="D11356" s="10" t="str">
        <f>IFERROR(IF(تحویلی!$E$1="","",IF(NOSA!O11356=تحویلی!$E$1,تحویلی!$E$1&amp;COUNTIF(NOSA!$O$1:O11356,تحویلی!$E$1),"")),"")</f>
        <v/>
      </c>
      <c r="E11356" s="10" t="str">
        <f t="shared" si="723"/>
        <v>11778847</v>
      </c>
      <c r="F11356" s="10" t="str">
        <f>IFERROR(VLOOKUP(I11356,DATABASE!$N:$O,2,FALSE),"")</f>
        <v>هدگير نقاب</v>
      </c>
      <c r="G11356" s="3" t="s">
        <v>4426</v>
      </c>
      <c r="H11356" s="3">
        <v>11778</v>
      </c>
      <c r="I11356" s="3" t="s">
        <v>1468</v>
      </c>
      <c r="J11356" s="3" t="s">
        <v>4728</v>
      </c>
      <c r="K11356" s="3">
        <v>1</v>
      </c>
      <c r="L11356" s="3" t="s">
        <v>8</v>
      </c>
      <c r="M11356" s="3" t="s">
        <v>4608</v>
      </c>
      <c r="N11356" s="3" t="s">
        <v>4061</v>
      </c>
      <c r="O11356" s="3">
        <v>847</v>
      </c>
      <c r="P11356" s="3">
        <v>1</v>
      </c>
      <c r="Q11356" s="10">
        <f t="shared" si="720"/>
        <v>847</v>
      </c>
    </row>
    <row r="11357" spans="2:17" ht="20.25" customHeight="1">
      <c r="B11357" s="10" t="str">
        <f t="shared" si="721"/>
        <v>دستكش ضد برش سبك847</v>
      </c>
      <c r="C11357" s="10" t="str">
        <f t="shared" si="722"/>
        <v>دستكش ضد برش سبك1404/09/18847</v>
      </c>
      <c r="D11357" s="10" t="str">
        <f>IFERROR(IF(تحویلی!$E$1="","",IF(NOSA!O11357=تحویلی!$E$1,تحویلی!$E$1&amp;COUNTIF(NOSA!$O$1:O11357,تحویلی!$E$1),"")),"")</f>
        <v/>
      </c>
      <c r="E11357" s="10" t="str">
        <f t="shared" si="723"/>
        <v>11778847</v>
      </c>
      <c r="F11357" s="10" t="str">
        <f>IFERROR(VLOOKUP(I11357,DATABASE!$N:$O,2,FALSE),"")</f>
        <v>دستكش ضد برش سبك</v>
      </c>
      <c r="G11357" s="3" t="s">
        <v>4426</v>
      </c>
      <c r="H11357" s="3">
        <v>11778</v>
      </c>
      <c r="I11357" s="3" t="s">
        <v>1442</v>
      </c>
      <c r="J11357" s="3" t="s">
        <v>4602</v>
      </c>
      <c r="K11357" s="3">
        <v>1</v>
      </c>
      <c r="L11357" s="3" t="s">
        <v>3</v>
      </c>
      <c r="M11357" s="3" t="s">
        <v>4608</v>
      </c>
      <c r="N11357" s="3" t="s">
        <v>4061</v>
      </c>
      <c r="O11357" s="3">
        <v>847</v>
      </c>
      <c r="P11357" s="3">
        <v>1</v>
      </c>
      <c r="Q11357" s="10">
        <f t="shared" si="720"/>
        <v>847</v>
      </c>
    </row>
    <row r="11358" spans="2:17" ht="20.25" customHeight="1">
      <c r="B11358" s="10" t="str">
        <f t="shared" si="721"/>
        <v>لباس زير زمستاني- بلوز و شلوار866</v>
      </c>
      <c r="C11358" s="10" t="str">
        <f t="shared" si="722"/>
        <v>لباس زير زمستاني- بلوز و شلوار1404/09/18866</v>
      </c>
      <c r="D11358" s="10" t="str">
        <f>IFERROR(IF(تحویلی!$E$1="","",IF(NOSA!O11358=تحویلی!$E$1,تحویلی!$E$1&amp;COUNTIF(NOSA!$O$1:O11358,تحویلی!$E$1),"")),"")</f>
        <v/>
      </c>
      <c r="E11358" s="10" t="str">
        <f t="shared" si="723"/>
        <v>11779866</v>
      </c>
      <c r="F11358" s="10" t="str">
        <f>IFERROR(VLOOKUP(I11358,DATABASE!$N:$O,2,FALSE),"")</f>
        <v>لباس زير زمستاني- بلوز و شلوار</v>
      </c>
      <c r="G11358" s="3" t="s">
        <v>4426</v>
      </c>
      <c r="H11358" s="3">
        <v>11779</v>
      </c>
      <c r="I11358" s="3" t="s">
        <v>2361</v>
      </c>
      <c r="J11358" s="3" t="s">
        <v>5002</v>
      </c>
      <c r="K11358" s="3">
        <v>1</v>
      </c>
      <c r="L11358" s="3" t="s">
        <v>28</v>
      </c>
      <c r="M11358" s="3" t="s">
        <v>4603</v>
      </c>
      <c r="N11358" s="3" t="s">
        <v>4788</v>
      </c>
      <c r="O11358" s="3">
        <v>866</v>
      </c>
      <c r="P11358" s="3">
        <v>0</v>
      </c>
      <c r="Q11358" s="10">
        <f t="shared" si="720"/>
        <v>866</v>
      </c>
    </row>
    <row r="11359" spans="2:17" ht="20.25" customHeight="1">
      <c r="B11359" s="10" t="str">
        <f t="shared" si="721"/>
        <v>دستكش كف مواد سبك953</v>
      </c>
      <c r="C11359" s="10" t="str">
        <f t="shared" si="722"/>
        <v>دستكش كف مواد سبك1404/09/18953</v>
      </c>
      <c r="D11359" s="10" t="str">
        <f>IFERROR(IF(تحویلی!$E$1="","",IF(NOSA!O11359=تحویلی!$E$1,تحویلی!$E$1&amp;COUNTIF(NOSA!$O$1:O11359,تحویلی!$E$1),"")),"")</f>
        <v/>
      </c>
      <c r="E11359" s="10" t="str">
        <f t="shared" si="723"/>
        <v>11780953</v>
      </c>
      <c r="F11359" s="10" t="str">
        <f>IFERROR(VLOOKUP(I11359,DATABASE!$N:$O,2,FALSE),"")</f>
        <v>دستكش كف مواد سبك</v>
      </c>
      <c r="G11359" s="3" t="s">
        <v>4426</v>
      </c>
      <c r="H11359" s="3">
        <v>11780</v>
      </c>
      <c r="I11359" s="3" t="s">
        <v>1456</v>
      </c>
      <c r="J11359" s="3" t="s">
        <v>4605</v>
      </c>
      <c r="K11359" s="3">
        <v>1</v>
      </c>
      <c r="L11359" s="3" t="s">
        <v>3</v>
      </c>
      <c r="M11359" s="3" t="s">
        <v>4603</v>
      </c>
      <c r="N11359" s="3" t="s">
        <v>4663</v>
      </c>
      <c r="O11359" s="3">
        <v>953</v>
      </c>
      <c r="P11359" s="3">
        <v>1</v>
      </c>
      <c r="Q11359" s="10">
        <f t="shared" si="720"/>
        <v>953</v>
      </c>
    </row>
    <row r="11360" spans="2:17" ht="20.25" customHeight="1">
      <c r="B11360" s="10" t="str">
        <f t="shared" si="721"/>
        <v>791</v>
      </c>
      <c r="C11360" s="10" t="str">
        <f t="shared" si="722"/>
        <v>1404/09/19791</v>
      </c>
      <c r="D11360" s="10" t="str">
        <f>IFERROR(IF(تحویلی!$E$1="","",IF(NOSA!O11360=تحویلی!$E$1,تحویلی!$E$1&amp;COUNTIF(NOSA!$O$1:O11360,تحویلی!$E$1),"")),"")</f>
        <v/>
      </c>
      <c r="E11360" s="10" t="str">
        <f t="shared" si="723"/>
        <v>11792791</v>
      </c>
      <c r="F11360" s="10" t="str">
        <f>IFERROR(VLOOKUP(I11360,DATABASE!$N:$O,2,FALSE),"")</f>
        <v/>
      </c>
      <c r="G11360" s="3" t="s">
        <v>4427</v>
      </c>
      <c r="H11360" s="3">
        <v>11792</v>
      </c>
      <c r="I11360" s="3" t="s">
        <v>3559</v>
      </c>
      <c r="J11360" s="3" t="s">
        <v>4625</v>
      </c>
      <c r="K11360" s="3">
        <v>1</v>
      </c>
      <c r="L11360" s="3" t="s">
        <v>8</v>
      </c>
      <c r="M11360" s="3" t="s">
        <v>4623</v>
      </c>
      <c r="N11360" s="3" t="s">
        <v>5116</v>
      </c>
      <c r="O11360" s="3">
        <v>791</v>
      </c>
      <c r="P11360" s="3">
        <v>1</v>
      </c>
      <c r="Q11360" s="10">
        <f t="shared" si="720"/>
        <v>791</v>
      </c>
    </row>
    <row r="11361" spans="2:17" ht="20.25" customHeight="1">
      <c r="B11361" s="10" t="str">
        <f t="shared" si="721"/>
        <v>دستكش ضد برش سبك862</v>
      </c>
      <c r="C11361" s="10" t="str">
        <f t="shared" si="722"/>
        <v>دستكش ضد برش سبك1404/09/19862</v>
      </c>
      <c r="D11361" s="10" t="str">
        <f>IFERROR(IF(تحویلی!$E$1="","",IF(NOSA!O11361=تحویلی!$E$1,تحویلی!$E$1&amp;COUNTIF(NOSA!$O$1:O11361,تحویلی!$E$1),"")),"")</f>
        <v/>
      </c>
      <c r="E11361" s="10" t="str">
        <f t="shared" si="723"/>
        <v>11797862</v>
      </c>
      <c r="F11361" s="10" t="str">
        <f>IFERROR(VLOOKUP(I11361,DATABASE!$N:$O,2,FALSE),"")</f>
        <v>دستكش ضد برش سبك</v>
      </c>
      <c r="G11361" s="3" t="s">
        <v>4427</v>
      </c>
      <c r="H11361" s="3">
        <v>11797</v>
      </c>
      <c r="I11361" s="3" t="s">
        <v>1442</v>
      </c>
      <c r="J11361" s="3" t="s">
        <v>4602</v>
      </c>
      <c r="K11361" s="3">
        <v>1</v>
      </c>
      <c r="L11361" s="3" t="s">
        <v>3</v>
      </c>
      <c r="M11361" s="3" t="s">
        <v>4603</v>
      </c>
      <c r="N11361" s="3" t="s">
        <v>3192</v>
      </c>
      <c r="O11361" s="3">
        <v>862</v>
      </c>
      <c r="P11361" s="3">
        <v>1</v>
      </c>
      <c r="Q11361" s="10">
        <f t="shared" si="720"/>
        <v>862</v>
      </c>
    </row>
    <row r="11362" spans="2:17" ht="20.25" customHeight="1">
      <c r="B11362" s="10" t="str">
        <f t="shared" si="721"/>
        <v>دستكش كف مواد سبك944</v>
      </c>
      <c r="C11362" s="10" t="str">
        <f t="shared" si="722"/>
        <v>دستكش كف مواد سبك1404/09/19944</v>
      </c>
      <c r="D11362" s="10" t="str">
        <f>IFERROR(IF(تحویلی!$E$1="","",IF(NOSA!O11362=تحویلی!$E$1,تحویلی!$E$1&amp;COUNTIF(NOSA!$O$1:O11362,تحویلی!$E$1),"")),"")</f>
        <v/>
      </c>
      <c r="E11362" s="10" t="str">
        <f t="shared" si="723"/>
        <v>11799944</v>
      </c>
      <c r="F11362" s="10" t="str">
        <f>IFERROR(VLOOKUP(I11362,DATABASE!$N:$O,2,FALSE),"")</f>
        <v>دستكش كف مواد سبك</v>
      </c>
      <c r="G11362" s="3" t="s">
        <v>4427</v>
      </c>
      <c r="H11362" s="3">
        <v>11799</v>
      </c>
      <c r="I11362" s="3" t="s">
        <v>1456</v>
      </c>
      <c r="J11362" s="3" t="s">
        <v>4605</v>
      </c>
      <c r="K11362" s="3">
        <v>1</v>
      </c>
      <c r="L11362" s="3" t="s">
        <v>3</v>
      </c>
      <c r="M11362" s="3" t="s">
        <v>4603</v>
      </c>
      <c r="N11362" s="3" t="s">
        <v>4035</v>
      </c>
      <c r="O11362" s="3">
        <v>944</v>
      </c>
      <c r="P11362" s="3">
        <v>1</v>
      </c>
      <c r="Q11362" s="10">
        <f t="shared" si="720"/>
        <v>944</v>
      </c>
    </row>
    <row r="11363" spans="2:17" ht="20.25" customHeight="1">
      <c r="B11363" s="10" t="str">
        <f t="shared" si="721"/>
        <v>هدگير نقاب717</v>
      </c>
      <c r="C11363" s="10" t="str">
        <f t="shared" si="722"/>
        <v>هدگير نقاب1404/09/19717</v>
      </c>
      <c r="D11363" s="10" t="str">
        <f>IFERROR(IF(تحویلی!$E$1="","",IF(NOSA!O11363=تحویلی!$E$1,تحویلی!$E$1&amp;COUNTIF(NOSA!$O$1:O11363,تحویلی!$E$1),"")),"")</f>
        <v/>
      </c>
      <c r="E11363" s="10" t="str">
        <f t="shared" si="723"/>
        <v>11805717</v>
      </c>
      <c r="F11363" s="10" t="str">
        <f>IFERROR(VLOOKUP(I11363,DATABASE!$N:$O,2,FALSE),"")</f>
        <v>هدگير نقاب</v>
      </c>
      <c r="G11363" s="3" t="s">
        <v>4427</v>
      </c>
      <c r="H11363" s="3">
        <v>11805</v>
      </c>
      <c r="I11363" s="3" t="s">
        <v>1468</v>
      </c>
      <c r="J11363" s="3" t="s">
        <v>4728</v>
      </c>
      <c r="K11363" s="3">
        <v>1</v>
      </c>
      <c r="L11363" s="3" t="s">
        <v>8</v>
      </c>
      <c r="M11363" s="3" t="s">
        <v>4603</v>
      </c>
      <c r="N11363" s="3" t="s">
        <v>4685</v>
      </c>
      <c r="O11363" s="3">
        <v>717</v>
      </c>
      <c r="P11363" s="3">
        <v>1</v>
      </c>
      <c r="Q11363" s="10">
        <f t="shared" si="720"/>
        <v>717</v>
      </c>
    </row>
    <row r="11364" spans="2:17" ht="20.25" customHeight="1">
      <c r="B11364" s="10" t="str">
        <f t="shared" si="721"/>
        <v>ماسك بهداشتي يكبار مصرف741</v>
      </c>
      <c r="C11364" s="10" t="str">
        <f t="shared" si="722"/>
        <v>ماسك بهداشتي يكبار مصرف1404/09/19741</v>
      </c>
      <c r="D11364" s="10" t="str">
        <f>IFERROR(IF(تحویلی!$E$1="","",IF(NOSA!O11364=تحویلی!$E$1,تحویلی!$E$1&amp;COUNTIF(NOSA!$O$1:O11364,تحویلی!$E$1),"")),"")</f>
        <v/>
      </c>
      <c r="E11364" s="10" t="str">
        <f t="shared" si="723"/>
        <v>11820741</v>
      </c>
      <c r="F11364" s="10" t="str">
        <f>IFERROR(VLOOKUP(I11364,DATABASE!$N:$O,2,FALSE),"")</f>
        <v>ماسك بهداشتي يكبار مصرف</v>
      </c>
      <c r="G11364" s="3" t="s">
        <v>4427</v>
      </c>
      <c r="H11364" s="3">
        <v>11820</v>
      </c>
      <c r="I11364" s="3" t="s">
        <v>1761</v>
      </c>
      <c r="J11364" s="3" t="s">
        <v>4861</v>
      </c>
      <c r="K11364" s="3">
        <v>200</v>
      </c>
      <c r="L11364" s="3" t="s">
        <v>8</v>
      </c>
      <c r="M11364" s="3" t="s">
        <v>63</v>
      </c>
      <c r="N11364" s="3" t="s">
        <v>3324</v>
      </c>
      <c r="O11364" s="3">
        <v>741</v>
      </c>
      <c r="P11364" s="3">
        <v>0</v>
      </c>
      <c r="Q11364" s="10">
        <f t="shared" ref="Q11364:Q11427" si="724">VALUE(O11364)</f>
        <v>741</v>
      </c>
    </row>
    <row r="11365" spans="2:17" ht="20.25" customHeight="1">
      <c r="B11365" s="10" t="str">
        <f t="shared" si="721"/>
        <v>دستكش كف مواد سبك672</v>
      </c>
      <c r="C11365" s="10" t="str">
        <f t="shared" si="722"/>
        <v>دستكش كف مواد سبك1404/09/19672</v>
      </c>
      <c r="D11365" s="10" t="str">
        <f>IFERROR(IF(تحویلی!$E$1="","",IF(NOSA!O11365=تحویلی!$E$1,تحویلی!$E$1&amp;COUNTIF(NOSA!$O$1:O11365,تحویلی!$E$1),"")),"")</f>
        <v/>
      </c>
      <c r="E11365" s="10" t="str">
        <f t="shared" si="723"/>
        <v>11824672</v>
      </c>
      <c r="F11365" s="10" t="str">
        <f>IFERROR(VLOOKUP(I11365,DATABASE!$N:$O,2,FALSE),"")</f>
        <v>دستكش كف مواد سبك</v>
      </c>
      <c r="G11365" s="3" t="s">
        <v>4427</v>
      </c>
      <c r="H11365" s="3">
        <v>11824</v>
      </c>
      <c r="I11365" s="3" t="s">
        <v>1456</v>
      </c>
      <c r="J11365" s="3" t="s">
        <v>4605</v>
      </c>
      <c r="K11365" s="3">
        <v>1</v>
      </c>
      <c r="L11365" s="3" t="s">
        <v>3</v>
      </c>
      <c r="M11365" s="3" t="s">
        <v>4603</v>
      </c>
      <c r="N11365" s="3" t="s">
        <v>4716</v>
      </c>
      <c r="O11365" s="3">
        <v>672</v>
      </c>
      <c r="P11365" s="3">
        <v>1</v>
      </c>
      <c r="Q11365" s="10">
        <f t="shared" si="724"/>
        <v>672</v>
      </c>
    </row>
    <row r="11366" spans="2:17" ht="20.25" customHeight="1">
      <c r="B11366" s="10" t="str">
        <f t="shared" si="721"/>
        <v>دستكش ساق بلند نسوز149</v>
      </c>
      <c r="C11366" s="10" t="str">
        <f t="shared" si="722"/>
        <v>دستكش ساق بلند نسوز1404/09/19149</v>
      </c>
      <c r="D11366" s="10" t="str">
        <f>IFERROR(IF(تحویلی!$E$1="","",IF(NOSA!O11366=تحویلی!$E$1,تحویلی!$E$1&amp;COUNTIF(NOSA!$O$1:O11366,تحویلی!$E$1),"")),"")</f>
        <v/>
      </c>
      <c r="E11366" s="10" t="str">
        <f t="shared" si="723"/>
        <v>11826149</v>
      </c>
      <c r="F11366" s="10" t="str">
        <f>IFERROR(VLOOKUP(I11366,DATABASE!$N:$O,2,FALSE),"")</f>
        <v>دستكش ساق بلند نسوز</v>
      </c>
      <c r="G11366" s="3" t="s">
        <v>4427</v>
      </c>
      <c r="H11366" s="3">
        <v>11826</v>
      </c>
      <c r="I11366" s="3" t="s">
        <v>1461</v>
      </c>
      <c r="J11366" s="3" t="s">
        <v>4643</v>
      </c>
      <c r="K11366" s="3">
        <v>1</v>
      </c>
      <c r="L11366" s="3" t="s">
        <v>3</v>
      </c>
      <c r="M11366" s="3" t="s">
        <v>4608</v>
      </c>
      <c r="N11366" s="3" t="s">
        <v>4825</v>
      </c>
      <c r="O11366" s="3">
        <v>149</v>
      </c>
      <c r="P11366" s="3">
        <v>1</v>
      </c>
      <c r="Q11366" s="10">
        <f t="shared" si="724"/>
        <v>149</v>
      </c>
    </row>
    <row r="11367" spans="2:17" ht="20.25" customHeight="1">
      <c r="B11367" s="10" t="str">
        <f t="shared" si="721"/>
        <v>دستكش ضد برش سبك149</v>
      </c>
      <c r="C11367" s="10" t="str">
        <f t="shared" si="722"/>
        <v>دستكش ضد برش سبك1404/09/19149</v>
      </c>
      <c r="D11367" s="10" t="str">
        <f>IFERROR(IF(تحویلی!$E$1="","",IF(NOSA!O11367=تحویلی!$E$1,تحویلی!$E$1&amp;COUNTIF(NOSA!$O$1:O11367,تحویلی!$E$1),"")),"")</f>
        <v/>
      </c>
      <c r="E11367" s="10" t="str">
        <f t="shared" si="723"/>
        <v>11826149</v>
      </c>
      <c r="F11367" s="10" t="str">
        <f>IFERROR(VLOOKUP(I11367,DATABASE!$N:$O,2,FALSE),"")</f>
        <v>دستكش ضد برش سبك</v>
      </c>
      <c r="G11367" s="3" t="s">
        <v>4427</v>
      </c>
      <c r="H11367" s="3">
        <v>11826</v>
      </c>
      <c r="I11367" s="3" t="s">
        <v>1442</v>
      </c>
      <c r="J11367" s="3" t="s">
        <v>4602</v>
      </c>
      <c r="K11367" s="3">
        <v>1</v>
      </c>
      <c r="L11367" s="3" t="s">
        <v>3</v>
      </c>
      <c r="M11367" s="3" t="s">
        <v>4608</v>
      </c>
      <c r="N11367" s="3" t="s">
        <v>4825</v>
      </c>
      <c r="O11367" s="3">
        <v>149</v>
      </c>
      <c r="P11367" s="3">
        <v>1</v>
      </c>
      <c r="Q11367" s="10">
        <f t="shared" si="724"/>
        <v>149</v>
      </c>
    </row>
    <row r="11368" spans="2:17" ht="20.25" customHeight="1">
      <c r="B11368" s="10" t="str">
        <f t="shared" si="721"/>
        <v>كفش ايمني702</v>
      </c>
      <c r="C11368" s="10" t="str">
        <f t="shared" si="722"/>
        <v>كفش ايمني1404/09/19702</v>
      </c>
      <c r="D11368" s="10" t="str">
        <f>IFERROR(IF(تحویلی!$E$1="","",IF(NOSA!O11368=تحویلی!$E$1,تحویلی!$E$1&amp;COUNTIF(NOSA!$O$1:O11368,تحویلی!$E$1),"")),"")</f>
        <v/>
      </c>
      <c r="E11368" s="10" t="str">
        <f t="shared" si="723"/>
        <v>11827702</v>
      </c>
      <c r="F11368" s="10" t="str">
        <f>IFERROR(VLOOKUP(I11368,DATABASE!$N:$O,2,FALSE),"")</f>
        <v>كفش ايمني</v>
      </c>
      <c r="G11368" s="3" t="s">
        <v>4427</v>
      </c>
      <c r="H11368" s="3">
        <v>11827</v>
      </c>
      <c r="I11368" s="3" t="s">
        <v>1671</v>
      </c>
      <c r="J11368" s="3" t="s">
        <v>4802</v>
      </c>
      <c r="K11368" s="3">
        <v>1</v>
      </c>
      <c r="L11368" s="3" t="s">
        <v>3</v>
      </c>
      <c r="M11368" s="3" t="s">
        <v>40</v>
      </c>
      <c r="N11368" s="3" t="s">
        <v>4816</v>
      </c>
      <c r="O11368" s="3">
        <v>702</v>
      </c>
      <c r="P11368" s="3">
        <v>1</v>
      </c>
      <c r="Q11368" s="10">
        <f t="shared" si="724"/>
        <v>702</v>
      </c>
    </row>
    <row r="11369" spans="2:17" ht="20.25" customHeight="1">
      <c r="B11369" s="10" t="str">
        <f t="shared" ref="B11369:B11432" si="725">F11369&amp;Q11369</f>
        <v>لباس كار نسوز(بلوز و شلوار)834</v>
      </c>
      <c r="C11369" s="10" t="str">
        <f t="shared" ref="C11369:C11432" si="726">F11369&amp;G11369&amp;O11369</f>
        <v>لباس كار نسوز(بلوز و شلوار)1404/09/19834</v>
      </c>
      <c r="D11369" s="10" t="str">
        <f>IFERROR(IF(تحویلی!$E$1="","",IF(NOSA!O11369=تحویلی!$E$1,تحویلی!$E$1&amp;COUNTIF(NOSA!$O$1:O11369,تحویلی!$E$1),"")),"")</f>
        <v/>
      </c>
      <c r="E11369" s="10" t="str">
        <f t="shared" ref="E11369:E11432" si="727">H11369&amp;O11369</f>
        <v>11831834</v>
      </c>
      <c r="F11369" s="10" t="str">
        <f>IFERROR(VLOOKUP(I11369,DATABASE!$N:$O,2,FALSE),"")</f>
        <v>لباس كار نسوز(بلوز و شلوار)</v>
      </c>
      <c r="G11369" s="3" t="s">
        <v>4427</v>
      </c>
      <c r="H11369" s="3">
        <v>11831</v>
      </c>
      <c r="I11369" s="3" t="s">
        <v>1751</v>
      </c>
      <c r="J11369" s="3" t="s">
        <v>4894</v>
      </c>
      <c r="K11369" s="3">
        <v>1</v>
      </c>
      <c r="L11369" s="3" t="s">
        <v>28</v>
      </c>
      <c r="M11369" s="3" t="s">
        <v>19</v>
      </c>
      <c r="N11369" s="3" t="s">
        <v>3409</v>
      </c>
      <c r="O11369" s="3">
        <v>834</v>
      </c>
      <c r="P11369" s="3">
        <v>1</v>
      </c>
      <c r="Q11369" s="10">
        <f t="shared" si="724"/>
        <v>834</v>
      </c>
    </row>
    <row r="11370" spans="2:17" ht="20.25" customHeight="1">
      <c r="B11370" s="10" t="str">
        <f t="shared" si="725"/>
        <v>834</v>
      </c>
      <c r="C11370" s="10" t="str">
        <f t="shared" si="726"/>
        <v>1404/09/19834</v>
      </c>
      <c r="D11370" s="10" t="str">
        <f>IFERROR(IF(تحویلی!$E$1="","",IF(NOSA!O11370=تحویلی!$E$1,تحویلی!$E$1&amp;COUNTIF(NOSA!$O$1:O11370,تحویلی!$E$1),"")),"")</f>
        <v/>
      </c>
      <c r="E11370" s="10" t="str">
        <f t="shared" si="727"/>
        <v>11831834</v>
      </c>
      <c r="F11370" s="10" t="str">
        <f>IFERROR(VLOOKUP(I11370,DATABASE!$N:$O,2,FALSE),"")</f>
        <v/>
      </c>
      <c r="G11370" s="3" t="s">
        <v>4427</v>
      </c>
      <c r="H11370" s="3">
        <v>11831</v>
      </c>
      <c r="I11370" s="3" t="s">
        <v>2699</v>
      </c>
      <c r="J11370" s="3" t="s">
        <v>4616</v>
      </c>
      <c r="K11370" s="3">
        <v>1</v>
      </c>
      <c r="L11370" s="3" t="s">
        <v>8</v>
      </c>
      <c r="M11370" s="3" t="s">
        <v>19</v>
      </c>
      <c r="N11370" s="3" t="s">
        <v>3409</v>
      </c>
      <c r="O11370" s="3">
        <v>834</v>
      </c>
      <c r="P11370" s="3">
        <v>1</v>
      </c>
      <c r="Q11370" s="10">
        <f t="shared" si="724"/>
        <v>834</v>
      </c>
    </row>
    <row r="11371" spans="2:17" ht="20.25" customHeight="1">
      <c r="B11371" s="10" t="str">
        <f t="shared" si="725"/>
        <v>دستكش ضد برش سبك94</v>
      </c>
      <c r="C11371" s="10" t="str">
        <f t="shared" si="726"/>
        <v>دستكش ضد برش سبك1404/09/1994</v>
      </c>
      <c r="D11371" s="10" t="str">
        <f>IFERROR(IF(تحویلی!$E$1="","",IF(NOSA!O11371=تحویلی!$E$1,تحویلی!$E$1&amp;COUNTIF(NOSA!$O$1:O11371,تحویلی!$E$1),"")),"")</f>
        <v/>
      </c>
      <c r="E11371" s="10" t="str">
        <f t="shared" si="727"/>
        <v>1183294</v>
      </c>
      <c r="F11371" s="10" t="str">
        <f>IFERROR(VLOOKUP(I11371,DATABASE!$N:$O,2,FALSE),"")</f>
        <v>دستكش ضد برش سبك</v>
      </c>
      <c r="G11371" s="3" t="s">
        <v>4427</v>
      </c>
      <c r="H11371" s="3">
        <v>11832</v>
      </c>
      <c r="I11371" s="3" t="s">
        <v>1442</v>
      </c>
      <c r="J11371" s="3" t="s">
        <v>4602</v>
      </c>
      <c r="K11371" s="3">
        <v>1</v>
      </c>
      <c r="L11371" s="3" t="s">
        <v>3</v>
      </c>
      <c r="M11371" s="3" t="s">
        <v>25</v>
      </c>
      <c r="N11371" s="3" t="s">
        <v>4836</v>
      </c>
      <c r="O11371" s="3">
        <v>94</v>
      </c>
      <c r="P11371" s="3">
        <v>1</v>
      </c>
      <c r="Q11371" s="10">
        <f t="shared" si="724"/>
        <v>94</v>
      </c>
    </row>
    <row r="11372" spans="2:17" ht="20.25" customHeight="1">
      <c r="B11372" s="10" t="str">
        <f t="shared" si="725"/>
        <v>دستكش كف دوبل چرمي874</v>
      </c>
      <c r="C11372" s="10" t="str">
        <f t="shared" si="726"/>
        <v>دستكش كف دوبل چرمي1404/09/19874</v>
      </c>
      <c r="D11372" s="10" t="str">
        <f>IFERROR(IF(تحویلی!$E$1="","",IF(NOSA!O11372=تحویلی!$E$1,تحویلی!$E$1&amp;COUNTIF(NOSA!$O$1:O11372,تحویلی!$E$1),"")),"")</f>
        <v/>
      </c>
      <c r="E11372" s="10" t="str">
        <f t="shared" si="727"/>
        <v>11837874</v>
      </c>
      <c r="F11372" s="10" t="str">
        <f>IFERROR(VLOOKUP(I11372,DATABASE!$N:$O,2,FALSE),"")</f>
        <v>دستكش كف دوبل چرمي</v>
      </c>
      <c r="G11372" s="3" t="s">
        <v>4427</v>
      </c>
      <c r="H11372" s="3">
        <v>11837</v>
      </c>
      <c r="I11372" s="3" t="s">
        <v>1683</v>
      </c>
      <c r="J11372" s="3" t="s">
        <v>4636</v>
      </c>
      <c r="K11372" s="3">
        <v>1</v>
      </c>
      <c r="L11372" s="3" t="s">
        <v>3</v>
      </c>
      <c r="M11372" s="3" t="s">
        <v>25</v>
      </c>
      <c r="N11372" s="3" t="s">
        <v>4773</v>
      </c>
      <c r="O11372" s="3">
        <v>874</v>
      </c>
      <c r="P11372" s="3">
        <v>1</v>
      </c>
      <c r="Q11372" s="10">
        <f t="shared" si="724"/>
        <v>874</v>
      </c>
    </row>
    <row r="11373" spans="2:17" ht="20.25" customHeight="1">
      <c r="B11373" s="10" t="str">
        <f t="shared" si="725"/>
        <v>لباس كار ديرسوز(بلوز و شلوار)100012</v>
      </c>
      <c r="C11373" s="10" t="str">
        <f t="shared" si="726"/>
        <v>لباس كار ديرسوز(بلوز و شلوار)1404/09/20100012</v>
      </c>
      <c r="D11373" s="10" t="str">
        <f>IFERROR(IF(تحویلی!$E$1="","",IF(NOSA!O11373=تحویلی!$E$1,تحویلی!$E$1&amp;COUNTIF(NOSA!$O$1:O11373,تحویلی!$E$1),"")),"")</f>
        <v/>
      </c>
      <c r="E11373" s="10" t="str">
        <f t="shared" si="727"/>
        <v>11849100012</v>
      </c>
      <c r="F11373" s="10" t="str">
        <f>IFERROR(VLOOKUP(I11373,DATABASE!$N:$O,2,FALSE),"")</f>
        <v>لباس كار ديرسوز(بلوز و شلوار)</v>
      </c>
      <c r="G11373" s="3" t="s">
        <v>4428</v>
      </c>
      <c r="H11373" s="3">
        <v>11849</v>
      </c>
      <c r="I11373" s="3" t="s">
        <v>1629</v>
      </c>
      <c r="J11373" s="3" t="s">
        <v>4622</v>
      </c>
      <c r="K11373" s="3">
        <v>1</v>
      </c>
      <c r="L11373" s="3" t="s">
        <v>28</v>
      </c>
      <c r="M11373" s="3" t="s">
        <v>4623</v>
      </c>
      <c r="N11373" s="3" t="s">
        <v>2038</v>
      </c>
      <c r="O11373" s="3">
        <v>100012</v>
      </c>
      <c r="P11373" s="3">
        <v>1</v>
      </c>
      <c r="Q11373" s="10">
        <f t="shared" si="724"/>
        <v>100012</v>
      </c>
    </row>
    <row r="11374" spans="2:17" ht="20.25" customHeight="1">
      <c r="B11374" s="10" t="str">
        <f t="shared" si="725"/>
        <v>ماسك N95) FFP2 )873</v>
      </c>
      <c r="C11374" s="10" t="str">
        <f t="shared" si="726"/>
        <v>ماسك N95) FFP2 )1404/09/20873</v>
      </c>
      <c r="D11374" s="10" t="str">
        <f>IFERROR(IF(تحویلی!$E$1="","",IF(NOSA!O11374=تحویلی!$E$1,تحویلی!$E$1&amp;COUNTIF(NOSA!$O$1:O11374,تحویلی!$E$1),"")),"")</f>
        <v/>
      </c>
      <c r="E11374" s="10" t="str">
        <f t="shared" si="727"/>
        <v>11870873</v>
      </c>
      <c r="F11374" s="10" t="str">
        <f>IFERROR(VLOOKUP(I11374,DATABASE!$N:$O,2,FALSE),"")</f>
        <v>ماسك N95) FFP2 )</v>
      </c>
      <c r="G11374" s="3" t="s">
        <v>4428</v>
      </c>
      <c r="H11374" s="3">
        <v>11870</v>
      </c>
      <c r="I11374" s="3" t="s">
        <v>1469</v>
      </c>
      <c r="J11374" s="3" t="s">
        <v>4614</v>
      </c>
      <c r="K11374" s="3">
        <v>80</v>
      </c>
      <c r="L11374" s="3" t="s">
        <v>8</v>
      </c>
      <c r="M11374" s="3" t="s">
        <v>63</v>
      </c>
      <c r="N11374" s="3" t="s">
        <v>3346</v>
      </c>
      <c r="O11374" s="3">
        <v>873</v>
      </c>
      <c r="P11374" s="3">
        <v>0</v>
      </c>
      <c r="Q11374" s="10">
        <f t="shared" si="724"/>
        <v>873</v>
      </c>
    </row>
    <row r="11375" spans="2:17" ht="20.25" customHeight="1">
      <c r="B11375" s="10" t="str">
        <f t="shared" si="725"/>
        <v>دستكش كف دوبل چرمي938</v>
      </c>
      <c r="C11375" s="10" t="str">
        <f t="shared" si="726"/>
        <v>دستكش كف دوبل چرمي1404/09/20938</v>
      </c>
      <c r="D11375" s="10" t="str">
        <f>IFERROR(IF(تحویلی!$E$1="","",IF(NOSA!O11375=تحویلی!$E$1,تحویلی!$E$1&amp;COUNTIF(NOSA!$O$1:O11375,تحویلی!$E$1),"")),"")</f>
        <v/>
      </c>
      <c r="E11375" s="10" t="str">
        <f t="shared" si="727"/>
        <v>11876938</v>
      </c>
      <c r="F11375" s="10" t="str">
        <f>IFERROR(VLOOKUP(I11375,DATABASE!$N:$O,2,FALSE),"")</f>
        <v>دستكش كف دوبل چرمي</v>
      </c>
      <c r="G11375" s="3" t="s">
        <v>4428</v>
      </c>
      <c r="H11375" s="3">
        <v>11876</v>
      </c>
      <c r="I11375" s="3" t="s">
        <v>1683</v>
      </c>
      <c r="J11375" s="3" t="s">
        <v>4636</v>
      </c>
      <c r="K11375" s="3">
        <v>1</v>
      </c>
      <c r="L11375" s="3" t="s">
        <v>3</v>
      </c>
      <c r="M11375" s="3" t="s">
        <v>4603</v>
      </c>
      <c r="N11375" s="3" t="s">
        <v>3983</v>
      </c>
      <c r="O11375" s="3">
        <v>938</v>
      </c>
      <c r="P11375" s="3">
        <v>1</v>
      </c>
      <c r="Q11375" s="10">
        <f t="shared" si="724"/>
        <v>938</v>
      </c>
    </row>
    <row r="11376" spans="2:17" ht="20.25" customHeight="1">
      <c r="B11376" s="10" t="str">
        <f t="shared" si="725"/>
        <v>چكمه ايمني نسوز950</v>
      </c>
      <c r="C11376" s="10" t="str">
        <f t="shared" si="726"/>
        <v>چكمه ايمني نسوز1404/09/20950</v>
      </c>
      <c r="D11376" s="10" t="str">
        <f>IFERROR(IF(تحویلی!$E$1="","",IF(NOSA!O11376=تحویلی!$E$1,تحویلی!$E$1&amp;COUNTIF(NOSA!$O$1:O11376,تحویلی!$E$1),"")),"")</f>
        <v/>
      </c>
      <c r="E11376" s="10" t="str">
        <f t="shared" si="727"/>
        <v>11881950</v>
      </c>
      <c r="F11376" s="10" t="str">
        <f>IFERROR(VLOOKUP(I11376,DATABASE!$N:$O,2,FALSE),"")</f>
        <v>چكمه ايمني نسوز</v>
      </c>
      <c r="G11376" s="3" t="s">
        <v>4428</v>
      </c>
      <c r="H11376" s="3">
        <v>11881</v>
      </c>
      <c r="I11376" s="3" t="s">
        <v>1695</v>
      </c>
      <c r="J11376" s="3" t="s">
        <v>4693</v>
      </c>
      <c r="K11376" s="3">
        <v>1</v>
      </c>
      <c r="L11376" s="3" t="s">
        <v>3</v>
      </c>
      <c r="M11376" s="3" t="s">
        <v>4608</v>
      </c>
      <c r="N11376" s="3" t="s">
        <v>4148</v>
      </c>
      <c r="O11376" s="3">
        <v>950</v>
      </c>
      <c r="P11376" s="3">
        <v>1</v>
      </c>
      <c r="Q11376" s="10">
        <f t="shared" si="724"/>
        <v>950</v>
      </c>
    </row>
    <row r="11377" spans="2:17" ht="20.25" customHeight="1">
      <c r="B11377" s="10" t="str">
        <f t="shared" si="725"/>
        <v>لباس كار نسوز(بلوز و شلوار)950</v>
      </c>
      <c r="C11377" s="10" t="str">
        <f t="shared" si="726"/>
        <v>لباس كار نسوز(بلوز و شلوار)1404/09/20950</v>
      </c>
      <c r="D11377" s="10" t="str">
        <f>IFERROR(IF(تحویلی!$E$1="","",IF(NOSA!O11377=تحویلی!$E$1,تحویلی!$E$1&amp;COUNTIF(NOSA!$O$1:O11377,تحویلی!$E$1),"")),"")</f>
        <v/>
      </c>
      <c r="E11377" s="10" t="str">
        <f t="shared" si="727"/>
        <v>11881950</v>
      </c>
      <c r="F11377" s="10" t="str">
        <f>IFERROR(VLOOKUP(I11377,DATABASE!$N:$O,2,FALSE),"")</f>
        <v>لباس كار نسوز(بلوز و شلوار)</v>
      </c>
      <c r="G11377" s="3" t="s">
        <v>4428</v>
      </c>
      <c r="H11377" s="3">
        <v>11881</v>
      </c>
      <c r="I11377" s="3" t="s">
        <v>1740</v>
      </c>
      <c r="J11377" s="3" t="s">
        <v>4710</v>
      </c>
      <c r="K11377" s="3">
        <v>1</v>
      </c>
      <c r="L11377" s="3" t="s">
        <v>28</v>
      </c>
      <c r="M11377" s="3" t="s">
        <v>4608</v>
      </c>
      <c r="N11377" s="3" t="s">
        <v>4148</v>
      </c>
      <c r="O11377" s="3">
        <v>950</v>
      </c>
      <c r="P11377" s="3">
        <v>1</v>
      </c>
      <c r="Q11377" s="10">
        <f t="shared" si="724"/>
        <v>950</v>
      </c>
    </row>
    <row r="11378" spans="2:17" ht="20.25" customHeight="1">
      <c r="B11378" s="10" t="str">
        <f t="shared" si="725"/>
        <v>لباس زير زمستاني- بلوز و شلوار950</v>
      </c>
      <c r="C11378" s="10" t="str">
        <f t="shared" si="726"/>
        <v>لباس زير زمستاني- بلوز و شلوار1404/09/20950</v>
      </c>
      <c r="D11378" s="10" t="str">
        <f>IFERROR(IF(تحویلی!$E$1="","",IF(NOSA!O11378=تحویلی!$E$1,تحویلی!$E$1&amp;COUNTIF(NOSA!$O$1:O11378,تحویلی!$E$1),"")),"")</f>
        <v/>
      </c>
      <c r="E11378" s="10" t="str">
        <f t="shared" si="727"/>
        <v>11881950</v>
      </c>
      <c r="F11378" s="10" t="str">
        <f>IFERROR(VLOOKUP(I11378,DATABASE!$N:$O,2,FALSE),"")</f>
        <v>لباس زير زمستاني- بلوز و شلوار</v>
      </c>
      <c r="G11378" s="3" t="s">
        <v>4428</v>
      </c>
      <c r="H11378" s="3">
        <v>11881</v>
      </c>
      <c r="I11378" s="3" t="s">
        <v>2361</v>
      </c>
      <c r="J11378" s="3" t="s">
        <v>5002</v>
      </c>
      <c r="K11378" s="3">
        <v>1</v>
      </c>
      <c r="L11378" s="3" t="s">
        <v>28</v>
      </c>
      <c r="M11378" s="3" t="s">
        <v>4608</v>
      </c>
      <c r="N11378" s="3" t="s">
        <v>4148</v>
      </c>
      <c r="O11378" s="3">
        <v>950</v>
      </c>
      <c r="P11378" s="3">
        <v>0</v>
      </c>
      <c r="Q11378" s="10">
        <f t="shared" si="724"/>
        <v>950</v>
      </c>
    </row>
    <row r="11379" spans="2:17" ht="20.25" customHeight="1">
      <c r="B11379" s="10" t="str">
        <f t="shared" si="725"/>
        <v>كفش ايمني194</v>
      </c>
      <c r="C11379" s="10" t="str">
        <f t="shared" si="726"/>
        <v>كفش ايمني1404/09/20194</v>
      </c>
      <c r="D11379" s="10" t="str">
        <f>IFERROR(IF(تحویلی!$E$1="","",IF(NOSA!O11379=تحویلی!$E$1,تحویلی!$E$1&amp;COUNTIF(NOSA!$O$1:O11379,تحویلی!$E$1),"")),"")</f>
        <v/>
      </c>
      <c r="E11379" s="10" t="str">
        <f t="shared" si="727"/>
        <v>11882194</v>
      </c>
      <c r="F11379" s="10" t="str">
        <f>IFERROR(VLOOKUP(I11379,DATABASE!$N:$O,2,FALSE),"")</f>
        <v>كفش ايمني</v>
      </c>
      <c r="G11379" s="3" t="s">
        <v>4428</v>
      </c>
      <c r="H11379" s="3">
        <v>11882</v>
      </c>
      <c r="I11379" s="3" t="s">
        <v>1549</v>
      </c>
      <c r="J11379" s="3" t="s">
        <v>5040</v>
      </c>
      <c r="K11379" s="3">
        <v>1</v>
      </c>
      <c r="L11379" s="3" t="s">
        <v>3</v>
      </c>
      <c r="M11379" s="3" t="s">
        <v>4608</v>
      </c>
      <c r="N11379" s="3" t="s">
        <v>5117</v>
      </c>
      <c r="O11379" s="3">
        <v>194</v>
      </c>
      <c r="P11379" s="3">
        <v>1</v>
      </c>
      <c r="Q11379" s="10">
        <f t="shared" si="724"/>
        <v>194</v>
      </c>
    </row>
    <row r="11380" spans="2:17" ht="20.25" customHeight="1">
      <c r="B11380" s="10" t="str">
        <f t="shared" si="725"/>
        <v>گوشي اير پلاگ658</v>
      </c>
      <c r="C11380" s="10" t="str">
        <f t="shared" si="726"/>
        <v>گوشي اير پلاگ1404/09/20658</v>
      </c>
      <c r="D11380" s="10" t="str">
        <f>IFERROR(IF(تحویلی!$E$1="","",IF(NOSA!O11380=تحویلی!$E$1,تحویلی!$E$1&amp;COUNTIF(NOSA!$O$1:O11380,تحویلی!$E$1),"")),"")</f>
        <v/>
      </c>
      <c r="E11380" s="10" t="str">
        <f t="shared" si="727"/>
        <v>11885658</v>
      </c>
      <c r="F11380" s="10" t="str">
        <f>IFERROR(VLOOKUP(I11380,DATABASE!$N:$O,2,FALSE),"")</f>
        <v>گوشي اير پلاگ</v>
      </c>
      <c r="G11380" s="3" t="s">
        <v>4428</v>
      </c>
      <c r="H11380" s="3">
        <v>11885</v>
      </c>
      <c r="I11380" s="3" t="s">
        <v>1581</v>
      </c>
      <c r="J11380" s="3" t="s">
        <v>4655</v>
      </c>
      <c r="K11380" s="3">
        <v>1</v>
      </c>
      <c r="L11380" s="3" t="s">
        <v>8</v>
      </c>
      <c r="M11380" s="3" t="s">
        <v>19</v>
      </c>
      <c r="N11380" s="3" t="s">
        <v>1981</v>
      </c>
      <c r="O11380" s="3">
        <v>658</v>
      </c>
      <c r="P11380" s="3">
        <v>0</v>
      </c>
      <c r="Q11380" s="10">
        <f t="shared" si="724"/>
        <v>658</v>
      </c>
    </row>
    <row r="11381" spans="2:17" ht="20.25" customHeight="1">
      <c r="B11381" s="10" t="str">
        <f t="shared" si="725"/>
        <v>دستكش ضد برش سبك5</v>
      </c>
      <c r="C11381" s="10" t="str">
        <f t="shared" si="726"/>
        <v>دستكش ضد برش سبك1404/09/215</v>
      </c>
      <c r="D11381" s="10" t="str">
        <f>IFERROR(IF(تحویلی!$E$1="","",IF(NOSA!O11381=تحویلی!$E$1,تحویلی!$E$1&amp;COUNTIF(NOSA!$O$1:O11381,تحویلی!$E$1),"")),"")</f>
        <v/>
      </c>
      <c r="E11381" s="10" t="str">
        <f t="shared" si="727"/>
        <v>118935</v>
      </c>
      <c r="F11381" s="10" t="str">
        <f>IFERROR(VLOOKUP(I11381,DATABASE!$N:$O,2,FALSE),"")</f>
        <v>دستكش ضد برش سبك</v>
      </c>
      <c r="G11381" s="3" t="s">
        <v>4429</v>
      </c>
      <c r="H11381" s="3">
        <v>11893</v>
      </c>
      <c r="I11381" s="3" t="s">
        <v>1442</v>
      </c>
      <c r="J11381" s="3" t="s">
        <v>4602</v>
      </c>
      <c r="K11381" s="3">
        <v>1</v>
      </c>
      <c r="L11381" s="3" t="s">
        <v>3</v>
      </c>
      <c r="M11381" s="3" t="s">
        <v>43</v>
      </c>
      <c r="N11381" s="3" t="s">
        <v>4905</v>
      </c>
      <c r="O11381" s="3">
        <v>5</v>
      </c>
      <c r="P11381" s="3">
        <v>1</v>
      </c>
      <c r="Q11381" s="10">
        <f t="shared" si="724"/>
        <v>5</v>
      </c>
    </row>
    <row r="11382" spans="2:17" ht="20.25" customHeight="1">
      <c r="B11382" s="10" t="str">
        <f t="shared" si="725"/>
        <v>دستكش ضد برش سبك948</v>
      </c>
      <c r="C11382" s="10" t="str">
        <f t="shared" si="726"/>
        <v>دستكش ضد برش سبك1404/09/21948</v>
      </c>
      <c r="D11382" s="10" t="str">
        <f>IFERROR(IF(تحویلی!$E$1="","",IF(NOSA!O11382=تحویلی!$E$1,تحویلی!$E$1&amp;COUNTIF(NOSA!$O$1:O11382,تحویلی!$E$1),"")),"")</f>
        <v/>
      </c>
      <c r="E11382" s="10" t="str">
        <f t="shared" si="727"/>
        <v>11898948</v>
      </c>
      <c r="F11382" s="10" t="str">
        <f>IFERROR(VLOOKUP(I11382,DATABASE!$N:$O,2,FALSE),"")</f>
        <v>دستكش ضد برش سبك</v>
      </c>
      <c r="G11382" s="3" t="s">
        <v>4429</v>
      </c>
      <c r="H11382" s="3">
        <v>11898</v>
      </c>
      <c r="I11382" s="3" t="s">
        <v>1442</v>
      </c>
      <c r="J11382" s="3" t="s">
        <v>4602</v>
      </c>
      <c r="K11382" s="3">
        <v>1</v>
      </c>
      <c r="L11382" s="3" t="s">
        <v>3</v>
      </c>
      <c r="M11382" s="3" t="s">
        <v>4621</v>
      </c>
      <c r="N11382" s="3" t="s">
        <v>4698</v>
      </c>
      <c r="O11382" s="3">
        <v>948</v>
      </c>
      <c r="P11382" s="3">
        <v>1</v>
      </c>
      <c r="Q11382" s="10">
        <f t="shared" si="724"/>
        <v>948</v>
      </c>
    </row>
    <row r="11383" spans="2:17" ht="20.25" customHeight="1">
      <c r="B11383" s="10" t="str">
        <f t="shared" si="725"/>
        <v>دستكش ضد برش سبك751</v>
      </c>
      <c r="C11383" s="10" t="str">
        <f t="shared" si="726"/>
        <v>دستكش ضد برش سبك1404/09/21751</v>
      </c>
      <c r="D11383" s="10" t="str">
        <f>IFERROR(IF(تحویلی!$E$1="","",IF(NOSA!O11383=تحویلی!$E$1,تحویلی!$E$1&amp;COUNTIF(NOSA!$O$1:O11383,تحویلی!$E$1),"")),"")</f>
        <v/>
      </c>
      <c r="E11383" s="10" t="str">
        <f t="shared" si="727"/>
        <v>11900751</v>
      </c>
      <c r="F11383" s="10" t="str">
        <f>IFERROR(VLOOKUP(I11383,DATABASE!$N:$O,2,FALSE),"")</f>
        <v>دستكش ضد برش سبك</v>
      </c>
      <c r="G11383" s="3" t="s">
        <v>4429</v>
      </c>
      <c r="H11383" s="3">
        <v>11900</v>
      </c>
      <c r="I11383" s="3" t="s">
        <v>1442</v>
      </c>
      <c r="J11383" s="3" t="s">
        <v>4602</v>
      </c>
      <c r="K11383" s="3">
        <v>1</v>
      </c>
      <c r="L11383" s="3" t="s">
        <v>3</v>
      </c>
      <c r="M11383" s="3" t="s">
        <v>4623</v>
      </c>
      <c r="N11383" s="3" t="s">
        <v>2034</v>
      </c>
      <c r="O11383" s="3">
        <v>751</v>
      </c>
      <c r="P11383" s="3">
        <v>1</v>
      </c>
      <c r="Q11383" s="10">
        <f t="shared" si="724"/>
        <v>751</v>
      </c>
    </row>
    <row r="11384" spans="2:17" ht="20.25" customHeight="1">
      <c r="B11384" s="10" t="str">
        <f t="shared" si="725"/>
        <v>لباس كار نسوز(بلوز و شلوار)415</v>
      </c>
      <c r="C11384" s="10" t="str">
        <f t="shared" si="726"/>
        <v>لباس كار نسوز(بلوز و شلوار)1404/09/21415</v>
      </c>
      <c r="D11384" s="10" t="str">
        <f>IFERROR(IF(تحویلی!$E$1="","",IF(NOSA!O11384=تحویلی!$E$1,تحویلی!$E$1&amp;COUNTIF(NOSA!$O$1:O11384,تحویلی!$E$1),"")),"")</f>
        <v/>
      </c>
      <c r="E11384" s="10" t="str">
        <f t="shared" si="727"/>
        <v>11901415</v>
      </c>
      <c r="F11384" s="10" t="str">
        <f>IFERROR(VLOOKUP(I11384,DATABASE!$N:$O,2,FALSE),"")</f>
        <v>لباس كار نسوز(بلوز و شلوار)</v>
      </c>
      <c r="G11384" s="3" t="s">
        <v>4429</v>
      </c>
      <c r="H11384" s="3">
        <v>11901</v>
      </c>
      <c r="I11384" s="3" t="s">
        <v>1740</v>
      </c>
      <c r="J11384" s="3" t="s">
        <v>4710</v>
      </c>
      <c r="K11384" s="3">
        <v>1</v>
      </c>
      <c r="L11384" s="3" t="s">
        <v>28</v>
      </c>
      <c r="M11384" s="3" t="s">
        <v>25</v>
      </c>
      <c r="N11384" s="3" t="s">
        <v>5041</v>
      </c>
      <c r="O11384" s="3">
        <v>415</v>
      </c>
      <c r="P11384" s="3">
        <v>1</v>
      </c>
      <c r="Q11384" s="10">
        <f t="shared" si="724"/>
        <v>415</v>
      </c>
    </row>
    <row r="11385" spans="2:17" ht="20.25" customHeight="1">
      <c r="B11385" s="10" t="str">
        <f t="shared" si="725"/>
        <v>لباس زير زمستاني- بلوز و شلوار494</v>
      </c>
      <c r="C11385" s="10" t="str">
        <f t="shared" si="726"/>
        <v>لباس زير زمستاني- بلوز و شلوار1404/09/21494</v>
      </c>
      <c r="D11385" s="10" t="str">
        <f>IFERROR(IF(تحویلی!$E$1="","",IF(NOSA!O11385=تحویلی!$E$1,تحویلی!$E$1&amp;COUNTIF(NOSA!$O$1:O11385,تحویلی!$E$1),"")),"")</f>
        <v/>
      </c>
      <c r="E11385" s="10" t="str">
        <f t="shared" si="727"/>
        <v>11903494</v>
      </c>
      <c r="F11385" s="10" t="str">
        <f>IFERROR(VLOOKUP(I11385,DATABASE!$N:$O,2,FALSE),"")</f>
        <v>لباس زير زمستاني- بلوز و شلوار</v>
      </c>
      <c r="G11385" s="3" t="s">
        <v>4429</v>
      </c>
      <c r="H11385" s="3">
        <v>11903</v>
      </c>
      <c r="I11385" s="3" t="s">
        <v>2361</v>
      </c>
      <c r="J11385" s="3" t="s">
        <v>5002</v>
      </c>
      <c r="K11385" s="3">
        <v>1</v>
      </c>
      <c r="L11385" s="3" t="s">
        <v>28</v>
      </c>
      <c r="M11385" s="3" t="s">
        <v>19</v>
      </c>
      <c r="N11385" s="3" t="s">
        <v>5101</v>
      </c>
      <c r="O11385" s="3">
        <v>494</v>
      </c>
      <c r="P11385" s="3">
        <v>1</v>
      </c>
      <c r="Q11385" s="10">
        <f t="shared" si="724"/>
        <v>494</v>
      </c>
    </row>
    <row r="11386" spans="2:17" ht="20.25" customHeight="1">
      <c r="B11386" s="10" t="str">
        <f t="shared" si="725"/>
        <v>دستكش ضد برش سبك221</v>
      </c>
      <c r="C11386" s="10" t="str">
        <f t="shared" si="726"/>
        <v>دستكش ضد برش سبك1404/09/21221</v>
      </c>
      <c r="D11386" s="10" t="str">
        <f>IFERROR(IF(تحویلی!$E$1="","",IF(NOSA!O11386=تحویلی!$E$1,تحویلی!$E$1&amp;COUNTIF(NOSA!$O$1:O11386,تحویلی!$E$1),"")),"")</f>
        <v/>
      </c>
      <c r="E11386" s="10" t="str">
        <f t="shared" si="727"/>
        <v>11907221</v>
      </c>
      <c r="F11386" s="10" t="str">
        <f>IFERROR(VLOOKUP(I11386,DATABASE!$N:$O,2,FALSE),"")</f>
        <v>دستكش ضد برش سبك</v>
      </c>
      <c r="G11386" s="3" t="s">
        <v>4429</v>
      </c>
      <c r="H11386" s="3">
        <v>11907</v>
      </c>
      <c r="I11386" s="3" t="s">
        <v>1442</v>
      </c>
      <c r="J11386" s="3" t="s">
        <v>4602</v>
      </c>
      <c r="K11386" s="3">
        <v>1</v>
      </c>
      <c r="L11386" s="3" t="s">
        <v>3</v>
      </c>
      <c r="M11386" s="3" t="s">
        <v>4623</v>
      </c>
      <c r="N11386" s="3" t="s">
        <v>2703</v>
      </c>
      <c r="O11386" s="3">
        <v>221</v>
      </c>
      <c r="P11386" s="3">
        <v>1</v>
      </c>
      <c r="Q11386" s="10">
        <f t="shared" si="724"/>
        <v>221</v>
      </c>
    </row>
    <row r="11387" spans="2:17" ht="20.25" customHeight="1">
      <c r="B11387" s="10" t="str">
        <f t="shared" si="725"/>
        <v>دستكش كف مواد سبك961</v>
      </c>
      <c r="C11387" s="10" t="str">
        <f t="shared" si="726"/>
        <v>دستكش كف مواد سبك1404/09/21961</v>
      </c>
      <c r="D11387" s="10" t="str">
        <f>IFERROR(IF(تحویلی!$E$1="","",IF(NOSA!O11387=تحویلی!$E$1,تحویلی!$E$1&amp;COUNTIF(NOSA!$O$1:O11387,تحویلی!$E$1),"")),"")</f>
        <v/>
      </c>
      <c r="E11387" s="10" t="str">
        <f t="shared" si="727"/>
        <v>11909961</v>
      </c>
      <c r="F11387" s="10" t="str">
        <f>IFERROR(VLOOKUP(I11387,DATABASE!$N:$O,2,FALSE),"")</f>
        <v>دستكش كف مواد سبك</v>
      </c>
      <c r="G11387" s="3" t="s">
        <v>4429</v>
      </c>
      <c r="H11387" s="3">
        <v>11909</v>
      </c>
      <c r="I11387" s="3" t="s">
        <v>1456</v>
      </c>
      <c r="J11387" s="3" t="s">
        <v>4605</v>
      </c>
      <c r="K11387" s="3">
        <v>1</v>
      </c>
      <c r="L11387" s="3" t="s">
        <v>3</v>
      </c>
      <c r="M11387" s="3" t="s">
        <v>4603</v>
      </c>
      <c r="N11387" s="3" t="s">
        <v>5001</v>
      </c>
      <c r="O11387" s="3">
        <v>961</v>
      </c>
      <c r="P11387" s="3">
        <v>1</v>
      </c>
      <c r="Q11387" s="10">
        <f t="shared" si="724"/>
        <v>961</v>
      </c>
    </row>
    <row r="11388" spans="2:17" ht="20.25" customHeight="1">
      <c r="B11388" s="10" t="str">
        <f t="shared" si="725"/>
        <v>گوشي اير پلاگ877</v>
      </c>
      <c r="C11388" s="10" t="str">
        <f t="shared" si="726"/>
        <v>گوشي اير پلاگ1404/09/21877</v>
      </c>
      <c r="D11388" s="10" t="str">
        <f>IFERROR(IF(تحویلی!$E$1="","",IF(NOSA!O11388=تحویلی!$E$1,تحویلی!$E$1&amp;COUNTIF(NOSA!$O$1:O11388,تحویلی!$E$1),"")),"")</f>
        <v/>
      </c>
      <c r="E11388" s="10" t="str">
        <f t="shared" si="727"/>
        <v>11911877</v>
      </c>
      <c r="F11388" s="10" t="str">
        <f>IFERROR(VLOOKUP(I11388,DATABASE!$N:$O,2,FALSE),"")</f>
        <v>گوشي اير پلاگ</v>
      </c>
      <c r="G11388" s="3" t="s">
        <v>4429</v>
      </c>
      <c r="H11388" s="3">
        <v>11911</v>
      </c>
      <c r="I11388" s="3" t="s">
        <v>1581</v>
      </c>
      <c r="J11388" s="3" t="s">
        <v>4655</v>
      </c>
      <c r="K11388" s="3">
        <v>1</v>
      </c>
      <c r="L11388" s="3" t="s">
        <v>8</v>
      </c>
      <c r="M11388" s="3" t="s">
        <v>43</v>
      </c>
      <c r="N11388" s="3" t="s">
        <v>5118</v>
      </c>
      <c r="O11388" s="3">
        <v>877</v>
      </c>
      <c r="P11388" s="3">
        <v>1</v>
      </c>
      <c r="Q11388" s="10">
        <f t="shared" si="724"/>
        <v>877</v>
      </c>
    </row>
    <row r="11389" spans="2:17" ht="20.25" customHeight="1">
      <c r="B11389" s="10" t="str">
        <f t="shared" si="725"/>
        <v>دستكش ضد برش سبك877</v>
      </c>
      <c r="C11389" s="10" t="str">
        <f t="shared" si="726"/>
        <v>دستكش ضد برش سبك1404/09/21877</v>
      </c>
      <c r="D11389" s="10" t="str">
        <f>IFERROR(IF(تحویلی!$E$1="","",IF(NOSA!O11389=تحویلی!$E$1,تحویلی!$E$1&amp;COUNTIF(NOSA!$O$1:O11389,تحویلی!$E$1),"")),"")</f>
        <v/>
      </c>
      <c r="E11389" s="10" t="str">
        <f t="shared" si="727"/>
        <v>11911877</v>
      </c>
      <c r="F11389" s="10" t="str">
        <f>IFERROR(VLOOKUP(I11389,DATABASE!$N:$O,2,FALSE),"")</f>
        <v>دستكش ضد برش سبك</v>
      </c>
      <c r="G11389" s="3" t="s">
        <v>4429</v>
      </c>
      <c r="H11389" s="3">
        <v>11911</v>
      </c>
      <c r="I11389" s="3" t="s">
        <v>1442</v>
      </c>
      <c r="J11389" s="3" t="s">
        <v>4602</v>
      </c>
      <c r="K11389" s="3">
        <v>1</v>
      </c>
      <c r="L11389" s="3" t="s">
        <v>3</v>
      </c>
      <c r="M11389" s="3" t="s">
        <v>43</v>
      </c>
      <c r="N11389" s="3" t="s">
        <v>5118</v>
      </c>
      <c r="O11389" s="3">
        <v>877</v>
      </c>
      <c r="P11389" s="3">
        <v>1</v>
      </c>
      <c r="Q11389" s="10">
        <f t="shared" si="724"/>
        <v>877</v>
      </c>
    </row>
    <row r="11390" spans="2:17" ht="20.25" customHeight="1">
      <c r="B11390" s="10" t="str">
        <f t="shared" si="725"/>
        <v>دستكش ضد برش سبك31</v>
      </c>
      <c r="C11390" s="10" t="str">
        <f t="shared" si="726"/>
        <v>دستكش ضد برش سبك1404/09/2131</v>
      </c>
      <c r="D11390" s="10" t="str">
        <f>IFERROR(IF(تحویلی!$E$1="","",IF(NOSA!O11390=تحویلی!$E$1,تحویلی!$E$1&amp;COUNTIF(NOSA!$O$1:O11390,تحویلی!$E$1),"")),"")</f>
        <v/>
      </c>
      <c r="E11390" s="10" t="str">
        <f t="shared" si="727"/>
        <v>1191331</v>
      </c>
      <c r="F11390" s="10" t="str">
        <f>IFERROR(VLOOKUP(I11390,DATABASE!$N:$O,2,FALSE),"")</f>
        <v>دستكش ضد برش سبك</v>
      </c>
      <c r="G11390" s="3" t="s">
        <v>4429</v>
      </c>
      <c r="H11390" s="3">
        <v>11913</v>
      </c>
      <c r="I11390" s="3" t="s">
        <v>1442</v>
      </c>
      <c r="J11390" s="3" t="s">
        <v>4602</v>
      </c>
      <c r="K11390" s="3">
        <v>1</v>
      </c>
      <c r="L11390" s="3" t="s">
        <v>3</v>
      </c>
      <c r="M11390" s="3" t="s">
        <v>4623</v>
      </c>
      <c r="N11390" s="3" t="s">
        <v>5119</v>
      </c>
      <c r="O11390" s="3">
        <v>31</v>
      </c>
      <c r="P11390" s="3">
        <v>1</v>
      </c>
      <c r="Q11390" s="10">
        <f t="shared" si="724"/>
        <v>31</v>
      </c>
    </row>
    <row r="11391" spans="2:17" ht="20.25" customHeight="1">
      <c r="B11391" s="10" t="str">
        <f t="shared" si="725"/>
        <v>كاپشن كارگري961</v>
      </c>
      <c r="C11391" s="10" t="str">
        <f t="shared" si="726"/>
        <v>كاپشن كارگري1404/09/21961</v>
      </c>
      <c r="D11391" s="10" t="str">
        <f>IFERROR(IF(تحویلی!$E$1="","",IF(NOSA!O11391=تحویلی!$E$1,تحویلی!$E$1&amp;COUNTIF(NOSA!$O$1:O11391,تحویلی!$E$1),"")),"")</f>
        <v/>
      </c>
      <c r="E11391" s="10" t="str">
        <f t="shared" si="727"/>
        <v>11914961</v>
      </c>
      <c r="F11391" s="10" t="str">
        <f>IFERROR(VLOOKUP(I11391,DATABASE!$N:$O,2,FALSE),"")</f>
        <v>كاپشن كارگري</v>
      </c>
      <c r="G11391" s="3" t="s">
        <v>4429</v>
      </c>
      <c r="H11391" s="3">
        <v>11914</v>
      </c>
      <c r="I11391" s="3" t="s">
        <v>2341</v>
      </c>
      <c r="J11391" s="3" t="s">
        <v>2592</v>
      </c>
      <c r="K11391" s="3">
        <v>1</v>
      </c>
      <c r="L11391" s="3" t="s">
        <v>8</v>
      </c>
      <c r="M11391" s="3" t="s">
        <v>4603</v>
      </c>
      <c r="N11391" s="3" t="s">
        <v>5001</v>
      </c>
      <c r="O11391" s="3">
        <v>961</v>
      </c>
      <c r="P11391" s="3">
        <v>0</v>
      </c>
      <c r="Q11391" s="10">
        <f t="shared" si="724"/>
        <v>961</v>
      </c>
    </row>
    <row r="11392" spans="2:17" ht="20.25" customHeight="1">
      <c r="B11392" s="10" t="str">
        <f t="shared" si="725"/>
        <v>لباس كار(بلوز و شلوار)975</v>
      </c>
      <c r="C11392" s="10" t="str">
        <f t="shared" si="726"/>
        <v>لباس كار(بلوز و شلوار)1404/09/22975</v>
      </c>
      <c r="D11392" s="10" t="str">
        <f>IFERROR(IF(تحویلی!$E$1="","",IF(NOSA!O11392=تحویلی!$E$1,تحویلی!$E$1&amp;COUNTIF(NOSA!$O$1:O11392,تحویلی!$E$1),"")),"")</f>
        <v/>
      </c>
      <c r="E11392" s="10" t="str">
        <f t="shared" si="727"/>
        <v>11933975</v>
      </c>
      <c r="F11392" s="10" t="str">
        <f>IFERROR(VLOOKUP(I11392,DATABASE!$N:$O,2,FALSE),"")</f>
        <v>لباس كار(بلوز و شلوار)</v>
      </c>
      <c r="G11392" s="3" t="s">
        <v>4430</v>
      </c>
      <c r="H11392" s="3">
        <v>11933</v>
      </c>
      <c r="I11392" s="3" t="s">
        <v>1724</v>
      </c>
      <c r="J11392" s="3" t="s">
        <v>4681</v>
      </c>
      <c r="K11392" s="3">
        <v>1</v>
      </c>
      <c r="L11392" s="3" t="s">
        <v>28</v>
      </c>
      <c r="M11392" s="3" t="s">
        <v>25</v>
      </c>
      <c r="N11392" s="3" t="s">
        <v>5120</v>
      </c>
      <c r="O11392" s="3">
        <v>975</v>
      </c>
      <c r="P11392" s="3">
        <v>0</v>
      </c>
      <c r="Q11392" s="10">
        <f t="shared" si="724"/>
        <v>975</v>
      </c>
    </row>
    <row r="11393" spans="2:17" ht="20.25" customHeight="1">
      <c r="B11393" s="10" t="str">
        <f t="shared" si="725"/>
        <v>كفش ايمني975</v>
      </c>
      <c r="C11393" s="10" t="str">
        <f t="shared" si="726"/>
        <v>كفش ايمني1404/09/22975</v>
      </c>
      <c r="D11393" s="10" t="str">
        <f>IFERROR(IF(تحویلی!$E$1="","",IF(NOSA!O11393=تحویلی!$E$1,تحویلی!$E$1&amp;COUNTIF(NOSA!$O$1:O11393,تحویلی!$E$1),"")),"")</f>
        <v/>
      </c>
      <c r="E11393" s="10" t="str">
        <f t="shared" si="727"/>
        <v>11933975</v>
      </c>
      <c r="F11393" s="10" t="str">
        <f>IFERROR(VLOOKUP(I11393,DATABASE!$N:$O,2,FALSE),"")</f>
        <v>كفش ايمني</v>
      </c>
      <c r="G11393" s="3" t="s">
        <v>4430</v>
      </c>
      <c r="H11393" s="3">
        <v>11933</v>
      </c>
      <c r="I11393" s="3" t="s">
        <v>1720</v>
      </c>
      <c r="J11393" s="3" t="s">
        <v>4627</v>
      </c>
      <c r="K11393" s="3">
        <v>1</v>
      </c>
      <c r="L11393" s="3" t="s">
        <v>3</v>
      </c>
      <c r="M11393" s="3" t="s">
        <v>25</v>
      </c>
      <c r="N11393" s="3" t="s">
        <v>5120</v>
      </c>
      <c r="O11393" s="3">
        <v>975</v>
      </c>
      <c r="P11393" s="3">
        <v>0</v>
      </c>
      <c r="Q11393" s="10">
        <f t="shared" si="724"/>
        <v>975</v>
      </c>
    </row>
    <row r="11394" spans="2:17" ht="20.25" customHeight="1">
      <c r="B11394" s="10" t="str">
        <f t="shared" si="725"/>
        <v>كلاه ايمني975</v>
      </c>
      <c r="C11394" s="10" t="str">
        <f t="shared" si="726"/>
        <v>كلاه ايمني1404/09/22975</v>
      </c>
      <c r="D11394" s="10" t="str">
        <f>IFERROR(IF(تحویلی!$E$1="","",IF(NOSA!O11394=تحویلی!$E$1,تحویلی!$E$1&amp;COUNTIF(NOSA!$O$1:O11394,تحویلی!$E$1),"")),"")</f>
        <v/>
      </c>
      <c r="E11394" s="10" t="str">
        <f t="shared" si="727"/>
        <v>11933975</v>
      </c>
      <c r="F11394" s="10" t="str">
        <f>IFERROR(VLOOKUP(I11394,DATABASE!$N:$O,2,FALSE),"")</f>
        <v>كلاه ايمني</v>
      </c>
      <c r="G11394" s="3" t="s">
        <v>4430</v>
      </c>
      <c r="H11394" s="3">
        <v>11933</v>
      </c>
      <c r="I11394" s="3" t="s">
        <v>1532</v>
      </c>
      <c r="J11394" s="3" t="s">
        <v>5121</v>
      </c>
      <c r="K11394" s="3">
        <v>1</v>
      </c>
      <c r="L11394" s="3" t="s">
        <v>8</v>
      </c>
      <c r="M11394" s="3" t="s">
        <v>25</v>
      </c>
      <c r="N11394" s="3" t="s">
        <v>5120</v>
      </c>
      <c r="O11394" s="3">
        <v>975</v>
      </c>
      <c r="P11394" s="3">
        <v>0</v>
      </c>
      <c r="Q11394" s="10">
        <f t="shared" si="724"/>
        <v>975</v>
      </c>
    </row>
    <row r="11395" spans="2:17" ht="20.25" customHeight="1">
      <c r="B11395" s="10" t="str">
        <f t="shared" si="725"/>
        <v>دستكش كف دوبل چرمي975</v>
      </c>
      <c r="C11395" s="10" t="str">
        <f t="shared" si="726"/>
        <v>دستكش كف دوبل چرمي1404/09/22975</v>
      </c>
      <c r="D11395" s="10" t="str">
        <f>IFERROR(IF(تحویلی!$E$1="","",IF(NOSA!O11395=تحویلی!$E$1,تحویلی!$E$1&amp;COUNTIF(NOSA!$O$1:O11395,تحویلی!$E$1),"")),"")</f>
        <v/>
      </c>
      <c r="E11395" s="10" t="str">
        <f t="shared" si="727"/>
        <v>11933975</v>
      </c>
      <c r="F11395" s="10" t="str">
        <f>IFERROR(VLOOKUP(I11395,DATABASE!$N:$O,2,FALSE),"")</f>
        <v>دستكش كف دوبل چرمي</v>
      </c>
      <c r="G11395" s="3" t="s">
        <v>4430</v>
      </c>
      <c r="H11395" s="3">
        <v>11933</v>
      </c>
      <c r="I11395" s="3" t="s">
        <v>1683</v>
      </c>
      <c r="J11395" s="3" t="s">
        <v>4636</v>
      </c>
      <c r="K11395" s="3">
        <v>1</v>
      </c>
      <c r="L11395" s="3" t="s">
        <v>3</v>
      </c>
      <c r="M11395" s="3" t="s">
        <v>25</v>
      </c>
      <c r="N11395" s="3" t="s">
        <v>5120</v>
      </c>
      <c r="O11395" s="3">
        <v>975</v>
      </c>
      <c r="P11395" s="3">
        <v>0</v>
      </c>
      <c r="Q11395" s="10">
        <f t="shared" si="724"/>
        <v>975</v>
      </c>
    </row>
    <row r="11396" spans="2:17" ht="20.25" customHeight="1">
      <c r="B11396" s="10" t="str">
        <f t="shared" si="725"/>
        <v>گوشي اير پلاگ975</v>
      </c>
      <c r="C11396" s="10" t="str">
        <f t="shared" si="726"/>
        <v>گوشي اير پلاگ1404/09/22975</v>
      </c>
      <c r="D11396" s="10" t="str">
        <f>IFERROR(IF(تحویلی!$E$1="","",IF(NOSA!O11396=تحویلی!$E$1,تحویلی!$E$1&amp;COUNTIF(NOSA!$O$1:O11396,تحویلی!$E$1),"")),"")</f>
        <v/>
      </c>
      <c r="E11396" s="10" t="str">
        <f t="shared" si="727"/>
        <v>11933975</v>
      </c>
      <c r="F11396" s="10" t="str">
        <f>IFERROR(VLOOKUP(I11396,DATABASE!$N:$O,2,FALSE),"")</f>
        <v>گوشي اير پلاگ</v>
      </c>
      <c r="G11396" s="3" t="s">
        <v>4430</v>
      </c>
      <c r="H11396" s="3">
        <v>11933</v>
      </c>
      <c r="I11396" s="3" t="s">
        <v>1581</v>
      </c>
      <c r="J11396" s="3" t="s">
        <v>4655</v>
      </c>
      <c r="K11396" s="3">
        <v>1</v>
      </c>
      <c r="L11396" s="3" t="s">
        <v>8</v>
      </c>
      <c r="M11396" s="3" t="s">
        <v>25</v>
      </c>
      <c r="N11396" s="3" t="s">
        <v>5120</v>
      </c>
      <c r="O11396" s="3">
        <v>975</v>
      </c>
      <c r="P11396" s="3">
        <v>0</v>
      </c>
      <c r="Q11396" s="10">
        <f t="shared" si="724"/>
        <v>975</v>
      </c>
    </row>
    <row r="11397" spans="2:17" ht="20.25" customHeight="1">
      <c r="B11397" s="10" t="str">
        <f t="shared" si="725"/>
        <v>لباس زير زمستاني- بلوز و شلوار975</v>
      </c>
      <c r="C11397" s="10" t="str">
        <f t="shared" si="726"/>
        <v>لباس زير زمستاني- بلوز و شلوار1404/09/22975</v>
      </c>
      <c r="D11397" s="10" t="str">
        <f>IFERROR(IF(تحویلی!$E$1="","",IF(NOSA!O11397=تحویلی!$E$1,تحویلی!$E$1&amp;COUNTIF(NOSA!$O$1:O11397,تحویلی!$E$1),"")),"")</f>
        <v/>
      </c>
      <c r="E11397" s="10" t="str">
        <f t="shared" si="727"/>
        <v>11933975</v>
      </c>
      <c r="F11397" s="10" t="str">
        <f>IFERROR(VLOOKUP(I11397,DATABASE!$N:$O,2,FALSE),"")</f>
        <v>لباس زير زمستاني- بلوز و شلوار</v>
      </c>
      <c r="G11397" s="3" t="s">
        <v>4430</v>
      </c>
      <c r="H11397" s="3">
        <v>11933</v>
      </c>
      <c r="I11397" s="3" t="s">
        <v>2361</v>
      </c>
      <c r="J11397" s="3" t="s">
        <v>5002</v>
      </c>
      <c r="K11397" s="3">
        <v>1</v>
      </c>
      <c r="L11397" s="3" t="s">
        <v>28</v>
      </c>
      <c r="M11397" s="3" t="s">
        <v>25</v>
      </c>
      <c r="N11397" s="3" t="s">
        <v>5120</v>
      </c>
      <c r="O11397" s="3">
        <v>975</v>
      </c>
      <c r="P11397" s="3">
        <v>0</v>
      </c>
      <c r="Q11397" s="10">
        <f t="shared" si="724"/>
        <v>975</v>
      </c>
    </row>
    <row r="11398" spans="2:17" ht="20.25" customHeight="1">
      <c r="B11398" s="10" t="str">
        <f t="shared" si="725"/>
        <v>975</v>
      </c>
      <c r="C11398" s="10" t="str">
        <f t="shared" si="726"/>
        <v>1404/09/22975</v>
      </c>
      <c r="D11398" s="10" t="str">
        <f>IFERROR(IF(تحویلی!$E$1="","",IF(NOSA!O11398=تحویلی!$E$1,تحویلی!$E$1&amp;COUNTIF(NOSA!$O$1:O11398,تحویلی!$E$1),"")),"")</f>
        <v/>
      </c>
      <c r="E11398" s="10" t="str">
        <f t="shared" si="727"/>
        <v>11934975</v>
      </c>
      <c r="F11398" s="10" t="str">
        <f>IFERROR(VLOOKUP(I11398,DATABASE!$N:$O,2,FALSE),"")</f>
        <v/>
      </c>
      <c r="G11398" s="3" t="s">
        <v>4430</v>
      </c>
      <c r="H11398" s="3">
        <v>11934</v>
      </c>
      <c r="I11398" s="3" t="s">
        <v>3559</v>
      </c>
      <c r="J11398" s="3" t="s">
        <v>4625</v>
      </c>
      <c r="K11398" s="3">
        <v>1</v>
      </c>
      <c r="L11398" s="3" t="s">
        <v>8</v>
      </c>
      <c r="M11398" s="3" t="s">
        <v>25</v>
      </c>
      <c r="N11398" s="3" t="s">
        <v>5120</v>
      </c>
      <c r="O11398" s="3">
        <v>975</v>
      </c>
      <c r="P11398" s="3">
        <v>0</v>
      </c>
      <c r="Q11398" s="10">
        <f t="shared" si="724"/>
        <v>975</v>
      </c>
    </row>
    <row r="11399" spans="2:17" ht="20.25" customHeight="1">
      <c r="B11399" s="10" t="str">
        <f t="shared" si="725"/>
        <v>دستكش كف مواد سبك941</v>
      </c>
      <c r="C11399" s="10" t="str">
        <f t="shared" si="726"/>
        <v>دستكش كف مواد سبك1404/09/22941</v>
      </c>
      <c r="D11399" s="10" t="str">
        <f>IFERROR(IF(تحویلی!$E$1="","",IF(NOSA!O11399=تحویلی!$E$1,تحویلی!$E$1&amp;COUNTIF(NOSA!$O$1:O11399,تحویلی!$E$1),"")),"")</f>
        <v/>
      </c>
      <c r="E11399" s="10" t="str">
        <f t="shared" si="727"/>
        <v>11939941</v>
      </c>
      <c r="F11399" s="10" t="str">
        <f>IFERROR(VLOOKUP(I11399,DATABASE!$N:$O,2,FALSE),"")</f>
        <v>دستكش كف مواد سبك</v>
      </c>
      <c r="G11399" s="3" t="s">
        <v>4430</v>
      </c>
      <c r="H11399" s="3">
        <v>11939</v>
      </c>
      <c r="I11399" s="3" t="s">
        <v>1456</v>
      </c>
      <c r="J11399" s="3" t="s">
        <v>4605</v>
      </c>
      <c r="K11399" s="3">
        <v>1</v>
      </c>
      <c r="L11399" s="3" t="s">
        <v>3</v>
      </c>
      <c r="M11399" s="3" t="s">
        <v>4603</v>
      </c>
      <c r="N11399" s="3" t="s">
        <v>4875</v>
      </c>
      <c r="O11399" s="3">
        <v>941</v>
      </c>
      <c r="P11399" s="3">
        <v>1</v>
      </c>
      <c r="Q11399" s="10">
        <f t="shared" si="724"/>
        <v>941</v>
      </c>
    </row>
    <row r="11400" spans="2:17" ht="20.25" customHeight="1">
      <c r="B11400" s="10" t="str">
        <f t="shared" si="725"/>
        <v>دستكش لاتكس739</v>
      </c>
      <c r="C11400" s="10" t="str">
        <f t="shared" si="726"/>
        <v>دستكش لاتكس1404/09/22739</v>
      </c>
      <c r="D11400" s="10" t="str">
        <f>IFERROR(IF(تحویلی!$E$1="","",IF(NOSA!O11400=تحویلی!$E$1,تحویلی!$E$1&amp;COUNTIF(NOSA!$O$1:O11400,تحویلی!$E$1),"")),"")</f>
        <v/>
      </c>
      <c r="E11400" s="10" t="str">
        <f t="shared" si="727"/>
        <v>11953739</v>
      </c>
      <c r="F11400" s="10" t="str">
        <f>IFERROR(VLOOKUP(I11400,DATABASE!$N:$O,2,FALSE),"")</f>
        <v>دستكش لاتكس</v>
      </c>
      <c r="G11400" s="3" t="s">
        <v>4430</v>
      </c>
      <c r="H11400" s="3">
        <v>11953</v>
      </c>
      <c r="I11400" s="3" t="s">
        <v>2328</v>
      </c>
      <c r="J11400" s="3" t="s">
        <v>4775</v>
      </c>
      <c r="K11400" s="3">
        <v>100</v>
      </c>
      <c r="L11400" s="3" t="s">
        <v>3</v>
      </c>
      <c r="M11400" s="3" t="s">
        <v>4603</v>
      </c>
      <c r="N11400" s="3" t="s">
        <v>4834</v>
      </c>
      <c r="O11400" s="3">
        <v>739</v>
      </c>
      <c r="P11400" s="3">
        <v>0</v>
      </c>
      <c r="Q11400" s="10">
        <f t="shared" si="724"/>
        <v>739</v>
      </c>
    </row>
    <row r="11401" spans="2:17" ht="20.25" customHeight="1">
      <c r="B11401" s="10" t="str">
        <f t="shared" si="725"/>
        <v>لباس زير زمستاني- بلوز و شلوار155</v>
      </c>
      <c r="C11401" s="10" t="str">
        <f t="shared" si="726"/>
        <v>لباس زير زمستاني- بلوز و شلوار1404/09/22155</v>
      </c>
      <c r="D11401" s="10" t="str">
        <f>IFERROR(IF(تحویلی!$E$1="","",IF(NOSA!O11401=تحویلی!$E$1,تحویلی!$E$1&amp;COUNTIF(NOSA!$O$1:O11401,تحویلی!$E$1),"")),"")</f>
        <v/>
      </c>
      <c r="E11401" s="10" t="str">
        <f t="shared" si="727"/>
        <v>11959155</v>
      </c>
      <c r="F11401" s="10" t="str">
        <f>IFERROR(VLOOKUP(I11401,DATABASE!$N:$O,2,FALSE),"")</f>
        <v>لباس زير زمستاني- بلوز و شلوار</v>
      </c>
      <c r="G11401" s="3" t="s">
        <v>4430</v>
      </c>
      <c r="H11401" s="3">
        <v>11959</v>
      </c>
      <c r="I11401" s="3" t="s">
        <v>2361</v>
      </c>
      <c r="J11401" s="3" t="s">
        <v>5002</v>
      </c>
      <c r="K11401" s="3">
        <v>1</v>
      </c>
      <c r="L11401" s="3" t="s">
        <v>28</v>
      </c>
      <c r="M11401" s="3" t="s">
        <v>4608</v>
      </c>
      <c r="N11401" s="3" t="s">
        <v>4815</v>
      </c>
      <c r="O11401" s="3">
        <v>155</v>
      </c>
      <c r="P11401" s="3">
        <v>0</v>
      </c>
      <c r="Q11401" s="10">
        <f t="shared" si="724"/>
        <v>155</v>
      </c>
    </row>
    <row r="11402" spans="2:17" ht="20.25" customHeight="1">
      <c r="B11402" s="10" t="str">
        <f t="shared" si="725"/>
        <v>نقاب روشن محافظ صورت975</v>
      </c>
      <c r="C11402" s="10" t="str">
        <f t="shared" si="726"/>
        <v>نقاب روشن محافظ صورت1404/09/22975</v>
      </c>
      <c r="D11402" s="10" t="str">
        <f>IFERROR(IF(تحویلی!$E$1="","",IF(NOSA!O11402=تحویلی!$E$1,تحویلی!$E$1&amp;COUNTIF(NOSA!$O$1:O11402,تحویلی!$E$1),"")),"")</f>
        <v/>
      </c>
      <c r="E11402" s="10" t="str">
        <f t="shared" si="727"/>
        <v>11960975</v>
      </c>
      <c r="F11402" s="10" t="str">
        <f>IFERROR(VLOOKUP(I11402,DATABASE!$N:$O,2,FALSE),"")</f>
        <v>نقاب روشن محافظ صورت</v>
      </c>
      <c r="G11402" s="3" t="s">
        <v>4430</v>
      </c>
      <c r="H11402" s="3">
        <v>11960</v>
      </c>
      <c r="I11402" s="3" t="s">
        <v>2331</v>
      </c>
      <c r="J11402" s="3" t="s">
        <v>2332</v>
      </c>
      <c r="K11402" s="3">
        <v>1</v>
      </c>
      <c r="L11402" s="3" t="s">
        <v>8</v>
      </c>
      <c r="M11402" s="3" t="s">
        <v>25</v>
      </c>
      <c r="N11402" s="3" t="s">
        <v>5120</v>
      </c>
      <c r="O11402" s="3">
        <v>975</v>
      </c>
      <c r="P11402" s="3">
        <v>0</v>
      </c>
      <c r="Q11402" s="10">
        <f t="shared" si="724"/>
        <v>975</v>
      </c>
    </row>
    <row r="11403" spans="2:17" ht="20.25" customHeight="1">
      <c r="B11403" s="10" t="str">
        <f t="shared" si="725"/>
        <v>رابط فنري نقاب كلاه ايمني975</v>
      </c>
      <c r="C11403" s="10" t="str">
        <f t="shared" si="726"/>
        <v>رابط فنري نقاب كلاه ايمني1404/09/22975</v>
      </c>
      <c r="D11403" s="10" t="str">
        <f>IFERROR(IF(تحویلی!$E$1="","",IF(NOSA!O11403=تحویلی!$E$1,تحویلی!$E$1&amp;COUNTIF(NOSA!$O$1:O11403,تحویلی!$E$1),"")),"")</f>
        <v/>
      </c>
      <c r="E11403" s="10" t="str">
        <f t="shared" si="727"/>
        <v>11960975</v>
      </c>
      <c r="F11403" s="10" t="str">
        <f>IFERROR(VLOOKUP(I11403,DATABASE!$N:$O,2,FALSE),"")</f>
        <v>رابط فنري نقاب كلاه ايمني</v>
      </c>
      <c r="G11403" s="3" t="s">
        <v>4430</v>
      </c>
      <c r="H11403" s="3">
        <v>11960</v>
      </c>
      <c r="I11403" s="3" t="s">
        <v>1454</v>
      </c>
      <c r="J11403" s="3" t="s">
        <v>4714</v>
      </c>
      <c r="K11403" s="3">
        <v>1</v>
      </c>
      <c r="L11403" s="3" t="s">
        <v>8</v>
      </c>
      <c r="M11403" s="3" t="s">
        <v>25</v>
      </c>
      <c r="N11403" s="3" t="s">
        <v>5120</v>
      </c>
      <c r="O11403" s="3">
        <v>975</v>
      </c>
      <c r="P11403" s="3">
        <v>0</v>
      </c>
      <c r="Q11403" s="10">
        <f t="shared" si="724"/>
        <v>975</v>
      </c>
    </row>
    <row r="11404" spans="2:17" ht="20.25" customHeight="1">
      <c r="B11404" s="10" t="str">
        <f t="shared" si="725"/>
        <v>پيشبند نسوز چرمي975</v>
      </c>
      <c r="C11404" s="10" t="str">
        <f t="shared" si="726"/>
        <v>پيشبند نسوز چرمي1404/09/22975</v>
      </c>
      <c r="D11404" s="10" t="str">
        <f>IFERROR(IF(تحویلی!$E$1="","",IF(NOSA!O11404=تحویلی!$E$1,تحویلی!$E$1&amp;COUNTIF(NOSA!$O$1:O11404,تحویلی!$E$1),"")),"")</f>
        <v/>
      </c>
      <c r="E11404" s="10" t="str">
        <f t="shared" si="727"/>
        <v>11960975</v>
      </c>
      <c r="F11404" s="10" t="str">
        <f>IFERROR(VLOOKUP(I11404,DATABASE!$N:$O,2,FALSE),"")</f>
        <v>پيشبند نسوز چرمي</v>
      </c>
      <c r="G11404" s="3" t="s">
        <v>4430</v>
      </c>
      <c r="H11404" s="3">
        <v>11960</v>
      </c>
      <c r="I11404" s="3" t="s">
        <v>1459</v>
      </c>
      <c r="J11404" s="3" t="s">
        <v>4691</v>
      </c>
      <c r="K11404" s="3">
        <v>1</v>
      </c>
      <c r="L11404" s="3" t="s">
        <v>8</v>
      </c>
      <c r="M11404" s="3" t="s">
        <v>25</v>
      </c>
      <c r="N11404" s="3" t="s">
        <v>5120</v>
      </c>
      <c r="O11404" s="3">
        <v>975</v>
      </c>
      <c r="P11404" s="3">
        <v>0</v>
      </c>
      <c r="Q11404" s="10">
        <f t="shared" si="724"/>
        <v>975</v>
      </c>
    </row>
    <row r="11405" spans="2:17" ht="20.25" customHeight="1">
      <c r="B11405" s="10" t="str">
        <f t="shared" si="725"/>
        <v>دستكش ضد اسيد و روغن975</v>
      </c>
      <c r="C11405" s="10" t="str">
        <f t="shared" si="726"/>
        <v>دستكش ضد اسيد و روغن1404/09/22975</v>
      </c>
      <c r="D11405" s="10" t="str">
        <f>IFERROR(IF(تحویلی!$E$1="","",IF(NOSA!O11405=تحویلی!$E$1,تحویلی!$E$1&amp;COUNTIF(NOSA!$O$1:O11405,تحویلی!$E$1),"")),"")</f>
        <v/>
      </c>
      <c r="E11405" s="10" t="str">
        <f t="shared" si="727"/>
        <v>11960975</v>
      </c>
      <c r="F11405" s="10" t="str">
        <f>IFERROR(VLOOKUP(I11405,DATABASE!$N:$O,2,FALSE),"")</f>
        <v>دستكش ضد اسيد و روغن</v>
      </c>
      <c r="G11405" s="3" t="s">
        <v>4430</v>
      </c>
      <c r="H11405" s="3">
        <v>11960</v>
      </c>
      <c r="I11405" s="3" t="s">
        <v>1693</v>
      </c>
      <c r="J11405" s="3" t="s">
        <v>4943</v>
      </c>
      <c r="K11405" s="3">
        <v>1</v>
      </c>
      <c r="L11405" s="3" t="s">
        <v>3</v>
      </c>
      <c r="M11405" s="3" t="s">
        <v>25</v>
      </c>
      <c r="N11405" s="3" t="s">
        <v>5120</v>
      </c>
      <c r="O11405" s="3">
        <v>975</v>
      </c>
      <c r="P11405" s="3">
        <v>1</v>
      </c>
      <c r="Q11405" s="10">
        <f t="shared" si="724"/>
        <v>975</v>
      </c>
    </row>
    <row r="11406" spans="2:17" ht="20.25" customHeight="1">
      <c r="B11406" s="10" t="str">
        <f t="shared" si="725"/>
        <v>دستكش ضد برش سبك66</v>
      </c>
      <c r="C11406" s="10" t="str">
        <f t="shared" si="726"/>
        <v>دستكش ضد برش سبك1404/09/2266</v>
      </c>
      <c r="D11406" s="10" t="str">
        <f>IFERROR(IF(تحویلی!$E$1="","",IF(NOSA!O11406=تحویلی!$E$1,تحویلی!$E$1&amp;COUNTIF(NOSA!$O$1:O11406,تحویلی!$E$1),"")),"")</f>
        <v/>
      </c>
      <c r="E11406" s="10" t="str">
        <f t="shared" si="727"/>
        <v>1196666</v>
      </c>
      <c r="F11406" s="10" t="str">
        <f>IFERROR(VLOOKUP(I11406,DATABASE!$N:$O,2,FALSE),"")</f>
        <v>دستكش ضد برش سبك</v>
      </c>
      <c r="G11406" s="3" t="s">
        <v>4430</v>
      </c>
      <c r="H11406" s="3">
        <v>11966</v>
      </c>
      <c r="I11406" s="3" t="s">
        <v>1442</v>
      </c>
      <c r="J11406" s="3" t="s">
        <v>4602</v>
      </c>
      <c r="K11406" s="3">
        <v>1</v>
      </c>
      <c r="L11406" s="3" t="s">
        <v>3</v>
      </c>
      <c r="M11406" s="3" t="s">
        <v>40</v>
      </c>
      <c r="N11406" s="3" t="s">
        <v>469</v>
      </c>
      <c r="O11406" s="3">
        <v>66</v>
      </c>
      <c r="P11406" s="3">
        <v>1</v>
      </c>
      <c r="Q11406" s="10">
        <f t="shared" si="724"/>
        <v>66</v>
      </c>
    </row>
    <row r="11407" spans="2:17" ht="20.25" customHeight="1">
      <c r="B11407" s="10" t="str">
        <f t="shared" si="725"/>
        <v>شيشه مات ماسك جوشكاري86</v>
      </c>
      <c r="C11407" s="10" t="str">
        <f t="shared" si="726"/>
        <v>شيشه مات ماسك جوشكاري1404/09/2386</v>
      </c>
      <c r="D11407" s="10" t="str">
        <f>IFERROR(IF(تحویلی!$E$1="","",IF(NOSA!O11407=تحویلی!$E$1,تحویلی!$E$1&amp;COUNTIF(NOSA!$O$1:O11407,تحویلی!$E$1),"")),"")</f>
        <v/>
      </c>
      <c r="E11407" s="10" t="str">
        <f t="shared" si="727"/>
        <v>1199386</v>
      </c>
      <c r="F11407" s="10" t="str">
        <f>IFERROR(VLOOKUP(I11407,DATABASE!$N:$O,2,FALSE),"")</f>
        <v>شيشه مات ماسك جوشكاري</v>
      </c>
      <c r="G11407" s="3" t="s">
        <v>4431</v>
      </c>
      <c r="H11407" s="3">
        <v>11993</v>
      </c>
      <c r="I11407" s="3" t="s">
        <v>1507</v>
      </c>
      <c r="J11407" s="3" t="s">
        <v>4641</v>
      </c>
      <c r="K11407" s="3">
        <v>2</v>
      </c>
      <c r="L11407" s="3" t="s">
        <v>8</v>
      </c>
      <c r="M11407" s="3" t="s">
        <v>87</v>
      </c>
      <c r="N11407" s="3" t="s">
        <v>4777</v>
      </c>
      <c r="O11407" s="3">
        <v>86</v>
      </c>
      <c r="P11407" s="3">
        <v>0</v>
      </c>
      <c r="Q11407" s="10">
        <f t="shared" si="724"/>
        <v>86</v>
      </c>
    </row>
    <row r="11408" spans="2:17" ht="20.25" customHeight="1">
      <c r="B11408" s="10" t="str">
        <f t="shared" si="725"/>
        <v>شيشه ماسك جوشكاري ساده86</v>
      </c>
      <c r="C11408" s="10" t="str">
        <f t="shared" si="726"/>
        <v>شيشه ماسك جوشكاري ساده1404/09/2386</v>
      </c>
      <c r="D11408" s="10" t="str">
        <f>IFERROR(IF(تحویلی!$E$1="","",IF(NOSA!O11408=تحویلی!$E$1,تحویلی!$E$1&amp;COUNTIF(NOSA!$O$1:O11408,تحویلی!$E$1),"")),"")</f>
        <v/>
      </c>
      <c r="E11408" s="10" t="str">
        <f t="shared" si="727"/>
        <v>1199386</v>
      </c>
      <c r="F11408" s="10" t="str">
        <f>IFERROR(VLOOKUP(I11408,DATABASE!$N:$O,2,FALSE),"")</f>
        <v>شيشه ماسك جوشكاري ساده</v>
      </c>
      <c r="G11408" s="3" t="s">
        <v>4431</v>
      </c>
      <c r="H11408" s="3">
        <v>11993</v>
      </c>
      <c r="I11408" s="3" t="s">
        <v>1548</v>
      </c>
      <c r="J11408" s="3" t="s">
        <v>4668</v>
      </c>
      <c r="K11408" s="3">
        <v>2</v>
      </c>
      <c r="L11408" s="3" t="s">
        <v>8</v>
      </c>
      <c r="M11408" s="3" t="s">
        <v>87</v>
      </c>
      <c r="N11408" s="3" t="s">
        <v>4777</v>
      </c>
      <c r="O11408" s="3">
        <v>86</v>
      </c>
      <c r="P11408" s="3">
        <v>0</v>
      </c>
      <c r="Q11408" s="10">
        <f t="shared" si="724"/>
        <v>86</v>
      </c>
    </row>
    <row r="11409" spans="2:17" ht="20.25" customHeight="1">
      <c r="B11409" s="10" t="str">
        <f t="shared" si="725"/>
        <v>لباس زير زمستاني- بلوز و شلوار475</v>
      </c>
      <c r="C11409" s="10" t="str">
        <f t="shared" si="726"/>
        <v>لباس زير زمستاني- بلوز و شلوار1404/09/23475</v>
      </c>
      <c r="D11409" s="10" t="str">
        <f>IFERROR(IF(تحویلی!$E$1="","",IF(NOSA!O11409=تحویلی!$E$1,تحویلی!$E$1&amp;COUNTIF(NOSA!$O$1:O11409,تحویلی!$E$1),"")),"")</f>
        <v/>
      </c>
      <c r="E11409" s="10" t="str">
        <f t="shared" si="727"/>
        <v>11999475</v>
      </c>
      <c r="F11409" s="10" t="str">
        <f>IFERROR(VLOOKUP(I11409,DATABASE!$N:$O,2,FALSE),"")</f>
        <v>لباس زير زمستاني- بلوز و شلوار</v>
      </c>
      <c r="G11409" s="3" t="s">
        <v>4431</v>
      </c>
      <c r="H11409" s="3">
        <v>11999</v>
      </c>
      <c r="I11409" s="3" t="s">
        <v>2361</v>
      </c>
      <c r="J11409" s="3" t="s">
        <v>5002</v>
      </c>
      <c r="K11409" s="3">
        <v>1</v>
      </c>
      <c r="L11409" s="3" t="s">
        <v>28</v>
      </c>
      <c r="M11409" s="3" t="s">
        <v>4608</v>
      </c>
      <c r="N11409" s="3" t="s">
        <v>264</v>
      </c>
      <c r="O11409" s="3">
        <v>475</v>
      </c>
      <c r="P11409" s="3">
        <v>0</v>
      </c>
      <c r="Q11409" s="10">
        <f t="shared" si="724"/>
        <v>475</v>
      </c>
    </row>
    <row r="11410" spans="2:17" ht="20.25" customHeight="1">
      <c r="B11410" s="10" t="str">
        <f t="shared" si="725"/>
        <v>دستكش ضد برش سبك835</v>
      </c>
      <c r="C11410" s="10" t="str">
        <f t="shared" si="726"/>
        <v>دستكش ضد برش سبك1404/09/23835</v>
      </c>
      <c r="D11410" s="10" t="str">
        <f>IFERROR(IF(تحویلی!$E$1="","",IF(NOSA!O11410=تحویلی!$E$1,تحویلی!$E$1&amp;COUNTIF(NOSA!$O$1:O11410,تحویلی!$E$1),"")),"")</f>
        <v/>
      </c>
      <c r="E11410" s="10" t="str">
        <f t="shared" si="727"/>
        <v>12008835</v>
      </c>
      <c r="F11410" s="10" t="str">
        <f>IFERROR(VLOOKUP(I11410,DATABASE!$N:$O,2,FALSE),"")</f>
        <v>دستكش ضد برش سبك</v>
      </c>
      <c r="G11410" s="3" t="s">
        <v>4431</v>
      </c>
      <c r="H11410" s="3">
        <v>12008</v>
      </c>
      <c r="I11410" s="3" t="s">
        <v>1442</v>
      </c>
      <c r="J11410" s="3" t="s">
        <v>4602</v>
      </c>
      <c r="K11410" s="3">
        <v>1</v>
      </c>
      <c r="L11410" s="3" t="s">
        <v>3</v>
      </c>
      <c r="M11410" s="3" t="s">
        <v>4603</v>
      </c>
      <c r="N11410" s="3" t="s">
        <v>2659</v>
      </c>
      <c r="O11410" s="3">
        <v>835</v>
      </c>
      <c r="P11410" s="3">
        <v>0</v>
      </c>
      <c r="Q11410" s="10">
        <f t="shared" si="724"/>
        <v>835</v>
      </c>
    </row>
    <row r="11411" spans="2:17" ht="20.25" customHeight="1">
      <c r="B11411" s="10" t="str">
        <f t="shared" si="725"/>
        <v>كفش ايمني427</v>
      </c>
      <c r="C11411" s="10" t="str">
        <f t="shared" si="726"/>
        <v>كفش ايمني1404/09/23427</v>
      </c>
      <c r="D11411" s="10" t="str">
        <f>IFERROR(IF(تحویلی!$E$1="","",IF(NOSA!O11411=تحویلی!$E$1,تحویلی!$E$1&amp;COUNTIF(NOSA!$O$1:O11411,تحویلی!$E$1),"")),"")</f>
        <v/>
      </c>
      <c r="E11411" s="10" t="str">
        <f t="shared" si="727"/>
        <v>12019427</v>
      </c>
      <c r="F11411" s="10" t="str">
        <f>IFERROR(VLOOKUP(I11411,DATABASE!$N:$O,2,FALSE),"")</f>
        <v>كفش ايمني</v>
      </c>
      <c r="G11411" s="3" t="s">
        <v>4431</v>
      </c>
      <c r="H11411" s="3">
        <v>12019</v>
      </c>
      <c r="I11411" s="3" t="s">
        <v>1539</v>
      </c>
      <c r="J11411" s="3" t="s">
        <v>4785</v>
      </c>
      <c r="K11411" s="3">
        <v>1</v>
      </c>
      <c r="L11411" s="3" t="s">
        <v>3</v>
      </c>
      <c r="M11411" s="3" t="s">
        <v>4623</v>
      </c>
      <c r="N11411" s="3" t="s">
        <v>4702</v>
      </c>
      <c r="O11411" s="3">
        <v>427</v>
      </c>
      <c r="P11411" s="3">
        <v>1</v>
      </c>
      <c r="Q11411" s="10">
        <f t="shared" si="724"/>
        <v>427</v>
      </c>
    </row>
    <row r="11412" spans="2:17" ht="20.25" customHeight="1">
      <c r="B11412" s="10" t="str">
        <f t="shared" si="725"/>
        <v>دستكش ضد برش سبك427</v>
      </c>
      <c r="C11412" s="10" t="str">
        <f t="shared" si="726"/>
        <v>دستكش ضد برش سبك1404/09/23427</v>
      </c>
      <c r="D11412" s="10" t="str">
        <f>IFERROR(IF(تحویلی!$E$1="","",IF(NOSA!O11412=تحویلی!$E$1,تحویلی!$E$1&amp;COUNTIF(NOSA!$O$1:O11412,تحویلی!$E$1),"")),"")</f>
        <v/>
      </c>
      <c r="E11412" s="10" t="str">
        <f t="shared" si="727"/>
        <v>12019427</v>
      </c>
      <c r="F11412" s="10" t="str">
        <f>IFERROR(VLOOKUP(I11412,DATABASE!$N:$O,2,FALSE),"")</f>
        <v>دستكش ضد برش سبك</v>
      </c>
      <c r="G11412" s="3" t="s">
        <v>4431</v>
      </c>
      <c r="H11412" s="3">
        <v>12019</v>
      </c>
      <c r="I11412" s="3" t="s">
        <v>1442</v>
      </c>
      <c r="J11412" s="3" t="s">
        <v>4602</v>
      </c>
      <c r="K11412" s="3">
        <v>1</v>
      </c>
      <c r="L11412" s="3" t="s">
        <v>3</v>
      </c>
      <c r="M11412" s="3" t="s">
        <v>4623</v>
      </c>
      <c r="N11412" s="3" t="s">
        <v>4702</v>
      </c>
      <c r="O11412" s="3">
        <v>427</v>
      </c>
      <c r="P11412" s="3">
        <v>1</v>
      </c>
      <c r="Q11412" s="10">
        <f t="shared" si="724"/>
        <v>427</v>
      </c>
    </row>
    <row r="11413" spans="2:17" ht="20.25" customHeight="1">
      <c r="B11413" s="10" t="str">
        <f t="shared" si="725"/>
        <v>دستكش كف مواد سبك733</v>
      </c>
      <c r="C11413" s="10" t="str">
        <f t="shared" si="726"/>
        <v>دستكش كف مواد سبك1404/09/23733</v>
      </c>
      <c r="D11413" s="10" t="str">
        <f>IFERROR(IF(تحویلی!$E$1="","",IF(NOSA!O11413=تحویلی!$E$1,تحویلی!$E$1&amp;COUNTIF(NOSA!$O$1:O11413,تحویلی!$E$1),"")),"")</f>
        <v/>
      </c>
      <c r="E11413" s="10" t="str">
        <f t="shared" si="727"/>
        <v>12021733</v>
      </c>
      <c r="F11413" s="10" t="str">
        <f>IFERROR(VLOOKUP(I11413,DATABASE!$N:$O,2,FALSE),"")</f>
        <v>دستكش كف مواد سبك</v>
      </c>
      <c r="G11413" s="3" t="s">
        <v>4431</v>
      </c>
      <c r="H11413" s="3">
        <v>12021</v>
      </c>
      <c r="I11413" s="3" t="s">
        <v>1456</v>
      </c>
      <c r="J11413" s="3" t="s">
        <v>4605</v>
      </c>
      <c r="K11413" s="3">
        <v>1</v>
      </c>
      <c r="L11413" s="3" t="s">
        <v>3</v>
      </c>
      <c r="M11413" s="3" t="s">
        <v>4603</v>
      </c>
      <c r="N11413" s="3" t="s">
        <v>4966</v>
      </c>
      <c r="O11413" s="3">
        <v>733</v>
      </c>
      <c r="P11413" s="3">
        <v>1</v>
      </c>
      <c r="Q11413" s="10">
        <f t="shared" si="724"/>
        <v>733</v>
      </c>
    </row>
    <row r="11414" spans="2:17" ht="20.25" customHeight="1">
      <c r="B11414" s="10" t="str">
        <f t="shared" si="725"/>
        <v>دستكش ساق بلند نسوز725</v>
      </c>
      <c r="C11414" s="10" t="str">
        <f t="shared" si="726"/>
        <v>دستكش ساق بلند نسوز1404/09/23725</v>
      </c>
      <c r="D11414" s="10" t="str">
        <f>IFERROR(IF(تحویلی!$E$1="","",IF(NOSA!O11414=تحویلی!$E$1,تحویلی!$E$1&amp;COUNTIF(NOSA!$O$1:O11414,تحویلی!$E$1),"")),"")</f>
        <v/>
      </c>
      <c r="E11414" s="10" t="str">
        <f t="shared" si="727"/>
        <v>12023725</v>
      </c>
      <c r="F11414" s="10" t="str">
        <f>IFERROR(VLOOKUP(I11414,DATABASE!$N:$O,2,FALSE),"")</f>
        <v>دستكش ساق بلند نسوز</v>
      </c>
      <c r="G11414" s="3" t="s">
        <v>4431</v>
      </c>
      <c r="H11414" s="3">
        <v>12023</v>
      </c>
      <c r="I11414" s="3" t="s">
        <v>1461</v>
      </c>
      <c r="J11414" s="3" t="s">
        <v>4643</v>
      </c>
      <c r="K11414" s="3">
        <v>1</v>
      </c>
      <c r="L11414" s="3" t="s">
        <v>3</v>
      </c>
      <c r="M11414" s="3" t="s">
        <v>19</v>
      </c>
      <c r="N11414" s="3" t="s">
        <v>999</v>
      </c>
      <c r="O11414" s="3">
        <v>725</v>
      </c>
      <c r="P11414" s="3">
        <v>1</v>
      </c>
      <c r="Q11414" s="10">
        <f t="shared" si="724"/>
        <v>725</v>
      </c>
    </row>
    <row r="11415" spans="2:17" ht="20.25" customHeight="1">
      <c r="B11415" s="10" t="str">
        <f t="shared" si="725"/>
        <v>كفش ايمني478</v>
      </c>
      <c r="C11415" s="10" t="str">
        <f t="shared" si="726"/>
        <v>كفش ايمني1404/09/23478</v>
      </c>
      <c r="D11415" s="10" t="str">
        <f>IFERROR(IF(تحویلی!$E$1="","",IF(NOSA!O11415=تحویلی!$E$1,تحویلی!$E$1&amp;COUNTIF(NOSA!$O$1:O11415,تحویلی!$E$1),"")),"")</f>
        <v/>
      </c>
      <c r="E11415" s="10" t="str">
        <f t="shared" si="727"/>
        <v>12025478</v>
      </c>
      <c r="F11415" s="10" t="str">
        <f>IFERROR(VLOOKUP(I11415,DATABASE!$N:$O,2,FALSE),"")</f>
        <v>كفش ايمني</v>
      </c>
      <c r="G11415" s="3" t="s">
        <v>4431</v>
      </c>
      <c r="H11415" s="3">
        <v>12025</v>
      </c>
      <c r="I11415" s="3" t="s">
        <v>1549</v>
      </c>
      <c r="J11415" s="3" t="s">
        <v>5040</v>
      </c>
      <c r="K11415" s="3">
        <v>1</v>
      </c>
      <c r="L11415" s="3" t="s">
        <v>3</v>
      </c>
      <c r="M11415" s="3" t="s">
        <v>25</v>
      </c>
      <c r="N11415" s="3" t="s">
        <v>1936</v>
      </c>
      <c r="O11415" s="3">
        <v>478</v>
      </c>
      <c r="P11415" s="3">
        <v>1</v>
      </c>
      <c r="Q11415" s="10">
        <f t="shared" si="724"/>
        <v>478</v>
      </c>
    </row>
    <row r="11416" spans="2:17" ht="20.25" customHeight="1">
      <c r="B11416" s="10" t="str">
        <f t="shared" si="725"/>
        <v>گوشي اير پلاگ854</v>
      </c>
      <c r="C11416" s="10" t="str">
        <f t="shared" si="726"/>
        <v>گوشي اير پلاگ1404/09/24854</v>
      </c>
      <c r="D11416" s="10" t="str">
        <f>IFERROR(IF(تحویلی!$E$1="","",IF(NOSA!O11416=تحویلی!$E$1,تحویلی!$E$1&amp;COUNTIF(NOSA!$O$1:O11416,تحویلی!$E$1),"")),"")</f>
        <v/>
      </c>
      <c r="E11416" s="10" t="str">
        <f t="shared" si="727"/>
        <v>12027854</v>
      </c>
      <c r="F11416" s="10" t="str">
        <f>IFERROR(VLOOKUP(I11416,DATABASE!$N:$O,2,FALSE),"")</f>
        <v>گوشي اير پلاگ</v>
      </c>
      <c r="G11416" s="3" t="s">
        <v>4432</v>
      </c>
      <c r="H11416" s="3">
        <v>12027</v>
      </c>
      <c r="I11416" s="3" t="s">
        <v>1581</v>
      </c>
      <c r="J11416" s="3" t="s">
        <v>4655</v>
      </c>
      <c r="K11416" s="3">
        <v>1</v>
      </c>
      <c r="L11416" s="3" t="s">
        <v>8</v>
      </c>
      <c r="M11416" s="3" t="s">
        <v>4603</v>
      </c>
      <c r="N11416" s="3" t="s">
        <v>4606</v>
      </c>
      <c r="O11416" s="3">
        <v>854</v>
      </c>
      <c r="P11416" s="3">
        <v>1</v>
      </c>
      <c r="Q11416" s="10">
        <f t="shared" si="724"/>
        <v>854</v>
      </c>
    </row>
    <row r="11417" spans="2:17" ht="20.25" customHeight="1">
      <c r="B11417" s="10" t="str">
        <f t="shared" si="725"/>
        <v>دستكش كف مواد سبك719</v>
      </c>
      <c r="C11417" s="10" t="str">
        <f t="shared" si="726"/>
        <v>دستكش كف مواد سبك1404/09/24719</v>
      </c>
      <c r="D11417" s="10" t="str">
        <f>IFERROR(IF(تحویلی!$E$1="","",IF(NOSA!O11417=تحویلی!$E$1,تحویلی!$E$1&amp;COUNTIF(NOSA!$O$1:O11417,تحویلی!$E$1),"")),"")</f>
        <v/>
      </c>
      <c r="E11417" s="10" t="str">
        <f t="shared" si="727"/>
        <v>12032719</v>
      </c>
      <c r="F11417" s="10" t="str">
        <f>IFERROR(VLOOKUP(I11417,DATABASE!$N:$O,2,FALSE),"")</f>
        <v>دستكش كف مواد سبك</v>
      </c>
      <c r="G11417" s="3" t="s">
        <v>4432</v>
      </c>
      <c r="H11417" s="3">
        <v>12032</v>
      </c>
      <c r="I11417" s="3" t="s">
        <v>1456</v>
      </c>
      <c r="J11417" s="3" t="s">
        <v>4605</v>
      </c>
      <c r="K11417" s="3">
        <v>1</v>
      </c>
      <c r="L11417" s="3" t="s">
        <v>3</v>
      </c>
      <c r="M11417" s="3" t="s">
        <v>4603</v>
      </c>
      <c r="N11417" s="3" t="s">
        <v>886</v>
      </c>
      <c r="O11417" s="3">
        <v>719</v>
      </c>
      <c r="P11417" s="3">
        <v>1</v>
      </c>
      <c r="Q11417" s="10">
        <f t="shared" si="724"/>
        <v>719</v>
      </c>
    </row>
    <row r="11418" spans="2:17" ht="20.25" customHeight="1">
      <c r="B11418" s="10" t="str">
        <f t="shared" si="725"/>
        <v>فرم انتظامات- بلوز854</v>
      </c>
      <c r="C11418" s="10" t="str">
        <f t="shared" si="726"/>
        <v>فرم انتظامات- بلوز1404/09/24854</v>
      </c>
      <c r="D11418" s="10" t="str">
        <f>IFERROR(IF(تحویلی!$E$1="","",IF(NOSA!O11418=تحویلی!$E$1,تحویلی!$E$1&amp;COUNTIF(NOSA!$O$1:O11418,تحویلی!$E$1),"")),"")</f>
        <v/>
      </c>
      <c r="E11418" s="10" t="str">
        <f t="shared" si="727"/>
        <v>12038854</v>
      </c>
      <c r="F11418" s="10" t="str">
        <f>IFERROR(VLOOKUP(I11418,DATABASE!$N:$O,2,FALSE),"")</f>
        <v>فرم انتظامات- بلوز</v>
      </c>
      <c r="G11418" s="3" t="s">
        <v>4432</v>
      </c>
      <c r="H11418" s="3">
        <v>12038</v>
      </c>
      <c r="I11418" s="3" t="s">
        <v>2365</v>
      </c>
      <c r="J11418" s="3" t="s">
        <v>2366</v>
      </c>
      <c r="K11418" s="3">
        <v>1</v>
      </c>
      <c r="L11418" s="3" t="s">
        <v>8</v>
      </c>
      <c r="M11418" s="3" t="s">
        <v>4621</v>
      </c>
      <c r="N11418" s="3" t="s">
        <v>5122</v>
      </c>
      <c r="O11418" s="3">
        <v>854</v>
      </c>
      <c r="P11418" s="3">
        <v>1</v>
      </c>
      <c r="Q11418" s="10">
        <f t="shared" si="724"/>
        <v>854</v>
      </c>
    </row>
    <row r="11419" spans="2:17" ht="20.25" customHeight="1">
      <c r="B11419" s="10" t="str">
        <f t="shared" si="725"/>
        <v>گوشي ايرماف166</v>
      </c>
      <c r="C11419" s="10" t="str">
        <f t="shared" si="726"/>
        <v>گوشي ايرماف1404/09/24166</v>
      </c>
      <c r="D11419" s="10" t="str">
        <f>IFERROR(IF(تحویلی!$E$1="","",IF(NOSA!O11419=تحویلی!$E$1,تحویلی!$E$1&amp;COUNTIF(NOSA!$O$1:O11419,تحویلی!$E$1),"")),"")</f>
        <v/>
      </c>
      <c r="E11419" s="10" t="str">
        <f t="shared" si="727"/>
        <v>12040166</v>
      </c>
      <c r="F11419" s="10" t="str">
        <f>IFERROR(VLOOKUP(I11419,DATABASE!$N:$O,2,FALSE),"")</f>
        <v>گوشي ايرماف</v>
      </c>
      <c r="G11419" s="3" t="s">
        <v>4432</v>
      </c>
      <c r="H11419" s="3">
        <v>12040</v>
      </c>
      <c r="I11419" s="3" t="s">
        <v>1449</v>
      </c>
      <c r="J11419" s="3" t="s">
        <v>5042</v>
      </c>
      <c r="K11419" s="3">
        <v>1</v>
      </c>
      <c r="L11419" s="3" t="s">
        <v>8</v>
      </c>
      <c r="M11419" s="3" t="s">
        <v>25</v>
      </c>
      <c r="N11419" s="3" t="s">
        <v>4970</v>
      </c>
      <c r="O11419" s="3">
        <v>166</v>
      </c>
      <c r="P11419" s="3">
        <v>1</v>
      </c>
      <c r="Q11419" s="10">
        <f t="shared" si="724"/>
        <v>166</v>
      </c>
    </row>
    <row r="11420" spans="2:17" ht="20.25" customHeight="1">
      <c r="B11420" s="10" t="str">
        <f t="shared" si="725"/>
        <v>دستكش كف مواد سبك851</v>
      </c>
      <c r="C11420" s="10" t="str">
        <f t="shared" si="726"/>
        <v>دستكش كف مواد سبك1404/09/24851</v>
      </c>
      <c r="D11420" s="10" t="str">
        <f>IFERROR(IF(تحویلی!$E$1="","",IF(NOSA!O11420=تحویلی!$E$1,تحویلی!$E$1&amp;COUNTIF(NOSA!$O$1:O11420,تحویلی!$E$1),"")),"")</f>
        <v/>
      </c>
      <c r="E11420" s="10" t="str">
        <f t="shared" si="727"/>
        <v>12040851</v>
      </c>
      <c r="F11420" s="10" t="str">
        <f>IFERROR(VLOOKUP(I11420,DATABASE!$N:$O,2,FALSE),"")</f>
        <v>دستكش كف مواد سبك</v>
      </c>
      <c r="G11420" s="3" t="s">
        <v>4432</v>
      </c>
      <c r="H11420" s="3">
        <v>12040</v>
      </c>
      <c r="I11420" s="3" t="s">
        <v>1456</v>
      </c>
      <c r="J11420" s="3" t="s">
        <v>4605</v>
      </c>
      <c r="K11420" s="3">
        <v>1</v>
      </c>
      <c r="L11420" s="3" t="s">
        <v>3</v>
      </c>
      <c r="M11420" s="3" t="s">
        <v>4603</v>
      </c>
      <c r="N11420" s="3" t="s">
        <v>2847</v>
      </c>
      <c r="O11420" s="3">
        <v>851</v>
      </c>
      <c r="P11420" s="3">
        <v>1</v>
      </c>
      <c r="Q11420" s="10">
        <f t="shared" si="724"/>
        <v>851</v>
      </c>
    </row>
    <row r="11421" spans="2:17" ht="20.25" customHeight="1">
      <c r="B11421" s="10" t="str">
        <f t="shared" si="725"/>
        <v>دستكش كف مواد سبك893</v>
      </c>
      <c r="C11421" s="10" t="str">
        <f t="shared" si="726"/>
        <v>دستكش كف مواد سبك1404/09/24893</v>
      </c>
      <c r="D11421" s="10" t="str">
        <f>IFERROR(IF(تحویلی!$E$1="","",IF(NOSA!O11421=تحویلی!$E$1,تحویلی!$E$1&amp;COUNTIF(NOSA!$O$1:O11421,تحویلی!$E$1),"")),"")</f>
        <v/>
      </c>
      <c r="E11421" s="10" t="str">
        <f t="shared" si="727"/>
        <v>12045893</v>
      </c>
      <c r="F11421" s="10" t="str">
        <f>IFERROR(VLOOKUP(I11421,DATABASE!$N:$O,2,FALSE),"")</f>
        <v>دستكش كف مواد سبك</v>
      </c>
      <c r="G11421" s="3" t="s">
        <v>4432</v>
      </c>
      <c r="H11421" s="3">
        <v>12045</v>
      </c>
      <c r="I11421" s="3" t="s">
        <v>1456</v>
      </c>
      <c r="J11421" s="3" t="s">
        <v>4605</v>
      </c>
      <c r="K11421" s="3">
        <v>1</v>
      </c>
      <c r="L11421" s="3" t="s">
        <v>3</v>
      </c>
      <c r="M11421" s="3" t="s">
        <v>4603</v>
      </c>
      <c r="N11421" s="3" t="s">
        <v>4795</v>
      </c>
      <c r="O11421" s="3">
        <v>893</v>
      </c>
      <c r="P11421" s="3">
        <v>1</v>
      </c>
      <c r="Q11421" s="10">
        <f t="shared" si="724"/>
        <v>893</v>
      </c>
    </row>
    <row r="11422" spans="2:17" ht="20.25" customHeight="1">
      <c r="B11422" s="10" t="str">
        <f t="shared" si="725"/>
        <v>لباس كار ديرسوز(بلوز و شلوار)851</v>
      </c>
      <c r="C11422" s="10" t="str">
        <f t="shared" si="726"/>
        <v>لباس كار ديرسوز(بلوز و شلوار)1404/09/24851</v>
      </c>
      <c r="D11422" s="10" t="str">
        <f>IFERROR(IF(تحویلی!$E$1="","",IF(NOSA!O11422=تحویلی!$E$1,تحویلی!$E$1&amp;COUNTIF(NOSA!$O$1:O11422,تحویلی!$E$1),"")),"")</f>
        <v/>
      </c>
      <c r="E11422" s="10" t="str">
        <f t="shared" si="727"/>
        <v>12051851</v>
      </c>
      <c r="F11422" s="10" t="str">
        <f>IFERROR(VLOOKUP(I11422,DATABASE!$N:$O,2,FALSE),"")</f>
        <v>لباس كار ديرسوز(بلوز و شلوار)</v>
      </c>
      <c r="G11422" s="3" t="s">
        <v>4432</v>
      </c>
      <c r="H11422" s="3">
        <v>12051</v>
      </c>
      <c r="I11422" s="3" t="s">
        <v>1466</v>
      </c>
      <c r="J11422" s="3" t="s">
        <v>4858</v>
      </c>
      <c r="K11422" s="3">
        <v>1</v>
      </c>
      <c r="L11422" s="3" t="s">
        <v>28</v>
      </c>
      <c r="M11422" s="3" t="s">
        <v>4603</v>
      </c>
      <c r="N11422" s="3" t="s">
        <v>2847</v>
      </c>
      <c r="O11422" s="3">
        <v>851</v>
      </c>
      <c r="P11422" s="3">
        <v>1</v>
      </c>
      <c r="Q11422" s="10">
        <f t="shared" si="724"/>
        <v>851</v>
      </c>
    </row>
    <row r="11423" spans="2:17" ht="20.25" customHeight="1">
      <c r="B11423" s="10" t="str">
        <f t="shared" si="725"/>
        <v>741</v>
      </c>
      <c r="C11423" s="10" t="str">
        <f t="shared" si="726"/>
        <v>1404/09/24741</v>
      </c>
      <c r="D11423" s="10" t="str">
        <f>IFERROR(IF(تحویلی!$E$1="","",IF(NOSA!O11423=تحویلی!$E$1,تحویلی!$E$1&amp;COUNTIF(NOSA!$O$1:O11423,تحویلی!$E$1),"")),"")</f>
        <v/>
      </c>
      <c r="E11423" s="10" t="str">
        <f t="shared" si="727"/>
        <v>12054741</v>
      </c>
      <c r="F11423" s="10" t="str">
        <f>IFERROR(VLOOKUP(I11423,DATABASE!$N:$O,2,FALSE),"")</f>
        <v/>
      </c>
      <c r="G11423" s="3" t="s">
        <v>4432</v>
      </c>
      <c r="H11423" s="3">
        <v>12054</v>
      </c>
      <c r="I11423" s="3" t="s">
        <v>2624</v>
      </c>
      <c r="J11423" s="3" t="s">
        <v>4979</v>
      </c>
      <c r="K11423" s="3">
        <v>60</v>
      </c>
      <c r="L11423" s="3" t="s">
        <v>8</v>
      </c>
      <c r="M11423" s="3" t="s">
        <v>189</v>
      </c>
      <c r="N11423" s="3" t="s">
        <v>4818</v>
      </c>
      <c r="O11423" s="3">
        <v>741</v>
      </c>
      <c r="P11423" s="3">
        <v>0</v>
      </c>
      <c r="Q11423" s="10">
        <f t="shared" si="724"/>
        <v>741</v>
      </c>
    </row>
    <row r="11424" spans="2:17" ht="20.25" customHeight="1">
      <c r="B11424" s="10" t="str">
        <f t="shared" si="725"/>
        <v>لباس كار نسوز(بلوز و شلوار)892</v>
      </c>
      <c r="C11424" s="10" t="str">
        <f t="shared" si="726"/>
        <v>لباس كار نسوز(بلوز و شلوار)1404/09/24892</v>
      </c>
      <c r="D11424" s="10" t="str">
        <f>IFERROR(IF(تحویلی!$E$1="","",IF(NOSA!O11424=تحویلی!$E$1,تحویلی!$E$1&amp;COUNTIF(NOSA!$O$1:O11424,تحویلی!$E$1),"")),"")</f>
        <v/>
      </c>
      <c r="E11424" s="10" t="str">
        <f t="shared" si="727"/>
        <v>12064892</v>
      </c>
      <c r="F11424" s="10" t="str">
        <f>IFERROR(VLOOKUP(I11424,DATABASE!$N:$O,2,FALSE),"")</f>
        <v>لباس كار نسوز(بلوز و شلوار)</v>
      </c>
      <c r="G11424" s="3" t="s">
        <v>4432</v>
      </c>
      <c r="H11424" s="3">
        <v>12064</v>
      </c>
      <c r="I11424" s="3" t="s">
        <v>1655</v>
      </c>
      <c r="J11424" s="3" t="s">
        <v>4646</v>
      </c>
      <c r="K11424" s="3">
        <v>1</v>
      </c>
      <c r="L11424" s="3" t="s">
        <v>28</v>
      </c>
      <c r="M11424" s="3" t="s">
        <v>4608</v>
      </c>
      <c r="N11424" s="3" t="s">
        <v>2616</v>
      </c>
      <c r="O11424" s="3">
        <v>892</v>
      </c>
      <c r="P11424" s="3">
        <v>1</v>
      </c>
      <c r="Q11424" s="10">
        <f t="shared" si="724"/>
        <v>892</v>
      </c>
    </row>
    <row r="11425" spans="2:17" ht="20.25" customHeight="1">
      <c r="B11425" s="10" t="str">
        <f t="shared" si="725"/>
        <v>پوتين ايمني نسوز895</v>
      </c>
      <c r="C11425" s="10" t="str">
        <f t="shared" si="726"/>
        <v>پوتين ايمني نسوز1404/09/24895</v>
      </c>
      <c r="D11425" s="10" t="str">
        <f>IFERROR(IF(تحویلی!$E$1="","",IF(NOSA!O11425=تحویلی!$E$1,تحویلی!$E$1&amp;COUNTIF(NOSA!$O$1:O11425,تحویلی!$E$1),"")),"")</f>
        <v/>
      </c>
      <c r="E11425" s="10" t="str">
        <f t="shared" si="727"/>
        <v>12065895</v>
      </c>
      <c r="F11425" s="10" t="str">
        <f>IFERROR(VLOOKUP(I11425,DATABASE!$N:$O,2,FALSE),"")</f>
        <v>پوتين ايمني نسوز</v>
      </c>
      <c r="G11425" s="3" t="s">
        <v>4432</v>
      </c>
      <c r="H11425" s="3">
        <v>12065</v>
      </c>
      <c r="I11425" s="3" t="s">
        <v>1528</v>
      </c>
      <c r="J11425" s="3" t="s">
        <v>4725</v>
      </c>
      <c r="K11425" s="3">
        <v>1</v>
      </c>
      <c r="L11425" s="3" t="s">
        <v>3</v>
      </c>
      <c r="M11425" s="3" t="s">
        <v>40</v>
      </c>
      <c r="N11425" s="3" t="s">
        <v>3536</v>
      </c>
      <c r="O11425" s="3">
        <v>895</v>
      </c>
      <c r="P11425" s="3">
        <v>1</v>
      </c>
      <c r="Q11425" s="10">
        <f t="shared" si="724"/>
        <v>895</v>
      </c>
    </row>
    <row r="11426" spans="2:17" ht="20.25" customHeight="1">
      <c r="B11426" s="10" t="str">
        <f t="shared" si="725"/>
        <v>شلوار فرم انتظامات895</v>
      </c>
      <c r="C11426" s="10" t="str">
        <f t="shared" si="726"/>
        <v>شلوار فرم انتظامات1404/09/24895</v>
      </c>
      <c r="D11426" s="10" t="str">
        <f>IFERROR(IF(تحویلی!$E$1="","",IF(NOSA!O11426=تحویلی!$E$1,تحویلی!$E$1&amp;COUNTIF(NOSA!$O$1:O11426,تحویلی!$E$1),"")),"")</f>
        <v/>
      </c>
      <c r="E11426" s="10" t="str">
        <f t="shared" si="727"/>
        <v>12065895</v>
      </c>
      <c r="F11426" s="10" t="str">
        <f>IFERROR(VLOOKUP(I11426,DATABASE!$N:$O,2,FALSE),"")</f>
        <v>شلوار فرم انتظامات</v>
      </c>
      <c r="G11426" s="3" t="s">
        <v>4432</v>
      </c>
      <c r="H11426" s="3">
        <v>12065</v>
      </c>
      <c r="I11426" s="3" t="s">
        <v>2298</v>
      </c>
      <c r="J11426" s="3" t="s">
        <v>4929</v>
      </c>
      <c r="K11426" s="3">
        <v>1</v>
      </c>
      <c r="L11426" s="3" t="s">
        <v>28</v>
      </c>
      <c r="M11426" s="3" t="s">
        <v>40</v>
      </c>
      <c r="N11426" s="3" t="s">
        <v>3536</v>
      </c>
      <c r="O11426" s="3">
        <v>895</v>
      </c>
      <c r="P11426" s="3">
        <v>1</v>
      </c>
      <c r="Q11426" s="10">
        <f t="shared" si="724"/>
        <v>895</v>
      </c>
    </row>
    <row r="11427" spans="2:17" ht="20.25" customHeight="1">
      <c r="B11427" s="10" t="str">
        <f t="shared" si="725"/>
        <v>دستكش ضد برش سبك294</v>
      </c>
      <c r="C11427" s="10" t="str">
        <f t="shared" si="726"/>
        <v>دستكش ضد برش سبك1404/09/25294</v>
      </c>
      <c r="D11427" s="10" t="str">
        <f>IFERROR(IF(تحویلی!$E$1="","",IF(NOSA!O11427=تحویلی!$E$1,تحویلی!$E$1&amp;COUNTIF(NOSA!$O$1:O11427,تحویلی!$E$1),"")),"")</f>
        <v/>
      </c>
      <c r="E11427" s="10" t="str">
        <f t="shared" si="727"/>
        <v>12071294</v>
      </c>
      <c r="F11427" s="10" t="str">
        <f>IFERROR(VLOOKUP(I11427,DATABASE!$N:$O,2,FALSE),"")</f>
        <v>دستكش ضد برش سبك</v>
      </c>
      <c r="G11427" s="3" t="s">
        <v>4433</v>
      </c>
      <c r="H11427" s="3">
        <v>12071</v>
      </c>
      <c r="I11427" s="3" t="s">
        <v>1442</v>
      </c>
      <c r="J11427" s="3" t="s">
        <v>4602</v>
      </c>
      <c r="K11427" s="3">
        <v>1</v>
      </c>
      <c r="L11427" s="3" t="s">
        <v>3</v>
      </c>
      <c r="M11427" s="3" t="s">
        <v>25</v>
      </c>
      <c r="N11427" s="3" t="s">
        <v>1900</v>
      </c>
      <c r="O11427" s="3">
        <v>294</v>
      </c>
      <c r="P11427" s="3">
        <v>1</v>
      </c>
      <c r="Q11427" s="10">
        <f t="shared" si="724"/>
        <v>294</v>
      </c>
    </row>
    <row r="11428" spans="2:17" ht="20.25" customHeight="1">
      <c r="B11428" s="10" t="str">
        <f t="shared" si="725"/>
        <v>چكمه ايمني نسوز658</v>
      </c>
      <c r="C11428" s="10" t="str">
        <f t="shared" si="726"/>
        <v>چكمه ايمني نسوز1404/09/25658</v>
      </c>
      <c r="D11428" s="10" t="str">
        <f>IFERROR(IF(تحویلی!$E$1="","",IF(NOSA!O11428=تحویلی!$E$1,تحویلی!$E$1&amp;COUNTIF(NOSA!$O$1:O11428,تحویلی!$E$1),"")),"")</f>
        <v/>
      </c>
      <c r="E11428" s="10" t="str">
        <f t="shared" si="727"/>
        <v>12075658</v>
      </c>
      <c r="F11428" s="10" t="str">
        <f>IFERROR(VLOOKUP(I11428,DATABASE!$N:$O,2,FALSE),"")</f>
        <v>چكمه ايمني نسوز</v>
      </c>
      <c r="G11428" s="3" t="s">
        <v>4433</v>
      </c>
      <c r="H11428" s="3">
        <v>12075</v>
      </c>
      <c r="I11428" s="3" t="s">
        <v>1749</v>
      </c>
      <c r="J11428" s="3" t="s">
        <v>4750</v>
      </c>
      <c r="K11428" s="3">
        <v>1</v>
      </c>
      <c r="L11428" s="3" t="s">
        <v>3</v>
      </c>
      <c r="M11428" s="3" t="s">
        <v>19</v>
      </c>
      <c r="N11428" s="3" t="s">
        <v>1981</v>
      </c>
      <c r="O11428" s="3">
        <v>658</v>
      </c>
      <c r="P11428" s="3">
        <v>1</v>
      </c>
      <c r="Q11428" s="10">
        <f t="shared" ref="Q11428:Q11491" si="728">VALUE(O11428)</f>
        <v>658</v>
      </c>
    </row>
    <row r="11429" spans="2:17" ht="20.25" customHeight="1">
      <c r="B11429" s="10" t="str">
        <f t="shared" si="725"/>
        <v>دستكش ضد برش سبك967</v>
      </c>
      <c r="C11429" s="10" t="str">
        <f t="shared" si="726"/>
        <v>دستكش ضد برش سبك1404/09/25967</v>
      </c>
      <c r="D11429" s="10" t="str">
        <f>IFERROR(IF(تحویلی!$E$1="","",IF(NOSA!O11429=تحویلی!$E$1,تحویلی!$E$1&amp;COUNTIF(NOSA!$O$1:O11429,تحویلی!$E$1),"")),"")</f>
        <v/>
      </c>
      <c r="E11429" s="10" t="str">
        <f t="shared" si="727"/>
        <v>12080967</v>
      </c>
      <c r="F11429" s="10" t="str">
        <f>IFERROR(VLOOKUP(I11429,DATABASE!$N:$O,2,FALSE),"")</f>
        <v>دستكش ضد برش سبك</v>
      </c>
      <c r="G11429" s="3" t="s">
        <v>4433</v>
      </c>
      <c r="H11429" s="3">
        <v>12080</v>
      </c>
      <c r="I11429" s="3" t="s">
        <v>1442</v>
      </c>
      <c r="J11429" s="3" t="s">
        <v>4602</v>
      </c>
      <c r="K11429" s="3">
        <v>1</v>
      </c>
      <c r="L11429" s="3" t="s">
        <v>3</v>
      </c>
      <c r="M11429" s="3" t="s">
        <v>43</v>
      </c>
      <c r="N11429" s="3" t="s">
        <v>4991</v>
      </c>
      <c r="O11429" s="3">
        <v>967</v>
      </c>
      <c r="P11429" s="3">
        <v>1</v>
      </c>
      <c r="Q11429" s="10">
        <f t="shared" si="728"/>
        <v>967</v>
      </c>
    </row>
    <row r="11430" spans="2:17" ht="20.25" customHeight="1">
      <c r="B11430" s="10" t="str">
        <f t="shared" si="725"/>
        <v>دستكش ضد برش سبك121</v>
      </c>
      <c r="C11430" s="10" t="str">
        <f t="shared" si="726"/>
        <v>دستكش ضد برش سبك1404/09/25121</v>
      </c>
      <c r="D11430" s="10" t="str">
        <f>IFERROR(IF(تحویلی!$E$1="","",IF(NOSA!O11430=تحویلی!$E$1,تحویلی!$E$1&amp;COUNTIF(NOSA!$O$1:O11430,تحویلی!$E$1),"")),"")</f>
        <v/>
      </c>
      <c r="E11430" s="10" t="str">
        <f t="shared" si="727"/>
        <v>12082121</v>
      </c>
      <c r="F11430" s="10" t="str">
        <f>IFERROR(VLOOKUP(I11430,DATABASE!$N:$O,2,FALSE),"")</f>
        <v>دستكش ضد برش سبك</v>
      </c>
      <c r="G11430" s="3" t="s">
        <v>4433</v>
      </c>
      <c r="H11430" s="3">
        <v>12082</v>
      </c>
      <c r="I11430" s="3" t="s">
        <v>1442</v>
      </c>
      <c r="J11430" s="3" t="s">
        <v>4602</v>
      </c>
      <c r="K11430" s="3">
        <v>1</v>
      </c>
      <c r="L11430" s="3" t="s">
        <v>3</v>
      </c>
      <c r="M11430" s="3" t="s">
        <v>4608</v>
      </c>
      <c r="N11430" s="3" t="s">
        <v>4911</v>
      </c>
      <c r="O11430" s="3">
        <v>121</v>
      </c>
      <c r="P11430" s="3">
        <v>1</v>
      </c>
      <c r="Q11430" s="10">
        <f t="shared" si="728"/>
        <v>121</v>
      </c>
    </row>
    <row r="11431" spans="2:17" ht="20.25" customHeight="1">
      <c r="B11431" s="10" t="str">
        <f t="shared" si="725"/>
        <v>دستكش كف مواد سبك694</v>
      </c>
      <c r="C11431" s="10" t="str">
        <f t="shared" si="726"/>
        <v>دستكش كف مواد سبك1404/09/25694</v>
      </c>
      <c r="D11431" s="10" t="str">
        <f>IFERROR(IF(تحویلی!$E$1="","",IF(NOSA!O11431=تحویلی!$E$1,تحویلی!$E$1&amp;COUNTIF(NOSA!$O$1:O11431,تحویلی!$E$1),"")),"")</f>
        <v/>
      </c>
      <c r="E11431" s="10" t="str">
        <f t="shared" si="727"/>
        <v>12084694</v>
      </c>
      <c r="F11431" s="10" t="str">
        <f>IFERROR(VLOOKUP(I11431,DATABASE!$N:$O,2,FALSE),"")</f>
        <v>دستكش كف مواد سبك</v>
      </c>
      <c r="G11431" s="3" t="s">
        <v>4433</v>
      </c>
      <c r="H11431" s="3">
        <v>12084</v>
      </c>
      <c r="I11431" s="3" t="s">
        <v>1456</v>
      </c>
      <c r="J11431" s="3" t="s">
        <v>4605</v>
      </c>
      <c r="K11431" s="3">
        <v>1</v>
      </c>
      <c r="L11431" s="3" t="s">
        <v>3</v>
      </c>
      <c r="M11431" s="3" t="s">
        <v>4603</v>
      </c>
      <c r="N11431" s="3" t="s">
        <v>4672</v>
      </c>
      <c r="O11431" s="3">
        <v>694</v>
      </c>
      <c r="P11431" s="3">
        <v>1</v>
      </c>
      <c r="Q11431" s="10">
        <f t="shared" si="728"/>
        <v>694</v>
      </c>
    </row>
    <row r="11432" spans="2:17" ht="20.25" customHeight="1">
      <c r="B11432" s="10" t="str">
        <f t="shared" si="725"/>
        <v>لباس زير زمستاني- بلوز و شلوار845</v>
      </c>
      <c r="C11432" s="10" t="str">
        <f t="shared" si="726"/>
        <v>لباس زير زمستاني- بلوز و شلوار1404/09/25845</v>
      </c>
      <c r="D11432" s="10" t="str">
        <f>IFERROR(IF(تحویلی!$E$1="","",IF(NOSA!O11432=تحویلی!$E$1,تحویلی!$E$1&amp;COUNTIF(NOSA!$O$1:O11432,تحویلی!$E$1),"")),"")</f>
        <v/>
      </c>
      <c r="E11432" s="10" t="str">
        <f t="shared" si="727"/>
        <v>12092845</v>
      </c>
      <c r="F11432" s="10" t="str">
        <f>IFERROR(VLOOKUP(I11432,DATABASE!$N:$O,2,FALSE),"")</f>
        <v>لباس زير زمستاني- بلوز و شلوار</v>
      </c>
      <c r="G11432" s="3" t="s">
        <v>4433</v>
      </c>
      <c r="H11432" s="3">
        <v>12092</v>
      </c>
      <c r="I11432" s="3" t="s">
        <v>2361</v>
      </c>
      <c r="J11432" s="3" t="s">
        <v>5002</v>
      </c>
      <c r="K11432" s="3">
        <v>1</v>
      </c>
      <c r="L11432" s="3" t="s">
        <v>28</v>
      </c>
      <c r="M11432" s="3" t="s">
        <v>4603</v>
      </c>
      <c r="N11432" s="3" t="s">
        <v>2715</v>
      </c>
      <c r="O11432" s="3">
        <v>845</v>
      </c>
      <c r="P11432" s="3">
        <v>0</v>
      </c>
      <c r="Q11432" s="10">
        <f t="shared" si="728"/>
        <v>845</v>
      </c>
    </row>
    <row r="11433" spans="2:17" ht="20.25" customHeight="1">
      <c r="B11433" s="10" t="str">
        <f t="shared" ref="B11433:B11496" si="729">F11433&amp;Q11433</f>
        <v>لباس زير زمستاني- بلوز و شلوار955</v>
      </c>
      <c r="C11433" s="10" t="str">
        <f t="shared" ref="C11433:C11496" si="730">F11433&amp;G11433&amp;O11433</f>
        <v>لباس زير زمستاني- بلوز و شلوار1404/09/25955</v>
      </c>
      <c r="D11433" s="10" t="str">
        <f>IFERROR(IF(تحویلی!$E$1="","",IF(NOSA!O11433=تحویلی!$E$1,تحویلی!$E$1&amp;COUNTIF(NOSA!$O$1:O11433,تحویلی!$E$1),"")),"")</f>
        <v/>
      </c>
      <c r="E11433" s="10" t="str">
        <f t="shared" ref="E11433:E11496" si="731">H11433&amp;O11433</f>
        <v>12093955</v>
      </c>
      <c r="F11433" s="10" t="str">
        <f>IFERROR(VLOOKUP(I11433,DATABASE!$N:$O,2,FALSE),"")</f>
        <v>لباس زير زمستاني- بلوز و شلوار</v>
      </c>
      <c r="G11433" s="3" t="s">
        <v>4433</v>
      </c>
      <c r="H11433" s="3">
        <v>12093</v>
      </c>
      <c r="I11433" s="3" t="s">
        <v>2361</v>
      </c>
      <c r="J11433" s="3" t="s">
        <v>5002</v>
      </c>
      <c r="K11433" s="3">
        <v>1</v>
      </c>
      <c r="L11433" s="3" t="s">
        <v>28</v>
      </c>
      <c r="M11433" s="3" t="s">
        <v>4603</v>
      </c>
      <c r="N11433" s="3" t="s">
        <v>4304</v>
      </c>
      <c r="O11433" s="3">
        <v>955</v>
      </c>
      <c r="P11433" s="3">
        <v>0</v>
      </c>
      <c r="Q11433" s="10">
        <f t="shared" si="728"/>
        <v>955</v>
      </c>
    </row>
    <row r="11434" spans="2:17" ht="20.25" customHeight="1">
      <c r="B11434" s="10" t="str">
        <f t="shared" si="729"/>
        <v>كاپشن كارگري955</v>
      </c>
      <c r="C11434" s="10" t="str">
        <f t="shared" si="730"/>
        <v>كاپشن كارگري1404/09/25955</v>
      </c>
      <c r="D11434" s="10" t="str">
        <f>IFERROR(IF(تحویلی!$E$1="","",IF(NOSA!O11434=تحویلی!$E$1,تحویلی!$E$1&amp;COUNTIF(NOSA!$O$1:O11434,تحویلی!$E$1),"")),"")</f>
        <v/>
      </c>
      <c r="E11434" s="10" t="str">
        <f t="shared" si="731"/>
        <v>12093955</v>
      </c>
      <c r="F11434" s="10" t="str">
        <f>IFERROR(VLOOKUP(I11434,DATABASE!$N:$O,2,FALSE),"")</f>
        <v>كاپشن كارگري</v>
      </c>
      <c r="G11434" s="3" t="s">
        <v>4433</v>
      </c>
      <c r="H11434" s="3">
        <v>12093</v>
      </c>
      <c r="I11434" s="3" t="s">
        <v>2341</v>
      </c>
      <c r="J11434" s="3" t="s">
        <v>2592</v>
      </c>
      <c r="K11434" s="3">
        <v>1</v>
      </c>
      <c r="L11434" s="3" t="s">
        <v>8</v>
      </c>
      <c r="M11434" s="3" t="s">
        <v>4603</v>
      </c>
      <c r="N11434" s="3" t="s">
        <v>4304</v>
      </c>
      <c r="O11434" s="3">
        <v>955</v>
      </c>
      <c r="P11434" s="3">
        <v>0</v>
      </c>
      <c r="Q11434" s="10">
        <f t="shared" si="728"/>
        <v>955</v>
      </c>
    </row>
    <row r="11435" spans="2:17" ht="20.25" customHeight="1">
      <c r="B11435" s="10" t="str">
        <f t="shared" si="729"/>
        <v>دستكش كف مواد سبك44</v>
      </c>
      <c r="C11435" s="10" t="str">
        <f t="shared" si="730"/>
        <v>دستكش كف مواد سبك1404/09/2544</v>
      </c>
      <c r="D11435" s="10" t="str">
        <f>IFERROR(IF(تحویلی!$E$1="","",IF(NOSA!O11435=تحویلی!$E$1,تحویلی!$E$1&amp;COUNTIF(NOSA!$O$1:O11435,تحویلی!$E$1),"")),"")</f>
        <v/>
      </c>
      <c r="E11435" s="10" t="str">
        <f t="shared" si="731"/>
        <v>1209644</v>
      </c>
      <c r="F11435" s="10" t="str">
        <f>IFERROR(VLOOKUP(I11435,DATABASE!$N:$O,2,FALSE),"")</f>
        <v>دستكش كف مواد سبك</v>
      </c>
      <c r="G11435" s="3" t="s">
        <v>4433</v>
      </c>
      <c r="H11435" s="3">
        <v>12096</v>
      </c>
      <c r="I11435" s="3" t="s">
        <v>1456</v>
      </c>
      <c r="J11435" s="3" t="s">
        <v>4605</v>
      </c>
      <c r="K11435" s="3">
        <v>1</v>
      </c>
      <c r="L11435" s="3" t="s">
        <v>3</v>
      </c>
      <c r="M11435" s="3" t="s">
        <v>19</v>
      </c>
      <c r="N11435" s="3" t="s">
        <v>4928</v>
      </c>
      <c r="O11435" s="3">
        <v>44</v>
      </c>
      <c r="P11435" s="3">
        <v>1</v>
      </c>
      <c r="Q11435" s="10">
        <f t="shared" si="728"/>
        <v>44</v>
      </c>
    </row>
    <row r="11436" spans="2:17" ht="20.25" customHeight="1">
      <c r="B11436" s="10" t="str">
        <f t="shared" si="729"/>
        <v>دستكش كف مواد سبك641</v>
      </c>
      <c r="C11436" s="10" t="str">
        <f t="shared" si="730"/>
        <v>دستكش كف مواد سبك1404/09/25641</v>
      </c>
      <c r="D11436" s="10" t="str">
        <f>IFERROR(IF(تحویلی!$E$1="","",IF(NOSA!O11436=تحویلی!$E$1,تحویلی!$E$1&amp;COUNTIF(NOSA!$O$1:O11436,تحویلی!$E$1),"")),"")</f>
        <v/>
      </c>
      <c r="E11436" s="10" t="str">
        <f t="shared" si="731"/>
        <v>12105641</v>
      </c>
      <c r="F11436" s="10" t="str">
        <f>IFERROR(VLOOKUP(I11436,DATABASE!$N:$O,2,FALSE),"")</f>
        <v>دستكش كف مواد سبك</v>
      </c>
      <c r="G11436" s="3" t="s">
        <v>4433</v>
      </c>
      <c r="H11436" s="3">
        <v>12105</v>
      </c>
      <c r="I11436" s="3" t="s">
        <v>1456</v>
      </c>
      <c r="J11436" s="3" t="s">
        <v>4605</v>
      </c>
      <c r="K11436" s="3">
        <v>1</v>
      </c>
      <c r="L11436" s="3" t="s">
        <v>3</v>
      </c>
      <c r="M11436" s="3" t="s">
        <v>4603</v>
      </c>
      <c r="N11436" s="3" t="s">
        <v>4776</v>
      </c>
      <c r="O11436" s="3">
        <v>641</v>
      </c>
      <c r="P11436" s="3">
        <v>1</v>
      </c>
      <c r="Q11436" s="10">
        <f t="shared" si="728"/>
        <v>641</v>
      </c>
    </row>
    <row r="11437" spans="2:17" ht="20.25" customHeight="1">
      <c r="B11437" s="10" t="str">
        <f t="shared" si="729"/>
        <v>دستكش كف مواد سبك580</v>
      </c>
      <c r="C11437" s="10" t="str">
        <f t="shared" si="730"/>
        <v>دستكش كف مواد سبك1404/09/25580</v>
      </c>
      <c r="D11437" s="10" t="str">
        <f>IFERROR(IF(تحویلی!$E$1="","",IF(NOSA!O11437=تحویلی!$E$1,تحویلی!$E$1&amp;COUNTIF(NOSA!$O$1:O11437,تحویلی!$E$1),"")),"")</f>
        <v/>
      </c>
      <c r="E11437" s="10" t="str">
        <f t="shared" si="731"/>
        <v>12105580</v>
      </c>
      <c r="F11437" s="10" t="str">
        <f>IFERROR(VLOOKUP(I11437,DATABASE!$N:$O,2,FALSE),"")</f>
        <v>دستكش كف مواد سبك</v>
      </c>
      <c r="G11437" s="3" t="s">
        <v>4433</v>
      </c>
      <c r="H11437" s="3">
        <v>12105</v>
      </c>
      <c r="I11437" s="3" t="s">
        <v>1456</v>
      </c>
      <c r="J11437" s="3" t="s">
        <v>4605</v>
      </c>
      <c r="K11437" s="3">
        <v>1</v>
      </c>
      <c r="L11437" s="3" t="s">
        <v>3</v>
      </c>
      <c r="M11437" s="3" t="s">
        <v>4603</v>
      </c>
      <c r="N11437" s="3" t="s">
        <v>4656</v>
      </c>
      <c r="O11437" s="3">
        <v>580</v>
      </c>
      <c r="P11437" s="3">
        <v>1</v>
      </c>
      <c r="Q11437" s="10">
        <f t="shared" si="728"/>
        <v>580</v>
      </c>
    </row>
    <row r="11438" spans="2:17" ht="20.25" customHeight="1">
      <c r="B11438" s="10" t="str">
        <f t="shared" si="729"/>
        <v>ماسك بهداشتي يكبار مصرف859</v>
      </c>
      <c r="C11438" s="10" t="str">
        <f t="shared" si="730"/>
        <v>ماسك بهداشتي يكبار مصرف1404/09/26859</v>
      </c>
      <c r="D11438" s="10" t="str">
        <f>IFERROR(IF(تحویلی!$E$1="","",IF(NOSA!O11438=تحویلی!$E$1,تحویلی!$E$1&amp;COUNTIF(NOSA!$O$1:O11438,تحویلی!$E$1),"")),"")</f>
        <v/>
      </c>
      <c r="E11438" s="10" t="str">
        <f t="shared" si="731"/>
        <v>12128859</v>
      </c>
      <c r="F11438" s="10" t="str">
        <f>IFERROR(VLOOKUP(I11438,DATABASE!$N:$O,2,FALSE),"")</f>
        <v>ماسك بهداشتي يكبار مصرف</v>
      </c>
      <c r="G11438" s="3" t="s">
        <v>4434</v>
      </c>
      <c r="H11438" s="3">
        <v>12128</v>
      </c>
      <c r="I11438" s="3" t="s">
        <v>1761</v>
      </c>
      <c r="J11438" s="3" t="s">
        <v>4861</v>
      </c>
      <c r="K11438" s="3">
        <v>50</v>
      </c>
      <c r="L11438" s="3" t="s">
        <v>8</v>
      </c>
      <c r="M11438" s="3" t="s">
        <v>63</v>
      </c>
      <c r="N11438" s="3" t="s">
        <v>743</v>
      </c>
      <c r="O11438" s="3">
        <v>859</v>
      </c>
      <c r="P11438" s="3">
        <v>0</v>
      </c>
      <c r="Q11438" s="10">
        <f t="shared" si="728"/>
        <v>859</v>
      </c>
    </row>
    <row r="11439" spans="2:17" ht="20.25" customHeight="1">
      <c r="B11439" s="10" t="str">
        <f t="shared" si="729"/>
        <v>683</v>
      </c>
      <c r="C11439" s="10" t="str">
        <f t="shared" si="730"/>
        <v>1404/09/26683</v>
      </c>
      <c r="D11439" s="10" t="str">
        <f>IFERROR(IF(تحویلی!$E$1="","",IF(NOSA!O11439=تحویلی!$E$1,تحویلی!$E$1&amp;COUNTIF(NOSA!$O$1:O11439,تحویلی!$E$1),"")),"")</f>
        <v/>
      </c>
      <c r="E11439" s="10" t="str">
        <f t="shared" si="731"/>
        <v>12131683</v>
      </c>
      <c r="F11439" s="10" t="str">
        <f>IFERROR(VLOOKUP(I11439,DATABASE!$N:$O,2,FALSE),"")</f>
        <v/>
      </c>
      <c r="G11439" s="3" t="s">
        <v>4434</v>
      </c>
      <c r="H11439" s="3">
        <v>12131</v>
      </c>
      <c r="I11439" s="3" t="s">
        <v>3371</v>
      </c>
      <c r="J11439" s="3" t="s">
        <v>5123</v>
      </c>
      <c r="K11439" s="3">
        <v>12</v>
      </c>
      <c r="L11439" s="3" t="s">
        <v>28</v>
      </c>
      <c r="M11439" s="3" t="s">
        <v>4820</v>
      </c>
      <c r="N11439" s="3" t="s">
        <v>5124</v>
      </c>
      <c r="O11439" s="3">
        <v>683</v>
      </c>
      <c r="P11439" s="3">
        <v>0</v>
      </c>
      <c r="Q11439" s="10">
        <f t="shared" si="728"/>
        <v>683</v>
      </c>
    </row>
    <row r="11440" spans="2:17" ht="20.25" customHeight="1">
      <c r="B11440" s="10" t="str">
        <f t="shared" si="729"/>
        <v>683</v>
      </c>
      <c r="C11440" s="10" t="str">
        <f t="shared" si="730"/>
        <v>1404/09/26683</v>
      </c>
      <c r="D11440" s="10" t="str">
        <f>IFERROR(IF(تحویلی!$E$1="","",IF(NOSA!O11440=تحویلی!$E$1,تحویلی!$E$1&amp;COUNTIF(NOSA!$O$1:O11440,تحویلی!$E$1),"")),"")</f>
        <v/>
      </c>
      <c r="E11440" s="10" t="str">
        <f t="shared" si="731"/>
        <v>12131683</v>
      </c>
      <c r="F11440" s="10" t="str">
        <f>IFERROR(VLOOKUP(I11440,DATABASE!$N:$O,2,FALSE),"")</f>
        <v/>
      </c>
      <c r="G11440" s="3" t="s">
        <v>4434</v>
      </c>
      <c r="H11440" s="3">
        <v>12131</v>
      </c>
      <c r="I11440" s="3" t="s">
        <v>5125</v>
      </c>
      <c r="J11440" s="3" t="s">
        <v>5126</v>
      </c>
      <c r="K11440" s="3">
        <v>12</v>
      </c>
      <c r="L11440" s="3" t="s">
        <v>3</v>
      </c>
      <c r="M11440" s="3" t="s">
        <v>4820</v>
      </c>
      <c r="N11440" s="3" t="s">
        <v>5124</v>
      </c>
      <c r="O11440" s="3">
        <v>683</v>
      </c>
      <c r="P11440" s="3">
        <v>0</v>
      </c>
      <c r="Q11440" s="10">
        <f t="shared" si="728"/>
        <v>683</v>
      </c>
    </row>
    <row r="11441" spans="2:17" ht="20.25" customHeight="1">
      <c r="B11441" s="10" t="str">
        <f t="shared" si="729"/>
        <v>683</v>
      </c>
      <c r="C11441" s="10" t="str">
        <f t="shared" si="730"/>
        <v>1404/09/26683</v>
      </c>
      <c r="D11441" s="10" t="str">
        <f>IFERROR(IF(تحویلی!$E$1="","",IF(NOSA!O11441=تحویلی!$E$1,تحویلی!$E$1&amp;COUNTIF(NOSA!$O$1:O11441,تحویلی!$E$1),"")),"")</f>
        <v/>
      </c>
      <c r="E11441" s="10" t="str">
        <f t="shared" si="731"/>
        <v>12131683</v>
      </c>
      <c r="F11441" s="10" t="str">
        <f>IFERROR(VLOOKUP(I11441,DATABASE!$N:$O,2,FALSE),"")</f>
        <v/>
      </c>
      <c r="G11441" s="3" t="s">
        <v>4434</v>
      </c>
      <c r="H11441" s="3">
        <v>12131</v>
      </c>
      <c r="I11441" s="3" t="s">
        <v>5127</v>
      </c>
      <c r="J11441" s="3" t="s">
        <v>5128</v>
      </c>
      <c r="K11441" s="3">
        <v>6</v>
      </c>
      <c r="L11441" s="3" t="s">
        <v>8</v>
      </c>
      <c r="M11441" s="3" t="s">
        <v>4820</v>
      </c>
      <c r="N11441" s="3" t="s">
        <v>5124</v>
      </c>
      <c r="O11441" s="3">
        <v>683</v>
      </c>
      <c r="P11441" s="3">
        <v>0</v>
      </c>
      <c r="Q11441" s="10">
        <f t="shared" si="728"/>
        <v>683</v>
      </c>
    </row>
    <row r="11442" spans="2:17" ht="20.25" customHeight="1">
      <c r="B11442" s="10" t="str">
        <f t="shared" si="729"/>
        <v>683</v>
      </c>
      <c r="C11442" s="10" t="str">
        <f t="shared" si="730"/>
        <v>1404/09/26683</v>
      </c>
      <c r="D11442" s="10" t="str">
        <f>IFERROR(IF(تحویلی!$E$1="","",IF(NOSA!O11442=تحویلی!$E$1,تحویلی!$E$1&amp;COUNTIF(NOSA!$O$1:O11442,تحویلی!$E$1),"")),"")</f>
        <v/>
      </c>
      <c r="E11442" s="10" t="str">
        <f t="shared" si="731"/>
        <v>12131683</v>
      </c>
      <c r="F11442" s="10" t="str">
        <f>IFERROR(VLOOKUP(I11442,DATABASE!$N:$O,2,FALSE),"")</f>
        <v/>
      </c>
      <c r="G11442" s="3" t="s">
        <v>4434</v>
      </c>
      <c r="H11442" s="3">
        <v>12131</v>
      </c>
      <c r="I11442" s="3" t="s">
        <v>5129</v>
      </c>
      <c r="J11442" s="3" t="s">
        <v>5130</v>
      </c>
      <c r="K11442" s="3">
        <v>1</v>
      </c>
      <c r="L11442" s="3" t="s">
        <v>3</v>
      </c>
      <c r="M11442" s="3" t="s">
        <v>4820</v>
      </c>
      <c r="N11442" s="3" t="s">
        <v>5124</v>
      </c>
      <c r="O11442" s="3">
        <v>683</v>
      </c>
      <c r="P11442" s="3">
        <v>0</v>
      </c>
      <c r="Q11442" s="10">
        <f t="shared" si="728"/>
        <v>683</v>
      </c>
    </row>
    <row r="11443" spans="2:17" ht="20.25" customHeight="1">
      <c r="B11443" s="10" t="str">
        <f t="shared" si="729"/>
        <v>لباس كار كارشناسي-مديران- بلوز و شلوار535</v>
      </c>
      <c r="C11443" s="10" t="str">
        <f t="shared" si="730"/>
        <v>لباس كار كارشناسي-مديران- بلوز و شلوار1404/09/26535</v>
      </c>
      <c r="D11443" s="10" t="str">
        <f>IFERROR(IF(تحویلی!$E$1="","",IF(NOSA!O11443=تحویلی!$E$1,تحویلی!$E$1&amp;COUNTIF(NOSA!$O$1:O11443,تحویلی!$E$1),"")),"")</f>
        <v/>
      </c>
      <c r="E11443" s="10" t="str">
        <f t="shared" si="731"/>
        <v>12134535</v>
      </c>
      <c r="F11443" s="10" t="str">
        <f>IFERROR(VLOOKUP(I11443,DATABASE!$N:$O,2,FALSE),"")</f>
        <v>لباس كار كارشناسي-مديران- بلوز و شلوار</v>
      </c>
      <c r="G11443" s="3" t="s">
        <v>4434</v>
      </c>
      <c r="H11443" s="3">
        <v>12134</v>
      </c>
      <c r="I11443" s="3" t="s">
        <v>1780</v>
      </c>
      <c r="J11443" s="3" t="s">
        <v>5131</v>
      </c>
      <c r="K11443" s="3">
        <v>1</v>
      </c>
      <c r="L11443" s="3" t="s">
        <v>28</v>
      </c>
      <c r="M11443" s="3" t="s">
        <v>4621</v>
      </c>
      <c r="N11443" s="3" t="s">
        <v>812</v>
      </c>
      <c r="O11443" s="3">
        <v>535</v>
      </c>
      <c r="P11443" s="3">
        <v>0</v>
      </c>
      <c r="Q11443" s="10">
        <f t="shared" si="728"/>
        <v>535</v>
      </c>
    </row>
    <row r="11444" spans="2:17" ht="20.25" customHeight="1">
      <c r="B11444" s="10" t="str">
        <f t="shared" si="729"/>
        <v>شيشه مات ماسك جوشكاري582</v>
      </c>
      <c r="C11444" s="10" t="str">
        <f t="shared" si="730"/>
        <v>شيشه مات ماسك جوشكاري1404/09/26582</v>
      </c>
      <c r="D11444" s="10" t="str">
        <f>IFERROR(IF(تحویلی!$E$1="","",IF(NOSA!O11444=تحویلی!$E$1,تحویلی!$E$1&amp;COUNTIF(NOSA!$O$1:O11444,تحویلی!$E$1),"")),"")</f>
        <v/>
      </c>
      <c r="E11444" s="10" t="str">
        <f t="shared" si="731"/>
        <v>12150582</v>
      </c>
      <c r="F11444" s="10" t="str">
        <f>IFERROR(VLOOKUP(I11444,DATABASE!$N:$O,2,FALSE),"")</f>
        <v>شيشه مات ماسك جوشكاري</v>
      </c>
      <c r="G11444" s="3" t="s">
        <v>4434</v>
      </c>
      <c r="H11444" s="3">
        <v>12150</v>
      </c>
      <c r="I11444" s="3" t="s">
        <v>1507</v>
      </c>
      <c r="J11444" s="3" t="s">
        <v>4641</v>
      </c>
      <c r="K11444" s="3">
        <v>3</v>
      </c>
      <c r="L11444" s="3" t="s">
        <v>8</v>
      </c>
      <c r="M11444" s="3" t="s">
        <v>189</v>
      </c>
      <c r="N11444" s="3" t="s">
        <v>1951</v>
      </c>
      <c r="O11444" s="3">
        <v>582</v>
      </c>
      <c r="P11444" s="3">
        <v>0</v>
      </c>
      <c r="Q11444" s="10">
        <f t="shared" si="728"/>
        <v>582</v>
      </c>
    </row>
    <row r="11445" spans="2:17" ht="20.25" customHeight="1">
      <c r="B11445" s="10" t="str">
        <f t="shared" si="729"/>
        <v>دستكش ضد برش سبك879</v>
      </c>
      <c r="C11445" s="10" t="str">
        <f t="shared" si="730"/>
        <v>دستكش ضد برش سبك1404/09/26879</v>
      </c>
      <c r="D11445" s="10" t="str">
        <f>IFERROR(IF(تحویلی!$E$1="","",IF(NOSA!O11445=تحویلی!$E$1,تحویلی!$E$1&amp;COUNTIF(NOSA!$O$1:O11445,تحویلی!$E$1),"")),"")</f>
        <v/>
      </c>
      <c r="E11445" s="10" t="str">
        <f t="shared" si="731"/>
        <v>12151879</v>
      </c>
      <c r="F11445" s="10" t="str">
        <f>IFERROR(VLOOKUP(I11445,DATABASE!$N:$O,2,FALSE),"")</f>
        <v>دستكش ضد برش سبك</v>
      </c>
      <c r="G11445" s="3" t="s">
        <v>4434</v>
      </c>
      <c r="H11445" s="3">
        <v>12151</v>
      </c>
      <c r="I11445" s="3" t="s">
        <v>1442</v>
      </c>
      <c r="J11445" s="3" t="s">
        <v>4602</v>
      </c>
      <c r="K11445" s="3">
        <v>1</v>
      </c>
      <c r="L11445" s="3" t="s">
        <v>3</v>
      </c>
      <c r="M11445" s="3" t="s">
        <v>4603</v>
      </c>
      <c r="N11445" s="3" t="s">
        <v>4927</v>
      </c>
      <c r="O11445" s="3">
        <v>879</v>
      </c>
      <c r="P11445" s="3">
        <v>1</v>
      </c>
      <c r="Q11445" s="10">
        <f t="shared" si="728"/>
        <v>879</v>
      </c>
    </row>
    <row r="11446" spans="2:17" ht="20.25" customHeight="1">
      <c r="B11446" s="10" t="str">
        <f t="shared" si="729"/>
        <v>دستكش ضد برش سبك933</v>
      </c>
      <c r="C11446" s="10" t="str">
        <f t="shared" si="730"/>
        <v>دستكش ضد برش سبك1404/09/26933</v>
      </c>
      <c r="D11446" s="10" t="str">
        <f>IFERROR(IF(تحویلی!$E$1="","",IF(NOSA!O11446=تحویلی!$E$1,تحویلی!$E$1&amp;COUNTIF(NOSA!$O$1:O11446,تحویلی!$E$1),"")),"")</f>
        <v/>
      </c>
      <c r="E11446" s="10" t="str">
        <f t="shared" si="731"/>
        <v>12153933</v>
      </c>
      <c r="F11446" s="10" t="str">
        <f>IFERROR(VLOOKUP(I11446,DATABASE!$N:$O,2,FALSE),"")</f>
        <v>دستكش ضد برش سبك</v>
      </c>
      <c r="G11446" s="3" t="s">
        <v>4434</v>
      </c>
      <c r="H11446" s="3">
        <v>12153</v>
      </c>
      <c r="I11446" s="3" t="s">
        <v>1442</v>
      </c>
      <c r="J11446" s="3" t="s">
        <v>4602</v>
      </c>
      <c r="K11446" s="3">
        <v>1</v>
      </c>
      <c r="L11446" s="3" t="s">
        <v>3</v>
      </c>
      <c r="M11446" s="3" t="s">
        <v>4603</v>
      </c>
      <c r="N11446" s="3" t="s">
        <v>4715</v>
      </c>
      <c r="O11446" s="3">
        <v>933</v>
      </c>
      <c r="P11446" s="3">
        <v>1</v>
      </c>
      <c r="Q11446" s="10">
        <f t="shared" si="728"/>
        <v>933</v>
      </c>
    </row>
    <row r="11447" spans="2:17" ht="20.25" customHeight="1">
      <c r="B11447" s="10" t="str">
        <f t="shared" si="729"/>
        <v>لباس زير زمستاني- بلوز و شلوار488</v>
      </c>
      <c r="C11447" s="10" t="str">
        <f t="shared" si="730"/>
        <v>لباس زير زمستاني- بلوز و شلوار1404/09/26488</v>
      </c>
      <c r="D11447" s="10" t="str">
        <f>IFERROR(IF(تحویلی!$E$1="","",IF(NOSA!O11447=تحویلی!$E$1,تحویلی!$E$1&amp;COUNTIF(NOSA!$O$1:O11447,تحویلی!$E$1),"")),"")</f>
        <v/>
      </c>
      <c r="E11447" s="10" t="str">
        <f t="shared" si="731"/>
        <v>12161488</v>
      </c>
      <c r="F11447" s="10" t="str">
        <f>IFERROR(VLOOKUP(I11447,DATABASE!$N:$O,2,FALSE),"")</f>
        <v>لباس زير زمستاني- بلوز و شلوار</v>
      </c>
      <c r="G11447" s="3" t="s">
        <v>4434</v>
      </c>
      <c r="H11447" s="3">
        <v>12161</v>
      </c>
      <c r="I11447" s="3" t="s">
        <v>2361</v>
      </c>
      <c r="J11447" s="3" t="s">
        <v>5002</v>
      </c>
      <c r="K11447" s="3">
        <v>1</v>
      </c>
      <c r="L11447" s="3" t="s">
        <v>28</v>
      </c>
      <c r="M11447" s="3" t="s">
        <v>4608</v>
      </c>
      <c r="N11447" s="3" t="s">
        <v>4650</v>
      </c>
      <c r="O11447" s="3">
        <v>488</v>
      </c>
      <c r="P11447" s="3">
        <v>0</v>
      </c>
      <c r="Q11447" s="10">
        <f t="shared" si="728"/>
        <v>488</v>
      </c>
    </row>
    <row r="11448" spans="2:17" ht="20.25" customHeight="1">
      <c r="B11448" s="10" t="str">
        <f t="shared" si="729"/>
        <v>دستكش ضد برش سبك947</v>
      </c>
      <c r="C11448" s="10" t="str">
        <f t="shared" si="730"/>
        <v>دستكش ضد برش سبك1404/09/26947</v>
      </c>
      <c r="D11448" s="10" t="str">
        <f>IFERROR(IF(تحویلی!$E$1="","",IF(NOSA!O11448=تحویلی!$E$1,تحویلی!$E$1&amp;COUNTIF(NOSA!$O$1:O11448,تحویلی!$E$1),"")),"")</f>
        <v/>
      </c>
      <c r="E11448" s="10" t="str">
        <f t="shared" si="731"/>
        <v>12169947</v>
      </c>
      <c r="F11448" s="10" t="str">
        <f>IFERROR(VLOOKUP(I11448,DATABASE!$N:$O,2,FALSE),"")</f>
        <v>دستكش ضد برش سبك</v>
      </c>
      <c r="G11448" s="3" t="s">
        <v>4434</v>
      </c>
      <c r="H11448" s="3">
        <v>12169</v>
      </c>
      <c r="I11448" s="3" t="s">
        <v>1442</v>
      </c>
      <c r="J11448" s="3" t="s">
        <v>4602</v>
      </c>
      <c r="K11448" s="3">
        <v>1</v>
      </c>
      <c r="L11448" s="3" t="s">
        <v>3</v>
      </c>
      <c r="M11448" s="3" t="s">
        <v>4608</v>
      </c>
      <c r="N11448" s="3" t="s">
        <v>4057</v>
      </c>
      <c r="O11448" s="3">
        <v>947</v>
      </c>
      <c r="P11448" s="3">
        <v>1</v>
      </c>
      <c r="Q11448" s="10">
        <f t="shared" si="728"/>
        <v>947</v>
      </c>
    </row>
    <row r="11449" spans="2:17" ht="20.25" customHeight="1">
      <c r="B11449" s="10" t="str">
        <f t="shared" si="729"/>
        <v>دستكش كف مواد سبك820</v>
      </c>
      <c r="C11449" s="10" t="str">
        <f t="shared" si="730"/>
        <v>دستكش كف مواد سبك1404/09/27820</v>
      </c>
      <c r="D11449" s="10" t="str">
        <f>IFERROR(IF(تحویلی!$E$1="","",IF(NOSA!O11449=تحویلی!$E$1,تحویلی!$E$1&amp;COUNTIF(NOSA!$O$1:O11449,تحویلی!$E$1),"")),"")</f>
        <v/>
      </c>
      <c r="E11449" s="10" t="str">
        <f t="shared" si="731"/>
        <v>12170820</v>
      </c>
      <c r="F11449" s="10" t="str">
        <f>IFERROR(VLOOKUP(I11449,DATABASE!$N:$O,2,FALSE),"")</f>
        <v>دستكش كف مواد سبك</v>
      </c>
      <c r="G11449" s="3" t="s">
        <v>4435</v>
      </c>
      <c r="H11449" s="3">
        <v>12170</v>
      </c>
      <c r="I11449" s="3" t="s">
        <v>1456</v>
      </c>
      <c r="J11449" s="3" t="s">
        <v>4605</v>
      </c>
      <c r="K11449" s="3">
        <v>1</v>
      </c>
      <c r="L11449" s="3" t="s">
        <v>3</v>
      </c>
      <c r="M11449" s="3" t="s">
        <v>40</v>
      </c>
      <c r="N11449" s="3" t="s">
        <v>2882</v>
      </c>
      <c r="O11449" s="3">
        <v>820</v>
      </c>
      <c r="P11449" s="3">
        <v>1</v>
      </c>
      <c r="Q11449" s="10">
        <f t="shared" si="728"/>
        <v>820</v>
      </c>
    </row>
    <row r="11450" spans="2:17" ht="20.25" customHeight="1">
      <c r="B11450" s="10" t="str">
        <f t="shared" si="729"/>
        <v>دستكش ضد برش سبك717</v>
      </c>
      <c r="C11450" s="10" t="str">
        <f t="shared" si="730"/>
        <v>دستكش ضد برش سبك1404/09/27717</v>
      </c>
      <c r="D11450" s="10" t="str">
        <f>IFERROR(IF(تحویلی!$E$1="","",IF(NOSA!O11450=تحویلی!$E$1,تحویلی!$E$1&amp;COUNTIF(NOSA!$O$1:O11450,تحویلی!$E$1),"")),"")</f>
        <v/>
      </c>
      <c r="E11450" s="10" t="str">
        <f t="shared" si="731"/>
        <v>12171717</v>
      </c>
      <c r="F11450" s="10" t="str">
        <f>IFERROR(VLOOKUP(I11450,DATABASE!$N:$O,2,FALSE),"")</f>
        <v>دستكش ضد برش سبك</v>
      </c>
      <c r="G11450" s="3" t="s">
        <v>4435</v>
      </c>
      <c r="H11450" s="3">
        <v>12171</v>
      </c>
      <c r="I11450" s="3" t="s">
        <v>1442</v>
      </c>
      <c r="J11450" s="3" t="s">
        <v>4602</v>
      </c>
      <c r="K11450" s="3">
        <v>1</v>
      </c>
      <c r="L11450" s="3" t="s">
        <v>3</v>
      </c>
      <c r="M11450" s="3" t="s">
        <v>4603</v>
      </c>
      <c r="N11450" s="3" t="s">
        <v>4757</v>
      </c>
      <c r="O11450" s="3">
        <v>717</v>
      </c>
      <c r="P11450" s="3">
        <v>1</v>
      </c>
      <c r="Q11450" s="10">
        <f t="shared" si="728"/>
        <v>717</v>
      </c>
    </row>
    <row r="11451" spans="2:17" ht="20.25" customHeight="1">
      <c r="B11451" s="10" t="str">
        <f t="shared" si="729"/>
        <v>دستكش كف مواد سبك962</v>
      </c>
      <c r="C11451" s="10" t="str">
        <f t="shared" si="730"/>
        <v>دستكش كف مواد سبك1404/09/27962</v>
      </c>
      <c r="D11451" s="10" t="str">
        <f>IFERROR(IF(تحویلی!$E$1="","",IF(NOSA!O11451=تحویلی!$E$1,تحویلی!$E$1&amp;COUNTIF(NOSA!$O$1:O11451,تحویلی!$E$1),"")),"")</f>
        <v/>
      </c>
      <c r="E11451" s="10" t="str">
        <f t="shared" si="731"/>
        <v>12175962</v>
      </c>
      <c r="F11451" s="10" t="str">
        <f>IFERROR(VLOOKUP(I11451,DATABASE!$N:$O,2,FALSE),"")</f>
        <v>دستكش كف مواد سبك</v>
      </c>
      <c r="G11451" s="3" t="s">
        <v>4435</v>
      </c>
      <c r="H11451" s="3">
        <v>12175</v>
      </c>
      <c r="I11451" s="3" t="s">
        <v>1456</v>
      </c>
      <c r="J11451" s="3" t="s">
        <v>4605</v>
      </c>
      <c r="K11451" s="3">
        <v>1</v>
      </c>
      <c r="L11451" s="3" t="s">
        <v>3</v>
      </c>
      <c r="M11451" s="3" t="s">
        <v>4603</v>
      </c>
      <c r="N11451" s="3" t="s">
        <v>4741</v>
      </c>
      <c r="O11451" s="3">
        <v>962</v>
      </c>
      <c r="P11451" s="3">
        <v>1</v>
      </c>
      <c r="Q11451" s="10">
        <f t="shared" si="728"/>
        <v>962</v>
      </c>
    </row>
    <row r="11452" spans="2:17" ht="20.25" customHeight="1">
      <c r="B11452" s="10" t="str">
        <f t="shared" si="729"/>
        <v>لباس زير زمستاني- بلوز و شلوار10</v>
      </c>
      <c r="C11452" s="10" t="str">
        <f t="shared" si="730"/>
        <v>لباس زير زمستاني- بلوز و شلوار1404/09/2710</v>
      </c>
      <c r="D11452" s="10" t="str">
        <f>IFERROR(IF(تحویلی!$E$1="","",IF(NOSA!O11452=تحویلی!$E$1,تحویلی!$E$1&amp;COUNTIF(NOSA!$O$1:O11452,تحویلی!$E$1),"")),"")</f>
        <v/>
      </c>
      <c r="E11452" s="10" t="str">
        <f t="shared" si="731"/>
        <v>1217710</v>
      </c>
      <c r="F11452" s="10" t="str">
        <f>IFERROR(VLOOKUP(I11452,DATABASE!$N:$O,2,FALSE),"")</f>
        <v>لباس زير زمستاني- بلوز و شلوار</v>
      </c>
      <c r="G11452" s="3" t="s">
        <v>4435</v>
      </c>
      <c r="H11452" s="3">
        <v>12177</v>
      </c>
      <c r="I11452" s="3" t="s">
        <v>2361</v>
      </c>
      <c r="J11452" s="3" t="s">
        <v>5002</v>
      </c>
      <c r="K11452" s="3">
        <v>1</v>
      </c>
      <c r="L11452" s="3" t="s">
        <v>28</v>
      </c>
      <c r="M11452" s="3" t="s">
        <v>266</v>
      </c>
      <c r="N11452" s="3" t="s">
        <v>5132</v>
      </c>
      <c r="O11452" s="3">
        <v>10</v>
      </c>
      <c r="P11452" s="3">
        <v>0</v>
      </c>
      <c r="Q11452" s="10">
        <f t="shared" si="728"/>
        <v>10</v>
      </c>
    </row>
    <row r="11453" spans="2:17" ht="20.25" customHeight="1">
      <c r="B11453" s="10" t="str">
        <f t="shared" si="729"/>
        <v>لباس كار كارشناسي10</v>
      </c>
      <c r="C11453" s="10" t="str">
        <f t="shared" si="730"/>
        <v>لباس كار كارشناسي1404/09/2710</v>
      </c>
      <c r="D11453" s="10" t="str">
        <f>IFERROR(IF(تحویلی!$E$1="","",IF(NOSA!O11453=تحویلی!$E$1,تحویلی!$E$1&amp;COUNTIF(NOSA!$O$1:O11453,تحویلی!$E$1),"")),"")</f>
        <v/>
      </c>
      <c r="E11453" s="10" t="str">
        <f t="shared" si="731"/>
        <v>1217710</v>
      </c>
      <c r="F11453" s="10" t="str">
        <f>IFERROR(VLOOKUP(I11453,DATABASE!$N:$O,2,FALSE),"")</f>
        <v>لباس كار كارشناسي</v>
      </c>
      <c r="G11453" s="3" t="s">
        <v>4435</v>
      </c>
      <c r="H11453" s="3">
        <v>12177</v>
      </c>
      <c r="I11453" s="3" t="s">
        <v>2346</v>
      </c>
      <c r="J11453" s="3" t="s">
        <v>4677</v>
      </c>
      <c r="K11453" s="3">
        <v>1</v>
      </c>
      <c r="L11453" s="3" t="s">
        <v>28</v>
      </c>
      <c r="M11453" s="3" t="s">
        <v>266</v>
      </c>
      <c r="N11453" s="3" t="s">
        <v>5132</v>
      </c>
      <c r="O11453" s="3">
        <v>10</v>
      </c>
      <c r="P11453" s="3">
        <v>1</v>
      </c>
      <c r="Q11453" s="10">
        <f t="shared" si="728"/>
        <v>10</v>
      </c>
    </row>
    <row r="11454" spans="2:17" ht="20.25" customHeight="1">
      <c r="B11454" s="10" t="str">
        <f t="shared" si="729"/>
        <v>دستكش كف مواد سبك972</v>
      </c>
      <c r="C11454" s="10" t="str">
        <f t="shared" si="730"/>
        <v>دستكش كف مواد سبك1404/09/27972</v>
      </c>
      <c r="D11454" s="10" t="str">
        <f>IFERROR(IF(تحویلی!$E$1="","",IF(NOSA!O11454=تحویلی!$E$1,تحویلی!$E$1&amp;COUNTIF(NOSA!$O$1:O11454,تحویلی!$E$1),"")),"")</f>
        <v/>
      </c>
      <c r="E11454" s="10" t="str">
        <f t="shared" si="731"/>
        <v>12182972</v>
      </c>
      <c r="F11454" s="10" t="str">
        <f>IFERROR(VLOOKUP(I11454,DATABASE!$N:$O,2,FALSE),"")</f>
        <v>دستكش كف مواد سبك</v>
      </c>
      <c r="G11454" s="3" t="s">
        <v>4435</v>
      </c>
      <c r="H11454" s="3">
        <v>12182</v>
      </c>
      <c r="I11454" s="3" t="s">
        <v>1456</v>
      </c>
      <c r="J11454" s="3" t="s">
        <v>4605</v>
      </c>
      <c r="K11454" s="3">
        <v>1</v>
      </c>
      <c r="L11454" s="3" t="s">
        <v>3</v>
      </c>
      <c r="M11454" s="3" t="s">
        <v>4603</v>
      </c>
      <c r="N11454" s="3" t="s">
        <v>5039</v>
      </c>
      <c r="O11454" s="3">
        <v>972</v>
      </c>
      <c r="P11454" s="3">
        <v>1</v>
      </c>
      <c r="Q11454" s="10">
        <f t="shared" si="728"/>
        <v>972</v>
      </c>
    </row>
    <row r="11455" spans="2:17" ht="20.25" customHeight="1">
      <c r="B11455" s="10" t="str">
        <f t="shared" si="729"/>
        <v>شيشه مات ماسك جوشكاري582</v>
      </c>
      <c r="C11455" s="10" t="str">
        <f t="shared" si="730"/>
        <v>شيشه مات ماسك جوشكاري1404/09/27582</v>
      </c>
      <c r="D11455" s="10" t="str">
        <f>IFERROR(IF(تحویلی!$E$1="","",IF(NOSA!O11455=تحویلی!$E$1,تحویلی!$E$1&amp;COUNTIF(NOSA!$O$1:O11455,تحویلی!$E$1),"")),"")</f>
        <v/>
      </c>
      <c r="E11455" s="10" t="str">
        <f t="shared" si="731"/>
        <v>12186582</v>
      </c>
      <c r="F11455" s="10" t="str">
        <f>IFERROR(VLOOKUP(I11455,DATABASE!$N:$O,2,FALSE),"")</f>
        <v>شيشه مات ماسك جوشكاري</v>
      </c>
      <c r="G11455" s="3" t="s">
        <v>4435</v>
      </c>
      <c r="H11455" s="3">
        <v>12186</v>
      </c>
      <c r="I11455" s="3" t="s">
        <v>1507</v>
      </c>
      <c r="J11455" s="3" t="s">
        <v>4641</v>
      </c>
      <c r="K11455" s="3">
        <v>1</v>
      </c>
      <c r="L11455" s="3" t="s">
        <v>8</v>
      </c>
      <c r="M11455" s="3" t="s">
        <v>189</v>
      </c>
      <c r="N11455" s="3" t="s">
        <v>4743</v>
      </c>
      <c r="O11455" s="3">
        <v>582</v>
      </c>
      <c r="P11455" s="3">
        <v>0</v>
      </c>
      <c r="Q11455" s="10">
        <f t="shared" si="728"/>
        <v>582</v>
      </c>
    </row>
    <row r="11456" spans="2:17" ht="20.25" customHeight="1">
      <c r="B11456" s="10" t="str">
        <f t="shared" si="729"/>
        <v>دستكش استاد كار641</v>
      </c>
      <c r="C11456" s="10" t="str">
        <f t="shared" si="730"/>
        <v>دستكش استاد كار1404/09/27641</v>
      </c>
      <c r="D11456" s="10" t="str">
        <f>IFERROR(IF(تحویلی!$E$1="","",IF(NOSA!O11456=تحویلی!$E$1,تحویلی!$E$1&amp;COUNTIF(NOSA!$O$1:O11456,تحویلی!$E$1),"")),"")</f>
        <v/>
      </c>
      <c r="E11456" s="10" t="str">
        <f t="shared" si="731"/>
        <v>12192641</v>
      </c>
      <c r="F11456" s="10" t="str">
        <f>IFERROR(VLOOKUP(I11456,DATABASE!$N:$O,2,FALSE),"")</f>
        <v>دستكش استاد كار</v>
      </c>
      <c r="G11456" s="3" t="s">
        <v>4435</v>
      </c>
      <c r="H11456" s="3">
        <v>12192</v>
      </c>
      <c r="I11456" s="3" t="s">
        <v>1543</v>
      </c>
      <c r="J11456" s="3" t="s">
        <v>4610</v>
      </c>
      <c r="K11456" s="3">
        <v>1</v>
      </c>
      <c r="L11456" s="3" t="s">
        <v>3</v>
      </c>
      <c r="M11456" s="3" t="s">
        <v>4603</v>
      </c>
      <c r="N11456" s="3" t="s">
        <v>4776</v>
      </c>
      <c r="O11456" s="3">
        <v>641</v>
      </c>
      <c r="P11456" s="3">
        <v>1</v>
      </c>
      <c r="Q11456" s="10">
        <f t="shared" si="728"/>
        <v>641</v>
      </c>
    </row>
    <row r="11457" spans="2:17" ht="20.25" customHeight="1">
      <c r="B11457" s="10" t="str">
        <f t="shared" si="729"/>
        <v>دستكش ضد برش سبك100013</v>
      </c>
      <c r="C11457" s="10" t="str">
        <f t="shared" si="730"/>
        <v>دستكش ضد برش سبك1404/09/27100013</v>
      </c>
      <c r="D11457" s="10" t="str">
        <f>IFERROR(IF(تحویلی!$E$1="","",IF(NOSA!O11457=تحویلی!$E$1,تحویلی!$E$1&amp;COUNTIF(NOSA!$O$1:O11457,تحویلی!$E$1),"")),"")</f>
        <v/>
      </c>
      <c r="E11457" s="10" t="str">
        <f t="shared" si="731"/>
        <v>12195100013</v>
      </c>
      <c r="F11457" s="10" t="str">
        <f>IFERROR(VLOOKUP(I11457,DATABASE!$N:$O,2,FALSE),"")</f>
        <v>دستكش ضد برش سبك</v>
      </c>
      <c r="G11457" s="3" t="s">
        <v>4435</v>
      </c>
      <c r="H11457" s="3">
        <v>12195</v>
      </c>
      <c r="I11457" s="3" t="s">
        <v>1442</v>
      </c>
      <c r="J11457" s="3" t="s">
        <v>4602</v>
      </c>
      <c r="K11457" s="3">
        <v>1</v>
      </c>
      <c r="L11457" s="3" t="s">
        <v>3</v>
      </c>
      <c r="M11457" s="3" t="s">
        <v>4623</v>
      </c>
      <c r="N11457" s="3" t="s">
        <v>5049</v>
      </c>
      <c r="O11457" s="3">
        <v>100013</v>
      </c>
      <c r="P11457" s="3">
        <v>1</v>
      </c>
      <c r="Q11457" s="10">
        <f t="shared" si="728"/>
        <v>100013</v>
      </c>
    </row>
    <row r="11458" spans="2:17" ht="20.25" customHeight="1">
      <c r="B11458" s="10" t="str">
        <f t="shared" si="729"/>
        <v>ماسك كلاه دار جوشكاري854</v>
      </c>
      <c r="C11458" s="10" t="str">
        <f t="shared" si="730"/>
        <v>ماسك كلاه دار جوشكاري1404/09/27854</v>
      </c>
      <c r="D11458" s="10" t="str">
        <f>IFERROR(IF(تحویلی!$E$1="","",IF(NOSA!O11458=تحویلی!$E$1,تحویلی!$E$1&amp;COUNTIF(NOSA!$O$1:O11458,تحویلی!$E$1),"")),"")</f>
        <v/>
      </c>
      <c r="E11458" s="10" t="str">
        <f t="shared" si="731"/>
        <v>12196854</v>
      </c>
      <c r="F11458" s="10" t="str">
        <f>IFERROR(VLOOKUP(I11458,DATABASE!$N:$O,2,FALSE),"")</f>
        <v>ماسك كلاه دار جوشكاري</v>
      </c>
      <c r="G11458" s="3" t="s">
        <v>4435</v>
      </c>
      <c r="H11458" s="3">
        <v>12196</v>
      </c>
      <c r="I11458" s="3" t="s">
        <v>2342</v>
      </c>
      <c r="J11458" s="3" t="s">
        <v>5133</v>
      </c>
      <c r="K11458" s="3">
        <v>1</v>
      </c>
      <c r="L11458" s="3" t="s">
        <v>3</v>
      </c>
      <c r="M11458" s="3" t="s">
        <v>5134</v>
      </c>
      <c r="N11458" s="3" t="s">
        <v>5122</v>
      </c>
      <c r="O11458" s="3">
        <v>854</v>
      </c>
      <c r="P11458" s="3">
        <v>0</v>
      </c>
      <c r="Q11458" s="10">
        <f t="shared" si="728"/>
        <v>854</v>
      </c>
    </row>
    <row r="11459" spans="2:17" ht="20.25" customHeight="1">
      <c r="B11459" s="10" t="str">
        <f t="shared" si="729"/>
        <v>لباس كار(بلوز و شلوار)933</v>
      </c>
      <c r="C11459" s="10" t="str">
        <f t="shared" si="730"/>
        <v>لباس كار(بلوز و شلوار)1404/09/27933</v>
      </c>
      <c r="D11459" s="10" t="str">
        <f>IFERROR(IF(تحویلی!$E$1="","",IF(NOSA!O11459=تحویلی!$E$1,تحویلی!$E$1&amp;COUNTIF(NOSA!$O$1:O11459,تحویلی!$E$1),"")),"")</f>
        <v/>
      </c>
      <c r="E11459" s="10" t="str">
        <f t="shared" si="731"/>
        <v>12199933</v>
      </c>
      <c r="F11459" s="10" t="str">
        <f>IFERROR(VLOOKUP(I11459,DATABASE!$N:$O,2,FALSE),"")</f>
        <v>لباس كار(بلوز و شلوار)</v>
      </c>
      <c r="G11459" s="3" t="s">
        <v>4435</v>
      </c>
      <c r="H11459" s="3">
        <v>12199</v>
      </c>
      <c r="I11459" s="3" t="s">
        <v>1644</v>
      </c>
      <c r="J11459" s="3" t="s">
        <v>4701</v>
      </c>
      <c r="K11459" s="3">
        <v>1</v>
      </c>
      <c r="L11459" s="3" t="s">
        <v>28</v>
      </c>
      <c r="M11459" s="3" t="s">
        <v>4603</v>
      </c>
      <c r="N11459" s="3" t="s">
        <v>4890</v>
      </c>
      <c r="O11459" s="3">
        <v>933</v>
      </c>
      <c r="P11459" s="3">
        <v>1</v>
      </c>
      <c r="Q11459" s="10">
        <f t="shared" si="728"/>
        <v>933</v>
      </c>
    </row>
    <row r="11460" spans="2:17" ht="20.25" customHeight="1">
      <c r="B11460" s="10" t="str">
        <f t="shared" si="729"/>
        <v>دستكش ضد برش سبك894</v>
      </c>
      <c r="C11460" s="10" t="str">
        <f t="shared" si="730"/>
        <v>دستكش ضد برش سبك1404/09/27894</v>
      </c>
      <c r="D11460" s="10" t="str">
        <f>IFERROR(IF(تحویلی!$E$1="","",IF(NOSA!O11460=تحویلی!$E$1,تحویلی!$E$1&amp;COUNTIF(NOSA!$O$1:O11460,تحویلی!$E$1),"")),"")</f>
        <v/>
      </c>
      <c r="E11460" s="10" t="str">
        <f t="shared" si="731"/>
        <v>12202894</v>
      </c>
      <c r="F11460" s="10" t="str">
        <f>IFERROR(VLOOKUP(I11460,DATABASE!$N:$O,2,FALSE),"")</f>
        <v>دستكش ضد برش سبك</v>
      </c>
      <c r="G11460" s="3" t="s">
        <v>4435</v>
      </c>
      <c r="H11460" s="3">
        <v>12202</v>
      </c>
      <c r="I11460" s="3" t="s">
        <v>1442</v>
      </c>
      <c r="J11460" s="3" t="s">
        <v>4602</v>
      </c>
      <c r="K11460" s="3">
        <v>1</v>
      </c>
      <c r="L11460" s="3" t="s">
        <v>3</v>
      </c>
      <c r="M11460" s="3" t="s">
        <v>40</v>
      </c>
      <c r="N11460" s="3" t="s">
        <v>4787</v>
      </c>
      <c r="O11460" s="3">
        <v>894</v>
      </c>
      <c r="P11460" s="3">
        <v>1</v>
      </c>
      <c r="Q11460" s="10">
        <f t="shared" si="728"/>
        <v>894</v>
      </c>
    </row>
    <row r="11461" spans="2:17" ht="20.25" customHeight="1">
      <c r="B11461" s="10" t="str">
        <f t="shared" si="729"/>
        <v>پوتين ايمني نسوز951</v>
      </c>
      <c r="C11461" s="10" t="str">
        <f t="shared" si="730"/>
        <v>پوتين ايمني نسوز1404/09/27951</v>
      </c>
      <c r="D11461" s="10" t="str">
        <f>IFERROR(IF(تحویلی!$E$1="","",IF(NOSA!O11461=تحویلی!$E$1,تحویلی!$E$1&amp;COUNTIF(NOSA!$O$1:O11461,تحویلی!$E$1),"")),"")</f>
        <v/>
      </c>
      <c r="E11461" s="10" t="str">
        <f t="shared" si="731"/>
        <v>12204951</v>
      </c>
      <c r="F11461" s="10" t="str">
        <f>IFERROR(VLOOKUP(I11461,DATABASE!$N:$O,2,FALSE),"")</f>
        <v>پوتين ايمني نسوز</v>
      </c>
      <c r="G11461" s="3" t="s">
        <v>4435</v>
      </c>
      <c r="H11461" s="3">
        <v>12204</v>
      </c>
      <c r="I11461" s="3" t="s">
        <v>1472</v>
      </c>
      <c r="J11461" s="3" t="s">
        <v>4849</v>
      </c>
      <c r="K11461" s="3">
        <v>1</v>
      </c>
      <c r="L11461" s="3" t="s">
        <v>3</v>
      </c>
      <c r="M11461" s="3" t="s">
        <v>43</v>
      </c>
      <c r="N11461" s="3" t="s">
        <v>4987</v>
      </c>
      <c r="O11461" s="3">
        <v>951</v>
      </c>
      <c r="P11461" s="3">
        <v>1</v>
      </c>
      <c r="Q11461" s="10">
        <f t="shared" si="728"/>
        <v>951</v>
      </c>
    </row>
    <row r="11462" spans="2:17" ht="20.25" customHeight="1">
      <c r="B11462" s="10" t="str">
        <f t="shared" si="729"/>
        <v>دستكش ضد برش سبك599</v>
      </c>
      <c r="C11462" s="10" t="str">
        <f t="shared" si="730"/>
        <v>دستكش ضد برش سبك1404/09/27599</v>
      </c>
      <c r="D11462" s="10" t="str">
        <f>IFERROR(IF(تحویلی!$E$1="","",IF(NOSA!O11462=تحویلی!$E$1,تحویلی!$E$1&amp;COUNTIF(NOSA!$O$1:O11462,تحویلی!$E$1),"")),"")</f>
        <v/>
      </c>
      <c r="E11462" s="10" t="str">
        <f t="shared" si="731"/>
        <v>12207599</v>
      </c>
      <c r="F11462" s="10" t="str">
        <f>IFERROR(VLOOKUP(I11462,DATABASE!$N:$O,2,FALSE),"")</f>
        <v>دستكش ضد برش سبك</v>
      </c>
      <c r="G11462" s="3" t="s">
        <v>4435</v>
      </c>
      <c r="H11462" s="3">
        <v>12207</v>
      </c>
      <c r="I11462" s="3" t="s">
        <v>1442</v>
      </c>
      <c r="J11462" s="3" t="s">
        <v>4602</v>
      </c>
      <c r="K11462" s="3">
        <v>1</v>
      </c>
      <c r="L11462" s="3" t="s">
        <v>3</v>
      </c>
      <c r="M11462" s="3" t="s">
        <v>4603</v>
      </c>
      <c r="N11462" s="3" t="s">
        <v>82</v>
      </c>
      <c r="O11462" s="3">
        <v>599</v>
      </c>
      <c r="P11462" s="3">
        <v>1</v>
      </c>
      <c r="Q11462" s="10">
        <f t="shared" si="728"/>
        <v>599</v>
      </c>
    </row>
    <row r="11463" spans="2:17" ht="20.25" customHeight="1">
      <c r="B11463" s="10" t="str">
        <f t="shared" si="729"/>
        <v>دستكش كف مواد سبك861</v>
      </c>
      <c r="C11463" s="10" t="str">
        <f t="shared" si="730"/>
        <v>دستكش كف مواد سبك1404/09/27861</v>
      </c>
      <c r="D11463" s="10" t="str">
        <f>IFERROR(IF(تحویلی!$E$1="","",IF(NOSA!O11463=تحویلی!$E$1,تحویلی!$E$1&amp;COUNTIF(NOSA!$O$1:O11463,تحویلی!$E$1),"")),"")</f>
        <v/>
      </c>
      <c r="E11463" s="10" t="str">
        <f t="shared" si="731"/>
        <v>12209861</v>
      </c>
      <c r="F11463" s="10" t="str">
        <f>IFERROR(VLOOKUP(I11463,DATABASE!$N:$O,2,FALSE),"")</f>
        <v>دستكش كف مواد سبك</v>
      </c>
      <c r="G11463" s="3" t="s">
        <v>4435</v>
      </c>
      <c r="H11463" s="3">
        <v>12209</v>
      </c>
      <c r="I11463" s="3" t="s">
        <v>1456</v>
      </c>
      <c r="J11463" s="3" t="s">
        <v>4605</v>
      </c>
      <c r="K11463" s="3">
        <v>1</v>
      </c>
      <c r="L11463" s="3" t="s">
        <v>3</v>
      </c>
      <c r="M11463" s="3" t="s">
        <v>4603</v>
      </c>
      <c r="N11463" s="3" t="s">
        <v>3191</v>
      </c>
      <c r="O11463" s="3">
        <v>861</v>
      </c>
      <c r="P11463" s="3">
        <v>1</v>
      </c>
      <c r="Q11463" s="10">
        <f t="shared" si="728"/>
        <v>861</v>
      </c>
    </row>
    <row r="11464" spans="2:17" ht="20.25" customHeight="1">
      <c r="B11464" s="10" t="str">
        <f t="shared" si="729"/>
        <v>دستكش ساق بلند نسوز45</v>
      </c>
      <c r="C11464" s="10" t="str">
        <f t="shared" si="730"/>
        <v>دستكش ساق بلند نسوز1404/09/2745</v>
      </c>
      <c r="D11464" s="10" t="str">
        <f>IFERROR(IF(تحویلی!$E$1="","",IF(NOSA!O11464=تحویلی!$E$1,تحویلی!$E$1&amp;COUNTIF(NOSA!$O$1:O11464,تحویلی!$E$1),"")),"")</f>
        <v/>
      </c>
      <c r="E11464" s="10" t="str">
        <f t="shared" si="731"/>
        <v>1221245</v>
      </c>
      <c r="F11464" s="10" t="str">
        <f>IFERROR(VLOOKUP(I11464,DATABASE!$N:$O,2,FALSE),"")</f>
        <v>دستكش ساق بلند نسوز</v>
      </c>
      <c r="G11464" s="3" t="s">
        <v>4435</v>
      </c>
      <c r="H11464" s="3">
        <v>12212</v>
      </c>
      <c r="I11464" s="3" t="s">
        <v>1461</v>
      </c>
      <c r="J11464" s="3" t="s">
        <v>4643</v>
      </c>
      <c r="K11464" s="3">
        <v>1</v>
      </c>
      <c r="L11464" s="3" t="s">
        <v>3</v>
      </c>
      <c r="M11464" s="3" t="s">
        <v>4608</v>
      </c>
      <c r="N11464" s="3" t="s">
        <v>4817</v>
      </c>
      <c r="O11464" s="3">
        <v>45</v>
      </c>
      <c r="P11464" s="3">
        <v>1</v>
      </c>
      <c r="Q11464" s="10">
        <f t="shared" si="728"/>
        <v>45</v>
      </c>
    </row>
    <row r="11465" spans="2:17" ht="20.25" customHeight="1">
      <c r="B11465" s="10" t="str">
        <f t="shared" si="729"/>
        <v>دستكش ضد برش سبك45</v>
      </c>
      <c r="C11465" s="10" t="str">
        <f t="shared" si="730"/>
        <v>دستكش ضد برش سبك1404/09/2745</v>
      </c>
      <c r="D11465" s="10" t="str">
        <f>IFERROR(IF(تحویلی!$E$1="","",IF(NOSA!O11465=تحویلی!$E$1,تحویلی!$E$1&amp;COUNTIF(NOSA!$O$1:O11465,تحویلی!$E$1),"")),"")</f>
        <v/>
      </c>
      <c r="E11465" s="10" t="str">
        <f t="shared" si="731"/>
        <v>1221245</v>
      </c>
      <c r="F11465" s="10" t="str">
        <f>IFERROR(VLOOKUP(I11465,DATABASE!$N:$O,2,FALSE),"")</f>
        <v>دستكش ضد برش سبك</v>
      </c>
      <c r="G11465" s="3" t="s">
        <v>4435</v>
      </c>
      <c r="H11465" s="3">
        <v>12212</v>
      </c>
      <c r="I11465" s="3" t="s">
        <v>1442</v>
      </c>
      <c r="J11465" s="3" t="s">
        <v>4602</v>
      </c>
      <c r="K11465" s="3">
        <v>1</v>
      </c>
      <c r="L11465" s="3" t="s">
        <v>3</v>
      </c>
      <c r="M11465" s="3" t="s">
        <v>4608</v>
      </c>
      <c r="N11465" s="3" t="s">
        <v>4817</v>
      </c>
      <c r="O11465" s="3">
        <v>45</v>
      </c>
      <c r="P11465" s="3">
        <v>1</v>
      </c>
      <c r="Q11465" s="10">
        <f t="shared" si="728"/>
        <v>45</v>
      </c>
    </row>
    <row r="11466" spans="2:17" ht="20.25" customHeight="1">
      <c r="B11466" s="10" t="str">
        <f t="shared" si="729"/>
        <v>دستكش كف مواد سبك835</v>
      </c>
      <c r="C11466" s="10" t="str">
        <f t="shared" si="730"/>
        <v>دستكش كف مواد سبك1404/09/27835</v>
      </c>
      <c r="D11466" s="10" t="str">
        <f>IFERROR(IF(تحویلی!$E$1="","",IF(NOSA!O11466=تحویلی!$E$1,تحویلی!$E$1&amp;COUNTIF(NOSA!$O$1:O11466,تحویلی!$E$1),"")),"")</f>
        <v/>
      </c>
      <c r="E11466" s="10" t="str">
        <f t="shared" si="731"/>
        <v>12214835</v>
      </c>
      <c r="F11466" s="10" t="str">
        <f>IFERROR(VLOOKUP(I11466,DATABASE!$N:$O,2,FALSE),"")</f>
        <v>دستكش كف مواد سبك</v>
      </c>
      <c r="G11466" s="3" t="s">
        <v>4435</v>
      </c>
      <c r="H11466" s="3">
        <v>12214</v>
      </c>
      <c r="I11466" s="3" t="s">
        <v>1456</v>
      </c>
      <c r="J11466" s="3" t="s">
        <v>4605</v>
      </c>
      <c r="K11466" s="3">
        <v>1</v>
      </c>
      <c r="L11466" s="3" t="s">
        <v>3</v>
      </c>
      <c r="M11466" s="3" t="s">
        <v>4603</v>
      </c>
      <c r="N11466" s="3" t="s">
        <v>2659</v>
      </c>
      <c r="O11466" s="3">
        <v>835</v>
      </c>
      <c r="P11466" s="3">
        <v>1</v>
      </c>
      <c r="Q11466" s="10">
        <f t="shared" si="728"/>
        <v>835</v>
      </c>
    </row>
    <row r="11467" spans="2:17" ht="20.25" customHeight="1">
      <c r="B11467" s="10" t="str">
        <f t="shared" si="729"/>
        <v>دستكش كف مواد سبك698</v>
      </c>
      <c r="C11467" s="10" t="str">
        <f t="shared" si="730"/>
        <v>دستكش كف مواد سبك1404/09/27698</v>
      </c>
      <c r="D11467" s="10" t="str">
        <f>IFERROR(IF(تحویلی!$E$1="","",IF(NOSA!O11467=تحویلی!$E$1,تحویلی!$E$1&amp;COUNTIF(NOSA!$O$1:O11467,تحویلی!$E$1),"")),"")</f>
        <v/>
      </c>
      <c r="E11467" s="10" t="str">
        <f t="shared" si="731"/>
        <v>12216698</v>
      </c>
      <c r="F11467" s="10" t="str">
        <f>IFERROR(VLOOKUP(I11467,DATABASE!$N:$O,2,FALSE),"")</f>
        <v>دستكش كف مواد سبك</v>
      </c>
      <c r="G11467" s="3" t="s">
        <v>4435</v>
      </c>
      <c r="H11467" s="3">
        <v>12216</v>
      </c>
      <c r="I11467" s="3" t="s">
        <v>1456</v>
      </c>
      <c r="J11467" s="3" t="s">
        <v>4605</v>
      </c>
      <c r="K11467" s="3">
        <v>1</v>
      </c>
      <c r="L11467" s="3" t="s">
        <v>3</v>
      </c>
      <c r="M11467" s="3" t="s">
        <v>4608</v>
      </c>
      <c r="N11467" s="3" t="s">
        <v>1848</v>
      </c>
      <c r="O11467" s="3">
        <v>698</v>
      </c>
      <c r="P11467" s="3">
        <v>1</v>
      </c>
      <c r="Q11467" s="10">
        <f t="shared" si="728"/>
        <v>698</v>
      </c>
    </row>
    <row r="11468" spans="2:17" ht="20.25" customHeight="1">
      <c r="B11468" s="10" t="str">
        <f t="shared" si="729"/>
        <v>دستكش ضد برش سبك702</v>
      </c>
      <c r="C11468" s="10" t="str">
        <f t="shared" si="730"/>
        <v>دستكش ضد برش سبك1404/09/28702</v>
      </c>
      <c r="D11468" s="10" t="str">
        <f>IFERROR(IF(تحویلی!$E$1="","",IF(NOSA!O11468=تحویلی!$E$1,تحویلی!$E$1&amp;COUNTIF(NOSA!$O$1:O11468,تحویلی!$E$1),"")),"")</f>
        <v/>
      </c>
      <c r="E11468" s="10" t="str">
        <f t="shared" si="731"/>
        <v>12221702</v>
      </c>
      <c r="F11468" s="10" t="str">
        <f>IFERROR(VLOOKUP(I11468,DATABASE!$N:$O,2,FALSE),"")</f>
        <v>دستكش ضد برش سبك</v>
      </c>
      <c r="G11468" s="3" t="s">
        <v>4436</v>
      </c>
      <c r="H11468" s="3">
        <v>12221</v>
      </c>
      <c r="I11468" s="3" t="s">
        <v>1442</v>
      </c>
      <c r="J11468" s="3" t="s">
        <v>4602</v>
      </c>
      <c r="K11468" s="3">
        <v>1</v>
      </c>
      <c r="L11468" s="3" t="s">
        <v>3</v>
      </c>
      <c r="M11468" s="3" t="s">
        <v>40</v>
      </c>
      <c r="N11468" s="3" t="s">
        <v>4816</v>
      </c>
      <c r="O11468" s="3">
        <v>702</v>
      </c>
      <c r="P11468" s="3">
        <v>1</v>
      </c>
      <c r="Q11468" s="10">
        <f t="shared" si="728"/>
        <v>702</v>
      </c>
    </row>
    <row r="11469" spans="2:17" ht="20.25" customHeight="1">
      <c r="B11469" s="10" t="str">
        <f t="shared" si="729"/>
        <v>چكمه ايمني نسوز149</v>
      </c>
      <c r="C11469" s="10" t="str">
        <f t="shared" si="730"/>
        <v>چكمه ايمني نسوز1404/09/28149</v>
      </c>
      <c r="D11469" s="10" t="str">
        <f>IFERROR(IF(تحویلی!$E$1="","",IF(NOSA!O11469=تحویلی!$E$1,تحویلی!$E$1&amp;COUNTIF(NOSA!$O$1:O11469,تحویلی!$E$1),"")),"")</f>
        <v/>
      </c>
      <c r="E11469" s="10" t="str">
        <f t="shared" si="731"/>
        <v>12226149</v>
      </c>
      <c r="F11469" s="10" t="str">
        <f>IFERROR(VLOOKUP(I11469,DATABASE!$N:$O,2,FALSE),"")</f>
        <v>چكمه ايمني نسوز</v>
      </c>
      <c r="G11469" s="3" t="s">
        <v>4436</v>
      </c>
      <c r="H11469" s="3">
        <v>12226</v>
      </c>
      <c r="I11469" s="3" t="s">
        <v>1749</v>
      </c>
      <c r="J11469" s="3" t="s">
        <v>4750</v>
      </c>
      <c r="K11469" s="3">
        <v>1</v>
      </c>
      <c r="L11469" s="3" t="s">
        <v>3</v>
      </c>
      <c r="M11469" s="3" t="s">
        <v>4608</v>
      </c>
      <c r="N11469" s="3" t="s">
        <v>4825</v>
      </c>
      <c r="O11469" s="3">
        <v>149</v>
      </c>
      <c r="P11469" s="3">
        <v>1</v>
      </c>
      <c r="Q11469" s="10">
        <f t="shared" si="728"/>
        <v>149</v>
      </c>
    </row>
    <row r="11470" spans="2:17" ht="20.25" customHeight="1">
      <c r="B11470" s="10" t="str">
        <f t="shared" si="729"/>
        <v>873</v>
      </c>
      <c r="C11470" s="10" t="str">
        <f t="shared" si="730"/>
        <v>1404/09/28873</v>
      </c>
      <c r="D11470" s="10" t="str">
        <f>IFERROR(IF(تحویلی!$E$1="","",IF(NOSA!O11470=تحویلی!$E$1,تحویلی!$E$1&amp;COUNTIF(NOSA!$O$1:O11470,تحویلی!$E$1),"")),"")</f>
        <v/>
      </c>
      <c r="E11470" s="10" t="str">
        <f t="shared" si="731"/>
        <v>12220873</v>
      </c>
      <c r="F11470" s="10" t="str">
        <f>IFERROR(VLOOKUP(I11470,DATABASE!$N:$O,2,FALSE),"")</f>
        <v/>
      </c>
      <c r="G11470" s="3" t="s">
        <v>4436</v>
      </c>
      <c r="H11470" s="3">
        <v>12220</v>
      </c>
      <c r="I11470" s="3" t="s">
        <v>2624</v>
      </c>
      <c r="J11470" s="3" t="s">
        <v>4979</v>
      </c>
      <c r="K11470" s="3">
        <v>120</v>
      </c>
      <c r="L11470" s="3" t="s">
        <v>8</v>
      </c>
      <c r="M11470" s="3" t="s">
        <v>63</v>
      </c>
      <c r="N11470" s="3" t="s">
        <v>3346</v>
      </c>
      <c r="O11470" s="3">
        <v>873</v>
      </c>
      <c r="P11470" s="3">
        <v>0</v>
      </c>
      <c r="Q11470" s="10">
        <f t="shared" si="728"/>
        <v>873</v>
      </c>
    </row>
    <row r="11471" spans="2:17" ht="20.25" customHeight="1">
      <c r="B11471" s="10" t="str">
        <f t="shared" si="729"/>
        <v>چكمه ايمني نسوز606</v>
      </c>
      <c r="C11471" s="10" t="str">
        <f t="shared" si="730"/>
        <v>چكمه ايمني نسوز1404/09/28606</v>
      </c>
      <c r="D11471" s="10" t="str">
        <f>IFERROR(IF(تحویلی!$E$1="","",IF(NOSA!O11471=تحویلی!$E$1,تحویلی!$E$1&amp;COUNTIF(NOSA!$O$1:O11471,تحویلی!$E$1),"")),"")</f>
        <v/>
      </c>
      <c r="E11471" s="10" t="str">
        <f t="shared" si="731"/>
        <v>12231606</v>
      </c>
      <c r="F11471" s="10" t="str">
        <f>IFERROR(VLOOKUP(I11471,DATABASE!$N:$O,2,FALSE),"")</f>
        <v>چكمه ايمني نسوز</v>
      </c>
      <c r="G11471" s="3" t="s">
        <v>4436</v>
      </c>
      <c r="H11471" s="3">
        <v>12231</v>
      </c>
      <c r="I11471" s="3" t="s">
        <v>1695</v>
      </c>
      <c r="J11471" s="3" t="s">
        <v>4693</v>
      </c>
      <c r="K11471" s="3">
        <v>1</v>
      </c>
      <c r="L11471" s="3" t="s">
        <v>3</v>
      </c>
      <c r="M11471" s="3" t="s">
        <v>4608</v>
      </c>
      <c r="N11471" s="3" t="s">
        <v>2748</v>
      </c>
      <c r="O11471" s="3">
        <v>606</v>
      </c>
      <c r="P11471" s="3">
        <v>1</v>
      </c>
      <c r="Q11471" s="10">
        <f t="shared" si="728"/>
        <v>606</v>
      </c>
    </row>
    <row r="11472" spans="2:17" ht="20.25" customHeight="1">
      <c r="B11472" s="10" t="str">
        <f t="shared" si="729"/>
        <v>لباس زير زمستاني- بلوز و شلوار580</v>
      </c>
      <c r="C11472" s="10" t="str">
        <f t="shared" si="730"/>
        <v>لباس زير زمستاني- بلوز و شلوار1404/09/28580</v>
      </c>
      <c r="D11472" s="10" t="str">
        <f>IFERROR(IF(تحویلی!$E$1="","",IF(NOSA!O11472=تحویلی!$E$1,تحویلی!$E$1&amp;COUNTIF(NOSA!$O$1:O11472,تحویلی!$E$1),"")),"")</f>
        <v/>
      </c>
      <c r="E11472" s="10" t="str">
        <f t="shared" si="731"/>
        <v>12232580</v>
      </c>
      <c r="F11472" s="10" t="str">
        <f>IFERROR(VLOOKUP(I11472,DATABASE!$N:$O,2,FALSE),"")</f>
        <v>لباس زير زمستاني- بلوز و شلوار</v>
      </c>
      <c r="G11472" s="3" t="s">
        <v>4436</v>
      </c>
      <c r="H11472" s="3">
        <v>12232</v>
      </c>
      <c r="I11472" s="3" t="s">
        <v>2361</v>
      </c>
      <c r="J11472" s="3" t="s">
        <v>5002</v>
      </c>
      <c r="K11472" s="3">
        <v>1</v>
      </c>
      <c r="L11472" s="3" t="s">
        <v>28</v>
      </c>
      <c r="M11472" s="3" t="s">
        <v>4603</v>
      </c>
      <c r="N11472" s="3" t="s">
        <v>4656</v>
      </c>
      <c r="O11472" s="3">
        <v>580</v>
      </c>
      <c r="P11472" s="3">
        <v>1</v>
      </c>
      <c r="Q11472" s="10">
        <f t="shared" si="728"/>
        <v>580</v>
      </c>
    </row>
    <row r="11473" spans="2:17" ht="20.25" customHeight="1">
      <c r="B11473" s="10" t="str">
        <f t="shared" si="729"/>
        <v>لباس زير زمستاني- بلوز و شلوار953</v>
      </c>
      <c r="C11473" s="10" t="str">
        <f t="shared" si="730"/>
        <v>لباس زير زمستاني- بلوز و شلوار1404/09/28953</v>
      </c>
      <c r="D11473" s="10" t="str">
        <f>IFERROR(IF(تحویلی!$E$1="","",IF(NOSA!O11473=تحویلی!$E$1,تحویلی!$E$1&amp;COUNTIF(NOSA!$O$1:O11473,تحویلی!$E$1),"")),"")</f>
        <v/>
      </c>
      <c r="E11473" s="10" t="str">
        <f t="shared" si="731"/>
        <v>12232953</v>
      </c>
      <c r="F11473" s="10" t="str">
        <f>IFERROR(VLOOKUP(I11473,DATABASE!$N:$O,2,FALSE),"")</f>
        <v>لباس زير زمستاني- بلوز و شلوار</v>
      </c>
      <c r="G11473" s="3" t="s">
        <v>4436</v>
      </c>
      <c r="H11473" s="3">
        <v>12232</v>
      </c>
      <c r="I11473" s="3" t="s">
        <v>2361</v>
      </c>
      <c r="J11473" s="3" t="s">
        <v>5002</v>
      </c>
      <c r="K11473" s="3">
        <v>1</v>
      </c>
      <c r="L11473" s="3" t="s">
        <v>28</v>
      </c>
      <c r="M11473" s="3" t="s">
        <v>4603</v>
      </c>
      <c r="N11473" s="3" t="s">
        <v>4706</v>
      </c>
      <c r="O11473" s="3">
        <v>953</v>
      </c>
      <c r="P11473" s="3">
        <v>0</v>
      </c>
      <c r="Q11473" s="10">
        <f t="shared" si="728"/>
        <v>953</v>
      </c>
    </row>
    <row r="11474" spans="2:17" ht="20.25" customHeight="1">
      <c r="B11474" s="10" t="str">
        <f t="shared" si="729"/>
        <v>دستكش ساق بلند نسوز847</v>
      </c>
      <c r="C11474" s="10" t="str">
        <f t="shared" si="730"/>
        <v>دستكش ساق بلند نسوز1404/09/28847</v>
      </c>
      <c r="D11474" s="10" t="str">
        <f>IFERROR(IF(تحویلی!$E$1="","",IF(NOSA!O11474=تحویلی!$E$1,تحویلی!$E$1&amp;COUNTIF(NOSA!$O$1:O11474,تحویلی!$E$1),"")),"")</f>
        <v/>
      </c>
      <c r="E11474" s="10" t="str">
        <f t="shared" si="731"/>
        <v>12238847</v>
      </c>
      <c r="F11474" s="10" t="str">
        <f>IFERROR(VLOOKUP(I11474,DATABASE!$N:$O,2,FALSE),"")</f>
        <v>دستكش ساق بلند نسوز</v>
      </c>
      <c r="G11474" s="3" t="s">
        <v>4436</v>
      </c>
      <c r="H11474" s="3">
        <v>12238</v>
      </c>
      <c r="I11474" s="3" t="s">
        <v>1461</v>
      </c>
      <c r="J11474" s="3" t="s">
        <v>4643</v>
      </c>
      <c r="K11474" s="3">
        <v>1</v>
      </c>
      <c r="L11474" s="3" t="s">
        <v>3</v>
      </c>
      <c r="M11474" s="3" t="s">
        <v>4608</v>
      </c>
      <c r="N11474" s="3" t="s">
        <v>4061</v>
      </c>
      <c r="O11474" s="3">
        <v>847</v>
      </c>
      <c r="P11474" s="3">
        <v>1</v>
      </c>
      <c r="Q11474" s="10">
        <f t="shared" si="728"/>
        <v>847</v>
      </c>
    </row>
    <row r="11475" spans="2:17" ht="20.25" customHeight="1">
      <c r="B11475" s="10" t="str">
        <f t="shared" si="729"/>
        <v>402</v>
      </c>
      <c r="C11475" s="10" t="str">
        <f t="shared" si="730"/>
        <v>1404/09/28402</v>
      </c>
      <c r="D11475" s="10" t="str">
        <f>IFERROR(IF(تحویلی!$E$1="","",IF(NOSA!O11475=تحویلی!$E$1,تحویلی!$E$1&amp;COUNTIF(NOSA!$O$1:O11475,تحویلی!$E$1),"")),"")</f>
        <v/>
      </c>
      <c r="E11475" s="10" t="str">
        <f t="shared" si="731"/>
        <v>12240402</v>
      </c>
      <c r="F11475" s="10" t="str">
        <f>IFERROR(VLOOKUP(I11475,DATABASE!$N:$O,2,FALSE),"")</f>
        <v/>
      </c>
      <c r="G11475" s="3" t="s">
        <v>4436</v>
      </c>
      <c r="H11475" s="3">
        <v>12240</v>
      </c>
      <c r="I11475" s="3" t="s">
        <v>3559</v>
      </c>
      <c r="J11475" s="3" t="s">
        <v>4625</v>
      </c>
      <c r="K11475" s="3">
        <v>1</v>
      </c>
      <c r="L11475" s="3" t="s">
        <v>8</v>
      </c>
      <c r="M11475" s="3" t="s">
        <v>4608</v>
      </c>
      <c r="N11475" s="3" t="s">
        <v>4683</v>
      </c>
      <c r="O11475" s="3">
        <v>402</v>
      </c>
      <c r="P11475" s="3">
        <v>1</v>
      </c>
      <c r="Q11475" s="10">
        <f t="shared" si="728"/>
        <v>402</v>
      </c>
    </row>
    <row r="11476" spans="2:17" ht="20.25" customHeight="1">
      <c r="B11476" s="10" t="str">
        <f t="shared" si="729"/>
        <v>لباس زير زمستاني- بلوز و شلوار819</v>
      </c>
      <c r="C11476" s="10" t="str">
        <f t="shared" si="730"/>
        <v>لباس زير زمستاني- بلوز و شلوار1404/09/29819</v>
      </c>
      <c r="D11476" s="10" t="str">
        <f>IFERROR(IF(تحویلی!$E$1="","",IF(NOSA!O11476=تحویلی!$E$1,تحویلی!$E$1&amp;COUNTIF(NOSA!$O$1:O11476,تحویلی!$E$1),"")),"")</f>
        <v/>
      </c>
      <c r="E11476" s="10" t="str">
        <f t="shared" si="731"/>
        <v>12248819</v>
      </c>
      <c r="F11476" s="10" t="str">
        <f>IFERROR(VLOOKUP(I11476,DATABASE!$N:$O,2,FALSE),"")</f>
        <v>لباس زير زمستاني- بلوز و شلوار</v>
      </c>
      <c r="G11476" s="3" t="s">
        <v>4437</v>
      </c>
      <c r="H11476" s="3">
        <v>12248</v>
      </c>
      <c r="I11476" s="3" t="s">
        <v>2361</v>
      </c>
      <c r="J11476" s="3" t="s">
        <v>5002</v>
      </c>
      <c r="K11476" s="3">
        <v>1</v>
      </c>
      <c r="L11476" s="3" t="s">
        <v>28</v>
      </c>
      <c r="M11476" s="3" t="s">
        <v>19</v>
      </c>
      <c r="N11476" s="3" t="s">
        <v>4759</v>
      </c>
      <c r="O11476" s="3">
        <v>819</v>
      </c>
      <c r="P11476" s="3">
        <v>0</v>
      </c>
      <c r="Q11476" s="10">
        <f t="shared" si="728"/>
        <v>819</v>
      </c>
    </row>
    <row r="11477" spans="2:17" ht="20.25" customHeight="1">
      <c r="B11477" s="10" t="str">
        <f t="shared" si="729"/>
        <v>دستكش كف مواد سبك254</v>
      </c>
      <c r="C11477" s="10" t="str">
        <f t="shared" si="730"/>
        <v>دستكش كف مواد سبك1404/09/29254</v>
      </c>
      <c r="D11477" s="10" t="str">
        <f>IFERROR(IF(تحویلی!$E$1="","",IF(NOSA!O11477=تحویلی!$E$1,تحویلی!$E$1&amp;COUNTIF(NOSA!$O$1:O11477,تحویلی!$E$1),"")),"")</f>
        <v/>
      </c>
      <c r="E11477" s="10" t="str">
        <f t="shared" si="731"/>
        <v>12255254</v>
      </c>
      <c r="F11477" s="10" t="str">
        <f>IFERROR(VLOOKUP(I11477,DATABASE!$N:$O,2,FALSE),"")</f>
        <v>دستكش كف مواد سبك</v>
      </c>
      <c r="G11477" s="3" t="s">
        <v>4437</v>
      </c>
      <c r="H11477" s="3">
        <v>12255</v>
      </c>
      <c r="I11477" s="3" t="s">
        <v>1456</v>
      </c>
      <c r="J11477" s="3" t="s">
        <v>4605</v>
      </c>
      <c r="K11477" s="3">
        <v>1</v>
      </c>
      <c r="L11477" s="3" t="s">
        <v>3</v>
      </c>
      <c r="M11477" s="3" t="s">
        <v>4603</v>
      </c>
      <c r="N11477" s="3" t="s">
        <v>4713</v>
      </c>
      <c r="O11477" s="3">
        <v>254</v>
      </c>
      <c r="P11477" s="3">
        <v>1</v>
      </c>
      <c r="Q11477" s="10">
        <f t="shared" si="728"/>
        <v>254</v>
      </c>
    </row>
    <row r="11478" spans="2:17" ht="20.25" customHeight="1">
      <c r="B11478" s="10" t="str">
        <f t="shared" si="729"/>
        <v>دستكش كف مواد سبك386</v>
      </c>
      <c r="C11478" s="10" t="str">
        <f t="shared" si="730"/>
        <v>دستكش كف مواد سبك1404/09/29386</v>
      </c>
      <c r="D11478" s="10" t="str">
        <f>IFERROR(IF(تحویلی!$E$1="","",IF(NOSA!O11478=تحویلی!$E$1,تحویلی!$E$1&amp;COUNTIF(NOSA!$O$1:O11478,تحویلی!$E$1),"")),"")</f>
        <v/>
      </c>
      <c r="E11478" s="10" t="str">
        <f t="shared" si="731"/>
        <v>12259386</v>
      </c>
      <c r="F11478" s="10" t="str">
        <f>IFERROR(VLOOKUP(I11478,DATABASE!$N:$O,2,FALSE),"")</f>
        <v>دستكش كف مواد سبك</v>
      </c>
      <c r="G11478" s="3" t="s">
        <v>4437</v>
      </c>
      <c r="H11478" s="3">
        <v>12259</v>
      </c>
      <c r="I11478" s="3" t="s">
        <v>1456</v>
      </c>
      <c r="J11478" s="3" t="s">
        <v>4605</v>
      </c>
      <c r="K11478" s="3">
        <v>1</v>
      </c>
      <c r="L11478" s="3" t="s">
        <v>3</v>
      </c>
      <c r="M11478" s="3" t="s">
        <v>4603</v>
      </c>
      <c r="N11478" s="3" t="s">
        <v>5135</v>
      </c>
      <c r="O11478" s="3">
        <v>386</v>
      </c>
      <c r="P11478" s="3">
        <v>1</v>
      </c>
      <c r="Q11478" s="10">
        <f t="shared" si="728"/>
        <v>386</v>
      </c>
    </row>
    <row r="11479" spans="2:17" ht="20.25" customHeight="1">
      <c r="B11479" s="10" t="str">
        <f t="shared" si="729"/>
        <v>لباس زير زمستاني- بلوز و شلوار835</v>
      </c>
      <c r="C11479" s="10" t="str">
        <f t="shared" si="730"/>
        <v>لباس زير زمستاني- بلوز و شلوار1404/09/29835</v>
      </c>
      <c r="D11479" s="10" t="str">
        <f>IFERROR(IF(تحویلی!$E$1="","",IF(NOSA!O11479=تحویلی!$E$1,تحویلی!$E$1&amp;COUNTIF(NOSA!$O$1:O11479,تحویلی!$E$1),"")),"")</f>
        <v/>
      </c>
      <c r="E11479" s="10" t="str">
        <f t="shared" si="731"/>
        <v>12262835</v>
      </c>
      <c r="F11479" s="10" t="str">
        <f>IFERROR(VLOOKUP(I11479,DATABASE!$N:$O,2,FALSE),"")</f>
        <v>لباس زير زمستاني- بلوز و شلوار</v>
      </c>
      <c r="G11479" s="3" t="s">
        <v>4437</v>
      </c>
      <c r="H11479" s="3">
        <v>12262</v>
      </c>
      <c r="I11479" s="3" t="s">
        <v>2361</v>
      </c>
      <c r="J11479" s="3" t="s">
        <v>5002</v>
      </c>
      <c r="K11479" s="3">
        <v>1</v>
      </c>
      <c r="L11479" s="3" t="s">
        <v>28</v>
      </c>
      <c r="M11479" s="3" t="s">
        <v>4603</v>
      </c>
      <c r="N11479" s="3" t="s">
        <v>2659</v>
      </c>
      <c r="O11479" s="3">
        <v>835</v>
      </c>
      <c r="P11479" s="3">
        <v>0</v>
      </c>
      <c r="Q11479" s="10">
        <f t="shared" si="728"/>
        <v>835</v>
      </c>
    </row>
    <row r="11480" spans="2:17" ht="20.25" customHeight="1">
      <c r="B11480" s="10" t="str">
        <f t="shared" si="729"/>
        <v>دستكش ضد برش سبك845</v>
      </c>
      <c r="C11480" s="10" t="str">
        <f t="shared" si="730"/>
        <v>دستكش ضد برش سبك1404/09/29845</v>
      </c>
      <c r="D11480" s="10" t="str">
        <f>IFERROR(IF(تحویلی!$E$1="","",IF(NOSA!O11480=تحویلی!$E$1,تحویلی!$E$1&amp;COUNTIF(NOSA!$O$1:O11480,تحویلی!$E$1),"")),"")</f>
        <v/>
      </c>
      <c r="E11480" s="10" t="str">
        <f t="shared" si="731"/>
        <v>12276845</v>
      </c>
      <c r="F11480" s="10" t="str">
        <f>IFERROR(VLOOKUP(I11480,DATABASE!$N:$O,2,FALSE),"")</f>
        <v>دستكش ضد برش سبك</v>
      </c>
      <c r="G11480" s="3" t="s">
        <v>4437</v>
      </c>
      <c r="H11480" s="3">
        <v>12276</v>
      </c>
      <c r="I11480" s="3" t="s">
        <v>1442</v>
      </c>
      <c r="J11480" s="3" t="s">
        <v>4602</v>
      </c>
      <c r="K11480" s="3">
        <v>1</v>
      </c>
      <c r="L11480" s="3" t="s">
        <v>3</v>
      </c>
      <c r="M11480" s="3" t="s">
        <v>4603</v>
      </c>
      <c r="N11480" s="3" t="s">
        <v>2715</v>
      </c>
      <c r="O11480" s="3">
        <v>845</v>
      </c>
      <c r="P11480" s="3">
        <v>1</v>
      </c>
      <c r="Q11480" s="10">
        <f t="shared" si="728"/>
        <v>845</v>
      </c>
    </row>
    <row r="11481" spans="2:17" ht="20.25" customHeight="1">
      <c r="B11481" s="10" t="str">
        <f t="shared" si="729"/>
        <v>لباس زير زمستاني- بلوز و شلوار336</v>
      </c>
      <c r="C11481" s="10" t="str">
        <f t="shared" si="730"/>
        <v>لباس زير زمستاني- بلوز و شلوار1404/09/29336</v>
      </c>
      <c r="D11481" s="10" t="str">
        <f>IFERROR(IF(تحویلی!$E$1="","",IF(NOSA!O11481=تحویلی!$E$1,تحویلی!$E$1&amp;COUNTIF(NOSA!$O$1:O11481,تحویلی!$E$1),"")),"")</f>
        <v/>
      </c>
      <c r="E11481" s="10" t="str">
        <f t="shared" si="731"/>
        <v>12284336</v>
      </c>
      <c r="F11481" s="10" t="str">
        <f>IFERROR(VLOOKUP(I11481,DATABASE!$N:$O,2,FALSE),"")</f>
        <v>لباس زير زمستاني- بلوز و شلوار</v>
      </c>
      <c r="G11481" s="3" t="s">
        <v>4437</v>
      </c>
      <c r="H11481" s="3">
        <v>12284</v>
      </c>
      <c r="I11481" s="3" t="s">
        <v>2361</v>
      </c>
      <c r="J11481" s="3" t="s">
        <v>5002</v>
      </c>
      <c r="K11481" s="3">
        <v>1</v>
      </c>
      <c r="L11481" s="3" t="s">
        <v>28</v>
      </c>
      <c r="M11481" s="3" t="s">
        <v>4621</v>
      </c>
      <c r="N11481" s="3" t="s">
        <v>1395</v>
      </c>
      <c r="O11481" s="3">
        <v>336</v>
      </c>
      <c r="P11481" s="3">
        <v>0</v>
      </c>
      <c r="Q11481" s="10">
        <f t="shared" si="728"/>
        <v>336</v>
      </c>
    </row>
    <row r="11482" spans="2:17" ht="20.25" customHeight="1">
      <c r="B11482" s="10" t="str">
        <f t="shared" si="729"/>
        <v>لباس زير زمستاني- بلوز و شلوار938</v>
      </c>
      <c r="C11482" s="10" t="str">
        <f t="shared" si="730"/>
        <v>لباس زير زمستاني- بلوز و شلوار1404/09/29938</v>
      </c>
      <c r="D11482" s="10" t="str">
        <f>IFERROR(IF(تحویلی!$E$1="","",IF(NOSA!O11482=تحویلی!$E$1,تحویلی!$E$1&amp;COUNTIF(NOSA!$O$1:O11482,تحویلی!$E$1),"")),"")</f>
        <v/>
      </c>
      <c r="E11482" s="10" t="str">
        <f t="shared" si="731"/>
        <v>12288938</v>
      </c>
      <c r="F11482" s="10" t="str">
        <f>IFERROR(VLOOKUP(I11482,DATABASE!$N:$O,2,FALSE),"")</f>
        <v>لباس زير زمستاني- بلوز و شلوار</v>
      </c>
      <c r="G11482" s="3" t="s">
        <v>4437</v>
      </c>
      <c r="H11482" s="3">
        <v>12288</v>
      </c>
      <c r="I11482" s="3" t="s">
        <v>2361</v>
      </c>
      <c r="J11482" s="3" t="s">
        <v>5002</v>
      </c>
      <c r="K11482" s="3">
        <v>1</v>
      </c>
      <c r="L11482" s="3" t="s">
        <v>28</v>
      </c>
      <c r="M11482" s="3" t="s">
        <v>4603</v>
      </c>
      <c r="N11482" s="3" t="s">
        <v>3983</v>
      </c>
      <c r="O11482" s="3">
        <v>938</v>
      </c>
      <c r="P11482" s="3">
        <v>1</v>
      </c>
      <c r="Q11482" s="10">
        <f t="shared" si="728"/>
        <v>938</v>
      </c>
    </row>
    <row r="11483" spans="2:17" ht="20.25" customHeight="1">
      <c r="B11483" s="10" t="str">
        <f t="shared" si="729"/>
        <v>چكمه ايمني نسوز649</v>
      </c>
      <c r="C11483" s="10" t="str">
        <f t="shared" si="730"/>
        <v>چكمه ايمني نسوز1404/09/29649</v>
      </c>
      <c r="D11483" s="10" t="str">
        <f>IFERROR(IF(تحویلی!$E$1="","",IF(NOSA!O11483=تحویلی!$E$1,تحویلی!$E$1&amp;COUNTIF(NOSA!$O$1:O11483,تحویلی!$E$1),"")),"")</f>
        <v/>
      </c>
      <c r="E11483" s="10" t="str">
        <f t="shared" si="731"/>
        <v>12289649</v>
      </c>
      <c r="F11483" s="10" t="str">
        <f>IFERROR(VLOOKUP(I11483,DATABASE!$N:$O,2,FALSE),"")</f>
        <v>چكمه ايمني نسوز</v>
      </c>
      <c r="G11483" s="3" t="s">
        <v>4437</v>
      </c>
      <c r="H11483" s="3">
        <v>12289</v>
      </c>
      <c r="I11483" s="3" t="s">
        <v>1666</v>
      </c>
      <c r="J11483" s="3" t="s">
        <v>4670</v>
      </c>
      <c r="K11483" s="3">
        <v>1</v>
      </c>
      <c r="L11483" s="3" t="s">
        <v>3</v>
      </c>
      <c r="M11483" s="3" t="s">
        <v>19</v>
      </c>
      <c r="N11483" s="3" t="s">
        <v>1975</v>
      </c>
      <c r="O11483" s="3">
        <v>649</v>
      </c>
      <c r="P11483" s="3">
        <v>1</v>
      </c>
      <c r="Q11483" s="10">
        <f t="shared" si="728"/>
        <v>649</v>
      </c>
    </row>
    <row r="11484" spans="2:17" ht="20.25" customHeight="1">
      <c r="B11484" s="10" t="str">
        <f t="shared" si="729"/>
        <v>دستكش ضد برش سبك83</v>
      </c>
      <c r="C11484" s="10" t="str">
        <f t="shared" si="730"/>
        <v>دستكش ضد برش سبك1404/09/2983</v>
      </c>
      <c r="D11484" s="10" t="str">
        <f>IFERROR(IF(تحویلی!$E$1="","",IF(NOSA!O11484=تحویلی!$E$1,تحویلی!$E$1&amp;COUNTIF(NOSA!$O$1:O11484,تحویلی!$E$1),"")),"")</f>
        <v/>
      </c>
      <c r="E11484" s="10" t="str">
        <f t="shared" si="731"/>
        <v>1229283</v>
      </c>
      <c r="F11484" s="10" t="str">
        <f>IFERROR(VLOOKUP(I11484,DATABASE!$N:$O,2,FALSE),"")</f>
        <v>دستكش ضد برش سبك</v>
      </c>
      <c r="G11484" s="3" t="s">
        <v>4437</v>
      </c>
      <c r="H11484" s="3">
        <v>12292</v>
      </c>
      <c r="I11484" s="3" t="s">
        <v>1442</v>
      </c>
      <c r="J11484" s="3" t="s">
        <v>4602</v>
      </c>
      <c r="K11484" s="3">
        <v>1</v>
      </c>
      <c r="L11484" s="3" t="s">
        <v>3</v>
      </c>
      <c r="M11484" s="3" t="s">
        <v>43</v>
      </c>
      <c r="N11484" s="3" t="s">
        <v>1072</v>
      </c>
      <c r="O11484" s="3">
        <v>83</v>
      </c>
      <c r="P11484" s="3">
        <v>1</v>
      </c>
      <c r="Q11484" s="10">
        <f t="shared" si="728"/>
        <v>83</v>
      </c>
    </row>
    <row r="11485" spans="2:17" ht="20.25" customHeight="1">
      <c r="B11485" s="10" t="str">
        <f t="shared" si="729"/>
        <v>دستكش ضد برش سبك100011</v>
      </c>
      <c r="C11485" s="10" t="str">
        <f t="shared" si="730"/>
        <v>دستكش ضد برش سبك1404/09/29100011</v>
      </c>
      <c r="D11485" s="10" t="str">
        <f>IFERROR(IF(تحویلی!$E$1="","",IF(NOSA!O11485=تحویلی!$E$1,تحویلی!$E$1&amp;COUNTIF(NOSA!$O$1:O11485,تحویلی!$E$1),"")),"")</f>
        <v/>
      </c>
      <c r="E11485" s="10" t="str">
        <f t="shared" si="731"/>
        <v>12295100011</v>
      </c>
      <c r="F11485" s="10" t="str">
        <f>IFERROR(VLOOKUP(I11485,DATABASE!$N:$O,2,FALSE),"")</f>
        <v>دستكش ضد برش سبك</v>
      </c>
      <c r="G11485" s="3" t="s">
        <v>4437</v>
      </c>
      <c r="H11485" s="3">
        <v>12295</v>
      </c>
      <c r="I11485" s="3" t="s">
        <v>1442</v>
      </c>
      <c r="J11485" s="3" t="s">
        <v>4602</v>
      </c>
      <c r="K11485" s="3">
        <v>1</v>
      </c>
      <c r="L11485" s="3" t="s">
        <v>3</v>
      </c>
      <c r="M11485" s="3" t="s">
        <v>4623</v>
      </c>
      <c r="N11485" s="3" t="s">
        <v>4847</v>
      </c>
      <c r="O11485" s="3">
        <v>100011</v>
      </c>
      <c r="P11485" s="3">
        <v>1</v>
      </c>
      <c r="Q11485" s="10">
        <f t="shared" si="728"/>
        <v>100011</v>
      </c>
    </row>
    <row r="11486" spans="2:17" ht="20.25" customHeight="1">
      <c r="B11486" s="10" t="str">
        <f t="shared" si="729"/>
        <v>دستكش ضد برش سبك100012</v>
      </c>
      <c r="C11486" s="10" t="str">
        <f t="shared" si="730"/>
        <v>دستكش ضد برش سبك1404/09/29100012</v>
      </c>
      <c r="D11486" s="10" t="str">
        <f>IFERROR(IF(تحویلی!$E$1="","",IF(NOSA!O11486=تحویلی!$E$1,تحویلی!$E$1&amp;COUNTIF(NOSA!$O$1:O11486,تحویلی!$E$1),"")),"")</f>
        <v/>
      </c>
      <c r="E11486" s="10" t="str">
        <f t="shared" si="731"/>
        <v>12295100012</v>
      </c>
      <c r="F11486" s="10" t="str">
        <f>IFERROR(VLOOKUP(I11486,DATABASE!$N:$O,2,FALSE),"")</f>
        <v>دستكش ضد برش سبك</v>
      </c>
      <c r="G11486" s="3" t="s">
        <v>4437</v>
      </c>
      <c r="H11486" s="3">
        <v>12295</v>
      </c>
      <c r="I11486" s="3" t="s">
        <v>1442</v>
      </c>
      <c r="J11486" s="3" t="s">
        <v>4602</v>
      </c>
      <c r="K11486" s="3">
        <v>1</v>
      </c>
      <c r="L11486" s="3" t="s">
        <v>3</v>
      </c>
      <c r="M11486" s="3" t="s">
        <v>4623</v>
      </c>
      <c r="N11486" s="3" t="s">
        <v>2038</v>
      </c>
      <c r="O11486" s="3">
        <v>100012</v>
      </c>
      <c r="P11486" s="3">
        <v>1</v>
      </c>
      <c r="Q11486" s="10">
        <f t="shared" si="728"/>
        <v>100012</v>
      </c>
    </row>
    <row r="11487" spans="2:17" ht="20.25" customHeight="1">
      <c r="B11487" s="10" t="str">
        <f t="shared" si="729"/>
        <v>دستكش ضد برش سبك100014</v>
      </c>
      <c r="C11487" s="10" t="str">
        <f t="shared" si="730"/>
        <v>دستكش ضد برش سبك1404/09/29100014</v>
      </c>
      <c r="D11487" s="10" t="str">
        <f>IFERROR(IF(تحویلی!$E$1="","",IF(NOSA!O11487=تحویلی!$E$1,تحویلی!$E$1&amp;COUNTIF(NOSA!$O$1:O11487,تحویلی!$E$1),"")),"")</f>
        <v/>
      </c>
      <c r="E11487" s="10" t="str">
        <f t="shared" si="731"/>
        <v>12295100014</v>
      </c>
      <c r="F11487" s="10" t="str">
        <f>IFERROR(VLOOKUP(I11487,DATABASE!$N:$O,2,FALSE),"")</f>
        <v>دستكش ضد برش سبك</v>
      </c>
      <c r="G11487" s="3" t="s">
        <v>4437</v>
      </c>
      <c r="H11487" s="3">
        <v>12295</v>
      </c>
      <c r="I11487" s="3" t="s">
        <v>1442</v>
      </c>
      <c r="J11487" s="3" t="s">
        <v>4602</v>
      </c>
      <c r="K11487" s="3">
        <v>1</v>
      </c>
      <c r="L11487" s="3" t="s">
        <v>3</v>
      </c>
      <c r="M11487" s="3" t="s">
        <v>4623</v>
      </c>
      <c r="N11487" s="3" t="s">
        <v>5136</v>
      </c>
      <c r="O11487" s="3">
        <v>100014</v>
      </c>
      <c r="P11487" s="3">
        <v>1</v>
      </c>
      <c r="Q11487" s="10">
        <f t="shared" si="728"/>
        <v>100014</v>
      </c>
    </row>
    <row r="11488" spans="2:17" ht="20.25" customHeight="1">
      <c r="B11488" s="10" t="str">
        <f t="shared" si="729"/>
        <v>دستكش كف مواد سبك460</v>
      </c>
      <c r="C11488" s="10" t="str">
        <f t="shared" si="730"/>
        <v>دستكش كف مواد سبك1404/09/29460</v>
      </c>
      <c r="D11488" s="10" t="str">
        <f>IFERROR(IF(تحویلی!$E$1="","",IF(NOSA!O11488=تحویلی!$E$1,تحویلی!$E$1&amp;COUNTIF(NOSA!$O$1:O11488,تحویلی!$E$1),"")),"")</f>
        <v/>
      </c>
      <c r="E11488" s="10" t="str">
        <f t="shared" si="731"/>
        <v>12296460</v>
      </c>
      <c r="F11488" s="10" t="str">
        <f>IFERROR(VLOOKUP(I11488,DATABASE!$N:$O,2,FALSE),"")</f>
        <v>دستكش كف مواد سبك</v>
      </c>
      <c r="G11488" s="3" t="s">
        <v>4437</v>
      </c>
      <c r="H11488" s="3">
        <v>12296</v>
      </c>
      <c r="I11488" s="3" t="s">
        <v>1456</v>
      </c>
      <c r="J11488" s="3" t="s">
        <v>4605</v>
      </c>
      <c r="K11488" s="3">
        <v>1</v>
      </c>
      <c r="L11488" s="3" t="s">
        <v>3</v>
      </c>
      <c r="M11488" s="3" t="s">
        <v>4603</v>
      </c>
      <c r="N11488" s="3" t="s">
        <v>1302</v>
      </c>
      <c r="O11488" s="3">
        <v>460</v>
      </c>
      <c r="P11488" s="3">
        <v>1</v>
      </c>
      <c r="Q11488" s="10">
        <f t="shared" si="728"/>
        <v>460</v>
      </c>
    </row>
    <row r="11489" spans="2:17" ht="20.25" customHeight="1">
      <c r="B11489" s="10" t="str">
        <f t="shared" si="729"/>
        <v>دستكش ضد برش سبك694</v>
      </c>
      <c r="C11489" s="10" t="str">
        <f t="shared" si="730"/>
        <v>دستكش ضد برش سبك1404/09/29694</v>
      </c>
      <c r="D11489" s="10" t="str">
        <f>IFERROR(IF(تحویلی!$E$1="","",IF(NOSA!O11489=تحویلی!$E$1,تحویلی!$E$1&amp;COUNTIF(NOSA!$O$1:O11489,تحویلی!$E$1),"")),"")</f>
        <v/>
      </c>
      <c r="E11489" s="10" t="str">
        <f t="shared" si="731"/>
        <v>12297694</v>
      </c>
      <c r="F11489" s="10" t="str">
        <f>IFERROR(VLOOKUP(I11489,DATABASE!$N:$O,2,FALSE),"")</f>
        <v>دستكش ضد برش سبك</v>
      </c>
      <c r="G11489" s="3" t="s">
        <v>4437</v>
      </c>
      <c r="H11489" s="3">
        <v>12297</v>
      </c>
      <c r="I11489" s="3" t="s">
        <v>1442</v>
      </c>
      <c r="J11489" s="3" t="s">
        <v>4602</v>
      </c>
      <c r="K11489" s="3">
        <v>1</v>
      </c>
      <c r="L11489" s="3" t="s">
        <v>3</v>
      </c>
      <c r="M11489" s="3" t="s">
        <v>4603</v>
      </c>
      <c r="N11489" s="3" t="s">
        <v>4672</v>
      </c>
      <c r="O11489" s="3">
        <v>694</v>
      </c>
      <c r="P11489" s="3">
        <v>1</v>
      </c>
      <c r="Q11489" s="10">
        <f t="shared" si="728"/>
        <v>694</v>
      </c>
    </row>
    <row r="11490" spans="2:17" ht="20.25" customHeight="1">
      <c r="B11490" s="10" t="str">
        <f t="shared" si="729"/>
        <v>لباس كار ديرسوز(بلوز و شلوار)100014</v>
      </c>
      <c r="C11490" s="10" t="str">
        <f t="shared" si="730"/>
        <v>لباس كار ديرسوز(بلوز و شلوار)1404/09/29100014</v>
      </c>
      <c r="D11490" s="10" t="str">
        <f>IFERROR(IF(تحویلی!$E$1="","",IF(NOSA!O11490=تحویلی!$E$1,تحویلی!$E$1&amp;COUNTIF(NOSA!$O$1:O11490,تحویلی!$E$1),"")),"")</f>
        <v/>
      </c>
      <c r="E11490" s="10" t="str">
        <f t="shared" si="731"/>
        <v>12301100014</v>
      </c>
      <c r="F11490" s="10" t="str">
        <f>IFERROR(VLOOKUP(I11490,DATABASE!$N:$O,2,FALSE),"")</f>
        <v>لباس كار ديرسوز(بلوز و شلوار)</v>
      </c>
      <c r="G11490" s="3" t="s">
        <v>4437</v>
      </c>
      <c r="H11490" s="3">
        <v>12301</v>
      </c>
      <c r="I11490" s="3" t="s">
        <v>1634</v>
      </c>
      <c r="J11490" s="3" t="s">
        <v>4648</v>
      </c>
      <c r="K11490" s="3">
        <v>1</v>
      </c>
      <c r="L11490" s="3" t="s">
        <v>28</v>
      </c>
      <c r="M11490" s="3" t="s">
        <v>4623</v>
      </c>
      <c r="N11490" s="3" t="s">
        <v>5136</v>
      </c>
      <c r="O11490" s="3">
        <v>100014</v>
      </c>
      <c r="P11490" s="3">
        <v>1</v>
      </c>
      <c r="Q11490" s="10">
        <f t="shared" si="728"/>
        <v>100014</v>
      </c>
    </row>
    <row r="11491" spans="2:17" ht="20.25" customHeight="1">
      <c r="B11491" s="10" t="str">
        <f t="shared" si="729"/>
        <v>100014</v>
      </c>
      <c r="C11491" s="10" t="str">
        <f t="shared" si="730"/>
        <v>1404/09/29100014</v>
      </c>
      <c r="D11491" s="10" t="str">
        <f>IFERROR(IF(تحویلی!$E$1="","",IF(NOSA!O11491=تحویلی!$E$1,تحویلی!$E$1&amp;COUNTIF(NOSA!$O$1:O11491,تحویلی!$E$1),"")),"")</f>
        <v/>
      </c>
      <c r="E11491" s="10" t="str">
        <f t="shared" si="731"/>
        <v>12301100014</v>
      </c>
      <c r="F11491" s="10" t="str">
        <f>IFERROR(VLOOKUP(I11491,DATABASE!$N:$O,2,FALSE),"")</f>
        <v/>
      </c>
      <c r="G11491" s="3" t="s">
        <v>4437</v>
      </c>
      <c r="H11491" s="3">
        <v>12301</v>
      </c>
      <c r="I11491" s="3" t="s">
        <v>3559</v>
      </c>
      <c r="J11491" s="3" t="s">
        <v>4625</v>
      </c>
      <c r="K11491" s="3">
        <v>1</v>
      </c>
      <c r="L11491" s="3" t="s">
        <v>8</v>
      </c>
      <c r="M11491" s="3" t="s">
        <v>4623</v>
      </c>
      <c r="N11491" s="3" t="s">
        <v>5136</v>
      </c>
      <c r="O11491" s="3">
        <v>100014</v>
      </c>
      <c r="P11491" s="3">
        <v>0</v>
      </c>
      <c r="Q11491" s="10">
        <f t="shared" si="728"/>
        <v>100014</v>
      </c>
    </row>
    <row r="11492" spans="2:17" ht="20.25" customHeight="1">
      <c r="B11492" s="10" t="str">
        <f t="shared" si="729"/>
        <v>100012</v>
      </c>
      <c r="C11492" s="10" t="str">
        <f t="shared" si="730"/>
        <v>1404/09/29100012</v>
      </c>
      <c r="D11492" s="10" t="str">
        <f>IFERROR(IF(تحویلی!$E$1="","",IF(NOSA!O11492=تحویلی!$E$1,تحویلی!$E$1&amp;COUNTIF(NOSA!$O$1:O11492,تحویلی!$E$1),"")),"")</f>
        <v/>
      </c>
      <c r="E11492" s="10" t="str">
        <f t="shared" si="731"/>
        <v>12301100012</v>
      </c>
      <c r="F11492" s="10" t="str">
        <f>IFERROR(VLOOKUP(I11492,DATABASE!$N:$O,2,FALSE),"")</f>
        <v/>
      </c>
      <c r="G11492" s="3" t="s">
        <v>4437</v>
      </c>
      <c r="H11492" s="3">
        <v>12301</v>
      </c>
      <c r="I11492" s="3" t="s">
        <v>3559</v>
      </c>
      <c r="J11492" s="3" t="s">
        <v>4625</v>
      </c>
      <c r="K11492" s="3">
        <v>1</v>
      </c>
      <c r="L11492" s="3" t="s">
        <v>8</v>
      </c>
      <c r="M11492" s="3" t="s">
        <v>4623</v>
      </c>
      <c r="N11492" s="3" t="s">
        <v>2038</v>
      </c>
      <c r="O11492" s="3">
        <v>100012</v>
      </c>
      <c r="P11492" s="3">
        <v>0</v>
      </c>
      <c r="Q11492" s="10">
        <f t="shared" ref="Q11492:Q11555" si="732">VALUE(O11492)</f>
        <v>100012</v>
      </c>
    </row>
    <row r="11493" spans="2:17" ht="20.25" customHeight="1">
      <c r="B11493" s="10" t="str">
        <f t="shared" si="729"/>
        <v>بند كفش233</v>
      </c>
      <c r="C11493" s="10" t="str">
        <f t="shared" si="730"/>
        <v>بند كفش1404/09/30233</v>
      </c>
      <c r="D11493" s="10" t="str">
        <f>IFERROR(IF(تحویلی!$E$1="","",IF(NOSA!O11493=تحویلی!$E$1,تحویلی!$E$1&amp;COUNTIF(NOSA!$O$1:O11493,تحویلی!$E$1),"")),"")</f>
        <v/>
      </c>
      <c r="E11493" s="10" t="str">
        <f t="shared" si="731"/>
        <v>12302233</v>
      </c>
      <c r="F11493" s="10" t="str">
        <f>IFERROR(VLOOKUP(I11493,DATABASE!$N:$O,2,FALSE),"")</f>
        <v>بند كفش</v>
      </c>
      <c r="G11493" s="3" t="s">
        <v>4438</v>
      </c>
      <c r="H11493" s="3">
        <v>12302</v>
      </c>
      <c r="I11493" s="3" t="s">
        <v>1462</v>
      </c>
      <c r="J11493" s="3" t="s">
        <v>4707</v>
      </c>
      <c r="K11493" s="3">
        <v>1</v>
      </c>
      <c r="L11493" s="3" t="s">
        <v>3</v>
      </c>
      <c r="M11493" s="3" t="s">
        <v>25</v>
      </c>
      <c r="N11493" s="3" t="s">
        <v>4784</v>
      </c>
      <c r="O11493" s="3">
        <v>233</v>
      </c>
      <c r="P11493" s="3">
        <v>1</v>
      </c>
      <c r="Q11493" s="10">
        <f t="shared" si="732"/>
        <v>233</v>
      </c>
    </row>
    <row r="11494" spans="2:17" ht="20.25" customHeight="1">
      <c r="B11494" s="10" t="str">
        <f t="shared" si="729"/>
        <v>دستكش ضد برش سبك866</v>
      </c>
      <c r="C11494" s="10" t="str">
        <f t="shared" si="730"/>
        <v>دستكش ضد برش سبك1404/09/30866</v>
      </c>
      <c r="D11494" s="10" t="str">
        <f>IFERROR(IF(تحویلی!$E$1="","",IF(NOSA!O11494=تحویلی!$E$1,تحویلی!$E$1&amp;COUNTIF(NOSA!$O$1:O11494,تحویلی!$E$1),"")),"")</f>
        <v/>
      </c>
      <c r="E11494" s="10" t="str">
        <f t="shared" si="731"/>
        <v>12304866</v>
      </c>
      <c r="F11494" s="10" t="str">
        <f>IFERROR(VLOOKUP(I11494,DATABASE!$N:$O,2,FALSE),"")</f>
        <v>دستكش ضد برش سبك</v>
      </c>
      <c r="G11494" s="3" t="s">
        <v>4438</v>
      </c>
      <c r="H11494" s="3">
        <v>12304</v>
      </c>
      <c r="I11494" s="3" t="s">
        <v>1442</v>
      </c>
      <c r="J11494" s="3" t="s">
        <v>4602</v>
      </c>
      <c r="K11494" s="3">
        <v>1</v>
      </c>
      <c r="L11494" s="3" t="s">
        <v>3</v>
      </c>
      <c r="M11494" s="3" t="s">
        <v>4603</v>
      </c>
      <c r="N11494" s="3" t="s">
        <v>4788</v>
      </c>
      <c r="O11494" s="3">
        <v>866</v>
      </c>
      <c r="P11494" s="3">
        <v>1</v>
      </c>
      <c r="Q11494" s="10">
        <f t="shared" si="732"/>
        <v>866</v>
      </c>
    </row>
    <row r="11495" spans="2:17" ht="20.25" customHeight="1">
      <c r="B11495" s="10" t="str">
        <f t="shared" si="729"/>
        <v>دستكش ضد برش سبك582</v>
      </c>
      <c r="C11495" s="10" t="str">
        <f t="shared" si="730"/>
        <v>دستكش ضد برش سبك1404/09/30582</v>
      </c>
      <c r="D11495" s="10" t="str">
        <f>IFERROR(IF(تحویلی!$E$1="","",IF(NOSA!O11495=تحویلی!$E$1,تحویلی!$E$1&amp;COUNTIF(NOSA!$O$1:O11495,تحویلی!$E$1),"")),"")</f>
        <v/>
      </c>
      <c r="E11495" s="10" t="str">
        <f t="shared" si="731"/>
        <v>12304582</v>
      </c>
      <c r="F11495" s="10" t="str">
        <f>IFERROR(VLOOKUP(I11495,DATABASE!$N:$O,2,FALSE),"")</f>
        <v>دستكش ضد برش سبك</v>
      </c>
      <c r="G11495" s="3" t="s">
        <v>4438</v>
      </c>
      <c r="H11495" s="3">
        <v>12304</v>
      </c>
      <c r="I11495" s="3" t="s">
        <v>1442</v>
      </c>
      <c r="J11495" s="3" t="s">
        <v>4602</v>
      </c>
      <c r="K11495" s="3">
        <v>1</v>
      </c>
      <c r="L11495" s="3" t="s">
        <v>3</v>
      </c>
      <c r="M11495" s="3" t="s">
        <v>4603</v>
      </c>
      <c r="N11495" s="3" t="s">
        <v>4743</v>
      </c>
      <c r="O11495" s="3">
        <v>582</v>
      </c>
      <c r="P11495" s="3">
        <v>1</v>
      </c>
      <c r="Q11495" s="10">
        <f t="shared" si="732"/>
        <v>582</v>
      </c>
    </row>
    <row r="11496" spans="2:17" ht="20.25" customHeight="1">
      <c r="B11496" s="10" t="str">
        <f t="shared" si="729"/>
        <v>دستكش ضد برش سبك739</v>
      </c>
      <c r="C11496" s="10" t="str">
        <f t="shared" si="730"/>
        <v>دستكش ضد برش سبك1404/09/30739</v>
      </c>
      <c r="D11496" s="10" t="str">
        <f>IFERROR(IF(تحویلی!$E$1="","",IF(NOSA!O11496=تحویلی!$E$1,تحویلی!$E$1&amp;COUNTIF(NOSA!$O$1:O11496,تحویلی!$E$1),"")),"")</f>
        <v/>
      </c>
      <c r="E11496" s="10" t="str">
        <f t="shared" si="731"/>
        <v>12309739</v>
      </c>
      <c r="F11496" s="10" t="str">
        <f>IFERROR(VLOOKUP(I11496,DATABASE!$N:$O,2,FALSE),"")</f>
        <v>دستكش ضد برش سبك</v>
      </c>
      <c r="G11496" s="3" t="s">
        <v>4438</v>
      </c>
      <c r="H11496" s="3">
        <v>12309</v>
      </c>
      <c r="I11496" s="3" t="s">
        <v>1442</v>
      </c>
      <c r="J11496" s="3" t="s">
        <v>4602</v>
      </c>
      <c r="K11496" s="3">
        <v>1</v>
      </c>
      <c r="L11496" s="3" t="s">
        <v>3</v>
      </c>
      <c r="M11496" s="3" t="s">
        <v>4603</v>
      </c>
      <c r="N11496" s="3" t="s">
        <v>4761</v>
      </c>
      <c r="O11496" s="3">
        <v>739</v>
      </c>
      <c r="P11496" s="3">
        <v>1</v>
      </c>
      <c r="Q11496" s="10">
        <f t="shared" si="732"/>
        <v>739</v>
      </c>
    </row>
    <row r="11497" spans="2:17" ht="20.25" customHeight="1">
      <c r="B11497" s="10" t="str">
        <f t="shared" ref="B11497:B11560" si="733">F11497&amp;Q11497</f>
        <v>دستكش ضد برش سبك841</v>
      </c>
      <c r="C11497" s="10" t="str">
        <f t="shared" ref="C11497:C11560" si="734">F11497&amp;G11497&amp;O11497</f>
        <v>دستكش ضد برش سبك1404/09/30841</v>
      </c>
      <c r="D11497" s="10" t="str">
        <f>IFERROR(IF(تحویلی!$E$1="","",IF(NOSA!O11497=تحویلی!$E$1,تحویلی!$E$1&amp;COUNTIF(NOSA!$O$1:O11497,تحویلی!$E$1),"")),"")</f>
        <v/>
      </c>
      <c r="E11497" s="10" t="str">
        <f t="shared" ref="E11497:E11560" si="735">H11497&amp;O11497</f>
        <v>12309841</v>
      </c>
      <c r="F11497" s="10" t="str">
        <f>IFERROR(VLOOKUP(I11497,DATABASE!$N:$O,2,FALSE),"")</f>
        <v>دستكش ضد برش سبك</v>
      </c>
      <c r="G11497" s="3" t="s">
        <v>4438</v>
      </c>
      <c r="H11497" s="3">
        <v>12309</v>
      </c>
      <c r="I11497" s="3" t="s">
        <v>1442</v>
      </c>
      <c r="J11497" s="3" t="s">
        <v>4602</v>
      </c>
      <c r="K11497" s="3">
        <v>1</v>
      </c>
      <c r="L11497" s="3" t="s">
        <v>3</v>
      </c>
      <c r="M11497" s="3" t="s">
        <v>4603</v>
      </c>
      <c r="N11497" s="3" t="s">
        <v>4760</v>
      </c>
      <c r="O11497" s="3">
        <v>841</v>
      </c>
      <c r="P11497" s="3">
        <v>1</v>
      </c>
      <c r="Q11497" s="10">
        <f t="shared" si="732"/>
        <v>841</v>
      </c>
    </row>
    <row r="11498" spans="2:17" ht="20.25" customHeight="1">
      <c r="B11498" s="10" t="str">
        <f t="shared" si="733"/>
        <v>280</v>
      </c>
      <c r="C11498" s="10" t="str">
        <f t="shared" si="734"/>
        <v>1404/09/30280</v>
      </c>
      <c r="D11498" s="10" t="str">
        <f>IFERROR(IF(تحویلی!$E$1="","",IF(NOSA!O11498=تحویلی!$E$1,تحویلی!$E$1&amp;COUNTIF(NOSA!$O$1:O11498,تحویلی!$E$1),"")),"")</f>
        <v/>
      </c>
      <c r="E11498" s="10" t="str">
        <f t="shared" si="735"/>
        <v>12328280</v>
      </c>
      <c r="F11498" s="10" t="str">
        <f>IFERROR(VLOOKUP(I11498,DATABASE!$N:$O,2,FALSE),"")</f>
        <v/>
      </c>
      <c r="G11498" s="3" t="s">
        <v>4438</v>
      </c>
      <c r="H11498" s="3">
        <v>12328</v>
      </c>
      <c r="I11498" s="3" t="s">
        <v>4949</v>
      </c>
      <c r="J11498" s="3" t="s">
        <v>4950</v>
      </c>
      <c r="K11498" s="3">
        <v>100</v>
      </c>
      <c r="L11498" s="3" t="s">
        <v>3</v>
      </c>
      <c r="M11498" s="3" t="s">
        <v>4820</v>
      </c>
      <c r="N11498" s="3" t="s">
        <v>2903</v>
      </c>
      <c r="O11498" s="3">
        <v>280</v>
      </c>
      <c r="P11498" s="3">
        <v>0</v>
      </c>
      <c r="Q11498" s="10">
        <f t="shared" si="732"/>
        <v>280</v>
      </c>
    </row>
    <row r="11499" spans="2:17" ht="20.25" customHeight="1">
      <c r="B11499" s="10" t="str">
        <f t="shared" si="733"/>
        <v>دستكش پلاستيكي يكبارمصرف280</v>
      </c>
      <c r="C11499" s="10" t="str">
        <f t="shared" si="734"/>
        <v>دستكش پلاستيكي يكبارمصرف1404/09/30280</v>
      </c>
      <c r="D11499" s="10" t="str">
        <f>IFERROR(IF(تحویلی!$E$1="","",IF(NOSA!O11499=تحویلی!$E$1,تحویلی!$E$1&amp;COUNTIF(NOSA!$O$1:O11499,تحویلی!$E$1),"")),"")</f>
        <v/>
      </c>
      <c r="E11499" s="10" t="str">
        <f t="shared" si="735"/>
        <v>12328280</v>
      </c>
      <c r="F11499" s="10" t="str">
        <f>IFERROR(VLOOKUP(I11499,DATABASE!$N:$O,2,FALSE),"")</f>
        <v>دستكش پلاستيكي يكبارمصرف</v>
      </c>
      <c r="G11499" s="3" t="s">
        <v>4438</v>
      </c>
      <c r="H11499" s="3">
        <v>12328</v>
      </c>
      <c r="I11499" s="3" t="s">
        <v>1732</v>
      </c>
      <c r="J11499" s="3" t="s">
        <v>4819</v>
      </c>
      <c r="K11499" s="3">
        <v>8</v>
      </c>
      <c r="L11499" s="3" t="s">
        <v>659</v>
      </c>
      <c r="M11499" s="3" t="s">
        <v>4820</v>
      </c>
      <c r="N11499" s="3" t="s">
        <v>2903</v>
      </c>
      <c r="O11499" s="3">
        <v>280</v>
      </c>
      <c r="P11499" s="3">
        <v>0</v>
      </c>
      <c r="Q11499" s="10">
        <f t="shared" si="732"/>
        <v>280</v>
      </c>
    </row>
    <row r="11500" spans="2:17" ht="20.25" customHeight="1">
      <c r="B11500" s="10" t="str">
        <f t="shared" si="733"/>
        <v>دستكش كف مواد سبك941</v>
      </c>
      <c r="C11500" s="10" t="str">
        <f t="shared" si="734"/>
        <v>دستكش كف مواد سبك1404/09/30941</v>
      </c>
      <c r="D11500" s="10" t="str">
        <f>IFERROR(IF(تحویلی!$E$1="","",IF(NOSA!O11500=تحویلی!$E$1,تحویلی!$E$1&amp;COUNTIF(NOSA!$O$1:O11500,تحویلی!$E$1),"")),"")</f>
        <v/>
      </c>
      <c r="E11500" s="10" t="str">
        <f t="shared" si="735"/>
        <v>12331941</v>
      </c>
      <c r="F11500" s="10" t="str">
        <f>IFERROR(VLOOKUP(I11500,DATABASE!$N:$O,2,FALSE),"")</f>
        <v>دستكش كف مواد سبك</v>
      </c>
      <c r="G11500" s="3" t="s">
        <v>4438</v>
      </c>
      <c r="H11500" s="3">
        <v>12331</v>
      </c>
      <c r="I11500" s="3" t="s">
        <v>1456</v>
      </c>
      <c r="J11500" s="3" t="s">
        <v>4605</v>
      </c>
      <c r="K11500" s="3">
        <v>1</v>
      </c>
      <c r="L11500" s="3" t="s">
        <v>3</v>
      </c>
      <c r="M11500" s="3" t="s">
        <v>4603</v>
      </c>
      <c r="N11500" s="3" t="s">
        <v>4342</v>
      </c>
      <c r="O11500" s="3">
        <v>941</v>
      </c>
      <c r="P11500" s="3">
        <v>1</v>
      </c>
      <c r="Q11500" s="10">
        <f t="shared" si="732"/>
        <v>941</v>
      </c>
    </row>
    <row r="11501" spans="2:17" ht="20.25" customHeight="1">
      <c r="B11501" s="10" t="str">
        <f t="shared" si="733"/>
        <v>لباس زير زمستاني- بلوز و شلوار12</v>
      </c>
      <c r="C11501" s="10" t="str">
        <f t="shared" si="734"/>
        <v>لباس زير زمستاني- بلوز و شلوار1404/09/3012</v>
      </c>
      <c r="D11501" s="10" t="str">
        <f>IFERROR(IF(تحویلی!$E$1="","",IF(NOSA!O11501=تحویلی!$E$1,تحویلی!$E$1&amp;COUNTIF(NOSA!$O$1:O11501,تحویلی!$E$1),"")),"")</f>
        <v/>
      </c>
      <c r="E11501" s="10" t="str">
        <f t="shared" si="735"/>
        <v>1233312</v>
      </c>
      <c r="F11501" s="10" t="str">
        <f>IFERROR(VLOOKUP(I11501,DATABASE!$N:$O,2,FALSE),"")</f>
        <v>لباس زير زمستاني- بلوز و شلوار</v>
      </c>
      <c r="G11501" s="3" t="s">
        <v>4438</v>
      </c>
      <c r="H11501" s="3">
        <v>12333</v>
      </c>
      <c r="I11501" s="3" t="s">
        <v>2361</v>
      </c>
      <c r="J11501" s="3" t="s">
        <v>5002</v>
      </c>
      <c r="K11501" s="3">
        <v>1</v>
      </c>
      <c r="L11501" s="3" t="s">
        <v>28</v>
      </c>
      <c r="M11501" s="3" t="s">
        <v>4621</v>
      </c>
      <c r="N11501" s="3" t="s">
        <v>5137</v>
      </c>
      <c r="O11501" s="3">
        <v>12</v>
      </c>
      <c r="P11501" s="3">
        <v>0</v>
      </c>
      <c r="Q11501" s="10">
        <f t="shared" si="732"/>
        <v>12</v>
      </c>
    </row>
    <row r="11502" spans="2:17" ht="20.25" customHeight="1">
      <c r="B11502" s="10" t="str">
        <f t="shared" si="733"/>
        <v>لباس زير زمستاني- بلوز و شلوار40</v>
      </c>
      <c r="C11502" s="10" t="str">
        <f t="shared" si="734"/>
        <v>لباس زير زمستاني- بلوز و شلوار1404/09/3040</v>
      </c>
      <c r="D11502" s="10" t="str">
        <f>IFERROR(IF(تحویلی!$E$1="","",IF(NOSA!O11502=تحویلی!$E$1,تحویلی!$E$1&amp;COUNTIF(NOSA!$O$1:O11502,تحویلی!$E$1),"")),"")</f>
        <v/>
      </c>
      <c r="E11502" s="10" t="str">
        <f t="shared" si="735"/>
        <v>1234240</v>
      </c>
      <c r="F11502" s="10" t="str">
        <f>IFERROR(VLOOKUP(I11502,DATABASE!$N:$O,2,FALSE),"")</f>
        <v>لباس زير زمستاني- بلوز و شلوار</v>
      </c>
      <c r="G11502" s="3" t="s">
        <v>4438</v>
      </c>
      <c r="H11502" s="3">
        <v>12342</v>
      </c>
      <c r="I11502" s="3" t="s">
        <v>2361</v>
      </c>
      <c r="J11502" s="3" t="s">
        <v>5002</v>
      </c>
      <c r="K11502" s="3">
        <v>1</v>
      </c>
      <c r="L11502" s="3" t="s">
        <v>28</v>
      </c>
      <c r="M11502" s="3" t="s">
        <v>4621</v>
      </c>
      <c r="N11502" s="3" t="s">
        <v>1822</v>
      </c>
      <c r="O11502" s="3">
        <v>40</v>
      </c>
      <c r="P11502" s="3">
        <v>1</v>
      </c>
      <c r="Q11502" s="10">
        <f t="shared" si="732"/>
        <v>40</v>
      </c>
    </row>
    <row r="11503" spans="2:17" ht="20.25" customHeight="1">
      <c r="B11503" s="10" t="str">
        <f t="shared" si="733"/>
        <v>دستكش ضد برش سبك893</v>
      </c>
      <c r="C11503" s="10" t="str">
        <f t="shared" si="734"/>
        <v>دستكش ضد برش سبك1404/10/01893</v>
      </c>
      <c r="D11503" s="10" t="str">
        <f>IFERROR(IF(تحویلی!$E$1="","",IF(NOSA!O11503=تحویلی!$E$1,تحویلی!$E$1&amp;COUNTIF(NOSA!$O$1:O11503,تحویلی!$E$1),"")),"")</f>
        <v/>
      </c>
      <c r="E11503" s="10" t="str">
        <f t="shared" si="735"/>
        <v>12357893</v>
      </c>
      <c r="F11503" s="10" t="str">
        <f>IFERROR(VLOOKUP(I11503,DATABASE!$N:$O,2,FALSE),"")</f>
        <v>دستكش ضد برش سبك</v>
      </c>
      <c r="G11503" s="3" t="s">
        <v>4439</v>
      </c>
      <c r="H11503" s="3">
        <v>12357</v>
      </c>
      <c r="I11503" s="3" t="s">
        <v>1442</v>
      </c>
      <c r="J11503" s="3" t="s">
        <v>4602</v>
      </c>
      <c r="K11503" s="3">
        <v>1</v>
      </c>
      <c r="L11503" s="3" t="s">
        <v>3</v>
      </c>
      <c r="M11503" s="3" t="s">
        <v>4603</v>
      </c>
      <c r="N11503" s="3" t="s">
        <v>3490</v>
      </c>
      <c r="O11503" s="3">
        <v>893</v>
      </c>
      <c r="P11503" s="3">
        <v>1</v>
      </c>
      <c r="Q11503" s="10">
        <f t="shared" si="732"/>
        <v>893</v>
      </c>
    </row>
    <row r="11504" spans="2:17" ht="20.25" customHeight="1">
      <c r="B11504" s="10" t="str">
        <f t="shared" si="733"/>
        <v>لباس زير زمستاني- بلوز و شلوار694</v>
      </c>
      <c r="C11504" s="10" t="str">
        <f t="shared" si="734"/>
        <v>لباس زير زمستاني- بلوز و شلوار1404/10/01694</v>
      </c>
      <c r="D11504" s="10" t="str">
        <f>IFERROR(IF(تحویلی!$E$1="","",IF(NOSA!O11504=تحویلی!$E$1,تحویلی!$E$1&amp;COUNTIF(NOSA!$O$1:O11504,تحویلی!$E$1),"")),"")</f>
        <v/>
      </c>
      <c r="E11504" s="10" t="str">
        <f t="shared" si="735"/>
        <v>12380694</v>
      </c>
      <c r="F11504" s="10" t="str">
        <f>IFERROR(VLOOKUP(I11504,DATABASE!$N:$O,2,FALSE),"")</f>
        <v>لباس زير زمستاني- بلوز و شلوار</v>
      </c>
      <c r="G11504" s="3" t="s">
        <v>4439</v>
      </c>
      <c r="H11504" s="3">
        <v>12380</v>
      </c>
      <c r="I11504" s="3" t="s">
        <v>2361</v>
      </c>
      <c r="J11504" s="3" t="s">
        <v>5002</v>
      </c>
      <c r="K11504" s="3">
        <v>1</v>
      </c>
      <c r="L11504" s="3" t="s">
        <v>28</v>
      </c>
      <c r="M11504" s="3" t="s">
        <v>4603</v>
      </c>
      <c r="N11504" s="3" t="s">
        <v>4672</v>
      </c>
      <c r="O11504" s="3">
        <v>694</v>
      </c>
      <c r="P11504" s="3">
        <v>0</v>
      </c>
      <c r="Q11504" s="10">
        <f t="shared" si="732"/>
        <v>694</v>
      </c>
    </row>
    <row r="11505" spans="2:17" ht="20.25" customHeight="1">
      <c r="B11505" s="10" t="str">
        <f t="shared" si="733"/>
        <v>بند كفش866</v>
      </c>
      <c r="C11505" s="10" t="str">
        <f t="shared" si="734"/>
        <v>بند كفش1404/10/01866</v>
      </c>
      <c r="D11505" s="10" t="str">
        <f>IFERROR(IF(تحویلی!$E$1="","",IF(NOSA!O11505=تحویلی!$E$1,تحویلی!$E$1&amp;COUNTIF(NOSA!$O$1:O11505,تحویلی!$E$1),"")),"")</f>
        <v/>
      </c>
      <c r="E11505" s="10" t="str">
        <f t="shared" si="735"/>
        <v>12381866</v>
      </c>
      <c r="F11505" s="10" t="str">
        <f>IFERROR(VLOOKUP(I11505,DATABASE!$N:$O,2,FALSE),"")</f>
        <v>بند كفش</v>
      </c>
      <c r="G11505" s="3" t="s">
        <v>4439</v>
      </c>
      <c r="H11505" s="3">
        <v>12381</v>
      </c>
      <c r="I11505" s="3" t="s">
        <v>1462</v>
      </c>
      <c r="J11505" s="3" t="s">
        <v>4707</v>
      </c>
      <c r="K11505" s="3">
        <v>1</v>
      </c>
      <c r="L11505" s="3" t="s">
        <v>3</v>
      </c>
      <c r="M11505" s="3" t="s">
        <v>4603</v>
      </c>
      <c r="N11505" s="3" t="s">
        <v>3238</v>
      </c>
      <c r="O11505" s="3">
        <v>866</v>
      </c>
      <c r="P11505" s="3">
        <v>0</v>
      </c>
      <c r="Q11505" s="10">
        <f t="shared" si="732"/>
        <v>866</v>
      </c>
    </row>
    <row r="11506" spans="2:17" ht="20.25" customHeight="1">
      <c r="B11506" s="10" t="str">
        <f t="shared" si="733"/>
        <v>لباس زير زمستاني- بلوز و شلوار717</v>
      </c>
      <c r="C11506" s="10" t="str">
        <f t="shared" si="734"/>
        <v>لباس زير زمستاني- بلوز و شلوار1404/10/01717</v>
      </c>
      <c r="D11506" s="10" t="str">
        <f>IFERROR(IF(تحویلی!$E$1="","",IF(NOSA!O11506=تحویلی!$E$1,تحویلی!$E$1&amp;COUNTIF(NOSA!$O$1:O11506,تحویلی!$E$1),"")),"")</f>
        <v/>
      </c>
      <c r="E11506" s="10" t="str">
        <f t="shared" si="735"/>
        <v>12383717</v>
      </c>
      <c r="F11506" s="10" t="str">
        <f>IFERROR(VLOOKUP(I11506,DATABASE!$N:$O,2,FALSE),"")</f>
        <v>لباس زير زمستاني- بلوز و شلوار</v>
      </c>
      <c r="G11506" s="3" t="s">
        <v>4439</v>
      </c>
      <c r="H11506" s="3">
        <v>12383</v>
      </c>
      <c r="I11506" s="3" t="s">
        <v>2361</v>
      </c>
      <c r="J11506" s="3" t="s">
        <v>5002</v>
      </c>
      <c r="K11506" s="3">
        <v>1</v>
      </c>
      <c r="L11506" s="3" t="s">
        <v>28</v>
      </c>
      <c r="M11506" s="3" t="s">
        <v>4603</v>
      </c>
      <c r="N11506" s="3" t="s">
        <v>4685</v>
      </c>
      <c r="O11506" s="3">
        <v>717</v>
      </c>
      <c r="P11506" s="3">
        <v>1</v>
      </c>
      <c r="Q11506" s="10">
        <f t="shared" si="732"/>
        <v>717</v>
      </c>
    </row>
    <row r="11507" spans="2:17" ht="20.25" customHeight="1">
      <c r="B11507" s="10" t="str">
        <f t="shared" si="733"/>
        <v>دستكش ساق بلند نسوز145</v>
      </c>
      <c r="C11507" s="10" t="str">
        <f t="shared" si="734"/>
        <v>دستكش ساق بلند نسوز1404/10/01145</v>
      </c>
      <c r="D11507" s="10" t="str">
        <f>IFERROR(IF(تحویلی!$E$1="","",IF(NOSA!O11507=تحویلی!$E$1,تحویلی!$E$1&amp;COUNTIF(NOSA!$O$1:O11507,تحویلی!$E$1),"")),"")</f>
        <v/>
      </c>
      <c r="E11507" s="10" t="str">
        <f t="shared" si="735"/>
        <v>12384145</v>
      </c>
      <c r="F11507" s="10" t="str">
        <f>IFERROR(VLOOKUP(I11507,DATABASE!$N:$O,2,FALSE),"")</f>
        <v>دستكش ساق بلند نسوز</v>
      </c>
      <c r="G11507" s="3" t="s">
        <v>4439</v>
      </c>
      <c r="H11507" s="3">
        <v>12384</v>
      </c>
      <c r="I11507" s="3" t="s">
        <v>1461</v>
      </c>
      <c r="J11507" s="3" t="s">
        <v>4643</v>
      </c>
      <c r="K11507" s="3">
        <v>1</v>
      </c>
      <c r="L11507" s="3" t="s">
        <v>3</v>
      </c>
      <c r="M11507" s="3" t="s">
        <v>4608</v>
      </c>
      <c r="N11507" s="3" t="s">
        <v>1859</v>
      </c>
      <c r="O11507" s="3">
        <v>145</v>
      </c>
      <c r="P11507" s="3">
        <v>1</v>
      </c>
      <c r="Q11507" s="10">
        <f t="shared" si="732"/>
        <v>145</v>
      </c>
    </row>
    <row r="11508" spans="2:17" ht="20.25" customHeight="1">
      <c r="B11508" s="10" t="str">
        <f t="shared" si="733"/>
        <v>لباس كار(بلوز و شلوار)944</v>
      </c>
      <c r="C11508" s="10" t="str">
        <f t="shared" si="734"/>
        <v>لباس كار(بلوز و شلوار)1404/10/01944</v>
      </c>
      <c r="D11508" s="10" t="str">
        <f>IFERROR(IF(تحویلی!$E$1="","",IF(NOSA!O11508=تحویلی!$E$1,تحویلی!$E$1&amp;COUNTIF(NOSA!$O$1:O11508,تحویلی!$E$1),"")),"")</f>
        <v/>
      </c>
      <c r="E11508" s="10" t="str">
        <f t="shared" si="735"/>
        <v>12386944</v>
      </c>
      <c r="F11508" s="10" t="str">
        <f>IFERROR(VLOOKUP(I11508,DATABASE!$N:$O,2,FALSE),"")</f>
        <v>لباس كار(بلوز و شلوار)</v>
      </c>
      <c r="G11508" s="3" t="s">
        <v>4439</v>
      </c>
      <c r="H11508" s="3">
        <v>12386</v>
      </c>
      <c r="I11508" s="3" t="s">
        <v>1566</v>
      </c>
      <c r="J11508" s="3" t="s">
        <v>4620</v>
      </c>
      <c r="K11508" s="3">
        <v>1</v>
      </c>
      <c r="L11508" s="3" t="s">
        <v>28</v>
      </c>
      <c r="M11508" s="3" t="s">
        <v>4603</v>
      </c>
      <c r="N11508" s="3" t="s">
        <v>4035</v>
      </c>
      <c r="O11508" s="3">
        <v>944</v>
      </c>
      <c r="P11508" s="3">
        <v>1</v>
      </c>
      <c r="Q11508" s="10">
        <f t="shared" si="732"/>
        <v>944</v>
      </c>
    </row>
    <row r="11509" spans="2:17" ht="20.25" customHeight="1">
      <c r="B11509" s="10" t="str">
        <f t="shared" si="733"/>
        <v>كلاه ايمني773</v>
      </c>
      <c r="C11509" s="10" t="str">
        <f t="shared" si="734"/>
        <v>كلاه ايمني1404/10/02773</v>
      </c>
      <c r="D11509" s="10" t="str">
        <f>IFERROR(IF(تحویلی!$E$1="","",IF(NOSA!O11509=تحویلی!$E$1,تحویلی!$E$1&amp;COUNTIF(NOSA!$O$1:O11509,تحویلی!$E$1),"")),"")</f>
        <v/>
      </c>
      <c r="E11509" s="10" t="str">
        <f t="shared" si="735"/>
        <v>12414773</v>
      </c>
      <c r="F11509" s="10" t="str">
        <f>IFERROR(VLOOKUP(I11509,DATABASE!$N:$O,2,FALSE),"")</f>
        <v>كلاه ايمني</v>
      </c>
      <c r="G11509" s="3" t="s">
        <v>4440</v>
      </c>
      <c r="H11509" s="3">
        <v>12414</v>
      </c>
      <c r="I11509" s="3" t="s">
        <v>1505</v>
      </c>
      <c r="J11509" s="3" t="s">
        <v>4664</v>
      </c>
      <c r="K11509" s="3">
        <v>1</v>
      </c>
      <c r="L11509" s="3" t="s">
        <v>8</v>
      </c>
      <c r="M11509" s="3" t="s">
        <v>4608</v>
      </c>
      <c r="N11509" s="3" t="s">
        <v>4925</v>
      </c>
      <c r="O11509" s="3">
        <v>773</v>
      </c>
      <c r="P11509" s="3">
        <v>0</v>
      </c>
      <c r="Q11509" s="10">
        <f t="shared" si="732"/>
        <v>773</v>
      </c>
    </row>
    <row r="11510" spans="2:17" ht="20.25" customHeight="1">
      <c r="B11510" s="10" t="str">
        <f t="shared" si="733"/>
        <v>دستكش ساق بلند نسوز701</v>
      </c>
      <c r="C11510" s="10" t="str">
        <f t="shared" si="734"/>
        <v>دستكش ساق بلند نسوز1404/10/02701</v>
      </c>
      <c r="D11510" s="10" t="str">
        <f>IFERROR(IF(تحویلی!$E$1="","",IF(NOSA!O11510=تحویلی!$E$1,تحویلی!$E$1&amp;COUNTIF(NOSA!$O$1:O11510,تحویلی!$E$1),"")),"")</f>
        <v/>
      </c>
      <c r="E11510" s="10" t="str">
        <f t="shared" si="735"/>
        <v>12422701</v>
      </c>
      <c r="F11510" s="10" t="str">
        <f>IFERROR(VLOOKUP(I11510,DATABASE!$N:$O,2,FALSE),"")</f>
        <v>دستكش ساق بلند نسوز</v>
      </c>
      <c r="G11510" s="3" t="s">
        <v>4440</v>
      </c>
      <c r="H11510" s="3">
        <v>12422</v>
      </c>
      <c r="I11510" s="3" t="s">
        <v>1461</v>
      </c>
      <c r="J11510" s="3" t="s">
        <v>4643</v>
      </c>
      <c r="K11510" s="3">
        <v>1</v>
      </c>
      <c r="L11510" s="3" t="s">
        <v>3</v>
      </c>
      <c r="M11510" s="3" t="s">
        <v>4608</v>
      </c>
      <c r="N11510" s="3" t="s">
        <v>4617</v>
      </c>
      <c r="O11510" s="3">
        <v>701</v>
      </c>
      <c r="P11510" s="3">
        <v>1</v>
      </c>
      <c r="Q11510" s="10">
        <f t="shared" si="732"/>
        <v>701</v>
      </c>
    </row>
    <row r="11511" spans="2:17" ht="20.25" customHeight="1">
      <c r="B11511" s="10" t="str">
        <f t="shared" si="733"/>
        <v>پيشبند نسوز آلومينيومي701</v>
      </c>
      <c r="C11511" s="10" t="str">
        <f t="shared" si="734"/>
        <v>پيشبند نسوز آلومينيومي1404/10/02701</v>
      </c>
      <c r="D11511" s="10" t="str">
        <f>IFERROR(IF(تحویلی!$E$1="","",IF(NOSA!O11511=تحویلی!$E$1,تحویلی!$E$1&amp;COUNTIF(NOSA!$O$1:O11511,تحویلی!$E$1),"")),"")</f>
        <v/>
      </c>
      <c r="E11511" s="10" t="str">
        <f t="shared" si="735"/>
        <v>12422701</v>
      </c>
      <c r="F11511" s="10" t="str">
        <f>IFERROR(VLOOKUP(I11511,DATABASE!$N:$O,2,FALSE),"")</f>
        <v>پيشبند نسوز آلومينيومي</v>
      </c>
      <c r="G11511" s="3" t="s">
        <v>4440</v>
      </c>
      <c r="H11511" s="3">
        <v>12422</v>
      </c>
      <c r="I11511" s="3" t="s">
        <v>1464</v>
      </c>
      <c r="J11511" s="3" t="s">
        <v>4783</v>
      </c>
      <c r="K11511" s="3">
        <v>1</v>
      </c>
      <c r="L11511" s="3" t="s">
        <v>8</v>
      </c>
      <c r="M11511" s="3" t="s">
        <v>4608</v>
      </c>
      <c r="N11511" s="3" t="s">
        <v>4617</v>
      </c>
      <c r="O11511" s="3">
        <v>701</v>
      </c>
      <c r="P11511" s="3">
        <v>1</v>
      </c>
      <c r="Q11511" s="10">
        <f t="shared" si="732"/>
        <v>701</v>
      </c>
    </row>
    <row r="11512" spans="2:17" ht="20.25" customHeight="1">
      <c r="B11512" s="10" t="str">
        <f t="shared" si="733"/>
        <v>701</v>
      </c>
      <c r="C11512" s="10" t="str">
        <f t="shared" si="734"/>
        <v>1404/10/02701</v>
      </c>
      <c r="D11512" s="10" t="str">
        <f>IFERROR(IF(تحویلی!$E$1="","",IF(NOSA!O11512=تحویلی!$E$1,تحویلی!$E$1&amp;COUNTIF(NOSA!$O$1:O11512,تحویلی!$E$1),"")),"")</f>
        <v/>
      </c>
      <c r="E11512" s="10" t="str">
        <f t="shared" si="735"/>
        <v>12422701</v>
      </c>
      <c r="F11512" s="10" t="str">
        <f>IFERROR(VLOOKUP(I11512,DATABASE!$N:$O,2,FALSE),"")</f>
        <v/>
      </c>
      <c r="G11512" s="3" t="s">
        <v>4440</v>
      </c>
      <c r="H11512" s="3">
        <v>12422</v>
      </c>
      <c r="I11512" s="3" t="s">
        <v>2699</v>
      </c>
      <c r="J11512" s="3" t="s">
        <v>4616</v>
      </c>
      <c r="K11512" s="3">
        <v>1</v>
      </c>
      <c r="L11512" s="3" t="s">
        <v>8</v>
      </c>
      <c r="M11512" s="3" t="s">
        <v>4608</v>
      </c>
      <c r="N11512" s="3" t="s">
        <v>4617</v>
      </c>
      <c r="O11512" s="3">
        <v>701</v>
      </c>
      <c r="P11512" s="3">
        <v>1</v>
      </c>
      <c r="Q11512" s="10">
        <f t="shared" si="732"/>
        <v>701</v>
      </c>
    </row>
    <row r="11513" spans="2:17" ht="20.25" customHeight="1">
      <c r="B11513" s="10" t="str">
        <f t="shared" si="733"/>
        <v>نقاب تيره محافظ صورت معمولي86</v>
      </c>
      <c r="C11513" s="10" t="str">
        <f t="shared" si="734"/>
        <v>نقاب تيره محافظ صورت معمولي1404/10/0286</v>
      </c>
      <c r="D11513" s="10" t="str">
        <f>IFERROR(IF(تحویلی!$E$1="","",IF(NOSA!O11513=تحویلی!$E$1,تحویلی!$E$1&amp;COUNTIF(NOSA!$O$1:O11513,تحویلی!$E$1),"")),"")</f>
        <v/>
      </c>
      <c r="E11513" s="10" t="str">
        <f t="shared" si="735"/>
        <v>1242386</v>
      </c>
      <c r="F11513" s="10" t="str">
        <f>IFERROR(VLOOKUP(I11513,DATABASE!$N:$O,2,FALSE),"")</f>
        <v>نقاب تيره محافظ صورت معمولي</v>
      </c>
      <c r="G11513" s="3" t="s">
        <v>4440</v>
      </c>
      <c r="H11513" s="3">
        <v>12423</v>
      </c>
      <c r="I11513" s="3" t="s">
        <v>1557</v>
      </c>
      <c r="J11513" s="3" t="s">
        <v>4682</v>
      </c>
      <c r="K11513" s="3">
        <v>1</v>
      </c>
      <c r="L11513" s="3" t="s">
        <v>8</v>
      </c>
      <c r="M11513" s="3" t="s">
        <v>4608</v>
      </c>
      <c r="N11513" s="3" t="s">
        <v>4777</v>
      </c>
      <c r="O11513" s="3">
        <v>86</v>
      </c>
      <c r="P11513" s="3">
        <v>1</v>
      </c>
      <c r="Q11513" s="10">
        <f t="shared" si="732"/>
        <v>86</v>
      </c>
    </row>
    <row r="11514" spans="2:17" ht="20.25" customHeight="1">
      <c r="B11514" s="10" t="str">
        <f t="shared" si="733"/>
        <v>شلوار فرم انتظامات791</v>
      </c>
      <c r="C11514" s="10" t="str">
        <f t="shared" si="734"/>
        <v>شلوار فرم انتظامات1404/10/02791</v>
      </c>
      <c r="D11514" s="10" t="str">
        <f>IFERROR(IF(تحویلی!$E$1="","",IF(NOSA!O11514=تحویلی!$E$1,تحویلی!$E$1&amp;COUNTIF(NOSA!$O$1:O11514,تحویلی!$E$1),"")),"")</f>
        <v/>
      </c>
      <c r="E11514" s="10" t="str">
        <f t="shared" si="735"/>
        <v>12425791</v>
      </c>
      <c r="F11514" s="10" t="str">
        <f>IFERROR(VLOOKUP(I11514,DATABASE!$N:$O,2,FALSE),"")</f>
        <v>شلوار فرم انتظامات</v>
      </c>
      <c r="G11514" s="3" t="s">
        <v>4440</v>
      </c>
      <c r="H11514" s="3">
        <v>12425</v>
      </c>
      <c r="I11514" s="3" t="s">
        <v>2298</v>
      </c>
      <c r="J11514" s="3" t="s">
        <v>4929</v>
      </c>
      <c r="K11514" s="3">
        <v>1</v>
      </c>
      <c r="L11514" s="3" t="s">
        <v>28</v>
      </c>
      <c r="M11514" s="3" t="s">
        <v>4623</v>
      </c>
      <c r="N11514" s="3" t="s">
        <v>5116</v>
      </c>
      <c r="O11514" s="3">
        <v>791</v>
      </c>
      <c r="P11514" s="3">
        <v>0</v>
      </c>
      <c r="Q11514" s="10">
        <f t="shared" si="732"/>
        <v>791</v>
      </c>
    </row>
    <row r="11515" spans="2:17" ht="20.25" customHeight="1">
      <c r="B11515" s="10" t="str">
        <f t="shared" si="733"/>
        <v>دستكش كف مواد سبك955</v>
      </c>
      <c r="C11515" s="10" t="str">
        <f t="shared" si="734"/>
        <v>دستكش كف مواد سبك1404/10/02955</v>
      </c>
      <c r="D11515" s="10" t="str">
        <f>IFERROR(IF(تحویلی!$E$1="","",IF(NOSA!O11515=تحویلی!$E$1,تحویلی!$E$1&amp;COUNTIF(NOSA!$O$1:O11515,تحویلی!$E$1),"")),"")</f>
        <v/>
      </c>
      <c r="E11515" s="10" t="str">
        <f t="shared" si="735"/>
        <v>12438955</v>
      </c>
      <c r="F11515" s="10" t="str">
        <f>IFERROR(VLOOKUP(I11515,DATABASE!$N:$O,2,FALSE),"")</f>
        <v>دستكش كف مواد سبك</v>
      </c>
      <c r="G11515" s="3" t="s">
        <v>4440</v>
      </c>
      <c r="H11515" s="3">
        <v>12438</v>
      </c>
      <c r="I11515" s="3" t="s">
        <v>1456</v>
      </c>
      <c r="J11515" s="3" t="s">
        <v>4605</v>
      </c>
      <c r="K11515" s="3">
        <v>1</v>
      </c>
      <c r="L11515" s="3" t="s">
        <v>3</v>
      </c>
      <c r="M11515" s="3" t="s">
        <v>4603</v>
      </c>
      <c r="N11515" s="3" t="s">
        <v>4304</v>
      </c>
      <c r="O11515" s="3">
        <v>955</v>
      </c>
      <c r="P11515" s="3">
        <v>1</v>
      </c>
      <c r="Q11515" s="10">
        <f t="shared" si="732"/>
        <v>955</v>
      </c>
    </row>
    <row r="11516" spans="2:17" ht="20.25" customHeight="1">
      <c r="B11516" s="10" t="str">
        <f t="shared" si="733"/>
        <v>دستكش ساق بلند نسوز303</v>
      </c>
      <c r="C11516" s="10" t="str">
        <f t="shared" si="734"/>
        <v>دستكش ساق بلند نسوز1404/10/02303</v>
      </c>
      <c r="D11516" s="10" t="str">
        <f>IFERROR(IF(تحویلی!$E$1="","",IF(NOSA!O11516=تحویلی!$E$1,تحویلی!$E$1&amp;COUNTIF(NOSA!$O$1:O11516,تحویلی!$E$1),"")),"")</f>
        <v/>
      </c>
      <c r="E11516" s="10" t="str">
        <f t="shared" si="735"/>
        <v>12441303</v>
      </c>
      <c r="F11516" s="10" t="str">
        <f>IFERROR(VLOOKUP(I11516,DATABASE!$N:$O,2,FALSE),"")</f>
        <v>دستكش ساق بلند نسوز</v>
      </c>
      <c r="G11516" s="3" t="s">
        <v>4440</v>
      </c>
      <c r="H11516" s="3">
        <v>12441</v>
      </c>
      <c r="I11516" s="3" t="s">
        <v>1461</v>
      </c>
      <c r="J11516" s="3" t="s">
        <v>4643</v>
      </c>
      <c r="K11516" s="3">
        <v>1</v>
      </c>
      <c r="L11516" s="3" t="s">
        <v>3</v>
      </c>
      <c r="M11516" s="3" t="s">
        <v>4608</v>
      </c>
      <c r="N11516" s="3" t="s">
        <v>10</v>
      </c>
      <c r="O11516" s="3">
        <v>303</v>
      </c>
      <c r="P11516" s="3">
        <v>1</v>
      </c>
      <c r="Q11516" s="10">
        <f t="shared" si="732"/>
        <v>303</v>
      </c>
    </row>
    <row r="11517" spans="2:17" ht="20.25" customHeight="1">
      <c r="B11517" s="10" t="str">
        <f t="shared" si="733"/>
        <v>دستكش ضد برش سبك303</v>
      </c>
      <c r="C11517" s="10" t="str">
        <f t="shared" si="734"/>
        <v>دستكش ضد برش سبك1404/10/02303</v>
      </c>
      <c r="D11517" s="10" t="str">
        <f>IFERROR(IF(تحویلی!$E$1="","",IF(NOSA!O11517=تحویلی!$E$1,تحویلی!$E$1&amp;COUNTIF(NOSA!$O$1:O11517,تحویلی!$E$1),"")),"")</f>
        <v/>
      </c>
      <c r="E11517" s="10" t="str">
        <f t="shared" si="735"/>
        <v>12441303</v>
      </c>
      <c r="F11517" s="10" t="str">
        <f>IFERROR(VLOOKUP(I11517,DATABASE!$N:$O,2,FALSE),"")</f>
        <v>دستكش ضد برش سبك</v>
      </c>
      <c r="G11517" s="3" t="s">
        <v>4440</v>
      </c>
      <c r="H11517" s="3">
        <v>12441</v>
      </c>
      <c r="I11517" s="3" t="s">
        <v>1442</v>
      </c>
      <c r="J11517" s="3" t="s">
        <v>4602</v>
      </c>
      <c r="K11517" s="3">
        <v>1</v>
      </c>
      <c r="L11517" s="3" t="s">
        <v>3</v>
      </c>
      <c r="M11517" s="3" t="s">
        <v>4608</v>
      </c>
      <c r="N11517" s="3" t="s">
        <v>10</v>
      </c>
      <c r="O11517" s="3">
        <v>303</v>
      </c>
      <c r="P11517" s="3">
        <v>1</v>
      </c>
      <c r="Q11517" s="10">
        <f t="shared" si="732"/>
        <v>303</v>
      </c>
    </row>
    <row r="11518" spans="2:17" ht="20.25" customHeight="1">
      <c r="B11518" s="10" t="str">
        <f t="shared" si="733"/>
        <v>دستكش استاد كار303</v>
      </c>
      <c r="C11518" s="10" t="str">
        <f t="shared" si="734"/>
        <v>دستكش استاد كار1404/10/02303</v>
      </c>
      <c r="D11518" s="10" t="str">
        <f>IFERROR(IF(تحویلی!$E$1="","",IF(NOSA!O11518=تحویلی!$E$1,تحویلی!$E$1&amp;COUNTIF(NOSA!$O$1:O11518,تحویلی!$E$1),"")),"")</f>
        <v/>
      </c>
      <c r="E11518" s="10" t="str">
        <f t="shared" si="735"/>
        <v>12441303</v>
      </c>
      <c r="F11518" s="10" t="str">
        <f>IFERROR(VLOOKUP(I11518,DATABASE!$N:$O,2,FALSE),"")</f>
        <v>دستكش استاد كار</v>
      </c>
      <c r="G11518" s="3" t="s">
        <v>4440</v>
      </c>
      <c r="H11518" s="3">
        <v>12441</v>
      </c>
      <c r="I11518" s="3" t="s">
        <v>1543</v>
      </c>
      <c r="J11518" s="3" t="s">
        <v>4610</v>
      </c>
      <c r="K11518" s="3">
        <v>1</v>
      </c>
      <c r="L11518" s="3" t="s">
        <v>3</v>
      </c>
      <c r="M11518" s="3" t="s">
        <v>4608</v>
      </c>
      <c r="N11518" s="3" t="s">
        <v>10</v>
      </c>
      <c r="O11518" s="3">
        <v>303</v>
      </c>
      <c r="P11518" s="3">
        <v>0</v>
      </c>
      <c r="Q11518" s="10">
        <f t="shared" si="732"/>
        <v>303</v>
      </c>
    </row>
    <row r="11519" spans="2:17" ht="20.25" customHeight="1">
      <c r="B11519" s="10" t="str">
        <f t="shared" si="733"/>
        <v>دستكش ضد برش سبك862</v>
      </c>
      <c r="C11519" s="10" t="str">
        <f t="shared" si="734"/>
        <v>دستكش ضد برش سبك1404/10/02862</v>
      </c>
      <c r="D11519" s="10" t="str">
        <f>IFERROR(IF(تحویلی!$E$1="","",IF(NOSA!O11519=تحویلی!$E$1,تحویلی!$E$1&amp;COUNTIF(NOSA!$O$1:O11519,تحویلی!$E$1),"")),"")</f>
        <v/>
      </c>
      <c r="E11519" s="10" t="str">
        <f t="shared" si="735"/>
        <v>12445862</v>
      </c>
      <c r="F11519" s="10" t="str">
        <f>IFERROR(VLOOKUP(I11519,DATABASE!$N:$O,2,FALSE),"")</f>
        <v>دستكش ضد برش سبك</v>
      </c>
      <c r="G11519" s="3" t="s">
        <v>4440</v>
      </c>
      <c r="H11519" s="3">
        <v>12445</v>
      </c>
      <c r="I11519" s="3" t="s">
        <v>1442</v>
      </c>
      <c r="J11519" s="3" t="s">
        <v>4602</v>
      </c>
      <c r="K11519" s="3">
        <v>1</v>
      </c>
      <c r="L11519" s="3" t="s">
        <v>3</v>
      </c>
      <c r="M11519" s="3" t="s">
        <v>4603</v>
      </c>
      <c r="N11519" s="3" t="s">
        <v>3192</v>
      </c>
      <c r="O11519" s="3">
        <v>862</v>
      </c>
      <c r="P11519" s="3">
        <v>1</v>
      </c>
      <c r="Q11519" s="10">
        <f t="shared" si="732"/>
        <v>862</v>
      </c>
    </row>
    <row r="11520" spans="2:17" ht="20.25" customHeight="1">
      <c r="B11520" s="10" t="str">
        <f t="shared" si="733"/>
        <v>دستكش كف مواد سبك953</v>
      </c>
      <c r="C11520" s="10" t="str">
        <f t="shared" si="734"/>
        <v>دستكش كف مواد سبك1404/10/03953</v>
      </c>
      <c r="D11520" s="10" t="str">
        <f>IFERROR(IF(تحویلی!$E$1="","",IF(NOSA!O11520=تحویلی!$E$1,تحویلی!$E$1&amp;COUNTIF(NOSA!$O$1:O11520,تحویلی!$E$1),"")),"")</f>
        <v/>
      </c>
      <c r="E11520" s="10" t="str">
        <f t="shared" si="735"/>
        <v>12456953</v>
      </c>
      <c r="F11520" s="10" t="str">
        <f>IFERROR(VLOOKUP(I11520,DATABASE!$N:$O,2,FALSE),"")</f>
        <v>دستكش كف مواد سبك</v>
      </c>
      <c r="G11520" s="3" t="s">
        <v>4441</v>
      </c>
      <c r="H11520" s="3">
        <v>12456</v>
      </c>
      <c r="I11520" s="3" t="s">
        <v>1456</v>
      </c>
      <c r="J11520" s="3" t="s">
        <v>4605</v>
      </c>
      <c r="K11520" s="3">
        <v>1</v>
      </c>
      <c r="L11520" s="3" t="s">
        <v>3</v>
      </c>
      <c r="M11520" s="3" t="s">
        <v>4603</v>
      </c>
      <c r="N11520" s="3" t="s">
        <v>4706</v>
      </c>
      <c r="O11520" s="3">
        <v>953</v>
      </c>
      <c r="P11520" s="3">
        <v>1</v>
      </c>
      <c r="Q11520" s="10">
        <f t="shared" si="732"/>
        <v>953</v>
      </c>
    </row>
    <row r="11521" spans="2:17" ht="20.25" customHeight="1">
      <c r="B11521" s="10" t="str">
        <f t="shared" si="733"/>
        <v>چكمه ايمني نسوز294</v>
      </c>
      <c r="C11521" s="10" t="str">
        <f t="shared" si="734"/>
        <v>چكمه ايمني نسوز1404/10/03294</v>
      </c>
      <c r="D11521" s="10" t="str">
        <f>IFERROR(IF(تحویلی!$E$1="","",IF(NOSA!O11521=تحویلی!$E$1,تحویلی!$E$1&amp;COUNTIF(NOSA!$O$1:O11521,تحویلی!$E$1),"")),"")</f>
        <v/>
      </c>
      <c r="E11521" s="10" t="str">
        <f t="shared" si="735"/>
        <v>12464294</v>
      </c>
      <c r="F11521" s="10" t="str">
        <f>IFERROR(VLOOKUP(I11521,DATABASE!$N:$O,2,FALSE),"")</f>
        <v>چكمه ايمني نسوز</v>
      </c>
      <c r="G11521" s="3" t="s">
        <v>4441</v>
      </c>
      <c r="H11521" s="3">
        <v>12464</v>
      </c>
      <c r="I11521" s="3" t="s">
        <v>1658</v>
      </c>
      <c r="J11521" s="3" t="s">
        <v>4697</v>
      </c>
      <c r="K11521" s="3">
        <v>1</v>
      </c>
      <c r="L11521" s="3" t="s">
        <v>3</v>
      </c>
      <c r="M11521" s="3" t="s">
        <v>25</v>
      </c>
      <c r="N11521" s="3" t="s">
        <v>5138</v>
      </c>
      <c r="O11521" s="3">
        <v>294</v>
      </c>
      <c r="P11521" s="3">
        <v>1</v>
      </c>
      <c r="Q11521" s="10">
        <f t="shared" si="732"/>
        <v>294</v>
      </c>
    </row>
    <row r="11522" spans="2:17" ht="20.25" customHeight="1">
      <c r="B11522" s="10" t="str">
        <f t="shared" si="733"/>
        <v>لباس كار ديرسوز(بلوز) 294</v>
      </c>
      <c r="C11522" s="10" t="str">
        <f t="shared" si="734"/>
        <v>لباس كار ديرسوز(بلوز) 1404/10/03294</v>
      </c>
      <c r="D11522" s="10" t="str">
        <f>IFERROR(IF(تحویلی!$E$1="","",IF(NOSA!O11522=تحویلی!$E$1,تحویلی!$E$1&amp;COUNTIF(NOSA!$O$1:O11522,تحویلی!$E$1),"")),"")</f>
        <v/>
      </c>
      <c r="E11522" s="10" t="str">
        <f t="shared" si="735"/>
        <v>12464294</v>
      </c>
      <c r="F11522" s="10" t="str">
        <f>IFERROR(VLOOKUP(I11522,DATABASE!$N:$O,2,FALSE),"")</f>
        <v xml:space="preserve">لباس كار ديرسوز(بلوز) </v>
      </c>
      <c r="G11522" s="3" t="s">
        <v>4441</v>
      </c>
      <c r="H11522" s="3">
        <v>12464</v>
      </c>
      <c r="I11522" s="3" t="s">
        <v>2316</v>
      </c>
      <c r="J11522" s="3" t="s">
        <v>4774</v>
      </c>
      <c r="K11522" s="3">
        <v>1</v>
      </c>
      <c r="L11522" s="3" t="s">
        <v>8</v>
      </c>
      <c r="M11522" s="3" t="s">
        <v>25</v>
      </c>
      <c r="N11522" s="3" t="s">
        <v>5138</v>
      </c>
      <c r="O11522" s="3">
        <v>294</v>
      </c>
      <c r="P11522" s="3">
        <v>1</v>
      </c>
      <c r="Q11522" s="10">
        <f t="shared" si="732"/>
        <v>294</v>
      </c>
    </row>
    <row r="11523" spans="2:17" ht="20.25" customHeight="1">
      <c r="B11523" s="10" t="str">
        <f t="shared" si="733"/>
        <v>لباس كار يكبار مصرف580</v>
      </c>
      <c r="C11523" s="10" t="str">
        <f t="shared" si="734"/>
        <v>لباس كار يكبار مصرف1404/10/03580</v>
      </c>
      <c r="D11523" s="10" t="str">
        <f>IFERROR(IF(تحویلی!$E$1="","",IF(NOSA!O11523=تحویلی!$E$1,تحویلی!$E$1&amp;COUNTIF(NOSA!$O$1:O11523,تحویلی!$E$1),"")),"")</f>
        <v/>
      </c>
      <c r="E11523" s="10" t="str">
        <f t="shared" si="735"/>
        <v>12468580</v>
      </c>
      <c r="F11523" s="10" t="str">
        <f>IFERROR(VLOOKUP(I11523,DATABASE!$N:$O,2,FALSE),"")</f>
        <v>لباس كار يكبار مصرف</v>
      </c>
      <c r="G11523" s="3" t="s">
        <v>4441</v>
      </c>
      <c r="H11523" s="3">
        <v>12468</v>
      </c>
      <c r="I11523" s="3" t="s">
        <v>1691</v>
      </c>
      <c r="J11523" s="3" t="s">
        <v>2594</v>
      </c>
      <c r="K11523" s="3">
        <v>1</v>
      </c>
      <c r="L11523" s="3" t="s">
        <v>28</v>
      </c>
      <c r="M11523" s="3" t="s">
        <v>4603</v>
      </c>
      <c r="N11523" s="3" t="s">
        <v>4656</v>
      </c>
      <c r="O11523" s="3">
        <v>580</v>
      </c>
      <c r="P11523" s="3">
        <v>0</v>
      </c>
      <c r="Q11523" s="10">
        <f t="shared" si="732"/>
        <v>580</v>
      </c>
    </row>
    <row r="11524" spans="2:17" ht="20.25" customHeight="1">
      <c r="B11524" s="10" t="str">
        <f t="shared" si="733"/>
        <v>دستكش كف مواد سبك387</v>
      </c>
      <c r="C11524" s="10" t="str">
        <f t="shared" si="734"/>
        <v>دستكش كف مواد سبك1404/10/03387</v>
      </c>
      <c r="D11524" s="10" t="str">
        <f>IFERROR(IF(تحویلی!$E$1="","",IF(NOSA!O11524=تحویلی!$E$1,تحویلی!$E$1&amp;COUNTIF(NOSA!$O$1:O11524,تحویلی!$E$1),"")),"")</f>
        <v/>
      </c>
      <c r="E11524" s="10" t="str">
        <f t="shared" si="735"/>
        <v>12486387</v>
      </c>
      <c r="F11524" s="10" t="str">
        <f>IFERROR(VLOOKUP(I11524,DATABASE!$N:$O,2,FALSE),"")</f>
        <v>دستكش كف مواد سبك</v>
      </c>
      <c r="G11524" s="3" t="s">
        <v>4441</v>
      </c>
      <c r="H11524" s="3">
        <v>12486</v>
      </c>
      <c r="I11524" s="3" t="s">
        <v>1456</v>
      </c>
      <c r="J11524" s="3" t="s">
        <v>4605</v>
      </c>
      <c r="K11524" s="3">
        <v>1</v>
      </c>
      <c r="L11524" s="3" t="s">
        <v>3</v>
      </c>
      <c r="M11524" s="3" t="s">
        <v>19</v>
      </c>
      <c r="N11524" s="3" t="s">
        <v>4729</v>
      </c>
      <c r="O11524" s="3">
        <v>387</v>
      </c>
      <c r="P11524" s="3">
        <v>1</v>
      </c>
      <c r="Q11524" s="10">
        <f t="shared" si="732"/>
        <v>387</v>
      </c>
    </row>
    <row r="11525" spans="2:17" ht="20.25" customHeight="1">
      <c r="B11525" s="10" t="str">
        <f t="shared" si="733"/>
        <v>كفش ايمني عايق برق961</v>
      </c>
      <c r="C11525" s="10" t="str">
        <f t="shared" si="734"/>
        <v>كفش ايمني عايق برق1404/10/03961</v>
      </c>
      <c r="D11525" s="10" t="str">
        <f>IFERROR(IF(تحویلی!$E$1="","",IF(NOSA!O11525=تحویلی!$E$1,تحویلی!$E$1&amp;COUNTIF(NOSA!$O$1:O11525,تحویلی!$E$1),"")),"")</f>
        <v/>
      </c>
      <c r="E11525" s="10" t="str">
        <f t="shared" si="735"/>
        <v>12490961</v>
      </c>
      <c r="F11525" s="10" t="str">
        <f>IFERROR(VLOOKUP(I11525,DATABASE!$N:$O,2,FALSE),"")</f>
        <v>كفش ايمني عايق برق</v>
      </c>
      <c r="G11525" s="3" t="s">
        <v>4441</v>
      </c>
      <c r="H11525" s="3">
        <v>12490</v>
      </c>
      <c r="I11525" s="3" t="s">
        <v>1713</v>
      </c>
      <c r="J11525" s="3" t="s">
        <v>5139</v>
      </c>
      <c r="K11525" s="3">
        <v>1</v>
      </c>
      <c r="L11525" s="3" t="s">
        <v>3</v>
      </c>
      <c r="M11525" s="3" t="s">
        <v>4603</v>
      </c>
      <c r="N11525" s="3" t="s">
        <v>5140</v>
      </c>
      <c r="O11525" s="3">
        <v>961</v>
      </c>
      <c r="P11525" s="3">
        <v>1</v>
      </c>
      <c r="Q11525" s="10">
        <f t="shared" si="732"/>
        <v>961</v>
      </c>
    </row>
    <row r="11526" spans="2:17" ht="20.25" customHeight="1">
      <c r="B11526" s="10" t="str">
        <f t="shared" si="733"/>
        <v>لباس زير زمستاني- بلوز و شلوار599</v>
      </c>
      <c r="C11526" s="10" t="str">
        <f t="shared" si="734"/>
        <v>لباس زير زمستاني- بلوز و شلوار1404/10/04599</v>
      </c>
      <c r="D11526" s="10" t="str">
        <f>IFERROR(IF(تحویلی!$E$1="","",IF(NOSA!O11526=تحویلی!$E$1,تحویلی!$E$1&amp;COUNTIF(NOSA!$O$1:O11526,تحویلی!$E$1),"")),"")</f>
        <v/>
      </c>
      <c r="E11526" s="10" t="str">
        <f t="shared" si="735"/>
        <v>12493599</v>
      </c>
      <c r="F11526" s="10" t="str">
        <f>IFERROR(VLOOKUP(I11526,DATABASE!$N:$O,2,FALSE),"")</f>
        <v>لباس زير زمستاني- بلوز و شلوار</v>
      </c>
      <c r="G11526" s="3" t="s">
        <v>4442</v>
      </c>
      <c r="H11526" s="3">
        <v>12493</v>
      </c>
      <c r="I11526" s="3" t="s">
        <v>2361</v>
      </c>
      <c r="J11526" s="3" t="s">
        <v>5002</v>
      </c>
      <c r="K11526" s="3">
        <v>1</v>
      </c>
      <c r="L11526" s="3" t="s">
        <v>28</v>
      </c>
      <c r="M11526" s="3" t="s">
        <v>4603</v>
      </c>
      <c r="N11526" s="3" t="s">
        <v>131</v>
      </c>
      <c r="O11526" s="3">
        <v>599</v>
      </c>
      <c r="P11526" s="3">
        <v>0</v>
      </c>
      <c r="Q11526" s="10">
        <f t="shared" si="732"/>
        <v>599</v>
      </c>
    </row>
    <row r="11527" spans="2:17" ht="20.25" customHeight="1">
      <c r="B11527" s="10" t="str">
        <f t="shared" si="733"/>
        <v>دستكش ضد برش سبك717</v>
      </c>
      <c r="C11527" s="10" t="str">
        <f t="shared" si="734"/>
        <v>دستكش ضد برش سبك1404/10/04717</v>
      </c>
      <c r="D11527" s="10" t="str">
        <f>IFERROR(IF(تحویلی!$E$1="","",IF(NOSA!O11527=تحویلی!$E$1,تحویلی!$E$1&amp;COUNTIF(NOSA!$O$1:O11527,تحویلی!$E$1),"")),"")</f>
        <v/>
      </c>
      <c r="E11527" s="10" t="str">
        <f t="shared" si="735"/>
        <v>12497717</v>
      </c>
      <c r="F11527" s="10" t="str">
        <f>IFERROR(VLOOKUP(I11527,DATABASE!$N:$O,2,FALSE),"")</f>
        <v>دستكش ضد برش سبك</v>
      </c>
      <c r="G11527" s="3" t="s">
        <v>4442</v>
      </c>
      <c r="H11527" s="3">
        <v>12497</v>
      </c>
      <c r="I11527" s="3" t="s">
        <v>1442</v>
      </c>
      <c r="J11527" s="3" t="s">
        <v>4602</v>
      </c>
      <c r="K11527" s="3">
        <v>1</v>
      </c>
      <c r="L11527" s="3" t="s">
        <v>3</v>
      </c>
      <c r="M11527" s="3" t="s">
        <v>4603</v>
      </c>
      <c r="N11527" s="3" t="s">
        <v>4685</v>
      </c>
      <c r="O11527" s="3">
        <v>717</v>
      </c>
      <c r="P11527" s="3">
        <v>1</v>
      </c>
      <c r="Q11527" s="10">
        <f t="shared" si="732"/>
        <v>717</v>
      </c>
    </row>
    <row r="11528" spans="2:17" ht="20.25" customHeight="1">
      <c r="B11528" s="10" t="str">
        <f t="shared" si="733"/>
        <v>دستكش ضد برش سبك837</v>
      </c>
      <c r="C11528" s="10" t="str">
        <f t="shared" si="734"/>
        <v>دستكش ضد برش سبك1404/10/04837</v>
      </c>
      <c r="D11528" s="10" t="str">
        <f>IFERROR(IF(تحویلی!$E$1="","",IF(NOSA!O11528=تحویلی!$E$1,تحویلی!$E$1&amp;COUNTIF(NOSA!$O$1:O11528,تحویلی!$E$1),"")),"")</f>
        <v/>
      </c>
      <c r="E11528" s="10" t="str">
        <f t="shared" si="735"/>
        <v>12498837</v>
      </c>
      <c r="F11528" s="10" t="str">
        <f>IFERROR(VLOOKUP(I11528,DATABASE!$N:$O,2,FALSE),"")</f>
        <v>دستكش ضد برش سبك</v>
      </c>
      <c r="G11528" s="3" t="s">
        <v>4442</v>
      </c>
      <c r="H11528" s="3">
        <v>12498</v>
      </c>
      <c r="I11528" s="3" t="s">
        <v>1442</v>
      </c>
      <c r="J11528" s="3" t="s">
        <v>4602</v>
      </c>
      <c r="K11528" s="3">
        <v>1</v>
      </c>
      <c r="L11528" s="3" t="s">
        <v>3</v>
      </c>
      <c r="M11528" s="3" t="s">
        <v>40</v>
      </c>
      <c r="N11528" s="3" t="s">
        <v>4828</v>
      </c>
      <c r="O11528" s="3">
        <v>837</v>
      </c>
      <c r="P11528" s="3">
        <v>1</v>
      </c>
      <c r="Q11528" s="10">
        <f t="shared" si="732"/>
        <v>837</v>
      </c>
    </row>
    <row r="11529" spans="2:17" ht="20.25" customHeight="1">
      <c r="B11529" s="10" t="str">
        <f t="shared" si="733"/>
        <v>شيشه مات ماسك جوشكاري582</v>
      </c>
      <c r="C11529" s="10" t="str">
        <f t="shared" si="734"/>
        <v>شيشه مات ماسك جوشكاري1404/10/04582</v>
      </c>
      <c r="D11529" s="10" t="str">
        <f>IFERROR(IF(تحویلی!$E$1="","",IF(NOSA!O11529=تحویلی!$E$1,تحویلی!$E$1&amp;COUNTIF(NOSA!$O$1:O11529,تحویلی!$E$1),"")),"")</f>
        <v/>
      </c>
      <c r="E11529" s="10" t="str">
        <f t="shared" si="735"/>
        <v>12499582</v>
      </c>
      <c r="F11529" s="10" t="str">
        <f>IFERROR(VLOOKUP(I11529,DATABASE!$N:$O,2,FALSE),"")</f>
        <v>شيشه مات ماسك جوشكاري</v>
      </c>
      <c r="G11529" s="3" t="s">
        <v>4442</v>
      </c>
      <c r="H11529" s="3">
        <v>12499</v>
      </c>
      <c r="I11529" s="3" t="s">
        <v>1507</v>
      </c>
      <c r="J11529" s="3" t="s">
        <v>4641</v>
      </c>
      <c r="K11529" s="3">
        <v>2</v>
      </c>
      <c r="L11529" s="3" t="s">
        <v>8</v>
      </c>
      <c r="M11529" s="3" t="s">
        <v>189</v>
      </c>
      <c r="N11529" s="3" t="s">
        <v>1951</v>
      </c>
      <c r="O11529" s="3">
        <v>582</v>
      </c>
      <c r="P11529" s="3">
        <v>0</v>
      </c>
      <c r="Q11529" s="10">
        <f t="shared" si="732"/>
        <v>582</v>
      </c>
    </row>
    <row r="11530" spans="2:17" ht="20.25" customHeight="1">
      <c r="B11530" s="10" t="str">
        <f t="shared" si="733"/>
        <v>لباس كار ديرسوز(بلوز) 608</v>
      </c>
      <c r="C11530" s="10" t="str">
        <f t="shared" si="734"/>
        <v>لباس كار ديرسوز(بلوز) 1404/10/04608</v>
      </c>
      <c r="D11530" s="10" t="str">
        <f>IFERROR(IF(تحویلی!$E$1="","",IF(NOSA!O11530=تحویلی!$E$1,تحویلی!$E$1&amp;COUNTIF(NOSA!$O$1:O11530,تحویلی!$E$1),"")),"")</f>
        <v/>
      </c>
      <c r="E11530" s="10" t="str">
        <f t="shared" si="735"/>
        <v>12504608</v>
      </c>
      <c r="F11530" s="10" t="str">
        <f>IFERROR(VLOOKUP(I11530,DATABASE!$N:$O,2,FALSE),"")</f>
        <v xml:space="preserve">لباس كار ديرسوز(بلوز) </v>
      </c>
      <c r="G11530" s="3" t="s">
        <v>4442</v>
      </c>
      <c r="H11530" s="3">
        <v>12504</v>
      </c>
      <c r="I11530" s="3" t="s">
        <v>2316</v>
      </c>
      <c r="J11530" s="3" t="s">
        <v>4774</v>
      </c>
      <c r="K11530" s="3">
        <v>1</v>
      </c>
      <c r="L11530" s="3" t="s">
        <v>8</v>
      </c>
      <c r="M11530" s="3" t="s">
        <v>102</v>
      </c>
      <c r="N11530" s="3" t="s">
        <v>5107</v>
      </c>
      <c r="O11530" s="3">
        <v>608</v>
      </c>
      <c r="P11530" s="3">
        <v>1</v>
      </c>
      <c r="Q11530" s="10">
        <f t="shared" si="732"/>
        <v>608</v>
      </c>
    </row>
    <row r="11531" spans="2:17" ht="20.25" customHeight="1">
      <c r="B11531" s="10" t="str">
        <f t="shared" si="733"/>
        <v xml:space="preserve"> لباس كار (بلوز) 931</v>
      </c>
      <c r="C11531" s="10" t="str">
        <f t="shared" si="734"/>
        <v xml:space="preserve"> لباس كار (بلوز) 1404/10/04931</v>
      </c>
      <c r="D11531" s="10" t="str">
        <f>IFERROR(IF(تحویلی!$E$1="","",IF(NOSA!O11531=تحویلی!$E$1,تحویلی!$E$1&amp;COUNTIF(NOSA!$O$1:O11531,تحویلی!$E$1),"")),"")</f>
        <v/>
      </c>
      <c r="E11531" s="10" t="str">
        <f t="shared" si="735"/>
        <v>12511931</v>
      </c>
      <c r="F11531" s="10" t="str">
        <f>IFERROR(VLOOKUP(I11531,DATABASE!$N:$O,2,FALSE),"")</f>
        <v xml:space="preserve"> لباس كار (بلوز) </v>
      </c>
      <c r="G11531" s="3" t="s">
        <v>4442</v>
      </c>
      <c r="H11531" s="3">
        <v>12511</v>
      </c>
      <c r="I11531" s="3" t="s">
        <v>2310</v>
      </c>
      <c r="J11531" s="3" t="s">
        <v>4800</v>
      </c>
      <c r="K11531" s="3">
        <v>1</v>
      </c>
      <c r="L11531" s="3" t="s">
        <v>8</v>
      </c>
      <c r="M11531" s="3" t="s">
        <v>4621</v>
      </c>
      <c r="N11531" s="3" t="s">
        <v>5141</v>
      </c>
      <c r="O11531" s="3">
        <v>931</v>
      </c>
      <c r="P11531" s="3">
        <v>1</v>
      </c>
      <c r="Q11531" s="10">
        <f t="shared" si="732"/>
        <v>931</v>
      </c>
    </row>
    <row r="11532" spans="2:17" ht="20.25" customHeight="1">
      <c r="B11532" s="10" t="str">
        <f t="shared" si="733"/>
        <v>لباس كار ديرسوز(بلوز) 931</v>
      </c>
      <c r="C11532" s="10" t="str">
        <f t="shared" si="734"/>
        <v>لباس كار ديرسوز(بلوز) 1404/10/04931</v>
      </c>
      <c r="D11532" s="10" t="str">
        <f>IFERROR(IF(تحویلی!$E$1="","",IF(NOSA!O11532=تحویلی!$E$1,تحویلی!$E$1&amp;COUNTIF(NOSA!$O$1:O11532,تحویلی!$E$1),"")),"")</f>
        <v/>
      </c>
      <c r="E11532" s="10" t="str">
        <f t="shared" si="735"/>
        <v>12511931</v>
      </c>
      <c r="F11532" s="10" t="str">
        <f>IFERROR(VLOOKUP(I11532,DATABASE!$N:$O,2,FALSE),"")</f>
        <v xml:space="preserve">لباس كار ديرسوز(بلوز) </v>
      </c>
      <c r="G11532" s="3" t="s">
        <v>4442</v>
      </c>
      <c r="H11532" s="3">
        <v>12511</v>
      </c>
      <c r="I11532" s="3" t="s">
        <v>2316</v>
      </c>
      <c r="J11532" s="3" t="s">
        <v>4774</v>
      </c>
      <c r="K11532" s="3">
        <v>1</v>
      </c>
      <c r="L11532" s="3" t="s">
        <v>8</v>
      </c>
      <c r="M11532" s="3" t="s">
        <v>4621</v>
      </c>
      <c r="N11532" s="3" t="s">
        <v>5141</v>
      </c>
      <c r="O11532" s="3">
        <v>931</v>
      </c>
      <c r="P11532" s="3">
        <v>1</v>
      </c>
      <c r="Q11532" s="10">
        <f t="shared" si="732"/>
        <v>931</v>
      </c>
    </row>
    <row r="11533" spans="2:17" ht="20.25" customHeight="1">
      <c r="B11533" s="10" t="str">
        <f t="shared" si="733"/>
        <v>دستكش ضد برش سبك877</v>
      </c>
      <c r="C11533" s="10" t="str">
        <f t="shared" si="734"/>
        <v>دستكش ضد برش سبك1404/10/05877</v>
      </c>
      <c r="D11533" s="10" t="str">
        <f>IFERROR(IF(تحویلی!$E$1="","",IF(NOSA!O11533=تحویلی!$E$1,تحویلی!$E$1&amp;COUNTIF(NOSA!$O$1:O11533,تحویلی!$E$1),"")),"")</f>
        <v/>
      </c>
      <c r="E11533" s="10" t="str">
        <f t="shared" si="735"/>
        <v>12530877</v>
      </c>
      <c r="F11533" s="10" t="str">
        <f>IFERROR(VLOOKUP(I11533,DATABASE!$N:$O,2,FALSE),"")</f>
        <v>دستكش ضد برش سبك</v>
      </c>
      <c r="G11533" s="3" t="s">
        <v>4443</v>
      </c>
      <c r="H11533" s="3">
        <v>12530</v>
      </c>
      <c r="I11533" s="3" t="s">
        <v>1442</v>
      </c>
      <c r="J11533" s="3" t="s">
        <v>4602</v>
      </c>
      <c r="K11533" s="3">
        <v>1</v>
      </c>
      <c r="L11533" s="3" t="s">
        <v>3</v>
      </c>
      <c r="M11533" s="3" t="s">
        <v>43</v>
      </c>
      <c r="N11533" s="3" t="s">
        <v>730</v>
      </c>
      <c r="O11533" s="3">
        <v>877</v>
      </c>
      <c r="P11533" s="3">
        <v>1</v>
      </c>
      <c r="Q11533" s="10">
        <f t="shared" si="732"/>
        <v>877</v>
      </c>
    </row>
    <row r="11534" spans="2:17" ht="20.25" customHeight="1">
      <c r="B11534" s="10" t="str">
        <f t="shared" si="733"/>
        <v>دستكش ضد برش سبك475</v>
      </c>
      <c r="C11534" s="10" t="str">
        <f t="shared" si="734"/>
        <v>دستكش ضد برش سبك1404/10/05475</v>
      </c>
      <c r="D11534" s="10" t="str">
        <f>IFERROR(IF(تحویلی!$E$1="","",IF(NOSA!O11534=تحویلی!$E$1,تحویلی!$E$1&amp;COUNTIF(NOSA!$O$1:O11534,تحویلی!$E$1),"")),"")</f>
        <v/>
      </c>
      <c r="E11534" s="10" t="str">
        <f t="shared" si="735"/>
        <v>12534475</v>
      </c>
      <c r="F11534" s="10" t="str">
        <f>IFERROR(VLOOKUP(I11534,DATABASE!$N:$O,2,FALSE),"")</f>
        <v>دستكش ضد برش سبك</v>
      </c>
      <c r="G11534" s="3" t="s">
        <v>4443</v>
      </c>
      <c r="H11534" s="3">
        <v>12534</v>
      </c>
      <c r="I11534" s="3" t="s">
        <v>1442</v>
      </c>
      <c r="J11534" s="3" t="s">
        <v>4602</v>
      </c>
      <c r="K11534" s="3">
        <v>1</v>
      </c>
      <c r="L11534" s="3" t="s">
        <v>3</v>
      </c>
      <c r="M11534" s="3" t="s">
        <v>4608</v>
      </c>
      <c r="N11534" s="3" t="s">
        <v>264</v>
      </c>
      <c r="O11534" s="3">
        <v>475</v>
      </c>
      <c r="P11534" s="3">
        <v>1</v>
      </c>
      <c r="Q11534" s="10">
        <f t="shared" si="732"/>
        <v>475</v>
      </c>
    </row>
    <row r="11535" spans="2:17" ht="20.25" customHeight="1">
      <c r="B11535" s="10" t="str">
        <f t="shared" si="733"/>
        <v>لباس كار(بلوز و شلوار)756</v>
      </c>
      <c r="C11535" s="10" t="str">
        <f t="shared" si="734"/>
        <v>لباس كار(بلوز و شلوار)1404/10/05756</v>
      </c>
      <c r="D11535" s="10" t="str">
        <f>IFERROR(IF(تحویلی!$E$1="","",IF(NOSA!O11535=تحویلی!$E$1,تحویلی!$E$1&amp;COUNTIF(NOSA!$O$1:O11535,تحویلی!$E$1),"")),"")</f>
        <v/>
      </c>
      <c r="E11535" s="10" t="str">
        <f t="shared" si="735"/>
        <v>12540756</v>
      </c>
      <c r="F11535" s="10" t="str">
        <f>IFERROR(VLOOKUP(I11535,DATABASE!$N:$O,2,FALSE),"")</f>
        <v>لباس كار(بلوز و شلوار)</v>
      </c>
      <c r="G11535" s="3" t="s">
        <v>4443</v>
      </c>
      <c r="H11535" s="3">
        <v>12540</v>
      </c>
      <c r="I11535" s="3" t="s">
        <v>1724</v>
      </c>
      <c r="J11535" s="3" t="s">
        <v>4681</v>
      </c>
      <c r="K11535" s="3">
        <v>1</v>
      </c>
      <c r="L11535" s="3" t="s">
        <v>28</v>
      </c>
      <c r="M11535" s="3" t="s">
        <v>25</v>
      </c>
      <c r="N11535" s="3" t="s">
        <v>4744</v>
      </c>
      <c r="O11535" s="3">
        <v>756</v>
      </c>
      <c r="P11535" s="3">
        <v>1</v>
      </c>
      <c r="Q11535" s="10">
        <f t="shared" si="732"/>
        <v>756</v>
      </c>
    </row>
    <row r="11536" spans="2:17" ht="20.25" customHeight="1">
      <c r="B11536" s="10" t="str">
        <f t="shared" si="733"/>
        <v>كفش ايمني756</v>
      </c>
      <c r="C11536" s="10" t="str">
        <f t="shared" si="734"/>
        <v>كفش ايمني1404/10/05756</v>
      </c>
      <c r="D11536" s="10" t="str">
        <f>IFERROR(IF(تحویلی!$E$1="","",IF(NOSA!O11536=تحویلی!$E$1,تحویلی!$E$1&amp;COUNTIF(NOSA!$O$1:O11536,تحویلی!$E$1),"")),"")</f>
        <v/>
      </c>
      <c r="E11536" s="10" t="str">
        <f t="shared" si="735"/>
        <v>12540756</v>
      </c>
      <c r="F11536" s="10" t="str">
        <f>IFERROR(VLOOKUP(I11536,DATABASE!$N:$O,2,FALSE),"")</f>
        <v>كفش ايمني</v>
      </c>
      <c r="G11536" s="3" t="s">
        <v>4443</v>
      </c>
      <c r="H11536" s="3">
        <v>12540</v>
      </c>
      <c r="I11536" s="3" t="s">
        <v>1526</v>
      </c>
      <c r="J11536" s="3" t="s">
        <v>4659</v>
      </c>
      <c r="K11536" s="3">
        <v>1</v>
      </c>
      <c r="L11536" s="3" t="s">
        <v>3</v>
      </c>
      <c r="M11536" s="3" t="s">
        <v>25</v>
      </c>
      <c r="N11536" s="3" t="s">
        <v>4744</v>
      </c>
      <c r="O11536" s="3">
        <v>756</v>
      </c>
      <c r="P11536" s="3">
        <v>1</v>
      </c>
      <c r="Q11536" s="10">
        <f t="shared" si="732"/>
        <v>756</v>
      </c>
    </row>
    <row r="11537" spans="2:17" ht="20.25" customHeight="1">
      <c r="B11537" s="10" t="str">
        <f t="shared" si="733"/>
        <v>چكمه ايمني نسوز766</v>
      </c>
      <c r="C11537" s="10" t="str">
        <f t="shared" si="734"/>
        <v>چكمه ايمني نسوز1404/10/05766</v>
      </c>
      <c r="D11537" s="10" t="str">
        <f>IFERROR(IF(تحویلی!$E$1="","",IF(NOSA!O11537=تحویلی!$E$1,تحویلی!$E$1&amp;COUNTIF(NOSA!$O$1:O11537,تحویلی!$E$1),"")),"")</f>
        <v/>
      </c>
      <c r="E11537" s="10" t="str">
        <f t="shared" si="735"/>
        <v>12541766</v>
      </c>
      <c r="F11537" s="10" t="str">
        <f>IFERROR(VLOOKUP(I11537,DATABASE!$N:$O,2,FALSE),"")</f>
        <v>چكمه ايمني نسوز</v>
      </c>
      <c r="G11537" s="3" t="s">
        <v>4443</v>
      </c>
      <c r="H11537" s="3">
        <v>12541</v>
      </c>
      <c r="I11537" s="3" t="s">
        <v>1666</v>
      </c>
      <c r="J11537" s="3" t="s">
        <v>4670</v>
      </c>
      <c r="K11537" s="3">
        <v>1</v>
      </c>
      <c r="L11537" s="3" t="s">
        <v>3</v>
      </c>
      <c r="M11537" s="3" t="s">
        <v>4608</v>
      </c>
      <c r="N11537" s="3" t="s">
        <v>4804</v>
      </c>
      <c r="O11537" s="3">
        <v>766</v>
      </c>
      <c r="P11537" s="3">
        <v>1</v>
      </c>
      <c r="Q11537" s="10">
        <f t="shared" si="732"/>
        <v>766</v>
      </c>
    </row>
    <row r="11538" spans="2:17" ht="20.25" customHeight="1">
      <c r="B11538" s="10" t="str">
        <f t="shared" si="733"/>
        <v>دستكش ضد برش سبك723</v>
      </c>
      <c r="C11538" s="10" t="str">
        <f t="shared" si="734"/>
        <v>دستكش ضد برش سبك1404/10/05723</v>
      </c>
      <c r="D11538" s="10" t="str">
        <f>IFERROR(IF(تحویلی!$E$1="","",IF(NOSA!O11538=تحویلی!$E$1,تحویلی!$E$1&amp;COUNTIF(NOSA!$O$1:O11538,تحویلی!$E$1),"")),"")</f>
        <v/>
      </c>
      <c r="E11538" s="10" t="str">
        <f t="shared" si="735"/>
        <v>12542723</v>
      </c>
      <c r="F11538" s="10" t="str">
        <f>IFERROR(VLOOKUP(I11538,DATABASE!$N:$O,2,FALSE),"")</f>
        <v>دستكش ضد برش سبك</v>
      </c>
      <c r="G11538" s="3" t="s">
        <v>4443</v>
      </c>
      <c r="H11538" s="3">
        <v>12542</v>
      </c>
      <c r="I11538" s="3" t="s">
        <v>1442</v>
      </c>
      <c r="J11538" s="3" t="s">
        <v>4602</v>
      </c>
      <c r="K11538" s="3">
        <v>1</v>
      </c>
      <c r="L11538" s="3" t="s">
        <v>3</v>
      </c>
      <c r="M11538" s="3" t="s">
        <v>4623</v>
      </c>
      <c r="N11538" s="3" t="s">
        <v>5142</v>
      </c>
      <c r="O11538" s="3">
        <v>723</v>
      </c>
      <c r="P11538" s="3">
        <v>1</v>
      </c>
      <c r="Q11538" s="10">
        <f t="shared" si="732"/>
        <v>723</v>
      </c>
    </row>
    <row r="11539" spans="2:17" ht="20.25" customHeight="1">
      <c r="B11539" s="10" t="str">
        <f t="shared" si="733"/>
        <v>دستكش ضد برش سبك935</v>
      </c>
      <c r="C11539" s="10" t="str">
        <f t="shared" si="734"/>
        <v>دستكش ضد برش سبك1404/10/05935</v>
      </c>
      <c r="D11539" s="10" t="str">
        <f>IFERROR(IF(تحویلی!$E$1="","",IF(NOSA!O11539=تحویلی!$E$1,تحویلی!$E$1&amp;COUNTIF(NOSA!$O$1:O11539,تحویلی!$E$1),"")),"")</f>
        <v/>
      </c>
      <c r="E11539" s="10" t="str">
        <f t="shared" si="735"/>
        <v>12542935</v>
      </c>
      <c r="F11539" s="10" t="str">
        <f>IFERROR(VLOOKUP(I11539,DATABASE!$N:$O,2,FALSE),"")</f>
        <v>دستكش ضد برش سبك</v>
      </c>
      <c r="G11539" s="3" t="s">
        <v>4443</v>
      </c>
      <c r="H11539" s="3">
        <v>12542</v>
      </c>
      <c r="I11539" s="3" t="s">
        <v>1442</v>
      </c>
      <c r="J11539" s="3" t="s">
        <v>4602</v>
      </c>
      <c r="K11539" s="3">
        <v>1</v>
      </c>
      <c r="L11539" s="3" t="s">
        <v>3</v>
      </c>
      <c r="M11539" s="3" t="s">
        <v>4623</v>
      </c>
      <c r="N11539" s="3" t="s">
        <v>4684</v>
      </c>
      <c r="O11539" s="3">
        <v>935</v>
      </c>
      <c r="P11539" s="3">
        <v>1</v>
      </c>
      <c r="Q11539" s="10">
        <f t="shared" si="732"/>
        <v>935</v>
      </c>
    </row>
    <row r="11540" spans="2:17" ht="20.25" customHeight="1">
      <c r="B11540" s="10" t="str">
        <f t="shared" si="733"/>
        <v>ماسك N95) FFP2 )741</v>
      </c>
      <c r="C11540" s="10" t="str">
        <f t="shared" si="734"/>
        <v>ماسك N95) FFP2 )1404/10/05741</v>
      </c>
      <c r="D11540" s="10" t="str">
        <f>IFERROR(IF(تحویلی!$E$1="","",IF(NOSA!O11540=تحویلی!$E$1,تحویلی!$E$1&amp;COUNTIF(NOSA!$O$1:O11540,تحویلی!$E$1),"")),"")</f>
        <v/>
      </c>
      <c r="E11540" s="10" t="str">
        <f t="shared" si="735"/>
        <v>12543741</v>
      </c>
      <c r="F11540" s="10" t="str">
        <f>IFERROR(VLOOKUP(I11540,DATABASE!$N:$O,2,FALSE),"")</f>
        <v>ماسك N95) FFP2 )</v>
      </c>
      <c r="G11540" s="3" t="s">
        <v>4443</v>
      </c>
      <c r="H11540" s="3">
        <v>12543</v>
      </c>
      <c r="I11540" s="3" t="s">
        <v>1469</v>
      </c>
      <c r="J11540" s="3" t="s">
        <v>4614</v>
      </c>
      <c r="K11540" s="3">
        <v>80</v>
      </c>
      <c r="L11540" s="3" t="s">
        <v>8</v>
      </c>
      <c r="M11540" s="3" t="s">
        <v>63</v>
      </c>
      <c r="N11540" s="3" t="s">
        <v>3324</v>
      </c>
      <c r="O11540" s="3">
        <v>741</v>
      </c>
      <c r="P11540" s="3">
        <v>0</v>
      </c>
      <c r="Q11540" s="10">
        <f t="shared" si="732"/>
        <v>741</v>
      </c>
    </row>
    <row r="11541" spans="2:17" ht="20.25" customHeight="1">
      <c r="B11541" s="10" t="str">
        <f t="shared" si="733"/>
        <v>835</v>
      </c>
      <c r="C11541" s="10" t="str">
        <f t="shared" si="734"/>
        <v>1404/10/05835</v>
      </c>
      <c r="D11541" s="10" t="str">
        <f>IFERROR(IF(تحویلی!$E$1="","",IF(NOSA!O11541=تحویلی!$E$1,تحویلی!$E$1&amp;COUNTIF(NOSA!$O$1:O11541,تحویلی!$E$1),"")),"")</f>
        <v/>
      </c>
      <c r="E11541" s="10" t="str">
        <f t="shared" si="735"/>
        <v>12546835</v>
      </c>
      <c r="F11541" s="10" t="str">
        <f>IFERROR(VLOOKUP(I11541,DATABASE!$N:$O,2,FALSE),"")</f>
        <v/>
      </c>
      <c r="G11541" s="3" t="s">
        <v>4443</v>
      </c>
      <c r="H11541" s="3">
        <v>12546</v>
      </c>
      <c r="I11541" s="3" t="s">
        <v>3559</v>
      </c>
      <c r="J11541" s="3" t="s">
        <v>4625</v>
      </c>
      <c r="K11541" s="3">
        <v>1</v>
      </c>
      <c r="L11541" s="3" t="s">
        <v>8</v>
      </c>
      <c r="M11541" s="3" t="s">
        <v>4603</v>
      </c>
      <c r="N11541" s="3" t="s">
        <v>2659</v>
      </c>
      <c r="O11541" s="3">
        <v>835</v>
      </c>
      <c r="P11541" s="3">
        <v>1</v>
      </c>
      <c r="Q11541" s="10">
        <f t="shared" si="732"/>
        <v>835</v>
      </c>
    </row>
    <row r="11542" spans="2:17" ht="20.25" customHeight="1">
      <c r="B11542" s="10" t="str">
        <f t="shared" si="733"/>
        <v>دستكش ضد برش سبك144</v>
      </c>
      <c r="C11542" s="10" t="str">
        <f t="shared" si="734"/>
        <v>دستكش ضد برش سبك1404/10/05144</v>
      </c>
      <c r="D11542" s="10" t="str">
        <f>IFERROR(IF(تحویلی!$E$1="","",IF(NOSA!O11542=تحویلی!$E$1,تحویلی!$E$1&amp;COUNTIF(NOSA!$O$1:O11542,تحویلی!$E$1),"")),"")</f>
        <v/>
      </c>
      <c r="E11542" s="10" t="str">
        <f t="shared" si="735"/>
        <v>12547144</v>
      </c>
      <c r="F11542" s="10" t="str">
        <f>IFERROR(VLOOKUP(I11542,DATABASE!$N:$O,2,FALSE),"")</f>
        <v>دستكش ضد برش سبك</v>
      </c>
      <c r="G11542" s="3" t="s">
        <v>4443</v>
      </c>
      <c r="H11542" s="3">
        <v>12547</v>
      </c>
      <c r="I11542" s="3" t="s">
        <v>1442</v>
      </c>
      <c r="J11542" s="3" t="s">
        <v>4602</v>
      </c>
      <c r="K11542" s="3">
        <v>1</v>
      </c>
      <c r="L11542" s="3" t="s">
        <v>3</v>
      </c>
      <c r="M11542" s="3" t="s">
        <v>4603</v>
      </c>
      <c r="N11542" s="3" t="s">
        <v>5143</v>
      </c>
      <c r="O11542" s="3">
        <v>144</v>
      </c>
      <c r="P11542" s="3">
        <v>1</v>
      </c>
      <c r="Q11542" s="10">
        <f t="shared" si="732"/>
        <v>144</v>
      </c>
    </row>
    <row r="11543" spans="2:17" ht="20.25" customHeight="1">
      <c r="B11543" s="10" t="str">
        <f t="shared" si="733"/>
        <v>دستكش كف دوبل چرمي427</v>
      </c>
      <c r="C11543" s="10" t="str">
        <f t="shared" si="734"/>
        <v>دستكش كف دوبل چرمي1404/10/05427</v>
      </c>
      <c r="D11543" s="10" t="str">
        <f>IFERROR(IF(تحویلی!$E$1="","",IF(NOSA!O11543=تحویلی!$E$1,تحویلی!$E$1&amp;COUNTIF(NOSA!$O$1:O11543,تحویلی!$E$1),"")),"")</f>
        <v/>
      </c>
      <c r="E11543" s="10" t="str">
        <f t="shared" si="735"/>
        <v>12552427</v>
      </c>
      <c r="F11543" s="10" t="str">
        <f>IFERROR(VLOOKUP(I11543,DATABASE!$N:$O,2,FALSE),"")</f>
        <v>دستكش كف دوبل چرمي</v>
      </c>
      <c r="G11543" s="3" t="s">
        <v>4443</v>
      </c>
      <c r="H11543" s="3">
        <v>12552</v>
      </c>
      <c r="I11543" s="3" t="s">
        <v>1683</v>
      </c>
      <c r="J11543" s="3" t="s">
        <v>4636</v>
      </c>
      <c r="K11543" s="3">
        <v>1</v>
      </c>
      <c r="L11543" s="3" t="s">
        <v>3</v>
      </c>
      <c r="M11543" s="3" t="s">
        <v>4623</v>
      </c>
      <c r="N11543" s="3" t="s">
        <v>4702</v>
      </c>
      <c r="O11543" s="3">
        <v>427</v>
      </c>
      <c r="P11543" s="3">
        <v>1</v>
      </c>
      <c r="Q11543" s="10">
        <f t="shared" si="732"/>
        <v>427</v>
      </c>
    </row>
    <row r="11544" spans="2:17" ht="20.25" customHeight="1">
      <c r="B11544" s="10" t="str">
        <f t="shared" si="733"/>
        <v>دستكش ساق بلند نسوز938</v>
      </c>
      <c r="C11544" s="10" t="str">
        <f t="shared" si="734"/>
        <v>دستكش ساق بلند نسوز1404/10/06938</v>
      </c>
      <c r="D11544" s="10" t="str">
        <f>IFERROR(IF(تحویلی!$E$1="","",IF(NOSA!O11544=تحویلی!$E$1,تحویلی!$E$1&amp;COUNTIF(NOSA!$O$1:O11544,تحویلی!$E$1),"")),"")</f>
        <v/>
      </c>
      <c r="E11544" s="10" t="str">
        <f t="shared" si="735"/>
        <v>12564938</v>
      </c>
      <c r="F11544" s="10" t="str">
        <f>IFERROR(VLOOKUP(I11544,DATABASE!$N:$O,2,FALSE),"")</f>
        <v>دستكش ساق بلند نسوز</v>
      </c>
      <c r="G11544" s="3" t="s">
        <v>4444</v>
      </c>
      <c r="H11544" s="3">
        <v>12564</v>
      </c>
      <c r="I11544" s="3" t="s">
        <v>1461</v>
      </c>
      <c r="J11544" s="3" t="s">
        <v>4643</v>
      </c>
      <c r="K11544" s="3">
        <v>1</v>
      </c>
      <c r="L11544" s="3" t="s">
        <v>3</v>
      </c>
      <c r="M11544" s="3" t="s">
        <v>4603</v>
      </c>
      <c r="N11544" s="3" t="s">
        <v>4631</v>
      </c>
      <c r="O11544" s="3">
        <v>938</v>
      </c>
      <c r="P11544" s="3">
        <v>1</v>
      </c>
      <c r="Q11544" s="10">
        <f t="shared" si="732"/>
        <v>938</v>
      </c>
    </row>
    <row r="11545" spans="2:17" ht="20.25" customHeight="1">
      <c r="B11545" s="10" t="str">
        <f t="shared" si="733"/>
        <v>دستكش ضد برش سبك938</v>
      </c>
      <c r="C11545" s="10" t="str">
        <f t="shared" si="734"/>
        <v>دستكش ضد برش سبك1404/10/06938</v>
      </c>
      <c r="D11545" s="10" t="str">
        <f>IFERROR(IF(تحویلی!$E$1="","",IF(NOSA!O11545=تحویلی!$E$1,تحویلی!$E$1&amp;COUNTIF(NOSA!$O$1:O11545,تحویلی!$E$1),"")),"")</f>
        <v/>
      </c>
      <c r="E11545" s="10" t="str">
        <f t="shared" si="735"/>
        <v>12564938</v>
      </c>
      <c r="F11545" s="10" t="str">
        <f>IFERROR(VLOOKUP(I11545,DATABASE!$N:$O,2,FALSE),"")</f>
        <v>دستكش ضد برش سبك</v>
      </c>
      <c r="G11545" s="3" t="s">
        <v>4444</v>
      </c>
      <c r="H11545" s="3">
        <v>12564</v>
      </c>
      <c r="I11545" s="3" t="s">
        <v>1442</v>
      </c>
      <c r="J11545" s="3" t="s">
        <v>4602</v>
      </c>
      <c r="K11545" s="3">
        <v>1</v>
      </c>
      <c r="L11545" s="3" t="s">
        <v>3</v>
      </c>
      <c r="M11545" s="3" t="s">
        <v>4603</v>
      </c>
      <c r="N11545" s="3" t="s">
        <v>4631</v>
      </c>
      <c r="O11545" s="3">
        <v>938</v>
      </c>
      <c r="P11545" s="3">
        <v>1</v>
      </c>
      <c r="Q11545" s="10">
        <f t="shared" si="732"/>
        <v>938</v>
      </c>
    </row>
    <row r="11546" spans="2:17" ht="20.25" customHeight="1">
      <c r="B11546" s="10" t="str">
        <f t="shared" si="733"/>
        <v>دستكش ضد برش سبك866</v>
      </c>
      <c r="C11546" s="10" t="str">
        <f t="shared" si="734"/>
        <v>دستكش ضد برش سبك1404/10/06866</v>
      </c>
      <c r="D11546" s="10" t="str">
        <f>IFERROR(IF(تحویلی!$E$1="","",IF(NOSA!O11546=تحویلی!$E$1,تحویلی!$E$1&amp;COUNTIF(NOSA!$O$1:O11546,تحویلی!$E$1),"")),"")</f>
        <v/>
      </c>
      <c r="E11546" s="10" t="str">
        <f t="shared" si="735"/>
        <v>12584866</v>
      </c>
      <c r="F11546" s="10" t="str">
        <f>IFERROR(VLOOKUP(I11546,DATABASE!$N:$O,2,FALSE),"")</f>
        <v>دستكش ضد برش سبك</v>
      </c>
      <c r="G11546" s="3" t="s">
        <v>4444</v>
      </c>
      <c r="H11546" s="3">
        <v>12584</v>
      </c>
      <c r="I11546" s="3" t="s">
        <v>1442</v>
      </c>
      <c r="J11546" s="3" t="s">
        <v>4602</v>
      </c>
      <c r="K11546" s="3">
        <v>1</v>
      </c>
      <c r="L11546" s="3" t="s">
        <v>3</v>
      </c>
      <c r="M11546" s="3" t="s">
        <v>4603</v>
      </c>
      <c r="N11546" s="3" t="s">
        <v>4788</v>
      </c>
      <c r="O11546" s="3">
        <v>866</v>
      </c>
      <c r="P11546" s="3">
        <v>1</v>
      </c>
      <c r="Q11546" s="10">
        <f t="shared" si="732"/>
        <v>866</v>
      </c>
    </row>
    <row r="11547" spans="2:17" ht="20.25" customHeight="1">
      <c r="B11547" s="10" t="str">
        <f t="shared" si="733"/>
        <v>دستكش ضد برش سبك170</v>
      </c>
      <c r="C11547" s="10" t="str">
        <f t="shared" si="734"/>
        <v>دستكش ضد برش سبك1404/10/06170</v>
      </c>
      <c r="D11547" s="10" t="str">
        <f>IFERROR(IF(تحویلی!$E$1="","",IF(NOSA!O11547=تحویلی!$E$1,تحویلی!$E$1&amp;COUNTIF(NOSA!$O$1:O11547,تحویلی!$E$1),"")),"")</f>
        <v/>
      </c>
      <c r="E11547" s="10" t="str">
        <f t="shared" si="735"/>
        <v>12592170</v>
      </c>
      <c r="F11547" s="10" t="str">
        <f>IFERROR(VLOOKUP(I11547,DATABASE!$N:$O,2,FALSE),"")</f>
        <v>دستكش ضد برش سبك</v>
      </c>
      <c r="G11547" s="3" t="s">
        <v>4444</v>
      </c>
      <c r="H11547" s="3">
        <v>12592</v>
      </c>
      <c r="I11547" s="3" t="s">
        <v>1442</v>
      </c>
      <c r="J11547" s="3" t="s">
        <v>4602</v>
      </c>
      <c r="K11547" s="3">
        <v>1</v>
      </c>
      <c r="L11547" s="3" t="s">
        <v>3</v>
      </c>
      <c r="M11547" s="3" t="s">
        <v>4623</v>
      </c>
      <c r="N11547" s="3" t="s">
        <v>4624</v>
      </c>
      <c r="O11547" s="3">
        <v>170</v>
      </c>
      <c r="P11547" s="3">
        <v>1</v>
      </c>
      <c r="Q11547" s="10">
        <f t="shared" si="732"/>
        <v>170</v>
      </c>
    </row>
    <row r="11548" spans="2:17" ht="20.25" customHeight="1">
      <c r="B11548" s="10" t="str">
        <f t="shared" si="733"/>
        <v>لباس كار ديرسوز(بلوز و شلوار)599</v>
      </c>
      <c r="C11548" s="10" t="str">
        <f t="shared" si="734"/>
        <v>لباس كار ديرسوز(بلوز و شلوار)1404/10/06599</v>
      </c>
      <c r="D11548" s="10" t="str">
        <f>IFERROR(IF(تحویلی!$E$1="","",IF(NOSA!O11548=تحویلی!$E$1,تحویلی!$E$1&amp;COUNTIF(NOSA!$O$1:O11548,تحویلی!$E$1),"")),"")</f>
        <v/>
      </c>
      <c r="E11548" s="10" t="str">
        <f t="shared" si="735"/>
        <v>12600599</v>
      </c>
      <c r="F11548" s="10" t="str">
        <f>IFERROR(VLOOKUP(I11548,DATABASE!$N:$O,2,FALSE),"")</f>
        <v>لباس كار ديرسوز(بلوز و شلوار)</v>
      </c>
      <c r="G11548" s="3" t="s">
        <v>4444</v>
      </c>
      <c r="H11548" s="3">
        <v>12600</v>
      </c>
      <c r="I11548" s="3" t="s">
        <v>2314</v>
      </c>
      <c r="J11548" s="3" t="s">
        <v>5144</v>
      </c>
      <c r="K11548" s="3">
        <v>1</v>
      </c>
      <c r="L11548" s="3" t="s">
        <v>28</v>
      </c>
      <c r="M11548" s="3" t="s">
        <v>4603</v>
      </c>
      <c r="N11548" s="3" t="s">
        <v>131</v>
      </c>
      <c r="O11548" s="3">
        <v>599</v>
      </c>
      <c r="P11548" s="3">
        <v>1</v>
      </c>
      <c r="Q11548" s="10">
        <f t="shared" si="732"/>
        <v>599</v>
      </c>
    </row>
    <row r="11549" spans="2:17" ht="20.25" customHeight="1">
      <c r="B11549" s="10" t="str">
        <f t="shared" si="733"/>
        <v>دستكش ضد برش سبك582</v>
      </c>
      <c r="C11549" s="10" t="str">
        <f t="shared" si="734"/>
        <v>دستكش ضد برش سبك1404/10/07582</v>
      </c>
      <c r="D11549" s="10" t="str">
        <f>IFERROR(IF(تحویلی!$E$1="","",IF(NOSA!O11549=تحویلی!$E$1,تحویلی!$E$1&amp;COUNTIF(NOSA!$O$1:O11549,تحویلی!$E$1),"")),"")</f>
        <v/>
      </c>
      <c r="E11549" s="10" t="str">
        <f t="shared" si="735"/>
        <v>12609582</v>
      </c>
      <c r="F11549" s="10" t="str">
        <f>IFERROR(VLOOKUP(I11549,DATABASE!$N:$O,2,FALSE),"")</f>
        <v>دستكش ضد برش سبك</v>
      </c>
      <c r="G11549" s="3" t="s">
        <v>4445</v>
      </c>
      <c r="H11549" s="3">
        <v>12609</v>
      </c>
      <c r="I11549" s="3" t="s">
        <v>1442</v>
      </c>
      <c r="J11549" s="3" t="s">
        <v>4602</v>
      </c>
      <c r="K11549" s="3">
        <v>1</v>
      </c>
      <c r="L11549" s="3" t="s">
        <v>3</v>
      </c>
      <c r="M11549" s="3" t="s">
        <v>4603</v>
      </c>
      <c r="N11549" s="3" t="s">
        <v>1951</v>
      </c>
      <c r="O11549" s="3">
        <v>582</v>
      </c>
      <c r="P11549" s="3">
        <v>1</v>
      </c>
      <c r="Q11549" s="10">
        <f t="shared" si="732"/>
        <v>582</v>
      </c>
    </row>
    <row r="11550" spans="2:17" ht="20.25" customHeight="1">
      <c r="B11550" s="10" t="str">
        <f t="shared" si="733"/>
        <v>دستكش ضد برش سبك717</v>
      </c>
      <c r="C11550" s="10" t="str">
        <f t="shared" si="734"/>
        <v>دستكش ضد برش سبك1404/10/07717</v>
      </c>
      <c r="D11550" s="10" t="str">
        <f>IFERROR(IF(تحویلی!$E$1="","",IF(NOSA!O11550=تحویلی!$E$1,تحویلی!$E$1&amp;COUNTIF(NOSA!$O$1:O11550,تحویلی!$E$1),"")),"")</f>
        <v/>
      </c>
      <c r="E11550" s="10" t="str">
        <f t="shared" si="735"/>
        <v>12609717</v>
      </c>
      <c r="F11550" s="10" t="str">
        <f>IFERROR(VLOOKUP(I11550,DATABASE!$N:$O,2,FALSE),"")</f>
        <v>دستكش ضد برش سبك</v>
      </c>
      <c r="G11550" s="3" t="s">
        <v>4445</v>
      </c>
      <c r="H11550" s="3">
        <v>12609</v>
      </c>
      <c r="I11550" s="3" t="s">
        <v>1442</v>
      </c>
      <c r="J11550" s="3" t="s">
        <v>4602</v>
      </c>
      <c r="K11550" s="3">
        <v>1</v>
      </c>
      <c r="L11550" s="3" t="s">
        <v>3</v>
      </c>
      <c r="M11550" s="3" t="s">
        <v>4603</v>
      </c>
      <c r="N11550" s="3" t="s">
        <v>4685</v>
      </c>
      <c r="O11550" s="3">
        <v>717</v>
      </c>
      <c r="P11550" s="3">
        <v>1</v>
      </c>
      <c r="Q11550" s="10">
        <f t="shared" si="732"/>
        <v>717</v>
      </c>
    </row>
    <row r="11551" spans="2:17" ht="20.25" customHeight="1">
      <c r="B11551" s="10" t="str">
        <f t="shared" si="733"/>
        <v>دستكش ضد برش سبك848</v>
      </c>
      <c r="C11551" s="10" t="str">
        <f t="shared" si="734"/>
        <v>دستكش ضد برش سبك1404/10/07848</v>
      </c>
      <c r="D11551" s="10" t="str">
        <f>IFERROR(IF(تحویلی!$E$1="","",IF(NOSA!O11551=تحویلی!$E$1,تحویلی!$E$1&amp;COUNTIF(NOSA!$O$1:O11551,تحویلی!$E$1),"")),"")</f>
        <v/>
      </c>
      <c r="E11551" s="10" t="str">
        <f t="shared" si="735"/>
        <v>12609848</v>
      </c>
      <c r="F11551" s="10" t="str">
        <f>IFERROR(VLOOKUP(I11551,DATABASE!$N:$O,2,FALSE),"")</f>
        <v>دستكش ضد برش سبك</v>
      </c>
      <c r="G11551" s="3" t="s">
        <v>4445</v>
      </c>
      <c r="H11551" s="3">
        <v>12609</v>
      </c>
      <c r="I11551" s="3" t="s">
        <v>1442</v>
      </c>
      <c r="J11551" s="3" t="s">
        <v>4602</v>
      </c>
      <c r="K11551" s="3">
        <v>1</v>
      </c>
      <c r="L11551" s="3" t="s">
        <v>3</v>
      </c>
      <c r="M11551" s="3" t="s">
        <v>4603</v>
      </c>
      <c r="N11551" s="3" t="s">
        <v>4626</v>
      </c>
      <c r="O11551" s="3">
        <v>848</v>
      </c>
      <c r="P11551" s="3">
        <v>1</v>
      </c>
      <c r="Q11551" s="10">
        <f t="shared" si="732"/>
        <v>848</v>
      </c>
    </row>
    <row r="11552" spans="2:17" ht="20.25" customHeight="1">
      <c r="B11552" s="10" t="str">
        <f t="shared" si="733"/>
        <v>دستكش ضد برش سبك866</v>
      </c>
      <c r="C11552" s="10" t="str">
        <f t="shared" si="734"/>
        <v>دستكش ضد برش سبك1404/10/07866</v>
      </c>
      <c r="D11552" s="10" t="str">
        <f>IFERROR(IF(تحویلی!$E$1="","",IF(NOSA!O11552=تحویلی!$E$1,تحویلی!$E$1&amp;COUNTIF(NOSA!$O$1:O11552,تحویلی!$E$1),"")),"")</f>
        <v/>
      </c>
      <c r="E11552" s="10" t="str">
        <f t="shared" si="735"/>
        <v>12609866</v>
      </c>
      <c r="F11552" s="10" t="str">
        <f>IFERROR(VLOOKUP(I11552,DATABASE!$N:$O,2,FALSE),"")</f>
        <v>دستكش ضد برش سبك</v>
      </c>
      <c r="G11552" s="3" t="s">
        <v>4445</v>
      </c>
      <c r="H11552" s="3">
        <v>12609</v>
      </c>
      <c r="I11552" s="3" t="s">
        <v>1442</v>
      </c>
      <c r="J11552" s="3" t="s">
        <v>4602</v>
      </c>
      <c r="K11552" s="3">
        <v>1</v>
      </c>
      <c r="L11552" s="3" t="s">
        <v>3</v>
      </c>
      <c r="M11552" s="3" t="s">
        <v>4603</v>
      </c>
      <c r="N11552" s="3" t="s">
        <v>3238</v>
      </c>
      <c r="O11552" s="3">
        <v>866</v>
      </c>
      <c r="P11552" s="3">
        <v>1</v>
      </c>
      <c r="Q11552" s="10">
        <f t="shared" si="732"/>
        <v>866</v>
      </c>
    </row>
    <row r="11553" spans="2:17" ht="20.25" customHeight="1">
      <c r="B11553" s="10" t="str">
        <f t="shared" si="733"/>
        <v>دستكش ضد برش سبك938</v>
      </c>
      <c r="C11553" s="10" t="str">
        <f t="shared" si="734"/>
        <v>دستكش ضد برش سبك1404/10/07938</v>
      </c>
      <c r="D11553" s="10" t="str">
        <f>IFERROR(IF(تحویلی!$E$1="","",IF(NOSA!O11553=تحویلی!$E$1,تحویلی!$E$1&amp;COUNTIF(NOSA!$O$1:O11553,تحویلی!$E$1),"")),"")</f>
        <v/>
      </c>
      <c r="E11553" s="10" t="str">
        <f t="shared" si="735"/>
        <v>12609938</v>
      </c>
      <c r="F11553" s="10" t="str">
        <f>IFERROR(VLOOKUP(I11553,DATABASE!$N:$O,2,FALSE),"")</f>
        <v>دستكش ضد برش سبك</v>
      </c>
      <c r="G11553" s="3" t="s">
        <v>4445</v>
      </c>
      <c r="H11553" s="3">
        <v>12609</v>
      </c>
      <c r="I11553" s="3" t="s">
        <v>1442</v>
      </c>
      <c r="J11553" s="3" t="s">
        <v>4602</v>
      </c>
      <c r="K11553" s="3">
        <v>1</v>
      </c>
      <c r="L11553" s="3" t="s">
        <v>3</v>
      </c>
      <c r="M11553" s="3" t="s">
        <v>4603</v>
      </c>
      <c r="N11553" s="3" t="s">
        <v>3983</v>
      </c>
      <c r="O11553" s="3">
        <v>938</v>
      </c>
      <c r="P11553" s="3">
        <v>1</v>
      </c>
      <c r="Q11553" s="10">
        <f t="shared" si="732"/>
        <v>938</v>
      </c>
    </row>
    <row r="11554" spans="2:17" ht="20.25" customHeight="1">
      <c r="B11554" s="10" t="str">
        <f t="shared" si="733"/>
        <v>دستكش كف مواد سبك155</v>
      </c>
      <c r="C11554" s="10" t="str">
        <f t="shared" si="734"/>
        <v>دستكش كف مواد سبك1404/10/07155</v>
      </c>
      <c r="D11554" s="10" t="str">
        <f>IFERROR(IF(تحویلی!$E$1="","",IF(NOSA!O11554=تحویلی!$E$1,تحویلی!$E$1&amp;COUNTIF(NOSA!$O$1:O11554,تحویلی!$E$1),"")),"")</f>
        <v/>
      </c>
      <c r="E11554" s="10" t="str">
        <f t="shared" si="735"/>
        <v>12618155</v>
      </c>
      <c r="F11554" s="10" t="str">
        <f>IFERROR(VLOOKUP(I11554,DATABASE!$N:$O,2,FALSE),"")</f>
        <v>دستكش كف مواد سبك</v>
      </c>
      <c r="G11554" s="3" t="s">
        <v>4445</v>
      </c>
      <c r="H11554" s="3">
        <v>12618</v>
      </c>
      <c r="I11554" s="3" t="s">
        <v>1456</v>
      </c>
      <c r="J11554" s="3" t="s">
        <v>4605</v>
      </c>
      <c r="K11554" s="3">
        <v>1</v>
      </c>
      <c r="L11554" s="3" t="s">
        <v>3</v>
      </c>
      <c r="M11554" s="3" t="s">
        <v>4608</v>
      </c>
      <c r="N11554" s="3" t="s">
        <v>4815</v>
      </c>
      <c r="O11554" s="3">
        <v>155</v>
      </c>
      <c r="P11554" s="3">
        <v>1</v>
      </c>
      <c r="Q11554" s="10">
        <f t="shared" si="732"/>
        <v>155</v>
      </c>
    </row>
    <row r="11555" spans="2:17" ht="20.25" customHeight="1">
      <c r="B11555" s="10" t="str">
        <f t="shared" si="733"/>
        <v>دستكش كف مواد سبك845</v>
      </c>
      <c r="C11555" s="10" t="str">
        <f t="shared" si="734"/>
        <v>دستكش كف مواد سبك1404/10/07845</v>
      </c>
      <c r="D11555" s="10" t="str">
        <f>IFERROR(IF(تحویلی!$E$1="","",IF(NOSA!O11555=تحویلی!$E$1,تحویلی!$E$1&amp;COUNTIF(NOSA!$O$1:O11555,تحویلی!$E$1),"")),"")</f>
        <v/>
      </c>
      <c r="E11555" s="10" t="str">
        <f t="shared" si="735"/>
        <v>12619845</v>
      </c>
      <c r="F11555" s="10" t="str">
        <f>IFERROR(VLOOKUP(I11555,DATABASE!$N:$O,2,FALSE),"")</f>
        <v>دستكش كف مواد سبك</v>
      </c>
      <c r="G11555" s="3" t="s">
        <v>4445</v>
      </c>
      <c r="H11555" s="3">
        <v>12619</v>
      </c>
      <c r="I11555" s="3" t="s">
        <v>1456</v>
      </c>
      <c r="J11555" s="3" t="s">
        <v>4605</v>
      </c>
      <c r="K11555" s="3">
        <v>1</v>
      </c>
      <c r="L11555" s="3" t="s">
        <v>3</v>
      </c>
      <c r="M11555" s="3" t="s">
        <v>4603</v>
      </c>
      <c r="N11555" s="3" t="s">
        <v>2715</v>
      </c>
      <c r="O11555" s="3">
        <v>845</v>
      </c>
      <c r="P11555" s="3">
        <v>1</v>
      </c>
      <c r="Q11555" s="10">
        <f t="shared" si="732"/>
        <v>845</v>
      </c>
    </row>
    <row r="11556" spans="2:17" ht="20.25" customHeight="1">
      <c r="B11556" s="10" t="str">
        <f t="shared" si="733"/>
        <v>لباس زير زمستاني- بلوز و شلوار859</v>
      </c>
      <c r="C11556" s="10" t="str">
        <f t="shared" si="734"/>
        <v>لباس زير زمستاني- بلوز و شلوار1404/10/07859</v>
      </c>
      <c r="D11556" s="10" t="str">
        <f>IFERROR(IF(تحویلی!$E$1="","",IF(NOSA!O11556=تحویلی!$E$1,تحویلی!$E$1&amp;COUNTIF(NOSA!$O$1:O11556,تحویلی!$E$1),"")),"")</f>
        <v/>
      </c>
      <c r="E11556" s="10" t="str">
        <f t="shared" si="735"/>
        <v>12623859</v>
      </c>
      <c r="F11556" s="10" t="str">
        <f>IFERROR(VLOOKUP(I11556,DATABASE!$N:$O,2,FALSE),"")</f>
        <v>لباس زير زمستاني- بلوز و شلوار</v>
      </c>
      <c r="G11556" s="3" t="s">
        <v>4445</v>
      </c>
      <c r="H11556" s="3">
        <v>12623</v>
      </c>
      <c r="I11556" s="3" t="s">
        <v>2361</v>
      </c>
      <c r="J11556" s="3" t="s">
        <v>5002</v>
      </c>
      <c r="K11556" s="3">
        <v>1</v>
      </c>
      <c r="L11556" s="3" t="s">
        <v>28</v>
      </c>
      <c r="M11556" s="3" t="s">
        <v>102</v>
      </c>
      <c r="N11556" s="3" t="s">
        <v>743</v>
      </c>
      <c r="O11556" s="3">
        <v>859</v>
      </c>
      <c r="P11556" s="3">
        <v>0</v>
      </c>
      <c r="Q11556" s="10">
        <f t="shared" ref="Q11556:Q11619" si="736">VALUE(O11556)</f>
        <v>859</v>
      </c>
    </row>
    <row r="11557" spans="2:17" ht="20.25" customHeight="1">
      <c r="B11557" s="10" t="str">
        <f t="shared" si="733"/>
        <v>دستكش ضد برش سبك567</v>
      </c>
      <c r="C11557" s="10" t="str">
        <f t="shared" si="734"/>
        <v>دستكش ضد برش سبك1404/10/07567</v>
      </c>
      <c r="D11557" s="10" t="str">
        <f>IFERROR(IF(تحویلی!$E$1="","",IF(NOSA!O11557=تحویلی!$E$1,تحویلی!$E$1&amp;COUNTIF(NOSA!$O$1:O11557,تحویلی!$E$1),"")),"")</f>
        <v/>
      </c>
      <c r="E11557" s="10" t="str">
        <f t="shared" si="735"/>
        <v>12627567</v>
      </c>
      <c r="F11557" s="10" t="str">
        <f>IFERROR(VLOOKUP(I11557,DATABASE!$N:$O,2,FALSE),"")</f>
        <v>دستكش ضد برش سبك</v>
      </c>
      <c r="G11557" s="3" t="s">
        <v>4445</v>
      </c>
      <c r="H11557" s="3">
        <v>12627</v>
      </c>
      <c r="I11557" s="3" t="s">
        <v>1442</v>
      </c>
      <c r="J11557" s="3" t="s">
        <v>4602</v>
      </c>
      <c r="K11557" s="3">
        <v>1</v>
      </c>
      <c r="L11557" s="3" t="s">
        <v>3</v>
      </c>
      <c r="M11557" s="3" t="s">
        <v>19</v>
      </c>
      <c r="N11557" s="3" t="s">
        <v>1947</v>
      </c>
      <c r="O11557" s="3">
        <v>567</v>
      </c>
      <c r="P11557" s="3">
        <v>0</v>
      </c>
      <c r="Q11557" s="10">
        <f t="shared" si="736"/>
        <v>567</v>
      </c>
    </row>
    <row r="11558" spans="2:17" ht="20.25" customHeight="1">
      <c r="B11558" s="10" t="str">
        <f t="shared" si="733"/>
        <v>لباس زير زمستاني- بلوز و شلوار567</v>
      </c>
      <c r="C11558" s="10" t="str">
        <f t="shared" si="734"/>
        <v>لباس زير زمستاني- بلوز و شلوار1404/10/07567</v>
      </c>
      <c r="D11558" s="10" t="str">
        <f>IFERROR(IF(تحویلی!$E$1="","",IF(NOSA!O11558=تحویلی!$E$1,تحویلی!$E$1&amp;COUNTIF(NOSA!$O$1:O11558,تحویلی!$E$1),"")),"")</f>
        <v/>
      </c>
      <c r="E11558" s="10" t="str">
        <f t="shared" si="735"/>
        <v>12627567</v>
      </c>
      <c r="F11558" s="10" t="str">
        <f>IFERROR(VLOOKUP(I11558,DATABASE!$N:$O,2,FALSE),"")</f>
        <v>لباس زير زمستاني- بلوز و شلوار</v>
      </c>
      <c r="G11558" s="3" t="s">
        <v>4445</v>
      </c>
      <c r="H11558" s="3">
        <v>12627</v>
      </c>
      <c r="I11558" s="3" t="s">
        <v>2361</v>
      </c>
      <c r="J11558" s="3" t="s">
        <v>5002</v>
      </c>
      <c r="K11558" s="3">
        <v>1</v>
      </c>
      <c r="L11558" s="3" t="s">
        <v>28</v>
      </c>
      <c r="M11558" s="3" t="s">
        <v>19</v>
      </c>
      <c r="N11558" s="3" t="s">
        <v>1947</v>
      </c>
      <c r="O11558" s="3">
        <v>567</v>
      </c>
      <c r="P11558" s="3">
        <v>0</v>
      </c>
      <c r="Q11558" s="10">
        <f t="shared" si="736"/>
        <v>567</v>
      </c>
    </row>
    <row r="11559" spans="2:17" ht="20.25" customHeight="1">
      <c r="B11559" s="10" t="str">
        <f t="shared" si="733"/>
        <v>دستكش ضد برش سبك460</v>
      </c>
      <c r="C11559" s="10" t="str">
        <f t="shared" si="734"/>
        <v>دستكش ضد برش سبك1404/10/07460</v>
      </c>
      <c r="D11559" s="10" t="str">
        <f>IFERROR(IF(تحویلی!$E$1="","",IF(NOSA!O11559=تحویلی!$E$1,تحویلی!$E$1&amp;COUNTIF(NOSA!$O$1:O11559,تحویلی!$E$1),"")),"")</f>
        <v/>
      </c>
      <c r="E11559" s="10" t="str">
        <f t="shared" si="735"/>
        <v>12629460</v>
      </c>
      <c r="F11559" s="10" t="str">
        <f>IFERROR(VLOOKUP(I11559,DATABASE!$N:$O,2,FALSE),"")</f>
        <v>دستكش ضد برش سبك</v>
      </c>
      <c r="G11559" s="3" t="s">
        <v>4445</v>
      </c>
      <c r="H11559" s="3">
        <v>12629</v>
      </c>
      <c r="I11559" s="3" t="s">
        <v>1442</v>
      </c>
      <c r="J11559" s="3" t="s">
        <v>4602</v>
      </c>
      <c r="K11559" s="3">
        <v>1</v>
      </c>
      <c r="L11559" s="3" t="s">
        <v>3</v>
      </c>
      <c r="M11559" s="3" t="s">
        <v>4603</v>
      </c>
      <c r="N11559" s="3" t="s">
        <v>1302</v>
      </c>
      <c r="O11559" s="3">
        <v>460</v>
      </c>
      <c r="P11559" s="3">
        <v>1</v>
      </c>
      <c r="Q11559" s="10">
        <f t="shared" si="736"/>
        <v>460</v>
      </c>
    </row>
    <row r="11560" spans="2:17" ht="20.25" customHeight="1">
      <c r="B11560" s="10" t="str">
        <f t="shared" si="733"/>
        <v>دستكش كف مواد سبك8</v>
      </c>
      <c r="C11560" s="10" t="str">
        <f t="shared" si="734"/>
        <v>دستكش كف مواد سبك1404/10/078</v>
      </c>
      <c r="D11560" s="10" t="str">
        <f>IFERROR(IF(تحویلی!$E$1="","",IF(NOSA!O11560=تحویلی!$E$1,تحویلی!$E$1&amp;COUNTIF(NOSA!$O$1:O11560,تحویلی!$E$1),"")),"")</f>
        <v/>
      </c>
      <c r="E11560" s="10" t="str">
        <f t="shared" si="735"/>
        <v>126318</v>
      </c>
      <c r="F11560" s="10" t="str">
        <f>IFERROR(VLOOKUP(I11560,DATABASE!$N:$O,2,FALSE),"")</f>
        <v>دستكش كف مواد سبك</v>
      </c>
      <c r="G11560" s="3" t="s">
        <v>4445</v>
      </c>
      <c r="H11560" s="3">
        <v>12631</v>
      </c>
      <c r="I11560" s="3" t="s">
        <v>1456</v>
      </c>
      <c r="J11560" s="3" t="s">
        <v>4605</v>
      </c>
      <c r="K11560" s="3">
        <v>1</v>
      </c>
      <c r="L11560" s="3" t="s">
        <v>3</v>
      </c>
      <c r="M11560" s="3" t="s">
        <v>4603</v>
      </c>
      <c r="N11560" s="3" t="s">
        <v>144</v>
      </c>
      <c r="O11560" s="3">
        <v>8</v>
      </c>
      <c r="P11560" s="3">
        <v>1</v>
      </c>
      <c r="Q11560" s="10">
        <f t="shared" si="736"/>
        <v>8</v>
      </c>
    </row>
    <row r="11561" spans="2:17" ht="20.25" customHeight="1">
      <c r="B11561" s="10" t="str">
        <f t="shared" ref="B11561:B11624" si="737">F11561&amp;Q11561</f>
        <v>دستكش ضد برش سبك478</v>
      </c>
      <c r="C11561" s="10" t="str">
        <f t="shared" ref="C11561:C11624" si="738">F11561&amp;G11561&amp;O11561</f>
        <v>دستكش ضد برش سبك1404/10/07478</v>
      </c>
      <c r="D11561" s="10" t="str">
        <f>IFERROR(IF(تحویلی!$E$1="","",IF(NOSA!O11561=تحویلی!$E$1,تحویلی!$E$1&amp;COUNTIF(NOSA!$O$1:O11561,تحویلی!$E$1),"")),"")</f>
        <v/>
      </c>
      <c r="E11561" s="10" t="str">
        <f t="shared" ref="E11561:E11624" si="739">H11561&amp;O11561</f>
        <v>12635478</v>
      </c>
      <c r="F11561" s="10" t="str">
        <f>IFERROR(VLOOKUP(I11561,DATABASE!$N:$O,2,FALSE),"")</f>
        <v>دستكش ضد برش سبك</v>
      </c>
      <c r="G11561" s="3" t="s">
        <v>4445</v>
      </c>
      <c r="H11561" s="3">
        <v>12635</v>
      </c>
      <c r="I11561" s="3" t="s">
        <v>1442</v>
      </c>
      <c r="J11561" s="3" t="s">
        <v>4602</v>
      </c>
      <c r="K11561" s="3">
        <v>1</v>
      </c>
      <c r="L11561" s="3" t="s">
        <v>3</v>
      </c>
      <c r="M11561" s="3" t="s">
        <v>25</v>
      </c>
      <c r="N11561" s="3" t="s">
        <v>1936</v>
      </c>
      <c r="O11561" s="3">
        <v>478</v>
      </c>
      <c r="P11561" s="3">
        <v>1</v>
      </c>
      <c r="Q11561" s="10">
        <f t="shared" si="736"/>
        <v>478</v>
      </c>
    </row>
    <row r="11562" spans="2:17" ht="20.25" customHeight="1">
      <c r="B11562" s="10" t="str">
        <f t="shared" si="737"/>
        <v>دستكش ضد برش سبك879</v>
      </c>
      <c r="C11562" s="10" t="str">
        <f t="shared" si="738"/>
        <v>دستكش ضد برش سبك1404/10/07879</v>
      </c>
      <c r="D11562" s="10" t="str">
        <f>IFERROR(IF(تحویلی!$E$1="","",IF(NOSA!O11562=تحویلی!$E$1,تحویلی!$E$1&amp;COUNTIF(NOSA!$O$1:O11562,تحویلی!$E$1),"")),"")</f>
        <v/>
      </c>
      <c r="E11562" s="10" t="str">
        <f t="shared" si="739"/>
        <v>12637879</v>
      </c>
      <c r="F11562" s="10" t="str">
        <f>IFERROR(VLOOKUP(I11562,DATABASE!$N:$O,2,FALSE),"")</f>
        <v>دستكش ضد برش سبك</v>
      </c>
      <c r="G11562" s="3" t="s">
        <v>4445</v>
      </c>
      <c r="H11562" s="3">
        <v>12637</v>
      </c>
      <c r="I11562" s="3" t="s">
        <v>1442</v>
      </c>
      <c r="J11562" s="3" t="s">
        <v>4602</v>
      </c>
      <c r="K11562" s="3">
        <v>1</v>
      </c>
      <c r="L11562" s="3" t="s">
        <v>3</v>
      </c>
      <c r="M11562" s="3" t="s">
        <v>4603</v>
      </c>
      <c r="N11562" s="3" t="s">
        <v>4635</v>
      </c>
      <c r="O11562" s="3">
        <v>879</v>
      </c>
      <c r="P11562" s="3">
        <v>1</v>
      </c>
      <c r="Q11562" s="10">
        <f t="shared" si="736"/>
        <v>879</v>
      </c>
    </row>
    <row r="11563" spans="2:17" ht="20.25" customHeight="1">
      <c r="B11563" s="10" t="str">
        <f t="shared" si="737"/>
        <v>دستكش ضد برش سبك933</v>
      </c>
      <c r="C11563" s="10" t="str">
        <f t="shared" si="738"/>
        <v>دستكش ضد برش سبك1404/10/07933</v>
      </c>
      <c r="D11563" s="10" t="str">
        <f>IFERROR(IF(تحویلی!$E$1="","",IF(NOSA!O11563=تحویلی!$E$1,تحویلی!$E$1&amp;COUNTIF(NOSA!$O$1:O11563,تحویلی!$E$1),"")),"")</f>
        <v/>
      </c>
      <c r="E11563" s="10" t="str">
        <f t="shared" si="739"/>
        <v>12639933</v>
      </c>
      <c r="F11563" s="10" t="str">
        <f>IFERROR(VLOOKUP(I11563,DATABASE!$N:$O,2,FALSE),"")</f>
        <v>دستكش ضد برش سبك</v>
      </c>
      <c r="G11563" s="3" t="s">
        <v>4445</v>
      </c>
      <c r="H11563" s="3">
        <v>12639</v>
      </c>
      <c r="I11563" s="3" t="s">
        <v>1442</v>
      </c>
      <c r="J11563" s="3" t="s">
        <v>4602</v>
      </c>
      <c r="K11563" s="3">
        <v>1</v>
      </c>
      <c r="L11563" s="3" t="s">
        <v>3</v>
      </c>
      <c r="M11563" s="3" t="s">
        <v>4603</v>
      </c>
      <c r="N11563" s="3" t="s">
        <v>3535</v>
      </c>
      <c r="O11563" s="3">
        <v>933</v>
      </c>
      <c r="P11563" s="3">
        <v>1</v>
      </c>
      <c r="Q11563" s="10">
        <f t="shared" si="736"/>
        <v>933</v>
      </c>
    </row>
    <row r="11564" spans="2:17" ht="20.25" customHeight="1">
      <c r="B11564" s="10" t="str">
        <f t="shared" si="737"/>
        <v>لباس زير زمستاني- بلوز و شلوار820</v>
      </c>
      <c r="C11564" s="10" t="str">
        <f t="shared" si="738"/>
        <v>لباس زير زمستاني- بلوز و شلوار1404/10/07820</v>
      </c>
      <c r="D11564" s="10" t="str">
        <f>IFERROR(IF(تحویلی!$E$1="","",IF(NOSA!O11564=تحویلی!$E$1,تحویلی!$E$1&amp;COUNTIF(NOSA!$O$1:O11564,تحویلی!$E$1),"")),"")</f>
        <v/>
      </c>
      <c r="E11564" s="10" t="str">
        <f t="shared" si="739"/>
        <v>12649820</v>
      </c>
      <c r="F11564" s="10" t="str">
        <f>IFERROR(VLOOKUP(I11564,DATABASE!$N:$O,2,FALSE),"")</f>
        <v>لباس زير زمستاني- بلوز و شلوار</v>
      </c>
      <c r="G11564" s="3" t="s">
        <v>4445</v>
      </c>
      <c r="H11564" s="3">
        <v>12649</v>
      </c>
      <c r="I11564" s="3" t="s">
        <v>2361</v>
      </c>
      <c r="J11564" s="3" t="s">
        <v>5002</v>
      </c>
      <c r="K11564" s="3">
        <v>1</v>
      </c>
      <c r="L11564" s="3" t="s">
        <v>28</v>
      </c>
      <c r="M11564" s="3" t="s">
        <v>40</v>
      </c>
      <c r="N11564" s="3" t="s">
        <v>1738</v>
      </c>
      <c r="O11564" s="3">
        <v>820</v>
      </c>
      <c r="P11564" s="3">
        <v>0</v>
      </c>
      <c r="Q11564" s="10">
        <f t="shared" si="736"/>
        <v>820</v>
      </c>
    </row>
    <row r="11565" spans="2:17" ht="20.25" customHeight="1">
      <c r="B11565" s="10" t="str">
        <f t="shared" si="737"/>
        <v>لباس زير زمستاني- بلوز و شلوار702</v>
      </c>
      <c r="C11565" s="10" t="str">
        <f t="shared" si="738"/>
        <v>لباس زير زمستاني- بلوز و شلوار1404/10/07702</v>
      </c>
      <c r="D11565" s="10" t="str">
        <f>IFERROR(IF(تحویلی!$E$1="","",IF(NOSA!O11565=تحویلی!$E$1,تحویلی!$E$1&amp;COUNTIF(NOSA!$O$1:O11565,تحویلی!$E$1),"")),"")</f>
        <v/>
      </c>
      <c r="E11565" s="10" t="str">
        <f t="shared" si="739"/>
        <v>12649702</v>
      </c>
      <c r="F11565" s="10" t="str">
        <f>IFERROR(VLOOKUP(I11565,DATABASE!$N:$O,2,FALSE),"")</f>
        <v>لباس زير زمستاني- بلوز و شلوار</v>
      </c>
      <c r="G11565" s="3" t="s">
        <v>4445</v>
      </c>
      <c r="H11565" s="3">
        <v>12649</v>
      </c>
      <c r="I11565" s="3" t="s">
        <v>2361</v>
      </c>
      <c r="J11565" s="3" t="s">
        <v>5002</v>
      </c>
      <c r="K11565" s="3">
        <v>1</v>
      </c>
      <c r="L11565" s="3" t="s">
        <v>28</v>
      </c>
      <c r="M11565" s="3" t="s">
        <v>40</v>
      </c>
      <c r="N11565" s="3" t="s">
        <v>4816</v>
      </c>
      <c r="O11565" s="3">
        <v>702</v>
      </c>
      <c r="P11565" s="3">
        <v>0</v>
      </c>
      <c r="Q11565" s="10">
        <f t="shared" si="736"/>
        <v>702</v>
      </c>
    </row>
    <row r="11566" spans="2:17" ht="20.25" customHeight="1">
      <c r="B11566" s="10" t="str">
        <f t="shared" si="737"/>
        <v>لباس زير زمستاني- بلوز و شلوار709</v>
      </c>
      <c r="C11566" s="10" t="str">
        <f t="shared" si="738"/>
        <v>لباس زير زمستاني- بلوز و شلوار1404/10/07709</v>
      </c>
      <c r="D11566" s="10" t="str">
        <f>IFERROR(IF(تحویلی!$E$1="","",IF(NOSA!O11566=تحویلی!$E$1,تحویلی!$E$1&amp;COUNTIF(NOSA!$O$1:O11566,تحویلی!$E$1),"")),"")</f>
        <v/>
      </c>
      <c r="E11566" s="10" t="str">
        <f t="shared" si="739"/>
        <v>12649709</v>
      </c>
      <c r="F11566" s="10" t="str">
        <f>IFERROR(VLOOKUP(I11566,DATABASE!$N:$O,2,FALSE),"")</f>
        <v>لباس زير زمستاني- بلوز و شلوار</v>
      </c>
      <c r="G11566" s="3" t="s">
        <v>4445</v>
      </c>
      <c r="H11566" s="3">
        <v>12649</v>
      </c>
      <c r="I11566" s="3" t="s">
        <v>2361</v>
      </c>
      <c r="J11566" s="3" t="s">
        <v>5002</v>
      </c>
      <c r="K11566" s="3">
        <v>1</v>
      </c>
      <c r="L11566" s="3" t="s">
        <v>28</v>
      </c>
      <c r="M11566" s="3" t="s">
        <v>40</v>
      </c>
      <c r="N11566" s="3" t="s">
        <v>4916</v>
      </c>
      <c r="O11566" s="3">
        <v>709</v>
      </c>
      <c r="P11566" s="3">
        <v>0</v>
      </c>
      <c r="Q11566" s="10">
        <f t="shared" si="736"/>
        <v>709</v>
      </c>
    </row>
    <row r="11567" spans="2:17" ht="20.25" customHeight="1">
      <c r="B11567" s="10" t="str">
        <f t="shared" si="737"/>
        <v>پوتين ايمني نسوز208</v>
      </c>
      <c r="C11567" s="10" t="str">
        <f t="shared" si="738"/>
        <v>پوتين ايمني نسوز1404/10/07208</v>
      </c>
      <c r="D11567" s="10" t="str">
        <f>IFERROR(IF(تحویلی!$E$1="","",IF(NOSA!O11567=تحویلی!$E$1,تحویلی!$E$1&amp;COUNTIF(NOSA!$O$1:O11567,تحویلی!$E$1),"")),"")</f>
        <v/>
      </c>
      <c r="E11567" s="10" t="str">
        <f t="shared" si="739"/>
        <v>12653208</v>
      </c>
      <c r="F11567" s="10" t="str">
        <f>IFERROR(VLOOKUP(I11567,DATABASE!$N:$O,2,FALSE),"")</f>
        <v>پوتين ايمني نسوز</v>
      </c>
      <c r="G11567" s="3" t="s">
        <v>4445</v>
      </c>
      <c r="H11567" s="3">
        <v>12653</v>
      </c>
      <c r="I11567" s="3" t="s">
        <v>1510</v>
      </c>
      <c r="J11567" s="3" t="s">
        <v>4954</v>
      </c>
      <c r="K11567" s="3">
        <v>1</v>
      </c>
      <c r="L11567" s="3" t="s">
        <v>3</v>
      </c>
      <c r="M11567" s="3" t="s">
        <v>19</v>
      </c>
      <c r="N11567" s="3" t="s">
        <v>4998</v>
      </c>
      <c r="O11567" s="3">
        <v>208</v>
      </c>
      <c r="P11567" s="3">
        <v>1</v>
      </c>
      <c r="Q11567" s="10">
        <f t="shared" si="736"/>
        <v>208</v>
      </c>
    </row>
    <row r="11568" spans="2:17" ht="20.25" customHeight="1">
      <c r="B11568" s="10" t="str">
        <f t="shared" si="737"/>
        <v>عينك رويت مذاب372</v>
      </c>
      <c r="C11568" s="10" t="str">
        <f t="shared" si="738"/>
        <v>عينك رويت مذاب1404/10/07372</v>
      </c>
      <c r="D11568" s="10" t="str">
        <f>IFERROR(IF(تحویلی!$E$1="","",IF(NOSA!O11568=تحویلی!$E$1,تحویلی!$E$1&amp;COUNTIF(NOSA!$O$1:O11568,تحویلی!$E$1),"")),"")</f>
        <v/>
      </c>
      <c r="E11568" s="10" t="str">
        <f t="shared" si="739"/>
        <v>12655372</v>
      </c>
      <c r="F11568" s="10" t="str">
        <f>IFERROR(VLOOKUP(I11568,DATABASE!$N:$O,2,FALSE),"")</f>
        <v>عينك رويت مذاب</v>
      </c>
      <c r="G11568" s="3" t="s">
        <v>4445</v>
      </c>
      <c r="H11568" s="3">
        <v>12655</v>
      </c>
      <c r="I11568" s="3" t="s">
        <v>2323</v>
      </c>
      <c r="J11568" s="3" t="s">
        <v>4981</v>
      </c>
      <c r="K11568" s="3">
        <v>1</v>
      </c>
      <c r="L11568" s="3" t="s">
        <v>8</v>
      </c>
      <c r="M11568" s="3" t="s">
        <v>19</v>
      </c>
      <c r="N11568" s="3" t="s">
        <v>4904</v>
      </c>
      <c r="O11568" s="3">
        <v>372</v>
      </c>
      <c r="P11568" s="3">
        <v>1</v>
      </c>
      <c r="Q11568" s="10">
        <f t="shared" si="736"/>
        <v>372</v>
      </c>
    </row>
    <row r="11569" spans="2:17" ht="20.25" customHeight="1">
      <c r="B11569" s="10" t="str">
        <f t="shared" si="737"/>
        <v>دستكش ساق بلند نسوز834</v>
      </c>
      <c r="C11569" s="10" t="str">
        <f t="shared" si="738"/>
        <v>دستكش ساق بلند نسوز1404/10/07834</v>
      </c>
      <c r="D11569" s="10" t="str">
        <f>IFERROR(IF(تحویلی!$E$1="","",IF(NOSA!O11569=تحویلی!$E$1,تحویلی!$E$1&amp;COUNTIF(NOSA!$O$1:O11569,تحویلی!$E$1),"")),"")</f>
        <v/>
      </c>
      <c r="E11569" s="10" t="str">
        <f t="shared" si="739"/>
        <v>12657834</v>
      </c>
      <c r="F11569" s="10" t="str">
        <f>IFERROR(VLOOKUP(I11569,DATABASE!$N:$O,2,FALSE),"")</f>
        <v>دستكش ساق بلند نسوز</v>
      </c>
      <c r="G11569" s="3" t="s">
        <v>4445</v>
      </c>
      <c r="H11569" s="3">
        <v>12657</v>
      </c>
      <c r="I11569" s="3" t="s">
        <v>1461</v>
      </c>
      <c r="J11569" s="3" t="s">
        <v>4643</v>
      </c>
      <c r="K11569" s="3">
        <v>1</v>
      </c>
      <c r="L11569" s="3" t="s">
        <v>3</v>
      </c>
      <c r="M11569" s="3" t="s">
        <v>19</v>
      </c>
      <c r="N11569" s="3" t="s">
        <v>3409</v>
      </c>
      <c r="O11569" s="3">
        <v>834</v>
      </c>
      <c r="P11569" s="3">
        <v>1</v>
      </c>
      <c r="Q11569" s="10">
        <f t="shared" si="736"/>
        <v>834</v>
      </c>
    </row>
    <row r="11570" spans="2:17" ht="20.25" customHeight="1">
      <c r="B11570" s="10" t="str">
        <f t="shared" si="737"/>
        <v>دستكش كف مواد سبك673</v>
      </c>
      <c r="C11570" s="10" t="str">
        <f t="shared" si="738"/>
        <v>دستكش كف مواد سبك1404/10/07673</v>
      </c>
      <c r="D11570" s="10" t="str">
        <f>IFERROR(IF(تحویلی!$E$1="","",IF(NOSA!O11570=تحویلی!$E$1,تحویلی!$E$1&amp;COUNTIF(NOSA!$O$1:O11570,تحویلی!$E$1),"")),"")</f>
        <v/>
      </c>
      <c r="E11570" s="10" t="str">
        <f t="shared" si="739"/>
        <v>12658673</v>
      </c>
      <c r="F11570" s="10" t="str">
        <f>IFERROR(VLOOKUP(I11570,DATABASE!$N:$O,2,FALSE),"")</f>
        <v>دستكش كف مواد سبك</v>
      </c>
      <c r="G11570" s="3" t="s">
        <v>4445</v>
      </c>
      <c r="H11570" s="3">
        <v>12658</v>
      </c>
      <c r="I11570" s="3" t="s">
        <v>1456</v>
      </c>
      <c r="J11570" s="3" t="s">
        <v>4605</v>
      </c>
      <c r="K11570" s="3">
        <v>1</v>
      </c>
      <c r="L11570" s="3" t="s">
        <v>3</v>
      </c>
      <c r="M11570" s="3" t="s">
        <v>4603</v>
      </c>
      <c r="N11570" s="3" t="s">
        <v>4657</v>
      </c>
      <c r="O11570" s="3">
        <v>673</v>
      </c>
      <c r="P11570" s="3">
        <v>1</v>
      </c>
      <c r="Q11570" s="10">
        <f t="shared" si="736"/>
        <v>673</v>
      </c>
    </row>
    <row r="11571" spans="2:17" ht="20.25" customHeight="1">
      <c r="B11571" s="10" t="str">
        <f t="shared" si="737"/>
        <v>بند داخل كلاه ايمني751</v>
      </c>
      <c r="C11571" s="10" t="str">
        <f t="shared" si="738"/>
        <v>بند داخل كلاه ايمني1404/10/07751</v>
      </c>
      <c r="D11571" s="10" t="str">
        <f>IFERROR(IF(تحویلی!$E$1="","",IF(NOSA!O11571=تحویلی!$E$1,تحویلی!$E$1&amp;COUNTIF(NOSA!$O$1:O11571,تحویلی!$E$1),"")),"")</f>
        <v/>
      </c>
      <c r="E11571" s="10" t="str">
        <f t="shared" si="739"/>
        <v>12659751</v>
      </c>
      <c r="F11571" s="10" t="str">
        <f>IFERROR(VLOOKUP(I11571,DATABASE!$N:$O,2,FALSE),"")</f>
        <v>بند داخل كلاه ايمني</v>
      </c>
      <c r="G11571" s="3" t="s">
        <v>4445</v>
      </c>
      <c r="H11571" s="3">
        <v>12659</v>
      </c>
      <c r="I11571" s="3" t="s">
        <v>2343</v>
      </c>
      <c r="J11571" s="3" t="s">
        <v>4933</v>
      </c>
      <c r="K11571" s="3">
        <v>1</v>
      </c>
      <c r="L11571" s="3" t="s">
        <v>8</v>
      </c>
      <c r="M11571" s="3" t="s">
        <v>4623</v>
      </c>
      <c r="N11571" s="3" t="s">
        <v>2034</v>
      </c>
      <c r="O11571" s="3">
        <v>751</v>
      </c>
      <c r="P11571" s="3">
        <v>1</v>
      </c>
      <c r="Q11571" s="10">
        <f t="shared" si="736"/>
        <v>751</v>
      </c>
    </row>
    <row r="11572" spans="2:17" ht="20.25" customHeight="1">
      <c r="B11572" s="10" t="str">
        <f t="shared" si="737"/>
        <v>شيشه ماسك جوشكاري ساده94</v>
      </c>
      <c r="C11572" s="10" t="str">
        <f t="shared" si="738"/>
        <v>شيشه ماسك جوشكاري ساده1404/10/0794</v>
      </c>
      <c r="D11572" s="10" t="str">
        <f>IFERROR(IF(تحویلی!$E$1="","",IF(NOSA!O11572=تحویلی!$E$1,تحویلی!$E$1&amp;COUNTIF(NOSA!$O$1:O11572,تحویلی!$E$1),"")),"")</f>
        <v/>
      </c>
      <c r="E11572" s="10" t="str">
        <f t="shared" si="739"/>
        <v>1266194</v>
      </c>
      <c r="F11572" s="10" t="str">
        <f>IFERROR(VLOOKUP(I11572,DATABASE!$N:$O,2,FALSE),"")</f>
        <v>شيشه ماسك جوشكاري ساده</v>
      </c>
      <c r="G11572" s="3" t="s">
        <v>4445</v>
      </c>
      <c r="H11572" s="3">
        <v>12661</v>
      </c>
      <c r="I11572" s="3" t="s">
        <v>1548</v>
      </c>
      <c r="J11572" s="3" t="s">
        <v>4668</v>
      </c>
      <c r="K11572" s="3">
        <v>1</v>
      </c>
      <c r="L11572" s="3" t="s">
        <v>8</v>
      </c>
      <c r="M11572" s="3" t="s">
        <v>25</v>
      </c>
      <c r="N11572" s="3" t="s">
        <v>4836</v>
      </c>
      <c r="O11572" s="3">
        <v>94</v>
      </c>
      <c r="P11572" s="3">
        <v>1</v>
      </c>
      <c r="Q11572" s="10">
        <f t="shared" si="736"/>
        <v>94</v>
      </c>
    </row>
    <row r="11573" spans="2:17" ht="20.25" customHeight="1">
      <c r="B11573" s="10" t="str">
        <f t="shared" si="737"/>
        <v>شيشه مات ماسك جوشكاري94</v>
      </c>
      <c r="C11573" s="10" t="str">
        <f t="shared" si="738"/>
        <v>شيشه مات ماسك جوشكاري1404/10/0794</v>
      </c>
      <c r="D11573" s="10" t="str">
        <f>IFERROR(IF(تحویلی!$E$1="","",IF(NOSA!O11573=تحویلی!$E$1,تحویلی!$E$1&amp;COUNTIF(NOSA!$O$1:O11573,تحویلی!$E$1),"")),"")</f>
        <v/>
      </c>
      <c r="E11573" s="10" t="str">
        <f t="shared" si="739"/>
        <v>1266194</v>
      </c>
      <c r="F11573" s="10" t="str">
        <f>IFERROR(VLOOKUP(I11573,DATABASE!$N:$O,2,FALSE),"")</f>
        <v>شيشه مات ماسك جوشكاري</v>
      </c>
      <c r="G11573" s="3" t="s">
        <v>4445</v>
      </c>
      <c r="H11573" s="3">
        <v>12661</v>
      </c>
      <c r="I11573" s="3" t="s">
        <v>1507</v>
      </c>
      <c r="J11573" s="3" t="s">
        <v>4641</v>
      </c>
      <c r="K11573" s="3">
        <v>1</v>
      </c>
      <c r="L11573" s="3" t="s">
        <v>8</v>
      </c>
      <c r="M11573" s="3" t="s">
        <v>25</v>
      </c>
      <c r="N11573" s="3" t="s">
        <v>4836</v>
      </c>
      <c r="O11573" s="3">
        <v>94</v>
      </c>
      <c r="P11573" s="3">
        <v>1</v>
      </c>
      <c r="Q11573" s="10">
        <f t="shared" si="736"/>
        <v>94</v>
      </c>
    </row>
    <row r="11574" spans="2:17" ht="20.25" customHeight="1">
      <c r="B11574" s="10" t="str">
        <f t="shared" si="737"/>
        <v>دستكش ضد برش سبك974</v>
      </c>
      <c r="C11574" s="10" t="str">
        <f t="shared" si="738"/>
        <v>دستكش ضد برش سبك1404/10/08974</v>
      </c>
      <c r="D11574" s="10" t="str">
        <f>IFERROR(IF(تحویلی!$E$1="","",IF(NOSA!O11574=تحویلی!$E$1,تحویلی!$E$1&amp;COUNTIF(NOSA!$O$1:O11574,تحویلی!$E$1),"")),"")</f>
        <v/>
      </c>
      <c r="E11574" s="10" t="str">
        <f t="shared" si="739"/>
        <v>12679974</v>
      </c>
      <c r="F11574" s="10" t="str">
        <f>IFERROR(VLOOKUP(I11574,DATABASE!$N:$O,2,FALSE),"")</f>
        <v>دستكش ضد برش سبك</v>
      </c>
      <c r="G11574" s="3" t="s">
        <v>4446</v>
      </c>
      <c r="H11574" s="3">
        <v>12679</v>
      </c>
      <c r="I11574" s="3" t="s">
        <v>1442</v>
      </c>
      <c r="J11574" s="3" t="s">
        <v>4602</v>
      </c>
      <c r="K11574" s="3">
        <v>1</v>
      </c>
      <c r="L11574" s="3" t="s">
        <v>3</v>
      </c>
      <c r="M11574" s="3" t="s">
        <v>1355</v>
      </c>
      <c r="N11574" s="3" t="s">
        <v>3290</v>
      </c>
      <c r="O11574" s="3">
        <v>974</v>
      </c>
      <c r="P11574" s="3">
        <v>1</v>
      </c>
      <c r="Q11574" s="10">
        <f t="shared" si="736"/>
        <v>974</v>
      </c>
    </row>
    <row r="11575" spans="2:17" ht="20.25" customHeight="1">
      <c r="B11575" s="10" t="str">
        <f t="shared" si="737"/>
        <v>لباس كار ديرسوز(بلوز و شلوار)866</v>
      </c>
      <c r="C11575" s="10" t="str">
        <f t="shared" si="738"/>
        <v>لباس كار ديرسوز(بلوز و شلوار)1404/10/08866</v>
      </c>
      <c r="D11575" s="10" t="str">
        <f>IFERROR(IF(تحویلی!$E$1="","",IF(NOSA!O11575=تحویلی!$E$1,تحویلی!$E$1&amp;COUNTIF(NOSA!$O$1:O11575,تحویلی!$E$1),"")),"")</f>
        <v/>
      </c>
      <c r="E11575" s="10" t="str">
        <f t="shared" si="739"/>
        <v>12681866</v>
      </c>
      <c r="F11575" s="10" t="str">
        <f>IFERROR(VLOOKUP(I11575,DATABASE!$N:$O,2,FALSE),"")</f>
        <v>لباس كار ديرسوز(بلوز و شلوار)</v>
      </c>
      <c r="G11575" s="3" t="s">
        <v>4446</v>
      </c>
      <c r="H11575" s="3">
        <v>12681</v>
      </c>
      <c r="I11575" s="3" t="s">
        <v>1629</v>
      </c>
      <c r="J11575" s="3" t="s">
        <v>4622</v>
      </c>
      <c r="K11575" s="3">
        <v>1</v>
      </c>
      <c r="L11575" s="3" t="s">
        <v>28</v>
      </c>
      <c r="M11575" s="3" t="s">
        <v>4603</v>
      </c>
      <c r="N11575" s="3" t="s">
        <v>4815</v>
      </c>
      <c r="O11575" s="3">
        <v>866</v>
      </c>
      <c r="P11575" s="3">
        <v>1</v>
      </c>
      <c r="Q11575" s="10">
        <f t="shared" si="736"/>
        <v>866</v>
      </c>
    </row>
    <row r="11576" spans="2:17" ht="20.25" customHeight="1">
      <c r="B11576" s="10" t="str">
        <f t="shared" si="737"/>
        <v>پوتين ايمني نسوز866</v>
      </c>
      <c r="C11576" s="10" t="str">
        <f t="shared" si="738"/>
        <v>پوتين ايمني نسوز1404/10/08866</v>
      </c>
      <c r="D11576" s="10" t="str">
        <f>IFERROR(IF(تحویلی!$E$1="","",IF(NOSA!O11576=تحویلی!$E$1,تحویلی!$E$1&amp;COUNTIF(NOSA!$O$1:O11576,تحویلی!$E$1),"")),"")</f>
        <v/>
      </c>
      <c r="E11576" s="10" t="str">
        <f t="shared" si="739"/>
        <v>12681866</v>
      </c>
      <c r="F11576" s="10" t="str">
        <f>IFERROR(VLOOKUP(I11576,DATABASE!$N:$O,2,FALSE),"")</f>
        <v>پوتين ايمني نسوز</v>
      </c>
      <c r="G11576" s="3" t="s">
        <v>4446</v>
      </c>
      <c r="H11576" s="3">
        <v>12681</v>
      </c>
      <c r="I11576" s="3" t="s">
        <v>1528</v>
      </c>
      <c r="J11576" s="3" t="s">
        <v>4725</v>
      </c>
      <c r="K11576" s="3">
        <v>1</v>
      </c>
      <c r="L11576" s="3" t="s">
        <v>3</v>
      </c>
      <c r="M11576" s="3" t="s">
        <v>4603</v>
      </c>
      <c r="N11576" s="3" t="s">
        <v>4815</v>
      </c>
      <c r="O11576" s="3">
        <v>866</v>
      </c>
      <c r="P11576" s="3">
        <v>1</v>
      </c>
      <c r="Q11576" s="10">
        <f t="shared" si="736"/>
        <v>866</v>
      </c>
    </row>
    <row r="11577" spans="2:17" ht="20.25" customHeight="1">
      <c r="B11577" s="10" t="str">
        <f t="shared" si="737"/>
        <v>دستكش كف مواد سبك973</v>
      </c>
      <c r="C11577" s="10" t="str">
        <f t="shared" si="738"/>
        <v>دستكش كف مواد سبك1404/10/08973</v>
      </c>
      <c r="D11577" s="10" t="str">
        <f>IFERROR(IF(تحویلی!$E$1="","",IF(NOSA!O11577=تحویلی!$E$1,تحویلی!$E$1&amp;COUNTIF(NOSA!$O$1:O11577,تحویلی!$E$1),"")),"")</f>
        <v/>
      </c>
      <c r="E11577" s="10" t="str">
        <f t="shared" si="739"/>
        <v>12692973</v>
      </c>
      <c r="F11577" s="10" t="str">
        <f>IFERROR(VLOOKUP(I11577,DATABASE!$N:$O,2,FALSE),"")</f>
        <v>دستكش كف مواد سبك</v>
      </c>
      <c r="G11577" s="3" t="s">
        <v>4446</v>
      </c>
      <c r="H11577" s="3">
        <v>12692</v>
      </c>
      <c r="I11577" s="3" t="s">
        <v>1456</v>
      </c>
      <c r="J11577" s="3" t="s">
        <v>4605</v>
      </c>
      <c r="K11577" s="3">
        <v>1</v>
      </c>
      <c r="L11577" s="3" t="s">
        <v>3</v>
      </c>
      <c r="M11577" s="3" t="s">
        <v>4603</v>
      </c>
      <c r="N11577" s="3" t="s">
        <v>5036</v>
      </c>
      <c r="O11577" s="3">
        <v>973</v>
      </c>
      <c r="P11577" s="3">
        <v>1</v>
      </c>
      <c r="Q11577" s="10">
        <f t="shared" si="736"/>
        <v>973</v>
      </c>
    </row>
    <row r="11578" spans="2:17" ht="20.25" customHeight="1">
      <c r="B11578" s="10" t="str">
        <f t="shared" si="737"/>
        <v>دستكش كف مواد سبك954</v>
      </c>
      <c r="C11578" s="10" t="str">
        <f t="shared" si="738"/>
        <v>دستكش كف مواد سبك1404/10/08954</v>
      </c>
      <c r="D11578" s="10" t="str">
        <f>IFERROR(IF(تحویلی!$E$1="","",IF(NOSA!O11578=تحویلی!$E$1,تحویلی!$E$1&amp;COUNTIF(NOSA!$O$1:O11578,تحویلی!$E$1),"")),"")</f>
        <v/>
      </c>
      <c r="E11578" s="10" t="str">
        <f t="shared" si="739"/>
        <v>12694954</v>
      </c>
      <c r="F11578" s="10" t="str">
        <f>IFERROR(VLOOKUP(I11578,DATABASE!$N:$O,2,FALSE),"")</f>
        <v>دستكش كف مواد سبك</v>
      </c>
      <c r="G11578" s="3" t="s">
        <v>4446</v>
      </c>
      <c r="H11578" s="3">
        <v>12694</v>
      </c>
      <c r="I11578" s="3" t="s">
        <v>1456</v>
      </c>
      <c r="J11578" s="3" t="s">
        <v>4605</v>
      </c>
      <c r="K11578" s="3">
        <v>1</v>
      </c>
      <c r="L11578" s="3" t="s">
        <v>3</v>
      </c>
      <c r="M11578" s="3" t="s">
        <v>4603</v>
      </c>
      <c r="N11578" s="3" t="s">
        <v>4696</v>
      </c>
      <c r="O11578" s="3">
        <v>954</v>
      </c>
      <c r="P11578" s="3">
        <v>1</v>
      </c>
      <c r="Q11578" s="10">
        <f t="shared" si="736"/>
        <v>954</v>
      </c>
    </row>
    <row r="11579" spans="2:17" ht="20.25" customHeight="1">
      <c r="B11579" s="10" t="str">
        <f t="shared" si="737"/>
        <v>پوتين ايمني نسوز837</v>
      </c>
      <c r="C11579" s="10" t="str">
        <f t="shared" si="738"/>
        <v>پوتين ايمني نسوز1404/10/08837</v>
      </c>
      <c r="D11579" s="10" t="str">
        <f>IFERROR(IF(تحویلی!$E$1="","",IF(NOSA!O11579=تحویلی!$E$1,تحویلی!$E$1&amp;COUNTIF(NOSA!$O$1:O11579,تحویلی!$E$1),"")),"")</f>
        <v/>
      </c>
      <c r="E11579" s="10" t="str">
        <f t="shared" si="739"/>
        <v>12709837</v>
      </c>
      <c r="F11579" s="10" t="str">
        <f>IFERROR(VLOOKUP(I11579,DATABASE!$N:$O,2,FALSE),"")</f>
        <v>پوتين ايمني نسوز</v>
      </c>
      <c r="G11579" s="3" t="s">
        <v>4446</v>
      </c>
      <c r="H11579" s="3">
        <v>12709</v>
      </c>
      <c r="I11579" s="3" t="s">
        <v>1528</v>
      </c>
      <c r="J11579" s="3" t="s">
        <v>4725</v>
      </c>
      <c r="K11579" s="3">
        <v>1</v>
      </c>
      <c r="L11579" s="3" t="s">
        <v>3</v>
      </c>
      <c r="M11579" s="3" t="s">
        <v>40</v>
      </c>
      <c r="N11579" s="3" t="s">
        <v>2658</v>
      </c>
      <c r="O11579" s="3">
        <v>837</v>
      </c>
      <c r="P11579" s="3">
        <v>1</v>
      </c>
      <c r="Q11579" s="10">
        <f t="shared" si="736"/>
        <v>837</v>
      </c>
    </row>
    <row r="11580" spans="2:17" ht="20.25" customHeight="1">
      <c r="B11580" s="10" t="str">
        <f t="shared" si="737"/>
        <v>لباس كار ديرسوز(بلوز و شلوار)837</v>
      </c>
      <c r="C11580" s="10" t="str">
        <f t="shared" si="738"/>
        <v>لباس كار ديرسوز(بلوز و شلوار)1404/10/08837</v>
      </c>
      <c r="D11580" s="10" t="str">
        <f>IFERROR(IF(تحویلی!$E$1="","",IF(NOSA!O11580=تحویلی!$E$1,تحویلی!$E$1&amp;COUNTIF(NOSA!$O$1:O11580,تحویلی!$E$1),"")),"")</f>
        <v/>
      </c>
      <c r="E11580" s="10" t="str">
        <f t="shared" si="739"/>
        <v>12709837</v>
      </c>
      <c r="F11580" s="10" t="str">
        <f>IFERROR(VLOOKUP(I11580,DATABASE!$N:$O,2,FALSE),"")</f>
        <v>لباس كار ديرسوز(بلوز و شلوار)</v>
      </c>
      <c r="G11580" s="3" t="s">
        <v>4446</v>
      </c>
      <c r="H11580" s="3">
        <v>12709</v>
      </c>
      <c r="I11580" s="3" t="s">
        <v>1629</v>
      </c>
      <c r="J11580" s="3" t="s">
        <v>4622</v>
      </c>
      <c r="K11580" s="3">
        <v>1</v>
      </c>
      <c r="L11580" s="3" t="s">
        <v>28</v>
      </c>
      <c r="M11580" s="3" t="s">
        <v>40</v>
      </c>
      <c r="N11580" s="3" t="s">
        <v>2658</v>
      </c>
      <c r="O11580" s="3">
        <v>837</v>
      </c>
      <c r="P11580" s="3">
        <v>1</v>
      </c>
      <c r="Q11580" s="10">
        <f t="shared" si="736"/>
        <v>837</v>
      </c>
    </row>
    <row r="11581" spans="2:17" ht="20.25" customHeight="1">
      <c r="B11581" s="10" t="str">
        <f t="shared" si="737"/>
        <v>دستكش كف مواد سبك941</v>
      </c>
      <c r="C11581" s="10" t="str">
        <f t="shared" si="738"/>
        <v>دستكش كف مواد سبك1404/10/09941</v>
      </c>
      <c r="D11581" s="10" t="str">
        <f>IFERROR(IF(تحویلی!$E$1="","",IF(NOSA!O11581=تحویلی!$E$1,تحویلی!$E$1&amp;COUNTIF(NOSA!$O$1:O11581,تحویلی!$E$1),"")),"")</f>
        <v/>
      </c>
      <c r="E11581" s="10" t="str">
        <f t="shared" si="739"/>
        <v>12718941</v>
      </c>
      <c r="F11581" s="10" t="str">
        <f>IFERROR(VLOOKUP(I11581,DATABASE!$N:$O,2,FALSE),"")</f>
        <v>دستكش كف مواد سبك</v>
      </c>
      <c r="G11581" s="3" t="s">
        <v>4447</v>
      </c>
      <c r="H11581" s="3">
        <v>12718</v>
      </c>
      <c r="I11581" s="3" t="s">
        <v>1456</v>
      </c>
      <c r="J11581" s="3" t="s">
        <v>4605</v>
      </c>
      <c r="K11581" s="3">
        <v>1</v>
      </c>
      <c r="L11581" s="3" t="s">
        <v>3</v>
      </c>
      <c r="M11581" s="3" t="s">
        <v>4603</v>
      </c>
      <c r="N11581" s="3" t="s">
        <v>4342</v>
      </c>
      <c r="O11581" s="3">
        <v>941</v>
      </c>
      <c r="P11581" s="3">
        <v>1</v>
      </c>
      <c r="Q11581" s="10">
        <f t="shared" si="736"/>
        <v>941</v>
      </c>
    </row>
    <row r="11582" spans="2:17" ht="20.25" customHeight="1">
      <c r="B11582" s="10" t="str">
        <f t="shared" si="737"/>
        <v>ماسك N95) FFP2 )873</v>
      </c>
      <c r="C11582" s="10" t="str">
        <f t="shared" si="738"/>
        <v>ماسك N95) FFP2 )1404/10/09873</v>
      </c>
      <c r="D11582" s="10" t="str">
        <f>IFERROR(IF(تحویلی!$E$1="","",IF(NOSA!O11582=تحویلی!$E$1,تحویلی!$E$1&amp;COUNTIF(NOSA!$O$1:O11582,تحویلی!$E$1),"")),"")</f>
        <v/>
      </c>
      <c r="E11582" s="10" t="str">
        <f t="shared" si="739"/>
        <v>12721873</v>
      </c>
      <c r="F11582" s="10" t="str">
        <f>IFERROR(VLOOKUP(I11582,DATABASE!$N:$O,2,FALSE),"")</f>
        <v>ماسك N95) FFP2 )</v>
      </c>
      <c r="G11582" s="3" t="s">
        <v>4447</v>
      </c>
      <c r="H11582" s="3">
        <v>12721</v>
      </c>
      <c r="I11582" s="3" t="s">
        <v>1469</v>
      </c>
      <c r="J11582" s="3" t="s">
        <v>4614</v>
      </c>
      <c r="K11582" s="3">
        <v>120</v>
      </c>
      <c r="L11582" s="3" t="s">
        <v>8</v>
      </c>
      <c r="M11582" s="3" t="s">
        <v>63</v>
      </c>
      <c r="N11582" s="3" t="s">
        <v>4705</v>
      </c>
      <c r="O11582" s="3">
        <v>873</v>
      </c>
      <c r="P11582" s="3">
        <v>0</v>
      </c>
      <c r="Q11582" s="10">
        <f t="shared" si="736"/>
        <v>873</v>
      </c>
    </row>
    <row r="11583" spans="2:17" ht="20.25" customHeight="1">
      <c r="B11583" s="10" t="str">
        <f t="shared" si="737"/>
        <v>دستكش كف مواد سبك194</v>
      </c>
      <c r="C11583" s="10" t="str">
        <f t="shared" si="738"/>
        <v>دستكش كف مواد سبك1404/10/09194</v>
      </c>
      <c r="D11583" s="10" t="str">
        <f>IFERROR(IF(تحویلی!$E$1="","",IF(NOSA!O11583=تحویلی!$E$1,تحویلی!$E$1&amp;COUNTIF(NOSA!$O$1:O11583,تحویلی!$E$1),"")),"")</f>
        <v/>
      </c>
      <c r="E11583" s="10" t="str">
        <f t="shared" si="739"/>
        <v>12743194</v>
      </c>
      <c r="F11583" s="10" t="str">
        <f>IFERROR(VLOOKUP(I11583,DATABASE!$N:$O,2,FALSE),"")</f>
        <v>دستكش كف مواد سبك</v>
      </c>
      <c r="G11583" s="3" t="s">
        <v>4447</v>
      </c>
      <c r="H11583" s="3">
        <v>12743</v>
      </c>
      <c r="I11583" s="3" t="s">
        <v>1456</v>
      </c>
      <c r="J11583" s="3" t="s">
        <v>4605</v>
      </c>
      <c r="K11583" s="3">
        <v>1</v>
      </c>
      <c r="L11583" s="3" t="s">
        <v>3</v>
      </c>
      <c r="M11583" s="3" t="s">
        <v>4608</v>
      </c>
      <c r="N11583" s="3" t="s">
        <v>4864</v>
      </c>
      <c r="O11583" s="3">
        <v>194</v>
      </c>
      <c r="P11583" s="3">
        <v>1</v>
      </c>
      <c r="Q11583" s="10">
        <f t="shared" si="736"/>
        <v>194</v>
      </c>
    </row>
    <row r="11584" spans="2:17" ht="20.25" customHeight="1">
      <c r="B11584" s="10" t="str">
        <f t="shared" si="737"/>
        <v>دستكش ضد برش سبك706</v>
      </c>
      <c r="C11584" s="10" t="str">
        <f t="shared" si="738"/>
        <v>دستكش ضد برش سبك1404/10/09706</v>
      </c>
      <c r="D11584" s="10" t="str">
        <f>IFERROR(IF(تحویلی!$E$1="","",IF(NOSA!O11584=تحویلی!$E$1,تحویلی!$E$1&amp;COUNTIF(NOSA!$O$1:O11584,تحویلی!$E$1),"")),"")</f>
        <v/>
      </c>
      <c r="E11584" s="10" t="str">
        <f t="shared" si="739"/>
        <v>12744706</v>
      </c>
      <c r="F11584" s="10" t="str">
        <f>IFERROR(VLOOKUP(I11584,DATABASE!$N:$O,2,FALSE),"")</f>
        <v>دستكش ضد برش سبك</v>
      </c>
      <c r="G11584" s="3" t="s">
        <v>4447</v>
      </c>
      <c r="H11584" s="3">
        <v>12744</v>
      </c>
      <c r="I11584" s="3" t="s">
        <v>1442</v>
      </c>
      <c r="J11584" s="3" t="s">
        <v>4602</v>
      </c>
      <c r="K11584" s="3">
        <v>1</v>
      </c>
      <c r="L11584" s="3" t="s">
        <v>3</v>
      </c>
      <c r="M11584" s="3" t="s">
        <v>4608</v>
      </c>
      <c r="N11584" s="3" t="s">
        <v>4913</v>
      </c>
      <c r="O11584" s="3">
        <v>706</v>
      </c>
      <c r="P11584" s="3">
        <v>1</v>
      </c>
      <c r="Q11584" s="10">
        <f t="shared" si="736"/>
        <v>706</v>
      </c>
    </row>
    <row r="11585" spans="2:17" ht="20.25" customHeight="1">
      <c r="B11585" s="10" t="str">
        <f t="shared" si="737"/>
        <v>706</v>
      </c>
      <c r="C11585" s="10" t="str">
        <f t="shared" si="738"/>
        <v>1404/10/09706</v>
      </c>
      <c r="D11585" s="10" t="str">
        <f>IFERROR(IF(تحویلی!$E$1="","",IF(NOSA!O11585=تحویلی!$E$1,تحویلی!$E$1&amp;COUNTIF(NOSA!$O$1:O11585,تحویلی!$E$1),"")),"")</f>
        <v/>
      </c>
      <c r="E11585" s="10" t="str">
        <f t="shared" si="739"/>
        <v>12744706</v>
      </c>
      <c r="F11585" s="10" t="str">
        <f>IFERROR(VLOOKUP(I11585,DATABASE!$N:$O,2,FALSE),"")</f>
        <v/>
      </c>
      <c r="G11585" s="3" t="s">
        <v>4447</v>
      </c>
      <c r="H11585" s="3">
        <v>12744</v>
      </c>
      <c r="I11585" s="3" t="s">
        <v>3559</v>
      </c>
      <c r="J11585" s="3" t="s">
        <v>4625</v>
      </c>
      <c r="K11585" s="3">
        <v>1</v>
      </c>
      <c r="L11585" s="3" t="s">
        <v>8</v>
      </c>
      <c r="M11585" s="3" t="s">
        <v>4608</v>
      </c>
      <c r="N11585" s="3" t="s">
        <v>4913</v>
      </c>
      <c r="O11585" s="3">
        <v>706</v>
      </c>
      <c r="P11585" s="3">
        <v>1</v>
      </c>
      <c r="Q11585" s="10">
        <f t="shared" si="736"/>
        <v>706</v>
      </c>
    </row>
    <row r="11586" spans="2:17" ht="20.25" customHeight="1">
      <c r="B11586" s="10" t="str">
        <f t="shared" si="737"/>
        <v>لباس زير زمستاني- بلوز و شلوار829</v>
      </c>
      <c r="C11586" s="10" t="str">
        <f t="shared" si="738"/>
        <v>لباس زير زمستاني- بلوز و شلوار1404/10/09829</v>
      </c>
      <c r="D11586" s="10" t="str">
        <f>IFERROR(IF(تحویلی!$E$1="","",IF(NOSA!O11586=تحویلی!$E$1,تحویلی!$E$1&amp;COUNTIF(NOSA!$O$1:O11586,تحویلی!$E$1),"")),"")</f>
        <v/>
      </c>
      <c r="E11586" s="10" t="str">
        <f t="shared" si="739"/>
        <v>12745829</v>
      </c>
      <c r="F11586" s="10" t="str">
        <f>IFERROR(VLOOKUP(I11586,DATABASE!$N:$O,2,FALSE),"")</f>
        <v>لباس زير زمستاني- بلوز و شلوار</v>
      </c>
      <c r="G11586" s="3" t="s">
        <v>4447</v>
      </c>
      <c r="H11586" s="3">
        <v>12745</v>
      </c>
      <c r="I11586" s="3" t="s">
        <v>2361</v>
      </c>
      <c r="J11586" s="3" t="s">
        <v>5002</v>
      </c>
      <c r="K11586" s="3">
        <v>1</v>
      </c>
      <c r="L11586" s="3" t="s">
        <v>28</v>
      </c>
      <c r="M11586" s="3" t="s">
        <v>4608</v>
      </c>
      <c r="N11586" s="3" t="s">
        <v>2620</v>
      </c>
      <c r="O11586" s="3">
        <v>829</v>
      </c>
      <c r="P11586" s="3">
        <v>0</v>
      </c>
      <c r="Q11586" s="10">
        <f t="shared" si="736"/>
        <v>829</v>
      </c>
    </row>
    <row r="11587" spans="2:17" ht="20.25" customHeight="1">
      <c r="B11587" s="10" t="str">
        <f t="shared" si="737"/>
        <v>لباس كار ديرسوز(شلوار) 829</v>
      </c>
      <c r="C11587" s="10" t="str">
        <f t="shared" si="738"/>
        <v>لباس كار ديرسوز(شلوار) 1404/10/09829</v>
      </c>
      <c r="D11587" s="10" t="str">
        <f>IFERROR(IF(تحویلی!$E$1="","",IF(NOSA!O11587=تحویلی!$E$1,تحویلی!$E$1&amp;COUNTIF(NOSA!$O$1:O11587,تحویلی!$E$1),"")),"")</f>
        <v/>
      </c>
      <c r="E11587" s="10" t="str">
        <f t="shared" si="739"/>
        <v>12745829</v>
      </c>
      <c r="F11587" s="10" t="str">
        <f>IFERROR(VLOOKUP(I11587,DATABASE!$N:$O,2,FALSE),"")</f>
        <v xml:space="preserve">لباس كار ديرسوز(شلوار) </v>
      </c>
      <c r="G11587" s="3" t="s">
        <v>4447</v>
      </c>
      <c r="H11587" s="3">
        <v>12745</v>
      </c>
      <c r="I11587" s="3" t="s">
        <v>2317</v>
      </c>
      <c r="J11587" s="3" t="s">
        <v>4730</v>
      </c>
      <c r="K11587" s="3">
        <v>1</v>
      </c>
      <c r="L11587" s="3" t="s">
        <v>8</v>
      </c>
      <c r="M11587" s="3" t="s">
        <v>4608</v>
      </c>
      <c r="N11587" s="3" t="s">
        <v>2620</v>
      </c>
      <c r="O11587" s="3">
        <v>829</v>
      </c>
      <c r="P11587" s="3">
        <v>1</v>
      </c>
      <c r="Q11587" s="10">
        <f t="shared" si="736"/>
        <v>829</v>
      </c>
    </row>
    <row r="11588" spans="2:17" ht="20.25" customHeight="1">
      <c r="B11588" s="10" t="str">
        <f t="shared" si="737"/>
        <v>دستكش ضد برش سبك584</v>
      </c>
      <c r="C11588" s="10" t="str">
        <f t="shared" si="738"/>
        <v>دستكش ضد برش سبك1404/10/09584</v>
      </c>
      <c r="D11588" s="10" t="str">
        <f>IFERROR(IF(تحویلی!$E$1="","",IF(NOSA!O11588=تحویلی!$E$1,تحویلی!$E$1&amp;COUNTIF(NOSA!$O$1:O11588,تحویلی!$E$1),"")),"")</f>
        <v/>
      </c>
      <c r="E11588" s="10" t="str">
        <f t="shared" si="739"/>
        <v>12746584</v>
      </c>
      <c r="F11588" s="10" t="str">
        <f>IFERROR(VLOOKUP(I11588,DATABASE!$N:$O,2,FALSE),"")</f>
        <v>دستكش ضد برش سبك</v>
      </c>
      <c r="G11588" s="3" t="s">
        <v>4447</v>
      </c>
      <c r="H11588" s="3">
        <v>12746</v>
      </c>
      <c r="I11588" s="3" t="s">
        <v>1442</v>
      </c>
      <c r="J11588" s="3" t="s">
        <v>4602</v>
      </c>
      <c r="K11588" s="3">
        <v>1</v>
      </c>
      <c r="L11588" s="3" t="s">
        <v>3</v>
      </c>
      <c r="M11588" s="3" t="s">
        <v>19</v>
      </c>
      <c r="N11588" s="3" t="s">
        <v>1953</v>
      </c>
      <c r="O11588" s="3">
        <v>584</v>
      </c>
      <c r="P11588" s="3">
        <v>1</v>
      </c>
      <c r="Q11588" s="10">
        <f t="shared" si="736"/>
        <v>584</v>
      </c>
    </row>
    <row r="11589" spans="2:17" ht="20.25" customHeight="1">
      <c r="B11589" s="10" t="str">
        <f t="shared" si="737"/>
        <v>584</v>
      </c>
      <c r="C11589" s="10" t="str">
        <f t="shared" si="738"/>
        <v>1404/10/09584</v>
      </c>
      <c r="D11589" s="10" t="str">
        <f>IFERROR(IF(تحویلی!$E$1="","",IF(NOSA!O11589=تحویلی!$E$1,تحویلی!$E$1&amp;COUNTIF(NOSA!$O$1:O11589,تحویلی!$E$1),"")),"")</f>
        <v/>
      </c>
      <c r="E11589" s="10" t="str">
        <f t="shared" si="739"/>
        <v>12746584</v>
      </c>
      <c r="F11589" s="10" t="str">
        <f>IFERROR(VLOOKUP(I11589,DATABASE!$N:$O,2,FALSE),"")</f>
        <v/>
      </c>
      <c r="G11589" s="3" t="s">
        <v>4447</v>
      </c>
      <c r="H11589" s="3">
        <v>12746</v>
      </c>
      <c r="I11589" s="3" t="s">
        <v>2699</v>
      </c>
      <c r="J11589" s="3" t="s">
        <v>4616</v>
      </c>
      <c r="K11589" s="3">
        <v>1</v>
      </c>
      <c r="L11589" s="3" t="s">
        <v>8</v>
      </c>
      <c r="M11589" s="3" t="s">
        <v>19</v>
      </c>
      <c r="N11589" s="3" t="s">
        <v>1953</v>
      </c>
      <c r="O11589" s="3">
        <v>584</v>
      </c>
      <c r="P11589" s="3">
        <v>1</v>
      </c>
      <c r="Q11589" s="10">
        <f t="shared" si="736"/>
        <v>584</v>
      </c>
    </row>
    <row r="11590" spans="2:17" ht="20.25" customHeight="1">
      <c r="B11590" s="10" t="str">
        <f t="shared" si="737"/>
        <v>لباس كار نسوز(بلوز و شلوار)584</v>
      </c>
      <c r="C11590" s="10" t="str">
        <f t="shared" si="738"/>
        <v>لباس كار نسوز(بلوز و شلوار)1404/10/09584</v>
      </c>
      <c r="D11590" s="10" t="str">
        <f>IFERROR(IF(تحویلی!$E$1="","",IF(NOSA!O11590=تحویلی!$E$1,تحویلی!$E$1&amp;COUNTIF(NOSA!$O$1:O11590,تحویلی!$E$1),"")),"")</f>
        <v/>
      </c>
      <c r="E11590" s="10" t="str">
        <f t="shared" si="739"/>
        <v>12746584</v>
      </c>
      <c r="F11590" s="10" t="str">
        <f>IFERROR(VLOOKUP(I11590,DATABASE!$N:$O,2,FALSE),"")</f>
        <v>لباس كار نسوز(بلوز و شلوار)</v>
      </c>
      <c r="G11590" s="3" t="s">
        <v>4447</v>
      </c>
      <c r="H11590" s="3">
        <v>12746</v>
      </c>
      <c r="I11590" s="3" t="s">
        <v>1740</v>
      </c>
      <c r="J11590" s="3" t="s">
        <v>4710</v>
      </c>
      <c r="K11590" s="3">
        <v>1</v>
      </c>
      <c r="L11590" s="3" t="s">
        <v>28</v>
      </c>
      <c r="M11590" s="3" t="s">
        <v>19</v>
      </c>
      <c r="N11590" s="3" t="s">
        <v>1953</v>
      </c>
      <c r="O11590" s="3">
        <v>584</v>
      </c>
      <c r="P11590" s="3">
        <v>1</v>
      </c>
      <c r="Q11590" s="10">
        <f t="shared" si="736"/>
        <v>584</v>
      </c>
    </row>
    <row r="11591" spans="2:17" ht="20.25" customHeight="1">
      <c r="B11591" s="10" t="str">
        <f t="shared" si="737"/>
        <v>دستكش كف مواد سبك277</v>
      </c>
      <c r="C11591" s="10" t="str">
        <f t="shared" si="738"/>
        <v>دستكش كف مواد سبك1404/10/09277</v>
      </c>
      <c r="D11591" s="10" t="str">
        <f>IFERROR(IF(تحویلی!$E$1="","",IF(NOSA!O11591=تحویلی!$E$1,تحویلی!$E$1&amp;COUNTIF(NOSA!$O$1:O11591,تحویلی!$E$1),"")),"")</f>
        <v/>
      </c>
      <c r="E11591" s="10" t="str">
        <f t="shared" si="739"/>
        <v>12748277</v>
      </c>
      <c r="F11591" s="10" t="str">
        <f>IFERROR(VLOOKUP(I11591,DATABASE!$N:$O,2,FALSE),"")</f>
        <v>دستكش كف مواد سبك</v>
      </c>
      <c r="G11591" s="3" t="s">
        <v>4447</v>
      </c>
      <c r="H11591" s="3">
        <v>12748</v>
      </c>
      <c r="I11591" s="3" t="s">
        <v>1456</v>
      </c>
      <c r="J11591" s="3" t="s">
        <v>4605</v>
      </c>
      <c r="K11591" s="3">
        <v>1</v>
      </c>
      <c r="L11591" s="3" t="s">
        <v>3</v>
      </c>
      <c r="M11591" s="3" t="s">
        <v>4603</v>
      </c>
      <c r="N11591" s="3" t="s">
        <v>4838</v>
      </c>
      <c r="O11591" s="3">
        <v>277</v>
      </c>
      <c r="P11591" s="3">
        <v>1</v>
      </c>
      <c r="Q11591" s="10">
        <f t="shared" si="736"/>
        <v>277</v>
      </c>
    </row>
    <row r="11592" spans="2:17" ht="20.25" customHeight="1">
      <c r="B11592" s="10" t="str">
        <f t="shared" si="737"/>
        <v>دستكش ضد برش سبك766</v>
      </c>
      <c r="C11592" s="10" t="str">
        <f t="shared" si="738"/>
        <v>دستكش ضد برش سبك1404/10/09766</v>
      </c>
      <c r="D11592" s="10" t="str">
        <f>IFERROR(IF(تحویلی!$E$1="","",IF(NOSA!O11592=تحویلی!$E$1,تحویلی!$E$1&amp;COUNTIF(NOSA!$O$1:O11592,تحویلی!$E$1),"")),"")</f>
        <v/>
      </c>
      <c r="E11592" s="10" t="str">
        <f t="shared" si="739"/>
        <v>12750766</v>
      </c>
      <c r="F11592" s="10" t="str">
        <f>IFERROR(VLOOKUP(I11592,DATABASE!$N:$O,2,FALSE),"")</f>
        <v>دستكش ضد برش سبك</v>
      </c>
      <c r="G11592" s="3" t="s">
        <v>4447</v>
      </c>
      <c r="H11592" s="3">
        <v>12750</v>
      </c>
      <c r="I11592" s="3" t="s">
        <v>1442</v>
      </c>
      <c r="J11592" s="3" t="s">
        <v>4602</v>
      </c>
      <c r="K11592" s="3">
        <v>1</v>
      </c>
      <c r="L11592" s="3" t="s">
        <v>3</v>
      </c>
      <c r="M11592" s="3" t="s">
        <v>4608</v>
      </c>
      <c r="N11592" s="3" t="s">
        <v>4804</v>
      </c>
      <c r="O11592" s="3">
        <v>766</v>
      </c>
      <c r="P11592" s="3">
        <v>1</v>
      </c>
      <c r="Q11592" s="10">
        <f t="shared" si="736"/>
        <v>766</v>
      </c>
    </row>
    <row r="11593" spans="2:17" ht="20.25" customHeight="1">
      <c r="B11593" s="10" t="str">
        <f t="shared" si="737"/>
        <v>دستكش ضد برش سبك894</v>
      </c>
      <c r="C11593" s="10" t="str">
        <f t="shared" si="738"/>
        <v>دستكش ضد برش سبك1404/10/09894</v>
      </c>
      <c r="D11593" s="10" t="str">
        <f>IFERROR(IF(تحویلی!$E$1="","",IF(NOSA!O11593=تحویلی!$E$1,تحویلی!$E$1&amp;COUNTIF(NOSA!$O$1:O11593,تحویلی!$E$1),"")),"")</f>
        <v/>
      </c>
      <c r="E11593" s="10" t="str">
        <f t="shared" si="739"/>
        <v>12752894</v>
      </c>
      <c r="F11593" s="10" t="str">
        <f>IFERROR(VLOOKUP(I11593,DATABASE!$N:$O,2,FALSE),"")</f>
        <v>دستكش ضد برش سبك</v>
      </c>
      <c r="G11593" s="3" t="s">
        <v>4447</v>
      </c>
      <c r="H11593" s="3">
        <v>12752</v>
      </c>
      <c r="I11593" s="3" t="s">
        <v>1442</v>
      </c>
      <c r="J11593" s="3" t="s">
        <v>4602</v>
      </c>
      <c r="K11593" s="3">
        <v>1</v>
      </c>
      <c r="L11593" s="3" t="s">
        <v>3</v>
      </c>
      <c r="M11593" s="3" t="s">
        <v>40</v>
      </c>
      <c r="N11593" s="3" t="s">
        <v>4613</v>
      </c>
      <c r="O11593" s="3">
        <v>894</v>
      </c>
      <c r="P11593" s="3">
        <v>1</v>
      </c>
      <c r="Q11593" s="10">
        <f t="shared" si="736"/>
        <v>894</v>
      </c>
    </row>
    <row r="11594" spans="2:17" ht="20.25" customHeight="1">
      <c r="B11594" s="10" t="str">
        <f t="shared" si="737"/>
        <v>دستكش كف مواد سبك972</v>
      </c>
      <c r="C11594" s="10" t="str">
        <f t="shared" si="738"/>
        <v>دستكش كف مواد سبك1404/10/10972</v>
      </c>
      <c r="D11594" s="10" t="str">
        <f>IFERROR(IF(تحویلی!$E$1="","",IF(NOSA!O11594=تحویلی!$E$1,تحویلی!$E$1&amp;COUNTIF(NOSA!$O$1:O11594,تحویلی!$E$1),"")),"")</f>
        <v/>
      </c>
      <c r="E11594" s="10" t="str">
        <f t="shared" si="739"/>
        <v>12763972</v>
      </c>
      <c r="F11594" s="10" t="str">
        <f>IFERROR(VLOOKUP(I11594,DATABASE!$N:$O,2,FALSE),"")</f>
        <v>دستكش كف مواد سبك</v>
      </c>
      <c r="G11594" s="3" t="s">
        <v>4448</v>
      </c>
      <c r="H11594" s="3">
        <v>12763</v>
      </c>
      <c r="I11594" s="3" t="s">
        <v>1456</v>
      </c>
      <c r="J11594" s="3" t="s">
        <v>4605</v>
      </c>
      <c r="K11594" s="3">
        <v>1</v>
      </c>
      <c r="L11594" s="3" t="s">
        <v>3</v>
      </c>
      <c r="M11594" s="3" t="s">
        <v>4603</v>
      </c>
      <c r="N11594" s="3" t="s">
        <v>4969</v>
      </c>
      <c r="O11594" s="3">
        <v>972</v>
      </c>
      <c r="P11594" s="3">
        <v>1</v>
      </c>
      <c r="Q11594" s="10">
        <f t="shared" si="736"/>
        <v>972</v>
      </c>
    </row>
    <row r="11595" spans="2:17" ht="20.25" customHeight="1">
      <c r="B11595" s="10" t="str">
        <f t="shared" si="737"/>
        <v>دستكش ضد برش سبك967</v>
      </c>
      <c r="C11595" s="10" t="str">
        <f t="shared" si="738"/>
        <v>دستكش ضد برش سبك1404/10/10967</v>
      </c>
      <c r="D11595" s="10" t="str">
        <f>IFERROR(IF(تحویلی!$E$1="","",IF(NOSA!O11595=تحویلی!$E$1,تحویلی!$E$1&amp;COUNTIF(NOSA!$O$1:O11595,تحویلی!$E$1),"")),"")</f>
        <v/>
      </c>
      <c r="E11595" s="10" t="str">
        <f t="shared" si="739"/>
        <v>12768967</v>
      </c>
      <c r="F11595" s="10" t="str">
        <f>IFERROR(VLOOKUP(I11595,DATABASE!$N:$O,2,FALSE),"")</f>
        <v>دستكش ضد برش سبك</v>
      </c>
      <c r="G11595" s="3" t="s">
        <v>4448</v>
      </c>
      <c r="H11595" s="3">
        <v>12768</v>
      </c>
      <c r="I11595" s="3" t="s">
        <v>1442</v>
      </c>
      <c r="J11595" s="3" t="s">
        <v>4602</v>
      </c>
      <c r="K11595" s="3">
        <v>1</v>
      </c>
      <c r="L11595" s="3" t="s">
        <v>3</v>
      </c>
      <c r="M11595" s="3" t="s">
        <v>43</v>
      </c>
      <c r="N11595" s="3" t="s">
        <v>5028</v>
      </c>
      <c r="O11595" s="3">
        <v>967</v>
      </c>
      <c r="P11595" s="3">
        <v>1</v>
      </c>
      <c r="Q11595" s="10">
        <f t="shared" si="736"/>
        <v>967</v>
      </c>
    </row>
    <row r="11596" spans="2:17" ht="20.25" customHeight="1">
      <c r="B11596" s="10" t="str">
        <f t="shared" si="737"/>
        <v>دستكش ضد برش سبك893</v>
      </c>
      <c r="C11596" s="10" t="str">
        <f t="shared" si="738"/>
        <v>دستكش ضد برش سبك1404/10/10893</v>
      </c>
      <c r="D11596" s="10" t="str">
        <f>IFERROR(IF(تحویلی!$E$1="","",IF(NOSA!O11596=تحویلی!$E$1,تحویلی!$E$1&amp;COUNTIF(NOSA!$O$1:O11596,تحویلی!$E$1),"")),"")</f>
        <v/>
      </c>
      <c r="E11596" s="10" t="str">
        <f t="shared" si="739"/>
        <v>12769893</v>
      </c>
      <c r="F11596" s="10" t="str">
        <f>IFERROR(VLOOKUP(I11596,DATABASE!$N:$O,2,FALSE),"")</f>
        <v>دستكش ضد برش سبك</v>
      </c>
      <c r="G11596" s="3" t="s">
        <v>4448</v>
      </c>
      <c r="H11596" s="3">
        <v>12769</v>
      </c>
      <c r="I11596" s="3" t="s">
        <v>1442</v>
      </c>
      <c r="J11596" s="3" t="s">
        <v>4602</v>
      </c>
      <c r="K11596" s="3">
        <v>1</v>
      </c>
      <c r="L11596" s="3" t="s">
        <v>3</v>
      </c>
      <c r="M11596" s="3" t="s">
        <v>4603</v>
      </c>
      <c r="N11596" s="3" t="s">
        <v>4795</v>
      </c>
      <c r="O11596" s="3">
        <v>893</v>
      </c>
      <c r="P11596" s="3">
        <v>1</v>
      </c>
      <c r="Q11596" s="10">
        <f t="shared" si="736"/>
        <v>893</v>
      </c>
    </row>
    <row r="11597" spans="2:17" ht="20.25" customHeight="1">
      <c r="B11597" s="10" t="str">
        <f t="shared" si="737"/>
        <v>دستكش ضد برش سبك471</v>
      </c>
      <c r="C11597" s="10" t="str">
        <f t="shared" si="738"/>
        <v>دستكش ضد برش سبك1404/10/10471</v>
      </c>
      <c r="D11597" s="10" t="str">
        <f>IFERROR(IF(تحویلی!$E$1="","",IF(NOSA!O11597=تحویلی!$E$1,تحویلی!$E$1&amp;COUNTIF(NOSA!$O$1:O11597,تحویلی!$E$1),"")),"")</f>
        <v/>
      </c>
      <c r="E11597" s="10" t="str">
        <f t="shared" si="739"/>
        <v>12779471</v>
      </c>
      <c r="F11597" s="10" t="str">
        <f>IFERROR(VLOOKUP(I11597,DATABASE!$N:$O,2,FALSE),"")</f>
        <v>دستكش ضد برش سبك</v>
      </c>
      <c r="G11597" s="3" t="s">
        <v>4448</v>
      </c>
      <c r="H11597" s="3">
        <v>12779</v>
      </c>
      <c r="I11597" s="3" t="s">
        <v>1442</v>
      </c>
      <c r="J11597" s="3" t="s">
        <v>4602</v>
      </c>
      <c r="K11597" s="3">
        <v>1</v>
      </c>
      <c r="L11597" s="3" t="s">
        <v>3</v>
      </c>
      <c r="M11597" s="3" t="s">
        <v>43</v>
      </c>
      <c r="N11597" s="3" t="s">
        <v>4934</v>
      </c>
      <c r="O11597" s="3">
        <v>471</v>
      </c>
      <c r="P11597" s="3">
        <v>1</v>
      </c>
      <c r="Q11597" s="10">
        <f t="shared" si="736"/>
        <v>471</v>
      </c>
    </row>
    <row r="11598" spans="2:17" ht="20.25" customHeight="1">
      <c r="B11598" s="10" t="str">
        <f t="shared" si="737"/>
        <v>دستكش كف مواد سبك733</v>
      </c>
      <c r="C11598" s="10" t="str">
        <f t="shared" si="738"/>
        <v>دستكش كف مواد سبك1404/10/10733</v>
      </c>
      <c r="D11598" s="10" t="str">
        <f>IFERROR(IF(تحویلی!$E$1="","",IF(NOSA!O11598=تحویلی!$E$1,تحویلی!$E$1&amp;COUNTIF(NOSA!$O$1:O11598,تحویلی!$E$1),"")),"")</f>
        <v/>
      </c>
      <c r="E11598" s="10" t="str">
        <f t="shared" si="739"/>
        <v>12783733</v>
      </c>
      <c r="F11598" s="10" t="str">
        <f>IFERROR(VLOOKUP(I11598,DATABASE!$N:$O,2,FALSE),"")</f>
        <v>دستكش كف مواد سبك</v>
      </c>
      <c r="G11598" s="3" t="s">
        <v>4448</v>
      </c>
      <c r="H11598" s="3">
        <v>12783</v>
      </c>
      <c r="I11598" s="3" t="s">
        <v>1456</v>
      </c>
      <c r="J11598" s="3" t="s">
        <v>4605</v>
      </c>
      <c r="K11598" s="3">
        <v>1</v>
      </c>
      <c r="L11598" s="3" t="s">
        <v>3</v>
      </c>
      <c r="M11598" s="3" t="s">
        <v>4603</v>
      </c>
      <c r="N11598" s="3" t="s">
        <v>4690</v>
      </c>
      <c r="O11598" s="3">
        <v>733</v>
      </c>
      <c r="P11598" s="3">
        <v>1</v>
      </c>
      <c r="Q11598" s="10">
        <f t="shared" si="736"/>
        <v>733</v>
      </c>
    </row>
    <row r="11599" spans="2:17" ht="20.25" customHeight="1">
      <c r="B11599" s="10" t="str">
        <f t="shared" si="737"/>
        <v>لباس كار يكبار مصرف718</v>
      </c>
      <c r="C11599" s="10" t="str">
        <f t="shared" si="738"/>
        <v>لباس كار يكبار مصرف1404/10/10718</v>
      </c>
      <c r="D11599" s="10" t="str">
        <f>IFERROR(IF(تحویلی!$E$1="","",IF(NOSA!O11599=تحویلی!$E$1,تحویلی!$E$1&amp;COUNTIF(NOSA!$O$1:O11599,تحویلی!$E$1),"")),"")</f>
        <v/>
      </c>
      <c r="E11599" s="10" t="str">
        <f t="shared" si="739"/>
        <v>12786718</v>
      </c>
      <c r="F11599" s="10" t="str">
        <f>IFERROR(VLOOKUP(I11599,DATABASE!$N:$O,2,FALSE),"")</f>
        <v>لباس كار يكبار مصرف</v>
      </c>
      <c r="G11599" s="3" t="s">
        <v>4448</v>
      </c>
      <c r="H11599" s="3">
        <v>12786</v>
      </c>
      <c r="I11599" s="3" t="s">
        <v>1691</v>
      </c>
      <c r="J11599" s="3" t="s">
        <v>2594</v>
      </c>
      <c r="K11599" s="3">
        <v>1</v>
      </c>
      <c r="L11599" s="3" t="s">
        <v>28</v>
      </c>
      <c r="M11599" s="3" t="s">
        <v>19</v>
      </c>
      <c r="N11599" s="3" t="s">
        <v>4936</v>
      </c>
      <c r="O11599" s="3">
        <v>718</v>
      </c>
      <c r="P11599" s="3">
        <v>0</v>
      </c>
      <c r="Q11599" s="10">
        <f t="shared" si="736"/>
        <v>718</v>
      </c>
    </row>
    <row r="11600" spans="2:17" ht="20.25" customHeight="1">
      <c r="B11600" s="10" t="str">
        <f t="shared" si="737"/>
        <v>دستكش ضد برش سبك718</v>
      </c>
      <c r="C11600" s="10" t="str">
        <f t="shared" si="738"/>
        <v>دستكش ضد برش سبك1404/10/10718</v>
      </c>
      <c r="D11600" s="10" t="str">
        <f>IFERROR(IF(تحویلی!$E$1="","",IF(NOSA!O11600=تحویلی!$E$1,تحویلی!$E$1&amp;COUNTIF(NOSA!$O$1:O11600,تحویلی!$E$1),"")),"")</f>
        <v/>
      </c>
      <c r="E11600" s="10" t="str">
        <f t="shared" si="739"/>
        <v>12786718</v>
      </c>
      <c r="F11600" s="10" t="str">
        <f>IFERROR(VLOOKUP(I11600,DATABASE!$N:$O,2,FALSE),"")</f>
        <v>دستكش ضد برش سبك</v>
      </c>
      <c r="G11600" s="3" t="s">
        <v>4448</v>
      </c>
      <c r="H11600" s="3">
        <v>12786</v>
      </c>
      <c r="I11600" s="3" t="s">
        <v>1442</v>
      </c>
      <c r="J11600" s="3" t="s">
        <v>4602</v>
      </c>
      <c r="K11600" s="3">
        <v>1</v>
      </c>
      <c r="L11600" s="3" t="s">
        <v>3</v>
      </c>
      <c r="M11600" s="3" t="s">
        <v>19</v>
      </c>
      <c r="N11600" s="3" t="s">
        <v>4936</v>
      </c>
      <c r="O11600" s="3">
        <v>718</v>
      </c>
      <c r="P11600" s="3">
        <v>1</v>
      </c>
      <c r="Q11600" s="10">
        <f t="shared" si="736"/>
        <v>718</v>
      </c>
    </row>
    <row r="11601" spans="2:17" ht="20.25" customHeight="1">
      <c r="B11601" s="10" t="str">
        <f t="shared" si="737"/>
        <v>دستكش كف دوبل چرمي697</v>
      </c>
      <c r="C11601" s="10" t="str">
        <f t="shared" si="738"/>
        <v>دستكش كف دوبل چرمي1404/10/10697</v>
      </c>
      <c r="D11601" s="10" t="str">
        <f>IFERROR(IF(تحویلی!$E$1="","",IF(NOSA!O11601=تحویلی!$E$1,تحویلی!$E$1&amp;COUNTIF(NOSA!$O$1:O11601,تحویلی!$E$1),"")),"")</f>
        <v/>
      </c>
      <c r="E11601" s="10" t="str">
        <f t="shared" si="739"/>
        <v>12788697</v>
      </c>
      <c r="F11601" s="10" t="str">
        <f>IFERROR(VLOOKUP(I11601,DATABASE!$N:$O,2,FALSE),"")</f>
        <v>دستكش كف دوبل چرمي</v>
      </c>
      <c r="G11601" s="3" t="s">
        <v>4448</v>
      </c>
      <c r="H11601" s="3">
        <v>12788</v>
      </c>
      <c r="I11601" s="3" t="s">
        <v>1683</v>
      </c>
      <c r="J11601" s="3" t="s">
        <v>4636</v>
      </c>
      <c r="K11601" s="3">
        <v>1</v>
      </c>
      <c r="L11601" s="3" t="s">
        <v>3</v>
      </c>
      <c r="M11601" s="3" t="s">
        <v>25</v>
      </c>
      <c r="N11601" s="3" t="s">
        <v>5145</v>
      </c>
      <c r="O11601" s="3">
        <v>697</v>
      </c>
      <c r="P11601" s="3">
        <v>1</v>
      </c>
      <c r="Q11601" s="10">
        <f t="shared" si="736"/>
        <v>697</v>
      </c>
    </row>
    <row r="11602" spans="2:17" ht="20.25" customHeight="1">
      <c r="B11602" s="10" t="str">
        <f t="shared" si="737"/>
        <v>دستكش كف دوبل چرمي552</v>
      </c>
      <c r="C11602" s="10" t="str">
        <f t="shared" si="738"/>
        <v>دستكش كف دوبل چرمي1404/10/10552</v>
      </c>
      <c r="D11602" s="10" t="str">
        <f>IFERROR(IF(تحویلی!$E$1="","",IF(NOSA!O11602=تحویلی!$E$1,تحویلی!$E$1&amp;COUNTIF(NOSA!$O$1:O11602,تحویلی!$E$1),"")),"")</f>
        <v>55249</v>
      </c>
      <c r="E11602" s="10" t="str">
        <f t="shared" si="739"/>
        <v>12812552</v>
      </c>
      <c r="F11602" s="10" t="str">
        <f>IFERROR(VLOOKUP(I11602,DATABASE!$N:$O,2,FALSE),"")</f>
        <v>دستكش كف دوبل چرمي</v>
      </c>
      <c r="G11602" s="3" t="s">
        <v>4448</v>
      </c>
      <c r="H11602" s="3">
        <v>12812</v>
      </c>
      <c r="I11602" s="3" t="s">
        <v>1683</v>
      </c>
      <c r="J11602" s="3" t="s">
        <v>4636</v>
      </c>
      <c r="K11602" s="3">
        <v>1</v>
      </c>
      <c r="L11602" s="3" t="s">
        <v>3</v>
      </c>
      <c r="M11602" s="3" t="s">
        <v>25</v>
      </c>
      <c r="N11602" s="3" t="s">
        <v>4867</v>
      </c>
      <c r="O11602" s="3">
        <v>552</v>
      </c>
      <c r="P11602" s="3">
        <v>1</v>
      </c>
      <c r="Q11602" s="10">
        <f t="shared" si="736"/>
        <v>552</v>
      </c>
    </row>
    <row r="11603" spans="2:17" ht="20.25" customHeight="1">
      <c r="B11603" s="10" t="str">
        <f t="shared" si="737"/>
        <v>دستكش ضد برش سبك552</v>
      </c>
      <c r="C11603" s="10" t="str">
        <f t="shared" si="738"/>
        <v>دستكش ضد برش سبك1404/10/10552</v>
      </c>
      <c r="D11603" s="10" t="str">
        <f>IFERROR(IF(تحویلی!$E$1="","",IF(NOSA!O11603=تحویلی!$E$1,تحویلی!$E$1&amp;COUNTIF(NOSA!$O$1:O11603,تحویلی!$E$1),"")),"")</f>
        <v>55250</v>
      </c>
      <c r="E11603" s="10" t="str">
        <f t="shared" si="739"/>
        <v>12812552</v>
      </c>
      <c r="F11603" s="10" t="str">
        <f>IFERROR(VLOOKUP(I11603,DATABASE!$N:$O,2,FALSE),"")</f>
        <v>دستكش ضد برش سبك</v>
      </c>
      <c r="G11603" s="3" t="s">
        <v>4448</v>
      </c>
      <c r="H11603" s="3">
        <v>12812</v>
      </c>
      <c r="I11603" s="3" t="s">
        <v>1442</v>
      </c>
      <c r="J11603" s="3" t="s">
        <v>4602</v>
      </c>
      <c r="K11603" s="3">
        <v>1</v>
      </c>
      <c r="L11603" s="3" t="s">
        <v>3</v>
      </c>
      <c r="M11603" s="3" t="s">
        <v>25</v>
      </c>
      <c r="N11603" s="3" t="s">
        <v>4867</v>
      </c>
      <c r="O11603" s="3">
        <v>552</v>
      </c>
      <c r="P11603" s="3">
        <v>1</v>
      </c>
      <c r="Q11603" s="10">
        <f t="shared" si="736"/>
        <v>552</v>
      </c>
    </row>
    <row r="11604" spans="2:17" ht="20.25" customHeight="1">
      <c r="B11604" s="10" t="str">
        <f t="shared" si="737"/>
        <v>پيراهن فرم انتظامات853</v>
      </c>
      <c r="C11604" s="10" t="str">
        <f t="shared" si="738"/>
        <v>پيراهن فرم انتظامات1404/10/10853</v>
      </c>
      <c r="D11604" s="10" t="str">
        <f>IFERROR(IF(تحویلی!$E$1="","",IF(NOSA!O11604=تحویلی!$E$1,تحویلی!$E$1&amp;COUNTIF(NOSA!$O$1:O11604,تحویلی!$E$1),"")),"")</f>
        <v/>
      </c>
      <c r="E11604" s="10" t="str">
        <f t="shared" si="739"/>
        <v>12814853</v>
      </c>
      <c r="F11604" s="10" t="str">
        <f>IFERROR(VLOOKUP(I11604,DATABASE!$N:$O,2,FALSE),"")</f>
        <v>پيراهن فرم انتظامات</v>
      </c>
      <c r="G11604" s="3" t="s">
        <v>4448</v>
      </c>
      <c r="H11604" s="3">
        <v>12814</v>
      </c>
      <c r="I11604" s="3" t="s">
        <v>2296</v>
      </c>
      <c r="J11604" s="3" t="s">
        <v>4751</v>
      </c>
      <c r="K11604" s="3">
        <v>13</v>
      </c>
      <c r="L11604" s="3" t="s">
        <v>28</v>
      </c>
      <c r="M11604" s="3" t="s">
        <v>102</v>
      </c>
      <c r="N11604" s="3" t="s">
        <v>743</v>
      </c>
      <c r="O11604" s="3">
        <v>853</v>
      </c>
      <c r="P11604" s="3">
        <v>0</v>
      </c>
      <c r="Q11604" s="10">
        <f t="shared" si="736"/>
        <v>853</v>
      </c>
    </row>
    <row r="11605" spans="2:17" ht="20.25" customHeight="1">
      <c r="B11605" s="10" t="str">
        <f t="shared" si="737"/>
        <v>شلوار فرم انتظامات853</v>
      </c>
      <c r="C11605" s="10" t="str">
        <f t="shared" si="738"/>
        <v>شلوار فرم انتظامات1404/10/10853</v>
      </c>
      <c r="D11605" s="10" t="str">
        <f>IFERROR(IF(تحویلی!$E$1="","",IF(NOSA!O11605=تحویلی!$E$1,تحویلی!$E$1&amp;COUNTIF(NOSA!$O$1:O11605,تحویلی!$E$1),"")),"")</f>
        <v/>
      </c>
      <c r="E11605" s="10" t="str">
        <f t="shared" si="739"/>
        <v>12814853</v>
      </c>
      <c r="F11605" s="10" t="str">
        <f>IFERROR(VLOOKUP(I11605,DATABASE!$N:$O,2,FALSE),"")</f>
        <v>شلوار فرم انتظامات</v>
      </c>
      <c r="G11605" s="3" t="s">
        <v>4448</v>
      </c>
      <c r="H11605" s="3">
        <v>12814</v>
      </c>
      <c r="I11605" s="3" t="s">
        <v>2298</v>
      </c>
      <c r="J11605" s="3" t="s">
        <v>4929</v>
      </c>
      <c r="K11605" s="3">
        <v>7</v>
      </c>
      <c r="L11605" s="3" t="s">
        <v>28</v>
      </c>
      <c r="M11605" s="3" t="s">
        <v>102</v>
      </c>
      <c r="N11605" s="3" t="s">
        <v>743</v>
      </c>
      <c r="O11605" s="3">
        <v>853</v>
      </c>
      <c r="P11605" s="3">
        <v>0</v>
      </c>
      <c r="Q11605" s="10">
        <f t="shared" si="736"/>
        <v>853</v>
      </c>
    </row>
    <row r="11606" spans="2:17" ht="20.25" customHeight="1">
      <c r="B11606" s="10" t="str">
        <f t="shared" si="737"/>
        <v>لباس كار كارشناسي853</v>
      </c>
      <c r="C11606" s="10" t="str">
        <f t="shared" si="738"/>
        <v>لباس كار كارشناسي1404/10/10853</v>
      </c>
      <c r="D11606" s="10" t="str">
        <f>IFERROR(IF(تحویلی!$E$1="","",IF(NOSA!O11606=تحویلی!$E$1,تحویلی!$E$1&amp;COUNTIF(NOSA!$O$1:O11606,تحویلی!$E$1),"")),"")</f>
        <v/>
      </c>
      <c r="E11606" s="10" t="str">
        <f t="shared" si="739"/>
        <v>12814853</v>
      </c>
      <c r="F11606" s="10" t="str">
        <f>IFERROR(VLOOKUP(I11606,DATABASE!$N:$O,2,FALSE),"")</f>
        <v>لباس كار كارشناسي</v>
      </c>
      <c r="G11606" s="3" t="s">
        <v>4448</v>
      </c>
      <c r="H11606" s="3">
        <v>12814</v>
      </c>
      <c r="I11606" s="3" t="s">
        <v>2346</v>
      </c>
      <c r="J11606" s="3" t="s">
        <v>4677</v>
      </c>
      <c r="K11606" s="3">
        <v>26</v>
      </c>
      <c r="L11606" s="3" t="s">
        <v>28</v>
      </c>
      <c r="M11606" s="3" t="s">
        <v>102</v>
      </c>
      <c r="N11606" s="3" t="s">
        <v>743</v>
      </c>
      <c r="O11606" s="3">
        <v>853</v>
      </c>
      <c r="P11606" s="3">
        <v>0</v>
      </c>
      <c r="Q11606" s="10">
        <f t="shared" si="736"/>
        <v>853</v>
      </c>
    </row>
    <row r="11607" spans="2:17" ht="20.25" customHeight="1">
      <c r="B11607" s="10" t="str">
        <f t="shared" si="737"/>
        <v>لباس كار كارشناسي853</v>
      </c>
      <c r="C11607" s="10" t="str">
        <f t="shared" si="738"/>
        <v>لباس كار كارشناسي1404/10/10853</v>
      </c>
      <c r="D11607" s="10" t="str">
        <f>IFERROR(IF(تحویلی!$E$1="","",IF(NOSA!O11607=تحویلی!$E$1,تحویلی!$E$1&amp;COUNTIF(NOSA!$O$1:O11607,تحویلی!$E$1),"")),"")</f>
        <v/>
      </c>
      <c r="E11607" s="10" t="str">
        <f t="shared" si="739"/>
        <v>12814853</v>
      </c>
      <c r="F11607" s="10" t="str">
        <f>IFERROR(VLOOKUP(I11607,DATABASE!$N:$O,2,FALSE),"")</f>
        <v>لباس كار كارشناسي</v>
      </c>
      <c r="G11607" s="3" t="s">
        <v>4448</v>
      </c>
      <c r="H11607" s="3">
        <v>12814</v>
      </c>
      <c r="I11607" s="3" t="s">
        <v>2347</v>
      </c>
      <c r="J11607" s="3" t="s">
        <v>4752</v>
      </c>
      <c r="K11607" s="3">
        <v>18</v>
      </c>
      <c r="L11607" s="3" t="s">
        <v>28</v>
      </c>
      <c r="M11607" s="3" t="s">
        <v>102</v>
      </c>
      <c r="N11607" s="3" t="s">
        <v>743</v>
      </c>
      <c r="O11607" s="3">
        <v>853</v>
      </c>
      <c r="P11607" s="3">
        <v>0</v>
      </c>
      <c r="Q11607" s="10">
        <f t="shared" si="736"/>
        <v>853</v>
      </c>
    </row>
    <row r="11608" spans="2:17" ht="20.25" customHeight="1">
      <c r="B11608" s="10" t="str">
        <f t="shared" si="737"/>
        <v>لباس كار(بلوز و شلوار)853</v>
      </c>
      <c r="C11608" s="10" t="str">
        <f t="shared" si="738"/>
        <v>لباس كار(بلوز و شلوار)1404/10/10853</v>
      </c>
      <c r="D11608" s="10" t="str">
        <f>IFERROR(IF(تحویلی!$E$1="","",IF(NOSA!O11608=تحویلی!$E$1,تحویلی!$E$1&amp;COUNTIF(NOSA!$O$1:O11608,تحویلی!$E$1),"")),"")</f>
        <v/>
      </c>
      <c r="E11608" s="10" t="str">
        <f t="shared" si="739"/>
        <v>12814853</v>
      </c>
      <c r="F11608" s="10" t="str">
        <f>IFERROR(VLOOKUP(I11608,DATABASE!$N:$O,2,FALSE),"")</f>
        <v>لباس كار(بلوز و شلوار)</v>
      </c>
      <c r="G11608" s="3" t="s">
        <v>4448</v>
      </c>
      <c r="H11608" s="3">
        <v>12814</v>
      </c>
      <c r="I11608" s="3" t="s">
        <v>1493</v>
      </c>
      <c r="J11608" s="3" t="s">
        <v>4754</v>
      </c>
      <c r="K11608" s="3">
        <v>1</v>
      </c>
      <c r="L11608" s="3" t="s">
        <v>28</v>
      </c>
      <c r="M11608" s="3" t="s">
        <v>102</v>
      </c>
      <c r="N11608" s="3" t="s">
        <v>743</v>
      </c>
      <c r="O11608" s="3">
        <v>853</v>
      </c>
      <c r="P11608" s="3">
        <v>0</v>
      </c>
      <c r="Q11608" s="10">
        <f t="shared" si="736"/>
        <v>853</v>
      </c>
    </row>
    <row r="11609" spans="2:17" ht="20.25" customHeight="1">
      <c r="B11609" s="10" t="str">
        <f t="shared" si="737"/>
        <v>لباس كار(بلوز و شلوار)853</v>
      </c>
      <c r="C11609" s="10" t="str">
        <f t="shared" si="738"/>
        <v>لباس كار(بلوز و شلوار)1404/10/10853</v>
      </c>
      <c r="D11609" s="10" t="str">
        <f>IFERROR(IF(تحویلی!$E$1="","",IF(NOSA!O11609=تحویلی!$E$1,تحویلی!$E$1&amp;COUNTIF(NOSA!$O$1:O11609,تحویلی!$E$1),"")),"")</f>
        <v/>
      </c>
      <c r="E11609" s="10" t="str">
        <f t="shared" si="739"/>
        <v>12814853</v>
      </c>
      <c r="F11609" s="10" t="str">
        <f>IFERROR(VLOOKUP(I11609,DATABASE!$N:$O,2,FALSE),"")</f>
        <v>لباس كار(بلوز و شلوار)</v>
      </c>
      <c r="G11609" s="3" t="s">
        <v>4448</v>
      </c>
      <c r="H11609" s="3">
        <v>12814</v>
      </c>
      <c r="I11609" s="3" t="s">
        <v>1443</v>
      </c>
      <c r="J11609" s="3" t="s">
        <v>5146</v>
      </c>
      <c r="K11609" s="3">
        <v>4</v>
      </c>
      <c r="L11609" s="3" t="s">
        <v>28</v>
      </c>
      <c r="M11609" s="3" t="s">
        <v>102</v>
      </c>
      <c r="N11609" s="3" t="s">
        <v>743</v>
      </c>
      <c r="O11609" s="3">
        <v>853</v>
      </c>
      <c r="P11609" s="3">
        <v>0</v>
      </c>
      <c r="Q11609" s="10">
        <f t="shared" si="736"/>
        <v>853</v>
      </c>
    </row>
    <row r="11610" spans="2:17" ht="20.25" customHeight="1">
      <c r="B11610" s="10" t="str">
        <f t="shared" si="737"/>
        <v>لباس كار كارشناسي853</v>
      </c>
      <c r="C11610" s="10" t="str">
        <f t="shared" si="738"/>
        <v>لباس كار كارشناسي1404/10/10853</v>
      </c>
      <c r="D11610" s="10" t="str">
        <f>IFERROR(IF(تحویلی!$E$1="","",IF(NOSA!O11610=تحویلی!$E$1,تحویلی!$E$1&amp;COUNTIF(NOSA!$O$1:O11610,تحویلی!$E$1),"")),"")</f>
        <v/>
      </c>
      <c r="E11610" s="10" t="str">
        <f t="shared" si="739"/>
        <v>12815853</v>
      </c>
      <c r="F11610" s="10" t="str">
        <f>IFERROR(VLOOKUP(I11610,DATABASE!$N:$O,2,FALSE),"")</f>
        <v>لباس كار كارشناسي</v>
      </c>
      <c r="G11610" s="3" t="s">
        <v>4448</v>
      </c>
      <c r="H11610" s="3">
        <v>12815</v>
      </c>
      <c r="I11610" s="3" t="s">
        <v>1754</v>
      </c>
      <c r="J11610" s="3" t="s">
        <v>4676</v>
      </c>
      <c r="K11610" s="3">
        <v>11</v>
      </c>
      <c r="L11610" s="3" t="s">
        <v>28</v>
      </c>
      <c r="M11610" s="3" t="s">
        <v>102</v>
      </c>
      <c r="N11610" s="3" t="s">
        <v>743</v>
      </c>
      <c r="O11610" s="3">
        <v>853</v>
      </c>
      <c r="P11610" s="3">
        <v>0</v>
      </c>
      <c r="Q11610" s="10">
        <f t="shared" si="736"/>
        <v>853</v>
      </c>
    </row>
    <row r="11611" spans="2:17" ht="20.25" customHeight="1">
      <c r="B11611" s="10" t="str">
        <f t="shared" si="737"/>
        <v>لباس كار(بلوز و شلوار)853</v>
      </c>
      <c r="C11611" s="10" t="str">
        <f t="shared" si="738"/>
        <v>لباس كار(بلوز و شلوار)1404/10/10853</v>
      </c>
      <c r="D11611" s="10" t="str">
        <f>IFERROR(IF(تحویلی!$E$1="","",IF(NOSA!O11611=تحویلی!$E$1,تحویلی!$E$1&amp;COUNTIF(NOSA!$O$1:O11611,تحویلی!$E$1),"")),"")</f>
        <v/>
      </c>
      <c r="E11611" s="10" t="str">
        <f t="shared" si="739"/>
        <v>12815853</v>
      </c>
      <c r="F11611" s="10" t="str">
        <f>IFERROR(VLOOKUP(I11611,DATABASE!$N:$O,2,FALSE),"")</f>
        <v>لباس كار(بلوز و شلوار)</v>
      </c>
      <c r="G11611" s="3" t="s">
        <v>4448</v>
      </c>
      <c r="H11611" s="3">
        <v>12815</v>
      </c>
      <c r="I11611" s="3" t="s">
        <v>1566</v>
      </c>
      <c r="J11611" s="3" t="s">
        <v>4620</v>
      </c>
      <c r="K11611" s="3">
        <v>20</v>
      </c>
      <c r="L11611" s="3" t="s">
        <v>28</v>
      </c>
      <c r="M11611" s="3" t="s">
        <v>102</v>
      </c>
      <c r="N11611" s="3" t="s">
        <v>743</v>
      </c>
      <c r="O11611" s="3">
        <v>853</v>
      </c>
      <c r="P11611" s="3">
        <v>0</v>
      </c>
      <c r="Q11611" s="10">
        <f t="shared" si="736"/>
        <v>853</v>
      </c>
    </row>
    <row r="11612" spans="2:17" ht="20.25" customHeight="1">
      <c r="B11612" s="10" t="str">
        <f t="shared" si="737"/>
        <v>لباس كار(بلوز و شلوار)853</v>
      </c>
      <c r="C11612" s="10" t="str">
        <f t="shared" si="738"/>
        <v>لباس كار(بلوز و شلوار)1404/10/10853</v>
      </c>
      <c r="D11612" s="10" t="str">
        <f>IFERROR(IF(تحویلی!$E$1="","",IF(NOSA!O11612=تحویلی!$E$1,تحویلی!$E$1&amp;COUNTIF(NOSA!$O$1:O11612,تحویلی!$E$1),"")),"")</f>
        <v/>
      </c>
      <c r="E11612" s="10" t="str">
        <f t="shared" si="739"/>
        <v>12815853</v>
      </c>
      <c r="F11612" s="10" t="str">
        <f>IFERROR(VLOOKUP(I11612,DATABASE!$N:$O,2,FALSE),"")</f>
        <v>لباس كار(بلوز و شلوار)</v>
      </c>
      <c r="G11612" s="3" t="s">
        <v>4448</v>
      </c>
      <c r="H11612" s="3">
        <v>12815</v>
      </c>
      <c r="I11612" s="3" t="s">
        <v>1724</v>
      </c>
      <c r="J11612" s="3" t="s">
        <v>4681</v>
      </c>
      <c r="K11612" s="3">
        <v>24</v>
      </c>
      <c r="L11612" s="3" t="s">
        <v>28</v>
      </c>
      <c r="M11612" s="3" t="s">
        <v>102</v>
      </c>
      <c r="N11612" s="3" t="s">
        <v>743</v>
      </c>
      <c r="O11612" s="3">
        <v>853</v>
      </c>
      <c r="P11612" s="3">
        <v>0</v>
      </c>
      <c r="Q11612" s="10">
        <f t="shared" si="736"/>
        <v>853</v>
      </c>
    </row>
    <row r="11613" spans="2:17" ht="20.25" customHeight="1">
      <c r="B11613" s="10" t="str">
        <f t="shared" si="737"/>
        <v>لباس كار(بلوز و شلوار)853</v>
      </c>
      <c r="C11613" s="10" t="str">
        <f t="shared" si="738"/>
        <v>لباس كار(بلوز و شلوار)1404/10/10853</v>
      </c>
      <c r="D11613" s="10" t="str">
        <f>IFERROR(IF(تحویلی!$E$1="","",IF(NOSA!O11613=تحویلی!$E$1,تحویلی!$E$1&amp;COUNTIF(NOSA!$O$1:O11613,تحویلی!$E$1),"")),"")</f>
        <v/>
      </c>
      <c r="E11613" s="10" t="str">
        <f t="shared" si="739"/>
        <v>12815853</v>
      </c>
      <c r="F11613" s="10" t="str">
        <f>IFERROR(VLOOKUP(I11613,DATABASE!$N:$O,2,FALSE),"")</f>
        <v>لباس كار(بلوز و شلوار)</v>
      </c>
      <c r="G11613" s="3" t="s">
        <v>4448</v>
      </c>
      <c r="H11613" s="3">
        <v>12815</v>
      </c>
      <c r="I11613" s="3" t="s">
        <v>1644</v>
      </c>
      <c r="J11613" s="3" t="s">
        <v>4701</v>
      </c>
      <c r="K11613" s="3">
        <v>22</v>
      </c>
      <c r="L11613" s="3" t="s">
        <v>28</v>
      </c>
      <c r="M11613" s="3" t="s">
        <v>102</v>
      </c>
      <c r="N11613" s="3" t="s">
        <v>743</v>
      </c>
      <c r="O11613" s="3">
        <v>853</v>
      </c>
      <c r="P11613" s="3">
        <v>0</v>
      </c>
      <c r="Q11613" s="10">
        <f t="shared" si="736"/>
        <v>853</v>
      </c>
    </row>
    <row r="11614" spans="2:17" ht="20.25" customHeight="1">
      <c r="B11614" s="10" t="str">
        <f t="shared" si="737"/>
        <v>لباس كار معمولي- بلوز و شلوار853</v>
      </c>
      <c r="C11614" s="10" t="str">
        <f t="shared" si="738"/>
        <v>لباس كار معمولي- بلوز و شلوار1404/10/10853</v>
      </c>
      <c r="D11614" s="10" t="str">
        <f>IFERROR(IF(تحویلی!$E$1="","",IF(NOSA!O11614=تحویلی!$E$1,تحویلی!$E$1&amp;COUNTIF(NOSA!$O$1:O11614,تحویلی!$E$1),"")),"")</f>
        <v/>
      </c>
      <c r="E11614" s="10" t="str">
        <f t="shared" si="739"/>
        <v>12815853</v>
      </c>
      <c r="F11614" s="10" t="str">
        <f>IFERROR(VLOOKUP(I11614,DATABASE!$N:$O,2,FALSE),"")</f>
        <v>لباس كار معمولي- بلوز و شلوار</v>
      </c>
      <c r="G11614" s="3" t="s">
        <v>4448</v>
      </c>
      <c r="H11614" s="3">
        <v>12815</v>
      </c>
      <c r="I11614" s="3" t="s">
        <v>1705</v>
      </c>
      <c r="J11614" s="3" t="s">
        <v>4854</v>
      </c>
      <c r="K11614" s="3">
        <v>15</v>
      </c>
      <c r="L11614" s="3" t="s">
        <v>28</v>
      </c>
      <c r="M11614" s="3" t="s">
        <v>102</v>
      </c>
      <c r="N11614" s="3" t="s">
        <v>743</v>
      </c>
      <c r="O11614" s="3">
        <v>853</v>
      </c>
      <c r="P11614" s="3">
        <v>0</v>
      </c>
      <c r="Q11614" s="10">
        <f t="shared" si="736"/>
        <v>853</v>
      </c>
    </row>
    <row r="11615" spans="2:17" ht="20.25" customHeight="1">
      <c r="B11615" s="10" t="str">
        <f t="shared" si="737"/>
        <v>لباس كار معمولي- بلوز و شلوار853</v>
      </c>
      <c r="C11615" s="10" t="str">
        <f t="shared" si="738"/>
        <v>لباس كار معمولي- بلوز و شلوار1404/10/10853</v>
      </c>
      <c r="D11615" s="10" t="str">
        <f>IFERROR(IF(تحویلی!$E$1="","",IF(NOSA!O11615=تحویلی!$E$1,تحویلی!$E$1&amp;COUNTIF(NOSA!$O$1:O11615,تحویلی!$E$1),"")),"")</f>
        <v/>
      </c>
      <c r="E11615" s="10" t="str">
        <f t="shared" si="739"/>
        <v>12815853</v>
      </c>
      <c r="F11615" s="10" t="str">
        <f>IFERROR(VLOOKUP(I11615,DATABASE!$N:$O,2,FALSE),"")</f>
        <v>لباس كار معمولي- بلوز و شلوار</v>
      </c>
      <c r="G11615" s="3" t="s">
        <v>4448</v>
      </c>
      <c r="H11615" s="3">
        <v>12815</v>
      </c>
      <c r="I11615" s="3" t="s">
        <v>1583</v>
      </c>
      <c r="J11615" s="3" t="s">
        <v>4720</v>
      </c>
      <c r="K11615" s="3">
        <v>12</v>
      </c>
      <c r="L11615" s="3" t="s">
        <v>28</v>
      </c>
      <c r="M11615" s="3" t="s">
        <v>102</v>
      </c>
      <c r="N11615" s="3" t="s">
        <v>743</v>
      </c>
      <c r="O11615" s="3">
        <v>853</v>
      </c>
      <c r="P11615" s="3">
        <v>0</v>
      </c>
      <c r="Q11615" s="10">
        <f t="shared" si="736"/>
        <v>853</v>
      </c>
    </row>
    <row r="11616" spans="2:17" ht="20.25" customHeight="1">
      <c r="B11616" s="10" t="str">
        <f t="shared" si="737"/>
        <v>لباس كار كارشناسي-مديران- بلوز و شلوار853</v>
      </c>
      <c r="C11616" s="10" t="str">
        <f t="shared" si="738"/>
        <v>لباس كار كارشناسي-مديران- بلوز و شلوار1404/10/10853</v>
      </c>
      <c r="D11616" s="10" t="str">
        <f>IFERROR(IF(تحویلی!$E$1="","",IF(NOSA!O11616=تحویلی!$E$1,تحویلی!$E$1&amp;COUNTIF(NOSA!$O$1:O11616,تحویلی!$E$1),"")),"")</f>
        <v/>
      </c>
      <c r="E11616" s="10" t="str">
        <f t="shared" si="739"/>
        <v>12816853</v>
      </c>
      <c r="F11616" s="10" t="str">
        <f>IFERROR(VLOOKUP(I11616,DATABASE!$N:$O,2,FALSE),"")</f>
        <v>لباس كار كارشناسي-مديران- بلوز و شلوار</v>
      </c>
      <c r="G11616" s="3" t="s">
        <v>4448</v>
      </c>
      <c r="H11616" s="3">
        <v>12816</v>
      </c>
      <c r="I11616" s="3" t="s">
        <v>2373</v>
      </c>
      <c r="J11616" s="3" t="s">
        <v>4671</v>
      </c>
      <c r="K11616" s="3">
        <v>11</v>
      </c>
      <c r="L11616" s="3" t="s">
        <v>28</v>
      </c>
      <c r="M11616" s="3" t="s">
        <v>102</v>
      </c>
      <c r="N11616" s="3" t="s">
        <v>743</v>
      </c>
      <c r="O11616" s="3">
        <v>853</v>
      </c>
      <c r="P11616" s="3">
        <v>0</v>
      </c>
      <c r="Q11616" s="10">
        <f t="shared" si="736"/>
        <v>853</v>
      </c>
    </row>
    <row r="11617" spans="2:17" ht="20.25" customHeight="1">
      <c r="B11617" s="10" t="str">
        <f t="shared" si="737"/>
        <v>لباس كار كارشناسي-مديران- بلوز و شلوار853</v>
      </c>
      <c r="C11617" s="10" t="str">
        <f t="shared" si="738"/>
        <v>لباس كار كارشناسي-مديران- بلوز و شلوار1404/10/10853</v>
      </c>
      <c r="D11617" s="10" t="str">
        <f>IFERROR(IF(تحویلی!$E$1="","",IF(NOSA!O11617=تحویلی!$E$1,تحویلی!$E$1&amp;COUNTIF(NOSA!$O$1:O11617,تحویلی!$E$1),"")),"")</f>
        <v/>
      </c>
      <c r="E11617" s="10" t="str">
        <f t="shared" si="739"/>
        <v>12816853</v>
      </c>
      <c r="F11617" s="10" t="str">
        <f>IFERROR(VLOOKUP(I11617,DATABASE!$N:$O,2,FALSE),"")</f>
        <v>لباس كار كارشناسي-مديران- بلوز و شلوار</v>
      </c>
      <c r="G11617" s="3" t="s">
        <v>4448</v>
      </c>
      <c r="H11617" s="3">
        <v>12816</v>
      </c>
      <c r="I11617" s="3" t="s">
        <v>1780</v>
      </c>
      <c r="J11617" s="3" t="s">
        <v>5131</v>
      </c>
      <c r="K11617" s="3">
        <v>3</v>
      </c>
      <c r="L11617" s="3" t="s">
        <v>28</v>
      </c>
      <c r="M11617" s="3" t="s">
        <v>102</v>
      </c>
      <c r="N11617" s="3" t="s">
        <v>743</v>
      </c>
      <c r="O11617" s="3">
        <v>853</v>
      </c>
      <c r="P11617" s="3">
        <v>0</v>
      </c>
      <c r="Q11617" s="10">
        <f t="shared" si="736"/>
        <v>853</v>
      </c>
    </row>
    <row r="11618" spans="2:17" ht="20.25" customHeight="1">
      <c r="B11618" s="10" t="str">
        <f t="shared" si="737"/>
        <v>لباس كار كارشناسي-مديران- بلوز و شلوار853</v>
      </c>
      <c r="C11618" s="10" t="str">
        <f t="shared" si="738"/>
        <v>لباس كار كارشناسي-مديران- بلوز و شلوار1404/10/10853</v>
      </c>
      <c r="D11618" s="10" t="str">
        <f>IFERROR(IF(تحویلی!$E$1="","",IF(NOSA!O11618=تحویلی!$E$1,تحویلی!$E$1&amp;COUNTIF(NOSA!$O$1:O11618,تحویلی!$E$1),"")),"")</f>
        <v/>
      </c>
      <c r="E11618" s="10" t="str">
        <f t="shared" si="739"/>
        <v>12816853</v>
      </c>
      <c r="F11618" s="10" t="str">
        <f>IFERROR(VLOOKUP(I11618,DATABASE!$N:$O,2,FALSE),"")</f>
        <v>لباس كار كارشناسي-مديران- بلوز و شلوار</v>
      </c>
      <c r="G11618" s="3" t="s">
        <v>4448</v>
      </c>
      <c r="H11618" s="3">
        <v>12816</v>
      </c>
      <c r="I11618" s="3" t="s">
        <v>2375</v>
      </c>
      <c r="J11618" s="3" t="s">
        <v>5147</v>
      </c>
      <c r="K11618" s="3">
        <v>1</v>
      </c>
      <c r="L11618" s="3" t="s">
        <v>8</v>
      </c>
      <c r="M11618" s="3" t="s">
        <v>102</v>
      </c>
      <c r="N11618" s="3" t="s">
        <v>743</v>
      </c>
      <c r="O11618" s="3">
        <v>853</v>
      </c>
      <c r="P11618" s="3">
        <v>0</v>
      </c>
      <c r="Q11618" s="10">
        <f t="shared" si="736"/>
        <v>853</v>
      </c>
    </row>
    <row r="11619" spans="2:17" ht="20.25" customHeight="1">
      <c r="B11619" s="10" t="str">
        <f t="shared" si="737"/>
        <v>853</v>
      </c>
      <c r="C11619" s="10" t="str">
        <f t="shared" si="738"/>
        <v>1404/10/10853</v>
      </c>
      <c r="D11619" s="10" t="str">
        <f>IFERROR(IF(تحویلی!$E$1="","",IF(NOSA!O11619=تحویلی!$E$1,تحویلی!$E$1&amp;COUNTIF(NOSA!$O$1:O11619,تحویلی!$E$1),"")),"")</f>
        <v/>
      </c>
      <c r="E11619" s="10" t="str">
        <f t="shared" si="739"/>
        <v>12816853</v>
      </c>
      <c r="F11619" s="10" t="str">
        <f>IFERROR(VLOOKUP(I11619,DATABASE!$N:$O,2,FALSE),"")</f>
        <v/>
      </c>
      <c r="G11619" s="3" t="s">
        <v>4448</v>
      </c>
      <c r="H11619" s="3">
        <v>12816</v>
      </c>
      <c r="I11619" s="3" t="s">
        <v>3316</v>
      </c>
      <c r="J11619" s="3" t="s">
        <v>4723</v>
      </c>
      <c r="K11619" s="3">
        <v>5</v>
      </c>
      <c r="L11619" s="3" t="s">
        <v>28</v>
      </c>
      <c r="M11619" s="3" t="s">
        <v>102</v>
      </c>
      <c r="N11619" s="3" t="s">
        <v>743</v>
      </c>
      <c r="O11619" s="3">
        <v>853</v>
      </c>
      <c r="P11619" s="3">
        <v>0</v>
      </c>
      <c r="Q11619" s="10">
        <f t="shared" si="736"/>
        <v>853</v>
      </c>
    </row>
    <row r="11620" spans="2:17" ht="20.25" customHeight="1">
      <c r="B11620" s="10" t="str">
        <f t="shared" si="737"/>
        <v>853</v>
      </c>
      <c r="C11620" s="10" t="str">
        <f t="shared" si="738"/>
        <v>1404/10/10853</v>
      </c>
      <c r="D11620" s="10" t="str">
        <f>IFERROR(IF(تحویلی!$E$1="","",IF(NOSA!O11620=تحویلی!$E$1,تحویلی!$E$1&amp;COUNTIF(NOSA!$O$1:O11620,تحویلی!$E$1),"")),"")</f>
        <v/>
      </c>
      <c r="E11620" s="10" t="str">
        <f t="shared" si="739"/>
        <v>12816853</v>
      </c>
      <c r="F11620" s="10" t="str">
        <f>IFERROR(VLOOKUP(I11620,DATABASE!$N:$O,2,FALSE),"")</f>
        <v/>
      </c>
      <c r="G11620" s="3" t="s">
        <v>4448</v>
      </c>
      <c r="H11620" s="3">
        <v>12816</v>
      </c>
      <c r="I11620" s="3" t="s">
        <v>3309</v>
      </c>
      <c r="J11620" s="3" t="s">
        <v>4872</v>
      </c>
      <c r="K11620" s="3">
        <v>4</v>
      </c>
      <c r="L11620" s="3" t="s">
        <v>28</v>
      </c>
      <c r="M11620" s="3" t="s">
        <v>102</v>
      </c>
      <c r="N11620" s="3" t="s">
        <v>743</v>
      </c>
      <c r="O11620" s="3">
        <v>853</v>
      </c>
      <c r="P11620" s="3">
        <v>0</v>
      </c>
      <c r="Q11620" s="10">
        <f t="shared" ref="Q11620:Q11683" si="740">VALUE(O11620)</f>
        <v>853</v>
      </c>
    </row>
    <row r="11621" spans="2:17" ht="20.25" customHeight="1">
      <c r="B11621" s="10" t="str">
        <f t="shared" si="737"/>
        <v xml:space="preserve"> لباس كار (بلوز) 853</v>
      </c>
      <c r="C11621" s="10" t="str">
        <f t="shared" si="738"/>
        <v xml:space="preserve"> لباس كار (بلوز) 1404/10/10853</v>
      </c>
      <c r="D11621" s="10" t="str">
        <f>IFERROR(IF(تحویلی!$E$1="","",IF(NOSA!O11621=تحویلی!$E$1,تحویلی!$E$1&amp;COUNTIF(NOSA!$O$1:O11621,تحویلی!$E$1),"")),"")</f>
        <v/>
      </c>
      <c r="E11621" s="10" t="str">
        <f t="shared" si="739"/>
        <v>12816853</v>
      </c>
      <c r="F11621" s="10" t="str">
        <f>IFERROR(VLOOKUP(I11621,DATABASE!$N:$O,2,FALSE),"")</f>
        <v xml:space="preserve"> لباس كار (بلوز) </v>
      </c>
      <c r="G11621" s="3" t="s">
        <v>4448</v>
      </c>
      <c r="H11621" s="3">
        <v>12816</v>
      </c>
      <c r="I11621" s="3" t="s">
        <v>2309</v>
      </c>
      <c r="J11621" s="3" t="s">
        <v>5148</v>
      </c>
      <c r="K11621" s="3">
        <v>7</v>
      </c>
      <c r="L11621" s="3" t="s">
        <v>8</v>
      </c>
      <c r="M11621" s="3" t="s">
        <v>102</v>
      </c>
      <c r="N11621" s="3" t="s">
        <v>743</v>
      </c>
      <c r="O11621" s="3">
        <v>853</v>
      </c>
      <c r="P11621" s="3">
        <v>0</v>
      </c>
      <c r="Q11621" s="10">
        <f t="shared" si="740"/>
        <v>853</v>
      </c>
    </row>
    <row r="11622" spans="2:17" ht="20.25" customHeight="1">
      <c r="B11622" s="10" t="str">
        <f t="shared" si="737"/>
        <v xml:space="preserve"> لباس كار (بلوز) 853</v>
      </c>
      <c r="C11622" s="10" t="str">
        <f t="shared" si="738"/>
        <v xml:space="preserve"> لباس كار (بلوز) 1404/10/10853</v>
      </c>
      <c r="D11622" s="10" t="str">
        <f>IFERROR(IF(تحویلی!$E$1="","",IF(NOSA!O11622=تحویلی!$E$1,تحویلی!$E$1&amp;COUNTIF(NOSA!$O$1:O11622,تحویلی!$E$1),"")),"")</f>
        <v/>
      </c>
      <c r="E11622" s="10" t="str">
        <f t="shared" si="739"/>
        <v>12816853</v>
      </c>
      <c r="F11622" s="10" t="str">
        <f>IFERROR(VLOOKUP(I11622,DATABASE!$N:$O,2,FALSE),"")</f>
        <v xml:space="preserve"> لباس كار (بلوز) </v>
      </c>
      <c r="G11622" s="3" t="s">
        <v>4448</v>
      </c>
      <c r="H11622" s="3">
        <v>12816</v>
      </c>
      <c r="I11622" s="3" t="s">
        <v>2310</v>
      </c>
      <c r="J11622" s="3" t="s">
        <v>4800</v>
      </c>
      <c r="K11622" s="3">
        <v>5</v>
      </c>
      <c r="L11622" s="3" t="s">
        <v>8</v>
      </c>
      <c r="M11622" s="3" t="s">
        <v>102</v>
      </c>
      <c r="N11622" s="3" t="s">
        <v>743</v>
      </c>
      <c r="O11622" s="3">
        <v>853</v>
      </c>
      <c r="P11622" s="3">
        <v>0</v>
      </c>
      <c r="Q11622" s="10">
        <f t="shared" si="740"/>
        <v>853</v>
      </c>
    </row>
    <row r="11623" spans="2:17" ht="20.25" customHeight="1">
      <c r="B11623" s="10" t="str">
        <f t="shared" si="737"/>
        <v>لباس كار ديرسوز(بلوز و شلوار)69</v>
      </c>
      <c r="C11623" s="10" t="str">
        <f t="shared" si="738"/>
        <v>لباس كار ديرسوز(بلوز و شلوار)1404/10/1069</v>
      </c>
      <c r="D11623" s="10" t="str">
        <f>IFERROR(IF(تحویلی!$E$1="","",IF(NOSA!O11623=تحویلی!$E$1,تحویلی!$E$1&amp;COUNTIF(NOSA!$O$1:O11623,تحویلی!$E$1),"")),"")</f>
        <v/>
      </c>
      <c r="E11623" s="10" t="str">
        <f t="shared" si="739"/>
        <v>1282169</v>
      </c>
      <c r="F11623" s="10" t="str">
        <f>IFERROR(VLOOKUP(I11623,DATABASE!$N:$O,2,FALSE),"")</f>
        <v>لباس كار ديرسوز(بلوز و شلوار)</v>
      </c>
      <c r="G11623" s="3" t="s">
        <v>4448</v>
      </c>
      <c r="H11623" s="3">
        <v>12821</v>
      </c>
      <c r="I11623" s="3" t="s">
        <v>1619</v>
      </c>
      <c r="J11623" s="3" t="s">
        <v>4651</v>
      </c>
      <c r="K11623" s="3">
        <v>1</v>
      </c>
      <c r="L11623" s="3" t="s">
        <v>28</v>
      </c>
      <c r="M11623" s="3" t="s">
        <v>19</v>
      </c>
      <c r="N11623" s="3" t="s">
        <v>1174</v>
      </c>
      <c r="O11623" s="3">
        <v>69</v>
      </c>
      <c r="P11623" s="3">
        <v>1</v>
      </c>
      <c r="Q11623" s="10">
        <f t="shared" si="740"/>
        <v>69</v>
      </c>
    </row>
    <row r="11624" spans="2:17" ht="20.25" customHeight="1">
      <c r="B11624" s="10" t="str">
        <f t="shared" si="737"/>
        <v>پيشبند نسوز آلومينيومي128</v>
      </c>
      <c r="C11624" s="10" t="str">
        <f t="shared" si="738"/>
        <v>پيشبند نسوز آلومينيومي1404/10/10128</v>
      </c>
      <c r="D11624" s="10" t="str">
        <f>IFERROR(IF(تحویلی!$E$1="","",IF(NOSA!O11624=تحویلی!$E$1,تحویلی!$E$1&amp;COUNTIF(NOSA!$O$1:O11624,تحویلی!$E$1),"")),"")</f>
        <v/>
      </c>
      <c r="E11624" s="10" t="str">
        <f t="shared" si="739"/>
        <v>12824128</v>
      </c>
      <c r="F11624" s="10" t="str">
        <f>IFERROR(VLOOKUP(I11624,DATABASE!$N:$O,2,FALSE),"")</f>
        <v>پيشبند نسوز آلومينيومي</v>
      </c>
      <c r="G11624" s="3" t="s">
        <v>4448</v>
      </c>
      <c r="H11624" s="3">
        <v>12824</v>
      </c>
      <c r="I11624" s="3" t="s">
        <v>1464</v>
      </c>
      <c r="J11624" s="3" t="s">
        <v>4783</v>
      </c>
      <c r="K11624" s="3">
        <v>1</v>
      </c>
      <c r="L11624" s="3" t="s">
        <v>8</v>
      </c>
      <c r="M11624" s="3" t="s">
        <v>4608</v>
      </c>
      <c r="N11624" s="3" t="s">
        <v>1855</v>
      </c>
      <c r="O11624" s="3">
        <v>128</v>
      </c>
      <c r="P11624" s="3">
        <v>1</v>
      </c>
      <c r="Q11624" s="10">
        <f t="shared" si="740"/>
        <v>128</v>
      </c>
    </row>
    <row r="11625" spans="2:17" ht="20.25" customHeight="1">
      <c r="B11625" s="10" t="str">
        <f t="shared" ref="B11625:B11688" si="741">F11625&amp;Q11625</f>
        <v>پيشبند نسوز چرمي128</v>
      </c>
      <c r="C11625" s="10" t="str">
        <f t="shared" ref="C11625:C11688" si="742">F11625&amp;G11625&amp;O11625</f>
        <v>پيشبند نسوز چرمي1404/10/10128</v>
      </c>
      <c r="D11625" s="10" t="str">
        <f>IFERROR(IF(تحویلی!$E$1="","",IF(NOSA!O11625=تحویلی!$E$1,تحویلی!$E$1&amp;COUNTIF(NOSA!$O$1:O11625,تحویلی!$E$1),"")),"")</f>
        <v/>
      </c>
      <c r="E11625" s="10" t="str">
        <f t="shared" ref="E11625:E11688" si="743">H11625&amp;O11625</f>
        <v>12824128</v>
      </c>
      <c r="F11625" s="10" t="str">
        <f>IFERROR(VLOOKUP(I11625,DATABASE!$N:$O,2,FALSE),"")</f>
        <v>پيشبند نسوز چرمي</v>
      </c>
      <c r="G11625" s="3" t="s">
        <v>4448</v>
      </c>
      <c r="H11625" s="3">
        <v>12824</v>
      </c>
      <c r="I11625" s="3" t="s">
        <v>1459</v>
      </c>
      <c r="J11625" s="3" t="s">
        <v>4691</v>
      </c>
      <c r="K11625" s="3">
        <v>1</v>
      </c>
      <c r="L11625" s="3" t="s">
        <v>8</v>
      </c>
      <c r="M11625" s="3" t="s">
        <v>4608</v>
      </c>
      <c r="N11625" s="3" t="s">
        <v>1855</v>
      </c>
      <c r="O11625" s="3">
        <v>128</v>
      </c>
      <c r="P11625" s="3">
        <v>0</v>
      </c>
      <c r="Q11625" s="10">
        <f t="shared" si="740"/>
        <v>128</v>
      </c>
    </row>
    <row r="11626" spans="2:17" ht="20.25" customHeight="1">
      <c r="B11626" s="10" t="str">
        <f t="shared" si="741"/>
        <v>128</v>
      </c>
      <c r="C11626" s="10" t="str">
        <f t="shared" si="742"/>
        <v>1404/10/10128</v>
      </c>
      <c r="D11626" s="10" t="str">
        <f>IFERROR(IF(تحویلی!$E$1="","",IF(NOSA!O11626=تحویلی!$E$1,تحویلی!$E$1&amp;COUNTIF(NOSA!$O$1:O11626,تحویلی!$E$1),"")),"")</f>
        <v/>
      </c>
      <c r="E11626" s="10" t="str">
        <f t="shared" si="743"/>
        <v>12824128</v>
      </c>
      <c r="F11626" s="10" t="str">
        <f>IFERROR(VLOOKUP(I11626,DATABASE!$N:$O,2,FALSE),"")</f>
        <v/>
      </c>
      <c r="G11626" s="3" t="s">
        <v>4448</v>
      </c>
      <c r="H11626" s="3">
        <v>12824</v>
      </c>
      <c r="I11626" s="3" t="s">
        <v>3559</v>
      </c>
      <c r="J11626" s="3" t="s">
        <v>4625</v>
      </c>
      <c r="K11626" s="3">
        <v>1</v>
      </c>
      <c r="L11626" s="3" t="s">
        <v>8</v>
      </c>
      <c r="M11626" s="3" t="s">
        <v>4608</v>
      </c>
      <c r="N11626" s="3" t="s">
        <v>1855</v>
      </c>
      <c r="O11626" s="3">
        <v>128</v>
      </c>
      <c r="P11626" s="3">
        <v>1</v>
      </c>
      <c r="Q11626" s="10">
        <f t="shared" si="740"/>
        <v>128</v>
      </c>
    </row>
    <row r="11627" spans="2:17" ht="20.25" customHeight="1">
      <c r="B11627" s="10" t="str">
        <f t="shared" si="741"/>
        <v>پيشبند نسوز آلومينيومي936</v>
      </c>
      <c r="C11627" s="10" t="str">
        <f t="shared" si="742"/>
        <v>پيشبند نسوز آلومينيومي1404/10/10936</v>
      </c>
      <c r="D11627" s="10" t="str">
        <f>IFERROR(IF(تحویلی!$E$1="","",IF(NOSA!O11627=تحویلی!$E$1,تحویلی!$E$1&amp;COUNTIF(NOSA!$O$1:O11627,تحویلی!$E$1),"")),"")</f>
        <v/>
      </c>
      <c r="E11627" s="10" t="str">
        <f t="shared" si="743"/>
        <v>12826936</v>
      </c>
      <c r="F11627" s="10" t="str">
        <f>IFERROR(VLOOKUP(I11627,DATABASE!$N:$O,2,FALSE),"")</f>
        <v>پيشبند نسوز آلومينيومي</v>
      </c>
      <c r="G11627" s="3" t="s">
        <v>4448</v>
      </c>
      <c r="H11627" s="3">
        <v>12826</v>
      </c>
      <c r="I11627" s="3" t="s">
        <v>1464</v>
      </c>
      <c r="J11627" s="3" t="s">
        <v>4783</v>
      </c>
      <c r="K11627" s="3">
        <v>1</v>
      </c>
      <c r="L11627" s="3" t="s">
        <v>8</v>
      </c>
      <c r="M11627" s="3" t="s">
        <v>4608</v>
      </c>
      <c r="N11627" s="3" t="s">
        <v>4886</v>
      </c>
      <c r="O11627" s="3">
        <v>936</v>
      </c>
      <c r="P11627" s="3">
        <v>1</v>
      </c>
      <c r="Q11627" s="10">
        <f t="shared" si="740"/>
        <v>936</v>
      </c>
    </row>
    <row r="11628" spans="2:17" ht="20.25" customHeight="1">
      <c r="B11628" s="10" t="str">
        <f t="shared" si="741"/>
        <v>936</v>
      </c>
      <c r="C11628" s="10" t="str">
        <f t="shared" si="742"/>
        <v>1404/10/10936</v>
      </c>
      <c r="D11628" s="10" t="str">
        <f>IFERROR(IF(تحویلی!$E$1="","",IF(NOSA!O11628=تحویلی!$E$1,تحویلی!$E$1&amp;COUNTIF(NOSA!$O$1:O11628,تحویلی!$E$1),"")),"")</f>
        <v/>
      </c>
      <c r="E11628" s="10" t="str">
        <f t="shared" si="743"/>
        <v>12826936</v>
      </c>
      <c r="F11628" s="10" t="str">
        <f>IFERROR(VLOOKUP(I11628,DATABASE!$N:$O,2,FALSE),"")</f>
        <v/>
      </c>
      <c r="G11628" s="3" t="s">
        <v>4448</v>
      </c>
      <c r="H11628" s="3">
        <v>12826</v>
      </c>
      <c r="I11628" s="3" t="s">
        <v>2699</v>
      </c>
      <c r="J11628" s="3" t="s">
        <v>4616</v>
      </c>
      <c r="K11628" s="3">
        <v>1</v>
      </c>
      <c r="L11628" s="3" t="s">
        <v>8</v>
      </c>
      <c r="M11628" s="3" t="s">
        <v>4608</v>
      </c>
      <c r="N11628" s="3" t="s">
        <v>4886</v>
      </c>
      <c r="O11628" s="3">
        <v>936</v>
      </c>
      <c r="P11628" s="3">
        <v>1</v>
      </c>
      <c r="Q11628" s="10">
        <f t="shared" si="740"/>
        <v>936</v>
      </c>
    </row>
    <row r="11629" spans="2:17" ht="20.25" customHeight="1">
      <c r="B11629" s="10" t="str">
        <f t="shared" si="741"/>
        <v>دستكش ضد برش سبك545</v>
      </c>
      <c r="C11629" s="10" t="str">
        <f t="shared" si="742"/>
        <v>دستكش ضد برش سبك1404/10/10545</v>
      </c>
      <c r="D11629" s="10" t="str">
        <f>IFERROR(IF(تحویلی!$E$1="","",IF(NOSA!O11629=تحویلی!$E$1,تحویلی!$E$1&amp;COUNTIF(NOSA!$O$1:O11629,تحویلی!$E$1),"")),"")</f>
        <v/>
      </c>
      <c r="E11629" s="10" t="str">
        <f t="shared" si="743"/>
        <v>12827545</v>
      </c>
      <c r="F11629" s="10" t="str">
        <f>IFERROR(VLOOKUP(I11629,DATABASE!$N:$O,2,FALSE),"")</f>
        <v>دستكش ضد برش سبك</v>
      </c>
      <c r="G11629" s="3" t="s">
        <v>4448</v>
      </c>
      <c r="H11629" s="3">
        <v>12827</v>
      </c>
      <c r="I11629" s="3" t="s">
        <v>1442</v>
      </c>
      <c r="J11629" s="3" t="s">
        <v>4602</v>
      </c>
      <c r="K11629" s="3">
        <v>1</v>
      </c>
      <c r="L11629" s="3" t="s">
        <v>3</v>
      </c>
      <c r="M11629" s="3" t="s">
        <v>4608</v>
      </c>
      <c r="N11629" s="3" t="s">
        <v>1940</v>
      </c>
      <c r="O11629" s="3">
        <v>545</v>
      </c>
      <c r="P11629" s="3">
        <v>1</v>
      </c>
      <c r="Q11629" s="10">
        <f t="shared" si="740"/>
        <v>545</v>
      </c>
    </row>
    <row r="11630" spans="2:17" ht="20.25" customHeight="1">
      <c r="B11630" s="10" t="str">
        <f t="shared" si="741"/>
        <v>دستكش كف مواد سبك827</v>
      </c>
      <c r="C11630" s="10" t="str">
        <f t="shared" si="742"/>
        <v>دستكش كف مواد سبك1404/10/11827</v>
      </c>
      <c r="D11630" s="10" t="str">
        <f>IFERROR(IF(تحویلی!$E$1="","",IF(NOSA!O11630=تحویلی!$E$1,تحویلی!$E$1&amp;COUNTIF(NOSA!$O$1:O11630,تحویلی!$E$1),"")),"")</f>
        <v/>
      </c>
      <c r="E11630" s="10" t="str">
        <f t="shared" si="743"/>
        <v>12838827</v>
      </c>
      <c r="F11630" s="10" t="str">
        <f>IFERROR(VLOOKUP(I11630,DATABASE!$N:$O,2,FALSE),"")</f>
        <v>دستكش كف مواد سبك</v>
      </c>
      <c r="G11630" s="3" t="s">
        <v>4449</v>
      </c>
      <c r="H11630" s="3">
        <v>12838</v>
      </c>
      <c r="I11630" s="3" t="s">
        <v>1456</v>
      </c>
      <c r="J11630" s="3" t="s">
        <v>4605</v>
      </c>
      <c r="K11630" s="3">
        <v>1</v>
      </c>
      <c r="L11630" s="3" t="s">
        <v>3</v>
      </c>
      <c r="M11630" s="3" t="s">
        <v>4603</v>
      </c>
      <c r="N11630" s="3" t="s">
        <v>4798</v>
      </c>
      <c r="O11630" s="3">
        <v>827</v>
      </c>
      <c r="P11630" s="3">
        <v>1</v>
      </c>
      <c r="Q11630" s="10">
        <f t="shared" si="740"/>
        <v>827</v>
      </c>
    </row>
    <row r="11631" spans="2:17" ht="20.25" customHeight="1">
      <c r="B11631" s="10" t="str">
        <f t="shared" si="741"/>
        <v>دستكش ضد برش سبك739</v>
      </c>
      <c r="C11631" s="10" t="str">
        <f t="shared" si="742"/>
        <v>دستكش ضد برش سبك1404/10/11739</v>
      </c>
      <c r="D11631" s="10" t="str">
        <f>IFERROR(IF(تحویلی!$E$1="","",IF(NOSA!O11631=تحویلی!$E$1,تحویلی!$E$1&amp;COUNTIF(NOSA!$O$1:O11631,تحویلی!$E$1),"")),"")</f>
        <v/>
      </c>
      <c r="E11631" s="10" t="str">
        <f t="shared" si="743"/>
        <v>12839739</v>
      </c>
      <c r="F11631" s="10" t="str">
        <f>IFERROR(VLOOKUP(I11631,DATABASE!$N:$O,2,FALSE),"")</f>
        <v>دستكش ضد برش سبك</v>
      </c>
      <c r="G11631" s="3" t="s">
        <v>4449</v>
      </c>
      <c r="H11631" s="3">
        <v>12839</v>
      </c>
      <c r="I11631" s="3" t="s">
        <v>1442</v>
      </c>
      <c r="J11631" s="3" t="s">
        <v>4602</v>
      </c>
      <c r="K11631" s="3">
        <v>1</v>
      </c>
      <c r="L11631" s="3" t="s">
        <v>3</v>
      </c>
      <c r="M11631" s="3" t="s">
        <v>4603</v>
      </c>
      <c r="N11631" s="3" t="s">
        <v>4761</v>
      </c>
      <c r="O11631" s="3">
        <v>739</v>
      </c>
      <c r="P11631" s="3">
        <v>1</v>
      </c>
      <c r="Q11631" s="10">
        <f t="shared" si="740"/>
        <v>739</v>
      </c>
    </row>
    <row r="11632" spans="2:17" ht="20.25" customHeight="1">
      <c r="B11632" s="10" t="str">
        <f t="shared" si="741"/>
        <v>دستكش ضد برش سبك841</v>
      </c>
      <c r="C11632" s="10" t="str">
        <f t="shared" si="742"/>
        <v>دستكش ضد برش سبك1404/10/11841</v>
      </c>
      <c r="D11632" s="10" t="str">
        <f>IFERROR(IF(تحویلی!$E$1="","",IF(NOSA!O11632=تحویلی!$E$1,تحویلی!$E$1&amp;COUNTIF(NOSA!$O$1:O11632,تحویلی!$E$1),"")),"")</f>
        <v/>
      </c>
      <c r="E11632" s="10" t="str">
        <f t="shared" si="743"/>
        <v>12839841</v>
      </c>
      <c r="F11632" s="10" t="str">
        <f>IFERROR(VLOOKUP(I11632,DATABASE!$N:$O,2,FALSE),"")</f>
        <v>دستكش ضد برش سبك</v>
      </c>
      <c r="G11632" s="3" t="s">
        <v>4449</v>
      </c>
      <c r="H11632" s="3">
        <v>12839</v>
      </c>
      <c r="I11632" s="3" t="s">
        <v>1442</v>
      </c>
      <c r="J11632" s="3" t="s">
        <v>4602</v>
      </c>
      <c r="K11632" s="3">
        <v>1</v>
      </c>
      <c r="L11632" s="3" t="s">
        <v>3</v>
      </c>
      <c r="M11632" s="3" t="s">
        <v>4603</v>
      </c>
      <c r="N11632" s="3" t="s">
        <v>4760</v>
      </c>
      <c r="O11632" s="3">
        <v>841</v>
      </c>
      <c r="P11632" s="3">
        <v>1</v>
      </c>
      <c r="Q11632" s="10">
        <f t="shared" si="740"/>
        <v>841</v>
      </c>
    </row>
    <row r="11633" spans="2:17" ht="20.25" customHeight="1">
      <c r="B11633" s="10" t="str">
        <f t="shared" si="741"/>
        <v xml:space="preserve"> لباس كارشناسي مديران 941</v>
      </c>
      <c r="C11633" s="10" t="str">
        <f t="shared" si="742"/>
        <v xml:space="preserve"> لباس كارشناسي مديران 1404/10/11941</v>
      </c>
      <c r="D11633" s="10" t="str">
        <f>IFERROR(IF(تحویلی!$E$1="","",IF(NOSA!O11633=تحویلی!$E$1,تحویلی!$E$1&amp;COUNTIF(NOSA!$O$1:O11633,تحویلی!$E$1),"")),"")</f>
        <v/>
      </c>
      <c r="E11633" s="10" t="str">
        <f t="shared" si="743"/>
        <v>12852941</v>
      </c>
      <c r="F11633" s="10" t="str">
        <f>IFERROR(VLOOKUP(I11633,DATABASE!$N:$O,2,FALSE),"")</f>
        <v xml:space="preserve"> لباس كارشناسي مديران </v>
      </c>
      <c r="G11633" s="3" t="s">
        <v>4449</v>
      </c>
      <c r="H11633" s="3">
        <v>12852</v>
      </c>
      <c r="I11633" s="3" t="s">
        <v>1607</v>
      </c>
      <c r="J11633" s="3" t="s">
        <v>4801</v>
      </c>
      <c r="K11633" s="3">
        <v>1</v>
      </c>
      <c r="L11633" s="3" t="s">
        <v>8</v>
      </c>
      <c r="M11633" s="3" t="s">
        <v>4603</v>
      </c>
      <c r="N11633" s="3" t="s">
        <v>4342</v>
      </c>
      <c r="O11633" s="3">
        <v>941</v>
      </c>
      <c r="P11633" s="3">
        <v>0</v>
      </c>
      <c r="Q11633" s="10">
        <f t="shared" si="740"/>
        <v>941</v>
      </c>
    </row>
    <row r="11634" spans="2:17" ht="20.25" customHeight="1">
      <c r="B11634" s="10" t="str">
        <f t="shared" si="741"/>
        <v>دستكش استاد كار6</v>
      </c>
      <c r="C11634" s="10" t="str">
        <f t="shared" si="742"/>
        <v>دستكش استاد كار1404/10/116</v>
      </c>
      <c r="D11634" s="10" t="str">
        <f>IFERROR(IF(تحویلی!$E$1="","",IF(NOSA!O11634=تحویلی!$E$1,تحویلی!$E$1&amp;COUNTIF(NOSA!$O$1:O11634,تحویلی!$E$1),"")),"")</f>
        <v/>
      </c>
      <c r="E11634" s="10" t="str">
        <f t="shared" si="743"/>
        <v>128576</v>
      </c>
      <c r="F11634" s="10" t="str">
        <f>IFERROR(VLOOKUP(I11634,DATABASE!$N:$O,2,FALSE),"")</f>
        <v>دستكش استاد كار</v>
      </c>
      <c r="G11634" s="3" t="s">
        <v>4449</v>
      </c>
      <c r="H11634" s="3">
        <v>12857</v>
      </c>
      <c r="I11634" s="3" t="s">
        <v>1543</v>
      </c>
      <c r="J11634" s="3" t="s">
        <v>4610</v>
      </c>
      <c r="K11634" s="3">
        <v>3</v>
      </c>
      <c r="L11634" s="3" t="s">
        <v>3</v>
      </c>
      <c r="M11634" s="3" t="s">
        <v>25</v>
      </c>
      <c r="N11634" s="3" t="s">
        <v>4724</v>
      </c>
      <c r="O11634" s="3">
        <v>6</v>
      </c>
      <c r="P11634" s="3">
        <v>0</v>
      </c>
      <c r="Q11634" s="10">
        <f t="shared" si="740"/>
        <v>6</v>
      </c>
    </row>
    <row r="11635" spans="2:17" ht="20.25" customHeight="1">
      <c r="B11635" s="10" t="str">
        <f t="shared" si="741"/>
        <v>دستكش ضد برش سبك163</v>
      </c>
      <c r="C11635" s="10" t="str">
        <f t="shared" si="742"/>
        <v>دستكش ضد برش سبك1404/10/11163</v>
      </c>
      <c r="D11635" s="10" t="str">
        <f>IFERROR(IF(تحویلی!$E$1="","",IF(NOSA!O11635=تحویلی!$E$1,تحویلی!$E$1&amp;COUNTIF(NOSA!$O$1:O11635,تحویلی!$E$1),"")),"")</f>
        <v/>
      </c>
      <c r="E11635" s="10" t="str">
        <f t="shared" si="743"/>
        <v>12865163</v>
      </c>
      <c r="F11635" s="10" t="str">
        <f>IFERROR(VLOOKUP(I11635,DATABASE!$N:$O,2,FALSE),"")</f>
        <v>دستكش ضد برش سبك</v>
      </c>
      <c r="G11635" s="3" t="s">
        <v>4449</v>
      </c>
      <c r="H11635" s="3">
        <v>12865</v>
      </c>
      <c r="I11635" s="3" t="s">
        <v>1442</v>
      </c>
      <c r="J11635" s="3" t="s">
        <v>4602</v>
      </c>
      <c r="K11635" s="3">
        <v>1</v>
      </c>
      <c r="L11635" s="3" t="s">
        <v>3</v>
      </c>
      <c r="M11635" s="3" t="s">
        <v>4623</v>
      </c>
      <c r="N11635" s="3" t="s">
        <v>171</v>
      </c>
      <c r="O11635" s="3">
        <v>163</v>
      </c>
      <c r="P11635" s="3">
        <v>1</v>
      </c>
      <c r="Q11635" s="10">
        <f t="shared" si="740"/>
        <v>163</v>
      </c>
    </row>
    <row r="11636" spans="2:17" ht="20.25" customHeight="1">
      <c r="B11636" s="10" t="str">
        <f t="shared" si="741"/>
        <v>دستكش ضد برش سبك83</v>
      </c>
      <c r="C11636" s="10" t="str">
        <f t="shared" si="742"/>
        <v>دستكش ضد برش سبك1404/10/1183</v>
      </c>
      <c r="D11636" s="10" t="str">
        <f>IFERROR(IF(تحویلی!$E$1="","",IF(NOSA!O11636=تحویلی!$E$1,تحویلی!$E$1&amp;COUNTIF(NOSA!$O$1:O11636,تحویلی!$E$1),"")),"")</f>
        <v/>
      </c>
      <c r="E11636" s="10" t="str">
        <f t="shared" si="743"/>
        <v>1286783</v>
      </c>
      <c r="F11636" s="10" t="str">
        <f>IFERROR(VLOOKUP(I11636,DATABASE!$N:$O,2,FALSE),"")</f>
        <v>دستكش ضد برش سبك</v>
      </c>
      <c r="G11636" s="3" t="s">
        <v>4449</v>
      </c>
      <c r="H11636" s="3">
        <v>12867</v>
      </c>
      <c r="I11636" s="3" t="s">
        <v>1442</v>
      </c>
      <c r="J11636" s="3" t="s">
        <v>4602</v>
      </c>
      <c r="K11636" s="3">
        <v>1</v>
      </c>
      <c r="L11636" s="3" t="s">
        <v>3</v>
      </c>
      <c r="M11636" s="3" t="s">
        <v>43</v>
      </c>
      <c r="N11636" s="3" t="s">
        <v>4645</v>
      </c>
      <c r="O11636" s="3">
        <v>83</v>
      </c>
      <c r="P11636" s="3">
        <v>1</v>
      </c>
      <c r="Q11636" s="10">
        <f t="shared" si="740"/>
        <v>83</v>
      </c>
    </row>
    <row r="11637" spans="2:17" ht="20.25" customHeight="1">
      <c r="B11637" s="10" t="str">
        <f t="shared" si="741"/>
        <v>شلوار فرم انتظامات83</v>
      </c>
      <c r="C11637" s="10" t="str">
        <f t="shared" si="742"/>
        <v>شلوار فرم انتظامات1404/10/1183</v>
      </c>
      <c r="D11637" s="10" t="str">
        <f>IFERROR(IF(تحویلی!$E$1="","",IF(NOSA!O11637=تحویلی!$E$1,تحویلی!$E$1&amp;COUNTIF(NOSA!$O$1:O11637,تحویلی!$E$1),"")),"")</f>
        <v/>
      </c>
      <c r="E11637" s="10" t="str">
        <f t="shared" si="743"/>
        <v>1286783</v>
      </c>
      <c r="F11637" s="10" t="str">
        <f>IFERROR(VLOOKUP(I11637,DATABASE!$N:$O,2,FALSE),"")</f>
        <v>شلوار فرم انتظامات</v>
      </c>
      <c r="G11637" s="3" t="s">
        <v>4449</v>
      </c>
      <c r="H11637" s="3">
        <v>12867</v>
      </c>
      <c r="I11637" s="3" t="s">
        <v>2298</v>
      </c>
      <c r="J11637" s="3" t="s">
        <v>4929</v>
      </c>
      <c r="K11637" s="3">
        <v>1</v>
      </c>
      <c r="L11637" s="3" t="s">
        <v>28</v>
      </c>
      <c r="M11637" s="3" t="s">
        <v>43</v>
      </c>
      <c r="N11637" s="3" t="s">
        <v>4645</v>
      </c>
      <c r="O11637" s="3">
        <v>83</v>
      </c>
      <c r="P11637" s="3">
        <v>1</v>
      </c>
      <c r="Q11637" s="10">
        <f t="shared" si="740"/>
        <v>83</v>
      </c>
    </row>
    <row r="11638" spans="2:17" ht="20.25" customHeight="1">
      <c r="B11638" s="10" t="str">
        <f t="shared" si="741"/>
        <v>دستكش ضد برش سبك649</v>
      </c>
      <c r="C11638" s="10" t="str">
        <f t="shared" si="742"/>
        <v>دستكش ضد برش سبك1404/10/11649</v>
      </c>
      <c r="D11638" s="10" t="str">
        <f>IFERROR(IF(تحویلی!$E$1="","",IF(NOSA!O11638=تحویلی!$E$1,تحویلی!$E$1&amp;COUNTIF(NOSA!$O$1:O11638,تحویلی!$E$1),"")),"")</f>
        <v/>
      </c>
      <c r="E11638" s="10" t="str">
        <f t="shared" si="743"/>
        <v>12869649</v>
      </c>
      <c r="F11638" s="10" t="str">
        <f>IFERROR(VLOOKUP(I11638,DATABASE!$N:$O,2,FALSE),"")</f>
        <v>دستكش ضد برش سبك</v>
      </c>
      <c r="G11638" s="3" t="s">
        <v>4449</v>
      </c>
      <c r="H11638" s="3">
        <v>12869</v>
      </c>
      <c r="I11638" s="3" t="s">
        <v>1442</v>
      </c>
      <c r="J11638" s="3" t="s">
        <v>4602</v>
      </c>
      <c r="K11638" s="3">
        <v>1</v>
      </c>
      <c r="L11638" s="3" t="s">
        <v>3</v>
      </c>
      <c r="M11638" s="3" t="s">
        <v>19</v>
      </c>
      <c r="N11638" s="3" t="s">
        <v>1276</v>
      </c>
      <c r="O11638" s="3">
        <v>649</v>
      </c>
      <c r="P11638" s="3">
        <v>1</v>
      </c>
      <c r="Q11638" s="10">
        <f t="shared" si="740"/>
        <v>649</v>
      </c>
    </row>
    <row r="11639" spans="2:17" ht="20.25" customHeight="1">
      <c r="B11639" s="10" t="str">
        <f t="shared" si="741"/>
        <v>دستكش ضد برش سبك694</v>
      </c>
      <c r="C11639" s="10" t="str">
        <f t="shared" si="742"/>
        <v>دستكش ضد برش سبك1404/10/11694</v>
      </c>
      <c r="D11639" s="10" t="str">
        <f>IFERROR(IF(تحویلی!$E$1="","",IF(NOSA!O11639=تحویلی!$E$1,تحویلی!$E$1&amp;COUNTIF(NOSA!$O$1:O11639,تحویلی!$E$1),"")),"")</f>
        <v/>
      </c>
      <c r="E11639" s="10" t="str">
        <f t="shared" si="743"/>
        <v>12870694</v>
      </c>
      <c r="F11639" s="10" t="str">
        <f>IFERROR(VLOOKUP(I11639,DATABASE!$N:$O,2,FALSE),"")</f>
        <v>دستكش ضد برش سبك</v>
      </c>
      <c r="G11639" s="3" t="s">
        <v>4449</v>
      </c>
      <c r="H11639" s="3">
        <v>12870</v>
      </c>
      <c r="I11639" s="3" t="s">
        <v>1442</v>
      </c>
      <c r="J11639" s="3" t="s">
        <v>4602</v>
      </c>
      <c r="K11639" s="3">
        <v>1</v>
      </c>
      <c r="L11639" s="3" t="s">
        <v>3</v>
      </c>
      <c r="M11639" s="3" t="s">
        <v>4603</v>
      </c>
      <c r="N11639" s="3" t="s">
        <v>4672</v>
      </c>
      <c r="O11639" s="3">
        <v>694</v>
      </c>
      <c r="P11639" s="3">
        <v>0</v>
      </c>
      <c r="Q11639" s="10">
        <f t="shared" si="740"/>
        <v>694</v>
      </c>
    </row>
    <row r="11640" spans="2:17" ht="20.25" customHeight="1">
      <c r="B11640" s="10" t="str">
        <f t="shared" si="741"/>
        <v>رابط فنري نقاب كلاه ايمني819</v>
      </c>
      <c r="C11640" s="10" t="str">
        <f t="shared" si="742"/>
        <v>رابط فنري نقاب كلاه ايمني1404/10/11819</v>
      </c>
      <c r="D11640" s="10" t="str">
        <f>IFERROR(IF(تحویلی!$E$1="","",IF(NOSA!O11640=تحویلی!$E$1,تحویلی!$E$1&amp;COUNTIF(NOSA!$O$1:O11640,تحویلی!$E$1),"")),"")</f>
        <v/>
      </c>
      <c r="E11640" s="10" t="str">
        <f t="shared" si="743"/>
        <v>12874819</v>
      </c>
      <c r="F11640" s="10" t="str">
        <f>IFERROR(VLOOKUP(I11640,DATABASE!$N:$O,2,FALSE),"")</f>
        <v>رابط فنري نقاب كلاه ايمني</v>
      </c>
      <c r="G11640" s="3" t="s">
        <v>4449</v>
      </c>
      <c r="H11640" s="3">
        <v>12874</v>
      </c>
      <c r="I11640" s="3" t="s">
        <v>1454</v>
      </c>
      <c r="J11640" s="3" t="s">
        <v>4714</v>
      </c>
      <c r="K11640" s="3">
        <v>1</v>
      </c>
      <c r="L11640" s="3" t="s">
        <v>8</v>
      </c>
      <c r="M11640" s="3" t="s">
        <v>19</v>
      </c>
      <c r="N11640" s="3" t="s">
        <v>4759</v>
      </c>
      <c r="O11640" s="3">
        <v>819</v>
      </c>
      <c r="P11640" s="3">
        <v>1</v>
      </c>
      <c r="Q11640" s="10">
        <f t="shared" si="740"/>
        <v>819</v>
      </c>
    </row>
    <row r="11641" spans="2:17" ht="20.25" customHeight="1">
      <c r="B11641" s="10" t="str">
        <f t="shared" si="741"/>
        <v>لباس زير زمستاني- بلوز و شلوار862</v>
      </c>
      <c r="C11641" s="10" t="str">
        <f t="shared" si="742"/>
        <v>لباس زير زمستاني- بلوز و شلوار1404/10/11862</v>
      </c>
      <c r="D11641" s="10" t="str">
        <f>IFERROR(IF(تحویلی!$E$1="","",IF(NOSA!O11641=تحویلی!$E$1,تحویلی!$E$1&amp;COUNTIF(NOSA!$O$1:O11641,تحویلی!$E$1),"")),"")</f>
        <v/>
      </c>
      <c r="E11641" s="10" t="str">
        <f t="shared" si="743"/>
        <v>12881862</v>
      </c>
      <c r="F11641" s="10" t="str">
        <f>IFERROR(VLOOKUP(I11641,DATABASE!$N:$O,2,FALSE),"")</f>
        <v>لباس زير زمستاني- بلوز و شلوار</v>
      </c>
      <c r="G11641" s="3" t="s">
        <v>4449</v>
      </c>
      <c r="H11641" s="3">
        <v>12881</v>
      </c>
      <c r="I11641" s="3" t="s">
        <v>2361</v>
      </c>
      <c r="J11641" s="3" t="s">
        <v>5002</v>
      </c>
      <c r="K11641" s="3">
        <v>1</v>
      </c>
      <c r="L11641" s="3" t="s">
        <v>28</v>
      </c>
      <c r="M11641" s="3" t="s">
        <v>4603</v>
      </c>
      <c r="N11641" s="3" t="s">
        <v>3192</v>
      </c>
      <c r="O11641" s="3">
        <v>862</v>
      </c>
      <c r="P11641" s="3">
        <v>0</v>
      </c>
      <c r="Q11641" s="10">
        <f t="shared" si="740"/>
        <v>862</v>
      </c>
    </row>
    <row r="11642" spans="2:17" ht="20.25" customHeight="1">
      <c r="B11642" s="10" t="str">
        <f t="shared" si="741"/>
        <v>فيلتر ماسك نيم صورت (3M) مدل 2091723</v>
      </c>
      <c r="C11642" s="10" t="str">
        <f t="shared" si="742"/>
        <v>فيلتر ماسك نيم صورت (3M) مدل 20911404/10/11723</v>
      </c>
      <c r="D11642" s="10" t="str">
        <f>IFERROR(IF(تحویلی!$E$1="","",IF(NOSA!O11642=تحویلی!$E$1,تحویلی!$E$1&amp;COUNTIF(NOSA!$O$1:O11642,تحویلی!$E$1),"")),"")</f>
        <v/>
      </c>
      <c r="E11642" s="10" t="str">
        <f t="shared" si="743"/>
        <v>12882723</v>
      </c>
      <c r="F11642" s="10" t="str">
        <f>IFERROR(VLOOKUP(I11642,DATABASE!$N:$O,2,FALSE),"")</f>
        <v>فيلتر ماسك نيم صورت (3M) مدل 2091</v>
      </c>
      <c r="G11642" s="3" t="s">
        <v>4449</v>
      </c>
      <c r="H11642" s="3">
        <v>12882</v>
      </c>
      <c r="I11642" s="3" t="s">
        <v>1475</v>
      </c>
      <c r="J11642" s="3" t="s">
        <v>4638</v>
      </c>
      <c r="K11642" s="3">
        <v>1</v>
      </c>
      <c r="L11642" s="3" t="s">
        <v>8</v>
      </c>
      <c r="M11642" s="3" t="s">
        <v>4623</v>
      </c>
      <c r="N11642" s="3" t="s">
        <v>5149</v>
      </c>
      <c r="O11642" s="3">
        <v>723</v>
      </c>
      <c r="P11642" s="3">
        <v>1</v>
      </c>
      <c r="Q11642" s="10">
        <f t="shared" si="740"/>
        <v>723</v>
      </c>
    </row>
    <row r="11643" spans="2:17" ht="20.25" customHeight="1">
      <c r="B11643" s="10" t="str">
        <f t="shared" si="741"/>
        <v>دستكش ضد برش سبك751</v>
      </c>
      <c r="C11643" s="10" t="str">
        <f t="shared" si="742"/>
        <v>دستكش ضد برش سبك1404/10/12751</v>
      </c>
      <c r="D11643" s="10" t="str">
        <f>IFERROR(IF(تحویلی!$E$1="","",IF(NOSA!O11643=تحویلی!$E$1,تحویلی!$E$1&amp;COUNTIF(NOSA!$O$1:O11643,تحویلی!$E$1),"")),"")</f>
        <v/>
      </c>
      <c r="E11643" s="10" t="str">
        <f t="shared" si="743"/>
        <v>12885751</v>
      </c>
      <c r="F11643" s="10" t="str">
        <f>IFERROR(VLOOKUP(I11643,DATABASE!$N:$O,2,FALSE),"")</f>
        <v>دستكش ضد برش سبك</v>
      </c>
      <c r="G11643" s="3" t="s">
        <v>4450</v>
      </c>
      <c r="H11643" s="3">
        <v>12885</v>
      </c>
      <c r="I11643" s="3" t="s">
        <v>1442</v>
      </c>
      <c r="J11643" s="3" t="s">
        <v>4602</v>
      </c>
      <c r="K11643" s="3">
        <v>1</v>
      </c>
      <c r="L11643" s="3" t="s">
        <v>3</v>
      </c>
      <c r="M11643" s="3" t="s">
        <v>4623</v>
      </c>
      <c r="N11643" s="3" t="s">
        <v>2034</v>
      </c>
      <c r="O11643" s="3">
        <v>751</v>
      </c>
      <c r="P11643" s="3">
        <v>1</v>
      </c>
      <c r="Q11643" s="10">
        <f t="shared" si="740"/>
        <v>751</v>
      </c>
    </row>
    <row r="11644" spans="2:17" ht="20.25" customHeight="1">
      <c r="B11644" s="10" t="str">
        <f t="shared" si="741"/>
        <v>فيلتر ماسك نيم صورت (3M) مدل 2091751</v>
      </c>
      <c r="C11644" s="10" t="str">
        <f t="shared" si="742"/>
        <v>فيلتر ماسك نيم صورت (3M) مدل 20911404/10/12751</v>
      </c>
      <c r="D11644" s="10" t="str">
        <f>IFERROR(IF(تحویلی!$E$1="","",IF(NOSA!O11644=تحویلی!$E$1,تحویلی!$E$1&amp;COUNTIF(NOSA!$O$1:O11644,تحویلی!$E$1),"")),"")</f>
        <v/>
      </c>
      <c r="E11644" s="10" t="str">
        <f t="shared" si="743"/>
        <v>12885751</v>
      </c>
      <c r="F11644" s="10" t="str">
        <f>IFERROR(VLOOKUP(I11644,DATABASE!$N:$O,2,FALSE),"")</f>
        <v>فيلتر ماسك نيم صورت (3M) مدل 2091</v>
      </c>
      <c r="G11644" s="3" t="s">
        <v>4450</v>
      </c>
      <c r="H11644" s="3">
        <v>12885</v>
      </c>
      <c r="I11644" s="3" t="s">
        <v>1475</v>
      </c>
      <c r="J11644" s="3" t="s">
        <v>4638</v>
      </c>
      <c r="K11644" s="3">
        <v>1</v>
      </c>
      <c r="L11644" s="3" t="s">
        <v>8</v>
      </c>
      <c r="M11644" s="3" t="s">
        <v>4623</v>
      </c>
      <c r="N11644" s="3" t="s">
        <v>2034</v>
      </c>
      <c r="O11644" s="3">
        <v>751</v>
      </c>
      <c r="P11644" s="3">
        <v>1</v>
      </c>
      <c r="Q11644" s="10">
        <f t="shared" si="740"/>
        <v>751</v>
      </c>
    </row>
    <row r="11645" spans="2:17" ht="20.25" customHeight="1">
      <c r="B11645" s="10" t="str">
        <f t="shared" si="741"/>
        <v>88</v>
      </c>
      <c r="C11645" s="10" t="str">
        <f t="shared" si="742"/>
        <v>1404/10/1288</v>
      </c>
      <c r="D11645" s="10" t="str">
        <f>IFERROR(IF(تحویلی!$E$1="","",IF(NOSA!O11645=تحویلی!$E$1,تحویلی!$E$1&amp;COUNTIF(NOSA!$O$1:O11645,تحویلی!$E$1),"")),"")</f>
        <v/>
      </c>
      <c r="E11645" s="10" t="str">
        <f t="shared" si="743"/>
        <v>1289188</v>
      </c>
      <c r="F11645" s="10" t="str">
        <f>IFERROR(VLOOKUP(I11645,DATABASE!$N:$O,2,FALSE),"")</f>
        <v/>
      </c>
      <c r="G11645" s="3" t="s">
        <v>4450</v>
      </c>
      <c r="H11645" s="3">
        <v>12891</v>
      </c>
      <c r="I11645" s="3" t="s">
        <v>2699</v>
      </c>
      <c r="J11645" s="3" t="s">
        <v>4616</v>
      </c>
      <c r="K11645" s="3">
        <v>1</v>
      </c>
      <c r="L11645" s="3" t="s">
        <v>8</v>
      </c>
      <c r="M11645" s="3" t="s">
        <v>19</v>
      </c>
      <c r="N11645" s="3" t="s">
        <v>4607</v>
      </c>
      <c r="O11645" s="3">
        <v>88</v>
      </c>
      <c r="P11645" s="3">
        <v>1</v>
      </c>
      <c r="Q11645" s="10">
        <f t="shared" si="740"/>
        <v>88</v>
      </c>
    </row>
    <row r="11646" spans="2:17" ht="20.25" customHeight="1">
      <c r="B11646" s="10" t="str">
        <f t="shared" si="741"/>
        <v>دستكش كف مواد سبك861</v>
      </c>
      <c r="C11646" s="10" t="str">
        <f t="shared" si="742"/>
        <v>دستكش كف مواد سبك1404/10/12861</v>
      </c>
      <c r="D11646" s="10" t="str">
        <f>IFERROR(IF(تحویلی!$E$1="","",IF(NOSA!O11646=تحویلی!$E$1,تحویلی!$E$1&amp;COUNTIF(NOSA!$O$1:O11646,تحویلی!$E$1),"")),"")</f>
        <v/>
      </c>
      <c r="E11646" s="10" t="str">
        <f t="shared" si="743"/>
        <v>12902861</v>
      </c>
      <c r="F11646" s="10" t="str">
        <f>IFERROR(VLOOKUP(I11646,DATABASE!$N:$O,2,FALSE),"")</f>
        <v>دستكش كف مواد سبك</v>
      </c>
      <c r="G11646" s="3" t="s">
        <v>4450</v>
      </c>
      <c r="H11646" s="3">
        <v>12902</v>
      </c>
      <c r="I11646" s="3" t="s">
        <v>1456</v>
      </c>
      <c r="J11646" s="3" t="s">
        <v>4605</v>
      </c>
      <c r="K11646" s="3">
        <v>1</v>
      </c>
      <c r="L11646" s="3" t="s">
        <v>3</v>
      </c>
      <c r="M11646" s="3" t="s">
        <v>4603</v>
      </c>
      <c r="N11646" s="3" t="s">
        <v>5150</v>
      </c>
      <c r="O11646" s="3">
        <v>861</v>
      </c>
      <c r="P11646" s="3">
        <v>1</v>
      </c>
      <c r="Q11646" s="10">
        <f t="shared" si="740"/>
        <v>861</v>
      </c>
    </row>
    <row r="11647" spans="2:17" ht="20.25" customHeight="1">
      <c r="B11647" s="10" t="str">
        <f t="shared" si="741"/>
        <v>لباس زير زمستاني- بلوز و شلوار698</v>
      </c>
      <c r="C11647" s="10" t="str">
        <f t="shared" si="742"/>
        <v>لباس زير زمستاني- بلوز و شلوار1404/10/12698</v>
      </c>
      <c r="D11647" s="10" t="str">
        <f>IFERROR(IF(تحویلی!$E$1="","",IF(NOSA!O11647=تحویلی!$E$1,تحویلی!$E$1&amp;COUNTIF(NOSA!$O$1:O11647,تحویلی!$E$1),"")),"")</f>
        <v/>
      </c>
      <c r="E11647" s="10" t="str">
        <f t="shared" si="743"/>
        <v>12903698</v>
      </c>
      <c r="F11647" s="10" t="str">
        <f>IFERROR(VLOOKUP(I11647,DATABASE!$N:$O,2,FALSE),"")</f>
        <v>لباس زير زمستاني- بلوز و شلوار</v>
      </c>
      <c r="G11647" s="3" t="s">
        <v>4450</v>
      </c>
      <c r="H11647" s="3">
        <v>12903</v>
      </c>
      <c r="I11647" s="3" t="s">
        <v>2361</v>
      </c>
      <c r="J11647" s="3" t="s">
        <v>5002</v>
      </c>
      <c r="K11647" s="3">
        <v>1</v>
      </c>
      <c r="L11647" s="3" t="s">
        <v>28</v>
      </c>
      <c r="M11647" s="3" t="s">
        <v>4608</v>
      </c>
      <c r="N11647" s="3" t="s">
        <v>1848</v>
      </c>
      <c r="O11647" s="3">
        <v>698</v>
      </c>
      <c r="P11647" s="3">
        <v>1</v>
      </c>
      <c r="Q11647" s="10">
        <f t="shared" si="740"/>
        <v>698</v>
      </c>
    </row>
    <row r="11648" spans="2:17" ht="20.25" customHeight="1">
      <c r="B11648" s="10" t="str">
        <f t="shared" si="741"/>
        <v>دستكش كف مواد سبك944</v>
      </c>
      <c r="C11648" s="10" t="str">
        <f t="shared" si="742"/>
        <v>دستكش كف مواد سبك1404/10/13944</v>
      </c>
      <c r="D11648" s="10" t="str">
        <f>IFERROR(IF(تحویلی!$E$1="","",IF(NOSA!O11648=تحویلی!$E$1,تحویلی!$E$1&amp;COUNTIF(NOSA!$O$1:O11648,تحویلی!$E$1),"")),"")</f>
        <v/>
      </c>
      <c r="E11648" s="10" t="str">
        <f t="shared" si="743"/>
        <v>12913944</v>
      </c>
      <c r="F11648" s="10" t="str">
        <f>IFERROR(VLOOKUP(I11648,DATABASE!$N:$O,2,FALSE),"")</f>
        <v>دستكش كف مواد سبك</v>
      </c>
      <c r="G11648" s="3" t="s">
        <v>4451</v>
      </c>
      <c r="H11648" s="3">
        <v>12913</v>
      </c>
      <c r="I11648" s="3" t="s">
        <v>1456</v>
      </c>
      <c r="J11648" s="3" t="s">
        <v>4605</v>
      </c>
      <c r="K11648" s="3">
        <v>1</v>
      </c>
      <c r="L11648" s="3" t="s">
        <v>3</v>
      </c>
      <c r="M11648" s="3" t="s">
        <v>4603</v>
      </c>
      <c r="N11648" s="3" t="s">
        <v>5022</v>
      </c>
      <c r="O11648" s="3">
        <v>944</v>
      </c>
      <c r="P11648" s="3">
        <v>1</v>
      </c>
      <c r="Q11648" s="10">
        <f t="shared" si="740"/>
        <v>944</v>
      </c>
    </row>
    <row r="11649" spans="2:17" ht="20.25" customHeight="1">
      <c r="B11649" s="10" t="str">
        <f t="shared" si="741"/>
        <v>دستكش ضد برش سبك845</v>
      </c>
      <c r="C11649" s="10" t="str">
        <f t="shared" si="742"/>
        <v>دستكش ضد برش سبك1404/10/14845</v>
      </c>
      <c r="D11649" s="10" t="str">
        <f>IFERROR(IF(تحویلی!$E$1="","",IF(NOSA!O11649=تحویلی!$E$1,تحویلی!$E$1&amp;COUNTIF(NOSA!$O$1:O11649,تحویلی!$E$1),"")),"")</f>
        <v/>
      </c>
      <c r="E11649" s="10" t="str">
        <f t="shared" si="743"/>
        <v>12935845</v>
      </c>
      <c r="F11649" s="10" t="str">
        <f>IFERROR(VLOOKUP(I11649,DATABASE!$N:$O,2,FALSE),"")</f>
        <v>دستكش ضد برش سبك</v>
      </c>
      <c r="G11649" s="3" t="s">
        <v>4452</v>
      </c>
      <c r="H11649" s="3">
        <v>12935</v>
      </c>
      <c r="I11649" s="3" t="s">
        <v>1442</v>
      </c>
      <c r="J11649" s="3" t="s">
        <v>4602</v>
      </c>
      <c r="K11649" s="3">
        <v>1</v>
      </c>
      <c r="L11649" s="3" t="s">
        <v>3</v>
      </c>
      <c r="M11649" s="3" t="s">
        <v>4603</v>
      </c>
      <c r="N11649" s="3" t="s">
        <v>2715</v>
      </c>
      <c r="O11649" s="3">
        <v>845</v>
      </c>
      <c r="P11649" s="3">
        <v>1</v>
      </c>
      <c r="Q11649" s="10">
        <f t="shared" si="740"/>
        <v>845</v>
      </c>
    </row>
    <row r="11650" spans="2:17" ht="20.25" customHeight="1">
      <c r="B11650" s="10" t="str">
        <f t="shared" si="741"/>
        <v>دستكش كف مواد سبك836</v>
      </c>
      <c r="C11650" s="10" t="str">
        <f t="shared" si="742"/>
        <v>دستكش كف مواد سبك1404/10/14836</v>
      </c>
      <c r="D11650" s="10" t="str">
        <f>IFERROR(IF(تحویلی!$E$1="","",IF(NOSA!O11650=تحویلی!$E$1,تحویلی!$E$1&amp;COUNTIF(NOSA!$O$1:O11650,تحویلی!$E$1),"")),"")</f>
        <v/>
      </c>
      <c r="E11650" s="10" t="str">
        <f t="shared" si="743"/>
        <v>12938836</v>
      </c>
      <c r="F11650" s="10" t="str">
        <f>IFERROR(VLOOKUP(I11650,DATABASE!$N:$O,2,FALSE),"")</f>
        <v>دستكش كف مواد سبك</v>
      </c>
      <c r="G11650" s="3" t="s">
        <v>4452</v>
      </c>
      <c r="H11650" s="3">
        <v>12938</v>
      </c>
      <c r="I11650" s="3" t="s">
        <v>1456</v>
      </c>
      <c r="J11650" s="3" t="s">
        <v>4605</v>
      </c>
      <c r="K11650" s="3">
        <v>1</v>
      </c>
      <c r="L11650" s="3" t="s">
        <v>3</v>
      </c>
      <c r="M11650" s="3" t="s">
        <v>40</v>
      </c>
      <c r="N11650" s="3" t="s">
        <v>5151</v>
      </c>
      <c r="O11650" s="3">
        <v>836</v>
      </c>
      <c r="P11650" s="3">
        <v>1</v>
      </c>
      <c r="Q11650" s="10">
        <f t="shared" si="740"/>
        <v>836</v>
      </c>
    </row>
    <row r="11651" spans="2:17" ht="20.25" customHeight="1">
      <c r="B11651" s="10" t="str">
        <f t="shared" si="741"/>
        <v>لباس كار ديرسوز(بلوز) 723</v>
      </c>
      <c r="C11651" s="10" t="str">
        <f t="shared" si="742"/>
        <v>لباس كار ديرسوز(بلوز) 1404/10/14723</v>
      </c>
      <c r="D11651" s="10" t="str">
        <f>IFERROR(IF(تحویلی!$E$1="","",IF(NOSA!O11651=تحویلی!$E$1,تحویلی!$E$1&amp;COUNTIF(NOSA!$O$1:O11651,تحویلی!$E$1),"")),"")</f>
        <v/>
      </c>
      <c r="E11651" s="10" t="str">
        <f t="shared" si="743"/>
        <v>12959723</v>
      </c>
      <c r="F11651" s="10" t="str">
        <f>IFERROR(VLOOKUP(I11651,DATABASE!$N:$O,2,FALSE),"")</f>
        <v xml:space="preserve">لباس كار ديرسوز(بلوز) </v>
      </c>
      <c r="G11651" s="3" t="s">
        <v>4452</v>
      </c>
      <c r="H11651" s="3">
        <v>12959</v>
      </c>
      <c r="I11651" s="3" t="s">
        <v>1703</v>
      </c>
      <c r="J11651" s="3" t="s">
        <v>4733</v>
      </c>
      <c r="K11651" s="3">
        <v>1</v>
      </c>
      <c r="L11651" s="3" t="s">
        <v>8</v>
      </c>
      <c r="M11651" s="3" t="s">
        <v>4623</v>
      </c>
      <c r="N11651" s="3" t="s">
        <v>4891</v>
      </c>
      <c r="O11651" s="3">
        <v>723</v>
      </c>
      <c r="P11651" s="3">
        <v>1</v>
      </c>
      <c r="Q11651" s="10">
        <f t="shared" si="740"/>
        <v>723</v>
      </c>
    </row>
    <row r="11652" spans="2:17" ht="20.25" customHeight="1">
      <c r="B11652" s="10" t="str">
        <f t="shared" si="741"/>
        <v>دستكش ضد برش سبك723</v>
      </c>
      <c r="C11652" s="10" t="str">
        <f t="shared" si="742"/>
        <v>دستكش ضد برش سبك1404/10/14723</v>
      </c>
      <c r="D11652" s="10" t="str">
        <f>IFERROR(IF(تحویلی!$E$1="","",IF(NOSA!O11652=تحویلی!$E$1,تحویلی!$E$1&amp;COUNTIF(NOSA!$O$1:O11652,تحویلی!$E$1),"")),"")</f>
        <v/>
      </c>
      <c r="E11652" s="10" t="str">
        <f t="shared" si="743"/>
        <v>12959723</v>
      </c>
      <c r="F11652" s="10" t="str">
        <f>IFERROR(VLOOKUP(I11652,DATABASE!$N:$O,2,FALSE),"")</f>
        <v>دستكش ضد برش سبك</v>
      </c>
      <c r="G11652" s="3" t="s">
        <v>4452</v>
      </c>
      <c r="H11652" s="3">
        <v>12959</v>
      </c>
      <c r="I11652" s="3" t="s">
        <v>1442</v>
      </c>
      <c r="J11652" s="3" t="s">
        <v>4602</v>
      </c>
      <c r="K11652" s="3">
        <v>1</v>
      </c>
      <c r="L11652" s="3" t="s">
        <v>3</v>
      </c>
      <c r="M11652" s="3" t="s">
        <v>4623</v>
      </c>
      <c r="N11652" s="3" t="s">
        <v>4891</v>
      </c>
      <c r="O11652" s="3">
        <v>723</v>
      </c>
      <c r="P11652" s="3">
        <v>1</v>
      </c>
      <c r="Q11652" s="10">
        <f t="shared" si="740"/>
        <v>723</v>
      </c>
    </row>
    <row r="11653" spans="2:17" ht="20.25" customHeight="1">
      <c r="B11653" s="10" t="str">
        <f t="shared" si="741"/>
        <v>پابند نسوز چرمي651</v>
      </c>
      <c r="C11653" s="10" t="str">
        <f t="shared" si="742"/>
        <v>پابند نسوز چرمي1404/10/14651</v>
      </c>
      <c r="D11653" s="10" t="str">
        <f>IFERROR(IF(تحویلی!$E$1="","",IF(NOSA!O11653=تحویلی!$E$1,تحویلی!$E$1&amp;COUNTIF(NOSA!$O$1:O11653,تحویلی!$E$1),"")),"")</f>
        <v/>
      </c>
      <c r="E11653" s="10" t="str">
        <f t="shared" si="743"/>
        <v>12979651</v>
      </c>
      <c r="F11653" s="10" t="str">
        <f>IFERROR(VLOOKUP(I11653,DATABASE!$N:$O,2,FALSE),"")</f>
        <v>پابند نسوز چرمي</v>
      </c>
      <c r="G11653" s="3" t="s">
        <v>4452</v>
      </c>
      <c r="H11653" s="3">
        <v>12979</v>
      </c>
      <c r="I11653" s="3" t="s">
        <v>1460</v>
      </c>
      <c r="J11653" s="3" t="s">
        <v>4633</v>
      </c>
      <c r="K11653" s="3">
        <v>1</v>
      </c>
      <c r="L11653" s="3" t="s">
        <v>3</v>
      </c>
      <c r="M11653" s="3" t="s">
        <v>4608</v>
      </c>
      <c r="N11653" s="3" t="s">
        <v>4737</v>
      </c>
      <c r="O11653" s="3">
        <v>651</v>
      </c>
      <c r="P11653" s="3">
        <v>1</v>
      </c>
      <c r="Q11653" s="10">
        <f t="shared" si="740"/>
        <v>651</v>
      </c>
    </row>
    <row r="11654" spans="2:17" ht="20.25" customHeight="1">
      <c r="B11654" s="10" t="str">
        <f t="shared" si="741"/>
        <v>كلاه ايمني786</v>
      </c>
      <c r="C11654" s="10" t="str">
        <f t="shared" si="742"/>
        <v>كلاه ايمني1404/10/15786</v>
      </c>
      <c r="D11654" s="10" t="str">
        <f>IFERROR(IF(تحویلی!$E$1="","",IF(NOSA!O11654=تحویلی!$E$1,تحویلی!$E$1&amp;COUNTIF(NOSA!$O$1:O11654,تحویلی!$E$1),"")),"")</f>
        <v/>
      </c>
      <c r="E11654" s="10" t="str">
        <f t="shared" si="743"/>
        <v>12984786</v>
      </c>
      <c r="F11654" s="10" t="str">
        <f>IFERROR(VLOOKUP(I11654,DATABASE!$N:$O,2,FALSE),"")</f>
        <v>كلاه ايمني</v>
      </c>
      <c r="G11654" s="3" t="s">
        <v>4453</v>
      </c>
      <c r="H11654" s="3">
        <v>12984</v>
      </c>
      <c r="I11654" s="3" t="s">
        <v>1476</v>
      </c>
      <c r="J11654" s="3" t="s">
        <v>4654</v>
      </c>
      <c r="K11654" s="3">
        <v>1</v>
      </c>
      <c r="L11654" s="3" t="s">
        <v>8</v>
      </c>
      <c r="M11654" s="3" t="s">
        <v>4603</v>
      </c>
      <c r="N11654" s="3" t="s">
        <v>5152</v>
      </c>
      <c r="O11654" s="3">
        <v>786</v>
      </c>
      <c r="P11654" s="3">
        <v>1</v>
      </c>
      <c r="Q11654" s="10">
        <f t="shared" si="740"/>
        <v>786</v>
      </c>
    </row>
    <row r="11655" spans="2:17" ht="20.25" customHeight="1">
      <c r="B11655" s="10" t="str">
        <f t="shared" si="741"/>
        <v>دستكش ضد برش سبك221</v>
      </c>
      <c r="C11655" s="10" t="str">
        <f t="shared" si="742"/>
        <v>دستكش ضد برش سبك1404/10/15221</v>
      </c>
      <c r="D11655" s="10" t="str">
        <f>IFERROR(IF(تحویلی!$E$1="","",IF(NOSA!O11655=تحویلی!$E$1,تحویلی!$E$1&amp;COUNTIF(NOSA!$O$1:O11655,تحویلی!$E$1),"")),"")</f>
        <v/>
      </c>
      <c r="E11655" s="10" t="str">
        <f t="shared" si="743"/>
        <v>12986221</v>
      </c>
      <c r="F11655" s="10" t="str">
        <f>IFERROR(VLOOKUP(I11655,DATABASE!$N:$O,2,FALSE),"")</f>
        <v>دستكش ضد برش سبك</v>
      </c>
      <c r="G11655" s="3" t="s">
        <v>4453</v>
      </c>
      <c r="H11655" s="3">
        <v>12986</v>
      </c>
      <c r="I11655" s="3" t="s">
        <v>1442</v>
      </c>
      <c r="J11655" s="3" t="s">
        <v>4602</v>
      </c>
      <c r="K11655" s="3">
        <v>1</v>
      </c>
      <c r="L11655" s="3" t="s">
        <v>3</v>
      </c>
      <c r="M11655" s="3" t="s">
        <v>4623</v>
      </c>
      <c r="N11655" s="3" t="s">
        <v>2703</v>
      </c>
      <c r="O11655" s="3">
        <v>221</v>
      </c>
      <c r="P11655" s="3">
        <v>1</v>
      </c>
      <c r="Q11655" s="10">
        <f t="shared" si="740"/>
        <v>221</v>
      </c>
    </row>
    <row r="11656" spans="2:17" ht="20.25" customHeight="1">
      <c r="B11656" s="10" t="str">
        <f t="shared" si="741"/>
        <v>دستكش ضد برش سبك853</v>
      </c>
      <c r="C11656" s="10" t="str">
        <f t="shared" si="742"/>
        <v>دستكش ضد برش سبك1404/10/15853</v>
      </c>
      <c r="D11656" s="10" t="str">
        <f>IFERROR(IF(تحویلی!$E$1="","",IF(NOSA!O11656=تحویلی!$E$1,تحویلی!$E$1&amp;COUNTIF(NOSA!$O$1:O11656,تحویلی!$E$1),"")),"")</f>
        <v/>
      </c>
      <c r="E11656" s="10" t="str">
        <f t="shared" si="743"/>
        <v>12992853</v>
      </c>
      <c r="F11656" s="10" t="str">
        <f>IFERROR(VLOOKUP(I11656,DATABASE!$N:$O,2,FALSE),"")</f>
        <v>دستكش ضد برش سبك</v>
      </c>
      <c r="G11656" s="3" t="s">
        <v>4453</v>
      </c>
      <c r="H11656" s="3">
        <v>12992</v>
      </c>
      <c r="I11656" s="3" t="s">
        <v>1442</v>
      </c>
      <c r="J11656" s="3" t="s">
        <v>4602</v>
      </c>
      <c r="K11656" s="3">
        <v>1</v>
      </c>
      <c r="L11656" s="3" t="s">
        <v>3</v>
      </c>
      <c r="M11656" s="3" t="s">
        <v>40</v>
      </c>
      <c r="N11656" s="3" t="s">
        <v>4688</v>
      </c>
      <c r="O11656" s="3">
        <v>853</v>
      </c>
      <c r="P11656" s="3">
        <v>1</v>
      </c>
      <c r="Q11656" s="10">
        <f t="shared" si="740"/>
        <v>853</v>
      </c>
    </row>
    <row r="11657" spans="2:17" ht="20.25" customHeight="1">
      <c r="B11657" s="10" t="str">
        <f t="shared" si="741"/>
        <v>دستكش استاد كار372</v>
      </c>
      <c r="C11657" s="10" t="str">
        <f t="shared" si="742"/>
        <v>دستكش استاد كار1404/10/15372</v>
      </c>
      <c r="D11657" s="10" t="str">
        <f>IFERROR(IF(تحویلی!$E$1="","",IF(NOSA!O11657=تحویلی!$E$1,تحویلی!$E$1&amp;COUNTIF(NOSA!$O$1:O11657,تحویلی!$E$1),"")),"")</f>
        <v/>
      </c>
      <c r="E11657" s="10" t="str">
        <f t="shared" si="743"/>
        <v>12998372</v>
      </c>
      <c r="F11657" s="10" t="str">
        <f>IFERROR(VLOOKUP(I11657,DATABASE!$N:$O,2,FALSE),"")</f>
        <v>دستكش استاد كار</v>
      </c>
      <c r="G11657" s="3" t="s">
        <v>4453</v>
      </c>
      <c r="H11657" s="3">
        <v>12998</v>
      </c>
      <c r="I11657" s="3" t="s">
        <v>1543</v>
      </c>
      <c r="J11657" s="3" t="s">
        <v>4610</v>
      </c>
      <c r="K11657" s="3">
        <v>1</v>
      </c>
      <c r="L11657" s="3" t="s">
        <v>3</v>
      </c>
      <c r="M11657" s="3" t="s">
        <v>19</v>
      </c>
      <c r="N11657" s="3" t="s">
        <v>4904</v>
      </c>
      <c r="O11657" s="3">
        <v>372</v>
      </c>
      <c r="P11657" s="3">
        <v>0</v>
      </c>
      <c r="Q11657" s="10">
        <f t="shared" si="740"/>
        <v>372</v>
      </c>
    </row>
    <row r="11658" spans="2:17" ht="20.25" customHeight="1">
      <c r="B11658" s="10" t="str">
        <f t="shared" si="741"/>
        <v>ماسك جوشكاري641</v>
      </c>
      <c r="C11658" s="10" t="str">
        <f t="shared" si="742"/>
        <v>ماسك جوشكاري1404/10/15641</v>
      </c>
      <c r="D11658" s="10" t="str">
        <f>IFERROR(IF(تحویلی!$E$1="","",IF(NOSA!O11658=تحویلی!$E$1,تحویلی!$E$1&amp;COUNTIF(NOSA!$O$1:O11658,تحویلی!$E$1),"")),"")</f>
        <v/>
      </c>
      <c r="E11658" s="10" t="str">
        <f t="shared" si="743"/>
        <v>13001641</v>
      </c>
      <c r="F11658" s="10" t="str">
        <f>IFERROR(VLOOKUP(I11658,DATABASE!$N:$O,2,FALSE),"")</f>
        <v>ماسك جوشكاري</v>
      </c>
      <c r="G11658" s="3" t="s">
        <v>4453</v>
      </c>
      <c r="H11658" s="3">
        <v>13001</v>
      </c>
      <c r="I11658" s="3" t="s">
        <v>1598</v>
      </c>
      <c r="J11658" s="3" t="s">
        <v>5051</v>
      </c>
      <c r="K11658" s="3">
        <v>1</v>
      </c>
      <c r="L11658" s="3" t="s">
        <v>8</v>
      </c>
      <c r="M11658" s="3" t="s">
        <v>4747</v>
      </c>
      <c r="N11658" s="3" t="s">
        <v>4776</v>
      </c>
      <c r="O11658" s="3">
        <v>641</v>
      </c>
      <c r="P11658" s="3">
        <v>1</v>
      </c>
      <c r="Q11658" s="10">
        <f t="shared" si="740"/>
        <v>641</v>
      </c>
    </row>
    <row r="11659" spans="2:17" ht="20.25" customHeight="1">
      <c r="B11659" s="10" t="str">
        <f t="shared" si="741"/>
        <v>شيشه مات ماسك جوشكاري641</v>
      </c>
      <c r="C11659" s="10" t="str">
        <f t="shared" si="742"/>
        <v>شيشه مات ماسك جوشكاري1404/10/15641</v>
      </c>
      <c r="D11659" s="10" t="str">
        <f>IFERROR(IF(تحویلی!$E$1="","",IF(NOSA!O11659=تحویلی!$E$1,تحویلی!$E$1&amp;COUNTIF(NOSA!$O$1:O11659,تحویلی!$E$1),"")),"")</f>
        <v/>
      </c>
      <c r="E11659" s="10" t="str">
        <f t="shared" si="743"/>
        <v>13001641</v>
      </c>
      <c r="F11659" s="10" t="str">
        <f>IFERROR(VLOOKUP(I11659,DATABASE!$N:$O,2,FALSE),"")</f>
        <v>شيشه مات ماسك جوشكاري</v>
      </c>
      <c r="G11659" s="3" t="s">
        <v>4453</v>
      </c>
      <c r="H11659" s="3">
        <v>13001</v>
      </c>
      <c r="I11659" s="3" t="s">
        <v>1507</v>
      </c>
      <c r="J11659" s="3" t="s">
        <v>4641</v>
      </c>
      <c r="K11659" s="3">
        <v>1</v>
      </c>
      <c r="L11659" s="3" t="s">
        <v>8</v>
      </c>
      <c r="M11659" s="3" t="s">
        <v>4747</v>
      </c>
      <c r="N11659" s="3" t="s">
        <v>4776</v>
      </c>
      <c r="O11659" s="3">
        <v>641</v>
      </c>
      <c r="P11659" s="3">
        <v>0</v>
      </c>
      <c r="Q11659" s="10">
        <f t="shared" si="740"/>
        <v>641</v>
      </c>
    </row>
    <row r="11660" spans="2:17" ht="20.25" customHeight="1">
      <c r="B11660" s="10" t="str">
        <f t="shared" si="741"/>
        <v>لباس كار ديرسوز(بلوز و شلوار)739</v>
      </c>
      <c r="C11660" s="10" t="str">
        <f t="shared" si="742"/>
        <v>لباس كار ديرسوز(بلوز و شلوار)1404/10/15739</v>
      </c>
      <c r="D11660" s="10" t="str">
        <f>IFERROR(IF(تحویلی!$E$1="","",IF(NOSA!O11660=تحویلی!$E$1,تحویلی!$E$1&amp;COUNTIF(NOSA!$O$1:O11660,تحویلی!$E$1),"")),"")</f>
        <v/>
      </c>
      <c r="E11660" s="10" t="str">
        <f t="shared" si="743"/>
        <v>13013739</v>
      </c>
      <c r="F11660" s="10" t="str">
        <f>IFERROR(VLOOKUP(I11660,DATABASE!$N:$O,2,FALSE),"")</f>
        <v>لباس كار ديرسوز(بلوز و شلوار)</v>
      </c>
      <c r="G11660" s="3" t="s">
        <v>4453</v>
      </c>
      <c r="H11660" s="3">
        <v>13013</v>
      </c>
      <c r="I11660" s="3" t="s">
        <v>1478</v>
      </c>
      <c r="J11660" s="3" t="s">
        <v>5153</v>
      </c>
      <c r="K11660" s="3">
        <v>1</v>
      </c>
      <c r="L11660" s="3" t="s">
        <v>28</v>
      </c>
      <c r="M11660" s="3" t="s">
        <v>4603</v>
      </c>
      <c r="N11660" s="3" t="s">
        <v>4761</v>
      </c>
      <c r="O11660" s="3">
        <v>739</v>
      </c>
      <c r="P11660" s="3">
        <v>1</v>
      </c>
      <c r="Q11660" s="10">
        <f t="shared" si="740"/>
        <v>739</v>
      </c>
    </row>
    <row r="11661" spans="2:17" ht="20.25" customHeight="1">
      <c r="B11661" s="10" t="str">
        <f t="shared" si="741"/>
        <v>739</v>
      </c>
      <c r="C11661" s="10" t="str">
        <f t="shared" si="742"/>
        <v>1404/10/15739</v>
      </c>
      <c r="D11661" s="10" t="str">
        <f>IFERROR(IF(تحویلی!$E$1="","",IF(NOSA!O11661=تحویلی!$E$1,تحویلی!$E$1&amp;COUNTIF(NOSA!$O$1:O11661,تحویلی!$E$1),"")),"")</f>
        <v/>
      </c>
      <c r="E11661" s="10" t="str">
        <f t="shared" si="743"/>
        <v>13013739</v>
      </c>
      <c r="F11661" s="10" t="str">
        <f>IFERROR(VLOOKUP(I11661,DATABASE!$N:$O,2,FALSE),"")</f>
        <v/>
      </c>
      <c r="G11661" s="3" t="s">
        <v>4453</v>
      </c>
      <c r="H11661" s="3">
        <v>13013</v>
      </c>
      <c r="I11661" s="3" t="s">
        <v>3976</v>
      </c>
      <c r="J11661" s="3" t="s">
        <v>4862</v>
      </c>
      <c r="K11661" s="3">
        <v>1</v>
      </c>
      <c r="L11661" s="3" t="s">
        <v>3</v>
      </c>
      <c r="M11661" s="3" t="s">
        <v>4603</v>
      </c>
      <c r="N11661" s="3" t="s">
        <v>4761</v>
      </c>
      <c r="O11661" s="3">
        <v>739</v>
      </c>
      <c r="P11661" s="3">
        <v>1</v>
      </c>
      <c r="Q11661" s="10">
        <f t="shared" si="740"/>
        <v>739</v>
      </c>
    </row>
    <row r="11662" spans="2:17" ht="20.25" customHeight="1">
      <c r="B11662" s="10" t="str">
        <f t="shared" si="741"/>
        <v>لباس كار ديرسوز(بلوز و شلوار)58</v>
      </c>
      <c r="C11662" s="10" t="str">
        <f t="shared" si="742"/>
        <v>لباس كار ديرسوز(بلوز و شلوار)1404/10/1558</v>
      </c>
      <c r="D11662" s="10" t="str">
        <f>IFERROR(IF(تحویلی!$E$1="","",IF(NOSA!O11662=تحویلی!$E$1,تحویلی!$E$1&amp;COUNTIF(NOSA!$O$1:O11662,تحویلی!$E$1),"")),"")</f>
        <v/>
      </c>
      <c r="E11662" s="10" t="str">
        <f t="shared" si="743"/>
        <v>1301958</v>
      </c>
      <c r="F11662" s="10" t="str">
        <f>IFERROR(VLOOKUP(I11662,DATABASE!$N:$O,2,FALSE),"")</f>
        <v>لباس كار ديرسوز(بلوز و شلوار)</v>
      </c>
      <c r="G11662" s="3" t="s">
        <v>4453</v>
      </c>
      <c r="H11662" s="3">
        <v>13019</v>
      </c>
      <c r="I11662" s="3" t="s">
        <v>1629</v>
      </c>
      <c r="J11662" s="3" t="s">
        <v>4622</v>
      </c>
      <c r="K11662" s="3">
        <v>1</v>
      </c>
      <c r="L11662" s="3" t="s">
        <v>28</v>
      </c>
      <c r="M11662" s="3" t="s">
        <v>19</v>
      </c>
      <c r="N11662" s="3" t="s">
        <v>748</v>
      </c>
      <c r="O11662" s="3">
        <v>58</v>
      </c>
      <c r="P11662" s="3">
        <v>1</v>
      </c>
      <c r="Q11662" s="10">
        <f t="shared" si="740"/>
        <v>58</v>
      </c>
    </row>
    <row r="11663" spans="2:17" ht="20.25" customHeight="1">
      <c r="B11663" s="10" t="str">
        <f t="shared" si="741"/>
        <v>لباس زير زمستاني- بلوز و شلوار584</v>
      </c>
      <c r="C11663" s="10" t="str">
        <f t="shared" si="742"/>
        <v>لباس زير زمستاني- بلوز و شلوار1404/10/15584</v>
      </c>
      <c r="D11663" s="10" t="str">
        <f>IFERROR(IF(تحویلی!$E$1="","",IF(NOSA!O11663=تحویلی!$E$1,تحویلی!$E$1&amp;COUNTIF(NOSA!$O$1:O11663,تحویلی!$E$1),"")),"")</f>
        <v/>
      </c>
      <c r="E11663" s="10" t="str">
        <f t="shared" si="743"/>
        <v>13020584</v>
      </c>
      <c r="F11663" s="10" t="str">
        <f>IFERROR(VLOOKUP(I11663,DATABASE!$N:$O,2,FALSE),"")</f>
        <v>لباس زير زمستاني- بلوز و شلوار</v>
      </c>
      <c r="G11663" s="3" t="s">
        <v>4453</v>
      </c>
      <c r="H11663" s="3">
        <v>13020</v>
      </c>
      <c r="I11663" s="3" t="s">
        <v>2361</v>
      </c>
      <c r="J11663" s="3" t="s">
        <v>5002</v>
      </c>
      <c r="K11663" s="3">
        <v>1</v>
      </c>
      <c r="L11663" s="3" t="s">
        <v>28</v>
      </c>
      <c r="M11663" s="3" t="s">
        <v>19</v>
      </c>
      <c r="N11663" s="3" t="s">
        <v>1953</v>
      </c>
      <c r="O11663" s="3">
        <v>584</v>
      </c>
      <c r="P11663" s="3">
        <v>0</v>
      </c>
      <c r="Q11663" s="10">
        <f t="shared" si="740"/>
        <v>584</v>
      </c>
    </row>
    <row r="11664" spans="2:17" ht="20.25" customHeight="1">
      <c r="B11664" s="10" t="str">
        <f t="shared" si="741"/>
        <v>پيشبند نسوز چرمي653</v>
      </c>
      <c r="C11664" s="10" t="str">
        <f t="shared" si="742"/>
        <v>پيشبند نسوز چرمي1404/10/15653</v>
      </c>
      <c r="D11664" s="10" t="str">
        <f>IFERROR(IF(تحویلی!$E$1="","",IF(NOSA!O11664=تحویلی!$E$1,تحویلی!$E$1&amp;COUNTIF(NOSA!$O$1:O11664,تحویلی!$E$1),"")),"")</f>
        <v/>
      </c>
      <c r="E11664" s="10" t="str">
        <f t="shared" si="743"/>
        <v>13021653</v>
      </c>
      <c r="F11664" s="10" t="str">
        <f>IFERROR(VLOOKUP(I11664,DATABASE!$N:$O,2,FALSE),"")</f>
        <v>پيشبند نسوز چرمي</v>
      </c>
      <c r="G11664" s="3" t="s">
        <v>4453</v>
      </c>
      <c r="H11664" s="3">
        <v>13021</v>
      </c>
      <c r="I11664" s="3" t="s">
        <v>1459</v>
      </c>
      <c r="J11664" s="3" t="s">
        <v>4691</v>
      </c>
      <c r="K11664" s="3">
        <v>1</v>
      </c>
      <c r="L11664" s="3" t="s">
        <v>8</v>
      </c>
      <c r="M11664" s="3" t="s">
        <v>19</v>
      </c>
      <c r="N11664" s="3" t="s">
        <v>1977</v>
      </c>
      <c r="O11664" s="3">
        <v>653</v>
      </c>
      <c r="P11664" s="3">
        <v>1</v>
      </c>
      <c r="Q11664" s="10">
        <f t="shared" si="740"/>
        <v>653</v>
      </c>
    </row>
    <row r="11665" spans="2:17" ht="20.25" customHeight="1">
      <c r="B11665" s="10" t="str">
        <f t="shared" si="741"/>
        <v>653</v>
      </c>
      <c r="C11665" s="10" t="str">
        <f t="shared" si="742"/>
        <v>1404/10/15653</v>
      </c>
      <c r="D11665" s="10" t="str">
        <f>IFERROR(IF(تحویلی!$E$1="","",IF(NOSA!O11665=تحویلی!$E$1,تحویلی!$E$1&amp;COUNTIF(NOSA!$O$1:O11665,تحویلی!$E$1),"")),"")</f>
        <v/>
      </c>
      <c r="E11665" s="10" t="str">
        <f t="shared" si="743"/>
        <v>13021653</v>
      </c>
      <c r="F11665" s="10" t="str">
        <f>IFERROR(VLOOKUP(I11665,DATABASE!$N:$O,2,FALSE),"")</f>
        <v/>
      </c>
      <c r="G11665" s="3" t="s">
        <v>4453</v>
      </c>
      <c r="H11665" s="3">
        <v>13021</v>
      </c>
      <c r="I11665" s="3" t="s">
        <v>2699</v>
      </c>
      <c r="J11665" s="3" t="s">
        <v>4616</v>
      </c>
      <c r="K11665" s="3">
        <v>1</v>
      </c>
      <c r="L11665" s="3" t="s">
        <v>8</v>
      </c>
      <c r="M11665" s="3" t="s">
        <v>19</v>
      </c>
      <c r="N11665" s="3" t="s">
        <v>1977</v>
      </c>
      <c r="O11665" s="3">
        <v>653</v>
      </c>
      <c r="P11665" s="3">
        <v>1</v>
      </c>
      <c r="Q11665" s="10">
        <f t="shared" si="740"/>
        <v>653</v>
      </c>
    </row>
    <row r="11666" spans="2:17" ht="20.25" customHeight="1">
      <c r="B11666" s="10" t="str">
        <f t="shared" si="741"/>
        <v>ماسك بهداشتي يكبار مصرف608</v>
      </c>
      <c r="C11666" s="10" t="str">
        <f t="shared" si="742"/>
        <v>ماسك بهداشتي يكبار مصرف1404/10/16608</v>
      </c>
      <c r="D11666" s="10" t="str">
        <f>IFERROR(IF(تحویلی!$E$1="","",IF(NOSA!O11666=تحویلی!$E$1,تحویلی!$E$1&amp;COUNTIF(NOSA!$O$1:O11666,تحویلی!$E$1),"")),"")</f>
        <v/>
      </c>
      <c r="E11666" s="10" t="str">
        <f t="shared" si="743"/>
        <v>13039608</v>
      </c>
      <c r="F11666" s="10" t="str">
        <f>IFERROR(VLOOKUP(I11666,DATABASE!$N:$O,2,FALSE),"")</f>
        <v>ماسك بهداشتي يكبار مصرف</v>
      </c>
      <c r="G11666" s="3" t="s">
        <v>4454</v>
      </c>
      <c r="H11666" s="3">
        <v>13039</v>
      </c>
      <c r="I11666" s="3" t="s">
        <v>1761</v>
      </c>
      <c r="J11666" s="3" t="s">
        <v>4861</v>
      </c>
      <c r="K11666" s="3">
        <v>400</v>
      </c>
      <c r="L11666" s="3" t="s">
        <v>8</v>
      </c>
      <c r="M11666" s="3" t="s">
        <v>63</v>
      </c>
      <c r="N11666" s="3" t="s">
        <v>5107</v>
      </c>
      <c r="O11666" s="3">
        <v>608</v>
      </c>
      <c r="P11666" s="3">
        <v>0</v>
      </c>
      <c r="Q11666" s="10">
        <f t="shared" si="740"/>
        <v>608</v>
      </c>
    </row>
    <row r="11667" spans="2:17" ht="20.25" customHeight="1">
      <c r="B11667" s="10" t="str">
        <f t="shared" si="741"/>
        <v>لباس كار نسوز(بلوز و شلوار)567</v>
      </c>
      <c r="C11667" s="10" t="str">
        <f t="shared" si="742"/>
        <v>لباس كار نسوز(بلوز و شلوار)1404/10/16567</v>
      </c>
      <c r="D11667" s="10" t="str">
        <f>IFERROR(IF(تحویلی!$E$1="","",IF(NOSA!O11667=تحویلی!$E$1,تحویلی!$E$1&amp;COUNTIF(NOSA!$O$1:O11667,تحویلی!$E$1),"")),"")</f>
        <v/>
      </c>
      <c r="E11667" s="10" t="str">
        <f t="shared" si="743"/>
        <v>13045567</v>
      </c>
      <c r="F11667" s="10" t="str">
        <f>IFERROR(VLOOKUP(I11667,DATABASE!$N:$O,2,FALSE),"")</f>
        <v>لباس كار نسوز(بلوز و شلوار)</v>
      </c>
      <c r="G11667" s="3" t="s">
        <v>4454</v>
      </c>
      <c r="H11667" s="3">
        <v>13045</v>
      </c>
      <c r="I11667" s="3" t="s">
        <v>1655</v>
      </c>
      <c r="J11667" s="3" t="s">
        <v>4646</v>
      </c>
      <c r="K11667" s="3">
        <v>1</v>
      </c>
      <c r="L11667" s="3" t="s">
        <v>28</v>
      </c>
      <c r="M11667" s="3" t="s">
        <v>19</v>
      </c>
      <c r="N11667" s="3" t="s">
        <v>1947</v>
      </c>
      <c r="O11667" s="3">
        <v>567</v>
      </c>
      <c r="P11667" s="3">
        <v>1</v>
      </c>
      <c r="Q11667" s="10">
        <f t="shared" si="740"/>
        <v>567</v>
      </c>
    </row>
    <row r="11668" spans="2:17" ht="20.25" customHeight="1">
      <c r="B11668" s="10" t="str">
        <f t="shared" si="741"/>
        <v>دستكش ضد برش سبك100013</v>
      </c>
      <c r="C11668" s="10" t="str">
        <f t="shared" si="742"/>
        <v>دستكش ضد برش سبك1404/10/16100013</v>
      </c>
      <c r="D11668" s="10" t="str">
        <f>IFERROR(IF(تحویلی!$E$1="","",IF(NOSA!O11668=تحویلی!$E$1,تحویلی!$E$1&amp;COUNTIF(NOSA!$O$1:O11668,تحویلی!$E$1),"")),"")</f>
        <v/>
      </c>
      <c r="E11668" s="10" t="str">
        <f t="shared" si="743"/>
        <v>13048100013</v>
      </c>
      <c r="F11668" s="10" t="str">
        <f>IFERROR(VLOOKUP(I11668,DATABASE!$N:$O,2,FALSE),"")</f>
        <v>دستكش ضد برش سبك</v>
      </c>
      <c r="G11668" s="3" t="s">
        <v>4454</v>
      </c>
      <c r="H11668" s="3">
        <v>13048</v>
      </c>
      <c r="I11668" s="3" t="s">
        <v>1442</v>
      </c>
      <c r="J11668" s="3" t="s">
        <v>4602</v>
      </c>
      <c r="K11668" s="3">
        <v>1</v>
      </c>
      <c r="L11668" s="3" t="s">
        <v>3</v>
      </c>
      <c r="M11668" s="3" t="s">
        <v>4623</v>
      </c>
      <c r="N11668" s="3" t="s">
        <v>5060</v>
      </c>
      <c r="O11668" s="3">
        <v>100013</v>
      </c>
      <c r="P11668" s="3">
        <v>1</v>
      </c>
      <c r="Q11668" s="10">
        <f t="shared" si="740"/>
        <v>100013</v>
      </c>
    </row>
    <row r="11669" spans="2:17" ht="20.25" customHeight="1">
      <c r="B11669" s="10" t="str">
        <f t="shared" si="741"/>
        <v>مقنعه نسوز كتان100013</v>
      </c>
      <c r="C11669" s="10" t="str">
        <f t="shared" si="742"/>
        <v>مقنعه نسوز كتان1404/10/16100013</v>
      </c>
      <c r="D11669" s="10" t="str">
        <f>IFERROR(IF(تحویلی!$E$1="","",IF(NOSA!O11669=تحویلی!$E$1,تحویلی!$E$1&amp;COUNTIF(NOSA!$O$1:O11669,تحویلی!$E$1),"")),"")</f>
        <v/>
      </c>
      <c r="E11669" s="10" t="str">
        <f t="shared" si="743"/>
        <v>13048100013</v>
      </c>
      <c r="F11669" s="10" t="str">
        <f>IFERROR(VLOOKUP(I11669,DATABASE!$N:$O,2,FALSE),"")</f>
        <v>مقنعه نسوز كتان</v>
      </c>
      <c r="G11669" s="3" t="s">
        <v>4454</v>
      </c>
      <c r="H11669" s="3">
        <v>13048</v>
      </c>
      <c r="I11669" s="3" t="s">
        <v>1587</v>
      </c>
      <c r="J11669" s="3" t="s">
        <v>4797</v>
      </c>
      <c r="K11669" s="3">
        <v>1</v>
      </c>
      <c r="L11669" s="3" t="s">
        <v>8</v>
      </c>
      <c r="M11669" s="3" t="s">
        <v>4623</v>
      </c>
      <c r="N11669" s="3" t="s">
        <v>5060</v>
      </c>
      <c r="O11669" s="3">
        <v>100013</v>
      </c>
      <c r="P11669" s="3">
        <v>0</v>
      </c>
      <c r="Q11669" s="10">
        <f t="shared" si="740"/>
        <v>100013</v>
      </c>
    </row>
    <row r="11670" spans="2:17" ht="20.25" customHeight="1">
      <c r="B11670" s="10" t="str">
        <f t="shared" si="741"/>
        <v>لباس كار ديرسوز(بلوز و شلوار)938</v>
      </c>
      <c r="C11670" s="10" t="str">
        <f t="shared" si="742"/>
        <v>لباس كار ديرسوز(بلوز و شلوار)1404/10/16938</v>
      </c>
      <c r="D11670" s="10" t="str">
        <f>IFERROR(IF(تحویلی!$E$1="","",IF(NOSA!O11670=تحویلی!$E$1,تحویلی!$E$1&amp;COUNTIF(NOSA!$O$1:O11670,تحویلی!$E$1),"")),"")</f>
        <v/>
      </c>
      <c r="E11670" s="10" t="str">
        <f t="shared" si="743"/>
        <v>13057938</v>
      </c>
      <c r="F11670" s="10" t="str">
        <f>IFERROR(VLOOKUP(I11670,DATABASE!$N:$O,2,FALSE),"")</f>
        <v>لباس كار ديرسوز(بلوز و شلوار)</v>
      </c>
      <c r="G11670" s="3" t="s">
        <v>4454</v>
      </c>
      <c r="H11670" s="3">
        <v>13057</v>
      </c>
      <c r="I11670" s="3" t="s">
        <v>1629</v>
      </c>
      <c r="J11670" s="3" t="s">
        <v>4622</v>
      </c>
      <c r="K11670" s="3">
        <v>1</v>
      </c>
      <c r="L11670" s="3" t="s">
        <v>28</v>
      </c>
      <c r="M11670" s="3" t="s">
        <v>4603</v>
      </c>
      <c r="N11670" s="3" t="s">
        <v>3983</v>
      </c>
      <c r="O11670" s="3">
        <v>938</v>
      </c>
      <c r="P11670" s="3">
        <v>1</v>
      </c>
      <c r="Q11670" s="10">
        <f t="shared" si="740"/>
        <v>938</v>
      </c>
    </row>
    <row r="11671" spans="2:17" ht="20.25" customHeight="1">
      <c r="B11671" s="10" t="str">
        <f t="shared" si="741"/>
        <v>چكمه ايمني نسوز834</v>
      </c>
      <c r="C11671" s="10" t="str">
        <f t="shared" si="742"/>
        <v>چكمه ايمني نسوز1404/10/16834</v>
      </c>
      <c r="D11671" s="10" t="str">
        <f>IFERROR(IF(تحویلی!$E$1="","",IF(NOSA!O11671=تحویلی!$E$1,تحویلی!$E$1&amp;COUNTIF(NOSA!$O$1:O11671,تحویلی!$E$1),"")),"")</f>
        <v/>
      </c>
      <c r="E11671" s="10" t="str">
        <f t="shared" si="743"/>
        <v>13073834</v>
      </c>
      <c r="F11671" s="10" t="str">
        <f>IFERROR(VLOOKUP(I11671,DATABASE!$N:$O,2,FALSE),"")</f>
        <v>چكمه ايمني نسوز</v>
      </c>
      <c r="G11671" s="3" t="s">
        <v>4454</v>
      </c>
      <c r="H11671" s="3">
        <v>13073</v>
      </c>
      <c r="I11671" s="3" t="s">
        <v>1749</v>
      </c>
      <c r="J11671" s="3" t="s">
        <v>4750</v>
      </c>
      <c r="K11671" s="3">
        <v>1</v>
      </c>
      <c r="L11671" s="3" t="s">
        <v>3</v>
      </c>
      <c r="M11671" s="3" t="s">
        <v>19</v>
      </c>
      <c r="N11671" s="3" t="s">
        <v>5154</v>
      </c>
      <c r="O11671" s="3">
        <v>834</v>
      </c>
      <c r="P11671" s="3">
        <v>1</v>
      </c>
      <c r="Q11671" s="10">
        <f t="shared" si="740"/>
        <v>834</v>
      </c>
    </row>
    <row r="11672" spans="2:17" ht="20.25" customHeight="1">
      <c r="B11672" s="10" t="str">
        <f t="shared" si="741"/>
        <v>فيلتر ماسك نيم صورت (3M) مدل 2091402</v>
      </c>
      <c r="C11672" s="10" t="str">
        <f t="shared" si="742"/>
        <v>فيلتر ماسك نيم صورت (3M) مدل 20911404/10/16402</v>
      </c>
      <c r="D11672" s="10" t="str">
        <f>IFERROR(IF(تحویلی!$E$1="","",IF(NOSA!O11672=تحویلی!$E$1,تحویلی!$E$1&amp;COUNTIF(NOSA!$O$1:O11672,تحویلی!$E$1),"")),"")</f>
        <v/>
      </c>
      <c r="E11672" s="10" t="str">
        <f t="shared" si="743"/>
        <v>13083402</v>
      </c>
      <c r="F11672" s="10" t="str">
        <f>IFERROR(VLOOKUP(I11672,DATABASE!$N:$O,2,FALSE),"")</f>
        <v>فيلتر ماسك نيم صورت (3M) مدل 2091</v>
      </c>
      <c r="G11672" s="3" t="s">
        <v>4454</v>
      </c>
      <c r="H11672" s="3">
        <v>13083</v>
      </c>
      <c r="I11672" s="3" t="s">
        <v>1475</v>
      </c>
      <c r="J11672" s="3" t="s">
        <v>4638</v>
      </c>
      <c r="K11672" s="3">
        <v>1</v>
      </c>
      <c r="L11672" s="3" t="s">
        <v>8</v>
      </c>
      <c r="M11672" s="3" t="s">
        <v>4608</v>
      </c>
      <c r="N11672" s="3" t="s">
        <v>4683</v>
      </c>
      <c r="O11672" s="3">
        <v>402</v>
      </c>
      <c r="P11672" s="3">
        <v>0</v>
      </c>
      <c r="Q11672" s="10">
        <f t="shared" si="740"/>
        <v>402</v>
      </c>
    </row>
    <row r="11673" spans="2:17" ht="20.25" customHeight="1">
      <c r="B11673" s="10" t="str">
        <f t="shared" si="741"/>
        <v>ماسك نيم صورت دو فيلتره (3M)402</v>
      </c>
      <c r="C11673" s="10" t="str">
        <f t="shared" si="742"/>
        <v>ماسك نيم صورت دو فيلتره (3M)1404/10/16402</v>
      </c>
      <c r="D11673" s="10" t="str">
        <f>IFERROR(IF(تحویلی!$E$1="","",IF(NOSA!O11673=تحویلی!$E$1,تحویلی!$E$1&amp;COUNTIF(NOSA!$O$1:O11673,تحویلی!$E$1),"")),"")</f>
        <v/>
      </c>
      <c r="E11673" s="10" t="str">
        <f t="shared" si="743"/>
        <v>13083402</v>
      </c>
      <c r="F11673" s="10" t="str">
        <f>IFERROR(VLOOKUP(I11673,DATABASE!$N:$O,2,FALSE),"")</f>
        <v>ماسك نيم صورت دو فيلتره (3M)</v>
      </c>
      <c r="G11673" s="3" t="s">
        <v>4454</v>
      </c>
      <c r="H11673" s="3">
        <v>13083</v>
      </c>
      <c r="I11673" s="3" t="s">
        <v>1503</v>
      </c>
      <c r="J11673" s="3" t="s">
        <v>4689</v>
      </c>
      <c r="K11673" s="3">
        <v>1</v>
      </c>
      <c r="L11673" s="3" t="s">
        <v>8</v>
      </c>
      <c r="M11673" s="3" t="s">
        <v>4608</v>
      </c>
      <c r="N11673" s="3" t="s">
        <v>4683</v>
      </c>
      <c r="O11673" s="3">
        <v>402</v>
      </c>
      <c r="P11673" s="3">
        <v>0</v>
      </c>
      <c r="Q11673" s="10">
        <f t="shared" si="740"/>
        <v>402</v>
      </c>
    </row>
    <row r="11674" spans="2:17" ht="20.25" customHeight="1">
      <c r="B11674" s="10" t="str">
        <f t="shared" si="741"/>
        <v>دستكش كف مواد سبك845</v>
      </c>
      <c r="C11674" s="10" t="str">
        <f t="shared" si="742"/>
        <v>دستكش كف مواد سبك1404/10/17845</v>
      </c>
      <c r="D11674" s="10" t="str">
        <f>IFERROR(IF(تحویلی!$E$1="","",IF(NOSA!O11674=تحویلی!$E$1,تحویلی!$E$1&amp;COUNTIF(NOSA!$O$1:O11674,تحویلی!$E$1),"")),"")</f>
        <v/>
      </c>
      <c r="E11674" s="10" t="str">
        <f t="shared" si="743"/>
        <v>13087845</v>
      </c>
      <c r="F11674" s="10" t="str">
        <f>IFERROR(VLOOKUP(I11674,DATABASE!$N:$O,2,FALSE),"")</f>
        <v>دستكش كف مواد سبك</v>
      </c>
      <c r="G11674" s="3" t="s">
        <v>4455</v>
      </c>
      <c r="H11674" s="3">
        <v>13087</v>
      </c>
      <c r="I11674" s="3" t="s">
        <v>1456</v>
      </c>
      <c r="J11674" s="3" t="s">
        <v>4605</v>
      </c>
      <c r="K11674" s="3">
        <v>1</v>
      </c>
      <c r="L11674" s="3" t="s">
        <v>3</v>
      </c>
      <c r="M11674" s="3" t="s">
        <v>4603</v>
      </c>
      <c r="N11674" s="3" t="s">
        <v>2715</v>
      </c>
      <c r="O11674" s="3">
        <v>845</v>
      </c>
      <c r="P11674" s="3">
        <v>1</v>
      </c>
      <c r="Q11674" s="10">
        <f t="shared" si="740"/>
        <v>845</v>
      </c>
    </row>
    <row r="11675" spans="2:17" ht="20.25" customHeight="1">
      <c r="B11675" s="10" t="str">
        <f t="shared" si="741"/>
        <v>لباس زير زمستاني- بلوز و شلوار827</v>
      </c>
      <c r="C11675" s="10" t="str">
        <f t="shared" si="742"/>
        <v>لباس زير زمستاني- بلوز و شلوار1404/10/17827</v>
      </c>
      <c r="D11675" s="10" t="str">
        <f>IFERROR(IF(تحویلی!$E$1="","",IF(NOSA!O11675=تحویلی!$E$1,تحویلی!$E$1&amp;COUNTIF(NOSA!$O$1:O11675,تحویلی!$E$1),"")),"")</f>
        <v/>
      </c>
      <c r="E11675" s="10" t="str">
        <f t="shared" si="743"/>
        <v>13088827</v>
      </c>
      <c r="F11675" s="10" t="str">
        <f>IFERROR(VLOOKUP(I11675,DATABASE!$N:$O,2,FALSE),"")</f>
        <v>لباس زير زمستاني- بلوز و شلوار</v>
      </c>
      <c r="G11675" s="3" t="s">
        <v>4455</v>
      </c>
      <c r="H11675" s="3">
        <v>13088</v>
      </c>
      <c r="I11675" s="3" t="s">
        <v>2361</v>
      </c>
      <c r="J11675" s="3" t="s">
        <v>5002</v>
      </c>
      <c r="K11675" s="3">
        <v>1</v>
      </c>
      <c r="L11675" s="3" t="s">
        <v>28</v>
      </c>
      <c r="M11675" s="3" t="s">
        <v>4603</v>
      </c>
      <c r="N11675" s="3" t="s">
        <v>2618</v>
      </c>
      <c r="O11675" s="3">
        <v>827</v>
      </c>
      <c r="P11675" s="3">
        <v>1</v>
      </c>
      <c r="Q11675" s="10">
        <f t="shared" si="740"/>
        <v>827</v>
      </c>
    </row>
    <row r="11676" spans="2:17" ht="20.25" customHeight="1">
      <c r="B11676" s="10" t="str">
        <f t="shared" si="741"/>
        <v>دستكش ضد برش سبك835</v>
      </c>
      <c r="C11676" s="10" t="str">
        <f t="shared" si="742"/>
        <v>دستكش ضد برش سبك1404/10/17835</v>
      </c>
      <c r="D11676" s="10" t="str">
        <f>IFERROR(IF(تحویلی!$E$1="","",IF(NOSA!O11676=تحویلی!$E$1,تحویلی!$E$1&amp;COUNTIF(NOSA!$O$1:O11676,تحویلی!$E$1),"")),"")</f>
        <v/>
      </c>
      <c r="E11676" s="10" t="str">
        <f t="shared" si="743"/>
        <v>13094835</v>
      </c>
      <c r="F11676" s="10" t="str">
        <f>IFERROR(VLOOKUP(I11676,DATABASE!$N:$O,2,FALSE),"")</f>
        <v>دستكش ضد برش سبك</v>
      </c>
      <c r="G11676" s="3" t="s">
        <v>4455</v>
      </c>
      <c r="H11676" s="3">
        <v>13094</v>
      </c>
      <c r="I11676" s="3" t="s">
        <v>1442</v>
      </c>
      <c r="J11676" s="3" t="s">
        <v>4602</v>
      </c>
      <c r="K11676" s="3">
        <v>1</v>
      </c>
      <c r="L11676" s="3" t="s">
        <v>3</v>
      </c>
      <c r="M11676" s="3" t="s">
        <v>4603</v>
      </c>
      <c r="N11676" s="3" t="s">
        <v>2659</v>
      </c>
      <c r="O11676" s="3">
        <v>835</v>
      </c>
      <c r="P11676" s="3">
        <v>1</v>
      </c>
      <c r="Q11676" s="10">
        <f t="shared" si="740"/>
        <v>835</v>
      </c>
    </row>
    <row r="11677" spans="2:17" ht="20.25" customHeight="1">
      <c r="B11677" s="10" t="str">
        <f t="shared" si="741"/>
        <v>دستكش كف مواد سبك819</v>
      </c>
      <c r="C11677" s="10" t="str">
        <f t="shared" si="742"/>
        <v>دستكش كف مواد سبك1404/10/17819</v>
      </c>
      <c r="D11677" s="10" t="str">
        <f>IFERROR(IF(تحویلی!$E$1="","",IF(NOSA!O11677=تحویلی!$E$1,تحویلی!$E$1&amp;COUNTIF(NOSA!$O$1:O11677,تحویلی!$E$1),"")),"")</f>
        <v/>
      </c>
      <c r="E11677" s="10" t="str">
        <f t="shared" si="743"/>
        <v>13097819</v>
      </c>
      <c r="F11677" s="10" t="str">
        <f>IFERROR(VLOOKUP(I11677,DATABASE!$N:$O,2,FALSE),"")</f>
        <v>دستكش كف مواد سبك</v>
      </c>
      <c r="G11677" s="3" t="s">
        <v>4455</v>
      </c>
      <c r="H11677" s="3">
        <v>13097</v>
      </c>
      <c r="I11677" s="3" t="s">
        <v>1456</v>
      </c>
      <c r="J11677" s="3" t="s">
        <v>4605</v>
      </c>
      <c r="K11677" s="3">
        <v>1</v>
      </c>
      <c r="L11677" s="3" t="s">
        <v>3</v>
      </c>
      <c r="M11677" s="3" t="s">
        <v>19</v>
      </c>
      <c r="N11677" s="3" t="s">
        <v>4759</v>
      </c>
      <c r="O11677" s="3">
        <v>819</v>
      </c>
      <c r="P11677" s="3">
        <v>1</v>
      </c>
      <c r="Q11677" s="10">
        <f t="shared" si="740"/>
        <v>819</v>
      </c>
    </row>
    <row r="11678" spans="2:17" ht="20.25" customHeight="1">
      <c r="B11678" s="10" t="str">
        <f t="shared" si="741"/>
        <v>دستكش ضد برش سبك701</v>
      </c>
      <c r="C11678" s="10" t="str">
        <f t="shared" si="742"/>
        <v>دستكش ضد برش سبك1404/10/17701</v>
      </c>
      <c r="D11678" s="10" t="str">
        <f>IFERROR(IF(تحویلی!$E$1="","",IF(NOSA!O11678=تحویلی!$E$1,تحویلی!$E$1&amp;COUNTIF(NOSA!$O$1:O11678,تحویلی!$E$1),"")),"")</f>
        <v/>
      </c>
      <c r="E11678" s="10" t="str">
        <f t="shared" si="743"/>
        <v>13100701</v>
      </c>
      <c r="F11678" s="10" t="str">
        <f>IFERROR(VLOOKUP(I11678,DATABASE!$N:$O,2,FALSE),"")</f>
        <v>دستكش ضد برش سبك</v>
      </c>
      <c r="G11678" s="3" t="s">
        <v>4455</v>
      </c>
      <c r="H11678" s="3">
        <v>13100</v>
      </c>
      <c r="I11678" s="3" t="s">
        <v>1442</v>
      </c>
      <c r="J11678" s="3" t="s">
        <v>4602</v>
      </c>
      <c r="K11678" s="3">
        <v>1</v>
      </c>
      <c r="L11678" s="3" t="s">
        <v>3</v>
      </c>
      <c r="M11678" s="3" t="s">
        <v>4608</v>
      </c>
      <c r="N11678" s="3" t="s">
        <v>4617</v>
      </c>
      <c r="O11678" s="3">
        <v>701</v>
      </c>
      <c r="P11678" s="3">
        <v>1</v>
      </c>
      <c r="Q11678" s="10">
        <f t="shared" si="740"/>
        <v>701</v>
      </c>
    </row>
    <row r="11679" spans="2:17" ht="20.25" customHeight="1">
      <c r="B11679" s="10" t="str">
        <f t="shared" si="741"/>
        <v>دستكش ضد برش سبك936</v>
      </c>
      <c r="C11679" s="10" t="str">
        <f t="shared" si="742"/>
        <v>دستكش ضد برش سبك1404/10/17936</v>
      </c>
      <c r="D11679" s="10" t="str">
        <f>IFERROR(IF(تحویلی!$E$1="","",IF(NOSA!O11679=تحویلی!$E$1,تحویلی!$E$1&amp;COUNTIF(NOSA!$O$1:O11679,تحویلی!$E$1),"")),"")</f>
        <v/>
      </c>
      <c r="E11679" s="10" t="str">
        <f t="shared" si="743"/>
        <v>13100936</v>
      </c>
      <c r="F11679" s="10" t="str">
        <f>IFERROR(VLOOKUP(I11679,DATABASE!$N:$O,2,FALSE),"")</f>
        <v>دستكش ضد برش سبك</v>
      </c>
      <c r="G11679" s="3" t="s">
        <v>4455</v>
      </c>
      <c r="H11679" s="3">
        <v>13100</v>
      </c>
      <c r="I11679" s="3" t="s">
        <v>1442</v>
      </c>
      <c r="J11679" s="3" t="s">
        <v>4602</v>
      </c>
      <c r="K11679" s="3">
        <v>1</v>
      </c>
      <c r="L11679" s="3" t="s">
        <v>3</v>
      </c>
      <c r="M11679" s="3" t="s">
        <v>4608</v>
      </c>
      <c r="N11679" s="3" t="s">
        <v>5155</v>
      </c>
      <c r="O11679" s="3">
        <v>936</v>
      </c>
      <c r="P11679" s="3">
        <v>1</v>
      </c>
      <c r="Q11679" s="10">
        <f t="shared" si="740"/>
        <v>936</v>
      </c>
    </row>
    <row r="11680" spans="2:17" ht="20.25" customHeight="1">
      <c r="B11680" s="10" t="str">
        <f t="shared" si="741"/>
        <v>پيشبند نسوز چرمي936</v>
      </c>
      <c r="C11680" s="10" t="str">
        <f t="shared" si="742"/>
        <v>پيشبند نسوز چرمي1404/10/17936</v>
      </c>
      <c r="D11680" s="10" t="str">
        <f>IFERROR(IF(تحویلی!$E$1="","",IF(NOSA!O11680=تحویلی!$E$1,تحویلی!$E$1&amp;COUNTIF(NOSA!$O$1:O11680,تحویلی!$E$1),"")),"")</f>
        <v/>
      </c>
      <c r="E11680" s="10" t="str">
        <f t="shared" si="743"/>
        <v>13100936</v>
      </c>
      <c r="F11680" s="10" t="str">
        <f>IFERROR(VLOOKUP(I11680,DATABASE!$N:$O,2,FALSE),"")</f>
        <v>پيشبند نسوز چرمي</v>
      </c>
      <c r="G11680" s="3" t="s">
        <v>4455</v>
      </c>
      <c r="H11680" s="3">
        <v>13100</v>
      </c>
      <c r="I11680" s="3" t="s">
        <v>1459</v>
      </c>
      <c r="J11680" s="3" t="s">
        <v>4691</v>
      </c>
      <c r="K11680" s="3">
        <v>1</v>
      </c>
      <c r="L11680" s="3" t="s">
        <v>8</v>
      </c>
      <c r="M11680" s="3" t="s">
        <v>4608</v>
      </c>
      <c r="N11680" s="3" t="s">
        <v>5155</v>
      </c>
      <c r="O11680" s="3">
        <v>936</v>
      </c>
      <c r="P11680" s="3">
        <v>0</v>
      </c>
      <c r="Q11680" s="10">
        <f t="shared" si="740"/>
        <v>936</v>
      </c>
    </row>
    <row r="11681" spans="2:17" ht="20.25" customHeight="1">
      <c r="B11681" s="10" t="str">
        <f t="shared" si="741"/>
        <v>ماسك N95) FFP2 )608</v>
      </c>
      <c r="C11681" s="10" t="str">
        <f t="shared" si="742"/>
        <v>ماسك N95) FFP2 )1404/10/17608</v>
      </c>
      <c r="D11681" s="10" t="str">
        <f>IFERROR(IF(تحویلی!$E$1="","",IF(NOSA!O11681=تحویلی!$E$1,تحویلی!$E$1&amp;COUNTIF(NOSA!$O$1:O11681,تحویلی!$E$1),"")),"")</f>
        <v/>
      </c>
      <c r="E11681" s="10" t="str">
        <f t="shared" si="743"/>
        <v>13101608</v>
      </c>
      <c r="F11681" s="10" t="str">
        <f>IFERROR(VLOOKUP(I11681,DATABASE!$N:$O,2,FALSE),"")</f>
        <v>ماسك N95) FFP2 )</v>
      </c>
      <c r="G11681" s="3" t="s">
        <v>4455</v>
      </c>
      <c r="H11681" s="3">
        <v>13101</v>
      </c>
      <c r="I11681" s="3" t="s">
        <v>1469</v>
      </c>
      <c r="J11681" s="3" t="s">
        <v>4614</v>
      </c>
      <c r="K11681" s="3">
        <v>80</v>
      </c>
      <c r="L11681" s="3" t="s">
        <v>8</v>
      </c>
      <c r="M11681" s="3" t="s">
        <v>63</v>
      </c>
      <c r="N11681" s="3" t="s">
        <v>1957</v>
      </c>
      <c r="O11681" s="3">
        <v>608</v>
      </c>
      <c r="P11681" s="3">
        <v>0</v>
      </c>
      <c r="Q11681" s="10">
        <f t="shared" si="740"/>
        <v>608</v>
      </c>
    </row>
    <row r="11682" spans="2:17" ht="20.25" customHeight="1">
      <c r="B11682" s="10" t="str">
        <f t="shared" si="741"/>
        <v>دستكش كف مواد سبك961</v>
      </c>
      <c r="C11682" s="10" t="str">
        <f t="shared" si="742"/>
        <v>دستكش كف مواد سبك1404/10/17961</v>
      </c>
      <c r="D11682" s="10" t="str">
        <f>IFERROR(IF(تحویلی!$E$1="","",IF(NOSA!O11682=تحویلی!$E$1,تحویلی!$E$1&amp;COUNTIF(NOSA!$O$1:O11682,تحویلی!$E$1),"")),"")</f>
        <v/>
      </c>
      <c r="E11682" s="10" t="str">
        <f t="shared" si="743"/>
        <v>13102961</v>
      </c>
      <c r="F11682" s="10" t="str">
        <f>IFERROR(VLOOKUP(I11682,DATABASE!$N:$O,2,FALSE),"")</f>
        <v>دستكش كف مواد سبك</v>
      </c>
      <c r="G11682" s="3" t="s">
        <v>4455</v>
      </c>
      <c r="H11682" s="3">
        <v>13102</v>
      </c>
      <c r="I11682" s="3" t="s">
        <v>1456</v>
      </c>
      <c r="J11682" s="3" t="s">
        <v>4605</v>
      </c>
      <c r="K11682" s="3">
        <v>1</v>
      </c>
      <c r="L11682" s="3" t="s">
        <v>3</v>
      </c>
      <c r="M11682" s="3" t="s">
        <v>4603</v>
      </c>
      <c r="N11682" s="3" t="s">
        <v>5001</v>
      </c>
      <c r="O11682" s="3">
        <v>961</v>
      </c>
      <c r="P11682" s="3">
        <v>1</v>
      </c>
      <c r="Q11682" s="10">
        <f t="shared" si="740"/>
        <v>961</v>
      </c>
    </row>
    <row r="11683" spans="2:17" ht="20.25" customHeight="1">
      <c r="B11683" s="10" t="str">
        <f t="shared" si="741"/>
        <v>دستكش ضد برش سبك653</v>
      </c>
      <c r="C11683" s="10" t="str">
        <f t="shared" si="742"/>
        <v>دستكش ضد برش سبك1404/10/17653</v>
      </c>
      <c r="D11683" s="10" t="str">
        <f>IFERROR(IF(تحویلی!$E$1="","",IF(NOSA!O11683=تحویلی!$E$1,تحویلی!$E$1&amp;COUNTIF(NOSA!$O$1:O11683,تحویلی!$E$1),"")),"")</f>
        <v/>
      </c>
      <c r="E11683" s="10" t="str">
        <f t="shared" si="743"/>
        <v>13104653</v>
      </c>
      <c r="F11683" s="10" t="str">
        <f>IFERROR(VLOOKUP(I11683,DATABASE!$N:$O,2,FALSE),"")</f>
        <v>دستكش ضد برش سبك</v>
      </c>
      <c r="G11683" s="3" t="s">
        <v>4455</v>
      </c>
      <c r="H11683" s="3">
        <v>13104</v>
      </c>
      <c r="I11683" s="3" t="s">
        <v>1442</v>
      </c>
      <c r="J11683" s="3" t="s">
        <v>4602</v>
      </c>
      <c r="K11683" s="3">
        <v>1</v>
      </c>
      <c r="L11683" s="3" t="s">
        <v>3</v>
      </c>
      <c r="M11683" s="3" t="s">
        <v>19</v>
      </c>
      <c r="N11683" s="3" t="s">
        <v>1977</v>
      </c>
      <c r="O11683" s="3">
        <v>653</v>
      </c>
      <c r="P11683" s="3">
        <v>0</v>
      </c>
      <c r="Q11683" s="10">
        <f t="shared" si="740"/>
        <v>653</v>
      </c>
    </row>
    <row r="11684" spans="2:17" ht="20.25" customHeight="1">
      <c r="B11684" s="10" t="str">
        <f t="shared" si="741"/>
        <v>دستكش ضد برش سبك674</v>
      </c>
      <c r="C11684" s="10" t="str">
        <f t="shared" si="742"/>
        <v>دستكش ضد برش سبك1404/10/17674</v>
      </c>
      <c r="D11684" s="10" t="str">
        <f>IFERROR(IF(تحویلی!$E$1="","",IF(NOSA!O11684=تحویلی!$E$1,تحویلی!$E$1&amp;COUNTIF(NOSA!$O$1:O11684,تحویلی!$E$1),"")),"")</f>
        <v/>
      </c>
      <c r="E11684" s="10" t="str">
        <f t="shared" si="743"/>
        <v>13106674</v>
      </c>
      <c r="F11684" s="10" t="str">
        <f>IFERROR(VLOOKUP(I11684,DATABASE!$N:$O,2,FALSE),"")</f>
        <v>دستكش ضد برش سبك</v>
      </c>
      <c r="G11684" s="3" t="s">
        <v>4455</v>
      </c>
      <c r="H11684" s="3">
        <v>13106</v>
      </c>
      <c r="I11684" s="3" t="s">
        <v>1442</v>
      </c>
      <c r="J11684" s="3" t="s">
        <v>4602</v>
      </c>
      <c r="K11684" s="3">
        <v>1</v>
      </c>
      <c r="L11684" s="3" t="s">
        <v>3</v>
      </c>
      <c r="M11684" s="3" t="s">
        <v>19</v>
      </c>
      <c r="N11684" s="3" t="s">
        <v>1985</v>
      </c>
      <c r="O11684" s="3">
        <v>674</v>
      </c>
      <c r="P11684" s="3">
        <v>1</v>
      </c>
      <c r="Q11684" s="10">
        <f t="shared" ref="Q11684:Q11747" si="744">VALUE(O11684)</f>
        <v>674</v>
      </c>
    </row>
    <row r="11685" spans="2:17" ht="20.25" customHeight="1">
      <c r="B11685" s="10" t="str">
        <f t="shared" si="741"/>
        <v>دستكش كف مواد سبك309</v>
      </c>
      <c r="C11685" s="10" t="str">
        <f t="shared" si="742"/>
        <v>دستكش كف مواد سبك1404/10/17309</v>
      </c>
      <c r="D11685" s="10" t="str">
        <f>IFERROR(IF(تحویلی!$E$1="","",IF(NOSA!O11685=تحویلی!$E$1,تحویلی!$E$1&amp;COUNTIF(NOSA!$O$1:O11685,تحویلی!$E$1),"")),"")</f>
        <v/>
      </c>
      <c r="E11685" s="10" t="str">
        <f t="shared" si="743"/>
        <v>13112309</v>
      </c>
      <c r="F11685" s="10" t="str">
        <f>IFERROR(VLOOKUP(I11685,DATABASE!$N:$O,2,FALSE),"")</f>
        <v>دستكش كف مواد سبك</v>
      </c>
      <c r="G11685" s="3" t="s">
        <v>4455</v>
      </c>
      <c r="H11685" s="3">
        <v>13112</v>
      </c>
      <c r="I11685" s="3" t="s">
        <v>1456</v>
      </c>
      <c r="J11685" s="3" t="s">
        <v>4605</v>
      </c>
      <c r="K11685" s="3">
        <v>1</v>
      </c>
      <c r="L11685" s="3" t="s">
        <v>3</v>
      </c>
      <c r="M11685" s="3" t="s">
        <v>266</v>
      </c>
      <c r="N11685" s="3" t="s">
        <v>5156</v>
      </c>
      <c r="O11685" s="3">
        <v>309</v>
      </c>
      <c r="P11685" s="3">
        <v>1</v>
      </c>
      <c r="Q11685" s="10">
        <f t="shared" si="744"/>
        <v>309</v>
      </c>
    </row>
    <row r="11686" spans="2:17" ht="20.25" customHeight="1">
      <c r="B11686" s="10" t="str">
        <f t="shared" si="741"/>
        <v>پوتين ايمني نسوز83</v>
      </c>
      <c r="C11686" s="10" t="str">
        <f t="shared" si="742"/>
        <v>پوتين ايمني نسوز1404/10/1783</v>
      </c>
      <c r="D11686" s="10" t="str">
        <f>IFERROR(IF(تحویلی!$E$1="","",IF(NOSA!O11686=تحویلی!$E$1,تحویلی!$E$1&amp;COUNTIF(NOSA!$O$1:O11686,تحویلی!$E$1),"")),"")</f>
        <v/>
      </c>
      <c r="E11686" s="10" t="str">
        <f t="shared" si="743"/>
        <v>1312183</v>
      </c>
      <c r="F11686" s="10" t="str">
        <f>IFERROR(VLOOKUP(I11686,DATABASE!$N:$O,2,FALSE),"")</f>
        <v>پوتين ايمني نسوز</v>
      </c>
      <c r="G11686" s="3" t="s">
        <v>4455</v>
      </c>
      <c r="H11686" s="3">
        <v>13121</v>
      </c>
      <c r="I11686" s="3" t="s">
        <v>2320</v>
      </c>
      <c r="J11686" s="3" t="s">
        <v>4829</v>
      </c>
      <c r="K11686" s="3">
        <v>1</v>
      </c>
      <c r="L11686" s="3" t="s">
        <v>3</v>
      </c>
      <c r="M11686" s="3" t="s">
        <v>43</v>
      </c>
      <c r="N11686" s="3" t="s">
        <v>1072</v>
      </c>
      <c r="O11686" s="3">
        <v>83</v>
      </c>
      <c r="P11686" s="3">
        <v>1</v>
      </c>
      <c r="Q11686" s="10">
        <f t="shared" si="744"/>
        <v>83</v>
      </c>
    </row>
    <row r="11687" spans="2:17" ht="20.25" customHeight="1">
      <c r="B11687" s="10" t="str">
        <f t="shared" si="741"/>
        <v>دستكش ضد برش سبك879</v>
      </c>
      <c r="C11687" s="10" t="str">
        <f t="shared" si="742"/>
        <v>دستكش ضد برش سبك1404/10/17879</v>
      </c>
      <c r="D11687" s="10" t="str">
        <f>IFERROR(IF(تحویلی!$E$1="","",IF(NOSA!O11687=تحویلی!$E$1,تحویلی!$E$1&amp;COUNTIF(NOSA!$O$1:O11687,تحویلی!$E$1),"")),"")</f>
        <v/>
      </c>
      <c r="E11687" s="10" t="str">
        <f t="shared" si="743"/>
        <v>13132879</v>
      </c>
      <c r="F11687" s="10" t="str">
        <f>IFERROR(VLOOKUP(I11687,DATABASE!$N:$O,2,FALSE),"")</f>
        <v>دستكش ضد برش سبك</v>
      </c>
      <c r="G11687" s="3" t="s">
        <v>4455</v>
      </c>
      <c r="H11687" s="3">
        <v>13132</v>
      </c>
      <c r="I11687" s="3" t="s">
        <v>1442</v>
      </c>
      <c r="J11687" s="3" t="s">
        <v>4602</v>
      </c>
      <c r="K11687" s="3">
        <v>1</v>
      </c>
      <c r="L11687" s="3" t="s">
        <v>3</v>
      </c>
      <c r="M11687" s="3" t="s">
        <v>4603</v>
      </c>
      <c r="N11687" s="3" t="s">
        <v>4927</v>
      </c>
      <c r="O11687" s="3">
        <v>879</v>
      </c>
      <c r="P11687" s="3">
        <v>1</v>
      </c>
      <c r="Q11687" s="10">
        <f t="shared" si="744"/>
        <v>879</v>
      </c>
    </row>
    <row r="11688" spans="2:17" ht="20.25" customHeight="1">
      <c r="B11688" s="10" t="str">
        <f t="shared" si="741"/>
        <v>دستكش ضد برش سبك933</v>
      </c>
      <c r="C11688" s="10" t="str">
        <f t="shared" si="742"/>
        <v>دستكش ضد برش سبك1404/10/17933</v>
      </c>
      <c r="D11688" s="10" t="str">
        <f>IFERROR(IF(تحویلی!$E$1="","",IF(NOSA!O11688=تحویلی!$E$1,تحویلی!$E$1&amp;COUNTIF(NOSA!$O$1:O11688,تحویلی!$E$1),"")),"")</f>
        <v/>
      </c>
      <c r="E11688" s="10" t="str">
        <f t="shared" si="743"/>
        <v>13133933</v>
      </c>
      <c r="F11688" s="10" t="str">
        <f>IFERROR(VLOOKUP(I11688,DATABASE!$N:$O,2,FALSE),"")</f>
        <v>دستكش ضد برش سبك</v>
      </c>
      <c r="G11688" s="3" t="s">
        <v>4455</v>
      </c>
      <c r="H11688" s="3">
        <v>13133</v>
      </c>
      <c r="I11688" s="3" t="s">
        <v>1442</v>
      </c>
      <c r="J11688" s="3" t="s">
        <v>4602</v>
      </c>
      <c r="K11688" s="3">
        <v>1</v>
      </c>
      <c r="L11688" s="3" t="s">
        <v>3</v>
      </c>
      <c r="M11688" s="3" t="s">
        <v>4603</v>
      </c>
      <c r="N11688" s="3" t="s">
        <v>4715</v>
      </c>
      <c r="O11688" s="3">
        <v>933</v>
      </c>
      <c r="P11688" s="3">
        <v>1</v>
      </c>
      <c r="Q11688" s="10">
        <f t="shared" si="744"/>
        <v>933</v>
      </c>
    </row>
    <row r="11689" spans="2:17" ht="20.25" customHeight="1">
      <c r="B11689" s="10" t="str">
        <f t="shared" ref="B11689:B11752" si="745">F11689&amp;Q11689</f>
        <v>دستكش ضد برش سبك866</v>
      </c>
      <c r="C11689" s="10" t="str">
        <f t="shared" ref="C11689:C11752" si="746">F11689&amp;G11689&amp;O11689</f>
        <v>دستكش ضد برش سبك1404/10/17866</v>
      </c>
      <c r="D11689" s="10" t="str">
        <f>IFERROR(IF(تحویلی!$E$1="","",IF(NOSA!O11689=تحویلی!$E$1,تحویلی!$E$1&amp;COUNTIF(NOSA!$O$1:O11689,تحویلی!$E$1),"")),"")</f>
        <v/>
      </c>
      <c r="E11689" s="10" t="str">
        <f t="shared" ref="E11689:E11752" si="747">H11689&amp;O11689</f>
        <v>13133866</v>
      </c>
      <c r="F11689" s="10" t="str">
        <f>IFERROR(VLOOKUP(I11689,DATABASE!$N:$O,2,FALSE),"")</f>
        <v>دستكش ضد برش سبك</v>
      </c>
      <c r="G11689" s="3" t="s">
        <v>4455</v>
      </c>
      <c r="H11689" s="3">
        <v>13133</v>
      </c>
      <c r="I11689" s="3" t="s">
        <v>1442</v>
      </c>
      <c r="J11689" s="3" t="s">
        <v>4602</v>
      </c>
      <c r="K11689" s="3">
        <v>1</v>
      </c>
      <c r="L11689" s="3" t="s">
        <v>3</v>
      </c>
      <c r="M11689" s="3" t="s">
        <v>4603</v>
      </c>
      <c r="N11689" s="3" t="s">
        <v>4815</v>
      </c>
      <c r="O11689" s="3">
        <v>866</v>
      </c>
      <c r="P11689" s="3">
        <v>1</v>
      </c>
      <c r="Q11689" s="10">
        <f t="shared" si="744"/>
        <v>866</v>
      </c>
    </row>
    <row r="11690" spans="2:17" ht="20.25" customHeight="1">
      <c r="B11690" s="10" t="str">
        <f t="shared" si="745"/>
        <v>پوتين ايمني نسوز638</v>
      </c>
      <c r="C11690" s="10" t="str">
        <f t="shared" si="746"/>
        <v>پوتين ايمني نسوز1404/10/17638</v>
      </c>
      <c r="D11690" s="10" t="str">
        <f>IFERROR(IF(تحویلی!$E$1="","",IF(NOSA!O11690=تحویلی!$E$1,تحویلی!$E$1&amp;COUNTIF(NOSA!$O$1:O11690,تحویلی!$E$1),"")),"")</f>
        <v/>
      </c>
      <c r="E11690" s="10" t="str">
        <f t="shared" si="747"/>
        <v>13140638</v>
      </c>
      <c r="F11690" s="10" t="str">
        <f>IFERROR(VLOOKUP(I11690,DATABASE!$N:$O,2,FALSE),"")</f>
        <v>پوتين ايمني نسوز</v>
      </c>
      <c r="G11690" s="3" t="s">
        <v>4455</v>
      </c>
      <c r="H11690" s="3">
        <v>13140</v>
      </c>
      <c r="I11690" s="3" t="s">
        <v>1648</v>
      </c>
      <c r="J11690" s="3" t="s">
        <v>4675</v>
      </c>
      <c r="K11690" s="3">
        <v>1</v>
      </c>
      <c r="L11690" s="3" t="s">
        <v>3</v>
      </c>
      <c r="M11690" s="3" t="s">
        <v>43</v>
      </c>
      <c r="N11690" s="3" t="s">
        <v>4841</v>
      </c>
      <c r="O11690" s="3">
        <v>638</v>
      </c>
      <c r="P11690" s="3">
        <v>1</v>
      </c>
      <c r="Q11690" s="10">
        <f t="shared" si="744"/>
        <v>638</v>
      </c>
    </row>
    <row r="11691" spans="2:17" ht="20.25" customHeight="1">
      <c r="B11691" s="10" t="str">
        <f t="shared" si="745"/>
        <v>لباس زير زمستاني- بلوز و شلوار733</v>
      </c>
      <c r="C11691" s="10" t="str">
        <f t="shared" si="746"/>
        <v>لباس زير زمستاني- بلوز و شلوار1404/10/17733</v>
      </c>
      <c r="D11691" s="10" t="str">
        <f>IFERROR(IF(تحویلی!$E$1="","",IF(NOSA!O11691=تحویلی!$E$1,تحویلی!$E$1&amp;COUNTIF(NOSA!$O$1:O11691,تحویلی!$E$1),"")),"")</f>
        <v/>
      </c>
      <c r="E11691" s="10" t="str">
        <f t="shared" si="747"/>
        <v>13142733</v>
      </c>
      <c r="F11691" s="10" t="str">
        <f>IFERROR(VLOOKUP(I11691,DATABASE!$N:$O,2,FALSE),"")</f>
        <v>لباس زير زمستاني- بلوز و شلوار</v>
      </c>
      <c r="G11691" s="3" t="s">
        <v>4455</v>
      </c>
      <c r="H11691" s="3">
        <v>13142</v>
      </c>
      <c r="I11691" s="3" t="s">
        <v>2361</v>
      </c>
      <c r="J11691" s="3" t="s">
        <v>5002</v>
      </c>
      <c r="K11691" s="3">
        <v>1</v>
      </c>
      <c r="L11691" s="3" t="s">
        <v>28</v>
      </c>
      <c r="M11691" s="3" t="s">
        <v>4603</v>
      </c>
      <c r="N11691" s="3" t="s">
        <v>4966</v>
      </c>
      <c r="O11691" s="3">
        <v>733</v>
      </c>
      <c r="P11691" s="3">
        <v>0</v>
      </c>
      <c r="Q11691" s="10">
        <f t="shared" si="744"/>
        <v>733</v>
      </c>
    </row>
    <row r="11692" spans="2:17" ht="20.25" customHeight="1">
      <c r="B11692" s="10" t="str">
        <f t="shared" si="745"/>
        <v>دستكش كف مواد سبك733</v>
      </c>
      <c r="C11692" s="10" t="str">
        <f t="shared" si="746"/>
        <v>دستكش كف مواد سبك1404/10/17733</v>
      </c>
      <c r="D11692" s="10" t="str">
        <f>IFERROR(IF(تحویلی!$E$1="","",IF(NOSA!O11692=تحویلی!$E$1,تحویلی!$E$1&amp;COUNTIF(NOSA!$O$1:O11692,تحویلی!$E$1),"")),"")</f>
        <v/>
      </c>
      <c r="E11692" s="10" t="str">
        <f t="shared" si="747"/>
        <v>13142733</v>
      </c>
      <c r="F11692" s="10" t="str">
        <f>IFERROR(VLOOKUP(I11692,DATABASE!$N:$O,2,FALSE),"")</f>
        <v>دستكش كف مواد سبك</v>
      </c>
      <c r="G11692" s="3" t="s">
        <v>4455</v>
      </c>
      <c r="H11692" s="3">
        <v>13142</v>
      </c>
      <c r="I11692" s="3" t="s">
        <v>1456</v>
      </c>
      <c r="J11692" s="3" t="s">
        <v>4605</v>
      </c>
      <c r="K11692" s="3">
        <v>1</v>
      </c>
      <c r="L11692" s="3" t="s">
        <v>3</v>
      </c>
      <c r="M11692" s="3" t="s">
        <v>4603</v>
      </c>
      <c r="N11692" s="3" t="s">
        <v>4966</v>
      </c>
      <c r="O11692" s="3">
        <v>733</v>
      </c>
      <c r="P11692" s="3">
        <v>1</v>
      </c>
      <c r="Q11692" s="10">
        <f t="shared" si="744"/>
        <v>733</v>
      </c>
    </row>
    <row r="11693" spans="2:17" ht="20.25" customHeight="1">
      <c r="B11693" s="10" t="str">
        <f t="shared" si="745"/>
        <v>گوشي اير پلاگ672</v>
      </c>
      <c r="C11693" s="10" t="str">
        <f t="shared" si="746"/>
        <v>گوشي اير پلاگ1404/10/17672</v>
      </c>
      <c r="D11693" s="10" t="str">
        <f>IFERROR(IF(تحویلی!$E$1="","",IF(NOSA!O11693=تحویلی!$E$1,تحویلی!$E$1&amp;COUNTIF(NOSA!$O$1:O11693,تحویلی!$E$1),"")),"")</f>
        <v/>
      </c>
      <c r="E11693" s="10" t="str">
        <f t="shared" si="747"/>
        <v>13149672</v>
      </c>
      <c r="F11693" s="10" t="str">
        <f>IFERROR(VLOOKUP(I11693,DATABASE!$N:$O,2,FALSE),"")</f>
        <v>گوشي اير پلاگ</v>
      </c>
      <c r="G11693" s="3" t="s">
        <v>4455</v>
      </c>
      <c r="H11693" s="3">
        <v>13149</v>
      </c>
      <c r="I11693" s="3" t="s">
        <v>1581</v>
      </c>
      <c r="J11693" s="3" t="s">
        <v>4655</v>
      </c>
      <c r="K11693" s="3">
        <v>1</v>
      </c>
      <c r="L11693" s="3" t="s">
        <v>8</v>
      </c>
      <c r="M11693" s="3" t="s">
        <v>4603</v>
      </c>
      <c r="N11693" s="3" t="s">
        <v>4806</v>
      </c>
      <c r="O11693" s="3">
        <v>672</v>
      </c>
      <c r="P11693" s="3">
        <v>1</v>
      </c>
      <c r="Q11693" s="10">
        <f t="shared" si="744"/>
        <v>672</v>
      </c>
    </row>
    <row r="11694" spans="2:17" ht="20.25" customHeight="1">
      <c r="B11694" s="10" t="str">
        <f t="shared" si="745"/>
        <v>دستكش ضد برش سبك580</v>
      </c>
      <c r="C11694" s="10" t="str">
        <f t="shared" si="746"/>
        <v>دستكش ضد برش سبك1404/10/18580</v>
      </c>
      <c r="D11694" s="10" t="str">
        <f>IFERROR(IF(تحویلی!$E$1="","",IF(NOSA!O11694=تحویلی!$E$1,تحویلی!$E$1&amp;COUNTIF(NOSA!$O$1:O11694,تحویلی!$E$1),"")),"")</f>
        <v/>
      </c>
      <c r="E11694" s="10" t="str">
        <f t="shared" si="747"/>
        <v>13170580</v>
      </c>
      <c r="F11694" s="10" t="str">
        <f>IFERROR(VLOOKUP(I11694,DATABASE!$N:$O,2,FALSE),"")</f>
        <v>دستكش ضد برش سبك</v>
      </c>
      <c r="G11694" s="3" t="s">
        <v>4456</v>
      </c>
      <c r="H11694" s="3">
        <v>13170</v>
      </c>
      <c r="I11694" s="3" t="s">
        <v>1442</v>
      </c>
      <c r="J11694" s="3" t="s">
        <v>4602</v>
      </c>
      <c r="K11694" s="3">
        <v>1</v>
      </c>
      <c r="L11694" s="3" t="s">
        <v>3</v>
      </c>
      <c r="M11694" s="3" t="s">
        <v>4603</v>
      </c>
      <c r="N11694" s="3" t="s">
        <v>4656</v>
      </c>
      <c r="O11694" s="3">
        <v>580</v>
      </c>
      <c r="P11694" s="3">
        <v>1</v>
      </c>
      <c r="Q11694" s="10">
        <f t="shared" si="744"/>
        <v>580</v>
      </c>
    </row>
    <row r="11695" spans="2:17" ht="20.25" customHeight="1">
      <c r="B11695" s="10" t="str">
        <f t="shared" si="745"/>
        <v>دستكش ضد برش سبك535</v>
      </c>
      <c r="C11695" s="10" t="str">
        <f t="shared" si="746"/>
        <v>دستكش ضد برش سبك1404/10/18535</v>
      </c>
      <c r="D11695" s="10" t="str">
        <f>IFERROR(IF(تحویلی!$E$1="","",IF(NOSA!O11695=تحویلی!$E$1,تحویلی!$E$1&amp;COUNTIF(NOSA!$O$1:O11695,تحویلی!$E$1),"")),"")</f>
        <v/>
      </c>
      <c r="E11695" s="10" t="str">
        <f t="shared" si="747"/>
        <v>13171535</v>
      </c>
      <c r="F11695" s="10" t="str">
        <f>IFERROR(VLOOKUP(I11695,DATABASE!$N:$O,2,FALSE),"")</f>
        <v>دستكش ضد برش سبك</v>
      </c>
      <c r="G11695" s="3" t="s">
        <v>4456</v>
      </c>
      <c r="H11695" s="3">
        <v>13171</v>
      </c>
      <c r="I11695" s="3" t="s">
        <v>1442</v>
      </c>
      <c r="J11695" s="3" t="s">
        <v>4602</v>
      </c>
      <c r="K11695" s="3">
        <v>1</v>
      </c>
      <c r="L11695" s="3" t="s">
        <v>3</v>
      </c>
      <c r="M11695" s="3" t="s">
        <v>4621</v>
      </c>
      <c r="N11695" s="3" t="s">
        <v>5157</v>
      </c>
      <c r="O11695" s="3">
        <v>535</v>
      </c>
      <c r="P11695" s="3">
        <v>0</v>
      </c>
      <c r="Q11695" s="10">
        <f t="shared" si="744"/>
        <v>535</v>
      </c>
    </row>
    <row r="11696" spans="2:17" ht="20.25" customHeight="1">
      <c r="B11696" s="10" t="str">
        <f t="shared" si="745"/>
        <v>دستكش ضد برش سبك31</v>
      </c>
      <c r="C11696" s="10" t="str">
        <f t="shared" si="746"/>
        <v>دستكش ضد برش سبك1404/10/1831</v>
      </c>
      <c r="D11696" s="10" t="str">
        <f>IFERROR(IF(تحویلی!$E$1="","",IF(NOSA!O11696=تحویلی!$E$1,تحویلی!$E$1&amp;COUNTIF(NOSA!$O$1:O11696,تحویلی!$E$1),"")),"")</f>
        <v/>
      </c>
      <c r="E11696" s="10" t="str">
        <f t="shared" si="747"/>
        <v>1321131</v>
      </c>
      <c r="F11696" s="10" t="str">
        <f>IFERROR(VLOOKUP(I11696,DATABASE!$N:$O,2,FALSE),"")</f>
        <v>دستكش ضد برش سبك</v>
      </c>
      <c r="G11696" s="3" t="s">
        <v>4456</v>
      </c>
      <c r="H11696" s="3">
        <v>13211</v>
      </c>
      <c r="I11696" s="3" t="s">
        <v>1442</v>
      </c>
      <c r="J11696" s="3" t="s">
        <v>4602</v>
      </c>
      <c r="K11696" s="3">
        <v>1</v>
      </c>
      <c r="L11696" s="3" t="s">
        <v>3</v>
      </c>
      <c r="M11696" s="3" t="s">
        <v>4623</v>
      </c>
      <c r="N11696" s="3" t="s">
        <v>1030</v>
      </c>
      <c r="O11696" s="3">
        <v>31</v>
      </c>
      <c r="P11696" s="3">
        <v>1</v>
      </c>
      <c r="Q11696" s="10">
        <f t="shared" si="744"/>
        <v>31</v>
      </c>
    </row>
    <row r="11697" spans="2:17" ht="20.25" customHeight="1">
      <c r="B11697" s="10" t="str">
        <f t="shared" si="745"/>
        <v>لباس كار ديرسوز(شلوار) 961</v>
      </c>
      <c r="C11697" s="10" t="str">
        <f t="shared" si="746"/>
        <v>لباس كار ديرسوز(شلوار) 1404/10/18961</v>
      </c>
      <c r="D11697" s="10" t="str">
        <f>IFERROR(IF(تحویلی!$E$1="","",IF(NOSA!O11697=تحویلی!$E$1,تحویلی!$E$1&amp;COUNTIF(NOSA!$O$1:O11697,تحویلی!$E$1),"")),"")</f>
        <v/>
      </c>
      <c r="E11697" s="10" t="str">
        <f t="shared" si="747"/>
        <v>13214961</v>
      </c>
      <c r="F11697" s="10" t="str">
        <f>IFERROR(VLOOKUP(I11697,DATABASE!$N:$O,2,FALSE),"")</f>
        <v xml:space="preserve">لباس كار ديرسوز(شلوار) </v>
      </c>
      <c r="G11697" s="3" t="s">
        <v>4456</v>
      </c>
      <c r="H11697" s="3">
        <v>13214</v>
      </c>
      <c r="I11697" s="3" t="s">
        <v>2318</v>
      </c>
      <c r="J11697" s="3" t="s">
        <v>4758</v>
      </c>
      <c r="K11697" s="3">
        <v>1</v>
      </c>
      <c r="L11697" s="3" t="s">
        <v>8</v>
      </c>
      <c r="M11697" s="3" t="s">
        <v>4603</v>
      </c>
      <c r="N11697" s="3" t="s">
        <v>5001</v>
      </c>
      <c r="O11697" s="3">
        <v>961</v>
      </c>
      <c r="P11697" s="3">
        <v>1</v>
      </c>
      <c r="Q11697" s="10">
        <f t="shared" si="744"/>
        <v>961</v>
      </c>
    </row>
    <row r="11698" spans="2:17" ht="20.25" customHeight="1">
      <c r="B11698" s="10" t="str">
        <f t="shared" si="745"/>
        <v>شيشه ماسك جوشكاري ساده599</v>
      </c>
      <c r="C11698" s="10" t="str">
        <f t="shared" si="746"/>
        <v>شيشه ماسك جوشكاري ساده1404/10/18599</v>
      </c>
      <c r="D11698" s="10" t="str">
        <f>IFERROR(IF(تحویلی!$E$1="","",IF(NOSA!O11698=تحویلی!$E$1,تحویلی!$E$1&amp;COUNTIF(NOSA!$O$1:O11698,تحویلی!$E$1),"")),"")</f>
        <v/>
      </c>
      <c r="E11698" s="10" t="str">
        <f t="shared" si="747"/>
        <v>13217599</v>
      </c>
      <c r="F11698" s="10" t="str">
        <f>IFERROR(VLOOKUP(I11698,DATABASE!$N:$O,2,FALSE),"")</f>
        <v>شيشه ماسك جوشكاري ساده</v>
      </c>
      <c r="G11698" s="3" t="s">
        <v>4456</v>
      </c>
      <c r="H11698" s="3">
        <v>13217</v>
      </c>
      <c r="I11698" s="3" t="s">
        <v>1548</v>
      </c>
      <c r="J11698" s="3" t="s">
        <v>4668</v>
      </c>
      <c r="K11698" s="3">
        <v>1</v>
      </c>
      <c r="L11698" s="3" t="s">
        <v>8</v>
      </c>
      <c r="M11698" s="3" t="s">
        <v>4747</v>
      </c>
      <c r="N11698" s="3" t="s">
        <v>82</v>
      </c>
      <c r="O11698" s="3">
        <v>599</v>
      </c>
      <c r="P11698" s="3">
        <v>1</v>
      </c>
      <c r="Q11698" s="10">
        <f t="shared" si="744"/>
        <v>599</v>
      </c>
    </row>
    <row r="11699" spans="2:17" ht="20.25" customHeight="1">
      <c r="B11699" s="10" t="str">
        <f t="shared" si="745"/>
        <v>شيشه مات ماسك جوشكاري599</v>
      </c>
      <c r="C11699" s="10" t="str">
        <f t="shared" si="746"/>
        <v>شيشه مات ماسك جوشكاري1404/10/18599</v>
      </c>
      <c r="D11699" s="10" t="str">
        <f>IFERROR(IF(تحویلی!$E$1="","",IF(NOSA!O11699=تحویلی!$E$1,تحویلی!$E$1&amp;COUNTIF(NOSA!$O$1:O11699,تحویلی!$E$1),"")),"")</f>
        <v/>
      </c>
      <c r="E11699" s="10" t="str">
        <f t="shared" si="747"/>
        <v>13217599</v>
      </c>
      <c r="F11699" s="10" t="str">
        <f>IFERROR(VLOOKUP(I11699,DATABASE!$N:$O,2,FALSE),"")</f>
        <v>شيشه مات ماسك جوشكاري</v>
      </c>
      <c r="G11699" s="3" t="s">
        <v>4456</v>
      </c>
      <c r="H11699" s="3">
        <v>13217</v>
      </c>
      <c r="I11699" s="3" t="s">
        <v>1507</v>
      </c>
      <c r="J11699" s="3" t="s">
        <v>4641</v>
      </c>
      <c r="K11699" s="3">
        <v>1</v>
      </c>
      <c r="L11699" s="3" t="s">
        <v>8</v>
      </c>
      <c r="M11699" s="3" t="s">
        <v>4747</v>
      </c>
      <c r="N11699" s="3" t="s">
        <v>82</v>
      </c>
      <c r="O11699" s="3">
        <v>599</v>
      </c>
      <c r="P11699" s="3">
        <v>1</v>
      </c>
      <c r="Q11699" s="10">
        <f t="shared" si="744"/>
        <v>599</v>
      </c>
    </row>
    <row r="11700" spans="2:17" ht="20.25" customHeight="1">
      <c r="B11700" s="10" t="str">
        <f t="shared" si="745"/>
        <v>دستكش كف مواد سبك953</v>
      </c>
      <c r="C11700" s="10" t="str">
        <f t="shared" si="746"/>
        <v>دستكش كف مواد سبك1404/10/19953</v>
      </c>
      <c r="D11700" s="10" t="str">
        <f>IFERROR(IF(تحویلی!$E$1="","",IF(NOSA!O11700=تحویلی!$E$1,تحویلی!$E$1&amp;COUNTIF(NOSA!$O$1:O11700,تحویلی!$E$1),"")),"")</f>
        <v/>
      </c>
      <c r="E11700" s="10" t="str">
        <f t="shared" si="747"/>
        <v>13223953</v>
      </c>
      <c r="F11700" s="10" t="str">
        <f>IFERROR(VLOOKUP(I11700,DATABASE!$N:$O,2,FALSE),"")</f>
        <v>دستكش كف مواد سبك</v>
      </c>
      <c r="G11700" s="3" t="s">
        <v>4457</v>
      </c>
      <c r="H11700" s="3">
        <v>13223</v>
      </c>
      <c r="I11700" s="3" t="s">
        <v>1456</v>
      </c>
      <c r="J11700" s="3" t="s">
        <v>4605</v>
      </c>
      <c r="K11700" s="3">
        <v>1</v>
      </c>
      <c r="L11700" s="3" t="s">
        <v>3</v>
      </c>
      <c r="M11700" s="3" t="s">
        <v>4603</v>
      </c>
      <c r="N11700" s="3" t="s">
        <v>4234</v>
      </c>
      <c r="O11700" s="3">
        <v>953</v>
      </c>
      <c r="P11700" s="3">
        <v>1</v>
      </c>
      <c r="Q11700" s="10">
        <f t="shared" si="744"/>
        <v>953</v>
      </c>
    </row>
    <row r="11701" spans="2:17" ht="20.25" customHeight="1">
      <c r="B11701" s="10" t="str">
        <f t="shared" si="745"/>
        <v>لباس كار نسوز(بلوز و شلوار)303</v>
      </c>
      <c r="C11701" s="10" t="str">
        <f t="shared" si="746"/>
        <v>لباس كار نسوز(بلوز و شلوار)1404/10/19303</v>
      </c>
      <c r="D11701" s="10" t="str">
        <f>IFERROR(IF(تحویلی!$E$1="","",IF(NOSA!O11701=تحویلی!$E$1,تحویلی!$E$1&amp;COUNTIF(NOSA!$O$1:O11701,تحویلی!$E$1),"")),"")</f>
        <v/>
      </c>
      <c r="E11701" s="10" t="str">
        <f t="shared" si="747"/>
        <v>13231303</v>
      </c>
      <c r="F11701" s="10" t="str">
        <f>IFERROR(VLOOKUP(I11701,DATABASE!$N:$O,2,FALSE),"")</f>
        <v>لباس كار نسوز(بلوز و شلوار)</v>
      </c>
      <c r="G11701" s="3" t="s">
        <v>4457</v>
      </c>
      <c r="H11701" s="3">
        <v>13231</v>
      </c>
      <c r="I11701" s="3" t="s">
        <v>1701</v>
      </c>
      <c r="J11701" s="3" t="s">
        <v>4703</v>
      </c>
      <c r="K11701" s="3">
        <v>1</v>
      </c>
      <c r="L11701" s="3" t="s">
        <v>28</v>
      </c>
      <c r="M11701" s="3" t="s">
        <v>4608</v>
      </c>
      <c r="N11701" s="3" t="s">
        <v>10</v>
      </c>
      <c r="O11701" s="3">
        <v>303</v>
      </c>
      <c r="P11701" s="3">
        <v>1</v>
      </c>
      <c r="Q11701" s="10">
        <f t="shared" si="744"/>
        <v>303</v>
      </c>
    </row>
    <row r="11702" spans="2:17" ht="20.25" customHeight="1">
      <c r="B11702" s="10" t="str">
        <f t="shared" si="745"/>
        <v>دستكش ضد برش سبك460</v>
      </c>
      <c r="C11702" s="10" t="str">
        <f t="shared" si="746"/>
        <v>دستكش ضد برش سبك1404/10/19460</v>
      </c>
      <c r="D11702" s="10" t="str">
        <f>IFERROR(IF(تحویلی!$E$1="","",IF(NOSA!O11702=تحویلی!$E$1,تحویلی!$E$1&amp;COUNTIF(NOSA!$O$1:O11702,تحویلی!$E$1),"")),"")</f>
        <v/>
      </c>
      <c r="E11702" s="10" t="str">
        <f t="shared" si="747"/>
        <v>13233460</v>
      </c>
      <c r="F11702" s="10" t="str">
        <f>IFERROR(VLOOKUP(I11702,DATABASE!$N:$O,2,FALSE),"")</f>
        <v>دستكش ضد برش سبك</v>
      </c>
      <c r="G11702" s="3" t="s">
        <v>4457</v>
      </c>
      <c r="H11702" s="3">
        <v>13233</v>
      </c>
      <c r="I11702" s="3" t="s">
        <v>1442</v>
      </c>
      <c r="J11702" s="3" t="s">
        <v>4602</v>
      </c>
      <c r="K11702" s="3">
        <v>1</v>
      </c>
      <c r="L11702" s="3" t="s">
        <v>3</v>
      </c>
      <c r="M11702" s="3" t="s">
        <v>4603</v>
      </c>
      <c r="N11702" s="3" t="s">
        <v>1302</v>
      </c>
      <c r="O11702" s="3">
        <v>460</v>
      </c>
      <c r="P11702" s="3">
        <v>1</v>
      </c>
      <c r="Q11702" s="10">
        <f t="shared" si="744"/>
        <v>460</v>
      </c>
    </row>
    <row r="11703" spans="2:17" ht="20.25" customHeight="1">
      <c r="B11703" s="10" t="str">
        <f t="shared" si="745"/>
        <v>فيلتر ماسك نيم صورت (3M) مدل 2091100013</v>
      </c>
      <c r="C11703" s="10" t="str">
        <f t="shared" si="746"/>
        <v>فيلتر ماسك نيم صورت (3M) مدل 20911404/10/20100013</v>
      </c>
      <c r="D11703" s="10" t="str">
        <f>IFERROR(IF(تحویلی!$E$1="","",IF(NOSA!O11703=تحویلی!$E$1,تحویلی!$E$1&amp;COUNTIF(NOSA!$O$1:O11703,تحویلی!$E$1),"")),"")</f>
        <v/>
      </c>
      <c r="E11703" s="10" t="str">
        <f t="shared" si="747"/>
        <v>13254100013</v>
      </c>
      <c r="F11703" s="10" t="str">
        <f>IFERROR(VLOOKUP(I11703,DATABASE!$N:$O,2,FALSE),"")</f>
        <v>فيلتر ماسك نيم صورت (3M) مدل 2091</v>
      </c>
      <c r="G11703" s="3" t="s">
        <v>4458</v>
      </c>
      <c r="H11703" s="4">
        <v>13254</v>
      </c>
      <c r="I11703" s="3" t="s">
        <v>1475</v>
      </c>
      <c r="J11703" s="3" t="s">
        <v>4638</v>
      </c>
      <c r="K11703" s="5">
        <v>1</v>
      </c>
      <c r="L11703" s="3" t="s">
        <v>8</v>
      </c>
      <c r="M11703" s="3" t="s">
        <v>4623</v>
      </c>
      <c r="N11703" s="3" t="s">
        <v>5060</v>
      </c>
      <c r="O11703" s="1">
        <v>100013</v>
      </c>
      <c r="P11703" s="4">
        <v>1</v>
      </c>
      <c r="Q11703" s="10">
        <f t="shared" si="744"/>
        <v>100013</v>
      </c>
    </row>
    <row r="11704" spans="2:17" ht="20.25" customHeight="1">
      <c r="B11704" s="10" t="str">
        <f t="shared" si="745"/>
        <v>ماسك نيم صورت دو فيلتره (3M)100013</v>
      </c>
      <c r="C11704" s="10" t="str">
        <f t="shared" si="746"/>
        <v>ماسك نيم صورت دو فيلتره (3M)1404/10/20100013</v>
      </c>
      <c r="D11704" s="10" t="str">
        <f>IFERROR(IF(تحویلی!$E$1="","",IF(NOSA!O11704=تحویلی!$E$1,تحویلی!$E$1&amp;COUNTIF(NOSA!$O$1:O11704,تحویلی!$E$1),"")),"")</f>
        <v/>
      </c>
      <c r="E11704" s="10" t="str">
        <f t="shared" si="747"/>
        <v>13254100013</v>
      </c>
      <c r="F11704" s="10" t="str">
        <f>IFERROR(VLOOKUP(I11704,DATABASE!$N:$O,2,FALSE),"")</f>
        <v>ماسك نيم صورت دو فيلتره (3M)</v>
      </c>
      <c r="G11704" s="3" t="s">
        <v>4458</v>
      </c>
      <c r="H11704" s="4">
        <v>13254</v>
      </c>
      <c r="I11704" s="3" t="s">
        <v>1503</v>
      </c>
      <c r="J11704" s="3" t="s">
        <v>4689</v>
      </c>
      <c r="K11704" s="5">
        <v>1</v>
      </c>
      <c r="L11704" s="3" t="s">
        <v>8</v>
      </c>
      <c r="M11704" s="3" t="s">
        <v>4623</v>
      </c>
      <c r="N11704" s="3" t="s">
        <v>5060</v>
      </c>
      <c r="O11704" s="1">
        <v>100013</v>
      </c>
      <c r="P11704" s="4">
        <v>1</v>
      </c>
      <c r="Q11704" s="10">
        <f t="shared" si="744"/>
        <v>100013</v>
      </c>
    </row>
    <row r="11705" spans="2:17" ht="20.25" customHeight="1">
      <c r="B11705" s="10" t="str">
        <f t="shared" si="745"/>
        <v>پوتين ايمني نسوز877</v>
      </c>
      <c r="C11705" s="10" t="str">
        <f t="shared" si="746"/>
        <v>پوتين ايمني نسوز1404/10/20877</v>
      </c>
      <c r="D11705" s="10" t="str">
        <f>IFERROR(IF(تحویلی!$E$1="","",IF(NOSA!O11705=تحویلی!$E$1,تحویلی!$E$1&amp;COUNTIF(NOSA!$O$1:O11705,تحویلی!$E$1),"")),"")</f>
        <v/>
      </c>
      <c r="E11705" s="10" t="str">
        <f t="shared" si="747"/>
        <v>13274877</v>
      </c>
      <c r="F11705" s="10" t="str">
        <f>IFERROR(VLOOKUP(I11705,DATABASE!$N:$O,2,FALSE),"")</f>
        <v>پوتين ايمني نسوز</v>
      </c>
      <c r="G11705" s="3" t="s">
        <v>4458</v>
      </c>
      <c r="H11705" s="4">
        <v>13274</v>
      </c>
      <c r="I11705" s="3" t="s">
        <v>1528</v>
      </c>
      <c r="J11705" s="3" t="s">
        <v>4725</v>
      </c>
      <c r="K11705" s="5">
        <v>1</v>
      </c>
      <c r="L11705" s="3" t="s">
        <v>3</v>
      </c>
      <c r="M11705" s="3" t="s">
        <v>43</v>
      </c>
      <c r="N11705" s="3" t="s">
        <v>730</v>
      </c>
      <c r="O11705" s="1">
        <v>877</v>
      </c>
      <c r="P11705" s="4">
        <v>1</v>
      </c>
      <c r="Q11705" s="10">
        <f t="shared" si="744"/>
        <v>877</v>
      </c>
    </row>
    <row r="11706" spans="2:17" ht="20.25" customHeight="1">
      <c r="B11706" s="10" t="str">
        <f t="shared" si="745"/>
        <v>دستكش استاد كار608</v>
      </c>
      <c r="C11706" s="10" t="str">
        <f t="shared" si="746"/>
        <v>دستكش استاد كار1404/10/20608</v>
      </c>
      <c r="D11706" s="10" t="str">
        <f>IFERROR(IF(تحویلی!$E$1="","",IF(NOSA!O11706=تحویلی!$E$1,تحویلی!$E$1&amp;COUNTIF(NOSA!$O$1:O11706,تحویلی!$E$1),"")),"")</f>
        <v/>
      </c>
      <c r="E11706" s="10" t="str">
        <f t="shared" si="747"/>
        <v>13277608</v>
      </c>
      <c r="F11706" s="10" t="str">
        <f>IFERROR(VLOOKUP(I11706,DATABASE!$N:$O,2,FALSE),"")</f>
        <v>دستكش استاد كار</v>
      </c>
      <c r="G11706" s="3" t="s">
        <v>4458</v>
      </c>
      <c r="H11706" s="4">
        <v>13277</v>
      </c>
      <c r="I11706" s="3" t="s">
        <v>1543</v>
      </c>
      <c r="J11706" s="3" t="s">
        <v>4610</v>
      </c>
      <c r="K11706" s="5">
        <v>1</v>
      </c>
      <c r="L11706" s="3" t="s">
        <v>3</v>
      </c>
      <c r="M11706" s="3" t="s">
        <v>102</v>
      </c>
      <c r="N11706" s="3" t="s">
        <v>1957</v>
      </c>
      <c r="O11706" s="1">
        <v>608</v>
      </c>
      <c r="P11706" s="4">
        <v>0</v>
      </c>
      <c r="Q11706" s="10">
        <f t="shared" si="744"/>
        <v>608</v>
      </c>
    </row>
    <row r="11707" spans="2:17" ht="20.25" customHeight="1">
      <c r="B11707" s="10" t="str">
        <f t="shared" si="745"/>
        <v>دستكش ضد برش سبك717</v>
      </c>
      <c r="C11707" s="10" t="str">
        <f t="shared" si="746"/>
        <v>دستكش ضد برش سبك1404/10/20717</v>
      </c>
      <c r="D11707" s="10" t="str">
        <f>IFERROR(IF(تحویلی!$E$1="","",IF(NOSA!O11707=تحویلی!$E$1,تحویلی!$E$1&amp;COUNTIF(NOSA!$O$1:O11707,تحویلی!$E$1),"")),"")</f>
        <v/>
      </c>
      <c r="E11707" s="10" t="str">
        <f t="shared" si="747"/>
        <v>13283717</v>
      </c>
      <c r="F11707" s="10" t="str">
        <f>IFERROR(VLOOKUP(I11707,DATABASE!$N:$O,2,FALSE),"")</f>
        <v>دستكش ضد برش سبك</v>
      </c>
      <c r="G11707" s="3" t="s">
        <v>4458</v>
      </c>
      <c r="H11707" s="4">
        <v>13283</v>
      </c>
      <c r="I11707" s="3" t="s">
        <v>1442</v>
      </c>
      <c r="J11707" s="3" t="s">
        <v>4602</v>
      </c>
      <c r="K11707" s="5">
        <v>1</v>
      </c>
      <c r="L11707" s="3" t="s">
        <v>3</v>
      </c>
      <c r="M11707" s="3" t="s">
        <v>4603</v>
      </c>
      <c r="N11707" s="3" t="s">
        <v>4685</v>
      </c>
      <c r="O11707" s="1">
        <v>717</v>
      </c>
      <c r="P11707" s="4">
        <v>1</v>
      </c>
      <c r="Q11707" s="10">
        <f t="shared" si="744"/>
        <v>717</v>
      </c>
    </row>
    <row r="11708" spans="2:17" ht="20.25" customHeight="1">
      <c r="B11708" s="10" t="str">
        <f t="shared" si="745"/>
        <v>دستكش ضد برش سبك848</v>
      </c>
      <c r="C11708" s="10" t="str">
        <f t="shared" si="746"/>
        <v>دستكش ضد برش سبك1404/10/20848</v>
      </c>
      <c r="D11708" s="10" t="str">
        <f>IFERROR(IF(تحویلی!$E$1="","",IF(NOSA!O11708=تحویلی!$E$1,تحویلی!$E$1&amp;COUNTIF(NOSA!$O$1:O11708,تحویلی!$E$1),"")),"")</f>
        <v/>
      </c>
      <c r="E11708" s="10" t="str">
        <f t="shared" si="747"/>
        <v>13283848</v>
      </c>
      <c r="F11708" s="10" t="str">
        <f>IFERROR(VLOOKUP(I11708,DATABASE!$N:$O,2,FALSE),"")</f>
        <v>دستكش ضد برش سبك</v>
      </c>
      <c r="G11708" s="3" t="s">
        <v>4458</v>
      </c>
      <c r="H11708" s="4">
        <v>13283</v>
      </c>
      <c r="I11708" s="3" t="s">
        <v>1442</v>
      </c>
      <c r="J11708" s="3" t="s">
        <v>4602</v>
      </c>
      <c r="K11708" s="5">
        <v>1</v>
      </c>
      <c r="L11708" s="3" t="s">
        <v>3</v>
      </c>
      <c r="M11708" s="3" t="s">
        <v>4603</v>
      </c>
      <c r="N11708" s="3" t="s">
        <v>4626</v>
      </c>
      <c r="O11708" s="1">
        <v>848</v>
      </c>
      <c r="P11708" s="4">
        <v>1</v>
      </c>
      <c r="Q11708" s="10">
        <f t="shared" si="744"/>
        <v>848</v>
      </c>
    </row>
    <row r="11709" spans="2:17" ht="20.25" customHeight="1">
      <c r="B11709" s="10" t="str">
        <f t="shared" si="745"/>
        <v>دستكش ضد برش سبك841</v>
      </c>
      <c r="C11709" s="10" t="str">
        <f t="shared" si="746"/>
        <v>دستكش ضد برش سبك1404/10/20841</v>
      </c>
      <c r="D11709" s="10" t="str">
        <f>IFERROR(IF(تحویلی!$E$1="","",IF(NOSA!O11709=تحویلی!$E$1,تحویلی!$E$1&amp;COUNTIF(NOSA!$O$1:O11709,تحویلی!$E$1),"")),"")</f>
        <v/>
      </c>
      <c r="E11709" s="10" t="str">
        <f t="shared" si="747"/>
        <v>13288841</v>
      </c>
      <c r="F11709" s="10" t="str">
        <f>IFERROR(VLOOKUP(I11709,DATABASE!$N:$O,2,FALSE),"")</f>
        <v>دستكش ضد برش سبك</v>
      </c>
      <c r="G11709" s="3" t="s">
        <v>4458</v>
      </c>
      <c r="H11709" s="4">
        <v>13288</v>
      </c>
      <c r="I11709" s="3" t="s">
        <v>1442</v>
      </c>
      <c r="J11709" s="3" t="s">
        <v>4602</v>
      </c>
      <c r="K11709" s="5">
        <v>1</v>
      </c>
      <c r="L11709" s="3" t="s">
        <v>3</v>
      </c>
      <c r="M11709" s="3" t="s">
        <v>4603</v>
      </c>
      <c r="N11709" s="3" t="s">
        <v>2692</v>
      </c>
      <c r="O11709" s="1">
        <v>841</v>
      </c>
      <c r="P11709" s="4">
        <v>1</v>
      </c>
      <c r="Q11709" s="10">
        <f t="shared" si="744"/>
        <v>841</v>
      </c>
    </row>
    <row r="11710" spans="2:17" ht="20.25" customHeight="1">
      <c r="B11710" s="10" t="str">
        <f t="shared" si="745"/>
        <v>دستكش ضد برش سبك739</v>
      </c>
      <c r="C11710" s="10" t="str">
        <f t="shared" si="746"/>
        <v>دستكش ضد برش سبك1404/10/20739</v>
      </c>
      <c r="D11710" s="10" t="str">
        <f>IFERROR(IF(تحویلی!$E$1="","",IF(NOSA!O11710=تحویلی!$E$1,تحویلی!$E$1&amp;COUNTIF(NOSA!$O$1:O11710,تحویلی!$E$1),"")),"")</f>
        <v/>
      </c>
      <c r="E11710" s="10" t="str">
        <f t="shared" si="747"/>
        <v>13288739</v>
      </c>
      <c r="F11710" s="10" t="str">
        <f>IFERROR(VLOOKUP(I11710,DATABASE!$N:$O,2,FALSE),"")</f>
        <v>دستكش ضد برش سبك</v>
      </c>
      <c r="G11710" s="3" t="s">
        <v>4458</v>
      </c>
      <c r="H11710" s="4">
        <v>13288</v>
      </c>
      <c r="I11710" s="3" t="s">
        <v>1442</v>
      </c>
      <c r="J11710" s="3" t="s">
        <v>4602</v>
      </c>
      <c r="K11710" s="5">
        <v>1</v>
      </c>
      <c r="L11710" s="3" t="s">
        <v>3</v>
      </c>
      <c r="M11710" s="3" t="s">
        <v>4603</v>
      </c>
      <c r="N11710" s="3" t="s">
        <v>5158</v>
      </c>
      <c r="O11710" s="1">
        <v>739</v>
      </c>
      <c r="P11710" s="4">
        <v>1</v>
      </c>
      <c r="Q11710" s="10">
        <f t="shared" si="744"/>
        <v>739</v>
      </c>
    </row>
    <row r="11711" spans="2:17" ht="20.25" customHeight="1">
      <c r="B11711" s="10" t="str">
        <f t="shared" si="745"/>
        <v>دستكش ضد برش سبك70</v>
      </c>
      <c r="C11711" s="10" t="str">
        <f t="shared" si="746"/>
        <v>دستكش ضد برش سبك1404/10/2070</v>
      </c>
      <c r="D11711" s="10" t="str">
        <f>IFERROR(IF(تحویلی!$E$1="","",IF(NOSA!O11711=تحویلی!$E$1,تحویلی!$E$1&amp;COUNTIF(NOSA!$O$1:O11711,تحویلی!$E$1),"")),"")</f>
        <v/>
      </c>
      <c r="E11711" s="10" t="str">
        <f t="shared" si="747"/>
        <v>1329970</v>
      </c>
      <c r="F11711" s="10" t="str">
        <f>IFERROR(VLOOKUP(I11711,DATABASE!$N:$O,2,FALSE),"")</f>
        <v>دستكش ضد برش سبك</v>
      </c>
      <c r="G11711" s="3" t="s">
        <v>4458</v>
      </c>
      <c r="H11711" s="4">
        <v>13299</v>
      </c>
      <c r="I11711" s="3" t="s">
        <v>1442</v>
      </c>
      <c r="J11711" s="3" t="s">
        <v>4602</v>
      </c>
      <c r="K11711" s="5">
        <v>1</v>
      </c>
      <c r="L11711" s="3" t="s">
        <v>3</v>
      </c>
      <c r="M11711" s="3" t="s">
        <v>4623</v>
      </c>
      <c r="N11711" s="3" t="s">
        <v>4746</v>
      </c>
      <c r="O11711" s="1">
        <v>70</v>
      </c>
      <c r="P11711" s="4">
        <v>1</v>
      </c>
      <c r="Q11711" s="10">
        <f t="shared" si="744"/>
        <v>70</v>
      </c>
    </row>
    <row r="11712" spans="2:17" ht="20.25" customHeight="1">
      <c r="B11712" s="10" t="str">
        <f t="shared" si="745"/>
        <v>دستكش كف مواد سبك941</v>
      </c>
      <c r="C11712" s="10" t="str">
        <f t="shared" si="746"/>
        <v>دستكش كف مواد سبك1404/10/21941</v>
      </c>
      <c r="D11712" s="10" t="str">
        <f>IFERROR(IF(تحویلی!$E$1="","",IF(NOSA!O11712=تحویلی!$E$1,تحویلی!$E$1&amp;COUNTIF(NOSA!$O$1:O11712,تحویلی!$E$1),"")),"")</f>
        <v/>
      </c>
      <c r="E11712" s="10" t="str">
        <f t="shared" si="747"/>
        <v>13307941</v>
      </c>
      <c r="F11712" s="10" t="str">
        <f>IFERROR(VLOOKUP(I11712,DATABASE!$N:$O,2,FALSE),"")</f>
        <v>دستكش كف مواد سبك</v>
      </c>
      <c r="G11712" s="3" t="s">
        <v>4459</v>
      </c>
      <c r="H11712" s="3">
        <v>13307</v>
      </c>
      <c r="I11712" s="3" t="s">
        <v>1456</v>
      </c>
      <c r="J11712" s="3" t="s">
        <v>4605</v>
      </c>
      <c r="K11712" s="3">
        <v>1</v>
      </c>
      <c r="L11712" s="3" t="s">
        <v>3</v>
      </c>
      <c r="M11712" s="3" t="s">
        <v>4603</v>
      </c>
      <c r="N11712" s="3" t="s">
        <v>4875</v>
      </c>
      <c r="O11712" s="1">
        <v>941</v>
      </c>
      <c r="P11712" s="3">
        <v>1</v>
      </c>
      <c r="Q11712" s="10">
        <f t="shared" si="744"/>
        <v>941</v>
      </c>
    </row>
    <row r="11713" spans="2:17" ht="20.25" customHeight="1">
      <c r="B11713" s="10" t="str">
        <f t="shared" si="745"/>
        <v>لباس زير زمستاني- بلوز و شلوار843</v>
      </c>
      <c r="C11713" s="10" t="str">
        <f t="shared" si="746"/>
        <v>لباس زير زمستاني- بلوز و شلوار1404/10/21843</v>
      </c>
      <c r="D11713" s="10" t="str">
        <f>IFERROR(IF(تحویلی!$E$1="","",IF(NOSA!O11713=تحویلی!$E$1,تحویلی!$E$1&amp;COUNTIF(NOSA!$O$1:O11713,تحویلی!$E$1),"")),"")</f>
        <v/>
      </c>
      <c r="E11713" s="10" t="str">
        <f t="shared" si="747"/>
        <v>13308843</v>
      </c>
      <c r="F11713" s="10" t="str">
        <f>IFERROR(VLOOKUP(I11713,DATABASE!$N:$O,2,FALSE),"")</f>
        <v>لباس زير زمستاني- بلوز و شلوار</v>
      </c>
      <c r="G11713" s="3" t="s">
        <v>4459</v>
      </c>
      <c r="H11713" s="3">
        <v>13308</v>
      </c>
      <c r="I11713" s="3" t="s">
        <v>2361</v>
      </c>
      <c r="J11713" s="3" t="s">
        <v>5002</v>
      </c>
      <c r="K11713" s="3">
        <v>1</v>
      </c>
      <c r="L11713" s="3" t="s">
        <v>28</v>
      </c>
      <c r="M11713" s="3" t="s">
        <v>4603</v>
      </c>
      <c r="N11713" s="3" t="s">
        <v>2695</v>
      </c>
      <c r="O11713" s="1">
        <v>843</v>
      </c>
      <c r="P11713" s="3">
        <v>0</v>
      </c>
      <c r="Q11713" s="10">
        <f t="shared" si="744"/>
        <v>843</v>
      </c>
    </row>
    <row r="11714" spans="2:17" ht="20.25" customHeight="1">
      <c r="B11714" s="10" t="str">
        <f t="shared" si="745"/>
        <v>فرم انتظامات- بلوز635</v>
      </c>
      <c r="C11714" s="10" t="str">
        <f t="shared" si="746"/>
        <v>فرم انتظامات- بلوز1404/10/21635</v>
      </c>
      <c r="D11714" s="10" t="str">
        <f>IFERROR(IF(تحویلی!$E$1="","",IF(NOSA!O11714=تحویلی!$E$1,تحویلی!$E$1&amp;COUNTIF(NOSA!$O$1:O11714,تحویلی!$E$1),"")),"")</f>
        <v/>
      </c>
      <c r="E11714" s="10" t="str">
        <f t="shared" si="747"/>
        <v>13319635</v>
      </c>
      <c r="F11714" s="10" t="str">
        <f>IFERROR(VLOOKUP(I11714,DATABASE!$N:$O,2,FALSE),"")</f>
        <v>فرم انتظامات- بلوز</v>
      </c>
      <c r="G11714" s="3" t="s">
        <v>4459</v>
      </c>
      <c r="H11714" s="3">
        <v>13319</v>
      </c>
      <c r="I11714" s="3" t="s">
        <v>2365</v>
      </c>
      <c r="J11714" s="3" t="s">
        <v>2366</v>
      </c>
      <c r="K11714" s="3">
        <v>1</v>
      </c>
      <c r="L11714" s="3" t="s">
        <v>8</v>
      </c>
      <c r="M11714" s="3" t="s">
        <v>4621</v>
      </c>
      <c r="N11714" s="3" t="s">
        <v>5161</v>
      </c>
      <c r="O11714" s="1">
        <v>635</v>
      </c>
      <c r="P11714" s="3">
        <v>1</v>
      </c>
      <c r="Q11714" s="10">
        <f t="shared" si="744"/>
        <v>635</v>
      </c>
    </row>
    <row r="11715" spans="2:17" ht="20.25" customHeight="1">
      <c r="B11715" s="10" t="str">
        <f t="shared" si="745"/>
        <v>نقاب تيره محافظ صورت معمولي949</v>
      </c>
      <c r="C11715" s="10" t="str">
        <f t="shared" si="746"/>
        <v>نقاب تيره محافظ صورت معمولي1404/10/21949</v>
      </c>
      <c r="D11715" s="10" t="str">
        <f>IFERROR(IF(تحویلی!$E$1="","",IF(NOSA!O11715=تحویلی!$E$1,تحویلی!$E$1&amp;COUNTIF(NOSA!$O$1:O11715,تحویلی!$E$1),"")),"")</f>
        <v/>
      </c>
      <c r="E11715" s="10" t="str">
        <f t="shared" si="747"/>
        <v>13328949</v>
      </c>
      <c r="F11715" s="10" t="str">
        <f>IFERROR(VLOOKUP(I11715,DATABASE!$N:$O,2,FALSE),"")</f>
        <v>نقاب تيره محافظ صورت معمولي</v>
      </c>
      <c r="G11715" s="3" t="s">
        <v>4459</v>
      </c>
      <c r="H11715" s="3">
        <v>13328</v>
      </c>
      <c r="I11715" s="3" t="s">
        <v>1557</v>
      </c>
      <c r="J11715" s="3" t="s">
        <v>4682</v>
      </c>
      <c r="K11715" s="3">
        <v>1</v>
      </c>
      <c r="L11715" s="3" t="s">
        <v>8</v>
      </c>
      <c r="M11715" s="3" t="s">
        <v>19</v>
      </c>
      <c r="N11715" s="3" t="s">
        <v>4871</v>
      </c>
      <c r="O11715" s="1">
        <v>949</v>
      </c>
      <c r="P11715" s="3">
        <v>0</v>
      </c>
      <c r="Q11715" s="10">
        <f t="shared" si="744"/>
        <v>949</v>
      </c>
    </row>
    <row r="11716" spans="2:17" ht="20.25" customHeight="1">
      <c r="B11716" s="10" t="str">
        <f t="shared" si="745"/>
        <v>رابط فنري نقاب كلاه ايمني949</v>
      </c>
      <c r="C11716" s="10" t="str">
        <f t="shared" si="746"/>
        <v>رابط فنري نقاب كلاه ايمني1404/10/21949</v>
      </c>
      <c r="D11716" s="10" t="str">
        <f>IFERROR(IF(تحویلی!$E$1="","",IF(NOSA!O11716=تحویلی!$E$1,تحویلی!$E$1&amp;COUNTIF(NOSA!$O$1:O11716,تحویلی!$E$1),"")),"")</f>
        <v/>
      </c>
      <c r="E11716" s="10" t="str">
        <f t="shared" si="747"/>
        <v>13328949</v>
      </c>
      <c r="F11716" s="10" t="str">
        <f>IFERROR(VLOOKUP(I11716,DATABASE!$N:$O,2,FALSE),"")</f>
        <v>رابط فنري نقاب كلاه ايمني</v>
      </c>
      <c r="G11716" s="3" t="s">
        <v>4459</v>
      </c>
      <c r="H11716" s="3">
        <v>13328</v>
      </c>
      <c r="I11716" s="3" t="s">
        <v>1454</v>
      </c>
      <c r="J11716" s="3" t="s">
        <v>4714</v>
      </c>
      <c r="K11716" s="3">
        <v>1</v>
      </c>
      <c r="L11716" s="3" t="s">
        <v>8</v>
      </c>
      <c r="M11716" s="3" t="s">
        <v>19</v>
      </c>
      <c r="N11716" s="3" t="s">
        <v>4871</v>
      </c>
      <c r="O11716" s="1">
        <v>949</v>
      </c>
      <c r="P11716" s="3">
        <v>1</v>
      </c>
      <c r="Q11716" s="10">
        <f t="shared" si="744"/>
        <v>949</v>
      </c>
    </row>
    <row r="11717" spans="2:17" ht="20.25" customHeight="1">
      <c r="B11717" s="10" t="str">
        <f t="shared" si="745"/>
        <v>دستكش ضد برش سبك88</v>
      </c>
      <c r="C11717" s="10" t="str">
        <f t="shared" si="746"/>
        <v>دستكش ضد برش سبك1404/10/2188</v>
      </c>
      <c r="D11717" s="10" t="str">
        <f>IFERROR(IF(تحویلی!$E$1="","",IF(NOSA!O11717=تحویلی!$E$1,تحویلی!$E$1&amp;COUNTIF(NOSA!$O$1:O11717,تحویلی!$E$1),"")),"")</f>
        <v/>
      </c>
      <c r="E11717" s="10" t="str">
        <f t="shared" si="747"/>
        <v>1332988</v>
      </c>
      <c r="F11717" s="10" t="str">
        <f>IFERROR(VLOOKUP(I11717,DATABASE!$N:$O,2,FALSE),"")</f>
        <v>دستكش ضد برش سبك</v>
      </c>
      <c r="G11717" s="3" t="s">
        <v>4459</v>
      </c>
      <c r="H11717" s="3">
        <v>13329</v>
      </c>
      <c r="I11717" s="3" t="s">
        <v>1442</v>
      </c>
      <c r="J11717" s="3" t="s">
        <v>4602</v>
      </c>
      <c r="K11717" s="3">
        <v>1</v>
      </c>
      <c r="L11717" s="3" t="s">
        <v>3</v>
      </c>
      <c r="M11717" s="3" t="s">
        <v>19</v>
      </c>
      <c r="N11717" s="3" t="s">
        <v>4870</v>
      </c>
      <c r="O11717" s="1">
        <v>88</v>
      </c>
      <c r="P11717" s="3">
        <v>1</v>
      </c>
      <c r="Q11717" s="10">
        <f t="shared" si="744"/>
        <v>88</v>
      </c>
    </row>
    <row r="11718" spans="2:17" ht="20.25" customHeight="1">
      <c r="B11718" s="10" t="str">
        <f t="shared" si="745"/>
        <v>دستكش ضد برش سبك751</v>
      </c>
      <c r="C11718" s="10" t="str">
        <f t="shared" si="746"/>
        <v>دستكش ضد برش سبك1404/10/21751</v>
      </c>
      <c r="D11718" s="10" t="str">
        <f>IFERROR(IF(تحویلی!$E$1="","",IF(NOSA!O11718=تحویلی!$E$1,تحویلی!$E$1&amp;COUNTIF(NOSA!$O$1:O11718,تحویلی!$E$1),"")),"")</f>
        <v/>
      </c>
      <c r="E11718" s="10" t="str">
        <f t="shared" si="747"/>
        <v>13334751</v>
      </c>
      <c r="F11718" s="10" t="str">
        <f>IFERROR(VLOOKUP(I11718,DATABASE!$N:$O,2,FALSE),"")</f>
        <v>دستكش ضد برش سبك</v>
      </c>
      <c r="G11718" s="3" t="s">
        <v>4459</v>
      </c>
      <c r="H11718" s="3">
        <v>13334</v>
      </c>
      <c r="I11718" s="3" t="s">
        <v>1442</v>
      </c>
      <c r="J11718" s="3" t="s">
        <v>4602</v>
      </c>
      <c r="K11718" s="3">
        <v>1</v>
      </c>
      <c r="L11718" s="3" t="s">
        <v>3</v>
      </c>
      <c r="M11718" s="3" t="s">
        <v>4623</v>
      </c>
      <c r="N11718" s="3" t="s">
        <v>5162</v>
      </c>
      <c r="O11718" s="1">
        <v>751</v>
      </c>
      <c r="P11718" s="3">
        <v>1</v>
      </c>
      <c r="Q11718" s="10">
        <f t="shared" si="744"/>
        <v>751</v>
      </c>
    </row>
    <row r="11719" spans="2:17" ht="20.25" customHeight="1">
      <c r="B11719" s="10" t="str">
        <f t="shared" si="745"/>
        <v>873</v>
      </c>
      <c r="C11719" s="10" t="str">
        <f t="shared" si="746"/>
        <v>1404/10/21873</v>
      </c>
      <c r="D11719" s="10" t="str">
        <f>IFERROR(IF(تحویلی!$E$1="","",IF(NOSA!O11719=تحویلی!$E$1,تحویلی!$E$1&amp;COUNTIF(NOSA!$O$1:O11719,تحویلی!$E$1),"")),"")</f>
        <v/>
      </c>
      <c r="E11719" s="10" t="str">
        <f t="shared" si="747"/>
        <v>13335873</v>
      </c>
      <c r="F11719" s="10" t="str">
        <f>IFERROR(VLOOKUP(I11719,DATABASE!$N:$O,2,FALSE),"")</f>
        <v/>
      </c>
      <c r="G11719" s="3" t="s">
        <v>4459</v>
      </c>
      <c r="H11719" s="3">
        <v>13335</v>
      </c>
      <c r="I11719" s="3" t="s">
        <v>2624</v>
      </c>
      <c r="J11719" s="3" t="s">
        <v>4979</v>
      </c>
      <c r="K11719" s="3">
        <v>100</v>
      </c>
      <c r="L11719" s="3" t="s">
        <v>8</v>
      </c>
      <c r="M11719" s="3" t="s">
        <v>63</v>
      </c>
      <c r="N11719" s="3" t="s">
        <v>3346</v>
      </c>
      <c r="O11719" s="1">
        <v>873</v>
      </c>
      <c r="P11719" s="3">
        <v>0</v>
      </c>
      <c r="Q11719" s="10">
        <f t="shared" si="744"/>
        <v>873</v>
      </c>
    </row>
    <row r="11720" spans="2:17" ht="20.25" customHeight="1">
      <c r="B11720" s="10" t="str">
        <f t="shared" si="745"/>
        <v>دستكش كف مواد سبك8</v>
      </c>
      <c r="C11720" s="10" t="str">
        <f t="shared" si="746"/>
        <v>دستكش كف مواد سبك1404/10/218</v>
      </c>
      <c r="D11720" s="10" t="str">
        <f>IFERROR(IF(تحویلی!$E$1="","",IF(NOSA!O11720=تحویلی!$E$1,تحویلی!$E$1&amp;COUNTIF(NOSA!$O$1:O11720,تحویلی!$E$1),"")),"")</f>
        <v/>
      </c>
      <c r="E11720" s="10" t="str">
        <f t="shared" si="747"/>
        <v>133388</v>
      </c>
      <c r="F11720" s="10" t="str">
        <f>IFERROR(VLOOKUP(I11720,DATABASE!$N:$O,2,FALSE),"")</f>
        <v>دستكش كف مواد سبك</v>
      </c>
      <c r="G11720" s="3" t="s">
        <v>4459</v>
      </c>
      <c r="H11720" s="3">
        <v>13338</v>
      </c>
      <c r="I11720" s="3" t="s">
        <v>1456</v>
      </c>
      <c r="J11720" s="3" t="s">
        <v>4605</v>
      </c>
      <c r="K11720" s="3">
        <v>1</v>
      </c>
      <c r="L11720" s="3" t="s">
        <v>3</v>
      </c>
      <c r="M11720" s="3" t="s">
        <v>4603</v>
      </c>
      <c r="N11720" s="3" t="s">
        <v>144</v>
      </c>
      <c r="O11720" s="1">
        <v>8</v>
      </c>
      <c r="P11720" s="3">
        <v>1</v>
      </c>
      <c r="Q11720" s="10">
        <f t="shared" si="744"/>
        <v>8</v>
      </c>
    </row>
    <row r="11721" spans="2:17" ht="20.25" customHeight="1">
      <c r="B11721" s="10" t="str">
        <f t="shared" si="745"/>
        <v>دستكش ضد برش سبك128</v>
      </c>
      <c r="C11721" s="10" t="str">
        <f t="shared" si="746"/>
        <v>دستكش ضد برش سبك1404/10/21128</v>
      </c>
      <c r="D11721" s="10" t="str">
        <f>IFERROR(IF(تحویلی!$E$1="","",IF(NOSA!O11721=تحویلی!$E$1,تحویلی!$E$1&amp;COUNTIF(NOSA!$O$1:O11721,تحویلی!$E$1),"")),"")</f>
        <v/>
      </c>
      <c r="E11721" s="10" t="str">
        <f t="shared" si="747"/>
        <v>13339128</v>
      </c>
      <c r="F11721" s="10" t="str">
        <f>IFERROR(VLOOKUP(I11721,DATABASE!$N:$O,2,FALSE),"")</f>
        <v>دستكش ضد برش سبك</v>
      </c>
      <c r="G11721" s="3" t="s">
        <v>4459</v>
      </c>
      <c r="H11721" s="3">
        <v>13339</v>
      </c>
      <c r="I11721" s="3" t="s">
        <v>1442</v>
      </c>
      <c r="J11721" s="3" t="s">
        <v>4602</v>
      </c>
      <c r="K11721" s="3">
        <v>1</v>
      </c>
      <c r="L11721" s="3" t="s">
        <v>3</v>
      </c>
      <c r="M11721" s="3" t="s">
        <v>4608</v>
      </c>
      <c r="N11721" s="3" t="s">
        <v>4660</v>
      </c>
      <c r="O11721" s="1">
        <v>128</v>
      </c>
      <c r="P11721" s="3">
        <v>1</v>
      </c>
      <c r="Q11721" s="10">
        <f t="shared" si="744"/>
        <v>128</v>
      </c>
    </row>
    <row r="11722" spans="2:17" ht="20.25" customHeight="1">
      <c r="B11722" s="10" t="str">
        <f t="shared" si="745"/>
        <v>لباس كار ديرسوز(بلوز و شلوار)170</v>
      </c>
      <c r="C11722" s="10" t="str">
        <f t="shared" si="746"/>
        <v>لباس كار ديرسوز(بلوز و شلوار)1404/10/21170</v>
      </c>
      <c r="D11722" s="10" t="str">
        <f>IFERROR(IF(تحویلی!$E$1="","",IF(NOSA!O11722=تحویلی!$E$1,تحویلی!$E$1&amp;COUNTIF(NOSA!$O$1:O11722,تحویلی!$E$1),"")),"")</f>
        <v/>
      </c>
      <c r="E11722" s="10" t="str">
        <f t="shared" si="747"/>
        <v>13340170</v>
      </c>
      <c r="F11722" s="10" t="str">
        <f>IFERROR(VLOOKUP(I11722,DATABASE!$N:$O,2,FALSE),"")</f>
        <v>لباس كار ديرسوز(بلوز و شلوار)</v>
      </c>
      <c r="G11722" s="3" t="s">
        <v>4459</v>
      </c>
      <c r="H11722" s="3">
        <v>13340</v>
      </c>
      <c r="I11722" s="3" t="s">
        <v>1629</v>
      </c>
      <c r="J11722" s="3" t="s">
        <v>4622</v>
      </c>
      <c r="K11722" s="3">
        <v>1</v>
      </c>
      <c r="L11722" s="3" t="s">
        <v>28</v>
      </c>
      <c r="M11722" s="3" t="s">
        <v>4623</v>
      </c>
      <c r="N11722" s="3" t="s">
        <v>1170</v>
      </c>
      <c r="O11722" s="1">
        <v>170</v>
      </c>
      <c r="P11722" s="3">
        <v>1</v>
      </c>
      <c r="Q11722" s="10">
        <f t="shared" si="744"/>
        <v>170</v>
      </c>
    </row>
    <row r="11723" spans="2:17" ht="20.25" customHeight="1">
      <c r="B11723" s="10" t="str">
        <f t="shared" si="745"/>
        <v>دستكش ساق بلند نسوز829</v>
      </c>
      <c r="C11723" s="10" t="str">
        <f t="shared" si="746"/>
        <v>دستكش ساق بلند نسوز1404/10/21829</v>
      </c>
      <c r="D11723" s="10" t="str">
        <f>IFERROR(IF(تحویلی!$E$1="","",IF(NOSA!O11723=تحویلی!$E$1,تحویلی!$E$1&amp;COUNTIF(NOSA!$O$1:O11723,تحویلی!$E$1),"")),"")</f>
        <v/>
      </c>
      <c r="E11723" s="10" t="str">
        <f t="shared" si="747"/>
        <v>13354829</v>
      </c>
      <c r="F11723" s="10" t="str">
        <f>IFERROR(VLOOKUP(I11723,DATABASE!$N:$O,2,FALSE),"")</f>
        <v>دستكش ساق بلند نسوز</v>
      </c>
      <c r="G11723" s="3" t="s">
        <v>4459</v>
      </c>
      <c r="H11723" s="3">
        <v>13354</v>
      </c>
      <c r="I11723" s="3" t="s">
        <v>1461</v>
      </c>
      <c r="J11723" s="3" t="s">
        <v>4643</v>
      </c>
      <c r="K11723" s="3">
        <v>1</v>
      </c>
      <c r="L11723" s="3" t="s">
        <v>3</v>
      </c>
      <c r="M11723" s="3" t="s">
        <v>4608</v>
      </c>
      <c r="N11723" s="3" t="s">
        <v>4810</v>
      </c>
      <c r="O11723" s="1">
        <v>829</v>
      </c>
      <c r="P11723" s="3">
        <v>1</v>
      </c>
      <c r="Q11723" s="10">
        <f t="shared" si="744"/>
        <v>829</v>
      </c>
    </row>
    <row r="11724" spans="2:17" ht="20.25" customHeight="1">
      <c r="B11724" s="10" t="str">
        <f t="shared" si="745"/>
        <v>دستكش ضد برش سبك829</v>
      </c>
      <c r="C11724" s="10" t="str">
        <f t="shared" si="746"/>
        <v>دستكش ضد برش سبك1404/10/21829</v>
      </c>
      <c r="D11724" s="10" t="str">
        <f>IFERROR(IF(تحویلی!$E$1="","",IF(NOSA!O11724=تحویلی!$E$1,تحویلی!$E$1&amp;COUNTIF(NOSA!$O$1:O11724,تحویلی!$E$1),"")),"")</f>
        <v/>
      </c>
      <c r="E11724" s="10" t="str">
        <f t="shared" si="747"/>
        <v>13354829</v>
      </c>
      <c r="F11724" s="10" t="str">
        <f>IFERROR(VLOOKUP(I11724,DATABASE!$N:$O,2,FALSE),"")</f>
        <v>دستكش ضد برش سبك</v>
      </c>
      <c r="G11724" s="3" t="s">
        <v>4459</v>
      </c>
      <c r="H11724" s="3">
        <v>13354</v>
      </c>
      <c r="I11724" s="3" t="s">
        <v>1442</v>
      </c>
      <c r="J11724" s="3" t="s">
        <v>4602</v>
      </c>
      <c r="K11724" s="3">
        <v>1</v>
      </c>
      <c r="L11724" s="3" t="s">
        <v>3</v>
      </c>
      <c r="M11724" s="3" t="s">
        <v>4608</v>
      </c>
      <c r="N11724" s="3" t="s">
        <v>4810</v>
      </c>
      <c r="O11724" s="1">
        <v>829</v>
      </c>
      <c r="P11724" s="3">
        <v>1</v>
      </c>
      <c r="Q11724" s="10">
        <f t="shared" si="744"/>
        <v>829</v>
      </c>
    </row>
    <row r="11725" spans="2:17" ht="20.25" customHeight="1">
      <c r="B11725" s="10" t="str">
        <f t="shared" si="745"/>
        <v>دستكش ضد برش سبك893</v>
      </c>
      <c r="C11725" s="10" t="str">
        <f t="shared" si="746"/>
        <v>دستكش ضد برش سبك1404/10/22893</v>
      </c>
      <c r="D11725" s="10" t="str">
        <f>IFERROR(IF(تحویلی!$E$1="","",IF(NOSA!O11725=تحویلی!$E$1,تحویلی!$E$1&amp;COUNTIF(NOSA!$O$1:O11725,تحویلی!$E$1),"")),"")</f>
        <v/>
      </c>
      <c r="E11725" s="10" t="str">
        <f t="shared" si="747"/>
        <v>13359893</v>
      </c>
      <c r="F11725" s="10" t="str">
        <f>IFERROR(VLOOKUP(I11725,DATABASE!$N:$O,2,FALSE),"")</f>
        <v>دستكش ضد برش سبك</v>
      </c>
      <c r="G11725" s="584" t="s">
        <v>4460</v>
      </c>
      <c r="H11725" s="585">
        <v>13359</v>
      </c>
      <c r="I11725" s="584" t="s">
        <v>1442</v>
      </c>
      <c r="J11725" s="584" t="s">
        <v>4602</v>
      </c>
      <c r="K11725" s="586">
        <v>1</v>
      </c>
      <c r="L11725" s="584" t="s">
        <v>3</v>
      </c>
      <c r="M11725" s="584" t="s">
        <v>4603</v>
      </c>
      <c r="N11725" s="584" t="s">
        <v>3490</v>
      </c>
      <c r="O11725" s="587">
        <v>893</v>
      </c>
      <c r="P11725" s="585">
        <v>1</v>
      </c>
      <c r="Q11725" s="10">
        <f t="shared" si="744"/>
        <v>893</v>
      </c>
    </row>
    <row r="11726" spans="2:17" ht="20.25" customHeight="1">
      <c r="B11726" s="10" t="str">
        <f t="shared" si="745"/>
        <v>دستكش ضد برش سبك820</v>
      </c>
      <c r="C11726" s="10" t="str">
        <f t="shared" si="746"/>
        <v>دستكش ضد برش سبك1404/10/22820</v>
      </c>
      <c r="D11726" s="10" t="str">
        <f>IFERROR(IF(تحویلی!$E$1="","",IF(NOSA!O11726=تحویلی!$E$1,تحویلی!$E$1&amp;COUNTIF(NOSA!$O$1:O11726,تحویلی!$E$1),"")),"")</f>
        <v/>
      </c>
      <c r="E11726" s="10" t="str">
        <f t="shared" si="747"/>
        <v>13361820</v>
      </c>
      <c r="F11726" s="10" t="str">
        <f>IFERROR(VLOOKUP(I11726,DATABASE!$N:$O,2,FALSE),"")</f>
        <v>دستكش ضد برش سبك</v>
      </c>
      <c r="G11726" s="584" t="s">
        <v>4460</v>
      </c>
      <c r="H11726" s="585">
        <v>13361</v>
      </c>
      <c r="I11726" s="584" t="s">
        <v>1442</v>
      </c>
      <c r="J11726" s="584" t="s">
        <v>4602</v>
      </c>
      <c r="K11726" s="586">
        <v>1</v>
      </c>
      <c r="L11726" s="584" t="s">
        <v>3</v>
      </c>
      <c r="M11726" s="584" t="s">
        <v>40</v>
      </c>
      <c r="N11726" s="584" t="s">
        <v>1738</v>
      </c>
      <c r="O11726" s="587">
        <v>820</v>
      </c>
      <c r="P11726" s="585">
        <v>0</v>
      </c>
      <c r="Q11726" s="10">
        <f t="shared" si="744"/>
        <v>820</v>
      </c>
    </row>
    <row r="11727" spans="2:17" ht="20.25" customHeight="1">
      <c r="B11727" s="10" t="str">
        <f t="shared" si="745"/>
        <v>دستكش ضد برش سبك702</v>
      </c>
      <c r="C11727" s="10" t="str">
        <f t="shared" si="746"/>
        <v>دستكش ضد برش سبك1404/10/22702</v>
      </c>
      <c r="D11727" s="10" t="str">
        <f>IFERROR(IF(تحویلی!$E$1="","",IF(NOSA!O11727=تحویلی!$E$1,تحویلی!$E$1&amp;COUNTIF(NOSA!$O$1:O11727,تحویلی!$E$1),"")),"")</f>
        <v/>
      </c>
      <c r="E11727" s="10" t="str">
        <f t="shared" si="747"/>
        <v>13361702</v>
      </c>
      <c r="F11727" s="10" t="str">
        <f>IFERROR(VLOOKUP(I11727,DATABASE!$N:$O,2,FALSE),"")</f>
        <v>دستكش ضد برش سبك</v>
      </c>
      <c r="G11727" s="584" t="s">
        <v>4460</v>
      </c>
      <c r="H11727" s="585">
        <v>13361</v>
      </c>
      <c r="I11727" s="584" t="s">
        <v>1442</v>
      </c>
      <c r="J11727" s="584" t="s">
        <v>4602</v>
      </c>
      <c r="K11727" s="586">
        <v>1</v>
      </c>
      <c r="L11727" s="584" t="s">
        <v>3</v>
      </c>
      <c r="M11727" s="584" t="s">
        <v>40</v>
      </c>
      <c r="N11727" s="584" t="s">
        <v>5044</v>
      </c>
      <c r="O11727" s="587">
        <v>702</v>
      </c>
      <c r="P11727" s="585">
        <v>1</v>
      </c>
      <c r="Q11727" s="10">
        <f t="shared" si="744"/>
        <v>702</v>
      </c>
    </row>
    <row r="11728" spans="2:17" ht="20.25" customHeight="1">
      <c r="B11728" s="10" t="str">
        <f t="shared" si="745"/>
        <v>دستكش ضد برش سبك285</v>
      </c>
      <c r="C11728" s="10" t="str">
        <f t="shared" si="746"/>
        <v>دستكش ضد برش سبك1404/10/22285</v>
      </c>
      <c r="D11728" s="10" t="str">
        <f>IFERROR(IF(تحویلی!$E$1="","",IF(NOSA!O11728=تحویلی!$E$1,تحویلی!$E$1&amp;COUNTIF(NOSA!$O$1:O11728,تحویلی!$E$1),"")),"")</f>
        <v/>
      </c>
      <c r="E11728" s="10" t="str">
        <f t="shared" si="747"/>
        <v>13364285</v>
      </c>
      <c r="F11728" s="10" t="str">
        <f>IFERROR(VLOOKUP(I11728,DATABASE!$N:$O,2,FALSE),"")</f>
        <v>دستكش ضد برش سبك</v>
      </c>
      <c r="G11728" s="584" t="s">
        <v>4460</v>
      </c>
      <c r="H11728" s="585">
        <v>13364</v>
      </c>
      <c r="I11728" s="584" t="s">
        <v>1442</v>
      </c>
      <c r="J11728" s="584" t="s">
        <v>4602</v>
      </c>
      <c r="K11728" s="586">
        <v>1</v>
      </c>
      <c r="L11728" s="584" t="s">
        <v>3</v>
      </c>
      <c r="M11728" s="584" t="s">
        <v>4608</v>
      </c>
      <c r="N11728" s="584" t="s">
        <v>1897</v>
      </c>
      <c r="O11728" s="587">
        <v>285</v>
      </c>
      <c r="P11728" s="585">
        <v>1</v>
      </c>
      <c r="Q11728" s="10">
        <f t="shared" si="744"/>
        <v>285</v>
      </c>
    </row>
    <row r="11729" spans="2:17" ht="20.25" customHeight="1">
      <c r="B11729" s="10" t="str">
        <f t="shared" si="745"/>
        <v>دستكش كف مواد سبك843</v>
      </c>
      <c r="C11729" s="10" t="str">
        <f t="shared" si="746"/>
        <v>دستكش كف مواد سبك1404/10/22843</v>
      </c>
      <c r="D11729" s="10" t="str">
        <f>IFERROR(IF(تحویلی!$E$1="","",IF(NOSA!O11729=تحویلی!$E$1,تحویلی!$E$1&amp;COUNTIF(NOSA!$O$1:O11729,تحویلی!$E$1),"")),"")</f>
        <v/>
      </c>
      <c r="E11729" s="10" t="str">
        <f t="shared" si="747"/>
        <v>13366843</v>
      </c>
      <c r="F11729" s="10" t="str">
        <f>IFERROR(VLOOKUP(I11729,DATABASE!$N:$O,2,FALSE),"")</f>
        <v>دستكش كف مواد سبك</v>
      </c>
      <c r="G11729" s="584" t="s">
        <v>4460</v>
      </c>
      <c r="H11729" s="585">
        <v>13366</v>
      </c>
      <c r="I11729" s="584" t="s">
        <v>1456</v>
      </c>
      <c r="J11729" s="584" t="s">
        <v>4605</v>
      </c>
      <c r="K11729" s="586">
        <v>1</v>
      </c>
      <c r="L11729" s="584" t="s">
        <v>3</v>
      </c>
      <c r="M11729" s="584" t="s">
        <v>4603</v>
      </c>
      <c r="N11729" s="584" t="s">
        <v>2695</v>
      </c>
      <c r="O11729" s="587">
        <v>843</v>
      </c>
      <c r="P11729" s="585">
        <v>1</v>
      </c>
      <c r="Q11729" s="10">
        <f t="shared" si="744"/>
        <v>843</v>
      </c>
    </row>
    <row r="11730" spans="2:17" ht="20.25" customHeight="1">
      <c r="B11730" s="10" t="str">
        <f t="shared" si="745"/>
        <v>دستكش كف مواد سبك733</v>
      </c>
      <c r="C11730" s="10" t="str">
        <f t="shared" si="746"/>
        <v>دستكش كف مواد سبك1404/10/22733</v>
      </c>
      <c r="D11730" s="10" t="str">
        <f>IFERROR(IF(تحویلی!$E$1="","",IF(NOSA!O11730=تحویلی!$E$1,تحویلی!$E$1&amp;COUNTIF(NOSA!$O$1:O11730,تحویلی!$E$1),"")),"")</f>
        <v/>
      </c>
      <c r="E11730" s="10" t="str">
        <f t="shared" si="747"/>
        <v>13369733</v>
      </c>
      <c r="F11730" s="10" t="str">
        <f>IFERROR(VLOOKUP(I11730,DATABASE!$N:$O,2,FALSE),"")</f>
        <v>دستكش كف مواد سبك</v>
      </c>
      <c r="G11730" s="584" t="s">
        <v>4460</v>
      </c>
      <c r="H11730" s="585">
        <v>13369</v>
      </c>
      <c r="I11730" s="584" t="s">
        <v>1456</v>
      </c>
      <c r="J11730" s="584" t="s">
        <v>4605</v>
      </c>
      <c r="K11730" s="586">
        <v>1</v>
      </c>
      <c r="L11730" s="584" t="s">
        <v>3</v>
      </c>
      <c r="M11730" s="584" t="s">
        <v>4603</v>
      </c>
      <c r="N11730" s="584" t="s">
        <v>5164</v>
      </c>
      <c r="O11730" s="587">
        <v>733</v>
      </c>
      <c r="P11730" s="585">
        <v>1</v>
      </c>
      <c r="Q11730" s="10">
        <f t="shared" si="744"/>
        <v>733</v>
      </c>
    </row>
    <row r="11731" spans="2:17" ht="20.25" customHeight="1">
      <c r="B11731" s="10" t="str">
        <f t="shared" si="745"/>
        <v>دستكش ساق بلند نسوز573</v>
      </c>
      <c r="C11731" s="10" t="str">
        <f t="shared" si="746"/>
        <v>دستكش ساق بلند نسوز1404/10/22573</v>
      </c>
      <c r="D11731" s="10" t="str">
        <f>IFERROR(IF(تحویلی!$E$1="","",IF(NOSA!O11731=تحویلی!$E$1,تحویلی!$E$1&amp;COUNTIF(NOSA!$O$1:O11731,تحویلی!$E$1),"")),"")</f>
        <v/>
      </c>
      <c r="E11731" s="10" t="str">
        <f t="shared" si="747"/>
        <v>13371573</v>
      </c>
      <c r="F11731" s="10" t="str">
        <f>IFERROR(VLOOKUP(I11731,DATABASE!$N:$O,2,FALSE),"")</f>
        <v>دستكش ساق بلند نسوز</v>
      </c>
      <c r="G11731" s="584" t="s">
        <v>4460</v>
      </c>
      <c r="H11731" s="585">
        <v>13371</v>
      </c>
      <c r="I11731" s="584" t="s">
        <v>1461</v>
      </c>
      <c r="J11731" s="584" t="s">
        <v>4643</v>
      </c>
      <c r="K11731" s="586">
        <v>1</v>
      </c>
      <c r="L11731" s="584" t="s">
        <v>3</v>
      </c>
      <c r="M11731" s="584" t="s">
        <v>19</v>
      </c>
      <c r="N11731" s="584" t="s">
        <v>4736</v>
      </c>
      <c r="O11731" s="587">
        <v>573</v>
      </c>
      <c r="P11731" s="585">
        <v>1</v>
      </c>
      <c r="Q11731" s="10">
        <f t="shared" si="744"/>
        <v>573</v>
      </c>
    </row>
    <row r="11732" spans="2:17" ht="20.25" customHeight="1">
      <c r="B11732" s="10" t="str">
        <f t="shared" si="745"/>
        <v>دستكش ضد برش سبك573</v>
      </c>
      <c r="C11732" s="10" t="str">
        <f t="shared" si="746"/>
        <v>دستكش ضد برش سبك1404/10/22573</v>
      </c>
      <c r="D11732" s="10" t="str">
        <f>IFERROR(IF(تحویلی!$E$1="","",IF(NOSA!O11732=تحویلی!$E$1,تحویلی!$E$1&amp;COUNTIF(NOSA!$O$1:O11732,تحویلی!$E$1),"")),"")</f>
        <v/>
      </c>
      <c r="E11732" s="10" t="str">
        <f t="shared" si="747"/>
        <v>13371573</v>
      </c>
      <c r="F11732" s="10" t="str">
        <f>IFERROR(VLOOKUP(I11732,DATABASE!$N:$O,2,FALSE),"")</f>
        <v>دستكش ضد برش سبك</v>
      </c>
      <c r="G11732" s="584" t="s">
        <v>4460</v>
      </c>
      <c r="H11732" s="585">
        <v>13371</v>
      </c>
      <c r="I11732" s="584" t="s">
        <v>1442</v>
      </c>
      <c r="J11732" s="584" t="s">
        <v>4602</v>
      </c>
      <c r="K11732" s="586">
        <v>1</v>
      </c>
      <c r="L11732" s="584" t="s">
        <v>3</v>
      </c>
      <c r="M11732" s="584" t="s">
        <v>19</v>
      </c>
      <c r="N11732" s="584" t="s">
        <v>4736</v>
      </c>
      <c r="O11732" s="587">
        <v>573</v>
      </c>
      <c r="P11732" s="585">
        <v>1</v>
      </c>
      <c r="Q11732" s="10">
        <f t="shared" si="744"/>
        <v>573</v>
      </c>
    </row>
    <row r="11733" spans="2:17" ht="20.25" customHeight="1">
      <c r="B11733" s="10" t="str">
        <f t="shared" si="745"/>
        <v>دستكش ضد اسيد و روغن294</v>
      </c>
      <c r="C11733" s="10" t="str">
        <f t="shared" si="746"/>
        <v>دستكش ضد اسيد و روغن1404/10/22294</v>
      </c>
      <c r="D11733" s="10" t="str">
        <f>IFERROR(IF(تحویلی!$E$1="","",IF(NOSA!O11733=تحویلی!$E$1,تحویلی!$E$1&amp;COUNTIF(NOSA!$O$1:O11733,تحویلی!$E$1),"")),"")</f>
        <v/>
      </c>
      <c r="E11733" s="10" t="str">
        <f t="shared" si="747"/>
        <v>13373294</v>
      </c>
      <c r="F11733" s="10" t="str">
        <f>IFERROR(VLOOKUP(I11733,DATABASE!$N:$O,2,FALSE),"")</f>
        <v>دستكش ضد اسيد و روغن</v>
      </c>
      <c r="G11733" s="584" t="s">
        <v>4460</v>
      </c>
      <c r="H11733" s="585">
        <v>13373</v>
      </c>
      <c r="I11733" s="584" t="s">
        <v>1693</v>
      </c>
      <c r="J11733" s="584" t="s">
        <v>4943</v>
      </c>
      <c r="K11733" s="586">
        <v>1</v>
      </c>
      <c r="L11733" s="584" t="s">
        <v>3</v>
      </c>
      <c r="M11733" s="584" t="s">
        <v>25</v>
      </c>
      <c r="N11733" s="584" t="s">
        <v>1900</v>
      </c>
      <c r="O11733" s="587">
        <v>294</v>
      </c>
      <c r="P11733" s="585">
        <v>1</v>
      </c>
      <c r="Q11733" s="10">
        <f t="shared" si="744"/>
        <v>294</v>
      </c>
    </row>
    <row r="11734" spans="2:17" ht="20.25" customHeight="1">
      <c r="B11734" s="10" t="str">
        <f t="shared" si="745"/>
        <v>پوتين ايمني نسوز967</v>
      </c>
      <c r="C11734" s="10" t="str">
        <f t="shared" si="746"/>
        <v>پوتين ايمني نسوز1404/10/22967</v>
      </c>
      <c r="D11734" s="10" t="str">
        <f>IFERROR(IF(تحویلی!$E$1="","",IF(NOSA!O11734=تحویلی!$E$1,تحویلی!$E$1&amp;COUNTIF(NOSA!$O$1:O11734,تحویلی!$E$1),"")),"")</f>
        <v/>
      </c>
      <c r="E11734" s="10" t="str">
        <f t="shared" si="747"/>
        <v>13376967</v>
      </c>
      <c r="F11734" s="10" t="str">
        <f>IFERROR(VLOOKUP(I11734,DATABASE!$N:$O,2,FALSE),"")</f>
        <v>پوتين ايمني نسوز</v>
      </c>
      <c r="G11734" s="584" t="s">
        <v>4460</v>
      </c>
      <c r="H11734" s="585">
        <v>13376</v>
      </c>
      <c r="I11734" s="584" t="s">
        <v>1648</v>
      </c>
      <c r="J11734" s="584" t="s">
        <v>4675</v>
      </c>
      <c r="K11734" s="586">
        <v>1</v>
      </c>
      <c r="L11734" s="584" t="s">
        <v>3</v>
      </c>
      <c r="M11734" s="584" t="s">
        <v>43</v>
      </c>
      <c r="N11734" s="584" t="s">
        <v>5031</v>
      </c>
      <c r="O11734" s="587">
        <v>967</v>
      </c>
      <c r="P11734" s="585">
        <v>1</v>
      </c>
      <c r="Q11734" s="10">
        <f t="shared" si="744"/>
        <v>967</v>
      </c>
    </row>
    <row r="11735" spans="2:17" ht="20.25" customHeight="1">
      <c r="B11735" s="10" t="str">
        <f t="shared" si="745"/>
        <v>لباس كار كارشناسي969</v>
      </c>
      <c r="C11735" s="10" t="str">
        <f t="shared" si="746"/>
        <v>لباس كار كارشناسي1404/10/22969</v>
      </c>
      <c r="D11735" s="10" t="str">
        <f>IFERROR(IF(تحویلی!$E$1="","",IF(NOSA!O11735=تحویلی!$E$1,تحویلی!$E$1&amp;COUNTIF(NOSA!$O$1:O11735,تحویلی!$E$1),"")),"")</f>
        <v/>
      </c>
      <c r="E11735" s="10" t="str">
        <f t="shared" si="747"/>
        <v>13377969</v>
      </c>
      <c r="F11735" s="10" t="str">
        <f>IFERROR(VLOOKUP(I11735,DATABASE!$N:$O,2,FALSE),"")</f>
        <v>لباس كار كارشناسي</v>
      </c>
      <c r="G11735" s="584" t="s">
        <v>4460</v>
      </c>
      <c r="H11735" s="585">
        <v>13377</v>
      </c>
      <c r="I11735" s="584" t="s">
        <v>2347</v>
      </c>
      <c r="J11735" s="584" t="s">
        <v>4752</v>
      </c>
      <c r="K11735" s="586">
        <v>1</v>
      </c>
      <c r="L11735" s="584" t="s">
        <v>28</v>
      </c>
      <c r="M11735" s="584" t="s">
        <v>4603</v>
      </c>
      <c r="N11735" s="584" t="s">
        <v>5165</v>
      </c>
      <c r="O11735" s="587">
        <v>969</v>
      </c>
      <c r="P11735" s="585">
        <v>0</v>
      </c>
      <c r="Q11735" s="10">
        <f t="shared" si="744"/>
        <v>969</v>
      </c>
    </row>
    <row r="11736" spans="2:17" ht="20.25" customHeight="1">
      <c r="B11736" s="10" t="str">
        <f t="shared" si="745"/>
        <v>لباس كار ديرسوز(بلوز و شلوار)221</v>
      </c>
      <c r="C11736" s="10" t="str">
        <f t="shared" si="746"/>
        <v>لباس كار ديرسوز(بلوز و شلوار)1404/10/22221</v>
      </c>
      <c r="D11736" s="10" t="str">
        <f>IFERROR(IF(تحویلی!$E$1="","",IF(NOSA!O11736=تحویلی!$E$1,تحویلی!$E$1&amp;COUNTIF(NOSA!$O$1:O11736,تحویلی!$E$1),"")),"")</f>
        <v/>
      </c>
      <c r="E11736" s="10" t="str">
        <f t="shared" si="747"/>
        <v>13400221</v>
      </c>
      <c r="F11736" s="10" t="str">
        <f>IFERROR(VLOOKUP(I11736,DATABASE!$N:$O,2,FALSE),"")</f>
        <v>لباس كار ديرسوز(بلوز و شلوار)</v>
      </c>
      <c r="G11736" s="584" t="s">
        <v>4460</v>
      </c>
      <c r="H11736" s="585">
        <v>13400</v>
      </c>
      <c r="I11736" s="584" t="s">
        <v>1634</v>
      </c>
      <c r="J11736" s="584" t="s">
        <v>4648</v>
      </c>
      <c r="K11736" s="586">
        <v>1</v>
      </c>
      <c r="L11736" s="584" t="s">
        <v>28</v>
      </c>
      <c r="M11736" s="584" t="s">
        <v>4623</v>
      </c>
      <c r="N11736" s="584" t="s">
        <v>2703</v>
      </c>
      <c r="O11736" s="587">
        <v>221</v>
      </c>
      <c r="P11736" s="585">
        <v>1</v>
      </c>
      <c r="Q11736" s="10">
        <f t="shared" si="744"/>
        <v>221</v>
      </c>
    </row>
    <row r="11737" spans="2:17" ht="20.25" customHeight="1">
      <c r="B11737" s="10" t="str">
        <f t="shared" si="745"/>
        <v>پوتين ايمني نسوز221</v>
      </c>
      <c r="C11737" s="10" t="str">
        <f t="shared" si="746"/>
        <v>پوتين ايمني نسوز1404/10/22221</v>
      </c>
      <c r="D11737" s="10" t="str">
        <f>IFERROR(IF(تحویلی!$E$1="","",IF(NOSA!O11737=تحویلی!$E$1,تحویلی!$E$1&amp;COUNTIF(NOSA!$O$1:O11737,تحویلی!$E$1),"")),"")</f>
        <v/>
      </c>
      <c r="E11737" s="10" t="str">
        <f t="shared" si="747"/>
        <v>13400221</v>
      </c>
      <c r="F11737" s="10" t="str">
        <f>IFERROR(VLOOKUP(I11737,DATABASE!$N:$O,2,FALSE),"")</f>
        <v>پوتين ايمني نسوز</v>
      </c>
      <c r="G11737" s="584" t="s">
        <v>4460</v>
      </c>
      <c r="H11737" s="585">
        <v>13400</v>
      </c>
      <c r="I11737" s="584" t="s">
        <v>1499</v>
      </c>
      <c r="J11737" s="584" t="s">
        <v>5166</v>
      </c>
      <c r="K11737" s="586">
        <v>1</v>
      </c>
      <c r="L11737" s="584" t="s">
        <v>3</v>
      </c>
      <c r="M11737" s="584" t="s">
        <v>4623</v>
      </c>
      <c r="N11737" s="584" t="s">
        <v>2703</v>
      </c>
      <c r="O11737" s="587">
        <v>221</v>
      </c>
      <c r="P11737" s="585">
        <v>1</v>
      </c>
      <c r="Q11737" s="10">
        <f t="shared" si="744"/>
        <v>221</v>
      </c>
    </row>
    <row r="11738" spans="2:17" ht="20.25" customHeight="1">
      <c r="B11738" s="10" t="str">
        <f t="shared" si="745"/>
        <v>دستكش كف مواد سبك673</v>
      </c>
      <c r="C11738" s="10" t="str">
        <f t="shared" si="746"/>
        <v>دستكش كف مواد سبك1404/10/22673</v>
      </c>
      <c r="D11738" s="10" t="str">
        <f>IFERROR(IF(تحویلی!$E$1="","",IF(NOSA!O11738=تحویلی!$E$1,تحویلی!$E$1&amp;COUNTIF(NOSA!$O$1:O11738,تحویلی!$E$1),"")),"")</f>
        <v/>
      </c>
      <c r="E11738" s="10" t="str">
        <f t="shared" si="747"/>
        <v>13411673</v>
      </c>
      <c r="F11738" s="10" t="str">
        <f>IFERROR(VLOOKUP(I11738,DATABASE!$N:$O,2,FALSE),"")</f>
        <v>دستكش كف مواد سبك</v>
      </c>
      <c r="G11738" s="584" t="s">
        <v>4460</v>
      </c>
      <c r="H11738" s="585">
        <v>13411</v>
      </c>
      <c r="I11738" s="584" t="s">
        <v>1456</v>
      </c>
      <c r="J11738" s="584" t="s">
        <v>4605</v>
      </c>
      <c r="K11738" s="586">
        <v>1</v>
      </c>
      <c r="L11738" s="584" t="s">
        <v>3</v>
      </c>
      <c r="M11738" s="584" t="s">
        <v>4603</v>
      </c>
      <c r="N11738" s="584" t="s">
        <v>4657</v>
      </c>
      <c r="O11738" s="587">
        <v>673</v>
      </c>
      <c r="P11738" s="585">
        <v>1</v>
      </c>
      <c r="Q11738" s="10">
        <f t="shared" si="744"/>
        <v>673</v>
      </c>
    </row>
    <row r="11739" spans="2:17" ht="20.25" customHeight="1">
      <c r="B11739" s="10" t="str">
        <f t="shared" si="745"/>
        <v>لباس كار كارشناسي386</v>
      </c>
      <c r="C11739" s="10" t="str">
        <f t="shared" si="746"/>
        <v>لباس كار كارشناسي1404/10/23386</v>
      </c>
      <c r="D11739" s="10" t="str">
        <f>IFERROR(IF(تحویلی!$E$1="","",IF(NOSA!O11739=تحویلی!$E$1,تحویلی!$E$1&amp;COUNTIF(NOSA!$O$1:O11739,تحویلی!$E$1),"")),"")</f>
        <v/>
      </c>
      <c r="E11739" s="10" t="str">
        <f t="shared" si="747"/>
        <v>13412386</v>
      </c>
      <c r="F11739" s="10" t="str">
        <f>IFERROR(VLOOKUP(I11739,DATABASE!$N:$O,2,FALSE),"")</f>
        <v>لباس كار كارشناسي</v>
      </c>
      <c r="G11739" s="588" t="s">
        <v>4461</v>
      </c>
      <c r="H11739" s="589">
        <v>13412</v>
      </c>
      <c r="I11739" s="588" t="s">
        <v>2346</v>
      </c>
      <c r="J11739" s="588" t="s">
        <v>4677</v>
      </c>
      <c r="K11739" s="590">
        <v>1</v>
      </c>
      <c r="L11739" s="588" t="s">
        <v>28</v>
      </c>
      <c r="M11739" s="588" t="s">
        <v>4603</v>
      </c>
      <c r="N11739" s="588" t="s">
        <v>5135</v>
      </c>
      <c r="O11739" s="591">
        <v>386</v>
      </c>
      <c r="P11739" s="589">
        <v>1</v>
      </c>
      <c r="Q11739" s="10">
        <f t="shared" si="744"/>
        <v>386</v>
      </c>
    </row>
    <row r="11740" spans="2:17" ht="20.25" customHeight="1">
      <c r="B11740" s="10" t="str">
        <f t="shared" si="745"/>
        <v>829</v>
      </c>
      <c r="C11740" s="10" t="str">
        <f t="shared" si="746"/>
        <v>1404/10/23829</v>
      </c>
      <c r="D11740" s="10" t="str">
        <f>IFERROR(IF(تحویلی!$E$1="","",IF(NOSA!O11740=تحویلی!$E$1,تحویلی!$E$1&amp;COUNTIF(NOSA!$O$1:O11740,تحویلی!$E$1),"")),"")</f>
        <v/>
      </c>
      <c r="E11740" s="10" t="str">
        <f t="shared" si="747"/>
        <v>13419829</v>
      </c>
      <c r="F11740" s="10" t="str">
        <f>IFERROR(VLOOKUP(I11740,DATABASE!$N:$O,2,FALSE),"")</f>
        <v/>
      </c>
      <c r="G11740" s="588" t="s">
        <v>4461</v>
      </c>
      <c r="H11740" s="589">
        <v>13419</v>
      </c>
      <c r="I11740" s="588" t="s">
        <v>3559</v>
      </c>
      <c r="J11740" s="588" t="s">
        <v>4625</v>
      </c>
      <c r="K11740" s="590">
        <v>1</v>
      </c>
      <c r="L11740" s="588" t="s">
        <v>8</v>
      </c>
      <c r="M11740" s="588" t="s">
        <v>4608</v>
      </c>
      <c r="N11740" s="588" t="s">
        <v>2616</v>
      </c>
      <c r="O11740" s="591">
        <v>829</v>
      </c>
      <c r="P11740" s="589">
        <v>1</v>
      </c>
      <c r="Q11740" s="10">
        <f t="shared" si="744"/>
        <v>829</v>
      </c>
    </row>
    <row r="11741" spans="2:17" ht="20.25" customHeight="1">
      <c r="B11741" s="10" t="str">
        <f t="shared" si="745"/>
        <v>دستكش كف مواد سبك286</v>
      </c>
      <c r="C11741" s="10" t="str">
        <f t="shared" si="746"/>
        <v>دستكش كف مواد سبك1404/10/23286</v>
      </c>
      <c r="D11741" s="10" t="str">
        <f>IFERROR(IF(تحویلی!$E$1="","",IF(NOSA!O11741=تحویلی!$E$1,تحویلی!$E$1&amp;COUNTIF(NOSA!$O$1:O11741,تحویلی!$E$1),"")),"")</f>
        <v/>
      </c>
      <c r="E11741" s="10" t="str">
        <f t="shared" si="747"/>
        <v>13425286</v>
      </c>
      <c r="F11741" s="10" t="str">
        <f>IFERROR(VLOOKUP(I11741,DATABASE!$N:$O,2,FALSE),"")</f>
        <v>دستكش كف مواد سبك</v>
      </c>
      <c r="G11741" s="588" t="s">
        <v>4461</v>
      </c>
      <c r="H11741" s="589">
        <v>13425</v>
      </c>
      <c r="I11741" s="588" t="s">
        <v>1456</v>
      </c>
      <c r="J11741" s="588" t="s">
        <v>4605</v>
      </c>
      <c r="K11741" s="590">
        <v>1</v>
      </c>
      <c r="L11741" s="588" t="s">
        <v>3</v>
      </c>
      <c r="M11741" s="588" t="s">
        <v>40</v>
      </c>
      <c r="N11741" s="588" t="s">
        <v>1898</v>
      </c>
      <c r="O11741" s="591">
        <v>286</v>
      </c>
      <c r="P11741" s="589">
        <v>1</v>
      </c>
      <c r="Q11741" s="10">
        <f t="shared" si="744"/>
        <v>286</v>
      </c>
    </row>
    <row r="11742" spans="2:17" ht="20.25" customHeight="1">
      <c r="B11742" s="10" t="str">
        <f t="shared" si="745"/>
        <v>لباس كار ديرسوز(بلوز) 895</v>
      </c>
      <c r="C11742" s="10" t="str">
        <f t="shared" si="746"/>
        <v>لباس كار ديرسوز(بلوز) 1404/10/23895</v>
      </c>
      <c r="D11742" s="10" t="str">
        <f>IFERROR(IF(تحویلی!$E$1="","",IF(NOSA!O11742=تحویلی!$E$1,تحویلی!$E$1&amp;COUNTIF(NOSA!$O$1:O11742,تحویلی!$E$1),"")),"")</f>
        <v/>
      </c>
      <c r="E11742" s="10" t="str">
        <f t="shared" si="747"/>
        <v>13456895</v>
      </c>
      <c r="F11742" s="10" t="str">
        <f>IFERROR(VLOOKUP(I11742,DATABASE!$N:$O,2,FALSE),"")</f>
        <v xml:space="preserve">لباس كار ديرسوز(بلوز) </v>
      </c>
      <c r="G11742" s="588" t="s">
        <v>4461</v>
      </c>
      <c r="H11742" s="589">
        <v>13456</v>
      </c>
      <c r="I11742" s="588" t="s">
        <v>2315</v>
      </c>
      <c r="J11742" s="588" t="s">
        <v>4615</v>
      </c>
      <c r="K11742" s="590">
        <v>1</v>
      </c>
      <c r="L11742" s="588" t="s">
        <v>8</v>
      </c>
      <c r="M11742" s="588" t="s">
        <v>40</v>
      </c>
      <c r="N11742" s="588" t="s">
        <v>3536</v>
      </c>
      <c r="O11742" s="591">
        <v>895</v>
      </c>
      <c r="P11742" s="589">
        <v>1</v>
      </c>
      <c r="Q11742" s="10">
        <f t="shared" si="744"/>
        <v>895</v>
      </c>
    </row>
    <row r="11743" spans="2:17" ht="20.25" customHeight="1">
      <c r="B11743" s="10" t="str">
        <f t="shared" si="745"/>
        <v>پوتين ايمني نسوز70</v>
      </c>
      <c r="C11743" s="10" t="str">
        <f t="shared" si="746"/>
        <v>پوتين ايمني نسوز1404/10/2370</v>
      </c>
      <c r="D11743" s="10" t="str">
        <f>IFERROR(IF(تحویلی!$E$1="","",IF(NOSA!O11743=تحویلی!$E$1,تحویلی!$E$1&amp;COUNTIF(NOSA!$O$1:O11743,تحویلی!$E$1),"")),"")</f>
        <v/>
      </c>
      <c r="E11743" s="10" t="str">
        <f t="shared" si="747"/>
        <v>1345770</v>
      </c>
      <c r="F11743" s="10" t="str">
        <f>IFERROR(VLOOKUP(I11743,DATABASE!$N:$O,2,FALSE),"")</f>
        <v>پوتين ايمني نسوز</v>
      </c>
      <c r="G11743" s="588" t="s">
        <v>4461</v>
      </c>
      <c r="H11743" s="589">
        <v>13457</v>
      </c>
      <c r="I11743" s="588" t="s">
        <v>1631</v>
      </c>
      <c r="J11743" s="588" t="s">
        <v>4662</v>
      </c>
      <c r="K11743" s="590">
        <v>1</v>
      </c>
      <c r="L11743" s="588" t="s">
        <v>3</v>
      </c>
      <c r="M11743" s="588" t="s">
        <v>4623</v>
      </c>
      <c r="N11743" s="588" t="s">
        <v>4746</v>
      </c>
      <c r="O11743" s="591">
        <v>70</v>
      </c>
      <c r="P11743" s="589">
        <v>1</v>
      </c>
      <c r="Q11743" s="10">
        <f t="shared" si="744"/>
        <v>70</v>
      </c>
    </row>
    <row r="11744" spans="2:17" ht="20.25" customHeight="1">
      <c r="B11744" s="10" t="str">
        <f t="shared" si="745"/>
        <v>دستكش ضد برش سبك862</v>
      </c>
      <c r="C11744" s="10" t="str">
        <f t="shared" si="746"/>
        <v>دستكش ضد برش سبك1404/10/23862</v>
      </c>
      <c r="D11744" s="10" t="str">
        <f>IFERROR(IF(تحویلی!$E$1="","",IF(NOSA!O11744=تحویلی!$E$1,تحویلی!$E$1&amp;COUNTIF(NOSA!$O$1:O11744,تحویلی!$E$1),"")),"")</f>
        <v/>
      </c>
      <c r="E11744" s="10" t="str">
        <f t="shared" si="747"/>
        <v>13459862</v>
      </c>
      <c r="F11744" s="10" t="str">
        <f>IFERROR(VLOOKUP(I11744,DATABASE!$N:$O,2,FALSE),"")</f>
        <v>دستكش ضد برش سبك</v>
      </c>
      <c r="G11744" s="588" t="s">
        <v>4461</v>
      </c>
      <c r="H11744" s="589">
        <v>13459</v>
      </c>
      <c r="I11744" s="588" t="s">
        <v>1442</v>
      </c>
      <c r="J11744" s="588" t="s">
        <v>4602</v>
      </c>
      <c r="K11744" s="590">
        <v>1</v>
      </c>
      <c r="L11744" s="588" t="s">
        <v>3</v>
      </c>
      <c r="M11744" s="588" t="s">
        <v>4603</v>
      </c>
      <c r="N11744" s="588" t="s">
        <v>5167</v>
      </c>
      <c r="O11744" s="591">
        <v>862</v>
      </c>
      <c r="P11744" s="589">
        <v>1</v>
      </c>
      <c r="Q11744" s="10">
        <f t="shared" si="744"/>
        <v>862</v>
      </c>
    </row>
    <row r="11745" spans="2:17" ht="20.25" customHeight="1">
      <c r="B11745" s="10" t="str">
        <f t="shared" si="745"/>
        <v>دستكش ضد برش سبك694</v>
      </c>
      <c r="C11745" s="10" t="str">
        <f t="shared" si="746"/>
        <v>دستكش ضد برش سبك1404/10/23694</v>
      </c>
      <c r="D11745" s="10" t="str">
        <f>IFERROR(IF(تحویلی!$E$1="","",IF(NOSA!O11745=تحویلی!$E$1,تحویلی!$E$1&amp;COUNTIF(NOSA!$O$1:O11745,تحویلی!$E$1),"")),"")</f>
        <v/>
      </c>
      <c r="E11745" s="10" t="str">
        <f t="shared" si="747"/>
        <v>13465694</v>
      </c>
      <c r="F11745" s="10" t="str">
        <f>IFERROR(VLOOKUP(I11745,DATABASE!$N:$O,2,FALSE),"")</f>
        <v>دستكش ضد برش سبك</v>
      </c>
      <c r="G11745" s="588" t="s">
        <v>4461</v>
      </c>
      <c r="H11745" s="589">
        <v>13465</v>
      </c>
      <c r="I11745" s="588" t="s">
        <v>1442</v>
      </c>
      <c r="J11745" s="588" t="s">
        <v>4602</v>
      </c>
      <c r="K11745" s="590">
        <v>1</v>
      </c>
      <c r="L11745" s="588" t="s">
        <v>3</v>
      </c>
      <c r="M11745" s="588" t="s">
        <v>4603</v>
      </c>
      <c r="N11745" s="588" t="s">
        <v>4805</v>
      </c>
      <c r="O11745" s="591">
        <v>694</v>
      </c>
      <c r="P11745" s="589">
        <v>1</v>
      </c>
      <c r="Q11745" s="10">
        <f t="shared" si="744"/>
        <v>694</v>
      </c>
    </row>
    <row r="11746" spans="2:17" ht="20.25" customHeight="1">
      <c r="B11746" s="10" t="str">
        <f t="shared" si="745"/>
        <v>لباس كار كارشناسي820</v>
      </c>
      <c r="C11746" s="10" t="str">
        <f t="shared" si="746"/>
        <v>لباس كار كارشناسي1404/10/24820</v>
      </c>
      <c r="D11746" s="10" t="str">
        <f>IFERROR(IF(تحویلی!$E$1="","",IF(NOSA!O11746=تحویلی!$E$1,تحویلی!$E$1&amp;COUNTIF(NOSA!$O$1:O11746,تحویلی!$E$1),"")),"")</f>
        <v/>
      </c>
      <c r="E11746" s="10" t="str">
        <f t="shared" si="747"/>
        <v>13468820</v>
      </c>
      <c r="F11746" s="10" t="str">
        <f>IFERROR(VLOOKUP(I11746,DATABASE!$N:$O,2,FALSE),"")</f>
        <v>لباس كار كارشناسي</v>
      </c>
      <c r="G11746" s="592" t="s">
        <v>4462</v>
      </c>
      <c r="H11746" s="593">
        <v>13468</v>
      </c>
      <c r="I11746" s="592" t="s">
        <v>2346</v>
      </c>
      <c r="J11746" s="592" t="s">
        <v>4677</v>
      </c>
      <c r="K11746" s="594">
        <v>1</v>
      </c>
      <c r="L11746" s="592" t="s">
        <v>28</v>
      </c>
      <c r="M11746" s="592" t="s">
        <v>40</v>
      </c>
      <c r="N11746" s="592" t="s">
        <v>1738</v>
      </c>
      <c r="O11746" s="595">
        <v>820</v>
      </c>
      <c r="P11746" s="593">
        <v>1</v>
      </c>
      <c r="Q11746" s="10">
        <f t="shared" si="744"/>
        <v>820</v>
      </c>
    </row>
    <row r="11747" spans="2:17" ht="20.25" customHeight="1">
      <c r="B11747" s="10" t="str">
        <f t="shared" si="745"/>
        <v>836</v>
      </c>
      <c r="C11747" s="10" t="str">
        <f t="shared" si="746"/>
        <v>1404/10/24836</v>
      </c>
      <c r="D11747" s="10" t="str">
        <f>IFERROR(IF(تحویلی!$E$1="","",IF(NOSA!O11747=تحویلی!$E$1,تحویلی!$E$1&amp;COUNTIF(NOSA!$O$1:O11747,تحویلی!$E$1),"")),"")</f>
        <v/>
      </c>
      <c r="E11747" s="10" t="str">
        <f t="shared" si="747"/>
        <v>13479836</v>
      </c>
      <c r="F11747" s="10" t="str">
        <f>IFERROR(VLOOKUP(I11747,DATABASE!$N:$O,2,FALSE),"")</f>
        <v/>
      </c>
      <c r="G11747" s="592" t="s">
        <v>4462</v>
      </c>
      <c r="H11747" s="593">
        <v>13479</v>
      </c>
      <c r="I11747" s="592" t="s">
        <v>3559</v>
      </c>
      <c r="J11747" s="592" t="s">
        <v>4625</v>
      </c>
      <c r="K11747" s="594">
        <v>1</v>
      </c>
      <c r="L11747" s="592" t="s">
        <v>8</v>
      </c>
      <c r="M11747" s="592" t="s">
        <v>40</v>
      </c>
      <c r="N11747" s="592" t="s">
        <v>2660</v>
      </c>
      <c r="O11747" s="595">
        <v>836</v>
      </c>
      <c r="P11747" s="593">
        <v>1</v>
      </c>
      <c r="Q11747" s="10">
        <f t="shared" si="744"/>
        <v>836</v>
      </c>
    </row>
    <row r="11748" spans="2:17" ht="20.25" customHeight="1">
      <c r="B11748" s="10" t="str">
        <f t="shared" si="745"/>
        <v>601</v>
      </c>
      <c r="C11748" s="10" t="str">
        <f t="shared" si="746"/>
        <v>1404/10/24601</v>
      </c>
      <c r="D11748" s="10" t="str">
        <f>IFERROR(IF(تحویلی!$E$1="","",IF(NOSA!O11748=تحویلی!$E$1,تحویلی!$E$1&amp;COUNTIF(NOSA!$O$1:O11748,تحویلی!$E$1),"")),"")</f>
        <v/>
      </c>
      <c r="E11748" s="10" t="str">
        <f t="shared" si="747"/>
        <v>13497601</v>
      </c>
      <c r="F11748" s="10" t="str">
        <f>IFERROR(VLOOKUP(I11748,DATABASE!$N:$O,2,FALSE),"")</f>
        <v/>
      </c>
      <c r="G11748" s="592" t="s">
        <v>4462</v>
      </c>
      <c r="H11748" s="593">
        <v>13497</v>
      </c>
      <c r="I11748" s="592" t="s">
        <v>3559</v>
      </c>
      <c r="J11748" s="592" t="s">
        <v>4625</v>
      </c>
      <c r="K11748" s="594">
        <v>1</v>
      </c>
      <c r="L11748" s="592" t="s">
        <v>8</v>
      </c>
      <c r="M11748" s="592" t="s">
        <v>19</v>
      </c>
      <c r="N11748" s="592" t="s">
        <v>5168</v>
      </c>
      <c r="O11748" s="595">
        <v>601</v>
      </c>
      <c r="P11748" s="593">
        <v>1</v>
      </c>
      <c r="Q11748" s="10">
        <f t="shared" ref="Q11748:Q11811" si="748">VALUE(O11748)</f>
        <v>601</v>
      </c>
    </row>
    <row r="11749" spans="2:17" ht="20.25" customHeight="1">
      <c r="B11749" s="10" t="str">
        <f t="shared" si="745"/>
        <v>849</v>
      </c>
      <c r="C11749" s="10" t="str">
        <f t="shared" si="746"/>
        <v>1404/10/24849</v>
      </c>
      <c r="D11749" s="10" t="str">
        <f>IFERROR(IF(تحویلی!$E$1="","",IF(NOSA!O11749=تحویلی!$E$1,تحویلی!$E$1&amp;COUNTIF(NOSA!$O$1:O11749,تحویلی!$E$1),"")),"")</f>
        <v/>
      </c>
      <c r="E11749" s="10" t="str">
        <f t="shared" si="747"/>
        <v>13499849</v>
      </c>
      <c r="F11749" s="10" t="str">
        <f>IFERROR(VLOOKUP(I11749,DATABASE!$N:$O,2,FALSE),"")</f>
        <v/>
      </c>
      <c r="G11749" s="592" t="s">
        <v>4462</v>
      </c>
      <c r="H11749" s="593">
        <v>13499</v>
      </c>
      <c r="I11749" s="592" t="s">
        <v>3559</v>
      </c>
      <c r="J11749" s="592" t="s">
        <v>4625</v>
      </c>
      <c r="K11749" s="594">
        <v>1</v>
      </c>
      <c r="L11749" s="592" t="s">
        <v>8</v>
      </c>
      <c r="M11749" s="592" t="s">
        <v>4608</v>
      </c>
      <c r="N11749" s="592" t="s">
        <v>5006</v>
      </c>
      <c r="O11749" s="595">
        <v>849</v>
      </c>
      <c r="P11749" s="593">
        <v>1</v>
      </c>
      <c r="Q11749" s="10">
        <f t="shared" si="748"/>
        <v>849</v>
      </c>
    </row>
    <row r="11750" spans="2:17" ht="20.25" customHeight="1">
      <c r="B11750" s="10" t="str">
        <f t="shared" si="745"/>
        <v>دستكش ساق بلند نسوز892</v>
      </c>
      <c r="C11750" s="10" t="str">
        <f t="shared" si="746"/>
        <v>دستكش ساق بلند نسوز1404/10/24892</v>
      </c>
      <c r="D11750" s="10" t="str">
        <f>IFERROR(IF(تحویلی!$E$1="","",IF(NOSA!O11750=تحویلی!$E$1,تحویلی!$E$1&amp;COUNTIF(NOSA!$O$1:O11750,تحویلی!$E$1),"")),"")</f>
        <v/>
      </c>
      <c r="E11750" s="10" t="str">
        <f t="shared" si="747"/>
        <v>13502892</v>
      </c>
      <c r="F11750" s="10" t="str">
        <f>IFERROR(VLOOKUP(I11750,DATABASE!$N:$O,2,FALSE),"")</f>
        <v>دستكش ساق بلند نسوز</v>
      </c>
      <c r="G11750" s="592" t="s">
        <v>4462</v>
      </c>
      <c r="H11750" s="593">
        <v>13502</v>
      </c>
      <c r="I11750" s="592" t="s">
        <v>1461</v>
      </c>
      <c r="J11750" s="592" t="s">
        <v>4643</v>
      </c>
      <c r="K11750" s="594">
        <v>1</v>
      </c>
      <c r="L11750" s="592" t="s">
        <v>3</v>
      </c>
      <c r="M11750" s="592" t="s">
        <v>4608</v>
      </c>
      <c r="N11750" s="592" t="s">
        <v>5021</v>
      </c>
      <c r="O11750" s="595">
        <v>892</v>
      </c>
      <c r="P11750" s="593">
        <v>1</v>
      </c>
      <c r="Q11750" s="10">
        <f t="shared" si="748"/>
        <v>892</v>
      </c>
    </row>
    <row r="11751" spans="2:17" ht="20.25" customHeight="1">
      <c r="B11751" s="10" t="str">
        <f t="shared" si="745"/>
        <v>دستكش ضد برش سبك938</v>
      </c>
      <c r="C11751" s="10" t="str">
        <f t="shared" si="746"/>
        <v>دستكش ضد برش سبك1404/10/25938</v>
      </c>
      <c r="D11751" s="10" t="str">
        <f>IFERROR(IF(تحویلی!$E$1="","",IF(NOSA!O11751=تحویلی!$E$1,تحویلی!$E$1&amp;COUNTIF(NOSA!$O$1:O11751,تحویلی!$E$1),"")),"")</f>
        <v/>
      </c>
      <c r="E11751" s="10" t="str">
        <f t="shared" si="747"/>
        <v>13514938</v>
      </c>
      <c r="F11751" s="10" t="str">
        <f>IFERROR(VLOOKUP(I11751,DATABASE!$N:$O,2,FALSE),"")</f>
        <v>دستكش ضد برش سبك</v>
      </c>
      <c r="G11751" s="3" t="s">
        <v>4463</v>
      </c>
      <c r="H11751" s="4">
        <v>13514</v>
      </c>
      <c r="I11751" s="3" t="s">
        <v>1442</v>
      </c>
      <c r="J11751" s="3" t="s">
        <v>4602</v>
      </c>
      <c r="K11751" s="5">
        <v>1</v>
      </c>
      <c r="L11751" s="3" t="s">
        <v>3</v>
      </c>
      <c r="M11751" s="3" t="s">
        <v>4603</v>
      </c>
      <c r="N11751" s="3" t="s">
        <v>3983</v>
      </c>
      <c r="O11751" s="1">
        <v>938</v>
      </c>
      <c r="P11751" s="4">
        <v>1</v>
      </c>
      <c r="Q11751" s="10">
        <f t="shared" si="748"/>
        <v>938</v>
      </c>
    </row>
    <row r="11752" spans="2:17" ht="20.25" customHeight="1">
      <c r="B11752" s="10" t="str">
        <f t="shared" si="745"/>
        <v>شيشه مات ماسك جوشكاري938</v>
      </c>
      <c r="C11752" s="10" t="str">
        <f t="shared" si="746"/>
        <v>شيشه مات ماسك جوشكاري1404/10/25938</v>
      </c>
      <c r="D11752" s="10" t="str">
        <f>IFERROR(IF(تحویلی!$E$1="","",IF(NOSA!O11752=تحویلی!$E$1,تحویلی!$E$1&amp;COUNTIF(NOSA!$O$1:O11752,تحویلی!$E$1),"")),"")</f>
        <v/>
      </c>
      <c r="E11752" s="10" t="str">
        <f t="shared" si="747"/>
        <v>13522938</v>
      </c>
      <c r="F11752" s="10" t="str">
        <f>IFERROR(VLOOKUP(I11752,DATABASE!$N:$O,2,FALSE),"")</f>
        <v>شيشه مات ماسك جوشكاري</v>
      </c>
      <c r="G11752" s="3" t="s">
        <v>4463</v>
      </c>
      <c r="H11752" s="4">
        <v>13522</v>
      </c>
      <c r="I11752" s="3" t="s">
        <v>1507</v>
      </c>
      <c r="J11752" s="3" t="s">
        <v>4641</v>
      </c>
      <c r="K11752" s="5">
        <v>3</v>
      </c>
      <c r="L11752" s="3" t="s">
        <v>8</v>
      </c>
      <c r="M11752" s="3" t="s">
        <v>189</v>
      </c>
      <c r="N11752" s="3" t="s">
        <v>3983</v>
      </c>
      <c r="O11752" s="1">
        <v>938</v>
      </c>
      <c r="P11752" s="4">
        <v>0</v>
      </c>
      <c r="Q11752" s="10">
        <f t="shared" si="748"/>
        <v>938</v>
      </c>
    </row>
    <row r="11753" spans="2:17" ht="20.25" customHeight="1">
      <c r="B11753" s="10" t="str">
        <f t="shared" ref="B11753:B11816" si="749">F11753&amp;Q11753</f>
        <v>دستكش ضد برش سبك427</v>
      </c>
      <c r="C11753" s="10" t="str">
        <f t="shared" ref="C11753:C11816" si="750">F11753&amp;G11753&amp;O11753</f>
        <v>دستكش ضد برش سبك1404/10/25427</v>
      </c>
      <c r="D11753" s="10" t="str">
        <f>IFERROR(IF(تحویلی!$E$1="","",IF(NOSA!O11753=تحویلی!$E$1,تحویلی!$E$1&amp;COUNTIF(NOSA!$O$1:O11753,تحویلی!$E$1),"")),"")</f>
        <v/>
      </c>
      <c r="E11753" s="10" t="str">
        <f t="shared" ref="E11753:E11816" si="751">H11753&amp;O11753</f>
        <v>13527427</v>
      </c>
      <c r="F11753" s="10" t="str">
        <f>IFERROR(VLOOKUP(I11753,DATABASE!$N:$O,2,FALSE),"")</f>
        <v>دستكش ضد برش سبك</v>
      </c>
      <c r="G11753" s="3" t="s">
        <v>4463</v>
      </c>
      <c r="H11753" s="4">
        <v>13527</v>
      </c>
      <c r="I11753" s="3" t="s">
        <v>1442</v>
      </c>
      <c r="J11753" s="3" t="s">
        <v>4602</v>
      </c>
      <c r="K11753" s="5">
        <v>1</v>
      </c>
      <c r="L11753" s="3" t="s">
        <v>3</v>
      </c>
      <c r="M11753" s="3" t="s">
        <v>4623</v>
      </c>
      <c r="N11753" s="3" t="s">
        <v>4813</v>
      </c>
      <c r="O11753" s="1">
        <v>427</v>
      </c>
      <c r="P11753" s="4">
        <v>1</v>
      </c>
      <c r="Q11753" s="10">
        <f t="shared" si="748"/>
        <v>427</v>
      </c>
    </row>
    <row r="11754" spans="2:17" ht="20.25" customHeight="1">
      <c r="B11754" s="10" t="str">
        <f t="shared" si="749"/>
        <v>دستكش كف مواد سبك955</v>
      </c>
      <c r="C11754" s="10" t="str">
        <f t="shared" si="750"/>
        <v>دستكش كف مواد سبك1404/10/25955</v>
      </c>
      <c r="D11754" s="10" t="str">
        <f>IFERROR(IF(تحویلی!$E$1="","",IF(NOSA!O11754=تحویلی!$E$1,تحویلی!$E$1&amp;COUNTIF(NOSA!$O$1:O11754,تحویلی!$E$1),"")),"")</f>
        <v/>
      </c>
      <c r="E11754" s="10" t="str">
        <f t="shared" si="751"/>
        <v>13531955</v>
      </c>
      <c r="F11754" s="10" t="str">
        <f>IFERROR(VLOOKUP(I11754,DATABASE!$N:$O,2,FALSE),"")</f>
        <v>دستكش كف مواد سبك</v>
      </c>
      <c r="G11754" s="3" t="s">
        <v>4463</v>
      </c>
      <c r="H11754" s="4">
        <v>13531</v>
      </c>
      <c r="I11754" s="3" t="s">
        <v>1456</v>
      </c>
      <c r="J11754" s="3" t="s">
        <v>4605</v>
      </c>
      <c r="K11754" s="5">
        <v>1</v>
      </c>
      <c r="L11754" s="3" t="s">
        <v>3</v>
      </c>
      <c r="M11754" s="3" t="s">
        <v>4603</v>
      </c>
      <c r="N11754" s="3" t="s">
        <v>4304</v>
      </c>
      <c r="O11754" s="1">
        <v>955</v>
      </c>
      <c r="P11754" s="4">
        <v>1</v>
      </c>
      <c r="Q11754" s="10">
        <f t="shared" si="748"/>
        <v>955</v>
      </c>
    </row>
    <row r="11755" spans="2:17" ht="20.25" customHeight="1">
      <c r="B11755" s="10" t="str">
        <f t="shared" si="749"/>
        <v>دستكش كف مواد سبك460</v>
      </c>
      <c r="C11755" s="10" t="str">
        <f t="shared" si="750"/>
        <v>دستكش كف مواد سبك1404/10/25460</v>
      </c>
      <c r="D11755" s="10" t="str">
        <f>IFERROR(IF(تحویلی!$E$1="","",IF(NOSA!O11755=تحویلی!$E$1,تحویلی!$E$1&amp;COUNTIF(NOSA!$O$1:O11755,تحویلی!$E$1),"")),"")</f>
        <v/>
      </c>
      <c r="E11755" s="10" t="str">
        <f t="shared" si="751"/>
        <v>13532460</v>
      </c>
      <c r="F11755" s="10" t="str">
        <f>IFERROR(VLOOKUP(I11755,DATABASE!$N:$O,2,FALSE),"")</f>
        <v>دستكش كف مواد سبك</v>
      </c>
      <c r="G11755" s="3" t="s">
        <v>4463</v>
      </c>
      <c r="H11755" s="4">
        <v>13532</v>
      </c>
      <c r="I11755" s="3" t="s">
        <v>1456</v>
      </c>
      <c r="J11755" s="3" t="s">
        <v>4605</v>
      </c>
      <c r="K11755" s="5">
        <v>1</v>
      </c>
      <c r="L11755" s="3" t="s">
        <v>3</v>
      </c>
      <c r="M11755" s="3" t="s">
        <v>4603</v>
      </c>
      <c r="N11755" s="3" t="s">
        <v>1302</v>
      </c>
      <c r="O11755" s="1">
        <v>460</v>
      </c>
      <c r="P11755" s="4">
        <v>1</v>
      </c>
      <c r="Q11755" s="10">
        <f t="shared" si="748"/>
        <v>460</v>
      </c>
    </row>
    <row r="11756" spans="2:17" ht="20.25" customHeight="1">
      <c r="B11756" s="10" t="str">
        <f t="shared" si="749"/>
        <v>دستكش كف مواد سبك862</v>
      </c>
      <c r="C11756" s="10" t="str">
        <f t="shared" si="750"/>
        <v>دستكش كف مواد سبك1404/10/25862</v>
      </c>
      <c r="D11756" s="10" t="str">
        <f>IFERROR(IF(تحویلی!$E$1="","",IF(NOSA!O11756=تحویلی!$E$1,تحویلی!$E$1&amp;COUNTIF(NOSA!$O$1:O11756,تحویلی!$E$1),"")),"")</f>
        <v/>
      </c>
      <c r="E11756" s="10" t="str">
        <f t="shared" si="751"/>
        <v>13532862</v>
      </c>
      <c r="F11756" s="10" t="str">
        <f>IFERROR(VLOOKUP(I11756,DATABASE!$N:$O,2,FALSE),"")</f>
        <v>دستكش كف مواد سبك</v>
      </c>
      <c r="G11756" s="3" t="s">
        <v>4463</v>
      </c>
      <c r="H11756" s="4">
        <v>13532</v>
      </c>
      <c r="I11756" s="3" t="s">
        <v>1456</v>
      </c>
      <c r="J11756" s="3" t="s">
        <v>4605</v>
      </c>
      <c r="K11756" s="5">
        <v>1</v>
      </c>
      <c r="L11756" s="3" t="s">
        <v>3</v>
      </c>
      <c r="M11756" s="3" t="s">
        <v>4603</v>
      </c>
      <c r="N11756" s="3" t="s">
        <v>3192</v>
      </c>
      <c r="O11756" s="1">
        <v>862</v>
      </c>
      <c r="P11756" s="4">
        <v>1</v>
      </c>
      <c r="Q11756" s="10">
        <f t="shared" si="748"/>
        <v>862</v>
      </c>
    </row>
    <row r="11757" spans="2:17" ht="20.25" customHeight="1">
      <c r="B11757" s="10" t="str">
        <f t="shared" si="749"/>
        <v>فيلتر ماسك نيم صورت (3M) مدل 2091100013</v>
      </c>
      <c r="C11757" s="10" t="str">
        <f t="shared" si="750"/>
        <v>فيلتر ماسك نيم صورت (3M) مدل 20911404/10/25100013</v>
      </c>
      <c r="D11757" s="10" t="str">
        <f>IFERROR(IF(تحویلی!$E$1="","",IF(NOSA!O11757=تحویلی!$E$1,تحویلی!$E$1&amp;COUNTIF(NOSA!$O$1:O11757,تحویلی!$E$1),"")),"")</f>
        <v/>
      </c>
      <c r="E11757" s="10" t="str">
        <f t="shared" si="751"/>
        <v>13539100013</v>
      </c>
      <c r="F11757" s="10" t="str">
        <f>IFERROR(VLOOKUP(I11757,DATABASE!$N:$O,2,FALSE),"")</f>
        <v>فيلتر ماسك نيم صورت (3M) مدل 2091</v>
      </c>
      <c r="G11757" s="3" t="s">
        <v>4463</v>
      </c>
      <c r="H11757" s="4">
        <v>13539</v>
      </c>
      <c r="I11757" s="3" t="s">
        <v>1475</v>
      </c>
      <c r="J11757" s="3" t="s">
        <v>4638</v>
      </c>
      <c r="K11757" s="5">
        <v>1</v>
      </c>
      <c r="L11757" s="3" t="s">
        <v>8</v>
      </c>
      <c r="M11757" s="3" t="s">
        <v>4623</v>
      </c>
      <c r="N11757" s="3" t="s">
        <v>5060</v>
      </c>
      <c r="O11757" s="1">
        <v>100013</v>
      </c>
      <c r="P11757" s="4">
        <v>1</v>
      </c>
      <c r="Q11757" s="10">
        <f t="shared" si="748"/>
        <v>100013</v>
      </c>
    </row>
    <row r="11758" spans="2:17" ht="20.25" customHeight="1">
      <c r="B11758" s="10" t="str">
        <f t="shared" si="749"/>
        <v>دستكش ضد برش سبك100013</v>
      </c>
      <c r="C11758" s="10" t="str">
        <f t="shared" si="750"/>
        <v>دستكش ضد برش سبك1404/10/25100013</v>
      </c>
      <c r="D11758" s="10" t="str">
        <f>IFERROR(IF(تحویلی!$E$1="","",IF(NOSA!O11758=تحویلی!$E$1,تحویلی!$E$1&amp;COUNTIF(NOSA!$O$1:O11758,تحویلی!$E$1),"")),"")</f>
        <v/>
      </c>
      <c r="E11758" s="10" t="str">
        <f t="shared" si="751"/>
        <v>13540100013</v>
      </c>
      <c r="F11758" s="10" t="str">
        <f>IFERROR(VLOOKUP(I11758,DATABASE!$N:$O,2,FALSE),"")</f>
        <v>دستكش ضد برش سبك</v>
      </c>
      <c r="G11758" s="3" t="s">
        <v>4463</v>
      </c>
      <c r="H11758" s="4">
        <v>13540</v>
      </c>
      <c r="I11758" s="3" t="s">
        <v>1442</v>
      </c>
      <c r="J11758" s="3" t="s">
        <v>4602</v>
      </c>
      <c r="K11758" s="5">
        <v>1</v>
      </c>
      <c r="L11758" s="3" t="s">
        <v>3</v>
      </c>
      <c r="M11758" s="3" t="s">
        <v>4623</v>
      </c>
      <c r="N11758" s="3" t="s">
        <v>5060</v>
      </c>
      <c r="O11758" s="1">
        <v>100013</v>
      </c>
      <c r="P11758" s="4">
        <v>1</v>
      </c>
      <c r="Q11758" s="10">
        <f t="shared" si="748"/>
        <v>100013</v>
      </c>
    </row>
    <row r="11759" spans="2:17" ht="20.25" customHeight="1">
      <c r="B11759" s="10" t="str">
        <f t="shared" si="749"/>
        <v>دستكش ضد برش سبك100012</v>
      </c>
      <c r="C11759" s="10" t="str">
        <f t="shared" si="750"/>
        <v>دستكش ضد برش سبك1404/10/25100012</v>
      </c>
      <c r="D11759" s="10" t="str">
        <f>IFERROR(IF(تحویلی!$E$1="","",IF(NOSA!O11759=تحویلی!$E$1,تحویلی!$E$1&amp;COUNTIF(NOSA!$O$1:O11759,تحویلی!$E$1),"")),"")</f>
        <v/>
      </c>
      <c r="E11759" s="10" t="str">
        <f t="shared" si="751"/>
        <v>13540100012</v>
      </c>
      <c r="F11759" s="10" t="str">
        <f>IFERROR(VLOOKUP(I11759,DATABASE!$N:$O,2,FALSE),"")</f>
        <v>دستكش ضد برش سبك</v>
      </c>
      <c r="G11759" s="3" t="s">
        <v>4463</v>
      </c>
      <c r="H11759" s="4">
        <v>13540</v>
      </c>
      <c r="I11759" s="3" t="s">
        <v>1442</v>
      </c>
      <c r="J11759" s="3" t="s">
        <v>4602</v>
      </c>
      <c r="K11759" s="5">
        <v>1</v>
      </c>
      <c r="L11759" s="3" t="s">
        <v>3</v>
      </c>
      <c r="M11759" s="3" t="s">
        <v>4623</v>
      </c>
      <c r="N11759" s="3" t="s">
        <v>2038</v>
      </c>
      <c r="O11759" s="1">
        <v>100012</v>
      </c>
      <c r="P11759" s="4">
        <v>1</v>
      </c>
      <c r="Q11759" s="10">
        <f t="shared" si="748"/>
        <v>100012</v>
      </c>
    </row>
    <row r="11760" spans="2:17" ht="20.25" customHeight="1">
      <c r="B11760" s="10" t="str">
        <f t="shared" si="749"/>
        <v>دستكش استاد كار931</v>
      </c>
      <c r="C11760" s="10" t="str">
        <f t="shared" si="750"/>
        <v>دستكش استاد كار1404/10/25931</v>
      </c>
      <c r="D11760" s="10" t="str">
        <f>IFERROR(IF(تحویلی!$E$1="","",IF(NOSA!O11760=تحویلی!$E$1,تحویلی!$E$1&amp;COUNTIF(NOSA!$O$1:O11760,تحویلی!$E$1),"")),"")</f>
        <v/>
      </c>
      <c r="E11760" s="10" t="str">
        <f t="shared" si="751"/>
        <v>13544931</v>
      </c>
      <c r="F11760" s="10" t="str">
        <f>IFERROR(VLOOKUP(I11760,DATABASE!$N:$O,2,FALSE),"")</f>
        <v>دستكش استاد كار</v>
      </c>
      <c r="G11760" s="3" t="s">
        <v>4463</v>
      </c>
      <c r="H11760" s="4">
        <v>13544</v>
      </c>
      <c r="I11760" s="3" t="s">
        <v>1543</v>
      </c>
      <c r="J11760" s="3" t="s">
        <v>4610</v>
      </c>
      <c r="K11760" s="5">
        <v>1</v>
      </c>
      <c r="L11760" s="3" t="s">
        <v>3</v>
      </c>
      <c r="M11760" s="3" t="s">
        <v>4621</v>
      </c>
      <c r="N11760" s="3" t="s">
        <v>5141</v>
      </c>
      <c r="O11760" s="1">
        <v>931</v>
      </c>
      <c r="P11760" s="4">
        <v>0</v>
      </c>
      <c r="Q11760" s="10">
        <f t="shared" si="748"/>
        <v>931</v>
      </c>
    </row>
    <row r="11761" spans="2:17" ht="20.25" customHeight="1">
      <c r="B11761" s="10" t="str">
        <f t="shared" si="749"/>
        <v>دستكش ضد برش سبك471</v>
      </c>
      <c r="C11761" s="10" t="str">
        <f t="shared" si="750"/>
        <v>دستكش ضد برش سبك1404/10/25471</v>
      </c>
      <c r="D11761" s="10" t="str">
        <f>IFERROR(IF(تحویلی!$E$1="","",IF(NOSA!O11761=تحویلی!$E$1,تحویلی!$E$1&amp;COUNTIF(NOSA!$O$1:O11761,تحویلی!$E$1),"")),"")</f>
        <v/>
      </c>
      <c r="E11761" s="10" t="str">
        <f t="shared" si="751"/>
        <v>13548471</v>
      </c>
      <c r="F11761" s="10" t="str">
        <f>IFERROR(VLOOKUP(I11761,DATABASE!$N:$O,2,FALSE),"")</f>
        <v>دستكش ضد برش سبك</v>
      </c>
      <c r="G11761" s="3" t="s">
        <v>4463</v>
      </c>
      <c r="H11761" s="4">
        <v>13548</v>
      </c>
      <c r="I11761" s="3" t="s">
        <v>1442</v>
      </c>
      <c r="J11761" s="3" t="s">
        <v>4602</v>
      </c>
      <c r="K11761" s="5">
        <v>1</v>
      </c>
      <c r="L11761" s="3" t="s">
        <v>3</v>
      </c>
      <c r="M11761" s="3" t="s">
        <v>43</v>
      </c>
      <c r="N11761" s="3" t="s">
        <v>4731</v>
      </c>
      <c r="O11761" s="1">
        <v>471</v>
      </c>
      <c r="P11761" s="4">
        <v>1</v>
      </c>
      <c r="Q11761" s="10">
        <f t="shared" si="748"/>
        <v>471</v>
      </c>
    </row>
    <row r="11762" spans="2:17" ht="20.25" customHeight="1">
      <c r="B11762" s="10" t="str">
        <f t="shared" si="749"/>
        <v>لباس كار ديرسوز(بلوز و شلوار)972</v>
      </c>
      <c r="C11762" s="10" t="str">
        <f t="shared" si="750"/>
        <v>لباس كار ديرسوز(بلوز و شلوار)1404/10/25972</v>
      </c>
      <c r="D11762" s="10" t="str">
        <f>IFERROR(IF(تحویلی!$E$1="","",IF(NOSA!O11762=تحویلی!$E$1,تحویلی!$E$1&amp;COUNTIF(NOSA!$O$1:O11762,تحویلی!$E$1),"")),"")</f>
        <v/>
      </c>
      <c r="E11762" s="10" t="str">
        <f t="shared" si="751"/>
        <v>13552972</v>
      </c>
      <c r="F11762" s="10" t="str">
        <f>IFERROR(VLOOKUP(I11762,DATABASE!$N:$O,2,FALSE),"")</f>
        <v>لباس كار ديرسوز(بلوز و شلوار)</v>
      </c>
      <c r="G11762" s="3" t="s">
        <v>4463</v>
      </c>
      <c r="H11762" s="4">
        <v>13552</v>
      </c>
      <c r="I11762" s="3" t="s">
        <v>1478</v>
      </c>
      <c r="J11762" s="3" t="s">
        <v>5153</v>
      </c>
      <c r="K11762" s="5">
        <v>1</v>
      </c>
      <c r="L11762" s="3" t="s">
        <v>28</v>
      </c>
      <c r="M11762" s="3" t="s">
        <v>4603</v>
      </c>
      <c r="N11762" s="3" t="s">
        <v>4956</v>
      </c>
      <c r="O11762" s="1">
        <v>972</v>
      </c>
      <c r="P11762" s="4">
        <v>1</v>
      </c>
      <c r="Q11762" s="10">
        <f t="shared" si="748"/>
        <v>972</v>
      </c>
    </row>
    <row r="11763" spans="2:17" ht="20.25" customHeight="1">
      <c r="B11763" s="10" t="str">
        <f t="shared" si="749"/>
        <v>لباس كار ديرسوز(بلوز و شلوار)460</v>
      </c>
      <c r="C11763" s="10" t="str">
        <f t="shared" si="750"/>
        <v>لباس كار ديرسوز(بلوز و شلوار)1404/10/25460</v>
      </c>
      <c r="D11763" s="10" t="str">
        <f>IFERROR(IF(تحویلی!$E$1="","",IF(NOSA!O11763=تحویلی!$E$1,تحویلی!$E$1&amp;COUNTIF(NOSA!$O$1:O11763,تحویلی!$E$1),"")),"")</f>
        <v/>
      </c>
      <c r="E11763" s="10" t="str">
        <f t="shared" si="751"/>
        <v>13554460</v>
      </c>
      <c r="F11763" s="10" t="str">
        <f>IFERROR(VLOOKUP(I11763,DATABASE!$N:$O,2,FALSE),"")</f>
        <v>لباس كار ديرسوز(بلوز و شلوار)</v>
      </c>
      <c r="G11763" s="3" t="s">
        <v>4463</v>
      </c>
      <c r="H11763" s="4">
        <v>13554</v>
      </c>
      <c r="I11763" s="3" t="s">
        <v>1466</v>
      </c>
      <c r="J11763" s="3" t="s">
        <v>4858</v>
      </c>
      <c r="K11763" s="5">
        <v>1</v>
      </c>
      <c r="L11763" s="3" t="s">
        <v>28</v>
      </c>
      <c r="M11763" s="3" t="s">
        <v>4603</v>
      </c>
      <c r="N11763" s="3" t="s">
        <v>1302</v>
      </c>
      <c r="O11763" s="1">
        <v>460</v>
      </c>
      <c r="P11763" s="4">
        <v>1</v>
      </c>
      <c r="Q11763" s="10">
        <f t="shared" si="748"/>
        <v>460</v>
      </c>
    </row>
    <row r="11764" spans="2:17" ht="20.25" customHeight="1">
      <c r="B11764" s="10" t="str">
        <f t="shared" si="749"/>
        <v>ماسك N95) FFP2 )873</v>
      </c>
      <c r="C11764" s="10" t="str">
        <f t="shared" si="750"/>
        <v>ماسك N95) FFP2 )1404/10/25873</v>
      </c>
      <c r="D11764" s="10" t="str">
        <f>IFERROR(IF(تحویلی!$E$1="","",IF(NOSA!O11764=تحویلی!$E$1,تحویلی!$E$1&amp;COUNTIF(NOSA!$O$1:O11764,تحویلی!$E$1),"")),"")</f>
        <v/>
      </c>
      <c r="E11764" s="10" t="str">
        <f t="shared" si="751"/>
        <v>13555873</v>
      </c>
      <c r="F11764" s="10" t="str">
        <f>IFERROR(VLOOKUP(I11764,DATABASE!$N:$O,2,FALSE),"")</f>
        <v>ماسك N95) FFP2 )</v>
      </c>
      <c r="G11764" s="3" t="s">
        <v>4463</v>
      </c>
      <c r="H11764" s="4">
        <v>13555</v>
      </c>
      <c r="I11764" s="3" t="s">
        <v>1469</v>
      </c>
      <c r="J11764" s="3" t="s">
        <v>4614</v>
      </c>
      <c r="K11764" s="5">
        <v>60</v>
      </c>
      <c r="L11764" s="3" t="s">
        <v>8</v>
      </c>
      <c r="M11764" s="3" t="s">
        <v>63</v>
      </c>
      <c r="N11764" s="3" t="s">
        <v>4705</v>
      </c>
      <c r="O11764" s="1">
        <v>873</v>
      </c>
      <c r="P11764" s="4">
        <v>0</v>
      </c>
      <c r="Q11764" s="10">
        <f t="shared" si="748"/>
        <v>873</v>
      </c>
    </row>
    <row r="11765" spans="2:17" ht="20.25" customHeight="1">
      <c r="B11765" s="10" t="str">
        <f t="shared" si="749"/>
        <v>گوشي اير پلاگ221</v>
      </c>
      <c r="C11765" s="10" t="str">
        <f t="shared" si="750"/>
        <v>گوشي اير پلاگ1404/10/25221</v>
      </c>
      <c r="D11765" s="10" t="str">
        <f>IFERROR(IF(تحویلی!$E$1="","",IF(NOSA!O11765=تحویلی!$E$1,تحویلی!$E$1&amp;COUNTIF(NOSA!$O$1:O11765,تحویلی!$E$1),"")),"")</f>
        <v/>
      </c>
      <c r="E11765" s="10" t="str">
        <f t="shared" si="751"/>
        <v>13556221</v>
      </c>
      <c r="F11765" s="10" t="str">
        <f>IFERROR(VLOOKUP(I11765,DATABASE!$N:$O,2,FALSE),"")</f>
        <v>گوشي اير پلاگ</v>
      </c>
      <c r="G11765" s="3" t="s">
        <v>4463</v>
      </c>
      <c r="H11765" s="4">
        <v>13556</v>
      </c>
      <c r="I11765" s="3" t="s">
        <v>1581</v>
      </c>
      <c r="J11765" s="3" t="s">
        <v>4655</v>
      </c>
      <c r="K11765" s="5">
        <v>1</v>
      </c>
      <c r="L11765" s="3" t="s">
        <v>8</v>
      </c>
      <c r="M11765" s="3" t="s">
        <v>4623</v>
      </c>
      <c r="N11765" s="3" t="s">
        <v>2703</v>
      </c>
      <c r="O11765" s="1">
        <v>221</v>
      </c>
      <c r="P11765" s="4">
        <v>1</v>
      </c>
      <c r="Q11765" s="10">
        <f t="shared" si="748"/>
        <v>221</v>
      </c>
    </row>
    <row r="11766" spans="2:17" ht="20.25" customHeight="1">
      <c r="B11766" s="10" t="str">
        <f t="shared" si="749"/>
        <v>گوشي اير پلاگ751</v>
      </c>
      <c r="C11766" s="10" t="str">
        <f t="shared" si="750"/>
        <v>گوشي اير پلاگ1404/10/25751</v>
      </c>
      <c r="D11766" s="10" t="str">
        <f>IFERROR(IF(تحویلی!$E$1="","",IF(NOSA!O11766=تحویلی!$E$1,تحویلی!$E$1&amp;COUNTIF(NOSA!$O$1:O11766,تحویلی!$E$1),"")),"")</f>
        <v/>
      </c>
      <c r="E11766" s="10" t="str">
        <f t="shared" si="751"/>
        <v>13556751</v>
      </c>
      <c r="F11766" s="10" t="str">
        <f>IFERROR(VLOOKUP(I11766,DATABASE!$N:$O,2,FALSE),"")</f>
        <v>گوشي اير پلاگ</v>
      </c>
      <c r="G11766" s="3" t="s">
        <v>4463</v>
      </c>
      <c r="H11766" s="4">
        <v>13556</v>
      </c>
      <c r="I11766" s="3" t="s">
        <v>1581</v>
      </c>
      <c r="J11766" s="3" t="s">
        <v>4655</v>
      </c>
      <c r="K11766" s="5">
        <v>1</v>
      </c>
      <c r="L11766" s="3" t="s">
        <v>8</v>
      </c>
      <c r="M11766" s="3" t="s">
        <v>4623</v>
      </c>
      <c r="N11766" s="3" t="s">
        <v>2034</v>
      </c>
      <c r="O11766" s="1">
        <v>751</v>
      </c>
      <c r="P11766" s="4">
        <v>1</v>
      </c>
      <c r="Q11766" s="10">
        <f t="shared" si="748"/>
        <v>751</v>
      </c>
    </row>
    <row r="11767" spans="2:17" ht="20.25" customHeight="1">
      <c r="B11767" s="10" t="str">
        <f t="shared" si="749"/>
        <v>دستكش ضد برش سبك170</v>
      </c>
      <c r="C11767" s="10" t="str">
        <f t="shared" si="750"/>
        <v>دستكش ضد برش سبك1404/10/25170</v>
      </c>
      <c r="D11767" s="10" t="str">
        <f>IFERROR(IF(تحویلی!$E$1="","",IF(NOSA!O11767=تحویلی!$E$1,تحویلی!$E$1&amp;COUNTIF(NOSA!$O$1:O11767,تحویلی!$E$1),"")),"")</f>
        <v/>
      </c>
      <c r="E11767" s="10" t="str">
        <f t="shared" si="751"/>
        <v>13563170</v>
      </c>
      <c r="F11767" s="10" t="str">
        <f>IFERROR(VLOOKUP(I11767,DATABASE!$N:$O,2,FALSE),"")</f>
        <v>دستكش ضد برش سبك</v>
      </c>
      <c r="G11767" s="3" t="s">
        <v>4463</v>
      </c>
      <c r="H11767" s="4">
        <v>13563</v>
      </c>
      <c r="I11767" s="3" t="s">
        <v>1442</v>
      </c>
      <c r="J11767" s="3" t="s">
        <v>4602</v>
      </c>
      <c r="K11767" s="5">
        <v>1</v>
      </c>
      <c r="L11767" s="3" t="s">
        <v>3</v>
      </c>
      <c r="M11767" s="3" t="s">
        <v>4623</v>
      </c>
      <c r="N11767" s="3" t="s">
        <v>4624</v>
      </c>
      <c r="O11767" s="1">
        <v>170</v>
      </c>
      <c r="P11767" s="4">
        <v>1</v>
      </c>
      <c r="Q11767" s="10">
        <f t="shared" si="748"/>
        <v>170</v>
      </c>
    </row>
    <row r="11768" spans="2:17" ht="20.25" customHeight="1">
      <c r="B11768" s="10" t="str">
        <f>F11768&amp;P11768</f>
        <v>دستكش ضد برش سبك1</v>
      </c>
      <c r="C11768" s="10" t="str">
        <f>F11768&amp;G11768&amp;N11768</f>
        <v>دستكش ضد برش سبك1404/10/26سیدمهدی دهقان</v>
      </c>
      <c r="D11768" s="10" t="str">
        <f>IFERROR(IF(تحویلی!$E$1="","",IF(NOSA!N11768=تحویلی!$E$1,تحویلی!$E$1&amp;COUNTIF(NOSA!$O$1:O11768,تحویلی!$E$1),"")),"")</f>
        <v/>
      </c>
      <c r="E11768" s="10" t="str">
        <f>H11768&amp;N11768</f>
        <v>13572سیدمهدی دهقان</v>
      </c>
      <c r="F11768" s="10" t="str">
        <f>IFERROR(VLOOKUP(I11768,DATABASE!$N:$O,2,FALSE),"")</f>
        <v>دستكش ضد برش سبك</v>
      </c>
      <c r="G11768" s="3" t="s">
        <v>4464</v>
      </c>
      <c r="H11768" s="4">
        <v>13572</v>
      </c>
      <c r="I11768" s="3" t="s">
        <v>1442</v>
      </c>
      <c r="J11768" s="3" t="s">
        <v>4602</v>
      </c>
      <c r="K11768" s="5">
        <v>1</v>
      </c>
      <c r="L11768" s="3" t="s">
        <v>3</v>
      </c>
      <c r="M11768" s="3" t="s">
        <v>43</v>
      </c>
      <c r="N11768" s="3" t="s">
        <v>4991</v>
      </c>
      <c r="O11768" s="1">
        <v>967</v>
      </c>
      <c r="P11768" s="4">
        <v>1</v>
      </c>
    </row>
    <row r="11769" spans="2:17" ht="20.25" customHeight="1">
      <c r="B11769" s="10" t="str">
        <f t="shared" si="749"/>
        <v>لباس كار كارشناسي838</v>
      </c>
      <c r="C11769" s="10" t="str">
        <f t="shared" si="750"/>
        <v>لباس كار كارشناسي1404/10/27838</v>
      </c>
      <c r="D11769" s="10" t="str">
        <f>IFERROR(IF(تحویلی!$E$1="","",IF(NOSA!O11769=تحویلی!$E$1,تحویلی!$E$1&amp;COUNTIF(NOSA!$O$1:O11769,تحویلی!$E$1),"")),"")</f>
        <v/>
      </c>
      <c r="E11769" s="10" t="str">
        <f t="shared" si="751"/>
        <v>13575838</v>
      </c>
      <c r="F11769" s="10" t="str">
        <f>IFERROR(VLOOKUP(I11769,DATABASE!$N:$O,2,FALSE),"")</f>
        <v>لباس كار كارشناسي</v>
      </c>
      <c r="G11769" s="3" t="s">
        <v>4465</v>
      </c>
      <c r="H11769" s="3">
        <v>13575</v>
      </c>
      <c r="I11769" s="3" t="s">
        <v>2346</v>
      </c>
      <c r="J11769" s="3" t="s">
        <v>4677</v>
      </c>
      <c r="K11769" s="3">
        <v>1</v>
      </c>
      <c r="L11769" s="3" t="s">
        <v>28</v>
      </c>
      <c r="M11769" s="3" t="s">
        <v>40</v>
      </c>
      <c r="N11769" s="3" t="s">
        <v>4732</v>
      </c>
      <c r="O11769" s="3" t="s">
        <v>5172</v>
      </c>
      <c r="P11769" s="3">
        <v>1</v>
      </c>
      <c r="Q11769" s="10">
        <f t="shared" si="748"/>
        <v>838</v>
      </c>
    </row>
    <row r="11770" spans="2:17" ht="20.25" customHeight="1">
      <c r="B11770" s="10" t="str">
        <f t="shared" si="749"/>
        <v>دستكش كف مواد سبك641</v>
      </c>
      <c r="C11770" s="10" t="str">
        <f t="shared" si="750"/>
        <v>دستكش كف مواد سبك1404/10/27641</v>
      </c>
      <c r="D11770" s="10" t="str">
        <f>IFERROR(IF(تحویلی!$E$1="","",IF(NOSA!O11770=تحویلی!$E$1,تحویلی!$E$1&amp;COUNTIF(NOSA!$O$1:O11770,تحویلی!$E$1),"")),"")</f>
        <v/>
      </c>
      <c r="E11770" s="10" t="str">
        <f t="shared" si="751"/>
        <v>13577641</v>
      </c>
      <c r="F11770" s="10" t="str">
        <f>IFERROR(VLOOKUP(I11770,DATABASE!$N:$O,2,FALSE),"")</f>
        <v>دستكش كف مواد سبك</v>
      </c>
      <c r="G11770" s="3" t="s">
        <v>4465</v>
      </c>
      <c r="H11770" s="3">
        <v>13577</v>
      </c>
      <c r="I11770" s="3" t="s">
        <v>1456</v>
      </c>
      <c r="J11770" s="3" t="s">
        <v>4605</v>
      </c>
      <c r="K11770" s="3">
        <v>1</v>
      </c>
      <c r="L11770" s="3" t="s">
        <v>3</v>
      </c>
      <c r="M11770" s="3" t="s">
        <v>4603</v>
      </c>
      <c r="N11770" s="3" t="s">
        <v>4776</v>
      </c>
      <c r="O11770" s="3" t="s">
        <v>5173</v>
      </c>
      <c r="P11770" s="3">
        <v>1</v>
      </c>
      <c r="Q11770" s="10">
        <f t="shared" si="748"/>
        <v>641</v>
      </c>
    </row>
    <row r="11771" spans="2:17" ht="20.25" customHeight="1">
      <c r="B11771" s="10" t="str">
        <f t="shared" si="749"/>
        <v>بند كفش690</v>
      </c>
      <c r="C11771" s="10" t="str">
        <f t="shared" si="750"/>
        <v>بند كفش1404/10/27690</v>
      </c>
      <c r="D11771" s="10" t="str">
        <f>IFERROR(IF(تحویلی!$E$1="","",IF(NOSA!O11771=تحویلی!$E$1,تحویلی!$E$1&amp;COUNTIF(NOSA!$O$1:O11771,تحویلی!$E$1),"")),"")</f>
        <v/>
      </c>
      <c r="E11771" s="10" t="str">
        <f t="shared" si="751"/>
        <v>13584690</v>
      </c>
      <c r="F11771" s="10" t="str">
        <f>IFERROR(VLOOKUP(I11771,DATABASE!$N:$O,2,FALSE),"")</f>
        <v>بند كفش</v>
      </c>
      <c r="G11771" s="3" t="s">
        <v>4465</v>
      </c>
      <c r="H11771" s="3">
        <v>13584</v>
      </c>
      <c r="I11771" s="3" t="s">
        <v>1462</v>
      </c>
      <c r="J11771" s="3" t="s">
        <v>4707</v>
      </c>
      <c r="K11771" s="3">
        <v>1</v>
      </c>
      <c r="L11771" s="3" t="s">
        <v>3</v>
      </c>
      <c r="M11771" s="3" t="s">
        <v>4608</v>
      </c>
      <c r="N11771" s="3" t="s">
        <v>4821</v>
      </c>
      <c r="O11771" s="3" t="s">
        <v>5174</v>
      </c>
      <c r="P11771" s="3">
        <v>1</v>
      </c>
      <c r="Q11771" s="10">
        <f t="shared" si="748"/>
        <v>690</v>
      </c>
    </row>
    <row r="11772" spans="2:17" ht="20.25" customHeight="1">
      <c r="B11772" s="10" t="str">
        <f t="shared" si="749"/>
        <v>دستكش ضد برش سبك690</v>
      </c>
      <c r="C11772" s="10" t="str">
        <f t="shared" si="750"/>
        <v>دستكش ضد برش سبك1404/10/27690</v>
      </c>
      <c r="D11772" s="10" t="str">
        <f>IFERROR(IF(تحویلی!$E$1="","",IF(NOSA!O11772=تحویلی!$E$1,تحویلی!$E$1&amp;COUNTIF(NOSA!$O$1:O11772,تحویلی!$E$1),"")),"")</f>
        <v/>
      </c>
      <c r="E11772" s="10" t="str">
        <f t="shared" si="751"/>
        <v>13584690</v>
      </c>
      <c r="F11772" s="10" t="str">
        <f>IFERROR(VLOOKUP(I11772,DATABASE!$N:$O,2,FALSE),"")</f>
        <v>دستكش ضد برش سبك</v>
      </c>
      <c r="G11772" s="3" t="s">
        <v>4465</v>
      </c>
      <c r="H11772" s="3">
        <v>13584</v>
      </c>
      <c r="I11772" s="3" t="s">
        <v>1442</v>
      </c>
      <c r="J11772" s="3" t="s">
        <v>4602</v>
      </c>
      <c r="K11772" s="3">
        <v>1</v>
      </c>
      <c r="L11772" s="3" t="s">
        <v>3</v>
      </c>
      <c r="M11772" s="3" t="s">
        <v>4608</v>
      </c>
      <c r="N11772" s="3" t="s">
        <v>4821</v>
      </c>
      <c r="O11772" s="3" t="s">
        <v>5174</v>
      </c>
      <c r="P11772" s="3">
        <v>1</v>
      </c>
      <c r="Q11772" s="10">
        <f t="shared" si="748"/>
        <v>690</v>
      </c>
    </row>
    <row r="11773" spans="2:17" ht="20.25" customHeight="1">
      <c r="B11773" s="10" t="str">
        <f t="shared" si="749"/>
        <v>دستكش ضد برش سبك624</v>
      </c>
      <c r="C11773" s="10" t="str">
        <f t="shared" si="750"/>
        <v>دستكش ضد برش سبك1404/10/27624</v>
      </c>
      <c r="D11773" s="10" t="str">
        <f>IFERROR(IF(تحویلی!$E$1="","",IF(NOSA!O11773=تحویلی!$E$1,تحویلی!$E$1&amp;COUNTIF(NOSA!$O$1:O11773,تحویلی!$E$1),"")),"")</f>
        <v/>
      </c>
      <c r="E11773" s="10" t="str">
        <f t="shared" si="751"/>
        <v>13592624</v>
      </c>
      <c r="F11773" s="10" t="str">
        <f>IFERROR(VLOOKUP(I11773,DATABASE!$N:$O,2,FALSE),"")</f>
        <v>دستكش ضد برش سبك</v>
      </c>
      <c r="G11773" s="3" t="s">
        <v>4465</v>
      </c>
      <c r="H11773" s="3">
        <v>13592</v>
      </c>
      <c r="I11773" s="3" t="s">
        <v>1442</v>
      </c>
      <c r="J11773" s="3" t="s">
        <v>4602</v>
      </c>
      <c r="K11773" s="3">
        <v>1</v>
      </c>
      <c r="L11773" s="3" t="s">
        <v>3</v>
      </c>
      <c r="M11773" s="3" t="s">
        <v>25</v>
      </c>
      <c r="N11773" s="3" t="s">
        <v>4917</v>
      </c>
      <c r="O11773" s="3" t="s">
        <v>5175</v>
      </c>
      <c r="P11773" s="3">
        <v>1</v>
      </c>
      <c r="Q11773" s="10">
        <f t="shared" si="748"/>
        <v>624</v>
      </c>
    </row>
    <row r="11774" spans="2:17" ht="20.25" customHeight="1">
      <c r="B11774" s="10" t="str">
        <f t="shared" si="749"/>
        <v>هدگير نقاب624</v>
      </c>
      <c r="C11774" s="10" t="str">
        <f t="shared" si="750"/>
        <v>هدگير نقاب1404/10/27624</v>
      </c>
      <c r="D11774" s="10" t="str">
        <f>IFERROR(IF(تحویلی!$E$1="","",IF(NOSA!O11774=تحویلی!$E$1,تحویلی!$E$1&amp;COUNTIF(NOSA!$O$1:O11774,تحویلی!$E$1),"")),"")</f>
        <v/>
      </c>
      <c r="E11774" s="10" t="str">
        <f t="shared" si="751"/>
        <v>13592624</v>
      </c>
      <c r="F11774" s="10" t="str">
        <f>IFERROR(VLOOKUP(I11774,DATABASE!$N:$O,2,FALSE),"")</f>
        <v>هدگير نقاب</v>
      </c>
      <c r="G11774" s="3" t="s">
        <v>4465</v>
      </c>
      <c r="H11774" s="3">
        <v>13592</v>
      </c>
      <c r="I11774" s="3" t="s">
        <v>1468</v>
      </c>
      <c r="J11774" s="3" t="s">
        <v>4728</v>
      </c>
      <c r="K11774" s="3">
        <v>1</v>
      </c>
      <c r="L11774" s="3" t="s">
        <v>8</v>
      </c>
      <c r="M11774" s="3" t="s">
        <v>25</v>
      </c>
      <c r="N11774" s="3" t="s">
        <v>4917</v>
      </c>
      <c r="O11774" s="3" t="s">
        <v>5175</v>
      </c>
      <c r="P11774" s="3">
        <v>1</v>
      </c>
      <c r="Q11774" s="10">
        <f t="shared" si="748"/>
        <v>624</v>
      </c>
    </row>
    <row r="11775" spans="2:17" ht="20.25" customHeight="1">
      <c r="B11775" s="10" t="str">
        <f t="shared" si="749"/>
        <v>دستكش ضد برش سبك651</v>
      </c>
      <c r="C11775" s="10" t="str">
        <f t="shared" si="750"/>
        <v>دستكش ضد برش سبك1404/10/27651</v>
      </c>
      <c r="D11775" s="10" t="str">
        <f>IFERROR(IF(تحویلی!$E$1="","",IF(NOSA!O11775=تحویلی!$E$1,تحویلی!$E$1&amp;COUNTIF(NOSA!$O$1:O11775,تحویلی!$E$1),"")),"")</f>
        <v/>
      </c>
      <c r="E11775" s="10" t="str">
        <f t="shared" si="751"/>
        <v>13593651</v>
      </c>
      <c r="F11775" s="10" t="str">
        <f>IFERROR(VLOOKUP(I11775,DATABASE!$N:$O,2,FALSE),"")</f>
        <v>دستكش ضد برش سبك</v>
      </c>
      <c r="G11775" s="3" t="s">
        <v>4465</v>
      </c>
      <c r="H11775" s="3">
        <v>13593</v>
      </c>
      <c r="I11775" s="3" t="s">
        <v>1442</v>
      </c>
      <c r="J11775" s="3" t="s">
        <v>4602</v>
      </c>
      <c r="K11775" s="3">
        <v>1</v>
      </c>
      <c r="L11775" s="3" t="s">
        <v>3</v>
      </c>
      <c r="M11775" s="3" t="s">
        <v>4608</v>
      </c>
      <c r="N11775" s="3" t="s">
        <v>4737</v>
      </c>
      <c r="O11775" s="3" t="s">
        <v>5176</v>
      </c>
      <c r="P11775" s="3">
        <v>1</v>
      </c>
      <c r="Q11775" s="10">
        <f t="shared" si="748"/>
        <v>651</v>
      </c>
    </row>
    <row r="11776" spans="2:17" ht="20.25" customHeight="1">
      <c r="B11776" s="10" t="str">
        <f t="shared" si="749"/>
        <v>دستكش كف مواد سبك954</v>
      </c>
      <c r="C11776" s="10" t="str">
        <f t="shared" si="750"/>
        <v>دستكش كف مواد سبك1404/10/28954</v>
      </c>
      <c r="D11776" s="10" t="str">
        <f>IFERROR(IF(تحویلی!$E$1="","",IF(NOSA!O11776=تحویلی!$E$1,تحویلی!$E$1&amp;COUNTIF(NOSA!$O$1:O11776,تحویلی!$E$1),"")),"")</f>
        <v/>
      </c>
      <c r="E11776" s="10" t="str">
        <f t="shared" si="751"/>
        <v>13602954</v>
      </c>
      <c r="F11776" s="10" t="str">
        <f>IFERROR(VLOOKUP(I11776,DATABASE!$N:$O,2,FALSE),"")</f>
        <v>دستكش كف مواد سبك</v>
      </c>
      <c r="G11776" s="596" t="s">
        <v>4466</v>
      </c>
      <c r="H11776" s="597">
        <v>13602</v>
      </c>
      <c r="I11776" s="596" t="s">
        <v>1456</v>
      </c>
      <c r="J11776" s="596" t="s">
        <v>4605</v>
      </c>
      <c r="K11776" s="598">
        <v>1</v>
      </c>
      <c r="L11776" s="596" t="s">
        <v>3</v>
      </c>
      <c r="M11776" s="596" t="s">
        <v>4603</v>
      </c>
      <c r="N11776" s="596" t="s">
        <v>4696</v>
      </c>
      <c r="O11776" s="599">
        <v>954</v>
      </c>
      <c r="P11776" s="597">
        <v>1</v>
      </c>
      <c r="Q11776" s="10">
        <f t="shared" si="748"/>
        <v>954</v>
      </c>
    </row>
    <row r="11777" spans="2:17" ht="20.25" customHeight="1">
      <c r="B11777" s="10" t="str">
        <f t="shared" si="749"/>
        <v>دستكش كف مواد سبك254</v>
      </c>
      <c r="C11777" s="10" t="str">
        <f t="shared" si="750"/>
        <v>دستكش كف مواد سبك1404/10/28254</v>
      </c>
      <c r="D11777" s="10" t="str">
        <f>IFERROR(IF(تحویلی!$E$1="","",IF(NOSA!O11777=تحویلی!$E$1,تحویلی!$E$1&amp;COUNTIF(NOSA!$O$1:O11777,تحویلی!$E$1),"")),"")</f>
        <v/>
      </c>
      <c r="E11777" s="10" t="str">
        <f t="shared" si="751"/>
        <v>13609254</v>
      </c>
      <c r="F11777" s="10" t="str">
        <f>IFERROR(VLOOKUP(I11777,DATABASE!$N:$O,2,FALSE),"")</f>
        <v>دستكش كف مواد سبك</v>
      </c>
      <c r="G11777" s="596" t="s">
        <v>4466</v>
      </c>
      <c r="H11777" s="597">
        <v>13609</v>
      </c>
      <c r="I11777" s="596" t="s">
        <v>1456</v>
      </c>
      <c r="J11777" s="596" t="s">
        <v>4605</v>
      </c>
      <c r="K11777" s="598">
        <v>1</v>
      </c>
      <c r="L11777" s="596" t="s">
        <v>3</v>
      </c>
      <c r="M11777" s="596" t="s">
        <v>4603</v>
      </c>
      <c r="N11777" s="596" t="s">
        <v>4713</v>
      </c>
      <c r="O11777" s="599">
        <v>254</v>
      </c>
      <c r="P11777" s="597">
        <v>1</v>
      </c>
      <c r="Q11777" s="10">
        <f t="shared" si="748"/>
        <v>254</v>
      </c>
    </row>
    <row r="11778" spans="2:17" ht="20.25" customHeight="1">
      <c r="B11778" s="10" t="str">
        <f t="shared" si="749"/>
        <v>لباس كار ديرسوز(بلوز و شلوار)717</v>
      </c>
      <c r="C11778" s="10" t="str">
        <f t="shared" si="750"/>
        <v>لباس كار ديرسوز(بلوز و شلوار)1404/10/28717</v>
      </c>
      <c r="D11778" s="10" t="str">
        <f>IFERROR(IF(تحویلی!$E$1="","",IF(NOSA!O11778=تحویلی!$E$1,تحویلی!$E$1&amp;COUNTIF(NOSA!$O$1:O11778,تحویلی!$E$1),"")),"")</f>
        <v/>
      </c>
      <c r="E11778" s="10" t="str">
        <f t="shared" si="751"/>
        <v>13619717</v>
      </c>
      <c r="F11778" s="10" t="str">
        <f>IFERROR(VLOOKUP(I11778,DATABASE!$N:$O,2,FALSE),"")</f>
        <v>لباس كار ديرسوز(بلوز و شلوار)</v>
      </c>
      <c r="G11778" s="596" t="s">
        <v>4466</v>
      </c>
      <c r="H11778" s="597">
        <v>13619</v>
      </c>
      <c r="I11778" s="596" t="s">
        <v>2314</v>
      </c>
      <c r="J11778" s="596" t="s">
        <v>5144</v>
      </c>
      <c r="K11778" s="598">
        <v>1</v>
      </c>
      <c r="L11778" s="596" t="s">
        <v>28</v>
      </c>
      <c r="M11778" s="596" t="s">
        <v>4603</v>
      </c>
      <c r="N11778" s="596" t="s">
        <v>4685</v>
      </c>
      <c r="O11778" s="599">
        <v>717</v>
      </c>
      <c r="P11778" s="597">
        <v>1</v>
      </c>
      <c r="Q11778" s="10">
        <f t="shared" si="748"/>
        <v>717</v>
      </c>
    </row>
    <row r="11779" spans="2:17" ht="20.25" customHeight="1">
      <c r="B11779" s="10" t="str">
        <f t="shared" si="749"/>
        <v>كفش ايمني عايق برق955</v>
      </c>
      <c r="C11779" s="10" t="str">
        <f t="shared" si="750"/>
        <v>كفش ايمني عايق برق1404/10/28955</v>
      </c>
      <c r="D11779" s="10" t="str">
        <f>IFERROR(IF(تحویلی!$E$1="","",IF(NOSA!O11779=تحویلی!$E$1,تحویلی!$E$1&amp;COUNTIF(NOSA!$O$1:O11779,تحویلی!$E$1),"")),"")</f>
        <v/>
      </c>
      <c r="E11779" s="10" t="str">
        <f t="shared" si="751"/>
        <v>13621955</v>
      </c>
      <c r="F11779" s="10" t="str">
        <f>IFERROR(VLOOKUP(I11779,DATABASE!$N:$O,2,FALSE),"")</f>
        <v>كفش ايمني عايق برق</v>
      </c>
      <c r="G11779" s="596" t="s">
        <v>4466</v>
      </c>
      <c r="H11779" s="597">
        <v>13621</v>
      </c>
      <c r="I11779" s="596" t="s">
        <v>1610</v>
      </c>
      <c r="J11779" s="596" t="s">
        <v>4653</v>
      </c>
      <c r="K11779" s="598">
        <v>1</v>
      </c>
      <c r="L11779" s="596" t="s">
        <v>3</v>
      </c>
      <c r="M11779" s="596" t="s">
        <v>4603</v>
      </c>
      <c r="N11779" s="596" t="s">
        <v>4304</v>
      </c>
      <c r="O11779" s="599">
        <v>955</v>
      </c>
      <c r="P11779" s="597">
        <v>1</v>
      </c>
      <c r="Q11779" s="10">
        <f t="shared" si="748"/>
        <v>955</v>
      </c>
    </row>
    <row r="11780" spans="2:17" ht="20.25" customHeight="1">
      <c r="B11780" s="10" t="str">
        <f t="shared" si="749"/>
        <v>دستكش كف دوبل چرمي879</v>
      </c>
      <c r="C11780" s="10" t="str">
        <f t="shared" si="750"/>
        <v>دستكش كف دوبل چرمي1404/10/28879</v>
      </c>
      <c r="D11780" s="10" t="str">
        <f>IFERROR(IF(تحویلی!$E$1="","",IF(NOSA!O11780=تحویلی!$E$1,تحویلی!$E$1&amp;COUNTIF(NOSA!$O$1:O11780,تحویلی!$E$1),"")),"")</f>
        <v/>
      </c>
      <c r="E11780" s="10" t="str">
        <f t="shared" si="751"/>
        <v>13623879</v>
      </c>
      <c r="F11780" s="10" t="str">
        <f>IFERROR(VLOOKUP(I11780,DATABASE!$N:$O,2,FALSE),"")</f>
        <v>دستكش كف دوبل چرمي</v>
      </c>
      <c r="G11780" s="596" t="s">
        <v>4466</v>
      </c>
      <c r="H11780" s="597">
        <v>13623</v>
      </c>
      <c r="I11780" s="596" t="s">
        <v>1683</v>
      </c>
      <c r="J11780" s="596" t="s">
        <v>4636</v>
      </c>
      <c r="K11780" s="598">
        <v>1</v>
      </c>
      <c r="L11780" s="596" t="s">
        <v>3</v>
      </c>
      <c r="M11780" s="596" t="s">
        <v>4603</v>
      </c>
      <c r="N11780" s="596" t="s">
        <v>4635</v>
      </c>
      <c r="O11780" s="599">
        <v>879</v>
      </c>
      <c r="P11780" s="597">
        <v>1</v>
      </c>
      <c r="Q11780" s="10">
        <f t="shared" si="748"/>
        <v>879</v>
      </c>
    </row>
    <row r="11781" spans="2:17" ht="20.25" customHeight="1">
      <c r="B11781" s="10" t="str">
        <f t="shared" si="749"/>
        <v>دستكش ضد برش سبك879</v>
      </c>
      <c r="C11781" s="10" t="str">
        <f t="shared" si="750"/>
        <v>دستكش ضد برش سبك1404/10/28879</v>
      </c>
      <c r="D11781" s="10" t="str">
        <f>IFERROR(IF(تحویلی!$E$1="","",IF(NOSA!O11781=تحویلی!$E$1,تحویلی!$E$1&amp;COUNTIF(NOSA!$O$1:O11781,تحویلی!$E$1),"")),"")</f>
        <v/>
      </c>
      <c r="E11781" s="10" t="str">
        <f t="shared" si="751"/>
        <v>13623879</v>
      </c>
      <c r="F11781" s="10" t="str">
        <f>IFERROR(VLOOKUP(I11781,DATABASE!$N:$O,2,FALSE),"")</f>
        <v>دستكش ضد برش سبك</v>
      </c>
      <c r="G11781" s="596" t="s">
        <v>4466</v>
      </c>
      <c r="H11781" s="597">
        <v>13623</v>
      </c>
      <c r="I11781" s="596" t="s">
        <v>1442</v>
      </c>
      <c r="J11781" s="596" t="s">
        <v>4602</v>
      </c>
      <c r="K11781" s="598">
        <v>1</v>
      </c>
      <c r="L11781" s="596" t="s">
        <v>3</v>
      </c>
      <c r="M11781" s="596" t="s">
        <v>4603</v>
      </c>
      <c r="N11781" s="596" t="s">
        <v>4635</v>
      </c>
      <c r="O11781" s="599">
        <v>879</v>
      </c>
      <c r="P11781" s="597">
        <v>1</v>
      </c>
      <c r="Q11781" s="10">
        <f t="shared" si="748"/>
        <v>879</v>
      </c>
    </row>
    <row r="11782" spans="2:17" ht="20.25" customHeight="1">
      <c r="B11782" s="10" t="str">
        <f t="shared" si="749"/>
        <v>دستكش ضد برش سبك933</v>
      </c>
      <c r="C11782" s="10" t="str">
        <f t="shared" si="750"/>
        <v>دستكش ضد برش سبك1404/10/28933</v>
      </c>
      <c r="D11782" s="10" t="str">
        <f>IFERROR(IF(تحویلی!$E$1="","",IF(NOSA!O11782=تحویلی!$E$1,تحویلی!$E$1&amp;COUNTIF(NOSA!$O$1:O11782,تحویلی!$E$1),"")),"")</f>
        <v/>
      </c>
      <c r="E11782" s="10" t="str">
        <f t="shared" si="751"/>
        <v>13624933</v>
      </c>
      <c r="F11782" s="10" t="str">
        <f>IFERROR(VLOOKUP(I11782,DATABASE!$N:$O,2,FALSE),"")</f>
        <v>دستكش ضد برش سبك</v>
      </c>
      <c r="G11782" s="596" t="s">
        <v>4466</v>
      </c>
      <c r="H11782" s="597">
        <v>13624</v>
      </c>
      <c r="I11782" s="596" t="s">
        <v>1442</v>
      </c>
      <c r="J11782" s="596" t="s">
        <v>4602</v>
      </c>
      <c r="K11782" s="598">
        <v>1</v>
      </c>
      <c r="L11782" s="596" t="s">
        <v>3</v>
      </c>
      <c r="M11782" s="596" t="s">
        <v>4603</v>
      </c>
      <c r="N11782" s="596" t="s">
        <v>4715</v>
      </c>
      <c r="O11782" s="599">
        <v>933</v>
      </c>
      <c r="P11782" s="597">
        <v>1</v>
      </c>
      <c r="Q11782" s="10">
        <f t="shared" si="748"/>
        <v>933</v>
      </c>
    </row>
    <row r="11783" spans="2:17" ht="20.25" customHeight="1">
      <c r="B11783" s="10" t="str">
        <f t="shared" si="749"/>
        <v>لباس كار نسوز(بلوز و شلوار)149</v>
      </c>
      <c r="C11783" s="10" t="str">
        <f t="shared" si="750"/>
        <v>لباس كار نسوز(بلوز و شلوار)1404/10/28149</v>
      </c>
      <c r="D11783" s="10" t="str">
        <f>IFERROR(IF(تحویلی!$E$1="","",IF(NOSA!O11783=تحویلی!$E$1,تحویلی!$E$1&amp;COUNTIF(NOSA!$O$1:O11783,تحویلی!$E$1),"")),"")</f>
        <v/>
      </c>
      <c r="E11783" s="10" t="str">
        <f t="shared" si="751"/>
        <v>13632149</v>
      </c>
      <c r="F11783" s="10" t="str">
        <f>IFERROR(VLOOKUP(I11783,DATABASE!$N:$O,2,FALSE),"")</f>
        <v>لباس كار نسوز(بلوز و شلوار)</v>
      </c>
      <c r="G11783" s="596" t="s">
        <v>4466</v>
      </c>
      <c r="H11783" s="597">
        <v>13632</v>
      </c>
      <c r="I11783" s="596" t="s">
        <v>1655</v>
      </c>
      <c r="J11783" s="596" t="s">
        <v>4646</v>
      </c>
      <c r="K11783" s="598">
        <v>1</v>
      </c>
      <c r="L11783" s="596" t="s">
        <v>28</v>
      </c>
      <c r="M11783" s="596" t="s">
        <v>4608</v>
      </c>
      <c r="N11783" s="596" t="s">
        <v>4825</v>
      </c>
      <c r="O11783" s="599">
        <v>149</v>
      </c>
      <c r="P11783" s="597">
        <v>1</v>
      </c>
      <c r="Q11783" s="10">
        <f t="shared" si="748"/>
        <v>149</v>
      </c>
    </row>
    <row r="11784" spans="2:17" ht="20.25" customHeight="1">
      <c r="B11784" s="10" t="str">
        <f t="shared" si="749"/>
        <v>دستكش ضد برش سبك94</v>
      </c>
      <c r="C11784" s="10" t="str">
        <f t="shared" si="750"/>
        <v>دستكش ضد برش سبك1404/10/2894</v>
      </c>
      <c r="D11784" s="10" t="str">
        <f>IFERROR(IF(تحویلی!$E$1="","",IF(NOSA!O11784=تحویلی!$E$1,تحویلی!$E$1&amp;COUNTIF(NOSA!$O$1:O11784,تحویلی!$E$1),"")),"")</f>
        <v/>
      </c>
      <c r="E11784" s="10" t="str">
        <f t="shared" si="751"/>
        <v>1363694</v>
      </c>
      <c r="F11784" s="10" t="str">
        <f>IFERROR(VLOOKUP(I11784,DATABASE!$N:$O,2,FALSE),"")</f>
        <v>دستكش ضد برش سبك</v>
      </c>
      <c r="G11784" s="596" t="s">
        <v>4466</v>
      </c>
      <c r="H11784" s="597">
        <v>13636</v>
      </c>
      <c r="I11784" s="596" t="s">
        <v>1442</v>
      </c>
      <c r="J11784" s="596" t="s">
        <v>4602</v>
      </c>
      <c r="K11784" s="598">
        <v>1</v>
      </c>
      <c r="L11784" s="596" t="s">
        <v>3</v>
      </c>
      <c r="M11784" s="596" t="s">
        <v>25</v>
      </c>
      <c r="N11784" s="596" t="s">
        <v>4836</v>
      </c>
      <c r="O11784" s="599">
        <v>94</v>
      </c>
      <c r="P11784" s="597">
        <v>1</v>
      </c>
      <c r="Q11784" s="10">
        <f t="shared" si="748"/>
        <v>94</v>
      </c>
    </row>
    <row r="11785" spans="2:17" ht="20.25" customHeight="1">
      <c r="B11785" s="10" t="str">
        <f t="shared" si="749"/>
        <v>دستكش ضد برش سبك867</v>
      </c>
      <c r="C11785" s="10" t="str">
        <f t="shared" si="750"/>
        <v>دستكش ضد برش سبك1404/10/28867</v>
      </c>
      <c r="D11785" s="10" t="str">
        <f>IFERROR(IF(تحویلی!$E$1="","",IF(NOSA!O11785=تحویلی!$E$1,تحویلی!$E$1&amp;COUNTIF(NOSA!$O$1:O11785,تحویلی!$E$1),"")),"")</f>
        <v/>
      </c>
      <c r="E11785" s="10" t="str">
        <f t="shared" si="751"/>
        <v>13636867</v>
      </c>
      <c r="F11785" s="10" t="str">
        <f>IFERROR(VLOOKUP(I11785,DATABASE!$N:$O,2,FALSE),"")</f>
        <v>دستكش ضد برش سبك</v>
      </c>
      <c r="G11785" s="596" t="s">
        <v>4466</v>
      </c>
      <c r="H11785" s="597">
        <v>13636</v>
      </c>
      <c r="I11785" s="596" t="s">
        <v>1442</v>
      </c>
      <c r="J11785" s="596" t="s">
        <v>4602</v>
      </c>
      <c r="K11785" s="598">
        <v>1</v>
      </c>
      <c r="L11785" s="596" t="s">
        <v>3</v>
      </c>
      <c r="M11785" s="596" t="s">
        <v>25</v>
      </c>
      <c r="N11785" s="596" t="s">
        <v>4935</v>
      </c>
      <c r="O11785" s="599">
        <v>867</v>
      </c>
      <c r="P11785" s="597">
        <v>1</v>
      </c>
      <c r="Q11785" s="10">
        <f t="shared" si="748"/>
        <v>867</v>
      </c>
    </row>
    <row r="11786" spans="2:17" ht="20.25" customHeight="1">
      <c r="B11786" s="10" t="str">
        <f t="shared" si="749"/>
        <v>دستكش كف دوبل چرمي867</v>
      </c>
      <c r="C11786" s="10" t="str">
        <f t="shared" si="750"/>
        <v>دستكش كف دوبل چرمي1404/10/28867</v>
      </c>
      <c r="D11786" s="10" t="str">
        <f>IFERROR(IF(تحویلی!$E$1="","",IF(NOSA!O11786=تحویلی!$E$1,تحویلی!$E$1&amp;COUNTIF(NOSA!$O$1:O11786,تحویلی!$E$1),"")),"")</f>
        <v/>
      </c>
      <c r="E11786" s="10" t="str">
        <f t="shared" si="751"/>
        <v>13636867</v>
      </c>
      <c r="F11786" s="10" t="str">
        <f>IFERROR(VLOOKUP(I11786,DATABASE!$N:$O,2,FALSE),"")</f>
        <v>دستكش كف دوبل چرمي</v>
      </c>
      <c r="G11786" s="596" t="s">
        <v>4466</v>
      </c>
      <c r="H11786" s="597">
        <v>13636</v>
      </c>
      <c r="I11786" s="596" t="s">
        <v>1683</v>
      </c>
      <c r="J11786" s="596" t="s">
        <v>4636</v>
      </c>
      <c r="K11786" s="598">
        <v>1</v>
      </c>
      <c r="L11786" s="596" t="s">
        <v>3</v>
      </c>
      <c r="M11786" s="596" t="s">
        <v>25</v>
      </c>
      <c r="N11786" s="596" t="s">
        <v>4935</v>
      </c>
      <c r="O11786" s="599">
        <v>867</v>
      </c>
      <c r="P11786" s="597">
        <v>1</v>
      </c>
      <c r="Q11786" s="10">
        <f t="shared" si="748"/>
        <v>867</v>
      </c>
    </row>
    <row r="11787" spans="2:17" ht="20.25" customHeight="1">
      <c r="B11787" s="10" t="str">
        <f t="shared" si="749"/>
        <v>دستكش ضد برش سبك974</v>
      </c>
      <c r="C11787" s="10" t="str">
        <f t="shared" si="750"/>
        <v>دستكش ضد برش سبك1404/10/29974</v>
      </c>
      <c r="D11787" s="10" t="str">
        <f>IFERROR(IF(تحویلی!$E$1="","",IF(NOSA!O11787=تحویلی!$E$1,تحویلی!$E$1&amp;COUNTIF(NOSA!$O$1:O11787,تحویلی!$E$1),"")),"")</f>
        <v/>
      </c>
      <c r="E11787" s="10" t="str">
        <f t="shared" si="751"/>
        <v>13647974</v>
      </c>
      <c r="F11787" s="10" t="str">
        <f>IFERROR(VLOOKUP(I11787,DATABASE!$N:$O,2,FALSE),"")</f>
        <v>دستكش ضد برش سبك</v>
      </c>
      <c r="G11787" s="600" t="s">
        <v>4467</v>
      </c>
      <c r="H11787" s="601">
        <v>13647</v>
      </c>
      <c r="I11787" s="600" t="s">
        <v>1442</v>
      </c>
      <c r="J11787" s="600" t="s">
        <v>4602</v>
      </c>
      <c r="K11787" s="602">
        <v>1</v>
      </c>
      <c r="L11787" s="600" t="s">
        <v>3</v>
      </c>
      <c r="M11787" s="600" t="s">
        <v>19</v>
      </c>
      <c r="N11787" s="600" t="s">
        <v>5177</v>
      </c>
      <c r="O11787" s="603">
        <v>974</v>
      </c>
      <c r="P11787" s="601">
        <v>1</v>
      </c>
      <c r="Q11787" s="10">
        <f t="shared" si="748"/>
        <v>974</v>
      </c>
    </row>
    <row r="11788" spans="2:17" ht="20.25" customHeight="1">
      <c r="B11788" s="10" t="str">
        <f t="shared" si="749"/>
        <v>دستكش ضد برش سبك851</v>
      </c>
      <c r="C11788" s="10" t="str">
        <f t="shared" si="750"/>
        <v>دستكش ضد برش سبك1404/10/29851</v>
      </c>
      <c r="D11788" s="10" t="str">
        <f>IFERROR(IF(تحویلی!$E$1="","",IF(NOSA!O11788=تحویلی!$E$1,تحویلی!$E$1&amp;COUNTIF(NOSA!$O$1:O11788,تحویلی!$E$1),"")),"")</f>
        <v/>
      </c>
      <c r="E11788" s="10" t="str">
        <f t="shared" si="751"/>
        <v>13654851</v>
      </c>
      <c r="F11788" s="10" t="str">
        <f>IFERROR(VLOOKUP(I11788,DATABASE!$N:$O,2,FALSE),"")</f>
        <v>دستكش ضد برش سبك</v>
      </c>
      <c r="G11788" s="600" t="s">
        <v>4467</v>
      </c>
      <c r="H11788" s="601">
        <v>13654</v>
      </c>
      <c r="I11788" s="600" t="s">
        <v>1442</v>
      </c>
      <c r="J11788" s="600" t="s">
        <v>4602</v>
      </c>
      <c r="K11788" s="602">
        <v>1</v>
      </c>
      <c r="L11788" s="600" t="s">
        <v>3</v>
      </c>
      <c r="M11788" s="600" t="s">
        <v>4603</v>
      </c>
      <c r="N11788" s="600" t="s">
        <v>4006</v>
      </c>
      <c r="O11788" s="603">
        <v>851</v>
      </c>
      <c r="P11788" s="601">
        <v>1</v>
      </c>
      <c r="Q11788" s="10">
        <f t="shared" si="748"/>
        <v>851</v>
      </c>
    </row>
    <row r="11789" spans="2:17" ht="20.25" customHeight="1">
      <c r="B11789" s="10" t="str">
        <f t="shared" si="749"/>
        <v>بند كفش766</v>
      </c>
      <c r="C11789" s="10" t="str">
        <f t="shared" si="750"/>
        <v>بند كفش1404/10/29766</v>
      </c>
      <c r="D11789" s="10" t="str">
        <f>IFERROR(IF(تحویلی!$E$1="","",IF(NOSA!O11789=تحویلی!$E$1,تحویلی!$E$1&amp;COUNTIF(NOSA!$O$1:O11789,تحویلی!$E$1),"")),"")</f>
        <v/>
      </c>
      <c r="E11789" s="10" t="str">
        <f t="shared" si="751"/>
        <v>13660766</v>
      </c>
      <c r="F11789" s="10" t="str">
        <f>IFERROR(VLOOKUP(I11789,DATABASE!$N:$O,2,FALSE),"")</f>
        <v>بند كفش</v>
      </c>
      <c r="G11789" s="600" t="s">
        <v>4467</v>
      </c>
      <c r="H11789" s="601">
        <v>13660</v>
      </c>
      <c r="I11789" s="600" t="s">
        <v>1462</v>
      </c>
      <c r="J11789" s="600" t="s">
        <v>4707</v>
      </c>
      <c r="K11789" s="602">
        <v>1</v>
      </c>
      <c r="L11789" s="600" t="s">
        <v>3</v>
      </c>
      <c r="M11789" s="600" t="s">
        <v>4608</v>
      </c>
      <c r="N11789" s="600" t="s">
        <v>4804</v>
      </c>
      <c r="O11789" s="603">
        <v>766</v>
      </c>
      <c r="P11789" s="601">
        <v>0</v>
      </c>
      <c r="Q11789" s="10">
        <f t="shared" si="748"/>
        <v>766</v>
      </c>
    </row>
    <row r="11790" spans="2:17" ht="20.25" customHeight="1">
      <c r="B11790" s="10" t="str">
        <f t="shared" si="749"/>
        <v>ماسك نيم صورت دو فيلتره (3M)163</v>
      </c>
      <c r="C11790" s="10" t="str">
        <f t="shared" si="750"/>
        <v>ماسك نيم صورت دو فيلتره (3M)1404/10/29163</v>
      </c>
      <c r="D11790" s="10" t="str">
        <f>IFERROR(IF(تحویلی!$E$1="","",IF(NOSA!O11790=تحویلی!$E$1,تحویلی!$E$1&amp;COUNTIF(NOSA!$O$1:O11790,تحویلی!$E$1),"")),"")</f>
        <v/>
      </c>
      <c r="E11790" s="10" t="str">
        <f t="shared" si="751"/>
        <v>13673163</v>
      </c>
      <c r="F11790" s="10" t="str">
        <f>IFERROR(VLOOKUP(I11790,DATABASE!$N:$O,2,FALSE),"")</f>
        <v>ماسك نيم صورت دو فيلتره (3M)</v>
      </c>
      <c r="G11790" s="600" t="s">
        <v>4467</v>
      </c>
      <c r="H11790" s="601">
        <v>13673</v>
      </c>
      <c r="I11790" s="600" t="s">
        <v>1503</v>
      </c>
      <c r="J11790" s="600" t="s">
        <v>4689</v>
      </c>
      <c r="K11790" s="602">
        <v>1</v>
      </c>
      <c r="L11790" s="600" t="s">
        <v>8</v>
      </c>
      <c r="M11790" s="600" t="s">
        <v>4623</v>
      </c>
      <c r="N11790" s="600" t="s">
        <v>1868</v>
      </c>
      <c r="O11790" s="603">
        <v>163</v>
      </c>
      <c r="P11790" s="601">
        <v>1</v>
      </c>
      <c r="Q11790" s="10">
        <f t="shared" si="748"/>
        <v>163</v>
      </c>
    </row>
    <row r="11791" spans="2:17" ht="20.25" customHeight="1">
      <c r="B11791" s="10" t="str">
        <f t="shared" si="749"/>
        <v>فيلتر ماسك نيم صورت (3M) مدل 2091163</v>
      </c>
      <c r="C11791" s="10" t="str">
        <f t="shared" si="750"/>
        <v>فيلتر ماسك نيم صورت (3M) مدل 20911404/10/29163</v>
      </c>
      <c r="D11791" s="10" t="str">
        <f>IFERROR(IF(تحویلی!$E$1="","",IF(NOSA!O11791=تحویلی!$E$1,تحویلی!$E$1&amp;COUNTIF(NOSA!$O$1:O11791,تحویلی!$E$1),"")),"")</f>
        <v/>
      </c>
      <c r="E11791" s="10" t="str">
        <f t="shared" si="751"/>
        <v>13673163</v>
      </c>
      <c r="F11791" s="10" t="str">
        <f>IFERROR(VLOOKUP(I11791,DATABASE!$N:$O,2,FALSE),"")</f>
        <v>فيلتر ماسك نيم صورت (3M) مدل 2091</v>
      </c>
      <c r="G11791" s="600" t="s">
        <v>4467</v>
      </c>
      <c r="H11791" s="601">
        <v>13673</v>
      </c>
      <c r="I11791" s="600" t="s">
        <v>1475</v>
      </c>
      <c r="J11791" s="600" t="s">
        <v>4638</v>
      </c>
      <c r="K11791" s="602">
        <v>1</v>
      </c>
      <c r="L11791" s="600" t="s">
        <v>8</v>
      </c>
      <c r="M11791" s="600" t="s">
        <v>4623</v>
      </c>
      <c r="N11791" s="600" t="s">
        <v>1868</v>
      </c>
      <c r="O11791" s="603">
        <v>163</v>
      </c>
      <c r="P11791" s="601">
        <v>1</v>
      </c>
      <c r="Q11791" s="10">
        <f t="shared" si="748"/>
        <v>163</v>
      </c>
    </row>
    <row r="11792" spans="2:17" ht="20.25" customHeight="1">
      <c r="B11792" s="10" t="str">
        <f t="shared" si="749"/>
        <v>لباس كار ديرسوز(بلوز و شلوار)155</v>
      </c>
      <c r="C11792" s="10" t="str">
        <f t="shared" si="750"/>
        <v>لباس كار ديرسوز(بلوز و شلوار)1404/10/29155</v>
      </c>
      <c r="D11792" s="10" t="str">
        <f>IFERROR(IF(تحویلی!$E$1="","",IF(NOSA!O11792=تحویلی!$E$1,تحویلی!$E$1&amp;COUNTIF(NOSA!$O$1:O11792,تحویلی!$E$1),"")),"")</f>
        <v/>
      </c>
      <c r="E11792" s="10" t="str">
        <f t="shared" si="751"/>
        <v>13680155</v>
      </c>
      <c r="F11792" s="10" t="str">
        <f>IFERROR(VLOOKUP(I11792,DATABASE!$N:$O,2,FALSE),"")</f>
        <v>لباس كار ديرسوز(بلوز و شلوار)</v>
      </c>
      <c r="G11792" s="600" t="s">
        <v>4467</v>
      </c>
      <c r="H11792" s="601">
        <v>13680</v>
      </c>
      <c r="I11792" s="600" t="s">
        <v>1634</v>
      </c>
      <c r="J11792" s="600" t="s">
        <v>4648</v>
      </c>
      <c r="K11792" s="602">
        <v>1</v>
      </c>
      <c r="L11792" s="600" t="s">
        <v>28</v>
      </c>
      <c r="M11792" s="600" t="s">
        <v>4608</v>
      </c>
      <c r="N11792" s="600" t="s">
        <v>4815</v>
      </c>
      <c r="O11792" s="603">
        <v>155</v>
      </c>
      <c r="P11792" s="601">
        <v>0</v>
      </c>
      <c r="Q11792" s="10">
        <f t="shared" si="748"/>
        <v>155</v>
      </c>
    </row>
    <row r="11793" spans="2:17" ht="20.25" customHeight="1">
      <c r="B11793" s="10" t="str">
        <f t="shared" si="749"/>
        <v>كلاه ايمني697</v>
      </c>
      <c r="C11793" s="10" t="str">
        <f t="shared" si="750"/>
        <v>كلاه ايمني1404/10/29697</v>
      </c>
      <c r="D11793" s="10" t="str">
        <f>IFERROR(IF(تحویلی!$E$1="","",IF(NOSA!O11793=تحویلی!$E$1,تحویلی!$E$1&amp;COUNTIF(NOSA!$O$1:O11793,تحویلی!$E$1),"")),"")</f>
        <v/>
      </c>
      <c r="E11793" s="10" t="str">
        <f t="shared" si="751"/>
        <v>13690697</v>
      </c>
      <c r="F11793" s="10" t="str">
        <f>IFERROR(VLOOKUP(I11793,DATABASE!$N:$O,2,FALSE),"")</f>
        <v>كلاه ايمني</v>
      </c>
      <c r="G11793" s="600" t="s">
        <v>4467</v>
      </c>
      <c r="H11793" s="601">
        <v>13690</v>
      </c>
      <c r="I11793" s="600" t="s">
        <v>1532</v>
      </c>
      <c r="J11793" s="600" t="s">
        <v>5121</v>
      </c>
      <c r="K11793" s="602">
        <v>1</v>
      </c>
      <c r="L11793" s="600" t="s">
        <v>8</v>
      </c>
      <c r="M11793" s="600" t="s">
        <v>25</v>
      </c>
      <c r="N11793" s="600" t="s">
        <v>4793</v>
      </c>
      <c r="O11793" s="603">
        <v>697</v>
      </c>
      <c r="P11793" s="601">
        <v>1</v>
      </c>
      <c r="Q11793" s="10">
        <f t="shared" si="748"/>
        <v>697</v>
      </c>
    </row>
    <row r="11794" spans="2:17" ht="20.25" customHeight="1">
      <c r="B11794" s="10" t="str">
        <f t="shared" si="749"/>
        <v>697</v>
      </c>
      <c r="C11794" s="10" t="str">
        <f t="shared" si="750"/>
        <v>1404/10/29697</v>
      </c>
      <c r="D11794" s="10" t="str">
        <f>IFERROR(IF(تحویلی!$E$1="","",IF(NOSA!O11794=تحویلی!$E$1,تحویلی!$E$1&amp;COUNTIF(NOSA!$O$1:O11794,تحویلی!$E$1),"")),"")</f>
        <v/>
      </c>
      <c r="E11794" s="10" t="str">
        <f t="shared" si="751"/>
        <v>13690697</v>
      </c>
      <c r="F11794" s="10" t="str">
        <f>IFERROR(VLOOKUP(I11794,DATABASE!$N:$O,2,FALSE),"")</f>
        <v/>
      </c>
      <c r="G11794" s="600" t="s">
        <v>4467</v>
      </c>
      <c r="H11794" s="601">
        <v>13690</v>
      </c>
      <c r="I11794" s="600" t="s">
        <v>3559</v>
      </c>
      <c r="J11794" s="600" t="s">
        <v>4625</v>
      </c>
      <c r="K11794" s="602">
        <v>1</v>
      </c>
      <c r="L11794" s="600" t="s">
        <v>8</v>
      </c>
      <c r="M11794" s="600" t="s">
        <v>25</v>
      </c>
      <c r="N11794" s="600" t="s">
        <v>4793</v>
      </c>
      <c r="O11794" s="603">
        <v>697</v>
      </c>
      <c r="P11794" s="601">
        <v>1</v>
      </c>
      <c r="Q11794" s="10">
        <f t="shared" si="748"/>
        <v>697</v>
      </c>
    </row>
    <row r="11795" spans="2:17" ht="20.25" customHeight="1">
      <c r="B11795" s="10" t="str">
        <f t="shared" si="749"/>
        <v>دستكش كف مواد سبك567</v>
      </c>
      <c r="C11795" s="10" t="str">
        <f t="shared" si="750"/>
        <v>دستكش كف مواد سبك1404/10/29567</v>
      </c>
      <c r="D11795" s="10" t="str">
        <f>IFERROR(IF(تحویلی!$E$1="","",IF(NOSA!O11795=تحویلی!$E$1,تحویلی!$E$1&amp;COUNTIF(NOSA!$O$1:O11795,تحویلی!$E$1),"")),"")</f>
        <v/>
      </c>
      <c r="E11795" s="10" t="str">
        <f t="shared" si="751"/>
        <v>13693567</v>
      </c>
      <c r="F11795" s="10" t="str">
        <f>IFERROR(VLOOKUP(I11795,DATABASE!$N:$O,2,FALSE),"")</f>
        <v>دستكش كف مواد سبك</v>
      </c>
      <c r="G11795" s="600" t="s">
        <v>4467</v>
      </c>
      <c r="H11795" s="601">
        <v>13693</v>
      </c>
      <c r="I11795" s="600" t="s">
        <v>1456</v>
      </c>
      <c r="J11795" s="600" t="s">
        <v>4605</v>
      </c>
      <c r="K11795" s="602">
        <v>1</v>
      </c>
      <c r="L11795" s="600" t="s">
        <v>3</v>
      </c>
      <c r="M11795" s="600" t="s">
        <v>19</v>
      </c>
      <c r="N11795" s="600" t="s">
        <v>1947</v>
      </c>
      <c r="O11795" s="603">
        <v>567</v>
      </c>
      <c r="P11795" s="601">
        <v>1</v>
      </c>
      <c r="Q11795" s="10">
        <f t="shared" si="748"/>
        <v>567</v>
      </c>
    </row>
    <row r="11796" spans="2:17" ht="20.25" customHeight="1">
      <c r="B11796" s="10" t="str">
        <f t="shared" si="749"/>
        <v>دستكش ضد برش سبك401</v>
      </c>
      <c r="C11796" s="10" t="str">
        <f t="shared" si="750"/>
        <v>دستكش ضد برش سبك1404/10/29401</v>
      </c>
      <c r="D11796" s="10" t="str">
        <f>IFERROR(IF(تحویلی!$E$1="","",IF(NOSA!O11796=تحویلی!$E$1,تحویلی!$E$1&amp;COUNTIF(NOSA!$O$1:O11796,تحویلی!$E$1),"")),"")</f>
        <v/>
      </c>
      <c r="E11796" s="10" t="str">
        <f t="shared" si="751"/>
        <v>13694401</v>
      </c>
      <c r="F11796" s="10" t="str">
        <f>IFERROR(VLOOKUP(I11796,DATABASE!$N:$O,2,FALSE),"")</f>
        <v>دستكش ضد برش سبك</v>
      </c>
      <c r="G11796" s="600" t="s">
        <v>4467</v>
      </c>
      <c r="H11796" s="601">
        <v>13694</v>
      </c>
      <c r="I11796" s="600" t="s">
        <v>1442</v>
      </c>
      <c r="J11796" s="600" t="s">
        <v>4602</v>
      </c>
      <c r="K11796" s="602">
        <v>1</v>
      </c>
      <c r="L11796" s="600" t="s">
        <v>3</v>
      </c>
      <c r="M11796" s="600" t="s">
        <v>19</v>
      </c>
      <c r="N11796" s="600" t="s">
        <v>1925</v>
      </c>
      <c r="O11796" s="603">
        <v>401</v>
      </c>
      <c r="P11796" s="601">
        <v>1</v>
      </c>
      <c r="Q11796" s="10">
        <f t="shared" si="748"/>
        <v>401</v>
      </c>
    </row>
    <row r="11797" spans="2:17" ht="20.25" customHeight="1">
      <c r="B11797" s="10" t="str">
        <f t="shared" si="749"/>
        <v>دستكش ضد برش سبك717</v>
      </c>
      <c r="C11797" s="10" t="str">
        <f t="shared" si="750"/>
        <v>دستكش ضد برش سبك1404/10/30717</v>
      </c>
      <c r="D11797" s="10" t="str">
        <f>IFERROR(IF(تحویلی!$E$1="","",IF(NOSA!O11797=تحویلی!$E$1,تحویلی!$E$1&amp;COUNTIF(NOSA!$O$1:O11797,تحویلی!$E$1),"")),"")</f>
        <v/>
      </c>
      <c r="E11797" s="10" t="str">
        <f t="shared" si="751"/>
        <v>13698717</v>
      </c>
      <c r="F11797" s="10" t="str">
        <f>IFERROR(VLOOKUP(I11797,DATABASE!$N:$O,2,FALSE),"")</f>
        <v>دستكش ضد برش سبك</v>
      </c>
      <c r="G11797" s="604" t="s">
        <v>4468</v>
      </c>
      <c r="H11797" s="605">
        <v>13698</v>
      </c>
      <c r="I11797" s="604" t="s">
        <v>1442</v>
      </c>
      <c r="J11797" s="604" t="s">
        <v>4602</v>
      </c>
      <c r="K11797" s="606">
        <v>1</v>
      </c>
      <c r="L11797" s="604" t="s">
        <v>3</v>
      </c>
      <c r="M11797" s="604" t="s">
        <v>4603</v>
      </c>
      <c r="N11797" s="604" t="s">
        <v>4685</v>
      </c>
      <c r="O11797" s="607">
        <v>717</v>
      </c>
      <c r="P11797" s="605">
        <v>1</v>
      </c>
      <c r="Q11797" s="10">
        <f t="shared" si="748"/>
        <v>717</v>
      </c>
    </row>
    <row r="11798" spans="2:17" ht="20.25" customHeight="1">
      <c r="B11798" s="10" t="str">
        <f t="shared" si="749"/>
        <v>شيشه مات ماسك جوشكاري582</v>
      </c>
      <c r="C11798" s="10" t="str">
        <f t="shared" si="750"/>
        <v>شيشه مات ماسك جوشكاري1404/10/30582</v>
      </c>
      <c r="D11798" s="10" t="str">
        <f>IFERROR(IF(تحویلی!$E$1="","",IF(NOSA!O11798=تحویلی!$E$1,تحویلی!$E$1&amp;COUNTIF(NOSA!$O$1:O11798,تحویلی!$E$1),"")),"")</f>
        <v/>
      </c>
      <c r="E11798" s="10" t="str">
        <f t="shared" si="751"/>
        <v>13703582</v>
      </c>
      <c r="F11798" s="10" t="str">
        <f>IFERROR(VLOOKUP(I11798,DATABASE!$N:$O,2,FALSE),"")</f>
        <v>شيشه مات ماسك جوشكاري</v>
      </c>
      <c r="G11798" s="604" t="s">
        <v>4468</v>
      </c>
      <c r="H11798" s="605">
        <v>13703</v>
      </c>
      <c r="I11798" s="604" t="s">
        <v>1507</v>
      </c>
      <c r="J11798" s="604" t="s">
        <v>4641</v>
      </c>
      <c r="K11798" s="606">
        <v>2</v>
      </c>
      <c r="L11798" s="604" t="s">
        <v>8</v>
      </c>
      <c r="M11798" s="604" t="s">
        <v>189</v>
      </c>
      <c r="N11798" s="604" t="s">
        <v>1951</v>
      </c>
      <c r="O11798" s="607">
        <v>582</v>
      </c>
      <c r="P11798" s="605">
        <v>2</v>
      </c>
      <c r="Q11798" s="10">
        <f t="shared" si="748"/>
        <v>582</v>
      </c>
    </row>
    <row r="11799" spans="2:17" ht="20.25" customHeight="1">
      <c r="B11799" s="10" t="str">
        <f t="shared" si="749"/>
        <v>پابند نسوز چرمي847</v>
      </c>
      <c r="C11799" s="10" t="str">
        <f t="shared" si="750"/>
        <v>پابند نسوز چرمي1404/10/30847</v>
      </c>
      <c r="D11799" s="10" t="str">
        <f>IFERROR(IF(تحویلی!$E$1="","",IF(NOSA!O11799=تحویلی!$E$1,تحویلی!$E$1&amp;COUNTIF(NOSA!$O$1:O11799,تحویلی!$E$1),"")),"")</f>
        <v/>
      </c>
      <c r="E11799" s="10" t="str">
        <f t="shared" si="751"/>
        <v>13728847</v>
      </c>
      <c r="F11799" s="10" t="str">
        <f>IFERROR(VLOOKUP(I11799,DATABASE!$N:$O,2,FALSE),"")</f>
        <v>پابند نسوز چرمي</v>
      </c>
      <c r="G11799" s="604" t="s">
        <v>4468</v>
      </c>
      <c r="H11799" s="605">
        <v>13728</v>
      </c>
      <c r="I11799" s="604" t="s">
        <v>1460</v>
      </c>
      <c r="J11799" s="604" t="s">
        <v>4633</v>
      </c>
      <c r="K11799" s="606">
        <v>1</v>
      </c>
      <c r="L11799" s="604" t="s">
        <v>3</v>
      </c>
      <c r="M11799" s="604" t="s">
        <v>4608</v>
      </c>
      <c r="N11799" s="604" t="s">
        <v>2739</v>
      </c>
      <c r="O11799" s="607">
        <v>847</v>
      </c>
      <c r="P11799" s="605">
        <v>1</v>
      </c>
      <c r="Q11799" s="10">
        <f t="shared" si="748"/>
        <v>847</v>
      </c>
    </row>
    <row r="11800" spans="2:17" ht="20.25" customHeight="1">
      <c r="B11800" s="10" t="str">
        <f t="shared" si="749"/>
        <v>847</v>
      </c>
      <c r="C11800" s="10" t="str">
        <f t="shared" si="750"/>
        <v>1404/10/30847</v>
      </c>
      <c r="D11800" s="10" t="str">
        <f>IFERROR(IF(تحویلی!$E$1="","",IF(NOSA!O11800=تحویلی!$E$1,تحویلی!$E$1&amp;COUNTIF(NOSA!$O$1:O11800,تحویلی!$E$1),"")),"")</f>
        <v/>
      </c>
      <c r="E11800" s="10" t="str">
        <f t="shared" si="751"/>
        <v>13728847</v>
      </c>
      <c r="F11800" s="10" t="str">
        <f>IFERROR(VLOOKUP(I11800,DATABASE!$N:$O,2,FALSE),"")</f>
        <v/>
      </c>
      <c r="G11800" s="604" t="s">
        <v>4468</v>
      </c>
      <c r="H11800" s="605">
        <v>13728</v>
      </c>
      <c r="I11800" s="604" t="s">
        <v>3976</v>
      </c>
      <c r="J11800" s="604" t="s">
        <v>4862</v>
      </c>
      <c r="K11800" s="606">
        <v>1</v>
      </c>
      <c r="L11800" s="604" t="s">
        <v>3</v>
      </c>
      <c r="M11800" s="604" t="s">
        <v>4608</v>
      </c>
      <c r="N11800" s="604" t="s">
        <v>2739</v>
      </c>
      <c r="O11800" s="607">
        <v>847</v>
      </c>
      <c r="P11800" s="605">
        <v>1</v>
      </c>
      <c r="Q11800" s="10">
        <f t="shared" si="748"/>
        <v>847</v>
      </c>
    </row>
    <row r="11801" spans="2:17" ht="20.25" customHeight="1">
      <c r="B11801" s="10" t="str">
        <f t="shared" si="749"/>
        <v>دستكش ضد برش سبك12</v>
      </c>
      <c r="C11801" s="10" t="str">
        <f t="shared" si="750"/>
        <v>دستكش ضد برش سبك1404/10/3012</v>
      </c>
      <c r="D11801" s="10" t="str">
        <f>IFERROR(IF(تحویلی!$E$1="","",IF(NOSA!O11801=تحویلی!$E$1,تحویلی!$E$1&amp;COUNTIF(NOSA!$O$1:O11801,تحویلی!$E$1),"")),"")</f>
        <v/>
      </c>
      <c r="E11801" s="10" t="str">
        <f t="shared" si="751"/>
        <v>1374412</v>
      </c>
      <c r="F11801" s="10" t="str">
        <f>IFERROR(VLOOKUP(I11801,DATABASE!$N:$O,2,FALSE),"")</f>
        <v>دستكش ضد برش سبك</v>
      </c>
      <c r="G11801" s="604" t="s">
        <v>4468</v>
      </c>
      <c r="H11801" s="605">
        <v>13744</v>
      </c>
      <c r="I11801" s="604" t="s">
        <v>1442</v>
      </c>
      <c r="J11801" s="604" t="s">
        <v>4602</v>
      </c>
      <c r="K11801" s="606">
        <v>1</v>
      </c>
      <c r="L11801" s="604" t="s">
        <v>3</v>
      </c>
      <c r="M11801" s="604" t="s">
        <v>4621</v>
      </c>
      <c r="N11801" s="604" t="s">
        <v>5178</v>
      </c>
      <c r="O11801" s="607">
        <v>12</v>
      </c>
      <c r="P11801" s="605">
        <v>1</v>
      </c>
      <c r="Q11801" s="10">
        <f t="shared" si="748"/>
        <v>12</v>
      </c>
    </row>
    <row r="11802" spans="2:17" ht="20.25" customHeight="1">
      <c r="B11802" s="10" t="str">
        <f t="shared" si="749"/>
        <v>لباس كار(بلوز و شلوار)867</v>
      </c>
      <c r="C11802" s="10" t="str">
        <f t="shared" si="750"/>
        <v>لباس كار(بلوز و شلوار)1404/10/30867</v>
      </c>
      <c r="D11802" s="10" t="str">
        <f>IFERROR(IF(تحویلی!$E$1="","",IF(NOSA!O11802=تحویلی!$E$1,تحویلی!$E$1&amp;COUNTIF(NOSA!$O$1:O11802,تحویلی!$E$1),"")),"")</f>
        <v/>
      </c>
      <c r="E11802" s="10" t="str">
        <f t="shared" si="751"/>
        <v>13745867</v>
      </c>
      <c r="F11802" s="10" t="str">
        <f>IFERROR(VLOOKUP(I11802,DATABASE!$N:$O,2,FALSE),"")</f>
        <v>لباس كار(بلوز و شلوار)</v>
      </c>
      <c r="G11802" s="604" t="s">
        <v>4468</v>
      </c>
      <c r="H11802" s="605">
        <v>13745</v>
      </c>
      <c r="I11802" s="604" t="s">
        <v>1644</v>
      </c>
      <c r="J11802" s="604" t="s">
        <v>4701</v>
      </c>
      <c r="K11802" s="606">
        <v>1</v>
      </c>
      <c r="L11802" s="604" t="s">
        <v>28</v>
      </c>
      <c r="M11802" s="604" t="s">
        <v>25</v>
      </c>
      <c r="N11802" s="604" t="s">
        <v>3239</v>
      </c>
      <c r="O11802" s="607">
        <v>867</v>
      </c>
      <c r="P11802" s="605">
        <v>1</v>
      </c>
      <c r="Q11802" s="10">
        <f t="shared" si="748"/>
        <v>867</v>
      </c>
    </row>
    <row r="11803" spans="2:17" ht="20.25" customHeight="1">
      <c r="B11803" s="10" t="str">
        <f t="shared" si="749"/>
        <v>لباس زير زمستاني- بلوز و شلوار582</v>
      </c>
      <c r="C11803" s="10" t="str">
        <f t="shared" si="750"/>
        <v>لباس زير زمستاني- بلوز و شلوار1404/10/30582</v>
      </c>
      <c r="D11803" s="10" t="str">
        <f>IFERROR(IF(تحویلی!$E$1="","",IF(NOSA!O11803=تحویلی!$E$1,تحویلی!$E$1&amp;COUNTIF(NOSA!$O$1:O11803,تحویلی!$E$1),"")),"")</f>
        <v/>
      </c>
      <c r="E11803" s="10" t="str">
        <f t="shared" si="751"/>
        <v>13746582</v>
      </c>
      <c r="F11803" s="10" t="str">
        <f>IFERROR(VLOOKUP(I11803,DATABASE!$N:$O,2,FALSE),"")</f>
        <v>لباس زير زمستاني- بلوز و شلوار</v>
      </c>
      <c r="G11803" s="604" t="s">
        <v>4468</v>
      </c>
      <c r="H11803" s="605">
        <v>13746</v>
      </c>
      <c r="I11803" s="604" t="s">
        <v>2361</v>
      </c>
      <c r="J11803" s="604" t="s">
        <v>5002</v>
      </c>
      <c r="K11803" s="606">
        <v>1</v>
      </c>
      <c r="L11803" s="604" t="s">
        <v>28</v>
      </c>
      <c r="M11803" s="604" t="s">
        <v>4603</v>
      </c>
      <c r="N11803" s="604" t="s">
        <v>1951</v>
      </c>
      <c r="O11803" s="607">
        <v>582</v>
      </c>
      <c r="P11803" s="605">
        <v>1</v>
      </c>
      <c r="Q11803" s="10">
        <f t="shared" si="748"/>
        <v>582</v>
      </c>
    </row>
    <row r="11804" spans="2:17" ht="20.25" customHeight="1">
      <c r="B11804" s="10" t="str">
        <f t="shared" si="749"/>
        <v>دستكش ضد برش سبك837</v>
      </c>
      <c r="C11804" s="10" t="str">
        <f t="shared" si="750"/>
        <v>دستكش ضد برش سبك1404/10/30837</v>
      </c>
      <c r="D11804" s="10" t="str">
        <f>IFERROR(IF(تحویلی!$E$1="","",IF(NOSA!O11804=تحویلی!$E$1,تحویلی!$E$1&amp;COUNTIF(NOSA!$O$1:O11804,تحویلی!$E$1),"")),"")</f>
        <v/>
      </c>
      <c r="E11804" s="10" t="str">
        <f t="shared" si="751"/>
        <v>13749837</v>
      </c>
      <c r="F11804" s="10" t="str">
        <f>IFERROR(VLOOKUP(I11804,DATABASE!$N:$O,2,FALSE),"")</f>
        <v>دستكش ضد برش سبك</v>
      </c>
      <c r="G11804" s="604" t="s">
        <v>4468</v>
      </c>
      <c r="H11804" s="605">
        <v>13749</v>
      </c>
      <c r="I11804" s="604" t="s">
        <v>1442</v>
      </c>
      <c r="J11804" s="604" t="s">
        <v>4602</v>
      </c>
      <c r="K11804" s="606">
        <v>1</v>
      </c>
      <c r="L11804" s="604" t="s">
        <v>3</v>
      </c>
      <c r="M11804" s="604" t="s">
        <v>40</v>
      </c>
      <c r="N11804" s="604" t="s">
        <v>2658</v>
      </c>
      <c r="O11804" s="607">
        <v>837</v>
      </c>
      <c r="P11804" s="605">
        <v>1</v>
      </c>
      <c r="Q11804" s="10">
        <f t="shared" si="748"/>
        <v>837</v>
      </c>
    </row>
    <row r="11805" spans="2:17" ht="20.25" customHeight="1">
      <c r="B11805" s="10" t="str">
        <f t="shared" si="749"/>
        <v>ماسك N95) FFP2 )741</v>
      </c>
      <c r="C11805" s="10" t="str">
        <f t="shared" si="750"/>
        <v>ماسك N95) FFP2 )1404/10/30741</v>
      </c>
      <c r="D11805" s="10" t="str">
        <f>IFERROR(IF(تحویلی!$E$1="","",IF(NOSA!O11805=تحویلی!$E$1,تحویلی!$E$1&amp;COUNTIF(NOSA!$O$1:O11805,تحویلی!$E$1),"")),"")</f>
        <v/>
      </c>
      <c r="E11805" s="10" t="str">
        <f t="shared" si="751"/>
        <v>13757741</v>
      </c>
      <c r="F11805" s="10" t="str">
        <f>IFERROR(VLOOKUP(I11805,DATABASE!$N:$O,2,FALSE),"")</f>
        <v>ماسك N95) FFP2 )</v>
      </c>
      <c r="G11805" s="604" t="s">
        <v>4468</v>
      </c>
      <c r="H11805" s="605">
        <v>13757</v>
      </c>
      <c r="I11805" s="604" t="s">
        <v>1469</v>
      </c>
      <c r="J11805" s="604" t="s">
        <v>4614</v>
      </c>
      <c r="K11805" s="606">
        <v>60</v>
      </c>
      <c r="L11805" s="604" t="s">
        <v>8</v>
      </c>
      <c r="M11805" s="604" t="s">
        <v>63</v>
      </c>
      <c r="N11805" s="604" t="s">
        <v>3324</v>
      </c>
      <c r="O11805" s="607">
        <v>741</v>
      </c>
      <c r="P11805" s="605">
        <v>0</v>
      </c>
      <c r="Q11805" s="10">
        <f t="shared" si="748"/>
        <v>741</v>
      </c>
    </row>
    <row r="11806" spans="2:17" ht="20.25" customHeight="1">
      <c r="B11806" s="10" t="str">
        <f t="shared" si="749"/>
        <v>دستكش ضد برش سبك894</v>
      </c>
      <c r="C11806" s="10" t="str">
        <f t="shared" si="750"/>
        <v>دستكش ضد برش سبك1404/10/30894</v>
      </c>
      <c r="D11806" s="10" t="str">
        <f>IFERROR(IF(تحویلی!$E$1="","",IF(NOSA!O11806=تحویلی!$E$1,تحویلی!$E$1&amp;COUNTIF(NOSA!$O$1:O11806,تحویلی!$E$1),"")),"")</f>
        <v/>
      </c>
      <c r="E11806" s="10" t="str">
        <f t="shared" si="751"/>
        <v>13767894</v>
      </c>
      <c r="F11806" s="10" t="str">
        <f>IFERROR(VLOOKUP(I11806,DATABASE!$N:$O,2,FALSE),"")</f>
        <v>دستكش ضد برش سبك</v>
      </c>
      <c r="G11806" s="604" t="s">
        <v>4468</v>
      </c>
      <c r="H11806" s="605">
        <v>13767</v>
      </c>
      <c r="I11806" s="604" t="s">
        <v>1442</v>
      </c>
      <c r="J11806" s="604" t="s">
        <v>4602</v>
      </c>
      <c r="K11806" s="606">
        <v>1</v>
      </c>
      <c r="L11806" s="604" t="s">
        <v>3</v>
      </c>
      <c r="M11806" s="604" t="s">
        <v>40</v>
      </c>
      <c r="N11806" s="604" t="s">
        <v>4613</v>
      </c>
      <c r="O11806" s="607">
        <v>894</v>
      </c>
      <c r="P11806" s="605">
        <v>1</v>
      </c>
      <c r="Q11806" s="10">
        <f t="shared" si="748"/>
        <v>894</v>
      </c>
    </row>
    <row r="11807" spans="2:17" ht="20.25" customHeight="1">
      <c r="B11807" s="10" t="str">
        <f t="shared" si="749"/>
        <v>دستكش ضد برش سبك725</v>
      </c>
      <c r="C11807" s="10" t="str">
        <f t="shared" si="750"/>
        <v>دستكش ضد برش سبك1404/11/01725</v>
      </c>
      <c r="D11807" s="10" t="str">
        <f>IFERROR(IF(تحویلی!$E$1="","",IF(NOSA!O11807=تحویلی!$E$1,تحویلی!$E$1&amp;COUNTIF(NOSA!$O$1:O11807,تحویلی!$E$1),"")),"")</f>
        <v/>
      </c>
      <c r="E11807" s="10" t="str">
        <f t="shared" si="751"/>
        <v>13772725</v>
      </c>
      <c r="F11807" s="10" t="str">
        <f>IFERROR(VLOOKUP(I11807,DATABASE!$N:$O,2,FALSE),"")</f>
        <v>دستكش ضد برش سبك</v>
      </c>
      <c r="G11807" s="608" t="s">
        <v>4469</v>
      </c>
      <c r="H11807" s="609">
        <v>13772</v>
      </c>
      <c r="I11807" s="608" t="s">
        <v>1442</v>
      </c>
      <c r="J11807" s="608" t="s">
        <v>4602</v>
      </c>
      <c r="K11807" s="610">
        <v>1</v>
      </c>
      <c r="L11807" s="608" t="s">
        <v>3</v>
      </c>
      <c r="M11807" s="608" t="s">
        <v>19</v>
      </c>
      <c r="N11807" s="608" t="s">
        <v>4938</v>
      </c>
      <c r="O11807" s="611">
        <v>725</v>
      </c>
      <c r="P11807" s="609">
        <v>1</v>
      </c>
      <c r="Q11807" s="10">
        <f t="shared" si="748"/>
        <v>725</v>
      </c>
    </row>
    <row r="11808" spans="2:17" ht="20.25" customHeight="1">
      <c r="B11808" s="10" t="str">
        <f t="shared" si="749"/>
        <v>لباس كار نسوز(بلوز و شلوار)947</v>
      </c>
      <c r="C11808" s="10" t="str">
        <f t="shared" si="750"/>
        <v>لباس كار نسوز(بلوز و شلوار)1404/11/01947</v>
      </c>
      <c r="D11808" s="10" t="str">
        <f>IFERROR(IF(تحویلی!$E$1="","",IF(NOSA!O11808=تحویلی!$E$1,تحویلی!$E$1&amp;COUNTIF(NOSA!$O$1:O11808,تحویلی!$E$1),"")),"")</f>
        <v/>
      </c>
      <c r="E11808" s="10" t="str">
        <f t="shared" si="751"/>
        <v>13780947</v>
      </c>
      <c r="F11808" s="10" t="str">
        <f>IFERROR(VLOOKUP(I11808,DATABASE!$N:$O,2,FALSE),"")</f>
        <v>لباس كار نسوز(بلوز و شلوار)</v>
      </c>
      <c r="G11808" s="608" t="s">
        <v>4469</v>
      </c>
      <c r="H11808" s="609">
        <v>13780</v>
      </c>
      <c r="I11808" s="608" t="s">
        <v>1751</v>
      </c>
      <c r="J11808" s="608" t="s">
        <v>4894</v>
      </c>
      <c r="K11808" s="610">
        <v>1</v>
      </c>
      <c r="L11808" s="608" t="s">
        <v>28</v>
      </c>
      <c r="M11808" s="608" t="s">
        <v>4608</v>
      </c>
      <c r="N11808" s="608" t="s">
        <v>4057</v>
      </c>
      <c r="O11808" s="611">
        <v>947</v>
      </c>
      <c r="P11808" s="609">
        <v>0</v>
      </c>
      <c r="Q11808" s="10">
        <f t="shared" si="748"/>
        <v>947</v>
      </c>
    </row>
    <row r="11809" spans="2:17" ht="20.25" customHeight="1">
      <c r="B11809" s="10" t="str">
        <f t="shared" si="749"/>
        <v>لباس كار كارشناسي977</v>
      </c>
      <c r="C11809" s="10" t="str">
        <f t="shared" si="750"/>
        <v>لباس كار كارشناسي1404/11/01977</v>
      </c>
      <c r="D11809" s="10" t="str">
        <f>IFERROR(IF(تحویلی!$E$1="","",IF(NOSA!O11809=تحویلی!$E$1,تحویلی!$E$1&amp;COUNTIF(NOSA!$O$1:O11809,تحویلی!$E$1),"")),"")</f>
        <v/>
      </c>
      <c r="E11809" s="10" t="str">
        <f t="shared" si="751"/>
        <v>13781977</v>
      </c>
      <c r="F11809" s="10" t="str">
        <f>IFERROR(VLOOKUP(I11809,DATABASE!$N:$O,2,FALSE),"")</f>
        <v>لباس كار كارشناسي</v>
      </c>
      <c r="G11809" s="608" t="s">
        <v>4469</v>
      </c>
      <c r="H11809" s="609">
        <v>13781</v>
      </c>
      <c r="I11809" s="608" t="s">
        <v>2347</v>
      </c>
      <c r="J11809" s="608" t="s">
        <v>4752</v>
      </c>
      <c r="K11809" s="610">
        <v>1</v>
      </c>
      <c r="L11809" s="608" t="s">
        <v>28</v>
      </c>
      <c r="M11809" s="608" t="s">
        <v>40</v>
      </c>
      <c r="N11809" s="608" t="s">
        <v>5179</v>
      </c>
      <c r="O11809" s="611">
        <v>977</v>
      </c>
      <c r="P11809" s="609">
        <v>0</v>
      </c>
      <c r="Q11809" s="10">
        <f t="shared" si="748"/>
        <v>977</v>
      </c>
    </row>
    <row r="11810" spans="2:17" ht="20.25" customHeight="1">
      <c r="B11810" s="10" t="str">
        <f t="shared" si="749"/>
        <v>كفش ايمني977</v>
      </c>
      <c r="C11810" s="10" t="str">
        <f t="shared" si="750"/>
        <v>كفش ايمني1404/11/01977</v>
      </c>
      <c r="D11810" s="10" t="str">
        <f>IFERROR(IF(تحویلی!$E$1="","",IF(NOSA!O11810=تحویلی!$E$1,تحویلی!$E$1&amp;COUNTIF(NOSA!$O$1:O11810,تحویلی!$E$1),"")),"")</f>
        <v/>
      </c>
      <c r="E11810" s="10" t="str">
        <f t="shared" si="751"/>
        <v>13781977</v>
      </c>
      <c r="F11810" s="10" t="str">
        <f>IFERROR(VLOOKUP(I11810,DATABASE!$N:$O,2,FALSE),"")</f>
        <v>كفش ايمني</v>
      </c>
      <c r="G11810" s="608" t="s">
        <v>4469</v>
      </c>
      <c r="H11810" s="609">
        <v>13781</v>
      </c>
      <c r="I11810" s="608" t="s">
        <v>1539</v>
      </c>
      <c r="J11810" s="608" t="s">
        <v>4785</v>
      </c>
      <c r="K11810" s="610">
        <v>1</v>
      </c>
      <c r="L11810" s="608" t="s">
        <v>3</v>
      </c>
      <c r="M11810" s="608" t="s">
        <v>40</v>
      </c>
      <c r="N11810" s="608" t="s">
        <v>5179</v>
      </c>
      <c r="O11810" s="611">
        <v>977</v>
      </c>
      <c r="P11810" s="609">
        <v>0</v>
      </c>
      <c r="Q11810" s="10">
        <f t="shared" si="748"/>
        <v>977</v>
      </c>
    </row>
    <row r="11811" spans="2:17" ht="20.25" customHeight="1">
      <c r="B11811" s="10" t="str">
        <f t="shared" si="749"/>
        <v>977</v>
      </c>
      <c r="C11811" s="10" t="str">
        <f t="shared" si="750"/>
        <v>1404/11/01977</v>
      </c>
      <c r="D11811" s="10" t="str">
        <f>IFERROR(IF(تحویلی!$E$1="","",IF(NOSA!O11811=تحویلی!$E$1,تحویلی!$E$1&amp;COUNTIF(NOSA!$O$1:O11811,تحویلی!$E$1),"")),"")</f>
        <v/>
      </c>
      <c r="E11811" s="10" t="str">
        <f t="shared" si="751"/>
        <v>13781977</v>
      </c>
      <c r="F11811" s="10" t="str">
        <f>IFERROR(VLOOKUP(I11811,DATABASE!$N:$O,2,FALSE),"")</f>
        <v/>
      </c>
      <c r="G11811" s="608" t="s">
        <v>4469</v>
      </c>
      <c r="H11811" s="609">
        <v>13781</v>
      </c>
      <c r="I11811" s="608" t="s">
        <v>3559</v>
      </c>
      <c r="J11811" s="608" t="s">
        <v>4625</v>
      </c>
      <c r="K11811" s="610">
        <v>1</v>
      </c>
      <c r="L11811" s="608" t="s">
        <v>8</v>
      </c>
      <c r="M11811" s="608" t="s">
        <v>40</v>
      </c>
      <c r="N11811" s="608" t="s">
        <v>5179</v>
      </c>
      <c r="O11811" s="611">
        <v>977</v>
      </c>
      <c r="P11811" s="609">
        <v>0</v>
      </c>
      <c r="Q11811" s="10">
        <f t="shared" si="748"/>
        <v>977</v>
      </c>
    </row>
    <row r="11812" spans="2:17" ht="20.25" customHeight="1">
      <c r="B11812" s="10" t="str">
        <f t="shared" si="749"/>
        <v>كلاه ايمني977</v>
      </c>
      <c r="C11812" s="10" t="str">
        <f t="shared" si="750"/>
        <v>كلاه ايمني1404/11/01977</v>
      </c>
      <c r="D11812" s="10" t="str">
        <f>IFERROR(IF(تحویلی!$E$1="","",IF(NOSA!O11812=تحویلی!$E$1,تحویلی!$E$1&amp;COUNTIF(NOSA!$O$1:O11812,تحویلی!$E$1),"")),"")</f>
        <v/>
      </c>
      <c r="E11812" s="10" t="str">
        <f t="shared" si="751"/>
        <v>13781977</v>
      </c>
      <c r="F11812" s="10" t="str">
        <f>IFERROR(VLOOKUP(I11812,DATABASE!$N:$O,2,FALSE),"")</f>
        <v>كلاه ايمني</v>
      </c>
      <c r="G11812" s="608" t="s">
        <v>4469</v>
      </c>
      <c r="H11812" s="609">
        <v>13781</v>
      </c>
      <c r="I11812" s="608" t="s">
        <v>1476</v>
      </c>
      <c r="J11812" s="608" t="s">
        <v>4654</v>
      </c>
      <c r="K11812" s="610">
        <v>1</v>
      </c>
      <c r="L11812" s="608" t="s">
        <v>8</v>
      </c>
      <c r="M11812" s="608" t="s">
        <v>40</v>
      </c>
      <c r="N11812" s="608" t="s">
        <v>5179</v>
      </c>
      <c r="O11812" s="611">
        <v>977</v>
      </c>
      <c r="P11812" s="609">
        <v>0</v>
      </c>
      <c r="Q11812" s="10">
        <f t="shared" ref="Q11812:Q11875" si="752">VALUE(O11812)</f>
        <v>977</v>
      </c>
    </row>
    <row r="11813" spans="2:17" ht="20.25" customHeight="1">
      <c r="B11813" s="10" t="str">
        <f t="shared" si="749"/>
        <v>دستكش لاتكس820</v>
      </c>
      <c r="C11813" s="10" t="str">
        <f t="shared" si="750"/>
        <v>دستكش لاتكس1404/11/01820</v>
      </c>
      <c r="D11813" s="10" t="str">
        <f>IFERROR(IF(تحویلی!$E$1="","",IF(NOSA!O11813=تحویلی!$E$1,تحویلی!$E$1&amp;COUNTIF(NOSA!$O$1:O11813,تحویلی!$E$1),"")),"")</f>
        <v/>
      </c>
      <c r="E11813" s="10" t="str">
        <f t="shared" si="751"/>
        <v>13796820</v>
      </c>
      <c r="F11813" s="10" t="str">
        <f>IFERROR(VLOOKUP(I11813,DATABASE!$N:$O,2,FALSE),"")</f>
        <v>دستكش لاتكس</v>
      </c>
      <c r="G11813" s="608" t="s">
        <v>4469</v>
      </c>
      <c r="H11813" s="609">
        <v>13796</v>
      </c>
      <c r="I11813" s="608" t="s">
        <v>2328</v>
      </c>
      <c r="J11813" s="608" t="s">
        <v>4775</v>
      </c>
      <c r="K11813" s="610">
        <v>50</v>
      </c>
      <c r="L11813" s="608" t="s">
        <v>3</v>
      </c>
      <c r="M11813" s="608" t="s">
        <v>40</v>
      </c>
      <c r="N11813" s="608" t="s">
        <v>1738</v>
      </c>
      <c r="O11813" s="611">
        <v>820</v>
      </c>
      <c r="P11813" s="609">
        <v>0</v>
      </c>
      <c r="Q11813" s="10">
        <f t="shared" si="752"/>
        <v>820</v>
      </c>
    </row>
    <row r="11814" spans="2:17" ht="20.25" customHeight="1">
      <c r="B11814" s="10" t="str">
        <f t="shared" si="749"/>
        <v>لباس كار(بلوز و شلوار)478</v>
      </c>
      <c r="C11814" s="10" t="str">
        <f t="shared" si="750"/>
        <v>لباس كار(بلوز و شلوار)1404/11/01478</v>
      </c>
      <c r="D11814" s="10" t="str">
        <f>IFERROR(IF(تحویلی!$E$1="","",IF(NOSA!O11814=تحویلی!$E$1,تحویلی!$E$1&amp;COUNTIF(NOSA!$O$1:O11814,تحویلی!$E$1),"")),"")</f>
        <v/>
      </c>
      <c r="E11814" s="10" t="str">
        <f t="shared" si="751"/>
        <v>13803478</v>
      </c>
      <c r="F11814" s="10" t="str">
        <f>IFERROR(VLOOKUP(I11814,DATABASE!$N:$O,2,FALSE),"")</f>
        <v>لباس كار(بلوز و شلوار)</v>
      </c>
      <c r="G11814" s="608" t="s">
        <v>4469</v>
      </c>
      <c r="H11814" s="609">
        <v>13803</v>
      </c>
      <c r="I11814" s="608" t="s">
        <v>1566</v>
      </c>
      <c r="J11814" s="608" t="s">
        <v>4620</v>
      </c>
      <c r="K11814" s="610">
        <v>1</v>
      </c>
      <c r="L11814" s="608" t="s">
        <v>28</v>
      </c>
      <c r="M11814" s="608" t="s">
        <v>25</v>
      </c>
      <c r="N11814" s="608" t="s">
        <v>1936</v>
      </c>
      <c r="O11814" s="611">
        <v>478</v>
      </c>
      <c r="P11814" s="609">
        <v>1</v>
      </c>
      <c r="Q11814" s="10">
        <f t="shared" si="752"/>
        <v>478</v>
      </c>
    </row>
    <row r="11815" spans="2:17" ht="20.25" customHeight="1">
      <c r="B11815" s="10" t="str">
        <f t="shared" si="749"/>
        <v>دستكش ضد برش سبك5</v>
      </c>
      <c r="C11815" s="10" t="str">
        <f t="shared" si="750"/>
        <v>دستكش ضد برش سبك1404/11/015</v>
      </c>
      <c r="D11815" s="10" t="str">
        <f>IFERROR(IF(تحویلی!$E$1="","",IF(NOSA!O11815=تحویلی!$E$1,تحویلی!$E$1&amp;COUNTIF(NOSA!$O$1:O11815,تحویلی!$E$1),"")),"")</f>
        <v/>
      </c>
      <c r="E11815" s="10" t="str">
        <f t="shared" si="751"/>
        <v>138055</v>
      </c>
      <c r="F11815" s="10" t="str">
        <f>IFERROR(VLOOKUP(I11815,DATABASE!$N:$O,2,FALSE),"")</f>
        <v>دستكش ضد برش سبك</v>
      </c>
      <c r="G11815" s="608" t="s">
        <v>4469</v>
      </c>
      <c r="H11815" s="609">
        <v>13805</v>
      </c>
      <c r="I11815" s="608" t="s">
        <v>1442</v>
      </c>
      <c r="J11815" s="608" t="s">
        <v>4602</v>
      </c>
      <c r="K11815" s="610">
        <v>1</v>
      </c>
      <c r="L11815" s="608" t="s">
        <v>3</v>
      </c>
      <c r="M11815" s="608" t="s">
        <v>43</v>
      </c>
      <c r="N11815" s="608" t="s">
        <v>1070</v>
      </c>
      <c r="O11815" s="611">
        <v>5</v>
      </c>
      <c r="P11815" s="609">
        <v>1</v>
      </c>
      <c r="Q11815" s="10">
        <f t="shared" si="752"/>
        <v>5</v>
      </c>
    </row>
    <row r="11816" spans="2:17" ht="20.25" customHeight="1">
      <c r="B11816" s="10" t="str">
        <f t="shared" si="749"/>
        <v>847</v>
      </c>
      <c r="C11816" s="10" t="str">
        <f t="shared" si="750"/>
        <v>1404/11/01847</v>
      </c>
      <c r="D11816" s="10" t="str">
        <f>IFERROR(IF(تحویلی!$E$1="","",IF(NOSA!O11816=تحویلی!$E$1,تحویلی!$E$1&amp;COUNTIF(NOSA!$O$1:O11816,تحویلی!$E$1),"")),"")</f>
        <v/>
      </c>
      <c r="E11816" s="10" t="str">
        <f t="shared" si="751"/>
        <v>13806847</v>
      </c>
      <c r="F11816" s="10" t="str">
        <f>IFERROR(VLOOKUP(I11816,DATABASE!$N:$O,2,FALSE),"")</f>
        <v/>
      </c>
      <c r="G11816" s="608" t="s">
        <v>4469</v>
      </c>
      <c r="H11816" s="609">
        <v>13806</v>
      </c>
      <c r="I11816" s="608" t="s">
        <v>3559</v>
      </c>
      <c r="J11816" s="608" t="s">
        <v>4625</v>
      </c>
      <c r="K11816" s="610">
        <v>1</v>
      </c>
      <c r="L11816" s="608" t="s">
        <v>8</v>
      </c>
      <c r="M11816" s="608" t="s">
        <v>4608</v>
      </c>
      <c r="N11816" s="608" t="s">
        <v>2739</v>
      </c>
      <c r="O11816" s="611">
        <v>847</v>
      </c>
      <c r="P11816" s="609">
        <v>1</v>
      </c>
      <c r="Q11816" s="10">
        <f t="shared" si="752"/>
        <v>847</v>
      </c>
    </row>
    <row r="11817" spans="2:17" ht="20.25" customHeight="1">
      <c r="B11817" s="10" t="str">
        <f t="shared" ref="B11817:B11880" si="753">F11817&amp;Q11817</f>
        <v>پوتين ايمني نسوز5</v>
      </c>
      <c r="C11817" s="10" t="str">
        <f t="shared" ref="C11817:C11880" si="754">F11817&amp;G11817&amp;O11817</f>
        <v>پوتين ايمني نسوز1404/11/015</v>
      </c>
      <c r="D11817" s="10" t="str">
        <f>IFERROR(IF(تحویلی!$E$1="","",IF(NOSA!O11817=تحویلی!$E$1,تحویلی!$E$1&amp;COUNTIF(NOSA!$O$1:O11817,تحویلی!$E$1),"")),"")</f>
        <v/>
      </c>
      <c r="E11817" s="10" t="str">
        <f t="shared" ref="E11817:E11880" si="755">H11817&amp;O11817</f>
        <v>138085</v>
      </c>
      <c r="F11817" s="10" t="str">
        <f>IFERROR(VLOOKUP(I11817,DATABASE!$N:$O,2,FALSE),"")</f>
        <v>پوتين ايمني نسوز</v>
      </c>
      <c r="G11817" s="608" t="s">
        <v>4469</v>
      </c>
      <c r="H11817" s="609">
        <v>13808</v>
      </c>
      <c r="I11817" s="608" t="s">
        <v>1631</v>
      </c>
      <c r="J11817" s="608" t="s">
        <v>4662</v>
      </c>
      <c r="K11817" s="610">
        <v>1</v>
      </c>
      <c r="L11817" s="608" t="s">
        <v>3</v>
      </c>
      <c r="M11817" s="608" t="s">
        <v>43</v>
      </c>
      <c r="N11817" s="608" t="s">
        <v>1070</v>
      </c>
      <c r="O11817" s="611">
        <v>5</v>
      </c>
      <c r="P11817" s="609">
        <v>1</v>
      </c>
      <c r="Q11817" s="10">
        <f t="shared" si="752"/>
        <v>5</v>
      </c>
    </row>
    <row r="11818" spans="2:17" ht="20.25" customHeight="1">
      <c r="B11818" s="10" t="str">
        <f t="shared" si="753"/>
        <v>لباس كار نسوز(بلوز و شلوار)773</v>
      </c>
      <c r="C11818" s="10" t="str">
        <f t="shared" si="754"/>
        <v>لباس كار نسوز(بلوز و شلوار)1404/11/02773</v>
      </c>
      <c r="D11818" s="10" t="str">
        <f>IFERROR(IF(تحویلی!$E$1="","",IF(NOSA!O11818=تحویلی!$E$1,تحویلی!$E$1&amp;COUNTIF(NOSA!$O$1:O11818,تحویلی!$E$1),"")),"")</f>
        <v/>
      </c>
      <c r="E11818" s="10" t="str">
        <f t="shared" si="755"/>
        <v>13813773</v>
      </c>
      <c r="F11818" s="10" t="str">
        <f>IFERROR(VLOOKUP(I11818,DATABASE!$N:$O,2,FALSE),"")</f>
        <v>لباس كار نسوز(بلوز و شلوار)</v>
      </c>
      <c r="G11818" s="3" t="s">
        <v>4470</v>
      </c>
      <c r="H11818" s="4">
        <v>13813</v>
      </c>
      <c r="I11818" s="3" t="s">
        <v>1701</v>
      </c>
      <c r="J11818" s="3" t="s">
        <v>4703</v>
      </c>
      <c r="K11818" s="5">
        <v>1</v>
      </c>
      <c r="L11818" s="3" t="s">
        <v>28</v>
      </c>
      <c r="M11818" s="3" t="s">
        <v>4608</v>
      </c>
      <c r="N11818" s="3" t="s">
        <v>4925</v>
      </c>
      <c r="O11818" s="1">
        <v>773</v>
      </c>
      <c r="P11818" s="4">
        <v>1</v>
      </c>
      <c r="Q11818" s="10">
        <f t="shared" si="752"/>
        <v>773</v>
      </c>
    </row>
    <row r="11819" spans="2:17" ht="20.25" customHeight="1">
      <c r="B11819" s="10" t="str">
        <f t="shared" si="753"/>
        <v>كفش ايمني31</v>
      </c>
      <c r="C11819" s="10" t="str">
        <f t="shared" si="754"/>
        <v>كفش ايمني1404/11/0231</v>
      </c>
      <c r="D11819" s="10" t="str">
        <f>IFERROR(IF(تحویلی!$E$1="","",IF(NOSA!O11819=تحویلی!$E$1,تحویلی!$E$1&amp;COUNTIF(NOSA!$O$1:O11819,تحویلی!$E$1),"")),"")</f>
        <v/>
      </c>
      <c r="E11819" s="10" t="str">
        <f t="shared" si="755"/>
        <v>1382031</v>
      </c>
      <c r="F11819" s="10" t="str">
        <f>IFERROR(VLOOKUP(I11819,DATABASE!$N:$O,2,FALSE),"")</f>
        <v>كفش ايمني</v>
      </c>
      <c r="G11819" s="3" t="s">
        <v>4470</v>
      </c>
      <c r="H11819" s="4">
        <v>13820</v>
      </c>
      <c r="I11819" s="3" t="s">
        <v>1526</v>
      </c>
      <c r="J11819" s="3" t="s">
        <v>4659</v>
      </c>
      <c r="K11819" s="5">
        <v>1</v>
      </c>
      <c r="L11819" s="3" t="s">
        <v>3</v>
      </c>
      <c r="M11819" s="3" t="s">
        <v>4623</v>
      </c>
      <c r="N11819" s="3" t="s">
        <v>1030</v>
      </c>
      <c r="O11819" s="1">
        <v>31</v>
      </c>
      <c r="P11819" s="4">
        <v>1</v>
      </c>
      <c r="Q11819" s="10">
        <f t="shared" si="752"/>
        <v>31</v>
      </c>
    </row>
    <row r="11820" spans="2:17" ht="20.25" customHeight="1">
      <c r="B11820" s="10" t="str">
        <f t="shared" si="753"/>
        <v>دستكش ضد برش سبك935</v>
      </c>
      <c r="C11820" s="10" t="str">
        <f t="shared" si="754"/>
        <v>دستكش ضد برش سبك1404/11/02935</v>
      </c>
      <c r="D11820" s="10" t="str">
        <f>IFERROR(IF(تحویلی!$E$1="","",IF(NOSA!O11820=تحویلی!$E$1,تحویلی!$E$1&amp;COUNTIF(NOSA!$O$1:O11820,تحویلی!$E$1),"")),"")</f>
        <v/>
      </c>
      <c r="E11820" s="10" t="str">
        <f t="shared" si="755"/>
        <v>13821935</v>
      </c>
      <c r="F11820" s="10" t="str">
        <f>IFERROR(VLOOKUP(I11820,DATABASE!$N:$O,2,FALSE),"")</f>
        <v>دستكش ضد برش سبك</v>
      </c>
      <c r="G11820" s="3" t="s">
        <v>4470</v>
      </c>
      <c r="H11820" s="4">
        <v>13821</v>
      </c>
      <c r="I11820" s="3" t="s">
        <v>1442</v>
      </c>
      <c r="J11820" s="3" t="s">
        <v>4602</v>
      </c>
      <c r="K11820" s="5">
        <v>1</v>
      </c>
      <c r="L11820" s="3" t="s">
        <v>3</v>
      </c>
      <c r="M11820" s="3" t="s">
        <v>4623</v>
      </c>
      <c r="N11820" s="3" t="s">
        <v>4684</v>
      </c>
      <c r="O11820" s="1">
        <v>935</v>
      </c>
      <c r="P11820" s="4">
        <v>1</v>
      </c>
      <c r="Q11820" s="10">
        <f t="shared" si="752"/>
        <v>935</v>
      </c>
    </row>
    <row r="11821" spans="2:17" ht="20.25" customHeight="1">
      <c r="B11821" s="10" t="str">
        <f t="shared" si="753"/>
        <v>دستكش ضد برش سبك892</v>
      </c>
      <c r="C11821" s="10" t="str">
        <f t="shared" si="754"/>
        <v>دستكش ضد برش سبك1404/11/02892</v>
      </c>
      <c r="D11821" s="10" t="str">
        <f>IFERROR(IF(تحویلی!$E$1="","",IF(NOSA!O11821=تحویلی!$E$1,تحویلی!$E$1&amp;COUNTIF(NOSA!$O$1:O11821,تحویلی!$E$1),"")),"")</f>
        <v/>
      </c>
      <c r="E11821" s="10" t="str">
        <f t="shared" si="755"/>
        <v>13824892</v>
      </c>
      <c r="F11821" s="10" t="str">
        <f>IFERROR(VLOOKUP(I11821,DATABASE!$N:$O,2,FALSE),"")</f>
        <v>دستكش ضد برش سبك</v>
      </c>
      <c r="G11821" s="3" t="s">
        <v>4470</v>
      </c>
      <c r="H11821" s="4">
        <v>13824</v>
      </c>
      <c r="I11821" s="3" t="s">
        <v>1442</v>
      </c>
      <c r="J11821" s="3" t="s">
        <v>4602</v>
      </c>
      <c r="K11821" s="5">
        <v>1</v>
      </c>
      <c r="L11821" s="3" t="s">
        <v>3</v>
      </c>
      <c r="M11821" s="3" t="s">
        <v>4608</v>
      </c>
      <c r="N11821" s="3" t="s">
        <v>2616</v>
      </c>
      <c r="O11821" s="1">
        <v>892</v>
      </c>
      <c r="P11821" s="4">
        <v>1</v>
      </c>
      <c r="Q11821" s="10">
        <f t="shared" si="752"/>
        <v>892</v>
      </c>
    </row>
    <row r="11822" spans="2:17" ht="20.25" customHeight="1">
      <c r="B11822" s="10" t="str">
        <f t="shared" si="753"/>
        <v>دستكش ضد برش سبك582</v>
      </c>
      <c r="C11822" s="10" t="str">
        <f t="shared" si="754"/>
        <v>دستكش ضد برش سبك1404/11/02582</v>
      </c>
      <c r="D11822" s="10" t="str">
        <f>IFERROR(IF(تحویلی!$E$1="","",IF(NOSA!O11822=تحویلی!$E$1,تحویلی!$E$1&amp;COUNTIF(NOSA!$O$1:O11822,تحویلی!$E$1),"")),"")</f>
        <v/>
      </c>
      <c r="E11822" s="10" t="str">
        <f t="shared" si="755"/>
        <v>13829582</v>
      </c>
      <c r="F11822" s="10" t="str">
        <f>IFERROR(VLOOKUP(I11822,DATABASE!$N:$O,2,FALSE),"")</f>
        <v>دستكش ضد برش سبك</v>
      </c>
      <c r="G11822" s="3" t="s">
        <v>4470</v>
      </c>
      <c r="H11822" s="4">
        <v>13829</v>
      </c>
      <c r="I11822" s="3" t="s">
        <v>1442</v>
      </c>
      <c r="J11822" s="3" t="s">
        <v>4602</v>
      </c>
      <c r="K11822" s="5">
        <v>1</v>
      </c>
      <c r="L11822" s="3" t="s">
        <v>3</v>
      </c>
      <c r="M11822" s="3" t="s">
        <v>4603</v>
      </c>
      <c r="N11822" s="3" t="s">
        <v>5180</v>
      </c>
      <c r="O11822" s="1">
        <v>582</v>
      </c>
      <c r="P11822" s="4">
        <v>1</v>
      </c>
      <c r="Q11822" s="10">
        <f t="shared" si="752"/>
        <v>582</v>
      </c>
    </row>
    <row r="11823" spans="2:17" ht="20.25" customHeight="1">
      <c r="B11823" s="10" t="str">
        <f t="shared" si="753"/>
        <v>دستكش ساق بلند نسوز773</v>
      </c>
      <c r="C11823" s="10" t="str">
        <f t="shared" si="754"/>
        <v>دستكش ساق بلند نسوز1404/11/02773</v>
      </c>
      <c r="D11823" s="10" t="str">
        <f>IFERROR(IF(تحویلی!$E$1="","",IF(NOSA!O11823=تحویلی!$E$1,تحویلی!$E$1&amp;COUNTIF(NOSA!$O$1:O11823,تحویلی!$E$1),"")),"")</f>
        <v/>
      </c>
      <c r="E11823" s="10" t="str">
        <f t="shared" si="755"/>
        <v>13842773</v>
      </c>
      <c r="F11823" s="10" t="str">
        <f>IFERROR(VLOOKUP(I11823,DATABASE!$N:$O,2,FALSE),"")</f>
        <v>دستكش ساق بلند نسوز</v>
      </c>
      <c r="G11823" s="3" t="s">
        <v>4470</v>
      </c>
      <c r="H11823" s="4">
        <v>13842</v>
      </c>
      <c r="I11823" s="3" t="s">
        <v>1461</v>
      </c>
      <c r="J11823" s="3" t="s">
        <v>4643</v>
      </c>
      <c r="K11823" s="5">
        <v>1</v>
      </c>
      <c r="L11823" s="3" t="s">
        <v>3</v>
      </c>
      <c r="M11823" s="3" t="s">
        <v>4608</v>
      </c>
      <c r="N11823" s="3" t="s">
        <v>4925</v>
      </c>
      <c r="O11823" s="1">
        <v>773</v>
      </c>
      <c r="P11823" s="4">
        <v>1</v>
      </c>
      <c r="Q11823" s="10">
        <f t="shared" si="752"/>
        <v>773</v>
      </c>
    </row>
    <row r="11824" spans="2:17" ht="20.25" customHeight="1">
      <c r="B11824" s="10" t="str">
        <f t="shared" si="753"/>
        <v>دستكش ضد برش سبك773</v>
      </c>
      <c r="C11824" s="10" t="str">
        <f t="shared" si="754"/>
        <v>دستكش ضد برش سبك1404/11/02773</v>
      </c>
      <c r="D11824" s="10" t="str">
        <f>IFERROR(IF(تحویلی!$E$1="","",IF(NOSA!O11824=تحویلی!$E$1,تحویلی!$E$1&amp;COUNTIF(NOSA!$O$1:O11824,تحویلی!$E$1),"")),"")</f>
        <v/>
      </c>
      <c r="E11824" s="10" t="str">
        <f t="shared" si="755"/>
        <v>13842773</v>
      </c>
      <c r="F11824" s="10" t="str">
        <f>IFERROR(VLOOKUP(I11824,DATABASE!$N:$O,2,FALSE),"")</f>
        <v>دستكش ضد برش سبك</v>
      </c>
      <c r="G11824" s="3" t="s">
        <v>4470</v>
      </c>
      <c r="H11824" s="4">
        <v>13842</v>
      </c>
      <c r="I11824" s="3" t="s">
        <v>1442</v>
      </c>
      <c r="J11824" s="3" t="s">
        <v>4602</v>
      </c>
      <c r="K11824" s="5">
        <v>1</v>
      </c>
      <c r="L11824" s="3" t="s">
        <v>3</v>
      </c>
      <c r="M11824" s="3" t="s">
        <v>4608</v>
      </c>
      <c r="N11824" s="3" t="s">
        <v>4925</v>
      </c>
      <c r="O11824" s="1">
        <v>773</v>
      </c>
      <c r="P11824" s="4">
        <v>1</v>
      </c>
      <c r="Q11824" s="10">
        <f t="shared" si="752"/>
        <v>773</v>
      </c>
    </row>
    <row r="11825" spans="2:17" ht="20.25" customHeight="1">
      <c r="B11825" s="10" t="str">
        <f t="shared" si="753"/>
        <v>دستكش ساق بلند نسوز718</v>
      </c>
      <c r="C11825" s="10" t="str">
        <f t="shared" si="754"/>
        <v>دستكش ساق بلند نسوز1404/11/02718</v>
      </c>
      <c r="D11825" s="10" t="str">
        <f>IFERROR(IF(تحویلی!$E$1="","",IF(NOSA!O11825=تحویلی!$E$1,تحویلی!$E$1&amp;COUNTIF(NOSA!$O$1:O11825,تحویلی!$E$1),"")),"")</f>
        <v/>
      </c>
      <c r="E11825" s="10" t="str">
        <f t="shared" si="755"/>
        <v>13847718</v>
      </c>
      <c r="F11825" s="10" t="str">
        <f>IFERROR(VLOOKUP(I11825,DATABASE!$N:$O,2,FALSE),"")</f>
        <v>دستكش ساق بلند نسوز</v>
      </c>
      <c r="G11825" s="3" t="s">
        <v>4470</v>
      </c>
      <c r="H11825" s="4">
        <v>13847</v>
      </c>
      <c r="I11825" s="3" t="s">
        <v>1461</v>
      </c>
      <c r="J11825" s="3" t="s">
        <v>4643</v>
      </c>
      <c r="K11825" s="5">
        <v>1</v>
      </c>
      <c r="L11825" s="3" t="s">
        <v>3</v>
      </c>
      <c r="M11825" s="3" t="s">
        <v>19</v>
      </c>
      <c r="N11825" s="3" t="s">
        <v>4695</v>
      </c>
      <c r="O11825" s="1">
        <v>718</v>
      </c>
      <c r="P11825" s="4">
        <v>1</v>
      </c>
      <c r="Q11825" s="10">
        <f t="shared" si="752"/>
        <v>718</v>
      </c>
    </row>
    <row r="11826" spans="2:17" ht="20.25" customHeight="1">
      <c r="B11826" s="10" t="str">
        <f t="shared" si="753"/>
        <v>دستكش ساق بلند نسوز402</v>
      </c>
      <c r="C11826" s="10" t="str">
        <f t="shared" si="754"/>
        <v>دستكش ساق بلند نسوز1404/11/03402</v>
      </c>
      <c r="D11826" s="10" t="str">
        <f>IFERROR(IF(تحویلی!$E$1="","",IF(NOSA!O11826=تحویلی!$E$1,تحویلی!$E$1&amp;COUNTIF(NOSA!$O$1:O11826,تحویلی!$E$1),"")),"")</f>
        <v/>
      </c>
      <c r="E11826" s="10" t="str">
        <f t="shared" si="755"/>
        <v>13856402</v>
      </c>
      <c r="F11826" s="10" t="str">
        <f>IFERROR(VLOOKUP(I11826,DATABASE!$N:$O,2,FALSE),"")</f>
        <v>دستكش ساق بلند نسوز</v>
      </c>
      <c r="G11826" s="3" t="s">
        <v>4471</v>
      </c>
      <c r="H11826" s="3">
        <v>13856</v>
      </c>
      <c r="I11826" s="3" t="s">
        <v>1461</v>
      </c>
      <c r="J11826" s="3" t="s">
        <v>4643</v>
      </c>
      <c r="K11826" s="3">
        <v>1</v>
      </c>
      <c r="L11826" s="3" t="s">
        <v>3</v>
      </c>
      <c r="M11826" s="3" t="s">
        <v>4608</v>
      </c>
      <c r="N11826" s="3" t="s">
        <v>4683</v>
      </c>
      <c r="O11826" s="1">
        <v>402</v>
      </c>
      <c r="P11826" s="3">
        <v>1</v>
      </c>
      <c r="Q11826" s="10">
        <f t="shared" si="752"/>
        <v>402</v>
      </c>
    </row>
    <row r="11827" spans="2:17" ht="20.25" customHeight="1">
      <c r="B11827" s="10" t="str">
        <f t="shared" si="753"/>
        <v>دستكش كف مواد سبك719</v>
      </c>
      <c r="C11827" s="10" t="str">
        <f t="shared" si="754"/>
        <v>دستكش كف مواد سبك1404/11/03719</v>
      </c>
      <c r="D11827" s="10" t="str">
        <f>IFERROR(IF(تحویلی!$E$1="","",IF(NOSA!O11827=تحویلی!$E$1,تحویلی!$E$1&amp;COUNTIF(NOSA!$O$1:O11827,تحویلی!$E$1),"")),"")</f>
        <v/>
      </c>
      <c r="E11827" s="10" t="str">
        <f t="shared" si="755"/>
        <v>13857719</v>
      </c>
      <c r="F11827" s="10" t="str">
        <f>IFERROR(VLOOKUP(I11827,DATABASE!$N:$O,2,FALSE),"")</f>
        <v>دستكش كف مواد سبك</v>
      </c>
      <c r="G11827" s="3" t="s">
        <v>4471</v>
      </c>
      <c r="H11827" s="3">
        <v>13857</v>
      </c>
      <c r="I11827" s="3" t="s">
        <v>1456</v>
      </c>
      <c r="J11827" s="3" t="s">
        <v>4605</v>
      </c>
      <c r="K11827" s="3">
        <v>1</v>
      </c>
      <c r="L11827" s="3" t="s">
        <v>3</v>
      </c>
      <c r="M11827" s="3" t="s">
        <v>4603</v>
      </c>
      <c r="N11827" s="3" t="s">
        <v>886</v>
      </c>
      <c r="O11827" s="1">
        <v>719</v>
      </c>
      <c r="P11827" s="3">
        <v>1</v>
      </c>
      <c r="Q11827" s="10">
        <f t="shared" si="752"/>
        <v>719</v>
      </c>
    </row>
    <row r="11828" spans="2:17" ht="20.25" customHeight="1">
      <c r="B11828" s="10" t="str">
        <f t="shared" si="753"/>
        <v>دستكش كف مواد سبك953</v>
      </c>
      <c r="C11828" s="10" t="str">
        <f t="shared" si="754"/>
        <v>دستكش كف مواد سبك1404/11/03953</v>
      </c>
      <c r="D11828" s="10" t="str">
        <f>IFERROR(IF(تحویلی!$E$1="","",IF(NOSA!O11828=تحویلی!$E$1,تحویلی!$E$1&amp;COUNTIF(NOSA!$O$1:O11828,تحویلی!$E$1),"")),"")</f>
        <v/>
      </c>
      <c r="E11828" s="10" t="str">
        <f t="shared" si="755"/>
        <v>13857953</v>
      </c>
      <c r="F11828" s="10" t="str">
        <f>IFERROR(VLOOKUP(I11828,DATABASE!$N:$O,2,FALSE),"")</f>
        <v>دستكش كف مواد سبك</v>
      </c>
      <c r="G11828" s="3" t="s">
        <v>4471</v>
      </c>
      <c r="H11828" s="3">
        <v>13857</v>
      </c>
      <c r="I11828" s="3" t="s">
        <v>1456</v>
      </c>
      <c r="J11828" s="3" t="s">
        <v>4605</v>
      </c>
      <c r="K11828" s="3">
        <v>1</v>
      </c>
      <c r="L11828" s="3" t="s">
        <v>3</v>
      </c>
      <c r="M11828" s="3" t="s">
        <v>4603</v>
      </c>
      <c r="N11828" s="3" t="s">
        <v>4706</v>
      </c>
      <c r="O11828" s="1">
        <v>953</v>
      </c>
      <c r="P11828" s="3">
        <v>1</v>
      </c>
      <c r="Q11828" s="10">
        <f t="shared" si="752"/>
        <v>953</v>
      </c>
    </row>
    <row r="11829" spans="2:17" ht="20.25" customHeight="1">
      <c r="B11829" s="10" t="str">
        <f t="shared" si="753"/>
        <v>لباس كار نسوز(بلوز و شلوار)690</v>
      </c>
      <c r="C11829" s="10" t="str">
        <f t="shared" si="754"/>
        <v>لباس كار نسوز(بلوز و شلوار)1404/11/03690</v>
      </c>
      <c r="D11829" s="10" t="str">
        <f>IFERROR(IF(تحویلی!$E$1="","",IF(NOSA!O11829=تحویلی!$E$1,تحویلی!$E$1&amp;COUNTIF(NOSA!$O$1:O11829,تحویلی!$E$1),"")),"")</f>
        <v/>
      </c>
      <c r="E11829" s="10" t="str">
        <f t="shared" si="755"/>
        <v>13861690</v>
      </c>
      <c r="F11829" s="10" t="str">
        <f>IFERROR(VLOOKUP(I11829,DATABASE!$N:$O,2,FALSE),"")</f>
        <v>لباس كار نسوز(بلوز و شلوار)</v>
      </c>
      <c r="G11829" s="3" t="s">
        <v>4471</v>
      </c>
      <c r="H11829" s="3">
        <v>13861</v>
      </c>
      <c r="I11829" s="3" t="s">
        <v>1701</v>
      </c>
      <c r="J11829" s="3" t="s">
        <v>4703</v>
      </c>
      <c r="K11829" s="3">
        <v>1</v>
      </c>
      <c r="L11829" s="3" t="s">
        <v>28</v>
      </c>
      <c r="M11829" s="3" t="s">
        <v>4608</v>
      </c>
      <c r="N11829" s="3" t="s">
        <v>4821</v>
      </c>
      <c r="O11829" s="1">
        <v>690</v>
      </c>
      <c r="P11829" s="3">
        <v>1</v>
      </c>
      <c r="Q11829" s="10">
        <f t="shared" si="752"/>
        <v>690</v>
      </c>
    </row>
    <row r="11830" spans="2:17" ht="20.25" customHeight="1">
      <c r="B11830" s="10" t="str">
        <f t="shared" si="753"/>
        <v>لباس كار نسوز(بلوز و شلوار)50</v>
      </c>
      <c r="C11830" s="10" t="str">
        <f t="shared" si="754"/>
        <v>لباس كار نسوز(بلوز و شلوار)1404/11/0350</v>
      </c>
      <c r="D11830" s="10" t="str">
        <f>IFERROR(IF(تحویلی!$E$1="","",IF(NOSA!O11830=تحویلی!$E$1,تحویلی!$E$1&amp;COUNTIF(NOSA!$O$1:O11830,تحویلی!$E$1),"")),"")</f>
        <v/>
      </c>
      <c r="E11830" s="10" t="str">
        <f t="shared" si="755"/>
        <v>1386150</v>
      </c>
      <c r="F11830" s="10" t="str">
        <f>IFERROR(VLOOKUP(I11830,DATABASE!$N:$O,2,FALSE),"")</f>
        <v>لباس كار نسوز(بلوز و شلوار)</v>
      </c>
      <c r="G11830" s="3" t="s">
        <v>4471</v>
      </c>
      <c r="H11830" s="3">
        <v>13861</v>
      </c>
      <c r="I11830" s="3" t="s">
        <v>1751</v>
      </c>
      <c r="J11830" s="3" t="s">
        <v>4894</v>
      </c>
      <c r="K11830" s="3">
        <v>1</v>
      </c>
      <c r="L11830" s="3" t="s">
        <v>28</v>
      </c>
      <c r="M11830" s="3" t="s">
        <v>4608</v>
      </c>
      <c r="N11830" s="3" t="s">
        <v>4611</v>
      </c>
      <c r="O11830" s="1">
        <v>50</v>
      </c>
      <c r="P11830" s="3">
        <v>1</v>
      </c>
      <c r="Q11830" s="10">
        <f t="shared" si="752"/>
        <v>50</v>
      </c>
    </row>
    <row r="11831" spans="2:17" ht="20.25" customHeight="1">
      <c r="B11831" s="10" t="str">
        <f t="shared" si="753"/>
        <v>دستكش كف مواد سبك861</v>
      </c>
      <c r="C11831" s="10" t="str">
        <f t="shared" si="754"/>
        <v>دستكش كف مواد سبك1404/11/03861</v>
      </c>
      <c r="D11831" s="10" t="str">
        <f>IFERROR(IF(تحویلی!$E$1="","",IF(NOSA!O11831=تحویلی!$E$1,تحویلی!$E$1&amp;COUNTIF(NOSA!$O$1:O11831,تحویلی!$E$1),"")),"")</f>
        <v/>
      </c>
      <c r="E11831" s="10" t="str">
        <f t="shared" si="755"/>
        <v>13865861</v>
      </c>
      <c r="F11831" s="10" t="str">
        <f>IFERROR(VLOOKUP(I11831,DATABASE!$N:$O,2,FALSE),"")</f>
        <v>دستكش كف مواد سبك</v>
      </c>
      <c r="G11831" s="3" t="s">
        <v>4471</v>
      </c>
      <c r="H11831" s="3">
        <v>13865</v>
      </c>
      <c r="I11831" s="3" t="s">
        <v>1456</v>
      </c>
      <c r="J11831" s="3" t="s">
        <v>4605</v>
      </c>
      <c r="K11831" s="3">
        <v>1</v>
      </c>
      <c r="L11831" s="3" t="s">
        <v>3</v>
      </c>
      <c r="M11831" s="3" t="s">
        <v>4603</v>
      </c>
      <c r="N11831" s="3" t="s">
        <v>3191</v>
      </c>
      <c r="O11831" s="1">
        <v>861</v>
      </c>
      <c r="P11831" s="3">
        <v>1</v>
      </c>
      <c r="Q11831" s="10">
        <f t="shared" si="752"/>
        <v>861</v>
      </c>
    </row>
    <row r="11832" spans="2:17" ht="20.25" customHeight="1">
      <c r="B11832" s="10" t="str">
        <f t="shared" si="753"/>
        <v>فيلتر ماسك نيم صورت (3M) مدل 2091935</v>
      </c>
      <c r="C11832" s="10" t="str">
        <f t="shared" si="754"/>
        <v>فيلتر ماسك نيم صورت (3M) مدل 20911404/11/03935</v>
      </c>
      <c r="D11832" s="10" t="str">
        <f>IFERROR(IF(تحویلی!$E$1="","",IF(NOSA!O11832=تحویلی!$E$1,تحویلی!$E$1&amp;COUNTIF(NOSA!$O$1:O11832,تحویلی!$E$1),"")),"")</f>
        <v/>
      </c>
      <c r="E11832" s="10" t="str">
        <f t="shared" si="755"/>
        <v>13866935</v>
      </c>
      <c r="F11832" s="10" t="str">
        <f>IFERROR(VLOOKUP(I11832,DATABASE!$N:$O,2,FALSE),"")</f>
        <v>فيلتر ماسك نيم صورت (3M) مدل 2091</v>
      </c>
      <c r="G11832" s="3" t="s">
        <v>4471</v>
      </c>
      <c r="H11832" s="3">
        <v>13866</v>
      </c>
      <c r="I11832" s="3" t="s">
        <v>1475</v>
      </c>
      <c r="J11832" s="3" t="s">
        <v>4638</v>
      </c>
      <c r="K11832" s="3">
        <v>1</v>
      </c>
      <c r="L11832" s="3" t="s">
        <v>8</v>
      </c>
      <c r="M11832" s="3" t="s">
        <v>4623</v>
      </c>
      <c r="N11832" s="3" t="s">
        <v>5181</v>
      </c>
      <c r="O11832" s="1">
        <v>935</v>
      </c>
      <c r="P11832" s="3">
        <v>1</v>
      </c>
      <c r="Q11832" s="10">
        <f t="shared" si="752"/>
        <v>935</v>
      </c>
    </row>
    <row r="11833" spans="2:17" ht="20.25" customHeight="1">
      <c r="B11833" s="10" t="str">
        <f t="shared" si="753"/>
        <v>دستكش كف مواد سبك944</v>
      </c>
      <c r="C11833" s="10" t="str">
        <f t="shared" si="754"/>
        <v>دستكش كف مواد سبك1404/11/04944</v>
      </c>
      <c r="D11833" s="10" t="str">
        <f>IFERROR(IF(تحویلی!$E$1="","",IF(NOSA!O11833=تحویلی!$E$1,تحویلی!$E$1&amp;COUNTIF(NOSA!$O$1:O11833,تحویلی!$E$1),"")),"")</f>
        <v/>
      </c>
      <c r="E11833" s="10" t="str">
        <f t="shared" si="755"/>
        <v>13871944</v>
      </c>
      <c r="F11833" s="10" t="str">
        <f>IFERROR(VLOOKUP(I11833,DATABASE!$N:$O,2,FALSE),"")</f>
        <v>دستكش كف مواد سبك</v>
      </c>
      <c r="G11833" s="3" t="s">
        <v>4472</v>
      </c>
      <c r="H11833" s="4">
        <v>13871</v>
      </c>
      <c r="I11833" s="3" t="s">
        <v>1456</v>
      </c>
      <c r="J11833" s="3" t="s">
        <v>4605</v>
      </c>
      <c r="K11833" s="5">
        <v>1</v>
      </c>
      <c r="L11833" s="3" t="s">
        <v>3</v>
      </c>
      <c r="M11833" s="3" t="s">
        <v>4603</v>
      </c>
      <c r="N11833" s="3" t="s">
        <v>4035</v>
      </c>
      <c r="O11833" s="1">
        <v>944</v>
      </c>
      <c r="P11833" s="4">
        <v>1</v>
      </c>
      <c r="Q11833" s="10">
        <f t="shared" si="752"/>
        <v>944</v>
      </c>
    </row>
    <row r="11834" spans="2:17" ht="20.25" customHeight="1">
      <c r="B11834" s="10" t="str">
        <f t="shared" si="753"/>
        <v>دستكش كف مواد سبك973</v>
      </c>
      <c r="C11834" s="10" t="str">
        <f t="shared" si="754"/>
        <v>دستكش كف مواد سبك1404/11/04973</v>
      </c>
      <c r="D11834" s="10" t="str">
        <f>IFERROR(IF(تحویلی!$E$1="","",IF(NOSA!O11834=تحویلی!$E$1,تحویلی!$E$1&amp;COUNTIF(NOSA!$O$1:O11834,تحویلی!$E$1),"")),"")</f>
        <v/>
      </c>
      <c r="E11834" s="10" t="str">
        <f t="shared" si="755"/>
        <v>13878973</v>
      </c>
      <c r="F11834" s="10" t="str">
        <f>IFERROR(VLOOKUP(I11834,DATABASE!$N:$O,2,FALSE),"")</f>
        <v>دستكش كف مواد سبك</v>
      </c>
      <c r="G11834" s="3" t="s">
        <v>4472</v>
      </c>
      <c r="H11834" s="4">
        <v>13878</v>
      </c>
      <c r="I11834" s="3" t="s">
        <v>1456</v>
      </c>
      <c r="J11834" s="3" t="s">
        <v>4605</v>
      </c>
      <c r="K11834" s="5">
        <v>1</v>
      </c>
      <c r="L11834" s="3" t="s">
        <v>3</v>
      </c>
      <c r="M11834" s="3" t="s">
        <v>4603</v>
      </c>
      <c r="N11834" s="3" t="s">
        <v>5036</v>
      </c>
      <c r="O11834" s="1">
        <v>973</v>
      </c>
      <c r="P11834" s="4">
        <v>1</v>
      </c>
      <c r="Q11834" s="10">
        <f t="shared" si="752"/>
        <v>973</v>
      </c>
    </row>
    <row r="11835" spans="2:17" ht="20.25" customHeight="1">
      <c r="B11835" s="10" t="str">
        <f t="shared" si="753"/>
        <v>دستكش كف مواد سبك972</v>
      </c>
      <c r="C11835" s="10" t="str">
        <f t="shared" si="754"/>
        <v>دستكش كف مواد سبك1404/11/04972</v>
      </c>
      <c r="D11835" s="10" t="str">
        <f>IFERROR(IF(تحویلی!$E$1="","",IF(NOSA!O11835=تحویلی!$E$1,تحویلی!$E$1&amp;COUNTIF(NOSA!$O$1:O11835,تحویلی!$E$1),"")),"")</f>
        <v/>
      </c>
      <c r="E11835" s="10" t="str">
        <f t="shared" si="755"/>
        <v>13882972</v>
      </c>
      <c r="F11835" s="10" t="str">
        <f>IFERROR(VLOOKUP(I11835,DATABASE!$N:$O,2,FALSE),"")</f>
        <v>دستكش كف مواد سبك</v>
      </c>
      <c r="G11835" s="3" t="s">
        <v>4472</v>
      </c>
      <c r="H11835" s="4">
        <v>13882</v>
      </c>
      <c r="I11835" s="3" t="s">
        <v>1456</v>
      </c>
      <c r="J11835" s="3" t="s">
        <v>4605</v>
      </c>
      <c r="K11835" s="5">
        <v>1</v>
      </c>
      <c r="L11835" s="3" t="s">
        <v>3</v>
      </c>
      <c r="M11835" s="3" t="s">
        <v>4603</v>
      </c>
      <c r="N11835" s="3" t="s">
        <v>4956</v>
      </c>
      <c r="O11835" s="1">
        <v>972</v>
      </c>
      <c r="P11835" s="4">
        <v>1</v>
      </c>
      <c r="Q11835" s="10">
        <f t="shared" si="752"/>
        <v>972</v>
      </c>
    </row>
    <row r="11836" spans="2:17" ht="20.25" customHeight="1">
      <c r="B11836" s="10" t="str">
        <f t="shared" si="753"/>
        <v>لباس كار ديرسوز(بلوز و شلوار)70</v>
      </c>
      <c r="C11836" s="10" t="str">
        <f t="shared" si="754"/>
        <v>لباس كار ديرسوز(بلوز و شلوار)1404/11/0470</v>
      </c>
      <c r="D11836" s="10" t="str">
        <f>IFERROR(IF(تحویلی!$E$1="","",IF(NOSA!O11836=تحویلی!$E$1,تحویلی!$E$1&amp;COUNTIF(NOSA!$O$1:O11836,تحویلی!$E$1),"")),"")</f>
        <v/>
      </c>
      <c r="E11836" s="10" t="str">
        <f t="shared" si="755"/>
        <v>1388470</v>
      </c>
      <c r="F11836" s="10" t="str">
        <f>IFERROR(VLOOKUP(I11836,DATABASE!$N:$O,2,FALSE),"")</f>
        <v>لباس كار ديرسوز(بلوز و شلوار)</v>
      </c>
      <c r="G11836" s="3" t="s">
        <v>4472</v>
      </c>
      <c r="H11836" s="4">
        <v>13884</v>
      </c>
      <c r="I11836" s="3" t="s">
        <v>1629</v>
      </c>
      <c r="J11836" s="3" t="s">
        <v>4622</v>
      </c>
      <c r="K11836" s="5">
        <v>1</v>
      </c>
      <c r="L11836" s="3" t="s">
        <v>28</v>
      </c>
      <c r="M11836" s="3" t="s">
        <v>4623</v>
      </c>
      <c r="N11836" s="3" t="s">
        <v>4639</v>
      </c>
      <c r="O11836" s="1">
        <v>70</v>
      </c>
      <c r="P11836" s="4">
        <v>1</v>
      </c>
      <c r="Q11836" s="10">
        <f t="shared" si="752"/>
        <v>70</v>
      </c>
    </row>
    <row r="11837" spans="2:17" ht="20.25" customHeight="1">
      <c r="B11837" s="10" t="str">
        <f t="shared" si="753"/>
        <v>دستكش ضد برش سبك100015</v>
      </c>
      <c r="C11837" s="10" t="str">
        <f t="shared" si="754"/>
        <v>دستكش ضد برش سبك1404/11/04100015</v>
      </c>
      <c r="D11837" s="10" t="str">
        <f>IFERROR(IF(تحویلی!$E$1="","",IF(NOSA!O11837=تحویلی!$E$1,تحویلی!$E$1&amp;COUNTIF(NOSA!$O$1:O11837,تحویلی!$E$1),"")),"")</f>
        <v/>
      </c>
      <c r="E11837" s="10" t="str">
        <f t="shared" si="755"/>
        <v>13904100015</v>
      </c>
      <c r="F11837" s="10" t="str">
        <f>IFERROR(VLOOKUP(I11837,DATABASE!$N:$O,2,FALSE),"")</f>
        <v>دستكش ضد برش سبك</v>
      </c>
      <c r="G11837" s="3" t="s">
        <v>4472</v>
      </c>
      <c r="H11837" s="4">
        <v>13904</v>
      </c>
      <c r="I11837" s="3" t="s">
        <v>1442</v>
      </c>
      <c r="J11837" s="3" t="s">
        <v>4602</v>
      </c>
      <c r="K11837" s="5">
        <v>1</v>
      </c>
      <c r="L11837" s="3" t="s">
        <v>3</v>
      </c>
      <c r="M11837" s="3" t="s">
        <v>4623</v>
      </c>
      <c r="N11837" s="3" t="s">
        <v>5182</v>
      </c>
      <c r="O11837" s="1">
        <v>100015</v>
      </c>
      <c r="P11837" s="4">
        <v>1</v>
      </c>
      <c r="Q11837" s="10">
        <f t="shared" si="752"/>
        <v>100015</v>
      </c>
    </row>
    <row r="11838" spans="2:17" ht="20.25" customHeight="1">
      <c r="B11838" s="10" t="str">
        <f t="shared" si="753"/>
        <v>دستكش كف مواد سبك827</v>
      </c>
      <c r="C11838" s="10" t="str">
        <f t="shared" si="754"/>
        <v>دستكش كف مواد سبك1404/11/04827</v>
      </c>
      <c r="D11838" s="10" t="str">
        <f>IFERROR(IF(تحویلی!$E$1="","",IF(NOSA!O11838=تحویلی!$E$1,تحویلی!$E$1&amp;COUNTIF(NOSA!$O$1:O11838,تحویلی!$E$1),"")),"")</f>
        <v/>
      </c>
      <c r="E11838" s="10" t="str">
        <f t="shared" si="755"/>
        <v>13905827</v>
      </c>
      <c r="F11838" s="10" t="str">
        <f>IFERROR(VLOOKUP(I11838,DATABASE!$N:$O,2,FALSE),"")</f>
        <v>دستكش كف مواد سبك</v>
      </c>
      <c r="G11838" s="3" t="s">
        <v>4472</v>
      </c>
      <c r="H11838" s="4">
        <v>13905</v>
      </c>
      <c r="I11838" s="3" t="s">
        <v>1456</v>
      </c>
      <c r="J11838" s="3" t="s">
        <v>4605</v>
      </c>
      <c r="K11838" s="5">
        <v>1</v>
      </c>
      <c r="L11838" s="3" t="s">
        <v>3</v>
      </c>
      <c r="M11838" s="3" t="s">
        <v>4603</v>
      </c>
      <c r="N11838" s="3" t="s">
        <v>2618</v>
      </c>
      <c r="O11838" s="1">
        <v>827</v>
      </c>
      <c r="P11838" s="4">
        <v>1</v>
      </c>
      <c r="Q11838" s="10">
        <f t="shared" si="752"/>
        <v>827</v>
      </c>
    </row>
    <row r="11839" spans="2:17" ht="20.25" customHeight="1">
      <c r="B11839" s="10" t="str">
        <f t="shared" si="753"/>
        <v>دستكش ضد برش سبك877</v>
      </c>
      <c r="C11839" s="10" t="str">
        <f t="shared" si="754"/>
        <v>دستكش ضد برش سبك1404/11/05877</v>
      </c>
      <c r="D11839" s="10" t="str">
        <f>IFERROR(IF(تحویلی!$E$1="","",IF(NOSA!O11839=تحویلی!$E$1,تحویلی!$E$1&amp;COUNTIF(NOSA!$O$1:O11839,تحویلی!$E$1),"")),"")</f>
        <v/>
      </c>
      <c r="E11839" s="10" t="str">
        <f t="shared" si="755"/>
        <v>13930877</v>
      </c>
      <c r="F11839" s="10" t="str">
        <f>IFERROR(VLOOKUP(I11839,DATABASE!$N:$O,2,FALSE),"")</f>
        <v>دستكش ضد برش سبك</v>
      </c>
      <c r="G11839" s="612" t="s">
        <v>4473</v>
      </c>
      <c r="H11839" s="613">
        <v>13930</v>
      </c>
      <c r="I11839" s="612" t="s">
        <v>1442</v>
      </c>
      <c r="J11839" s="612" t="s">
        <v>4602</v>
      </c>
      <c r="K11839" s="614">
        <v>1</v>
      </c>
      <c r="L11839" s="612" t="s">
        <v>3</v>
      </c>
      <c r="M11839" s="612" t="s">
        <v>43</v>
      </c>
      <c r="N11839" s="612" t="s">
        <v>730</v>
      </c>
      <c r="O11839" s="615">
        <v>877</v>
      </c>
      <c r="P11839" s="613">
        <v>1</v>
      </c>
      <c r="Q11839" s="10">
        <f t="shared" si="752"/>
        <v>877</v>
      </c>
    </row>
    <row r="11840" spans="2:17" ht="20.25" customHeight="1">
      <c r="B11840" s="10" t="str">
        <f t="shared" si="753"/>
        <v>لباس زير زمستاني- بلوز و شلوار954</v>
      </c>
      <c r="C11840" s="10" t="str">
        <f t="shared" si="754"/>
        <v>لباس زير زمستاني- بلوز و شلوار1404/11/05954</v>
      </c>
      <c r="D11840" s="10" t="str">
        <f>IFERROR(IF(تحویلی!$E$1="","",IF(NOSA!O11840=تحویلی!$E$1,تحویلی!$E$1&amp;COUNTIF(NOSA!$O$1:O11840,تحویلی!$E$1),"")),"")</f>
        <v/>
      </c>
      <c r="E11840" s="10" t="str">
        <f t="shared" si="755"/>
        <v>13932954</v>
      </c>
      <c r="F11840" s="10" t="str">
        <f>IFERROR(VLOOKUP(I11840,DATABASE!$N:$O,2,FALSE),"")</f>
        <v>لباس زير زمستاني- بلوز و شلوار</v>
      </c>
      <c r="G11840" s="612" t="s">
        <v>4473</v>
      </c>
      <c r="H11840" s="613">
        <v>13932</v>
      </c>
      <c r="I11840" s="612" t="s">
        <v>2361</v>
      </c>
      <c r="J11840" s="612" t="s">
        <v>5002</v>
      </c>
      <c r="K11840" s="614">
        <v>1</v>
      </c>
      <c r="L11840" s="612" t="s">
        <v>28</v>
      </c>
      <c r="M11840" s="612" t="s">
        <v>4603</v>
      </c>
      <c r="N11840" s="612" t="s">
        <v>4696</v>
      </c>
      <c r="O11840" s="615">
        <v>954</v>
      </c>
      <c r="P11840" s="613">
        <v>0</v>
      </c>
      <c r="Q11840" s="10">
        <f t="shared" si="752"/>
        <v>954</v>
      </c>
    </row>
    <row r="11841" spans="2:17" ht="20.25" customHeight="1">
      <c r="B11841" s="10" t="str">
        <f t="shared" si="753"/>
        <v>دستكش ضد برش سبك866</v>
      </c>
      <c r="C11841" s="10" t="str">
        <f t="shared" si="754"/>
        <v>دستكش ضد برش سبك1404/11/05866</v>
      </c>
      <c r="D11841" s="10" t="str">
        <f>IFERROR(IF(تحویلی!$E$1="","",IF(NOSA!O11841=تحویلی!$E$1,تحویلی!$E$1&amp;COUNTIF(NOSA!$O$1:O11841,تحویلی!$E$1),"")),"")</f>
        <v/>
      </c>
      <c r="E11841" s="10" t="str">
        <f t="shared" si="755"/>
        <v>13935866</v>
      </c>
      <c r="F11841" s="10" t="str">
        <f>IFERROR(VLOOKUP(I11841,DATABASE!$N:$O,2,FALSE),"")</f>
        <v>دستكش ضد برش سبك</v>
      </c>
      <c r="G11841" s="612" t="s">
        <v>4473</v>
      </c>
      <c r="H11841" s="613">
        <v>13935</v>
      </c>
      <c r="I11841" s="612" t="s">
        <v>1442</v>
      </c>
      <c r="J11841" s="612" t="s">
        <v>4602</v>
      </c>
      <c r="K11841" s="614">
        <v>1</v>
      </c>
      <c r="L11841" s="612" t="s">
        <v>3</v>
      </c>
      <c r="M11841" s="612" t="s">
        <v>4603</v>
      </c>
      <c r="N11841" s="612" t="s">
        <v>3238</v>
      </c>
      <c r="O11841" s="615">
        <v>866</v>
      </c>
      <c r="P11841" s="613">
        <v>1</v>
      </c>
      <c r="Q11841" s="10">
        <f t="shared" si="752"/>
        <v>866</v>
      </c>
    </row>
    <row r="11842" spans="2:17" ht="20.25" customHeight="1">
      <c r="B11842" s="10" t="str">
        <f t="shared" si="753"/>
        <v>دستكش ضد برش سبك848</v>
      </c>
      <c r="C11842" s="10" t="str">
        <f t="shared" si="754"/>
        <v>دستكش ضد برش سبك1404/11/05848</v>
      </c>
      <c r="D11842" s="10" t="str">
        <f>IFERROR(IF(تحویلی!$E$1="","",IF(NOSA!O11842=تحویلی!$E$1,تحویلی!$E$1&amp;COUNTIF(NOSA!$O$1:O11842,تحویلی!$E$1),"")),"")</f>
        <v/>
      </c>
      <c r="E11842" s="10" t="str">
        <f t="shared" si="755"/>
        <v>13940848</v>
      </c>
      <c r="F11842" s="10" t="str">
        <f>IFERROR(VLOOKUP(I11842,DATABASE!$N:$O,2,FALSE),"")</f>
        <v>دستكش ضد برش سبك</v>
      </c>
      <c r="G11842" s="612" t="s">
        <v>4473</v>
      </c>
      <c r="H11842" s="613">
        <v>13940</v>
      </c>
      <c r="I11842" s="612" t="s">
        <v>1442</v>
      </c>
      <c r="J11842" s="612" t="s">
        <v>4602</v>
      </c>
      <c r="K11842" s="614">
        <v>1</v>
      </c>
      <c r="L11842" s="612" t="s">
        <v>3</v>
      </c>
      <c r="M11842" s="612" t="s">
        <v>4603</v>
      </c>
      <c r="N11842" s="612" t="s">
        <v>4626</v>
      </c>
      <c r="O11842" s="615">
        <v>848</v>
      </c>
      <c r="P11842" s="613">
        <v>1</v>
      </c>
      <c r="Q11842" s="10">
        <f t="shared" si="752"/>
        <v>848</v>
      </c>
    </row>
    <row r="11843" spans="2:17" ht="20.25" customHeight="1">
      <c r="B11843" s="10" t="str">
        <f t="shared" si="753"/>
        <v>شيشه مات ماسك جوشكاري848</v>
      </c>
      <c r="C11843" s="10" t="str">
        <f t="shared" si="754"/>
        <v>شيشه مات ماسك جوشكاري1404/11/05848</v>
      </c>
      <c r="D11843" s="10" t="str">
        <f>IFERROR(IF(تحویلی!$E$1="","",IF(NOSA!O11843=تحویلی!$E$1,تحویلی!$E$1&amp;COUNTIF(NOSA!$O$1:O11843,تحویلی!$E$1),"")),"")</f>
        <v/>
      </c>
      <c r="E11843" s="10" t="str">
        <f t="shared" si="755"/>
        <v>13960848</v>
      </c>
      <c r="F11843" s="10" t="str">
        <f>IFERROR(VLOOKUP(I11843,DATABASE!$N:$O,2,FALSE),"")</f>
        <v>شيشه مات ماسك جوشكاري</v>
      </c>
      <c r="G11843" s="612" t="s">
        <v>4473</v>
      </c>
      <c r="H11843" s="613">
        <v>13960</v>
      </c>
      <c r="I11843" s="612" t="s">
        <v>1507</v>
      </c>
      <c r="J11843" s="612" t="s">
        <v>4641</v>
      </c>
      <c r="K11843" s="614">
        <v>1</v>
      </c>
      <c r="L11843" s="612" t="s">
        <v>8</v>
      </c>
      <c r="M11843" s="612" t="s">
        <v>189</v>
      </c>
      <c r="N11843" s="612" t="s">
        <v>4626</v>
      </c>
      <c r="O11843" s="615">
        <v>848</v>
      </c>
      <c r="P11843" s="613">
        <v>0</v>
      </c>
      <c r="Q11843" s="10">
        <f t="shared" si="752"/>
        <v>848</v>
      </c>
    </row>
    <row r="11844" spans="2:17" ht="20.25" customHeight="1">
      <c r="B11844" s="10" t="str">
        <f t="shared" si="753"/>
        <v>شيشه ماسك جوشكاري ساده848</v>
      </c>
      <c r="C11844" s="10" t="str">
        <f t="shared" si="754"/>
        <v>شيشه ماسك جوشكاري ساده1404/11/05848</v>
      </c>
      <c r="D11844" s="10" t="str">
        <f>IFERROR(IF(تحویلی!$E$1="","",IF(NOSA!O11844=تحویلی!$E$1,تحویلی!$E$1&amp;COUNTIF(NOSA!$O$1:O11844,تحویلی!$E$1),"")),"")</f>
        <v/>
      </c>
      <c r="E11844" s="10" t="str">
        <f t="shared" si="755"/>
        <v>13960848</v>
      </c>
      <c r="F11844" s="10" t="str">
        <f>IFERROR(VLOOKUP(I11844,DATABASE!$N:$O,2,FALSE),"")</f>
        <v>شيشه ماسك جوشكاري ساده</v>
      </c>
      <c r="G11844" s="612" t="s">
        <v>4473</v>
      </c>
      <c r="H11844" s="613">
        <v>13960</v>
      </c>
      <c r="I11844" s="612" t="s">
        <v>1548</v>
      </c>
      <c r="J11844" s="612" t="s">
        <v>4668</v>
      </c>
      <c r="K11844" s="614">
        <v>1</v>
      </c>
      <c r="L11844" s="612" t="s">
        <v>8</v>
      </c>
      <c r="M11844" s="612" t="s">
        <v>189</v>
      </c>
      <c r="N11844" s="612" t="s">
        <v>4626</v>
      </c>
      <c r="O11844" s="615">
        <v>848</v>
      </c>
      <c r="P11844" s="613">
        <v>0</v>
      </c>
      <c r="Q11844" s="10">
        <f t="shared" si="752"/>
        <v>848</v>
      </c>
    </row>
    <row r="11845" spans="2:17" ht="20.25" customHeight="1">
      <c r="B11845" s="10" t="str">
        <f t="shared" si="753"/>
        <v>دستكش كف مواد سبك961</v>
      </c>
      <c r="C11845" s="10" t="str">
        <f t="shared" si="754"/>
        <v>دستكش كف مواد سبك1404/11/05961</v>
      </c>
      <c r="D11845" s="10" t="str">
        <f>IFERROR(IF(تحویلی!$E$1="","",IF(NOSA!O11845=تحویلی!$E$1,تحویلی!$E$1&amp;COUNTIF(NOSA!$O$1:O11845,تحویلی!$E$1),"")),"")</f>
        <v/>
      </c>
      <c r="E11845" s="10" t="str">
        <f t="shared" si="755"/>
        <v>13961961</v>
      </c>
      <c r="F11845" s="10" t="str">
        <f>IFERROR(VLOOKUP(I11845,DATABASE!$N:$O,2,FALSE),"")</f>
        <v>دستكش كف مواد سبك</v>
      </c>
      <c r="G11845" s="612" t="s">
        <v>4473</v>
      </c>
      <c r="H11845" s="613">
        <v>13961</v>
      </c>
      <c r="I11845" s="612" t="s">
        <v>1456</v>
      </c>
      <c r="J11845" s="612" t="s">
        <v>4605</v>
      </c>
      <c r="K11845" s="614">
        <v>1</v>
      </c>
      <c r="L11845" s="612" t="s">
        <v>3</v>
      </c>
      <c r="M11845" s="612" t="s">
        <v>4603</v>
      </c>
      <c r="N11845" s="612" t="s">
        <v>4876</v>
      </c>
      <c r="O11845" s="615">
        <v>961</v>
      </c>
      <c r="P11845" s="613">
        <v>1</v>
      </c>
      <c r="Q11845" s="10">
        <f t="shared" si="752"/>
        <v>961</v>
      </c>
    </row>
    <row r="11846" spans="2:17" ht="20.25" customHeight="1">
      <c r="B11846" s="10" t="str">
        <f t="shared" si="753"/>
        <v>لباس كار ديرسوز(بلوز و شلوار)100015</v>
      </c>
      <c r="C11846" s="10" t="str">
        <f t="shared" si="754"/>
        <v>لباس كار ديرسوز(بلوز و شلوار)1404/11/05100015</v>
      </c>
      <c r="D11846" s="10" t="str">
        <f>IFERROR(IF(تحویلی!$E$1="","",IF(NOSA!O11846=تحویلی!$E$1,تحویلی!$E$1&amp;COUNTIF(NOSA!$O$1:O11846,تحویلی!$E$1),"")),"")</f>
        <v/>
      </c>
      <c r="E11846" s="10" t="str">
        <f t="shared" si="755"/>
        <v>13962100015</v>
      </c>
      <c r="F11846" s="10" t="str">
        <f>IFERROR(VLOOKUP(I11846,DATABASE!$N:$O,2,FALSE),"")</f>
        <v>لباس كار ديرسوز(بلوز و شلوار)</v>
      </c>
      <c r="G11846" s="612" t="s">
        <v>4473</v>
      </c>
      <c r="H11846" s="613">
        <v>13962</v>
      </c>
      <c r="I11846" s="612" t="s">
        <v>2314</v>
      </c>
      <c r="J11846" s="612" t="s">
        <v>5144</v>
      </c>
      <c r="K11846" s="614">
        <v>1</v>
      </c>
      <c r="L11846" s="612" t="s">
        <v>28</v>
      </c>
      <c r="M11846" s="612" t="s">
        <v>4623</v>
      </c>
      <c r="N11846" s="612" t="s">
        <v>5183</v>
      </c>
      <c r="O11846" s="615">
        <v>100015</v>
      </c>
      <c r="P11846" s="613">
        <v>0</v>
      </c>
      <c r="Q11846" s="10">
        <f t="shared" si="752"/>
        <v>100015</v>
      </c>
    </row>
    <row r="11847" spans="2:17" ht="20.25" customHeight="1">
      <c r="B11847" s="10" t="str">
        <f t="shared" si="753"/>
        <v>پوتين ايمني نسوز100015</v>
      </c>
      <c r="C11847" s="10" t="str">
        <f t="shared" si="754"/>
        <v>پوتين ايمني نسوز1404/11/05100015</v>
      </c>
      <c r="D11847" s="10" t="str">
        <f>IFERROR(IF(تحویلی!$E$1="","",IF(NOSA!O11847=تحویلی!$E$1,تحویلی!$E$1&amp;COUNTIF(NOSA!$O$1:O11847,تحویلی!$E$1),"")),"")</f>
        <v/>
      </c>
      <c r="E11847" s="10" t="str">
        <f t="shared" si="755"/>
        <v>13962100015</v>
      </c>
      <c r="F11847" s="10" t="str">
        <f>IFERROR(VLOOKUP(I11847,DATABASE!$N:$O,2,FALSE),"")</f>
        <v>پوتين ايمني نسوز</v>
      </c>
      <c r="G11847" s="612" t="s">
        <v>4473</v>
      </c>
      <c r="H11847" s="613">
        <v>13962</v>
      </c>
      <c r="I11847" s="612" t="s">
        <v>1648</v>
      </c>
      <c r="J11847" s="612" t="s">
        <v>4675</v>
      </c>
      <c r="K11847" s="614">
        <v>1</v>
      </c>
      <c r="L11847" s="612" t="s">
        <v>3</v>
      </c>
      <c r="M11847" s="612" t="s">
        <v>4623</v>
      </c>
      <c r="N11847" s="612" t="s">
        <v>5183</v>
      </c>
      <c r="O11847" s="615">
        <v>100015</v>
      </c>
      <c r="P11847" s="613">
        <v>0</v>
      </c>
      <c r="Q11847" s="10">
        <f t="shared" si="752"/>
        <v>100015</v>
      </c>
    </row>
    <row r="11848" spans="2:17" ht="20.25" customHeight="1">
      <c r="B11848" s="10" t="str">
        <f t="shared" si="753"/>
        <v>كلاه ايمني100015</v>
      </c>
      <c r="C11848" s="10" t="str">
        <f t="shared" si="754"/>
        <v>كلاه ايمني1404/11/05100015</v>
      </c>
      <c r="D11848" s="10" t="str">
        <f>IFERROR(IF(تحویلی!$E$1="","",IF(NOSA!O11848=تحویلی!$E$1,تحویلی!$E$1&amp;COUNTIF(NOSA!$O$1:O11848,تحویلی!$E$1),"")),"")</f>
        <v/>
      </c>
      <c r="E11848" s="10" t="str">
        <f t="shared" si="755"/>
        <v>13962100015</v>
      </c>
      <c r="F11848" s="10" t="str">
        <f>IFERROR(VLOOKUP(I11848,DATABASE!$N:$O,2,FALSE),"")</f>
        <v>كلاه ايمني</v>
      </c>
      <c r="G11848" s="612" t="s">
        <v>4473</v>
      </c>
      <c r="H11848" s="613">
        <v>13962</v>
      </c>
      <c r="I11848" s="612" t="s">
        <v>1505</v>
      </c>
      <c r="J11848" s="612" t="s">
        <v>4664</v>
      </c>
      <c r="K11848" s="614">
        <v>1</v>
      </c>
      <c r="L11848" s="612" t="s">
        <v>8</v>
      </c>
      <c r="M11848" s="612" t="s">
        <v>4623</v>
      </c>
      <c r="N11848" s="612" t="s">
        <v>5183</v>
      </c>
      <c r="O11848" s="615">
        <v>100015</v>
      </c>
      <c r="P11848" s="613">
        <v>0</v>
      </c>
      <c r="Q11848" s="10">
        <f t="shared" si="752"/>
        <v>100015</v>
      </c>
    </row>
    <row r="11849" spans="2:17" ht="20.25" customHeight="1">
      <c r="B11849" s="10" t="str">
        <f t="shared" si="753"/>
        <v>100015</v>
      </c>
      <c r="C11849" s="10" t="str">
        <f t="shared" si="754"/>
        <v>1404/11/05100015</v>
      </c>
      <c r="D11849" s="10" t="str">
        <f>IFERROR(IF(تحویلی!$E$1="","",IF(NOSA!O11849=تحویلی!$E$1,تحویلی!$E$1&amp;COUNTIF(NOSA!$O$1:O11849,تحویلی!$E$1),"")),"")</f>
        <v/>
      </c>
      <c r="E11849" s="10" t="str">
        <f t="shared" si="755"/>
        <v>13962100015</v>
      </c>
      <c r="F11849" s="10" t="str">
        <f>IFERROR(VLOOKUP(I11849,DATABASE!$N:$O,2,FALSE),"")</f>
        <v/>
      </c>
      <c r="G11849" s="612" t="s">
        <v>4473</v>
      </c>
      <c r="H11849" s="613">
        <v>13962</v>
      </c>
      <c r="I11849" s="612" t="s">
        <v>2699</v>
      </c>
      <c r="J11849" s="612" t="s">
        <v>4616</v>
      </c>
      <c r="K11849" s="614">
        <v>1</v>
      </c>
      <c r="L11849" s="612" t="s">
        <v>8</v>
      </c>
      <c r="M11849" s="612" t="s">
        <v>4623</v>
      </c>
      <c r="N11849" s="612" t="s">
        <v>5183</v>
      </c>
      <c r="O11849" s="615">
        <v>100015</v>
      </c>
      <c r="P11849" s="613">
        <v>0</v>
      </c>
      <c r="Q11849" s="10">
        <f t="shared" si="752"/>
        <v>100015</v>
      </c>
    </row>
    <row r="11850" spans="2:17" ht="20.25" customHeight="1">
      <c r="B11850" s="10" t="str">
        <f t="shared" si="753"/>
        <v>ماسك نيم صورت دو فيلتره (3M)100015</v>
      </c>
      <c r="C11850" s="10" t="str">
        <f t="shared" si="754"/>
        <v>ماسك نيم صورت دو فيلتره (3M)1404/11/05100015</v>
      </c>
      <c r="D11850" s="10" t="str">
        <f>IFERROR(IF(تحویلی!$E$1="","",IF(NOSA!O11850=تحویلی!$E$1,تحویلی!$E$1&amp;COUNTIF(NOSA!$O$1:O11850,تحویلی!$E$1),"")),"")</f>
        <v/>
      </c>
      <c r="E11850" s="10" t="str">
        <f t="shared" si="755"/>
        <v>13962100015</v>
      </c>
      <c r="F11850" s="10" t="str">
        <f>IFERROR(VLOOKUP(I11850,DATABASE!$N:$O,2,FALSE),"")</f>
        <v>ماسك نيم صورت دو فيلتره (3M)</v>
      </c>
      <c r="G11850" s="612" t="s">
        <v>4473</v>
      </c>
      <c r="H11850" s="613">
        <v>13962</v>
      </c>
      <c r="I11850" s="612" t="s">
        <v>1503</v>
      </c>
      <c r="J11850" s="612" t="s">
        <v>4689</v>
      </c>
      <c r="K11850" s="614">
        <v>1</v>
      </c>
      <c r="L11850" s="612" t="s">
        <v>8</v>
      </c>
      <c r="M11850" s="612" t="s">
        <v>4623</v>
      </c>
      <c r="N11850" s="612" t="s">
        <v>5183</v>
      </c>
      <c r="O11850" s="615">
        <v>100015</v>
      </c>
      <c r="P11850" s="613">
        <v>0</v>
      </c>
      <c r="Q11850" s="10">
        <f t="shared" si="752"/>
        <v>100015</v>
      </c>
    </row>
    <row r="11851" spans="2:17" ht="20.25" customHeight="1">
      <c r="B11851" s="10" t="str">
        <f t="shared" si="753"/>
        <v>فيلتر ماسك نيم صورت (3M) مدل 2091100015</v>
      </c>
      <c r="C11851" s="10" t="str">
        <f t="shared" si="754"/>
        <v>فيلتر ماسك نيم صورت (3M) مدل 20911404/11/05100015</v>
      </c>
      <c r="D11851" s="10" t="str">
        <f>IFERROR(IF(تحویلی!$E$1="","",IF(NOSA!O11851=تحویلی!$E$1,تحویلی!$E$1&amp;COUNTIF(NOSA!$O$1:O11851,تحویلی!$E$1),"")),"")</f>
        <v/>
      </c>
      <c r="E11851" s="10" t="str">
        <f t="shared" si="755"/>
        <v>13962100015</v>
      </c>
      <c r="F11851" s="10" t="str">
        <f>IFERROR(VLOOKUP(I11851,DATABASE!$N:$O,2,FALSE),"")</f>
        <v>فيلتر ماسك نيم صورت (3M) مدل 2091</v>
      </c>
      <c r="G11851" s="612" t="s">
        <v>4473</v>
      </c>
      <c r="H11851" s="613">
        <v>13962</v>
      </c>
      <c r="I11851" s="612" t="s">
        <v>1475</v>
      </c>
      <c r="J11851" s="612" t="s">
        <v>4638</v>
      </c>
      <c r="K11851" s="614">
        <v>1</v>
      </c>
      <c r="L11851" s="612" t="s">
        <v>8</v>
      </c>
      <c r="M11851" s="612" t="s">
        <v>4623</v>
      </c>
      <c r="N11851" s="612" t="s">
        <v>5183</v>
      </c>
      <c r="O11851" s="615">
        <v>100015</v>
      </c>
      <c r="P11851" s="613">
        <v>0</v>
      </c>
      <c r="Q11851" s="10">
        <f t="shared" si="752"/>
        <v>100015</v>
      </c>
    </row>
    <row r="11852" spans="2:17" ht="20.25" customHeight="1">
      <c r="B11852" s="10" t="str">
        <f t="shared" si="753"/>
        <v>لباس كار معمولي- بلوز و شلوار954</v>
      </c>
      <c r="C11852" s="10" t="str">
        <f t="shared" si="754"/>
        <v>لباس كار معمولي- بلوز و شلوار1404/11/05954</v>
      </c>
      <c r="D11852" s="10" t="str">
        <f>IFERROR(IF(تحویلی!$E$1="","",IF(NOSA!O11852=تحویلی!$E$1,تحویلی!$E$1&amp;COUNTIF(NOSA!$O$1:O11852,تحویلی!$E$1),"")),"")</f>
        <v/>
      </c>
      <c r="E11852" s="10" t="str">
        <f t="shared" si="755"/>
        <v>13968954</v>
      </c>
      <c r="F11852" s="10" t="str">
        <f>IFERROR(VLOOKUP(I11852,DATABASE!$N:$O,2,FALSE),"")</f>
        <v>لباس كار معمولي- بلوز و شلوار</v>
      </c>
      <c r="G11852" s="612" t="s">
        <v>4473</v>
      </c>
      <c r="H11852" s="613">
        <v>13968</v>
      </c>
      <c r="I11852" s="612" t="s">
        <v>1705</v>
      </c>
      <c r="J11852" s="612" t="s">
        <v>4854</v>
      </c>
      <c r="K11852" s="614">
        <v>1</v>
      </c>
      <c r="L11852" s="612" t="s">
        <v>28</v>
      </c>
      <c r="M11852" s="612" t="s">
        <v>4603</v>
      </c>
      <c r="N11852" s="612" t="s">
        <v>4696</v>
      </c>
      <c r="O11852" s="615">
        <v>954</v>
      </c>
      <c r="P11852" s="613">
        <v>1</v>
      </c>
      <c r="Q11852" s="10">
        <f t="shared" si="752"/>
        <v>954</v>
      </c>
    </row>
    <row r="11853" spans="2:17" ht="20.25" customHeight="1">
      <c r="B11853" s="10" t="str">
        <f t="shared" si="753"/>
        <v>ماسك N95) FFP2 )873</v>
      </c>
      <c r="C11853" s="10" t="str">
        <f t="shared" si="754"/>
        <v>ماسك N95) FFP2 )1404/11/05873</v>
      </c>
      <c r="D11853" s="10" t="str">
        <f>IFERROR(IF(تحویلی!$E$1="","",IF(NOSA!O11853=تحویلی!$E$1,تحویلی!$E$1&amp;COUNTIF(NOSA!$O$1:O11853,تحویلی!$E$1),"")),"")</f>
        <v/>
      </c>
      <c r="E11853" s="10" t="str">
        <f t="shared" si="755"/>
        <v>13972873</v>
      </c>
      <c r="F11853" s="10" t="str">
        <f>IFERROR(VLOOKUP(I11853,DATABASE!$N:$O,2,FALSE),"")</f>
        <v>ماسك N95) FFP2 )</v>
      </c>
      <c r="G11853" s="612" t="s">
        <v>4473</v>
      </c>
      <c r="H11853" s="613">
        <v>13972</v>
      </c>
      <c r="I11853" s="612" t="s">
        <v>1469</v>
      </c>
      <c r="J11853" s="612" t="s">
        <v>4614</v>
      </c>
      <c r="K11853" s="614">
        <v>60</v>
      </c>
      <c r="L11853" s="612" t="s">
        <v>8</v>
      </c>
      <c r="M11853" s="612" t="s">
        <v>63</v>
      </c>
      <c r="N11853" s="612" t="s">
        <v>3346</v>
      </c>
      <c r="O11853" s="615">
        <v>873</v>
      </c>
      <c r="P11853" s="613">
        <v>0</v>
      </c>
      <c r="Q11853" s="10">
        <f t="shared" si="752"/>
        <v>873</v>
      </c>
    </row>
    <row r="11854" spans="2:17" ht="20.25" customHeight="1">
      <c r="B11854" s="10" t="str">
        <f t="shared" si="753"/>
        <v>ماسك بهداشتي يكبار مصرف873</v>
      </c>
      <c r="C11854" s="10" t="str">
        <f t="shared" si="754"/>
        <v>ماسك بهداشتي يكبار مصرف1404/11/05873</v>
      </c>
      <c r="D11854" s="10" t="str">
        <f>IFERROR(IF(تحویلی!$E$1="","",IF(NOSA!O11854=تحویلی!$E$1,تحویلی!$E$1&amp;COUNTIF(NOSA!$O$1:O11854,تحویلی!$E$1),"")),"")</f>
        <v/>
      </c>
      <c r="E11854" s="10" t="str">
        <f t="shared" si="755"/>
        <v>13972873</v>
      </c>
      <c r="F11854" s="10" t="str">
        <f>IFERROR(VLOOKUP(I11854,DATABASE!$N:$O,2,FALSE),"")</f>
        <v>ماسك بهداشتي يكبار مصرف</v>
      </c>
      <c r="G11854" s="612" t="s">
        <v>4473</v>
      </c>
      <c r="H11854" s="613">
        <v>13972</v>
      </c>
      <c r="I11854" s="612" t="s">
        <v>1761</v>
      </c>
      <c r="J11854" s="612" t="s">
        <v>4861</v>
      </c>
      <c r="K11854" s="614">
        <v>250</v>
      </c>
      <c r="L11854" s="612" t="s">
        <v>8</v>
      </c>
      <c r="M11854" s="612" t="s">
        <v>63</v>
      </c>
      <c r="N11854" s="612" t="s">
        <v>3346</v>
      </c>
      <c r="O11854" s="615">
        <v>873</v>
      </c>
      <c r="P11854" s="613">
        <v>0</v>
      </c>
      <c r="Q11854" s="10">
        <f t="shared" si="752"/>
        <v>873</v>
      </c>
    </row>
    <row r="11855" spans="2:17" ht="20.25" customHeight="1">
      <c r="B11855" s="10" t="str">
        <f t="shared" si="753"/>
        <v>دستكش ضد برش سبك694</v>
      </c>
      <c r="C11855" s="10" t="str">
        <f t="shared" si="754"/>
        <v>دستكش ضد برش سبك1404/11/05694</v>
      </c>
      <c r="D11855" s="10" t="str">
        <f>IFERROR(IF(تحویلی!$E$1="","",IF(NOSA!O11855=تحویلی!$E$1,تحویلی!$E$1&amp;COUNTIF(NOSA!$O$1:O11855,تحویلی!$E$1),"")),"")</f>
        <v/>
      </c>
      <c r="E11855" s="10" t="str">
        <f t="shared" si="755"/>
        <v>13973694</v>
      </c>
      <c r="F11855" s="10" t="str">
        <f>IFERROR(VLOOKUP(I11855,DATABASE!$N:$O,2,FALSE),"")</f>
        <v>دستكش ضد برش سبك</v>
      </c>
      <c r="G11855" s="612" t="s">
        <v>4473</v>
      </c>
      <c r="H11855" s="613">
        <v>13973</v>
      </c>
      <c r="I11855" s="612" t="s">
        <v>1442</v>
      </c>
      <c r="J11855" s="612" t="s">
        <v>4602</v>
      </c>
      <c r="K11855" s="614">
        <v>1</v>
      </c>
      <c r="L11855" s="612" t="s">
        <v>3</v>
      </c>
      <c r="M11855" s="612" t="s">
        <v>4603</v>
      </c>
      <c r="N11855" s="612" t="s">
        <v>4672</v>
      </c>
      <c r="O11855" s="615">
        <v>694</v>
      </c>
      <c r="P11855" s="613">
        <v>1</v>
      </c>
      <c r="Q11855" s="10">
        <f t="shared" si="752"/>
        <v>694</v>
      </c>
    </row>
    <row r="11856" spans="2:17" ht="20.25" customHeight="1">
      <c r="B11856" s="10" t="str">
        <f t="shared" si="753"/>
        <v>دستكش ضد برش سبك460</v>
      </c>
      <c r="C11856" s="10" t="str">
        <f t="shared" si="754"/>
        <v>دستكش ضد برش سبك1404/11/05460</v>
      </c>
      <c r="D11856" s="10" t="str">
        <f>IFERROR(IF(تحویلی!$E$1="","",IF(NOSA!O11856=تحویلی!$E$1,تحویلی!$E$1&amp;COUNTIF(NOSA!$O$1:O11856,تحویلی!$E$1),"")),"")</f>
        <v/>
      </c>
      <c r="E11856" s="10" t="str">
        <f t="shared" si="755"/>
        <v>13975460</v>
      </c>
      <c r="F11856" s="10" t="str">
        <f>IFERROR(VLOOKUP(I11856,DATABASE!$N:$O,2,FALSE),"")</f>
        <v>دستكش ضد برش سبك</v>
      </c>
      <c r="G11856" s="612" t="s">
        <v>4473</v>
      </c>
      <c r="H11856" s="613">
        <v>13975</v>
      </c>
      <c r="I11856" s="612" t="s">
        <v>1442</v>
      </c>
      <c r="J11856" s="612" t="s">
        <v>4602</v>
      </c>
      <c r="K11856" s="614">
        <v>1</v>
      </c>
      <c r="L11856" s="612" t="s">
        <v>3</v>
      </c>
      <c r="M11856" s="612" t="s">
        <v>4603</v>
      </c>
      <c r="N11856" s="612" t="s">
        <v>1302</v>
      </c>
      <c r="O11856" s="615">
        <v>460</v>
      </c>
      <c r="P11856" s="613">
        <v>1</v>
      </c>
      <c r="Q11856" s="10">
        <f t="shared" si="752"/>
        <v>460</v>
      </c>
    </row>
    <row r="11857" spans="2:17" ht="20.25" customHeight="1">
      <c r="B11857" s="10" t="str">
        <f t="shared" si="753"/>
        <v>دستكش كف مواد سبك673</v>
      </c>
      <c r="C11857" s="10" t="str">
        <f t="shared" si="754"/>
        <v>دستكش كف مواد سبك1404/11/06673</v>
      </c>
      <c r="D11857" s="10" t="str">
        <f>IFERROR(IF(تحویلی!$E$1="","",IF(NOSA!O11857=تحویلی!$E$1,تحویلی!$E$1&amp;COUNTIF(NOSA!$O$1:O11857,تحویلی!$E$1),"")),"")</f>
        <v/>
      </c>
      <c r="E11857" s="10" t="str">
        <f t="shared" si="755"/>
        <v>13981673</v>
      </c>
      <c r="F11857" s="10" t="str">
        <f>IFERROR(VLOOKUP(I11857,DATABASE!$N:$O,2,FALSE),"")</f>
        <v>دستكش كف مواد سبك</v>
      </c>
      <c r="G11857" s="612" t="s">
        <v>4474</v>
      </c>
      <c r="H11857" s="612">
        <v>13981</v>
      </c>
      <c r="I11857" s="612" t="s">
        <v>1456</v>
      </c>
      <c r="J11857" s="612" t="s">
        <v>4605</v>
      </c>
      <c r="K11857" s="612">
        <v>1</v>
      </c>
      <c r="L11857" s="612" t="s">
        <v>3</v>
      </c>
      <c r="M11857" s="612" t="s">
        <v>4603</v>
      </c>
      <c r="N11857" s="612" t="s">
        <v>1984</v>
      </c>
      <c r="O11857" s="615">
        <v>673</v>
      </c>
      <c r="P11857" s="612">
        <v>1</v>
      </c>
      <c r="Q11857" s="10">
        <f t="shared" si="752"/>
        <v>673</v>
      </c>
    </row>
    <row r="11858" spans="2:17" ht="20.25" customHeight="1">
      <c r="B11858" s="10" t="str">
        <f t="shared" si="753"/>
        <v>دستكش كف مواد سبك955</v>
      </c>
      <c r="C11858" s="10" t="str">
        <f t="shared" si="754"/>
        <v>دستكش كف مواد سبك1404/11/06955</v>
      </c>
      <c r="D11858" s="10" t="str">
        <f>IFERROR(IF(تحویلی!$E$1="","",IF(NOSA!O11858=تحویلی!$E$1,تحویلی!$E$1&amp;COUNTIF(NOSA!$O$1:O11858,تحویلی!$E$1),"")),"")</f>
        <v/>
      </c>
      <c r="E11858" s="10" t="str">
        <f t="shared" si="755"/>
        <v>13982955</v>
      </c>
      <c r="F11858" s="10" t="str">
        <f>IFERROR(VLOOKUP(I11858,DATABASE!$N:$O,2,FALSE),"")</f>
        <v>دستكش كف مواد سبك</v>
      </c>
      <c r="G11858" s="612" t="s">
        <v>4474</v>
      </c>
      <c r="H11858" s="612">
        <v>13982</v>
      </c>
      <c r="I11858" s="612" t="s">
        <v>1456</v>
      </c>
      <c r="J11858" s="612" t="s">
        <v>4605</v>
      </c>
      <c r="K11858" s="612">
        <v>1</v>
      </c>
      <c r="L11858" s="612" t="s">
        <v>3</v>
      </c>
      <c r="M11858" s="612" t="s">
        <v>4603</v>
      </c>
      <c r="N11858" s="612" t="s">
        <v>5184</v>
      </c>
      <c r="O11858" s="615">
        <v>955</v>
      </c>
      <c r="P11858" s="612">
        <v>1</v>
      </c>
      <c r="Q11858" s="10">
        <f t="shared" si="752"/>
        <v>955</v>
      </c>
    </row>
    <row r="11859" spans="2:17" ht="20.25" customHeight="1">
      <c r="B11859" s="10" t="str">
        <f t="shared" si="753"/>
        <v>دستكش كف مواد سبك254</v>
      </c>
      <c r="C11859" s="10" t="str">
        <f t="shared" si="754"/>
        <v>دستكش كف مواد سبك1404/11/06254</v>
      </c>
      <c r="D11859" s="10" t="str">
        <f>IFERROR(IF(تحویلی!$E$1="","",IF(NOSA!O11859=تحویلی!$E$1,تحویلی!$E$1&amp;COUNTIF(NOSA!$O$1:O11859,تحویلی!$E$1),"")),"")</f>
        <v/>
      </c>
      <c r="E11859" s="10" t="str">
        <f t="shared" si="755"/>
        <v>13983254</v>
      </c>
      <c r="F11859" s="10" t="str">
        <f>IFERROR(VLOOKUP(I11859,DATABASE!$N:$O,2,FALSE),"")</f>
        <v>دستكش كف مواد سبك</v>
      </c>
      <c r="G11859" s="612" t="s">
        <v>4474</v>
      </c>
      <c r="H11859" s="612">
        <v>13983</v>
      </c>
      <c r="I11859" s="612" t="s">
        <v>1456</v>
      </c>
      <c r="J11859" s="612" t="s">
        <v>4605</v>
      </c>
      <c r="K11859" s="612">
        <v>1</v>
      </c>
      <c r="L11859" s="612" t="s">
        <v>3</v>
      </c>
      <c r="M11859" s="612" t="s">
        <v>4603</v>
      </c>
      <c r="N11859" s="612" t="s">
        <v>4713</v>
      </c>
      <c r="O11859" s="615">
        <v>254</v>
      </c>
      <c r="P11859" s="612">
        <v>1</v>
      </c>
      <c r="Q11859" s="10">
        <f t="shared" si="752"/>
        <v>254</v>
      </c>
    </row>
    <row r="11860" spans="2:17" ht="20.25" customHeight="1">
      <c r="B11860" s="10" t="str">
        <f t="shared" si="753"/>
        <v>دستكش ضد برش سبك100013</v>
      </c>
      <c r="C11860" s="10" t="str">
        <f t="shared" si="754"/>
        <v>دستكش ضد برش سبك1404/11/06100013</v>
      </c>
      <c r="D11860" s="10" t="str">
        <f>IFERROR(IF(تحویلی!$E$1="","",IF(NOSA!O11860=تحویلی!$E$1,تحویلی!$E$1&amp;COUNTIF(NOSA!$O$1:O11860,تحویلی!$E$1),"")),"")</f>
        <v/>
      </c>
      <c r="E11860" s="10" t="str">
        <f t="shared" si="755"/>
        <v>13994100013</v>
      </c>
      <c r="F11860" s="10" t="str">
        <f>IFERROR(VLOOKUP(I11860,DATABASE!$N:$O,2,FALSE),"")</f>
        <v>دستكش ضد برش سبك</v>
      </c>
      <c r="G11860" s="612" t="s">
        <v>4474</v>
      </c>
      <c r="H11860" s="612">
        <v>13994</v>
      </c>
      <c r="I11860" s="612" t="s">
        <v>1442</v>
      </c>
      <c r="J11860" s="612" t="s">
        <v>4602</v>
      </c>
      <c r="K11860" s="612">
        <v>1</v>
      </c>
      <c r="L11860" s="612" t="s">
        <v>3</v>
      </c>
      <c r="M11860" s="612" t="s">
        <v>4603</v>
      </c>
      <c r="N11860" s="612" t="s">
        <v>5185</v>
      </c>
      <c r="O11860" s="615">
        <v>100013</v>
      </c>
      <c r="P11860" s="612">
        <v>1</v>
      </c>
      <c r="Q11860" s="10">
        <f t="shared" si="752"/>
        <v>100013</v>
      </c>
    </row>
    <row r="11861" spans="2:17" ht="20.25" customHeight="1">
      <c r="B11861" s="10" t="str">
        <f t="shared" si="753"/>
        <v>دستكش استاد كار149</v>
      </c>
      <c r="C11861" s="10" t="str">
        <f t="shared" si="754"/>
        <v>دستكش استاد كار1404/11/07149</v>
      </c>
      <c r="D11861" s="10" t="str">
        <f>IFERROR(IF(تحویلی!$E$1="","",IF(NOSA!O11861=تحویلی!$E$1,تحویلی!$E$1&amp;COUNTIF(NOSA!$O$1:O11861,تحویلی!$E$1),"")),"")</f>
        <v/>
      </c>
      <c r="E11861" s="10" t="str">
        <f t="shared" si="755"/>
        <v>14025149</v>
      </c>
      <c r="F11861" s="10" t="str">
        <f>IFERROR(VLOOKUP(I11861,DATABASE!$N:$O,2,FALSE),"")</f>
        <v>دستكش استاد كار</v>
      </c>
      <c r="G11861" s="616" t="s">
        <v>4475</v>
      </c>
      <c r="H11861" s="617">
        <v>14025</v>
      </c>
      <c r="I11861" s="616" t="s">
        <v>1543</v>
      </c>
      <c r="J11861" s="616" t="s">
        <v>4610</v>
      </c>
      <c r="K11861" s="618">
        <v>1</v>
      </c>
      <c r="L11861" s="616" t="s">
        <v>3</v>
      </c>
      <c r="M11861" s="616" t="s">
        <v>4608</v>
      </c>
      <c r="N11861" s="616" t="s">
        <v>1862</v>
      </c>
      <c r="O11861" s="619">
        <v>149</v>
      </c>
      <c r="P11861" s="617">
        <v>1</v>
      </c>
      <c r="Q11861" s="10">
        <f t="shared" si="752"/>
        <v>149</v>
      </c>
    </row>
    <row r="11862" spans="2:17" ht="20.25" customHeight="1">
      <c r="B11862" s="10" t="str">
        <f t="shared" si="753"/>
        <v>دستكش ضد برش سبك845</v>
      </c>
      <c r="C11862" s="10" t="str">
        <f t="shared" si="754"/>
        <v>دستكش ضد برش سبك1404/11/07845</v>
      </c>
      <c r="D11862" s="10" t="str">
        <f>IFERROR(IF(تحویلی!$E$1="","",IF(NOSA!O11862=تحویلی!$E$1,تحویلی!$E$1&amp;COUNTIF(NOSA!$O$1:O11862,تحویلی!$E$1),"")),"")</f>
        <v/>
      </c>
      <c r="E11862" s="10" t="str">
        <f t="shared" si="755"/>
        <v>14027845</v>
      </c>
      <c r="F11862" s="10" t="str">
        <f>IFERROR(VLOOKUP(I11862,DATABASE!$N:$O,2,FALSE),"")</f>
        <v>دستكش ضد برش سبك</v>
      </c>
      <c r="G11862" s="616" t="s">
        <v>4475</v>
      </c>
      <c r="H11862" s="617">
        <v>14027</v>
      </c>
      <c r="I11862" s="616" t="s">
        <v>1442</v>
      </c>
      <c r="J11862" s="616" t="s">
        <v>4602</v>
      </c>
      <c r="K11862" s="618">
        <v>1</v>
      </c>
      <c r="L11862" s="616" t="s">
        <v>3</v>
      </c>
      <c r="M11862" s="616" t="s">
        <v>4603</v>
      </c>
      <c r="N11862" s="616" t="s">
        <v>2715</v>
      </c>
      <c r="O11862" s="619">
        <v>845</v>
      </c>
      <c r="P11862" s="617">
        <v>1</v>
      </c>
      <c r="Q11862" s="10">
        <f t="shared" si="752"/>
        <v>845</v>
      </c>
    </row>
    <row r="11863" spans="2:17" ht="20.25" customHeight="1">
      <c r="B11863" s="10" t="str">
        <f t="shared" si="753"/>
        <v>شيشه مات ماسك جوشكاري933</v>
      </c>
      <c r="C11863" s="10" t="str">
        <f t="shared" si="754"/>
        <v>شيشه مات ماسك جوشكاري1404/11/07933</v>
      </c>
      <c r="D11863" s="10" t="str">
        <f>IFERROR(IF(تحویلی!$E$1="","",IF(NOSA!O11863=تحویلی!$E$1,تحویلی!$E$1&amp;COUNTIF(NOSA!$O$1:O11863,تحویلی!$E$1),"")),"")</f>
        <v/>
      </c>
      <c r="E11863" s="10" t="str">
        <f t="shared" si="755"/>
        <v>14030933</v>
      </c>
      <c r="F11863" s="10" t="str">
        <f>IFERROR(VLOOKUP(I11863,DATABASE!$N:$O,2,FALSE),"")</f>
        <v>شيشه مات ماسك جوشكاري</v>
      </c>
      <c r="G11863" s="616" t="s">
        <v>4475</v>
      </c>
      <c r="H11863" s="617">
        <v>14030</v>
      </c>
      <c r="I11863" s="616" t="s">
        <v>1507</v>
      </c>
      <c r="J11863" s="616" t="s">
        <v>4641</v>
      </c>
      <c r="K11863" s="618">
        <v>2</v>
      </c>
      <c r="L11863" s="616" t="s">
        <v>8</v>
      </c>
      <c r="M11863" s="616" t="s">
        <v>189</v>
      </c>
      <c r="N11863" s="616" t="s">
        <v>4715</v>
      </c>
      <c r="O11863" s="619">
        <v>933</v>
      </c>
      <c r="P11863" s="617">
        <v>0</v>
      </c>
      <c r="Q11863" s="10">
        <f t="shared" si="752"/>
        <v>933</v>
      </c>
    </row>
    <row r="11864" spans="2:17" ht="20.25" customHeight="1">
      <c r="B11864" s="10" t="str">
        <f t="shared" si="753"/>
        <v>شيشه ماسك جوشكاري ساده933</v>
      </c>
      <c r="C11864" s="10" t="str">
        <f t="shared" si="754"/>
        <v>شيشه ماسك جوشكاري ساده1404/11/07933</v>
      </c>
      <c r="D11864" s="10" t="str">
        <f>IFERROR(IF(تحویلی!$E$1="","",IF(NOSA!O11864=تحویلی!$E$1,تحویلی!$E$1&amp;COUNTIF(NOSA!$O$1:O11864,تحویلی!$E$1),"")),"")</f>
        <v/>
      </c>
      <c r="E11864" s="10" t="str">
        <f t="shared" si="755"/>
        <v>14030933</v>
      </c>
      <c r="F11864" s="10" t="str">
        <f>IFERROR(VLOOKUP(I11864,DATABASE!$N:$O,2,FALSE),"")</f>
        <v>شيشه ماسك جوشكاري ساده</v>
      </c>
      <c r="G11864" s="616" t="s">
        <v>4475</v>
      </c>
      <c r="H11864" s="617">
        <v>14030</v>
      </c>
      <c r="I11864" s="616" t="s">
        <v>1548</v>
      </c>
      <c r="J11864" s="616" t="s">
        <v>4668</v>
      </c>
      <c r="K11864" s="618">
        <v>2</v>
      </c>
      <c r="L11864" s="616" t="s">
        <v>8</v>
      </c>
      <c r="M11864" s="616" t="s">
        <v>189</v>
      </c>
      <c r="N11864" s="616" t="s">
        <v>4715</v>
      </c>
      <c r="O11864" s="619">
        <v>933</v>
      </c>
      <c r="P11864" s="617">
        <v>0</v>
      </c>
      <c r="Q11864" s="10">
        <f t="shared" si="752"/>
        <v>933</v>
      </c>
    </row>
    <row r="11865" spans="2:17" ht="20.25" customHeight="1">
      <c r="B11865" s="10" t="str">
        <f t="shared" si="753"/>
        <v>دستكش كف مواد سبك386</v>
      </c>
      <c r="C11865" s="10" t="str">
        <f t="shared" si="754"/>
        <v>دستكش كف مواد سبك1404/11/07386</v>
      </c>
      <c r="D11865" s="10" t="str">
        <f>IFERROR(IF(تحویلی!$E$1="","",IF(NOSA!O11865=تحویلی!$E$1,تحویلی!$E$1&amp;COUNTIF(NOSA!$O$1:O11865,تحویلی!$E$1),"")),"")</f>
        <v/>
      </c>
      <c r="E11865" s="10" t="str">
        <f t="shared" si="755"/>
        <v>14040386</v>
      </c>
      <c r="F11865" s="10" t="str">
        <f>IFERROR(VLOOKUP(I11865,DATABASE!$N:$O,2,FALSE),"")</f>
        <v>دستكش كف مواد سبك</v>
      </c>
      <c r="G11865" s="616" t="s">
        <v>4475</v>
      </c>
      <c r="H11865" s="617">
        <v>14040</v>
      </c>
      <c r="I11865" s="616" t="s">
        <v>1456</v>
      </c>
      <c r="J11865" s="616" t="s">
        <v>4605</v>
      </c>
      <c r="K11865" s="618">
        <v>1</v>
      </c>
      <c r="L11865" s="616" t="s">
        <v>3</v>
      </c>
      <c r="M11865" s="616" t="s">
        <v>4603</v>
      </c>
      <c r="N11865" s="616" t="s">
        <v>5135</v>
      </c>
      <c r="O11865" s="619">
        <v>386</v>
      </c>
      <c r="P11865" s="617">
        <v>1</v>
      </c>
      <c r="Q11865" s="10">
        <f t="shared" si="752"/>
        <v>386</v>
      </c>
    </row>
    <row r="11866" spans="2:17" ht="20.25" customHeight="1">
      <c r="B11866" s="10" t="str">
        <f t="shared" si="753"/>
        <v>دستكش ضد برش سبك950</v>
      </c>
      <c r="C11866" s="10" t="str">
        <f t="shared" si="754"/>
        <v>دستكش ضد برش سبك1404/11/07950</v>
      </c>
      <c r="D11866" s="10" t="str">
        <f>IFERROR(IF(تحویلی!$E$1="","",IF(NOSA!O11866=تحویلی!$E$1,تحویلی!$E$1&amp;COUNTIF(NOSA!$O$1:O11866,تحویلی!$E$1),"")),"")</f>
        <v/>
      </c>
      <c r="E11866" s="10" t="str">
        <f t="shared" si="755"/>
        <v>14044950</v>
      </c>
      <c r="F11866" s="10" t="str">
        <f>IFERROR(VLOOKUP(I11866,DATABASE!$N:$O,2,FALSE),"")</f>
        <v>دستكش ضد برش سبك</v>
      </c>
      <c r="G11866" s="616" t="s">
        <v>4475</v>
      </c>
      <c r="H11866" s="617">
        <v>14044</v>
      </c>
      <c r="I11866" s="616" t="s">
        <v>1442</v>
      </c>
      <c r="J11866" s="616" t="s">
        <v>4602</v>
      </c>
      <c r="K11866" s="618">
        <v>1</v>
      </c>
      <c r="L11866" s="616" t="s">
        <v>3</v>
      </c>
      <c r="M11866" s="616" t="s">
        <v>4608</v>
      </c>
      <c r="N11866" s="616" t="s">
        <v>4148</v>
      </c>
      <c r="O11866" s="619">
        <v>950</v>
      </c>
      <c r="P11866" s="617">
        <v>1</v>
      </c>
      <c r="Q11866" s="10">
        <f t="shared" si="752"/>
        <v>950</v>
      </c>
    </row>
    <row r="11867" spans="2:17" ht="20.25" customHeight="1">
      <c r="B11867" s="10" t="str">
        <f t="shared" si="753"/>
        <v>دستكش ضد برش سبك756</v>
      </c>
      <c r="C11867" s="10" t="str">
        <f t="shared" si="754"/>
        <v>دستكش ضد برش سبك1404/11/07756</v>
      </c>
      <c r="D11867" s="10" t="str">
        <f>IFERROR(IF(تحویلی!$E$1="","",IF(NOSA!O11867=تحویلی!$E$1,تحویلی!$E$1&amp;COUNTIF(NOSA!$O$1:O11867,تحویلی!$E$1),"")),"")</f>
        <v/>
      </c>
      <c r="E11867" s="10" t="str">
        <f t="shared" si="755"/>
        <v>14052756</v>
      </c>
      <c r="F11867" s="10" t="str">
        <f>IFERROR(VLOOKUP(I11867,DATABASE!$N:$O,2,FALSE),"")</f>
        <v>دستكش ضد برش سبك</v>
      </c>
      <c r="G11867" s="616" t="s">
        <v>4475</v>
      </c>
      <c r="H11867" s="617">
        <v>14052</v>
      </c>
      <c r="I11867" s="616" t="s">
        <v>1442</v>
      </c>
      <c r="J11867" s="616" t="s">
        <v>4602</v>
      </c>
      <c r="K11867" s="618">
        <v>1</v>
      </c>
      <c r="L11867" s="616" t="s">
        <v>3</v>
      </c>
      <c r="M11867" s="616" t="s">
        <v>25</v>
      </c>
      <c r="N11867" s="616" t="s">
        <v>4744</v>
      </c>
      <c r="O11867" s="619">
        <v>756</v>
      </c>
      <c r="P11867" s="617">
        <v>1</v>
      </c>
      <c r="Q11867" s="10">
        <f t="shared" si="752"/>
        <v>756</v>
      </c>
    </row>
    <row r="11868" spans="2:17" ht="20.25" customHeight="1">
      <c r="B11868" s="10" t="str">
        <f t="shared" si="753"/>
        <v>دستكش ضد برش سبك837</v>
      </c>
      <c r="C11868" s="10" t="str">
        <f t="shared" si="754"/>
        <v>دستكش ضد برش سبك1404/11/07837</v>
      </c>
      <c r="D11868" s="10" t="str">
        <f>IFERROR(IF(تحویلی!$E$1="","",IF(NOSA!O11868=تحویلی!$E$1,تحویلی!$E$1&amp;COUNTIF(NOSA!$O$1:O11868,تحویلی!$E$1),"")),"")</f>
        <v/>
      </c>
      <c r="E11868" s="10" t="str">
        <f t="shared" si="755"/>
        <v>14056837</v>
      </c>
      <c r="F11868" s="10" t="str">
        <f>IFERROR(VLOOKUP(I11868,DATABASE!$N:$O,2,FALSE),"")</f>
        <v>دستكش ضد برش سبك</v>
      </c>
      <c r="G11868" s="616" t="s">
        <v>4475</v>
      </c>
      <c r="H11868" s="617">
        <v>14056</v>
      </c>
      <c r="I11868" s="616" t="s">
        <v>1442</v>
      </c>
      <c r="J11868" s="616" t="s">
        <v>4602</v>
      </c>
      <c r="K11868" s="618">
        <v>1</v>
      </c>
      <c r="L11868" s="616" t="s">
        <v>3</v>
      </c>
      <c r="M11868" s="616" t="s">
        <v>40</v>
      </c>
      <c r="N11868" s="616" t="s">
        <v>2658</v>
      </c>
      <c r="O11868" s="619">
        <v>837</v>
      </c>
      <c r="P11868" s="617">
        <v>1</v>
      </c>
      <c r="Q11868" s="10">
        <f t="shared" si="752"/>
        <v>837</v>
      </c>
    </row>
    <row r="11869" spans="2:17" ht="20.25" customHeight="1">
      <c r="B11869" s="10" t="str">
        <f t="shared" si="753"/>
        <v>لباس كار ديرسوز(بلوز و شلوار)55</v>
      </c>
      <c r="C11869" s="10" t="str">
        <f t="shared" si="754"/>
        <v>لباس كار ديرسوز(بلوز و شلوار)1404/11/0755</v>
      </c>
      <c r="D11869" s="10" t="str">
        <f>IFERROR(IF(تحویلی!$E$1="","",IF(NOSA!O11869=تحویلی!$E$1,تحویلی!$E$1&amp;COUNTIF(NOSA!$O$1:O11869,تحویلی!$E$1),"")),"")</f>
        <v/>
      </c>
      <c r="E11869" s="10" t="str">
        <f t="shared" si="755"/>
        <v>1406455</v>
      </c>
      <c r="F11869" s="10" t="str">
        <f>IFERROR(VLOOKUP(I11869,DATABASE!$N:$O,2,FALSE),"")</f>
        <v>لباس كار ديرسوز(بلوز و شلوار)</v>
      </c>
      <c r="G11869" s="616" t="s">
        <v>4475</v>
      </c>
      <c r="H11869" s="617">
        <v>14064</v>
      </c>
      <c r="I11869" s="616" t="s">
        <v>1619</v>
      </c>
      <c r="J11869" s="616" t="s">
        <v>4651</v>
      </c>
      <c r="K11869" s="618">
        <v>1</v>
      </c>
      <c r="L11869" s="616" t="s">
        <v>28</v>
      </c>
      <c r="M11869" s="616" t="s">
        <v>19</v>
      </c>
      <c r="N11869" s="616" t="s">
        <v>4986</v>
      </c>
      <c r="O11869" s="619">
        <v>55</v>
      </c>
      <c r="P11869" s="617">
        <v>1</v>
      </c>
      <c r="Q11869" s="10">
        <f t="shared" si="752"/>
        <v>55</v>
      </c>
    </row>
    <row r="11870" spans="2:17" ht="20.25" customHeight="1">
      <c r="B11870" s="10" t="str">
        <f t="shared" si="753"/>
        <v>دستكش ضد برش سبك834</v>
      </c>
      <c r="C11870" s="10" t="str">
        <f t="shared" si="754"/>
        <v>دستكش ضد برش سبك1404/11/07834</v>
      </c>
      <c r="D11870" s="10" t="str">
        <f>IFERROR(IF(تحویلی!$E$1="","",IF(NOSA!O11870=تحویلی!$E$1,تحویلی!$E$1&amp;COUNTIF(NOSA!$O$1:O11870,تحویلی!$E$1),"")),"")</f>
        <v/>
      </c>
      <c r="E11870" s="10" t="str">
        <f t="shared" si="755"/>
        <v>14067834</v>
      </c>
      <c r="F11870" s="10" t="str">
        <f>IFERROR(VLOOKUP(I11870,DATABASE!$N:$O,2,FALSE),"")</f>
        <v>دستكش ضد برش سبك</v>
      </c>
      <c r="G11870" s="616" t="s">
        <v>4475</v>
      </c>
      <c r="H11870" s="617">
        <v>14067</v>
      </c>
      <c r="I11870" s="616" t="s">
        <v>1442</v>
      </c>
      <c r="J11870" s="616" t="s">
        <v>4602</v>
      </c>
      <c r="K11870" s="618">
        <v>1</v>
      </c>
      <c r="L11870" s="616" t="s">
        <v>3</v>
      </c>
      <c r="M11870" s="616" t="s">
        <v>19</v>
      </c>
      <c r="N11870" s="616" t="s">
        <v>5154</v>
      </c>
      <c r="O11870" s="619">
        <v>834</v>
      </c>
      <c r="P11870" s="617">
        <v>1</v>
      </c>
      <c r="Q11870" s="10">
        <f t="shared" si="752"/>
        <v>834</v>
      </c>
    </row>
    <row r="11871" spans="2:17" ht="20.25" customHeight="1">
      <c r="B11871" s="10" t="str">
        <f t="shared" si="753"/>
        <v>لباس كار ديرسوز(بلوز و شلوار)953</v>
      </c>
      <c r="C11871" s="10" t="str">
        <f t="shared" si="754"/>
        <v>لباس كار ديرسوز(بلوز و شلوار)1404/11/07953</v>
      </c>
      <c r="D11871" s="10" t="str">
        <f>IFERROR(IF(تحویلی!$E$1="","",IF(NOSA!O11871=تحویلی!$E$1,تحویلی!$E$1&amp;COUNTIF(NOSA!$O$1:O11871,تحویلی!$E$1),"")),"")</f>
        <v/>
      </c>
      <c r="E11871" s="10" t="str">
        <f t="shared" si="755"/>
        <v>14070953</v>
      </c>
      <c r="F11871" s="10" t="str">
        <f>IFERROR(VLOOKUP(I11871,DATABASE!$N:$O,2,FALSE),"")</f>
        <v>لباس كار ديرسوز(بلوز و شلوار)</v>
      </c>
      <c r="G11871" s="616" t="s">
        <v>4475</v>
      </c>
      <c r="H11871" s="617">
        <v>14070</v>
      </c>
      <c r="I11871" s="616" t="s">
        <v>1629</v>
      </c>
      <c r="J11871" s="616" t="s">
        <v>4622</v>
      </c>
      <c r="K11871" s="618">
        <v>1</v>
      </c>
      <c r="L11871" s="616" t="s">
        <v>28</v>
      </c>
      <c r="M11871" s="616" t="s">
        <v>4603</v>
      </c>
      <c r="N11871" s="616" t="s">
        <v>4706</v>
      </c>
      <c r="O11871" s="619">
        <v>953</v>
      </c>
      <c r="P11871" s="617">
        <v>1</v>
      </c>
      <c r="Q11871" s="10">
        <f t="shared" si="752"/>
        <v>953</v>
      </c>
    </row>
    <row r="11872" spans="2:17" ht="20.25" customHeight="1">
      <c r="B11872" s="10" t="str">
        <f t="shared" si="753"/>
        <v>لباس كار نسوز(بلوز و شلوار)936</v>
      </c>
      <c r="C11872" s="10" t="str">
        <f t="shared" si="754"/>
        <v>لباس كار نسوز(بلوز و شلوار)1404/11/07936</v>
      </c>
      <c r="D11872" s="10" t="str">
        <f>IFERROR(IF(تحویلی!$E$1="","",IF(NOSA!O11872=تحویلی!$E$1,تحویلی!$E$1&amp;COUNTIF(NOSA!$O$1:O11872,تحویلی!$E$1),"")),"")</f>
        <v/>
      </c>
      <c r="E11872" s="10" t="str">
        <f t="shared" si="755"/>
        <v>14071936</v>
      </c>
      <c r="F11872" s="10" t="str">
        <f>IFERROR(VLOOKUP(I11872,DATABASE!$N:$O,2,FALSE),"")</f>
        <v>لباس كار نسوز(بلوز و شلوار)</v>
      </c>
      <c r="G11872" s="616" t="s">
        <v>4475</v>
      </c>
      <c r="H11872" s="617">
        <v>14071</v>
      </c>
      <c r="I11872" s="616" t="s">
        <v>1663</v>
      </c>
      <c r="J11872" s="616" t="s">
        <v>4799</v>
      </c>
      <c r="K11872" s="618">
        <v>1</v>
      </c>
      <c r="L11872" s="616" t="s">
        <v>28</v>
      </c>
      <c r="M11872" s="616" t="s">
        <v>4608</v>
      </c>
      <c r="N11872" s="616" t="s">
        <v>4642</v>
      </c>
      <c r="O11872" s="619">
        <v>936</v>
      </c>
      <c r="P11872" s="617">
        <v>1</v>
      </c>
      <c r="Q11872" s="10">
        <f t="shared" si="752"/>
        <v>936</v>
      </c>
    </row>
    <row r="11873" spans="2:17" ht="20.25" customHeight="1">
      <c r="B11873" s="10" t="str">
        <f t="shared" si="753"/>
        <v>دستكش ضد برش سبك751</v>
      </c>
      <c r="C11873" s="10" t="str">
        <f t="shared" si="754"/>
        <v>دستكش ضد برش سبك1404/11/07751</v>
      </c>
      <c r="D11873" s="10" t="str">
        <f>IFERROR(IF(تحویلی!$E$1="","",IF(NOSA!O11873=تحویلی!$E$1,تحویلی!$E$1&amp;COUNTIF(NOSA!$O$1:O11873,تحویلی!$E$1),"")),"")</f>
        <v/>
      </c>
      <c r="E11873" s="10" t="str">
        <f t="shared" si="755"/>
        <v>14073751</v>
      </c>
      <c r="F11873" s="10" t="str">
        <f>IFERROR(VLOOKUP(I11873,DATABASE!$N:$O,2,FALSE),"")</f>
        <v>دستكش ضد برش سبك</v>
      </c>
      <c r="G11873" s="616" t="s">
        <v>4475</v>
      </c>
      <c r="H11873" s="617">
        <v>14073</v>
      </c>
      <c r="I11873" s="616" t="s">
        <v>1442</v>
      </c>
      <c r="J11873" s="616" t="s">
        <v>4602</v>
      </c>
      <c r="K11873" s="618">
        <v>1</v>
      </c>
      <c r="L11873" s="616" t="s">
        <v>3</v>
      </c>
      <c r="M11873" s="616" t="s">
        <v>4623</v>
      </c>
      <c r="N11873" s="616" t="s">
        <v>2034</v>
      </c>
      <c r="O11873" s="619">
        <v>751</v>
      </c>
      <c r="P11873" s="617">
        <v>1</v>
      </c>
      <c r="Q11873" s="10">
        <f t="shared" si="752"/>
        <v>751</v>
      </c>
    </row>
    <row r="11874" spans="2:17" ht="20.25" customHeight="1">
      <c r="B11874" s="10" t="str">
        <f t="shared" si="753"/>
        <v>دستكش ضد برش سبك874</v>
      </c>
      <c r="C11874" s="10" t="str">
        <f t="shared" si="754"/>
        <v>دستكش ضد برش سبك1404/11/07874</v>
      </c>
      <c r="D11874" s="10" t="str">
        <f>IFERROR(IF(تحویلی!$E$1="","",IF(NOSA!O11874=تحویلی!$E$1,تحویلی!$E$1&amp;COUNTIF(NOSA!$O$1:O11874,تحویلی!$E$1),"")),"")</f>
        <v/>
      </c>
      <c r="E11874" s="10" t="str">
        <f t="shared" si="755"/>
        <v>14076874</v>
      </c>
      <c r="F11874" s="10" t="str">
        <f>IFERROR(VLOOKUP(I11874,DATABASE!$N:$O,2,FALSE),"")</f>
        <v>دستكش ضد برش سبك</v>
      </c>
      <c r="G11874" s="616" t="s">
        <v>4475</v>
      </c>
      <c r="H11874" s="617">
        <v>14076</v>
      </c>
      <c r="I11874" s="616" t="s">
        <v>1442</v>
      </c>
      <c r="J11874" s="616" t="s">
        <v>4602</v>
      </c>
      <c r="K11874" s="618">
        <v>1</v>
      </c>
      <c r="L11874" s="616" t="s">
        <v>3</v>
      </c>
      <c r="M11874" s="616" t="s">
        <v>25</v>
      </c>
      <c r="N11874" s="616" t="s">
        <v>4773</v>
      </c>
      <c r="O11874" s="619">
        <v>874</v>
      </c>
      <c r="P11874" s="617">
        <v>1</v>
      </c>
      <c r="Q11874" s="10">
        <f t="shared" si="752"/>
        <v>874</v>
      </c>
    </row>
    <row r="11875" spans="2:17" ht="20.25" customHeight="1">
      <c r="B11875" s="10" t="str">
        <f t="shared" si="753"/>
        <v>دستكش كف دوبل چرمي874</v>
      </c>
      <c r="C11875" s="10" t="str">
        <f t="shared" si="754"/>
        <v>دستكش كف دوبل چرمي1404/11/07874</v>
      </c>
      <c r="D11875" s="10" t="str">
        <f>IFERROR(IF(تحویلی!$E$1="","",IF(NOSA!O11875=تحویلی!$E$1,تحویلی!$E$1&amp;COUNTIF(NOSA!$O$1:O11875,تحویلی!$E$1),"")),"")</f>
        <v/>
      </c>
      <c r="E11875" s="10" t="str">
        <f t="shared" si="755"/>
        <v>14076874</v>
      </c>
      <c r="F11875" s="10" t="str">
        <f>IFERROR(VLOOKUP(I11875,DATABASE!$N:$O,2,FALSE),"")</f>
        <v>دستكش كف دوبل چرمي</v>
      </c>
      <c r="G11875" s="616" t="s">
        <v>4475</v>
      </c>
      <c r="H11875" s="617">
        <v>14076</v>
      </c>
      <c r="I11875" s="616" t="s">
        <v>1683</v>
      </c>
      <c r="J11875" s="616" t="s">
        <v>4636</v>
      </c>
      <c r="K11875" s="618">
        <v>1</v>
      </c>
      <c r="L11875" s="616" t="s">
        <v>3</v>
      </c>
      <c r="M11875" s="616" t="s">
        <v>25</v>
      </c>
      <c r="N11875" s="616" t="s">
        <v>4773</v>
      </c>
      <c r="O11875" s="619">
        <v>874</v>
      </c>
      <c r="P11875" s="617">
        <v>1</v>
      </c>
      <c r="Q11875" s="10">
        <f t="shared" si="752"/>
        <v>874</v>
      </c>
    </row>
    <row r="11876" spans="2:17" ht="20.25" customHeight="1">
      <c r="B11876" s="10" t="str">
        <f t="shared" si="753"/>
        <v>شيشه مات ماسك جوشكاري673</v>
      </c>
      <c r="C11876" s="10" t="str">
        <f t="shared" si="754"/>
        <v>شيشه مات ماسك جوشكاري1404/11/07673</v>
      </c>
      <c r="D11876" s="10" t="str">
        <f>IFERROR(IF(تحویلی!$E$1="","",IF(NOSA!O11876=تحویلی!$E$1,تحویلی!$E$1&amp;COUNTIF(NOSA!$O$1:O11876,تحویلی!$E$1),"")),"")</f>
        <v/>
      </c>
      <c r="E11876" s="10" t="str">
        <f t="shared" si="755"/>
        <v>14077673</v>
      </c>
      <c r="F11876" s="10" t="str">
        <f>IFERROR(VLOOKUP(I11876,DATABASE!$N:$O,2,FALSE),"")</f>
        <v>شيشه مات ماسك جوشكاري</v>
      </c>
      <c r="G11876" s="616" t="s">
        <v>4475</v>
      </c>
      <c r="H11876" s="617">
        <v>14077</v>
      </c>
      <c r="I11876" s="616" t="s">
        <v>1507</v>
      </c>
      <c r="J11876" s="616" t="s">
        <v>4641</v>
      </c>
      <c r="K11876" s="618">
        <v>1</v>
      </c>
      <c r="L11876" s="616" t="s">
        <v>8</v>
      </c>
      <c r="M11876" s="616" t="s">
        <v>4747</v>
      </c>
      <c r="N11876" s="616" t="s">
        <v>4657</v>
      </c>
      <c r="O11876" s="619">
        <v>673</v>
      </c>
      <c r="P11876" s="617">
        <v>0</v>
      </c>
      <c r="Q11876" s="10">
        <f t="shared" ref="Q11876:Q11939" si="756">VALUE(O11876)</f>
        <v>673</v>
      </c>
    </row>
    <row r="11877" spans="2:17" ht="20.25" customHeight="1">
      <c r="B11877" s="10" t="str">
        <f t="shared" si="753"/>
        <v>پوتين ايمني نسوز156</v>
      </c>
      <c r="C11877" s="10" t="str">
        <f t="shared" si="754"/>
        <v>پوتين ايمني نسوز1404/11/08156</v>
      </c>
      <c r="D11877" s="10" t="str">
        <f>IFERROR(IF(تحویلی!$E$1="","",IF(NOSA!O11877=تحویلی!$E$1,تحویلی!$E$1&amp;COUNTIF(NOSA!$O$1:O11877,تحویلی!$E$1),"")),"")</f>
        <v/>
      </c>
      <c r="E11877" s="10" t="str">
        <f t="shared" si="755"/>
        <v>14092156</v>
      </c>
      <c r="F11877" s="10" t="str">
        <f>IFERROR(VLOOKUP(I11877,DATABASE!$N:$O,2,FALSE),"")</f>
        <v>پوتين ايمني نسوز</v>
      </c>
      <c r="G11877" s="3" t="s">
        <v>4476</v>
      </c>
      <c r="H11877" s="4">
        <v>14092</v>
      </c>
      <c r="I11877" s="3" t="s">
        <v>1648</v>
      </c>
      <c r="J11877" s="3" t="s">
        <v>4675</v>
      </c>
      <c r="K11877" s="5">
        <v>1</v>
      </c>
      <c r="L11877" s="3" t="s">
        <v>3</v>
      </c>
      <c r="M11877" s="3" t="s">
        <v>4608</v>
      </c>
      <c r="N11877" s="3" t="s">
        <v>4669</v>
      </c>
      <c r="O11877" s="1">
        <v>156</v>
      </c>
      <c r="P11877" s="4">
        <v>1</v>
      </c>
      <c r="Q11877" s="10">
        <f t="shared" si="756"/>
        <v>156</v>
      </c>
    </row>
    <row r="11878" spans="2:17" ht="20.25" customHeight="1">
      <c r="B11878" s="10" t="str">
        <f t="shared" si="753"/>
        <v>دستكش ضد برش سبك783</v>
      </c>
      <c r="C11878" s="10" t="str">
        <f t="shared" si="754"/>
        <v>دستكش ضد برش سبك1404/11/08783</v>
      </c>
      <c r="D11878" s="10" t="str">
        <f>IFERROR(IF(تحویلی!$E$1="","",IF(NOSA!O11878=تحویلی!$E$1,تحویلی!$E$1&amp;COUNTIF(NOSA!$O$1:O11878,تحویلی!$E$1),"")),"")</f>
        <v/>
      </c>
      <c r="E11878" s="10" t="str">
        <f t="shared" si="755"/>
        <v>14094783</v>
      </c>
      <c r="F11878" s="10" t="str">
        <f>IFERROR(VLOOKUP(I11878,DATABASE!$N:$O,2,FALSE),"")</f>
        <v>دستكش ضد برش سبك</v>
      </c>
      <c r="G11878" s="3" t="s">
        <v>4476</v>
      </c>
      <c r="H11878" s="4">
        <v>14094</v>
      </c>
      <c r="I11878" s="3" t="s">
        <v>1442</v>
      </c>
      <c r="J11878" s="3" t="s">
        <v>4602</v>
      </c>
      <c r="K11878" s="5">
        <v>1</v>
      </c>
      <c r="L11878" s="3" t="s">
        <v>3</v>
      </c>
      <c r="M11878" s="3" t="s">
        <v>4608</v>
      </c>
      <c r="N11878" s="3" t="s">
        <v>2056</v>
      </c>
      <c r="O11878" s="1">
        <v>783</v>
      </c>
      <c r="P11878" s="4">
        <v>1</v>
      </c>
      <c r="Q11878" s="10">
        <f t="shared" si="756"/>
        <v>783</v>
      </c>
    </row>
    <row r="11879" spans="2:17" ht="20.25" customHeight="1">
      <c r="B11879" s="10" t="str">
        <f t="shared" si="753"/>
        <v>873</v>
      </c>
      <c r="C11879" s="10" t="str">
        <f t="shared" si="754"/>
        <v>1404/11/08873</v>
      </c>
      <c r="D11879" s="10" t="str">
        <f>IFERROR(IF(تحویلی!$E$1="","",IF(NOSA!O11879=تحویلی!$E$1,تحویلی!$E$1&amp;COUNTIF(NOSA!$O$1:O11879,تحویلی!$E$1),"")),"")</f>
        <v/>
      </c>
      <c r="E11879" s="10" t="str">
        <f t="shared" si="755"/>
        <v>14097873</v>
      </c>
      <c r="F11879" s="10" t="str">
        <f>IFERROR(VLOOKUP(I11879,DATABASE!$N:$O,2,FALSE),"")</f>
        <v/>
      </c>
      <c r="G11879" s="3" t="s">
        <v>4476</v>
      </c>
      <c r="H11879" s="4">
        <v>14097</v>
      </c>
      <c r="I11879" s="3" t="s">
        <v>2624</v>
      </c>
      <c r="J11879" s="3" t="s">
        <v>4979</v>
      </c>
      <c r="K11879" s="5">
        <v>100</v>
      </c>
      <c r="L11879" s="3" t="s">
        <v>8</v>
      </c>
      <c r="M11879" s="3" t="s">
        <v>63</v>
      </c>
      <c r="N11879" s="3" t="s">
        <v>3346</v>
      </c>
      <c r="O11879" s="1">
        <v>873</v>
      </c>
      <c r="P11879" s="4">
        <v>0</v>
      </c>
      <c r="Q11879" s="10">
        <f t="shared" si="756"/>
        <v>873</v>
      </c>
    </row>
    <row r="11880" spans="2:17" ht="20.25" customHeight="1">
      <c r="B11880" s="10" t="str">
        <f t="shared" si="753"/>
        <v>دستكش ضد برش سبك706</v>
      </c>
      <c r="C11880" s="10" t="str">
        <f t="shared" si="754"/>
        <v>دستكش ضد برش سبك1404/11/08706</v>
      </c>
      <c r="D11880" s="10" t="str">
        <f>IFERROR(IF(تحویلی!$E$1="","",IF(NOSA!O11880=تحویلی!$E$1,تحویلی!$E$1&amp;COUNTIF(NOSA!$O$1:O11880,تحویلی!$E$1),"")),"")</f>
        <v/>
      </c>
      <c r="E11880" s="10" t="str">
        <f t="shared" si="755"/>
        <v>14098706</v>
      </c>
      <c r="F11880" s="10" t="str">
        <f>IFERROR(VLOOKUP(I11880,DATABASE!$N:$O,2,FALSE),"")</f>
        <v>دستكش ضد برش سبك</v>
      </c>
      <c r="G11880" s="3" t="s">
        <v>4476</v>
      </c>
      <c r="H11880" s="4">
        <v>14098</v>
      </c>
      <c r="I11880" s="3" t="s">
        <v>1442</v>
      </c>
      <c r="J11880" s="3" t="s">
        <v>4602</v>
      </c>
      <c r="K11880" s="5">
        <v>1</v>
      </c>
      <c r="L11880" s="3" t="s">
        <v>3</v>
      </c>
      <c r="M11880" s="3" t="s">
        <v>4608</v>
      </c>
      <c r="N11880" s="3" t="s">
        <v>4885</v>
      </c>
      <c r="O11880" s="1">
        <v>706</v>
      </c>
      <c r="P11880" s="4">
        <v>1</v>
      </c>
      <c r="Q11880" s="10">
        <f t="shared" si="756"/>
        <v>706</v>
      </c>
    </row>
    <row r="11881" spans="2:17" ht="20.25" customHeight="1">
      <c r="B11881" s="10" t="str">
        <f t="shared" ref="B11881:B11944" si="757">F11881&amp;Q11881</f>
        <v>لباس كار ديرسوز(شلوار) 851</v>
      </c>
      <c r="C11881" s="10" t="str">
        <f t="shared" ref="C11881:C11944" si="758">F11881&amp;G11881&amp;O11881</f>
        <v>لباس كار ديرسوز(شلوار) 1404/11/08851</v>
      </c>
      <c r="D11881" s="10" t="str">
        <f>IFERROR(IF(تحویلی!$E$1="","",IF(NOSA!O11881=تحویلی!$E$1,تحویلی!$E$1&amp;COUNTIF(NOSA!$O$1:O11881,تحویلی!$E$1),"")),"")</f>
        <v/>
      </c>
      <c r="E11881" s="10" t="str">
        <f t="shared" ref="E11881:E11944" si="759">H11881&amp;O11881</f>
        <v>14103851</v>
      </c>
      <c r="F11881" s="10" t="str">
        <f>IFERROR(VLOOKUP(I11881,DATABASE!$N:$O,2,FALSE),"")</f>
        <v xml:space="preserve">لباس كار ديرسوز(شلوار) </v>
      </c>
      <c r="G11881" s="3" t="s">
        <v>4476</v>
      </c>
      <c r="H11881" s="4">
        <v>14103</v>
      </c>
      <c r="I11881" s="3" t="s">
        <v>2317</v>
      </c>
      <c r="J11881" s="3" t="s">
        <v>4730</v>
      </c>
      <c r="K11881" s="5">
        <v>1</v>
      </c>
      <c r="L11881" s="3" t="s">
        <v>8</v>
      </c>
      <c r="M11881" s="3" t="s">
        <v>4603</v>
      </c>
      <c r="N11881" s="3" t="s">
        <v>2761</v>
      </c>
      <c r="O11881" s="1">
        <v>851</v>
      </c>
      <c r="P11881" s="4">
        <v>1</v>
      </c>
      <c r="Q11881" s="10">
        <f t="shared" si="756"/>
        <v>851</v>
      </c>
    </row>
    <row r="11882" spans="2:17" ht="20.25" customHeight="1">
      <c r="B11882" s="10" t="str">
        <f t="shared" si="757"/>
        <v>دستكش ضد برش سبك851</v>
      </c>
      <c r="C11882" s="10" t="str">
        <f t="shared" si="758"/>
        <v>دستكش ضد برش سبك1404/11/08851</v>
      </c>
      <c r="D11882" s="10" t="str">
        <f>IFERROR(IF(تحویلی!$E$1="","",IF(NOSA!O11882=تحویلی!$E$1,تحویلی!$E$1&amp;COUNTIF(NOSA!$O$1:O11882,تحویلی!$E$1),"")),"")</f>
        <v/>
      </c>
      <c r="E11882" s="10" t="str">
        <f t="shared" si="759"/>
        <v>14103851</v>
      </c>
      <c r="F11882" s="10" t="str">
        <f>IFERROR(VLOOKUP(I11882,DATABASE!$N:$O,2,FALSE),"")</f>
        <v>دستكش ضد برش سبك</v>
      </c>
      <c r="G11882" s="3" t="s">
        <v>4476</v>
      </c>
      <c r="H11882" s="4">
        <v>14103</v>
      </c>
      <c r="I11882" s="3" t="s">
        <v>1442</v>
      </c>
      <c r="J11882" s="3" t="s">
        <v>4602</v>
      </c>
      <c r="K11882" s="5">
        <v>1</v>
      </c>
      <c r="L11882" s="3" t="s">
        <v>3</v>
      </c>
      <c r="M11882" s="3" t="s">
        <v>4603</v>
      </c>
      <c r="N11882" s="3" t="s">
        <v>2761</v>
      </c>
      <c r="O11882" s="1">
        <v>851</v>
      </c>
      <c r="P11882" s="4">
        <v>1</v>
      </c>
      <c r="Q11882" s="10">
        <f t="shared" si="756"/>
        <v>851</v>
      </c>
    </row>
    <row r="11883" spans="2:17" ht="20.25" customHeight="1">
      <c r="B11883" s="10" t="str">
        <f t="shared" si="757"/>
        <v>دستكش كف مواد سبك944</v>
      </c>
      <c r="C11883" s="10" t="str">
        <f t="shared" si="758"/>
        <v>دستكش كف مواد سبك1404/11/08944</v>
      </c>
      <c r="D11883" s="10" t="str">
        <f>IFERROR(IF(تحویلی!$E$1="","",IF(NOSA!O11883=تحویلی!$E$1,تحویلی!$E$1&amp;COUNTIF(NOSA!$O$1:O11883,تحویلی!$E$1),"")),"")</f>
        <v/>
      </c>
      <c r="E11883" s="10" t="str">
        <f t="shared" si="759"/>
        <v>14112944</v>
      </c>
      <c r="F11883" s="10" t="str">
        <f>IFERROR(VLOOKUP(I11883,DATABASE!$N:$O,2,FALSE),"")</f>
        <v>دستكش كف مواد سبك</v>
      </c>
      <c r="G11883" s="3" t="s">
        <v>4476</v>
      </c>
      <c r="H11883" s="4">
        <v>14112</v>
      </c>
      <c r="I11883" s="3" t="s">
        <v>1456</v>
      </c>
      <c r="J11883" s="3" t="s">
        <v>4605</v>
      </c>
      <c r="K11883" s="5">
        <v>1</v>
      </c>
      <c r="L11883" s="3" t="s">
        <v>3</v>
      </c>
      <c r="M11883" s="3" t="s">
        <v>4603</v>
      </c>
      <c r="N11883" s="3" t="s">
        <v>4035</v>
      </c>
      <c r="O11883" s="1">
        <v>944</v>
      </c>
      <c r="P11883" s="4">
        <v>1</v>
      </c>
      <c r="Q11883" s="10">
        <f t="shared" si="756"/>
        <v>944</v>
      </c>
    </row>
    <row r="11884" spans="2:17" ht="20.25" customHeight="1">
      <c r="B11884" s="10" t="str">
        <f t="shared" si="757"/>
        <v>لباس كار ديرسوز(شلوار) 848</v>
      </c>
      <c r="C11884" s="10" t="str">
        <f t="shared" si="758"/>
        <v>لباس كار ديرسوز(شلوار) 1404/11/08848</v>
      </c>
      <c r="D11884" s="10" t="str">
        <f>IFERROR(IF(تحویلی!$E$1="","",IF(NOSA!O11884=تحویلی!$E$1,تحویلی!$E$1&amp;COUNTIF(NOSA!$O$1:O11884,تحویلی!$E$1),"")),"")</f>
        <v/>
      </c>
      <c r="E11884" s="10" t="str">
        <f t="shared" si="759"/>
        <v>14113848</v>
      </c>
      <c r="F11884" s="10" t="str">
        <f>IFERROR(VLOOKUP(I11884,DATABASE!$N:$O,2,FALSE),"")</f>
        <v xml:space="preserve">لباس كار ديرسوز(شلوار) </v>
      </c>
      <c r="G11884" s="3" t="s">
        <v>4476</v>
      </c>
      <c r="H11884" s="4">
        <v>14113</v>
      </c>
      <c r="I11884" s="3" t="s">
        <v>2317</v>
      </c>
      <c r="J11884" s="3" t="s">
        <v>4730</v>
      </c>
      <c r="K11884" s="5">
        <v>1</v>
      </c>
      <c r="L11884" s="3" t="s">
        <v>8</v>
      </c>
      <c r="M11884" s="3" t="s">
        <v>4603</v>
      </c>
      <c r="N11884" s="3" t="s">
        <v>4626</v>
      </c>
      <c r="O11884" s="1">
        <v>848</v>
      </c>
      <c r="P11884" s="4">
        <v>1</v>
      </c>
      <c r="Q11884" s="10">
        <f t="shared" si="756"/>
        <v>848</v>
      </c>
    </row>
    <row r="11885" spans="2:17" ht="20.25" customHeight="1">
      <c r="B11885" s="10" t="str">
        <f t="shared" si="757"/>
        <v>فيلتر ماسك نيم صورت (3M) مدل 209110004</v>
      </c>
      <c r="C11885" s="10" t="str">
        <f t="shared" si="758"/>
        <v>فيلتر ماسك نيم صورت (3M) مدل 20911404/11/0810004</v>
      </c>
      <c r="D11885" s="10" t="str">
        <f>IFERROR(IF(تحویلی!$E$1="","",IF(NOSA!O11885=تحویلی!$E$1,تحویلی!$E$1&amp;COUNTIF(NOSA!$O$1:O11885,تحویلی!$E$1),"")),"")</f>
        <v/>
      </c>
      <c r="E11885" s="10" t="str">
        <f t="shared" si="759"/>
        <v>1411810004</v>
      </c>
      <c r="F11885" s="10" t="str">
        <f>IFERROR(VLOOKUP(I11885,DATABASE!$N:$O,2,FALSE),"")</f>
        <v>فيلتر ماسك نيم صورت (3M) مدل 2091</v>
      </c>
      <c r="G11885" s="3" t="s">
        <v>4476</v>
      </c>
      <c r="H11885" s="4">
        <v>14118</v>
      </c>
      <c r="I11885" s="3" t="s">
        <v>1475</v>
      </c>
      <c r="J11885" s="3" t="s">
        <v>4638</v>
      </c>
      <c r="K11885" s="5">
        <v>1</v>
      </c>
      <c r="L11885" s="3" t="s">
        <v>8</v>
      </c>
      <c r="M11885" s="3" t="s">
        <v>4623</v>
      </c>
      <c r="N11885" s="3" t="s">
        <v>4842</v>
      </c>
      <c r="O11885" s="1">
        <v>10004</v>
      </c>
      <c r="P11885" s="4">
        <v>1</v>
      </c>
      <c r="Q11885" s="10">
        <f t="shared" si="756"/>
        <v>10004</v>
      </c>
    </row>
    <row r="11886" spans="2:17" ht="20.25" customHeight="1">
      <c r="B11886" s="10" t="str">
        <f t="shared" si="757"/>
        <v>دستكش ضد برش سبك10004</v>
      </c>
      <c r="C11886" s="10" t="str">
        <f t="shared" si="758"/>
        <v>دستكش ضد برش سبك1404/11/0810004</v>
      </c>
      <c r="D11886" s="10" t="str">
        <f>IFERROR(IF(تحویلی!$E$1="","",IF(NOSA!O11886=تحویلی!$E$1,تحویلی!$E$1&amp;COUNTIF(NOSA!$O$1:O11886,تحویلی!$E$1),"")),"")</f>
        <v/>
      </c>
      <c r="E11886" s="10" t="str">
        <f t="shared" si="759"/>
        <v>1411810004</v>
      </c>
      <c r="F11886" s="10" t="str">
        <f>IFERROR(VLOOKUP(I11886,DATABASE!$N:$O,2,FALSE),"")</f>
        <v>دستكش ضد برش سبك</v>
      </c>
      <c r="G11886" s="3" t="s">
        <v>4476</v>
      </c>
      <c r="H11886" s="4">
        <v>14118</v>
      </c>
      <c r="I11886" s="3" t="s">
        <v>1442</v>
      </c>
      <c r="J11886" s="3" t="s">
        <v>4602</v>
      </c>
      <c r="K11886" s="5">
        <v>1</v>
      </c>
      <c r="L11886" s="3" t="s">
        <v>3</v>
      </c>
      <c r="M11886" s="3" t="s">
        <v>4623</v>
      </c>
      <c r="N11886" s="3" t="s">
        <v>4842</v>
      </c>
      <c r="O11886" s="1">
        <v>10004</v>
      </c>
      <c r="P11886" s="4">
        <v>1</v>
      </c>
      <c r="Q11886" s="10">
        <f t="shared" si="756"/>
        <v>10004</v>
      </c>
    </row>
    <row r="11887" spans="2:17" ht="20.25" customHeight="1">
      <c r="B11887" s="10" t="str">
        <f t="shared" si="757"/>
        <v>دستكش ضد برش سبك83</v>
      </c>
      <c r="C11887" s="10" t="str">
        <f t="shared" si="758"/>
        <v>دستكش ضد برش سبك1404/11/0883</v>
      </c>
      <c r="D11887" s="10" t="str">
        <f>IFERROR(IF(تحویلی!$E$1="","",IF(NOSA!O11887=تحویلی!$E$1,تحویلی!$E$1&amp;COUNTIF(NOSA!$O$1:O11887,تحویلی!$E$1),"")),"")</f>
        <v/>
      </c>
      <c r="E11887" s="10" t="str">
        <f t="shared" si="759"/>
        <v>1412783</v>
      </c>
      <c r="F11887" s="10" t="str">
        <f>IFERROR(VLOOKUP(I11887,DATABASE!$N:$O,2,FALSE),"")</f>
        <v>دستكش ضد برش سبك</v>
      </c>
      <c r="G11887" s="3" t="s">
        <v>4476</v>
      </c>
      <c r="H11887" s="4">
        <v>14127</v>
      </c>
      <c r="I11887" s="3" t="s">
        <v>1442</v>
      </c>
      <c r="J11887" s="3" t="s">
        <v>4602</v>
      </c>
      <c r="K11887" s="5">
        <v>1</v>
      </c>
      <c r="L11887" s="3" t="s">
        <v>3</v>
      </c>
      <c r="M11887" s="3" t="s">
        <v>43</v>
      </c>
      <c r="N11887" s="3" t="s">
        <v>1072</v>
      </c>
      <c r="O11887" s="1">
        <v>83</v>
      </c>
      <c r="P11887" s="4">
        <v>1</v>
      </c>
      <c r="Q11887" s="10">
        <f t="shared" si="756"/>
        <v>83</v>
      </c>
    </row>
    <row r="11888" spans="2:17" ht="20.25" customHeight="1">
      <c r="B11888" s="10" t="str">
        <f t="shared" si="757"/>
        <v>لباس كار كارشناسي121</v>
      </c>
      <c r="C11888" s="10" t="str">
        <f t="shared" si="758"/>
        <v>لباس كار كارشناسي1404/11/08121</v>
      </c>
      <c r="D11888" s="10" t="str">
        <f>IFERROR(IF(تحویلی!$E$1="","",IF(NOSA!O11888=تحویلی!$E$1,تحویلی!$E$1&amp;COUNTIF(NOSA!$O$1:O11888,تحویلی!$E$1),"")),"")</f>
        <v/>
      </c>
      <c r="E11888" s="10" t="str">
        <f t="shared" si="759"/>
        <v>14129121</v>
      </c>
      <c r="F11888" s="10" t="str">
        <f>IFERROR(VLOOKUP(I11888,DATABASE!$N:$O,2,FALSE),"")</f>
        <v>لباس كار كارشناسي</v>
      </c>
      <c r="G11888" s="3" t="s">
        <v>4476</v>
      </c>
      <c r="H11888" s="4">
        <v>14129</v>
      </c>
      <c r="I11888" s="3" t="s">
        <v>1754</v>
      </c>
      <c r="J11888" s="3" t="s">
        <v>4676</v>
      </c>
      <c r="K11888" s="5">
        <v>1</v>
      </c>
      <c r="L11888" s="3" t="s">
        <v>28</v>
      </c>
      <c r="M11888" s="3" t="s">
        <v>4608</v>
      </c>
      <c r="N11888" s="3" t="s">
        <v>4911</v>
      </c>
      <c r="O11888" s="1">
        <v>121</v>
      </c>
      <c r="P11888" s="4">
        <v>1</v>
      </c>
      <c r="Q11888" s="10">
        <f t="shared" si="756"/>
        <v>121</v>
      </c>
    </row>
    <row r="11889" spans="2:17" ht="20.25" customHeight="1">
      <c r="B11889" s="10" t="str">
        <f t="shared" si="757"/>
        <v>دستكش ساق بلند نسوز248</v>
      </c>
      <c r="C11889" s="10" t="str">
        <f t="shared" si="758"/>
        <v>دستكش ساق بلند نسوز1404/11/08248</v>
      </c>
      <c r="D11889" s="10" t="str">
        <f>IFERROR(IF(تحویلی!$E$1="","",IF(NOSA!O11889=تحویلی!$E$1,تحویلی!$E$1&amp;COUNTIF(NOSA!$O$1:O11889,تحویلی!$E$1),"")),"")</f>
        <v/>
      </c>
      <c r="E11889" s="10" t="str">
        <f t="shared" si="759"/>
        <v>14130248</v>
      </c>
      <c r="F11889" s="10" t="str">
        <f>IFERROR(VLOOKUP(I11889,DATABASE!$N:$O,2,FALSE),"")</f>
        <v>دستكش ساق بلند نسوز</v>
      </c>
      <c r="G11889" s="3" t="s">
        <v>4476</v>
      </c>
      <c r="H11889" s="4">
        <v>14130</v>
      </c>
      <c r="I11889" s="3" t="s">
        <v>1461</v>
      </c>
      <c r="J11889" s="3" t="s">
        <v>4643</v>
      </c>
      <c r="K11889" s="5">
        <v>1</v>
      </c>
      <c r="L11889" s="3" t="s">
        <v>3</v>
      </c>
      <c r="M11889" s="3" t="s">
        <v>4608</v>
      </c>
      <c r="N11889" s="3" t="s">
        <v>1886</v>
      </c>
      <c r="O11889" s="1">
        <v>248</v>
      </c>
      <c r="P11889" s="4">
        <v>1</v>
      </c>
      <c r="Q11889" s="10">
        <f t="shared" si="756"/>
        <v>248</v>
      </c>
    </row>
    <row r="11890" spans="2:17" ht="20.25" customHeight="1">
      <c r="B11890" s="10" t="str">
        <f t="shared" si="757"/>
        <v>دستكش كف مواد سبك248</v>
      </c>
      <c r="C11890" s="10" t="str">
        <f t="shared" si="758"/>
        <v>دستكش كف مواد سبك1404/11/08248</v>
      </c>
      <c r="D11890" s="10" t="str">
        <f>IFERROR(IF(تحویلی!$E$1="","",IF(NOSA!O11890=تحویلی!$E$1,تحویلی!$E$1&amp;COUNTIF(NOSA!$O$1:O11890,تحویلی!$E$1),"")),"")</f>
        <v/>
      </c>
      <c r="E11890" s="10" t="str">
        <f t="shared" si="759"/>
        <v>14130248</v>
      </c>
      <c r="F11890" s="10" t="str">
        <f>IFERROR(VLOOKUP(I11890,DATABASE!$N:$O,2,FALSE),"")</f>
        <v>دستكش كف مواد سبك</v>
      </c>
      <c r="G11890" s="3" t="s">
        <v>4476</v>
      </c>
      <c r="H11890" s="4">
        <v>14130</v>
      </c>
      <c r="I11890" s="3" t="s">
        <v>1456</v>
      </c>
      <c r="J11890" s="3" t="s">
        <v>4605</v>
      </c>
      <c r="K11890" s="5">
        <v>1</v>
      </c>
      <c r="L11890" s="3" t="s">
        <v>3</v>
      </c>
      <c r="M11890" s="3" t="s">
        <v>4608</v>
      </c>
      <c r="N11890" s="3" t="s">
        <v>1886</v>
      </c>
      <c r="O11890" s="1">
        <v>248</v>
      </c>
      <c r="P11890" s="4">
        <v>1</v>
      </c>
      <c r="Q11890" s="10">
        <f t="shared" si="756"/>
        <v>248</v>
      </c>
    </row>
    <row r="11891" spans="2:17" ht="20.25" customHeight="1">
      <c r="B11891" s="10" t="str">
        <f t="shared" si="757"/>
        <v>دستكش كف دوبل چرمي552</v>
      </c>
      <c r="C11891" s="10" t="str">
        <f t="shared" si="758"/>
        <v>دستكش كف دوبل چرمي1404/11/08552</v>
      </c>
      <c r="D11891" s="10" t="str">
        <f>IFERROR(IF(تحویلی!$E$1="","",IF(NOSA!O11891=تحویلی!$E$1,تحویلی!$E$1&amp;COUNTIF(NOSA!$O$1:O11891,تحویلی!$E$1),"")),"")</f>
        <v>55251</v>
      </c>
      <c r="E11891" s="10" t="str">
        <f t="shared" si="759"/>
        <v>14137552</v>
      </c>
      <c r="F11891" s="10" t="str">
        <f>IFERROR(VLOOKUP(I11891,DATABASE!$N:$O,2,FALSE),"")</f>
        <v>دستكش كف دوبل چرمي</v>
      </c>
      <c r="G11891" s="3" t="s">
        <v>4476</v>
      </c>
      <c r="H11891" s="4">
        <v>14137</v>
      </c>
      <c r="I11891" s="3" t="s">
        <v>1683</v>
      </c>
      <c r="J11891" s="3" t="s">
        <v>4636</v>
      </c>
      <c r="K11891" s="5">
        <v>1</v>
      </c>
      <c r="L11891" s="3" t="s">
        <v>3</v>
      </c>
      <c r="M11891" s="3" t="s">
        <v>25</v>
      </c>
      <c r="N11891" s="3" t="s">
        <v>5186</v>
      </c>
      <c r="O11891" s="1">
        <v>552</v>
      </c>
      <c r="P11891" s="4">
        <v>1</v>
      </c>
      <c r="Q11891" s="10">
        <f t="shared" si="756"/>
        <v>552</v>
      </c>
    </row>
    <row r="11892" spans="2:17" ht="20.25" customHeight="1">
      <c r="B11892" s="10" t="str">
        <f t="shared" si="757"/>
        <v>بند كفش552</v>
      </c>
      <c r="C11892" s="10" t="str">
        <f t="shared" si="758"/>
        <v>بند كفش1404/11/08552</v>
      </c>
      <c r="D11892" s="10" t="str">
        <f>IFERROR(IF(تحویلی!$E$1="","",IF(NOSA!O11892=تحویلی!$E$1,تحویلی!$E$1&amp;COUNTIF(NOSA!$O$1:O11892,تحویلی!$E$1),"")),"")</f>
        <v>55252</v>
      </c>
      <c r="E11892" s="10" t="str">
        <f t="shared" si="759"/>
        <v>14137552</v>
      </c>
      <c r="F11892" s="10" t="str">
        <f>IFERROR(VLOOKUP(I11892,DATABASE!$N:$O,2,FALSE),"")</f>
        <v>بند كفش</v>
      </c>
      <c r="G11892" s="3" t="s">
        <v>4476</v>
      </c>
      <c r="H11892" s="4">
        <v>14137</v>
      </c>
      <c r="I11892" s="3" t="s">
        <v>1462</v>
      </c>
      <c r="J11892" s="3" t="s">
        <v>4707</v>
      </c>
      <c r="K11892" s="5">
        <v>1</v>
      </c>
      <c r="L11892" s="3" t="s">
        <v>3</v>
      </c>
      <c r="M11892" s="3" t="s">
        <v>25</v>
      </c>
      <c r="N11892" s="3" t="s">
        <v>5186</v>
      </c>
      <c r="O11892" s="1">
        <v>552</v>
      </c>
      <c r="P11892" s="4">
        <v>0</v>
      </c>
      <c r="Q11892" s="10">
        <f t="shared" si="756"/>
        <v>552</v>
      </c>
    </row>
    <row r="11893" spans="2:17" ht="20.25" customHeight="1">
      <c r="B11893" s="10" t="str">
        <f t="shared" si="757"/>
        <v>0</v>
      </c>
      <c r="C11893" s="10" t="str">
        <f t="shared" si="758"/>
        <v/>
      </c>
      <c r="D11893" s="10" t="str">
        <f>IFERROR(IF(تحویلی!$E$1="","",IF(NOSA!O11893=تحویلی!$E$1,تحویلی!$E$1&amp;COUNTIF(NOSA!$O$1:O11893,تحویلی!$E$1),"")),"")</f>
        <v/>
      </c>
      <c r="E11893" s="10" t="str">
        <f t="shared" si="759"/>
        <v/>
      </c>
      <c r="F11893" s="10" t="str">
        <f>IFERROR(VLOOKUP(I11893,DATABASE!$N:$O,2,FALSE),"")</f>
        <v/>
      </c>
      <c r="Q11893" s="10">
        <f t="shared" si="756"/>
        <v>0</v>
      </c>
    </row>
    <row r="11894" spans="2:17" ht="20.25" customHeight="1">
      <c r="B11894" s="10" t="str">
        <f t="shared" si="757"/>
        <v>0</v>
      </c>
      <c r="C11894" s="10" t="str">
        <f t="shared" si="758"/>
        <v/>
      </c>
      <c r="D11894" s="10" t="str">
        <f>IFERROR(IF(تحویلی!$E$1="","",IF(NOSA!O11894=تحویلی!$E$1,تحویلی!$E$1&amp;COUNTIF(NOSA!$O$1:O11894,تحویلی!$E$1),"")),"")</f>
        <v/>
      </c>
      <c r="E11894" s="10" t="str">
        <f t="shared" si="759"/>
        <v/>
      </c>
      <c r="F11894" s="10" t="str">
        <f>IFERROR(VLOOKUP(I11894,DATABASE!$N:$O,2,FALSE),"")</f>
        <v/>
      </c>
      <c r="Q11894" s="10">
        <f t="shared" si="756"/>
        <v>0</v>
      </c>
    </row>
    <row r="11895" spans="2:17" ht="20.25" customHeight="1">
      <c r="B11895" s="10" t="str">
        <f t="shared" si="757"/>
        <v>0</v>
      </c>
      <c r="C11895" s="10" t="str">
        <f t="shared" si="758"/>
        <v/>
      </c>
      <c r="D11895" s="10" t="str">
        <f>IFERROR(IF(تحویلی!$E$1="","",IF(NOSA!O11895=تحویلی!$E$1,تحویلی!$E$1&amp;COUNTIF(NOSA!$O$1:O11895,تحویلی!$E$1),"")),"")</f>
        <v/>
      </c>
      <c r="E11895" s="10" t="str">
        <f t="shared" si="759"/>
        <v/>
      </c>
      <c r="F11895" s="10" t="str">
        <f>IFERROR(VLOOKUP(I11895,DATABASE!$N:$O,2,FALSE),"")</f>
        <v/>
      </c>
      <c r="Q11895" s="10">
        <f t="shared" si="756"/>
        <v>0</v>
      </c>
    </row>
    <row r="11896" spans="2:17" ht="20.25" customHeight="1">
      <c r="B11896" s="10" t="str">
        <f t="shared" si="757"/>
        <v>0</v>
      </c>
      <c r="C11896" s="10" t="str">
        <f t="shared" si="758"/>
        <v/>
      </c>
      <c r="D11896" s="10" t="str">
        <f>IFERROR(IF(تحویلی!$E$1="","",IF(NOSA!O11896=تحویلی!$E$1,تحویلی!$E$1&amp;COUNTIF(NOSA!$O$1:O11896,تحویلی!$E$1),"")),"")</f>
        <v/>
      </c>
      <c r="E11896" s="10" t="str">
        <f t="shared" si="759"/>
        <v/>
      </c>
      <c r="F11896" s="10" t="str">
        <f>IFERROR(VLOOKUP(I11896,DATABASE!$N:$O,2,FALSE),"")</f>
        <v/>
      </c>
      <c r="Q11896" s="10">
        <f t="shared" si="756"/>
        <v>0</v>
      </c>
    </row>
    <row r="11897" spans="2:17" ht="20.25" customHeight="1">
      <c r="B11897" s="10" t="str">
        <f t="shared" si="757"/>
        <v>0</v>
      </c>
      <c r="C11897" s="10" t="str">
        <f t="shared" si="758"/>
        <v/>
      </c>
      <c r="D11897" s="10" t="str">
        <f>IFERROR(IF(تحویلی!$E$1="","",IF(NOSA!O11897=تحویلی!$E$1,تحویلی!$E$1&amp;COUNTIF(NOSA!$O$1:O11897,تحویلی!$E$1),"")),"")</f>
        <v/>
      </c>
      <c r="E11897" s="10" t="str">
        <f t="shared" si="759"/>
        <v/>
      </c>
      <c r="F11897" s="10" t="str">
        <f>IFERROR(VLOOKUP(I11897,DATABASE!$N:$O,2,FALSE),"")</f>
        <v/>
      </c>
      <c r="Q11897" s="10">
        <f t="shared" si="756"/>
        <v>0</v>
      </c>
    </row>
    <row r="11898" spans="2:17" ht="20.25" customHeight="1">
      <c r="B11898" s="10" t="str">
        <f t="shared" si="757"/>
        <v>0</v>
      </c>
      <c r="C11898" s="10" t="str">
        <f t="shared" si="758"/>
        <v/>
      </c>
      <c r="D11898" s="10" t="str">
        <f>IFERROR(IF(تحویلی!$E$1="","",IF(NOSA!O11898=تحویلی!$E$1,تحویلی!$E$1&amp;COUNTIF(NOSA!$O$1:O11898,تحویلی!$E$1),"")),"")</f>
        <v/>
      </c>
      <c r="E11898" s="10" t="str">
        <f t="shared" si="759"/>
        <v/>
      </c>
      <c r="F11898" s="10" t="str">
        <f>IFERROR(VLOOKUP(I11898,DATABASE!$N:$O,2,FALSE),"")</f>
        <v/>
      </c>
      <c r="Q11898" s="10">
        <f t="shared" si="756"/>
        <v>0</v>
      </c>
    </row>
    <row r="11899" spans="2:17" ht="20.25" customHeight="1">
      <c r="B11899" s="10" t="str">
        <f t="shared" si="757"/>
        <v>0</v>
      </c>
      <c r="C11899" s="10" t="str">
        <f t="shared" si="758"/>
        <v/>
      </c>
      <c r="D11899" s="10" t="str">
        <f>IFERROR(IF(تحویلی!$E$1="","",IF(NOSA!O11899=تحویلی!$E$1,تحویلی!$E$1&amp;COUNTIF(NOSA!$O$1:O11899,تحویلی!$E$1),"")),"")</f>
        <v/>
      </c>
      <c r="E11899" s="10" t="str">
        <f t="shared" si="759"/>
        <v/>
      </c>
      <c r="F11899" s="10" t="str">
        <f>IFERROR(VLOOKUP(I11899,DATABASE!$N:$O,2,FALSE),"")</f>
        <v/>
      </c>
      <c r="Q11899" s="10">
        <f t="shared" si="756"/>
        <v>0</v>
      </c>
    </row>
    <row r="11900" spans="2:17" ht="20.25" customHeight="1">
      <c r="B11900" s="10" t="str">
        <f t="shared" si="757"/>
        <v>0</v>
      </c>
      <c r="C11900" s="10" t="str">
        <f t="shared" si="758"/>
        <v/>
      </c>
      <c r="D11900" s="10" t="str">
        <f>IFERROR(IF(تحویلی!$E$1="","",IF(NOSA!O11900=تحویلی!$E$1,تحویلی!$E$1&amp;COUNTIF(NOSA!$O$1:O11900,تحویلی!$E$1),"")),"")</f>
        <v/>
      </c>
      <c r="E11900" s="10" t="str">
        <f t="shared" si="759"/>
        <v/>
      </c>
      <c r="F11900" s="10" t="str">
        <f>IFERROR(VLOOKUP(I11900,DATABASE!$N:$O,2,FALSE),"")</f>
        <v/>
      </c>
      <c r="Q11900" s="10">
        <f t="shared" si="756"/>
        <v>0</v>
      </c>
    </row>
    <row r="11901" spans="2:17" ht="20.25" customHeight="1">
      <c r="B11901" s="10" t="str">
        <f t="shared" si="757"/>
        <v>0</v>
      </c>
      <c r="C11901" s="10" t="str">
        <f t="shared" si="758"/>
        <v/>
      </c>
      <c r="D11901" s="10" t="str">
        <f>IFERROR(IF(تحویلی!$E$1="","",IF(NOSA!O11901=تحویلی!$E$1,تحویلی!$E$1&amp;COUNTIF(NOSA!$O$1:O11901,تحویلی!$E$1),"")),"")</f>
        <v/>
      </c>
      <c r="E11901" s="10" t="str">
        <f t="shared" si="759"/>
        <v/>
      </c>
      <c r="F11901" s="10" t="str">
        <f>IFERROR(VLOOKUP(I11901,DATABASE!$N:$O,2,FALSE),"")</f>
        <v/>
      </c>
      <c r="Q11901" s="10">
        <f t="shared" si="756"/>
        <v>0</v>
      </c>
    </row>
    <row r="11902" spans="2:17" ht="20.25" customHeight="1">
      <c r="B11902" s="10" t="str">
        <f t="shared" si="757"/>
        <v>0</v>
      </c>
      <c r="C11902" s="10" t="str">
        <f t="shared" si="758"/>
        <v/>
      </c>
      <c r="D11902" s="10" t="str">
        <f>IFERROR(IF(تحویلی!$E$1="","",IF(NOSA!O11902=تحویلی!$E$1,تحویلی!$E$1&amp;COUNTIF(NOSA!$O$1:O11902,تحویلی!$E$1),"")),"")</f>
        <v/>
      </c>
      <c r="E11902" s="10" t="str">
        <f t="shared" si="759"/>
        <v/>
      </c>
      <c r="F11902" s="10" t="str">
        <f>IFERROR(VLOOKUP(I11902,DATABASE!$N:$O,2,FALSE),"")</f>
        <v/>
      </c>
      <c r="Q11902" s="10">
        <f t="shared" si="756"/>
        <v>0</v>
      </c>
    </row>
    <row r="11903" spans="2:17" ht="20.25" customHeight="1">
      <c r="B11903" s="10" t="str">
        <f t="shared" si="757"/>
        <v>0</v>
      </c>
      <c r="C11903" s="10" t="str">
        <f t="shared" si="758"/>
        <v/>
      </c>
      <c r="D11903" s="10" t="str">
        <f>IFERROR(IF(تحویلی!$E$1="","",IF(NOSA!O11903=تحویلی!$E$1,تحویلی!$E$1&amp;COUNTIF(NOSA!$O$1:O11903,تحویلی!$E$1),"")),"")</f>
        <v/>
      </c>
      <c r="E11903" s="10" t="str">
        <f t="shared" si="759"/>
        <v/>
      </c>
      <c r="F11903" s="10" t="str">
        <f>IFERROR(VLOOKUP(I11903,DATABASE!$N:$O,2,FALSE),"")</f>
        <v/>
      </c>
      <c r="Q11903" s="10">
        <f t="shared" si="756"/>
        <v>0</v>
      </c>
    </row>
    <row r="11904" spans="2:17" ht="20.25" customHeight="1">
      <c r="B11904" s="10" t="str">
        <f t="shared" si="757"/>
        <v>0</v>
      </c>
      <c r="C11904" s="10" t="str">
        <f t="shared" si="758"/>
        <v/>
      </c>
      <c r="D11904" s="10" t="str">
        <f>IFERROR(IF(تحویلی!$E$1="","",IF(NOSA!O11904=تحویلی!$E$1,تحویلی!$E$1&amp;COUNTIF(NOSA!$O$1:O11904,تحویلی!$E$1),"")),"")</f>
        <v/>
      </c>
      <c r="E11904" s="10" t="str">
        <f t="shared" si="759"/>
        <v/>
      </c>
      <c r="F11904" s="10" t="str">
        <f>IFERROR(VLOOKUP(I11904,DATABASE!$N:$O,2,FALSE),"")</f>
        <v/>
      </c>
      <c r="Q11904" s="10">
        <f t="shared" si="756"/>
        <v>0</v>
      </c>
    </row>
    <row r="11905" spans="2:17" ht="20.25" customHeight="1">
      <c r="B11905" s="10" t="str">
        <f t="shared" si="757"/>
        <v>0</v>
      </c>
      <c r="C11905" s="10" t="str">
        <f t="shared" si="758"/>
        <v/>
      </c>
      <c r="D11905" s="10" t="str">
        <f>IFERROR(IF(تحویلی!$E$1="","",IF(NOSA!O11905=تحویلی!$E$1,تحویلی!$E$1&amp;COUNTIF(NOSA!$O$1:O11905,تحویلی!$E$1),"")),"")</f>
        <v/>
      </c>
      <c r="E11905" s="10" t="str">
        <f t="shared" si="759"/>
        <v/>
      </c>
      <c r="F11905" s="10" t="str">
        <f>IFERROR(VLOOKUP(I11905,DATABASE!$N:$O,2,FALSE),"")</f>
        <v/>
      </c>
      <c r="Q11905" s="10">
        <f t="shared" si="756"/>
        <v>0</v>
      </c>
    </row>
    <row r="11906" spans="2:17" ht="20.25" customHeight="1">
      <c r="B11906" s="10" t="str">
        <f t="shared" si="757"/>
        <v>0</v>
      </c>
      <c r="C11906" s="10" t="str">
        <f t="shared" si="758"/>
        <v/>
      </c>
      <c r="D11906" s="10" t="str">
        <f>IFERROR(IF(تحویلی!$E$1="","",IF(NOSA!O11906=تحویلی!$E$1,تحویلی!$E$1&amp;COUNTIF(NOSA!$O$1:O11906,تحویلی!$E$1),"")),"")</f>
        <v/>
      </c>
      <c r="E11906" s="10" t="str">
        <f t="shared" si="759"/>
        <v/>
      </c>
      <c r="F11906" s="10" t="str">
        <f>IFERROR(VLOOKUP(I11906,DATABASE!$N:$O,2,FALSE),"")</f>
        <v/>
      </c>
      <c r="Q11906" s="10">
        <f t="shared" si="756"/>
        <v>0</v>
      </c>
    </row>
    <row r="11907" spans="2:17" ht="20.25" customHeight="1">
      <c r="B11907" s="10" t="str">
        <f t="shared" si="757"/>
        <v>0</v>
      </c>
      <c r="C11907" s="10" t="str">
        <f t="shared" si="758"/>
        <v/>
      </c>
      <c r="D11907" s="10" t="str">
        <f>IFERROR(IF(تحویلی!$E$1="","",IF(NOSA!O11907=تحویلی!$E$1,تحویلی!$E$1&amp;COUNTIF(NOSA!$O$1:O11907,تحویلی!$E$1),"")),"")</f>
        <v/>
      </c>
      <c r="E11907" s="10" t="str">
        <f t="shared" si="759"/>
        <v/>
      </c>
      <c r="F11907" s="10" t="str">
        <f>IFERROR(VLOOKUP(I11907,DATABASE!$N:$O,2,FALSE),"")</f>
        <v/>
      </c>
      <c r="Q11907" s="10">
        <f t="shared" si="756"/>
        <v>0</v>
      </c>
    </row>
    <row r="11908" spans="2:17" ht="20.25" customHeight="1">
      <c r="B11908" s="10" t="str">
        <f t="shared" si="757"/>
        <v>0</v>
      </c>
      <c r="C11908" s="10" t="str">
        <f t="shared" si="758"/>
        <v/>
      </c>
      <c r="D11908" s="10" t="str">
        <f>IFERROR(IF(تحویلی!$E$1="","",IF(NOSA!O11908=تحویلی!$E$1,تحویلی!$E$1&amp;COUNTIF(NOSA!$O$1:O11908,تحویلی!$E$1),"")),"")</f>
        <v/>
      </c>
      <c r="E11908" s="10" t="str">
        <f t="shared" si="759"/>
        <v/>
      </c>
      <c r="F11908" s="10" t="str">
        <f>IFERROR(VLOOKUP(I11908,DATABASE!$N:$O,2,FALSE),"")</f>
        <v/>
      </c>
      <c r="Q11908" s="10">
        <f t="shared" si="756"/>
        <v>0</v>
      </c>
    </row>
    <row r="11909" spans="2:17" ht="20.25" customHeight="1">
      <c r="B11909" s="10" t="str">
        <f t="shared" si="757"/>
        <v>0</v>
      </c>
      <c r="C11909" s="10" t="str">
        <f t="shared" si="758"/>
        <v/>
      </c>
      <c r="D11909" s="10" t="str">
        <f>IFERROR(IF(تحویلی!$E$1="","",IF(NOSA!O11909=تحویلی!$E$1,تحویلی!$E$1&amp;COUNTIF(NOSA!$O$1:O11909,تحویلی!$E$1),"")),"")</f>
        <v/>
      </c>
      <c r="E11909" s="10" t="str">
        <f t="shared" si="759"/>
        <v/>
      </c>
      <c r="F11909" s="10" t="str">
        <f>IFERROR(VLOOKUP(I11909,DATABASE!$N:$O,2,FALSE),"")</f>
        <v/>
      </c>
      <c r="Q11909" s="10">
        <f t="shared" si="756"/>
        <v>0</v>
      </c>
    </row>
    <row r="11910" spans="2:17" ht="20.25" customHeight="1">
      <c r="B11910" s="10" t="str">
        <f t="shared" si="757"/>
        <v>0</v>
      </c>
      <c r="C11910" s="10" t="str">
        <f t="shared" si="758"/>
        <v/>
      </c>
      <c r="D11910" s="10" t="str">
        <f>IFERROR(IF(تحویلی!$E$1="","",IF(NOSA!O11910=تحویلی!$E$1,تحویلی!$E$1&amp;COUNTIF(NOSA!$O$1:O11910,تحویلی!$E$1),"")),"")</f>
        <v/>
      </c>
      <c r="E11910" s="10" t="str">
        <f t="shared" si="759"/>
        <v/>
      </c>
      <c r="F11910" s="10" t="str">
        <f>IFERROR(VLOOKUP(I11910,DATABASE!$N:$O,2,FALSE),"")</f>
        <v/>
      </c>
      <c r="Q11910" s="10">
        <f t="shared" si="756"/>
        <v>0</v>
      </c>
    </row>
    <row r="11911" spans="2:17" ht="20.25" customHeight="1">
      <c r="B11911" s="10" t="str">
        <f t="shared" si="757"/>
        <v>0</v>
      </c>
      <c r="C11911" s="10" t="str">
        <f t="shared" si="758"/>
        <v/>
      </c>
      <c r="D11911" s="10" t="str">
        <f>IFERROR(IF(تحویلی!$E$1="","",IF(NOSA!O11911=تحویلی!$E$1,تحویلی!$E$1&amp;COUNTIF(NOSA!$O$1:O11911,تحویلی!$E$1),"")),"")</f>
        <v/>
      </c>
      <c r="E11911" s="10" t="str">
        <f t="shared" si="759"/>
        <v/>
      </c>
      <c r="F11911" s="10" t="str">
        <f>IFERROR(VLOOKUP(I11911,DATABASE!$N:$O,2,FALSE),"")</f>
        <v/>
      </c>
      <c r="Q11911" s="10">
        <f t="shared" si="756"/>
        <v>0</v>
      </c>
    </row>
    <row r="11912" spans="2:17" ht="20.25" customHeight="1">
      <c r="B11912" s="10" t="str">
        <f t="shared" si="757"/>
        <v>0</v>
      </c>
      <c r="C11912" s="10" t="str">
        <f t="shared" si="758"/>
        <v/>
      </c>
      <c r="D11912" s="10" t="str">
        <f>IFERROR(IF(تحویلی!$E$1="","",IF(NOSA!O11912=تحویلی!$E$1,تحویلی!$E$1&amp;COUNTIF(NOSA!$O$1:O11912,تحویلی!$E$1),"")),"")</f>
        <v/>
      </c>
      <c r="E11912" s="10" t="str">
        <f t="shared" si="759"/>
        <v/>
      </c>
      <c r="F11912" s="10" t="str">
        <f>IFERROR(VLOOKUP(I11912,DATABASE!$N:$O,2,FALSE),"")</f>
        <v/>
      </c>
      <c r="Q11912" s="10">
        <f t="shared" si="756"/>
        <v>0</v>
      </c>
    </row>
    <row r="11913" spans="2:17" ht="20.25" customHeight="1">
      <c r="B11913" s="10" t="str">
        <f t="shared" si="757"/>
        <v>0</v>
      </c>
      <c r="C11913" s="10" t="str">
        <f t="shared" si="758"/>
        <v/>
      </c>
      <c r="D11913" s="10" t="str">
        <f>IFERROR(IF(تحویلی!$E$1="","",IF(NOSA!O11913=تحویلی!$E$1,تحویلی!$E$1&amp;COUNTIF(NOSA!$O$1:O11913,تحویلی!$E$1),"")),"")</f>
        <v/>
      </c>
      <c r="E11913" s="10" t="str">
        <f t="shared" si="759"/>
        <v/>
      </c>
      <c r="F11913" s="10" t="str">
        <f>IFERROR(VLOOKUP(I11913,DATABASE!$N:$O,2,FALSE),"")</f>
        <v/>
      </c>
      <c r="Q11913" s="10">
        <f t="shared" si="756"/>
        <v>0</v>
      </c>
    </row>
    <row r="11914" spans="2:17" ht="20.25" customHeight="1">
      <c r="B11914" s="10" t="str">
        <f t="shared" si="757"/>
        <v>0</v>
      </c>
      <c r="C11914" s="10" t="str">
        <f t="shared" si="758"/>
        <v/>
      </c>
      <c r="D11914" s="10" t="str">
        <f>IFERROR(IF(تحویلی!$E$1="","",IF(NOSA!O11914=تحویلی!$E$1,تحویلی!$E$1&amp;COUNTIF(NOSA!$O$1:O11914,تحویلی!$E$1),"")),"")</f>
        <v/>
      </c>
      <c r="E11914" s="10" t="str">
        <f t="shared" si="759"/>
        <v/>
      </c>
      <c r="F11914" s="10" t="str">
        <f>IFERROR(VLOOKUP(I11914,DATABASE!$N:$O,2,FALSE),"")</f>
        <v/>
      </c>
      <c r="Q11914" s="10">
        <f t="shared" si="756"/>
        <v>0</v>
      </c>
    </row>
    <row r="11915" spans="2:17" ht="20.25" customHeight="1">
      <c r="B11915" s="10" t="str">
        <f t="shared" si="757"/>
        <v>0</v>
      </c>
      <c r="C11915" s="10" t="str">
        <f t="shared" si="758"/>
        <v/>
      </c>
      <c r="D11915" s="10" t="str">
        <f>IFERROR(IF(تحویلی!$E$1="","",IF(NOSA!O11915=تحویلی!$E$1,تحویلی!$E$1&amp;COUNTIF(NOSA!$O$1:O11915,تحویلی!$E$1),"")),"")</f>
        <v/>
      </c>
      <c r="E11915" s="10" t="str">
        <f t="shared" si="759"/>
        <v/>
      </c>
      <c r="F11915" s="10" t="str">
        <f>IFERROR(VLOOKUP(I11915,DATABASE!$N:$O,2,FALSE),"")</f>
        <v/>
      </c>
      <c r="Q11915" s="10">
        <f t="shared" si="756"/>
        <v>0</v>
      </c>
    </row>
    <row r="11916" spans="2:17" ht="20.25" customHeight="1">
      <c r="B11916" s="10" t="str">
        <f t="shared" si="757"/>
        <v>0</v>
      </c>
      <c r="C11916" s="10" t="str">
        <f t="shared" si="758"/>
        <v/>
      </c>
      <c r="D11916" s="10" t="str">
        <f>IFERROR(IF(تحویلی!$E$1="","",IF(NOSA!O11916=تحویلی!$E$1,تحویلی!$E$1&amp;COUNTIF(NOSA!$O$1:O11916,تحویلی!$E$1),"")),"")</f>
        <v/>
      </c>
      <c r="E11916" s="10" t="str">
        <f t="shared" si="759"/>
        <v/>
      </c>
      <c r="F11916" s="10" t="str">
        <f>IFERROR(VLOOKUP(I11916,DATABASE!$N:$O,2,FALSE),"")</f>
        <v/>
      </c>
      <c r="Q11916" s="10">
        <f t="shared" si="756"/>
        <v>0</v>
      </c>
    </row>
    <row r="11917" spans="2:17" ht="20.25" customHeight="1">
      <c r="B11917" s="10" t="str">
        <f t="shared" si="757"/>
        <v>0</v>
      </c>
      <c r="C11917" s="10" t="str">
        <f t="shared" si="758"/>
        <v/>
      </c>
      <c r="D11917" s="10" t="str">
        <f>IFERROR(IF(تحویلی!$E$1="","",IF(NOSA!O11917=تحویلی!$E$1,تحویلی!$E$1&amp;COUNTIF(NOSA!$O$1:O11917,تحویلی!$E$1),"")),"")</f>
        <v/>
      </c>
      <c r="E11917" s="10" t="str">
        <f t="shared" si="759"/>
        <v/>
      </c>
      <c r="F11917" s="10" t="str">
        <f>IFERROR(VLOOKUP(I11917,DATABASE!$N:$O,2,FALSE),"")</f>
        <v/>
      </c>
      <c r="Q11917" s="10">
        <f t="shared" si="756"/>
        <v>0</v>
      </c>
    </row>
    <row r="11918" spans="2:17" ht="20.25" customHeight="1">
      <c r="B11918" s="10" t="str">
        <f t="shared" si="757"/>
        <v>0</v>
      </c>
      <c r="C11918" s="10" t="str">
        <f t="shared" si="758"/>
        <v/>
      </c>
      <c r="D11918" s="10" t="str">
        <f>IFERROR(IF(تحویلی!$E$1="","",IF(NOSA!O11918=تحویلی!$E$1,تحویلی!$E$1&amp;COUNTIF(NOSA!$O$1:O11918,تحویلی!$E$1),"")),"")</f>
        <v/>
      </c>
      <c r="E11918" s="10" t="str">
        <f t="shared" si="759"/>
        <v/>
      </c>
      <c r="F11918" s="10" t="str">
        <f>IFERROR(VLOOKUP(I11918,DATABASE!$N:$O,2,FALSE),"")</f>
        <v/>
      </c>
      <c r="Q11918" s="10">
        <f t="shared" si="756"/>
        <v>0</v>
      </c>
    </row>
    <row r="11919" spans="2:17" ht="20.25" customHeight="1">
      <c r="B11919" s="10" t="str">
        <f t="shared" si="757"/>
        <v>0</v>
      </c>
      <c r="C11919" s="10" t="str">
        <f t="shared" si="758"/>
        <v/>
      </c>
      <c r="D11919" s="10" t="str">
        <f>IFERROR(IF(تحویلی!$E$1="","",IF(NOSA!O11919=تحویلی!$E$1,تحویلی!$E$1&amp;COUNTIF(NOSA!$O$1:O11919,تحویلی!$E$1),"")),"")</f>
        <v/>
      </c>
      <c r="E11919" s="10" t="str">
        <f t="shared" si="759"/>
        <v/>
      </c>
      <c r="F11919" s="10" t="str">
        <f>IFERROR(VLOOKUP(I11919,DATABASE!$N:$O,2,FALSE),"")</f>
        <v/>
      </c>
      <c r="Q11919" s="10">
        <f t="shared" si="756"/>
        <v>0</v>
      </c>
    </row>
    <row r="11920" spans="2:17" ht="20.25" customHeight="1">
      <c r="B11920" s="10" t="str">
        <f t="shared" si="757"/>
        <v>0</v>
      </c>
      <c r="C11920" s="10" t="str">
        <f t="shared" si="758"/>
        <v/>
      </c>
      <c r="D11920" s="10" t="str">
        <f>IFERROR(IF(تحویلی!$E$1="","",IF(NOSA!O11920=تحویلی!$E$1,تحویلی!$E$1&amp;COUNTIF(NOSA!$O$1:O11920,تحویلی!$E$1),"")),"")</f>
        <v/>
      </c>
      <c r="E11920" s="10" t="str">
        <f t="shared" si="759"/>
        <v/>
      </c>
      <c r="F11920" s="10" t="str">
        <f>IFERROR(VLOOKUP(I11920,DATABASE!$N:$O,2,FALSE),"")</f>
        <v/>
      </c>
      <c r="Q11920" s="10">
        <f t="shared" si="756"/>
        <v>0</v>
      </c>
    </row>
    <row r="11921" spans="2:17" ht="20.25" customHeight="1">
      <c r="B11921" s="10" t="str">
        <f t="shared" si="757"/>
        <v>0</v>
      </c>
      <c r="C11921" s="10" t="str">
        <f t="shared" si="758"/>
        <v/>
      </c>
      <c r="D11921" s="10" t="str">
        <f>IFERROR(IF(تحویلی!$E$1="","",IF(NOSA!O11921=تحویلی!$E$1,تحویلی!$E$1&amp;COUNTIF(NOSA!$O$1:O11921,تحویلی!$E$1),"")),"")</f>
        <v/>
      </c>
      <c r="E11921" s="10" t="str">
        <f t="shared" si="759"/>
        <v/>
      </c>
      <c r="F11921" s="10" t="str">
        <f>IFERROR(VLOOKUP(I11921,DATABASE!$N:$O,2,FALSE),"")</f>
        <v/>
      </c>
      <c r="Q11921" s="10">
        <f t="shared" si="756"/>
        <v>0</v>
      </c>
    </row>
    <row r="11922" spans="2:17" ht="20.25" customHeight="1">
      <c r="B11922" s="10" t="str">
        <f t="shared" si="757"/>
        <v>0</v>
      </c>
      <c r="C11922" s="10" t="str">
        <f t="shared" si="758"/>
        <v/>
      </c>
      <c r="D11922" s="10" t="str">
        <f>IFERROR(IF(تحویلی!$E$1="","",IF(NOSA!O11922=تحویلی!$E$1,تحویلی!$E$1&amp;COUNTIF(NOSA!$O$1:O11922,تحویلی!$E$1),"")),"")</f>
        <v/>
      </c>
      <c r="E11922" s="10" t="str">
        <f t="shared" si="759"/>
        <v/>
      </c>
      <c r="F11922" s="10" t="str">
        <f>IFERROR(VLOOKUP(I11922,DATABASE!$N:$O,2,FALSE),"")</f>
        <v/>
      </c>
      <c r="Q11922" s="10">
        <f t="shared" si="756"/>
        <v>0</v>
      </c>
    </row>
    <row r="11923" spans="2:17" ht="20.25" customHeight="1">
      <c r="B11923" s="10" t="str">
        <f t="shared" si="757"/>
        <v>0</v>
      </c>
      <c r="C11923" s="10" t="str">
        <f t="shared" si="758"/>
        <v/>
      </c>
      <c r="D11923" s="10" t="str">
        <f>IFERROR(IF(تحویلی!$E$1="","",IF(NOSA!O11923=تحویلی!$E$1,تحویلی!$E$1&amp;COUNTIF(NOSA!$O$1:O11923,تحویلی!$E$1),"")),"")</f>
        <v/>
      </c>
      <c r="E11923" s="10" t="str">
        <f t="shared" si="759"/>
        <v/>
      </c>
      <c r="F11923" s="10" t="str">
        <f>IFERROR(VLOOKUP(I11923,DATABASE!$N:$O,2,FALSE),"")</f>
        <v/>
      </c>
      <c r="Q11923" s="10">
        <f t="shared" si="756"/>
        <v>0</v>
      </c>
    </row>
    <row r="11924" spans="2:17" ht="20.25" customHeight="1">
      <c r="B11924" s="10" t="str">
        <f t="shared" si="757"/>
        <v>0</v>
      </c>
      <c r="C11924" s="10" t="str">
        <f t="shared" si="758"/>
        <v/>
      </c>
      <c r="D11924" s="10" t="str">
        <f>IFERROR(IF(تحویلی!$E$1="","",IF(NOSA!O11924=تحویلی!$E$1,تحویلی!$E$1&amp;COUNTIF(NOSA!$O$1:O11924,تحویلی!$E$1),"")),"")</f>
        <v/>
      </c>
      <c r="E11924" s="10" t="str">
        <f t="shared" si="759"/>
        <v/>
      </c>
      <c r="F11924" s="10" t="str">
        <f>IFERROR(VLOOKUP(I11924,DATABASE!$N:$O,2,FALSE),"")</f>
        <v/>
      </c>
      <c r="Q11924" s="10">
        <f t="shared" si="756"/>
        <v>0</v>
      </c>
    </row>
    <row r="11925" spans="2:17" ht="20.25" customHeight="1">
      <c r="B11925" s="10" t="str">
        <f t="shared" si="757"/>
        <v>0</v>
      </c>
      <c r="C11925" s="10" t="str">
        <f t="shared" si="758"/>
        <v/>
      </c>
      <c r="D11925" s="10" t="str">
        <f>IFERROR(IF(تحویلی!$E$1="","",IF(NOSA!O11925=تحویلی!$E$1,تحویلی!$E$1&amp;COUNTIF(NOSA!$O$1:O11925,تحویلی!$E$1),"")),"")</f>
        <v/>
      </c>
      <c r="E11925" s="10" t="str">
        <f t="shared" si="759"/>
        <v/>
      </c>
      <c r="F11925" s="10" t="str">
        <f>IFERROR(VLOOKUP(I11925,DATABASE!$N:$O,2,FALSE),"")</f>
        <v/>
      </c>
      <c r="Q11925" s="10">
        <f t="shared" si="756"/>
        <v>0</v>
      </c>
    </row>
    <row r="11926" spans="2:17" ht="20.25" customHeight="1">
      <c r="B11926" s="10" t="str">
        <f t="shared" si="757"/>
        <v>0</v>
      </c>
      <c r="C11926" s="10" t="str">
        <f t="shared" si="758"/>
        <v/>
      </c>
      <c r="D11926" s="10" t="str">
        <f>IFERROR(IF(تحویلی!$E$1="","",IF(NOSA!O11926=تحویلی!$E$1,تحویلی!$E$1&amp;COUNTIF(NOSA!$O$1:O11926,تحویلی!$E$1),"")),"")</f>
        <v/>
      </c>
      <c r="E11926" s="10" t="str">
        <f t="shared" si="759"/>
        <v/>
      </c>
      <c r="F11926" s="10" t="str">
        <f>IFERROR(VLOOKUP(I11926,DATABASE!$N:$O,2,FALSE),"")</f>
        <v/>
      </c>
      <c r="Q11926" s="10">
        <f t="shared" si="756"/>
        <v>0</v>
      </c>
    </row>
    <row r="11927" spans="2:17" ht="20.25" customHeight="1">
      <c r="B11927" s="10" t="str">
        <f t="shared" si="757"/>
        <v>0</v>
      </c>
      <c r="C11927" s="10" t="str">
        <f t="shared" si="758"/>
        <v/>
      </c>
      <c r="D11927" s="10" t="str">
        <f>IFERROR(IF(تحویلی!$E$1="","",IF(NOSA!O11927=تحویلی!$E$1,تحویلی!$E$1&amp;COUNTIF(NOSA!$O$1:O11927,تحویلی!$E$1),"")),"")</f>
        <v/>
      </c>
      <c r="E11927" s="10" t="str">
        <f t="shared" si="759"/>
        <v/>
      </c>
      <c r="F11927" s="10" t="str">
        <f>IFERROR(VLOOKUP(I11927,DATABASE!$N:$O,2,FALSE),"")</f>
        <v/>
      </c>
      <c r="Q11927" s="10">
        <f t="shared" si="756"/>
        <v>0</v>
      </c>
    </row>
    <row r="11928" spans="2:17" ht="20.25" customHeight="1">
      <c r="B11928" s="10" t="str">
        <f t="shared" si="757"/>
        <v>0</v>
      </c>
      <c r="C11928" s="10" t="str">
        <f t="shared" si="758"/>
        <v/>
      </c>
      <c r="D11928" s="10" t="str">
        <f>IFERROR(IF(تحویلی!$E$1="","",IF(NOSA!O11928=تحویلی!$E$1,تحویلی!$E$1&amp;COUNTIF(NOSA!$O$1:O11928,تحویلی!$E$1),"")),"")</f>
        <v/>
      </c>
      <c r="E11928" s="10" t="str">
        <f t="shared" si="759"/>
        <v/>
      </c>
      <c r="F11928" s="10" t="str">
        <f>IFERROR(VLOOKUP(I11928,DATABASE!$N:$O,2,FALSE),"")</f>
        <v/>
      </c>
      <c r="Q11928" s="10">
        <f t="shared" si="756"/>
        <v>0</v>
      </c>
    </row>
    <row r="11929" spans="2:17" ht="20.25" customHeight="1">
      <c r="B11929" s="10" t="str">
        <f t="shared" si="757"/>
        <v>0</v>
      </c>
      <c r="C11929" s="10" t="str">
        <f t="shared" si="758"/>
        <v/>
      </c>
      <c r="D11929" s="10" t="str">
        <f>IFERROR(IF(تحویلی!$E$1="","",IF(NOSA!O11929=تحویلی!$E$1,تحویلی!$E$1&amp;COUNTIF(NOSA!$O$1:O11929,تحویلی!$E$1),"")),"")</f>
        <v/>
      </c>
      <c r="E11929" s="10" t="str">
        <f t="shared" si="759"/>
        <v/>
      </c>
      <c r="F11929" s="10" t="str">
        <f>IFERROR(VLOOKUP(I11929,DATABASE!$N:$O,2,FALSE),"")</f>
        <v/>
      </c>
      <c r="Q11929" s="10">
        <f t="shared" si="756"/>
        <v>0</v>
      </c>
    </row>
    <row r="11930" spans="2:17" ht="20.25" customHeight="1">
      <c r="B11930" s="10" t="str">
        <f t="shared" si="757"/>
        <v>0</v>
      </c>
      <c r="C11930" s="10" t="str">
        <f t="shared" si="758"/>
        <v/>
      </c>
      <c r="D11930" s="10" t="str">
        <f>IFERROR(IF(تحویلی!$E$1="","",IF(NOSA!O11930=تحویلی!$E$1,تحویلی!$E$1&amp;COUNTIF(NOSA!$O$1:O11930,تحویلی!$E$1),"")),"")</f>
        <v/>
      </c>
      <c r="E11930" s="10" t="str">
        <f t="shared" si="759"/>
        <v/>
      </c>
      <c r="F11930" s="10" t="str">
        <f>IFERROR(VLOOKUP(I11930,DATABASE!$N:$O,2,FALSE),"")</f>
        <v/>
      </c>
      <c r="Q11930" s="10">
        <f t="shared" si="756"/>
        <v>0</v>
      </c>
    </row>
    <row r="11931" spans="2:17" ht="20.25" customHeight="1">
      <c r="B11931" s="10" t="str">
        <f t="shared" si="757"/>
        <v>0</v>
      </c>
      <c r="C11931" s="10" t="str">
        <f t="shared" si="758"/>
        <v/>
      </c>
      <c r="D11931" s="10" t="str">
        <f>IFERROR(IF(تحویلی!$E$1="","",IF(NOSA!O11931=تحویلی!$E$1,تحویلی!$E$1&amp;COUNTIF(NOSA!$O$1:O11931,تحویلی!$E$1),"")),"")</f>
        <v/>
      </c>
      <c r="E11931" s="10" t="str">
        <f t="shared" si="759"/>
        <v/>
      </c>
      <c r="F11931" s="10" t="str">
        <f>IFERROR(VLOOKUP(I11931,DATABASE!$N:$O,2,FALSE),"")</f>
        <v/>
      </c>
      <c r="Q11931" s="10">
        <f t="shared" si="756"/>
        <v>0</v>
      </c>
    </row>
    <row r="11932" spans="2:17" ht="20.25" customHeight="1">
      <c r="B11932" s="10" t="str">
        <f t="shared" si="757"/>
        <v>0</v>
      </c>
      <c r="C11932" s="10" t="str">
        <f t="shared" si="758"/>
        <v/>
      </c>
      <c r="D11932" s="10" t="str">
        <f>IFERROR(IF(تحویلی!$E$1="","",IF(NOSA!O11932=تحویلی!$E$1,تحویلی!$E$1&amp;COUNTIF(NOSA!$O$1:O11932,تحویلی!$E$1),"")),"")</f>
        <v/>
      </c>
      <c r="E11932" s="10" t="str">
        <f t="shared" si="759"/>
        <v/>
      </c>
      <c r="F11932" s="10" t="str">
        <f>IFERROR(VLOOKUP(I11932,DATABASE!$N:$O,2,FALSE),"")</f>
        <v/>
      </c>
      <c r="Q11932" s="10">
        <f t="shared" si="756"/>
        <v>0</v>
      </c>
    </row>
    <row r="11933" spans="2:17" ht="20.25" customHeight="1">
      <c r="B11933" s="10" t="str">
        <f t="shared" si="757"/>
        <v>0</v>
      </c>
      <c r="C11933" s="10" t="str">
        <f t="shared" si="758"/>
        <v/>
      </c>
      <c r="D11933" s="10" t="str">
        <f>IFERROR(IF(تحویلی!$E$1="","",IF(NOSA!O11933=تحویلی!$E$1,تحویلی!$E$1&amp;COUNTIF(NOSA!$O$1:O11933,تحویلی!$E$1),"")),"")</f>
        <v/>
      </c>
      <c r="E11933" s="10" t="str">
        <f t="shared" si="759"/>
        <v/>
      </c>
      <c r="F11933" s="10" t="str">
        <f>IFERROR(VLOOKUP(I11933,DATABASE!$N:$O,2,FALSE),"")</f>
        <v/>
      </c>
      <c r="Q11933" s="10">
        <f t="shared" si="756"/>
        <v>0</v>
      </c>
    </row>
    <row r="11934" spans="2:17" ht="20.25" customHeight="1">
      <c r="B11934" s="10" t="str">
        <f t="shared" si="757"/>
        <v>0</v>
      </c>
      <c r="C11934" s="10" t="str">
        <f t="shared" si="758"/>
        <v/>
      </c>
      <c r="D11934" s="10" t="str">
        <f>IFERROR(IF(تحویلی!$E$1="","",IF(NOSA!O11934=تحویلی!$E$1,تحویلی!$E$1&amp;COUNTIF(NOSA!$O$1:O11934,تحویلی!$E$1),"")),"")</f>
        <v/>
      </c>
      <c r="E11934" s="10" t="str">
        <f t="shared" si="759"/>
        <v/>
      </c>
      <c r="F11934" s="10" t="str">
        <f>IFERROR(VLOOKUP(I11934,DATABASE!$N:$O,2,FALSE),"")</f>
        <v/>
      </c>
      <c r="Q11934" s="10">
        <f t="shared" si="756"/>
        <v>0</v>
      </c>
    </row>
    <row r="11935" spans="2:17" ht="20.25" customHeight="1">
      <c r="B11935" s="10" t="str">
        <f t="shared" si="757"/>
        <v>0</v>
      </c>
      <c r="C11935" s="10" t="str">
        <f t="shared" si="758"/>
        <v/>
      </c>
      <c r="D11935" s="10" t="str">
        <f>IFERROR(IF(تحویلی!$E$1="","",IF(NOSA!O11935=تحویلی!$E$1,تحویلی!$E$1&amp;COUNTIF(NOSA!$O$1:O11935,تحویلی!$E$1),"")),"")</f>
        <v/>
      </c>
      <c r="E11935" s="10" t="str">
        <f t="shared" si="759"/>
        <v/>
      </c>
      <c r="F11935" s="10" t="str">
        <f>IFERROR(VLOOKUP(I11935,DATABASE!$N:$O,2,FALSE),"")</f>
        <v/>
      </c>
      <c r="Q11935" s="10">
        <f t="shared" si="756"/>
        <v>0</v>
      </c>
    </row>
    <row r="11936" spans="2:17" ht="20.25" customHeight="1">
      <c r="B11936" s="10" t="str">
        <f t="shared" si="757"/>
        <v>0</v>
      </c>
      <c r="C11936" s="10" t="str">
        <f t="shared" si="758"/>
        <v/>
      </c>
      <c r="D11936" s="10" t="str">
        <f>IFERROR(IF(تحویلی!$E$1="","",IF(NOSA!O11936=تحویلی!$E$1,تحویلی!$E$1&amp;COUNTIF(NOSA!$O$1:O11936,تحویلی!$E$1),"")),"")</f>
        <v/>
      </c>
      <c r="E11936" s="10" t="str">
        <f t="shared" si="759"/>
        <v/>
      </c>
      <c r="F11936" s="10" t="str">
        <f>IFERROR(VLOOKUP(I11936,DATABASE!$N:$O,2,FALSE),"")</f>
        <v/>
      </c>
      <c r="Q11936" s="10">
        <f t="shared" si="756"/>
        <v>0</v>
      </c>
    </row>
    <row r="11937" spans="2:17" ht="20.25" customHeight="1">
      <c r="B11937" s="10" t="str">
        <f t="shared" si="757"/>
        <v>0</v>
      </c>
      <c r="C11937" s="10" t="str">
        <f t="shared" si="758"/>
        <v/>
      </c>
      <c r="D11937" s="10" t="str">
        <f>IFERROR(IF(تحویلی!$E$1="","",IF(NOSA!O11937=تحویلی!$E$1,تحویلی!$E$1&amp;COUNTIF(NOSA!$O$1:O11937,تحویلی!$E$1),"")),"")</f>
        <v/>
      </c>
      <c r="E11937" s="10" t="str">
        <f t="shared" si="759"/>
        <v/>
      </c>
      <c r="F11937" s="10" t="str">
        <f>IFERROR(VLOOKUP(I11937,DATABASE!$N:$O,2,FALSE),"")</f>
        <v/>
      </c>
      <c r="Q11937" s="10">
        <f t="shared" si="756"/>
        <v>0</v>
      </c>
    </row>
    <row r="11938" spans="2:17" ht="20.25" customHeight="1">
      <c r="B11938" s="10" t="str">
        <f t="shared" si="757"/>
        <v>0</v>
      </c>
      <c r="C11938" s="10" t="str">
        <f t="shared" si="758"/>
        <v/>
      </c>
      <c r="D11938" s="10" t="str">
        <f>IFERROR(IF(تحویلی!$E$1="","",IF(NOSA!O11938=تحویلی!$E$1,تحویلی!$E$1&amp;COUNTIF(NOSA!$O$1:O11938,تحویلی!$E$1),"")),"")</f>
        <v/>
      </c>
      <c r="E11938" s="10" t="str">
        <f t="shared" si="759"/>
        <v/>
      </c>
      <c r="F11938" s="10" t="str">
        <f>IFERROR(VLOOKUP(I11938,DATABASE!$N:$O,2,FALSE),"")</f>
        <v/>
      </c>
      <c r="Q11938" s="10">
        <f t="shared" si="756"/>
        <v>0</v>
      </c>
    </row>
    <row r="11939" spans="2:17" ht="20.25" customHeight="1">
      <c r="B11939" s="10" t="str">
        <f t="shared" si="757"/>
        <v>0</v>
      </c>
      <c r="C11939" s="10" t="str">
        <f t="shared" si="758"/>
        <v/>
      </c>
      <c r="D11939" s="10" t="str">
        <f>IFERROR(IF(تحویلی!$E$1="","",IF(NOSA!O11939=تحویلی!$E$1,تحویلی!$E$1&amp;COUNTIF(NOSA!$O$1:O11939,تحویلی!$E$1),"")),"")</f>
        <v/>
      </c>
      <c r="E11939" s="10" t="str">
        <f t="shared" si="759"/>
        <v/>
      </c>
      <c r="F11939" s="10" t="str">
        <f>IFERROR(VLOOKUP(I11939,DATABASE!$N:$O,2,FALSE),"")</f>
        <v/>
      </c>
      <c r="Q11939" s="10">
        <f t="shared" si="756"/>
        <v>0</v>
      </c>
    </row>
    <row r="11940" spans="2:17" ht="20.25" customHeight="1">
      <c r="B11940" s="10" t="str">
        <f t="shared" si="757"/>
        <v>0</v>
      </c>
      <c r="C11940" s="10" t="str">
        <f t="shared" si="758"/>
        <v/>
      </c>
      <c r="D11940" s="10" t="str">
        <f>IFERROR(IF(تحویلی!$E$1="","",IF(NOSA!O11940=تحویلی!$E$1,تحویلی!$E$1&amp;COUNTIF(NOSA!$O$1:O11940,تحویلی!$E$1),"")),"")</f>
        <v/>
      </c>
      <c r="E11940" s="10" t="str">
        <f t="shared" si="759"/>
        <v/>
      </c>
      <c r="F11940" s="10" t="str">
        <f>IFERROR(VLOOKUP(I11940,DATABASE!$N:$O,2,FALSE),"")</f>
        <v/>
      </c>
      <c r="Q11940" s="10">
        <f t="shared" ref="Q11940:Q12003" si="760">VALUE(O11940)</f>
        <v>0</v>
      </c>
    </row>
    <row r="11941" spans="2:17" ht="20.25" customHeight="1">
      <c r="B11941" s="10" t="str">
        <f t="shared" si="757"/>
        <v>0</v>
      </c>
      <c r="C11941" s="10" t="str">
        <f t="shared" si="758"/>
        <v/>
      </c>
      <c r="D11941" s="10" t="str">
        <f>IFERROR(IF(تحویلی!$E$1="","",IF(NOSA!O11941=تحویلی!$E$1,تحویلی!$E$1&amp;COUNTIF(NOSA!$O$1:O11941,تحویلی!$E$1),"")),"")</f>
        <v/>
      </c>
      <c r="E11941" s="10" t="str">
        <f t="shared" si="759"/>
        <v/>
      </c>
      <c r="F11941" s="10" t="str">
        <f>IFERROR(VLOOKUP(I11941,DATABASE!$N:$O,2,FALSE),"")</f>
        <v/>
      </c>
      <c r="Q11941" s="10">
        <f t="shared" si="760"/>
        <v>0</v>
      </c>
    </row>
    <row r="11942" spans="2:17" ht="20.25" customHeight="1">
      <c r="B11942" s="10" t="str">
        <f t="shared" si="757"/>
        <v>0</v>
      </c>
      <c r="C11942" s="10" t="str">
        <f t="shared" si="758"/>
        <v/>
      </c>
      <c r="D11942" s="10" t="str">
        <f>IFERROR(IF(تحویلی!$E$1="","",IF(NOSA!O11942=تحویلی!$E$1,تحویلی!$E$1&amp;COUNTIF(NOSA!$O$1:O11942,تحویلی!$E$1),"")),"")</f>
        <v/>
      </c>
      <c r="E11942" s="10" t="str">
        <f t="shared" si="759"/>
        <v/>
      </c>
      <c r="F11942" s="10" t="str">
        <f>IFERROR(VLOOKUP(I11942,DATABASE!$N:$O,2,FALSE),"")</f>
        <v/>
      </c>
      <c r="Q11942" s="10">
        <f t="shared" si="760"/>
        <v>0</v>
      </c>
    </row>
    <row r="11943" spans="2:17" ht="20.25" customHeight="1">
      <c r="B11943" s="10" t="str">
        <f t="shared" si="757"/>
        <v>0</v>
      </c>
      <c r="C11943" s="10" t="str">
        <f t="shared" si="758"/>
        <v/>
      </c>
      <c r="D11943" s="10" t="str">
        <f>IFERROR(IF(تحویلی!$E$1="","",IF(NOSA!O11943=تحویلی!$E$1,تحویلی!$E$1&amp;COUNTIF(NOSA!$O$1:O11943,تحویلی!$E$1),"")),"")</f>
        <v/>
      </c>
      <c r="E11943" s="10" t="str">
        <f t="shared" si="759"/>
        <v/>
      </c>
      <c r="F11943" s="10" t="str">
        <f>IFERROR(VLOOKUP(I11943,DATABASE!$N:$O,2,FALSE),"")</f>
        <v/>
      </c>
      <c r="Q11943" s="10">
        <f t="shared" si="760"/>
        <v>0</v>
      </c>
    </row>
    <row r="11944" spans="2:17" ht="20.25" customHeight="1">
      <c r="B11944" s="10" t="str">
        <f t="shared" si="757"/>
        <v>0</v>
      </c>
      <c r="C11944" s="10" t="str">
        <f t="shared" si="758"/>
        <v/>
      </c>
      <c r="D11944" s="10" t="str">
        <f>IFERROR(IF(تحویلی!$E$1="","",IF(NOSA!O11944=تحویلی!$E$1,تحویلی!$E$1&amp;COUNTIF(NOSA!$O$1:O11944,تحویلی!$E$1),"")),"")</f>
        <v/>
      </c>
      <c r="E11944" s="10" t="str">
        <f t="shared" si="759"/>
        <v/>
      </c>
      <c r="F11944" s="10" t="str">
        <f>IFERROR(VLOOKUP(I11944,DATABASE!$N:$O,2,FALSE),"")</f>
        <v/>
      </c>
      <c r="Q11944" s="10">
        <f t="shared" si="760"/>
        <v>0</v>
      </c>
    </row>
    <row r="11945" spans="2:17" ht="20.25" customHeight="1">
      <c r="B11945" s="10" t="str">
        <f t="shared" ref="B11945:B12008" si="761">F11945&amp;Q11945</f>
        <v>0</v>
      </c>
      <c r="C11945" s="10" t="str">
        <f t="shared" ref="C11945:C12008" si="762">F11945&amp;G11945&amp;O11945</f>
        <v/>
      </c>
      <c r="D11945" s="10" t="str">
        <f>IFERROR(IF(تحویلی!$E$1="","",IF(NOSA!O11945=تحویلی!$E$1,تحویلی!$E$1&amp;COUNTIF(NOSA!$O$1:O11945,تحویلی!$E$1),"")),"")</f>
        <v/>
      </c>
      <c r="E11945" s="10" t="str">
        <f t="shared" ref="E11945:E12008" si="763">H11945&amp;O11945</f>
        <v/>
      </c>
      <c r="F11945" s="10" t="str">
        <f>IFERROR(VLOOKUP(I11945,DATABASE!$N:$O,2,FALSE),"")</f>
        <v/>
      </c>
      <c r="Q11945" s="10">
        <f t="shared" si="760"/>
        <v>0</v>
      </c>
    </row>
    <row r="11946" spans="2:17" ht="20.25" customHeight="1">
      <c r="B11946" s="10" t="str">
        <f t="shared" si="761"/>
        <v>0</v>
      </c>
      <c r="C11946" s="10" t="str">
        <f t="shared" si="762"/>
        <v/>
      </c>
      <c r="D11946" s="10" t="str">
        <f>IFERROR(IF(تحویلی!$E$1="","",IF(NOSA!O11946=تحویلی!$E$1,تحویلی!$E$1&amp;COUNTIF(NOSA!$O$1:O11946,تحویلی!$E$1),"")),"")</f>
        <v/>
      </c>
      <c r="E11946" s="10" t="str">
        <f t="shared" si="763"/>
        <v/>
      </c>
      <c r="F11946" s="10" t="str">
        <f>IFERROR(VLOOKUP(I11946,DATABASE!$N:$O,2,FALSE),"")</f>
        <v/>
      </c>
      <c r="Q11946" s="10">
        <f t="shared" si="760"/>
        <v>0</v>
      </c>
    </row>
    <row r="11947" spans="2:17" ht="20.25" customHeight="1">
      <c r="B11947" s="10" t="str">
        <f t="shared" si="761"/>
        <v>0</v>
      </c>
      <c r="C11947" s="10" t="str">
        <f t="shared" si="762"/>
        <v/>
      </c>
      <c r="D11947" s="10" t="str">
        <f>IFERROR(IF(تحویلی!$E$1="","",IF(NOSA!O11947=تحویلی!$E$1,تحویلی!$E$1&amp;COUNTIF(NOSA!$O$1:O11947,تحویلی!$E$1),"")),"")</f>
        <v/>
      </c>
      <c r="E11947" s="10" t="str">
        <f t="shared" si="763"/>
        <v/>
      </c>
      <c r="F11947" s="10" t="str">
        <f>IFERROR(VLOOKUP(I11947,DATABASE!$N:$O,2,FALSE),"")</f>
        <v/>
      </c>
      <c r="Q11947" s="10">
        <f t="shared" si="760"/>
        <v>0</v>
      </c>
    </row>
    <row r="11948" spans="2:17" ht="20.25" customHeight="1">
      <c r="B11948" s="10" t="str">
        <f t="shared" si="761"/>
        <v>0</v>
      </c>
      <c r="C11948" s="10" t="str">
        <f t="shared" si="762"/>
        <v/>
      </c>
      <c r="D11948" s="10" t="str">
        <f>IFERROR(IF(تحویلی!$E$1="","",IF(NOSA!O11948=تحویلی!$E$1,تحویلی!$E$1&amp;COUNTIF(NOSA!$O$1:O11948,تحویلی!$E$1),"")),"")</f>
        <v/>
      </c>
      <c r="E11948" s="10" t="str">
        <f t="shared" si="763"/>
        <v/>
      </c>
      <c r="F11948" s="10" t="str">
        <f>IFERROR(VLOOKUP(I11948,DATABASE!$N:$O,2,FALSE),"")</f>
        <v/>
      </c>
      <c r="Q11948" s="10">
        <f t="shared" si="760"/>
        <v>0</v>
      </c>
    </row>
    <row r="11949" spans="2:17" ht="20.25" customHeight="1">
      <c r="B11949" s="10" t="str">
        <f t="shared" si="761"/>
        <v>0</v>
      </c>
      <c r="C11949" s="10" t="str">
        <f t="shared" si="762"/>
        <v/>
      </c>
      <c r="D11949" s="10" t="str">
        <f>IFERROR(IF(تحویلی!$E$1="","",IF(NOSA!O11949=تحویلی!$E$1,تحویلی!$E$1&amp;COUNTIF(NOSA!$O$1:O11949,تحویلی!$E$1),"")),"")</f>
        <v/>
      </c>
      <c r="E11949" s="10" t="str">
        <f t="shared" si="763"/>
        <v/>
      </c>
      <c r="F11949" s="10" t="str">
        <f>IFERROR(VLOOKUP(I11949,DATABASE!$N:$O,2,FALSE),"")</f>
        <v/>
      </c>
      <c r="Q11949" s="10">
        <f t="shared" si="760"/>
        <v>0</v>
      </c>
    </row>
    <row r="11950" spans="2:17" ht="20.25" customHeight="1">
      <c r="B11950" s="10" t="str">
        <f t="shared" si="761"/>
        <v>0</v>
      </c>
      <c r="C11950" s="10" t="str">
        <f t="shared" si="762"/>
        <v/>
      </c>
      <c r="D11950" s="10" t="str">
        <f>IFERROR(IF(تحویلی!$E$1="","",IF(NOSA!O11950=تحویلی!$E$1,تحویلی!$E$1&amp;COUNTIF(NOSA!$O$1:O11950,تحویلی!$E$1),"")),"")</f>
        <v/>
      </c>
      <c r="E11950" s="10" t="str">
        <f t="shared" si="763"/>
        <v/>
      </c>
      <c r="F11950" s="10" t="str">
        <f>IFERROR(VLOOKUP(I11950,DATABASE!$N:$O,2,FALSE),"")</f>
        <v/>
      </c>
      <c r="Q11950" s="10">
        <f t="shared" si="760"/>
        <v>0</v>
      </c>
    </row>
    <row r="11951" spans="2:17" ht="20.25" customHeight="1">
      <c r="B11951" s="10" t="str">
        <f t="shared" si="761"/>
        <v>0</v>
      </c>
      <c r="C11951" s="10" t="str">
        <f t="shared" si="762"/>
        <v/>
      </c>
      <c r="D11951" s="10" t="str">
        <f>IFERROR(IF(تحویلی!$E$1="","",IF(NOSA!O11951=تحویلی!$E$1,تحویلی!$E$1&amp;COUNTIF(NOSA!$O$1:O11951,تحویلی!$E$1),"")),"")</f>
        <v/>
      </c>
      <c r="E11951" s="10" t="str">
        <f t="shared" si="763"/>
        <v/>
      </c>
      <c r="F11951" s="10" t="str">
        <f>IFERROR(VLOOKUP(I11951,DATABASE!$N:$O,2,FALSE),"")</f>
        <v/>
      </c>
      <c r="Q11951" s="10">
        <f t="shared" si="760"/>
        <v>0</v>
      </c>
    </row>
    <row r="11952" spans="2:17" ht="20.25" customHeight="1">
      <c r="B11952" s="10" t="str">
        <f t="shared" si="761"/>
        <v>0</v>
      </c>
      <c r="C11952" s="10" t="str">
        <f t="shared" si="762"/>
        <v/>
      </c>
      <c r="D11952" s="10" t="str">
        <f>IFERROR(IF(تحویلی!$E$1="","",IF(NOSA!O11952=تحویلی!$E$1,تحویلی!$E$1&amp;COUNTIF(NOSA!$O$1:O11952,تحویلی!$E$1),"")),"")</f>
        <v/>
      </c>
      <c r="E11952" s="10" t="str">
        <f t="shared" si="763"/>
        <v/>
      </c>
      <c r="F11952" s="10" t="str">
        <f>IFERROR(VLOOKUP(I11952,DATABASE!$N:$O,2,FALSE),"")</f>
        <v/>
      </c>
      <c r="Q11952" s="10">
        <f t="shared" si="760"/>
        <v>0</v>
      </c>
    </row>
    <row r="11953" spans="2:17" ht="20.25" customHeight="1">
      <c r="B11953" s="10" t="str">
        <f t="shared" si="761"/>
        <v>0</v>
      </c>
      <c r="C11953" s="10" t="str">
        <f t="shared" si="762"/>
        <v/>
      </c>
      <c r="D11953" s="10" t="str">
        <f>IFERROR(IF(تحویلی!$E$1="","",IF(NOSA!O11953=تحویلی!$E$1,تحویلی!$E$1&amp;COUNTIF(NOSA!$O$1:O11953,تحویلی!$E$1),"")),"")</f>
        <v/>
      </c>
      <c r="E11953" s="10" t="str">
        <f t="shared" si="763"/>
        <v/>
      </c>
      <c r="F11953" s="10" t="str">
        <f>IFERROR(VLOOKUP(I11953,DATABASE!$N:$O,2,FALSE),"")</f>
        <v/>
      </c>
      <c r="Q11953" s="10">
        <f t="shared" si="760"/>
        <v>0</v>
      </c>
    </row>
    <row r="11954" spans="2:17" ht="20.25" customHeight="1">
      <c r="B11954" s="10" t="str">
        <f t="shared" si="761"/>
        <v>0</v>
      </c>
      <c r="C11954" s="10" t="str">
        <f t="shared" si="762"/>
        <v/>
      </c>
      <c r="D11954" s="10" t="str">
        <f>IFERROR(IF(تحویلی!$E$1="","",IF(NOSA!O11954=تحویلی!$E$1,تحویلی!$E$1&amp;COUNTIF(NOSA!$O$1:O11954,تحویلی!$E$1),"")),"")</f>
        <v/>
      </c>
      <c r="E11954" s="10" t="str">
        <f t="shared" si="763"/>
        <v/>
      </c>
      <c r="F11954" s="10" t="str">
        <f>IFERROR(VLOOKUP(I11954,DATABASE!$N:$O,2,FALSE),"")</f>
        <v/>
      </c>
      <c r="Q11954" s="10">
        <f t="shared" si="760"/>
        <v>0</v>
      </c>
    </row>
    <row r="11955" spans="2:17" ht="20.25" customHeight="1">
      <c r="B11955" s="10" t="str">
        <f t="shared" si="761"/>
        <v>0</v>
      </c>
      <c r="C11955" s="10" t="str">
        <f t="shared" si="762"/>
        <v/>
      </c>
      <c r="D11955" s="10" t="str">
        <f>IFERROR(IF(تحویلی!$E$1="","",IF(NOSA!O11955=تحویلی!$E$1,تحویلی!$E$1&amp;COUNTIF(NOSA!$O$1:O11955,تحویلی!$E$1),"")),"")</f>
        <v/>
      </c>
      <c r="E11955" s="10" t="str">
        <f t="shared" si="763"/>
        <v/>
      </c>
      <c r="F11955" s="10" t="str">
        <f>IFERROR(VLOOKUP(I11955,DATABASE!$N:$O,2,FALSE),"")</f>
        <v/>
      </c>
      <c r="Q11955" s="10">
        <f t="shared" si="760"/>
        <v>0</v>
      </c>
    </row>
    <row r="11956" spans="2:17" ht="20.25" customHeight="1">
      <c r="B11956" s="10" t="str">
        <f t="shared" si="761"/>
        <v>0</v>
      </c>
      <c r="C11956" s="10" t="str">
        <f t="shared" si="762"/>
        <v/>
      </c>
      <c r="D11956" s="10" t="str">
        <f>IFERROR(IF(تحویلی!$E$1="","",IF(NOSA!O11956=تحویلی!$E$1,تحویلی!$E$1&amp;COUNTIF(NOSA!$O$1:O11956,تحویلی!$E$1),"")),"")</f>
        <v/>
      </c>
      <c r="E11956" s="10" t="str">
        <f t="shared" si="763"/>
        <v/>
      </c>
      <c r="F11956" s="10" t="str">
        <f>IFERROR(VLOOKUP(I11956,DATABASE!$N:$O,2,FALSE),"")</f>
        <v/>
      </c>
      <c r="Q11956" s="10">
        <f t="shared" si="760"/>
        <v>0</v>
      </c>
    </row>
    <row r="11957" spans="2:17" ht="20.25" customHeight="1">
      <c r="B11957" s="10" t="str">
        <f t="shared" si="761"/>
        <v>0</v>
      </c>
      <c r="C11957" s="10" t="str">
        <f t="shared" si="762"/>
        <v/>
      </c>
      <c r="D11957" s="10" t="str">
        <f>IFERROR(IF(تحویلی!$E$1="","",IF(NOSA!O11957=تحویلی!$E$1,تحویلی!$E$1&amp;COUNTIF(NOSA!$O$1:O11957,تحویلی!$E$1),"")),"")</f>
        <v/>
      </c>
      <c r="E11957" s="10" t="str">
        <f t="shared" si="763"/>
        <v/>
      </c>
      <c r="F11957" s="10" t="str">
        <f>IFERROR(VLOOKUP(I11957,DATABASE!$N:$O,2,FALSE),"")</f>
        <v/>
      </c>
      <c r="Q11957" s="10">
        <f t="shared" si="760"/>
        <v>0</v>
      </c>
    </row>
    <row r="11958" spans="2:17" ht="20.25" customHeight="1">
      <c r="B11958" s="10" t="str">
        <f t="shared" si="761"/>
        <v>0</v>
      </c>
      <c r="C11958" s="10" t="str">
        <f t="shared" si="762"/>
        <v/>
      </c>
      <c r="D11958" s="10" t="str">
        <f>IFERROR(IF(تحویلی!$E$1="","",IF(NOSA!O11958=تحویلی!$E$1,تحویلی!$E$1&amp;COUNTIF(NOSA!$O$1:O11958,تحویلی!$E$1),"")),"")</f>
        <v/>
      </c>
      <c r="E11958" s="10" t="str">
        <f t="shared" si="763"/>
        <v/>
      </c>
      <c r="F11958" s="10" t="str">
        <f>IFERROR(VLOOKUP(I11958,DATABASE!$N:$O,2,FALSE),"")</f>
        <v/>
      </c>
      <c r="Q11958" s="10">
        <f t="shared" si="760"/>
        <v>0</v>
      </c>
    </row>
    <row r="11959" spans="2:17" ht="20.25" customHeight="1">
      <c r="B11959" s="10" t="str">
        <f t="shared" si="761"/>
        <v>0</v>
      </c>
      <c r="C11959" s="10" t="str">
        <f t="shared" si="762"/>
        <v/>
      </c>
      <c r="D11959" s="10" t="str">
        <f>IFERROR(IF(تحویلی!$E$1="","",IF(NOSA!O11959=تحویلی!$E$1,تحویلی!$E$1&amp;COUNTIF(NOSA!$O$1:O11959,تحویلی!$E$1),"")),"")</f>
        <v/>
      </c>
      <c r="E11959" s="10" t="str">
        <f t="shared" si="763"/>
        <v/>
      </c>
      <c r="F11959" s="10" t="str">
        <f>IFERROR(VLOOKUP(I11959,DATABASE!$N:$O,2,FALSE),"")</f>
        <v/>
      </c>
      <c r="Q11959" s="10">
        <f t="shared" si="760"/>
        <v>0</v>
      </c>
    </row>
    <row r="11960" spans="2:17" ht="20.25" customHeight="1">
      <c r="B11960" s="10" t="str">
        <f t="shared" si="761"/>
        <v>0</v>
      </c>
      <c r="C11960" s="10" t="str">
        <f t="shared" si="762"/>
        <v/>
      </c>
      <c r="D11960" s="10" t="str">
        <f>IFERROR(IF(تحویلی!$E$1="","",IF(NOSA!O11960=تحویلی!$E$1,تحویلی!$E$1&amp;COUNTIF(NOSA!$O$1:O11960,تحویلی!$E$1),"")),"")</f>
        <v/>
      </c>
      <c r="E11960" s="10" t="str">
        <f t="shared" si="763"/>
        <v/>
      </c>
      <c r="F11960" s="10" t="str">
        <f>IFERROR(VLOOKUP(I11960,DATABASE!$N:$O,2,FALSE),"")</f>
        <v/>
      </c>
      <c r="Q11960" s="10">
        <f t="shared" si="760"/>
        <v>0</v>
      </c>
    </row>
    <row r="11961" spans="2:17" ht="20.25" customHeight="1">
      <c r="B11961" s="10" t="str">
        <f t="shared" si="761"/>
        <v>0</v>
      </c>
      <c r="C11961" s="10" t="str">
        <f t="shared" si="762"/>
        <v/>
      </c>
      <c r="D11961" s="10" t="str">
        <f>IFERROR(IF(تحویلی!$E$1="","",IF(NOSA!O11961=تحویلی!$E$1,تحویلی!$E$1&amp;COUNTIF(NOSA!$O$1:O11961,تحویلی!$E$1),"")),"")</f>
        <v/>
      </c>
      <c r="E11961" s="10" t="str">
        <f t="shared" si="763"/>
        <v/>
      </c>
      <c r="F11961" s="10" t="str">
        <f>IFERROR(VLOOKUP(I11961,DATABASE!$N:$O,2,FALSE),"")</f>
        <v/>
      </c>
      <c r="Q11961" s="10">
        <f t="shared" si="760"/>
        <v>0</v>
      </c>
    </row>
    <row r="11962" spans="2:17" ht="20.25" customHeight="1">
      <c r="B11962" s="10" t="str">
        <f t="shared" si="761"/>
        <v>0</v>
      </c>
      <c r="C11962" s="10" t="str">
        <f t="shared" si="762"/>
        <v/>
      </c>
      <c r="D11962" s="10" t="str">
        <f>IFERROR(IF(تحویلی!$E$1="","",IF(NOSA!O11962=تحویلی!$E$1,تحویلی!$E$1&amp;COUNTIF(NOSA!$O$1:O11962,تحویلی!$E$1),"")),"")</f>
        <v/>
      </c>
      <c r="E11962" s="10" t="str">
        <f t="shared" si="763"/>
        <v/>
      </c>
      <c r="F11962" s="10" t="str">
        <f>IFERROR(VLOOKUP(I11962,DATABASE!$N:$O,2,FALSE),"")</f>
        <v/>
      </c>
      <c r="Q11962" s="10">
        <f t="shared" si="760"/>
        <v>0</v>
      </c>
    </row>
    <row r="11963" spans="2:17" ht="20.25" customHeight="1">
      <c r="B11963" s="10" t="str">
        <f t="shared" si="761"/>
        <v>0</v>
      </c>
      <c r="C11963" s="10" t="str">
        <f t="shared" si="762"/>
        <v/>
      </c>
      <c r="D11963" s="10" t="str">
        <f>IFERROR(IF(تحویلی!$E$1="","",IF(NOSA!O11963=تحویلی!$E$1,تحویلی!$E$1&amp;COUNTIF(NOSA!$O$1:O11963,تحویلی!$E$1),"")),"")</f>
        <v/>
      </c>
      <c r="E11963" s="10" t="str">
        <f t="shared" si="763"/>
        <v/>
      </c>
      <c r="F11963" s="10" t="str">
        <f>IFERROR(VLOOKUP(I11963,DATABASE!$N:$O,2,FALSE),"")</f>
        <v/>
      </c>
      <c r="Q11963" s="10">
        <f t="shared" si="760"/>
        <v>0</v>
      </c>
    </row>
    <row r="11964" spans="2:17" ht="20.25" customHeight="1">
      <c r="B11964" s="10" t="str">
        <f t="shared" si="761"/>
        <v>0</v>
      </c>
      <c r="C11964" s="10" t="str">
        <f t="shared" si="762"/>
        <v/>
      </c>
      <c r="D11964" s="10" t="str">
        <f>IFERROR(IF(تحویلی!$E$1="","",IF(NOSA!O11964=تحویلی!$E$1,تحویلی!$E$1&amp;COUNTIF(NOSA!$O$1:O11964,تحویلی!$E$1),"")),"")</f>
        <v/>
      </c>
      <c r="E11964" s="10" t="str">
        <f t="shared" si="763"/>
        <v/>
      </c>
      <c r="F11964" s="10" t="str">
        <f>IFERROR(VLOOKUP(I11964,DATABASE!$N:$O,2,FALSE),"")</f>
        <v/>
      </c>
      <c r="Q11964" s="10">
        <f t="shared" si="760"/>
        <v>0</v>
      </c>
    </row>
    <row r="11965" spans="2:17" ht="20.25" customHeight="1">
      <c r="B11965" s="10" t="str">
        <f t="shared" si="761"/>
        <v>0</v>
      </c>
      <c r="C11965" s="10" t="str">
        <f t="shared" si="762"/>
        <v/>
      </c>
      <c r="D11965" s="10" t="str">
        <f>IFERROR(IF(تحویلی!$E$1="","",IF(NOSA!O11965=تحویلی!$E$1,تحویلی!$E$1&amp;COUNTIF(NOSA!$O$1:O11965,تحویلی!$E$1),"")),"")</f>
        <v/>
      </c>
      <c r="E11965" s="10" t="str">
        <f t="shared" si="763"/>
        <v/>
      </c>
      <c r="F11965" s="10" t="str">
        <f>IFERROR(VLOOKUP(I11965,DATABASE!$N:$O,2,FALSE),"")</f>
        <v/>
      </c>
      <c r="Q11965" s="10">
        <f t="shared" si="760"/>
        <v>0</v>
      </c>
    </row>
    <row r="11966" spans="2:17" ht="20.25" customHeight="1">
      <c r="B11966" s="10" t="str">
        <f t="shared" si="761"/>
        <v>0</v>
      </c>
      <c r="C11966" s="10" t="str">
        <f t="shared" si="762"/>
        <v/>
      </c>
      <c r="D11966" s="10" t="str">
        <f>IFERROR(IF(تحویلی!$E$1="","",IF(NOSA!O11966=تحویلی!$E$1,تحویلی!$E$1&amp;COUNTIF(NOSA!$O$1:O11966,تحویلی!$E$1),"")),"")</f>
        <v/>
      </c>
      <c r="E11966" s="10" t="str">
        <f t="shared" si="763"/>
        <v/>
      </c>
      <c r="F11966" s="10" t="str">
        <f>IFERROR(VLOOKUP(I11966,DATABASE!$N:$O,2,FALSE),"")</f>
        <v/>
      </c>
      <c r="Q11966" s="10">
        <f t="shared" si="760"/>
        <v>0</v>
      </c>
    </row>
    <row r="11967" spans="2:17" ht="20.25" customHeight="1">
      <c r="B11967" s="10" t="str">
        <f t="shared" si="761"/>
        <v>0</v>
      </c>
      <c r="C11967" s="10" t="str">
        <f t="shared" si="762"/>
        <v/>
      </c>
      <c r="D11967" s="10" t="str">
        <f>IFERROR(IF(تحویلی!$E$1="","",IF(NOSA!O11967=تحویلی!$E$1,تحویلی!$E$1&amp;COUNTIF(NOSA!$O$1:O11967,تحویلی!$E$1),"")),"")</f>
        <v/>
      </c>
      <c r="E11967" s="10" t="str">
        <f t="shared" si="763"/>
        <v/>
      </c>
      <c r="F11967" s="10" t="str">
        <f>IFERROR(VLOOKUP(I11967,DATABASE!$N:$O,2,FALSE),"")</f>
        <v/>
      </c>
      <c r="Q11967" s="10">
        <f t="shared" si="760"/>
        <v>0</v>
      </c>
    </row>
    <row r="11968" spans="2:17" ht="20.25" customHeight="1">
      <c r="B11968" s="10" t="str">
        <f t="shared" si="761"/>
        <v>0</v>
      </c>
      <c r="C11968" s="10" t="str">
        <f t="shared" si="762"/>
        <v/>
      </c>
      <c r="D11968" s="10" t="str">
        <f>IFERROR(IF(تحویلی!$E$1="","",IF(NOSA!O11968=تحویلی!$E$1,تحویلی!$E$1&amp;COUNTIF(NOSA!$O$1:O11968,تحویلی!$E$1),"")),"")</f>
        <v/>
      </c>
      <c r="E11968" s="10" t="str">
        <f t="shared" si="763"/>
        <v/>
      </c>
      <c r="F11968" s="10" t="str">
        <f>IFERROR(VLOOKUP(I11968,DATABASE!$N:$O,2,FALSE),"")</f>
        <v/>
      </c>
      <c r="Q11968" s="10">
        <f t="shared" si="760"/>
        <v>0</v>
      </c>
    </row>
    <row r="11969" spans="2:17" ht="20.25" customHeight="1">
      <c r="B11969" s="10" t="str">
        <f t="shared" si="761"/>
        <v>0</v>
      </c>
      <c r="C11969" s="10" t="str">
        <f t="shared" si="762"/>
        <v/>
      </c>
      <c r="D11969" s="10" t="str">
        <f>IFERROR(IF(تحویلی!$E$1="","",IF(NOSA!O11969=تحویلی!$E$1,تحویلی!$E$1&amp;COUNTIF(NOSA!$O$1:O11969,تحویلی!$E$1),"")),"")</f>
        <v/>
      </c>
      <c r="E11969" s="10" t="str">
        <f t="shared" si="763"/>
        <v/>
      </c>
      <c r="F11969" s="10" t="str">
        <f>IFERROR(VLOOKUP(I11969,DATABASE!$N:$O,2,FALSE),"")</f>
        <v/>
      </c>
      <c r="Q11969" s="10">
        <f t="shared" si="760"/>
        <v>0</v>
      </c>
    </row>
    <row r="11970" spans="2:17" ht="20.25" customHeight="1">
      <c r="B11970" s="10" t="str">
        <f t="shared" si="761"/>
        <v>0</v>
      </c>
      <c r="C11970" s="10" t="str">
        <f t="shared" si="762"/>
        <v/>
      </c>
      <c r="D11970" s="10" t="str">
        <f>IFERROR(IF(تحویلی!$E$1="","",IF(NOSA!O11970=تحویلی!$E$1,تحویلی!$E$1&amp;COUNTIF(NOSA!$O$1:O11970,تحویلی!$E$1),"")),"")</f>
        <v/>
      </c>
      <c r="E11970" s="10" t="str">
        <f t="shared" si="763"/>
        <v/>
      </c>
      <c r="F11970" s="10" t="str">
        <f>IFERROR(VLOOKUP(I11970,DATABASE!$N:$O,2,FALSE),"")</f>
        <v/>
      </c>
      <c r="Q11970" s="10">
        <f t="shared" si="760"/>
        <v>0</v>
      </c>
    </row>
    <row r="11971" spans="2:17" ht="20.25" customHeight="1">
      <c r="B11971" s="10" t="str">
        <f t="shared" si="761"/>
        <v>0</v>
      </c>
      <c r="C11971" s="10" t="str">
        <f t="shared" si="762"/>
        <v/>
      </c>
      <c r="D11971" s="10" t="str">
        <f>IFERROR(IF(تحویلی!$E$1="","",IF(NOSA!O11971=تحویلی!$E$1,تحویلی!$E$1&amp;COUNTIF(NOSA!$O$1:O11971,تحویلی!$E$1),"")),"")</f>
        <v/>
      </c>
      <c r="E11971" s="10" t="str">
        <f t="shared" si="763"/>
        <v/>
      </c>
      <c r="F11971" s="10" t="str">
        <f>IFERROR(VLOOKUP(I11971,DATABASE!$N:$O,2,FALSE),"")</f>
        <v/>
      </c>
      <c r="Q11971" s="10">
        <f t="shared" si="760"/>
        <v>0</v>
      </c>
    </row>
    <row r="11972" spans="2:17" ht="20.25" customHeight="1">
      <c r="B11972" s="10" t="str">
        <f t="shared" si="761"/>
        <v>0</v>
      </c>
      <c r="C11972" s="10" t="str">
        <f t="shared" si="762"/>
        <v/>
      </c>
      <c r="D11972" s="10" t="str">
        <f>IFERROR(IF(تحویلی!$E$1="","",IF(NOSA!O11972=تحویلی!$E$1,تحویلی!$E$1&amp;COUNTIF(NOSA!$O$1:O11972,تحویلی!$E$1),"")),"")</f>
        <v/>
      </c>
      <c r="E11972" s="10" t="str">
        <f t="shared" si="763"/>
        <v/>
      </c>
      <c r="F11972" s="10" t="str">
        <f>IFERROR(VLOOKUP(I11972,DATABASE!$N:$O,2,FALSE),"")</f>
        <v/>
      </c>
      <c r="Q11972" s="10">
        <f t="shared" si="760"/>
        <v>0</v>
      </c>
    </row>
    <row r="11973" spans="2:17" ht="20.25" customHeight="1">
      <c r="B11973" s="10" t="str">
        <f t="shared" si="761"/>
        <v>0</v>
      </c>
      <c r="C11973" s="10" t="str">
        <f t="shared" si="762"/>
        <v/>
      </c>
      <c r="D11973" s="10" t="str">
        <f>IFERROR(IF(تحویلی!$E$1="","",IF(NOSA!O11973=تحویلی!$E$1,تحویلی!$E$1&amp;COUNTIF(NOSA!$O$1:O11973,تحویلی!$E$1),"")),"")</f>
        <v/>
      </c>
      <c r="E11973" s="10" t="str">
        <f t="shared" si="763"/>
        <v/>
      </c>
      <c r="F11973" s="10" t="str">
        <f>IFERROR(VLOOKUP(I11973,DATABASE!$N:$O,2,FALSE),"")</f>
        <v/>
      </c>
      <c r="Q11973" s="10">
        <f t="shared" si="760"/>
        <v>0</v>
      </c>
    </row>
    <row r="11974" spans="2:17" ht="20.25" customHeight="1">
      <c r="B11974" s="10" t="str">
        <f t="shared" si="761"/>
        <v>0</v>
      </c>
      <c r="C11974" s="10" t="str">
        <f t="shared" si="762"/>
        <v/>
      </c>
      <c r="D11974" s="10" t="str">
        <f>IFERROR(IF(تحویلی!$E$1="","",IF(NOSA!O11974=تحویلی!$E$1,تحویلی!$E$1&amp;COUNTIF(NOSA!$O$1:O11974,تحویلی!$E$1),"")),"")</f>
        <v/>
      </c>
      <c r="E11974" s="10" t="str">
        <f t="shared" si="763"/>
        <v/>
      </c>
      <c r="F11974" s="10" t="str">
        <f>IFERROR(VLOOKUP(I11974,DATABASE!$N:$O,2,FALSE),"")</f>
        <v/>
      </c>
      <c r="Q11974" s="10">
        <f t="shared" si="760"/>
        <v>0</v>
      </c>
    </row>
    <row r="11975" spans="2:17" ht="20.25" customHeight="1">
      <c r="B11975" s="10" t="str">
        <f t="shared" si="761"/>
        <v>0</v>
      </c>
      <c r="C11975" s="10" t="str">
        <f t="shared" si="762"/>
        <v/>
      </c>
      <c r="D11975" s="10" t="str">
        <f>IFERROR(IF(تحویلی!$E$1="","",IF(NOSA!O11975=تحویلی!$E$1,تحویلی!$E$1&amp;COUNTIF(NOSA!$O$1:O11975,تحویلی!$E$1),"")),"")</f>
        <v/>
      </c>
      <c r="E11975" s="10" t="str">
        <f t="shared" si="763"/>
        <v/>
      </c>
      <c r="F11975" s="10" t="str">
        <f>IFERROR(VLOOKUP(I11975,DATABASE!$N:$O,2,FALSE),"")</f>
        <v/>
      </c>
      <c r="Q11975" s="10">
        <f t="shared" si="760"/>
        <v>0</v>
      </c>
    </row>
    <row r="11976" spans="2:17" ht="20.25" customHeight="1">
      <c r="B11976" s="10" t="str">
        <f t="shared" si="761"/>
        <v>0</v>
      </c>
      <c r="C11976" s="10" t="str">
        <f t="shared" si="762"/>
        <v/>
      </c>
      <c r="D11976" s="10" t="str">
        <f>IFERROR(IF(تحویلی!$E$1="","",IF(NOSA!O11976=تحویلی!$E$1,تحویلی!$E$1&amp;COUNTIF(NOSA!$O$1:O11976,تحویلی!$E$1),"")),"")</f>
        <v/>
      </c>
      <c r="E11976" s="10" t="str">
        <f t="shared" si="763"/>
        <v/>
      </c>
      <c r="F11976" s="10" t="str">
        <f>IFERROR(VLOOKUP(I11976,DATABASE!$N:$O,2,FALSE),"")</f>
        <v/>
      </c>
      <c r="Q11976" s="10">
        <f t="shared" si="760"/>
        <v>0</v>
      </c>
    </row>
    <row r="11977" spans="2:17" ht="20.25" customHeight="1">
      <c r="B11977" s="10" t="str">
        <f t="shared" si="761"/>
        <v>0</v>
      </c>
      <c r="C11977" s="10" t="str">
        <f t="shared" si="762"/>
        <v/>
      </c>
      <c r="D11977" s="10" t="str">
        <f>IFERROR(IF(تحویلی!$E$1="","",IF(NOSA!O11977=تحویلی!$E$1,تحویلی!$E$1&amp;COUNTIF(NOSA!$O$1:O11977,تحویلی!$E$1),"")),"")</f>
        <v/>
      </c>
      <c r="E11977" s="10" t="str">
        <f t="shared" si="763"/>
        <v/>
      </c>
      <c r="F11977" s="10" t="str">
        <f>IFERROR(VLOOKUP(I11977,DATABASE!$N:$O,2,FALSE),"")</f>
        <v/>
      </c>
      <c r="Q11977" s="10">
        <f t="shared" si="760"/>
        <v>0</v>
      </c>
    </row>
    <row r="11978" spans="2:17" ht="20.25" customHeight="1">
      <c r="B11978" s="10" t="str">
        <f t="shared" si="761"/>
        <v>0</v>
      </c>
      <c r="C11978" s="10" t="str">
        <f t="shared" si="762"/>
        <v/>
      </c>
      <c r="D11978" s="10" t="str">
        <f>IFERROR(IF(تحویلی!$E$1="","",IF(NOSA!O11978=تحویلی!$E$1,تحویلی!$E$1&amp;COUNTIF(NOSA!$O$1:O11978,تحویلی!$E$1),"")),"")</f>
        <v/>
      </c>
      <c r="E11978" s="10" t="str">
        <f t="shared" si="763"/>
        <v/>
      </c>
      <c r="F11978" s="10" t="str">
        <f>IFERROR(VLOOKUP(I11978,DATABASE!$N:$O,2,FALSE),"")</f>
        <v/>
      </c>
      <c r="Q11978" s="10">
        <f t="shared" si="760"/>
        <v>0</v>
      </c>
    </row>
    <row r="11979" spans="2:17" ht="20.25" customHeight="1">
      <c r="B11979" s="10" t="str">
        <f t="shared" si="761"/>
        <v>0</v>
      </c>
      <c r="C11979" s="10" t="str">
        <f t="shared" si="762"/>
        <v/>
      </c>
      <c r="D11979" s="10" t="str">
        <f>IFERROR(IF(تحویلی!$E$1="","",IF(NOSA!O11979=تحویلی!$E$1,تحویلی!$E$1&amp;COUNTIF(NOSA!$O$1:O11979,تحویلی!$E$1),"")),"")</f>
        <v/>
      </c>
      <c r="E11979" s="10" t="str">
        <f t="shared" si="763"/>
        <v/>
      </c>
      <c r="F11979" s="10" t="str">
        <f>IFERROR(VLOOKUP(I11979,DATABASE!$N:$O,2,FALSE),"")</f>
        <v/>
      </c>
      <c r="Q11979" s="10">
        <f t="shared" si="760"/>
        <v>0</v>
      </c>
    </row>
    <row r="11980" spans="2:17" ht="20.25" customHeight="1">
      <c r="B11980" s="10" t="str">
        <f t="shared" si="761"/>
        <v>0</v>
      </c>
      <c r="C11980" s="10" t="str">
        <f t="shared" si="762"/>
        <v/>
      </c>
      <c r="D11980" s="10" t="str">
        <f>IFERROR(IF(تحویلی!$E$1="","",IF(NOSA!O11980=تحویلی!$E$1,تحویلی!$E$1&amp;COUNTIF(NOSA!$O$1:O11980,تحویلی!$E$1),"")),"")</f>
        <v/>
      </c>
      <c r="E11980" s="10" t="str">
        <f t="shared" si="763"/>
        <v/>
      </c>
      <c r="F11980" s="10" t="str">
        <f>IFERROR(VLOOKUP(I11980,DATABASE!$N:$O,2,FALSE),"")</f>
        <v/>
      </c>
      <c r="Q11980" s="10">
        <f t="shared" si="760"/>
        <v>0</v>
      </c>
    </row>
    <row r="11981" spans="2:17" ht="20.25" customHeight="1">
      <c r="B11981" s="10" t="str">
        <f t="shared" si="761"/>
        <v>0</v>
      </c>
      <c r="C11981" s="10" t="str">
        <f t="shared" si="762"/>
        <v/>
      </c>
      <c r="D11981" s="10" t="str">
        <f>IFERROR(IF(تحویلی!$E$1="","",IF(NOSA!O11981=تحویلی!$E$1,تحویلی!$E$1&amp;COUNTIF(NOSA!$O$1:O11981,تحویلی!$E$1),"")),"")</f>
        <v/>
      </c>
      <c r="E11981" s="10" t="str">
        <f t="shared" si="763"/>
        <v/>
      </c>
      <c r="F11981" s="10" t="str">
        <f>IFERROR(VLOOKUP(I11981,DATABASE!$N:$O,2,FALSE),"")</f>
        <v/>
      </c>
      <c r="Q11981" s="10">
        <f t="shared" si="760"/>
        <v>0</v>
      </c>
    </row>
    <row r="11982" spans="2:17" ht="20.25" customHeight="1">
      <c r="B11982" s="10" t="str">
        <f t="shared" si="761"/>
        <v>0</v>
      </c>
      <c r="C11982" s="10" t="str">
        <f t="shared" si="762"/>
        <v/>
      </c>
      <c r="D11982" s="10" t="str">
        <f>IFERROR(IF(تحویلی!$E$1="","",IF(NOSA!O11982=تحویلی!$E$1,تحویلی!$E$1&amp;COUNTIF(NOSA!$O$1:O11982,تحویلی!$E$1),"")),"")</f>
        <v/>
      </c>
      <c r="E11982" s="10" t="str">
        <f t="shared" si="763"/>
        <v/>
      </c>
      <c r="F11982" s="10" t="str">
        <f>IFERROR(VLOOKUP(I11982,DATABASE!$N:$O,2,FALSE),"")</f>
        <v/>
      </c>
      <c r="Q11982" s="10">
        <f t="shared" si="760"/>
        <v>0</v>
      </c>
    </row>
    <row r="11983" spans="2:17" ht="20.25" customHeight="1">
      <c r="B11983" s="10" t="str">
        <f t="shared" si="761"/>
        <v>0</v>
      </c>
      <c r="C11983" s="10" t="str">
        <f t="shared" si="762"/>
        <v/>
      </c>
      <c r="D11983" s="10" t="str">
        <f>IFERROR(IF(تحویلی!$E$1="","",IF(NOSA!O11983=تحویلی!$E$1,تحویلی!$E$1&amp;COUNTIF(NOSA!$O$1:O11983,تحویلی!$E$1),"")),"")</f>
        <v/>
      </c>
      <c r="E11983" s="10" t="str">
        <f t="shared" si="763"/>
        <v/>
      </c>
      <c r="F11983" s="10" t="str">
        <f>IFERROR(VLOOKUP(I11983,DATABASE!$N:$O,2,FALSE),"")</f>
        <v/>
      </c>
      <c r="Q11983" s="10">
        <f t="shared" si="760"/>
        <v>0</v>
      </c>
    </row>
    <row r="11984" spans="2:17" ht="20.25" customHeight="1">
      <c r="B11984" s="10" t="str">
        <f t="shared" si="761"/>
        <v>0</v>
      </c>
      <c r="C11984" s="10" t="str">
        <f t="shared" si="762"/>
        <v/>
      </c>
      <c r="D11984" s="10" t="str">
        <f>IFERROR(IF(تحویلی!$E$1="","",IF(NOSA!O11984=تحویلی!$E$1,تحویلی!$E$1&amp;COUNTIF(NOSA!$O$1:O11984,تحویلی!$E$1),"")),"")</f>
        <v/>
      </c>
      <c r="E11984" s="10" t="str">
        <f t="shared" si="763"/>
        <v/>
      </c>
      <c r="F11984" s="10" t="str">
        <f>IFERROR(VLOOKUP(I11984,DATABASE!$N:$O,2,FALSE),"")</f>
        <v/>
      </c>
      <c r="Q11984" s="10">
        <f t="shared" si="760"/>
        <v>0</v>
      </c>
    </row>
    <row r="11985" spans="2:17" ht="20.25" customHeight="1">
      <c r="B11985" s="10" t="str">
        <f t="shared" si="761"/>
        <v>0</v>
      </c>
      <c r="C11985" s="10" t="str">
        <f t="shared" si="762"/>
        <v/>
      </c>
      <c r="D11985" s="10" t="str">
        <f>IFERROR(IF(تحویلی!$E$1="","",IF(NOSA!O11985=تحویلی!$E$1,تحویلی!$E$1&amp;COUNTIF(NOSA!$O$1:O11985,تحویلی!$E$1),"")),"")</f>
        <v/>
      </c>
      <c r="E11985" s="10" t="str">
        <f t="shared" si="763"/>
        <v/>
      </c>
      <c r="F11985" s="10" t="str">
        <f>IFERROR(VLOOKUP(I11985,DATABASE!$N:$O,2,FALSE),"")</f>
        <v/>
      </c>
      <c r="Q11985" s="10">
        <f t="shared" si="760"/>
        <v>0</v>
      </c>
    </row>
    <row r="11986" spans="2:17" ht="20.25" customHeight="1">
      <c r="B11986" s="10" t="str">
        <f t="shared" si="761"/>
        <v>0</v>
      </c>
      <c r="C11986" s="10" t="str">
        <f t="shared" si="762"/>
        <v/>
      </c>
      <c r="D11986" s="10" t="str">
        <f>IFERROR(IF(تحویلی!$E$1="","",IF(NOSA!O11986=تحویلی!$E$1,تحویلی!$E$1&amp;COUNTIF(NOSA!$O$1:O11986,تحویلی!$E$1),"")),"")</f>
        <v/>
      </c>
      <c r="E11986" s="10" t="str">
        <f t="shared" si="763"/>
        <v/>
      </c>
      <c r="F11986" s="10" t="str">
        <f>IFERROR(VLOOKUP(I11986,DATABASE!$N:$O,2,FALSE),"")</f>
        <v/>
      </c>
      <c r="Q11986" s="10">
        <f t="shared" si="760"/>
        <v>0</v>
      </c>
    </row>
    <row r="11987" spans="2:17" ht="20.25" customHeight="1">
      <c r="B11987" s="10" t="str">
        <f t="shared" si="761"/>
        <v>0</v>
      </c>
      <c r="C11987" s="10" t="str">
        <f t="shared" si="762"/>
        <v/>
      </c>
      <c r="D11987" s="10" t="str">
        <f>IFERROR(IF(تحویلی!$E$1="","",IF(NOSA!O11987=تحویلی!$E$1,تحویلی!$E$1&amp;COUNTIF(NOSA!$O$1:O11987,تحویلی!$E$1),"")),"")</f>
        <v/>
      </c>
      <c r="E11987" s="10" t="str">
        <f t="shared" si="763"/>
        <v/>
      </c>
      <c r="F11987" s="10" t="str">
        <f>IFERROR(VLOOKUP(I11987,DATABASE!$N:$O,2,FALSE),"")</f>
        <v/>
      </c>
      <c r="Q11987" s="10">
        <f t="shared" si="760"/>
        <v>0</v>
      </c>
    </row>
    <row r="11988" spans="2:17" ht="20.25" customHeight="1">
      <c r="B11988" s="10" t="str">
        <f t="shared" si="761"/>
        <v>0</v>
      </c>
      <c r="C11988" s="10" t="str">
        <f t="shared" si="762"/>
        <v/>
      </c>
      <c r="D11988" s="10" t="str">
        <f>IFERROR(IF(تحویلی!$E$1="","",IF(NOSA!O11988=تحویلی!$E$1,تحویلی!$E$1&amp;COUNTIF(NOSA!$O$1:O11988,تحویلی!$E$1),"")),"")</f>
        <v/>
      </c>
      <c r="E11988" s="10" t="str">
        <f t="shared" si="763"/>
        <v/>
      </c>
      <c r="F11988" s="10" t="str">
        <f>IFERROR(VLOOKUP(I11988,DATABASE!$N:$O,2,FALSE),"")</f>
        <v/>
      </c>
      <c r="Q11988" s="10">
        <f t="shared" si="760"/>
        <v>0</v>
      </c>
    </row>
    <row r="11989" spans="2:17" ht="20.25" customHeight="1">
      <c r="B11989" s="10" t="str">
        <f t="shared" si="761"/>
        <v>0</v>
      </c>
      <c r="C11989" s="10" t="str">
        <f t="shared" si="762"/>
        <v/>
      </c>
      <c r="D11989" s="10" t="str">
        <f>IFERROR(IF(تحویلی!$E$1="","",IF(NOSA!O11989=تحویلی!$E$1,تحویلی!$E$1&amp;COUNTIF(NOSA!$O$1:O11989,تحویلی!$E$1),"")),"")</f>
        <v/>
      </c>
      <c r="E11989" s="10" t="str">
        <f t="shared" si="763"/>
        <v/>
      </c>
      <c r="F11989" s="10" t="str">
        <f>IFERROR(VLOOKUP(I11989,DATABASE!$N:$O,2,FALSE),"")</f>
        <v/>
      </c>
      <c r="Q11989" s="10">
        <f t="shared" si="760"/>
        <v>0</v>
      </c>
    </row>
    <row r="11990" spans="2:17" ht="20.25" customHeight="1">
      <c r="B11990" s="10" t="str">
        <f t="shared" si="761"/>
        <v>0</v>
      </c>
      <c r="C11990" s="10" t="str">
        <f t="shared" si="762"/>
        <v/>
      </c>
      <c r="D11990" s="10" t="str">
        <f>IFERROR(IF(تحویلی!$E$1="","",IF(NOSA!O11990=تحویلی!$E$1,تحویلی!$E$1&amp;COUNTIF(NOSA!$O$1:O11990,تحویلی!$E$1),"")),"")</f>
        <v/>
      </c>
      <c r="E11990" s="10" t="str">
        <f t="shared" si="763"/>
        <v/>
      </c>
      <c r="F11990" s="10" t="str">
        <f>IFERROR(VLOOKUP(I11990,DATABASE!$N:$O,2,FALSE),"")</f>
        <v/>
      </c>
      <c r="Q11990" s="10">
        <f t="shared" si="760"/>
        <v>0</v>
      </c>
    </row>
    <row r="11991" spans="2:17" ht="20.25" customHeight="1">
      <c r="B11991" s="10" t="str">
        <f t="shared" si="761"/>
        <v>0</v>
      </c>
      <c r="C11991" s="10" t="str">
        <f t="shared" si="762"/>
        <v/>
      </c>
      <c r="D11991" s="10" t="str">
        <f>IFERROR(IF(تحویلی!$E$1="","",IF(NOSA!O11991=تحویلی!$E$1,تحویلی!$E$1&amp;COUNTIF(NOSA!$O$1:O11991,تحویلی!$E$1),"")),"")</f>
        <v/>
      </c>
      <c r="E11991" s="10" t="str">
        <f t="shared" si="763"/>
        <v/>
      </c>
      <c r="F11991" s="10" t="str">
        <f>IFERROR(VLOOKUP(I11991,DATABASE!$N:$O,2,FALSE),"")</f>
        <v/>
      </c>
      <c r="Q11991" s="10">
        <f t="shared" si="760"/>
        <v>0</v>
      </c>
    </row>
    <row r="11992" spans="2:17" ht="20.25" customHeight="1">
      <c r="B11992" s="10" t="str">
        <f t="shared" si="761"/>
        <v>0</v>
      </c>
      <c r="C11992" s="10" t="str">
        <f t="shared" si="762"/>
        <v/>
      </c>
      <c r="D11992" s="10" t="str">
        <f>IFERROR(IF(تحویلی!$E$1="","",IF(NOSA!O11992=تحویلی!$E$1,تحویلی!$E$1&amp;COUNTIF(NOSA!$O$1:O11992,تحویلی!$E$1),"")),"")</f>
        <v/>
      </c>
      <c r="E11992" s="10" t="str">
        <f t="shared" si="763"/>
        <v/>
      </c>
      <c r="F11992" s="10" t="str">
        <f>IFERROR(VLOOKUP(I11992,DATABASE!$N:$O,2,FALSE),"")</f>
        <v/>
      </c>
      <c r="Q11992" s="10">
        <f t="shared" si="760"/>
        <v>0</v>
      </c>
    </row>
    <row r="11993" spans="2:17" ht="20.25" customHeight="1">
      <c r="B11993" s="10" t="str">
        <f t="shared" si="761"/>
        <v>0</v>
      </c>
      <c r="C11993" s="10" t="str">
        <f t="shared" si="762"/>
        <v/>
      </c>
      <c r="D11993" s="10" t="str">
        <f>IFERROR(IF(تحویلی!$E$1="","",IF(NOSA!O11993=تحویلی!$E$1,تحویلی!$E$1&amp;COUNTIF(NOSA!$O$1:O11993,تحویلی!$E$1),"")),"")</f>
        <v/>
      </c>
      <c r="E11993" s="10" t="str">
        <f t="shared" si="763"/>
        <v/>
      </c>
      <c r="F11993" s="10" t="str">
        <f>IFERROR(VLOOKUP(I11993,DATABASE!$N:$O,2,FALSE),"")</f>
        <v/>
      </c>
      <c r="Q11993" s="10">
        <f t="shared" si="760"/>
        <v>0</v>
      </c>
    </row>
    <row r="11994" spans="2:17" ht="20.25" customHeight="1">
      <c r="B11994" s="10" t="str">
        <f t="shared" si="761"/>
        <v>0</v>
      </c>
      <c r="C11994" s="10" t="str">
        <f t="shared" si="762"/>
        <v/>
      </c>
      <c r="D11994" s="10" t="str">
        <f>IFERROR(IF(تحویلی!$E$1="","",IF(NOSA!O11994=تحویلی!$E$1,تحویلی!$E$1&amp;COUNTIF(NOSA!$O$1:O11994,تحویلی!$E$1),"")),"")</f>
        <v/>
      </c>
      <c r="E11994" s="10" t="str">
        <f t="shared" si="763"/>
        <v/>
      </c>
      <c r="F11994" s="10" t="str">
        <f>IFERROR(VLOOKUP(I11994,DATABASE!$N:$O,2,FALSE),"")</f>
        <v/>
      </c>
      <c r="Q11994" s="10">
        <f t="shared" si="760"/>
        <v>0</v>
      </c>
    </row>
    <row r="11995" spans="2:17" ht="20.25" customHeight="1">
      <c r="B11995" s="10" t="str">
        <f t="shared" si="761"/>
        <v>0</v>
      </c>
      <c r="C11995" s="10" t="str">
        <f t="shared" si="762"/>
        <v/>
      </c>
      <c r="D11995" s="10" t="str">
        <f>IFERROR(IF(تحویلی!$E$1="","",IF(NOSA!O11995=تحویلی!$E$1,تحویلی!$E$1&amp;COUNTIF(NOSA!$O$1:O11995,تحویلی!$E$1),"")),"")</f>
        <v/>
      </c>
      <c r="E11995" s="10" t="str">
        <f t="shared" si="763"/>
        <v/>
      </c>
      <c r="F11995" s="10" t="str">
        <f>IFERROR(VLOOKUP(I11995,DATABASE!$N:$O,2,FALSE),"")</f>
        <v/>
      </c>
      <c r="Q11995" s="10">
        <f t="shared" si="760"/>
        <v>0</v>
      </c>
    </row>
    <row r="11996" spans="2:17" ht="20.25" customHeight="1">
      <c r="B11996" s="10" t="str">
        <f t="shared" si="761"/>
        <v>0</v>
      </c>
      <c r="C11996" s="10" t="str">
        <f t="shared" si="762"/>
        <v/>
      </c>
      <c r="D11996" s="10" t="str">
        <f>IFERROR(IF(تحویلی!$E$1="","",IF(NOSA!O11996=تحویلی!$E$1,تحویلی!$E$1&amp;COUNTIF(NOSA!$O$1:O11996,تحویلی!$E$1),"")),"")</f>
        <v/>
      </c>
      <c r="E11996" s="10" t="str">
        <f t="shared" si="763"/>
        <v/>
      </c>
      <c r="F11996" s="10" t="str">
        <f>IFERROR(VLOOKUP(I11996,DATABASE!$N:$O,2,FALSE),"")</f>
        <v/>
      </c>
      <c r="Q11996" s="10">
        <f t="shared" si="760"/>
        <v>0</v>
      </c>
    </row>
    <row r="11997" spans="2:17" ht="20.25" customHeight="1">
      <c r="B11997" s="10" t="str">
        <f t="shared" si="761"/>
        <v>0</v>
      </c>
      <c r="C11997" s="10" t="str">
        <f t="shared" si="762"/>
        <v/>
      </c>
      <c r="D11997" s="10" t="str">
        <f>IFERROR(IF(تحویلی!$E$1="","",IF(NOSA!O11997=تحویلی!$E$1,تحویلی!$E$1&amp;COUNTIF(NOSA!$O$1:O11997,تحویلی!$E$1),"")),"")</f>
        <v/>
      </c>
      <c r="E11997" s="10" t="str">
        <f t="shared" si="763"/>
        <v/>
      </c>
      <c r="F11997" s="10" t="str">
        <f>IFERROR(VLOOKUP(I11997,DATABASE!$N:$O,2,FALSE),"")</f>
        <v/>
      </c>
      <c r="Q11997" s="10">
        <f t="shared" si="760"/>
        <v>0</v>
      </c>
    </row>
    <row r="11998" spans="2:17" ht="20.25" customHeight="1">
      <c r="B11998" s="10" t="str">
        <f t="shared" si="761"/>
        <v>0</v>
      </c>
      <c r="C11998" s="10" t="str">
        <f t="shared" si="762"/>
        <v/>
      </c>
      <c r="D11998" s="10" t="str">
        <f>IFERROR(IF(تحویلی!$E$1="","",IF(NOSA!O11998=تحویلی!$E$1,تحویلی!$E$1&amp;COUNTIF(NOSA!$O$1:O11998,تحویلی!$E$1),"")),"")</f>
        <v/>
      </c>
      <c r="E11998" s="10" t="str">
        <f t="shared" si="763"/>
        <v/>
      </c>
      <c r="F11998" s="10" t="str">
        <f>IFERROR(VLOOKUP(I11998,DATABASE!$N:$O,2,FALSE),"")</f>
        <v/>
      </c>
      <c r="Q11998" s="10">
        <f t="shared" si="760"/>
        <v>0</v>
      </c>
    </row>
    <row r="11999" spans="2:17" ht="20.25" customHeight="1">
      <c r="B11999" s="10" t="str">
        <f t="shared" si="761"/>
        <v>0</v>
      </c>
      <c r="C11999" s="10" t="str">
        <f t="shared" si="762"/>
        <v/>
      </c>
      <c r="D11999" s="10" t="str">
        <f>IFERROR(IF(تحویلی!$E$1="","",IF(NOSA!O11999=تحویلی!$E$1,تحویلی!$E$1&amp;COUNTIF(NOSA!$O$1:O11999,تحویلی!$E$1),"")),"")</f>
        <v/>
      </c>
      <c r="E11999" s="10" t="str">
        <f t="shared" si="763"/>
        <v/>
      </c>
      <c r="F11999" s="10" t="str">
        <f>IFERROR(VLOOKUP(I11999,DATABASE!$N:$O,2,FALSE),"")</f>
        <v/>
      </c>
      <c r="Q11999" s="10">
        <f t="shared" si="760"/>
        <v>0</v>
      </c>
    </row>
    <row r="12000" spans="2:17" ht="20.25" customHeight="1">
      <c r="B12000" s="10" t="str">
        <f t="shared" si="761"/>
        <v>0</v>
      </c>
      <c r="C12000" s="10" t="str">
        <f t="shared" si="762"/>
        <v/>
      </c>
      <c r="D12000" s="10" t="str">
        <f>IFERROR(IF(تحویلی!$E$1="","",IF(NOSA!O12000=تحویلی!$E$1,تحویلی!$E$1&amp;COUNTIF(NOSA!$O$1:O12000,تحویلی!$E$1),"")),"")</f>
        <v/>
      </c>
      <c r="E12000" s="10" t="str">
        <f t="shared" si="763"/>
        <v/>
      </c>
      <c r="F12000" s="10" t="str">
        <f>IFERROR(VLOOKUP(I12000,DATABASE!$N:$O,2,FALSE),"")</f>
        <v/>
      </c>
      <c r="Q12000" s="10">
        <f t="shared" si="760"/>
        <v>0</v>
      </c>
    </row>
    <row r="12001" spans="2:17" ht="20.25" customHeight="1">
      <c r="B12001" s="10" t="str">
        <f t="shared" si="761"/>
        <v>0</v>
      </c>
      <c r="C12001" s="10" t="str">
        <f t="shared" si="762"/>
        <v/>
      </c>
      <c r="D12001" s="10" t="str">
        <f>IFERROR(IF(تحویلی!$E$1="","",IF(NOSA!O12001=تحویلی!$E$1,تحویلی!$E$1&amp;COUNTIF(NOSA!$O$1:O12001,تحویلی!$E$1),"")),"")</f>
        <v/>
      </c>
      <c r="E12001" s="10" t="str">
        <f t="shared" si="763"/>
        <v/>
      </c>
      <c r="F12001" s="10" t="str">
        <f>IFERROR(VLOOKUP(I12001,DATABASE!$N:$O,2,FALSE),"")</f>
        <v/>
      </c>
      <c r="Q12001" s="10">
        <f t="shared" si="760"/>
        <v>0</v>
      </c>
    </row>
    <row r="12002" spans="2:17" ht="20.25" customHeight="1">
      <c r="B12002" s="10" t="str">
        <f t="shared" si="761"/>
        <v>0</v>
      </c>
      <c r="C12002" s="10" t="str">
        <f t="shared" si="762"/>
        <v/>
      </c>
      <c r="D12002" s="10" t="str">
        <f>IFERROR(IF(تحویلی!$E$1="","",IF(NOSA!O12002=تحویلی!$E$1,تحویلی!$E$1&amp;COUNTIF(NOSA!$O$1:O12002,تحویلی!$E$1),"")),"")</f>
        <v/>
      </c>
      <c r="E12002" s="10" t="str">
        <f t="shared" si="763"/>
        <v/>
      </c>
      <c r="F12002" s="10" t="str">
        <f>IFERROR(VLOOKUP(I12002,DATABASE!$N:$O,2,FALSE),"")</f>
        <v/>
      </c>
      <c r="Q12002" s="10">
        <f t="shared" si="760"/>
        <v>0</v>
      </c>
    </row>
    <row r="12003" spans="2:17" ht="20.25" customHeight="1">
      <c r="B12003" s="10" t="str">
        <f t="shared" si="761"/>
        <v>0</v>
      </c>
      <c r="C12003" s="10" t="str">
        <f t="shared" si="762"/>
        <v/>
      </c>
      <c r="D12003" s="10" t="str">
        <f>IFERROR(IF(تحویلی!$E$1="","",IF(NOSA!O12003=تحویلی!$E$1,تحویلی!$E$1&amp;COUNTIF(NOSA!$O$1:O12003,تحویلی!$E$1),"")),"")</f>
        <v/>
      </c>
      <c r="E12003" s="10" t="str">
        <f t="shared" si="763"/>
        <v/>
      </c>
      <c r="F12003" s="10" t="str">
        <f>IFERROR(VLOOKUP(I12003,DATABASE!$N:$O,2,FALSE),"")</f>
        <v/>
      </c>
      <c r="Q12003" s="10">
        <f t="shared" si="760"/>
        <v>0</v>
      </c>
    </row>
    <row r="12004" spans="2:17" ht="20.25" customHeight="1">
      <c r="B12004" s="10" t="str">
        <f t="shared" si="761"/>
        <v>0</v>
      </c>
      <c r="C12004" s="10" t="str">
        <f t="shared" si="762"/>
        <v/>
      </c>
      <c r="D12004" s="10" t="str">
        <f>IFERROR(IF(تحویلی!$E$1="","",IF(NOSA!O12004=تحویلی!$E$1,تحویلی!$E$1&amp;COUNTIF(NOSA!$O$1:O12004,تحویلی!$E$1),"")),"")</f>
        <v/>
      </c>
      <c r="E12004" s="10" t="str">
        <f t="shared" si="763"/>
        <v/>
      </c>
      <c r="F12004" s="10" t="str">
        <f>IFERROR(VLOOKUP(I12004,DATABASE!$N:$O,2,FALSE),"")</f>
        <v/>
      </c>
      <c r="Q12004" s="10">
        <f t="shared" ref="Q12004:Q12067" si="764">VALUE(O12004)</f>
        <v>0</v>
      </c>
    </row>
    <row r="12005" spans="2:17" ht="20.25" customHeight="1">
      <c r="B12005" s="10" t="str">
        <f t="shared" si="761"/>
        <v>0</v>
      </c>
      <c r="C12005" s="10" t="str">
        <f t="shared" si="762"/>
        <v/>
      </c>
      <c r="D12005" s="10" t="str">
        <f>IFERROR(IF(تحویلی!$E$1="","",IF(NOSA!O12005=تحویلی!$E$1,تحویلی!$E$1&amp;COUNTIF(NOSA!$O$1:O12005,تحویلی!$E$1),"")),"")</f>
        <v/>
      </c>
      <c r="E12005" s="10" t="str">
        <f t="shared" si="763"/>
        <v/>
      </c>
      <c r="F12005" s="10" t="str">
        <f>IFERROR(VLOOKUP(I12005,DATABASE!$N:$O,2,FALSE),"")</f>
        <v/>
      </c>
      <c r="Q12005" s="10">
        <f t="shared" si="764"/>
        <v>0</v>
      </c>
    </row>
    <row r="12006" spans="2:17" ht="20.25" customHeight="1">
      <c r="B12006" s="10" t="str">
        <f t="shared" si="761"/>
        <v>0</v>
      </c>
      <c r="C12006" s="10" t="str">
        <f t="shared" si="762"/>
        <v/>
      </c>
      <c r="D12006" s="10" t="str">
        <f>IFERROR(IF(تحویلی!$E$1="","",IF(NOSA!O12006=تحویلی!$E$1,تحویلی!$E$1&amp;COUNTIF(NOSA!$O$1:O12006,تحویلی!$E$1),"")),"")</f>
        <v/>
      </c>
      <c r="E12006" s="10" t="str">
        <f t="shared" si="763"/>
        <v/>
      </c>
      <c r="F12006" s="10" t="str">
        <f>IFERROR(VLOOKUP(I12006,DATABASE!$N:$O,2,FALSE),"")</f>
        <v/>
      </c>
      <c r="Q12006" s="10">
        <f t="shared" si="764"/>
        <v>0</v>
      </c>
    </row>
    <row r="12007" spans="2:17" ht="20.25" customHeight="1">
      <c r="B12007" s="10" t="str">
        <f t="shared" si="761"/>
        <v>0</v>
      </c>
      <c r="C12007" s="10" t="str">
        <f t="shared" si="762"/>
        <v/>
      </c>
      <c r="D12007" s="10" t="str">
        <f>IFERROR(IF(تحویلی!$E$1="","",IF(NOSA!O12007=تحویلی!$E$1,تحویلی!$E$1&amp;COUNTIF(NOSA!$O$1:O12007,تحویلی!$E$1),"")),"")</f>
        <v/>
      </c>
      <c r="E12007" s="10" t="str">
        <f t="shared" si="763"/>
        <v/>
      </c>
      <c r="F12007" s="10" t="str">
        <f>IFERROR(VLOOKUP(I12007,DATABASE!$N:$O,2,FALSE),"")</f>
        <v/>
      </c>
      <c r="Q12007" s="10">
        <f t="shared" si="764"/>
        <v>0</v>
      </c>
    </row>
    <row r="12008" spans="2:17" ht="20.25" customHeight="1">
      <c r="B12008" s="10" t="str">
        <f t="shared" si="761"/>
        <v>0</v>
      </c>
      <c r="C12008" s="10" t="str">
        <f t="shared" si="762"/>
        <v/>
      </c>
      <c r="D12008" s="10" t="str">
        <f>IFERROR(IF(تحویلی!$E$1="","",IF(NOSA!O12008=تحویلی!$E$1,تحویلی!$E$1&amp;COUNTIF(NOSA!$O$1:O12008,تحویلی!$E$1),"")),"")</f>
        <v/>
      </c>
      <c r="E12008" s="10" t="str">
        <f t="shared" si="763"/>
        <v/>
      </c>
      <c r="F12008" s="10" t="str">
        <f>IFERROR(VLOOKUP(I12008,DATABASE!$N:$O,2,FALSE),"")</f>
        <v/>
      </c>
      <c r="Q12008" s="10">
        <f t="shared" si="764"/>
        <v>0</v>
      </c>
    </row>
    <row r="12009" spans="2:17" ht="20.25" customHeight="1">
      <c r="B12009" s="10" t="str">
        <f t="shared" ref="B12009:B12072" si="765">F12009&amp;Q12009</f>
        <v>0</v>
      </c>
      <c r="C12009" s="10" t="str">
        <f t="shared" ref="C12009:C12072" si="766">F12009&amp;G12009&amp;O12009</f>
        <v/>
      </c>
      <c r="D12009" s="10" t="str">
        <f>IFERROR(IF(تحویلی!$E$1="","",IF(NOSA!O12009=تحویلی!$E$1,تحویلی!$E$1&amp;COUNTIF(NOSA!$O$1:O12009,تحویلی!$E$1),"")),"")</f>
        <v/>
      </c>
      <c r="E12009" s="10" t="str">
        <f t="shared" ref="E12009:E12072" si="767">H12009&amp;O12009</f>
        <v/>
      </c>
      <c r="F12009" s="10" t="str">
        <f>IFERROR(VLOOKUP(I12009,DATABASE!$N:$O,2,FALSE),"")</f>
        <v/>
      </c>
      <c r="Q12009" s="10">
        <f t="shared" si="764"/>
        <v>0</v>
      </c>
    </row>
    <row r="12010" spans="2:17" ht="20.25" customHeight="1">
      <c r="B12010" s="10" t="str">
        <f t="shared" si="765"/>
        <v>0</v>
      </c>
      <c r="C12010" s="10" t="str">
        <f t="shared" si="766"/>
        <v/>
      </c>
      <c r="D12010" s="10" t="str">
        <f>IFERROR(IF(تحویلی!$E$1="","",IF(NOSA!O12010=تحویلی!$E$1,تحویلی!$E$1&amp;COUNTIF(NOSA!$O$1:O12010,تحویلی!$E$1),"")),"")</f>
        <v/>
      </c>
      <c r="E12010" s="10" t="str">
        <f t="shared" si="767"/>
        <v/>
      </c>
      <c r="F12010" s="10" t="str">
        <f>IFERROR(VLOOKUP(I12010,DATABASE!$N:$O,2,FALSE),"")</f>
        <v/>
      </c>
      <c r="Q12010" s="10">
        <f t="shared" si="764"/>
        <v>0</v>
      </c>
    </row>
    <row r="12011" spans="2:17" ht="20.25" customHeight="1">
      <c r="B12011" s="10" t="str">
        <f t="shared" si="765"/>
        <v>0</v>
      </c>
      <c r="C12011" s="10" t="str">
        <f t="shared" si="766"/>
        <v/>
      </c>
      <c r="D12011" s="10" t="str">
        <f>IFERROR(IF(تحویلی!$E$1="","",IF(NOSA!O12011=تحویلی!$E$1,تحویلی!$E$1&amp;COUNTIF(NOSA!$O$1:O12011,تحویلی!$E$1),"")),"")</f>
        <v/>
      </c>
      <c r="E12011" s="10" t="str">
        <f t="shared" si="767"/>
        <v/>
      </c>
      <c r="F12011" s="10" t="str">
        <f>IFERROR(VLOOKUP(I12011,DATABASE!$N:$O,2,FALSE),"")</f>
        <v/>
      </c>
      <c r="Q12011" s="10">
        <f t="shared" si="764"/>
        <v>0</v>
      </c>
    </row>
    <row r="12012" spans="2:17" ht="20.25" customHeight="1">
      <c r="B12012" s="10" t="str">
        <f t="shared" si="765"/>
        <v>0</v>
      </c>
      <c r="C12012" s="10" t="str">
        <f t="shared" si="766"/>
        <v/>
      </c>
      <c r="D12012" s="10" t="str">
        <f>IFERROR(IF(تحویلی!$E$1="","",IF(NOSA!O12012=تحویلی!$E$1,تحویلی!$E$1&amp;COUNTIF(NOSA!$O$1:O12012,تحویلی!$E$1),"")),"")</f>
        <v/>
      </c>
      <c r="E12012" s="10" t="str">
        <f t="shared" si="767"/>
        <v/>
      </c>
      <c r="F12012" s="10" t="str">
        <f>IFERROR(VLOOKUP(I12012,DATABASE!$N:$O,2,FALSE),"")</f>
        <v/>
      </c>
      <c r="Q12012" s="10">
        <f t="shared" si="764"/>
        <v>0</v>
      </c>
    </row>
    <row r="12013" spans="2:17" ht="20.25" customHeight="1">
      <c r="B12013" s="10" t="str">
        <f t="shared" si="765"/>
        <v>0</v>
      </c>
      <c r="C12013" s="10" t="str">
        <f t="shared" si="766"/>
        <v/>
      </c>
      <c r="D12013" s="10" t="str">
        <f>IFERROR(IF(تحویلی!$E$1="","",IF(NOSA!O12013=تحویلی!$E$1,تحویلی!$E$1&amp;COUNTIF(NOSA!$O$1:O12013,تحویلی!$E$1),"")),"")</f>
        <v/>
      </c>
      <c r="E12013" s="10" t="str">
        <f t="shared" si="767"/>
        <v/>
      </c>
      <c r="F12013" s="10" t="str">
        <f>IFERROR(VLOOKUP(I12013,DATABASE!$N:$O,2,FALSE),"")</f>
        <v/>
      </c>
      <c r="Q12013" s="10">
        <f t="shared" si="764"/>
        <v>0</v>
      </c>
    </row>
    <row r="12014" spans="2:17" ht="20.25" customHeight="1">
      <c r="B12014" s="10" t="str">
        <f t="shared" si="765"/>
        <v>0</v>
      </c>
      <c r="C12014" s="10" t="str">
        <f t="shared" si="766"/>
        <v/>
      </c>
      <c r="D12014" s="10" t="str">
        <f>IFERROR(IF(تحویلی!$E$1="","",IF(NOSA!O12014=تحویلی!$E$1,تحویلی!$E$1&amp;COUNTIF(NOSA!$O$1:O12014,تحویلی!$E$1),"")),"")</f>
        <v/>
      </c>
      <c r="E12014" s="10" t="str">
        <f t="shared" si="767"/>
        <v/>
      </c>
      <c r="F12014" s="10" t="str">
        <f>IFERROR(VLOOKUP(I12014,DATABASE!$N:$O,2,FALSE),"")</f>
        <v/>
      </c>
      <c r="Q12014" s="10">
        <f t="shared" si="764"/>
        <v>0</v>
      </c>
    </row>
    <row r="12015" spans="2:17" ht="20.25" customHeight="1">
      <c r="B12015" s="10" t="str">
        <f t="shared" si="765"/>
        <v>0</v>
      </c>
      <c r="C12015" s="10" t="str">
        <f t="shared" si="766"/>
        <v/>
      </c>
      <c r="D12015" s="10" t="str">
        <f>IFERROR(IF(تحویلی!$E$1="","",IF(NOSA!O12015=تحویلی!$E$1,تحویلی!$E$1&amp;COUNTIF(NOSA!$O$1:O12015,تحویلی!$E$1),"")),"")</f>
        <v/>
      </c>
      <c r="E12015" s="10" t="str">
        <f t="shared" si="767"/>
        <v/>
      </c>
      <c r="F12015" s="10" t="str">
        <f>IFERROR(VLOOKUP(I12015,DATABASE!$N:$O,2,FALSE),"")</f>
        <v/>
      </c>
      <c r="Q12015" s="10">
        <f t="shared" si="764"/>
        <v>0</v>
      </c>
    </row>
    <row r="12016" spans="2:17" ht="20.25" customHeight="1">
      <c r="B12016" s="10" t="str">
        <f t="shared" si="765"/>
        <v>0</v>
      </c>
      <c r="C12016" s="10" t="str">
        <f t="shared" si="766"/>
        <v/>
      </c>
      <c r="D12016" s="10" t="str">
        <f>IFERROR(IF(تحویلی!$E$1="","",IF(NOSA!O12016=تحویلی!$E$1,تحویلی!$E$1&amp;COUNTIF(NOSA!$O$1:O12016,تحویلی!$E$1),"")),"")</f>
        <v/>
      </c>
      <c r="E12016" s="10" t="str">
        <f t="shared" si="767"/>
        <v/>
      </c>
      <c r="F12016" s="10" t="str">
        <f>IFERROR(VLOOKUP(I12016,DATABASE!$N:$O,2,FALSE),"")</f>
        <v/>
      </c>
      <c r="Q12016" s="10">
        <f t="shared" si="764"/>
        <v>0</v>
      </c>
    </row>
    <row r="12017" spans="2:17" ht="20.25" customHeight="1">
      <c r="B12017" s="10" t="str">
        <f t="shared" si="765"/>
        <v>0</v>
      </c>
      <c r="C12017" s="10" t="str">
        <f t="shared" si="766"/>
        <v/>
      </c>
      <c r="D12017" s="10" t="str">
        <f>IFERROR(IF(تحویلی!$E$1="","",IF(NOSA!O12017=تحویلی!$E$1,تحویلی!$E$1&amp;COUNTIF(NOSA!$O$1:O12017,تحویلی!$E$1),"")),"")</f>
        <v/>
      </c>
      <c r="E12017" s="10" t="str">
        <f t="shared" si="767"/>
        <v/>
      </c>
      <c r="F12017" s="10" t="str">
        <f>IFERROR(VLOOKUP(I12017,DATABASE!$N:$O,2,FALSE),"")</f>
        <v/>
      </c>
      <c r="Q12017" s="10">
        <f t="shared" si="764"/>
        <v>0</v>
      </c>
    </row>
    <row r="12018" spans="2:17" ht="20.25" customHeight="1">
      <c r="B12018" s="10" t="str">
        <f t="shared" si="765"/>
        <v>0</v>
      </c>
      <c r="C12018" s="10" t="str">
        <f t="shared" si="766"/>
        <v/>
      </c>
      <c r="D12018" s="10" t="str">
        <f>IFERROR(IF(تحویلی!$E$1="","",IF(NOSA!O12018=تحویلی!$E$1,تحویلی!$E$1&amp;COUNTIF(NOSA!$O$1:O12018,تحویلی!$E$1),"")),"")</f>
        <v/>
      </c>
      <c r="E12018" s="10" t="str">
        <f t="shared" si="767"/>
        <v/>
      </c>
      <c r="F12018" s="10" t="str">
        <f>IFERROR(VLOOKUP(I12018,DATABASE!$N:$O,2,FALSE),"")</f>
        <v/>
      </c>
      <c r="Q12018" s="10">
        <f t="shared" si="764"/>
        <v>0</v>
      </c>
    </row>
    <row r="12019" spans="2:17" ht="20.25" customHeight="1">
      <c r="B12019" s="10" t="str">
        <f t="shared" si="765"/>
        <v>0</v>
      </c>
      <c r="C12019" s="10" t="str">
        <f t="shared" si="766"/>
        <v/>
      </c>
      <c r="D12019" s="10" t="str">
        <f>IFERROR(IF(تحویلی!$E$1="","",IF(NOSA!O12019=تحویلی!$E$1,تحویلی!$E$1&amp;COUNTIF(NOSA!$O$1:O12019,تحویلی!$E$1),"")),"")</f>
        <v/>
      </c>
      <c r="E12019" s="10" t="str">
        <f t="shared" si="767"/>
        <v/>
      </c>
      <c r="F12019" s="10" t="str">
        <f>IFERROR(VLOOKUP(I12019,DATABASE!$N:$O,2,FALSE),"")</f>
        <v/>
      </c>
      <c r="Q12019" s="10">
        <f t="shared" si="764"/>
        <v>0</v>
      </c>
    </row>
    <row r="12020" spans="2:17" ht="20.25" customHeight="1">
      <c r="B12020" s="10" t="str">
        <f t="shared" si="765"/>
        <v>0</v>
      </c>
      <c r="C12020" s="10" t="str">
        <f t="shared" si="766"/>
        <v/>
      </c>
      <c r="D12020" s="10" t="str">
        <f>IFERROR(IF(تحویلی!$E$1="","",IF(NOSA!O12020=تحویلی!$E$1,تحویلی!$E$1&amp;COUNTIF(NOSA!$O$1:O12020,تحویلی!$E$1),"")),"")</f>
        <v/>
      </c>
      <c r="E12020" s="10" t="str">
        <f t="shared" si="767"/>
        <v/>
      </c>
      <c r="F12020" s="10" t="str">
        <f>IFERROR(VLOOKUP(I12020,DATABASE!$N:$O,2,FALSE),"")</f>
        <v/>
      </c>
      <c r="Q12020" s="10">
        <f t="shared" si="764"/>
        <v>0</v>
      </c>
    </row>
    <row r="12021" spans="2:17" ht="20.25" customHeight="1">
      <c r="B12021" s="10" t="str">
        <f t="shared" si="765"/>
        <v>0</v>
      </c>
      <c r="C12021" s="10" t="str">
        <f t="shared" si="766"/>
        <v/>
      </c>
      <c r="D12021" s="10" t="str">
        <f>IFERROR(IF(تحویلی!$E$1="","",IF(NOSA!O12021=تحویلی!$E$1,تحویلی!$E$1&amp;COUNTIF(NOSA!$O$1:O12021,تحویلی!$E$1),"")),"")</f>
        <v/>
      </c>
      <c r="E12021" s="10" t="str">
        <f t="shared" si="767"/>
        <v/>
      </c>
      <c r="F12021" s="10" t="str">
        <f>IFERROR(VLOOKUP(I12021,DATABASE!$N:$O,2,FALSE),"")</f>
        <v/>
      </c>
      <c r="Q12021" s="10">
        <f t="shared" si="764"/>
        <v>0</v>
      </c>
    </row>
    <row r="12022" spans="2:17" ht="20.25" customHeight="1">
      <c r="B12022" s="10" t="str">
        <f t="shared" si="765"/>
        <v>0</v>
      </c>
      <c r="C12022" s="10" t="str">
        <f t="shared" si="766"/>
        <v/>
      </c>
      <c r="D12022" s="10" t="str">
        <f>IFERROR(IF(تحویلی!$E$1="","",IF(NOSA!O12022=تحویلی!$E$1,تحویلی!$E$1&amp;COUNTIF(NOSA!$O$1:O12022,تحویلی!$E$1),"")),"")</f>
        <v/>
      </c>
      <c r="E12022" s="10" t="str">
        <f t="shared" si="767"/>
        <v/>
      </c>
      <c r="F12022" s="10" t="str">
        <f>IFERROR(VLOOKUP(I12022,DATABASE!$N:$O,2,FALSE),"")</f>
        <v/>
      </c>
      <c r="Q12022" s="10">
        <f t="shared" si="764"/>
        <v>0</v>
      </c>
    </row>
    <row r="12023" spans="2:17" ht="20.25" customHeight="1">
      <c r="B12023" s="10" t="str">
        <f t="shared" si="765"/>
        <v>0</v>
      </c>
      <c r="C12023" s="10" t="str">
        <f t="shared" si="766"/>
        <v/>
      </c>
      <c r="D12023" s="10" t="str">
        <f>IFERROR(IF(تحویلی!$E$1="","",IF(NOSA!O12023=تحویلی!$E$1,تحویلی!$E$1&amp;COUNTIF(NOSA!$O$1:O12023,تحویلی!$E$1),"")),"")</f>
        <v/>
      </c>
      <c r="E12023" s="10" t="str">
        <f t="shared" si="767"/>
        <v/>
      </c>
      <c r="F12023" s="10" t="str">
        <f>IFERROR(VLOOKUP(I12023,DATABASE!$N:$O,2,FALSE),"")</f>
        <v/>
      </c>
      <c r="Q12023" s="10">
        <f t="shared" si="764"/>
        <v>0</v>
      </c>
    </row>
    <row r="12024" spans="2:17" ht="20.25" customHeight="1">
      <c r="B12024" s="10" t="str">
        <f t="shared" si="765"/>
        <v>0</v>
      </c>
      <c r="C12024" s="10" t="str">
        <f t="shared" si="766"/>
        <v/>
      </c>
      <c r="D12024" s="10" t="str">
        <f>IFERROR(IF(تحویلی!$E$1="","",IF(NOSA!O12024=تحویلی!$E$1,تحویلی!$E$1&amp;COUNTIF(NOSA!$O$1:O12024,تحویلی!$E$1),"")),"")</f>
        <v/>
      </c>
      <c r="E12024" s="10" t="str">
        <f t="shared" si="767"/>
        <v/>
      </c>
      <c r="F12024" s="10" t="str">
        <f>IFERROR(VLOOKUP(I12024,DATABASE!$N:$O,2,FALSE),"")</f>
        <v/>
      </c>
      <c r="Q12024" s="10">
        <f t="shared" si="764"/>
        <v>0</v>
      </c>
    </row>
    <row r="12025" spans="2:17" ht="20.25" customHeight="1">
      <c r="B12025" s="10" t="str">
        <f t="shared" si="765"/>
        <v>0</v>
      </c>
      <c r="C12025" s="10" t="str">
        <f t="shared" si="766"/>
        <v/>
      </c>
      <c r="D12025" s="10" t="str">
        <f>IFERROR(IF(تحویلی!$E$1="","",IF(NOSA!O12025=تحویلی!$E$1,تحویلی!$E$1&amp;COUNTIF(NOSA!$O$1:O12025,تحویلی!$E$1),"")),"")</f>
        <v/>
      </c>
      <c r="E12025" s="10" t="str">
        <f t="shared" si="767"/>
        <v/>
      </c>
      <c r="F12025" s="10" t="str">
        <f>IFERROR(VLOOKUP(I12025,DATABASE!$N:$O,2,FALSE),"")</f>
        <v/>
      </c>
      <c r="Q12025" s="10">
        <f t="shared" si="764"/>
        <v>0</v>
      </c>
    </row>
    <row r="12026" spans="2:17" ht="20.25" customHeight="1">
      <c r="B12026" s="10" t="str">
        <f t="shared" si="765"/>
        <v>0</v>
      </c>
      <c r="C12026" s="10" t="str">
        <f t="shared" si="766"/>
        <v/>
      </c>
      <c r="D12026" s="10" t="str">
        <f>IFERROR(IF(تحویلی!$E$1="","",IF(NOSA!O12026=تحویلی!$E$1,تحویلی!$E$1&amp;COUNTIF(NOSA!$O$1:O12026,تحویلی!$E$1),"")),"")</f>
        <v/>
      </c>
      <c r="E12026" s="10" t="str">
        <f t="shared" si="767"/>
        <v/>
      </c>
      <c r="F12026" s="10" t="str">
        <f>IFERROR(VLOOKUP(I12026,DATABASE!$N:$O,2,FALSE),"")</f>
        <v/>
      </c>
      <c r="Q12026" s="10">
        <f t="shared" si="764"/>
        <v>0</v>
      </c>
    </row>
    <row r="12027" spans="2:17" ht="20.25" customHeight="1">
      <c r="B12027" s="10" t="str">
        <f t="shared" si="765"/>
        <v>0</v>
      </c>
      <c r="C12027" s="10" t="str">
        <f t="shared" si="766"/>
        <v/>
      </c>
      <c r="D12027" s="10" t="str">
        <f>IFERROR(IF(تحویلی!$E$1="","",IF(NOSA!O12027=تحویلی!$E$1,تحویلی!$E$1&amp;COUNTIF(NOSA!$O$1:O12027,تحویلی!$E$1),"")),"")</f>
        <v/>
      </c>
      <c r="E12027" s="10" t="str">
        <f t="shared" si="767"/>
        <v/>
      </c>
      <c r="F12027" s="10" t="str">
        <f>IFERROR(VLOOKUP(I12027,DATABASE!$N:$O,2,FALSE),"")</f>
        <v/>
      </c>
      <c r="Q12027" s="10">
        <f t="shared" si="764"/>
        <v>0</v>
      </c>
    </row>
    <row r="12028" spans="2:17" ht="20.25" customHeight="1">
      <c r="B12028" s="10" t="str">
        <f t="shared" si="765"/>
        <v>0</v>
      </c>
      <c r="C12028" s="10" t="str">
        <f t="shared" si="766"/>
        <v/>
      </c>
      <c r="D12028" s="10" t="str">
        <f>IFERROR(IF(تحویلی!$E$1="","",IF(NOSA!O12028=تحویلی!$E$1,تحویلی!$E$1&amp;COUNTIF(NOSA!$O$1:O12028,تحویلی!$E$1),"")),"")</f>
        <v/>
      </c>
      <c r="E12028" s="10" t="str">
        <f t="shared" si="767"/>
        <v/>
      </c>
      <c r="F12028" s="10" t="str">
        <f>IFERROR(VLOOKUP(I12028,DATABASE!$N:$O,2,FALSE),"")</f>
        <v/>
      </c>
      <c r="Q12028" s="10">
        <f t="shared" si="764"/>
        <v>0</v>
      </c>
    </row>
    <row r="12029" spans="2:17" ht="20.25" customHeight="1">
      <c r="B12029" s="10" t="str">
        <f t="shared" si="765"/>
        <v>0</v>
      </c>
      <c r="C12029" s="10" t="str">
        <f t="shared" si="766"/>
        <v/>
      </c>
      <c r="D12029" s="10" t="str">
        <f>IFERROR(IF(تحویلی!$E$1="","",IF(NOSA!O12029=تحویلی!$E$1,تحویلی!$E$1&amp;COUNTIF(NOSA!$O$1:O12029,تحویلی!$E$1),"")),"")</f>
        <v/>
      </c>
      <c r="E12029" s="10" t="str">
        <f t="shared" si="767"/>
        <v/>
      </c>
      <c r="F12029" s="10" t="str">
        <f>IFERROR(VLOOKUP(I12029,DATABASE!$N:$O,2,FALSE),"")</f>
        <v/>
      </c>
      <c r="Q12029" s="10">
        <f t="shared" si="764"/>
        <v>0</v>
      </c>
    </row>
    <row r="12030" spans="2:17" ht="20.25" customHeight="1">
      <c r="B12030" s="10" t="str">
        <f t="shared" si="765"/>
        <v>0</v>
      </c>
      <c r="C12030" s="10" t="str">
        <f t="shared" si="766"/>
        <v/>
      </c>
      <c r="D12030" s="10" t="str">
        <f>IFERROR(IF(تحویلی!$E$1="","",IF(NOSA!O12030=تحویلی!$E$1,تحویلی!$E$1&amp;COUNTIF(NOSA!$O$1:O12030,تحویلی!$E$1),"")),"")</f>
        <v/>
      </c>
      <c r="E12030" s="10" t="str">
        <f t="shared" si="767"/>
        <v/>
      </c>
      <c r="F12030" s="10" t="str">
        <f>IFERROR(VLOOKUP(I12030,DATABASE!$N:$O,2,FALSE),"")</f>
        <v/>
      </c>
      <c r="Q12030" s="10">
        <f t="shared" si="764"/>
        <v>0</v>
      </c>
    </row>
    <row r="12031" spans="2:17" ht="20.25" customHeight="1">
      <c r="B12031" s="10" t="str">
        <f t="shared" si="765"/>
        <v>0</v>
      </c>
      <c r="C12031" s="10" t="str">
        <f t="shared" si="766"/>
        <v/>
      </c>
      <c r="D12031" s="10" t="str">
        <f>IFERROR(IF(تحویلی!$E$1="","",IF(NOSA!O12031=تحویلی!$E$1,تحویلی!$E$1&amp;COUNTIF(NOSA!$O$1:O12031,تحویلی!$E$1),"")),"")</f>
        <v/>
      </c>
      <c r="E12031" s="10" t="str">
        <f t="shared" si="767"/>
        <v/>
      </c>
      <c r="F12031" s="10" t="str">
        <f>IFERROR(VLOOKUP(I12031,DATABASE!$N:$O,2,FALSE),"")</f>
        <v/>
      </c>
      <c r="Q12031" s="10">
        <f t="shared" si="764"/>
        <v>0</v>
      </c>
    </row>
    <row r="12032" spans="2:17" ht="20.25" customHeight="1">
      <c r="B12032" s="10" t="str">
        <f t="shared" si="765"/>
        <v>0</v>
      </c>
      <c r="C12032" s="10" t="str">
        <f t="shared" si="766"/>
        <v/>
      </c>
      <c r="D12032" s="10" t="str">
        <f>IFERROR(IF(تحویلی!$E$1="","",IF(NOSA!O12032=تحویلی!$E$1,تحویلی!$E$1&amp;COUNTIF(NOSA!$O$1:O12032,تحویلی!$E$1),"")),"")</f>
        <v/>
      </c>
      <c r="E12032" s="10" t="str">
        <f t="shared" si="767"/>
        <v/>
      </c>
      <c r="F12032" s="10" t="str">
        <f>IFERROR(VLOOKUP(I12032,DATABASE!$N:$O,2,FALSE),"")</f>
        <v/>
      </c>
      <c r="Q12032" s="10">
        <f t="shared" si="764"/>
        <v>0</v>
      </c>
    </row>
    <row r="12033" spans="2:17" ht="20.25" customHeight="1">
      <c r="B12033" s="10" t="str">
        <f t="shared" si="765"/>
        <v>0</v>
      </c>
      <c r="C12033" s="10" t="str">
        <f t="shared" si="766"/>
        <v/>
      </c>
      <c r="D12033" s="10" t="str">
        <f>IFERROR(IF(تحویلی!$E$1="","",IF(NOSA!O12033=تحویلی!$E$1,تحویلی!$E$1&amp;COUNTIF(NOSA!$O$1:O12033,تحویلی!$E$1),"")),"")</f>
        <v/>
      </c>
      <c r="E12033" s="10" t="str">
        <f t="shared" si="767"/>
        <v/>
      </c>
      <c r="F12033" s="10" t="str">
        <f>IFERROR(VLOOKUP(I12033,DATABASE!$N:$O,2,FALSE),"")</f>
        <v/>
      </c>
      <c r="Q12033" s="10">
        <f t="shared" si="764"/>
        <v>0</v>
      </c>
    </row>
    <row r="12034" spans="2:17" ht="20.25" customHeight="1">
      <c r="B12034" s="10" t="str">
        <f t="shared" si="765"/>
        <v>0</v>
      </c>
      <c r="C12034" s="10" t="str">
        <f t="shared" si="766"/>
        <v/>
      </c>
      <c r="D12034" s="10" t="str">
        <f>IFERROR(IF(تحویلی!$E$1="","",IF(NOSA!O12034=تحویلی!$E$1,تحویلی!$E$1&amp;COUNTIF(NOSA!$O$1:O12034,تحویلی!$E$1),"")),"")</f>
        <v/>
      </c>
      <c r="E12034" s="10" t="str">
        <f t="shared" si="767"/>
        <v/>
      </c>
      <c r="F12034" s="10" t="str">
        <f>IFERROR(VLOOKUP(I12034,DATABASE!$N:$O,2,FALSE),"")</f>
        <v/>
      </c>
      <c r="Q12034" s="10">
        <f t="shared" si="764"/>
        <v>0</v>
      </c>
    </row>
    <row r="12035" spans="2:17" ht="20.25" customHeight="1">
      <c r="B12035" s="10" t="str">
        <f t="shared" si="765"/>
        <v>0</v>
      </c>
      <c r="C12035" s="10" t="str">
        <f t="shared" si="766"/>
        <v/>
      </c>
      <c r="D12035" s="10" t="str">
        <f>IFERROR(IF(تحویلی!$E$1="","",IF(NOSA!O12035=تحویلی!$E$1,تحویلی!$E$1&amp;COUNTIF(NOSA!$O$1:O12035,تحویلی!$E$1),"")),"")</f>
        <v/>
      </c>
      <c r="E12035" s="10" t="str">
        <f t="shared" si="767"/>
        <v/>
      </c>
      <c r="F12035" s="10" t="str">
        <f>IFERROR(VLOOKUP(I12035,DATABASE!$N:$O,2,FALSE),"")</f>
        <v/>
      </c>
      <c r="Q12035" s="10">
        <f t="shared" si="764"/>
        <v>0</v>
      </c>
    </row>
    <row r="12036" spans="2:17" ht="20.25" customHeight="1">
      <c r="B12036" s="10" t="str">
        <f t="shared" si="765"/>
        <v>0</v>
      </c>
      <c r="C12036" s="10" t="str">
        <f t="shared" si="766"/>
        <v/>
      </c>
      <c r="D12036" s="10" t="str">
        <f>IFERROR(IF(تحویلی!$E$1="","",IF(NOSA!O12036=تحویلی!$E$1,تحویلی!$E$1&amp;COUNTIF(NOSA!$O$1:O12036,تحویلی!$E$1),"")),"")</f>
        <v/>
      </c>
      <c r="E12036" s="10" t="str">
        <f t="shared" si="767"/>
        <v/>
      </c>
      <c r="F12036" s="10" t="str">
        <f>IFERROR(VLOOKUP(I12036,DATABASE!$N:$O,2,FALSE),"")</f>
        <v/>
      </c>
      <c r="Q12036" s="10">
        <f t="shared" si="764"/>
        <v>0</v>
      </c>
    </row>
    <row r="12037" spans="2:17" ht="20.25" customHeight="1">
      <c r="B12037" s="10" t="str">
        <f t="shared" si="765"/>
        <v>0</v>
      </c>
      <c r="C12037" s="10" t="str">
        <f t="shared" si="766"/>
        <v/>
      </c>
      <c r="D12037" s="10" t="str">
        <f>IFERROR(IF(تحویلی!$E$1="","",IF(NOSA!O12037=تحویلی!$E$1,تحویلی!$E$1&amp;COUNTIF(NOSA!$O$1:O12037,تحویلی!$E$1),"")),"")</f>
        <v/>
      </c>
      <c r="E12037" s="10" t="str">
        <f t="shared" si="767"/>
        <v/>
      </c>
      <c r="F12037" s="10" t="str">
        <f>IFERROR(VLOOKUP(I12037,DATABASE!$N:$O,2,FALSE),"")</f>
        <v/>
      </c>
      <c r="Q12037" s="10">
        <f t="shared" si="764"/>
        <v>0</v>
      </c>
    </row>
    <row r="12038" spans="2:17" ht="20.25" customHeight="1">
      <c r="B12038" s="10" t="str">
        <f t="shared" si="765"/>
        <v>0</v>
      </c>
      <c r="C12038" s="10" t="str">
        <f t="shared" si="766"/>
        <v/>
      </c>
      <c r="D12038" s="10" t="str">
        <f>IFERROR(IF(تحویلی!$E$1="","",IF(NOSA!O12038=تحویلی!$E$1,تحویلی!$E$1&amp;COUNTIF(NOSA!$O$1:O12038,تحویلی!$E$1),"")),"")</f>
        <v/>
      </c>
      <c r="E12038" s="10" t="str">
        <f t="shared" si="767"/>
        <v/>
      </c>
      <c r="F12038" s="10" t="str">
        <f>IFERROR(VLOOKUP(I12038,DATABASE!$N:$O,2,FALSE),"")</f>
        <v/>
      </c>
      <c r="Q12038" s="10">
        <f t="shared" si="764"/>
        <v>0</v>
      </c>
    </row>
    <row r="12039" spans="2:17" ht="20.25" customHeight="1">
      <c r="B12039" s="10" t="str">
        <f t="shared" si="765"/>
        <v>0</v>
      </c>
      <c r="C12039" s="10" t="str">
        <f t="shared" si="766"/>
        <v/>
      </c>
      <c r="D12039" s="10" t="str">
        <f>IFERROR(IF(تحویلی!$E$1="","",IF(NOSA!O12039=تحویلی!$E$1,تحویلی!$E$1&amp;COUNTIF(NOSA!$O$1:O12039,تحویلی!$E$1),"")),"")</f>
        <v/>
      </c>
      <c r="E12039" s="10" t="str">
        <f t="shared" si="767"/>
        <v/>
      </c>
      <c r="F12039" s="10" t="str">
        <f>IFERROR(VLOOKUP(I12039,DATABASE!$N:$O,2,FALSE),"")</f>
        <v/>
      </c>
      <c r="Q12039" s="10">
        <f t="shared" si="764"/>
        <v>0</v>
      </c>
    </row>
    <row r="12040" spans="2:17" ht="20.25" customHeight="1">
      <c r="B12040" s="10" t="str">
        <f t="shared" si="765"/>
        <v>0</v>
      </c>
      <c r="C12040" s="10" t="str">
        <f t="shared" si="766"/>
        <v/>
      </c>
      <c r="D12040" s="10" t="str">
        <f>IFERROR(IF(تحویلی!$E$1="","",IF(NOSA!O12040=تحویلی!$E$1,تحویلی!$E$1&amp;COUNTIF(NOSA!$O$1:O12040,تحویلی!$E$1),"")),"")</f>
        <v/>
      </c>
      <c r="E12040" s="10" t="str">
        <f t="shared" si="767"/>
        <v/>
      </c>
      <c r="F12040" s="10" t="str">
        <f>IFERROR(VLOOKUP(I12040,DATABASE!$N:$O,2,FALSE),"")</f>
        <v/>
      </c>
      <c r="Q12040" s="10">
        <f t="shared" si="764"/>
        <v>0</v>
      </c>
    </row>
    <row r="12041" spans="2:17" ht="20.25" customHeight="1">
      <c r="B12041" s="10" t="str">
        <f t="shared" si="765"/>
        <v>0</v>
      </c>
      <c r="C12041" s="10" t="str">
        <f t="shared" si="766"/>
        <v/>
      </c>
      <c r="D12041" s="10" t="str">
        <f>IFERROR(IF(تحویلی!$E$1="","",IF(NOSA!O12041=تحویلی!$E$1,تحویلی!$E$1&amp;COUNTIF(NOSA!$O$1:O12041,تحویلی!$E$1),"")),"")</f>
        <v/>
      </c>
      <c r="E12041" s="10" t="str">
        <f t="shared" si="767"/>
        <v/>
      </c>
      <c r="F12041" s="10" t="str">
        <f>IFERROR(VLOOKUP(I12041,DATABASE!$N:$O,2,FALSE),"")</f>
        <v/>
      </c>
      <c r="Q12041" s="10">
        <f t="shared" si="764"/>
        <v>0</v>
      </c>
    </row>
    <row r="12042" spans="2:17" ht="20.25" customHeight="1">
      <c r="B12042" s="10" t="str">
        <f t="shared" si="765"/>
        <v>0</v>
      </c>
      <c r="C12042" s="10" t="str">
        <f t="shared" si="766"/>
        <v/>
      </c>
      <c r="D12042" s="10" t="str">
        <f>IFERROR(IF(تحویلی!$E$1="","",IF(NOSA!O12042=تحویلی!$E$1,تحویلی!$E$1&amp;COUNTIF(NOSA!$O$1:O12042,تحویلی!$E$1),"")),"")</f>
        <v/>
      </c>
      <c r="E12042" s="10" t="str">
        <f t="shared" si="767"/>
        <v/>
      </c>
      <c r="F12042" s="10" t="str">
        <f>IFERROR(VLOOKUP(I12042,DATABASE!$N:$O,2,FALSE),"")</f>
        <v/>
      </c>
      <c r="Q12042" s="10">
        <f t="shared" si="764"/>
        <v>0</v>
      </c>
    </row>
    <row r="12043" spans="2:17" ht="20.25" customHeight="1">
      <c r="B12043" s="10" t="str">
        <f t="shared" si="765"/>
        <v>0</v>
      </c>
      <c r="C12043" s="10" t="str">
        <f t="shared" si="766"/>
        <v/>
      </c>
      <c r="D12043" s="10" t="str">
        <f>IFERROR(IF(تحویلی!$E$1="","",IF(NOSA!O12043=تحویلی!$E$1,تحویلی!$E$1&amp;COUNTIF(NOSA!$O$1:O12043,تحویلی!$E$1),"")),"")</f>
        <v/>
      </c>
      <c r="E12043" s="10" t="str">
        <f t="shared" si="767"/>
        <v/>
      </c>
      <c r="F12043" s="10" t="str">
        <f>IFERROR(VLOOKUP(I12043,DATABASE!$N:$O,2,FALSE),"")</f>
        <v/>
      </c>
      <c r="Q12043" s="10">
        <f t="shared" si="764"/>
        <v>0</v>
      </c>
    </row>
    <row r="12044" spans="2:17" ht="20.25" customHeight="1">
      <c r="B12044" s="10" t="str">
        <f t="shared" si="765"/>
        <v>0</v>
      </c>
      <c r="C12044" s="10" t="str">
        <f t="shared" si="766"/>
        <v/>
      </c>
      <c r="D12044" s="10" t="str">
        <f>IFERROR(IF(تحویلی!$E$1="","",IF(NOSA!O12044=تحویلی!$E$1,تحویلی!$E$1&amp;COUNTIF(NOSA!$O$1:O12044,تحویلی!$E$1),"")),"")</f>
        <v/>
      </c>
      <c r="E12044" s="10" t="str">
        <f t="shared" si="767"/>
        <v/>
      </c>
      <c r="F12044" s="10" t="str">
        <f>IFERROR(VLOOKUP(I12044,DATABASE!$N:$O,2,FALSE),"")</f>
        <v/>
      </c>
      <c r="Q12044" s="10">
        <f t="shared" si="764"/>
        <v>0</v>
      </c>
    </row>
    <row r="12045" spans="2:17" ht="20.25" customHeight="1">
      <c r="B12045" s="10" t="str">
        <f t="shared" si="765"/>
        <v>0</v>
      </c>
      <c r="C12045" s="10" t="str">
        <f t="shared" si="766"/>
        <v/>
      </c>
      <c r="D12045" s="10" t="str">
        <f>IFERROR(IF(تحویلی!$E$1="","",IF(NOSA!O12045=تحویلی!$E$1,تحویلی!$E$1&amp;COUNTIF(NOSA!$O$1:O12045,تحویلی!$E$1),"")),"")</f>
        <v/>
      </c>
      <c r="E12045" s="10" t="str">
        <f t="shared" si="767"/>
        <v/>
      </c>
      <c r="F12045" s="10" t="str">
        <f>IFERROR(VLOOKUP(I12045,DATABASE!$N:$O,2,FALSE),"")</f>
        <v/>
      </c>
      <c r="Q12045" s="10">
        <f t="shared" si="764"/>
        <v>0</v>
      </c>
    </row>
    <row r="12046" spans="2:17" ht="20.25" customHeight="1">
      <c r="B12046" s="10" t="str">
        <f t="shared" si="765"/>
        <v>0</v>
      </c>
      <c r="C12046" s="10" t="str">
        <f t="shared" si="766"/>
        <v/>
      </c>
      <c r="D12046" s="10" t="str">
        <f>IFERROR(IF(تحویلی!$E$1="","",IF(NOSA!O12046=تحویلی!$E$1,تحویلی!$E$1&amp;COUNTIF(NOSA!$O$1:O12046,تحویلی!$E$1),"")),"")</f>
        <v/>
      </c>
      <c r="E12046" s="10" t="str">
        <f t="shared" si="767"/>
        <v/>
      </c>
      <c r="F12046" s="10" t="str">
        <f>IFERROR(VLOOKUP(I12046,DATABASE!$N:$O,2,FALSE),"")</f>
        <v/>
      </c>
      <c r="Q12046" s="10">
        <f t="shared" si="764"/>
        <v>0</v>
      </c>
    </row>
    <row r="12047" spans="2:17" ht="20.25" customHeight="1">
      <c r="B12047" s="10" t="str">
        <f t="shared" si="765"/>
        <v>0</v>
      </c>
      <c r="C12047" s="10" t="str">
        <f t="shared" si="766"/>
        <v/>
      </c>
      <c r="D12047" s="10" t="str">
        <f>IFERROR(IF(تحویلی!$E$1="","",IF(NOSA!O12047=تحویلی!$E$1,تحویلی!$E$1&amp;COUNTIF(NOSA!$O$1:O12047,تحویلی!$E$1),"")),"")</f>
        <v/>
      </c>
      <c r="E12047" s="10" t="str">
        <f t="shared" si="767"/>
        <v/>
      </c>
      <c r="F12047" s="10" t="str">
        <f>IFERROR(VLOOKUP(I12047,DATABASE!$N:$O,2,FALSE),"")</f>
        <v/>
      </c>
      <c r="Q12047" s="10">
        <f t="shared" si="764"/>
        <v>0</v>
      </c>
    </row>
    <row r="12048" spans="2:17" ht="20.25" customHeight="1">
      <c r="B12048" s="10" t="str">
        <f t="shared" si="765"/>
        <v>0</v>
      </c>
      <c r="C12048" s="10" t="str">
        <f t="shared" si="766"/>
        <v/>
      </c>
      <c r="D12048" s="10" t="str">
        <f>IFERROR(IF(تحویلی!$E$1="","",IF(NOSA!O12048=تحویلی!$E$1,تحویلی!$E$1&amp;COUNTIF(NOSA!$O$1:O12048,تحویلی!$E$1),"")),"")</f>
        <v/>
      </c>
      <c r="E12048" s="10" t="str">
        <f t="shared" si="767"/>
        <v/>
      </c>
      <c r="F12048" s="10" t="str">
        <f>IFERROR(VLOOKUP(I12048,DATABASE!$N:$O,2,FALSE),"")</f>
        <v/>
      </c>
      <c r="Q12048" s="10">
        <f t="shared" si="764"/>
        <v>0</v>
      </c>
    </row>
    <row r="12049" spans="2:17" ht="20.25" customHeight="1">
      <c r="B12049" s="10" t="str">
        <f t="shared" si="765"/>
        <v>0</v>
      </c>
      <c r="C12049" s="10" t="str">
        <f t="shared" si="766"/>
        <v/>
      </c>
      <c r="D12049" s="10" t="str">
        <f>IFERROR(IF(تحویلی!$E$1="","",IF(NOSA!O12049=تحویلی!$E$1,تحویلی!$E$1&amp;COUNTIF(NOSA!$O$1:O12049,تحویلی!$E$1),"")),"")</f>
        <v/>
      </c>
      <c r="E12049" s="10" t="str">
        <f t="shared" si="767"/>
        <v/>
      </c>
      <c r="F12049" s="10" t="str">
        <f>IFERROR(VLOOKUP(I12049,DATABASE!$N:$O,2,FALSE),"")</f>
        <v/>
      </c>
      <c r="Q12049" s="10">
        <f t="shared" si="764"/>
        <v>0</v>
      </c>
    </row>
    <row r="12050" spans="2:17" ht="20.25" customHeight="1">
      <c r="B12050" s="10" t="str">
        <f t="shared" si="765"/>
        <v>0</v>
      </c>
      <c r="C12050" s="10" t="str">
        <f t="shared" si="766"/>
        <v/>
      </c>
      <c r="D12050" s="10" t="str">
        <f>IFERROR(IF(تحویلی!$E$1="","",IF(NOSA!O12050=تحویلی!$E$1,تحویلی!$E$1&amp;COUNTIF(NOSA!$O$1:O12050,تحویلی!$E$1),"")),"")</f>
        <v/>
      </c>
      <c r="E12050" s="10" t="str">
        <f t="shared" si="767"/>
        <v/>
      </c>
      <c r="F12050" s="10" t="str">
        <f>IFERROR(VLOOKUP(I12050,DATABASE!$N:$O,2,FALSE),"")</f>
        <v/>
      </c>
      <c r="Q12050" s="10">
        <f t="shared" si="764"/>
        <v>0</v>
      </c>
    </row>
    <row r="12051" spans="2:17" ht="20.25" customHeight="1">
      <c r="B12051" s="10" t="str">
        <f t="shared" si="765"/>
        <v>0</v>
      </c>
      <c r="C12051" s="10" t="str">
        <f t="shared" si="766"/>
        <v/>
      </c>
      <c r="D12051" s="10" t="str">
        <f>IFERROR(IF(تحویلی!$E$1="","",IF(NOSA!O12051=تحویلی!$E$1,تحویلی!$E$1&amp;COUNTIF(NOSA!$O$1:O12051,تحویلی!$E$1),"")),"")</f>
        <v/>
      </c>
      <c r="E12051" s="10" t="str">
        <f t="shared" si="767"/>
        <v/>
      </c>
      <c r="F12051" s="10" t="str">
        <f>IFERROR(VLOOKUP(I12051,DATABASE!$N:$O,2,FALSE),"")</f>
        <v/>
      </c>
      <c r="Q12051" s="10">
        <f t="shared" si="764"/>
        <v>0</v>
      </c>
    </row>
    <row r="12052" spans="2:17" ht="20.25" customHeight="1">
      <c r="B12052" s="10" t="str">
        <f t="shared" si="765"/>
        <v>0</v>
      </c>
      <c r="C12052" s="10" t="str">
        <f t="shared" si="766"/>
        <v/>
      </c>
      <c r="D12052" s="10" t="str">
        <f>IFERROR(IF(تحویلی!$E$1="","",IF(NOSA!O12052=تحویلی!$E$1,تحویلی!$E$1&amp;COUNTIF(NOSA!$O$1:O12052,تحویلی!$E$1),"")),"")</f>
        <v/>
      </c>
      <c r="E12052" s="10" t="str">
        <f t="shared" si="767"/>
        <v/>
      </c>
      <c r="F12052" s="10" t="str">
        <f>IFERROR(VLOOKUP(I12052,DATABASE!$N:$O,2,FALSE),"")</f>
        <v/>
      </c>
      <c r="Q12052" s="10">
        <f t="shared" si="764"/>
        <v>0</v>
      </c>
    </row>
    <row r="12053" spans="2:17" ht="20.25" customHeight="1">
      <c r="B12053" s="10" t="str">
        <f t="shared" si="765"/>
        <v>0</v>
      </c>
      <c r="C12053" s="10" t="str">
        <f t="shared" si="766"/>
        <v/>
      </c>
      <c r="D12053" s="10" t="str">
        <f>IFERROR(IF(تحویلی!$E$1="","",IF(NOSA!O12053=تحویلی!$E$1,تحویلی!$E$1&amp;COUNTIF(NOSA!$O$1:O12053,تحویلی!$E$1),"")),"")</f>
        <v/>
      </c>
      <c r="E12053" s="10" t="str">
        <f t="shared" si="767"/>
        <v/>
      </c>
      <c r="F12053" s="10" t="str">
        <f>IFERROR(VLOOKUP(I12053,DATABASE!$N:$O,2,FALSE),"")</f>
        <v/>
      </c>
      <c r="Q12053" s="10">
        <f t="shared" si="764"/>
        <v>0</v>
      </c>
    </row>
    <row r="12054" spans="2:17" ht="20.25" customHeight="1">
      <c r="B12054" s="10" t="str">
        <f t="shared" si="765"/>
        <v>0</v>
      </c>
      <c r="C12054" s="10" t="str">
        <f t="shared" si="766"/>
        <v/>
      </c>
      <c r="D12054" s="10" t="str">
        <f>IFERROR(IF(تحویلی!$E$1="","",IF(NOSA!O12054=تحویلی!$E$1,تحویلی!$E$1&amp;COUNTIF(NOSA!$O$1:O12054,تحویلی!$E$1),"")),"")</f>
        <v/>
      </c>
      <c r="E12054" s="10" t="str">
        <f t="shared" si="767"/>
        <v/>
      </c>
      <c r="F12054" s="10" t="str">
        <f>IFERROR(VLOOKUP(I12054,DATABASE!$N:$O,2,FALSE),"")</f>
        <v/>
      </c>
      <c r="Q12054" s="10">
        <f t="shared" si="764"/>
        <v>0</v>
      </c>
    </row>
    <row r="12055" spans="2:17" ht="20.25" customHeight="1">
      <c r="B12055" s="10" t="str">
        <f t="shared" si="765"/>
        <v>0</v>
      </c>
      <c r="C12055" s="10" t="str">
        <f t="shared" si="766"/>
        <v/>
      </c>
      <c r="D12055" s="10" t="str">
        <f>IFERROR(IF(تحویلی!$E$1="","",IF(NOSA!O12055=تحویلی!$E$1,تحویلی!$E$1&amp;COUNTIF(NOSA!$O$1:O12055,تحویلی!$E$1),"")),"")</f>
        <v/>
      </c>
      <c r="E12055" s="10" t="str">
        <f t="shared" si="767"/>
        <v/>
      </c>
      <c r="F12055" s="10" t="str">
        <f>IFERROR(VLOOKUP(I12055,DATABASE!$N:$O,2,FALSE),"")</f>
        <v/>
      </c>
      <c r="Q12055" s="10">
        <f t="shared" si="764"/>
        <v>0</v>
      </c>
    </row>
    <row r="12056" spans="2:17" ht="20.25" customHeight="1">
      <c r="B12056" s="10" t="str">
        <f t="shared" si="765"/>
        <v>0</v>
      </c>
      <c r="C12056" s="10" t="str">
        <f t="shared" si="766"/>
        <v/>
      </c>
      <c r="D12056" s="10" t="str">
        <f>IFERROR(IF(تحویلی!$E$1="","",IF(NOSA!O12056=تحویلی!$E$1,تحویلی!$E$1&amp;COUNTIF(NOSA!$O$1:O12056,تحویلی!$E$1),"")),"")</f>
        <v/>
      </c>
      <c r="E12056" s="10" t="str">
        <f t="shared" si="767"/>
        <v/>
      </c>
      <c r="F12056" s="10" t="str">
        <f>IFERROR(VLOOKUP(I12056,DATABASE!$N:$O,2,FALSE),"")</f>
        <v/>
      </c>
      <c r="Q12056" s="10">
        <f t="shared" si="764"/>
        <v>0</v>
      </c>
    </row>
    <row r="12057" spans="2:17" ht="20.25" customHeight="1">
      <c r="B12057" s="10" t="str">
        <f t="shared" si="765"/>
        <v>0</v>
      </c>
      <c r="C12057" s="10" t="str">
        <f t="shared" si="766"/>
        <v/>
      </c>
      <c r="D12057" s="10" t="str">
        <f>IFERROR(IF(تحویلی!$E$1="","",IF(NOSA!O12057=تحویلی!$E$1,تحویلی!$E$1&amp;COUNTIF(NOSA!$O$1:O12057,تحویلی!$E$1),"")),"")</f>
        <v/>
      </c>
      <c r="E12057" s="10" t="str">
        <f t="shared" si="767"/>
        <v/>
      </c>
      <c r="F12057" s="10" t="str">
        <f>IFERROR(VLOOKUP(I12057,DATABASE!$N:$O,2,FALSE),"")</f>
        <v/>
      </c>
      <c r="Q12057" s="10">
        <f t="shared" si="764"/>
        <v>0</v>
      </c>
    </row>
    <row r="12058" spans="2:17" ht="20.25" customHeight="1">
      <c r="B12058" s="10" t="str">
        <f t="shared" si="765"/>
        <v>0</v>
      </c>
      <c r="C12058" s="10" t="str">
        <f t="shared" si="766"/>
        <v/>
      </c>
      <c r="D12058" s="10" t="str">
        <f>IFERROR(IF(تحویلی!$E$1="","",IF(NOSA!O12058=تحویلی!$E$1,تحویلی!$E$1&amp;COUNTIF(NOSA!$O$1:O12058,تحویلی!$E$1),"")),"")</f>
        <v/>
      </c>
      <c r="E12058" s="10" t="str">
        <f t="shared" si="767"/>
        <v/>
      </c>
      <c r="F12058" s="10" t="str">
        <f>IFERROR(VLOOKUP(I12058,DATABASE!$N:$O,2,FALSE),"")</f>
        <v/>
      </c>
      <c r="Q12058" s="10">
        <f t="shared" si="764"/>
        <v>0</v>
      </c>
    </row>
    <row r="12059" spans="2:17" ht="20.25" customHeight="1">
      <c r="B12059" s="10" t="str">
        <f t="shared" si="765"/>
        <v>0</v>
      </c>
      <c r="C12059" s="10" t="str">
        <f t="shared" si="766"/>
        <v/>
      </c>
      <c r="D12059" s="10" t="str">
        <f>IFERROR(IF(تحویلی!$E$1="","",IF(NOSA!O12059=تحویلی!$E$1,تحویلی!$E$1&amp;COUNTIF(NOSA!$O$1:O12059,تحویلی!$E$1),"")),"")</f>
        <v/>
      </c>
      <c r="E12059" s="10" t="str">
        <f t="shared" si="767"/>
        <v/>
      </c>
      <c r="F12059" s="10" t="str">
        <f>IFERROR(VLOOKUP(I12059,DATABASE!$N:$O,2,FALSE),"")</f>
        <v/>
      </c>
      <c r="Q12059" s="10">
        <f t="shared" si="764"/>
        <v>0</v>
      </c>
    </row>
    <row r="12060" spans="2:17" ht="20.25" customHeight="1">
      <c r="B12060" s="10" t="str">
        <f t="shared" si="765"/>
        <v>0</v>
      </c>
      <c r="C12060" s="10" t="str">
        <f t="shared" si="766"/>
        <v/>
      </c>
      <c r="D12060" s="10" t="str">
        <f>IFERROR(IF(تحویلی!$E$1="","",IF(NOSA!O12060=تحویلی!$E$1,تحویلی!$E$1&amp;COUNTIF(NOSA!$O$1:O12060,تحویلی!$E$1),"")),"")</f>
        <v/>
      </c>
      <c r="E12060" s="10" t="str">
        <f t="shared" si="767"/>
        <v/>
      </c>
      <c r="F12060" s="10" t="str">
        <f>IFERROR(VLOOKUP(I12060,DATABASE!$N:$O,2,FALSE),"")</f>
        <v/>
      </c>
      <c r="Q12060" s="10">
        <f t="shared" si="764"/>
        <v>0</v>
      </c>
    </row>
    <row r="12061" spans="2:17" ht="20.25" customHeight="1">
      <c r="B12061" s="10" t="str">
        <f t="shared" si="765"/>
        <v>0</v>
      </c>
      <c r="C12061" s="10" t="str">
        <f t="shared" si="766"/>
        <v/>
      </c>
      <c r="D12061" s="10" t="str">
        <f>IFERROR(IF(تحویلی!$E$1="","",IF(NOSA!O12061=تحویلی!$E$1,تحویلی!$E$1&amp;COUNTIF(NOSA!$O$1:O12061,تحویلی!$E$1),"")),"")</f>
        <v/>
      </c>
      <c r="E12061" s="10" t="str">
        <f t="shared" si="767"/>
        <v/>
      </c>
      <c r="F12061" s="10" t="str">
        <f>IFERROR(VLOOKUP(I12061,DATABASE!$N:$O,2,FALSE),"")</f>
        <v/>
      </c>
      <c r="Q12061" s="10">
        <f t="shared" si="764"/>
        <v>0</v>
      </c>
    </row>
    <row r="12062" spans="2:17" ht="20.25" customHeight="1">
      <c r="B12062" s="10" t="str">
        <f t="shared" si="765"/>
        <v>0</v>
      </c>
      <c r="C12062" s="10" t="str">
        <f t="shared" si="766"/>
        <v/>
      </c>
      <c r="D12062" s="10" t="str">
        <f>IFERROR(IF(تحویلی!$E$1="","",IF(NOSA!O12062=تحویلی!$E$1,تحویلی!$E$1&amp;COUNTIF(NOSA!$O$1:O12062,تحویلی!$E$1),"")),"")</f>
        <v/>
      </c>
      <c r="E12062" s="10" t="str">
        <f t="shared" si="767"/>
        <v/>
      </c>
      <c r="F12062" s="10" t="str">
        <f>IFERROR(VLOOKUP(I12062,DATABASE!$N:$O,2,FALSE),"")</f>
        <v/>
      </c>
      <c r="Q12062" s="10">
        <f t="shared" si="764"/>
        <v>0</v>
      </c>
    </row>
    <row r="12063" spans="2:17" ht="20.25" customHeight="1">
      <c r="B12063" s="10" t="str">
        <f t="shared" si="765"/>
        <v>0</v>
      </c>
      <c r="C12063" s="10" t="str">
        <f t="shared" si="766"/>
        <v/>
      </c>
      <c r="D12063" s="10" t="str">
        <f>IFERROR(IF(تحویلی!$E$1="","",IF(NOSA!O12063=تحویلی!$E$1,تحویلی!$E$1&amp;COUNTIF(NOSA!$O$1:O12063,تحویلی!$E$1),"")),"")</f>
        <v/>
      </c>
      <c r="E12063" s="10" t="str">
        <f t="shared" si="767"/>
        <v/>
      </c>
      <c r="F12063" s="10" t="str">
        <f>IFERROR(VLOOKUP(I12063,DATABASE!$N:$O,2,FALSE),"")</f>
        <v/>
      </c>
      <c r="Q12063" s="10">
        <f t="shared" si="764"/>
        <v>0</v>
      </c>
    </row>
    <row r="12064" spans="2:17" ht="20.25" customHeight="1">
      <c r="B12064" s="10" t="str">
        <f t="shared" si="765"/>
        <v>0</v>
      </c>
      <c r="C12064" s="10" t="str">
        <f t="shared" si="766"/>
        <v/>
      </c>
      <c r="D12064" s="10" t="str">
        <f>IFERROR(IF(تحویلی!$E$1="","",IF(NOSA!O12064=تحویلی!$E$1,تحویلی!$E$1&amp;COUNTIF(NOSA!$O$1:O12064,تحویلی!$E$1),"")),"")</f>
        <v/>
      </c>
      <c r="E12064" s="10" t="str">
        <f t="shared" si="767"/>
        <v/>
      </c>
      <c r="F12064" s="10" t="str">
        <f>IFERROR(VLOOKUP(I12064,DATABASE!$N:$O,2,FALSE),"")</f>
        <v/>
      </c>
      <c r="Q12064" s="10">
        <f t="shared" si="764"/>
        <v>0</v>
      </c>
    </row>
    <row r="12065" spans="2:17" ht="20.25" customHeight="1">
      <c r="B12065" s="10" t="str">
        <f t="shared" si="765"/>
        <v>0</v>
      </c>
      <c r="C12065" s="10" t="str">
        <f t="shared" si="766"/>
        <v/>
      </c>
      <c r="D12065" s="10" t="str">
        <f>IFERROR(IF(تحویلی!$E$1="","",IF(NOSA!O12065=تحویلی!$E$1,تحویلی!$E$1&amp;COUNTIF(NOSA!$O$1:O12065,تحویلی!$E$1),"")),"")</f>
        <v/>
      </c>
      <c r="E12065" s="10" t="str">
        <f t="shared" si="767"/>
        <v/>
      </c>
      <c r="F12065" s="10" t="str">
        <f>IFERROR(VLOOKUP(I12065,DATABASE!$N:$O,2,FALSE),"")</f>
        <v/>
      </c>
      <c r="Q12065" s="10">
        <f t="shared" si="764"/>
        <v>0</v>
      </c>
    </row>
    <row r="12066" spans="2:17" ht="20.25" customHeight="1">
      <c r="B12066" s="10" t="str">
        <f t="shared" si="765"/>
        <v>0</v>
      </c>
      <c r="C12066" s="10" t="str">
        <f t="shared" si="766"/>
        <v/>
      </c>
      <c r="D12066" s="10" t="str">
        <f>IFERROR(IF(تحویلی!$E$1="","",IF(NOSA!O12066=تحویلی!$E$1,تحویلی!$E$1&amp;COUNTIF(NOSA!$O$1:O12066,تحویلی!$E$1),"")),"")</f>
        <v/>
      </c>
      <c r="E12066" s="10" t="str">
        <f t="shared" si="767"/>
        <v/>
      </c>
      <c r="F12066" s="10" t="str">
        <f>IFERROR(VLOOKUP(I12066,DATABASE!$N:$O,2,FALSE),"")</f>
        <v/>
      </c>
      <c r="Q12066" s="10">
        <f t="shared" si="764"/>
        <v>0</v>
      </c>
    </row>
    <row r="12067" spans="2:17" ht="20.25" customHeight="1">
      <c r="B12067" s="10" t="str">
        <f t="shared" si="765"/>
        <v>0</v>
      </c>
      <c r="C12067" s="10" t="str">
        <f t="shared" si="766"/>
        <v/>
      </c>
      <c r="D12067" s="10" t="str">
        <f>IFERROR(IF(تحویلی!$E$1="","",IF(NOSA!O12067=تحویلی!$E$1,تحویلی!$E$1&amp;COUNTIF(NOSA!$O$1:O12067,تحویلی!$E$1),"")),"")</f>
        <v/>
      </c>
      <c r="E12067" s="10" t="str">
        <f t="shared" si="767"/>
        <v/>
      </c>
      <c r="F12067" s="10" t="str">
        <f>IFERROR(VLOOKUP(I12067,DATABASE!$N:$O,2,FALSE),"")</f>
        <v/>
      </c>
      <c r="Q12067" s="10">
        <f t="shared" si="764"/>
        <v>0</v>
      </c>
    </row>
    <row r="12068" spans="2:17" ht="20.25" customHeight="1">
      <c r="B12068" s="10" t="str">
        <f t="shared" si="765"/>
        <v>0</v>
      </c>
      <c r="C12068" s="10" t="str">
        <f t="shared" si="766"/>
        <v/>
      </c>
      <c r="D12068" s="10" t="str">
        <f>IFERROR(IF(تحویلی!$E$1="","",IF(NOSA!O12068=تحویلی!$E$1,تحویلی!$E$1&amp;COUNTIF(NOSA!$O$1:O12068,تحویلی!$E$1),"")),"")</f>
        <v/>
      </c>
      <c r="E12068" s="10" t="str">
        <f t="shared" si="767"/>
        <v/>
      </c>
      <c r="F12068" s="10" t="str">
        <f>IFERROR(VLOOKUP(I12068,DATABASE!$N:$O,2,FALSE),"")</f>
        <v/>
      </c>
      <c r="Q12068" s="10">
        <f t="shared" ref="Q12068:Q12131" si="768">VALUE(O12068)</f>
        <v>0</v>
      </c>
    </row>
    <row r="12069" spans="2:17" ht="20.25" customHeight="1">
      <c r="B12069" s="10" t="str">
        <f t="shared" si="765"/>
        <v>0</v>
      </c>
      <c r="C12069" s="10" t="str">
        <f t="shared" si="766"/>
        <v/>
      </c>
      <c r="D12069" s="10" t="str">
        <f>IFERROR(IF(تحویلی!$E$1="","",IF(NOSA!O12069=تحویلی!$E$1,تحویلی!$E$1&amp;COUNTIF(NOSA!$O$1:O12069,تحویلی!$E$1),"")),"")</f>
        <v/>
      </c>
      <c r="E12069" s="10" t="str">
        <f t="shared" si="767"/>
        <v/>
      </c>
      <c r="F12069" s="10" t="str">
        <f>IFERROR(VLOOKUP(I12069,DATABASE!$N:$O,2,FALSE),"")</f>
        <v/>
      </c>
      <c r="Q12069" s="10">
        <f t="shared" si="768"/>
        <v>0</v>
      </c>
    </row>
    <row r="12070" spans="2:17" ht="20.25" customHeight="1">
      <c r="B12070" s="10" t="str">
        <f t="shared" si="765"/>
        <v>0</v>
      </c>
      <c r="C12070" s="10" t="str">
        <f t="shared" si="766"/>
        <v/>
      </c>
      <c r="D12070" s="10" t="str">
        <f>IFERROR(IF(تحویلی!$E$1="","",IF(NOSA!O12070=تحویلی!$E$1,تحویلی!$E$1&amp;COUNTIF(NOSA!$O$1:O12070,تحویلی!$E$1),"")),"")</f>
        <v/>
      </c>
      <c r="E12070" s="10" t="str">
        <f t="shared" si="767"/>
        <v/>
      </c>
      <c r="F12070" s="10" t="str">
        <f>IFERROR(VLOOKUP(I12070,DATABASE!$N:$O,2,FALSE),"")</f>
        <v/>
      </c>
      <c r="Q12070" s="10">
        <f t="shared" si="768"/>
        <v>0</v>
      </c>
    </row>
    <row r="12071" spans="2:17" ht="20.25" customHeight="1">
      <c r="B12071" s="10" t="str">
        <f t="shared" si="765"/>
        <v>0</v>
      </c>
      <c r="C12071" s="10" t="str">
        <f t="shared" si="766"/>
        <v/>
      </c>
      <c r="D12071" s="10" t="str">
        <f>IFERROR(IF(تحویلی!$E$1="","",IF(NOSA!O12071=تحویلی!$E$1,تحویلی!$E$1&amp;COUNTIF(NOSA!$O$1:O12071,تحویلی!$E$1),"")),"")</f>
        <v/>
      </c>
      <c r="E12071" s="10" t="str">
        <f t="shared" si="767"/>
        <v/>
      </c>
      <c r="F12071" s="10" t="str">
        <f>IFERROR(VLOOKUP(I12071,DATABASE!$N:$O,2,FALSE),"")</f>
        <v/>
      </c>
      <c r="Q12071" s="10">
        <f t="shared" si="768"/>
        <v>0</v>
      </c>
    </row>
    <row r="12072" spans="2:17" ht="20.25" customHeight="1">
      <c r="B12072" s="10" t="str">
        <f t="shared" si="765"/>
        <v>0</v>
      </c>
      <c r="C12072" s="10" t="str">
        <f t="shared" si="766"/>
        <v/>
      </c>
      <c r="D12072" s="10" t="str">
        <f>IFERROR(IF(تحویلی!$E$1="","",IF(NOSA!O12072=تحویلی!$E$1,تحویلی!$E$1&amp;COUNTIF(NOSA!$O$1:O12072,تحویلی!$E$1),"")),"")</f>
        <v/>
      </c>
      <c r="E12072" s="10" t="str">
        <f t="shared" si="767"/>
        <v/>
      </c>
      <c r="F12072" s="10" t="str">
        <f>IFERROR(VLOOKUP(I12072,DATABASE!$N:$O,2,FALSE),"")</f>
        <v/>
      </c>
      <c r="Q12072" s="10">
        <f t="shared" si="768"/>
        <v>0</v>
      </c>
    </row>
    <row r="12073" spans="2:17" ht="20.25" customHeight="1">
      <c r="B12073" s="10" t="str">
        <f t="shared" ref="B12073:B12136" si="769">F12073&amp;Q12073</f>
        <v>0</v>
      </c>
      <c r="C12073" s="10" t="str">
        <f t="shared" ref="C12073:C12136" si="770">F12073&amp;G12073&amp;O12073</f>
        <v/>
      </c>
      <c r="D12073" s="10" t="str">
        <f>IFERROR(IF(تحویلی!$E$1="","",IF(NOSA!O12073=تحویلی!$E$1,تحویلی!$E$1&amp;COUNTIF(NOSA!$O$1:O12073,تحویلی!$E$1),"")),"")</f>
        <v/>
      </c>
      <c r="E12073" s="10" t="str">
        <f t="shared" ref="E12073:E12136" si="771">H12073&amp;O12073</f>
        <v/>
      </c>
      <c r="F12073" s="10" t="str">
        <f>IFERROR(VLOOKUP(I12073,DATABASE!$N:$O,2,FALSE),"")</f>
        <v/>
      </c>
      <c r="Q12073" s="10">
        <f t="shared" si="768"/>
        <v>0</v>
      </c>
    </row>
    <row r="12074" spans="2:17" ht="20.25" customHeight="1">
      <c r="B12074" s="10" t="str">
        <f t="shared" si="769"/>
        <v>0</v>
      </c>
      <c r="C12074" s="10" t="str">
        <f t="shared" si="770"/>
        <v/>
      </c>
      <c r="D12074" s="10" t="str">
        <f>IFERROR(IF(تحویلی!$E$1="","",IF(NOSA!O12074=تحویلی!$E$1,تحویلی!$E$1&amp;COUNTIF(NOSA!$O$1:O12074,تحویلی!$E$1),"")),"")</f>
        <v/>
      </c>
      <c r="E12074" s="10" t="str">
        <f t="shared" si="771"/>
        <v/>
      </c>
      <c r="F12074" s="10" t="str">
        <f>IFERROR(VLOOKUP(I12074,DATABASE!$N:$O,2,FALSE),"")</f>
        <v/>
      </c>
      <c r="Q12074" s="10">
        <f t="shared" si="768"/>
        <v>0</v>
      </c>
    </row>
    <row r="12075" spans="2:17" ht="20.25" customHeight="1">
      <c r="B12075" s="10" t="str">
        <f t="shared" si="769"/>
        <v>0</v>
      </c>
      <c r="C12075" s="10" t="str">
        <f t="shared" si="770"/>
        <v/>
      </c>
      <c r="D12075" s="10" t="str">
        <f>IFERROR(IF(تحویلی!$E$1="","",IF(NOSA!O12075=تحویلی!$E$1,تحویلی!$E$1&amp;COUNTIF(NOSA!$O$1:O12075,تحویلی!$E$1),"")),"")</f>
        <v/>
      </c>
      <c r="E12075" s="10" t="str">
        <f t="shared" si="771"/>
        <v/>
      </c>
      <c r="F12075" s="10" t="str">
        <f>IFERROR(VLOOKUP(I12075,DATABASE!$N:$O,2,FALSE),"")</f>
        <v/>
      </c>
      <c r="Q12075" s="10">
        <f t="shared" si="768"/>
        <v>0</v>
      </c>
    </row>
    <row r="12076" spans="2:17" ht="20.25" customHeight="1">
      <c r="B12076" s="10" t="str">
        <f t="shared" si="769"/>
        <v>0</v>
      </c>
      <c r="C12076" s="10" t="str">
        <f t="shared" si="770"/>
        <v/>
      </c>
      <c r="D12076" s="10" t="str">
        <f>IFERROR(IF(تحویلی!$E$1="","",IF(NOSA!O12076=تحویلی!$E$1,تحویلی!$E$1&amp;COUNTIF(NOSA!$O$1:O12076,تحویلی!$E$1),"")),"")</f>
        <v/>
      </c>
      <c r="E12076" s="10" t="str">
        <f t="shared" si="771"/>
        <v/>
      </c>
      <c r="F12076" s="10" t="str">
        <f>IFERROR(VLOOKUP(I12076,DATABASE!$N:$O,2,FALSE),"")</f>
        <v/>
      </c>
      <c r="Q12076" s="10">
        <f t="shared" si="768"/>
        <v>0</v>
      </c>
    </row>
    <row r="12077" spans="2:17" ht="20.25" customHeight="1">
      <c r="B12077" s="10" t="str">
        <f t="shared" si="769"/>
        <v>0</v>
      </c>
      <c r="C12077" s="10" t="str">
        <f t="shared" si="770"/>
        <v/>
      </c>
      <c r="D12077" s="10" t="str">
        <f>IFERROR(IF(تحویلی!$E$1="","",IF(NOSA!O12077=تحویلی!$E$1,تحویلی!$E$1&amp;COUNTIF(NOSA!$O$1:O12077,تحویلی!$E$1),"")),"")</f>
        <v/>
      </c>
      <c r="E12077" s="10" t="str">
        <f t="shared" si="771"/>
        <v/>
      </c>
      <c r="F12077" s="10" t="str">
        <f>IFERROR(VLOOKUP(I12077,DATABASE!$N:$O,2,FALSE),"")</f>
        <v/>
      </c>
      <c r="Q12077" s="10">
        <f t="shared" si="768"/>
        <v>0</v>
      </c>
    </row>
    <row r="12078" spans="2:17" ht="20.25" customHeight="1">
      <c r="B12078" s="10" t="str">
        <f t="shared" si="769"/>
        <v>0</v>
      </c>
      <c r="C12078" s="10" t="str">
        <f t="shared" si="770"/>
        <v/>
      </c>
      <c r="D12078" s="10" t="str">
        <f>IFERROR(IF(تحویلی!$E$1="","",IF(NOSA!O12078=تحویلی!$E$1,تحویلی!$E$1&amp;COUNTIF(NOSA!$O$1:O12078,تحویلی!$E$1),"")),"")</f>
        <v/>
      </c>
      <c r="E12078" s="10" t="str">
        <f t="shared" si="771"/>
        <v/>
      </c>
      <c r="F12078" s="10" t="str">
        <f>IFERROR(VLOOKUP(I12078,DATABASE!$N:$O,2,FALSE),"")</f>
        <v/>
      </c>
      <c r="Q12078" s="10">
        <f t="shared" si="768"/>
        <v>0</v>
      </c>
    </row>
    <row r="12079" spans="2:17" ht="20.25" customHeight="1">
      <c r="B12079" s="10" t="str">
        <f t="shared" si="769"/>
        <v>0</v>
      </c>
      <c r="C12079" s="10" t="str">
        <f t="shared" si="770"/>
        <v/>
      </c>
      <c r="D12079" s="10" t="str">
        <f>IFERROR(IF(تحویلی!$E$1="","",IF(NOSA!O12079=تحویلی!$E$1,تحویلی!$E$1&amp;COUNTIF(NOSA!$O$1:O12079,تحویلی!$E$1),"")),"")</f>
        <v/>
      </c>
      <c r="E12079" s="10" t="str">
        <f t="shared" si="771"/>
        <v/>
      </c>
      <c r="F12079" s="10" t="str">
        <f>IFERROR(VLOOKUP(I12079,DATABASE!$N:$O,2,FALSE),"")</f>
        <v/>
      </c>
      <c r="Q12079" s="10">
        <f t="shared" si="768"/>
        <v>0</v>
      </c>
    </row>
    <row r="12080" spans="2:17" ht="20.25" customHeight="1">
      <c r="B12080" s="10" t="str">
        <f t="shared" si="769"/>
        <v>0</v>
      </c>
      <c r="C12080" s="10" t="str">
        <f t="shared" si="770"/>
        <v/>
      </c>
      <c r="D12080" s="10" t="str">
        <f>IFERROR(IF(تحویلی!$E$1="","",IF(NOSA!O12080=تحویلی!$E$1,تحویلی!$E$1&amp;COUNTIF(NOSA!$O$1:O12080,تحویلی!$E$1),"")),"")</f>
        <v/>
      </c>
      <c r="E12080" s="10" t="str">
        <f t="shared" si="771"/>
        <v/>
      </c>
      <c r="F12080" s="10" t="str">
        <f>IFERROR(VLOOKUP(I12080,DATABASE!$N:$O,2,FALSE),"")</f>
        <v/>
      </c>
      <c r="Q12080" s="10">
        <f t="shared" si="768"/>
        <v>0</v>
      </c>
    </row>
    <row r="12081" spans="2:17" ht="20.25" customHeight="1">
      <c r="B12081" s="10" t="str">
        <f t="shared" si="769"/>
        <v>0</v>
      </c>
      <c r="C12081" s="10" t="str">
        <f t="shared" si="770"/>
        <v/>
      </c>
      <c r="D12081" s="10" t="str">
        <f>IFERROR(IF(تحویلی!$E$1="","",IF(NOSA!O12081=تحویلی!$E$1,تحویلی!$E$1&amp;COUNTIF(NOSA!$O$1:O12081,تحویلی!$E$1),"")),"")</f>
        <v/>
      </c>
      <c r="E12081" s="10" t="str">
        <f t="shared" si="771"/>
        <v/>
      </c>
      <c r="F12081" s="10" t="str">
        <f>IFERROR(VLOOKUP(I12081,DATABASE!$N:$O,2,FALSE),"")</f>
        <v/>
      </c>
      <c r="Q12081" s="10">
        <f t="shared" si="768"/>
        <v>0</v>
      </c>
    </row>
    <row r="12082" spans="2:17" ht="20.25" customHeight="1">
      <c r="B12082" s="10" t="str">
        <f t="shared" si="769"/>
        <v>0</v>
      </c>
      <c r="C12082" s="10" t="str">
        <f t="shared" si="770"/>
        <v/>
      </c>
      <c r="D12082" s="10" t="str">
        <f>IFERROR(IF(تحویلی!$E$1="","",IF(NOSA!O12082=تحویلی!$E$1,تحویلی!$E$1&amp;COUNTIF(NOSA!$O$1:O12082,تحویلی!$E$1),"")),"")</f>
        <v/>
      </c>
      <c r="E12082" s="10" t="str">
        <f t="shared" si="771"/>
        <v/>
      </c>
      <c r="F12082" s="10" t="str">
        <f>IFERROR(VLOOKUP(I12082,DATABASE!$N:$O,2,FALSE),"")</f>
        <v/>
      </c>
      <c r="Q12082" s="10">
        <f t="shared" si="768"/>
        <v>0</v>
      </c>
    </row>
    <row r="12083" spans="2:17" ht="20.25" customHeight="1">
      <c r="B12083" s="10" t="str">
        <f t="shared" si="769"/>
        <v>0</v>
      </c>
      <c r="C12083" s="10" t="str">
        <f t="shared" si="770"/>
        <v/>
      </c>
      <c r="D12083" s="10" t="str">
        <f>IFERROR(IF(تحویلی!$E$1="","",IF(NOSA!O12083=تحویلی!$E$1,تحویلی!$E$1&amp;COUNTIF(NOSA!$O$1:O12083,تحویلی!$E$1),"")),"")</f>
        <v/>
      </c>
      <c r="E12083" s="10" t="str">
        <f t="shared" si="771"/>
        <v/>
      </c>
      <c r="F12083" s="10" t="str">
        <f>IFERROR(VLOOKUP(I12083,DATABASE!$N:$O,2,FALSE),"")</f>
        <v/>
      </c>
      <c r="Q12083" s="10">
        <f t="shared" si="768"/>
        <v>0</v>
      </c>
    </row>
    <row r="12084" spans="2:17" ht="20.25" customHeight="1">
      <c r="B12084" s="10" t="str">
        <f t="shared" si="769"/>
        <v>0</v>
      </c>
      <c r="C12084" s="10" t="str">
        <f t="shared" si="770"/>
        <v/>
      </c>
      <c r="D12084" s="10" t="str">
        <f>IFERROR(IF(تحویلی!$E$1="","",IF(NOSA!O12084=تحویلی!$E$1,تحویلی!$E$1&amp;COUNTIF(NOSA!$O$1:O12084,تحویلی!$E$1),"")),"")</f>
        <v/>
      </c>
      <c r="E12084" s="10" t="str">
        <f t="shared" si="771"/>
        <v/>
      </c>
      <c r="F12084" s="10" t="str">
        <f>IFERROR(VLOOKUP(I12084,DATABASE!$N:$O,2,FALSE),"")</f>
        <v/>
      </c>
      <c r="Q12084" s="10">
        <f t="shared" si="768"/>
        <v>0</v>
      </c>
    </row>
    <row r="12085" spans="2:17" ht="20.25" customHeight="1">
      <c r="B12085" s="10" t="str">
        <f t="shared" si="769"/>
        <v>0</v>
      </c>
      <c r="C12085" s="10" t="str">
        <f t="shared" si="770"/>
        <v/>
      </c>
      <c r="D12085" s="10" t="str">
        <f>IFERROR(IF(تحویلی!$E$1="","",IF(NOSA!O12085=تحویلی!$E$1,تحویلی!$E$1&amp;COUNTIF(NOSA!$O$1:O12085,تحویلی!$E$1),"")),"")</f>
        <v/>
      </c>
      <c r="E12085" s="10" t="str">
        <f t="shared" si="771"/>
        <v/>
      </c>
      <c r="F12085" s="10" t="str">
        <f>IFERROR(VLOOKUP(I12085,DATABASE!$N:$O,2,FALSE),"")</f>
        <v/>
      </c>
      <c r="Q12085" s="10">
        <f t="shared" si="768"/>
        <v>0</v>
      </c>
    </row>
    <row r="12086" spans="2:17" ht="20.25" customHeight="1">
      <c r="B12086" s="10" t="str">
        <f t="shared" si="769"/>
        <v>0</v>
      </c>
      <c r="C12086" s="10" t="str">
        <f t="shared" si="770"/>
        <v/>
      </c>
      <c r="D12086" s="10" t="str">
        <f>IFERROR(IF(تحویلی!$E$1="","",IF(NOSA!O12086=تحویلی!$E$1,تحویلی!$E$1&amp;COUNTIF(NOSA!$O$1:O12086,تحویلی!$E$1),"")),"")</f>
        <v/>
      </c>
      <c r="E12086" s="10" t="str">
        <f t="shared" si="771"/>
        <v/>
      </c>
      <c r="F12086" s="10" t="str">
        <f>IFERROR(VLOOKUP(I12086,DATABASE!$N:$O,2,FALSE),"")</f>
        <v/>
      </c>
      <c r="Q12086" s="10">
        <f t="shared" si="768"/>
        <v>0</v>
      </c>
    </row>
    <row r="12087" spans="2:17" ht="20.25" customHeight="1">
      <c r="B12087" s="10" t="str">
        <f t="shared" si="769"/>
        <v>0</v>
      </c>
      <c r="C12087" s="10" t="str">
        <f t="shared" si="770"/>
        <v/>
      </c>
      <c r="D12087" s="10" t="str">
        <f>IFERROR(IF(تحویلی!$E$1="","",IF(NOSA!O12087=تحویلی!$E$1,تحویلی!$E$1&amp;COUNTIF(NOSA!$O$1:O12087,تحویلی!$E$1),"")),"")</f>
        <v/>
      </c>
      <c r="E12087" s="10" t="str">
        <f t="shared" si="771"/>
        <v/>
      </c>
      <c r="F12087" s="10" t="str">
        <f>IFERROR(VLOOKUP(I12087,DATABASE!$N:$O,2,FALSE),"")</f>
        <v/>
      </c>
      <c r="Q12087" s="10">
        <f t="shared" si="768"/>
        <v>0</v>
      </c>
    </row>
    <row r="12088" spans="2:17" ht="20.25" customHeight="1">
      <c r="B12088" s="10" t="str">
        <f t="shared" si="769"/>
        <v>0</v>
      </c>
      <c r="C12088" s="10" t="str">
        <f t="shared" si="770"/>
        <v/>
      </c>
      <c r="D12088" s="10" t="str">
        <f>IFERROR(IF(تحویلی!$E$1="","",IF(NOSA!O12088=تحویلی!$E$1,تحویلی!$E$1&amp;COUNTIF(NOSA!$O$1:O12088,تحویلی!$E$1),"")),"")</f>
        <v/>
      </c>
      <c r="E12088" s="10" t="str">
        <f t="shared" si="771"/>
        <v/>
      </c>
      <c r="F12088" s="10" t="str">
        <f>IFERROR(VLOOKUP(I12088,DATABASE!$N:$O,2,FALSE),"")</f>
        <v/>
      </c>
      <c r="Q12088" s="10">
        <f t="shared" si="768"/>
        <v>0</v>
      </c>
    </row>
    <row r="12089" spans="2:17" ht="20.25" customHeight="1">
      <c r="B12089" s="10" t="str">
        <f t="shared" si="769"/>
        <v>0</v>
      </c>
      <c r="C12089" s="10" t="str">
        <f t="shared" si="770"/>
        <v/>
      </c>
      <c r="D12089" s="10" t="str">
        <f>IFERROR(IF(تحویلی!$E$1="","",IF(NOSA!O12089=تحویلی!$E$1,تحویلی!$E$1&amp;COUNTIF(NOSA!$O$1:O12089,تحویلی!$E$1),"")),"")</f>
        <v/>
      </c>
      <c r="E12089" s="10" t="str">
        <f t="shared" si="771"/>
        <v/>
      </c>
      <c r="F12089" s="10" t="str">
        <f>IFERROR(VLOOKUP(I12089,DATABASE!$N:$O,2,FALSE),"")</f>
        <v/>
      </c>
      <c r="Q12089" s="10">
        <f t="shared" si="768"/>
        <v>0</v>
      </c>
    </row>
    <row r="12090" spans="2:17" ht="20.25" customHeight="1">
      <c r="B12090" s="10" t="str">
        <f t="shared" si="769"/>
        <v>0</v>
      </c>
      <c r="C12090" s="10" t="str">
        <f t="shared" si="770"/>
        <v/>
      </c>
      <c r="D12090" s="10" t="str">
        <f>IFERROR(IF(تحویلی!$E$1="","",IF(NOSA!O12090=تحویلی!$E$1,تحویلی!$E$1&amp;COUNTIF(NOSA!$O$1:O12090,تحویلی!$E$1),"")),"")</f>
        <v/>
      </c>
      <c r="E12090" s="10" t="str">
        <f t="shared" si="771"/>
        <v/>
      </c>
      <c r="F12090" s="10" t="str">
        <f>IFERROR(VLOOKUP(I12090,DATABASE!$N:$O,2,FALSE),"")</f>
        <v/>
      </c>
      <c r="Q12090" s="10">
        <f t="shared" si="768"/>
        <v>0</v>
      </c>
    </row>
    <row r="12091" spans="2:17" ht="20.25" customHeight="1">
      <c r="B12091" s="10" t="str">
        <f t="shared" si="769"/>
        <v>0</v>
      </c>
      <c r="C12091" s="10" t="str">
        <f t="shared" si="770"/>
        <v/>
      </c>
      <c r="D12091" s="10" t="str">
        <f>IFERROR(IF(تحویلی!$E$1="","",IF(NOSA!O12091=تحویلی!$E$1,تحویلی!$E$1&amp;COUNTIF(NOSA!$O$1:O12091,تحویلی!$E$1),"")),"")</f>
        <v/>
      </c>
      <c r="E12091" s="10" t="str">
        <f t="shared" si="771"/>
        <v/>
      </c>
      <c r="F12091" s="10" t="str">
        <f>IFERROR(VLOOKUP(I12091,DATABASE!$N:$O,2,FALSE),"")</f>
        <v/>
      </c>
      <c r="Q12091" s="10">
        <f t="shared" si="768"/>
        <v>0</v>
      </c>
    </row>
    <row r="12092" spans="2:17" ht="20.25" customHeight="1">
      <c r="B12092" s="10" t="str">
        <f t="shared" si="769"/>
        <v>0</v>
      </c>
      <c r="C12092" s="10" t="str">
        <f t="shared" si="770"/>
        <v/>
      </c>
      <c r="D12092" s="10" t="str">
        <f>IFERROR(IF(تحویلی!$E$1="","",IF(NOSA!O12092=تحویلی!$E$1,تحویلی!$E$1&amp;COUNTIF(NOSA!$O$1:O12092,تحویلی!$E$1),"")),"")</f>
        <v/>
      </c>
      <c r="E12092" s="10" t="str">
        <f t="shared" si="771"/>
        <v/>
      </c>
      <c r="F12092" s="10" t="str">
        <f>IFERROR(VLOOKUP(I12092,DATABASE!$N:$O,2,FALSE),"")</f>
        <v/>
      </c>
      <c r="Q12092" s="10">
        <f t="shared" si="768"/>
        <v>0</v>
      </c>
    </row>
    <row r="12093" spans="2:17" ht="20.25" customHeight="1">
      <c r="B12093" s="10" t="str">
        <f t="shared" si="769"/>
        <v>0</v>
      </c>
      <c r="C12093" s="10" t="str">
        <f t="shared" si="770"/>
        <v/>
      </c>
      <c r="D12093" s="10" t="str">
        <f>IFERROR(IF(تحویلی!$E$1="","",IF(NOSA!O12093=تحویلی!$E$1,تحویلی!$E$1&amp;COUNTIF(NOSA!$O$1:O12093,تحویلی!$E$1),"")),"")</f>
        <v/>
      </c>
      <c r="E12093" s="10" t="str">
        <f t="shared" si="771"/>
        <v/>
      </c>
      <c r="F12093" s="10" t="str">
        <f>IFERROR(VLOOKUP(I12093,DATABASE!$N:$O,2,FALSE),"")</f>
        <v/>
      </c>
      <c r="Q12093" s="10">
        <f t="shared" si="768"/>
        <v>0</v>
      </c>
    </row>
    <row r="12094" spans="2:17" ht="20.25" customHeight="1">
      <c r="B12094" s="10" t="str">
        <f t="shared" si="769"/>
        <v>0</v>
      </c>
      <c r="C12094" s="10" t="str">
        <f t="shared" si="770"/>
        <v/>
      </c>
      <c r="D12094" s="10" t="str">
        <f>IFERROR(IF(تحویلی!$E$1="","",IF(NOSA!O12094=تحویلی!$E$1,تحویلی!$E$1&amp;COUNTIF(NOSA!$O$1:O12094,تحویلی!$E$1),"")),"")</f>
        <v/>
      </c>
      <c r="E12094" s="10" t="str">
        <f t="shared" si="771"/>
        <v/>
      </c>
      <c r="F12094" s="10" t="str">
        <f>IFERROR(VLOOKUP(I12094,DATABASE!$N:$O,2,FALSE),"")</f>
        <v/>
      </c>
      <c r="Q12094" s="10">
        <f t="shared" si="768"/>
        <v>0</v>
      </c>
    </row>
    <row r="12095" spans="2:17" ht="20.25" customHeight="1">
      <c r="B12095" s="10" t="str">
        <f t="shared" si="769"/>
        <v>0</v>
      </c>
      <c r="C12095" s="10" t="str">
        <f t="shared" si="770"/>
        <v/>
      </c>
      <c r="D12095" s="10" t="str">
        <f>IFERROR(IF(تحویلی!$E$1="","",IF(NOSA!O12095=تحویلی!$E$1,تحویلی!$E$1&amp;COUNTIF(NOSA!$O$1:O12095,تحویلی!$E$1),"")),"")</f>
        <v/>
      </c>
      <c r="E12095" s="10" t="str">
        <f t="shared" si="771"/>
        <v/>
      </c>
      <c r="F12095" s="10" t="str">
        <f>IFERROR(VLOOKUP(I12095,DATABASE!$N:$O,2,FALSE),"")</f>
        <v/>
      </c>
      <c r="Q12095" s="10">
        <f t="shared" si="768"/>
        <v>0</v>
      </c>
    </row>
    <row r="12096" spans="2:17" ht="20.25" customHeight="1">
      <c r="B12096" s="10" t="str">
        <f t="shared" si="769"/>
        <v>0</v>
      </c>
      <c r="C12096" s="10" t="str">
        <f t="shared" si="770"/>
        <v/>
      </c>
      <c r="D12096" s="10" t="str">
        <f>IFERROR(IF(تحویلی!$E$1="","",IF(NOSA!O12096=تحویلی!$E$1,تحویلی!$E$1&amp;COUNTIF(NOSA!$O$1:O12096,تحویلی!$E$1),"")),"")</f>
        <v/>
      </c>
      <c r="E12096" s="10" t="str">
        <f t="shared" si="771"/>
        <v/>
      </c>
      <c r="F12096" s="10" t="str">
        <f>IFERROR(VLOOKUP(I12096,DATABASE!$N:$O,2,FALSE),"")</f>
        <v/>
      </c>
      <c r="Q12096" s="10">
        <f t="shared" si="768"/>
        <v>0</v>
      </c>
    </row>
    <row r="12097" spans="2:17" ht="20.25" customHeight="1">
      <c r="B12097" s="10" t="str">
        <f t="shared" si="769"/>
        <v>0</v>
      </c>
      <c r="C12097" s="10" t="str">
        <f t="shared" si="770"/>
        <v/>
      </c>
      <c r="D12097" s="10" t="str">
        <f>IFERROR(IF(تحویلی!$E$1="","",IF(NOSA!O12097=تحویلی!$E$1,تحویلی!$E$1&amp;COUNTIF(NOSA!$O$1:O12097,تحویلی!$E$1),"")),"")</f>
        <v/>
      </c>
      <c r="E12097" s="10" t="str">
        <f t="shared" si="771"/>
        <v/>
      </c>
      <c r="F12097" s="10" t="str">
        <f>IFERROR(VLOOKUP(I12097,DATABASE!$N:$O,2,FALSE),"")</f>
        <v/>
      </c>
      <c r="Q12097" s="10">
        <f t="shared" si="768"/>
        <v>0</v>
      </c>
    </row>
    <row r="12098" spans="2:17" ht="20.25" customHeight="1">
      <c r="B12098" s="10" t="str">
        <f t="shared" si="769"/>
        <v>0</v>
      </c>
      <c r="C12098" s="10" t="str">
        <f t="shared" si="770"/>
        <v/>
      </c>
      <c r="D12098" s="10" t="str">
        <f>IFERROR(IF(تحویلی!$E$1="","",IF(NOSA!O12098=تحویلی!$E$1,تحویلی!$E$1&amp;COUNTIF(NOSA!$O$1:O12098,تحویلی!$E$1),"")),"")</f>
        <v/>
      </c>
      <c r="E12098" s="10" t="str">
        <f t="shared" si="771"/>
        <v/>
      </c>
      <c r="F12098" s="10" t="str">
        <f>IFERROR(VLOOKUP(I12098,DATABASE!$N:$O,2,FALSE),"")</f>
        <v/>
      </c>
      <c r="Q12098" s="10">
        <f t="shared" si="768"/>
        <v>0</v>
      </c>
    </row>
    <row r="12099" spans="2:17" ht="20.25" customHeight="1">
      <c r="B12099" s="10" t="str">
        <f t="shared" si="769"/>
        <v>0</v>
      </c>
      <c r="C12099" s="10" t="str">
        <f t="shared" si="770"/>
        <v/>
      </c>
      <c r="D12099" s="10" t="str">
        <f>IFERROR(IF(تحویلی!$E$1="","",IF(NOSA!O12099=تحویلی!$E$1,تحویلی!$E$1&amp;COUNTIF(NOSA!$O$1:O12099,تحویلی!$E$1),"")),"")</f>
        <v/>
      </c>
      <c r="E12099" s="10" t="str">
        <f t="shared" si="771"/>
        <v/>
      </c>
      <c r="F12099" s="10" t="str">
        <f>IFERROR(VLOOKUP(I12099,DATABASE!$N:$O,2,FALSE),"")</f>
        <v/>
      </c>
      <c r="Q12099" s="10">
        <f t="shared" si="768"/>
        <v>0</v>
      </c>
    </row>
    <row r="12100" spans="2:17" ht="20.25" customHeight="1">
      <c r="B12100" s="10" t="str">
        <f t="shared" si="769"/>
        <v>0</v>
      </c>
      <c r="C12100" s="10" t="str">
        <f t="shared" si="770"/>
        <v/>
      </c>
      <c r="D12100" s="10" t="str">
        <f>IFERROR(IF(تحویلی!$E$1="","",IF(NOSA!O12100=تحویلی!$E$1,تحویلی!$E$1&amp;COUNTIF(NOSA!$O$1:O12100,تحویلی!$E$1),"")),"")</f>
        <v/>
      </c>
      <c r="E12100" s="10" t="str">
        <f t="shared" si="771"/>
        <v/>
      </c>
      <c r="F12100" s="10" t="str">
        <f>IFERROR(VLOOKUP(I12100,DATABASE!$N:$O,2,FALSE),"")</f>
        <v/>
      </c>
      <c r="Q12100" s="10">
        <f t="shared" si="768"/>
        <v>0</v>
      </c>
    </row>
    <row r="12101" spans="2:17" ht="20.25" customHeight="1">
      <c r="B12101" s="10" t="str">
        <f t="shared" si="769"/>
        <v>0</v>
      </c>
      <c r="C12101" s="10" t="str">
        <f t="shared" si="770"/>
        <v/>
      </c>
      <c r="D12101" s="10" t="str">
        <f>IFERROR(IF(تحویلی!$E$1="","",IF(NOSA!O12101=تحویلی!$E$1,تحویلی!$E$1&amp;COUNTIF(NOSA!$O$1:O12101,تحویلی!$E$1),"")),"")</f>
        <v/>
      </c>
      <c r="E12101" s="10" t="str">
        <f t="shared" si="771"/>
        <v/>
      </c>
      <c r="F12101" s="10" t="str">
        <f>IFERROR(VLOOKUP(I12101,DATABASE!$N:$O,2,FALSE),"")</f>
        <v/>
      </c>
      <c r="Q12101" s="10">
        <f t="shared" si="768"/>
        <v>0</v>
      </c>
    </row>
    <row r="12102" spans="2:17" ht="20.25" customHeight="1">
      <c r="B12102" s="10" t="str">
        <f t="shared" si="769"/>
        <v>0</v>
      </c>
      <c r="C12102" s="10" t="str">
        <f t="shared" si="770"/>
        <v/>
      </c>
      <c r="D12102" s="10" t="str">
        <f>IFERROR(IF(تحویلی!$E$1="","",IF(NOSA!O12102=تحویلی!$E$1,تحویلی!$E$1&amp;COUNTIF(NOSA!$O$1:O12102,تحویلی!$E$1),"")),"")</f>
        <v/>
      </c>
      <c r="E12102" s="10" t="str">
        <f t="shared" si="771"/>
        <v/>
      </c>
      <c r="F12102" s="10" t="str">
        <f>IFERROR(VLOOKUP(I12102,DATABASE!$N:$O,2,FALSE),"")</f>
        <v/>
      </c>
      <c r="Q12102" s="10">
        <f t="shared" si="768"/>
        <v>0</v>
      </c>
    </row>
    <row r="12103" spans="2:17" ht="20.25" customHeight="1">
      <c r="B12103" s="10" t="str">
        <f t="shared" si="769"/>
        <v>0</v>
      </c>
      <c r="C12103" s="10" t="str">
        <f t="shared" si="770"/>
        <v/>
      </c>
      <c r="D12103" s="10" t="str">
        <f>IFERROR(IF(تحویلی!$E$1="","",IF(NOSA!O12103=تحویلی!$E$1,تحویلی!$E$1&amp;COUNTIF(NOSA!$O$1:O12103,تحویلی!$E$1),"")),"")</f>
        <v/>
      </c>
      <c r="E12103" s="10" t="str">
        <f t="shared" si="771"/>
        <v/>
      </c>
      <c r="F12103" s="10" t="str">
        <f>IFERROR(VLOOKUP(I12103,DATABASE!$N:$O,2,FALSE),"")</f>
        <v/>
      </c>
      <c r="Q12103" s="10">
        <f t="shared" si="768"/>
        <v>0</v>
      </c>
    </row>
    <row r="12104" spans="2:17" ht="20.25" customHeight="1">
      <c r="B12104" s="10" t="str">
        <f t="shared" si="769"/>
        <v>0</v>
      </c>
      <c r="C12104" s="10" t="str">
        <f t="shared" si="770"/>
        <v/>
      </c>
      <c r="D12104" s="10" t="str">
        <f>IFERROR(IF(تحویلی!$E$1="","",IF(NOSA!O12104=تحویلی!$E$1,تحویلی!$E$1&amp;COUNTIF(NOSA!$O$1:O12104,تحویلی!$E$1),"")),"")</f>
        <v/>
      </c>
      <c r="E12104" s="10" t="str">
        <f t="shared" si="771"/>
        <v/>
      </c>
      <c r="F12104" s="10" t="str">
        <f>IFERROR(VLOOKUP(I12104,DATABASE!$N:$O,2,FALSE),"")</f>
        <v/>
      </c>
      <c r="Q12104" s="10">
        <f t="shared" si="768"/>
        <v>0</v>
      </c>
    </row>
    <row r="12105" spans="2:17" ht="20.25" customHeight="1">
      <c r="B12105" s="10" t="str">
        <f t="shared" si="769"/>
        <v>0</v>
      </c>
      <c r="C12105" s="10" t="str">
        <f t="shared" si="770"/>
        <v/>
      </c>
      <c r="D12105" s="10" t="str">
        <f>IFERROR(IF(تحویلی!$E$1="","",IF(NOSA!O12105=تحویلی!$E$1,تحویلی!$E$1&amp;COUNTIF(NOSA!$O$1:O12105,تحویلی!$E$1),"")),"")</f>
        <v/>
      </c>
      <c r="E12105" s="10" t="str">
        <f t="shared" si="771"/>
        <v/>
      </c>
      <c r="F12105" s="10" t="str">
        <f>IFERROR(VLOOKUP(I12105,DATABASE!$N:$O,2,FALSE),"")</f>
        <v/>
      </c>
      <c r="Q12105" s="10">
        <f t="shared" si="768"/>
        <v>0</v>
      </c>
    </row>
    <row r="12106" spans="2:17" ht="20.25" customHeight="1">
      <c r="B12106" s="10" t="str">
        <f t="shared" si="769"/>
        <v>0</v>
      </c>
      <c r="C12106" s="10" t="str">
        <f t="shared" si="770"/>
        <v/>
      </c>
      <c r="D12106" s="10" t="str">
        <f>IFERROR(IF(تحویلی!$E$1="","",IF(NOSA!O12106=تحویلی!$E$1,تحویلی!$E$1&amp;COUNTIF(NOSA!$O$1:O12106,تحویلی!$E$1),"")),"")</f>
        <v/>
      </c>
      <c r="E12106" s="10" t="str">
        <f t="shared" si="771"/>
        <v/>
      </c>
      <c r="F12106" s="10" t="str">
        <f>IFERROR(VLOOKUP(I12106,DATABASE!$N:$O,2,FALSE),"")</f>
        <v/>
      </c>
      <c r="Q12106" s="10">
        <f t="shared" si="768"/>
        <v>0</v>
      </c>
    </row>
    <row r="12107" spans="2:17" ht="20.25" customHeight="1">
      <c r="B12107" s="10" t="str">
        <f t="shared" si="769"/>
        <v>0</v>
      </c>
      <c r="C12107" s="10" t="str">
        <f t="shared" si="770"/>
        <v/>
      </c>
      <c r="D12107" s="10" t="str">
        <f>IFERROR(IF(تحویلی!$E$1="","",IF(NOSA!O12107=تحویلی!$E$1,تحویلی!$E$1&amp;COUNTIF(NOSA!$O$1:O12107,تحویلی!$E$1),"")),"")</f>
        <v/>
      </c>
      <c r="E12107" s="10" t="str">
        <f t="shared" si="771"/>
        <v/>
      </c>
      <c r="F12107" s="10" t="str">
        <f>IFERROR(VLOOKUP(I12107,DATABASE!$N:$O,2,FALSE),"")</f>
        <v/>
      </c>
      <c r="Q12107" s="10">
        <f t="shared" si="768"/>
        <v>0</v>
      </c>
    </row>
    <row r="12108" spans="2:17" ht="20.25" customHeight="1">
      <c r="B12108" s="10" t="str">
        <f t="shared" si="769"/>
        <v>0</v>
      </c>
      <c r="C12108" s="10" t="str">
        <f t="shared" si="770"/>
        <v/>
      </c>
      <c r="D12108" s="10" t="str">
        <f>IFERROR(IF(تحویلی!$E$1="","",IF(NOSA!O12108=تحویلی!$E$1,تحویلی!$E$1&amp;COUNTIF(NOSA!$O$1:O12108,تحویلی!$E$1),"")),"")</f>
        <v/>
      </c>
      <c r="E12108" s="10" t="str">
        <f t="shared" si="771"/>
        <v/>
      </c>
      <c r="F12108" s="10" t="str">
        <f>IFERROR(VLOOKUP(I12108,DATABASE!$N:$O,2,FALSE),"")</f>
        <v/>
      </c>
      <c r="Q12108" s="10">
        <f t="shared" si="768"/>
        <v>0</v>
      </c>
    </row>
    <row r="12109" spans="2:17" ht="20.25" customHeight="1">
      <c r="B12109" s="10" t="str">
        <f t="shared" si="769"/>
        <v>0</v>
      </c>
      <c r="C12109" s="10" t="str">
        <f t="shared" si="770"/>
        <v/>
      </c>
      <c r="D12109" s="10" t="str">
        <f>IFERROR(IF(تحویلی!$E$1="","",IF(NOSA!O12109=تحویلی!$E$1,تحویلی!$E$1&amp;COUNTIF(NOSA!$O$1:O12109,تحویلی!$E$1),"")),"")</f>
        <v/>
      </c>
      <c r="E12109" s="10" t="str">
        <f t="shared" si="771"/>
        <v/>
      </c>
      <c r="F12109" s="10" t="str">
        <f>IFERROR(VLOOKUP(I12109,DATABASE!$N:$O,2,FALSE),"")</f>
        <v/>
      </c>
      <c r="Q12109" s="10">
        <f t="shared" si="768"/>
        <v>0</v>
      </c>
    </row>
    <row r="12110" spans="2:17" ht="20.25" customHeight="1">
      <c r="B12110" s="10" t="str">
        <f t="shared" si="769"/>
        <v>0</v>
      </c>
      <c r="C12110" s="10" t="str">
        <f t="shared" si="770"/>
        <v/>
      </c>
      <c r="D12110" s="10" t="str">
        <f>IFERROR(IF(تحویلی!$E$1="","",IF(NOSA!O12110=تحویلی!$E$1,تحویلی!$E$1&amp;COUNTIF(NOSA!$O$1:O12110,تحویلی!$E$1),"")),"")</f>
        <v/>
      </c>
      <c r="E12110" s="10" t="str">
        <f t="shared" si="771"/>
        <v/>
      </c>
      <c r="F12110" s="10" t="str">
        <f>IFERROR(VLOOKUP(I12110,DATABASE!$N:$O,2,FALSE),"")</f>
        <v/>
      </c>
      <c r="Q12110" s="10">
        <f t="shared" si="768"/>
        <v>0</v>
      </c>
    </row>
    <row r="12111" spans="2:17" ht="20.25" customHeight="1">
      <c r="B12111" s="10" t="str">
        <f t="shared" si="769"/>
        <v>0</v>
      </c>
      <c r="C12111" s="10" t="str">
        <f t="shared" si="770"/>
        <v/>
      </c>
      <c r="D12111" s="10" t="str">
        <f>IFERROR(IF(تحویلی!$E$1="","",IF(NOSA!O12111=تحویلی!$E$1,تحویلی!$E$1&amp;COUNTIF(NOSA!$O$1:O12111,تحویلی!$E$1),"")),"")</f>
        <v/>
      </c>
      <c r="E12111" s="10" t="str">
        <f t="shared" si="771"/>
        <v/>
      </c>
      <c r="F12111" s="10" t="str">
        <f>IFERROR(VLOOKUP(I12111,DATABASE!$N:$O,2,FALSE),"")</f>
        <v/>
      </c>
      <c r="Q12111" s="10">
        <f t="shared" si="768"/>
        <v>0</v>
      </c>
    </row>
    <row r="12112" spans="2:17" ht="20.25" customHeight="1">
      <c r="B12112" s="10" t="str">
        <f t="shared" si="769"/>
        <v>0</v>
      </c>
      <c r="C12112" s="10" t="str">
        <f t="shared" si="770"/>
        <v/>
      </c>
      <c r="D12112" s="10" t="str">
        <f>IFERROR(IF(تحویلی!$E$1="","",IF(NOSA!O12112=تحویلی!$E$1,تحویلی!$E$1&amp;COUNTIF(NOSA!$O$1:O12112,تحویلی!$E$1),"")),"")</f>
        <v/>
      </c>
      <c r="E12112" s="10" t="str">
        <f t="shared" si="771"/>
        <v/>
      </c>
      <c r="F12112" s="10" t="str">
        <f>IFERROR(VLOOKUP(I12112,DATABASE!$N:$O,2,FALSE),"")</f>
        <v/>
      </c>
      <c r="Q12112" s="10">
        <f t="shared" si="768"/>
        <v>0</v>
      </c>
    </row>
    <row r="12113" spans="2:17" ht="20.25" customHeight="1">
      <c r="B12113" s="10" t="str">
        <f t="shared" si="769"/>
        <v>0</v>
      </c>
      <c r="C12113" s="10" t="str">
        <f t="shared" si="770"/>
        <v/>
      </c>
      <c r="D12113" s="10" t="str">
        <f>IFERROR(IF(تحویلی!$E$1="","",IF(NOSA!O12113=تحویلی!$E$1,تحویلی!$E$1&amp;COUNTIF(NOSA!$O$1:O12113,تحویلی!$E$1),"")),"")</f>
        <v/>
      </c>
      <c r="E12113" s="10" t="str">
        <f t="shared" si="771"/>
        <v/>
      </c>
      <c r="F12113" s="10" t="str">
        <f>IFERROR(VLOOKUP(I12113,DATABASE!$N:$O,2,FALSE),"")</f>
        <v/>
      </c>
      <c r="Q12113" s="10">
        <f t="shared" si="768"/>
        <v>0</v>
      </c>
    </row>
    <row r="12114" spans="2:17" ht="20.25" customHeight="1">
      <c r="B12114" s="10" t="str">
        <f t="shared" si="769"/>
        <v>0</v>
      </c>
      <c r="C12114" s="10" t="str">
        <f t="shared" si="770"/>
        <v/>
      </c>
      <c r="D12114" s="10" t="str">
        <f>IFERROR(IF(تحویلی!$E$1="","",IF(NOSA!O12114=تحویلی!$E$1,تحویلی!$E$1&amp;COUNTIF(NOSA!$O$1:O12114,تحویلی!$E$1),"")),"")</f>
        <v/>
      </c>
      <c r="E12114" s="10" t="str">
        <f t="shared" si="771"/>
        <v/>
      </c>
      <c r="F12114" s="10" t="str">
        <f>IFERROR(VLOOKUP(I12114,DATABASE!$N:$O,2,FALSE),"")</f>
        <v/>
      </c>
      <c r="Q12114" s="10">
        <f t="shared" si="768"/>
        <v>0</v>
      </c>
    </row>
    <row r="12115" spans="2:17" ht="20.25" customHeight="1">
      <c r="B12115" s="10" t="str">
        <f t="shared" si="769"/>
        <v>0</v>
      </c>
      <c r="C12115" s="10" t="str">
        <f t="shared" si="770"/>
        <v/>
      </c>
      <c r="D12115" s="10" t="str">
        <f>IFERROR(IF(تحویلی!$E$1="","",IF(NOSA!O12115=تحویلی!$E$1,تحویلی!$E$1&amp;COUNTIF(NOSA!$O$1:O12115,تحویلی!$E$1),"")),"")</f>
        <v/>
      </c>
      <c r="E12115" s="10" t="str">
        <f t="shared" si="771"/>
        <v/>
      </c>
      <c r="F12115" s="10" t="str">
        <f>IFERROR(VLOOKUP(I12115,DATABASE!$N:$O,2,FALSE),"")</f>
        <v/>
      </c>
      <c r="Q12115" s="10">
        <f t="shared" si="768"/>
        <v>0</v>
      </c>
    </row>
    <row r="12116" spans="2:17" ht="20.25" customHeight="1">
      <c r="B12116" s="10" t="str">
        <f t="shared" si="769"/>
        <v>0</v>
      </c>
      <c r="C12116" s="10" t="str">
        <f t="shared" si="770"/>
        <v/>
      </c>
      <c r="D12116" s="10" t="str">
        <f>IFERROR(IF(تحویلی!$E$1="","",IF(NOSA!O12116=تحویلی!$E$1,تحویلی!$E$1&amp;COUNTIF(NOSA!$O$1:O12116,تحویلی!$E$1),"")),"")</f>
        <v/>
      </c>
      <c r="E12116" s="10" t="str">
        <f t="shared" si="771"/>
        <v/>
      </c>
      <c r="F12116" s="10" t="str">
        <f>IFERROR(VLOOKUP(I12116,DATABASE!$N:$O,2,FALSE),"")</f>
        <v/>
      </c>
      <c r="Q12116" s="10">
        <f t="shared" si="768"/>
        <v>0</v>
      </c>
    </row>
    <row r="12117" spans="2:17" ht="20.25" customHeight="1">
      <c r="B12117" s="10" t="str">
        <f t="shared" si="769"/>
        <v>0</v>
      </c>
      <c r="C12117" s="10" t="str">
        <f t="shared" si="770"/>
        <v/>
      </c>
      <c r="D12117" s="10" t="str">
        <f>IFERROR(IF(تحویلی!$E$1="","",IF(NOSA!O12117=تحویلی!$E$1,تحویلی!$E$1&amp;COUNTIF(NOSA!$O$1:O12117,تحویلی!$E$1),"")),"")</f>
        <v/>
      </c>
      <c r="E12117" s="10" t="str">
        <f t="shared" si="771"/>
        <v/>
      </c>
      <c r="F12117" s="10" t="str">
        <f>IFERROR(VLOOKUP(I12117,DATABASE!$N:$O,2,FALSE),"")</f>
        <v/>
      </c>
      <c r="Q12117" s="10">
        <f t="shared" si="768"/>
        <v>0</v>
      </c>
    </row>
    <row r="12118" spans="2:17" ht="20.25" customHeight="1">
      <c r="B12118" s="10" t="str">
        <f t="shared" si="769"/>
        <v>0</v>
      </c>
      <c r="C12118" s="10" t="str">
        <f t="shared" si="770"/>
        <v/>
      </c>
      <c r="D12118" s="10" t="str">
        <f>IFERROR(IF(تحویلی!$E$1="","",IF(NOSA!O12118=تحویلی!$E$1,تحویلی!$E$1&amp;COUNTIF(NOSA!$O$1:O12118,تحویلی!$E$1),"")),"")</f>
        <v/>
      </c>
      <c r="E12118" s="10" t="str">
        <f t="shared" si="771"/>
        <v/>
      </c>
      <c r="F12118" s="10" t="str">
        <f>IFERROR(VLOOKUP(I12118,DATABASE!$N:$O,2,FALSE),"")</f>
        <v/>
      </c>
      <c r="Q12118" s="10">
        <f t="shared" si="768"/>
        <v>0</v>
      </c>
    </row>
    <row r="12119" spans="2:17" ht="20.25" customHeight="1">
      <c r="B12119" s="10" t="str">
        <f t="shared" si="769"/>
        <v>0</v>
      </c>
      <c r="C12119" s="10" t="str">
        <f t="shared" si="770"/>
        <v/>
      </c>
      <c r="D12119" s="10" t="str">
        <f>IFERROR(IF(تحویلی!$E$1="","",IF(NOSA!O12119=تحویلی!$E$1,تحویلی!$E$1&amp;COUNTIF(NOSA!$O$1:O12119,تحویلی!$E$1),"")),"")</f>
        <v/>
      </c>
      <c r="E12119" s="10" t="str">
        <f t="shared" si="771"/>
        <v/>
      </c>
      <c r="F12119" s="10" t="str">
        <f>IFERROR(VLOOKUP(I12119,DATABASE!$N:$O,2,FALSE),"")</f>
        <v/>
      </c>
      <c r="Q12119" s="10">
        <f t="shared" si="768"/>
        <v>0</v>
      </c>
    </row>
    <row r="12120" spans="2:17" ht="20.25" customHeight="1">
      <c r="B12120" s="10" t="str">
        <f t="shared" si="769"/>
        <v>0</v>
      </c>
      <c r="C12120" s="10" t="str">
        <f t="shared" si="770"/>
        <v/>
      </c>
      <c r="D12120" s="10" t="str">
        <f>IFERROR(IF(تحویلی!$E$1="","",IF(NOSA!O12120=تحویلی!$E$1,تحویلی!$E$1&amp;COUNTIF(NOSA!$O$1:O12120,تحویلی!$E$1),"")),"")</f>
        <v/>
      </c>
      <c r="E12120" s="10" t="str">
        <f t="shared" si="771"/>
        <v/>
      </c>
      <c r="F12120" s="10" t="str">
        <f>IFERROR(VLOOKUP(I12120,DATABASE!$N:$O,2,FALSE),"")</f>
        <v/>
      </c>
      <c r="Q12120" s="10">
        <f t="shared" si="768"/>
        <v>0</v>
      </c>
    </row>
    <row r="12121" spans="2:17" ht="20.25" customHeight="1">
      <c r="B12121" s="10" t="str">
        <f t="shared" si="769"/>
        <v>0</v>
      </c>
      <c r="C12121" s="10" t="str">
        <f t="shared" si="770"/>
        <v/>
      </c>
      <c r="D12121" s="10" t="str">
        <f>IFERROR(IF(تحویلی!$E$1="","",IF(NOSA!O12121=تحویلی!$E$1,تحویلی!$E$1&amp;COUNTIF(NOSA!$O$1:O12121,تحویلی!$E$1),"")),"")</f>
        <v/>
      </c>
      <c r="E12121" s="10" t="str">
        <f t="shared" si="771"/>
        <v/>
      </c>
      <c r="F12121" s="10" t="str">
        <f>IFERROR(VLOOKUP(I12121,DATABASE!$N:$O,2,FALSE),"")</f>
        <v/>
      </c>
      <c r="Q12121" s="10">
        <f t="shared" si="768"/>
        <v>0</v>
      </c>
    </row>
    <row r="12122" spans="2:17" ht="20.25" customHeight="1">
      <c r="B12122" s="10" t="str">
        <f t="shared" si="769"/>
        <v>0</v>
      </c>
      <c r="C12122" s="10" t="str">
        <f t="shared" si="770"/>
        <v/>
      </c>
      <c r="D12122" s="10" t="str">
        <f>IFERROR(IF(تحویلی!$E$1="","",IF(NOSA!O12122=تحویلی!$E$1,تحویلی!$E$1&amp;COUNTIF(NOSA!$O$1:O12122,تحویلی!$E$1),"")),"")</f>
        <v/>
      </c>
      <c r="E12122" s="10" t="str">
        <f t="shared" si="771"/>
        <v/>
      </c>
      <c r="F12122" s="10" t="str">
        <f>IFERROR(VLOOKUP(I12122,DATABASE!$N:$O,2,FALSE),"")</f>
        <v/>
      </c>
      <c r="Q12122" s="10">
        <f t="shared" si="768"/>
        <v>0</v>
      </c>
    </row>
    <row r="12123" spans="2:17" ht="20.25" customHeight="1">
      <c r="B12123" s="10" t="str">
        <f t="shared" si="769"/>
        <v>0</v>
      </c>
      <c r="C12123" s="10" t="str">
        <f t="shared" si="770"/>
        <v/>
      </c>
      <c r="D12123" s="10" t="str">
        <f>IFERROR(IF(تحویلی!$E$1="","",IF(NOSA!O12123=تحویلی!$E$1,تحویلی!$E$1&amp;COUNTIF(NOSA!$O$1:O12123,تحویلی!$E$1),"")),"")</f>
        <v/>
      </c>
      <c r="E12123" s="10" t="str">
        <f t="shared" si="771"/>
        <v/>
      </c>
      <c r="F12123" s="10" t="str">
        <f>IFERROR(VLOOKUP(I12123,DATABASE!$N:$O,2,FALSE),"")</f>
        <v/>
      </c>
      <c r="Q12123" s="10">
        <f t="shared" si="768"/>
        <v>0</v>
      </c>
    </row>
    <row r="12124" spans="2:17" ht="20.25" customHeight="1">
      <c r="B12124" s="10" t="str">
        <f t="shared" si="769"/>
        <v>0</v>
      </c>
      <c r="C12124" s="10" t="str">
        <f t="shared" si="770"/>
        <v/>
      </c>
      <c r="D12124" s="10" t="str">
        <f>IFERROR(IF(تحویلی!$E$1="","",IF(NOSA!O12124=تحویلی!$E$1,تحویلی!$E$1&amp;COUNTIF(NOSA!$O$1:O12124,تحویلی!$E$1),"")),"")</f>
        <v/>
      </c>
      <c r="E12124" s="10" t="str">
        <f t="shared" si="771"/>
        <v/>
      </c>
      <c r="F12124" s="10" t="str">
        <f>IFERROR(VLOOKUP(I12124,DATABASE!$N:$O,2,FALSE),"")</f>
        <v/>
      </c>
      <c r="Q12124" s="10">
        <f t="shared" si="768"/>
        <v>0</v>
      </c>
    </row>
    <row r="12125" spans="2:17" ht="20.25" customHeight="1">
      <c r="B12125" s="10" t="str">
        <f t="shared" si="769"/>
        <v>0</v>
      </c>
      <c r="C12125" s="10" t="str">
        <f t="shared" si="770"/>
        <v/>
      </c>
      <c r="D12125" s="10" t="str">
        <f>IFERROR(IF(تحویلی!$E$1="","",IF(NOSA!O12125=تحویلی!$E$1,تحویلی!$E$1&amp;COUNTIF(NOSA!$O$1:O12125,تحویلی!$E$1),"")),"")</f>
        <v/>
      </c>
      <c r="E12125" s="10" t="str">
        <f t="shared" si="771"/>
        <v/>
      </c>
      <c r="F12125" s="10" t="str">
        <f>IFERROR(VLOOKUP(I12125,DATABASE!$N:$O,2,FALSE),"")</f>
        <v/>
      </c>
      <c r="Q12125" s="10">
        <f t="shared" si="768"/>
        <v>0</v>
      </c>
    </row>
    <row r="12126" spans="2:17" ht="20.25" customHeight="1">
      <c r="B12126" s="10" t="str">
        <f t="shared" si="769"/>
        <v>0</v>
      </c>
      <c r="C12126" s="10" t="str">
        <f t="shared" si="770"/>
        <v/>
      </c>
      <c r="D12126" s="10" t="str">
        <f>IFERROR(IF(تحویلی!$E$1="","",IF(NOSA!O12126=تحویلی!$E$1,تحویلی!$E$1&amp;COUNTIF(NOSA!$O$1:O12126,تحویلی!$E$1),"")),"")</f>
        <v/>
      </c>
      <c r="E12126" s="10" t="str">
        <f t="shared" si="771"/>
        <v/>
      </c>
      <c r="F12126" s="10" t="str">
        <f>IFERROR(VLOOKUP(I12126,DATABASE!$N:$O,2,FALSE),"")</f>
        <v/>
      </c>
      <c r="Q12126" s="10">
        <f t="shared" si="768"/>
        <v>0</v>
      </c>
    </row>
    <row r="12127" spans="2:17" ht="20.25" customHeight="1">
      <c r="B12127" s="10" t="str">
        <f t="shared" si="769"/>
        <v>0</v>
      </c>
      <c r="C12127" s="10" t="str">
        <f t="shared" si="770"/>
        <v/>
      </c>
      <c r="D12127" s="10" t="str">
        <f>IFERROR(IF(تحویلی!$E$1="","",IF(NOSA!O12127=تحویلی!$E$1,تحویلی!$E$1&amp;COUNTIF(NOSA!$O$1:O12127,تحویلی!$E$1),"")),"")</f>
        <v/>
      </c>
      <c r="E12127" s="10" t="str">
        <f t="shared" si="771"/>
        <v/>
      </c>
      <c r="F12127" s="10" t="str">
        <f>IFERROR(VLOOKUP(I12127,DATABASE!$N:$O,2,FALSE),"")</f>
        <v/>
      </c>
      <c r="Q12127" s="10">
        <f t="shared" si="768"/>
        <v>0</v>
      </c>
    </row>
    <row r="12128" spans="2:17" ht="20.25" customHeight="1">
      <c r="B12128" s="10" t="str">
        <f t="shared" si="769"/>
        <v>0</v>
      </c>
      <c r="C12128" s="10" t="str">
        <f t="shared" si="770"/>
        <v/>
      </c>
      <c r="D12128" s="10" t="str">
        <f>IFERROR(IF(تحویلی!$E$1="","",IF(NOSA!O12128=تحویلی!$E$1,تحویلی!$E$1&amp;COUNTIF(NOSA!$O$1:O12128,تحویلی!$E$1),"")),"")</f>
        <v/>
      </c>
      <c r="E12128" s="10" t="str">
        <f t="shared" si="771"/>
        <v/>
      </c>
      <c r="F12128" s="10" t="str">
        <f>IFERROR(VLOOKUP(I12128,DATABASE!$N:$O,2,FALSE),"")</f>
        <v/>
      </c>
      <c r="Q12128" s="10">
        <f t="shared" si="768"/>
        <v>0</v>
      </c>
    </row>
    <row r="12129" spans="2:17" ht="20.25" customHeight="1">
      <c r="B12129" s="10" t="str">
        <f t="shared" si="769"/>
        <v>0</v>
      </c>
      <c r="C12129" s="10" t="str">
        <f t="shared" si="770"/>
        <v/>
      </c>
      <c r="D12129" s="10" t="str">
        <f>IFERROR(IF(تحویلی!$E$1="","",IF(NOSA!O12129=تحویلی!$E$1,تحویلی!$E$1&amp;COUNTIF(NOSA!$O$1:O12129,تحویلی!$E$1),"")),"")</f>
        <v/>
      </c>
      <c r="E12129" s="10" t="str">
        <f t="shared" si="771"/>
        <v/>
      </c>
      <c r="F12129" s="10" t="str">
        <f>IFERROR(VLOOKUP(I12129,DATABASE!$N:$O,2,FALSE),"")</f>
        <v/>
      </c>
      <c r="Q12129" s="10">
        <f t="shared" si="768"/>
        <v>0</v>
      </c>
    </row>
    <row r="12130" spans="2:17" ht="20.25" customHeight="1">
      <c r="B12130" s="10" t="str">
        <f t="shared" si="769"/>
        <v>0</v>
      </c>
      <c r="C12130" s="10" t="str">
        <f t="shared" si="770"/>
        <v/>
      </c>
      <c r="D12130" s="10" t="str">
        <f>IFERROR(IF(تحویلی!$E$1="","",IF(NOSA!O12130=تحویلی!$E$1,تحویلی!$E$1&amp;COUNTIF(NOSA!$O$1:O12130,تحویلی!$E$1),"")),"")</f>
        <v/>
      </c>
      <c r="E12130" s="10" t="str">
        <f t="shared" si="771"/>
        <v/>
      </c>
      <c r="F12130" s="10" t="str">
        <f>IFERROR(VLOOKUP(I12130,DATABASE!$N:$O,2,FALSE),"")</f>
        <v/>
      </c>
      <c r="Q12130" s="10">
        <f t="shared" si="768"/>
        <v>0</v>
      </c>
    </row>
    <row r="12131" spans="2:17" ht="20.25" customHeight="1">
      <c r="B12131" s="10" t="str">
        <f t="shared" si="769"/>
        <v>0</v>
      </c>
      <c r="C12131" s="10" t="str">
        <f t="shared" si="770"/>
        <v/>
      </c>
      <c r="D12131" s="10" t="str">
        <f>IFERROR(IF(تحویلی!$E$1="","",IF(NOSA!O12131=تحویلی!$E$1,تحویلی!$E$1&amp;COUNTIF(NOSA!$O$1:O12131,تحویلی!$E$1),"")),"")</f>
        <v/>
      </c>
      <c r="E12131" s="10" t="str">
        <f t="shared" si="771"/>
        <v/>
      </c>
      <c r="F12131" s="10" t="str">
        <f>IFERROR(VLOOKUP(I12131,DATABASE!$N:$O,2,FALSE),"")</f>
        <v/>
      </c>
      <c r="Q12131" s="10">
        <f t="shared" si="768"/>
        <v>0</v>
      </c>
    </row>
    <row r="12132" spans="2:17" ht="20.25" customHeight="1">
      <c r="B12132" s="10" t="str">
        <f t="shared" si="769"/>
        <v>0</v>
      </c>
      <c r="C12132" s="10" t="str">
        <f t="shared" si="770"/>
        <v/>
      </c>
      <c r="D12132" s="10" t="str">
        <f>IFERROR(IF(تحویلی!$E$1="","",IF(NOSA!O12132=تحویلی!$E$1,تحویلی!$E$1&amp;COUNTIF(NOSA!$O$1:O12132,تحویلی!$E$1),"")),"")</f>
        <v/>
      </c>
      <c r="E12132" s="10" t="str">
        <f t="shared" si="771"/>
        <v/>
      </c>
      <c r="F12132" s="10" t="str">
        <f>IFERROR(VLOOKUP(I12132,DATABASE!$N:$O,2,FALSE),"")</f>
        <v/>
      </c>
      <c r="Q12132" s="10">
        <f t="shared" ref="Q12132:Q12195" si="772">VALUE(O12132)</f>
        <v>0</v>
      </c>
    </row>
    <row r="12133" spans="2:17" ht="20.25" customHeight="1">
      <c r="B12133" s="10" t="str">
        <f t="shared" si="769"/>
        <v>0</v>
      </c>
      <c r="C12133" s="10" t="str">
        <f t="shared" si="770"/>
        <v/>
      </c>
      <c r="D12133" s="10" t="str">
        <f>IFERROR(IF(تحویلی!$E$1="","",IF(NOSA!O12133=تحویلی!$E$1,تحویلی!$E$1&amp;COUNTIF(NOSA!$O$1:O12133,تحویلی!$E$1),"")),"")</f>
        <v/>
      </c>
      <c r="E12133" s="10" t="str">
        <f t="shared" si="771"/>
        <v/>
      </c>
      <c r="F12133" s="10" t="str">
        <f>IFERROR(VLOOKUP(I12133,DATABASE!$N:$O,2,FALSE),"")</f>
        <v/>
      </c>
      <c r="Q12133" s="10">
        <f t="shared" si="772"/>
        <v>0</v>
      </c>
    </row>
    <row r="12134" spans="2:17" ht="20.25" customHeight="1">
      <c r="B12134" s="10" t="str">
        <f t="shared" si="769"/>
        <v>0</v>
      </c>
      <c r="C12134" s="10" t="str">
        <f t="shared" si="770"/>
        <v/>
      </c>
      <c r="D12134" s="10" t="str">
        <f>IFERROR(IF(تحویلی!$E$1="","",IF(NOSA!O12134=تحویلی!$E$1,تحویلی!$E$1&amp;COUNTIF(NOSA!$O$1:O12134,تحویلی!$E$1),"")),"")</f>
        <v/>
      </c>
      <c r="E12134" s="10" t="str">
        <f t="shared" si="771"/>
        <v/>
      </c>
      <c r="F12134" s="10" t="str">
        <f>IFERROR(VLOOKUP(I12134,DATABASE!$N:$O,2,FALSE),"")</f>
        <v/>
      </c>
      <c r="Q12134" s="10">
        <f t="shared" si="772"/>
        <v>0</v>
      </c>
    </row>
    <row r="12135" spans="2:17" ht="20.25" customHeight="1">
      <c r="B12135" s="10" t="str">
        <f t="shared" si="769"/>
        <v>0</v>
      </c>
      <c r="C12135" s="10" t="str">
        <f t="shared" si="770"/>
        <v/>
      </c>
      <c r="D12135" s="10" t="str">
        <f>IFERROR(IF(تحویلی!$E$1="","",IF(NOSA!O12135=تحویلی!$E$1,تحویلی!$E$1&amp;COUNTIF(NOSA!$O$1:O12135,تحویلی!$E$1),"")),"")</f>
        <v/>
      </c>
      <c r="E12135" s="10" t="str">
        <f t="shared" si="771"/>
        <v/>
      </c>
      <c r="F12135" s="10" t="str">
        <f>IFERROR(VLOOKUP(I12135,DATABASE!$N:$O,2,FALSE),"")</f>
        <v/>
      </c>
      <c r="Q12135" s="10">
        <f t="shared" si="772"/>
        <v>0</v>
      </c>
    </row>
    <row r="12136" spans="2:17" ht="20.25" customHeight="1">
      <c r="B12136" s="10" t="str">
        <f t="shared" si="769"/>
        <v>0</v>
      </c>
      <c r="C12136" s="10" t="str">
        <f t="shared" si="770"/>
        <v/>
      </c>
      <c r="D12136" s="10" t="str">
        <f>IFERROR(IF(تحویلی!$E$1="","",IF(NOSA!O12136=تحویلی!$E$1,تحویلی!$E$1&amp;COUNTIF(NOSA!$O$1:O12136,تحویلی!$E$1),"")),"")</f>
        <v/>
      </c>
      <c r="E12136" s="10" t="str">
        <f t="shared" si="771"/>
        <v/>
      </c>
      <c r="F12136" s="10" t="str">
        <f>IFERROR(VLOOKUP(I12136,DATABASE!$N:$O,2,FALSE),"")</f>
        <v/>
      </c>
      <c r="Q12136" s="10">
        <f t="shared" si="772"/>
        <v>0</v>
      </c>
    </row>
    <row r="12137" spans="2:17" ht="20.25" customHeight="1">
      <c r="B12137" s="10" t="str">
        <f t="shared" ref="B12137:B12200" si="773">F12137&amp;Q12137</f>
        <v>0</v>
      </c>
      <c r="C12137" s="10" t="str">
        <f t="shared" ref="C12137:C12200" si="774">F12137&amp;G12137&amp;O12137</f>
        <v/>
      </c>
      <c r="D12137" s="10" t="str">
        <f>IFERROR(IF(تحویلی!$E$1="","",IF(NOSA!O12137=تحویلی!$E$1,تحویلی!$E$1&amp;COUNTIF(NOSA!$O$1:O12137,تحویلی!$E$1),"")),"")</f>
        <v/>
      </c>
      <c r="E12137" s="10" t="str">
        <f t="shared" ref="E12137:E12200" si="775">H12137&amp;O12137</f>
        <v/>
      </c>
      <c r="F12137" s="10" t="str">
        <f>IFERROR(VLOOKUP(I12137,DATABASE!$N:$O,2,FALSE),"")</f>
        <v/>
      </c>
      <c r="Q12137" s="10">
        <f t="shared" si="772"/>
        <v>0</v>
      </c>
    </row>
    <row r="12138" spans="2:17" ht="20.25" customHeight="1">
      <c r="B12138" s="10" t="str">
        <f t="shared" si="773"/>
        <v>0</v>
      </c>
      <c r="C12138" s="10" t="str">
        <f t="shared" si="774"/>
        <v/>
      </c>
      <c r="D12138" s="10" t="str">
        <f>IFERROR(IF(تحویلی!$E$1="","",IF(NOSA!O12138=تحویلی!$E$1,تحویلی!$E$1&amp;COUNTIF(NOSA!$O$1:O12138,تحویلی!$E$1),"")),"")</f>
        <v/>
      </c>
      <c r="E12138" s="10" t="str">
        <f t="shared" si="775"/>
        <v/>
      </c>
      <c r="F12138" s="10" t="str">
        <f>IFERROR(VLOOKUP(I12138,DATABASE!$N:$O,2,FALSE),"")</f>
        <v/>
      </c>
      <c r="Q12138" s="10">
        <f t="shared" si="772"/>
        <v>0</v>
      </c>
    </row>
    <row r="12139" spans="2:17" ht="20.25" customHeight="1">
      <c r="B12139" s="10" t="str">
        <f t="shared" si="773"/>
        <v>0</v>
      </c>
      <c r="C12139" s="10" t="str">
        <f t="shared" si="774"/>
        <v/>
      </c>
      <c r="D12139" s="10" t="str">
        <f>IFERROR(IF(تحویلی!$E$1="","",IF(NOSA!O12139=تحویلی!$E$1,تحویلی!$E$1&amp;COUNTIF(NOSA!$O$1:O12139,تحویلی!$E$1),"")),"")</f>
        <v/>
      </c>
      <c r="E12139" s="10" t="str">
        <f t="shared" si="775"/>
        <v/>
      </c>
      <c r="F12139" s="10" t="str">
        <f>IFERROR(VLOOKUP(I12139,DATABASE!$N:$O,2,FALSE),"")</f>
        <v/>
      </c>
      <c r="Q12139" s="10">
        <f t="shared" si="772"/>
        <v>0</v>
      </c>
    </row>
    <row r="12140" spans="2:17" ht="20.25" customHeight="1">
      <c r="B12140" s="10" t="str">
        <f t="shared" si="773"/>
        <v>0</v>
      </c>
      <c r="C12140" s="10" t="str">
        <f t="shared" si="774"/>
        <v/>
      </c>
      <c r="D12140" s="10" t="str">
        <f>IFERROR(IF(تحویلی!$E$1="","",IF(NOSA!O12140=تحویلی!$E$1,تحویلی!$E$1&amp;COUNTIF(NOSA!$O$1:O12140,تحویلی!$E$1),"")),"")</f>
        <v/>
      </c>
      <c r="E12140" s="10" t="str">
        <f t="shared" si="775"/>
        <v/>
      </c>
      <c r="F12140" s="10" t="str">
        <f>IFERROR(VLOOKUP(I12140,DATABASE!$N:$O,2,FALSE),"")</f>
        <v/>
      </c>
      <c r="Q12140" s="10">
        <f t="shared" si="772"/>
        <v>0</v>
      </c>
    </row>
    <row r="12141" spans="2:17" ht="20.25" customHeight="1">
      <c r="B12141" s="10" t="str">
        <f t="shared" si="773"/>
        <v>0</v>
      </c>
      <c r="C12141" s="10" t="str">
        <f t="shared" si="774"/>
        <v/>
      </c>
      <c r="D12141" s="10" t="str">
        <f>IFERROR(IF(تحویلی!$E$1="","",IF(NOSA!O12141=تحویلی!$E$1,تحویلی!$E$1&amp;COUNTIF(NOSA!$O$1:O12141,تحویلی!$E$1),"")),"")</f>
        <v/>
      </c>
      <c r="E12141" s="10" t="str">
        <f t="shared" si="775"/>
        <v/>
      </c>
      <c r="F12141" s="10" t="str">
        <f>IFERROR(VLOOKUP(I12141,DATABASE!$N:$O,2,FALSE),"")</f>
        <v/>
      </c>
      <c r="Q12141" s="10">
        <f t="shared" si="772"/>
        <v>0</v>
      </c>
    </row>
    <row r="12142" spans="2:17" ht="20.25" customHeight="1">
      <c r="B12142" s="10" t="str">
        <f t="shared" si="773"/>
        <v>0</v>
      </c>
      <c r="C12142" s="10" t="str">
        <f t="shared" si="774"/>
        <v/>
      </c>
      <c r="D12142" s="10" t="str">
        <f>IFERROR(IF(تحویلی!$E$1="","",IF(NOSA!O12142=تحویلی!$E$1,تحویلی!$E$1&amp;COUNTIF(NOSA!$O$1:O12142,تحویلی!$E$1),"")),"")</f>
        <v/>
      </c>
      <c r="E12142" s="10" t="str">
        <f t="shared" si="775"/>
        <v/>
      </c>
      <c r="F12142" s="10" t="str">
        <f>IFERROR(VLOOKUP(I12142,DATABASE!$N:$O,2,FALSE),"")</f>
        <v/>
      </c>
      <c r="Q12142" s="10">
        <f t="shared" si="772"/>
        <v>0</v>
      </c>
    </row>
    <row r="12143" spans="2:17" ht="20.25" customHeight="1">
      <c r="B12143" s="10" t="str">
        <f t="shared" si="773"/>
        <v>0</v>
      </c>
      <c r="C12143" s="10" t="str">
        <f t="shared" si="774"/>
        <v/>
      </c>
      <c r="D12143" s="10" t="str">
        <f>IFERROR(IF(تحویلی!$E$1="","",IF(NOSA!O12143=تحویلی!$E$1,تحویلی!$E$1&amp;COUNTIF(NOSA!$O$1:O12143,تحویلی!$E$1),"")),"")</f>
        <v/>
      </c>
      <c r="E12143" s="10" t="str">
        <f t="shared" si="775"/>
        <v/>
      </c>
      <c r="F12143" s="10" t="str">
        <f>IFERROR(VLOOKUP(I12143,DATABASE!$N:$O,2,FALSE),"")</f>
        <v/>
      </c>
      <c r="Q12143" s="10">
        <f t="shared" si="772"/>
        <v>0</v>
      </c>
    </row>
    <row r="12144" spans="2:17" ht="20.25" customHeight="1">
      <c r="B12144" s="10" t="str">
        <f t="shared" si="773"/>
        <v>0</v>
      </c>
      <c r="C12144" s="10" t="str">
        <f t="shared" si="774"/>
        <v/>
      </c>
      <c r="D12144" s="10" t="str">
        <f>IFERROR(IF(تحویلی!$E$1="","",IF(NOSA!O12144=تحویلی!$E$1,تحویلی!$E$1&amp;COUNTIF(NOSA!$O$1:O12144,تحویلی!$E$1),"")),"")</f>
        <v/>
      </c>
      <c r="E12144" s="10" t="str">
        <f t="shared" si="775"/>
        <v/>
      </c>
      <c r="F12144" s="10" t="str">
        <f>IFERROR(VLOOKUP(I12144,DATABASE!$N:$O,2,FALSE),"")</f>
        <v/>
      </c>
      <c r="Q12144" s="10">
        <f t="shared" si="772"/>
        <v>0</v>
      </c>
    </row>
    <row r="12145" spans="2:17" ht="20.25" customHeight="1">
      <c r="B12145" s="10" t="str">
        <f t="shared" si="773"/>
        <v>0</v>
      </c>
      <c r="C12145" s="10" t="str">
        <f t="shared" si="774"/>
        <v/>
      </c>
      <c r="D12145" s="10" t="str">
        <f>IFERROR(IF(تحویلی!$E$1="","",IF(NOSA!O12145=تحویلی!$E$1,تحویلی!$E$1&amp;COUNTIF(NOSA!$O$1:O12145,تحویلی!$E$1),"")),"")</f>
        <v/>
      </c>
      <c r="E12145" s="10" t="str">
        <f t="shared" si="775"/>
        <v/>
      </c>
      <c r="F12145" s="10" t="str">
        <f>IFERROR(VLOOKUP(I12145,DATABASE!$N:$O,2,FALSE),"")</f>
        <v/>
      </c>
      <c r="Q12145" s="10">
        <f t="shared" si="772"/>
        <v>0</v>
      </c>
    </row>
    <row r="12146" spans="2:17" ht="20.25" customHeight="1">
      <c r="B12146" s="10" t="str">
        <f t="shared" si="773"/>
        <v>0</v>
      </c>
      <c r="C12146" s="10" t="str">
        <f t="shared" si="774"/>
        <v/>
      </c>
      <c r="D12146" s="10" t="str">
        <f>IFERROR(IF(تحویلی!$E$1="","",IF(NOSA!O12146=تحویلی!$E$1,تحویلی!$E$1&amp;COUNTIF(NOSA!$O$1:O12146,تحویلی!$E$1),"")),"")</f>
        <v/>
      </c>
      <c r="E12146" s="10" t="str">
        <f t="shared" si="775"/>
        <v/>
      </c>
      <c r="F12146" s="10" t="str">
        <f>IFERROR(VLOOKUP(I12146,DATABASE!$N:$O,2,FALSE),"")</f>
        <v/>
      </c>
      <c r="Q12146" s="10">
        <f t="shared" si="772"/>
        <v>0</v>
      </c>
    </row>
    <row r="12147" spans="2:17" ht="20.25" customHeight="1">
      <c r="B12147" s="10" t="str">
        <f t="shared" si="773"/>
        <v>0</v>
      </c>
      <c r="C12147" s="10" t="str">
        <f t="shared" si="774"/>
        <v/>
      </c>
      <c r="D12147" s="10" t="str">
        <f>IFERROR(IF(تحویلی!$E$1="","",IF(NOSA!O12147=تحویلی!$E$1,تحویلی!$E$1&amp;COUNTIF(NOSA!$O$1:O12147,تحویلی!$E$1),"")),"")</f>
        <v/>
      </c>
      <c r="E12147" s="10" t="str">
        <f t="shared" si="775"/>
        <v/>
      </c>
      <c r="F12147" s="10" t="str">
        <f>IFERROR(VLOOKUP(I12147,DATABASE!$N:$O,2,FALSE),"")</f>
        <v/>
      </c>
      <c r="Q12147" s="10">
        <f t="shared" si="772"/>
        <v>0</v>
      </c>
    </row>
    <row r="12148" spans="2:17" ht="20.25" customHeight="1">
      <c r="B12148" s="10" t="str">
        <f t="shared" si="773"/>
        <v>0</v>
      </c>
      <c r="C12148" s="10" t="str">
        <f t="shared" si="774"/>
        <v/>
      </c>
      <c r="D12148" s="10" t="str">
        <f>IFERROR(IF(تحویلی!$E$1="","",IF(NOSA!O12148=تحویلی!$E$1,تحویلی!$E$1&amp;COUNTIF(NOSA!$O$1:O12148,تحویلی!$E$1),"")),"")</f>
        <v/>
      </c>
      <c r="E12148" s="10" t="str">
        <f t="shared" si="775"/>
        <v/>
      </c>
      <c r="F12148" s="10" t="str">
        <f>IFERROR(VLOOKUP(I12148,DATABASE!$N:$O,2,FALSE),"")</f>
        <v/>
      </c>
      <c r="Q12148" s="10">
        <f t="shared" si="772"/>
        <v>0</v>
      </c>
    </row>
    <row r="12149" spans="2:17" ht="20.25" customHeight="1">
      <c r="B12149" s="10" t="str">
        <f t="shared" si="773"/>
        <v>0</v>
      </c>
      <c r="C12149" s="10" t="str">
        <f t="shared" si="774"/>
        <v/>
      </c>
      <c r="D12149" s="10" t="str">
        <f>IFERROR(IF(تحویلی!$E$1="","",IF(NOSA!O12149=تحویلی!$E$1,تحویلی!$E$1&amp;COUNTIF(NOSA!$O$1:O12149,تحویلی!$E$1),"")),"")</f>
        <v/>
      </c>
      <c r="E12149" s="10" t="str">
        <f t="shared" si="775"/>
        <v/>
      </c>
      <c r="F12149" s="10" t="str">
        <f>IFERROR(VLOOKUP(I12149,DATABASE!$N:$O,2,FALSE),"")</f>
        <v/>
      </c>
      <c r="Q12149" s="10">
        <f t="shared" si="772"/>
        <v>0</v>
      </c>
    </row>
    <row r="12150" spans="2:17" ht="20.25" customHeight="1">
      <c r="B12150" s="10" t="str">
        <f t="shared" si="773"/>
        <v>0</v>
      </c>
      <c r="C12150" s="10" t="str">
        <f t="shared" si="774"/>
        <v/>
      </c>
      <c r="D12150" s="10" t="str">
        <f>IFERROR(IF(تحویلی!$E$1="","",IF(NOSA!O12150=تحویلی!$E$1,تحویلی!$E$1&amp;COUNTIF(NOSA!$O$1:O12150,تحویلی!$E$1),"")),"")</f>
        <v/>
      </c>
      <c r="E12150" s="10" t="str">
        <f t="shared" si="775"/>
        <v/>
      </c>
      <c r="F12150" s="10" t="str">
        <f>IFERROR(VLOOKUP(I12150,DATABASE!$N:$O,2,FALSE),"")</f>
        <v/>
      </c>
      <c r="Q12150" s="10">
        <f t="shared" si="772"/>
        <v>0</v>
      </c>
    </row>
    <row r="12151" spans="2:17" ht="20.25" customHeight="1">
      <c r="B12151" s="10" t="str">
        <f t="shared" si="773"/>
        <v>0</v>
      </c>
      <c r="C12151" s="10" t="str">
        <f t="shared" si="774"/>
        <v/>
      </c>
      <c r="D12151" s="10" t="str">
        <f>IFERROR(IF(تحویلی!$E$1="","",IF(NOSA!O12151=تحویلی!$E$1,تحویلی!$E$1&amp;COUNTIF(NOSA!$O$1:O12151,تحویلی!$E$1),"")),"")</f>
        <v/>
      </c>
      <c r="E12151" s="10" t="str">
        <f t="shared" si="775"/>
        <v/>
      </c>
      <c r="F12151" s="10" t="str">
        <f>IFERROR(VLOOKUP(I12151,DATABASE!$N:$O,2,FALSE),"")</f>
        <v/>
      </c>
      <c r="Q12151" s="10">
        <f t="shared" si="772"/>
        <v>0</v>
      </c>
    </row>
    <row r="12152" spans="2:17" ht="20.25" customHeight="1">
      <c r="B12152" s="10" t="str">
        <f t="shared" si="773"/>
        <v>0</v>
      </c>
      <c r="C12152" s="10" t="str">
        <f t="shared" si="774"/>
        <v/>
      </c>
      <c r="D12152" s="10" t="str">
        <f>IFERROR(IF(تحویلی!$E$1="","",IF(NOSA!O12152=تحویلی!$E$1,تحویلی!$E$1&amp;COUNTIF(NOSA!$O$1:O12152,تحویلی!$E$1),"")),"")</f>
        <v/>
      </c>
      <c r="E12152" s="10" t="str">
        <f t="shared" si="775"/>
        <v/>
      </c>
      <c r="F12152" s="10" t="str">
        <f>IFERROR(VLOOKUP(I12152,DATABASE!$N:$O,2,FALSE),"")</f>
        <v/>
      </c>
      <c r="Q12152" s="10">
        <f t="shared" si="772"/>
        <v>0</v>
      </c>
    </row>
    <row r="12153" spans="2:17" ht="20.25" customHeight="1">
      <c r="B12153" s="10" t="str">
        <f t="shared" si="773"/>
        <v>0</v>
      </c>
      <c r="C12153" s="10" t="str">
        <f t="shared" si="774"/>
        <v/>
      </c>
      <c r="D12153" s="10" t="str">
        <f>IFERROR(IF(تحویلی!$E$1="","",IF(NOSA!O12153=تحویلی!$E$1,تحویلی!$E$1&amp;COUNTIF(NOSA!$O$1:O12153,تحویلی!$E$1),"")),"")</f>
        <v/>
      </c>
      <c r="E12153" s="10" t="str">
        <f t="shared" si="775"/>
        <v/>
      </c>
      <c r="F12153" s="10" t="str">
        <f>IFERROR(VLOOKUP(I12153,DATABASE!$N:$O,2,FALSE),"")</f>
        <v/>
      </c>
      <c r="Q12153" s="10">
        <f t="shared" si="772"/>
        <v>0</v>
      </c>
    </row>
    <row r="12154" spans="2:17" ht="20.25" customHeight="1">
      <c r="B12154" s="10" t="str">
        <f t="shared" si="773"/>
        <v>0</v>
      </c>
      <c r="C12154" s="10" t="str">
        <f t="shared" si="774"/>
        <v/>
      </c>
      <c r="D12154" s="10" t="str">
        <f>IFERROR(IF(تحویلی!$E$1="","",IF(NOSA!O12154=تحویلی!$E$1,تحویلی!$E$1&amp;COUNTIF(NOSA!$O$1:O12154,تحویلی!$E$1),"")),"")</f>
        <v/>
      </c>
      <c r="E12154" s="10" t="str">
        <f t="shared" si="775"/>
        <v/>
      </c>
      <c r="F12154" s="10" t="str">
        <f>IFERROR(VLOOKUP(I12154,DATABASE!$N:$O,2,FALSE),"")</f>
        <v/>
      </c>
      <c r="Q12154" s="10">
        <f t="shared" si="772"/>
        <v>0</v>
      </c>
    </row>
    <row r="12155" spans="2:17" ht="20.25" customHeight="1">
      <c r="B12155" s="10" t="str">
        <f t="shared" si="773"/>
        <v>0</v>
      </c>
      <c r="C12155" s="10" t="str">
        <f t="shared" si="774"/>
        <v/>
      </c>
      <c r="D12155" s="10" t="str">
        <f>IFERROR(IF(تحویلی!$E$1="","",IF(NOSA!O12155=تحویلی!$E$1,تحویلی!$E$1&amp;COUNTIF(NOSA!$O$1:O12155,تحویلی!$E$1),"")),"")</f>
        <v/>
      </c>
      <c r="E12155" s="10" t="str">
        <f t="shared" si="775"/>
        <v/>
      </c>
      <c r="F12155" s="10" t="str">
        <f>IFERROR(VLOOKUP(I12155,DATABASE!$N:$O,2,FALSE),"")</f>
        <v/>
      </c>
      <c r="Q12155" s="10">
        <f t="shared" si="772"/>
        <v>0</v>
      </c>
    </row>
    <row r="12156" spans="2:17" ht="20.25" customHeight="1">
      <c r="B12156" s="10" t="str">
        <f t="shared" si="773"/>
        <v>0</v>
      </c>
      <c r="C12156" s="10" t="str">
        <f t="shared" si="774"/>
        <v/>
      </c>
      <c r="D12156" s="10" t="str">
        <f>IFERROR(IF(تحویلی!$E$1="","",IF(NOSA!O12156=تحویلی!$E$1,تحویلی!$E$1&amp;COUNTIF(NOSA!$O$1:O12156,تحویلی!$E$1),"")),"")</f>
        <v/>
      </c>
      <c r="E12156" s="10" t="str">
        <f t="shared" si="775"/>
        <v/>
      </c>
      <c r="F12156" s="10" t="str">
        <f>IFERROR(VLOOKUP(I12156,DATABASE!$N:$O,2,FALSE),"")</f>
        <v/>
      </c>
      <c r="Q12156" s="10">
        <f t="shared" si="772"/>
        <v>0</v>
      </c>
    </row>
    <row r="12157" spans="2:17" ht="20.25" customHeight="1">
      <c r="B12157" s="10" t="str">
        <f t="shared" si="773"/>
        <v>0</v>
      </c>
      <c r="C12157" s="10" t="str">
        <f t="shared" si="774"/>
        <v/>
      </c>
      <c r="D12157" s="10" t="str">
        <f>IFERROR(IF(تحویلی!$E$1="","",IF(NOSA!O12157=تحویلی!$E$1,تحویلی!$E$1&amp;COUNTIF(NOSA!$O$1:O12157,تحویلی!$E$1),"")),"")</f>
        <v/>
      </c>
      <c r="E12157" s="10" t="str">
        <f t="shared" si="775"/>
        <v/>
      </c>
      <c r="F12157" s="10" t="str">
        <f>IFERROR(VLOOKUP(I12157,DATABASE!$N:$O,2,FALSE),"")</f>
        <v/>
      </c>
      <c r="Q12157" s="10">
        <f t="shared" si="772"/>
        <v>0</v>
      </c>
    </row>
    <row r="12158" spans="2:17" ht="20.25" customHeight="1">
      <c r="B12158" s="10" t="str">
        <f t="shared" si="773"/>
        <v>0</v>
      </c>
      <c r="C12158" s="10" t="str">
        <f t="shared" si="774"/>
        <v/>
      </c>
      <c r="D12158" s="10" t="str">
        <f>IFERROR(IF(تحویلی!$E$1="","",IF(NOSA!O12158=تحویلی!$E$1,تحویلی!$E$1&amp;COUNTIF(NOSA!$O$1:O12158,تحویلی!$E$1),"")),"")</f>
        <v/>
      </c>
      <c r="E12158" s="10" t="str">
        <f t="shared" si="775"/>
        <v/>
      </c>
      <c r="F12158" s="10" t="str">
        <f>IFERROR(VLOOKUP(I12158,DATABASE!$N:$O,2,FALSE),"")</f>
        <v/>
      </c>
      <c r="Q12158" s="10">
        <f t="shared" si="772"/>
        <v>0</v>
      </c>
    </row>
    <row r="12159" spans="2:17" ht="20.25" customHeight="1">
      <c r="B12159" s="10" t="str">
        <f t="shared" si="773"/>
        <v>0</v>
      </c>
      <c r="C12159" s="10" t="str">
        <f t="shared" si="774"/>
        <v/>
      </c>
      <c r="D12159" s="10" t="str">
        <f>IFERROR(IF(تحویلی!$E$1="","",IF(NOSA!O12159=تحویلی!$E$1,تحویلی!$E$1&amp;COUNTIF(NOSA!$O$1:O12159,تحویلی!$E$1),"")),"")</f>
        <v/>
      </c>
      <c r="E12159" s="10" t="str">
        <f t="shared" si="775"/>
        <v/>
      </c>
      <c r="F12159" s="10" t="str">
        <f>IFERROR(VLOOKUP(I12159,DATABASE!$N:$O,2,FALSE),"")</f>
        <v/>
      </c>
      <c r="Q12159" s="10">
        <f t="shared" si="772"/>
        <v>0</v>
      </c>
    </row>
    <row r="12160" spans="2:17" ht="20.25" customHeight="1">
      <c r="B12160" s="10" t="str">
        <f t="shared" si="773"/>
        <v>0</v>
      </c>
      <c r="C12160" s="10" t="str">
        <f t="shared" si="774"/>
        <v/>
      </c>
      <c r="D12160" s="10" t="str">
        <f>IFERROR(IF(تحویلی!$E$1="","",IF(NOSA!O12160=تحویلی!$E$1,تحویلی!$E$1&amp;COUNTIF(NOSA!$O$1:O12160,تحویلی!$E$1),"")),"")</f>
        <v/>
      </c>
      <c r="E12160" s="10" t="str">
        <f t="shared" si="775"/>
        <v/>
      </c>
      <c r="F12160" s="10" t="str">
        <f>IFERROR(VLOOKUP(I12160,DATABASE!$N:$O,2,FALSE),"")</f>
        <v/>
      </c>
      <c r="Q12160" s="10">
        <f t="shared" si="772"/>
        <v>0</v>
      </c>
    </row>
    <row r="12161" spans="2:17" ht="20.25" customHeight="1">
      <c r="B12161" s="10" t="str">
        <f t="shared" si="773"/>
        <v>0</v>
      </c>
      <c r="C12161" s="10" t="str">
        <f t="shared" si="774"/>
        <v/>
      </c>
      <c r="D12161" s="10" t="str">
        <f>IFERROR(IF(تحویلی!$E$1="","",IF(NOSA!O12161=تحویلی!$E$1,تحویلی!$E$1&amp;COUNTIF(NOSA!$O$1:O12161,تحویلی!$E$1),"")),"")</f>
        <v/>
      </c>
      <c r="E12161" s="10" t="str">
        <f t="shared" si="775"/>
        <v/>
      </c>
      <c r="F12161" s="10" t="str">
        <f>IFERROR(VLOOKUP(I12161,DATABASE!$N:$O,2,FALSE),"")</f>
        <v/>
      </c>
      <c r="Q12161" s="10">
        <f t="shared" si="772"/>
        <v>0</v>
      </c>
    </row>
    <row r="12162" spans="2:17" ht="20.25" customHeight="1">
      <c r="B12162" s="10" t="str">
        <f t="shared" si="773"/>
        <v>0</v>
      </c>
      <c r="C12162" s="10" t="str">
        <f t="shared" si="774"/>
        <v/>
      </c>
      <c r="D12162" s="10" t="str">
        <f>IFERROR(IF(تحویلی!$E$1="","",IF(NOSA!O12162=تحویلی!$E$1,تحویلی!$E$1&amp;COUNTIF(NOSA!$O$1:O12162,تحویلی!$E$1),"")),"")</f>
        <v/>
      </c>
      <c r="E12162" s="10" t="str">
        <f t="shared" si="775"/>
        <v/>
      </c>
      <c r="F12162" s="10" t="str">
        <f>IFERROR(VLOOKUP(I12162,DATABASE!$N:$O,2,FALSE),"")</f>
        <v/>
      </c>
      <c r="Q12162" s="10">
        <f t="shared" si="772"/>
        <v>0</v>
      </c>
    </row>
    <row r="12163" spans="2:17" ht="20.25" customHeight="1">
      <c r="B12163" s="10" t="str">
        <f t="shared" si="773"/>
        <v>0</v>
      </c>
      <c r="C12163" s="10" t="str">
        <f t="shared" si="774"/>
        <v/>
      </c>
      <c r="D12163" s="10" t="str">
        <f>IFERROR(IF(تحویلی!$E$1="","",IF(NOSA!O12163=تحویلی!$E$1,تحویلی!$E$1&amp;COUNTIF(NOSA!$O$1:O12163,تحویلی!$E$1),"")),"")</f>
        <v/>
      </c>
      <c r="E12163" s="10" t="str">
        <f t="shared" si="775"/>
        <v/>
      </c>
      <c r="F12163" s="10" t="str">
        <f>IFERROR(VLOOKUP(I12163,DATABASE!$N:$O,2,FALSE),"")</f>
        <v/>
      </c>
      <c r="Q12163" s="10">
        <f t="shared" si="772"/>
        <v>0</v>
      </c>
    </row>
    <row r="12164" spans="2:17" ht="20.25" customHeight="1">
      <c r="B12164" s="10" t="str">
        <f t="shared" si="773"/>
        <v>0</v>
      </c>
      <c r="C12164" s="10" t="str">
        <f t="shared" si="774"/>
        <v/>
      </c>
      <c r="D12164" s="10" t="str">
        <f>IFERROR(IF(تحویلی!$E$1="","",IF(NOSA!O12164=تحویلی!$E$1,تحویلی!$E$1&amp;COUNTIF(NOSA!$O$1:O12164,تحویلی!$E$1),"")),"")</f>
        <v/>
      </c>
      <c r="E12164" s="10" t="str">
        <f t="shared" si="775"/>
        <v/>
      </c>
      <c r="F12164" s="10" t="str">
        <f>IFERROR(VLOOKUP(I12164,DATABASE!$N:$O,2,FALSE),"")</f>
        <v/>
      </c>
      <c r="Q12164" s="10">
        <f t="shared" si="772"/>
        <v>0</v>
      </c>
    </row>
    <row r="12165" spans="2:17" ht="20.25" customHeight="1">
      <c r="B12165" s="10" t="str">
        <f t="shared" si="773"/>
        <v>0</v>
      </c>
      <c r="C12165" s="10" t="str">
        <f t="shared" si="774"/>
        <v/>
      </c>
      <c r="D12165" s="10" t="str">
        <f>IFERROR(IF(تحویلی!$E$1="","",IF(NOSA!O12165=تحویلی!$E$1,تحویلی!$E$1&amp;COUNTIF(NOSA!$O$1:O12165,تحویلی!$E$1),"")),"")</f>
        <v/>
      </c>
      <c r="E12165" s="10" t="str">
        <f t="shared" si="775"/>
        <v/>
      </c>
      <c r="F12165" s="10" t="str">
        <f>IFERROR(VLOOKUP(I12165,DATABASE!$N:$O,2,FALSE),"")</f>
        <v/>
      </c>
      <c r="Q12165" s="10">
        <f t="shared" si="772"/>
        <v>0</v>
      </c>
    </row>
    <row r="12166" spans="2:17" ht="20.25" customHeight="1">
      <c r="B12166" s="10" t="str">
        <f t="shared" si="773"/>
        <v>0</v>
      </c>
      <c r="C12166" s="10" t="str">
        <f t="shared" si="774"/>
        <v/>
      </c>
      <c r="D12166" s="10" t="str">
        <f>IFERROR(IF(تحویلی!$E$1="","",IF(NOSA!O12166=تحویلی!$E$1,تحویلی!$E$1&amp;COUNTIF(NOSA!$O$1:O12166,تحویلی!$E$1),"")),"")</f>
        <v/>
      </c>
      <c r="E12166" s="10" t="str">
        <f t="shared" si="775"/>
        <v/>
      </c>
      <c r="F12166" s="10" t="str">
        <f>IFERROR(VLOOKUP(I12166,DATABASE!$N:$O,2,FALSE),"")</f>
        <v/>
      </c>
      <c r="Q12166" s="10">
        <f t="shared" si="772"/>
        <v>0</v>
      </c>
    </row>
    <row r="12167" spans="2:17" ht="20.25" customHeight="1">
      <c r="B12167" s="10" t="str">
        <f t="shared" si="773"/>
        <v>0</v>
      </c>
      <c r="C12167" s="10" t="str">
        <f t="shared" si="774"/>
        <v/>
      </c>
      <c r="D12167" s="10" t="str">
        <f>IFERROR(IF(تحویلی!$E$1="","",IF(NOSA!O12167=تحویلی!$E$1,تحویلی!$E$1&amp;COUNTIF(NOSA!$O$1:O12167,تحویلی!$E$1),"")),"")</f>
        <v/>
      </c>
      <c r="E12167" s="10" t="str">
        <f t="shared" si="775"/>
        <v/>
      </c>
      <c r="F12167" s="10" t="str">
        <f>IFERROR(VLOOKUP(I12167,DATABASE!$N:$O,2,FALSE),"")</f>
        <v/>
      </c>
      <c r="Q12167" s="10">
        <f t="shared" si="772"/>
        <v>0</v>
      </c>
    </row>
    <row r="12168" spans="2:17" ht="20.25" customHeight="1">
      <c r="B12168" s="10" t="str">
        <f t="shared" si="773"/>
        <v>0</v>
      </c>
      <c r="C12168" s="10" t="str">
        <f t="shared" si="774"/>
        <v/>
      </c>
      <c r="D12168" s="10" t="str">
        <f>IFERROR(IF(تحویلی!$E$1="","",IF(NOSA!O12168=تحویلی!$E$1,تحویلی!$E$1&amp;COUNTIF(NOSA!$O$1:O12168,تحویلی!$E$1),"")),"")</f>
        <v/>
      </c>
      <c r="E12168" s="10" t="str">
        <f t="shared" si="775"/>
        <v/>
      </c>
      <c r="F12168" s="10" t="str">
        <f>IFERROR(VLOOKUP(I12168,DATABASE!$N:$O,2,FALSE),"")</f>
        <v/>
      </c>
      <c r="Q12168" s="10">
        <f t="shared" si="772"/>
        <v>0</v>
      </c>
    </row>
    <row r="12169" spans="2:17" ht="20.25" customHeight="1">
      <c r="B12169" s="10" t="str">
        <f t="shared" si="773"/>
        <v>0</v>
      </c>
      <c r="C12169" s="10" t="str">
        <f t="shared" si="774"/>
        <v/>
      </c>
      <c r="D12169" s="10" t="str">
        <f>IFERROR(IF(تحویلی!$E$1="","",IF(NOSA!O12169=تحویلی!$E$1,تحویلی!$E$1&amp;COUNTIF(NOSA!$O$1:O12169,تحویلی!$E$1),"")),"")</f>
        <v/>
      </c>
      <c r="E12169" s="10" t="str">
        <f t="shared" si="775"/>
        <v/>
      </c>
      <c r="F12169" s="10" t="str">
        <f>IFERROR(VLOOKUP(I12169,DATABASE!$N:$O,2,FALSE),"")</f>
        <v/>
      </c>
      <c r="Q12169" s="10">
        <f t="shared" si="772"/>
        <v>0</v>
      </c>
    </row>
    <row r="12170" spans="2:17" ht="20.25" customHeight="1">
      <c r="B12170" s="10" t="str">
        <f t="shared" si="773"/>
        <v>0</v>
      </c>
      <c r="C12170" s="10" t="str">
        <f t="shared" si="774"/>
        <v/>
      </c>
      <c r="D12170" s="10" t="str">
        <f>IFERROR(IF(تحویلی!$E$1="","",IF(NOSA!O12170=تحویلی!$E$1,تحویلی!$E$1&amp;COUNTIF(NOSA!$O$1:O12170,تحویلی!$E$1),"")),"")</f>
        <v/>
      </c>
      <c r="E12170" s="10" t="str">
        <f t="shared" si="775"/>
        <v/>
      </c>
      <c r="F12170" s="10" t="str">
        <f>IFERROR(VLOOKUP(I12170,DATABASE!$N:$O,2,FALSE),"")</f>
        <v/>
      </c>
      <c r="Q12170" s="10">
        <f t="shared" si="772"/>
        <v>0</v>
      </c>
    </row>
    <row r="12171" spans="2:17" ht="20.25" customHeight="1">
      <c r="B12171" s="10" t="str">
        <f t="shared" si="773"/>
        <v>0</v>
      </c>
      <c r="C12171" s="10" t="str">
        <f t="shared" si="774"/>
        <v/>
      </c>
      <c r="D12171" s="10" t="str">
        <f>IFERROR(IF(تحویلی!$E$1="","",IF(NOSA!O12171=تحویلی!$E$1,تحویلی!$E$1&amp;COUNTIF(NOSA!$O$1:O12171,تحویلی!$E$1),"")),"")</f>
        <v/>
      </c>
      <c r="E12171" s="10" t="str">
        <f t="shared" si="775"/>
        <v/>
      </c>
      <c r="F12171" s="10" t="str">
        <f>IFERROR(VLOOKUP(I12171,DATABASE!$N:$O,2,FALSE),"")</f>
        <v/>
      </c>
      <c r="Q12171" s="10">
        <f t="shared" si="772"/>
        <v>0</v>
      </c>
    </row>
    <row r="12172" spans="2:17" ht="20.25" customHeight="1">
      <c r="B12172" s="10" t="str">
        <f t="shared" si="773"/>
        <v>0</v>
      </c>
      <c r="C12172" s="10" t="str">
        <f t="shared" si="774"/>
        <v/>
      </c>
      <c r="D12172" s="10" t="str">
        <f>IFERROR(IF(تحویلی!$E$1="","",IF(NOSA!O12172=تحویلی!$E$1,تحویلی!$E$1&amp;COUNTIF(NOSA!$O$1:O12172,تحویلی!$E$1),"")),"")</f>
        <v/>
      </c>
      <c r="E12172" s="10" t="str">
        <f t="shared" si="775"/>
        <v/>
      </c>
      <c r="F12172" s="10" t="str">
        <f>IFERROR(VLOOKUP(I12172,DATABASE!$N:$O,2,FALSE),"")</f>
        <v/>
      </c>
      <c r="Q12172" s="10">
        <f t="shared" si="772"/>
        <v>0</v>
      </c>
    </row>
    <row r="12173" spans="2:17" ht="20.25" customHeight="1">
      <c r="B12173" s="10" t="str">
        <f t="shared" si="773"/>
        <v>0</v>
      </c>
      <c r="C12173" s="10" t="str">
        <f t="shared" si="774"/>
        <v/>
      </c>
      <c r="D12173" s="10" t="str">
        <f>IFERROR(IF(تحویلی!$E$1="","",IF(NOSA!O12173=تحویلی!$E$1,تحویلی!$E$1&amp;COUNTIF(NOSA!$O$1:O12173,تحویلی!$E$1),"")),"")</f>
        <v/>
      </c>
      <c r="E12173" s="10" t="str">
        <f t="shared" si="775"/>
        <v/>
      </c>
      <c r="F12173" s="10" t="str">
        <f>IFERROR(VLOOKUP(I12173,DATABASE!$N:$O,2,FALSE),"")</f>
        <v/>
      </c>
      <c r="Q12173" s="10">
        <f t="shared" si="772"/>
        <v>0</v>
      </c>
    </row>
    <row r="12174" spans="2:17" ht="20.25" customHeight="1">
      <c r="B12174" s="10" t="str">
        <f t="shared" si="773"/>
        <v>0</v>
      </c>
      <c r="C12174" s="10" t="str">
        <f t="shared" si="774"/>
        <v/>
      </c>
      <c r="D12174" s="10" t="str">
        <f>IFERROR(IF(تحویلی!$E$1="","",IF(NOSA!O12174=تحویلی!$E$1,تحویلی!$E$1&amp;COUNTIF(NOSA!$O$1:O12174,تحویلی!$E$1),"")),"")</f>
        <v/>
      </c>
      <c r="E12174" s="10" t="str">
        <f t="shared" si="775"/>
        <v/>
      </c>
      <c r="F12174" s="10" t="str">
        <f>IFERROR(VLOOKUP(I12174,DATABASE!$N:$O,2,FALSE),"")</f>
        <v/>
      </c>
      <c r="Q12174" s="10">
        <f t="shared" si="772"/>
        <v>0</v>
      </c>
    </row>
    <row r="12175" spans="2:17" ht="20.25" customHeight="1">
      <c r="B12175" s="10" t="str">
        <f t="shared" si="773"/>
        <v>0</v>
      </c>
      <c r="C12175" s="10" t="str">
        <f t="shared" si="774"/>
        <v/>
      </c>
      <c r="D12175" s="10" t="str">
        <f>IFERROR(IF(تحویلی!$E$1="","",IF(NOSA!O12175=تحویلی!$E$1,تحویلی!$E$1&amp;COUNTIF(NOSA!$O$1:O12175,تحویلی!$E$1),"")),"")</f>
        <v/>
      </c>
      <c r="E12175" s="10" t="str">
        <f t="shared" si="775"/>
        <v/>
      </c>
      <c r="F12175" s="10" t="str">
        <f>IFERROR(VLOOKUP(I12175,DATABASE!$N:$O,2,FALSE),"")</f>
        <v/>
      </c>
      <c r="Q12175" s="10">
        <f t="shared" si="772"/>
        <v>0</v>
      </c>
    </row>
    <row r="12176" spans="2:17" ht="20.25" customHeight="1">
      <c r="B12176" s="10" t="str">
        <f t="shared" si="773"/>
        <v>0</v>
      </c>
      <c r="C12176" s="10" t="str">
        <f t="shared" si="774"/>
        <v/>
      </c>
      <c r="D12176" s="10" t="str">
        <f>IFERROR(IF(تحویلی!$E$1="","",IF(NOSA!O12176=تحویلی!$E$1,تحویلی!$E$1&amp;COUNTIF(NOSA!$O$1:O12176,تحویلی!$E$1),"")),"")</f>
        <v/>
      </c>
      <c r="E12176" s="10" t="str">
        <f t="shared" si="775"/>
        <v/>
      </c>
      <c r="F12176" s="10" t="str">
        <f>IFERROR(VLOOKUP(I12176,DATABASE!$N:$O,2,FALSE),"")</f>
        <v/>
      </c>
      <c r="Q12176" s="10">
        <f t="shared" si="772"/>
        <v>0</v>
      </c>
    </row>
    <row r="12177" spans="2:17" ht="20.25" customHeight="1">
      <c r="B12177" s="10" t="str">
        <f t="shared" si="773"/>
        <v>0</v>
      </c>
      <c r="C12177" s="10" t="str">
        <f t="shared" si="774"/>
        <v/>
      </c>
      <c r="D12177" s="10" t="str">
        <f>IFERROR(IF(تحویلی!$E$1="","",IF(NOSA!O12177=تحویلی!$E$1,تحویلی!$E$1&amp;COUNTIF(NOSA!$O$1:O12177,تحویلی!$E$1),"")),"")</f>
        <v/>
      </c>
      <c r="E12177" s="10" t="str">
        <f t="shared" si="775"/>
        <v/>
      </c>
      <c r="F12177" s="10" t="str">
        <f>IFERROR(VLOOKUP(I12177,DATABASE!$N:$O,2,FALSE),"")</f>
        <v/>
      </c>
      <c r="Q12177" s="10">
        <f t="shared" si="772"/>
        <v>0</v>
      </c>
    </row>
    <row r="12178" spans="2:17" ht="20.25" customHeight="1">
      <c r="B12178" s="10" t="str">
        <f t="shared" si="773"/>
        <v>0</v>
      </c>
      <c r="C12178" s="10" t="str">
        <f t="shared" si="774"/>
        <v/>
      </c>
      <c r="D12178" s="10" t="str">
        <f>IFERROR(IF(تحویلی!$E$1="","",IF(NOSA!O12178=تحویلی!$E$1,تحویلی!$E$1&amp;COUNTIF(NOSA!$O$1:O12178,تحویلی!$E$1),"")),"")</f>
        <v/>
      </c>
      <c r="E12178" s="10" t="str">
        <f t="shared" si="775"/>
        <v/>
      </c>
      <c r="F12178" s="10" t="str">
        <f>IFERROR(VLOOKUP(I12178,DATABASE!$N:$O,2,FALSE),"")</f>
        <v/>
      </c>
      <c r="Q12178" s="10">
        <f t="shared" si="772"/>
        <v>0</v>
      </c>
    </row>
    <row r="12179" spans="2:17" ht="20.25" customHeight="1">
      <c r="B12179" s="10" t="str">
        <f t="shared" si="773"/>
        <v>0</v>
      </c>
      <c r="C12179" s="10" t="str">
        <f t="shared" si="774"/>
        <v/>
      </c>
      <c r="D12179" s="10" t="str">
        <f>IFERROR(IF(تحویلی!$E$1="","",IF(NOSA!O12179=تحویلی!$E$1,تحویلی!$E$1&amp;COUNTIF(NOSA!$O$1:O12179,تحویلی!$E$1),"")),"")</f>
        <v/>
      </c>
      <c r="E12179" s="10" t="str">
        <f t="shared" si="775"/>
        <v/>
      </c>
      <c r="F12179" s="10" t="str">
        <f>IFERROR(VLOOKUP(I12179,DATABASE!$N:$O,2,FALSE),"")</f>
        <v/>
      </c>
      <c r="Q12179" s="10">
        <f t="shared" si="772"/>
        <v>0</v>
      </c>
    </row>
    <row r="12180" spans="2:17" ht="20.25" customHeight="1">
      <c r="B12180" s="10" t="str">
        <f t="shared" si="773"/>
        <v>0</v>
      </c>
      <c r="C12180" s="10" t="str">
        <f t="shared" si="774"/>
        <v/>
      </c>
      <c r="D12180" s="10" t="str">
        <f>IFERROR(IF(تحویلی!$E$1="","",IF(NOSA!O12180=تحویلی!$E$1,تحویلی!$E$1&amp;COUNTIF(NOSA!$O$1:O12180,تحویلی!$E$1),"")),"")</f>
        <v/>
      </c>
      <c r="E12180" s="10" t="str">
        <f t="shared" si="775"/>
        <v/>
      </c>
      <c r="F12180" s="10" t="str">
        <f>IFERROR(VLOOKUP(I12180,DATABASE!$N:$O,2,FALSE),"")</f>
        <v/>
      </c>
      <c r="Q12180" s="10">
        <f t="shared" si="772"/>
        <v>0</v>
      </c>
    </row>
    <row r="12181" spans="2:17" ht="20.25" customHeight="1">
      <c r="B12181" s="10" t="str">
        <f t="shared" si="773"/>
        <v>0</v>
      </c>
      <c r="C12181" s="10" t="str">
        <f t="shared" si="774"/>
        <v/>
      </c>
      <c r="D12181" s="10" t="str">
        <f>IFERROR(IF(تحویلی!$E$1="","",IF(NOSA!O12181=تحویلی!$E$1,تحویلی!$E$1&amp;COUNTIF(NOSA!$O$1:O12181,تحویلی!$E$1),"")),"")</f>
        <v/>
      </c>
      <c r="E12181" s="10" t="str">
        <f t="shared" si="775"/>
        <v/>
      </c>
      <c r="F12181" s="10" t="str">
        <f>IFERROR(VLOOKUP(I12181,DATABASE!$N:$O,2,FALSE),"")</f>
        <v/>
      </c>
      <c r="Q12181" s="10">
        <f t="shared" si="772"/>
        <v>0</v>
      </c>
    </row>
    <row r="12182" spans="2:17" ht="20.25" customHeight="1">
      <c r="B12182" s="10" t="str">
        <f t="shared" si="773"/>
        <v>0</v>
      </c>
      <c r="C12182" s="10" t="str">
        <f t="shared" si="774"/>
        <v/>
      </c>
      <c r="D12182" s="10" t="str">
        <f>IFERROR(IF(تحویلی!$E$1="","",IF(NOSA!O12182=تحویلی!$E$1,تحویلی!$E$1&amp;COUNTIF(NOSA!$O$1:O12182,تحویلی!$E$1),"")),"")</f>
        <v/>
      </c>
      <c r="E12182" s="10" t="str">
        <f t="shared" si="775"/>
        <v/>
      </c>
      <c r="F12182" s="10" t="str">
        <f>IFERROR(VLOOKUP(I12182,DATABASE!$N:$O,2,FALSE),"")</f>
        <v/>
      </c>
      <c r="Q12182" s="10">
        <f t="shared" si="772"/>
        <v>0</v>
      </c>
    </row>
    <row r="12183" spans="2:17" ht="20.25" customHeight="1">
      <c r="B12183" s="10" t="str">
        <f t="shared" si="773"/>
        <v>0</v>
      </c>
      <c r="C12183" s="10" t="str">
        <f t="shared" si="774"/>
        <v/>
      </c>
      <c r="D12183" s="10" t="str">
        <f>IFERROR(IF(تحویلی!$E$1="","",IF(NOSA!O12183=تحویلی!$E$1,تحویلی!$E$1&amp;COUNTIF(NOSA!$O$1:O12183,تحویلی!$E$1),"")),"")</f>
        <v/>
      </c>
      <c r="E12183" s="10" t="str">
        <f t="shared" si="775"/>
        <v/>
      </c>
      <c r="F12183" s="10" t="str">
        <f>IFERROR(VLOOKUP(I12183,DATABASE!$N:$O,2,FALSE),"")</f>
        <v/>
      </c>
      <c r="Q12183" s="10">
        <f t="shared" si="772"/>
        <v>0</v>
      </c>
    </row>
    <row r="12184" spans="2:17" ht="20.25" customHeight="1">
      <c r="B12184" s="10" t="str">
        <f t="shared" si="773"/>
        <v>0</v>
      </c>
      <c r="C12184" s="10" t="str">
        <f t="shared" si="774"/>
        <v/>
      </c>
      <c r="D12184" s="10" t="str">
        <f>IFERROR(IF(تحویلی!$E$1="","",IF(NOSA!O12184=تحویلی!$E$1,تحویلی!$E$1&amp;COUNTIF(NOSA!$O$1:O12184,تحویلی!$E$1),"")),"")</f>
        <v/>
      </c>
      <c r="E12184" s="10" t="str">
        <f t="shared" si="775"/>
        <v/>
      </c>
      <c r="F12184" s="10" t="str">
        <f>IFERROR(VLOOKUP(I12184,DATABASE!$N:$O,2,FALSE),"")</f>
        <v/>
      </c>
      <c r="Q12184" s="10">
        <f t="shared" si="772"/>
        <v>0</v>
      </c>
    </row>
    <row r="12185" spans="2:17" ht="20.25" customHeight="1">
      <c r="B12185" s="10" t="str">
        <f t="shared" si="773"/>
        <v>0</v>
      </c>
      <c r="C12185" s="10" t="str">
        <f t="shared" si="774"/>
        <v/>
      </c>
      <c r="D12185" s="10" t="str">
        <f>IFERROR(IF(تحویلی!$E$1="","",IF(NOSA!O12185=تحویلی!$E$1,تحویلی!$E$1&amp;COUNTIF(NOSA!$O$1:O12185,تحویلی!$E$1),"")),"")</f>
        <v/>
      </c>
      <c r="E12185" s="10" t="str">
        <f t="shared" si="775"/>
        <v/>
      </c>
      <c r="F12185" s="10" t="str">
        <f>IFERROR(VLOOKUP(I12185,DATABASE!$N:$O,2,FALSE),"")</f>
        <v/>
      </c>
      <c r="Q12185" s="10">
        <f t="shared" si="772"/>
        <v>0</v>
      </c>
    </row>
    <row r="12186" spans="2:17" ht="20.25" customHeight="1">
      <c r="B12186" s="10" t="str">
        <f t="shared" si="773"/>
        <v>0</v>
      </c>
      <c r="C12186" s="10" t="str">
        <f t="shared" si="774"/>
        <v/>
      </c>
      <c r="D12186" s="10" t="str">
        <f>IFERROR(IF(تحویلی!$E$1="","",IF(NOSA!O12186=تحویلی!$E$1,تحویلی!$E$1&amp;COUNTIF(NOSA!$O$1:O12186,تحویلی!$E$1),"")),"")</f>
        <v/>
      </c>
      <c r="E12186" s="10" t="str">
        <f t="shared" si="775"/>
        <v/>
      </c>
      <c r="F12186" s="10" t="str">
        <f>IFERROR(VLOOKUP(I12186,DATABASE!$N:$O,2,FALSE),"")</f>
        <v/>
      </c>
      <c r="Q12186" s="10">
        <f t="shared" si="772"/>
        <v>0</v>
      </c>
    </row>
    <row r="12187" spans="2:17" ht="20.25" customHeight="1">
      <c r="B12187" s="10" t="str">
        <f t="shared" si="773"/>
        <v>0</v>
      </c>
      <c r="C12187" s="10" t="str">
        <f t="shared" si="774"/>
        <v/>
      </c>
      <c r="D12187" s="10" t="str">
        <f>IFERROR(IF(تحویلی!$E$1="","",IF(NOSA!O12187=تحویلی!$E$1,تحویلی!$E$1&amp;COUNTIF(NOSA!$O$1:O12187,تحویلی!$E$1),"")),"")</f>
        <v/>
      </c>
      <c r="E12187" s="10" t="str">
        <f t="shared" si="775"/>
        <v/>
      </c>
      <c r="F12187" s="10" t="str">
        <f>IFERROR(VLOOKUP(I12187,DATABASE!$N:$O,2,FALSE),"")</f>
        <v/>
      </c>
      <c r="Q12187" s="10">
        <f t="shared" si="772"/>
        <v>0</v>
      </c>
    </row>
    <row r="12188" spans="2:17" ht="20.25" customHeight="1">
      <c r="B12188" s="10" t="str">
        <f t="shared" si="773"/>
        <v>0</v>
      </c>
      <c r="C12188" s="10" t="str">
        <f t="shared" si="774"/>
        <v/>
      </c>
      <c r="D12188" s="10" t="str">
        <f>IFERROR(IF(تحویلی!$E$1="","",IF(NOSA!O12188=تحویلی!$E$1,تحویلی!$E$1&amp;COUNTIF(NOSA!$O$1:O12188,تحویلی!$E$1),"")),"")</f>
        <v/>
      </c>
      <c r="E12188" s="10" t="str">
        <f t="shared" si="775"/>
        <v/>
      </c>
      <c r="F12188" s="10" t="str">
        <f>IFERROR(VLOOKUP(I12188,DATABASE!$N:$O,2,FALSE),"")</f>
        <v/>
      </c>
      <c r="Q12188" s="10">
        <f t="shared" si="772"/>
        <v>0</v>
      </c>
    </row>
    <row r="12189" spans="2:17" ht="20.25" customHeight="1">
      <c r="B12189" s="10" t="str">
        <f t="shared" si="773"/>
        <v>0</v>
      </c>
      <c r="C12189" s="10" t="str">
        <f t="shared" si="774"/>
        <v/>
      </c>
      <c r="D12189" s="10" t="str">
        <f>IFERROR(IF(تحویلی!$E$1="","",IF(NOSA!O12189=تحویلی!$E$1,تحویلی!$E$1&amp;COUNTIF(NOSA!$O$1:O12189,تحویلی!$E$1),"")),"")</f>
        <v/>
      </c>
      <c r="E12189" s="10" t="str">
        <f t="shared" si="775"/>
        <v/>
      </c>
      <c r="F12189" s="10" t="str">
        <f>IFERROR(VLOOKUP(I12189,DATABASE!$N:$O,2,FALSE),"")</f>
        <v/>
      </c>
      <c r="Q12189" s="10">
        <f t="shared" si="772"/>
        <v>0</v>
      </c>
    </row>
    <row r="12190" spans="2:17" ht="20.25" customHeight="1">
      <c r="B12190" s="10" t="str">
        <f t="shared" si="773"/>
        <v>0</v>
      </c>
      <c r="C12190" s="10" t="str">
        <f t="shared" si="774"/>
        <v/>
      </c>
      <c r="D12190" s="10" t="str">
        <f>IFERROR(IF(تحویلی!$E$1="","",IF(NOSA!O12190=تحویلی!$E$1,تحویلی!$E$1&amp;COUNTIF(NOSA!$O$1:O12190,تحویلی!$E$1),"")),"")</f>
        <v/>
      </c>
      <c r="E12190" s="10" t="str">
        <f t="shared" si="775"/>
        <v/>
      </c>
      <c r="F12190" s="10" t="str">
        <f>IFERROR(VLOOKUP(I12190,DATABASE!$N:$O,2,FALSE),"")</f>
        <v/>
      </c>
      <c r="Q12190" s="10">
        <f t="shared" si="772"/>
        <v>0</v>
      </c>
    </row>
    <row r="12191" spans="2:17" ht="20.25" customHeight="1">
      <c r="B12191" s="10" t="str">
        <f t="shared" si="773"/>
        <v>0</v>
      </c>
      <c r="C12191" s="10" t="str">
        <f t="shared" si="774"/>
        <v/>
      </c>
      <c r="D12191" s="10" t="str">
        <f>IFERROR(IF(تحویلی!$E$1="","",IF(NOSA!O12191=تحویلی!$E$1,تحویلی!$E$1&amp;COUNTIF(NOSA!$O$1:O12191,تحویلی!$E$1),"")),"")</f>
        <v/>
      </c>
      <c r="E12191" s="10" t="str">
        <f t="shared" si="775"/>
        <v/>
      </c>
      <c r="F12191" s="10" t="str">
        <f>IFERROR(VLOOKUP(I12191,DATABASE!$N:$O,2,FALSE),"")</f>
        <v/>
      </c>
      <c r="Q12191" s="10">
        <f t="shared" si="772"/>
        <v>0</v>
      </c>
    </row>
    <row r="12192" spans="2:17" ht="20.25" customHeight="1">
      <c r="B12192" s="10" t="str">
        <f t="shared" si="773"/>
        <v>0</v>
      </c>
      <c r="C12192" s="10" t="str">
        <f t="shared" si="774"/>
        <v/>
      </c>
      <c r="D12192" s="10" t="str">
        <f>IFERROR(IF(تحویلی!$E$1="","",IF(NOSA!O12192=تحویلی!$E$1,تحویلی!$E$1&amp;COUNTIF(NOSA!$O$1:O12192,تحویلی!$E$1),"")),"")</f>
        <v/>
      </c>
      <c r="E12192" s="10" t="str">
        <f t="shared" si="775"/>
        <v/>
      </c>
      <c r="F12192" s="10" t="str">
        <f>IFERROR(VLOOKUP(I12192,DATABASE!$N:$O,2,FALSE),"")</f>
        <v/>
      </c>
      <c r="Q12192" s="10">
        <f t="shared" si="772"/>
        <v>0</v>
      </c>
    </row>
    <row r="12193" spans="2:17" ht="20.25" customHeight="1">
      <c r="B12193" s="10" t="str">
        <f t="shared" si="773"/>
        <v>0</v>
      </c>
      <c r="C12193" s="10" t="str">
        <f t="shared" si="774"/>
        <v/>
      </c>
      <c r="D12193" s="10" t="str">
        <f>IFERROR(IF(تحویلی!$E$1="","",IF(NOSA!O12193=تحویلی!$E$1,تحویلی!$E$1&amp;COUNTIF(NOSA!$O$1:O12193,تحویلی!$E$1),"")),"")</f>
        <v/>
      </c>
      <c r="E12193" s="10" t="str">
        <f t="shared" si="775"/>
        <v/>
      </c>
      <c r="F12193" s="10" t="str">
        <f>IFERROR(VLOOKUP(I12193,DATABASE!$N:$O,2,FALSE),"")</f>
        <v/>
      </c>
      <c r="Q12193" s="10">
        <f t="shared" si="772"/>
        <v>0</v>
      </c>
    </row>
    <row r="12194" spans="2:17" ht="20.25" customHeight="1">
      <c r="B12194" s="10" t="str">
        <f t="shared" si="773"/>
        <v>0</v>
      </c>
      <c r="C12194" s="10" t="str">
        <f t="shared" si="774"/>
        <v/>
      </c>
      <c r="D12194" s="10" t="str">
        <f>IFERROR(IF(تحویلی!$E$1="","",IF(NOSA!O12194=تحویلی!$E$1,تحویلی!$E$1&amp;COUNTIF(NOSA!$O$1:O12194,تحویلی!$E$1),"")),"")</f>
        <v/>
      </c>
      <c r="E12194" s="10" t="str">
        <f t="shared" si="775"/>
        <v/>
      </c>
      <c r="F12194" s="10" t="str">
        <f>IFERROR(VLOOKUP(I12194,DATABASE!$N:$O,2,FALSE),"")</f>
        <v/>
      </c>
      <c r="Q12194" s="10">
        <f t="shared" si="772"/>
        <v>0</v>
      </c>
    </row>
    <row r="12195" spans="2:17" ht="20.25" customHeight="1">
      <c r="B12195" s="10" t="str">
        <f t="shared" si="773"/>
        <v>0</v>
      </c>
      <c r="C12195" s="10" t="str">
        <f t="shared" si="774"/>
        <v/>
      </c>
      <c r="D12195" s="10" t="str">
        <f>IFERROR(IF(تحویلی!$E$1="","",IF(NOSA!O12195=تحویلی!$E$1,تحویلی!$E$1&amp;COUNTIF(NOSA!$O$1:O12195,تحویلی!$E$1),"")),"")</f>
        <v/>
      </c>
      <c r="E12195" s="10" t="str">
        <f t="shared" si="775"/>
        <v/>
      </c>
      <c r="F12195" s="10" t="str">
        <f>IFERROR(VLOOKUP(I12195,DATABASE!$N:$O,2,FALSE),"")</f>
        <v/>
      </c>
      <c r="Q12195" s="10">
        <f t="shared" si="772"/>
        <v>0</v>
      </c>
    </row>
    <row r="12196" spans="2:17" ht="20.25" customHeight="1">
      <c r="B12196" s="10" t="str">
        <f t="shared" si="773"/>
        <v>0</v>
      </c>
      <c r="C12196" s="10" t="str">
        <f t="shared" si="774"/>
        <v/>
      </c>
      <c r="D12196" s="10" t="str">
        <f>IFERROR(IF(تحویلی!$E$1="","",IF(NOSA!O12196=تحویلی!$E$1,تحویلی!$E$1&amp;COUNTIF(NOSA!$O$1:O12196,تحویلی!$E$1),"")),"")</f>
        <v/>
      </c>
      <c r="E12196" s="10" t="str">
        <f t="shared" si="775"/>
        <v/>
      </c>
      <c r="F12196" s="10" t="str">
        <f>IFERROR(VLOOKUP(I12196,DATABASE!$N:$O,2,FALSE),"")</f>
        <v/>
      </c>
      <c r="Q12196" s="10">
        <f t="shared" ref="Q12196:Q12259" si="776">VALUE(O12196)</f>
        <v>0</v>
      </c>
    </row>
    <row r="12197" spans="2:17" ht="20.25" customHeight="1">
      <c r="B12197" s="10" t="str">
        <f t="shared" si="773"/>
        <v>0</v>
      </c>
      <c r="C12197" s="10" t="str">
        <f t="shared" si="774"/>
        <v/>
      </c>
      <c r="D12197" s="10" t="str">
        <f>IFERROR(IF(تحویلی!$E$1="","",IF(NOSA!O12197=تحویلی!$E$1,تحویلی!$E$1&amp;COUNTIF(NOSA!$O$1:O12197,تحویلی!$E$1),"")),"")</f>
        <v/>
      </c>
      <c r="E12197" s="10" t="str">
        <f t="shared" si="775"/>
        <v/>
      </c>
      <c r="F12197" s="10" t="str">
        <f>IFERROR(VLOOKUP(I12197,DATABASE!$N:$O,2,FALSE),"")</f>
        <v/>
      </c>
      <c r="Q12197" s="10">
        <f t="shared" si="776"/>
        <v>0</v>
      </c>
    </row>
    <row r="12198" spans="2:17" ht="20.25" customHeight="1">
      <c r="B12198" s="10" t="str">
        <f t="shared" si="773"/>
        <v>0</v>
      </c>
      <c r="C12198" s="10" t="str">
        <f t="shared" si="774"/>
        <v/>
      </c>
      <c r="D12198" s="10" t="str">
        <f>IFERROR(IF(تحویلی!$E$1="","",IF(NOSA!O12198=تحویلی!$E$1,تحویلی!$E$1&amp;COUNTIF(NOSA!$O$1:O12198,تحویلی!$E$1),"")),"")</f>
        <v/>
      </c>
      <c r="E12198" s="10" t="str">
        <f t="shared" si="775"/>
        <v/>
      </c>
      <c r="F12198" s="10" t="str">
        <f>IFERROR(VLOOKUP(I12198,DATABASE!$N:$O,2,FALSE),"")</f>
        <v/>
      </c>
      <c r="Q12198" s="10">
        <f t="shared" si="776"/>
        <v>0</v>
      </c>
    </row>
    <row r="12199" spans="2:17" ht="20.25" customHeight="1">
      <c r="B12199" s="10" t="str">
        <f t="shared" si="773"/>
        <v>0</v>
      </c>
      <c r="C12199" s="10" t="str">
        <f t="shared" si="774"/>
        <v/>
      </c>
      <c r="D12199" s="10" t="str">
        <f>IFERROR(IF(تحویلی!$E$1="","",IF(NOSA!O12199=تحویلی!$E$1,تحویلی!$E$1&amp;COUNTIF(NOSA!$O$1:O12199,تحویلی!$E$1),"")),"")</f>
        <v/>
      </c>
      <c r="E12199" s="10" t="str">
        <f t="shared" si="775"/>
        <v/>
      </c>
      <c r="F12199" s="10" t="str">
        <f>IFERROR(VLOOKUP(I12199,DATABASE!$N:$O,2,FALSE),"")</f>
        <v/>
      </c>
      <c r="Q12199" s="10">
        <f t="shared" si="776"/>
        <v>0</v>
      </c>
    </row>
    <row r="12200" spans="2:17" ht="20.25" customHeight="1">
      <c r="B12200" s="10" t="str">
        <f t="shared" si="773"/>
        <v>0</v>
      </c>
      <c r="C12200" s="10" t="str">
        <f t="shared" si="774"/>
        <v/>
      </c>
      <c r="D12200" s="10" t="str">
        <f>IFERROR(IF(تحویلی!$E$1="","",IF(NOSA!O12200=تحویلی!$E$1,تحویلی!$E$1&amp;COUNTIF(NOSA!$O$1:O12200,تحویلی!$E$1),"")),"")</f>
        <v/>
      </c>
      <c r="E12200" s="10" t="str">
        <f t="shared" si="775"/>
        <v/>
      </c>
      <c r="F12200" s="10" t="str">
        <f>IFERROR(VLOOKUP(I12200,DATABASE!$N:$O,2,FALSE),"")</f>
        <v/>
      </c>
      <c r="Q12200" s="10">
        <f t="shared" si="776"/>
        <v>0</v>
      </c>
    </row>
    <row r="12201" spans="2:17" ht="20.25" customHeight="1">
      <c r="B12201" s="10" t="str">
        <f t="shared" ref="B12201:B12264" si="777">F12201&amp;Q12201</f>
        <v>0</v>
      </c>
      <c r="C12201" s="10" t="str">
        <f t="shared" ref="C12201:C12264" si="778">F12201&amp;G12201&amp;O12201</f>
        <v/>
      </c>
      <c r="D12201" s="10" t="str">
        <f>IFERROR(IF(تحویلی!$E$1="","",IF(NOSA!O12201=تحویلی!$E$1,تحویلی!$E$1&amp;COUNTIF(NOSA!$O$1:O12201,تحویلی!$E$1),"")),"")</f>
        <v/>
      </c>
      <c r="E12201" s="10" t="str">
        <f t="shared" ref="E12201:E12264" si="779">H12201&amp;O12201</f>
        <v/>
      </c>
      <c r="F12201" s="10" t="str">
        <f>IFERROR(VLOOKUP(I12201,DATABASE!$N:$O,2,FALSE),"")</f>
        <v/>
      </c>
      <c r="Q12201" s="10">
        <f t="shared" si="776"/>
        <v>0</v>
      </c>
    </row>
    <row r="12202" spans="2:17" ht="20.25" customHeight="1">
      <c r="B12202" s="10" t="str">
        <f t="shared" si="777"/>
        <v>0</v>
      </c>
      <c r="C12202" s="10" t="str">
        <f t="shared" si="778"/>
        <v/>
      </c>
      <c r="D12202" s="10" t="str">
        <f>IFERROR(IF(تحویلی!$E$1="","",IF(NOSA!O12202=تحویلی!$E$1,تحویلی!$E$1&amp;COUNTIF(NOSA!$O$1:O12202,تحویلی!$E$1),"")),"")</f>
        <v/>
      </c>
      <c r="E12202" s="10" t="str">
        <f t="shared" si="779"/>
        <v/>
      </c>
      <c r="F12202" s="10" t="str">
        <f>IFERROR(VLOOKUP(I12202,DATABASE!$N:$O,2,FALSE),"")</f>
        <v/>
      </c>
      <c r="Q12202" s="10">
        <f t="shared" si="776"/>
        <v>0</v>
      </c>
    </row>
    <row r="12203" spans="2:17" ht="20.25" customHeight="1">
      <c r="B12203" s="10" t="str">
        <f t="shared" si="777"/>
        <v>0</v>
      </c>
      <c r="C12203" s="10" t="str">
        <f t="shared" si="778"/>
        <v/>
      </c>
      <c r="D12203" s="10" t="str">
        <f>IFERROR(IF(تحویلی!$E$1="","",IF(NOSA!O12203=تحویلی!$E$1,تحویلی!$E$1&amp;COUNTIF(NOSA!$O$1:O12203,تحویلی!$E$1),"")),"")</f>
        <v/>
      </c>
      <c r="E12203" s="10" t="str">
        <f t="shared" si="779"/>
        <v/>
      </c>
      <c r="F12203" s="10" t="str">
        <f>IFERROR(VLOOKUP(I12203,DATABASE!$N:$O,2,FALSE),"")</f>
        <v/>
      </c>
      <c r="Q12203" s="10">
        <f t="shared" si="776"/>
        <v>0</v>
      </c>
    </row>
    <row r="12204" spans="2:17" ht="20.25" customHeight="1">
      <c r="B12204" s="10" t="str">
        <f t="shared" si="777"/>
        <v>0</v>
      </c>
      <c r="C12204" s="10" t="str">
        <f t="shared" si="778"/>
        <v/>
      </c>
      <c r="D12204" s="10" t="str">
        <f>IFERROR(IF(تحویلی!$E$1="","",IF(NOSA!O12204=تحویلی!$E$1,تحویلی!$E$1&amp;COUNTIF(NOSA!$O$1:O12204,تحویلی!$E$1),"")),"")</f>
        <v/>
      </c>
      <c r="E12204" s="10" t="str">
        <f t="shared" si="779"/>
        <v/>
      </c>
      <c r="F12204" s="10" t="str">
        <f>IFERROR(VLOOKUP(I12204,DATABASE!$N:$O,2,FALSE),"")</f>
        <v/>
      </c>
      <c r="Q12204" s="10">
        <f t="shared" si="776"/>
        <v>0</v>
      </c>
    </row>
    <row r="12205" spans="2:17" ht="20.25" customHeight="1">
      <c r="B12205" s="10" t="str">
        <f t="shared" si="777"/>
        <v>0</v>
      </c>
      <c r="C12205" s="10" t="str">
        <f t="shared" si="778"/>
        <v/>
      </c>
      <c r="D12205" s="10" t="str">
        <f>IFERROR(IF(تحویلی!$E$1="","",IF(NOSA!O12205=تحویلی!$E$1,تحویلی!$E$1&amp;COUNTIF(NOSA!$O$1:O12205,تحویلی!$E$1),"")),"")</f>
        <v/>
      </c>
      <c r="E12205" s="10" t="str">
        <f t="shared" si="779"/>
        <v/>
      </c>
      <c r="F12205" s="10" t="str">
        <f>IFERROR(VLOOKUP(I12205,DATABASE!$N:$O,2,FALSE),"")</f>
        <v/>
      </c>
      <c r="Q12205" s="10">
        <f t="shared" si="776"/>
        <v>0</v>
      </c>
    </row>
    <row r="12206" spans="2:17" ht="20.25" customHeight="1">
      <c r="B12206" s="10" t="str">
        <f t="shared" si="777"/>
        <v>0</v>
      </c>
      <c r="C12206" s="10" t="str">
        <f t="shared" si="778"/>
        <v/>
      </c>
      <c r="D12206" s="10" t="str">
        <f>IFERROR(IF(تحویلی!$E$1="","",IF(NOSA!O12206=تحویلی!$E$1,تحویلی!$E$1&amp;COUNTIF(NOSA!$O$1:O12206,تحویلی!$E$1),"")),"")</f>
        <v/>
      </c>
      <c r="E12206" s="10" t="str">
        <f t="shared" si="779"/>
        <v/>
      </c>
      <c r="F12206" s="10" t="str">
        <f>IFERROR(VLOOKUP(I12206,DATABASE!$N:$O,2,FALSE),"")</f>
        <v/>
      </c>
      <c r="Q12206" s="10">
        <f t="shared" si="776"/>
        <v>0</v>
      </c>
    </row>
    <row r="12207" spans="2:17" ht="20.25" customHeight="1">
      <c r="B12207" s="10" t="str">
        <f t="shared" si="777"/>
        <v>0</v>
      </c>
      <c r="C12207" s="10" t="str">
        <f t="shared" si="778"/>
        <v/>
      </c>
      <c r="D12207" s="10" t="str">
        <f>IFERROR(IF(تحویلی!$E$1="","",IF(NOSA!O12207=تحویلی!$E$1,تحویلی!$E$1&amp;COUNTIF(NOSA!$O$1:O12207,تحویلی!$E$1),"")),"")</f>
        <v/>
      </c>
      <c r="E12207" s="10" t="str">
        <f t="shared" si="779"/>
        <v/>
      </c>
      <c r="F12207" s="10" t="str">
        <f>IFERROR(VLOOKUP(I12207,DATABASE!$N:$O,2,FALSE),"")</f>
        <v/>
      </c>
      <c r="Q12207" s="10">
        <f t="shared" si="776"/>
        <v>0</v>
      </c>
    </row>
    <row r="12208" spans="2:17" ht="20.25" customHeight="1">
      <c r="B12208" s="10" t="str">
        <f t="shared" si="777"/>
        <v>0</v>
      </c>
      <c r="C12208" s="10" t="str">
        <f t="shared" si="778"/>
        <v/>
      </c>
      <c r="D12208" s="10" t="str">
        <f>IFERROR(IF(تحویلی!$E$1="","",IF(NOSA!O12208=تحویلی!$E$1,تحویلی!$E$1&amp;COUNTIF(NOSA!$O$1:O12208,تحویلی!$E$1),"")),"")</f>
        <v/>
      </c>
      <c r="E12208" s="10" t="str">
        <f t="shared" si="779"/>
        <v/>
      </c>
      <c r="F12208" s="10" t="str">
        <f>IFERROR(VLOOKUP(I12208,DATABASE!$N:$O,2,FALSE),"")</f>
        <v/>
      </c>
      <c r="Q12208" s="10">
        <f t="shared" si="776"/>
        <v>0</v>
      </c>
    </row>
    <row r="12209" spans="2:17" ht="20.25" customHeight="1">
      <c r="B12209" s="10" t="str">
        <f t="shared" si="777"/>
        <v>0</v>
      </c>
      <c r="C12209" s="10" t="str">
        <f t="shared" si="778"/>
        <v/>
      </c>
      <c r="D12209" s="10" t="str">
        <f>IFERROR(IF(تحویلی!$E$1="","",IF(NOSA!O12209=تحویلی!$E$1,تحویلی!$E$1&amp;COUNTIF(NOSA!$O$1:O12209,تحویلی!$E$1),"")),"")</f>
        <v/>
      </c>
      <c r="E12209" s="10" t="str">
        <f t="shared" si="779"/>
        <v/>
      </c>
      <c r="F12209" s="10" t="str">
        <f>IFERROR(VLOOKUP(I12209,DATABASE!$N:$O,2,FALSE),"")</f>
        <v/>
      </c>
      <c r="Q12209" s="10">
        <f t="shared" si="776"/>
        <v>0</v>
      </c>
    </row>
    <row r="12210" spans="2:17" ht="20.25" customHeight="1">
      <c r="B12210" s="10" t="str">
        <f t="shared" si="777"/>
        <v>0</v>
      </c>
      <c r="C12210" s="10" t="str">
        <f t="shared" si="778"/>
        <v/>
      </c>
      <c r="D12210" s="10" t="str">
        <f>IFERROR(IF(تحویلی!$E$1="","",IF(NOSA!O12210=تحویلی!$E$1,تحویلی!$E$1&amp;COUNTIF(NOSA!$O$1:O12210,تحویلی!$E$1),"")),"")</f>
        <v/>
      </c>
      <c r="E12210" s="10" t="str">
        <f t="shared" si="779"/>
        <v/>
      </c>
      <c r="F12210" s="10" t="str">
        <f>IFERROR(VLOOKUP(I12210,DATABASE!$N:$O,2,FALSE),"")</f>
        <v/>
      </c>
      <c r="Q12210" s="10">
        <f t="shared" si="776"/>
        <v>0</v>
      </c>
    </row>
    <row r="12211" spans="2:17" ht="20.25" customHeight="1">
      <c r="B12211" s="10" t="str">
        <f t="shared" si="777"/>
        <v>0</v>
      </c>
      <c r="C12211" s="10" t="str">
        <f t="shared" si="778"/>
        <v/>
      </c>
      <c r="D12211" s="10" t="str">
        <f>IFERROR(IF(تحویلی!$E$1="","",IF(NOSA!O12211=تحویلی!$E$1,تحویلی!$E$1&amp;COUNTIF(NOSA!$O$1:O12211,تحویلی!$E$1),"")),"")</f>
        <v/>
      </c>
      <c r="E12211" s="10" t="str">
        <f t="shared" si="779"/>
        <v/>
      </c>
      <c r="F12211" s="10" t="str">
        <f>IFERROR(VLOOKUP(I12211,DATABASE!$N:$O,2,FALSE),"")</f>
        <v/>
      </c>
      <c r="Q12211" s="10">
        <f t="shared" si="776"/>
        <v>0</v>
      </c>
    </row>
    <row r="12212" spans="2:17" ht="20.25" customHeight="1">
      <c r="B12212" s="10" t="str">
        <f t="shared" si="777"/>
        <v>0</v>
      </c>
      <c r="C12212" s="10" t="str">
        <f t="shared" si="778"/>
        <v/>
      </c>
      <c r="D12212" s="10" t="str">
        <f>IFERROR(IF(تحویلی!$E$1="","",IF(NOSA!O12212=تحویلی!$E$1,تحویلی!$E$1&amp;COUNTIF(NOSA!$O$1:O12212,تحویلی!$E$1),"")),"")</f>
        <v/>
      </c>
      <c r="E12212" s="10" t="str">
        <f t="shared" si="779"/>
        <v/>
      </c>
      <c r="F12212" s="10" t="str">
        <f>IFERROR(VLOOKUP(I12212,DATABASE!$N:$O,2,FALSE),"")</f>
        <v/>
      </c>
      <c r="Q12212" s="10">
        <f t="shared" si="776"/>
        <v>0</v>
      </c>
    </row>
    <row r="12213" spans="2:17" ht="20.25" customHeight="1">
      <c r="B12213" s="10" t="str">
        <f t="shared" si="777"/>
        <v>0</v>
      </c>
      <c r="C12213" s="10" t="str">
        <f t="shared" si="778"/>
        <v/>
      </c>
      <c r="D12213" s="10" t="str">
        <f>IFERROR(IF(تحویلی!$E$1="","",IF(NOSA!O12213=تحویلی!$E$1,تحویلی!$E$1&amp;COUNTIF(NOSA!$O$1:O12213,تحویلی!$E$1),"")),"")</f>
        <v/>
      </c>
      <c r="E12213" s="10" t="str">
        <f t="shared" si="779"/>
        <v/>
      </c>
      <c r="F12213" s="10" t="str">
        <f>IFERROR(VLOOKUP(I12213,DATABASE!$N:$O,2,FALSE),"")</f>
        <v/>
      </c>
      <c r="Q12213" s="10">
        <f t="shared" si="776"/>
        <v>0</v>
      </c>
    </row>
    <row r="12214" spans="2:17" ht="20.25" customHeight="1">
      <c r="B12214" s="10" t="str">
        <f t="shared" si="777"/>
        <v>0</v>
      </c>
      <c r="C12214" s="10" t="str">
        <f t="shared" si="778"/>
        <v/>
      </c>
      <c r="D12214" s="10" t="str">
        <f>IFERROR(IF(تحویلی!$E$1="","",IF(NOSA!O12214=تحویلی!$E$1,تحویلی!$E$1&amp;COUNTIF(NOSA!$O$1:O12214,تحویلی!$E$1),"")),"")</f>
        <v/>
      </c>
      <c r="E12214" s="10" t="str">
        <f t="shared" si="779"/>
        <v/>
      </c>
      <c r="F12214" s="10" t="str">
        <f>IFERROR(VLOOKUP(I12214,DATABASE!$N:$O,2,FALSE),"")</f>
        <v/>
      </c>
      <c r="Q12214" s="10">
        <f t="shared" si="776"/>
        <v>0</v>
      </c>
    </row>
    <row r="12215" spans="2:17" ht="20.25" customHeight="1">
      <c r="B12215" s="10" t="str">
        <f t="shared" si="777"/>
        <v>0</v>
      </c>
      <c r="C12215" s="10" t="str">
        <f t="shared" si="778"/>
        <v/>
      </c>
      <c r="D12215" s="10" t="str">
        <f>IFERROR(IF(تحویلی!$E$1="","",IF(NOSA!O12215=تحویلی!$E$1,تحویلی!$E$1&amp;COUNTIF(NOSA!$O$1:O12215,تحویلی!$E$1),"")),"")</f>
        <v/>
      </c>
      <c r="E12215" s="10" t="str">
        <f t="shared" si="779"/>
        <v/>
      </c>
      <c r="F12215" s="10" t="str">
        <f>IFERROR(VLOOKUP(I12215,DATABASE!$N:$O,2,FALSE),"")</f>
        <v/>
      </c>
      <c r="Q12215" s="10">
        <f t="shared" si="776"/>
        <v>0</v>
      </c>
    </row>
    <row r="12216" spans="2:17" ht="20.25" customHeight="1">
      <c r="B12216" s="10" t="str">
        <f t="shared" si="777"/>
        <v>0</v>
      </c>
      <c r="C12216" s="10" t="str">
        <f t="shared" si="778"/>
        <v/>
      </c>
      <c r="D12216" s="10" t="str">
        <f>IFERROR(IF(تحویلی!$E$1="","",IF(NOSA!O12216=تحویلی!$E$1,تحویلی!$E$1&amp;COUNTIF(NOSA!$O$1:O12216,تحویلی!$E$1),"")),"")</f>
        <v/>
      </c>
      <c r="E12216" s="10" t="str">
        <f t="shared" si="779"/>
        <v/>
      </c>
      <c r="F12216" s="10" t="str">
        <f>IFERROR(VLOOKUP(I12216,DATABASE!$N:$O,2,FALSE),"")</f>
        <v/>
      </c>
      <c r="Q12216" s="10">
        <f t="shared" si="776"/>
        <v>0</v>
      </c>
    </row>
    <row r="12217" spans="2:17" ht="20.25" customHeight="1">
      <c r="B12217" s="10" t="str">
        <f t="shared" si="777"/>
        <v>0</v>
      </c>
      <c r="C12217" s="10" t="str">
        <f t="shared" si="778"/>
        <v/>
      </c>
      <c r="D12217" s="10" t="str">
        <f>IFERROR(IF(تحویلی!$E$1="","",IF(NOSA!O12217=تحویلی!$E$1,تحویلی!$E$1&amp;COUNTIF(NOSA!$O$1:O12217,تحویلی!$E$1),"")),"")</f>
        <v/>
      </c>
      <c r="E12217" s="10" t="str">
        <f t="shared" si="779"/>
        <v/>
      </c>
      <c r="F12217" s="10" t="str">
        <f>IFERROR(VLOOKUP(I12217,DATABASE!$N:$O,2,FALSE),"")</f>
        <v/>
      </c>
      <c r="Q12217" s="10">
        <f t="shared" si="776"/>
        <v>0</v>
      </c>
    </row>
    <row r="12218" spans="2:17" ht="20.25" customHeight="1">
      <c r="B12218" s="10" t="str">
        <f t="shared" si="777"/>
        <v>0</v>
      </c>
      <c r="C12218" s="10" t="str">
        <f t="shared" si="778"/>
        <v/>
      </c>
      <c r="D12218" s="10" t="str">
        <f>IFERROR(IF(تحویلی!$E$1="","",IF(NOSA!O12218=تحویلی!$E$1,تحویلی!$E$1&amp;COUNTIF(NOSA!$O$1:O12218,تحویلی!$E$1),"")),"")</f>
        <v/>
      </c>
      <c r="E12218" s="10" t="str">
        <f t="shared" si="779"/>
        <v/>
      </c>
      <c r="F12218" s="10" t="str">
        <f>IFERROR(VLOOKUP(I12218,DATABASE!$N:$O,2,FALSE),"")</f>
        <v/>
      </c>
      <c r="Q12218" s="10">
        <f t="shared" si="776"/>
        <v>0</v>
      </c>
    </row>
    <row r="12219" spans="2:17" ht="20.25" customHeight="1">
      <c r="B12219" s="10" t="str">
        <f t="shared" si="777"/>
        <v>0</v>
      </c>
      <c r="C12219" s="10" t="str">
        <f t="shared" si="778"/>
        <v/>
      </c>
      <c r="D12219" s="10" t="str">
        <f>IFERROR(IF(تحویلی!$E$1="","",IF(NOSA!O12219=تحویلی!$E$1,تحویلی!$E$1&amp;COUNTIF(NOSA!$O$1:O12219,تحویلی!$E$1),"")),"")</f>
        <v/>
      </c>
      <c r="E12219" s="10" t="str">
        <f t="shared" si="779"/>
        <v/>
      </c>
      <c r="F12219" s="10" t="str">
        <f>IFERROR(VLOOKUP(I12219,DATABASE!$N:$O,2,FALSE),"")</f>
        <v/>
      </c>
      <c r="Q12219" s="10">
        <f t="shared" si="776"/>
        <v>0</v>
      </c>
    </row>
    <row r="12220" spans="2:17" ht="20.25" customHeight="1">
      <c r="B12220" s="10" t="str">
        <f t="shared" si="777"/>
        <v>0</v>
      </c>
      <c r="C12220" s="10" t="str">
        <f t="shared" si="778"/>
        <v/>
      </c>
      <c r="D12220" s="10" t="str">
        <f>IFERROR(IF(تحویلی!$E$1="","",IF(NOSA!O12220=تحویلی!$E$1,تحویلی!$E$1&amp;COUNTIF(NOSA!$O$1:O12220,تحویلی!$E$1),"")),"")</f>
        <v/>
      </c>
      <c r="E12220" s="10" t="str">
        <f t="shared" si="779"/>
        <v/>
      </c>
      <c r="F12220" s="10" t="str">
        <f>IFERROR(VLOOKUP(I12220,DATABASE!$N:$O,2,FALSE),"")</f>
        <v/>
      </c>
      <c r="Q12220" s="10">
        <f t="shared" si="776"/>
        <v>0</v>
      </c>
    </row>
    <row r="12221" spans="2:17" ht="20.25" customHeight="1">
      <c r="B12221" s="10" t="str">
        <f t="shared" si="777"/>
        <v>0</v>
      </c>
      <c r="C12221" s="10" t="str">
        <f t="shared" si="778"/>
        <v/>
      </c>
      <c r="D12221" s="10" t="str">
        <f>IFERROR(IF(تحویلی!$E$1="","",IF(NOSA!O12221=تحویلی!$E$1,تحویلی!$E$1&amp;COUNTIF(NOSA!$O$1:O12221,تحویلی!$E$1),"")),"")</f>
        <v/>
      </c>
      <c r="E12221" s="10" t="str">
        <f t="shared" si="779"/>
        <v/>
      </c>
      <c r="F12221" s="10" t="str">
        <f>IFERROR(VLOOKUP(I12221,DATABASE!$N:$O,2,FALSE),"")</f>
        <v/>
      </c>
      <c r="Q12221" s="10">
        <f t="shared" si="776"/>
        <v>0</v>
      </c>
    </row>
    <row r="12222" spans="2:17" ht="20.25" customHeight="1">
      <c r="B12222" s="10" t="str">
        <f t="shared" si="777"/>
        <v>0</v>
      </c>
      <c r="C12222" s="10" t="str">
        <f t="shared" si="778"/>
        <v/>
      </c>
      <c r="D12222" s="10" t="str">
        <f>IFERROR(IF(تحویلی!$E$1="","",IF(NOSA!O12222=تحویلی!$E$1,تحویلی!$E$1&amp;COUNTIF(NOSA!$O$1:O12222,تحویلی!$E$1),"")),"")</f>
        <v/>
      </c>
      <c r="E12222" s="10" t="str">
        <f t="shared" si="779"/>
        <v/>
      </c>
      <c r="F12222" s="10" t="str">
        <f>IFERROR(VLOOKUP(I12222,DATABASE!$N:$O,2,FALSE),"")</f>
        <v/>
      </c>
      <c r="Q12222" s="10">
        <f t="shared" si="776"/>
        <v>0</v>
      </c>
    </row>
    <row r="12223" spans="2:17" ht="20.25" customHeight="1">
      <c r="B12223" s="10" t="str">
        <f t="shared" si="777"/>
        <v>0</v>
      </c>
      <c r="C12223" s="10" t="str">
        <f t="shared" si="778"/>
        <v/>
      </c>
      <c r="D12223" s="10" t="str">
        <f>IFERROR(IF(تحویلی!$E$1="","",IF(NOSA!O12223=تحویلی!$E$1,تحویلی!$E$1&amp;COUNTIF(NOSA!$O$1:O12223,تحویلی!$E$1),"")),"")</f>
        <v/>
      </c>
      <c r="E12223" s="10" t="str">
        <f t="shared" si="779"/>
        <v/>
      </c>
      <c r="F12223" s="10" t="str">
        <f>IFERROR(VLOOKUP(I12223,DATABASE!$N:$O,2,FALSE),"")</f>
        <v/>
      </c>
      <c r="Q12223" s="10">
        <f t="shared" si="776"/>
        <v>0</v>
      </c>
    </row>
    <row r="12224" spans="2:17" ht="20.25" customHeight="1">
      <c r="B12224" s="10" t="str">
        <f t="shared" si="777"/>
        <v>0</v>
      </c>
      <c r="C12224" s="10" t="str">
        <f t="shared" si="778"/>
        <v/>
      </c>
      <c r="D12224" s="10" t="str">
        <f>IFERROR(IF(تحویلی!$E$1="","",IF(NOSA!O12224=تحویلی!$E$1,تحویلی!$E$1&amp;COUNTIF(NOSA!$O$1:O12224,تحویلی!$E$1),"")),"")</f>
        <v/>
      </c>
      <c r="E12224" s="10" t="str">
        <f t="shared" si="779"/>
        <v/>
      </c>
      <c r="F12224" s="10" t="str">
        <f>IFERROR(VLOOKUP(I12224,DATABASE!$N:$O,2,FALSE),"")</f>
        <v/>
      </c>
      <c r="Q12224" s="10">
        <f t="shared" si="776"/>
        <v>0</v>
      </c>
    </row>
    <row r="12225" spans="2:17" ht="20.25" customHeight="1">
      <c r="B12225" s="10" t="str">
        <f t="shared" si="777"/>
        <v>0</v>
      </c>
      <c r="C12225" s="10" t="str">
        <f t="shared" si="778"/>
        <v/>
      </c>
      <c r="D12225" s="10" t="str">
        <f>IFERROR(IF(تحویلی!$E$1="","",IF(NOSA!O12225=تحویلی!$E$1,تحویلی!$E$1&amp;COUNTIF(NOSA!$O$1:O12225,تحویلی!$E$1),"")),"")</f>
        <v/>
      </c>
      <c r="E12225" s="10" t="str">
        <f t="shared" si="779"/>
        <v/>
      </c>
      <c r="F12225" s="10" t="str">
        <f>IFERROR(VLOOKUP(I12225,DATABASE!$N:$O,2,FALSE),"")</f>
        <v/>
      </c>
      <c r="Q12225" s="10">
        <f t="shared" si="776"/>
        <v>0</v>
      </c>
    </row>
    <row r="12226" spans="2:17" ht="20.25" customHeight="1">
      <c r="B12226" s="10" t="str">
        <f t="shared" si="777"/>
        <v>0</v>
      </c>
      <c r="C12226" s="10" t="str">
        <f t="shared" si="778"/>
        <v/>
      </c>
      <c r="D12226" s="10" t="str">
        <f>IFERROR(IF(تحویلی!$E$1="","",IF(NOSA!O12226=تحویلی!$E$1,تحویلی!$E$1&amp;COUNTIF(NOSA!$O$1:O12226,تحویلی!$E$1),"")),"")</f>
        <v/>
      </c>
      <c r="E12226" s="10" t="str">
        <f t="shared" si="779"/>
        <v/>
      </c>
      <c r="F12226" s="10" t="str">
        <f>IFERROR(VLOOKUP(I12226,DATABASE!$N:$O,2,FALSE),"")</f>
        <v/>
      </c>
      <c r="Q12226" s="10">
        <f t="shared" si="776"/>
        <v>0</v>
      </c>
    </row>
    <row r="12227" spans="2:17" ht="20.25" customHeight="1">
      <c r="B12227" s="10" t="str">
        <f t="shared" si="777"/>
        <v>0</v>
      </c>
      <c r="C12227" s="10" t="str">
        <f t="shared" si="778"/>
        <v/>
      </c>
      <c r="D12227" s="10" t="str">
        <f>IFERROR(IF(تحویلی!$E$1="","",IF(NOSA!O12227=تحویلی!$E$1,تحویلی!$E$1&amp;COUNTIF(NOSA!$O$1:O12227,تحویلی!$E$1),"")),"")</f>
        <v/>
      </c>
      <c r="E12227" s="10" t="str">
        <f t="shared" si="779"/>
        <v/>
      </c>
      <c r="F12227" s="10" t="str">
        <f>IFERROR(VLOOKUP(I12227,DATABASE!$N:$O,2,FALSE),"")</f>
        <v/>
      </c>
      <c r="Q12227" s="10">
        <f t="shared" si="776"/>
        <v>0</v>
      </c>
    </row>
    <row r="12228" spans="2:17" ht="20.25" customHeight="1">
      <c r="B12228" s="10" t="str">
        <f t="shared" si="777"/>
        <v>0</v>
      </c>
      <c r="C12228" s="10" t="str">
        <f t="shared" si="778"/>
        <v/>
      </c>
      <c r="D12228" s="10" t="str">
        <f>IFERROR(IF(تحویلی!$E$1="","",IF(NOSA!O12228=تحویلی!$E$1,تحویلی!$E$1&amp;COUNTIF(NOSA!$O$1:O12228,تحویلی!$E$1),"")),"")</f>
        <v/>
      </c>
      <c r="E12228" s="10" t="str">
        <f t="shared" si="779"/>
        <v/>
      </c>
      <c r="F12228" s="10" t="str">
        <f>IFERROR(VLOOKUP(I12228,DATABASE!$N:$O,2,FALSE),"")</f>
        <v/>
      </c>
      <c r="Q12228" s="10">
        <f t="shared" si="776"/>
        <v>0</v>
      </c>
    </row>
    <row r="12229" spans="2:17" ht="20.25" customHeight="1">
      <c r="B12229" s="10" t="str">
        <f t="shared" si="777"/>
        <v>0</v>
      </c>
      <c r="C12229" s="10" t="str">
        <f t="shared" si="778"/>
        <v/>
      </c>
      <c r="D12229" s="10" t="str">
        <f>IFERROR(IF(تحویلی!$E$1="","",IF(NOSA!O12229=تحویلی!$E$1,تحویلی!$E$1&amp;COUNTIF(NOSA!$O$1:O12229,تحویلی!$E$1),"")),"")</f>
        <v/>
      </c>
      <c r="E12229" s="10" t="str">
        <f t="shared" si="779"/>
        <v/>
      </c>
      <c r="F12229" s="10" t="str">
        <f>IFERROR(VLOOKUP(I12229,DATABASE!$N:$O,2,FALSE),"")</f>
        <v/>
      </c>
      <c r="Q12229" s="10">
        <f t="shared" si="776"/>
        <v>0</v>
      </c>
    </row>
    <row r="12230" spans="2:17" ht="20.25" customHeight="1">
      <c r="B12230" s="10" t="str">
        <f t="shared" si="777"/>
        <v>0</v>
      </c>
      <c r="C12230" s="10" t="str">
        <f t="shared" si="778"/>
        <v/>
      </c>
      <c r="D12230" s="10" t="str">
        <f>IFERROR(IF(تحویلی!$E$1="","",IF(NOSA!O12230=تحویلی!$E$1,تحویلی!$E$1&amp;COUNTIF(NOSA!$O$1:O12230,تحویلی!$E$1),"")),"")</f>
        <v/>
      </c>
      <c r="E12230" s="10" t="str">
        <f t="shared" si="779"/>
        <v/>
      </c>
      <c r="F12230" s="10" t="str">
        <f>IFERROR(VLOOKUP(I12230,DATABASE!$N:$O,2,FALSE),"")</f>
        <v/>
      </c>
      <c r="Q12230" s="10">
        <f t="shared" si="776"/>
        <v>0</v>
      </c>
    </row>
    <row r="12231" spans="2:17" ht="20.25" customHeight="1">
      <c r="B12231" s="10" t="str">
        <f t="shared" si="777"/>
        <v>0</v>
      </c>
      <c r="C12231" s="10" t="str">
        <f t="shared" si="778"/>
        <v/>
      </c>
      <c r="D12231" s="10" t="str">
        <f>IFERROR(IF(تحویلی!$E$1="","",IF(NOSA!O12231=تحویلی!$E$1,تحویلی!$E$1&amp;COUNTIF(NOSA!$O$1:O12231,تحویلی!$E$1),"")),"")</f>
        <v/>
      </c>
      <c r="E12231" s="10" t="str">
        <f t="shared" si="779"/>
        <v/>
      </c>
      <c r="F12231" s="10" t="str">
        <f>IFERROR(VLOOKUP(I12231,DATABASE!$N:$O,2,FALSE),"")</f>
        <v/>
      </c>
      <c r="Q12231" s="10">
        <f t="shared" si="776"/>
        <v>0</v>
      </c>
    </row>
    <row r="12232" spans="2:17" ht="20.25" customHeight="1">
      <c r="B12232" s="10" t="str">
        <f t="shared" si="777"/>
        <v>0</v>
      </c>
      <c r="C12232" s="10" t="str">
        <f t="shared" si="778"/>
        <v/>
      </c>
      <c r="D12232" s="10" t="str">
        <f>IFERROR(IF(تحویلی!$E$1="","",IF(NOSA!O12232=تحویلی!$E$1,تحویلی!$E$1&amp;COUNTIF(NOSA!$O$1:O12232,تحویلی!$E$1),"")),"")</f>
        <v/>
      </c>
      <c r="E12232" s="10" t="str">
        <f t="shared" si="779"/>
        <v/>
      </c>
      <c r="F12232" s="10" t="str">
        <f>IFERROR(VLOOKUP(I12232,DATABASE!$N:$O,2,FALSE),"")</f>
        <v/>
      </c>
      <c r="Q12232" s="10">
        <f t="shared" si="776"/>
        <v>0</v>
      </c>
    </row>
    <row r="12233" spans="2:17" ht="20.25" customHeight="1">
      <c r="B12233" s="10" t="str">
        <f t="shared" si="777"/>
        <v>0</v>
      </c>
      <c r="C12233" s="10" t="str">
        <f t="shared" si="778"/>
        <v/>
      </c>
      <c r="D12233" s="10" t="str">
        <f>IFERROR(IF(تحویلی!$E$1="","",IF(NOSA!O12233=تحویلی!$E$1,تحویلی!$E$1&amp;COUNTIF(NOSA!$O$1:O12233,تحویلی!$E$1),"")),"")</f>
        <v/>
      </c>
      <c r="E12233" s="10" t="str">
        <f t="shared" si="779"/>
        <v/>
      </c>
      <c r="F12233" s="10" t="str">
        <f>IFERROR(VLOOKUP(I12233,DATABASE!$N:$O,2,FALSE),"")</f>
        <v/>
      </c>
      <c r="Q12233" s="10">
        <f t="shared" si="776"/>
        <v>0</v>
      </c>
    </row>
    <row r="12234" spans="2:17" ht="20.25" customHeight="1">
      <c r="B12234" s="10" t="str">
        <f t="shared" si="777"/>
        <v>0</v>
      </c>
      <c r="C12234" s="10" t="str">
        <f t="shared" si="778"/>
        <v/>
      </c>
      <c r="D12234" s="10" t="str">
        <f>IFERROR(IF(تحویلی!$E$1="","",IF(NOSA!O12234=تحویلی!$E$1,تحویلی!$E$1&amp;COUNTIF(NOSA!$O$1:O12234,تحویلی!$E$1),"")),"")</f>
        <v/>
      </c>
      <c r="E12234" s="10" t="str">
        <f t="shared" si="779"/>
        <v/>
      </c>
      <c r="F12234" s="10" t="str">
        <f>IFERROR(VLOOKUP(I12234,DATABASE!$N:$O,2,FALSE),"")</f>
        <v/>
      </c>
      <c r="Q12234" s="10">
        <f t="shared" si="776"/>
        <v>0</v>
      </c>
    </row>
    <row r="12235" spans="2:17" ht="20.25" customHeight="1">
      <c r="B12235" s="10" t="str">
        <f t="shared" si="777"/>
        <v>0</v>
      </c>
      <c r="C12235" s="10" t="str">
        <f t="shared" si="778"/>
        <v/>
      </c>
      <c r="D12235" s="10" t="str">
        <f>IFERROR(IF(تحویلی!$E$1="","",IF(NOSA!O12235=تحویلی!$E$1,تحویلی!$E$1&amp;COUNTIF(NOSA!$O$1:O12235,تحویلی!$E$1),"")),"")</f>
        <v/>
      </c>
      <c r="E12235" s="10" t="str">
        <f t="shared" si="779"/>
        <v/>
      </c>
      <c r="F12235" s="10" t="str">
        <f>IFERROR(VLOOKUP(I12235,DATABASE!$N:$O,2,FALSE),"")</f>
        <v/>
      </c>
      <c r="Q12235" s="10">
        <f t="shared" si="776"/>
        <v>0</v>
      </c>
    </row>
    <row r="12236" spans="2:17" ht="20.25" customHeight="1">
      <c r="B12236" s="10" t="str">
        <f t="shared" si="777"/>
        <v>0</v>
      </c>
      <c r="C12236" s="10" t="str">
        <f t="shared" si="778"/>
        <v/>
      </c>
      <c r="D12236" s="10" t="str">
        <f>IFERROR(IF(تحویلی!$E$1="","",IF(NOSA!O12236=تحویلی!$E$1,تحویلی!$E$1&amp;COUNTIF(NOSA!$O$1:O12236,تحویلی!$E$1),"")),"")</f>
        <v/>
      </c>
      <c r="E12236" s="10" t="str">
        <f t="shared" si="779"/>
        <v/>
      </c>
      <c r="F12236" s="10" t="str">
        <f>IFERROR(VLOOKUP(I12236,DATABASE!$N:$O,2,FALSE),"")</f>
        <v/>
      </c>
      <c r="Q12236" s="10">
        <f t="shared" si="776"/>
        <v>0</v>
      </c>
    </row>
    <row r="12237" spans="2:17" ht="20.25" customHeight="1">
      <c r="B12237" s="10" t="str">
        <f t="shared" si="777"/>
        <v>0</v>
      </c>
      <c r="C12237" s="10" t="str">
        <f t="shared" si="778"/>
        <v/>
      </c>
      <c r="D12237" s="10" t="str">
        <f>IFERROR(IF(تحویلی!$E$1="","",IF(NOSA!O12237=تحویلی!$E$1,تحویلی!$E$1&amp;COUNTIF(NOSA!$O$1:O12237,تحویلی!$E$1),"")),"")</f>
        <v/>
      </c>
      <c r="E12237" s="10" t="str">
        <f t="shared" si="779"/>
        <v/>
      </c>
      <c r="F12237" s="10" t="str">
        <f>IFERROR(VLOOKUP(I12237,DATABASE!$N:$O,2,FALSE),"")</f>
        <v/>
      </c>
      <c r="Q12237" s="10">
        <f t="shared" si="776"/>
        <v>0</v>
      </c>
    </row>
    <row r="12238" spans="2:17" ht="20.25" customHeight="1">
      <c r="B12238" s="10" t="str">
        <f t="shared" si="777"/>
        <v>0</v>
      </c>
      <c r="C12238" s="10" t="str">
        <f t="shared" si="778"/>
        <v/>
      </c>
      <c r="D12238" s="10" t="str">
        <f>IFERROR(IF(تحویلی!$E$1="","",IF(NOSA!O12238=تحویلی!$E$1,تحویلی!$E$1&amp;COUNTIF(NOSA!$O$1:O12238,تحویلی!$E$1),"")),"")</f>
        <v/>
      </c>
      <c r="E12238" s="10" t="str">
        <f t="shared" si="779"/>
        <v/>
      </c>
      <c r="F12238" s="10" t="str">
        <f>IFERROR(VLOOKUP(I12238,DATABASE!$N:$O,2,FALSE),"")</f>
        <v/>
      </c>
      <c r="Q12238" s="10">
        <f t="shared" si="776"/>
        <v>0</v>
      </c>
    </row>
    <row r="12239" spans="2:17" ht="20.25" customHeight="1">
      <c r="B12239" s="10" t="str">
        <f t="shared" si="777"/>
        <v>0</v>
      </c>
      <c r="C12239" s="10" t="str">
        <f t="shared" si="778"/>
        <v/>
      </c>
      <c r="D12239" s="10" t="str">
        <f>IFERROR(IF(تحویلی!$E$1="","",IF(NOSA!O12239=تحویلی!$E$1,تحویلی!$E$1&amp;COUNTIF(NOSA!$O$1:O12239,تحویلی!$E$1),"")),"")</f>
        <v/>
      </c>
      <c r="E12239" s="10" t="str">
        <f t="shared" si="779"/>
        <v/>
      </c>
      <c r="F12239" s="10" t="str">
        <f>IFERROR(VLOOKUP(I12239,DATABASE!$N:$O,2,FALSE),"")</f>
        <v/>
      </c>
      <c r="Q12239" s="10">
        <f t="shared" si="776"/>
        <v>0</v>
      </c>
    </row>
    <row r="12240" spans="2:17" ht="20.25" customHeight="1">
      <c r="B12240" s="10" t="str">
        <f t="shared" si="777"/>
        <v>0</v>
      </c>
      <c r="C12240" s="10" t="str">
        <f t="shared" si="778"/>
        <v/>
      </c>
      <c r="D12240" s="10" t="str">
        <f>IFERROR(IF(تحویلی!$E$1="","",IF(NOSA!O12240=تحویلی!$E$1,تحویلی!$E$1&amp;COUNTIF(NOSA!$O$1:O12240,تحویلی!$E$1),"")),"")</f>
        <v/>
      </c>
      <c r="E12240" s="10" t="str">
        <f t="shared" si="779"/>
        <v/>
      </c>
      <c r="F12240" s="10" t="str">
        <f>IFERROR(VLOOKUP(I12240,DATABASE!$N:$O,2,FALSE),"")</f>
        <v/>
      </c>
      <c r="Q12240" s="10">
        <f t="shared" si="776"/>
        <v>0</v>
      </c>
    </row>
    <row r="12241" spans="2:17" ht="20.25" customHeight="1">
      <c r="B12241" s="10" t="str">
        <f t="shared" si="777"/>
        <v>0</v>
      </c>
      <c r="C12241" s="10" t="str">
        <f t="shared" si="778"/>
        <v/>
      </c>
      <c r="D12241" s="10" t="str">
        <f>IFERROR(IF(تحویلی!$E$1="","",IF(NOSA!O12241=تحویلی!$E$1,تحویلی!$E$1&amp;COUNTIF(NOSA!$O$1:O12241,تحویلی!$E$1),"")),"")</f>
        <v/>
      </c>
      <c r="E12241" s="10" t="str">
        <f t="shared" si="779"/>
        <v/>
      </c>
      <c r="F12241" s="10" t="str">
        <f>IFERROR(VLOOKUP(I12241,DATABASE!$N:$O,2,FALSE),"")</f>
        <v/>
      </c>
      <c r="Q12241" s="10">
        <f t="shared" si="776"/>
        <v>0</v>
      </c>
    </row>
    <row r="12242" spans="2:17" ht="20.25" customHeight="1">
      <c r="B12242" s="10" t="str">
        <f t="shared" si="777"/>
        <v>0</v>
      </c>
      <c r="C12242" s="10" t="str">
        <f t="shared" si="778"/>
        <v/>
      </c>
      <c r="D12242" s="10" t="str">
        <f>IFERROR(IF(تحویلی!$E$1="","",IF(NOSA!O12242=تحویلی!$E$1,تحویلی!$E$1&amp;COUNTIF(NOSA!$O$1:O12242,تحویلی!$E$1),"")),"")</f>
        <v/>
      </c>
      <c r="E12242" s="10" t="str">
        <f t="shared" si="779"/>
        <v/>
      </c>
      <c r="F12242" s="10" t="str">
        <f>IFERROR(VLOOKUP(I12242,DATABASE!$N:$O,2,FALSE),"")</f>
        <v/>
      </c>
      <c r="Q12242" s="10">
        <f t="shared" si="776"/>
        <v>0</v>
      </c>
    </row>
    <row r="12243" spans="2:17" ht="20.25" customHeight="1">
      <c r="B12243" s="10" t="str">
        <f t="shared" si="777"/>
        <v>0</v>
      </c>
      <c r="C12243" s="10" t="str">
        <f t="shared" si="778"/>
        <v/>
      </c>
      <c r="D12243" s="10" t="str">
        <f>IFERROR(IF(تحویلی!$E$1="","",IF(NOSA!O12243=تحویلی!$E$1,تحویلی!$E$1&amp;COUNTIF(NOSA!$O$1:O12243,تحویلی!$E$1),"")),"")</f>
        <v/>
      </c>
      <c r="E12243" s="10" t="str">
        <f t="shared" si="779"/>
        <v/>
      </c>
      <c r="F12243" s="10" t="str">
        <f>IFERROR(VLOOKUP(I12243,DATABASE!$N:$O,2,FALSE),"")</f>
        <v/>
      </c>
      <c r="Q12243" s="10">
        <f t="shared" si="776"/>
        <v>0</v>
      </c>
    </row>
    <row r="12244" spans="2:17" ht="20.25" customHeight="1">
      <c r="B12244" s="10" t="str">
        <f t="shared" si="777"/>
        <v>0</v>
      </c>
      <c r="C12244" s="10" t="str">
        <f t="shared" si="778"/>
        <v/>
      </c>
      <c r="D12244" s="10" t="str">
        <f>IFERROR(IF(تحویلی!$E$1="","",IF(NOSA!O12244=تحویلی!$E$1,تحویلی!$E$1&amp;COUNTIF(NOSA!$O$1:O12244,تحویلی!$E$1),"")),"")</f>
        <v/>
      </c>
      <c r="E12244" s="10" t="str">
        <f t="shared" si="779"/>
        <v/>
      </c>
      <c r="F12244" s="10" t="str">
        <f>IFERROR(VLOOKUP(I12244,DATABASE!$N:$O,2,FALSE),"")</f>
        <v/>
      </c>
      <c r="Q12244" s="10">
        <f t="shared" si="776"/>
        <v>0</v>
      </c>
    </row>
    <row r="12245" spans="2:17" ht="20.25" customHeight="1">
      <c r="B12245" s="10" t="str">
        <f t="shared" si="777"/>
        <v>0</v>
      </c>
      <c r="C12245" s="10" t="str">
        <f t="shared" si="778"/>
        <v/>
      </c>
      <c r="D12245" s="10" t="str">
        <f>IFERROR(IF(تحویلی!$E$1="","",IF(NOSA!O12245=تحویلی!$E$1,تحویلی!$E$1&amp;COUNTIF(NOSA!$O$1:O12245,تحویلی!$E$1),"")),"")</f>
        <v/>
      </c>
      <c r="E12245" s="10" t="str">
        <f t="shared" si="779"/>
        <v/>
      </c>
      <c r="F12245" s="10" t="str">
        <f>IFERROR(VLOOKUP(I12245,DATABASE!$N:$O,2,FALSE),"")</f>
        <v/>
      </c>
      <c r="Q12245" s="10">
        <f t="shared" si="776"/>
        <v>0</v>
      </c>
    </row>
    <row r="12246" spans="2:17" ht="20.25" customHeight="1">
      <c r="B12246" s="10" t="str">
        <f t="shared" si="777"/>
        <v>0</v>
      </c>
      <c r="C12246" s="10" t="str">
        <f t="shared" si="778"/>
        <v/>
      </c>
      <c r="D12246" s="10" t="str">
        <f>IFERROR(IF(تحویلی!$E$1="","",IF(NOSA!O12246=تحویلی!$E$1,تحویلی!$E$1&amp;COUNTIF(NOSA!$O$1:O12246,تحویلی!$E$1),"")),"")</f>
        <v/>
      </c>
      <c r="E12246" s="10" t="str">
        <f t="shared" si="779"/>
        <v/>
      </c>
      <c r="F12246" s="10" t="str">
        <f>IFERROR(VLOOKUP(I12246,DATABASE!$N:$O,2,FALSE),"")</f>
        <v/>
      </c>
      <c r="Q12246" s="10">
        <f t="shared" si="776"/>
        <v>0</v>
      </c>
    </row>
    <row r="12247" spans="2:17" ht="20.25" customHeight="1">
      <c r="B12247" s="10" t="str">
        <f t="shared" si="777"/>
        <v>0</v>
      </c>
      <c r="C12247" s="10" t="str">
        <f t="shared" si="778"/>
        <v/>
      </c>
      <c r="D12247" s="10" t="str">
        <f>IFERROR(IF(تحویلی!$E$1="","",IF(NOSA!O12247=تحویلی!$E$1,تحویلی!$E$1&amp;COUNTIF(NOSA!$O$1:O12247,تحویلی!$E$1),"")),"")</f>
        <v/>
      </c>
      <c r="E12247" s="10" t="str">
        <f t="shared" si="779"/>
        <v/>
      </c>
      <c r="F12247" s="10" t="str">
        <f>IFERROR(VLOOKUP(I12247,DATABASE!$N:$O,2,FALSE),"")</f>
        <v/>
      </c>
      <c r="Q12247" s="10">
        <f t="shared" si="776"/>
        <v>0</v>
      </c>
    </row>
    <row r="12248" spans="2:17" ht="20.25" customHeight="1">
      <c r="B12248" s="10" t="str">
        <f t="shared" si="777"/>
        <v>0</v>
      </c>
      <c r="C12248" s="10" t="str">
        <f t="shared" si="778"/>
        <v/>
      </c>
      <c r="D12248" s="10" t="str">
        <f>IFERROR(IF(تحویلی!$E$1="","",IF(NOSA!O12248=تحویلی!$E$1,تحویلی!$E$1&amp;COUNTIF(NOSA!$O$1:O12248,تحویلی!$E$1),"")),"")</f>
        <v/>
      </c>
      <c r="E12248" s="10" t="str">
        <f t="shared" si="779"/>
        <v/>
      </c>
      <c r="F12248" s="10" t="str">
        <f>IFERROR(VLOOKUP(I12248,DATABASE!$N:$O,2,FALSE),"")</f>
        <v/>
      </c>
      <c r="Q12248" s="10">
        <f t="shared" si="776"/>
        <v>0</v>
      </c>
    </row>
    <row r="12249" spans="2:17" ht="20.25" customHeight="1">
      <c r="B12249" s="10" t="str">
        <f t="shared" si="777"/>
        <v>0</v>
      </c>
      <c r="C12249" s="10" t="str">
        <f t="shared" si="778"/>
        <v/>
      </c>
      <c r="D12249" s="10" t="str">
        <f>IFERROR(IF(تحویلی!$E$1="","",IF(NOSA!O12249=تحویلی!$E$1,تحویلی!$E$1&amp;COUNTIF(NOSA!$O$1:O12249,تحویلی!$E$1),"")),"")</f>
        <v/>
      </c>
      <c r="E12249" s="10" t="str">
        <f t="shared" si="779"/>
        <v/>
      </c>
      <c r="F12249" s="10" t="str">
        <f>IFERROR(VLOOKUP(I12249,DATABASE!$N:$O,2,FALSE),"")</f>
        <v/>
      </c>
      <c r="Q12249" s="10">
        <f t="shared" si="776"/>
        <v>0</v>
      </c>
    </row>
    <row r="12250" spans="2:17" ht="20.25" customHeight="1">
      <c r="B12250" s="10" t="str">
        <f t="shared" si="777"/>
        <v>0</v>
      </c>
      <c r="C12250" s="10" t="str">
        <f t="shared" si="778"/>
        <v/>
      </c>
      <c r="D12250" s="10" t="str">
        <f>IFERROR(IF(تحویلی!$E$1="","",IF(NOSA!O12250=تحویلی!$E$1,تحویلی!$E$1&amp;COUNTIF(NOSA!$O$1:O12250,تحویلی!$E$1),"")),"")</f>
        <v/>
      </c>
      <c r="E12250" s="10" t="str">
        <f t="shared" si="779"/>
        <v/>
      </c>
      <c r="F12250" s="10" t="str">
        <f>IFERROR(VLOOKUP(I12250,DATABASE!$N:$O,2,FALSE),"")</f>
        <v/>
      </c>
      <c r="Q12250" s="10">
        <f t="shared" si="776"/>
        <v>0</v>
      </c>
    </row>
    <row r="12251" spans="2:17" ht="20.25" customHeight="1">
      <c r="B12251" s="10" t="str">
        <f t="shared" si="777"/>
        <v>0</v>
      </c>
      <c r="C12251" s="10" t="str">
        <f t="shared" si="778"/>
        <v/>
      </c>
      <c r="D12251" s="10" t="str">
        <f>IFERROR(IF(تحویلی!$E$1="","",IF(NOSA!O12251=تحویلی!$E$1,تحویلی!$E$1&amp;COUNTIF(NOSA!$O$1:O12251,تحویلی!$E$1),"")),"")</f>
        <v/>
      </c>
      <c r="E12251" s="10" t="str">
        <f t="shared" si="779"/>
        <v/>
      </c>
      <c r="F12251" s="10" t="str">
        <f>IFERROR(VLOOKUP(I12251,DATABASE!$N:$O,2,FALSE),"")</f>
        <v/>
      </c>
      <c r="Q12251" s="10">
        <f t="shared" si="776"/>
        <v>0</v>
      </c>
    </row>
    <row r="12252" spans="2:17" ht="20.25" customHeight="1">
      <c r="B12252" s="10" t="str">
        <f t="shared" si="777"/>
        <v>0</v>
      </c>
      <c r="C12252" s="10" t="str">
        <f t="shared" si="778"/>
        <v/>
      </c>
      <c r="D12252" s="10" t="str">
        <f>IFERROR(IF(تحویلی!$E$1="","",IF(NOSA!O12252=تحویلی!$E$1,تحویلی!$E$1&amp;COUNTIF(NOSA!$O$1:O12252,تحویلی!$E$1),"")),"")</f>
        <v/>
      </c>
      <c r="E12252" s="10" t="str">
        <f t="shared" si="779"/>
        <v/>
      </c>
      <c r="F12252" s="10" t="str">
        <f>IFERROR(VLOOKUP(I12252,DATABASE!$N:$O,2,FALSE),"")</f>
        <v/>
      </c>
      <c r="Q12252" s="10">
        <f t="shared" si="776"/>
        <v>0</v>
      </c>
    </row>
    <row r="12253" spans="2:17" ht="20.25" customHeight="1">
      <c r="B12253" s="10" t="str">
        <f t="shared" si="777"/>
        <v>0</v>
      </c>
      <c r="C12253" s="10" t="str">
        <f t="shared" si="778"/>
        <v/>
      </c>
      <c r="D12253" s="10" t="str">
        <f>IFERROR(IF(تحویلی!$E$1="","",IF(NOSA!O12253=تحویلی!$E$1,تحویلی!$E$1&amp;COUNTIF(NOSA!$O$1:O12253,تحویلی!$E$1),"")),"")</f>
        <v/>
      </c>
      <c r="E12253" s="10" t="str">
        <f t="shared" si="779"/>
        <v/>
      </c>
      <c r="F12253" s="10" t="str">
        <f>IFERROR(VLOOKUP(I12253,DATABASE!$N:$O,2,FALSE),"")</f>
        <v/>
      </c>
      <c r="Q12253" s="10">
        <f t="shared" si="776"/>
        <v>0</v>
      </c>
    </row>
    <row r="12254" spans="2:17" ht="20.25" customHeight="1">
      <c r="B12254" s="10" t="str">
        <f t="shared" si="777"/>
        <v>0</v>
      </c>
      <c r="C12254" s="10" t="str">
        <f t="shared" si="778"/>
        <v/>
      </c>
      <c r="D12254" s="10" t="str">
        <f>IFERROR(IF(تحویلی!$E$1="","",IF(NOSA!O12254=تحویلی!$E$1,تحویلی!$E$1&amp;COUNTIF(NOSA!$O$1:O12254,تحویلی!$E$1),"")),"")</f>
        <v/>
      </c>
      <c r="E12254" s="10" t="str">
        <f t="shared" si="779"/>
        <v/>
      </c>
      <c r="F12254" s="10" t="str">
        <f>IFERROR(VLOOKUP(I12254,DATABASE!$N:$O,2,FALSE),"")</f>
        <v/>
      </c>
      <c r="Q12254" s="10">
        <f t="shared" si="776"/>
        <v>0</v>
      </c>
    </row>
    <row r="12255" spans="2:17" ht="20.25" customHeight="1">
      <c r="B12255" s="10" t="str">
        <f t="shared" si="777"/>
        <v>0</v>
      </c>
      <c r="C12255" s="10" t="str">
        <f t="shared" si="778"/>
        <v/>
      </c>
      <c r="D12255" s="10" t="str">
        <f>IFERROR(IF(تحویلی!$E$1="","",IF(NOSA!O12255=تحویلی!$E$1,تحویلی!$E$1&amp;COUNTIF(NOSA!$O$1:O12255,تحویلی!$E$1),"")),"")</f>
        <v/>
      </c>
      <c r="E12255" s="10" t="str">
        <f t="shared" si="779"/>
        <v/>
      </c>
      <c r="F12255" s="10" t="str">
        <f>IFERROR(VLOOKUP(I12255,DATABASE!$N:$O,2,FALSE),"")</f>
        <v/>
      </c>
      <c r="Q12255" s="10">
        <f t="shared" si="776"/>
        <v>0</v>
      </c>
    </row>
    <row r="12256" spans="2:17" ht="20.25" customHeight="1">
      <c r="B12256" s="10" t="str">
        <f t="shared" si="777"/>
        <v>0</v>
      </c>
      <c r="C12256" s="10" t="str">
        <f t="shared" si="778"/>
        <v/>
      </c>
      <c r="D12256" s="10" t="str">
        <f>IFERROR(IF(تحویلی!$E$1="","",IF(NOSA!O12256=تحویلی!$E$1,تحویلی!$E$1&amp;COUNTIF(NOSA!$O$1:O12256,تحویلی!$E$1),"")),"")</f>
        <v/>
      </c>
      <c r="E12256" s="10" t="str">
        <f t="shared" si="779"/>
        <v/>
      </c>
      <c r="F12256" s="10" t="str">
        <f>IFERROR(VLOOKUP(I12256,DATABASE!$N:$O,2,FALSE),"")</f>
        <v/>
      </c>
      <c r="Q12256" s="10">
        <f t="shared" si="776"/>
        <v>0</v>
      </c>
    </row>
    <row r="12257" spans="2:17" ht="20.25" customHeight="1">
      <c r="B12257" s="10" t="str">
        <f t="shared" si="777"/>
        <v>0</v>
      </c>
      <c r="C12257" s="10" t="str">
        <f t="shared" si="778"/>
        <v/>
      </c>
      <c r="D12257" s="10" t="str">
        <f>IFERROR(IF(تحویلی!$E$1="","",IF(NOSA!O12257=تحویلی!$E$1,تحویلی!$E$1&amp;COUNTIF(NOSA!$O$1:O12257,تحویلی!$E$1),"")),"")</f>
        <v/>
      </c>
      <c r="E12257" s="10" t="str">
        <f t="shared" si="779"/>
        <v/>
      </c>
      <c r="F12257" s="10" t="str">
        <f>IFERROR(VLOOKUP(I12257,DATABASE!$N:$O,2,FALSE),"")</f>
        <v/>
      </c>
      <c r="Q12257" s="10">
        <f t="shared" si="776"/>
        <v>0</v>
      </c>
    </row>
    <row r="12258" spans="2:17" ht="20.25" customHeight="1">
      <c r="B12258" s="10" t="str">
        <f t="shared" si="777"/>
        <v>0</v>
      </c>
      <c r="C12258" s="10" t="str">
        <f t="shared" si="778"/>
        <v/>
      </c>
      <c r="D12258" s="10" t="str">
        <f>IFERROR(IF(تحویلی!$E$1="","",IF(NOSA!O12258=تحویلی!$E$1,تحویلی!$E$1&amp;COUNTIF(NOSA!$O$1:O12258,تحویلی!$E$1),"")),"")</f>
        <v/>
      </c>
      <c r="E12258" s="10" t="str">
        <f t="shared" si="779"/>
        <v/>
      </c>
      <c r="F12258" s="10" t="str">
        <f>IFERROR(VLOOKUP(I12258,DATABASE!$N:$O,2,FALSE),"")</f>
        <v/>
      </c>
      <c r="Q12258" s="10">
        <f t="shared" si="776"/>
        <v>0</v>
      </c>
    </row>
    <row r="12259" spans="2:17" ht="20.25" customHeight="1">
      <c r="B12259" s="10" t="str">
        <f t="shared" si="777"/>
        <v>0</v>
      </c>
      <c r="C12259" s="10" t="str">
        <f t="shared" si="778"/>
        <v/>
      </c>
      <c r="D12259" s="10" t="str">
        <f>IFERROR(IF(تحویلی!$E$1="","",IF(NOSA!O12259=تحویلی!$E$1,تحویلی!$E$1&amp;COUNTIF(NOSA!$O$1:O12259,تحویلی!$E$1),"")),"")</f>
        <v/>
      </c>
      <c r="E12259" s="10" t="str">
        <f t="shared" si="779"/>
        <v/>
      </c>
      <c r="F12259" s="10" t="str">
        <f>IFERROR(VLOOKUP(I12259,DATABASE!$N:$O,2,FALSE),"")</f>
        <v/>
      </c>
      <c r="Q12259" s="10">
        <f t="shared" si="776"/>
        <v>0</v>
      </c>
    </row>
    <row r="12260" spans="2:17" ht="20.25" customHeight="1">
      <c r="B12260" s="10" t="str">
        <f t="shared" si="777"/>
        <v>0</v>
      </c>
      <c r="C12260" s="10" t="str">
        <f t="shared" si="778"/>
        <v/>
      </c>
      <c r="D12260" s="10" t="str">
        <f>IFERROR(IF(تحویلی!$E$1="","",IF(NOSA!O12260=تحویلی!$E$1,تحویلی!$E$1&amp;COUNTIF(NOSA!$O$1:O12260,تحویلی!$E$1),"")),"")</f>
        <v/>
      </c>
      <c r="E12260" s="10" t="str">
        <f t="shared" si="779"/>
        <v/>
      </c>
      <c r="F12260" s="10" t="str">
        <f>IFERROR(VLOOKUP(I12260,DATABASE!$N:$O,2,FALSE),"")</f>
        <v/>
      </c>
      <c r="Q12260" s="10">
        <f t="shared" ref="Q12260:Q12323" si="780">VALUE(O12260)</f>
        <v>0</v>
      </c>
    </row>
    <row r="12261" spans="2:17" ht="20.25" customHeight="1">
      <c r="B12261" s="10" t="str">
        <f t="shared" si="777"/>
        <v>0</v>
      </c>
      <c r="C12261" s="10" t="str">
        <f t="shared" si="778"/>
        <v/>
      </c>
      <c r="D12261" s="10" t="str">
        <f>IFERROR(IF(تحویلی!$E$1="","",IF(NOSA!O12261=تحویلی!$E$1,تحویلی!$E$1&amp;COUNTIF(NOSA!$O$1:O12261,تحویلی!$E$1),"")),"")</f>
        <v/>
      </c>
      <c r="E12261" s="10" t="str">
        <f t="shared" si="779"/>
        <v/>
      </c>
      <c r="F12261" s="10" t="str">
        <f>IFERROR(VLOOKUP(I12261,DATABASE!$N:$O,2,FALSE),"")</f>
        <v/>
      </c>
      <c r="Q12261" s="10">
        <f t="shared" si="780"/>
        <v>0</v>
      </c>
    </row>
    <row r="12262" spans="2:17" ht="20.25" customHeight="1">
      <c r="B12262" s="10" t="str">
        <f t="shared" si="777"/>
        <v>0</v>
      </c>
      <c r="C12262" s="10" t="str">
        <f t="shared" si="778"/>
        <v/>
      </c>
      <c r="D12262" s="10" t="str">
        <f>IFERROR(IF(تحویلی!$E$1="","",IF(NOSA!O12262=تحویلی!$E$1,تحویلی!$E$1&amp;COUNTIF(NOSA!$O$1:O12262,تحویلی!$E$1),"")),"")</f>
        <v/>
      </c>
      <c r="E12262" s="10" t="str">
        <f t="shared" si="779"/>
        <v/>
      </c>
      <c r="F12262" s="10" t="str">
        <f>IFERROR(VLOOKUP(I12262,DATABASE!$N:$O,2,FALSE),"")</f>
        <v/>
      </c>
      <c r="Q12262" s="10">
        <f t="shared" si="780"/>
        <v>0</v>
      </c>
    </row>
    <row r="12263" spans="2:17" ht="20.25" customHeight="1">
      <c r="B12263" s="10" t="str">
        <f t="shared" si="777"/>
        <v>0</v>
      </c>
      <c r="C12263" s="10" t="str">
        <f t="shared" si="778"/>
        <v/>
      </c>
      <c r="D12263" s="10" t="str">
        <f>IFERROR(IF(تحویلی!$E$1="","",IF(NOSA!O12263=تحویلی!$E$1,تحویلی!$E$1&amp;COUNTIF(NOSA!$O$1:O12263,تحویلی!$E$1),"")),"")</f>
        <v/>
      </c>
      <c r="E12263" s="10" t="str">
        <f t="shared" si="779"/>
        <v/>
      </c>
      <c r="F12263" s="10" t="str">
        <f>IFERROR(VLOOKUP(I12263,DATABASE!$N:$O,2,FALSE),"")</f>
        <v/>
      </c>
      <c r="Q12263" s="10">
        <f t="shared" si="780"/>
        <v>0</v>
      </c>
    </row>
    <row r="12264" spans="2:17" ht="20.25" customHeight="1">
      <c r="B12264" s="10" t="str">
        <f t="shared" si="777"/>
        <v>0</v>
      </c>
      <c r="C12264" s="10" t="str">
        <f t="shared" si="778"/>
        <v/>
      </c>
      <c r="D12264" s="10" t="str">
        <f>IFERROR(IF(تحویلی!$E$1="","",IF(NOSA!O12264=تحویلی!$E$1,تحویلی!$E$1&amp;COUNTIF(NOSA!$O$1:O12264,تحویلی!$E$1),"")),"")</f>
        <v/>
      </c>
      <c r="E12264" s="10" t="str">
        <f t="shared" si="779"/>
        <v/>
      </c>
      <c r="F12264" s="10" t="str">
        <f>IFERROR(VLOOKUP(I12264,DATABASE!$N:$O,2,FALSE),"")</f>
        <v/>
      </c>
      <c r="Q12264" s="10">
        <f t="shared" si="780"/>
        <v>0</v>
      </c>
    </row>
    <row r="12265" spans="2:17" ht="20.25" customHeight="1">
      <c r="B12265" s="10" t="str">
        <f t="shared" ref="B12265:B12328" si="781">F12265&amp;Q12265</f>
        <v>0</v>
      </c>
      <c r="C12265" s="10" t="str">
        <f t="shared" ref="C12265:C12328" si="782">F12265&amp;G12265&amp;O12265</f>
        <v/>
      </c>
      <c r="D12265" s="10" t="str">
        <f>IFERROR(IF(تحویلی!$E$1="","",IF(NOSA!O12265=تحویلی!$E$1,تحویلی!$E$1&amp;COUNTIF(NOSA!$O$1:O12265,تحویلی!$E$1),"")),"")</f>
        <v/>
      </c>
      <c r="E12265" s="10" t="str">
        <f t="shared" ref="E12265:E12328" si="783">H12265&amp;O12265</f>
        <v/>
      </c>
      <c r="F12265" s="10" t="str">
        <f>IFERROR(VLOOKUP(I12265,DATABASE!$N:$O,2,FALSE),"")</f>
        <v/>
      </c>
      <c r="Q12265" s="10">
        <f t="shared" si="780"/>
        <v>0</v>
      </c>
    </row>
    <row r="12266" spans="2:17" ht="20.25" customHeight="1">
      <c r="B12266" s="10" t="str">
        <f t="shared" si="781"/>
        <v>0</v>
      </c>
      <c r="C12266" s="10" t="str">
        <f t="shared" si="782"/>
        <v/>
      </c>
      <c r="D12266" s="10" t="str">
        <f>IFERROR(IF(تحویلی!$E$1="","",IF(NOSA!O12266=تحویلی!$E$1,تحویلی!$E$1&amp;COUNTIF(NOSA!$O$1:O12266,تحویلی!$E$1),"")),"")</f>
        <v/>
      </c>
      <c r="E12266" s="10" t="str">
        <f t="shared" si="783"/>
        <v/>
      </c>
      <c r="F12266" s="10" t="str">
        <f>IFERROR(VLOOKUP(I12266,DATABASE!$N:$O,2,FALSE),"")</f>
        <v/>
      </c>
      <c r="Q12266" s="10">
        <f t="shared" si="780"/>
        <v>0</v>
      </c>
    </row>
    <row r="12267" spans="2:17" ht="20.25" customHeight="1">
      <c r="B12267" s="10" t="str">
        <f t="shared" si="781"/>
        <v>0</v>
      </c>
      <c r="C12267" s="10" t="str">
        <f t="shared" si="782"/>
        <v/>
      </c>
      <c r="D12267" s="10" t="str">
        <f>IFERROR(IF(تحویلی!$E$1="","",IF(NOSA!O12267=تحویلی!$E$1,تحویلی!$E$1&amp;COUNTIF(NOSA!$O$1:O12267,تحویلی!$E$1),"")),"")</f>
        <v/>
      </c>
      <c r="E12267" s="10" t="str">
        <f t="shared" si="783"/>
        <v/>
      </c>
      <c r="F12267" s="10" t="str">
        <f>IFERROR(VLOOKUP(I12267,DATABASE!$N:$O,2,FALSE),"")</f>
        <v/>
      </c>
      <c r="Q12267" s="10">
        <f t="shared" si="780"/>
        <v>0</v>
      </c>
    </row>
    <row r="12268" spans="2:17" ht="20.25" customHeight="1">
      <c r="B12268" s="10" t="str">
        <f t="shared" si="781"/>
        <v>0</v>
      </c>
      <c r="C12268" s="10" t="str">
        <f t="shared" si="782"/>
        <v/>
      </c>
      <c r="D12268" s="10" t="str">
        <f>IFERROR(IF(تحویلی!$E$1="","",IF(NOSA!O12268=تحویلی!$E$1,تحویلی!$E$1&amp;COUNTIF(NOSA!$O$1:O12268,تحویلی!$E$1),"")),"")</f>
        <v/>
      </c>
      <c r="E12268" s="10" t="str">
        <f t="shared" si="783"/>
        <v/>
      </c>
      <c r="F12268" s="10" t="str">
        <f>IFERROR(VLOOKUP(I12268,DATABASE!$N:$O,2,FALSE),"")</f>
        <v/>
      </c>
      <c r="Q12268" s="10">
        <f t="shared" si="780"/>
        <v>0</v>
      </c>
    </row>
    <row r="12269" spans="2:17" ht="20.25" customHeight="1">
      <c r="B12269" s="10" t="str">
        <f t="shared" si="781"/>
        <v>0</v>
      </c>
      <c r="C12269" s="10" t="str">
        <f t="shared" si="782"/>
        <v/>
      </c>
      <c r="D12269" s="10" t="str">
        <f>IFERROR(IF(تحویلی!$E$1="","",IF(NOSA!O12269=تحویلی!$E$1,تحویلی!$E$1&amp;COUNTIF(NOSA!$O$1:O12269,تحویلی!$E$1),"")),"")</f>
        <v/>
      </c>
      <c r="E12269" s="10" t="str">
        <f t="shared" si="783"/>
        <v/>
      </c>
      <c r="F12269" s="10" t="str">
        <f>IFERROR(VLOOKUP(I12269,DATABASE!$N:$O,2,FALSE),"")</f>
        <v/>
      </c>
      <c r="Q12269" s="10">
        <f t="shared" si="780"/>
        <v>0</v>
      </c>
    </row>
    <row r="12270" spans="2:17" ht="20.25" customHeight="1">
      <c r="B12270" s="10" t="str">
        <f t="shared" si="781"/>
        <v>0</v>
      </c>
      <c r="C12270" s="10" t="str">
        <f t="shared" si="782"/>
        <v/>
      </c>
      <c r="D12270" s="10" t="str">
        <f>IFERROR(IF(تحویلی!$E$1="","",IF(NOSA!O12270=تحویلی!$E$1,تحویلی!$E$1&amp;COUNTIF(NOSA!$O$1:O12270,تحویلی!$E$1),"")),"")</f>
        <v/>
      </c>
      <c r="E12270" s="10" t="str">
        <f t="shared" si="783"/>
        <v/>
      </c>
      <c r="F12270" s="10" t="str">
        <f>IFERROR(VLOOKUP(I12270,DATABASE!$N:$O,2,FALSE),"")</f>
        <v/>
      </c>
      <c r="Q12270" s="10">
        <f t="shared" si="780"/>
        <v>0</v>
      </c>
    </row>
    <row r="12271" spans="2:17" ht="20.25" customHeight="1">
      <c r="B12271" s="10" t="str">
        <f t="shared" si="781"/>
        <v>0</v>
      </c>
      <c r="C12271" s="10" t="str">
        <f t="shared" si="782"/>
        <v/>
      </c>
      <c r="D12271" s="10" t="str">
        <f>IFERROR(IF(تحویلی!$E$1="","",IF(NOSA!O12271=تحویلی!$E$1,تحویلی!$E$1&amp;COUNTIF(NOSA!$O$1:O12271,تحویلی!$E$1),"")),"")</f>
        <v/>
      </c>
      <c r="E12271" s="10" t="str">
        <f t="shared" si="783"/>
        <v/>
      </c>
      <c r="F12271" s="10" t="str">
        <f>IFERROR(VLOOKUP(I12271,DATABASE!$N:$O,2,FALSE),"")</f>
        <v/>
      </c>
      <c r="Q12271" s="10">
        <f t="shared" si="780"/>
        <v>0</v>
      </c>
    </row>
    <row r="12272" spans="2:17" ht="20.25" customHeight="1">
      <c r="B12272" s="10" t="str">
        <f t="shared" si="781"/>
        <v>0</v>
      </c>
      <c r="C12272" s="10" t="str">
        <f t="shared" si="782"/>
        <v/>
      </c>
      <c r="D12272" s="10" t="str">
        <f>IFERROR(IF(تحویلی!$E$1="","",IF(NOSA!O12272=تحویلی!$E$1,تحویلی!$E$1&amp;COUNTIF(NOSA!$O$1:O12272,تحویلی!$E$1),"")),"")</f>
        <v/>
      </c>
      <c r="E12272" s="10" t="str">
        <f t="shared" si="783"/>
        <v/>
      </c>
      <c r="F12272" s="10" t="str">
        <f>IFERROR(VLOOKUP(I12272,DATABASE!$N:$O,2,FALSE),"")</f>
        <v/>
      </c>
      <c r="Q12272" s="10">
        <f t="shared" si="780"/>
        <v>0</v>
      </c>
    </row>
    <row r="12273" spans="2:17" ht="20.25" customHeight="1">
      <c r="B12273" s="10" t="str">
        <f t="shared" si="781"/>
        <v>0</v>
      </c>
      <c r="C12273" s="10" t="str">
        <f t="shared" si="782"/>
        <v/>
      </c>
      <c r="D12273" s="10" t="str">
        <f>IFERROR(IF(تحویلی!$E$1="","",IF(NOSA!O12273=تحویلی!$E$1,تحویلی!$E$1&amp;COUNTIF(NOSA!$O$1:O12273,تحویلی!$E$1),"")),"")</f>
        <v/>
      </c>
      <c r="E12273" s="10" t="str">
        <f t="shared" si="783"/>
        <v/>
      </c>
      <c r="F12273" s="10" t="str">
        <f>IFERROR(VLOOKUP(I12273,DATABASE!$N:$O,2,FALSE),"")</f>
        <v/>
      </c>
      <c r="Q12273" s="10">
        <f t="shared" si="780"/>
        <v>0</v>
      </c>
    </row>
    <row r="12274" spans="2:17" ht="20.25" customHeight="1">
      <c r="B12274" s="10" t="str">
        <f t="shared" si="781"/>
        <v>0</v>
      </c>
      <c r="C12274" s="10" t="str">
        <f t="shared" si="782"/>
        <v/>
      </c>
      <c r="D12274" s="10" t="str">
        <f>IFERROR(IF(تحویلی!$E$1="","",IF(NOSA!O12274=تحویلی!$E$1,تحویلی!$E$1&amp;COUNTIF(NOSA!$O$1:O12274,تحویلی!$E$1),"")),"")</f>
        <v/>
      </c>
      <c r="E12274" s="10" t="str">
        <f t="shared" si="783"/>
        <v/>
      </c>
      <c r="F12274" s="10" t="str">
        <f>IFERROR(VLOOKUP(I12274,DATABASE!$N:$O,2,FALSE),"")</f>
        <v/>
      </c>
      <c r="Q12274" s="10">
        <f t="shared" si="780"/>
        <v>0</v>
      </c>
    </row>
    <row r="12275" spans="2:17" ht="20.25" customHeight="1">
      <c r="B12275" s="10" t="str">
        <f t="shared" si="781"/>
        <v>0</v>
      </c>
      <c r="C12275" s="10" t="str">
        <f t="shared" si="782"/>
        <v/>
      </c>
      <c r="D12275" s="10" t="str">
        <f>IFERROR(IF(تحویلی!$E$1="","",IF(NOSA!O12275=تحویلی!$E$1,تحویلی!$E$1&amp;COUNTIF(NOSA!$O$1:O12275,تحویلی!$E$1),"")),"")</f>
        <v/>
      </c>
      <c r="E12275" s="10" t="str">
        <f t="shared" si="783"/>
        <v/>
      </c>
      <c r="F12275" s="10" t="str">
        <f>IFERROR(VLOOKUP(I12275,DATABASE!$N:$O,2,FALSE),"")</f>
        <v/>
      </c>
      <c r="Q12275" s="10">
        <f t="shared" si="780"/>
        <v>0</v>
      </c>
    </row>
    <row r="12276" spans="2:17" ht="20.25" customHeight="1">
      <c r="B12276" s="10" t="str">
        <f t="shared" si="781"/>
        <v>0</v>
      </c>
      <c r="C12276" s="10" t="str">
        <f t="shared" si="782"/>
        <v/>
      </c>
      <c r="D12276" s="10" t="str">
        <f>IFERROR(IF(تحویلی!$E$1="","",IF(NOSA!O12276=تحویلی!$E$1,تحویلی!$E$1&amp;COUNTIF(NOSA!$O$1:O12276,تحویلی!$E$1),"")),"")</f>
        <v/>
      </c>
      <c r="E12276" s="10" t="str">
        <f t="shared" si="783"/>
        <v/>
      </c>
      <c r="F12276" s="10" t="str">
        <f>IFERROR(VLOOKUP(I12276,DATABASE!$N:$O,2,FALSE),"")</f>
        <v/>
      </c>
      <c r="Q12276" s="10">
        <f t="shared" si="780"/>
        <v>0</v>
      </c>
    </row>
    <row r="12277" spans="2:17" ht="20.25" customHeight="1">
      <c r="B12277" s="10" t="str">
        <f t="shared" si="781"/>
        <v>0</v>
      </c>
      <c r="C12277" s="10" t="str">
        <f t="shared" si="782"/>
        <v/>
      </c>
      <c r="D12277" s="10" t="str">
        <f>IFERROR(IF(تحویلی!$E$1="","",IF(NOSA!O12277=تحویلی!$E$1,تحویلی!$E$1&amp;COUNTIF(NOSA!$O$1:O12277,تحویلی!$E$1),"")),"")</f>
        <v/>
      </c>
      <c r="E12277" s="10" t="str">
        <f t="shared" si="783"/>
        <v/>
      </c>
      <c r="F12277" s="10" t="str">
        <f>IFERROR(VLOOKUP(I12277,DATABASE!$N:$O,2,FALSE),"")</f>
        <v/>
      </c>
      <c r="Q12277" s="10">
        <f t="shared" si="780"/>
        <v>0</v>
      </c>
    </row>
    <row r="12278" spans="2:17" ht="20.25" customHeight="1">
      <c r="B12278" s="10" t="str">
        <f t="shared" si="781"/>
        <v>0</v>
      </c>
      <c r="C12278" s="10" t="str">
        <f t="shared" si="782"/>
        <v/>
      </c>
      <c r="D12278" s="10" t="str">
        <f>IFERROR(IF(تحویلی!$E$1="","",IF(NOSA!O12278=تحویلی!$E$1,تحویلی!$E$1&amp;COUNTIF(NOSA!$O$1:O12278,تحویلی!$E$1),"")),"")</f>
        <v/>
      </c>
      <c r="E12278" s="10" t="str">
        <f t="shared" si="783"/>
        <v/>
      </c>
      <c r="F12278" s="10" t="str">
        <f>IFERROR(VLOOKUP(I12278,DATABASE!$N:$O,2,FALSE),"")</f>
        <v/>
      </c>
      <c r="Q12278" s="10">
        <f t="shared" si="780"/>
        <v>0</v>
      </c>
    </row>
    <row r="12279" spans="2:17" ht="20.25" customHeight="1">
      <c r="B12279" s="10" t="str">
        <f t="shared" si="781"/>
        <v>0</v>
      </c>
      <c r="C12279" s="10" t="str">
        <f t="shared" si="782"/>
        <v/>
      </c>
      <c r="D12279" s="10" t="str">
        <f>IFERROR(IF(تحویلی!$E$1="","",IF(NOSA!O12279=تحویلی!$E$1,تحویلی!$E$1&amp;COUNTIF(NOSA!$O$1:O12279,تحویلی!$E$1),"")),"")</f>
        <v/>
      </c>
      <c r="E12279" s="10" t="str">
        <f t="shared" si="783"/>
        <v/>
      </c>
      <c r="F12279" s="10" t="str">
        <f>IFERROR(VLOOKUP(I12279,DATABASE!$N:$O,2,FALSE),"")</f>
        <v/>
      </c>
      <c r="Q12279" s="10">
        <f t="shared" si="780"/>
        <v>0</v>
      </c>
    </row>
    <row r="12280" spans="2:17" ht="20.25" customHeight="1">
      <c r="B12280" s="10" t="str">
        <f t="shared" si="781"/>
        <v>0</v>
      </c>
      <c r="C12280" s="10" t="str">
        <f t="shared" si="782"/>
        <v/>
      </c>
      <c r="D12280" s="10" t="str">
        <f>IFERROR(IF(تحویلی!$E$1="","",IF(NOSA!O12280=تحویلی!$E$1,تحویلی!$E$1&amp;COUNTIF(NOSA!$O$1:O12280,تحویلی!$E$1),"")),"")</f>
        <v/>
      </c>
      <c r="E12280" s="10" t="str">
        <f t="shared" si="783"/>
        <v/>
      </c>
      <c r="F12280" s="10" t="str">
        <f>IFERROR(VLOOKUP(I12280,DATABASE!$N:$O,2,FALSE),"")</f>
        <v/>
      </c>
      <c r="Q12280" s="10">
        <f t="shared" si="780"/>
        <v>0</v>
      </c>
    </row>
    <row r="12281" spans="2:17" ht="20.25" customHeight="1">
      <c r="B12281" s="10" t="str">
        <f t="shared" si="781"/>
        <v>0</v>
      </c>
      <c r="C12281" s="10" t="str">
        <f t="shared" si="782"/>
        <v/>
      </c>
      <c r="D12281" s="10" t="str">
        <f>IFERROR(IF(تحویلی!$E$1="","",IF(NOSA!O12281=تحویلی!$E$1,تحویلی!$E$1&amp;COUNTIF(NOSA!$O$1:O12281,تحویلی!$E$1),"")),"")</f>
        <v/>
      </c>
      <c r="E12281" s="10" t="str">
        <f t="shared" si="783"/>
        <v/>
      </c>
      <c r="F12281" s="10" t="str">
        <f>IFERROR(VLOOKUP(I12281,DATABASE!$N:$O,2,FALSE),"")</f>
        <v/>
      </c>
      <c r="Q12281" s="10">
        <f t="shared" si="780"/>
        <v>0</v>
      </c>
    </row>
    <row r="12282" spans="2:17" ht="20.25" customHeight="1">
      <c r="B12282" s="10" t="str">
        <f t="shared" si="781"/>
        <v>0</v>
      </c>
      <c r="C12282" s="10" t="str">
        <f t="shared" si="782"/>
        <v/>
      </c>
      <c r="D12282" s="10" t="str">
        <f>IFERROR(IF(تحویلی!$E$1="","",IF(NOSA!O12282=تحویلی!$E$1,تحویلی!$E$1&amp;COUNTIF(NOSA!$O$1:O12282,تحویلی!$E$1),"")),"")</f>
        <v/>
      </c>
      <c r="E12282" s="10" t="str">
        <f t="shared" si="783"/>
        <v/>
      </c>
      <c r="F12282" s="10" t="str">
        <f>IFERROR(VLOOKUP(I12282,DATABASE!$N:$O,2,FALSE),"")</f>
        <v/>
      </c>
      <c r="Q12282" s="10">
        <f t="shared" si="780"/>
        <v>0</v>
      </c>
    </row>
    <row r="12283" spans="2:17" ht="20.25" customHeight="1">
      <c r="B12283" s="10" t="str">
        <f t="shared" si="781"/>
        <v>0</v>
      </c>
      <c r="C12283" s="10" t="str">
        <f t="shared" si="782"/>
        <v/>
      </c>
      <c r="D12283" s="10" t="str">
        <f>IFERROR(IF(تحویلی!$E$1="","",IF(NOSA!O12283=تحویلی!$E$1,تحویلی!$E$1&amp;COUNTIF(NOSA!$O$1:O12283,تحویلی!$E$1),"")),"")</f>
        <v/>
      </c>
      <c r="E12283" s="10" t="str">
        <f t="shared" si="783"/>
        <v/>
      </c>
      <c r="F12283" s="10" t="str">
        <f>IFERROR(VLOOKUP(I12283,DATABASE!$N:$O,2,FALSE),"")</f>
        <v/>
      </c>
      <c r="Q12283" s="10">
        <f t="shared" si="780"/>
        <v>0</v>
      </c>
    </row>
    <row r="12284" spans="2:17" ht="20.25" customHeight="1">
      <c r="B12284" s="10" t="str">
        <f t="shared" si="781"/>
        <v>0</v>
      </c>
      <c r="C12284" s="10" t="str">
        <f t="shared" si="782"/>
        <v/>
      </c>
      <c r="D12284" s="10" t="str">
        <f>IFERROR(IF(تحویلی!$E$1="","",IF(NOSA!O12284=تحویلی!$E$1,تحویلی!$E$1&amp;COUNTIF(NOSA!$O$1:O12284,تحویلی!$E$1),"")),"")</f>
        <v/>
      </c>
      <c r="E12284" s="10" t="str">
        <f t="shared" si="783"/>
        <v/>
      </c>
      <c r="F12284" s="10" t="str">
        <f>IFERROR(VLOOKUP(I12284,DATABASE!$N:$O,2,FALSE),"")</f>
        <v/>
      </c>
      <c r="Q12284" s="10">
        <f t="shared" si="780"/>
        <v>0</v>
      </c>
    </row>
    <row r="12285" spans="2:17" ht="20.25" customHeight="1">
      <c r="B12285" s="10" t="str">
        <f t="shared" si="781"/>
        <v>0</v>
      </c>
      <c r="C12285" s="10" t="str">
        <f t="shared" si="782"/>
        <v/>
      </c>
      <c r="D12285" s="10" t="str">
        <f>IFERROR(IF(تحویلی!$E$1="","",IF(NOSA!O12285=تحویلی!$E$1,تحویلی!$E$1&amp;COUNTIF(NOSA!$O$1:O12285,تحویلی!$E$1),"")),"")</f>
        <v/>
      </c>
      <c r="E12285" s="10" t="str">
        <f t="shared" si="783"/>
        <v/>
      </c>
      <c r="F12285" s="10" t="str">
        <f>IFERROR(VLOOKUP(I12285,DATABASE!$N:$O,2,FALSE),"")</f>
        <v/>
      </c>
      <c r="Q12285" s="10">
        <f t="shared" si="780"/>
        <v>0</v>
      </c>
    </row>
    <row r="12286" spans="2:17" ht="20.25" customHeight="1">
      <c r="B12286" s="10" t="str">
        <f t="shared" si="781"/>
        <v>0</v>
      </c>
      <c r="C12286" s="10" t="str">
        <f t="shared" si="782"/>
        <v/>
      </c>
      <c r="D12286" s="10" t="str">
        <f>IFERROR(IF(تحویلی!$E$1="","",IF(NOSA!O12286=تحویلی!$E$1,تحویلی!$E$1&amp;COUNTIF(NOSA!$O$1:O12286,تحویلی!$E$1),"")),"")</f>
        <v/>
      </c>
      <c r="E12286" s="10" t="str">
        <f t="shared" si="783"/>
        <v/>
      </c>
      <c r="F12286" s="10" t="str">
        <f>IFERROR(VLOOKUP(I12286,DATABASE!$N:$O,2,FALSE),"")</f>
        <v/>
      </c>
      <c r="Q12286" s="10">
        <f t="shared" si="780"/>
        <v>0</v>
      </c>
    </row>
    <row r="12287" spans="2:17" ht="20.25" customHeight="1">
      <c r="B12287" s="10" t="str">
        <f t="shared" si="781"/>
        <v>0</v>
      </c>
      <c r="C12287" s="10" t="str">
        <f t="shared" si="782"/>
        <v/>
      </c>
      <c r="D12287" s="10" t="str">
        <f>IFERROR(IF(تحویلی!$E$1="","",IF(NOSA!O12287=تحویلی!$E$1,تحویلی!$E$1&amp;COUNTIF(NOSA!$O$1:O12287,تحویلی!$E$1),"")),"")</f>
        <v/>
      </c>
      <c r="E12287" s="10" t="str">
        <f t="shared" si="783"/>
        <v/>
      </c>
      <c r="F12287" s="10" t="str">
        <f>IFERROR(VLOOKUP(I12287,DATABASE!$N:$O,2,FALSE),"")</f>
        <v/>
      </c>
      <c r="Q12287" s="10">
        <f t="shared" si="780"/>
        <v>0</v>
      </c>
    </row>
    <row r="12288" spans="2:17" ht="20.25" customHeight="1">
      <c r="B12288" s="10" t="str">
        <f t="shared" si="781"/>
        <v>0</v>
      </c>
      <c r="C12288" s="10" t="str">
        <f t="shared" si="782"/>
        <v/>
      </c>
      <c r="D12288" s="10" t="str">
        <f>IFERROR(IF(تحویلی!$E$1="","",IF(NOSA!O12288=تحویلی!$E$1,تحویلی!$E$1&amp;COUNTIF(NOSA!$O$1:O12288,تحویلی!$E$1),"")),"")</f>
        <v/>
      </c>
      <c r="E12288" s="10" t="str">
        <f t="shared" si="783"/>
        <v/>
      </c>
      <c r="F12288" s="10" t="str">
        <f>IFERROR(VLOOKUP(I12288,DATABASE!$N:$O,2,FALSE),"")</f>
        <v/>
      </c>
      <c r="Q12288" s="10">
        <f t="shared" si="780"/>
        <v>0</v>
      </c>
    </row>
    <row r="12289" spans="2:17" ht="20.25" customHeight="1">
      <c r="B12289" s="10" t="str">
        <f t="shared" si="781"/>
        <v>0</v>
      </c>
      <c r="C12289" s="10" t="str">
        <f t="shared" si="782"/>
        <v/>
      </c>
      <c r="D12289" s="10" t="str">
        <f>IFERROR(IF(تحویلی!$E$1="","",IF(NOSA!O12289=تحویلی!$E$1,تحویلی!$E$1&amp;COUNTIF(NOSA!$O$1:O12289,تحویلی!$E$1),"")),"")</f>
        <v/>
      </c>
      <c r="E12289" s="10" t="str">
        <f t="shared" si="783"/>
        <v/>
      </c>
      <c r="F12289" s="10" t="str">
        <f>IFERROR(VLOOKUP(I12289,DATABASE!$N:$O,2,FALSE),"")</f>
        <v/>
      </c>
      <c r="Q12289" s="10">
        <f t="shared" si="780"/>
        <v>0</v>
      </c>
    </row>
    <row r="12290" spans="2:17" ht="20.25" customHeight="1">
      <c r="B12290" s="10" t="str">
        <f t="shared" si="781"/>
        <v>0</v>
      </c>
      <c r="C12290" s="10" t="str">
        <f t="shared" si="782"/>
        <v/>
      </c>
      <c r="D12290" s="10" t="str">
        <f>IFERROR(IF(تحویلی!$E$1="","",IF(NOSA!O12290=تحویلی!$E$1,تحویلی!$E$1&amp;COUNTIF(NOSA!$O$1:O12290,تحویلی!$E$1),"")),"")</f>
        <v/>
      </c>
      <c r="E12290" s="10" t="str">
        <f t="shared" si="783"/>
        <v/>
      </c>
      <c r="F12290" s="10" t="str">
        <f>IFERROR(VLOOKUP(I12290,DATABASE!$N:$O,2,FALSE),"")</f>
        <v/>
      </c>
      <c r="Q12290" s="10">
        <f t="shared" si="780"/>
        <v>0</v>
      </c>
    </row>
    <row r="12291" spans="2:17" ht="20.25" customHeight="1">
      <c r="B12291" s="10" t="str">
        <f t="shared" si="781"/>
        <v>0</v>
      </c>
      <c r="C12291" s="10" t="str">
        <f t="shared" si="782"/>
        <v/>
      </c>
      <c r="D12291" s="10" t="str">
        <f>IFERROR(IF(تحویلی!$E$1="","",IF(NOSA!O12291=تحویلی!$E$1,تحویلی!$E$1&amp;COUNTIF(NOSA!$O$1:O12291,تحویلی!$E$1),"")),"")</f>
        <v/>
      </c>
      <c r="E12291" s="10" t="str">
        <f t="shared" si="783"/>
        <v/>
      </c>
      <c r="F12291" s="10" t="str">
        <f>IFERROR(VLOOKUP(I12291,DATABASE!$N:$O,2,FALSE),"")</f>
        <v/>
      </c>
      <c r="Q12291" s="10">
        <f t="shared" si="780"/>
        <v>0</v>
      </c>
    </row>
    <row r="12292" spans="2:17" ht="20.25" customHeight="1">
      <c r="B12292" s="10" t="str">
        <f t="shared" si="781"/>
        <v>0</v>
      </c>
      <c r="C12292" s="10" t="str">
        <f t="shared" si="782"/>
        <v/>
      </c>
      <c r="D12292" s="10" t="str">
        <f>IFERROR(IF(تحویلی!$E$1="","",IF(NOSA!O12292=تحویلی!$E$1,تحویلی!$E$1&amp;COUNTIF(NOSA!$O$1:O12292,تحویلی!$E$1),"")),"")</f>
        <v/>
      </c>
      <c r="E12292" s="10" t="str">
        <f t="shared" si="783"/>
        <v/>
      </c>
      <c r="F12292" s="10" t="str">
        <f>IFERROR(VLOOKUP(I12292,DATABASE!$N:$O,2,FALSE),"")</f>
        <v/>
      </c>
      <c r="Q12292" s="10">
        <f t="shared" si="780"/>
        <v>0</v>
      </c>
    </row>
    <row r="12293" spans="2:17" ht="20.25" customHeight="1">
      <c r="B12293" s="10" t="str">
        <f t="shared" si="781"/>
        <v>0</v>
      </c>
      <c r="C12293" s="10" t="str">
        <f t="shared" si="782"/>
        <v/>
      </c>
      <c r="D12293" s="10" t="str">
        <f>IFERROR(IF(تحویلی!$E$1="","",IF(NOSA!O12293=تحویلی!$E$1,تحویلی!$E$1&amp;COUNTIF(NOSA!$O$1:O12293,تحویلی!$E$1),"")),"")</f>
        <v/>
      </c>
      <c r="E12293" s="10" t="str">
        <f t="shared" si="783"/>
        <v/>
      </c>
      <c r="F12293" s="10" t="str">
        <f>IFERROR(VLOOKUP(I12293,DATABASE!$N:$O,2,FALSE),"")</f>
        <v/>
      </c>
      <c r="Q12293" s="10">
        <f t="shared" si="780"/>
        <v>0</v>
      </c>
    </row>
    <row r="12294" spans="2:17" ht="20.25" customHeight="1">
      <c r="B12294" s="10" t="str">
        <f t="shared" si="781"/>
        <v>0</v>
      </c>
      <c r="C12294" s="10" t="str">
        <f t="shared" si="782"/>
        <v/>
      </c>
      <c r="D12294" s="10" t="str">
        <f>IFERROR(IF(تحویلی!$E$1="","",IF(NOSA!O12294=تحویلی!$E$1,تحویلی!$E$1&amp;COUNTIF(NOSA!$O$1:O12294,تحویلی!$E$1),"")),"")</f>
        <v/>
      </c>
      <c r="E12294" s="10" t="str">
        <f t="shared" si="783"/>
        <v/>
      </c>
      <c r="F12294" s="10" t="str">
        <f>IFERROR(VLOOKUP(I12294,DATABASE!$N:$O,2,FALSE),"")</f>
        <v/>
      </c>
      <c r="Q12294" s="10">
        <f t="shared" si="780"/>
        <v>0</v>
      </c>
    </row>
    <row r="12295" spans="2:17" ht="20.25" customHeight="1">
      <c r="B12295" s="10" t="str">
        <f t="shared" si="781"/>
        <v>0</v>
      </c>
      <c r="C12295" s="10" t="str">
        <f t="shared" si="782"/>
        <v/>
      </c>
      <c r="D12295" s="10" t="str">
        <f>IFERROR(IF(تحویلی!$E$1="","",IF(NOSA!O12295=تحویلی!$E$1,تحویلی!$E$1&amp;COUNTIF(NOSA!$O$1:O12295,تحویلی!$E$1),"")),"")</f>
        <v/>
      </c>
      <c r="E12295" s="10" t="str">
        <f t="shared" si="783"/>
        <v/>
      </c>
      <c r="F12295" s="10" t="str">
        <f>IFERROR(VLOOKUP(I12295,DATABASE!$N:$O,2,FALSE),"")</f>
        <v/>
      </c>
      <c r="Q12295" s="10">
        <f t="shared" si="780"/>
        <v>0</v>
      </c>
    </row>
    <row r="12296" spans="2:17" ht="20.25" customHeight="1">
      <c r="B12296" s="10" t="str">
        <f t="shared" si="781"/>
        <v>0</v>
      </c>
      <c r="C12296" s="10" t="str">
        <f t="shared" si="782"/>
        <v/>
      </c>
      <c r="D12296" s="10" t="str">
        <f>IFERROR(IF(تحویلی!$E$1="","",IF(NOSA!O12296=تحویلی!$E$1,تحویلی!$E$1&amp;COUNTIF(NOSA!$O$1:O12296,تحویلی!$E$1),"")),"")</f>
        <v/>
      </c>
      <c r="E12296" s="10" t="str">
        <f t="shared" si="783"/>
        <v/>
      </c>
      <c r="F12296" s="10" t="str">
        <f>IFERROR(VLOOKUP(I12296,DATABASE!$N:$O,2,FALSE),"")</f>
        <v/>
      </c>
      <c r="Q12296" s="10">
        <f t="shared" si="780"/>
        <v>0</v>
      </c>
    </row>
    <row r="12297" spans="2:17" ht="20.25" customHeight="1">
      <c r="B12297" s="10" t="str">
        <f t="shared" si="781"/>
        <v>0</v>
      </c>
      <c r="C12297" s="10" t="str">
        <f t="shared" si="782"/>
        <v/>
      </c>
      <c r="D12297" s="10" t="str">
        <f>IFERROR(IF(تحویلی!$E$1="","",IF(NOSA!O12297=تحویلی!$E$1,تحویلی!$E$1&amp;COUNTIF(NOSA!$O$1:O12297,تحویلی!$E$1),"")),"")</f>
        <v/>
      </c>
      <c r="E12297" s="10" t="str">
        <f t="shared" si="783"/>
        <v/>
      </c>
      <c r="F12297" s="10" t="str">
        <f>IFERROR(VLOOKUP(I12297,DATABASE!$N:$O,2,FALSE),"")</f>
        <v/>
      </c>
      <c r="Q12297" s="10">
        <f t="shared" si="780"/>
        <v>0</v>
      </c>
    </row>
    <row r="12298" spans="2:17" ht="20.25" customHeight="1">
      <c r="B12298" s="10" t="str">
        <f t="shared" si="781"/>
        <v>0</v>
      </c>
      <c r="C12298" s="10" t="str">
        <f t="shared" si="782"/>
        <v/>
      </c>
      <c r="D12298" s="10" t="str">
        <f>IFERROR(IF(تحویلی!$E$1="","",IF(NOSA!O12298=تحویلی!$E$1,تحویلی!$E$1&amp;COUNTIF(NOSA!$O$1:O12298,تحویلی!$E$1),"")),"")</f>
        <v/>
      </c>
      <c r="E12298" s="10" t="str">
        <f t="shared" si="783"/>
        <v/>
      </c>
      <c r="F12298" s="10" t="str">
        <f>IFERROR(VLOOKUP(I12298,DATABASE!$N:$O,2,FALSE),"")</f>
        <v/>
      </c>
      <c r="Q12298" s="10">
        <f t="shared" si="780"/>
        <v>0</v>
      </c>
    </row>
    <row r="12299" spans="2:17" ht="20.25" customHeight="1">
      <c r="B12299" s="10" t="str">
        <f t="shared" si="781"/>
        <v>0</v>
      </c>
      <c r="C12299" s="10" t="str">
        <f t="shared" si="782"/>
        <v/>
      </c>
      <c r="D12299" s="10" t="str">
        <f>IFERROR(IF(تحویلی!$E$1="","",IF(NOSA!O12299=تحویلی!$E$1,تحویلی!$E$1&amp;COUNTIF(NOSA!$O$1:O12299,تحویلی!$E$1),"")),"")</f>
        <v/>
      </c>
      <c r="E12299" s="10" t="str">
        <f t="shared" si="783"/>
        <v/>
      </c>
      <c r="F12299" s="10" t="str">
        <f>IFERROR(VLOOKUP(I12299,DATABASE!$N:$O,2,FALSE),"")</f>
        <v/>
      </c>
      <c r="Q12299" s="10">
        <f t="shared" si="780"/>
        <v>0</v>
      </c>
    </row>
    <row r="12300" spans="2:17" ht="20.25" customHeight="1">
      <c r="B12300" s="10" t="str">
        <f t="shared" si="781"/>
        <v>0</v>
      </c>
      <c r="C12300" s="10" t="str">
        <f t="shared" si="782"/>
        <v/>
      </c>
      <c r="D12300" s="10" t="str">
        <f>IFERROR(IF(تحویلی!$E$1="","",IF(NOSA!O12300=تحویلی!$E$1,تحویلی!$E$1&amp;COUNTIF(NOSA!$O$1:O12300,تحویلی!$E$1),"")),"")</f>
        <v/>
      </c>
      <c r="E12300" s="10" t="str">
        <f t="shared" si="783"/>
        <v/>
      </c>
      <c r="F12300" s="10" t="str">
        <f>IFERROR(VLOOKUP(I12300,DATABASE!$N:$O,2,FALSE),"")</f>
        <v/>
      </c>
      <c r="Q12300" s="10">
        <f t="shared" si="780"/>
        <v>0</v>
      </c>
    </row>
    <row r="12301" spans="2:17" ht="20.25" customHeight="1">
      <c r="B12301" s="10" t="str">
        <f t="shared" si="781"/>
        <v>0</v>
      </c>
      <c r="C12301" s="10" t="str">
        <f t="shared" si="782"/>
        <v/>
      </c>
      <c r="D12301" s="10" t="str">
        <f>IFERROR(IF(تحویلی!$E$1="","",IF(NOSA!O12301=تحویلی!$E$1,تحویلی!$E$1&amp;COUNTIF(NOSA!$O$1:O12301,تحویلی!$E$1),"")),"")</f>
        <v/>
      </c>
      <c r="E12301" s="10" t="str">
        <f t="shared" si="783"/>
        <v/>
      </c>
      <c r="F12301" s="10" t="str">
        <f>IFERROR(VLOOKUP(I12301,DATABASE!$N:$O,2,FALSE),"")</f>
        <v/>
      </c>
      <c r="Q12301" s="10">
        <f t="shared" si="780"/>
        <v>0</v>
      </c>
    </row>
    <row r="12302" spans="2:17" ht="20.25" customHeight="1">
      <c r="B12302" s="10" t="str">
        <f t="shared" si="781"/>
        <v>0</v>
      </c>
      <c r="C12302" s="10" t="str">
        <f t="shared" si="782"/>
        <v/>
      </c>
      <c r="D12302" s="10" t="str">
        <f>IFERROR(IF(تحویلی!$E$1="","",IF(NOSA!O12302=تحویلی!$E$1,تحویلی!$E$1&amp;COUNTIF(NOSA!$O$1:O12302,تحویلی!$E$1),"")),"")</f>
        <v/>
      </c>
      <c r="E12302" s="10" t="str">
        <f t="shared" si="783"/>
        <v/>
      </c>
      <c r="F12302" s="10" t="str">
        <f>IFERROR(VLOOKUP(I12302,DATABASE!$N:$O,2,FALSE),"")</f>
        <v/>
      </c>
      <c r="Q12302" s="10">
        <f t="shared" si="780"/>
        <v>0</v>
      </c>
    </row>
    <row r="12303" spans="2:17" ht="20.25" customHeight="1">
      <c r="B12303" s="10" t="str">
        <f t="shared" si="781"/>
        <v>0</v>
      </c>
      <c r="C12303" s="10" t="str">
        <f t="shared" si="782"/>
        <v/>
      </c>
      <c r="D12303" s="10" t="str">
        <f>IFERROR(IF(تحویلی!$E$1="","",IF(NOSA!O12303=تحویلی!$E$1,تحویلی!$E$1&amp;COUNTIF(NOSA!$O$1:O12303,تحویلی!$E$1),"")),"")</f>
        <v/>
      </c>
      <c r="E12303" s="10" t="str">
        <f t="shared" si="783"/>
        <v/>
      </c>
      <c r="F12303" s="10" t="str">
        <f>IFERROR(VLOOKUP(I12303,DATABASE!$N:$O,2,FALSE),"")</f>
        <v/>
      </c>
      <c r="Q12303" s="10">
        <f t="shared" si="780"/>
        <v>0</v>
      </c>
    </row>
    <row r="12304" spans="2:17" ht="20.25" customHeight="1">
      <c r="B12304" s="10" t="str">
        <f t="shared" si="781"/>
        <v>0</v>
      </c>
      <c r="C12304" s="10" t="str">
        <f t="shared" si="782"/>
        <v/>
      </c>
      <c r="D12304" s="10" t="str">
        <f>IFERROR(IF(تحویلی!$E$1="","",IF(NOSA!O12304=تحویلی!$E$1,تحویلی!$E$1&amp;COUNTIF(NOSA!$O$1:O12304,تحویلی!$E$1),"")),"")</f>
        <v/>
      </c>
      <c r="E12304" s="10" t="str">
        <f t="shared" si="783"/>
        <v/>
      </c>
      <c r="F12304" s="10" t="str">
        <f>IFERROR(VLOOKUP(I12304,DATABASE!$N:$O,2,FALSE),"")</f>
        <v/>
      </c>
      <c r="Q12304" s="10">
        <f t="shared" si="780"/>
        <v>0</v>
      </c>
    </row>
    <row r="12305" spans="2:17" ht="20.25" customHeight="1">
      <c r="B12305" s="10" t="str">
        <f t="shared" si="781"/>
        <v>0</v>
      </c>
      <c r="C12305" s="10" t="str">
        <f t="shared" si="782"/>
        <v/>
      </c>
      <c r="D12305" s="10" t="str">
        <f>IFERROR(IF(تحویلی!$E$1="","",IF(NOSA!O12305=تحویلی!$E$1,تحویلی!$E$1&amp;COUNTIF(NOSA!$O$1:O12305,تحویلی!$E$1),"")),"")</f>
        <v/>
      </c>
      <c r="E12305" s="10" t="str">
        <f t="shared" si="783"/>
        <v/>
      </c>
      <c r="F12305" s="10" t="str">
        <f>IFERROR(VLOOKUP(I12305,DATABASE!$N:$O,2,FALSE),"")</f>
        <v/>
      </c>
      <c r="Q12305" s="10">
        <f t="shared" si="780"/>
        <v>0</v>
      </c>
    </row>
    <row r="12306" spans="2:17" ht="20.25" customHeight="1">
      <c r="B12306" s="10" t="str">
        <f t="shared" si="781"/>
        <v>0</v>
      </c>
      <c r="C12306" s="10" t="str">
        <f t="shared" si="782"/>
        <v/>
      </c>
      <c r="D12306" s="10" t="str">
        <f>IFERROR(IF(تحویلی!$E$1="","",IF(NOSA!O12306=تحویلی!$E$1,تحویلی!$E$1&amp;COUNTIF(NOSA!$O$1:O12306,تحویلی!$E$1),"")),"")</f>
        <v/>
      </c>
      <c r="E12306" s="10" t="str">
        <f t="shared" si="783"/>
        <v/>
      </c>
      <c r="F12306" s="10" t="str">
        <f>IFERROR(VLOOKUP(I12306,DATABASE!$N:$O,2,FALSE),"")</f>
        <v/>
      </c>
      <c r="Q12306" s="10">
        <f t="shared" si="780"/>
        <v>0</v>
      </c>
    </row>
    <row r="12307" spans="2:17" ht="20.25" customHeight="1">
      <c r="B12307" s="10" t="str">
        <f t="shared" si="781"/>
        <v>0</v>
      </c>
      <c r="C12307" s="10" t="str">
        <f t="shared" si="782"/>
        <v/>
      </c>
      <c r="D12307" s="10" t="str">
        <f>IFERROR(IF(تحویلی!$E$1="","",IF(NOSA!O12307=تحویلی!$E$1,تحویلی!$E$1&amp;COUNTIF(NOSA!$O$1:O12307,تحویلی!$E$1),"")),"")</f>
        <v/>
      </c>
      <c r="E12307" s="10" t="str">
        <f t="shared" si="783"/>
        <v/>
      </c>
      <c r="F12307" s="10" t="str">
        <f>IFERROR(VLOOKUP(I12307,DATABASE!$N:$O,2,FALSE),"")</f>
        <v/>
      </c>
      <c r="Q12307" s="10">
        <f t="shared" si="780"/>
        <v>0</v>
      </c>
    </row>
    <row r="12308" spans="2:17" ht="20.25" customHeight="1">
      <c r="B12308" s="10" t="str">
        <f t="shared" si="781"/>
        <v>0</v>
      </c>
      <c r="C12308" s="10" t="str">
        <f t="shared" si="782"/>
        <v/>
      </c>
      <c r="D12308" s="10" t="str">
        <f>IFERROR(IF(تحویلی!$E$1="","",IF(NOSA!O12308=تحویلی!$E$1,تحویلی!$E$1&amp;COUNTIF(NOSA!$O$1:O12308,تحویلی!$E$1),"")),"")</f>
        <v/>
      </c>
      <c r="E12308" s="10" t="str">
        <f t="shared" si="783"/>
        <v/>
      </c>
      <c r="F12308" s="10" t="str">
        <f>IFERROR(VLOOKUP(I12308,DATABASE!$N:$O,2,FALSE),"")</f>
        <v/>
      </c>
      <c r="Q12308" s="10">
        <f t="shared" si="780"/>
        <v>0</v>
      </c>
    </row>
    <row r="12309" spans="2:17" ht="20.25" customHeight="1">
      <c r="B12309" s="10" t="str">
        <f t="shared" si="781"/>
        <v>0</v>
      </c>
      <c r="C12309" s="10" t="str">
        <f t="shared" si="782"/>
        <v/>
      </c>
      <c r="D12309" s="10" t="str">
        <f>IFERROR(IF(تحویلی!$E$1="","",IF(NOSA!O12309=تحویلی!$E$1,تحویلی!$E$1&amp;COUNTIF(NOSA!$O$1:O12309,تحویلی!$E$1),"")),"")</f>
        <v/>
      </c>
      <c r="E12309" s="10" t="str">
        <f t="shared" si="783"/>
        <v/>
      </c>
      <c r="F12309" s="10" t="str">
        <f>IFERROR(VLOOKUP(I12309,DATABASE!$N:$O,2,FALSE),"")</f>
        <v/>
      </c>
      <c r="Q12309" s="10">
        <f t="shared" si="780"/>
        <v>0</v>
      </c>
    </row>
    <row r="12310" spans="2:17" ht="20.25" customHeight="1">
      <c r="B12310" s="10" t="str">
        <f t="shared" si="781"/>
        <v>0</v>
      </c>
      <c r="C12310" s="10" t="str">
        <f t="shared" si="782"/>
        <v/>
      </c>
      <c r="D12310" s="10" t="str">
        <f>IFERROR(IF(تحویلی!$E$1="","",IF(NOSA!O12310=تحویلی!$E$1,تحویلی!$E$1&amp;COUNTIF(NOSA!$O$1:O12310,تحویلی!$E$1),"")),"")</f>
        <v/>
      </c>
      <c r="E12310" s="10" t="str">
        <f t="shared" si="783"/>
        <v/>
      </c>
      <c r="F12310" s="10" t="str">
        <f>IFERROR(VLOOKUP(I12310,DATABASE!$N:$O,2,FALSE),"")</f>
        <v/>
      </c>
      <c r="Q12310" s="10">
        <f t="shared" si="780"/>
        <v>0</v>
      </c>
    </row>
    <row r="12311" spans="2:17" ht="20.25" customHeight="1">
      <c r="B12311" s="10" t="str">
        <f t="shared" si="781"/>
        <v>0</v>
      </c>
      <c r="C12311" s="10" t="str">
        <f t="shared" si="782"/>
        <v/>
      </c>
      <c r="D12311" s="10" t="str">
        <f>IFERROR(IF(تحویلی!$E$1="","",IF(NOSA!O12311=تحویلی!$E$1,تحویلی!$E$1&amp;COUNTIF(NOSA!$O$1:O12311,تحویلی!$E$1),"")),"")</f>
        <v/>
      </c>
      <c r="E12311" s="10" t="str">
        <f t="shared" si="783"/>
        <v/>
      </c>
      <c r="F12311" s="10" t="str">
        <f>IFERROR(VLOOKUP(I12311,DATABASE!$N:$O,2,FALSE),"")</f>
        <v/>
      </c>
      <c r="Q12311" s="10">
        <f t="shared" si="780"/>
        <v>0</v>
      </c>
    </row>
    <row r="12312" spans="2:17" ht="20.25" customHeight="1">
      <c r="B12312" s="10" t="str">
        <f t="shared" si="781"/>
        <v>0</v>
      </c>
      <c r="C12312" s="10" t="str">
        <f t="shared" si="782"/>
        <v/>
      </c>
      <c r="D12312" s="10" t="str">
        <f>IFERROR(IF(تحویلی!$E$1="","",IF(NOSA!O12312=تحویلی!$E$1,تحویلی!$E$1&amp;COUNTIF(NOSA!$O$1:O12312,تحویلی!$E$1),"")),"")</f>
        <v/>
      </c>
      <c r="E12312" s="10" t="str">
        <f t="shared" si="783"/>
        <v/>
      </c>
      <c r="F12312" s="10" t="str">
        <f>IFERROR(VLOOKUP(I12312,DATABASE!$N:$O,2,FALSE),"")</f>
        <v/>
      </c>
      <c r="Q12312" s="10">
        <f t="shared" si="780"/>
        <v>0</v>
      </c>
    </row>
    <row r="12313" spans="2:17" ht="20.25" customHeight="1">
      <c r="B12313" s="10" t="str">
        <f t="shared" si="781"/>
        <v>0</v>
      </c>
      <c r="C12313" s="10" t="str">
        <f t="shared" si="782"/>
        <v/>
      </c>
      <c r="D12313" s="10" t="str">
        <f>IFERROR(IF(تحویلی!$E$1="","",IF(NOSA!O12313=تحویلی!$E$1,تحویلی!$E$1&amp;COUNTIF(NOSA!$O$1:O12313,تحویلی!$E$1),"")),"")</f>
        <v/>
      </c>
      <c r="E12313" s="10" t="str">
        <f t="shared" si="783"/>
        <v/>
      </c>
      <c r="F12313" s="10" t="str">
        <f>IFERROR(VLOOKUP(I12313,DATABASE!$N:$O,2,FALSE),"")</f>
        <v/>
      </c>
      <c r="Q12313" s="10">
        <f t="shared" si="780"/>
        <v>0</v>
      </c>
    </row>
    <row r="12314" spans="2:17" ht="20.25" customHeight="1">
      <c r="B12314" s="10" t="str">
        <f t="shared" si="781"/>
        <v>0</v>
      </c>
      <c r="C12314" s="10" t="str">
        <f t="shared" si="782"/>
        <v/>
      </c>
      <c r="D12314" s="10" t="str">
        <f>IFERROR(IF(تحویلی!$E$1="","",IF(NOSA!O12314=تحویلی!$E$1,تحویلی!$E$1&amp;COUNTIF(NOSA!$O$1:O12314,تحویلی!$E$1),"")),"")</f>
        <v/>
      </c>
      <c r="E12314" s="10" t="str">
        <f t="shared" si="783"/>
        <v/>
      </c>
      <c r="F12314" s="10" t="str">
        <f>IFERROR(VLOOKUP(I12314,DATABASE!$N:$O,2,FALSE),"")</f>
        <v/>
      </c>
      <c r="Q12314" s="10">
        <f t="shared" si="780"/>
        <v>0</v>
      </c>
    </row>
    <row r="12315" spans="2:17" ht="20.25" customHeight="1">
      <c r="B12315" s="10" t="str">
        <f t="shared" si="781"/>
        <v>0</v>
      </c>
      <c r="C12315" s="10" t="str">
        <f t="shared" si="782"/>
        <v/>
      </c>
      <c r="D12315" s="10" t="str">
        <f>IFERROR(IF(تحویلی!$E$1="","",IF(NOSA!O12315=تحویلی!$E$1,تحویلی!$E$1&amp;COUNTIF(NOSA!$O$1:O12315,تحویلی!$E$1),"")),"")</f>
        <v/>
      </c>
      <c r="E12315" s="10" t="str">
        <f t="shared" si="783"/>
        <v/>
      </c>
      <c r="F12315" s="10" t="str">
        <f>IFERROR(VLOOKUP(I12315,DATABASE!$N:$O,2,FALSE),"")</f>
        <v/>
      </c>
      <c r="Q12315" s="10">
        <f t="shared" si="780"/>
        <v>0</v>
      </c>
    </row>
    <row r="12316" spans="2:17" ht="20.25" customHeight="1">
      <c r="B12316" s="10" t="str">
        <f t="shared" si="781"/>
        <v>0</v>
      </c>
      <c r="C12316" s="10" t="str">
        <f t="shared" si="782"/>
        <v/>
      </c>
      <c r="D12316" s="10" t="str">
        <f>IFERROR(IF(تحویلی!$E$1="","",IF(NOSA!O12316=تحویلی!$E$1,تحویلی!$E$1&amp;COUNTIF(NOSA!$O$1:O12316,تحویلی!$E$1),"")),"")</f>
        <v/>
      </c>
      <c r="E12316" s="10" t="str">
        <f t="shared" si="783"/>
        <v/>
      </c>
      <c r="F12316" s="10" t="str">
        <f>IFERROR(VLOOKUP(I12316,DATABASE!$N:$O,2,FALSE),"")</f>
        <v/>
      </c>
      <c r="Q12316" s="10">
        <f t="shared" si="780"/>
        <v>0</v>
      </c>
    </row>
    <row r="12317" spans="2:17" ht="20.25" customHeight="1">
      <c r="B12317" s="10" t="str">
        <f t="shared" si="781"/>
        <v>0</v>
      </c>
      <c r="C12317" s="10" t="str">
        <f t="shared" si="782"/>
        <v/>
      </c>
      <c r="D12317" s="10" t="str">
        <f>IFERROR(IF(تحویلی!$E$1="","",IF(NOSA!O12317=تحویلی!$E$1,تحویلی!$E$1&amp;COUNTIF(NOSA!$O$1:O12317,تحویلی!$E$1),"")),"")</f>
        <v/>
      </c>
      <c r="E12317" s="10" t="str">
        <f t="shared" si="783"/>
        <v/>
      </c>
      <c r="F12317" s="10" t="str">
        <f>IFERROR(VLOOKUP(I12317,DATABASE!$N:$O,2,FALSE),"")</f>
        <v/>
      </c>
      <c r="Q12317" s="10">
        <f t="shared" si="780"/>
        <v>0</v>
      </c>
    </row>
    <row r="12318" spans="2:17" ht="20.25" customHeight="1">
      <c r="B12318" s="10" t="str">
        <f t="shared" si="781"/>
        <v>0</v>
      </c>
      <c r="C12318" s="10" t="str">
        <f t="shared" si="782"/>
        <v/>
      </c>
      <c r="D12318" s="10" t="str">
        <f>IFERROR(IF(تحویلی!$E$1="","",IF(NOSA!O12318=تحویلی!$E$1,تحویلی!$E$1&amp;COUNTIF(NOSA!$O$1:O12318,تحویلی!$E$1),"")),"")</f>
        <v/>
      </c>
      <c r="E12318" s="10" t="str">
        <f t="shared" si="783"/>
        <v/>
      </c>
      <c r="F12318" s="10" t="str">
        <f>IFERROR(VLOOKUP(I12318,DATABASE!$N:$O,2,FALSE),"")</f>
        <v/>
      </c>
      <c r="Q12318" s="10">
        <f t="shared" si="780"/>
        <v>0</v>
      </c>
    </row>
    <row r="12319" spans="2:17" ht="20.25" customHeight="1">
      <c r="B12319" s="10" t="str">
        <f t="shared" si="781"/>
        <v>0</v>
      </c>
      <c r="C12319" s="10" t="str">
        <f t="shared" si="782"/>
        <v/>
      </c>
      <c r="D12319" s="10" t="str">
        <f>IFERROR(IF(تحویلی!$E$1="","",IF(NOSA!O12319=تحویلی!$E$1,تحویلی!$E$1&amp;COUNTIF(NOSA!$O$1:O12319,تحویلی!$E$1),"")),"")</f>
        <v/>
      </c>
      <c r="E12319" s="10" t="str">
        <f t="shared" si="783"/>
        <v/>
      </c>
      <c r="F12319" s="10" t="str">
        <f>IFERROR(VLOOKUP(I12319,DATABASE!$N:$O,2,FALSE),"")</f>
        <v/>
      </c>
      <c r="Q12319" s="10">
        <f t="shared" si="780"/>
        <v>0</v>
      </c>
    </row>
    <row r="12320" spans="2:17" ht="20.25" customHeight="1">
      <c r="B12320" s="10" t="str">
        <f t="shared" si="781"/>
        <v>0</v>
      </c>
      <c r="C12320" s="10" t="str">
        <f t="shared" si="782"/>
        <v/>
      </c>
      <c r="D12320" s="10" t="str">
        <f>IFERROR(IF(تحویلی!$E$1="","",IF(NOSA!O12320=تحویلی!$E$1,تحویلی!$E$1&amp;COUNTIF(NOSA!$O$1:O12320,تحویلی!$E$1),"")),"")</f>
        <v/>
      </c>
      <c r="E12320" s="10" t="str">
        <f t="shared" si="783"/>
        <v/>
      </c>
      <c r="F12320" s="10" t="str">
        <f>IFERROR(VLOOKUP(I12320,DATABASE!$N:$O,2,FALSE),"")</f>
        <v/>
      </c>
      <c r="Q12320" s="10">
        <f t="shared" si="780"/>
        <v>0</v>
      </c>
    </row>
    <row r="12321" spans="2:17" ht="20.25" customHeight="1">
      <c r="B12321" s="10" t="str">
        <f t="shared" si="781"/>
        <v>0</v>
      </c>
      <c r="C12321" s="10" t="str">
        <f t="shared" si="782"/>
        <v/>
      </c>
      <c r="D12321" s="10" t="str">
        <f>IFERROR(IF(تحویلی!$E$1="","",IF(NOSA!O12321=تحویلی!$E$1,تحویلی!$E$1&amp;COUNTIF(NOSA!$O$1:O12321,تحویلی!$E$1),"")),"")</f>
        <v/>
      </c>
      <c r="E12321" s="10" t="str">
        <f t="shared" si="783"/>
        <v/>
      </c>
      <c r="F12321" s="10" t="str">
        <f>IFERROR(VLOOKUP(I12321,DATABASE!$N:$O,2,FALSE),"")</f>
        <v/>
      </c>
      <c r="Q12321" s="10">
        <f t="shared" si="780"/>
        <v>0</v>
      </c>
    </row>
    <row r="12322" spans="2:17" ht="20.25" customHeight="1">
      <c r="B12322" s="10" t="str">
        <f t="shared" si="781"/>
        <v>0</v>
      </c>
      <c r="C12322" s="10" t="str">
        <f t="shared" si="782"/>
        <v/>
      </c>
      <c r="D12322" s="10" t="str">
        <f>IFERROR(IF(تحویلی!$E$1="","",IF(NOSA!O12322=تحویلی!$E$1,تحویلی!$E$1&amp;COUNTIF(NOSA!$O$1:O12322,تحویلی!$E$1),"")),"")</f>
        <v/>
      </c>
      <c r="E12322" s="10" t="str">
        <f t="shared" si="783"/>
        <v/>
      </c>
      <c r="F12322" s="10" t="str">
        <f>IFERROR(VLOOKUP(I12322,DATABASE!$N:$O,2,FALSE),"")</f>
        <v/>
      </c>
      <c r="Q12322" s="10">
        <f t="shared" si="780"/>
        <v>0</v>
      </c>
    </row>
    <row r="12323" spans="2:17" ht="20.25" customHeight="1">
      <c r="B12323" s="10" t="str">
        <f t="shared" si="781"/>
        <v>0</v>
      </c>
      <c r="C12323" s="10" t="str">
        <f t="shared" si="782"/>
        <v/>
      </c>
      <c r="D12323" s="10" t="str">
        <f>IFERROR(IF(تحویلی!$E$1="","",IF(NOSA!O12323=تحویلی!$E$1,تحویلی!$E$1&amp;COUNTIF(NOSA!$O$1:O12323,تحویلی!$E$1),"")),"")</f>
        <v/>
      </c>
      <c r="E12323" s="10" t="str">
        <f t="shared" si="783"/>
        <v/>
      </c>
      <c r="F12323" s="10" t="str">
        <f>IFERROR(VLOOKUP(I12323,DATABASE!$N:$O,2,FALSE),"")</f>
        <v/>
      </c>
      <c r="Q12323" s="10">
        <f t="shared" si="780"/>
        <v>0</v>
      </c>
    </row>
    <row r="12324" spans="2:17" ht="20.25" customHeight="1">
      <c r="B12324" s="10" t="str">
        <f t="shared" si="781"/>
        <v>0</v>
      </c>
      <c r="C12324" s="10" t="str">
        <f t="shared" si="782"/>
        <v/>
      </c>
      <c r="D12324" s="10" t="str">
        <f>IFERROR(IF(تحویلی!$E$1="","",IF(NOSA!O12324=تحویلی!$E$1,تحویلی!$E$1&amp;COUNTIF(NOSA!$O$1:O12324,تحویلی!$E$1),"")),"")</f>
        <v/>
      </c>
      <c r="E12324" s="10" t="str">
        <f t="shared" si="783"/>
        <v/>
      </c>
      <c r="F12324" s="10" t="str">
        <f>IFERROR(VLOOKUP(I12324,DATABASE!$N:$O,2,FALSE),"")</f>
        <v/>
      </c>
      <c r="Q12324" s="10">
        <f t="shared" ref="Q12324:Q12387" si="784">VALUE(O12324)</f>
        <v>0</v>
      </c>
    </row>
    <row r="12325" spans="2:17" ht="20.25" customHeight="1">
      <c r="B12325" s="10" t="str">
        <f t="shared" si="781"/>
        <v>0</v>
      </c>
      <c r="C12325" s="10" t="str">
        <f t="shared" si="782"/>
        <v/>
      </c>
      <c r="D12325" s="10" t="str">
        <f>IFERROR(IF(تحویلی!$E$1="","",IF(NOSA!O12325=تحویلی!$E$1,تحویلی!$E$1&amp;COUNTIF(NOSA!$O$1:O12325,تحویلی!$E$1),"")),"")</f>
        <v/>
      </c>
      <c r="E12325" s="10" t="str">
        <f t="shared" si="783"/>
        <v/>
      </c>
      <c r="F12325" s="10" t="str">
        <f>IFERROR(VLOOKUP(I12325,DATABASE!$N:$O,2,FALSE),"")</f>
        <v/>
      </c>
      <c r="Q12325" s="10">
        <f t="shared" si="784"/>
        <v>0</v>
      </c>
    </row>
    <row r="12326" spans="2:17" ht="20.25" customHeight="1">
      <c r="B12326" s="10" t="str">
        <f t="shared" si="781"/>
        <v>0</v>
      </c>
      <c r="C12326" s="10" t="str">
        <f t="shared" si="782"/>
        <v/>
      </c>
      <c r="D12326" s="10" t="str">
        <f>IFERROR(IF(تحویلی!$E$1="","",IF(NOSA!O12326=تحویلی!$E$1,تحویلی!$E$1&amp;COUNTIF(NOSA!$O$1:O12326,تحویلی!$E$1),"")),"")</f>
        <v/>
      </c>
      <c r="E12326" s="10" t="str">
        <f t="shared" si="783"/>
        <v/>
      </c>
      <c r="F12326" s="10" t="str">
        <f>IFERROR(VLOOKUP(I12326,DATABASE!$N:$O,2,FALSE),"")</f>
        <v/>
      </c>
      <c r="Q12326" s="10">
        <f t="shared" si="784"/>
        <v>0</v>
      </c>
    </row>
    <row r="12327" spans="2:17" ht="20.25" customHeight="1">
      <c r="B12327" s="10" t="str">
        <f t="shared" si="781"/>
        <v>0</v>
      </c>
      <c r="C12327" s="10" t="str">
        <f t="shared" si="782"/>
        <v/>
      </c>
      <c r="D12327" s="10" t="str">
        <f>IFERROR(IF(تحویلی!$E$1="","",IF(NOSA!O12327=تحویلی!$E$1,تحویلی!$E$1&amp;COUNTIF(NOSA!$O$1:O12327,تحویلی!$E$1),"")),"")</f>
        <v/>
      </c>
      <c r="E12327" s="10" t="str">
        <f t="shared" si="783"/>
        <v/>
      </c>
      <c r="F12327" s="10" t="str">
        <f>IFERROR(VLOOKUP(I12327,DATABASE!$N:$O,2,FALSE),"")</f>
        <v/>
      </c>
      <c r="Q12327" s="10">
        <f t="shared" si="784"/>
        <v>0</v>
      </c>
    </row>
    <row r="12328" spans="2:17" ht="20.25" customHeight="1">
      <c r="B12328" s="10" t="str">
        <f t="shared" si="781"/>
        <v>0</v>
      </c>
      <c r="C12328" s="10" t="str">
        <f t="shared" si="782"/>
        <v/>
      </c>
      <c r="D12328" s="10" t="str">
        <f>IFERROR(IF(تحویلی!$E$1="","",IF(NOSA!O12328=تحویلی!$E$1,تحویلی!$E$1&amp;COUNTIF(NOSA!$O$1:O12328,تحویلی!$E$1),"")),"")</f>
        <v/>
      </c>
      <c r="E12328" s="10" t="str">
        <f t="shared" si="783"/>
        <v/>
      </c>
      <c r="F12328" s="10" t="str">
        <f>IFERROR(VLOOKUP(I12328,DATABASE!$N:$O,2,FALSE),"")</f>
        <v/>
      </c>
      <c r="Q12328" s="10">
        <f t="shared" si="784"/>
        <v>0</v>
      </c>
    </row>
    <row r="12329" spans="2:17" ht="20.25" customHeight="1">
      <c r="B12329" s="10" t="str">
        <f t="shared" ref="B12329:B12392" si="785">F12329&amp;Q12329</f>
        <v>0</v>
      </c>
      <c r="C12329" s="10" t="str">
        <f t="shared" ref="C12329:C12392" si="786">F12329&amp;G12329&amp;O12329</f>
        <v/>
      </c>
      <c r="D12329" s="10" t="str">
        <f>IFERROR(IF(تحویلی!$E$1="","",IF(NOSA!O12329=تحویلی!$E$1,تحویلی!$E$1&amp;COUNTIF(NOSA!$O$1:O12329,تحویلی!$E$1),"")),"")</f>
        <v/>
      </c>
      <c r="E12329" s="10" t="str">
        <f t="shared" ref="E12329:E12392" si="787">H12329&amp;O12329</f>
        <v/>
      </c>
      <c r="F12329" s="10" t="str">
        <f>IFERROR(VLOOKUP(I12329,DATABASE!$N:$O,2,FALSE),"")</f>
        <v/>
      </c>
      <c r="Q12329" s="10">
        <f t="shared" si="784"/>
        <v>0</v>
      </c>
    </row>
    <row r="12330" spans="2:17" ht="20.25" customHeight="1">
      <c r="B12330" s="10" t="str">
        <f t="shared" si="785"/>
        <v>0</v>
      </c>
      <c r="C12330" s="10" t="str">
        <f t="shared" si="786"/>
        <v/>
      </c>
      <c r="D12330" s="10" t="str">
        <f>IFERROR(IF(تحویلی!$E$1="","",IF(NOSA!O12330=تحویلی!$E$1,تحویلی!$E$1&amp;COUNTIF(NOSA!$O$1:O12330,تحویلی!$E$1),"")),"")</f>
        <v/>
      </c>
      <c r="E12330" s="10" t="str">
        <f t="shared" si="787"/>
        <v/>
      </c>
      <c r="F12330" s="10" t="str">
        <f>IFERROR(VLOOKUP(I12330,DATABASE!$N:$O,2,FALSE),"")</f>
        <v/>
      </c>
      <c r="Q12330" s="10">
        <f t="shared" si="784"/>
        <v>0</v>
      </c>
    </row>
    <row r="12331" spans="2:17" ht="20.25" customHeight="1">
      <c r="B12331" s="10" t="str">
        <f t="shared" si="785"/>
        <v>0</v>
      </c>
      <c r="C12331" s="10" t="str">
        <f t="shared" si="786"/>
        <v/>
      </c>
      <c r="D12331" s="10" t="str">
        <f>IFERROR(IF(تحویلی!$E$1="","",IF(NOSA!O12331=تحویلی!$E$1,تحویلی!$E$1&amp;COUNTIF(NOSA!$O$1:O12331,تحویلی!$E$1),"")),"")</f>
        <v/>
      </c>
      <c r="E12331" s="10" t="str">
        <f t="shared" si="787"/>
        <v/>
      </c>
      <c r="F12331" s="10" t="str">
        <f>IFERROR(VLOOKUP(I12331,DATABASE!$N:$O,2,FALSE),"")</f>
        <v/>
      </c>
      <c r="Q12331" s="10">
        <f t="shared" si="784"/>
        <v>0</v>
      </c>
    </row>
    <row r="12332" spans="2:17" ht="20.25" customHeight="1">
      <c r="B12332" s="10" t="str">
        <f t="shared" si="785"/>
        <v>0</v>
      </c>
      <c r="C12332" s="10" t="str">
        <f t="shared" si="786"/>
        <v/>
      </c>
      <c r="D12332" s="10" t="str">
        <f>IFERROR(IF(تحویلی!$E$1="","",IF(NOSA!O12332=تحویلی!$E$1,تحویلی!$E$1&amp;COUNTIF(NOSA!$O$1:O12332,تحویلی!$E$1),"")),"")</f>
        <v/>
      </c>
      <c r="E12332" s="10" t="str">
        <f t="shared" si="787"/>
        <v/>
      </c>
      <c r="F12332" s="10" t="str">
        <f>IFERROR(VLOOKUP(I12332,DATABASE!$N:$O,2,FALSE),"")</f>
        <v/>
      </c>
      <c r="Q12332" s="10">
        <f t="shared" si="784"/>
        <v>0</v>
      </c>
    </row>
    <row r="12333" spans="2:17" ht="20.25" customHeight="1">
      <c r="B12333" s="10" t="str">
        <f t="shared" si="785"/>
        <v>0</v>
      </c>
      <c r="C12333" s="10" t="str">
        <f t="shared" si="786"/>
        <v/>
      </c>
      <c r="D12333" s="10" t="str">
        <f>IFERROR(IF(تحویلی!$E$1="","",IF(NOSA!O12333=تحویلی!$E$1,تحویلی!$E$1&amp;COUNTIF(NOSA!$O$1:O12333,تحویلی!$E$1),"")),"")</f>
        <v/>
      </c>
      <c r="E12333" s="10" t="str">
        <f t="shared" si="787"/>
        <v/>
      </c>
      <c r="F12333" s="10" t="str">
        <f>IFERROR(VLOOKUP(I12333,DATABASE!$N:$O,2,FALSE),"")</f>
        <v/>
      </c>
      <c r="Q12333" s="10">
        <f t="shared" si="784"/>
        <v>0</v>
      </c>
    </row>
    <row r="12334" spans="2:17" ht="20.25" customHeight="1">
      <c r="B12334" s="10" t="str">
        <f t="shared" si="785"/>
        <v>0</v>
      </c>
      <c r="C12334" s="10" t="str">
        <f t="shared" si="786"/>
        <v/>
      </c>
      <c r="D12334" s="10" t="str">
        <f>IFERROR(IF(تحویلی!$E$1="","",IF(NOSA!O12334=تحویلی!$E$1,تحویلی!$E$1&amp;COUNTIF(NOSA!$O$1:O12334,تحویلی!$E$1),"")),"")</f>
        <v/>
      </c>
      <c r="E12334" s="10" t="str">
        <f t="shared" si="787"/>
        <v/>
      </c>
      <c r="F12334" s="10" t="str">
        <f>IFERROR(VLOOKUP(I12334,DATABASE!$N:$O,2,FALSE),"")</f>
        <v/>
      </c>
      <c r="Q12334" s="10">
        <f t="shared" si="784"/>
        <v>0</v>
      </c>
    </row>
    <row r="12335" spans="2:17" ht="20.25" customHeight="1">
      <c r="B12335" s="10" t="str">
        <f t="shared" si="785"/>
        <v>0</v>
      </c>
      <c r="C12335" s="10" t="str">
        <f t="shared" si="786"/>
        <v/>
      </c>
      <c r="D12335" s="10" t="str">
        <f>IFERROR(IF(تحویلی!$E$1="","",IF(NOSA!O12335=تحویلی!$E$1,تحویلی!$E$1&amp;COUNTIF(NOSA!$O$1:O12335,تحویلی!$E$1),"")),"")</f>
        <v/>
      </c>
      <c r="E12335" s="10" t="str">
        <f t="shared" si="787"/>
        <v/>
      </c>
      <c r="F12335" s="10" t="str">
        <f>IFERROR(VLOOKUP(I12335,DATABASE!$N:$O,2,FALSE),"")</f>
        <v/>
      </c>
      <c r="Q12335" s="10">
        <f t="shared" si="784"/>
        <v>0</v>
      </c>
    </row>
    <row r="12336" spans="2:17" ht="20.25" customHeight="1">
      <c r="B12336" s="10" t="str">
        <f t="shared" si="785"/>
        <v>0</v>
      </c>
      <c r="C12336" s="10" t="str">
        <f t="shared" si="786"/>
        <v/>
      </c>
      <c r="D12336" s="10" t="str">
        <f>IFERROR(IF(تحویلی!$E$1="","",IF(NOSA!O12336=تحویلی!$E$1,تحویلی!$E$1&amp;COUNTIF(NOSA!$O$1:O12336,تحویلی!$E$1),"")),"")</f>
        <v/>
      </c>
      <c r="E12336" s="10" t="str">
        <f t="shared" si="787"/>
        <v/>
      </c>
      <c r="F12336" s="10" t="str">
        <f>IFERROR(VLOOKUP(I12336,DATABASE!$N:$O,2,FALSE),"")</f>
        <v/>
      </c>
      <c r="Q12336" s="10">
        <f t="shared" si="784"/>
        <v>0</v>
      </c>
    </row>
    <row r="12337" spans="2:17" ht="20.25" customHeight="1">
      <c r="B12337" s="10" t="str">
        <f t="shared" si="785"/>
        <v>0</v>
      </c>
      <c r="C12337" s="10" t="str">
        <f t="shared" si="786"/>
        <v/>
      </c>
      <c r="D12337" s="10" t="str">
        <f>IFERROR(IF(تحویلی!$E$1="","",IF(NOSA!O12337=تحویلی!$E$1,تحویلی!$E$1&amp;COUNTIF(NOSA!$O$1:O12337,تحویلی!$E$1),"")),"")</f>
        <v/>
      </c>
      <c r="E12337" s="10" t="str">
        <f t="shared" si="787"/>
        <v/>
      </c>
      <c r="F12337" s="10" t="str">
        <f>IFERROR(VLOOKUP(I12337,DATABASE!$N:$O,2,FALSE),"")</f>
        <v/>
      </c>
      <c r="Q12337" s="10">
        <f t="shared" si="784"/>
        <v>0</v>
      </c>
    </row>
    <row r="12338" spans="2:17" ht="20.25" customHeight="1">
      <c r="B12338" s="10" t="str">
        <f t="shared" si="785"/>
        <v>0</v>
      </c>
      <c r="C12338" s="10" t="str">
        <f t="shared" si="786"/>
        <v/>
      </c>
      <c r="D12338" s="10" t="str">
        <f>IFERROR(IF(تحویلی!$E$1="","",IF(NOSA!O12338=تحویلی!$E$1,تحویلی!$E$1&amp;COUNTIF(NOSA!$O$1:O12338,تحویلی!$E$1),"")),"")</f>
        <v/>
      </c>
      <c r="E12338" s="10" t="str">
        <f t="shared" si="787"/>
        <v/>
      </c>
      <c r="F12338" s="10" t="str">
        <f>IFERROR(VLOOKUP(I12338,DATABASE!$N:$O,2,FALSE),"")</f>
        <v/>
      </c>
      <c r="Q12338" s="10">
        <f t="shared" si="784"/>
        <v>0</v>
      </c>
    </row>
    <row r="12339" spans="2:17" ht="20.25" customHeight="1">
      <c r="B12339" s="10" t="str">
        <f t="shared" si="785"/>
        <v>0</v>
      </c>
      <c r="C12339" s="10" t="str">
        <f t="shared" si="786"/>
        <v/>
      </c>
      <c r="D12339" s="10" t="str">
        <f>IFERROR(IF(تحویلی!$E$1="","",IF(NOSA!O12339=تحویلی!$E$1,تحویلی!$E$1&amp;COUNTIF(NOSA!$O$1:O12339,تحویلی!$E$1),"")),"")</f>
        <v/>
      </c>
      <c r="E12339" s="10" t="str">
        <f t="shared" si="787"/>
        <v/>
      </c>
      <c r="F12339" s="10" t="str">
        <f>IFERROR(VLOOKUP(I12339,DATABASE!$N:$O,2,FALSE),"")</f>
        <v/>
      </c>
      <c r="Q12339" s="10">
        <f t="shared" si="784"/>
        <v>0</v>
      </c>
    </row>
    <row r="12340" spans="2:17" ht="20.25" customHeight="1">
      <c r="B12340" s="10" t="str">
        <f t="shared" si="785"/>
        <v>0</v>
      </c>
      <c r="C12340" s="10" t="str">
        <f t="shared" si="786"/>
        <v/>
      </c>
      <c r="D12340" s="10" t="str">
        <f>IFERROR(IF(تحویلی!$E$1="","",IF(NOSA!O12340=تحویلی!$E$1,تحویلی!$E$1&amp;COUNTIF(NOSA!$O$1:O12340,تحویلی!$E$1),"")),"")</f>
        <v/>
      </c>
      <c r="E12340" s="10" t="str">
        <f t="shared" si="787"/>
        <v/>
      </c>
      <c r="F12340" s="10" t="str">
        <f>IFERROR(VLOOKUP(I12340,DATABASE!$N:$O,2,FALSE),"")</f>
        <v/>
      </c>
      <c r="Q12340" s="10">
        <f t="shared" si="784"/>
        <v>0</v>
      </c>
    </row>
    <row r="12341" spans="2:17" ht="20.25" customHeight="1">
      <c r="B12341" s="10" t="str">
        <f t="shared" si="785"/>
        <v>0</v>
      </c>
      <c r="C12341" s="10" t="str">
        <f t="shared" si="786"/>
        <v/>
      </c>
      <c r="D12341" s="10" t="str">
        <f>IFERROR(IF(تحویلی!$E$1="","",IF(NOSA!O12341=تحویلی!$E$1,تحویلی!$E$1&amp;COUNTIF(NOSA!$O$1:O12341,تحویلی!$E$1),"")),"")</f>
        <v/>
      </c>
      <c r="E12341" s="10" t="str">
        <f t="shared" si="787"/>
        <v/>
      </c>
      <c r="F12341" s="10" t="str">
        <f>IFERROR(VLOOKUP(I12341,DATABASE!$N:$O,2,FALSE),"")</f>
        <v/>
      </c>
      <c r="Q12341" s="10">
        <f t="shared" si="784"/>
        <v>0</v>
      </c>
    </row>
    <row r="12342" spans="2:17" ht="20.25" customHeight="1">
      <c r="B12342" s="10" t="str">
        <f t="shared" si="785"/>
        <v>0</v>
      </c>
      <c r="C12342" s="10" t="str">
        <f t="shared" si="786"/>
        <v/>
      </c>
      <c r="D12342" s="10" t="str">
        <f>IFERROR(IF(تحویلی!$E$1="","",IF(NOSA!O12342=تحویلی!$E$1,تحویلی!$E$1&amp;COUNTIF(NOSA!$O$1:O12342,تحویلی!$E$1),"")),"")</f>
        <v/>
      </c>
      <c r="E12342" s="10" t="str">
        <f t="shared" si="787"/>
        <v/>
      </c>
      <c r="F12342" s="10" t="str">
        <f>IFERROR(VLOOKUP(I12342,DATABASE!$N:$O,2,FALSE),"")</f>
        <v/>
      </c>
      <c r="Q12342" s="10">
        <f t="shared" si="784"/>
        <v>0</v>
      </c>
    </row>
    <row r="12343" spans="2:17" ht="20.25" customHeight="1">
      <c r="B12343" s="10" t="str">
        <f t="shared" si="785"/>
        <v>0</v>
      </c>
      <c r="C12343" s="10" t="str">
        <f t="shared" si="786"/>
        <v/>
      </c>
      <c r="D12343" s="10" t="str">
        <f>IFERROR(IF(تحویلی!$E$1="","",IF(NOSA!O12343=تحویلی!$E$1,تحویلی!$E$1&amp;COUNTIF(NOSA!$O$1:O12343,تحویلی!$E$1),"")),"")</f>
        <v/>
      </c>
      <c r="E12343" s="10" t="str">
        <f t="shared" si="787"/>
        <v/>
      </c>
      <c r="F12343" s="10" t="str">
        <f>IFERROR(VLOOKUP(I12343,DATABASE!$N:$O,2,FALSE),"")</f>
        <v/>
      </c>
      <c r="Q12343" s="10">
        <f t="shared" si="784"/>
        <v>0</v>
      </c>
    </row>
    <row r="12344" spans="2:17" ht="20.25" customHeight="1">
      <c r="B12344" s="10" t="str">
        <f t="shared" si="785"/>
        <v>0</v>
      </c>
      <c r="C12344" s="10" t="str">
        <f t="shared" si="786"/>
        <v/>
      </c>
      <c r="D12344" s="10" t="str">
        <f>IFERROR(IF(تحویلی!$E$1="","",IF(NOSA!O12344=تحویلی!$E$1,تحویلی!$E$1&amp;COUNTIF(NOSA!$O$1:O12344,تحویلی!$E$1),"")),"")</f>
        <v/>
      </c>
      <c r="E12344" s="10" t="str">
        <f t="shared" si="787"/>
        <v/>
      </c>
      <c r="F12344" s="10" t="str">
        <f>IFERROR(VLOOKUP(I12344,DATABASE!$N:$O,2,FALSE),"")</f>
        <v/>
      </c>
      <c r="Q12344" s="10">
        <f t="shared" si="784"/>
        <v>0</v>
      </c>
    </row>
    <row r="12345" spans="2:17" ht="20.25" customHeight="1">
      <c r="B12345" s="10" t="str">
        <f t="shared" si="785"/>
        <v>0</v>
      </c>
      <c r="C12345" s="10" t="str">
        <f t="shared" si="786"/>
        <v/>
      </c>
      <c r="D12345" s="10" t="str">
        <f>IFERROR(IF(تحویلی!$E$1="","",IF(NOSA!O12345=تحویلی!$E$1,تحویلی!$E$1&amp;COUNTIF(NOSA!$O$1:O12345,تحویلی!$E$1),"")),"")</f>
        <v/>
      </c>
      <c r="E12345" s="10" t="str">
        <f t="shared" si="787"/>
        <v/>
      </c>
      <c r="F12345" s="10" t="str">
        <f>IFERROR(VLOOKUP(I12345,DATABASE!$N:$O,2,FALSE),"")</f>
        <v/>
      </c>
      <c r="Q12345" s="10">
        <f t="shared" si="784"/>
        <v>0</v>
      </c>
    </row>
    <row r="12346" spans="2:17" ht="20.25" customHeight="1">
      <c r="B12346" s="10" t="str">
        <f t="shared" si="785"/>
        <v>0</v>
      </c>
      <c r="C12346" s="10" t="str">
        <f t="shared" si="786"/>
        <v/>
      </c>
      <c r="D12346" s="10" t="str">
        <f>IFERROR(IF(تحویلی!$E$1="","",IF(NOSA!O12346=تحویلی!$E$1,تحویلی!$E$1&amp;COUNTIF(NOSA!$O$1:O12346,تحویلی!$E$1),"")),"")</f>
        <v/>
      </c>
      <c r="E12346" s="10" t="str">
        <f t="shared" si="787"/>
        <v/>
      </c>
      <c r="F12346" s="10" t="str">
        <f>IFERROR(VLOOKUP(I12346,DATABASE!$N:$O,2,FALSE),"")</f>
        <v/>
      </c>
      <c r="Q12346" s="10">
        <f t="shared" si="784"/>
        <v>0</v>
      </c>
    </row>
    <row r="12347" spans="2:17" ht="20.25" customHeight="1">
      <c r="B12347" s="10" t="str">
        <f t="shared" si="785"/>
        <v>0</v>
      </c>
      <c r="C12347" s="10" t="str">
        <f t="shared" si="786"/>
        <v/>
      </c>
      <c r="D12347" s="10" t="str">
        <f>IFERROR(IF(تحویلی!$E$1="","",IF(NOSA!O12347=تحویلی!$E$1,تحویلی!$E$1&amp;COUNTIF(NOSA!$O$1:O12347,تحویلی!$E$1),"")),"")</f>
        <v/>
      </c>
      <c r="E12347" s="10" t="str">
        <f t="shared" si="787"/>
        <v/>
      </c>
      <c r="F12347" s="10" t="str">
        <f>IFERROR(VLOOKUP(I12347,DATABASE!$N:$O,2,FALSE),"")</f>
        <v/>
      </c>
      <c r="Q12347" s="10">
        <f t="shared" si="784"/>
        <v>0</v>
      </c>
    </row>
    <row r="12348" spans="2:17" ht="20.25" customHeight="1">
      <c r="B12348" s="10" t="str">
        <f t="shared" si="785"/>
        <v>0</v>
      </c>
      <c r="C12348" s="10" t="str">
        <f t="shared" si="786"/>
        <v/>
      </c>
      <c r="D12348" s="10" t="str">
        <f>IFERROR(IF(تحویلی!$E$1="","",IF(NOSA!O12348=تحویلی!$E$1,تحویلی!$E$1&amp;COUNTIF(NOSA!$O$1:O12348,تحویلی!$E$1),"")),"")</f>
        <v/>
      </c>
      <c r="E12348" s="10" t="str">
        <f t="shared" si="787"/>
        <v/>
      </c>
      <c r="F12348" s="10" t="str">
        <f>IFERROR(VLOOKUP(I12348,DATABASE!$N:$O,2,FALSE),"")</f>
        <v/>
      </c>
      <c r="Q12348" s="10">
        <f t="shared" si="784"/>
        <v>0</v>
      </c>
    </row>
    <row r="12349" spans="2:17" ht="20.25" customHeight="1">
      <c r="B12349" s="10" t="str">
        <f t="shared" si="785"/>
        <v>0</v>
      </c>
      <c r="C12349" s="10" t="str">
        <f t="shared" si="786"/>
        <v/>
      </c>
      <c r="D12349" s="10" t="str">
        <f>IFERROR(IF(تحویلی!$E$1="","",IF(NOSA!O12349=تحویلی!$E$1,تحویلی!$E$1&amp;COUNTIF(NOSA!$O$1:O12349,تحویلی!$E$1),"")),"")</f>
        <v/>
      </c>
      <c r="E12349" s="10" t="str">
        <f t="shared" si="787"/>
        <v/>
      </c>
      <c r="F12349" s="10" t="str">
        <f>IFERROR(VLOOKUP(I12349,DATABASE!$N:$O,2,FALSE),"")</f>
        <v/>
      </c>
      <c r="Q12349" s="10">
        <f t="shared" si="784"/>
        <v>0</v>
      </c>
    </row>
    <row r="12350" spans="2:17" ht="20.25" customHeight="1">
      <c r="B12350" s="10" t="str">
        <f t="shared" si="785"/>
        <v>0</v>
      </c>
      <c r="C12350" s="10" t="str">
        <f t="shared" si="786"/>
        <v/>
      </c>
      <c r="D12350" s="10" t="str">
        <f>IFERROR(IF(تحویلی!$E$1="","",IF(NOSA!O12350=تحویلی!$E$1,تحویلی!$E$1&amp;COUNTIF(NOSA!$O$1:O12350,تحویلی!$E$1),"")),"")</f>
        <v/>
      </c>
      <c r="E12350" s="10" t="str">
        <f t="shared" si="787"/>
        <v/>
      </c>
      <c r="F12350" s="10" t="str">
        <f>IFERROR(VLOOKUP(I12350,DATABASE!$N:$O,2,FALSE),"")</f>
        <v/>
      </c>
      <c r="Q12350" s="10">
        <f t="shared" si="784"/>
        <v>0</v>
      </c>
    </row>
    <row r="12351" spans="2:17" ht="20.25" customHeight="1">
      <c r="B12351" s="10" t="str">
        <f t="shared" si="785"/>
        <v>0</v>
      </c>
      <c r="C12351" s="10" t="str">
        <f t="shared" si="786"/>
        <v/>
      </c>
      <c r="D12351" s="10" t="str">
        <f>IFERROR(IF(تحویلی!$E$1="","",IF(NOSA!O12351=تحویلی!$E$1,تحویلی!$E$1&amp;COUNTIF(NOSA!$O$1:O12351,تحویلی!$E$1),"")),"")</f>
        <v/>
      </c>
      <c r="E12351" s="10" t="str">
        <f t="shared" si="787"/>
        <v/>
      </c>
      <c r="F12351" s="10" t="str">
        <f>IFERROR(VLOOKUP(I12351,DATABASE!$N:$O,2,FALSE),"")</f>
        <v/>
      </c>
      <c r="Q12351" s="10">
        <f t="shared" si="784"/>
        <v>0</v>
      </c>
    </row>
    <row r="12352" spans="2:17" ht="20.25" customHeight="1">
      <c r="B12352" s="10" t="str">
        <f t="shared" si="785"/>
        <v>0</v>
      </c>
      <c r="C12352" s="10" t="str">
        <f t="shared" si="786"/>
        <v/>
      </c>
      <c r="D12352" s="10" t="str">
        <f>IFERROR(IF(تحویلی!$E$1="","",IF(NOSA!O12352=تحویلی!$E$1,تحویلی!$E$1&amp;COUNTIF(NOSA!$O$1:O12352,تحویلی!$E$1),"")),"")</f>
        <v/>
      </c>
      <c r="E12352" s="10" t="str">
        <f t="shared" si="787"/>
        <v/>
      </c>
      <c r="F12352" s="10" t="str">
        <f>IFERROR(VLOOKUP(I12352,DATABASE!$N:$O,2,FALSE),"")</f>
        <v/>
      </c>
      <c r="Q12352" s="10">
        <f t="shared" si="784"/>
        <v>0</v>
      </c>
    </row>
    <row r="12353" spans="2:17" ht="20.25" customHeight="1">
      <c r="B12353" s="10" t="str">
        <f t="shared" si="785"/>
        <v>0</v>
      </c>
      <c r="C12353" s="10" t="str">
        <f t="shared" si="786"/>
        <v/>
      </c>
      <c r="D12353" s="10" t="str">
        <f>IFERROR(IF(تحویلی!$E$1="","",IF(NOSA!O12353=تحویلی!$E$1,تحویلی!$E$1&amp;COUNTIF(NOSA!$O$1:O12353,تحویلی!$E$1),"")),"")</f>
        <v/>
      </c>
      <c r="E12353" s="10" t="str">
        <f t="shared" si="787"/>
        <v/>
      </c>
      <c r="F12353" s="10" t="str">
        <f>IFERROR(VLOOKUP(I12353,DATABASE!$N:$O,2,FALSE),"")</f>
        <v/>
      </c>
      <c r="Q12353" s="10">
        <f t="shared" si="784"/>
        <v>0</v>
      </c>
    </row>
    <row r="12354" spans="2:17" ht="20.25" customHeight="1">
      <c r="B12354" s="10" t="str">
        <f t="shared" si="785"/>
        <v>0</v>
      </c>
      <c r="C12354" s="10" t="str">
        <f t="shared" si="786"/>
        <v/>
      </c>
      <c r="D12354" s="10" t="str">
        <f>IFERROR(IF(تحویلی!$E$1="","",IF(NOSA!O12354=تحویلی!$E$1,تحویلی!$E$1&amp;COUNTIF(NOSA!$O$1:O12354,تحویلی!$E$1),"")),"")</f>
        <v/>
      </c>
      <c r="E12354" s="10" t="str">
        <f t="shared" si="787"/>
        <v/>
      </c>
      <c r="F12354" s="10" t="str">
        <f>IFERROR(VLOOKUP(I12354,DATABASE!$N:$O,2,FALSE),"")</f>
        <v/>
      </c>
      <c r="Q12354" s="10">
        <f t="shared" si="784"/>
        <v>0</v>
      </c>
    </row>
    <row r="12355" spans="2:17" ht="20.25" customHeight="1">
      <c r="B12355" s="10" t="str">
        <f t="shared" si="785"/>
        <v>0</v>
      </c>
      <c r="C12355" s="10" t="str">
        <f t="shared" si="786"/>
        <v/>
      </c>
      <c r="D12355" s="10" t="str">
        <f>IFERROR(IF(تحویلی!$E$1="","",IF(NOSA!O12355=تحویلی!$E$1,تحویلی!$E$1&amp;COUNTIF(NOSA!$O$1:O12355,تحویلی!$E$1),"")),"")</f>
        <v/>
      </c>
      <c r="E12355" s="10" t="str">
        <f t="shared" si="787"/>
        <v/>
      </c>
      <c r="F12355" s="10" t="str">
        <f>IFERROR(VLOOKUP(I12355,DATABASE!$N:$O,2,FALSE),"")</f>
        <v/>
      </c>
      <c r="Q12355" s="10">
        <f t="shared" si="784"/>
        <v>0</v>
      </c>
    </row>
    <row r="12356" spans="2:17" ht="20.25" customHeight="1">
      <c r="B12356" s="10" t="str">
        <f t="shared" si="785"/>
        <v>0</v>
      </c>
      <c r="C12356" s="10" t="str">
        <f t="shared" si="786"/>
        <v/>
      </c>
      <c r="D12356" s="10" t="str">
        <f>IFERROR(IF(تحویلی!$E$1="","",IF(NOSA!O12356=تحویلی!$E$1,تحویلی!$E$1&amp;COUNTIF(NOSA!$O$1:O12356,تحویلی!$E$1),"")),"")</f>
        <v/>
      </c>
      <c r="E12356" s="10" t="str">
        <f t="shared" si="787"/>
        <v/>
      </c>
      <c r="F12356" s="10" t="str">
        <f>IFERROR(VLOOKUP(I12356,DATABASE!$N:$O,2,FALSE),"")</f>
        <v/>
      </c>
      <c r="Q12356" s="10">
        <f t="shared" si="784"/>
        <v>0</v>
      </c>
    </row>
    <row r="12357" spans="2:17" ht="20.25" customHeight="1">
      <c r="B12357" s="10" t="str">
        <f t="shared" si="785"/>
        <v>0</v>
      </c>
      <c r="C12357" s="10" t="str">
        <f t="shared" si="786"/>
        <v/>
      </c>
      <c r="D12357" s="10" t="str">
        <f>IFERROR(IF(تحویلی!$E$1="","",IF(NOSA!O12357=تحویلی!$E$1,تحویلی!$E$1&amp;COUNTIF(NOSA!$O$1:O12357,تحویلی!$E$1),"")),"")</f>
        <v/>
      </c>
      <c r="E12357" s="10" t="str">
        <f t="shared" si="787"/>
        <v/>
      </c>
      <c r="F12357" s="10" t="str">
        <f>IFERROR(VLOOKUP(I12357,DATABASE!$N:$O,2,FALSE),"")</f>
        <v/>
      </c>
      <c r="Q12357" s="10">
        <f t="shared" si="784"/>
        <v>0</v>
      </c>
    </row>
    <row r="12358" spans="2:17" ht="20.25" customHeight="1">
      <c r="B12358" s="10" t="str">
        <f t="shared" si="785"/>
        <v>0</v>
      </c>
      <c r="C12358" s="10" t="str">
        <f t="shared" si="786"/>
        <v/>
      </c>
      <c r="D12358" s="10" t="str">
        <f>IFERROR(IF(تحویلی!$E$1="","",IF(NOSA!O12358=تحویلی!$E$1,تحویلی!$E$1&amp;COUNTIF(NOSA!$O$1:O12358,تحویلی!$E$1),"")),"")</f>
        <v/>
      </c>
      <c r="E12358" s="10" t="str">
        <f t="shared" si="787"/>
        <v/>
      </c>
      <c r="F12358" s="10" t="str">
        <f>IFERROR(VLOOKUP(I12358,DATABASE!$N:$O,2,FALSE),"")</f>
        <v/>
      </c>
      <c r="Q12358" s="10">
        <f t="shared" si="784"/>
        <v>0</v>
      </c>
    </row>
    <row r="12359" spans="2:17" ht="20.25" customHeight="1">
      <c r="B12359" s="10" t="str">
        <f t="shared" si="785"/>
        <v>0</v>
      </c>
      <c r="C12359" s="10" t="str">
        <f t="shared" si="786"/>
        <v/>
      </c>
      <c r="D12359" s="10" t="str">
        <f>IFERROR(IF(تحویلی!$E$1="","",IF(NOSA!O12359=تحویلی!$E$1,تحویلی!$E$1&amp;COUNTIF(NOSA!$O$1:O12359,تحویلی!$E$1),"")),"")</f>
        <v/>
      </c>
      <c r="E12359" s="10" t="str">
        <f t="shared" si="787"/>
        <v/>
      </c>
      <c r="F12359" s="10" t="str">
        <f>IFERROR(VLOOKUP(I12359,DATABASE!$N:$O,2,FALSE),"")</f>
        <v/>
      </c>
      <c r="Q12359" s="10">
        <f t="shared" si="784"/>
        <v>0</v>
      </c>
    </row>
    <row r="12360" spans="2:17" ht="20.25" customHeight="1">
      <c r="B12360" s="10" t="str">
        <f t="shared" si="785"/>
        <v>0</v>
      </c>
      <c r="C12360" s="10" t="str">
        <f t="shared" si="786"/>
        <v/>
      </c>
      <c r="D12360" s="10" t="str">
        <f>IFERROR(IF(تحویلی!$E$1="","",IF(NOSA!O12360=تحویلی!$E$1,تحویلی!$E$1&amp;COUNTIF(NOSA!$O$1:O12360,تحویلی!$E$1),"")),"")</f>
        <v/>
      </c>
      <c r="E12360" s="10" t="str">
        <f t="shared" si="787"/>
        <v/>
      </c>
      <c r="F12360" s="10" t="str">
        <f>IFERROR(VLOOKUP(I12360,DATABASE!$N:$O,2,FALSE),"")</f>
        <v/>
      </c>
      <c r="Q12360" s="10">
        <f t="shared" si="784"/>
        <v>0</v>
      </c>
    </row>
    <row r="12361" spans="2:17" ht="20.25" customHeight="1">
      <c r="B12361" s="10" t="str">
        <f t="shared" si="785"/>
        <v>0</v>
      </c>
      <c r="C12361" s="10" t="str">
        <f t="shared" si="786"/>
        <v/>
      </c>
      <c r="D12361" s="10" t="str">
        <f>IFERROR(IF(تحویلی!$E$1="","",IF(NOSA!O12361=تحویلی!$E$1,تحویلی!$E$1&amp;COUNTIF(NOSA!$O$1:O12361,تحویلی!$E$1),"")),"")</f>
        <v/>
      </c>
      <c r="E12361" s="10" t="str">
        <f t="shared" si="787"/>
        <v/>
      </c>
      <c r="F12361" s="10" t="str">
        <f>IFERROR(VLOOKUP(I12361,DATABASE!$N:$O,2,FALSE),"")</f>
        <v/>
      </c>
      <c r="Q12361" s="10">
        <f t="shared" si="784"/>
        <v>0</v>
      </c>
    </row>
    <row r="12362" spans="2:17" ht="20.25" customHeight="1">
      <c r="B12362" s="10" t="str">
        <f t="shared" si="785"/>
        <v>0</v>
      </c>
      <c r="C12362" s="10" t="str">
        <f t="shared" si="786"/>
        <v/>
      </c>
      <c r="D12362" s="10" t="str">
        <f>IFERROR(IF(تحویلی!$E$1="","",IF(NOSA!O12362=تحویلی!$E$1,تحویلی!$E$1&amp;COUNTIF(NOSA!$O$1:O12362,تحویلی!$E$1),"")),"")</f>
        <v/>
      </c>
      <c r="E12362" s="10" t="str">
        <f t="shared" si="787"/>
        <v/>
      </c>
      <c r="F12362" s="10" t="str">
        <f>IFERROR(VLOOKUP(I12362,DATABASE!$N:$O,2,FALSE),"")</f>
        <v/>
      </c>
      <c r="Q12362" s="10">
        <f t="shared" si="784"/>
        <v>0</v>
      </c>
    </row>
    <row r="12363" spans="2:17" ht="20.25" customHeight="1">
      <c r="B12363" s="10" t="str">
        <f t="shared" si="785"/>
        <v>0</v>
      </c>
      <c r="C12363" s="10" t="str">
        <f t="shared" si="786"/>
        <v/>
      </c>
      <c r="D12363" s="10" t="str">
        <f>IFERROR(IF(تحویلی!$E$1="","",IF(NOSA!O12363=تحویلی!$E$1,تحویلی!$E$1&amp;COUNTIF(NOSA!$O$1:O12363,تحویلی!$E$1),"")),"")</f>
        <v/>
      </c>
      <c r="E12363" s="10" t="str">
        <f t="shared" si="787"/>
        <v/>
      </c>
      <c r="F12363" s="10" t="str">
        <f>IFERROR(VLOOKUP(I12363,DATABASE!$N:$O,2,FALSE),"")</f>
        <v/>
      </c>
      <c r="Q12363" s="10">
        <f t="shared" si="784"/>
        <v>0</v>
      </c>
    </row>
    <row r="12364" spans="2:17" ht="20.25" customHeight="1">
      <c r="B12364" s="10" t="str">
        <f t="shared" si="785"/>
        <v>0</v>
      </c>
      <c r="C12364" s="10" t="str">
        <f t="shared" si="786"/>
        <v/>
      </c>
      <c r="D12364" s="10" t="str">
        <f>IFERROR(IF(تحویلی!$E$1="","",IF(NOSA!O12364=تحویلی!$E$1,تحویلی!$E$1&amp;COUNTIF(NOSA!$O$1:O12364,تحویلی!$E$1),"")),"")</f>
        <v/>
      </c>
      <c r="E12364" s="10" t="str">
        <f t="shared" si="787"/>
        <v/>
      </c>
      <c r="F12364" s="10" t="str">
        <f>IFERROR(VLOOKUP(I12364,DATABASE!$N:$O,2,FALSE),"")</f>
        <v/>
      </c>
      <c r="Q12364" s="10">
        <f t="shared" si="784"/>
        <v>0</v>
      </c>
    </row>
    <row r="12365" spans="2:17" ht="20.25" customHeight="1">
      <c r="B12365" s="10" t="str">
        <f t="shared" si="785"/>
        <v>0</v>
      </c>
      <c r="C12365" s="10" t="str">
        <f t="shared" si="786"/>
        <v/>
      </c>
      <c r="D12365" s="10" t="str">
        <f>IFERROR(IF(تحویلی!$E$1="","",IF(NOSA!O12365=تحویلی!$E$1,تحویلی!$E$1&amp;COUNTIF(NOSA!$O$1:O12365,تحویلی!$E$1),"")),"")</f>
        <v/>
      </c>
      <c r="E12365" s="10" t="str">
        <f t="shared" si="787"/>
        <v/>
      </c>
      <c r="F12365" s="10" t="str">
        <f>IFERROR(VLOOKUP(I12365,DATABASE!$N:$O,2,FALSE),"")</f>
        <v/>
      </c>
      <c r="Q12365" s="10">
        <f t="shared" si="784"/>
        <v>0</v>
      </c>
    </row>
    <row r="12366" spans="2:17" ht="20.25" customHeight="1">
      <c r="B12366" s="10" t="str">
        <f t="shared" si="785"/>
        <v>0</v>
      </c>
      <c r="C12366" s="10" t="str">
        <f t="shared" si="786"/>
        <v/>
      </c>
      <c r="D12366" s="10" t="str">
        <f>IFERROR(IF(تحویلی!$E$1="","",IF(NOSA!O12366=تحویلی!$E$1,تحویلی!$E$1&amp;COUNTIF(NOSA!$O$1:O12366,تحویلی!$E$1),"")),"")</f>
        <v/>
      </c>
      <c r="E12366" s="10" t="str">
        <f t="shared" si="787"/>
        <v/>
      </c>
      <c r="F12366" s="10" t="str">
        <f>IFERROR(VLOOKUP(I12366,DATABASE!$N:$O,2,FALSE),"")</f>
        <v/>
      </c>
      <c r="Q12366" s="10">
        <f t="shared" si="784"/>
        <v>0</v>
      </c>
    </row>
    <row r="12367" spans="2:17" ht="20.25" customHeight="1">
      <c r="B12367" s="10" t="str">
        <f t="shared" si="785"/>
        <v>0</v>
      </c>
      <c r="C12367" s="10" t="str">
        <f t="shared" si="786"/>
        <v/>
      </c>
      <c r="D12367" s="10" t="str">
        <f>IFERROR(IF(تحویلی!$E$1="","",IF(NOSA!O12367=تحویلی!$E$1,تحویلی!$E$1&amp;COUNTIF(NOSA!$O$1:O12367,تحویلی!$E$1),"")),"")</f>
        <v/>
      </c>
      <c r="E12367" s="10" t="str">
        <f t="shared" si="787"/>
        <v/>
      </c>
      <c r="F12367" s="10" t="str">
        <f>IFERROR(VLOOKUP(I12367,DATABASE!$N:$O,2,FALSE),"")</f>
        <v/>
      </c>
      <c r="Q12367" s="10">
        <f t="shared" si="784"/>
        <v>0</v>
      </c>
    </row>
    <row r="12368" spans="2:17" ht="20.25" customHeight="1">
      <c r="B12368" s="10" t="str">
        <f t="shared" si="785"/>
        <v>0</v>
      </c>
      <c r="C12368" s="10" t="str">
        <f t="shared" si="786"/>
        <v/>
      </c>
      <c r="D12368" s="10" t="str">
        <f>IFERROR(IF(تحویلی!$E$1="","",IF(NOSA!O12368=تحویلی!$E$1,تحویلی!$E$1&amp;COUNTIF(NOSA!$O$1:O12368,تحویلی!$E$1),"")),"")</f>
        <v/>
      </c>
      <c r="E12368" s="10" t="str">
        <f t="shared" si="787"/>
        <v/>
      </c>
      <c r="F12368" s="10" t="str">
        <f>IFERROR(VLOOKUP(I12368,DATABASE!$N:$O,2,FALSE),"")</f>
        <v/>
      </c>
      <c r="Q12368" s="10">
        <f t="shared" si="784"/>
        <v>0</v>
      </c>
    </row>
    <row r="12369" spans="2:17" ht="20.25" customHeight="1">
      <c r="B12369" s="10" t="str">
        <f t="shared" si="785"/>
        <v>0</v>
      </c>
      <c r="C12369" s="10" t="str">
        <f t="shared" si="786"/>
        <v/>
      </c>
      <c r="D12369" s="10" t="str">
        <f>IFERROR(IF(تحویلی!$E$1="","",IF(NOSA!O12369=تحویلی!$E$1,تحویلی!$E$1&amp;COUNTIF(NOSA!$O$1:O12369,تحویلی!$E$1),"")),"")</f>
        <v/>
      </c>
      <c r="E12369" s="10" t="str">
        <f t="shared" si="787"/>
        <v/>
      </c>
      <c r="F12369" s="10" t="str">
        <f>IFERROR(VLOOKUP(I12369,DATABASE!$N:$O,2,FALSE),"")</f>
        <v/>
      </c>
      <c r="Q12369" s="10">
        <f t="shared" si="784"/>
        <v>0</v>
      </c>
    </row>
    <row r="12370" spans="2:17" ht="20.25" customHeight="1">
      <c r="B12370" s="10" t="str">
        <f t="shared" si="785"/>
        <v>0</v>
      </c>
      <c r="C12370" s="10" t="str">
        <f t="shared" si="786"/>
        <v/>
      </c>
      <c r="D12370" s="10" t="str">
        <f>IFERROR(IF(تحویلی!$E$1="","",IF(NOSA!O12370=تحویلی!$E$1,تحویلی!$E$1&amp;COUNTIF(NOSA!$O$1:O12370,تحویلی!$E$1),"")),"")</f>
        <v/>
      </c>
      <c r="E12370" s="10" t="str">
        <f t="shared" si="787"/>
        <v/>
      </c>
      <c r="F12370" s="10" t="str">
        <f>IFERROR(VLOOKUP(I12370,DATABASE!$N:$O,2,FALSE),"")</f>
        <v/>
      </c>
      <c r="Q12370" s="10">
        <f t="shared" si="784"/>
        <v>0</v>
      </c>
    </row>
    <row r="12371" spans="2:17" ht="20.25" customHeight="1">
      <c r="B12371" s="10" t="str">
        <f t="shared" si="785"/>
        <v>0</v>
      </c>
      <c r="C12371" s="10" t="str">
        <f t="shared" si="786"/>
        <v/>
      </c>
      <c r="D12371" s="10" t="str">
        <f>IFERROR(IF(تحویلی!$E$1="","",IF(NOSA!O12371=تحویلی!$E$1,تحویلی!$E$1&amp;COUNTIF(NOSA!$O$1:O12371,تحویلی!$E$1),"")),"")</f>
        <v/>
      </c>
      <c r="E12371" s="10" t="str">
        <f t="shared" si="787"/>
        <v/>
      </c>
      <c r="F12371" s="10" t="str">
        <f>IFERROR(VLOOKUP(I12371,DATABASE!$N:$O,2,FALSE),"")</f>
        <v/>
      </c>
      <c r="Q12371" s="10">
        <f t="shared" si="784"/>
        <v>0</v>
      </c>
    </row>
    <row r="12372" spans="2:17" ht="20.25" customHeight="1">
      <c r="B12372" s="10" t="str">
        <f t="shared" si="785"/>
        <v>0</v>
      </c>
      <c r="C12372" s="10" t="str">
        <f t="shared" si="786"/>
        <v/>
      </c>
      <c r="D12372" s="10" t="str">
        <f>IFERROR(IF(تحویلی!$E$1="","",IF(NOSA!O12372=تحویلی!$E$1,تحویلی!$E$1&amp;COUNTIF(NOSA!$O$1:O12372,تحویلی!$E$1),"")),"")</f>
        <v/>
      </c>
      <c r="E12372" s="10" t="str">
        <f t="shared" si="787"/>
        <v/>
      </c>
      <c r="F12372" s="10" t="str">
        <f>IFERROR(VLOOKUP(I12372,DATABASE!$N:$O,2,FALSE),"")</f>
        <v/>
      </c>
      <c r="Q12372" s="10">
        <f t="shared" si="784"/>
        <v>0</v>
      </c>
    </row>
    <row r="12373" spans="2:17" ht="20.25" customHeight="1">
      <c r="B12373" s="10" t="str">
        <f t="shared" si="785"/>
        <v>0</v>
      </c>
      <c r="C12373" s="10" t="str">
        <f t="shared" si="786"/>
        <v/>
      </c>
      <c r="D12373" s="10" t="str">
        <f>IFERROR(IF(تحویلی!$E$1="","",IF(NOSA!O12373=تحویلی!$E$1,تحویلی!$E$1&amp;COUNTIF(NOSA!$O$1:O12373,تحویلی!$E$1),"")),"")</f>
        <v/>
      </c>
      <c r="E12373" s="10" t="str">
        <f t="shared" si="787"/>
        <v/>
      </c>
      <c r="F12373" s="10" t="str">
        <f>IFERROR(VLOOKUP(I12373,DATABASE!$N:$O,2,FALSE),"")</f>
        <v/>
      </c>
      <c r="Q12373" s="10">
        <f t="shared" si="784"/>
        <v>0</v>
      </c>
    </row>
    <row r="12374" spans="2:17" ht="20.25" customHeight="1">
      <c r="B12374" s="10" t="str">
        <f t="shared" si="785"/>
        <v>0</v>
      </c>
      <c r="C12374" s="10" t="str">
        <f t="shared" si="786"/>
        <v/>
      </c>
      <c r="D12374" s="10" t="str">
        <f>IFERROR(IF(تحویلی!$E$1="","",IF(NOSA!O12374=تحویلی!$E$1,تحویلی!$E$1&amp;COUNTIF(NOSA!$O$1:O12374,تحویلی!$E$1),"")),"")</f>
        <v/>
      </c>
      <c r="E12374" s="10" t="str">
        <f t="shared" si="787"/>
        <v/>
      </c>
      <c r="F12374" s="10" t="str">
        <f>IFERROR(VLOOKUP(I12374,DATABASE!$N:$O,2,FALSE),"")</f>
        <v/>
      </c>
      <c r="Q12374" s="10">
        <f t="shared" si="784"/>
        <v>0</v>
      </c>
    </row>
    <row r="12375" spans="2:17" ht="20.25" customHeight="1">
      <c r="B12375" s="10" t="str">
        <f t="shared" si="785"/>
        <v>0</v>
      </c>
      <c r="C12375" s="10" t="str">
        <f t="shared" si="786"/>
        <v/>
      </c>
      <c r="D12375" s="10" t="str">
        <f>IFERROR(IF(تحویلی!$E$1="","",IF(NOSA!O12375=تحویلی!$E$1,تحویلی!$E$1&amp;COUNTIF(NOSA!$O$1:O12375,تحویلی!$E$1),"")),"")</f>
        <v/>
      </c>
      <c r="E12375" s="10" t="str">
        <f t="shared" si="787"/>
        <v/>
      </c>
      <c r="F12375" s="10" t="str">
        <f>IFERROR(VLOOKUP(I12375,DATABASE!$N:$O,2,FALSE),"")</f>
        <v/>
      </c>
      <c r="Q12375" s="10">
        <f t="shared" si="784"/>
        <v>0</v>
      </c>
    </row>
    <row r="12376" spans="2:17" ht="20.25" customHeight="1">
      <c r="B12376" s="10" t="str">
        <f t="shared" si="785"/>
        <v>0</v>
      </c>
      <c r="C12376" s="10" t="str">
        <f t="shared" si="786"/>
        <v/>
      </c>
      <c r="D12376" s="10" t="str">
        <f>IFERROR(IF(تحویلی!$E$1="","",IF(NOSA!O12376=تحویلی!$E$1,تحویلی!$E$1&amp;COUNTIF(NOSA!$O$1:O12376,تحویلی!$E$1),"")),"")</f>
        <v/>
      </c>
      <c r="E12376" s="10" t="str">
        <f t="shared" si="787"/>
        <v/>
      </c>
      <c r="F12376" s="10" t="str">
        <f>IFERROR(VLOOKUP(I12376,DATABASE!$N:$O,2,FALSE),"")</f>
        <v/>
      </c>
      <c r="Q12376" s="10">
        <f t="shared" si="784"/>
        <v>0</v>
      </c>
    </row>
    <row r="12377" spans="2:17" ht="20.25" customHeight="1">
      <c r="B12377" s="10" t="str">
        <f t="shared" si="785"/>
        <v>0</v>
      </c>
      <c r="C12377" s="10" t="str">
        <f t="shared" si="786"/>
        <v/>
      </c>
      <c r="D12377" s="10" t="str">
        <f>IFERROR(IF(تحویلی!$E$1="","",IF(NOSA!O12377=تحویلی!$E$1,تحویلی!$E$1&amp;COUNTIF(NOSA!$O$1:O12377,تحویلی!$E$1),"")),"")</f>
        <v/>
      </c>
      <c r="E12377" s="10" t="str">
        <f t="shared" si="787"/>
        <v/>
      </c>
      <c r="F12377" s="10" t="str">
        <f>IFERROR(VLOOKUP(I12377,DATABASE!$N:$O,2,FALSE),"")</f>
        <v/>
      </c>
      <c r="Q12377" s="10">
        <f t="shared" si="784"/>
        <v>0</v>
      </c>
    </row>
    <row r="12378" spans="2:17" ht="20.25" customHeight="1">
      <c r="B12378" s="10" t="str">
        <f t="shared" si="785"/>
        <v>0</v>
      </c>
      <c r="C12378" s="10" t="str">
        <f t="shared" si="786"/>
        <v/>
      </c>
      <c r="D12378" s="10" t="str">
        <f>IFERROR(IF(تحویلی!$E$1="","",IF(NOSA!O12378=تحویلی!$E$1,تحویلی!$E$1&amp;COUNTIF(NOSA!$O$1:O12378,تحویلی!$E$1),"")),"")</f>
        <v/>
      </c>
      <c r="E12378" s="10" t="str">
        <f t="shared" si="787"/>
        <v/>
      </c>
      <c r="F12378" s="10" t="str">
        <f>IFERROR(VLOOKUP(I12378,DATABASE!$N:$O,2,FALSE),"")</f>
        <v/>
      </c>
      <c r="Q12378" s="10">
        <f t="shared" si="784"/>
        <v>0</v>
      </c>
    </row>
    <row r="12379" spans="2:17" ht="20.25" customHeight="1">
      <c r="B12379" s="10" t="str">
        <f t="shared" si="785"/>
        <v>0</v>
      </c>
      <c r="C12379" s="10" t="str">
        <f t="shared" si="786"/>
        <v/>
      </c>
      <c r="D12379" s="10" t="str">
        <f>IFERROR(IF(تحویلی!$E$1="","",IF(NOSA!O12379=تحویلی!$E$1,تحویلی!$E$1&amp;COUNTIF(NOSA!$O$1:O12379,تحویلی!$E$1),"")),"")</f>
        <v/>
      </c>
      <c r="E12379" s="10" t="str">
        <f t="shared" si="787"/>
        <v/>
      </c>
      <c r="F12379" s="10" t="str">
        <f>IFERROR(VLOOKUP(I12379,DATABASE!$N:$O,2,FALSE),"")</f>
        <v/>
      </c>
      <c r="Q12379" s="10">
        <f t="shared" si="784"/>
        <v>0</v>
      </c>
    </row>
    <row r="12380" spans="2:17" ht="20.25" customHeight="1">
      <c r="B12380" s="10" t="str">
        <f t="shared" si="785"/>
        <v>0</v>
      </c>
      <c r="C12380" s="10" t="str">
        <f t="shared" si="786"/>
        <v/>
      </c>
      <c r="D12380" s="10" t="str">
        <f>IFERROR(IF(تحویلی!$E$1="","",IF(NOSA!O12380=تحویلی!$E$1,تحویلی!$E$1&amp;COUNTIF(NOSA!$O$1:O12380,تحویلی!$E$1),"")),"")</f>
        <v/>
      </c>
      <c r="E12380" s="10" t="str">
        <f t="shared" si="787"/>
        <v/>
      </c>
      <c r="F12380" s="10" t="str">
        <f>IFERROR(VLOOKUP(I12380,DATABASE!$N:$O,2,FALSE),"")</f>
        <v/>
      </c>
      <c r="Q12380" s="10">
        <f t="shared" si="784"/>
        <v>0</v>
      </c>
    </row>
    <row r="12381" spans="2:17" ht="20.25" customHeight="1">
      <c r="B12381" s="10" t="str">
        <f t="shared" si="785"/>
        <v>0</v>
      </c>
      <c r="C12381" s="10" t="str">
        <f t="shared" si="786"/>
        <v/>
      </c>
      <c r="D12381" s="10" t="str">
        <f>IFERROR(IF(تحویلی!$E$1="","",IF(NOSA!O12381=تحویلی!$E$1,تحویلی!$E$1&amp;COUNTIF(NOSA!$O$1:O12381,تحویلی!$E$1),"")),"")</f>
        <v/>
      </c>
      <c r="E12381" s="10" t="str">
        <f t="shared" si="787"/>
        <v/>
      </c>
      <c r="F12381" s="10" t="str">
        <f>IFERROR(VLOOKUP(I12381,DATABASE!$N:$O,2,FALSE),"")</f>
        <v/>
      </c>
      <c r="Q12381" s="10">
        <f t="shared" si="784"/>
        <v>0</v>
      </c>
    </row>
    <row r="12382" spans="2:17" ht="20.25" customHeight="1">
      <c r="B12382" s="10" t="str">
        <f t="shared" si="785"/>
        <v>0</v>
      </c>
      <c r="C12382" s="10" t="str">
        <f t="shared" si="786"/>
        <v/>
      </c>
      <c r="D12382" s="10" t="str">
        <f>IFERROR(IF(تحویلی!$E$1="","",IF(NOSA!O12382=تحویلی!$E$1,تحویلی!$E$1&amp;COUNTIF(NOSA!$O$1:O12382,تحویلی!$E$1),"")),"")</f>
        <v/>
      </c>
      <c r="E12382" s="10" t="str">
        <f t="shared" si="787"/>
        <v/>
      </c>
      <c r="F12382" s="10" t="str">
        <f>IFERROR(VLOOKUP(I12382,DATABASE!$N:$O,2,FALSE),"")</f>
        <v/>
      </c>
      <c r="Q12382" s="10">
        <f t="shared" si="784"/>
        <v>0</v>
      </c>
    </row>
    <row r="12383" spans="2:17" ht="20.25" customHeight="1">
      <c r="B12383" s="10" t="str">
        <f t="shared" si="785"/>
        <v>0</v>
      </c>
      <c r="C12383" s="10" t="str">
        <f t="shared" si="786"/>
        <v/>
      </c>
      <c r="D12383" s="10" t="str">
        <f>IFERROR(IF(تحویلی!$E$1="","",IF(NOSA!O12383=تحویلی!$E$1,تحویلی!$E$1&amp;COUNTIF(NOSA!$O$1:O12383,تحویلی!$E$1),"")),"")</f>
        <v/>
      </c>
      <c r="E12383" s="10" t="str">
        <f t="shared" si="787"/>
        <v/>
      </c>
      <c r="F12383" s="10" t="str">
        <f>IFERROR(VLOOKUP(I12383,DATABASE!$N:$O,2,FALSE),"")</f>
        <v/>
      </c>
      <c r="Q12383" s="10">
        <f t="shared" si="784"/>
        <v>0</v>
      </c>
    </row>
    <row r="12384" spans="2:17" ht="20.25" customHeight="1">
      <c r="B12384" s="10" t="str">
        <f t="shared" si="785"/>
        <v>0</v>
      </c>
      <c r="C12384" s="10" t="str">
        <f t="shared" si="786"/>
        <v/>
      </c>
      <c r="D12384" s="10" t="str">
        <f>IFERROR(IF(تحویلی!$E$1="","",IF(NOSA!O12384=تحویلی!$E$1,تحویلی!$E$1&amp;COUNTIF(NOSA!$O$1:O12384,تحویلی!$E$1),"")),"")</f>
        <v/>
      </c>
      <c r="E12384" s="10" t="str">
        <f t="shared" si="787"/>
        <v/>
      </c>
      <c r="F12384" s="10" t="str">
        <f>IFERROR(VLOOKUP(I12384,DATABASE!$N:$O,2,FALSE),"")</f>
        <v/>
      </c>
      <c r="Q12384" s="10">
        <f t="shared" si="784"/>
        <v>0</v>
      </c>
    </row>
    <row r="12385" spans="2:17" ht="20.25" customHeight="1">
      <c r="B12385" s="10" t="str">
        <f t="shared" si="785"/>
        <v>0</v>
      </c>
      <c r="C12385" s="10" t="str">
        <f t="shared" si="786"/>
        <v/>
      </c>
      <c r="D12385" s="10" t="str">
        <f>IFERROR(IF(تحویلی!$E$1="","",IF(NOSA!O12385=تحویلی!$E$1,تحویلی!$E$1&amp;COUNTIF(NOSA!$O$1:O12385,تحویلی!$E$1),"")),"")</f>
        <v/>
      </c>
      <c r="E12385" s="10" t="str">
        <f t="shared" si="787"/>
        <v/>
      </c>
      <c r="F12385" s="10" t="str">
        <f>IFERROR(VLOOKUP(I12385,DATABASE!$N:$O,2,FALSE),"")</f>
        <v/>
      </c>
      <c r="Q12385" s="10">
        <f t="shared" si="784"/>
        <v>0</v>
      </c>
    </row>
    <row r="12386" spans="2:17" ht="20.25" customHeight="1">
      <c r="B12386" s="10" t="str">
        <f t="shared" si="785"/>
        <v>0</v>
      </c>
      <c r="C12386" s="10" t="str">
        <f t="shared" si="786"/>
        <v/>
      </c>
      <c r="D12386" s="10" t="str">
        <f>IFERROR(IF(تحویلی!$E$1="","",IF(NOSA!O12386=تحویلی!$E$1,تحویلی!$E$1&amp;COUNTIF(NOSA!$O$1:O12386,تحویلی!$E$1),"")),"")</f>
        <v/>
      </c>
      <c r="E12386" s="10" t="str">
        <f t="shared" si="787"/>
        <v/>
      </c>
      <c r="F12386" s="10" t="str">
        <f>IFERROR(VLOOKUP(I12386,DATABASE!$N:$O,2,FALSE),"")</f>
        <v/>
      </c>
      <c r="Q12386" s="10">
        <f t="shared" si="784"/>
        <v>0</v>
      </c>
    </row>
    <row r="12387" spans="2:17" ht="20.25" customHeight="1">
      <c r="B12387" s="10" t="str">
        <f t="shared" si="785"/>
        <v>0</v>
      </c>
      <c r="C12387" s="10" t="str">
        <f t="shared" si="786"/>
        <v/>
      </c>
      <c r="D12387" s="10" t="str">
        <f>IFERROR(IF(تحویلی!$E$1="","",IF(NOSA!O12387=تحویلی!$E$1,تحویلی!$E$1&amp;COUNTIF(NOSA!$O$1:O12387,تحویلی!$E$1),"")),"")</f>
        <v/>
      </c>
      <c r="E12387" s="10" t="str">
        <f t="shared" si="787"/>
        <v/>
      </c>
      <c r="F12387" s="10" t="str">
        <f>IFERROR(VLOOKUP(I12387,DATABASE!$N:$O,2,FALSE),"")</f>
        <v/>
      </c>
      <c r="Q12387" s="10">
        <f t="shared" si="784"/>
        <v>0</v>
      </c>
    </row>
    <row r="12388" spans="2:17" ht="20.25" customHeight="1">
      <c r="B12388" s="10" t="str">
        <f t="shared" si="785"/>
        <v>0</v>
      </c>
      <c r="C12388" s="10" t="str">
        <f t="shared" si="786"/>
        <v/>
      </c>
      <c r="D12388" s="10" t="str">
        <f>IFERROR(IF(تحویلی!$E$1="","",IF(NOSA!O12388=تحویلی!$E$1,تحویلی!$E$1&amp;COUNTIF(NOSA!$O$1:O12388,تحویلی!$E$1),"")),"")</f>
        <v/>
      </c>
      <c r="E12388" s="10" t="str">
        <f t="shared" si="787"/>
        <v/>
      </c>
      <c r="F12388" s="10" t="str">
        <f>IFERROR(VLOOKUP(I12388,DATABASE!$N:$O,2,FALSE),"")</f>
        <v/>
      </c>
      <c r="Q12388" s="10">
        <f t="shared" ref="Q12388:Q12451" si="788">VALUE(O12388)</f>
        <v>0</v>
      </c>
    </row>
    <row r="12389" spans="2:17" ht="20.25" customHeight="1">
      <c r="B12389" s="10" t="str">
        <f t="shared" si="785"/>
        <v>0</v>
      </c>
      <c r="C12389" s="10" t="str">
        <f t="shared" si="786"/>
        <v/>
      </c>
      <c r="D12389" s="10" t="str">
        <f>IFERROR(IF(تحویلی!$E$1="","",IF(NOSA!O12389=تحویلی!$E$1,تحویلی!$E$1&amp;COUNTIF(NOSA!$O$1:O12389,تحویلی!$E$1),"")),"")</f>
        <v/>
      </c>
      <c r="E12389" s="10" t="str">
        <f t="shared" si="787"/>
        <v/>
      </c>
      <c r="F12389" s="10" t="str">
        <f>IFERROR(VLOOKUP(I12389,DATABASE!$N:$O,2,FALSE),"")</f>
        <v/>
      </c>
      <c r="Q12389" s="10">
        <f t="shared" si="788"/>
        <v>0</v>
      </c>
    </row>
    <row r="12390" spans="2:17" ht="20.25" customHeight="1">
      <c r="B12390" s="10" t="str">
        <f t="shared" si="785"/>
        <v>0</v>
      </c>
      <c r="C12390" s="10" t="str">
        <f t="shared" si="786"/>
        <v/>
      </c>
      <c r="D12390" s="10" t="str">
        <f>IFERROR(IF(تحویلی!$E$1="","",IF(NOSA!O12390=تحویلی!$E$1,تحویلی!$E$1&amp;COUNTIF(NOSA!$O$1:O12390,تحویلی!$E$1),"")),"")</f>
        <v/>
      </c>
      <c r="E12390" s="10" t="str">
        <f t="shared" si="787"/>
        <v/>
      </c>
      <c r="F12390" s="10" t="str">
        <f>IFERROR(VLOOKUP(I12390,DATABASE!$N:$O,2,FALSE),"")</f>
        <v/>
      </c>
      <c r="Q12390" s="10">
        <f t="shared" si="788"/>
        <v>0</v>
      </c>
    </row>
    <row r="12391" spans="2:17" ht="20.25" customHeight="1">
      <c r="B12391" s="10" t="str">
        <f t="shared" si="785"/>
        <v>0</v>
      </c>
      <c r="C12391" s="10" t="str">
        <f t="shared" si="786"/>
        <v/>
      </c>
      <c r="D12391" s="10" t="str">
        <f>IFERROR(IF(تحویلی!$E$1="","",IF(NOSA!O12391=تحویلی!$E$1,تحویلی!$E$1&amp;COUNTIF(NOSA!$O$1:O12391,تحویلی!$E$1),"")),"")</f>
        <v/>
      </c>
      <c r="E12391" s="10" t="str">
        <f t="shared" si="787"/>
        <v/>
      </c>
      <c r="F12391" s="10" t="str">
        <f>IFERROR(VLOOKUP(I12391,DATABASE!$N:$O,2,FALSE),"")</f>
        <v/>
      </c>
      <c r="Q12391" s="10">
        <f t="shared" si="788"/>
        <v>0</v>
      </c>
    </row>
    <row r="12392" spans="2:17" ht="20.25" customHeight="1">
      <c r="B12392" s="10" t="str">
        <f t="shared" si="785"/>
        <v>0</v>
      </c>
      <c r="C12392" s="10" t="str">
        <f t="shared" si="786"/>
        <v/>
      </c>
      <c r="D12392" s="10" t="str">
        <f>IFERROR(IF(تحویلی!$E$1="","",IF(NOSA!O12392=تحویلی!$E$1,تحویلی!$E$1&amp;COUNTIF(NOSA!$O$1:O12392,تحویلی!$E$1),"")),"")</f>
        <v/>
      </c>
      <c r="E12392" s="10" t="str">
        <f t="shared" si="787"/>
        <v/>
      </c>
      <c r="F12392" s="10" t="str">
        <f>IFERROR(VLOOKUP(I12392,DATABASE!$N:$O,2,FALSE),"")</f>
        <v/>
      </c>
      <c r="Q12392" s="10">
        <f t="shared" si="788"/>
        <v>0</v>
      </c>
    </row>
    <row r="12393" spans="2:17" ht="20.25" customHeight="1">
      <c r="B12393" s="10" t="str">
        <f t="shared" ref="B12393:B12456" si="789">F12393&amp;Q12393</f>
        <v>0</v>
      </c>
      <c r="C12393" s="10" t="str">
        <f t="shared" ref="C12393:C12456" si="790">F12393&amp;G12393&amp;O12393</f>
        <v/>
      </c>
      <c r="D12393" s="10" t="str">
        <f>IFERROR(IF(تحویلی!$E$1="","",IF(NOSA!O12393=تحویلی!$E$1,تحویلی!$E$1&amp;COUNTIF(NOSA!$O$1:O12393,تحویلی!$E$1),"")),"")</f>
        <v/>
      </c>
      <c r="E12393" s="10" t="str">
        <f t="shared" ref="E12393:E12456" si="791">H12393&amp;O12393</f>
        <v/>
      </c>
      <c r="F12393" s="10" t="str">
        <f>IFERROR(VLOOKUP(I12393,DATABASE!$N:$O,2,FALSE),"")</f>
        <v/>
      </c>
      <c r="Q12393" s="10">
        <f t="shared" si="788"/>
        <v>0</v>
      </c>
    </row>
    <row r="12394" spans="2:17" ht="20.25" customHeight="1">
      <c r="B12394" s="10" t="str">
        <f t="shared" si="789"/>
        <v>0</v>
      </c>
      <c r="C12394" s="10" t="str">
        <f t="shared" si="790"/>
        <v/>
      </c>
      <c r="D12394" s="10" t="str">
        <f>IFERROR(IF(تحویلی!$E$1="","",IF(NOSA!O12394=تحویلی!$E$1,تحویلی!$E$1&amp;COUNTIF(NOSA!$O$1:O12394,تحویلی!$E$1),"")),"")</f>
        <v/>
      </c>
      <c r="E12394" s="10" t="str">
        <f t="shared" si="791"/>
        <v/>
      </c>
      <c r="F12394" s="10" t="str">
        <f>IFERROR(VLOOKUP(I12394,DATABASE!$N:$O,2,FALSE),"")</f>
        <v/>
      </c>
      <c r="Q12394" s="10">
        <f t="shared" si="788"/>
        <v>0</v>
      </c>
    </row>
    <row r="12395" spans="2:17" ht="20.25" customHeight="1">
      <c r="B12395" s="10" t="str">
        <f t="shared" si="789"/>
        <v>0</v>
      </c>
      <c r="C12395" s="10" t="str">
        <f t="shared" si="790"/>
        <v/>
      </c>
      <c r="D12395" s="10" t="str">
        <f>IFERROR(IF(تحویلی!$E$1="","",IF(NOSA!O12395=تحویلی!$E$1,تحویلی!$E$1&amp;COUNTIF(NOSA!$O$1:O12395,تحویلی!$E$1),"")),"")</f>
        <v/>
      </c>
      <c r="E12395" s="10" t="str">
        <f t="shared" si="791"/>
        <v/>
      </c>
      <c r="F12395" s="10" t="str">
        <f>IFERROR(VLOOKUP(I12395,DATABASE!$N:$O,2,FALSE),"")</f>
        <v/>
      </c>
      <c r="Q12395" s="10">
        <f t="shared" si="788"/>
        <v>0</v>
      </c>
    </row>
    <row r="12396" spans="2:17" ht="20.25" customHeight="1">
      <c r="B12396" s="10" t="str">
        <f t="shared" si="789"/>
        <v>0</v>
      </c>
      <c r="C12396" s="10" t="str">
        <f t="shared" si="790"/>
        <v/>
      </c>
      <c r="D12396" s="10" t="str">
        <f>IFERROR(IF(تحویلی!$E$1="","",IF(NOSA!O12396=تحویلی!$E$1,تحویلی!$E$1&amp;COUNTIF(NOSA!$O$1:O12396,تحویلی!$E$1),"")),"")</f>
        <v/>
      </c>
      <c r="E12396" s="10" t="str">
        <f t="shared" si="791"/>
        <v/>
      </c>
      <c r="F12396" s="10" t="str">
        <f>IFERROR(VLOOKUP(I12396,DATABASE!$N:$O,2,FALSE),"")</f>
        <v/>
      </c>
      <c r="Q12396" s="10">
        <f t="shared" si="788"/>
        <v>0</v>
      </c>
    </row>
    <row r="12397" spans="2:17" ht="20.25" customHeight="1">
      <c r="B12397" s="10" t="str">
        <f t="shared" si="789"/>
        <v>0</v>
      </c>
      <c r="C12397" s="10" t="str">
        <f t="shared" si="790"/>
        <v/>
      </c>
      <c r="D12397" s="10" t="str">
        <f>IFERROR(IF(تحویلی!$E$1="","",IF(NOSA!O12397=تحویلی!$E$1,تحویلی!$E$1&amp;COUNTIF(NOSA!$O$1:O12397,تحویلی!$E$1),"")),"")</f>
        <v/>
      </c>
      <c r="E12397" s="10" t="str">
        <f t="shared" si="791"/>
        <v/>
      </c>
      <c r="F12397" s="10" t="str">
        <f>IFERROR(VLOOKUP(I12397,DATABASE!$N:$O,2,FALSE),"")</f>
        <v/>
      </c>
      <c r="Q12397" s="10">
        <f t="shared" si="788"/>
        <v>0</v>
      </c>
    </row>
    <row r="12398" spans="2:17" ht="20.25" customHeight="1">
      <c r="B12398" s="10" t="str">
        <f t="shared" si="789"/>
        <v>0</v>
      </c>
      <c r="C12398" s="10" t="str">
        <f t="shared" si="790"/>
        <v/>
      </c>
      <c r="D12398" s="10" t="str">
        <f>IFERROR(IF(تحویلی!$E$1="","",IF(NOSA!O12398=تحویلی!$E$1,تحویلی!$E$1&amp;COUNTIF(NOSA!$O$1:O12398,تحویلی!$E$1),"")),"")</f>
        <v/>
      </c>
      <c r="E12398" s="10" t="str">
        <f t="shared" si="791"/>
        <v/>
      </c>
      <c r="F12398" s="10" t="str">
        <f>IFERROR(VLOOKUP(I12398,DATABASE!$N:$O,2,FALSE),"")</f>
        <v/>
      </c>
      <c r="Q12398" s="10">
        <f t="shared" si="788"/>
        <v>0</v>
      </c>
    </row>
    <row r="12399" spans="2:17" ht="20.25" customHeight="1">
      <c r="B12399" s="10" t="str">
        <f t="shared" si="789"/>
        <v>0</v>
      </c>
      <c r="C12399" s="10" t="str">
        <f t="shared" si="790"/>
        <v/>
      </c>
      <c r="D12399" s="10" t="str">
        <f>IFERROR(IF(تحویلی!$E$1="","",IF(NOSA!O12399=تحویلی!$E$1,تحویلی!$E$1&amp;COUNTIF(NOSA!$O$1:O12399,تحویلی!$E$1),"")),"")</f>
        <v/>
      </c>
      <c r="E12399" s="10" t="str">
        <f t="shared" si="791"/>
        <v/>
      </c>
      <c r="F12399" s="10" t="str">
        <f>IFERROR(VLOOKUP(I12399,DATABASE!$N:$O,2,FALSE),"")</f>
        <v/>
      </c>
      <c r="Q12399" s="10">
        <f t="shared" si="788"/>
        <v>0</v>
      </c>
    </row>
    <row r="12400" spans="2:17" ht="20.25" customHeight="1">
      <c r="B12400" s="10" t="str">
        <f t="shared" si="789"/>
        <v>0</v>
      </c>
      <c r="C12400" s="10" t="str">
        <f t="shared" si="790"/>
        <v/>
      </c>
      <c r="D12400" s="10" t="str">
        <f>IFERROR(IF(تحویلی!$E$1="","",IF(NOSA!O12400=تحویلی!$E$1,تحویلی!$E$1&amp;COUNTIF(NOSA!$O$1:O12400,تحویلی!$E$1),"")),"")</f>
        <v/>
      </c>
      <c r="E12400" s="10" t="str">
        <f t="shared" si="791"/>
        <v/>
      </c>
      <c r="F12400" s="10" t="str">
        <f>IFERROR(VLOOKUP(I12400,DATABASE!$N:$O,2,FALSE),"")</f>
        <v/>
      </c>
      <c r="Q12400" s="10">
        <f t="shared" si="788"/>
        <v>0</v>
      </c>
    </row>
    <row r="12401" spans="2:17" ht="20.25" customHeight="1">
      <c r="B12401" s="10" t="str">
        <f t="shared" si="789"/>
        <v>0</v>
      </c>
      <c r="C12401" s="10" t="str">
        <f t="shared" si="790"/>
        <v/>
      </c>
      <c r="D12401" s="10" t="str">
        <f>IFERROR(IF(تحویلی!$E$1="","",IF(NOSA!O12401=تحویلی!$E$1,تحویلی!$E$1&amp;COUNTIF(NOSA!$O$1:O12401,تحویلی!$E$1),"")),"")</f>
        <v/>
      </c>
      <c r="E12401" s="10" t="str">
        <f t="shared" si="791"/>
        <v/>
      </c>
      <c r="F12401" s="10" t="str">
        <f>IFERROR(VLOOKUP(I12401,DATABASE!$N:$O,2,FALSE),"")</f>
        <v/>
      </c>
      <c r="Q12401" s="10">
        <f t="shared" si="788"/>
        <v>0</v>
      </c>
    </row>
    <row r="12402" spans="2:17" ht="20.25" customHeight="1">
      <c r="B12402" s="10" t="str">
        <f t="shared" si="789"/>
        <v>0</v>
      </c>
      <c r="C12402" s="10" t="str">
        <f t="shared" si="790"/>
        <v/>
      </c>
      <c r="D12402" s="10" t="str">
        <f>IFERROR(IF(تحویلی!$E$1="","",IF(NOSA!O12402=تحویلی!$E$1,تحویلی!$E$1&amp;COUNTIF(NOSA!$O$1:O12402,تحویلی!$E$1),"")),"")</f>
        <v/>
      </c>
      <c r="E12402" s="10" t="str">
        <f t="shared" si="791"/>
        <v/>
      </c>
      <c r="F12402" s="10" t="str">
        <f>IFERROR(VLOOKUP(I12402,DATABASE!$N:$O,2,FALSE),"")</f>
        <v/>
      </c>
      <c r="Q12402" s="10">
        <f t="shared" si="788"/>
        <v>0</v>
      </c>
    </row>
    <row r="12403" spans="2:17" ht="20.25" customHeight="1">
      <c r="B12403" s="10" t="str">
        <f t="shared" si="789"/>
        <v>0</v>
      </c>
      <c r="C12403" s="10" t="str">
        <f t="shared" si="790"/>
        <v/>
      </c>
      <c r="D12403" s="10" t="str">
        <f>IFERROR(IF(تحویلی!$E$1="","",IF(NOSA!O12403=تحویلی!$E$1,تحویلی!$E$1&amp;COUNTIF(NOSA!$O$1:O12403,تحویلی!$E$1),"")),"")</f>
        <v/>
      </c>
      <c r="E12403" s="10" t="str">
        <f t="shared" si="791"/>
        <v/>
      </c>
      <c r="F12403" s="10" t="str">
        <f>IFERROR(VLOOKUP(I12403,DATABASE!$N:$O,2,FALSE),"")</f>
        <v/>
      </c>
      <c r="Q12403" s="10">
        <f t="shared" si="788"/>
        <v>0</v>
      </c>
    </row>
    <row r="12404" spans="2:17" ht="20.25" customHeight="1">
      <c r="B12404" s="10" t="str">
        <f t="shared" si="789"/>
        <v>0</v>
      </c>
      <c r="C12404" s="10" t="str">
        <f t="shared" si="790"/>
        <v/>
      </c>
      <c r="D12404" s="10" t="str">
        <f>IFERROR(IF(تحویلی!$E$1="","",IF(NOSA!O12404=تحویلی!$E$1,تحویلی!$E$1&amp;COUNTIF(NOSA!$O$1:O12404,تحویلی!$E$1),"")),"")</f>
        <v/>
      </c>
      <c r="E12404" s="10" t="str">
        <f t="shared" si="791"/>
        <v/>
      </c>
      <c r="F12404" s="10" t="str">
        <f>IFERROR(VLOOKUP(I12404,DATABASE!$N:$O,2,FALSE),"")</f>
        <v/>
      </c>
      <c r="Q12404" s="10">
        <f t="shared" si="788"/>
        <v>0</v>
      </c>
    </row>
    <row r="12405" spans="2:17" ht="20.25" customHeight="1">
      <c r="B12405" s="10" t="str">
        <f t="shared" si="789"/>
        <v>0</v>
      </c>
      <c r="C12405" s="10" t="str">
        <f t="shared" si="790"/>
        <v/>
      </c>
      <c r="D12405" s="10" t="str">
        <f>IFERROR(IF(تحویلی!$E$1="","",IF(NOSA!O12405=تحویلی!$E$1,تحویلی!$E$1&amp;COUNTIF(NOSA!$O$1:O12405,تحویلی!$E$1),"")),"")</f>
        <v/>
      </c>
      <c r="E12405" s="10" t="str">
        <f t="shared" si="791"/>
        <v/>
      </c>
      <c r="F12405" s="10" t="str">
        <f>IFERROR(VLOOKUP(I12405,DATABASE!$N:$O,2,FALSE),"")</f>
        <v/>
      </c>
      <c r="Q12405" s="10">
        <f t="shared" si="788"/>
        <v>0</v>
      </c>
    </row>
    <row r="12406" spans="2:17" ht="20.25" customHeight="1">
      <c r="B12406" s="10" t="str">
        <f t="shared" si="789"/>
        <v>0</v>
      </c>
      <c r="C12406" s="10" t="str">
        <f t="shared" si="790"/>
        <v/>
      </c>
      <c r="D12406" s="10" t="str">
        <f>IFERROR(IF(تحویلی!$E$1="","",IF(NOSA!O12406=تحویلی!$E$1,تحویلی!$E$1&amp;COUNTIF(NOSA!$O$1:O12406,تحویلی!$E$1),"")),"")</f>
        <v/>
      </c>
      <c r="E12406" s="10" t="str">
        <f t="shared" si="791"/>
        <v/>
      </c>
      <c r="F12406" s="10" t="str">
        <f>IFERROR(VLOOKUP(I12406,DATABASE!$N:$O,2,FALSE),"")</f>
        <v/>
      </c>
      <c r="Q12406" s="10">
        <f t="shared" si="788"/>
        <v>0</v>
      </c>
    </row>
    <row r="12407" spans="2:17" ht="20.25" customHeight="1">
      <c r="B12407" s="10" t="str">
        <f t="shared" si="789"/>
        <v>0</v>
      </c>
      <c r="C12407" s="10" t="str">
        <f t="shared" si="790"/>
        <v/>
      </c>
      <c r="D12407" s="10" t="str">
        <f>IFERROR(IF(تحویلی!$E$1="","",IF(NOSA!O12407=تحویلی!$E$1,تحویلی!$E$1&amp;COUNTIF(NOSA!$O$1:O12407,تحویلی!$E$1),"")),"")</f>
        <v/>
      </c>
      <c r="E12407" s="10" t="str">
        <f t="shared" si="791"/>
        <v/>
      </c>
      <c r="F12407" s="10" t="str">
        <f>IFERROR(VLOOKUP(I12407,DATABASE!$N:$O,2,FALSE),"")</f>
        <v/>
      </c>
      <c r="Q12407" s="10">
        <f t="shared" si="788"/>
        <v>0</v>
      </c>
    </row>
    <row r="12408" spans="2:17" ht="20.25" customHeight="1">
      <c r="B12408" s="10" t="str">
        <f t="shared" si="789"/>
        <v>0</v>
      </c>
      <c r="C12408" s="10" t="str">
        <f t="shared" si="790"/>
        <v/>
      </c>
      <c r="D12408" s="10" t="str">
        <f>IFERROR(IF(تحویلی!$E$1="","",IF(NOSA!O12408=تحویلی!$E$1,تحویلی!$E$1&amp;COUNTIF(NOSA!$O$1:O12408,تحویلی!$E$1),"")),"")</f>
        <v/>
      </c>
      <c r="E12408" s="10" t="str">
        <f t="shared" si="791"/>
        <v/>
      </c>
      <c r="F12408" s="10" t="str">
        <f>IFERROR(VLOOKUP(I12408,DATABASE!$N:$O,2,FALSE),"")</f>
        <v/>
      </c>
      <c r="Q12408" s="10">
        <f t="shared" si="788"/>
        <v>0</v>
      </c>
    </row>
    <row r="12409" spans="2:17" ht="20.25" customHeight="1">
      <c r="B12409" s="10" t="str">
        <f t="shared" si="789"/>
        <v>0</v>
      </c>
      <c r="C12409" s="10" t="str">
        <f t="shared" si="790"/>
        <v/>
      </c>
      <c r="D12409" s="10" t="str">
        <f>IFERROR(IF(تحویلی!$E$1="","",IF(NOSA!O12409=تحویلی!$E$1,تحویلی!$E$1&amp;COUNTIF(NOSA!$O$1:O12409,تحویلی!$E$1),"")),"")</f>
        <v/>
      </c>
      <c r="E12409" s="10" t="str">
        <f t="shared" si="791"/>
        <v/>
      </c>
      <c r="F12409" s="10" t="str">
        <f>IFERROR(VLOOKUP(I12409,DATABASE!$N:$O,2,FALSE),"")</f>
        <v/>
      </c>
      <c r="Q12409" s="10">
        <f t="shared" si="788"/>
        <v>0</v>
      </c>
    </row>
    <row r="12410" spans="2:17" ht="20.25" customHeight="1">
      <c r="B12410" s="10" t="str">
        <f t="shared" si="789"/>
        <v>0</v>
      </c>
      <c r="C12410" s="10" t="str">
        <f t="shared" si="790"/>
        <v/>
      </c>
      <c r="D12410" s="10" t="str">
        <f>IFERROR(IF(تحویلی!$E$1="","",IF(NOSA!O12410=تحویلی!$E$1,تحویلی!$E$1&amp;COUNTIF(NOSA!$O$1:O12410,تحویلی!$E$1),"")),"")</f>
        <v/>
      </c>
      <c r="E12410" s="10" t="str">
        <f t="shared" si="791"/>
        <v/>
      </c>
      <c r="F12410" s="10" t="str">
        <f>IFERROR(VLOOKUP(I12410,DATABASE!$N:$O,2,FALSE),"")</f>
        <v/>
      </c>
      <c r="Q12410" s="10">
        <f t="shared" si="788"/>
        <v>0</v>
      </c>
    </row>
    <row r="12411" spans="2:17" ht="20.25" customHeight="1">
      <c r="B12411" s="10" t="str">
        <f t="shared" si="789"/>
        <v>0</v>
      </c>
      <c r="C12411" s="10" t="str">
        <f t="shared" si="790"/>
        <v/>
      </c>
      <c r="D12411" s="10" t="str">
        <f>IFERROR(IF(تحویلی!$E$1="","",IF(NOSA!O12411=تحویلی!$E$1,تحویلی!$E$1&amp;COUNTIF(NOSA!$O$1:O12411,تحویلی!$E$1),"")),"")</f>
        <v/>
      </c>
      <c r="E12411" s="10" t="str">
        <f t="shared" si="791"/>
        <v/>
      </c>
      <c r="F12411" s="10" t="str">
        <f>IFERROR(VLOOKUP(I12411,DATABASE!$N:$O,2,FALSE),"")</f>
        <v/>
      </c>
      <c r="Q12411" s="10">
        <f t="shared" si="788"/>
        <v>0</v>
      </c>
    </row>
    <row r="12412" spans="2:17" ht="20.25" customHeight="1">
      <c r="B12412" s="10" t="str">
        <f t="shared" si="789"/>
        <v>0</v>
      </c>
      <c r="C12412" s="10" t="str">
        <f t="shared" si="790"/>
        <v/>
      </c>
      <c r="D12412" s="10" t="str">
        <f>IFERROR(IF(تحویلی!$E$1="","",IF(NOSA!O12412=تحویلی!$E$1,تحویلی!$E$1&amp;COUNTIF(NOSA!$O$1:O12412,تحویلی!$E$1),"")),"")</f>
        <v/>
      </c>
      <c r="E12412" s="10" t="str">
        <f t="shared" si="791"/>
        <v/>
      </c>
      <c r="F12412" s="10" t="str">
        <f>IFERROR(VLOOKUP(I12412,DATABASE!$N:$O,2,FALSE),"")</f>
        <v/>
      </c>
      <c r="Q12412" s="10">
        <f t="shared" si="788"/>
        <v>0</v>
      </c>
    </row>
    <row r="12413" spans="2:17" ht="20.25" customHeight="1">
      <c r="B12413" s="10" t="str">
        <f t="shared" si="789"/>
        <v>0</v>
      </c>
      <c r="C12413" s="10" t="str">
        <f t="shared" si="790"/>
        <v/>
      </c>
      <c r="D12413" s="10" t="str">
        <f>IFERROR(IF(تحویلی!$E$1="","",IF(NOSA!O12413=تحویلی!$E$1,تحویلی!$E$1&amp;COUNTIF(NOSA!$O$1:O12413,تحویلی!$E$1),"")),"")</f>
        <v/>
      </c>
      <c r="E12413" s="10" t="str">
        <f t="shared" si="791"/>
        <v/>
      </c>
      <c r="F12413" s="10" t="str">
        <f>IFERROR(VLOOKUP(I12413,DATABASE!$N:$O,2,FALSE),"")</f>
        <v/>
      </c>
      <c r="Q12413" s="10">
        <f t="shared" si="788"/>
        <v>0</v>
      </c>
    </row>
    <row r="12414" spans="2:17" ht="20.25" customHeight="1">
      <c r="B12414" s="10" t="str">
        <f t="shared" si="789"/>
        <v>0</v>
      </c>
      <c r="C12414" s="10" t="str">
        <f t="shared" si="790"/>
        <v/>
      </c>
      <c r="D12414" s="10" t="str">
        <f>IFERROR(IF(تحویلی!$E$1="","",IF(NOSA!O12414=تحویلی!$E$1,تحویلی!$E$1&amp;COUNTIF(NOSA!$O$1:O12414,تحویلی!$E$1),"")),"")</f>
        <v/>
      </c>
      <c r="E12414" s="10" t="str">
        <f t="shared" si="791"/>
        <v/>
      </c>
      <c r="F12414" s="10" t="str">
        <f>IFERROR(VLOOKUP(I12414,DATABASE!$N:$O,2,FALSE),"")</f>
        <v/>
      </c>
      <c r="Q12414" s="10">
        <f t="shared" si="788"/>
        <v>0</v>
      </c>
    </row>
    <row r="12415" spans="2:17" ht="20.25" customHeight="1">
      <c r="B12415" s="10" t="str">
        <f t="shared" si="789"/>
        <v>0</v>
      </c>
      <c r="C12415" s="10" t="str">
        <f t="shared" si="790"/>
        <v/>
      </c>
      <c r="D12415" s="10" t="str">
        <f>IFERROR(IF(تحویلی!$E$1="","",IF(NOSA!O12415=تحویلی!$E$1,تحویلی!$E$1&amp;COUNTIF(NOSA!$O$1:O12415,تحویلی!$E$1),"")),"")</f>
        <v/>
      </c>
      <c r="E12415" s="10" t="str">
        <f t="shared" si="791"/>
        <v/>
      </c>
      <c r="F12415" s="10" t="str">
        <f>IFERROR(VLOOKUP(I12415,DATABASE!$N:$O,2,FALSE),"")</f>
        <v/>
      </c>
      <c r="Q12415" s="10">
        <f t="shared" si="788"/>
        <v>0</v>
      </c>
    </row>
    <row r="12416" spans="2:17" ht="20.25" customHeight="1">
      <c r="B12416" s="10" t="str">
        <f t="shared" si="789"/>
        <v>0</v>
      </c>
      <c r="C12416" s="10" t="str">
        <f t="shared" si="790"/>
        <v/>
      </c>
      <c r="D12416" s="10" t="str">
        <f>IFERROR(IF(تحویلی!$E$1="","",IF(NOSA!O12416=تحویلی!$E$1,تحویلی!$E$1&amp;COUNTIF(NOSA!$O$1:O12416,تحویلی!$E$1),"")),"")</f>
        <v/>
      </c>
      <c r="E12416" s="10" t="str">
        <f t="shared" si="791"/>
        <v/>
      </c>
      <c r="F12416" s="10" t="str">
        <f>IFERROR(VLOOKUP(I12416,DATABASE!$N:$O,2,FALSE),"")</f>
        <v/>
      </c>
      <c r="Q12416" s="10">
        <f t="shared" si="788"/>
        <v>0</v>
      </c>
    </row>
    <row r="12417" spans="2:17" ht="20.25" customHeight="1">
      <c r="B12417" s="10" t="str">
        <f t="shared" si="789"/>
        <v>0</v>
      </c>
      <c r="C12417" s="10" t="str">
        <f t="shared" si="790"/>
        <v/>
      </c>
      <c r="D12417" s="10" t="str">
        <f>IFERROR(IF(تحویلی!$E$1="","",IF(NOSA!O12417=تحویلی!$E$1,تحویلی!$E$1&amp;COUNTIF(NOSA!$O$1:O12417,تحویلی!$E$1),"")),"")</f>
        <v/>
      </c>
      <c r="E12417" s="10" t="str">
        <f t="shared" si="791"/>
        <v/>
      </c>
      <c r="F12417" s="10" t="str">
        <f>IFERROR(VLOOKUP(I12417,DATABASE!$N:$O,2,FALSE),"")</f>
        <v/>
      </c>
      <c r="Q12417" s="10">
        <f t="shared" si="788"/>
        <v>0</v>
      </c>
    </row>
    <row r="12418" spans="2:17" ht="20.25" customHeight="1">
      <c r="B12418" s="10" t="str">
        <f t="shared" si="789"/>
        <v>0</v>
      </c>
      <c r="C12418" s="10" t="str">
        <f t="shared" si="790"/>
        <v/>
      </c>
      <c r="D12418" s="10" t="str">
        <f>IFERROR(IF(تحویلی!$E$1="","",IF(NOSA!O12418=تحویلی!$E$1,تحویلی!$E$1&amp;COUNTIF(NOSA!$O$1:O12418,تحویلی!$E$1),"")),"")</f>
        <v/>
      </c>
      <c r="E12418" s="10" t="str">
        <f t="shared" si="791"/>
        <v/>
      </c>
      <c r="F12418" s="10" t="str">
        <f>IFERROR(VLOOKUP(I12418,DATABASE!$N:$O,2,FALSE),"")</f>
        <v/>
      </c>
      <c r="Q12418" s="10">
        <f t="shared" si="788"/>
        <v>0</v>
      </c>
    </row>
    <row r="12419" spans="2:17" ht="20.25" customHeight="1">
      <c r="B12419" s="10" t="str">
        <f t="shared" si="789"/>
        <v>0</v>
      </c>
      <c r="C12419" s="10" t="str">
        <f t="shared" si="790"/>
        <v/>
      </c>
      <c r="D12419" s="10" t="str">
        <f>IFERROR(IF(تحویلی!$E$1="","",IF(NOSA!O12419=تحویلی!$E$1,تحویلی!$E$1&amp;COUNTIF(NOSA!$O$1:O12419,تحویلی!$E$1),"")),"")</f>
        <v/>
      </c>
      <c r="E12419" s="10" t="str">
        <f t="shared" si="791"/>
        <v/>
      </c>
      <c r="F12419" s="10" t="str">
        <f>IFERROR(VLOOKUP(I12419,DATABASE!$N:$O,2,FALSE),"")</f>
        <v/>
      </c>
      <c r="Q12419" s="10">
        <f t="shared" si="788"/>
        <v>0</v>
      </c>
    </row>
    <row r="12420" spans="2:17" ht="20.25" customHeight="1">
      <c r="B12420" s="10" t="str">
        <f t="shared" si="789"/>
        <v>0</v>
      </c>
      <c r="C12420" s="10" t="str">
        <f t="shared" si="790"/>
        <v/>
      </c>
      <c r="D12420" s="10" t="str">
        <f>IFERROR(IF(تحویلی!$E$1="","",IF(NOSA!O12420=تحویلی!$E$1,تحویلی!$E$1&amp;COUNTIF(NOSA!$O$1:O12420,تحویلی!$E$1),"")),"")</f>
        <v/>
      </c>
      <c r="E12420" s="10" t="str">
        <f t="shared" si="791"/>
        <v/>
      </c>
      <c r="F12420" s="10" t="str">
        <f>IFERROR(VLOOKUP(I12420,DATABASE!$N:$O,2,FALSE),"")</f>
        <v/>
      </c>
      <c r="Q12420" s="10">
        <f t="shared" si="788"/>
        <v>0</v>
      </c>
    </row>
    <row r="12421" spans="2:17" ht="20.25" customHeight="1">
      <c r="B12421" s="10" t="str">
        <f t="shared" si="789"/>
        <v>0</v>
      </c>
      <c r="C12421" s="10" t="str">
        <f t="shared" si="790"/>
        <v/>
      </c>
      <c r="D12421" s="10" t="str">
        <f>IFERROR(IF(تحویلی!$E$1="","",IF(NOSA!O12421=تحویلی!$E$1,تحویلی!$E$1&amp;COUNTIF(NOSA!$O$1:O12421,تحویلی!$E$1),"")),"")</f>
        <v/>
      </c>
      <c r="E12421" s="10" t="str">
        <f t="shared" si="791"/>
        <v/>
      </c>
      <c r="F12421" s="10" t="str">
        <f>IFERROR(VLOOKUP(I12421,DATABASE!$N:$O,2,FALSE),"")</f>
        <v/>
      </c>
      <c r="Q12421" s="10">
        <f t="shared" si="788"/>
        <v>0</v>
      </c>
    </row>
    <row r="12422" spans="2:17" ht="20.25" customHeight="1">
      <c r="B12422" s="10" t="str">
        <f t="shared" si="789"/>
        <v>0</v>
      </c>
      <c r="C12422" s="10" t="str">
        <f t="shared" si="790"/>
        <v/>
      </c>
      <c r="D12422" s="10" t="str">
        <f>IFERROR(IF(تحویلی!$E$1="","",IF(NOSA!O12422=تحویلی!$E$1,تحویلی!$E$1&amp;COUNTIF(NOSA!$O$1:O12422,تحویلی!$E$1),"")),"")</f>
        <v/>
      </c>
      <c r="E12422" s="10" t="str">
        <f t="shared" si="791"/>
        <v/>
      </c>
      <c r="F12422" s="10" t="str">
        <f>IFERROR(VLOOKUP(I12422,DATABASE!$N:$O,2,FALSE),"")</f>
        <v/>
      </c>
      <c r="Q12422" s="10">
        <f t="shared" si="788"/>
        <v>0</v>
      </c>
    </row>
    <row r="12423" spans="2:17" ht="20.25" customHeight="1">
      <c r="B12423" s="10" t="str">
        <f t="shared" si="789"/>
        <v>0</v>
      </c>
      <c r="C12423" s="10" t="str">
        <f t="shared" si="790"/>
        <v/>
      </c>
      <c r="D12423" s="10" t="str">
        <f>IFERROR(IF(تحویلی!$E$1="","",IF(NOSA!O12423=تحویلی!$E$1,تحویلی!$E$1&amp;COUNTIF(NOSA!$O$1:O12423,تحویلی!$E$1),"")),"")</f>
        <v/>
      </c>
      <c r="E12423" s="10" t="str">
        <f t="shared" si="791"/>
        <v/>
      </c>
      <c r="F12423" s="10" t="str">
        <f>IFERROR(VLOOKUP(I12423,DATABASE!$N:$O,2,FALSE),"")</f>
        <v/>
      </c>
      <c r="Q12423" s="10">
        <f t="shared" si="788"/>
        <v>0</v>
      </c>
    </row>
    <row r="12424" spans="2:17" ht="20.25" customHeight="1">
      <c r="B12424" s="10" t="str">
        <f t="shared" si="789"/>
        <v>0</v>
      </c>
      <c r="C12424" s="10" t="str">
        <f t="shared" si="790"/>
        <v/>
      </c>
      <c r="D12424" s="10" t="str">
        <f>IFERROR(IF(تحویلی!$E$1="","",IF(NOSA!O12424=تحویلی!$E$1,تحویلی!$E$1&amp;COUNTIF(NOSA!$O$1:O12424,تحویلی!$E$1),"")),"")</f>
        <v/>
      </c>
      <c r="E12424" s="10" t="str">
        <f t="shared" si="791"/>
        <v/>
      </c>
      <c r="F12424" s="10" t="str">
        <f>IFERROR(VLOOKUP(I12424,DATABASE!$N:$O,2,FALSE),"")</f>
        <v/>
      </c>
      <c r="Q12424" s="10">
        <f t="shared" si="788"/>
        <v>0</v>
      </c>
    </row>
    <row r="12425" spans="2:17" ht="20.25" customHeight="1">
      <c r="B12425" s="10" t="str">
        <f t="shared" si="789"/>
        <v>0</v>
      </c>
      <c r="C12425" s="10" t="str">
        <f t="shared" si="790"/>
        <v/>
      </c>
      <c r="D12425" s="10" t="str">
        <f>IFERROR(IF(تحویلی!$E$1="","",IF(NOSA!O12425=تحویلی!$E$1,تحویلی!$E$1&amp;COUNTIF(NOSA!$O$1:O12425,تحویلی!$E$1),"")),"")</f>
        <v/>
      </c>
      <c r="E12425" s="10" t="str">
        <f t="shared" si="791"/>
        <v/>
      </c>
      <c r="F12425" s="10" t="str">
        <f>IFERROR(VLOOKUP(I12425,DATABASE!$N:$O,2,FALSE),"")</f>
        <v/>
      </c>
      <c r="Q12425" s="10">
        <f t="shared" si="788"/>
        <v>0</v>
      </c>
    </row>
    <row r="12426" spans="2:17" ht="20.25" customHeight="1">
      <c r="B12426" s="10" t="str">
        <f t="shared" si="789"/>
        <v>0</v>
      </c>
      <c r="C12426" s="10" t="str">
        <f t="shared" si="790"/>
        <v/>
      </c>
      <c r="D12426" s="10" t="str">
        <f>IFERROR(IF(تحویلی!$E$1="","",IF(NOSA!O12426=تحویلی!$E$1,تحویلی!$E$1&amp;COUNTIF(NOSA!$O$1:O12426,تحویلی!$E$1),"")),"")</f>
        <v/>
      </c>
      <c r="E12426" s="10" t="str">
        <f t="shared" si="791"/>
        <v/>
      </c>
      <c r="F12426" s="10" t="str">
        <f>IFERROR(VLOOKUP(I12426,DATABASE!$N:$O,2,FALSE),"")</f>
        <v/>
      </c>
      <c r="Q12426" s="10">
        <f t="shared" si="788"/>
        <v>0</v>
      </c>
    </row>
    <row r="12427" spans="2:17" ht="20.25" customHeight="1">
      <c r="B12427" s="10" t="str">
        <f t="shared" si="789"/>
        <v>0</v>
      </c>
      <c r="C12427" s="10" t="str">
        <f t="shared" si="790"/>
        <v/>
      </c>
      <c r="D12427" s="10" t="str">
        <f>IFERROR(IF(تحویلی!$E$1="","",IF(NOSA!O12427=تحویلی!$E$1,تحویلی!$E$1&amp;COUNTIF(NOSA!$O$1:O12427,تحویلی!$E$1),"")),"")</f>
        <v/>
      </c>
      <c r="E12427" s="10" t="str">
        <f t="shared" si="791"/>
        <v/>
      </c>
      <c r="F12427" s="10" t="str">
        <f>IFERROR(VLOOKUP(I12427,DATABASE!$N:$O,2,FALSE),"")</f>
        <v/>
      </c>
      <c r="Q12427" s="10">
        <f t="shared" si="788"/>
        <v>0</v>
      </c>
    </row>
    <row r="12428" spans="2:17" ht="20.25" customHeight="1">
      <c r="B12428" s="10" t="str">
        <f t="shared" si="789"/>
        <v>0</v>
      </c>
      <c r="C12428" s="10" t="str">
        <f t="shared" si="790"/>
        <v/>
      </c>
      <c r="D12428" s="10" t="str">
        <f>IFERROR(IF(تحویلی!$E$1="","",IF(NOSA!O12428=تحویلی!$E$1,تحویلی!$E$1&amp;COUNTIF(NOSA!$O$1:O12428,تحویلی!$E$1),"")),"")</f>
        <v/>
      </c>
      <c r="E12428" s="10" t="str">
        <f t="shared" si="791"/>
        <v/>
      </c>
      <c r="F12428" s="10" t="str">
        <f>IFERROR(VLOOKUP(I12428,DATABASE!$N:$O,2,FALSE),"")</f>
        <v/>
      </c>
      <c r="Q12428" s="10">
        <f t="shared" si="788"/>
        <v>0</v>
      </c>
    </row>
    <row r="12429" spans="2:17" ht="20.25" customHeight="1">
      <c r="B12429" s="10" t="str">
        <f t="shared" si="789"/>
        <v>0</v>
      </c>
      <c r="C12429" s="10" t="str">
        <f t="shared" si="790"/>
        <v/>
      </c>
      <c r="D12429" s="10" t="str">
        <f>IFERROR(IF(تحویلی!$E$1="","",IF(NOSA!O12429=تحویلی!$E$1,تحویلی!$E$1&amp;COUNTIF(NOSA!$O$1:O12429,تحویلی!$E$1),"")),"")</f>
        <v/>
      </c>
      <c r="E12429" s="10" t="str">
        <f t="shared" si="791"/>
        <v/>
      </c>
      <c r="F12429" s="10" t="str">
        <f>IFERROR(VLOOKUP(I12429,DATABASE!$N:$O,2,FALSE),"")</f>
        <v/>
      </c>
      <c r="Q12429" s="10">
        <f t="shared" si="788"/>
        <v>0</v>
      </c>
    </row>
    <row r="12430" spans="2:17" ht="20.25" customHeight="1">
      <c r="B12430" s="10" t="str">
        <f t="shared" si="789"/>
        <v>0</v>
      </c>
      <c r="C12430" s="10" t="str">
        <f t="shared" si="790"/>
        <v/>
      </c>
      <c r="D12430" s="10" t="str">
        <f>IFERROR(IF(تحویلی!$E$1="","",IF(NOSA!O12430=تحویلی!$E$1,تحویلی!$E$1&amp;COUNTIF(NOSA!$O$1:O12430,تحویلی!$E$1),"")),"")</f>
        <v/>
      </c>
      <c r="E12430" s="10" t="str">
        <f t="shared" si="791"/>
        <v/>
      </c>
      <c r="F12430" s="10" t="str">
        <f>IFERROR(VLOOKUP(I12430,DATABASE!$N:$O,2,FALSE),"")</f>
        <v/>
      </c>
      <c r="Q12430" s="10">
        <f t="shared" si="788"/>
        <v>0</v>
      </c>
    </row>
    <row r="12431" spans="2:17" ht="20.25" customHeight="1">
      <c r="B12431" s="10" t="str">
        <f t="shared" si="789"/>
        <v>0</v>
      </c>
      <c r="C12431" s="10" t="str">
        <f t="shared" si="790"/>
        <v/>
      </c>
      <c r="D12431" s="10" t="str">
        <f>IFERROR(IF(تحویلی!$E$1="","",IF(NOSA!O12431=تحویلی!$E$1,تحویلی!$E$1&amp;COUNTIF(NOSA!$O$1:O12431,تحویلی!$E$1),"")),"")</f>
        <v/>
      </c>
      <c r="E12431" s="10" t="str">
        <f t="shared" si="791"/>
        <v/>
      </c>
      <c r="F12431" s="10" t="str">
        <f>IFERROR(VLOOKUP(I12431,DATABASE!$N:$O,2,FALSE),"")</f>
        <v/>
      </c>
      <c r="Q12431" s="10">
        <f t="shared" si="788"/>
        <v>0</v>
      </c>
    </row>
    <row r="12432" spans="2:17" ht="20.25" customHeight="1">
      <c r="B12432" s="10" t="str">
        <f t="shared" si="789"/>
        <v>0</v>
      </c>
      <c r="C12432" s="10" t="str">
        <f t="shared" si="790"/>
        <v/>
      </c>
      <c r="D12432" s="10" t="str">
        <f>IFERROR(IF(تحویلی!$E$1="","",IF(NOSA!O12432=تحویلی!$E$1,تحویلی!$E$1&amp;COUNTIF(NOSA!$O$1:O12432,تحویلی!$E$1),"")),"")</f>
        <v/>
      </c>
      <c r="E12432" s="10" t="str">
        <f t="shared" si="791"/>
        <v/>
      </c>
      <c r="F12432" s="10" t="str">
        <f>IFERROR(VLOOKUP(I12432,DATABASE!$N:$O,2,FALSE),"")</f>
        <v/>
      </c>
      <c r="Q12432" s="10">
        <f t="shared" si="788"/>
        <v>0</v>
      </c>
    </row>
    <row r="12433" spans="2:17" ht="20.25" customHeight="1">
      <c r="B12433" s="10" t="str">
        <f t="shared" si="789"/>
        <v>0</v>
      </c>
      <c r="C12433" s="10" t="str">
        <f t="shared" si="790"/>
        <v/>
      </c>
      <c r="D12433" s="10" t="str">
        <f>IFERROR(IF(تحویلی!$E$1="","",IF(NOSA!O12433=تحویلی!$E$1,تحویلی!$E$1&amp;COUNTIF(NOSA!$O$1:O12433,تحویلی!$E$1),"")),"")</f>
        <v/>
      </c>
      <c r="E12433" s="10" t="str">
        <f t="shared" si="791"/>
        <v/>
      </c>
      <c r="F12433" s="10" t="str">
        <f>IFERROR(VLOOKUP(I12433,DATABASE!$N:$O,2,FALSE),"")</f>
        <v/>
      </c>
      <c r="Q12433" s="10">
        <f t="shared" si="788"/>
        <v>0</v>
      </c>
    </row>
    <row r="12434" spans="2:17" ht="20.25" customHeight="1">
      <c r="B12434" s="10" t="str">
        <f t="shared" si="789"/>
        <v>0</v>
      </c>
      <c r="C12434" s="10" t="str">
        <f t="shared" si="790"/>
        <v/>
      </c>
      <c r="D12434" s="10" t="str">
        <f>IFERROR(IF(تحویلی!$E$1="","",IF(NOSA!O12434=تحویلی!$E$1,تحویلی!$E$1&amp;COUNTIF(NOSA!$O$1:O12434,تحویلی!$E$1),"")),"")</f>
        <v/>
      </c>
      <c r="E12434" s="10" t="str">
        <f t="shared" si="791"/>
        <v/>
      </c>
      <c r="F12434" s="10" t="str">
        <f>IFERROR(VLOOKUP(I12434,DATABASE!$N:$O,2,FALSE),"")</f>
        <v/>
      </c>
      <c r="Q12434" s="10">
        <f t="shared" si="788"/>
        <v>0</v>
      </c>
    </row>
    <row r="12435" spans="2:17" ht="20.25" customHeight="1">
      <c r="B12435" s="10" t="str">
        <f t="shared" si="789"/>
        <v>0</v>
      </c>
      <c r="C12435" s="10" t="str">
        <f t="shared" si="790"/>
        <v/>
      </c>
      <c r="D12435" s="10" t="str">
        <f>IFERROR(IF(تحویلی!$E$1="","",IF(NOSA!O12435=تحویلی!$E$1,تحویلی!$E$1&amp;COUNTIF(NOSA!$O$1:O12435,تحویلی!$E$1),"")),"")</f>
        <v/>
      </c>
      <c r="E12435" s="10" t="str">
        <f t="shared" si="791"/>
        <v/>
      </c>
      <c r="F12435" s="10" t="str">
        <f>IFERROR(VLOOKUP(I12435,DATABASE!$N:$O,2,FALSE),"")</f>
        <v/>
      </c>
      <c r="Q12435" s="10">
        <f t="shared" si="788"/>
        <v>0</v>
      </c>
    </row>
    <row r="12436" spans="2:17" ht="20.25" customHeight="1">
      <c r="B12436" s="10" t="str">
        <f t="shared" si="789"/>
        <v>0</v>
      </c>
      <c r="C12436" s="10" t="str">
        <f t="shared" si="790"/>
        <v/>
      </c>
      <c r="D12436" s="10" t="str">
        <f>IFERROR(IF(تحویلی!$E$1="","",IF(NOSA!O12436=تحویلی!$E$1,تحویلی!$E$1&amp;COUNTIF(NOSA!$O$1:O12436,تحویلی!$E$1),"")),"")</f>
        <v/>
      </c>
      <c r="E12436" s="10" t="str">
        <f t="shared" si="791"/>
        <v/>
      </c>
      <c r="F12436" s="10" t="str">
        <f>IFERROR(VLOOKUP(I12436,DATABASE!$N:$O,2,FALSE),"")</f>
        <v/>
      </c>
      <c r="Q12436" s="10">
        <f t="shared" si="788"/>
        <v>0</v>
      </c>
    </row>
    <row r="12437" spans="2:17" ht="20.25" customHeight="1">
      <c r="B12437" s="10" t="str">
        <f t="shared" si="789"/>
        <v>0</v>
      </c>
      <c r="C12437" s="10" t="str">
        <f t="shared" si="790"/>
        <v/>
      </c>
      <c r="D12437" s="10" t="str">
        <f>IFERROR(IF(تحویلی!$E$1="","",IF(NOSA!O12437=تحویلی!$E$1,تحویلی!$E$1&amp;COUNTIF(NOSA!$O$1:O12437,تحویلی!$E$1),"")),"")</f>
        <v/>
      </c>
      <c r="E12437" s="10" t="str">
        <f t="shared" si="791"/>
        <v/>
      </c>
      <c r="F12437" s="10" t="str">
        <f>IFERROR(VLOOKUP(I12437,DATABASE!$N:$O,2,FALSE),"")</f>
        <v/>
      </c>
      <c r="Q12437" s="10">
        <f t="shared" si="788"/>
        <v>0</v>
      </c>
    </row>
    <row r="12438" spans="2:17" ht="20.25" customHeight="1">
      <c r="B12438" s="10" t="str">
        <f t="shared" si="789"/>
        <v>0</v>
      </c>
      <c r="C12438" s="10" t="str">
        <f t="shared" si="790"/>
        <v/>
      </c>
      <c r="D12438" s="10" t="str">
        <f>IFERROR(IF(تحویلی!$E$1="","",IF(NOSA!O12438=تحویلی!$E$1,تحویلی!$E$1&amp;COUNTIF(NOSA!$O$1:O12438,تحویلی!$E$1),"")),"")</f>
        <v/>
      </c>
      <c r="E12438" s="10" t="str">
        <f t="shared" si="791"/>
        <v/>
      </c>
      <c r="F12438" s="10" t="str">
        <f>IFERROR(VLOOKUP(I12438,DATABASE!$N:$O,2,FALSE),"")</f>
        <v/>
      </c>
      <c r="Q12438" s="10">
        <f t="shared" si="788"/>
        <v>0</v>
      </c>
    </row>
    <row r="12439" spans="2:17" ht="20.25" customHeight="1">
      <c r="B12439" s="10" t="str">
        <f t="shared" si="789"/>
        <v>0</v>
      </c>
      <c r="C12439" s="10" t="str">
        <f t="shared" si="790"/>
        <v/>
      </c>
      <c r="D12439" s="10" t="str">
        <f>IFERROR(IF(تحویلی!$E$1="","",IF(NOSA!O12439=تحویلی!$E$1,تحویلی!$E$1&amp;COUNTIF(NOSA!$O$1:O12439,تحویلی!$E$1),"")),"")</f>
        <v/>
      </c>
      <c r="E12439" s="10" t="str">
        <f t="shared" si="791"/>
        <v/>
      </c>
      <c r="F12439" s="10" t="str">
        <f>IFERROR(VLOOKUP(I12439,DATABASE!$N:$O,2,FALSE),"")</f>
        <v/>
      </c>
      <c r="Q12439" s="10">
        <f t="shared" si="788"/>
        <v>0</v>
      </c>
    </row>
    <row r="12440" spans="2:17" ht="20.25" customHeight="1">
      <c r="B12440" s="10" t="str">
        <f t="shared" si="789"/>
        <v>0</v>
      </c>
      <c r="C12440" s="10" t="str">
        <f t="shared" si="790"/>
        <v/>
      </c>
      <c r="D12440" s="10" t="str">
        <f>IFERROR(IF(تحویلی!$E$1="","",IF(NOSA!O12440=تحویلی!$E$1,تحویلی!$E$1&amp;COUNTIF(NOSA!$O$1:O12440,تحویلی!$E$1),"")),"")</f>
        <v/>
      </c>
      <c r="E12440" s="10" t="str">
        <f t="shared" si="791"/>
        <v/>
      </c>
      <c r="F12440" s="10" t="str">
        <f>IFERROR(VLOOKUP(I12440,DATABASE!$N:$O,2,FALSE),"")</f>
        <v/>
      </c>
      <c r="Q12440" s="10">
        <f t="shared" si="788"/>
        <v>0</v>
      </c>
    </row>
    <row r="12441" spans="2:17" ht="20.25" customHeight="1">
      <c r="B12441" s="10" t="str">
        <f t="shared" si="789"/>
        <v>0</v>
      </c>
      <c r="C12441" s="10" t="str">
        <f t="shared" si="790"/>
        <v/>
      </c>
      <c r="D12441" s="10" t="str">
        <f>IFERROR(IF(تحویلی!$E$1="","",IF(NOSA!O12441=تحویلی!$E$1,تحویلی!$E$1&amp;COUNTIF(NOSA!$O$1:O12441,تحویلی!$E$1),"")),"")</f>
        <v/>
      </c>
      <c r="E12441" s="10" t="str">
        <f t="shared" si="791"/>
        <v/>
      </c>
      <c r="F12441" s="10" t="str">
        <f>IFERROR(VLOOKUP(I12441,DATABASE!$N:$O,2,FALSE),"")</f>
        <v/>
      </c>
      <c r="Q12441" s="10">
        <f t="shared" si="788"/>
        <v>0</v>
      </c>
    </row>
    <row r="12442" spans="2:17" ht="20.25" customHeight="1">
      <c r="B12442" s="10" t="str">
        <f t="shared" si="789"/>
        <v>0</v>
      </c>
      <c r="C12442" s="10" t="str">
        <f t="shared" si="790"/>
        <v/>
      </c>
      <c r="D12442" s="10" t="str">
        <f>IFERROR(IF(تحویلی!$E$1="","",IF(NOSA!O12442=تحویلی!$E$1,تحویلی!$E$1&amp;COUNTIF(NOSA!$O$1:O12442,تحویلی!$E$1),"")),"")</f>
        <v/>
      </c>
      <c r="E12442" s="10" t="str">
        <f t="shared" si="791"/>
        <v/>
      </c>
      <c r="F12442" s="10" t="str">
        <f>IFERROR(VLOOKUP(I12442,DATABASE!$N:$O,2,FALSE),"")</f>
        <v/>
      </c>
      <c r="Q12442" s="10">
        <f t="shared" si="788"/>
        <v>0</v>
      </c>
    </row>
    <row r="12443" spans="2:17" ht="20.25" customHeight="1">
      <c r="B12443" s="10" t="str">
        <f t="shared" si="789"/>
        <v>0</v>
      </c>
      <c r="C12443" s="10" t="str">
        <f t="shared" si="790"/>
        <v/>
      </c>
      <c r="D12443" s="10" t="str">
        <f>IFERROR(IF(تحویلی!$E$1="","",IF(NOSA!O12443=تحویلی!$E$1,تحویلی!$E$1&amp;COUNTIF(NOSA!$O$1:O12443,تحویلی!$E$1),"")),"")</f>
        <v/>
      </c>
      <c r="E12443" s="10" t="str">
        <f t="shared" si="791"/>
        <v/>
      </c>
      <c r="F12443" s="10" t="str">
        <f>IFERROR(VLOOKUP(I12443,DATABASE!$N:$O,2,FALSE),"")</f>
        <v/>
      </c>
      <c r="Q12443" s="10">
        <f t="shared" si="788"/>
        <v>0</v>
      </c>
    </row>
    <row r="12444" spans="2:17" ht="20.25" customHeight="1">
      <c r="B12444" s="10" t="str">
        <f t="shared" si="789"/>
        <v>0</v>
      </c>
      <c r="C12444" s="10" t="str">
        <f t="shared" si="790"/>
        <v/>
      </c>
      <c r="D12444" s="10" t="str">
        <f>IFERROR(IF(تحویلی!$E$1="","",IF(NOSA!O12444=تحویلی!$E$1,تحویلی!$E$1&amp;COUNTIF(NOSA!$O$1:O12444,تحویلی!$E$1),"")),"")</f>
        <v/>
      </c>
      <c r="E12444" s="10" t="str">
        <f t="shared" si="791"/>
        <v/>
      </c>
      <c r="F12444" s="10" t="str">
        <f>IFERROR(VLOOKUP(I12444,DATABASE!$N:$O,2,FALSE),"")</f>
        <v/>
      </c>
      <c r="Q12444" s="10">
        <f t="shared" si="788"/>
        <v>0</v>
      </c>
    </row>
    <row r="12445" spans="2:17" ht="20.25" customHeight="1">
      <c r="B12445" s="10" t="str">
        <f t="shared" si="789"/>
        <v>0</v>
      </c>
      <c r="C12445" s="10" t="str">
        <f t="shared" si="790"/>
        <v/>
      </c>
      <c r="D12445" s="10" t="str">
        <f>IFERROR(IF(تحویلی!$E$1="","",IF(NOSA!O12445=تحویلی!$E$1,تحویلی!$E$1&amp;COUNTIF(NOSA!$O$1:O12445,تحویلی!$E$1),"")),"")</f>
        <v/>
      </c>
      <c r="E12445" s="10" t="str">
        <f t="shared" si="791"/>
        <v/>
      </c>
      <c r="F12445" s="10" t="str">
        <f>IFERROR(VLOOKUP(I12445,DATABASE!$N:$O,2,FALSE),"")</f>
        <v/>
      </c>
      <c r="Q12445" s="10">
        <f t="shared" si="788"/>
        <v>0</v>
      </c>
    </row>
    <row r="12446" spans="2:17" ht="20.25" customHeight="1">
      <c r="B12446" s="10" t="str">
        <f t="shared" si="789"/>
        <v>0</v>
      </c>
      <c r="C12446" s="10" t="str">
        <f t="shared" si="790"/>
        <v/>
      </c>
      <c r="D12446" s="10" t="str">
        <f>IFERROR(IF(تحویلی!$E$1="","",IF(NOSA!O12446=تحویلی!$E$1,تحویلی!$E$1&amp;COUNTIF(NOSA!$O$1:O12446,تحویلی!$E$1),"")),"")</f>
        <v/>
      </c>
      <c r="E12446" s="10" t="str">
        <f t="shared" si="791"/>
        <v/>
      </c>
      <c r="F12446" s="10" t="str">
        <f>IFERROR(VLOOKUP(I12446,DATABASE!$N:$O,2,FALSE),"")</f>
        <v/>
      </c>
      <c r="Q12446" s="10">
        <f t="shared" si="788"/>
        <v>0</v>
      </c>
    </row>
    <row r="12447" spans="2:17" ht="20.25" customHeight="1">
      <c r="B12447" s="10" t="str">
        <f t="shared" si="789"/>
        <v>0</v>
      </c>
      <c r="C12447" s="10" t="str">
        <f t="shared" si="790"/>
        <v/>
      </c>
      <c r="D12447" s="10" t="str">
        <f>IFERROR(IF(تحویلی!$E$1="","",IF(NOSA!O12447=تحویلی!$E$1,تحویلی!$E$1&amp;COUNTIF(NOSA!$O$1:O12447,تحویلی!$E$1),"")),"")</f>
        <v/>
      </c>
      <c r="E12447" s="10" t="str">
        <f t="shared" si="791"/>
        <v/>
      </c>
      <c r="F12447" s="10" t="str">
        <f>IFERROR(VLOOKUP(I12447,DATABASE!$N:$O,2,FALSE),"")</f>
        <v/>
      </c>
      <c r="Q12447" s="10">
        <f t="shared" si="788"/>
        <v>0</v>
      </c>
    </row>
    <row r="12448" spans="2:17" ht="20.25" customHeight="1">
      <c r="B12448" s="10" t="str">
        <f t="shared" si="789"/>
        <v>0</v>
      </c>
      <c r="C12448" s="10" t="str">
        <f t="shared" si="790"/>
        <v/>
      </c>
      <c r="D12448" s="10" t="str">
        <f>IFERROR(IF(تحویلی!$E$1="","",IF(NOSA!O12448=تحویلی!$E$1,تحویلی!$E$1&amp;COUNTIF(NOSA!$O$1:O12448,تحویلی!$E$1),"")),"")</f>
        <v/>
      </c>
      <c r="E12448" s="10" t="str">
        <f t="shared" si="791"/>
        <v/>
      </c>
      <c r="F12448" s="10" t="str">
        <f>IFERROR(VLOOKUP(I12448,DATABASE!$N:$O,2,FALSE),"")</f>
        <v/>
      </c>
      <c r="Q12448" s="10">
        <f t="shared" si="788"/>
        <v>0</v>
      </c>
    </row>
    <row r="12449" spans="2:17" ht="20.25" customHeight="1">
      <c r="B12449" s="10" t="str">
        <f t="shared" si="789"/>
        <v>0</v>
      </c>
      <c r="C12449" s="10" t="str">
        <f t="shared" si="790"/>
        <v/>
      </c>
      <c r="D12449" s="10" t="str">
        <f>IFERROR(IF(تحویلی!$E$1="","",IF(NOSA!O12449=تحویلی!$E$1,تحویلی!$E$1&amp;COUNTIF(NOSA!$O$1:O12449,تحویلی!$E$1),"")),"")</f>
        <v/>
      </c>
      <c r="E12449" s="10" t="str">
        <f t="shared" si="791"/>
        <v/>
      </c>
      <c r="F12449" s="10" t="str">
        <f>IFERROR(VLOOKUP(I12449,DATABASE!$N:$O,2,FALSE),"")</f>
        <v/>
      </c>
      <c r="Q12449" s="10">
        <f t="shared" si="788"/>
        <v>0</v>
      </c>
    </row>
    <row r="12450" spans="2:17" ht="20.25" customHeight="1">
      <c r="B12450" s="10" t="str">
        <f t="shared" si="789"/>
        <v>0</v>
      </c>
      <c r="C12450" s="10" t="str">
        <f t="shared" si="790"/>
        <v/>
      </c>
      <c r="D12450" s="10" t="str">
        <f>IFERROR(IF(تحویلی!$E$1="","",IF(NOSA!O12450=تحویلی!$E$1,تحویلی!$E$1&amp;COUNTIF(NOSA!$O$1:O12450,تحویلی!$E$1),"")),"")</f>
        <v/>
      </c>
      <c r="E12450" s="10" t="str">
        <f t="shared" si="791"/>
        <v/>
      </c>
      <c r="F12450" s="10" t="str">
        <f>IFERROR(VLOOKUP(I12450,DATABASE!$N:$O,2,FALSE),"")</f>
        <v/>
      </c>
      <c r="Q12450" s="10">
        <f t="shared" si="788"/>
        <v>0</v>
      </c>
    </row>
    <row r="12451" spans="2:17" ht="20.25" customHeight="1">
      <c r="B12451" s="10" t="str">
        <f t="shared" si="789"/>
        <v>0</v>
      </c>
      <c r="C12451" s="10" t="str">
        <f t="shared" si="790"/>
        <v/>
      </c>
      <c r="D12451" s="10" t="str">
        <f>IFERROR(IF(تحویلی!$E$1="","",IF(NOSA!O12451=تحویلی!$E$1,تحویلی!$E$1&amp;COUNTIF(NOSA!$O$1:O12451,تحویلی!$E$1),"")),"")</f>
        <v/>
      </c>
      <c r="E12451" s="10" t="str">
        <f t="shared" si="791"/>
        <v/>
      </c>
      <c r="F12451" s="10" t="str">
        <f>IFERROR(VLOOKUP(I12451,DATABASE!$N:$O,2,FALSE),"")</f>
        <v/>
      </c>
      <c r="Q12451" s="10">
        <f t="shared" si="788"/>
        <v>0</v>
      </c>
    </row>
    <row r="12452" spans="2:17" ht="20.25" customHeight="1">
      <c r="B12452" s="10" t="str">
        <f t="shared" si="789"/>
        <v>0</v>
      </c>
      <c r="C12452" s="10" t="str">
        <f t="shared" si="790"/>
        <v/>
      </c>
      <c r="D12452" s="10" t="str">
        <f>IFERROR(IF(تحویلی!$E$1="","",IF(NOSA!O12452=تحویلی!$E$1,تحویلی!$E$1&amp;COUNTIF(NOSA!$O$1:O12452,تحویلی!$E$1),"")),"")</f>
        <v/>
      </c>
      <c r="E12452" s="10" t="str">
        <f t="shared" si="791"/>
        <v/>
      </c>
      <c r="F12452" s="10" t="str">
        <f>IFERROR(VLOOKUP(I12452,DATABASE!$N:$O,2,FALSE),"")</f>
        <v/>
      </c>
      <c r="Q12452" s="10">
        <f t="shared" ref="Q12452:Q12515" si="792">VALUE(O12452)</f>
        <v>0</v>
      </c>
    </row>
    <row r="12453" spans="2:17" ht="20.25" customHeight="1">
      <c r="B12453" s="10" t="str">
        <f t="shared" si="789"/>
        <v>0</v>
      </c>
      <c r="C12453" s="10" t="str">
        <f t="shared" si="790"/>
        <v/>
      </c>
      <c r="D12453" s="10" t="str">
        <f>IFERROR(IF(تحویلی!$E$1="","",IF(NOSA!O12453=تحویلی!$E$1,تحویلی!$E$1&amp;COUNTIF(NOSA!$O$1:O12453,تحویلی!$E$1),"")),"")</f>
        <v/>
      </c>
      <c r="E12453" s="10" t="str">
        <f t="shared" si="791"/>
        <v/>
      </c>
      <c r="F12453" s="10" t="str">
        <f>IFERROR(VLOOKUP(I12453,DATABASE!$N:$O,2,FALSE),"")</f>
        <v/>
      </c>
      <c r="Q12453" s="10">
        <f t="shared" si="792"/>
        <v>0</v>
      </c>
    </row>
    <row r="12454" spans="2:17" ht="20.25" customHeight="1">
      <c r="B12454" s="10" t="str">
        <f t="shared" si="789"/>
        <v>0</v>
      </c>
      <c r="C12454" s="10" t="str">
        <f t="shared" si="790"/>
        <v/>
      </c>
      <c r="D12454" s="10" t="str">
        <f>IFERROR(IF(تحویلی!$E$1="","",IF(NOSA!O12454=تحویلی!$E$1,تحویلی!$E$1&amp;COUNTIF(NOSA!$O$1:O12454,تحویلی!$E$1),"")),"")</f>
        <v/>
      </c>
      <c r="E12454" s="10" t="str">
        <f t="shared" si="791"/>
        <v/>
      </c>
      <c r="F12454" s="10" t="str">
        <f>IFERROR(VLOOKUP(I12454,DATABASE!$N:$O,2,FALSE),"")</f>
        <v/>
      </c>
      <c r="Q12454" s="10">
        <f t="shared" si="792"/>
        <v>0</v>
      </c>
    </row>
    <row r="12455" spans="2:17" ht="20.25" customHeight="1">
      <c r="B12455" s="10" t="str">
        <f t="shared" si="789"/>
        <v>0</v>
      </c>
      <c r="C12455" s="10" t="str">
        <f t="shared" si="790"/>
        <v/>
      </c>
      <c r="D12455" s="10" t="str">
        <f>IFERROR(IF(تحویلی!$E$1="","",IF(NOSA!O12455=تحویلی!$E$1,تحویلی!$E$1&amp;COUNTIF(NOSA!$O$1:O12455,تحویلی!$E$1),"")),"")</f>
        <v/>
      </c>
      <c r="E12455" s="10" t="str">
        <f t="shared" si="791"/>
        <v/>
      </c>
      <c r="F12455" s="10" t="str">
        <f>IFERROR(VLOOKUP(I12455,DATABASE!$N:$O,2,FALSE),"")</f>
        <v/>
      </c>
      <c r="Q12455" s="10">
        <f t="shared" si="792"/>
        <v>0</v>
      </c>
    </row>
    <row r="12456" spans="2:17" ht="20.25" customHeight="1">
      <c r="B12456" s="10" t="str">
        <f t="shared" si="789"/>
        <v>0</v>
      </c>
      <c r="C12456" s="10" t="str">
        <f t="shared" si="790"/>
        <v/>
      </c>
      <c r="D12456" s="10" t="str">
        <f>IFERROR(IF(تحویلی!$E$1="","",IF(NOSA!O12456=تحویلی!$E$1,تحویلی!$E$1&amp;COUNTIF(NOSA!$O$1:O12456,تحویلی!$E$1),"")),"")</f>
        <v/>
      </c>
      <c r="E12456" s="10" t="str">
        <f t="shared" si="791"/>
        <v/>
      </c>
      <c r="F12456" s="10" t="str">
        <f>IFERROR(VLOOKUP(I12456,DATABASE!$N:$O,2,FALSE),"")</f>
        <v/>
      </c>
      <c r="Q12456" s="10">
        <f t="shared" si="792"/>
        <v>0</v>
      </c>
    </row>
    <row r="12457" spans="2:17" ht="20.25" customHeight="1">
      <c r="B12457" s="10" t="str">
        <f t="shared" ref="B12457:B12520" si="793">F12457&amp;Q12457</f>
        <v>0</v>
      </c>
      <c r="C12457" s="10" t="str">
        <f t="shared" ref="C12457:C12520" si="794">F12457&amp;G12457&amp;O12457</f>
        <v/>
      </c>
      <c r="D12457" s="10" t="str">
        <f>IFERROR(IF(تحویلی!$E$1="","",IF(NOSA!O12457=تحویلی!$E$1,تحویلی!$E$1&amp;COUNTIF(NOSA!$O$1:O12457,تحویلی!$E$1),"")),"")</f>
        <v/>
      </c>
      <c r="E12457" s="10" t="str">
        <f t="shared" ref="E12457:E12520" si="795">H12457&amp;O12457</f>
        <v/>
      </c>
      <c r="F12457" s="10" t="str">
        <f>IFERROR(VLOOKUP(I12457,DATABASE!$N:$O,2,FALSE),"")</f>
        <v/>
      </c>
      <c r="Q12457" s="10">
        <f t="shared" si="792"/>
        <v>0</v>
      </c>
    </row>
    <row r="12458" spans="2:17" ht="20.25" customHeight="1">
      <c r="B12458" s="10" t="str">
        <f t="shared" si="793"/>
        <v>0</v>
      </c>
      <c r="C12458" s="10" t="str">
        <f t="shared" si="794"/>
        <v/>
      </c>
      <c r="D12458" s="10" t="str">
        <f>IFERROR(IF(تحویلی!$E$1="","",IF(NOSA!O12458=تحویلی!$E$1,تحویلی!$E$1&amp;COUNTIF(NOSA!$O$1:O12458,تحویلی!$E$1),"")),"")</f>
        <v/>
      </c>
      <c r="E12458" s="10" t="str">
        <f t="shared" si="795"/>
        <v/>
      </c>
      <c r="F12458" s="10" t="str">
        <f>IFERROR(VLOOKUP(I12458,DATABASE!$N:$O,2,FALSE),"")</f>
        <v/>
      </c>
      <c r="Q12458" s="10">
        <f t="shared" si="792"/>
        <v>0</v>
      </c>
    </row>
    <row r="12459" spans="2:17" ht="20.25" customHeight="1">
      <c r="B12459" s="10" t="str">
        <f t="shared" si="793"/>
        <v>0</v>
      </c>
      <c r="C12459" s="10" t="str">
        <f t="shared" si="794"/>
        <v/>
      </c>
      <c r="D12459" s="10" t="str">
        <f>IFERROR(IF(تحویلی!$E$1="","",IF(NOSA!O12459=تحویلی!$E$1,تحویلی!$E$1&amp;COUNTIF(NOSA!$O$1:O12459,تحویلی!$E$1),"")),"")</f>
        <v/>
      </c>
      <c r="E12459" s="10" t="str">
        <f t="shared" si="795"/>
        <v/>
      </c>
      <c r="F12459" s="10" t="str">
        <f>IFERROR(VLOOKUP(I12459,DATABASE!$N:$O,2,FALSE),"")</f>
        <v/>
      </c>
      <c r="Q12459" s="10">
        <f t="shared" si="792"/>
        <v>0</v>
      </c>
    </row>
    <row r="12460" spans="2:17" ht="20.25" customHeight="1">
      <c r="B12460" s="10" t="str">
        <f t="shared" si="793"/>
        <v>0</v>
      </c>
      <c r="C12460" s="10" t="str">
        <f t="shared" si="794"/>
        <v/>
      </c>
      <c r="D12460" s="10" t="str">
        <f>IFERROR(IF(تحویلی!$E$1="","",IF(NOSA!O12460=تحویلی!$E$1,تحویلی!$E$1&amp;COUNTIF(NOSA!$O$1:O12460,تحویلی!$E$1),"")),"")</f>
        <v/>
      </c>
      <c r="E12460" s="10" t="str">
        <f t="shared" si="795"/>
        <v/>
      </c>
      <c r="F12460" s="10" t="str">
        <f>IFERROR(VLOOKUP(I12460,DATABASE!$N:$O,2,FALSE),"")</f>
        <v/>
      </c>
      <c r="Q12460" s="10">
        <f t="shared" si="792"/>
        <v>0</v>
      </c>
    </row>
    <row r="12461" spans="2:17" ht="20.25" customHeight="1">
      <c r="B12461" s="10" t="str">
        <f t="shared" si="793"/>
        <v>0</v>
      </c>
      <c r="C12461" s="10" t="str">
        <f t="shared" si="794"/>
        <v/>
      </c>
      <c r="D12461" s="10" t="str">
        <f>IFERROR(IF(تحویلی!$E$1="","",IF(NOSA!O12461=تحویلی!$E$1,تحویلی!$E$1&amp;COUNTIF(NOSA!$O$1:O12461,تحویلی!$E$1),"")),"")</f>
        <v/>
      </c>
      <c r="E12461" s="10" t="str">
        <f t="shared" si="795"/>
        <v/>
      </c>
      <c r="F12461" s="10" t="str">
        <f>IFERROR(VLOOKUP(I12461,DATABASE!$N:$O,2,FALSE),"")</f>
        <v/>
      </c>
      <c r="Q12461" s="10">
        <f t="shared" si="792"/>
        <v>0</v>
      </c>
    </row>
    <row r="12462" spans="2:17" ht="20.25" customHeight="1">
      <c r="B12462" s="10" t="str">
        <f t="shared" si="793"/>
        <v>0</v>
      </c>
      <c r="C12462" s="10" t="str">
        <f t="shared" si="794"/>
        <v/>
      </c>
      <c r="D12462" s="10" t="str">
        <f>IFERROR(IF(تحویلی!$E$1="","",IF(NOSA!O12462=تحویلی!$E$1,تحویلی!$E$1&amp;COUNTIF(NOSA!$O$1:O12462,تحویلی!$E$1),"")),"")</f>
        <v/>
      </c>
      <c r="E12462" s="10" t="str">
        <f t="shared" si="795"/>
        <v/>
      </c>
      <c r="F12462" s="10" t="str">
        <f>IFERROR(VLOOKUP(I12462,DATABASE!$N:$O,2,FALSE),"")</f>
        <v/>
      </c>
      <c r="Q12462" s="10">
        <f t="shared" si="792"/>
        <v>0</v>
      </c>
    </row>
    <row r="12463" spans="2:17" ht="20.25" customHeight="1">
      <c r="B12463" s="10" t="str">
        <f t="shared" si="793"/>
        <v>0</v>
      </c>
      <c r="C12463" s="10" t="str">
        <f t="shared" si="794"/>
        <v/>
      </c>
      <c r="D12463" s="10" t="str">
        <f>IFERROR(IF(تحویلی!$E$1="","",IF(NOSA!O12463=تحویلی!$E$1,تحویلی!$E$1&amp;COUNTIF(NOSA!$O$1:O12463,تحویلی!$E$1),"")),"")</f>
        <v/>
      </c>
      <c r="E12463" s="10" t="str">
        <f t="shared" si="795"/>
        <v/>
      </c>
      <c r="F12463" s="10" t="str">
        <f>IFERROR(VLOOKUP(I12463,DATABASE!$N:$O,2,FALSE),"")</f>
        <v/>
      </c>
      <c r="Q12463" s="10">
        <f t="shared" si="792"/>
        <v>0</v>
      </c>
    </row>
    <row r="12464" spans="2:17" ht="20.25" customHeight="1">
      <c r="B12464" s="10" t="str">
        <f t="shared" si="793"/>
        <v>0</v>
      </c>
      <c r="C12464" s="10" t="str">
        <f t="shared" si="794"/>
        <v/>
      </c>
      <c r="D12464" s="10" t="str">
        <f>IFERROR(IF(تحویلی!$E$1="","",IF(NOSA!O12464=تحویلی!$E$1,تحویلی!$E$1&amp;COUNTIF(NOSA!$O$1:O12464,تحویلی!$E$1),"")),"")</f>
        <v/>
      </c>
      <c r="E12464" s="10" t="str">
        <f t="shared" si="795"/>
        <v/>
      </c>
      <c r="F12464" s="10" t="str">
        <f>IFERROR(VLOOKUP(I12464,DATABASE!$N:$O,2,FALSE),"")</f>
        <v/>
      </c>
      <c r="Q12464" s="10">
        <f t="shared" si="792"/>
        <v>0</v>
      </c>
    </row>
    <row r="12465" spans="2:17" ht="20.25" customHeight="1">
      <c r="B12465" s="10" t="str">
        <f t="shared" si="793"/>
        <v>0</v>
      </c>
      <c r="C12465" s="10" t="str">
        <f t="shared" si="794"/>
        <v/>
      </c>
      <c r="D12465" s="10" t="str">
        <f>IFERROR(IF(تحویلی!$E$1="","",IF(NOSA!O12465=تحویلی!$E$1,تحویلی!$E$1&amp;COUNTIF(NOSA!$O$1:O12465,تحویلی!$E$1),"")),"")</f>
        <v/>
      </c>
      <c r="E12465" s="10" t="str">
        <f t="shared" si="795"/>
        <v/>
      </c>
      <c r="F12465" s="10" t="str">
        <f>IFERROR(VLOOKUP(I12465,DATABASE!$N:$O,2,FALSE),"")</f>
        <v/>
      </c>
      <c r="Q12465" s="10">
        <f t="shared" si="792"/>
        <v>0</v>
      </c>
    </row>
    <row r="12466" spans="2:17" ht="20.25" customHeight="1">
      <c r="B12466" s="10" t="str">
        <f t="shared" si="793"/>
        <v>0</v>
      </c>
      <c r="C12466" s="10" t="str">
        <f t="shared" si="794"/>
        <v/>
      </c>
      <c r="D12466" s="10" t="str">
        <f>IFERROR(IF(تحویلی!$E$1="","",IF(NOSA!O12466=تحویلی!$E$1,تحویلی!$E$1&amp;COUNTIF(NOSA!$O$1:O12466,تحویلی!$E$1),"")),"")</f>
        <v/>
      </c>
      <c r="E12466" s="10" t="str">
        <f t="shared" si="795"/>
        <v/>
      </c>
      <c r="F12466" s="10" t="str">
        <f>IFERROR(VLOOKUP(I12466,DATABASE!$N:$O,2,FALSE),"")</f>
        <v/>
      </c>
      <c r="Q12466" s="10">
        <f t="shared" si="792"/>
        <v>0</v>
      </c>
    </row>
    <row r="12467" spans="2:17" ht="20.25" customHeight="1">
      <c r="B12467" s="10" t="str">
        <f t="shared" si="793"/>
        <v>0</v>
      </c>
      <c r="C12467" s="10" t="str">
        <f t="shared" si="794"/>
        <v/>
      </c>
      <c r="D12467" s="10" t="str">
        <f>IFERROR(IF(تحویلی!$E$1="","",IF(NOSA!O12467=تحویلی!$E$1,تحویلی!$E$1&amp;COUNTIF(NOSA!$O$1:O12467,تحویلی!$E$1),"")),"")</f>
        <v/>
      </c>
      <c r="E12467" s="10" t="str">
        <f t="shared" si="795"/>
        <v/>
      </c>
      <c r="F12467" s="10" t="str">
        <f>IFERROR(VLOOKUP(I12467,DATABASE!$N:$O,2,FALSE),"")</f>
        <v/>
      </c>
      <c r="Q12467" s="10">
        <f t="shared" si="792"/>
        <v>0</v>
      </c>
    </row>
    <row r="12468" spans="2:17" ht="20.25" customHeight="1">
      <c r="B12468" s="10" t="str">
        <f t="shared" si="793"/>
        <v>0</v>
      </c>
      <c r="C12468" s="10" t="str">
        <f t="shared" si="794"/>
        <v/>
      </c>
      <c r="D12468" s="10" t="str">
        <f>IFERROR(IF(تحویلی!$E$1="","",IF(NOSA!O12468=تحویلی!$E$1,تحویلی!$E$1&amp;COUNTIF(NOSA!$O$1:O12468,تحویلی!$E$1),"")),"")</f>
        <v/>
      </c>
      <c r="E12468" s="10" t="str">
        <f t="shared" si="795"/>
        <v/>
      </c>
      <c r="F12468" s="10" t="str">
        <f>IFERROR(VLOOKUP(I12468,DATABASE!$N:$O,2,FALSE),"")</f>
        <v/>
      </c>
      <c r="Q12468" s="10">
        <f t="shared" si="792"/>
        <v>0</v>
      </c>
    </row>
    <row r="12469" spans="2:17" ht="20.25" customHeight="1">
      <c r="B12469" s="10" t="str">
        <f t="shared" si="793"/>
        <v>0</v>
      </c>
      <c r="C12469" s="10" t="str">
        <f t="shared" si="794"/>
        <v/>
      </c>
      <c r="D12469" s="10" t="str">
        <f>IFERROR(IF(تحویلی!$E$1="","",IF(NOSA!O12469=تحویلی!$E$1,تحویلی!$E$1&amp;COUNTIF(NOSA!$O$1:O12469,تحویلی!$E$1),"")),"")</f>
        <v/>
      </c>
      <c r="E12469" s="10" t="str">
        <f t="shared" si="795"/>
        <v/>
      </c>
      <c r="F12469" s="10" t="str">
        <f>IFERROR(VLOOKUP(I12469,DATABASE!$N:$O,2,FALSE),"")</f>
        <v/>
      </c>
      <c r="Q12469" s="10">
        <f t="shared" si="792"/>
        <v>0</v>
      </c>
    </row>
    <row r="12470" spans="2:17" ht="20.25" customHeight="1">
      <c r="B12470" s="10" t="str">
        <f t="shared" si="793"/>
        <v>0</v>
      </c>
      <c r="C12470" s="10" t="str">
        <f t="shared" si="794"/>
        <v/>
      </c>
      <c r="D12470" s="10" t="str">
        <f>IFERROR(IF(تحویلی!$E$1="","",IF(NOSA!O12470=تحویلی!$E$1,تحویلی!$E$1&amp;COUNTIF(NOSA!$O$1:O12470,تحویلی!$E$1),"")),"")</f>
        <v/>
      </c>
      <c r="E12470" s="10" t="str">
        <f t="shared" si="795"/>
        <v/>
      </c>
      <c r="F12470" s="10" t="str">
        <f>IFERROR(VLOOKUP(I12470,DATABASE!$N:$O,2,FALSE),"")</f>
        <v/>
      </c>
      <c r="Q12470" s="10">
        <f t="shared" si="792"/>
        <v>0</v>
      </c>
    </row>
    <row r="12471" spans="2:17" ht="20.25" customHeight="1">
      <c r="B12471" s="10" t="str">
        <f t="shared" si="793"/>
        <v>0</v>
      </c>
      <c r="C12471" s="10" t="str">
        <f t="shared" si="794"/>
        <v/>
      </c>
      <c r="D12471" s="10" t="str">
        <f>IFERROR(IF(تحویلی!$E$1="","",IF(NOSA!O12471=تحویلی!$E$1,تحویلی!$E$1&amp;COUNTIF(NOSA!$O$1:O12471,تحویلی!$E$1),"")),"")</f>
        <v/>
      </c>
      <c r="E12471" s="10" t="str">
        <f t="shared" si="795"/>
        <v/>
      </c>
      <c r="F12471" s="10" t="str">
        <f>IFERROR(VLOOKUP(I12471,DATABASE!$N:$O,2,FALSE),"")</f>
        <v/>
      </c>
      <c r="Q12471" s="10">
        <f t="shared" si="792"/>
        <v>0</v>
      </c>
    </row>
    <row r="12472" spans="2:17" ht="20.25" customHeight="1">
      <c r="B12472" s="10" t="str">
        <f t="shared" si="793"/>
        <v>0</v>
      </c>
      <c r="C12472" s="10" t="str">
        <f t="shared" si="794"/>
        <v/>
      </c>
      <c r="D12472" s="10" t="str">
        <f>IFERROR(IF(تحویلی!$E$1="","",IF(NOSA!O12472=تحویلی!$E$1,تحویلی!$E$1&amp;COUNTIF(NOSA!$O$1:O12472,تحویلی!$E$1),"")),"")</f>
        <v/>
      </c>
      <c r="E12472" s="10" t="str">
        <f t="shared" si="795"/>
        <v/>
      </c>
      <c r="F12472" s="10" t="str">
        <f>IFERROR(VLOOKUP(I12472,DATABASE!$N:$O,2,FALSE),"")</f>
        <v/>
      </c>
      <c r="Q12472" s="10">
        <f t="shared" si="792"/>
        <v>0</v>
      </c>
    </row>
    <row r="12473" spans="2:17" ht="20.25" customHeight="1">
      <c r="B12473" s="10" t="str">
        <f t="shared" si="793"/>
        <v>0</v>
      </c>
      <c r="C12473" s="10" t="str">
        <f t="shared" si="794"/>
        <v/>
      </c>
      <c r="D12473" s="10" t="str">
        <f>IFERROR(IF(تحویلی!$E$1="","",IF(NOSA!O12473=تحویلی!$E$1,تحویلی!$E$1&amp;COUNTIF(NOSA!$O$1:O12473,تحویلی!$E$1),"")),"")</f>
        <v/>
      </c>
      <c r="E12473" s="10" t="str">
        <f t="shared" si="795"/>
        <v/>
      </c>
      <c r="F12473" s="10" t="str">
        <f>IFERROR(VLOOKUP(I12473,DATABASE!$N:$O,2,FALSE),"")</f>
        <v/>
      </c>
      <c r="Q12473" s="10">
        <f t="shared" si="792"/>
        <v>0</v>
      </c>
    </row>
    <row r="12474" spans="2:17" ht="20.25" customHeight="1">
      <c r="B12474" s="10" t="str">
        <f t="shared" si="793"/>
        <v>0</v>
      </c>
      <c r="C12474" s="10" t="str">
        <f t="shared" si="794"/>
        <v/>
      </c>
      <c r="D12474" s="10" t="str">
        <f>IFERROR(IF(تحویلی!$E$1="","",IF(NOSA!O12474=تحویلی!$E$1,تحویلی!$E$1&amp;COUNTIF(NOSA!$O$1:O12474,تحویلی!$E$1),"")),"")</f>
        <v/>
      </c>
      <c r="E12474" s="10" t="str">
        <f t="shared" si="795"/>
        <v/>
      </c>
      <c r="F12474" s="10" t="str">
        <f>IFERROR(VLOOKUP(I12474,DATABASE!$N:$O,2,FALSE),"")</f>
        <v/>
      </c>
      <c r="Q12474" s="10">
        <f t="shared" si="792"/>
        <v>0</v>
      </c>
    </row>
    <row r="12475" spans="2:17" ht="20.25" customHeight="1">
      <c r="B12475" s="10" t="str">
        <f t="shared" si="793"/>
        <v>0</v>
      </c>
      <c r="C12475" s="10" t="str">
        <f t="shared" si="794"/>
        <v/>
      </c>
      <c r="D12475" s="10" t="str">
        <f>IFERROR(IF(تحویلی!$E$1="","",IF(NOSA!O12475=تحویلی!$E$1,تحویلی!$E$1&amp;COUNTIF(NOSA!$O$1:O12475,تحویلی!$E$1),"")),"")</f>
        <v/>
      </c>
      <c r="E12475" s="10" t="str">
        <f t="shared" si="795"/>
        <v/>
      </c>
      <c r="F12475" s="10" t="str">
        <f>IFERROR(VLOOKUP(I12475,DATABASE!$N:$O,2,FALSE),"")</f>
        <v/>
      </c>
      <c r="Q12475" s="10">
        <f t="shared" si="792"/>
        <v>0</v>
      </c>
    </row>
    <row r="12476" spans="2:17" ht="20.25" customHeight="1">
      <c r="B12476" s="10" t="str">
        <f t="shared" si="793"/>
        <v>0</v>
      </c>
      <c r="C12476" s="10" t="str">
        <f t="shared" si="794"/>
        <v/>
      </c>
      <c r="D12476" s="10" t="str">
        <f>IFERROR(IF(تحویلی!$E$1="","",IF(NOSA!O12476=تحویلی!$E$1,تحویلی!$E$1&amp;COUNTIF(NOSA!$O$1:O12476,تحویلی!$E$1),"")),"")</f>
        <v/>
      </c>
      <c r="E12476" s="10" t="str">
        <f t="shared" si="795"/>
        <v/>
      </c>
      <c r="F12476" s="10" t="str">
        <f>IFERROR(VLOOKUP(I12476,DATABASE!$N:$O,2,FALSE),"")</f>
        <v/>
      </c>
      <c r="Q12476" s="10">
        <f t="shared" si="792"/>
        <v>0</v>
      </c>
    </row>
    <row r="12477" spans="2:17" ht="20.25" customHeight="1">
      <c r="B12477" s="10" t="str">
        <f t="shared" si="793"/>
        <v>0</v>
      </c>
      <c r="C12477" s="10" t="str">
        <f t="shared" si="794"/>
        <v/>
      </c>
      <c r="D12477" s="10" t="str">
        <f>IFERROR(IF(تحویلی!$E$1="","",IF(NOSA!O12477=تحویلی!$E$1,تحویلی!$E$1&amp;COUNTIF(NOSA!$O$1:O12477,تحویلی!$E$1),"")),"")</f>
        <v/>
      </c>
      <c r="E12477" s="10" t="str">
        <f t="shared" si="795"/>
        <v/>
      </c>
      <c r="F12477" s="10" t="str">
        <f>IFERROR(VLOOKUP(I12477,DATABASE!$N:$O,2,FALSE),"")</f>
        <v/>
      </c>
      <c r="Q12477" s="10">
        <f t="shared" si="792"/>
        <v>0</v>
      </c>
    </row>
    <row r="12478" spans="2:17" ht="20.25" customHeight="1">
      <c r="B12478" s="10" t="str">
        <f t="shared" si="793"/>
        <v>0</v>
      </c>
      <c r="C12478" s="10" t="str">
        <f t="shared" si="794"/>
        <v/>
      </c>
      <c r="D12478" s="10" t="str">
        <f>IFERROR(IF(تحویلی!$E$1="","",IF(NOSA!O12478=تحویلی!$E$1,تحویلی!$E$1&amp;COUNTIF(NOSA!$O$1:O12478,تحویلی!$E$1),"")),"")</f>
        <v/>
      </c>
      <c r="E12478" s="10" t="str">
        <f t="shared" si="795"/>
        <v/>
      </c>
      <c r="F12478" s="10" t="str">
        <f>IFERROR(VLOOKUP(I12478,DATABASE!$N:$O,2,FALSE),"")</f>
        <v/>
      </c>
      <c r="Q12478" s="10">
        <f t="shared" si="792"/>
        <v>0</v>
      </c>
    </row>
    <row r="12479" spans="2:17" ht="20.25" customHeight="1">
      <c r="B12479" s="10" t="str">
        <f t="shared" si="793"/>
        <v>0</v>
      </c>
      <c r="C12479" s="10" t="str">
        <f t="shared" si="794"/>
        <v/>
      </c>
      <c r="D12479" s="10" t="str">
        <f>IFERROR(IF(تحویلی!$E$1="","",IF(NOSA!O12479=تحویلی!$E$1,تحویلی!$E$1&amp;COUNTIF(NOSA!$O$1:O12479,تحویلی!$E$1),"")),"")</f>
        <v/>
      </c>
      <c r="E12479" s="10" t="str">
        <f t="shared" si="795"/>
        <v/>
      </c>
      <c r="F12479" s="10" t="str">
        <f>IFERROR(VLOOKUP(I12479,DATABASE!$N:$O,2,FALSE),"")</f>
        <v/>
      </c>
      <c r="Q12479" s="10">
        <f t="shared" si="792"/>
        <v>0</v>
      </c>
    </row>
    <row r="12480" spans="2:17" ht="20.25" customHeight="1">
      <c r="B12480" s="10" t="str">
        <f t="shared" si="793"/>
        <v>0</v>
      </c>
      <c r="C12480" s="10" t="str">
        <f t="shared" si="794"/>
        <v/>
      </c>
      <c r="D12480" s="10" t="str">
        <f>IFERROR(IF(تحویلی!$E$1="","",IF(NOSA!O12480=تحویلی!$E$1,تحویلی!$E$1&amp;COUNTIF(NOSA!$O$1:O12480,تحویلی!$E$1),"")),"")</f>
        <v/>
      </c>
      <c r="E12480" s="10" t="str">
        <f t="shared" si="795"/>
        <v/>
      </c>
      <c r="F12480" s="10" t="str">
        <f>IFERROR(VLOOKUP(I12480,DATABASE!$N:$O,2,FALSE),"")</f>
        <v/>
      </c>
      <c r="Q12480" s="10">
        <f t="shared" si="792"/>
        <v>0</v>
      </c>
    </row>
    <row r="12481" spans="2:17" ht="20.25" customHeight="1">
      <c r="B12481" s="10" t="str">
        <f t="shared" si="793"/>
        <v>0</v>
      </c>
      <c r="C12481" s="10" t="str">
        <f t="shared" si="794"/>
        <v/>
      </c>
      <c r="D12481" s="10" t="str">
        <f>IFERROR(IF(تحویلی!$E$1="","",IF(NOSA!O12481=تحویلی!$E$1,تحویلی!$E$1&amp;COUNTIF(NOSA!$O$1:O12481,تحویلی!$E$1),"")),"")</f>
        <v/>
      </c>
      <c r="E12481" s="10" t="str">
        <f t="shared" si="795"/>
        <v/>
      </c>
      <c r="F12481" s="10" t="str">
        <f>IFERROR(VLOOKUP(I12481,DATABASE!$N:$O,2,FALSE),"")</f>
        <v/>
      </c>
      <c r="Q12481" s="10">
        <f t="shared" si="792"/>
        <v>0</v>
      </c>
    </row>
    <row r="12482" spans="2:17" ht="20.25" customHeight="1">
      <c r="B12482" s="10" t="str">
        <f t="shared" si="793"/>
        <v>0</v>
      </c>
      <c r="C12482" s="10" t="str">
        <f t="shared" si="794"/>
        <v/>
      </c>
      <c r="D12482" s="10" t="str">
        <f>IFERROR(IF(تحویلی!$E$1="","",IF(NOSA!O12482=تحویلی!$E$1,تحویلی!$E$1&amp;COUNTIF(NOSA!$O$1:O12482,تحویلی!$E$1),"")),"")</f>
        <v/>
      </c>
      <c r="E12482" s="10" t="str">
        <f t="shared" si="795"/>
        <v/>
      </c>
      <c r="F12482" s="10" t="str">
        <f>IFERROR(VLOOKUP(I12482,DATABASE!$N:$O,2,FALSE),"")</f>
        <v/>
      </c>
      <c r="Q12482" s="10">
        <f t="shared" si="792"/>
        <v>0</v>
      </c>
    </row>
    <row r="12483" spans="2:17" ht="20.25" customHeight="1">
      <c r="B12483" s="10" t="str">
        <f t="shared" si="793"/>
        <v>0</v>
      </c>
      <c r="C12483" s="10" t="str">
        <f t="shared" si="794"/>
        <v/>
      </c>
      <c r="D12483" s="10" t="str">
        <f>IFERROR(IF(تحویلی!$E$1="","",IF(NOSA!O12483=تحویلی!$E$1,تحویلی!$E$1&amp;COUNTIF(NOSA!$O$1:O12483,تحویلی!$E$1),"")),"")</f>
        <v/>
      </c>
      <c r="E12483" s="10" t="str">
        <f t="shared" si="795"/>
        <v/>
      </c>
      <c r="F12483" s="10" t="str">
        <f>IFERROR(VLOOKUP(I12483,DATABASE!$N:$O,2,FALSE),"")</f>
        <v/>
      </c>
      <c r="Q12483" s="10">
        <f t="shared" si="792"/>
        <v>0</v>
      </c>
    </row>
    <row r="12484" spans="2:17" ht="20.25" customHeight="1">
      <c r="B12484" s="10" t="str">
        <f t="shared" si="793"/>
        <v>0</v>
      </c>
      <c r="C12484" s="10" t="str">
        <f t="shared" si="794"/>
        <v/>
      </c>
      <c r="D12484" s="10" t="str">
        <f>IFERROR(IF(تحویلی!$E$1="","",IF(NOSA!O12484=تحویلی!$E$1,تحویلی!$E$1&amp;COUNTIF(NOSA!$O$1:O12484,تحویلی!$E$1),"")),"")</f>
        <v/>
      </c>
      <c r="E12484" s="10" t="str">
        <f t="shared" si="795"/>
        <v/>
      </c>
      <c r="F12484" s="10" t="str">
        <f>IFERROR(VLOOKUP(I12484,DATABASE!$N:$O,2,FALSE),"")</f>
        <v/>
      </c>
      <c r="Q12484" s="10">
        <f t="shared" si="792"/>
        <v>0</v>
      </c>
    </row>
    <row r="12485" spans="2:17" ht="20.25" customHeight="1">
      <c r="B12485" s="10" t="str">
        <f t="shared" si="793"/>
        <v>0</v>
      </c>
      <c r="C12485" s="10" t="str">
        <f t="shared" si="794"/>
        <v/>
      </c>
      <c r="D12485" s="10" t="str">
        <f>IFERROR(IF(تحویلی!$E$1="","",IF(NOSA!O12485=تحویلی!$E$1,تحویلی!$E$1&amp;COUNTIF(NOSA!$O$1:O12485,تحویلی!$E$1),"")),"")</f>
        <v/>
      </c>
      <c r="E12485" s="10" t="str">
        <f t="shared" si="795"/>
        <v/>
      </c>
      <c r="F12485" s="10" t="str">
        <f>IFERROR(VLOOKUP(I12485,DATABASE!$N:$O,2,FALSE),"")</f>
        <v/>
      </c>
      <c r="Q12485" s="10">
        <f t="shared" si="792"/>
        <v>0</v>
      </c>
    </row>
    <row r="12486" spans="2:17" ht="20.25" customHeight="1">
      <c r="B12486" s="10" t="str">
        <f t="shared" si="793"/>
        <v>0</v>
      </c>
      <c r="C12486" s="10" t="str">
        <f t="shared" si="794"/>
        <v/>
      </c>
      <c r="D12486" s="10" t="str">
        <f>IFERROR(IF(تحویلی!$E$1="","",IF(NOSA!O12486=تحویلی!$E$1,تحویلی!$E$1&amp;COUNTIF(NOSA!$O$1:O12486,تحویلی!$E$1),"")),"")</f>
        <v/>
      </c>
      <c r="E12486" s="10" t="str">
        <f t="shared" si="795"/>
        <v/>
      </c>
      <c r="F12486" s="10" t="str">
        <f>IFERROR(VLOOKUP(I12486,DATABASE!$N:$O,2,FALSE),"")</f>
        <v/>
      </c>
      <c r="Q12486" s="10">
        <f t="shared" si="792"/>
        <v>0</v>
      </c>
    </row>
    <row r="12487" spans="2:17" ht="20.25" customHeight="1">
      <c r="B12487" s="10" t="str">
        <f t="shared" si="793"/>
        <v>0</v>
      </c>
      <c r="C12487" s="10" t="str">
        <f t="shared" si="794"/>
        <v/>
      </c>
      <c r="D12487" s="10" t="str">
        <f>IFERROR(IF(تحویلی!$E$1="","",IF(NOSA!O12487=تحویلی!$E$1,تحویلی!$E$1&amp;COUNTIF(NOSA!$O$1:O12487,تحویلی!$E$1),"")),"")</f>
        <v/>
      </c>
      <c r="E12487" s="10" t="str">
        <f t="shared" si="795"/>
        <v/>
      </c>
      <c r="F12487" s="10" t="str">
        <f>IFERROR(VLOOKUP(I12487,DATABASE!$N:$O,2,FALSE),"")</f>
        <v/>
      </c>
      <c r="Q12487" s="10">
        <f t="shared" si="792"/>
        <v>0</v>
      </c>
    </row>
    <row r="12488" spans="2:17" ht="20.25" customHeight="1">
      <c r="B12488" s="10" t="str">
        <f t="shared" si="793"/>
        <v>0</v>
      </c>
      <c r="C12488" s="10" t="str">
        <f t="shared" si="794"/>
        <v/>
      </c>
      <c r="D12488" s="10" t="str">
        <f>IFERROR(IF(تحویلی!$E$1="","",IF(NOSA!O12488=تحویلی!$E$1,تحویلی!$E$1&amp;COUNTIF(NOSA!$O$1:O12488,تحویلی!$E$1),"")),"")</f>
        <v/>
      </c>
      <c r="E12488" s="10" t="str">
        <f t="shared" si="795"/>
        <v/>
      </c>
      <c r="F12488" s="10" t="str">
        <f>IFERROR(VLOOKUP(I12488,DATABASE!$N:$O,2,FALSE),"")</f>
        <v/>
      </c>
      <c r="Q12488" s="10">
        <f t="shared" si="792"/>
        <v>0</v>
      </c>
    </row>
    <row r="12489" spans="2:17" ht="20.25" customHeight="1">
      <c r="B12489" s="10" t="str">
        <f t="shared" si="793"/>
        <v>0</v>
      </c>
      <c r="C12489" s="10" t="str">
        <f t="shared" si="794"/>
        <v/>
      </c>
      <c r="D12489" s="10" t="str">
        <f>IFERROR(IF(تحویلی!$E$1="","",IF(NOSA!O12489=تحویلی!$E$1,تحویلی!$E$1&amp;COUNTIF(NOSA!$O$1:O12489,تحویلی!$E$1),"")),"")</f>
        <v/>
      </c>
      <c r="E12489" s="10" t="str">
        <f t="shared" si="795"/>
        <v/>
      </c>
      <c r="F12489" s="10" t="str">
        <f>IFERROR(VLOOKUP(I12489,DATABASE!$N:$O,2,FALSE),"")</f>
        <v/>
      </c>
      <c r="Q12489" s="10">
        <f t="shared" si="792"/>
        <v>0</v>
      </c>
    </row>
    <row r="12490" spans="2:17" ht="20.25" customHeight="1">
      <c r="B12490" s="10" t="str">
        <f t="shared" si="793"/>
        <v>0</v>
      </c>
      <c r="C12490" s="10" t="str">
        <f t="shared" si="794"/>
        <v/>
      </c>
      <c r="D12490" s="10" t="str">
        <f>IFERROR(IF(تحویلی!$E$1="","",IF(NOSA!O12490=تحویلی!$E$1,تحویلی!$E$1&amp;COUNTIF(NOSA!$O$1:O12490,تحویلی!$E$1),"")),"")</f>
        <v/>
      </c>
      <c r="E12490" s="10" t="str">
        <f t="shared" si="795"/>
        <v/>
      </c>
      <c r="F12490" s="10" t="str">
        <f>IFERROR(VLOOKUP(I12490,DATABASE!$N:$O,2,FALSE),"")</f>
        <v/>
      </c>
      <c r="Q12490" s="10">
        <f t="shared" si="792"/>
        <v>0</v>
      </c>
    </row>
    <row r="12491" spans="2:17" ht="20.25" customHeight="1">
      <c r="B12491" s="10" t="str">
        <f t="shared" si="793"/>
        <v>0</v>
      </c>
      <c r="C12491" s="10" t="str">
        <f t="shared" si="794"/>
        <v/>
      </c>
      <c r="D12491" s="10" t="str">
        <f>IFERROR(IF(تحویلی!$E$1="","",IF(NOSA!O12491=تحویلی!$E$1,تحویلی!$E$1&amp;COUNTIF(NOSA!$O$1:O12491,تحویلی!$E$1),"")),"")</f>
        <v/>
      </c>
      <c r="E12491" s="10" t="str">
        <f t="shared" si="795"/>
        <v/>
      </c>
      <c r="F12491" s="10" t="str">
        <f>IFERROR(VLOOKUP(I12491,DATABASE!$N:$O,2,FALSE),"")</f>
        <v/>
      </c>
      <c r="Q12491" s="10">
        <f t="shared" si="792"/>
        <v>0</v>
      </c>
    </row>
    <row r="12492" spans="2:17" ht="20.25" customHeight="1">
      <c r="B12492" s="10" t="str">
        <f t="shared" si="793"/>
        <v>0</v>
      </c>
      <c r="C12492" s="10" t="str">
        <f t="shared" si="794"/>
        <v/>
      </c>
      <c r="D12492" s="10" t="str">
        <f>IFERROR(IF(تحویلی!$E$1="","",IF(NOSA!O12492=تحویلی!$E$1,تحویلی!$E$1&amp;COUNTIF(NOSA!$O$1:O12492,تحویلی!$E$1),"")),"")</f>
        <v/>
      </c>
      <c r="E12492" s="10" t="str">
        <f t="shared" si="795"/>
        <v/>
      </c>
      <c r="F12492" s="10" t="str">
        <f>IFERROR(VLOOKUP(I12492,DATABASE!$N:$O,2,FALSE),"")</f>
        <v/>
      </c>
      <c r="Q12492" s="10">
        <f t="shared" si="792"/>
        <v>0</v>
      </c>
    </row>
    <row r="12493" spans="2:17" ht="20.25" customHeight="1">
      <c r="B12493" s="10" t="str">
        <f t="shared" si="793"/>
        <v>0</v>
      </c>
      <c r="C12493" s="10" t="str">
        <f t="shared" si="794"/>
        <v/>
      </c>
      <c r="D12493" s="10" t="str">
        <f>IFERROR(IF(تحویلی!$E$1="","",IF(NOSA!O12493=تحویلی!$E$1,تحویلی!$E$1&amp;COUNTIF(NOSA!$O$1:O12493,تحویلی!$E$1),"")),"")</f>
        <v/>
      </c>
      <c r="E12493" s="10" t="str">
        <f t="shared" si="795"/>
        <v/>
      </c>
      <c r="F12493" s="10" t="str">
        <f>IFERROR(VLOOKUP(I12493,DATABASE!$N:$O,2,FALSE),"")</f>
        <v/>
      </c>
      <c r="Q12493" s="10">
        <f t="shared" si="792"/>
        <v>0</v>
      </c>
    </row>
    <row r="12494" spans="2:17" ht="20.25" customHeight="1">
      <c r="B12494" s="10" t="str">
        <f t="shared" si="793"/>
        <v>0</v>
      </c>
      <c r="C12494" s="10" t="str">
        <f t="shared" si="794"/>
        <v/>
      </c>
      <c r="D12494" s="10" t="str">
        <f>IFERROR(IF(تحویلی!$E$1="","",IF(NOSA!O12494=تحویلی!$E$1,تحویلی!$E$1&amp;COUNTIF(NOSA!$O$1:O12494,تحویلی!$E$1),"")),"")</f>
        <v/>
      </c>
      <c r="E12494" s="10" t="str">
        <f t="shared" si="795"/>
        <v/>
      </c>
      <c r="F12494" s="10" t="str">
        <f>IFERROR(VLOOKUP(I12494,DATABASE!$N:$O,2,FALSE),"")</f>
        <v/>
      </c>
      <c r="Q12494" s="10">
        <f t="shared" si="792"/>
        <v>0</v>
      </c>
    </row>
    <row r="12495" spans="2:17" ht="20.25" customHeight="1">
      <c r="B12495" s="10" t="str">
        <f t="shared" si="793"/>
        <v>0</v>
      </c>
      <c r="C12495" s="10" t="str">
        <f t="shared" si="794"/>
        <v/>
      </c>
      <c r="D12495" s="10" t="str">
        <f>IFERROR(IF(تحویلی!$E$1="","",IF(NOSA!O12495=تحویلی!$E$1,تحویلی!$E$1&amp;COUNTIF(NOSA!$O$1:O12495,تحویلی!$E$1),"")),"")</f>
        <v/>
      </c>
      <c r="E12495" s="10" t="str">
        <f t="shared" si="795"/>
        <v/>
      </c>
      <c r="F12495" s="10" t="str">
        <f>IFERROR(VLOOKUP(I12495,DATABASE!$N:$O,2,FALSE),"")</f>
        <v/>
      </c>
      <c r="Q12495" s="10">
        <f t="shared" si="792"/>
        <v>0</v>
      </c>
    </row>
    <row r="12496" spans="2:17" ht="20.25" customHeight="1">
      <c r="B12496" s="10" t="str">
        <f t="shared" si="793"/>
        <v>0</v>
      </c>
      <c r="C12496" s="10" t="str">
        <f t="shared" si="794"/>
        <v/>
      </c>
      <c r="D12496" s="10" t="str">
        <f>IFERROR(IF(تحویلی!$E$1="","",IF(NOSA!O12496=تحویلی!$E$1,تحویلی!$E$1&amp;COUNTIF(NOSA!$O$1:O12496,تحویلی!$E$1),"")),"")</f>
        <v/>
      </c>
      <c r="E12496" s="10" t="str">
        <f t="shared" si="795"/>
        <v/>
      </c>
      <c r="F12496" s="10" t="str">
        <f>IFERROR(VLOOKUP(I12496,DATABASE!$N:$O,2,FALSE),"")</f>
        <v/>
      </c>
      <c r="Q12496" s="10">
        <f t="shared" si="792"/>
        <v>0</v>
      </c>
    </row>
    <row r="12497" spans="2:17" ht="20.25" customHeight="1">
      <c r="B12497" s="10" t="str">
        <f t="shared" si="793"/>
        <v>0</v>
      </c>
      <c r="C12497" s="10" t="str">
        <f t="shared" si="794"/>
        <v/>
      </c>
      <c r="D12497" s="10" t="str">
        <f>IFERROR(IF(تحویلی!$E$1="","",IF(NOSA!O12497=تحویلی!$E$1,تحویلی!$E$1&amp;COUNTIF(NOSA!$O$1:O12497,تحویلی!$E$1),"")),"")</f>
        <v/>
      </c>
      <c r="E12497" s="10" t="str">
        <f t="shared" si="795"/>
        <v/>
      </c>
      <c r="F12497" s="10" t="str">
        <f>IFERROR(VLOOKUP(I12497,DATABASE!$N:$O,2,FALSE),"")</f>
        <v/>
      </c>
      <c r="Q12497" s="10">
        <f t="shared" si="792"/>
        <v>0</v>
      </c>
    </row>
    <row r="12498" spans="2:17" ht="20.25" customHeight="1">
      <c r="B12498" s="10" t="str">
        <f t="shared" si="793"/>
        <v>0</v>
      </c>
      <c r="C12498" s="10" t="str">
        <f t="shared" si="794"/>
        <v/>
      </c>
      <c r="D12498" s="10" t="str">
        <f>IFERROR(IF(تحویلی!$E$1="","",IF(NOSA!O12498=تحویلی!$E$1,تحویلی!$E$1&amp;COUNTIF(NOSA!$O$1:O12498,تحویلی!$E$1),"")),"")</f>
        <v/>
      </c>
      <c r="E12498" s="10" t="str">
        <f t="shared" si="795"/>
        <v/>
      </c>
      <c r="F12498" s="10" t="str">
        <f>IFERROR(VLOOKUP(I12498,DATABASE!$N:$O,2,FALSE),"")</f>
        <v/>
      </c>
      <c r="Q12498" s="10">
        <f t="shared" si="792"/>
        <v>0</v>
      </c>
    </row>
    <row r="12499" spans="2:17" ht="20.25" customHeight="1">
      <c r="B12499" s="10" t="str">
        <f t="shared" si="793"/>
        <v>0</v>
      </c>
      <c r="C12499" s="10" t="str">
        <f t="shared" si="794"/>
        <v/>
      </c>
      <c r="D12499" s="10" t="str">
        <f>IFERROR(IF(تحویلی!$E$1="","",IF(NOSA!O12499=تحویلی!$E$1,تحویلی!$E$1&amp;COUNTIF(NOSA!$O$1:O12499,تحویلی!$E$1),"")),"")</f>
        <v/>
      </c>
      <c r="E12499" s="10" t="str">
        <f t="shared" si="795"/>
        <v/>
      </c>
      <c r="F12499" s="10" t="str">
        <f>IFERROR(VLOOKUP(I12499,DATABASE!$N:$O,2,FALSE),"")</f>
        <v/>
      </c>
      <c r="Q12499" s="10">
        <f t="shared" si="792"/>
        <v>0</v>
      </c>
    </row>
    <row r="12500" spans="2:17" ht="20.25" customHeight="1">
      <c r="B12500" s="10" t="str">
        <f t="shared" si="793"/>
        <v>0</v>
      </c>
      <c r="C12500" s="10" t="str">
        <f t="shared" si="794"/>
        <v/>
      </c>
      <c r="D12500" s="10" t="str">
        <f>IFERROR(IF(تحویلی!$E$1="","",IF(NOSA!O12500=تحویلی!$E$1,تحویلی!$E$1&amp;COUNTIF(NOSA!$O$1:O12500,تحویلی!$E$1),"")),"")</f>
        <v/>
      </c>
      <c r="E12500" s="10" t="str">
        <f t="shared" si="795"/>
        <v/>
      </c>
      <c r="F12500" s="10" t="str">
        <f>IFERROR(VLOOKUP(I12500,DATABASE!$N:$O,2,FALSE),"")</f>
        <v/>
      </c>
      <c r="Q12500" s="10">
        <f t="shared" si="792"/>
        <v>0</v>
      </c>
    </row>
    <row r="12501" spans="2:17" ht="20.25" customHeight="1">
      <c r="B12501" s="10" t="str">
        <f t="shared" si="793"/>
        <v>0</v>
      </c>
      <c r="C12501" s="10" t="str">
        <f t="shared" si="794"/>
        <v/>
      </c>
      <c r="D12501" s="10" t="str">
        <f>IFERROR(IF(تحویلی!$E$1="","",IF(NOSA!O12501=تحویلی!$E$1,تحویلی!$E$1&amp;COUNTIF(NOSA!$O$1:O12501,تحویلی!$E$1),"")),"")</f>
        <v/>
      </c>
      <c r="E12501" s="10" t="str">
        <f t="shared" si="795"/>
        <v/>
      </c>
      <c r="F12501" s="10" t="str">
        <f>IFERROR(VLOOKUP(I12501,DATABASE!$N:$O,2,FALSE),"")</f>
        <v/>
      </c>
      <c r="Q12501" s="10">
        <f t="shared" si="792"/>
        <v>0</v>
      </c>
    </row>
    <row r="12502" spans="2:17" ht="20.25" customHeight="1">
      <c r="B12502" s="10" t="str">
        <f t="shared" si="793"/>
        <v>0</v>
      </c>
      <c r="C12502" s="10" t="str">
        <f t="shared" si="794"/>
        <v/>
      </c>
      <c r="D12502" s="10" t="str">
        <f>IFERROR(IF(تحویلی!$E$1="","",IF(NOSA!O12502=تحویلی!$E$1,تحویلی!$E$1&amp;COUNTIF(NOSA!$O$1:O12502,تحویلی!$E$1),"")),"")</f>
        <v/>
      </c>
      <c r="E12502" s="10" t="str">
        <f t="shared" si="795"/>
        <v/>
      </c>
      <c r="F12502" s="10" t="str">
        <f>IFERROR(VLOOKUP(I12502,DATABASE!$N:$O,2,FALSE),"")</f>
        <v/>
      </c>
      <c r="Q12502" s="10">
        <f t="shared" si="792"/>
        <v>0</v>
      </c>
    </row>
    <row r="12503" spans="2:17" ht="20.25" customHeight="1">
      <c r="B12503" s="10" t="str">
        <f t="shared" si="793"/>
        <v>0</v>
      </c>
      <c r="C12503" s="10" t="str">
        <f t="shared" si="794"/>
        <v/>
      </c>
      <c r="D12503" s="10" t="str">
        <f>IFERROR(IF(تحویلی!$E$1="","",IF(NOSA!O12503=تحویلی!$E$1,تحویلی!$E$1&amp;COUNTIF(NOSA!$O$1:O12503,تحویلی!$E$1),"")),"")</f>
        <v/>
      </c>
      <c r="E12503" s="10" t="str">
        <f t="shared" si="795"/>
        <v/>
      </c>
      <c r="F12503" s="10" t="str">
        <f>IFERROR(VLOOKUP(I12503,DATABASE!$N:$O,2,FALSE),"")</f>
        <v/>
      </c>
      <c r="Q12503" s="10">
        <f t="shared" si="792"/>
        <v>0</v>
      </c>
    </row>
    <row r="12504" spans="2:17" ht="20.25" customHeight="1">
      <c r="B12504" s="10" t="str">
        <f t="shared" si="793"/>
        <v>0</v>
      </c>
      <c r="C12504" s="10" t="str">
        <f t="shared" si="794"/>
        <v/>
      </c>
      <c r="D12504" s="10" t="str">
        <f>IFERROR(IF(تحویلی!$E$1="","",IF(NOSA!O12504=تحویلی!$E$1,تحویلی!$E$1&amp;COUNTIF(NOSA!$O$1:O12504,تحویلی!$E$1),"")),"")</f>
        <v/>
      </c>
      <c r="E12504" s="10" t="str">
        <f t="shared" si="795"/>
        <v/>
      </c>
      <c r="F12504" s="10" t="str">
        <f>IFERROR(VLOOKUP(I12504,DATABASE!$N:$O,2,FALSE),"")</f>
        <v/>
      </c>
      <c r="Q12504" s="10">
        <f t="shared" si="792"/>
        <v>0</v>
      </c>
    </row>
    <row r="12505" spans="2:17" ht="20.25" customHeight="1">
      <c r="B12505" s="10" t="str">
        <f t="shared" si="793"/>
        <v>0</v>
      </c>
      <c r="C12505" s="10" t="str">
        <f t="shared" si="794"/>
        <v/>
      </c>
      <c r="D12505" s="10" t="str">
        <f>IFERROR(IF(تحویلی!$E$1="","",IF(NOSA!O12505=تحویلی!$E$1,تحویلی!$E$1&amp;COUNTIF(NOSA!$O$1:O12505,تحویلی!$E$1),"")),"")</f>
        <v/>
      </c>
      <c r="E12505" s="10" t="str">
        <f t="shared" si="795"/>
        <v/>
      </c>
      <c r="F12505" s="10" t="str">
        <f>IFERROR(VLOOKUP(I12505,DATABASE!$N:$O,2,FALSE),"")</f>
        <v/>
      </c>
      <c r="Q12505" s="10">
        <f t="shared" si="792"/>
        <v>0</v>
      </c>
    </row>
    <row r="12506" spans="2:17" ht="20.25" customHeight="1">
      <c r="B12506" s="10" t="str">
        <f t="shared" si="793"/>
        <v>0</v>
      </c>
      <c r="C12506" s="10" t="str">
        <f t="shared" si="794"/>
        <v/>
      </c>
      <c r="D12506" s="10" t="str">
        <f>IFERROR(IF(تحویلی!$E$1="","",IF(NOSA!O12506=تحویلی!$E$1,تحویلی!$E$1&amp;COUNTIF(NOSA!$O$1:O12506,تحویلی!$E$1),"")),"")</f>
        <v/>
      </c>
      <c r="E12506" s="10" t="str">
        <f t="shared" si="795"/>
        <v/>
      </c>
      <c r="F12506" s="10" t="str">
        <f>IFERROR(VLOOKUP(I12506,DATABASE!$N:$O,2,FALSE),"")</f>
        <v/>
      </c>
      <c r="Q12506" s="10">
        <f t="shared" si="792"/>
        <v>0</v>
      </c>
    </row>
    <row r="12507" spans="2:17" ht="20.25" customHeight="1">
      <c r="B12507" s="10" t="str">
        <f t="shared" si="793"/>
        <v>0</v>
      </c>
      <c r="C12507" s="10" t="str">
        <f t="shared" si="794"/>
        <v/>
      </c>
      <c r="D12507" s="10" t="str">
        <f>IFERROR(IF(تحویلی!$E$1="","",IF(NOSA!O12507=تحویلی!$E$1,تحویلی!$E$1&amp;COUNTIF(NOSA!$O$1:O12507,تحویلی!$E$1),"")),"")</f>
        <v/>
      </c>
      <c r="E12507" s="10" t="str">
        <f t="shared" si="795"/>
        <v/>
      </c>
      <c r="F12507" s="10" t="str">
        <f>IFERROR(VLOOKUP(I12507,DATABASE!$N:$O,2,FALSE),"")</f>
        <v/>
      </c>
      <c r="Q12507" s="10">
        <f t="shared" si="792"/>
        <v>0</v>
      </c>
    </row>
    <row r="12508" spans="2:17" ht="20.25" customHeight="1">
      <c r="B12508" s="10" t="str">
        <f t="shared" si="793"/>
        <v>0</v>
      </c>
      <c r="C12508" s="10" t="str">
        <f t="shared" si="794"/>
        <v/>
      </c>
      <c r="D12508" s="10" t="str">
        <f>IFERROR(IF(تحویلی!$E$1="","",IF(NOSA!O12508=تحویلی!$E$1,تحویلی!$E$1&amp;COUNTIF(NOSA!$O$1:O12508,تحویلی!$E$1),"")),"")</f>
        <v/>
      </c>
      <c r="E12508" s="10" t="str">
        <f t="shared" si="795"/>
        <v/>
      </c>
      <c r="F12508" s="10" t="str">
        <f>IFERROR(VLOOKUP(I12508,DATABASE!$N:$O,2,FALSE),"")</f>
        <v/>
      </c>
      <c r="Q12508" s="10">
        <f t="shared" si="792"/>
        <v>0</v>
      </c>
    </row>
    <row r="12509" spans="2:17" ht="20.25" customHeight="1">
      <c r="B12509" s="10" t="str">
        <f t="shared" si="793"/>
        <v>0</v>
      </c>
      <c r="C12509" s="10" t="str">
        <f t="shared" si="794"/>
        <v/>
      </c>
      <c r="D12509" s="10" t="str">
        <f>IFERROR(IF(تحویلی!$E$1="","",IF(NOSA!O12509=تحویلی!$E$1,تحویلی!$E$1&amp;COUNTIF(NOSA!$O$1:O12509,تحویلی!$E$1),"")),"")</f>
        <v/>
      </c>
      <c r="E12509" s="10" t="str">
        <f t="shared" si="795"/>
        <v/>
      </c>
      <c r="F12509" s="10" t="str">
        <f>IFERROR(VLOOKUP(I12509,DATABASE!$N:$O,2,FALSE),"")</f>
        <v/>
      </c>
      <c r="Q12509" s="10">
        <f t="shared" si="792"/>
        <v>0</v>
      </c>
    </row>
    <row r="12510" spans="2:17" ht="20.25" customHeight="1">
      <c r="B12510" s="10" t="str">
        <f t="shared" si="793"/>
        <v>0</v>
      </c>
      <c r="C12510" s="10" t="str">
        <f t="shared" si="794"/>
        <v/>
      </c>
      <c r="D12510" s="10" t="str">
        <f>IFERROR(IF(تحویلی!$E$1="","",IF(NOSA!O12510=تحویلی!$E$1,تحویلی!$E$1&amp;COUNTIF(NOSA!$O$1:O12510,تحویلی!$E$1),"")),"")</f>
        <v/>
      </c>
      <c r="E12510" s="10" t="str">
        <f t="shared" si="795"/>
        <v/>
      </c>
      <c r="F12510" s="10" t="str">
        <f>IFERROR(VLOOKUP(I12510,DATABASE!$N:$O,2,FALSE),"")</f>
        <v/>
      </c>
      <c r="Q12510" s="10">
        <f t="shared" si="792"/>
        <v>0</v>
      </c>
    </row>
    <row r="12511" spans="2:17" ht="20.25" customHeight="1">
      <c r="B12511" s="10" t="str">
        <f t="shared" si="793"/>
        <v>0</v>
      </c>
      <c r="C12511" s="10" t="str">
        <f t="shared" si="794"/>
        <v/>
      </c>
      <c r="D12511" s="10" t="str">
        <f>IFERROR(IF(تحویلی!$E$1="","",IF(NOSA!O12511=تحویلی!$E$1,تحویلی!$E$1&amp;COUNTIF(NOSA!$O$1:O12511,تحویلی!$E$1),"")),"")</f>
        <v/>
      </c>
      <c r="E12511" s="10" t="str">
        <f t="shared" si="795"/>
        <v/>
      </c>
      <c r="F12511" s="10" t="str">
        <f>IFERROR(VLOOKUP(I12511,DATABASE!$N:$O,2,FALSE),"")</f>
        <v/>
      </c>
      <c r="Q12511" s="10">
        <f t="shared" si="792"/>
        <v>0</v>
      </c>
    </row>
    <row r="12512" spans="2:17" ht="20.25" customHeight="1">
      <c r="B12512" s="10" t="str">
        <f t="shared" si="793"/>
        <v>0</v>
      </c>
      <c r="C12512" s="10" t="str">
        <f t="shared" si="794"/>
        <v/>
      </c>
      <c r="D12512" s="10" t="str">
        <f>IFERROR(IF(تحویلی!$E$1="","",IF(NOSA!O12512=تحویلی!$E$1,تحویلی!$E$1&amp;COUNTIF(NOSA!$O$1:O12512,تحویلی!$E$1),"")),"")</f>
        <v/>
      </c>
      <c r="E12512" s="10" t="str">
        <f t="shared" si="795"/>
        <v/>
      </c>
      <c r="F12512" s="10" t="str">
        <f>IFERROR(VLOOKUP(I12512,DATABASE!$N:$O,2,FALSE),"")</f>
        <v/>
      </c>
      <c r="Q12512" s="10">
        <f t="shared" si="792"/>
        <v>0</v>
      </c>
    </row>
    <row r="12513" spans="2:17" ht="20.25" customHeight="1">
      <c r="B12513" s="10" t="str">
        <f t="shared" si="793"/>
        <v>0</v>
      </c>
      <c r="C12513" s="10" t="str">
        <f t="shared" si="794"/>
        <v/>
      </c>
      <c r="D12513" s="10" t="str">
        <f>IFERROR(IF(تحویلی!$E$1="","",IF(NOSA!O12513=تحویلی!$E$1,تحویلی!$E$1&amp;COUNTIF(NOSA!$O$1:O12513,تحویلی!$E$1),"")),"")</f>
        <v/>
      </c>
      <c r="E12513" s="10" t="str">
        <f t="shared" si="795"/>
        <v/>
      </c>
      <c r="F12513" s="10" t="str">
        <f>IFERROR(VLOOKUP(I12513,DATABASE!$N:$O,2,FALSE),"")</f>
        <v/>
      </c>
      <c r="Q12513" s="10">
        <f t="shared" si="792"/>
        <v>0</v>
      </c>
    </row>
    <row r="12514" spans="2:17" ht="20.25" customHeight="1">
      <c r="B12514" s="10" t="str">
        <f t="shared" si="793"/>
        <v>0</v>
      </c>
      <c r="C12514" s="10" t="str">
        <f t="shared" si="794"/>
        <v/>
      </c>
      <c r="D12514" s="10" t="str">
        <f>IFERROR(IF(تحویلی!$E$1="","",IF(NOSA!O12514=تحویلی!$E$1,تحویلی!$E$1&amp;COUNTIF(NOSA!$O$1:O12514,تحویلی!$E$1),"")),"")</f>
        <v/>
      </c>
      <c r="E12514" s="10" t="str">
        <f t="shared" si="795"/>
        <v/>
      </c>
      <c r="F12514" s="10" t="str">
        <f>IFERROR(VLOOKUP(I12514,DATABASE!$N:$O,2,FALSE),"")</f>
        <v/>
      </c>
      <c r="Q12514" s="10">
        <f t="shared" si="792"/>
        <v>0</v>
      </c>
    </row>
    <row r="12515" spans="2:17" ht="20.25" customHeight="1">
      <c r="B12515" s="10" t="str">
        <f t="shared" si="793"/>
        <v>0</v>
      </c>
      <c r="C12515" s="10" t="str">
        <f t="shared" si="794"/>
        <v/>
      </c>
      <c r="D12515" s="10" t="str">
        <f>IFERROR(IF(تحویلی!$E$1="","",IF(NOSA!O12515=تحویلی!$E$1,تحویلی!$E$1&amp;COUNTIF(NOSA!$O$1:O12515,تحویلی!$E$1),"")),"")</f>
        <v/>
      </c>
      <c r="E12515" s="10" t="str">
        <f t="shared" si="795"/>
        <v/>
      </c>
      <c r="F12515" s="10" t="str">
        <f>IFERROR(VLOOKUP(I12515,DATABASE!$N:$O,2,FALSE),"")</f>
        <v/>
      </c>
      <c r="Q12515" s="10">
        <f t="shared" si="792"/>
        <v>0</v>
      </c>
    </row>
    <row r="12516" spans="2:17" ht="20.25" customHeight="1">
      <c r="B12516" s="10" t="str">
        <f t="shared" si="793"/>
        <v>0</v>
      </c>
      <c r="C12516" s="10" t="str">
        <f t="shared" si="794"/>
        <v/>
      </c>
      <c r="D12516" s="10" t="str">
        <f>IFERROR(IF(تحویلی!$E$1="","",IF(NOSA!O12516=تحویلی!$E$1,تحویلی!$E$1&amp;COUNTIF(NOSA!$O$1:O12516,تحویلی!$E$1),"")),"")</f>
        <v/>
      </c>
      <c r="E12516" s="10" t="str">
        <f t="shared" si="795"/>
        <v/>
      </c>
      <c r="F12516" s="10" t="str">
        <f>IFERROR(VLOOKUP(I12516,DATABASE!$N:$O,2,FALSE),"")</f>
        <v/>
      </c>
      <c r="Q12516" s="10">
        <f t="shared" ref="Q12516:Q12579" si="796">VALUE(O12516)</f>
        <v>0</v>
      </c>
    </row>
    <row r="12517" spans="2:17" ht="20.25" customHeight="1">
      <c r="B12517" s="10" t="str">
        <f t="shared" si="793"/>
        <v>0</v>
      </c>
      <c r="C12517" s="10" t="str">
        <f t="shared" si="794"/>
        <v/>
      </c>
      <c r="D12517" s="10" t="str">
        <f>IFERROR(IF(تحویلی!$E$1="","",IF(NOSA!O12517=تحویلی!$E$1,تحویلی!$E$1&amp;COUNTIF(NOSA!$O$1:O12517,تحویلی!$E$1),"")),"")</f>
        <v/>
      </c>
      <c r="E12517" s="10" t="str">
        <f t="shared" si="795"/>
        <v/>
      </c>
      <c r="F12517" s="10" t="str">
        <f>IFERROR(VLOOKUP(I12517,DATABASE!$N:$O,2,FALSE),"")</f>
        <v/>
      </c>
      <c r="Q12517" s="10">
        <f t="shared" si="796"/>
        <v>0</v>
      </c>
    </row>
    <row r="12518" spans="2:17" ht="20.25" customHeight="1">
      <c r="B12518" s="10" t="str">
        <f t="shared" si="793"/>
        <v>0</v>
      </c>
      <c r="C12518" s="10" t="str">
        <f t="shared" si="794"/>
        <v/>
      </c>
      <c r="D12518" s="10" t="str">
        <f>IFERROR(IF(تحویلی!$E$1="","",IF(NOSA!O12518=تحویلی!$E$1,تحویلی!$E$1&amp;COUNTIF(NOSA!$O$1:O12518,تحویلی!$E$1),"")),"")</f>
        <v/>
      </c>
      <c r="E12518" s="10" t="str">
        <f t="shared" si="795"/>
        <v/>
      </c>
      <c r="F12518" s="10" t="str">
        <f>IFERROR(VLOOKUP(I12518,DATABASE!$N:$O,2,FALSE),"")</f>
        <v/>
      </c>
      <c r="Q12518" s="10">
        <f t="shared" si="796"/>
        <v>0</v>
      </c>
    </row>
    <row r="12519" spans="2:17" ht="20.25" customHeight="1">
      <c r="B12519" s="10" t="str">
        <f t="shared" si="793"/>
        <v>0</v>
      </c>
      <c r="C12519" s="10" t="str">
        <f t="shared" si="794"/>
        <v/>
      </c>
      <c r="D12519" s="10" t="str">
        <f>IFERROR(IF(تحویلی!$E$1="","",IF(NOSA!O12519=تحویلی!$E$1,تحویلی!$E$1&amp;COUNTIF(NOSA!$O$1:O12519,تحویلی!$E$1),"")),"")</f>
        <v/>
      </c>
      <c r="E12519" s="10" t="str">
        <f t="shared" si="795"/>
        <v/>
      </c>
      <c r="F12519" s="10" t="str">
        <f>IFERROR(VLOOKUP(I12519,DATABASE!$N:$O,2,FALSE),"")</f>
        <v/>
      </c>
      <c r="Q12519" s="10">
        <f t="shared" si="796"/>
        <v>0</v>
      </c>
    </row>
    <row r="12520" spans="2:17" ht="20.25" customHeight="1">
      <c r="B12520" s="10" t="str">
        <f t="shared" si="793"/>
        <v>0</v>
      </c>
      <c r="C12520" s="10" t="str">
        <f t="shared" si="794"/>
        <v/>
      </c>
      <c r="D12520" s="10" t="str">
        <f>IFERROR(IF(تحویلی!$E$1="","",IF(NOSA!O12520=تحویلی!$E$1,تحویلی!$E$1&amp;COUNTIF(NOSA!$O$1:O12520,تحویلی!$E$1),"")),"")</f>
        <v/>
      </c>
      <c r="E12520" s="10" t="str">
        <f t="shared" si="795"/>
        <v/>
      </c>
      <c r="F12520" s="10" t="str">
        <f>IFERROR(VLOOKUP(I12520,DATABASE!$N:$O,2,FALSE),"")</f>
        <v/>
      </c>
      <c r="Q12520" s="10">
        <f t="shared" si="796"/>
        <v>0</v>
      </c>
    </row>
    <row r="12521" spans="2:17" ht="20.25" customHeight="1">
      <c r="B12521" s="10" t="str">
        <f t="shared" ref="B12521:B12584" si="797">F12521&amp;Q12521</f>
        <v>0</v>
      </c>
      <c r="C12521" s="10" t="str">
        <f t="shared" ref="C12521:C12584" si="798">F12521&amp;G12521&amp;O12521</f>
        <v/>
      </c>
      <c r="D12521" s="10" t="str">
        <f>IFERROR(IF(تحویلی!$E$1="","",IF(NOSA!O12521=تحویلی!$E$1,تحویلی!$E$1&amp;COUNTIF(NOSA!$O$1:O12521,تحویلی!$E$1),"")),"")</f>
        <v/>
      </c>
      <c r="E12521" s="10" t="str">
        <f t="shared" ref="E12521:E12584" si="799">H12521&amp;O12521</f>
        <v/>
      </c>
      <c r="F12521" s="10" t="str">
        <f>IFERROR(VLOOKUP(I12521,DATABASE!$N:$O,2,FALSE),"")</f>
        <v/>
      </c>
      <c r="Q12521" s="10">
        <f t="shared" si="796"/>
        <v>0</v>
      </c>
    </row>
    <row r="12522" spans="2:17" ht="20.25" customHeight="1">
      <c r="B12522" s="10" t="str">
        <f t="shared" si="797"/>
        <v>0</v>
      </c>
      <c r="C12522" s="10" t="str">
        <f t="shared" si="798"/>
        <v/>
      </c>
      <c r="D12522" s="10" t="str">
        <f>IFERROR(IF(تحویلی!$E$1="","",IF(NOSA!O12522=تحویلی!$E$1,تحویلی!$E$1&amp;COUNTIF(NOSA!$O$1:O12522,تحویلی!$E$1),"")),"")</f>
        <v/>
      </c>
      <c r="E12522" s="10" t="str">
        <f t="shared" si="799"/>
        <v/>
      </c>
      <c r="F12522" s="10" t="str">
        <f>IFERROR(VLOOKUP(I12522,DATABASE!$N:$O,2,FALSE),"")</f>
        <v/>
      </c>
      <c r="Q12522" s="10">
        <f t="shared" si="796"/>
        <v>0</v>
      </c>
    </row>
    <row r="12523" spans="2:17" ht="20.25" customHeight="1">
      <c r="B12523" s="10" t="str">
        <f t="shared" si="797"/>
        <v>0</v>
      </c>
      <c r="C12523" s="10" t="str">
        <f t="shared" si="798"/>
        <v/>
      </c>
      <c r="D12523" s="10" t="str">
        <f>IFERROR(IF(تحویلی!$E$1="","",IF(NOSA!O12523=تحویلی!$E$1,تحویلی!$E$1&amp;COUNTIF(NOSA!$O$1:O12523,تحویلی!$E$1),"")),"")</f>
        <v/>
      </c>
      <c r="E12523" s="10" t="str">
        <f t="shared" si="799"/>
        <v/>
      </c>
      <c r="F12523" s="10" t="str">
        <f>IFERROR(VLOOKUP(I12523,DATABASE!$N:$O,2,FALSE),"")</f>
        <v/>
      </c>
      <c r="Q12523" s="10">
        <f t="shared" si="796"/>
        <v>0</v>
      </c>
    </row>
    <row r="12524" spans="2:17" ht="20.25" customHeight="1">
      <c r="B12524" s="10" t="str">
        <f t="shared" si="797"/>
        <v>0</v>
      </c>
      <c r="C12524" s="10" t="str">
        <f t="shared" si="798"/>
        <v/>
      </c>
      <c r="D12524" s="10" t="str">
        <f>IFERROR(IF(تحویلی!$E$1="","",IF(NOSA!O12524=تحویلی!$E$1,تحویلی!$E$1&amp;COUNTIF(NOSA!$O$1:O12524,تحویلی!$E$1),"")),"")</f>
        <v/>
      </c>
      <c r="E12524" s="10" t="str">
        <f t="shared" si="799"/>
        <v/>
      </c>
      <c r="F12524" s="10" t="str">
        <f>IFERROR(VLOOKUP(I12524,DATABASE!$N:$O,2,FALSE),"")</f>
        <v/>
      </c>
      <c r="Q12524" s="10">
        <f t="shared" si="796"/>
        <v>0</v>
      </c>
    </row>
    <row r="12525" spans="2:17" ht="20.25" customHeight="1">
      <c r="B12525" s="10" t="str">
        <f t="shared" si="797"/>
        <v>0</v>
      </c>
      <c r="C12525" s="10" t="str">
        <f t="shared" si="798"/>
        <v/>
      </c>
      <c r="D12525" s="10" t="str">
        <f>IFERROR(IF(تحویلی!$E$1="","",IF(NOSA!O12525=تحویلی!$E$1,تحویلی!$E$1&amp;COUNTIF(NOSA!$O$1:O12525,تحویلی!$E$1),"")),"")</f>
        <v/>
      </c>
      <c r="E12525" s="10" t="str">
        <f t="shared" si="799"/>
        <v/>
      </c>
      <c r="F12525" s="10" t="str">
        <f>IFERROR(VLOOKUP(I12525,DATABASE!$N:$O,2,FALSE),"")</f>
        <v/>
      </c>
      <c r="Q12525" s="10">
        <f t="shared" si="796"/>
        <v>0</v>
      </c>
    </row>
    <row r="12526" spans="2:17" ht="20.25" customHeight="1">
      <c r="B12526" s="10" t="str">
        <f t="shared" si="797"/>
        <v>0</v>
      </c>
      <c r="C12526" s="10" t="str">
        <f t="shared" si="798"/>
        <v/>
      </c>
      <c r="D12526" s="10" t="str">
        <f>IFERROR(IF(تحویلی!$E$1="","",IF(NOSA!O12526=تحویلی!$E$1,تحویلی!$E$1&amp;COUNTIF(NOSA!$O$1:O12526,تحویلی!$E$1),"")),"")</f>
        <v/>
      </c>
      <c r="E12526" s="10" t="str">
        <f t="shared" si="799"/>
        <v/>
      </c>
      <c r="F12526" s="10" t="str">
        <f>IFERROR(VLOOKUP(I12526,DATABASE!$N:$O,2,FALSE),"")</f>
        <v/>
      </c>
      <c r="Q12526" s="10">
        <f t="shared" si="796"/>
        <v>0</v>
      </c>
    </row>
    <row r="12527" spans="2:17" ht="20.25" customHeight="1">
      <c r="B12527" s="10" t="str">
        <f t="shared" si="797"/>
        <v>0</v>
      </c>
      <c r="C12527" s="10" t="str">
        <f t="shared" si="798"/>
        <v/>
      </c>
      <c r="D12527" s="10" t="str">
        <f>IFERROR(IF(تحویلی!$E$1="","",IF(NOSA!O12527=تحویلی!$E$1,تحویلی!$E$1&amp;COUNTIF(NOSA!$O$1:O12527,تحویلی!$E$1),"")),"")</f>
        <v/>
      </c>
      <c r="E12527" s="10" t="str">
        <f t="shared" si="799"/>
        <v/>
      </c>
      <c r="F12527" s="10" t="str">
        <f>IFERROR(VLOOKUP(I12527,DATABASE!$N:$O,2,FALSE),"")</f>
        <v/>
      </c>
      <c r="Q12527" s="10">
        <f t="shared" si="796"/>
        <v>0</v>
      </c>
    </row>
    <row r="12528" spans="2:17" ht="20.25" customHeight="1">
      <c r="B12528" s="10" t="str">
        <f t="shared" si="797"/>
        <v>0</v>
      </c>
      <c r="C12528" s="10" t="str">
        <f t="shared" si="798"/>
        <v/>
      </c>
      <c r="D12528" s="10" t="str">
        <f>IFERROR(IF(تحویلی!$E$1="","",IF(NOSA!O12528=تحویلی!$E$1,تحویلی!$E$1&amp;COUNTIF(NOSA!$O$1:O12528,تحویلی!$E$1),"")),"")</f>
        <v/>
      </c>
      <c r="E12528" s="10" t="str">
        <f t="shared" si="799"/>
        <v/>
      </c>
      <c r="F12528" s="10" t="str">
        <f>IFERROR(VLOOKUP(I12528,DATABASE!$N:$O,2,FALSE),"")</f>
        <v/>
      </c>
      <c r="Q12528" s="10">
        <f t="shared" si="796"/>
        <v>0</v>
      </c>
    </row>
    <row r="12529" spans="2:17" ht="20.25" customHeight="1">
      <c r="B12529" s="10" t="str">
        <f t="shared" si="797"/>
        <v>0</v>
      </c>
      <c r="C12529" s="10" t="str">
        <f t="shared" si="798"/>
        <v/>
      </c>
      <c r="D12529" s="10" t="str">
        <f>IFERROR(IF(تحویلی!$E$1="","",IF(NOSA!O12529=تحویلی!$E$1,تحویلی!$E$1&amp;COUNTIF(NOSA!$O$1:O12529,تحویلی!$E$1),"")),"")</f>
        <v/>
      </c>
      <c r="E12529" s="10" t="str">
        <f t="shared" si="799"/>
        <v/>
      </c>
      <c r="F12529" s="10" t="str">
        <f>IFERROR(VLOOKUP(I12529,DATABASE!$N:$O,2,FALSE),"")</f>
        <v/>
      </c>
      <c r="Q12529" s="10">
        <f t="shared" si="796"/>
        <v>0</v>
      </c>
    </row>
    <row r="12530" spans="2:17" ht="20.25" customHeight="1">
      <c r="B12530" s="10" t="str">
        <f t="shared" si="797"/>
        <v>0</v>
      </c>
      <c r="C12530" s="10" t="str">
        <f t="shared" si="798"/>
        <v/>
      </c>
      <c r="D12530" s="10" t="str">
        <f>IFERROR(IF(تحویلی!$E$1="","",IF(NOSA!O12530=تحویلی!$E$1,تحویلی!$E$1&amp;COUNTIF(NOSA!$O$1:O12530,تحویلی!$E$1),"")),"")</f>
        <v/>
      </c>
      <c r="E12530" s="10" t="str">
        <f t="shared" si="799"/>
        <v/>
      </c>
      <c r="F12530" s="10" t="str">
        <f>IFERROR(VLOOKUP(I12530,DATABASE!$N:$O,2,FALSE),"")</f>
        <v/>
      </c>
      <c r="Q12530" s="10">
        <f t="shared" si="796"/>
        <v>0</v>
      </c>
    </row>
    <row r="12531" spans="2:17" ht="20.25" customHeight="1">
      <c r="B12531" s="10" t="str">
        <f t="shared" si="797"/>
        <v>0</v>
      </c>
      <c r="C12531" s="10" t="str">
        <f t="shared" si="798"/>
        <v/>
      </c>
      <c r="D12531" s="10" t="str">
        <f>IFERROR(IF(تحویلی!$E$1="","",IF(NOSA!O12531=تحویلی!$E$1,تحویلی!$E$1&amp;COUNTIF(NOSA!$O$1:O12531,تحویلی!$E$1),"")),"")</f>
        <v/>
      </c>
      <c r="E12531" s="10" t="str">
        <f t="shared" si="799"/>
        <v/>
      </c>
      <c r="F12531" s="10" t="str">
        <f>IFERROR(VLOOKUP(I12531,DATABASE!$N:$O,2,FALSE),"")</f>
        <v/>
      </c>
      <c r="Q12531" s="10">
        <f t="shared" si="796"/>
        <v>0</v>
      </c>
    </row>
    <row r="12532" spans="2:17" ht="20.25" customHeight="1">
      <c r="B12532" s="10" t="str">
        <f t="shared" si="797"/>
        <v>0</v>
      </c>
      <c r="C12532" s="10" t="str">
        <f t="shared" si="798"/>
        <v/>
      </c>
      <c r="D12532" s="10" t="str">
        <f>IFERROR(IF(تحویلی!$E$1="","",IF(NOSA!O12532=تحویلی!$E$1,تحویلی!$E$1&amp;COUNTIF(NOSA!$O$1:O12532,تحویلی!$E$1),"")),"")</f>
        <v/>
      </c>
      <c r="E12532" s="10" t="str">
        <f t="shared" si="799"/>
        <v/>
      </c>
      <c r="F12532" s="10" t="str">
        <f>IFERROR(VLOOKUP(I12532,DATABASE!$N:$O,2,FALSE),"")</f>
        <v/>
      </c>
      <c r="Q12532" s="10">
        <f t="shared" si="796"/>
        <v>0</v>
      </c>
    </row>
    <row r="12533" spans="2:17" ht="20.25" customHeight="1">
      <c r="B12533" s="10" t="str">
        <f t="shared" si="797"/>
        <v>0</v>
      </c>
      <c r="C12533" s="10" t="str">
        <f t="shared" si="798"/>
        <v/>
      </c>
      <c r="D12533" s="10" t="str">
        <f>IFERROR(IF(تحویلی!$E$1="","",IF(NOSA!O12533=تحویلی!$E$1,تحویلی!$E$1&amp;COUNTIF(NOSA!$O$1:O12533,تحویلی!$E$1),"")),"")</f>
        <v/>
      </c>
      <c r="E12533" s="10" t="str">
        <f t="shared" si="799"/>
        <v/>
      </c>
      <c r="F12533" s="10" t="str">
        <f>IFERROR(VLOOKUP(I12533,DATABASE!$N:$O,2,FALSE),"")</f>
        <v/>
      </c>
      <c r="Q12533" s="10">
        <f t="shared" si="796"/>
        <v>0</v>
      </c>
    </row>
    <row r="12534" spans="2:17" ht="20.25" customHeight="1">
      <c r="B12534" s="10" t="str">
        <f t="shared" si="797"/>
        <v>0</v>
      </c>
      <c r="C12534" s="10" t="str">
        <f t="shared" si="798"/>
        <v/>
      </c>
      <c r="D12534" s="10" t="str">
        <f>IFERROR(IF(تحویلی!$E$1="","",IF(NOSA!O12534=تحویلی!$E$1,تحویلی!$E$1&amp;COUNTIF(NOSA!$O$1:O12534,تحویلی!$E$1),"")),"")</f>
        <v/>
      </c>
      <c r="E12534" s="10" t="str">
        <f t="shared" si="799"/>
        <v/>
      </c>
      <c r="F12534" s="10" t="str">
        <f>IFERROR(VLOOKUP(I12534,DATABASE!$N:$O,2,FALSE),"")</f>
        <v/>
      </c>
      <c r="Q12534" s="10">
        <f t="shared" si="796"/>
        <v>0</v>
      </c>
    </row>
    <row r="12535" spans="2:17" ht="20.25" customHeight="1">
      <c r="B12535" s="10" t="str">
        <f t="shared" si="797"/>
        <v>0</v>
      </c>
      <c r="C12535" s="10" t="str">
        <f t="shared" si="798"/>
        <v/>
      </c>
      <c r="D12535" s="10" t="str">
        <f>IFERROR(IF(تحویلی!$E$1="","",IF(NOSA!O12535=تحویلی!$E$1,تحویلی!$E$1&amp;COUNTIF(NOSA!$O$1:O12535,تحویلی!$E$1),"")),"")</f>
        <v/>
      </c>
      <c r="E12535" s="10" t="str">
        <f t="shared" si="799"/>
        <v/>
      </c>
      <c r="F12535" s="10" t="str">
        <f>IFERROR(VLOOKUP(I12535,DATABASE!$N:$O,2,FALSE),"")</f>
        <v/>
      </c>
      <c r="Q12535" s="10">
        <f t="shared" si="796"/>
        <v>0</v>
      </c>
    </row>
    <row r="12536" spans="2:17" ht="20.25" customHeight="1">
      <c r="B12536" s="10" t="str">
        <f t="shared" si="797"/>
        <v>0</v>
      </c>
      <c r="C12536" s="10" t="str">
        <f t="shared" si="798"/>
        <v/>
      </c>
      <c r="D12536" s="10" t="str">
        <f>IFERROR(IF(تحویلی!$E$1="","",IF(NOSA!O12536=تحویلی!$E$1,تحویلی!$E$1&amp;COUNTIF(NOSA!$O$1:O12536,تحویلی!$E$1),"")),"")</f>
        <v/>
      </c>
      <c r="E12536" s="10" t="str">
        <f t="shared" si="799"/>
        <v/>
      </c>
      <c r="F12536" s="10" t="str">
        <f>IFERROR(VLOOKUP(I12536,DATABASE!$N:$O,2,FALSE),"")</f>
        <v/>
      </c>
      <c r="Q12536" s="10">
        <f t="shared" si="796"/>
        <v>0</v>
      </c>
    </row>
    <row r="12537" spans="2:17" ht="20.25" customHeight="1">
      <c r="B12537" s="10" t="str">
        <f t="shared" si="797"/>
        <v>0</v>
      </c>
      <c r="C12537" s="10" t="str">
        <f t="shared" si="798"/>
        <v/>
      </c>
      <c r="D12537" s="10" t="str">
        <f>IFERROR(IF(تحویلی!$E$1="","",IF(NOSA!O12537=تحویلی!$E$1,تحویلی!$E$1&amp;COUNTIF(NOSA!$O$1:O12537,تحویلی!$E$1),"")),"")</f>
        <v/>
      </c>
      <c r="E12537" s="10" t="str">
        <f t="shared" si="799"/>
        <v/>
      </c>
      <c r="F12537" s="10" t="str">
        <f>IFERROR(VLOOKUP(I12537,DATABASE!$N:$O,2,FALSE),"")</f>
        <v/>
      </c>
      <c r="Q12537" s="10">
        <f t="shared" si="796"/>
        <v>0</v>
      </c>
    </row>
    <row r="12538" spans="2:17" ht="20.25" customHeight="1">
      <c r="B12538" s="10" t="str">
        <f t="shared" si="797"/>
        <v>0</v>
      </c>
      <c r="C12538" s="10" t="str">
        <f t="shared" si="798"/>
        <v/>
      </c>
      <c r="D12538" s="10" t="str">
        <f>IFERROR(IF(تحویلی!$E$1="","",IF(NOSA!O12538=تحویلی!$E$1,تحویلی!$E$1&amp;COUNTIF(NOSA!$O$1:O12538,تحویلی!$E$1),"")),"")</f>
        <v/>
      </c>
      <c r="E12538" s="10" t="str">
        <f t="shared" si="799"/>
        <v/>
      </c>
      <c r="F12538" s="10" t="str">
        <f>IFERROR(VLOOKUP(I12538,DATABASE!$N:$O,2,FALSE),"")</f>
        <v/>
      </c>
      <c r="Q12538" s="10">
        <f t="shared" si="796"/>
        <v>0</v>
      </c>
    </row>
    <row r="12539" spans="2:17" ht="20.25" customHeight="1">
      <c r="B12539" s="10" t="str">
        <f t="shared" si="797"/>
        <v>0</v>
      </c>
      <c r="C12539" s="10" t="str">
        <f t="shared" si="798"/>
        <v/>
      </c>
      <c r="D12539" s="10" t="str">
        <f>IFERROR(IF(تحویلی!$E$1="","",IF(NOSA!O12539=تحویلی!$E$1,تحویلی!$E$1&amp;COUNTIF(NOSA!$O$1:O12539,تحویلی!$E$1),"")),"")</f>
        <v/>
      </c>
      <c r="E12539" s="10" t="str">
        <f t="shared" si="799"/>
        <v/>
      </c>
      <c r="F12539" s="10" t="str">
        <f>IFERROR(VLOOKUP(I12539,DATABASE!$N:$O,2,FALSE),"")</f>
        <v/>
      </c>
      <c r="Q12539" s="10">
        <f t="shared" si="796"/>
        <v>0</v>
      </c>
    </row>
    <row r="12540" spans="2:17" ht="20.25" customHeight="1">
      <c r="B12540" s="10" t="str">
        <f t="shared" si="797"/>
        <v>0</v>
      </c>
      <c r="C12540" s="10" t="str">
        <f t="shared" si="798"/>
        <v/>
      </c>
      <c r="D12540" s="10" t="str">
        <f>IFERROR(IF(تحویلی!$E$1="","",IF(NOSA!O12540=تحویلی!$E$1,تحویلی!$E$1&amp;COUNTIF(NOSA!$O$1:O12540,تحویلی!$E$1),"")),"")</f>
        <v/>
      </c>
      <c r="E12540" s="10" t="str">
        <f t="shared" si="799"/>
        <v/>
      </c>
      <c r="F12540" s="10" t="str">
        <f>IFERROR(VLOOKUP(I12540,DATABASE!$N:$O,2,FALSE),"")</f>
        <v/>
      </c>
      <c r="Q12540" s="10">
        <f t="shared" si="796"/>
        <v>0</v>
      </c>
    </row>
    <row r="12541" spans="2:17" ht="20.25" customHeight="1">
      <c r="B12541" s="10" t="str">
        <f t="shared" si="797"/>
        <v>0</v>
      </c>
      <c r="C12541" s="10" t="str">
        <f t="shared" si="798"/>
        <v/>
      </c>
      <c r="D12541" s="10" t="str">
        <f>IFERROR(IF(تحویلی!$E$1="","",IF(NOSA!O12541=تحویلی!$E$1,تحویلی!$E$1&amp;COUNTIF(NOSA!$O$1:O12541,تحویلی!$E$1),"")),"")</f>
        <v/>
      </c>
      <c r="E12541" s="10" t="str">
        <f t="shared" si="799"/>
        <v/>
      </c>
      <c r="F12541" s="10" t="str">
        <f>IFERROR(VLOOKUP(I12541,DATABASE!$N:$O,2,FALSE),"")</f>
        <v/>
      </c>
      <c r="Q12541" s="10">
        <f t="shared" si="796"/>
        <v>0</v>
      </c>
    </row>
    <row r="12542" spans="2:17" ht="20.25" customHeight="1">
      <c r="B12542" s="10" t="str">
        <f t="shared" si="797"/>
        <v>0</v>
      </c>
      <c r="C12542" s="10" t="str">
        <f t="shared" si="798"/>
        <v/>
      </c>
      <c r="D12542" s="10" t="str">
        <f>IFERROR(IF(تحویلی!$E$1="","",IF(NOSA!O12542=تحویلی!$E$1,تحویلی!$E$1&amp;COUNTIF(NOSA!$O$1:O12542,تحویلی!$E$1),"")),"")</f>
        <v/>
      </c>
      <c r="E12542" s="10" t="str">
        <f t="shared" si="799"/>
        <v/>
      </c>
      <c r="F12542" s="10" t="str">
        <f>IFERROR(VLOOKUP(I12542,DATABASE!$N:$O,2,FALSE),"")</f>
        <v/>
      </c>
      <c r="Q12542" s="10">
        <f t="shared" si="796"/>
        <v>0</v>
      </c>
    </row>
    <row r="12543" spans="2:17" ht="20.25" customHeight="1">
      <c r="B12543" s="10" t="str">
        <f t="shared" si="797"/>
        <v>0</v>
      </c>
      <c r="C12543" s="10" t="str">
        <f t="shared" si="798"/>
        <v/>
      </c>
      <c r="D12543" s="10" t="str">
        <f>IFERROR(IF(تحویلی!$E$1="","",IF(NOSA!O12543=تحویلی!$E$1,تحویلی!$E$1&amp;COUNTIF(NOSA!$O$1:O12543,تحویلی!$E$1),"")),"")</f>
        <v/>
      </c>
      <c r="E12543" s="10" t="str">
        <f t="shared" si="799"/>
        <v/>
      </c>
      <c r="F12543" s="10" t="str">
        <f>IFERROR(VLOOKUP(I12543,DATABASE!$N:$O,2,FALSE),"")</f>
        <v/>
      </c>
      <c r="Q12543" s="10">
        <f t="shared" si="796"/>
        <v>0</v>
      </c>
    </row>
    <row r="12544" spans="2:17" ht="20.25" customHeight="1">
      <c r="B12544" s="10" t="str">
        <f t="shared" si="797"/>
        <v>0</v>
      </c>
      <c r="C12544" s="10" t="str">
        <f t="shared" si="798"/>
        <v/>
      </c>
      <c r="D12544" s="10" t="str">
        <f>IFERROR(IF(تحویلی!$E$1="","",IF(NOSA!O12544=تحویلی!$E$1,تحویلی!$E$1&amp;COUNTIF(NOSA!$O$1:O12544,تحویلی!$E$1),"")),"")</f>
        <v/>
      </c>
      <c r="E12544" s="10" t="str">
        <f t="shared" si="799"/>
        <v/>
      </c>
      <c r="F12544" s="10" t="str">
        <f>IFERROR(VLOOKUP(I12544,DATABASE!$N:$O,2,FALSE),"")</f>
        <v/>
      </c>
      <c r="Q12544" s="10">
        <f t="shared" si="796"/>
        <v>0</v>
      </c>
    </row>
    <row r="12545" spans="2:17" ht="20.25" customHeight="1">
      <c r="B12545" s="10" t="str">
        <f t="shared" si="797"/>
        <v>0</v>
      </c>
      <c r="C12545" s="10" t="str">
        <f t="shared" si="798"/>
        <v/>
      </c>
      <c r="D12545" s="10" t="str">
        <f>IFERROR(IF(تحویلی!$E$1="","",IF(NOSA!O12545=تحویلی!$E$1,تحویلی!$E$1&amp;COUNTIF(NOSA!$O$1:O12545,تحویلی!$E$1),"")),"")</f>
        <v/>
      </c>
      <c r="E12545" s="10" t="str">
        <f t="shared" si="799"/>
        <v/>
      </c>
      <c r="F12545" s="10" t="str">
        <f>IFERROR(VLOOKUP(I12545,DATABASE!$N:$O,2,FALSE),"")</f>
        <v/>
      </c>
      <c r="Q12545" s="10">
        <f t="shared" si="796"/>
        <v>0</v>
      </c>
    </row>
    <row r="12546" spans="2:17" ht="20.25" customHeight="1">
      <c r="B12546" s="10" t="str">
        <f t="shared" si="797"/>
        <v>0</v>
      </c>
      <c r="C12546" s="10" t="str">
        <f t="shared" si="798"/>
        <v/>
      </c>
      <c r="D12546" s="10" t="str">
        <f>IFERROR(IF(تحویلی!$E$1="","",IF(NOSA!O12546=تحویلی!$E$1,تحویلی!$E$1&amp;COUNTIF(NOSA!$O$1:O12546,تحویلی!$E$1),"")),"")</f>
        <v/>
      </c>
      <c r="E12546" s="10" t="str">
        <f t="shared" si="799"/>
        <v/>
      </c>
      <c r="F12546" s="10" t="str">
        <f>IFERROR(VLOOKUP(I12546,DATABASE!$N:$O,2,FALSE),"")</f>
        <v/>
      </c>
      <c r="Q12546" s="10">
        <f t="shared" si="796"/>
        <v>0</v>
      </c>
    </row>
    <row r="12547" spans="2:17" ht="20.25" customHeight="1">
      <c r="B12547" s="10" t="str">
        <f t="shared" si="797"/>
        <v>0</v>
      </c>
      <c r="C12547" s="10" t="str">
        <f t="shared" si="798"/>
        <v/>
      </c>
      <c r="D12547" s="10" t="str">
        <f>IFERROR(IF(تحویلی!$E$1="","",IF(NOSA!O12547=تحویلی!$E$1,تحویلی!$E$1&amp;COUNTIF(NOSA!$O$1:O12547,تحویلی!$E$1),"")),"")</f>
        <v/>
      </c>
      <c r="E12547" s="10" t="str">
        <f t="shared" si="799"/>
        <v/>
      </c>
      <c r="F12547" s="10" t="str">
        <f>IFERROR(VLOOKUP(I12547,DATABASE!$N:$O,2,FALSE),"")</f>
        <v/>
      </c>
      <c r="Q12547" s="10">
        <f t="shared" si="796"/>
        <v>0</v>
      </c>
    </row>
    <row r="12548" spans="2:17" ht="20.25" customHeight="1">
      <c r="B12548" s="10" t="str">
        <f t="shared" si="797"/>
        <v>0</v>
      </c>
      <c r="C12548" s="10" t="str">
        <f t="shared" si="798"/>
        <v/>
      </c>
      <c r="D12548" s="10" t="str">
        <f>IFERROR(IF(تحویلی!$E$1="","",IF(NOSA!O12548=تحویلی!$E$1,تحویلی!$E$1&amp;COUNTIF(NOSA!$O$1:O12548,تحویلی!$E$1),"")),"")</f>
        <v/>
      </c>
      <c r="E12548" s="10" t="str">
        <f t="shared" si="799"/>
        <v/>
      </c>
      <c r="F12548" s="10" t="str">
        <f>IFERROR(VLOOKUP(I12548,DATABASE!$N:$O,2,FALSE),"")</f>
        <v/>
      </c>
      <c r="Q12548" s="10">
        <f t="shared" si="796"/>
        <v>0</v>
      </c>
    </row>
    <row r="12549" spans="2:17" ht="20.25" customHeight="1">
      <c r="B12549" s="10" t="str">
        <f t="shared" si="797"/>
        <v>0</v>
      </c>
      <c r="C12549" s="10" t="str">
        <f t="shared" si="798"/>
        <v/>
      </c>
      <c r="D12549" s="10" t="str">
        <f>IFERROR(IF(تحویلی!$E$1="","",IF(NOSA!O12549=تحویلی!$E$1,تحویلی!$E$1&amp;COUNTIF(NOSA!$O$1:O12549,تحویلی!$E$1),"")),"")</f>
        <v/>
      </c>
      <c r="E12549" s="10" t="str">
        <f t="shared" si="799"/>
        <v/>
      </c>
      <c r="F12549" s="10" t="str">
        <f>IFERROR(VLOOKUP(I12549,DATABASE!$N:$O,2,FALSE),"")</f>
        <v/>
      </c>
      <c r="Q12549" s="10">
        <f t="shared" si="796"/>
        <v>0</v>
      </c>
    </row>
    <row r="12550" spans="2:17" ht="20.25" customHeight="1">
      <c r="B12550" s="10" t="str">
        <f t="shared" si="797"/>
        <v>0</v>
      </c>
      <c r="C12550" s="10" t="str">
        <f t="shared" si="798"/>
        <v/>
      </c>
      <c r="D12550" s="10" t="str">
        <f>IFERROR(IF(تحویلی!$E$1="","",IF(NOSA!O12550=تحویلی!$E$1,تحویلی!$E$1&amp;COUNTIF(NOSA!$O$1:O12550,تحویلی!$E$1),"")),"")</f>
        <v/>
      </c>
      <c r="E12550" s="10" t="str">
        <f t="shared" si="799"/>
        <v/>
      </c>
      <c r="F12550" s="10" t="str">
        <f>IFERROR(VLOOKUP(I12550,DATABASE!$N:$O,2,FALSE),"")</f>
        <v/>
      </c>
      <c r="Q12550" s="10">
        <f t="shared" si="796"/>
        <v>0</v>
      </c>
    </row>
    <row r="12551" spans="2:17" ht="20.25" customHeight="1">
      <c r="B12551" s="10" t="str">
        <f t="shared" si="797"/>
        <v>0</v>
      </c>
      <c r="C12551" s="10" t="str">
        <f t="shared" si="798"/>
        <v/>
      </c>
      <c r="D12551" s="10" t="str">
        <f>IFERROR(IF(تحویلی!$E$1="","",IF(NOSA!O12551=تحویلی!$E$1,تحویلی!$E$1&amp;COUNTIF(NOSA!$O$1:O12551,تحویلی!$E$1),"")),"")</f>
        <v/>
      </c>
      <c r="E12551" s="10" t="str">
        <f t="shared" si="799"/>
        <v/>
      </c>
      <c r="F12551" s="10" t="str">
        <f>IFERROR(VLOOKUP(I12551,DATABASE!$N:$O,2,FALSE),"")</f>
        <v/>
      </c>
      <c r="Q12551" s="10">
        <f t="shared" si="796"/>
        <v>0</v>
      </c>
    </row>
    <row r="12552" spans="2:17" ht="20.25" customHeight="1">
      <c r="B12552" s="10" t="str">
        <f t="shared" si="797"/>
        <v>0</v>
      </c>
      <c r="C12552" s="10" t="str">
        <f t="shared" si="798"/>
        <v/>
      </c>
      <c r="D12552" s="10" t="str">
        <f>IFERROR(IF(تحویلی!$E$1="","",IF(NOSA!O12552=تحویلی!$E$1,تحویلی!$E$1&amp;COUNTIF(NOSA!$O$1:O12552,تحویلی!$E$1),"")),"")</f>
        <v/>
      </c>
      <c r="E12552" s="10" t="str">
        <f t="shared" si="799"/>
        <v/>
      </c>
      <c r="F12552" s="10" t="str">
        <f>IFERROR(VLOOKUP(I12552,DATABASE!$N:$O,2,FALSE),"")</f>
        <v/>
      </c>
      <c r="Q12552" s="10">
        <f t="shared" si="796"/>
        <v>0</v>
      </c>
    </row>
    <row r="12553" spans="2:17" ht="20.25" customHeight="1">
      <c r="B12553" s="10" t="str">
        <f t="shared" si="797"/>
        <v>0</v>
      </c>
      <c r="C12553" s="10" t="str">
        <f t="shared" si="798"/>
        <v/>
      </c>
      <c r="D12553" s="10" t="str">
        <f>IFERROR(IF(تحویلی!$E$1="","",IF(NOSA!O12553=تحویلی!$E$1,تحویلی!$E$1&amp;COUNTIF(NOSA!$O$1:O12553,تحویلی!$E$1),"")),"")</f>
        <v/>
      </c>
      <c r="E12553" s="10" t="str">
        <f t="shared" si="799"/>
        <v/>
      </c>
      <c r="F12553" s="10" t="str">
        <f>IFERROR(VLOOKUP(I12553,DATABASE!$N:$O,2,FALSE),"")</f>
        <v/>
      </c>
      <c r="Q12553" s="10">
        <f t="shared" si="796"/>
        <v>0</v>
      </c>
    </row>
    <row r="12554" spans="2:17" ht="20.25" customHeight="1">
      <c r="B12554" s="10" t="str">
        <f t="shared" si="797"/>
        <v>0</v>
      </c>
      <c r="C12554" s="10" t="str">
        <f t="shared" si="798"/>
        <v/>
      </c>
      <c r="D12554" s="10" t="str">
        <f>IFERROR(IF(تحویلی!$E$1="","",IF(NOSA!O12554=تحویلی!$E$1,تحویلی!$E$1&amp;COUNTIF(NOSA!$O$1:O12554,تحویلی!$E$1),"")),"")</f>
        <v/>
      </c>
      <c r="E12554" s="10" t="str">
        <f t="shared" si="799"/>
        <v/>
      </c>
      <c r="F12554" s="10" t="str">
        <f>IFERROR(VLOOKUP(I12554,DATABASE!$N:$O,2,FALSE),"")</f>
        <v/>
      </c>
      <c r="Q12554" s="10">
        <f t="shared" si="796"/>
        <v>0</v>
      </c>
    </row>
    <row r="12555" spans="2:17" ht="20.25" customHeight="1">
      <c r="B12555" s="10" t="str">
        <f t="shared" si="797"/>
        <v>0</v>
      </c>
      <c r="C12555" s="10" t="str">
        <f t="shared" si="798"/>
        <v/>
      </c>
      <c r="D12555" s="10" t="str">
        <f>IFERROR(IF(تحویلی!$E$1="","",IF(NOSA!O12555=تحویلی!$E$1,تحویلی!$E$1&amp;COUNTIF(NOSA!$O$1:O12555,تحویلی!$E$1),"")),"")</f>
        <v/>
      </c>
      <c r="E12555" s="10" t="str">
        <f t="shared" si="799"/>
        <v/>
      </c>
      <c r="F12555" s="10" t="str">
        <f>IFERROR(VLOOKUP(I12555,DATABASE!$N:$O,2,FALSE),"")</f>
        <v/>
      </c>
      <c r="Q12555" s="10">
        <f t="shared" si="796"/>
        <v>0</v>
      </c>
    </row>
    <row r="12556" spans="2:17" ht="20.25" customHeight="1">
      <c r="B12556" s="10" t="str">
        <f t="shared" si="797"/>
        <v>0</v>
      </c>
      <c r="C12556" s="10" t="str">
        <f t="shared" si="798"/>
        <v/>
      </c>
      <c r="D12556" s="10" t="str">
        <f>IFERROR(IF(تحویلی!$E$1="","",IF(NOSA!O12556=تحویلی!$E$1,تحویلی!$E$1&amp;COUNTIF(NOSA!$O$1:O12556,تحویلی!$E$1),"")),"")</f>
        <v/>
      </c>
      <c r="E12556" s="10" t="str">
        <f t="shared" si="799"/>
        <v/>
      </c>
      <c r="F12556" s="10" t="str">
        <f>IFERROR(VLOOKUP(I12556,DATABASE!$N:$O,2,FALSE),"")</f>
        <v/>
      </c>
      <c r="Q12556" s="10">
        <f t="shared" si="796"/>
        <v>0</v>
      </c>
    </row>
    <row r="12557" spans="2:17" ht="20.25" customHeight="1">
      <c r="B12557" s="10" t="str">
        <f t="shared" si="797"/>
        <v>0</v>
      </c>
      <c r="C12557" s="10" t="str">
        <f t="shared" si="798"/>
        <v/>
      </c>
      <c r="D12557" s="10" t="str">
        <f>IFERROR(IF(تحویلی!$E$1="","",IF(NOSA!O12557=تحویلی!$E$1,تحویلی!$E$1&amp;COUNTIF(NOSA!$O$1:O12557,تحویلی!$E$1),"")),"")</f>
        <v/>
      </c>
      <c r="E12557" s="10" t="str">
        <f t="shared" si="799"/>
        <v/>
      </c>
      <c r="F12557" s="10" t="str">
        <f>IFERROR(VLOOKUP(I12557,DATABASE!$N:$O,2,FALSE),"")</f>
        <v/>
      </c>
      <c r="Q12557" s="10">
        <f t="shared" si="796"/>
        <v>0</v>
      </c>
    </row>
    <row r="12558" spans="2:17" ht="20.25" customHeight="1">
      <c r="B12558" s="10" t="str">
        <f t="shared" si="797"/>
        <v>0</v>
      </c>
      <c r="C12558" s="10" t="str">
        <f t="shared" si="798"/>
        <v/>
      </c>
      <c r="D12558" s="10" t="str">
        <f>IFERROR(IF(تحویلی!$E$1="","",IF(NOSA!O12558=تحویلی!$E$1,تحویلی!$E$1&amp;COUNTIF(NOSA!$O$1:O12558,تحویلی!$E$1),"")),"")</f>
        <v/>
      </c>
      <c r="E12558" s="10" t="str">
        <f t="shared" si="799"/>
        <v/>
      </c>
      <c r="F12558" s="10" t="str">
        <f>IFERROR(VLOOKUP(I12558,DATABASE!$N:$O,2,FALSE),"")</f>
        <v/>
      </c>
      <c r="Q12558" s="10">
        <f t="shared" si="796"/>
        <v>0</v>
      </c>
    </row>
    <row r="12559" spans="2:17" ht="20.25" customHeight="1">
      <c r="B12559" s="10" t="str">
        <f t="shared" si="797"/>
        <v>0</v>
      </c>
      <c r="C12559" s="10" t="str">
        <f t="shared" si="798"/>
        <v/>
      </c>
      <c r="D12559" s="10" t="str">
        <f>IFERROR(IF(تحویلی!$E$1="","",IF(NOSA!O12559=تحویلی!$E$1,تحویلی!$E$1&amp;COUNTIF(NOSA!$O$1:O12559,تحویلی!$E$1),"")),"")</f>
        <v/>
      </c>
      <c r="E12559" s="10" t="str">
        <f t="shared" si="799"/>
        <v/>
      </c>
      <c r="F12559" s="10" t="str">
        <f>IFERROR(VLOOKUP(I12559,DATABASE!$N:$O,2,FALSE),"")</f>
        <v/>
      </c>
      <c r="Q12559" s="10">
        <f t="shared" si="796"/>
        <v>0</v>
      </c>
    </row>
    <row r="12560" spans="2:17" ht="20.25" customHeight="1">
      <c r="B12560" s="10" t="str">
        <f t="shared" si="797"/>
        <v>0</v>
      </c>
      <c r="C12560" s="10" t="str">
        <f t="shared" si="798"/>
        <v/>
      </c>
      <c r="D12560" s="10" t="str">
        <f>IFERROR(IF(تحویلی!$E$1="","",IF(NOSA!O12560=تحویلی!$E$1,تحویلی!$E$1&amp;COUNTIF(NOSA!$O$1:O12560,تحویلی!$E$1),"")),"")</f>
        <v/>
      </c>
      <c r="E12560" s="10" t="str">
        <f t="shared" si="799"/>
        <v/>
      </c>
      <c r="F12560" s="10" t="str">
        <f>IFERROR(VLOOKUP(I12560,DATABASE!$N:$O,2,FALSE),"")</f>
        <v/>
      </c>
      <c r="Q12560" s="10">
        <f t="shared" si="796"/>
        <v>0</v>
      </c>
    </row>
    <row r="12561" spans="2:17" ht="20.25" customHeight="1">
      <c r="B12561" s="10" t="str">
        <f t="shared" si="797"/>
        <v>0</v>
      </c>
      <c r="C12561" s="10" t="str">
        <f t="shared" si="798"/>
        <v/>
      </c>
      <c r="D12561" s="10" t="str">
        <f>IFERROR(IF(تحویلی!$E$1="","",IF(NOSA!O12561=تحویلی!$E$1,تحویلی!$E$1&amp;COUNTIF(NOSA!$O$1:O12561,تحویلی!$E$1),"")),"")</f>
        <v/>
      </c>
      <c r="E12561" s="10" t="str">
        <f t="shared" si="799"/>
        <v/>
      </c>
      <c r="F12561" s="10" t="str">
        <f>IFERROR(VLOOKUP(I12561,DATABASE!$N:$O,2,FALSE),"")</f>
        <v/>
      </c>
      <c r="Q12561" s="10">
        <f t="shared" si="796"/>
        <v>0</v>
      </c>
    </row>
    <row r="12562" spans="2:17" ht="20.25" customHeight="1">
      <c r="B12562" s="10" t="str">
        <f t="shared" si="797"/>
        <v>0</v>
      </c>
      <c r="C12562" s="10" t="str">
        <f t="shared" si="798"/>
        <v/>
      </c>
      <c r="D12562" s="10" t="str">
        <f>IFERROR(IF(تحویلی!$E$1="","",IF(NOSA!O12562=تحویلی!$E$1,تحویلی!$E$1&amp;COUNTIF(NOSA!$O$1:O12562,تحویلی!$E$1),"")),"")</f>
        <v/>
      </c>
      <c r="E12562" s="10" t="str">
        <f t="shared" si="799"/>
        <v/>
      </c>
      <c r="F12562" s="10" t="str">
        <f>IFERROR(VLOOKUP(I12562,DATABASE!$N:$O,2,FALSE),"")</f>
        <v/>
      </c>
      <c r="Q12562" s="10">
        <f t="shared" si="796"/>
        <v>0</v>
      </c>
    </row>
    <row r="12563" spans="2:17" ht="20.25" customHeight="1">
      <c r="B12563" s="10" t="str">
        <f t="shared" si="797"/>
        <v>0</v>
      </c>
      <c r="C12563" s="10" t="str">
        <f t="shared" si="798"/>
        <v/>
      </c>
      <c r="D12563" s="10" t="str">
        <f>IFERROR(IF(تحویلی!$E$1="","",IF(NOSA!O12563=تحویلی!$E$1,تحویلی!$E$1&amp;COUNTIF(NOSA!$O$1:O12563,تحویلی!$E$1),"")),"")</f>
        <v/>
      </c>
      <c r="E12563" s="10" t="str">
        <f t="shared" si="799"/>
        <v/>
      </c>
      <c r="F12563" s="10" t="str">
        <f>IFERROR(VLOOKUP(I12563,DATABASE!$N:$O,2,FALSE),"")</f>
        <v/>
      </c>
      <c r="Q12563" s="10">
        <f t="shared" si="796"/>
        <v>0</v>
      </c>
    </row>
    <row r="12564" spans="2:17" ht="20.25" customHeight="1">
      <c r="B12564" s="10" t="str">
        <f t="shared" si="797"/>
        <v>0</v>
      </c>
      <c r="C12564" s="10" t="str">
        <f t="shared" si="798"/>
        <v/>
      </c>
      <c r="D12564" s="10" t="str">
        <f>IFERROR(IF(تحویلی!$E$1="","",IF(NOSA!O12564=تحویلی!$E$1,تحویلی!$E$1&amp;COUNTIF(NOSA!$O$1:O12564,تحویلی!$E$1),"")),"")</f>
        <v/>
      </c>
      <c r="E12564" s="10" t="str">
        <f t="shared" si="799"/>
        <v/>
      </c>
      <c r="F12564" s="10" t="str">
        <f>IFERROR(VLOOKUP(I12564,DATABASE!$N:$O,2,FALSE),"")</f>
        <v/>
      </c>
      <c r="Q12564" s="10">
        <f t="shared" si="796"/>
        <v>0</v>
      </c>
    </row>
    <row r="12565" spans="2:17" ht="20.25" customHeight="1">
      <c r="B12565" s="10" t="str">
        <f t="shared" si="797"/>
        <v>0</v>
      </c>
      <c r="C12565" s="10" t="str">
        <f t="shared" si="798"/>
        <v/>
      </c>
      <c r="D12565" s="10" t="str">
        <f>IFERROR(IF(تحویلی!$E$1="","",IF(NOSA!O12565=تحویلی!$E$1,تحویلی!$E$1&amp;COUNTIF(NOSA!$O$1:O12565,تحویلی!$E$1),"")),"")</f>
        <v/>
      </c>
      <c r="E12565" s="10" t="str">
        <f t="shared" si="799"/>
        <v/>
      </c>
      <c r="F12565" s="10" t="str">
        <f>IFERROR(VLOOKUP(I12565,DATABASE!$N:$O,2,FALSE),"")</f>
        <v/>
      </c>
      <c r="Q12565" s="10">
        <f t="shared" si="796"/>
        <v>0</v>
      </c>
    </row>
    <row r="12566" spans="2:17" ht="20.25" customHeight="1">
      <c r="B12566" s="10" t="str">
        <f t="shared" si="797"/>
        <v>0</v>
      </c>
      <c r="C12566" s="10" t="str">
        <f t="shared" si="798"/>
        <v/>
      </c>
      <c r="D12566" s="10" t="str">
        <f>IFERROR(IF(تحویلی!$E$1="","",IF(NOSA!O12566=تحویلی!$E$1,تحویلی!$E$1&amp;COUNTIF(NOSA!$O$1:O12566,تحویلی!$E$1),"")),"")</f>
        <v/>
      </c>
      <c r="E12566" s="10" t="str">
        <f t="shared" si="799"/>
        <v/>
      </c>
      <c r="F12566" s="10" t="str">
        <f>IFERROR(VLOOKUP(I12566,DATABASE!$N:$O,2,FALSE),"")</f>
        <v/>
      </c>
      <c r="Q12566" s="10">
        <f t="shared" si="796"/>
        <v>0</v>
      </c>
    </row>
    <row r="12567" spans="2:17" ht="20.25" customHeight="1">
      <c r="B12567" s="10" t="str">
        <f t="shared" si="797"/>
        <v>0</v>
      </c>
      <c r="C12567" s="10" t="str">
        <f t="shared" si="798"/>
        <v/>
      </c>
      <c r="D12567" s="10" t="str">
        <f>IFERROR(IF(تحویلی!$E$1="","",IF(NOSA!O12567=تحویلی!$E$1,تحویلی!$E$1&amp;COUNTIF(NOSA!$O$1:O12567,تحویلی!$E$1),"")),"")</f>
        <v/>
      </c>
      <c r="E12567" s="10" t="str">
        <f t="shared" si="799"/>
        <v/>
      </c>
      <c r="F12567" s="10" t="str">
        <f>IFERROR(VLOOKUP(I12567,DATABASE!$N:$O,2,FALSE),"")</f>
        <v/>
      </c>
      <c r="Q12567" s="10">
        <f t="shared" si="796"/>
        <v>0</v>
      </c>
    </row>
    <row r="12568" spans="2:17" ht="20.25" customHeight="1">
      <c r="B12568" s="10" t="str">
        <f t="shared" si="797"/>
        <v>0</v>
      </c>
      <c r="C12568" s="10" t="str">
        <f t="shared" si="798"/>
        <v/>
      </c>
      <c r="D12568" s="10" t="str">
        <f>IFERROR(IF(تحویلی!$E$1="","",IF(NOSA!O12568=تحویلی!$E$1,تحویلی!$E$1&amp;COUNTIF(NOSA!$O$1:O12568,تحویلی!$E$1),"")),"")</f>
        <v/>
      </c>
      <c r="E12568" s="10" t="str">
        <f t="shared" si="799"/>
        <v/>
      </c>
      <c r="F12568" s="10" t="str">
        <f>IFERROR(VLOOKUP(I12568,DATABASE!$N:$O,2,FALSE),"")</f>
        <v/>
      </c>
      <c r="Q12568" s="10">
        <f t="shared" si="796"/>
        <v>0</v>
      </c>
    </row>
    <row r="12569" spans="2:17" ht="20.25" customHeight="1">
      <c r="B12569" s="10" t="str">
        <f t="shared" si="797"/>
        <v>0</v>
      </c>
      <c r="C12569" s="10" t="str">
        <f t="shared" si="798"/>
        <v/>
      </c>
      <c r="D12569" s="10" t="str">
        <f>IFERROR(IF(تحویلی!$E$1="","",IF(NOSA!O12569=تحویلی!$E$1,تحویلی!$E$1&amp;COUNTIF(NOSA!$O$1:O12569,تحویلی!$E$1),"")),"")</f>
        <v/>
      </c>
      <c r="E12569" s="10" t="str">
        <f t="shared" si="799"/>
        <v/>
      </c>
      <c r="F12569" s="10" t="str">
        <f>IFERROR(VLOOKUP(I12569,DATABASE!$N:$O,2,FALSE),"")</f>
        <v/>
      </c>
      <c r="Q12569" s="10">
        <f t="shared" si="796"/>
        <v>0</v>
      </c>
    </row>
    <row r="12570" spans="2:17" ht="20.25" customHeight="1">
      <c r="B12570" s="10" t="str">
        <f t="shared" si="797"/>
        <v>0</v>
      </c>
      <c r="C12570" s="10" t="str">
        <f t="shared" si="798"/>
        <v/>
      </c>
      <c r="D12570" s="10" t="str">
        <f>IFERROR(IF(تحویلی!$E$1="","",IF(NOSA!O12570=تحویلی!$E$1,تحویلی!$E$1&amp;COUNTIF(NOSA!$O$1:O12570,تحویلی!$E$1),"")),"")</f>
        <v/>
      </c>
      <c r="E12570" s="10" t="str">
        <f t="shared" si="799"/>
        <v/>
      </c>
      <c r="F12570" s="10" t="str">
        <f>IFERROR(VLOOKUP(I12570,DATABASE!$N:$O,2,FALSE),"")</f>
        <v/>
      </c>
      <c r="Q12570" s="10">
        <f t="shared" si="796"/>
        <v>0</v>
      </c>
    </row>
    <row r="12571" spans="2:17" ht="20.25" customHeight="1">
      <c r="B12571" s="10" t="str">
        <f t="shared" si="797"/>
        <v>0</v>
      </c>
      <c r="C12571" s="10" t="str">
        <f t="shared" si="798"/>
        <v/>
      </c>
      <c r="D12571" s="10" t="str">
        <f>IFERROR(IF(تحویلی!$E$1="","",IF(NOSA!O12571=تحویلی!$E$1,تحویلی!$E$1&amp;COUNTIF(NOSA!$O$1:O12571,تحویلی!$E$1),"")),"")</f>
        <v/>
      </c>
      <c r="E12571" s="10" t="str">
        <f t="shared" si="799"/>
        <v/>
      </c>
      <c r="F12571" s="10" t="str">
        <f>IFERROR(VLOOKUP(I12571,DATABASE!$N:$O,2,FALSE),"")</f>
        <v/>
      </c>
      <c r="Q12571" s="10">
        <f t="shared" si="796"/>
        <v>0</v>
      </c>
    </row>
    <row r="12572" spans="2:17" ht="20.25" customHeight="1">
      <c r="B12572" s="10" t="str">
        <f t="shared" si="797"/>
        <v>0</v>
      </c>
      <c r="C12572" s="10" t="str">
        <f t="shared" si="798"/>
        <v/>
      </c>
      <c r="D12572" s="10" t="str">
        <f>IFERROR(IF(تحویلی!$E$1="","",IF(NOSA!O12572=تحویلی!$E$1,تحویلی!$E$1&amp;COUNTIF(NOSA!$O$1:O12572,تحویلی!$E$1),"")),"")</f>
        <v/>
      </c>
      <c r="E12572" s="10" t="str">
        <f t="shared" si="799"/>
        <v/>
      </c>
      <c r="F12572" s="10" t="str">
        <f>IFERROR(VLOOKUP(I12572,DATABASE!$N:$O,2,FALSE),"")</f>
        <v/>
      </c>
      <c r="Q12572" s="10">
        <f t="shared" si="796"/>
        <v>0</v>
      </c>
    </row>
    <row r="12573" spans="2:17" ht="20.25" customHeight="1">
      <c r="B12573" s="10" t="str">
        <f t="shared" si="797"/>
        <v>0</v>
      </c>
      <c r="C12573" s="10" t="str">
        <f t="shared" si="798"/>
        <v/>
      </c>
      <c r="D12573" s="10" t="str">
        <f>IFERROR(IF(تحویلی!$E$1="","",IF(NOSA!O12573=تحویلی!$E$1,تحویلی!$E$1&amp;COUNTIF(NOSA!$O$1:O12573,تحویلی!$E$1),"")),"")</f>
        <v/>
      </c>
      <c r="E12573" s="10" t="str">
        <f t="shared" si="799"/>
        <v/>
      </c>
      <c r="F12573" s="10" t="str">
        <f>IFERROR(VLOOKUP(I12573,DATABASE!$N:$O,2,FALSE),"")</f>
        <v/>
      </c>
      <c r="Q12573" s="10">
        <f t="shared" si="796"/>
        <v>0</v>
      </c>
    </row>
    <row r="12574" spans="2:17" ht="20.25" customHeight="1">
      <c r="B12574" s="10" t="str">
        <f t="shared" si="797"/>
        <v>0</v>
      </c>
      <c r="C12574" s="10" t="str">
        <f t="shared" si="798"/>
        <v/>
      </c>
      <c r="D12574" s="10" t="str">
        <f>IFERROR(IF(تحویلی!$E$1="","",IF(NOSA!O12574=تحویلی!$E$1,تحویلی!$E$1&amp;COUNTIF(NOSA!$O$1:O12574,تحویلی!$E$1),"")),"")</f>
        <v/>
      </c>
      <c r="E12574" s="10" t="str">
        <f t="shared" si="799"/>
        <v/>
      </c>
      <c r="F12574" s="10" t="str">
        <f>IFERROR(VLOOKUP(I12574,DATABASE!$N:$O,2,FALSE),"")</f>
        <v/>
      </c>
      <c r="Q12574" s="10">
        <f t="shared" si="796"/>
        <v>0</v>
      </c>
    </row>
    <row r="12575" spans="2:17" ht="20.25" customHeight="1">
      <c r="B12575" s="10" t="str">
        <f t="shared" si="797"/>
        <v>0</v>
      </c>
      <c r="C12575" s="10" t="str">
        <f t="shared" si="798"/>
        <v/>
      </c>
      <c r="D12575" s="10" t="str">
        <f>IFERROR(IF(تحویلی!$E$1="","",IF(NOSA!O12575=تحویلی!$E$1,تحویلی!$E$1&amp;COUNTIF(NOSA!$O$1:O12575,تحویلی!$E$1),"")),"")</f>
        <v/>
      </c>
      <c r="E12575" s="10" t="str">
        <f t="shared" si="799"/>
        <v/>
      </c>
      <c r="F12575" s="10" t="str">
        <f>IFERROR(VLOOKUP(I12575,DATABASE!$N:$O,2,FALSE),"")</f>
        <v/>
      </c>
      <c r="Q12575" s="10">
        <f t="shared" si="796"/>
        <v>0</v>
      </c>
    </row>
    <row r="12576" spans="2:17" ht="20.25" customHeight="1">
      <c r="B12576" s="10" t="str">
        <f t="shared" si="797"/>
        <v>0</v>
      </c>
      <c r="C12576" s="10" t="str">
        <f t="shared" si="798"/>
        <v/>
      </c>
      <c r="D12576" s="10" t="str">
        <f>IFERROR(IF(تحویلی!$E$1="","",IF(NOSA!O12576=تحویلی!$E$1,تحویلی!$E$1&amp;COUNTIF(NOSA!$O$1:O12576,تحویلی!$E$1),"")),"")</f>
        <v/>
      </c>
      <c r="E12576" s="10" t="str">
        <f t="shared" si="799"/>
        <v/>
      </c>
      <c r="F12576" s="10" t="str">
        <f>IFERROR(VLOOKUP(I12576,DATABASE!$N:$O,2,FALSE),"")</f>
        <v/>
      </c>
      <c r="Q12576" s="10">
        <f t="shared" si="796"/>
        <v>0</v>
      </c>
    </row>
    <row r="12577" spans="2:17" ht="20.25" customHeight="1">
      <c r="B12577" s="10" t="str">
        <f t="shared" si="797"/>
        <v>0</v>
      </c>
      <c r="C12577" s="10" t="str">
        <f t="shared" si="798"/>
        <v/>
      </c>
      <c r="D12577" s="10" t="str">
        <f>IFERROR(IF(تحویلی!$E$1="","",IF(NOSA!O12577=تحویلی!$E$1,تحویلی!$E$1&amp;COUNTIF(NOSA!$O$1:O12577,تحویلی!$E$1),"")),"")</f>
        <v/>
      </c>
      <c r="E12577" s="10" t="str">
        <f t="shared" si="799"/>
        <v/>
      </c>
      <c r="F12577" s="10" t="str">
        <f>IFERROR(VLOOKUP(I12577,DATABASE!$N:$O,2,FALSE),"")</f>
        <v/>
      </c>
      <c r="Q12577" s="10">
        <f t="shared" si="796"/>
        <v>0</v>
      </c>
    </row>
    <row r="12578" spans="2:17" ht="20.25" customHeight="1">
      <c r="B12578" s="10" t="str">
        <f t="shared" si="797"/>
        <v>0</v>
      </c>
      <c r="C12578" s="10" t="str">
        <f t="shared" si="798"/>
        <v/>
      </c>
      <c r="D12578" s="10" t="str">
        <f>IFERROR(IF(تحویلی!$E$1="","",IF(NOSA!O12578=تحویلی!$E$1,تحویلی!$E$1&amp;COUNTIF(NOSA!$O$1:O12578,تحویلی!$E$1),"")),"")</f>
        <v/>
      </c>
      <c r="E12578" s="10" t="str">
        <f t="shared" si="799"/>
        <v/>
      </c>
      <c r="F12578" s="10" t="str">
        <f>IFERROR(VLOOKUP(I12578,DATABASE!$N:$O,2,FALSE),"")</f>
        <v/>
      </c>
      <c r="Q12578" s="10">
        <f t="shared" si="796"/>
        <v>0</v>
      </c>
    </row>
    <row r="12579" spans="2:17" ht="20.25" customHeight="1">
      <c r="B12579" s="10" t="str">
        <f t="shared" si="797"/>
        <v>0</v>
      </c>
      <c r="C12579" s="10" t="str">
        <f t="shared" si="798"/>
        <v/>
      </c>
      <c r="D12579" s="10" t="str">
        <f>IFERROR(IF(تحویلی!$E$1="","",IF(NOSA!O12579=تحویلی!$E$1,تحویلی!$E$1&amp;COUNTIF(NOSA!$O$1:O12579,تحویلی!$E$1),"")),"")</f>
        <v/>
      </c>
      <c r="E12579" s="10" t="str">
        <f t="shared" si="799"/>
        <v/>
      </c>
      <c r="F12579" s="10" t="str">
        <f>IFERROR(VLOOKUP(I12579,DATABASE!$N:$O,2,FALSE),"")</f>
        <v/>
      </c>
      <c r="Q12579" s="10">
        <f t="shared" si="796"/>
        <v>0</v>
      </c>
    </row>
    <row r="12580" spans="2:17" ht="20.25" customHeight="1">
      <c r="B12580" s="10" t="str">
        <f t="shared" si="797"/>
        <v>0</v>
      </c>
      <c r="C12580" s="10" t="str">
        <f t="shared" si="798"/>
        <v/>
      </c>
      <c r="D12580" s="10" t="str">
        <f>IFERROR(IF(تحویلی!$E$1="","",IF(NOSA!O12580=تحویلی!$E$1,تحویلی!$E$1&amp;COUNTIF(NOSA!$O$1:O12580,تحویلی!$E$1),"")),"")</f>
        <v/>
      </c>
      <c r="E12580" s="10" t="str">
        <f t="shared" si="799"/>
        <v/>
      </c>
      <c r="F12580" s="10" t="str">
        <f>IFERROR(VLOOKUP(I12580,DATABASE!$N:$O,2,FALSE),"")</f>
        <v/>
      </c>
      <c r="Q12580" s="10">
        <f t="shared" ref="Q12580:Q12643" si="800">VALUE(O12580)</f>
        <v>0</v>
      </c>
    </row>
    <row r="12581" spans="2:17" ht="20.25" customHeight="1">
      <c r="B12581" s="10" t="str">
        <f t="shared" si="797"/>
        <v>0</v>
      </c>
      <c r="C12581" s="10" t="str">
        <f t="shared" si="798"/>
        <v/>
      </c>
      <c r="D12581" s="10" t="str">
        <f>IFERROR(IF(تحویلی!$E$1="","",IF(NOSA!O12581=تحویلی!$E$1,تحویلی!$E$1&amp;COUNTIF(NOSA!$O$1:O12581,تحویلی!$E$1),"")),"")</f>
        <v/>
      </c>
      <c r="E12581" s="10" t="str">
        <f t="shared" si="799"/>
        <v/>
      </c>
      <c r="F12581" s="10" t="str">
        <f>IFERROR(VLOOKUP(I12581,DATABASE!$N:$O,2,FALSE),"")</f>
        <v/>
      </c>
      <c r="Q12581" s="10">
        <f t="shared" si="800"/>
        <v>0</v>
      </c>
    </row>
    <row r="12582" spans="2:17" ht="20.25" customHeight="1">
      <c r="B12582" s="10" t="str">
        <f t="shared" si="797"/>
        <v>0</v>
      </c>
      <c r="C12582" s="10" t="str">
        <f t="shared" si="798"/>
        <v/>
      </c>
      <c r="D12582" s="10" t="str">
        <f>IFERROR(IF(تحویلی!$E$1="","",IF(NOSA!O12582=تحویلی!$E$1,تحویلی!$E$1&amp;COUNTIF(NOSA!$O$1:O12582,تحویلی!$E$1),"")),"")</f>
        <v/>
      </c>
      <c r="E12582" s="10" t="str">
        <f t="shared" si="799"/>
        <v/>
      </c>
      <c r="F12582" s="10" t="str">
        <f>IFERROR(VLOOKUP(I12582,DATABASE!$N:$O,2,FALSE),"")</f>
        <v/>
      </c>
      <c r="Q12582" s="10">
        <f t="shared" si="800"/>
        <v>0</v>
      </c>
    </row>
    <row r="12583" spans="2:17" ht="20.25" customHeight="1">
      <c r="B12583" s="10" t="str">
        <f t="shared" si="797"/>
        <v>0</v>
      </c>
      <c r="C12583" s="10" t="str">
        <f t="shared" si="798"/>
        <v/>
      </c>
      <c r="D12583" s="10" t="str">
        <f>IFERROR(IF(تحویلی!$E$1="","",IF(NOSA!O12583=تحویلی!$E$1,تحویلی!$E$1&amp;COUNTIF(NOSA!$O$1:O12583,تحویلی!$E$1),"")),"")</f>
        <v/>
      </c>
      <c r="E12583" s="10" t="str">
        <f t="shared" si="799"/>
        <v/>
      </c>
      <c r="F12583" s="10" t="str">
        <f>IFERROR(VLOOKUP(I12583,DATABASE!$N:$O,2,FALSE),"")</f>
        <v/>
      </c>
      <c r="Q12583" s="10">
        <f t="shared" si="800"/>
        <v>0</v>
      </c>
    </row>
    <row r="12584" spans="2:17" ht="20.25" customHeight="1">
      <c r="B12584" s="10" t="str">
        <f t="shared" si="797"/>
        <v>0</v>
      </c>
      <c r="C12584" s="10" t="str">
        <f t="shared" si="798"/>
        <v/>
      </c>
      <c r="D12584" s="10" t="str">
        <f>IFERROR(IF(تحویلی!$E$1="","",IF(NOSA!O12584=تحویلی!$E$1,تحویلی!$E$1&amp;COUNTIF(NOSA!$O$1:O12584,تحویلی!$E$1),"")),"")</f>
        <v/>
      </c>
      <c r="E12584" s="10" t="str">
        <f t="shared" si="799"/>
        <v/>
      </c>
      <c r="F12584" s="10" t="str">
        <f>IFERROR(VLOOKUP(I12584,DATABASE!$N:$O,2,FALSE),"")</f>
        <v/>
      </c>
      <c r="Q12584" s="10">
        <f t="shared" si="800"/>
        <v>0</v>
      </c>
    </row>
    <row r="12585" spans="2:17" ht="20.25" customHeight="1">
      <c r="B12585" s="10" t="str">
        <f t="shared" ref="B12585:B12648" si="801">F12585&amp;Q12585</f>
        <v>0</v>
      </c>
      <c r="C12585" s="10" t="str">
        <f t="shared" ref="C12585:C12648" si="802">F12585&amp;G12585&amp;O12585</f>
        <v/>
      </c>
      <c r="D12585" s="10" t="str">
        <f>IFERROR(IF(تحویلی!$E$1="","",IF(NOSA!O12585=تحویلی!$E$1,تحویلی!$E$1&amp;COUNTIF(NOSA!$O$1:O12585,تحویلی!$E$1),"")),"")</f>
        <v/>
      </c>
      <c r="E12585" s="10" t="str">
        <f t="shared" ref="E12585:E12648" si="803">H12585&amp;O12585</f>
        <v/>
      </c>
      <c r="F12585" s="10" t="str">
        <f>IFERROR(VLOOKUP(I12585,DATABASE!$N:$O,2,FALSE),"")</f>
        <v/>
      </c>
      <c r="Q12585" s="10">
        <f t="shared" si="800"/>
        <v>0</v>
      </c>
    </row>
    <row r="12586" spans="2:17" ht="20.25" customHeight="1">
      <c r="B12586" s="10" t="str">
        <f t="shared" si="801"/>
        <v>0</v>
      </c>
      <c r="C12586" s="10" t="str">
        <f t="shared" si="802"/>
        <v/>
      </c>
      <c r="D12586" s="10" t="str">
        <f>IFERROR(IF(تحویلی!$E$1="","",IF(NOSA!O12586=تحویلی!$E$1,تحویلی!$E$1&amp;COUNTIF(NOSA!$O$1:O12586,تحویلی!$E$1),"")),"")</f>
        <v/>
      </c>
      <c r="E12586" s="10" t="str">
        <f t="shared" si="803"/>
        <v/>
      </c>
      <c r="F12586" s="10" t="str">
        <f>IFERROR(VLOOKUP(I12586,DATABASE!$N:$O,2,FALSE),"")</f>
        <v/>
      </c>
      <c r="Q12586" s="10">
        <f t="shared" si="800"/>
        <v>0</v>
      </c>
    </row>
    <row r="12587" spans="2:17" ht="20.25" customHeight="1">
      <c r="B12587" s="10" t="str">
        <f t="shared" si="801"/>
        <v>0</v>
      </c>
      <c r="C12587" s="10" t="str">
        <f t="shared" si="802"/>
        <v/>
      </c>
      <c r="D12587" s="10" t="str">
        <f>IFERROR(IF(تحویلی!$E$1="","",IF(NOSA!O12587=تحویلی!$E$1,تحویلی!$E$1&amp;COUNTIF(NOSA!$O$1:O12587,تحویلی!$E$1),"")),"")</f>
        <v/>
      </c>
      <c r="E12587" s="10" t="str">
        <f t="shared" si="803"/>
        <v/>
      </c>
      <c r="F12587" s="10" t="str">
        <f>IFERROR(VLOOKUP(I12587,DATABASE!$N:$O,2,FALSE),"")</f>
        <v/>
      </c>
      <c r="Q12587" s="10">
        <f t="shared" si="800"/>
        <v>0</v>
      </c>
    </row>
    <row r="12588" spans="2:17" ht="20.25" customHeight="1">
      <c r="B12588" s="10" t="str">
        <f t="shared" si="801"/>
        <v>0</v>
      </c>
      <c r="C12588" s="10" t="str">
        <f t="shared" si="802"/>
        <v/>
      </c>
      <c r="D12588" s="10" t="str">
        <f>IFERROR(IF(تحویلی!$E$1="","",IF(NOSA!O12588=تحویلی!$E$1,تحویلی!$E$1&amp;COUNTIF(NOSA!$O$1:O12588,تحویلی!$E$1),"")),"")</f>
        <v/>
      </c>
      <c r="E12588" s="10" t="str">
        <f t="shared" si="803"/>
        <v/>
      </c>
      <c r="F12588" s="10" t="str">
        <f>IFERROR(VLOOKUP(I12588,DATABASE!$N:$O,2,FALSE),"")</f>
        <v/>
      </c>
      <c r="Q12588" s="10">
        <f t="shared" si="800"/>
        <v>0</v>
      </c>
    </row>
    <row r="12589" spans="2:17" ht="20.25" customHeight="1">
      <c r="B12589" s="10" t="str">
        <f t="shared" si="801"/>
        <v>0</v>
      </c>
      <c r="C12589" s="10" t="str">
        <f t="shared" si="802"/>
        <v/>
      </c>
      <c r="D12589" s="10" t="str">
        <f>IFERROR(IF(تحویلی!$E$1="","",IF(NOSA!O12589=تحویلی!$E$1,تحویلی!$E$1&amp;COUNTIF(NOSA!$O$1:O12589,تحویلی!$E$1),"")),"")</f>
        <v/>
      </c>
      <c r="E12589" s="10" t="str">
        <f t="shared" si="803"/>
        <v/>
      </c>
      <c r="F12589" s="10" t="str">
        <f>IFERROR(VLOOKUP(I12589,DATABASE!$N:$O,2,FALSE),"")</f>
        <v/>
      </c>
      <c r="Q12589" s="10">
        <f t="shared" si="800"/>
        <v>0</v>
      </c>
    </row>
    <row r="12590" spans="2:17" ht="20.25" customHeight="1">
      <c r="B12590" s="10" t="str">
        <f t="shared" si="801"/>
        <v>0</v>
      </c>
      <c r="C12590" s="10" t="str">
        <f t="shared" si="802"/>
        <v/>
      </c>
      <c r="D12590" s="10" t="str">
        <f>IFERROR(IF(تحویلی!$E$1="","",IF(NOSA!O12590=تحویلی!$E$1,تحویلی!$E$1&amp;COUNTIF(NOSA!$O$1:O12590,تحویلی!$E$1),"")),"")</f>
        <v/>
      </c>
      <c r="E12590" s="10" t="str">
        <f t="shared" si="803"/>
        <v/>
      </c>
      <c r="F12590" s="10" t="str">
        <f>IFERROR(VLOOKUP(I12590,DATABASE!$N:$O,2,FALSE),"")</f>
        <v/>
      </c>
      <c r="Q12590" s="10">
        <f t="shared" si="800"/>
        <v>0</v>
      </c>
    </row>
    <row r="12591" spans="2:17" ht="20.25" customHeight="1">
      <c r="B12591" s="10" t="str">
        <f t="shared" si="801"/>
        <v>0</v>
      </c>
      <c r="C12591" s="10" t="str">
        <f t="shared" si="802"/>
        <v/>
      </c>
      <c r="D12591" s="10" t="str">
        <f>IFERROR(IF(تحویلی!$E$1="","",IF(NOSA!O12591=تحویلی!$E$1,تحویلی!$E$1&amp;COUNTIF(NOSA!$O$1:O12591,تحویلی!$E$1),"")),"")</f>
        <v/>
      </c>
      <c r="E12591" s="10" t="str">
        <f t="shared" si="803"/>
        <v/>
      </c>
      <c r="F12591" s="10" t="str">
        <f>IFERROR(VLOOKUP(I12591,DATABASE!$N:$O,2,FALSE),"")</f>
        <v/>
      </c>
      <c r="Q12591" s="10">
        <f t="shared" si="800"/>
        <v>0</v>
      </c>
    </row>
    <row r="12592" spans="2:17" ht="20.25" customHeight="1">
      <c r="B12592" s="10" t="str">
        <f t="shared" si="801"/>
        <v>0</v>
      </c>
      <c r="C12592" s="10" t="str">
        <f t="shared" si="802"/>
        <v/>
      </c>
      <c r="D12592" s="10" t="str">
        <f>IFERROR(IF(تحویلی!$E$1="","",IF(NOSA!O12592=تحویلی!$E$1,تحویلی!$E$1&amp;COUNTIF(NOSA!$O$1:O12592,تحویلی!$E$1),"")),"")</f>
        <v/>
      </c>
      <c r="E12592" s="10" t="str">
        <f t="shared" si="803"/>
        <v/>
      </c>
      <c r="F12592" s="10" t="str">
        <f>IFERROR(VLOOKUP(I12592,DATABASE!$N:$O,2,FALSE),"")</f>
        <v/>
      </c>
      <c r="Q12592" s="10">
        <f t="shared" si="800"/>
        <v>0</v>
      </c>
    </row>
    <row r="12593" spans="2:17" ht="20.25" customHeight="1">
      <c r="B12593" s="10" t="str">
        <f t="shared" si="801"/>
        <v>0</v>
      </c>
      <c r="C12593" s="10" t="str">
        <f t="shared" si="802"/>
        <v/>
      </c>
      <c r="D12593" s="10" t="str">
        <f>IFERROR(IF(تحویلی!$E$1="","",IF(NOSA!O12593=تحویلی!$E$1,تحویلی!$E$1&amp;COUNTIF(NOSA!$O$1:O12593,تحویلی!$E$1),"")),"")</f>
        <v/>
      </c>
      <c r="E12593" s="10" t="str">
        <f t="shared" si="803"/>
        <v/>
      </c>
      <c r="F12593" s="10" t="str">
        <f>IFERROR(VLOOKUP(I12593,DATABASE!$N:$O,2,FALSE),"")</f>
        <v/>
      </c>
      <c r="Q12593" s="10">
        <f t="shared" si="800"/>
        <v>0</v>
      </c>
    </row>
    <row r="12594" spans="2:17" ht="20.25" customHeight="1">
      <c r="B12594" s="10" t="str">
        <f t="shared" si="801"/>
        <v>0</v>
      </c>
      <c r="C12594" s="10" t="str">
        <f t="shared" si="802"/>
        <v/>
      </c>
      <c r="D12594" s="10" t="str">
        <f>IFERROR(IF(تحویلی!$E$1="","",IF(NOSA!O12594=تحویلی!$E$1,تحویلی!$E$1&amp;COUNTIF(NOSA!$O$1:O12594,تحویلی!$E$1),"")),"")</f>
        <v/>
      </c>
      <c r="E12594" s="10" t="str">
        <f t="shared" si="803"/>
        <v/>
      </c>
      <c r="F12594" s="10" t="str">
        <f>IFERROR(VLOOKUP(I12594,DATABASE!$N:$O,2,FALSE),"")</f>
        <v/>
      </c>
      <c r="Q12594" s="10">
        <f t="shared" si="800"/>
        <v>0</v>
      </c>
    </row>
    <row r="12595" spans="2:17" ht="20.25" customHeight="1">
      <c r="B12595" s="10" t="str">
        <f t="shared" si="801"/>
        <v>0</v>
      </c>
      <c r="C12595" s="10" t="str">
        <f t="shared" si="802"/>
        <v/>
      </c>
      <c r="D12595" s="10" t="str">
        <f>IFERROR(IF(تحویلی!$E$1="","",IF(NOSA!O12595=تحویلی!$E$1,تحویلی!$E$1&amp;COUNTIF(NOSA!$O$1:O12595,تحویلی!$E$1),"")),"")</f>
        <v/>
      </c>
      <c r="E12595" s="10" t="str">
        <f t="shared" si="803"/>
        <v/>
      </c>
      <c r="F12595" s="10" t="str">
        <f>IFERROR(VLOOKUP(I12595,DATABASE!$N:$O,2,FALSE),"")</f>
        <v/>
      </c>
      <c r="Q12595" s="10">
        <f t="shared" si="800"/>
        <v>0</v>
      </c>
    </row>
    <row r="12596" spans="2:17" ht="20.25" customHeight="1">
      <c r="B12596" s="10" t="str">
        <f t="shared" si="801"/>
        <v>0</v>
      </c>
      <c r="C12596" s="10" t="str">
        <f t="shared" si="802"/>
        <v/>
      </c>
      <c r="D12596" s="10" t="str">
        <f>IFERROR(IF(تحویلی!$E$1="","",IF(NOSA!O12596=تحویلی!$E$1,تحویلی!$E$1&amp;COUNTIF(NOSA!$O$1:O12596,تحویلی!$E$1),"")),"")</f>
        <v/>
      </c>
      <c r="E12596" s="10" t="str">
        <f t="shared" si="803"/>
        <v/>
      </c>
      <c r="F12596" s="10" t="str">
        <f>IFERROR(VLOOKUP(I12596,DATABASE!$N:$O,2,FALSE),"")</f>
        <v/>
      </c>
      <c r="Q12596" s="10">
        <f t="shared" si="800"/>
        <v>0</v>
      </c>
    </row>
    <row r="12597" spans="2:17" ht="20.25" customHeight="1">
      <c r="B12597" s="10" t="str">
        <f t="shared" si="801"/>
        <v>0</v>
      </c>
      <c r="C12597" s="10" t="str">
        <f t="shared" si="802"/>
        <v/>
      </c>
      <c r="D12597" s="10" t="str">
        <f>IFERROR(IF(تحویلی!$E$1="","",IF(NOSA!O12597=تحویلی!$E$1,تحویلی!$E$1&amp;COUNTIF(NOSA!$O$1:O12597,تحویلی!$E$1),"")),"")</f>
        <v/>
      </c>
      <c r="E12597" s="10" t="str">
        <f t="shared" si="803"/>
        <v/>
      </c>
      <c r="F12597" s="10" t="str">
        <f>IFERROR(VLOOKUP(I12597,DATABASE!$N:$O,2,FALSE),"")</f>
        <v/>
      </c>
      <c r="Q12597" s="10">
        <f t="shared" si="800"/>
        <v>0</v>
      </c>
    </row>
    <row r="12598" spans="2:17" ht="20.25" customHeight="1">
      <c r="B12598" s="10" t="str">
        <f t="shared" si="801"/>
        <v>0</v>
      </c>
      <c r="C12598" s="10" t="str">
        <f t="shared" si="802"/>
        <v/>
      </c>
      <c r="D12598" s="10" t="str">
        <f>IFERROR(IF(تحویلی!$E$1="","",IF(NOSA!O12598=تحویلی!$E$1,تحویلی!$E$1&amp;COUNTIF(NOSA!$O$1:O12598,تحویلی!$E$1),"")),"")</f>
        <v/>
      </c>
      <c r="E12598" s="10" t="str">
        <f t="shared" si="803"/>
        <v/>
      </c>
      <c r="F12598" s="10" t="str">
        <f>IFERROR(VLOOKUP(I12598,DATABASE!$N:$O,2,FALSE),"")</f>
        <v/>
      </c>
      <c r="Q12598" s="10">
        <f t="shared" si="800"/>
        <v>0</v>
      </c>
    </row>
    <row r="12599" spans="2:17" ht="20.25" customHeight="1">
      <c r="B12599" s="10" t="str">
        <f t="shared" si="801"/>
        <v>0</v>
      </c>
      <c r="C12599" s="10" t="str">
        <f t="shared" si="802"/>
        <v/>
      </c>
      <c r="D12599" s="10" t="str">
        <f>IFERROR(IF(تحویلی!$E$1="","",IF(NOSA!O12599=تحویلی!$E$1,تحویلی!$E$1&amp;COUNTIF(NOSA!$O$1:O12599,تحویلی!$E$1),"")),"")</f>
        <v/>
      </c>
      <c r="E12599" s="10" t="str">
        <f t="shared" si="803"/>
        <v/>
      </c>
      <c r="F12599" s="10" t="str">
        <f>IFERROR(VLOOKUP(I12599,DATABASE!$N:$O,2,FALSE),"")</f>
        <v/>
      </c>
      <c r="Q12599" s="10">
        <f t="shared" si="800"/>
        <v>0</v>
      </c>
    </row>
    <row r="12600" spans="2:17" ht="20.25" customHeight="1">
      <c r="B12600" s="10" t="str">
        <f t="shared" si="801"/>
        <v>0</v>
      </c>
      <c r="C12600" s="10" t="str">
        <f t="shared" si="802"/>
        <v/>
      </c>
      <c r="D12600" s="10" t="str">
        <f>IFERROR(IF(تحویلی!$E$1="","",IF(NOSA!O12600=تحویلی!$E$1,تحویلی!$E$1&amp;COUNTIF(NOSA!$O$1:O12600,تحویلی!$E$1),"")),"")</f>
        <v/>
      </c>
      <c r="E12600" s="10" t="str">
        <f t="shared" si="803"/>
        <v/>
      </c>
      <c r="F12600" s="10" t="str">
        <f>IFERROR(VLOOKUP(I12600,DATABASE!$N:$O,2,FALSE),"")</f>
        <v/>
      </c>
      <c r="Q12600" s="10">
        <f t="shared" si="800"/>
        <v>0</v>
      </c>
    </row>
    <row r="12601" spans="2:17" ht="20.25" customHeight="1">
      <c r="B12601" s="10" t="str">
        <f t="shared" si="801"/>
        <v>0</v>
      </c>
      <c r="C12601" s="10" t="str">
        <f t="shared" si="802"/>
        <v/>
      </c>
      <c r="D12601" s="10" t="str">
        <f>IFERROR(IF(تحویلی!$E$1="","",IF(NOSA!O12601=تحویلی!$E$1,تحویلی!$E$1&amp;COUNTIF(NOSA!$O$1:O12601,تحویلی!$E$1),"")),"")</f>
        <v/>
      </c>
      <c r="E12601" s="10" t="str">
        <f t="shared" si="803"/>
        <v/>
      </c>
      <c r="F12601" s="10" t="str">
        <f>IFERROR(VLOOKUP(I12601,DATABASE!$N:$O,2,FALSE),"")</f>
        <v/>
      </c>
      <c r="Q12601" s="10">
        <f t="shared" si="800"/>
        <v>0</v>
      </c>
    </row>
    <row r="12602" spans="2:17" ht="20.25" customHeight="1">
      <c r="B12602" s="10" t="str">
        <f t="shared" si="801"/>
        <v>0</v>
      </c>
      <c r="C12602" s="10" t="str">
        <f t="shared" si="802"/>
        <v/>
      </c>
      <c r="D12602" s="10" t="str">
        <f>IFERROR(IF(تحویلی!$E$1="","",IF(NOSA!O12602=تحویلی!$E$1,تحویلی!$E$1&amp;COUNTIF(NOSA!$O$1:O12602,تحویلی!$E$1),"")),"")</f>
        <v/>
      </c>
      <c r="E12602" s="10" t="str">
        <f t="shared" si="803"/>
        <v/>
      </c>
      <c r="F12602" s="10" t="str">
        <f>IFERROR(VLOOKUP(I12602,DATABASE!$N:$O,2,FALSE),"")</f>
        <v/>
      </c>
      <c r="Q12602" s="10">
        <f t="shared" si="800"/>
        <v>0</v>
      </c>
    </row>
    <row r="12603" spans="2:17" ht="20.25" customHeight="1">
      <c r="B12603" s="10" t="str">
        <f t="shared" si="801"/>
        <v>0</v>
      </c>
      <c r="C12603" s="10" t="str">
        <f t="shared" si="802"/>
        <v/>
      </c>
      <c r="D12603" s="10" t="str">
        <f>IFERROR(IF(تحویلی!$E$1="","",IF(NOSA!O12603=تحویلی!$E$1,تحویلی!$E$1&amp;COUNTIF(NOSA!$O$1:O12603,تحویلی!$E$1),"")),"")</f>
        <v/>
      </c>
      <c r="E12603" s="10" t="str">
        <f t="shared" si="803"/>
        <v/>
      </c>
      <c r="F12603" s="10" t="str">
        <f>IFERROR(VLOOKUP(I12603,DATABASE!$N:$O,2,FALSE),"")</f>
        <v/>
      </c>
      <c r="Q12603" s="10">
        <f t="shared" si="800"/>
        <v>0</v>
      </c>
    </row>
    <row r="12604" spans="2:17" ht="20.25" customHeight="1">
      <c r="B12604" s="10" t="str">
        <f t="shared" si="801"/>
        <v>0</v>
      </c>
      <c r="C12604" s="10" t="str">
        <f t="shared" si="802"/>
        <v/>
      </c>
      <c r="D12604" s="10" t="str">
        <f>IFERROR(IF(تحویلی!$E$1="","",IF(NOSA!O12604=تحویلی!$E$1,تحویلی!$E$1&amp;COUNTIF(NOSA!$O$1:O12604,تحویلی!$E$1),"")),"")</f>
        <v/>
      </c>
      <c r="E12604" s="10" t="str">
        <f t="shared" si="803"/>
        <v/>
      </c>
      <c r="F12604" s="10" t="str">
        <f>IFERROR(VLOOKUP(I12604,DATABASE!$N:$O,2,FALSE),"")</f>
        <v/>
      </c>
      <c r="Q12604" s="10">
        <f t="shared" si="800"/>
        <v>0</v>
      </c>
    </row>
    <row r="12605" spans="2:17" ht="20.25" customHeight="1">
      <c r="B12605" s="10" t="str">
        <f t="shared" si="801"/>
        <v>0</v>
      </c>
      <c r="C12605" s="10" t="str">
        <f t="shared" si="802"/>
        <v/>
      </c>
      <c r="D12605" s="10" t="str">
        <f>IFERROR(IF(تحویلی!$E$1="","",IF(NOSA!O12605=تحویلی!$E$1,تحویلی!$E$1&amp;COUNTIF(NOSA!$O$1:O12605,تحویلی!$E$1),"")),"")</f>
        <v/>
      </c>
      <c r="E12605" s="10" t="str">
        <f t="shared" si="803"/>
        <v/>
      </c>
      <c r="F12605" s="10" t="str">
        <f>IFERROR(VLOOKUP(I12605,DATABASE!$N:$O,2,FALSE),"")</f>
        <v/>
      </c>
      <c r="Q12605" s="10">
        <f t="shared" si="800"/>
        <v>0</v>
      </c>
    </row>
    <row r="12606" spans="2:17" ht="20.25" customHeight="1">
      <c r="B12606" s="10" t="str">
        <f t="shared" si="801"/>
        <v>0</v>
      </c>
      <c r="C12606" s="10" t="str">
        <f t="shared" si="802"/>
        <v/>
      </c>
      <c r="D12606" s="10" t="str">
        <f>IFERROR(IF(تحویلی!$E$1="","",IF(NOSA!O12606=تحویلی!$E$1,تحویلی!$E$1&amp;COUNTIF(NOSA!$O$1:O12606,تحویلی!$E$1),"")),"")</f>
        <v/>
      </c>
      <c r="E12606" s="10" t="str">
        <f t="shared" si="803"/>
        <v/>
      </c>
      <c r="F12606" s="10" t="str">
        <f>IFERROR(VLOOKUP(I12606,DATABASE!$N:$O,2,FALSE),"")</f>
        <v/>
      </c>
      <c r="Q12606" s="10">
        <f t="shared" si="800"/>
        <v>0</v>
      </c>
    </row>
    <row r="12607" spans="2:17" ht="20.25" customHeight="1">
      <c r="B12607" s="10" t="str">
        <f t="shared" si="801"/>
        <v>0</v>
      </c>
      <c r="C12607" s="10" t="str">
        <f t="shared" si="802"/>
        <v/>
      </c>
      <c r="D12607" s="10" t="str">
        <f>IFERROR(IF(تحویلی!$E$1="","",IF(NOSA!O12607=تحویلی!$E$1,تحویلی!$E$1&amp;COUNTIF(NOSA!$O$1:O12607,تحویلی!$E$1),"")),"")</f>
        <v/>
      </c>
      <c r="E12607" s="10" t="str">
        <f t="shared" si="803"/>
        <v/>
      </c>
      <c r="F12607" s="10" t="str">
        <f>IFERROR(VLOOKUP(I12607,DATABASE!$N:$O,2,FALSE),"")</f>
        <v/>
      </c>
      <c r="Q12607" s="10">
        <f t="shared" si="800"/>
        <v>0</v>
      </c>
    </row>
    <row r="12608" spans="2:17" ht="20.25" customHeight="1">
      <c r="B12608" s="10" t="str">
        <f t="shared" si="801"/>
        <v>0</v>
      </c>
      <c r="C12608" s="10" t="str">
        <f t="shared" si="802"/>
        <v/>
      </c>
      <c r="D12608" s="10" t="str">
        <f>IFERROR(IF(تحویلی!$E$1="","",IF(NOSA!O12608=تحویلی!$E$1,تحویلی!$E$1&amp;COUNTIF(NOSA!$O$1:O12608,تحویلی!$E$1),"")),"")</f>
        <v/>
      </c>
      <c r="E12608" s="10" t="str">
        <f t="shared" si="803"/>
        <v/>
      </c>
      <c r="F12608" s="10" t="str">
        <f>IFERROR(VLOOKUP(I12608,DATABASE!$N:$O,2,FALSE),"")</f>
        <v/>
      </c>
      <c r="Q12608" s="10">
        <f t="shared" si="800"/>
        <v>0</v>
      </c>
    </row>
    <row r="12609" spans="2:17" ht="20.25" customHeight="1">
      <c r="B12609" s="10" t="str">
        <f t="shared" si="801"/>
        <v>0</v>
      </c>
      <c r="C12609" s="10" t="str">
        <f t="shared" si="802"/>
        <v/>
      </c>
      <c r="D12609" s="10" t="str">
        <f>IFERROR(IF(تحویلی!$E$1="","",IF(NOSA!O12609=تحویلی!$E$1,تحویلی!$E$1&amp;COUNTIF(NOSA!$O$1:O12609,تحویلی!$E$1),"")),"")</f>
        <v/>
      </c>
      <c r="E12609" s="10" t="str">
        <f t="shared" si="803"/>
        <v/>
      </c>
      <c r="F12609" s="10" t="str">
        <f>IFERROR(VLOOKUP(I12609,DATABASE!$N:$O,2,FALSE),"")</f>
        <v/>
      </c>
      <c r="Q12609" s="10">
        <f t="shared" si="800"/>
        <v>0</v>
      </c>
    </row>
    <row r="12610" spans="2:17" ht="20.25" customHeight="1">
      <c r="B12610" s="10" t="str">
        <f t="shared" si="801"/>
        <v>0</v>
      </c>
      <c r="C12610" s="10" t="str">
        <f t="shared" si="802"/>
        <v/>
      </c>
      <c r="D12610" s="10" t="str">
        <f>IFERROR(IF(تحویلی!$E$1="","",IF(NOSA!O12610=تحویلی!$E$1,تحویلی!$E$1&amp;COUNTIF(NOSA!$O$1:O12610,تحویلی!$E$1),"")),"")</f>
        <v/>
      </c>
      <c r="E12610" s="10" t="str">
        <f t="shared" si="803"/>
        <v/>
      </c>
      <c r="F12610" s="10" t="str">
        <f>IFERROR(VLOOKUP(I12610,DATABASE!$N:$O,2,FALSE),"")</f>
        <v/>
      </c>
      <c r="Q12610" s="10">
        <f t="shared" si="800"/>
        <v>0</v>
      </c>
    </row>
    <row r="12611" spans="2:17" ht="20.25" customHeight="1">
      <c r="B12611" s="10" t="str">
        <f t="shared" si="801"/>
        <v>0</v>
      </c>
      <c r="C12611" s="10" t="str">
        <f t="shared" si="802"/>
        <v/>
      </c>
      <c r="D12611" s="10" t="str">
        <f>IFERROR(IF(تحویلی!$E$1="","",IF(NOSA!O12611=تحویلی!$E$1,تحویلی!$E$1&amp;COUNTIF(NOSA!$O$1:O12611,تحویلی!$E$1),"")),"")</f>
        <v/>
      </c>
      <c r="E12611" s="10" t="str">
        <f t="shared" si="803"/>
        <v/>
      </c>
      <c r="F12611" s="10" t="str">
        <f>IFERROR(VLOOKUP(I12611,DATABASE!$N:$O,2,FALSE),"")</f>
        <v/>
      </c>
      <c r="Q12611" s="10">
        <f t="shared" si="800"/>
        <v>0</v>
      </c>
    </row>
    <row r="12612" spans="2:17" ht="20.25" customHeight="1">
      <c r="B12612" s="10" t="str">
        <f t="shared" si="801"/>
        <v>0</v>
      </c>
      <c r="C12612" s="10" t="str">
        <f t="shared" si="802"/>
        <v/>
      </c>
      <c r="D12612" s="10" t="str">
        <f>IFERROR(IF(تحویلی!$E$1="","",IF(NOSA!O12612=تحویلی!$E$1,تحویلی!$E$1&amp;COUNTIF(NOSA!$O$1:O12612,تحویلی!$E$1),"")),"")</f>
        <v/>
      </c>
      <c r="E12612" s="10" t="str">
        <f t="shared" si="803"/>
        <v/>
      </c>
      <c r="F12612" s="10" t="str">
        <f>IFERROR(VLOOKUP(I12612,DATABASE!$N:$O,2,FALSE),"")</f>
        <v/>
      </c>
      <c r="Q12612" s="10">
        <f t="shared" si="800"/>
        <v>0</v>
      </c>
    </row>
    <row r="12613" spans="2:17" ht="20.25" customHeight="1">
      <c r="B12613" s="10" t="str">
        <f t="shared" si="801"/>
        <v>0</v>
      </c>
      <c r="C12613" s="10" t="str">
        <f t="shared" si="802"/>
        <v/>
      </c>
      <c r="D12613" s="10" t="str">
        <f>IFERROR(IF(تحویلی!$E$1="","",IF(NOSA!O12613=تحویلی!$E$1,تحویلی!$E$1&amp;COUNTIF(NOSA!$O$1:O12613,تحویلی!$E$1),"")),"")</f>
        <v/>
      </c>
      <c r="E12613" s="10" t="str">
        <f t="shared" si="803"/>
        <v/>
      </c>
      <c r="F12613" s="10" t="str">
        <f>IFERROR(VLOOKUP(I12613,DATABASE!$N:$O,2,FALSE),"")</f>
        <v/>
      </c>
      <c r="Q12613" s="10">
        <f t="shared" si="800"/>
        <v>0</v>
      </c>
    </row>
    <row r="12614" spans="2:17" ht="20.25" customHeight="1">
      <c r="B12614" s="10" t="str">
        <f t="shared" si="801"/>
        <v>0</v>
      </c>
      <c r="C12614" s="10" t="str">
        <f t="shared" si="802"/>
        <v/>
      </c>
      <c r="D12614" s="10" t="str">
        <f>IFERROR(IF(تحویلی!$E$1="","",IF(NOSA!O12614=تحویلی!$E$1,تحویلی!$E$1&amp;COUNTIF(NOSA!$O$1:O12614,تحویلی!$E$1),"")),"")</f>
        <v/>
      </c>
      <c r="E12614" s="10" t="str">
        <f t="shared" si="803"/>
        <v/>
      </c>
      <c r="F12614" s="10" t="str">
        <f>IFERROR(VLOOKUP(I12614,DATABASE!$N:$O,2,FALSE),"")</f>
        <v/>
      </c>
      <c r="Q12614" s="10">
        <f t="shared" si="800"/>
        <v>0</v>
      </c>
    </row>
    <row r="12615" spans="2:17" ht="20.25" customHeight="1">
      <c r="B12615" s="10" t="str">
        <f t="shared" si="801"/>
        <v>0</v>
      </c>
      <c r="C12615" s="10" t="str">
        <f t="shared" si="802"/>
        <v/>
      </c>
      <c r="D12615" s="10" t="str">
        <f>IFERROR(IF(تحویلی!$E$1="","",IF(NOSA!O12615=تحویلی!$E$1,تحویلی!$E$1&amp;COUNTIF(NOSA!$O$1:O12615,تحویلی!$E$1),"")),"")</f>
        <v/>
      </c>
      <c r="E12615" s="10" t="str">
        <f t="shared" si="803"/>
        <v/>
      </c>
      <c r="F12615" s="10" t="str">
        <f>IFERROR(VLOOKUP(I12615,DATABASE!$N:$O,2,FALSE),"")</f>
        <v/>
      </c>
      <c r="Q12615" s="10">
        <f t="shared" si="800"/>
        <v>0</v>
      </c>
    </row>
    <row r="12616" spans="2:17" ht="20.25" customHeight="1">
      <c r="B12616" s="10" t="str">
        <f t="shared" si="801"/>
        <v>0</v>
      </c>
      <c r="C12616" s="10" t="str">
        <f t="shared" si="802"/>
        <v/>
      </c>
      <c r="D12616" s="10" t="str">
        <f>IFERROR(IF(تحویلی!$E$1="","",IF(NOSA!O12616=تحویلی!$E$1,تحویلی!$E$1&amp;COUNTIF(NOSA!$O$1:O12616,تحویلی!$E$1),"")),"")</f>
        <v/>
      </c>
      <c r="E12616" s="10" t="str">
        <f t="shared" si="803"/>
        <v/>
      </c>
      <c r="F12616" s="10" t="str">
        <f>IFERROR(VLOOKUP(I12616,DATABASE!$N:$O,2,FALSE),"")</f>
        <v/>
      </c>
      <c r="Q12616" s="10">
        <f t="shared" si="800"/>
        <v>0</v>
      </c>
    </row>
    <row r="12617" spans="2:17" ht="20.25" customHeight="1">
      <c r="B12617" s="10" t="str">
        <f t="shared" si="801"/>
        <v>0</v>
      </c>
      <c r="C12617" s="10" t="str">
        <f t="shared" si="802"/>
        <v/>
      </c>
      <c r="D12617" s="10" t="str">
        <f>IFERROR(IF(تحویلی!$E$1="","",IF(NOSA!O12617=تحویلی!$E$1,تحویلی!$E$1&amp;COUNTIF(NOSA!$O$1:O12617,تحویلی!$E$1),"")),"")</f>
        <v/>
      </c>
      <c r="E12617" s="10" t="str">
        <f t="shared" si="803"/>
        <v/>
      </c>
      <c r="F12617" s="10" t="str">
        <f>IFERROR(VLOOKUP(I12617,DATABASE!$N:$O,2,FALSE),"")</f>
        <v/>
      </c>
      <c r="Q12617" s="10">
        <f t="shared" si="800"/>
        <v>0</v>
      </c>
    </row>
    <row r="12618" spans="2:17" ht="20.25" customHeight="1">
      <c r="B12618" s="10" t="str">
        <f t="shared" si="801"/>
        <v>0</v>
      </c>
      <c r="C12618" s="10" t="str">
        <f t="shared" si="802"/>
        <v/>
      </c>
      <c r="D12618" s="10" t="str">
        <f>IFERROR(IF(تحویلی!$E$1="","",IF(NOSA!O12618=تحویلی!$E$1,تحویلی!$E$1&amp;COUNTIF(NOSA!$O$1:O12618,تحویلی!$E$1),"")),"")</f>
        <v/>
      </c>
      <c r="E12618" s="10" t="str">
        <f t="shared" si="803"/>
        <v/>
      </c>
      <c r="F12618" s="10" t="str">
        <f>IFERROR(VLOOKUP(I12618,DATABASE!$N:$O,2,FALSE),"")</f>
        <v/>
      </c>
      <c r="Q12618" s="10">
        <f t="shared" si="800"/>
        <v>0</v>
      </c>
    </row>
    <row r="12619" spans="2:17" ht="20.25" customHeight="1">
      <c r="B12619" s="10" t="str">
        <f t="shared" si="801"/>
        <v>0</v>
      </c>
      <c r="C12619" s="10" t="str">
        <f t="shared" si="802"/>
        <v/>
      </c>
      <c r="D12619" s="10" t="str">
        <f>IFERROR(IF(تحویلی!$E$1="","",IF(NOSA!O12619=تحویلی!$E$1,تحویلی!$E$1&amp;COUNTIF(NOSA!$O$1:O12619,تحویلی!$E$1),"")),"")</f>
        <v/>
      </c>
      <c r="E12619" s="10" t="str">
        <f t="shared" si="803"/>
        <v/>
      </c>
      <c r="F12619" s="10" t="str">
        <f>IFERROR(VLOOKUP(I12619,DATABASE!$N:$O,2,FALSE),"")</f>
        <v/>
      </c>
      <c r="Q12619" s="10">
        <f t="shared" si="800"/>
        <v>0</v>
      </c>
    </row>
    <row r="12620" spans="2:17" ht="20.25" customHeight="1">
      <c r="B12620" s="10" t="str">
        <f t="shared" si="801"/>
        <v>0</v>
      </c>
      <c r="C12620" s="10" t="str">
        <f t="shared" si="802"/>
        <v/>
      </c>
      <c r="D12620" s="10" t="str">
        <f>IFERROR(IF(تحویلی!$E$1="","",IF(NOSA!O12620=تحویلی!$E$1,تحویلی!$E$1&amp;COUNTIF(NOSA!$O$1:O12620,تحویلی!$E$1),"")),"")</f>
        <v/>
      </c>
      <c r="E12620" s="10" t="str">
        <f t="shared" si="803"/>
        <v/>
      </c>
      <c r="F12620" s="10" t="str">
        <f>IFERROR(VLOOKUP(I12620,DATABASE!$N:$O,2,FALSE),"")</f>
        <v/>
      </c>
      <c r="Q12620" s="10">
        <f t="shared" si="800"/>
        <v>0</v>
      </c>
    </row>
    <row r="12621" spans="2:17" ht="20.25" customHeight="1">
      <c r="B12621" s="10" t="str">
        <f t="shared" si="801"/>
        <v>0</v>
      </c>
      <c r="C12621" s="10" t="str">
        <f t="shared" si="802"/>
        <v/>
      </c>
      <c r="D12621" s="10" t="str">
        <f>IFERROR(IF(تحویلی!$E$1="","",IF(NOSA!O12621=تحویلی!$E$1,تحویلی!$E$1&amp;COUNTIF(NOSA!$O$1:O12621,تحویلی!$E$1),"")),"")</f>
        <v/>
      </c>
      <c r="E12621" s="10" t="str">
        <f t="shared" si="803"/>
        <v/>
      </c>
      <c r="F12621" s="10" t="str">
        <f>IFERROR(VLOOKUP(I12621,DATABASE!$N:$O,2,FALSE),"")</f>
        <v/>
      </c>
      <c r="Q12621" s="10">
        <f t="shared" si="800"/>
        <v>0</v>
      </c>
    </row>
    <row r="12622" spans="2:17" ht="20.25" customHeight="1">
      <c r="B12622" s="10" t="str">
        <f t="shared" si="801"/>
        <v>0</v>
      </c>
      <c r="C12622" s="10" t="str">
        <f t="shared" si="802"/>
        <v/>
      </c>
      <c r="D12622" s="10" t="str">
        <f>IFERROR(IF(تحویلی!$E$1="","",IF(NOSA!O12622=تحویلی!$E$1,تحویلی!$E$1&amp;COUNTIF(NOSA!$O$1:O12622,تحویلی!$E$1),"")),"")</f>
        <v/>
      </c>
      <c r="E12622" s="10" t="str">
        <f t="shared" si="803"/>
        <v/>
      </c>
      <c r="F12622" s="10" t="str">
        <f>IFERROR(VLOOKUP(I12622,DATABASE!$N:$O,2,FALSE),"")</f>
        <v/>
      </c>
      <c r="Q12622" s="10">
        <f t="shared" si="800"/>
        <v>0</v>
      </c>
    </row>
    <row r="12623" spans="2:17" ht="20.25" customHeight="1">
      <c r="B12623" s="10" t="str">
        <f t="shared" si="801"/>
        <v>0</v>
      </c>
      <c r="C12623" s="10" t="str">
        <f t="shared" si="802"/>
        <v/>
      </c>
      <c r="D12623" s="10" t="str">
        <f>IFERROR(IF(تحویلی!$E$1="","",IF(NOSA!O12623=تحویلی!$E$1,تحویلی!$E$1&amp;COUNTIF(NOSA!$O$1:O12623,تحویلی!$E$1),"")),"")</f>
        <v/>
      </c>
      <c r="E12623" s="10" t="str">
        <f t="shared" si="803"/>
        <v/>
      </c>
      <c r="F12623" s="10" t="str">
        <f>IFERROR(VLOOKUP(I12623,DATABASE!$N:$O,2,FALSE),"")</f>
        <v/>
      </c>
      <c r="Q12623" s="10">
        <f t="shared" si="800"/>
        <v>0</v>
      </c>
    </row>
    <row r="12624" spans="2:17" ht="20.25" customHeight="1">
      <c r="B12624" s="10" t="str">
        <f t="shared" si="801"/>
        <v>0</v>
      </c>
      <c r="C12624" s="10" t="str">
        <f t="shared" si="802"/>
        <v/>
      </c>
      <c r="D12624" s="10" t="str">
        <f>IFERROR(IF(تحویلی!$E$1="","",IF(NOSA!O12624=تحویلی!$E$1,تحویلی!$E$1&amp;COUNTIF(NOSA!$O$1:O12624,تحویلی!$E$1),"")),"")</f>
        <v/>
      </c>
      <c r="E12624" s="10" t="str">
        <f t="shared" si="803"/>
        <v/>
      </c>
      <c r="F12624" s="10" t="str">
        <f>IFERROR(VLOOKUP(I12624,DATABASE!$N:$O,2,FALSE),"")</f>
        <v/>
      </c>
      <c r="Q12624" s="10">
        <f t="shared" si="800"/>
        <v>0</v>
      </c>
    </row>
    <row r="12625" spans="2:17" ht="20.25" customHeight="1">
      <c r="B12625" s="10" t="str">
        <f t="shared" si="801"/>
        <v>0</v>
      </c>
      <c r="C12625" s="10" t="str">
        <f t="shared" si="802"/>
        <v/>
      </c>
      <c r="D12625" s="10" t="str">
        <f>IFERROR(IF(تحویلی!$E$1="","",IF(NOSA!O12625=تحویلی!$E$1,تحویلی!$E$1&amp;COUNTIF(NOSA!$O$1:O12625,تحویلی!$E$1),"")),"")</f>
        <v/>
      </c>
      <c r="E12625" s="10" t="str">
        <f t="shared" si="803"/>
        <v/>
      </c>
      <c r="F12625" s="10" t="str">
        <f>IFERROR(VLOOKUP(I12625,DATABASE!$N:$O,2,FALSE),"")</f>
        <v/>
      </c>
      <c r="Q12625" s="10">
        <f t="shared" si="800"/>
        <v>0</v>
      </c>
    </row>
    <row r="12626" spans="2:17" ht="20.25" customHeight="1">
      <c r="B12626" s="10" t="str">
        <f t="shared" si="801"/>
        <v>0</v>
      </c>
      <c r="C12626" s="10" t="str">
        <f t="shared" si="802"/>
        <v/>
      </c>
      <c r="D12626" s="10" t="str">
        <f>IFERROR(IF(تحویلی!$E$1="","",IF(NOSA!O12626=تحویلی!$E$1,تحویلی!$E$1&amp;COUNTIF(NOSA!$O$1:O12626,تحویلی!$E$1),"")),"")</f>
        <v/>
      </c>
      <c r="E12626" s="10" t="str">
        <f t="shared" si="803"/>
        <v/>
      </c>
      <c r="F12626" s="10" t="str">
        <f>IFERROR(VLOOKUP(I12626,DATABASE!$N:$O,2,FALSE),"")</f>
        <v/>
      </c>
      <c r="Q12626" s="10">
        <f t="shared" si="800"/>
        <v>0</v>
      </c>
    </row>
    <row r="12627" spans="2:17" ht="20.25" customHeight="1">
      <c r="B12627" s="10" t="str">
        <f t="shared" si="801"/>
        <v>0</v>
      </c>
      <c r="C12627" s="10" t="str">
        <f t="shared" si="802"/>
        <v/>
      </c>
      <c r="D12627" s="10" t="str">
        <f>IFERROR(IF(تحویلی!$E$1="","",IF(NOSA!O12627=تحویلی!$E$1,تحویلی!$E$1&amp;COUNTIF(NOSA!$O$1:O12627,تحویلی!$E$1),"")),"")</f>
        <v/>
      </c>
      <c r="E12627" s="10" t="str">
        <f t="shared" si="803"/>
        <v/>
      </c>
      <c r="F12627" s="10" t="str">
        <f>IFERROR(VLOOKUP(I12627,DATABASE!$N:$O,2,FALSE),"")</f>
        <v/>
      </c>
      <c r="Q12627" s="10">
        <f t="shared" si="800"/>
        <v>0</v>
      </c>
    </row>
    <row r="12628" spans="2:17" ht="20.25" customHeight="1">
      <c r="B12628" s="10" t="str">
        <f t="shared" si="801"/>
        <v>0</v>
      </c>
      <c r="C12628" s="10" t="str">
        <f t="shared" si="802"/>
        <v/>
      </c>
      <c r="D12628" s="10" t="str">
        <f>IFERROR(IF(تحویلی!$E$1="","",IF(NOSA!O12628=تحویلی!$E$1,تحویلی!$E$1&amp;COUNTIF(NOSA!$O$1:O12628,تحویلی!$E$1),"")),"")</f>
        <v/>
      </c>
      <c r="E12628" s="10" t="str">
        <f t="shared" si="803"/>
        <v/>
      </c>
      <c r="F12628" s="10" t="str">
        <f>IFERROR(VLOOKUP(I12628,DATABASE!$N:$O,2,FALSE),"")</f>
        <v/>
      </c>
      <c r="Q12628" s="10">
        <f t="shared" si="800"/>
        <v>0</v>
      </c>
    </row>
    <row r="12629" spans="2:17" ht="20.25" customHeight="1">
      <c r="B12629" s="10" t="str">
        <f t="shared" si="801"/>
        <v>0</v>
      </c>
      <c r="C12629" s="10" t="str">
        <f t="shared" si="802"/>
        <v/>
      </c>
      <c r="D12629" s="10" t="str">
        <f>IFERROR(IF(تحویلی!$E$1="","",IF(NOSA!O12629=تحویلی!$E$1,تحویلی!$E$1&amp;COUNTIF(NOSA!$O$1:O12629,تحویلی!$E$1),"")),"")</f>
        <v/>
      </c>
      <c r="E12629" s="10" t="str">
        <f t="shared" si="803"/>
        <v/>
      </c>
      <c r="F12629" s="10" t="str">
        <f>IFERROR(VLOOKUP(I12629,DATABASE!$N:$O,2,FALSE),"")</f>
        <v/>
      </c>
      <c r="Q12629" s="10">
        <f t="shared" si="800"/>
        <v>0</v>
      </c>
    </row>
    <row r="12630" spans="2:17" ht="20.25" customHeight="1">
      <c r="B12630" s="10" t="str">
        <f t="shared" si="801"/>
        <v>0</v>
      </c>
      <c r="C12630" s="10" t="str">
        <f t="shared" si="802"/>
        <v/>
      </c>
      <c r="D12630" s="10" t="str">
        <f>IFERROR(IF(تحویلی!$E$1="","",IF(NOSA!O12630=تحویلی!$E$1,تحویلی!$E$1&amp;COUNTIF(NOSA!$O$1:O12630,تحویلی!$E$1),"")),"")</f>
        <v/>
      </c>
      <c r="E12630" s="10" t="str">
        <f t="shared" si="803"/>
        <v/>
      </c>
      <c r="F12630" s="10" t="str">
        <f>IFERROR(VLOOKUP(I12630,DATABASE!$N:$O,2,FALSE),"")</f>
        <v/>
      </c>
      <c r="Q12630" s="10">
        <f t="shared" si="800"/>
        <v>0</v>
      </c>
    </row>
    <row r="12631" spans="2:17" ht="20.25" customHeight="1">
      <c r="B12631" s="10" t="str">
        <f t="shared" si="801"/>
        <v>0</v>
      </c>
      <c r="C12631" s="10" t="str">
        <f t="shared" si="802"/>
        <v/>
      </c>
      <c r="D12631" s="10" t="str">
        <f>IFERROR(IF(تحویلی!$E$1="","",IF(NOSA!O12631=تحویلی!$E$1,تحویلی!$E$1&amp;COUNTIF(NOSA!$O$1:O12631,تحویلی!$E$1),"")),"")</f>
        <v/>
      </c>
      <c r="E12631" s="10" t="str">
        <f t="shared" si="803"/>
        <v/>
      </c>
      <c r="F12631" s="10" t="str">
        <f>IFERROR(VLOOKUP(I12631,DATABASE!$N:$O,2,FALSE),"")</f>
        <v/>
      </c>
      <c r="Q12631" s="10">
        <f t="shared" si="800"/>
        <v>0</v>
      </c>
    </row>
    <row r="12632" spans="2:17" ht="20.25" customHeight="1">
      <c r="B12632" s="10" t="str">
        <f t="shared" si="801"/>
        <v>0</v>
      </c>
      <c r="C12632" s="10" t="str">
        <f t="shared" si="802"/>
        <v/>
      </c>
      <c r="D12632" s="10" t="str">
        <f>IFERROR(IF(تحویلی!$E$1="","",IF(NOSA!O12632=تحویلی!$E$1,تحویلی!$E$1&amp;COUNTIF(NOSA!$O$1:O12632,تحویلی!$E$1),"")),"")</f>
        <v/>
      </c>
      <c r="E12632" s="10" t="str">
        <f t="shared" si="803"/>
        <v/>
      </c>
      <c r="F12632" s="10" t="str">
        <f>IFERROR(VLOOKUP(I12632,DATABASE!$N:$O,2,FALSE),"")</f>
        <v/>
      </c>
      <c r="Q12632" s="10">
        <f t="shared" si="800"/>
        <v>0</v>
      </c>
    </row>
    <row r="12633" spans="2:17" ht="20.25" customHeight="1">
      <c r="B12633" s="10" t="str">
        <f t="shared" si="801"/>
        <v>0</v>
      </c>
      <c r="C12633" s="10" t="str">
        <f t="shared" si="802"/>
        <v/>
      </c>
      <c r="D12633" s="10" t="str">
        <f>IFERROR(IF(تحویلی!$E$1="","",IF(NOSA!O12633=تحویلی!$E$1,تحویلی!$E$1&amp;COUNTIF(NOSA!$O$1:O12633,تحویلی!$E$1),"")),"")</f>
        <v/>
      </c>
      <c r="E12633" s="10" t="str">
        <f t="shared" si="803"/>
        <v/>
      </c>
      <c r="F12633" s="10" t="str">
        <f>IFERROR(VLOOKUP(I12633,DATABASE!$N:$O,2,FALSE),"")</f>
        <v/>
      </c>
      <c r="Q12633" s="10">
        <f t="shared" si="800"/>
        <v>0</v>
      </c>
    </row>
    <row r="12634" spans="2:17" ht="20.25" customHeight="1">
      <c r="B12634" s="10" t="str">
        <f t="shared" si="801"/>
        <v>0</v>
      </c>
      <c r="C12634" s="10" t="str">
        <f t="shared" si="802"/>
        <v/>
      </c>
      <c r="D12634" s="10" t="str">
        <f>IFERROR(IF(تحویلی!$E$1="","",IF(NOSA!O12634=تحویلی!$E$1,تحویلی!$E$1&amp;COUNTIF(NOSA!$O$1:O12634,تحویلی!$E$1),"")),"")</f>
        <v/>
      </c>
      <c r="E12634" s="10" t="str">
        <f t="shared" si="803"/>
        <v/>
      </c>
      <c r="F12634" s="10" t="str">
        <f>IFERROR(VLOOKUP(I12634,DATABASE!$N:$O,2,FALSE),"")</f>
        <v/>
      </c>
      <c r="Q12634" s="10">
        <f t="shared" si="800"/>
        <v>0</v>
      </c>
    </row>
    <row r="12635" spans="2:17" ht="20.25" customHeight="1">
      <c r="B12635" s="10" t="str">
        <f t="shared" si="801"/>
        <v>0</v>
      </c>
      <c r="C12635" s="10" t="str">
        <f t="shared" si="802"/>
        <v/>
      </c>
      <c r="D12635" s="10" t="str">
        <f>IFERROR(IF(تحویلی!$E$1="","",IF(NOSA!O12635=تحویلی!$E$1,تحویلی!$E$1&amp;COUNTIF(NOSA!$O$1:O12635,تحویلی!$E$1),"")),"")</f>
        <v/>
      </c>
      <c r="E12635" s="10" t="str">
        <f t="shared" si="803"/>
        <v/>
      </c>
      <c r="F12635" s="10" t="str">
        <f>IFERROR(VLOOKUP(I12635,DATABASE!$N:$O,2,FALSE),"")</f>
        <v/>
      </c>
      <c r="Q12635" s="10">
        <f t="shared" si="800"/>
        <v>0</v>
      </c>
    </row>
    <row r="12636" spans="2:17" ht="20.25" customHeight="1">
      <c r="B12636" s="10" t="str">
        <f t="shared" si="801"/>
        <v>0</v>
      </c>
      <c r="C12636" s="10" t="str">
        <f t="shared" si="802"/>
        <v/>
      </c>
      <c r="D12636" s="10" t="str">
        <f>IFERROR(IF(تحویلی!$E$1="","",IF(NOSA!O12636=تحویلی!$E$1,تحویلی!$E$1&amp;COUNTIF(NOSA!$O$1:O12636,تحویلی!$E$1),"")),"")</f>
        <v/>
      </c>
      <c r="E12636" s="10" t="str">
        <f t="shared" si="803"/>
        <v/>
      </c>
      <c r="F12636" s="10" t="str">
        <f>IFERROR(VLOOKUP(I12636,DATABASE!$N:$O,2,FALSE),"")</f>
        <v/>
      </c>
      <c r="Q12636" s="10">
        <f t="shared" si="800"/>
        <v>0</v>
      </c>
    </row>
    <row r="12637" spans="2:17" ht="20.25" customHeight="1">
      <c r="B12637" s="10" t="str">
        <f t="shared" si="801"/>
        <v>0</v>
      </c>
      <c r="C12637" s="10" t="str">
        <f t="shared" si="802"/>
        <v/>
      </c>
      <c r="D12637" s="10" t="str">
        <f>IFERROR(IF(تحویلی!$E$1="","",IF(NOSA!O12637=تحویلی!$E$1,تحویلی!$E$1&amp;COUNTIF(NOSA!$O$1:O12637,تحویلی!$E$1),"")),"")</f>
        <v/>
      </c>
      <c r="E12637" s="10" t="str">
        <f t="shared" si="803"/>
        <v/>
      </c>
      <c r="F12637" s="10" t="str">
        <f>IFERROR(VLOOKUP(I12637,DATABASE!$N:$O,2,FALSE),"")</f>
        <v/>
      </c>
      <c r="Q12637" s="10">
        <f t="shared" si="800"/>
        <v>0</v>
      </c>
    </row>
    <row r="12638" spans="2:17" ht="20.25" customHeight="1">
      <c r="B12638" s="10" t="str">
        <f t="shared" si="801"/>
        <v>0</v>
      </c>
      <c r="C12638" s="10" t="str">
        <f t="shared" si="802"/>
        <v/>
      </c>
      <c r="D12638" s="10" t="str">
        <f>IFERROR(IF(تحویلی!$E$1="","",IF(NOSA!O12638=تحویلی!$E$1,تحویلی!$E$1&amp;COUNTIF(NOSA!$O$1:O12638,تحویلی!$E$1),"")),"")</f>
        <v/>
      </c>
      <c r="E12638" s="10" t="str">
        <f t="shared" si="803"/>
        <v/>
      </c>
      <c r="F12638" s="10" t="str">
        <f>IFERROR(VLOOKUP(I12638,DATABASE!$N:$O,2,FALSE),"")</f>
        <v/>
      </c>
      <c r="Q12638" s="10">
        <f t="shared" si="800"/>
        <v>0</v>
      </c>
    </row>
    <row r="12639" spans="2:17" ht="20.25" customHeight="1">
      <c r="B12639" s="10" t="str">
        <f t="shared" si="801"/>
        <v>0</v>
      </c>
      <c r="C12639" s="10" t="str">
        <f t="shared" si="802"/>
        <v/>
      </c>
      <c r="D12639" s="10" t="str">
        <f>IFERROR(IF(تحویلی!$E$1="","",IF(NOSA!O12639=تحویلی!$E$1,تحویلی!$E$1&amp;COUNTIF(NOSA!$O$1:O12639,تحویلی!$E$1),"")),"")</f>
        <v/>
      </c>
      <c r="E12639" s="10" t="str">
        <f t="shared" si="803"/>
        <v/>
      </c>
      <c r="F12639" s="10" t="str">
        <f>IFERROR(VLOOKUP(I12639,DATABASE!$N:$O,2,FALSE),"")</f>
        <v/>
      </c>
      <c r="Q12639" s="10">
        <f t="shared" si="800"/>
        <v>0</v>
      </c>
    </row>
    <row r="12640" spans="2:17" ht="20.25" customHeight="1">
      <c r="B12640" s="10" t="str">
        <f t="shared" si="801"/>
        <v>0</v>
      </c>
      <c r="C12640" s="10" t="str">
        <f t="shared" si="802"/>
        <v/>
      </c>
      <c r="D12640" s="10" t="str">
        <f>IFERROR(IF(تحویلی!$E$1="","",IF(NOSA!O12640=تحویلی!$E$1,تحویلی!$E$1&amp;COUNTIF(NOSA!$O$1:O12640,تحویلی!$E$1),"")),"")</f>
        <v/>
      </c>
      <c r="E12640" s="10" t="str">
        <f t="shared" si="803"/>
        <v/>
      </c>
      <c r="F12640" s="10" t="str">
        <f>IFERROR(VLOOKUP(I12640,DATABASE!$N:$O,2,FALSE),"")</f>
        <v/>
      </c>
      <c r="Q12640" s="10">
        <f t="shared" si="800"/>
        <v>0</v>
      </c>
    </row>
    <row r="12641" spans="2:17" ht="20.25" customHeight="1">
      <c r="B12641" s="10" t="str">
        <f t="shared" si="801"/>
        <v>0</v>
      </c>
      <c r="C12641" s="10" t="str">
        <f t="shared" si="802"/>
        <v/>
      </c>
      <c r="D12641" s="10" t="str">
        <f>IFERROR(IF(تحویلی!$E$1="","",IF(NOSA!O12641=تحویلی!$E$1,تحویلی!$E$1&amp;COUNTIF(NOSA!$O$1:O12641,تحویلی!$E$1),"")),"")</f>
        <v/>
      </c>
      <c r="E12641" s="10" t="str">
        <f t="shared" si="803"/>
        <v/>
      </c>
      <c r="F12641" s="10" t="str">
        <f>IFERROR(VLOOKUP(I12641,DATABASE!$N:$O,2,FALSE),"")</f>
        <v/>
      </c>
      <c r="Q12641" s="10">
        <f t="shared" si="800"/>
        <v>0</v>
      </c>
    </row>
    <row r="12642" spans="2:17" ht="20.25" customHeight="1">
      <c r="B12642" s="10" t="str">
        <f t="shared" si="801"/>
        <v>0</v>
      </c>
      <c r="C12642" s="10" t="str">
        <f t="shared" si="802"/>
        <v/>
      </c>
      <c r="D12642" s="10" t="str">
        <f>IFERROR(IF(تحویلی!$E$1="","",IF(NOSA!O12642=تحویلی!$E$1,تحویلی!$E$1&amp;COUNTIF(NOSA!$O$1:O12642,تحویلی!$E$1),"")),"")</f>
        <v/>
      </c>
      <c r="E12642" s="10" t="str">
        <f t="shared" si="803"/>
        <v/>
      </c>
      <c r="F12642" s="10" t="str">
        <f>IFERROR(VLOOKUP(I12642,DATABASE!$N:$O,2,FALSE),"")</f>
        <v/>
      </c>
      <c r="Q12642" s="10">
        <f t="shared" si="800"/>
        <v>0</v>
      </c>
    </row>
    <row r="12643" spans="2:17" ht="20.25" customHeight="1">
      <c r="B12643" s="10" t="str">
        <f t="shared" si="801"/>
        <v>0</v>
      </c>
      <c r="C12643" s="10" t="str">
        <f t="shared" si="802"/>
        <v/>
      </c>
      <c r="D12643" s="10" t="str">
        <f>IFERROR(IF(تحویلی!$E$1="","",IF(NOSA!O12643=تحویلی!$E$1,تحویلی!$E$1&amp;COUNTIF(NOSA!$O$1:O12643,تحویلی!$E$1),"")),"")</f>
        <v/>
      </c>
      <c r="E12643" s="10" t="str">
        <f t="shared" si="803"/>
        <v/>
      </c>
      <c r="F12643" s="10" t="str">
        <f>IFERROR(VLOOKUP(I12643,DATABASE!$N:$O,2,FALSE),"")</f>
        <v/>
      </c>
      <c r="Q12643" s="10">
        <f t="shared" si="800"/>
        <v>0</v>
      </c>
    </row>
    <row r="12644" spans="2:17" ht="20.25" customHeight="1">
      <c r="B12644" s="10" t="str">
        <f t="shared" si="801"/>
        <v>0</v>
      </c>
      <c r="C12644" s="10" t="str">
        <f t="shared" si="802"/>
        <v/>
      </c>
      <c r="D12644" s="10" t="str">
        <f>IFERROR(IF(تحویلی!$E$1="","",IF(NOSA!O12644=تحویلی!$E$1,تحویلی!$E$1&amp;COUNTIF(NOSA!$O$1:O12644,تحویلی!$E$1),"")),"")</f>
        <v/>
      </c>
      <c r="E12644" s="10" t="str">
        <f t="shared" si="803"/>
        <v/>
      </c>
      <c r="F12644" s="10" t="str">
        <f>IFERROR(VLOOKUP(I12644,DATABASE!$N:$O,2,FALSE),"")</f>
        <v/>
      </c>
      <c r="Q12644" s="10">
        <f t="shared" ref="Q12644:Q12707" si="804">VALUE(O12644)</f>
        <v>0</v>
      </c>
    </row>
    <row r="12645" spans="2:17" ht="20.25" customHeight="1">
      <c r="B12645" s="10" t="str">
        <f t="shared" si="801"/>
        <v>0</v>
      </c>
      <c r="C12645" s="10" t="str">
        <f t="shared" si="802"/>
        <v/>
      </c>
      <c r="D12645" s="10" t="str">
        <f>IFERROR(IF(تحویلی!$E$1="","",IF(NOSA!O12645=تحویلی!$E$1,تحویلی!$E$1&amp;COUNTIF(NOSA!$O$1:O12645,تحویلی!$E$1),"")),"")</f>
        <v/>
      </c>
      <c r="E12645" s="10" t="str">
        <f t="shared" si="803"/>
        <v/>
      </c>
      <c r="F12645" s="10" t="str">
        <f>IFERROR(VLOOKUP(I12645,DATABASE!$N:$O,2,FALSE),"")</f>
        <v/>
      </c>
      <c r="Q12645" s="10">
        <f t="shared" si="804"/>
        <v>0</v>
      </c>
    </row>
    <row r="12646" spans="2:17" ht="20.25" customHeight="1">
      <c r="B12646" s="10" t="str">
        <f t="shared" si="801"/>
        <v>0</v>
      </c>
      <c r="C12646" s="10" t="str">
        <f t="shared" si="802"/>
        <v/>
      </c>
      <c r="D12646" s="10" t="str">
        <f>IFERROR(IF(تحویلی!$E$1="","",IF(NOSA!O12646=تحویلی!$E$1,تحویلی!$E$1&amp;COUNTIF(NOSA!$O$1:O12646,تحویلی!$E$1),"")),"")</f>
        <v/>
      </c>
      <c r="E12646" s="10" t="str">
        <f t="shared" si="803"/>
        <v/>
      </c>
      <c r="F12646" s="10" t="str">
        <f>IFERROR(VLOOKUP(I12646,DATABASE!$N:$O,2,FALSE),"")</f>
        <v/>
      </c>
      <c r="Q12646" s="10">
        <f t="shared" si="804"/>
        <v>0</v>
      </c>
    </row>
    <row r="12647" spans="2:17" ht="20.25" customHeight="1">
      <c r="B12647" s="10" t="str">
        <f t="shared" si="801"/>
        <v>0</v>
      </c>
      <c r="C12647" s="10" t="str">
        <f t="shared" si="802"/>
        <v/>
      </c>
      <c r="D12647" s="10" t="str">
        <f>IFERROR(IF(تحویلی!$E$1="","",IF(NOSA!O12647=تحویلی!$E$1,تحویلی!$E$1&amp;COUNTIF(NOSA!$O$1:O12647,تحویلی!$E$1),"")),"")</f>
        <v/>
      </c>
      <c r="E12647" s="10" t="str">
        <f t="shared" si="803"/>
        <v/>
      </c>
      <c r="F12647" s="10" t="str">
        <f>IFERROR(VLOOKUP(I12647,DATABASE!$N:$O,2,FALSE),"")</f>
        <v/>
      </c>
      <c r="Q12647" s="10">
        <f t="shared" si="804"/>
        <v>0</v>
      </c>
    </row>
    <row r="12648" spans="2:17" ht="20.25" customHeight="1">
      <c r="B12648" s="10" t="str">
        <f t="shared" si="801"/>
        <v>0</v>
      </c>
      <c r="C12648" s="10" t="str">
        <f t="shared" si="802"/>
        <v/>
      </c>
      <c r="D12648" s="10" t="str">
        <f>IFERROR(IF(تحویلی!$E$1="","",IF(NOSA!O12648=تحویلی!$E$1,تحویلی!$E$1&amp;COUNTIF(NOSA!$O$1:O12648,تحویلی!$E$1),"")),"")</f>
        <v/>
      </c>
      <c r="E12648" s="10" t="str">
        <f t="shared" si="803"/>
        <v/>
      </c>
      <c r="F12648" s="10" t="str">
        <f>IFERROR(VLOOKUP(I12648,DATABASE!$N:$O,2,FALSE),"")</f>
        <v/>
      </c>
      <c r="Q12648" s="10">
        <f t="shared" si="804"/>
        <v>0</v>
      </c>
    </row>
    <row r="12649" spans="2:17" ht="20.25" customHeight="1">
      <c r="B12649" s="10" t="str">
        <f t="shared" ref="B12649:B12712" si="805">F12649&amp;Q12649</f>
        <v>0</v>
      </c>
      <c r="C12649" s="10" t="str">
        <f t="shared" ref="C12649:C12712" si="806">F12649&amp;G12649&amp;O12649</f>
        <v/>
      </c>
      <c r="D12649" s="10" t="str">
        <f>IFERROR(IF(تحویلی!$E$1="","",IF(NOSA!O12649=تحویلی!$E$1,تحویلی!$E$1&amp;COUNTIF(NOSA!$O$1:O12649,تحویلی!$E$1),"")),"")</f>
        <v/>
      </c>
      <c r="E12649" s="10" t="str">
        <f t="shared" ref="E12649:E12712" si="807">H12649&amp;O12649</f>
        <v/>
      </c>
      <c r="F12649" s="10" t="str">
        <f>IFERROR(VLOOKUP(I12649,DATABASE!$N:$O,2,FALSE),"")</f>
        <v/>
      </c>
      <c r="Q12649" s="10">
        <f t="shared" si="804"/>
        <v>0</v>
      </c>
    </row>
    <row r="12650" spans="2:17" ht="20.25" customHeight="1">
      <c r="B12650" s="10" t="str">
        <f t="shared" si="805"/>
        <v>0</v>
      </c>
      <c r="C12650" s="10" t="str">
        <f t="shared" si="806"/>
        <v/>
      </c>
      <c r="D12650" s="10" t="str">
        <f>IFERROR(IF(تحویلی!$E$1="","",IF(NOSA!O12650=تحویلی!$E$1,تحویلی!$E$1&amp;COUNTIF(NOSA!$O$1:O12650,تحویلی!$E$1),"")),"")</f>
        <v/>
      </c>
      <c r="E12650" s="10" t="str">
        <f t="shared" si="807"/>
        <v/>
      </c>
      <c r="F12650" s="10" t="str">
        <f>IFERROR(VLOOKUP(I12650,DATABASE!$N:$O,2,FALSE),"")</f>
        <v/>
      </c>
      <c r="Q12650" s="10">
        <f t="shared" si="804"/>
        <v>0</v>
      </c>
    </row>
    <row r="12651" spans="2:17" ht="20.25" customHeight="1">
      <c r="B12651" s="10" t="str">
        <f t="shared" si="805"/>
        <v>0</v>
      </c>
      <c r="C12651" s="10" t="str">
        <f t="shared" si="806"/>
        <v/>
      </c>
      <c r="D12651" s="10" t="str">
        <f>IFERROR(IF(تحویلی!$E$1="","",IF(NOSA!O12651=تحویلی!$E$1,تحویلی!$E$1&amp;COUNTIF(NOSA!$O$1:O12651,تحویلی!$E$1),"")),"")</f>
        <v/>
      </c>
      <c r="E12651" s="10" t="str">
        <f t="shared" si="807"/>
        <v/>
      </c>
      <c r="F12651" s="10" t="str">
        <f>IFERROR(VLOOKUP(I12651,DATABASE!$N:$O,2,FALSE),"")</f>
        <v/>
      </c>
      <c r="Q12651" s="10">
        <f t="shared" si="804"/>
        <v>0</v>
      </c>
    </row>
    <row r="12652" spans="2:17" ht="20.25" customHeight="1">
      <c r="B12652" s="10" t="str">
        <f t="shared" si="805"/>
        <v>0</v>
      </c>
      <c r="C12652" s="10" t="str">
        <f t="shared" si="806"/>
        <v/>
      </c>
      <c r="D12652" s="10" t="str">
        <f>IFERROR(IF(تحویلی!$E$1="","",IF(NOSA!O12652=تحویلی!$E$1,تحویلی!$E$1&amp;COUNTIF(NOSA!$O$1:O12652,تحویلی!$E$1),"")),"")</f>
        <v/>
      </c>
      <c r="E12652" s="10" t="str">
        <f t="shared" si="807"/>
        <v/>
      </c>
      <c r="F12652" s="10" t="str">
        <f>IFERROR(VLOOKUP(I12652,DATABASE!$N:$O,2,FALSE),"")</f>
        <v/>
      </c>
      <c r="Q12652" s="10">
        <f t="shared" si="804"/>
        <v>0</v>
      </c>
    </row>
    <row r="12653" spans="2:17" ht="20.25" customHeight="1">
      <c r="B12653" s="10" t="str">
        <f t="shared" si="805"/>
        <v>0</v>
      </c>
      <c r="C12653" s="10" t="str">
        <f t="shared" si="806"/>
        <v/>
      </c>
      <c r="D12653" s="10" t="str">
        <f>IFERROR(IF(تحویلی!$E$1="","",IF(NOSA!O12653=تحویلی!$E$1,تحویلی!$E$1&amp;COUNTIF(NOSA!$O$1:O12653,تحویلی!$E$1),"")),"")</f>
        <v/>
      </c>
      <c r="E12653" s="10" t="str">
        <f t="shared" si="807"/>
        <v/>
      </c>
      <c r="F12653" s="10" t="str">
        <f>IFERROR(VLOOKUP(I12653,DATABASE!$N:$O,2,FALSE),"")</f>
        <v/>
      </c>
      <c r="Q12653" s="10">
        <f t="shared" si="804"/>
        <v>0</v>
      </c>
    </row>
    <row r="12654" spans="2:17" ht="20.25" customHeight="1">
      <c r="B12654" s="10" t="str">
        <f t="shared" si="805"/>
        <v>0</v>
      </c>
      <c r="C12654" s="10" t="str">
        <f t="shared" si="806"/>
        <v/>
      </c>
      <c r="D12654" s="10" t="str">
        <f>IFERROR(IF(تحویلی!$E$1="","",IF(NOSA!O12654=تحویلی!$E$1,تحویلی!$E$1&amp;COUNTIF(NOSA!$O$1:O12654,تحویلی!$E$1),"")),"")</f>
        <v/>
      </c>
      <c r="E12654" s="10" t="str">
        <f t="shared" si="807"/>
        <v/>
      </c>
      <c r="F12654" s="10" t="str">
        <f>IFERROR(VLOOKUP(I12654,DATABASE!$N:$O,2,FALSE),"")</f>
        <v/>
      </c>
      <c r="Q12654" s="10">
        <f t="shared" si="804"/>
        <v>0</v>
      </c>
    </row>
    <row r="12655" spans="2:17" ht="20.25" customHeight="1">
      <c r="B12655" s="10" t="str">
        <f t="shared" si="805"/>
        <v>0</v>
      </c>
      <c r="C12655" s="10" t="str">
        <f t="shared" si="806"/>
        <v/>
      </c>
      <c r="D12655" s="10" t="str">
        <f>IFERROR(IF(تحویلی!$E$1="","",IF(NOSA!O12655=تحویلی!$E$1,تحویلی!$E$1&amp;COUNTIF(NOSA!$O$1:O12655,تحویلی!$E$1),"")),"")</f>
        <v/>
      </c>
      <c r="E12655" s="10" t="str">
        <f t="shared" si="807"/>
        <v/>
      </c>
      <c r="F12655" s="10" t="str">
        <f>IFERROR(VLOOKUP(I12655,DATABASE!$N:$O,2,FALSE),"")</f>
        <v/>
      </c>
      <c r="Q12655" s="10">
        <f t="shared" si="804"/>
        <v>0</v>
      </c>
    </row>
    <row r="12656" spans="2:17" ht="20.25" customHeight="1">
      <c r="B12656" s="10" t="str">
        <f t="shared" si="805"/>
        <v>0</v>
      </c>
      <c r="C12656" s="10" t="str">
        <f t="shared" si="806"/>
        <v/>
      </c>
      <c r="D12656" s="10" t="str">
        <f>IFERROR(IF(تحویلی!$E$1="","",IF(NOSA!O12656=تحویلی!$E$1,تحویلی!$E$1&amp;COUNTIF(NOSA!$O$1:O12656,تحویلی!$E$1),"")),"")</f>
        <v/>
      </c>
      <c r="E12656" s="10" t="str">
        <f t="shared" si="807"/>
        <v/>
      </c>
      <c r="F12656" s="10" t="str">
        <f>IFERROR(VLOOKUP(I12656,DATABASE!$N:$O,2,FALSE),"")</f>
        <v/>
      </c>
      <c r="Q12656" s="10">
        <f t="shared" si="804"/>
        <v>0</v>
      </c>
    </row>
    <row r="12657" spans="2:17" ht="20.25" customHeight="1">
      <c r="B12657" s="10" t="str">
        <f t="shared" si="805"/>
        <v>0</v>
      </c>
      <c r="C12657" s="10" t="str">
        <f t="shared" si="806"/>
        <v/>
      </c>
      <c r="D12657" s="10" t="str">
        <f>IFERROR(IF(تحویلی!$E$1="","",IF(NOSA!O12657=تحویلی!$E$1,تحویلی!$E$1&amp;COUNTIF(NOSA!$O$1:O12657,تحویلی!$E$1),"")),"")</f>
        <v/>
      </c>
      <c r="E12657" s="10" t="str">
        <f t="shared" si="807"/>
        <v/>
      </c>
      <c r="F12657" s="10" t="str">
        <f>IFERROR(VLOOKUP(I12657,DATABASE!$N:$O,2,FALSE),"")</f>
        <v/>
      </c>
      <c r="Q12657" s="10">
        <f t="shared" si="804"/>
        <v>0</v>
      </c>
    </row>
    <row r="12658" spans="2:17" ht="20.25" customHeight="1">
      <c r="B12658" s="10" t="str">
        <f t="shared" si="805"/>
        <v>0</v>
      </c>
      <c r="C12658" s="10" t="str">
        <f t="shared" si="806"/>
        <v/>
      </c>
      <c r="D12658" s="10" t="str">
        <f>IFERROR(IF(تحویلی!$E$1="","",IF(NOSA!O12658=تحویلی!$E$1,تحویلی!$E$1&amp;COUNTIF(NOSA!$O$1:O12658,تحویلی!$E$1),"")),"")</f>
        <v/>
      </c>
      <c r="E12658" s="10" t="str">
        <f t="shared" si="807"/>
        <v/>
      </c>
      <c r="F12658" s="10" t="str">
        <f>IFERROR(VLOOKUP(I12658,DATABASE!$N:$O,2,FALSE),"")</f>
        <v/>
      </c>
      <c r="Q12658" s="10">
        <f t="shared" si="804"/>
        <v>0</v>
      </c>
    </row>
    <row r="12659" spans="2:17" ht="20.25" customHeight="1">
      <c r="B12659" s="10" t="str">
        <f t="shared" si="805"/>
        <v>0</v>
      </c>
      <c r="C12659" s="10" t="str">
        <f t="shared" si="806"/>
        <v/>
      </c>
      <c r="D12659" s="10" t="str">
        <f>IFERROR(IF(تحویلی!$E$1="","",IF(NOSA!O12659=تحویلی!$E$1,تحویلی!$E$1&amp;COUNTIF(NOSA!$O$1:O12659,تحویلی!$E$1),"")),"")</f>
        <v/>
      </c>
      <c r="E12659" s="10" t="str">
        <f t="shared" si="807"/>
        <v/>
      </c>
      <c r="F12659" s="10" t="str">
        <f>IFERROR(VLOOKUP(I12659,DATABASE!$N:$O,2,FALSE),"")</f>
        <v/>
      </c>
      <c r="Q12659" s="10">
        <f t="shared" si="804"/>
        <v>0</v>
      </c>
    </row>
    <row r="12660" spans="2:17" ht="20.25" customHeight="1">
      <c r="B12660" s="10" t="str">
        <f t="shared" si="805"/>
        <v>0</v>
      </c>
      <c r="C12660" s="10" t="str">
        <f t="shared" si="806"/>
        <v/>
      </c>
      <c r="D12660" s="10" t="str">
        <f>IFERROR(IF(تحویلی!$E$1="","",IF(NOSA!O12660=تحویلی!$E$1,تحویلی!$E$1&amp;COUNTIF(NOSA!$O$1:O12660,تحویلی!$E$1),"")),"")</f>
        <v/>
      </c>
      <c r="E12660" s="10" t="str">
        <f t="shared" si="807"/>
        <v/>
      </c>
      <c r="F12660" s="10" t="str">
        <f>IFERROR(VLOOKUP(I12660,DATABASE!$N:$O,2,FALSE),"")</f>
        <v/>
      </c>
      <c r="Q12660" s="10">
        <f t="shared" si="804"/>
        <v>0</v>
      </c>
    </row>
    <row r="12661" spans="2:17" ht="20.25" customHeight="1">
      <c r="B12661" s="10" t="str">
        <f t="shared" si="805"/>
        <v>0</v>
      </c>
      <c r="C12661" s="10" t="str">
        <f t="shared" si="806"/>
        <v/>
      </c>
      <c r="D12661" s="10" t="str">
        <f>IFERROR(IF(تحویلی!$E$1="","",IF(NOSA!O12661=تحویلی!$E$1,تحویلی!$E$1&amp;COUNTIF(NOSA!$O$1:O12661,تحویلی!$E$1),"")),"")</f>
        <v/>
      </c>
      <c r="E12661" s="10" t="str">
        <f t="shared" si="807"/>
        <v/>
      </c>
      <c r="F12661" s="10" t="str">
        <f>IFERROR(VLOOKUP(I12661,DATABASE!$N:$O,2,FALSE),"")</f>
        <v/>
      </c>
      <c r="Q12661" s="10">
        <f t="shared" si="804"/>
        <v>0</v>
      </c>
    </row>
    <row r="12662" spans="2:17" ht="20.25" customHeight="1">
      <c r="B12662" s="10" t="str">
        <f t="shared" si="805"/>
        <v>0</v>
      </c>
      <c r="C12662" s="10" t="str">
        <f t="shared" si="806"/>
        <v/>
      </c>
      <c r="D12662" s="10" t="str">
        <f>IFERROR(IF(تحویلی!$E$1="","",IF(NOSA!O12662=تحویلی!$E$1,تحویلی!$E$1&amp;COUNTIF(NOSA!$O$1:O12662,تحویلی!$E$1),"")),"")</f>
        <v/>
      </c>
      <c r="E12662" s="10" t="str">
        <f t="shared" si="807"/>
        <v/>
      </c>
      <c r="F12662" s="10" t="str">
        <f>IFERROR(VLOOKUP(I12662,DATABASE!$N:$O,2,FALSE),"")</f>
        <v/>
      </c>
      <c r="Q12662" s="10">
        <f t="shared" si="804"/>
        <v>0</v>
      </c>
    </row>
    <row r="12663" spans="2:17" ht="20.25" customHeight="1">
      <c r="B12663" s="10" t="str">
        <f t="shared" si="805"/>
        <v>0</v>
      </c>
      <c r="C12663" s="10" t="str">
        <f t="shared" si="806"/>
        <v/>
      </c>
      <c r="D12663" s="10" t="str">
        <f>IFERROR(IF(تحویلی!$E$1="","",IF(NOSA!O12663=تحویلی!$E$1,تحویلی!$E$1&amp;COUNTIF(NOSA!$O$1:O12663,تحویلی!$E$1),"")),"")</f>
        <v/>
      </c>
      <c r="E12663" s="10" t="str">
        <f t="shared" si="807"/>
        <v/>
      </c>
      <c r="F12663" s="10" t="str">
        <f>IFERROR(VLOOKUP(I12663,DATABASE!$N:$O,2,FALSE),"")</f>
        <v/>
      </c>
      <c r="Q12663" s="10">
        <f t="shared" si="804"/>
        <v>0</v>
      </c>
    </row>
    <row r="12664" spans="2:17" ht="20.25" customHeight="1">
      <c r="B12664" s="10" t="str">
        <f t="shared" si="805"/>
        <v>0</v>
      </c>
      <c r="C12664" s="10" t="str">
        <f t="shared" si="806"/>
        <v/>
      </c>
      <c r="D12664" s="10" t="str">
        <f>IFERROR(IF(تحویلی!$E$1="","",IF(NOSA!O12664=تحویلی!$E$1,تحویلی!$E$1&amp;COUNTIF(NOSA!$O$1:O12664,تحویلی!$E$1),"")),"")</f>
        <v/>
      </c>
      <c r="E12664" s="10" t="str">
        <f t="shared" si="807"/>
        <v/>
      </c>
      <c r="F12664" s="10" t="str">
        <f>IFERROR(VLOOKUP(I12664,DATABASE!$N:$O,2,FALSE),"")</f>
        <v/>
      </c>
      <c r="Q12664" s="10">
        <f t="shared" si="804"/>
        <v>0</v>
      </c>
    </row>
    <row r="12665" spans="2:17" ht="20.25" customHeight="1">
      <c r="B12665" s="10" t="str">
        <f t="shared" si="805"/>
        <v>0</v>
      </c>
      <c r="C12665" s="10" t="str">
        <f t="shared" si="806"/>
        <v/>
      </c>
      <c r="D12665" s="10" t="str">
        <f>IFERROR(IF(تحویلی!$E$1="","",IF(NOSA!O12665=تحویلی!$E$1,تحویلی!$E$1&amp;COUNTIF(NOSA!$O$1:O12665,تحویلی!$E$1),"")),"")</f>
        <v/>
      </c>
      <c r="E12665" s="10" t="str">
        <f t="shared" si="807"/>
        <v/>
      </c>
      <c r="F12665" s="10" t="str">
        <f>IFERROR(VLOOKUP(I12665,DATABASE!$N:$O,2,FALSE),"")</f>
        <v/>
      </c>
      <c r="Q12665" s="10">
        <f t="shared" si="804"/>
        <v>0</v>
      </c>
    </row>
    <row r="12666" spans="2:17" ht="20.25" customHeight="1">
      <c r="B12666" s="10" t="str">
        <f t="shared" si="805"/>
        <v>0</v>
      </c>
      <c r="C12666" s="10" t="str">
        <f t="shared" si="806"/>
        <v/>
      </c>
      <c r="D12666" s="10" t="str">
        <f>IFERROR(IF(تحویلی!$E$1="","",IF(NOSA!O12666=تحویلی!$E$1,تحویلی!$E$1&amp;COUNTIF(NOSA!$O$1:O12666,تحویلی!$E$1),"")),"")</f>
        <v/>
      </c>
      <c r="E12666" s="10" t="str">
        <f t="shared" si="807"/>
        <v/>
      </c>
      <c r="F12666" s="10" t="str">
        <f>IFERROR(VLOOKUP(I12666,DATABASE!$N:$O,2,FALSE),"")</f>
        <v/>
      </c>
      <c r="Q12666" s="10">
        <f t="shared" si="804"/>
        <v>0</v>
      </c>
    </row>
    <row r="12667" spans="2:17" ht="20.25" customHeight="1">
      <c r="B12667" s="10" t="str">
        <f t="shared" si="805"/>
        <v>0</v>
      </c>
      <c r="C12667" s="10" t="str">
        <f t="shared" si="806"/>
        <v/>
      </c>
      <c r="D12667" s="10" t="str">
        <f>IFERROR(IF(تحویلی!$E$1="","",IF(NOSA!O12667=تحویلی!$E$1,تحویلی!$E$1&amp;COUNTIF(NOSA!$O$1:O12667,تحویلی!$E$1),"")),"")</f>
        <v/>
      </c>
      <c r="E12667" s="10" t="str">
        <f t="shared" si="807"/>
        <v/>
      </c>
      <c r="F12667" s="10" t="str">
        <f>IFERROR(VLOOKUP(I12667,DATABASE!$N:$O,2,FALSE),"")</f>
        <v/>
      </c>
      <c r="Q12667" s="10">
        <f t="shared" si="804"/>
        <v>0</v>
      </c>
    </row>
    <row r="12668" spans="2:17" ht="20.25" customHeight="1">
      <c r="B12668" s="10" t="str">
        <f t="shared" si="805"/>
        <v>0</v>
      </c>
      <c r="C12668" s="10" t="str">
        <f t="shared" si="806"/>
        <v/>
      </c>
      <c r="D12668" s="10" t="str">
        <f>IFERROR(IF(تحویلی!$E$1="","",IF(NOSA!O12668=تحویلی!$E$1,تحویلی!$E$1&amp;COUNTIF(NOSA!$O$1:O12668,تحویلی!$E$1),"")),"")</f>
        <v/>
      </c>
      <c r="E12668" s="10" t="str">
        <f t="shared" si="807"/>
        <v/>
      </c>
      <c r="F12668" s="10" t="str">
        <f>IFERROR(VLOOKUP(I12668,DATABASE!$N:$O,2,FALSE),"")</f>
        <v/>
      </c>
      <c r="Q12668" s="10">
        <f t="shared" si="804"/>
        <v>0</v>
      </c>
    </row>
    <row r="12669" spans="2:17" ht="20.25" customHeight="1">
      <c r="B12669" s="10" t="str">
        <f t="shared" si="805"/>
        <v>0</v>
      </c>
      <c r="C12669" s="10" t="str">
        <f t="shared" si="806"/>
        <v/>
      </c>
      <c r="D12669" s="10" t="str">
        <f>IFERROR(IF(تحویلی!$E$1="","",IF(NOSA!O12669=تحویلی!$E$1,تحویلی!$E$1&amp;COUNTIF(NOSA!$O$1:O12669,تحویلی!$E$1),"")),"")</f>
        <v/>
      </c>
      <c r="E12669" s="10" t="str">
        <f t="shared" si="807"/>
        <v/>
      </c>
      <c r="F12669" s="10" t="str">
        <f>IFERROR(VLOOKUP(I12669,DATABASE!$N:$O,2,FALSE),"")</f>
        <v/>
      </c>
      <c r="Q12669" s="10">
        <f t="shared" si="804"/>
        <v>0</v>
      </c>
    </row>
    <row r="12670" spans="2:17" ht="20.25" customHeight="1">
      <c r="B12670" s="10" t="str">
        <f t="shared" si="805"/>
        <v>0</v>
      </c>
      <c r="C12670" s="10" t="str">
        <f t="shared" si="806"/>
        <v/>
      </c>
      <c r="D12670" s="10" t="str">
        <f>IFERROR(IF(تحویلی!$E$1="","",IF(NOSA!O12670=تحویلی!$E$1,تحویلی!$E$1&amp;COUNTIF(NOSA!$O$1:O12670,تحویلی!$E$1),"")),"")</f>
        <v/>
      </c>
      <c r="E12670" s="10" t="str">
        <f t="shared" si="807"/>
        <v/>
      </c>
      <c r="F12670" s="10" t="str">
        <f>IFERROR(VLOOKUP(I12670,DATABASE!$N:$O,2,FALSE),"")</f>
        <v/>
      </c>
      <c r="Q12670" s="10">
        <f t="shared" si="804"/>
        <v>0</v>
      </c>
    </row>
    <row r="12671" spans="2:17" ht="20.25" customHeight="1">
      <c r="B12671" s="10" t="str">
        <f t="shared" si="805"/>
        <v>0</v>
      </c>
      <c r="C12671" s="10" t="str">
        <f t="shared" si="806"/>
        <v/>
      </c>
      <c r="D12671" s="10" t="str">
        <f>IFERROR(IF(تحویلی!$E$1="","",IF(NOSA!O12671=تحویلی!$E$1,تحویلی!$E$1&amp;COUNTIF(NOSA!$O$1:O12671,تحویلی!$E$1),"")),"")</f>
        <v/>
      </c>
      <c r="E12671" s="10" t="str">
        <f t="shared" si="807"/>
        <v/>
      </c>
      <c r="F12671" s="10" t="str">
        <f>IFERROR(VLOOKUP(I12671,DATABASE!$N:$O,2,FALSE),"")</f>
        <v/>
      </c>
      <c r="Q12671" s="10">
        <f t="shared" si="804"/>
        <v>0</v>
      </c>
    </row>
    <row r="12672" spans="2:17" ht="20.25" customHeight="1">
      <c r="B12672" s="10" t="str">
        <f t="shared" si="805"/>
        <v>0</v>
      </c>
      <c r="C12672" s="10" t="str">
        <f t="shared" si="806"/>
        <v/>
      </c>
      <c r="D12672" s="10" t="str">
        <f>IFERROR(IF(تحویلی!$E$1="","",IF(NOSA!O12672=تحویلی!$E$1,تحویلی!$E$1&amp;COUNTIF(NOSA!$O$1:O12672,تحویلی!$E$1),"")),"")</f>
        <v/>
      </c>
      <c r="E12672" s="10" t="str">
        <f t="shared" si="807"/>
        <v/>
      </c>
      <c r="F12672" s="10" t="str">
        <f>IFERROR(VLOOKUP(I12672,DATABASE!$N:$O,2,FALSE),"")</f>
        <v/>
      </c>
      <c r="Q12672" s="10">
        <f t="shared" si="804"/>
        <v>0</v>
      </c>
    </row>
    <row r="12673" spans="2:17" ht="20.25" customHeight="1">
      <c r="B12673" s="10" t="str">
        <f t="shared" si="805"/>
        <v>0</v>
      </c>
      <c r="C12673" s="10" t="str">
        <f t="shared" si="806"/>
        <v/>
      </c>
      <c r="D12673" s="10" t="str">
        <f>IFERROR(IF(تحویلی!$E$1="","",IF(NOSA!O12673=تحویلی!$E$1,تحویلی!$E$1&amp;COUNTIF(NOSA!$O$1:O12673,تحویلی!$E$1),"")),"")</f>
        <v/>
      </c>
      <c r="E12673" s="10" t="str">
        <f t="shared" si="807"/>
        <v/>
      </c>
      <c r="F12673" s="10" t="str">
        <f>IFERROR(VLOOKUP(I12673,DATABASE!$N:$O,2,FALSE),"")</f>
        <v/>
      </c>
      <c r="Q12673" s="10">
        <f t="shared" si="804"/>
        <v>0</v>
      </c>
    </row>
    <row r="12674" spans="2:17" ht="20.25" customHeight="1">
      <c r="B12674" s="10" t="str">
        <f t="shared" si="805"/>
        <v>0</v>
      </c>
      <c r="C12674" s="10" t="str">
        <f t="shared" si="806"/>
        <v/>
      </c>
      <c r="D12674" s="10" t="str">
        <f>IFERROR(IF(تحویلی!$E$1="","",IF(NOSA!O12674=تحویلی!$E$1,تحویلی!$E$1&amp;COUNTIF(NOSA!$O$1:O12674,تحویلی!$E$1),"")),"")</f>
        <v/>
      </c>
      <c r="E12674" s="10" t="str">
        <f t="shared" si="807"/>
        <v/>
      </c>
      <c r="F12674" s="10" t="str">
        <f>IFERROR(VLOOKUP(I12674,DATABASE!$N:$O,2,FALSE),"")</f>
        <v/>
      </c>
      <c r="Q12674" s="10">
        <f t="shared" si="804"/>
        <v>0</v>
      </c>
    </row>
    <row r="12675" spans="2:17" ht="20.25" customHeight="1">
      <c r="B12675" s="10" t="str">
        <f t="shared" si="805"/>
        <v>0</v>
      </c>
      <c r="C12675" s="10" t="str">
        <f t="shared" si="806"/>
        <v/>
      </c>
      <c r="D12675" s="10" t="str">
        <f>IFERROR(IF(تحویلی!$E$1="","",IF(NOSA!O12675=تحویلی!$E$1,تحویلی!$E$1&amp;COUNTIF(NOSA!$O$1:O12675,تحویلی!$E$1),"")),"")</f>
        <v/>
      </c>
      <c r="E12675" s="10" t="str">
        <f t="shared" si="807"/>
        <v/>
      </c>
      <c r="F12675" s="10" t="str">
        <f>IFERROR(VLOOKUP(I12675,DATABASE!$N:$O,2,FALSE),"")</f>
        <v/>
      </c>
      <c r="Q12675" s="10">
        <f t="shared" si="804"/>
        <v>0</v>
      </c>
    </row>
    <row r="12676" spans="2:17" ht="20.25" customHeight="1">
      <c r="B12676" s="10" t="str">
        <f t="shared" si="805"/>
        <v>0</v>
      </c>
      <c r="C12676" s="10" t="str">
        <f t="shared" si="806"/>
        <v/>
      </c>
      <c r="D12676" s="10" t="str">
        <f>IFERROR(IF(تحویلی!$E$1="","",IF(NOSA!O12676=تحویلی!$E$1,تحویلی!$E$1&amp;COUNTIF(NOSA!$O$1:O12676,تحویلی!$E$1),"")),"")</f>
        <v/>
      </c>
      <c r="E12676" s="10" t="str">
        <f t="shared" si="807"/>
        <v/>
      </c>
      <c r="F12676" s="10" t="str">
        <f>IFERROR(VLOOKUP(I12676,DATABASE!$N:$O,2,FALSE),"")</f>
        <v/>
      </c>
      <c r="Q12676" s="10">
        <f t="shared" si="804"/>
        <v>0</v>
      </c>
    </row>
    <row r="12677" spans="2:17" ht="20.25" customHeight="1">
      <c r="B12677" s="10" t="str">
        <f t="shared" si="805"/>
        <v>0</v>
      </c>
      <c r="C12677" s="10" t="str">
        <f t="shared" si="806"/>
        <v/>
      </c>
      <c r="D12677" s="10" t="str">
        <f>IFERROR(IF(تحویلی!$E$1="","",IF(NOSA!O12677=تحویلی!$E$1,تحویلی!$E$1&amp;COUNTIF(NOSA!$O$1:O12677,تحویلی!$E$1),"")),"")</f>
        <v/>
      </c>
      <c r="E12677" s="10" t="str">
        <f t="shared" si="807"/>
        <v/>
      </c>
      <c r="F12677" s="10" t="str">
        <f>IFERROR(VLOOKUP(I12677,DATABASE!$N:$O,2,FALSE),"")</f>
        <v/>
      </c>
      <c r="Q12677" s="10">
        <f t="shared" si="804"/>
        <v>0</v>
      </c>
    </row>
    <row r="12678" spans="2:17" ht="20.25" customHeight="1">
      <c r="B12678" s="10" t="str">
        <f t="shared" si="805"/>
        <v>0</v>
      </c>
      <c r="C12678" s="10" t="str">
        <f t="shared" si="806"/>
        <v/>
      </c>
      <c r="D12678" s="10" t="str">
        <f>IFERROR(IF(تحویلی!$E$1="","",IF(NOSA!O12678=تحویلی!$E$1,تحویلی!$E$1&amp;COUNTIF(NOSA!$O$1:O12678,تحویلی!$E$1),"")),"")</f>
        <v/>
      </c>
      <c r="E12678" s="10" t="str">
        <f t="shared" si="807"/>
        <v/>
      </c>
      <c r="F12678" s="10" t="str">
        <f>IFERROR(VLOOKUP(I12678,DATABASE!$N:$O,2,FALSE),"")</f>
        <v/>
      </c>
      <c r="Q12678" s="10">
        <f t="shared" si="804"/>
        <v>0</v>
      </c>
    </row>
    <row r="12679" spans="2:17" ht="20.25" customHeight="1">
      <c r="B12679" s="10" t="str">
        <f t="shared" si="805"/>
        <v>0</v>
      </c>
      <c r="C12679" s="10" t="str">
        <f t="shared" si="806"/>
        <v/>
      </c>
      <c r="D12679" s="10" t="str">
        <f>IFERROR(IF(تحویلی!$E$1="","",IF(NOSA!O12679=تحویلی!$E$1,تحویلی!$E$1&amp;COUNTIF(NOSA!$O$1:O12679,تحویلی!$E$1),"")),"")</f>
        <v/>
      </c>
      <c r="E12679" s="10" t="str">
        <f t="shared" si="807"/>
        <v/>
      </c>
      <c r="F12679" s="10" t="str">
        <f>IFERROR(VLOOKUP(I12679,DATABASE!$N:$O,2,FALSE),"")</f>
        <v/>
      </c>
      <c r="Q12679" s="10">
        <f t="shared" si="804"/>
        <v>0</v>
      </c>
    </row>
    <row r="12680" spans="2:17" ht="20.25" customHeight="1">
      <c r="B12680" s="10" t="str">
        <f t="shared" si="805"/>
        <v>0</v>
      </c>
      <c r="C12680" s="10" t="str">
        <f t="shared" si="806"/>
        <v/>
      </c>
      <c r="D12680" s="10" t="str">
        <f>IFERROR(IF(تحویلی!$E$1="","",IF(NOSA!O12680=تحویلی!$E$1,تحویلی!$E$1&amp;COUNTIF(NOSA!$O$1:O12680,تحویلی!$E$1),"")),"")</f>
        <v/>
      </c>
      <c r="E12680" s="10" t="str">
        <f t="shared" si="807"/>
        <v/>
      </c>
      <c r="F12680" s="10" t="str">
        <f>IFERROR(VLOOKUP(I12680,DATABASE!$N:$O,2,FALSE),"")</f>
        <v/>
      </c>
      <c r="Q12680" s="10">
        <f t="shared" si="804"/>
        <v>0</v>
      </c>
    </row>
    <row r="12681" spans="2:17" ht="20.25" customHeight="1">
      <c r="B12681" s="10" t="str">
        <f t="shared" si="805"/>
        <v>0</v>
      </c>
      <c r="C12681" s="10" t="str">
        <f t="shared" si="806"/>
        <v/>
      </c>
      <c r="D12681" s="10" t="str">
        <f>IFERROR(IF(تحویلی!$E$1="","",IF(NOSA!O12681=تحویلی!$E$1,تحویلی!$E$1&amp;COUNTIF(NOSA!$O$1:O12681,تحویلی!$E$1),"")),"")</f>
        <v/>
      </c>
      <c r="E12681" s="10" t="str">
        <f t="shared" si="807"/>
        <v/>
      </c>
      <c r="F12681" s="10" t="str">
        <f>IFERROR(VLOOKUP(I12681,DATABASE!$N:$O,2,FALSE),"")</f>
        <v/>
      </c>
      <c r="Q12681" s="10">
        <f t="shared" si="804"/>
        <v>0</v>
      </c>
    </row>
    <row r="12682" spans="2:17" ht="20.25" customHeight="1">
      <c r="B12682" s="10" t="str">
        <f t="shared" si="805"/>
        <v>0</v>
      </c>
      <c r="C12682" s="10" t="str">
        <f t="shared" si="806"/>
        <v/>
      </c>
      <c r="D12682" s="10" t="str">
        <f>IFERROR(IF(تحویلی!$E$1="","",IF(NOSA!O12682=تحویلی!$E$1,تحویلی!$E$1&amp;COUNTIF(NOSA!$O$1:O12682,تحویلی!$E$1),"")),"")</f>
        <v/>
      </c>
      <c r="E12682" s="10" t="str">
        <f t="shared" si="807"/>
        <v/>
      </c>
      <c r="F12682" s="10" t="str">
        <f>IFERROR(VLOOKUP(I12682,DATABASE!$N:$O,2,FALSE),"")</f>
        <v/>
      </c>
      <c r="Q12682" s="10">
        <f t="shared" si="804"/>
        <v>0</v>
      </c>
    </row>
    <row r="12683" spans="2:17" ht="20.25" customHeight="1">
      <c r="B12683" s="10" t="str">
        <f t="shared" si="805"/>
        <v>0</v>
      </c>
      <c r="C12683" s="10" t="str">
        <f t="shared" si="806"/>
        <v/>
      </c>
      <c r="D12683" s="10" t="str">
        <f>IFERROR(IF(تحویلی!$E$1="","",IF(NOSA!O12683=تحویلی!$E$1,تحویلی!$E$1&amp;COUNTIF(NOSA!$O$1:O12683,تحویلی!$E$1),"")),"")</f>
        <v/>
      </c>
      <c r="E12683" s="10" t="str">
        <f t="shared" si="807"/>
        <v/>
      </c>
      <c r="F12683" s="10" t="str">
        <f>IFERROR(VLOOKUP(I12683,DATABASE!$N:$O,2,FALSE),"")</f>
        <v/>
      </c>
      <c r="Q12683" s="10">
        <f t="shared" si="804"/>
        <v>0</v>
      </c>
    </row>
    <row r="12684" spans="2:17" ht="20.25" customHeight="1">
      <c r="B12684" s="10" t="str">
        <f t="shared" si="805"/>
        <v>0</v>
      </c>
      <c r="C12684" s="10" t="str">
        <f t="shared" si="806"/>
        <v/>
      </c>
      <c r="D12684" s="10" t="str">
        <f>IFERROR(IF(تحویلی!$E$1="","",IF(NOSA!O12684=تحویلی!$E$1,تحویلی!$E$1&amp;COUNTIF(NOSA!$O$1:O12684,تحویلی!$E$1),"")),"")</f>
        <v/>
      </c>
      <c r="E12684" s="10" t="str">
        <f t="shared" si="807"/>
        <v/>
      </c>
      <c r="F12684" s="10" t="str">
        <f>IFERROR(VLOOKUP(I12684,DATABASE!$N:$O,2,FALSE),"")</f>
        <v/>
      </c>
      <c r="Q12684" s="10">
        <f t="shared" si="804"/>
        <v>0</v>
      </c>
    </row>
    <row r="12685" spans="2:17" ht="20.25" customHeight="1">
      <c r="B12685" s="10" t="str">
        <f t="shared" si="805"/>
        <v>0</v>
      </c>
      <c r="C12685" s="10" t="str">
        <f t="shared" si="806"/>
        <v/>
      </c>
      <c r="D12685" s="10" t="str">
        <f>IFERROR(IF(تحویلی!$E$1="","",IF(NOSA!O12685=تحویلی!$E$1,تحویلی!$E$1&amp;COUNTIF(NOSA!$O$1:O12685,تحویلی!$E$1),"")),"")</f>
        <v/>
      </c>
      <c r="E12685" s="10" t="str">
        <f t="shared" si="807"/>
        <v/>
      </c>
      <c r="F12685" s="10" t="str">
        <f>IFERROR(VLOOKUP(I12685,DATABASE!$N:$O,2,FALSE),"")</f>
        <v/>
      </c>
      <c r="Q12685" s="10">
        <f t="shared" si="804"/>
        <v>0</v>
      </c>
    </row>
    <row r="12686" spans="2:17" ht="20.25" customHeight="1">
      <c r="B12686" s="10" t="str">
        <f t="shared" si="805"/>
        <v>0</v>
      </c>
      <c r="C12686" s="10" t="str">
        <f t="shared" si="806"/>
        <v/>
      </c>
      <c r="D12686" s="10" t="str">
        <f>IFERROR(IF(تحویلی!$E$1="","",IF(NOSA!O12686=تحویلی!$E$1,تحویلی!$E$1&amp;COUNTIF(NOSA!$O$1:O12686,تحویلی!$E$1),"")),"")</f>
        <v/>
      </c>
      <c r="E12686" s="10" t="str">
        <f t="shared" si="807"/>
        <v/>
      </c>
      <c r="F12686" s="10" t="str">
        <f>IFERROR(VLOOKUP(I12686,DATABASE!$N:$O,2,FALSE),"")</f>
        <v/>
      </c>
      <c r="Q12686" s="10">
        <f t="shared" si="804"/>
        <v>0</v>
      </c>
    </row>
    <row r="12687" spans="2:17" ht="20.25" customHeight="1">
      <c r="B12687" s="10" t="str">
        <f t="shared" si="805"/>
        <v>0</v>
      </c>
      <c r="C12687" s="10" t="str">
        <f t="shared" si="806"/>
        <v/>
      </c>
      <c r="D12687" s="10" t="str">
        <f>IFERROR(IF(تحویلی!$E$1="","",IF(NOSA!O12687=تحویلی!$E$1,تحویلی!$E$1&amp;COUNTIF(NOSA!$O$1:O12687,تحویلی!$E$1),"")),"")</f>
        <v/>
      </c>
      <c r="E12687" s="10" t="str">
        <f t="shared" si="807"/>
        <v/>
      </c>
      <c r="F12687" s="10" t="str">
        <f>IFERROR(VLOOKUP(I12687,DATABASE!$N:$O,2,FALSE),"")</f>
        <v/>
      </c>
      <c r="Q12687" s="10">
        <f t="shared" si="804"/>
        <v>0</v>
      </c>
    </row>
    <row r="12688" spans="2:17" ht="20.25" customHeight="1">
      <c r="B12688" s="10" t="str">
        <f t="shared" si="805"/>
        <v>0</v>
      </c>
      <c r="C12688" s="10" t="str">
        <f t="shared" si="806"/>
        <v/>
      </c>
      <c r="D12688" s="10" t="str">
        <f>IFERROR(IF(تحویلی!$E$1="","",IF(NOSA!O12688=تحویلی!$E$1,تحویلی!$E$1&amp;COUNTIF(NOSA!$O$1:O12688,تحویلی!$E$1),"")),"")</f>
        <v/>
      </c>
      <c r="E12688" s="10" t="str">
        <f t="shared" si="807"/>
        <v/>
      </c>
      <c r="F12688" s="10" t="str">
        <f>IFERROR(VLOOKUP(I12688,DATABASE!$N:$O,2,FALSE),"")</f>
        <v/>
      </c>
      <c r="Q12688" s="10">
        <f t="shared" si="804"/>
        <v>0</v>
      </c>
    </row>
    <row r="12689" spans="2:17" ht="20.25" customHeight="1">
      <c r="B12689" s="10" t="str">
        <f t="shared" si="805"/>
        <v>0</v>
      </c>
      <c r="C12689" s="10" t="str">
        <f t="shared" si="806"/>
        <v/>
      </c>
      <c r="D12689" s="10" t="str">
        <f>IFERROR(IF(تحویلی!$E$1="","",IF(NOSA!O12689=تحویلی!$E$1,تحویلی!$E$1&amp;COUNTIF(NOSA!$O$1:O12689,تحویلی!$E$1),"")),"")</f>
        <v/>
      </c>
      <c r="E12689" s="10" t="str">
        <f t="shared" si="807"/>
        <v/>
      </c>
      <c r="F12689" s="10" t="str">
        <f>IFERROR(VLOOKUP(I12689,DATABASE!$N:$O,2,FALSE),"")</f>
        <v/>
      </c>
      <c r="Q12689" s="10">
        <f t="shared" si="804"/>
        <v>0</v>
      </c>
    </row>
    <row r="12690" spans="2:17" ht="20.25" customHeight="1">
      <c r="B12690" s="10" t="str">
        <f t="shared" si="805"/>
        <v>0</v>
      </c>
      <c r="C12690" s="10" t="str">
        <f t="shared" si="806"/>
        <v/>
      </c>
      <c r="D12690" s="10" t="str">
        <f>IFERROR(IF(تحویلی!$E$1="","",IF(NOSA!O12690=تحویلی!$E$1,تحویلی!$E$1&amp;COUNTIF(NOSA!$O$1:O12690,تحویلی!$E$1),"")),"")</f>
        <v/>
      </c>
      <c r="E12690" s="10" t="str">
        <f t="shared" si="807"/>
        <v/>
      </c>
      <c r="F12690" s="10" t="str">
        <f>IFERROR(VLOOKUP(I12690,DATABASE!$N:$O,2,FALSE),"")</f>
        <v/>
      </c>
      <c r="Q12690" s="10">
        <f t="shared" si="804"/>
        <v>0</v>
      </c>
    </row>
    <row r="12691" spans="2:17" ht="20.25" customHeight="1">
      <c r="B12691" s="10" t="str">
        <f t="shared" si="805"/>
        <v>0</v>
      </c>
      <c r="C12691" s="10" t="str">
        <f t="shared" si="806"/>
        <v/>
      </c>
      <c r="D12691" s="10" t="str">
        <f>IFERROR(IF(تحویلی!$E$1="","",IF(NOSA!O12691=تحویلی!$E$1,تحویلی!$E$1&amp;COUNTIF(NOSA!$O$1:O12691,تحویلی!$E$1),"")),"")</f>
        <v/>
      </c>
      <c r="E12691" s="10" t="str">
        <f t="shared" si="807"/>
        <v/>
      </c>
      <c r="F12691" s="10" t="str">
        <f>IFERROR(VLOOKUP(I12691,DATABASE!$N:$O,2,FALSE),"")</f>
        <v/>
      </c>
      <c r="Q12691" s="10">
        <f t="shared" si="804"/>
        <v>0</v>
      </c>
    </row>
    <row r="12692" spans="2:17" ht="20.25" customHeight="1">
      <c r="B12692" s="10" t="str">
        <f t="shared" si="805"/>
        <v>0</v>
      </c>
      <c r="C12692" s="10" t="str">
        <f t="shared" si="806"/>
        <v/>
      </c>
      <c r="D12692" s="10" t="str">
        <f>IFERROR(IF(تحویلی!$E$1="","",IF(NOSA!O12692=تحویلی!$E$1,تحویلی!$E$1&amp;COUNTIF(NOSA!$O$1:O12692,تحویلی!$E$1),"")),"")</f>
        <v/>
      </c>
      <c r="E12692" s="10" t="str">
        <f t="shared" si="807"/>
        <v/>
      </c>
      <c r="F12692" s="10" t="str">
        <f>IFERROR(VLOOKUP(I12692,DATABASE!$N:$O,2,FALSE),"")</f>
        <v/>
      </c>
      <c r="Q12692" s="10">
        <f t="shared" si="804"/>
        <v>0</v>
      </c>
    </row>
    <row r="12693" spans="2:17" ht="20.25" customHeight="1">
      <c r="B12693" s="10" t="str">
        <f t="shared" si="805"/>
        <v>0</v>
      </c>
      <c r="C12693" s="10" t="str">
        <f t="shared" si="806"/>
        <v/>
      </c>
      <c r="D12693" s="10" t="str">
        <f>IFERROR(IF(تحویلی!$E$1="","",IF(NOSA!O12693=تحویلی!$E$1,تحویلی!$E$1&amp;COUNTIF(NOSA!$O$1:O12693,تحویلی!$E$1),"")),"")</f>
        <v/>
      </c>
      <c r="E12693" s="10" t="str">
        <f t="shared" si="807"/>
        <v/>
      </c>
      <c r="F12693" s="10" t="str">
        <f>IFERROR(VLOOKUP(I12693,DATABASE!$N:$O,2,FALSE),"")</f>
        <v/>
      </c>
      <c r="Q12693" s="10">
        <f t="shared" si="804"/>
        <v>0</v>
      </c>
    </row>
    <row r="12694" spans="2:17" ht="20.25" customHeight="1">
      <c r="B12694" s="10" t="str">
        <f t="shared" si="805"/>
        <v>0</v>
      </c>
      <c r="C12694" s="10" t="str">
        <f t="shared" si="806"/>
        <v/>
      </c>
      <c r="D12694" s="10" t="str">
        <f>IFERROR(IF(تحویلی!$E$1="","",IF(NOSA!O12694=تحویلی!$E$1,تحویلی!$E$1&amp;COUNTIF(NOSA!$O$1:O12694,تحویلی!$E$1),"")),"")</f>
        <v/>
      </c>
      <c r="E12694" s="10" t="str">
        <f t="shared" si="807"/>
        <v/>
      </c>
      <c r="F12694" s="10" t="str">
        <f>IFERROR(VLOOKUP(I12694,DATABASE!$N:$O,2,FALSE),"")</f>
        <v/>
      </c>
      <c r="Q12694" s="10">
        <f t="shared" si="804"/>
        <v>0</v>
      </c>
    </row>
    <row r="12695" spans="2:17" ht="20.25" customHeight="1">
      <c r="B12695" s="10" t="str">
        <f t="shared" si="805"/>
        <v>0</v>
      </c>
      <c r="C12695" s="10" t="str">
        <f t="shared" si="806"/>
        <v/>
      </c>
      <c r="D12695" s="10" t="str">
        <f>IFERROR(IF(تحویلی!$E$1="","",IF(NOSA!O12695=تحویلی!$E$1,تحویلی!$E$1&amp;COUNTIF(NOSA!$O$1:O12695,تحویلی!$E$1),"")),"")</f>
        <v/>
      </c>
      <c r="E12695" s="10" t="str">
        <f t="shared" si="807"/>
        <v/>
      </c>
      <c r="F12695" s="10" t="str">
        <f>IFERROR(VLOOKUP(I12695,DATABASE!$N:$O,2,FALSE),"")</f>
        <v/>
      </c>
      <c r="Q12695" s="10">
        <f t="shared" si="804"/>
        <v>0</v>
      </c>
    </row>
    <row r="12696" spans="2:17" ht="20.25" customHeight="1">
      <c r="B12696" s="10" t="str">
        <f t="shared" si="805"/>
        <v>0</v>
      </c>
      <c r="C12696" s="10" t="str">
        <f t="shared" si="806"/>
        <v/>
      </c>
      <c r="D12696" s="10" t="str">
        <f>IFERROR(IF(تحویلی!$E$1="","",IF(NOSA!O12696=تحویلی!$E$1,تحویلی!$E$1&amp;COUNTIF(NOSA!$O$1:O12696,تحویلی!$E$1),"")),"")</f>
        <v/>
      </c>
      <c r="E12696" s="10" t="str">
        <f t="shared" si="807"/>
        <v/>
      </c>
      <c r="F12696" s="10" t="str">
        <f>IFERROR(VLOOKUP(I12696,DATABASE!$N:$O,2,FALSE),"")</f>
        <v/>
      </c>
      <c r="Q12696" s="10">
        <f t="shared" si="804"/>
        <v>0</v>
      </c>
    </row>
    <row r="12697" spans="2:17" ht="20.25" customHeight="1">
      <c r="B12697" s="10" t="str">
        <f t="shared" si="805"/>
        <v>0</v>
      </c>
      <c r="C12697" s="10" t="str">
        <f t="shared" si="806"/>
        <v/>
      </c>
      <c r="D12697" s="10" t="str">
        <f>IFERROR(IF(تحویلی!$E$1="","",IF(NOSA!O12697=تحویلی!$E$1,تحویلی!$E$1&amp;COUNTIF(NOSA!$O$1:O12697,تحویلی!$E$1),"")),"")</f>
        <v/>
      </c>
      <c r="E12697" s="10" t="str">
        <f t="shared" si="807"/>
        <v/>
      </c>
      <c r="F12697" s="10" t="str">
        <f>IFERROR(VLOOKUP(I12697,DATABASE!$N:$O,2,FALSE),"")</f>
        <v/>
      </c>
      <c r="Q12697" s="10">
        <f t="shared" si="804"/>
        <v>0</v>
      </c>
    </row>
    <row r="12698" spans="2:17" ht="20.25" customHeight="1">
      <c r="B12698" s="10" t="str">
        <f t="shared" si="805"/>
        <v>0</v>
      </c>
      <c r="C12698" s="10" t="str">
        <f t="shared" si="806"/>
        <v/>
      </c>
      <c r="D12698" s="10" t="str">
        <f>IFERROR(IF(تحویلی!$E$1="","",IF(NOSA!O12698=تحویلی!$E$1,تحویلی!$E$1&amp;COUNTIF(NOSA!$O$1:O12698,تحویلی!$E$1),"")),"")</f>
        <v/>
      </c>
      <c r="E12698" s="10" t="str">
        <f t="shared" si="807"/>
        <v/>
      </c>
      <c r="F12698" s="10" t="str">
        <f>IFERROR(VLOOKUP(I12698,DATABASE!$N:$O,2,FALSE),"")</f>
        <v/>
      </c>
      <c r="Q12698" s="10">
        <f t="shared" si="804"/>
        <v>0</v>
      </c>
    </row>
    <row r="12699" spans="2:17" ht="20.25" customHeight="1">
      <c r="B12699" s="10" t="str">
        <f t="shared" si="805"/>
        <v>0</v>
      </c>
      <c r="C12699" s="10" t="str">
        <f t="shared" si="806"/>
        <v/>
      </c>
      <c r="D12699" s="10" t="str">
        <f>IFERROR(IF(تحویلی!$E$1="","",IF(NOSA!O12699=تحویلی!$E$1,تحویلی!$E$1&amp;COUNTIF(NOSA!$O$1:O12699,تحویلی!$E$1),"")),"")</f>
        <v/>
      </c>
      <c r="E12699" s="10" t="str">
        <f t="shared" si="807"/>
        <v/>
      </c>
      <c r="F12699" s="10" t="str">
        <f>IFERROR(VLOOKUP(I12699,DATABASE!$N:$O,2,FALSE),"")</f>
        <v/>
      </c>
      <c r="Q12699" s="10">
        <f t="shared" si="804"/>
        <v>0</v>
      </c>
    </row>
    <row r="12700" spans="2:17" ht="20.25" customHeight="1">
      <c r="B12700" s="10" t="str">
        <f t="shared" si="805"/>
        <v>0</v>
      </c>
      <c r="C12700" s="10" t="str">
        <f t="shared" si="806"/>
        <v/>
      </c>
      <c r="D12700" s="10" t="str">
        <f>IFERROR(IF(تحویلی!$E$1="","",IF(NOSA!O12700=تحویلی!$E$1,تحویلی!$E$1&amp;COUNTIF(NOSA!$O$1:O12700,تحویلی!$E$1),"")),"")</f>
        <v/>
      </c>
      <c r="E12700" s="10" t="str">
        <f t="shared" si="807"/>
        <v/>
      </c>
      <c r="F12700" s="10" t="str">
        <f>IFERROR(VLOOKUP(I12700,DATABASE!$N:$O,2,FALSE),"")</f>
        <v/>
      </c>
      <c r="Q12700" s="10">
        <f t="shared" si="804"/>
        <v>0</v>
      </c>
    </row>
    <row r="12701" spans="2:17" ht="20.25" customHeight="1">
      <c r="B12701" s="10" t="str">
        <f t="shared" si="805"/>
        <v>0</v>
      </c>
      <c r="C12701" s="10" t="str">
        <f t="shared" si="806"/>
        <v/>
      </c>
      <c r="D12701" s="10" t="str">
        <f>IFERROR(IF(تحویلی!$E$1="","",IF(NOSA!O12701=تحویلی!$E$1,تحویلی!$E$1&amp;COUNTIF(NOSA!$O$1:O12701,تحویلی!$E$1),"")),"")</f>
        <v/>
      </c>
      <c r="E12701" s="10" t="str">
        <f t="shared" si="807"/>
        <v/>
      </c>
      <c r="F12701" s="10" t="str">
        <f>IFERROR(VLOOKUP(I12701,DATABASE!$N:$O,2,FALSE),"")</f>
        <v/>
      </c>
      <c r="Q12701" s="10">
        <f t="shared" si="804"/>
        <v>0</v>
      </c>
    </row>
    <row r="12702" spans="2:17" ht="20.25" customHeight="1">
      <c r="B12702" s="10" t="str">
        <f t="shared" si="805"/>
        <v>0</v>
      </c>
      <c r="C12702" s="10" t="str">
        <f t="shared" si="806"/>
        <v/>
      </c>
      <c r="D12702" s="10" t="str">
        <f>IFERROR(IF(تحویلی!$E$1="","",IF(NOSA!O12702=تحویلی!$E$1,تحویلی!$E$1&amp;COUNTIF(NOSA!$O$1:O12702,تحویلی!$E$1),"")),"")</f>
        <v/>
      </c>
      <c r="E12702" s="10" t="str">
        <f t="shared" si="807"/>
        <v/>
      </c>
      <c r="F12702" s="10" t="str">
        <f>IFERROR(VLOOKUP(I12702,DATABASE!$N:$O,2,FALSE),"")</f>
        <v/>
      </c>
      <c r="Q12702" s="10">
        <f t="shared" si="804"/>
        <v>0</v>
      </c>
    </row>
    <row r="12703" spans="2:17" ht="20.25" customHeight="1">
      <c r="B12703" s="10" t="str">
        <f t="shared" si="805"/>
        <v>0</v>
      </c>
      <c r="C12703" s="10" t="str">
        <f t="shared" si="806"/>
        <v/>
      </c>
      <c r="D12703" s="10" t="str">
        <f>IFERROR(IF(تحویلی!$E$1="","",IF(NOSA!O12703=تحویلی!$E$1,تحویلی!$E$1&amp;COUNTIF(NOSA!$O$1:O12703,تحویلی!$E$1),"")),"")</f>
        <v/>
      </c>
      <c r="E12703" s="10" t="str">
        <f t="shared" si="807"/>
        <v/>
      </c>
      <c r="F12703" s="10" t="str">
        <f>IFERROR(VLOOKUP(I12703,DATABASE!$N:$O,2,FALSE),"")</f>
        <v/>
      </c>
      <c r="Q12703" s="10">
        <f t="shared" si="804"/>
        <v>0</v>
      </c>
    </row>
    <row r="12704" spans="2:17" ht="20.25" customHeight="1">
      <c r="B12704" s="10" t="str">
        <f t="shared" si="805"/>
        <v>0</v>
      </c>
      <c r="C12704" s="10" t="str">
        <f t="shared" si="806"/>
        <v/>
      </c>
      <c r="D12704" s="10" t="str">
        <f>IFERROR(IF(تحویلی!$E$1="","",IF(NOSA!O12704=تحویلی!$E$1,تحویلی!$E$1&amp;COUNTIF(NOSA!$O$1:O12704,تحویلی!$E$1),"")),"")</f>
        <v/>
      </c>
      <c r="E12704" s="10" t="str">
        <f t="shared" si="807"/>
        <v/>
      </c>
      <c r="F12704" s="10" t="str">
        <f>IFERROR(VLOOKUP(I12704,DATABASE!$N:$O,2,FALSE),"")</f>
        <v/>
      </c>
      <c r="Q12704" s="10">
        <f t="shared" si="804"/>
        <v>0</v>
      </c>
    </row>
    <row r="12705" spans="2:17" ht="20.25" customHeight="1">
      <c r="B12705" s="10" t="str">
        <f t="shared" si="805"/>
        <v>0</v>
      </c>
      <c r="C12705" s="10" t="str">
        <f t="shared" si="806"/>
        <v/>
      </c>
      <c r="D12705" s="10" t="str">
        <f>IFERROR(IF(تحویلی!$E$1="","",IF(NOSA!O12705=تحویلی!$E$1,تحویلی!$E$1&amp;COUNTIF(NOSA!$O$1:O12705,تحویلی!$E$1),"")),"")</f>
        <v/>
      </c>
      <c r="E12705" s="10" t="str">
        <f t="shared" si="807"/>
        <v/>
      </c>
      <c r="F12705" s="10" t="str">
        <f>IFERROR(VLOOKUP(I12705,DATABASE!$N:$O,2,FALSE),"")</f>
        <v/>
      </c>
      <c r="Q12705" s="10">
        <f t="shared" si="804"/>
        <v>0</v>
      </c>
    </row>
    <row r="12706" spans="2:17" ht="20.25" customHeight="1">
      <c r="B12706" s="10" t="str">
        <f t="shared" si="805"/>
        <v>0</v>
      </c>
      <c r="C12706" s="10" t="str">
        <f t="shared" si="806"/>
        <v/>
      </c>
      <c r="D12706" s="10" t="str">
        <f>IFERROR(IF(تحویلی!$E$1="","",IF(NOSA!O12706=تحویلی!$E$1,تحویلی!$E$1&amp;COUNTIF(NOSA!$O$1:O12706,تحویلی!$E$1),"")),"")</f>
        <v/>
      </c>
      <c r="E12706" s="10" t="str">
        <f t="shared" si="807"/>
        <v/>
      </c>
      <c r="F12706" s="10" t="str">
        <f>IFERROR(VLOOKUP(I12706,DATABASE!$N:$O,2,FALSE),"")</f>
        <v/>
      </c>
      <c r="Q12706" s="10">
        <f t="shared" si="804"/>
        <v>0</v>
      </c>
    </row>
    <row r="12707" spans="2:17" ht="20.25" customHeight="1">
      <c r="B12707" s="10" t="str">
        <f t="shared" si="805"/>
        <v>0</v>
      </c>
      <c r="C12707" s="10" t="str">
        <f t="shared" si="806"/>
        <v/>
      </c>
      <c r="D12707" s="10" t="str">
        <f>IFERROR(IF(تحویلی!$E$1="","",IF(NOSA!O12707=تحویلی!$E$1,تحویلی!$E$1&amp;COUNTIF(NOSA!$O$1:O12707,تحویلی!$E$1),"")),"")</f>
        <v/>
      </c>
      <c r="E12707" s="10" t="str">
        <f t="shared" si="807"/>
        <v/>
      </c>
      <c r="F12707" s="10" t="str">
        <f>IFERROR(VLOOKUP(I12707,DATABASE!$N:$O,2,FALSE),"")</f>
        <v/>
      </c>
      <c r="Q12707" s="10">
        <f t="shared" si="804"/>
        <v>0</v>
      </c>
    </row>
    <row r="12708" spans="2:17" ht="20.25" customHeight="1">
      <c r="B12708" s="10" t="str">
        <f t="shared" si="805"/>
        <v>0</v>
      </c>
      <c r="C12708" s="10" t="str">
        <f t="shared" si="806"/>
        <v/>
      </c>
      <c r="D12708" s="10" t="str">
        <f>IFERROR(IF(تحویلی!$E$1="","",IF(NOSA!O12708=تحویلی!$E$1,تحویلی!$E$1&amp;COUNTIF(NOSA!$O$1:O12708,تحویلی!$E$1),"")),"")</f>
        <v/>
      </c>
      <c r="E12708" s="10" t="str">
        <f t="shared" si="807"/>
        <v/>
      </c>
      <c r="F12708" s="10" t="str">
        <f>IFERROR(VLOOKUP(I12708,DATABASE!$N:$O,2,FALSE),"")</f>
        <v/>
      </c>
      <c r="Q12708" s="10">
        <f t="shared" ref="Q12708:Q12771" si="808">VALUE(O12708)</f>
        <v>0</v>
      </c>
    </row>
    <row r="12709" spans="2:17" ht="20.25" customHeight="1">
      <c r="B12709" s="10" t="str">
        <f t="shared" si="805"/>
        <v>0</v>
      </c>
      <c r="C12709" s="10" t="str">
        <f t="shared" si="806"/>
        <v/>
      </c>
      <c r="D12709" s="10" t="str">
        <f>IFERROR(IF(تحویلی!$E$1="","",IF(NOSA!O12709=تحویلی!$E$1,تحویلی!$E$1&amp;COUNTIF(NOSA!$O$1:O12709,تحویلی!$E$1),"")),"")</f>
        <v/>
      </c>
      <c r="E12709" s="10" t="str">
        <f t="shared" si="807"/>
        <v/>
      </c>
      <c r="F12709" s="10" t="str">
        <f>IFERROR(VLOOKUP(I12709,DATABASE!$N:$O,2,FALSE),"")</f>
        <v/>
      </c>
      <c r="Q12709" s="10">
        <f t="shared" si="808"/>
        <v>0</v>
      </c>
    </row>
    <row r="12710" spans="2:17" ht="20.25" customHeight="1">
      <c r="B12710" s="10" t="str">
        <f t="shared" si="805"/>
        <v>0</v>
      </c>
      <c r="C12710" s="10" t="str">
        <f t="shared" si="806"/>
        <v/>
      </c>
      <c r="D12710" s="10" t="str">
        <f>IFERROR(IF(تحویلی!$E$1="","",IF(NOSA!O12710=تحویلی!$E$1,تحویلی!$E$1&amp;COUNTIF(NOSA!$O$1:O12710,تحویلی!$E$1),"")),"")</f>
        <v/>
      </c>
      <c r="E12710" s="10" t="str">
        <f t="shared" si="807"/>
        <v/>
      </c>
      <c r="F12710" s="10" t="str">
        <f>IFERROR(VLOOKUP(I12710,DATABASE!$N:$O,2,FALSE),"")</f>
        <v/>
      </c>
      <c r="Q12710" s="10">
        <f t="shared" si="808"/>
        <v>0</v>
      </c>
    </row>
    <row r="12711" spans="2:17" ht="20.25" customHeight="1">
      <c r="B12711" s="10" t="str">
        <f t="shared" si="805"/>
        <v>0</v>
      </c>
      <c r="C12711" s="10" t="str">
        <f t="shared" si="806"/>
        <v/>
      </c>
      <c r="D12711" s="10" t="str">
        <f>IFERROR(IF(تحویلی!$E$1="","",IF(NOSA!O12711=تحویلی!$E$1,تحویلی!$E$1&amp;COUNTIF(NOSA!$O$1:O12711,تحویلی!$E$1),"")),"")</f>
        <v/>
      </c>
      <c r="E12711" s="10" t="str">
        <f t="shared" si="807"/>
        <v/>
      </c>
      <c r="F12711" s="10" t="str">
        <f>IFERROR(VLOOKUP(I12711,DATABASE!$N:$O,2,FALSE),"")</f>
        <v/>
      </c>
      <c r="Q12711" s="10">
        <f t="shared" si="808"/>
        <v>0</v>
      </c>
    </row>
    <row r="12712" spans="2:17" ht="20.25" customHeight="1">
      <c r="B12712" s="10" t="str">
        <f t="shared" si="805"/>
        <v>0</v>
      </c>
      <c r="C12712" s="10" t="str">
        <f t="shared" si="806"/>
        <v/>
      </c>
      <c r="D12712" s="10" t="str">
        <f>IFERROR(IF(تحویلی!$E$1="","",IF(NOSA!O12712=تحویلی!$E$1,تحویلی!$E$1&amp;COUNTIF(NOSA!$O$1:O12712,تحویلی!$E$1),"")),"")</f>
        <v/>
      </c>
      <c r="E12712" s="10" t="str">
        <f t="shared" si="807"/>
        <v/>
      </c>
      <c r="F12712" s="10" t="str">
        <f>IFERROR(VLOOKUP(I12712,DATABASE!$N:$O,2,FALSE),"")</f>
        <v/>
      </c>
      <c r="Q12712" s="10">
        <f t="shared" si="808"/>
        <v>0</v>
      </c>
    </row>
    <row r="12713" spans="2:17" ht="20.25" customHeight="1">
      <c r="B12713" s="10" t="str">
        <f t="shared" ref="B12713:B12776" si="809">F12713&amp;Q12713</f>
        <v>0</v>
      </c>
      <c r="C12713" s="10" t="str">
        <f t="shared" ref="C12713:C12776" si="810">F12713&amp;G12713&amp;O12713</f>
        <v/>
      </c>
      <c r="D12713" s="10" t="str">
        <f>IFERROR(IF(تحویلی!$E$1="","",IF(NOSA!O12713=تحویلی!$E$1,تحویلی!$E$1&amp;COUNTIF(NOSA!$O$1:O12713,تحویلی!$E$1),"")),"")</f>
        <v/>
      </c>
      <c r="E12713" s="10" t="str">
        <f t="shared" ref="E12713:E12776" si="811">H12713&amp;O12713</f>
        <v/>
      </c>
      <c r="F12713" s="10" t="str">
        <f>IFERROR(VLOOKUP(I12713,DATABASE!$N:$O,2,FALSE),"")</f>
        <v/>
      </c>
      <c r="Q12713" s="10">
        <f t="shared" si="808"/>
        <v>0</v>
      </c>
    </row>
    <row r="12714" spans="2:17" ht="20.25" customHeight="1">
      <c r="B12714" s="10" t="str">
        <f t="shared" si="809"/>
        <v>0</v>
      </c>
      <c r="C12714" s="10" t="str">
        <f t="shared" si="810"/>
        <v/>
      </c>
      <c r="D12714" s="10" t="str">
        <f>IFERROR(IF(تحویلی!$E$1="","",IF(NOSA!O12714=تحویلی!$E$1,تحویلی!$E$1&amp;COUNTIF(NOSA!$O$1:O12714,تحویلی!$E$1),"")),"")</f>
        <v/>
      </c>
      <c r="E12714" s="10" t="str">
        <f t="shared" si="811"/>
        <v/>
      </c>
      <c r="F12714" s="10" t="str">
        <f>IFERROR(VLOOKUP(I12714,DATABASE!$N:$O,2,FALSE),"")</f>
        <v/>
      </c>
      <c r="Q12714" s="10">
        <f t="shared" si="808"/>
        <v>0</v>
      </c>
    </row>
    <row r="12715" spans="2:17" ht="20.25" customHeight="1">
      <c r="B12715" s="10" t="str">
        <f t="shared" si="809"/>
        <v>0</v>
      </c>
      <c r="C12715" s="10" t="str">
        <f t="shared" si="810"/>
        <v/>
      </c>
      <c r="D12715" s="10" t="str">
        <f>IFERROR(IF(تحویلی!$E$1="","",IF(NOSA!O12715=تحویلی!$E$1,تحویلی!$E$1&amp;COUNTIF(NOSA!$O$1:O12715,تحویلی!$E$1),"")),"")</f>
        <v/>
      </c>
      <c r="E12715" s="10" t="str">
        <f t="shared" si="811"/>
        <v/>
      </c>
      <c r="F12715" s="10" t="str">
        <f>IFERROR(VLOOKUP(I12715,DATABASE!$N:$O,2,FALSE),"")</f>
        <v/>
      </c>
      <c r="Q12715" s="10">
        <f t="shared" si="808"/>
        <v>0</v>
      </c>
    </row>
    <row r="12716" spans="2:17" ht="20.25" customHeight="1">
      <c r="B12716" s="10" t="str">
        <f t="shared" si="809"/>
        <v>0</v>
      </c>
      <c r="C12716" s="10" t="str">
        <f t="shared" si="810"/>
        <v/>
      </c>
      <c r="D12716" s="10" t="str">
        <f>IFERROR(IF(تحویلی!$E$1="","",IF(NOSA!O12716=تحویلی!$E$1,تحویلی!$E$1&amp;COUNTIF(NOSA!$O$1:O12716,تحویلی!$E$1),"")),"")</f>
        <v/>
      </c>
      <c r="E12716" s="10" t="str">
        <f t="shared" si="811"/>
        <v/>
      </c>
      <c r="F12716" s="10" t="str">
        <f>IFERROR(VLOOKUP(I12716,DATABASE!$N:$O,2,FALSE),"")</f>
        <v/>
      </c>
      <c r="Q12716" s="10">
        <f t="shared" si="808"/>
        <v>0</v>
      </c>
    </row>
    <row r="12717" spans="2:17" ht="20.25" customHeight="1">
      <c r="B12717" s="10" t="str">
        <f t="shared" si="809"/>
        <v>0</v>
      </c>
      <c r="C12717" s="10" t="str">
        <f t="shared" si="810"/>
        <v/>
      </c>
      <c r="D12717" s="10" t="str">
        <f>IFERROR(IF(تحویلی!$E$1="","",IF(NOSA!O12717=تحویلی!$E$1,تحویلی!$E$1&amp;COUNTIF(NOSA!$O$1:O12717,تحویلی!$E$1),"")),"")</f>
        <v/>
      </c>
      <c r="E12717" s="10" t="str">
        <f t="shared" si="811"/>
        <v/>
      </c>
      <c r="F12717" s="10" t="str">
        <f>IFERROR(VLOOKUP(I12717,DATABASE!$N:$O,2,FALSE),"")</f>
        <v/>
      </c>
      <c r="Q12717" s="10">
        <f t="shared" si="808"/>
        <v>0</v>
      </c>
    </row>
    <row r="12718" spans="2:17" ht="20.25" customHeight="1">
      <c r="B12718" s="10" t="str">
        <f t="shared" si="809"/>
        <v>0</v>
      </c>
      <c r="C12718" s="10" t="str">
        <f t="shared" si="810"/>
        <v/>
      </c>
      <c r="D12718" s="10" t="str">
        <f>IFERROR(IF(تحویلی!$E$1="","",IF(NOSA!O12718=تحویلی!$E$1,تحویلی!$E$1&amp;COUNTIF(NOSA!$O$1:O12718,تحویلی!$E$1),"")),"")</f>
        <v/>
      </c>
      <c r="E12718" s="10" t="str">
        <f t="shared" si="811"/>
        <v/>
      </c>
      <c r="F12718" s="10" t="str">
        <f>IFERROR(VLOOKUP(I12718,DATABASE!$N:$O,2,FALSE),"")</f>
        <v/>
      </c>
      <c r="Q12718" s="10">
        <f t="shared" si="808"/>
        <v>0</v>
      </c>
    </row>
    <row r="12719" spans="2:17" ht="20.25" customHeight="1">
      <c r="B12719" s="10" t="str">
        <f t="shared" si="809"/>
        <v>0</v>
      </c>
      <c r="C12719" s="10" t="str">
        <f t="shared" si="810"/>
        <v/>
      </c>
      <c r="D12719" s="10" t="str">
        <f>IFERROR(IF(تحویلی!$E$1="","",IF(NOSA!O12719=تحویلی!$E$1,تحویلی!$E$1&amp;COUNTIF(NOSA!$O$1:O12719,تحویلی!$E$1),"")),"")</f>
        <v/>
      </c>
      <c r="E12719" s="10" t="str">
        <f t="shared" si="811"/>
        <v/>
      </c>
      <c r="F12719" s="10" t="str">
        <f>IFERROR(VLOOKUP(I12719,DATABASE!$N:$O,2,FALSE),"")</f>
        <v/>
      </c>
      <c r="Q12719" s="10">
        <f t="shared" si="808"/>
        <v>0</v>
      </c>
    </row>
    <row r="12720" spans="2:17" ht="20.25" customHeight="1">
      <c r="B12720" s="10" t="str">
        <f t="shared" si="809"/>
        <v>0</v>
      </c>
      <c r="C12720" s="10" t="str">
        <f t="shared" si="810"/>
        <v/>
      </c>
      <c r="D12720" s="10" t="str">
        <f>IFERROR(IF(تحویلی!$E$1="","",IF(NOSA!O12720=تحویلی!$E$1,تحویلی!$E$1&amp;COUNTIF(NOSA!$O$1:O12720,تحویلی!$E$1),"")),"")</f>
        <v/>
      </c>
      <c r="E12720" s="10" t="str">
        <f t="shared" si="811"/>
        <v/>
      </c>
      <c r="F12720" s="10" t="str">
        <f>IFERROR(VLOOKUP(I12720,DATABASE!$N:$O,2,FALSE),"")</f>
        <v/>
      </c>
      <c r="Q12720" s="10">
        <f t="shared" si="808"/>
        <v>0</v>
      </c>
    </row>
    <row r="12721" spans="2:17" ht="20.25" customHeight="1">
      <c r="B12721" s="10" t="str">
        <f t="shared" si="809"/>
        <v>0</v>
      </c>
      <c r="C12721" s="10" t="str">
        <f t="shared" si="810"/>
        <v/>
      </c>
      <c r="D12721" s="10" t="str">
        <f>IFERROR(IF(تحویلی!$E$1="","",IF(NOSA!O12721=تحویلی!$E$1,تحویلی!$E$1&amp;COUNTIF(NOSA!$O$1:O12721,تحویلی!$E$1),"")),"")</f>
        <v/>
      </c>
      <c r="E12721" s="10" t="str">
        <f t="shared" si="811"/>
        <v/>
      </c>
      <c r="F12721" s="10" t="str">
        <f>IFERROR(VLOOKUP(I12721,DATABASE!$N:$O,2,FALSE),"")</f>
        <v/>
      </c>
      <c r="Q12721" s="10">
        <f t="shared" si="808"/>
        <v>0</v>
      </c>
    </row>
    <row r="12722" spans="2:17" ht="20.25" customHeight="1">
      <c r="B12722" s="10" t="str">
        <f t="shared" si="809"/>
        <v>0</v>
      </c>
      <c r="C12722" s="10" t="str">
        <f t="shared" si="810"/>
        <v/>
      </c>
      <c r="D12722" s="10" t="str">
        <f>IFERROR(IF(تحویلی!$E$1="","",IF(NOSA!O12722=تحویلی!$E$1,تحویلی!$E$1&amp;COUNTIF(NOSA!$O$1:O12722,تحویلی!$E$1),"")),"")</f>
        <v/>
      </c>
      <c r="E12722" s="10" t="str">
        <f t="shared" si="811"/>
        <v/>
      </c>
      <c r="F12722" s="10" t="str">
        <f>IFERROR(VLOOKUP(I12722,DATABASE!$N:$O,2,FALSE),"")</f>
        <v/>
      </c>
      <c r="Q12722" s="10">
        <f t="shared" si="808"/>
        <v>0</v>
      </c>
    </row>
    <row r="12723" spans="2:17" ht="20.25" customHeight="1">
      <c r="B12723" s="10" t="str">
        <f t="shared" si="809"/>
        <v>0</v>
      </c>
      <c r="C12723" s="10" t="str">
        <f t="shared" si="810"/>
        <v/>
      </c>
      <c r="D12723" s="10" t="str">
        <f>IFERROR(IF(تحویلی!$E$1="","",IF(NOSA!O12723=تحویلی!$E$1,تحویلی!$E$1&amp;COUNTIF(NOSA!$O$1:O12723,تحویلی!$E$1),"")),"")</f>
        <v/>
      </c>
      <c r="E12723" s="10" t="str">
        <f t="shared" si="811"/>
        <v/>
      </c>
      <c r="F12723" s="10" t="str">
        <f>IFERROR(VLOOKUP(I12723,DATABASE!$N:$O,2,FALSE),"")</f>
        <v/>
      </c>
      <c r="Q12723" s="10">
        <f t="shared" si="808"/>
        <v>0</v>
      </c>
    </row>
    <row r="12724" spans="2:17" ht="20.25" customHeight="1">
      <c r="B12724" s="10" t="str">
        <f t="shared" si="809"/>
        <v>0</v>
      </c>
      <c r="C12724" s="10" t="str">
        <f t="shared" si="810"/>
        <v/>
      </c>
      <c r="D12724" s="10" t="str">
        <f>IFERROR(IF(تحویلی!$E$1="","",IF(NOSA!O12724=تحویلی!$E$1,تحویلی!$E$1&amp;COUNTIF(NOSA!$O$1:O12724,تحویلی!$E$1),"")),"")</f>
        <v/>
      </c>
      <c r="E12724" s="10" t="str">
        <f t="shared" si="811"/>
        <v/>
      </c>
      <c r="F12724" s="10" t="str">
        <f>IFERROR(VLOOKUP(I12724,DATABASE!$N:$O,2,FALSE),"")</f>
        <v/>
      </c>
      <c r="Q12724" s="10">
        <f t="shared" si="808"/>
        <v>0</v>
      </c>
    </row>
    <row r="12725" spans="2:17" ht="20.25" customHeight="1">
      <c r="B12725" s="10" t="str">
        <f t="shared" si="809"/>
        <v>0</v>
      </c>
      <c r="C12725" s="10" t="str">
        <f t="shared" si="810"/>
        <v/>
      </c>
      <c r="D12725" s="10" t="str">
        <f>IFERROR(IF(تحویلی!$E$1="","",IF(NOSA!O12725=تحویلی!$E$1,تحویلی!$E$1&amp;COUNTIF(NOSA!$O$1:O12725,تحویلی!$E$1),"")),"")</f>
        <v/>
      </c>
      <c r="E12725" s="10" t="str">
        <f t="shared" si="811"/>
        <v/>
      </c>
      <c r="F12725" s="10" t="str">
        <f>IFERROR(VLOOKUP(I12725,DATABASE!$N:$O,2,FALSE),"")</f>
        <v/>
      </c>
      <c r="Q12725" s="10">
        <f t="shared" si="808"/>
        <v>0</v>
      </c>
    </row>
    <row r="12726" spans="2:17" ht="20.25" customHeight="1">
      <c r="B12726" s="10" t="str">
        <f t="shared" si="809"/>
        <v>0</v>
      </c>
      <c r="C12726" s="10" t="str">
        <f t="shared" si="810"/>
        <v/>
      </c>
      <c r="D12726" s="10" t="str">
        <f>IFERROR(IF(تحویلی!$E$1="","",IF(NOSA!O12726=تحویلی!$E$1,تحویلی!$E$1&amp;COUNTIF(NOSA!$O$1:O12726,تحویلی!$E$1),"")),"")</f>
        <v/>
      </c>
      <c r="E12726" s="10" t="str">
        <f t="shared" si="811"/>
        <v/>
      </c>
      <c r="F12726" s="10" t="str">
        <f>IFERROR(VLOOKUP(I12726,DATABASE!$N:$O,2,FALSE),"")</f>
        <v/>
      </c>
      <c r="Q12726" s="10">
        <f t="shared" si="808"/>
        <v>0</v>
      </c>
    </row>
    <row r="12727" spans="2:17" ht="20.25" customHeight="1">
      <c r="B12727" s="10" t="str">
        <f t="shared" si="809"/>
        <v>0</v>
      </c>
      <c r="C12727" s="10" t="str">
        <f t="shared" si="810"/>
        <v/>
      </c>
      <c r="D12727" s="10" t="str">
        <f>IFERROR(IF(تحویلی!$E$1="","",IF(NOSA!O12727=تحویلی!$E$1,تحویلی!$E$1&amp;COUNTIF(NOSA!$O$1:O12727,تحویلی!$E$1),"")),"")</f>
        <v/>
      </c>
      <c r="E12727" s="10" t="str">
        <f t="shared" si="811"/>
        <v/>
      </c>
      <c r="F12727" s="10" t="str">
        <f>IFERROR(VLOOKUP(I12727,DATABASE!$N:$O,2,FALSE),"")</f>
        <v/>
      </c>
      <c r="Q12727" s="10">
        <f t="shared" si="808"/>
        <v>0</v>
      </c>
    </row>
    <row r="12728" spans="2:17" ht="20.25" customHeight="1">
      <c r="B12728" s="10" t="str">
        <f t="shared" si="809"/>
        <v>0</v>
      </c>
      <c r="C12728" s="10" t="str">
        <f t="shared" si="810"/>
        <v/>
      </c>
      <c r="D12728" s="10" t="str">
        <f>IFERROR(IF(تحویلی!$E$1="","",IF(NOSA!O12728=تحویلی!$E$1,تحویلی!$E$1&amp;COUNTIF(NOSA!$O$1:O12728,تحویلی!$E$1),"")),"")</f>
        <v/>
      </c>
      <c r="E12728" s="10" t="str">
        <f t="shared" si="811"/>
        <v/>
      </c>
      <c r="F12728" s="10" t="str">
        <f>IFERROR(VLOOKUP(I12728,DATABASE!$N:$O,2,FALSE),"")</f>
        <v/>
      </c>
      <c r="Q12728" s="10">
        <f t="shared" si="808"/>
        <v>0</v>
      </c>
    </row>
    <row r="12729" spans="2:17" ht="20.25" customHeight="1">
      <c r="B12729" s="10" t="str">
        <f t="shared" si="809"/>
        <v>0</v>
      </c>
      <c r="C12729" s="10" t="str">
        <f t="shared" si="810"/>
        <v/>
      </c>
      <c r="D12729" s="10" t="str">
        <f>IFERROR(IF(تحویلی!$E$1="","",IF(NOSA!O12729=تحویلی!$E$1,تحویلی!$E$1&amp;COUNTIF(NOSA!$O$1:O12729,تحویلی!$E$1),"")),"")</f>
        <v/>
      </c>
      <c r="E12729" s="10" t="str">
        <f t="shared" si="811"/>
        <v/>
      </c>
      <c r="F12729" s="10" t="str">
        <f>IFERROR(VLOOKUP(I12729,DATABASE!$N:$O,2,FALSE),"")</f>
        <v/>
      </c>
      <c r="Q12729" s="10">
        <f t="shared" si="808"/>
        <v>0</v>
      </c>
    </row>
    <row r="12730" spans="2:17" ht="20.25" customHeight="1">
      <c r="B12730" s="10" t="str">
        <f t="shared" si="809"/>
        <v>0</v>
      </c>
      <c r="C12730" s="10" t="str">
        <f t="shared" si="810"/>
        <v/>
      </c>
      <c r="D12730" s="10" t="str">
        <f>IFERROR(IF(تحویلی!$E$1="","",IF(NOSA!O12730=تحویلی!$E$1,تحویلی!$E$1&amp;COUNTIF(NOSA!$O$1:O12730,تحویلی!$E$1),"")),"")</f>
        <v/>
      </c>
      <c r="E12730" s="10" t="str">
        <f t="shared" si="811"/>
        <v/>
      </c>
      <c r="F12730" s="10" t="str">
        <f>IFERROR(VLOOKUP(I12730,DATABASE!$N:$O,2,FALSE),"")</f>
        <v/>
      </c>
      <c r="Q12730" s="10">
        <f t="shared" si="808"/>
        <v>0</v>
      </c>
    </row>
    <row r="12731" spans="2:17" ht="20.25" customHeight="1">
      <c r="B12731" s="10" t="str">
        <f t="shared" si="809"/>
        <v>0</v>
      </c>
      <c r="C12731" s="10" t="str">
        <f t="shared" si="810"/>
        <v/>
      </c>
      <c r="D12731" s="10" t="str">
        <f>IFERROR(IF(تحویلی!$E$1="","",IF(NOSA!O12731=تحویلی!$E$1,تحویلی!$E$1&amp;COUNTIF(NOSA!$O$1:O12731,تحویلی!$E$1),"")),"")</f>
        <v/>
      </c>
      <c r="E12731" s="10" t="str">
        <f t="shared" si="811"/>
        <v/>
      </c>
      <c r="F12731" s="10" t="str">
        <f>IFERROR(VLOOKUP(I12731,DATABASE!$N:$O,2,FALSE),"")</f>
        <v/>
      </c>
      <c r="Q12731" s="10">
        <f t="shared" si="808"/>
        <v>0</v>
      </c>
    </row>
    <row r="12732" spans="2:17" ht="20.25" customHeight="1">
      <c r="B12732" s="10" t="str">
        <f t="shared" si="809"/>
        <v>0</v>
      </c>
      <c r="C12732" s="10" t="str">
        <f t="shared" si="810"/>
        <v/>
      </c>
      <c r="D12732" s="10" t="str">
        <f>IFERROR(IF(تحویلی!$E$1="","",IF(NOSA!O12732=تحویلی!$E$1,تحویلی!$E$1&amp;COUNTIF(NOSA!$O$1:O12732,تحویلی!$E$1),"")),"")</f>
        <v/>
      </c>
      <c r="E12732" s="10" t="str">
        <f t="shared" si="811"/>
        <v/>
      </c>
      <c r="F12732" s="10" t="str">
        <f>IFERROR(VLOOKUP(I12732,DATABASE!$N:$O,2,FALSE),"")</f>
        <v/>
      </c>
      <c r="Q12732" s="10">
        <f t="shared" si="808"/>
        <v>0</v>
      </c>
    </row>
    <row r="12733" spans="2:17" ht="20.25" customHeight="1">
      <c r="B12733" s="10" t="str">
        <f t="shared" si="809"/>
        <v>0</v>
      </c>
      <c r="C12733" s="10" t="str">
        <f t="shared" si="810"/>
        <v/>
      </c>
      <c r="D12733" s="10" t="str">
        <f>IFERROR(IF(تحویلی!$E$1="","",IF(NOSA!O12733=تحویلی!$E$1,تحویلی!$E$1&amp;COUNTIF(NOSA!$O$1:O12733,تحویلی!$E$1),"")),"")</f>
        <v/>
      </c>
      <c r="E12733" s="10" t="str">
        <f t="shared" si="811"/>
        <v/>
      </c>
      <c r="F12733" s="10" t="str">
        <f>IFERROR(VLOOKUP(I12733,DATABASE!$N:$O,2,FALSE),"")</f>
        <v/>
      </c>
      <c r="Q12733" s="10">
        <f t="shared" si="808"/>
        <v>0</v>
      </c>
    </row>
    <row r="12734" spans="2:17" ht="20.25" customHeight="1">
      <c r="B12734" s="10" t="str">
        <f t="shared" si="809"/>
        <v>0</v>
      </c>
      <c r="C12734" s="10" t="str">
        <f t="shared" si="810"/>
        <v/>
      </c>
      <c r="D12734" s="10" t="str">
        <f>IFERROR(IF(تحویلی!$E$1="","",IF(NOSA!O12734=تحویلی!$E$1,تحویلی!$E$1&amp;COUNTIF(NOSA!$O$1:O12734,تحویلی!$E$1),"")),"")</f>
        <v/>
      </c>
      <c r="E12734" s="10" t="str">
        <f t="shared" si="811"/>
        <v/>
      </c>
      <c r="F12734" s="10" t="str">
        <f>IFERROR(VLOOKUP(I12734,DATABASE!$N:$O,2,FALSE),"")</f>
        <v/>
      </c>
      <c r="Q12734" s="10">
        <f t="shared" si="808"/>
        <v>0</v>
      </c>
    </row>
    <row r="12735" spans="2:17" ht="20.25" customHeight="1">
      <c r="B12735" s="10" t="str">
        <f t="shared" si="809"/>
        <v>0</v>
      </c>
      <c r="C12735" s="10" t="str">
        <f t="shared" si="810"/>
        <v/>
      </c>
      <c r="D12735" s="10" t="str">
        <f>IFERROR(IF(تحویلی!$E$1="","",IF(NOSA!O12735=تحویلی!$E$1,تحویلی!$E$1&amp;COUNTIF(NOSA!$O$1:O12735,تحویلی!$E$1),"")),"")</f>
        <v/>
      </c>
      <c r="E12735" s="10" t="str">
        <f t="shared" si="811"/>
        <v/>
      </c>
      <c r="F12735" s="10" t="str">
        <f>IFERROR(VLOOKUP(I12735,DATABASE!$N:$O,2,FALSE),"")</f>
        <v/>
      </c>
      <c r="Q12735" s="10">
        <f t="shared" si="808"/>
        <v>0</v>
      </c>
    </row>
    <row r="12736" spans="2:17" ht="20.25" customHeight="1">
      <c r="B12736" s="10" t="str">
        <f t="shared" si="809"/>
        <v>0</v>
      </c>
      <c r="C12736" s="10" t="str">
        <f t="shared" si="810"/>
        <v/>
      </c>
      <c r="D12736" s="10" t="str">
        <f>IFERROR(IF(تحویلی!$E$1="","",IF(NOSA!O12736=تحویلی!$E$1,تحویلی!$E$1&amp;COUNTIF(NOSA!$O$1:O12736,تحویلی!$E$1),"")),"")</f>
        <v/>
      </c>
      <c r="E12736" s="10" t="str">
        <f t="shared" si="811"/>
        <v/>
      </c>
      <c r="F12736" s="10" t="str">
        <f>IFERROR(VLOOKUP(I12736,DATABASE!$N:$O,2,FALSE),"")</f>
        <v/>
      </c>
      <c r="Q12736" s="10">
        <f t="shared" si="808"/>
        <v>0</v>
      </c>
    </row>
    <row r="12737" spans="2:17" ht="20.25" customHeight="1">
      <c r="B12737" s="10" t="str">
        <f t="shared" si="809"/>
        <v>0</v>
      </c>
      <c r="C12737" s="10" t="str">
        <f t="shared" si="810"/>
        <v/>
      </c>
      <c r="D12737" s="10" t="str">
        <f>IFERROR(IF(تحویلی!$E$1="","",IF(NOSA!O12737=تحویلی!$E$1,تحویلی!$E$1&amp;COUNTIF(NOSA!$O$1:O12737,تحویلی!$E$1),"")),"")</f>
        <v/>
      </c>
      <c r="E12737" s="10" t="str">
        <f t="shared" si="811"/>
        <v/>
      </c>
      <c r="F12737" s="10" t="str">
        <f>IFERROR(VLOOKUP(I12737,DATABASE!$N:$O,2,FALSE),"")</f>
        <v/>
      </c>
      <c r="Q12737" s="10">
        <f t="shared" si="808"/>
        <v>0</v>
      </c>
    </row>
    <row r="12738" spans="2:17" ht="20.25" customHeight="1">
      <c r="B12738" s="10" t="str">
        <f t="shared" si="809"/>
        <v>0</v>
      </c>
      <c r="C12738" s="10" t="str">
        <f t="shared" si="810"/>
        <v/>
      </c>
      <c r="D12738" s="10" t="str">
        <f>IFERROR(IF(تحویلی!$E$1="","",IF(NOSA!O12738=تحویلی!$E$1,تحویلی!$E$1&amp;COUNTIF(NOSA!$O$1:O12738,تحویلی!$E$1),"")),"")</f>
        <v/>
      </c>
      <c r="E12738" s="10" t="str">
        <f t="shared" si="811"/>
        <v/>
      </c>
      <c r="F12738" s="10" t="str">
        <f>IFERROR(VLOOKUP(I12738,DATABASE!$N:$O,2,FALSE),"")</f>
        <v/>
      </c>
      <c r="Q12738" s="10">
        <f t="shared" si="808"/>
        <v>0</v>
      </c>
    </row>
    <row r="12739" spans="2:17" ht="20.25" customHeight="1">
      <c r="B12739" s="10" t="str">
        <f t="shared" si="809"/>
        <v>0</v>
      </c>
      <c r="C12739" s="10" t="str">
        <f t="shared" si="810"/>
        <v/>
      </c>
      <c r="D12739" s="10" t="str">
        <f>IFERROR(IF(تحویلی!$E$1="","",IF(NOSA!O12739=تحویلی!$E$1,تحویلی!$E$1&amp;COUNTIF(NOSA!$O$1:O12739,تحویلی!$E$1),"")),"")</f>
        <v/>
      </c>
      <c r="E12739" s="10" t="str">
        <f t="shared" si="811"/>
        <v/>
      </c>
      <c r="F12739" s="10" t="str">
        <f>IFERROR(VLOOKUP(I12739,DATABASE!$N:$O,2,FALSE),"")</f>
        <v/>
      </c>
      <c r="Q12739" s="10">
        <f t="shared" si="808"/>
        <v>0</v>
      </c>
    </row>
    <row r="12740" spans="2:17" ht="20.25" customHeight="1">
      <c r="B12740" s="10" t="str">
        <f t="shared" si="809"/>
        <v>0</v>
      </c>
      <c r="C12740" s="10" t="str">
        <f t="shared" si="810"/>
        <v/>
      </c>
      <c r="D12740" s="10" t="str">
        <f>IFERROR(IF(تحویلی!$E$1="","",IF(NOSA!O12740=تحویلی!$E$1,تحویلی!$E$1&amp;COUNTIF(NOSA!$O$1:O12740,تحویلی!$E$1),"")),"")</f>
        <v/>
      </c>
      <c r="E12740" s="10" t="str">
        <f t="shared" si="811"/>
        <v/>
      </c>
      <c r="F12740" s="10" t="str">
        <f>IFERROR(VLOOKUP(I12740,DATABASE!$N:$O,2,FALSE),"")</f>
        <v/>
      </c>
      <c r="Q12740" s="10">
        <f t="shared" si="808"/>
        <v>0</v>
      </c>
    </row>
    <row r="12741" spans="2:17" ht="20.25" customHeight="1">
      <c r="B12741" s="10" t="str">
        <f t="shared" si="809"/>
        <v>0</v>
      </c>
      <c r="C12741" s="10" t="str">
        <f t="shared" si="810"/>
        <v/>
      </c>
      <c r="D12741" s="10" t="str">
        <f>IFERROR(IF(تحویلی!$E$1="","",IF(NOSA!O12741=تحویلی!$E$1,تحویلی!$E$1&amp;COUNTIF(NOSA!$O$1:O12741,تحویلی!$E$1),"")),"")</f>
        <v/>
      </c>
      <c r="E12741" s="10" t="str">
        <f t="shared" si="811"/>
        <v/>
      </c>
      <c r="F12741" s="10" t="str">
        <f>IFERROR(VLOOKUP(I12741,DATABASE!$N:$O,2,FALSE),"")</f>
        <v/>
      </c>
      <c r="Q12741" s="10">
        <f t="shared" si="808"/>
        <v>0</v>
      </c>
    </row>
    <row r="12742" spans="2:17" ht="20.25" customHeight="1">
      <c r="B12742" s="10" t="str">
        <f t="shared" si="809"/>
        <v>0</v>
      </c>
      <c r="C12742" s="10" t="str">
        <f t="shared" si="810"/>
        <v/>
      </c>
      <c r="D12742" s="10" t="str">
        <f>IFERROR(IF(تحویلی!$E$1="","",IF(NOSA!O12742=تحویلی!$E$1,تحویلی!$E$1&amp;COUNTIF(NOSA!$O$1:O12742,تحویلی!$E$1),"")),"")</f>
        <v/>
      </c>
      <c r="E12742" s="10" t="str">
        <f t="shared" si="811"/>
        <v/>
      </c>
      <c r="F12742" s="10" t="str">
        <f>IFERROR(VLOOKUP(I12742,DATABASE!$N:$O,2,FALSE),"")</f>
        <v/>
      </c>
      <c r="Q12742" s="10">
        <f t="shared" si="808"/>
        <v>0</v>
      </c>
    </row>
    <row r="12743" spans="2:17" ht="20.25" customHeight="1">
      <c r="B12743" s="10" t="str">
        <f t="shared" si="809"/>
        <v>0</v>
      </c>
      <c r="C12743" s="10" t="str">
        <f t="shared" si="810"/>
        <v/>
      </c>
      <c r="D12743" s="10" t="str">
        <f>IFERROR(IF(تحویلی!$E$1="","",IF(NOSA!O12743=تحویلی!$E$1,تحویلی!$E$1&amp;COUNTIF(NOSA!$O$1:O12743,تحویلی!$E$1),"")),"")</f>
        <v/>
      </c>
      <c r="E12743" s="10" t="str">
        <f t="shared" si="811"/>
        <v/>
      </c>
      <c r="F12743" s="10" t="str">
        <f>IFERROR(VLOOKUP(I12743,DATABASE!$N:$O,2,FALSE),"")</f>
        <v/>
      </c>
      <c r="Q12743" s="10">
        <f t="shared" si="808"/>
        <v>0</v>
      </c>
    </row>
    <row r="12744" spans="2:17" ht="20.25" customHeight="1">
      <c r="B12744" s="10" t="str">
        <f t="shared" si="809"/>
        <v>0</v>
      </c>
      <c r="C12744" s="10" t="str">
        <f t="shared" si="810"/>
        <v/>
      </c>
      <c r="D12744" s="10" t="str">
        <f>IFERROR(IF(تحویلی!$E$1="","",IF(NOSA!O12744=تحویلی!$E$1,تحویلی!$E$1&amp;COUNTIF(NOSA!$O$1:O12744,تحویلی!$E$1),"")),"")</f>
        <v/>
      </c>
      <c r="E12744" s="10" t="str">
        <f t="shared" si="811"/>
        <v/>
      </c>
      <c r="F12744" s="10" t="str">
        <f>IFERROR(VLOOKUP(I12744,DATABASE!$N:$O,2,FALSE),"")</f>
        <v/>
      </c>
      <c r="Q12744" s="10">
        <f t="shared" si="808"/>
        <v>0</v>
      </c>
    </row>
    <row r="12745" spans="2:17" ht="20.25" customHeight="1">
      <c r="B12745" s="10" t="str">
        <f t="shared" si="809"/>
        <v>0</v>
      </c>
      <c r="C12745" s="10" t="str">
        <f t="shared" si="810"/>
        <v/>
      </c>
      <c r="D12745" s="10" t="str">
        <f>IFERROR(IF(تحویلی!$E$1="","",IF(NOSA!O12745=تحویلی!$E$1,تحویلی!$E$1&amp;COUNTIF(NOSA!$O$1:O12745,تحویلی!$E$1),"")),"")</f>
        <v/>
      </c>
      <c r="E12745" s="10" t="str">
        <f t="shared" si="811"/>
        <v/>
      </c>
      <c r="F12745" s="10" t="str">
        <f>IFERROR(VLOOKUP(I12745,DATABASE!$N:$O,2,FALSE),"")</f>
        <v/>
      </c>
      <c r="Q12745" s="10">
        <f t="shared" si="808"/>
        <v>0</v>
      </c>
    </row>
    <row r="12746" spans="2:17" ht="20.25" customHeight="1">
      <c r="B12746" s="10" t="str">
        <f t="shared" si="809"/>
        <v>0</v>
      </c>
      <c r="C12746" s="10" t="str">
        <f t="shared" si="810"/>
        <v/>
      </c>
      <c r="D12746" s="10" t="str">
        <f>IFERROR(IF(تحویلی!$E$1="","",IF(NOSA!O12746=تحویلی!$E$1,تحویلی!$E$1&amp;COUNTIF(NOSA!$O$1:O12746,تحویلی!$E$1),"")),"")</f>
        <v/>
      </c>
      <c r="E12746" s="10" t="str">
        <f t="shared" si="811"/>
        <v/>
      </c>
      <c r="F12746" s="10" t="str">
        <f>IFERROR(VLOOKUP(I12746,DATABASE!$N:$O,2,FALSE),"")</f>
        <v/>
      </c>
      <c r="Q12746" s="10">
        <f t="shared" si="808"/>
        <v>0</v>
      </c>
    </row>
    <row r="12747" spans="2:17" ht="20.25" customHeight="1">
      <c r="B12747" s="10" t="str">
        <f t="shared" si="809"/>
        <v>0</v>
      </c>
      <c r="C12747" s="10" t="str">
        <f t="shared" si="810"/>
        <v/>
      </c>
      <c r="D12747" s="10" t="str">
        <f>IFERROR(IF(تحویلی!$E$1="","",IF(NOSA!O12747=تحویلی!$E$1,تحویلی!$E$1&amp;COUNTIF(NOSA!$O$1:O12747,تحویلی!$E$1),"")),"")</f>
        <v/>
      </c>
      <c r="E12747" s="10" t="str">
        <f t="shared" si="811"/>
        <v/>
      </c>
      <c r="F12747" s="10" t="str">
        <f>IFERROR(VLOOKUP(I12747,DATABASE!$N:$O,2,FALSE),"")</f>
        <v/>
      </c>
      <c r="Q12747" s="10">
        <f t="shared" si="808"/>
        <v>0</v>
      </c>
    </row>
    <row r="12748" spans="2:17" ht="20.25" customHeight="1">
      <c r="B12748" s="10" t="str">
        <f t="shared" si="809"/>
        <v>0</v>
      </c>
      <c r="C12748" s="10" t="str">
        <f t="shared" si="810"/>
        <v/>
      </c>
      <c r="D12748" s="10" t="str">
        <f>IFERROR(IF(تحویلی!$E$1="","",IF(NOSA!O12748=تحویلی!$E$1,تحویلی!$E$1&amp;COUNTIF(NOSA!$O$1:O12748,تحویلی!$E$1),"")),"")</f>
        <v/>
      </c>
      <c r="E12748" s="10" t="str">
        <f t="shared" si="811"/>
        <v/>
      </c>
      <c r="F12748" s="10" t="str">
        <f>IFERROR(VLOOKUP(I12748,DATABASE!$N:$O,2,FALSE),"")</f>
        <v/>
      </c>
      <c r="Q12748" s="10">
        <f t="shared" si="808"/>
        <v>0</v>
      </c>
    </row>
    <row r="12749" spans="2:17" ht="20.25" customHeight="1">
      <c r="B12749" s="10" t="str">
        <f t="shared" si="809"/>
        <v>0</v>
      </c>
      <c r="C12749" s="10" t="str">
        <f t="shared" si="810"/>
        <v/>
      </c>
      <c r="D12749" s="10" t="str">
        <f>IFERROR(IF(تحویلی!$E$1="","",IF(NOSA!O12749=تحویلی!$E$1,تحویلی!$E$1&amp;COUNTIF(NOSA!$O$1:O12749,تحویلی!$E$1),"")),"")</f>
        <v/>
      </c>
      <c r="E12749" s="10" t="str">
        <f t="shared" si="811"/>
        <v/>
      </c>
      <c r="F12749" s="10" t="str">
        <f>IFERROR(VLOOKUP(I12749,DATABASE!$N:$O,2,FALSE),"")</f>
        <v/>
      </c>
      <c r="Q12749" s="10">
        <f t="shared" si="808"/>
        <v>0</v>
      </c>
    </row>
    <row r="12750" spans="2:17" ht="20.25" customHeight="1">
      <c r="B12750" s="10" t="str">
        <f t="shared" si="809"/>
        <v>0</v>
      </c>
      <c r="C12750" s="10" t="str">
        <f t="shared" si="810"/>
        <v/>
      </c>
      <c r="D12750" s="10" t="str">
        <f>IFERROR(IF(تحویلی!$E$1="","",IF(NOSA!O12750=تحویلی!$E$1,تحویلی!$E$1&amp;COUNTIF(NOSA!$O$1:O12750,تحویلی!$E$1),"")),"")</f>
        <v/>
      </c>
      <c r="E12750" s="10" t="str">
        <f t="shared" si="811"/>
        <v/>
      </c>
      <c r="F12750" s="10" t="str">
        <f>IFERROR(VLOOKUP(I12750,DATABASE!$N:$O,2,FALSE),"")</f>
        <v/>
      </c>
      <c r="Q12750" s="10">
        <f t="shared" si="808"/>
        <v>0</v>
      </c>
    </row>
    <row r="12751" spans="2:17" ht="20.25" customHeight="1">
      <c r="B12751" s="10" t="str">
        <f t="shared" si="809"/>
        <v>0</v>
      </c>
      <c r="C12751" s="10" t="str">
        <f t="shared" si="810"/>
        <v/>
      </c>
      <c r="D12751" s="10" t="str">
        <f>IFERROR(IF(تحویلی!$E$1="","",IF(NOSA!O12751=تحویلی!$E$1,تحویلی!$E$1&amp;COUNTIF(NOSA!$O$1:O12751,تحویلی!$E$1),"")),"")</f>
        <v/>
      </c>
      <c r="E12751" s="10" t="str">
        <f t="shared" si="811"/>
        <v/>
      </c>
      <c r="F12751" s="10" t="str">
        <f>IFERROR(VLOOKUP(I12751,DATABASE!$N:$O,2,FALSE),"")</f>
        <v/>
      </c>
      <c r="Q12751" s="10">
        <f t="shared" si="808"/>
        <v>0</v>
      </c>
    </row>
    <row r="12752" spans="2:17" ht="20.25" customHeight="1">
      <c r="B12752" s="10" t="str">
        <f t="shared" si="809"/>
        <v>0</v>
      </c>
      <c r="C12752" s="10" t="str">
        <f t="shared" si="810"/>
        <v/>
      </c>
      <c r="D12752" s="10" t="str">
        <f>IFERROR(IF(تحویلی!$E$1="","",IF(NOSA!O12752=تحویلی!$E$1,تحویلی!$E$1&amp;COUNTIF(NOSA!$O$1:O12752,تحویلی!$E$1),"")),"")</f>
        <v/>
      </c>
      <c r="E12752" s="10" t="str">
        <f t="shared" si="811"/>
        <v/>
      </c>
      <c r="F12752" s="10" t="str">
        <f>IFERROR(VLOOKUP(I12752,DATABASE!$N:$O,2,FALSE),"")</f>
        <v/>
      </c>
      <c r="Q12752" s="10">
        <f t="shared" si="808"/>
        <v>0</v>
      </c>
    </row>
    <row r="12753" spans="2:17" ht="20.25" customHeight="1">
      <c r="B12753" s="10" t="str">
        <f t="shared" si="809"/>
        <v>0</v>
      </c>
      <c r="C12753" s="10" t="str">
        <f t="shared" si="810"/>
        <v/>
      </c>
      <c r="D12753" s="10" t="str">
        <f>IFERROR(IF(تحویلی!$E$1="","",IF(NOSA!O12753=تحویلی!$E$1,تحویلی!$E$1&amp;COUNTIF(NOSA!$O$1:O12753,تحویلی!$E$1),"")),"")</f>
        <v/>
      </c>
      <c r="E12753" s="10" t="str">
        <f t="shared" si="811"/>
        <v/>
      </c>
      <c r="F12753" s="10" t="str">
        <f>IFERROR(VLOOKUP(I12753,DATABASE!$N:$O,2,FALSE),"")</f>
        <v/>
      </c>
      <c r="Q12753" s="10">
        <f t="shared" si="808"/>
        <v>0</v>
      </c>
    </row>
    <row r="12754" spans="2:17" ht="20.25" customHeight="1">
      <c r="B12754" s="10" t="str">
        <f t="shared" si="809"/>
        <v>0</v>
      </c>
      <c r="C12754" s="10" t="str">
        <f t="shared" si="810"/>
        <v/>
      </c>
      <c r="D12754" s="10" t="str">
        <f>IFERROR(IF(تحویلی!$E$1="","",IF(NOSA!O12754=تحویلی!$E$1,تحویلی!$E$1&amp;COUNTIF(NOSA!$O$1:O12754,تحویلی!$E$1),"")),"")</f>
        <v/>
      </c>
      <c r="E12754" s="10" t="str">
        <f t="shared" si="811"/>
        <v/>
      </c>
      <c r="F12754" s="10" t="str">
        <f>IFERROR(VLOOKUP(I12754,DATABASE!$N:$O,2,FALSE),"")</f>
        <v/>
      </c>
      <c r="Q12754" s="10">
        <f t="shared" si="808"/>
        <v>0</v>
      </c>
    </row>
    <row r="12755" spans="2:17" ht="20.25" customHeight="1">
      <c r="B12755" s="10" t="str">
        <f t="shared" si="809"/>
        <v>0</v>
      </c>
      <c r="C12755" s="10" t="str">
        <f t="shared" si="810"/>
        <v/>
      </c>
      <c r="D12755" s="10" t="str">
        <f>IFERROR(IF(تحویلی!$E$1="","",IF(NOSA!O12755=تحویلی!$E$1,تحویلی!$E$1&amp;COUNTIF(NOSA!$O$1:O12755,تحویلی!$E$1),"")),"")</f>
        <v/>
      </c>
      <c r="E12755" s="10" t="str">
        <f t="shared" si="811"/>
        <v/>
      </c>
      <c r="F12755" s="10" t="str">
        <f>IFERROR(VLOOKUP(I12755,DATABASE!$N:$O,2,FALSE),"")</f>
        <v/>
      </c>
      <c r="Q12755" s="10">
        <f t="shared" si="808"/>
        <v>0</v>
      </c>
    </row>
    <row r="12756" spans="2:17" ht="20.25" customHeight="1">
      <c r="B12756" s="10" t="str">
        <f t="shared" si="809"/>
        <v>0</v>
      </c>
      <c r="C12756" s="10" t="str">
        <f t="shared" si="810"/>
        <v/>
      </c>
      <c r="D12756" s="10" t="str">
        <f>IFERROR(IF(تحویلی!$E$1="","",IF(NOSA!O12756=تحویلی!$E$1,تحویلی!$E$1&amp;COUNTIF(NOSA!$O$1:O12756,تحویلی!$E$1),"")),"")</f>
        <v/>
      </c>
      <c r="E12756" s="10" t="str">
        <f t="shared" si="811"/>
        <v/>
      </c>
      <c r="F12756" s="10" t="str">
        <f>IFERROR(VLOOKUP(I12756,DATABASE!$N:$O,2,FALSE),"")</f>
        <v/>
      </c>
      <c r="Q12756" s="10">
        <f t="shared" si="808"/>
        <v>0</v>
      </c>
    </row>
    <row r="12757" spans="2:17" ht="20.25" customHeight="1">
      <c r="B12757" s="10" t="str">
        <f t="shared" si="809"/>
        <v>0</v>
      </c>
      <c r="C12757" s="10" t="str">
        <f t="shared" si="810"/>
        <v/>
      </c>
      <c r="D12757" s="10" t="str">
        <f>IFERROR(IF(تحویلی!$E$1="","",IF(NOSA!O12757=تحویلی!$E$1,تحویلی!$E$1&amp;COUNTIF(NOSA!$O$1:O12757,تحویلی!$E$1),"")),"")</f>
        <v/>
      </c>
      <c r="E12757" s="10" t="str">
        <f t="shared" si="811"/>
        <v/>
      </c>
      <c r="F12757" s="10" t="str">
        <f>IFERROR(VLOOKUP(I12757,DATABASE!$N:$O,2,FALSE),"")</f>
        <v/>
      </c>
      <c r="Q12757" s="10">
        <f t="shared" si="808"/>
        <v>0</v>
      </c>
    </row>
    <row r="12758" spans="2:17" ht="20.25" customHeight="1">
      <c r="B12758" s="10" t="str">
        <f t="shared" si="809"/>
        <v>0</v>
      </c>
      <c r="C12758" s="10" t="str">
        <f t="shared" si="810"/>
        <v/>
      </c>
      <c r="D12758" s="10" t="str">
        <f>IFERROR(IF(تحویلی!$E$1="","",IF(NOSA!O12758=تحویلی!$E$1,تحویلی!$E$1&amp;COUNTIF(NOSA!$O$1:O12758,تحویلی!$E$1),"")),"")</f>
        <v/>
      </c>
      <c r="E12758" s="10" t="str">
        <f t="shared" si="811"/>
        <v/>
      </c>
      <c r="F12758" s="10" t="str">
        <f>IFERROR(VLOOKUP(I12758,DATABASE!$N:$O,2,FALSE),"")</f>
        <v/>
      </c>
      <c r="Q12758" s="10">
        <f t="shared" si="808"/>
        <v>0</v>
      </c>
    </row>
    <row r="12759" spans="2:17" ht="20.25" customHeight="1">
      <c r="B12759" s="10" t="str">
        <f t="shared" si="809"/>
        <v>0</v>
      </c>
      <c r="C12759" s="10" t="str">
        <f t="shared" si="810"/>
        <v/>
      </c>
      <c r="D12759" s="10" t="str">
        <f>IFERROR(IF(تحویلی!$E$1="","",IF(NOSA!O12759=تحویلی!$E$1,تحویلی!$E$1&amp;COUNTIF(NOSA!$O$1:O12759,تحویلی!$E$1),"")),"")</f>
        <v/>
      </c>
      <c r="E12759" s="10" t="str">
        <f t="shared" si="811"/>
        <v/>
      </c>
      <c r="F12759" s="10" t="str">
        <f>IFERROR(VLOOKUP(I12759,DATABASE!$N:$O,2,FALSE),"")</f>
        <v/>
      </c>
      <c r="Q12759" s="10">
        <f t="shared" si="808"/>
        <v>0</v>
      </c>
    </row>
    <row r="12760" spans="2:17" ht="20.25" customHeight="1">
      <c r="B12760" s="10" t="str">
        <f t="shared" si="809"/>
        <v>0</v>
      </c>
      <c r="C12760" s="10" t="str">
        <f t="shared" si="810"/>
        <v/>
      </c>
      <c r="D12760" s="10" t="str">
        <f>IFERROR(IF(تحویلی!$E$1="","",IF(NOSA!O12760=تحویلی!$E$1,تحویلی!$E$1&amp;COUNTIF(NOSA!$O$1:O12760,تحویلی!$E$1),"")),"")</f>
        <v/>
      </c>
      <c r="E12760" s="10" t="str">
        <f t="shared" si="811"/>
        <v/>
      </c>
      <c r="F12760" s="10" t="str">
        <f>IFERROR(VLOOKUP(I12760,DATABASE!$N:$O,2,FALSE),"")</f>
        <v/>
      </c>
      <c r="Q12760" s="10">
        <f t="shared" si="808"/>
        <v>0</v>
      </c>
    </row>
    <row r="12761" spans="2:17" ht="20.25" customHeight="1">
      <c r="B12761" s="10" t="str">
        <f t="shared" si="809"/>
        <v>0</v>
      </c>
      <c r="C12761" s="10" t="str">
        <f t="shared" si="810"/>
        <v/>
      </c>
      <c r="D12761" s="10" t="str">
        <f>IFERROR(IF(تحویلی!$E$1="","",IF(NOSA!O12761=تحویلی!$E$1,تحویلی!$E$1&amp;COUNTIF(NOSA!$O$1:O12761,تحویلی!$E$1),"")),"")</f>
        <v/>
      </c>
      <c r="E12761" s="10" t="str">
        <f t="shared" si="811"/>
        <v/>
      </c>
      <c r="F12761" s="10" t="str">
        <f>IFERROR(VLOOKUP(I12761,DATABASE!$N:$O,2,FALSE),"")</f>
        <v/>
      </c>
      <c r="Q12761" s="10">
        <f t="shared" si="808"/>
        <v>0</v>
      </c>
    </row>
    <row r="12762" spans="2:17" ht="20.25" customHeight="1">
      <c r="B12762" s="10" t="str">
        <f t="shared" si="809"/>
        <v>0</v>
      </c>
      <c r="C12762" s="10" t="str">
        <f t="shared" si="810"/>
        <v/>
      </c>
      <c r="D12762" s="10" t="str">
        <f>IFERROR(IF(تحویلی!$E$1="","",IF(NOSA!O12762=تحویلی!$E$1,تحویلی!$E$1&amp;COUNTIF(NOSA!$O$1:O12762,تحویلی!$E$1),"")),"")</f>
        <v/>
      </c>
      <c r="E12762" s="10" t="str">
        <f t="shared" si="811"/>
        <v/>
      </c>
      <c r="F12762" s="10" t="str">
        <f>IFERROR(VLOOKUP(I12762,DATABASE!$N:$O,2,FALSE),"")</f>
        <v/>
      </c>
      <c r="Q12762" s="10">
        <f t="shared" si="808"/>
        <v>0</v>
      </c>
    </row>
    <row r="12763" spans="2:17" ht="20.25" customHeight="1">
      <c r="B12763" s="10" t="str">
        <f t="shared" si="809"/>
        <v>0</v>
      </c>
      <c r="C12763" s="10" t="str">
        <f t="shared" si="810"/>
        <v/>
      </c>
      <c r="D12763" s="10" t="str">
        <f>IFERROR(IF(تحویلی!$E$1="","",IF(NOSA!O12763=تحویلی!$E$1,تحویلی!$E$1&amp;COUNTIF(NOSA!$O$1:O12763,تحویلی!$E$1),"")),"")</f>
        <v/>
      </c>
      <c r="E12763" s="10" t="str">
        <f t="shared" si="811"/>
        <v/>
      </c>
      <c r="F12763" s="10" t="str">
        <f>IFERROR(VLOOKUP(I12763,DATABASE!$N:$O,2,FALSE),"")</f>
        <v/>
      </c>
      <c r="Q12763" s="10">
        <f t="shared" si="808"/>
        <v>0</v>
      </c>
    </row>
    <row r="12764" spans="2:17" ht="20.25" customHeight="1">
      <c r="B12764" s="10" t="str">
        <f t="shared" si="809"/>
        <v>0</v>
      </c>
      <c r="C12764" s="10" t="str">
        <f t="shared" si="810"/>
        <v/>
      </c>
      <c r="D12764" s="10" t="str">
        <f>IFERROR(IF(تحویلی!$E$1="","",IF(NOSA!O12764=تحویلی!$E$1,تحویلی!$E$1&amp;COUNTIF(NOSA!$O$1:O12764,تحویلی!$E$1),"")),"")</f>
        <v/>
      </c>
      <c r="E12764" s="10" t="str">
        <f t="shared" si="811"/>
        <v/>
      </c>
      <c r="F12764" s="10" t="str">
        <f>IFERROR(VLOOKUP(I12764,DATABASE!$N:$O,2,FALSE),"")</f>
        <v/>
      </c>
      <c r="Q12764" s="10">
        <f t="shared" si="808"/>
        <v>0</v>
      </c>
    </row>
    <row r="12765" spans="2:17" ht="20.25" customHeight="1">
      <c r="B12765" s="10" t="str">
        <f t="shared" si="809"/>
        <v>0</v>
      </c>
      <c r="C12765" s="10" t="str">
        <f t="shared" si="810"/>
        <v/>
      </c>
      <c r="D12765" s="10" t="str">
        <f>IFERROR(IF(تحویلی!$E$1="","",IF(NOSA!O12765=تحویلی!$E$1,تحویلی!$E$1&amp;COUNTIF(NOSA!$O$1:O12765,تحویلی!$E$1),"")),"")</f>
        <v/>
      </c>
      <c r="E12765" s="10" t="str">
        <f t="shared" si="811"/>
        <v/>
      </c>
      <c r="F12765" s="10" t="str">
        <f>IFERROR(VLOOKUP(I12765,DATABASE!$N:$O,2,FALSE),"")</f>
        <v/>
      </c>
      <c r="Q12765" s="10">
        <f t="shared" si="808"/>
        <v>0</v>
      </c>
    </row>
    <row r="12766" spans="2:17" ht="20.25" customHeight="1">
      <c r="B12766" s="10" t="str">
        <f t="shared" si="809"/>
        <v>0</v>
      </c>
      <c r="C12766" s="10" t="str">
        <f t="shared" si="810"/>
        <v/>
      </c>
      <c r="D12766" s="10" t="str">
        <f>IFERROR(IF(تحویلی!$E$1="","",IF(NOSA!O12766=تحویلی!$E$1,تحویلی!$E$1&amp;COUNTIF(NOSA!$O$1:O12766,تحویلی!$E$1),"")),"")</f>
        <v/>
      </c>
      <c r="E12766" s="10" t="str">
        <f t="shared" si="811"/>
        <v/>
      </c>
      <c r="F12766" s="10" t="str">
        <f>IFERROR(VLOOKUP(I12766,DATABASE!$N:$O,2,FALSE),"")</f>
        <v/>
      </c>
      <c r="Q12766" s="10">
        <f t="shared" si="808"/>
        <v>0</v>
      </c>
    </row>
    <row r="12767" spans="2:17" ht="20.25" customHeight="1">
      <c r="B12767" s="10" t="str">
        <f t="shared" si="809"/>
        <v>0</v>
      </c>
      <c r="C12767" s="10" t="str">
        <f t="shared" si="810"/>
        <v/>
      </c>
      <c r="D12767" s="10" t="str">
        <f>IFERROR(IF(تحویلی!$E$1="","",IF(NOSA!O12767=تحویلی!$E$1,تحویلی!$E$1&amp;COUNTIF(NOSA!$O$1:O12767,تحویلی!$E$1),"")),"")</f>
        <v/>
      </c>
      <c r="E12767" s="10" t="str">
        <f t="shared" si="811"/>
        <v/>
      </c>
      <c r="F12767" s="10" t="str">
        <f>IFERROR(VLOOKUP(I12767,DATABASE!$N:$O,2,FALSE),"")</f>
        <v/>
      </c>
      <c r="Q12767" s="10">
        <f t="shared" si="808"/>
        <v>0</v>
      </c>
    </row>
    <row r="12768" spans="2:17" ht="20.25" customHeight="1">
      <c r="B12768" s="10" t="str">
        <f t="shared" si="809"/>
        <v>0</v>
      </c>
      <c r="C12768" s="10" t="str">
        <f t="shared" si="810"/>
        <v/>
      </c>
      <c r="D12768" s="10" t="str">
        <f>IFERROR(IF(تحویلی!$E$1="","",IF(NOSA!O12768=تحویلی!$E$1,تحویلی!$E$1&amp;COUNTIF(NOSA!$O$1:O12768,تحویلی!$E$1),"")),"")</f>
        <v/>
      </c>
      <c r="E12768" s="10" t="str">
        <f t="shared" si="811"/>
        <v/>
      </c>
      <c r="F12768" s="10" t="str">
        <f>IFERROR(VLOOKUP(I12768,DATABASE!$N:$O,2,FALSE),"")</f>
        <v/>
      </c>
      <c r="Q12768" s="10">
        <f t="shared" si="808"/>
        <v>0</v>
      </c>
    </row>
    <row r="12769" spans="2:17" ht="20.25" customHeight="1">
      <c r="B12769" s="10" t="str">
        <f t="shared" si="809"/>
        <v>0</v>
      </c>
      <c r="C12769" s="10" t="str">
        <f t="shared" si="810"/>
        <v/>
      </c>
      <c r="D12769" s="10" t="str">
        <f>IFERROR(IF(تحویلی!$E$1="","",IF(NOSA!O12769=تحویلی!$E$1,تحویلی!$E$1&amp;COUNTIF(NOSA!$O$1:O12769,تحویلی!$E$1),"")),"")</f>
        <v/>
      </c>
      <c r="E12769" s="10" t="str">
        <f t="shared" si="811"/>
        <v/>
      </c>
      <c r="F12769" s="10" t="str">
        <f>IFERROR(VLOOKUP(I12769,DATABASE!$N:$O,2,FALSE),"")</f>
        <v/>
      </c>
      <c r="Q12769" s="10">
        <f t="shared" si="808"/>
        <v>0</v>
      </c>
    </row>
    <row r="12770" spans="2:17" ht="20.25" customHeight="1">
      <c r="B12770" s="10" t="str">
        <f t="shared" si="809"/>
        <v>0</v>
      </c>
      <c r="C12770" s="10" t="str">
        <f t="shared" si="810"/>
        <v/>
      </c>
      <c r="D12770" s="10" t="str">
        <f>IFERROR(IF(تحویلی!$E$1="","",IF(NOSA!O12770=تحویلی!$E$1,تحویلی!$E$1&amp;COUNTIF(NOSA!$O$1:O12770,تحویلی!$E$1),"")),"")</f>
        <v/>
      </c>
      <c r="E12770" s="10" t="str">
        <f t="shared" si="811"/>
        <v/>
      </c>
      <c r="F12770" s="10" t="str">
        <f>IFERROR(VLOOKUP(I12770,DATABASE!$N:$O,2,FALSE),"")</f>
        <v/>
      </c>
      <c r="Q12770" s="10">
        <f t="shared" si="808"/>
        <v>0</v>
      </c>
    </row>
    <row r="12771" spans="2:17" ht="20.25" customHeight="1">
      <c r="B12771" s="10" t="str">
        <f t="shared" si="809"/>
        <v>0</v>
      </c>
      <c r="C12771" s="10" t="str">
        <f t="shared" si="810"/>
        <v/>
      </c>
      <c r="D12771" s="10" t="str">
        <f>IFERROR(IF(تحویلی!$E$1="","",IF(NOSA!O12771=تحویلی!$E$1,تحویلی!$E$1&amp;COUNTIF(NOSA!$O$1:O12771,تحویلی!$E$1),"")),"")</f>
        <v/>
      </c>
      <c r="E12771" s="10" t="str">
        <f t="shared" si="811"/>
        <v/>
      </c>
      <c r="F12771" s="10" t="str">
        <f>IFERROR(VLOOKUP(I12771,DATABASE!$N:$O,2,FALSE),"")</f>
        <v/>
      </c>
      <c r="Q12771" s="10">
        <f t="shared" si="808"/>
        <v>0</v>
      </c>
    </row>
    <row r="12772" spans="2:17" ht="20.25" customHeight="1">
      <c r="B12772" s="10" t="str">
        <f t="shared" si="809"/>
        <v>0</v>
      </c>
      <c r="C12772" s="10" t="str">
        <f t="shared" si="810"/>
        <v/>
      </c>
      <c r="D12772" s="10" t="str">
        <f>IFERROR(IF(تحویلی!$E$1="","",IF(NOSA!O12772=تحویلی!$E$1,تحویلی!$E$1&amp;COUNTIF(NOSA!$O$1:O12772,تحویلی!$E$1),"")),"")</f>
        <v/>
      </c>
      <c r="E12772" s="10" t="str">
        <f t="shared" si="811"/>
        <v/>
      </c>
      <c r="F12772" s="10" t="str">
        <f>IFERROR(VLOOKUP(I12772,DATABASE!$N:$O,2,FALSE),"")</f>
        <v/>
      </c>
      <c r="Q12772" s="10">
        <f t="shared" ref="Q12772:Q12835" si="812">VALUE(O12772)</f>
        <v>0</v>
      </c>
    </row>
    <row r="12773" spans="2:17" ht="20.25" customHeight="1">
      <c r="B12773" s="10" t="str">
        <f t="shared" si="809"/>
        <v>0</v>
      </c>
      <c r="C12773" s="10" t="str">
        <f t="shared" si="810"/>
        <v/>
      </c>
      <c r="D12773" s="10" t="str">
        <f>IFERROR(IF(تحویلی!$E$1="","",IF(NOSA!O12773=تحویلی!$E$1,تحویلی!$E$1&amp;COUNTIF(NOSA!$O$1:O12773,تحویلی!$E$1),"")),"")</f>
        <v/>
      </c>
      <c r="E12773" s="10" t="str">
        <f t="shared" si="811"/>
        <v/>
      </c>
      <c r="F12773" s="10" t="str">
        <f>IFERROR(VLOOKUP(I12773,DATABASE!$N:$O,2,FALSE),"")</f>
        <v/>
      </c>
      <c r="Q12773" s="10">
        <f t="shared" si="812"/>
        <v>0</v>
      </c>
    </row>
    <row r="12774" spans="2:17" ht="20.25" customHeight="1">
      <c r="B12774" s="10" t="str">
        <f t="shared" si="809"/>
        <v>0</v>
      </c>
      <c r="C12774" s="10" t="str">
        <f t="shared" si="810"/>
        <v/>
      </c>
      <c r="D12774" s="10" t="str">
        <f>IFERROR(IF(تحویلی!$E$1="","",IF(NOSA!O12774=تحویلی!$E$1,تحویلی!$E$1&amp;COUNTIF(NOSA!$O$1:O12774,تحویلی!$E$1),"")),"")</f>
        <v/>
      </c>
      <c r="E12774" s="10" t="str">
        <f t="shared" si="811"/>
        <v/>
      </c>
      <c r="F12774" s="10" t="str">
        <f>IFERROR(VLOOKUP(I12774,DATABASE!$N:$O,2,FALSE),"")</f>
        <v/>
      </c>
      <c r="Q12774" s="10">
        <f t="shared" si="812"/>
        <v>0</v>
      </c>
    </row>
    <row r="12775" spans="2:17" ht="20.25" customHeight="1">
      <c r="B12775" s="10" t="str">
        <f t="shared" si="809"/>
        <v>0</v>
      </c>
      <c r="C12775" s="10" t="str">
        <f t="shared" si="810"/>
        <v/>
      </c>
      <c r="D12775" s="10" t="str">
        <f>IFERROR(IF(تحویلی!$E$1="","",IF(NOSA!O12775=تحویلی!$E$1,تحویلی!$E$1&amp;COUNTIF(NOSA!$O$1:O12775,تحویلی!$E$1),"")),"")</f>
        <v/>
      </c>
      <c r="E12775" s="10" t="str">
        <f t="shared" si="811"/>
        <v/>
      </c>
      <c r="F12775" s="10" t="str">
        <f>IFERROR(VLOOKUP(I12775,DATABASE!$N:$O,2,FALSE),"")</f>
        <v/>
      </c>
      <c r="Q12775" s="10">
        <f t="shared" si="812"/>
        <v>0</v>
      </c>
    </row>
    <row r="12776" spans="2:17" ht="20.25" customHeight="1">
      <c r="B12776" s="10" t="str">
        <f t="shared" si="809"/>
        <v>0</v>
      </c>
      <c r="C12776" s="10" t="str">
        <f t="shared" si="810"/>
        <v/>
      </c>
      <c r="D12776" s="10" t="str">
        <f>IFERROR(IF(تحویلی!$E$1="","",IF(NOSA!O12776=تحویلی!$E$1,تحویلی!$E$1&amp;COUNTIF(NOSA!$O$1:O12776,تحویلی!$E$1),"")),"")</f>
        <v/>
      </c>
      <c r="E12776" s="10" t="str">
        <f t="shared" si="811"/>
        <v/>
      </c>
      <c r="F12776" s="10" t="str">
        <f>IFERROR(VLOOKUP(I12776,DATABASE!$N:$O,2,FALSE),"")</f>
        <v/>
      </c>
      <c r="Q12776" s="10">
        <f t="shared" si="812"/>
        <v>0</v>
      </c>
    </row>
    <row r="12777" spans="2:17" ht="20.25" customHeight="1">
      <c r="B12777" s="10" t="str">
        <f t="shared" ref="B12777:B12840" si="813">F12777&amp;Q12777</f>
        <v>0</v>
      </c>
      <c r="C12777" s="10" t="str">
        <f t="shared" ref="C12777:C12840" si="814">F12777&amp;G12777&amp;O12777</f>
        <v/>
      </c>
      <c r="D12777" s="10" t="str">
        <f>IFERROR(IF(تحویلی!$E$1="","",IF(NOSA!O12777=تحویلی!$E$1,تحویلی!$E$1&amp;COUNTIF(NOSA!$O$1:O12777,تحویلی!$E$1),"")),"")</f>
        <v/>
      </c>
      <c r="E12777" s="10" t="str">
        <f t="shared" ref="E12777:E12840" si="815">H12777&amp;O12777</f>
        <v/>
      </c>
      <c r="F12777" s="10" t="str">
        <f>IFERROR(VLOOKUP(I12777,DATABASE!$N:$O,2,FALSE),"")</f>
        <v/>
      </c>
      <c r="Q12777" s="10">
        <f t="shared" si="812"/>
        <v>0</v>
      </c>
    </row>
    <row r="12778" spans="2:17" ht="20.25" customHeight="1">
      <c r="B12778" s="10" t="str">
        <f t="shared" si="813"/>
        <v>0</v>
      </c>
      <c r="C12778" s="10" t="str">
        <f t="shared" si="814"/>
        <v/>
      </c>
      <c r="D12778" s="10" t="str">
        <f>IFERROR(IF(تحویلی!$E$1="","",IF(NOSA!O12778=تحویلی!$E$1,تحویلی!$E$1&amp;COUNTIF(NOSA!$O$1:O12778,تحویلی!$E$1),"")),"")</f>
        <v/>
      </c>
      <c r="E12778" s="10" t="str">
        <f t="shared" si="815"/>
        <v/>
      </c>
      <c r="F12778" s="10" t="str">
        <f>IFERROR(VLOOKUP(I12778,DATABASE!$N:$O,2,FALSE),"")</f>
        <v/>
      </c>
      <c r="Q12778" s="10">
        <f t="shared" si="812"/>
        <v>0</v>
      </c>
    </row>
    <row r="12779" spans="2:17" ht="20.25" customHeight="1">
      <c r="B12779" s="10" t="str">
        <f t="shared" si="813"/>
        <v>0</v>
      </c>
      <c r="C12779" s="10" t="str">
        <f t="shared" si="814"/>
        <v/>
      </c>
      <c r="D12779" s="10" t="str">
        <f>IFERROR(IF(تحویلی!$E$1="","",IF(NOSA!O12779=تحویلی!$E$1,تحویلی!$E$1&amp;COUNTIF(NOSA!$O$1:O12779,تحویلی!$E$1),"")),"")</f>
        <v/>
      </c>
      <c r="E12779" s="10" t="str">
        <f t="shared" si="815"/>
        <v/>
      </c>
      <c r="F12779" s="10" t="str">
        <f>IFERROR(VLOOKUP(I12779,DATABASE!$N:$O,2,FALSE),"")</f>
        <v/>
      </c>
      <c r="Q12779" s="10">
        <f t="shared" si="812"/>
        <v>0</v>
      </c>
    </row>
    <row r="12780" spans="2:17" ht="20.25" customHeight="1">
      <c r="B12780" s="10" t="str">
        <f t="shared" si="813"/>
        <v>0</v>
      </c>
      <c r="C12780" s="10" t="str">
        <f t="shared" si="814"/>
        <v/>
      </c>
      <c r="D12780" s="10" t="str">
        <f>IFERROR(IF(تحویلی!$E$1="","",IF(NOSA!O12780=تحویلی!$E$1,تحویلی!$E$1&amp;COUNTIF(NOSA!$O$1:O12780,تحویلی!$E$1),"")),"")</f>
        <v/>
      </c>
      <c r="E12780" s="10" t="str">
        <f t="shared" si="815"/>
        <v/>
      </c>
      <c r="F12780" s="10" t="str">
        <f>IFERROR(VLOOKUP(I12780,DATABASE!$N:$O,2,FALSE),"")</f>
        <v/>
      </c>
      <c r="Q12780" s="10">
        <f t="shared" si="812"/>
        <v>0</v>
      </c>
    </row>
    <row r="12781" spans="2:17" ht="20.25" customHeight="1">
      <c r="B12781" s="10" t="str">
        <f t="shared" si="813"/>
        <v>0</v>
      </c>
      <c r="C12781" s="10" t="str">
        <f t="shared" si="814"/>
        <v/>
      </c>
      <c r="D12781" s="10" t="str">
        <f>IFERROR(IF(تحویلی!$E$1="","",IF(NOSA!O12781=تحویلی!$E$1,تحویلی!$E$1&amp;COUNTIF(NOSA!$O$1:O12781,تحویلی!$E$1),"")),"")</f>
        <v/>
      </c>
      <c r="E12781" s="10" t="str">
        <f t="shared" si="815"/>
        <v/>
      </c>
      <c r="F12781" s="10" t="str">
        <f>IFERROR(VLOOKUP(I12781,DATABASE!$N:$O,2,FALSE),"")</f>
        <v/>
      </c>
      <c r="Q12781" s="10">
        <f t="shared" si="812"/>
        <v>0</v>
      </c>
    </row>
    <row r="12782" spans="2:17" ht="20.25" customHeight="1">
      <c r="B12782" s="10" t="str">
        <f t="shared" si="813"/>
        <v>0</v>
      </c>
      <c r="C12782" s="10" t="str">
        <f t="shared" si="814"/>
        <v/>
      </c>
      <c r="D12782" s="10" t="str">
        <f>IFERROR(IF(تحویلی!$E$1="","",IF(NOSA!O12782=تحویلی!$E$1,تحویلی!$E$1&amp;COUNTIF(NOSA!$O$1:O12782,تحویلی!$E$1),"")),"")</f>
        <v/>
      </c>
      <c r="E12782" s="10" t="str">
        <f t="shared" si="815"/>
        <v/>
      </c>
      <c r="F12782" s="10" t="str">
        <f>IFERROR(VLOOKUP(I12782,DATABASE!$N:$O,2,FALSE),"")</f>
        <v/>
      </c>
      <c r="Q12782" s="10">
        <f t="shared" si="812"/>
        <v>0</v>
      </c>
    </row>
    <row r="12783" spans="2:17" ht="20.25" customHeight="1">
      <c r="B12783" s="10" t="str">
        <f t="shared" si="813"/>
        <v>0</v>
      </c>
      <c r="C12783" s="10" t="str">
        <f t="shared" si="814"/>
        <v/>
      </c>
      <c r="D12783" s="10" t="str">
        <f>IFERROR(IF(تحویلی!$E$1="","",IF(NOSA!O12783=تحویلی!$E$1,تحویلی!$E$1&amp;COUNTIF(NOSA!$O$1:O12783,تحویلی!$E$1),"")),"")</f>
        <v/>
      </c>
      <c r="E12783" s="10" t="str">
        <f t="shared" si="815"/>
        <v/>
      </c>
      <c r="F12783" s="10" t="str">
        <f>IFERROR(VLOOKUP(I12783,DATABASE!$N:$O,2,FALSE),"")</f>
        <v/>
      </c>
      <c r="Q12783" s="10">
        <f t="shared" si="812"/>
        <v>0</v>
      </c>
    </row>
    <row r="12784" spans="2:17" ht="20.25" customHeight="1">
      <c r="B12784" s="10" t="str">
        <f t="shared" si="813"/>
        <v>0</v>
      </c>
      <c r="C12784" s="10" t="str">
        <f t="shared" si="814"/>
        <v/>
      </c>
      <c r="D12784" s="10" t="str">
        <f>IFERROR(IF(تحویلی!$E$1="","",IF(NOSA!O12784=تحویلی!$E$1,تحویلی!$E$1&amp;COUNTIF(NOSA!$O$1:O12784,تحویلی!$E$1),"")),"")</f>
        <v/>
      </c>
      <c r="E12784" s="10" t="str">
        <f t="shared" si="815"/>
        <v/>
      </c>
      <c r="F12784" s="10" t="str">
        <f>IFERROR(VLOOKUP(I12784,DATABASE!$N:$O,2,FALSE),"")</f>
        <v/>
      </c>
      <c r="Q12784" s="10">
        <f t="shared" si="812"/>
        <v>0</v>
      </c>
    </row>
    <row r="12785" spans="2:17" ht="20.25" customHeight="1">
      <c r="B12785" s="10" t="str">
        <f t="shared" si="813"/>
        <v>0</v>
      </c>
      <c r="C12785" s="10" t="str">
        <f t="shared" si="814"/>
        <v/>
      </c>
      <c r="D12785" s="10" t="str">
        <f>IFERROR(IF(تحویلی!$E$1="","",IF(NOSA!O12785=تحویلی!$E$1,تحویلی!$E$1&amp;COUNTIF(NOSA!$O$1:O12785,تحویلی!$E$1),"")),"")</f>
        <v/>
      </c>
      <c r="E12785" s="10" t="str">
        <f t="shared" si="815"/>
        <v/>
      </c>
      <c r="F12785" s="10" t="str">
        <f>IFERROR(VLOOKUP(I12785,DATABASE!$N:$O,2,FALSE),"")</f>
        <v/>
      </c>
      <c r="Q12785" s="10">
        <f t="shared" si="812"/>
        <v>0</v>
      </c>
    </row>
    <row r="12786" spans="2:17" ht="20.25" customHeight="1">
      <c r="B12786" s="10" t="str">
        <f t="shared" si="813"/>
        <v>0</v>
      </c>
      <c r="C12786" s="10" t="str">
        <f t="shared" si="814"/>
        <v/>
      </c>
      <c r="D12786" s="10" t="str">
        <f>IFERROR(IF(تحویلی!$E$1="","",IF(NOSA!O12786=تحویلی!$E$1,تحویلی!$E$1&amp;COUNTIF(NOSA!$O$1:O12786,تحویلی!$E$1),"")),"")</f>
        <v/>
      </c>
      <c r="E12786" s="10" t="str">
        <f t="shared" si="815"/>
        <v/>
      </c>
      <c r="F12786" s="10" t="str">
        <f>IFERROR(VLOOKUP(I12786,DATABASE!$N:$O,2,FALSE),"")</f>
        <v/>
      </c>
      <c r="Q12786" s="10">
        <f t="shared" si="812"/>
        <v>0</v>
      </c>
    </row>
    <row r="12787" spans="2:17" ht="20.25" customHeight="1">
      <c r="B12787" s="10" t="str">
        <f t="shared" si="813"/>
        <v>0</v>
      </c>
      <c r="C12787" s="10" t="str">
        <f t="shared" si="814"/>
        <v/>
      </c>
      <c r="D12787" s="10" t="str">
        <f>IFERROR(IF(تحویلی!$E$1="","",IF(NOSA!O12787=تحویلی!$E$1,تحویلی!$E$1&amp;COUNTIF(NOSA!$O$1:O12787,تحویلی!$E$1),"")),"")</f>
        <v/>
      </c>
      <c r="E12787" s="10" t="str">
        <f t="shared" si="815"/>
        <v/>
      </c>
      <c r="F12787" s="10" t="str">
        <f>IFERROR(VLOOKUP(I12787,DATABASE!$N:$O,2,FALSE),"")</f>
        <v/>
      </c>
      <c r="Q12787" s="10">
        <f t="shared" si="812"/>
        <v>0</v>
      </c>
    </row>
    <row r="12788" spans="2:17" ht="20.25" customHeight="1">
      <c r="B12788" s="10" t="str">
        <f t="shared" si="813"/>
        <v>0</v>
      </c>
      <c r="C12788" s="10" t="str">
        <f t="shared" si="814"/>
        <v/>
      </c>
      <c r="D12788" s="10" t="str">
        <f>IFERROR(IF(تحویلی!$E$1="","",IF(NOSA!O12788=تحویلی!$E$1,تحویلی!$E$1&amp;COUNTIF(NOSA!$O$1:O12788,تحویلی!$E$1),"")),"")</f>
        <v/>
      </c>
      <c r="E12788" s="10" t="str">
        <f t="shared" si="815"/>
        <v/>
      </c>
      <c r="F12788" s="10" t="str">
        <f>IFERROR(VLOOKUP(I12788,DATABASE!$N:$O,2,FALSE),"")</f>
        <v/>
      </c>
      <c r="Q12788" s="10">
        <f t="shared" si="812"/>
        <v>0</v>
      </c>
    </row>
    <row r="12789" spans="2:17" ht="20.25" customHeight="1">
      <c r="B12789" s="10" t="str">
        <f t="shared" si="813"/>
        <v>0</v>
      </c>
      <c r="C12789" s="10" t="str">
        <f t="shared" si="814"/>
        <v/>
      </c>
      <c r="D12789" s="10" t="str">
        <f>IFERROR(IF(تحویلی!$E$1="","",IF(NOSA!O12789=تحویلی!$E$1,تحویلی!$E$1&amp;COUNTIF(NOSA!$O$1:O12789,تحویلی!$E$1),"")),"")</f>
        <v/>
      </c>
      <c r="E12789" s="10" t="str">
        <f t="shared" si="815"/>
        <v/>
      </c>
      <c r="F12789" s="10" t="str">
        <f>IFERROR(VLOOKUP(I12789,DATABASE!$N:$O,2,FALSE),"")</f>
        <v/>
      </c>
      <c r="Q12789" s="10">
        <f t="shared" si="812"/>
        <v>0</v>
      </c>
    </row>
    <row r="12790" spans="2:17" ht="20.25" customHeight="1">
      <c r="B12790" s="10" t="str">
        <f t="shared" si="813"/>
        <v>0</v>
      </c>
      <c r="C12790" s="10" t="str">
        <f t="shared" si="814"/>
        <v/>
      </c>
      <c r="D12790" s="10" t="str">
        <f>IFERROR(IF(تحویلی!$E$1="","",IF(NOSA!O12790=تحویلی!$E$1,تحویلی!$E$1&amp;COUNTIF(NOSA!$O$1:O12790,تحویلی!$E$1),"")),"")</f>
        <v/>
      </c>
      <c r="E12790" s="10" t="str">
        <f t="shared" si="815"/>
        <v/>
      </c>
      <c r="F12790" s="10" t="str">
        <f>IFERROR(VLOOKUP(I12790,DATABASE!$N:$O,2,FALSE),"")</f>
        <v/>
      </c>
      <c r="Q12790" s="10">
        <f t="shared" si="812"/>
        <v>0</v>
      </c>
    </row>
    <row r="12791" spans="2:17" ht="20.25" customHeight="1">
      <c r="B12791" s="10" t="str">
        <f t="shared" si="813"/>
        <v>0</v>
      </c>
      <c r="C12791" s="10" t="str">
        <f t="shared" si="814"/>
        <v/>
      </c>
      <c r="D12791" s="10" t="str">
        <f>IFERROR(IF(تحویلی!$E$1="","",IF(NOSA!O12791=تحویلی!$E$1,تحویلی!$E$1&amp;COUNTIF(NOSA!$O$1:O12791,تحویلی!$E$1),"")),"")</f>
        <v/>
      </c>
      <c r="E12791" s="10" t="str">
        <f t="shared" si="815"/>
        <v/>
      </c>
      <c r="F12791" s="10" t="str">
        <f>IFERROR(VLOOKUP(I12791,DATABASE!$N:$O,2,FALSE),"")</f>
        <v/>
      </c>
      <c r="Q12791" s="10">
        <f t="shared" si="812"/>
        <v>0</v>
      </c>
    </row>
    <row r="12792" spans="2:17" ht="20.25" customHeight="1">
      <c r="B12792" s="10" t="str">
        <f t="shared" si="813"/>
        <v>0</v>
      </c>
      <c r="C12792" s="10" t="str">
        <f t="shared" si="814"/>
        <v/>
      </c>
      <c r="D12792" s="10" t="str">
        <f>IFERROR(IF(تحویلی!$E$1="","",IF(NOSA!O12792=تحویلی!$E$1,تحویلی!$E$1&amp;COUNTIF(NOSA!$O$1:O12792,تحویلی!$E$1),"")),"")</f>
        <v/>
      </c>
      <c r="E12792" s="10" t="str">
        <f t="shared" si="815"/>
        <v/>
      </c>
      <c r="F12792" s="10" t="str">
        <f>IFERROR(VLOOKUP(I12792,DATABASE!$N:$O,2,FALSE),"")</f>
        <v/>
      </c>
      <c r="Q12792" s="10">
        <f t="shared" si="812"/>
        <v>0</v>
      </c>
    </row>
    <row r="12793" spans="2:17" ht="20.25" customHeight="1">
      <c r="B12793" s="10" t="str">
        <f t="shared" si="813"/>
        <v>0</v>
      </c>
      <c r="C12793" s="10" t="str">
        <f t="shared" si="814"/>
        <v/>
      </c>
      <c r="D12793" s="10" t="str">
        <f>IFERROR(IF(تحویلی!$E$1="","",IF(NOSA!O12793=تحویلی!$E$1,تحویلی!$E$1&amp;COUNTIF(NOSA!$O$1:O12793,تحویلی!$E$1),"")),"")</f>
        <v/>
      </c>
      <c r="E12793" s="10" t="str">
        <f t="shared" si="815"/>
        <v/>
      </c>
      <c r="F12793" s="10" t="str">
        <f>IFERROR(VLOOKUP(I12793,DATABASE!$N:$O,2,FALSE),"")</f>
        <v/>
      </c>
      <c r="Q12793" s="10">
        <f t="shared" si="812"/>
        <v>0</v>
      </c>
    </row>
    <row r="12794" spans="2:17" ht="20.25" customHeight="1">
      <c r="B12794" s="10" t="str">
        <f t="shared" si="813"/>
        <v>0</v>
      </c>
      <c r="C12794" s="10" t="str">
        <f t="shared" si="814"/>
        <v/>
      </c>
      <c r="D12794" s="10" t="str">
        <f>IFERROR(IF(تحویلی!$E$1="","",IF(NOSA!O12794=تحویلی!$E$1,تحویلی!$E$1&amp;COUNTIF(NOSA!$O$1:O12794,تحویلی!$E$1),"")),"")</f>
        <v/>
      </c>
      <c r="E12794" s="10" t="str">
        <f t="shared" si="815"/>
        <v/>
      </c>
      <c r="F12794" s="10" t="str">
        <f>IFERROR(VLOOKUP(I12794,DATABASE!$N:$O,2,FALSE),"")</f>
        <v/>
      </c>
      <c r="Q12794" s="10">
        <f t="shared" si="812"/>
        <v>0</v>
      </c>
    </row>
    <row r="12795" spans="2:17" ht="20.25" customHeight="1">
      <c r="B12795" s="10" t="str">
        <f t="shared" si="813"/>
        <v>0</v>
      </c>
      <c r="C12795" s="10" t="str">
        <f t="shared" si="814"/>
        <v/>
      </c>
      <c r="D12795" s="10" t="str">
        <f>IFERROR(IF(تحویلی!$E$1="","",IF(NOSA!O12795=تحویلی!$E$1,تحویلی!$E$1&amp;COUNTIF(NOSA!$O$1:O12795,تحویلی!$E$1),"")),"")</f>
        <v/>
      </c>
      <c r="E12795" s="10" t="str">
        <f t="shared" si="815"/>
        <v/>
      </c>
      <c r="F12795" s="10" t="str">
        <f>IFERROR(VLOOKUP(I12795,DATABASE!$N:$O,2,FALSE),"")</f>
        <v/>
      </c>
      <c r="Q12795" s="10">
        <f t="shared" si="812"/>
        <v>0</v>
      </c>
    </row>
    <row r="12796" spans="2:17" ht="20.25" customHeight="1">
      <c r="B12796" s="10" t="str">
        <f t="shared" si="813"/>
        <v>0</v>
      </c>
      <c r="C12796" s="10" t="str">
        <f t="shared" si="814"/>
        <v/>
      </c>
      <c r="D12796" s="10" t="str">
        <f>IFERROR(IF(تحویلی!$E$1="","",IF(NOSA!O12796=تحویلی!$E$1,تحویلی!$E$1&amp;COUNTIF(NOSA!$O$1:O12796,تحویلی!$E$1),"")),"")</f>
        <v/>
      </c>
      <c r="E12796" s="10" t="str">
        <f t="shared" si="815"/>
        <v/>
      </c>
      <c r="F12796" s="10" t="str">
        <f>IFERROR(VLOOKUP(I12796,DATABASE!$N:$O,2,FALSE),"")</f>
        <v/>
      </c>
      <c r="Q12796" s="10">
        <f t="shared" si="812"/>
        <v>0</v>
      </c>
    </row>
    <row r="12797" spans="2:17" ht="20.25" customHeight="1">
      <c r="B12797" s="10" t="str">
        <f t="shared" si="813"/>
        <v>0</v>
      </c>
      <c r="C12797" s="10" t="str">
        <f t="shared" si="814"/>
        <v/>
      </c>
      <c r="D12797" s="10" t="str">
        <f>IFERROR(IF(تحویلی!$E$1="","",IF(NOSA!O12797=تحویلی!$E$1,تحویلی!$E$1&amp;COUNTIF(NOSA!$O$1:O12797,تحویلی!$E$1),"")),"")</f>
        <v/>
      </c>
      <c r="E12797" s="10" t="str">
        <f t="shared" si="815"/>
        <v/>
      </c>
      <c r="F12797" s="10" t="str">
        <f>IFERROR(VLOOKUP(I12797,DATABASE!$N:$O,2,FALSE),"")</f>
        <v/>
      </c>
      <c r="Q12797" s="10">
        <f t="shared" si="812"/>
        <v>0</v>
      </c>
    </row>
    <row r="12798" spans="2:17" ht="20.25" customHeight="1">
      <c r="B12798" s="10" t="str">
        <f t="shared" si="813"/>
        <v>0</v>
      </c>
      <c r="C12798" s="10" t="str">
        <f t="shared" si="814"/>
        <v/>
      </c>
      <c r="D12798" s="10" t="str">
        <f>IFERROR(IF(تحویلی!$E$1="","",IF(NOSA!O12798=تحویلی!$E$1,تحویلی!$E$1&amp;COUNTIF(NOSA!$O$1:O12798,تحویلی!$E$1),"")),"")</f>
        <v/>
      </c>
      <c r="E12798" s="10" t="str">
        <f t="shared" si="815"/>
        <v/>
      </c>
      <c r="F12798" s="10" t="str">
        <f>IFERROR(VLOOKUP(I12798,DATABASE!$N:$O,2,FALSE),"")</f>
        <v/>
      </c>
      <c r="Q12798" s="10">
        <f t="shared" si="812"/>
        <v>0</v>
      </c>
    </row>
    <row r="12799" spans="2:17" ht="20.25" customHeight="1">
      <c r="B12799" s="10" t="str">
        <f t="shared" si="813"/>
        <v>0</v>
      </c>
      <c r="C12799" s="10" t="str">
        <f t="shared" si="814"/>
        <v/>
      </c>
      <c r="D12799" s="10" t="str">
        <f>IFERROR(IF(تحویلی!$E$1="","",IF(NOSA!O12799=تحویلی!$E$1,تحویلی!$E$1&amp;COUNTIF(NOSA!$O$1:O12799,تحویلی!$E$1),"")),"")</f>
        <v/>
      </c>
      <c r="E12799" s="10" t="str">
        <f t="shared" si="815"/>
        <v/>
      </c>
      <c r="F12799" s="10" t="str">
        <f>IFERROR(VLOOKUP(I12799,DATABASE!$N:$O,2,FALSE),"")</f>
        <v/>
      </c>
      <c r="Q12799" s="10">
        <f t="shared" si="812"/>
        <v>0</v>
      </c>
    </row>
    <row r="12800" spans="2:17" ht="20.25" customHeight="1">
      <c r="B12800" s="10" t="str">
        <f t="shared" si="813"/>
        <v>0</v>
      </c>
      <c r="C12800" s="10" t="str">
        <f t="shared" si="814"/>
        <v/>
      </c>
      <c r="D12800" s="10" t="str">
        <f>IFERROR(IF(تحویلی!$E$1="","",IF(NOSA!O12800=تحویلی!$E$1,تحویلی!$E$1&amp;COUNTIF(NOSA!$O$1:O12800,تحویلی!$E$1),"")),"")</f>
        <v/>
      </c>
      <c r="E12800" s="10" t="str">
        <f t="shared" si="815"/>
        <v/>
      </c>
      <c r="F12800" s="10" t="str">
        <f>IFERROR(VLOOKUP(I12800,DATABASE!$N:$O,2,FALSE),"")</f>
        <v/>
      </c>
      <c r="Q12800" s="10">
        <f t="shared" si="812"/>
        <v>0</v>
      </c>
    </row>
    <row r="12801" spans="2:17" ht="20.25" customHeight="1">
      <c r="B12801" s="10" t="str">
        <f t="shared" si="813"/>
        <v>0</v>
      </c>
      <c r="C12801" s="10" t="str">
        <f t="shared" si="814"/>
        <v/>
      </c>
      <c r="D12801" s="10" t="str">
        <f>IFERROR(IF(تحویلی!$E$1="","",IF(NOSA!O12801=تحویلی!$E$1,تحویلی!$E$1&amp;COUNTIF(NOSA!$O$1:O12801,تحویلی!$E$1),"")),"")</f>
        <v/>
      </c>
      <c r="E12801" s="10" t="str">
        <f t="shared" si="815"/>
        <v/>
      </c>
      <c r="F12801" s="10" t="str">
        <f>IFERROR(VLOOKUP(I12801,DATABASE!$N:$O,2,FALSE),"")</f>
        <v/>
      </c>
      <c r="Q12801" s="10">
        <f t="shared" si="812"/>
        <v>0</v>
      </c>
    </row>
    <row r="12802" spans="2:17" ht="20.25" customHeight="1">
      <c r="B12802" s="10" t="str">
        <f t="shared" si="813"/>
        <v>0</v>
      </c>
      <c r="C12802" s="10" t="str">
        <f t="shared" si="814"/>
        <v/>
      </c>
      <c r="D12802" s="10" t="str">
        <f>IFERROR(IF(تحویلی!$E$1="","",IF(NOSA!O12802=تحویلی!$E$1,تحویلی!$E$1&amp;COUNTIF(NOSA!$O$1:O12802,تحویلی!$E$1),"")),"")</f>
        <v/>
      </c>
      <c r="E12802" s="10" t="str">
        <f t="shared" si="815"/>
        <v/>
      </c>
      <c r="F12802" s="10" t="str">
        <f>IFERROR(VLOOKUP(I12802,DATABASE!$N:$O,2,FALSE),"")</f>
        <v/>
      </c>
      <c r="Q12802" s="10">
        <f t="shared" si="812"/>
        <v>0</v>
      </c>
    </row>
    <row r="12803" spans="2:17" ht="20.25" customHeight="1">
      <c r="B12803" s="10" t="str">
        <f t="shared" si="813"/>
        <v>0</v>
      </c>
      <c r="C12803" s="10" t="str">
        <f t="shared" si="814"/>
        <v/>
      </c>
      <c r="D12803" s="10" t="str">
        <f>IFERROR(IF(تحویلی!$E$1="","",IF(NOSA!O12803=تحویلی!$E$1,تحویلی!$E$1&amp;COUNTIF(NOSA!$O$1:O12803,تحویلی!$E$1),"")),"")</f>
        <v/>
      </c>
      <c r="E12803" s="10" t="str">
        <f t="shared" si="815"/>
        <v/>
      </c>
      <c r="F12803" s="10" t="str">
        <f>IFERROR(VLOOKUP(I12803,DATABASE!$N:$O,2,FALSE),"")</f>
        <v/>
      </c>
      <c r="Q12803" s="10">
        <f t="shared" si="812"/>
        <v>0</v>
      </c>
    </row>
    <row r="12804" spans="2:17" ht="20.25" customHeight="1">
      <c r="B12804" s="10" t="str">
        <f t="shared" si="813"/>
        <v>0</v>
      </c>
      <c r="C12804" s="10" t="str">
        <f t="shared" si="814"/>
        <v/>
      </c>
      <c r="D12804" s="10" t="str">
        <f>IFERROR(IF(تحویلی!$E$1="","",IF(NOSA!O12804=تحویلی!$E$1,تحویلی!$E$1&amp;COUNTIF(NOSA!$O$1:O12804,تحویلی!$E$1),"")),"")</f>
        <v/>
      </c>
      <c r="E12804" s="10" t="str">
        <f t="shared" si="815"/>
        <v/>
      </c>
      <c r="F12804" s="10" t="str">
        <f>IFERROR(VLOOKUP(I12804,DATABASE!$N:$O,2,FALSE),"")</f>
        <v/>
      </c>
      <c r="Q12804" s="10">
        <f t="shared" si="812"/>
        <v>0</v>
      </c>
    </row>
    <row r="12805" spans="2:17" ht="20.25" customHeight="1">
      <c r="B12805" s="10" t="str">
        <f t="shared" si="813"/>
        <v>0</v>
      </c>
      <c r="C12805" s="10" t="str">
        <f t="shared" si="814"/>
        <v/>
      </c>
      <c r="D12805" s="10" t="str">
        <f>IFERROR(IF(تحویلی!$E$1="","",IF(NOSA!O12805=تحویلی!$E$1,تحویلی!$E$1&amp;COUNTIF(NOSA!$O$1:O12805,تحویلی!$E$1),"")),"")</f>
        <v/>
      </c>
      <c r="E12805" s="10" t="str">
        <f t="shared" si="815"/>
        <v/>
      </c>
      <c r="F12805" s="10" t="str">
        <f>IFERROR(VLOOKUP(I12805,DATABASE!$N:$O,2,FALSE),"")</f>
        <v/>
      </c>
      <c r="Q12805" s="10">
        <f t="shared" si="812"/>
        <v>0</v>
      </c>
    </row>
    <row r="12806" spans="2:17" ht="20.25" customHeight="1">
      <c r="B12806" s="10" t="str">
        <f t="shared" si="813"/>
        <v>0</v>
      </c>
      <c r="C12806" s="10" t="str">
        <f t="shared" si="814"/>
        <v/>
      </c>
      <c r="D12806" s="10" t="str">
        <f>IFERROR(IF(تحویلی!$E$1="","",IF(NOSA!O12806=تحویلی!$E$1,تحویلی!$E$1&amp;COUNTIF(NOSA!$O$1:O12806,تحویلی!$E$1),"")),"")</f>
        <v/>
      </c>
      <c r="E12806" s="10" t="str">
        <f t="shared" si="815"/>
        <v/>
      </c>
      <c r="F12806" s="10" t="str">
        <f>IFERROR(VLOOKUP(I12806,DATABASE!$N:$O,2,FALSE),"")</f>
        <v/>
      </c>
      <c r="Q12806" s="10">
        <f t="shared" si="812"/>
        <v>0</v>
      </c>
    </row>
    <row r="12807" spans="2:17" ht="20.25" customHeight="1">
      <c r="B12807" s="10" t="str">
        <f t="shared" si="813"/>
        <v>0</v>
      </c>
      <c r="C12807" s="10" t="str">
        <f t="shared" si="814"/>
        <v/>
      </c>
      <c r="D12807" s="10" t="str">
        <f>IFERROR(IF(تحویلی!$E$1="","",IF(NOSA!O12807=تحویلی!$E$1,تحویلی!$E$1&amp;COUNTIF(NOSA!$O$1:O12807,تحویلی!$E$1),"")),"")</f>
        <v/>
      </c>
      <c r="E12807" s="10" t="str">
        <f t="shared" si="815"/>
        <v/>
      </c>
      <c r="F12807" s="10" t="str">
        <f>IFERROR(VLOOKUP(I12807,DATABASE!$N:$O,2,FALSE),"")</f>
        <v/>
      </c>
      <c r="Q12807" s="10">
        <f t="shared" si="812"/>
        <v>0</v>
      </c>
    </row>
    <row r="12808" spans="2:17" ht="20.25" customHeight="1">
      <c r="B12808" s="10" t="str">
        <f t="shared" si="813"/>
        <v>0</v>
      </c>
      <c r="C12808" s="10" t="str">
        <f t="shared" si="814"/>
        <v/>
      </c>
      <c r="D12808" s="10" t="str">
        <f>IFERROR(IF(تحویلی!$E$1="","",IF(NOSA!O12808=تحویلی!$E$1,تحویلی!$E$1&amp;COUNTIF(NOSA!$O$1:O12808,تحویلی!$E$1),"")),"")</f>
        <v/>
      </c>
      <c r="E12808" s="10" t="str">
        <f t="shared" si="815"/>
        <v/>
      </c>
      <c r="F12808" s="10" t="str">
        <f>IFERROR(VLOOKUP(I12808,DATABASE!$N:$O,2,FALSE),"")</f>
        <v/>
      </c>
      <c r="Q12808" s="10">
        <f t="shared" si="812"/>
        <v>0</v>
      </c>
    </row>
    <row r="12809" spans="2:17" ht="20.25" customHeight="1">
      <c r="B12809" s="10" t="str">
        <f t="shared" si="813"/>
        <v>0</v>
      </c>
      <c r="C12809" s="10" t="str">
        <f t="shared" si="814"/>
        <v/>
      </c>
      <c r="D12809" s="10" t="str">
        <f>IFERROR(IF(تحویلی!$E$1="","",IF(NOSA!O12809=تحویلی!$E$1,تحویلی!$E$1&amp;COUNTIF(NOSA!$O$1:O12809,تحویلی!$E$1),"")),"")</f>
        <v/>
      </c>
      <c r="E12809" s="10" t="str">
        <f t="shared" si="815"/>
        <v/>
      </c>
      <c r="F12809" s="10" t="str">
        <f>IFERROR(VLOOKUP(I12809,DATABASE!$N:$O,2,FALSE),"")</f>
        <v/>
      </c>
      <c r="Q12809" s="10">
        <f t="shared" si="812"/>
        <v>0</v>
      </c>
    </row>
    <row r="12810" spans="2:17" ht="20.25" customHeight="1">
      <c r="B12810" s="10" t="str">
        <f t="shared" si="813"/>
        <v>0</v>
      </c>
      <c r="C12810" s="10" t="str">
        <f t="shared" si="814"/>
        <v/>
      </c>
      <c r="D12810" s="10" t="str">
        <f>IFERROR(IF(تحویلی!$E$1="","",IF(NOSA!O12810=تحویلی!$E$1,تحویلی!$E$1&amp;COUNTIF(NOSA!$O$1:O12810,تحویلی!$E$1),"")),"")</f>
        <v/>
      </c>
      <c r="E12810" s="10" t="str">
        <f t="shared" si="815"/>
        <v/>
      </c>
      <c r="F12810" s="10" t="str">
        <f>IFERROR(VLOOKUP(I12810,DATABASE!$N:$O,2,FALSE),"")</f>
        <v/>
      </c>
      <c r="Q12810" s="10">
        <f t="shared" si="812"/>
        <v>0</v>
      </c>
    </row>
    <row r="12811" spans="2:17" ht="20.25" customHeight="1">
      <c r="B12811" s="10" t="str">
        <f t="shared" si="813"/>
        <v>0</v>
      </c>
      <c r="C12811" s="10" t="str">
        <f t="shared" si="814"/>
        <v/>
      </c>
      <c r="D12811" s="10" t="str">
        <f>IFERROR(IF(تحویلی!$E$1="","",IF(NOSA!O12811=تحویلی!$E$1,تحویلی!$E$1&amp;COUNTIF(NOSA!$O$1:O12811,تحویلی!$E$1),"")),"")</f>
        <v/>
      </c>
      <c r="E12811" s="10" t="str">
        <f t="shared" si="815"/>
        <v/>
      </c>
      <c r="F12811" s="10" t="str">
        <f>IFERROR(VLOOKUP(I12811,DATABASE!$N:$O,2,FALSE),"")</f>
        <v/>
      </c>
      <c r="Q12811" s="10">
        <f t="shared" si="812"/>
        <v>0</v>
      </c>
    </row>
    <row r="12812" spans="2:17" ht="20.25" customHeight="1">
      <c r="B12812" s="10" t="str">
        <f t="shared" si="813"/>
        <v>0</v>
      </c>
      <c r="C12812" s="10" t="str">
        <f t="shared" si="814"/>
        <v/>
      </c>
      <c r="D12812" s="10" t="str">
        <f>IFERROR(IF(تحویلی!$E$1="","",IF(NOSA!O12812=تحویلی!$E$1,تحویلی!$E$1&amp;COUNTIF(NOSA!$O$1:O12812,تحویلی!$E$1),"")),"")</f>
        <v/>
      </c>
      <c r="E12812" s="10" t="str">
        <f t="shared" si="815"/>
        <v/>
      </c>
      <c r="F12812" s="10" t="str">
        <f>IFERROR(VLOOKUP(I12812,DATABASE!$N:$O,2,FALSE),"")</f>
        <v/>
      </c>
      <c r="Q12812" s="10">
        <f t="shared" si="812"/>
        <v>0</v>
      </c>
    </row>
    <row r="12813" spans="2:17" ht="20.25" customHeight="1">
      <c r="B12813" s="10" t="str">
        <f t="shared" si="813"/>
        <v>0</v>
      </c>
      <c r="C12813" s="10" t="str">
        <f t="shared" si="814"/>
        <v/>
      </c>
      <c r="D12813" s="10" t="str">
        <f>IFERROR(IF(تحویلی!$E$1="","",IF(NOSA!O12813=تحویلی!$E$1,تحویلی!$E$1&amp;COUNTIF(NOSA!$O$1:O12813,تحویلی!$E$1),"")),"")</f>
        <v/>
      </c>
      <c r="E12813" s="10" t="str">
        <f t="shared" si="815"/>
        <v/>
      </c>
      <c r="F12813" s="10" t="str">
        <f>IFERROR(VLOOKUP(I12813,DATABASE!$N:$O,2,FALSE),"")</f>
        <v/>
      </c>
      <c r="Q12813" s="10">
        <f t="shared" si="812"/>
        <v>0</v>
      </c>
    </row>
    <row r="12814" spans="2:17" ht="20.25" customHeight="1">
      <c r="B12814" s="10" t="str">
        <f t="shared" si="813"/>
        <v>0</v>
      </c>
      <c r="C12814" s="10" t="str">
        <f t="shared" si="814"/>
        <v/>
      </c>
      <c r="D12814" s="10" t="str">
        <f>IFERROR(IF(تحویلی!$E$1="","",IF(NOSA!O12814=تحویلی!$E$1,تحویلی!$E$1&amp;COUNTIF(NOSA!$O$1:O12814,تحویلی!$E$1),"")),"")</f>
        <v/>
      </c>
      <c r="E12814" s="10" t="str">
        <f t="shared" si="815"/>
        <v/>
      </c>
      <c r="F12814" s="10" t="str">
        <f>IFERROR(VLOOKUP(I12814,DATABASE!$N:$O,2,FALSE),"")</f>
        <v/>
      </c>
      <c r="Q12814" s="10">
        <f t="shared" si="812"/>
        <v>0</v>
      </c>
    </row>
    <row r="12815" spans="2:17" ht="20.25" customHeight="1">
      <c r="B12815" s="10" t="str">
        <f t="shared" si="813"/>
        <v>0</v>
      </c>
      <c r="C12815" s="10" t="str">
        <f t="shared" si="814"/>
        <v/>
      </c>
      <c r="D12815" s="10" t="str">
        <f>IFERROR(IF(تحویلی!$E$1="","",IF(NOSA!O12815=تحویلی!$E$1,تحویلی!$E$1&amp;COUNTIF(NOSA!$O$1:O12815,تحویلی!$E$1),"")),"")</f>
        <v/>
      </c>
      <c r="E12815" s="10" t="str">
        <f t="shared" si="815"/>
        <v/>
      </c>
      <c r="F12815" s="10" t="str">
        <f>IFERROR(VLOOKUP(I12815,DATABASE!$N:$O,2,FALSE),"")</f>
        <v/>
      </c>
      <c r="Q12815" s="10">
        <f t="shared" si="812"/>
        <v>0</v>
      </c>
    </row>
    <row r="12816" spans="2:17" ht="20.25" customHeight="1">
      <c r="B12816" s="10" t="str">
        <f t="shared" si="813"/>
        <v>0</v>
      </c>
      <c r="C12816" s="10" t="str">
        <f t="shared" si="814"/>
        <v/>
      </c>
      <c r="D12816" s="10" t="str">
        <f>IFERROR(IF(تحویلی!$E$1="","",IF(NOSA!O12816=تحویلی!$E$1,تحویلی!$E$1&amp;COUNTIF(NOSA!$O$1:O12816,تحویلی!$E$1),"")),"")</f>
        <v/>
      </c>
      <c r="E12816" s="10" t="str">
        <f t="shared" si="815"/>
        <v/>
      </c>
      <c r="F12816" s="10" t="str">
        <f>IFERROR(VLOOKUP(I12816,DATABASE!$N:$O,2,FALSE),"")</f>
        <v/>
      </c>
      <c r="Q12816" s="10">
        <f t="shared" si="812"/>
        <v>0</v>
      </c>
    </row>
    <row r="12817" spans="2:17" ht="20.25" customHeight="1">
      <c r="B12817" s="10" t="str">
        <f t="shared" si="813"/>
        <v>0</v>
      </c>
      <c r="C12817" s="10" t="str">
        <f t="shared" si="814"/>
        <v/>
      </c>
      <c r="D12817" s="10" t="str">
        <f>IFERROR(IF(تحویلی!$E$1="","",IF(NOSA!O12817=تحویلی!$E$1,تحویلی!$E$1&amp;COUNTIF(NOSA!$O$1:O12817,تحویلی!$E$1),"")),"")</f>
        <v/>
      </c>
      <c r="E12817" s="10" t="str">
        <f t="shared" si="815"/>
        <v/>
      </c>
      <c r="F12817" s="10" t="str">
        <f>IFERROR(VLOOKUP(I12817,DATABASE!$N:$O,2,FALSE),"")</f>
        <v/>
      </c>
      <c r="Q12817" s="10">
        <f t="shared" si="812"/>
        <v>0</v>
      </c>
    </row>
    <row r="12818" spans="2:17" ht="20.25" customHeight="1">
      <c r="B12818" s="10" t="str">
        <f t="shared" si="813"/>
        <v>0</v>
      </c>
      <c r="C12818" s="10" t="str">
        <f t="shared" si="814"/>
        <v/>
      </c>
      <c r="D12818" s="10" t="str">
        <f>IFERROR(IF(تحویلی!$E$1="","",IF(NOSA!O12818=تحویلی!$E$1,تحویلی!$E$1&amp;COUNTIF(NOSA!$O$1:O12818,تحویلی!$E$1),"")),"")</f>
        <v/>
      </c>
      <c r="E12818" s="10" t="str">
        <f t="shared" si="815"/>
        <v/>
      </c>
      <c r="F12818" s="10" t="str">
        <f>IFERROR(VLOOKUP(I12818,DATABASE!$N:$O,2,FALSE),"")</f>
        <v/>
      </c>
      <c r="Q12818" s="10">
        <f t="shared" si="812"/>
        <v>0</v>
      </c>
    </row>
    <row r="12819" spans="2:17" ht="20.25" customHeight="1">
      <c r="B12819" s="10" t="str">
        <f t="shared" si="813"/>
        <v>0</v>
      </c>
      <c r="C12819" s="10" t="str">
        <f t="shared" si="814"/>
        <v/>
      </c>
      <c r="D12819" s="10" t="str">
        <f>IFERROR(IF(تحویلی!$E$1="","",IF(NOSA!O12819=تحویلی!$E$1,تحویلی!$E$1&amp;COUNTIF(NOSA!$O$1:O12819,تحویلی!$E$1),"")),"")</f>
        <v/>
      </c>
      <c r="E12819" s="10" t="str">
        <f t="shared" si="815"/>
        <v/>
      </c>
      <c r="F12819" s="10" t="str">
        <f>IFERROR(VLOOKUP(I12819,DATABASE!$N:$O,2,FALSE),"")</f>
        <v/>
      </c>
      <c r="Q12819" s="10">
        <f t="shared" si="812"/>
        <v>0</v>
      </c>
    </row>
    <row r="12820" spans="2:17" ht="20.25" customHeight="1">
      <c r="B12820" s="10" t="str">
        <f t="shared" si="813"/>
        <v>0</v>
      </c>
      <c r="C12820" s="10" t="str">
        <f t="shared" si="814"/>
        <v/>
      </c>
      <c r="D12820" s="10" t="str">
        <f>IFERROR(IF(تحویلی!$E$1="","",IF(NOSA!O12820=تحویلی!$E$1,تحویلی!$E$1&amp;COUNTIF(NOSA!$O$1:O12820,تحویلی!$E$1),"")),"")</f>
        <v/>
      </c>
      <c r="E12820" s="10" t="str">
        <f t="shared" si="815"/>
        <v/>
      </c>
      <c r="F12820" s="10" t="str">
        <f>IFERROR(VLOOKUP(I12820,DATABASE!$N:$O,2,FALSE),"")</f>
        <v/>
      </c>
      <c r="Q12820" s="10">
        <f t="shared" si="812"/>
        <v>0</v>
      </c>
    </row>
    <row r="12821" spans="2:17" ht="20.25" customHeight="1">
      <c r="B12821" s="10" t="str">
        <f t="shared" si="813"/>
        <v>0</v>
      </c>
      <c r="C12821" s="10" t="str">
        <f t="shared" si="814"/>
        <v/>
      </c>
      <c r="D12821" s="10" t="str">
        <f>IFERROR(IF(تحویلی!$E$1="","",IF(NOSA!O12821=تحویلی!$E$1,تحویلی!$E$1&amp;COUNTIF(NOSA!$O$1:O12821,تحویلی!$E$1),"")),"")</f>
        <v/>
      </c>
      <c r="E12821" s="10" t="str">
        <f t="shared" si="815"/>
        <v/>
      </c>
      <c r="F12821" s="10" t="str">
        <f>IFERROR(VLOOKUP(I12821,DATABASE!$N:$O,2,FALSE),"")</f>
        <v/>
      </c>
      <c r="Q12821" s="10">
        <f t="shared" si="812"/>
        <v>0</v>
      </c>
    </row>
    <row r="12822" spans="2:17" ht="20.25" customHeight="1">
      <c r="B12822" s="10" t="str">
        <f t="shared" si="813"/>
        <v>0</v>
      </c>
      <c r="C12822" s="10" t="str">
        <f t="shared" si="814"/>
        <v/>
      </c>
      <c r="D12822" s="10" t="str">
        <f>IFERROR(IF(تحویلی!$E$1="","",IF(NOSA!O12822=تحویلی!$E$1,تحویلی!$E$1&amp;COUNTIF(NOSA!$O$1:O12822,تحویلی!$E$1),"")),"")</f>
        <v/>
      </c>
      <c r="E12822" s="10" t="str">
        <f t="shared" si="815"/>
        <v/>
      </c>
      <c r="F12822" s="10" t="str">
        <f>IFERROR(VLOOKUP(I12822,DATABASE!$N:$O,2,FALSE),"")</f>
        <v/>
      </c>
      <c r="Q12822" s="10">
        <f t="shared" si="812"/>
        <v>0</v>
      </c>
    </row>
    <row r="12823" spans="2:17" ht="20.25" customHeight="1">
      <c r="B12823" s="10" t="str">
        <f t="shared" si="813"/>
        <v>0</v>
      </c>
      <c r="C12823" s="10" t="str">
        <f t="shared" si="814"/>
        <v/>
      </c>
      <c r="D12823" s="10" t="str">
        <f>IFERROR(IF(تحویلی!$E$1="","",IF(NOSA!O12823=تحویلی!$E$1,تحویلی!$E$1&amp;COUNTIF(NOSA!$O$1:O12823,تحویلی!$E$1),"")),"")</f>
        <v/>
      </c>
      <c r="E12823" s="10" t="str">
        <f t="shared" si="815"/>
        <v/>
      </c>
      <c r="F12823" s="10" t="str">
        <f>IFERROR(VLOOKUP(I12823,DATABASE!$N:$O,2,FALSE),"")</f>
        <v/>
      </c>
      <c r="Q12823" s="10">
        <f t="shared" si="812"/>
        <v>0</v>
      </c>
    </row>
    <row r="12824" spans="2:17" ht="20.25" customHeight="1">
      <c r="B12824" s="10" t="str">
        <f t="shared" si="813"/>
        <v>0</v>
      </c>
      <c r="C12824" s="10" t="str">
        <f t="shared" si="814"/>
        <v/>
      </c>
      <c r="D12824" s="10" t="str">
        <f>IFERROR(IF(تحویلی!$E$1="","",IF(NOSA!O12824=تحویلی!$E$1,تحویلی!$E$1&amp;COUNTIF(NOSA!$O$1:O12824,تحویلی!$E$1),"")),"")</f>
        <v/>
      </c>
      <c r="E12824" s="10" t="str">
        <f t="shared" si="815"/>
        <v/>
      </c>
      <c r="F12824" s="10" t="str">
        <f>IFERROR(VLOOKUP(I12824,DATABASE!$N:$O,2,FALSE),"")</f>
        <v/>
      </c>
      <c r="Q12824" s="10">
        <f t="shared" si="812"/>
        <v>0</v>
      </c>
    </row>
    <row r="12825" spans="2:17" ht="20.25" customHeight="1">
      <c r="B12825" s="10" t="str">
        <f t="shared" si="813"/>
        <v>0</v>
      </c>
      <c r="C12825" s="10" t="str">
        <f t="shared" si="814"/>
        <v/>
      </c>
      <c r="D12825" s="10" t="str">
        <f>IFERROR(IF(تحویلی!$E$1="","",IF(NOSA!O12825=تحویلی!$E$1,تحویلی!$E$1&amp;COUNTIF(NOSA!$O$1:O12825,تحویلی!$E$1),"")),"")</f>
        <v/>
      </c>
      <c r="E12825" s="10" t="str">
        <f t="shared" si="815"/>
        <v/>
      </c>
      <c r="F12825" s="10" t="str">
        <f>IFERROR(VLOOKUP(I12825,DATABASE!$N:$O,2,FALSE),"")</f>
        <v/>
      </c>
      <c r="Q12825" s="10">
        <f t="shared" si="812"/>
        <v>0</v>
      </c>
    </row>
    <row r="12826" spans="2:17" ht="20.25" customHeight="1">
      <c r="B12826" s="10" t="str">
        <f t="shared" si="813"/>
        <v>0</v>
      </c>
      <c r="C12826" s="10" t="str">
        <f t="shared" si="814"/>
        <v/>
      </c>
      <c r="D12826" s="10" t="str">
        <f>IFERROR(IF(تحویلی!$E$1="","",IF(NOSA!O12826=تحویلی!$E$1,تحویلی!$E$1&amp;COUNTIF(NOSA!$O$1:O12826,تحویلی!$E$1),"")),"")</f>
        <v/>
      </c>
      <c r="E12826" s="10" t="str">
        <f t="shared" si="815"/>
        <v/>
      </c>
      <c r="F12826" s="10" t="str">
        <f>IFERROR(VLOOKUP(I12826,DATABASE!$N:$O,2,FALSE),"")</f>
        <v/>
      </c>
      <c r="Q12826" s="10">
        <f t="shared" si="812"/>
        <v>0</v>
      </c>
    </row>
    <row r="12827" spans="2:17" ht="20.25" customHeight="1">
      <c r="B12827" s="10" t="str">
        <f t="shared" si="813"/>
        <v>0</v>
      </c>
      <c r="C12827" s="10" t="str">
        <f t="shared" si="814"/>
        <v/>
      </c>
      <c r="D12827" s="10" t="str">
        <f>IFERROR(IF(تحویلی!$E$1="","",IF(NOSA!O12827=تحویلی!$E$1,تحویلی!$E$1&amp;COUNTIF(NOSA!$O$1:O12827,تحویلی!$E$1),"")),"")</f>
        <v/>
      </c>
      <c r="E12827" s="10" t="str">
        <f t="shared" si="815"/>
        <v/>
      </c>
      <c r="F12827" s="10" t="str">
        <f>IFERROR(VLOOKUP(I12827,DATABASE!$N:$O,2,FALSE),"")</f>
        <v/>
      </c>
      <c r="Q12827" s="10">
        <f t="shared" si="812"/>
        <v>0</v>
      </c>
    </row>
    <row r="12828" spans="2:17" ht="20.25" customHeight="1">
      <c r="B12828" s="10" t="str">
        <f t="shared" si="813"/>
        <v>0</v>
      </c>
      <c r="C12828" s="10" t="str">
        <f t="shared" si="814"/>
        <v/>
      </c>
      <c r="D12828" s="10" t="str">
        <f>IFERROR(IF(تحویلی!$E$1="","",IF(NOSA!O12828=تحویلی!$E$1,تحویلی!$E$1&amp;COUNTIF(NOSA!$O$1:O12828,تحویلی!$E$1),"")),"")</f>
        <v/>
      </c>
      <c r="E12828" s="10" t="str">
        <f t="shared" si="815"/>
        <v/>
      </c>
      <c r="F12828" s="10" t="str">
        <f>IFERROR(VLOOKUP(I12828,DATABASE!$N:$O,2,FALSE),"")</f>
        <v/>
      </c>
      <c r="Q12828" s="10">
        <f t="shared" si="812"/>
        <v>0</v>
      </c>
    </row>
    <row r="12829" spans="2:17" ht="20.25" customHeight="1">
      <c r="B12829" s="10" t="str">
        <f t="shared" si="813"/>
        <v>0</v>
      </c>
      <c r="C12829" s="10" t="str">
        <f t="shared" si="814"/>
        <v/>
      </c>
      <c r="D12829" s="10" t="str">
        <f>IFERROR(IF(تحویلی!$E$1="","",IF(NOSA!O12829=تحویلی!$E$1,تحویلی!$E$1&amp;COUNTIF(NOSA!$O$1:O12829,تحویلی!$E$1),"")),"")</f>
        <v/>
      </c>
      <c r="E12829" s="10" t="str">
        <f t="shared" si="815"/>
        <v/>
      </c>
      <c r="F12829" s="10" t="str">
        <f>IFERROR(VLOOKUP(I12829,DATABASE!$N:$O,2,FALSE),"")</f>
        <v/>
      </c>
      <c r="Q12829" s="10">
        <f t="shared" si="812"/>
        <v>0</v>
      </c>
    </row>
    <row r="12830" spans="2:17" ht="20.25" customHeight="1">
      <c r="B12830" s="10" t="str">
        <f t="shared" si="813"/>
        <v>0</v>
      </c>
      <c r="C12830" s="10" t="str">
        <f t="shared" si="814"/>
        <v/>
      </c>
      <c r="D12830" s="10" t="str">
        <f>IFERROR(IF(تحویلی!$E$1="","",IF(NOSA!O12830=تحویلی!$E$1,تحویلی!$E$1&amp;COUNTIF(NOSA!$O$1:O12830,تحویلی!$E$1),"")),"")</f>
        <v/>
      </c>
      <c r="E12830" s="10" t="str">
        <f t="shared" si="815"/>
        <v/>
      </c>
      <c r="F12830" s="10" t="str">
        <f>IFERROR(VLOOKUP(I12830,DATABASE!$N:$O,2,FALSE),"")</f>
        <v/>
      </c>
      <c r="Q12830" s="10">
        <f t="shared" si="812"/>
        <v>0</v>
      </c>
    </row>
    <row r="12831" spans="2:17" ht="20.25" customHeight="1">
      <c r="B12831" s="10" t="str">
        <f t="shared" si="813"/>
        <v>0</v>
      </c>
      <c r="C12831" s="10" t="str">
        <f t="shared" si="814"/>
        <v/>
      </c>
      <c r="D12831" s="10" t="str">
        <f>IFERROR(IF(تحویلی!$E$1="","",IF(NOSA!O12831=تحویلی!$E$1,تحویلی!$E$1&amp;COUNTIF(NOSA!$O$1:O12831,تحویلی!$E$1),"")),"")</f>
        <v/>
      </c>
      <c r="E12831" s="10" t="str">
        <f t="shared" si="815"/>
        <v/>
      </c>
      <c r="F12831" s="10" t="str">
        <f>IFERROR(VLOOKUP(I12831,DATABASE!$N:$O,2,FALSE),"")</f>
        <v/>
      </c>
      <c r="Q12831" s="10">
        <f t="shared" si="812"/>
        <v>0</v>
      </c>
    </row>
    <row r="12832" spans="2:17" ht="20.25" customHeight="1">
      <c r="B12832" s="10" t="str">
        <f t="shared" si="813"/>
        <v>0</v>
      </c>
      <c r="C12832" s="10" t="str">
        <f t="shared" si="814"/>
        <v/>
      </c>
      <c r="D12832" s="10" t="str">
        <f>IFERROR(IF(تحویلی!$E$1="","",IF(NOSA!O12832=تحویلی!$E$1,تحویلی!$E$1&amp;COUNTIF(NOSA!$O$1:O12832,تحویلی!$E$1),"")),"")</f>
        <v/>
      </c>
      <c r="E12832" s="10" t="str">
        <f t="shared" si="815"/>
        <v/>
      </c>
      <c r="F12832" s="10" t="str">
        <f>IFERROR(VLOOKUP(I12832,DATABASE!$N:$O,2,FALSE),"")</f>
        <v/>
      </c>
      <c r="Q12832" s="10">
        <f t="shared" si="812"/>
        <v>0</v>
      </c>
    </row>
    <row r="12833" spans="2:17" ht="20.25" customHeight="1">
      <c r="B12833" s="10" t="str">
        <f t="shared" si="813"/>
        <v>0</v>
      </c>
      <c r="C12833" s="10" t="str">
        <f t="shared" si="814"/>
        <v/>
      </c>
      <c r="D12833" s="10" t="str">
        <f>IFERROR(IF(تحویلی!$E$1="","",IF(NOSA!O12833=تحویلی!$E$1,تحویلی!$E$1&amp;COUNTIF(NOSA!$O$1:O12833,تحویلی!$E$1),"")),"")</f>
        <v/>
      </c>
      <c r="E12833" s="10" t="str">
        <f t="shared" si="815"/>
        <v/>
      </c>
      <c r="F12833" s="10" t="str">
        <f>IFERROR(VLOOKUP(I12833,DATABASE!$N:$O,2,FALSE),"")</f>
        <v/>
      </c>
      <c r="Q12833" s="10">
        <f t="shared" si="812"/>
        <v>0</v>
      </c>
    </row>
    <row r="12834" spans="2:17" ht="20.25" customHeight="1">
      <c r="B12834" s="10" t="str">
        <f t="shared" si="813"/>
        <v>0</v>
      </c>
      <c r="C12834" s="10" t="str">
        <f t="shared" si="814"/>
        <v/>
      </c>
      <c r="D12834" s="10" t="str">
        <f>IFERROR(IF(تحویلی!$E$1="","",IF(NOSA!O12834=تحویلی!$E$1,تحویلی!$E$1&amp;COUNTIF(NOSA!$O$1:O12834,تحویلی!$E$1),"")),"")</f>
        <v/>
      </c>
      <c r="E12834" s="10" t="str">
        <f t="shared" si="815"/>
        <v/>
      </c>
      <c r="F12834" s="10" t="str">
        <f>IFERROR(VLOOKUP(I12834,DATABASE!$N:$O,2,FALSE),"")</f>
        <v/>
      </c>
      <c r="Q12834" s="10">
        <f t="shared" si="812"/>
        <v>0</v>
      </c>
    </row>
    <row r="12835" spans="2:17" ht="20.25" customHeight="1">
      <c r="B12835" s="10" t="str">
        <f t="shared" si="813"/>
        <v>0</v>
      </c>
      <c r="C12835" s="10" t="str">
        <f t="shared" si="814"/>
        <v/>
      </c>
      <c r="D12835" s="10" t="str">
        <f>IFERROR(IF(تحویلی!$E$1="","",IF(NOSA!O12835=تحویلی!$E$1,تحویلی!$E$1&amp;COUNTIF(NOSA!$O$1:O12835,تحویلی!$E$1),"")),"")</f>
        <v/>
      </c>
      <c r="E12835" s="10" t="str">
        <f t="shared" si="815"/>
        <v/>
      </c>
      <c r="F12835" s="10" t="str">
        <f>IFERROR(VLOOKUP(I12835,DATABASE!$N:$O,2,FALSE),"")</f>
        <v/>
      </c>
      <c r="Q12835" s="10">
        <f t="shared" si="812"/>
        <v>0</v>
      </c>
    </row>
    <row r="12836" spans="2:17" ht="20.25" customHeight="1">
      <c r="B12836" s="10" t="str">
        <f t="shared" si="813"/>
        <v>0</v>
      </c>
      <c r="C12836" s="10" t="str">
        <f t="shared" si="814"/>
        <v/>
      </c>
      <c r="D12836" s="10" t="str">
        <f>IFERROR(IF(تحویلی!$E$1="","",IF(NOSA!O12836=تحویلی!$E$1,تحویلی!$E$1&amp;COUNTIF(NOSA!$O$1:O12836,تحویلی!$E$1),"")),"")</f>
        <v/>
      </c>
      <c r="E12836" s="10" t="str">
        <f t="shared" si="815"/>
        <v/>
      </c>
      <c r="F12836" s="10" t="str">
        <f>IFERROR(VLOOKUP(I12836,DATABASE!$N:$O,2,FALSE),"")</f>
        <v/>
      </c>
      <c r="Q12836" s="10">
        <f t="shared" ref="Q12836:Q12899" si="816">VALUE(O12836)</f>
        <v>0</v>
      </c>
    </row>
    <row r="12837" spans="2:17" ht="20.25" customHeight="1">
      <c r="B12837" s="10" t="str">
        <f t="shared" si="813"/>
        <v>0</v>
      </c>
      <c r="C12837" s="10" t="str">
        <f t="shared" si="814"/>
        <v/>
      </c>
      <c r="D12837" s="10" t="str">
        <f>IFERROR(IF(تحویلی!$E$1="","",IF(NOSA!O12837=تحویلی!$E$1,تحویلی!$E$1&amp;COUNTIF(NOSA!$O$1:O12837,تحویلی!$E$1),"")),"")</f>
        <v/>
      </c>
      <c r="E12837" s="10" t="str">
        <f t="shared" si="815"/>
        <v/>
      </c>
      <c r="F12837" s="10" t="str">
        <f>IFERROR(VLOOKUP(I12837,DATABASE!$N:$O,2,FALSE),"")</f>
        <v/>
      </c>
      <c r="Q12837" s="10">
        <f t="shared" si="816"/>
        <v>0</v>
      </c>
    </row>
    <row r="12838" spans="2:17" ht="20.25" customHeight="1">
      <c r="B12838" s="10" t="str">
        <f t="shared" si="813"/>
        <v>0</v>
      </c>
      <c r="C12838" s="10" t="str">
        <f t="shared" si="814"/>
        <v/>
      </c>
      <c r="D12838" s="10" t="str">
        <f>IFERROR(IF(تحویلی!$E$1="","",IF(NOSA!O12838=تحویلی!$E$1,تحویلی!$E$1&amp;COUNTIF(NOSA!$O$1:O12838,تحویلی!$E$1),"")),"")</f>
        <v/>
      </c>
      <c r="E12838" s="10" t="str">
        <f t="shared" si="815"/>
        <v/>
      </c>
      <c r="F12838" s="10" t="str">
        <f>IFERROR(VLOOKUP(I12838,DATABASE!$N:$O,2,FALSE),"")</f>
        <v/>
      </c>
      <c r="Q12838" s="10">
        <f t="shared" si="816"/>
        <v>0</v>
      </c>
    </row>
    <row r="12839" spans="2:17" ht="20.25" customHeight="1">
      <c r="B12839" s="10" t="str">
        <f t="shared" si="813"/>
        <v>0</v>
      </c>
      <c r="C12839" s="10" t="str">
        <f t="shared" si="814"/>
        <v/>
      </c>
      <c r="D12839" s="10" t="str">
        <f>IFERROR(IF(تحویلی!$E$1="","",IF(NOSA!O12839=تحویلی!$E$1,تحویلی!$E$1&amp;COUNTIF(NOSA!$O$1:O12839,تحویلی!$E$1),"")),"")</f>
        <v/>
      </c>
      <c r="E12839" s="10" t="str">
        <f t="shared" si="815"/>
        <v/>
      </c>
      <c r="F12839" s="10" t="str">
        <f>IFERROR(VLOOKUP(I12839,DATABASE!$N:$O,2,FALSE),"")</f>
        <v/>
      </c>
      <c r="Q12839" s="10">
        <f t="shared" si="816"/>
        <v>0</v>
      </c>
    </row>
    <row r="12840" spans="2:17" ht="20.25" customHeight="1">
      <c r="B12840" s="10" t="str">
        <f t="shared" si="813"/>
        <v>0</v>
      </c>
      <c r="C12840" s="10" t="str">
        <f t="shared" si="814"/>
        <v/>
      </c>
      <c r="D12840" s="10" t="str">
        <f>IFERROR(IF(تحویلی!$E$1="","",IF(NOSA!O12840=تحویلی!$E$1,تحویلی!$E$1&amp;COUNTIF(NOSA!$O$1:O12840,تحویلی!$E$1),"")),"")</f>
        <v/>
      </c>
      <c r="E12840" s="10" t="str">
        <f t="shared" si="815"/>
        <v/>
      </c>
      <c r="F12840" s="10" t="str">
        <f>IFERROR(VLOOKUP(I12840,DATABASE!$N:$O,2,FALSE),"")</f>
        <v/>
      </c>
      <c r="Q12840" s="10">
        <f t="shared" si="816"/>
        <v>0</v>
      </c>
    </row>
    <row r="12841" spans="2:17" ht="20.25" customHeight="1">
      <c r="B12841" s="10" t="str">
        <f t="shared" ref="B12841:B12904" si="817">F12841&amp;Q12841</f>
        <v>0</v>
      </c>
      <c r="C12841" s="10" t="str">
        <f t="shared" ref="C12841:C12904" si="818">F12841&amp;G12841&amp;O12841</f>
        <v/>
      </c>
      <c r="D12841" s="10" t="str">
        <f>IFERROR(IF(تحویلی!$E$1="","",IF(NOSA!O12841=تحویلی!$E$1,تحویلی!$E$1&amp;COUNTIF(NOSA!$O$1:O12841,تحویلی!$E$1),"")),"")</f>
        <v/>
      </c>
      <c r="E12841" s="10" t="str">
        <f t="shared" ref="E12841:E12904" si="819">H12841&amp;O12841</f>
        <v/>
      </c>
      <c r="F12841" s="10" t="str">
        <f>IFERROR(VLOOKUP(I12841,DATABASE!$N:$O,2,FALSE),"")</f>
        <v/>
      </c>
      <c r="Q12841" s="10">
        <f t="shared" si="816"/>
        <v>0</v>
      </c>
    </row>
    <row r="12842" spans="2:17" ht="20.25" customHeight="1">
      <c r="B12842" s="10" t="str">
        <f t="shared" si="817"/>
        <v>0</v>
      </c>
      <c r="C12842" s="10" t="str">
        <f t="shared" si="818"/>
        <v/>
      </c>
      <c r="D12842" s="10" t="str">
        <f>IFERROR(IF(تحویلی!$E$1="","",IF(NOSA!O12842=تحویلی!$E$1,تحویلی!$E$1&amp;COUNTIF(NOSA!$O$1:O12842,تحویلی!$E$1),"")),"")</f>
        <v/>
      </c>
      <c r="E12842" s="10" t="str">
        <f t="shared" si="819"/>
        <v/>
      </c>
      <c r="F12842" s="10" t="str">
        <f>IFERROR(VLOOKUP(I12842,DATABASE!$N:$O,2,FALSE),"")</f>
        <v/>
      </c>
      <c r="Q12842" s="10">
        <f t="shared" si="816"/>
        <v>0</v>
      </c>
    </row>
    <row r="12843" spans="2:17" ht="20.25" customHeight="1">
      <c r="B12843" s="10" t="str">
        <f t="shared" si="817"/>
        <v>0</v>
      </c>
      <c r="C12843" s="10" t="str">
        <f t="shared" si="818"/>
        <v/>
      </c>
      <c r="D12843" s="10" t="str">
        <f>IFERROR(IF(تحویلی!$E$1="","",IF(NOSA!O12843=تحویلی!$E$1,تحویلی!$E$1&amp;COUNTIF(NOSA!$O$1:O12843,تحویلی!$E$1),"")),"")</f>
        <v/>
      </c>
      <c r="E12843" s="10" t="str">
        <f t="shared" si="819"/>
        <v/>
      </c>
      <c r="F12843" s="10" t="str">
        <f>IFERROR(VLOOKUP(I12843,DATABASE!$N:$O,2,FALSE),"")</f>
        <v/>
      </c>
      <c r="Q12843" s="10">
        <f t="shared" si="816"/>
        <v>0</v>
      </c>
    </row>
    <row r="12844" spans="2:17" ht="20.25" customHeight="1">
      <c r="B12844" s="10" t="str">
        <f t="shared" si="817"/>
        <v>0</v>
      </c>
      <c r="C12844" s="10" t="str">
        <f t="shared" si="818"/>
        <v/>
      </c>
      <c r="D12844" s="10" t="str">
        <f>IFERROR(IF(تحویلی!$E$1="","",IF(NOSA!O12844=تحویلی!$E$1,تحویلی!$E$1&amp;COUNTIF(NOSA!$O$1:O12844,تحویلی!$E$1),"")),"")</f>
        <v/>
      </c>
      <c r="E12844" s="10" t="str">
        <f t="shared" si="819"/>
        <v/>
      </c>
      <c r="F12844" s="10" t="str">
        <f>IFERROR(VLOOKUP(I12844,DATABASE!$N:$O,2,FALSE),"")</f>
        <v/>
      </c>
      <c r="Q12844" s="10">
        <f t="shared" si="816"/>
        <v>0</v>
      </c>
    </row>
    <row r="12845" spans="2:17" ht="20.25" customHeight="1">
      <c r="B12845" s="10" t="str">
        <f t="shared" si="817"/>
        <v>0</v>
      </c>
      <c r="C12845" s="10" t="str">
        <f t="shared" si="818"/>
        <v/>
      </c>
      <c r="D12845" s="10" t="str">
        <f>IFERROR(IF(تحویلی!$E$1="","",IF(NOSA!O12845=تحویلی!$E$1,تحویلی!$E$1&amp;COUNTIF(NOSA!$O$1:O12845,تحویلی!$E$1),"")),"")</f>
        <v/>
      </c>
      <c r="E12845" s="10" t="str">
        <f t="shared" si="819"/>
        <v/>
      </c>
      <c r="F12845" s="10" t="str">
        <f>IFERROR(VLOOKUP(I12845,DATABASE!$N:$O,2,FALSE),"")</f>
        <v/>
      </c>
      <c r="Q12845" s="10">
        <f t="shared" si="816"/>
        <v>0</v>
      </c>
    </row>
    <row r="12846" spans="2:17" ht="20.25" customHeight="1">
      <c r="B12846" s="10" t="str">
        <f t="shared" si="817"/>
        <v>0</v>
      </c>
      <c r="C12846" s="10" t="str">
        <f t="shared" si="818"/>
        <v/>
      </c>
      <c r="D12846" s="10" t="str">
        <f>IFERROR(IF(تحویلی!$E$1="","",IF(NOSA!O12846=تحویلی!$E$1,تحویلی!$E$1&amp;COUNTIF(NOSA!$O$1:O12846,تحویلی!$E$1),"")),"")</f>
        <v/>
      </c>
      <c r="E12846" s="10" t="str">
        <f t="shared" si="819"/>
        <v/>
      </c>
      <c r="F12846" s="10" t="str">
        <f>IFERROR(VLOOKUP(I12846,DATABASE!$N:$O,2,FALSE),"")</f>
        <v/>
      </c>
      <c r="Q12846" s="10">
        <f t="shared" si="816"/>
        <v>0</v>
      </c>
    </row>
    <row r="12847" spans="2:17" ht="20.25" customHeight="1">
      <c r="B12847" s="10" t="str">
        <f t="shared" si="817"/>
        <v>0</v>
      </c>
      <c r="C12847" s="10" t="str">
        <f t="shared" si="818"/>
        <v/>
      </c>
      <c r="D12847" s="10" t="str">
        <f>IFERROR(IF(تحویلی!$E$1="","",IF(NOSA!O12847=تحویلی!$E$1,تحویلی!$E$1&amp;COUNTIF(NOSA!$O$1:O12847,تحویلی!$E$1),"")),"")</f>
        <v/>
      </c>
      <c r="E12847" s="10" t="str">
        <f t="shared" si="819"/>
        <v/>
      </c>
      <c r="F12847" s="10" t="str">
        <f>IFERROR(VLOOKUP(I12847,DATABASE!$N:$O,2,FALSE),"")</f>
        <v/>
      </c>
      <c r="Q12847" s="10">
        <f t="shared" si="816"/>
        <v>0</v>
      </c>
    </row>
    <row r="12848" spans="2:17" ht="20.25" customHeight="1">
      <c r="B12848" s="10" t="str">
        <f t="shared" si="817"/>
        <v>0</v>
      </c>
      <c r="C12848" s="10" t="str">
        <f t="shared" si="818"/>
        <v/>
      </c>
      <c r="D12848" s="10" t="str">
        <f>IFERROR(IF(تحویلی!$E$1="","",IF(NOSA!O12848=تحویلی!$E$1,تحویلی!$E$1&amp;COUNTIF(NOSA!$O$1:O12848,تحویلی!$E$1),"")),"")</f>
        <v/>
      </c>
      <c r="E12848" s="10" t="str">
        <f t="shared" si="819"/>
        <v/>
      </c>
      <c r="F12848" s="10" t="str">
        <f>IFERROR(VLOOKUP(I12848,DATABASE!$N:$O,2,FALSE),"")</f>
        <v/>
      </c>
      <c r="Q12848" s="10">
        <f t="shared" si="816"/>
        <v>0</v>
      </c>
    </row>
    <row r="12849" spans="2:17" ht="20.25" customHeight="1">
      <c r="B12849" s="10" t="str">
        <f t="shared" si="817"/>
        <v>0</v>
      </c>
      <c r="C12849" s="10" t="str">
        <f t="shared" si="818"/>
        <v/>
      </c>
      <c r="D12849" s="10" t="str">
        <f>IFERROR(IF(تحویلی!$E$1="","",IF(NOSA!O12849=تحویلی!$E$1,تحویلی!$E$1&amp;COUNTIF(NOSA!$O$1:O12849,تحویلی!$E$1),"")),"")</f>
        <v/>
      </c>
      <c r="E12849" s="10" t="str">
        <f t="shared" si="819"/>
        <v/>
      </c>
      <c r="F12849" s="10" t="str">
        <f>IFERROR(VLOOKUP(I12849,DATABASE!$N:$O,2,FALSE),"")</f>
        <v/>
      </c>
      <c r="Q12849" s="10">
        <f t="shared" si="816"/>
        <v>0</v>
      </c>
    </row>
    <row r="12850" spans="2:17" ht="20.25" customHeight="1">
      <c r="B12850" s="10" t="str">
        <f t="shared" si="817"/>
        <v>0</v>
      </c>
      <c r="C12850" s="10" t="str">
        <f t="shared" si="818"/>
        <v/>
      </c>
      <c r="D12850" s="10" t="str">
        <f>IFERROR(IF(تحویلی!$E$1="","",IF(NOSA!O12850=تحویلی!$E$1,تحویلی!$E$1&amp;COUNTIF(NOSA!$O$1:O12850,تحویلی!$E$1),"")),"")</f>
        <v/>
      </c>
      <c r="E12850" s="10" t="str">
        <f t="shared" si="819"/>
        <v/>
      </c>
      <c r="F12850" s="10" t="str">
        <f>IFERROR(VLOOKUP(I12850,DATABASE!$N:$O,2,FALSE),"")</f>
        <v/>
      </c>
      <c r="Q12850" s="10">
        <f t="shared" si="816"/>
        <v>0</v>
      </c>
    </row>
    <row r="12851" spans="2:17" ht="20.25" customHeight="1">
      <c r="B12851" s="10" t="str">
        <f t="shared" si="817"/>
        <v>0</v>
      </c>
      <c r="C12851" s="10" t="str">
        <f t="shared" si="818"/>
        <v/>
      </c>
      <c r="D12851" s="10" t="str">
        <f>IFERROR(IF(تحویلی!$E$1="","",IF(NOSA!O12851=تحویلی!$E$1,تحویلی!$E$1&amp;COUNTIF(NOSA!$O$1:O12851,تحویلی!$E$1),"")),"")</f>
        <v/>
      </c>
      <c r="E12851" s="10" t="str">
        <f t="shared" si="819"/>
        <v/>
      </c>
      <c r="F12851" s="10" t="str">
        <f>IFERROR(VLOOKUP(I12851,DATABASE!$N:$O,2,FALSE),"")</f>
        <v/>
      </c>
      <c r="Q12851" s="10">
        <f t="shared" si="816"/>
        <v>0</v>
      </c>
    </row>
    <row r="12852" spans="2:17" ht="20.25" customHeight="1">
      <c r="B12852" s="10" t="str">
        <f t="shared" si="817"/>
        <v>0</v>
      </c>
      <c r="C12852" s="10" t="str">
        <f t="shared" si="818"/>
        <v/>
      </c>
      <c r="D12852" s="10" t="str">
        <f>IFERROR(IF(تحویلی!$E$1="","",IF(NOSA!O12852=تحویلی!$E$1,تحویلی!$E$1&amp;COUNTIF(NOSA!$O$1:O12852,تحویلی!$E$1),"")),"")</f>
        <v/>
      </c>
      <c r="E12852" s="10" t="str">
        <f t="shared" si="819"/>
        <v/>
      </c>
      <c r="F12852" s="10" t="str">
        <f>IFERROR(VLOOKUP(I12852,DATABASE!$N:$O,2,FALSE),"")</f>
        <v/>
      </c>
      <c r="Q12852" s="10">
        <f t="shared" si="816"/>
        <v>0</v>
      </c>
    </row>
    <row r="12853" spans="2:17" ht="20.25" customHeight="1">
      <c r="B12853" s="10" t="str">
        <f t="shared" si="817"/>
        <v>0</v>
      </c>
      <c r="C12853" s="10" t="str">
        <f t="shared" si="818"/>
        <v/>
      </c>
      <c r="D12853" s="10" t="str">
        <f>IFERROR(IF(تحویلی!$E$1="","",IF(NOSA!O12853=تحویلی!$E$1,تحویلی!$E$1&amp;COUNTIF(NOSA!$O$1:O12853,تحویلی!$E$1),"")),"")</f>
        <v/>
      </c>
      <c r="E12853" s="10" t="str">
        <f t="shared" si="819"/>
        <v/>
      </c>
      <c r="F12853" s="10" t="str">
        <f>IFERROR(VLOOKUP(I12853,DATABASE!$N:$O,2,FALSE),"")</f>
        <v/>
      </c>
      <c r="Q12853" s="10">
        <f t="shared" si="816"/>
        <v>0</v>
      </c>
    </row>
    <row r="12854" spans="2:17" ht="20.25" customHeight="1">
      <c r="B12854" s="10" t="str">
        <f t="shared" si="817"/>
        <v>0</v>
      </c>
      <c r="C12854" s="10" t="str">
        <f t="shared" si="818"/>
        <v/>
      </c>
      <c r="D12854" s="10" t="str">
        <f>IFERROR(IF(تحویلی!$E$1="","",IF(NOSA!O12854=تحویلی!$E$1,تحویلی!$E$1&amp;COUNTIF(NOSA!$O$1:O12854,تحویلی!$E$1),"")),"")</f>
        <v/>
      </c>
      <c r="E12854" s="10" t="str">
        <f t="shared" si="819"/>
        <v/>
      </c>
      <c r="F12854" s="10" t="str">
        <f>IFERROR(VLOOKUP(I12854,DATABASE!$N:$O,2,FALSE),"")</f>
        <v/>
      </c>
      <c r="Q12854" s="10">
        <f t="shared" si="816"/>
        <v>0</v>
      </c>
    </row>
    <row r="12855" spans="2:17" ht="20.25" customHeight="1">
      <c r="B12855" s="10" t="str">
        <f t="shared" si="817"/>
        <v>0</v>
      </c>
      <c r="C12855" s="10" t="str">
        <f t="shared" si="818"/>
        <v/>
      </c>
      <c r="D12855" s="10" t="str">
        <f>IFERROR(IF(تحویلی!$E$1="","",IF(NOSA!O12855=تحویلی!$E$1,تحویلی!$E$1&amp;COUNTIF(NOSA!$O$1:O12855,تحویلی!$E$1),"")),"")</f>
        <v/>
      </c>
      <c r="E12855" s="10" t="str">
        <f t="shared" si="819"/>
        <v/>
      </c>
      <c r="F12855" s="10" t="str">
        <f>IFERROR(VLOOKUP(I12855,DATABASE!$N:$O,2,FALSE),"")</f>
        <v/>
      </c>
      <c r="Q12855" s="10">
        <f t="shared" si="816"/>
        <v>0</v>
      </c>
    </row>
    <row r="12856" spans="2:17" ht="20.25" customHeight="1">
      <c r="B12856" s="10" t="str">
        <f t="shared" si="817"/>
        <v>0</v>
      </c>
      <c r="C12856" s="10" t="str">
        <f t="shared" si="818"/>
        <v/>
      </c>
      <c r="D12856" s="10" t="str">
        <f>IFERROR(IF(تحویلی!$E$1="","",IF(NOSA!O12856=تحویلی!$E$1,تحویلی!$E$1&amp;COUNTIF(NOSA!$O$1:O12856,تحویلی!$E$1),"")),"")</f>
        <v/>
      </c>
      <c r="E12856" s="10" t="str">
        <f t="shared" si="819"/>
        <v/>
      </c>
      <c r="F12856" s="10" t="str">
        <f>IFERROR(VLOOKUP(I12856,DATABASE!$N:$O,2,FALSE),"")</f>
        <v/>
      </c>
      <c r="Q12856" s="10">
        <f t="shared" si="816"/>
        <v>0</v>
      </c>
    </row>
    <row r="12857" spans="2:17" ht="20.25" customHeight="1">
      <c r="B12857" s="10" t="str">
        <f t="shared" si="817"/>
        <v>0</v>
      </c>
      <c r="C12857" s="10" t="str">
        <f t="shared" si="818"/>
        <v/>
      </c>
      <c r="D12857" s="10" t="str">
        <f>IFERROR(IF(تحویلی!$E$1="","",IF(NOSA!O12857=تحویلی!$E$1,تحویلی!$E$1&amp;COUNTIF(NOSA!$O$1:O12857,تحویلی!$E$1),"")),"")</f>
        <v/>
      </c>
      <c r="E12857" s="10" t="str">
        <f t="shared" si="819"/>
        <v/>
      </c>
      <c r="F12857" s="10" t="str">
        <f>IFERROR(VLOOKUP(I12857,DATABASE!$N:$O,2,FALSE),"")</f>
        <v/>
      </c>
      <c r="Q12857" s="10">
        <f t="shared" si="816"/>
        <v>0</v>
      </c>
    </row>
    <row r="12858" spans="2:17" ht="20.25" customHeight="1">
      <c r="B12858" s="10" t="str">
        <f t="shared" si="817"/>
        <v>0</v>
      </c>
      <c r="C12858" s="10" t="str">
        <f t="shared" si="818"/>
        <v/>
      </c>
      <c r="D12858" s="10" t="str">
        <f>IFERROR(IF(تحویلی!$E$1="","",IF(NOSA!O12858=تحویلی!$E$1,تحویلی!$E$1&amp;COUNTIF(NOSA!$O$1:O12858,تحویلی!$E$1),"")),"")</f>
        <v/>
      </c>
      <c r="E12858" s="10" t="str">
        <f t="shared" si="819"/>
        <v/>
      </c>
      <c r="F12858" s="10" t="str">
        <f>IFERROR(VLOOKUP(I12858,DATABASE!$N:$O,2,FALSE),"")</f>
        <v/>
      </c>
      <c r="Q12858" s="10">
        <f t="shared" si="816"/>
        <v>0</v>
      </c>
    </row>
    <row r="12859" spans="2:17" ht="20.25" customHeight="1">
      <c r="B12859" s="10" t="str">
        <f t="shared" si="817"/>
        <v>0</v>
      </c>
      <c r="C12859" s="10" t="str">
        <f t="shared" si="818"/>
        <v/>
      </c>
      <c r="D12859" s="10" t="str">
        <f>IFERROR(IF(تحویلی!$E$1="","",IF(NOSA!O12859=تحویلی!$E$1,تحویلی!$E$1&amp;COUNTIF(NOSA!$O$1:O12859,تحویلی!$E$1),"")),"")</f>
        <v/>
      </c>
      <c r="E12859" s="10" t="str">
        <f t="shared" si="819"/>
        <v/>
      </c>
      <c r="F12859" s="10" t="str">
        <f>IFERROR(VLOOKUP(I12859,DATABASE!$N:$O,2,FALSE),"")</f>
        <v/>
      </c>
      <c r="Q12859" s="10">
        <f t="shared" si="816"/>
        <v>0</v>
      </c>
    </row>
    <row r="12860" spans="2:17" ht="20.25" customHeight="1">
      <c r="B12860" s="10" t="str">
        <f t="shared" si="817"/>
        <v>0</v>
      </c>
      <c r="C12860" s="10" t="str">
        <f t="shared" si="818"/>
        <v/>
      </c>
      <c r="D12860" s="10" t="str">
        <f>IFERROR(IF(تحویلی!$E$1="","",IF(NOSA!O12860=تحویلی!$E$1,تحویلی!$E$1&amp;COUNTIF(NOSA!$O$1:O12860,تحویلی!$E$1),"")),"")</f>
        <v/>
      </c>
      <c r="E12860" s="10" t="str">
        <f t="shared" si="819"/>
        <v/>
      </c>
      <c r="F12860" s="10" t="str">
        <f>IFERROR(VLOOKUP(I12860,DATABASE!$N:$O,2,FALSE),"")</f>
        <v/>
      </c>
      <c r="Q12860" s="10">
        <f t="shared" si="816"/>
        <v>0</v>
      </c>
    </row>
    <row r="12861" spans="2:17" ht="20.25" customHeight="1">
      <c r="B12861" s="10" t="str">
        <f t="shared" si="817"/>
        <v>0</v>
      </c>
      <c r="C12861" s="10" t="str">
        <f t="shared" si="818"/>
        <v/>
      </c>
      <c r="D12861" s="10" t="str">
        <f>IFERROR(IF(تحویلی!$E$1="","",IF(NOSA!O12861=تحویلی!$E$1,تحویلی!$E$1&amp;COUNTIF(NOSA!$O$1:O12861,تحویلی!$E$1),"")),"")</f>
        <v/>
      </c>
      <c r="E12861" s="10" t="str">
        <f t="shared" si="819"/>
        <v/>
      </c>
      <c r="F12861" s="10" t="str">
        <f>IFERROR(VLOOKUP(I12861,DATABASE!$N:$O,2,FALSE),"")</f>
        <v/>
      </c>
      <c r="Q12861" s="10">
        <f t="shared" si="816"/>
        <v>0</v>
      </c>
    </row>
    <row r="12862" spans="2:17" ht="20.25" customHeight="1">
      <c r="B12862" s="10" t="str">
        <f t="shared" si="817"/>
        <v>0</v>
      </c>
      <c r="C12862" s="10" t="str">
        <f t="shared" si="818"/>
        <v/>
      </c>
      <c r="D12862" s="10" t="str">
        <f>IFERROR(IF(تحویلی!$E$1="","",IF(NOSA!O12862=تحویلی!$E$1,تحویلی!$E$1&amp;COUNTIF(NOSA!$O$1:O12862,تحویلی!$E$1),"")),"")</f>
        <v/>
      </c>
      <c r="E12862" s="10" t="str">
        <f t="shared" si="819"/>
        <v/>
      </c>
      <c r="F12862" s="10" t="str">
        <f>IFERROR(VLOOKUP(I12862,DATABASE!$N:$O,2,FALSE),"")</f>
        <v/>
      </c>
      <c r="Q12862" s="10">
        <f t="shared" si="816"/>
        <v>0</v>
      </c>
    </row>
    <row r="12863" spans="2:17" ht="20.25" customHeight="1">
      <c r="B12863" s="10" t="str">
        <f t="shared" si="817"/>
        <v>0</v>
      </c>
      <c r="C12863" s="10" t="str">
        <f t="shared" si="818"/>
        <v/>
      </c>
      <c r="D12863" s="10" t="str">
        <f>IFERROR(IF(تحویلی!$E$1="","",IF(NOSA!O12863=تحویلی!$E$1,تحویلی!$E$1&amp;COUNTIF(NOSA!$O$1:O12863,تحویلی!$E$1),"")),"")</f>
        <v/>
      </c>
      <c r="E12863" s="10" t="str">
        <f t="shared" si="819"/>
        <v/>
      </c>
      <c r="F12863" s="10" t="str">
        <f>IFERROR(VLOOKUP(I12863,DATABASE!$N:$O,2,FALSE),"")</f>
        <v/>
      </c>
      <c r="Q12863" s="10">
        <f t="shared" si="816"/>
        <v>0</v>
      </c>
    </row>
    <row r="12864" spans="2:17" ht="20.25" customHeight="1">
      <c r="B12864" s="10" t="str">
        <f t="shared" si="817"/>
        <v>0</v>
      </c>
      <c r="C12864" s="10" t="str">
        <f t="shared" si="818"/>
        <v/>
      </c>
      <c r="D12864" s="10" t="str">
        <f>IFERROR(IF(تحویلی!$E$1="","",IF(NOSA!O12864=تحویلی!$E$1,تحویلی!$E$1&amp;COUNTIF(NOSA!$O$1:O12864,تحویلی!$E$1),"")),"")</f>
        <v/>
      </c>
      <c r="E12864" s="10" t="str">
        <f t="shared" si="819"/>
        <v/>
      </c>
      <c r="F12864" s="10" t="str">
        <f>IFERROR(VLOOKUP(I12864,DATABASE!$N:$O,2,FALSE),"")</f>
        <v/>
      </c>
      <c r="Q12864" s="10">
        <f t="shared" si="816"/>
        <v>0</v>
      </c>
    </row>
    <row r="12865" spans="2:17" ht="20.25" customHeight="1">
      <c r="B12865" s="10" t="str">
        <f t="shared" si="817"/>
        <v>0</v>
      </c>
      <c r="C12865" s="10" t="str">
        <f t="shared" si="818"/>
        <v/>
      </c>
      <c r="D12865" s="10" t="str">
        <f>IFERROR(IF(تحویلی!$E$1="","",IF(NOSA!O12865=تحویلی!$E$1,تحویلی!$E$1&amp;COUNTIF(NOSA!$O$1:O12865,تحویلی!$E$1),"")),"")</f>
        <v/>
      </c>
      <c r="E12865" s="10" t="str">
        <f t="shared" si="819"/>
        <v/>
      </c>
      <c r="F12865" s="10" t="str">
        <f>IFERROR(VLOOKUP(I12865,DATABASE!$N:$O,2,FALSE),"")</f>
        <v/>
      </c>
      <c r="Q12865" s="10">
        <f t="shared" si="816"/>
        <v>0</v>
      </c>
    </row>
    <row r="12866" spans="2:17" ht="20.25" customHeight="1">
      <c r="B12866" s="10" t="str">
        <f t="shared" si="817"/>
        <v>0</v>
      </c>
      <c r="C12866" s="10" t="str">
        <f t="shared" si="818"/>
        <v/>
      </c>
      <c r="D12866" s="10" t="str">
        <f>IFERROR(IF(تحویلی!$E$1="","",IF(NOSA!O12866=تحویلی!$E$1,تحویلی!$E$1&amp;COUNTIF(NOSA!$O$1:O12866,تحویلی!$E$1),"")),"")</f>
        <v/>
      </c>
      <c r="E12866" s="10" t="str">
        <f t="shared" si="819"/>
        <v/>
      </c>
      <c r="F12866" s="10" t="str">
        <f>IFERROR(VLOOKUP(I12866,DATABASE!$N:$O,2,FALSE),"")</f>
        <v/>
      </c>
      <c r="Q12866" s="10">
        <f t="shared" si="816"/>
        <v>0</v>
      </c>
    </row>
    <row r="12867" spans="2:17" ht="20.25" customHeight="1">
      <c r="B12867" s="10" t="str">
        <f t="shared" si="817"/>
        <v>0</v>
      </c>
      <c r="C12867" s="10" t="str">
        <f t="shared" si="818"/>
        <v/>
      </c>
      <c r="D12867" s="10" t="str">
        <f>IFERROR(IF(تحویلی!$E$1="","",IF(NOSA!O12867=تحویلی!$E$1,تحویلی!$E$1&amp;COUNTIF(NOSA!$O$1:O12867,تحویلی!$E$1),"")),"")</f>
        <v/>
      </c>
      <c r="E12867" s="10" t="str">
        <f t="shared" si="819"/>
        <v/>
      </c>
      <c r="F12867" s="10" t="str">
        <f>IFERROR(VLOOKUP(I12867,DATABASE!$N:$O,2,FALSE),"")</f>
        <v/>
      </c>
      <c r="Q12867" s="10">
        <f t="shared" si="816"/>
        <v>0</v>
      </c>
    </row>
    <row r="12868" spans="2:17" ht="20.25" customHeight="1">
      <c r="B12868" s="10" t="str">
        <f t="shared" si="817"/>
        <v>0</v>
      </c>
      <c r="C12868" s="10" t="str">
        <f t="shared" si="818"/>
        <v/>
      </c>
      <c r="D12868" s="10" t="str">
        <f>IFERROR(IF(تحویلی!$E$1="","",IF(NOSA!O12868=تحویلی!$E$1,تحویلی!$E$1&amp;COUNTIF(NOSA!$O$1:O12868,تحویلی!$E$1),"")),"")</f>
        <v/>
      </c>
      <c r="E12868" s="10" t="str">
        <f t="shared" si="819"/>
        <v/>
      </c>
      <c r="F12868" s="10" t="str">
        <f>IFERROR(VLOOKUP(I12868,DATABASE!$N:$O,2,FALSE),"")</f>
        <v/>
      </c>
      <c r="Q12868" s="10">
        <f t="shared" si="816"/>
        <v>0</v>
      </c>
    </row>
    <row r="12869" spans="2:17" ht="20.25" customHeight="1">
      <c r="B12869" s="10" t="str">
        <f t="shared" si="817"/>
        <v>0</v>
      </c>
      <c r="C12869" s="10" t="str">
        <f t="shared" si="818"/>
        <v/>
      </c>
      <c r="D12869" s="10" t="str">
        <f>IFERROR(IF(تحویلی!$E$1="","",IF(NOSA!O12869=تحویلی!$E$1,تحویلی!$E$1&amp;COUNTIF(NOSA!$O$1:O12869,تحویلی!$E$1),"")),"")</f>
        <v/>
      </c>
      <c r="E12869" s="10" t="str">
        <f t="shared" si="819"/>
        <v/>
      </c>
      <c r="F12869" s="10" t="str">
        <f>IFERROR(VLOOKUP(I12869,DATABASE!$N:$O,2,FALSE),"")</f>
        <v/>
      </c>
      <c r="Q12869" s="10">
        <f t="shared" si="816"/>
        <v>0</v>
      </c>
    </row>
    <row r="12870" spans="2:17" ht="20.25" customHeight="1">
      <c r="B12870" s="10" t="str">
        <f t="shared" si="817"/>
        <v>0</v>
      </c>
      <c r="C12870" s="10" t="str">
        <f t="shared" si="818"/>
        <v/>
      </c>
      <c r="D12870" s="10" t="str">
        <f>IFERROR(IF(تحویلی!$E$1="","",IF(NOSA!O12870=تحویلی!$E$1,تحویلی!$E$1&amp;COUNTIF(NOSA!$O$1:O12870,تحویلی!$E$1),"")),"")</f>
        <v/>
      </c>
      <c r="E12870" s="10" t="str">
        <f t="shared" si="819"/>
        <v/>
      </c>
      <c r="F12870" s="10" t="str">
        <f>IFERROR(VLOOKUP(I12870,DATABASE!$N:$O,2,FALSE),"")</f>
        <v/>
      </c>
      <c r="Q12870" s="10">
        <f t="shared" si="816"/>
        <v>0</v>
      </c>
    </row>
    <row r="12871" spans="2:17" ht="20.25" customHeight="1">
      <c r="B12871" s="10" t="str">
        <f t="shared" si="817"/>
        <v>0</v>
      </c>
      <c r="C12871" s="10" t="str">
        <f t="shared" si="818"/>
        <v/>
      </c>
      <c r="D12871" s="10" t="str">
        <f>IFERROR(IF(تحویلی!$E$1="","",IF(NOSA!O12871=تحویلی!$E$1,تحویلی!$E$1&amp;COUNTIF(NOSA!$O$1:O12871,تحویلی!$E$1),"")),"")</f>
        <v/>
      </c>
      <c r="E12871" s="10" t="str">
        <f t="shared" si="819"/>
        <v/>
      </c>
      <c r="F12871" s="10" t="str">
        <f>IFERROR(VLOOKUP(I12871,DATABASE!$N:$O,2,FALSE),"")</f>
        <v/>
      </c>
      <c r="Q12871" s="10">
        <f t="shared" si="816"/>
        <v>0</v>
      </c>
    </row>
    <row r="12872" spans="2:17" ht="20.25" customHeight="1">
      <c r="B12872" s="10" t="str">
        <f t="shared" si="817"/>
        <v>0</v>
      </c>
      <c r="C12872" s="10" t="str">
        <f t="shared" si="818"/>
        <v/>
      </c>
      <c r="D12872" s="10" t="str">
        <f>IFERROR(IF(تحویلی!$E$1="","",IF(NOSA!O12872=تحویلی!$E$1,تحویلی!$E$1&amp;COUNTIF(NOSA!$O$1:O12872,تحویلی!$E$1),"")),"")</f>
        <v/>
      </c>
      <c r="E12872" s="10" t="str">
        <f t="shared" si="819"/>
        <v/>
      </c>
      <c r="F12872" s="10" t="str">
        <f>IFERROR(VLOOKUP(I12872,DATABASE!$N:$O,2,FALSE),"")</f>
        <v/>
      </c>
      <c r="Q12872" s="10">
        <f t="shared" si="816"/>
        <v>0</v>
      </c>
    </row>
    <row r="12873" spans="2:17" ht="20.25" customHeight="1">
      <c r="B12873" s="10" t="str">
        <f t="shared" si="817"/>
        <v>0</v>
      </c>
      <c r="C12873" s="10" t="str">
        <f t="shared" si="818"/>
        <v/>
      </c>
      <c r="D12873" s="10" t="str">
        <f>IFERROR(IF(تحویلی!$E$1="","",IF(NOSA!O12873=تحویلی!$E$1,تحویلی!$E$1&amp;COUNTIF(NOSA!$O$1:O12873,تحویلی!$E$1),"")),"")</f>
        <v/>
      </c>
      <c r="E12873" s="10" t="str">
        <f t="shared" si="819"/>
        <v/>
      </c>
      <c r="F12873" s="10" t="str">
        <f>IFERROR(VLOOKUP(I12873,DATABASE!$N:$O,2,FALSE),"")</f>
        <v/>
      </c>
      <c r="Q12873" s="10">
        <f t="shared" si="816"/>
        <v>0</v>
      </c>
    </row>
    <row r="12874" spans="2:17" ht="20.25" customHeight="1">
      <c r="B12874" s="10" t="str">
        <f t="shared" si="817"/>
        <v>0</v>
      </c>
      <c r="C12874" s="10" t="str">
        <f t="shared" si="818"/>
        <v/>
      </c>
      <c r="D12874" s="10" t="str">
        <f>IFERROR(IF(تحویلی!$E$1="","",IF(NOSA!O12874=تحویلی!$E$1,تحویلی!$E$1&amp;COUNTIF(NOSA!$O$1:O12874,تحویلی!$E$1),"")),"")</f>
        <v/>
      </c>
      <c r="E12874" s="10" t="str">
        <f t="shared" si="819"/>
        <v/>
      </c>
      <c r="F12874" s="10" t="str">
        <f>IFERROR(VLOOKUP(I12874,DATABASE!$N:$O,2,FALSE),"")</f>
        <v/>
      </c>
      <c r="Q12874" s="10">
        <f t="shared" si="816"/>
        <v>0</v>
      </c>
    </row>
    <row r="12875" spans="2:17" ht="20.25" customHeight="1">
      <c r="B12875" s="10" t="str">
        <f t="shared" si="817"/>
        <v>0</v>
      </c>
      <c r="C12875" s="10" t="str">
        <f t="shared" si="818"/>
        <v/>
      </c>
      <c r="D12875" s="10" t="str">
        <f>IFERROR(IF(تحویلی!$E$1="","",IF(NOSA!O12875=تحویلی!$E$1,تحویلی!$E$1&amp;COUNTIF(NOSA!$O$1:O12875,تحویلی!$E$1),"")),"")</f>
        <v/>
      </c>
      <c r="E12875" s="10" t="str">
        <f t="shared" si="819"/>
        <v/>
      </c>
      <c r="F12875" s="10" t="str">
        <f>IFERROR(VLOOKUP(I12875,DATABASE!$N:$O,2,FALSE),"")</f>
        <v/>
      </c>
      <c r="Q12875" s="10">
        <f t="shared" si="816"/>
        <v>0</v>
      </c>
    </row>
    <row r="12876" spans="2:17" ht="20.25" customHeight="1">
      <c r="B12876" s="10" t="str">
        <f t="shared" si="817"/>
        <v>0</v>
      </c>
      <c r="C12876" s="10" t="str">
        <f t="shared" si="818"/>
        <v/>
      </c>
      <c r="D12876" s="10" t="str">
        <f>IFERROR(IF(تحویلی!$E$1="","",IF(NOSA!O12876=تحویلی!$E$1,تحویلی!$E$1&amp;COUNTIF(NOSA!$O$1:O12876,تحویلی!$E$1),"")),"")</f>
        <v/>
      </c>
      <c r="E12876" s="10" t="str">
        <f t="shared" si="819"/>
        <v/>
      </c>
      <c r="F12876" s="10" t="str">
        <f>IFERROR(VLOOKUP(I12876,DATABASE!$N:$O,2,FALSE),"")</f>
        <v/>
      </c>
      <c r="Q12876" s="10">
        <f t="shared" si="816"/>
        <v>0</v>
      </c>
    </row>
    <row r="12877" spans="2:17" ht="20.25" customHeight="1">
      <c r="B12877" s="10" t="str">
        <f t="shared" si="817"/>
        <v>0</v>
      </c>
      <c r="C12877" s="10" t="str">
        <f t="shared" si="818"/>
        <v/>
      </c>
      <c r="D12877" s="10" t="str">
        <f>IFERROR(IF(تحویلی!$E$1="","",IF(NOSA!O12877=تحویلی!$E$1,تحویلی!$E$1&amp;COUNTIF(NOSA!$O$1:O12877,تحویلی!$E$1),"")),"")</f>
        <v/>
      </c>
      <c r="E12877" s="10" t="str">
        <f t="shared" si="819"/>
        <v/>
      </c>
      <c r="F12877" s="10" t="str">
        <f>IFERROR(VLOOKUP(I12877,DATABASE!$N:$O,2,FALSE),"")</f>
        <v/>
      </c>
      <c r="Q12877" s="10">
        <f t="shared" si="816"/>
        <v>0</v>
      </c>
    </row>
    <row r="12878" spans="2:17" ht="20.25" customHeight="1">
      <c r="B12878" s="10" t="str">
        <f t="shared" si="817"/>
        <v>0</v>
      </c>
      <c r="C12878" s="10" t="str">
        <f t="shared" si="818"/>
        <v/>
      </c>
      <c r="D12878" s="10" t="str">
        <f>IFERROR(IF(تحویلی!$E$1="","",IF(NOSA!O12878=تحویلی!$E$1,تحویلی!$E$1&amp;COUNTIF(NOSA!$O$1:O12878,تحویلی!$E$1),"")),"")</f>
        <v/>
      </c>
      <c r="E12878" s="10" t="str">
        <f t="shared" si="819"/>
        <v/>
      </c>
      <c r="F12878" s="10" t="str">
        <f>IFERROR(VLOOKUP(I12878,DATABASE!$N:$O,2,FALSE),"")</f>
        <v/>
      </c>
      <c r="Q12878" s="10">
        <f t="shared" si="816"/>
        <v>0</v>
      </c>
    </row>
    <row r="12879" spans="2:17" ht="20.25" customHeight="1">
      <c r="B12879" s="10" t="str">
        <f t="shared" si="817"/>
        <v>0</v>
      </c>
      <c r="C12879" s="10" t="str">
        <f t="shared" si="818"/>
        <v/>
      </c>
      <c r="D12879" s="10" t="str">
        <f>IFERROR(IF(تحویلی!$E$1="","",IF(NOSA!O12879=تحویلی!$E$1,تحویلی!$E$1&amp;COUNTIF(NOSA!$O$1:O12879,تحویلی!$E$1),"")),"")</f>
        <v/>
      </c>
      <c r="E12879" s="10" t="str">
        <f t="shared" si="819"/>
        <v/>
      </c>
      <c r="F12879" s="10" t="str">
        <f>IFERROR(VLOOKUP(I12879,DATABASE!$N:$O,2,FALSE),"")</f>
        <v/>
      </c>
      <c r="Q12879" s="10">
        <f t="shared" si="816"/>
        <v>0</v>
      </c>
    </row>
    <row r="12880" spans="2:17" ht="20.25" customHeight="1">
      <c r="B12880" s="10" t="str">
        <f t="shared" si="817"/>
        <v>0</v>
      </c>
      <c r="C12880" s="10" t="str">
        <f t="shared" si="818"/>
        <v/>
      </c>
      <c r="D12880" s="10" t="str">
        <f>IFERROR(IF(تحویلی!$E$1="","",IF(NOSA!O12880=تحویلی!$E$1,تحویلی!$E$1&amp;COUNTIF(NOSA!$O$1:O12880,تحویلی!$E$1),"")),"")</f>
        <v/>
      </c>
      <c r="E12880" s="10" t="str">
        <f t="shared" si="819"/>
        <v/>
      </c>
      <c r="F12880" s="10" t="str">
        <f>IFERROR(VLOOKUP(I12880,DATABASE!$N:$O,2,FALSE),"")</f>
        <v/>
      </c>
      <c r="Q12880" s="10">
        <f t="shared" si="816"/>
        <v>0</v>
      </c>
    </row>
    <row r="12881" spans="2:17" ht="20.25" customHeight="1">
      <c r="B12881" s="10" t="str">
        <f t="shared" si="817"/>
        <v>0</v>
      </c>
      <c r="C12881" s="10" t="str">
        <f t="shared" si="818"/>
        <v/>
      </c>
      <c r="D12881" s="10" t="str">
        <f>IFERROR(IF(تحویلی!$E$1="","",IF(NOSA!O12881=تحویلی!$E$1,تحویلی!$E$1&amp;COUNTIF(NOSA!$O$1:O12881,تحویلی!$E$1),"")),"")</f>
        <v/>
      </c>
      <c r="E12881" s="10" t="str">
        <f t="shared" si="819"/>
        <v/>
      </c>
      <c r="F12881" s="10" t="str">
        <f>IFERROR(VLOOKUP(I12881,DATABASE!$N:$O,2,FALSE),"")</f>
        <v/>
      </c>
      <c r="Q12881" s="10">
        <f t="shared" si="816"/>
        <v>0</v>
      </c>
    </row>
    <row r="12882" spans="2:17" ht="20.25" customHeight="1">
      <c r="B12882" s="10" t="str">
        <f t="shared" si="817"/>
        <v>0</v>
      </c>
      <c r="C12882" s="10" t="str">
        <f t="shared" si="818"/>
        <v/>
      </c>
      <c r="D12882" s="10" t="str">
        <f>IFERROR(IF(تحویلی!$E$1="","",IF(NOSA!O12882=تحویلی!$E$1,تحویلی!$E$1&amp;COUNTIF(NOSA!$O$1:O12882,تحویلی!$E$1),"")),"")</f>
        <v/>
      </c>
      <c r="E12882" s="10" t="str">
        <f t="shared" si="819"/>
        <v/>
      </c>
      <c r="F12882" s="10" t="str">
        <f>IFERROR(VLOOKUP(I12882,DATABASE!$N:$O,2,FALSE),"")</f>
        <v/>
      </c>
      <c r="Q12882" s="10">
        <f t="shared" si="816"/>
        <v>0</v>
      </c>
    </row>
    <row r="12883" spans="2:17" ht="20.25" customHeight="1">
      <c r="B12883" s="10" t="str">
        <f t="shared" si="817"/>
        <v>0</v>
      </c>
      <c r="C12883" s="10" t="str">
        <f t="shared" si="818"/>
        <v/>
      </c>
      <c r="D12883" s="10" t="str">
        <f>IFERROR(IF(تحویلی!$E$1="","",IF(NOSA!O12883=تحویلی!$E$1,تحویلی!$E$1&amp;COUNTIF(NOSA!$O$1:O12883,تحویلی!$E$1),"")),"")</f>
        <v/>
      </c>
      <c r="E12883" s="10" t="str">
        <f t="shared" si="819"/>
        <v/>
      </c>
      <c r="F12883" s="10" t="str">
        <f>IFERROR(VLOOKUP(I12883,DATABASE!$N:$O,2,FALSE),"")</f>
        <v/>
      </c>
      <c r="Q12883" s="10">
        <f t="shared" si="816"/>
        <v>0</v>
      </c>
    </row>
    <row r="12884" spans="2:17" ht="20.25" customHeight="1">
      <c r="B12884" s="10" t="str">
        <f t="shared" si="817"/>
        <v>0</v>
      </c>
      <c r="C12884" s="10" t="str">
        <f t="shared" si="818"/>
        <v/>
      </c>
      <c r="D12884" s="10" t="str">
        <f>IFERROR(IF(تحویلی!$E$1="","",IF(NOSA!O12884=تحویلی!$E$1,تحویلی!$E$1&amp;COUNTIF(NOSA!$O$1:O12884,تحویلی!$E$1),"")),"")</f>
        <v/>
      </c>
      <c r="E12884" s="10" t="str">
        <f t="shared" si="819"/>
        <v/>
      </c>
      <c r="F12884" s="10" t="str">
        <f>IFERROR(VLOOKUP(I12884,DATABASE!$N:$O,2,FALSE),"")</f>
        <v/>
      </c>
      <c r="Q12884" s="10">
        <f t="shared" si="816"/>
        <v>0</v>
      </c>
    </row>
    <row r="12885" spans="2:17" ht="20.25" customHeight="1">
      <c r="B12885" s="10" t="str">
        <f t="shared" si="817"/>
        <v>0</v>
      </c>
      <c r="C12885" s="10" t="str">
        <f t="shared" si="818"/>
        <v/>
      </c>
      <c r="D12885" s="10" t="str">
        <f>IFERROR(IF(تحویلی!$E$1="","",IF(NOSA!O12885=تحویلی!$E$1,تحویلی!$E$1&amp;COUNTIF(NOSA!$O$1:O12885,تحویلی!$E$1),"")),"")</f>
        <v/>
      </c>
      <c r="E12885" s="10" t="str">
        <f t="shared" si="819"/>
        <v/>
      </c>
      <c r="F12885" s="10" t="str">
        <f>IFERROR(VLOOKUP(I12885,DATABASE!$N:$O,2,FALSE),"")</f>
        <v/>
      </c>
      <c r="Q12885" s="10">
        <f t="shared" si="816"/>
        <v>0</v>
      </c>
    </row>
    <row r="12886" spans="2:17" ht="20.25" customHeight="1">
      <c r="B12886" s="10" t="str">
        <f t="shared" si="817"/>
        <v>0</v>
      </c>
      <c r="C12886" s="10" t="str">
        <f t="shared" si="818"/>
        <v/>
      </c>
      <c r="D12886" s="10" t="str">
        <f>IFERROR(IF(تحویلی!$E$1="","",IF(NOSA!O12886=تحویلی!$E$1,تحویلی!$E$1&amp;COUNTIF(NOSA!$O$1:O12886,تحویلی!$E$1),"")),"")</f>
        <v/>
      </c>
      <c r="E12886" s="10" t="str">
        <f t="shared" si="819"/>
        <v/>
      </c>
      <c r="F12886" s="10" t="str">
        <f>IFERROR(VLOOKUP(I12886,DATABASE!$N:$O,2,FALSE),"")</f>
        <v/>
      </c>
      <c r="Q12886" s="10">
        <f t="shared" si="816"/>
        <v>0</v>
      </c>
    </row>
    <row r="12887" spans="2:17" ht="20.25" customHeight="1">
      <c r="B12887" s="10" t="str">
        <f t="shared" si="817"/>
        <v>0</v>
      </c>
      <c r="C12887" s="10" t="str">
        <f t="shared" si="818"/>
        <v/>
      </c>
      <c r="D12887" s="10" t="str">
        <f>IFERROR(IF(تحویلی!$E$1="","",IF(NOSA!O12887=تحویلی!$E$1,تحویلی!$E$1&amp;COUNTIF(NOSA!$O$1:O12887,تحویلی!$E$1),"")),"")</f>
        <v/>
      </c>
      <c r="E12887" s="10" t="str">
        <f t="shared" si="819"/>
        <v/>
      </c>
      <c r="F12887" s="10" t="str">
        <f>IFERROR(VLOOKUP(I12887,DATABASE!$N:$O,2,FALSE),"")</f>
        <v/>
      </c>
      <c r="Q12887" s="10">
        <f t="shared" si="816"/>
        <v>0</v>
      </c>
    </row>
    <row r="12888" spans="2:17" ht="20.25" customHeight="1">
      <c r="B12888" s="10" t="str">
        <f t="shared" si="817"/>
        <v>0</v>
      </c>
      <c r="C12888" s="10" t="str">
        <f t="shared" si="818"/>
        <v/>
      </c>
      <c r="D12888" s="10" t="str">
        <f>IFERROR(IF(تحویلی!$E$1="","",IF(NOSA!O12888=تحویلی!$E$1,تحویلی!$E$1&amp;COUNTIF(NOSA!$O$1:O12888,تحویلی!$E$1),"")),"")</f>
        <v/>
      </c>
      <c r="E12888" s="10" t="str">
        <f t="shared" si="819"/>
        <v/>
      </c>
      <c r="F12888" s="10" t="str">
        <f>IFERROR(VLOOKUP(I12888,DATABASE!$N:$O,2,FALSE),"")</f>
        <v/>
      </c>
      <c r="Q12888" s="10">
        <f t="shared" si="816"/>
        <v>0</v>
      </c>
    </row>
    <row r="12889" spans="2:17" ht="20.25" customHeight="1">
      <c r="B12889" s="10" t="str">
        <f t="shared" si="817"/>
        <v>0</v>
      </c>
      <c r="C12889" s="10" t="str">
        <f t="shared" si="818"/>
        <v/>
      </c>
      <c r="D12889" s="10" t="str">
        <f>IFERROR(IF(تحویلی!$E$1="","",IF(NOSA!O12889=تحویلی!$E$1,تحویلی!$E$1&amp;COUNTIF(NOSA!$O$1:O12889,تحویلی!$E$1),"")),"")</f>
        <v/>
      </c>
      <c r="E12889" s="10" t="str">
        <f t="shared" si="819"/>
        <v/>
      </c>
      <c r="F12889" s="10" t="str">
        <f>IFERROR(VLOOKUP(I12889,DATABASE!$N:$O,2,FALSE),"")</f>
        <v/>
      </c>
      <c r="Q12889" s="10">
        <f t="shared" si="816"/>
        <v>0</v>
      </c>
    </row>
    <row r="12890" spans="2:17" ht="20.25" customHeight="1">
      <c r="B12890" s="10" t="str">
        <f t="shared" si="817"/>
        <v>0</v>
      </c>
      <c r="C12890" s="10" t="str">
        <f t="shared" si="818"/>
        <v/>
      </c>
      <c r="D12890" s="10" t="str">
        <f>IFERROR(IF(تحویلی!$E$1="","",IF(NOSA!O12890=تحویلی!$E$1,تحویلی!$E$1&amp;COUNTIF(NOSA!$O$1:O12890,تحویلی!$E$1),"")),"")</f>
        <v/>
      </c>
      <c r="E12890" s="10" t="str">
        <f t="shared" si="819"/>
        <v/>
      </c>
      <c r="F12890" s="10" t="str">
        <f>IFERROR(VLOOKUP(I12890,DATABASE!$N:$O,2,FALSE),"")</f>
        <v/>
      </c>
      <c r="Q12890" s="10">
        <f t="shared" si="816"/>
        <v>0</v>
      </c>
    </row>
    <row r="12891" spans="2:17" ht="20.25" customHeight="1">
      <c r="B12891" s="10" t="str">
        <f t="shared" si="817"/>
        <v>0</v>
      </c>
      <c r="C12891" s="10" t="str">
        <f t="shared" si="818"/>
        <v/>
      </c>
      <c r="D12891" s="10" t="str">
        <f>IFERROR(IF(تحویلی!$E$1="","",IF(NOSA!O12891=تحویلی!$E$1,تحویلی!$E$1&amp;COUNTIF(NOSA!$O$1:O12891,تحویلی!$E$1),"")),"")</f>
        <v/>
      </c>
      <c r="E12891" s="10" t="str">
        <f t="shared" si="819"/>
        <v/>
      </c>
      <c r="F12891" s="10" t="str">
        <f>IFERROR(VLOOKUP(I12891,DATABASE!$N:$O,2,FALSE),"")</f>
        <v/>
      </c>
      <c r="Q12891" s="10">
        <f t="shared" si="816"/>
        <v>0</v>
      </c>
    </row>
    <row r="12892" spans="2:17" ht="20.25" customHeight="1">
      <c r="B12892" s="10" t="str">
        <f t="shared" si="817"/>
        <v>0</v>
      </c>
      <c r="C12892" s="10" t="str">
        <f t="shared" si="818"/>
        <v/>
      </c>
      <c r="D12892" s="10" t="str">
        <f>IFERROR(IF(تحویلی!$E$1="","",IF(NOSA!O12892=تحویلی!$E$1,تحویلی!$E$1&amp;COUNTIF(NOSA!$O$1:O12892,تحویلی!$E$1),"")),"")</f>
        <v/>
      </c>
      <c r="E12892" s="10" t="str">
        <f t="shared" si="819"/>
        <v/>
      </c>
      <c r="F12892" s="10" t="str">
        <f>IFERROR(VLOOKUP(I12892,DATABASE!$N:$O,2,FALSE),"")</f>
        <v/>
      </c>
      <c r="Q12892" s="10">
        <f t="shared" si="816"/>
        <v>0</v>
      </c>
    </row>
    <row r="12893" spans="2:17" ht="20.25" customHeight="1">
      <c r="B12893" s="10" t="str">
        <f t="shared" si="817"/>
        <v>0</v>
      </c>
      <c r="C12893" s="10" t="str">
        <f t="shared" si="818"/>
        <v/>
      </c>
      <c r="D12893" s="10" t="str">
        <f>IFERROR(IF(تحویلی!$E$1="","",IF(NOSA!O12893=تحویلی!$E$1,تحویلی!$E$1&amp;COUNTIF(NOSA!$O$1:O12893,تحویلی!$E$1),"")),"")</f>
        <v/>
      </c>
      <c r="E12893" s="10" t="str">
        <f t="shared" si="819"/>
        <v/>
      </c>
      <c r="F12893" s="10" t="str">
        <f>IFERROR(VLOOKUP(I12893,DATABASE!$N:$O,2,FALSE),"")</f>
        <v/>
      </c>
      <c r="Q12893" s="10">
        <f t="shared" si="816"/>
        <v>0</v>
      </c>
    </row>
    <row r="12894" spans="2:17" ht="20.25" customHeight="1">
      <c r="B12894" s="10" t="str">
        <f t="shared" si="817"/>
        <v>0</v>
      </c>
      <c r="C12894" s="10" t="str">
        <f t="shared" si="818"/>
        <v/>
      </c>
      <c r="D12894" s="10" t="str">
        <f>IFERROR(IF(تحویلی!$E$1="","",IF(NOSA!O12894=تحویلی!$E$1,تحویلی!$E$1&amp;COUNTIF(NOSA!$O$1:O12894,تحویلی!$E$1),"")),"")</f>
        <v/>
      </c>
      <c r="E12894" s="10" t="str">
        <f t="shared" si="819"/>
        <v/>
      </c>
      <c r="F12894" s="10" t="str">
        <f>IFERROR(VLOOKUP(I12894,DATABASE!$N:$O,2,FALSE),"")</f>
        <v/>
      </c>
      <c r="Q12894" s="10">
        <f t="shared" si="816"/>
        <v>0</v>
      </c>
    </row>
    <row r="12895" spans="2:17" ht="20.25" customHeight="1">
      <c r="B12895" s="10" t="str">
        <f t="shared" si="817"/>
        <v>0</v>
      </c>
      <c r="C12895" s="10" t="str">
        <f t="shared" si="818"/>
        <v/>
      </c>
      <c r="D12895" s="10" t="str">
        <f>IFERROR(IF(تحویلی!$E$1="","",IF(NOSA!O12895=تحویلی!$E$1,تحویلی!$E$1&amp;COUNTIF(NOSA!$O$1:O12895,تحویلی!$E$1),"")),"")</f>
        <v/>
      </c>
      <c r="E12895" s="10" t="str">
        <f t="shared" si="819"/>
        <v/>
      </c>
      <c r="F12895" s="10" t="str">
        <f>IFERROR(VLOOKUP(I12895,DATABASE!$N:$O,2,FALSE),"")</f>
        <v/>
      </c>
      <c r="Q12895" s="10">
        <f t="shared" si="816"/>
        <v>0</v>
      </c>
    </row>
    <row r="12896" spans="2:17" ht="20.25" customHeight="1">
      <c r="B12896" s="10" t="str">
        <f t="shared" si="817"/>
        <v>0</v>
      </c>
      <c r="C12896" s="10" t="str">
        <f t="shared" si="818"/>
        <v/>
      </c>
      <c r="D12896" s="10" t="str">
        <f>IFERROR(IF(تحویلی!$E$1="","",IF(NOSA!O12896=تحویلی!$E$1,تحویلی!$E$1&amp;COUNTIF(NOSA!$O$1:O12896,تحویلی!$E$1),"")),"")</f>
        <v/>
      </c>
      <c r="E12896" s="10" t="str">
        <f t="shared" si="819"/>
        <v/>
      </c>
      <c r="F12896" s="10" t="str">
        <f>IFERROR(VLOOKUP(I12896,DATABASE!$N:$O,2,FALSE),"")</f>
        <v/>
      </c>
      <c r="Q12896" s="10">
        <f t="shared" si="816"/>
        <v>0</v>
      </c>
    </row>
    <row r="12897" spans="2:17" ht="20.25" customHeight="1">
      <c r="B12897" s="10" t="str">
        <f t="shared" si="817"/>
        <v>0</v>
      </c>
      <c r="C12897" s="10" t="str">
        <f t="shared" si="818"/>
        <v/>
      </c>
      <c r="D12897" s="10" t="str">
        <f>IFERROR(IF(تحویلی!$E$1="","",IF(NOSA!O12897=تحویلی!$E$1,تحویلی!$E$1&amp;COUNTIF(NOSA!$O$1:O12897,تحویلی!$E$1),"")),"")</f>
        <v/>
      </c>
      <c r="E12897" s="10" t="str">
        <f t="shared" si="819"/>
        <v/>
      </c>
      <c r="F12897" s="10" t="str">
        <f>IFERROR(VLOOKUP(I12897,DATABASE!$N:$O,2,FALSE),"")</f>
        <v/>
      </c>
      <c r="Q12897" s="10">
        <f t="shared" si="816"/>
        <v>0</v>
      </c>
    </row>
    <row r="12898" spans="2:17" ht="20.25" customHeight="1">
      <c r="B12898" s="10" t="str">
        <f t="shared" si="817"/>
        <v>0</v>
      </c>
      <c r="C12898" s="10" t="str">
        <f t="shared" si="818"/>
        <v/>
      </c>
      <c r="D12898" s="10" t="str">
        <f>IFERROR(IF(تحویلی!$E$1="","",IF(NOSA!O12898=تحویلی!$E$1,تحویلی!$E$1&amp;COUNTIF(NOSA!$O$1:O12898,تحویلی!$E$1),"")),"")</f>
        <v/>
      </c>
      <c r="E12898" s="10" t="str">
        <f t="shared" si="819"/>
        <v/>
      </c>
      <c r="F12898" s="10" t="str">
        <f>IFERROR(VLOOKUP(I12898,DATABASE!$N:$O,2,FALSE),"")</f>
        <v/>
      </c>
      <c r="Q12898" s="10">
        <f t="shared" si="816"/>
        <v>0</v>
      </c>
    </row>
    <row r="12899" spans="2:17" ht="20.25" customHeight="1">
      <c r="B12899" s="10" t="str">
        <f t="shared" si="817"/>
        <v>0</v>
      </c>
      <c r="C12899" s="10" t="str">
        <f t="shared" si="818"/>
        <v/>
      </c>
      <c r="D12899" s="10" t="str">
        <f>IFERROR(IF(تحویلی!$E$1="","",IF(NOSA!O12899=تحویلی!$E$1,تحویلی!$E$1&amp;COUNTIF(NOSA!$O$1:O12899,تحویلی!$E$1),"")),"")</f>
        <v/>
      </c>
      <c r="E12899" s="10" t="str">
        <f t="shared" si="819"/>
        <v/>
      </c>
      <c r="F12899" s="10" t="str">
        <f>IFERROR(VLOOKUP(I12899,DATABASE!$N:$O,2,FALSE),"")</f>
        <v/>
      </c>
      <c r="Q12899" s="10">
        <f t="shared" si="816"/>
        <v>0</v>
      </c>
    </row>
    <row r="12900" spans="2:17" ht="20.25" customHeight="1">
      <c r="B12900" s="10" t="str">
        <f t="shared" si="817"/>
        <v>0</v>
      </c>
      <c r="C12900" s="10" t="str">
        <f t="shared" si="818"/>
        <v/>
      </c>
      <c r="D12900" s="10" t="str">
        <f>IFERROR(IF(تحویلی!$E$1="","",IF(NOSA!O12900=تحویلی!$E$1,تحویلی!$E$1&amp;COUNTIF(NOSA!$O$1:O12900,تحویلی!$E$1),"")),"")</f>
        <v/>
      </c>
      <c r="E12900" s="10" t="str">
        <f t="shared" si="819"/>
        <v/>
      </c>
      <c r="F12900" s="10" t="str">
        <f>IFERROR(VLOOKUP(I12900,DATABASE!$N:$O,2,FALSE),"")</f>
        <v/>
      </c>
      <c r="Q12900" s="10">
        <f t="shared" ref="Q12900:Q12963" si="820">VALUE(O12900)</f>
        <v>0</v>
      </c>
    </row>
    <row r="12901" spans="2:17" ht="20.25" customHeight="1">
      <c r="B12901" s="10" t="str">
        <f t="shared" si="817"/>
        <v>0</v>
      </c>
      <c r="C12901" s="10" t="str">
        <f t="shared" si="818"/>
        <v/>
      </c>
      <c r="D12901" s="10" t="str">
        <f>IFERROR(IF(تحویلی!$E$1="","",IF(NOSA!O12901=تحویلی!$E$1,تحویلی!$E$1&amp;COUNTIF(NOSA!$O$1:O12901,تحویلی!$E$1),"")),"")</f>
        <v/>
      </c>
      <c r="E12901" s="10" t="str">
        <f t="shared" si="819"/>
        <v/>
      </c>
      <c r="F12901" s="10" t="str">
        <f>IFERROR(VLOOKUP(I12901,DATABASE!$N:$O,2,FALSE),"")</f>
        <v/>
      </c>
      <c r="Q12901" s="10">
        <f t="shared" si="820"/>
        <v>0</v>
      </c>
    </row>
    <row r="12902" spans="2:17" ht="20.25" customHeight="1">
      <c r="B12902" s="10" t="str">
        <f t="shared" si="817"/>
        <v>0</v>
      </c>
      <c r="C12902" s="10" t="str">
        <f t="shared" si="818"/>
        <v/>
      </c>
      <c r="D12902" s="10" t="str">
        <f>IFERROR(IF(تحویلی!$E$1="","",IF(NOSA!O12902=تحویلی!$E$1,تحویلی!$E$1&amp;COUNTIF(NOSA!$O$1:O12902,تحویلی!$E$1),"")),"")</f>
        <v/>
      </c>
      <c r="E12902" s="10" t="str">
        <f t="shared" si="819"/>
        <v/>
      </c>
      <c r="F12902" s="10" t="str">
        <f>IFERROR(VLOOKUP(I12902,DATABASE!$N:$O,2,FALSE),"")</f>
        <v/>
      </c>
      <c r="Q12902" s="10">
        <f t="shared" si="820"/>
        <v>0</v>
      </c>
    </row>
    <row r="12903" spans="2:17" ht="20.25" customHeight="1">
      <c r="B12903" s="10" t="str">
        <f t="shared" si="817"/>
        <v>0</v>
      </c>
      <c r="C12903" s="10" t="str">
        <f t="shared" si="818"/>
        <v/>
      </c>
      <c r="D12903" s="10" t="str">
        <f>IFERROR(IF(تحویلی!$E$1="","",IF(NOSA!O12903=تحویلی!$E$1,تحویلی!$E$1&amp;COUNTIF(NOSA!$O$1:O12903,تحویلی!$E$1),"")),"")</f>
        <v/>
      </c>
      <c r="E12903" s="10" t="str">
        <f t="shared" si="819"/>
        <v/>
      </c>
      <c r="F12903" s="10" t="str">
        <f>IFERROR(VLOOKUP(I12903,DATABASE!$N:$O,2,FALSE),"")</f>
        <v/>
      </c>
      <c r="Q12903" s="10">
        <f t="shared" si="820"/>
        <v>0</v>
      </c>
    </row>
    <row r="12904" spans="2:17" ht="20.25" customHeight="1">
      <c r="B12904" s="10" t="str">
        <f t="shared" si="817"/>
        <v>0</v>
      </c>
      <c r="C12904" s="10" t="str">
        <f t="shared" si="818"/>
        <v/>
      </c>
      <c r="D12904" s="10" t="str">
        <f>IFERROR(IF(تحویلی!$E$1="","",IF(NOSA!O12904=تحویلی!$E$1,تحویلی!$E$1&amp;COUNTIF(NOSA!$O$1:O12904,تحویلی!$E$1),"")),"")</f>
        <v/>
      </c>
      <c r="E12904" s="10" t="str">
        <f t="shared" si="819"/>
        <v/>
      </c>
      <c r="F12904" s="10" t="str">
        <f>IFERROR(VLOOKUP(I12904,DATABASE!$N:$O,2,FALSE),"")</f>
        <v/>
      </c>
      <c r="Q12904" s="10">
        <f t="shared" si="820"/>
        <v>0</v>
      </c>
    </row>
    <row r="12905" spans="2:17" ht="20.25" customHeight="1">
      <c r="B12905" s="10" t="str">
        <f t="shared" ref="B12905:B12968" si="821">F12905&amp;Q12905</f>
        <v>0</v>
      </c>
      <c r="C12905" s="10" t="str">
        <f t="shared" ref="C12905:C12968" si="822">F12905&amp;G12905&amp;O12905</f>
        <v/>
      </c>
      <c r="D12905" s="10" t="str">
        <f>IFERROR(IF(تحویلی!$E$1="","",IF(NOSA!O12905=تحویلی!$E$1,تحویلی!$E$1&amp;COUNTIF(NOSA!$O$1:O12905,تحویلی!$E$1),"")),"")</f>
        <v/>
      </c>
      <c r="E12905" s="10" t="str">
        <f t="shared" ref="E12905:E12968" si="823">H12905&amp;O12905</f>
        <v/>
      </c>
      <c r="F12905" s="10" t="str">
        <f>IFERROR(VLOOKUP(I12905,DATABASE!$N:$O,2,FALSE),"")</f>
        <v/>
      </c>
      <c r="Q12905" s="10">
        <f t="shared" si="820"/>
        <v>0</v>
      </c>
    </row>
    <row r="12906" spans="2:17" ht="20.25" customHeight="1">
      <c r="B12906" s="10" t="str">
        <f t="shared" si="821"/>
        <v>0</v>
      </c>
      <c r="C12906" s="10" t="str">
        <f t="shared" si="822"/>
        <v/>
      </c>
      <c r="D12906" s="10" t="str">
        <f>IFERROR(IF(تحویلی!$E$1="","",IF(NOSA!O12906=تحویلی!$E$1,تحویلی!$E$1&amp;COUNTIF(NOSA!$O$1:O12906,تحویلی!$E$1),"")),"")</f>
        <v/>
      </c>
      <c r="E12906" s="10" t="str">
        <f t="shared" si="823"/>
        <v/>
      </c>
      <c r="F12906" s="10" t="str">
        <f>IFERROR(VLOOKUP(I12906,DATABASE!$N:$O,2,FALSE),"")</f>
        <v/>
      </c>
      <c r="Q12906" s="10">
        <f t="shared" si="820"/>
        <v>0</v>
      </c>
    </row>
    <row r="12907" spans="2:17" ht="20.25" customHeight="1">
      <c r="B12907" s="10" t="str">
        <f t="shared" si="821"/>
        <v>0</v>
      </c>
      <c r="C12907" s="10" t="str">
        <f t="shared" si="822"/>
        <v/>
      </c>
      <c r="D12907" s="10" t="str">
        <f>IFERROR(IF(تحویلی!$E$1="","",IF(NOSA!O12907=تحویلی!$E$1,تحویلی!$E$1&amp;COUNTIF(NOSA!$O$1:O12907,تحویلی!$E$1),"")),"")</f>
        <v/>
      </c>
      <c r="E12907" s="10" t="str">
        <f t="shared" si="823"/>
        <v/>
      </c>
      <c r="F12907" s="10" t="str">
        <f>IFERROR(VLOOKUP(I12907,DATABASE!$N:$O,2,FALSE),"")</f>
        <v/>
      </c>
      <c r="Q12907" s="10">
        <f t="shared" si="820"/>
        <v>0</v>
      </c>
    </row>
    <row r="12908" spans="2:17" ht="20.25" customHeight="1">
      <c r="B12908" s="10" t="str">
        <f t="shared" si="821"/>
        <v>0</v>
      </c>
      <c r="C12908" s="10" t="str">
        <f t="shared" si="822"/>
        <v/>
      </c>
      <c r="D12908" s="10" t="str">
        <f>IFERROR(IF(تحویلی!$E$1="","",IF(NOSA!O12908=تحویلی!$E$1,تحویلی!$E$1&amp;COUNTIF(NOSA!$O$1:O12908,تحویلی!$E$1),"")),"")</f>
        <v/>
      </c>
      <c r="E12908" s="10" t="str">
        <f t="shared" si="823"/>
        <v/>
      </c>
      <c r="F12908" s="10" t="str">
        <f>IFERROR(VLOOKUP(I12908,DATABASE!$N:$O,2,FALSE),"")</f>
        <v/>
      </c>
      <c r="Q12908" s="10">
        <f t="shared" si="820"/>
        <v>0</v>
      </c>
    </row>
    <row r="12909" spans="2:17" ht="20.25" customHeight="1">
      <c r="B12909" s="10" t="str">
        <f t="shared" si="821"/>
        <v>0</v>
      </c>
      <c r="C12909" s="10" t="str">
        <f t="shared" si="822"/>
        <v/>
      </c>
      <c r="D12909" s="10" t="str">
        <f>IFERROR(IF(تحویلی!$E$1="","",IF(NOSA!O12909=تحویلی!$E$1,تحویلی!$E$1&amp;COUNTIF(NOSA!$O$1:O12909,تحویلی!$E$1),"")),"")</f>
        <v/>
      </c>
      <c r="E12909" s="10" t="str">
        <f t="shared" si="823"/>
        <v/>
      </c>
      <c r="F12909" s="10" t="str">
        <f>IFERROR(VLOOKUP(I12909,DATABASE!$N:$O,2,FALSE),"")</f>
        <v/>
      </c>
      <c r="Q12909" s="10">
        <f t="shared" si="820"/>
        <v>0</v>
      </c>
    </row>
    <row r="12910" spans="2:17" ht="20.25" customHeight="1">
      <c r="B12910" s="10" t="str">
        <f t="shared" si="821"/>
        <v>0</v>
      </c>
      <c r="C12910" s="10" t="str">
        <f t="shared" si="822"/>
        <v/>
      </c>
      <c r="D12910" s="10" t="str">
        <f>IFERROR(IF(تحویلی!$E$1="","",IF(NOSA!O12910=تحویلی!$E$1,تحویلی!$E$1&amp;COUNTIF(NOSA!$O$1:O12910,تحویلی!$E$1),"")),"")</f>
        <v/>
      </c>
      <c r="E12910" s="10" t="str">
        <f t="shared" si="823"/>
        <v/>
      </c>
      <c r="F12910" s="10" t="str">
        <f>IFERROR(VLOOKUP(I12910,DATABASE!$N:$O,2,FALSE),"")</f>
        <v/>
      </c>
      <c r="Q12910" s="10">
        <f t="shared" si="820"/>
        <v>0</v>
      </c>
    </row>
    <row r="12911" spans="2:17" ht="20.25" customHeight="1">
      <c r="B12911" s="10" t="str">
        <f t="shared" si="821"/>
        <v>0</v>
      </c>
      <c r="C12911" s="10" t="str">
        <f t="shared" si="822"/>
        <v/>
      </c>
      <c r="D12911" s="10" t="str">
        <f>IFERROR(IF(تحویلی!$E$1="","",IF(NOSA!O12911=تحویلی!$E$1,تحویلی!$E$1&amp;COUNTIF(NOSA!$O$1:O12911,تحویلی!$E$1),"")),"")</f>
        <v/>
      </c>
      <c r="E12911" s="10" t="str">
        <f t="shared" si="823"/>
        <v/>
      </c>
      <c r="F12911" s="10" t="str">
        <f>IFERROR(VLOOKUP(I12911,DATABASE!$N:$O,2,FALSE),"")</f>
        <v/>
      </c>
      <c r="Q12911" s="10">
        <f t="shared" si="820"/>
        <v>0</v>
      </c>
    </row>
    <row r="12912" spans="2:17" ht="20.25" customHeight="1">
      <c r="B12912" s="10" t="str">
        <f t="shared" si="821"/>
        <v>0</v>
      </c>
      <c r="C12912" s="10" t="str">
        <f t="shared" si="822"/>
        <v/>
      </c>
      <c r="D12912" s="10" t="str">
        <f>IFERROR(IF(تحویلی!$E$1="","",IF(NOSA!O12912=تحویلی!$E$1,تحویلی!$E$1&amp;COUNTIF(NOSA!$O$1:O12912,تحویلی!$E$1),"")),"")</f>
        <v/>
      </c>
      <c r="E12912" s="10" t="str">
        <f t="shared" si="823"/>
        <v/>
      </c>
      <c r="F12912" s="10" t="str">
        <f>IFERROR(VLOOKUP(I12912,DATABASE!$N:$O,2,FALSE),"")</f>
        <v/>
      </c>
      <c r="Q12912" s="10">
        <f t="shared" si="820"/>
        <v>0</v>
      </c>
    </row>
    <row r="12913" spans="2:17" ht="20.25" customHeight="1">
      <c r="B12913" s="10" t="str">
        <f t="shared" si="821"/>
        <v>0</v>
      </c>
      <c r="C12913" s="10" t="str">
        <f t="shared" si="822"/>
        <v/>
      </c>
      <c r="D12913" s="10" t="str">
        <f>IFERROR(IF(تحویلی!$E$1="","",IF(NOSA!O12913=تحویلی!$E$1,تحویلی!$E$1&amp;COUNTIF(NOSA!$O$1:O12913,تحویلی!$E$1),"")),"")</f>
        <v/>
      </c>
      <c r="E12913" s="10" t="str">
        <f t="shared" si="823"/>
        <v/>
      </c>
      <c r="F12913" s="10" t="str">
        <f>IFERROR(VLOOKUP(I12913,DATABASE!$N:$O,2,FALSE),"")</f>
        <v/>
      </c>
      <c r="Q12913" s="10">
        <f t="shared" si="820"/>
        <v>0</v>
      </c>
    </row>
    <row r="12914" spans="2:17" ht="20.25" customHeight="1">
      <c r="B12914" s="10" t="str">
        <f t="shared" si="821"/>
        <v>0</v>
      </c>
      <c r="C12914" s="10" t="str">
        <f t="shared" si="822"/>
        <v/>
      </c>
      <c r="D12914" s="10" t="str">
        <f>IFERROR(IF(تحویلی!$E$1="","",IF(NOSA!O12914=تحویلی!$E$1,تحویلی!$E$1&amp;COUNTIF(NOSA!$O$1:O12914,تحویلی!$E$1),"")),"")</f>
        <v/>
      </c>
      <c r="E12914" s="10" t="str">
        <f t="shared" si="823"/>
        <v/>
      </c>
      <c r="F12914" s="10" t="str">
        <f>IFERROR(VLOOKUP(I12914,DATABASE!$N:$O,2,FALSE),"")</f>
        <v/>
      </c>
      <c r="Q12914" s="10">
        <f t="shared" si="820"/>
        <v>0</v>
      </c>
    </row>
    <row r="12915" spans="2:17" ht="20.25" customHeight="1">
      <c r="B12915" s="10" t="str">
        <f t="shared" si="821"/>
        <v>0</v>
      </c>
      <c r="C12915" s="10" t="str">
        <f t="shared" si="822"/>
        <v/>
      </c>
      <c r="D12915" s="10" t="str">
        <f>IFERROR(IF(تحویلی!$E$1="","",IF(NOSA!O12915=تحویلی!$E$1,تحویلی!$E$1&amp;COUNTIF(NOSA!$O$1:O12915,تحویلی!$E$1),"")),"")</f>
        <v/>
      </c>
      <c r="E12915" s="10" t="str">
        <f t="shared" si="823"/>
        <v/>
      </c>
      <c r="F12915" s="10" t="str">
        <f>IFERROR(VLOOKUP(I12915,DATABASE!$N:$O,2,FALSE),"")</f>
        <v/>
      </c>
      <c r="Q12915" s="10">
        <f t="shared" si="820"/>
        <v>0</v>
      </c>
    </row>
    <row r="12916" spans="2:17" ht="20.25" customHeight="1">
      <c r="B12916" s="10" t="str">
        <f t="shared" si="821"/>
        <v>0</v>
      </c>
      <c r="C12916" s="10" t="str">
        <f t="shared" si="822"/>
        <v/>
      </c>
      <c r="D12916" s="10" t="str">
        <f>IFERROR(IF(تحویلی!$E$1="","",IF(NOSA!O12916=تحویلی!$E$1,تحویلی!$E$1&amp;COUNTIF(NOSA!$O$1:O12916,تحویلی!$E$1),"")),"")</f>
        <v/>
      </c>
      <c r="E12916" s="10" t="str">
        <f t="shared" si="823"/>
        <v/>
      </c>
      <c r="F12916" s="10" t="str">
        <f>IFERROR(VLOOKUP(I12916,DATABASE!$N:$O,2,FALSE),"")</f>
        <v/>
      </c>
      <c r="Q12916" s="10">
        <f t="shared" si="820"/>
        <v>0</v>
      </c>
    </row>
    <row r="12917" spans="2:17" ht="20.25" customHeight="1">
      <c r="B12917" s="10" t="str">
        <f t="shared" si="821"/>
        <v>0</v>
      </c>
      <c r="C12917" s="10" t="str">
        <f t="shared" si="822"/>
        <v/>
      </c>
      <c r="D12917" s="10" t="str">
        <f>IFERROR(IF(تحویلی!$E$1="","",IF(NOSA!O12917=تحویلی!$E$1,تحویلی!$E$1&amp;COUNTIF(NOSA!$O$1:O12917,تحویلی!$E$1),"")),"")</f>
        <v/>
      </c>
      <c r="E12917" s="10" t="str">
        <f t="shared" si="823"/>
        <v/>
      </c>
      <c r="F12917" s="10" t="str">
        <f>IFERROR(VLOOKUP(I12917,DATABASE!$N:$O,2,FALSE),"")</f>
        <v/>
      </c>
      <c r="Q12917" s="10">
        <f t="shared" si="820"/>
        <v>0</v>
      </c>
    </row>
    <row r="12918" spans="2:17" ht="20.25" customHeight="1">
      <c r="B12918" s="10" t="str">
        <f t="shared" si="821"/>
        <v>0</v>
      </c>
      <c r="C12918" s="10" t="str">
        <f t="shared" si="822"/>
        <v/>
      </c>
      <c r="D12918" s="10" t="str">
        <f>IFERROR(IF(تحویلی!$E$1="","",IF(NOSA!O12918=تحویلی!$E$1,تحویلی!$E$1&amp;COUNTIF(NOSA!$O$1:O12918,تحویلی!$E$1),"")),"")</f>
        <v/>
      </c>
      <c r="E12918" s="10" t="str">
        <f t="shared" si="823"/>
        <v/>
      </c>
      <c r="F12918" s="10" t="str">
        <f>IFERROR(VLOOKUP(I12918,DATABASE!$N:$O,2,FALSE),"")</f>
        <v/>
      </c>
      <c r="Q12918" s="10">
        <f t="shared" si="820"/>
        <v>0</v>
      </c>
    </row>
    <row r="12919" spans="2:17" ht="20.25" customHeight="1">
      <c r="B12919" s="10" t="str">
        <f t="shared" si="821"/>
        <v>0</v>
      </c>
      <c r="C12919" s="10" t="str">
        <f t="shared" si="822"/>
        <v/>
      </c>
      <c r="D12919" s="10" t="str">
        <f>IFERROR(IF(تحویلی!$E$1="","",IF(NOSA!O12919=تحویلی!$E$1,تحویلی!$E$1&amp;COUNTIF(NOSA!$O$1:O12919,تحویلی!$E$1),"")),"")</f>
        <v/>
      </c>
      <c r="E12919" s="10" t="str">
        <f t="shared" si="823"/>
        <v/>
      </c>
      <c r="F12919" s="10" t="str">
        <f>IFERROR(VLOOKUP(I12919,DATABASE!$N:$O,2,FALSE),"")</f>
        <v/>
      </c>
      <c r="Q12919" s="10">
        <f t="shared" si="820"/>
        <v>0</v>
      </c>
    </row>
    <row r="12920" spans="2:17" ht="20.25" customHeight="1">
      <c r="B12920" s="10" t="str">
        <f t="shared" si="821"/>
        <v>0</v>
      </c>
      <c r="C12920" s="10" t="str">
        <f t="shared" si="822"/>
        <v/>
      </c>
      <c r="D12920" s="10" t="str">
        <f>IFERROR(IF(تحویلی!$E$1="","",IF(NOSA!O12920=تحویلی!$E$1,تحویلی!$E$1&amp;COUNTIF(NOSA!$O$1:O12920,تحویلی!$E$1),"")),"")</f>
        <v/>
      </c>
      <c r="E12920" s="10" t="str">
        <f t="shared" si="823"/>
        <v/>
      </c>
      <c r="F12920" s="10" t="str">
        <f>IFERROR(VLOOKUP(I12920,DATABASE!$N:$O,2,FALSE),"")</f>
        <v/>
      </c>
      <c r="Q12920" s="10">
        <f t="shared" si="820"/>
        <v>0</v>
      </c>
    </row>
    <row r="12921" spans="2:17" ht="20.25" customHeight="1">
      <c r="B12921" s="10" t="str">
        <f t="shared" si="821"/>
        <v>0</v>
      </c>
      <c r="C12921" s="10" t="str">
        <f t="shared" si="822"/>
        <v/>
      </c>
      <c r="D12921" s="10" t="str">
        <f>IFERROR(IF(تحویلی!$E$1="","",IF(NOSA!O12921=تحویلی!$E$1,تحویلی!$E$1&amp;COUNTIF(NOSA!$O$1:O12921,تحویلی!$E$1),"")),"")</f>
        <v/>
      </c>
      <c r="E12921" s="10" t="str">
        <f t="shared" si="823"/>
        <v/>
      </c>
      <c r="F12921" s="10" t="str">
        <f>IFERROR(VLOOKUP(I12921,DATABASE!$N:$O,2,FALSE),"")</f>
        <v/>
      </c>
      <c r="Q12921" s="10">
        <f t="shared" si="820"/>
        <v>0</v>
      </c>
    </row>
    <row r="12922" spans="2:17" ht="20.25" customHeight="1">
      <c r="B12922" s="10" t="str">
        <f t="shared" si="821"/>
        <v>0</v>
      </c>
      <c r="C12922" s="10" t="str">
        <f t="shared" si="822"/>
        <v/>
      </c>
      <c r="D12922" s="10" t="str">
        <f>IFERROR(IF(تحویلی!$E$1="","",IF(NOSA!O12922=تحویلی!$E$1,تحویلی!$E$1&amp;COUNTIF(NOSA!$O$1:O12922,تحویلی!$E$1),"")),"")</f>
        <v/>
      </c>
      <c r="E12922" s="10" t="str">
        <f t="shared" si="823"/>
        <v/>
      </c>
      <c r="F12922" s="10" t="str">
        <f>IFERROR(VLOOKUP(I12922,DATABASE!$N:$O,2,FALSE),"")</f>
        <v/>
      </c>
      <c r="Q12922" s="10">
        <f t="shared" si="820"/>
        <v>0</v>
      </c>
    </row>
    <row r="12923" spans="2:17" ht="20.25" customHeight="1">
      <c r="B12923" s="10" t="str">
        <f t="shared" si="821"/>
        <v>0</v>
      </c>
      <c r="C12923" s="10" t="str">
        <f t="shared" si="822"/>
        <v/>
      </c>
      <c r="D12923" s="10" t="str">
        <f>IFERROR(IF(تحویلی!$E$1="","",IF(NOSA!O12923=تحویلی!$E$1,تحویلی!$E$1&amp;COUNTIF(NOSA!$O$1:O12923,تحویلی!$E$1),"")),"")</f>
        <v/>
      </c>
      <c r="E12923" s="10" t="str">
        <f t="shared" si="823"/>
        <v/>
      </c>
      <c r="F12923" s="10" t="str">
        <f>IFERROR(VLOOKUP(I12923,DATABASE!$N:$O,2,FALSE),"")</f>
        <v/>
      </c>
      <c r="Q12923" s="10">
        <f t="shared" si="820"/>
        <v>0</v>
      </c>
    </row>
    <row r="12924" spans="2:17" ht="20.25" customHeight="1">
      <c r="B12924" s="10" t="str">
        <f t="shared" si="821"/>
        <v>0</v>
      </c>
      <c r="C12924" s="10" t="str">
        <f t="shared" si="822"/>
        <v/>
      </c>
      <c r="D12924" s="10" t="str">
        <f>IFERROR(IF(تحویلی!$E$1="","",IF(NOSA!O12924=تحویلی!$E$1,تحویلی!$E$1&amp;COUNTIF(NOSA!$O$1:O12924,تحویلی!$E$1),"")),"")</f>
        <v/>
      </c>
      <c r="E12924" s="10" t="str">
        <f t="shared" si="823"/>
        <v/>
      </c>
      <c r="F12924" s="10" t="str">
        <f>IFERROR(VLOOKUP(I12924,DATABASE!$N:$O,2,FALSE),"")</f>
        <v/>
      </c>
      <c r="Q12924" s="10">
        <f t="shared" si="820"/>
        <v>0</v>
      </c>
    </row>
    <row r="12925" spans="2:17" ht="20.25" customHeight="1">
      <c r="B12925" s="10" t="str">
        <f t="shared" si="821"/>
        <v>0</v>
      </c>
      <c r="C12925" s="10" t="str">
        <f t="shared" si="822"/>
        <v/>
      </c>
      <c r="D12925" s="10" t="str">
        <f>IFERROR(IF(تحویلی!$E$1="","",IF(NOSA!O12925=تحویلی!$E$1,تحویلی!$E$1&amp;COUNTIF(NOSA!$O$1:O12925,تحویلی!$E$1),"")),"")</f>
        <v/>
      </c>
      <c r="E12925" s="10" t="str">
        <f t="shared" si="823"/>
        <v/>
      </c>
      <c r="F12925" s="10" t="str">
        <f>IFERROR(VLOOKUP(I12925,DATABASE!$N:$O,2,FALSE),"")</f>
        <v/>
      </c>
      <c r="Q12925" s="10">
        <f t="shared" si="820"/>
        <v>0</v>
      </c>
    </row>
    <row r="12926" spans="2:17" ht="20.25" customHeight="1">
      <c r="B12926" s="10" t="str">
        <f t="shared" si="821"/>
        <v>0</v>
      </c>
      <c r="C12926" s="10" t="str">
        <f t="shared" si="822"/>
        <v/>
      </c>
      <c r="D12926" s="10" t="str">
        <f>IFERROR(IF(تحویلی!$E$1="","",IF(NOSA!O12926=تحویلی!$E$1,تحویلی!$E$1&amp;COUNTIF(NOSA!$O$1:O12926,تحویلی!$E$1),"")),"")</f>
        <v/>
      </c>
      <c r="E12926" s="10" t="str">
        <f t="shared" si="823"/>
        <v/>
      </c>
      <c r="F12926" s="10" t="str">
        <f>IFERROR(VLOOKUP(I12926,DATABASE!$N:$O,2,FALSE),"")</f>
        <v/>
      </c>
      <c r="Q12926" s="10">
        <f t="shared" si="820"/>
        <v>0</v>
      </c>
    </row>
    <row r="12927" spans="2:17" ht="20.25" customHeight="1">
      <c r="B12927" s="10" t="str">
        <f t="shared" si="821"/>
        <v>0</v>
      </c>
      <c r="C12927" s="10" t="str">
        <f t="shared" si="822"/>
        <v/>
      </c>
      <c r="D12927" s="10" t="str">
        <f>IFERROR(IF(تحویلی!$E$1="","",IF(NOSA!O12927=تحویلی!$E$1,تحویلی!$E$1&amp;COUNTIF(NOSA!$O$1:O12927,تحویلی!$E$1),"")),"")</f>
        <v/>
      </c>
      <c r="E12927" s="10" t="str">
        <f t="shared" si="823"/>
        <v/>
      </c>
      <c r="F12927" s="10" t="str">
        <f>IFERROR(VLOOKUP(I12927,DATABASE!$N:$O,2,FALSE),"")</f>
        <v/>
      </c>
      <c r="Q12927" s="10">
        <f t="shared" si="820"/>
        <v>0</v>
      </c>
    </row>
    <row r="12928" spans="2:17" ht="20.25" customHeight="1">
      <c r="B12928" s="10" t="str">
        <f t="shared" si="821"/>
        <v>0</v>
      </c>
      <c r="C12928" s="10" t="str">
        <f t="shared" si="822"/>
        <v/>
      </c>
      <c r="D12928" s="10" t="str">
        <f>IFERROR(IF(تحویلی!$E$1="","",IF(NOSA!O12928=تحویلی!$E$1,تحویلی!$E$1&amp;COUNTIF(NOSA!$O$1:O12928,تحویلی!$E$1),"")),"")</f>
        <v/>
      </c>
      <c r="E12928" s="10" t="str">
        <f t="shared" si="823"/>
        <v/>
      </c>
      <c r="F12928" s="10" t="str">
        <f>IFERROR(VLOOKUP(I12928,DATABASE!$N:$O,2,FALSE),"")</f>
        <v/>
      </c>
      <c r="Q12928" s="10">
        <f t="shared" si="820"/>
        <v>0</v>
      </c>
    </row>
    <row r="12929" spans="2:17" ht="20.25" customHeight="1">
      <c r="B12929" s="10" t="str">
        <f t="shared" si="821"/>
        <v>0</v>
      </c>
      <c r="C12929" s="10" t="str">
        <f t="shared" si="822"/>
        <v/>
      </c>
      <c r="D12929" s="10" t="str">
        <f>IFERROR(IF(تحویلی!$E$1="","",IF(NOSA!O12929=تحویلی!$E$1,تحویلی!$E$1&amp;COUNTIF(NOSA!$O$1:O12929,تحویلی!$E$1),"")),"")</f>
        <v/>
      </c>
      <c r="E12929" s="10" t="str">
        <f t="shared" si="823"/>
        <v/>
      </c>
      <c r="F12929" s="10" t="str">
        <f>IFERROR(VLOOKUP(I12929,DATABASE!$N:$O,2,FALSE),"")</f>
        <v/>
      </c>
      <c r="Q12929" s="10">
        <f t="shared" si="820"/>
        <v>0</v>
      </c>
    </row>
    <row r="12930" spans="2:17" ht="20.25" customHeight="1">
      <c r="B12930" s="10" t="str">
        <f t="shared" si="821"/>
        <v>0</v>
      </c>
      <c r="C12930" s="10" t="str">
        <f t="shared" si="822"/>
        <v/>
      </c>
      <c r="D12930" s="10" t="str">
        <f>IFERROR(IF(تحویلی!$E$1="","",IF(NOSA!O12930=تحویلی!$E$1,تحویلی!$E$1&amp;COUNTIF(NOSA!$O$1:O12930,تحویلی!$E$1),"")),"")</f>
        <v/>
      </c>
      <c r="E12930" s="10" t="str">
        <f t="shared" si="823"/>
        <v/>
      </c>
      <c r="F12930" s="10" t="str">
        <f>IFERROR(VLOOKUP(I12930,DATABASE!$N:$O,2,FALSE),"")</f>
        <v/>
      </c>
      <c r="Q12930" s="10">
        <f t="shared" si="820"/>
        <v>0</v>
      </c>
    </row>
    <row r="12931" spans="2:17" ht="20.25" customHeight="1">
      <c r="B12931" s="10" t="str">
        <f t="shared" si="821"/>
        <v>0</v>
      </c>
      <c r="C12931" s="10" t="str">
        <f t="shared" si="822"/>
        <v/>
      </c>
      <c r="D12931" s="10" t="str">
        <f>IFERROR(IF(تحویلی!$E$1="","",IF(NOSA!O12931=تحویلی!$E$1,تحویلی!$E$1&amp;COUNTIF(NOSA!$O$1:O12931,تحویلی!$E$1),"")),"")</f>
        <v/>
      </c>
      <c r="E12931" s="10" t="str">
        <f t="shared" si="823"/>
        <v/>
      </c>
      <c r="F12931" s="10" t="str">
        <f>IFERROR(VLOOKUP(I12931,DATABASE!$N:$O,2,FALSE),"")</f>
        <v/>
      </c>
      <c r="Q12931" s="10">
        <f t="shared" si="820"/>
        <v>0</v>
      </c>
    </row>
    <row r="12932" spans="2:17" ht="20.25" customHeight="1">
      <c r="B12932" s="10" t="str">
        <f t="shared" si="821"/>
        <v>0</v>
      </c>
      <c r="C12932" s="10" t="str">
        <f t="shared" si="822"/>
        <v/>
      </c>
      <c r="D12932" s="10" t="str">
        <f>IFERROR(IF(تحویلی!$E$1="","",IF(NOSA!O12932=تحویلی!$E$1,تحویلی!$E$1&amp;COUNTIF(NOSA!$O$1:O12932,تحویلی!$E$1),"")),"")</f>
        <v/>
      </c>
      <c r="E12932" s="10" t="str">
        <f t="shared" si="823"/>
        <v/>
      </c>
      <c r="F12932" s="10" t="str">
        <f>IFERROR(VLOOKUP(I12932,DATABASE!$N:$O,2,FALSE),"")</f>
        <v/>
      </c>
      <c r="Q12932" s="10">
        <f t="shared" si="820"/>
        <v>0</v>
      </c>
    </row>
    <row r="12933" spans="2:17" ht="20.25" customHeight="1">
      <c r="B12933" s="10" t="str">
        <f t="shared" si="821"/>
        <v>0</v>
      </c>
      <c r="C12933" s="10" t="str">
        <f t="shared" si="822"/>
        <v/>
      </c>
      <c r="D12933" s="10" t="str">
        <f>IFERROR(IF(تحویلی!$E$1="","",IF(NOSA!O12933=تحویلی!$E$1,تحویلی!$E$1&amp;COUNTIF(NOSA!$O$1:O12933,تحویلی!$E$1),"")),"")</f>
        <v/>
      </c>
      <c r="E12933" s="10" t="str">
        <f t="shared" si="823"/>
        <v/>
      </c>
      <c r="F12933" s="10" t="str">
        <f>IFERROR(VLOOKUP(I12933,DATABASE!$N:$O,2,FALSE),"")</f>
        <v/>
      </c>
      <c r="Q12933" s="10">
        <f t="shared" si="820"/>
        <v>0</v>
      </c>
    </row>
    <row r="12934" spans="2:17" ht="20.25" customHeight="1">
      <c r="B12934" s="10" t="str">
        <f t="shared" si="821"/>
        <v>0</v>
      </c>
      <c r="C12934" s="10" t="str">
        <f t="shared" si="822"/>
        <v/>
      </c>
      <c r="D12934" s="10" t="str">
        <f>IFERROR(IF(تحویلی!$E$1="","",IF(NOSA!O12934=تحویلی!$E$1,تحویلی!$E$1&amp;COUNTIF(NOSA!$O$1:O12934,تحویلی!$E$1),"")),"")</f>
        <v/>
      </c>
      <c r="E12934" s="10" t="str">
        <f t="shared" si="823"/>
        <v/>
      </c>
      <c r="F12934" s="10" t="str">
        <f>IFERROR(VLOOKUP(I12934,DATABASE!$N:$O,2,FALSE),"")</f>
        <v/>
      </c>
      <c r="Q12934" s="10">
        <f t="shared" si="820"/>
        <v>0</v>
      </c>
    </row>
    <row r="12935" spans="2:17" ht="20.25" customHeight="1">
      <c r="B12935" s="10" t="str">
        <f t="shared" si="821"/>
        <v>0</v>
      </c>
      <c r="C12935" s="10" t="str">
        <f t="shared" si="822"/>
        <v/>
      </c>
      <c r="D12935" s="10" t="str">
        <f>IFERROR(IF(تحویلی!$E$1="","",IF(NOSA!O12935=تحویلی!$E$1,تحویلی!$E$1&amp;COUNTIF(NOSA!$O$1:O12935,تحویلی!$E$1),"")),"")</f>
        <v/>
      </c>
      <c r="E12935" s="10" t="str">
        <f t="shared" si="823"/>
        <v/>
      </c>
      <c r="F12935" s="10" t="str">
        <f>IFERROR(VLOOKUP(I12935,DATABASE!$N:$O,2,FALSE),"")</f>
        <v/>
      </c>
      <c r="Q12935" s="10">
        <f t="shared" si="820"/>
        <v>0</v>
      </c>
    </row>
    <row r="12936" spans="2:17" ht="20.25" customHeight="1">
      <c r="B12936" s="10" t="str">
        <f t="shared" si="821"/>
        <v>0</v>
      </c>
      <c r="C12936" s="10" t="str">
        <f t="shared" si="822"/>
        <v/>
      </c>
      <c r="D12936" s="10" t="str">
        <f>IFERROR(IF(تحویلی!$E$1="","",IF(NOSA!O12936=تحویلی!$E$1,تحویلی!$E$1&amp;COUNTIF(NOSA!$O$1:O12936,تحویلی!$E$1),"")),"")</f>
        <v/>
      </c>
      <c r="E12936" s="10" t="str">
        <f t="shared" si="823"/>
        <v/>
      </c>
      <c r="F12936" s="10" t="str">
        <f>IFERROR(VLOOKUP(I12936,DATABASE!$N:$O,2,FALSE),"")</f>
        <v/>
      </c>
      <c r="Q12936" s="10">
        <f t="shared" si="820"/>
        <v>0</v>
      </c>
    </row>
    <row r="12937" spans="2:17" ht="20.25" customHeight="1">
      <c r="B12937" s="10" t="str">
        <f t="shared" si="821"/>
        <v>0</v>
      </c>
      <c r="C12937" s="10" t="str">
        <f t="shared" si="822"/>
        <v/>
      </c>
      <c r="D12937" s="10" t="str">
        <f>IFERROR(IF(تحویلی!$E$1="","",IF(NOSA!O12937=تحویلی!$E$1,تحویلی!$E$1&amp;COUNTIF(NOSA!$O$1:O12937,تحویلی!$E$1),"")),"")</f>
        <v/>
      </c>
      <c r="E12937" s="10" t="str">
        <f t="shared" si="823"/>
        <v/>
      </c>
      <c r="F12937" s="10" t="str">
        <f>IFERROR(VLOOKUP(I12937,DATABASE!$N:$O,2,FALSE),"")</f>
        <v/>
      </c>
      <c r="Q12937" s="10">
        <f t="shared" si="820"/>
        <v>0</v>
      </c>
    </row>
    <row r="12938" spans="2:17" ht="20.25" customHeight="1">
      <c r="B12938" s="10" t="str">
        <f t="shared" si="821"/>
        <v>0</v>
      </c>
      <c r="C12938" s="10" t="str">
        <f t="shared" si="822"/>
        <v/>
      </c>
      <c r="D12938" s="10" t="str">
        <f>IFERROR(IF(تحویلی!$E$1="","",IF(NOSA!O12938=تحویلی!$E$1,تحویلی!$E$1&amp;COUNTIF(NOSA!$O$1:O12938,تحویلی!$E$1),"")),"")</f>
        <v/>
      </c>
      <c r="E12938" s="10" t="str">
        <f t="shared" si="823"/>
        <v/>
      </c>
      <c r="F12938" s="10" t="str">
        <f>IFERROR(VLOOKUP(I12938,DATABASE!$N:$O,2,FALSE),"")</f>
        <v/>
      </c>
      <c r="Q12938" s="10">
        <f t="shared" si="820"/>
        <v>0</v>
      </c>
    </row>
    <row r="12939" spans="2:17" ht="20.25" customHeight="1">
      <c r="B12939" s="10" t="str">
        <f t="shared" si="821"/>
        <v>0</v>
      </c>
      <c r="C12939" s="10" t="str">
        <f t="shared" si="822"/>
        <v/>
      </c>
      <c r="D12939" s="10" t="str">
        <f>IFERROR(IF(تحویلی!$E$1="","",IF(NOSA!O12939=تحویلی!$E$1,تحویلی!$E$1&amp;COUNTIF(NOSA!$O$1:O12939,تحویلی!$E$1),"")),"")</f>
        <v/>
      </c>
      <c r="E12939" s="10" t="str">
        <f t="shared" si="823"/>
        <v/>
      </c>
      <c r="F12939" s="10" t="str">
        <f>IFERROR(VLOOKUP(I12939,DATABASE!$N:$O,2,FALSE),"")</f>
        <v/>
      </c>
      <c r="Q12939" s="10">
        <f t="shared" si="820"/>
        <v>0</v>
      </c>
    </row>
    <row r="12940" spans="2:17" ht="20.25" customHeight="1">
      <c r="B12940" s="10" t="str">
        <f t="shared" si="821"/>
        <v>0</v>
      </c>
      <c r="C12940" s="10" t="str">
        <f t="shared" si="822"/>
        <v/>
      </c>
      <c r="D12940" s="10" t="str">
        <f>IFERROR(IF(تحویلی!$E$1="","",IF(NOSA!O12940=تحویلی!$E$1,تحویلی!$E$1&amp;COUNTIF(NOSA!$O$1:O12940,تحویلی!$E$1),"")),"")</f>
        <v/>
      </c>
      <c r="E12940" s="10" t="str">
        <f t="shared" si="823"/>
        <v/>
      </c>
      <c r="F12940" s="10" t="str">
        <f>IFERROR(VLOOKUP(I12940,DATABASE!$N:$O,2,FALSE),"")</f>
        <v/>
      </c>
      <c r="Q12940" s="10">
        <f t="shared" si="820"/>
        <v>0</v>
      </c>
    </row>
    <row r="12941" spans="2:17" ht="20.25" customHeight="1">
      <c r="B12941" s="10" t="str">
        <f t="shared" si="821"/>
        <v>0</v>
      </c>
      <c r="C12941" s="10" t="str">
        <f t="shared" si="822"/>
        <v/>
      </c>
      <c r="D12941" s="10" t="str">
        <f>IFERROR(IF(تحویلی!$E$1="","",IF(NOSA!O12941=تحویلی!$E$1,تحویلی!$E$1&amp;COUNTIF(NOSA!$O$1:O12941,تحویلی!$E$1),"")),"")</f>
        <v/>
      </c>
      <c r="E12941" s="10" t="str">
        <f t="shared" si="823"/>
        <v/>
      </c>
      <c r="F12941" s="10" t="str">
        <f>IFERROR(VLOOKUP(I12941,DATABASE!$N:$O,2,FALSE),"")</f>
        <v/>
      </c>
      <c r="Q12941" s="10">
        <f t="shared" si="820"/>
        <v>0</v>
      </c>
    </row>
    <row r="12942" spans="2:17" ht="20.25" customHeight="1">
      <c r="B12942" s="10" t="str">
        <f t="shared" si="821"/>
        <v>0</v>
      </c>
      <c r="C12942" s="10" t="str">
        <f t="shared" si="822"/>
        <v/>
      </c>
      <c r="D12942" s="10" t="str">
        <f>IFERROR(IF(تحویلی!$E$1="","",IF(NOSA!O12942=تحویلی!$E$1,تحویلی!$E$1&amp;COUNTIF(NOSA!$O$1:O12942,تحویلی!$E$1),"")),"")</f>
        <v/>
      </c>
      <c r="E12942" s="10" t="str">
        <f t="shared" si="823"/>
        <v/>
      </c>
      <c r="F12942" s="10" t="str">
        <f>IFERROR(VLOOKUP(I12942,DATABASE!$N:$O,2,FALSE),"")</f>
        <v/>
      </c>
      <c r="Q12942" s="10">
        <f t="shared" si="820"/>
        <v>0</v>
      </c>
    </row>
    <row r="12943" spans="2:17" ht="20.25" customHeight="1">
      <c r="B12943" s="10" t="str">
        <f t="shared" si="821"/>
        <v>0</v>
      </c>
      <c r="C12943" s="10" t="str">
        <f t="shared" si="822"/>
        <v/>
      </c>
      <c r="D12943" s="10" t="str">
        <f>IFERROR(IF(تحویلی!$E$1="","",IF(NOSA!O12943=تحویلی!$E$1,تحویلی!$E$1&amp;COUNTIF(NOSA!$O$1:O12943,تحویلی!$E$1),"")),"")</f>
        <v/>
      </c>
      <c r="E12943" s="10" t="str">
        <f t="shared" si="823"/>
        <v/>
      </c>
      <c r="F12943" s="10" t="str">
        <f>IFERROR(VLOOKUP(I12943,DATABASE!$N:$O,2,FALSE),"")</f>
        <v/>
      </c>
      <c r="Q12943" s="10">
        <f t="shared" si="820"/>
        <v>0</v>
      </c>
    </row>
    <row r="12944" spans="2:17" ht="20.25" customHeight="1">
      <c r="B12944" s="10" t="str">
        <f t="shared" si="821"/>
        <v>0</v>
      </c>
      <c r="C12944" s="10" t="str">
        <f t="shared" si="822"/>
        <v/>
      </c>
      <c r="D12944" s="10" t="str">
        <f>IFERROR(IF(تحویلی!$E$1="","",IF(NOSA!O12944=تحویلی!$E$1,تحویلی!$E$1&amp;COUNTIF(NOSA!$O$1:O12944,تحویلی!$E$1),"")),"")</f>
        <v/>
      </c>
      <c r="E12944" s="10" t="str">
        <f t="shared" si="823"/>
        <v/>
      </c>
      <c r="F12944" s="10" t="str">
        <f>IFERROR(VLOOKUP(I12944,DATABASE!$N:$O,2,FALSE),"")</f>
        <v/>
      </c>
      <c r="Q12944" s="10">
        <f t="shared" si="820"/>
        <v>0</v>
      </c>
    </row>
    <row r="12945" spans="2:17" ht="20.25" customHeight="1">
      <c r="B12945" s="10" t="str">
        <f t="shared" si="821"/>
        <v>0</v>
      </c>
      <c r="C12945" s="10" t="str">
        <f t="shared" si="822"/>
        <v/>
      </c>
      <c r="D12945" s="10" t="str">
        <f>IFERROR(IF(تحویلی!$E$1="","",IF(NOSA!O12945=تحویلی!$E$1,تحویلی!$E$1&amp;COUNTIF(NOSA!$O$1:O12945,تحویلی!$E$1),"")),"")</f>
        <v/>
      </c>
      <c r="E12945" s="10" t="str">
        <f t="shared" si="823"/>
        <v/>
      </c>
      <c r="F12945" s="10" t="str">
        <f>IFERROR(VLOOKUP(I12945,DATABASE!$N:$O,2,FALSE),"")</f>
        <v/>
      </c>
      <c r="Q12945" s="10">
        <f t="shared" si="820"/>
        <v>0</v>
      </c>
    </row>
    <row r="12946" spans="2:17" ht="20.25" customHeight="1">
      <c r="B12946" s="10" t="str">
        <f t="shared" si="821"/>
        <v>0</v>
      </c>
      <c r="C12946" s="10" t="str">
        <f t="shared" si="822"/>
        <v/>
      </c>
      <c r="D12946" s="10" t="str">
        <f>IFERROR(IF(تحویلی!$E$1="","",IF(NOSA!O12946=تحویلی!$E$1,تحویلی!$E$1&amp;COUNTIF(NOSA!$O$1:O12946,تحویلی!$E$1),"")),"")</f>
        <v/>
      </c>
      <c r="E12946" s="10" t="str">
        <f t="shared" si="823"/>
        <v/>
      </c>
      <c r="F12946" s="10" t="str">
        <f>IFERROR(VLOOKUP(I12946,DATABASE!$N:$O,2,FALSE),"")</f>
        <v/>
      </c>
      <c r="Q12946" s="10">
        <f t="shared" si="820"/>
        <v>0</v>
      </c>
    </row>
    <row r="12947" spans="2:17" ht="20.25" customHeight="1">
      <c r="B12947" s="10" t="str">
        <f t="shared" si="821"/>
        <v>0</v>
      </c>
      <c r="C12947" s="10" t="str">
        <f t="shared" si="822"/>
        <v/>
      </c>
      <c r="D12947" s="10" t="str">
        <f>IFERROR(IF(تحویلی!$E$1="","",IF(NOSA!O12947=تحویلی!$E$1,تحویلی!$E$1&amp;COUNTIF(NOSA!$O$1:O12947,تحویلی!$E$1),"")),"")</f>
        <v/>
      </c>
      <c r="E12947" s="10" t="str">
        <f t="shared" si="823"/>
        <v/>
      </c>
      <c r="F12947" s="10" t="str">
        <f>IFERROR(VLOOKUP(I12947,DATABASE!$N:$O,2,FALSE),"")</f>
        <v/>
      </c>
      <c r="Q12947" s="10">
        <f t="shared" si="820"/>
        <v>0</v>
      </c>
    </row>
    <row r="12948" spans="2:17" ht="20.25" customHeight="1">
      <c r="B12948" s="10" t="str">
        <f t="shared" si="821"/>
        <v>0</v>
      </c>
      <c r="C12948" s="10" t="str">
        <f t="shared" si="822"/>
        <v/>
      </c>
      <c r="D12948" s="10" t="str">
        <f>IFERROR(IF(تحویلی!$E$1="","",IF(NOSA!O12948=تحویلی!$E$1,تحویلی!$E$1&amp;COUNTIF(NOSA!$O$1:O12948,تحویلی!$E$1),"")),"")</f>
        <v/>
      </c>
      <c r="E12948" s="10" t="str">
        <f t="shared" si="823"/>
        <v/>
      </c>
      <c r="F12948" s="10" t="str">
        <f>IFERROR(VLOOKUP(I12948,DATABASE!$N:$O,2,FALSE),"")</f>
        <v/>
      </c>
      <c r="Q12948" s="10">
        <f t="shared" si="820"/>
        <v>0</v>
      </c>
    </row>
    <row r="12949" spans="2:17" ht="20.25" customHeight="1">
      <c r="B12949" s="10" t="str">
        <f t="shared" si="821"/>
        <v>0</v>
      </c>
      <c r="C12949" s="10" t="str">
        <f t="shared" si="822"/>
        <v/>
      </c>
      <c r="D12949" s="10" t="str">
        <f>IFERROR(IF(تحویلی!$E$1="","",IF(NOSA!O12949=تحویلی!$E$1,تحویلی!$E$1&amp;COUNTIF(NOSA!$O$1:O12949,تحویلی!$E$1),"")),"")</f>
        <v/>
      </c>
      <c r="E12949" s="10" t="str">
        <f t="shared" si="823"/>
        <v/>
      </c>
      <c r="F12949" s="10" t="str">
        <f>IFERROR(VLOOKUP(I12949,DATABASE!$N:$O,2,FALSE),"")</f>
        <v/>
      </c>
      <c r="Q12949" s="10">
        <f t="shared" si="820"/>
        <v>0</v>
      </c>
    </row>
    <row r="12950" spans="2:17" ht="20.25" customHeight="1">
      <c r="B12950" s="10" t="str">
        <f t="shared" si="821"/>
        <v>0</v>
      </c>
      <c r="C12950" s="10" t="str">
        <f t="shared" si="822"/>
        <v/>
      </c>
      <c r="D12950" s="10" t="str">
        <f>IFERROR(IF(تحویلی!$E$1="","",IF(NOSA!O12950=تحویلی!$E$1,تحویلی!$E$1&amp;COUNTIF(NOSA!$O$1:O12950,تحویلی!$E$1),"")),"")</f>
        <v/>
      </c>
      <c r="E12950" s="10" t="str">
        <f t="shared" si="823"/>
        <v/>
      </c>
      <c r="F12950" s="10" t="str">
        <f>IFERROR(VLOOKUP(I12950,DATABASE!$N:$O,2,FALSE),"")</f>
        <v/>
      </c>
      <c r="Q12950" s="10">
        <f t="shared" si="820"/>
        <v>0</v>
      </c>
    </row>
    <row r="12951" spans="2:17" ht="20.25" customHeight="1">
      <c r="B12951" s="10" t="str">
        <f t="shared" si="821"/>
        <v>0</v>
      </c>
      <c r="C12951" s="10" t="str">
        <f t="shared" si="822"/>
        <v/>
      </c>
      <c r="D12951" s="10" t="str">
        <f>IFERROR(IF(تحویلی!$E$1="","",IF(NOSA!O12951=تحویلی!$E$1,تحویلی!$E$1&amp;COUNTIF(NOSA!$O$1:O12951,تحویلی!$E$1),"")),"")</f>
        <v/>
      </c>
      <c r="E12951" s="10" t="str">
        <f t="shared" si="823"/>
        <v/>
      </c>
      <c r="F12951" s="10" t="str">
        <f>IFERROR(VLOOKUP(I12951,DATABASE!$N:$O,2,FALSE),"")</f>
        <v/>
      </c>
      <c r="Q12951" s="10">
        <f t="shared" si="820"/>
        <v>0</v>
      </c>
    </row>
    <row r="12952" spans="2:17" ht="20.25" customHeight="1">
      <c r="B12952" s="10" t="str">
        <f t="shared" si="821"/>
        <v>0</v>
      </c>
      <c r="C12952" s="10" t="str">
        <f t="shared" si="822"/>
        <v/>
      </c>
      <c r="D12952" s="10" t="str">
        <f>IFERROR(IF(تحویلی!$E$1="","",IF(NOSA!O12952=تحویلی!$E$1,تحویلی!$E$1&amp;COUNTIF(NOSA!$O$1:O12952,تحویلی!$E$1),"")),"")</f>
        <v/>
      </c>
      <c r="E12952" s="10" t="str">
        <f t="shared" si="823"/>
        <v/>
      </c>
      <c r="F12952" s="10" t="str">
        <f>IFERROR(VLOOKUP(I12952,DATABASE!$N:$O,2,FALSE),"")</f>
        <v/>
      </c>
      <c r="Q12952" s="10">
        <f t="shared" si="820"/>
        <v>0</v>
      </c>
    </row>
    <row r="12953" spans="2:17" ht="20.25" customHeight="1">
      <c r="B12953" s="10" t="str">
        <f t="shared" si="821"/>
        <v>0</v>
      </c>
      <c r="C12953" s="10" t="str">
        <f t="shared" si="822"/>
        <v/>
      </c>
      <c r="D12953" s="10" t="str">
        <f>IFERROR(IF(تحویلی!$E$1="","",IF(NOSA!O12953=تحویلی!$E$1,تحویلی!$E$1&amp;COUNTIF(NOSA!$O$1:O12953,تحویلی!$E$1),"")),"")</f>
        <v/>
      </c>
      <c r="E12953" s="10" t="str">
        <f t="shared" si="823"/>
        <v/>
      </c>
      <c r="F12953" s="10" t="str">
        <f>IFERROR(VLOOKUP(I12953,DATABASE!$N:$O,2,FALSE),"")</f>
        <v/>
      </c>
      <c r="Q12953" s="10">
        <f t="shared" si="820"/>
        <v>0</v>
      </c>
    </row>
    <row r="12954" spans="2:17" ht="20.25" customHeight="1">
      <c r="B12954" s="10" t="str">
        <f t="shared" si="821"/>
        <v>0</v>
      </c>
      <c r="C12954" s="10" t="str">
        <f t="shared" si="822"/>
        <v/>
      </c>
      <c r="D12954" s="10" t="str">
        <f>IFERROR(IF(تحویلی!$E$1="","",IF(NOSA!O12954=تحویلی!$E$1,تحویلی!$E$1&amp;COUNTIF(NOSA!$O$1:O12954,تحویلی!$E$1),"")),"")</f>
        <v/>
      </c>
      <c r="E12954" s="10" t="str">
        <f t="shared" si="823"/>
        <v/>
      </c>
      <c r="F12954" s="10" t="str">
        <f>IFERROR(VLOOKUP(I12954,DATABASE!$N:$O,2,FALSE),"")</f>
        <v/>
      </c>
      <c r="Q12954" s="10">
        <f t="shared" si="820"/>
        <v>0</v>
      </c>
    </row>
    <row r="12955" spans="2:17" ht="20.25" customHeight="1">
      <c r="B12955" s="10" t="str">
        <f t="shared" si="821"/>
        <v>0</v>
      </c>
      <c r="C12955" s="10" t="str">
        <f t="shared" si="822"/>
        <v/>
      </c>
      <c r="D12955" s="10" t="str">
        <f>IFERROR(IF(تحویلی!$E$1="","",IF(NOSA!O12955=تحویلی!$E$1,تحویلی!$E$1&amp;COUNTIF(NOSA!$O$1:O12955,تحویلی!$E$1),"")),"")</f>
        <v/>
      </c>
      <c r="E12955" s="10" t="str">
        <f t="shared" si="823"/>
        <v/>
      </c>
      <c r="F12955" s="10" t="str">
        <f>IFERROR(VLOOKUP(I12955,DATABASE!$N:$O,2,FALSE),"")</f>
        <v/>
      </c>
      <c r="Q12955" s="10">
        <f t="shared" si="820"/>
        <v>0</v>
      </c>
    </row>
    <row r="12956" spans="2:17" ht="20.25" customHeight="1">
      <c r="B12956" s="10" t="str">
        <f t="shared" si="821"/>
        <v>0</v>
      </c>
      <c r="C12956" s="10" t="str">
        <f t="shared" si="822"/>
        <v/>
      </c>
      <c r="D12956" s="10" t="str">
        <f>IFERROR(IF(تحویلی!$E$1="","",IF(NOSA!O12956=تحویلی!$E$1,تحویلی!$E$1&amp;COUNTIF(NOSA!$O$1:O12956,تحویلی!$E$1),"")),"")</f>
        <v/>
      </c>
      <c r="E12956" s="10" t="str">
        <f t="shared" si="823"/>
        <v/>
      </c>
      <c r="F12956" s="10" t="str">
        <f>IFERROR(VLOOKUP(I12956,DATABASE!$N:$O,2,FALSE),"")</f>
        <v/>
      </c>
      <c r="Q12956" s="10">
        <f t="shared" si="820"/>
        <v>0</v>
      </c>
    </row>
    <row r="12957" spans="2:17" ht="20.25" customHeight="1">
      <c r="B12957" s="10" t="str">
        <f t="shared" si="821"/>
        <v>0</v>
      </c>
      <c r="C12957" s="10" t="str">
        <f t="shared" si="822"/>
        <v/>
      </c>
      <c r="D12957" s="10" t="str">
        <f>IFERROR(IF(تحویلی!$E$1="","",IF(NOSA!O12957=تحویلی!$E$1,تحویلی!$E$1&amp;COUNTIF(NOSA!$O$1:O12957,تحویلی!$E$1),"")),"")</f>
        <v/>
      </c>
      <c r="E12957" s="10" t="str">
        <f t="shared" si="823"/>
        <v/>
      </c>
      <c r="F12957" s="10" t="str">
        <f>IFERROR(VLOOKUP(I12957,DATABASE!$N:$O,2,FALSE),"")</f>
        <v/>
      </c>
      <c r="Q12957" s="10">
        <f t="shared" si="820"/>
        <v>0</v>
      </c>
    </row>
    <row r="12958" spans="2:17" ht="20.25" customHeight="1">
      <c r="B12958" s="10" t="str">
        <f t="shared" si="821"/>
        <v>0</v>
      </c>
      <c r="C12958" s="10" t="str">
        <f t="shared" si="822"/>
        <v/>
      </c>
      <c r="D12958" s="10" t="str">
        <f>IFERROR(IF(تحویلی!$E$1="","",IF(NOSA!O12958=تحویلی!$E$1,تحویلی!$E$1&amp;COUNTIF(NOSA!$O$1:O12958,تحویلی!$E$1),"")),"")</f>
        <v/>
      </c>
      <c r="E12958" s="10" t="str">
        <f t="shared" si="823"/>
        <v/>
      </c>
      <c r="F12958" s="10" t="str">
        <f>IFERROR(VLOOKUP(I12958,DATABASE!$N:$O,2,FALSE),"")</f>
        <v/>
      </c>
      <c r="Q12958" s="10">
        <f t="shared" si="820"/>
        <v>0</v>
      </c>
    </row>
    <row r="12959" spans="2:17" ht="20.25" customHeight="1">
      <c r="B12959" s="10" t="str">
        <f t="shared" si="821"/>
        <v>0</v>
      </c>
      <c r="C12959" s="10" t="str">
        <f t="shared" si="822"/>
        <v/>
      </c>
      <c r="D12959" s="10" t="str">
        <f>IFERROR(IF(تحویلی!$E$1="","",IF(NOSA!O12959=تحویلی!$E$1,تحویلی!$E$1&amp;COUNTIF(NOSA!$O$1:O12959,تحویلی!$E$1),"")),"")</f>
        <v/>
      </c>
      <c r="E12959" s="10" t="str">
        <f t="shared" si="823"/>
        <v/>
      </c>
      <c r="F12959" s="10" t="str">
        <f>IFERROR(VLOOKUP(I12959,DATABASE!$N:$O,2,FALSE),"")</f>
        <v/>
      </c>
      <c r="Q12959" s="10">
        <f t="shared" si="820"/>
        <v>0</v>
      </c>
    </row>
    <row r="12960" spans="2:17" ht="20.25" customHeight="1">
      <c r="B12960" s="10" t="str">
        <f t="shared" si="821"/>
        <v>0</v>
      </c>
      <c r="C12960" s="10" t="str">
        <f t="shared" si="822"/>
        <v/>
      </c>
      <c r="D12960" s="10" t="str">
        <f>IFERROR(IF(تحویلی!$E$1="","",IF(NOSA!O12960=تحویلی!$E$1,تحویلی!$E$1&amp;COUNTIF(NOSA!$O$1:O12960,تحویلی!$E$1),"")),"")</f>
        <v/>
      </c>
      <c r="E12960" s="10" t="str">
        <f t="shared" si="823"/>
        <v/>
      </c>
      <c r="F12960" s="10" t="str">
        <f>IFERROR(VLOOKUP(I12960,DATABASE!$N:$O,2,FALSE),"")</f>
        <v/>
      </c>
      <c r="Q12960" s="10">
        <f t="shared" si="820"/>
        <v>0</v>
      </c>
    </row>
    <row r="12961" spans="2:17" ht="20.25" customHeight="1">
      <c r="B12961" s="10" t="str">
        <f t="shared" si="821"/>
        <v>0</v>
      </c>
      <c r="C12961" s="10" t="str">
        <f t="shared" si="822"/>
        <v/>
      </c>
      <c r="D12961" s="10" t="str">
        <f>IFERROR(IF(تحویلی!$E$1="","",IF(NOSA!O12961=تحویلی!$E$1,تحویلی!$E$1&amp;COUNTIF(NOSA!$O$1:O12961,تحویلی!$E$1),"")),"")</f>
        <v/>
      </c>
      <c r="E12961" s="10" t="str">
        <f t="shared" si="823"/>
        <v/>
      </c>
      <c r="F12961" s="10" t="str">
        <f>IFERROR(VLOOKUP(I12961,DATABASE!$N:$O,2,FALSE),"")</f>
        <v/>
      </c>
      <c r="Q12961" s="10">
        <f t="shared" si="820"/>
        <v>0</v>
      </c>
    </row>
    <row r="12962" spans="2:17" ht="20.25" customHeight="1">
      <c r="B12962" s="10" t="str">
        <f t="shared" si="821"/>
        <v>0</v>
      </c>
      <c r="C12962" s="10" t="str">
        <f t="shared" si="822"/>
        <v/>
      </c>
      <c r="D12962" s="10" t="str">
        <f>IFERROR(IF(تحویلی!$E$1="","",IF(NOSA!O12962=تحویلی!$E$1,تحویلی!$E$1&amp;COUNTIF(NOSA!$O$1:O12962,تحویلی!$E$1),"")),"")</f>
        <v/>
      </c>
      <c r="E12962" s="10" t="str">
        <f t="shared" si="823"/>
        <v/>
      </c>
      <c r="F12962" s="10" t="str">
        <f>IFERROR(VLOOKUP(I12962,DATABASE!$N:$O,2,FALSE),"")</f>
        <v/>
      </c>
      <c r="Q12962" s="10">
        <f t="shared" si="820"/>
        <v>0</v>
      </c>
    </row>
    <row r="12963" spans="2:17" ht="20.25" customHeight="1">
      <c r="B12963" s="10" t="str">
        <f t="shared" si="821"/>
        <v>0</v>
      </c>
      <c r="C12963" s="10" t="str">
        <f t="shared" si="822"/>
        <v/>
      </c>
      <c r="D12963" s="10" t="str">
        <f>IFERROR(IF(تحویلی!$E$1="","",IF(NOSA!O12963=تحویلی!$E$1,تحویلی!$E$1&amp;COUNTIF(NOSA!$O$1:O12963,تحویلی!$E$1),"")),"")</f>
        <v/>
      </c>
      <c r="E12963" s="10" t="str">
        <f t="shared" si="823"/>
        <v/>
      </c>
      <c r="F12963" s="10" t="str">
        <f>IFERROR(VLOOKUP(I12963,DATABASE!$N:$O,2,FALSE),"")</f>
        <v/>
      </c>
      <c r="Q12963" s="10">
        <f t="shared" si="820"/>
        <v>0</v>
      </c>
    </row>
    <row r="12964" spans="2:17" ht="20.25" customHeight="1">
      <c r="B12964" s="10" t="str">
        <f t="shared" si="821"/>
        <v>0</v>
      </c>
      <c r="C12964" s="10" t="str">
        <f t="shared" si="822"/>
        <v/>
      </c>
      <c r="D12964" s="10" t="str">
        <f>IFERROR(IF(تحویلی!$E$1="","",IF(NOSA!O12964=تحویلی!$E$1,تحویلی!$E$1&amp;COUNTIF(NOSA!$O$1:O12964,تحویلی!$E$1),"")),"")</f>
        <v/>
      </c>
      <c r="E12964" s="10" t="str">
        <f t="shared" si="823"/>
        <v/>
      </c>
      <c r="F12964" s="10" t="str">
        <f>IFERROR(VLOOKUP(I12964,DATABASE!$N:$O,2,FALSE),"")</f>
        <v/>
      </c>
      <c r="Q12964" s="10">
        <f t="shared" ref="Q12964:Q13027" si="824">VALUE(O12964)</f>
        <v>0</v>
      </c>
    </row>
    <row r="12965" spans="2:17" ht="20.25" customHeight="1">
      <c r="B12965" s="10" t="str">
        <f t="shared" si="821"/>
        <v>0</v>
      </c>
      <c r="C12965" s="10" t="str">
        <f t="shared" si="822"/>
        <v/>
      </c>
      <c r="D12965" s="10" t="str">
        <f>IFERROR(IF(تحویلی!$E$1="","",IF(NOSA!O12965=تحویلی!$E$1,تحویلی!$E$1&amp;COUNTIF(NOSA!$O$1:O12965,تحویلی!$E$1),"")),"")</f>
        <v/>
      </c>
      <c r="E12965" s="10" t="str">
        <f t="shared" si="823"/>
        <v/>
      </c>
      <c r="F12965" s="10" t="str">
        <f>IFERROR(VLOOKUP(I12965,DATABASE!$N:$O,2,FALSE),"")</f>
        <v/>
      </c>
      <c r="Q12965" s="10">
        <f t="shared" si="824"/>
        <v>0</v>
      </c>
    </row>
    <row r="12966" spans="2:17" ht="20.25" customHeight="1">
      <c r="B12966" s="10" t="str">
        <f t="shared" si="821"/>
        <v>0</v>
      </c>
      <c r="C12966" s="10" t="str">
        <f t="shared" si="822"/>
        <v/>
      </c>
      <c r="D12966" s="10" t="str">
        <f>IFERROR(IF(تحویلی!$E$1="","",IF(NOSA!O12966=تحویلی!$E$1,تحویلی!$E$1&amp;COUNTIF(NOSA!$O$1:O12966,تحویلی!$E$1),"")),"")</f>
        <v/>
      </c>
      <c r="E12966" s="10" t="str">
        <f t="shared" si="823"/>
        <v/>
      </c>
      <c r="F12966" s="10" t="str">
        <f>IFERROR(VLOOKUP(I12966,DATABASE!$N:$O,2,FALSE),"")</f>
        <v/>
      </c>
      <c r="Q12966" s="10">
        <f t="shared" si="824"/>
        <v>0</v>
      </c>
    </row>
    <row r="12967" spans="2:17" ht="20.25" customHeight="1">
      <c r="B12967" s="10" t="str">
        <f t="shared" si="821"/>
        <v>0</v>
      </c>
      <c r="C12967" s="10" t="str">
        <f t="shared" si="822"/>
        <v/>
      </c>
      <c r="D12967" s="10" t="str">
        <f>IFERROR(IF(تحویلی!$E$1="","",IF(NOSA!O12967=تحویلی!$E$1,تحویلی!$E$1&amp;COUNTIF(NOSA!$O$1:O12967,تحویلی!$E$1),"")),"")</f>
        <v/>
      </c>
      <c r="E12967" s="10" t="str">
        <f t="shared" si="823"/>
        <v/>
      </c>
      <c r="F12967" s="10" t="str">
        <f>IFERROR(VLOOKUP(I12967,DATABASE!$N:$O,2,FALSE),"")</f>
        <v/>
      </c>
      <c r="Q12967" s="10">
        <f t="shared" si="824"/>
        <v>0</v>
      </c>
    </row>
    <row r="12968" spans="2:17" ht="20.25" customHeight="1">
      <c r="B12968" s="10" t="str">
        <f t="shared" si="821"/>
        <v>0</v>
      </c>
      <c r="C12968" s="10" t="str">
        <f t="shared" si="822"/>
        <v/>
      </c>
      <c r="D12968" s="10" t="str">
        <f>IFERROR(IF(تحویلی!$E$1="","",IF(NOSA!O12968=تحویلی!$E$1,تحویلی!$E$1&amp;COUNTIF(NOSA!$O$1:O12968,تحویلی!$E$1),"")),"")</f>
        <v/>
      </c>
      <c r="E12968" s="10" t="str">
        <f t="shared" si="823"/>
        <v/>
      </c>
      <c r="F12968" s="10" t="str">
        <f>IFERROR(VLOOKUP(I12968,DATABASE!$N:$O,2,FALSE),"")</f>
        <v/>
      </c>
      <c r="Q12968" s="10">
        <f t="shared" si="824"/>
        <v>0</v>
      </c>
    </row>
    <row r="12969" spans="2:17" ht="20.25" customHeight="1">
      <c r="B12969" s="10" t="str">
        <f t="shared" ref="B12969:B13032" si="825">F12969&amp;Q12969</f>
        <v>0</v>
      </c>
      <c r="C12969" s="10" t="str">
        <f t="shared" ref="C12969:C13032" si="826">F12969&amp;G12969&amp;O12969</f>
        <v/>
      </c>
      <c r="D12969" s="10" t="str">
        <f>IFERROR(IF(تحویلی!$E$1="","",IF(NOSA!O12969=تحویلی!$E$1,تحویلی!$E$1&amp;COUNTIF(NOSA!$O$1:O12969,تحویلی!$E$1),"")),"")</f>
        <v/>
      </c>
      <c r="E12969" s="10" t="str">
        <f t="shared" ref="E12969:E13032" si="827">H12969&amp;O12969</f>
        <v/>
      </c>
      <c r="F12969" s="10" t="str">
        <f>IFERROR(VLOOKUP(I12969,DATABASE!$N:$O,2,FALSE),"")</f>
        <v/>
      </c>
      <c r="Q12969" s="10">
        <f t="shared" si="824"/>
        <v>0</v>
      </c>
    </row>
    <row r="12970" spans="2:17" ht="20.25" customHeight="1">
      <c r="B12970" s="10" t="str">
        <f t="shared" si="825"/>
        <v>0</v>
      </c>
      <c r="C12970" s="10" t="str">
        <f t="shared" si="826"/>
        <v/>
      </c>
      <c r="D12970" s="10" t="str">
        <f>IFERROR(IF(تحویلی!$E$1="","",IF(NOSA!O12970=تحویلی!$E$1,تحویلی!$E$1&amp;COUNTIF(NOSA!$O$1:O12970,تحویلی!$E$1),"")),"")</f>
        <v/>
      </c>
      <c r="E12970" s="10" t="str">
        <f t="shared" si="827"/>
        <v/>
      </c>
      <c r="F12970" s="10" t="str">
        <f>IFERROR(VLOOKUP(I12970,DATABASE!$N:$O,2,FALSE),"")</f>
        <v/>
      </c>
      <c r="Q12970" s="10">
        <f t="shared" si="824"/>
        <v>0</v>
      </c>
    </row>
    <row r="12971" spans="2:17" ht="20.25" customHeight="1">
      <c r="B12971" s="10" t="str">
        <f t="shared" si="825"/>
        <v>0</v>
      </c>
      <c r="C12971" s="10" t="str">
        <f t="shared" si="826"/>
        <v/>
      </c>
      <c r="D12971" s="10" t="str">
        <f>IFERROR(IF(تحویلی!$E$1="","",IF(NOSA!O12971=تحویلی!$E$1,تحویلی!$E$1&amp;COUNTIF(NOSA!$O$1:O12971,تحویلی!$E$1),"")),"")</f>
        <v/>
      </c>
      <c r="E12971" s="10" t="str">
        <f t="shared" si="827"/>
        <v/>
      </c>
      <c r="F12971" s="10" t="str">
        <f>IFERROR(VLOOKUP(I12971,DATABASE!$N:$O,2,FALSE),"")</f>
        <v/>
      </c>
      <c r="Q12971" s="10">
        <f t="shared" si="824"/>
        <v>0</v>
      </c>
    </row>
    <row r="12972" spans="2:17" ht="20.25" customHeight="1">
      <c r="B12972" s="10" t="str">
        <f t="shared" si="825"/>
        <v>0</v>
      </c>
      <c r="C12972" s="10" t="str">
        <f t="shared" si="826"/>
        <v/>
      </c>
      <c r="D12972" s="10" t="str">
        <f>IFERROR(IF(تحویلی!$E$1="","",IF(NOSA!O12972=تحویلی!$E$1,تحویلی!$E$1&amp;COUNTIF(NOSA!$O$1:O12972,تحویلی!$E$1),"")),"")</f>
        <v/>
      </c>
      <c r="E12972" s="10" t="str">
        <f t="shared" si="827"/>
        <v/>
      </c>
      <c r="F12972" s="10" t="str">
        <f>IFERROR(VLOOKUP(I12972,DATABASE!$N:$O,2,FALSE),"")</f>
        <v/>
      </c>
      <c r="Q12972" s="10">
        <f t="shared" si="824"/>
        <v>0</v>
      </c>
    </row>
    <row r="12973" spans="2:17" ht="20.25" customHeight="1">
      <c r="B12973" s="10" t="str">
        <f t="shared" si="825"/>
        <v>0</v>
      </c>
      <c r="C12973" s="10" t="str">
        <f t="shared" si="826"/>
        <v/>
      </c>
      <c r="D12973" s="10" t="str">
        <f>IFERROR(IF(تحویلی!$E$1="","",IF(NOSA!O12973=تحویلی!$E$1,تحویلی!$E$1&amp;COUNTIF(NOSA!$O$1:O12973,تحویلی!$E$1),"")),"")</f>
        <v/>
      </c>
      <c r="E12973" s="10" t="str">
        <f t="shared" si="827"/>
        <v/>
      </c>
      <c r="F12973" s="10" t="str">
        <f>IFERROR(VLOOKUP(I12973,DATABASE!$N:$O,2,FALSE),"")</f>
        <v/>
      </c>
      <c r="Q12973" s="10">
        <f t="shared" si="824"/>
        <v>0</v>
      </c>
    </row>
    <row r="12974" spans="2:17" ht="20.25" customHeight="1">
      <c r="B12974" s="10" t="str">
        <f t="shared" si="825"/>
        <v>0</v>
      </c>
      <c r="C12974" s="10" t="str">
        <f t="shared" si="826"/>
        <v/>
      </c>
      <c r="D12974" s="10" t="str">
        <f>IFERROR(IF(تحویلی!$E$1="","",IF(NOSA!O12974=تحویلی!$E$1,تحویلی!$E$1&amp;COUNTIF(NOSA!$O$1:O12974,تحویلی!$E$1),"")),"")</f>
        <v/>
      </c>
      <c r="E12974" s="10" t="str">
        <f t="shared" si="827"/>
        <v/>
      </c>
      <c r="F12974" s="10" t="str">
        <f>IFERROR(VLOOKUP(I12974,DATABASE!$N:$O,2,FALSE),"")</f>
        <v/>
      </c>
      <c r="Q12974" s="10">
        <f t="shared" si="824"/>
        <v>0</v>
      </c>
    </row>
    <row r="12975" spans="2:17" ht="20.25" customHeight="1">
      <c r="B12975" s="10" t="str">
        <f t="shared" si="825"/>
        <v>0</v>
      </c>
      <c r="C12975" s="10" t="str">
        <f t="shared" si="826"/>
        <v/>
      </c>
      <c r="D12975" s="10" t="str">
        <f>IFERROR(IF(تحویلی!$E$1="","",IF(NOSA!O12975=تحویلی!$E$1,تحویلی!$E$1&amp;COUNTIF(NOSA!$O$1:O12975,تحویلی!$E$1),"")),"")</f>
        <v/>
      </c>
      <c r="E12975" s="10" t="str">
        <f t="shared" si="827"/>
        <v/>
      </c>
      <c r="F12975" s="10" t="str">
        <f>IFERROR(VLOOKUP(I12975,DATABASE!$N:$O,2,FALSE),"")</f>
        <v/>
      </c>
      <c r="Q12975" s="10">
        <f t="shared" si="824"/>
        <v>0</v>
      </c>
    </row>
    <row r="12976" spans="2:17" ht="20.25" customHeight="1">
      <c r="B12976" s="10" t="str">
        <f t="shared" si="825"/>
        <v>0</v>
      </c>
      <c r="C12976" s="10" t="str">
        <f t="shared" si="826"/>
        <v/>
      </c>
      <c r="D12976" s="10" t="str">
        <f>IFERROR(IF(تحویلی!$E$1="","",IF(NOSA!O12976=تحویلی!$E$1,تحویلی!$E$1&amp;COUNTIF(NOSA!$O$1:O12976,تحویلی!$E$1),"")),"")</f>
        <v/>
      </c>
      <c r="E12976" s="10" t="str">
        <f t="shared" si="827"/>
        <v/>
      </c>
      <c r="F12976" s="10" t="str">
        <f>IFERROR(VLOOKUP(I12976,DATABASE!$N:$O,2,FALSE),"")</f>
        <v/>
      </c>
      <c r="Q12976" s="10">
        <f t="shared" si="824"/>
        <v>0</v>
      </c>
    </row>
    <row r="12977" spans="2:17" ht="20.25" customHeight="1">
      <c r="B12977" s="10" t="str">
        <f t="shared" si="825"/>
        <v>0</v>
      </c>
      <c r="C12977" s="10" t="str">
        <f t="shared" si="826"/>
        <v/>
      </c>
      <c r="D12977" s="10" t="str">
        <f>IFERROR(IF(تحویلی!$E$1="","",IF(NOSA!O12977=تحویلی!$E$1,تحویلی!$E$1&amp;COUNTIF(NOSA!$O$1:O12977,تحویلی!$E$1),"")),"")</f>
        <v/>
      </c>
      <c r="E12977" s="10" t="str">
        <f t="shared" si="827"/>
        <v/>
      </c>
      <c r="F12977" s="10" t="str">
        <f>IFERROR(VLOOKUP(I12977,DATABASE!$N:$O,2,FALSE),"")</f>
        <v/>
      </c>
      <c r="Q12977" s="10">
        <f t="shared" si="824"/>
        <v>0</v>
      </c>
    </row>
    <row r="12978" spans="2:17" ht="20.25" customHeight="1">
      <c r="B12978" s="10" t="str">
        <f t="shared" si="825"/>
        <v>0</v>
      </c>
      <c r="C12978" s="10" t="str">
        <f t="shared" si="826"/>
        <v/>
      </c>
      <c r="D12978" s="10" t="str">
        <f>IFERROR(IF(تحویلی!$E$1="","",IF(NOSA!O12978=تحویلی!$E$1,تحویلی!$E$1&amp;COUNTIF(NOSA!$O$1:O12978,تحویلی!$E$1),"")),"")</f>
        <v/>
      </c>
      <c r="E12978" s="10" t="str">
        <f t="shared" si="827"/>
        <v/>
      </c>
      <c r="F12978" s="10" t="str">
        <f>IFERROR(VLOOKUP(I12978,DATABASE!$N:$O,2,FALSE),"")</f>
        <v/>
      </c>
      <c r="Q12978" s="10">
        <f t="shared" si="824"/>
        <v>0</v>
      </c>
    </row>
    <row r="12979" spans="2:17" ht="20.25" customHeight="1">
      <c r="B12979" s="10" t="str">
        <f t="shared" si="825"/>
        <v>0</v>
      </c>
      <c r="C12979" s="10" t="str">
        <f t="shared" si="826"/>
        <v/>
      </c>
      <c r="D12979" s="10" t="str">
        <f>IFERROR(IF(تحویلی!$E$1="","",IF(NOSA!O12979=تحویلی!$E$1,تحویلی!$E$1&amp;COUNTIF(NOSA!$O$1:O12979,تحویلی!$E$1),"")),"")</f>
        <v/>
      </c>
      <c r="E12979" s="10" t="str">
        <f t="shared" si="827"/>
        <v/>
      </c>
      <c r="F12979" s="10" t="str">
        <f>IFERROR(VLOOKUP(I12979,DATABASE!$N:$O,2,FALSE),"")</f>
        <v/>
      </c>
      <c r="Q12979" s="10">
        <f t="shared" si="824"/>
        <v>0</v>
      </c>
    </row>
    <row r="12980" spans="2:17" ht="20.25" customHeight="1">
      <c r="B12980" s="10" t="str">
        <f t="shared" si="825"/>
        <v>0</v>
      </c>
      <c r="C12980" s="10" t="str">
        <f t="shared" si="826"/>
        <v/>
      </c>
      <c r="D12980" s="10" t="str">
        <f>IFERROR(IF(تحویلی!$E$1="","",IF(NOSA!O12980=تحویلی!$E$1,تحویلی!$E$1&amp;COUNTIF(NOSA!$O$1:O12980,تحویلی!$E$1),"")),"")</f>
        <v/>
      </c>
      <c r="E12980" s="10" t="str">
        <f t="shared" si="827"/>
        <v/>
      </c>
      <c r="F12980" s="10" t="str">
        <f>IFERROR(VLOOKUP(I12980,DATABASE!$N:$O,2,FALSE),"")</f>
        <v/>
      </c>
      <c r="Q12980" s="10">
        <f t="shared" si="824"/>
        <v>0</v>
      </c>
    </row>
    <row r="12981" spans="2:17" ht="20.25" customHeight="1">
      <c r="B12981" s="10" t="str">
        <f t="shared" si="825"/>
        <v>0</v>
      </c>
      <c r="C12981" s="10" t="str">
        <f t="shared" si="826"/>
        <v/>
      </c>
      <c r="D12981" s="10" t="str">
        <f>IFERROR(IF(تحویلی!$E$1="","",IF(NOSA!O12981=تحویلی!$E$1,تحویلی!$E$1&amp;COUNTIF(NOSA!$O$1:O12981,تحویلی!$E$1),"")),"")</f>
        <v/>
      </c>
      <c r="E12981" s="10" t="str">
        <f t="shared" si="827"/>
        <v/>
      </c>
      <c r="F12981" s="10" t="str">
        <f>IFERROR(VLOOKUP(I12981,DATABASE!$N:$O,2,FALSE),"")</f>
        <v/>
      </c>
      <c r="Q12981" s="10">
        <f t="shared" si="824"/>
        <v>0</v>
      </c>
    </row>
    <row r="12982" spans="2:17" ht="20.25" customHeight="1">
      <c r="B12982" s="10" t="str">
        <f t="shared" si="825"/>
        <v>0</v>
      </c>
      <c r="C12982" s="10" t="str">
        <f t="shared" si="826"/>
        <v/>
      </c>
      <c r="D12982" s="10" t="str">
        <f>IFERROR(IF(تحویلی!$E$1="","",IF(NOSA!O12982=تحویلی!$E$1,تحویلی!$E$1&amp;COUNTIF(NOSA!$O$1:O12982,تحویلی!$E$1),"")),"")</f>
        <v/>
      </c>
      <c r="E12982" s="10" t="str">
        <f t="shared" si="827"/>
        <v/>
      </c>
      <c r="F12982" s="10" t="str">
        <f>IFERROR(VLOOKUP(I12982,DATABASE!$N:$O,2,FALSE),"")</f>
        <v/>
      </c>
      <c r="Q12982" s="10">
        <f t="shared" si="824"/>
        <v>0</v>
      </c>
    </row>
    <row r="12983" spans="2:17" ht="20.25" customHeight="1">
      <c r="B12983" s="10" t="str">
        <f t="shared" si="825"/>
        <v>0</v>
      </c>
      <c r="C12983" s="10" t="str">
        <f t="shared" si="826"/>
        <v/>
      </c>
      <c r="D12983" s="10" t="str">
        <f>IFERROR(IF(تحویلی!$E$1="","",IF(NOSA!O12983=تحویلی!$E$1,تحویلی!$E$1&amp;COUNTIF(NOSA!$O$1:O12983,تحویلی!$E$1),"")),"")</f>
        <v/>
      </c>
      <c r="E12983" s="10" t="str">
        <f t="shared" si="827"/>
        <v/>
      </c>
      <c r="F12983" s="10" t="str">
        <f>IFERROR(VLOOKUP(I12983,DATABASE!$N:$O,2,FALSE),"")</f>
        <v/>
      </c>
      <c r="Q12983" s="10">
        <f t="shared" si="824"/>
        <v>0</v>
      </c>
    </row>
    <row r="12984" spans="2:17" ht="20.25" customHeight="1">
      <c r="B12984" s="10" t="str">
        <f t="shared" si="825"/>
        <v>0</v>
      </c>
      <c r="C12984" s="10" t="str">
        <f t="shared" si="826"/>
        <v/>
      </c>
      <c r="D12984" s="10" t="str">
        <f>IFERROR(IF(تحویلی!$E$1="","",IF(NOSA!O12984=تحویلی!$E$1,تحویلی!$E$1&amp;COUNTIF(NOSA!$O$1:O12984,تحویلی!$E$1),"")),"")</f>
        <v/>
      </c>
      <c r="E12984" s="10" t="str">
        <f t="shared" si="827"/>
        <v/>
      </c>
      <c r="F12984" s="10" t="str">
        <f>IFERROR(VLOOKUP(I12984,DATABASE!$N:$O,2,FALSE),"")</f>
        <v/>
      </c>
      <c r="Q12984" s="10">
        <f t="shared" si="824"/>
        <v>0</v>
      </c>
    </row>
    <row r="12985" spans="2:17" ht="20.25" customHeight="1">
      <c r="B12985" s="10" t="str">
        <f t="shared" si="825"/>
        <v>0</v>
      </c>
      <c r="C12985" s="10" t="str">
        <f t="shared" si="826"/>
        <v/>
      </c>
      <c r="D12985" s="10" t="str">
        <f>IFERROR(IF(تحویلی!$E$1="","",IF(NOSA!O12985=تحویلی!$E$1,تحویلی!$E$1&amp;COUNTIF(NOSA!$O$1:O12985,تحویلی!$E$1),"")),"")</f>
        <v/>
      </c>
      <c r="E12985" s="10" t="str">
        <f t="shared" si="827"/>
        <v/>
      </c>
      <c r="F12985" s="10" t="str">
        <f>IFERROR(VLOOKUP(I12985,DATABASE!$N:$O,2,FALSE),"")</f>
        <v/>
      </c>
      <c r="Q12985" s="10">
        <f t="shared" si="824"/>
        <v>0</v>
      </c>
    </row>
    <row r="12986" spans="2:17" ht="20.25" customHeight="1">
      <c r="B12986" s="10" t="str">
        <f t="shared" si="825"/>
        <v>0</v>
      </c>
      <c r="C12986" s="10" t="str">
        <f t="shared" si="826"/>
        <v/>
      </c>
      <c r="D12986" s="10" t="str">
        <f>IFERROR(IF(تحویلی!$E$1="","",IF(NOSA!O12986=تحویلی!$E$1,تحویلی!$E$1&amp;COUNTIF(NOSA!$O$1:O12986,تحویلی!$E$1),"")),"")</f>
        <v/>
      </c>
      <c r="E12986" s="10" t="str">
        <f t="shared" si="827"/>
        <v/>
      </c>
      <c r="F12986" s="10" t="str">
        <f>IFERROR(VLOOKUP(I12986,DATABASE!$N:$O,2,FALSE),"")</f>
        <v/>
      </c>
      <c r="Q12986" s="10">
        <f t="shared" si="824"/>
        <v>0</v>
      </c>
    </row>
    <row r="12987" spans="2:17" ht="20.25" customHeight="1">
      <c r="B12987" s="10" t="str">
        <f t="shared" si="825"/>
        <v>0</v>
      </c>
      <c r="C12987" s="10" t="str">
        <f t="shared" si="826"/>
        <v/>
      </c>
      <c r="D12987" s="10" t="str">
        <f>IFERROR(IF(تحویلی!$E$1="","",IF(NOSA!O12987=تحویلی!$E$1,تحویلی!$E$1&amp;COUNTIF(NOSA!$O$1:O12987,تحویلی!$E$1),"")),"")</f>
        <v/>
      </c>
      <c r="E12987" s="10" t="str">
        <f t="shared" si="827"/>
        <v/>
      </c>
      <c r="F12987" s="10" t="str">
        <f>IFERROR(VLOOKUP(I12987,DATABASE!$N:$O,2,FALSE),"")</f>
        <v/>
      </c>
      <c r="Q12987" s="10">
        <f t="shared" si="824"/>
        <v>0</v>
      </c>
    </row>
    <row r="12988" spans="2:17" ht="20.25" customHeight="1">
      <c r="B12988" s="10" t="str">
        <f t="shared" si="825"/>
        <v>0</v>
      </c>
      <c r="C12988" s="10" t="str">
        <f t="shared" si="826"/>
        <v/>
      </c>
      <c r="D12988" s="10" t="str">
        <f>IFERROR(IF(تحویلی!$E$1="","",IF(NOSA!O12988=تحویلی!$E$1,تحویلی!$E$1&amp;COUNTIF(NOSA!$O$1:O12988,تحویلی!$E$1),"")),"")</f>
        <v/>
      </c>
      <c r="E12988" s="10" t="str">
        <f t="shared" si="827"/>
        <v/>
      </c>
      <c r="F12988" s="10" t="str">
        <f>IFERROR(VLOOKUP(I12988,DATABASE!$N:$O,2,FALSE),"")</f>
        <v/>
      </c>
      <c r="Q12988" s="10">
        <f t="shared" si="824"/>
        <v>0</v>
      </c>
    </row>
    <row r="12989" spans="2:17" ht="20.25" customHeight="1">
      <c r="B12989" s="10" t="str">
        <f t="shared" si="825"/>
        <v>0</v>
      </c>
      <c r="C12989" s="10" t="str">
        <f t="shared" si="826"/>
        <v/>
      </c>
      <c r="D12989" s="10" t="str">
        <f>IFERROR(IF(تحویلی!$E$1="","",IF(NOSA!O12989=تحویلی!$E$1,تحویلی!$E$1&amp;COUNTIF(NOSA!$O$1:O12989,تحویلی!$E$1),"")),"")</f>
        <v/>
      </c>
      <c r="E12989" s="10" t="str">
        <f t="shared" si="827"/>
        <v/>
      </c>
      <c r="F12989" s="10" t="str">
        <f>IFERROR(VLOOKUP(I12989,DATABASE!$N:$O,2,FALSE),"")</f>
        <v/>
      </c>
      <c r="Q12989" s="10">
        <f t="shared" si="824"/>
        <v>0</v>
      </c>
    </row>
    <row r="12990" spans="2:17" ht="20.25" customHeight="1">
      <c r="B12990" s="10" t="str">
        <f t="shared" si="825"/>
        <v>0</v>
      </c>
      <c r="C12990" s="10" t="str">
        <f t="shared" si="826"/>
        <v/>
      </c>
      <c r="D12990" s="10" t="str">
        <f>IFERROR(IF(تحویلی!$E$1="","",IF(NOSA!O12990=تحویلی!$E$1,تحویلی!$E$1&amp;COUNTIF(NOSA!$O$1:O12990,تحویلی!$E$1),"")),"")</f>
        <v/>
      </c>
      <c r="E12990" s="10" t="str">
        <f t="shared" si="827"/>
        <v/>
      </c>
      <c r="F12990" s="10" t="str">
        <f>IFERROR(VLOOKUP(I12990,DATABASE!$N:$O,2,FALSE),"")</f>
        <v/>
      </c>
      <c r="Q12990" s="10">
        <f t="shared" si="824"/>
        <v>0</v>
      </c>
    </row>
    <row r="12991" spans="2:17" ht="20.25" customHeight="1">
      <c r="B12991" s="10" t="str">
        <f t="shared" si="825"/>
        <v>0</v>
      </c>
      <c r="C12991" s="10" t="str">
        <f t="shared" si="826"/>
        <v/>
      </c>
      <c r="D12991" s="10" t="str">
        <f>IFERROR(IF(تحویلی!$E$1="","",IF(NOSA!O12991=تحویلی!$E$1,تحویلی!$E$1&amp;COUNTIF(NOSA!$O$1:O12991,تحویلی!$E$1),"")),"")</f>
        <v/>
      </c>
      <c r="E12991" s="10" t="str">
        <f t="shared" si="827"/>
        <v/>
      </c>
      <c r="F12991" s="10" t="str">
        <f>IFERROR(VLOOKUP(I12991,DATABASE!$N:$O,2,FALSE),"")</f>
        <v/>
      </c>
      <c r="Q12991" s="10">
        <f t="shared" si="824"/>
        <v>0</v>
      </c>
    </row>
    <row r="12992" spans="2:17" ht="20.25" customHeight="1">
      <c r="B12992" s="10" t="str">
        <f t="shared" si="825"/>
        <v>0</v>
      </c>
      <c r="C12992" s="10" t="str">
        <f t="shared" si="826"/>
        <v/>
      </c>
      <c r="D12992" s="10" t="str">
        <f>IFERROR(IF(تحویلی!$E$1="","",IF(NOSA!O12992=تحویلی!$E$1,تحویلی!$E$1&amp;COUNTIF(NOSA!$O$1:O12992,تحویلی!$E$1),"")),"")</f>
        <v/>
      </c>
      <c r="E12992" s="10" t="str">
        <f t="shared" si="827"/>
        <v/>
      </c>
      <c r="F12992" s="10" t="str">
        <f>IFERROR(VLOOKUP(I12992,DATABASE!$N:$O,2,FALSE),"")</f>
        <v/>
      </c>
      <c r="Q12992" s="10">
        <f t="shared" si="824"/>
        <v>0</v>
      </c>
    </row>
    <row r="12993" spans="2:17" ht="20.25" customHeight="1">
      <c r="B12993" s="10" t="str">
        <f t="shared" si="825"/>
        <v>0</v>
      </c>
      <c r="C12993" s="10" t="str">
        <f t="shared" si="826"/>
        <v/>
      </c>
      <c r="D12993" s="10" t="str">
        <f>IFERROR(IF(تحویلی!$E$1="","",IF(NOSA!O12993=تحویلی!$E$1,تحویلی!$E$1&amp;COUNTIF(NOSA!$O$1:O12993,تحویلی!$E$1),"")),"")</f>
        <v/>
      </c>
      <c r="E12993" s="10" t="str">
        <f t="shared" si="827"/>
        <v/>
      </c>
      <c r="F12993" s="10" t="str">
        <f>IFERROR(VLOOKUP(I12993,DATABASE!$N:$O,2,FALSE),"")</f>
        <v/>
      </c>
      <c r="Q12993" s="10">
        <f t="shared" si="824"/>
        <v>0</v>
      </c>
    </row>
    <row r="12994" spans="2:17" ht="20.25" customHeight="1">
      <c r="B12994" s="10" t="str">
        <f t="shared" si="825"/>
        <v>0</v>
      </c>
      <c r="C12994" s="10" t="str">
        <f t="shared" si="826"/>
        <v/>
      </c>
      <c r="D12994" s="10" t="str">
        <f>IFERROR(IF(تحویلی!$E$1="","",IF(NOSA!O12994=تحویلی!$E$1,تحویلی!$E$1&amp;COUNTIF(NOSA!$O$1:O12994,تحویلی!$E$1),"")),"")</f>
        <v/>
      </c>
      <c r="E12994" s="10" t="str">
        <f t="shared" si="827"/>
        <v/>
      </c>
      <c r="F12994" s="10" t="str">
        <f>IFERROR(VLOOKUP(I12994,DATABASE!$N:$O,2,FALSE),"")</f>
        <v/>
      </c>
      <c r="Q12994" s="10">
        <f t="shared" si="824"/>
        <v>0</v>
      </c>
    </row>
    <row r="12995" spans="2:17" ht="20.25" customHeight="1">
      <c r="B12995" s="10" t="str">
        <f t="shared" si="825"/>
        <v>0</v>
      </c>
      <c r="C12995" s="10" t="str">
        <f t="shared" si="826"/>
        <v/>
      </c>
      <c r="D12995" s="10" t="str">
        <f>IFERROR(IF(تحویلی!$E$1="","",IF(NOSA!O12995=تحویلی!$E$1,تحویلی!$E$1&amp;COUNTIF(NOSA!$O$1:O12995,تحویلی!$E$1),"")),"")</f>
        <v/>
      </c>
      <c r="E12995" s="10" t="str">
        <f t="shared" si="827"/>
        <v/>
      </c>
      <c r="F12995" s="10" t="str">
        <f>IFERROR(VLOOKUP(I12995,DATABASE!$N:$O,2,FALSE),"")</f>
        <v/>
      </c>
      <c r="Q12995" s="10">
        <f t="shared" si="824"/>
        <v>0</v>
      </c>
    </row>
    <row r="12996" spans="2:17" ht="20.25" customHeight="1">
      <c r="B12996" s="10" t="str">
        <f t="shared" si="825"/>
        <v>0</v>
      </c>
      <c r="C12996" s="10" t="str">
        <f t="shared" si="826"/>
        <v/>
      </c>
      <c r="D12996" s="10" t="str">
        <f>IFERROR(IF(تحویلی!$E$1="","",IF(NOSA!O12996=تحویلی!$E$1,تحویلی!$E$1&amp;COUNTIF(NOSA!$O$1:O12996,تحویلی!$E$1),"")),"")</f>
        <v/>
      </c>
      <c r="E12996" s="10" t="str">
        <f t="shared" si="827"/>
        <v/>
      </c>
      <c r="F12996" s="10" t="str">
        <f>IFERROR(VLOOKUP(I12996,DATABASE!$N:$O,2,FALSE),"")</f>
        <v/>
      </c>
      <c r="Q12996" s="10">
        <f t="shared" si="824"/>
        <v>0</v>
      </c>
    </row>
    <row r="12997" spans="2:17" ht="20.25" customHeight="1">
      <c r="B12997" s="10" t="str">
        <f t="shared" si="825"/>
        <v>0</v>
      </c>
      <c r="C12997" s="10" t="str">
        <f t="shared" si="826"/>
        <v/>
      </c>
      <c r="D12997" s="10" t="str">
        <f>IFERROR(IF(تحویلی!$E$1="","",IF(NOSA!O12997=تحویلی!$E$1,تحویلی!$E$1&amp;COUNTIF(NOSA!$O$1:O12997,تحویلی!$E$1),"")),"")</f>
        <v/>
      </c>
      <c r="E12997" s="10" t="str">
        <f t="shared" si="827"/>
        <v/>
      </c>
      <c r="F12997" s="10" t="str">
        <f>IFERROR(VLOOKUP(I12997,DATABASE!$N:$O,2,FALSE),"")</f>
        <v/>
      </c>
      <c r="Q12997" s="10">
        <f t="shared" si="824"/>
        <v>0</v>
      </c>
    </row>
    <row r="12998" spans="2:17" ht="20.25" customHeight="1">
      <c r="B12998" s="10" t="str">
        <f t="shared" si="825"/>
        <v>0</v>
      </c>
      <c r="C12998" s="10" t="str">
        <f t="shared" si="826"/>
        <v/>
      </c>
      <c r="D12998" s="10" t="str">
        <f>IFERROR(IF(تحویلی!$E$1="","",IF(NOSA!O12998=تحویلی!$E$1,تحویلی!$E$1&amp;COUNTIF(NOSA!$O$1:O12998,تحویلی!$E$1),"")),"")</f>
        <v/>
      </c>
      <c r="E12998" s="10" t="str">
        <f t="shared" si="827"/>
        <v/>
      </c>
      <c r="F12998" s="10" t="str">
        <f>IFERROR(VLOOKUP(I12998,DATABASE!$N:$O,2,FALSE),"")</f>
        <v/>
      </c>
      <c r="Q12998" s="10">
        <f t="shared" si="824"/>
        <v>0</v>
      </c>
    </row>
    <row r="12999" spans="2:17" ht="20.25" customHeight="1">
      <c r="B12999" s="10" t="str">
        <f t="shared" si="825"/>
        <v>0</v>
      </c>
      <c r="C12999" s="10" t="str">
        <f t="shared" si="826"/>
        <v/>
      </c>
      <c r="D12999" s="10" t="str">
        <f>IFERROR(IF(تحویلی!$E$1="","",IF(NOSA!O12999=تحویلی!$E$1,تحویلی!$E$1&amp;COUNTIF(NOSA!$O$1:O12999,تحویلی!$E$1),"")),"")</f>
        <v/>
      </c>
      <c r="E12999" s="10" t="str">
        <f t="shared" si="827"/>
        <v/>
      </c>
      <c r="F12999" s="10" t="str">
        <f>IFERROR(VLOOKUP(I12999,DATABASE!$N:$O,2,FALSE),"")</f>
        <v/>
      </c>
      <c r="Q12999" s="10">
        <f t="shared" si="824"/>
        <v>0</v>
      </c>
    </row>
    <row r="13000" spans="2:17" ht="20.25" customHeight="1">
      <c r="B13000" s="10" t="str">
        <f t="shared" si="825"/>
        <v>0</v>
      </c>
      <c r="C13000" s="10" t="str">
        <f t="shared" si="826"/>
        <v/>
      </c>
      <c r="D13000" s="10" t="str">
        <f>IFERROR(IF(تحویلی!$E$1="","",IF(NOSA!O13000=تحویلی!$E$1,تحویلی!$E$1&amp;COUNTIF(NOSA!$O$1:O13000,تحویلی!$E$1),"")),"")</f>
        <v/>
      </c>
      <c r="E13000" s="10" t="str">
        <f t="shared" si="827"/>
        <v/>
      </c>
      <c r="F13000" s="10" t="str">
        <f>IFERROR(VLOOKUP(I13000,DATABASE!$N:$O,2,FALSE),"")</f>
        <v/>
      </c>
      <c r="Q13000" s="10">
        <f t="shared" si="824"/>
        <v>0</v>
      </c>
    </row>
    <row r="13001" spans="2:17" ht="20.25" customHeight="1">
      <c r="B13001" s="10" t="str">
        <f t="shared" si="825"/>
        <v>0</v>
      </c>
      <c r="C13001" s="10" t="str">
        <f t="shared" si="826"/>
        <v/>
      </c>
      <c r="D13001" s="10" t="str">
        <f>IFERROR(IF(تحویلی!$E$1="","",IF(NOSA!O13001=تحویلی!$E$1,تحویلی!$E$1&amp;COUNTIF(NOSA!$O$1:O13001,تحویلی!$E$1),"")),"")</f>
        <v/>
      </c>
      <c r="E13001" s="10" t="str">
        <f t="shared" si="827"/>
        <v/>
      </c>
      <c r="F13001" s="10" t="str">
        <f>IFERROR(VLOOKUP(I13001,DATABASE!$N:$O,2,FALSE),"")</f>
        <v/>
      </c>
      <c r="Q13001" s="10">
        <f t="shared" si="824"/>
        <v>0</v>
      </c>
    </row>
    <row r="13002" spans="2:17" ht="20.25" customHeight="1">
      <c r="B13002" s="10" t="str">
        <f t="shared" si="825"/>
        <v>0</v>
      </c>
      <c r="C13002" s="10" t="str">
        <f t="shared" si="826"/>
        <v/>
      </c>
      <c r="D13002" s="10" t="str">
        <f>IFERROR(IF(تحویلی!$E$1="","",IF(NOSA!O13002=تحویلی!$E$1,تحویلی!$E$1&amp;COUNTIF(NOSA!$O$1:O13002,تحویلی!$E$1),"")),"")</f>
        <v/>
      </c>
      <c r="E13002" s="10" t="str">
        <f t="shared" si="827"/>
        <v/>
      </c>
      <c r="F13002" s="10" t="str">
        <f>IFERROR(VLOOKUP(I13002,DATABASE!$N:$O,2,FALSE),"")</f>
        <v/>
      </c>
      <c r="Q13002" s="10">
        <f t="shared" si="824"/>
        <v>0</v>
      </c>
    </row>
    <row r="13003" spans="2:17" ht="20.25" customHeight="1">
      <c r="B13003" s="10" t="str">
        <f t="shared" si="825"/>
        <v>0</v>
      </c>
      <c r="C13003" s="10" t="str">
        <f t="shared" si="826"/>
        <v/>
      </c>
      <c r="D13003" s="10" t="str">
        <f>IFERROR(IF(تحویلی!$E$1="","",IF(NOSA!O13003=تحویلی!$E$1,تحویلی!$E$1&amp;COUNTIF(NOSA!$O$1:O13003,تحویلی!$E$1),"")),"")</f>
        <v/>
      </c>
      <c r="E13003" s="10" t="str">
        <f t="shared" si="827"/>
        <v/>
      </c>
      <c r="F13003" s="10" t="str">
        <f>IFERROR(VLOOKUP(I13003,DATABASE!$N:$O,2,FALSE),"")</f>
        <v/>
      </c>
      <c r="Q13003" s="10">
        <f t="shared" si="824"/>
        <v>0</v>
      </c>
    </row>
    <row r="13004" spans="2:17" ht="20.25" customHeight="1">
      <c r="B13004" s="10" t="str">
        <f t="shared" si="825"/>
        <v>0</v>
      </c>
      <c r="C13004" s="10" t="str">
        <f t="shared" si="826"/>
        <v/>
      </c>
      <c r="D13004" s="10" t="str">
        <f>IFERROR(IF(تحویلی!$E$1="","",IF(NOSA!O13004=تحویلی!$E$1,تحویلی!$E$1&amp;COUNTIF(NOSA!$O$1:O13004,تحویلی!$E$1),"")),"")</f>
        <v/>
      </c>
      <c r="E13004" s="10" t="str">
        <f t="shared" si="827"/>
        <v/>
      </c>
      <c r="F13004" s="10" t="str">
        <f>IFERROR(VLOOKUP(I13004,DATABASE!$N:$O,2,FALSE),"")</f>
        <v/>
      </c>
      <c r="Q13004" s="10">
        <f t="shared" si="824"/>
        <v>0</v>
      </c>
    </row>
    <row r="13005" spans="2:17" ht="20.25" customHeight="1">
      <c r="B13005" s="10" t="str">
        <f t="shared" si="825"/>
        <v>0</v>
      </c>
      <c r="C13005" s="10" t="str">
        <f t="shared" si="826"/>
        <v/>
      </c>
      <c r="D13005" s="10" t="str">
        <f>IFERROR(IF(تحویلی!$E$1="","",IF(NOSA!O13005=تحویلی!$E$1,تحویلی!$E$1&amp;COUNTIF(NOSA!$O$1:O13005,تحویلی!$E$1),"")),"")</f>
        <v/>
      </c>
      <c r="E13005" s="10" t="str">
        <f t="shared" si="827"/>
        <v/>
      </c>
      <c r="F13005" s="10" t="str">
        <f>IFERROR(VLOOKUP(I13005,DATABASE!$N:$O,2,FALSE),"")</f>
        <v/>
      </c>
      <c r="Q13005" s="10">
        <f t="shared" si="824"/>
        <v>0</v>
      </c>
    </row>
    <row r="13006" spans="2:17" ht="20.25" customHeight="1">
      <c r="B13006" s="10" t="str">
        <f t="shared" si="825"/>
        <v>0</v>
      </c>
      <c r="C13006" s="10" t="str">
        <f t="shared" si="826"/>
        <v/>
      </c>
      <c r="D13006" s="10" t="str">
        <f>IFERROR(IF(تحویلی!$E$1="","",IF(NOSA!O13006=تحویلی!$E$1,تحویلی!$E$1&amp;COUNTIF(NOSA!$O$1:O13006,تحویلی!$E$1),"")),"")</f>
        <v/>
      </c>
      <c r="E13006" s="10" t="str">
        <f t="shared" si="827"/>
        <v/>
      </c>
      <c r="F13006" s="10" t="str">
        <f>IFERROR(VLOOKUP(I13006,DATABASE!$N:$O,2,FALSE),"")</f>
        <v/>
      </c>
      <c r="Q13006" s="10">
        <f t="shared" si="824"/>
        <v>0</v>
      </c>
    </row>
    <row r="13007" spans="2:17" ht="20.25" customHeight="1">
      <c r="B13007" s="10" t="str">
        <f t="shared" si="825"/>
        <v>0</v>
      </c>
      <c r="C13007" s="10" t="str">
        <f t="shared" si="826"/>
        <v/>
      </c>
      <c r="D13007" s="10" t="str">
        <f>IFERROR(IF(تحویلی!$E$1="","",IF(NOSA!O13007=تحویلی!$E$1,تحویلی!$E$1&amp;COUNTIF(NOSA!$O$1:O13007,تحویلی!$E$1),"")),"")</f>
        <v/>
      </c>
      <c r="E13007" s="10" t="str">
        <f t="shared" si="827"/>
        <v/>
      </c>
      <c r="F13007" s="10" t="str">
        <f>IFERROR(VLOOKUP(I13007,DATABASE!$N:$O,2,FALSE),"")</f>
        <v/>
      </c>
      <c r="Q13007" s="10">
        <f t="shared" si="824"/>
        <v>0</v>
      </c>
    </row>
    <row r="13008" spans="2:17" ht="20.25" customHeight="1">
      <c r="B13008" s="10" t="str">
        <f t="shared" si="825"/>
        <v>0</v>
      </c>
      <c r="C13008" s="10" t="str">
        <f t="shared" si="826"/>
        <v/>
      </c>
      <c r="D13008" s="10" t="str">
        <f>IFERROR(IF(تحویلی!$E$1="","",IF(NOSA!O13008=تحویلی!$E$1,تحویلی!$E$1&amp;COUNTIF(NOSA!$O$1:O13008,تحویلی!$E$1),"")),"")</f>
        <v/>
      </c>
      <c r="E13008" s="10" t="str">
        <f t="shared" si="827"/>
        <v/>
      </c>
      <c r="F13008" s="10" t="str">
        <f>IFERROR(VLOOKUP(I13008,DATABASE!$N:$O,2,FALSE),"")</f>
        <v/>
      </c>
      <c r="Q13008" s="10">
        <f t="shared" si="824"/>
        <v>0</v>
      </c>
    </row>
    <row r="13009" spans="2:17" ht="20.25" customHeight="1">
      <c r="B13009" s="10" t="str">
        <f t="shared" si="825"/>
        <v>0</v>
      </c>
      <c r="C13009" s="10" t="str">
        <f t="shared" si="826"/>
        <v/>
      </c>
      <c r="D13009" s="10" t="str">
        <f>IFERROR(IF(تحویلی!$E$1="","",IF(NOSA!O13009=تحویلی!$E$1,تحویلی!$E$1&amp;COUNTIF(NOSA!$O$1:O13009,تحویلی!$E$1),"")),"")</f>
        <v/>
      </c>
      <c r="E13009" s="10" t="str">
        <f t="shared" si="827"/>
        <v/>
      </c>
      <c r="F13009" s="10" t="str">
        <f>IFERROR(VLOOKUP(I13009,DATABASE!$N:$O,2,FALSE),"")</f>
        <v/>
      </c>
      <c r="Q13009" s="10">
        <f t="shared" si="824"/>
        <v>0</v>
      </c>
    </row>
    <row r="13010" spans="2:17" ht="20.25" customHeight="1">
      <c r="B13010" s="10" t="str">
        <f t="shared" si="825"/>
        <v>0</v>
      </c>
      <c r="C13010" s="10" t="str">
        <f t="shared" si="826"/>
        <v/>
      </c>
      <c r="D13010" s="10" t="str">
        <f>IFERROR(IF(تحویلی!$E$1="","",IF(NOSA!O13010=تحویلی!$E$1,تحویلی!$E$1&amp;COUNTIF(NOSA!$O$1:O13010,تحویلی!$E$1),"")),"")</f>
        <v/>
      </c>
      <c r="E13010" s="10" t="str">
        <f t="shared" si="827"/>
        <v/>
      </c>
      <c r="F13010" s="10" t="str">
        <f>IFERROR(VLOOKUP(I13010,DATABASE!$N:$O,2,FALSE),"")</f>
        <v/>
      </c>
      <c r="Q13010" s="10">
        <f t="shared" si="824"/>
        <v>0</v>
      </c>
    </row>
    <row r="13011" spans="2:17" ht="20.25" customHeight="1">
      <c r="B13011" s="10" t="str">
        <f t="shared" si="825"/>
        <v>0</v>
      </c>
      <c r="C13011" s="10" t="str">
        <f t="shared" si="826"/>
        <v/>
      </c>
      <c r="D13011" s="10" t="str">
        <f>IFERROR(IF(تحویلی!$E$1="","",IF(NOSA!O13011=تحویلی!$E$1,تحویلی!$E$1&amp;COUNTIF(NOSA!$O$1:O13011,تحویلی!$E$1),"")),"")</f>
        <v/>
      </c>
      <c r="E13011" s="10" t="str">
        <f t="shared" si="827"/>
        <v/>
      </c>
      <c r="F13011" s="10" t="str">
        <f>IFERROR(VLOOKUP(I13011,DATABASE!$N:$O,2,FALSE),"")</f>
        <v/>
      </c>
      <c r="Q13011" s="10">
        <f t="shared" si="824"/>
        <v>0</v>
      </c>
    </row>
    <row r="13012" spans="2:17" ht="20.25" customHeight="1">
      <c r="B13012" s="10" t="str">
        <f t="shared" si="825"/>
        <v>0</v>
      </c>
      <c r="C13012" s="10" t="str">
        <f t="shared" si="826"/>
        <v/>
      </c>
      <c r="D13012" s="10" t="str">
        <f>IFERROR(IF(تحویلی!$E$1="","",IF(NOSA!O13012=تحویلی!$E$1,تحویلی!$E$1&amp;COUNTIF(NOSA!$O$1:O13012,تحویلی!$E$1),"")),"")</f>
        <v/>
      </c>
      <c r="E13012" s="10" t="str">
        <f t="shared" si="827"/>
        <v/>
      </c>
      <c r="F13012" s="10" t="str">
        <f>IFERROR(VLOOKUP(I13012,DATABASE!$N:$O,2,FALSE),"")</f>
        <v/>
      </c>
      <c r="Q13012" s="10">
        <f t="shared" si="824"/>
        <v>0</v>
      </c>
    </row>
    <row r="13013" spans="2:17" ht="20.25" customHeight="1">
      <c r="B13013" s="10" t="str">
        <f t="shared" si="825"/>
        <v>0</v>
      </c>
      <c r="C13013" s="10" t="str">
        <f t="shared" si="826"/>
        <v/>
      </c>
      <c r="D13013" s="10" t="str">
        <f>IFERROR(IF(تحویلی!$E$1="","",IF(NOSA!O13013=تحویلی!$E$1,تحویلی!$E$1&amp;COUNTIF(NOSA!$O$1:O13013,تحویلی!$E$1),"")),"")</f>
        <v/>
      </c>
      <c r="E13013" s="10" t="str">
        <f t="shared" si="827"/>
        <v/>
      </c>
      <c r="F13013" s="10" t="str">
        <f>IFERROR(VLOOKUP(I13013,DATABASE!$N:$O,2,FALSE),"")</f>
        <v/>
      </c>
      <c r="Q13013" s="10">
        <f t="shared" si="824"/>
        <v>0</v>
      </c>
    </row>
    <row r="13014" spans="2:17" ht="20.25" customHeight="1">
      <c r="B13014" s="10" t="str">
        <f t="shared" si="825"/>
        <v>0</v>
      </c>
      <c r="C13014" s="10" t="str">
        <f t="shared" si="826"/>
        <v/>
      </c>
      <c r="D13014" s="10" t="str">
        <f>IFERROR(IF(تحویلی!$E$1="","",IF(NOSA!O13014=تحویلی!$E$1,تحویلی!$E$1&amp;COUNTIF(NOSA!$O$1:O13014,تحویلی!$E$1),"")),"")</f>
        <v/>
      </c>
      <c r="E13014" s="10" t="str">
        <f t="shared" si="827"/>
        <v/>
      </c>
      <c r="F13014" s="10" t="str">
        <f>IFERROR(VLOOKUP(I13014,DATABASE!$N:$O,2,FALSE),"")</f>
        <v/>
      </c>
      <c r="Q13014" s="10">
        <f t="shared" si="824"/>
        <v>0</v>
      </c>
    </row>
    <row r="13015" spans="2:17" ht="20.25" customHeight="1">
      <c r="B13015" s="10" t="str">
        <f t="shared" si="825"/>
        <v>0</v>
      </c>
      <c r="C13015" s="10" t="str">
        <f t="shared" si="826"/>
        <v/>
      </c>
      <c r="D13015" s="10" t="str">
        <f>IFERROR(IF(تحویلی!$E$1="","",IF(NOSA!O13015=تحویلی!$E$1,تحویلی!$E$1&amp;COUNTIF(NOSA!$O$1:O13015,تحویلی!$E$1),"")),"")</f>
        <v/>
      </c>
      <c r="E13015" s="10" t="str">
        <f t="shared" si="827"/>
        <v/>
      </c>
      <c r="F13015" s="10" t="str">
        <f>IFERROR(VLOOKUP(I13015,DATABASE!$N:$O,2,FALSE),"")</f>
        <v/>
      </c>
      <c r="Q13015" s="10">
        <f t="shared" si="824"/>
        <v>0</v>
      </c>
    </row>
    <row r="13016" spans="2:17" ht="20.25" customHeight="1">
      <c r="B13016" s="10" t="str">
        <f t="shared" si="825"/>
        <v>0</v>
      </c>
      <c r="C13016" s="10" t="str">
        <f t="shared" si="826"/>
        <v/>
      </c>
      <c r="D13016" s="10" t="str">
        <f>IFERROR(IF(تحویلی!$E$1="","",IF(NOSA!O13016=تحویلی!$E$1,تحویلی!$E$1&amp;COUNTIF(NOSA!$O$1:O13016,تحویلی!$E$1),"")),"")</f>
        <v/>
      </c>
      <c r="E13016" s="10" t="str">
        <f t="shared" si="827"/>
        <v/>
      </c>
      <c r="F13016" s="10" t="str">
        <f>IFERROR(VLOOKUP(I13016,DATABASE!$N:$O,2,FALSE),"")</f>
        <v/>
      </c>
      <c r="Q13016" s="10">
        <f t="shared" si="824"/>
        <v>0</v>
      </c>
    </row>
    <row r="13017" spans="2:17" ht="20.25" customHeight="1">
      <c r="B13017" s="10" t="str">
        <f t="shared" si="825"/>
        <v>0</v>
      </c>
      <c r="C13017" s="10" t="str">
        <f t="shared" si="826"/>
        <v/>
      </c>
      <c r="D13017" s="10" t="str">
        <f>IFERROR(IF(تحویلی!$E$1="","",IF(NOSA!O13017=تحویلی!$E$1,تحویلی!$E$1&amp;COUNTIF(NOSA!$O$1:O13017,تحویلی!$E$1),"")),"")</f>
        <v/>
      </c>
      <c r="E13017" s="10" t="str">
        <f t="shared" si="827"/>
        <v/>
      </c>
      <c r="F13017" s="10" t="str">
        <f>IFERROR(VLOOKUP(I13017,DATABASE!$N:$O,2,FALSE),"")</f>
        <v/>
      </c>
      <c r="Q13017" s="10">
        <f t="shared" si="824"/>
        <v>0</v>
      </c>
    </row>
    <row r="13018" spans="2:17" ht="20.25" customHeight="1">
      <c r="B13018" s="10" t="str">
        <f t="shared" si="825"/>
        <v>0</v>
      </c>
      <c r="C13018" s="10" t="str">
        <f t="shared" si="826"/>
        <v/>
      </c>
      <c r="D13018" s="10" t="str">
        <f>IFERROR(IF(تحویلی!$E$1="","",IF(NOSA!O13018=تحویلی!$E$1,تحویلی!$E$1&amp;COUNTIF(NOSA!$O$1:O13018,تحویلی!$E$1),"")),"")</f>
        <v/>
      </c>
      <c r="E13018" s="10" t="str">
        <f t="shared" si="827"/>
        <v/>
      </c>
      <c r="F13018" s="10" t="str">
        <f>IFERROR(VLOOKUP(I13018,DATABASE!$N:$O,2,FALSE),"")</f>
        <v/>
      </c>
      <c r="Q13018" s="10">
        <f t="shared" si="824"/>
        <v>0</v>
      </c>
    </row>
    <row r="13019" spans="2:17" ht="20.25" customHeight="1">
      <c r="B13019" s="10" t="str">
        <f t="shared" si="825"/>
        <v>0</v>
      </c>
      <c r="C13019" s="10" t="str">
        <f t="shared" si="826"/>
        <v/>
      </c>
      <c r="D13019" s="10" t="str">
        <f>IFERROR(IF(تحویلی!$E$1="","",IF(NOSA!O13019=تحویلی!$E$1,تحویلی!$E$1&amp;COUNTIF(NOSA!$O$1:O13019,تحویلی!$E$1),"")),"")</f>
        <v/>
      </c>
      <c r="E13019" s="10" t="str">
        <f t="shared" si="827"/>
        <v/>
      </c>
      <c r="F13019" s="10" t="str">
        <f>IFERROR(VLOOKUP(I13019,DATABASE!$N:$O,2,FALSE),"")</f>
        <v/>
      </c>
      <c r="Q13019" s="10">
        <f t="shared" si="824"/>
        <v>0</v>
      </c>
    </row>
    <row r="13020" spans="2:17" ht="20.25" customHeight="1">
      <c r="B13020" s="10" t="str">
        <f t="shared" si="825"/>
        <v>0</v>
      </c>
      <c r="C13020" s="10" t="str">
        <f t="shared" si="826"/>
        <v/>
      </c>
      <c r="D13020" s="10" t="str">
        <f>IFERROR(IF(تحویلی!$E$1="","",IF(NOSA!O13020=تحویلی!$E$1,تحویلی!$E$1&amp;COUNTIF(NOSA!$O$1:O13020,تحویلی!$E$1),"")),"")</f>
        <v/>
      </c>
      <c r="E13020" s="10" t="str">
        <f t="shared" si="827"/>
        <v/>
      </c>
      <c r="F13020" s="10" t="str">
        <f>IFERROR(VLOOKUP(I13020,DATABASE!$N:$O,2,FALSE),"")</f>
        <v/>
      </c>
      <c r="Q13020" s="10">
        <f t="shared" si="824"/>
        <v>0</v>
      </c>
    </row>
    <row r="13021" spans="2:17" ht="20.25" customHeight="1">
      <c r="B13021" s="10" t="str">
        <f t="shared" si="825"/>
        <v>0</v>
      </c>
      <c r="C13021" s="10" t="str">
        <f t="shared" si="826"/>
        <v/>
      </c>
      <c r="D13021" s="10" t="str">
        <f>IFERROR(IF(تحویلی!$E$1="","",IF(NOSA!O13021=تحویلی!$E$1,تحویلی!$E$1&amp;COUNTIF(NOSA!$O$1:O13021,تحویلی!$E$1),"")),"")</f>
        <v/>
      </c>
      <c r="E13021" s="10" t="str">
        <f t="shared" si="827"/>
        <v/>
      </c>
      <c r="F13021" s="10" t="str">
        <f>IFERROR(VLOOKUP(I13021,DATABASE!$N:$O,2,FALSE),"")</f>
        <v/>
      </c>
      <c r="Q13021" s="10">
        <f t="shared" si="824"/>
        <v>0</v>
      </c>
    </row>
    <row r="13022" spans="2:17" ht="20.25" customHeight="1">
      <c r="B13022" s="10" t="str">
        <f t="shared" si="825"/>
        <v>0</v>
      </c>
      <c r="C13022" s="10" t="str">
        <f t="shared" si="826"/>
        <v/>
      </c>
      <c r="D13022" s="10" t="str">
        <f>IFERROR(IF(تحویلی!$E$1="","",IF(NOSA!O13022=تحویلی!$E$1,تحویلی!$E$1&amp;COUNTIF(NOSA!$O$1:O13022,تحویلی!$E$1),"")),"")</f>
        <v/>
      </c>
      <c r="E13022" s="10" t="str">
        <f t="shared" si="827"/>
        <v/>
      </c>
      <c r="F13022" s="10" t="str">
        <f>IFERROR(VLOOKUP(I13022,DATABASE!$N:$O,2,FALSE),"")</f>
        <v/>
      </c>
      <c r="Q13022" s="10">
        <f t="shared" si="824"/>
        <v>0</v>
      </c>
    </row>
    <row r="13023" spans="2:17" ht="20.25" customHeight="1">
      <c r="B13023" s="10" t="str">
        <f t="shared" si="825"/>
        <v>0</v>
      </c>
      <c r="C13023" s="10" t="str">
        <f t="shared" si="826"/>
        <v/>
      </c>
      <c r="D13023" s="10" t="str">
        <f>IFERROR(IF(تحویلی!$E$1="","",IF(NOSA!O13023=تحویلی!$E$1,تحویلی!$E$1&amp;COUNTIF(NOSA!$O$1:O13023,تحویلی!$E$1),"")),"")</f>
        <v/>
      </c>
      <c r="E13023" s="10" t="str">
        <f t="shared" si="827"/>
        <v/>
      </c>
      <c r="F13023" s="10" t="str">
        <f>IFERROR(VLOOKUP(I13023,DATABASE!$N:$O,2,FALSE),"")</f>
        <v/>
      </c>
      <c r="Q13023" s="10">
        <f t="shared" si="824"/>
        <v>0</v>
      </c>
    </row>
    <row r="13024" spans="2:17" ht="20.25" customHeight="1">
      <c r="B13024" s="10" t="str">
        <f t="shared" si="825"/>
        <v>0</v>
      </c>
      <c r="C13024" s="10" t="str">
        <f t="shared" si="826"/>
        <v/>
      </c>
      <c r="D13024" s="10" t="str">
        <f>IFERROR(IF(تحویلی!$E$1="","",IF(NOSA!O13024=تحویلی!$E$1,تحویلی!$E$1&amp;COUNTIF(NOSA!$O$1:O13024,تحویلی!$E$1),"")),"")</f>
        <v/>
      </c>
      <c r="E13024" s="10" t="str">
        <f t="shared" si="827"/>
        <v/>
      </c>
      <c r="F13024" s="10" t="str">
        <f>IFERROR(VLOOKUP(I13024,DATABASE!$N:$O,2,FALSE),"")</f>
        <v/>
      </c>
      <c r="Q13024" s="10">
        <f t="shared" si="824"/>
        <v>0</v>
      </c>
    </row>
    <row r="13025" spans="2:17" ht="20.25" customHeight="1">
      <c r="B13025" s="10" t="str">
        <f t="shared" si="825"/>
        <v>0</v>
      </c>
      <c r="C13025" s="10" t="str">
        <f t="shared" si="826"/>
        <v/>
      </c>
      <c r="D13025" s="10" t="str">
        <f>IFERROR(IF(تحویلی!$E$1="","",IF(NOSA!O13025=تحویلی!$E$1,تحویلی!$E$1&amp;COUNTIF(NOSA!$O$1:O13025,تحویلی!$E$1),"")),"")</f>
        <v/>
      </c>
      <c r="E13025" s="10" t="str">
        <f t="shared" si="827"/>
        <v/>
      </c>
      <c r="F13025" s="10" t="str">
        <f>IFERROR(VLOOKUP(I13025,DATABASE!$N:$O,2,FALSE),"")</f>
        <v/>
      </c>
      <c r="Q13025" s="10">
        <f t="shared" si="824"/>
        <v>0</v>
      </c>
    </row>
    <row r="13026" spans="2:17" ht="20.25" customHeight="1">
      <c r="B13026" s="10" t="str">
        <f t="shared" si="825"/>
        <v>0</v>
      </c>
      <c r="C13026" s="10" t="str">
        <f t="shared" si="826"/>
        <v/>
      </c>
      <c r="D13026" s="10" t="str">
        <f>IFERROR(IF(تحویلی!$E$1="","",IF(NOSA!O13026=تحویلی!$E$1,تحویلی!$E$1&amp;COUNTIF(NOSA!$O$1:O13026,تحویلی!$E$1),"")),"")</f>
        <v/>
      </c>
      <c r="E13026" s="10" t="str">
        <f t="shared" si="827"/>
        <v/>
      </c>
      <c r="F13026" s="10" t="str">
        <f>IFERROR(VLOOKUP(I13026,DATABASE!$N:$O,2,FALSE),"")</f>
        <v/>
      </c>
      <c r="Q13026" s="10">
        <f t="shared" si="824"/>
        <v>0</v>
      </c>
    </row>
    <row r="13027" spans="2:17" ht="20.25" customHeight="1">
      <c r="B13027" s="10" t="str">
        <f t="shared" si="825"/>
        <v>0</v>
      </c>
      <c r="C13027" s="10" t="str">
        <f t="shared" si="826"/>
        <v/>
      </c>
      <c r="D13027" s="10" t="str">
        <f>IFERROR(IF(تحویلی!$E$1="","",IF(NOSA!O13027=تحویلی!$E$1,تحویلی!$E$1&amp;COUNTIF(NOSA!$O$1:O13027,تحویلی!$E$1),"")),"")</f>
        <v/>
      </c>
      <c r="E13027" s="10" t="str">
        <f t="shared" si="827"/>
        <v/>
      </c>
      <c r="F13027" s="10" t="str">
        <f>IFERROR(VLOOKUP(I13027,DATABASE!$N:$O,2,FALSE),"")</f>
        <v/>
      </c>
      <c r="Q13027" s="10">
        <f t="shared" si="824"/>
        <v>0</v>
      </c>
    </row>
    <row r="13028" spans="2:17" ht="20.25" customHeight="1">
      <c r="B13028" s="10" t="str">
        <f t="shared" si="825"/>
        <v>0</v>
      </c>
      <c r="C13028" s="10" t="str">
        <f t="shared" si="826"/>
        <v/>
      </c>
      <c r="D13028" s="10" t="str">
        <f>IFERROR(IF(تحویلی!$E$1="","",IF(NOSA!O13028=تحویلی!$E$1,تحویلی!$E$1&amp;COUNTIF(NOSA!$O$1:O13028,تحویلی!$E$1),"")),"")</f>
        <v/>
      </c>
      <c r="E13028" s="10" t="str">
        <f t="shared" si="827"/>
        <v/>
      </c>
      <c r="F13028" s="10" t="str">
        <f>IFERROR(VLOOKUP(I13028,DATABASE!$N:$O,2,FALSE),"")</f>
        <v/>
      </c>
      <c r="Q13028" s="10">
        <f t="shared" ref="Q13028:Q13091" si="828">VALUE(O13028)</f>
        <v>0</v>
      </c>
    </row>
    <row r="13029" spans="2:17" ht="20.25" customHeight="1">
      <c r="B13029" s="10" t="str">
        <f t="shared" si="825"/>
        <v>0</v>
      </c>
      <c r="C13029" s="10" t="str">
        <f t="shared" si="826"/>
        <v/>
      </c>
      <c r="D13029" s="10" t="str">
        <f>IFERROR(IF(تحویلی!$E$1="","",IF(NOSA!O13029=تحویلی!$E$1,تحویلی!$E$1&amp;COUNTIF(NOSA!$O$1:O13029,تحویلی!$E$1),"")),"")</f>
        <v/>
      </c>
      <c r="E13029" s="10" t="str">
        <f t="shared" si="827"/>
        <v/>
      </c>
      <c r="F13029" s="10" t="str">
        <f>IFERROR(VLOOKUP(I13029,DATABASE!$N:$O,2,FALSE),"")</f>
        <v/>
      </c>
      <c r="Q13029" s="10">
        <f t="shared" si="828"/>
        <v>0</v>
      </c>
    </row>
    <row r="13030" spans="2:17" ht="20.25" customHeight="1">
      <c r="B13030" s="10" t="str">
        <f t="shared" si="825"/>
        <v>0</v>
      </c>
      <c r="C13030" s="10" t="str">
        <f t="shared" si="826"/>
        <v/>
      </c>
      <c r="D13030" s="10" t="str">
        <f>IFERROR(IF(تحویلی!$E$1="","",IF(NOSA!O13030=تحویلی!$E$1,تحویلی!$E$1&amp;COUNTIF(NOSA!$O$1:O13030,تحویلی!$E$1),"")),"")</f>
        <v/>
      </c>
      <c r="E13030" s="10" t="str">
        <f t="shared" si="827"/>
        <v/>
      </c>
      <c r="F13030" s="10" t="str">
        <f>IFERROR(VLOOKUP(I13030,DATABASE!$N:$O,2,FALSE),"")</f>
        <v/>
      </c>
      <c r="Q13030" s="10">
        <f t="shared" si="828"/>
        <v>0</v>
      </c>
    </row>
    <row r="13031" spans="2:17" ht="20.25" customHeight="1">
      <c r="B13031" s="10" t="str">
        <f t="shared" si="825"/>
        <v>0</v>
      </c>
      <c r="C13031" s="10" t="str">
        <f t="shared" si="826"/>
        <v/>
      </c>
      <c r="D13031" s="10" t="str">
        <f>IFERROR(IF(تحویلی!$E$1="","",IF(NOSA!O13031=تحویلی!$E$1,تحویلی!$E$1&amp;COUNTIF(NOSA!$O$1:O13031,تحویلی!$E$1),"")),"")</f>
        <v/>
      </c>
      <c r="E13031" s="10" t="str">
        <f t="shared" si="827"/>
        <v/>
      </c>
      <c r="F13031" s="10" t="str">
        <f>IFERROR(VLOOKUP(I13031,DATABASE!$N:$O,2,FALSE),"")</f>
        <v/>
      </c>
      <c r="Q13031" s="10">
        <f t="shared" si="828"/>
        <v>0</v>
      </c>
    </row>
    <row r="13032" spans="2:17" ht="20.25" customHeight="1">
      <c r="B13032" s="10" t="str">
        <f t="shared" si="825"/>
        <v>0</v>
      </c>
      <c r="C13032" s="10" t="str">
        <f t="shared" si="826"/>
        <v/>
      </c>
      <c r="D13032" s="10" t="str">
        <f>IFERROR(IF(تحویلی!$E$1="","",IF(NOSA!O13032=تحویلی!$E$1,تحویلی!$E$1&amp;COUNTIF(NOSA!$O$1:O13032,تحویلی!$E$1),"")),"")</f>
        <v/>
      </c>
      <c r="E13032" s="10" t="str">
        <f t="shared" si="827"/>
        <v/>
      </c>
      <c r="F13032" s="10" t="str">
        <f>IFERROR(VLOOKUP(I13032,DATABASE!$N:$O,2,FALSE),"")</f>
        <v/>
      </c>
      <c r="Q13032" s="10">
        <f t="shared" si="828"/>
        <v>0</v>
      </c>
    </row>
    <row r="13033" spans="2:17" ht="20.25" customHeight="1">
      <c r="B13033" s="10" t="str">
        <f t="shared" ref="B13033:B13096" si="829">F13033&amp;Q13033</f>
        <v>0</v>
      </c>
      <c r="C13033" s="10" t="str">
        <f t="shared" ref="C13033:C13096" si="830">F13033&amp;G13033&amp;O13033</f>
        <v/>
      </c>
      <c r="D13033" s="10" t="str">
        <f>IFERROR(IF(تحویلی!$E$1="","",IF(NOSA!O13033=تحویلی!$E$1,تحویلی!$E$1&amp;COUNTIF(NOSA!$O$1:O13033,تحویلی!$E$1),"")),"")</f>
        <v/>
      </c>
      <c r="E13033" s="10" t="str">
        <f t="shared" ref="E13033:E13096" si="831">H13033&amp;O13033</f>
        <v/>
      </c>
      <c r="F13033" s="10" t="str">
        <f>IFERROR(VLOOKUP(I13033,DATABASE!$N:$O,2,FALSE),"")</f>
        <v/>
      </c>
      <c r="Q13033" s="10">
        <f t="shared" si="828"/>
        <v>0</v>
      </c>
    </row>
    <row r="13034" spans="2:17" ht="20.25" customHeight="1">
      <c r="B13034" s="10" t="str">
        <f t="shared" si="829"/>
        <v>0</v>
      </c>
      <c r="C13034" s="10" t="str">
        <f t="shared" si="830"/>
        <v/>
      </c>
      <c r="D13034" s="10" t="str">
        <f>IFERROR(IF(تحویلی!$E$1="","",IF(NOSA!O13034=تحویلی!$E$1,تحویلی!$E$1&amp;COUNTIF(NOSA!$O$1:O13034,تحویلی!$E$1),"")),"")</f>
        <v/>
      </c>
      <c r="E13034" s="10" t="str">
        <f t="shared" si="831"/>
        <v/>
      </c>
      <c r="F13034" s="10" t="str">
        <f>IFERROR(VLOOKUP(I13034,DATABASE!$N:$O,2,FALSE),"")</f>
        <v/>
      </c>
      <c r="Q13034" s="10">
        <f t="shared" si="828"/>
        <v>0</v>
      </c>
    </row>
    <row r="13035" spans="2:17" ht="20.25" customHeight="1">
      <c r="B13035" s="10" t="str">
        <f t="shared" si="829"/>
        <v>0</v>
      </c>
      <c r="C13035" s="10" t="str">
        <f t="shared" si="830"/>
        <v/>
      </c>
      <c r="D13035" s="10" t="str">
        <f>IFERROR(IF(تحویلی!$E$1="","",IF(NOSA!O13035=تحویلی!$E$1,تحویلی!$E$1&amp;COUNTIF(NOSA!$O$1:O13035,تحویلی!$E$1),"")),"")</f>
        <v/>
      </c>
      <c r="E13035" s="10" t="str">
        <f t="shared" si="831"/>
        <v/>
      </c>
      <c r="F13035" s="10" t="str">
        <f>IFERROR(VLOOKUP(I13035,DATABASE!$N:$O,2,FALSE),"")</f>
        <v/>
      </c>
      <c r="Q13035" s="10">
        <f t="shared" si="828"/>
        <v>0</v>
      </c>
    </row>
    <row r="13036" spans="2:17" ht="20.25" customHeight="1">
      <c r="B13036" s="10" t="str">
        <f t="shared" si="829"/>
        <v>0</v>
      </c>
      <c r="C13036" s="10" t="str">
        <f t="shared" si="830"/>
        <v/>
      </c>
      <c r="D13036" s="10" t="str">
        <f>IFERROR(IF(تحویلی!$E$1="","",IF(NOSA!O13036=تحویلی!$E$1,تحویلی!$E$1&amp;COUNTIF(NOSA!$O$1:O13036,تحویلی!$E$1),"")),"")</f>
        <v/>
      </c>
      <c r="E13036" s="10" t="str">
        <f t="shared" si="831"/>
        <v/>
      </c>
      <c r="F13036" s="10" t="str">
        <f>IFERROR(VLOOKUP(I13036,DATABASE!$N:$O,2,FALSE),"")</f>
        <v/>
      </c>
      <c r="Q13036" s="10">
        <f t="shared" si="828"/>
        <v>0</v>
      </c>
    </row>
    <row r="13037" spans="2:17" ht="20.25" customHeight="1">
      <c r="B13037" s="10" t="str">
        <f t="shared" si="829"/>
        <v>0</v>
      </c>
      <c r="C13037" s="10" t="str">
        <f t="shared" si="830"/>
        <v/>
      </c>
      <c r="D13037" s="10" t="str">
        <f>IFERROR(IF(تحویلی!$E$1="","",IF(NOSA!O13037=تحویلی!$E$1,تحویلی!$E$1&amp;COUNTIF(NOSA!$O$1:O13037,تحویلی!$E$1),"")),"")</f>
        <v/>
      </c>
      <c r="E13037" s="10" t="str">
        <f t="shared" si="831"/>
        <v/>
      </c>
      <c r="F13037" s="10" t="str">
        <f>IFERROR(VLOOKUP(I13037,DATABASE!$N:$O,2,FALSE),"")</f>
        <v/>
      </c>
      <c r="Q13037" s="10">
        <f t="shared" si="828"/>
        <v>0</v>
      </c>
    </row>
    <row r="13038" spans="2:17" ht="20.25" customHeight="1">
      <c r="B13038" s="10" t="str">
        <f t="shared" si="829"/>
        <v>0</v>
      </c>
      <c r="C13038" s="10" t="str">
        <f t="shared" si="830"/>
        <v/>
      </c>
      <c r="D13038" s="10" t="str">
        <f>IFERROR(IF(تحویلی!$E$1="","",IF(NOSA!O13038=تحویلی!$E$1,تحویلی!$E$1&amp;COUNTIF(NOSA!$O$1:O13038,تحویلی!$E$1),"")),"")</f>
        <v/>
      </c>
      <c r="E13038" s="10" t="str">
        <f t="shared" si="831"/>
        <v/>
      </c>
      <c r="F13038" s="10" t="str">
        <f>IFERROR(VLOOKUP(I13038,DATABASE!$N:$O,2,FALSE),"")</f>
        <v/>
      </c>
      <c r="Q13038" s="10">
        <f t="shared" si="828"/>
        <v>0</v>
      </c>
    </row>
    <row r="13039" spans="2:17" ht="20.25" customHeight="1">
      <c r="B13039" s="10" t="str">
        <f t="shared" si="829"/>
        <v>0</v>
      </c>
      <c r="C13039" s="10" t="str">
        <f t="shared" si="830"/>
        <v/>
      </c>
      <c r="D13039" s="10" t="str">
        <f>IFERROR(IF(تحویلی!$E$1="","",IF(NOSA!O13039=تحویلی!$E$1,تحویلی!$E$1&amp;COUNTIF(NOSA!$O$1:O13039,تحویلی!$E$1),"")),"")</f>
        <v/>
      </c>
      <c r="E13039" s="10" t="str">
        <f t="shared" si="831"/>
        <v/>
      </c>
      <c r="F13039" s="10" t="str">
        <f>IFERROR(VLOOKUP(I13039,DATABASE!$N:$O,2,FALSE),"")</f>
        <v/>
      </c>
      <c r="Q13039" s="10">
        <f t="shared" si="828"/>
        <v>0</v>
      </c>
    </row>
    <row r="13040" spans="2:17" ht="20.25" customHeight="1">
      <c r="B13040" s="10" t="str">
        <f t="shared" si="829"/>
        <v>0</v>
      </c>
      <c r="C13040" s="10" t="str">
        <f t="shared" si="830"/>
        <v/>
      </c>
      <c r="D13040" s="10" t="str">
        <f>IFERROR(IF(تحویلی!$E$1="","",IF(NOSA!O13040=تحویلی!$E$1,تحویلی!$E$1&amp;COUNTIF(NOSA!$O$1:O13040,تحویلی!$E$1),"")),"")</f>
        <v/>
      </c>
      <c r="E13040" s="10" t="str">
        <f t="shared" si="831"/>
        <v/>
      </c>
      <c r="F13040" s="10" t="str">
        <f>IFERROR(VLOOKUP(I13040,DATABASE!$N:$O,2,FALSE),"")</f>
        <v/>
      </c>
      <c r="Q13040" s="10">
        <f t="shared" si="828"/>
        <v>0</v>
      </c>
    </row>
    <row r="13041" spans="2:17" ht="20.25" customHeight="1">
      <c r="B13041" s="10" t="str">
        <f t="shared" si="829"/>
        <v>0</v>
      </c>
      <c r="C13041" s="10" t="str">
        <f t="shared" si="830"/>
        <v/>
      </c>
      <c r="D13041" s="10" t="str">
        <f>IFERROR(IF(تحویلی!$E$1="","",IF(NOSA!O13041=تحویلی!$E$1,تحویلی!$E$1&amp;COUNTIF(NOSA!$O$1:O13041,تحویلی!$E$1),"")),"")</f>
        <v/>
      </c>
      <c r="E13041" s="10" t="str">
        <f t="shared" si="831"/>
        <v/>
      </c>
      <c r="F13041" s="10" t="str">
        <f>IFERROR(VLOOKUP(I13041,DATABASE!$N:$O,2,FALSE),"")</f>
        <v/>
      </c>
      <c r="Q13041" s="10">
        <f t="shared" si="828"/>
        <v>0</v>
      </c>
    </row>
    <row r="13042" spans="2:17" ht="20.25" customHeight="1">
      <c r="B13042" s="10" t="str">
        <f t="shared" si="829"/>
        <v>0</v>
      </c>
      <c r="C13042" s="10" t="str">
        <f t="shared" si="830"/>
        <v/>
      </c>
      <c r="D13042" s="10" t="str">
        <f>IFERROR(IF(تحویلی!$E$1="","",IF(NOSA!O13042=تحویلی!$E$1,تحویلی!$E$1&amp;COUNTIF(NOSA!$O$1:O13042,تحویلی!$E$1),"")),"")</f>
        <v/>
      </c>
      <c r="E13042" s="10" t="str">
        <f t="shared" si="831"/>
        <v/>
      </c>
      <c r="F13042" s="10" t="str">
        <f>IFERROR(VLOOKUP(I13042,DATABASE!$N:$O,2,FALSE),"")</f>
        <v/>
      </c>
      <c r="Q13042" s="10">
        <f t="shared" si="828"/>
        <v>0</v>
      </c>
    </row>
    <row r="13043" spans="2:17" ht="20.25" customHeight="1">
      <c r="B13043" s="10" t="str">
        <f t="shared" si="829"/>
        <v>0</v>
      </c>
      <c r="C13043" s="10" t="str">
        <f t="shared" si="830"/>
        <v/>
      </c>
      <c r="D13043" s="10" t="str">
        <f>IFERROR(IF(تحویلی!$E$1="","",IF(NOSA!O13043=تحویلی!$E$1,تحویلی!$E$1&amp;COUNTIF(NOSA!$O$1:O13043,تحویلی!$E$1),"")),"")</f>
        <v/>
      </c>
      <c r="E13043" s="10" t="str">
        <f t="shared" si="831"/>
        <v/>
      </c>
      <c r="F13043" s="10" t="str">
        <f>IFERROR(VLOOKUP(I13043,DATABASE!$N:$O,2,FALSE),"")</f>
        <v/>
      </c>
      <c r="Q13043" s="10">
        <f t="shared" si="828"/>
        <v>0</v>
      </c>
    </row>
    <row r="13044" spans="2:17" ht="20.25" customHeight="1">
      <c r="B13044" s="10" t="str">
        <f t="shared" si="829"/>
        <v>0</v>
      </c>
      <c r="C13044" s="10" t="str">
        <f t="shared" si="830"/>
        <v/>
      </c>
      <c r="D13044" s="10" t="str">
        <f>IFERROR(IF(تحویلی!$E$1="","",IF(NOSA!O13044=تحویلی!$E$1,تحویلی!$E$1&amp;COUNTIF(NOSA!$O$1:O13044,تحویلی!$E$1),"")),"")</f>
        <v/>
      </c>
      <c r="E13044" s="10" t="str">
        <f t="shared" si="831"/>
        <v/>
      </c>
      <c r="F13044" s="10" t="str">
        <f>IFERROR(VLOOKUP(I13044,DATABASE!$N:$O,2,FALSE),"")</f>
        <v/>
      </c>
      <c r="Q13044" s="10">
        <f t="shared" si="828"/>
        <v>0</v>
      </c>
    </row>
    <row r="13045" spans="2:17" ht="20.25" customHeight="1">
      <c r="B13045" s="10" t="str">
        <f t="shared" si="829"/>
        <v>0</v>
      </c>
      <c r="C13045" s="10" t="str">
        <f t="shared" si="830"/>
        <v/>
      </c>
      <c r="D13045" s="10" t="str">
        <f>IFERROR(IF(تحویلی!$E$1="","",IF(NOSA!O13045=تحویلی!$E$1,تحویلی!$E$1&amp;COUNTIF(NOSA!$O$1:O13045,تحویلی!$E$1),"")),"")</f>
        <v/>
      </c>
      <c r="E13045" s="10" t="str">
        <f t="shared" si="831"/>
        <v/>
      </c>
      <c r="F13045" s="10" t="str">
        <f>IFERROR(VLOOKUP(I13045,DATABASE!$N:$O,2,FALSE),"")</f>
        <v/>
      </c>
      <c r="Q13045" s="10">
        <f t="shared" si="828"/>
        <v>0</v>
      </c>
    </row>
    <row r="13046" spans="2:17" ht="20.25" customHeight="1">
      <c r="B13046" s="10" t="str">
        <f t="shared" si="829"/>
        <v>0</v>
      </c>
      <c r="C13046" s="10" t="str">
        <f t="shared" si="830"/>
        <v/>
      </c>
      <c r="D13046" s="10" t="str">
        <f>IFERROR(IF(تحویلی!$E$1="","",IF(NOSA!O13046=تحویلی!$E$1,تحویلی!$E$1&amp;COUNTIF(NOSA!$O$1:O13046,تحویلی!$E$1),"")),"")</f>
        <v/>
      </c>
      <c r="E13046" s="10" t="str">
        <f t="shared" si="831"/>
        <v/>
      </c>
      <c r="F13046" s="10" t="str">
        <f>IFERROR(VLOOKUP(I13046,DATABASE!$N:$O,2,FALSE),"")</f>
        <v/>
      </c>
      <c r="Q13046" s="10">
        <f t="shared" si="828"/>
        <v>0</v>
      </c>
    </row>
    <row r="13047" spans="2:17" ht="20.25" customHeight="1">
      <c r="B13047" s="10" t="str">
        <f t="shared" si="829"/>
        <v>0</v>
      </c>
      <c r="C13047" s="10" t="str">
        <f t="shared" si="830"/>
        <v/>
      </c>
      <c r="D13047" s="10" t="str">
        <f>IFERROR(IF(تحویلی!$E$1="","",IF(NOSA!O13047=تحویلی!$E$1,تحویلی!$E$1&amp;COUNTIF(NOSA!$O$1:O13047,تحویلی!$E$1),"")),"")</f>
        <v/>
      </c>
      <c r="E13047" s="10" t="str">
        <f t="shared" si="831"/>
        <v/>
      </c>
      <c r="F13047" s="10" t="str">
        <f>IFERROR(VLOOKUP(I13047,DATABASE!$N:$O,2,FALSE),"")</f>
        <v/>
      </c>
      <c r="Q13047" s="10">
        <f t="shared" si="828"/>
        <v>0</v>
      </c>
    </row>
    <row r="13048" spans="2:17" ht="20.25" customHeight="1">
      <c r="B13048" s="10" t="str">
        <f t="shared" si="829"/>
        <v>0</v>
      </c>
      <c r="C13048" s="10" t="str">
        <f t="shared" si="830"/>
        <v/>
      </c>
      <c r="D13048" s="10" t="str">
        <f>IFERROR(IF(تحویلی!$E$1="","",IF(NOSA!O13048=تحویلی!$E$1,تحویلی!$E$1&amp;COUNTIF(NOSA!$O$1:O13048,تحویلی!$E$1),"")),"")</f>
        <v/>
      </c>
      <c r="E13048" s="10" t="str">
        <f t="shared" si="831"/>
        <v/>
      </c>
      <c r="F13048" s="10" t="str">
        <f>IFERROR(VLOOKUP(I13048,DATABASE!$N:$O,2,FALSE),"")</f>
        <v/>
      </c>
      <c r="Q13048" s="10">
        <f t="shared" si="828"/>
        <v>0</v>
      </c>
    </row>
    <row r="13049" spans="2:17" ht="20.25" customHeight="1">
      <c r="B13049" s="10" t="str">
        <f t="shared" si="829"/>
        <v>0</v>
      </c>
      <c r="C13049" s="10" t="str">
        <f t="shared" si="830"/>
        <v/>
      </c>
      <c r="D13049" s="10" t="str">
        <f>IFERROR(IF(تحویلی!$E$1="","",IF(NOSA!O13049=تحویلی!$E$1,تحویلی!$E$1&amp;COUNTIF(NOSA!$O$1:O13049,تحویلی!$E$1),"")),"")</f>
        <v/>
      </c>
      <c r="E13049" s="10" t="str">
        <f t="shared" si="831"/>
        <v/>
      </c>
      <c r="F13049" s="10" t="str">
        <f>IFERROR(VLOOKUP(I13049,DATABASE!$N:$O,2,FALSE),"")</f>
        <v/>
      </c>
      <c r="Q13049" s="10">
        <f t="shared" si="828"/>
        <v>0</v>
      </c>
    </row>
    <row r="13050" spans="2:17" ht="20.25" customHeight="1">
      <c r="B13050" s="10" t="str">
        <f t="shared" si="829"/>
        <v>0</v>
      </c>
      <c r="C13050" s="10" t="str">
        <f t="shared" si="830"/>
        <v/>
      </c>
      <c r="D13050" s="10" t="str">
        <f>IFERROR(IF(تحویلی!$E$1="","",IF(NOSA!O13050=تحویلی!$E$1,تحویلی!$E$1&amp;COUNTIF(NOSA!$O$1:O13050,تحویلی!$E$1),"")),"")</f>
        <v/>
      </c>
      <c r="E13050" s="10" t="str">
        <f t="shared" si="831"/>
        <v/>
      </c>
      <c r="F13050" s="10" t="str">
        <f>IFERROR(VLOOKUP(I13050,DATABASE!$N:$O,2,FALSE),"")</f>
        <v/>
      </c>
      <c r="Q13050" s="10">
        <f t="shared" si="828"/>
        <v>0</v>
      </c>
    </row>
    <row r="13051" spans="2:17" ht="20.25" customHeight="1">
      <c r="B13051" s="10" t="str">
        <f t="shared" si="829"/>
        <v>0</v>
      </c>
      <c r="C13051" s="10" t="str">
        <f t="shared" si="830"/>
        <v/>
      </c>
      <c r="D13051" s="10" t="str">
        <f>IFERROR(IF(تحویلی!$E$1="","",IF(NOSA!O13051=تحویلی!$E$1,تحویلی!$E$1&amp;COUNTIF(NOSA!$O$1:O13051,تحویلی!$E$1),"")),"")</f>
        <v/>
      </c>
      <c r="E13051" s="10" t="str">
        <f t="shared" si="831"/>
        <v/>
      </c>
      <c r="F13051" s="10" t="str">
        <f>IFERROR(VLOOKUP(I13051,DATABASE!$N:$O,2,FALSE),"")</f>
        <v/>
      </c>
      <c r="Q13051" s="10">
        <f t="shared" si="828"/>
        <v>0</v>
      </c>
    </row>
    <row r="13052" spans="2:17" ht="20.25" customHeight="1">
      <c r="B13052" s="10" t="str">
        <f t="shared" si="829"/>
        <v>0</v>
      </c>
      <c r="C13052" s="10" t="str">
        <f t="shared" si="830"/>
        <v/>
      </c>
      <c r="D13052" s="10" t="str">
        <f>IFERROR(IF(تحویلی!$E$1="","",IF(NOSA!O13052=تحویلی!$E$1,تحویلی!$E$1&amp;COUNTIF(NOSA!$O$1:O13052,تحویلی!$E$1),"")),"")</f>
        <v/>
      </c>
      <c r="E13052" s="10" t="str">
        <f t="shared" si="831"/>
        <v/>
      </c>
      <c r="F13052" s="10" t="str">
        <f>IFERROR(VLOOKUP(I13052,DATABASE!$N:$O,2,FALSE),"")</f>
        <v/>
      </c>
      <c r="Q13052" s="10">
        <f t="shared" si="828"/>
        <v>0</v>
      </c>
    </row>
    <row r="13053" spans="2:17" ht="20.25" customHeight="1">
      <c r="B13053" s="10" t="str">
        <f t="shared" si="829"/>
        <v>0</v>
      </c>
      <c r="C13053" s="10" t="str">
        <f t="shared" si="830"/>
        <v/>
      </c>
      <c r="D13053" s="10" t="str">
        <f>IFERROR(IF(تحویلی!$E$1="","",IF(NOSA!O13053=تحویلی!$E$1,تحویلی!$E$1&amp;COUNTIF(NOSA!$O$1:O13053,تحویلی!$E$1),"")),"")</f>
        <v/>
      </c>
      <c r="E13053" s="10" t="str">
        <f t="shared" si="831"/>
        <v/>
      </c>
      <c r="F13053" s="10" t="str">
        <f>IFERROR(VLOOKUP(I13053,DATABASE!$N:$O,2,FALSE),"")</f>
        <v/>
      </c>
      <c r="Q13053" s="10">
        <f t="shared" si="828"/>
        <v>0</v>
      </c>
    </row>
    <row r="13054" spans="2:17" ht="20.25" customHeight="1">
      <c r="B13054" s="10" t="str">
        <f t="shared" si="829"/>
        <v>0</v>
      </c>
      <c r="C13054" s="10" t="str">
        <f t="shared" si="830"/>
        <v/>
      </c>
      <c r="D13054" s="10" t="str">
        <f>IFERROR(IF(تحویلی!$E$1="","",IF(NOSA!O13054=تحویلی!$E$1,تحویلی!$E$1&amp;COUNTIF(NOSA!$O$1:O13054,تحویلی!$E$1),"")),"")</f>
        <v/>
      </c>
      <c r="E13054" s="10" t="str">
        <f t="shared" si="831"/>
        <v/>
      </c>
      <c r="F13054" s="10" t="str">
        <f>IFERROR(VLOOKUP(I13054,DATABASE!$N:$O,2,FALSE),"")</f>
        <v/>
      </c>
      <c r="Q13054" s="10">
        <f t="shared" si="828"/>
        <v>0</v>
      </c>
    </row>
    <row r="13055" spans="2:17" ht="20.25" customHeight="1">
      <c r="B13055" s="10" t="str">
        <f t="shared" si="829"/>
        <v>0</v>
      </c>
      <c r="C13055" s="10" t="str">
        <f t="shared" si="830"/>
        <v/>
      </c>
      <c r="D13055" s="10" t="str">
        <f>IFERROR(IF(تحویلی!$E$1="","",IF(NOSA!O13055=تحویلی!$E$1,تحویلی!$E$1&amp;COUNTIF(NOSA!$O$1:O13055,تحویلی!$E$1),"")),"")</f>
        <v/>
      </c>
      <c r="E13055" s="10" t="str">
        <f t="shared" si="831"/>
        <v/>
      </c>
      <c r="F13055" s="10" t="str">
        <f>IFERROR(VLOOKUP(I13055,DATABASE!$N:$O,2,FALSE),"")</f>
        <v/>
      </c>
      <c r="Q13055" s="10">
        <f t="shared" si="828"/>
        <v>0</v>
      </c>
    </row>
    <row r="13056" spans="2:17" ht="20.25" customHeight="1">
      <c r="B13056" s="10" t="str">
        <f t="shared" si="829"/>
        <v>0</v>
      </c>
      <c r="C13056" s="10" t="str">
        <f t="shared" si="830"/>
        <v/>
      </c>
      <c r="D13056" s="10" t="str">
        <f>IFERROR(IF(تحویلی!$E$1="","",IF(NOSA!O13056=تحویلی!$E$1,تحویلی!$E$1&amp;COUNTIF(NOSA!$O$1:O13056,تحویلی!$E$1),"")),"")</f>
        <v/>
      </c>
      <c r="E13056" s="10" t="str">
        <f t="shared" si="831"/>
        <v/>
      </c>
      <c r="F13056" s="10" t="str">
        <f>IFERROR(VLOOKUP(I13056,DATABASE!$N:$O,2,FALSE),"")</f>
        <v/>
      </c>
      <c r="Q13056" s="10">
        <f t="shared" si="828"/>
        <v>0</v>
      </c>
    </row>
    <row r="13057" spans="2:17" ht="20.25" customHeight="1">
      <c r="B13057" s="10" t="str">
        <f t="shared" si="829"/>
        <v>0</v>
      </c>
      <c r="C13057" s="10" t="str">
        <f t="shared" si="830"/>
        <v/>
      </c>
      <c r="D13057" s="10" t="str">
        <f>IFERROR(IF(تحویلی!$E$1="","",IF(NOSA!O13057=تحویلی!$E$1,تحویلی!$E$1&amp;COUNTIF(NOSA!$O$1:O13057,تحویلی!$E$1),"")),"")</f>
        <v/>
      </c>
      <c r="E13057" s="10" t="str">
        <f t="shared" si="831"/>
        <v/>
      </c>
      <c r="F13057" s="10" t="str">
        <f>IFERROR(VLOOKUP(I13057,DATABASE!$N:$O,2,FALSE),"")</f>
        <v/>
      </c>
      <c r="Q13057" s="10">
        <f t="shared" si="828"/>
        <v>0</v>
      </c>
    </row>
    <row r="13058" spans="2:17" ht="20.25" customHeight="1">
      <c r="B13058" s="10" t="str">
        <f t="shared" si="829"/>
        <v>0</v>
      </c>
      <c r="C13058" s="10" t="str">
        <f t="shared" si="830"/>
        <v/>
      </c>
      <c r="D13058" s="10" t="str">
        <f>IFERROR(IF(تحویلی!$E$1="","",IF(NOSA!O13058=تحویلی!$E$1,تحویلی!$E$1&amp;COUNTIF(NOSA!$O$1:O13058,تحویلی!$E$1),"")),"")</f>
        <v/>
      </c>
      <c r="E13058" s="10" t="str">
        <f t="shared" si="831"/>
        <v/>
      </c>
      <c r="F13058" s="10" t="str">
        <f>IFERROR(VLOOKUP(I13058,DATABASE!$N:$O,2,FALSE),"")</f>
        <v/>
      </c>
      <c r="Q13058" s="10">
        <f t="shared" si="828"/>
        <v>0</v>
      </c>
    </row>
    <row r="13059" spans="2:17" ht="20.25" customHeight="1">
      <c r="B13059" s="10" t="str">
        <f t="shared" si="829"/>
        <v>0</v>
      </c>
      <c r="C13059" s="10" t="str">
        <f t="shared" si="830"/>
        <v/>
      </c>
      <c r="D13059" s="10" t="str">
        <f>IFERROR(IF(تحویلی!$E$1="","",IF(NOSA!O13059=تحویلی!$E$1,تحویلی!$E$1&amp;COUNTIF(NOSA!$O$1:O13059,تحویلی!$E$1),"")),"")</f>
        <v/>
      </c>
      <c r="E13059" s="10" t="str">
        <f t="shared" si="831"/>
        <v/>
      </c>
      <c r="F13059" s="10" t="str">
        <f>IFERROR(VLOOKUP(I13059,DATABASE!$N:$O,2,FALSE),"")</f>
        <v/>
      </c>
      <c r="Q13059" s="10">
        <f t="shared" si="828"/>
        <v>0</v>
      </c>
    </row>
    <row r="13060" spans="2:17" ht="20.25" customHeight="1">
      <c r="B13060" s="10" t="str">
        <f t="shared" si="829"/>
        <v>0</v>
      </c>
      <c r="C13060" s="10" t="str">
        <f t="shared" si="830"/>
        <v/>
      </c>
      <c r="D13060" s="10" t="str">
        <f>IFERROR(IF(تحویلی!$E$1="","",IF(NOSA!O13060=تحویلی!$E$1,تحویلی!$E$1&amp;COUNTIF(NOSA!$O$1:O13060,تحویلی!$E$1),"")),"")</f>
        <v/>
      </c>
      <c r="E13060" s="10" t="str">
        <f t="shared" si="831"/>
        <v/>
      </c>
      <c r="F13060" s="10" t="str">
        <f>IFERROR(VLOOKUP(I13060,DATABASE!$N:$O,2,FALSE),"")</f>
        <v/>
      </c>
      <c r="Q13060" s="10">
        <f t="shared" si="828"/>
        <v>0</v>
      </c>
    </row>
    <row r="13061" spans="2:17" ht="20.25" customHeight="1">
      <c r="B13061" s="10" t="str">
        <f t="shared" si="829"/>
        <v>0</v>
      </c>
      <c r="C13061" s="10" t="str">
        <f t="shared" si="830"/>
        <v/>
      </c>
      <c r="D13061" s="10" t="str">
        <f>IFERROR(IF(تحویلی!$E$1="","",IF(NOSA!O13061=تحویلی!$E$1,تحویلی!$E$1&amp;COUNTIF(NOSA!$O$1:O13061,تحویلی!$E$1),"")),"")</f>
        <v/>
      </c>
      <c r="E13061" s="10" t="str">
        <f t="shared" si="831"/>
        <v/>
      </c>
      <c r="F13061" s="10" t="str">
        <f>IFERROR(VLOOKUP(I13061,DATABASE!$N:$O,2,FALSE),"")</f>
        <v/>
      </c>
      <c r="Q13061" s="10">
        <f t="shared" si="828"/>
        <v>0</v>
      </c>
    </row>
    <row r="13062" spans="2:17" ht="20.25" customHeight="1">
      <c r="B13062" s="10" t="str">
        <f t="shared" si="829"/>
        <v>0</v>
      </c>
      <c r="C13062" s="10" t="str">
        <f t="shared" si="830"/>
        <v/>
      </c>
      <c r="D13062" s="10" t="str">
        <f>IFERROR(IF(تحویلی!$E$1="","",IF(NOSA!O13062=تحویلی!$E$1,تحویلی!$E$1&amp;COUNTIF(NOSA!$O$1:O13062,تحویلی!$E$1),"")),"")</f>
        <v/>
      </c>
      <c r="E13062" s="10" t="str">
        <f t="shared" si="831"/>
        <v/>
      </c>
      <c r="F13062" s="10" t="str">
        <f>IFERROR(VLOOKUP(I13062,DATABASE!$N:$O,2,FALSE),"")</f>
        <v/>
      </c>
      <c r="Q13062" s="10">
        <f t="shared" si="828"/>
        <v>0</v>
      </c>
    </row>
    <row r="13063" spans="2:17" ht="20.25" customHeight="1">
      <c r="B13063" s="10" t="str">
        <f t="shared" si="829"/>
        <v>0</v>
      </c>
      <c r="C13063" s="10" t="str">
        <f t="shared" si="830"/>
        <v/>
      </c>
      <c r="D13063" s="10" t="str">
        <f>IFERROR(IF(تحویلی!$E$1="","",IF(NOSA!O13063=تحویلی!$E$1,تحویلی!$E$1&amp;COUNTIF(NOSA!$O$1:O13063,تحویلی!$E$1),"")),"")</f>
        <v/>
      </c>
      <c r="E13063" s="10" t="str">
        <f t="shared" si="831"/>
        <v/>
      </c>
      <c r="F13063" s="10" t="str">
        <f>IFERROR(VLOOKUP(I13063,DATABASE!$N:$O,2,FALSE),"")</f>
        <v/>
      </c>
      <c r="Q13063" s="10">
        <f t="shared" si="828"/>
        <v>0</v>
      </c>
    </row>
    <row r="13064" spans="2:17" ht="20.25" customHeight="1">
      <c r="B13064" s="10" t="str">
        <f t="shared" si="829"/>
        <v>0</v>
      </c>
      <c r="C13064" s="10" t="str">
        <f t="shared" si="830"/>
        <v/>
      </c>
      <c r="D13064" s="10" t="str">
        <f>IFERROR(IF(تحویلی!$E$1="","",IF(NOSA!O13064=تحویلی!$E$1,تحویلی!$E$1&amp;COUNTIF(NOSA!$O$1:O13064,تحویلی!$E$1),"")),"")</f>
        <v/>
      </c>
      <c r="E13064" s="10" t="str">
        <f t="shared" si="831"/>
        <v/>
      </c>
      <c r="F13064" s="10" t="str">
        <f>IFERROR(VLOOKUP(I13064,DATABASE!$N:$O,2,FALSE),"")</f>
        <v/>
      </c>
      <c r="Q13064" s="10">
        <f t="shared" si="828"/>
        <v>0</v>
      </c>
    </row>
    <row r="13065" spans="2:17" ht="20.25" customHeight="1">
      <c r="B13065" s="10" t="str">
        <f t="shared" si="829"/>
        <v>0</v>
      </c>
      <c r="C13065" s="10" t="str">
        <f t="shared" si="830"/>
        <v/>
      </c>
      <c r="D13065" s="10" t="str">
        <f>IFERROR(IF(تحویلی!$E$1="","",IF(NOSA!O13065=تحویلی!$E$1,تحویلی!$E$1&amp;COUNTIF(NOSA!$O$1:O13065,تحویلی!$E$1),"")),"")</f>
        <v/>
      </c>
      <c r="E13065" s="10" t="str">
        <f t="shared" si="831"/>
        <v/>
      </c>
      <c r="F13065" s="10" t="str">
        <f>IFERROR(VLOOKUP(I13065,DATABASE!$N:$O,2,FALSE),"")</f>
        <v/>
      </c>
      <c r="Q13065" s="10">
        <f t="shared" si="828"/>
        <v>0</v>
      </c>
    </row>
    <row r="13066" spans="2:17" ht="20.25" customHeight="1">
      <c r="B13066" s="10" t="str">
        <f t="shared" si="829"/>
        <v>0</v>
      </c>
      <c r="C13066" s="10" t="str">
        <f t="shared" si="830"/>
        <v/>
      </c>
      <c r="D13066" s="10" t="str">
        <f>IFERROR(IF(تحویلی!$E$1="","",IF(NOSA!O13066=تحویلی!$E$1,تحویلی!$E$1&amp;COUNTIF(NOSA!$O$1:O13066,تحویلی!$E$1),"")),"")</f>
        <v/>
      </c>
      <c r="E13066" s="10" t="str">
        <f t="shared" si="831"/>
        <v/>
      </c>
      <c r="F13066" s="10" t="str">
        <f>IFERROR(VLOOKUP(I13066,DATABASE!$N:$O,2,FALSE),"")</f>
        <v/>
      </c>
      <c r="Q13066" s="10">
        <f t="shared" si="828"/>
        <v>0</v>
      </c>
    </row>
    <row r="13067" spans="2:17" ht="20.25" customHeight="1">
      <c r="B13067" s="10" t="str">
        <f t="shared" si="829"/>
        <v>0</v>
      </c>
      <c r="C13067" s="10" t="str">
        <f t="shared" si="830"/>
        <v/>
      </c>
      <c r="D13067" s="10" t="str">
        <f>IFERROR(IF(تحویلی!$E$1="","",IF(NOSA!O13067=تحویلی!$E$1,تحویلی!$E$1&amp;COUNTIF(NOSA!$O$1:O13067,تحویلی!$E$1),"")),"")</f>
        <v/>
      </c>
      <c r="E13067" s="10" t="str">
        <f t="shared" si="831"/>
        <v/>
      </c>
      <c r="F13067" s="10" t="str">
        <f>IFERROR(VLOOKUP(I13067,DATABASE!$N:$O,2,FALSE),"")</f>
        <v/>
      </c>
      <c r="Q13067" s="10">
        <f t="shared" si="828"/>
        <v>0</v>
      </c>
    </row>
    <row r="13068" spans="2:17" ht="20.25" customHeight="1">
      <c r="B13068" s="10" t="str">
        <f t="shared" si="829"/>
        <v>0</v>
      </c>
      <c r="C13068" s="10" t="str">
        <f t="shared" si="830"/>
        <v/>
      </c>
      <c r="D13068" s="10" t="str">
        <f>IFERROR(IF(تحویلی!$E$1="","",IF(NOSA!O13068=تحویلی!$E$1,تحویلی!$E$1&amp;COUNTIF(NOSA!$O$1:O13068,تحویلی!$E$1),"")),"")</f>
        <v/>
      </c>
      <c r="E13068" s="10" t="str">
        <f t="shared" si="831"/>
        <v/>
      </c>
      <c r="F13068" s="10" t="str">
        <f>IFERROR(VLOOKUP(I13068,DATABASE!$N:$O,2,FALSE),"")</f>
        <v/>
      </c>
      <c r="Q13068" s="10">
        <f t="shared" si="828"/>
        <v>0</v>
      </c>
    </row>
    <row r="13069" spans="2:17" ht="20.25" customHeight="1">
      <c r="B13069" s="10" t="str">
        <f t="shared" si="829"/>
        <v>0</v>
      </c>
      <c r="C13069" s="10" t="str">
        <f t="shared" si="830"/>
        <v/>
      </c>
      <c r="D13069" s="10" t="str">
        <f>IFERROR(IF(تحویلی!$E$1="","",IF(NOSA!O13069=تحویلی!$E$1,تحویلی!$E$1&amp;COUNTIF(NOSA!$O$1:O13069,تحویلی!$E$1),"")),"")</f>
        <v/>
      </c>
      <c r="E13069" s="10" t="str">
        <f t="shared" si="831"/>
        <v/>
      </c>
      <c r="F13069" s="10" t="str">
        <f>IFERROR(VLOOKUP(I13069,DATABASE!$N:$O,2,FALSE),"")</f>
        <v/>
      </c>
      <c r="Q13069" s="10">
        <f t="shared" si="828"/>
        <v>0</v>
      </c>
    </row>
    <row r="13070" spans="2:17" ht="20.25" customHeight="1">
      <c r="B13070" s="10" t="str">
        <f t="shared" si="829"/>
        <v>0</v>
      </c>
      <c r="C13070" s="10" t="str">
        <f t="shared" si="830"/>
        <v/>
      </c>
      <c r="D13070" s="10" t="str">
        <f>IFERROR(IF(تحویلی!$E$1="","",IF(NOSA!O13070=تحویلی!$E$1,تحویلی!$E$1&amp;COUNTIF(NOSA!$O$1:O13070,تحویلی!$E$1),"")),"")</f>
        <v/>
      </c>
      <c r="E13070" s="10" t="str">
        <f t="shared" si="831"/>
        <v/>
      </c>
      <c r="F13070" s="10" t="str">
        <f>IFERROR(VLOOKUP(I13070,DATABASE!$N:$O,2,FALSE),"")</f>
        <v/>
      </c>
      <c r="Q13070" s="10">
        <f t="shared" si="828"/>
        <v>0</v>
      </c>
    </row>
    <row r="13071" spans="2:17" ht="20.25" customHeight="1">
      <c r="B13071" s="10" t="str">
        <f t="shared" si="829"/>
        <v>0</v>
      </c>
      <c r="C13071" s="10" t="str">
        <f t="shared" si="830"/>
        <v/>
      </c>
      <c r="D13071" s="10" t="str">
        <f>IFERROR(IF(تحویلی!$E$1="","",IF(NOSA!O13071=تحویلی!$E$1,تحویلی!$E$1&amp;COUNTIF(NOSA!$O$1:O13071,تحویلی!$E$1),"")),"")</f>
        <v/>
      </c>
      <c r="E13071" s="10" t="str">
        <f t="shared" si="831"/>
        <v/>
      </c>
      <c r="F13071" s="10" t="str">
        <f>IFERROR(VLOOKUP(I13071,DATABASE!$N:$O,2,FALSE),"")</f>
        <v/>
      </c>
      <c r="Q13071" s="10">
        <f t="shared" si="828"/>
        <v>0</v>
      </c>
    </row>
    <row r="13072" spans="2:17" ht="20.25" customHeight="1">
      <c r="B13072" s="10" t="str">
        <f t="shared" si="829"/>
        <v>0</v>
      </c>
      <c r="C13072" s="10" t="str">
        <f t="shared" si="830"/>
        <v/>
      </c>
      <c r="D13072" s="10" t="str">
        <f>IFERROR(IF(تحویلی!$E$1="","",IF(NOSA!O13072=تحویلی!$E$1,تحویلی!$E$1&amp;COUNTIF(NOSA!$O$1:O13072,تحویلی!$E$1),"")),"")</f>
        <v/>
      </c>
      <c r="E13072" s="10" t="str">
        <f t="shared" si="831"/>
        <v/>
      </c>
      <c r="F13072" s="10" t="str">
        <f>IFERROR(VLOOKUP(I13072,DATABASE!$N:$O,2,FALSE),"")</f>
        <v/>
      </c>
      <c r="Q13072" s="10">
        <f t="shared" si="828"/>
        <v>0</v>
      </c>
    </row>
    <row r="13073" spans="2:17" ht="20.25" customHeight="1">
      <c r="B13073" s="10" t="str">
        <f t="shared" si="829"/>
        <v>0</v>
      </c>
      <c r="C13073" s="10" t="str">
        <f t="shared" si="830"/>
        <v/>
      </c>
      <c r="D13073" s="10" t="str">
        <f>IFERROR(IF(تحویلی!$E$1="","",IF(NOSA!O13073=تحویلی!$E$1,تحویلی!$E$1&amp;COUNTIF(NOSA!$O$1:O13073,تحویلی!$E$1),"")),"")</f>
        <v/>
      </c>
      <c r="E13073" s="10" t="str">
        <f t="shared" si="831"/>
        <v/>
      </c>
      <c r="F13073" s="10" t="str">
        <f>IFERROR(VLOOKUP(I13073,DATABASE!$N:$O,2,FALSE),"")</f>
        <v/>
      </c>
      <c r="Q13073" s="10">
        <f t="shared" si="828"/>
        <v>0</v>
      </c>
    </row>
    <row r="13074" spans="2:17" ht="20.25" customHeight="1">
      <c r="B13074" s="10" t="str">
        <f t="shared" si="829"/>
        <v>0</v>
      </c>
      <c r="C13074" s="10" t="str">
        <f t="shared" si="830"/>
        <v/>
      </c>
      <c r="D13074" s="10" t="str">
        <f>IFERROR(IF(تحویلی!$E$1="","",IF(NOSA!O13074=تحویلی!$E$1,تحویلی!$E$1&amp;COUNTIF(NOSA!$O$1:O13074,تحویلی!$E$1),"")),"")</f>
        <v/>
      </c>
      <c r="E13074" s="10" t="str">
        <f t="shared" si="831"/>
        <v/>
      </c>
      <c r="F13074" s="10" t="str">
        <f>IFERROR(VLOOKUP(I13074,DATABASE!$N:$O,2,FALSE),"")</f>
        <v/>
      </c>
      <c r="Q13074" s="10">
        <f t="shared" si="828"/>
        <v>0</v>
      </c>
    </row>
    <row r="13075" spans="2:17" ht="20.25" customHeight="1">
      <c r="B13075" s="10" t="str">
        <f t="shared" si="829"/>
        <v>0</v>
      </c>
      <c r="C13075" s="10" t="str">
        <f t="shared" si="830"/>
        <v/>
      </c>
      <c r="D13075" s="10" t="str">
        <f>IFERROR(IF(تحویلی!$E$1="","",IF(NOSA!O13075=تحویلی!$E$1,تحویلی!$E$1&amp;COUNTIF(NOSA!$O$1:O13075,تحویلی!$E$1),"")),"")</f>
        <v/>
      </c>
      <c r="E13075" s="10" t="str">
        <f t="shared" si="831"/>
        <v/>
      </c>
      <c r="F13075" s="10" t="str">
        <f>IFERROR(VLOOKUP(I13075,DATABASE!$N:$O,2,FALSE),"")</f>
        <v/>
      </c>
      <c r="Q13075" s="10">
        <f t="shared" si="828"/>
        <v>0</v>
      </c>
    </row>
    <row r="13076" spans="2:17" ht="20.25" customHeight="1">
      <c r="B13076" s="10" t="str">
        <f t="shared" si="829"/>
        <v>0</v>
      </c>
      <c r="C13076" s="10" t="str">
        <f t="shared" si="830"/>
        <v/>
      </c>
      <c r="D13076" s="10" t="str">
        <f>IFERROR(IF(تحویلی!$E$1="","",IF(NOSA!O13076=تحویلی!$E$1,تحویلی!$E$1&amp;COUNTIF(NOSA!$O$1:O13076,تحویلی!$E$1),"")),"")</f>
        <v/>
      </c>
      <c r="E13076" s="10" t="str">
        <f t="shared" si="831"/>
        <v/>
      </c>
      <c r="F13076" s="10" t="str">
        <f>IFERROR(VLOOKUP(I13076,DATABASE!$N:$O,2,FALSE),"")</f>
        <v/>
      </c>
      <c r="Q13076" s="10">
        <f t="shared" si="828"/>
        <v>0</v>
      </c>
    </row>
    <row r="13077" spans="2:17" ht="20.25" customHeight="1">
      <c r="B13077" s="10" t="str">
        <f t="shared" si="829"/>
        <v>0</v>
      </c>
      <c r="C13077" s="10" t="str">
        <f t="shared" si="830"/>
        <v/>
      </c>
      <c r="D13077" s="10" t="str">
        <f>IFERROR(IF(تحویلی!$E$1="","",IF(NOSA!O13077=تحویلی!$E$1,تحویلی!$E$1&amp;COUNTIF(NOSA!$O$1:O13077,تحویلی!$E$1),"")),"")</f>
        <v/>
      </c>
      <c r="E13077" s="10" t="str">
        <f t="shared" si="831"/>
        <v/>
      </c>
      <c r="F13077" s="10" t="str">
        <f>IFERROR(VLOOKUP(I13077,DATABASE!$N:$O,2,FALSE),"")</f>
        <v/>
      </c>
      <c r="Q13077" s="10">
        <f t="shared" si="828"/>
        <v>0</v>
      </c>
    </row>
    <row r="13078" spans="2:17" ht="20.25" customHeight="1">
      <c r="B13078" s="10" t="str">
        <f t="shared" si="829"/>
        <v>0</v>
      </c>
      <c r="C13078" s="10" t="str">
        <f t="shared" si="830"/>
        <v/>
      </c>
      <c r="D13078" s="10" t="str">
        <f>IFERROR(IF(تحویلی!$E$1="","",IF(NOSA!O13078=تحویلی!$E$1,تحویلی!$E$1&amp;COUNTIF(NOSA!$O$1:O13078,تحویلی!$E$1),"")),"")</f>
        <v/>
      </c>
      <c r="E13078" s="10" t="str">
        <f t="shared" si="831"/>
        <v/>
      </c>
      <c r="F13078" s="10" t="str">
        <f>IFERROR(VLOOKUP(I13078,DATABASE!$N:$O,2,FALSE),"")</f>
        <v/>
      </c>
      <c r="Q13078" s="10">
        <f t="shared" si="828"/>
        <v>0</v>
      </c>
    </row>
    <row r="13079" spans="2:17" ht="20.25" customHeight="1">
      <c r="B13079" s="10" t="str">
        <f t="shared" si="829"/>
        <v>0</v>
      </c>
      <c r="C13079" s="10" t="str">
        <f t="shared" si="830"/>
        <v/>
      </c>
      <c r="D13079" s="10" t="str">
        <f>IFERROR(IF(تحویلی!$E$1="","",IF(NOSA!O13079=تحویلی!$E$1,تحویلی!$E$1&amp;COUNTIF(NOSA!$O$1:O13079,تحویلی!$E$1),"")),"")</f>
        <v/>
      </c>
      <c r="E13079" s="10" t="str">
        <f t="shared" si="831"/>
        <v/>
      </c>
      <c r="F13079" s="10" t="str">
        <f>IFERROR(VLOOKUP(I13079,DATABASE!$N:$O,2,FALSE),"")</f>
        <v/>
      </c>
      <c r="Q13079" s="10">
        <f t="shared" si="828"/>
        <v>0</v>
      </c>
    </row>
    <row r="13080" spans="2:17" ht="20.25" customHeight="1">
      <c r="B13080" s="10" t="str">
        <f t="shared" si="829"/>
        <v>0</v>
      </c>
      <c r="C13080" s="10" t="str">
        <f t="shared" si="830"/>
        <v/>
      </c>
      <c r="D13080" s="10" t="str">
        <f>IFERROR(IF(تحویلی!$E$1="","",IF(NOSA!O13080=تحویلی!$E$1,تحویلی!$E$1&amp;COUNTIF(NOSA!$O$1:O13080,تحویلی!$E$1),"")),"")</f>
        <v/>
      </c>
      <c r="E13080" s="10" t="str">
        <f t="shared" si="831"/>
        <v/>
      </c>
      <c r="F13080" s="10" t="str">
        <f>IFERROR(VLOOKUP(I13080,DATABASE!$N:$O,2,FALSE),"")</f>
        <v/>
      </c>
      <c r="Q13080" s="10">
        <f t="shared" si="828"/>
        <v>0</v>
      </c>
    </row>
    <row r="13081" spans="2:17" ht="20.25" customHeight="1">
      <c r="B13081" s="10" t="str">
        <f t="shared" si="829"/>
        <v>0</v>
      </c>
      <c r="C13081" s="10" t="str">
        <f t="shared" si="830"/>
        <v/>
      </c>
      <c r="D13081" s="10" t="str">
        <f>IFERROR(IF(تحویلی!$E$1="","",IF(NOSA!O13081=تحویلی!$E$1,تحویلی!$E$1&amp;COUNTIF(NOSA!$O$1:O13081,تحویلی!$E$1),"")),"")</f>
        <v/>
      </c>
      <c r="E13081" s="10" t="str">
        <f t="shared" si="831"/>
        <v/>
      </c>
      <c r="F13081" s="10" t="str">
        <f>IFERROR(VLOOKUP(I13081,DATABASE!$N:$O,2,FALSE),"")</f>
        <v/>
      </c>
      <c r="Q13081" s="10">
        <f t="shared" si="828"/>
        <v>0</v>
      </c>
    </row>
    <row r="13082" spans="2:17" ht="20.25" customHeight="1">
      <c r="B13082" s="10" t="str">
        <f t="shared" si="829"/>
        <v>0</v>
      </c>
      <c r="C13082" s="10" t="str">
        <f t="shared" si="830"/>
        <v/>
      </c>
      <c r="D13082" s="10" t="str">
        <f>IFERROR(IF(تحویلی!$E$1="","",IF(NOSA!O13082=تحویلی!$E$1,تحویلی!$E$1&amp;COUNTIF(NOSA!$O$1:O13082,تحویلی!$E$1),"")),"")</f>
        <v/>
      </c>
      <c r="E13082" s="10" t="str">
        <f t="shared" si="831"/>
        <v/>
      </c>
      <c r="F13082" s="10" t="str">
        <f>IFERROR(VLOOKUP(I13082,DATABASE!$N:$O,2,FALSE),"")</f>
        <v/>
      </c>
      <c r="Q13082" s="10">
        <f t="shared" si="828"/>
        <v>0</v>
      </c>
    </row>
    <row r="13083" spans="2:17" ht="20.25" customHeight="1">
      <c r="B13083" s="10" t="str">
        <f t="shared" si="829"/>
        <v>0</v>
      </c>
      <c r="C13083" s="10" t="str">
        <f t="shared" si="830"/>
        <v/>
      </c>
      <c r="D13083" s="10" t="str">
        <f>IFERROR(IF(تحویلی!$E$1="","",IF(NOSA!O13083=تحویلی!$E$1,تحویلی!$E$1&amp;COUNTIF(NOSA!$O$1:O13083,تحویلی!$E$1),"")),"")</f>
        <v/>
      </c>
      <c r="E13083" s="10" t="str">
        <f t="shared" si="831"/>
        <v/>
      </c>
      <c r="F13083" s="10" t="str">
        <f>IFERROR(VLOOKUP(I13083,DATABASE!$N:$O,2,FALSE),"")</f>
        <v/>
      </c>
      <c r="Q13083" s="10">
        <f t="shared" si="828"/>
        <v>0</v>
      </c>
    </row>
    <row r="13084" spans="2:17" ht="20.25" customHeight="1">
      <c r="B13084" s="10" t="str">
        <f t="shared" si="829"/>
        <v>0</v>
      </c>
      <c r="C13084" s="10" t="str">
        <f t="shared" si="830"/>
        <v/>
      </c>
      <c r="D13084" s="10" t="str">
        <f>IFERROR(IF(تحویلی!$E$1="","",IF(NOSA!O13084=تحویلی!$E$1,تحویلی!$E$1&amp;COUNTIF(NOSA!$O$1:O13084,تحویلی!$E$1),"")),"")</f>
        <v/>
      </c>
      <c r="E13084" s="10" t="str">
        <f t="shared" si="831"/>
        <v/>
      </c>
      <c r="F13084" s="10" t="str">
        <f>IFERROR(VLOOKUP(I13084,DATABASE!$N:$O,2,FALSE),"")</f>
        <v/>
      </c>
      <c r="Q13084" s="10">
        <f t="shared" si="828"/>
        <v>0</v>
      </c>
    </row>
    <row r="13085" spans="2:17" ht="20.25" customHeight="1">
      <c r="B13085" s="10" t="str">
        <f t="shared" si="829"/>
        <v>0</v>
      </c>
      <c r="C13085" s="10" t="str">
        <f t="shared" si="830"/>
        <v/>
      </c>
      <c r="D13085" s="10" t="str">
        <f>IFERROR(IF(تحویلی!$E$1="","",IF(NOSA!O13085=تحویلی!$E$1,تحویلی!$E$1&amp;COUNTIF(NOSA!$O$1:O13085,تحویلی!$E$1),"")),"")</f>
        <v/>
      </c>
      <c r="E13085" s="10" t="str">
        <f t="shared" si="831"/>
        <v/>
      </c>
      <c r="F13085" s="10" t="str">
        <f>IFERROR(VLOOKUP(I13085,DATABASE!$N:$O,2,FALSE),"")</f>
        <v/>
      </c>
      <c r="Q13085" s="10">
        <f t="shared" si="828"/>
        <v>0</v>
      </c>
    </row>
    <row r="13086" spans="2:17" ht="20.25" customHeight="1">
      <c r="B13086" s="10" t="str">
        <f t="shared" si="829"/>
        <v>0</v>
      </c>
      <c r="C13086" s="10" t="str">
        <f t="shared" si="830"/>
        <v/>
      </c>
      <c r="D13086" s="10" t="str">
        <f>IFERROR(IF(تحویلی!$E$1="","",IF(NOSA!O13086=تحویلی!$E$1,تحویلی!$E$1&amp;COUNTIF(NOSA!$O$1:O13086,تحویلی!$E$1),"")),"")</f>
        <v/>
      </c>
      <c r="E13086" s="10" t="str">
        <f t="shared" si="831"/>
        <v/>
      </c>
      <c r="F13086" s="10" t="str">
        <f>IFERROR(VLOOKUP(I13086,DATABASE!$N:$O,2,FALSE),"")</f>
        <v/>
      </c>
      <c r="Q13086" s="10">
        <f t="shared" si="828"/>
        <v>0</v>
      </c>
    </row>
    <row r="13087" spans="2:17" ht="20.25" customHeight="1">
      <c r="B13087" s="10" t="str">
        <f t="shared" si="829"/>
        <v>0</v>
      </c>
      <c r="C13087" s="10" t="str">
        <f t="shared" si="830"/>
        <v/>
      </c>
      <c r="D13087" s="10" t="str">
        <f>IFERROR(IF(تحویلی!$E$1="","",IF(NOSA!O13087=تحویلی!$E$1,تحویلی!$E$1&amp;COUNTIF(NOSA!$O$1:O13087,تحویلی!$E$1),"")),"")</f>
        <v/>
      </c>
      <c r="E13087" s="10" t="str">
        <f t="shared" si="831"/>
        <v/>
      </c>
      <c r="F13087" s="10" t="str">
        <f>IFERROR(VLOOKUP(I13087,DATABASE!$N:$O,2,FALSE),"")</f>
        <v/>
      </c>
      <c r="Q13087" s="10">
        <f t="shared" si="828"/>
        <v>0</v>
      </c>
    </row>
    <row r="13088" spans="2:17" ht="20.25" customHeight="1">
      <c r="B13088" s="10" t="str">
        <f t="shared" si="829"/>
        <v>0</v>
      </c>
      <c r="C13088" s="10" t="str">
        <f t="shared" si="830"/>
        <v/>
      </c>
      <c r="D13088" s="10" t="str">
        <f>IFERROR(IF(تحویلی!$E$1="","",IF(NOSA!O13088=تحویلی!$E$1,تحویلی!$E$1&amp;COUNTIF(NOSA!$O$1:O13088,تحویلی!$E$1),"")),"")</f>
        <v/>
      </c>
      <c r="E13088" s="10" t="str">
        <f t="shared" si="831"/>
        <v/>
      </c>
      <c r="F13088" s="10" t="str">
        <f>IFERROR(VLOOKUP(I13088,DATABASE!$N:$O,2,FALSE),"")</f>
        <v/>
      </c>
      <c r="Q13088" s="10">
        <f t="shared" si="828"/>
        <v>0</v>
      </c>
    </row>
    <row r="13089" spans="2:17" ht="20.25" customHeight="1">
      <c r="B13089" s="10" t="str">
        <f t="shared" si="829"/>
        <v>0</v>
      </c>
      <c r="C13089" s="10" t="str">
        <f t="shared" si="830"/>
        <v/>
      </c>
      <c r="D13089" s="10" t="str">
        <f>IFERROR(IF(تحویلی!$E$1="","",IF(NOSA!O13089=تحویلی!$E$1,تحویلی!$E$1&amp;COUNTIF(NOSA!$O$1:O13089,تحویلی!$E$1),"")),"")</f>
        <v/>
      </c>
      <c r="E13089" s="10" t="str">
        <f t="shared" si="831"/>
        <v/>
      </c>
      <c r="F13089" s="10" t="str">
        <f>IFERROR(VLOOKUP(I13089,DATABASE!$N:$O,2,FALSE),"")</f>
        <v/>
      </c>
      <c r="Q13089" s="10">
        <f t="shared" si="828"/>
        <v>0</v>
      </c>
    </row>
    <row r="13090" spans="2:17" ht="20.25" customHeight="1">
      <c r="B13090" s="10" t="str">
        <f t="shared" si="829"/>
        <v>0</v>
      </c>
      <c r="C13090" s="10" t="str">
        <f t="shared" si="830"/>
        <v/>
      </c>
      <c r="D13090" s="10" t="str">
        <f>IFERROR(IF(تحویلی!$E$1="","",IF(NOSA!O13090=تحویلی!$E$1,تحویلی!$E$1&amp;COUNTIF(NOSA!$O$1:O13090,تحویلی!$E$1),"")),"")</f>
        <v/>
      </c>
      <c r="E13090" s="10" t="str">
        <f t="shared" si="831"/>
        <v/>
      </c>
      <c r="F13090" s="10" t="str">
        <f>IFERROR(VLOOKUP(I13090,DATABASE!$N:$O,2,FALSE),"")</f>
        <v/>
      </c>
      <c r="Q13090" s="10">
        <f t="shared" si="828"/>
        <v>0</v>
      </c>
    </row>
    <row r="13091" spans="2:17" ht="20.25" customHeight="1">
      <c r="B13091" s="10" t="str">
        <f t="shared" si="829"/>
        <v>0</v>
      </c>
      <c r="C13091" s="10" t="str">
        <f t="shared" si="830"/>
        <v/>
      </c>
      <c r="D13091" s="10" t="str">
        <f>IFERROR(IF(تحویلی!$E$1="","",IF(NOSA!O13091=تحویلی!$E$1,تحویلی!$E$1&amp;COUNTIF(NOSA!$O$1:O13091,تحویلی!$E$1),"")),"")</f>
        <v/>
      </c>
      <c r="E13091" s="10" t="str">
        <f t="shared" si="831"/>
        <v/>
      </c>
      <c r="F13091" s="10" t="str">
        <f>IFERROR(VLOOKUP(I13091,DATABASE!$N:$O,2,FALSE),"")</f>
        <v/>
      </c>
      <c r="Q13091" s="10">
        <f t="shared" si="828"/>
        <v>0</v>
      </c>
    </row>
    <row r="13092" spans="2:17" ht="20.25" customHeight="1">
      <c r="B13092" s="10" t="str">
        <f t="shared" si="829"/>
        <v>0</v>
      </c>
      <c r="C13092" s="10" t="str">
        <f t="shared" si="830"/>
        <v/>
      </c>
      <c r="D13092" s="10" t="str">
        <f>IFERROR(IF(تحویلی!$E$1="","",IF(NOSA!O13092=تحویلی!$E$1,تحویلی!$E$1&amp;COUNTIF(NOSA!$O$1:O13092,تحویلی!$E$1),"")),"")</f>
        <v/>
      </c>
      <c r="E13092" s="10" t="str">
        <f t="shared" si="831"/>
        <v/>
      </c>
      <c r="F13092" s="10" t="str">
        <f>IFERROR(VLOOKUP(I13092,DATABASE!$N:$O,2,FALSE),"")</f>
        <v/>
      </c>
      <c r="Q13092" s="10">
        <f t="shared" ref="Q13092:Q13155" si="832">VALUE(O13092)</f>
        <v>0</v>
      </c>
    </row>
    <row r="13093" spans="2:17" ht="20.25" customHeight="1">
      <c r="B13093" s="10" t="str">
        <f t="shared" si="829"/>
        <v>0</v>
      </c>
      <c r="C13093" s="10" t="str">
        <f t="shared" si="830"/>
        <v/>
      </c>
      <c r="D13093" s="10" t="str">
        <f>IFERROR(IF(تحویلی!$E$1="","",IF(NOSA!O13093=تحویلی!$E$1,تحویلی!$E$1&amp;COUNTIF(NOSA!$O$1:O13093,تحویلی!$E$1),"")),"")</f>
        <v/>
      </c>
      <c r="E13093" s="10" t="str">
        <f t="shared" si="831"/>
        <v/>
      </c>
      <c r="F13093" s="10" t="str">
        <f>IFERROR(VLOOKUP(I13093,DATABASE!$N:$O,2,FALSE),"")</f>
        <v/>
      </c>
      <c r="Q13093" s="10">
        <f t="shared" si="832"/>
        <v>0</v>
      </c>
    </row>
    <row r="13094" spans="2:17" ht="20.25" customHeight="1">
      <c r="B13094" s="10" t="str">
        <f t="shared" si="829"/>
        <v>0</v>
      </c>
      <c r="C13094" s="10" t="str">
        <f t="shared" si="830"/>
        <v/>
      </c>
      <c r="D13094" s="10" t="str">
        <f>IFERROR(IF(تحویلی!$E$1="","",IF(NOSA!O13094=تحویلی!$E$1,تحویلی!$E$1&amp;COUNTIF(NOSA!$O$1:O13094,تحویلی!$E$1),"")),"")</f>
        <v/>
      </c>
      <c r="E13094" s="10" t="str">
        <f t="shared" si="831"/>
        <v/>
      </c>
      <c r="F13094" s="10" t="str">
        <f>IFERROR(VLOOKUP(I13094,DATABASE!$N:$O,2,FALSE),"")</f>
        <v/>
      </c>
      <c r="Q13094" s="10">
        <f t="shared" si="832"/>
        <v>0</v>
      </c>
    </row>
    <row r="13095" spans="2:17" ht="20.25" customHeight="1">
      <c r="B13095" s="10" t="str">
        <f t="shared" si="829"/>
        <v>0</v>
      </c>
      <c r="C13095" s="10" t="str">
        <f t="shared" si="830"/>
        <v/>
      </c>
      <c r="D13095" s="10" t="str">
        <f>IFERROR(IF(تحویلی!$E$1="","",IF(NOSA!O13095=تحویلی!$E$1,تحویلی!$E$1&amp;COUNTIF(NOSA!$O$1:O13095,تحویلی!$E$1),"")),"")</f>
        <v/>
      </c>
      <c r="E13095" s="10" t="str">
        <f t="shared" si="831"/>
        <v/>
      </c>
      <c r="F13095" s="10" t="str">
        <f>IFERROR(VLOOKUP(I13095,DATABASE!$N:$O,2,FALSE),"")</f>
        <v/>
      </c>
      <c r="Q13095" s="10">
        <f t="shared" si="832"/>
        <v>0</v>
      </c>
    </row>
    <row r="13096" spans="2:17" ht="20.25" customHeight="1">
      <c r="B13096" s="10" t="str">
        <f t="shared" si="829"/>
        <v>0</v>
      </c>
      <c r="C13096" s="10" t="str">
        <f t="shared" si="830"/>
        <v/>
      </c>
      <c r="D13096" s="10" t="str">
        <f>IFERROR(IF(تحویلی!$E$1="","",IF(NOSA!O13096=تحویلی!$E$1,تحویلی!$E$1&amp;COUNTIF(NOSA!$O$1:O13096,تحویلی!$E$1),"")),"")</f>
        <v/>
      </c>
      <c r="E13096" s="10" t="str">
        <f t="shared" si="831"/>
        <v/>
      </c>
      <c r="F13096" s="10" t="str">
        <f>IFERROR(VLOOKUP(I13096,DATABASE!$N:$O,2,FALSE),"")</f>
        <v/>
      </c>
      <c r="Q13096" s="10">
        <f t="shared" si="832"/>
        <v>0</v>
      </c>
    </row>
    <row r="13097" spans="2:17" ht="20.25" customHeight="1">
      <c r="B13097" s="10" t="str">
        <f t="shared" ref="B13097:B13160" si="833">F13097&amp;Q13097</f>
        <v>0</v>
      </c>
      <c r="C13097" s="10" t="str">
        <f t="shared" ref="C13097:C13160" si="834">F13097&amp;G13097&amp;O13097</f>
        <v/>
      </c>
      <c r="D13097" s="10" t="str">
        <f>IFERROR(IF(تحویلی!$E$1="","",IF(NOSA!O13097=تحویلی!$E$1,تحویلی!$E$1&amp;COUNTIF(NOSA!$O$1:O13097,تحویلی!$E$1),"")),"")</f>
        <v/>
      </c>
      <c r="E13097" s="10" t="str">
        <f t="shared" ref="E13097:E13160" si="835">H13097&amp;O13097</f>
        <v/>
      </c>
      <c r="F13097" s="10" t="str">
        <f>IFERROR(VLOOKUP(I13097,DATABASE!$N:$O,2,FALSE),"")</f>
        <v/>
      </c>
      <c r="Q13097" s="10">
        <f t="shared" si="832"/>
        <v>0</v>
      </c>
    </row>
    <row r="13098" spans="2:17" ht="20.25" customHeight="1">
      <c r="B13098" s="10" t="str">
        <f t="shared" si="833"/>
        <v>0</v>
      </c>
      <c r="C13098" s="10" t="str">
        <f t="shared" si="834"/>
        <v/>
      </c>
      <c r="D13098" s="10" t="str">
        <f>IFERROR(IF(تحویلی!$E$1="","",IF(NOSA!O13098=تحویلی!$E$1,تحویلی!$E$1&amp;COUNTIF(NOSA!$O$1:O13098,تحویلی!$E$1),"")),"")</f>
        <v/>
      </c>
      <c r="E13098" s="10" t="str">
        <f t="shared" si="835"/>
        <v/>
      </c>
      <c r="F13098" s="10" t="str">
        <f>IFERROR(VLOOKUP(I13098,DATABASE!$N:$O,2,FALSE),"")</f>
        <v/>
      </c>
      <c r="Q13098" s="10">
        <f t="shared" si="832"/>
        <v>0</v>
      </c>
    </row>
    <row r="13099" spans="2:17" ht="20.25" customHeight="1">
      <c r="B13099" s="10" t="str">
        <f t="shared" si="833"/>
        <v>0</v>
      </c>
      <c r="C13099" s="10" t="str">
        <f t="shared" si="834"/>
        <v/>
      </c>
      <c r="D13099" s="10" t="str">
        <f>IFERROR(IF(تحویلی!$E$1="","",IF(NOSA!O13099=تحویلی!$E$1,تحویلی!$E$1&amp;COUNTIF(NOSA!$O$1:O13099,تحویلی!$E$1),"")),"")</f>
        <v/>
      </c>
      <c r="E13099" s="10" t="str">
        <f t="shared" si="835"/>
        <v/>
      </c>
      <c r="F13099" s="10" t="str">
        <f>IFERROR(VLOOKUP(I13099,DATABASE!$N:$O,2,FALSE),"")</f>
        <v/>
      </c>
      <c r="Q13099" s="10">
        <f t="shared" si="832"/>
        <v>0</v>
      </c>
    </row>
    <row r="13100" spans="2:17" ht="20.25" customHeight="1">
      <c r="B13100" s="10" t="str">
        <f t="shared" si="833"/>
        <v>0</v>
      </c>
      <c r="C13100" s="10" t="str">
        <f t="shared" si="834"/>
        <v/>
      </c>
      <c r="D13100" s="10" t="str">
        <f>IFERROR(IF(تحویلی!$E$1="","",IF(NOSA!O13100=تحویلی!$E$1,تحویلی!$E$1&amp;COUNTIF(NOSA!$O$1:O13100,تحویلی!$E$1),"")),"")</f>
        <v/>
      </c>
      <c r="E13100" s="10" t="str">
        <f t="shared" si="835"/>
        <v/>
      </c>
      <c r="F13100" s="10" t="str">
        <f>IFERROR(VLOOKUP(I13100,DATABASE!$N:$O,2,FALSE),"")</f>
        <v/>
      </c>
      <c r="Q13100" s="10">
        <f t="shared" si="832"/>
        <v>0</v>
      </c>
    </row>
    <row r="13101" spans="2:17" ht="20.25" customHeight="1">
      <c r="B13101" s="10" t="str">
        <f t="shared" si="833"/>
        <v>0</v>
      </c>
      <c r="C13101" s="10" t="str">
        <f t="shared" si="834"/>
        <v/>
      </c>
      <c r="D13101" s="10" t="str">
        <f>IFERROR(IF(تحویلی!$E$1="","",IF(NOSA!O13101=تحویلی!$E$1,تحویلی!$E$1&amp;COUNTIF(NOSA!$O$1:O13101,تحویلی!$E$1),"")),"")</f>
        <v/>
      </c>
      <c r="E13101" s="10" t="str">
        <f t="shared" si="835"/>
        <v/>
      </c>
      <c r="F13101" s="10" t="str">
        <f>IFERROR(VLOOKUP(I13101,DATABASE!$N:$O,2,FALSE),"")</f>
        <v/>
      </c>
      <c r="Q13101" s="10">
        <f t="shared" si="832"/>
        <v>0</v>
      </c>
    </row>
    <row r="13102" spans="2:17" ht="20.25" customHeight="1">
      <c r="B13102" s="10" t="str">
        <f t="shared" si="833"/>
        <v>0</v>
      </c>
      <c r="C13102" s="10" t="str">
        <f t="shared" si="834"/>
        <v/>
      </c>
      <c r="D13102" s="10" t="str">
        <f>IFERROR(IF(تحویلی!$E$1="","",IF(NOSA!O13102=تحویلی!$E$1,تحویلی!$E$1&amp;COUNTIF(NOSA!$O$1:O13102,تحویلی!$E$1),"")),"")</f>
        <v/>
      </c>
      <c r="E13102" s="10" t="str">
        <f t="shared" si="835"/>
        <v/>
      </c>
      <c r="F13102" s="10" t="str">
        <f>IFERROR(VLOOKUP(I13102,DATABASE!$N:$O,2,FALSE),"")</f>
        <v/>
      </c>
      <c r="Q13102" s="10">
        <f t="shared" si="832"/>
        <v>0</v>
      </c>
    </row>
    <row r="13103" spans="2:17" ht="20.25" customHeight="1">
      <c r="B13103" s="10" t="str">
        <f t="shared" si="833"/>
        <v>0</v>
      </c>
      <c r="C13103" s="10" t="str">
        <f t="shared" si="834"/>
        <v/>
      </c>
      <c r="D13103" s="10" t="str">
        <f>IFERROR(IF(تحویلی!$E$1="","",IF(NOSA!O13103=تحویلی!$E$1,تحویلی!$E$1&amp;COUNTIF(NOSA!$O$1:O13103,تحویلی!$E$1),"")),"")</f>
        <v/>
      </c>
      <c r="E13103" s="10" t="str">
        <f t="shared" si="835"/>
        <v/>
      </c>
      <c r="F13103" s="10" t="str">
        <f>IFERROR(VLOOKUP(I13103,DATABASE!$N:$O,2,FALSE),"")</f>
        <v/>
      </c>
      <c r="Q13103" s="10">
        <f t="shared" si="832"/>
        <v>0</v>
      </c>
    </row>
    <row r="13104" spans="2:17" ht="20.25" customHeight="1">
      <c r="B13104" s="10" t="str">
        <f t="shared" si="833"/>
        <v>0</v>
      </c>
      <c r="C13104" s="10" t="str">
        <f t="shared" si="834"/>
        <v/>
      </c>
      <c r="D13104" s="10" t="str">
        <f>IFERROR(IF(تحویلی!$E$1="","",IF(NOSA!O13104=تحویلی!$E$1,تحویلی!$E$1&amp;COUNTIF(NOSA!$O$1:O13104,تحویلی!$E$1),"")),"")</f>
        <v/>
      </c>
      <c r="E13104" s="10" t="str">
        <f t="shared" si="835"/>
        <v/>
      </c>
      <c r="F13104" s="10" t="str">
        <f>IFERROR(VLOOKUP(I13104,DATABASE!$N:$O,2,FALSE),"")</f>
        <v/>
      </c>
      <c r="Q13104" s="10">
        <f t="shared" si="832"/>
        <v>0</v>
      </c>
    </row>
    <row r="13105" spans="2:17" ht="20.25" customHeight="1">
      <c r="B13105" s="10" t="str">
        <f t="shared" si="833"/>
        <v>0</v>
      </c>
      <c r="C13105" s="10" t="str">
        <f t="shared" si="834"/>
        <v/>
      </c>
      <c r="D13105" s="10" t="str">
        <f>IFERROR(IF(تحویلی!$E$1="","",IF(NOSA!O13105=تحویلی!$E$1,تحویلی!$E$1&amp;COUNTIF(NOSA!$O$1:O13105,تحویلی!$E$1),"")),"")</f>
        <v/>
      </c>
      <c r="E13105" s="10" t="str">
        <f t="shared" si="835"/>
        <v/>
      </c>
      <c r="F13105" s="10" t="str">
        <f>IFERROR(VLOOKUP(I13105,DATABASE!$N:$O,2,FALSE),"")</f>
        <v/>
      </c>
      <c r="Q13105" s="10">
        <f t="shared" si="832"/>
        <v>0</v>
      </c>
    </row>
    <row r="13106" spans="2:17" ht="20.25" customHeight="1">
      <c r="B13106" s="10" t="str">
        <f t="shared" si="833"/>
        <v>0</v>
      </c>
      <c r="C13106" s="10" t="str">
        <f t="shared" si="834"/>
        <v/>
      </c>
      <c r="D13106" s="10" t="str">
        <f>IFERROR(IF(تحویلی!$E$1="","",IF(NOSA!O13106=تحویلی!$E$1,تحویلی!$E$1&amp;COUNTIF(NOSA!$O$1:O13106,تحویلی!$E$1),"")),"")</f>
        <v/>
      </c>
      <c r="E13106" s="10" t="str">
        <f t="shared" si="835"/>
        <v/>
      </c>
      <c r="F13106" s="10" t="str">
        <f>IFERROR(VLOOKUP(I13106,DATABASE!$N:$O,2,FALSE),"")</f>
        <v/>
      </c>
      <c r="Q13106" s="10">
        <f t="shared" si="832"/>
        <v>0</v>
      </c>
    </row>
    <row r="13107" spans="2:17" ht="20.25" customHeight="1">
      <c r="B13107" s="10" t="str">
        <f t="shared" si="833"/>
        <v>0</v>
      </c>
      <c r="C13107" s="10" t="str">
        <f t="shared" si="834"/>
        <v/>
      </c>
      <c r="D13107" s="10" t="str">
        <f>IFERROR(IF(تحویلی!$E$1="","",IF(NOSA!O13107=تحویلی!$E$1,تحویلی!$E$1&amp;COUNTIF(NOSA!$O$1:O13107,تحویلی!$E$1),"")),"")</f>
        <v/>
      </c>
      <c r="E13107" s="10" t="str">
        <f t="shared" si="835"/>
        <v/>
      </c>
      <c r="F13107" s="10" t="str">
        <f>IFERROR(VLOOKUP(I13107,DATABASE!$N:$O,2,FALSE),"")</f>
        <v/>
      </c>
      <c r="Q13107" s="10">
        <f t="shared" si="832"/>
        <v>0</v>
      </c>
    </row>
    <row r="13108" spans="2:17" ht="20.25" customHeight="1">
      <c r="B13108" s="10" t="str">
        <f t="shared" si="833"/>
        <v>0</v>
      </c>
      <c r="C13108" s="10" t="str">
        <f t="shared" si="834"/>
        <v/>
      </c>
      <c r="D13108" s="10" t="str">
        <f>IFERROR(IF(تحویلی!$E$1="","",IF(NOSA!O13108=تحویلی!$E$1,تحویلی!$E$1&amp;COUNTIF(NOSA!$O$1:O13108,تحویلی!$E$1),"")),"")</f>
        <v/>
      </c>
      <c r="E13108" s="10" t="str">
        <f t="shared" si="835"/>
        <v/>
      </c>
      <c r="F13108" s="10" t="str">
        <f>IFERROR(VLOOKUP(I13108,DATABASE!$N:$O,2,FALSE),"")</f>
        <v/>
      </c>
      <c r="Q13108" s="10">
        <f t="shared" si="832"/>
        <v>0</v>
      </c>
    </row>
    <row r="13109" spans="2:17" ht="20.25" customHeight="1">
      <c r="B13109" s="10" t="str">
        <f t="shared" si="833"/>
        <v>0</v>
      </c>
      <c r="C13109" s="10" t="str">
        <f t="shared" si="834"/>
        <v/>
      </c>
      <c r="D13109" s="10" t="str">
        <f>IFERROR(IF(تحویلی!$E$1="","",IF(NOSA!O13109=تحویلی!$E$1,تحویلی!$E$1&amp;COUNTIF(NOSA!$O$1:O13109,تحویلی!$E$1),"")),"")</f>
        <v/>
      </c>
      <c r="E13109" s="10" t="str">
        <f t="shared" si="835"/>
        <v/>
      </c>
      <c r="F13109" s="10" t="str">
        <f>IFERROR(VLOOKUP(I13109,DATABASE!$N:$O,2,FALSE),"")</f>
        <v/>
      </c>
      <c r="Q13109" s="10">
        <f t="shared" si="832"/>
        <v>0</v>
      </c>
    </row>
    <row r="13110" spans="2:17" ht="20.25" customHeight="1">
      <c r="B13110" s="10" t="str">
        <f t="shared" si="833"/>
        <v>0</v>
      </c>
      <c r="C13110" s="10" t="str">
        <f t="shared" si="834"/>
        <v/>
      </c>
      <c r="D13110" s="10" t="str">
        <f>IFERROR(IF(تحویلی!$E$1="","",IF(NOSA!O13110=تحویلی!$E$1,تحویلی!$E$1&amp;COUNTIF(NOSA!$O$1:O13110,تحویلی!$E$1),"")),"")</f>
        <v/>
      </c>
      <c r="E13110" s="10" t="str">
        <f t="shared" si="835"/>
        <v/>
      </c>
      <c r="F13110" s="10" t="str">
        <f>IFERROR(VLOOKUP(I13110,DATABASE!$N:$O,2,FALSE),"")</f>
        <v/>
      </c>
      <c r="Q13110" s="10">
        <f t="shared" si="832"/>
        <v>0</v>
      </c>
    </row>
    <row r="13111" spans="2:17" ht="20.25" customHeight="1">
      <c r="B13111" s="10" t="str">
        <f t="shared" si="833"/>
        <v>0</v>
      </c>
      <c r="C13111" s="10" t="str">
        <f t="shared" si="834"/>
        <v/>
      </c>
      <c r="D13111" s="10" t="str">
        <f>IFERROR(IF(تحویلی!$E$1="","",IF(NOSA!O13111=تحویلی!$E$1,تحویلی!$E$1&amp;COUNTIF(NOSA!$O$1:O13111,تحویلی!$E$1),"")),"")</f>
        <v/>
      </c>
      <c r="E13111" s="10" t="str">
        <f t="shared" si="835"/>
        <v/>
      </c>
      <c r="F13111" s="10" t="str">
        <f>IFERROR(VLOOKUP(I13111,DATABASE!$N:$O,2,FALSE),"")</f>
        <v/>
      </c>
      <c r="Q13111" s="10">
        <f t="shared" si="832"/>
        <v>0</v>
      </c>
    </row>
    <row r="13112" spans="2:17" ht="20.25" customHeight="1">
      <c r="B13112" s="10" t="str">
        <f t="shared" si="833"/>
        <v>0</v>
      </c>
      <c r="C13112" s="10" t="str">
        <f t="shared" si="834"/>
        <v/>
      </c>
      <c r="D13112" s="10" t="str">
        <f>IFERROR(IF(تحویلی!$E$1="","",IF(NOSA!O13112=تحویلی!$E$1,تحویلی!$E$1&amp;COUNTIF(NOSA!$O$1:O13112,تحویلی!$E$1),"")),"")</f>
        <v/>
      </c>
      <c r="E13112" s="10" t="str">
        <f t="shared" si="835"/>
        <v/>
      </c>
      <c r="F13112" s="10" t="str">
        <f>IFERROR(VLOOKUP(I13112,DATABASE!$N:$O,2,FALSE),"")</f>
        <v/>
      </c>
      <c r="Q13112" s="10">
        <f t="shared" si="832"/>
        <v>0</v>
      </c>
    </row>
    <row r="13113" spans="2:17" ht="20.25" customHeight="1">
      <c r="B13113" s="10" t="str">
        <f t="shared" si="833"/>
        <v>0</v>
      </c>
      <c r="C13113" s="10" t="str">
        <f t="shared" si="834"/>
        <v/>
      </c>
      <c r="D13113" s="10" t="str">
        <f>IFERROR(IF(تحویلی!$E$1="","",IF(NOSA!O13113=تحویلی!$E$1,تحویلی!$E$1&amp;COUNTIF(NOSA!$O$1:O13113,تحویلی!$E$1),"")),"")</f>
        <v/>
      </c>
      <c r="E13113" s="10" t="str">
        <f t="shared" si="835"/>
        <v/>
      </c>
      <c r="F13113" s="10" t="str">
        <f>IFERROR(VLOOKUP(I13113,DATABASE!$N:$O,2,FALSE),"")</f>
        <v/>
      </c>
      <c r="Q13113" s="10">
        <f t="shared" si="832"/>
        <v>0</v>
      </c>
    </row>
    <row r="13114" spans="2:17" ht="20.25" customHeight="1">
      <c r="B13114" s="10" t="str">
        <f t="shared" si="833"/>
        <v>0</v>
      </c>
      <c r="C13114" s="10" t="str">
        <f t="shared" si="834"/>
        <v/>
      </c>
      <c r="D13114" s="10" t="str">
        <f>IFERROR(IF(تحویلی!$E$1="","",IF(NOSA!O13114=تحویلی!$E$1,تحویلی!$E$1&amp;COUNTIF(NOSA!$O$1:O13114,تحویلی!$E$1),"")),"")</f>
        <v/>
      </c>
      <c r="E13114" s="10" t="str">
        <f t="shared" si="835"/>
        <v/>
      </c>
      <c r="F13114" s="10" t="str">
        <f>IFERROR(VLOOKUP(I13114,DATABASE!$N:$O,2,FALSE),"")</f>
        <v/>
      </c>
      <c r="Q13114" s="10">
        <f t="shared" si="832"/>
        <v>0</v>
      </c>
    </row>
    <row r="13115" spans="2:17" ht="20.25" customHeight="1">
      <c r="B13115" s="10" t="str">
        <f t="shared" si="833"/>
        <v>0</v>
      </c>
      <c r="C13115" s="10" t="str">
        <f t="shared" si="834"/>
        <v/>
      </c>
      <c r="D13115" s="10" t="str">
        <f>IFERROR(IF(تحویلی!$E$1="","",IF(NOSA!O13115=تحویلی!$E$1,تحویلی!$E$1&amp;COUNTIF(NOSA!$O$1:O13115,تحویلی!$E$1),"")),"")</f>
        <v/>
      </c>
      <c r="E13115" s="10" t="str">
        <f t="shared" si="835"/>
        <v/>
      </c>
      <c r="F13115" s="10" t="str">
        <f>IFERROR(VLOOKUP(I13115,DATABASE!$N:$O,2,FALSE),"")</f>
        <v/>
      </c>
      <c r="Q13115" s="10">
        <f t="shared" si="832"/>
        <v>0</v>
      </c>
    </row>
    <row r="13116" spans="2:17" ht="20.25" customHeight="1">
      <c r="B13116" s="10" t="str">
        <f t="shared" si="833"/>
        <v>0</v>
      </c>
      <c r="C13116" s="10" t="str">
        <f t="shared" si="834"/>
        <v/>
      </c>
      <c r="D13116" s="10" t="str">
        <f>IFERROR(IF(تحویلی!$E$1="","",IF(NOSA!O13116=تحویلی!$E$1,تحویلی!$E$1&amp;COUNTIF(NOSA!$O$1:O13116,تحویلی!$E$1),"")),"")</f>
        <v/>
      </c>
      <c r="E13116" s="10" t="str">
        <f t="shared" si="835"/>
        <v/>
      </c>
      <c r="F13116" s="10" t="str">
        <f>IFERROR(VLOOKUP(I13116,DATABASE!$N:$O,2,FALSE),"")</f>
        <v/>
      </c>
      <c r="Q13116" s="10">
        <f t="shared" si="832"/>
        <v>0</v>
      </c>
    </row>
    <row r="13117" spans="2:17" ht="20.25" customHeight="1">
      <c r="B13117" s="10" t="str">
        <f t="shared" si="833"/>
        <v>0</v>
      </c>
      <c r="C13117" s="10" t="str">
        <f t="shared" si="834"/>
        <v/>
      </c>
      <c r="D13117" s="10" t="str">
        <f>IFERROR(IF(تحویلی!$E$1="","",IF(NOSA!O13117=تحویلی!$E$1,تحویلی!$E$1&amp;COUNTIF(NOSA!$O$1:O13117,تحویلی!$E$1),"")),"")</f>
        <v/>
      </c>
      <c r="E13117" s="10" t="str">
        <f t="shared" si="835"/>
        <v/>
      </c>
      <c r="F13117" s="10" t="str">
        <f>IFERROR(VLOOKUP(I13117,DATABASE!$N:$O,2,FALSE),"")</f>
        <v/>
      </c>
      <c r="Q13117" s="10">
        <f t="shared" si="832"/>
        <v>0</v>
      </c>
    </row>
    <row r="13118" spans="2:17" ht="20.25" customHeight="1">
      <c r="B13118" s="10" t="str">
        <f t="shared" si="833"/>
        <v>0</v>
      </c>
      <c r="C13118" s="10" t="str">
        <f t="shared" si="834"/>
        <v/>
      </c>
      <c r="D13118" s="10" t="str">
        <f>IFERROR(IF(تحویلی!$E$1="","",IF(NOSA!O13118=تحویلی!$E$1,تحویلی!$E$1&amp;COUNTIF(NOSA!$O$1:O13118,تحویلی!$E$1),"")),"")</f>
        <v/>
      </c>
      <c r="E13118" s="10" t="str">
        <f t="shared" si="835"/>
        <v/>
      </c>
      <c r="F13118" s="10" t="str">
        <f>IFERROR(VLOOKUP(I13118,DATABASE!$N:$O,2,FALSE),"")</f>
        <v/>
      </c>
      <c r="Q13118" s="10">
        <f t="shared" si="832"/>
        <v>0</v>
      </c>
    </row>
    <row r="13119" spans="2:17" ht="20.25" customHeight="1">
      <c r="B13119" s="10" t="str">
        <f t="shared" si="833"/>
        <v>0</v>
      </c>
      <c r="C13119" s="10" t="str">
        <f t="shared" si="834"/>
        <v/>
      </c>
      <c r="D13119" s="10" t="str">
        <f>IFERROR(IF(تحویلی!$E$1="","",IF(NOSA!O13119=تحویلی!$E$1,تحویلی!$E$1&amp;COUNTIF(NOSA!$O$1:O13119,تحویلی!$E$1),"")),"")</f>
        <v/>
      </c>
      <c r="E13119" s="10" t="str">
        <f t="shared" si="835"/>
        <v/>
      </c>
      <c r="F13119" s="10" t="str">
        <f>IFERROR(VLOOKUP(I13119,DATABASE!$N:$O,2,FALSE),"")</f>
        <v/>
      </c>
      <c r="Q13119" s="10">
        <f t="shared" si="832"/>
        <v>0</v>
      </c>
    </row>
    <row r="13120" spans="2:17" ht="20.25" customHeight="1">
      <c r="B13120" s="10" t="str">
        <f t="shared" si="833"/>
        <v>0</v>
      </c>
      <c r="C13120" s="10" t="str">
        <f t="shared" si="834"/>
        <v/>
      </c>
      <c r="D13120" s="10" t="str">
        <f>IFERROR(IF(تحویلی!$E$1="","",IF(NOSA!O13120=تحویلی!$E$1,تحویلی!$E$1&amp;COUNTIF(NOSA!$O$1:O13120,تحویلی!$E$1),"")),"")</f>
        <v/>
      </c>
      <c r="E13120" s="10" t="str">
        <f t="shared" si="835"/>
        <v/>
      </c>
      <c r="F13120" s="10" t="str">
        <f>IFERROR(VLOOKUP(I13120,DATABASE!$N:$O,2,FALSE),"")</f>
        <v/>
      </c>
      <c r="Q13120" s="10">
        <f t="shared" si="832"/>
        <v>0</v>
      </c>
    </row>
    <row r="13121" spans="2:17" ht="20.25" customHeight="1">
      <c r="B13121" s="10" t="str">
        <f t="shared" si="833"/>
        <v>0</v>
      </c>
      <c r="C13121" s="10" t="str">
        <f t="shared" si="834"/>
        <v/>
      </c>
      <c r="D13121" s="10" t="str">
        <f>IFERROR(IF(تحویلی!$E$1="","",IF(NOSA!O13121=تحویلی!$E$1,تحویلی!$E$1&amp;COUNTIF(NOSA!$O$1:O13121,تحویلی!$E$1),"")),"")</f>
        <v/>
      </c>
      <c r="E13121" s="10" t="str">
        <f t="shared" si="835"/>
        <v/>
      </c>
      <c r="F13121" s="10" t="str">
        <f>IFERROR(VLOOKUP(I13121,DATABASE!$N:$O,2,FALSE),"")</f>
        <v/>
      </c>
      <c r="Q13121" s="10">
        <f t="shared" si="832"/>
        <v>0</v>
      </c>
    </row>
    <row r="13122" spans="2:17" ht="20.25" customHeight="1">
      <c r="B13122" s="10" t="str">
        <f t="shared" si="833"/>
        <v>0</v>
      </c>
      <c r="C13122" s="10" t="str">
        <f t="shared" si="834"/>
        <v/>
      </c>
      <c r="D13122" s="10" t="str">
        <f>IFERROR(IF(تحویلی!$E$1="","",IF(NOSA!O13122=تحویلی!$E$1,تحویلی!$E$1&amp;COUNTIF(NOSA!$O$1:O13122,تحویلی!$E$1),"")),"")</f>
        <v/>
      </c>
      <c r="E13122" s="10" t="str">
        <f t="shared" si="835"/>
        <v/>
      </c>
      <c r="F13122" s="10" t="str">
        <f>IFERROR(VLOOKUP(I13122,DATABASE!$N:$O,2,FALSE),"")</f>
        <v/>
      </c>
      <c r="Q13122" s="10">
        <f t="shared" si="832"/>
        <v>0</v>
      </c>
    </row>
    <row r="13123" spans="2:17" ht="20.25" customHeight="1">
      <c r="B13123" s="10" t="str">
        <f t="shared" si="833"/>
        <v>0</v>
      </c>
      <c r="C13123" s="10" t="str">
        <f t="shared" si="834"/>
        <v/>
      </c>
      <c r="D13123" s="10" t="str">
        <f>IFERROR(IF(تحویلی!$E$1="","",IF(NOSA!O13123=تحویلی!$E$1,تحویلی!$E$1&amp;COUNTIF(NOSA!$O$1:O13123,تحویلی!$E$1),"")),"")</f>
        <v/>
      </c>
      <c r="E13123" s="10" t="str">
        <f t="shared" si="835"/>
        <v/>
      </c>
      <c r="F13123" s="10" t="str">
        <f>IFERROR(VLOOKUP(I13123,DATABASE!$N:$O,2,FALSE),"")</f>
        <v/>
      </c>
      <c r="Q13123" s="10">
        <f t="shared" si="832"/>
        <v>0</v>
      </c>
    </row>
    <row r="13124" spans="2:17" ht="20.25" customHeight="1">
      <c r="B13124" s="10" t="str">
        <f t="shared" si="833"/>
        <v>0</v>
      </c>
      <c r="C13124" s="10" t="str">
        <f t="shared" si="834"/>
        <v/>
      </c>
      <c r="D13124" s="10" t="str">
        <f>IFERROR(IF(تحویلی!$E$1="","",IF(NOSA!O13124=تحویلی!$E$1,تحویلی!$E$1&amp;COUNTIF(NOSA!$O$1:O13124,تحویلی!$E$1),"")),"")</f>
        <v/>
      </c>
      <c r="E13124" s="10" t="str">
        <f t="shared" si="835"/>
        <v/>
      </c>
      <c r="F13124" s="10" t="str">
        <f>IFERROR(VLOOKUP(I13124,DATABASE!$N:$O,2,FALSE),"")</f>
        <v/>
      </c>
      <c r="Q13124" s="10">
        <f t="shared" si="832"/>
        <v>0</v>
      </c>
    </row>
    <row r="13125" spans="2:17" ht="20.25" customHeight="1">
      <c r="B13125" s="10" t="str">
        <f t="shared" si="833"/>
        <v>0</v>
      </c>
      <c r="C13125" s="10" t="str">
        <f t="shared" si="834"/>
        <v/>
      </c>
      <c r="D13125" s="10" t="str">
        <f>IFERROR(IF(تحویلی!$E$1="","",IF(NOSA!O13125=تحویلی!$E$1,تحویلی!$E$1&amp;COUNTIF(NOSA!$O$1:O13125,تحویلی!$E$1),"")),"")</f>
        <v/>
      </c>
      <c r="E13125" s="10" t="str">
        <f t="shared" si="835"/>
        <v/>
      </c>
      <c r="F13125" s="10" t="str">
        <f>IFERROR(VLOOKUP(I13125,DATABASE!$N:$O,2,FALSE),"")</f>
        <v/>
      </c>
      <c r="Q13125" s="10">
        <f t="shared" si="832"/>
        <v>0</v>
      </c>
    </row>
    <row r="13126" spans="2:17" ht="20.25" customHeight="1">
      <c r="B13126" s="10" t="str">
        <f t="shared" si="833"/>
        <v>0</v>
      </c>
      <c r="C13126" s="10" t="str">
        <f t="shared" si="834"/>
        <v/>
      </c>
      <c r="D13126" s="10" t="str">
        <f>IFERROR(IF(تحویلی!$E$1="","",IF(NOSA!O13126=تحویلی!$E$1,تحویلی!$E$1&amp;COUNTIF(NOSA!$O$1:O13126,تحویلی!$E$1),"")),"")</f>
        <v/>
      </c>
      <c r="E13126" s="10" t="str">
        <f t="shared" si="835"/>
        <v/>
      </c>
      <c r="F13126" s="10" t="str">
        <f>IFERROR(VLOOKUP(I13126,DATABASE!$N:$O,2,FALSE),"")</f>
        <v/>
      </c>
      <c r="Q13126" s="10">
        <f t="shared" si="832"/>
        <v>0</v>
      </c>
    </row>
    <row r="13127" spans="2:17" ht="20.25" customHeight="1">
      <c r="B13127" s="10" t="str">
        <f t="shared" si="833"/>
        <v>0</v>
      </c>
      <c r="C13127" s="10" t="str">
        <f t="shared" si="834"/>
        <v/>
      </c>
      <c r="D13127" s="10" t="str">
        <f>IFERROR(IF(تحویلی!$E$1="","",IF(NOSA!O13127=تحویلی!$E$1,تحویلی!$E$1&amp;COUNTIF(NOSA!$O$1:O13127,تحویلی!$E$1),"")),"")</f>
        <v/>
      </c>
      <c r="E13127" s="10" t="str">
        <f t="shared" si="835"/>
        <v/>
      </c>
      <c r="F13127" s="10" t="str">
        <f>IFERROR(VLOOKUP(I13127,DATABASE!$N:$O,2,FALSE),"")</f>
        <v/>
      </c>
      <c r="Q13127" s="10">
        <f t="shared" si="832"/>
        <v>0</v>
      </c>
    </row>
    <row r="13128" spans="2:17" ht="20.25" customHeight="1">
      <c r="B13128" s="10" t="str">
        <f t="shared" si="833"/>
        <v>0</v>
      </c>
      <c r="C13128" s="10" t="str">
        <f t="shared" si="834"/>
        <v/>
      </c>
      <c r="D13128" s="10" t="str">
        <f>IFERROR(IF(تحویلی!$E$1="","",IF(NOSA!O13128=تحویلی!$E$1,تحویلی!$E$1&amp;COUNTIF(NOSA!$O$1:O13128,تحویلی!$E$1),"")),"")</f>
        <v/>
      </c>
      <c r="E13128" s="10" t="str">
        <f t="shared" si="835"/>
        <v/>
      </c>
      <c r="F13128" s="10" t="str">
        <f>IFERROR(VLOOKUP(I13128,DATABASE!$N:$O,2,FALSE),"")</f>
        <v/>
      </c>
      <c r="Q13128" s="10">
        <f t="shared" si="832"/>
        <v>0</v>
      </c>
    </row>
    <row r="13129" spans="2:17" ht="20.25" customHeight="1">
      <c r="B13129" s="10" t="str">
        <f t="shared" si="833"/>
        <v>0</v>
      </c>
      <c r="C13129" s="10" t="str">
        <f t="shared" si="834"/>
        <v/>
      </c>
      <c r="D13129" s="10" t="str">
        <f>IFERROR(IF(تحویلی!$E$1="","",IF(NOSA!O13129=تحویلی!$E$1,تحویلی!$E$1&amp;COUNTIF(NOSA!$O$1:O13129,تحویلی!$E$1),"")),"")</f>
        <v/>
      </c>
      <c r="E13129" s="10" t="str">
        <f t="shared" si="835"/>
        <v/>
      </c>
      <c r="F13129" s="10" t="str">
        <f>IFERROR(VLOOKUP(I13129,DATABASE!$N:$O,2,FALSE),"")</f>
        <v/>
      </c>
      <c r="Q13129" s="10">
        <f t="shared" si="832"/>
        <v>0</v>
      </c>
    </row>
    <row r="13130" spans="2:17" ht="20.25" customHeight="1">
      <c r="B13130" s="10" t="str">
        <f t="shared" si="833"/>
        <v>0</v>
      </c>
      <c r="C13130" s="10" t="str">
        <f t="shared" si="834"/>
        <v/>
      </c>
      <c r="D13130" s="10" t="str">
        <f>IFERROR(IF(تحویلی!$E$1="","",IF(NOSA!O13130=تحویلی!$E$1,تحویلی!$E$1&amp;COUNTIF(NOSA!$O$1:O13130,تحویلی!$E$1),"")),"")</f>
        <v/>
      </c>
      <c r="E13130" s="10" t="str">
        <f t="shared" si="835"/>
        <v/>
      </c>
      <c r="F13130" s="10" t="str">
        <f>IFERROR(VLOOKUP(I13130,DATABASE!$N:$O,2,FALSE),"")</f>
        <v/>
      </c>
      <c r="Q13130" s="10">
        <f t="shared" si="832"/>
        <v>0</v>
      </c>
    </row>
    <row r="13131" spans="2:17" ht="20.25" customHeight="1">
      <c r="B13131" s="10" t="str">
        <f t="shared" si="833"/>
        <v>0</v>
      </c>
      <c r="C13131" s="10" t="str">
        <f t="shared" si="834"/>
        <v/>
      </c>
      <c r="D13131" s="10" t="str">
        <f>IFERROR(IF(تحویلی!$E$1="","",IF(NOSA!O13131=تحویلی!$E$1,تحویلی!$E$1&amp;COUNTIF(NOSA!$O$1:O13131,تحویلی!$E$1),"")),"")</f>
        <v/>
      </c>
      <c r="E13131" s="10" t="str">
        <f t="shared" si="835"/>
        <v/>
      </c>
      <c r="F13131" s="10" t="str">
        <f>IFERROR(VLOOKUP(I13131,DATABASE!$N:$O,2,FALSE),"")</f>
        <v/>
      </c>
      <c r="Q13131" s="10">
        <f t="shared" si="832"/>
        <v>0</v>
      </c>
    </row>
    <row r="13132" spans="2:17" ht="20.25" customHeight="1">
      <c r="B13132" s="10" t="str">
        <f t="shared" si="833"/>
        <v>0</v>
      </c>
      <c r="C13132" s="10" t="str">
        <f t="shared" si="834"/>
        <v/>
      </c>
      <c r="D13132" s="10" t="str">
        <f>IFERROR(IF(تحویلی!$E$1="","",IF(NOSA!O13132=تحویلی!$E$1,تحویلی!$E$1&amp;COUNTIF(NOSA!$O$1:O13132,تحویلی!$E$1),"")),"")</f>
        <v/>
      </c>
      <c r="E13132" s="10" t="str">
        <f t="shared" si="835"/>
        <v/>
      </c>
      <c r="F13132" s="10" t="str">
        <f>IFERROR(VLOOKUP(I13132,DATABASE!$N:$O,2,FALSE),"")</f>
        <v/>
      </c>
      <c r="Q13132" s="10">
        <f t="shared" si="832"/>
        <v>0</v>
      </c>
    </row>
    <row r="13133" spans="2:17" ht="20.25" customHeight="1">
      <c r="B13133" s="10" t="str">
        <f t="shared" si="833"/>
        <v>0</v>
      </c>
      <c r="C13133" s="10" t="str">
        <f t="shared" si="834"/>
        <v/>
      </c>
      <c r="D13133" s="10" t="str">
        <f>IFERROR(IF(تحویلی!$E$1="","",IF(NOSA!O13133=تحویلی!$E$1,تحویلی!$E$1&amp;COUNTIF(NOSA!$O$1:O13133,تحویلی!$E$1),"")),"")</f>
        <v/>
      </c>
      <c r="E13133" s="10" t="str">
        <f t="shared" si="835"/>
        <v/>
      </c>
      <c r="F13133" s="10" t="str">
        <f>IFERROR(VLOOKUP(I13133,DATABASE!$N:$O,2,FALSE),"")</f>
        <v/>
      </c>
      <c r="Q13133" s="10">
        <f t="shared" si="832"/>
        <v>0</v>
      </c>
    </row>
    <row r="13134" spans="2:17" ht="20.25" customHeight="1">
      <c r="B13134" s="10" t="str">
        <f t="shared" si="833"/>
        <v>0</v>
      </c>
      <c r="C13134" s="10" t="str">
        <f t="shared" si="834"/>
        <v/>
      </c>
      <c r="D13134" s="10" t="str">
        <f>IFERROR(IF(تحویلی!$E$1="","",IF(NOSA!O13134=تحویلی!$E$1,تحویلی!$E$1&amp;COUNTIF(NOSA!$O$1:O13134,تحویلی!$E$1),"")),"")</f>
        <v/>
      </c>
      <c r="E13134" s="10" t="str">
        <f t="shared" si="835"/>
        <v/>
      </c>
      <c r="F13134" s="10" t="str">
        <f>IFERROR(VLOOKUP(I13134,DATABASE!$N:$O,2,FALSE),"")</f>
        <v/>
      </c>
      <c r="Q13134" s="10">
        <f t="shared" si="832"/>
        <v>0</v>
      </c>
    </row>
    <row r="13135" spans="2:17" ht="20.25" customHeight="1">
      <c r="B13135" s="10" t="str">
        <f t="shared" si="833"/>
        <v>0</v>
      </c>
      <c r="C13135" s="10" t="str">
        <f t="shared" si="834"/>
        <v/>
      </c>
      <c r="D13135" s="10" t="str">
        <f>IFERROR(IF(تحویلی!$E$1="","",IF(NOSA!O13135=تحویلی!$E$1,تحویلی!$E$1&amp;COUNTIF(NOSA!$O$1:O13135,تحویلی!$E$1),"")),"")</f>
        <v/>
      </c>
      <c r="E13135" s="10" t="str">
        <f t="shared" si="835"/>
        <v/>
      </c>
      <c r="F13135" s="10" t="str">
        <f>IFERROR(VLOOKUP(I13135,DATABASE!$N:$O,2,FALSE),"")</f>
        <v/>
      </c>
      <c r="Q13135" s="10">
        <f t="shared" si="832"/>
        <v>0</v>
      </c>
    </row>
    <row r="13136" spans="2:17" ht="20.25" customHeight="1">
      <c r="B13136" s="10" t="str">
        <f t="shared" si="833"/>
        <v>0</v>
      </c>
      <c r="C13136" s="10" t="str">
        <f t="shared" si="834"/>
        <v/>
      </c>
      <c r="D13136" s="10" t="str">
        <f>IFERROR(IF(تحویلی!$E$1="","",IF(NOSA!O13136=تحویلی!$E$1,تحویلی!$E$1&amp;COUNTIF(NOSA!$O$1:O13136,تحویلی!$E$1),"")),"")</f>
        <v/>
      </c>
      <c r="E13136" s="10" t="str">
        <f t="shared" si="835"/>
        <v/>
      </c>
      <c r="F13136" s="10" t="str">
        <f>IFERROR(VLOOKUP(I13136,DATABASE!$N:$O,2,FALSE),"")</f>
        <v/>
      </c>
      <c r="Q13136" s="10">
        <f t="shared" si="832"/>
        <v>0</v>
      </c>
    </row>
    <row r="13137" spans="2:17" ht="20.25" customHeight="1">
      <c r="B13137" s="10" t="str">
        <f t="shared" si="833"/>
        <v>0</v>
      </c>
      <c r="C13137" s="10" t="str">
        <f t="shared" si="834"/>
        <v/>
      </c>
      <c r="D13137" s="10" t="str">
        <f>IFERROR(IF(تحویلی!$E$1="","",IF(NOSA!O13137=تحویلی!$E$1,تحویلی!$E$1&amp;COUNTIF(NOSA!$O$1:O13137,تحویلی!$E$1),"")),"")</f>
        <v/>
      </c>
      <c r="E13137" s="10" t="str">
        <f t="shared" si="835"/>
        <v/>
      </c>
      <c r="F13137" s="10" t="str">
        <f>IFERROR(VLOOKUP(I13137,DATABASE!$N:$O,2,FALSE),"")</f>
        <v/>
      </c>
      <c r="Q13137" s="10">
        <f t="shared" si="832"/>
        <v>0</v>
      </c>
    </row>
    <row r="13138" spans="2:17" ht="20.25" customHeight="1">
      <c r="B13138" s="10" t="str">
        <f t="shared" si="833"/>
        <v>0</v>
      </c>
      <c r="C13138" s="10" t="str">
        <f t="shared" si="834"/>
        <v/>
      </c>
      <c r="D13138" s="10" t="str">
        <f>IFERROR(IF(تحویلی!$E$1="","",IF(NOSA!O13138=تحویلی!$E$1,تحویلی!$E$1&amp;COUNTIF(NOSA!$O$1:O13138,تحویلی!$E$1),"")),"")</f>
        <v/>
      </c>
      <c r="E13138" s="10" t="str">
        <f t="shared" si="835"/>
        <v/>
      </c>
      <c r="F13138" s="10" t="str">
        <f>IFERROR(VLOOKUP(I13138,DATABASE!$N:$O,2,FALSE),"")</f>
        <v/>
      </c>
      <c r="Q13138" s="10">
        <f t="shared" si="832"/>
        <v>0</v>
      </c>
    </row>
    <row r="13139" spans="2:17" ht="20.25" customHeight="1">
      <c r="B13139" s="10" t="str">
        <f t="shared" si="833"/>
        <v>0</v>
      </c>
      <c r="C13139" s="10" t="str">
        <f t="shared" si="834"/>
        <v/>
      </c>
      <c r="D13139" s="10" t="str">
        <f>IFERROR(IF(تحویلی!$E$1="","",IF(NOSA!O13139=تحویلی!$E$1,تحویلی!$E$1&amp;COUNTIF(NOSA!$O$1:O13139,تحویلی!$E$1),"")),"")</f>
        <v/>
      </c>
      <c r="E13139" s="10" t="str">
        <f t="shared" si="835"/>
        <v/>
      </c>
      <c r="F13139" s="10" t="str">
        <f>IFERROR(VLOOKUP(I13139,DATABASE!$N:$O,2,FALSE),"")</f>
        <v/>
      </c>
      <c r="Q13139" s="10">
        <f t="shared" si="832"/>
        <v>0</v>
      </c>
    </row>
    <row r="13140" spans="2:17" ht="20.25" customHeight="1">
      <c r="B13140" s="10" t="str">
        <f t="shared" si="833"/>
        <v>0</v>
      </c>
      <c r="C13140" s="10" t="str">
        <f t="shared" si="834"/>
        <v/>
      </c>
      <c r="D13140" s="10" t="str">
        <f>IFERROR(IF(تحویلی!$E$1="","",IF(NOSA!O13140=تحویلی!$E$1,تحویلی!$E$1&amp;COUNTIF(NOSA!$O$1:O13140,تحویلی!$E$1),"")),"")</f>
        <v/>
      </c>
      <c r="E13140" s="10" t="str">
        <f t="shared" si="835"/>
        <v/>
      </c>
      <c r="F13140" s="10" t="str">
        <f>IFERROR(VLOOKUP(I13140,DATABASE!$N:$O,2,FALSE),"")</f>
        <v/>
      </c>
      <c r="Q13140" s="10">
        <f t="shared" si="832"/>
        <v>0</v>
      </c>
    </row>
    <row r="13141" spans="2:17" ht="20.25" customHeight="1">
      <c r="B13141" s="10" t="str">
        <f t="shared" si="833"/>
        <v>0</v>
      </c>
      <c r="C13141" s="10" t="str">
        <f t="shared" si="834"/>
        <v/>
      </c>
      <c r="D13141" s="10" t="str">
        <f>IFERROR(IF(تحویلی!$E$1="","",IF(NOSA!O13141=تحویلی!$E$1,تحویلی!$E$1&amp;COUNTIF(NOSA!$O$1:O13141,تحویلی!$E$1),"")),"")</f>
        <v/>
      </c>
      <c r="E13141" s="10" t="str">
        <f t="shared" si="835"/>
        <v/>
      </c>
      <c r="F13141" s="10" t="str">
        <f>IFERROR(VLOOKUP(I13141,DATABASE!$N:$O,2,FALSE),"")</f>
        <v/>
      </c>
      <c r="Q13141" s="10">
        <f t="shared" si="832"/>
        <v>0</v>
      </c>
    </row>
    <row r="13142" spans="2:17" ht="20.25" customHeight="1">
      <c r="B13142" s="10" t="str">
        <f t="shared" si="833"/>
        <v>0</v>
      </c>
      <c r="C13142" s="10" t="str">
        <f t="shared" si="834"/>
        <v/>
      </c>
      <c r="D13142" s="10" t="str">
        <f>IFERROR(IF(تحویلی!$E$1="","",IF(NOSA!O13142=تحویلی!$E$1,تحویلی!$E$1&amp;COUNTIF(NOSA!$O$1:O13142,تحویلی!$E$1),"")),"")</f>
        <v/>
      </c>
      <c r="E13142" s="10" t="str">
        <f t="shared" si="835"/>
        <v/>
      </c>
      <c r="F13142" s="10" t="str">
        <f>IFERROR(VLOOKUP(I13142,DATABASE!$N:$O,2,FALSE),"")</f>
        <v/>
      </c>
      <c r="Q13142" s="10">
        <f t="shared" si="832"/>
        <v>0</v>
      </c>
    </row>
    <row r="13143" spans="2:17" ht="20.25" customHeight="1">
      <c r="B13143" s="10" t="str">
        <f t="shared" si="833"/>
        <v>0</v>
      </c>
      <c r="C13143" s="10" t="str">
        <f t="shared" si="834"/>
        <v/>
      </c>
      <c r="D13143" s="10" t="str">
        <f>IFERROR(IF(تحویلی!$E$1="","",IF(NOSA!O13143=تحویلی!$E$1,تحویلی!$E$1&amp;COUNTIF(NOSA!$O$1:O13143,تحویلی!$E$1),"")),"")</f>
        <v/>
      </c>
      <c r="E13143" s="10" t="str">
        <f t="shared" si="835"/>
        <v/>
      </c>
      <c r="F13143" s="10" t="str">
        <f>IFERROR(VLOOKUP(I13143,DATABASE!$N:$O,2,FALSE),"")</f>
        <v/>
      </c>
      <c r="Q13143" s="10">
        <f t="shared" si="832"/>
        <v>0</v>
      </c>
    </row>
    <row r="13144" spans="2:17" ht="20.25" customHeight="1">
      <c r="B13144" s="10" t="str">
        <f t="shared" si="833"/>
        <v>0</v>
      </c>
      <c r="C13144" s="10" t="str">
        <f t="shared" si="834"/>
        <v/>
      </c>
      <c r="D13144" s="10" t="str">
        <f>IFERROR(IF(تحویلی!$E$1="","",IF(NOSA!O13144=تحویلی!$E$1,تحویلی!$E$1&amp;COUNTIF(NOSA!$O$1:O13144,تحویلی!$E$1),"")),"")</f>
        <v/>
      </c>
      <c r="E13144" s="10" t="str">
        <f t="shared" si="835"/>
        <v/>
      </c>
      <c r="F13144" s="10" t="str">
        <f>IFERROR(VLOOKUP(I13144,DATABASE!$N:$O,2,FALSE),"")</f>
        <v/>
      </c>
      <c r="Q13144" s="10">
        <f t="shared" si="832"/>
        <v>0</v>
      </c>
    </row>
    <row r="13145" spans="2:17" ht="20.25" customHeight="1">
      <c r="B13145" s="10" t="str">
        <f t="shared" si="833"/>
        <v>0</v>
      </c>
      <c r="C13145" s="10" t="str">
        <f t="shared" si="834"/>
        <v/>
      </c>
      <c r="D13145" s="10" t="str">
        <f>IFERROR(IF(تحویلی!$E$1="","",IF(NOSA!O13145=تحویلی!$E$1,تحویلی!$E$1&amp;COUNTIF(NOSA!$O$1:O13145,تحویلی!$E$1),"")),"")</f>
        <v/>
      </c>
      <c r="E13145" s="10" t="str">
        <f t="shared" si="835"/>
        <v/>
      </c>
      <c r="F13145" s="10" t="str">
        <f>IFERROR(VLOOKUP(I13145,DATABASE!$N:$O,2,FALSE),"")</f>
        <v/>
      </c>
      <c r="Q13145" s="10">
        <f t="shared" si="832"/>
        <v>0</v>
      </c>
    </row>
    <row r="13146" spans="2:17" ht="20.25" customHeight="1">
      <c r="B13146" s="10" t="str">
        <f t="shared" si="833"/>
        <v>0</v>
      </c>
      <c r="C13146" s="10" t="str">
        <f t="shared" si="834"/>
        <v/>
      </c>
      <c r="D13146" s="10" t="str">
        <f>IFERROR(IF(تحویلی!$E$1="","",IF(NOSA!O13146=تحویلی!$E$1,تحویلی!$E$1&amp;COUNTIF(NOSA!$O$1:O13146,تحویلی!$E$1),"")),"")</f>
        <v/>
      </c>
      <c r="E13146" s="10" t="str">
        <f t="shared" si="835"/>
        <v/>
      </c>
      <c r="F13146" s="10" t="str">
        <f>IFERROR(VLOOKUP(I13146,DATABASE!$N:$O,2,FALSE),"")</f>
        <v/>
      </c>
      <c r="Q13146" s="10">
        <f t="shared" si="832"/>
        <v>0</v>
      </c>
    </row>
    <row r="13147" spans="2:17" ht="20.25" customHeight="1">
      <c r="B13147" s="10" t="str">
        <f t="shared" si="833"/>
        <v>0</v>
      </c>
      <c r="C13147" s="10" t="str">
        <f t="shared" si="834"/>
        <v/>
      </c>
      <c r="D13147" s="10" t="str">
        <f>IFERROR(IF(تحویلی!$E$1="","",IF(NOSA!O13147=تحویلی!$E$1,تحویلی!$E$1&amp;COUNTIF(NOSA!$O$1:O13147,تحویلی!$E$1),"")),"")</f>
        <v/>
      </c>
      <c r="E13147" s="10" t="str">
        <f t="shared" si="835"/>
        <v/>
      </c>
      <c r="F13147" s="10" t="str">
        <f>IFERROR(VLOOKUP(I13147,DATABASE!$N:$O,2,FALSE),"")</f>
        <v/>
      </c>
      <c r="Q13147" s="10">
        <f t="shared" si="832"/>
        <v>0</v>
      </c>
    </row>
    <row r="13148" spans="2:17" ht="20.25" customHeight="1">
      <c r="B13148" s="10" t="str">
        <f t="shared" si="833"/>
        <v>0</v>
      </c>
      <c r="C13148" s="10" t="str">
        <f t="shared" si="834"/>
        <v/>
      </c>
      <c r="D13148" s="10" t="str">
        <f>IFERROR(IF(تحویلی!$E$1="","",IF(NOSA!O13148=تحویلی!$E$1,تحویلی!$E$1&amp;COUNTIF(NOSA!$O$1:O13148,تحویلی!$E$1),"")),"")</f>
        <v/>
      </c>
      <c r="E13148" s="10" t="str">
        <f t="shared" si="835"/>
        <v/>
      </c>
      <c r="F13148" s="10" t="str">
        <f>IFERROR(VLOOKUP(I13148,DATABASE!$N:$O,2,FALSE),"")</f>
        <v/>
      </c>
      <c r="Q13148" s="10">
        <f t="shared" si="832"/>
        <v>0</v>
      </c>
    </row>
    <row r="13149" spans="2:17" ht="20.25" customHeight="1">
      <c r="B13149" s="10" t="str">
        <f t="shared" si="833"/>
        <v>0</v>
      </c>
      <c r="C13149" s="10" t="str">
        <f t="shared" si="834"/>
        <v/>
      </c>
      <c r="D13149" s="10" t="str">
        <f>IFERROR(IF(تحویلی!$E$1="","",IF(NOSA!O13149=تحویلی!$E$1,تحویلی!$E$1&amp;COUNTIF(NOSA!$O$1:O13149,تحویلی!$E$1),"")),"")</f>
        <v/>
      </c>
      <c r="E13149" s="10" t="str">
        <f t="shared" si="835"/>
        <v/>
      </c>
      <c r="F13149" s="10" t="str">
        <f>IFERROR(VLOOKUP(I13149,DATABASE!$N:$O,2,FALSE),"")</f>
        <v/>
      </c>
      <c r="Q13149" s="10">
        <f t="shared" si="832"/>
        <v>0</v>
      </c>
    </row>
    <row r="13150" spans="2:17" ht="20.25" customHeight="1">
      <c r="B13150" s="10" t="str">
        <f t="shared" si="833"/>
        <v>0</v>
      </c>
      <c r="C13150" s="10" t="str">
        <f t="shared" si="834"/>
        <v/>
      </c>
      <c r="D13150" s="10" t="str">
        <f>IFERROR(IF(تحویلی!$E$1="","",IF(NOSA!O13150=تحویلی!$E$1,تحویلی!$E$1&amp;COUNTIF(NOSA!$O$1:O13150,تحویلی!$E$1),"")),"")</f>
        <v/>
      </c>
      <c r="E13150" s="10" t="str">
        <f t="shared" si="835"/>
        <v/>
      </c>
      <c r="F13150" s="10" t="str">
        <f>IFERROR(VLOOKUP(I13150,DATABASE!$N:$O,2,FALSE),"")</f>
        <v/>
      </c>
      <c r="Q13150" s="10">
        <f t="shared" si="832"/>
        <v>0</v>
      </c>
    </row>
    <row r="13151" spans="2:17" ht="20.25" customHeight="1">
      <c r="B13151" s="10" t="str">
        <f t="shared" si="833"/>
        <v>0</v>
      </c>
      <c r="C13151" s="10" t="str">
        <f t="shared" si="834"/>
        <v/>
      </c>
      <c r="D13151" s="10" t="str">
        <f>IFERROR(IF(تحویلی!$E$1="","",IF(NOSA!O13151=تحویلی!$E$1,تحویلی!$E$1&amp;COUNTIF(NOSA!$O$1:O13151,تحویلی!$E$1),"")),"")</f>
        <v/>
      </c>
      <c r="E13151" s="10" t="str">
        <f t="shared" si="835"/>
        <v/>
      </c>
      <c r="F13151" s="10" t="str">
        <f>IFERROR(VLOOKUP(I13151,DATABASE!$N:$O,2,FALSE),"")</f>
        <v/>
      </c>
      <c r="Q13151" s="10">
        <f t="shared" si="832"/>
        <v>0</v>
      </c>
    </row>
    <row r="13152" spans="2:17" ht="20.25" customHeight="1">
      <c r="B13152" s="10" t="str">
        <f t="shared" si="833"/>
        <v>0</v>
      </c>
      <c r="C13152" s="10" t="str">
        <f t="shared" si="834"/>
        <v/>
      </c>
      <c r="D13152" s="10" t="str">
        <f>IFERROR(IF(تحویلی!$E$1="","",IF(NOSA!O13152=تحویلی!$E$1,تحویلی!$E$1&amp;COUNTIF(NOSA!$O$1:O13152,تحویلی!$E$1),"")),"")</f>
        <v/>
      </c>
      <c r="E13152" s="10" t="str">
        <f t="shared" si="835"/>
        <v/>
      </c>
      <c r="F13152" s="10" t="str">
        <f>IFERROR(VLOOKUP(I13152,DATABASE!$N:$O,2,FALSE),"")</f>
        <v/>
      </c>
      <c r="Q13152" s="10">
        <f t="shared" si="832"/>
        <v>0</v>
      </c>
    </row>
    <row r="13153" spans="2:17" ht="20.25" customHeight="1">
      <c r="B13153" s="10" t="str">
        <f t="shared" si="833"/>
        <v>0</v>
      </c>
      <c r="C13153" s="10" t="str">
        <f t="shared" si="834"/>
        <v/>
      </c>
      <c r="D13153" s="10" t="str">
        <f>IFERROR(IF(تحویلی!$E$1="","",IF(NOSA!O13153=تحویلی!$E$1,تحویلی!$E$1&amp;COUNTIF(NOSA!$O$1:O13153,تحویلی!$E$1),"")),"")</f>
        <v/>
      </c>
      <c r="E13153" s="10" t="str">
        <f t="shared" si="835"/>
        <v/>
      </c>
      <c r="F13153" s="10" t="str">
        <f>IFERROR(VLOOKUP(I13153,DATABASE!$N:$O,2,FALSE),"")</f>
        <v/>
      </c>
      <c r="Q13153" s="10">
        <f t="shared" si="832"/>
        <v>0</v>
      </c>
    </row>
    <row r="13154" spans="2:17" ht="20.25" customHeight="1">
      <c r="B13154" s="10" t="str">
        <f t="shared" si="833"/>
        <v>0</v>
      </c>
      <c r="C13154" s="10" t="str">
        <f t="shared" si="834"/>
        <v/>
      </c>
      <c r="D13154" s="10" t="str">
        <f>IFERROR(IF(تحویلی!$E$1="","",IF(NOSA!O13154=تحویلی!$E$1,تحویلی!$E$1&amp;COUNTIF(NOSA!$O$1:O13154,تحویلی!$E$1),"")),"")</f>
        <v/>
      </c>
      <c r="E13154" s="10" t="str">
        <f t="shared" si="835"/>
        <v/>
      </c>
      <c r="F13154" s="10" t="str">
        <f>IFERROR(VLOOKUP(I13154,DATABASE!$N:$O,2,FALSE),"")</f>
        <v/>
      </c>
      <c r="Q13154" s="10">
        <f t="shared" si="832"/>
        <v>0</v>
      </c>
    </row>
    <row r="13155" spans="2:17" ht="20.25" customHeight="1">
      <c r="B13155" s="10" t="str">
        <f t="shared" si="833"/>
        <v>0</v>
      </c>
      <c r="C13155" s="10" t="str">
        <f t="shared" si="834"/>
        <v/>
      </c>
      <c r="D13155" s="10" t="str">
        <f>IFERROR(IF(تحویلی!$E$1="","",IF(NOSA!O13155=تحویلی!$E$1,تحویلی!$E$1&amp;COUNTIF(NOSA!$O$1:O13155,تحویلی!$E$1),"")),"")</f>
        <v/>
      </c>
      <c r="E13155" s="10" t="str">
        <f t="shared" si="835"/>
        <v/>
      </c>
      <c r="F13155" s="10" t="str">
        <f>IFERROR(VLOOKUP(I13155,DATABASE!$N:$O,2,FALSE),"")</f>
        <v/>
      </c>
      <c r="Q13155" s="10">
        <f t="shared" si="832"/>
        <v>0</v>
      </c>
    </row>
    <row r="13156" spans="2:17" ht="20.25" customHeight="1">
      <c r="B13156" s="10" t="str">
        <f t="shared" si="833"/>
        <v>0</v>
      </c>
      <c r="C13156" s="10" t="str">
        <f t="shared" si="834"/>
        <v/>
      </c>
      <c r="D13156" s="10" t="str">
        <f>IFERROR(IF(تحویلی!$E$1="","",IF(NOSA!O13156=تحویلی!$E$1,تحویلی!$E$1&amp;COUNTIF(NOSA!$O$1:O13156,تحویلی!$E$1),"")),"")</f>
        <v/>
      </c>
      <c r="E13156" s="10" t="str">
        <f t="shared" si="835"/>
        <v/>
      </c>
      <c r="F13156" s="10" t="str">
        <f>IFERROR(VLOOKUP(I13156,DATABASE!$N:$O,2,FALSE),"")</f>
        <v/>
      </c>
      <c r="Q13156" s="10">
        <f t="shared" ref="Q13156:Q13219" si="836">VALUE(O13156)</f>
        <v>0</v>
      </c>
    </row>
    <row r="13157" spans="2:17" ht="20.25" customHeight="1">
      <c r="B13157" s="10" t="str">
        <f t="shared" si="833"/>
        <v>0</v>
      </c>
      <c r="C13157" s="10" t="str">
        <f t="shared" si="834"/>
        <v/>
      </c>
      <c r="D13157" s="10" t="str">
        <f>IFERROR(IF(تحویلی!$E$1="","",IF(NOSA!O13157=تحویلی!$E$1,تحویلی!$E$1&amp;COUNTIF(NOSA!$O$1:O13157,تحویلی!$E$1),"")),"")</f>
        <v/>
      </c>
      <c r="E13157" s="10" t="str">
        <f t="shared" si="835"/>
        <v/>
      </c>
      <c r="F13157" s="10" t="str">
        <f>IFERROR(VLOOKUP(I13157,DATABASE!$N:$O,2,FALSE),"")</f>
        <v/>
      </c>
      <c r="Q13157" s="10">
        <f t="shared" si="836"/>
        <v>0</v>
      </c>
    </row>
    <row r="13158" spans="2:17" ht="20.25" customHeight="1">
      <c r="B13158" s="10" t="str">
        <f t="shared" si="833"/>
        <v>0</v>
      </c>
      <c r="C13158" s="10" t="str">
        <f t="shared" si="834"/>
        <v/>
      </c>
      <c r="D13158" s="10" t="str">
        <f>IFERROR(IF(تحویلی!$E$1="","",IF(NOSA!O13158=تحویلی!$E$1,تحویلی!$E$1&amp;COUNTIF(NOSA!$O$1:O13158,تحویلی!$E$1),"")),"")</f>
        <v/>
      </c>
      <c r="E13158" s="10" t="str">
        <f t="shared" si="835"/>
        <v/>
      </c>
      <c r="F13158" s="10" t="str">
        <f>IFERROR(VLOOKUP(I13158,DATABASE!$N:$O,2,FALSE),"")</f>
        <v/>
      </c>
      <c r="Q13158" s="10">
        <f t="shared" si="836"/>
        <v>0</v>
      </c>
    </row>
    <row r="13159" spans="2:17" ht="20.25" customHeight="1">
      <c r="B13159" s="10" t="str">
        <f t="shared" si="833"/>
        <v>0</v>
      </c>
      <c r="C13159" s="10" t="str">
        <f t="shared" si="834"/>
        <v/>
      </c>
      <c r="D13159" s="10" t="str">
        <f>IFERROR(IF(تحویلی!$E$1="","",IF(NOSA!O13159=تحویلی!$E$1,تحویلی!$E$1&amp;COUNTIF(NOSA!$O$1:O13159,تحویلی!$E$1),"")),"")</f>
        <v/>
      </c>
      <c r="E13159" s="10" t="str">
        <f t="shared" si="835"/>
        <v/>
      </c>
      <c r="F13159" s="10" t="str">
        <f>IFERROR(VLOOKUP(I13159,DATABASE!$N:$O,2,FALSE),"")</f>
        <v/>
      </c>
      <c r="Q13159" s="10">
        <f t="shared" si="836"/>
        <v>0</v>
      </c>
    </row>
    <row r="13160" spans="2:17" ht="20.25" customHeight="1">
      <c r="B13160" s="10" t="str">
        <f t="shared" si="833"/>
        <v>0</v>
      </c>
      <c r="C13160" s="10" t="str">
        <f t="shared" si="834"/>
        <v/>
      </c>
      <c r="D13160" s="10" t="str">
        <f>IFERROR(IF(تحویلی!$E$1="","",IF(NOSA!O13160=تحویلی!$E$1,تحویلی!$E$1&amp;COUNTIF(NOSA!$O$1:O13160,تحویلی!$E$1),"")),"")</f>
        <v/>
      </c>
      <c r="E13160" s="10" t="str">
        <f t="shared" si="835"/>
        <v/>
      </c>
      <c r="F13160" s="10" t="str">
        <f>IFERROR(VLOOKUP(I13160,DATABASE!$N:$O,2,FALSE),"")</f>
        <v/>
      </c>
      <c r="Q13160" s="10">
        <f t="shared" si="836"/>
        <v>0</v>
      </c>
    </row>
    <row r="13161" spans="2:17" ht="20.25" customHeight="1">
      <c r="B13161" s="10" t="str">
        <f t="shared" ref="B13161:B13224" si="837">F13161&amp;Q13161</f>
        <v>0</v>
      </c>
      <c r="C13161" s="10" t="str">
        <f t="shared" ref="C13161:C13224" si="838">F13161&amp;G13161&amp;O13161</f>
        <v/>
      </c>
      <c r="D13161" s="10" t="str">
        <f>IFERROR(IF(تحویلی!$E$1="","",IF(NOSA!O13161=تحویلی!$E$1,تحویلی!$E$1&amp;COUNTIF(NOSA!$O$1:O13161,تحویلی!$E$1),"")),"")</f>
        <v/>
      </c>
      <c r="E13161" s="10" t="str">
        <f t="shared" ref="E13161:E13224" si="839">H13161&amp;O13161</f>
        <v/>
      </c>
      <c r="F13161" s="10" t="str">
        <f>IFERROR(VLOOKUP(I13161,DATABASE!$N:$O,2,FALSE),"")</f>
        <v/>
      </c>
      <c r="Q13161" s="10">
        <f t="shared" si="836"/>
        <v>0</v>
      </c>
    </row>
    <row r="13162" spans="2:17" ht="20.25" customHeight="1">
      <c r="B13162" s="10" t="str">
        <f t="shared" si="837"/>
        <v>0</v>
      </c>
      <c r="C13162" s="10" t="str">
        <f t="shared" si="838"/>
        <v/>
      </c>
      <c r="D13162" s="10" t="str">
        <f>IFERROR(IF(تحویلی!$E$1="","",IF(NOSA!O13162=تحویلی!$E$1,تحویلی!$E$1&amp;COUNTIF(NOSA!$O$1:O13162,تحویلی!$E$1),"")),"")</f>
        <v/>
      </c>
      <c r="E13162" s="10" t="str">
        <f t="shared" si="839"/>
        <v/>
      </c>
      <c r="F13162" s="10" t="str">
        <f>IFERROR(VLOOKUP(I13162,DATABASE!$N:$O,2,FALSE),"")</f>
        <v/>
      </c>
      <c r="Q13162" s="10">
        <f t="shared" si="836"/>
        <v>0</v>
      </c>
    </row>
    <row r="13163" spans="2:17" ht="20.25" customHeight="1">
      <c r="B13163" s="10" t="str">
        <f t="shared" si="837"/>
        <v>0</v>
      </c>
      <c r="C13163" s="10" t="str">
        <f t="shared" si="838"/>
        <v/>
      </c>
      <c r="D13163" s="10" t="str">
        <f>IFERROR(IF(تحویلی!$E$1="","",IF(NOSA!O13163=تحویلی!$E$1,تحویلی!$E$1&amp;COUNTIF(NOSA!$O$1:O13163,تحویلی!$E$1),"")),"")</f>
        <v/>
      </c>
      <c r="E13163" s="10" t="str">
        <f t="shared" si="839"/>
        <v/>
      </c>
      <c r="F13163" s="10" t="str">
        <f>IFERROR(VLOOKUP(I13163,DATABASE!$N:$O,2,FALSE),"")</f>
        <v/>
      </c>
      <c r="Q13163" s="10">
        <f t="shared" si="836"/>
        <v>0</v>
      </c>
    </row>
    <row r="13164" spans="2:17" ht="20.25" customHeight="1">
      <c r="B13164" s="10" t="str">
        <f t="shared" si="837"/>
        <v>0</v>
      </c>
      <c r="C13164" s="10" t="str">
        <f t="shared" si="838"/>
        <v/>
      </c>
      <c r="D13164" s="10" t="str">
        <f>IFERROR(IF(تحویلی!$E$1="","",IF(NOSA!O13164=تحویلی!$E$1,تحویلی!$E$1&amp;COUNTIF(NOSA!$O$1:O13164,تحویلی!$E$1),"")),"")</f>
        <v/>
      </c>
      <c r="E13164" s="10" t="str">
        <f t="shared" si="839"/>
        <v/>
      </c>
      <c r="F13164" s="10" t="str">
        <f>IFERROR(VLOOKUP(I13164,DATABASE!$N:$O,2,FALSE),"")</f>
        <v/>
      </c>
      <c r="Q13164" s="10">
        <f t="shared" si="836"/>
        <v>0</v>
      </c>
    </row>
    <row r="13165" spans="2:17" ht="20.25" customHeight="1">
      <c r="B13165" s="10" t="str">
        <f t="shared" si="837"/>
        <v>0</v>
      </c>
      <c r="C13165" s="10" t="str">
        <f t="shared" si="838"/>
        <v/>
      </c>
      <c r="D13165" s="10" t="str">
        <f>IFERROR(IF(تحویلی!$E$1="","",IF(NOSA!O13165=تحویلی!$E$1,تحویلی!$E$1&amp;COUNTIF(NOSA!$O$1:O13165,تحویلی!$E$1),"")),"")</f>
        <v/>
      </c>
      <c r="E13165" s="10" t="str">
        <f t="shared" si="839"/>
        <v/>
      </c>
      <c r="F13165" s="10" t="str">
        <f>IFERROR(VLOOKUP(I13165,DATABASE!$N:$O,2,FALSE),"")</f>
        <v/>
      </c>
      <c r="Q13165" s="10">
        <f t="shared" si="836"/>
        <v>0</v>
      </c>
    </row>
    <row r="13166" spans="2:17" ht="20.25" customHeight="1">
      <c r="B13166" s="10" t="str">
        <f t="shared" si="837"/>
        <v>0</v>
      </c>
      <c r="C13166" s="10" t="str">
        <f t="shared" si="838"/>
        <v/>
      </c>
      <c r="D13166" s="10" t="str">
        <f>IFERROR(IF(تحویلی!$E$1="","",IF(NOSA!O13166=تحویلی!$E$1,تحویلی!$E$1&amp;COUNTIF(NOSA!$O$1:O13166,تحویلی!$E$1),"")),"")</f>
        <v/>
      </c>
      <c r="E13166" s="10" t="str">
        <f t="shared" si="839"/>
        <v/>
      </c>
      <c r="F13166" s="10" t="str">
        <f>IFERROR(VLOOKUP(I13166,DATABASE!$N:$O,2,FALSE),"")</f>
        <v/>
      </c>
      <c r="Q13166" s="10">
        <f t="shared" si="836"/>
        <v>0</v>
      </c>
    </row>
    <row r="13167" spans="2:17" ht="20.25" customHeight="1">
      <c r="B13167" s="10" t="str">
        <f t="shared" si="837"/>
        <v>0</v>
      </c>
      <c r="C13167" s="10" t="str">
        <f t="shared" si="838"/>
        <v/>
      </c>
      <c r="D13167" s="10" t="str">
        <f>IFERROR(IF(تحویلی!$E$1="","",IF(NOSA!O13167=تحویلی!$E$1,تحویلی!$E$1&amp;COUNTIF(NOSA!$O$1:O13167,تحویلی!$E$1),"")),"")</f>
        <v/>
      </c>
      <c r="E13167" s="10" t="str">
        <f t="shared" si="839"/>
        <v/>
      </c>
      <c r="F13167" s="10" t="str">
        <f>IFERROR(VLOOKUP(I13167,DATABASE!$N:$O,2,FALSE),"")</f>
        <v/>
      </c>
      <c r="Q13167" s="10">
        <f t="shared" si="836"/>
        <v>0</v>
      </c>
    </row>
    <row r="13168" spans="2:17" ht="20.25" customHeight="1">
      <c r="B13168" s="10" t="str">
        <f t="shared" si="837"/>
        <v>0</v>
      </c>
      <c r="C13168" s="10" t="str">
        <f t="shared" si="838"/>
        <v/>
      </c>
      <c r="D13168" s="10" t="str">
        <f>IFERROR(IF(تحویلی!$E$1="","",IF(NOSA!O13168=تحویلی!$E$1,تحویلی!$E$1&amp;COUNTIF(NOSA!$O$1:O13168,تحویلی!$E$1),"")),"")</f>
        <v/>
      </c>
      <c r="E13168" s="10" t="str">
        <f t="shared" si="839"/>
        <v/>
      </c>
      <c r="F13168" s="10" t="str">
        <f>IFERROR(VLOOKUP(I13168,DATABASE!$N:$O,2,FALSE),"")</f>
        <v/>
      </c>
      <c r="Q13168" s="10">
        <f t="shared" si="836"/>
        <v>0</v>
      </c>
    </row>
    <row r="13169" spans="2:17" ht="20.25" customHeight="1">
      <c r="B13169" s="10" t="str">
        <f t="shared" si="837"/>
        <v>0</v>
      </c>
      <c r="C13169" s="10" t="str">
        <f t="shared" si="838"/>
        <v/>
      </c>
      <c r="D13169" s="10" t="str">
        <f>IFERROR(IF(تحویلی!$E$1="","",IF(NOSA!O13169=تحویلی!$E$1,تحویلی!$E$1&amp;COUNTIF(NOSA!$O$1:O13169,تحویلی!$E$1),"")),"")</f>
        <v/>
      </c>
      <c r="E13169" s="10" t="str">
        <f t="shared" si="839"/>
        <v/>
      </c>
      <c r="F13169" s="10" t="str">
        <f>IFERROR(VLOOKUP(I13169,DATABASE!$N:$O,2,FALSE),"")</f>
        <v/>
      </c>
      <c r="Q13169" s="10">
        <f t="shared" si="836"/>
        <v>0</v>
      </c>
    </row>
    <row r="13170" spans="2:17" ht="20.25" customHeight="1">
      <c r="B13170" s="10" t="str">
        <f t="shared" si="837"/>
        <v>0</v>
      </c>
      <c r="C13170" s="10" t="str">
        <f t="shared" si="838"/>
        <v/>
      </c>
      <c r="D13170" s="10" t="str">
        <f>IFERROR(IF(تحویلی!$E$1="","",IF(NOSA!O13170=تحویلی!$E$1,تحویلی!$E$1&amp;COUNTIF(NOSA!$O$1:O13170,تحویلی!$E$1),"")),"")</f>
        <v/>
      </c>
      <c r="E13170" s="10" t="str">
        <f t="shared" si="839"/>
        <v/>
      </c>
      <c r="F13170" s="10" t="str">
        <f>IFERROR(VLOOKUP(I13170,DATABASE!$N:$O,2,FALSE),"")</f>
        <v/>
      </c>
      <c r="Q13170" s="10">
        <f t="shared" si="836"/>
        <v>0</v>
      </c>
    </row>
    <row r="13171" spans="2:17" ht="20.25" customHeight="1">
      <c r="B13171" s="10" t="str">
        <f t="shared" si="837"/>
        <v>0</v>
      </c>
      <c r="C13171" s="10" t="str">
        <f t="shared" si="838"/>
        <v/>
      </c>
      <c r="D13171" s="10" t="str">
        <f>IFERROR(IF(تحویلی!$E$1="","",IF(NOSA!O13171=تحویلی!$E$1,تحویلی!$E$1&amp;COUNTIF(NOSA!$O$1:O13171,تحویلی!$E$1),"")),"")</f>
        <v/>
      </c>
      <c r="E13171" s="10" t="str">
        <f t="shared" si="839"/>
        <v/>
      </c>
      <c r="F13171" s="10" t="str">
        <f>IFERROR(VLOOKUP(I13171,DATABASE!$N:$O,2,FALSE),"")</f>
        <v/>
      </c>
      <c r="Q13171" s="10">
        <f t="shared" si="836"/>
        <v>0</v>
      </c>
    </row>
    <row r="13172" spans="2:17" ht="20.25" customHeight="1">
      <c r="B13172" s="10" t="str">
        <f t="shared" si="837"/>
        <v>0</v>
      </c>
      <c r="C13172" s="10" t="str">
        <f t="shared" si="838"/>
        <v/>
      </c>
      <c r="D13172" s="10" t="str">
        <f>IFERROR(IF(تحویلی!$E$1="","",IF(NOSA!O13172=تحویلی!$E$1,تحویلی!$E$1&amp;COUNTIF(NOSA!$O$1:O13172,تحویلی!$E$1),"")),"")</f>
        <v/>
      </c>
      <c r="E13172" s="10" t="str">
        <f t="shared" si="839"/>
        <v/>
      </c>
      <c r="F13172" s="10" t="str">
        <f>IFERROR(VLOOKUP(I13172,DATABASE!$N:$O,2,FALSE),"")</f>
        <v/>
      </c>
      <c r="Q13172" s="10">
        <f t="shared" si="836"/>
        <v>0</v>
      </c>
    </row>
    <row r="13173" spans="2:17" ht="20.25" customHeight="1">
      <c r="B13173" s="10" t="str">
        <f t="shared" si="837"/>
        <v>0</v>
      </c>
      <c r="C13173" s="10" t="str">
        <f t="shared" si="838"/>
        <v/>
      </c>
      <c r="D13173" s="10" t="str">
        <f>IFERROR(IF(تحویلی!$E$1="","",IF(NOSA!O13173=تحویلی!$E$1,تحویلی!$E$1&amp;COUNTIF(NOSA!$O$1:O13173,تحویلی!$E$1),"")),"")</f>
        <v/>
      </c>
      <c r="E13173" s="10" t="str">
        <f t="shared" si="839"/>
        <v/>
      </c>
      <c r="F13173" s="10" t="str">
        <f>IFERROR(VLOOKUP(I13173,DATABASE!$N:$O,2,FALSE),"")</f>
        <v/>
      </c>
      <c r="Q13173" s="10">
        <f t="shared" si="836"/>
        <v>0</v>
      </c>
    </row>
    <row r="13174" spans="2:17" ht="20.25" customHeight="1">
      <c r="B13174" s="10" t="str">
        <f t="shared" si="837"/>
        <v>0</v>
      </c>
      <c r="C13174" s="10" t="str">
        <f t="shared" si="838"/>
        <v/>
      </c>
      <c r="D13174" s="10" t="str">
        <f>IFERROR(IF(تحویلی!$E$1="","",IF(NOSA!O13174=تحویلی!$E$1,تحویلی!$E$1&amp;COUNTIF(NOSA!$O$1:O13174,تحویلی!$E$1),"")),"")</f>
        <v/>
      </c>
      <c r="E13174" s="10" t="str">
        <f t="shared" si="839"/>
        <v/>
      </c>
      <c r="F13174" s="10" t="str">
        <f>IFERROR(VLOOKUP(I13174,DATABASE!$N:$O,2,FALSE),"")</f>
        <v/>
      </c>
      <c r="Q13174" s="10">
        <f t="shared" si="836"/>
        <v>0</v>
      </c>
    </row>
    <row r="13175" spans="2:17" ht="20.25" customHeight="1">
      <c r="B13175" s="10" t="str">
        <f t="shared" si="837"/>
        <v>0</v>
      </c>
      <c r="C13175" s="10" t="str">
        <f t="shared" si="838"/>
        <v/>
      </c>
      <c r="D13175" s="10" t="str">
        <f>IFERROR(IF(تحویلی!$E$1="","",IF(NOSA!O13175=تحویلی!$E$1,تحویلی!$E$1&amp;COUNTIF(NOSA!$O$1:O13175,تحویلی!$E$1),"")),"")</f>
        <v/>
      </c>
      <c r="E13175" s="10" t="str">
        <f t="shared" si="839"/>
        <v/>
      </c>
      <c r="F13175" s="10" t="str">
        <f>IFERROR(VLOOKUP(I13175,DATABASE!$N:$O,2,FALSE),"")</f>
        <v/>
      </c>
      <c r="Q13175" s="10">
        <f t="shared" si="836"/>
        <v>0</v>
      </c>
    </row>
    <row r="13176" spans="2:17" ht="20.25" customHeight="1">
      <c r="B13176" s="10" t="str">
        <f t="shared" si="837"/>
        <v>0</v>
      </c>
      <c r="C13176" s="10" t="str">
        <f t="shared" si="838"/>
        <v/>
      </c>
      <c r="D13176" s="10" t="str">
        <f>IFERROR(IF(تحویلی!$E$1="","",IF(NOSA!O13176=تحویلی!$E$1,تحویلی!$E$1&amp;COUNTIF(NOSA!$O$1:O13176,تحویلی!$E$1),"")),"")</f>
        <v/>
      </c>
      <c r="E13176" s="10" t="str">
        <f t="shared" si="839"/>
        <v/>
      </c>
      <c r="F13176" s="10" t="str">
        <f>IFERROR(VLOOKUP(I13176,DATABASE!$N:$O,2,FALSE),"")</f>
        <v/>
      </c>
      <c r="Q13176" s="10">
        <f t="shared" si="836"/>
        <v>0</v>
      </c>
    </row>
    <row r="13177" spans="2:17" ht="20.25" customHeight="1">
      <c r="B13177" s="10" t="str">
        <f t="shared" si="837"/>
        <v>0</v>
      </c>
      <c r="C13177" s="10" t="str">
        <f t="shared" si="838"/>
        <v/>
      </c>
      <c r="D13177" s="10" t="str">
        <f>IFERROR(IF(تحویلی!$E$1="","",IF(NOSA!O13177=تحویلی!$E$1,تحویلی!$E$1&amp;COUNTIF(NOSA!$O$1:O13177,تحویلی!$E$1),"")),"")</f>
        <v/>
      </c>
      <c r="E13177" s="10" t="str">
        <f t="shared" si="839"/>
        <v/>
      </c>
      <c r="F13177" s="10" t="str">
        <f>IFERROR(VLOOKUP(I13177,DATABASE!$N:$O,2,FALSE),"")</f>
        <v/>
      </c>
      <c r="Q13177" s="10">
        <f t="shared" si="836"/>
        <v>0</v>
      </c>
    </row>
    <row r="13178" spans="2:17" ht="20.25" customHeight="1">
      <c r="B13178" s="10" t="str">
        <f t="shared" si="837"/>
        <v>0</v>
      </c>
      <c r="C13178" s="10" t="str">
        <f t="shared" si="838"/>
        <v/>
      </c>
      <c r="D13178" s="10" t="str">
        <f>IFERROR(IF(تحویلی!$E$1="","",IF(NOSA!O13178=تحویلی!$E$1,تحویلی!$E$1&amp;COUNTIF(NOSA!$O$1:O13178,تحویلی!$E$1),"")),"")</f>
        <v/>
      </c>
      <c r="E13178" s="10" t="str">
        <f t="shared" si="839"/>
        <v/>
      </c>
      <c r="F13178" s="10" t="str">
        <f>IFERROR(VLOOKUP(I13178,DATABASE!$N:$O,2,FALSE),"")</f>
        <v/>
      </c>
      <c r="Q13178" s="10">
        <f t="shared" si="836"/>
        <v>0</v>
      </c>
    </row>
    <row r="13179" spans="2:17" ht="20.25" customHeight="1">
      <c r="B13179" s="10" t="str">
        <f t="shared" si="837"/>
        <v>0</v>
      </c>
      <c r="C13179" s="10" t="str">
        <f t="shared" si="838"/>
        <v/>
      </c>
      <c r="D13179" s="10" t="str">
        <f>IFERROR(IF(تحویلی!$E$1="","",IF(NOSA!O13179=تحویلی!$E$1,تحویلی!$E$1&amp;COUNTIF(NOSA!$O$1:O13179,تحویلی!$E$1),"")),"")</f>
        <v/>
      </c>
      <c r="E13179" s="10" t="str">
        <f t="shared" si="839"/>
        <v/>
      </c>
      <c r="F13179" s="10" t="str">
        <f>IFERROR(VLOOKUP(I13179,DATABASE!$N:$O,2,FALSE),"")</f>
        <v/>
      </c>
      <c r="Q13179" s="10">
        <f t="shared" si="836"/>
        <v>0</v>
      </c>
    </row>
    <row r="13180" spans="2:17" ht="20.25" customHeight="1">
      <c r="B13180" s="10" t="str">
        <f t="shared" si="837"/>
        <v>0</v>
      </c>
      <c r="C13180" s="10" t="str">
        <f t="shared" si="838"/>
        <v/>
      </c>
      <c r="D13180" s="10" t="str">
        <f>IFERROR(IF(تحویلی!$E$1="","",IF(NOSA!O13180=تحویلی!$E$1,تحویلی!$E$1&amp;COUNTIF(NOSA!$O$1:O13180,تحویلی!$E$1),"")),"")</f>
        <v/>
      </c>
      <c r="E13180" s="10" t="str">
        <f t="shared" si="839"/>
        <v/>
      </c>
      <c r="F13180" s="10" t="str">
        <f>IFERROR(VLOOKUP(I13180,DATABASE!$N:$O,2,FALSE),"")</f>
        <v/>
      </c>
      <c r="Q13180" s="10">
        <f t="shared" si="836"/>
        <v>0</v>
      </c>
    </row>
    <row r="13181" spans="2:17" ht="20.25" customHeight="1">
      <c r="B13181" s="10" t="str">
        <f t="shared" si="837"/>
        <v>0</v>
      </c>
      <c r="C13181" s="10" t="str">
        <f t="shared" si="838"/>
        <v/>
      </c>
      <c r="D13181" s="10" t="str">
        <f>IFERROR(IF(تحویلی!$E$1="","",IF(NOSA!O13181=تحویلی!$E$1,تحویلی!$E$1&amp;COUNTIF(NOSA!$O$1:O13181,تحویلی!$E$1),"")),"")</f>
        <v/>
      </c>
      <c r="E13181" s="10" t="str">
        <f t="shared" si="839"/>
        <v/>
      </c>
      <c r="F13181" s="10" t="str">
        <f>IFERROR(VLOOKUP(I13181,DATABASE!$N:$O,2,FALSE),"")</f>
        <v/>
      </c>
      <c r="Q13181" s="10">
        <f t="shared" si="836"/>
        <v>0</v>
      </c>
    </row>
    <row r="13182" spans="2:17" ht="20.25" customHeight="1">
      <c r="B13182" s="10" t="str">
        <f t="shared" si="837"/>
        <v>0</v>
      </c>
      <c r="C13182" s="10" t="str">
        <f t="shared" si="838"/>
        <v/>
      </c>
      <c r="D13182" s="10" t="str">
        <f>IFERROR(IF(تحویلی!$E$1="","",IF(NOSA!O13182=تحویلی!$E$1,تحویلی!$E$1&amp;COUNTIF(NOSA!$O$1:O13182,تحویلی!$E$1),"")),"")</f>
        <v/>
      </c>
      <c r="E13182" s="10" t="str">
        <f t="shared" si="839"/>
        <v/>
      </c>
      <c r="F13182" s="10" t="str">
        <f>IFERROR(VLOOKUP(I13182,DATABASE!$N:$O,2,FALSE),"")</f>
        <v/>
      </c>
      <c r="Q13182" s="10">
        <f t="shared" si="836"/>
        <v>0</v>
      </c>
    </row>
    <row r="13183" spans="2:17" ht="20.25" customHeight="1">
      <c r="B13183" s="10" t="str">
        <f t="shared" si="837"/>
        <v>0</v>
      </c>
      <c r="C13183" s="10" t="str">
        <f t="shared" si="838"/>
        <v/>
      </c>
      <c r="D13183" s="10" t="str">
        <f>IFERROR(IF(تحویلی!$E$1="","",IF(NOSA!O13183=تحویلی!$E$1,تحویلی!$E$1&amp;COUNTIF(NOSA!$O$1:O13183,تحویلی!$E$1),"")),"")</f>
        <v/>
      </c>
      <c r="E13183" s="10" t="str">
        <f t="shared" si="839"/>
        <v/>
      </c>
      <c r="F13183" s="10" t="str">
        <f>IFERROR(VLOOKUP(I13183,DATABASE!$N:$O,2,FALSE),"")</f>
        <v/>
      </c>
      <c r="Q13183" s="10">
        <f t="shared" si="836"/>
        <v>0</v>
      </c>
    </row>
    <row r="13184" spans="2:17" ht="20.25" customHeight="1">
      <c r="B13184" s="10" t="str">
        <f t="shared" si="837"/>
        <v>0</v>
      </c>
      <c r="C13184" s="10" t="str">
        <f t="shared" si="838"/>
        <v/>
      </c>
      <c r="D13184" s="10" t="str">
        <f>IFERROR(IF(تحویلی!$E$1="","",IF(NOSA!O13184=تحویلی!$E$1,تحویلی!$E$1&amp;COUNTIF(NOSA!$O$1:O13184,تحویلی!$E$1),"")),"")</f>
        <v/>
      </c>
      <c r="E13184" s="10" t="str">
        <f t="shared" si="839"/>
        <v/>
      </c>
      <c r="F13184" s="10" t="str">
        <f>IFERROR(VLOOKUP(I13184,DATABASE!$N:$O,2,FALSE),"")</f>
        <v/>
      </c>
      <c r="Q13184" s="10">
        <f t="shared" si="836"/>
        <v>0</v>
      </c>
    </row>
    <row r="13185" spans="2:17" ht="20.25" customHeight="1">
      <c r="B13185" s="10" t="str">
        <f t="shared" si="837"/>
        <v>0</v>
      </c>
      <c r="C13185" s="10" t="str">
        <f t="shared" si="838"/>
        <v/>
      </c>
      <c r="D13185" s="10" t="str">
        <f>IFERROR(IF(تحویلی!$E$1="","",IF(NOSA!O13185=تحویلی!$E$1,تحویلی!$E$1&amp;COUNTIF(NOSA!$O$1:O13185,تحویلی!$E$1),"")),"")</f>
        <v/>
      </c>
      <c r="E13185" s="10" t="str">
        <f t="shared" si="839"/>
        <v/>
      </c>
      <c r="F13185" s="10" t="str">
        <f>IFERROR(VLOOKUP(I13185,DATABASE!$N:$O,2,FALSE),"")</f>
        <v/>
      </c>
      <c r="Q13185" s="10">
        <f t="shared" si="836"/>
        <v>0</v>
      </c>
    </row>
    <row r="13186" spans="2:17" ht="20.25" customHeight="1">
      <c r="B13186" s="10" t="str">
        <f t="shared" si="837"/>
        <v>0</v>
      </c>
      <c r="C13186" s="10" t="str">
        <f t="shared" si="838"/>
        <v/>
      </c>
      <c r="D13186" s="10" t="str">
        <f>IFERROR(IF(تحویلی!$E$1="","",IF(NOSA!O13186=تحویلی!$E$1,تحویلی!$E$1&amp;COUNTIF(NOSA!$O$1:O13186,تحویلی!$E$1),"")),"")</f>
        <v/>
      </c>
      <c r="E13186" s="10" t="str">
        <f t="shared" si="839"/>
        <v/>
      </c>
      <c r="F13186" s="10" t="str">
        <f>IFERROR(VLOOKUP(I13186,DATABASE!$N:$O,2,FALSE),"")</f>
        <v/>
      </c>
      <c r="Q13186" s="10">
        <f t="shared" si="836"/>
        <v>0</v>
      </c>
    </row>
    <row r="13187" spans="2:17" ht="20.25" customHeight="1">
      <c r="B13187" s="10" t="str">
        <f t="shared" si="837"/>
        <v>0</v>
      </c>
      <c r="C13187" s="10" t="str">
        <f t="shared" si="838"/>
        <v/>
      </c>
      <c r="D13187" s="10" t="str">
        <f>IFERROR(IF(تحویلی!$E$1="","",IF(NOSA!O13187=تحویلی!$E$1,تحویلی!$E$1&amp;COUNTIF(NOSA!$O$1:O13187,تحویلی!$E$1),"")),"")</f>
        <v/>
      </c>
      <c r="E13187" s="10" t="str">
        <f t="shared" si="839"/>
        <v/>
      </c>
      <c r="F13187" s="10" t="str">
        <f>IFERROR(VLOOKUP(I13187,DATABASE!$N:$O,2,FALSE),"")</f>
        <v/>
      </c>
      <c r="Q13187" s="10">
        <f t="shared" si="836"/>
        <v>0</v>
      </c>
    </row>
    <row r="13188" spans="2:17" ht="20.25" customHeight="1">
      <c r="B13188" s="10" t="str">
        <f t="shared" si="837"/>
        <v>0</v>
      </c>
      <c r="C13188" s="10" t="str">
        <f t="shared" si="838"/>
        <v/>
      </c>
      <c r="D13188" s="10" t="str">
        <f>IFERROR(IF(تحویلی!$E$1="","",IF(NOSA!O13188=تحویلی!$E$1,تحویلی!$E$1&amp;COUNTIF(NOSA!$O$1:O13188,تحویلی!$E$1),"")),"")</f>
        <v/>
      </c>
      <c r="E13188" s="10" t="str">
        <f t="shared" si="839"/>
        <v/>
      </c>
      <c r="F13188" s="10" t="str">
        <f>IFERROR(VLOOKUP(I13188,DATABASE!$N:$O,2,FALSE),"")</f>
        <v/>
      </c>
      <c r="Q13188" s="10">
        <f t="shared" si="836"/>
        <v>0</v>
      </c>
    </row>
    <row r="13189" spans="2:17" ht="20.25" customHeight="1">
      <c r="B13189" s="10" t="str">
        <f t="shared" si="837"/>
        <v>0</v>
      </c>
      <c r="C13189" s="10" t="str">
        <f t="shared" si="838"/>
        <v/>
      </c>
      <c r="D13189" s="10" t="str">
        <f>IFERROR(IF(تحویلی!$E$1="","",IF(NOSA!O13189=تحویلی!$E$1,تحویلی!$E$1&amp;COUNTIF(NOSA!$O$1:O13189,تحویلی!$E$1),"")),"")</f>
        <v/>
      </c>
      <c r="E13189" s="10" t="str">
        <f t="shared" si="839"/>
        <v/>
      </c>
      <c r="F13189" s="10" t="str">
        <f>IFERROR(VLOOKUP(I13189,DATABASE!$N:$O,2,FALSE),"")</f>
        <v/>
      </c>
      <c r="Q13189" s="10">
        <f t="shared" si="836"/>
        <v>0</v>
      </c>
    </row>
    <row r="13190" spans="2:17" ht="20.25" customHeight="1">
      <c r="B13190" s="10" t="str">
        <f t="shared" si="837"/>
        <v>0</v>
      </c>
      <c r="C13190" s="10" t="str">
        <f t="shared" si="838"/>
        <v/>
      </c>
      <c r="D13190" s="10" t="str">
        <f>IFERROR(IF(تحویلی!$E$1="","",IF(NOSA!O13190=تحویلی!$E$1,تحویلی!$E$1&amp;COUNTIF(NOSA!$O$1:O13190,تحویلی!$E$1),"")),"")</f>
        <v/>
      </c>
      <c r="E13190" s="10" t="str">
        <f t="shared" si="839"/>
        <v/>
      </c>
      <c r="F13190" s="10" t="str">
        <f>IFERROR(VLOOKUP(I13190,DATABASE!$N:$O,2,FALSE),"")</f>
        <v/>
      </c>
      <c r="Q13190" s="10">
        <f t="shared" si="836"/>
        <v>0</v>
      </c>
    </row>
    <row r="13191" spans="2:17" ht="20.25" customHeight="1">
      <c r="B13191" s="10" t="str">
        <f t="shared" si="837"/>
        <v>0</v>
      </c>
      <c r="C13191" s="10" t="str">
        <f t="shared" si="838"/>
        <v/>
      </c>
      <c r="D13191" s="10" t="str">
        <f>IFERROR(IF(تحویلی!$E$1="","",IF(NOSA!O13191=تحویلی!$E$1,تحویلی!$E$1&amp;COUNTIF(NOSA!$O$1:O13191,تحویلی!$E$1),"")),"")</f>
        <v/>
      </c>
      <c r="E13191" s="10" t="str">
        <f t="shared" si="839"/>
        <v/>
      </c>
      <c r="F13191" s="10" t="str">
        <f>IFERROR(VLOOKUP(I13191,DATABASE!$N:$O,2,FALSE),"")</f>
        <v/>
      </c>
      <c r="Q13191" s="10">
        <f t="shared" si="836"/>
        <v>0</v>
      </c>
    </row>
    <row r="13192" spans="2:17" ht="20.25" customHeight="1">
      <c r="B13192" s="10" t="str">
        <f t="shared" si="837"/>
        <v>0</v>
      </c>
      <c r="C13192" s="10" t="str">
        <f t="shared" si="838"/>
        <v/>
      </c>
      <c r="D13192" s="10" t="str">
        <f>IFERROR(IF(تحویلی!$E$1="","",IF(NOSA!O13192=تحویلی!$E$1,تحویلی!$E$1&amp;COUNTIF(NOSA!$O$1:O13192,تحویلی!$E$1),"")),"")</f>
        <v/>
      </c>
      <c r="E13192" s="10" t="str">
        <f t="shared" si="839"/>
        <v/>
      </c>
      <c r="F13192" s="10" t="str">
        <f>IFERROR(VLOOKUP(I13192,DATABASE!$N:$O,2,FALSE),"")</f>
        <v/>
      </c>
      <c r="Q13192" s="10">
        <f t="shared" si="836"/>
        <v>0</v>
      </c>
    </row>
    <row r="13193" spans="2:17" ht="20.25" customHeight="1">
      <c r="B13193" s="10" t="str">
        <f t="shared" si="837"/>
        <v>0</v>
      </c>
      <c r="C13193" s="10" t="str">
        <f t="shared" si="838"/>
        <v/>
      </c>
      <c r="D13193" s="10" t="str">
        <f>IFERROR(IF(تحویلی!$E$1="","",IF(NOSA!O13193=تحویلی!$E$1,تحویلی!$E$1&amp;COUNTIF(NOSA!$O$1:O13193,تحویلی!$E$1),"")),"")</f>
        <v/>
      </c>
      <c r="E13193" s="10" t="str">
        <f t="shared" si="839"/>
        <v/>
      </c>
      <c r="F13193" s="10" t="str">
        <f>IFERROR(VLOOKUP(I13193,DATABASE!$N:$O,2,FALSE),"")</f>
        <v/>
      </c>
      <c r="Q13193" s="10">
        <f t="shared" si="836"/>
        <v>0</v>
      </c>
    </row>
    <row r="13194" spans="2:17" ht="20.25" customHeight="1">
      <c r="B13194" s="10" t="str">
        <f t="shared" si="837"/>
        <v>0</v>
      </c>
      <c r="C13194" s="10" t="str">
        <f t="shared" si="838"/>
        <v/>
      </c>
      <c r="D13194" s="10" t="str">
        <f>IFERROR(IF(تحویلی!$E$1="","",IF(NOSA!O13194=تحویلی!$E$1,تحویلی!$E$1&amp;COUNTIF(NOSA!$O$1:O13194,تحویلی!$E$1),"")),"")</f>
        <v/>
      </c>
      <c r="E13194" s="10" t="str">
        <f t="shared" si="839"/>
        <v/>
      </c>
      <c r="F13194" s="10" t="str">
        <f>IFERROR(VLOOKUP(I13194,DATABASE!$N:$O,2,FALSE),"")</f>
        <v/>
      </c>
      <c r="Q13194" s="10">
        <f t="shared" si="836"/>
        <v>0</v>
      </c>
    </row>
    <row r="13195" spans="2:17" ht="20.25" customHeight="1">
      <c r="B13195" s="10" t="str">
        <f t="shared" si="837"/>
        <v>0</v>
      </c>
      <c r="C13195" s="10" t="str">
        <f t="shared" si="838"/>
        <v/>
      </c>
      <c r="D13195" s="10" t="str">
        <f>IFERROR(IF(تحویلی!$E$1="","",IF(NOSA!O13195=تحویلی!$E$1,تحویلی!$E$1&amp;COUNTIF(NOSA!$O$1:O13195,تحویلی!$E$1),"")),"")</f>
        <v/>
      </c>
      <c r="E13195" s="10" t="str">
        <f t="shared" si="839"/>
        <v/>
      </c>
      <c r="F13195" s="10" t="str">
        <f>IFERROR(VLOOKUP(I13195,DATABASE!$N:$O,2,FALSE),"")</f>
        <v/>
      </c>
      <c r="Q13195" s="10">
        <f t="shared" si="836"/>
        <v>0</v>
      </c>
    </row>
    <row r="13196" spans="2:17" ht="20.25" customHeight="1">
      <c r="B13196" s="10" t="str">
        <f t="shared" si="837"/>
        <v>0</v>
      </c>
      <c r="C13196" s="10" t="str">
        <f t="shared" si="838"/>
        <v/>
      </c>
      <c r="D13196" s="10" t="str">
        <f>IFERROR(IF(تحویلی!$E$1="","",IF(NOSA!O13196=تحویلی!$E$1,تحویلی!$E$1&amp;COUNTIF(NOSA!$O$1:O13196,تحویلی!$E$1),"")),"")</f>
        <v/>
      </c>
      <c r="E13196" s="10" t="str">
        <f t="shared" si="839"/>
        <v/>
      </c>
      <c r="F13196" s="10" t="str">
        <f>IFERROR(VLOOKUP(I13196,DATABASE!$N:$O,2,FALSE),"")</f>
        <v/>
      </c>
      <c r="Q13196" s="10">
        <f t="shared" si="836"/>
        <v>0</v>
      </c>
    </row>
    <row r="13197" spans="2:17" ht="20.25" customHeight="1">
      <c r="B13197" s="10" t="str">
        <f t="shared" si="837"/>
        <v>0</v>
      </c>
      <c r="C13197" s="10" t="str">
        <f t="shared" si="838"/>
        <v/>
      </c>
      <c r="D13197" s="10" t="str">
        <f>IFERROR(IF(تحویلی!$E$1="","",IF(NOSA!O13197=تحویلی!$E$1,تحویلی!$E$1&amp;COUNTIF(NOSA!$O$1:O13197,تحویلی!$E$1),"")),"")</f>
        <v/>
      </c>
      <c r="E13197" s="10" t="str">
        <f t="shared" si="839"/>
        <v/>
      </c>
      <c r="F13197" s="10" t="str">
        <f>IFERROR(VLOOKUP(I13197,DATABASE!$N:$O,2,FALSE),"")</f>
        <v/>
      </c>
      <c r="Q13197" s="10">
        <f t="shared" si="836"/>
        <v>0</v>
      </c>
    </row>
    <row r="13198" spans="2:17" ht="20.25" customHeight="1">
      <c r="B13198" s="10" t="str">
        <f t="shared" si="837"/>
        <v>0</v>
      </c>
      <c r="C13198" s="10" t="str">
        <f t="shared" si="838"/>
        <v/>
      </c>
      <c r="D13198" s="10" t="str">
        <f>IFERROR(IF(تحویلی!$E$1="","",IF(NOSA!O13198=تحویلی!$E$1,تحویلی!$E$1&amp;COUNTIF(NOSA!$O$1:O13198,تحویلی!$E$1),"")),"")</f>
        <v/>
      </c>
      <c r="E13198" s="10" t="str">
        <f t="shared" si="839"/>
        <v/>
      </c>
      <c r="F13198" s="10" t="str">
        <f>IFERROR(VLOOKUP(I13198,DATABASE!$N:$O,2,FALSE),"")</f>
        <v/>
      </c>
      <c r="Q13198" s="10">
        <f t="shared" si="836"/>
        <v>0</v>
      </c>
    </row>
    <row r="13199" spans="2:17" ht="20.25" customHeight="1">
      <c r="B13199" s="10" t="str">
        <f t="shared" si="837"/>
        <v>0</v>
      </c>
      <c r="C13199" s="10" t="str">
        <f t="shared" si="838"/>
        <v/>
      </c>
      <c r="D13199" s="10" t="str">
        <f>IFERROR(IF(تحویلی!$E$1="","",IF(NOSA!O13199=تحویلی!$E$1,تحویلی!$E$1&amp;COUNTIF(NOSA!$O$1:O13199,تحویلی!$E$1),"")),"")</f>
        <v/>
      </c>
      <c r="E13199" s="10" t="str">
        <f t="shared" si="839"/>
        <v/>
      </c>
      <c r="F13199" s="10" t="str">
        <f>IFERROR(VLOOKUP(I13199,DATABASE!$N:$O,2,FALSE),"")</f>
        <v/>
      </c>
      <c r="Q13199" s="10">
        <f t="shared" si="836"/>
        <v>0</v>
      </c>
    </row>
    <row r="13200" spans="2:17" ht="20.25" customHeight="1">
      <c r="B13200" s="10" t="str">
        <f t="shared" si="837"/>
        <v>0</v>
      </c>
      <c r="C13200" s="10" t="str">
        <f t="shared" si="838"/>
        <v/>
      </c>
      <c r="D13200" s="10" t="str">
        <f>IFERROR(IF(تحویلی!$E$1="","",IF(NOSA!O13200=تحویلی!$E$1,تحویلی!$E$1&amp;COUNTIF(NOSA!$O$1:O13200,تحویلی!$E$1),"")),"")</f>
        <v/>
      </c>
      <c r="E13200" s="10" t="str">
        <f t="shared" si="839"/>
        <v/>
      </c>
      <c r="F13200" s="10" t="str">
        <f>IFERROR(VLOOKUP(I13200,DATABASE!$N:$O,2,FALSE),"")</f>
        <v/>
      </c>
      <c r="Q13200" s="10">
        <f t="shared" si="836"/>
        <v>0</v>
      </c>
    </row>
    <row r="13201" spans="2:17" ht="20.25" customHeight="1">
      <c r="B13201" s="10" t="str">
        <f t="shared" si="837"/>
        <v>0</v>
      </c>
      <c r="C13201" s="10" t="str">
        <f t="shared" si="838"/>
        <v/>
      </c>
      <c r="D13201" s="10" t="str">
        <f>IFERROR(IF(تحویلی!$E$1="","",IF(NOSA!O13201=تحویلی!$E$1,تحویلی!$E$1&amp;COUNTIF(NOSA!$O$1:O13201,تحویلی!$E$1),"")),"")</f>
        <v/>
      </c>
      <c r="E13201" s="10" t="str">
        <f t="shared" si="839"/>
        <v/>
      </c>
      <c r="F13201" s="10" t="str">
        <f>IFERROR(VLOOKUP(I13201,DATABASE!$N:$O,2,FALSE),"")</f>
        <v/>
      </c>
      <c r="Q13201" s="10">
        <f t="shared" si="836"/>
        <v>0</v>
      </c>
    </row>
    <row r="13202" spans="2:17" ht="20.25" customHeight="1">
      <c r="B13202" s="10" t="str">
        <f t="shared" si="837"/>
        <v>0</v>
      </c>
      <c r="C13202" s="10" t="str">
        <f t="shared" si="838"/>
        <v/>
      </c>
      <c r="D13202" s="10" t="str">
        <f>IFERROR(IF(تحویلی!$E$1="","",IF(NOSA!O13202=تحویلی!$E$1,تحویلی!$E$1&amp;COUNTIF(NOSA!$O$1:O13202,تحویلی!$E$1),"")),"")</f>
        <v/>
      </c>
      <c r="E13202" s="10" t="str">
        <f t="shared" si="839"/>
        <v/>
      </c>
      <c r="F13202" s="10" t="str">
        <f>IFERROR(VLOOKUP(I13202,DATABASE!$N:$O,2,FALSE),"")</f>
        <v/>
      </c>
      <c r="Q13202" s="10">
        <f t="shared" si="836"/>
        <v>0</v>
      </c>
    </row>
    <row r="13203" spans="2:17" ht="20.25" customHeight="1">
      <c r="B13203" s="10" t="str">
        <f t="shared" si="837"/>
        <v>0</v>
      </c>
      <c r="C13203" s="10" t="str">
        <f t="shared" si="838"/>
        <v/>
      </c>
      <c r="D13203" s="10" t="str">
        <f>IFERROR(IF(تحویلی!$E$1="","",IF(NOSA!O13203=تحویلی!$E$1,تحویلی!$E$1&amp;COUNTIF(NOSA!$O$1:O13203,تحویلی!$E$1),"")),"")</f>
        <v/>
      </c>
      <c r="E13203" s="10" t="str">
        <f t="shared" si="839"/>
        <v/>
      </c>
      <c r="F13203" s="10" t="str">
        <f>IFERROR(VLOOKUP(I13203,DATABASE!$N:$O,2,FALSE),"")</f>
        <v/>
      </c>
      <c r="Q13203" s="10">
        <f t="shared" si="836"/>
        <v>0</v>
      </c>
    </row>
    <row r="13204" spans="2:17" ht="20.25" customHeight="1">
      <c r="B13204" s="10" t="str">
        <f t="shared" si="837"/>
        <v>0</v>
      </c>
      <c r="C13204" s="10" t="str">
        <f t="shared" si="838"/>
        <v/>
      </c>
      <c r="D13204" s="10" t="str">
        <f>IFERROR(IF(تحویلی!$E$1="","",IF(NOSA!O13204=تحویلی!$E$1,تحویلی!$E$1&amp;COUNTIF(NOSA!$O$1:O13204,تحویلی!$E$1),"")),"")</f>
        <v/>
      </c>
      <c r="E13204" s="10" t="str">
        <f t="shared" si="839"/>
        <v/>
      </c>
      <c r="F13204" s="10" t="str">
        <f>IFERROR(VLOOKUP(I13204,DATABASE!$N:$O,2,FALSE),"")</f>
        <v/>
      </c>
      <c r="Q13204" s="10">
        <f t="shared" si="836"/>
        <v>0</v>
      </c>
    </row>
    <row r="13205" spans="2:17" ht="20.25" customHeight="1">
      <c r="B13205" s="10" t="str">
        <f t="shared" si="837"/>
        <v>0</v>
      </c>
      <c r="C13205" s="10" t="str">
        <f t="shared" si="838"/>
        <v/>
      </c>
      <c r="D13205" s="10" t="str">
        <f>IFERROR(IF(تحویلی!$E$1="","",IF(NOSA!O13205=تحویلی!$E$1,تحویلی!$E$1&amp;COUNTIF(NOSA!$O$1:O13205,تحویلی!$E$1),"")),"")</f>
        <v/>
      </c>
      <c r="E13205" s="10" t="str">
        <f t="shared" si="839"/>
        <v/>
      </c>
      <c r="F13205" s="10" t="str">
        <f>IFERROR(VLOOKUP(I13205,DATABASE!$N:$O,2,FALSE),"")</f>
        <v/>
      </c>
      <c r="Q13205" s="10">
        <f t="shared" si="836"/>
        <v>0</v>
      </c>
    </row>
    <row r="13206" spans="2:17" ht="20.25" customHeight="1">
      <c r="B13206" s="10" t="str">
        <f t="shared" si="837"/>
        <v>0</v>
      </c>
      <c r="C13206" s="10" t="str">
        <f t="shared" si="838"/>
        <v/>
      </c>
      <c r="D13206" s="10" t="str">
        <f>IFERROR(IF(تحویلی!$E$1="","",IF(NOSA!O13206=تحویلی!$E$1,تحویلی!$E$1&amp;COUNTIF(NOSA!$O$1:O13206,تحویلی!$E$1),"")),"")</f>
        <v/>
      </c>
      <c r="E13206" s="10" t="str">
        <f t="shared" si="839"/>
        <v/>
      </c>
      <c r="F13206" s="10" t="str">
        <f>IFERROR(VLOOKUP(I13206,DATABASE!$N:$O,2,FALSE),"")</f>
        <v/>
      </c>
      <c r="Q13206" s="10">
        <f t="shared" si="836"/>
        <v>0</v>
      </c>
    </row>
    <row r="13207" spans="2:17" ht="20.25" customHeight="1">
      <c r="B13207" s="10" t="str">
        <f t="shared" si="837"/>
        <v>0</v>
      </c>
      <c r="C13207" s="10" t="str">
        <f t="shared" si="838"/>
        <v/>
      </c>
      <c r="D13207" s="10" t="str">
        <f>IFERROR(IF(تحویلی!$E$1="","",IF(NOSA!O13207=تحویلی!$E$1,تحویلی!$E$1&amp;COUNTIF(NOSA!$O$1:O13207,تحویلی!$E$1),"")),"")</f>
        <v/>
      </c>
      <c r="E13207" s="10" t="str">
        <f t="shared" si="839"/>
        <v/>
      </c>
      <c r="F13207" s="10" t="str">
        <f>IFERROR(VLOOKUP(I13207,DATABASE!$N:$O,2,FALSE),"")</f>
        <v/>
      </c>
      <c r="Q13207" s="10">
        <f t="shared" si="836"/>
        <v>0</v>
      </c>
    </row>
    <row r="13208" spans="2:17" ht="20.25" customHeight="1">
      <c r="B13208" s="10" t="str">
        <f t="shared" si="837"/>
        <v>0</v>
      </c>
      <c r="C13208" s="10" t="str">
        <f t="shared" si="838"/>
        <v/>
      </c>
      <c r="D13208" s="10" t="str">
        <f>IFERROR(IF(تحویلی!$E$1="","",IF(NOSA!O13208=تحویلی!$E$1,تحویلی!$E$1&amp;COUNTIF(NOSA!$O$1:O13208,تحویلی!$E$1),"")),"")</f>
        <v/>
      </c>
      <c r="E13208" s="10" t="str">
        <f t="shared" si="839"/>
        <v/>
      </c>
      <c r="F13208" s="10" t="str">
        <f>IFERROR(VLOOKUP(I13208,DATABASE!$N:$O,2,FALSE),"")</f>
        <v/>
      </c>
      <c r="Q13208" s="10">
        <f t="shared" si="836"/>
        <v>0</v>
      </c>
    </row>
    <row r="13209" spans="2:17" ht="20.25" customHeight="1">
      <c r="B13209" s="10" t="str">
        <f t="shared" si="837"/>
        <v>0</v>
      </c>
      <c r="C13209" s="10" t="str">
        <f t="shared" si="838"/>
        <v/>
      </c>
      <c r="D13209" s="10" t="str">
        <f>IFERROR(IF(تحویلی!$E$1="","",IF(NOSA!O13209=تحویلی!$E$1,تحویلی!$E$1&amp;COUNTIF(NOSA!$O$1:O13209,تحویلی!$E$1),"")),"")</f>
        <v/>
      </c>
      <c r="E13209" s="10" t="str">
        <f t="shared" si="839"/>
        <v/>
      </c>
      <c r="F13209" s="10" t="str">
        <f>IFERROR(VLOOKUP(I13209,DATABASE!$N:$O,2,FALSE),"")</f>
        <v/>
      </c>
      <c r="Q13209" s="10">
        <f t="shared" si="836"/>
        <v>0</v>
      </c>
    </row>
    <row r="13210" spans="2:17" ht="20.25" customHeight="1">
      <c r="B13210" s="10" t="str">
        <f t="shared" si="837"/>
        <v>0</v>
      </c>
      <c r="C13210" s="10" t="str">
        <f t="shared" si="838"/>
        <v/>
      </c>
      <c r="D13210" s="10" t="str">
        <f>IFERROR(IF(تحویلی!$E$1="","",IF(NOSA!O13210=تحویلی!$E$1,تحویلی!$E$1&amp;COUNTIF(NOSA!$O$1:O13210,تحویلی!$E$1),"")),"")</f>
        <v/>
      </c>
      <c r="E13210" s="10" t="str">
        <f t="shared" si="839"/>
        <v/>
      </c>
      <c r="F13210" s="10" t="str">
        <f>IFERROR(VLOOKUP(I13210,DATABASE!$N:$O,2,FALSE),"")</f>
        <v/>
      </c>
      <c r="Q13210" s="10">
        <f t="shared" si="836"/>
        <v>0</v>
      </c>
    </row>
    <row r="13211" spans="2:17" ht="20.25" customHeight="1">
      <c r="B13211" s="10" t="str">
        <f t="shared" si="837"/>
        <v>0</v>
      </c>
      <c r="C13211" s="10" t="str">
        <f t="shared" si="838"/>
        <v/>
      </c>
      <c r="D13211" s="10" t="str">
        <f>IFERROR(IF(تحویلی!$E$1="","",IF(NOSA!O13211=تحویلی!$E$1,تحویلی!$E$1&amp;COUNTIF(NOSA!$O$1:O13211,تحویلی!$E$1),"")),"")</f>
        <v/>
      </c>
      <c r="E13211" s="10" t="str">
        <f t="shared" si="839"/>
        <v/>
      </c>
      <c r="F13211" s="10" t="str">
        <f>IFERROR(VLOOKUP(I13211,DATABASE!$N:$O,2,FALSE),"")</f>
        <v/>
      </c>
      <c r="Q13211" s="10">
        <f t="shared" si="836"/>
        <v>0</v>
      </c>
    </row>
    <row r="13212" spans="2:17" ht="20.25" customHeight="1">
      <c r="B13212" s="10" t="str">
        <f t="shared" si="837"/>
        <v>0</v>
      </c>
      <c r="C13212" s="10" t="str">
        <f t="shared" si="838"/>
        <v/>
      </c>
      <c r="D13212" s="10" t="str">
        <f>IFERROR(IF(تحویلی!$E$1="","",IF(NOSA!O13212=تحویلی!$E$1,تحویلی!$E$1&amp;COUNTIF(NOSA!$O$1:O13212,تحویلی!$E$1),"")),"")</f>
        <v/>
      </c>
      <c r="E13212" s="10" t="str">
        <f t="shared" si="839"/>
        <v/>
      </c>
      <c r="F13212" s="10" t="str">
        <f>IFERROR(VLOOKUP(I13212,DATABASE!$N:$O,2,FALSE),"")</f>
        <v/>
      </c>
      <c r="Q13212" s="10">
        <f t="shared" si="836"/>
        <v>0</v>
      </c>
    </row>
    <row r="13213" spans="2:17" ht="20.25" customHeight="1">
      <c r="B13213" s="10" t="str">
        <f t="shared" si="837"/>
        <v>0</v>
      </c>
      <c r="C13213" s="10" t="str">
        <f t="shared" si="838"/>
        <v/>
      </c>
      <c r="D13213" s="10" t="str">
        <f>IFERROR(IF(تحویلی!$E$1="","",IF(NOSA!O13213=تحویلی!$E$1,تحویلی!$E$1&amp;COUNTIF(NOSA!$O$1:O13213,تحویلی!$E$1),"")),"")</f>
        <v/>
      </c>
      <c r="E13213" s="10" t="str">
        <f t="shared" si="839"/>
        <v/>
      </c>
      <c r="F13213" s="10" t="str">
        <f>IFERROR(VLOOKUP(I13213,DATABASE!$N:$O,2,FALSE),"")</f>
        <v/>
      </c>
      <c r="Q13213" s="10">
        <f t="shared" si="836"/>
        <v>0</v>
      </c>
    </row>
    <row r="13214" spans="2:17" ht="20.25" customHeight="1">
      <c r="B13214" s="10" t="str">
        <f t="shared" si="837"/>
        <v>0</v>
      </c>
      <c r="C13214" s="10" t="str">
        <f t="shared" si="838"/>
        <v/>
      </c>
      <c r="D13214" s="10" t="str">
        <f>IFERROR(IF(تحویلی!$E$1="","",IF(NOSA!O13214=تحویلی!$E$1,تحویلی!$E$1&amp;COUNTIF(NOSA!$O$1:O13214,تحویلی!$E$1),"")),"")</f>
        <v/>
      </c>
      <c r="E13214" s="10" t="str">
        <f t="shared" si="839"/>
        <v/>
      </c>
      <c r="F13214" s="10" t="str">
        <f>IFERROR(VLOOKUP(I13214,DATABASE!$N:$O,2,FALSE),"")</f>
        <v/>
      </c>
      <c r="Q13214" s="10">
        <f t="shared" si="836"/>
        <v>0</v>
      </c>
    </row>
    <row r="13215" spans="2:17" ht="20.25" customHeight="1">
      <c r="B13215" s="10" t="str">
        <f t="shared" si="837"/>
        <v>0</v>
      </c>
      <c r="C13215" s="10" t="str">
        <f t="shared" si="838"/>
        <v/>
      </c>
      <c r="D13215" s="10" t="str">
        <f>IFERROR(IF(تحویلی!$E$1="","",IF(NOSA!O13215=تحویلی!$E$1,تحویلی!$E$1&amp;COUNTIF(NOSA!$O$1:O13215,تحویلی!$E$1),"")),"")</f>
        <v/>
      </c>
      <c r="E13215" s="10" t="str">
        <f t="shared" si="839"/>
        <v/>
      </c>
      <c r="F13215" s="10" t="str">
        <f>IFERROR(VLOOKUP(I13215,DATABASE!$N:$O,2,FALSE),"")</f>
        <v/>
      </c>
      <c r="Q13215" s="10">
        <f t="shared" si="836"/>
        <v>0</v>
      </c>
    </row>
    <row r="13216" spans="2:17" ht="20.25" customHeight="1">
      <c r="B13216" s="10" t="str">
        <f t="shared" si="837"/>
        <v>0</v>
      </c>
      <c r="C13216" s="10" t="str">
        <f t="shared" si="838"/>
        <v/>
      </c>
      <c r="D13216" s="10" t="str">
        <f>IFERROR(IF(تحویلی!$E$1="","",IF(NOSA!O13216=تحویلی!$E$1,تحویلی!$E$1&amp;COUNTIF(NOSA!$O$1:O13216,تحویلی!$E$1),"")),"")</f>
        <v/>
      </c>
      <c r="E13216" s="10" t="str">
        <f t="shared" si="839"/>
        <v/>
      </c>
      <c r="F13216" s="10" t="str">
        <f>IFERROR(VLOOKUP(I13216,DATABASE!$N:$O,2,FALSE),"")</f>
        <v/>
      </c>
      <c r="Q13216" s="10">
        <f t="shared" si="836"/>
        <v>0</v>
      </c>
    </row>
    <row r="13217" spans="2:17" ht="20.25" customHeight="1">
      <c r="B13217" s="10" t="str">
        <f t="shared" si="837"/>
        <v>0</v>
      </c>
      <c r="C13217" s="10" t="str">
        <f t="shared" si="838"/>
        <v/>
      </c>
      <c r="D13217" s="10" t="str">
        <f>IFERROR(IF(تحویلی!$E$1="","",IF(NOSA!O13217=تحویلی!$E$1,تحویلی!$E$1&amp;COUNTIF(NOSA!$O$1:O13217,تحویلی!$E$1),"")),"")</f>
        <v/>
      </c>
      <c r="E13217" s="10" t="str">
        <f t="shared" si="839"/>
        <v/>
      </c>
      <c r="F13217" s="10" t="str">
        <f>IFERROR(VLOOKUP(I13217,DATABASE!$N:$O,2,FALSE),"")</f>
        <v/>
      </c>
      <c r="Q13217" s="10">
        <f t="shared" si="836"/>
        <v>0</v>
      </c>
    </row>
    <row r="13218" spans="2:17" ht="20.25" customHeight="1">
      <c r="B13218" s="10" t="str">
        <f t="shared" si="837"/>
        <v>0</v>
      </c>
      <c r="C13218" s="10" t="str">
        <f t="shared" si="838"/>
        <v/>
      </c>
      <c r="D13218" s="10" t="str">
        <f>IFERROR(IF(تحویلی!$E$1="","",IF(NOSA!O13218=تحویلی!$E$1,تحویلی!$E$1&amp;COUNTIF(NOSA!$O$1:O13218,تحویلی!$E$1),"")),"")</f>
        <v/>
      </c>
      <c r="E13218" s="10" t="str">
        <f t="shared" si="839"/>
        <v/>
      </c>
      <c r="F13218" s="10" t="str">
        <f>IFERROR(VLOOKUP(I13218,DATABASE!$N:$O,2,FALSE),"")</f>
        <v/>
      </c>
      <c r="Q13218" s="10">
        <f t="shared" si="836"/>
        <v>0</v>
      </c>
    </row>
    <row r="13219" spans="2:17" ht="20.25" customHeight="1">
      <c r="B13219" s="10" t="str">
        <f t="shared" si="837"/>
        <v>0</v>
      </c>
      <c r="C13219" s="10" t="str">
        <f t="shared" si="838"/>
        <v/>
      </c>
      <c r="D13219" s="10" t="str">
        <f>IFERROR(IF(تحویلی!$E$1="","",IF(NOSA!O13219=تحویلی!$E$1,تحویلی!$E$1&amp;COUNTIF(NOSA!$O$1:O13219,تحویلی!$E$1),"")),"")</f>
        <v/>
      </c>
      <c r="E13219" s="10" t="str">
        <f t="shared" si="839"/>
        <v/>
      </c>
      <c r="F13219" s="10" t="str">
        <f>IFERROR(VLOOKUP(I13219,DATABASE!$N:$O,2,FALSE),"")</f>
        <v/>
      </c>
      <c r="Q13219" s="10">
        <f t="shared" si="836"/>
        <v>0</v>
      </c>
    </row>
    <row r="13220" spans="2:17" ht="20.25" customHeight="1">
      <c r="B13220" s="10" t="str">
        <f t="shared" si="837"/>
        <v>0</v>
      </c>
      <c r="C13220" s="10" t="str">
        <f t="shared" si="838"/>
        <v/>
      </c>
      <c r="D13220" s="10" t="str">
        <f>IFERROR(IF(تحویلی!$E$1="","",IF(NOSA!O13220=تحویلی!$E$1,تحویلی!$E$1&amp;COUNTIF(NOSA!$O$1:O13220,تحویلی!$E$1),"")),"")</f>
        <v/>
      </c>
      <c r="E13220" s="10" t="str">
        <f t="shared" si="839"/>
        <v/>
      </c>
      <c r="F13220" s="10" t="str">
        <f>IFERROR(VLOOKUP(I13220,DATABASE!$N:$O,2,FALSE),"")</f>
        <v/>
      </c>
      <c r="Q13220" s="10">
        <f t="shared" ref="Q13220:Q13283" si="840">VALUE(O13220)</f>
        <v>0</v>
      </c>
    </row>
    <row r="13221" spans="2:17" ht="20.25" customHeight="1">
      <c r="B13221" s="10" t="str">
        <f t="shared" si="837"/>
        <v>0</v>
      </c>
      <c r="C13221" s="10" t="str">
        <f t="shared" si="838"/>
        <v/>
      </c>
      <c r="D13221" s="10" t="str">
        <f>IFERROR(IF(تحویلی!$E$1="","",IF(NOSA!O13221=تحویلی!$E$1,تحویلی!$E$1&amp;COUNTIF(NOSA!$O$1:O13221,تحویلی!$E$1),"")),"")</f>
        <v/>
      </c>
      <c r="E13221" s="10" t="str">
        <f t="shared" si="839"/>
        <v/>
      </c>
      <c r="F13221" s="10" t="str">
        <f>IFERROR(VLOOKUP(I13221,DATABASE!$N:$O,2,FALSE),"")</f>
        <v/>
      </c>
      <c r="Q13221" s="10">
        <f t="shared" si="840"/>
        <v>0</v>
      </c>
    </row>
    <row r="13222" spans="2:17" ht="20.25" customHeight="1">
      <c r="B13222" s="10" t="str">
        <f t="shared" si="837"/>
        <v>0</v>
      </c>
      <c r="C13222" s="10" t="str">
        <f t="shared" si="838"/>
        <v/>
      </c>
      <c r="D13222" s="10" t="str">
        <f>IFERROR(IF(تحویلی!$E$1="","",IF(NOSA!O13222=تحویلی!$E$1,تحویلی!$E$1&amp;COUNTIF(NOSA!$O$1:O13222,تحویلی!$E$1),"")),"")</f>
        <v/>
      </c>
      <c r="E13222" s="10" t="str">
        <f t="shared" si="839"/>
        <v/>
      </c>
      <c r="F13222" s="10" t="str">
        <f>IFERROR(VLOOKUP(I13222,DATABASE!$N:$O,2,FALSE),"")</f>
        <v/>
      </c>
      <c r="Q13222" s="10">
        <f t="shared" si="840"/>
        <v>0</v>
      </c>
    </row>
    <row r="13223" spans="2:17" ht="20.25" customHeight="1">
      <c r="B13223" s="10" t="str">
        <f t="shared" si="837"/>
        <v>0</v>
      </c>
      <c r="C13223" s="10" t="str">
        <f t="shared" si="838"/>
        <v/>
      </c>
      <c r="D13223" s="10" t="str">
        <f>IFERROR(IF(تحویلی!$E$1="","",IF(NOSA!O13223=تحویلی!$E$1,تحویلی!$E$1&amp;COUNTIF(NOSA!$O$1:O13223,تحویلی!$E$1),"")),"")</f>
        <v/>
      </c>
      <c r="E13223" s="10" t="str">
        <f t="shared" si="839"/>
        <v/>
      </c>
      <c r="F13223" s="10" t="str">
        <f>IFERROR(VLOOKUP(I13223,DATABASE!$N:$O,2,FALSE),"")</f>
        <v/>
      </c>
      <c r="Q13223" s="10">
        <f t="shared" si="840"/>
        <v>0</v>
      </c>
    </row>
    <row r="13224" spans="2:17" ht="20.25" customHeight="1">
      <c r="B13224" s="10" t="str">
        <f t="shared" si="837"/>
        <v>0</v>
      </c>
      <c r="C13224" s="10" t="str">
        <f t="shared" si="838"/>
        <v/>
      </c>
      <c r="D13224" s="10" t="str">
        <f>IFERROR(IF(تحویلی!$E$1="","",IF(NOSA!O13224=تحویلی!$E$1,تحویلی!$E$1&amp;COUNTIF(NOSA!$O$1:O13224,تحویلی!$E$1),"")),"")</f>
        <v/>
      </c>
      <c r="E13224" s="10" t="str">
        <f t="shared" si="839"/>
        <v/>
      </c>
      <c r="F13224" s="10" t="str">
        <f>IFERROR(VLOOKUP(I13224,DATABASE!$N:$O,2,FALSE),"")</f>
        <v/>
      </c>
      <c r="Q13224" s="10">
        <f t="shared" si="840"/>
        <v>0</v>
      </c>
    </row>
    <row r="13225" spans="2:17" ht="20.25" customHeight="1">
      <c r="B13225" s="10" t="str">
        <f t="shared" ref="B13225:B13288" si="841">F13225&amp;Q13225</f>
        <v>0</v>
      </c>
      <c r="C13225" s="10" t="str">
        <f t="shared" ref="C13225:C13288" si="842">F13225&amp;G13225&amp;O13225</f>
        <v/>
      </c>
      <c r="D13225" s="10" t="str">
        <f>IFERROR(IF(تحویلی!$E$1="","",IF(NOSA!O13225=تحویلی!$E$1,تحویلی!$E$1&amp;COUNTIF(NOSA!$O$1:O13225,تحویلی!$E$1),"")),"")</f>
        <v/>
      </c>
      <c r="E13225" s="10" t="str">
        <f t="shared" ref="E13225:E13288" si="843">H13225&amp;O13225</f>
        <v/>
      </c>
      <c r="F13225" s="10" t="str">
        <f>IFERROR(VLOOKUP(I13225,DATABASE!$N:$O,2,FALSE),"")</f>
        <v/>
      </c>
      <c r="Q13225" s="10">
        <f t="shared" si="840"/>
        <v>0</v>
      </c>
    </row>
    <row r="13226" spans="2:17" ht="20.25" customHeight="1">
      <c r="B13226" s="10" t="str">
        <f t="shared" si="841"/>
        <v>0</v>
      </c>
      <c r="C13226" s="10" t="str">
        <f t="shared" si="842"/>
        <v/>
      </c>
      <c r="D13226" s="10" t="str">
        <f>IFERROR(IF(تحویلی!$E$1="","",IF(NOSA!O13226=تحویلی!$E$1,تحویلی!$E$1&amp;COUNTIF(NOSA!$O$1:O13226,تحویلی!$E$1),"")),"")</f>
        <v/>
      </c>
      <c r="E13226" s="10" t="str">
        <f t="shared" si="843"/>
        <v/>
      </c>
      <c r="F13226" s="10" t="str">
        <f>IFERROR(VLOOKUP(I13226,DATABASE!$N:$O,2,FALSE),"")</f>
        <v/>
      </c>
      <c r="Q13226" s="10">
        <f t="shared" si="840"/>
        <v>0</v>
      </c>
    </row>
    <row r="13227" spans="2:17" ht="20.25" customHeight="1">
      <c r="B13227" s="10" t="str">
        <f t="shared" si="841"/>
        <v>0</v>
      </c>
      <c r="C13227" s="10" t="str">
        <f t="shared" si="842"/>
        <v/>
      </c>
      <c r="D13227" s="10" t="str">
        <f>IFERROR(IF(تحویلی!$E$1="","",IF(NOSA!O13227=تحویلی!$E$1,تحویلی!$E$1&amp;COUNTIF(NOSA!$O$1:O13227,تحویلی!$E$1),"")),"")</f>
        <v/>
      </c>
      <c r="E13227" s="10" t="str">
        <f t="shared" si="843"/>
        <v/>
      </c>
      <c r="F13227" s="10" t="str">
        <f>IFERROR(VLOOKUP(I13227,DATABASE!$N:$O,2,FALSE),"")</f>
        <v/>
      </c>
      <c r="Q13227" s="10">
        <f t="shared" si="840"/>
        <v>0</v>
      </c>
    </row>
    <row r="13228" spans="2:17" ht="20.25" customHeight="1">
      <c r="B13228" s="10" t="str">
        <f t="shared" si="841"/>
        <v>0</v>
      </c>
      <c r="C13228" s="10" t="str">
        <f t="shared" si="842"/>
        <v/>
      </c>
      <c r="D13228" s="10" t="str">
        <f>IFERROR(IF(تحویلی!$E$1="","",IF(NOSA!O13228=تحویلی!$E$1,تحویلی!$E$1&amp;COUNTIF(NOSA!$O$1:O13228,تحویلی!$E$1),"")),"")</f>
        <v/>
      </c>
      <c r="E13228" s="10" t="str">
        <f t="shared" si="843"/>
        <v/>
      </c>
      <c r="F13228" s="10" t="str">
        <f>IFERROR(VLOOKUP(I13228,DATABASE!$N:$O,2,FALSE),"")</f>
        <v/>
      </c>
      <c r="Q13228" s="10">
        <f t="shared" si="840"/>
        <v>0</v>
      </c>
    </row>
    <row r="13229" spans="2:17" ht="20.25" customHeight="1">
      <c r="B13229" s="10" t="str">
        <f t="shared" si="841"/>
        <v>0</v>
      </c>
      <c r="C13229" s="10" t="str">
        <f t="shared" si="842"/>
        <v/>
      </c>
      <c r="D13229" s="10" t="str">
        <f>IFERROR(IF(تحویلی!$E$1="","",IF(NOSA!O13229=تحویلی!$E$1,تحویلی!$E$1&amp;COUNTIF(NOSA!$O$1:O13229,تحویلی!$E$1),"")),"")</f>
        <v/>
      </c>
      <c r="E13229" s="10" t="str">
        <f t="shared" si="843"/>
        <v/>
      </c>
      <c r="F13229" s="10" t="str">
        <f>IFERROR(VLOOKUP(I13229,DATABASE!$N:$O,2,FALSE),"")</f>
        <v/>
      </c>
      <c r="Q13229" s="10">
        <f t="shared" si="840"/>
        <v>0</v>
      </c>
    </row>
    <row r="13230" spans="2:17" ht="20.25" customHeight="1">
      <c r="B13230" s="10" t="str">
        <f t="shared" si="841"/>
        <v>0</v>
      </c>
      <c r="C13230" s="10" t="str">
        <f t="shared" si="842"/>
        <v/>
      </c>
      <c r="D13230" s="10" t="str">
        <f>IFERROR(IF(تحویلی!$E$1="","",IF(NOSA!O13230=تحویلی!$E$1,تحویلی!$E$1&amp;COUNTIF(NOSA!$O$1:O13230,تحویلی!$E$1),"")),"")</f>
        <v/>
      </c>
      <c r="E13230" s="10" t="str">
        <f t="shared" si="843"/>
        <v/>
      </c>
      <c r="F13230" s="10" t="str">
        <f>IFERROR(VLOOKUP(I13230,DATABASE!$N:$O,2,FALSE),"")</f>
        <v/>
      </c>
      <c r="Q13230" s="10">
        <f t="shared" si="840"/>
        <v>0</v>
      </c>
    </row>
    <row r="13231" spans="2:17" ht="20.25" customHeight="1">
      <c r="B13231" s="10" t="str">
        <f t="shared" si="841"/>
        <v>0</v>
      </c>
      <c r="C13231" s="10" t="str">
        <f t="shared" si="842"/>
        <v/>
      </c>
      <c r="D13231" s="10" t="str">
        <f>IFERROR(IF(تحویلی!$E$1="","",IF(NOSA!O13231=تحویلی!$E$1,تحویلی!$E$1&amp;COUNTIF(NOSA!$O$1:O13231,تحویلی!$E$1),"")),"")</f>
        <v/>
      </c>
      <c r="E13231" s="10" t="str">
        <f t="shared" si="843"/>
        <v/>
      </c>
      <c r="F13231" s="10" t="str">
        <f>IFERROR(VLOOKUP(I13231,DATABASE!$N:$O,2,FALSE),"")</f>
        <v/>
      </c>
      <c r="Q13231" s="10">
        <f t="shared" si="840"/>
        <v>0</v>
      </c>
    </row>
    <row r="13232" spans="2:17" ht="20.25" customHeight="1">
      <c r="B13232" s="10" t="str">
        <f t="shared" si="841"/>
        <v>0</v>
      </c>
      <c r="C13232" s="10" t="str">
        <f t="shared" si="842"/>
        <v/>
      </c>
      <c r="D13232" s="10" t="str">
        <f>IFERROR(IF(تحویلی!$E$1="","",IF(NOSA!O13232=تحویلی!$E$1,تحویلی!$E$1&amp;COUNTIF(NOSA!$O$1:O13232,تحویلی!$E$1),"")),"")</f>
        <v/>
      </c>
      <c r="E13232" s="10" t="str">
        <f t="shared" si="843"/>
        <v/>
      </c>
      <c r="F13232" s="10" t="str">
        <f>IFERROR(VLOOKUP(I13232,DATABASE!$N:$O,2,FALSE),"")</f>
        <v/>
      </c>
      <c r="Q13232" s="10">
        <f t="shared" si="840"/>
        <v>0</v>
      </c>
    </row>
    <row r="13233" spans="2:17" ht="20.25" customHeight="1">
      <c r="B13233" s="10" t="str">
        <f t="shared" si="841"/>
        <v>0</v>
      </c>
      <c r="C13233" s="10" t="str">
        <f t="shared" si="842"/>
        <v/>
      </c>
      <c r="D13233" s="10" t="str">
        <f>IFERROR(IF(تحویلی!$E$1="","",IF(NOSA!O13233=تحویلی!$E$1,تحویلی!$E$1&amp;COUNTIF(NOSA!$O$1:O13233,تحویلی!$E$1),"")),"")</f>
        <v/>
      </c>
      <c r="E13233" s="10" t="str">
        <f t="shared" si="843"/>
        <v/>
      </c>
      <c r="F13233" s="10" t="str">
        <f>IFERROR(VLOOKUP(I13233,DATABASE!$N:$O,2,FALSE),"")</f>
        <v/>
      </c>
      <c r="Q13233" s="10">
        <f t="shared" si="840"/>
        <v>0</v>
      </c>
    </row>
    <row r="13234" spans="2:17" ht="20.25" customHeight="1">
      <c r="B13234" s="10" t="str">
        <f t="shared" si="841"/>
        <v>0</v>
      </c>
      <c r="C13234" s="10" t="str">
        <f t="shared" si="842"/>
        <v/>
      </c>
      <c r="D13234" s="10" t="str">
        <f>IFERROR(IF(تحویلی!$E$1="","",IF(NOSA!O13234=تحویلی!$E$1,تحویلی!$E$1&amp;COUNTIF(NOSA!$O$1:O13234,تحویلی!$E$1),"")),"")</f>
        <v/>
      </c>
      <c r="E13234" s="10" t="str">
        <f t="shared" si="843"/>
        <v/>
      </c>
      <c r="F13234" s="10" t="str">
        <f>IFERROR(VLOOKUP(I13234,DATABASE!$N:$O,2,FALSE),"")</f>
        <v/>
      </c>
      <c r="Q13234" s="10">
        <f t="shared" si="840"/>
        <v>0</v>
      </c>
    </row>
    <row r="13235" spans="2:17" ht="20.25" customHeight="1">
      <c r="B13235" s="10" t="str">
        <f t="shared" si="841"/>
        <v>0</v>
      </c>
      <c r="C13235" s="10" t="str">
        <f t="shared" si="842"/>
        <v/>
      </c>
      <c r="D13235" s="10" t="str">
        <f>IFERROR(IF(تحویلی!$E$1="","",IF(NOSA!O13235=تحویلی!$E$1,تحویلی!$E$1&amp;COUNTIF(NOSA!$O$1:O13235,تحویلی!$E$1),"")),"")</f>
        <v/>
      </c>
      <c r="E13235" s="10" t="str">
        <f t="shared" si="843"/>
        <v/>
      </c>
      <c r="F13235" s="10" t="str">
        <f>IFERROR(VLOOKUP(I13235,DATABASE!$N:$O,2,FALSE),"")</f>
        <v/>
      </c>
      <c r="Q13235" s="10">
        <f t="shared" si="840"/>
        <v>0</v>
      </c>
    </row>
    <row r="13236" spans="2:17" ht="20.25" customHeight="1">
      <c r="B13236" s="10" t="str">
        <f t="shared" si="841"/>
        <v>0</v>
      </c>
      <c r="C13236" s="10" t="str">
        <f t="shared" si="842"/>
        <v/>
      </c>
      <c r="D13236" s="10" t="str">
        <f>IFERROR(IF(تحویلی!$E$1="","",IF(NOSA!O13236=تحویلی!$E$1,تحویلی!$E$1&amp;COUNTIF(NOSA!$O$1:O13236,تحویلی!$E$1),"")),"")</f>
        <v/>
      </c>
      <c r="E13236" s="10" t="str">
        <f t="shared" si="843"/>
        <v/>
      </c>
      <c r="F13236" s="10" t="str">
        <f>IFERROR(VLOOKUP(I13236,DATABASE!$N:$O,2,FALSE),"")</f>
        <v/>
      </c>
      <c r="Q13236" s="10">
        <f t="shared" si="840"/>
        <v>0</v>
      </c>
    </row>
    <row r="13237" spans="2:17" ht="20.25" customHeight="1">
      <c r="B13237" s="10" t="str">
        <f t="shared" si="841"/>
        <v>0</v>
      </c>
      <c r="C13237" s="10" t="str">
        <f t="shared" si="842"/>
        <v/>
      </c>
      <c r="D13237" s="10" t="str">
        <f>IFERROR(IF(تحویلی!$E$1="","",IF(NOSA!O13237=تحویلی!$E$1,تحویلی!$E$1&amp;COUNTIF(NOSA!$O$1:O13237,تحویلی!$E$1),"")),"")</f>
        <v/>
      </c>
      <c r="E13237" s="10" t="str">
        <f t="shared" si="843"/>
        <v/>
      </c>
      <c r="F13237" s="10" t="str">
        <f>IFERROR(VLOOKUP(I13237,DATABASE!$N:$O,2,FALSE),"")</f>
        <v/>
      </c>
      <c r="Q13237" s="10">
        <f t="shared" si="840"/>
        <v>0</v>
      </c>
    </row>
    <row r="13238" spans="2:17" ht="20.25" customHeight="1">
      <c r="B13238" s="10" t="str">
        <f t="shared" si="841"/>
        <v>0</v>
      </c>
      <c r="C13238" s="10" t="str">
        <f t="shared" si="842"/>
        <v/>
      </c>
      <c r="D13238" s="10" t="str">
        <f>IFERROR(IF(تحویلی!$E$1="","",IF(NOSA!O13238=تحویلی!$E$1,تحویلی!$E$1&amp;COUNTIF(NOSA!$O$1:O13238,تحویلی!$E$1),"")),"")</f>
        <v/>
      </c>
      <c r="E13238" s="10" t="str">
        <f t="shared" si="843"/>
        <v/>
      </c>
      <c r="F13238" s="10" t="str">
        <f>IFERROR(VLOOKUP(I13238,DATABASE!$N:$O,2,FALSE),"")</f>
        <v/>
      </c>
      <c r="Q13238" s="10">
        <f t="shared" si="840"/>
        <v>0</v>
      </c>
    </row>
    <row r="13239" spans="2:17" ht="20.25" customHeight="1">
      <c r="B13239" s="10" t="str">
        <f t="shared" si="841"/>
        <v>0</v>
      </c>
      <c r="C13239" s="10" t="str">
        <f t="shared" si="842"/>
        <v/>
      </c>
      <c r="D13239" s="10" t="str">
        <f>IFERROR(IF(تحویلی!$E$1="","",IF(NOSA!O13239=تحویلی!$E$1,تحویلی!$E$1&amp;COUNTIF(NOSA!$O$1:O13239,تحویلی!$E$1),"")),"")</f>
        <v/>
      </c>
      <c r="E13239" s="10" t="str">
        <f t="shared" si="843"/>
        <v/>
      </c>
      <c r="F13239" s="10" t="str">
        <f>IFERROR(VLOOKUP(I13239,DATABASE!$N:$O,2,FALSE),"")</f>
        <v/>
      </c>
      <c r="Q13239" s="10">
        <f t="shared" si="840"/>
        <v>0</v>
      </c>
    </row>
    <row r="13240" spans="2:17" ht="20.25" customHeight="1">
      <c r="B13240" s="10" t="str">
        <f t="shared" si="841"/>
        <v>0</v>
      </c>
      <c r="C13240" s="10" t="str">
        <f t="shared" si="842"/>
        <v/>
      </c>
      <c r="D13240" s="10" t="str">
        <f>IFERROR(IF(تحویلی!$E$1="","",IF(NOSA!O13240=تحویلی!$E$1,تحویلی!$E$1&amp;COUNTIF(NOSA!$O$1:O13240,تحویلی!$E$1),"")),"")</f>
        <v/>
      </c>
      <c r="E13240" s="10" t="str">
        <f t="shared" si="843"/>
        <v/>
      </c>
      <c r="F13240" s="10" t="str">
        <f>IFERROR(VLOOKUP(I13240,DATABASE!$N:$O,2,FALSE),"")</f>
        <v/>
      </c>
      <c r="Q13240" s="10">
        <f t="shared" si="840"/>
        <v>0</v>
      </c>
    </row>
    <row r="13241" spans="2:17" ht="20.25" customHeight="1">
      <c r="B13241" s="10" t="str">
        <f t="shared" si="841"/>
        <v>0</v>
      </c>
      <c r="C13241" s="10" t="str">
        <f t="shared" si="842"/>
        <v/>
      </c>
      <c r="D13241" s="10" t="str">
        <f>IFERROR(IF(تحویلی!$E$1="","",IF(NOSA!O13241=تحویلی!$E$1,تحویلی!$E$1&amp;COUNTIF(NOSA!$O$1:O13241,تحویلی!$E$1),"")),"")</f>
        <v/>
      </c>
      <c r="E13241" s="10" t="str">
        <f t="shared" si="843"/>
        <v/>
      </c>
      <c r="F13241" s="10" t="str">
        <f>IFERROR(VLOOKUP(I13241,DATABASE!$N:$O,2,FALSE),"")</f>
        <v/>
      </c>
      <c r="Q13241" s="10">
        <f t="shared" si="840"/>
        <v>0</v>
      </c>
    </row>
    <row r="13242" spans="2:17" ht="20.25" customHeight="1">
      <c r="B13242" s="10" t="str">
        <f t="shared" si="841"/>
        <v>0</v>
      </c>
      <c r="C13242" s="10" t="str">
        <f t="shared" si="842"/>
        <v/>
      </c>
      <c r="D13242" s="10" t="str">
        <f>IFERROR(IF(تحویلی!$E$1="","",IF(NOSA!O13242=تحویلی!$E$1,تحویلی!$E$1&amp;COUNTIF(NOSA!$O$1:O13242,تحویلی!$E$1),"")),"")</f>
        <v/>
      </c>
      <c r="E13242" s="10" t="str">
        <f t="shared" si="843"/>
        <v/>
      </c>
      <c r="F13242" s="10" t="str">
        <f>IFERROR(VLOOKUP(I13242,DATABASE!$N:$O,2,FALSE),"")</f>
        <v/>
      </c>
      <c r="Q13242" s="10">
        <f t="shared" si="840"/>
        <v>0</v>
      </c>
    </row>
    <row r="13243" spans="2:17" ht="20.25" customHeight="1">
      <c r="B13243" s="10" t="str">
        <f t="shared" si="841"/>
        <v>0</v>
      </c>
      <c r="C13243" s="10" t="str">
        <f t="shared" si="842"/>
        <v/>
      </c>
      <c r="D13243" s="10" t="str">
        <f>IFERROR(IF(تحویلی!$E$1="","",IF(NOSA!O13243=تحویلی!$E$1,تحویلی!$E$1&amp;COUNTIF(NOSA!$O$1:O13243,تحویلی!$E$1),"")),"")</f>
        <v/>
      </c>
      <c r="E13243" s="10" t="str">
        <f t="shared" si="843"/>
        <v/>
      </c>
      <c r="F13243" s="10" t="str">
        <f>IFERROR(VLOOKUP(I13243,DATABASE!$N:$O,2,FALSE),"")</f>
        <v/>
      </c>
      <c r="Q13243" s="10">
        <f t="shared" si="840"/>
        <v>0</v>
      </c>
    </row>
    <row r="13244" spans="2:17" ht="20.25" customHeight="1">
      <c r="B13244" s="10" t="str">
        <f t="shared" si="841"/>
        <v>0</v>
      </c>
      <c r="C13244" s="10" t="str">
        <f t="shared" si="842"/>
        <v/>
      </c>
      <c r="D13244" s="10" t="str">
        <f>IFERROR(IF(تحویلی!$E$1="","",IF(NOSA!O13244=تحویلی!$E$1,تحویلی!$E$1&amp;COUNTIF(NOSA!$O$1:O13244,تحویلی!$E$1),"")),"")</f>
        <v/>
      </c>
      <c r="E13244" s="10" t="str">
        <f t="shared" si="843"/>
        <v/>
      </c>
      <c r="F13244" s="10" t="str">
        <f>IFERROR(VLOOKUP(I13244,DATABASE!$N:$O,2,FALSE),"")</f>
        <v/>
      </c>
      <c r="Q13244" s="10">
        <f t="shared" si="840"/>
        <v>0</v>
      </c>
    </row>
    <row r="13245" spans="2:17" ht="20.25" customHeight="1">
      <c r="B13245" s="10" t="str">
        <f t="shared" si="841"/>
        <v>0</v>
      </c>
      <c r="C13245" s="10" t="str">
        <f t="shared" si="842"/>
        <v/>
      </c>
      <c r="D13245" s="10" t="str">
        <f>IFERROR(IF(تحویلی!$E$1="","",IF(NOSA!O13245=تحویلی!$E$1,تحویلی!$E$1&amp;COUNTIF(NOSA!$O$1:O13245,تحویلی!$E$1),"")),"")</f>
        <v/>
      </c>
      <c r="E13245" s="10" t="str">
        <f t="shared" si="843"/>
        <v/>
      </c>
      <c r="F13245" s="10" t="str">
        <f>IFERROR(VLOOKUP(I13245,DATABASE!$N:$O,2,FALSE),"")</f>
        <v/>
      </c>
      <c r="Q13245" s="10">
        <f t="shared" si="840"/>
        <v>0</v>
      </c>
    </row>
    <row r="13246" spans="2:17" ht="20.25" customHeight="1">
      <c r="B13246" s="10" t="str">
        <f t="shared" si="841"/>
        <v>0</v>
      </c>
      <c r="C13246" s="10" t="str">
        <f t="shared" si="842"/>
        <v/>
      </c>
      <c r="D13246" s="10" t="str">
        <f>IFERROR(IF(تحویلی!$E$1="","",IF(NOSA!O13246=تحویلی!$E$1,تحویلی!$E$1&amp;COUNTIF(NOSA!$O$1:O13246,تحویلی!$E$1),"")),"")</f>
        <v/>
      </c>
      <c r="E13246" s="10" t="str">
        <f t="shared" si="843"/>
        <v/>
      </c>
      <c r="F13246" s="10" t="str">
        <f>IFERROR(VLOOKUP(I13246,DATABASE!$N:$O,2,FALSE),"")</f>
        <v/>
      </c>
      <c r="Q13246" s="10">
        <f t="shared" si="840"/>
        <v>0</v>
      </c>
    </row>
    <row r="13247" spans="2:17" ht="20.25" customHeight="1">
      <c r="B13247" s="10" t="str">
        <f t="shared" si="841"/>
        <v>0</v>
      </c>
      <c r="C13247" s="10" t="str">
        <f t="shared" si="842"/>
        <v/>
      </c>
      <c r="D13247" s="10" t="str">
        <f>IFERROR(IF(تحویلی!$E$1="","",IF(NOSA!O13247=تحویلی!$E$1,تحویلی!$E$1&amp;COUNTIF(NOSA!$O$1:O13247,تحویلی!$E$1),"")),"")</f>
        <v/>
      </c>
      <c r="E13247" s="10" t="str">
        <f t="shared" si="843"/>
        <v/>
      </c>
      <c r="F13247" s="10" t="str">
        <f>IFERROR(VLOOKUP(I13247,DATABASE!$N:$O,2,FALSE),"")</f>
        <v/>
      </c>
      <c r="Q13247" s="10">
        <f t="shared" si="840"/>
        <v>0</v>
      </c>
    </row>
    <row r="13248" spans="2:17" ht="20.25" customHeight="1">
      <c r="B13248" s="10" t="str">
        <f t="shared" si="841"/>
        <v>0</v>
      </c>
      <c r="C13248" s="10" t="str">
        <f t="shared" si="842"/>
        <v/>
      </c>
      <c r="D13248" s="10" t="str">
        <f>IFERROR(IF(تحویلی!$E$1="","",IF(NOSA!O13248=تحویلی!$E$1,تحویلی!$E$1&amp;COUNTIF(NOSA!$O$1:O13248,تحویلی!$E$1),"")),"")</f>
        <v/>
      </c>
      <c r="E13248" s="10" t="str">
        <f t="shared" si="843"/>
        <v/>
      </c>
      <c r="F13248" s="10" t="str">
        <f>IFERROR(VLOOKUP(I13248,DATABASE!$N:$O,2,FALSE),"")</f>
        <v/>
      </c>
      <c r="Q13248" s="10">
        <f t="shared" si="840"/>
        <v>0</v>
      </c>
    </row>
    <row r="13249" spans="2:17" ht="20.25" customHeight="1">
      <c r="B13249" s="10" t="str">
        <f t="shared" si="841"/>
        <v>0</v>
      </c>
      <c r="C13249" s="10" t="str">
        <f t="shared" si="842"/>
        <v/>
      </c>
      <c r="D13249" s="10" t="str">
        <f>IFERROR(IF(تحویلی!$E$1="","",IF(NOSA!O13249=تحویلی!$E$1,تحویلی!$E$1&amp;COUNTIF(NOSA!$O$1:O13249,تحویلی!$E$1),"")),"")</f>
        <v/>
      </c>
      <c r="E13249" s="10" t="str">
        <f t="shared" si="843"/>
        <v/>
      </c>
      <c r="F13249" s="10" t="str">
        <f>IFERROR(VLOOKUP(I13249,DATABASE!$N:$O,2,FALSE),"")</f>
        <v/>
      </c>
      <c r="Q13249" s="10">
        <f t="shared" si="840"/>
        <v>0</v>
      </c>
    </row>
    <row r="13250" spans="2:17" ht="20.25" customHeight="1">
      <c r="B13250" s="10" t="str">
        <f t="shared" si="841"/>
        <v>0</v>
      </c>
      <c r="C13250" s="10" t="str">
        <f t="shared" si="842"/>
        <v/>
      </c>
      <c r="D13250" s="10" t="str">
        <f>IFERROR(IF(تحویلی!$E$1="","",IF(NOSA!O13250=تحویلی!$E$1,تحویلی!$E$1&amp;COUNTIF(NOSA!$O$1:O13250,تحویلی!$E$1),"")),"")</f>
        <v/>
      </c>
      <c r="E13250" s="10" t="str">
        <f t="shared" si="843"/>
        <v/>
      </c>
      <c r="F13250" s="10" t="str">
        <f>IFERROR(VLOOKUP(I13250,DATABASE!$N:$O,2,FALSE),"")</f>
        <v/>
      </c>
      <c r="Q13250" s="10">
        <f t="shared" si="840"/>
        <v>0</v>
      </c>
    </row>
    <row r="13251" spans="2:17" ht="20.25" customHeight="1">
      <c r="B13251" s="10" t="str">
        <f t="shared" si="841"/>
        <v>0</v>
      </c>
      <c r="C13251" s="10" t="str">
        <f t="shared" si="842"/>
        <v/>
      </c>
      <c r="D13251" s="10" t="str">
        <f>IFERROR(IF(تحویلی!$E$1="","",IF(NOSA!O13251=تحویلی!$E$1,تحویلی!$E$1&amp;COUNTIF(NOSA!$O$1:O13251,تحویلی!$E$1),"")),"")</f>
        <v/>
      </c>
      <c r="E13251" s="10" t="str">
        <f t="shared" si="843"/>
        <v/>
      </c>
      <c r="F13251" s="10" t="str">
        <f>IFERROR(VLOOKUP(I13251,DATABASE!$N:$O,2,FALSE),"")</f>
        <v/>
      </c>
      <c r="Q13251" s="10">
        <f t="shared" si="840"/>
        <v>0</v>
      </c>
    </row>
    <row r="13252" spans="2:17" ht="20.25" customHeight="1">
      <c r="B13252" s="10" t="str">
        <f t="shared" si="841"/>
        <v>0</v>
      </c>
      <c r="C13252" s="10" t="str">
        <f t="shared" si="842"/>
        <v/>
      </c>
      <c r="D13252" s="10" t="str">
        <f>IFERROR(IF(تحویلی!$E$1="","",IF(NOSA!O13252=تحویلی!$E$1,تحویلی!$E$1&amp;COUNTIF(NOSA!$O$1:O13252,تحویلی!$E$1),"")),"")</f>
        <v/>
      </c>
      <c r="E13252" s="10" t="str">
        <f t="shared" si="843"/>
        <v/>
      </c>
      <c r="F13252" s="10" t="str">
        <f>IFERROR(VLOOKUP(I13252,DATABASE!$N:$O,2,FALSE),"")</f>
        <v/>
      </c>
      <c r="Q13252" s="10">
        <f t="shared" si="840"/>
        <v>0</v>
      </c>
    </row>
    <row r="13253" spans="2:17" ht="20.25" customHeight="1">
      <c r="B13253" s="10" t="str">
        <f t="shared" si="841"/>
        <v>0</v>
      </c>
      <c r="C13253" s="10" t="str">
        <f t="shared" si="842"/>
        <v/>
      </c>
      <c r="D13253" s="10" t="str">
        <f>IFERROR(IF(تحویلی!$E$1="","",IF(NOSA!O13253=تحویلی!$E$1,تحویلی!$E$1&amp;COUNTIF(NOSA!$O$1:O13253,تحویلی!$E$1),"")),"")</f>
        <v/>
      </c>
      <c r="E13253" s="10" t="str">
        <f t="shared" si="843"/>
        <v/>
      </c>
      <c r="F13253" s="10" t="str">
        <f>IFERROR(VLOOKUP(I13253,DATABASE!$N:$O,2,FALSE),"")</f>
        <v/>
      </c>
      <c r="Q13253" s="10">
        <f t="shared" si="840"/>
        <v>0</v>
      </c>
    </row>
    <row r="13254" spans="2:17" ht="20.25" customHeight="1">
      <c r="B13254" s="10" t="str">
        <f t="shared" si="841"/>
        <v>0</v>
      </c>
      <c r="C13254" s="10" t="str">
        <f t="shared" si="842"/>
        <v/>
      </c>
      <c r="D13254" s="10" t="str">
        <f>IFERROR(IF(تحویلی!$E$1="","",IF(NOSA!O13254=تحویلی!$E$1,تحویلی!$E$1&amp;COUNTIF(NOSA!$O$1:O13254,تحویلی!$E$1),"")),"")</f>
        <v/>
      </c>
      <c r="E13254" s="10" t="str">
        <f t="shared" si="843"/>
        <v/>
      </c>
      <c r="F13254" s="10" t="str">
        <f>IFERROR(VLOOKUP(I13254,DATABASE!$N:$O,2,FALSE),"")</f>
        <v/>
      </c>
      <c r="Q13254" s="10">
        <f t="shared" si="840"/>
        <v>0</v>
      </c>
    </row>
    <row r="13255" spans="2:17" ht="20.25" customHeight="1">
      <c r="B13255" s="10" t="str">
        <f t="shared" si="841"/>
        <v>0</v>
      </c>
      <c r="C13255" s="10" t="str">
        <f t="shared" si="842"/>
        <v/>
      </c>
      <c r="D13255" s="10" t="str">
        <f>IFERROR(IF(تحویلی!$E$1="","",IF(NOSA!O13255=تحویلی!$E$1,تحویلی!$E$1&amp;COUNTIF(NOSA!$O$1:O13255,تحویلی!$E$1),"")),"")</f>
        <v/>
      </c>
      <c r="E13255" s="10" t="str">
        <f t="shared" si="843"/>
        <v/>
      </c>
      <c r="F13255" s="10" t="str">
        <f>IFERROR(VLOOKUP(I13255,DATABASE!$N:$O,2,FALSE),"")</f>
        <v/>
      </c>
      <c r="Q13255" s="10">
        <f t="shared" si="840"/>
        <v>0</v>
      </c>
    </row>
    <row r="13256" spans="2:17" ht="20.25" customHeight="1">
      <c r="B13256" s="10" t="str">
        <f t="shared" si="841"/>
        <v>0</v>
      </c>
      <c r="C13256" s="10" t="str">
        <f t="shared" si="842"/>
        <v/>
      </c>
      <c r="D13256" s="10" t="str">
        <f>IFERROR(IF(تحویلی!$E$1="","",IF(NOSA!O13256=تحویلی!$E$1,تحویلی!$E$1&amp;COUNTIF(NOSA!$O$1:O13256,تحویلی!$E$1),"")),"")</f>
        <v/>
      </c>
      <c r="E13256" s="10" t="str">
        <f t="shared" si="843"/>
        <v/>
      </c>
      <c r="F13256" s="10" t="str">
        <f>IFERROR(VLOOKUP(I13256,DATABASE!$N:$O,2,FALSE),"")</f>
        <v/>
      </c>
      <c r="Q13256" s="10">
        <f t="shared" si="840"/>
        <v>0</v>
      </c>
    </row>
    <row r="13257" spans="2:17" ht="20.25" customHeight="1">
      <c r="B13257" s="10" t="str">
        <f t="shared" si="841"/>
        <v>0</v>
      </c>
      <c r="C13257" s="10" t="str">
        <f t="shared" si="842"/>
        <v/>
      </c>
      <c r="D13257" s="10" t="str">
        <f>IFERROR(IF(تحویلی!$E$1="","",IF(NOSA!O13257=تحویلی!$E$1,تحویلی!$E$1&amp;COUNTIF(NOSA!$O$1:O13257,تحویلی!$E$1),"")),"")</f>
        <v/>
      </c>
      <c r="E13257" s="10" t="str">
        <f t="shared" si="843"/>
        <v/>
      </c>
      <c r="F13257" s="10" t="str">
        <f>IFERROR(VLOOKUP(I13257,DATABASE!$N:$O,2,FALSE),"")</f>
        <v/>
      </c>
      <c r="Q13257" s="10">
        <f t="shared" si="840"/>
        <v>0</v>
      </c>
    </row>
    <row r="13258" spans="2:17" ht="20.25" customHeight="1">
      <c r="B13258" s="10" t="str">
        <f t="shared" si="841"/>
        <v>0</v>
      </c>
      <c r="C13258" s="10" t="str">
        <f t="shared" si="842"/>
        <v/>
      </c>
      <c r="D13258" s="10" t="str">
        <f>IFERROR(IF(تحویلی!$E$1="","",IF(NOSA!O13258=تحویلی!$E$1,تحویلی!$E$1&amp;COUNTIF(NOSA!$O$1:O13258,تحویلی!$E$1),"")),"")</f>
        <v/>
      </c>
      <c r="E13258" s="10" t="str">
        <f t="shared" si="843"/>
        <v/>
      </c>
      <c r="F13258" s="10" t="str">
        <f>IFERROR(VLOOKUP(I13258,DATABASE!$N:$O,2,FALSE),"")</f>
        <v/>
      </c>
      <c r="Q13258" s="10">
        <f t="shared" si="840"/>
        <v>0</v>
      </c>
    </row>
    <row r="13259" spans="2:17" ht="20.25" customHeight="1">
      <c r="B13259" s="10" t="str">
        <f t="shared" si="841"/>
        <v>0</v>
      </c>
      <c r="C13259" s="10" t="str">
        <f t="shared" si="842"/>
        <v/>
      </c>
      <c r="D13259" s="10" t="str">
        <f>IFERROR(IF(تحویلی!$E$1="","",IF(NOSA!O13259=تحویلی!$E$1,تحویلی!$E$1&amp;COUNTIF(NOSA!$O$1:O13259,تحویلی!$E$1),"")),"")</f>
        <v/>
      </c>
      <c r="E13259" s="10" t="str">
        <f t="shared" si="843"/>
        <v/>
      </c>
      <c r="F13259" s="10" t="str">
        <f>IFERROR(VLOOKUP(I13259,DATABASE!$N:$O,2,FALSE),"")</f>
        <v/>
      </c>
      <c r="Q13259" s="10">
        <f t="shared" si="840"/>
        <v>0</v>
      </c>
    </row>
    <row r="13260" spans="2:17" ht="20.25" customHeight="1">
      <c r="B13260" s="10" t="str">
        <f t="shared" si="841"/>
        <v>0</v>
      </c>
      <c r="C13260" s="10" t="str">
        <f t="shared" si="842"/>
        <v/>
      </c>
      <c r="D13260" s="10" t="str">
        <f>IFERROR(IF(تحویلی!$E$1="","",IF(NOSA!O13260=تحویلی!$E$1,تحویلی!$E$1&amp;COUNTIF(NOSA!$O$1:O13260,تحویلی!$E$1),"")),"")</f>
        <v/>
      </c>
      <c r="E13260" s="10" t="str">
        <f t="shared" si="843"/>
        <v/>
      </c>
      <c r="F13260" s="10" t="str">
        <f>IFERROR(VLOOKUP(I13260,DATABASE!$N:$O,2,FALSE),"")</f>
        <v/>
      </c>
      <c r="Q13260" s="10">
        <f t="shared" si="840"/>
        <v>0</v>
      </c>
    </row>
    <row r="13261" spans="2:17" ht="20.25" customHeight="1">
      <c r="B13261" s="10" t="str">
        <f t="shared" si="841"/>
        <v>0</v>
      </c>
      <c r="C13261" s="10" t="str">
        <f t="shared" si="842"/>
        <v/>
      </c>
      <c r="D13261" s="10" t="str">
        <f>IFERROR(IF(تحویلی!$E$1="","",IF(NOSA!O13261=تحویلی!$E$1,تحویلی!$E$1&amp;COUNTIF(NOSA!$O$1:O13261,تحویلی!$E$1),"")),"")</f>
        <v/>
      </c>
      <c r="E13261" s="10" t="str">
        <f t="shared" si="843"/>
        <v/>
      </c>
      <c r="F13261" s="10" t="str">
        <f>IFERROR(VLOOKUP(I13261,DATABASE!$N:$O,2,FALSE),"")</f>
        <v/>
      </c>
      <c r="Q13261" s="10">
        <f t="shared" si="840"/>
        <v>0</v>
      </c>
    </row>
    <row r="13262" spans="2:17" ht="20.25" customHeight="1">
      <c r="B13262" s="10" t="str">
        <f t="shared" si="841"/>
        <v>0</v>
      </c>
      <c r="C13262" s="10" t="str">
        <f t="shared" si="842"/>
        <v/>
      </c>
      <c r="D13262" s="10" t="str">
        <f>IFERROR(IF(تحویلی!$E$1="","",IF(NOSA!O13262=تحویلی!$E$1,تحویلی!$E$1&amp;COUNTIF(NOSA!$O$1:O13262,تحویلی!$E$1),"")),"")</f>
        <v/>
      </c>
      <c r="E13262" s="10" t="str">
        <f t="shared" si="843"/>
        <v/>
      </c>
      <c r="F13262" s="10" t="str">
        <f>IFERROR(VLOOKUP(I13262,DATABASE!$N:$O,2,FALSE),"")</f>
        <v/>
      </c>
      <c r="Q13262" s="10">
        <f t="shared" si="840"/>
        <v>0</v>
      </c>
    </row>
    <row r="13263" spans="2:17" ht="20.25" customHeight="1">
      <c r="B13263" s="10" t="str">
        <f t="shared" si="841"/>
        <v>0</v>
      </c>
      <c r="C13263" s="10" t="str">
        <f t="shared" si="842"/>
        <v/>
      </c>
      <c r="D13263" s="10" t="str">
        <f>IFERROR(IF(تحویلی!$E$1="","",IF(NOSA!O13263=تحویلی!$E$1,تحویلی!$E$1&amp;COUNTIF(NOSA!$O$1:O13263,تحویلی!$E$1),"")),"")</f>
        <v/>
      </c>
      <c r="E13263" s="10" t="str">
        <f t="shared" si="843"/>
        <v/>
      </c>
      <c r="F13263" s="10" t="str">
        <f>IFERROR(VLOOKUP(I13263,DATABASE!$N:$O,2,FALSE),"")</f>
        <v/>
      </c>
      <c r="Q13263" s="10">
        <f t="shared" si="840"/>
        <v>0</v>
      </c>
    </row>
    <row r="13264" spans="2:17" ht="20.25" customHeight="1">
      <c r="B13264" s="10" t="str">
        <f t="shared" si="841"/>
        <v>0</v>
      </c>
      <c r="C13264" s="10" t="str">
        <f t="shared" si="842"/>
        <v/>
      </c>
      <c r="D13264" s="10" t="str">
        <f>IFERROR(IF(تحویلی!$E$1="","",IF(NOSA!O13264=تحویلی!$E$1,تحویلی!$E$1&amp;COUNTIF(NOSA!$O$1:O13264,تحویلی!$E$1),"")),"")</f>
        <v/>
      </c>
      <c r="E13264" s="10" t="str">
        <f t="shared" si="843"/>
        <v/>
      </c>
      <c r="F13264" s="10" t="str">
        <f>IFERROR(VLOOKUP(I13264,DATABASE!$N:$O,2,FALSE),"")</f>
        <v/>
      </c>
      <c r="Q13264" s="10">
        <f t="shared" si="840"/>
        <v>0</v>
      </c>
    </row>
    <row r="13265" spans="2:17" ht="20.25" customHeight="1">
      <c r="B13265" s="10" t="str">
        <f t="shared" si="841"/>
        <v>0</v>
      </c>
      <c r="C13265" s="10" t="str">
        <f t="shared" si="842"/>
        <v/>
      </c>
      <c r="D13265" s="10" t="str">
        <f>IFERROR(IF(تحویلی!$E$1="","",IF(NOSA!O13265=تحویلی!$E$1,تحویلی!$E$1&amp;COUNTIF(NOSA!$O$1:O13265,تحویلی!$E$1),"")),"")</f>
        <v/>
      </c>
      <c r="E13265" s="10" t="str">
        <f t="shared" si="843"/>
        <v/>
      </c>
      <c r="F13265" s="10" t="str">
        <f>IFERROR(VLOOKUP(I13265,DATABASE!$N:$O,2,FALSE),"")</f>
        <v/>
      </c>
      <c r="Q13265" s="10">
        <f t="shared" si="840"/>
        <v>0</v>
      </c>
    </row>
    <row r="13266" spans="2:17" ht="20.25" customHeight="1">
      <c r="B13266" s="10" t="str">
        <f t="shared" si="841"/>
        <v>0</v>
      </c>
      <c r="C13266" s="10" t="str">
        <f t="shared" si="842"/>
        <v/>
      </c>
      <c r="D13266" s="10" t="str">
        <f>IFERROR(IF(تحویلی!$E$1="","",IF(NOSA!O13266=تحویلی!$E$1,تحویلی!$E$1&amp;COUNTIF(NOSA!$O$1:O13266,تحویلی!$E$1),"")),"")</f>
        <v/>
      </c>
      <c r="E13266" s="10" t="str">
        <f t="shared" si="843"/>
        <v/>
      </c>
      <c r="F13266" s="10" t="str">
        <f>IFERROR(VLOOKUP(I13266,DATABASE!$N:$O,2,FALSE),"")</f>
        <v/>
      </c>
      <c r="Q13266" s="10">
        <f t="shared" si="840"/>
        <v>0</v>
      </c>
    </row>
    <row r="13267" spans="2:17" ht="20.25" customHeight="1">
      <c r="B13267" s="10" t="str">
        <f t="shared" si="841"/>
        <v>0</v>
      </c>
      <c r="C13267" s="10" t="str">
        <f t="shared" si="842"/>
        <v/>
      </c>
      <c r="D13267" s="10" t="str">
        <f>IFERROR(IF(تحویلی!$E$1="","",IF(NOSA!O13267=تحویلی!$E$1,تحویلی!$E$1&amp;COUNTIF(NOSA!$O$1:O13267,تحویلی!$E$1),"")),"")</f>
        <v/>
      </c>
      <c r="E13267" s="10" t="str">
        <f t="shared" si="843"/>
        <v/>
      </c>
      <c r="F13267" s="10" t="str">
        <f>IFERROR(VLOOKUP(I13267,DATABASE!$N:$O,2,FALSE),"")</f>
        <v/>
      </c>
      <c r="Q13267" s="10">
        <f t="shared" si="840"/>
        <v>0</v>
      </c>
    </row>
    <row r="13268" spans="2:17" ht="20.25" customHeight="1">
      <c r="B13268" s="10" t="str">
        <f t="shared" si="841"/>
        <v>0</v>
      </c>
      <c r="C13268" s="10" t="str">
        <f t="shared" si="842"/>
        <v/>
      </c>
      <c r="D13268" s="10" t="str">
        <f>IFERROR(IF(تحویلی!$E$1="","",IF(NOSA!O13268=تحویلی!$E$1,تحویلی!$E$1&amp;COUNTIF(NOSA!$O$1:O13268,تحویلی!$E$1),"")),"")</f>
        <v/>
      </c>
      <c r="E13268" s="10" t="str">
        <f t="shared" si="843"/>
        <v/>
      </c>
      <c r="F13268" s="10" t="str">
        <f>IFERROR(VLOOKUP(I13268,DATABASE!$N:$O,2,FALSE),"")</f>
        <v/>
      </c>
      <c r="Q13268" s="10">
        <f t="shared" si="840"/>
        <v>0</v>
      </c>
    </row>
    <row r="13269" spans="2:17" ht="20.25" customHeight="1">
      <c r="B13269" s="10" t="str">
        <f t="shared" si="841"/>
        <v>0</v>
      </c>
      <c r="C13269" s="10" t="str">
        <f t="shared" si="842"/>
        <v/>
      </c>
      <c r="D13269" s="10" t="str">
        <f>IFERROR(IF(تحویلی!$E$1="","",IF(NOSA!O13269=تحویلی!$E$1,تحویلی!$E$1&amp;COUNTIF(NOSA!$O$1:O13269,تحویلی!$E$1),"")),"")</f>
        <v/>
      </c>
      <c r="E13269" s="10" t="str">
        <f t="shared" si="843"/>
        <v/>
      </c>
      <c r="F13269" s="10" t="str">
        <f>IFERROR(VLOOKUP(I13269,DATABASE!$N:$O,2,FALSE),"")</f>
        <v/>
      </c>
      <c r="Q13269" s="10">
        <f t="shared" si="840"/>
        <v>0</v>
      </c>
    </row>
    <row r="13270" spans="2:17" ht="20.25" customHeight="1">
      <c r="B13270" s="10" t="str">
        <f t="shared" si="841"/>
        <v>0</v>
      </c>
      <c r="C13270" s="10" t="str">
        <f t="shared" si="842"/>
        <v/>
      </c>
      <c r="D13270" s="10" t="str">
        <f>IFERROR(IF(تحویلی!$E$1="","",IF(NOSA!O13270=تحویلی!$E$1,تحویلی!$E$1&amp;COUNTIF(NOSA!$O$1:O13270,تحویلی!$E$1),"")),"")</f>
        <v/>
      </c>
      <c r="E13270" s="10" t="str">
        <f t="shared" si="843"/>
        <v/>
      </c>
      <c r="F13270" s="10" t="str">
        <f>IFERROR(VLOOKUP(I13270,DATABASE!$N:$O,2,FALSE),"")</f>
        <v/>
      </c>
      <c r="Q13270" s="10">
        <f t="shared" si="840"/>
        <v>0</v>
      </c>
    </row>
    <row r="13271" spans="2:17" ht="20.25" customHeight="1">
      <c r="B13271" s="10" t="str">
        <f t="shared" si="841"/>
        <v>0</v>
      </c>
      <c r="C13271" s="10" t="str">
        <f t="shared" si="842"/>
        <v/>
      </c>
      <c r="D13271" s="10" t="str">
        <f>IFERROR(IF(تحویلی!$E$1="","",IF(NOSA!O13271=تحویلی!$E$1,تحویلی!$E$1&amp;COUNTIF(NOSA!$O$1:O13271,تحویلی!$E$1),"")),"")</f>
        <v/>
      </c>
      <c r="E13271" s="10" t="str">
        <f t="shared" si="843"/>
        <v/>
      </c>
      <c r="F13271" s="10" t="str">
        <f>IFERROR(VLOOKUP(I13271,DATABASE!$N:$O,2,FALSE),"")</f>
        <v/>
      </c>
      <c r="Q13271" s="10">
        <f t="shared" si="840"/>
        <v>0</v>
      </c>
    </row>
    <row r="13272" spans="2:17" ht="20.25" customHeight="1">
      <c r="B13272" s="10" t="str">
        <f t="shared" si="841"/>
        <v>0</v>
      </c>
      <c r="C13272" s="10" t="str">
        <f t="shared" si="842"/>
        <v/>
      </c>
      <c r="D13272" s="10" t="str">
        <f>IFERROR(IF(تحویلی!$E$1="","",IF(NOSA!O13272=تحویلی!$E$1,تحویلی!$E$1&amp;COUNTIF(NOSA!$O$1:O13272,تحویلی!$E$1),"")),"")</f>
        <v/>
      </c>
      <c r="E13272" s="10" t="str">
        <f t="shared" si="843"/>
        <v/>
      </c>
      <c r="F13272" s="10" t="str">
        <f>IFERROR(VLOOKUP(I13272,DATABASE!$N:$O,2,FALSE),"")</f>
        <v/>
      </c>
      <c r="Q13272" s="10">
        <f t="shared" si="840"/>
        <v>0</v>
      </c>
    </row>
    <row r="13273" spans="2:17" ht="20.25" customHeight="1">
      <c r="B13273" s="10" t="str">
        <f t="shared" si="841"/>
        <v>0</v>
      </c>
      <c r="C13273" s="10" t="str">
        <f t="shared" si="842"/>
        <v/>
      </c>
      <c r="D13273" s="10" t="str">
        <f>IFERROR(IF(تحویلی!$E$1="","",IF(NOSA!O13273=تحویلی!$E$1,تحویلی!$E$1&amp;COUNTIF(NOSA!$O$1:O13273,تحویلی!$E$1),"")),"")</f>
        <v/>
      </c>
      <c r="E13273" s="10" t="str">
        <f t="shared" si="843"/>
        <v/>
      </c>
      <c r="F13273" s="10" t="str">
        <f>IFERROR(VLOOKUP(I13273,DATABASE!$N:$O,2,FALSE),"")</f>
        <v/>
      </c>
      <c r="Q13273" s="10">
        <f t="shared" si="840"/>
        <v>0</v>
      </c>
    </row>
    <row r="13274" spans="2:17" ht="20.25" customHeight="1">
      <c r="B13274" s="10" t="str">
        <f t="shared" si="841"/>
        <v>0</v>
      </c>
      <c r="C13274" s="10" t="str">
        <f t="shared" si="842"/>
        <v/>
      </c>
      <c r="D13274" s="10" t="str">
        <f>IFERROR(IF(تحویلی!$E$1="","",IF(NOSA!O13274=تحویلی!$E$1,تحویلی!$E$1&amp;COUNTIF(NOSA!$O$1:O13274,تحویلی!$E$1),"")),"")</f>
        <v/>
      </c>
      <c r="E13274" s="10" t="str">
        <f t="shared" si="843"/>
        <v/>
      </c>
      <c r="F13274" s="10" t="str">
        <f>IFERROR(VLOOKUP(I13274,DATABASE!$N:$O,2,FALSE),"")</f>
        <v/>
      </c>
      <c r="Q13274" s="10">
        <f t="shared" si="840"/>
        <v>0</v>
      </c>
    </row>
    <row r="13275" spans="2:17" ht="20.25" customHeight="1">
      <c r="B13275" s="10" t="str">
        <f t="shared" si="841"/>
        <v>0</v>
      </c>
      <c r="C13275" s="10" t="str">
        <f t="shared" si="842"/>
        <v/>
      </c>
      <c r="D13275" s="10" t="str">
        <f>IFERROR(IF(تحویلی!$E$1="","",IF(NOSA!O13275=تحویلی!$E$1,تحویلی!$E$1&amp;COUNTIF(NOSA!$O$1:O13275,تحویلی!$E$1),"")),"")</f>
        <v/>
      </c>
      <c r="E13275" s="10" t="str">
        <f t="shared" si="843"/>
        <v/>
      </c>
      <c r="F13275" s="10" t="str">
        <f>IFERROR(VLOOKUP(I13275,DATABASE!$N:$O,2,FALSE),"")</f>
        <v/>
      </c>
      <c r="Q13275" s="10">
        <f t="shared" si="840"/>
        <v>0</v>
      </c>
    </row>
    <row r="13276" spans="2:17" ht="20.25" customHeight="1">
      <c r="B13276" s="10" t="str">
        <f t="shared" si="841"/>
        <v>0</v>
      </c>
      <c r="C13276" s="10" t="str">
        <f t="shared" si="842"/>
        <v/>
      </c>
      <c r="D13276" s="10" t="str">
        <f>IFERROR(IF(تحویلی!$E$1="","",IF(NOSA!O13276=تحویلی!$E$1,تحویلی!$E$1&amp;COUNTIF(NOSA!$O$1:O13276,تحویلی!$E$1),"")),"")</f>
        <v/>
      </c>
      <c r="E13276" s="10" t="str">
        <f t="shared" si="843"/>
        <v/>
      </c>
      <c r="F13276" s="10" t="str">
        <f>IFERROR(VLOOKUP(I13276,DATABASE!$N:$O,2,FALSE),"")</f>
        <v/>
      </c>
      <c r="Q13276" s="10">
        <f t="shared" si="840"/>
        <v>0</v>
      </c>
    </row>
    <row r="13277" spans="2:17" ht="20.25" customHeight="1">
      <c r="B13277" s="10" t="str">
        <f t="shared" si="841"/>
        <v>0</v>
      </c>
      <c r="C13277" s="10" t="str">
        <f t="shared" si="842"/>
        <v/>
      </c>
      <c r="D13277" s="10" t="str">
        <f>IFERROR(IF(تحویلی!$E$1="","",IF(NOSA!O13277=تحویلی!$E$1,تحویلی!$E$1&amp;COUNTIF(NOSA!$O$1:O13277,تحویلی!$E$1),"")),"")</f>
        <v/>
      </c>
      <c r="E13277" s="10" t="str">
        <f t="shared" si="843"/>
        <v/>
      </c>
      <c r="F13277" s="10" t="str">
        <f>IFERROR(VLOOKUP(I13277,DATABASE!$N:$O,2,FALSE),"")</f>
        <v/>
      </c>
      <c r="Q13277" s="10">
        <f t="shared" si="840"/>
        <v>0</v>
      </c>
    </row>
    <row r="13278" spans="2:17" ht="20.25" customHeight="1">
      <c r="B13278" s="10" t="str">
        <f t="shared" si="841"/>
        <v>0</v>
      </c>
      <c r="C13278" s="10" t="str">
        <f t="shared" si="842"/>
        <v/>
      </c>
      <c r="D13278" s="10" t="str">
        <f>IFERROR(IF(تحویلی!$E$1="","",IF(NOSA!O13278=تحویلی!$E$1,تحویلی!$E$1&amp;COUNTIF(NOSA!$O$1:O13278,تحویلی!$E$1),"")),"")</f>
        <v/>
      </c>
      <c r="E13278" s="10" t="str">
        <f t="shared" si="843"/>
        <v/>
      </c>
      <c r="F13278" s="10" t="str">
        <f>IFERROR(VLOOKUP(I13278,DATABASE!$N:$O,2,FALSE),"")</f>
        <v/>
      </c>
      <c r="Q13278" s="10">
        <f t="shared" si="840"/>
        <v>0</v>
      </c>
    </row>
    <row r="13279" spans="2:17" ht="20.25" customHeight="1">
      <c r="B13279" s="10" t="str">
        <f t="shared" si="841"/>
        <v>0</v>
      </c>
      <c r="C13279" s="10" t="str">
        <f t="shared" si="842"/>
        <v/>
      </c>
      <c r="D13279" s="10" t="str">
        <f>IFERROR(IF(تحویلی!$E$1="","",IF(NOSA!O13279=تحویلی!$E$1,تحویلی!$E$1&amp;COUNTIF(NOSA!$O$1:O13279,تحویلی!$E$1),"")),"")</f>
        <v/>
      </c>
      <c r="E13279" s="10" t="str">
        <f t="shared" si="843"/>
        <v/>
      </c>
      <c r="F13279" s="10" t="str">
        <f>IFERROR(VLOOKUP(I13279,DATABASE!$N:$O,2,FALSE),"")</f>
        <v/>
      </c>
      <c r="Q13279" s="10">
        <f t="shared" si="840"/>
        <v>0</v>
      </c>
    </row>
    <row r="13280" spans="2:17" ht="20.25" customHeight="1">
      <c r="B13280" s="10" t="str">
        <f t="shared" si="841"/>
        <v>0</v>
      </c>
      <c r="C13280" s="10" t="str">
        <f t="shared" si="842"/>
        <v/>
      </c>
      <c r="D13280" s="10" t="str">
        <f>IFERROR(IF(تحویلی!$E$1="","",IF(NOSA!O13280=تحویلی!$E$1,تحویلی!$E$1&amp;COUNTIF(NOSA!$O$1:O13280,تحویلی!$E$1),"")),"")</f>
        <v/>
      </c>
      <c r="E13280" s="10" t="str">
        <f t="shared" si="843"/>
        <v/>
      </c>
      <c r="F13280" s="10" t="str">
        <f>IFERROR(VLOOKUP(I13280,DATABASE!$N:$O,2,FALSE),"")</f>
        <v/>
      </c>
      <c r="Q13280" s="10">
        <f t="shared" si="840"/>
        <v>0</v>
      </c>
    </row>
    <row r="13281" spans="2:17" ht="20.25" customHeight="1">
      <c r="B13281" s="10" t="str">
        <f t="shared" si="841"/>
        <v>0</v>
      </c>
      <c r="C13281" s="10" t="str">
        <f t="shared" si="842"/>
        <v/>
      </c>
      <c r="D13281" s="10" t="str">
        <f>IFERROR(IF(تحویلی!$E$1="","",IF(NOSA!O13281=تحویلی!$E$1,تحویلی!$E$1&amp;COUNTIF(NOSA!$O$1:O13281,تحویلی!$E$1),"")),"")</f>
        <v/>
      </c>
      <c r="E13281" s="10" t="str">
        <f t="shared" si="843"/>
        <v/>
      </c>
      <c r="F13281" s="10" t="str">
        <f>IFERROR(VLOOKUP(I13281,DATABASE!$N:$O,2,FALSE),"")</f>
        <v/>
      </c>
      <c r="Q13281" s="10">
        <f t="shared" si="840"/>
        <v>0</v>
      </c>
    </row>
    <row r="13282" spans="2:17" ht="20.25" customHeight="1">
      <c r="B13282" s="10" t="str">
        <f t="shared" si="841"/>
        <v>0</v>
      </c>
      <c r="C13282" s="10" t="str">
        <f t="shared" si="842"/>
        <v/>
      </c>
      <c r="D13282" s="10" t="str">
        <f>IFERROR(IF(تحویلی!$E$1="","",IF(NOSA!O13282=تحویلی!$E$1,تحویلی!$E$1&amp;COUNTIF(NOSA!$O$1:O13282,تحویلی!$E$1),"")),"")</f>
        <v/>
      </c>
      <c r="E13282" s="10" t="str">
        <f t="shared" si="843"/>
        <v/>
      </c>
      <c r="F13282" s="10" t="str">
        <f>IFERROR(VLOOKUP(I13282,DATABASE!$N:$O,2,FALSE),"")</f>
        <v/>
      </c>
      <c r="Q13282" s="10">
        <f t="shared" si="840"/>
        <v>0</v>
      </c>
    </row>
    <row r="13283" spans="2:17" ht="20.25" customHeight="1">
      <c r="B13283" s="10" t="str">
        <f t="shared" si="841"/>
        <v>0</v>
      </c>
      <c r="C13283" s="10" t="str">
        <f t="shared" si="842"/>
        <v/>
      </c>
      <c r="D13283" s="10" t="str">
        <f>IFERROR(IF(تحویلی!$E$1="","",IF(NOSA!O13283=تحویلی!$E$1,تحویلی!$E$1&amp;COUNTIF(NOSA!$O$1:O13283,تحویلی!$E$1),"")),"")</f>
        <v/>
      </c>
      <c r="E13283" s="10" t="str">
        <f t="shared" si="843"/>
        <v/>
      </c>
      <c r="F13283" s="10" t="str">
        <f>IFERROR(VLOOKUP(I13283,DATABASE!$N:$O,2,FALSE),"")</f>
        <v/>
      </c>
      <c r="Q13283" s="10">
        <f t="shared" si="840"/>
        <v>0</v>
      </c>
    </row>
    <row r="13284" spans="2:17" ht="20.25" customHeight="1">
      <c r="B13284" s="10" t="str">
        <f t="shared" si="841"/>
        <v>0</v>
      </c>
      <c r="C13284" s="10" t="str">
        <f t="shared" si="842"/>
        <v/>
      </c>
      <c r="D13284" s="10" t="str">
        <f>IFERROR(IF(تحویلی!$E$1="","",IF(NOSA!O13284=تحویلی!$E$1,تحویلی!$E$1&amp;COUNTIF(NOSA!$O$1:O13284,تحویلی!$E$1),"")),"")</f>
        <v/>
      </c>
      <c r="E13284" s="10" t="str">
        <f t="shared" si="843"/>
        <v/>
      </c>
      <c r="F13284" s="10" t="str">
        <f>IFERROR(VLOOKUP(I13284,DATABASE!$N:$O,2,FALSE),"")</f>
        <v/>
      </c>
      <c r="Q13284" s="10">
        <f t="shared" ref="Q13284:Q13347" si="844">VALUE(O13284)</f>
        <v>0</v>
      </c>
    </row>
    <row r="13285" spans="2:17" ht="20.25" customHeight="1">
      <c r="B13285" s="10" t="str">
        <f t="shared" si="841"/>
        <v>0</v>
      </c>
      <c r="C13285" s="10" t="str">
        <f t="shared" si="842"/>
        <v/>
      </c>
      <c r="D13285" s="10" t="str">
        <f>IFERROR(IF(تحویلی!$E$1="","",IF(NOSA!O13285=تحویلی!$E$1,تحویلی!$E$1&amp;COUNTIF(NOSA!$O$1:O13285,تحویلی!$E$1),"")),"")</f>
        <v/>
      </c>
      <c r="E13285" s="10" t="str">
        <f t="shared" si="843"/>
        <v/>
      </c>
      <c r="F13285" s="10" t="str">
        <f>IFERROR(VLOOKUP(I13285,DATABASE!$N:$O,2,FALSE),"")</f>
        <v/>
      </c>
      <c r="Q13285" s="10">
        <f t="shared" si="844"/>
        <v>0</v>
      </c>
    </row>
    <row r="13286" spans="2:17" ht="20.25" customHeight="1">
      <c r="B13286" s="10" t="str">
        <f t="shared" si="841"/>
        <v>0</v>
      </c>
      <c r="C13286" s="10" t="str">
        <f t="shared" si="842"/>
        <v/>
      </c>
      <c r="D13286" s="10" t="str">
        <f>IFERROR(IF(تحویلی!$E$1="","",IF(NOSA!O13286=تحویلی!$E$1,تحویلی!$E$1&amp;COUNTIF(NOSA!$O$1:O13286,تحویلی!$E$1),"")),"")</f>
        <v/>
      </c>
      <c r="E13286" s="10" t="str">
        <f t="shared" si="843"/>
        <v/>
      </c>
      <c r="F13286" s="10" t="str">
        <f>IFERROR(VLOOKUP(I13286,DATABASE!$N:$O,2,FALSE),"")</f>
        <v/>
      </c>
      <c r="Q13286" s="10">
        <f t="shared" si="844"/>
        <v>0</v>
      </c>
    </row>
    <row r="13287" spans="2:17" ht="20.25" customHeight="1">
      <c r="B13287" s="10" t="str">
        <f t="shared" si="841"/>
        <v>0</v>
      </c>
      <c r="C13287" s="10" t="str">
        <f t="shared" si="842"/>
        <v/>
      </c>
      <c r="D13287" s="10" t="str">
        <f>IFERROR(IF(تحویلی!$E$1="","",IF(NOSA!O13287=تحویلی!$E$1,تحویلی!$E$1&amp;COUNTIF(NOSA!$O$1:O13287,تحویلی!$E$1),"")),"")</f>
        <v/>
      </c>
      <c r="E13287" s="10" t="str">
        <f t="shared" si="843"/>
        <v/>
      </c>
      <c r="F13287" s="10" t="str">
        <f>IFERROR(VLOOKUP(I13287,DATABASE!$N:$O,2,FALSE),"")</f>
        <v/>
      </c>
      <c r="Q13287" s="10">
        <f t="shared" si="844"/>
        <v>0</v>
      </c>
    </row>
    <row r="13288" spans="2:17" ht="20.25" customHeight="1">
      <c r="B13288" s="10" t="str">
        <f t="shared" si="841"/>
        <v>0</v>
      </c>
      <c r="C13288" s="10" t="str">
        <f t="shared" si="842"/>
        <v/>
      </c>
      <c r="D13288" s="10" t="str">
        <f>IFERROR(IF(تحویلی!$E$1="","",IF(NOSA!O13288=تحویلی!$E$1,تحویلی!$E$1&amp;COUNTIF(NOSA!$O$1:O13288,تحویلی!$E$1),"")),"")</f>
        <v/>
      </c>
      <c r="E13288" s="10" t="str">
        <f t="shared" si="843"/>
        <v/>
      </c>
      <c r="F13288" s="10" t="str">
        <f>IFERROR(VLOOKUP(I13288,DATABASE!$N:$O,2,FALSE),"")</f>
        <v/>
      </c>
      <c r="Q13288" s="10">
        <f t="shared" si="844"/>
        <v>0</v>
      </c>
    </row>
    <row r="13289" spans="2:17" ht="20.25" customHeight="1">
      <c r="B13289" s="10" t="str">
        <f t="shared" ref="B13289:B13352" si="845">F13289&amp;Q13289</f>
        <v>0</v>
      </c>
      <c r="C13289" s="10" t="str">
        <f t="shared" ref="C13289:C13352" si="846">F13289&amp;G13289&amp;O13289</f>
        <v/>
      </c>
      <c r="D13289" s="10" t="str">
        <f>IFERROR(IF(تحویلی!$E$1="","",IF(NOSA!O13289=تحویلی!$E$1,تحویلی!$E$1&amp;COUNTIF(NOSA!$O$1:O13289,تحویلی!$E$1),"")),"")</f>
        <v/>
      </c>
      <c r="E13289" s="10" t="str">
        <f t="shared" ref="E13289:E13352" si="847">H13289&amp;O13289</f>
        <v/>
      </c>
      <c r="F13289" s="10" t="str">
        <f>IFERROR(VLOOKUP(I13289,DATABASE!$N:$O,2,FALSE),"")</f>
        <v/>
      </c>
      <c r="Q13289" s="10">
        <f t="shared" si="844"/>
        <v>0</v>
      </c>
    </row>
    <row r="13290" spans="2:17" ht="20.25" customHeight="1">
      <c r="B13290" s="10" t="str">
        <f t="shared" si="845"/>
        <v>0</v>
      </c>
      <c r="C13290" s="10" t="str">
        <f t="shared" si="846"/>
        <v/>
      </c>
      <c r="D13290" s="10" t="str">
        <f>IFERROR(IF(تحویلی!$E$1="","",IF(NOSA!O13290=تحویلی!$E$1,تحویلی!$E$1&amp;COUNTIF(NOSA!$O$1:O13290,تحویلی!$E$1),"")),"")</f>
        <v/>
      </c>
      <c r="E13290" s="10" t="str">
        <f t="shared" si="847"/>
        <v/>
      </c>
      <c r="F13290" s="10" t="str">
        <f>IFERROR(VLOOKUP(I13290,DATABASE!$N:$O,2,FALSE),"")</f>
        <v/>
      </c>
      <c r="Q13290" s="10">
        <f t="shared" si="844"/>
        <v>0</v>
      </c>
    </row>
    <row r="13291" spans="2:17" ht="20.25" customHeight="1">
      <c r="B13291" s="10" t="str">
        <f t="shared" si="845"/>
        <v>0</v>
      </c>
      <c r="C13291" s="10" t="str">
        <f t="shared" si="846"/>
        <v/>
      </c>
      <c r="D13291" s="10" t="str">
        <f>IFERROR(IF(تحویلی!$E$1="","",IF(NOSA!O13291=تحویلی!$E$1,تحویلی!$E$1&amp;COUNTIF(NOSA!$O$1:O13291,تحویلی!$E$1),"")),"")</f>
        <v/>
      </c>
      <c r="E13291" s="10" t="str">
        <f t="shared" si="847"/>
        <v/>
      </c>
      <c r="F13291" s="10" t="str">
        <f>IFERROR(VLOOKUP(I13291,DATABASE!$N:$O,2,FALSE),"")</f>
        <v/>
      </c>
      <c r="Q13291" s="10">
        <f t="shared" si="844"/>
        <v>0</v>
      </c>
    </row>
    <row r="13292" spans="2:17" ht="20.25" customHeight="1">
      <c r="B13292" s="10" t="str">
        <f t="shared" si="845"/>
        <v>0</v>
      </c>
      <c r="C13292" s="10" t="str">
        <f t="shared" si="846"/>
        <v/>
      </c>
      <c r="D13292" s="10" t="str">
        <f>IFERROR(IF(تحویلی!$E$1="","",IF(NOSA!O13292=تحویلی!$E$1,تحویلی!$E$1&amp;COUNTIF(NOSA!$O$1:O13292,تحویلی!$E$1),"")),"")</f>
        <v/>
      </c>
      <c r="E13292" s="10" t="str">
        <f t="shared" si="847"/>
        <v/>
      </c>
      <c r="F13292" s="10" t="str">
        <f>IFERROR(VLOOKUP(I13292,DATABASE!$N:$O,2,FALSE),"")</f>
        <v/>
      </c>
      <c r="Q13292" s="10">
        <f t="shared" si="844"/>
        <v>0</v>
      </c>
    </row>
    <row r="13293" spans="2:17" ht="20.25" customHeight="1">
      <c r="B13293" s="10" t="str">
        <f t="shared" si="845"/>
        <v>0</v>
      </c>
      <c r="C13293" s="10" t="str">
        <f t="shared" si="846"/>
        <v/>
      </c>
      <c r="D13293" s="10" t="str">
        <f>IFERROR(IF(تحویلی!$E$1="","",IF(NOSA!O13293=تحویلی!$E$1,تحویلی!$E$1&amp;COUNTIF(NOSA!$O$1:O13293,تحویلی!$E$1),"")),"")</f>
        <v/>
      </c>
      <c r="E13293" s="10" t="str">
        <f t="shared" si="847"/>
        <v/>
      </c>
      <c r="F13293" s="10" t="str">
        <f>IFERROR(VLOOKUP(I13293,DATABASE!$N:$O,2,FALSE),"")</f>
        <v/>
      </c>
      <c r="Q13293" s="10">
        <f t="shared" si="844"/>
        <v>0</v>
      </c>
    </row>
    <row r="13294" spans="2:17" ht="20.25" customHeight="1">
      <c r="B13294" s="10" t="str">
        <f t="shared" si="845"/>
        <v>0</v>
      </c>
      <c r="C13294" s="10" t="str">
        <f t="shared" si="846"/>
        <v/>
      </c>
      <c r="D13294" s="10" t="str">
        <f>IFERROR(IF(تحویلی!$E$1="","",IF(NOSA!O13294=تحویلی!$E$1,تحویلی!$E$1&amp;COUNTIF(NOSA!$O$1:O13294,تحویلی!$E$1),"")),"")</f>
        <v/>
      </c>
      <c r="E13294" s="10" t="str">
        <f t="shared" si="847"/>
        <v/>
      </c>
      <c r="F13294" s="10" t="str">
        <f>IFERROR(VLOOKUP(I13294,DATABASE!$N:$O,2,FALSE),"")</f>
        <v/>
      </c>
      <c r="Q13294" s="10">
        <f t="shared" si="844"/>
        <v>0</v>
      </c>
    </row>
    <row r="13295" spans="2:17" ht="20.25" customHeight="1">
      <c r="B13295" s="10" t="str">
        <f t="shared" si="845"/>
        <v>0</v>
      </c>
      <c r="C13295" s="10" t="str">
        <f t="shared" si="846"/>
        <v/>
      </c>
      <c r="D13295" s="10" t="str">
        <f>IFERROR(IF(تحویلی!$E$1="","",IF(NOSA!O13295=تحویلی!$E$1,تحویلی!$E$1&amp;COUNTIF(NOSA!$O$1:O13295,تحویلی!$E$1),"")),"")</f>
        <v/>
      </c>
      <c r="E13295" s="10" t="str">
        <f t="shared" si="847"/>
        <v/>
      </c>
      <c r="F13295" s="10" t="str">
        <f>IFERROR(VLOOKUP(I13295,DATABASE!$N:$O,2,FALSE),"")</f>
        <v/>
      </c>
      <c r="Q13295" s="10">
        <f t="shared" si="844"/>
        <v>0</v>
      </c>
    </row>
    <row r="13296" spans="2:17" ht="20.25" customHeight="1">
      <c r="B13296" s="10" t="str">
        <f t="shared" si="845"/>
        <v>0</v>
      </c>
      <c r="C13296" s="10" t="str">
        <f t="shared" si="846"/>
        <v/>
      </c>
      <c r="D13296" s="10" t="str">
        <f>IFERROR(IF(تحویلی!$E$1="","",IF(NOSA!O13296=تحویلی!$E$1,تحویلی!$E$1&amp;COUNTIF(NOSA!$O$1:O13296,تحویلی!$E$1),"")),"")</f>
        <v/>
      </c>
      <c r="E13296" s="10" t="str">
        <f t="shared" si="847"/>
        <v/>
      </c>
      <c r="F13296" s="10" t="str">
        <f>IFERROR(VLOOKUP(I13296,DATABASE!$N:$O,2,FALSE),"")</f>
        <v/>
      </c>
      <c r="Q13296" s="10">
        <f t="shared" si="844"/>
        <v>0</v>
      </c>
    </row>
    <row r="13297" spans="2:17" ht="20.25" customHeight="1">
      <c r="B13297" s="10" t="str">
        <f t="shared" si="845"/>
        <v>0</v>
      </c>
      <c r="C13297" s="10" t="str">
        <f t="shared" si="846"/>
        <v/>
      </c>
      <c r="D13297" s="10" t="str">
        <f>IFERROR(IF(تحویلی!$E$1="","",IF(NOSA!O13297=تحویلی!$E$1,تحویلی!$E$1&amp;COUNTIF(NOSA!$O$1:O13297,تحویلی!$E$1),"")),"")</f>
        <v/>
      </c>
      <c r="E13297" s="10" t="str">
        <f t="shared" si="847"/>
        <v/>
      </c>
      <c r="F13297" s="10" t="str">
        <f>IFERROR(VLOOKUP(I13297,DATABASE!$N:$O,2,FALSE),"")</f>
        <v/>
      </c>
      <c r="Q13297" s="10">
        <f t="shared" si="844"/>
        <v>0</v>
      </c>
    </row>
    <row r="13298" spans="2:17" ht="20.25" customHeight="1">
      <c r="B13298" s="10" t="str">
        <f t="shared" si="845"/>
        <v>0</v>
      </c>
      <c r="C13298" s="10" t="str">
        <f t="shared" si="846"/>
        <v/>
      </c>
      <c r="D13298" s="10" t="str">
        <f>IFERROR(IF(تحویلی!$E$1="","",IF(NOSA!O13298=تحویلی!$E$1,تحویلی!$E$1&amp;COUNTIF(NOSA!$O$1:O13298,تحویلی!$E$1),"")),"")</f>
        <v/>
      </c>
      <c r="E13298" s="10" t="str">
        <f t="shared" si="847"/>
        <v/>
      </c>
      <c r="F13298" s="10" t="str">
        <f>IFERROR(VLOOKUP(I13298,DATABASE!$N:$O,2,FALSE),"")</f>
        <v/>
      </c>
      <c r="Q13298" s="10">
        <f t="shared" si="844"/>
        <v>0</v>
      </c>
    </row>
    <row r="13299" spans="2:17" ht="20.25" customHeight="1">
      <c r="B13299" s="10" t="str">
        <f t="shared" si="845"/>
        <v>0</v>
      </c>
      <c r="C13299" s="10" t="str">
        <f t="shared" si="846"/>
        <v/>
      </c>
      <c r="D13299" s="10" t="str">
        <f>IFERROR(IF(تحویلی!$E$1="","",IF(NOSA!O13299=تحویلی!$E$1,تحویلی!$E$1&amp;COUNTIF(NOSA!$O$1:O13299,تحویلی!$E$1),"")),"")</f>
        <v/>
      </c>
      <c r="E13299" s="10" t="str">
        <f t="shared" si="847"/>
        <v/>
      </c>
      <c r="F13299" s="10" t="str">
        <f>IFERROR(VLOOKUP(I13299,DATABASE!$N:$O,2,FALSE),"")</f>
        <v/>
      </c>
      <c r="Q13299" s="10">
        <f t="shared" si="844"/>
        <v>0</v>
      </c>
    </row>
    <row r="13300" spans="2:17" ht="20.25" customHeight="1">
      <c r="B13300" s="10" t="str">
        <f t="shared" si="845"/>
        <v>0</v>
      </c>
      <c r="C13300" s="10" t="str">
        <f t="shared" si="846"/>
        <v/>
      </c>
      <c r="D13300" s="10" t="str">
        <f>IFERROR(IF(تحویلی!$E$1="","",IF(NOSA!O13300=تحویلی!$E$1,تحویلی!$E$1&amp;COUNTIF(NOSA!$O$1:O13300,تحویلی!$E$1),"")),"")</f>
        <v/>
      </c>
      <c r="E13300" s="10" t="str">
        <f t="shared" si="847"/>
        <v/>
      </c>
      <c r="F13300" s="10" t="str">
        <f>IFERROR(VLOOKUP(I13300,DATABASE!$N:$O,2,FALSE),"")</f>
        <v/>
      </c>
      <c r="Q13300" s="10">
        <f t="shared" si="844"/>
        <v>0</v>
      </c>
    </row>
    <row r="13301" spans="2:17" ht="20.25" customHeight="1">
      <c r="B13301" s="10" t="str">
        <f t="shared" si="845"/>
        <v>0</v>
      </c>
      <c r="C13301" s="10" t="str">
        <f t="shared" si="846"/>
        <v/>
      </c>
      <c r="D13301" s="10" t="str">
        <f>IFERROR(IF(تحویلی!$E$1="","",IF(NOSA!O13301=تحویلی!$E$1,تحویلی!$E$1&amp;COUNTIF(NOSA!$O$1:O13301,تحویلی!$E$1),"")),"")</f>
        <v/>
      </c>
      <c r="E13301" s="10" t="str">
        <f t="shared" si="847"/>
        <v/>
      </c>
      <c r="F13301" s="10" t="str">
        <f>IFERROR(VLOOKUP(I13301,DATABASE!$N:$O,2,FALSE),"")</f>
        <v/>
      </c>
      <c r="Q13301" s="10">
        <f t="shared" si="844"/>
        <v>0</v>
      </c>
    </row>
    <row r="13302" spans="2:17" ht="20.25" customHeight="1">
      <c r="B13302" s="10" t="str">
        <f t="shared" si="845"/>
        <v>0</v>
      </c>
      <c r="C13302" s="10" t="str">
        <f t="shared" si="846"/>
        <v/>
      </c>
      <c r="D13302" s="10" t="str">
        <f>IFERROR(IF(تحویلی!$E$1="","",IF(NOSA!O13302=تحویلی!$E$1,تحویلی!$E$1&amp;COUNTIF(NOSA!$O$1:O13302,تحویلی!$E$1),"")),"")</f>
        <v/>
      </c>
      <c r="E13302" s="10" t="str">
        <f t="shared" si="847"/>
        <v/>
      </c>
      <c r="F13302" s="10" t="str">
        <f>IFERROR(VLOOKUP(I13302,DATABASE!$N:$O,2,FALSE),"")</f>
        <v/>
      </c>
      <c r="Q13302" s="10">
        <f t="shared" si="844"/>
        <v>0</v>
      </c>
    </row>
    <row r="13303" spans="2:17" ht="20.25" customHeight="1">
      <c r="B13303" s="10" t="str">
        <f t="shared" si="845"/>
        <v>0</v>
      </c>
      <c r="C13303" s="10" t="str">
        <f t="shared" si="846"/>
        <v/>
      </c>
      <c r="D13303" s="10" t="str">
        <f>IFERROR(IF(تحویلی!$E$1="","",IF(NOSA!O13303=تحویلی!$E$1,تحویلی!$E$1&amp;COUNTIF(NOSA!$O$1:O13303,تحویلی!$E$1),"")),"")</f>
        <v/>
      </c>
      <c r="E13303" s="10" t="str">
        <f t="shared" si="847"/>
        <v/>
      </c>
      <c r="F13303" s="10" t="str">
        <f>IFERROR(VLOOKUP(I13303,DATABASE!$N:$O,2,FALSE),"")</f>
        <v/>
      </c>
      <c r="Q13303" s="10">
        <f t="shared" si="844"/>
        <v>0</v>
      </c>
    </row>
    <row r="13304" spans="2:17" ht="20.25" customHeight="1">
      <c r="B13304" s="10" t="str">
        <f t="shared" si="845"/>
        <v>0</v>
      </c>
      <c r="C13304" s="10" t="str">
        <f t="shared" si="846"/>
        <v/>
      </c>
      <c r="D13304" s="10" t="str">
        <f>IFERROR(IF(تحویلی!$E$1="","",IF(NOSA!O13304=تحویلی!$E$1,تحویلی!$E$1&amp;COUNTIF(NOSA!$O$1:O13304,تحویلی!$E$1),"")),"")</f>
        <v/>
      </c>
      <c r="E13304" s="10" t="str">
        <f t="shared" si="847"/>
        <v/>
      </c>
      <c r="F13304" s="10" t="str">
        <f>IFERROR(VLOOKUP(I13304,DATABASE!$N:$O,2,FALSE),"")</f>
        <v/>
      </c>
      <c r="Q13304" s="10">
        <f t="shared" si="844"/>
        <v>0</v>
      </c>
    </row>
    <row r="13305" spans="2:17" ht="20.25" customHeight="1">
      <c r="B13305" s="10" t="str">
        <f t="shared" si="845"/>
        <v>0</v>
      </c>
      <c r="C13305" s="10" t="str">
        <f t="shared" si="846"/>
        <v/>
      </c>
      <c r="D13305" s="10" t="str">
        <f>IFERROR(IF(تحویلی!$E$1="","",IF(NOSA!O13305=تحویلی!$E$1,تحویلی!$E$1&amp;COUNTIF(NOSA!$O$1:O13305,تحویلی!$E$1),"")),"")</f>
        <v/>
      </c>
      <c r="E13305" s="10" t="str">
        <f t="shared" si="847"/>
        <v/>
      </c>
      <c r="F13305" s="10" t="str">
        <f>IFERROR(VLOOKUP(I13305,DATABASE!$N:$O,2,FALSE),"")</f>
        <v/>
      </c>
      <c r="Q13305" s="10">
        <f t="shared" si="844"/>
        <v>0</v>
      </c>
    </row>
    <row r="13306" spans="2:17" ht="20.25" customHeight="1">
      <c r="B13306" s="10" t="str">
        <f t="shared" si="845"/>
        <v>0</v>
      </c>
      <c r="C13306" s="10" t="str">
        <f t="shared" si="846"/>
        <v/>
      </c>
      <c r="D13306" s="10" t="str">
        <f>IFERROR(IF(تحویلی!$E$1="","",IF(NOSA!O13306=تحویلی!$E$1,تحویلی!$E$1&amp;COUNTIF(NOSA!$O$1:O13306,تحویلی!$E$1),"")),"")</f>
        <v/>
      </c>
      <c r="E13306" s="10" t="str">
        <f t="shared" si="847"/>
        <v/>
      </c>
      <c r="F13306" s="10" t="str">
        <f>IFERROR(VLOOKUP(I13306,DATABASE!$N:$O,2,FALSE),"")</f>
        <v/>
      </c>
      <c r="Q13306" s="10">
        <f t="shared" si="844"/>
        <v>0</v>
      </c>
    </row>
    <row r="13307" spans="2:17" ht="20.25" customHeight="1">
      <c r="B13307" s="10" t="str">
        <f t="shared" si="845"/>
        <v>0</v>
      </c>
      <c r="C13307" s="10" t="str">
        <f t="shared" si="846"/>
        <v/>
      </c>
      <c r="D13307" s="10" t="str">
        <f>IFERROR(IF(تحویلی!$E$1="","",IF(NOSA!O13307=تحویلی!$E$1,تحویلی!$E$1&amp;COUNTIF(NOSA!$O$1:O13307,تحویلی!$E$1),"")),"")</f>
        <v/>
      </c>
      <c r="E13307" s="10" t="str">
        <f t="shared" si="847"/>
        <v/>
      </c>
      <c r="F13307" s="10" t="str">
        <f>IFERROR(VLOOKUP(I13307,DATABASE!$N:$O,2,FALSE),"")</f>
        <v/>
      </c>
      <c r="Q13307" s="10">
        <f t="shared" si="844"/>
        <v>0</v>
      </c>
    </row>
    <row r="13308" spans="2:17" ht="20.25" customHeight="1">
      <c r="B13308" s="10" t="str">
        <f t="shared" si="845"/>
        <v>0</v>
      </c>
      <c r="C13308" s="10" t="str">
        <f t="shared" si="846"/>
        <v/>
      </c>
      <c r="D13308" s="10" t="str">
        <f>IFERROR(IF(تحویلی!$E$1="","",IF(NOSA!O13308=تحویلی!$E$1,تحویلی!$E$1&amp;COUNTIF(NOSA!$O$1:O13308,تحویلی!$E$1),"")),"")</f>
        <v/>
      </c>
      <c r="E13308" s="10" t="str">
        <f t="shared" si="847"/>
        <v/>
      </c>
      <c r="F13308" s="10" t="str">
        <f>IFERROR(VLOOKUP(I13308,DATABASE!$N:$O,2,FALSE),"")</f>
        <v/>
      </c>
      <c r="Q13308" s="10">
        <f t="shared" si="844"/>
        <v>0</v>
      </c>
    </row>
    <row r="13309" spans="2:17" ht="20.25" customHeight="1">
      <c r="B13309" s="10" t="str">
        <f t="shared" si="845"/>
        <v>0</v>
      </c>
      <c r="C13309" s="10" t="str">
        <f t="shared" si="846"/>
        <v/>
      </c>
      <c r="D13309" s="10" t="str">
        <f>IFERROR(IF(تحویلی!$E$1="","",IF(NOSA!O13309=تحویلی!$E$1,تحویلی!$E$1&amp;COUNTIF(NOSA!$O$1:O13309,تحویلی!$E$1),"")),"")</f>
        <v/>
      </c>
      <c r="E13309" s="10" t="str">
        <f t="shared" si="847"/>
        <v/>
      </c>
      <c r="F13309" s="10" t="str">
        <f>IFERROR(VLOOKUP(I13309,DATABASE!$N:$O,2,FALSE),"")</f>
        <v/>
      </c>
      <c r="Q13309" s="10">
        <f t="shared" si="844"/>
        <v>0</v>
      </c>
    </row>
    <row r="13310" spans="2:17" ht="20.25" customHeight="1">
      <c r="B13310" s="10" t="str">
        <f t="shared" si="845"/>
        <v>0</v>
      </c>
      <c r="C13310" s="10" t="str">
        <f t="shared" si="846"/>
        <v/>
      </c>
      <c r="D13310" s="10" t="str">
        <f>IFERROR(IF(تحویلی!$E$1="","",IF(NOSA!O13310=تحویلی!$E$1,تحویلی!$E$1&amp;COUNTIF(NOSA!$O$1:O13310,تحویلی!$E$1),"")),"")</f>
        <v/>
      </c>
      <c r="E13310" s="10" t="str">
        <f t="shared" si="847"/>
        <v/>
      </c>
      <c r="F13310" s="10" t="str">
        <f>IFERROR(VLOOKUP(I13310,DATABASE!$N:$O,2,FALSE),"")</f>
        <v/>
      </c>
      <c r="Q13310" s="10">
        <f t="shared" si="844"/>
        <v>0</v>
      </c>
    </row>
    <row r="13311" spans="2:17" ht="20.25" customHeight="1">
      <c r="B13311" s="10" t="str">
        <f t="shared" si="845"/>
        <v>0</v>
      </c>
      <c r="C13311" s="10" t="str">
        <f t="shared" si="846"/>
        <v/>
      </c>
      <c r="D13311" s="10" t="str">
        <f>IFERROR(IF(تحویلی!$E$1="","",IF(NOSA!O13311=تحویلی!$E$1,تحویلی!$E$1&amp;COUNTIF(NOSA!$O$1:O13311,تحویلی!$E$1),"")),"")</f>
        <v/>
      </c>
      <c r="E13311" s="10" t="str">
        <f t="shared" si="847"/>
        <v/>
      </c>
      <c r="F13311" s="10" t="str">
        <f>IFERROR(VLOOKUP(I13311,DATABASE!$N:$O,2,FALSE),"")</f>
        <v/>
      </c>
      <c r="Q13311" s="10">
        <f t="shared" si="844"/>
        <v>0</v>
      </c>
    </row>
    <row r="13312" spans="2:17" ht="20.25" customHeight="1">
      <c r="B13312" s="10" t="str">
        <f t="shared" si="845"/>
        <v>0</v>
      </c>
      <c r="C13312" s="10" t="str">
        <f t="shared" si="846"/>
        <v/>
      </c>
      <c r="D13312" s="10" t="str">
        <f>IFERROR(IF(تحویلی!$E$1="","",IF(NOSA!O13312=تحویلی!$E$1,تحویلی!$E$1&amp;COUNTIF(NOSA!$O$1:O13312,تحویلی!$E$1),"")),"")</f>
        <v/>
      </c>
      <c r="E13312" s="10" t="str">
        <f t="shared" si="847"/>
        <v/>
      </c>
      <c r="F13312" s="10" t="str">
        <f>IFERROR(VLOOKUP(I13312,DATABASE!$N:$O,2,FALSE),"")</f>
        <v/>
      </c>
      <c r="Q13312" s="10">
        <f t="shared" si="844"/>
        <v>0</v>
      </c>
    </row>
    <row r="13313" spans="2:17" ht="20.25" customHeight="1">
      <c r="B13313" s="10" t="str">
        <f t="shared" si="845"/>
        <v>0</v>
      </c>
      <c r="C13313" s="10" t="str">
        <f t="shared" si="846"/>
        <v/>
      </c>
      <c r="D13313" s="10" t="str">
        <f>IFERROR(IF(تحویلی!$E$1="","",IF(NOSA!O13313=تحویلی!$E$1,تحویلی!$E$1&amp;COUNTIF(NOSA!$O$1:O13313,تحویلی!$E$1),"")),"")</f>
        <v/>
      </c>
      <c r="E13313" s="10" t="str">
        <f t="shared" si="847"/>
        <v/>
      </c>
      <c r="F13313" s="10" t="str">
        <f>IFERROR(VLOOKUP(I13313,DATABASE!$N:$O,2,FALSE),"")</f>
        <v/>
      </c>
      <c r="Q13313" s="10">
        <f t="shared" si="844"/>
        <v>0</v>
      </c>
    </row>
    <row r="13314" spans="2:17" ht="20.25" customHeight="1">
      <c r="B13314" s="10" t="str">
        <f t="shared" si="845"/>
        <v>0</v>
      </c>
      <c r="C13314" s="10" t="str">
        <f t="shared" si="846"/>
        <v/>
      </c>
      <c r="D13314" s="10" t="str">
        <f>IFERROR(IF(تحویلی!$E$1="","",IF(NOSA!O13314=تحویلی!$E$1,تحویلی!$E$1&amp;COUNTIF(NOSA!$O$1:O13314,تحویلی!$E$1),"")),"")</f>
        <v/>
      </c>
      <c r="E13314" s="10" t="str">
        <f t="shared" si="847"/>
        <v/>
      </c>
      <c r="F13314" s="10" t="str">
        <f>IFERROR(VLOOKUP(I13314,DATABASE!$N:$O,2,FALSE),"")</f>
        <v/>
      </c>
      <c r="Q13314" s="10">
        <f t="shared" si="844"/>
        <v>0</v>
      </c>
    </row>
    <row r="13315" spans="2:17" ht="20.25" customHeight="1">
      <c r="B13315" s="10" t="str">
        <f t="shared" si="845"/>
        <v>0</v>
      </c>
      <c r="C13315" s="10" t="str">
        <f t="shared" si="846"/>
        <v/>
      </c>
      <c r="D13315" s="10" t="str">
        <f>IFERROR(IF(تحویلی!$E$1="","",IF(NOSA!O13315=تحویلی!$E$1,تحویلی!$E$1&amp;COUNTIF(NOSA!$O$1:O13315,تحویلی!$E$1),"")),"")</f>
        <v/>
      </c>
      <c r="E13315" s="10" t="str">
        <f t="shared" si="847"/>
        <v/>
      </c>
      <c r="F13315" s="10" t="str">
        <f>IFERROR(VLOOKUP(I13315,DATABASE!$N:$O,2,FALSE),"")</f>
        <v/>
      </c>
      <c r="Q13315" s="10">
        <f t="shared" si="844"/>
        <v>0</v>
      </c>
    </row>
    <row r="13316" spans="2:17" ht="20.25" customHeight="1">
      <c r="B13316" s="10" t="str">
        <f t="shared" si="845"/>
        <v>0</v>
      </c>
      <c r="C13316" s="10" t="str">
        <f t="shared" si="846"/>
        <v/>
      </c>
      <c r="D13316" s="10" t="str">
        <f>IFERROR(IF(تحویلی!$E$1="","",IF(NOSA!O13316=تحویلی!$E$1,تحویلی!$E$1&amp;COUNTIF(NOSA!$O$1:O13316,تحویلی!$E$1),"")),"")</f>
        <v/>
      </c>
      <c r="E13316" s="10" t="str">
        <f t="shared" si="847"/>
        <v/>
      </c>
      <c r="F13316" s="10" t="str">
        <f>IFERROR(VLOOKUP(I13316,DATABASE!$N:$O,2,FALSE),"")</f>
        <v/>
      </c>
      <c r="Q13316" s="10">
        <f t="shared" si="844"/>
        <v>0</v>
      </c>
    </row>
    <row r="13317" spans="2:17" ht="20.25" customHeight="1">
      <c r="B13317" s="10" t="str">
        <f t="shared" si="845"/>
        <v>0</v>
      </c>
      <c r="C13317" s="10" t="str">
        <f t="shared" si="846"/>
        <v/>
      </c>
      <c r="D13317" s="10" t="str">
        <f>IFERROR(IF(تحویلی!$E$1="","",IF(NOSA!O13317=تحویلی!$E$1,تحویلی!$E$1&amp;COUNTIF(NOSA!$O$1:O13317,تحویلی!$E$1),"")),"")</f>
        <v/>
      </c>
      <c r="E13317" s="10" t="str">
        <f t="shared" si="847"/>
        <v/>
      </c>
      <c r="F13317" s="10" t="str">
        <f>IFERROR(VLOOKUP(I13317,DATABASE!$N:$O,2,FALSE),"")</f>
        <v/>
      </c>
      <c r="Q13317" s="10">
        <f t="shared" si="844"/>
        <v>0</v>
      </c>
    </row>
    <row r="13318" spans="2:17" ht="20.25" customHeight="1">
      <c r="B13318" s="10" t="str">
        <f t="shared" si="845"/>
        <v>0</v>
      </c>
      <c r="C13318" s="10" t="str">
        <f t="shared" si="846"/>
        <v/>
      </c>
      <c r="D13318" s="10" t="str">
        <f>IFERROR(IF(تحویلی!$E$1="","",IF(NOSA!O13318=تحویلی!$E$1,تحویلی!$E$1&amp;COUNTIF(NOSA!$O$1:O13318,تحویلی!$E$1),"")),"")</f>
        <v/>
      </c>
      <c r="E13318" s="10" t="str">
        <f t="shared" si="847"/>
        <v/>
      </c>
      <c r="F13318" s="10" t="str">
        <f>IFERROR(VLOOKUP(I13318,DATABASE!$N:$O,2,FALSE),"")</f>
        <v/>
      </c>
      <c r="Q13318" s="10">
        <f t="shared" si="844"/>
        <v>0</v>
      </c>
    </row>
    <row r="13319" spans="2:17" ht="20.25" customHeight="1">
      <c r="B13319" s="10" t="str">
        <f t="shared" si="845"/>
        <v>0</v>
      </c>
      <c r="C13319" s="10" t="str">
        <f t="shared" si="846"/>
        <v/>
      </c>
      <c r="D13319" s="10" t="str">
        <f>IFERROR(IF(تحویلی!$E$1="","",IF(NOSA!O13319=تحویلی!$E$1,تحویلی!$E$1&amp;COUNTIF(NOSA!$O$1:O13319,تحویلی!$E$1),"")),"")</f>
        <v/>
      </c>
      <c r="E13319" s="10" t="str">
        <f t="shared" si="847"/>
        <v/>
      </c>
      <c r="F13319" s="10" t="str">
        <f>IFERROR(VLOOKUP(I13319,DATABASE!$N:$O,2,FALSE),"")</f>
        <v/>
      </c>
      <c r="Q13319" s="10">
        <f t="shared" si="844"/>
        <v>0</v>
      </c>
    </row>
    <row r="13320" spans="2:17" ht="20.25" customHeight="1">
      <c r="B13320" s="10" t="str">
        <f t="shared" si="845"/>
        <v>0</v>
      </c>
      <c r="C13320" s="10" t="str">
        <f t="shared" si="846"/>
        <v/>
      </c>
      <c r="D13320" s="10" t="str">
        <f>IFERROR(IF(تحویلی!$E$1="","",IF(NOSA!O13320=تحویلی!$E$1,تحویلی!$E$1&amp;COUNTIF(NOSA!$O$1:O13320,تحویلی!$E$1),"")),"")</f>
        <v/>
      </c>
      <c r="E13320" s="10" t="str">
        <f t="shared" si="847"/>
        <v/>
      </c>
      <c r="F13320" s="10" t="str">
        <f>IFERROR(VLOOKUP(I13320,DATABASE!$N:$O,2,FALSE),"")</f>
        <v/>
      </c>
      <c r="Q13320" s="10">
        <f t="shared" si="844"/>
        <v>0</v>
      </c>
    </row>
    <row r="13321" spans="2:17" ht="20.25" customHeight="1">
      <c r="B13321" s="10" t="str">
        <f t="shared" si="845"/>
        <v>0</v>
      </c>
      <c r="C13321" s="10" t="str">
        <f t="shared" si="846"/>
        <v/>
      </c>
      <c r="D13321" s="10" t="str">
        <f>IFERROR(IF(تحویلی!$E$1="","",IF(NOSA!O13321=تحویلی!$E$1,تحویلی!$E$1&amp;COUNTIF(NOSA!$O$1:O13321,تحویلی!$E$1),"")),"")</f>
        <v/>
      </c>
      <c r="E13321" s="10" t="str">
        <f t="shared" si="847"/>
        <v/>
      </c>
      <c r="F13321" s="10" t="str">
        <f>IFERROR(VLOOKUP(I13321,DATABASE!$N:$O,2,FALSE),"")</f>
        <v/>
      </c>
      <c r="Q13321" s="10">
        <f t="shared" si="844"/>
        <v>0</v>
      </c>
    </row>
    <row r="13322" spans="2:17" ht="20.25" customHeight="1">
      <c r="B13322" s="10" t="str">
        <f t="shared" si="845"/>
        <v>0</v>
      </c>
      <c r="C13322" s="10" t="str">
        <f t="shared" si="846"/>
        <v/>
      </c>
      <c r="D13322" s="10" t="str">
        <f>IFERROR(IF(تحویلی!$E$1="","",IF(NOSA!O13322=تحویلی!$E$1,تحویلی!$E$1&amp;COUNTIF(NOSA!$O$1:O13322,تحویلی!$E$1),"")),"")</f>
        <v/>
      </c>
      <c r="E13322" s="10" t="str">
        <f t="shared" si="847"/>
        <v/>
      </c>
      <c r="F13322" s="10" t="str">
        <f>IFERROR(VLOOKUP(I13322,DATABASE!$N:$O,2,FALSE),"")</f>
        <v/>
      </c>
      <c r="Q13322" s="10">
        <f t="shared" si="844"/>
        <v>0</v>
      </c>
    </row>
    <row r="13323" spans="2:17" ht="20.25" customHeight="1">
      <c r="B13323" s="10" t="str">
        <f t="shared" si="845"/>
        <v>0</v>
      </c>
      <c r="C13323" s="10" t="str">
        <f t="shared" si="846"/>
        <v/>
      </c>
      <c r="D13323" s="10" t="str">
        <f>IFERROR(IF(تحویلی!$E$1="","",IF(NOSA!O13323=تحویلی!$E$1,تحویلی!$E$1&amp;COUNTIF(NOSA!$O$1:O13323,تحویلی!$E$1),"")),"")</f>
        <v/>
      </c>
      <c r="E13323" s="10" t="str">
        <f t="shared" si="847"/>
        <v/>
      </c>
      <c r="F13323" s="10" t="str">
        <f>IFERROR(VLOOKUP(I13323,DATABASE!$N:$O,2,FALSE),"")</f>
        <v/>
      </c>
      <c r="Q13323" s="10">
        <f t="shared" si="844"/>
        <v>0</v>
      </c>
    </row>
    <row r="13324" spans="2:17" ht="20.25" customHeight="1">
      <c r="B13324" s="10" t="str">
        <f t="shared" si="845"/>
        <v>0</v>
      </c>
      <c r="C13324" s="10" t="str">
        <f t="shared" si="846"/>
        <v/>
      </c>
      <c r="D13324" s="10" t="str">
        <f>IFERROR(IF(تحویلی!$E$1="","",IF(NOSA!O13324=تحویلی!$E$1,تحویلی!$E$1&amp;COUNTIF(NOSA!$O$1:O13324,تحویلی!$E$1),"")),"")</f>
        <v/>
      </c>
      <c r="E13324" s="10" t="str">
        <f t="shared" si="847"/>
        <v/>
      </c>
      <c r="F13324" s="10" t="str">
        <f>IFERROR(VLOOKUP(I13324,DATABASE!$N:$O,2,FALSE),"")</f>
        <v/>
      </c>
      <c r="Q13324" s="10">
        <f t="shared" si="844"/>
        <v>0</v>
      </c>
    </row>
    <row r="13325" spans="2:17" ht="20.25" customHeight="1">
      <c r="B13325" s="10" t="str">
        <f t="shared" si="845"/>
        <v>0</v>
      </c>
      <c r="C13325" s="10" t="str">
        <f t="shared" si="846"/>
        <v/>
      </c>
      <c r="D13325" s="10" t="str">
        <f>IFERROR(IF(تحویلی!$E$1="","",IF(NOSA!O13325=تحویلی!$E$1,تحویلی!$E$1&amp;COUNTIF(NOSA!$O$1:O13325,تحویلی!$E$1),"")),"")</f>
        <v/>
      </c>
      <c r="E13325" s="10" t="str">
        <f t="shared" si="847"/>
        <v/>
      </c>
      <c r="F13325" s="10" t="str">
        <f>IFERROR(VLOOKUP(I13325,DATABASE!$N:$O,2,FALSE),"")</f>
        <v/>
      </c>
      <c r="Q13325" s="10">
        <f t="shared" si="844"/>
        <v>0</v>
      </c>
    </row>
    <row r="13326" spans="2:17" ht="20.25" customHeight="1">
      <c r="B13326" s="10" t="str">
        <f t="shared" si="845"/>
        <v>0</v>
      </c>
      <c r="C13326" s="10" t="str">
        <f t="shared" si="846"/>
        <v/>
      </c>
      <c r="D13326" s="10" t="str">
        <f>IFERROR(IF(تحویلی!$E$1="","",IF(NOSA!O13326=تحویلی!$E$1,تحویلی!$E$1&amp;COUNTIF(NOSA!$O$1:O13326,تحویلی!$E$1),"")),"")</f>
        <v/>
      </c>
      <c r="E13326" s="10" t="str">
        <f t="shared" si="847"/>
        <v/>
      </c>
      <c r="F13326" s="10" t="str">
        <f>IFERROR(VLOOKUP(I13326,DATABASE!$N:$O,2,FALSE),"")</f>
        <v/>
      </c>
      <c r="Q13326" s="10">
        <f t="shared" si="844"/>
        <v>0</v>
      </c>
    </row>
    <row r="13327" spans="2:17" ht="20.25" customHeight="1">
      <c r="B13327" s="10" t="str">
        <f t="shared" si="845"/>
        <v>0</v>
      </c>
      <c r="C13327" s="10" t="str">
        <f t="shared" si="846"/>
        <v/>
      </c>
      <c r="D13327" s="10" t="str">
        <f>IFERROR(IF(تحویلی!$E$1="","",IF(NOSA!O13327=تحویلی!$E$1,تحویلی!$E$1&amp;COUNTIF(NOSA!$O$1:O13327,تحویلی!$E$1),"")),"")</f>
        <v/>
      </c>
      <c r="E13327" s="10" t="str">
        <f t="shared" si="847"/>
        <v/>
      </c>
      <c r="F13327" s="10" t="str">
        <f>IFERROR(VLOOKUP(I13327,DATABASE!$N:$O,2,FALSE),"")</f>
        <v/>
      </c>
      <c r="Q13327" s="10">
        <f t="shared" si="844"/>
        <v>0</v>
      </c>
    </row>
    <row r="13328" spans="2:17" ht="20.25" customHeight="1">
      <c r="B13328" s="10" t="str">
        <f t="shared" si="845"/>
        <v>0</v>
      </c>
      <c r="C13328" s="10" t="str">
        <f t="shared" si="846"/>
        <v/>
      </c>
      <c r="D13328" s="10" t="str">
        <f>IFERROR(IF(تحویلی!$E$1="","",IF(NOSA!O13328=تحویلی!$E$1,تحویلی!$E$1&amp;COUNTIF(NOSA!$O$1:O13328,تحویلی!$E$1),"")),"")</f>
        <v/>
      </c>
      <c r="E13328" s="10" t="str">
        <f t="shared" si="847"/>
        <v/>
      </c>
      <c r="F13328" s="10" t="str">
        <f>IFERROR(VLOOKUP(I13328,DATABASE!$N:$O,2,FALSE),"")</f>
        <v/>
      </c>
      <c r="Q13328" s="10">
        <f t="shared" si="844"/>
        <v>0</v>
      </c>
    </row>
    <row r="13329" spans="2:17" ht="20.25" customHeight="1">
      <c r="B13329" s="10" t="str">
        <f t="shared" si="845"/>
        <v>0</v>
      </c>
      <c r="C13329" s="10" t="str">
        <f t="shared" si="846"/>
        <v/>
      </c>
      <c r="D13329" s="10" t="str">
        <f>IFERROR(IF(تحویلی!$E$1="","",IF(NOSA!O13329=تحویلی!$E$1,تحویلی!$E$1&amp;COUNTIF(NOSA!$O$1:O13329,تحویلی!$E$1),"")),"")</f>
        <v/>
      </c>
      <c r="E13329" s="10" t="str">
        <f t="shared" si="847"/>
        <v/>
      </c>
      <c r="F13329" s="10" t="str">
        <f>IFERROR(VLOOKUP(I13329,DATABASE!$N:$O,2,FALSE),"")</f>
        <v/>
      </c>
      <c r="Q13329" s="10">
        <f t="shared" si="844"/>
        <v>0</v>
      </c>
    </row>
    <row r="13330" spans="2:17" ht="20.25" customHeight="1">
      <c r="B13330" s="10" t="str">
        <f t="shared" si="845"/>
        <v>0</v>
      </c>
      <c r="C13330" s="10" t="str">
        <f t="shared" si="846"/>
        <v/>
      </c>
      <c r="D13330" s="10" t="str">
        <f>IFERROR(IF(تحویلی!$E$1="","",IF(NOSA!O13330=تحویلی!$E$1,تحویلی!$E$1&amp;COUNTIF(NOSA!$O$1:O13330,تحویلی!$E$1),"")),"")</f>
        <v/>
      </c>
      <c r="E13330" s="10" t="str">
        <f t="shared" si="847"/>
        <v/>
      </c>
      <c r="F13330" s="10" t="str">
        <f>IFERROR(VLOOKUP(I13330,DATABASE!$N:$O,2,FALSE),"")</f>
        <v/>
      </c>
      <c r="Q13330" s="10">
        <f t="shared" si="844"/>
        <v>0</v>
      </c>
    </row>
    <row r="13331" spans="2:17" ht="20.25" customHeight="1">
      <c r="B13331" s="10" t="str">
        <f t="shared" si="845"/>
        <v>0</v>
      </c>
      <c r="C13331" s="10" t="str">
        <f t="shared" si="846"/>
        <v/>
      </c>
      <c r="D13331" s="10" t="str">
        <f>IFERROR(IF(تحویلی!$E$1="","",IF(NOSA!O13331=تحویلی!$E$1,تحویلی!$E$1&amp;COUNTIF(NOSA!$O$1:O13331,تحویلی!$E$1),"")),"")</f>
        <v/>
      </c>
      <c r="E13331" s="10" t="str">
        <f t="shared" si="847"/>
        <v/>
      </c>
      <c r="F13331" s="10" t="str">
        <f>IFERROR(VLOOKUP(I13331,DATABASE!$N:$O,2,FALSE),"")</f>
        <v/>
      </c>
      <c r="Q13331" s="10">
        <f t="shared" si="844"/>
        <v>0</v>
      </c>
    </row>
    <row r="13332" spans="2:17" ht="20.25" customHeight="1">
      <c r="B13332" s="10" t="str">
        <f t="shared" si="845"/>
        <v>0</v>
      </c>
      <c r="C13332" s="10" t="str">
        <f t="shared" si="846"/>
        <v/>
      </c>
      <c r="D13332" s="10" t="str">
        <f>IFERROR(IF(تحویلی!$E$1="","",IF(NOSA!O13332=تحویلی!$E$1,تحویلی!$E$1&amp;COUNTIF(NOSA!$O$1:O13332,تحویلی!$E$1),"")),"")</f>
        <v/>
      </c>
      <c r="E13332" s="10" t="str">
        <f t="shared" si="847"/>
        <v/>
      </c>
      <c r="F13332" s="10" t="str">
        <f>IFERROR(VLOOKUP(I13332,DATABASE!$N:$O,2,FALSE),"")</f>
        <v/>
      </c>
      <c r="Q13332" s="10">
        <f t="shared" si="844"/>
        <v>0</v>
      </c>
    </row>
    <row r="13333" spans="2:17" ht="20.25" customHeight="1">
      <c r="B13333" s="10" t="str">
        <f t="shared" si="845"/>
        <v>0</v>
      </c>
      <c r="C13333" s="10" t="str">
        <f t="shared" si="846"/>
        <v/>
      </c>
      <c r="D13333" s="10" t="str">
        <f>IFERROR(IF(تحویلی!$E$1="","",IF(NOSA!O13333=تحویلی!$E$1,تحویلی!$E$1&amp;COUNTIF(NOSA!$O$1:O13333,تحویلی!$E$1),"")),"")</f>
        <v/>
      </c>
      <c r="E13333" s="10" t="str">
        <f t="shared" si="847"/>
        <v/>
      </c>
      <c r="F13333" s="10" t="str">
        <f>IFERROR(VLOOKUP(I13333,DATABASE!$N:$O,2,FALSE),"")</f>
        <v/>
      </c>
      <c r="Q13333" s="10">
        <f t="shared" si="844"/>
        <v>0</v>
      </c>
    </row>
    <row r="13334" spans="2:17" ht="20.25" customHeight="1">
      <c r="B13334" s="10" t="str">
        <f t="shared" si="845"/>
        <v>0</v>
      </c>
      <c r="C13334" s="10" t="str">
        <f t="shared" si="846"/>
        <v/>
      </c>
      <c r="D13334" s="10" t="str">
        <f>IFERROR(IF(تحویلی!$E$1="","",IF(NOSA!O13334=تحویلی!$E$1,تحویلی!$E$1&amp;COUNTIF(NOSA!$O$1:O13334,تحویلی!$E$1),"")),"")</f>
        <v/>
      </c>
      <c r="E13334" s="10" t="str">
        <f t="shared" si="847"/>
        <v/>
      </c>
      <c r="F13334" s="10" t="str">
        <f>IFERROR(VLOOKUP(I13334,DATABASE!$N:$O,2,FALSE),"")</f>
        <v/>
      </c>
      <c r="Q13334" s="10">
        <f t="shared" si="844"/>
        <v>0</v>
      </c>
    </row>
    <row r="13335" spans="2:17" ht="20.25" customHeight="1">
      <c r="B13335" s="10" t="str">
        <f t="shared" si="845"/>
        <v>0</v>
      </c>
      <c r="C13335" s="10" t="str">
        <f t="shared" si="846"/>
        <v/>
      </c>
      <c r="D13335" s="10" t="str">
        <f>IFERROR(IF(تحویلی!$E$1="","",IF(NOSA!O13335=تحویلی!$E$1,تحویلی!$E$1&amp;COUNTIF(NOSA!$O$1:O13335,تحویلی!$E$1),"")),"")</f>
        <v/>
      </c>
      <c r="E13335" s="10" t="str">
        <f t="shared" si="847"/>
        <v/>
      </c>
      <c r="F13335" s="10" t="str">
        <f>IFERROR(VLOOKUP(I13335,DATABASE!$N:$O,2,FALSE),"")</f>
        <v/>
      </c>
      <c r="Q13335" s="10">
        <f t="shared" si="844"/>
        <v>0</v>
      </c>
    </row>
    <row r="13336" spans="2:17" ht="20.25" customHeight="1">
      <c r="B13336" s="10" t="str">
        <f t="shared" si="845"/>
        <v>0</v>
      </c>
      <c r="C13336" s="10" t="str">
        <f t="shared" si="846"/>
        <v/>
      </c>
      <c r="D13336" s="10" t="str">
        <f>IFERROR(IF(تحویلی!$E$1="","",IF(NOSA!O13336=تحویلی!$E$1,تحویلی!$E$1&amp;COUNTIF(NOSA!$O$1:O13336,تحویلی!$E$1),"")),"")</f>
        <v/>
      </c>
      <c r="E13336" s="10" t="str">
        <f t="shared" si="847"/>
        <v/>
      </c>
      <c r="F13336" s="10" t="str">
        <f>IFERROR(VLOOKUP(I13336,DATABASE!$N:$O,2,FALSE),"")</f>
        <v/>
      </c>
      <c r="Q13336" s="10">
        <f t="shared" si="844"/>
        <v>0</v>
      </c>
    </row>
    <row r="13337" spans="2:17" ht="20.25" customHeight="1">
      <c r="B13337" s="10" t="str">
        <f t="shared" si="845"/>
        <v>0</v>
      </c>
      <c r="C13337" s="10" t="str">
        <f t="shared" si="846"/>
        <v/>
      </c>
      <c r="D13337" s="10" t="str">
        <f>IFERROR(IF(تحویلی!$E$1="","",IF(NOSA!O13337=تحویلی!$E$1,تحویلی!$E$1&amp;COUNTIF(NOSA!$O$1:O13337,تحویلی!$E$1),"")),"")</f>
        <v/>
      </c>
      <c r="E13337" s="10" t="str">
        <f t="shared" si="847"/>
        <v/>
      </c>
      <c r="F13337" s="10" t="str">
        <f>IFERROR(VLOOKUP(I13337,DATABASE!$N:$O,2,FALSE),"")</f>
        <v/>
      </c>
      <c r="Q13337" s="10">
        <f t="shared" si="844"/>
        <v>0</v>
      </c>
    </row>
    <row r="13338" spans="2:17" ht="20.25" customHeight="1">
      <c r="B13338" s="10" t="str">
        <f t="shared" si="845"/>
        <v>0</v>
      </c>
      <c r="C13338" s="10" t="str">
        <f t="shared" si="846"/>
        <v/>
      </c>
      <c r="D13338" s="10" t="str">
        <f>IFERROR(IF(تحویلی!$E$1="","",IF(NOSA!O13338=تحویلی!$E$1,تحویلی!$E$1&amp;COUNTIF(NOSA!$O$1:O13338,تحویلی!$E$1),"")),"")</f>
        <v/>
      </c>
      <c r="E13338" s="10" t="str">
        <f t="shared" si="847"/>
        <v/>
      </c>
      <c r="F13338" s="10" t="str">
        <f>IFERROR(VLOOKUP(I13338,DATABASE!$N:$O,2,FALSE),"")</f>
        <v/>
      </c>
      <c r="Q13338" s="10">
        <f t="shared" si="844"/>
        <v>0</v>
      </c>
    </row>
    <row r="13339" spans="2:17" ht="20.25" customHeight="1">
      <c r="B13339" s="10" t="str">
        <f t="shared" si="845"/>
        <v>0</v>
      </c>
      <c r="C13339" s="10" t="str">
        <f t="shared" si="846"/>
        <v/>
      </c>
      <c r="D13339" s="10" t="str">
        <f>IFERROR(IF(تحویلی!$E$1="","",IF(NOSA!O13339=تحویلی!$E$1,تحویلی!$E$1&amp;COUNTIF(NOSA!$O$1:O13339,تحویلی!$E$1),"")),"")</f>
        <v/>
      </c>
      <c r="E13339" s="10" t="str">
        <f t="shared" si="847"/>
        <v/>
      </c>
      <c r="F13339" s="10" t="str">
        <f>IFERROR(VLOOKUP(I13339,DATABASE!$N:$O,2,FALSE),"")</f>
        <v/>
      </c>
      <c r="Q13339" s="10">
        <f t="shared" si="844"/>
        <v>0</v>
      </c>
    </row>
    <row r="13340" spans="2:17" ht="20.25" customHeight="1">
      <c r="B13340" s="10" t="str">
        <f t="shared" si="845"/>
        <v>0</v>
      </c>
      <c r="C13340" s="10" t="str">
        <f t="shared" si="846"/>
        <v/>
      </c>
      <c r="D13340" s="10" t="str">
        <f>IFERROR(IF(تحویلی!$E$1="","",IF(NOSA!O13340=تحویلی!$E$1,تحویلی!$E$1&amp;COUNTIF(NOSA!$O$1:O13340,تحویلی!$E$1),"")),"")</f>
        <v/>
      </c>
      <c r="E13340" s="10" t="str">
        <f t="shared" si="847"/>
        <v/>
      </c>
      <c r="F13340" s="10" t="str">
        <f>IFERROR(VLOOKUP(I13340,DATABASE!$N:$O,2,FALSE),"")</f>
        <v/>
      </c>
      <c r="Q13340" s="10">
        <f t="shared" si="844"/>
        <v>0</v>
      </c>
    </row>
    <row r="13341" spans="2:17" ht="20.25" customHeight="1">
      <c r="B13341" s="10" t="str">
        <f t="shared" si="845"/>
        <v>0</v>
      </c>
      <c r="C13341" s="10" t="str">
        <f t="shared" si="846"/>
        <v/>
      </c>
      <c r="D13341" s="10" t="str">
        <f>IFERROR(IF(تحویلی!$E$1="","",IF(NOSA!O13341=تحویلی!$E$1,تحویلی!$E$1&amp;COUNTIF(NOSA!$O$1:O13341,تحویلی!$E$1),"")),"")</f>
        <v/>
      </c>
      <c r="E13341" s="10" t="str">
        <f t="shared" si="847"/>
        <v/>
      </c>
      <c r="F13341" s="10" t="str">
        <f>IFERROR(VLOOKUP(I13341,DATABASE!$N:$O,2,FALSE),"")</f>
        <v/>
      </c>
      <c r="Q13341" s="10">
        <f t="shared" si="844"/>
        <v>0</v>
      </c>
    </row>
    <row r="13342" spans="2:17" ht="20.25" customHeight="1">
      <c r="B13342" s="10" t="str">
        <f t="shared" si="845"/>
        <v>0</v>
      </c>
      <c r="C13342" s="10" t="str">
        <f t="shared" si="846"/>
        <v/>
      </c>
      <c r="D13342" s="10" t="str">
        <f>IFERROR(IF(تحویلی!$E$1="","",IF(NOSA!O13342=تحویلی!$E$1,تحویلی!$E$1&amp;COUNTIF(NOSA!$O$1:O13342,تحویلی!$E$1),"")),"")</f>
        <v/>
      </c>
      <c r="E13342" s="10" t="str">
        <f t="shared" si="847"/>
        <v/>
      </c>
      <c r="F13342" s="10" t="str">
        <f>IFERROR(VLOOKUP(I13342,DATABASE!$N:$O,2,FALSE),"")</f>
        <v/>
      </c>
      <c r="Q13342" s="10">
        <f t="shared" si="844"/>
        <v>0</v>
      </c>
    </row>
    <row r="13343" spans="2:17" ht="20.25" customHeight="1">
      <c r="B13343" s="10" t="str">
        <f t="shared" si="845"/>
        <v>0</v>
      </c>
      <c r="C13343" s="10" t="str">
        <f t="shared" si="846"/>
        <v/>
      </c>
      <c r="D13343" s="10" t="str">
        <f>IFERROR(IF(تحویلی!$E$1="","",IF(NOSA!O13343=تحویلی!$E$1,تحویلی!$E$1&amp;COUNTIF(NOSA!$O$1:O13343,تحویلی!$E$1),"")),"")</f>
        <v/>
      </c>
      <c r="E13343" s="10" t="str">
        <f t="shared" si="847"/>
        <v/>
      </c>
      <c r="F13343" s="10" t="str">
        <f>IFERROR(VLOOKUP(I13343,DATABASE!$N:$O,2,FALSE),"")</f>
        <v/>
      </c>
      <c r="Q13343" s="10">
        <f t="shared" si="844"/>
        <v>0</v>
      </c>
    </row>
    <row r="13344" spans="2:17" ht="20.25" customHeight="1">
      <c r="B13344" s="10" t="str">
        <f t="shared" si="845"/>
        <v>0</v>
      </c>
      <c r="C13344" s="10" t="str">
        <f t="shared" si="846"/>
        <v/>
      </c>
      <c r="D13344" s="10" t="str">
        <f>IFERROR(IF(تحویلی!$E$1="","",IF(NOSA!O13344=تحویلی!$E$1,تحویلی!$E$1&amp;COUNTIF(NOSA!$O$1:O13344,تحویلی!$E$1),"")),"")</f>
        <v/>
      </c>
      <c r="E13344" s="10" t="str">
        <f t="shared" si="847"/>
        <v/>
      </c>
      <c r="F13344" s="10" t="str">
        <f>IFERROR(VLOOKUP(I13344,DATABASE!$N:$O,2,FALSE),"")</f>
        <v/>
      </c>
      <c r="Q13344" s="10">
        <f t="shared" si="844"/>
        <v>0</v>
      </c>
    </row>
    <row r="13345" spans="2:17" ht="20.25" customHeight="1">
      <c r="B13345" s="10" t="str">
        <f t="shared" si="845"/>
        <v>0</v>
      </c>
      <c r="C13345" s="10" t="str">
        <f t="shared" si="846"/>
        <v/>
      </c>
      <c r="D13345" s="10" t="str">
        <f>IFERROR(IF(تحویلی!$E$1="","",IF(NOSA!O13345=تحویلی!$E$1,تحویلی!$E$1&amp;COUNTIF(NOSA!$O$1:O13345,تحویلی!$E$1),"")),"")</f>
        <v/>
      </c>
      <c r="E13345" s="10" t="str">
        <f t="shared" si="847"/>
        <v/>
      </c>
      <c r="F13345" s="10" t="str">
        <f>IFERROR(VLOOKUP(I13345,DATABASE!$N:$O,2,FALSE),"")</f>
        <v/>
      </c>
      <c r="Q13345" s="10">
        <f t="shared" si="844"/>
        <v>0</v>
      </c>
    </row>
    <row r="13346" spans="2:17" ht="20.25" customHeight="1">
      <c r="B13346" s="10" t="str">
        <f t="shared" si="845"/>
        <v>0</v>
      </c>
      <c r="C13346" s="10" t="str">
        <f t="shared" si="846"/>
        <v/>
      </c>
      <c r="D13346" s="10" t="str">
        <f>IFERROR(IF(تحویلی!$E$1="","",IF(NOSA!O13346=تحویلی!$E$1,تحویلی!$E$1&amp;COUNTIF(NOSA!$O$1:O13346,تحویلی!$E$1),"")),"")</f>
        <v/>
      </c>
      <c r="E13346" s="10" t="str">
        <f t="shared" si="847"/>
        <v/>
      </c>
      <c r="F13346" s="10" t="str">
        <f>IFERROR(VLOOKUP(I13346,DATABASE!$N:$O,2,FALSE),"")</f>
        <v/>
      </c>
      <c r="Q13346" s="10">
        <f t="shared" si="844"/>
        <v>0</v>
      </c>
    </row>
    <row r="13347" spans="2:17" ht="20.25" customHeight="1">
      <c r="B13347" s="10" t="str">
        <f t="shared" si="845"/>
        <v>0</v>
      </c>
      <c r="C13347" s="10" t="str">
        <f t="shared" si="846"/>
        <v/>
      </c>
      <c r="D13347" s="10" t="str">
        <f>IFERROR(IF(تحویلی!$E$1="","",IF(NOSA!O13347=تحویلی!$E$1,تحویلی!$E$1&amp;COUNTIF(NOSA!$O$1:O13347,تحویلی!$E$1),"")),"")</f>
        <v/>
      </c>
      <c r="E13347" s="10" t="str">
        <f t="shared" si="847"/>
        <v/>
      </c>
      <c r="F13347" s="10" t="str">
        <f>IFERROR(VLOOKUP(I13347,DATABASE!$N:$O,2,FALSE),"")</f>
        <v/>
      </c>
      <c r="Q13347" s="10">
        <f t="shared" si="844"/>
        <v>0</v>
      </c>
    </row>
    <row r="13348" spans="2:17" ht="20.25" customHeight="1">
      <c r="B13348" s="10" t="str">
        <f t="shared" si="845"/>
        <v>0</v>
      </c>
      <c r="C13348" s="10" t="str">
        <f t="shared" si="846"/>
        <v/>
      </c>
      <c r="D13348" s="10" t="str">
        <f>IFERROR(IF(تحویلی!$E$1="","",IF(NOSA!O13348=تحویلی!$E$1,تحویلی!$E$1&amp;COUNTIF(NOSA!$O$1:O13348,تحویلی!$E$1),"")),"")</f>
        <v/>
      </c>
      <c r="E13348" s="10" t="str">
        <f t="shared" si="847"/>
        <v/>
      </c>
      <c r="F13348" s="10" t="str">
        <f>IFERROR(VLOOKUP(I13348,DATABASE!$N:$O,2,FALSE),"")</f>
        <v/>
      </c>
      <c r="Q13348" s="10">
        <f t="shared" ref="Q13348:Q13411" si="848">VALUE(O13348)</f>
        <v>0</v>
      </c>
    </row>
    <row r="13349" spans="2:17" ht="20.25" customHeight="1">
      <c r="B13349" s="10" t="str">
        <f t="shared" si="845"/>
        <v>0</v>
      </c>
      <c r="C13349" s="10" t="str">
        <f t="shared" si="846"/>
        <v/>
      </c>
      <c r="D13349" s="10" t="str">
        <f>IFERROR(IF(تحویلی!$E$1="","",IF(NOSA!O13349=تحویلی!$E$1,تحویلی!$E$1&amp;COUNTIF(NOSA!$O$1:O13349,تحویلی!$E$1),"")),"")</f>
        <v/>
      </c>
      <c r="E13349" s="10" t="str">
        <f t="shared" si="847"/>
        <v/>
      </c>
      <c r="F13349" s="10" t="str">
        <f>IFERROR(VLOOKUP(I13349,DATABASE!$N:$O,2,FALSE),"")</f>
        <v/>
      </c>
      <c r="Q13349" s="10">
        <f t="shared" si="848"/>
        <v>0</v>
      </c>
    </row>
    <row r="13350" spans="2:17" ht="20.25" customHeight="1">
      <c r="B13350" s="10" t="str">
        <f t="shared" si="845"/>
        <v>0</v>
      </c>
      <c r="C13350" s="10" t="str">
        <f t="shared" si="846"/>
        <v/>
      </c>
      <c r="D13350" s="10" t="str">
        <f>IFERROR(IF(تحویلی!$E$1="","",IF(NOSA!O13350=تحویلی!$E$1,تحویلی!$E$1&amp;COUNTIF(NOSA!$O$1:O13350,تحویلی!$E$1),"")),"")</f>
        <v/>
      </c>
      <c r="E13350" s="10" t="str">
        <f t="shared" si="847"/>
        <v/>
      </c>
      <c r="F13350" s="10" t="str">
        <f>IFERROR(VLOOKUP(I13350,DATABASE!$N:$O,2,FALSE),"")</f>
        <v/>
      </c>
      <c r="Q13350" s="10">
        <f t="shared" si="848"/>
        <v>0</v>
      </c>
    </row>
    <row r="13351" spans="2:17" ht="20.25" customHeight="1">
      <c r="B13351" s="10" t="str">
        <f t="shared" si="845"/>
        <v>0</v>
      </c>
      <c r="C13351" s="10" t="str">
        <f t="shared" si="846"/>
        <v/>
      </c>
      <c r="D13351" s="10" t="str">
        <f>IFERROR(IF(تحویلی!$E$1="","",IF(NOSA!O13351=تحویلی!$E$1,تحویلی!$E$1&amp;COUNTIF(NOSA!$O$1:O13351,تحویلی!$E$1),"")),"")</f>
        <v/>
      </c>
      <c r="E13351" s="10" t="str">
        <f t="shared" si="847"/>
        <v/>
      </c>
      <c r="F13351" s="10" t="str">
        <f>IFERROR(VLOOKUP(I13351,DATABASE!$N:$O,2,FALSE),"")</f>
        <v/>
      </c>
      <c r="Q13351" s="10">
        <f t="shared" si="848"/>
        <v>0</v>
      </c>
    </row>
    <row r="13352" spans="2:17" ht="20.25" customHeight="1">
      <c r="B13352" s="10" t="str">
        <f t="shared" si="845"/>
        <v>0</v>
      </c>
      <c r="C13352" s="10" t="str">
        <f t="shared" si="846"/>
        <v/>
      </c>
      <c r="D13352" s="10" t="str">
        <f>IFERROR(IF(تحویلی!$E$1="","",IF(NOSA!O13352=تحویلی!$E$1,تحویلی!$E$1&amp;COUNTIF(NOSA!$O$1:O13352,تحویلی!$E$1),"")),"")</f>
        <v/>
      </c>
      <c r="E13352" s="10" t="str">
        <f t="shared" si="847"/>
        <v/>
      </c>
      <c r="F13352" s="10" t="str">
        <f>IFERROR(VLOOKUP(I13352,DATABASE!$N:$O,2,FALSE),"")</f>
        <v/>
      </c>
      <c r="Q13352" s="10">
        <f t="shared" si="848"/>
        <v>0</v>
      </c>
    </row>
    <row r="13353" spans="2:17" ht="20.25" customHeight="1">
      <c r="B13353" s="10" t="str">
        <f t="shared" ref="B13353:B13416" si="849">F13353&amp;Q13353</f>
        <v>0</v>
      </c>
      <c r="C13353" s="10" t="str">
        <f t="shared" ref="C13353:C13416" si="850">F13353&amp;G13353&amp;O13353</f>
        <v/>
      </c>
      <c r="D13353" s="10" t="str">
        <f>IFERROR(IF(تحویلی!$E$1="","",IF(NOSA!O13353=تحویلی!$E$1,تحویلی!$E$1&amp;COUNTIF(NOSA!$O$1:O13353,تحویلی!$E$1),"")),"")</f>
        <v/>
      </c>
      <c r="E13353" s="10" t="str">
        <f t="shared" ref="E13353:E13416" si="851">H13353&amp;O13353</f>
        <v/>
      </c>
      <c r="F13353" s="10" t="str">
        <f>IFERROR(VLOOKUP(I13353,DATABASE!$N:$O,2,FALSE),"")</f>
        <v/>
      </c>
      <c r="Q13353" s="10">
        <f t="shared" si="848"/>
        <v>0</v>
      </c>
    </row>
    <row r="13354" spans="2:17" ht="20.25" customHeight="1">
      <c r="B13354" s="10" t="str">
        <f t="shared" si="849"/>
        <v>0</v>
      </c>
      <c r="C13354" s="10" t="str">
        <f t="shared" si="850"/>
        <v/>
      </c>
      <c r="D13354" s="10" t="str">
        <f>IFERROR(IF(تحویلی!$E$1="","",IF(NOSA!O13354=تحویلی!$E$1,تحویلی!$E$1&amp;COUNTIF(NOSA!$O$1:O13354,تحویلی!$E$1),"")),"")</f>
        <v/>
      </c>
      <c r="E13354" s="10" t="str">
        <f t="shared" si="851"/>
        <v/>
      </c>
      <c r="F13354" s="10" t="str">
        <f>IFERROR(VLOOKUP(I13354,DATABASE!$N:$O,2,FALSE),"")</f>
        <v/>
      </c>
      <c r="Q13354" s="10">
        <f t="shared" si="848"/>
        <v>0</v>
      </c>
    </row>
    <row r="13355" spans="2:17" ht="20.25" customHeight="1">
      <c r="B13355" s="10" t="str">
        <f t="shared" si="849"/>
        <v>0</v>
      </c>
      <c r="C13355" s="10" t="str">
        <f t="shared" si="850"/>
        <v/>
      </c>
      <c r="D13355" s="10" t="str">
        <f>IFERROR(IF(تحویلی!$E$1="","",IF(NOSA!O13355=تحویلی!$E$1,تحویلی!$E$1&amp;COUNTIF(NOSA!$O$1:O13355,تحویلی!$E$1),"")),"")</f>
        <v/>
      </c>
      <c r="E13355" s="10" t="str">
        <f t="shared" si="851"/>
        <v/>
      </c>
      <c r="F13355" s="10" t="str">
        <f>IFERROR(VLOOKUP(I13355,DATABASE!$N:$O,2,FALSE),"")</f>
        <v/>
      </c>
      <c r="Q13355" s="10">
        <f t="shared" si="848"/>
        <v>0</v>
      </c>
    </row>
    <row r="13356" spans="2:17" ht="20.25" customHeight="1">
      <c r="B13356" s="10" t="str">
        <f t="shared" si="849"/>
        <v>0</v>
      </c>
      <c r="C13356" s="10" t="str">
        <f t="shared" si="850"/>
        <v/>
      </c>
      <c r="D13356" s="10" t="str">
        <f>IFERROR(IF(تحویلی!$E$1="","",IF(NOSA!O13356=تحویلی!$E$1,تحویلی!$E$1&amp;COUNTIF(NOSA!$O$1:O13356,تحویلی!$E$1),"")),"")</f>
        <v/>
      </c>
      <c r="E13356" s="10" t="str">
        <f t="shared" si="851"/>
        <v/>
      </c>
      <c r="F13356" s="10" t="str">
        <f>IFERROR(VLOOKUP(I13356,DATABASE!$N:$O,2,FALSE),"")</f>
        <v/>
      </c>
      <c r="Q13356" s="10">
        <f t="shared" si="848"/>
        <v>0</v>
      </c>
    </row>
    <row r="13357" spans="2:17" ht="20.25" customHeight="1">
      <c r="B13357" s="10" t="str">
        <f t="shared" si="849"/>
        <v>0</v>
      </c>
      <c r="C13357" s="10" t="str">
        <f t="shared" si="850"/>
        <v/>
      </c>
      <c r="D13357" s="10" t="str">
        <f>IFERROR(IF(تحویلی!$E$1="","",IF(NOSA!O13357=تحویلی!$E$1,تحویلی!$E$1&amp;COUNTIF(NOSA!$O$1:O13357,تحویلی!$E$1),"")),"")</f>
        <v/>
      </c>
      <c r="E13357" s="10" t="str">
        <f t="shared" si="851"/>
        <v/>
      </c>
      <c r="F13357" s="10" t="str">
        <f>IFERROR(VLOOKUP(I13357,DATABASE!$N:$O,2,FALSE),"")</f>
        <v/>
      </c>
      <c r="Q13357" s="10">
        <f t="shared" si="848"/>
        <v>0</v>
      </c>
    </row>
    <row r="13358" spans="2:17" ht="20.25" customHeight="1">
      <c r="B13358" s="10" t="str">
        <f t="shared" si="849"/>
        <v>0</v>
      </c>
      <c r="C13358" s="10" t="str">
        <f t="shared" si="850"/>
        <v/>
      </c>
      <c r="D13358" s="10" t="str">
        <f>IFERROR(IF(تحویلی!$E$1="","",IF(NOSA!O13358=تحویلی!$E$1,تحویلی!$E$1&amp;COUNTIF(NOSA!$O$1:O13358,تحویلی!$E$1),"")),"")</f>
        <v/>
      </c>
      <c r="E13358" s="10" t="str">
        <f t="shared" si="851"/>
        <v/>
      </c>
      <c r="F13358" s="10" t="str">
        <f>IFERROR(VLOOKUP(I13358,DATABASE!$N:$O,2,FALSE),"")</f>
        <v/>
      </c>
      <c r="Q13358" s="10">
        <f t="shared" si="848"/>
        <v>0</v>
      </c>
    </row>
    <row r="13359" spans="2:17" ht="20.25" customHeight="1">
      <c r="B13359" s="10" t="str">
        <f t="shared" si="849"/>
        <v>0</v>
      </c>
      <c r="C13359" s="10" t="str">
        <f t="shared" si="850"/>
        <v/>
      </c>
      <c r="D13359" s="10" t="str">
        <f>IFERROR(IF(تحویلی!$E$1="","",IF(NOSA!O13359=تحویلی!$E$1,تحویلی!$E$1&amp;COUNTIF(NOSA!$O$1:O13359,تحویلی!$E$1),"")),"")</f>
        <v/>
      </c>
      <c r="E13359" s="10" t="str">
        <f t="shared" si="851"/>
        <v/>
      </c>
      <c r="F13359" s="10" t="str">
        <f>IFERROR(VLOOKUP(I13359,DATABASE!$N:$O,2,FALSE),"")</f>
        <v/>
      </c>
      <c r="Q13359" s="10">
        <f t="shared" si="848"/>
        <v>0</v>
      </c>
    </row>
    <row r="13360" spans="2:17" ht="20.25" customHeight="1">
      <c r="B13360" s="10" t="str">
        <f t="shared" si="849"/>
        <v>0</v>
      </c>
      <c r="C13360" s="10" t="str">
        <f t="shared" si="850"/>
        <v/>
      </c>
      <c r="D13360" s="10" t="str">
        <f>IFERROR(IF(تحویلی!$E$1="","",IF(NOSA!O13360=تحویلی!$E$1,تحویلی!$E$1&amp;COUNTIF(NOSA!$O$1:O13360,تحویلی!$E$1),"")),"")</f>
        <v/>
      </c>
      <c r="E13360" s="10" t="str">
        <f t="shared" si="851"/>
        <v/>
      </c>
      <c r="F13360" s="10" t="str">
        <f>IFERROR(VLOOKUP(I13360,DATABASE!$N:$O,2,FALSE),"")</f>
        <v/>
      </c>
      <c r="Q13360" s="10">
        <f t="shared" si="848"/>
        <v>0</v>
      </c>
    </row>
    <row r="13361" spans="2:17" ht="20.25" customHeight="1">
      <c r="B13361" s="10" t="str">
        <f t="shared" si="849"/>
        <v>0</v>
      </c>
      <c r="C13361" s="10" t="str">
        <f t="shared" si="850"/>
        <v/>
      </c>
      <c r="D13361" s="10" t="str">
        <f>IFERROR(IF(تحویلی!$E$1="","",IF(NOSA!O13361=تحویلی!$E$1,تحویلی!$E$1&amp;COUNTIF(NOSA!$O$1:O13361,تحویلی!$E$1),"")),"")</f>
        <v/>
      </c>
      <c r="E13361" s="10" t="str">
        <f t="shared" si="851"/>
        <v/>
      </c>
      <c r="F13361" s="10" t="str">
        <f>IFERROR(VLOOKUP(I13361,DATABASE!$N:$O,2,FALSE),"")</f>
        <v/>
      </c>
      <c r="Q13361" s="10">
        <f t="shared" si="848"/>
        <v>0</v>
      </c>
    </row>
    <row r="13362" spans="2:17" ht="20.25" customHeight="1">
      <c r="B13362" s="10" t="str">
        <f t="shared" si="849"/>
        <v>0</v>
      </c>
      <c r="C13362" s="10" t="str">
        <f t="shared" si="850"/>
        <v/>
      </c>
      <c r="D13362" s="10" t="str">
        <f>IFERROR(IF(تحویلی!$E$1="","",IF(NOSA!O13362=تحویلی!$E$1,تحویلی!$E$1&amp;COUNTIF(NOSA!$O$1:O13362,تحویلی!$E$1),"")),"")</f>
        <v/>
      </c>
      <c r="E13362" s="10" t="str">
        <f t="shared" si="851"/>
        <v/>
      </c>
      <c r="F13362" s="10" t="str">
        <f>IFERROR(VLOOKUP(I13362,DATABASE!$N:$O,2,FALSE),"")</f>
        <v/>
      </c>
      <c r="Q13362" s="10">
        <f t="shared" si="848"/>
        <v>0</v>
      </c>
    </row>
    <row r="13363" spans="2:17" ht="20.25" customHeight="1">
      <c r="B13363" s="10" t="str">
        <f t="shared" si="849"/>
        <v>0</v>
      </c>
      <c r="C13363" s="10" t="str">
        <f t="shared" si="850"/>
        <v/>
      </c>
      <c r="D13363" s="10" t="str">
        <f>IFERROR(IF(تحویلی!$E$1="","",IF(NOSA!O13363=تحویلی!$E$1,تحویلی!$E$1&amp;COUNTIF(NOSA!$O$1:O13363,تحویلی!$E$1),"")),"")</f>
        <v/>
      </c>
      <c r="E13363" s="10" t="str">
        <f t="shared" si="851"/>
        <v/>
      </c>
      <c r="F13363" s="10" t="str">
        <f>IFERROR(VLOOKUP(I13363,DATABASE!$N:$O,2,FALSE),"")</f>
        <v/>
      </c>
      <c r="Q13363" s="10">
        <f t="shared" si="848"/>
        <v>0</v>
      </c>
    </row>
    <row r="13364" spans="2:17" ht="20.25" customHeight="1">
      <c r="B13364" s="10" t="str">
        <f t="shared" si="849"/>
        <v>0</v>
      </c>
      <c r="C13364" s="10" t="str">
        <f t="shared" si="850"/>
        <v/>
      </c>
      <c r="D13364" s="10" t="str">
        <f>IFERROR(IF(تحویلی!$E$1="","",IF(NOSA!O13364=تحویلی!$E$1,تحویلی!$E$1&amp;COUNTIF(NOSA!$O$1:O13364,تحویلی!$E$1),"")),"")</f>
        <v/>
      </c>
      <c r="E13364" s="10" t="str">
        <f t="shared" si="851"/>
        <v/>
      </c>
      <c r="F13364" s="10" t="str">
        <f>IFERROR(VLOOKUP(I13364,DATABASE!$N:$O,2,FALSE),"")</f>
        <v/>
      </c>
      <c r="Q13364" s="10">
        <f t="shared" si="848"/>
        <v>0</v>
      </c>
    </row>
    <row r="13365" spans="2:17" ht="20.25" customHeight="1">
      <c r="B13365" s="10" t="str">
        <f t="shared" si="849"/>
        <v>0</v>
      </c>
      <c r="C13365" s="10" t="str">
        <f t="shared" si="850"/>
        <v/>
      </c>
      <c r="D13365" s="10" t="str">
        <f>IFERROR(IF(تحویلی!$E$1="","",IF(NOSA!O13365=تحویلی!$E$1,تحویلی!$E$1&amp;COUNTIF(NOSA!$O$1:O13365,تحویلی!$E$1),"")),"")</f>
        <v/>
      </c>
      <c r="E13365" s="10" t="str">
        <f t="shared" si="851"/>
        <v/>
      </c>
      <c r="F13365" s="10" t="str">
        <f>IFERROR(VLOOKUP(I13365,DATABASE!$N:$O,2,FALSE),"")</f>
        <v/>
      </c>
      <c r="Q13365" s="10">
        <f t="shared" si="848"/>
        <v>0</v>
      </c>
    </row>
    <row r="13366" spans="2:17" ht="20.25" customHeight="1">
      <c r="B13366" s="10" t="str">
        <f t="shared" si="849"/>
        <v>0</v>
      </c>
      <c r="C13366" s="10" t="str">
        <f t="shared" si="850"/>
        <v/>
      </c>
      <c r="D13366" s="10" t="str">
        <f>IFERROR(IF(تحویلی!$E$1="","",IF(NOSA!O13366=تحویلی!$E$1,تحویلی!$E$1&amp;COUNTIF(NOSA!$O$1:O13366,تحویلی!$E$1),"")),"")</f>
        <v/>
      </c>
      <c r="E13366" s="10" t="str">
        <f t="shared" si="851"/>
        <v/>
      </c>
      <c r="F13366" s="10" t="str">
        <f>IFERROR(VLOOKUP(I13366,DATABASE!$N:$O,2,FALSE),"")</f>
        <v/>
      </c>
      <c r="Q13366" s="10">
        <f t="shared" si="848"/>
        <v>0</v>
      </c>
    </row>
    <row r="13367" spans="2:17" ht="20.25" customHeight="1">
      <c r="B13367" s="10" t="str">
        <f t="shared" si="849"/>
        <v>0</v>
      </c>
      <c r="C13367" s="10" t="str">
        <f t="shared" si="850"/>
        <v/>
      </c>
      <c r="D13367" s="10" t="str">
        <f>IFERROR(IF(تحویلی!$E$1="","",IF(NOSA!O13367=تحویلی!$E$1,تحویلی!$E$1&amp;COUNTIF(NOSA!$O$1:O13367,تحویلی!$E$1),"")),"")</f>
        <v/>
      </c>
      <c r="E13367" s="10" t="str">
        <f t="shared" si="851"/>
        <v/>
      </c>
      <c r="F13367" s="10" t="str">
        <f>IFERROR(VLOOKUP(I13367,DATABASE!$N:$O,2,FALSE),"")</f>
        <v/>
      </c>
      <c r="Q13367" s="10">
        <f t="shared" si="848"/>
        <v>0</v>
      </c>
    </row>
    <row r="13368" spans="2:17" ht="20.25" customHeight="1">
      <c r="B13368" s="10" t="str">
        <f t="shared" si="849"/>
        <v>0</v>
      </c>
      <c r="C13368" s="10" t="str">
        <f t="shared" si="850"/>
        <v/>
      </c>
      <c r="D13368" s="10" t="str">
        <f>IFERROR(IF(تحویلی!$E$1="","",IF(NOSA!O13368=تحویلی!$E$1,تحویلی!$E$1&amp;COUNTIF(NOSA!$O$1:O13368,تحویلی!$E$1),"")),"")</f>
        <v/>
      </c>
      <c r="E13368" s="10" t="str">
        <f t="shared" si="851"/>
        <v/>
      </c>
      <c r="F13368" s="10" t="str">
        <f>IFERROR(VLOOKUP(I13368,DATABASE!$N:$O,2,FALSE),"")</f>
        <v/>
      </c>
      <c r="Q13368" s="10">
        <f t="shared" si="848"/>
        <v>0</v>
      </c>
    </row>
    <row r="13369" spans="2:17" ht="20.25" customHeight="1">
      <c r="B13369" s="10" t="str">
        <f t="shared" si="849"/>
        <v>0</v>
      </c>
      <c r="C13369" s="10" t="str">
        <f t="shared" si="850"/>
        <v/>
      </c>
      <c r="D13369" s="10" t="str">
        <f>IFERROR(IF(تحویلی!$E$1="","",IF(NOSA!O13369=تحویلی!$E$1,تحویلی!$E$1&amp;COUNTIF(NOSA!$O$1:O13369,تحویلی!$E$1),"")),"")</f>
        <v/>
      </c>
      <c r="E13369" s="10" t="str">
        <f t="shared" si="851"/>
        <v/>
      </c>
      <c r="F13369" s="10" t="str">
        <f>IFERROR(VLOOKUP(I13369,DATABASE!$N:$O,2,FALSE),"")</f>
        <v/>
      </c>
      <c r="Q13369" s="10">
        <f t="shared" si="848"/>
        <v>0</v>
      </c>
    </row>
    <row r="13370" spans="2:17" ht="20.25" customHeight="1">
      <c r="B13370" s="10" t="str">
        <f t="shared" si="849"/>
        <v>0</v>
      </c>
      <c r="C13370" s="10" t="str">
        <f t="shared" si="850"/>
        <v/>
      </c>
      <c r="D13370" s="10" t="str">
        <f>IFERROR(IF(تحویلی!$E$1="","",IF(NOSA!O13370=تحویلی!$E$1,تحویلی!$E$1&amp;COUNTIF(NOSA!$O$1:O13370,تحویلی!$E$1),"")),"")</f>
        <v/>
      </c>
      <c r="E13370" s="10" t="str">
        <f t="shared" si="851"/>
        <v/>
      </c>
      <c r="F13370" s="10" t="str">
        <f>IFERROR(VLOOKUP(I13370,DATABASE!$N:$O,2,FALSE),"")</f>
        <v/>
      </c>
      <c r="Q13370" s="10">
        <f t="shared" si="848"/>
        <v>0</v>
      </c>
    </row>
    <row r="13371" spans="2:17" ht="20.25" customHeight="1">
      <c r="B13371" s="10" t="str">
        <f t="shared" si="849"/>
        <v>0</v>
      </c>
      <c r="C13371" s="10" t="str">
        <f t="shared" si="850"/>
        <v/>
      </c>
      <c r="D13371" s="10" t="str">
        <f>IFERROR(IF(تحویلی!$E$1="","",IF(NOSA!O13371=تحویلی!$E$1,تحویلی!$E$1&amp;COUNTIF(NOSA!$O$1:O13371,تحویلی!$E$1),"")),"")</f>
        <v/>
      </c>
      <c r="E13371" s="10" t="str">
        <f t="shared" si="851"/>
        <v/>
      </c>
      <c r="F13371" s="10" t="str">
        <f>IFERROR(VLOOKUP(I13371,DATABASE!$N:$O,2,FALSE),"")</f>
        <v/>
      </c>
      <c r="Q13371" s="10">
        <f t="shared" si="848"/>
        <v>0</v>
      </c>
    </row>
    <row r="13372" spans="2:17" ht="20.25" customHeight="1">
      <c r="B13372" s="10" t="str">
        <f t="shared" si="849"/>
        <v>0</v>
      </c>
      <c r="C13372" s="10" t="str">
        <f t="shared" si="850"/>
        <v/>
      </c>
      <c r="D13372" s="10" t="str">
        <f>IFERROR(IF(تحویلی!$E$1="","",IF(NOSA!O13372=تحویلی!$E$1,تحویلی!$E$1&amp;COUNTIF(NOSA!$O$1:O13372,تحویلی!$E$1),"")),"")</f>
        <v/>
      </c>
      <c r="E13372" s="10" t="str">
        <f t="shared" si="851"/>
        <v/>
      </c>
      <c r="F13372" s="10" t="str">
        <f>IFERROR(VLOOKUP(I13372,DATABASE!$N:$O,2,FALSE),"")</f>
        <v/>
      </c>
      <c r="Q13372" s="10">
        <f t="shared" si="848"/>
        <v>0</v>
      </c>
    </row>
    <row r="13373" spans="2:17" ht="20.25" customHeight="1">
      <c r="B13373" s="10" t="str">
        <f t="shared" si="849"/>
        <v>0</v>
      </c>
      <c r="C13373" s="10" t="str">
        <f t="shared" si="850"/>
        <v/>
      </c>
      <c r="D13373" s="10" t="str">
        <f>IFERROR(IF(تحویلی!$E$1="","",IF(NOSA!O13373=تحویلی!$E$1,تحویلی!$E$1&amp;COUNTIF(NOSA!$O$1:O13373,تحویلی!$E$1),"")),"")</f>
        <v/>
      </c>
      <c r="E13373" s="10" t="str">
        <f t="shared" si="851"/>
        <v/>
      </c>
      <c r="F13373" s="10" t="str">
        <f>IFERROR(VLOOKUP(I13373,DATABASE!$N:$O,2,FALSE),"")</f>
        <v/>
      </c>
      <c r="Q13373" s="10">
        <f t="shared" si="848"/>
        <v>0</v>
      </c>
    </row>
    <row r="13374" spans="2:17" ht="20.25" customHeight="1">
      <c r="B13374" s="10" t="str">
        <f t="shared" si="849"/>
        <v>0</v>
      </c>
      <c r="C13374" s="10" t="str">
        <f t="shared" si="850"/>
        <v/>
      </c>
      <c r="D13374" s="10" t="str">
        <f>IFERROR(IF(تحویلی!$E$1="","",IF(NOSA!O13374=تحویلی!$E$1,تحویلی!$E$1&amp;COUNTIF(NOSA!$O$1:O13374,تحویلی!$E$1),"")),"")</f>
        <v/>
      </c>
      <c r="E13374" s="10" t="str">
        <f t="shared" si="851"/>
        <v/>
      </c>
      <c r="F13374" s="10" t="str">
        <f>IFERROR(VLOOKUP(I13374,DATABASE!$N:$O,2,FALSE),"")</f>
        <v/>
      </c>
      <c r="Q13374" s="10">
        <f t="shared" si="848"/>
        <v>0</v>
      </c>
    </row>
    <row r="13375" spans="2:17" ht="20.25" customHeight="1">
      <c r="B13375" s="10" t="str">
        <f t="shared" si="849"/>
        <v>0</v>
      </c>
      <c r="C13375" s="10" t="str">
        <f t="shared" si="850"/>
        <v/>
      </c>
      <c r="D13375" s="10" t="str">
        <f>IFERROR(IF(تحویلی!$E$1="","",IF(NOSA!O13375=تحویلی!$E$1,تحویلی!$E$1&amp;COUNTIF(NOSA!$O$1:O13375,تحویلی!$E$1),"")),"")</f>
        <v/>
      </c>
      <c r="E13375" s="10" t="str">
        <f t="shared" si="851"/>
        <v/>
      </c>
      <c r="F13375" s="10" t="str">
        <f>IFERROR(VLOOKUP(I13375,DATABASE!$N:$O,2,FALSE),"")</f>
        <v/>
      </c>
      <c r="Q13375" s="10">
        <f t="shared" si="848"/>
        <v>0</v>
      </c>
    </row>
    <row r="13376" spans="2:17" ht="20.25" customHeight="1">
      <c r="B13376" s="10" t="str">
        <f t="shared" si="849"/>
        <v>0</v>
      </c>
      <c r="C13376" s="10" t="str">
        <f t="shared" si="850"/>
        <v/>
      </c>
      <c r="D13376" s="10" t="str">
        <f>IFERROR(IF(تحویلی!$E$1="","",IF(NOSA!O13376=تحویلی!$E$1,تحویلی!$E$1&amp;COUNTIF(NOSA!$O$1:O13376,تحویلی!$E$1),"")),"")</f>
        <v/>
      </c>
      <c r="E13376" s="10" t="str">
        <f t="shared" si="851"/>
        <v/>
      </c>
      <c r="F13376" s="10" t="str">
        <f>IFERROR(VLOOKUP(I13376,DATABASE!$N:$O,2,FALSE),"")</f>
        <v/>
      </c>
      <c r="Q13376" s="10">
        <f t="shared" si="848"/>
        <v>0</v>
      </c>
    </row>
    <row r="13377" spans="2:17" ht="20.25" customHeight="1">
      <c r="B13377" s="10" t="str">
        <f t="shared" si="849"/>
        <v>0</v>
      </c>
      <c r="C13377" s="10" t="str">
        <f t="shared" si="850"/>
        <v/>
      </c>
      <c r="D13377" s="10" t="str">
        <f>IFERROR(IF(تحویلی!$E$1="","",IF(NOSA!O13377=تحویلی!$E$1,تحویلی!$E$1&amp;COUNTIF(NOSA!$O$1:O13377,تحویلی!$E$1),"")),"")</f>
        <v/>
      </c>
      <c r="E13377" s="10" t="str">
        <f t="shared" si="851"/>
        <v/>
      </c>
      <c r="F13377" s="10" t="str">
        <f>IFERROR(VLOOKUP(I13377,DATABASE!$N:$O,2,FALSE),"")</f>
        <v/>
      </c>
      <c r="Q13377" s="10">
        <f t="shared" si="848"/>
        <v>0</v>
      </c>
    </row>
    <row r="13378" spans="2:17" ht="20.25" customHeight="1">
      <c r="B13378" s="10" t="str">
        <f t="shared" si="849"/>
        <v>0</v>
      </c>
      <c r="C13378" s="10" t="str">
        <f t="shared" si="850"/>
        <v/>
      </c>
      <c r="D13378" s="10" t="str">
        <f>IFERROR(IF(تحویلی!$E$1="","",IF(NOSA!O13378=تحویلی!$E$1,تحویلی!$E$1&amp;COUNTIF(NOSA!$O$1:O13378,تحویلی!$E$1),"")),"")</f>
        <v/>
      </c>
      <c r="E13378" s="10" t="str">
        <f t="shared" si="851"/>
        <v/>
      </c>
      <c r="F13378" s="10" t="str">
        <f>IFERROR(VLOOKUP(I13378,DATABASE!$N:$O,2,FALSE),"")</f>
        <v/>
      </c>
      <c r="Q13378" s="10">
        <f t="shared" si="848"/>
        <v>0</v>
      </c>
    </row>
    <row r="13379" spans="2:17" ht="20.25" customHeight="1">
      <c r="B13379" s="10" t="str">
        <f t="shared" si="849"/>
        <v>0</v>
      </c>
      <c r="C13379" s="10" t="str">
        <f t="shared" si="850"/>
        <v/>
      </c>
      <c r="D13379" s="10" t="str">
        <f>IFERROR(IF(تحویلی!$E$1="","",IF(NOSA!O13379=تحویلی!$E$1,تحویلی!$E$1&amp;COUNTIF(NOSA!$O$1:O13379,تحویلی!$E$1),"")),"")</f>
        <v/>
      </c>
      <c r="E13379" s="10" t="str">
        <f t="shared" si="851"/>
        <v/>
      </c>
      <c r="F13379" s="10" t="str">
        <f>IFERROR(VLOOKUP(I13379,DATABASE!$N:$O,2,FALSE),"")</f>
        <v/>
      </c>
      <c r="Q13379" s="10">
        <f t="shared" si="848"/>
        <v>0</v>
      </c>
    </row>
    <row r="13380" spans="2:17" ht="20.25" customHeight="1">
      <c r="B13380" s="10" t="str">
        <f t="shared" si="849"/>
        <v>0</v>
      </c>
      <c r="C13380" s="10" t="str">
        <f t="shared" si="850"/>
        <v/>
      </c>
      <c r="D13380" s="10" t="str">
        <f>IFERROR(IF(تحویلی!$E$1="","",IF(NOSA!O13380=تحویلی!$E$1,تحویلی!$E$1&amp;COUNTIF(NOSA!$O$1:O13380,تحویلی!$E$1),"")),"")</f>
        <v/>
      </c>
      <c r="E13380" s="10" t="str">
        <f t="shared" si="851"/>
        <v/>
      </c>
      <c r="F13380" s="10" t="str">
        <f>IFERROR(VLOOKUP(I13380,DATABASE!$N:$O,2,FALSE),"")</f>
        <v/>
      </c>
      <c r="Q13380" s="10">
        <f t="shared" si="848"/>
        <v>0</v>
      </c>
    </row>
    <row r="13381" spans="2:17" ht="20.25" customHeight="1">
      <c r="B13381" s="10" t="str">
        <f t="shared" si="849"/>
        <v>0</v>
      </c>
      <c r="C13381" s="10" t="str">
        <f t="shared" si="850"/>
        <v/>
      </c>
      <c r="D13381" s="10" t="str">
        <f>IFERROR(IF(تحویلی!$E$1="","",IF(NOSA!O13381=تحویلی!$E$1,تحویلی!$E$1&amp;COUNTIF(NOSA!$O$1:O13381,تحویلی!$E$1),"")),"")</f>
        <v/>
      </c>
      <c r="E13381" s="10" t="str">
        <f t="shared" si="851"/>
        <v/>
      </c>
      <c r="F13381" s="10" t="str">
        <f>IFERROR(VLOOKUP(I13381,DATABASE!$N:$O,2,FALSE),"")</f>
        <v/>
      </c>
      <c r="Q13381" s="10">
        <f t="shared" si="848"/>
        <v>0</v>
      </c>
    </row>
    <row r="13382" spans="2:17" ht="20.25" customHeight="1">
      <c r="B13382" s="10" t="str">
        <f t="shared" si="849"/>
        <v>0</v>
      </c>
      <c r="C13382" s="10" t="str">
        <f t="shared" si="850"/>
        <v/>
      </c>
      <c r="D13382" s="10" t="str">
        <f>IFERROR(IF(تحویلی!$E$1="","",IF(NOSA!O13382=تحویلی!$E$1,تحویلی!$E$1&amp;COUNTIF(NOSA!$O$1:O13382,تحویلی!$E$1),"")),"")</f>
        <v/>
      </c>
      <c r="E13382" s="10" t="str">
        <f t="shared" si="851"/>
        <v/>
      </c>
      <c r="F13382" s="10" t="str">
        <f>IFERROR(VLOOKUP(I13382,DATABASE!$N:$O,2,FALSE),"")</f>
        <v/>
      </c>
      <c r="Q13382" s="10">
        <f t="shared" si="848"/>
        <v>0</v>
      </c>
    </row>
    <row r="13383" spans="2:17" ht="20.25" customHeight="1">
      <c r="B13383" s="10" t="str">
        <f t="shared" si="849"/>
        <v>0</v>
      </c>
      <c r="C13383" s="10" t="str">
        <f t="shared" si="850"/>
        <v/>
      </c>
      <c r="D13383" s="10" t="str">
        <f>IFERROR(IF(تحویلی!$E$1="","",IF(NOSA!O13383=تحویلی!$E$1,تحویلی!$E$1&amp;COUNTIF(NOSA!$O$1:O13383,تحویلی!$E$1),"")),"")</f>
        <v/>
      </c>
      <c r="E13383" s="10" t="str">
        <f t="shared" si="851"/>
        <v/>
      </c>
      <c r="F13383" s="10" t="str">
        <f>IFERROR(VLOOKUP(I13383,DATABASE!$N:$O,2,FALSE),"")</f>
        <v/>
      </c>
      <c r="Q13383" s="10">
        <f t="shared" si="848"/>
        <v>0</v>
      </c>
    </row>
    <row r="13384" spans="2:17" ht="20.25" customHeight="1">
      <c r="B13384" s="10" t="str">
        <f t="shared" si="849"/>
        <v>0</v>
      </c>
      <c r="C13384" s="10" t="str">
        <f t="shared" si="850"/>
        <v/>
      </c>
      <c r="D13384" s="10" t="str">
        <f>IFERROR(IF(تحویلی!$E$1="","",IF(NOSA!O13384=تحویلی!$E$1,تحویلی!$E$1&amp;COUNTIF(NOSA!$O$1:O13384,تحویلی!$E$1),"")),"")</f>
        <v/>
      </c>
      <c r="E13384" s="10" t="str">
        <f t="shared" si="851"/>
        <v/>
      </c>
      <c r="F13384" s="10" t="str">
        <f>IFERROR(VLOOKUP(I13384,DATABASE!$N:$O,2,FALSE),"")</f>
        <v/>
      </c>
      <c r="Q13384" s="10">
        <f t="shared" si="848"/>
        <v>0</v>
      </c>
    </row>
    <row r="13385" spans="2:17" ht="20.25" customHeight="1">
      <c r="B13385" s="10" t="str">
        <f t="shared" si="849"/>
        <v>0</v>
      </c>
      <c r="C13385" s="10" t="str">
        <f t="shared" si="850"/>
        <v/>
      </c>
      <c r="D13385" s="10" t="str">
        <f>IFERROR(IF(تحویلی!$E$1="","",IF(NOSA!O13385=تحویلی!$E$1,تحویلی!$E$1&amp;COUNTIF(NOSA!$O$1:O13385,تحویلی!$E$1),"")),"")</f>
        <v/>
      </c>
      <c r="E13385" s="10" t="str">
        <f t="shared" si="851"/>
        <v/>
      </c>
      <c r="F13385" s="10" t="str">
        <f>IFERROR(VLOOKUP(I13385,DATABASE!$N:$O,2,FALSE),"")</f>
        <v/>
      </c>
      <c r="Q13385" s="10">
        <f t="shared" si="848"/>
        <v>0</v>
      </c>
    </row>
    <row r="13386" spans="2:17" ht="20.25" customHeight="1">
      <c r="B13386" s="10" t="str">
        <f t="shared" si="849"/>
        <v>0</v>
      </c>
      <c r="C13386" s="10" t="str">
        <f t="shared" si="850"/>
        <v/>
      </c>
      <c r="D13386" s="10" t="str">
        <f>IFERROR(IF(تحویلی!$E$1="","",IF(NOSA!O13386=تحویلی!$E$1,تحویلی!$E$1&amp;COUNTIF(NOSA!$O$1:O13386,تحویلی!$E$1),"")),"")</f>
        <v/>
      </c>
      <c r="E13386" s="10" t="str">
        <f t="shared" si="851"/>
        <v/>
      </c>
      <c r="F13386" s="10" t="str">
        <f>IFERROR(VLOOKUP(I13386,DATABASE!$N:$O,2,FALSE),"")</f>
        <v/>
      </c>
      <c r="Q13386" s="10">
        <f t="shared" si="848"/>
        <v>0</v>
      </c>
    </row>
    <row r="13387" spans="2:17" ht="20.25" customHeight="1">
      <c r="B13387" s="10" t="str">
        <f t="shared" si="849"/>
        <v>0</v>
      </c>
      <c r="C13387" s="10" t="str">
        <f t="shared" si="850"/>
        <v/>
      </c>
      <c r="D13387" s="10" t="str">
        <f>IFERROR(IF(تحویلی!$E$1="","",IF(NOSA!O13387=تحویلی!$E$1,تحویلی!$E$1&amp;COUNTIF(NOSA!$O$1:O13387,تحویلی!$E$1),"")),"")</f>
        <v/>
      </c>
      <c r="E13387" s="10" t="str">
        <f t="shared" si="851"/>
        <v/>
      </c>
      <c r="F13387" s="10" t="str">
        <f>IFERROR(VLOOKUP(I13387,DATABASE!$N:$O,2,FALSE),"")</f>
        <v/>
      </c>
      <c r="Q13387" s="10">
        <f t="shared" si="848"/>
        <v>0</v>
      </c>
    </row>
    <row r="13388" spans="2:17" ht="20.25" customHeight="1">
      <c r="B13388" s="10" t="str">
        <f t="shared" si="849"/>
        <v>0</v>
      </c>
      <c r="C13388" s="10" t="str">
        <f t="shared" si="850"/>
        <v/>
      </c>
      <c r="D13388" s="10" t="str">
        <f>IFERROR(IF(تحویلی!$E$1="","",IF(NOSA!O13388=تحویلی!$E$1,تحویلی!$E$1&amp;COUNTIF(NOSA!$O$1:O13388,تحویلی!$E$1),"")),"")</f>
        <v/>
      </c>
      <c r="E13388" s="10" t="str">
        <f t="shared" si="851"/>
        <v/>
      </c>
      <c r="F13388" s="10" t="str">
        <f>IFERROR(VLOOKUP(I13388,DATABASE!$N:$O,2,FALSE),"")</f>
        <v/>
      </c>
      <c r="Q13388" s="10">
        <f t="shared" si="848"/>
        <v>0</v>
      </c>
    </row>
    <row r="13389" spans="2:17" ht="20.25" customHeight="1">
      <c r="B13389" s="10" t="str">
        <f t="shared" si="849"/>
        <v>0</v>
      </c>
      <c r="C13389" s="10" t="str">
        <f t="shared" si="850"/>
        <v/>
      </c>
      <c r="D13389" s="10" t="str">
        <f>IFERROR(IF(تحویلی!$E$1="","",IF(NOSA!O13389=تحویلی!$E$1,تحویلی!$E$1&amp;COUNTIF(NOSA!$O$1:O13389,تحویلی!$E$1),"")),"")</f>
        <v/>
      </c>
      <c r="E13389" s="10" t="str">
        <f t="shared" si="851"/>
        <v/>
      </c>
      <c r="F13389" s="10" t="str">
        <f>IFERROR(VLOOKUP(I13389,DATABASE!$N:$O,2,FALSE),"")</f>
        <v/>
      </c>
      <c r="Q13389" s="10">
        <f t="shared" si="848"/>
        <v>0</v>
      </c>
    </row>
    <row r="13390" spans="2:17" ht="20.25" customHeight="1">
      <c r="B13390" s="10" t="str">
        <f t="shared" si="849"/>
        <v>0</v>
      </c>
      <c r="C13390" s="10" t="str">
        <f t="shared" si="850"/>
        <v/>
      </c>
      <c r="D13390" s="10" t="str">
        <f>IFERROR(IF(تحویلی!$E$1="","",IF(NOSA!O13390=تحویلی!$E$1,تحویلی!$E$1&amp;COUNTIF(NOSA!$O$1:O13390,تحویلی!$E$1),"")),"")</f>
        <v/>
      </c>
      <c r="E13390" s="10" t="str">
        <f t="shared" si="851"/>
        <v/>
      </c>
      <c r="F13390" s="10" t="str">
        <f>IFERROR(VLOOKUP(I13390,DATABASE!$N:$O,2,FALSE),"")</f>
        <v/>
      </c>
      <c r="Q13390" s="10">
        <f t="shared" si="848"/>
        <v>0</v>
      </c>
    </row>
    <row r="13391" spans="2:17" ht="20.25" customHeight="1">
      <c r="B13391" s="10" t="str">
        <f t="shared" si="849"/>
        <v>0</v>
      </c>
      <c r="C13391" s="10" t="str">
        <f t="shared" si="850"/>
        <v/>
      </c>
      <c r="D13391" s="10" t="str">
        <f>IFERROR(IF(تحویلی!$E$1="","",IF(NOSA!O13391=تحویلی!$E$1,تحویلی!$E$1&amp;COUNTIF(NOSA!$O$1:O13391,تحویلی!$E$1),"")),"")</f>
        <v/>
      </c>
      <c r="E13391" s="10" t="str">
        <f t="shared" si="851"/>
        <v/>
      </c>
      <c r="F13391" s="10" t="str">
        <f>IFERROR(VLOOKUP(I13391,DATABASE!$N:$O,2,FALSE),"")</f>
        <v/>
      </c>
      <c r="Q13391" s="10">
        <f t="shared" si="848"/>
        <v>0</v>
      </c>
    </row>
    <row r="13392" spans="2:17" ht="20.25" customHeight="1">
      <c r="B13392" s="10" t="str">
        <f t="shared" si="849"/>
        <v>0</v>
      </c>
      <c r="C13392" s="10" t="str">
        <f t="shared" si="850"/>
        <v/>
      </c>
      <c r="D13392" s="10" t="str">
        <f>IFERROR(IF(تحویلی!$E$1="","",IF(NOSA!O13392=تحویلی!$E$1,تحویلی!$E$1&amp;COUNTIF(NOSA!$O$1:O13392,تحویلی!$E$1),"")),"")</f>
        <v/>
      </c>
      <c r="E13392" s="10" t="str">
        <f t="shared" si="851"/>
        <v/>
      </c>
      <c r="F13392" s="10" t="str">
        <f>IFERROR(VLOOKUP(I13392,DATABASE!$N:$O,2,FALSE),"")</f>
        <v/>
      </c>
      <c r="Q13392" s="10">
        <f t="shared" si="848"/>
        <v>0</v>
      </c>
    </row>
    <row r="13393" spans="2:17" ht="20.25" customHeight="1">
      <c r="B13393" s="10" t="str">
        <f t="shared" si="849"/>
        <v>0</v>
      </c>
      <c r="C13393" s="10" t="str">
        <f t="shared" si="850"/>
        <v/>
      </c>
      <c r="D13393" s="10" t="str">
        <f>IFERROR(IF(تحویلی!$E$1="","",IF(NOSA!O13393=تحویلی!$E$1,تحویلی!$E$1&amp;COUNTIF(NOSA!$O$1:O13393,تحویلی!$E$1),"")),"")</f>
        <v/>
      </c>
      <c r="E13393" s="10" t="str">
        <f t="shared" si="851"/>
        <v/>
      </c>
      <c r="F13393" s="10" t="str">
        <f>IFERROR(VLOOKUP(I13393,DATABASE!$N:$O,2,FALSE),"")</f>
        <v/>
      </c>
      <c r="Q13393" s="10">
        <f t="shared" si="848"/>
        <v>0</v>
      </c>
    </row>
    <row r="13394" spans="2:17" ht="20.25" customHeight="1">
      <c r="B13394" s="10" t="str">
        <f t="shared" si="849"/>
        <v>0</v>
      </c>
      <c r="C13394" s="10" t="str">
        <f t="shared" si="850"/>
        <v/>
      </c>
      <c r="D13394" s="10" t="str">
        <f>IFERROR(IF(تحویلی!$E$1="","",IF(NOSA!O13394=تحویلی!$E$1,تحویلی!$E$1&amp;COUNTIF(NOSA!$O$1:O13394,تحویلی!$E$1),"")),"")</f>
        <v/>
      </c>
      <c r="E13394" s="10" t="str">
        <f t="shared" si="851"/>
        <v/>
      </c>
      <c r="F13394" s="10" t="str">
        <f>IFERROR(VLOOKUP(I13394,DATABASE!$N:$O,2,FALSE),"")</f>
        <v/>
      </c>
      <c r="Q13394" s="10">
        <f t="shared" si="848"/>
        <v>0</v>
      </c>
    </row>
    <row r="13395" spans="2:17" ht="20.25" customHeight="1">
      <c r="B13395" s="10" t="str">
        <f t="shared" si="849"/>
        <v>0</v>
      </c>
      <c r="C13395" s="10" t="str">
        <f t="shared" si="850"/>
        <v/>
      </c>
      <c r="D13395" s="10" t="str">
        <f>IFERROR(IF(تحویلی!$E$1="","",IF(NOSA!O13395=تحویلی!$E$1,تحویلی!$E$1&amp;COUNTIF(NOSA!$O$1:O13395,تحویلی!$E$1),"")),"")</f>
        <v/>
      </c>
      <c r="E13395" s="10" t="str">
        <f t="shared" si="851"/>
        <v/>
      </c>
      <c r="F13395" s="10" t="str">
        <f>IFERROR(VLOOKUP(I13395,DATABASE!$N:$O,2,FALSE),"")</f>
        <v/>
      </c>
      <c r="Q13395" s="10">
        <f t="shared" si="848"/>
        <v>0</v>
      </c>
    </row>
    <row r="13396" spans="2:17" ht="20.25" customHeight="1">
      <c r="B13396" s="10" t="str">
        <f t="shared" si="849"/>
        <v>0</v>
      </c>
      <c r="C13396" s="10" t="str">
        <f t="shared" si="850"/>
        <v/>
      </c>
      <c r="D13396" s="10" t="str">
        <f>IFERROR(IF(تحویلی!$E$1="","",IF(NOSA!O13396=تحویلی!$E$1,تحویلی!$E$1&amp;COUNTIF(NOSA!$O$1:O13396,تحویلی!$E$1),"")),"")</f>
        <v/>
      </c>
      <c r="E13396" s="10" t="str">
        <f t="shared" si="851"/>
        <v/>
      </c>
      <c r="F13396" s="10" t="str">
        <f>IFERROR(VLOOKUP(I13396,DATABASE!$N:$O,2,FALSE),"")</f>
        <v/>
      </c>
      <c r="Q13396" s="10">
        <f t="shared" si="848"/>
        <v>0</v>
      </c>
    </row>
    <row r="13397" spans="2:17" ht="20.25" customHeight="1">
      <c r="B13397" s="10" t="str">
        <f t="shared" si="849"/>
        <v>0</v>
      </c>
      <c r="C13397" s="10" t="str">
        <f t="shared" si="850"/>
        <v/>
      </c>
      <c r="D13397" s="10" t="str">
        <f>IFERROR(IF(تحویلی!$E$1="","",IF(NOSA!O13397=تحویلی!$E$1,تحویلی!$E$1&amp;COUNTIF(NOSA!$O$1:O13397,تحویلی!$E$1),"")),"")</f>
        <v/>
      </c>
      <c r="E13397" s="10" t="str">
        <f t="shared" si="851"/>
        <v/>
      </c>
      <c r="F13397" s="10" t="str">
        <f>IFERROR(VLOOKUP(I13397,DATABASE!$N:$O,2,FALSE),"")</f>
        <v/>
      </c>
      <c r="Q13397" s="10">
        <f t="shared" si="848"/>
        <v>0</v>
      </c>
    </row>
    <row r="13398" spans="2:17" ht="20.25" customHeight="1">
      <c r="B13398" s="10" t="str">
        <f t="shared" si="849"/>
        <v>0</v>
      </c>
      <c r="C13398" s="10" t="str">
        <f t="shared" si="850"/>
        <v/>
      </c>
      <c r="D13398" s="10" t="str">
        <f>IFERROR(IF(تحویلی!$E$1="","",IF(NOSA!O13398=تحویلی!$E$1,تحویلی!$E$1&amp;COUNTIF(NOSA!$O$1:O13398,تحویلی!$E$1),"")),"")</f>
        <v/>
      </c>
      <c r="E13398" s="10" t="str">
        <f t="shared" si="851"/>
        <v/>
      </c>
      <c r="F13398" s="10" t="str">
        <f>IFERROR(VLOOKUP(I13398,DATABASE!$N:$O,2,FALSE),"")</f>
        <v/>
      </c>
      <c r="Q13398" s="10">
        <f t="shared" si="848"/>
        <v>0</v>
      </c>
    </row>
    <row r="13399" spans="2:17" ht="20.25" customHeight="1">
      <c r="B13399" s="10" t="str">
        <f t="shared" si="849"/>
        <v>0</v>
      </c>
      <c r="C13399" s="10" t="str">
        <f t="shared" si="850"/>
        <v/>
      </c>
      <c r="D13399" s="10" t="str">
        <f>IFERROR(IF(تحویلی!$E$1="","",IF(NOSA!O13399=تحویلی!$E$1,تحویلی!$E$1&amp;COUNTIF(NOSA!$O$1:O13399,تحویلی!$E$1),"")),"")</f>
        <v/>
      </c>
      <c r="E13399" s="10" t="str">
        <f t="shared" si="851"/>
        <v/>
      </c>
      <c r="F13399" s="10" t="str">
        <f>IFERROR(VLOOKUP(I13399,DATABASE!$N:$O,2,FALSE),"")</f>
        <v/>
      </c>
      <c r="Q13399" s="10">
        <f t="shared" si="848"/>
        <v>0</v>
      </c>
    </row>
    <row r="13400" spans="2:17" ht="20.25" customHeight="1">
      <c r="B13400" s="10" t="str">
        <f t="shared" si="849"/>
        <v>0</v>
      </c>
      <c r="C13400" s="10" t="str">
        <f t="shared" si="850"/>
        <v/>
      </c>
      <c r="D13400" s="10" t="str">
        <f>IFERROR(IF(تحویلی!$E$1="","",IF(NOSA!O13400=تحویلی!$E$1,تحویلی!$E$1&amp;COUNTIF(NOSA!$O$1:O13400,تحویلی!$E$1),"")),"")</f>
        <v/>
      </c>
      <c r="E13400" s="10" t="str">
        <f t="shared" si="851"/>
        <v/>
      </c>
      <c r="F13400" s="10" t="str">
        <f>IFERROR(VLOOKUP(I13400,DATABASE!$N:$O,2,FALSE),"")</f>
        <v/>
      </c>
      <c r="Q13400" s="10">
        <f t="shared" si="848"/>
        <v>0</v>
      </c>
    </row>
    <row r="13401" spans="2:17" ht="20.25" customHeight="1">
      <c r="B13401" s="10" t="str">
        <f t="shared" si="849"/>
        <v>0</v>
      </c>
      <c r="C13401" s="10" t="str">
        <f t="shared" si="850"/>
        <v/>
      </c>
      <c r="D13401" s="10" t="str">
        <f>IFERROR(IF(تحویلی!$E$1="","",IF(NOSA!O13401=تحویلی!$E$1,تحویلی!$E$1&amp;COUNTIF(NOSA!$O$1:O13401,تحویلی!$E$1),"")),"")</f>
        <v/>
      </c>
      <c r="E13401" s="10" t="str">
        <f t="shared" si="851"/>
        <v/>
      </c>
      <c r="F13401" s="10" t="str">
        <f>IFERROR(VLOOKUP(I13401,DATABASE!$N:$O,2,FALSE),"")</f>
        <v/>
      </c>
      <c r="Q13401" s="10">
        <f t="shared" si="848"/>
        <v>0</v>
      </c>
    </row>
    <row r="13402" spans="2:17" ht="20.25" customHeight="1">
      <c r="B13402" s="10" t="str">
        <f t="shared" si="849"/>
        <v>0</v>
      </c>
      <c r="C13402" s="10" t="str">
        <f t="shared" si="850"/>
        <v/>
      </c>
      <c r="D13402" s="10" t="str">
        <f>IFERROR(IF(تحویلی!$E$1="","",IF(NOSA!O13402=تحویلی!$E$1,تحویلی!$E$1&amp;COUNTIF(NOSA!$O$1:O13402,تحویلی!$E$1),"")),"")</f>
        <v/>
      </c>
      <c r="E13402" s="10" t="str">
        <f t="shared" si="851"/>
        <v/>
      </c>
      <c r="F13402" s="10" t="str">
        <f>IFERROR(VLOOKUP(I13402,DATABASE!$N:$O,2,FALSE),"")</f>
        <v/>
      </c>
      <c r="Q13402" s="10">
        <f t="shared" si="848"/>
        <v>0</v>
      </c>
    </row>
    <row r="13403" spans="2:17" ht="20.25" customHeight="1">
      <c r="B13403" s="10" t="str">
        <f t="shared" si="849"/>
        <v>0</v>
      </c>
      <c r="C13403" s="10" t="str">
        <f t="shared" si="850"/>
        <v/>
      </c>
      <c r="D13403" s="10" t="str">
        <f>IFERROR(IF(تحویلی!$E$1="","",IF(NOSA!O13403=تحویلی!$E$1,تحویلی!$E$1&amp;COUNTIF(NOSA!$O$1:O13403,تحویلی!$E$1),"")),"")</f>
        <v/>
      </c>
      <c r="E13403" s="10" t="str">
        <f t="shared" si="851"/>
        <v/>
      </c>
      <c r="F13403" s="10" t="str">
        <f>IFERROR(VLOOKUP(I13403,DATABASE!$N:$O,2,FALSE),"")</f>
        <v/>
      </c>
      <c r="Q13403" s="10">
        <f t="shared" si="848"/>
        <v>0</v>
      </c>
    </row>
    <row r="13404" spans="2:17" ht="20.25" customHeight="1">
      <c r="B13404" s="10" t="str">
        <f t="shared" si="849"/>
        <v>0</v>
      </c>
      <c r="C13404" s="10" t="str">
        <f t="shared" si="850"/>
        <v/>
      </c>
      <c r="D13404" s="10" t="str">
        <f>IFERROR(IF(تحویلی!$E$1="","",IF(NOSA!O13404=تحویلی!$E$1,تحویلی!$E$1&amp;COUNTIF(NOSA!$O$1:O13404,تحویلی!$E$1),"")),"")</f>
        <v/>
      </c>
      <c r="E13404" s="10" t="str">
        <f t="shared" si="851"/>
        <v/>
      </c>
      <c r="F13404" s="10" t="str">
        <f>IFERROR(VLOOKUP(I13404,DATABASE!$N:$O,2,FALSE),"")</f>
        <v/>
      </c>
      <c r="Q13404" s="10">
        <f t="shared" si="848"/>
        <v>0</v>
      </c>
    </row>
    <row r="13405" spans="2:17" ht="20.25" customHeight="1">
      <c r="B13405" s="10" t="str">
        <f t="shared" si="849"/>
        <v>0</v>
      </c>
      <c r="C13405" s="10" t="str">
        <f t="shared" si="850"/>
        <v/>
      </c>
      <c r="D13405" s="10" t="str">
        <f>IFERROR(IF(تحویلی!$E$1="","",IF(NOSA!O13405=تحویلی!$E$1,تحویلی!$E$1&amp;COUNTIF(NOSA!$O$1:O13405,تحویلی!$E$1),"")),"")</f>
        <v/>
      </c>
      <c r="E13405" s="10" t="str">
        <f t="shared" si="851"/>
        <v/>
      </c>
      <c r="F13405" s="10" t="str">
        <f>IFERROR(VLOOKUP(I13405,DATABASE!$N:$O,2,FALSE),"")</f>
        <v/>
      </c>
      <c r="Q13405" s="10">
        <f t="shared" si="848"/>
        <v>0</v>
      </c>
    </row>
    <row r="13406" spans="2:17" ht="20.25" customHeight="1">
      <c r="B13406" s="10" t="str">
        <f t="shared" si="849"/>
        <v>0</v>
      </c>
      <c r="C13406" s="10" t="str">
        <f t="shared" si="850"/>
        <v/>
      </c>
      <c r="D13406" s="10" t="str">
        <f>IFERROR(IF(تحویلی!$E$1="","",IF(NOSA!O13406=تحویلی!$E$1,تحویلی!$E$1&amp;COUNTIF(NOSA!$O$1:O13406,تحویلی!$E$1),"")),"")</f>
        <v/>
      </c>
      <c r="E13406" s="10" t="str">
        <f t="shared" si="851"/>
        <v/>
      </c>
      <c r="F13406" s="10" t="str">
        <f>IFERROR(VLOOKUP(I13406,DATABASE!$N:$O,2,FALSE),"")</f>
        <v/>
      </c>
      <c r="Q13406" s="10">
        <f t="shared" si="848"/>
        <v>0</v>
      </c>
    </row>
    <row r="13407" spans="2:17" ht="20.25" customHeight="1">
      <c r="B13407" s="10" t="str">
        <f t="shared" si="849"/>
        <v>0</v>
      </c>
      <c r="C13407" s="10" t="str">
        <f t="shared" si="850"/>
        <v/>
      </c>
      <c r="D13407" s="10" t="str">
        <f>IFERROR(IF(تحویلی!$E$1="","",IF(NOSA!O13407=تحویلی!$E$1,تحویلی!$E$1&amp;COUNTIF(NOSA!$O$1:O13407,تحویلی!$E$1),"")),"")</f>
        <v/>
      </c>
      <c r="E13407" s="10" t="str">
        <f t="shared" si="851"/>
        <v/>
      </c>
      <c r="F13407" s="10" t="str">
        <f>IFERROR(VLOOKUP(I13407,DATABASE!$N:$O,2,FALSE),"")</f>
        <v/>
      </c>
      <c r="Q13407" s="10">
        <f t="shared" si="848"/>
        <v>0</v>
      </c>
    </row>
    <row r="13408" spans="2:17" ht="20.25" customHeight="1">
      <c r="B13408" s="10" t="str">
        <f t="shared" si="849"/>
        <v>0</v>
      </c>
      <c r="C13408" s="10" t="str">
        <f t="shared" si="850"/>
        <v/>
      </c>
      <c r="D13408" s="10" t="str">
        <f>IFERROR(IF(تحویلی!$E$1="","",IF(NOSA!O13408=تحویلی!$E$1,تحویلی!$E$1&amp;COUNTIF(NOSA!$O$1:O13408,تحویلی!$E$1),"")),"")</f>
        <v/>
      </c>
      <c r="E13408" s="10" t="str">
        <f t="shared" si="851"/>
        <v/>
      </c>
      <c r="F13408" s="10" t="str">
        <f>IFERROR(VLOOKUP(I13408,DATABASE!$N:$O,2,FALSE),"")</f>
        <v/>
      </c>
      <c r="Q13408" s="10">
        <f t="shared" si="848"/>
        <v>0</v>
      </c>
    </row>
    <row r="13409" spans="2:17" ht="20.25" customHeight="1">
      <c r="B13409" s="10" t="str">
        <f t="shared" si="849"/>
        <v>0</v>
      </c>
      <c r="C13409" s="10" t="str">
        <f t="shared" si="850"/>
        <v/>
      </c>
      <c r="D13409" s="10" t="str">
        <f>IFERROR(IF(تحویلی!$E$1="","",IF(NOSA!O13409=تحویلی!$E$1,تحویلی!$E$1&amp;COUNTIF(NOSA!$O$1:O13409,تحویلی!$E$1),"")),"")</f>
        <v/>
      </c>
      <c r="E13409" s="10" t="str">
        <f t="shared" si="851"/>
        <v/>
      </c>
      <c r="F13409" s="10" t="str">
        <f>IFERROR(VLOOKUP(I13409,DATABASE!$N:$O,2,FALSE),"")</f>
        <v/>
      </c>
      <c r="Q13409" s="10">
        <f t="shared" si="848"/>
        <v>0</v>
      </c>
    </row>
    <row r="13410" spans="2:17" ht="20.25" customHeight="1">
      <c r="B13410" s="10" t="str">
        <f t="shared" si="849"/>
        <v>0</v>
      </c>
      <c r="C13410" s="10" t="str">
        <f t="shared" si="850"/>
        <v/>
      </c>
      <c r="D13410" s="10" t="str">
        <f>IFERROR(IF(تحویلی!$E$1="","",IF(NOSA!O13410=تحویلی!$E$1,تحویلی!$E$1&amp;COUNTIF(NOSA!$O$1:O13410,تحویلی!$E$1),"")),"")</f>
        <v/>
      </c>
      <c r="E13410" s="10" t="str">
        <f t="shared" si="851"/>
        <v/>
      </c>
      <c r="F13410" s="10" t="str">
        <f>IFERROR(VLOOKUP(I13410,DATABASE!$N:$O,2,FALSE),"")</f>
        <v/>
      </c>
      <c r="Q13410" s="10">
        <f t="shared" si="848"/>
        <v>0</v>
      </c>
    </row>
    <row r="13411" spans="2:17" ht="20.25" customHeight="1">
      <c r="B13411" s="10" t="str">
        <f t="shared" si="849"/>
        <v>0</v>
      </c>
      <c r="C13411" s="10" t="str">
        <f t="shared" si="850"/>
        <v/>
      </c>
      <c r="D13411" s="10" t="str">
        <f>IFERROR(IF(تحویلی!$E$1="","",IF(NOSA!O13411=تحویلی!$E$1,تحویلی!$E$1&amp;COUNTIF(NOSA!$O$1:O13411,تحویلی!$E$1),"")),"")</f>
        <v/>
      </c>
      <c r="E13411" s="10" t="str">
        <f t="shared" si="851"/>
        <v/>
      </c>
      <c r="F13411" s="10" t="str">
        <f>IFERROR(VLOOKUP(I13411,DATABASE!$N:$O,2,FALSE),"")</f>
        <v/>
      </c>
      <c r="Q13411" s="10">
        <f t="shared" si="848"/>
        <v>0</v>
      </c>
    </row>
    <row r="13412" spans="2:17" ht="20.25" customHeight="1">
      <c r="B13412" s="10" t="str">
        <f t="shared" si="849"/>
        <v>0</v>
      </c>
      <c r="C13412" s="10" t="str">
        <f t="shared" si="850"/>
        <v/>
      </c>
      <c r="D13412" s="10" t="str">
        <f>IFERROR(IF(تحویلی!$E$1="","",IF(NOSA!O13412=تحویلی!$E$1,تحویلی!$E$1&amp;COUNTIF(NOSA!$O$1:O13412,تحویلی!$E$1),"")),"")</f>
        <v/>
      </c>
      <c r="E13412" s="10" t="str">
        <f t="shared" si="851"/>
        <v/>
      </c>
      <c r="F13412" s="10" t="str">
        <f>IFERROR(VLOOKUP(I13412,DATABASE!$N:$O,2,FALSE),"")</f>
        <v/>
      </c>
      <c r="Q13412" s="10">
        <f t="shared" ref="Q13412:Q13475" si="852">VALUE(O13412)</f>
        <v>0</v>
      </c>
    </row>
    <row r="13413" spans="2:17" ht="20.25" customHeight="1">
      <c r="B13413" s="10" t="str">
        <f t="shared" si="849"/>
        <v>0</v>
      </c>
      <c r="C13413" s="10" t="str">
        <f t="shared" si="850"/>
        <v/>
      </c>
      <c r="D13413" s="10" t="str">
        <f>IFERROR(IF(تحویلی!$E$1="","",IF(NOSA!O13413=تحویلی!$E$1,تحویلی!$E$1&amp;COUNTIF(NOSA!$O$1:O13413,تحویلی!$E$1),"")),"")</f>
        <v/>
      </c>
      <c r="E13413" s="10" t="str">
        <f t="shared" si="851"/>
        <v/>
      </c>
      <c r="F13413" s="10" t="str">
        <f>IFERROR(VLOOKUP(I13413,DATABASE!$N:$O,2,FALSE),"")</f>
        <v/>
      </c>
      <c r="Q13413" s="10">
        <f t="shared" si="852"/>
        <v>0</v>
      </c>
    </row>
    <row r="13414" spans="2:17" ht="20.25" customHeight="1">
      <c r="B13414" s="10" t="str">
        <f t="shared" si="849"/>
        <v>0</v>
      </c>
      <c r="C13414" s="10" t="str">
        <f t="shared" si="850"/>
        <v/>
      </c>
      <c r="D13414" s="10" t="str">
        <f>IFERROR(IF(تحویلی!$E$1="","",IF(NOSA!O13414=تحویلی!$E$1,تحویلی!$E$1&amp;COUNTIF(NOSA!$O$1:O13414,تحویلی!$E$1),"")),"")</f>
        <v/>
      </c>
      <c r="E13414" s="10" t="str">
        <f t="shared" si="851"/>
        <v/>
      </c>
      <c r="F13414" s="10" t="str">
        <f>IFERROR(VLOOKUP(I13414,DATABASE!$N:$O,2,FALSE),"")</f>
        <v/>
      </c>
      <c r="Q13414" s="10">
        <f t="shared" si="852"/>
        <v>0</v>
      </c>
    </row>
    <row r="13415" spans="2:17" ht="20.25" customHeight="1">
      <c r="B13415" s="10" t="str">
        <f t="shared" si="849"/>
        <v>0</v>
      </c>
      <c r="C13415" s="10" t="str">
        <f t="shared" si="850"/>
        <v/>
      </c>
      <c r="D13415" s="10" t="str">
        <f>IFERROR(IF(تحویلی!$E$1="","",IF(NOSA!O13415=تحویلی!$E$1,تحویلی!$E$1&amp;COUNTIF(NOSA!$O$1:O13415,تحویلی!$E$1),"")),"")</f>
        <v/>
      </c>
      <c r="E13415" s="10" t="str">
        <f t="shared" si="851"/>
        <v/>
      </c>
      <c r="F13415" s="10" t="str">
        <f>IFERROR(VLOOKUP(I13415,DATABASE!$N:$O,2,FALSE),"")</f>
        <v/>
      </c>
      <c r="Q13415" s="10">
        <f t="shared" si="852"/>
        <v>0</v>
      </c>
    </row>
    <row r="13416" spans="2:17" ht="20.25" customHeight="1">
      <c r="B13416" s="10" t="str">
        <f t="shared" si="849"/>
        <v>0</v>
      </c>
      <c r="C13416" s="10" t="str">
        <f t="shared" si="850"/>
        <v/>
      </c>
      <c r="D13416" s="10" t="str">
        <f>IFERROR(IF(تحویلی!$E$1="","",IF(NOSA!O13416=تحویلی!$E$1,تحویلی!$E$1&amp;COUNTIF(NOSA!$O$1:O13416,تحویلی!$E$1),"")),"")</f>
        <v/>
      </c>
      <c r="E13416" s="10" t="str">
        <f t="shared" si="851"/>
        <v/>
      </c>
      <c r="F13416" s="10" t="str">
        <f>IFERROR(VLOOKUP(I13416,DATABASE!$N:$O,2,FALSE),"")</f>
        <v/>
      </c>
      <c r="Q13416" s="10">
        <f t="shared" si="852"/>
        <v>0</v>
      </c>
    </row>
    <row r="13417" spans="2:17" ht="20.25" customHeight="1">
      <c r="B13417" s="10" t="str">
        <f t="shared" ref="B13417:B13480" si="853">F13417&amp;Q13417</f>
        <v>0</v>
      </c>
      <c r="C13417" s="10" t="str">
        <f t="shared" ref="C13417:C13480" si="854">F13417&amp;G13417&amp;O13417</f>
        <v/>
      </c>
      <c r="D13417" s="10" t="str">
        <f>IFERROR(IF(تحویلی!$E$1="","",IF(NOSA!O13417=تحویلی!$E$1,تحویلی!$E$1&amp;COUNTIF(NOSA!$O$1:O13417,تحویلی!$E$1),"")),"")</f>
        <v/>
      </c>
      <c r="E13417" s="10" t="str">
        <f t="shared" ref="E13417:E13480" si="855">H13417&amp;O13417</f>
        <v/>
      </c>
      <c r="F13417" s="10" t="str">
        <f>IFERROR(VLOOKUP(I13417,DATABASE!$N:$O,2,FALSE),"")</f>
        <v/>
      </c>
      <c r="Q13417" s="10">
        <f t="shared" si="852"/>
        <v>0</v>
      </c>
    </row>
    <row r="13418" spans="2:17" ht="20.25" customHeight="1">
      <c r="B13418" s="10" t="str">
        <f t="shared" si="853"/>
        <v>0</v>
      </c>
      <c r="C13418" s="10" t="str">
        <f t="shared" si="854"/>
        <v/>
      </c>
      <c r="D13418" s="10" t="str">
        <f>IFERROR(IF(تحویلی!$E$1="","",IF(NOSA!O13418=تحویلی!$E$1,تحویلی!$E$1&amp;COUNTIF(NOSA!$O$1:O13418,تحویلی!$E$1),"")),"")</f>
        <v/>
      </c>
      <c r="E13418" s="10" t="str">
        <f t="shared" si="855"/>
        <v/>
      </c>
      <c r="F13418" s="10" t="str">
        <f>IFERROR(VLOOKUP(I13418,DATABASE!$N:$O,2,FALSE),"")</f>
        <v/>
      </c>
      <c r="Q13418" s="10">
        <f t="shared" si="852"/>
        <v>0</v>
      </c>
    </row>
    <row r="13419" spans="2:17" ht="20.25" customHeight="1">
      <c r="B13419" s="10" t="str">
        <f t="shared" si="853"/>
        <v>0</v>
      </c>
      <c r="C13419" s="10" t="str">
        <f t="shared" si="854"/>
        <v/>
      </c>
      <c r="D13419" s="10" t="str">
        <f>IFERROR(IF(تحویلی!$E$1="","",IF(NOSA!O13419=تحویلی!$E$1,تحویلی!$E$1&amp;COUNTIF(NOSA!$O$1:O13419,تحویلی!$E$1),"")),"")</f>
        <v/>
      </c>
      <c r="E13419" s="10" t="str">
        <f t="shared" si="855"/>
        <v/>
      </c>
      <c r="F13419" s="10" t="str">
        <f>IFERROR(VLOOKUP(I13419,DATABASE!$N:$O,2,FALSE),"")</f>
        <v/>
      </c>
      <c r="Q13419" s="10">
        <f t="shared" si="852"/>
        <v>0</v>
      </c>
    </row>
    <row r="13420" spans="2:17" ht="20.25" customHeight="1">
      <c r="B13420" s="10" t="str">
        <f t="shared" si="853"/>
        <v>0</v>
      </c>
      <c r="C13420" s="10" t="str">
        <f t="shared" si="854"/>
        <v/>
      </c>
      <c r="D13420" s="10" t="str">
        <f>IFERROR(IF(تحویلی!$E$1="","",IF(NOSA!O13420=تحویلی!$E$1,تحویلی!$E$1&amp;COUNTIF(NOSA!$O$1:O13420,تحویلی!$E$1),"")),"")</f>
        <v/>
      </c>
      <c r="E13420" s="10" t="str">
        <f t="shared" si="855"/>
        <v/>
      </c>
      <c r="F13420" s="10" t="str">
        <f>IFERROR(VLOOKUP(I13420,DATABASE!$N:$O,2,FALSE),"")</f>
        <v/>
      </c>
      <c r="Q13420" s="10">
        <f t="shared" si="852"/>
        <v>0</v>
      </c>
    </row>
    <row r="13421" spans="2:17" ht="20.25" customHeight="1">
      <c r="B13421" s="10" t="str">
        <f t="shared" si="853"/>
        <v>0</v>
      </c>
      <c r="C13421" s="10" t="str">
        <f t="shared" si="854"/>
        <v/>
      </c>
      <c r="D13421" s="10" t="str">
        <f>IFERROR(IF(تحویلی!$E$1="","",IF(NOSA!O13421=تحویلی!$E$1,تحویلی!$E$1&amp;COUNTIF(NOSA!$O$1:O13421,تحویلی!$E$1),"")),"")</f>
        <v/>
      </c>
      <c r="E13421" s="10" t="str">
        <f t="shared" si="855"/>
        <v/>
      </c>
      <c r="F13421" s="10" t="str">
        <f>IFERROR(VLOOKUP(I13421,DATABASE!$N:$O,2,FALSE),"")</f>
        <v/>
      </c>
      <c r="Q13421" s="10">
        <f t="shared" si="852"/>
        <v>0</v>
      </c>
    </row>
    <row r="13422" spans="2:17" ht="20.25" customHeight="1">
      <c r="B13422" s="10" t="str">
        <f t="shared" si="853"/>
        <v>0</v>
      </c>
      <c r="C13422" s="10" t="str">
        <f t="shared" si="854"/>
        <v/>
      </c>
      <c r="D13422" s="10" t="str">
        <f>IFERROR(IF(تحویلی!$E$1="","",IF(NOSA!O13422=تحویلی!$E$1,تحویلی!$E$1&amp;COUNTIF(NOSA!$O$1:O13422,تحویلی!$E$1),"")),"")</f>
        <v/>
      </c>
      <c r="E13422" s="10" t="str">
        <f t="shared" si="855"/>
        <v/>
      </c>
      <c r="F13422" s="10" t="str">
        <f>IFERROR(VLOOKUP(I13422,DATABASE!$N:$O,2,FALSE),"")</f>
        <v/>
      </c>
      <c r="Q13422" s="10">
        <f t="shared" si="852"/>
        <v>0</v>
      </c>
    </row>
    <row r="13423" spans="2:17" ht="20.25" customHeight="1">
      <c r="B13423" s="10" t="str">
        <f t="shared" si="853"/>
        <v>0</v>
      </c>
      <c r="C13423" s="10" t="str">
        <f t="shared" si="854"/>
        <v/>
      </c>
      <c r="D13423" s="10" t="str">
        <f>IFERROR(IF(تحویلی!$E$1="","",IF(NOSA!O13423=تحویلی!$E$1,تحویلی!$E$1&amp;COUNTIF(NOSA!$O$1:O13423,تحویلی!$E$1),"")),"")</f>
        <v/>
      </c>
      <c r="E13423" s="10" t="str">
        <f t="shared" si="855"/>
        <v/>
      </c>
      <c r="F13423" s="10" t="str">
        <f>IFERROR(VLOOKUP(I13423,DATABASE!$N:$O,2,FALSE),"")</f>
        <v/>
      </c>
      <c r="Q13423" s="10">
        <f t="shared" si="852"/>
        <v>0</v>
      </c>
    </row>
    <row r="13424" spans="2:17" ht="20.25" customHeight="1">
      <c r="B13424" s="10" t="str">
        <f t="shared" si="853"/>
        <v>0</v>
      </c>
      <c r="C13424" s="10" t="str">
        <f t="shared" si="854"/>
        <v/>
      </c>
      <c r="D13424" s="10" t="str">
        <f>IFERROR(IF(تحویلی!$E$1="","",IF(NOSA!O13424=تحویلی!$E$1,تحویلی!$E$1&amp;COUNTIF(NOSA!$O$1:O13424,تحویلی!$E$1),"")),"")</f>
        <v/>
      </c>
      <c r="E13424" s="10" t="str">
        <f t="shared" si="855"/>
        <v/>
      </c>
      <c r="F13424" s="10" t="str">
        <f>IFERROR(VLOOKUP(I13424,DATABASE!$N:$O,2,FALSE),"")</f>
        <v/>
      </c>
      <c r="Q13424" s="10">
        <f t="shared" si="852"/>
        <v>0</v>
      </c>
    </row>
    <row r="13425" spans="2:17" ht="20.25" customHeight="1">
      <c r="B13425" s="10" t="str">
        <f t="shared" si="853"/>
        <v>0</v>
      </c>
      <c r="C13425" s="10" t="str">
        <f t="shared" si="854"/>
        <v/>
      </c>
      <c r="D13425" s="10" t="str">
        <f>IFERROR(IF(تحویلی!$E$1="","",IF(NOSA!O13425=تحویلی!$E$1,تحویلی!$E$1&amp;COUNTIF(NOSA!$O$1:O13425,تحویلی!$E$1),"")),"")</f>
        <v/>
      </c>
      <c r="E13425" s="10" t="str">
        <f t="shared" si="855"/>
        <v/>
      </c>
      <c r="F13425" s="10" t="str">
        <f>IFERROR(VLOOKUP(I13425,DATABASE!$N:$O,2,FALSE),"")</f>
        <v/>
      </c>
      <c r="Q13425" s="10">
        <f t="shared" si="852"/>
        <v>0</v>
      </c>
    </row>
    <row r="13426" spans="2:17" ht="20.25" customHeight="1">
      <c r="B13426" s="10" t="str">
        <f t="shared" si="853"/>
        <v>0</v>
      </c>
      <c r="C13426" s="10" t="str">
        <f t="shared" si="854"/>
        <v/>
      </c>
      <c r="D13426" s="10" t="str">
        <f>IFERROR(IF(تحویلی!$E$1="","",IF(NOSA!O13426=تحویلی!$E$1,تحویلی!$E$1&amp;COUNTIF(NOSA!$O$1:O13426,تحویلی!$E$1),"")),"")</f>
        <v/>
      </c>
      <c r="E13426" s="10" t="str">
        <f t="shared" si="855"/>
        <v/>
      </c>
      <c r="F13426" s="10" t="str">
        <f>IFERROR(VLOOKUP(I13426,DATABASE!$N:$O,2,FALSE),"")</f>
        <v/>
      </c>
      <c r="Q13426" s="10">
        <f t="shared" si="852"/>
        <v>0</v>
      </c>
    </row>
    <row r="13427" spans="2:17" ht="20.25" customHeight="1">
      <c r="B13427" s="10" t="str">
        <f t="shared" si="853"/>
        <v>0</v>
      </c>
      <c r="C13427" s="10" t="str">
        <f t="shared" si="854"/>
        <v/>
      </c>
      <c r="D13427" s="10" t="str">
        <f>IFERROR(IF(تحویلی!$E$1="","",IF(NOSA!O13427=تحویلی!$E$1,تحویلی!$E$1&amp;COUNTIF(NOSA!$O$1:O13427,تحویلی!$E$1),"")),"")</f>
        <v/>
      </c>
      <c r="E13427" s="10" t="str">
        <f t="shared" si="855"/>
        <v/>
      </c>
      <c r="F13427" s="10" t="str">
        <f>IFERROR(VLOOKUP(I13427,DATABASE!$N:$O,2,FALSE),"")</f>
        <v/>
      </c>
      <c r="Q13427" s="10">
        <f t="shared" si="852"/>
        <v>0</v>
      </c>
    </row>
    <row r="13428" spans="2:17" ht="20.25" customHeight="1">
      <c r="B13428" s="10" t="str">
        <f t="shared" si="853"/>
        <v>0</v>
      </c>
      <c r="C13428" s="10" t="str">
        <f t="shared" si="854"/>
        <v/>
      </c>
      <c r="D13428" s="10" t="str">
        <f>IFERROR(IF(تحویلی!$E$1="","",IF(NOSA!O13428=تحویلی!$E$1,تحویلی!$E$1&amp;COUNTIF(NOSA!$O$1:O13428,تحویلی!$E$1),"")),"")</f>
        <v/>
      </c>
      <c r="E13428" s="10" t="str">
        <f t="shared" si="855"/>
        <v/>
      </c>
      <c r="F13428" s="10" t="str">
        <f>IFERROR(VLOOKUP(I13428,DATABASE!$N:$O,2,FALSE),"")</f>
        <v/>
      </c>
      <c r="Q13428" s="10">
        <f t="shared" si="852"/>
        <v>0</v>
      </c>
    </row>
    <row r="13429" spans="2:17" ht="20.25" customHeight="1">
      <c r="B13429" s="10" t="str">
        <f t="shared" si="853"/>
        <v>0</v>
      </c>
      <c r="C13429" s="10" t="str">
        <f t="shared" si="854"/>
        <v/>
      </c>
      <c r="D13429" s="10" t="str">
        <f>IFERROR(IF(تحویلی!$E$1="","",IF(NOSA!O13429=تحویلی!$E$1,تحویلی!$E$1&amp;COUNTIF(NOSA!$O$1:O13429,تحویلی!$E$1),"")),"")</f>
        <v/>
      </c>
      <c r="E13429" s="10" t="str">
        <f t="shared" si="855"/>
        <v/>
      </c>
      <c r="F13429" s="10" t="str">
        <f>IFERROR(VLOOKUP(I13429,DATABASE!$N:$O,2,FALSE),"")</f>
        <v/>
      </c>
      <c r="Q13429" s="10">
        <f t="shared" si="852"/>
        <v>0</v>
      </c>
    </row>
    <row r="13430" spans="2:17" ht="20.25" customHeight="1">
      <c r="B13430" s="10" t="str">
        <f t="shared" si="853"/>
        <v>0</v>
      </c>
      <c r="C13430" s="10" t="str">
        <f t="shared" si="854"/>
        <v/>
      </c>
      <c r="D13430" s="10" t="str">
        <f>IFERROR(IF(تحویلی!$E$1="","",IF(NOSA!O13430=تحویلی!$E$1,تحویلی!$E$1&amp;COUNTIF(NOSA!$O$1:O13430,تحویلی!$E$1),"")),"")</f>
        <v/>
      </c>
      <c r="E13430" s="10" t="str">
        <f t="shared" si="855"/>
        <v/>
      </c>
      <c r="F13430" s="10" t="str">
        <f>IFERROR(VLOOKUP(I13430,DATABASE!$N:$O,2,FALSE),"")</f>
        <v/>
      </c>
      <c r="Q13430" s="10">
        <f t="shared" si="852"/>
        <v>0</v>
      </c>
    </row>
    <row r="13431" spans="2:17" ht="20.25" customHeight="1">
      <c r="B13431" s="10" t="str">
        <f t="shared" si="853"/>
        <v>0</v>
      </c>
      <c r="C13431" s="10" t="str">
        <f t="shared" si="854"/>
        <v/>
      </c>
      <c r="D13431" s="10" t="str">
        <f>IFERROR(IF(تحویلی!$E$1="","",IF(NOSA!O13431=تحویلی!$E$1,تحویلی!$E$1&amp;COUNTIF(NOSA!$O$1:O13431,تحویلی!$E$1),"")),"")</f>
        <v/>
      </c>
      <c r="E13431" s="10" t="str">
        <f t="shared" si="855"/>
        <v/>
      </c>
      <c r="F13431" s="10" t="str">
        <f>IFERROR(VLOOKUP(I13431,DATABASE!$N:$O,2,FALSE),"")</f>
        <v/>
      </c>
      <c r="Q13431" s="10">
        <f t="shared" si="852"/>
        <v>0</v>
      </c>
    </row>
    <row r="13432" spans="2:17" ht="20.25" customHeight="1">
      <c r="B13432" s="10" t="str">
        <f t="shared" si="853"/>
        <v>0</v>
      </c>
      <c r="C13432" s="10" t="str">
        <f t="shared" si="854"/>
        <v/>
      </c>
      <c r="D13432" s="10" t="str">
        <f>IFERROR(IF(تحویلی!$E$1="","",IF(NOSA!O13432=تحویلی!$E$1,تحویلی!$E$1&amp;COUNTIF(NOSA!$O$1:O13432,تحویلی!$E$1),"")),"")</f>
        <v/>
      </c>
      <c r="E13432" s="10" t="str">
        <f t="shared" si="855"/>
        <v/>
      </c>
      <c r="F13432" s="10" t="str">
        <f>IFERROR(VLOOKUP(I13432,DATABASE!$N:$O,2,FALSE),"")</f>
        <v/>
      </c>
      <c r="Q13432" s="10">
        <f t="shared" si="852"/>
        <v>0</v>
      </c>
    </row>
    <row r="13433" spans="2:17" ht="20.25" customHeight="1">
      <c r="B13433" s="10" t="str">
        <f t="shared" si="853"/>
        <v>0</v>
      </c>
      <c r="C13433" s="10" t="str">
        <f t="shared" si="854"/>
        <v/>
      </c>
      <c r="D13433" s="10" t="str">
        <f>IFERROR(IF(تحویلی!$E$1="","",IF(NOSA!O13433=تحویلی!$E$1,تحویلی!$E$1&amp;COUNTIF(NOSA!$O$1:O13433,تحویلی!$E$1),"")),"")</f>
        <v/>
      </c>
      <c r="E13433" s="10" t="str">
        <f t="shared" si="855"/>
        <v/>
      </c>
      <c r="F13433" s="10" t="str">
        <f>IFERROR(VLOOKUP(I13433,DATABASE!$N:$O,2,FALSE),"")</f>
        <v/>
      </c>
      <c r="Q13433" s="10">
        <f t="shared" si="852"/>
        <v>0</v>
      </c>
    </row>
    <row r="13434" spans="2:17" ht="20.25" customHeight="1">
      <c r="B13434" s="10" t="str">
        <f t="shared" si="853"/>
        <v>0</v>
      </c>
      <c r="C13434" s="10" t="str">
        <f t="shared" si="854"/>
        <v/>
      </c>
      <c r="D13434" s="10" t="str">
        <f>IFERROR(IF(تحویلی!$E$1="","",IF(NOSA!O13434=تحویلی!$E$1,تحویلی!$E$1&amp;COUNTIF(NOSA!$O$1:O13434,تحویلی!$E$1),"")),"")</f>
        <v/>
      </c>
      <c r="E13434" s="10" t="str">
        <f t="shared" si="855"/>
        <v/>
      </c>
      <c r="F13434" s="10" t="str">
        <f>IFERROR(VLOOKUP(I13434,DATABASE!$N:$O,2,FALSE),"")</f>
        <v/>
      </c>
      <c r="Q13434" s="10">
        <f t="shared" si="852"/>
        <v>0</v>
      </c>
    </row>
    <row r="13435" spans="2:17" ht="20.25" customHeight="1">
      <c r="B13435" s="10" t="str">
        <f t="shared" si="853"/>
        <v>0</v>
      </c>
      <c r="C13435" s="10" t="str">
        <f t="shared" si="854"/>
        <v/>
      </c>
      <c r="D13435" s="10" t="str">
        <f>IFERROR(IF(تحویلی!$E$1="","",IF(NOSA!O13435=تحویلی!$E$1,تحویلی!$E$1&amp;COUNTIF(NOSA!$O$1:O13435,تحویلی!$E$1),"")),"")</f>
        <v/>
      </c>
      <c r="E13435" s="10" t="str">
        <f t="shared" si="855"/>
        <v/>
      </c>
      <c r="F13435" s="10" t="str">
        <f>IFERROR(VLOOKUP(I13435,DATABASE!$N:$O,2,FALSE),"")</f>
        <v/>
      </c>
      <c r="Q13435" s="10">
        <f t="shared" si="852"/>
        <v>0</v>
      </c>
    </row>
    <row r="13436" spans="2:17" ht="20.25" customHeight="1">
      <c r="B13436" s="10" t="str">
        <f t="shared" si="853"/>
        <v>0</v>
      </c>
      <c r="C13436" s="10" t="str">
        <f t="shared" si="854"/>
        <v/>
      </c>
      <c r="D13436" s="10" t="str">
        <f>IFERROR(IF(تحویلی!$E$1="","",IF(NOSA!O13436=تحویلی!$E$1,تحویلی!$E$1&amp;COUNTIF(NOSA!$O$1:O13436,تحویلی!$E$1),"")),"")</f>
        <v/>
      </c>
      <c r="E13436" s="10" t="str">
        <f t="shared" si="855"/>
        <v/>
      </c>
      <c r="F13436" s="10" t="str">
        <f>IFERROR(VLOOKUP(I13436,DATABASE!$N:$O,2,FALSE),"")</f>
        <v/>
      </c>
      <c r="Q13436" s="10">
        <f t="shared" si="852"/>
        <v>0</v>
      </c>
    </row>
    <row r="13437" spans="2:17" ht="20.25" customHeight="1">
      <c r="B13437" s="10" t="str">
        <f t="shared" si="853"/>
        <v>0</v>
      </c>
      <c r="C13437" s="10" t="str">
        <f t="shared" si="854"/>
        <v/>
      </c>
      <c r="D13437" s="10" t="str">
        <f>IFERROR(IF(تحویلی!$E$1="","",IF(NOSA!O13437=تحویلی!$E$1,تحویلی!$E$1&amp;COUNTIF(NOSA!$O$1:O13437,تحویلی!$E$1),"")),"")</f>
        <v/>
      </c>
      <c r="E13437" s="10" t="str">
        <f t="shared" si="855"/>
        <v/>
      </c>
      <c r="F13437" s="10" t="str">
        <f>IFERROR(VLOOKUP(I13437,DATABASE!$N:$O,2,FALSE),"")</f>
        <v/>
      </c>
      <c r="Q13437" s="10">
        <f t="shared" si="852"/>
        <v>0</v>
      </c>
    </row>
    <row r="13438" spans="2:17" ht="20.25" customHeight="1">
      <c r="B13438" s="10" t="str">
        <f t="shared" si="853"/>
        <v>0</v>
      </c>
      <c r="C13438" s="10" t="str">
        <f t="shared" si="854"/>
        <v/>
      </c>
      <c r="D13438" s="10" t="str">
        <f>IFERROR(IF(تحویلی!$E$1="","",IF(NOSA!O13438=تحویلی!$E$1,تحویلی!$E$1&amp;COUNTIF(NOSA!$O$1:O13438,تحویلی!$E$1),"")),"")</f>
        <v/>
      </c>
      <c r="E13438" s="10" t="str">
        <f t="shared" si="855"/>
        <v/>
      </c>
      <c r="F13438" s="10" t="str">
        <f>IFERROR(VLOOKUP(I13438,DATABASE!$N:$O,2,FALSE),"")</f>
        <v/>
      </c>
      <c r="Q13438" s="10">
        <f t="shared" si="852"/>
        <v>0</v>
      </c>
    </row>
    <row r="13439" spans="2:17" ht="20.25" customHeight="1">
      <c r="B13439" s="10" t="str">
        <f t="shared" si="853"/>
        <v>0</v>
      </c>
      <c r="C13439" s="10" t="str">
        <f t="shared" si="854"/>
        <v/>
      </c>
      <c r="D13439" s="10" t="str">
        <f>IFERROR(IF(تحویلی!$E$1="","",IF(NOSA!O13439=تحویلی!$E$1,تحویلی!$E$1&amp;COUNTIF(NOSA!$O$1:O13439,تحویلی!$E$1),"")),"")</f>
        <v/>
      </c>
      <c r="E13439" s="10" t="str">
        <f t="shared" si="855"/>
        <v/>
      </c>
      <c r="F13439" s="10" t="str">
        <f>IFERROR(VLOOKUP(I13439,DATABASE!$N:$O,2,FALSE),"")</f>
        <v/>
      </c>
      <c r="Q13439" s="10">
        <f t="shared" si="852"/>
        <v>0</v>
      </c>
    </row>
    <row r="13440" spans="2:17" ht="20.25" customHeight="1">
      <c r="B13440" s="10" t="str">
        <f t="shared" si="853"/>
        <v>0</v>
      </c>
      <c r="C13440" s="10" t="str">
        <f t="shared" si="854"/>
        <v/>
      </c>
      <c r="D13440" s="10" t="str">
        <f>IFERROR(IF(تحویلی!$E$1="","",IF(NOSA!O13440=تحویلی!$E$1,تحویلی!$E$1&amp;COUNTIF(NOSA!$O$1:O13440,تحویلی!$E$1),"")),"")</f>
        <v/>
      </c>
      <c r="E13440" s="10" t="str">
        <f t="shared" si="855"/>
        <v/>
      </c>
      <c r="F13440" s="10" t="str">
        <f>IFERROR(VLOOKUP(I13440,DATABASE!$N:$O,2,FALSE),"")</f>
        <v/>
      </c>
      <c r="Q13440" s="10">
        <f t="shared" si="852"/>
        <v>0</v>
      </c>
    </row>
    <row r="13441" spans="2:17" ht="20.25" customHeight="1">
      <c r="B13441" s="10" t="str">
        <f t="shared" si="853"/>
        <v>0</v>
      </c>
      <c r="C13441" s="10" t="str">
        <f t="shared" si="854"/>
        <v/>
      </c>
      <c r="D13441" s="10" t="str">
        <f>IFERROR(IF(تحویلی!$E$1="","",IF(NOSA!O13441=تحویلی!$E$1,تحویلی!$E$1&amp;COUNTIF(NOSA!$O$1:O13441,تحویلی!$E$1),"")),"")</f>
        <v/>
      </c>
      <c r="E13441" s="10" t="str">
        <f t="shared" si="855"/>
        <v/>
      </c>
      <c r="F13441" s="10" t="str">
        <f>IFERROR(VLOOKUP(I13441,DATABASE!$N:$O,2,FALSE),"")</f>
        <v/>
      </c>
      <c r="Q13441" s="10">
        <f t="shared" si="852"/>
        <v>0</v>
      </c>
    </row>
    <row r="13442" spans="2:17" ht="20.25" customHeight="1">
      <c r="B13442" s="10" t="str">
        <f t="shared" si="853"/>
        <v>0</v>
      </c>
      <c r="C13442" s="10" t="str">
        <f t="shared" si="854"/>
        <v/>
      </c>
      <c r="D13442" s="10" t="str">
        <f>IFERROR(IF(تحویلی!$E$1="","",IF(NOSA!O13442=تحویلی!$E$1,تحویلی!$E$1&amp;COUNTIF(NOSA!$O$1:O13442,تحویلی!$E$1),"")),"")</f>
        <v/>
      </c>
      <c r="E13442" s="10" t="str">
        <f t="shared" si="855"/>
        <v/>
      </c>
      <c r="F13442" s="10" t="str">
        <f>IFERROR(VLOOKUP(I13442,DATABASE!$N:$O,2,FALSE),"")</f>
        <v/>
      </c>
      <c r="Q13442" s="10">
        <f t="shared" si="852"/>
        <v>0</v>
      </c>
    </row>
    <row r="13443" spans="2:17" ht="20.25" customHeight="1">
      <c r="B13443" s="10" t="str">
        <f t="shared" si="853"/>
        <v>0</v>
      </c>
      <c r="C13443" s="10" t="str">
        <f t="shared" si="854"/>
        <v/>
      </c>
      <c r="D13443" s="10" t="str">
        <f>IFERROR(IF(تحویلی!$E$1="","",IF(NOSA!O13443=تحویلی!$E$1,تحویلی!$E$1&amp;COUNTIF(NOSA!$O$1:O13443,تحویلی!$E$1),"")),"")</f>
        <v/>
      </c>
      <c r="E13443" s="10" t="str">
        <f t="shared" si="855"/>
        <v/>
      </c>
      <c r="F13443" s="10" t="str">
        <f>IFERROR(VLOOKUP(I13443,DATABASE!$N:$O,2,FALSE),"")</f>
        <v/>
      </c>
      <c r="Q13443" s="10">
        <f t="shared" si="852"/>
        <v>0</v>
      </c>
    </row>
    <row r="13444" spans="2:17" ht="20.25" customHeight="1">
      <c r="B13444" s="10" t="str">
        <f t="shared" si="853"/>
        <v>0</v>
      </c>
      <c r="C13444" s="10" t="str">
        <f t="shared" si="854"/>
        <v/>
      </c>
      <c r="D13444" s="10" t="str">
        <f>IFERROR(IF(تحویلی!$E$1="","",IF(NOSA!O13444=تحویلی!$E$1,تحویلی!$E$1&amp;COUNTIF(NOSA!$O$1:O13444,تحویلی!$E$1),"")),"")</f>
        <v/>
      </c>
      <c r="E13444" s="10" t="str">
        <f t="shared" si="855"/>
        <v/>
      </c>
      <c r="F13444" s="10" t="str">
        <f>IFERROR(VLOOKUP(I13444,DATABASE!$N:$O,2,FALSE),"")</f>
        <v/>
      </c>
      <c r="Q13444" s="10">
        <f t="shared" si="852"/>
        <v>0</v>
      </c>
    </row>
    <row r="13445" spans="2:17" ht="20.25" customHeight="1">
      <c r="B13445" s="10" t="str">
        <f t="shared" si="853"/>
        <v>0</v>
      </c>
      <c r="C13445" s="10" t="str">
        <f t="shared" si="854"/>
        <v/>
      </c>
      <c r="D13445" s="10" t="str">
        <f>IFERROR(IF(تحویلی!$E$1="","",IF(NOSA!O13445=تحویلی!$E$1,تحویلی!$E$1&amp;COUNTIF(NOSA!$O$1:O13445,تحویلی!$E$1),"")),"")</f>
        <v/>
      </c>
      <c r="E13445" s="10" t="str">
        <f t="shared" si="855"/>
        <v/>
      </c>
      <c r="F13445" s="10" t="str">
        <f>IFERROR(VLOOKUP(I13445,DATABASE!$N:$O,2,FALSE),"")</f>
        <v/>
      </c>
      <c r="Q13445" s="10">
        <f t="shared" si="852"/>
        <v>0</v>
      </c>
    </row>
    <row r="13446" spans="2:17" ht="20.25" customHeight="1">
      <c r="B13446" s="10" t="str">
        <f t="shared" si="853"/>
        <v>0</v>
      </c>
      <c r="C13446" s="10" t="str">
        <f t="shared" si="854"/>
        <v/>
      </c>
      <c r="D13446" s="10" t="str">
        <f>IFERROR(IF(تحویلی!$E$1="","",IF(NOSA!O13446=تحویلی!$E$1,تحویلی!$E$1&amp;COUNTIF(NOSA!$O$1:O13446,تحویلی!$E$1),"")),"")</f>
        <v/>
      </c>
      <c r="E13446" s="10" t="str">
        <f t="shared" si="855"/>
        <v/>
      </c>
      <c r="F13446" s="10" t="str">
        <f>IFERROR(VLOOKUP(I13446,DATABASE!$N:$O,2,FALSE),"")</f>
        <v/>
      </c>
      <c r="Q13446" s="10">
        <f t="shared" si="852"/>
        <v>0</v>
      </c>
    </row>
    <row r="13447" spans="2:17" ht="20.25" customHeight="1">
      <c r="B13447" s="10" t="str">
        <f t="shared" si="853"/>
        <v>0</v>
      </c>
      <c r="C13447" s="10" t="str">
        <f t="shared" si="854"/>
        <v/>
      </c>
      <c r="D13447" s="10" t="str">
        <f>IFERROR(IF(تحویلی!$E$1="","",IF(NOSA!O13447=تحویلی!$E$1,تحویلی!$E$1&amp;COUNTIF(NOSA!$O$1:O13447,تحویلی!$E$1),"")),"")</f>
        <v/>
      </c>
      <c r="E13447" s="10" t="str">
        <f t="shared" si="855"/>
        <v/>
      </c>
      <c r="F13447" s="10" t="str">
        <f>IFERROR(VLOOKUP(I13447,DATABASE!$N:$O,2,FALSE),"")</f>
        <v/>
      </c>
      <c r="Q13447" s="10">
        <f t="shared" si="852"/>
        <v>0</v>
      </c>
    </row>
    <row r="13448" spans="2:17" ht="20.25" customHeight="1">
      <c r="B13448" s="10" t="str">
        <f t="shared" si="853"/>
        <v>0</v>
      </c>
      <c r="C13448" s="10" t="str">
        <f t="shared" si="854"/>
        <v/>
      </c>
      <c r="D13448" s="10" t="str">
        <f>IFERROR(IF(تحویلی!$E$1="","",IF(NOSA!O13448=تحویلی!$E$1,تحویلی!$E$1&amp;COUNTIF(NOSA!$O$1:O13448,تحویلی!$E$1),"")),"")</f>
        <v/>
      </c>
      <c r="E13448" s="10" t="str">
        <f t="shared" si="855"/>
        <v/>
      </c>
      <c r="F13448" s="10" t="str">
        <f>IFERROR(VLOOKUP(I13448,DATABASE!$N:$O,2,FALSE),"")</f>
        <v/>
      </c>
      <c r="Q13448" s="10">
        <f t="shared" si="852"/>
        <v>0</v>
      </c>
    </row>
    <row r="13449" spans="2:17" ht="20.25" customHeight="1">
      <c r="B13449" s="10" t="str">
        <f t="shared" si="853"/>
        <v>0</v>
      </c>
      <c r="C13449" s="10" t="str">
        <f t="shared" si="854"/>
        <v/>
      </c>
      <c r="D13449" s="10" t="str">
        <f>IFERROR(IF(تحویلی!$E$1="","",IF(NOSA!O13449=تحویلی!$E$1,تحویلی!$E$1&amp;COUNTIF(NOSA!$O$1:O13449,تحویلی!$E$1),"")),"")</f>
        <v/>
      </c>
      <c r="E13449" s="10" t="str">
        <f t="shared" si="855"/>
        <v/>
      </c>
      <c r="F13449" s="10" t="str">
        <f>IFERROR(VLOOKUP(I13449,DATABASE!$N:$O,2,FALSE),"")</f>
        <v/>
      </c>
      <c r="Q13449" s="10">
        <f t="shared" si="852"/>
        <v>0</v>
      </c>
    </row>
    <row r="13450" spans="2:17" ht="20.25" customHeight="1">
      <c r="B13450" s="10" t="str">
        <f t="shared" si="853"/>
        <v>0</v>
      </c>
      <c r="C13450" s="10" t="str">
        <f t="shared" si="854"/>
        <v/>
      </c>
      <c r="D13450" s="10" t="str">
        <f>IFERROR(IF(تحویلی!$E$1="","",IF(NOSA!O13450=تحویلی!$E$1,تحویلی!$E$1&amp;COUNTIF(NOSA!$O$1:O13450,تحویلی!$E$1),"")),"")</f>
        <v/>
      </c>
      <c r="E13450" s="10" t="str">
        <f t="shared" si="855"/>
        <v/>
      </c>
      <c r="F13450" s="10" t="str">
        <f>IFERROR(VLOOKUP(I13450,DATABASE!$N:$O,2,FALSE),"")</f>
        <v/>
      </c>
      <c r="Q13450" s="10">
        <f t="shared" si="852"/>
        <v>0</v>
      </c>
    </row>
    <row r="13451" spans="2:17" ht="20.25" customHeight="1">
      <c r="B13451" s="10" t="str">
        <f t="shared" si="853"/>
        <v>0</v>
      </c>
      <c r="C13451" s="10" t="str">
        <f t="shared" si="854"/>
        <v/>
      </c>
      <c r="D13451" s="10" t="str">
        <f>IFERROR(IF(تحویلی!$E$1="","",IF(NOSA!O13451=تحویلی!$E$1,تحویلی!$E$1&amp;COUNTIF(NOSA!$O$1:O13451,تحویلی!$E$1),"")),"")</f>
        <v/>
      </c>
      <c r="E13451" s="10" t="str">
        <f t="shared" si="855"/>
        <v/>
      </c>
      <c r="F13451" s="10" t="str">
        <f>IFERROR(VLOOKUP(I13451,DATABASE!$N:$O,2,FALSE),"")</f>
        <v/>
      </c>
      <c r="Q13451" s="10">
        <f t="shared" si="852"/>
        <v>0</v>
      </c>
    </row>
    <row r="13452" spans="2:17" ht="20.25" customHeight="1">
      <c r="B13452" s="10" t="str">
        <f t="shared" si="853"/>
        <v>0</v>
      </c>
      <c r="C13452" s="10" t="str">
        <f t="shared" si="854"/>
        <v/>
      </c>
      <c r="D13452" s="10" t="str">
        <f>IFERROR(IF(تحویلی!$E$1="","",IF(NOSA!O13452=تحویلی!$E$1,تحویلی!$E$1&amp;COUNTIF(NOSA!$O$1:O13452,تحویلی!$E$1),"")),"")</f>
        <v/>
      </c>
      <c r="E13452" s="10" t="str">
        <f t="shared" si="855"/>
        <v/>
      </c>
      <c r="F13452" s="10" t="str">
        <f>IFERROR(VLOOKUP(I13452,DATABASE!$N:$O,2,FALSE),"")</f>
        <v/>
      </c>
      <c r="Q13452" s="10">
        <f t="shared" si="852"/>
        <v>0</v>
      </c>
    </row>
    <row r="13453" spans="2:17" ht="20.25" customHeight="1">
      <c r="B13453" s="10" t="str">
        <f t="shared" si="853"/>
        <v>0</v>
      </c>
      <c r="C13453" s="10" t="str">
        <f t="shared" si="854"/>
        <v/>
      </c>
      <c r="D13453" s="10" t="str">
        <f>IFERROR(IF(تحویلی!$E$1="","",IF(NOSA!O13453=تحویلی!$E$1,تحویلی!$E$1&amp;COUNTIF(NOSA!$O$1:O13453,تحویلی!$E$1),"")),"")</f>
        <v/>
      </c>
      <c r="E13453" s="10" t="str">
        <f t="shared" si="855"/>
        <v/>
      </c>
      <c r="F13453" s="10" t="str">
        <f>IFERROR(VLOOKUP(I13453,DATABASE!$N:$O,2,FALSE),"")</f>
        <v/>
      </c>
      <c r="Q13453" s="10">
        <f t="shared" si="852"/>
        <v>0</v>
      </c>
    </row>
    <row r="13454" spans="2:17" ht="20.25" customHeight="1">
      <c r="B13454" s="10" t="str">
        <f t="shared" si="853"/>
        <v>0</v>
      </c>
      <c r="C13454" s="10" t="str">
        <f t="shared" si="854"/>
        <v/>
      </c>
      <c r="D13454" s="10" t="str">
        <f>IFERROR(IF(تحویلی!$E$1="","",IF(NOSA!O13454=تحویلی!$E$1,تحویلی!$E$1&amp;COUNTIF(NOSA!$O$1:O13454,تحویلی!$E$1),"")),"")</f>
        <v/>
      </c>
      <c r="E13454" s="10" t="str">
        <f t="shared" si="855"/>
        <v/>
      </c>
      <c r="F13454" s="10" t="str">
        <f>IFERROR(VLOOKUP(I13454,DATABASE!$N:$O,2,FALSE),"")</f>
        <v/>
      </c>
      <c r="Q13454" s="10">
        <f t="shared" si="852"/>
        <v>0</v>
      </c>
    </row>
    <row r="13455" spans="2:17" ht="20.25" customHeight="1">
      <c r="B13455" s="10" t="str">
        <f t="shared" si="853"/>
        <v>0</v>
      </c>
      <c r="C13455" s="10" t="str">
        <f t="shared" si="854"/>
        <v/>
      </c>
      <c r="D13455" s="10" t="str">
        <f>IFERROR(IF(تحویلی!$E$1="","",IF(NOSA!O13455=تحویلی!$E$1,تحویلی!$E$1&amp;COUNTIF(NOSA!$O$1:O13455,تحویلی!$E$1),"")),"")</f>
        <v/>
      </c>
      <c r="E13455" s="10" t="str">
        <f t="shared" si="855"/>
        <v/>
      </c>
      <c r="F13455" s="10" t="str">
        <f>IFERROR(VLOOKUP(I13455,DATABASE!$N:$O,2,FALSE),"")</f>
        <v/>
      </c>
      <c r="Q13455" s="10">
        <f t="shared" si="852"/>
        <v>0</v>
      </c>
    </row>
    <row r="13456" spans="2:17" ht="20.25" customHeight="1">
      <c r="B13456" s="10" t="str">
        <f t="shared" si="853"/>
        <v>0</v>
      </c>
      <c r="C13456" s="10" t="str">
        <f t="shared" si="854"/>
        <v/>
      </c>
      <c r="D13456" s="10" t="str">
        <f>IFERROR(IF(تحویلی!$E$1="","",IF(NOSA!O13456=تحویلی!$E$1,تحویلی!$E$1&amp;COUNTIF(NOSA!$O$1:O13456,تحویلی!$E$1),"")),"")</f>
        <v/>
      </c>
      <c r="E13456" s="10" t="str">
        <f t="shared" si="855"/>
        <v/>
      </c>
      <c r="F13456" s="10" t="str">
        <f>IFERROR(VLOOKUP(I13456,DATABASE!$N:$O,2,FALSE),"")</f>
        <v/>
      </c>
      <c r="Q13456" s="10">
        <f t="shared" si="852"/>
        <v>0</v>
      </c>
    </row>
    <row r="13457" spans="2:17" ht="20.25" customHeight="1">
      <c r="B13457" s="10" t="str">
        <f t="shared" si="853"/>
        <v>0</v>
      </c>
      <c r="C13457" s="10" t="str">
        <f t="shared" si="854"/>
        <v/>
      </c>
      <c r="D13457" s="10" t="str">
        <f>IFERROR(IF(تحویلی!$E$1="","",IF(NOSA!O13457=تحویلی!$E$1,تحویلی!$E$1&amp;COUNTIF(NOSA!$O$1:O13457,تحویلی!$E$1),"")),"")</f>
        <v/>
      </c>
      <c r="E13457" s="10" t="str">
        <f t="shared" si="855"/>
        <v/>
      </c>
      <c r="F13457" s="10" t="str">
        <f>IFERROR(VLOOKUP(I13457,DATABASE!$N:$O,2,FALSE),"")</f>
        <v/>
      </c>
      <c r="Q13457" s="10">
        <f t="shared" si="852"/>
        <v>0</v>
      </c>
    </row>
    <row r="13458" spans="2:17" ht="20.25" customHeight="1">
      <c r="B13458" s="10" t="str">
        <f t="shared" si="853"/>
        <v>0</v>
      </c>
      <c r="C13458" s="10" t="str">
        <f t="shared" si="854"/>
        <v/>
      </c>
      <c r="D13458" s="10" t="str">
        <f>IFERROR(IF(تحویلی!$E$1="","",IF(NOSA!O13458=تحویلی!$E$1,تحویلی!$E$1&amp;COUNTIF(NOSA!$O$1:O13458,تحویلی!$E$1),"")),"")</f>
        <v/>
      </c>
      <c r="E13458" s="10" t="str">
        <f t="shared" si="855"/>
        <v/>
      </c>
      <c r="F13458" s="10" t="str">
        <f>IFERROR(VLOOKUP(I13458,DATABASE!$N:$O,2,FALSE),"")</f>
        <v/>
      </c>
      <c r="Q13458" s="10">
        <f t="shared" si="852"/>
        <v>0</v>
      </c>
    </row>
    <row r="13459" spans="2:17" ht="20.25" customHeight="1">
      <c r="B13459" s="10" t="str">
        <f t="shared" si="853"/>
        <v>0</v>
      </c>
      <c r="C13459" s="10" t="str">
        <f t="shared" si="854"/>
        <v/>
      </c>
      <c r="D13459" s="10" t="str">
        <f>IFERROR(IF(تحویلی!$E$1="","",IF(NOSA!O13459=تحویلی!$E$1,تحویلی!$E$1&amp;COUNTIF(NOSA!$O$1:O13459,تحویلی!$E$1),"")),"")</f>
        <v/>
      </c>
      <c r="E13459" s="10" t="str">
        <f t="shared" si="855"/>
        <v/>
      </c>
      <c r="F13459" s="10" t="str">
        <f>IFERROR(VLOOKUP(I13459,DATABASE!$N:$O,2,FALSE),"")</f>
        <v/>
      </c>
      <c r="Q13459" s="10">
        <f t="shared" si="852"/>
        <v>0</v>
      </c>
    </row>
    <row r="13460" spans="2:17" ht="20.25" customHeight="1">
      <c r="B13460" s="10" t="str">
        <f t="shared" si="853"/>
        <v>0</v>
      </c>
      <c r="C13460" s="10" t="str">
        <f t="shared" si="854"/>
        <v/>
      </c>
      <c r="D13460" s="10" t="str">
        <f>IFERROR(IF(تحویلی!$E$1="","",IF(NOSA!O13460=تحویلی!$E$1,تحویلی!$E$1&amp;COUNTIF(NOSA!$O$1:O13460,تحویلی!$E$1),"")),"")</f>
        <v/>
      </c>
      <c r="E13460" s="10" t="str">
        <f t="shared" si="855"/>
        <v/>
      </c>
      <c r="F13460" s="10" t="str">
        <f>IFERROR(VLOOKUP(I13460,DATABASE!$N:$O,2,FALSE),"")</f>
        <v/>
      </c>
      <c r="Q13460" s="10">
        <f t="shared" si="852"/>
        <v>0</v>
      </c>
    </row>
    <row r="13461" spans="2:17" ht="20.25" customHeight="1">
      <c r="B13461" s="10" t="str">
        <f t="shared" si="853"/>
        <v>0</v>
      </c>
      <c r="C13461" s="10" t="str">
        <f t="shared" si="854"/>
        <v/>
      </c>
      <c r="D13461" s="10" t="str">
        <f>IFERROR(IF(تحویلی!$E$1="","",IF(NOSA!O13461=تحویلی!$E$1,تحویلی!$E$1&amp;COUNTIF(NOSA!$O$1:O13461,تحویلی!$E$1),"")),"")</f>
        <v/>
      </c>
      <c r="E13461" s="10" t="str">
        <f t="shared" si="855"/>
        <v/>
      </c>
      <c r="F13461" s="10" t="str">
        <f>IFERROR(VLOOKUP(I13461,DATABASE!$N:$O,2,FALSE),"")</f>
        <v/>
      </c>
      <c r="Q13461" s="10">
        <f t="shared" si="852"/>
        <v>0</v>
      </c>
    </row>
    <row r="13462" spans="2:17" ht="20.25" customHeight="1">
      <c r="B13462" s="10" t="str">
        <f t="shared" si="853"/>
        <v>0</v>
      </c>
      <c r="C13462" s="10" t="str">
        <f t="shared" si="854"/>
        <v/>
      </c>
      <c r="D13462" s="10" t="str">
        <f>IFERROR(IF(تحویلی!$E$1="","",IF(NOSA!O13462=تحویلی!$E$1,تحویلی!$E$1&amp;COUNTIF(NOSA!$O$1:O13462,تحویلی!$E$1),"")),"")</f>
        <v/>
      </c>
      <c r="E13462" s="10" t="str">
        <f t="shared" si="855"/>
        <v/>
      </c>
      <c r="F13462" s="10" t="str">
        <f>IFERROR(VLOOKUP(I13462,DATABASE!$N:$O,2,FALSE),"")</f>
        <v/>
      </c>
      <c r="Q13462" s="10">
        <f t="shared" si="852"/>
        <v>0</v>
      </c>
    </row>
    <row r="13463" spans="2:17" ht="20.25" customHeight="1">
      <c r="B13463" s="10" t="str">
        <f t="shared" si="853"/>
        <v>0</v>
      </c>
      <c r="C13463" s="10" t="str">
        <f t="shared" si="854"/>
        <v/>
      </c>
      <c r="D13463" s="10" t="str">
        <f>IFERROR(IF(تحویلی!$E$1="","",IF(NOSA!O13463=تحویلی!$E$1,تحویلی!$E$1&amp;COUNTIF(NOSA!$O$1:O13463,تحویلی!$E$1),"")),"")</f>
        <v/>
      </c>
      <c r="E13463" s="10" t="str">
        <f t="shared" si="855"/>
        <v/>
      </c>
      <c r="F13463" s="10" t="str">
        <f>IFERROR(VLOOKUP(I13463,DATABASE!$N:$O,2,FALSE),"")</f>
        <v/>
      </c>
      <c r="Q13463" s="10">
        <f t="shared" si="852"/>
        <v>0</v>
      </c>
    </row>
    <row r="13464" spans="2:17" ht="20.25" customHeight="1">
      <c r="B13464" s="10" t="str">
        <f t="shared" si="853"/>
        <v>0</v>
      </c>
      <c r="C13464" s="10" t="str">
        <f t="shared" si="854"/>
        <v/>
      </c>
      <c r="D13464" s="10" t="str">
        <f>IFERROR(IF(تحویلی!$E$1="","",IF(NOSA!O13464=تحویلی!$E$1,تحویلی!$E$1&amp;COUNTIF(NOSA!$O$1:O13464,تحویلی!$E$1),"")),"")</f>
        <v/>
      </c>
      <c r="E13464" s="10" t="str">
        <f t="shared" si="855"/>
        <v/>
      </c>
      <c r="F13464" s="10" t="str">
        <f>IFERROR(VLOOKUP(I13464,DATABASE!$N:$O,2,FALSE),"")</f>
        <v/>
      </c>
      <c r="Q13464" s="10">
        <f t="shared" si="852"/>
        <v>0</v>
      </c>
    </row>
    <row r="13465" spans="2:17" ht="20.25" customHeight="1">
      <c r="B13465" s="10" t="str">
        <f t="shared" si="853"/>
        <v>0</v>
      </c>
      <c r="C13465" s="10" t="str">
        <f t="shared" si="854"/>
        <v/>
      </c>
      <c r="D13465" s="10" t="str">
        <f>IFERROR(IF(تحویلی!$E$1="","",IF(NOSA!O13465=تحویلی!$E$1,تحویلی!$E$1&amp;COUNTIF(NOSA!$O$1:O13465,تحویلی!$E$1),"")),"")</f>
        <v/>
      </c>
      <c r="E13465" s="10" t="str">
        <f t="shared" si="855"/>
        <v/>
      </c>
      <c r="F13465" s="10" t="str">
        <f>IFERROR(VLOOKUP(I13465,DATABASE!$N:$O,2,FALSE),"")</f>
        <v/>
      </c>
      <c r="Q13465" s="10">
        <f t="shared" si="852"/>
        <v>0</v>
      </c>
    </row>
    <row r="13466" spans="2:17" ht="20.25" customHeight="1">
      <c r="B13466" s="10" t="str">
        <f t="shared" si="853"/>
        <v>0</v>
      </c>
      <c r="C13466" s="10" t="str">
        <f t="shared" si="854"/>
        <v/>
      </c>
      <c r="D13466" s="10" t="str">
        <f>IFERROR(IF(تحویلی!$E$1="","",IF(NOSA!O13466=تحویلی!$E$1,تحویلی!$E$1&amp;COUNTIF(NOSA!$O$1:O13466,تحویلی!$E$1),"")),"")</f>
        <v/>
      </c>
      <c r="E13466" s="10" t="str">
        <f t="shared" si="855"/>
        <v/>
      </c>
      <c r="F13466" s="10" t="str">
        <f>IFERROR(VLOOKUP(I13466,DATABASE!$N:$O,2,FALSE),"")</f>
        <v/>
      </c>
      <c r="Q13466" s="10">
        <f t="shared" si="852"/>
        <v>0</v>
      </c>
    </row>
    <row r="13467" spans="2:17" ht="20.25" customHeight="1">
      <c r="B13467" s="10" t="str">
        <f t="shared" si="853"/>
        <v>0</v>
      </c>
      <c r="C13467" s="10" t="str">
        <f t="shared" si="854"/>
        <v/>
      </c>
      <c r="D13467" s="10" t="str">
        <f>IFERROR(IF(تحویلی!$E$1="","",IF(NOSA!O13467=تحویلی!$E$1,تحویلی!$E$1&amp;COUNTIF(NOSA!$O$1:O13467,تحویلی!$E$1),"")),"")</f>
        <v/>
      </c>
      <c r="E13467" s="10" t="str">
        <f t="shared" si="855"/>
        <v/>
      </c>
      <c r="F13467" s="10" t="str">
        <f>IFERROR(VLOOKUP(I13467,DATABASE!$N:$O,2,FALSE),"")</f>
        <v/>
      </c>
      <c r="Q13467" s="10">
        <f t="shared" si="852"/>
        <v>0</v>
      </c>
    </row>
    <row r="13468" spans="2:17" ht="20.25" customHeight="1">
      <c r="B13468" s="10" t="str">
        <f t="shared" si="853"/>
        <v>0</v>
      </c>
      <c r="C13468" s="10" t="str">
        <f t="shared" si="854"/>
        <v/>
      </c>
      <c r="D13468" s="10" t="str">
        <f>IFERROR(IF(تحویلی!$E$1="","",IF(NOSA!O13468=تحویلی!$E$1,تحویلی!$E$1&amp;COUNTIF(NOSA!$O$1:O13468,تحویلی!$E$1),"")),"")</f>
        <v/>
      </c>
      <c r="E13468" s="10" t="str">
        <f t="shared" si="855"/>
        <v/>
      </c>
      <c r="F13468" s="10" t="str">
        <f>IFERROR(VLOOKUP(I13468,DATABASE!$N:$O,2,FALSE),"")</f>
        <v/>
      </c>
      <c r="Q13468" s="10">
        <f t="shared" si="852"/>
        <v>0</v>
      </c>
    </row>
    <row r="13469" spans="2:17" ht="20.25" customHeight="1">
      <c r="B13469" s="10" t="str">
        <f t="shared" si="853"/>
        <v>0</v>
      </c>
      <c r="C13469" s="10" t="str">
        <f t="shared" si="854"/>
        <v/>
      </c>
      <c r="D13469" s="10" t="str">
        <f>IFERROR(IF(تحویلی!$E$1="","",IF(NOSA!O13469=تحویلی!$E$1,تحویلی!$E$1&amp;COUNTIF(NOSA!$O$1:O13469,تحویلی!$E$1),"")),"")</f>
        <v/>
      </c>
      <c r="E13469" s="10" t="str">
        <f t="shared" si="855"/>
        <v/>
      </c>
      <c r="F13469" s="10" t="str">
        <f>IFERROR(VLOOKUP(I13469,DATABASE!$N:$O,2,FALSE),"")</f>
        <v/>
      </c>
      <c r="Q13469" s="10">
        <f t="shared" si="852"/>
        <v>0</v>
      </c>
    </row>
    <row r="13470" spans="2:17" ht="20.25" customHeight="1">
      <c r="B13470" s="10" t="str">
        <f t="shared" si="853"/>
        <v>0</v>
      </c>
      <c r="C13470" s="10" t="str">
        <f t="shared" si="854"/>
        <v/>
      </c>
      <c r="D13470" s="10" t="str">
        <f>IFERROR(IF(تحویلی!$E$1="","",IF(NOSA!O13470=تحویلی!$E$1,تحویلی!$E$1&amp;COUNTIF(NOSA!$O$1:O13470,تحویلی!$E$1),"")),"")</f>
        <v/>
      </c>
      <c r="E13470" s="10" t="str">
        <f t="shared" si="855"/>
        <v/>
      </c>
      <c r="F13470" s="10" t="str">
        <f>IFERROR(VLOOKUP(I13470,DATABASE!$N:$O,2,FALSE),"")</f>
        <v/>
      </c>
      <c r="Q13470" s="10">
        <f t="shared" si="852"/>
        <v>0</v>
      </c>
    </row>
    <row r="13471" spans="2:17" ht="20.25" customHeight="1">
      <c r="B13471" s="10" t="str">
        <f t="shared" si="853"/>
        <v>0</v>
      </c>
      <c r="C13471" s="10" t="str">
        <f t="shared" si="854"/>
        <v/>
      </c>
      <c r="D13471" s="10" t="str">
        <f>IFERROR(IF(تحویلی!$E$1="","",IF(NOSA!O13471=تحویلی!$E$1,تحویلی!$E$1&amp;COUNTIF(NOSA!$O$1:O13471,تحویلی!$E$1),"")),"")</f>
        <v/>
      </c>
      <c r="E13471" s="10" t="str">
        <f t="shared" si="855"/>
        <v/>
      </c>
      <c r="F13471" s="10" t="str">
        <f>IFERROR(VLOOKUP(I13471,DATABASE!$N:$O,2,FALSE),"")</f>
        <v/>
      </c>
      <c r="Q13471" s="10">
        <f t="shared" si="852"/>
        <v>0</v>
      </c>
    </row>
    <row r="13472" spans="2:17" ht="20.25" customHeight="1">
      <c r="B13472" s="10" t="str">
        <f t="shared" si="853"/>
        <v>0</v>
      </c>
      <c r="C13472" s="10" t="str">
        <f t="shared" si="854"/>
        <v/>
      </c>
      <c r="D13472" s="10" t="str">
        <f>IFERROR(IF(تحویلی!$E$1="","",IF(NOSA!O13472=تحویلی!$E$1,تحویلی!$E$1&amp;COUNTIF(NOSA!$O$1:O13472,تحویلی!$E$1),"")),"")</f>
        <v/>
      </c>
      <c r="E13472" s="10" t="str">
        <f t="shared" si="855"/>
        <v/>
      </c>
      <c r="F13472" s="10" t="str">
        <f>IFERROR(VLOOKUP(I13472,DATABASE!$N:$O,2,FALSE),"")</f>
        <v/>
      </c>
      <c r="Q13472" s="10">
        <f t="shared" si="852"/>
        <v>0</v>
      </c>
    </row>
    <row r="13473" spans="2:17" ht="20.25" customHeight="1">
      <c r="B13473" s="10" t="str">
        <f t="shared" si="853"/>
        <v>0</v>
      </c>
      <c r="C13473" s="10" t="str">
        <f t="shared" si="854"/>
        <v/>
      </c>
      <c r="D13473" s="10" t="str">
        <f>IFERROR(IF(تحویلی!$E$1="","",IF(NOSA!O13473=تحویلی!$E$1,تحویلی!$E$1&amp;COUNTIF(NOSA!$O$1:O13473,تحویلی!$E$1),"")),"")</f>
        <v/>
      </c>
      <c r="E13473" s="10" t="str">
        <f t="shared" si="855"/>
        <v/>
      </c>
      <c r="F13473" s="10" t="str">
        <f>IFERROR(VLOOKUP(I13473,DATABASE!$N:$O,2,FALSE),"")</f>
        <v/>
      </c>
      <c r="Q13473" s="10">
        <f t="shared" si="852"/>
        <v>0</v>
      </c>
    </row>
    <row r="13474" spans="2:17" ht="20.25" customHeight="1">
      <c r="B13474" s="10" t="str">
        <f t="shared" si="853"/>
        <v>0</v>
      </c>
      <c r="C13474" s="10" t="str">
        <f t="shared" si="854"/>
        <v/>
      </c>
      <c r="D13474" s="10" t="str">
        <f>IFERROR(IF(تحویلی!$E$1="","",IF(NOSA!O13474=تحویلی!$E$1,تحویلی!$E$1&amp;COUNTIF(NOSA!$O$1:O13474,تحویلی!$E$1),"")),"")</f>
        <v/>
      </c>
      <c r="E13474" s="10" t="str">
        <f t="shared" si="855"/>
        <v/>
      </c>
      <c r="F13474" s="10" t="str">
        <f>IFERROR(VLOOKUP(I13474,DATABASE!$N:$O,2,FALSE),"")</f>
        <v/>
      </c>
      <c r="Q13474" s="10">
        <f t="shared" si="852"/>
        <v>0</v>
      </c>
    </row>
    <row r="13475" spans="2:17" ht="20.25" customHeight="1">
      <c r="B13475" s="10" t="str">
        <f t="shared" si="853"/>
        <v>0</v>
      </c>
      <c r="C13475" s="10" t="str">
        <f t="shared" si="854"/>
        <v/>
      </c>
      <c r="D13475" s="10" t="str">
        <f>IFERROR(IF(تحویلی!$E$1="","",IF(NOSA!O13475=تحویلی!$E$1,تحویلی!$E$1&amp;COUNTIF(NOSA!$O$1:O13475,تحویلی!$E$1),"")),"")</f>
        <v/>
      </c>
      <c r="E13475" s="10" t="str">
        <f t="shared" si="855"/>
        <v/>
      </c>
      <c r="F13475" s="10" t="str">
        <f>IFERROR(VLOOKUP(I13475,DATABASE!$N:$O,2,FALSE),"")</f>
        <v/>
      </c>
      <c r="Q13475" s="10">
        <f t="shared" si="852"/>
        <v>0</v>
      </c>
    </row>
    <row r="13476" spans="2:17" ht="20.25" customHeight="1">
      <c r="B13476" s="10" t="str">
        <f t="shared" si="853"/>
        <v>0</v>
      </c>
      <c r="C13476" s="10" t="str">
        <f t="shared" si="854"/>
        <v/>
      </c>
      <c r="D13476" s="10" t="str">
        <f>IFERROR(IF(تحویلی!$E$1="","",IF(NOSA!O13476=تحویلی!$E$1,تحویلی!$E$1&amp;COUNTIF(NOSA!$O$1:O13476,تحویلی!$E$1),"")),"")</f>
        <v/>
      </c>
      <c r="E13476" s="10" t="str">
        <f t="shared" si="855"/>
        <v/>
      </c>
      <c r="F13476" s="10" t="str">
        <f>IFERROR(VLOOKUP(I13476,DATABASE!$N:$O,2,FALSE),"")</f>
        <v/>
      </c>
      <c r="Q13476" s="10">
        <f t="shared" ref="Q13476:Q13539" si="856">VALUE(O13476)</f>
        <v>0</v>
      </c>
    </row>
    <row r="13477" spans="2:17" ht="20.25" customHeight="1">
      <c r="B13477" s="10" t="str">
        <f t="shared" si="853"/>
        <v>0</v>
      </c>
      <c r="C13477" s="10" t="str">
        <f t="shared" si="854"/>
        <v/>
      </c>
      <c r="D13477" s="10" t="str">
        <f>IFERROR(IF(تحویلی!$E$1="","",IF(NOSA!O13477=تحویلی!$E$1,تحویلی!$E$1&amp;COUNTIF(NOSA!$O$1:O13477,تحویلی!$E$1),"")),"")</f>
        <v/>
      </c>
      <c r="E13477" s="10" t="str">
        <f t="shared" si="855"/>
        <v/>
      </c>
      <c r="F13477" s="10" t="str">
        <f>IFERROR(VLOOKUP(I13477,DATABASE!$N:$O,2,FALSE),"")</f>
        <v/>
      </c>
      <c r="Q13477" s="10">
        <f t="shared" si="856"/>
        <v>0</v>
      </c>
    </row>
    <row r="13478" spans="2:17" ht="20.25" customHeight="1">
      <c r="B13478" s="10" t="str">
        <f t="shared" si="853"/>
        <v>0</v>
      </c>
      <c r="C13478" s="10" t="str">
        <f t="shared" si="854"/>
        <v/>
      </c>
      <c r="D13478" s="10" t="str">
        <f>IFERROR(IF(تحویلی!$E$1="","",IF(NOSA!O13478=تحویلی!$E$1,تحویلی!$E$1&amp;COUNTIF(NOSA!$O$1:O13478,تحویلی!$E$1),"")),"")</f>
        <v/>
      </c>
      <c r="E13478" s="10" t="str">
        <f t="shared" si="855"/>
        <v/>
      </c>
      <c r="F13478" s="10" t="str">
        <f>IFERROR(VLOOKUP(I13478,DATABASE!$N:$O,2,FALSE),"")</f>
        <v/>
      </c>
      <c r="Q13478" s="10">
        <f t="shared" si="856"/>
        <v>0</v>
      </c>
    </row>
    <row r="13479" spans="2:17" ht="20.25" customHeight="1">
      <c r="B13479" s="10" t="str">
        <f t="shared" si="853"/>
        <v>0</v>
      </c>
      <c r="C13479" s="10" t="str">
        <f t="shared" si="854"/>
        <v/>
      </c>
      <c r="D13479" s="10" t="str">
        <f>IFERROR(IF(تحویلی!$E$1="","",IF(NOSA!O13479=تحویلی!$E$1,تحویلی!$E$1&amp;COUNTIF(NOSA!$O$1:O13479,تحویلی!$E$1),"")),"")</f>
        <v/>
      </c>
      <c r="E13479" s="10" t="str">
        <f t="shared" si="855"/>
        <v/>
      </c>
      <c r="F13479" s="10" t="str">
        <f>IFERROR(VLOOKUP(I13479,DATABASE!$N:$O,2,FALSE),"")</f>
        <v/>
      </c>
      <c r="Q13479" s="10">
        <f t="shared" si="856"/>
        <v>0</v>
      </c>
    </row>
    <row r="13480" spans="2:17" ht="20.25" customHeight="1">
      <c r="B13480" s="10" t="str">
        <f t="shared" si="853"/>
        <v>0</v>
      </c>
      <c r="C13480" s="10" t="str">
        <f t="shared" si="854"/>
        <v/>
      </c>
      <c r="D13480" s="10" t="str">
        <f>IFERROR(IF(تحویلی!$E$1="","",IF(NOSA!O13480=تحویلی!$E$1,تحویلی!$E$1&amp;COUNTIF(NOSA!$O$1:O13480,تحویلی!$E$1),"")),"")</f>
        <v/>
      </c>
      <c r="E13480" s="10" t="str">
        <f t="shared" si="855"/>
        <v/>
      </c>
      <c r="F13480" s="10" t="str">
        <f>IFERROR(VLOOKUP(I13480,DATABASE!$N:$O,2,FALSE),"")</f>
        <v/>
      </c>
      <c r="Q13480" s="10">
        <f t="shared" si="856"/>
        <v>0</v>
      </c>
    </row>
    <row r="13481" spans="2:17" ht="20.25" customHeight="1">
      <c r="B13481" s="10" t="str">
        <f t="shared" ref="B13481:B13544" si="857">F13481&amp;Q13481</f>
        <v>0</v>
      </c>
      <c r="C13481" s="10" t="str">
        <f t="shared" ref="C13481:C13544" si="858">F13481&amp;G13481&amp;O13481</f>
        <v/>
      </c>
      <c r="D13481" s="10" t="str">
        <f>IFERROR(IF(تحویلی!$E$1="","",IF(NOSA!O13481=تحویلی!$E$1,تحویلی!$E$1&amp;COUNTIF(NOSA!$O$1:O13481,تحویلی!$E$1),"")),"")</f>
        <v/>
      </c>
      <c r="E13481" s="10" t="str">
        <f t="shared" ref="E13481:E13544" si="859">H13481&amp;O13481</f>
        <v/>
      </c>
      <c r="F13481" s="10" t="str">
        <f>IFERROR(VLOOKUP(I13481,DATABASE!$N:$O,2,FALSE),"")</f>
        <v/>
      </c>
      <c r="Q13481" s="10">
        <f t="shared" si="856"/>
        <v>0</v>
      </c>
    </row>
    <row r="13482" spans="2:17" ht="20.25" customHeight="1">
      <c r="B13482" s="10" t="str">
        <f t="shared" si="857"/>
        <v>0</v>
      </c>
      <c r="C13482" s="10" t="str">
        <f t="shared" si="858"/>
        <v/>
      </c>
      <c r="D13482" s="10" t="str">
        <f>IFERROR(IF(تحویلی!$E$1="","",IF(NOSA!O13482=تحویلی!$E$1,تحویلی!$E$1&amp;COUNTIF(NOSA!$O$1:O13482,تحویلی!$E$1),"")),"")</f>
        <v/>
      </c>
      <c r="E13482" s="10" t="str">
        <f t="shared" si="859"/>
        <v/>
      </c>
      <c r="F13482" s="10" t="str">
        <f>IFERROR(VLOOKUP(I13482,DATABASE!$N:$O,2,FALSE),"")</f>
        <v/>
      </c>
      <c r="Q13482" s="10">
        <f t="shared" si="856"/>
        <v>0</v>
      </c>
    </row>
    <row r="13483" spans="2:17" ht="20.25" customHeight="1">
      <c r="B13483" s="10" t="str">
        <f t="shared" si="857"/>
        <v>0</v>
      </c>
      <c r="C13483" s="10" t="str">
        <f t="shared" si="858"/>
        <v/>
      </c>
      <c r="D13483" s="10" t="str">
        <f>IFERROR(IF(تحویلی!$E$1="","",IF(NOSA!O13483=تحویلی!$E$1,تحویلی!$E$1&amp;COUNTIF(NOSA!$O$1:O13483,تحویلی!$E$1),"")),"")</f>
        <v/>
      </c>
      <c r="E13483" s="10" t="str">
        <f t="shared" si="859"/>
        <v/>
      </c>
      <c r="F13483" s="10" t="str">
        <f>IFERROR(VLOOKUP(I13483,DATABASE!$N:$O,2,FALSE),"")</f>
        <v/>
      </c>
      <c r="Q13483" s="10">
        <f t="shared" si="856"/>
        <v>0</v>
      </c>
    </row>
    <row r="13484" spans="2:17" ht="20.25" customHeight="1">
      <c r="B13484" s="10" t="str">
        <f t="shared" si="857"/>
        <v>0</v>
      </c>
      <c r="C13484" s="10" t="str">
        <f t="shared" si="858"/>
        <v/>
      </c>
      <c r="D13484" s="10" t="str">
        <f>IFERROR(IF(تحویلی!$E$1="","",IF(NOSA!O13484=تحویلی!$E$1,تحویلی!$E$1&amp;COUNTIF(NOSA!$O$1:O13484,تحویلی!$E$1),"")),"")</f>
        <v/>
      </c>
      <c r="E13484" s="10" t="str">
        <f t="shared" si="859"/>
        <v/>
      </c>
      <c r="F13484" s="10" t="str">
        <f>IFERROR(VLOOKUP(I13484,DATABASE!$N:$O,2,FALSE),"")</f>
        <v/>
      </c>
      <c r="Q13484" s="10">
        <f t="shared" si="856"/>
        <v>0</v>
      </c>
    </row>
    <row r="13485" spans="2:17" ht="20.25" customHeight="1">
      <c r="B13485" s="10" t="str">
        <f t="shared" si="857"/>
        <v>0</v>
      </c>
      <c r="C13485" s="10" t="str">
        <f t="shared" si="858"/>
        <v/>
      </c>
      <c r="D13485" s="10" t="str">
        <f>IFERROR(IF(تحویلی!$E$1="","",IF(NOSA!O13485=تحویلی!$E$1,تحویلی!$E$1&amp;COUNTIF(NOSA!$O$1:O13485,تحویلی!$E$1),"")),"")</f>
        <v/>
      </c>
      <c r="E13485" s="10" t="str">
        <f t="shared" si="859"/>
        <v/>
      </c>
      <c r="F13485" s="10" t="str">
        <f>IFERROR(VLOOKUP(I13485,DATABASE!$N:$O,2,FALSE),"")</f>
        <v/>
      </c>
      <c r="Q13485" s="10">
        <f t="shared" si="856"/>
        <v>0</v>
      </c>
    </row>
    <row r="13486" spans="2:17" ht="20.25" customHeight="1">
      <c r="B13486" s="10" t="str">
        <f t="shared" si="857"/>
        <v>0</v>
      </c>
      <c r="C13486" s="10" t="str">
        <f t="shared" si="858"/>
        <v/>
      </c>
      <c r="D13486" s="10" t="str">
        <f>IFERROR(IF(تحویلی!$E$1="","",IF(NOSA!O13486=تحویلی!$E$1,تحویلی!$E$1&amp;COUNTIF(NOSA!$O$1:O13486,تحویلی!$E$1),"")),"")</f>
        <v/>
      </c>
      <c r="E13486" s="10" t="str">
        <f t="shared" si="859"/>
        <v/>
      </c>
      <c r="F13486" s="10" t="str">
        <f>IFERROR(VLOOKUP(I13486,DATABASE!$N:$O,2,FALSE),"")</f>
        <v/>
      </c>
      <c r="Q13486" s="10">
        <f t="shared" si="856"/>
        <v>0</v>
      </c>
    </row>
    <row r="13487" spans="2:17" ht="20.25" customHeight="1">
      <c r="B13487" s="10" t="str">
        <f t="shared" si="857"/>
        <v>0</v>
      </c>
      <c r="C13487" s="10" t="str">
        <f t="shared" si="858"/>
        <v/>
      </c>
      <c r="D13487" s="10" t="str">
        <f>IFERROR(IF(تحویلی!$E$1="","",IF(NOSA!O13487=تحویلی!$E$1,تحویلی!$E$1&amp;COUNTIF(NOSA!$O$1:O13487,تحویلی!$E$1),"")),"")</f>
        <v/>
      </c>
      <c r="E13487" s="10" t="str">
        <f t="shared" si="859"/>
        <v/>
      </c>
      <c r="F13487" s="10" t="str">
        <f>IFERROR(VLOOKUP(I13487,DATABASE!$N:$O,2,FALSE),"")</f>
        <v/>
      </c>
      <c r="Q13487" s="10">
        <f t="shared" si="856"/>
        <v>0</v>
      </c>
    </row>
    <row r="13488" spans="2:17" ht="20.25" customHeight="1">
      <c r="B13488" s="10" t="str">
        <f t="shared" si="857"/>
        <v>0</v>
      </c>
      <c r="C13488" s="10" t="str">
        <f t="shared" si="858"/>
        <v/>
      </c>
      <c r="D13488" s="10" t="str">
        <f>IFERROR(IF(تحویلی!$E$1="","",IF(NOSA!O13488=تحویلی!$E$1,تحویلی!$E$1&amp;COUNTIF(NOSA!$O$1:O13488,تحویلی!$E$1),"")),"")</f>
        <v/>
      </c>
      <c r="E13488" s="10" t="str">
        <f t="shared" si="859"/>
        <v/>
      </c>
      <c r="F13488" s="10" t="str">
        <f>IFERROR(VLOOKUP(I13488,DATABASE!$N:$O,2,FALSE),"")</f>
        <v/>
      </c>
      <c r="Q13488" s="10">
        <f t="shared" si="856"/>
        <v>0</v>
      </c>
    </row>
    <row r="13489" spans="2:17" ht="20.25" customHeight="1">
      <c r="B13489" s="10" t="str">
        <f t="shared" si="857"/>
        <v>0</v>
      </c>
      <c r="C13489" s="10" t="str">
        <f t="shared" si="858"/>
        <v/>
      </c>
      <c r="D13489" s="10" t="str">
        <f>IFERROR(IF(تحویلی!$E$1="","",IF(NOSA!O13489=تحویلی!$E$1,تحویلی!$E$1&amp;COUNTIF(NOSA!$O$1:O13489,تحویلی!$E$1),"")),"")</f>
        <v/>
      </c>
      <c r="E13489" s="10" t="str">
        <f t="shared" si="859"/>
        <v/>
      </c>
      <c r="F13489" s="10" t="str">
        <f>IFERROR(VLOOKUP(I13489,DATABASE!$N:$O,2,FALSE),"")</f>
        <v/>
      </c>
      <c r="Q13489" s="10">
        <f t="shared" si="856"/>
        <v>0</v>
      </c>
    </row>
    <row r="13490" spans="2:17" ht="20.25" customHeight="1">
      <c r="B13490" s="10" t="str">
        <f t="shared" si="857"/>
        <v>0</v>
      </c>
      <c r="C13490" s="10" t="str">
        <f t="shared" si="858"/>
        <v/>
      </c>
      <c r="D13490" s="10" t="str">
        <f>IFERROR(IF(تحویلی!$E$1="","",IF(NOSA!O13490=تحویلی!$E$1,تحویلی!$E$1&amp;COUNTIF(NOSA!$O$1:O13490,تحویلی!$E$1),"")),"")</f>
        <v/>
      </c>
      <c r="E13490" s="10" t="str">
        <f t="shared" si="859"/>
        <v/>
      </c>
      <c r="F13490" s="10" t="str">
        <f>IFERROR(VLOOKUP(I13490,DATABASE!$N:$O,2,FALSE),"")</f>
        <v/>
      </c>
      <c r="Q13490" s="10">
        <f t="shared" si="856"/>
        <v>0</v>
      </c>
    </row>
    <row r="13491" spans="2:17" ht="20.25" customHeight="1">
      <c r="B13491" s="10" t="str">
        <f t="shared" si="857"/>
        <v>0</v>
      </c>
      <c r="C13491" s="10" t="str">
        <f t="shared" si="858"/>
        <v/>
      </c>
      <c r="D13491" s="10" t="str">
        <f>IFERROR(IF(تحویلی!$E$1="","",IF(NOSA!O13491=تحویلی!$E$1,تحویلی!$E$1&amp;COUNTIF(NOSA!$O$1:O13491,تحویلی!$E$1),"")),"")</f>
        <v/>
      </c>
      <c r="E13491" s="10" t="str">
        <f t="shared" si="859"/>
        <v/>
      </c>
      <c r="F13491" s="10" t="str">
        <f>IFERROR(VLOOKUP(I13491,DATABASE!$N:$O,2,FALSE),"")</f>
        <v/>
      </c>
      <c r="Q13491" s="10">
        <f t="shared" si="856"/>
        <v>0</v>
      </c>
    </row>
    <row r="13492" spans="2:17" ht="20.25" customHeight="1">
      <c r="B13492" s="10" t="str">
        <f t="shared" si="857"/>
        <v>0</v>
      </c>
      <c r="C13492" s="10" t="str">
        <f t="shared" si="858"/>
        <v/>
      </c>
      <c r="D13492" s="10" t="str">
        <f>IFERROR(IF(تحویلی!$E$1="","",IF(NOSA!O13492=تحویلی!$E$1,تحویلی!$E$1&amp;COUNTIF(NOSA!$O$1:O13492,تحویلی!$E$1),"")),"")</f>
        <v/>
      </c>
      <c r="E13492" s="10" t="str">
        <f t="shared" si="859"/>
        <v/>
      </c>
      <c r="F13492" s="10" t="str">
        <f>IFERROR(VLOOKUP(I13492,DATABASE!$N:$O,2,FALSE),"")</f>
        <v/>
      </c>
      <c r="Q13492" s="10">
        <f t="shared" si="856"/>
        <v>0</v>
      </c>
    </row>
    <row r="13493" spans="2:17" ht="20.25" customHeight="1">
      <c r="B13493" s="10" t="str">
        <f t="shared" si="857"/>
        <v>0</v>
      </c>
      <c r="C13493" s="10" t="str">
        <f t="shared" si="858"/>
        <v/>
      </c>
      <c r="D13493" s="10" t="str">
        <f>IFERROR(IF(تحویلی!$E$1="","",IF(NOSA!O13493=تحویلی!$E$1,تحویلی!$E$1&amp;COUNTIF(NOSA!$O$1:O13493,تحویلی!$E$1),"")),"")</f>
        <v/>
      </c>
      <c r="E13493" s="10" t="str">
        <f t="shared" si="859"/>
        <v/>
      </c>
      <c r="F13493" s="10" t="str">
        <f>IFERROR(VLOOKUP(I13493,DATABASE!$N:$O,2,FALSE),"")</f>
        <v/>
      </c>
      <c r="Q13493" s="10">
        <f t="shared" si="856"/>
        <v>0</v>
      </c>
    </row>
    <row r="13494" spans="2:17" ht="20.25" customHeight="1">
      <c r="B13494" s="10" t="str">
        <f t="shared" si="857"/>
        <v>0</v>
      </c>
      <c r="C13494" s="10" t="str">
        <f t="shared" si="858"/>
        <v/>
      </c>
      <c r="D13494" s="10" t="str">
        <f>IFERROR(IF(تحویلی!$E$1="","",IF(NOSA!O13494=تحویلی!$E$1,تحویلی!$E$1&amp;COUNTIF(NOSA!$O$1:O13494,تحویلی!$E$1),"")),"")</f>
        <v/>
      </c>
      <c r="E13494" s="10" t="str">
        <f t="shared" si="859"/>
        <v/>
      </c>
      <c r="F13494" s="10" t="str">
        <f>IFERROR(VLOOKUP(I13494,DATABASE!$N:$O,2,FALSE),"")</f>
        <v/>
      </c>
      <c r="Q13494" s="10">
        <f t="shared" si="856"/>
        <v>0</v>
      </c>
    </row>
    <row r="13495" spans="2:17" ht="20.25" customHeight="1">
      <c r="B13495" s="10" t="str">
        <f t="shared" si="857"/>
        <v>0</v>
      </c>
      <c r="C13495" s="10" t="str">
        <f t="shared" si="858"/>
        <v/>
      </c>
      <c r="D13495" s="10" t="str">
        <f>IFERROR(IF(تحویلی!$E$1="","",IF(NOSA!O13495=تحویلی!$E$1,تحویلی!$E$1&amp;COUNTIF(NOSA!$O$1:O13495,تحویلی!$E$1),"")),"")</f>
        <v/>
      </c>
      <c r="E13495" s="10" t="str">
        <f t="shared" si="859"/>
        <v/>
      </c>
      <c r="F13495" s="10" t="str">
        <f>IFERROR(VLOOKUP(I13495,DATABASE!$N:$O,2,FALSE),"")</f>
        <v/>
      </c>
      <c r="Q13495" s="10">
        <f t="shared" si="856"/>
        <v>0</v>
      </c>
    </row>
    <row r="13496" spans="2:17" ht="20.25" customHeight="1">
      <c r="B13496" s="10" t="str">
        <f t="shared" si="857"/>
        <v>0</v>
      </c>
      <c r="C13496" s="10" t="str">
        <f t="shared" si="858"/>
        <v/>
      </c>
      <c r="D13496" s="10" t="str">
        <f>IFERROR(IF(تحویلی!$E$1="","",IF(NOSA!O13496=تحویلی!$E$1,تحویلی!$E$1&amp;COUNTIF(NOSA!$O$1:O13496,تحویلی!$E$1),"")),"")</f>
        <v/>
      </c>
      <c r="E13496" s="10" t="str">
        <f t="shared" si="859"/>
        <v/>
      </c>
      <c r="F13496" s="10" t="str">
        <f>IFERROR(VLOOKUP(I13496,DATABASE!$N:$O,2,FALSE),"")</f>
        <v/>
      </c>
      <c r="Q13496" s="10">
        <f t="shared" si="856"/>
        <v>0</v>
      </c>
    </row>
    <row r="13497" spans="2:17" ht="20.25" customHeight="1">
      <c r="B13497" s="10" t="str">
        <f t="shared" si="857"/>
        <v>0</v>
      </c>
      <c r="C13497" s="10" t="str">
        <f t="shared" si="858"/>
        <v/>
      </c>
      <c r="D13497" s="10" t="str">
        <f>IFERROR(IF(تحویلی!$E$1="","",IF(NOSA!O13497=تحویلی!$E$1,تحویلی!$E$1&amp;COUNTIF(NOSA!$O$1:O13497,تحویلی!$E$1),"")),"")</f>
        <v/>
      </c>
      <c r="E13497" s="10" t="str">
        <f t="shared" si="859"/>
        <v/>
      </c>
      <c r="F13497" s="10" t="str">
        <f>IFERROR(VLOOKUP(I13497,DATABASE!$N:$O,2,FALSE),"")</f>
        <v/>
      </c>
      <c r="Q13497" s="10">
        <f t="shared" si="856"/>
        <v>0</v>
      </c>
    </row>
    <row r="13498" spans="2:17" ht="20.25" customHeight="1">
      <c r="B13498" s="10" t="str">
        <f t="shared" si="857"/>
        <v>0</v>
      </c>
      <c r="C13498" s="10" t="str">
        <f t="shared" si="858"/>
        <v/>
      </c>
      <c r="D13498" s="10" t="str">
        <f>IFERROR(IF(تحویلی!$E$1="","",IF(NOSA!O13498=تحویلی!$E$1,تحویلی!$E$1&amp;COUNTIF(NOSA!$O$1:O13498,تحویلی!$E$1),"")),"")</f>
        <v/>
      </c>
      <c r="E13498" s="10" t="str">
        <f t="shared" si="859"/>
        <v/>
      </c>
      <c r="F13498" s="10" t="str">
        <f>IFERROR(VLOOKUP(I13498,DATABASE!$N:$O,2,FALSE),"")</f>
        <v/>
      </c>
      <c r="Q13498" s="10">
        <f t="shared" si="856"/>
        <v>0</v>
      </c>
    </row>
    <row r="13499" spans="2:17" ht="20.25" customHeight="1">
      <c r="B13499" s="10" t="str">
        <f t="shared" si="857"/>
        <v>0</v>
      </c>
      <c r="C13499" s="10" t="str">
        <f t="shared" si="858"/>
        <v/>
      </c>
      <c r="D13499" s="10" t="str">
        <f>IFERROR(IF(تحویلی!$E$1="","",IF(NOSA!O13499=تحویلی!$E$1,تحویلی!$E$1&amp;COUNTIF(NOSA!$O$1:O13499,تحویلی!$E$1),"")),"")</f>
        <v/>
      </c>
      <c r="E13499" s="10" t="str">
        <f t="shared" si="859"/>
        <v/>
      </c>
      <c r="F13499" s="10" t="str">
        <f>IFERROR(VLOOKUP(I13499,DATABASE!$N:$O,2,FALSE),"")</f>
        <v/>
      </c>
      <c r="Q13499" s="10">
        <f t="shared" si="856"/>
        <v>0</v>
      </c>
    </row>
    <row r="13500" spans="2:17" ht="20.25" customHeight="1">
      <c r="B13500" s="10" t="str">
        <f t="shared" si="857"/>
        <v>0</v>
      </c>
      <c r="C13500" s="10" t="str">
        <f t="shared" si="858"/>
        <v/>
      </c>
      <c r="D13500" s="10" t="str">
        <f>IFERROR(IF(تحویلی!$E$1="","",IF(NOSA!O13500=تحویلی!$E$1,تحویلی!$E$1&amp;COUNTIF(NOSA!$O$1:O13500,تحویلی!$E$1),"")),"")</f>
        <v/>
      </c>
      <c r="E13500" s="10" t="str">
        <f t="shared" si="859"/>
        <v/>
      </c>
      <c r="F13500" s="10" t="str">
        <f>IFERROR(VLOOKUP(I13500,DATABASE!$N:$O,2,FALSE),"")</f>
        <v/>
      </c>
      <c r="Q13500" s="10">
        <f t="shared" si="856"/>
        <v>0</v>
      </c>
    </row>
    <row r="13501" spans="2:17" ht="20.25" customHeight="1">
      <c r="B13501" s="10" t="str">
        <f t="shared" si="857"/>
        <v>0</v>
      </c>
      <c r="C13501" s="10" t="str">
        <f t="shared" si="858"/>
        <v/>
      </c>
      <c r="D13501" s="10" t="str">
        <f>IFERROR(IF(تحویلی!$E$1="","",IF(NOSA!O13501=تحویلی!$E$1,تحویلی!$E$1&amp;COUNTIF(NOSA!$O$1:O13501,تحویلی!$E$1),"")),"")</f>
        <v/>
      </c>
      <c r="E13501" s="10" t="str">
        <f t="shared" si="859"/>
        <v/>
      </c>
      <c r="F13501" s="10" t="str">
        <f>IFERROR(VLOOKUP(I13501,DATABASE!$N:$O,2,FALSE),"")</f>
        <v/>
      </c>
      <c r="Q13501" s="10">
        <f t="shared" si="856"/>
        <v>0</v>
      </c>
    </row>
    <row r="13502" spans="2:17" ht="20.25" customHeight="1">
      <c r="B13502" s="10" t="str">
        <f t="shared" si="857"/>
        <v>0</v>
      </c>
      <c r="C13502" s="10" t="str">
        <f t="shared" si="858"/>
        <v/>
      </c>
      <c r="D13502" s="10" t="str">
        <f>IFERROR(IF(تحویلی!$E$1="","",IF(NOSA!O13502=تحویلی!$E$1,تحویلی!$E$1&amp;COUNTIF(NOSA!$O$1:O13502,تحویلی!$E$1),"")),"")</f>
        <v/>
      </c>
      <c r="E13502" s="10" t="str">
        <f t="shared" si="859"/>
        <v/>
      </c>
      <c r="F13502" s="10" t="str">
        <f>IFERROR(VLOOKUP(I13502,DATABASE!$N:$O,2,FALSE),"")</f>
        <v/>
      </c>
      <c r="Q13502" s="10">
        <f t="shared" si="856"/>
        <v>0</v>
      </c>
    </row>
    <row r="13503" spans="2:17" ht="20.25" customHeight="1">
      <c r="B13503" s="10" t="str">
        <f t="shared" si="857"/>
        <v>0</v>
      </c>
      <c r="C13503" s="10" t="str">
        <f t="shared" si="858"/>
        <v/>
      </c>
      <c r="D13503" s="10" t="str">
        <f>IFERROR(IF(تحویلی!$E$1="","",IF(NOSA!O13503=تحویلی!$E$1,تحویلی!$E$1&amp;COUNTIF(NOSA!$O$1:O13503,تحویلی!$E$1),"")),"")</f>
        <v/>
      </c>
      <c r="E13503" s="10" t="str">
        <f t="shared" si="859"/>
        <v/>
      </c>
      <c r="F13503" s="10" t="str">
        <f>IFERROR(VLOOKUP(I13503,DATABASE!$N:$O,2,FALSE),"")</f>
        <v/>
      </c>
      <c r="Q13503" s="10">
        <f t="shared" si="856"/>
        <v>0</v>
      </c>
    </row>
    <row r="13504" spans="2:17" ht="20.25" customHeight="1">
      <c r="B13504" s="10" t="str">
        <f t="shared" si="857"/>
        <v>0</v>
      </c>
      <c r="C13504" s="10" t="str">
        <f t="shared" si="858"/>
        <v/>
      </c>
      <c r="D13504" s="10" t="str">
        <f>IFERROR(IF(تحویلی!$E$1="","",IF(NOSA!O13504=تحویلی!$E$1,تحویلی!$E$1&amp;COUNTIF(NOSA!$O$1:O13504,تحویلی!$E$1),"")),"")</f>
        <v/>
      </c>
      <c r="E13504" s="10" t="str">
        <f t="shared" si="859"/>
        <v/>
      </c>
      <c r="F13504" s="10" t="str">
        <f>IFERROR(VLOOKUP(I13504,DATABASE!$N:$O,2,FALSE),"")</f>
        <v/>
      </c>
      <c r="Q13504" s="10">
        <f t="shared" si="856"/>
        <v>0</v>
      </c>
    </row>
    <row r="13505" spans="2:17" ht="20.25" customHeight="1">
      <c r="B13505" s="10" t="str">
        <f t="shared" si="857"/>
        <v>0</v>
      </c>
      <c r="C13505" s="10" t="str">
        <f t="shared" si="858"/>
        <v/>
      </c>
      <c r="D13505" s="10" t="str">
        <f>IFERROR(IF(تحویلی!$E$1="","",IF(NOSA!O13505=تحویلی!$E$1,تحویلی!$E$1&amp;COUNTIF(NOSA!$O$1:O13505,تحویلی!$E$1),"")),"")</f>
        <v/>
      </c>
      <c r="E13505" s="10" t="str">
        <f t="shared" si="859"/>
        <v/>
      </c>
      <c r="F13505" s="10" t="str">
        <f>IFERROR(VLOOKUP(I13505,DATABASE!$N:$O,2,FALSE),"")</f>
        <v/>
      </c>
      <c r="Q13505" s="10">
        <f t="shared" si="856"/>
        <v>0</v>
      </c>
    </row>
    <row r="13506" spans="2:17" ht="20.25" customHeight="1">
      <c r="B13506" s="10" t="str">
        <f t="shared" si="857"/>
        <v>0</v>
      </c>
      <c r="C13506" s="10" t="str">
        <f t="shared" si="858"/>
        <v/>
      </c>
      <c r="D13506" s="10" t="str">
        <f>IFERROR(IF(تحویلی!$E$1="","",IF(NOSA!O13506=تحویلی!$E$1,تحویلی!$E$1&amp;COUNTIF(NOSA!$O$1:O13506,تحویلی!$E$1),"")),"")</f>
        <v/>
      </c>
      <c r="E13506" s="10" t="str">
        <f t="shared" si="859"/>
        <v/>
      </c>
      <c r="F13506" s="10" t="str">
        <f>IFERROR(VLOOKUP(I13506,DATABASE!$N:$O,2,FALSE),"")</f>
        <v/>
      </c>
      <c r="Q13506" s="10">
        <f t="shared" si="856"/>
        <v>0</v>
      </c>
    </row>
    <row r="13507" spans="2:17" ht="20.25" customHeight="1">
      <c r="B13507" s="10" t="str">
        <f t="shared" si="857"/>
        <v>0</v>
      </c>
      <c r="C13507" s="10" t="str">
        <f t="shared" si="858"/>
        <v/>
      </c>
      <c r="D13507" s="10" t="str">
        <f>IFERROR(IF(تحویلی!$E$1="","",IF(NOSA!O13507=تحویلی!$E$1,تحویلی!$E$1&amp;COUNTIF(NOSA!$O$1:O13507,تحویلی!$E$1),"")),"")</f>
        <v/>
      </c>
      <c r="E13507" s="10" t="str">
        <f t="shared" si="859"/>
        <v/>
      </c>
      <c r="F13507" s="10" t="str">
        <f>IFERROR(VLOOKUP(I13507,DATABASE!$N:$O,2,FALSE),"")</f>
        <v/>
      </c>
      <c r="Q13507" s="10">
        <f t="shared" si="856"/>
        <v>0</v>
      </c>
    </row>
    <row r="13508" spans="2:17" ht="20.25" customHeight="1">
      <c r="B13508" s="10" t="str">
        <f t="shared" si="857"/>
        <v>0</v>
      </c>
      <c r="C13508" s="10" t="str">
        <f t="shared" si="858"/>
        <v/>
      </c>
      <c r="D13508" s="10" t="str">
        <f>IFERROR(IF(تحویلی!$E$1="","",IF(NOSA!O13508=تحویلی!$E$1,تحویلی!$E$1&amp;COUNTIF(NOSA!$O$1:O13508,تحویلی!$E$1),"")),"")</f>
        <v/>
      </c>
      <c r="E13508" s="10" t="str">
        <f t="shared" si="859"/>
        <v/>
      </c>
      <c r="F13508" s="10" t="str">
        <f>IFERROR(VLOOKUP(I13508,DATABASE!$N:$O,2,FALSE),"")</f>
        <v/>
      </c>
      <c r="Q13508" s="10">
        <f t="shared" si="856"/>
        <v>0</v>
      </c>
    </row>
    <row r="13509" spans="2:17" ht="20.25" customHeight="1">
      <c r="B13509" s="10" t="str">
        <f t="shared" si="857"/>
        <v>0</v>
      </c>
      <c r="C13509" s="10" t="str">
        <f t="shared" si="858"/>
        <v/>
      </c>
      <c r="D13509" s="10" t="str">
        <f>IFERROR(IF(تحویلی!$E$1="","",IF(NOSA!O13509=تحویلی!$E$1,تحویلی!$E$1&amp;COUNTIF(NOSA!$O$1:O13509,تحویلی!$E$1),"")),"")</f>
        <v/>
      </c>
      <c r="E13509" s="10" t="str">
        <f t="shared" si="859"/>
        <v/>
      </c>
      <c r="F13509" s="10" t="str">
        <f>IFERROR(VLOOKUP(I13509,DATABASE!$N:$O,2,FALSE),"")</f>
        <v/>
      </c>
      <c r="Q13509" s="10">
        <f t="shared" si="856"/>
        <v>0</v>
      </c>
    </row>
    <row r="13510" spans="2:17" ht="20.25" customHeight="1">
      <c r="B13510" s="10" t="str">
        <f t="shared" si="857"/>
        <v>0</v>
      </c>
      <c r="C13510" s="10" t="str">
        <f t="shared" si="858"/>
        <v/>
      </c>
      <c r="D13510" s="10" t="str">
        <f>IFERROR(IF(تحویلی!$E$1="","",IF(NOSA!O13510=تحویلی!$E$1,تحویلی!$E$1&amp;COUNTIF(NOSA!$O$1:O13510,تحویلی!$E$1),"")),"")</f>
        <v/>
      </c>
      <c r="E13510" s="10" t="str">
        <f t="shared" si="859"/>
        <v/>
      </c>
      <c r="F13510" s="10" t="str">
        <f>IFERROR(VLOOKUP(I13510,DATABASE!$N:$O,2,FALSE),"")</f>
        <v/>
      </c>
      <c r="Q13510" s="10">
        <f t="shared" si="856"/>
        <v>0</v>
      </c>
    </row>
    <row r="13511" spans="2:17" ht="20.25" customHeight="1">
      <c r="B13511" s="10" t="str">
        <f t="shared" si="857"/>
        <v>0</v>
      </c>
      <c r="C13511" s="10" t="str">
        <f t="shared" si="858"/>
        <v/>
      </c>
      <c r="D13511" s="10" t="str">
        <f>IFERROR(IF(تحویلی!$E$1="","",IF(NOSA!O13511=تحویلی!$E$1,تحویلی!$E$1&amp;COUNTIF(NOSA!$O$1:O13511,تحویلی!$E$1),"")),"")</f>
        <v/>
      </c>
      <c r="E13511" s="10" t="str">
        <f t="shared" si="859"/>
        <v/>
      </c>
      <c r="F13511" s="10" t="str">
        <f>IFERROR(VLOOKUP(I13511,DATABASE!$N:$O,2,FALSE),"")</f>
        <v/>
      </c>
      <c r="Q13511" s="10">
        <f t="shared" si="856"/>
        <v>0</v>
      </c>
    </row>
    <row r="13512" spans="2:17" ht="20.25" customHeight="1">
      <c r="B13512" s="10" t="str">
        <f t="shared" si="857"/>
        <v>0</v>
      </c>
      <c r="C13512" s="10" t="str">
        <f t="shared" si="858"/>
        <v/>
      </c>
      <c r="D13512" s="10" t="str">
        <f>IFERROR(IF(تحویلی!$E$1="","",IF(NOSA!O13512=تحویلی!$E$1,تحویلی!$E$1&amp;COUNTIF(NOSA!$O$1:O13512,تحویلی!$E$1),"")),"")</f>
        <v/>
      </c>
      <c r="E13512" s="10" t="str">
        <f t="shared" si="859"/>
        <v/>
      </c>
      <c r="F13512" s="10" t="str">
        <f>IFERROR(VLOOKUP(I13512,DATABASE!$N:$O,2,FALSE),"")</f>
        <v/>
      </c>
      <c r="Q13512" s="10">
        <f t="shared" si="856"/>
        <v>0</v>
      </c>
    </row>
    <row r="13513" spans="2:17" ht="20.25" customHeight="1">
      <c r="B13513" s="10" t="str">
        <f t="shared" si="857"/>
        <v>0</v>
      </c>
      <c r="C13513" s="10" t="str">
        <f t="shared" si="858"/>
        <v/>
      </c>
      <c r="D13513" s="10" t="str">
        <f>IFERROR(IF(تحویلی!$E$1="","",IF(NOSA!O13513=تحویلی!$E$1,تحویلی!$E$1&amp;COUNTIF(NOSA!$O$1:O13513,تحویلی!$E$1),"")),"")</f>
        <v/>
      </c>
      <c r="E13513" s="10" t="str">
        <f t="shared" si="859"/>
        <v/>
      </c>
      <c r="F13513" s="10" t="str">
        <f>IFERROR(VLOOKUP(I13513,DATABASE!$N:$O,2,FALSE),"")</f>
        <v/>
      </c>
      <c r="Q13513" s="10">
        <f t="shared" si="856"/>
        <v>0</v>
      </c>
    </row>
    <row r="13514" spans="2:17" ht="20.25" customHeight="1">
      <c r="B13514" s="10" t="str">
        <f t="shared" si="857"/>
        <v>0</v>
      </c>
      <c r="C13514" s="10" t="str">
        <f t="shared" si="858"/>
        <v/>
      </c>
      <c r="D13514" s="10" t="str">
        <f>IFERROR(IF(تحویلی!$E$1="","",IF(NOSA!O13514=تحویلی!$E$1,تحویلی!$E$1&amp;COUNTIF(NOSA!$O$1:O13514,تحویلی!$E$1),"")),"")</f>
        <v/>
      </c>
      <c r="E13514" s="10" t="str">
        <f t="shared" si="859"/>
        <v/>
      </c>
      <c r="F13514" s="10" t="str">
        <f>IFERROR(VLOOKUP(I13514,DATABASE!$N:$O,2,FALSE),"")</f>
        <v/>
      </c>
      <c r="Q13514" s="10">
        <f t="shared" si="856"/>
        <v>0</v>
      </c>
    </row>
    <row r="13515" spans="2:17" ht="20.25" customHeight="1">
      <c r="B13515" s="10" t="str">
        <f t="shared" si="857"/>
        <v>0</v>
      </c>
      <c r="C13515" s="10" t="str">
        <f t="shared" si="858"/>
        <v/>
      </c>
      <c r="D13515" s="10" t="str">
        <f>IFERROR(IF(تحویلی!$E$1="","",IF(NOSA!O13515=تحویلی!$E$1,تحویلی!$E$1&amp;COUNTIF(NOSA!$O$1:O13515,تحویلی!$E$1),"")),"")</f>
        <v/>
      </c>
      <c r="E13515" s="10" t="str">
        <f t="shared" si="859"/>
        <v/>
      </c>
      <c r="F13515" s="10" t="str">
        <f>IFERROR(VLOOKUP(I13515,DATABASE!$N:$O,2,FALSE),"")</f>
        <v/>
      </c>
      <c r="Q13515" s="10">
        <f t="shared" si="856"/>
        <v>0</v>
      </c>
    </row>
    <row r="13516" spans="2:17" ht="20.25" customHeight="1">
      <c r="B13516" s="10" t="str">
        <f t="shared" si="857"/>
        <v>0</v>
      </c>
      <c r="C13516" s="10" t="str">
        <f t="shared" si="858"/>
        <v/>
      </c>
      <c r="D13516" s="10" t="str">
        <f>IFERROR(IF(تحویلی!$E$1="","",IF(NOSA!O13516=تحویلی!$E$1,تحویلی!$E$1&amp;COUNTIF(NOSA!$O$1:O13516,تحویلی!$E$1),"")),"")</f>
        <v/>
      </c>
      <c r="E13516" s="10" t="str">
        <f t="shared" si="859"/>
        <v/>
      </c>
      <c r="F13516" s="10" t="str">
        <f>IFERROR(VLOOKUP(I13516,DATABASE!$N:$O,2,FALSE),"")</f>
        <v/>
      </c>
      <c r="Q13516" s="10">
        <f t="shared" si="856"/>
        <v>0</v>
      </c>
    </row>
    <row r="13517" spans="2:17" ht="20.25" customHeight="1">
      <c r="B13517" s="10" t="str">
        <f t="shared" si="857"/>
        <v>0</v>
      </c>
      <c r="C13517" s="10" t="str">
        <f t="shared" si="858"/>
        <v/>
      </c>
      <c r="D13517" s="10" t="str">
        <f>IFERROR(IF(تحویلی!$E$1="","",IF(NOSA!O13517=تحویلی!$E$1,تحویلی!$E$1&amp;COUNTIF(NOSA!$O$1:O13517,تحویلی!$E$1),"")),"")</f>
        <v/>
      </c>
      <c r="E13517" s="10" t="str">
        <f t="shared" si="859"/>
        <v/>
      </c>
      <c r="F13517" s="10" t="str">
        <f>IFERROR(VLOOKUP(I13517,DATABASE!$N:$O,2,FALSE),"")</f>
        <v/>
      </c>
      <c r="Q13517" s="10">
        <f t="shared" si="856"/>
        <v>0</v>
      </c>
    </row>
    <row r="13518" spans="2:17" ht="20.25" customHeight="1">
      <c r="B13518" s="10" t="str">
        <f t="shared" si="857"/>
        <v>0</v>
      </c>
      <c r="C13518" s="10" t="str">
        <f t="shared" si="858"/>
        <v/>
      </c>
      <c r="D13518" s="10" t="str">
        <f>IFERROR(IF(تحویلی!$E$1="","",IF(NOSA!O13518=تحویلی!$E$1,تحویلی!$E$1&amp;COUNTIF(NOSA!$O$1:O13518,تحویلی!$E$1),"")),"")</f>
        <v/>
      </c>
      <c r="E13518" s="10" t="str">
        <f t="shared" si="859"/>
        <v/>
      </c>
      <c r="F13518" s="10" t="str">
        <f>IFERROR(VLOOKUP(I13518,DATABASE!$N:$O,2,FALSE),"")</f>
        <v/>
      </c>
      <c r="Q13518" s="10">
        <f t="shared" si="856"/>
        <v>0</v>
      </c>
    </row>
    <row r="13519" spans="2:17" ht="20.25" customHeight="1">
      <c r="B13519" s="10" t="str">
        <f t="shared" si="857"/>
        <v>0</v>
      </c>
      <c r="C13519" s="10" t="str">
        <f t="shared" si="858"/>
        <v/>
      </c>
      <c r="D13519" s="10" t="str">
        <f>IFERROR(IF(تحویلی!$E$1="","",IF(NOSA!O13519=تحویلی!$E$1,تحویلی!$E$1&amp;COUNTIF(NOSA!$O$1:O13519,تحویلی!$E$1),"")),"")</f>
        <v/>
      </c>
      <c r="E13519" s="10" t="str">
        <f t="shared" si="859"/>
        <v/>
      </c>
      <c r="F13519" s="10" t="str">
        <f>IFERROR(VLOOKUP(I13519,DATABASE!$N:$O,2,FALSE),"")</f>
        <v/>
      </c>
      <c r="Q13519" s="10">
        <f t="shared" si="856"/>
        <v>0</v>
      </c>
    </row>
    <row r="13520" spans="2:17" ht="20.25" customHeight="1">
      <c r="B13520" s="10" t="str">
        <f t="shared" si="857"/>
        <v>0</v>
      </c>
      <c r="C13520" s="10" t="str">
        <f t="shared" si="858"/>
        <v/>
      </c>
      <c r="D13520" s="10" t="str">
        <f>IFERROR(IF(تحویلی!$E$1="","",IF(NOSA!O13520=تحویلی!$E$1,تحویلی!$E$1&amp;COUNTIF(NOSA!$O$1:O13520,تحویلی!$E$1),"")),"")</f>
        <v/>
      </c>
      <c r="E13520" s="10" t="str">
        <f t="shared" si="859"/>
        <v/>
      </c>
      <c r="F13520" s="10" t="str">
        <f>IFERROR(VLOOKUP(I13520,DATABASE!$N:$O,2,FALSE),"")</f>
        <v/>
      </c>
      <c r="Q13520" s="10">
        <f t="shared" si="856"/>
        <v>0</v>
      </c>
    </row>
    <row r="13521" spans="2:17" ht="20.25" customHeight="1">
      <c r="B13521" s="10" t="str">
        <f t="shared" si="857"/>
        <v>0</v>
      </c>
      <c r="C13521" s="10" t="str">
        <f t="shared" si="858"/>
        <v/>
      </c>
      <c r="D13521" s="10" t="str">
        <f>IFERROR(IF(تحویلی!$E$1="","",IF(NOSA!O13521=تحویلی!$E$1,تحویلی!$E$1&amp;COUNTIF(NOSA!$O$1:O13521,تحویلی!$E$1),"")),"")</f>
        <v/>
      </c>
      <c r="E13521" s="10" t="str">
        <f t="shared" si="859"/>
        <v/>
      </c>
      <c r="F13521" s="10" t="str">
        <f>IFERROR(VLOOKUP(I13521,DATABASE!$N:$O,2,FALSE),"")</f>
        <v/>
      </c>
      <c r="Q13521" s="10">
        <f t="shared" si="856"/>
        <v>0</v>
      </c>
    </row>
    <row r="13522" spans="2:17" ht="20.25" customHeight="1">
      <c r="B13522" s="10" t="str">
        <f t="shared" si="857"/>
        <v>0</v>
      </c>
      <c r="C13522" s="10" t="str">
        <f t="shared" si="858"/>
        <v/>
      </c>
      <c r="D13522" s="10" t="str">
        <f>IFERROR(IF(تحویلی!$E$1="","",IF(NOSA!O13522=تحویلی!$E$1,تحویلی!$E$1&amp;COUNTIF(NOSA!$O$1:O13522,تحویلی!$E$1),"")),"")</f>
        <v/>
      </c>
      <c r="E13522" s="10" t="str">
        <f t="shared" si="859"/>
        <v/>
      </c>
      <c r="F13522" s="10" t="str">
        <f>IFERROR(VLOOKUP(I13522,DATABASE!$N:$O,2,FALSE),"")</f>
        <v/>
      </c>
      <c r="Q13522" s="10">
        <f t="shared" si="856"/>
        <v>0</v>
      </c>
    </row>
    <row r="13523" spans="2:17" ht="20.25" customHeight="1">
      <c r="B13523" s="10" t="str">
        <f t="shared" si="857"/>
        <v>0</v>
      </c>
      <c r="C13523" s="10" t="str">
        <f t="shared" si="858"/>
        <v/>
      </c>
      <c r="D13523" s="10" t="str">
        <f>IFERROR(IF(تحویلی!$E$1="","",IF(NOSA!O13523=تحویلی!$E$1,تحویلی!$E$1&amp;COUNTIF(NOSA!$O$1:O13523,تحویلی!$E$1),"")),"")</f>
        <v/>
      </c>
      <c r="E13523" s="10" t="str">
        <f t="shared" si="859"/>
        <v/>
      </c>
      <c r="F13523" s="10" t="str">
        <f>IFERROR(VLOOKUP(I13523,DATABASE!$N:$O,2,FALSE),"")</f>
        <v/>
      </c>
      <c r="Q13523" s="10">
        <f t="shared" si="856"/>
        <v>0</v>
      </c>
    </row>
    <row r="13524" spans="2:17" ht="20.25" customHeight="1">
      <c r="B13524" s="10" t="str">
        <f t="shared" si="857"/>
        <v>0</v>
      </c>
      <c r="C13524" s="10" t="str">
        <f t="shared" si="858"/>
        <v/>
      </c>
      <c r="D13524" s="10" t="str">
        <f>IFERROR(IF(تحویلی!$E$1="","",IF(NOSA!O13524=تحویلی!$E$1,تحویلی!$E$1&amp;COUNTIF(NOSA!$O$1:O13524,تحویلی!$E$1),"")),"")</f>
        <v/>
      </c>
      <c r="E13524" s="10" t="str">
        <f t="shared" si="859"/>
        <v/>
      </c>
      <c r="F13524" s="10" t="str">
        <f>IFERROR(VLOOKUP(I13524,DATABASE!$N:$O,2,FALSE),"")</f>
        <v/>
      </c>
      <c r="Q13524" s="10">
        <f t="shared" si="856"/>
        <v>0</v>
      </c>
    </row>
    <row r="13525" spans="2:17" ht="20.25" customHeight="1">
      <c r="B13525" s="10" t="str">
        <f t="shared" si="857"/>
        <v>0</v>
      </c>
      <c r="C13525" s="10" t="str">
        <f t="shared" si="858"/>
        <v/>
      </c>
      <c r="D13525" s="10" t="str">
        <f>IFERROR(IF(تحویلی!$E$1="","",IF(NOSA!O13525=تحویلی!$E$1,تحویلی!$E$1&amp;COUNTIF(NOSA!$O$1:O13525,تحویلی!$E$1),"")),"")</f>
        <v/>
      </c>
      <c r="E13525" s="10" t="str">
        <f t="shared" si="859"/>
        <v/>
      </c>
      <c r="F13525" s="10" t="str">
        <f>IFERROR(VLOOKUP(I13525,DATABASE!$N:$O,2,FALSE),"")</f>
        <v/>
      </c>
      <c r="Q13525" s="10">
        <f t="shared" si="856"/>
        <v>0</v>
      </c>
    </row>
    <row r="13526" spans="2:17" ht="20.25" customHeight="1">
      <c r="B13526" s="10" t="str">
        <f t="shared" si="857"/>
        <v>0</v>
      </c>
      <c r="C13526" s="10" t="str">
        <f t="shared" si="858"/>
        <v/>
      </c>
      <c r="D13526" s="10" t="str">
        <f>IFERROR(IF(تحویلی!$E$1="","",IF(NOSA!O13526=تحویلی!$E$1,تحویلی!$E$1&amp;COUNTIF(NOSA!$O$1:O13526,تحویلی!$E$1),"")),"")</f>
        <v/>
      </c>
      <c r="E13526" s="10" t="str">
        <f t="shared" si="859"/>
        <v/>
      </c>
      <c r="F13526" s="10" t="str">
        <f>IFERROR(VLOOKUP(I13526,DATABASE!$N:$O,2,FALSE),"")</f>
        <v/>
      </c>
      <c r="Q13526" s="10">
        <f t="shared" si="856"/>
        <v>0</v>
      </c>
    </row>
    <row r="13527" spans="2:17" ht="20.25" customHeight="1">
      <c r="B13527" s="10" t="str">
        <f t="shared" si="857"/>
        <v>0</v>
      </c>
      <c r="C13527" s="10" t="str">
        <f t="shared" si="858"/>
        <v/>
      </c>
      <c r="D13527" s="10" t="str">
        <f>IFERROR(IF(تحویلی!$E$1="","",IF(NOSA!O13527=تحویلی!$E$1,تحویلی!$E$1&amp;COUNTIF(NOSA!$O$1:O13527,تحویلی!$E$1),"")),"")</f>
        <v/>
      </c>
      <c r="E13527" s="10" t="str">
        <f t="shared" si="859"/>
        <v/>
      </c>
      <c r="F13527" s="10" t="str">
        <f>IFERROR(VLOOKUP(I13527,DATABASE!$N:$O,2,FALSE),"")</f>
        <v/>
      </c>
      <c r="Q13527" s="10">
        <f t="shared" si="856"/>
        <v>0</v>
      </c>
    </row>
    <row r="13528" spans="2:17" ht="20.25" customHeight="1">
      <c r="B13528" s="10" t="str">
        <f t="shared" si="857"/>
        <v>0</v>
      </c>
      <c r="C13528" s="10" t="str">
        <f t="shared" si="858"/>
        <v/>
      </c>
      <c r="D13528" s="10" t="str">
        <f>IFERROR(IF(تحویلی!$E$1="","",IF(NOSA!O13528=تحویلی!$E$1,تحویلی!$E$1&amp;COUNTIF(NOSA!$O$1:O13528,تحویلی!$E$1),"")),"")</f>
        <v/>
      </c>
      <c r="E13528" s="10" t="str">
        <f t="shared" si="859"/>
        <v/>
      </c>
      <c r="F13528" s="10" t="str">
        <f>IFERROR(VLOOKUP(I13528,DATABASE!$N:$O,2,FALSE),"")</f>
        <v/>
      </c>
      <c r="Q13528" s="10">
        <f t="shared" si="856"/>
        <v>0</v>
      </c>
    </row>
    <row r="13529" spans="2:17" ht="20.25" customHeight="1">
      <c r="B13529" s="10" t="str">
        <f t="shared" si="857"/>
        <v>0</v>
      </c>
      <c r="C13529" s="10" t="str">
        <f t="shared" si="858"/>
        <v/>
      </c>
      <c r="D13529" s="10" t="str">
        <f>IFERROR(IF(تحویلی!$E$1="","",IF(NOSA!O13529=تحویلی!$E$1,تحویلی!$E$1&amp;COUNTIF(NOSA!$O$1:O13529,تحویلی!$E$1),"")),"")</f>
        <v/>
      </c>
      <c r="E13529" s="10" t="str">
        <f t="shared" si="859"/>
        <v/>
      </c>
      <c r="F13529" s="10" t="str">
        <f>IFERROR(VLOOKUP(I13529,DATABASE!$N:$O,2,FALSE),"")</f>
        <v/>
      </c>
      <c r="Q13529" s="10">
        <f t="shared" si="856"/>
        <v>0</v>
      </c>
    </row>
    <row r="13530" spans="2:17" ht="20.25" customHeight="1">
      <c r="B13530" s="10" t="str">
        <f t="shared" si="857"/>
        <v>0</v>
      </c>
      <c r="C13530" s="10" t="str">
        <f t="shared" si="858"/>
        <v/>
      </c>
      <c r="D13530" s="10" t="str">
        <f>IFERROR(IF(تحویلی!$E$1="","",IF(NOSA!O13530=تحویلی!$E$1,تحویلی!$E$1&amp;COUNTIF(NOSA!$O$1:O13530,تحویلی!$E$1),"")),"")</f>
        <v/>
      </c>
      <c r="E13530" s="10" t="str">
        <f t="shared" si="859"/>
        <v/>
      </c>
      <c r="F13530" s="10" t="str">
        <f>IFERROR(VLOOKUP(I13530,DATABASE!$N:$O,2,FALSE),"")</f>
        <v/>
      </c>
      <c r="Q13530" s="10">
        <f t="shared" si="856"/>
        <v>0</v>
      </c>
    </row>
    <row r="13531" spans="2:17" ht="20.25" customHeight="1">
      <c r="B13531" s="10" t="str">
        <f t="shared" si="857"/>
        <v>0</v>
      </c>
      <c r="C13531" s="10" t="str">
        <f t="shared" si="858"/>
        <v/>
      </c>
      <c r="D13531" s="10" t="str">
        <f>IFERROR(IF(تحویلی!$E$1="","",IF(NOSA!O13531=تحویلی!$E$1,تحویلی!$E$1&amp;COUNTIF(NOSA!$O$1:O13531,تحویلی!$E$1),"")),"")</f>
        <v/>
      </c>
      <c r="E13531" s="10" t="str">
        <f t="shared" si="859"/>
        <v/>
      </c>
      <c r="F13531" s="10" t="str">
        <f>IFERROR(VLOOKUP(I13531,DATABASE!$N:$O,2,FALSE),"")</f>
        <v/>
      </c>
      <c r="Q13531" s="10">
        <f t="shared" si="856"/>
        <v>0</v>
      </c>
    </row>
    <row r="13532" spans="2:17" ht="20.25" customHeight="1">
      <c r="B13532" s="10" t="str">
        <f t="shared" si="857"/>
        <v>0</v>
      </c>
      <c r="C13532" s="10" t="str">
        <f t="shared" si="858"/>
        <v/>
      </c>
      <c r="D13532" s="10" t="str">
        <f>IFERROR(IF(تحویلی!$E$1="","",IF(NOSA!O13532=تحویلی!$E$1,تحویلی!$E$1&amp;COUNTIF(NOSA!$O$1:O13532,تحویلی!$E$1),"")),"")</f>
        <v/>
      </c>
      <c r="E13532" s="10" t="str">
        <f t="shared" si="859"/>
        <v/>
      </c>
      <c r="F13532" s="10" t="str">
        <f>IFERROR(VLOOKUP(I13532,DATABASE!$N:$O,2,FALSE),"")</f>
        <v/>
      </c>
      <c r="Q13532" s="10">
        <f t="shared" si="856"/>
        <v>0</v>
      </c>
    </row>
    <row r="13533" spans="2:17" ht="20.25" customHeight="1">
      <c r="B13533" s="10" t="str">
        <f t="shared" si="857"/>
        <v>0</v>
      </c>
      <c r="C13533" s="10" t="str">
        <f t="shared" si="858"/>
        <v/>
      </c>
      <c r="D13533" s="10" t="str">
        <f>IFERROR(IF(تحویلی!$E$1="","",IF(NOSA!O13533=تحویلی!$E$1,تحویلی!$E$1&amp;COUNTIF(NOSA!$O$1:O13533,تحویلی!$E$1),"")),"")</f>
        <v/>
      </c>
      <c r="E13533" s="10" t="str">
        <f t="shared" si="859"/>
        <v/>
      </c>
      <c r="F13533" s="10" t="str">
        <f>IFERROR(VLOOKUP(I13533,DATABASE!$N:$O,2,FALSE),"")</f>
        <v/>
      </c>
      <c r="Q13533" s="10">
        <f t="shared" si="856"/>
        <v>0</v>
      </c>
    </row>
    <row r="13534" spans="2:17" ht="20.25" customHeight="1">
      <c r="B13534" s="10" t="str">
        <f t="shared" si="857"/>
        <v>0</v>
      </c>
      <c r="C13534" s="10" t="str">
        <f t="shared" si="858"/>
        <v/>
      </c>
      <c r="D13534" s="10" t="str">
        <f>IFERROR(IF(تحویلی!$E$1="","",IF(NOSA!O13534=تحویلی!$E$1,تحویلی!$E$1&amp;COUNTIF(NOSA!$O$1:O13534,تحویلی!$E$1),"")),"")</f>
        <v/>
      </c>
      <c r="E13534" s="10" t="str">
        <f t="shared" si="859"/>
        <v/>
      </c>
      <c r="F13534" s="10" t="str">
        <f>IFERROR(VLOOKUP(I13534,DATABASE!$N:$O,2,FALSE),"")</f>
        <v/>
      </c>
      <c r="Q13534" s="10">
        <f t="shared" si="856"/>
        <v>0</v>
      </c>
    </row>
    <row r="13535" spans="2:17" ht="20.25" customHeight="1">
      <c r="B13535" s="10" t="str">
        <f t="shared" si="857"/>
        <v>0</v>
      </c>
      <c r="C13535" s="10" t="str">
        <f t="shared" si="858"/>
        <v/>
      </c>
      <c r="D13535" s="10" t="str">
        <f>IFERROR(IF(تحویلی!$E$1="","",IF(NOSA!O13535=تحویلی!$E$1,تحویلی!$E$1&amp;COUNTIF(NOSA!$O$1:O13535,تحویلی!$E$1),"")),"")</f>
        <v/>
      </c>
      <c r="E13535" s="10" t="str">
        <f t="shared" si="859"/>
        <v/>
      </c>
      <c r="F13535" s="10" t="str">
        <f>IFERROR(VLOOKUP(I13535,DATABASE!$N:$O,2,FALSE),"")</f>
        <v/>
      </c>
      <c r="Q13535" s="10">
        <f t="shared" si="856"/>
        <v>0</v>
      </c>
    </row>
    <row r="13536" spans="2:17" ht="20.25" customHeight="1">
      <c r="B13536" s="10" t="str">
        <f t="shared" si="857"/>
        <v>0</v>
      </c>
      <c r="C13536" s="10" t="str">
        <f t="shared" si="858"/>
        <v/>
      </c>
      <c r="D13536" s="10" t="str">
        <f>IFERROR(IF(تحویلی!$E$1="","",IF(NOSA!O13536=تحویلی!$E$1,تحویلی!$E$1&amp;COUNTIF(NOSA!$O$1:O13536,تحویلی!$E$1),"")),"")</f>
        <v/>
      </c>
      <c r="E13536" s="10" t="str">
        <f t="shared" si="859"/>
        <v/>
      </c>
      <c r="F13536" s="10" t="str">
        <f>IFERROR(VLOOKUP(I13536,DATABASE!$N:$O,2,FALSE),"")</f>
        <v/>
      </c>
      <c r="Q13536" s="10">
        <f t="shared" si="856"/>
        <v>0</v>
      </c>
    </row>
    <row r="13537" spans="2:17" ht="20.25" customHeight="1">
      <c r="B13537" s="10" t="str">
        <f t="shared" si="857"/>
        <v>0</v>
      </c>
      <c r="C13537" s="10" t="str">
        <f t="shared" si="858"/>
        <v/>
      </c>
      <c r="D13537" s="10" t="str">
        <f>IFERROR(IF(تحویلی!$E$1="","",IF(NOSA!O13537=تحویلی!$E$1,تحویلی!$E$1&amp;COUNTIF(NOSA!$O$1:O13537,تحویلی!$E$1),"")),"")</f>
        <v/>
      </c>
      <c r="E13537" s="10" t="str">
        <f t="shared" si="859"/>
        <v/>
      </c>
      <c r="F13537" s="10" t="str">
        <f>IFERROR(VLOOKUP(I13537,DATABASE!$N:$O,2,FALSE),"")</f>
        <v/>
      </c>
      <c r="Q13537" s="10">
        <f t="shared" si="856"/>
        <v>0</v>
      </c>
    </row>
    <row r="13538" spans="2:17" ht="20.25" customHeight="1">
      <c r="B13538" s="10" t="str">
        <f t="shared" si="857"/>
        <v>0</v>
      </c>
      <c r="C13538" s="10" t="str">
        <f t="shared" si="858"/>
        <v/>
      </c>
      <c r="D13538" s="10" t="str">
        <f>IFERROR(IF(تحویلی!$E$1="","",IF(NOSA!O13538=تحویلی!$E$1,تحویلی!$E$1&amp;COUNTIF(NOSA!$O$1:O13538,تحویلی!$E$1),"")),"")</f>
        <v/>
      </c>
      <c r="E13538" s="10" t="str">
        <f t="shared" si="859"/>
        <v/>
      </c>
      <c r="F13538" s="10" t="str">
        <f>IFERROR(VLOOKUP(I13538,DATABASE!$N:$O,2,FALSE),"")</f>
        <v/>
      </c>
      <c r="Q13538" s="10">
        <f t="shared" si="856"/>
        <v>0</v>
      </c>
    </row>
    <row r="13539" spans="2:17" ht="20.25" customHeight="1">
      <c r="B13539" s="10" t="str">
        <f t="shared" si="857"/>
        <v>0</v>
      </c>
      <c r="C13539" s="10" t="str">
        <f t="shared" si="858"/>
        <v/>
      </c>
      <c r="D13539" s="10" t="str">
        <f>IFERROR(IF(تحویلی!$E$1="","",IF(NOSA!O13539=تحویلی!$E$1,تحویلی!$E$1&amp;COUNTIF(NOSA!$O$1:O13539,تحویلی!$E$1),"")),"")</f>
        <v/>
      </c>
      <c r="E13539" s="10" t="str">
        <f t="shared" si="859"/>
        <v/>
      </c>
      <c r="F13539" s="10" t="str">
        <f>IFERROR(VLOOKUP(I13539,DATABASE!$N:$O,2,FALSE),"")</f>
        <v/>
      </c>
      <c r="Q13539" s="10">
        <f t="shared" si="856"/>
        <v>0</v>
      </c>
    </row>
    <row r="13540" spans="2:17" ht="20.25" customHeight="1">
      <c r="B13540" s="10" t="str">
        <f t="shared" si="857"/>
        <v>0</v>
      </c>
      <c r="C13540" s="10" t="str">
        <f t="shared" si="858"/>
        <v/>
      </c>
      <c r="D13540" s="10" t="str">
        <f>IFERROR(IF(تحویلی!$E$1="","",IF(NOSA!O13540=تحویلی!$E$1,تحویلی!$E$1&amp;COUNTIF(NOSA!$O$1:O13540,تحویلی!$E$1),"")),"")</f>
        <v/>
      </c>
      <c r="E13540" s="10" t="str">
        <f t="shared" si="859"/>
        <v/>
      </c>
      <c r="F13540" s="10" t="str">
        <f>IFERROR(VLOOKUP(I13540,DATABASE!$N:$O,2,FALSE),"")</f>
        <v/>
      </c>
      <c r="Q13540" s="10">
        <f t="shared" ref="Q13540:Q13603" si="860">VALUE(O13540)</f>
        <v>0</v>
      </c>
    </row>
    <row r="13541" spans="2:17" ht="20.25" customHeight="1">
      <c r="B13541" s="10" t="str">
        <f t="shared" si="857"/>
        <v>0</v>
      </c>
      <c r="C13541" s="10" t="str">
        <f t="shared" si="858"/>
        <v/>
      </c>
      <c r="D13541" s="10" t="str">
        <f>IFERROR(IF(تحویلی!$E$1="","",IF(NOSA!O13541=تحویلی!$E$1,تحویلی!$E$1&amp;COUNTIF(NOSA!$O$1:O13541,تحویلی!$E$1),"")),"")</f>
        <v/>
      </c>
      <c r="E13541" s="10" t="str">
        <f t="shared" si="859"/>
        <v/>
      </c>
      <c r="F13541" s="10" t="str">
        <f>IFERROR(VLOOKUP(I13541,DATABASE!$N:$O,2,FALSE),"")</f>
        <v/>
      </c>
      <c r="Q13541" s="10">
        <f t="shared" si="860"/>
        <v>0</v>
      </c>
    </row>
    <row r="13542" spans="2:17" ht="20.25" customHeight="1">
      <c r="B13542" s="10" t="str">
        <f t="shared" si="857"/>
        <v>0</v>
      </c>
      <c r="C13542" s="10" t="str">
        <f t="shared" si="858"/>
        <v/>
      </c>
      <c r="D13542" s="10" t="str">
        <f>IFERROR(IF(تحویلی!$E$1="","",IF(NOSA!O13542=تحویلی!$E$1,تحویلی!$E$1&amp;COUNTIF(NOSA!$O$1:O13542,تحویلی!$E$1),"")),"")</f>
        <v/>
      </c>
      <c r="E13542" s="10" t="str">
        <f t="shared" si="859"/>
        <v/>
      </c>
      <c r="F13542" s="10" t="str">
        <f>IFERROR(VLOOKUP(I13542,DATABASE!$N:$O,2,FALSE),"")</f>
        <v/>
      </c>
      <c r="Q13542" s="10">
        <f t="shared" si="860"/>
        <v>0</v>
      </c>
    </row>
    <row r="13543" spans="2:17" ht="20.25" customHeight="1">
      <c r="B13543" s="10" t="str">
        <f t="shared" si="857"/>
        <v>0</v>
      </c>
      <c r="C13543" s="10" t="str">
        <f t="shared" si="858"/>
        <v/>
      </c>
      <c r="D13543" s="10" t="str">
        <f>IFERROR(IF(تحویلی!$E$1="","",IF(NOSA!O13543=تحویلی!$E$1,تحویلی!$E$1&amp;COUNTIF(NOSA!$O$1:O13543,تحویلی!$E$1),"")),"")</f>
        <v/>
      </c>
      <c r="E13543" s="10" t="str">
        <f t="shared" si="859"/>
        <v/>
      </c>
      <c r="F13543" s="10" t="str">
        <f>IFERROR(VLOOKUP(I13543,DATABASE!$N:$O,2,FALSE),"")</f>
        <v/>
      </c>
      <c r="Q13543" s="10">
        <f t="shared" si="860"/>
        <v>0</v>
      </c>
    </row>
    <row r="13544" spans="2:17" ht="20.25" customHeight="1">
      <c r="B13544" s="10" t="str">
        <f t="shared" si="857"/>
        <v>0</v>
      </c>
      <c r="C13544" s="10" t="str">
        <f t="shared" si="858"/>
        <v/>
      </c>
      <c r="D13544" s="10" t="str">
        <f>IFERROR(IF(تحویلی!$E$1="","",IF(NOSA!O13544=تحویلی!$E$1,تحویلی!$E$1&amp;COUNTIF(NOSA!$O$1:O13544,تحویلی!$E$1),"")),"")</f>
        <v/>
      </c>
      <c r="E13544" s="10" t="str">
        <f t="shared" si="859"/>
        <v/>
      </c>
      <c r="F13544" s="10" t="str">
        <f>IFERROR(VLOOKUP(I13544,DATABASE!$N:$O,2,FALSE),"")</f>
        <v/>
      </c>
      <c r="Q13544" s="10">
        <f t="shared" si="860"/>
        <v>0</v>
      </c>
    </row>
    <row r="13545" spans="2:17" ht="20.25" customHeight="1">
      <c r="B13545" s="10" t="str">
        <f t="shared" ref="B13545:B13608" si="861">F13545&amp;Q13545</f>
        <v>0</v>
      </c>
      <c r="C13545" s="10" t="str">
        <f t="shared" ref="C13545:C13608" si="862">F13545&amp;G13545&amp;O13545</f>
        <v/>
      </c>
      <c r="D13545" s="10" t="str">
        <f>IFERROR(IF(تحویلی!$E$1="","",IF(NOSA!O13545=تحویلی!$E$1,تحویلی!$E$1&amp;COUNTIF(NOSA!$O$1:O13545,تحویلی!$E$1),"")),"")</f>
        <v/>
      </c>
      <c r="E13545" s="10" t="str">
        <f t="shared" ref="E13545:E13608" si="863">H13545&amp;O13545</f>
        <v/>
      </c>
      <c r="F13545" s="10" t="str">
        <f>IFERROR(VLOOKUP(I13545,DATABASE!$N:$O,2,FALSE),"")</f>
        <v/>
      </c>
      <c r="Q13545" s="10">
        <f t="shared" si="860"/>
        <v>0</v>
      </c>
    </row>
    <row r="13546" spans="2:17" ht="20.25" customHeight="1">
      <c r="B13546" s="10" t="str">
        <f t="shared" si="861"/>
        <v>0</v>
      </c>
      <c r="C13546" s="10" t="str">
        <f t="shared" si="862"/>
        <v/>
      </c>
      <c r="D13546" s="10" t="str">
        <f>IFERROR(IF(تحویلی!$E$1="","",IF(NOSA!O13546=تحویلی!$E$1,تحویلی!$E$1&amp;COUNTIF(NOSA!$O$1:O13546,تحویلی!$E$1),"")),"")</f>
        <v/>
      </c>
      <c r="E13546" s="10" t="str">
        <f t="shared" si="863"/>
        <v/>
      </c>
      <c r="F13546" s="10" t="str">
        <f>IFERROR(VLOOKUP(I13546,DATABASE!$N:$O,2,FALSE),"")</f>
        <v/>
      </c>
      <c r="Q13546" s="10">
        <f t="shared" si="860"/>
        <v>0</v>
      </c>
    </row>
    <row r="13547" spans="2:17" ht="20.25" customHeight="1">
      <c r="B13547" s="10" t="str">
        <f t="shared" si="861"/>
        <v>0</v>
      </c>
      <c r="C13547" s="10" t="str">
        <f t="shared" si="862"/>
        <v/>
      </c>
      <c r="D13547" s="10" t="str">
        <f>IFERROR(IF(تحویلی!$E$1="","",IF(NOSA!O13547=تحویلی!$E$1,تحویلی!$E$1&amp;COUNTIF(NOSA!$O$1:O13547,تحویلی!$E$1),"")),"")</f>
        <v/>
      </c>
      <c r="E13547" s="10" t="str">
        <f t="shared" si="863"/>
        <v/>
      </c>
      <c r="F13547" s="10" t="str">
        <f>IFERROR(VLOOKUP(I13547,DATABASE!$N:$O,2,FALSE),"")</f>
        <v/>
      </c>
      <c r="Q13547" s="10">
        <f t="shared" si="860"/>
        <v>0</v>
      </c>
    </row>
    <row r="13548" spans="2:17" ht="20.25" customHeight="1">
      <c r="B13548" s="10" t="str">
        <f t="shared" si="861"/>
        <v>0</v>
      </c>
      <c r="C13548" s="10" t="str">
        <f t="shared" si="862"/>
        <v/>
      </c>
      <c r="D13548" s="10" t="str">
        <f>IFERROR(IF(تحویلی!$E$1="","",IF(NOSA!O13548=تحویلی!$E$1,تحویلی!$E$1&amp;COUNTIF(NOSA!$O$1:O13548,تحویلی!$E$1),"")),"")</f>
        <v/>
      </c>
      <c r="E13548" s="10" t="str">
        <f t="shared" si="863"/>
        <v/>
      </c>
      <c r="F13548" s="10" t="str">
        <f>IFERROR(VLOOKUP(I13548,DATABASE!$N:$O,2,FALSE),"")</f>
        <v/>
      </c>
      <c r="Q13548" s="10">
        <f t="shared" si="860"/>
        <v>0</v>
      </c>
    </row>
    <row r="13549" spans="2:17" ht="20.25" customHeight="1">
      <c r="B13549" s="10" t="str">
        <f t="shared" si="861"/>
        <v>0</v>
      </c>
      <c r="C13549" s="10" t="str">
        <f t="shared" si="862"/>
        <v/>
      </c>
      <c r="D13549" s="10" t="str">
        <f>IFERROR(IF(تحویلی!$E$1="","",IF(NOSA!O13549=تحویلی!$E$1,تحویلی!$E$1&amp;COUNTIF(NOSA!$O$1:O13549,تحویلی!$E$1),"")),"")</f>
        <v/>
      </c>
      <c r="E13549" s="10" t="str">
        <f t="shared" si="863"/>
        <v/>
      </c>
      <c r="F13549" s="10" t="str">
        <f>IFERROR(VLOOKUP(I13549,DATABASE!$N:$O,2,FALSE),"")</f>
        <v/>
      </c>
      <c r="Q13549" s="10">
        <f t="shared" si="860"/>
        <v>0</v>
      </c>
    </row>
    <row r="13550" spans="2:17" ht="20.25" customHeight="1">
      <c r="B13550" s="10" t="str">
        <f t="shared" si="861"/>
        <v>0</v>
      </c>
      <c r="C13550" s="10" t="str">
        <f t="shared" si="862"/>
        <v/>
      </c>
      <c r="D13550" s="10" t="str">
        <f>IFERROR(IF(تحویلی!$E$1="","",IF(NOSA!O13550=تحویلی!$E$1,تحویلی!$E$1&amp;COUNTIF(NOSA!$O$1:O13550,تحویلی!$E$1),"")),"")</f>
        <v/>
      </c>
      <c r="E13550" s="10" t="str">
        <f t="shared" si="863"/>
        <v/>
      </c>
      <c r="F13550" s="10" t="str">
        <f>IFERROR(VLOOKUP(I13550,DATABASE!$N:$O,2,FALSE),"")</f>
        <v/>
      </c>
      <c r="Q13550" s="10">
        <f t="shared" si="860"/>
        <v>0</v>
      </c>
    </row>
    <row r="13551" spans="2:17" ht="20.25" customHeight="1">
      <c r="B13551" s="10" t="str">
        <f t="shared" si="861"/>
        <v>0</v>
      </c>
      <c r="C13551" s="10" t="str">
        <f t="shared" si="862"/>
        <v/>
      </c>
      <c r="D13551" s="10" t="str">
        <f>IFERROR(IF(تحویلی!$E$1="","",IF(NOSA!O13551=تحویلی!$E$1,تحویلی!$E$1&amp;COUNTIF(NOSA!$O$1:O13551,تحویلی!$E$1),"")),"")</f>
        <v/>
      </c>
      <c r="E13551" s="10" t="str">
        <f t="shared" si="863"/>
        <v/>
      </c>
      <c r="F13551" s="10" t="str">
        <f>IFERROR(VLOOKUP(I13551,DATABASE!$N:$O,2,FALSE),"")</f>
        <v/>
      </c>
      <c r="Q13551" s="10">
        <f t="shared" si="860"/>
        <v>0</v>
      </c>
    </row>
    <row r="13552" spans="2:17" ht="20.25" customHeight="1">
      <c r="B13552" s="10" t="str">
        <f t="shared" si="861"/>
        <v>0</v>
      </c>
      <c r="C13552" s="10" t="str">
        <f t="shared" si="862"/>
        <v/>
      </c>
      <c r="D13552" s="10" t="str">
        <f>IFERROR(IF(تحویلی!$E$1="","",IF(NOSA!O13552=تحویلی!$E$1,تحویلی!$E$1&amp;COUNTIF(NOSA!$O$1:O13552,تحویلی!$E$1),"")),"")</f>
        <v/>
      </c>
      <c r="E13552" s="10" t="str">
        <f t="shared" si="863"/>
        <v/>
      </c>
      <c r="F13552" s="10" t="str">
        <f>IFERROR(VLOOKUP(I13552,DATABASE!$N:$O,2,FALSE),"")</f>
        <v/>
      </c>
      <c r="Q13552" s="10">
        <f t="shared" si="860"/>
        <v>0</v>
      </c>
    </row>
    <row r="13553" spans="2:17" ht="20.25" customHeight="1">
      <c r="B13553" s="10" t="str">
        <f t="shared" si="861"/>
        <v>0</v>
      </c>
      <c r="C13553" s="10" t="str">
        <f t="shared" si="862"/>
        <v/>
      </c>
      <c r="D13553" s="10" t="str">
        <f>IFERROR(IF(تحویلی!$E$1="","",IF(NOSA!O13553=تحویلی!$E$1,تحویلی!$E$1&amp;COUNTIF(NOSA!$O$1:O13553,تحویلی!$E$1),"")),"")</f>
        <v/>
      </c>
      <c r="E13553" s="10" t="str">
        <f t="shared" si="863"/>
        <v/>
      </c>
      <c r="F13553" s="10" t="str">
        <f>IFERROR(VLOOKUP(I13553,DATABASE!$N:$O,2,FALSE),"")</f>
        <v/>
      </c>
      <c r="Q13553" s="10">
        <f t="shared" si="860"/>
        <v>0</v>
      </c>
    </row>
    <row r="13554" spans="2:17" ht="20.25" customHeight="1">
      <c r="B13554" s="10" t="str">
        <f t="shared" si="861"/>
        <v>0</v>
      </c>
      <c r="C13554" s="10" t="str">
        <f t="shared" si="862"/>
        <v/>
      </c>
      <c r="D13554" s="10" t="str">
        <f>IFERROR(IF(تحویلی!$E$1="","",IF(NOSA!O13554=تحویلی!$E$1,تحویلی!$E$1&amp;COUNTIF(NOSA!$O$1:O13554,تحویلی!$E$1),"")),"")</f>
        <v/>
      </c>
      <c r="E13554" s="10" t="str">
        <f t="shared" si="863"/>
        <v/>
      </c>
      <c r="F13554" s="10" t="str">
        <f>IFERROR(VLOOKUP(I13554,DATABASE!$N:$O,2,FALSE),"")</f>
        <v/>
      </c>
      <c r="Q13554" s="10">
        <f t="shared" si="860"/>
        <v>0</v>
      </c>
    </row>
    <row r="13555" spans="2:17" ht="20.25" customHeight="1">
      <c r="B13555" s="10" t="str">
        <f t="shared" si="861"/>
        <v>0</v>
      </c>
      <c r="C13555" s="10" t="str">
        <f t="shared" si="862"/>
        <v/>
      </c>
      <c r="D13555" s="10" t="str">
        <f>IFERROR(IF(تحویلی!$E$1="","",IF(NOSA!O13555=تحویلی!$E$1,تحویلی!$E$1&amp;COUNTIF(NOSA!$O$1:O13555,تحویلی!$E$1),"")),"")</f>
        <v/>
      </c>
      <c r="E13555" s="10" t="str">
        <f t="shared" si="863"/>
        <v/>
      </c>
      <c r="F13555" s="10" t="str">
        <f>IFERROR(VLOOKUP(I13555,DATABASE!$N:$O,2,FALSE),"")</f>
        <v/>
      </c>
      <c r="Q13555" s="10">
        <f t="shared" si="860"/>
        <v>0</v>
      </c>
    </row>
    <row r="13556" spans="2:17" ht="20.25" customHeight="1">
      <c r="B13556" s="10" t="str">
        <f t="shared" si="861"/>
        <v>0</v>
      </c>
      <c r="C13556" s="10" t="str">
        <f t="shared" si="862"/>
        <v/>
      </c>
      <c r="D13556" s="10" t="str">
        <f>IFERROR(IF(تحویلی!$E$1="","",IF(NOSA!O13556=تحویلی!$E$1,تحویلی!$E$1&amp;COUNTIF(NOSA!$O$1:O13556,تحویلی!$E$1),"")),"")</f>
        <v/>
      </c>
      <c r="E13556" s="10" t="str">
        <f t="shared" si="863"/>
        <v/>
      </c>
      <c r="F13556" s="10" t="str">
        <f>IFERROR(VLOOKUP(I13556,DATABASE!$N:$O,2,FALSE),"")</f>
        <v/>
      </c>
      <c r="Q13556" s="10">
        <f t="shared" si="860"/>
        <v>0</v>
      </c>
    </row>
    <row r="13557" spans="2:17" ht="20.25" customHeight="1">
      <c r="B13557" s="10" t="str">
        <f t="shared" si="861"/>
        <v>0</v>
      </c>
      <c r="C13557" s="10" t="str">
        <f t="shared" si="862"/>
        <v/>
      </c>
      <c r="D13557" s="10" t="str">
        <f>IFERROR(IF(تحویلی!$E$1="","",IF(NOSA!O13557=تحویلی!$E$1,تحویلی!$E$1&amp;COUNTIF(NOSA!$O$1:O13557,تحویلی!$E$1),"")),"")</f>
        <v/>
      </c>
      <c r="E13557" s="10" t="str">
        <f t="shared" si="863"/>
        <v/>
      </c>
      <c r="F13557" s="10" t="str">
        <f>IFERROR(VLOOKUP(I13557,DATABASE!$N:$O,2,FALSE),"")</f>
        <v/>
      </c>
      <c r="Q13557" s="10">
        <f t="shared" si="860"/>
        <v>0</v>
      </c>
    </row>
    <row r="13558" spans="2:17" ht="20.25" customHeight="1">
      <c r="B13558" s="10" t="str">
        <f t="shared" si="861"/>
        <v>0</v>
      </c>
      <c r="C13558" s="10" t="str">
        <f t="shared" si="862"/>
        <v/>
      </c>
      <c r="D13558" s="10" t="str">
        <f>IFERROR(IF(تحویلی!$E$1="","",IF(NOSA!O13558=تحویلی!$E$1,تحویلی!$E$1&amp;COUNTIF(NOSA!$O$1:O13558,تحویلی!$E$1),"")),"")</f>
        <v/>
      </c>
      <c r="E13558" s="10" t="str">
        <f t="shared" si="863"/>
        <v/>
      </c>
      <c r="F13558" s="10" t="str">
        <f>IFERROR(VLOOKUP(I13558,DATABASE!$N:$O,2,FALSE),"")</f>
        <v/>
      </c>
      <c r="Q13558" s="10">
        <f t="shared" si="860"/>
        <v>0</v>
      </c>
    </row>
    <row r="13559" spans="2:17" ht="20.25" customHeight="1">
      <c r="B13559" s="10" t="str">
        <f t="shared" si="861"/>
        <v>0</v>
      </c>
      <c r="C13559" s="10" t="str">
        <f t="shared" si="862"/>
        <v/>
      </c>
      <c r="D13559" s="10" t="str">
        <f>IFERROR(IF(تحویلی!$E$1="","",IF(NOSA!O13559=تحویلی!$E$1,تحویلی!$E$1&amp;COUNTIF(NOSA!$O$1:O13559,تحویلی!$E$1),"")),"")</f>
        <v/>
      </c>
      <c r="E13559" s="10" t="str">
        <f t="shared" si="863"/>
        <v/>
      </c>
      <c r="F13559" s="10" t="str">
        <f>IFERROR(VLOOKUP(I13559,DATABASE!$N:$O,2,FALSE),"")</f>
        <v/>
      </c>
      <c r="Q13559" s="10">
        <f t="shared" si="860"/>
        <v>0</v>
      </c>
    </row>
    <row r="13560" spans="2:17" ht="20.25" customHeight="1">
      <c r="B13560" s="10" t="str">
        <f t="shared" si="861"/>
        <v>0</v>
      </c>
      <c r="C13560" s="10" t="str">
        <f t="shared" si="862"/>
        <v/>
      </c>
      <c r="D13560" s="10" t="str">
        <f>IFERROR(IF(تحویلی!$E$1="","",IF(NOSA!O13560=تحویلی!$E$1,تحویلی!$E$1&amp;COUNTIF(NOSA!$O$1:O13560,تحویلی!$E$1),"")),"")</f>
        <v/>
      </c>
      <c r="E13560" s="10" t="str">
        <f t="shared" si="863"/>
        <v/>
      </c>
      <c r="F13560" s="10" t="str">
        <f>IFERROR(VLOOKUP(I13560,DATABASE!$N:$O,2,FALSE),"")</f>
        <v/>
      </c>
      <c r="Q13560" s="10">
        <f t="shared" si="860"/>
        <v>0</v>
      </c>
    </row>
    <row r="13561" spans="2:17" ht="20.25" customHeight="1">
      <c r="B13561" s="10" t="str">
        <f t="shared" si="861"/>
        <v>0</v>
      </c>
      <c r="C13561" s="10" t="str">
        <f t="shared" si="862"/>
        <v/>
      </c>
      <c r="D13561" s="10" t="str">
        <f>IFERROR(IF(تحویلی!$E$1="","",IF(NOSA!O13561=تحویلی!$E$1,تحویلی!$E$1&amp;COUNTIF(NOSA!$O$1:O13561,تحویلی!$E$1),"")),"")</f>
        <v/>
      </c>
      <c r="E13561" s="10" t="str">
        <f t="shared" si="863"/>
        <v/>
      </c>
      <c r="F13561" s="10" t="str">
        <f>IFERROR(VLOOKUP(I13561,DATABASE!$N:$O,2,FALSE),"")</f>
        <v/>
      </c>
      <c r="Q13561" s="10">
        <f t="shared" si="860"/>
        <v>0</v>
      </c>
    </row>
    <row r="13562" spans="2:17" ht="20.25" customHeight="1">
      <c r="B13562" s="10" t="str">
        <f t="shared" si="861"/>
        <v>0</v>
      </c>
      <c r="C13562" s="10" t="str">
        <f t="shared" si="862"/>
        <v/>
      </c>
      <c r="D13562" s="10" t="str">
        <f>IFERROR(IF(تحویلی!$E$1="","",IF(NOSA!O13562=تحویلی!$E$1,تحویلی!$E$1&amp;COUNTIF(NOSA!$O$1:O13562,تحویلی!$E$1),"")),"")</f>
        <v/>
      </c>
      <c r="E13562" s="10" t="str">
        <f t="shared" si="863"/>
        <v/>
      </c>
      <c r="F13562" s="10" t="str">
        <f>IFERROR(VLOOKUP(I13562,DATABASE!$N:$O,2,FALSE),"")</f>
        <v/>
      </c>
      <c r="Q13562" s="10">
        <f t="shared" si="860"/>
        <v>0</v>
      </c>
    </row>
    <row r="13563" spans="2:17" ht="20.25" customHeight="1">
      <c r="B13563" s="10" t="str">
        <f t="shared" si="861"/>
        <v>0</v>
      </c>
      <c r="C13563" s="10" t="str">
        <f t="shared" si="862"/>
        <v/>
      </c>
      <c r="D13563" s="10" t="str">
        <f>IFERROR(IF(تحویلی!$E$1="","",IF(NOSA!O13563=تحویلی!$E$1,تحویلی!$E$1&amp;COUNTIF(NOSA!$O$1:O13563,تحویلی!$E$1),"")),"")</f>
        <v/>
      </c>
      <c r="E13563" s="10" t="str">
        <f t="shared" si="863"/>
        <v/>
      </c>
      <c r="F13563" s="10" t="str">
        <f>IFERROR(VLOOKUP(I13563,DATABASE!$N:$O,2,FALSE),"")</f>
        <v/>
      </c>
      <c r="Q13563" s="10">
        <f t="shared" si="860"/>
        <v>0</v>
      </c>
    </row>
    <row r="13564" spans="2:17" ht="20.25" customHeight="1">
      <c r="B13564" s="10" t="str">
        <f t="shared" si="861"/>
        <v>0</v>
      </c>
      <c r="C13564" s="10" t="str">
        <f t="shared" si="862"/>
        <v/>
      </c>
      <c r="D13564" s="10" t="str">
        <f>IFERROR(IF(تحویلی!$E$1="","",IF(NOSA!O13564=تحویلی!$E$1,تحویلی!$E$1&amp;COUNTIF(NOSA!$O$1:O13564,تحویلی!$E$1),"")),"")</f>
        <v/>
      </c>
      <c r="E13564" s="10" t="str">
        <f t="shared" si="863"/>
        <v/>
      </c>
      <c r="F13564" s="10" t="str">
        <f>IFERROR(VLOOKUP(I13564,DATABASE!$N:$O,2,FALSE),"")</f>
        <v/>
      </c>
      <c r="Q13564" s="10">
        <f t="shared" si="860"/>
        <v>0</v>
      </c>
    </row>
    <row r="13565" spans="2:17" ht="20.25" customHeight="1">
      <c r="B13565" s="10" t="str">
        <f t="shared" si="861"/>
        <v>0</v>
      </c>
      <c r="C13565" s="10" t="str">
        <f t="shared" si="862"/>
        <v/>
      </c>
      <c r="D13565" s="10" t="str">
        <f>IFERROR(IF(تحویلی!$E$1="","",IF(NOSA!O13565=تحویلی!$E$1,تحویلی!$E$1&amp;COUNTIF(NOSA!$O$1:O13565,تحویلی!$E$1),"")),"")</f>
        <v/>
      </c>
      <c r="E13565" s="10" t="str">
        <f t="shared" si="863"/>
        <v/>
      </c>
      <c r="F13565" s="10" t="str">
        <f>IFERROR(VLOOKUP(I13565,DATABASE!$N:$O,2,FALSE),"")</f>
        <v/>
      </c>
      <c r="Q13565" s="10">
        <f t="shared" si="860"/>
        <v>0</v>
      </c>
    </row>
    <row r="13566" spans="2:17" ht="20.25" customHeight="1">
      <c r="B13566" s="10" t="str">
        <f t="shared" si="861"/>
        <v>0</v>
      </c>
      <c r="C13566" s="10" t="str">
        <f t="shared" si="862"/>
        <v/>
      </c>
      <c r="D13566" s="10" t="str">
        <f>IFERROR(IF(تحویلی!$E$1="","",IF(NOSA!O13566=تحویلی!$E$1,تحویلی!$E$1&amp;COUNTIF(NOSA!$O$1:O13566,تحویلی!$E$1),"")),"")</f>
        <v/>
      </c>
      <c r="E13566" s="10" t="str">
        <f t="shared" si="863"/>
        <v/>
      </c>
      <c r="F13566" s="10" t="str">
        <f>IFERROR(VLOOKUP(I13566,DATABASE!$N:$O,2,FALSE),"")</f>
        <v/>
      </c>
      <c r="Q13566" s="10">
        <f t="shared" si="860"/>
        <v>0</v>
      </c>
    </row>
    <row r="13567" spans="2:17" ht="20.25" customHeight="1">
      <c r="B13567" s="10" t="str">
        <f t="shared" si="861"/>
        <v>0</v>
      </c>
      <c r="C13567" s="10" t="str">
        <f t="shared" si="862"/>
        <v/>
      </c>
      <c r="D13567" s="10" t="str">
        <f>IFERROR(IF(تحویلی!$E$1="","",IF(NOSA!O13567=تحویلی!$E$1,تحویلی!$E$1&amp;COUNTIF(NOSA!$O$1:O13567,تحویلی!$E$1),"")),"")</f>
        <v/>
      </c>
      <c r="E13567" s="10" t="str">
        <f t="shared" si="863"/>
        <v/>
      </c>
      <c r="F13567" s="10" t="str">
        <f>IFERROR(VLOOKUP(I13567,DATABASE!$N:$O,2,FALSE),"")</f>
        <v/>
      </c>
      <c r="Q13567" s="10">
        <f t="shared" si="860"/>
        <v>0</v>
      </c>
    </row>
    <row r="13568" spans="2:17" ht="20.25" customHeight="1">
      <c r="B13568" s="10" t="str">
        <f t="shared" si="861"/>
        <v>0</v>
      </c>
      <c r="C13568" s="10" t="str">
        <f t="shared" si="862"/>
        <v/>
      </c>
      <c r="D13568" s="10" t="str">
        <f>IFERROR(IF(تحویلی!$E$1="","",IF(NOSA!O13568=تحویلی!$E$1,تحویلی!$E$1&amp;COUNTIF(NOSA!$O$1:O13568,تحویلی!$E$1),"")),"")</f>
        <v/>
      </c>
      <c r="E13568" s="10" t="str">
        <f t="shared" si="863"/>
        <v/>
      </c>
      <c r="F13568" s="10" t="str">
        <f>IFERROR(VLOOKUP(I13568,DATABASE!$N:$O,2,FALSE),"")</f>
        <v/>
      </c>
      <c r="Q13568" s="10">
        <f t="shared" si="860"/>
        <v>0</v>
      </c>
    </row>
    <row r="13569" spans="2:17" ht="20.25" customHeight="1">
      <c r="B13569" s="10" t="str">
        <f t="shared" si="861"/>
        <v>0</v>
      </c>
      <c r="C13569" s="10" t="str">
        <f t="shared" si="862"/>
        <v/>
      </c>
      <c r="D13569" s="10" t="str">
        <f>IFERROR(IF(تحویلی!$E$1="","",IF(NOSA!O13569=تحویلی!$E$1,تحویلی!$E$1&amp;COUNTIF(NOSA!$O$1:O13569,تحویلی!$E$1),"")),"")</f>
        <v/>
      </c>
      <c r="E13569" s="10" t="str">
        <f t="shared" si="863"/>
        <v/>
      </c>
      <c r="F13569" s="10" t="str">
        <f>IFERROR(VLOOKUP(I13569,DATABASE!$N:$O,2,FALSE),"")</f>
        <v/>
      </c>
      <c r="Q13569" s="10">
        <f t="shared" si="860"/>
        <v>0</v>
      </c>
    </row>
    <row r="13570" spans="2:17" ht="20.25" customHeight="1">
      <c r="B13570" s="10" t="str">
        <f t="shared" si="861"/>
        <v>0</v>
      </c>
      <c r="C13570" s="10" t="str">
        <f t="shared" si="862"/>
        <v/>
      </c>
      <c r="D13570" s="10" t="str">
        <f>IFERROR(IF(تحویلی!$E$1="","",IF(NOSA!O13570=تحویلی!$E$1,تحویلی!$E$1&amp;COUNTIF(NOSA!$O$1:O13570,تحویلی!$E$1),"")),"")</f>
        <v/>
      </c>
      <c r="E13570" s="10" t="str">
        <f t="shared" si="863"/>
        <v/>
      </c>
      <c r="F13570" s="10" t="str">
        <f>IFERROR(VLOOKUP(I13570,DATABASE!$N:$O,2,FALSE),"")</f>
        <v/>
      </c>
      <c r="Q13570" s="10">
        <f t="shared" si="860"/>
        <v>0</v>
      </c>
    </row>
    <row r="13571" spans="2:17" ht="20.25" customHeight="1">
      <c r="B13571" s="10" t="str">
        <f t="shared" si="861"/>
        <v>0</v>
      </c>
      <c r="C13571" s="10" t="str">
        <f t="shared" si="862"/>
        <v/>
      </c>
      <c r="D13571" s="10" t="str">
        <f>IFERROR(IF(تحویلی!$E$1="","",IF(NOSA!O13571=تحویلی!$E$1,تحویلی!$E$1&amp;COUNTIF(NOSA!$O$1:O13571,تحویلی!$E$1),"")),"")</f>
        <v/>
      </c>
      <c r="E13571" s="10" t="str">
        <f t="shared" si="863"/>
        <v/>
      </c>
      <c r="F13571" s="10" t="str">
        <f>IFERROR(VLOOKUP(I13571,DATABASE!$N:$O,2,FALSE),"")</f>
        <v/>
      </c>
      <c r="Q13571" s="10">
        <f t="shared" si="860"/>
        <v>0</v>
      </c>
    </row>
    <row r="13572" spans="2:17" ht="20.25" customHeight="1">
      <c r="B13572" s="10" t="str">
        <f t="shared" si="861"/>
        <v>0</v>
      </c>
      <c r="C13572" s="10" t="str">
        <f t="shared" si="862"/>
        <v/>
      </c>
      <c r="D13572" s="10" t="str">
        <f>IFERROR(IF(تحویلی!$E$1="","",IF(NOSA!O13572=تحویلی!$E$1,تحویلی!$E$1&amp;COUNTIF(NOSA!$O$1:O13572,تحویلی!$E$1),"")),"")</f>
        <v/>
      </c>
      <c r="E13572" s="10" t="str">
        <f t="shared" si="863"/>
        <v/>
      </c>
      <c r="F13572" s="10" t="str">
        <f>IFERROR(VLOOKUP(I13572,DATABASE!$N:$O,2,FALSE),"")</f>
        <v/>
      </c>
      <c r="Q13572" s="10">
        <f t="shared" si="860"/>
        <v>0</v>
      </c>
    </row>
    <row r="13573" spans="2:17" ht="20.25" customHeight="1">
      <c r="B13573" s="10" t="str">
        <f t="shared" si="861"/>
        <v>0</v>
      </c>
      <c r="C13573" s="10" t="str">
        <f t="shared" si="862"/>
        <v/>
      </c>
      <c r="D13573" s="10" t="str">
        <f>IFERROR(IF(تحویلی!$E$1="","",IF(NOSA!O13573=تحویلی!$E$1,تحویلی!$E$1&amp;COUNTIF(NOSA!$O$1:O13573,تحویلی!$E$1),"")),"")</f>
        <v/>
      </c>
      <c r="E13573" s="10" t="str">
        <f t="shared" si="863"/>
        <v/>
      </c>
      <c r="F13573" s="10" t="str">
        <f>IFERROR(VLOOKUP(I13573,DATABASE!$N:$O,2,FALSE),"")</f>
        <v/>
      </c>
      <c r="Q13573" s="10">
        <f t="shared" si="860"/>
        <v>0</v>
      </c>
    </row>
    <row r="13574" spans="2:17" ht="20.25" customHeight="1">
      <c r="B13574" s="10" t="str">
        <f t="shared" si="861"/>
        <v>0</v>
      </c>
      <c r="C13574" s="10" t="str">
        <f t="shared" si="862"/>
        <v/>
      </c>
      <c r="D13574" s="10" t="str">
        <f>IFERROR(IF(تحویلی!$E$1="","",IF(NOSA!O13574=تحویلی!$E$1,تحویلی!$E$1&amp;COUNTIF(NOSA!$O$1:O13574,تحویلی!$E$1),"")),"")</f>
        <v/>
      </c>
      <c r="E13574" s="10" t="str">
        <f t="shared" si="863"/>
        <v/>
      </c>
      <c r="F13574" s="10" t="str">
        <f>IFERROR(VLOOKUP(I13574,DATABASE!$N:$O,2,FALSE),"")</f>
        <v/>
      </c>
      <c r="Q13574" s="10">
        <f t="shared" si="860"/>
        <v>0</v>
      </c>
    </row>
    <row r="13575" spans="2:17" ht="20.25" customHeight="1">
      <c r="B13575" s="10" t="str">
        <f t="shared" si="861"/>
        <v>0</v>
      </c>
      <c r="C13575" s="10" t="str">
        <f t="shared" si="862"/>
        <v/>
      </c>
      <c r="D13575" s="10" t="str">
        <f>IFERROR(IF(تحویلی!$E$1="","",IF(NOSA!O13575=تحویلی!$E$1,تحویلی!$E$1&amp;COUNTIF(NOSA!$O$1:O13575,تحویلی!$E$1),"")),"")</f>
        <v/>
      </c>
      <c r="E13575" s="10" t="str">
        <f t="shared" si="863"/>
        <v/>
      </c>
      <c r="F13575" s="10" t="str">
        <f>IFERROR(VLOOKUP(I13575,DATABASE!$N:$O,2,FALSE),"")</f>
        <v/>
      </c>
      <c r="Q13575" s="10">
        <f t="shared" si="860"/>
        <v>0</v>
      </c>
    </row>
    <row r="13576" spans="2:17" ht="20.25" customHeight="1">
      <c r="B13576" s="10" t="str">
        <f t="shared" si="861"/>
        <v>0</v>
      </c>
      <c r="C13576" s="10" t="str">
        <f t="shared" si="862"/>
        <v/>
      </c>
      <c r="D13576" s="10" t="str">
        <f>IFERROR(IF(تحویلی!$E$1="","",IF(NOSA!O13576=تحویلی!$E$1,تحویلی!$E$1&amp;COUNTIF(NOSA!$O$1:O13576,تحویلی!$E$1),"")),"")</f>
        <v/>
      </c>
      <c r="E13576" s="10" t="str">
        <f t="shared" si="863"/>
        <v/>
      </c>
      <c r="F13576" s="10" t="str">
        <f>IFERROR(VLOOKUP(I13576,DATABASE!$N:$O,2,FALSE),"")</f>
        <v/>
      </c>
      <c r="Q13576" s="10">
        <f t="shared" si="860"/>
        <v>0</v>
      </c>
    </row>
    <row r="13577" spans="2:17" ht="20.25" customHeight="1">
      <c r="B13577" s="10" t="str">
        <f t="shared" si="861"/>
        <v>0</v>
      </c>
      <c r="C13577" s="10" t="str">
        <f t="shared" si="862"/>
        <v/>
      </c>
      <c r="D13577" s="10" t="str">
        <f>IFERROR(IF(تحویلی!$E$1="","",IF(NOSA!O13577=تحویلی!$E$1,تحویلی!$E$1&amp;COUNTIF(NOSA!$O$1:O13577,تحویلی!$E$1),"")),"")</f>
        <v/>
      </c>
      <c r="E13577" s="10" t="str">
        <f t="shared" si="863"/>
        <v/>
      </c>
      <c r="F13577" s="10" t="str">
        <f>IFERROR(VLOOKUP(I13577,DATABASE!$N:$O,2,FALSE),"")</f>
        <v/>
      </c>
      <c r="Q13577" s="10">
        <f t="shared" si="860"/>
        <v>0</v>
      </c>
    </row>
    <row r="13578" spans="2:17" ht="20.25" customHeight="1">
      <c r="B13578" s="10" t="str">
        <f t="shared" si="861"/>
        <v>0</v>
      </c>
      <c r="C13578" s="10" t="str">
        <f t="shared" si="862"/>
        <v/>
      </c>
      <c r="D13578" s="10" t="str">
        <f>IFERROR(IF(تحویلی!$E$1="","",IF(NOSA!O13578=تحویلی!$E$1,تحویلی!$E$1&amp;COUNTIF(NOSA!$O$1:O13578,تحویلی!$E$1),"")),"")</f>
        <v/>
      </c>
      <c r="E13578" s="10" t="str">
        <f t="shared" si="863"/>
        <v/>
      </c>
      <c r="F13578" s="10" t="str">
        <f>IFERROR(VLOOKUP(I13578,DATABASE!$N:$O,2,FALSE),"")</f>
        <v/>
      </c>
      <c r="Q13578" s="10">
        <f t="shared" si="860"/>
        <v>0</v>
      </c>
    </row>
    <row r="13579" spans="2:17" ht="20.25" customHeight="1">
      <c r="B13579" s="10" t="str">
        <f t="shared" si="861"/>
        <v>0</v>
      </c>
      <c r="C13579" s="10" t="str">
        <f t="shared" si="862"/>
        <v/>
      </c>
      <c r="D13579" s="10" t="str">
        <f>IFERROR(IF(تحویلی!$E$1="","",IF(NOSA!O13579=تحویلی!$E$1,تحویلی!$E$1&amp;COUNTIF(NOSA!$O$1:O13579,تحویلی!$E$1),"")),"")</f>
        <v/>
      </c>
      <c r="E13579" s="10" t="str">
        <f t="shared" si="863"/>
        <v/>
      </c>
      <c r="F13579" s="10" t="str">
        <f>IFERROR(VLOOKUP(I13579,DATABASE!$N:$O,2,FALSE),"")</f>
        <v/>
      </c>
      <c r="Q13579" s="10">
        <f t="shared" si="860"/>
        <v>0</v>
      </c>
    </row>
    <row r="13580" spans="2:17" ht="20.25" customHeight="1">
      <c r="B13580" s="10" t="str">
        <f t="shared" si="861"/>
        <v>0</v>
      </c>
      <c r="C13580" s="10" t="str">
        <f t="shared" si="862"/>
        <v/>
      </c>
      <c r="D13580" s="10" t="str">
        <f>IFERROR(IF(تحویلی!$E$1="","",IF(NOSA!O13580=تحویلی!$E$1,تحویلی!$E$1&amp;COUNTIF(NOSA!$O$1:O13580,تحویلی!$E$1),"")),"")</f>
        <v/>
      </c>
      <c r="E13580" s="10" t="str">
        <f t="shared" si="863"/>
        <v/>
      </c>
      <c r="F13580" s="10" t="str">
        <f>IFERROR(VLOOKUP(I13580,DATABASE!$N:$O,2,FALSE),"")</f>
        <v/>
      </c>
      <c r="Q13580" s="10">
        <f t="shared" si="860"/>
        <v>0</v>
      </c>
    </row>
    <row r="13581" spans="2:17" ht="20.25" customHeight="1">
      <c r="B13581" s="10" t="str">
        <f t="shared" si="861"/>
        <v>0</v>
      </c>
      <c r="C13581" s="10" t="str">
        <f t="shared" si="862"/>
        <v/>
      </c>
      <c r="D13581" s="10" t="str">
        <f>IFERROR(IF(تحویلی!$E$1="","",IF(NOSA!O13581=تحویلی!$E$1,تحویلی!$E$1&amp;COUNTIF(NOSA!$O$1:O13581,تحویلی!$E$1),"")),"")</f>
        <v/>
      </c>
      <c r="E13581" s="10" t="str">
        <f t="shared" si="863"/>
        <v/>
      </c>
      <c r="F13581" s="10" t="str">
        <f>IFERROR(VLOOKUP(I13581,DATABASE!$N:$O,2,FALSE),"")</f>
        <v/>
      </c>
      <c r="Q13581" s="10">
        <f t="shared" si="860"/>
        <v>0</v>
      </c>
    </row>
    <row r="13582" spans="2:17" ht="20.25" customHeight="1">
      <c r="B13582" s="10" t="str">
        <f t="shared" si="861"/>
        <v>0</v>
      </c>
      <c r="C13582" s="10" t="str">
        <f t="shared" si="862"/>
        <v/>
      </c>
      <c r="D13582" s="10" t="str">
        <f>IFERROR(IF(تحویلی!$E$1="","",IF(NOSA!O13582=تحویلی!$E$1,تحویلی!$E$1&amp;COUNTIF(NOSA!$O$1:O13582,تحویلی!$E$1),"")),"")</f>
        <v/>
      </c>
      <c r="E13582" s="10" t="str">
        <f t="shared" si="863"/>
        <v/>
      </c>
      <c r="F13582" s="10" t="str">
        <f>IFERROR(VLOOKUP(I13582,DATABASE!$N:$O,2,FALSE),"")</f>
        <v/>
      </c>
      <c r="Q13582" s="10">
        <f t="shared" si="860"/>
        <v>0</v>
      </c>
    </row>
    <row r="13583" spans="2:17" ht="20.25" customHeight="1">
      <c r="B13583" s="10" t="str">
        <f t="shared" si="861"/>
        <v>0</v>
      </c>
      <c r="C13583" s="10" t="str">
        <f t="shared" si="862"/>
        <v/>
      </c>
      <c r="D13583" s="10" t="str">
        <f>IFERROR(IF(تحویلی!$E$1="","",IF(NOSA!O13583=تحویلی!$E$1,تحویلی!$E$1&amp;COUNTIF(NOSA!$O$1:O13583,تحویلی!$E$1),"")),"")</f>
        <v/>
      </c>
      <c r="E13583" s="10" t="str">
        <f t="shared" si="863"/>
        <v/>
      </c>
      <c r="F13583" s="10" t="str">
        <f>IFERROR(VLOOKUP(I13583,DATABASE!$N:$O,2,FALSE),"")</f>
        <v/>
      </c>
      <c r="Q13583" s="10">
        <f t="shared" si="860"/>
        <v>0</v>
      </c>
    </row>
    <row r="13584" spans="2:17" ht="20.25" customHeight="1">
      <c r="B13584" s="10" t="str">
        <f t="shared" si="861"/>
        <v>0</v>
      </c>
      <c r="C13584" s="10" t="str">
        <f t="shared" si="862"/>
        <v/>
      </c>
      <c r="D13584" s="10" t="str">
        <f>IFERROR(IF(تحویلی!$E$1="","",IF(NOSA!O13584=تحویلی!$E$1,تحویلی!$E$1&amp;COUNTIF(NOSA!$O$1:O13584,تحویلی!$E$1),"")),"")</f>
        <v/>
      </c>
      <c r="E13584" s="10" t="str">
        <f t="shared" si="863"/>
        <v/>
      </c>
      <c r="F13584" s="10" t="str">
        <f>IFERROR(VLOOKUP(I13584,DATABASE!$N:$O,2,FALSE),"")</f>
        <v/>
      </c>
      <c r="Q13584" s="10">
        <f t="shared" si="860"/>
        <v>0</v>
      </c>
    </row>
    <row r="13585" spans="2:17" ht="20.25" customHeight="1">
      <c r="B13585" s="10" t="str">
        <f t="shared" si="861"/>
        <v>0</v>
      </c>
      <c r="C13585" s="10" t="str">
        <f t="shared" si="862"/>
        <v/>
      </c>
      <c r="D13585" s="10" t="str">
        <f>IFERROR(IF(تحویلی!$E$1="","",IF(NOSA!O13585=تحویلی!$E$1,تحویلی!$E$1&amp;COUNTIF(NOSA!$O$1:O13585,تحویلی!$E$1),"")),"")</f>
        <v/>
      </c>
      <c r="E13585" s="10" t="str">
        <f t="shared" si="863"/>
        <v/>
      </c>
      <c r="F13585" s="10" t="str">
        <f>IFERROR(VLOOKUP(I13585,DATABASE!$N:$O,2,FALSE),"")</f>
        <v/>
      </c>
      <c r="Q13585" s="10">
        <f t="shared" si="860"/>
        <v>0</v>
      </c>
    </row>
    <row r="13586" spans="2:17" ht="20.25" customHeight="1">
      <c r="B13586" s="10" t="str">
        <f t="shared" si="861"/>
        <v>0</v>
      </c>
      <c r="C13586" s="10" t="str">
        <f t="shared" si="862"/>
        <v/>
      </c>
      <c r="D13586" s="10" t="str">
        <f>IFERROR(IF(تحویلی!$E$1="","",IF(NOSA!O13586=تحویلی!$E$1,تحویلی!$E$1&amp;COUNTIF(NOSA!$O$1:O13586,تحویلی!$E$1),"")),"")</f>
        <v/>
      </c>
      <c r="E13586" s="10" t="str">
        <f t="shared" si="863"/>
        <v/>
      </c>
      <c r="F13586" s="10" t="str">
        <f>IFERROR(VLOOKUP(I13586,DATABASE!$N:$O,2,FALSE),"")</f>
        <v/>
      </c>
      <c r="Q13586" s="10">
        <f t="shared" si="860"/>
        <v>0</v>
      </c>
    </row>
    <row r="13587" spans="2:17" ht="20.25" customHeight="1">
      <c r="B13587" s="10" t="str">
        <f t="shared" si="861"/>
        <v>0</v>
      </c>
      <c r="C13587" s="10" t="str">
        <f t="shared" si="862"/>
        <v/>
      </c>
      <c r="D13587" s="10" t="str">
        <f>IFERROR(IF(تحویلی!$E$1="","",IF(NOSA!O13587=تحویلی!$E$1,تحویلی!$E$1&amp;COUNTIF(NOSA!$O$1:O13587,تحویلی!$E$1),"")),"")</f>
        <v/>
      </c>
      <c r="E13587" s="10" t="str">
        <f t="shared" si="863"/>
        <v/>
      </c>
      <c r="F13587" s="10" t="str">
        <f>IFERROR(VLOOKUP(I13587,DATABASE!$N:$O,2,FALSE),"")</f>
        <v/>
      </c>
      <c r="Q13587" s="10">
        <f t="shared" si="860"/>
        <v>0</v>
      </c>
    </row>
    <row r="13588" spans="2:17" ht="20.25" customHeight="1">
      <c r="B13588" s="10" t="str">
        <f t="shared" si="861"/>
        <v>0</v>
      </c>
      <c r="C13588" s="10" t="str">
        <f t="shared" si="862"/>
        <v/>
      </c>
      <c r="D13588" s="10" t="str">
        <f>IFERROR(IF(تحویلی!$E$1="","",IF(NOSA!O13588=تحویلی!$E$1,تحویلی!$E$1&amp;COUNTIF(NOSA!$O$1:O13588,تحویلی!$E$1),"")),"")</f>
        <v/>
      </c>
      <c r="E13588" s="10" t="str">
        <f t="shared" si="863"/>
        <v/>
      </c>
      <c r="F13588" s="10" t="str">
        <f>IFERROR(VLOOKUP(I13588,DATABASE!$N:$O,2,FALSE),"")</f>
        <v/>
      </c>
      <c r="Q13588" s="10">
        <f t="shared" si="860"/>
        <v>0</v>
      </c>
    </row>
    <row r="13589" spans="2:17" ht="20.25" customHeight="1">
      <c r="B13589" s="10" t="str">
        <f t="shared" si="861"/>
        <v>0</v>
      </c>
      <c r="C13589" s="10" t="str">
        <f t="shared" si="862"/>
        <v/>
      </c>
      <c r="D13589" s="10" t="str">
        <f>IFERROR(IF(تحویلی!$E$1="","",IF(NOSA!O13589=تحویلی!$E$1,تحویلی!$E$1&amp;COUNTIF(NOSA!$O$1:O13589,تحویلی!$E$1),"")),"")</f>
        <v/>
      </c>
      <c r="E13589" s="10" t="str">
        <f t="shared" si="863"/>
        <v/>
      </c>
      <c r="F13589" s="10" t="str">
        <f>IFERROR(VLOOKUP(I13589,DATABASE!$N:$O,2,FALSE),"")</f>
        <v/>
      </c>
      <c r="Q13589" s="10">
        <f t="shared" si="860"/>
        <v>0</v>
      </c>
    </row>
    <row r="13590" spans="2:17" ht="20.25" customHeight="1">
      <c r="B13590" s="10" t="str">
        <f t="shared" si="861"/>
        <v>0</v>
      </c>
      <c r="C13590" s="10" t="str">
        <f t="shared" si="862"/>
        <v/>
      </c>
      <c r="D13590" s="10" t="str">
        <f>IFERROR(IF(تحویلی!$E$1="","",IF(NOSA!O13590=تحویلی!$E$1,تحویلی!$E$1&amp;COUNTIF(NOSA!$O$1:O13590,تحویلی!$E$1),"")),"")</f>
        <v/>
      </c>
      <c r="E13590" s="10" t="str">
        <f t="shared" si="863"/>
        <v/>
      </c>
      <c r="F13590" s="10" t="str">
        <f>IFERROR(VLOOKUP(I13590,DATABASE!$N:$O,2,FALSE),"")</f>
        <v/>
      </c>
      <c r="Q13590" s="10">
        <f t="shared" si="860"/>
        <v>0</v>
      </c>
    </row>
    <row r="13591" spans="2:17" ht="20.25" customHeight="1">
      <c r="B13591" s="10" t="str">
        <f t="shared" si="861"/>
        <v>0</v>
      </c>
      <c r="C13591" s="10" t="str">
        <f t="shared" si="862"/>
        <v/>
      </c>
      <c r="D13591" s="10" t="str">
        <f>IFERROR(IF(تحویلی!$E$1="","",IF(NOSA!O13591=تحویلی!$E$1,تحویلی!$E$1&amp;COUNTIF(NOSA!$O$1:O13591,تحویلی!$E$1),"")),"")</f>
        <v/>
      </c>
      <c r="E13591" s="10" t="str">
        <f t="shared" si="863"/>
        <v/>
      </c>
      <c r="F13591" s="10" t="str">
        <f>IFERROR(VLOOKUP(I13591,DATABASE!$N:$O,2,FALSE),"")</f>
        <v/>
      </c>
      <c r="Q13591" s="10">
        <f t="shared" si="860"/>
        <v>0</v>
      </c>
    </row>
    <row r="13592" spans="2:17" ht="20.25" customHeight="1">
      <c r="B13592" s="10" t="str">
        <f t="shared" si="861"/>
        <v>0</v>
      </c>
      <c r="C13592" s="10" t="str">
        <f t="shared" si="862"/>
        <v/>
      </c>
      <c r="D13592" s="10" t="str">
        <f>IFERROR(IF(تحویلی!$E$1="","",IF(NOSA!O13592=تحویلی!$E$1,تحویلی!$E$1&amp;COUNTIF(NOSA!$O$1:O13592,تحویلی!$E$1),"")),"")</f>
        <v/>
      </c>
      <c r="E13592" s="10" t="str">
        <f t="shared" si="863"/>
        <v/>
      </c>
      <c r="F13592" s="10" t="str">
        <f>IFERROR(VLOOKUP(I13592,DATABASE!$N:$O,2,FALSE),"")</f>
        <v/>
      </c>
      <c r="Q13592" s="10">
        <f t="shared" si="860"/>
        <v>0</v>
      </c>
    </row>
    <row r="13593" spans="2:17" ht="20.25" customHeight="1">
      <c r="B13593" s="10" t="str">
        <f t="shared" si="861"/>
        <v>0</v>
      </c>
      <c r="C13593" s="10" t="str">
        <f t="shared" si="862"/>
        <v/>
      </c>
      <c r="D13593" s="10" t="str">
        <f>IFERROR(IF(تحویلی!$E$1="","",IF(NOSA!O13593=تحویلی!$E$1,تحویلی!$E$1&amp;COUNTIF(NOSA!$O$1:O13593,تحویلی!$E$1),"")),"")</f>
        <v/>
      </c>
      <c r="E13593" s="10" t="str">
        <f t="shared" si="863"/>
        <v/>
      </c>
      <c r="F13593" s="10" t="str">
        <f>IFERROR(VLOOKUP(I13593,DATABASE!$N:$O,2,FALSE),"")</f>
        <v/>
      </c>
      <c r="Q13593" s="10">
        <f t="shared" si="860"/>
        <v>0</v>
      </c>
    </row>
    <row r="13594" spans="2:17" ht="20.25" customHeight="1">
      <c r="B13594" s="10" t="str">
        <f t="shared" si="861"/>
        <v>0</v>
      </c>
      <c r="C13594" s="10" t="str">
        <f t="shared" si="862"/>
        <v/>
      </c>
      <c r="D13594" s="10" t="str">
        <f>IFERROR(IF(تحویلی!$E$1="","",IF(NOSA!O13594=تحویلی!$E$1,تحویلی!$E$1&amp;COUNTIF(NOSA!$O$1:O13594,تحویلی!$E$1),"")),"")</f>
        <v/>
      </c>
      <c r="E13594" s="10" t="str">
        <f t="shared" si="863"/>
        <v/>
      </c>
      <c r="F13594" s="10" t="str">
        <f>IFERROR(VLOOKUP(I13594,DATABASE!$N:$O,2,FALSE),"")</f>
        <v/>
      </c>
      <c r="Q13594" s="10">
        <f t="shared" si="860"/>
        <v>0</v>
      </c>
    </row>
    <row r="13595" spans="2:17" ht="20.25" customHeight="1">
      <c r="B13595" s="10" t="str">
        <f t="shared" si="861"/>
        <v>0</v>
      </c>
      <c r="C13595" s="10" t="str">
        <f t="shared" si="862"/>
        <v/>
      </c>
      <c r="D13595" s="10" t="str">
        <f>IFERROR(IF(تحویلی!$E$1="","",IF(NOSA!O13595=تحویلی!$E$1,تحویلی!$E$1&amp;COUNTIF(NOSA!$O$1:O13595,تحویلی!$E$1),"")),"")</f>
        <v/>
      </c>
      <c r="E13595" s="10" t="str">
        <f t="shared" si="863"/>
        <v/>
      </c>
      <c r="F13595" s="10" t="str">
        <f>IFERROR(VLOOKUP(I13595,DATABASE!$N:$O,2,FALSE),"")</f>
        <v/>
      </c>
      <c r="Q13595" s="10">
        <f t="shared" si="860"/>
        <v>0</v>
      </c>
    </row>
    <row r="13596" spans="2:17" ht="20.25" customHeight="1">
      <c r="B13596" s="10" t="str">
        <f t="shared" si="861"/>
        <v>0</v>
      </c>
      <c r="C13596" s="10" t="str">
        <f t="shared" si="862"/>
        <v/>
      </c>
      <c r="D13596" s="10" t="str">
        <f>IFERROR(IF(تحویلی!$E$1="","",IF(NOSA!O13596=تحویلی!$E$1,تحویلی!$E$1&amp;COUNTIF(NOSA!$O$1:O13596,تحویلی!$E$1),"")),"")</f>
        <v/>
      </c>
      <c r="E13596" s="10" t="str">
        <f t="shared" si="863"/>
        <v/>
      </c>
      <c r="F13596" s="10" t="str">
        <f>IFERROR(VLOOKUP(I13596,DATABASE!$N:$O,2,FALSE),"")</f>
        <v/>
      </c>
      <c r="Q13596" s="10">
        <f t="shared" si="860"/>
        <v>0</v>
      </c>
    </row>
    <row r="13597" spans="2:17" ht="20.25" customHeight="1">
      <c r="B13597" s="10" t="str">
        <f t="shared" si="861"/>
        <v>0</v>
      </c>
      <c r="C13597" s="10" t="str">
        <f t="shared" si="862"/>
        <v/>
      </c>
      <c r="D13597" s="10" t="str">
        <f>IFERROR(IF(تحویلی!$E$1="","",IF(NOSA!O13597=تحویلی!$E$1,تحویلی!$E$1&amp;COUNTIF(NOSA!$O$1:O13597,تحویلی!$E$1),"")),"")</f>
        <v/>
      </c>
      <c r="E13597" s="10" t="str">
        <f t="shared" si="863"/>
        <v/>
      </c>
      <c r="F13597" s="10" t="str">
        <f>IFERROR(VLOOKUP(I13597,DATABASE!$N:$O,2,FALSE),"")</f>
        <v/>
      </c>
      <c r="Q13597" s="10">
        <f t="shared" si="860"/>
        <v>0</v>
      </c>
    </row>
    <row r="13598" spans="2:17" ht="20.25" customHeight="1">
      <c r="B13598" s="10" t="str">
        <f t="shared" si="861"/>
        <v>0</v>
      </c>
      <c r="C13598" s="10" t="str">
        <f t="shared" si="862"/>
        <v/>
      </c>
      <c r="D13598" s="10" t="str">
        <f>IFERROR(IF(تحویلی!$E$1="","",IF(NOSA!O13598=تحویلی!$E$1,تحویلی!$E$1&amp;COUNTIF(NOSA!$O$1:O13598,تحویلی!$E$1),"")),"")</f>
        <v/>
      </c>
      <c r="E13598" s="10" t="str">
        <f t="shared" si="863"/>
        <v/>
      </c>
      <c r="F13598" s="10" t="str">
        <f>IFERROR(VLOOKUP(I13598,DATABASE!$N:$O,2,FALSE),"")</f>
        <v/>
      </c>
      <c r="Q13598" s="10">
        <f t="shared" si="860"/>
        <v>0</v>
      </c>
    </row>
    <row r="13599" spans="2:17" ht="20.25" customHeight="1">
      <c r="B13599" s="10" t="str">
        <f t="shared" si="861"/>
        <v>0</v>
      </c>
      <c r="C13599" s="10" t="str">
        <f t="shared" si="862"/>
        <v/>
      </c>
      <c r="D13599" s="10" t="str">
        <f>IFERROR(IF(تحویلی!$E$1="","",IF(NOSA!O13599=تحویلی!$E$1,تحویلی!$E$1&amp;COUNTIF(NOSA!$O$1:O13599,تحویلی!$E$1),"")),"")</f>
        <v/>
      </c>
      <c r="E13599" s="10" t="str">
        <f t="shared" si="863"/>
        <v/>
      </c>
      <c r="F13599" s="10" t="str">
        <f>IFERROR(VLOOKUP(I13599,DATABASE!$N:$O,2,FALSE),"")</f>
        <v/>
      </c>
      <c r="Q13599" s="10">
        <f t="shared" si="860"/>
        <v>0</v>
      </c>
    </row>
    <row r="13600" spans="2:17" ht="20.25" customHeight="1">
      <c r="B13600" s="10" t="str">
        <f t="shared" si="861"/>
        <v>0</v>
      </c>
      <c r="C13600" s="10" t="str">
        <f t="shared" si="862"/>
        <v/>
      </c>
      <c r="D13600" s="10" t="str">
        <f>IFERROR(IF(تحویلی!$E$1="","",IF(NOSA!O13600=تحویلی!$E$1,تحویلی!$E$1&amp;COUNTIF(NOSA!$O$1:O13600,تحویلی!$E$1),"")),"")</f>
        <v/>
      </c>
      <c r="E13600" s="10" t="str">
        <f t="shared" si="863"/>
        <v/>
      </c>
      <c r="F13600" s="10" t="str">
        <f>IFERROR(VLOOKUP(I13600,DATABASE!$N:$O,2,FALSE),"")</f>
        <v/>
      </c>
      <c r="Q13600" s="10">
        <f t="shared" si="860"/>
        <v>0</v>
      </c>
    </row>
    <row r="13601" spans="2:17" ht="20.25" customHeight="1">
      <c r="B13601" s="10" t="str">
        <f t="shared" si="861"/>
        <v>0</v>
      </c>
      <c r="C13601" s="10" t="str">
        <f t="shared" si="862"/>
        <v/>
      </c>
      <c r="D13601" s="10" t="str">
        <f>IFERROR(IF(تحویلی!$E$1="","",IF(NOSA!O13601=تحویلی!$E$1,تحویلی!$E$1&amp;COUNTIF(NOSA!$O$1:O13601,تحویلی!$E$1),"")),"")</f>
        <v/>
      </c>
      <c r="E13601" s="10" t="str">
        <f t="shared" si="863"/>
        <v/>
      </c>
      <c r="F13601" s="10" t="str">
        <f>IFERROR(VLOOKUP(I13601,DATABASE!$N:$O,2,FALSE),"")</f>
        <v/>
      </c>
      <c r="Q13601" s="10">
        <f t="shared" si="860"/>
        <v>0</v>
      </c>
    </row>
    <row r="13602" spans="2:17" ht="20.25" customHeight="1">
      <c r="B13602" s="10" t="str">
        <f t="shared" si="861"/>
        <v>0</v>
      </c>
      <c r="C13602" s="10" t="str">
        <f t="shared" si="862"/>
        <v/>
      </c>
      <c r="D13602" s="10" t="str">
        <f>IFERROR(IF(تحویلی!$E$1="","",IF(NOSA!O13602=تحویلی!$E$1,تحویلی!$E$1&amp;COUNTIF(NOSA!$O$1:O13602,تحویلی!$E$1),"")),"")</f>
        <v/>
      </c>
      <c r="E13602" s="10" t="str">
        <f t="shared" si="863"/>
        <v/>
      </c>
      <c r="F13602" s="10" t="str">
        <f>IFERROR(VLOOKUP(I13602,DATABASE!$N:$O,2,FALSE),"")</f>
        <v/>
      </c>
      <c r="Q13602" s="10">
        <f t="shared" si="860"/>
        <v>0</v>
      </c>
    </row>
    <row r="13603" spans="2:17" ht="20.25" customHeight="1">
      <c r="B13603" s="10" t="str">
        <f t="shared" si="861"/>
        <v>0</v>
      </c>
      <c r="C13603" s="10" t="str">
        <f t="shared" si="862"/>
        <v/>
      </c>
      <c r="D13603" s="10" t="str">
        <f>IFERROR(IF(تحویلی!$E$1="","",IF(NOSA!O13603=تحویلی!$E$1,تحویلی!$E$1&amp;COUNTIF(NOSA!$O$1:O13603,تحویلی!$E$1),"")),"")</f>
        <v/>
      </c>
      <c r="E13603" s="10" t="str">
        <f t="shared" si="863"/>
        <v/>
      </c>
      <c r="F13603" s="10" t="str">
        <f>IFERROR(VLOOKUP(I13603,DATABASE!$N:$O,2,FALSE),"")</f>
        <v/>
      </c>
      <c r="Q13603" s="10">
        <f t="shared" si="860"/>
        <v>0</v>
      </c>
    </row>
    <row r="13604" spans="2:17" ht="20.25" customHeight="1">
      <c r="B13604" s="10" t="str">
        <f t="shared" si="861"/>
        <v>0</v>
      </c>
      <c r="C13604" s="10" t="str">
        <f t="shared" si="862"/>
        <v/>
      </c>
      <c r="D13604" s="10" t="str">
        <f>IFERROR(IF(تحویلی!$E$1="","",IF(NOSA!O13604=تحویلی!$E$1,تحویلی!$E$1&amp;COUNTIF(NOSA!$O$1:O13604,تحویلی!$E$1),"")),"")</f>
        <v/>
      </c>
      <c r="E13604" s="10" t="str">
        <f t="shared" si="863"/>
        <v/>
      </c>
      <c r="F13604" s="10" t="str">
        <f>IFERROR(VLOOKUP(I13604,DATABASE!$N:$O,2,FALSE),"")</f>
        <v/>
      </c>
      <c r="Q13604" s="10">
        <f t="shared" ref="Q13604:Q13667" si="864">VALUE(O13604)</f>
        <v>0</v>
      </c>
    </row>
    <row r="13605" spans="2:17" ht="20.25" customHeight="1">
      <c r="B13605" s="10" t="str">
        <f t="shared" si="861"/>
        <v>0</v>
      </c>
      <c r="C13605" s="10" t="str">
        <f t="shared" si="862"/>
        <v/>
      </c>
      <c r="D13605" s="10" t="str">
        <f>IFERROR(IF(تحویلی!$E$1="","",IF(NOSA!O13605=تحویلی!$E$1,تحویلی!$E$1&amp;COUNTIF(NOSA!$O$1:O13605,تحویلی!$E$1),"")),"")</f>
        <v/>
      </c>
      <c r="E13605" s="10" t="str">
        <f t="shared" si="863"/>
        <v/>
      </c>
      <c r="F13605" s="10" t="str">
        <f>IFERROR(VLOOKUP(I13605,DATABASE!$N:$O,2,FALSE),"")</f>
        <v/>
      </c>
      <c r="Q13605" s="10">
        <f t="shared" si="864"/>
        <v>0</v>
      </c>
    </row>
    <row r="13606" spans="2:17" ht="20.25" customHeight="1">
      <c r="B13606" s="10" t="str">
        <f t="shared" si="861"/>
        <v>0</v>
      </c>
      <c r="C13606" s="10" t="str">
        <f t="shared" si="862"/>
        <v/>
      </c>
      <c r="D13606" s="10" t="str">
        <f>IFERROR(IF(تحویلی!$E$1="","",IF(NOSA!O13606=تحویلی!$E$1,تحویلی!$E$1&amp;COUNTIF(NOSA!$O$1:O13606,تحویلی!$E$1),"")),"")</f>
        <v/>
      </c>
      <c r="E13606" s="10" t="str">
        <f t="shared" si="863"/>
        <v/>
      </c>
      <c r="F13606" s="10" t="str">
        <f>IFERROR(VLOOKUP(I13606,DATABASE!$N:$O,2,FALSE),"")</f>
        <v/>
      </c>
      <c r="Q13606" s="10">
        <f t="shared" si="864"/>
        <v>0</v>
      </c>
    </row>
    <row r="13607" spans="2:17" ht="20.25" customHeight="1">
      <c r="B13607" s="10" t="str">
        <f t="shared" si="861"/>
        <v>0</v>
      </c>
      <c r="C13607" s="10" t="str">
        <f t="shared" si="862"/>
        <v/>
      </c>
      <c r="D13607" s="10" t="str">
        <f>IFERROR(IF(تحویلی!$E$1="","",IF(NOSA!O13607=تحویلی!$E$1,تحویلی!$E$1&amp;COUNTIF(NOSA!$O$1:O13607,تحویلی!$E$1),"")),"")</f>
        <v/>
      </c>
      <c r="E13607" s="10" t="str">
        <f t="shared" si="863"/>
        <v/>
      </c>
      <c r="F13607" s="10" t="str">
        <f>IFERROR(VLOOKUP(I13607,DATABASE!$N:$O,2,FALSE),"")</f>
        <v/>
      </c>
      <c r="Q13607" s="10">
        <f t="shared" si="864"/>
        <v>0</v>
      </c>
    </row>
    <row r="13608" spans="2:17" ht="20.25" customHeight="1">
      <c r="B13608" s="10" t="str">
        <f t="shared" si="861"/>
        <v>0</v>
      </c>
      <c r="C13608" s="10" t="str">
        <f t="shared" si="862"/>
        <v/>
      </c>
      <c r="D13608" s="10" t="str">
        <f>IFERROR(IF(تحویلی!$E$1="","",IF(NOSA!O13608=تحویلی!$E$1,تحویلی!$E$1&amp;COUNTIF(NOSA!$O$1:O13608,تحویلی!$E$1),"")),"")</f>
        <v/>
      </c>
      <c r="E13608" s="10" t="str">
        <f t="shared" si="863"/>
        <v/>
      </c>
      <c r="F13608" s="10" t="str">
        <f>IFERROR(VLOOKUP(I13608,DATABASE!$N:$O,2,FALSE),"")</f>
        <v/>
      </c>
      <c r="Q13608" s="10">
        <f t="shared" si="864"/>
        <v>0</v>
      </c>
    </row>
    <row r="13609" spans="2:17" ht="20.25" customHeight="1">
      <c r="B13609" s="10" t="str">
        <f t="shared" ref="B13609:B13672" si="865">F13609&amp;Q13609</f>
        <v>0</v>
      </c>
      <c r="C13609" s="10" t="str">
        <f t="shared" ref="C13609:C13672" si="866">F13609&amp;G13609&amp;O13609</f>
        <v/>
      </c>
      <c r="D13609" s="10" t="str">
        <f>IFERROR(IF(تحویلی!$E$1="","",IF(NOSA!O13609=تحویلی!$E$1,تحویلی!$E$1&amp;COUNTIF(NOSA!$O$1:O13609,تحویلی!$E$1),"")),"")</f>
        <v/>
      </c>
      <c r="E13609" s="10" t="str">
        <f t="shared" ref="E13609:E13672" si="867">H13609&amp;O13609</f>
        <v/>
      </c>
      <c r="F13609" s="10" t="str">
        <f>IFERROR(VLOOKUP(I13609,DATABASE!$N:$O,2,FALSE),"")</f>
        <v/>
      </c>
      <c r="Q13609" s="10">
        <f t="shared" si="864"/>
        <v>0</v>
      </c>
    </row>
    <row r="13610" spans="2:17" ht="20.25" customHeight="1">
      <c r="B13610" s="10" t="str">
        <f t="shared" si="865"/>
        <v>0</v>
      </c>
      <c r="C13610" s="10" t="str">
        <f t="shared" si="866"/>
        <v/>
      </c>
      <c r="D13610" s="10" t="str">
        <f>IFERROR(IF(تحویلی!$E$1="","",IF(NOSA!O13610=تحویلی!$E$1,تحویلی!$E$1&amp;COUNTIF(NOSA!$O$1:O13610,تحویلی!$E$1),"")),"")</f>
        <v/>
      </c>
      <c r="E13610" s="10" t="str">
        <f t="shared" si="867"/>
        <v/>
      </c>
      <c r="F13610" s="10" t="str">
        <f>IFERROR(VLOOKUP(I13610,DATABASE!$N:$O,2,FALSE),"")</f>
        <v/>
      </c>
      <c r="Q13610" s="10">
        <f t="shared" si="864"/>
        <v>0</v>
      </c>
    </row>
    <row r="13611" spans="2:17" ht="20.25" customHeight="1">
      <c r="B13611" s="10" t="str">
        <f t="shared" si="865"/>
        <v>0</v>
      </c>
      <c r="C13611" s="10" t="str">
        <f t="shared" si="866"/>
        <v/>
      </c>
      <c r="D13611" s="10" t="str">
        <f>IFERROR(IF(تحویلی!$E$1="","",IF(NOSA!O13611=تحویلی!$E$1,تحویلی!$E$1&amp;COUNTIF(NOSA!$O$1:O13611,تحویلی!$E$1),"")),"")</f>
        <v/>
      </c>
      <c r="E13611" s="10" t="str">
        <f t="shared" si="867"/>
        <v/>
      </c>
      <c r="F13611" s="10" t="str">
        <f>IFERROR(VLOOKUP(I13611,DATABASE!$N:$O,2,FALSE),"")</f>
        <v/>
      </c>
      <c r="Q13611" s="10">
        <f t="shared" si="864"/>
        <v>0</v>
      </c>
    </row>
    <row r="13612" spans="2:17" ht="20.25" customHeight="1">
      <c r="B13612" s="10" t="str">
        <f t="shared" si="865"/>
        <v>0</v>
      </c>
      <c r="C13612" s="10" t="str">
        <f t="shared" si="866"/>
        <v/>
      </c>
      <c r="D13612" s="10" t="str">
        <f>IFERROR(IF(تحویلی!$E$1="","",IF(NOSA!O13612=تحویلی!$E$1,تحویلی!$E$1&amp;COUNTIF(NOSA!$O$1:O13612,تحویلی!$E$1),"")),"")</f>
        <v/>
      </c>
      <c r="E13612" s="10" t="str">
        <f t="shared" si="867"/>
        <v/>
      </c>
      <c r="F13612" s="10" t="str">
        <f>IFERROR(VLOOKUP(I13612,DATABASE!$N:$O,2,FALSE),"")</f>
        <v/>
      </c>
      <c r="Q13612" s="10">
        <f t="shared" si="864"/>
        <v>0</v>
      </c>
    </row>
    <row r="13613" spans="2:17" ht="20.25" customHeight="1">
      <c r="B13613" s="10" t="str">
        <f t="shared" si="865"/>
        <v>0</v>
      </c>
      <c r="C13613" s="10" t="str">
        <f t="shared" si="866"/>
        <v/>
      </c>
      <c r="D13613" s="10" t="str">
        <f>IFERROR(IF(تحویلی!$E$1="","",IF(NOSA!O13613=تحویلی!$E$1,تحویلی!$E$1&amp;COUNTIF(NOSA!$O$1:O13613,تحویلی!$E$1),"")),"")</f>
        <v/>
      </c>
      <c r="E13613" s="10" t="str">
        <f t="shared" si="867"/>
        <v/>
      </c>
      <c r="F13613" s="10" t="str">
        <f>IFERROR(VLOOKUP(I13613,DATABASE!$N:$O,2,FALSE),"")</f>
        <v/>
      </c>
      <c r="Q13613" s="10">
        <f t="shared" si="864"/>
        <v>0</v>
      </c>
    </row>
    <row r="13614" spans="2:17" ht="20.25" customHeight="1">
      <c r="B13614" s="10" t="str">
        <f t="shared" si="865"/>
        <v>0</v>
      </c>
      <c r="C13614" s="10" t="str">
        <f t="shared" si="866"/>
        <v/>
      </c>
      <c r="D13614" s="10" t="str">
        <f>IFERROR(IF(تحویلی!$E$1="","",IF(NOSA!O13614=تحویلی!$E$1,تحویلی!$E$1&amp;COUNTIF(NOSA!$O$1:O13614,تحویلی!$E$1),"")),"")</f>
        <v/>
      </c>
      <c r="E13614" s="10" t="str">
        <f t="shared" si="867"/>
        <v/>
      </c>
      <c r="F13614" s="10" t="str">
        <f>IFERROR(VLOOKUP(I13614,DATABASE!$N:$O,2,FALSE),"")</f>
        <v/>
      </c>
      <c r="Q13614" s="10">
        <f t="shared" si="864"/>
        <v>0</v>
      </c>
    </row>
    <row r="13615" spans="2:17" ht="20.25" customHeight="1">
      <c r="B13615" s="10" t="str">
        <f t="shared" si="865"/>
        <v>0</v>
      </c>
      <c r="C13615" s="10" t="str">
        <f t="shared" si="866"/>
        <v/>
      </c>
      <c r="D13615" s="10" t="str">
        <f>IFERROR(IF(تحویلی!$E$1="","",IF(NOSA!O13615=تحویلی!$E$1,تحویلی!$E$1&amp;COUNTIF(NOSA!$O$1:O13615,تحویلی!$E$1),"")),"")</f>
        <v/>
      </c>
      <c r="E13615" s="10" t="str">
        <f t="shared" si="867"/>
        <v/>
      </c>
      <c r="F13615" s="10" t="str">
        <f>IFERROR(VLOOKUP(I13615,DATABASE!$N:$O,2,FALSE),"")</f>
        <v/>
      </c>
      <c r="Q13615" s="10">
        <f t="shared" si="864"/>
        <v>0</v>
      </c>
    </row>
    <row r="13616" spans="2:17" ht="20.25" customHeight="1">
      <c r="B13616" s="10" t="str">
        <f t="shared" si="865"/>
        <v>0</v>
      </c>
      <c r="C13616" s="10" t="str">
        <f t="shared" si="866"/>
        <v/>
      </c>
      <c r="D13616" s="10" t="str">
        <f>IFERROR(IF(تحویلی!$E$1="","",IF(NOSA!O13616=تحویلی!$E$1,تحویلی!$E$1&amp;COUNTIF(NOSA!$O$1:O13616,تحویلی!$E$1),"")),"")</f>
        <v/>
      </c>
      <c r="E13616" s="10" t="str">
        <f t="shared" si="867"/>
        <v/>
      </c>
      <c r="F13616" s="10" t="str">
        <f>IFERROR(VLOOKUP(I13616,DATABASE!$N:$O,2,FALSE),"")</f>
        <v/>
      </c>
      <c r="Q13616" s="10">
        <f t="shared" si="864"/>
        <v>0</v>
      </c>
    </row>
    <row r="13617" spans="2:17" ht="20.25" customHeight="1">
      <c r="B13617" s="10" t="str">
        <f t="shared" si="865"/>
        <v>0</v>
      </c>
      <c r="C13617" s="10" t="str">
        <f t="shared" si="866"/>
        <v/>
      </c>
      <c r="D13617" s="10" t="str">
        <f>IFERROR(IF(تحویلی!$E$1="","",IF(NOSA!O13617=تحویلی!$E$1,تحویلی!$E$1&amp;COUNTIF(NOSA!$O$1:O13617,تحویلی!$E$1),"")),"")</f>
        <v/>
      </c>
      <c r="E13617" s="10" t="str">
        <f t="shared" si="867"/>
        <v/>
      </c>
      <c r="F13617" s="10" t="str">
        <f>IFERROR(VLOOKUP(I13617,DATABASE!$N:$O,2,FALSE),"")</f>
        <v/>
      </c>
      <c r="Q13617" s="10">
        <f t="shared" si="864"/>
        <v>0</v>
      </c>
    </row>
    <row r="13618" spans="2:17" ht="20.25" customHeight="1">
      <c r="B13618" s="10" t="str">
        <f t="shared" si="865"/>
        <v>0</v>
      </c>
      <c r="C13618" s="10" t="str">
        <f t="shared" si="866"/>
        <v/>
      </c>
      <c r="D13618" s="10" t="str">
        <f>IFERROR(IF(تحویلی!$E$1="","",IF(NOSA!O13618=تحویلی!$E$1,تحویلی!$E$1&amp;COUNTIF(NOSA!$O$1:O13618,تحویلی!$E$1),"")),"")</f>
        <v/>
      </c>
      <c r="E13618" s="10" t="str">
        <f t="shared" si="867"/>
        <v/>
      </c>
      <c r="F13618" s="10" t="str">
        <f>IFERROR(VLOOKUP(I13618,DATABASE!$N:$O,2,FALSE),"")</f>
        <v/>
      </c>
      <c r="Q13618" s="10">
        <f t="shared" si="864"/>
        <v>0</v>
      </c>
    </row>
    <row r="13619" spans="2:17" ht="20.25" customHeight="1">
      <c r="B13619" s="10" t="str">
        <f t="shared" si="865"/>
        <v>0</v>
      </c>
      <c r="C13619" s="10" t="str">
        <f t="shared" si="866"/>
        <v/>
      </c>
      <c r="D13619" s="10" t="str">
        <f>IFERROR(IF(تحویلی!$E$1="","",IF(NOSA!O13619=تحویلی!$E$1,تحویلی!$E$1&amp;COUNTIF(NOSA!$O$1:O13619,تحویلی!$E$1),"")),"")</f>
        <v/>
      </c>
      <c r="E13619" s="10" t="str">
        <f t="shared" si="867"/>
        <v/>
      </c>
      <c r="F13619" s="10" t="str">
        <f>IFERROR(VLOOKUP(I13619,DATABASE!$N:$O,2,FALSE),"")</f>
        <v/>
      </c>
      <c r="Q13619" s="10">
        <f t="shared" si="864"/>
        <v>0</v>
      </c>
    </row>
    <row r="13620" spans="2:17" ht="20.25" customHeight="1">
      <c r="B13620" s="10" t="str">
        <f t="shared" si="865"/>
        <v>0</v>
      </c>
      <c r="C13620" s="10" t="str">
        <f t="shared" si="866"/>
        <v/>
      </c>
      <c r="D13620" s="10" t="str">
        <f>IFERROR(IF(تحویلی!$E$1="","",IF(NOSA!O13620=تحویلی!$E$1,تحویلی!$E$1&amp;COUNTIF(NOSA!$O$1:O13620,تحویلی!$E$1),"")),"")</f>
        <v/>
      </c>
      <c r="E13620" s="10" t="str">
        <f t="shared" si="867"/>
        <v/>
      </c>
      <c r="F13620" s="10" t="str">
        <f>IFERROR(VLOOKUP(I13620,DATABASE!$N:$O,2,FALSE),"")</f>
        <v/>
      </c>
      <c r="Q13620" s="10">
        <f t="shared" si="864"/>
        <v>0</v>
      </c>
    </row>
    <row r="13621" spans="2:17" ht="20.25" customHeight="1">
      <c r="B13621" s="10" t="str">
        <f t="shared" si="865"/>
        <v>0</v>
      </c>
      <c r="C13621" s="10" t="str">
        <f t="shared" si="866"/>
        <v/>
      </c>
      <c r="D13621" s="10" t="str">
        <f>IFERROR(IF(تحویلی!$E$1="","",IF(NOSA!O13621=تحویلی!$E$1,تحویلی!$E$1&amp;COUNTIF(NOSA!$O$1:O13621,تحویلی!$E$1),"")),"")</f>
        <v/>
      </c>
      <c r="E13621" s="10" t="str">
        <f t="shared" si="867"/>
        <v/>
      </c>
      <c r="F13621" s="10" t="str">
        <f>IFERROR(VLOOKUP(I13621,DATABASE!$N:$O,2,FALSE),"")</f>
        <v/>
      </c>
      <c r="Q13621" s="10">
        <f t="shared" si="864"/>
        <v>0</v>
      </c>
    </row>
    <row r="13622" spans="2:17" ht="20.25" customHeight="1">
      <c r="B13622" s="10" t="str">
        <f t="shared" si="865"/>
        <v>0</v>
      </c>
      <c r="C13622" s="10" t="str">
        <f t="shared" si="866"/>
        <v/>
      </c>
      <c r="D13622" s="10" t="str">
        <f>IFERROR(IF(تحویلی!$E$1="","",IF(NOSA!O13622=تحویلی!$E$1,تحویلی!$E$1&amp;COUNTIF(NOSA!$O$1:O13622,تحویلی!$E$1),"")),"")</f>
        <v/>
      </c>
      <c r="E13622" s="10" t="str">
        <f t="shared" si="867"/>
        <v/>
      </c>
      <c r="F13622" s="10" t="str">
        <f>IFERROR(VLOOKUP(I13622,DATABASE!$N:$O,2,FALSE),"")</f>
        <v/>
      </c>
      <c r="Q13622" s="10">
        <f t="shared" si="864"/>
        <v>0</v>
      </c>
    </row>
    <row r="13623" spans="2:17" ht="20.25" customHeight="1">
      <c r="B13623" s="10" t="str">
        <f t="shared" si="865"/>
        <v>0</v>
      </c>
      <c r="C13623" s="10" t="str">
        <f t="shared" si="866"/>
        <v/>
      </c>
      <c r="D13623" s="10" t="str">
        <f>IFERROR(IF(تحویلی!$E$1="","",IF(NOSA!O13623=تحویلی!$E$1,تحویلی!$E$1&amp;COUNTIF(NOSA!$O$1:O13623,تحویلی!$E$1),"")),"")</f>
        <v/>
      </c>
      <c r="E13623" s="10" t="str">
        <f t="shared" si="867"/>
        <v/>
      </c>
      <c r="F13623" s="10" t="str">
        <f>IFERROR(VLOOKUP(I13623,DATABASE!$N:$O,2,FALSE),"")</f>
        <v/>
      </c>
      <c r="Q13623" s="10">
        <f t="shared" si="864"/>
        <v>0</v>
      </c>
    </row>
    <row r="13624" spans="2:17" ht="20.25" customHeight="1">
      <c r="B13624" s="10" t="str">
        <f t="shared" si="865"/>
        <v>0</v>
      </c>
      <c r="C13624" s="10" t="str">
        <f t="shared" si="866"/>
        <v/>
      </c>
      <c r="D13624" s="10" t="str">
        <f>IFERROR(IF(تحویلی!$E$1="","",IF(NOSA!O13624=تحویلی!$E$1,تحویلی!$E$1&amp;COUNTIF(NOSA!$O$1:O13624,تحویلی!$E$1),"")),"")</f>
        <v/>
      </c>
      <c r="E13624" s="10" t="str">
        <f t="shared" si="867"/>
        <v/>
      </c>
      <c r="F13624" s="10" t="str">
        <f>IFERROR(VLOOKUP(I13624,DATABASE!$N:$O,2,FALSE),"")</f>
        <v/>
      </c>
      <c r="Q13624" s="10">
        <f t="shared" si="864"/>
        <v>0</v>
      </c>
    </row>
    <row r="13625" spans="2:17" ht="20.25" customHeight="1">
      <c r="B13625" s="10" t="str">
        <f t="shared" si="865"/>
        <v>0</v>
      </c>
      <c r="C13625" s="10" t="str">
        <f t="shared" si="866"/>
        <v/>
      </c>
      <c r="D13625" s="10" t="str">
        <f>IFERROR(IF(تحویلی!$E$1="","",IF(NOSA!O13625=تحویلی!$E$1,تحویلی!$E$1&amp;COUNTIF(NOSA!$O$1:O13625,تحویلی!$E$1),"")),"")</f>
        <v/>
      </c>
      <c r="E13625" s="10" t="str">
        <f t="shared" si="867"/>
        <v/>
      </c>
      <c r="F13625" s="10" t="str">
        <f>IFERROR(VLOOKUP(I13625,DATABASE!$N:$O,2,FALSE),"")</f>
        <v/>
      </c>
      <c r="Q13625" s="10">
        <f t="shared" si="864"/>
        <v>0</v>
      </c>
    </row>
    <row r="13626" spans="2:17" ht="20.25" customHeight="1">
      <c r="B13626" s="10" t="str">
        <f t="shared" si="865"/>
        <v>0</v>
      </c>
      <c r="C13626" s="10" t="str">
        <f t="shared" si="866"/>
        <v/>
      </c>
      <c r="D13626" s="10" t="str">
        <f>IFERROR(IF(تحویلی!$E$1="","",IF(NOSA!O13626=تحویلی!$E$1,تحویلی!$E$1&amp;COUNTIF(NOSA!$O$1:O13626,تحویلی!$E$1),"")),"")</f>
        <v/>
      </c>
      <c r="E13626" s="10" t="str">
        <f t="shared" si="867"/>
        <v/>
      </c>
      <c r="F13626" s="10" t="str">
        <f>IFERROR(VLOOKUP(I13626,DATABASE!$N:$O,2,FALSE),"")</f>
        <v/>
      </c>
      <c r="Q13626" s="10">
        <f t="shared" si="864"/>
        <v>0</v>
      </c>
    </row>
    <row r="13627" spans="2:17" ht="20.25" customHeight="1">
      <c r="B13627" s="10" t="str">
        <f t="shared" si="865"/>
        <v>0</v>
      </c>
      <c r="C13627" s="10" t="str">
        <f t="shared" si="866"/>
        <v/>
      </c>
      <c r="D13627" s="10" t="str">
        <f>IFERROR(IF(تحویلی!$E$1="","",IF(NOSA!O13627=تحویلی!$E$1,تحویلی!$E$1&amp;COUNTIF(NOSA!$O$1:O13627,تحویلی!$E$1),"")),"")</f>
        <v/>
      </c>
      <c r="E13627" s="10" t="str">
        <f t="shared" si="867"/>
        <v/>
      </c>
      <c r="F13627" s="10" t="str">
        <f>IFERROR(VLOOKUP(I13627,DATABASE!$N:$O,2,FALSE),"")</f>
        <v/>
      </c>
      <c r="Q13627" s="10">
        <f t="shared" si="864"/>
        <v>0</v>
      </c>
    </row>
    <row r="13628" spans="2:17" ht="20.25" customHeight="1">
      <c r="B13628" s="10" t="str">
        <f t="shared" si="865"/>
        <v>0</v>
      </c>
      <c r="C13628" s="10" t="str">
        <f t="shared" si="866"/>
        <v/>
      </c>
      <c r="D13628" s="10" t="str">
        <f>IFERROR(IF(تحویلی!$E$1="","",IF(NOSA!O13628=تحویلی!$E$1,تحویلی!$E$1&amp;COUNTIF(NOSA!$O$1:O13628,تحویلی!$E$1),"")),"")</f>
        <v/>
      </c>
      <c r="E13628" s="10" t="str">
        <f t="shared" si="867"/>
        <v/>
      </c>
      <c r="F13628" s="10" t="str">
        <f>IFERROR(VLOOKUP(I13628,DATABASE!$N:$O,2,FALSE),"")</f>
        <v/>
      </c>
      <c r="Q13628" s="10">
        <f t="shared" si="864"/>
        <v>0</v>
      </c>
    </row>
    <row r="13629" spans="2:17" ht="20.25" customHeight="1">
      <c r="B13629" s="10" t="str">
        <f t="shared" si="865"/>
        <v>0</v>
      </c>
      <c r="C13629" s="10" t="str">
        <f t="shared" si="866"/>
        <v/>
      </c>
      <c r="D13629" s="10" t="str">
        <f>IFERROR(IF(تحویلی!$E$1="","",IF(NOSA!O13629=تحویلی!$E$1,تحویلی!$E$1&amp;COUNTIF(NOSA!$O$1:O13629,تحویلی!$E$1),"")),"")</f>
        <v/>
      </c>
      <c r="E13629" s="10" t="str">
        <f t="shared" si="867"/>
        <v/>
      </c>
      <c r="F13629" s="10" t="str">
        <f>IFERROR(VLOOKUP(I13629,DATABASE!$N:$O,2,FALSE),"")</f>
        <v/>
      </c>
      <c r="Q13629" s="10">
        <f t="shared" si="864"/>
        <v>0</v>
      </c>
    </row>
    <row r="13630" spans="2:17" ht="20.25" customHeight="1">
      <c r="B13630" s="10" t="str">
        <f t="shared" si="865"/>
        <v>0</v>
      </c>
      <c r="C13630" s="10" t="str">
        <f t="shared" si="866"/>
        <v/>
      </c>
      <c r="D13630" s="10" t="str">
        <f>IFERROR(IF(تحویلی!$E$1="","",IF(NOSA!O13630=تحویلی!$E$1,تحویلی!$E$1&amp;COUNTIF(NOSA!$O$1:O13630,تحویلی!$E$1),"")),"")</f>
        <v/>
      </c>
      <c r="E13630" s="10" t="str">
        <f t="shared" si="867"/>
        <v/>
      </c>
      <c r="F13630" s="10" t="str">
        <f>IFERROR(VLOOKUP(I13630,DATABASE!$N:$O,2,FALSE),"")</f>
        <v/>
      </c>
      <c r="Q13630" s="10">
        <f t="shared" si="864"/>
        <v>0</v>
      </c>
    </row>
    <row r="13631" spans="2:17" ht="20.25" customHeight="1">
      <c r="B13631" s="10" t="str">
        <f t="shared" si="865"/>
        <v>0</v>
      </c>
      <c r="C13631" s="10" t="str">
        <f t="shared" si="866"/>
        <v/>
      </c>
      <c r="D13631" s="10" t="str">
        <f>IFERROR(IF(تحویلی!$E$1="","",IF(NOSA!O13631=تحویلی!$E$1,تحویلی!$E$1&amp;COUNTIF(NOSA!$O$1:O13631,تحویلی!$E$1),"")),"")</f>
        <v/>
      </c>
      <c r="E13631" s="10" t="str">
        <f t="shared" si="867"/>
        <v/>
      </c>
      <c r="F13631" s="10" t="str">
        <f>IFERROR(VLOOKUP(I13631,DATABASE!$N:$O,2,FALSE),"")</f>
        <v/>
      </c>
      <c r="Q13631" s="10">
        <f t="shared" si="864"/>
        <v>0</v>
      </c>
    </row>
    <row r="13632" spans="2:17" ht="20.25" customHeight="1">
      <c r="B13632" s="10" t="str">
        <f t="shared" si="865"/>
        <v>0</v>
      </c>
      <c r="C13632" s="10" t="str">
        <f t="shared" si="866"/>
        <v/>
      </c>
      <c r="D13632" s="10" t="str">
        <f>IFERROR(IF(تحویلی!$E$1="","",IF(NOSA!O13632=تحویلی!$E$1,تحویلی!$E$1&amp;COUNTIF(NOSA!$O$1:O13632,تحویلی!$E$1),"")),"")</f>
        <v/>
      </c>
      <c r="E13632" s="10" t="str">
        <f t="shared" si="867"/>
        <v/>
      </c>
      <c r="F13632" s="10" t="str">
        <f>IFERROR(VLOOKUP(I13632,DATABASE!$N:$O,2,FALSE),"")</f>
        <v/>
      </c>
      <c r="Q13632" s="10">
        <f t="shared" si="864"/>
        <v>0</v>
      </c>
    </row>
    <row r="13633" spans="2:17" ht="20.25" customHeight="1">
      <c r="B13633" s="10" t="str">
        <f t="shared" si="865"/>
        <v>0</v>
      </c>
      <c r="C13633" s="10" t="str">
        <f t="shared" si="866"/>
        <v/>
      </c>
      <c r="D13633" s="10" t="str">
        <f>IFERROR(IF(تحویلی!$E$1="","",IF(NOSA!O13633=تحویلی!$E$1,تحویلی!$E$1&amp;COUNTIF(NOSA!$O$1:O13633,تحویلی!$E$1),"")),"")</f>
        <v/>
      </c>
      <c r="E13633" s="10" t="str">
        <f t="shared" si="867"/>
        <v/>
      </c>
      <c r="F13633" s="10" t="str">
        <f>IFERROR(VLOOKUP(I13633,DATABASE!$N:$O,2,FALSE),"")</f>
        <v/>
      </c>
      <c r="Q13633" s="10">
        <f t="shared" si="864"/>
        <v>0</v>
      </c>
    </row>
    <row r="13634" spans="2:17" ht="20.25" customHeight="1">
      <c r="B13634" s="10" t="str">
        <f t="shared" si="865"/>
        <v>0</v>
      </c>
      <c r="C13634" s="10" t="str">
        <f t="shared" si="866"/>
        <v/>
      </c>
      <c r="D13634" s="10" t="str">
        <f>IFERROR(IF(تحویلی!$E$1="","",IF(NOSA!O13634=تحویلی!$E$1,تحویلی!$E$1&amp;COUNTIF(NOSA!$O$1:O13634,تحویلی!$E$1),"")),"")</f>
        <v/>
      </c>
      <c r="E13634" s="10" t="str">
        <f t="shared" si="867"/>
        <v/>
      </c>
      <c r="F13634" s="10" t="str">
        <f>IFERROR(VLOOKUP(I13634,DATABASE!$N:$O,2,FALSE),"")</f>
        <v/>
      </c>
      <c r="Q13634" s="10">
        <f t="shared" si="864"/>
        <v>0</v>
      </c>
    </row>
    <row r="13635" spans="2:17" ht="20.25" customHeight="1">
      <c r="B13635" s="10" t="str">
        <f t="shared" si="865"/>
        <v>0</v>
      </c>
      <c r="C13635" s="10" t="str">
        <f t="shared" si="866"/>
        <v/>
      </c>
      <c r="D13635" s="10" t="str">
        <f>IFERROR(IF(تحویلی!$E$1="","",IF(NOSA!O13635=تحویلی!$E$1,تحویلی!$E$1&amp;COUNTIF(NOSA!$O$1:O13635,تحویلی!$E$1),"")),"")</f>
        <v/>
      </c>
      <c r="E13635" s="10" t="str">
        <f t="shared" si="867"/>
        <v/>
      </c>
      <c r="F13635" s="10" t="str">
        <f>IFERROR(VLOOKUP(I13635,DATABASE!$N:$O,2,FALSE),"")</f>
        <v/>
      </c>
      <c r="Q13635" s="10">
        <f t="shared" si="864"/>
        <v>0</v>
      </c>
    </row>
    <row r="13636" spans="2:17" ht="20.25" customHeight="1">
      <c r="B13636" s="10" t="str">
        <f t="shared" si="865"/>
        <v>0</v>
      </c>
      <c r="C13636" s="10" t="str">
        <f t="shared" si="866"/>
        <v/>
      </c>
      <c r="D13636" s="10" t="str">
        <f>IFERROR(IF(تحویلی!$E$1="","",IF(NOSA!O13636=تحویلی!$E$1,تحویلی!$E$1&amp;COUNTIF(NOSA!$O$1:O13636,تحویلی!$E$1),"")),"")</f>
        <v/>
      </c>
      <c r="E13636" s="10" t="str">
        <f t="shared" si="867"/>
        <v/>
      </c>
      <c r="F13636" s="10" t="str">
        <f>IFERROR(VLOOKUP(I13636,DATABASE!$N:$O,2,FALSE),"")</f>
        <v/>
      </c>
      <c r="Q13636" s="10">
        <f t="shared" si="864"/>
        <v>0</v>
      </c>
    </row>
    <row r="13637" spans="2:17" ht="20.25" customHeight="1">
      <c r="B13637" s="10" t="str">
        <f t="shared" si="865"/>
        <v>0</v>
      </c>
      <c r="C13637" s="10" t="str">
        <f t="shared" si="866"/>
        <v/>
      </c>
      <c r="D13637" s="10" t="str">
        <f>IFERROR(IF(تحویلی!$E$1="","",IF(NOSA!O13637=تحویلی!$E$1,تحویلی!$E$1&amp;COUNTIF(NOSA!$O$1:O13637,تحویلی!$E$1),"")),"")</f>
        <v/>
      </c>
      <c r="E13637" s="10" t="str">
        <f t="shared" si="867"/>
        <v/>
      </c>
      <c r="F13637" s="10" t="str">
        <f>IFERROR(VLOOKUP(I13637,DATABASE!$N:$O,2,FALSE),"")</f>
        <v/>
      </c>
      <c r="Q13637" s="10">
        <f t="shared" si="864"/>
        <v>0</v>
      </c>
    </row>
    <row r="13638" spans="2:17" ht="20.25" customHeight="1">
      <c r="B13638" s="10" t="str">
        <f t="shared" si="865"/>
        <v>0</v>
      </c>
      <c r="C13638" s="10" t="str">
        <f t="shared" si="866"/>
        <v/>
      </c>
      <c r="D13638" s="10" t="str">
        <f>IFERROR(IF(تحویلی!$E$1="","",IF(NOSA!O13638=تحویلی!$E$1,تحویلی!$E$1&amp;COUNTIF(NOSA!$O$1:O13638,تحویلی!$E$1),"")),"")</f>
        <v/>
      </c>
      <c r="E13638" s="10" t="str">
        <f t="shared" si="867"/>
        <v/>
      </c>
      <c r="F13638" s="10" t="str">
        <f>IFERROR(VLOOKUP(I13638,DATABASE!$N:$O,2,FALSE),"")</f>
        <v/>
      </c>
      <c r="Q13638" s="10">
        <f t="shared" si="864"/>
        <v>0</v>
      </c>
    </row>
    <row r="13639" spans="2:17" ht="20.25" customHeight="1">
      <c r="B13639" s="10" t="str">
        <f t="shared" si="865"/>
        <v>0</v>
      </c>
      <c r="C13639" s="10" t="str">
        <f t="shared" si="866"/>
        <v/>
      </c>
      <c r="D13639" s="10" t="str">
        <f>IFERROR(IF(تحویلی!$E$1="","",IF(NOSA!O13639=تحویلی!$E$1,تحویلی!$E$1&amp;COUNTIF(NOSA!$O$1:O13639,تحویلی!$E$1),"")),"")</f>
        <v/>
      </c>
      <c r="E13639" s="10" t="str">
        <f t="shared" si="867"/>
        <v/>
      </c>
      <c r="F13639" s="10" t="str">
        <f>IFERROR(VLOOKUP(I13639,DATABASE!$N:$O,2,FALSE),"")</f>
        <v/>
      </c>
      <c r="Q13639" s="10">
        <f t="shared" si="864"/>
        <v>0</v>
      </c>
    </row>
    <row r="13640" spans="2:17" ht="20.25" customHeight="1">
      <c r="B13640" s="10" t="str">
        <f t="shared" si="865"/>
        <v>0</v>
      </c>
      <c r="C13640" s="10" t="str">
        <f t="shared" si="866"/>
        <v/>
      </c>
      <c r="D13640" s="10" t="str">
        <f>IFERROR(IF(تحویلی!$E$1="","",IF(NOSA!O13640=تحویلی!$E$1,تحویلی!$E$1&amp;COUNTIF(NOSA!$O$1:O13640,تحویلی!$E$1),"")),"")</f>
        <v/>
      </c>
      <c r="E13640" s="10" t="str">
        <f t="shared" si="867"/>
        <v/>
      </c>
      <c r="F13640" s="10" t="str">
        <f>IFERROR(VLOOKUP(I13640,DATABASE!$N:$O,2,FALSE),"")</f>
        <v/>
      </c>
      <c r="Q13640" s="10">
        <f t="shared" si="864"/>
        <v>0</v>
      </c>
    </row>
    <row r="13641" spans="2:17" ht="20.25" customHeight="1">
      <c r="B13641" s="10" t="str">
        <f t="shared" si="865"/>
        <v>0</v>
      </c>
      <c r="C13641" s="10" t="str">
        <f t="shared" si="866"/>
        <v/>
      </c>
      <c r="D13641" s="10" t="str">
        <f>IFERROR(IF(تحویلی!$E$1="","",IF(NOSA!O13641=تحویلی!$E$1,تحویلی!$E$1&amp;COUNTIF(NOSA!$O$1:O13641,تحویلی!$E$1),"")),"")</f>
        <v/>
      </c>
      <c r="E13641" s="10" t="str">
        <f t="shared" si="867"/>
        <v/>
      </c>
      <c r="F13641" s="10" t="str">
        <f>IFERROR(VLOOKUP(I13641,DATABASE!$N:$O,2,FALSE),"")</f>
        <v/>
      </c>
      <c r="Q13641" s="10">
        <f t="shared" si="864"/>
        <v>0</v>
      </c>
    </row>
    <row r="13642" spans="2:17" ht="20.25" customHeight="1">
      <c r="B13642" s="10" t="str">
        <f t="shared" si="865"/>
        <v>0</v>
      </c>
      <c r="C13642" s="10" t="str">
        <f t="shared" si="866"/>
        <v/>
      </c>
      <c r="D13642" s="10" t="str">
        <f>IFERROR(IF(تحویلی!$E$1="","",IF(NOSA!O13642=تحویلی!$E$1,تحویلی!$E$1&amp;COUNTIF(NOSA!$O$1:O13642,تحویلی!$E$1),"")),"")</f>
        <v/>
      </c>
      <c r="E13642" s="10" t="str">
        <f t="shared" si="867"/>
        <v/>
      </c>
      <c r="F13642" s="10" t="str">
        <f>IFERROR(VLOOKUP(I13642,DATABASE!$N:$O,2,FALSE),"")</f>
        <v/>
      </c>
      <c r="Q13642" s="10">
        <f t="shared" si="864"/>
        <v>0</v>
      </c>
    </row>
    <row r="13643" spans="2:17" ht="20.25" customHeight="1">
      <c r="B13643" s="10" t="str">
        <f t="shared" si="865"/>
        <v>0</v>
      </c>
      <c r="C13643" s="10" t="str">
        <f t="shared" si="866"/>
        <v/>
      </c>
      <c r="D13643" s="10" t="str">
        <f>IFERROR(IF(تحویلی!$E$1="","",IF(NOSA!O13643=تحویلی!$E$1,تحویلی!$E$1&amp;COUNTIF(NOSA!$O$1:O13643,تحویلی!$E$1),"")),"")</f>
        <v/>
      </c>
      <c r="E13643" s="10" t="str">
        <f t="shared" si="867"/>
        <v/>
      </c>
      <c r="F13643" s="10" t="str">
        <f>IFERROR(VLOOKUP(I13643,DATABASE!$N:$O,2,FALSE),"")</f>
        <v/>
      </c>
      <c r="Q13643" s="10">
        <f t="shared" si="864"/>
        <v>0</v>
      </c>
    </row>
    <row r="13644" spans="2:17" ht="20.25" customHeight="1">
      <c r="B13644" s="10" t="str">
        <f t="shared" si="865"/>
        <v>0</v>
      </c>
      <c r="C13644" s="10" t="str">
        <f t="shared" si="866"/>
        <v/>
      </c>
      <c r="D13644" s="10" t="str">
        <f>IFERROR(IF(تحویلی!$E$1="","",IF(NOSA!O13644=تحویلی!$E$1,تحویلی!$E$1&amp;COUNTIF(NOSA!$O$1:O13644,تحویلی!$E$1),"")),"")</f>
        <v/>
      </c>
      <c r="E13644" s="10" t="str">
        <f t="shared" si="867"/>
        <v/>
      </c>
      <c r="F13644" s="10" t="str">
        <f>IFERROR(VLOOKUP(I13644,DATABASE!$N:$O,2,FALSE),"")</f>
        <v/>
      </c>
      <c r="Q13644" s="10">
        <f t="shared" si="864"/>
        <v>0</v>
      </c>
    </row>
    <row r="13645" spans="2:17" ht="20.25" customHeight="1">
      <c r="B13645" s="10" t="str">
        <f t="shared" si="865"/>
        <v>0</v>
      </c>
      <c r="C13645" s="10" t="str">
        <f t="shared" si="866"/>
        <v/>
      </c>
      <c r="D13645" s="10" t="str">
        <f>IFERROR(IF(تحویلی!$E$1="","",IF(NOSA!O13645=تحویلی!$E$1,تحویلی!$E$1&amp;COUNTIF(NOSA!$O$1:O13645,تحویلی!$E$1),"")),"")</f>
        <v/>
      </c>
      <c r="E13645" s="10" t="str">
        <f t="shared" si="867"/>
        <v/>
      </c>
      <c r="F13645" s="10" t="str">
        <f>IFERROR(VLOOKUP(I13645,DATABASE!$N:$O,2,FALSE),"")</f>
        <v/>
      </c>
      <c r="Q13645" s="10">
        <f t="shared" si="864"/>
        <v>0</v>
      </c>
    </row>
    <row r="13646" spans="2:17" ht="20.25" customHeight="1">
      <c r="B13646" s="10" t="str">
        <f t="shared" si="865"/>
        <v>0</v>
      </c>
      <c r="C13646" s="10" t="str">
        <f t="shared" si="866"/>
        <v/>
      </c>
      <c r="D13646" s="10" t="str">
        <f>IFERROR(IF(تحویلی!$E$1="","",IF(NOSA!O13646=تحویلی!$E$1,تحویلی!$E$1&amp;COUNTIF(NOSA!$O$1:O13646,تحویلی!$E$1),"")),"")</f>
        <v/>
      </c>
      <c r="E13646" s="10" t="str">
        <f t="shared" si="867"/>
        <v/>
      </c>
      <c r="F13646" s="10" t="str">
        <f>IFERROR(VLOOKUP(I13646,DATABASE!$N:$O,2,FALSE),"")</f>
        <v/>
      </c>
      <c r="Q13646" s="10">
        <f t="shared" si="864"/>
        <v>0</v>
      </c>
    </row>
    <row r="13647" spans="2:17" ht="20.25" customHeight="1">
      <c r="B13647" s="10" t="str">
        <f t="shared" si="865"/>
        <v>0</v>
      </c>
      <c r="C13647" s="10" t="str">
        <f t="shared" si="866"/>
        <v/>
      </c>
      <c r="D13647" s="10" t="str">
        <f>IFERROR(IF(تحویلی!$E$1="","",IF(NOSA!O13647=تحویلی!$E$1,تحویلی!$E$1&amp;COUNTIF(NOSA!$O$1:O13647,تحویلی!$E$1),"")),"")</f>
        <v/>
      </c>
      <c r="E13647" s="10" t="str">
        <f t="shared" si="867"/>
        <v/>
      </c>
      <c r="F13647" s="10" t="str">
        <f>IFERROR(VLOOKUP(I13647,DATABASE!$N:$O,2,FALSE),"")</f>
        <v/>
      </c>
      <c r="Q13647" s="10">
        <f t="shared" si="864"/>
        <v>0</v>
      </c>
    </row>
    <row r="13648" spans="2:17" ht="20.25" customHeight="1">
      <c r="B13648" s="10" t="str">
        <f t="shared" si="865"/>
        <v>0</v>
      </c>
      <c r="C13648" s="10" t="str">
        <f t="shared" si="866"/>
        <v/>
      </c>
      <c r="D13648" s="10" t="str">
        <f>IFERROR(IF(تحویلی!$E$1="","",IF(NOSA!O13648=تحویلی!$E$1,تحویلی!$E$1&amp;COUNTIF(NOSA!$O$1:O13648,تحویلی!$E$1),"")),"")</f>
        <v/>
      </c>
      <c r="E13648" s="10" t="str">
        <f t="shared" si="867"/>
        <v/>
      </c>
      <c r="F13648" s="10" t="str">
        <f>IFERROR(VLOOKUP(I13648,DATABASE!$N:$O,2,FALSE),"")</f>
        <v/>
      </c>
      <c r="Q13648" s="10">
        <f t="shared" si="864"/>
        <v>0</v>
      </c>
    </row>
    <row r="13649" spans="2:17" ht="20.25" customHeight="1">
      <c r="B13649" s="10" t="str">
        <f t="shared" si="865"/>
        <v>0</v>
      </c>
      <c r="C13649" s="10" t="str">
        <f t="shared" si="866"/>
        <v/>
      </c>
      <c r="D13649" s="10" t="str">
        <f>IFERROR(IF(تحویلی!$E$1="","",IF(NOSA!O13649=تحویلی!$E$1,تحویلی!$E$1&amp;COUNTIF(NOSA!$O$1:O13649,تحویلی!$E$1),"")),"")</f>
        <v/>
      </c>
      <c r="E13649" s="10" t="str">
        <f t="shared" si="867"/>
        <v/>
      </c>
      <c r="F13649" s="10" t="str">
        <f>IFERROR(VLOOKUP(I13649,DATABASE!$N:$O,2,FALSE),"")</f>
        <v/>
      </c>
      <c r="Q13649" s="10">
        <f t="shared" si="864"/>
        <v>0</v>
      </c>
    </row>
    <row r="13650" spans="2:17" ht="20.25" customHeight="1">
      <c r="B13650" s="10" t="str">
        <f t="shared" si="865"/>
        <v>0</v>
      </c>
      <c r="C13650" s="10" t="str">
        <f t="shared" si="866"/>
        <v/>
      </c>
      <c r="D13650" s="10" t="str">
        <f>IFERROR(IF(تحویلی!$E$1="","",IF(NOSA!O13650=تحویلی!$E$1,تحویلی!$E$1&amp;COUNTIF(NOSA!$O$1:O13650,تحویلی!$E$1),"")),"")</f>
        <v/>
      </c>
      <c r="E13650" s="10" t="str">
        <f t="shared" si="867"/>
        <v/>
      </c>
      <c r="F13650" s="10" t="str">
        <f>IFERROR(VLOOKUP(I13650,DATABASE!$N:$O,2,FALSE),"")</f>
        <v/>
      </c>
      <c r="Q13650" s="10">
        <f t="shared" si="864"/>
        <v>0</v>
      </c>
    </row>
    <row r="13651" spans="2:17" ht="20.25" customHeight="1">
      <c r="B13651" s="10" t="str">
        <f t="shared" si="865"/>
        <v>0</v>
      </c>
      <c r="C13651" s="10" t="str">
        <f t="shared" si="866"/>
        <v/>
      </c>
      <c r="D13651" s="10" t="str">
        <f>IFERROR(IF(تحویلی!$E$1="","",IF(NOSA!O13651=تحویلی!$E$1,تحویلی!$E$1&amp;COUNTIF(NOSA!$O$1:O13651,تحویلی!$E$1),"")),"")</f>
        <v/>
      </c>
      <c r="E13651" s="10" t="str">
        <f t="shared" si="867"/>
        <v/>
      </c>
      <c r="F13651" s="10" t="str">
        <f>IFERROR(VLOOKUP(I13651,DATABASE!$N:$O,2,FALSE),"")</f>
        <v/>
      </c>
      <c r="Q13651" s="10">
        <f t="shared" si="864"/>
        <v>0</v>
      </c>
    </row>
    <row r="13652" spans="2:17" ht="20.25" customHeight="1">
      <c r="B13652" s="10" t="str">
        <f t="shared" si="865"/>
        <v>0</v>
      </c>
      <c r="C13652" s="10" t="str">
        <f t="shared" si="866"/>
        <v/>
      </c>
      <c r="D13652" s="10" t="str">
        <f>IFERROR(IF(تحویلی!$E$1="","",IF(NOSA!O13652=تحویلی!$E$1,تحویلی!$E$1&amp;COUNTIF(NOSA!$O$1:O13652,تحویلی!$E$1),"")),"")</f>
        <v/>
      </c>
      <c r="E13652" s="10" t="str">
        <f t="shared" si="867"/>
        <v/>
      </c>
      <c r="F13652" s="10" t="str">
        <f>IFERROR(VLOOKUP(I13652,DATABASE!$N:$O,2,FALSE),"")</f>
        <v/>
      </c>
      <c r="Q13652" s="10">
        <f t="shared" si="864"/>
        <v>0</v>
      </c>
    </row>
    <row r="13653" spans="2:17" ht="20.25" customHeight="1">
      <c r="B13653" s="10" t="str">
        <f t="shared" si="865"/>
        <v>0</v>
      </c>
      <c r="C13653" s="10" t="str">
        <f t="shared" si="866"/>
        <v/>
      </c>
      <c r="D13653" s="10" t="str">
        <f>IFERROR(IF(تحویلی!$E$1="","",IF(NOSA!O13653=تحویلی!$E$1,تحویلی!$E$1&amp;COUNTIF(NOSA!$O$1:O13653,تحویلی!$E$1),"")),"")</f>
        <v/>
      </c>
      <c r="E13653" s="10" t="str">
        <f t="shared" si="867"/>
        <v/>
      </c>
      <c r="F13653" s="10" t="str">
        <f>IFERROR(VLOOKUP(I13653,DATABASE!$N:$O,2,FALSE),"")</f>
        <v/>
      </c>
      <c r="Q13653" s="10">
        <f t="shared" si="864"/>
        <v>0</v>
      </c>
    </row>
    <row r="13654" spans="2:17" ht="20.25" customHeight="1">
      <c r="B13654" s="10" t="str">
        <f t="shared" si="865"/>
        <v>0</v>
      </c>
      <c r="C13654" s="10" t="str">
        <f t="shared" si="866"/>
        <v/>
      </c>
      <c r="D13654" s="10" t="str">
        <f>IFERROR(IF(تحویلی!$E$1="","",IF(NOSA!O13654=تحویلی!$E$1,تحویلی!$E$1&amp;COUNTIF(NOSA!$O$1:O13654,تحویلی!$E$1),"")),"")</f>
        <v/>
      </c>
      <c r="E13654" s="10" t="str">
        <f t="shared" si="867"/>
        <v/>
      </c>
      <c r="F13654" s="10" t="str">
        <f>IFERROR(VLOOKUP(I13654,DATABASE!$N:$O,2,FALSE),"")</f>
        <v/>
      </c>
      <c r="Q13654" s="10">
        <f t="shared" si="864"/>
        <v>0</v>
      </c>
    </row>
    <row r="13655" spans="2:17" ht="20.25" customHeight="1">
      <c r="B13655" s="10" t="str">
        <f t="shared" si="865"/>
        <v>0</v>
      </c>
      <c r="C13655" s="10" t="str">
        <f t="shared" si="866"/>
        <v/>
      </c>
      <c r="D13655" s="10" t="str">
        <f>IFERROR(IF(تحویلی!$E$1="","",IF(NOSA!O13655=تحویلی!$E$1,تحویلی!$E$1&amp;COUNTIF(NOSA!$O$1:O13655,تحویلی!$E$1),"")),"")</f>
        <v/>
      </c>
      <c r="E13655" s="10" t="str">
        <f t="shared" si="867"/>
        <v/>
      </c>
      <c r="F13655" s="10" t="str">
        <f>IFERROR(VLOOKUP(I13655,DATABASE!$N:$O,2,FALSE),"")</f>
        <v/>
      </c>
      <c r="Q13655" s="10">
        <f t="shared" si="864"/>
        <v>0</v>
      </c>
    </row>
    <row r="13656" spans="2:17" ht="20.25" customHeight="1">
      <c r="B13656" s="10" t="str">
        <f t="shared" si="865"/>
        <v>0</v>
      </c>
      <c r="C13656" s="10" t="str">
        <f t="shared" si="866"/>
        <v/>
      </c>
      <c r="D13656" s="10" t="str">
        <f>IFERROR(IF(تحویلی!$E$1="","",IF(NOSA!O13656=تحویلی!$E$1,تحویلی!$E$1&amp;COUNTIF(NOSA!$O$1:O13656,تحویلی!$E$1),"")),"")</f>
        <v/>
      </c>
      <c r="E13656" s="10" t="str">
        <f t="shared" si="867"/>
        <v/>
      </c>
      <c r="F13656" s="10" t="str">
        <f>IFERROR(VLOOKUP(I13656,DATABASE!$N:$O,2,FALSE),"")</f>
        <v/>
      </c>
      <c r="Q13656" s="10">
        <f t="shared" si="864"/>
        <v>0</v>
      </c>
    </row>
    <row r="13657" spans="2:17" ht="20.25" customHeight="1">
      <c r="B13657" s="10" t="str">
        <f t="shared" si="865"/>
        <v>0</v>
      </c>
      <c r="C13657" s="10" t="str">
        <f t="shared" si="866"/>
        <v/>
      </c>
      <c r="D13657" s="10" t="str">
        <f>IFERROR(IF(تحویلی!$E$1="","",IF(NOSA!O13657=تحویلی!$E$1,تحویلی!$E$1&amp;COUNTIF(NOSA!$O$1:O13657,تحویلی!$E$1),"")),"")</f>
        <v/>
      </c>
      <c r="E13657" s="10" t="str">
        <f t="shared" si="867"/>
        <v/>
      </c>
      <c r="F13657" s="10" t="str">
        <f>IFERROR(VLOOKUP(I13657,DATABASE!$N:$O,2,FALSE),"")</f>
        <v/>
      </c>
      <c r="Q13657" s="10">
        <f t="shared" si="864"/>
        <v>0</v>
      </c>
    </row>
    <row r="13658" spans="2:17" ht="20.25" customHeight="1">
      <c r="B13658" s="10" t="str">
        <f t="shared" si="865"/>
        <v>0</v>
      </c>
      <c r="C13658" s="10" t="str">
        <f t="shared" si="866"/>
        <v/>
      </c>
      <c r="D13658" s="10" t="str">
        <f>IFERROR(IF(تحویلی!$E$1="","",IF(NOSA!O13658=تحویلی!$E$1,تحویلی!$E$1&amp;COUNTIF(NOSA!$O$1:O13658,تحویلی!$E$1),"")),"")</f>
        <v/>
      </c>
      <c r="E13658" s="10" t="str">
        <f t="shared" si="867"/>
        <v/>
      </c>
      <c r="F13658" s="10" t="str">
        <f>IFERROR(VLOOKUP(I13658,DATABASE!$N:$O,2,FALSE),"")</f>
        <v/>
      </c>
      <c r="Q13658" s="10">
        <f t="shared" si="864"/>
        <v>0</v>
      </c>
    </row>
    <row r="13659" spans="2:17" ht="20.25" customHeight="1">
      <c r="B13659" s="10" t="str">
        <f t="shared" si="865"/>
        <v>0</v>
      </c>
      <c r="C13659" s="10" t="str">
        <f t="shared" si="866"/>
        <v/>
      </c>
      <c r="D13659" s="10" t="str">
        <f>IFERROR(IF(تحویلی!$E$1="","",IF(NOSA!O13659=تحویلی!$E$1,تحویلی!$E$1&amp;COUNTIF(NOSA!$O$1:O13659,تحویلی!$E$1),"")),"")</f>
        <v/>
      </c>
      <c r="E13659" s="10" t="str">
        <f t="shared" si="867"/>
        <v/>
      </c>
      <c r="F13659" s="10" t="str">
        <f>IFERROR(VLOOKUP(I13659,DATABASE!$N:$O,2,FALSE),"")</f>
        <v/>
      </c>
      <c r="Q13659" s="10">
        <f t="shared" si="864"/>
        <v>0</v>
      </c>
    </row>
    <row r="13660" spans="2:17" ht="20.25" customHeight="1">
      <c r="B13660" s="10" t="str">
        <f t="shared" si="865"/>
        <v>0</v>
      </c>
      <c r="C13660" s="10" t="str">
        <f t="shared" si="866"/>
        <v/>
      </c>
      <c r="D13660" s="10" t="str">
        <f>IFERROR(IF(تحویلی!$E$1="","",IF(NOSA!O13660=تحویلی!$E$1,تحویلی!$E$1&amp;COUNTIF(NOSA!$O$1:O13660,تحویلی!$E$1),"")),"")</f>
        <v/>
      </c>
      <c r="E13660" s="10" t="str">
        <f t="shared" si="867"/>
        <v/>
      </c>
      <c r="F13660" s="10" t="str">
        <f>IFERROR(VLOOKUP(I13660,DATABASE!$N:$O,2,FALSE),"")</f>
        <v/>
      </c>
      <c r="Q13660" s="10">
        <f t="shared" si="864"/>
        <v>0</v>
      </c>
    </row>
    <row r="13661" spans="2:17" ht="20.25" customHeight="1">
      <c r="B13661" s="10" t="str">
        <f t="shared" si="865"/>
        <v>0</v>
      </c>
      <c r="C13661" s="10" t="str">
        <f t="shared" si="866"/>
        <v/>
      </c>
      <c r="D13661" s="10" t="str">
        <f>IFERROR(IF(تحویلی!$E$1="","",IF(NOSA!O13661=تحویلی!$E$1,تحویلی!$E$1&amp;COUNTIF(NOSA!$O$1:O13661,تحویلی!$E$1),"")),"")</f>
        <v/>
      </c>
      <c r="E13661" s="10" t="str">
        <f t="shared" si="867"/>
        <v/>
      </c>
      <c r="F13661" s="10" t="str">
        <f>IFERROR(VLOOKUP(I13661,DATABASE!$N:$O,2,FALSE),"")</f>
        <v/>
      </c>
      <c r="Q13661" s="10">
        <f t="shared" si="864"/>
        <v>0</v>
      </c>
    </row>
    <row r="13662" spans="2:17" ht="20.25" customHeight="1">
      <c r="B13662" s="10" t="str">
        <f t="shared" si="865"/>
        <v>0</v>
      </c>
      <c r="C13662" s="10" t="str">
        <f t="shared" si="866"/>
        <v/>
      </c>
      <c r="D13662" s="10" t="str">
        <f>IFERROR(IF(تحویلی!$E$1="","",IF(NOSA!O13662=تحویلی!$E$1,تحویلی!$E$1&amp;COUNTIF(NOSA!$O$1:O13662,تحویلی!$E$1),"")),"")</f>
        <v/>
      </c>
      <c r="E13662" s="10" t="str">
        <f t="shared" si="867"/>
        <v/>
      </c>
      <c r="F13662" s="10" t="str">
        <f>IFERROR(VLOOKUP(I13662,DATABASE!$N:$O,2,FALSE),"")</f>
        <v/>
      </c>
      <c r="Q13662" s="10">
        <f t="shared" si="864"/>
        <v>0</v>
      </c>
    </row>
    <row r="13663" spans="2:17" ht="20.25" customHeight="1">
      <c r="B13663" s="10" t="str">
        <f t="shared" si="865"/>
        <v>0</v>
      </c>
      <c r="C13663" s="10" t="str">
        <f t="shared" si="866"/>
        <v/>
      </c>
      <c r="D13663" s="10" t="str">
        <f>IFERROR(IF(تحویلی!$E$1="","",IF(NOSA!O13663=تحویلی!$E$1,تحویلی!$E$1&amp;COUNTIF(NOSA!$O$1:O13663,تحویلی!$E$1),"")),"")</f>
        <v/>
      </c>
      <c r="E13663" s="10" t="str">
        <f t="shared" si="867"/>
        <v/>
      </c>
      <c r="F13663" s="10" t="str">
        <f>IFERROR(VLOOKUP(I13663,DATABASE!$N:$O,2,FALSE),"")</f>
        <v/>
      </c>
      <c r="Q13663" s="10">
        <f t="shared" si="864"/>
        <v>0</v>
      </c>
    </row>
    <row r="13664" spans="2:17" ht="20.25" customHeight="1">
      <c r="B13664" s="10" t="str">
        <f t="shared" si="865"/>
        <v>0</v>
      </c>
      <c r="C13664" s="10" t="str">
        <f t="shared" si="866"/>
        <v/>
      </c>
      <c r="D13664" s="10" t="str">
        <f>IFERROR(IF(تحویلی!$E$1="","",IF(NOSA!O13664=تحویلی!$E$1,تحویلی!$E$1&amp;COUNTIF(NOSA!$O$1:O13664,تحویلی!$E$1),"")),"")</f>
        <v/>
      </c>
      <c r="E13664" s="10" t="str">
        <f t="shared" si="867"/>
        <v/>
      </c>
      <c r="F13664" s="10" t="str">
        <f>IFERROR(VLOOKUP(I13664,DATABASE!$N:$O,2,FALSE),"")</f>
        <v/>
      </c>
      <c r="Q13664" s="10">
        <f t="shared" si="864"/>
        <v>0</v>
      </c>
    </row>
    <row r="13665" spans="2:17" ht="20.25" customHeight="1">
      <c r="B13665" s="10" t="str">
        <f t="shared" si="865"/>
        <v>0</v>
      </c>
      <c r="C13665" s="10" t="str">
        <f t="shared" si="866"/>
        <v/>
      </c>
      <c r="D13665" s="10" t="str">
        <f>IFERROR(IF(تحویلی!$E$1="","",IF(NOSA!O13665=تحویلی!$E$1,تحویلی!$E$1&amp;COUNTIF(NOSA!$O$1:O13665,تحویلی!$E$1),"")),"")</f>
        <v/>
      </c>
      <c r="E13665" s="10" t="str">
        <f t="shared" si="867"/>
        <v/>
      </c>
      <c r="F13665" s="10" t="str">
        <f>IFERROR(VLOOKUP(I13665,DATABASE!$N:$O,2,FALSE),"")</f>
        <v/>
      </c>
      <c r="Q13665" s="10">
        <f t="shared" si="864"/>
        <v>0</v>
      </c>
    </row>
    <row r="13666" spans="2:17" ht="20.25" customHeight="1">
      <c r="B13666" s="10" t="str">
        <f t="shared" si="865"/>
        <v>0</v>
      </c>
      <c r="C13666" s="10" t="str">
        <f t="shared" si="866"/>
        <v/>
      </c>
      <c r="D13666" s="10" t="str">
        <f>IFERROR(IF(تحویلی!$E$1="","",IF(NOSA!O13666=تحویلی!$E$1,تحویلی!$E$1&amp;COUNTIF(NOSA!$O$1:O13666,تحویلی!$E$1),"")),"")</f>
        <v/>
      </c>
      <c r="E13666" s="10" t="str">
        <f t="shared" si="867"/>
        <v/>
      </c>
      <c r="F13666" s="10" t="str">
        <f>IFERROR(VLOOKUP(I13666,DATABASE!$N:$O,2,FALSE),"")</f>
        <v/>
      </c>
      <c r="Q13666" s="10">
        <f t="shared" si="864"/>
        <v>0</v>
      </c>
    </row>
    <row r="13667" spans="2:17" ht="20.25" customHeight="1">
      <c r="B13667" s="10" t="str">
        <f t="shared" si="865"/>
        <v>0</v>
      </c>
      <c r="C13667" s="10" t="str">
        <f t="shared" si="866"/>
        <v/>
      </c>
      <c r="D13667" s="10" t="str">
        <f>IFERROR(IF(تحویلی!$E$1="","",IF(NOSA!O13667=تحویلی!$E$1,تحویلی!$E$1&amp;COUNTIF(NOSA!$O$1:O13667,تحویلی!$E$1),"")),"")</f>
        <v/>
      </c>
      <c r="E13667" s="10" t="str">
        <f t="shared" si="867"/>
        <v/>
      </c>
      <c r="F13667" s="10" t="str">
        <f>IFERROR(VLOOKUP(I13667,DATABASE!$N:$O,2,FALSE),"")</f>
        <v/>
      </c>
      <c r="Q13667" s="10">
        <f t="shared" si="864"/>
        <v>0</v>
      </c>
    </row>
    <row r="13668" spans="2:17" ht="20.25" customHeight="1">
      <c r="B13668" s="10" t="str">
        <f t="shared" si="865"/>
        <v>0</v>
      </c>
      <c r="C13668" s="10" t="str">
        <f t="shared" si="866"/>
        <v/>
      </c>
      <c r="D13668" s="10" t="str">
        <f>IFERROR(IF(تحویلی!$E$1="","",IF(NOSA!O13668=تحویلی!$E$1,تحویلی!$E$1&amp;COUNTIF(NOSA!$O$1:O13668,تحویلی!$E$1),"")),"")</f>
        <v/>
      </c>
      <c r="E13668" s="10" t="str">
        <f t="shared" si="867"/>
        <v/>
      </c>
      <c r="F13668" s="10" t="str">
        <f>IFERROR(VLOOKUP(I13668,DATABASE!$N:$O,2,FALSE),"")</f>
        <v/>
      </c>
      <c r="Q13668" s="10">
        <f t="shared" ref="Q13668:Q13731" si="868">VALUE(O13668)</f>
        <v>0</v>
      </c>
    </row>
    <row r="13669" spans="2:17" ht="20.25" customHeight="1">
      <c r="B13669" s="10" t="str">
        <f t="shared" si="865"/>
        <v>0</v>
      </c>
      <c r="C13669" s="10" t="str">
        <f t="shared" si="866"/>
        <v/>
      </c>
      <c r="D13669" s="10" t="str">
        <f>IFERROR(IF(تحویلی!$E$1="","",IF(NOSA!O13669=تحویلی!$E$1,تحویلی!$E$1&amp;COUNTIF(NOSA!$O$1:O13669,تحویلی!$E$1),"")),"")</f>
        <v/>
      </c>
      <c r="E13669" s="10" t="str">
        <f t="shared" si="867"/>
        <v/>
      </c>
      <c r="F13669" s="10" t="str">
        <f>IFERROR(VLOOKUP(I13669,DATABASE!$N:$O,2,FALSE),"")</f>
        <v/>
      </c>
      <c r="Q13669" s="10">
        <f t="shared" si="868"/>
        <v>0</v>
      </c>
    </row>
    <row r="13670" spans="2:17" ht="20.25" customHeight="1">
      <c r="B13670" s="10" t="str">
        <f t="shared" si="865"/>
        <v>0</v>
      </c>
      <c r="C13670" s="10" t="str">
        <f t="shared" si="866"/>
        <v/>
      </c>
      <c r="D13670" s="10" t="str">
        <f>IFERROR(IF(تحویلی!$E$1="","",IF(NOSA!O13670=تحویلی!$E$1,تحویلی!$E$1&amp;COUNTIF(NOSA!$O$1:O13670,تحویلی!$E$1),"")),"")</f>
        <v/>
      </c>
      <c r="E13670" s="10" t="str">
        <f t="shared" si="867"/>
        <v/>
      </c>
      <c r="F13670" s="10" t="str">
        <f>IFERROR(VLOOKUP(I13670,DATABASE!$N:$O,2,FALSE),"")</f>
        <v/>
      </c>
      <c r="Q13670" s="10">
        <f t="shared" si="868"/>
        <v>0</v>
      </c>
    </row>
    <row r="13671" spans="2:17" ht="20.25" customHeight="1">
      <c r="B13671" s="10" t="str">
        <f t="shared" si="865"/>
        <v>0</v>
      </c>
      <c r="C13671" s="10" t="str">
        <f t="shared" si="866"/>
        <v/>
      </c>
      <c r="D13671" s="10" t="str">
        <f>IFERROR(IF(تحویلی!$E$1="","",IF(NOSA!O13671=تحویلی!$E$1,تحویلی!$E$1&amp;COUNTIF(NOSA!$O$1:O13671,تحویلی!$E$1),"")),"")</f>
        <v/>
      </c>
      <c r="E13671" s="10" t="str">
        <f t="shared" si="867"/>
        <v/>
      </c>
      <c r="F13671" s="10" t="str">
        <f>IFERROR(VLOOKUP(I13671,DATABASE!$N:$O,2,FALSE),"")</f>
        <v/>
      </c>
      <c r="Q13671" s="10">
        <f t="shared" si="868"/>
        <v>0</v>
      </c>
    </row>
    <row r="13672" spans="2:17" ht="20.25" customHeight="1">
      <c r="B13672" s="10" t="str">
        <f t="shared" si="865"/>
        <v>0</v>
      </c>
      <c r="C13672" s="10" t="str">
        <f t="shared" si="866"/>
        <v/>
      </c>
      <c r="D13672" s="10" t="str">
        <f>IFERROR(IF(تحویلی!$E$1="","",IF(NOSA!O13672=تحویلی!$E$1,تحویلی!$E$1&amp;COUNTIF(NOSA!$O$1:O13672,تحویلی!$E$1),"")),"")</f>
        <v/>
      </c>
      <c r="E13672" s="10" t="str">
        <f t="shared" si="867"/>
        <v/>
      </c>
      <c r="F13672" s="10" t="str">
        <f>IFERROR(VLOOKUP(I13672,DATABASE!$N:$O,2,FALSE),"")</f>
        <v/>
      </c>
      <c r="Q13672" s="10">
        <f t="shared" si="868"/>
        <v>0</v>
      </c>
    </row>
    <row r="13673" spans="2:17" ht="20.25" customHeight="1">
      <c r="B13673" s="10" t="str">
        <f t="shared" ref="B13673:B13736" si="869">F13673&amp;Q13673</f>
        <v>0</v>
      </c>
      <c r="C13673" s="10" t="str">
        <f t="shared" ref="C13673:C13736" si="870">F13673&amp;G13673&amp;O13673</f>
        <v/>
      </c>
      <c r="D13673" s="10" t="str">
        <f>IFERROR(IF(تحویلی!$E$1="","",IF(NOSA!O13673=تحویلی!$E$1,تحویلی!$E$1&amp;COUNTIF(NOSA!$O$1:O13673,تحویلی!$E$1),"")),"")</f>
        <v/>
      </c>
      <c r="E13673" s="10" t="str">
        <f t="shared" ref="E13673:E13736" si="871">H13673&amp;O13673</f>
        <v/>
      </c>
      <c r="F13673" s="10" t="str">
        <f>IFERROR(VLOOKUP(I13673,DATABASE!$N:$O,2,FALSE),"")</f>
        <v/>
      </c>
      <c r="Q13673" s="10">
        <f t="shared" si="868"/>
        <v>0</v>
      </c>
    </row>
    <row r="13674" spans="2:17" ht="20.25" customHeight="1">
      <c r="B13674" s="10" t="str">
        <f t="shared" si="869"/>
        <v>0</v>
      </c>
      <c r="C13674" s="10" t="str">
        <f t="shared" si="870"/>
        <v/>
      </c>
      <c r="D13674" s="10" t="str">
        <f>IFERROR(IF(تحویلی!$E$1="","",IF(NOSA!O13674=تحویلی!$E$1,تحویلی!$E$1&amp;COUNTIF(NOSA!$O$1:O13674,تحویلی!$E$1),"")),"")</f>
        <v/>
      </c>
      <c r="E13674" s="10" t="str">
        <f t="shared" si="871"/>
        <v/>
      </c>
      <c r="F13674" s="10" t="str">
        <f>IFERROR(VLOOKUP(I13674,DATABASE!$N:$O,2,FALSE),"")</f>
        <v/>
      </c>
      <c r="Q13674" s="10">
        <f t="shared" si="868"/>
        <v>0</v>
      </c>
    </row>
    <row r="13675" spans="2:17" ht="20.25" customHeight="1">
      <c r="B13675" s="10" t="str">
        <f t="shared" si="869"/>
        <v>0</v>
      </c>
      <c r="C13675" s="10" t="str">
        <f t="shared" si="870"/>
        <v/>
      </c>
      <c r="D13675" s="10" t="str">
        <f>IFERROR(IF(تحویلی!$E$1="","",IF(NOSA!O13675=تحویلی!$E$1,تحویلی!$E$1&amp;COUNTIF(NOSA!$O$1:O13675,تحویلی!$E$1),"")),"")</f>
        <v/>
      </c>
      <c r="E13675" s="10" t="str">
        <f t="shared" si="871"/>
        <v/>
      </c>
      <c r="F13675" s="10" t="str">
        <f>IFERROR(VLOOKUP(I13675,DATABASE!$N:$O,2,FALSE),"")</f>
        <v/>
      </c>
      <c r="Q13675" s="10">
        <f t="shared" si="868"/>
        <v>0</v>
      </c>
    </row>
    <row r="13676" spans="2:17" ht="20.25" customHeight="1">
      <c r="B13676" s="10" t="str">
        <f t="shared" si="869"/>
        <v>0</v>
      </c>
      <c r="C13676" s="10" t="str">
        <f t="shared" si="870"/>
        <v/>
      </c>
      <c r="D13676" s="10" t="str">
        <f>IFERROR(IF(تحویلی!$E$1="","",IF(NOSA!O13676=تحویلی!$E$1,تحویلی!$E$1&amp;COUNTIF(NOSA!$O$1:O13676,تحویلی!$E$1),"")),"")</f>
        <v/>
      </c>
      <c r="E13676" s="10" t="str">
        <f t="shared" si="871"/>
        <v/>
      </c>
      <c r="F13676" s="10" t="str">
        <f>IFERROR(VLOOKUP(I13676,DATABASE!$N:$O,2,FALSE),"")</f>
        <v/>
      </c>
      <c r="Q13676" s="10">
        <f t="shared" si="868"/>
        <v>0</v>
      </c>
    </row>
    <row r="13677" spans="2:17" ht="20.25" customHeight="1">
      <c r="B13677" s="10" t="str">
        <f t="shared" si="869"/>
        <v>0</v>
      </c>
      <c r="C13677" s="10" t="str">
        <f t="shared" si="870"/>
        <v/>
      </c>
      <c r="D13677" s="10" t="str">
        <f>IFERROR(IF(تحویلی!$E$1="","",IF(NOSA!O13677=تحویلی!$E$1,تحویلی!$E$1&amp;COUNTIF(NOSA!$O$1:O13677,تحویلی!$E$1),"")),"")</f>
        <v/>
      </c>
      <c r="E13677" s="10" t="str">
        <f t="shared" si="871"/>
        <v/>
      </c>
      <c r="F13677" s="10" t="str">
        <f>IFERROR(VLOOKUP(I13677,DATABASE!$N:$O,2,FALSE),"")</f>
        <v/>
      </c>
      <c r="Q13677" s="10">
        <f t="shared" si="868"/>
        <v>0</v>
      </c>
    </row>
    <row r="13678" spans="2:17" ht="20.25" customHeight="1">
      <c r="B13678" s="10" t="str">
        <f t="shared" si="869"/>
        <v>0</v>
      </c>
      <c r="C13678" s="10" t="str">
        <f t="shared" si="870"/>
        <v/>
      </c>
      <c r="D13678" s="10" t="str">
        <f>IFERROR(IF(تحویلی!$E$1="","",IF(NOSA!O13678=تحویلی!$E$1,تحویلی!$E$1&amp;COUNTIF(NOSA!$O$1:O13678,تحویلی!$E$1),"")),"")</f>
        <v/>
      </c>
      <c r="E13678" s="10" t="str">
        <f t="shared" si="871"/>
        <v/>
      </c>
      <c r="F13678" s="10" t="str">
        <f>IFERROR(VLOOKUP(I13678,DATABASE!$N:$O,2,FALSE),"")</f>
        <v/>
      </c>
      <c r="Q13678" s="10">
        <f t="shared" si="868"/>
        <v>0</v>
      </c>
    </row>
    <row r="13679" spans="2:17" ht="20.25" customHeight="1">
      <c r="B13679" s="10" t="str">
        <f t="shared" si="869"/>
        <v>0</v>
      </c>
      <c r="C13679" s="10" t="str">
        <f t="shared" si="870"/>
        <v/>
      </c>
      <c r="D13679" s="10" t="str">
        <f>IFERROR(IF(تحویلی!$E$1="","",IF(NOSA!O13679=تحویلی!$E$1,تحویلی!$E$1&amp;COUNTIF(NOSA!$O$1:O13679,تحویلی!$E$1),"")),"")</f>
        <v/>
      </c>
      <c r="E13679" s="10" t="str">
        <f t="shared" si="871"/>
        <v/>
      </c>
      <c r="F13679" s="10" t="str">
        <f>IFERROR(VLOOKUP(I13679,DATABASE!$N:$O,2,FALSE),"")</f>
        <v/>
      </c>
      <c r="Q13679" s="10">
        <f t="shared" si="868"/>
        <v>0</v>
      </c>
    </row>
    <row r="13680" spans="2:17" ht="20.25" customHeight="1">
      <c r="B13680" s="10" t="str">
        <f t="shared" si="869"/>
        <v>0</v>
      </c>
      <c r="C13680" s="10" t="str">
        <f t="shared" si="870"/>
        <v/>
      </c>
      <c r="D13680" s="10" t="str">
        <f>IFERROR(IF(تحویلی!$E$1="","",IF(NOSA!O13680=تحویلی!$E$1,تحویلی!$E$1&amp;COUNTIF(NOSA!$O$1:O13680,تحویلی!$E$1),"")),"")</f>
        <v/>
      </c>
      <c r="E13680" s="10" t="str">
        <f t="shared" si="871"/>
        <v/>
      </c>
      <c r="F13680" s="10" t="str">
        <f>IFERROR(VLOOKUP(I13680,DATABASE!$N:$O,2,FALSE),"")</f>
        <v/>
      </c>
      <c r="Q13680" s="10">
        <f t="shared" si="868"/>
        <v>0</v>
      </c>
    </row>
    <row r="13681" spans="2:17" ht="20.25" customHeight="1">
      <c r="B13681" s="10" t="str">
        <f t="shared" si="869"/>
        <v>0</v>
      </c>
      <c r="C13681" s="10" t="str">
        <f t="shared" si="870"/>
        <v/>
      </c>
      <c r="D13681" s="10" t="str">
        <f>IFERROR(IF(تحویلی!$E$1="","",IF(NOSA!O13681=تحویلی!$E$1,تحویلی!$E$1&amp;COUNTIF(NOSA!$O$1:O13681,تحویلی!$E$1),"")),"")</f>
        <v/>
      </c>
      <c r="E13681" s="10" t="str">
        <f t="shared" si="871"/>
        <v/>
      </c>
      <c r="F13681" s="10" t="str">
        <f>IFERROR(VLOOKUP(I13681,DATABASE!$N:$O,2,FALSE),"")</f>
        <v/>
      </c>
      <c r="Q13681" s="10">
        <f t="shared" si="868"/>
        <v>0</v>
      </c>
    </row>
    <row r="13682" spans="2:17" ht="20.25" customHeight="1">
      <c r="B13682" s="10" t="str">
        <f t="shared" si="869"/>
        <v>0</v>
      </c>
      <c r="C13682" s="10" t="str">
        <f t="shared" si="870"/>
        <v/>
      </c>
      <c r="D13682" s="10" t="str">
        <f>IFERROR(IF(تحویلی!$E$1="","",IF(NOSA!O13682=تحویلی!$E$1,تحویلی!$E$1&amp;COUNTIF(NOSA!$O$1:O13682,تحویلی!$E$1),"")),"")</f>
        <v/>
      </c>
      <c r="E13682" s="10" t="str">
        <f t="shared" si="871"/>
        <v/>
      </c>
      <c r="F13682" s="10" t="str">
        <f>IFERROR(VLOOKUP(I13682,DATABASE!$N:$O,2,FALSE),"")</f>
        <v/>
      </c>
      <c r="Q13682" s="10">
        <f t="shared" si="868"/>
        <v>0</v>
      </c>
    </row>
    <row r="13683" spans="2:17" ht="20.25" customHeight="1">
      <c r="B13683" s="10" t="str">
        <f t="shared" si="869"/>
        <v>0</v>
      </c>
      <c r="C13683" s="10" t="str">
        <f t="shared" si="870"/>
        <v/>
      </c>
      <c r="D13683" s="10" t="str">
        <f>IFERROR(IF(تحویلی!$E$1="","",IF(NOSA!O13683=تحویلی!$E$1,تحویلی!$E$1&amp;COUNTIF(NOSA!$O$1:O13683,تحویلی!$E$1),"")),"")</f>
        <v/>
      </c>
      <c r="E13683" s="10" t="str">
        <f t="shared" si="871"/>
        <v/>
      </c>
      <c r="F13683" s="10" t="str">
        <f>IFERROR(VLOOKUP(I13683,DATABASE!$N:$O,2,FALSE),"")</f>
        <v/>
      </c>
      <c r="Q13683" s="10">
        <f t="shared" si="868"/>
        <v>0</v>
      </c>
    </row>
    <row r="13684" spans="2:17" ht="20.25" customHeight="1">
      <c r="B13684" s="10" t="str">
        <f t="shared" si="869"/>
        <v>0</v>
      </c>
      <c r="C13684" s="10" t="str">
        <f t="shared" si="870"/>
        <v/>
      </c>
      <c r="D13684" s="10" t="str">
        <f>IFERROR(IF(تحویلی!$E$1="","",IF(NOSA!O13684=تحویلی!$E$1,تحویلی!$E$1&amp;COUNTIF(NOSA!$O$1:O13684,تحویلی!$E$1),"")),"")</f>
        <v/>
      </c>
      <c r="E13684" s="10" t="str">
        <f t="shared" si="871"/>
        <v/>
      </c>
      <c r="F13684" s="10" t="str">
        <f>IFERROR(VLOOKUP(I13684,DATABASE!$N:$O,2,FALSE),"")</f>
        <v/>
      </c>
      <c r="Q13684" s="10">
        <f t="shared" si="868"/>
        <v>0</v>
      </c>
    </row>
    <row r="13685" spans="2:17" ht="20.25" customHeight="1">
      <c r="B13685" s="10" t="str">
        <f t="shared" si="869"/>
        <v>0</v>
      </c>
      <c r="C13685" s="10" t="str">
        <f t="shared" si="870"/>
        <v/>
      </c>
      <c r="D13685" s="10" t="str">
        <f>IFERROR(IF(تحویلی!$E$1="","",IF(NOSA!O13685=تحویلی!$E$1,تحویلی!$E$1&amp;COUNTIF(NOSA!$O$1:O13685,تحویلی!$E$1),"")),"")</f>
        <v/>
      </c>
      <c r="E13685" s="10" t="str">
        <f t="shared" si="871"/>
        <v/>
      </c>
      <c r="F13685" s="10" t="str">
        <f>IFERROR(VLOOKUP(I13685,DATABASE!$N:$O,2,FALSE),"")</f>
        <v/>
      </c>
      <c r="Q13685" s="10">
        <f t="shared" si="868"/>
        <v>0</v>
      </c>
    </row>
    <row r="13686" spans="2:17" ht="20.25" customHeight="1">
      <c r="B13686" s="10" t="str">
        <f t="shared" si="869"/>
        <v>0</v>
      </c>
      <c r="C13686" s="10" t="str">
        <f t="shared" si="870"/>
        <v/>
      </c>
      <c r="D13686" s="10" t="str">
        <f>IFERROR(IF(تحویلی!$E$1="","",IF(NOSA!O13686=تحویلی!$E$1,تحویلی!$E$1&amp;COUNTIF(NOSA!$O$1:O13686,تحویلی!$E$1),"")),"")</f>
        <v/>
      </c>
      <c r="E13686" s="10" t="str">
        <f t="shared" si="871"/>
        <v/>
      </c>
      <c r="F13686" s="10" t="str">
        <f>IFERROR(VLOOKUP(I13686,DATABASE!$N:$O,2,FALSE),"")</f>
        <v/>
      </c>
      <c r="Q13686" s="10">
        <f t="shared" si="868"/>
        <v>0</v>
      </c>
    </row>
    <row r="13687" spans="2:17" ht="20.25" customHeight="1">
      <c r="B13687" s="10" t="str">
        <f t="shared" si="869"/>
        <v>0</v>
      </c>
      <c r="C13687" s="10" t="str">
        <f t="shared" si="870"/>
        <v/>
      </c>
      <c r="D13687" s="10" t="str">
        <f>IFERROR(IF(تحویلی!$E$1="","",IF(NOSA!O13687=تحویلی!$E$1,تحویلی!$E$1&amp;COUNTIF(NOSA!$O$1:O13687,تحویلی!$E$1),"")),"")</f>
        <v/>
      </c>
      <c r="E13687" s="10" t="str">
        <f t="shared" si="871"/>
        <v/>
      </c>
      <c r="F13687" s="10" t="str">
        <f>IFERROR(VLOOKUP(I13687,DATABASE!$N:$O,2,FALSE),"")</f>
        <v/>
      </c>
      <c r="Q13687" s="10">
        <f t="shared" si="868"/>
        <v>0</v>
      </c>
    </row>
    <row r="13688" spans="2:17" ht="20.25" customHeight="1">
      <c r="B13688" s="10" t="str">
        <f t="shared" si="869"/>
        <v>0</v>
      </c>
      <c r="C13688" s="10" t="str">
        <f t="shared" si="870"/>
        <v/>
      </c>
      <c r="D13688" s="10" t="str">
        <f>IFERROR(IF(تحویلی!$E$1="","",IF(NOSA!O13688=تحویلی!$E$1,تحویلی!$E$1&amp;COUNTIF(NOSA!$O$1:O13688,تحویلی!$E$1),"")),"")</f>
        <v/>
      </c>
      <c r="E13688" s="10" t="str">
        <f t="shared" si="871"/>
        <v/>
      </c>
      <c r="F13688" s="10" t="str">
        <f>IFERROR(VLOOKUP(I13688,DATABASE!$N:$O,2,FALSE),"")</f>
        <v/>
      </c>
      <c r="Q13688" s="10">
        <f t="shared" si="868"/>
        <v>0</v>
      </c>
    </row>
    <row r="13689" spans="2:17" ht="20.25" customHeight="1">
      <c r="B13689" s="10" t="str">
        <f t="shared" si="869"/>
        <v>0</v>
      </c>
      <c r="C13689" s="10" t="str">
        <f t="shared" si="870"/>
        <v/>
      </c>
      <c r="D13689" s="10" t="str">
        <f>IFERROR(IF(تحویلی!$E$1="","",IF(NOSA!O13689=تحویلی!$E$1,تحویلی!$E$1&amp;COUNTIF(NOSA!$O$1:O13689,تحویلی!$E$1),"")),"")</f>
        <v/>
      </c>
      <c r="E13689" s="10" t="str">
        <f t="shared" si="871"/>
        <v/>
      </c>
      <c r="F13689" s="10" t="str">
        <f>IFERROR(VLOOKUP(I13689,DATABASE!$N:$O,2,FALSE),"")</f>
        <v/>
      </c>
      <c r="Q13689" s="10">
        <f t="shared" si="868"/>
        <v>0</v>
      </c>
    </row>
    <row r="13690" spans="2:17" ht="20.25" customHeight="1">
      <c r="B13690" s="10" t="str">
        <f t="shared" si="869"/>
        <v>0</v>
      </c>
      <c r="C13690" s="10" t="str">
        <f t="shared" si="870"/>
        <v/>
      </c>
      <c r="D13690" s="10" t="str">
        <f>IFERROR(IF(تحویلی!$E$1="","",IF(NOSA!O13690=تحویلی!$E$1,تحویلی!$E$1&amp;COUNTIF(NOSA!$O$1:O13690,تحویلی!$E$1),"")),"")</f>
        <v/>
      </c>
      <c r="E13690" s="10" t="str">
        <f t="shared" si="871"/>
        <v/>
      </c>
      <c r="F13690" s="10" t="str">
        <f>IFERROR(VLOOKUP(I13690,DATABASE!$N:$O,2,FALSE),"")</f>
        <v/>
      </c>
      <c r="Q13690" s="10">
        <f t="shared" si="868"/>
        <v>0</v>
      </c>
    </row>
    <row r="13691" spans="2:17" ht="20.25" customHeight="1">
      <c r="B13691" s="10" t="str">
        <f t="shared" si="869"/>
        <v>0</v>
      </c>
      <c r="C13691" s="10" t="str">
        <f t="shared" si="870"/>
        <v/>
      </c>
      <c r="D13691" s="10" t="str">
        <f>IFERROR(IF(تحویلی!$E$1="","",IF(NOSA!O13691=تحویلی!$E$1,تحویلی!$E$1&amp;COUNTIF(NOSA!$O$1:O13691,تحویلی!$E$1),"")),"")</f>
        <v/>
      </c>
      <c r="E13691" s="10" t="str">
        <f t="shared" si="871"/>
        <v/>
      </c>
      <c r="F13691" s="10" t="str">
        <f>IFERROR(VLOOKUP(I13691,DATABASE!$N:$O,2,FALSE),"")</f>
        <v/>
      </c>
      <c r="Q13691" s="10">
        <f t="shared" si="868"/>
        <v>0</v>
      </c>
    </row>
    <row r="13692" spans="2:17" ht="20.25" customHeight="1">
      <c r="B13692" s="10" t="str">
        <f t="shared" si="869"/>
        <v>0</v>
      </c>
      <c r="C13692" s="10" t="str">
        <f t="shared" si="870"/>
        <v/>
      </c>
      <c r="D13692" s="10" t="str">
        <f>IFERROR(IF(تحویلی!$E$1="","",IF(NOSA!O13692=تحویلی!$E$1,تحویلی!$E$1&amp;COUNTIF(NOSA!$O$1:O13692,تحویلی!$E$1),"")),"")</f>
        <v/>
      </c>
      <c r="E13692" s="10" t="str">
        <f t="shared" si="871"/>
        <v/>
      </c>
      <c r="F13692" s="10" t="str">
        <f>IFERROR(VLOOKUP(I13692,DATABASE!$N:$O,2,FALSE),"")</f>
        <v/>
      </c>
      <c r="Q13692" s="10">
        <f t="shared" si="868"/>
        <v>0</v>
      </c>
    </row>
    <row r="13693" spans="2:17" ht="20.25" customHeight="1">
      <c r="B13693" s="10" t="str">
        <f t="shared" si="869"/>
        <v>0</v>
      </c>
      <c r="C13693" s="10" t="str">
        <f t="shared" si="870"/>
        <v/>
      </c>
      <c r="D13693" s="10" t="str">
        <f>IFERROR(IF(تحویلی!$E$1="","",IF(NOSA!O13693=تحویلی!$E$1,تحویلی!$E$1&amp;COUNTIF(NOSA!$O$1:O13693,تحویلی!$E$1),"")),"")</f>
        <v/>
      </c>
      <c r="E13693" s="10" t="str">
        <f t="shared" si="871"/>
        <v/>
      </c>
      <c r="F13693" s="10" t="str">
        <f>IFERROR(VLOOKUP(I13693,DATABASE!$N:$O,2,FALSE),"")</f>
        <v/>
      </c>
      <c r="Q13693" s="10">
        <f t="shared" si="868"/>
        <v>0</v>
      </c>
    </row>
    <row r="13694" spans="2:17" ht="20.25" customHeight="1">
      <c r="B13694" s="10" t="str">
        <f t="shared" si="869"/>
        <v>0</v>
      </c>
      <c r="C13694" s="10" t="str">
        <f t="shared" si="870"/>
        <v/>
      </c>
      <c r="D13694" s="10" t="str">
        <f>IFERROR(IF(تحویلی!$E$1="","",IF(NOSA!O13694=تحویلی!$E$1,تحویلی!$E$1&amp;COUNTIF(NOSA!$O$1:O13694,تحویلی!$E$1),"")),"")</f>
        <v/>
      </c>
      <c r="E13694" s="10" t="str">
        <f t="shared" si="871"/>
        <v/>
      </c>
      <c r="F13694" s="10" t="str">
        <f>IFERROR(VLOOKUP(I13694,DATABASE!$N:$O,2,FALSE),"")</f>
        <v/>
      </c>
      <c r="Q13694" s="10">
        <f t="shared" si="868"/>
        <v>0</v>
      </c>
    </row>
    <row r="13695" spans="2:17" ht="20.25" customHeight="1">
      <c r="B13695" s="10" t="str">
        <f t="shared" si="869"/>
        <v>0</v>
      </c>
      <c r="C13695" s="10" t="str">
        <f t="shared" si="870"/>
        <v/>
      </c>
      <c r="D13695" s="10" t="str">
        <f>IFERROR(IF(تحویلی!$E$1="","",IF(NOSA!O13695=تحویلی!$E$1,تحویلی!$E$1&amp;COUNTIF(NOSA!$O$1:O13695,تحویلی!$E$1),"")),"")</f>
        <v/>
      </c>
      <c r="E13695" s="10" t="str">
        <f t="shared" si="871"/>
        <v/>
      </c>
      <c r="F13695" s="10" t="str">
        <f>IFERROR(VLOOKUP(I13695,DATABASE!$N:$O,2,FALSE),"")</f>
        <v/>
      </c>
      <c r="Q13695" s="10">
        <f t="shared" si="868"/>
        <v>0</v>
      </c>
    </row>
    <row r="13696" spans="2:17" ht="20.25" customHeight="1">
      <c r="B13696" s="10" t="str">
        <f t="shared" si="869"/>
        <v>0</v>
      </c>
      <c r="C13696" s="10" t="str">
        <f t="shared" si="870"/>
        <v/>
      </c>
      <c r="D13696" s="10" t="str">
        <f>IFERROR(IF(تحویلی!$E$1="","",IF(NOSA!O13696=تحویلی!$E$1,تحویلی!$E$1&amp;COUNTIF(NOSA!$O$1:O13696,تحویلی!$E$1),"")),"")</f>
        <v/>
      </c>
      <c r="E13696" s="10" t="str">
        <f t="shared" si="871"/>
        <v/>
      </c>
      <c r="F13696" s="10" t="str">
        <f>IFERROR(VLOOKUP(I13696,DATABASE!$N:$O,2,FALSE),"")</f>
        <v/>
      </c>
      <c r="Q13696" s="10">
        <f t="shared" si="868"/>
        <v>0</v>
      </c>
    </row>
    <row r="13697" spans="2:17" ht="20.25" customHeight="1">
      <c r="B13697" s="10" t="str">
        <f t="shared" si="869"/>
        <v>0</v>
      </c>
      <c r="C13697" s="10" t="str">
        <f t="shared" si="870"/>
        <v/>
      </c>
      <c r="D13697" s="10" t="str">
        <f>IFERROR(IF(تحویلی!$E$1="","",IF(NOSA!O13697=تحویلی!$E$1,تحویلی!$E$1&amp;COUNTIF(NOSA!$O$1:O13697,تحویلی!$E$1),"")),"")</f>
        <v/>
      </c>
      <c r="E13697" s="10" t="str">
        <f t="shared" si="871"/>
        <v/>
      </c>
      <c r="F13697" s="10" t="str">
        <f>IFERROR(VLOOKUP(I13697,DATABASE!$N:$O,2,FALSE),"")</f>
        <v/>
      </c>
      <c r="Q13697" s="10">
        <f t="shared" si="868"/>
        <v>0</v>
      </c>
    </row>
    <row r="13698" spans="2:17" ht="20.25" customHeight="1">
      <c r="B13698" s="10" t="str">
        <f t="shared" si="869"/>
        <v>0</v>
      </c>
      <c r="C13698" s="10" t="str">
        <f t="shared" si="870"/>
        <v/>
      </c>
      <c r="D13698" s="10" t="str">
        <f>IFERROR(IF(تحویلی!$E$1="","",IF(NOSA!O13698=تحویلی!$E$1,تحویلی!$E$1&amp;COUNTIF(NOSA!$O$1:O13698,تحویلی!$E$1),"")),"")</f>
        <v/>
      </c>
      <c r="E13698" s="10" t="str">
        <f t="shared" si="871"/>
        <v/>
      </c>
      <c r="F13698" s="10" t="str">
        <f>IFERROR(VLOOKUP(I13698,DATABASE!$N:$O,2,FALSE),"")</f>
        <v/>
      </c>
      <c r="Q13698" s="10">
        <f t="shared" si="868"/>
        <v>0</v>
      </c>
    </row>
    <row r="13699" spans="2:17" ht="20.25" customHeight="1">
      <c r="B13699" s="10" t="str">
        <f t="shared" si="869"/>
        <v>0</v>
      </c>
      <c r="C13699" s="10" t="str">
        <f t="shared" si="870"/>
        <v/>
      </c>
      <c r="D13699" s="10" t="str">
        <f>IFERROR(IF(تحویلی!$E$1="","",IF(NOSA!O13699=تحویلی!$E$1,تحویلی!$E$1&amp;COUNTIF(NOSA!$O$1:O13699,تحویلی!$E$1),"")),"")</f>
        <v/>
      </c>
      <c r="E13699" s="10" t="str">
        <f t="shared" si="871"/>
        <v/>
      </c>
      <c r="F13699" s="10" t="str">
        <f>IFERROR(VLOOKUP(I13699,DATABASE!$N:$O,2,FALSE),"")</f>
        <v/>
      </c>
      <c r="Q13699" s="10">
        <f t="shared" si="868"/>
        <v>0</v>
      </c>
    </row>
    <row r="13700" spans="2:17" ht="20.25" customHeight="1">
      <c r="B13700" s="10" t="str">
        <f t="shared" si="869"/>
        <v>0</v>
      </c>
      <c r="C13700" s="10" t="str">
        <f t="shared" si="870"/>
        <v/>
      </c>
      <c r="D13700" s="10" t="str">
        <f>IFERROR(IF(تحویلی!$E$1="","",IF(NOSA!O13700=تحویلی!$E$1,تحویلی!$E$1&amp;COUNTIF(NOSA!$O$1:O13700,تحویلی!$E$1),"")),"")</f>
        <v/>
      </c>
      <c r="E13700" s="10" t="str">
        <f t="shared" si="871"/>
        <v/>
      </c>
      <c r="F13700" s="10" t="str">
        <f>IFERROR(VLOOKUP(I13700,DATABASE!$N:$O,2,FALSE),"")</f>
        <v/>
      </c>
      <c r="Q13700" s="10">
        <f t="shared" si="868"/>
        <v>0</v>
      </c>
    </row>
    <row r="13701" spans="2:17" ht="20.25" customHeight="1">
      <c r="B13701" s="10" t="str">
        <f t="shared" si="869"/>
        <v>0</v>
      </c>
      <c r="C13701" s="10" t="str">
        <f t="shared" si="870"/>
        <v/>
      </c>
      <c r="D13701" s="10" t="str">
        <f>IFERROR(IF(تحویلی!$E$1="","",IF(NOSA!O13701=تحویلی!$E$1,تحویلی!$E$1&amp;COUNTIF(NOSA!$O$1:O13701,تحویلی!$E$1),"")),"")</f>
        <v/>
      </c>
      <c r="E13701" s="10" t="str">
        <f t="shared" si="871"/>
        <v/>
      </c>
      <c r="F13701" s="10" t="str">
        <f>IFERROR(VLOOKUP(I13701,DATABASE!$N:$O,2,FALSE),"")</f>
        <v/>
      </c>
      <c r="Q13701" s="10">
        <f t="shared" si="868"/>
        <v>0</v>
      </c>
    </row>
    <row r="13702" spans="2:17" ht="20.25" customHeight="1">
      <c r="B13702" s="10" t="str">
        <f t="shared" si="869"/>
        <v>0</v>
      </c>
      <c r="C13702" s="10" t="str">
        <f t="shared" si="870"/>
        <v/>
      </c>
      <c r="D13702" s="10" t="str">
        <f>IFERROR(IF(تحویلی!$E$1="","",IF(NOSA!O13702=تحویلی!$E$1,تحویلی!$E$1&amp;COUNTIF(NOSA!$O$1:O13702,تحویلی!$E$1),"")),"")</f>
        <v/>
      </c>
      <c r="E13702" s="10" t="str">
        <f t="shared" si="871"/>
        <v/>
      </c>
      <c r="F13702" s="10" t="str">
        <f>IFERROR(VLOOKUP(I13702,DATABASE!$N:$O,2,FALSE),"")</f>
        <v/>
      </c>
      <c r="Q13702" s="10">
        <f t="shared" si="868"/>
        <v>0</v>
      </c>
    </row>
    <row r="13703" spans="2:17" ht="20.25" customHeight="1">
      <c r="B13703" s="10" t="str">
        <f t="shared" si="869"/>
        <v>0</v>
      </c>
      <c r="C13703" s="10" t="str">
        <f t="shared" si="870"/>
        <v/>
      </c>
      <c r="D13703" s="10" t="str">
        <f>IFERROR(IF(تحویلی!$E$1="","",IF(NOSA!O13703=تحویلی!$E$1,تحویلی!$E$1&amp;COUNTIF(NOSA!$O$1:O13703,تحویلی!$E$1),"")),"")</f>
        <v/>
      </c>
      <c r="E13703" s="10" t="str">
        <f t="shared" si="871"/>
        <v/>
      </c>
      <c r="F13703" s="10" t="str">
        <f>IFERROR(VLOOKUP(I13703,DATABASE!$N:$O,2,FALSE),"")</f>
        <v/>
      </c>
      <c r="Q13703" s="10">
        <f t="shared" si="868"/>
        <v>0</v>
      </c>
    </row>
    <row r="13704" spans="2:17" ht="20.25" customHeight="1">
      <c r="B13704" s="10" t="str">
        <f t="shared" si="869"/>
        <v>0</v>
      </c>
      <c r="C13704" s="10" t="str">
        <f t="shared" si="870"/>
        <v/>
      </c>
      <c r="D13704" s="10" t="str">
        <f>IFERROR(IF(تحویلی!$E$1="","",IF(NOSA!O13704=تحویلی!$E$1,تحویلی!$E$1&amp;COUNTIF(NOSA!$O$1:O13704,تحویلی!$E$1),"")),"")</f>
        <v/>
      </c>
      <c r="E13704" s="10" t="str">
        <f t="shared" si="871"/>
        <v/>
      </c>
      <c r="F13704" s="10" t="str">
        <f>IFERROR(VLOOKUP(I13704,DATABASE!$N:$O,2,FALSE),"")</f>
        <v/>
      </c>
      <c r="Q13704" s="10">
        <f t="shared" si="868"/>
        <v>0</v>
      </c>
    </row>
    <row r="13705" spans="2:17" ht="20.25" customHeight="1">
      <c r="B13705" s="10" t="str">
        <f t="shared" si="869"/>
        <v>0</v>
      </c>
      <c r="C13705" s="10" t="str">
        <f t="shared" si="870"/>
        <v/>
      </c>
      <c r="D13705" s="10" t="str">
        <f>IFERROR(IF(تحویلی!$E$1="","",IF(NOSA!O13705=تحویلی!$E$1,تحویلی!$E$1&amp;COUNTIF(NOSA!$O$1:O13705,تحویلی!$E$1),"")),"")</f>
        <v/>
      </c>
      <c r="E13705" s="10" t="str">
        <f t="shared" si="871"/>
        <v/>
      </c>
      <c r="F13705" s="10" t="str">
        <f>IFERROR(VLOOKUP(I13705,DATABASE!$N:$O,2,FALSE),"")</f>
        <v/>
      </c>
      <c r="Q13705" s="10">
        <f t="shared" si="868"/>
        <v>0</v>
      </c>
    </row>
    <row r="13706" spans="2:17" ht="20.25" customHeight="1">
      <c r="B13706" s="10" t="str">
        <f t="shared" si="869"/>
        <v>0</v>
      </c>
      <c r="C13706" s="10" t="str">
        <f t="shared" si="870"/>
        <v/>
      </c>
      <c r="D13706" s="10" t="str">
        <f>IFERROR(IF(تحویلی!$E$1="","",IF(NOSA!O13706=تحویلی!$E$1,تحویلی!$E$1&amp;COUNTIF(NOSA!$O$1:O13706,تحویلی!$E$1),"")),"")</f>
        <v/>
      </c>
      <c r="E13706" s="10" t="str">
        <f t="shared" si="871"/>
        <v/>
      </c>
      <c r="F13706" s="10" t="str">
        <f>IFERROR(VLOOKUP(I13706,DATABASE!$N:$O,2,FALSE),"")</f>
        <v/>
      </c>
      <c r="Q13706" s="10">
        <f t="shared" si="868"/>
        <v>0</v>
      </c>
    </row>
    <row r="13707" spans="2:17" ht="20.25" customHeight="1">
      <c r="B13707" s="10" t="str">
        <f t="shared" si="869"/>
        <v>0</v>
      </c>
      <c r="C13707" s="10" t="str">
        <f t="shared" si="870"/>
        <v/>
      </c>
      <c r="D13707" s="10" t="str">
        <f>IFERROR(IF(تحویلی!$E$1="","",IF(NOSA!O13707=تحویلی!$E$1,تحویلی!$E$1&amp;COUNTIF(NOSA!$O$1:O13707,تحویلی!$E$1),"")),"")</f>
        <v/>
      </c>
      <c r="E13707" s="10" t="str">
        <f t="shared" si="871"/>
        <v/>
      </c>
      <c r="F13707" s="10" t="str">
        <f>IFERROR(VLOOKUP(I13707,DATABASE!$N:$O,2,FALSE),"")</f>
        <v/>
      </c>
      <c r="Q13707" s="10">
        <f t="shared" si="868"/>
        <v>0</v>
      </c>
    </row>
    <row r="13708" spans="2:17" ht="20.25" customHeight="1">
      <c r="B13708" s="10" t="str">
        <f t="shared" si="869"/>
        <v>0</v>
      </c>
      <c r="C13708" s="10" t="str">
        <f t="shared" si="870"/>
        <v/>
      </c>
      <c r="D13708" s="10" t="str">
        <f>IFERROR(IF(تحویلی!$E$1="","",IF(NOSA!O13708=تحویلی!$E$1,تحویلی!$E$1&amp;COUNTIF(NOSA!$O$1:O13708,تحویلی!$E$1),"")),"")</f>
        <v/>
      </c>
      <c r="E13708" s="10" t="str">
        <f t="shared" si="871"/>
        <v/>
      </c>
      <c r="F13708" s="10" t="str">
        <f>IFERROR(VLOOKUP(I13708,DATABASE!$N:$O,2,FALSE),"")</f>
        <v/>
      </c>
      <c r="Q13708" s="10">
        <f t="shared" si="868"/>
        <v>0</v>
      </c>
    </row>
    <row r="13709" spans="2:17" ht="20.25" customHeight="1">
      <c r="B13709" s="10" t="str">
        <f t="shared" si="869"/>
        <v>0</v>
      </c>
      <c r="C13709" s="10" t="str">
        <f t="shared" si="870"/>
        <v/>
      </c>
      <c r="D13709" s="10" t="str">
        <f>IFERROR(IF(تحویلی!$E$1="","",IF(NOSA!O13709=تحویلی!$E$1,تحویلی!$E$1&amp;COUNTIF(NOSA!$O$1:O13709,تحویلی!$E$1),"")),"")</f>
        <v/>
      </c>
      <c r="E13709" s="10" t="str">
        <f t="shared" si="871"/>
        <v/>
      </c>
      <c r="F13709" s="10" t="str">
        <f>IFERROR(VLOOKUP(I13709,DATABASE!$N:$O,2,FALSE),"")</f>
        <v/>
      </c>
      <c r="Q13709" s="10">
        <f t="shared" si="868"/>
        <v>0</v>
      </c>
    </row>
    <row r="13710" spans="2:17" ht="20.25" customHeight="1">
      <c r="B13710" s="10" t="str">
        <f t="shared" si="869"/>
        <v>0</v>
      </c>
      <c r="C13710" s="10" t="str">
        <f t="shared" si="870"/>
        <v/>
      </c>
      <c r="D13710" s="10" t="str">
        <f>IFERROR(IF(تحویلی!$E$1="","",IF(NOSA!O13710=تحویلی!$E$1,تحویلی!$E$1&amp;COUNTIF(NOSA!$O$1:O13710,تحویلی!$E$1),"")),"")</f>
        <v/>
      </c>
      <c r="E13710" s="10" t="str">
        <f t="shared" si="871"/>
        <v/>
      </c>
      <c r="F13710" s="10" t="str">
        <f>IFERROR(VLOOKUP(I13710,DATABASE!$N:$O,2,FALSE),"")</f>
        <v/>
      </c>
      <c r="Q13710" s="10">
        <f t="shared" si="868"/>
        <v>0</v>
      </c>
    </row>
    <row r="13711" spans="2:17" ht="20.25" customHeight="1">
      <c r="B13711" s="10" t="str">
        <f t="shared" si="869"/>
        <v>0</v>
      </c>
      <c r="C13711" s="10" t="str">
        <f t="shared" si="870"/>
        <v/>
      </c>
      <c r="D13711" s="10" t="str">
        <f>IFERROR(IF(تحویلی!$E$1="","",IF(NOSA!O13711=تحویلی!$E$1,تحویلی!$E$1&amp;COUNTIF(NOSA!$O$1:O13711,تحویلی!$E$1),"")),"")</f>
        <v/>
      </c>
      <c r="E13711" s="10" t="str">
        <f t="shared" si="871"/>
        <v/>
      </c>
      <c r="F13711" s="10" t="str">
        <f>IFERROR(VLOOKUP(I13711,DATABASE!$N:$O,2,FALSE),"")</f>
        <v/>
      </c>
      <c r="Q13711" s="10">
        <f t="shared" si="868"/>
        <v>0</v>
      </c>
    </row>
    <row r="13712" spans="2:17" ht="20.25" customHeight="1">
      <c r="B13712" s="10" t="str">
        <f t="shared" si="869"/>
        <v>0</v>
      </c>
      <c r="C13712" s="10" t="str">
        <f t="shared" si="870"/>
        <v/>
      </c>
      <c r="D13712" s="10" t="str">
        <f>IFERROR(IF(تحویلی!$E$1="","",IF(NOSA!O13712=تحویلی!$E$1,تحویلی!$E$1&amp;COUNTIF(NOSA!$O$1:O13712,تحویلی!$E$1),"")),"")</f>
        <v/>
      </c>
      <c r="E13712" s="10" t="str">
        <f t="shared" si="871"/>
        <v/>
      </c>
      <c r="F13712" s="10" t="str">
        <f>IFERROR(VLOOKUP(I13712,DATABASE!$N:$O,2,FALSE),"")</f>
        <v/>
      </c>
      <c r="Q13712" s="10">
        <f t="shared" si="868"/>
        <v>0</v>
      </c>
    </row>
    <row r="13713" spans="2:17" ht="20.25" customHeight="1">
      <c r="B13713" s="10" t="str">
        <f t="shared" si="869"/>
        <v>0</v>
      </c>
      <c r="C13713" s="10" t="str">
        <f t="shared" si="870"/>
        <v/>
      </c>
      <c r="D13713" s="10" t="str">
        <f>IFERROR(IF(تحویلی!$E$1="","",IF(NOSA!O13713=تحویلی!$E$1,تحویلی!$E$1&amp;COUNTIF(NOSA!$O$1:O13713,تحویلی!$E$1),"")),"")</f>
        <v/>
      </c>
      <c r="E13713" s="10" t="str">
        <f t="shared" si="871"/>
        <v/>
      </c>
      <c r="F13713" s="10" t="str">
        <f>IFERROR(VLOOKUP(I13713,DATABASE!$N:$O,2,FALSE),"")</f>
        <v/>
      </c>
      <c r="Q13713" s="10">
        <f t="shared" si="868"/>
        <v>0</v>
      </c>
    </row>
    <row r="13714" spans="2:17" ht="20.25" customHeight="1">
      <c r="B13714" s="10" t="str">
        <f t="shared" si="869"/>
        <v>0</v>
      </c>
      <c r="C13714" s="10" t="str">
        <f t="shared" si="870"/>
        <v/>
      </c>
      <c r="D13714" s="10" t="str">
        <f>IFERROR(IF(تحویلی!$E$1="","",IF(NOSA!O13714=تحویلی!$E$1,تحویلی!$E$1&amp;COUNTIF(NOSA!$O$1:O13714,تحویلی!$E$1),"")),"")</f>
        <v/>
      </c>
      <c r="E13714" s="10" t="str">
        <f t="shared" si="871"/>
        <v/>
      </c>
      <c r="F13714" s="10" t="str">
        <f>IFERROR(VLOOKUP(I13714,DATABASE!$N:$O,2,FALSE),"")</f>
        <v/>
      </c>
      <c r="Q13714" s="10">
        <f t="shared" si="868"/>
        <v>0</v>
      </c>
    </row>
    <row r="13715" spans="2:17" ht="20.25" customHeight="1">
      <c r="B13715" s="10" t="str">
        <f t="shared" si="869"/>
        <v>0</v>
      </c>
      <c r="C13715" s="10" t="str">
        <f t="shared" si="870"/>
        <v/>
      </c>
      <c r="D13715" s="10" t="str">
        <f>IFERROR(IF(تحویلی!$E$1="","",IF(NOSA!O13715=تحویلی!$E$1,تحویلی!$E$1&amp;COUNTIF(NOSA!$O$1:O13715,تحویلی!$E$1),"")),"")</f>
        <v/>
      </c>
      <c r="E13715" s="10" t="str">
        <f t="shared" si="871"/>
        <v/>
      </c>
      <c r="F13715" s="10" t="str">
        <f>IFERROR(VLOOKUP(I13715,DATABASE!$N:$O,2,FALSE),"")</f>
        <v/>
      </c>
      <c r="Q13715" s="10">
        <f t="shared" si="868"/>
        <v>0</v>
      </c>
    </row>
    <row r="13716" spans="2:17" ht="20.25" customHeight="1">
      <c r="B13716" s="10" t="str">
        <f t="shared" si="869"/>
        <v>0</v>
      </c>
      <c r="C13716" s="10" t="str">
        <f t="shared" si="870"/>
        <v/>
      </c>
      <c r="D13716" s="10" t="str">
        <f>IFERROR(IF(تحویلی!$E$1="","",IF(NOSA!O13716=تحویلی!$E$1,تحویلی!$E$1&amp;COUNTIF(NOSA!$O$1:O13716,تحویلی!$E$1),"")),"")</f>
        <v/>
      </c>
      <c r="E13716" s="10" t="str">
        <f t="shared" si="871"/>
        <v/>
      </c>
      <c r="F13716" s="10" t="str">
        <f>IFERROR(VLOOKUP(I13716,DATABASE!$N:$O,2,FALSE),"")</f>
        <v/>
      </c>
      <c r="Q13716" s="10">
        <f t="shared" si="868"/>
        <v>0</v>
      </c>
    </row>
    <row r="13717" spans="2:17" ht="20.25" customHeight="1">
      <c r="B13717" s="10" t="str">
        <f t="shared" si="869"/>
        <v>0</v>
      </c>
      <c r="C13717" s="10" t="str">
        <f t="shared" si="870"/>
        <v/>
      </c>
      <c r="D13717" s="10" t="str">
        <f>IFERROR(IF(تحویلی!$E$1="","",IF(NOSA!O13717=تحویلی!$E$1,تحویلی!$E$1&amp;COUNTIF(NOSA!$O$1:O13717,تحویلی!$E$1),"")),"")</f>
        <v/>
      </c>
      <c r="E13717" s="10" t="str">
        <f t="shared" si="871"/>
        <v/>
      </c>
      <c r="F13717" s="10" t="str">
        <f>IFERROR(VLOOKUP(I13717,DATABASE!$N:$O,2,FALSE),"")</f>
        <v/>
      </c>
      <c r="Q13717" s="10">
        <f t="shared" si="868"/>
        <v>0</v>
      </c>
    </row>
    <row r="13718" spans="2:17" ht="20.25" customHeight="1">
      <c r="B13718" s="10" t="str">
        <f t="shared" si="869"/>
        <v>0</v>
      </c>
      <c r="C13718" s="10" t="str">
        <f t="shared" si="870"/>
        <v/>
      </c>
      <c r="D13718" s="10" t="str">
        <f>IFERROR(IF(تحویلی!$E$1="","",IF(NOSA!O13718=تحویلی!$E$1,تحویلی!$E$1&amp;COUNTIF(NOSA!$O$1:O13718,تحویلی!$E$1),"")),"")</f>
        <v/>
      </c>
      <c r="E13718" s="10" t="str">
        <f t="shared" si="871"/>
        <v/>
      </c>
      <c r="F13718" s="10" t="str">
        <f>IFERROR(VLOOKUP(I13718,DATABASE!$N:$O,2,FALSE),"")</f>
        <v/>
      </c>
      <c r="Q13718" s="10">
        <f t="shared" si="868"/>
        <v>0</v>
      </c>
    </row>
    <row r="13719" spans="2:17" ht="20.25" customHeight="1">
      <c r="B13719" s="10" t="str">
        <f t="shared" si="869"/>
        <v>0</v>
      </c>
      <c r="C13719" s="10" t="str">
        <f t="shared" si="870"/>
        <v/>
      </c>
      <c r="D13719" s="10" t="str">
        <f>IFERROR(IF(تحویلی!$E$1="","",IF(NOSA!O13719=تحویلی!$E$1,تحویلی!$E$1&amp;COUNTIF(NOSA!$O$1:O13719,تحویلی!$E$1),"")),"")</f>
        <v/>
      </c>
      <c r="E13719" s="10" t="str">
        <f t="shared" si="871"/>
        <v/>
      </c>
      <c r="F13719" s="10" t="str">
        <f>IFERROR(VLOOKUP(I13719,DATABASE!$N:$O,2,FALSE),"")</f>
        <v/>
      </c>
      <c r="Q13719" s="10">
        <f t="shared" si="868"/>
        <v>0</v>
      </c>
    </row>
    <row r="13720" spans="2:17" ht="20.25" customHeight="1">
      <c r="B13720" s="10" t="str">
        <f t="shared" si="869"/>
        <v>0</v>
      </c>
      <c r="C13720" s="10" t="str">
        <f t="shared" si="870"/>
        <v/>
      </c>
      <c r="D13720" s="10" t="str">
        <f>IFERROR(IF(تحویلی!$E$1="","",IF(NOSA!O13720=تحویلی!$E$1,تحویلی!$E$1&amp;COUNTIF(NOSA!$O$1:O13720,تحویلی!$E$1),"")),"")</f>
        <v/>
      </c>
      <c r="E13720" s="10" t="str">
        <f t="shared" si="871"/>
        <v/>
      </c>
      <c r="F13720" s="10" t="str">
        <f>IFERROR(VLOOKUP(I13720,DATABASE!$N:$O,2,FALSE),"")</f>
        <v/>
      </c>
      <c r="Q13720" s="10">
        <f t="shared" si="868"/>
        <v>0</v>
      </c>
    </row>
    <row r="13721" spans="2:17" ht="20.25" customHeight="1">
      <c r="B13721" s="10" t="str">
        <f t="shared" si="869"/>
        <v>0</v>
      </c>
      <c r="C13721" s="10" t="str">
        <f t="shared" si="870"/>
        <v/>
      </c>
      <c r="D13721" s="10" t="str">
        <f>IFERROR(IF(تحویلی!$E$1="","",IF(NOSA!O13721=تحویلی!$E$1,تحویلی!$E$1&amp;COUNTIF(NOSA!$O$1:O13721,تحویلی!$E$1),"")),"")</f>
        <v/>
      </c>
      <c r="E13721" s="10" t="str">
        <f t="shared" si="871"/>
        <v/>
      </c>
      <c r="F13721" s="10" t="str">
        <f>IFERROR(VLOOKUP(I13721,DATABASE!$N:$O,2,FALSE),"")</f>
        <v/>
      </c>
      <c r="Q13721" s="10">
        <f t="shared" si="868"/>
        <v>0</v>
      </c>
    </row>
    <row r="13722" spans="2:17" ht="20.25" customHeight="1">
      <c r="B13722" s="10" t="str">
        <f t="shared" si="869"/>
        <v>0</v>
      </c>
      <c r="C13722" s="10" t="str">
        <f t="shared" si="870"/>
        <v/>
      </c>
      <c r="D13722" s="10" t="str">
        <f>IFERROR(IF(تحویلی!$E$1="","",IF(NOSA!O13722=تحویلی!$E$1,تحویلی!$E$1&amp;COUNTIF(NOSA!$O$1:O13722,تحویلی!$E$1),"")),"")</f>
        <v/>
      </c>
      <c r="E13722" s="10" t="str">
        <f t="shared" si="871"/>
        <v/>
      </c>
      <c r="F13722" s="10" t="str">
        <f>IFERROR(VLOOKUP(I13722,DATABASE!$N:$O,2,FALSE),"")</f>
        <v/>
      </c>
      <c r="Q13722" s="10">
        <f t="shared" si="868"/>
        <v>0</v>
      </c>
    </row>
    <row r="13723" spans="2:17" ht="20.25" customHeight="1">
      <c r="B13723" s="10" t="str">
        <f t="shared" si="869"/>
        <v>0</v>
      </c>
      <c r="C13723" s="10" t="str">
        <f t="shared" si="870"/>
        <v/>
      </c>
      <c r="D13723" s="10" t="str">
        <f>IFERROR(IF(تحویلی!$E$1="","",IF(NOSA!O13723=تحویلی!$E$1,تحویلی!$E$1&amp;COUNTIF(NOSA!$O$1:O13723,تحویلی!$E$1),"")),"")</f>
        <v/>
      </c>
      <c r="E13723" s="10" t="str">
        <f t="shared" si="871"/>
        <v/>
      </c>
      <c r="F13723" s="10" t="str">
        <f>IFERROR(VLOOKUP(I13723,DATABASE!$N:$O,2,FALSE),"")</f>
        <v/>
      </c>
      <c r="Q13723" s="10">
        <f t="shared" si="868"/>
        <v>0</v>
      </c>
    </row>
    <row r="13724" spans="2:17" ht="20.25" customHeight="1">
      <c r="B13724" s="10" t="str">
        <f t="shared" si="869"/>
        <v>0</v>
      </c>
      <c r="C13724" s="10" t="str">
        <f t="shared" si="870"/>
        <v/>
      </c>
      <c r="D13724" s="10" t="str">
        <f>IFERROR(IF(تحویلی!$E$1="","",IF(NOSA!O13724=تحویلی!$E$1,تحویلی!$E$1&amp;COUNTIF(NOSA!$O$1:O13724,تحویلی!$E$1),"")),"")</f>
        <v/>
      </c>
      <c r="E13724" s="10" t="str">
        <f t="shared" si="871"/>
        <v/>
      </c>
      <c r="F13724" s="10" t="str">
        <f>IFERROR(VLOOKUP(I13724,DATABASE!$N:$O,2,FALSE),"")</f>
        <v/>
      </c>
      <c r="Q13724" s="10">
        <f t="shared" si="868"/>
        <v>0</v>
      </c>
    </row>
    <row r="13725" spans="2:17" ht="20.25" customHeight="1">
      <c r="B13725" s="10" t="str">
        <f t="shared" si="869"/>
        <v>0</v>
      </c>
      <c r="C13725" s="10" t="str">
        <f t="shared" si="870"/>
        <v/>
      </c>
      <c r="D13725" s="10" t="str">
        <f>IFERROR(IF(تحویلی!$E$1="","",IF(NOSA!O13725=تحویلی!$E$1,تحویلی!$E$1&amp;COUNTIF(NOSA!$O$1:O13725,تحویلی!$E$1),"")),"")</f>
        <v/>
      </c>
      <c r="E13725" s="10" t="str">
        <f t="shared" si="871"/>
        <v/>
      </c>
      <c r="F13725" s="10" t="str">
        <f>IFERROR(VLOOKUP(I13725,DATABASE!$N:$O,2,FALSE),"")</f>
        <v/>
      </c>
      <c r="Q13725" s="10">
        <f t="shared" si="868"/>
        <v>0</v>
      </c>
    </row>
    <row r="13726" spans="2:17" ht="20.25" customHeight="1">
      <c r="B13726" s="10" t="str">
        <f t="shared" si="869"/>
        <v>0</v>
      </c>
      <c r="C13726" s="10" t="str">
        <f t="shared" si="870"/>
        <v/>
      </c>
      <c r="D13726" s="10" t="str">
        <f>IFERROR(IF(تحویلی!$E$1="","",IF(NOSA!O13726=تحویلی!$E$1,تحویلی!$E$1&amp;COUNTIF(NOSA!$O$1:O13726,تحویلی!$E$1),"")),"")</f>
        <v/>
      </c>
      <c r="E13726" s="10" t="str">
        <f t="shared" si="871"/>
        <v/>
      </c>
      <c r="F13726" s="10" t="str">
        <f>IFERROR(VLOOKUP(I13726,DATABASE!$N:$O,2,FALSE),"")</f>
        <v/>
      </c>
      <c r="Q13726" s="10">
        <f t="shared" si="868"/>
        <v>0</v>
      </c>
    </row>
    <row r="13727" spans="2:17" ht="20.25" customHeight="1">
      <c r="B13727" s="10" t="str">
        <f t="shared" si="869"/>
        <v>0</v>
      </c>
      <c r="C13727" s="10" t="str">
        <f t="shared" si="870"/>
        <v/>
      </c>
      <c r="D13727" s="10" t="str">
        <f>IFERROR(IF(تحویلی!$E$1="","",IF(NOSA!O13727=تحویلی!$E$1,تحویلی!$E$1&amp;COUNTIF(NOSA!$O$1:O13727,تحویلی!$E$1),"")),"")</f>
        <v/>
      </c>
      <c r="E13727" s="10" t="str">
        <f t="shared" si="871"/>
        <v/>
      </c>
      <c r="F13727" s="10" t="str">
        <f>IFERROR(VLOOKUP(I13727,DATABASE!$N:$O,2,FALSE),"")</f>
        <v/>
      </c>
      <c r="Q13727" s="10">
        <f t="shared" si="868"/>
        <v>0</v>
      </c>
    </row>
    <row r="13728" spans="2:17" ht="20.25" customHeight="1">
      <c r="B13728" s="10" t="str">
        <f t="shared" si="869"/>
        <v>0</v>
      </c>
      <c r="C13728" s="10" t="str">
        <f t="shared" si="870"/>
        <v/>
      </c>
      <c r="D13728" s="10" t="str">
        <f>IFERROR(IF(تحویلی!$E$1="","",IF(NOSA!O13728=تحویلی!$E$1,تحویلی!$E$1&amp;COUNTIF(NOSA!$O$1:O13728,تحویلی!$E$1),"")),"")</f>
        <v/>
      </c>
      <c r="E13728" s="10" t="str">
        <f t="shared" si="871"/>
        <v/>
      </c>
      <c r="F13728" s="10" t="str">
        <f>IFERROR(VLOOKUP(I13728,DATABASE!$N:$O,2,FALSE),"")</f>
        <v/>
      </c>
      <c r="Q13728" s="10">
        <f t="shared" si="868"/>
        <v>0</v>
      </c>
    </row>
    <row r="13729" spans="2:17" ht="20.25" customHeight="1">
      <c r="B13729" s="10" t="str">
        <f t="shared" si="869"/>
        <v>0</v>
      </c>
      <c r="C13729" s="10" t="str">
        <f t="shared" si="870"/>
        <v/>
      </c>
      <c r="D13729" s="10" t="str">
        <f>IFERROR(IF(تحویلی!$E$1="","",IF(NOSA!O13729=تحویلی!$E$1,تحویلی!$E$1&amp;COUNTIF(NOSA!$O$1:O13729,تحویلی!$E$1),"")),"")</f>
        <v/>
      </c>
      <c r="E13729" s="10" t="str">
        <f t="shared" si="871"/>
        <v/>
      </c>
      <c r="F13729" s="10" t="str">
        <f>IFERROR(VLOOKUP(I13729,DATABASE!$N:$O,2,FALSE),"")</f>
        <v/>
      </c>
      <c r="Q13729" s="10">
        <f t="shared" si="868"/>
        <v>0</v>
      </c>
    </row>
    <row r="13730" spans="2:17" ht="20.25" customHeight="1">
      <c r="B13730" s="10" t="str">
        <f t="shared" si="869"/>
        <v>0</v>
      </c>
      <c r="C13730" s="10" t="str">
        <f t="shared" si="870"/>
        <v/>
      </c>
      <c r="D13730" s="10" t="str">
        <f>IFERROR(IF(تحویلی!$E$1="","",IF(NOSA!O13730=تحویلی!$E$1,تحویلی!$E$1&amp;COUNTIF(NOSA!$O$1:O13730,تحویلی!$E$1),"")),"")</f>
        <v/>
      </c>
      <c r="E13730" s="10" t="str">
        <f t="shared" si="871"/>
        <v/>
      </c>
      <c r="F13730" s="10" t="str">
        <f>IFERROR(VLOOKUP(I13730,DATABASE!$N:$O,2,FALSE),"")</f>
        <v/>
      </c>
      <c r="Q13730" s="10">
        <f t="shared" si="868"/>
        <v>0</v>
      </c>
    </row>
    <row r="13731" spans="2:17" ht="20.25" customHeight="1">
      <c r="B13731" s="10" t="str">
        <f t="shared" si="869"/>
        <v>0</v>
      </c>
      <c r="C13731" s="10" t="str">
        <f t="shared" si="870"/>
        <v/>
      </c>
      <c r="D13731" s="10" t="str">
        <f>IFERROR(IF(تحویلی!$E$1="","",IF(NOSA!O13731=تحویلی!$E$1,تحویلی!$E$1&amp;COUNTIF(NOSA!$O$1:O13731,تحویلی!$E$1),"")),"")</f>
        <v/>
      </c>
      <c r="E13731" s="10" t="str">
        <f t="shared" si="871"/>
        <v/>
      </c>
      <c r="F13731" s="10" t="str">
        <f>IFERROR(VLOOKUP(I13731,DATABASE!$N:$O,2,FALSE),"")</f>
        <v/>
      </c>
      <c r="Q13731" s="10">
        <f t="shared" si="868"/>
        <v>0</v>
      </c>
    </row>
    <row r="13732" spans="2:17" ht="20.25" customHeight="1">
      <c r="B13732" s="10" t="str">
        <f t="shared" si="869"/>
        <v>0</v>
      </c>
      <c r="C13732" s="10" t="str">
        <f t="shared" si="870"/>
        <v/>
      </c>
      <c r="D13732" s="10" t="str">
        <f>IFERROR(IF(تحویلی!$E$1="","",IF(NOSA!O13732=تحویلی!$E$1,تحویلی!$E$1&amp;COUNTIF(NOSA!$O$1:O13732,تحویلی!$E$1),"")),"")</f>
        <v/>
      </c>
      <c r="E13732" s="10" t="str">
        <f t="shared" si="871"/>
        <v/>
      </c>
      <c r="F13732" s="10" t="str">
        <f>IFERROR(VLOOKUP(I13732,DATABASE!$N:$O,2,FALSE),"")</f>
        <v/>
      </c>
      <c r="Q13732" s="10">
        <f t="shared" ref="Q13732:Q13795" si="872">VALUE(O13732)</f>
        <v>0</v>
      </c>
    </row>
    <row r="13733" spans="2:17" ht="20.25" customHeight="1">
      <c r="B13733" s="10" t="str">
        <f t="shared" si="869"/>
        <v>0</v>
      </c>
      <c r="C13733" s="10" t="str">
        <f t="shared" si="870"/>
        <v/>
      </c>
      <c r="D13733" s="10" t="str">
        <f>IFERROR(IF(تحویلی!$E$1="","",IF(NOSA!O13733=تحویلی!$E$1,تحویلی!$E$1&amp;COUNTIF(NOSA!$O$1:O13733,تحویلی!$E$1),"")),"")</f>
        <v/>
      </c>
      <c r="E13733" s="10" t="str">
        <f t="shared" si="871"/>
        <v/>
      </c>
      <c r="F13733" s="10" t="str">
        <f>IFERROR(VLOOKUP(I13733,DATABASE!$N:$O,2,FALSE),"")</f>
        <v/>
      </c>
      <c r="Q13733" s="10">
        <f t="shared" si="872"/>
        <v>0</v>
      </c>
    </row>
    <row r="13734" spans="2:17" ht="20.25" customHeight="1">
      <c r="B13734" s="10" t="str">
        <f t="shared" si="869"/>
        <v>0</v>
      </c>
      <c r="C13734" s="10" t="str">
        <f t="shared" si="870"/>
        <v/>
      </c>
      <c r="D13734" s="10" t="str">
        <f>IFERROR(IF(تحویلی!$E$1="","",IF(NOSA!O13734=تحویلی!$E$1,تحویلی!$E$1&amp;COUNTIF(NOSA!$O$1:O13734,تحویلی!$E$1),"")),"")</f>
        <v/>
      </c>
      <c r="E13734" s="10" t="str">
        <f t="shared" si="871"/>
        <v/>
      </c>
      <c r="F13734" s="10" t="str">
        <f>IFERROR(VLOOKUP(I13734,DATABASE!$N:$O,2,FALSE),"")</f>
        <v/>
      </c>
      <c r="Q13734" s="10">
        <f t="shared" si="872"/>
        <v>0</v>
      </c>
    </row>
    <row r="13735" spans="2:17" ht="20.25" customHeight="1">
      <c r="B13735" s="10" t="str">
        <f t="shared" si="869"/>
        <v>0</v>
      </c>
      <c r="C13735" s="10" t="str">
        <f t="shared" si="870"/>
        <v/>
      </c>
      <c r="D13735" s="10" t="str">
        <f>IFERROR(IF(تحویلی!$E$1="","",IF(NOSA!O13735=تحویلی!$E$1,تحویلی!$E$1&amp;COUNTIF(NOSA!$O$1:O13735,تحویلی!$E$1),"")),"")</f>
        <v/>
      </c>
      <c r="E13735" s="10" t="str">
        <f t="shared" si="871"/>
        <v/>
      </c>
      <c r="F13735" s="10" t="str">
        <f>IFERROR(VLOOKUP(I13735,DATABASE!$N:$O,2,FALSE),"")</f>
        <v/>
      </c>
      <c r="Q13735" s="10">
        <f t="shared" si="872"/>
        <v>0</v>
      </c>
    </row>
    <row r="13736" spans="2:17" ht="20.25" customHeight="1">
      <c r="B13736" s="10" t="str">
        <f t="shared" si="869"/>
        <v>0</v>
      </c>
      <c r="C13736" s="10" t="str">
        <f t="shared" si="870"/>
        <v/>
      </c>
      <c r="D13736" s="10" t="str">
        <f>IFERROR(IF(تحویلی!$E$1="","",IF(NOSA!O13736=تحویلی!$E$1,تحویلی!$E$1&amp;COUNTIF(NOSA!$O$1:O13736,تحویلی!$E$1),"")),"")</f>
        <v/>
      </c>
      <c r="E13736" s="10" t="str">
        <f t="shared" si="871"/>
        <v/>
      </c>
      <c r="F13736" s="10" t="str">
        <f>IFERROR(VLOOKUP(I13736,DATABASE!$N:$O,2,FALSE),"")</f>
        <v/>
      </c>
      <c r="Q13736" s="10">
        <f t="shared" si="872"/>
        <v>0</v>
      </c>
    </row>
    <row r="13737" spans="2:17" ht="20.25" customHeight="1">
      <c r="B13737" s="10" t="str">
        <f t="shared" ref="B13737:B13800" si="873">F13737&amp;Q13737</f>
        <v>0</v>
      </c>
      <c r="C13737" s="10" t="str">
        <f t="shared" ref="C13737:C13800" si="874">F13737&amp;G13737&amp;O13737</f>
        <v/>
      </c>
      <c r="D13737" s="10" t="str">
        <f>IFERROR(IF(تحویلی!$E$1="","",IF(NOSA!O13737=تحویلی!$E$1,تحویلی!$E$1&amp;COUNTIF(NOSA!$O$1:O13737,تحویلی!$E$1),"")),"")</f>
        <v/>
      </c>
      <c r="E13737" s="10" t="str">
        <f t="shared" ref="E13737:E13800" si="875">H13737&amp;O13737</f>
        <v/>
      </c>
      <c r="F13737" s="10" t="str">
        <f>IFERROR(VLOOKUP(I13737,DATABASE!$N:$O,2,FALSE),"")</f>
        <v/>
      </c>
      <c r="Q13737" s="10">
        <f t="shared" si="872"/>
        <v>0</v>
      </c>
    </row>
    <row r="13738" spans="2:17" ht="20.25" customHeight="1">
      <c r="B13738" s="10" t="str">
        <f t="shared" si="873"/>
        <v>0</v>
      </c>
      <c r="C13738" s="10" t="str">
        <f t="shared" si="874"/>
        <v/>
      </c>
      <c r="D13738" s="10" t="str">
        <f>IFERROR(IF(تحویلی!$E$1="","",IF(NOSA!O13738=تحویلی!$E$1,تحویلی!$E$1&amp;COUNTIF(NOSA!$O$1:O13738,تحویلی!$E$1),"")),"")</f>
        <v/>
      </c>
      <c r="E13738" s="10" t="str">
        <f t="shared" si="875"/>
        <v/>
      </c>
      <c r="F13738" s="10" t="str">
        <f>IFERROR(VLOOKUP(I13738,DATABASE!$N:$O,2,FALSE),"")</f>
        <v/>
      </c>
      <c r="Q13738" s="10">
        <f t="shared" si="872"/>
        <v>0</v>
      </c>
    </row>
    <row r="13739" spans="2:17" ht="20.25" customHeight="1">
      <c r="B13739" s="10" t="str">
        <f t="shared" si="873"/>
        <v>0</v>
      </c>
      <c r="C13739" s="10" t="str">
        <f t="shared" si="874"/>
        <v/>
      </c>
      <c r="D13739" s="10" t="str">
        <f>IFERROR(IF(تحویلی!$E$1="","",IF(NOSA!O13739=تحویلی!$E$1,تحویلی!$E$1&amp;COUNTIF(NOSA!$O$1:O13739,تحویلی!$E$1),"")),"")</f>
        <v/>
      </c>
      <c r="E13739" s="10" t="str">
        <f t="shared" si="875"/>
        <v/>
      </c>
      <c r="F13739" s="10" t="str">
        <f>IFERROR(VLOOKUP(I13739,DATABASE!$N:$O,2,FALSE),"")</f>
        <v/>
      </c>
      <c r="Q13739" s="10">
        <f t="shared" si="872"/>
        <v>0</v>
      </c>
    </row>
    <row r="13740" spans="2:17" ht="20.25" customHeight="1">
      <c r="B13740" s="10" t="str">
        <f t="shared" si="873"/>
        <v>0</v>
      </c>
      <c r="C13740" s="10" t="str">
        <f t="shared" si="874"/>
        <v/>
      </c>
      <c r="D13740" s="10" t="str">
        <f>IFERROR(IF(تحویلی!$E$1="","",IF(NOSA!O13740=تحویلی!$E$1,تحویلی!$E$1&amp;COUNTIF(NOSA!$O$1:O13740,تحویلی!$E$1),"")),"")</f>
        <v/>
      </c>
      <c r="E13740" s="10" t="str">
        <f t="shared" si="875"/>
        <v/>
      </c>
      <c r="F13740" s="10" t="str">
        <f>IFERROR(VLOOKUP(I13740,DATABASE!$N:$O,2,FALSE),"")</f>
        <v/>
      </c>
      <c r="Q13740" s="10">
        <f t="shared" si="872"/>
        <v>0</v>
      </c>
    </row>
    <row r="13741" spans="2:17" ht="20.25" customHeight="1">
      <c r="B13741" s="10" t="str">
        <f t="shared" si="873"/>
        <v>0</v>
      </c>
      <c r="C13741" s="10" t="str">
        <f t="shared" si="874"/>
        <v/>
      </c>
      <c r="D13741" s="10" t="str">
        <f>IFERROR(IF(تحویلی!$E$1="","",IF(NOSA!O13741=تحویلی!$E$1,تحویلی!$E$1&amp;COUNTIF(NOSA!$O$1:O13741,تحویلی!$E$1),"")),"")</f>
        <v/>
      </c>
      <c r="E13741" s="10" t="str">
        <f t="shared" si="875"/>
        <v/>
      </c>
      <c r="F13741" s="10" t="str">
        <f>IFERROR(VLOOKUP(I13741,DATABASE!$N:$O,2,FALSE),"")</f>
        <v/>
      </c>
      <c r="Q13741" s="10">
        <f t="shared" si="872"/>
        <v>0</v>
      </c>
    </row>
    <row r="13742" spans="2:17" ht="20.25" customHeight="1">
      <c r="B13742" s="10" t="str">
        <f t="shared" si="873"/>
        <v>0</v>
      </c>
      <c r="C13742" s="10" t="str">
        <f t="shared" si="874"/>
        <v/>
      </c>
      <c r="D13742" s="10" t="str">
        <f>IFERROR(IF(تحویلی!$E$1="","",IF(NOSA!O13742=تحویلی!$E$1,تحویلی!$E$1&amp;COUNTIF(NOSA!$O$1:O13742,تحویلی!$E$1),"")),"")</f>
        <v/>
      </c>
      <c r="E13742" s="10" t="str">
        <f t="shared" si="875"/>
        <v/>
      </c>
      <c r="F13742" s="10" t="str">
        <f>IFERROR(VLOOKUP(I13742,DATABASE!$N:$O,2,FALSE),"")</f>
        <v/>
      </c>
      <c r="Q13742" s="10">
        <f t="shared" si="872"/>
        <v>0</v>
      </c>
    </row>
    <row r="13743" spans="2:17" ht="20.25" customHeight="1">
      <c r="B13743" s="10" t="str">
        <f t="shared" si="873"/>
        <v>0</v>
      </c>
      <c r="C13743" s="10" t="str">
        <f t="shared" si="874"/>
        <v/>
      </c>
      <c r="D13743" s="10" t="str">
        <f>IFERROR(IF(تحویلی!$E$1="","",IF(NOSA!O13743=تحویلی!$E$1,تحویلی!$E$1&amp;COUNTIF(NOSA!$O$1:O13743,تحویلی!$E$1),"")),"")</f>
        <v/>
      </c>
      <c r="E13743" s="10" t="str">
        <f t="shared" si="875"/>
        <v/>
      </c>
      <c r="F13743" s="10" t="str">
        <f>IFERROR(VLOOKUP(I13743,DATABASE!$N:$O,2,FALSE),"")</f>
        <v/>
      </c>
      <c r="Q13743" s="10">
        <f t="shared" si="872"/>
        <v>0</v>
      </c>
    </row>
    <row r="13744" spans="2:17" ht="20.25" customHeight="1">
      <c r="B13744" s="10" t="str">
        <f t="shared" si="873"/>
        <v>0</v>
      </c>
      <c r="C13744" s="10" t="str">
        <f t="shared" si="874"/>
        <v/>
      </c>
      <c r="D13744" s="10" t="str">
        <f>IFERROR(IF(تحویلی!$E$1="","",IF(NOSA!O13744=تحویلی!$E$1,تحویلی!$E$1&amp;COUNTIF(NOSA!$O$1:O13744,تحویلی!$E$1),"")),"")</f>
        <v/>
      </c>
      <c r="E13744" s="10" t="str">
        <f t="shared" si="875"/>
        <v/>
      </c>
      <c r="F13744" s="10" t="str">
        <f>IFERROR(VLOOKUP(I13744,DATABASE!$N:$O,2,FALSE),"")</f>
        <v/>
      </c>
      <c r="Q13744" s="10">
        <f t="shared" si="872"/>
        <v>0</v>
      </c>
    </row>
    <row r="13745" spans="2:17" ht="20.25" customHeight="1">
      <c r="B13745" s="10" t="str">
        <f t="shared" si="873"/>
        <v>0</v>
      </c>
      <c r="C13745" s="10" t="str">
        <f t="shared" si="874"/>
        <v/>
      </c>
      <c r="D13745" s="10" t="str">
        <f>IFERROR(IF(تحویلی!$E$1="","",IF(NOSA!O13745=تحویلی!$E$1,تحویلی!$E$1&amp;COUNTIF(NOSA!$O$1:O13745,تحویلی!$E$1),"")),"")</f>
        <v/>
      </c>
      <c r="E13745" s="10" t="str">
        <f t="shared" si="875"/>
        <v/>
      </c>
      <c r="F13745" s="10" t="str">
        <f>IFERROR(VLOOKUP(I13745,DATABASE!$N:$O,2,FALSE),"")</f>
        <v/>
      </c>
      <c r="Q13745" s="10">
        <f t="shared" si="872"/>
        <v>0</v>
      </c>
    </row>
    <row r="13746" spans="2:17" ht="20.25" customHeight="1">
      <c r="B13746" s="10" t="str">
        <f t="shared" si="873"/>
        <v>0</v>
      </c>
      <c r="C13746" s="10" t="str">
        <f t="shared" si="874"/>
        <v/>
      </c>
      <c r="D13746" s="10" t="str">
        <f>IFERROR(IF(تحویلی!$E$1="","",IF(NOSA!O13746=تحویلی!$E$1,تحویلی!$E$1&amp;COUNTIF(NOSA!$O$1:O13746,تحویلی!$E$1),"")),"")</f>
        <v/>
      </c>
      <c r="E13746" s="10" t="str">
        <f t="shared" si="875"/>
        <v/>
      </c>
      <c r="F13746" s="10" t="str">
        <f>IFERROR(VLOOKUP(I13746,DATABASE!$N:$O,2,FALSE),"")</f>
        <v/>
      </c>
      <c r="Q13746" s="10">
        <f t="shared" si="872"/>
        <v>0</v>
      </c>
    </row>
    <row r="13747" spans="2:17" ht="20.25" customHeight="1">
      <c r="B13747" s="10" t="str">
        <f t="shared" si="873"/>
        <v>0</v>
      </c>
      <c r="C13747" s="10" t="str">
        <f t="shared" si="874"/>
        <v/>
      </c>
      <c r="D13747" s="10" t="str">
        <f>IFERROR(IF(تحویلی!$E$1="","",IF(NOSA!O13747=تحویلی!$E$1,تحویلی!$E$1&amp;COUNTIF(NOSA!$O$1:O13747,تحویلی!$E$1),"")),"")</f>
        <v/>
      </c>
      <c r="E13747" s="10" t="str">
        <f t="shared" si="875"/>
        <v/>
      </c>
      <c r="F13747" s="10" t="str">
        <f>IFERROR(VLOOKUP(I13747,DATABASE!$N:$O,2,FALSE),"")</f>
        <v/>
      </c>
      <c r="Q13747" s="10">
        <f t="shared" si="872"/>
        <v>0</v>
      </c>
    </row>
    <row r="13748" spans="2:17" ht="20.25" customHeight="1">
      <c r="B13748" s="10" t="str">
        <f t="shared" si="873"/>
        <v>0</v>
      </c>
      <c r="C13748" s="10" t="str">
        <f t="shared" si="874"/>
        <v/>
      </c>
      <c r="D13748" s="10" t="str">
        <f>IFERROR(IF(تحویلی!$E$1="","",IF(NOSA!O13748=تحویلی!$E$1,تحویلی!$E$1&amp;COUNTIF(NOSA!$O$1:O13748,تحویلی!$E$1),"")),"")</f>
        <v/>
      </c>
      <c r="E13748" s="10" t="str">
        <f t="shared" si="875"/>
        <v/>
      </c>
      <c r="F13748" s="10" t="str">
        <f>IFERROR(VLOOKUP(I13748,DATABASE!$N:$O,2,FALSE),"")</f>
        <v/>
      </c>
      <c r="Q13748" s="10">
        <f t="shared" si="872"/>
        <v>0</v>
      </c>
    </row>
    <row r="13749" spans="2:17" ht="20.25" customHeight="1">
      <c r="B13749" s="10" t="str">
        <f t="shared" si="873"/>
        <v>0</v>
      </c>
      <c r="C13749" s="10" t="str">
        <f t="shared" si="874"/>
        <v/>
      </c>
      <c r="D13749" s="10" t="str">
        <f>IFERROR(IF(تحویلی!$E$1="","",IF(NOSA!O13749=تحویلی!$E$1,تحویلی!$E$1&amp;COUNTIF(NOSA!$O$1:O13749,تحویلی!$E$1),"")),"")</f>
        <v/>
      </c>
      <c r="E13749" s="10" t="str">
        <f t="shared" si="875"/>
        <v/>
      </c>
      <c r="F13749" s="10" t="str">
        <f>IFERROR(VLOOKUP(I13749,DATABASE!$N:$O,2,FALSE),"")</f>
        <v/>
      </c>
      <c r="Q13749" s="10">
        <f t="shared" si="872"/>
        <v>0</v>
      </c>
    </row>
    <row r="13750" spans="2:17" ht="20.25" customHeight="1">
      <c r="B13750" s="10" t="str">
        <f t="shared" si="873"/>
        <v>0</v>
      </c>
      <c r="C13750" s="10" t="str">
        <f t="shared" si="874"/>
        <v/>
      </c>
      <c r="D13750" s="10" t="str">
        <f>IFERROR(IF(تحویلی!$E$1="","",IF(NOSA!O13750=تحویلی!$E$1,تحویلی!$E$1&amp;COUNTIF(NOSA!$O$1:O13750,تحویلی!$E$1),"")),"")</f>
        <v/>
      </c>
      <c r="E13750" s="10" t="str">
        <f t="shared" si="875"/>
        <v/>
      </c>
      <c r="F13750" s="10" t="str">
        <f>IFERROR(VLOOKUP(I13750,DATABASE!$N:$O,2,FALSE),"")</f>
        <v/>
      </c>
      <c r="Q13750" s="10">
        <f t="shared" si="872"/>
        <v>0</v>
      </c>
    </row>
    <row r="13751" spans="2:17" ht="20.25" customHeight="1">
      <c r="B13751" s="10" t="str">
        <f t="shared" si="873"/>
        <v>0</v>
      </c>
      <c r="C13751" s="10" t="str">
        <f t="shared" si="874"/>
        <v/>
      </c>
      <c r="D13751" s="10" t="str">
        <f>IFERROR(IF(تحویلی!$E$1="","",IF(NOSA!O13751=تحویلی!$E$1,تحویلی!$E$1&amp;COUNTIF(NOSA!$O$1:O13751,تحویلی!$E$1),"")),"")</f>
        <v/>
      </c>
      <c r="E13751" s="10" t="str">
        <f t="shared" si="875"/>
        <v/>
      </c>
      <c r="F13751" s="10" t="str">
        <f>IFERROR(VLOOKUP(I13751,DATABASE!$N:$O,2,FALSE),"")</f>
        <v/>
      </c>
      <c r="Q13751" s="10">
        <f t="shared" si="872"/>
        <v>0</v>
      </c>
    </row>
    <row r="13752" spans="2:17" ht="20.25" customHeight="1">
      <c r="B13752" s="10" t="str">
        <f t="shared" si="873"/>
        <v>0</v>
      </c>
      <c r="C13752" s="10" t="str">
        <f t="shared" si="874"/>
        <v/>
      </c>
      <c r="D13752" s="10" t="str">
        <f>IFERROR(IF(تحویلی!$E$1="","",IF(NOSA!O13752=تحویلی!$E$1,تحویلی!$E$1&amp;COUNTIF(NOSA!$O$1:O13752,تحویلی!$E$1),"")),"")</f>
        <v/>
      </c>
      <c r="E13752" s="10" t="str">
        <f t="shared" si="875"/>
        <v/>
      </c>
      <c r="F13752" s="10" t="str">
        <f>IFERROR(VLOOKUP(I13752,DATABASE!$N:$O,2,FALSE),"")</f>
        <v/>
      </c>
      <c r="Q13752" s="10">
        <f t="shared" si="872"/>
        <v>0</v>
      </c>
    </row>
    <row r="13753" spans="2:17" ht="20.25" customHeight="1">
      <c r="B13753" s="10" t="str">
        <f t="shared" si="873"/>
        <v>0</v>
      </c>
      <c r="C13753" s="10" t="str">
        <f t="shared" si="874"/>
        <v/>
      </c>
      <c r="D13753" s="10" t="str">
        <f>IFERROR(IF(تحویلی!$E$1="","",IF(NOSA!O13753=تحویلی!$E$1,تحویلی!$E$1&amp;COUNTIF(NOSA!$O$1:O13753,تحویلی!$E$1),"")),"")</f>
        <v/>
      </c>
      <c r="E13753" s="10" t="str">
        <f t="shared" si="875"/>
        <v/>
      </c>
      <c r="F13753" s="10" t="str">
        <f>IFERROR(VLOOKUP(I13753,DATABASE!$N:$O,2,FALSE),"")</f>
        <v/>
      </c>
      <c r="Q13753" s="10">
        <f t="shared" si="872"/>
        <v>0</v>
      </c>
    </row>
    <row r="13754" spans="2:17" ht="20.25" customHeight="1">
      <c r="B13754" s="10" t="str">
        <f t="shared" si="873"/>
        <v>0</v>
      </c>
      <c r="C13754" s="10" t="str">
        <f t="shared" si="874"/>
        <v/>
      </c>
      <c r="D13754" s="10" t="str">
        <f>IFERROR(IF(تحویلی!$E$1="","",IF(NOSA!O13754=تحویلی!$E$1,تحویلی!$E$1&amp;COUNTIF(NOSA!$O$1:O13754,تحویلی!$E$1),"")),"")</f>
        <v/>
      </c>
      <c r="E13754" s="10" t="str">
        <f t="shared" si="875"/>
        <v/>
      </c>
      <c r="F13754" s="10" t="str">
        <f>IFERROR(VLOOKUP(I13754,DATABASE!$N:$O,2,FALSE),"")</f>
        <v/>
      </c>
      <c r="Q13754" s="10">
        <f t="shared" si="872"/>
        <v>0</v>
      </c>
    </row>
    <row r="13755" spans="2:17" ht="20.25" customHeight="1">
      <c r="B13755" s="10" t="str">
        <f t="shared" si="873"/>
        <v>0</v>
      </c>
      <c r="C13755" s="10" t="str">
        <f t="shared" si="874"/>
        <v/>
      </c>
      <c r="D13755" s="10" t="str">
        <f>IFERROR(IF(تحویلی!$E$1="","",IF(NOSA!O13755=تحویلی!$E$1,تحویلی!$E$1&amp;COUNTIF(NOSA!$O$1:O13755,تحویلی!$E$1),"")),"")</f>
        <v/>
      </c>
      <c r="E13755" s="10" t="str">
        <f t="shared" si="875"/>
        <v/>
      </c>
      <c r="F13755" s="10" t="str">
        <f>IFERROR(VLOOKUP(I13755,DATABASE!$N:$O,2,FALSE),"")</f>
        <v/>
      </c>
      <c r="Q13755" s="10">
        <f t="shared" si="872"/>
        <v>0</v>
      </c>
    </row>
    <row r="13756" spans="2:17" ht="20.25" customHeight="1">
      <c r="B13756" s="10" t="str">
        <f t="shared" si="873"/>
        <v>0</v>
      </c>
      <c r="C13756" s="10" t="str">
        <f t="shared" si="874"/>
        <v/>
      </c>
      <c r="D13756" s="10" t="str">
        <f>IFERROR(IF(تحویلی!$E$1="","",IF(NOSA!O13756=تحویلی!$E$1,تحویلی!$E$1&amp;COUNTIF(NOSA!$O$1:O13756,تحویلی!$E$1),"")),"")</f>
        <v/>
      </c>
      <c r="E13756" s="10" t="str">
        <f t="shared" si="875"/>
        <v/>
      </c>
      <c r="F13756" s="10" t="str">
        <f>IFERROR(VLOOKUP(I13756,DATABASE!$N:$O,2,FALSE),"")</f>
        <v/>
      </c>
      <c r="Q13756" s="10">
        <f t="shared" si="872"/>
        <v>0</v>
      </c>
    </row>
    <row r="13757" spans="2:17" ht="20.25" customHeight="1">
      <c r="B13757" s="10" t="str">
        <f t="shared" si="873"/>
        <v>0</v>
      </c>
      <c r="C13757" s="10" t="str">
        <f t="shared" si="874"/>
        <v/>
      </c>
      <c r="D13757" s="10" t="str">
        <f>IFERROR(IF(تحویلی!$E$1="","",IF(NOSA!O13757=تحویلی!$E$1,تحویلی!$E$1&amp;COUNTIF(NOSA!$O$1:O13757,تحویلی!$E$1),"")),"")</f>
        <v/>
      </c>
      <c r="E13757" s="10" t="str">
        <f t="shared" si="875"/>
        <v/>
      </c>
      <c r="F13757" s="10" t="str">
        <f>IFERROR(VLOOKUP(I13757,DATABASE!$N:$O,2,FALSE),"")</f>
        <v/>
      </c>
      <c r="Q13757" s="10">
        <f t="shared" si="872"/>
        <v>0</v>
      </c>
    </row>
    <row r="13758" spans="2:17" ht="20.25" customHeight="1">
      <c r="B13758" s="10" t="str">
        <f t="shared" si="873"/>
        <v>0</v>
      </c>
      <c r="C13758" s="10" t="str">
        <f t="shared" si="874"/>
        <v/>
      </c>
      <c r="D13758" s="10" t="str">
        <f>IFERROR(IF(تحویلی!$E$1="","",IF(NOSA!O13758=تحویلی!$E$1,تحویلی!$E$1&amp;COUNTIF(NOSA!$O$1:O13758,تحویلی!$E$1),"")),"")</f>
        <v/>
      </c>
      <c r="E13758" s="10" t="str">
        <f t="shared" si="875"/>
        <v/>
      </c>
      <c r="F13758" s="10" t="str">
        <f>IFERROR(VLOOKUP(I13758,DATABASE!$N:$O,2,FALSE),"")</f>
        <v/>
      </c>
      <c r="Q13758" s="10">
        <f t="shared" si="872"/>
        <v>0</v>
      </c>
    </row>
    <row r="13759" spans="2:17" ht="20.25" customHeight="1">
      <c r="B13759" s="10" t="str">
        <f t="shared" si="873"/>
        <v>0</v>
      </c>
      <c r="C13759" s="10" t="str">
        <f t="shared" si="874"/>
        <v/>
      </c>
      <c r="D13759" s="10" t="str">
        <f>IFERROR(IF(تحویلی!$E$1="","",IF(NOSA!O13759=تحویلی!$E$1,تحویلی!$E$1&amp;COUNTIF(NOSA!$O$1:O13759,تحویلی!$E$1),"")),"")</f>
        <v/>
      </c>
      <c r="E13759" s="10" t="str">
        <f t="shared" si="875"/>
        <v/>
      </c>
      <c r="F13759" s="10" t="str">
        <f>IFERROR(VLOOKUP(I13759,DATABASE!$N:$O,2,FALSE),"")</f>
        <v/>
      </c>
      <c r="Q13759" s="10">
        <f t="shared" si="872"/>
        <v>0</v>
      </c>
    </row>
    <row r="13760" spans="2:17" ht="20.25" customHeight="1">
      <c r="B13760" s="10" t="str">
        <f t="shared" si="873"/>
        <v>0</v>
      </c>
      <c r="C13760" s="10" t="str">
        <f t="shared" si="874"/>
        <v/>
      </c>
      <c r="D13760" s="10" t="str">
        <f>IFERROR(IF(تحویلی!$E$1="","",IF(NOSA!O13760=تحویلی!$E$1,تحویلی!$E$1&amp;COUNTIF(NOSA!$O$1:O13760,تحویلی!$E$1),"")),"")</f>
        <v/>
      </c>
      <c r="E13760" s="10" t="str">
        <f t="shared" si="875"/>
        <v/>
      </c>
      <c r="F13760" s="10" t="str">
        <f>IFERROR(VLOOKUP(I13760,DATABASE!$N:$O,2,FALSE),"")</f>
        <v/>
      </c>
      <c r="Q13760" s="10">
        <f t="shared" si="872"/>
        <v>0</v>
      </c>
    </row>
    <row r="13761" spans="2:17" ht="20.25" customHeight="1">
      <c r="B13761" s="10" t="str">
        <f t="shared" si="873"/>
        <v>0</v>
      </c>
      <c r="C13761" s="10" t="str">
        <f t="shared" si="874"/>
        <v/>
      </c>
      <c r="D13761" s="10" t="str">
        <f>IFERROR(IF(تحویلی!$E$1="","",IF(NOSA!O13761=تحویلی!$E$1,تحویلی!$E$1&amp;COUNTIF(NOSA!$O$1:O13761,تحویلی!$E$1),"")),"")</f>
        <v/>
      </c>
      <c r="E13761" s="10" t="str">
        <f t="shared" si="875"/>
        <v/>
      </c>
      <c r="F13761" s="10" t="str">
        <f>IFERROR(VLOOKUP(I13761,DATABASE!$N:$O,2,FALSE),"")</f>
        <v/>
      </c>
      <c r="Q13761" s="10">
        <f t="shared" si="872"/>
        <v>0</v>
      </c>
    </row>
    <row r="13762" spans="2:17" ht="20.25" customHeight="1">
      <c r="B13762" s="10" t="str">
        <f t="shared" si="873"/>
        <v>0</v>
      </c>
      <c r="C13762" s="10" t="str">
        <f t="shared" si="874"/>
        <v/>
      </c>
      <c r="D13762" s="10" t="str">
        <f>IFERROR(IF(تحویلی!$E$1="","",IF(NOSA!O13762=تحویلی!$E$1,تحویلی!$E$1&amp;COUNTIF(NOSA!$O$1:O13762,تحویلی!$E$1),"")),"")</f>
        <v/>
      </c>
      <c r="E13762" s="10" t="str">
        <f t="shared" si="875"/>
        <v/>
      </c>
      <c r="F13762" s="10" t="str">
        <f>IFERROR(VLOOKUP(I13762,DATABASE!$N:$O,2,FALSE),"")</f>
        <v/>
      </c>
      <c r="Q13762" s="10">
        <f t="shared" si="872"/>
        <v>0</v>
      </c>
    </row>
    <row r="13763" spans="2:17" ht="20.25" customHeight="1">
      <c r="B13763" s="10" t="str">
        <f t="shared" si="873"/>
        <v>0</v>
      </c>
      <c r="C13763" s="10" t="str">
        <f t="shared" si="874"/>
        <v/>
      </c>
      <c r="D13763" s="10" t="str">
        <f>IFERROR(IF(تحویلی!$E$1="","",IF(NOSA!O13763=تحویلی!$E$1,تحویلی!$E$1&amp;COUNTIF(NOSA!$O$1:O13763,تحویلی!$E$1),"")),"")</f>
        <v/>
      </c>
      <c r="E13763" s="10" t="str">
        <f t="shared" si="875"/>
        <v/>
      </c>
      <c r="F13763" s="10" t="str">
        <f>IFERROR(VLOOKUP(I13763,DATABASE!$N:$O,2,FALSE),"")</f>
        <v/>
      </c>
      <c r="Q13763" s="10">
        <f t="shared" si="872"/>
        <v>0</v>
      </c>
    </row>
    <row r="13764" spans="2:17" ht="20.25" customHeight="1">
      <c r="B13764" s="10" t="str">
        <f t="shared" si="873"/>
        <v>0</v>
      </c>
      <c r="C13764" s="10" t="str">
        <f t="shared" si="874"/>
        <v/>
      </c>
      <c r="D13764" s="10" t="str">
        <f>IFERROR(IF(تحویلی!$E$1="","",IF(NOSA!O13764=تحویلی!$E$1,تحویلی!$E$1&amp;COUNTIF(NOSA!$O$1:O13764,تحویلی!$E$1),"")),"")</f>
        <v/>
      </c>
      <c r="E13764" s="10" t="str">
        <f t="shared" si="875"/>
        <v/>
      </c>
      <c r="F13764" s="10" t="str">
        <f>IFERROR(VLOOKUP(I13764,DATABASE!$N:$O,2,FALSE),"")</f>
        <v/>
      </c>
      <c r="Q13764" s="10">
        <f t="shared" si="872"/>
        <v>0</v>
      </c>
    </row>
    <row r="13765" spans="2:17" ht="20.25" customHeight="1">
      <c r="B13765" s="10" t="str">
        <f t="shared" si="873"/>
        <v>0</v>
      </c>
      <c r="C13765" s="10" t="str">
        <f t="shared" si="874"/>
        <v/>
      </c>
      <c r="D13765" s="10" t="str">
        <f>IFERROR(IF(تحویلی!$E$1="","",IF(NOSA!O13765=تحویلی!$E$1,تحویلی!$E$1&amp;COUNTIF(NOSA!$O$1:O13765,تحویلی!$E$1),"")),"")</f>
        <v/>
      </c>
      <c r="E13765" s="10" t="str">
        <f t="shared" si="875"/>
        <v/>
      </c>
      <c r="F13765" s="10" t="str">
        <f>IFERROR(VLOOKUP(I13765,DATABASE!$N:$O,2,FALSE),"")</f>
        <v/>
      </c>
      <c r="Q13765" s="10">
        <f t="shared" si="872"/>
        <v>0</v>
      </c>
    </row>
    <row r="13766" spans="2:17" ht="20.25" customHeight="1">
      <c r="B13766" s="10" t="str">
        <f t="shared" si="873"/>
        <v>0</v>
      </c>
      <c r="C13766" s="10" t="str">
        <f t="shared" si="874"/>
        <v/>
      </c>
      <c r="D13766" s="10" t="str">
        <f>IFERROR(IF(تحویلی!$E$1="","",IF(NOSA!O13766=تحویلی!$E$1,تحویلی!$E$1&amp;COUNTIF(NOSA!$O$1:O13766,تحویلی!$E$1),"")),"")</f>
        <v/>
      </c>
      <c r="E13766" s="10" t="str">
        <f t="shared" si="875"/>
        <v/>
      </c>
      <c r="F13766" s="10" t="str">
        <f>IFERROR(VLOOKUP(I13766,DATABASE!$N:$O,2,FALSE),"")</f>
        <v/>
      </c>
      <c r="Q13766" s="10">
        <f t="shared" si="872"/>
        <v>0</v>
      </c>
    </row>
    <row r="13767" spans="2:17" ht="20.25" customHeight="1">
      <c r="B13767" s="10" t="str">
        <f t="shared" si="873"/>
        <v>0</v>
      </c>
      <c r="C13767" s="10" t="str">
        <f t="shared" si="874"/>
        <v/>
      </c>
      <c r="D13767" s="10" t="str">
        <f>IFERROR(IF(تحویلی!$E$1="","",IF(NOSA!O13767=تحویلی!$E$1,تحویلی!$E$1&amp;COUNTIF(NOSA!$O$1:O13767,تحویلی!$E$1),"")),"")</f>
        <v/>
      </c>
      <c r="E13767" s="10" t="str">
        <f t="shared" si="875"/>
        <v/>
      </c>
      <c r="F13767" s="10" t="str">
        <f>IFERROR(VLOOKUP(I13767,DATABASE!$N:$O,2,FALSE),"")</f>
        <v/>
      </c>
      <c r="Q13767" s="10">
        <f t="shared" si="872"/>
        <v>0</v>
      </c>
    </row>
    <row r="13768" spans="2:17" ht="20.25" customHeight="1">
      <c r="B13768" s="10" t="str">
        <f t="shared" si="873"/>
        <v>0</v>
      </c>
      <c r="C13768" s="10" t="str">
        <f t="shared" si="874"/>
        <v/>
      </c>
      <c r="D13768" s="10" t="str">
        <f>IFERROR(IF(تحویلی!$E$1="","",IF(NOSA!O13768=تحویلی!$E$1,تحویلی!$E$1&amp;COUNTIF(NOSA!$O$1:O13768,تحویلی!$E$1),"")),"")</f>
        <v/>
      </c>
      <c r="E13768" s="10" t="str">
        <f t="shared" si="875"/>
        <v/>
      </c>
      <c r="F13768" s="10" t="str">
        <f>IFERROR(VLOOKUP(I13768,DATABASE!$N:$O,2,FALSE),"")</f>
        <v/>
      </c>
      <c r="Q13768" s="10">
        <f t="shared" si="872"/>
        <v>0</v>
      </c>
    </row>
    <row r="13769" spans="2:17" ht="20.25" customHeight="1">
      <c r="B13769" s="10" t="str">
        <f t="shared" si="873"/>
        <v>0</v>
      </c>
      <c r="C13769" s="10" t="str">
        <f t="shared" si="874"/>
        <v/>
      </c>
      <c r="D13769" s="10" t="str">
        <f>IFERROR(IF(تحویلی!$E$1="","",IF(NOSA!O13769=تحویلی!$E$1,تحویلی!$E$1&amp;COUNTIF(NOSA!$O$1:O13769,تحویلی!$E$1),"")),"")</f>
        <v/>
      </c>
      <c r="E13769" s="10" t="str">
        <f t="shared" si="875"/>
        <v/>
      </c>
      <c r="F13769" s="10" t="str">
        <f>IFERROR(VLOOKUP(I13769,DATABASE!$N:$O,2,FALSE),"")</f>
        <v/>
      </c>
      <c r="Q13769" s="10">
        <f t="shared" si="872"/>
        <v>0</v>
      </c>
    </row>
    <row r="13770" spans="2:17" ht="20.25" customHeight="1">
      <c r="B13770" s="10" t="str">
        <f t="shared" si="873"/>
        <v>0</v>
      </c>
      <c r="C13770" s="10" t="str">
        <f t="shared" si="874"/>
        <v/>
      </c>
      <c r="D13770" s="10" t="str">
        <f>IFERROR(IF(تحویلی!$E$1="","",IF(NOSA!O13770=تحویلی!$E$1,تحویلی!$E$1&amp;COUNTIF(NOSA!$O$1:O13770,تحویلی!$E$1),"")),"")</f>
        <v/>
      </c>
      <c r="E13770" s="10" t="str">
        <f t="shared" si="875"/>
        <v/>
      </c>
      <c r="F13770" s="10" t="str">
        <f>IFERROR(VLOOKUP(I13770,DATABASE!$N:$O,2,FALSE),"")</f>
        <v/>
      </c>
      <c r="Q13770" s="10">
        <f t="shared" si="872"/>
        <v>0</v>
      </c>
    </row>
    <row r="13771" spans="2:17" ht="20.25" customHeight="1">
      <c r="B13771" s="10" t="str">
        <f t="shared" si="873"/>
        <v>0</v>
      </c>
      <c r="C13771" s="10" t="str">
        <f t="shared" si="874"/>
        <v/>
      </c>
      <c r="D13771" s="10" t="str">
        <f>IFERROR(IF(تحویلی!$E$1="","",IF(NOSA!O13771=تحویلی!$E$1,تحویلی!$E$1&amp;COUNTIF(NOSA!$O$1:O13771,تحویلی!$E$1),"")),"")</f>
        <v/>
      </c>
      <c r="E13771" s="10" t="str">
        <f t="shared" si="875"/>
        <v/>
      </c>
      <c r="F13771" s="10" t="str">
        <f>IFERROR(VLOOKUP(I13771,DATABASE!$N:$O,2,FALSE),"")</f>
        <v/>
      </c>
      <c r="Q13771" s="10">
        <f t="shared" si="872"/>
        <v>0</v>
      </c>
    </row>
    <row r="13772" spans="2:17" ht="20.25" customHeight="1">
      <c r="B13772" s="10" t="str">
        <f t="shared" si="873"/>
        <v>0</v>
      </c>
      <c r="C13772" s="10" t="str">
        <f t="shared" si="874"/>
        <v/>
      </c>
      <c r="D13772" s="10" t="str">
        <f>IFERROR(IF(تحویلی!$E$1="","",IF(NOSA!O13772=تحویلی!$E$1,تحویلی!$E$1&amp;COUNTIF(NOSA!$O$1:O13772,تحویلی!$E$1),"")),"")</f>
        <v/>
      </c>
      <c r="E13772" s="10" t="str">
        <f t="shared" si="875"/>
        <v/>
      </c>
      <c r="F13772" s="10" t="str">
        <f>IFERROR(VLOOKUP(I13772,DATABASE!$N:$O,2,FALSE),"")</f>
        <v/>
      </c>
      <c r="Q13772" s="10">
        <f t="shared" si="872"/>
        <v>0</v>
      </c>
    </row>
    <row r="13773" spans="2:17" ht="20.25" customHeight="1">
      <c r="B13773" s="10" t="str">
        <f t="shared" si="873"/>
        <v>0</v>
      </c>
      <c r="C13773" s="10" t="str">
        <f t="shared" si="874"/>
        <v/>
      </c>
      <c r="D13773" s="10" t="str">
        <f>IFERROR(IF(تحویلی!$E$1="","",IF(NOSA!O13773=تحویلی!$E$1,تحویلی!$E$1&amp;COUNTIF(NOSA!$O$1:O13773,تحویلی!$E$1),"")),"")</f>
        <v/>
      </c>
      <c r="E13773" s="10" t="str">
        <f t="shared" si="875"/>
        <v/>
      </c>
      <c r="F13773" s="10" t="str">
        <f>IFERROR(VLOOKUP(I13773,DATABASE!$N:$O,2,FALSE),"")</f>
        <v/>
      </c>
      <c r="Q13773" s="10">
        <f t="shared" si="872"/>
        <v>0</v>
      </c>
    </row>
    <row r="13774" spans="2:17" ht="20.25" customHeight="1">
      <c r="B13774" s="10" t="str">
        <f t="shared" si="873"/>
        <v>0</v>
      </c>
      <c r="C13774" s="10" t="str">
        <f t="shared" si="874"/>
        <v/>
      </c>
      <c r="D13774" s="10" t="str">
        <f>IFERROR(IF(تحویلی!$E$1="","",IF(NOSA!O13774=تحویلی!$E$1,تحویلی!$E$1&amp;COUNTIF(NOSA!$O$1:O13774,تحویلی!$E$1),"")),"")</f>
        <v/>
      </c>
      <c r="E13774" s="10" t="str">
        <f t="shared" si="875"/>
        <v/>
      </c>
      <c r="F13774" s="10" t="str">
        <f>IFERROR(VLOOKUP(I13774,DATABASE!$N:$O,2,FALSE),"")</f>
        <v/>
      </c>
      <c r="Q13774" s="10">
        <f t="shared" si="872"/>
        <v>0</v>
      </c>
    </row>
    <row r="13775" spans="2:17" ht="20.25" customHeight="1">
      <c r="B13775" s="10" t="str">
        <f t="shared" si="873"/>
        <v>0</v>
      </c>
      <c r="C13775" s="10" t="str">
        <f t="shared" si="874"/>
        <v/>
      </c>
      <c r="D13775" s="10" t="str">
        <f>IFERROR(IF(تحویلی!$E$1="","",IF(NOSA!O13775=تحویلی!$E$1,تحویلی!$E$1&amp;COUNTIF(NOSA!$O$1:O13775,تحویلی!$E$1),"")),"")</f>
        <v/>
      </c>
      <c r="E13775" s="10" t="str">
        <f t="shared" si="875"/>
        <v/>
      </c>
      <c r="F13775" s="10" t="str">
        <f>IFERROR(VLOOKUP(I13775,DATABASE!$N:$O,2,FALSE),"")</f>
        <v/>
      </c>
      <c r="Q13775" s="10">
        <f t="shared" si="872"/>
        <v>0</v>
      </c>
    </row>
    <row r="13776" spans="2:17" ht="20.25" customHeight="1">
      <c r="B13776" s="10" t="str">
        <f t="shared" si="873"/>
        <v>0</v>
      </c>
      <c r="C13776" s="10" t="str">
        <f t="shared" si="874"/>
        <v/>
      </c>
      <c r="D13776" s="10" t="str">
        <f>IFERROR(IF(تحویلی!$E$1="","",IF(NOSA!O13776=تحویلی!$E$1,تحویلی!$E$1&amp;COUNTIF(NOSA!$O$1:O13776,تحویلی!$E$1),"")),"")</f>
        <v/>
      </c>
      <c r="E13776" s="10" t="str">
        <f t="shared" si="875"/>
        <v/>
      </c>
      <c r="F13776" s="10" t="str">
        <f>IFERROR(VLOOKUP(I13776,DATABASE!$N:$O,2,FALSE),"")</f>
        <v/>
      </c>
      <c r="Q13776" s="10">
        <f t="shared" si="872"/>
        <v>0</v>
      </c>
    </row>
    <row r="13777" spans="2:17" ht="20.25" customHeight="1">
      <c r="B13777" s="10" t="str">
        <f t="shared" si="873"/>
        <v>0</v>
      </c>
      <c r="C13777" s="10" t="str">
        <f t="shared" si="874"/>
        <v/>
      </c>
      <c r="D13777" s="10" t="str">
        <f>IFERROR(IF(تحویلی!$E$1="","",IF(NOSA!O13777=تحویلی!$E$1,تحویلی!$E$1&amp;COUNTIF(NOSA!$O$1:O13777,تحویلی!$E$1),"")),"")</f>
        <v/>
      </c>
      <c r="E13777" s="10" t="str">
        <f t="shared" si="875"/>
        <v/>
      </c>
      <c r="F13777" s="10" t="str">
        <f>IFERROR(VLOOKUP(I13777,DATABASE!$N:$O,2,FALSE),"")</f>
        <v/>
      </c>
      <c r="Q13777" s="10">
        <f t="shared" si="872"/>
        <v>0</v>
      </c>
    </row>
    <row r="13778" spans="2:17" ht="20.25" customHeight="1">
      <c r="B13778" s="10" t="str">
        <f t="shared" si="873"/>
        <v>0</v>
      </c>
      <c r="C13778" s="10" t="str">
        <f t="shared" si="874"/>
        <v/>
      </c>
      <c r="D13778" s="10" t="str">
        <f>IFERROR(IF(تحویلی!$E$1="","",IF(NOSA!O13778=تحویلی!$E$1,تحویلی!$E$1&amp;COUNTIF(NOSA!$O$1:O13778,تحویلی!$E$1),"")),"")</f>
        <v/>
      </c>
      <c r="E13778" s="10" t="str">
        <f t="shared" si="875"/>
        <v/>
      </c>
      <c r="F13778" s="10" t="str">
        <f>IFERROR(VLOOKUP(I13778,DATABASE!$N:$O,2,FALSE),"")</f>
        <v/>
      </c>
      <c r="Q13778" s="10">
        <f t="shared" si="872"/>
        <v>0</v>
      </c>
    </row>
    <row r="13779" spans="2:17" ht="20.25" customHeight="1">
      <c r="B13779" s="10" t="str">
        <f t="shared" si="873"/>
        <v>0</v>
      </c>
      <c r="C13779" s="10" t="str">
        <f t="shared" si="874"/>
        <v/>
      </c>
      <c r="D13779" s="10" t="str">
        <f>IFERROR(IF(تحویلی!$E$1="","",IF(NOSA!O13779=تحویلی!$E$1,تحویلی!$E$1&amp;COUNTIF(NOSA!$O$1:O13779,تحویلی!$E$1),"")),"")</f>
        <v/>
      </c>
      <c r="E13779" s="10" t="str">
        <f t="shared" si="875"/>
        <v/>
      </c>
      <c r="F13779" s="10" t="str">
        <f>IFERROR(VLOOKUP(I13779,DATABASE!$N:$O,2,FALSE),"")</f>
        <v/>
      </c>
      <c r="Q13779" s="10">
        <f t="shared" si="872"/>
        <v>0</v>
      </c>
    </row>
    <row r="13780" spans="2:17" ht="20.25" customHeight="1">
      <c r="B13780" s="10" t="str">
        <f t="shared" si="873"/>
        <v>0</v>
      </c>
      <c r="C13780" s="10" t="str">
        <f t="shared" si="874"/>
        <v/>
      </c>
      <c r="D13780" s="10" t="str">
        <f>IFERROR(IF(تحویلی!$E$1="","",IF(NOSA!O13780=تحویلی!$E$1,تحویلی!$E$1&amp;COUNTIF(NOSA!$O$1:O13780,تحویلی!$E$1),"")),"")</f>
        <v/>
      </c>
      <c r="E13780" s="10" t="str">
        <f t="shared" si="875"/>
        <v/>
      </c>
      <c r="F13780" s="10" t="str">
        <f>IFERROR(VLOOKUP(I13780,DATABASE!$N:$O,2,FALSE),"")</f>
        <v/>
      </c>
      <c r="Q13780" s="10">
        <f t="shared" si="872"/>
        <v>0</v>
      </c>
    </row>
    <row r="13781" spans="2:17" ht="20.25" customHeight="1">
      <c r="B13781" s="10" t="str">
        <f t="shared" si="873"/>
        <v>0</v>
      </c>
      <c r="C13781" s="10" t="str">
        <f t="shared" si="874"/>
        <v/>
      </c>
      <c r="D13781" s="10" t="str">
        <f>IFERROR(IF(تحویلی!$E$1="","",IF(NOSA!O13781=تحویلی!$E$1,تحویلی!$E$1&amp;COUNTIF(NOSA!$O$1:O13781,تحویلی!$E$1),"")),"")</f>
        <v/>
      </c>
      <c r="E13781" s="10" t="str">
        <f t="shared" si="875"/>
        <v/>
      </c>
      <c r="F13781" s="10" t="str">
        <f>IFERROR(VLOOKUP(I13781,DATABASE!$N:$O,2,FALSE),"")</f>
        <v/>
      </c>
      <c r="Q13781" s="10">
        <f t="shared" si="872"/>
        <v>0</v>
      </c>
    </row>
    <row r="13782" spans="2:17" ht="20.25" customHeight="1">
      <c r="B13782" s="10" t="str">
        <f t="shared" si="873"/>
        <v>0</v>
      </c>
      <c r="C13782" s="10" t="str">
        <f t="shared" si="874"/>
        <v/>
      </c>
      <c r="D13782" s="10" t="str">
        <f>IFERROR(IF(تحویلی!$E$1="","",IF(NOSA!O13782=تحویلی!$E$1,تحویلی!$E$1&amp;COUNTIF(NOSA!$O$1:O13782,تحویلی!$E$1),"")),"")</f>
        <v/>
      </c>
      <c r="E13782" s="10" t="str">
        <f t="shared" si="875"/>
        <v/>
      </c>
      <c r="F13782" s="10" t="str">
        <f>IFERROR(VLOOKUP(I13782,DATABASE!$N:$O,2,FALSE),"")</f>
        <v/>
      </c>
      <c r="Q13782" s="10">
        <f t="shared" si="872"/>
        <v>0</v>
      </c>
    </row>
    <row r="13783" spans="2:17" ht="20.25" customHeight="1">
      <c r="B13783" s="10" t="str">
        <f t="shared" si="873"/>
        <v>0</v>
      </c>
      <c r="C13783" s="10" t="str">
        <f t="shared" si="874"/>
        <v/>
      </c>
      <c r="D13783" s="10" t="str">
        <f>IFERROR(IF(تحویلی!$E$1="","",IF(NOSA!O13783=تحویلی!$E$1,تحویلی!$E$1&amp;COUNTIF(NOSA!$O$1:O13783,تحویلی!$E$1),"")),"")</f>
        <v/>
      </c>
      <c r="E13783" s="10" t="str">
        <f t="shared" si="875"/>
        <v/>
      </c>
      <c r="F13783" s="10" t="str">
        <f>IFERROR(VLOOKUP(I13783,DATABASE!$N:$O,2,FALSE),"")</f>
        <v/>
      </c>
      <c r="Q13783" s="10">
        <f t="shared" si="872"/>
        <v>0</v>
      </c>
    </row>
    <row r="13784" spans="2:17" ht="20.25" customHeight="1">
      <c r="B13784" s="10" t="str">
        <f t="shared" si="873"/>
        <v>0</v>
      </c>
      <c r="C13784" s="10" t="str">
        <f t="shared" si="874"/>
        <v/>
      </c>
      <c r="D13784" s="10" t="str">
        <f>IFERROR(IF(تحویلی!$E$1="","",IF(NOSA!O13784=تحویلی!$E$1,تحویلی!$E$1&amp;COUNTIF(NOSA!$O$1:O13784,تحویلی!$E$1),"")),"")</f>
        <v/>
      </c>
      <c r="E13784" s="10" t="str">
        <f t="shared" si="875"/>
        <v/>
      </c>
      <c r="F13784" s="10" t="str">
        <f>IFERROR(VLOOKUP(I13784,DATABASE!$N:$O,2,FALSE),"")</f>
        <v/>
      </c>
      <c r="Q13784" s="10">
        <f t="shared" si="872"/>
        <v>0</v>
      </c>
    </row>
    <row r="13785" spans="2:17" ht="20.25" customHeight="1">
      <c r="B13785" s="10" t="str">
        <f t="shared" si="873"/>
        <v>0</v>
      </c>
      <c r="C13785" s="10" t="str">
        <f t="shared" si="874"/>
        <v/>
      </c>
      <c r="D13785" s="10" t="str">
        <f>IFERROR(IF(تحویلی!$E$1="","",IF(NOSA!O13785=تحویلی!$E$1,تحویلی!$E$1&amp;COUNTIF(NOSA!$O$1:O13785,تحویلی!$E$1),"")),"")</f>
        <v/>
      </c>
      <c r="E13785" s="10" t="str">
        <f t="shared" si="875"/>
        <v/>
      </c>
      <c r="F13785" s="10" t="str">
        <f>IFERROR(VLOOKUP(I13785,DATABASE!$N:$O,2,FALSE),"")</f>
        <v/>
      </c>
      <c r="Q13785" s="10">
        <f t="shared" si="872"/>
        <v>0</v>
      </c>
    </row>
    <row r="13786" spans="2:17" ht="20.25" customHeight="1">
      <c r="B13786" s="10" t="str">
        <f t="shared" si="873"/>
        <v>0</v>
      </c>
      <c r="C13786" s="10" t="str">
        <f t="shared" si="874"/>
        <v/>
      </c>
      <c r="D13786" s="10" t="str">
        <f>IFERROR(IF(تحویلی!$E$1="","",IF(NOSA!O13786=تحویلی!$E$1,تحویلی!$E$1&amp;COUNTIF(NOSA!$O$1:O13786,تحویلی!$E$1),"")),"")</f>
        <v/>
      </c>
      <c r="E13786" s="10" t="str">
        <f t="shared" si="875"/>
        <v/>
      </c>
      <c r="F13786" s="10" t="str">
        <f>IFERROR(VLOOKUP(I13786,DATABASE!$N:$O,2,FALSE),"")</f>
        <v/>
      </c>
      <c r="Q13786" s="10">
        <f t="shared" si="872"/>
        <v>0</v>
      </c>
    </row>
    <row r="13787" spans="2:17" ht="20.25" customHeight="1">
      <c r="B13787" s="10" t="str">
        <f t="shared" si="873"/>
        <v>0</v>
      </c>
      <c r="C13787" s="10" t="str">
        <f t="shared" si="874"/>
        <v/>
      </c>
      <c r="D13787" s="10" t="str">
        <f>IFERROR(IF(تحویلی!$E$1="","",IF(NOSA!O13787=تحویلی!$E$1,تحویلی!$E$1&amp;COUNTIF(NOSA!$O$1:O13787,تحویلی!$E$1),"")),"")</f>
        <v/>
      </c>
      <c r="E13787" s="10" t="str">
        <f t="shared" si="875"/>
        <v/>
      </c>
      <c r="F13787" s="10" t="str">
        <f>IFERROR(VLOOKUP(I13787,DATABASE!$N:$O,2,FALSE),"")</f>
        <v/>
      </c>
      <c r="Q13787" s="10">
        <f t="shared" si="872"/>
        <v>0</v>
      </c>
    </row>
    <row r="13788" spans="2:17" ht="20.25" customHeight="1">
      <c r="B13788" s="10" t="str">
        <f t="shared" si="873"/>
        <v>0</v>
      </c>
      <c r="C13788" s="10" t="str">
        <f t="shared" si="874"/>
        <v/>
      </c>
      <c r="D13788" s="10" t="str">
        <f>IFERROR(IF(تحویلی!$E$1="","",IF(NOSA!O13788=تحویلی!$E$1,تحویلی!$E$1&amp;COUNTIF(NOSA!$O$1:O13788,تحویلی!$E$1),"")),"")</f>
        <v/>
      </c>
      <c r="E13788" s="10" t="str">
        <f t="shared" si="875"/>
        <v/>
      </c>
      <c r="F13788" s="10" t="str">
        <f>IFERROR(VLOOKUP(I13788,DATABASE!$N:$O,2,FALSE),"")</f>
        <v/>
      </c>
      <c r="Q13788" s="10">
        <f t="shared" si="872"/>
        <v>0</v>
      </c>
    </row>
    <row r="13789" spans="2:17" ht="20.25" customHeight="1">
      <c r="B13789" s="10" t="str">
        <f t="shared" si="873"/>
        <v>0</v>
      </c>
      <c r="C13789" s="10" t="str">
        <f t="shared" si="874"/>
        <v/>
      </c>
      <c r="D13789" s="10" t="str">
        <f>IFERROR(IF(تحویلی!$E$1="","",IF(NOSA!O13789=تحویلی!$E$1,تحویلی!$E$1&amp;COUNTIF(NOSA!$O$1:O13789,تحویلی!$E$1),"")),"")</f>
        <v/>
      </c>
      <c r="E13789" s="10" t="str">
        <f t="shared" si="875"/>
        <v/>
      </c>
      <c r="F13789" s="10" t="str">
        <f>IFERROR(VLOOKUP(I13789,DATABASE!$N:$O,2,FALSE),"")</f>
        <v/>
      </c>
      <c r="Q13789" s="10">
        <f t="shared" si="872"/>
        <v>0</v>
      </c>
    </row>
    <row r="13790" spans="2:17" ht="20.25" customHeight="1">
      <c r="B13790" s="10" t="str">
        <f t="shared" si="873"/>
        <v>0</v>
      </c>
      <c r="C13790" s="10" t="str">
        <f t="shared" si="874"/>
        <v/>
      </c>
      <c r="D13790" s="10" t="str">
        <f>IFERROR(IF(تحویلی!$E$1="","",IF(NOSA!O13790=تحویلی!$E$1,تحویلی!$E$1&amp;COUNTIF(NOSA!$O$1:O13790,تحویلی!$E$1),"")),"")</f>
        <v/>
      </c>
      <c r="E13790" s="10" t="str">
        <f t="shared" si="875"/>
        <v/>
      </c>
      <c r="F13790" s="10" t="str">
        <f>IFERROR(VLOOKUP(I13790,DATABASE!$N:$O,2,FALSE),"")</f>
        <v/>
      </c>
      <c r="Q13790" s="10">
        <f t="shared" si="872"/>
        <v>0</v>
      </c>
    </row>
    <row r="13791" spans="2:17" ht="20.25" customHeight="1">
      <c r="B13791" s="10" t="str">
        <f t="shared" si="873"/>
        <v>0</v>
      </c>
      <c r="C13791" s="10" t="str">
        <f t="shared" si="874"/>
        <v/>
      </c>
      <c r="D13791" s="10" t="str">
        <f>IFERROR(IF(تحویلی!$E$1="","",IF(NOSA!O13791=تحویلی!$E$1,تحویلی!$E$1&amp;COUNTIF(NOSA!$O$1:O13791,تحویلی!$E$1),"")),"")</f>
        <v/>
      </c>
      <c r="E13791" s="10" t="str">
        <f t="shared" si="875"/>
        <v/>
      </c>
      <c r="F13791" s="10" t="str">
        <f>IFERROR(VLOOKUP(I13791,DATABASE!$N:$O,2,FALSE),"")</f>
        <v/>
      </c>
      <c r="Q13791" s="10">
        <f t="shared" si="872"/>
        <v>0</v>
      </c>
    </row>
    <row r="13792" spans="2:17" ht="20.25" customHeight="1">
      <c r="B13792" s="10" t="str">
        <f t="shared" si="873"/>
        <v>0</v>
      </c>
      <c r="C13792" s="10" t="str">
        <f t="shared" si="874"/>
        <v/>
      </c>
      <c r="D13792" s="10" t="str">
        <f>IFERROR(IF(تحویلی!$E$1="","",IF(NOSA!O13792=تحویلی!$E$1,تحویلی!$E$1&amp;COUNTIF(NOSA!$O$1:O13792,تحویلی!$E$1),"")),"")</f>
        <v/>
      </c>
      <c r="E13792" s="10" t="str">
        <f t="shared" si="875"/>
        <v/>
      </c>
      <c r="F13792" s="10" t="str">
        <f>IFERROR(VLOOKUP(I13792,DATABASE!$N:$O,2,FALSE),"")</f>
        <v/>
      </c>
      <c r="Q13792" s="10">
        <f t="shared" si="872"/>
        <v>0</v>
      </c>
    </row>
    <row r="13793" spans="2:17" ht="20.25" customHeight="1">
      <c r="B13793" s="10" t="str">
        <f t="shared" si="873"/>
        <v>0</v>
      </c>
      <c r="C13793" s="10" t="str">
        <f t="shared" si="874"/>
        <v/>
      </c>
      <c r="D13793" s="10" t="str">
        <f>IFERROR(IF(تحویلی!$E$1="","",IF(NOSA!O13793=تحویلی!$E$1,تحویلی!$E$1&amp;COUNTIF(NOSA!$O$1:O13793,تحویلی!$E$1),"")),"")</f>
        <v/>
      </c>
      <c r="E13793" s="10" t="str">
        <f t="shared" si="875"/>
        <v/>
      </c>
      <c r="F13793" s="10" t="str">
        <f>IFERROR(VLOOKUP(I13793,DATABASE!$N:$O,2,FALSE),"")</f>
        <v/>
      </c>
      <c r="Q13793" s="10">
        <f t="shared" si="872"/>
        <v>0</v>
      </c>
    </row>
    <row r="13794" spans="2:17" ht="20.25" customHeight="1">
      <c r="B13794" s="10" t="str">
        <f t="shared" si="873"/>
        <v>0</v>
      </c>
      <c r="C13794" s="10" t="str">
        <f t="shared" si="874"/>
        <v/>
      </c>
      <c r="D13794" s="10" t="str">
        <f>IFERROR(IF(تحویلی!$E$1="","",IF(NOSA!O13794=تحویلی!$E$1,تحویلی!$E$1&amp;COUNTIF(NOSA!$O$1:O13794,تحویلی!$E$1),"")),"")</f>
        <v/>
      </c>
      <c r="E13794" s="10" t="str">
        <f t="shared" si="875"/>
        <v/>
      </c>
      <c r="F13794" s="10" t="str">
        <f>IFERROR(VLOOKUP(I13794,DATABASE!$N:$O,2,FALSE),"")</f>
        <v/>
      </c>
      <c r="Q13794" s="10">
        <f t="shared" si="872"/>
        <v>0</v>
      </c>
    </row>
    <row r="13795" spans="2:17" ht="20.25" customHeight="1">
      <c r="B13795" s="10" t="str">
        <f t="shared" si="873"/>
        <v>0</v>
      </c>
      <c r="C13795" s="10" t="str">
        <f t="shared" si="874"/>
        <v/>
      </c>
      <c r="D13795" s="10" t="str">
        <f>IFERROR(IF(تحویلی!$E$1="","",IF(NOSA!O13795=تحویلی!$E$1,تحویلی!$E$1&amp;COUNTIF(NOSA!$O$1:O13795,تحویلی!$E$1),"")),"")</f>
        <v/>
      </c>
      <c r="E13795" s="10" t="str">
        <f t="shared" si="875"/>
        <v/>
      </c>
      <c r="F13795" s="10" t="str">
        <f>IFERROR(VLOOKUP(I13795,DATABASE!$N:$O,2,FALSE),"")</f>
        <v/>
      </c>
      <c r="Q13795" s="10">
        <f t="shared" si="872"/>
        <v>0</v>
      </c>
    </row>
    <row r="13796" spans="2:17" ht="20.25" customHeight="1">
      <c r="B13796" s="10" t="str">
        <f t="shared" si="873"/>
        <v>0</v>
      </c>
      <c r="C13796" s="10" t="str">
        <f t="shared" si="874"/>
        <v/>
      </c>
      <c r="D13796" s="10" t="str">
        <f>IFERROR(IF(تحویلی!$E$1="","",IF(NOSA!O13796=تحویلی!$E$1,تحویلی!$E$1&amp;COUNTIF(NOSA!$O$1:O13796,تحویلی!$E$1),"")),"")</f>
        <v/>
      </c>
      <c r="E13796" s="10" t="str">
        <f t="shared" si="875"/>
        <v/>
      </c>
      <c r="F13796" s="10" t="str">
        <f>IFERROR(VLOOKUP(I13796,DATABASE!$N:$O,2,FALSE),"")</f>
        <v/>
      </c>
      <c r="Q13796" s="10">
        <f t="shared" ref="Q13796:Q13859" si="876">VALUE(O13796)</f>
        <v>0</v>
      </c>
    </row>
    <row r="13797" spans="2:17" ht="20.25" customHeight="1">
      <c r="B13797" s="10" t="str">
        <f t="shared" si="873"/>
        <v>0</v>
      </c>
      <c r="C13797" s="10" t="str">
        <f t="shared" si="874"/>
        <v/>
      </c>
      <c r="D13797" s="10" t="str">
        <f>IFERROR(IF(تحویلی!$E$1="","",IF(NOSA!O13797=تحویلی!$E$1,تحویلی!$E$1&amp;COUNTIF(NOSA!$O$1:O13797,تحویلی!$E$1),"")),"")</f>
        <v/>
      </c>
      <c r="E13797" s="10" t="str">
        <f t="shared" si="875"/>
        <v/>
      </c>
      <c r="F13797" s="10" t="str">
        <f>IFERROR(VLOOKUP(I13797,DATABASE!$N:$O,2,FALSE),"")</f>
        <v/>
      </c>
      <c r="Q13797" s="10">
        <f t="shared" si="876"/>
        <v>0</v>
      </c>
    </row>
    <row r="13798" spans="2:17" ht="20.25" customHeight="1">
      <c r="B13798" s="10" t="str">
        <f t="shared" si="873"/>
        <v>0</v>
      </c>
      <c r="C13798" s="10" t="str">
        <f t="shared" si="874"/>
        <v/>
      </c>
      <c r="D13798" s="10" t="str">
        <f>IFERROR(IF(تحویلی!$E$1="","",IF(NOSA!O13798=تحویلی!$E$1,تحویلی!$E$1&amp;COUNTIF(NOSA!$O$1:O13798,تحویلی!$E$1),"")),"")</f>
        <v/>
      </c>
      <c r="E13798" s="10" t="str">
        <f t="shared" si="875"/>
        <v/>
      </c>
      <c r="F13798" s="10" t="str">
        <f>IFERROR(VLOOKUP(I13798,DATABASE!$N:$O,2,FALSE),"")</f>
        <v/>
      </c>
      <c r="Q13798" s="10">
        <f t="shared" si="876"/>
        <v>0</v>
      </c>
    </row>
    <row r="13799" spans="2:17" ht="20.25" customHeight="1">
      <c r="B13799" s="10" t="str">
        <f t="shared" si="873"/>
        <v>0</v>
      </c>
      <c r="C13799" s="10" t="str">
        <f t="shared" si="874"/>
        <v/>
      </c>
      <c r="D13799" s="10" t="str">
        <f>IFERROR(IF(تحویلی!$E$1="","",IF(NOSA!O13799=تحویلی!$E$1,تحویلی!$E$1&amp;COUNTIF(NOSA!$O$1:O13799,تحویلی!$E$1),"")),"")</f>
        <v/>
      </c>
      <c r="E13799" s="10" t="str">
        <f t="shared" si="875"/>
        <v/>
      </c>
      <c r="F13799" s="10" t="str">
        <f>IFERROR(VLOOKUP(I13799,DATABASE!$N:$O,2,FALSE),"")</f>
        <v/>
      </c>
      <c r="Q13799" s="10">
        <f t="shared" si="876"/>
        <v>0</v>
      </c>
    </row>
    <row r="13800" spans="2:17" ht="20.25" customHeight="1">
      <c r="B13800" s="10" t="str">
        <f t="shared" si="873"/>
        <v>0</v>
      </c>
      <c r="C13800" s="10" t="str">
        <f t="shared" si="874"/>
        <v/>
      </c>
      <c r="D13800" s="10" t="str">
        <f>IFERROR(IF(تحویلی!$E$1="","",IF(NOSA!O13800=تحویلی!$E$1,تحویلی!$E$1&amp;COUNTIF(NOSA!$O$1:O13800,تحویلی!$E$1),"")),"")</f>
        <v/>
      </c>
      <c r="E13800" s="10" t="str">
        <f t="shared" si="875"/>
        <v/>
      </c>
      <c r="F13800" s="10" t="str">
        <f>IFERROR(VLOOKUP(I13800,DATABASE!$N:$O,2,FALSE),"")</f>
        <v/>
      </c>
      <c r="Q13800" s="10">
        <f t="shared" si="876"/>
        <v>0</v>
      </c>
    </row>
    <row r="13801" spans="2:17" ht="20.25" customHeight="1">
      <c r="B13801" s="10" t="str">
        <f t="shared" ref="B13801:B13864" si="877">F13801&amp;Q13801</f>
        <v>0</v>
      </c>
      <c r="C13801" s="10" t="str">
        <f t="shared" ref="C13801:C13864" si="878">F13801&amp;G13801&amp;O13801</f>
        <v/>
      </c>
      <c r="D13801" s="10" t="str">
        <f>IFERROR(IF(تحویلی!$E$1="","",IF(NOSA!O13801=تحویلی!$E$1,تحویلی!$E$1&amp;COUNTIF(NOSA!$O$1:O13801,تحویلی!$E$1),"")),"")</f>
        <v/>
      </c>
      <c r="E13801" s="10" t="str">
        <f t="shared" ref="E13801:E13864" si="879">H13801&amp;O13801</f>
        <v/>
      </c>
      <c r="F13801" s="10" t="str">
        <f>IFERROR(VLOOKUP(I13801,DATABASE!$N:$O,2,FALSE),"")</f>
        <v/>
      </c>
      <c r="Q13801" s="10">
        <f t="shared" si="876"/>
        <v>0</v>
      </c>
    </row>
    <row r="13802" spans="2:17" ht="20.25" customHeight="1">
      <c r="B13802" s="10" t="str">
        <f t="shared" si="877"/>
        <v>0</v>
      </c>
      <c r="C13802" s="10" t="str">
        <f t="shared" si="878"/>
        <v/>
      </c>
      <c r="D13802" s="10" t="str">
        <f>IFERROR(IF(تحویلی!$E$1="","",IF(NOSA!O13802=تحویلی!$E$1,تحویلی!$E$1&amp;COUNTIF(NOSA!$O$1:O13802,تحویلی!$E$1),"")),"")</f>
        <v/>
      </c>
      <c r="E13802" s="10" t="str">
        <f t="shared" si="879"/>
        <v/>
      </c>
      <c r="F13802" s="10" t="str">
        <f>IFERROR(VLOOKUP(I13802,DATABASE!$N:$O,2,FALSE),"")</f>
        <v/>
      </c>
      <c r="Q13802" s="10">
        <f t="shared" si="876"/>
        <v>0</v>
      </c>
    </row>
    <row r="13803" spans="2:17" ht="20.25" customHeight="1">
      <c r="B13803" s="10" t="str">
        <f t="shared" si="877"/>
        <v>0</v>
      </c>
      <c r="C13803" s="10" t="str">
        <f t="shared" si="878"/>
        <v/>
      </c>
      <c r="D13803" s="10" t="str">
        <f>IFERROR(IF(تحویلی!$E$1="","",IF(NOSA!O13803=تحویلی!$E$1,تحویلی!$E$1&amp;COUNTIF(NOSA!$O$1:O13803,تحویلی!$E$1),"")),"")</f>
        <v/>
      </c>
      <c r="E13803" s="10" t="str">
        <f t="shared" si="879"/>
        <v/>
      </c>
      <c r="F13803" s="10" t="str">
        <f>IFERROR(VLOOKUP(I13803,DATABASE!$N:$O,2,FALSE),"")</f>
        <v/>
      </c>
      <c r="Q13803" s="10">
        <f t="shared" si="876"/>
        <v>0</v>
      </c>
    </row>
    <row r="13804" spans="2:17" ht="20.25" customHeight="1">
      <c r="B13804" s="10" t="str">
        <f t="shared" si="877"/>
        <v>0</v>
      </c>
      <c r="C13804" s="10" t="str">
        <f t="shared" si="878"/>
        <v/>
      </c>
      <c r="D13804" s="10" t="str">
        <f>IFERROR(IF(تحویلی!$E$1="","",IF(NOSA!O13804=تحویلی!$E$1,تحویلی!$E$1&amp;COUNTIF(NOSA!$O$1:O13804,تحویلی!$E$1),"")),"")</f>
        <v/>
      </c>
      <c r="E13804" s="10" t="str">
        <f t="shared" si="879"/>
        <v/>
      </c>
      <c r="F13804" s="10" t="str">
        <f>IFERROR(VLOOKUP(I13804,DATABASE!$N:$O,2,FALSE),"")</f>
        <v/>
      </c>
      <c r="Q13804" s="10">
        <f t="shared" si="876"/>
        <v>0</v>
      </c>
    </row>
    <row r="13805" spans="2:17" ht="20.25" customHeight="1">
      <c r="B13805" s="10" t="str">
        <f t="shared" si="877"/>
        <v>0</v>
      </c>
      <c r="C13805" s="10" t="str">
        <f t="shared" si="878"/>
        <v/>
      </c>
      <c r="D13805" s="10" t="str">
        <f>IFERROR(IF(تحویلی!$E$1="","",IF(NOSA!O13805=تحویلی!$E$1,تحویلی!$E$1&amp;COUNTIF(NOSA!$O$1:O13805,تحویلی!$E$1),"")),"")</f>
        <v/>
      </c>
      <c r="E13805" s="10" t="str">
        <f t="shared" si="879"/>
        <v/>
      </c>
      <c r="F13805" s="10" t="str">
        <f>IFERROR(VLOOKUP(I13805,DATABASE!$N:$O,2,FALSE),"")</f>
        <v/>
      </c>
      <c r="Q13805" s="10">
        <f t="shared" si="876"/>
        <v>0</v>
      </c>
    </row>
    <row r="13806" spans="2:17" ht="20.25" customHeight="1">
      <c r="B13806" s="10" t="str">
        <f t="shared" si="877"/>
        <v>0</v>
      </c>
      <c r="C13806" s="10" t="str">
        <f t="shared" si="878"/>
        <v/>
      </c>
      <c r="D13806" s="10" t="str">
        <f>IFERROR(IF(تحویلی!$E$1="","",IF(NOSA!O13806=تحویلی!$E$1,تحویلی!$E$1&amp;COUNTIF(NOSA!$O$1:O13806,تحویلی!$E$1),"")),"")</f>
        <v/>
      </c>
      <c r="E13806" s="10" t="str">
        <f t="shared" si="879"/>
        <v/>
      </c>
      <c r="F13806" s="10" t="str">
        <f>IFERROR(VLOOKUP(I13806,DATABASE!$N:$O,2,FALSE),"")</f>
        <v/>
      </c>
      <c r="Q13806" s="10">
        <f t="shared" si="876"/>
        <v>0</v>
      </c>
    </row>
    <row r="13807" spans="2:17" ht="20.25" customHeight="1">
      <c r="B13807" s="10" t="str">
        <f t="shared" si="877"/>
        <v>0</v>
      </c>
      <c r="C13807" s="10" t="str">
        <f t="shared" si="878"/>
        <v/>
      </c>
      <c r="D13807" s="10" t="str">
        <f>IFERROR(IF(تحویلی!$E$1="","",IF(NOSA!O13807=تحویلی!$E$1,تحویلی!$E$1&amp;COUNTIF(NOSA!$O$1:O13807,تحویلی!$E$1),"")),"")</f>
        <v/>
      </c>
      <c r="E13807" s="10" t="str">
        <f t="shared" si="879"/>
        <v/>
      </c>
      <c r="F13807" s="10" t="str">
        <f>IFERROR(VLOOKUP(I13807,DATABASE!$N:$O,2,FALSE),"")</f>
        <v/>
      </c>
      <c r="Q13807" s="10">
        <f t="shared" si="876"/>
        <v>0</v>
      </c>
    </row>
    <row r="13808" spans="2:17" ht="20.25" customHeight="1">
      <c r="B13808" s="10" t="str">
        <f t="shared" si="877"/>
        <v>0</v>
      </c>
      <c r="C13808" s="10" t="str">
        <f t="shared" si="878"/>
        <v/>
      </c>
      <c r="D13808" s="10" t="str">
        <f>IFERROR(IF(تحویلی!$E$1="","",IF(NOSA!O13808=تحویلی!$E$1,تحویلی!$E$1&amp;COUNTIF(NOSA!$O$1:O13808,تحویلی!$E$1),"")),"")</f>
        <v/>
      </c>
      <c r="E13808" s="10" t="str">
        <f t="shared" si="879"/>
        <v/>
      </c>
      <c r="F13808" s="10" t="str">
        <f>IFERROR(VLOOKUP(I13808,DATABASE!$N:$O,2,FALSE),"")</f>
        <v/>
      </c>
      <c r="Q13808" s="10">
        <f t="shared" si="876"/>
        <v>0</v>
      </c>
    </row>
    <row r="13809" spans="2:17" ht="20.25" customHeight="1">
      <c r="B13809" s="10" t="str">
        <f t="shared" si="877"/>
        <v>0</v>
      </c>
      <c r="C13809" s="10" t="str">
        <f t="shared" si="878"/>
        <v/>
      </c>
      <c r="D13809" s="10" t="str">
        <f>IFERROR(IF(تحویلی!$E$1="","",IF(NOSA!O13809=تحویلی!$E$1,تحویلی!$E$1&amp;COUNTIF(NOSA!$O$1:O13809,تحویلی!$E$1),"")),"")</f>
        <v/>
      </c>
      <c r="E13809" s="10" t="str">
        <f t="shared" si="879"/>
        <v/>
      </c>
      <c r="F13809" s="10" t="str">
        <f>IFERROR(VLOOKUP(I13809,DATABASE!$N:$O,2,FALSE),"")</f>
        <v/>
      </c>
      <c r="Q13809" s="10">
        <f t="shared" si="876"/>
        <v>0</v>
      </c>
    </row>
    <row r="13810" spans="2:17" ht="20.25" customHeight="1">
      <c r="B13810" s="10" t="str">
        <f t="shared" si="877"/>
        <v>0</v>
      </c>
      <c r="C13810" s="10" t="str">
        <f t="shared" si="878"/>
        <v/>
      </c>
      <c r="D13810" s="10" t="str">
        <f>IFERROR(IF(تحویلی!$E$1="","",IF(NOSA!O13810=تحویلی!$E$1,تحویلی!$E$1&amp;COUNTIF(NOSA!$O$1:O13810,تحویلی!$E$1),"")),"")</f>
        <v/>
      </c>
      <c r="E13810" s="10" t="str">
        <f t="shared" si="879"/>
        <v/>
      </c>
      <c r="F13810" s="10" t="str">
        <f>IFERROR(VLOOKUP(I13810,DATABASE!$N:$O,2,FALSE),"")</f>
        <v/>
      </c>
      <c r="Q13810" s="10">
        <f t="shared" si="876"/>
        <v>0</v>
      </c>
    </row>
    <row r="13811" spans="2:17" ht="20.25" customHeight="1">
      <c r="B13811" s="10" t="str">
        <f t="shared" si="877"/>
        <v>0</v>
      </c>
      <c r="C13811" s="10" t="str">
        <f t="shared" si="878"/>
        <v/>
      </c>
      <c r="D13811" s="10" t="str">
        <f>IFERROR(IF(تحویلی!$E$1="","",IF(NOSA!O13811=تحویلی!$E$1,تحویلی!$E$1&amp;COUNTIF(NOSA!$O$1:O13811,تحویلی!$E$1),"")),"")</f>
        <v/>
      </c>
      <c r="E13811" s="10" t="str">
        <f t="shared" si="879"/>
        <v/>
      </c>
      <c r="F13811" s="10" t="str">
        <f>IFERROR(VLOOKUP(I13811,DATABASE!$N:$O,2,FALSE),"")</f>
        <v/>
      </c>
      <c r="Q13811" s="10">
        <f t="shared" si="876"/>
        <v>0</v>
      </c>
    </row>
    <row r="13812" spans="2:17" ht="20.25" customHeight="1">
      <c r="B13812" s="10" t="str">
        <f t="shared" si="877"/>
        <v>0</v>
      </c>
      <c r="C13812" s="10" t="str">
        <f t="shared" si="878"/>
        <v/>
      </c>
      <c r="D13812" s="10" t="str">
        <f>IFERROR(IF(تحویلی!$E$1="","",IF(NOSA!O13812=تحویلی!$E$1,تحویلی!$E$1&amp;COUNTIF(NOSA!$O$1:O13812,تحویلی!$E$1),"")),"")</f>
        <v/>
      </c>
      <c r="E13812" s="10" t="str">
        <f t="shared" si="879"/>
        <v/>
      </c>
      <c r="F13812" s="10" t="str">
        <f>IFERROR(VLOOKUP(I13812,DATABASE!$N:$O,2,FALSE),"")</f>
        <v/>
      </c>
      <c r="Q13812" s="10">
        <f t="shared" si="876"/>
        <v>0</v>
      </c>
    </row>
    <row r="13813" spans="2:17" ht="20.25" customHeight="1">
      <c r="B13813" s="10" t="str">
        <f t="shared" si="877"/>
        <v>0</v>
      </c>
      <c r="C13813" s="10" t="str">
        <f t="shared" si="878"/>
        <v/>
      </c>
      <c r="D13813" s="10" t="str">
        <f>IFERROR(IF(تحویلی!$E$1="","",IF(NOSA!O13813=تحویلی!$E$1,تحویلی!$E$1&amp;COUNTIF(NOSA!$O$1:O13813,تحویلی!$E$1),"")),"")</f>
        <v/>
      </c>
      <c r="E13813" s="10" t="str">
        <f t="shared" si="879"/>
        <v/>
      </c>
      <c r="F13813" s="10" t="str">
        <f>IFERROR(VLOOKUP(I13813,DATABASE!$N:$O,2,FALSE),"")</f>
        <v/>
      </c>
      <c r="Q13813" s="10">
        <f t="shared" si="876"/>
        <v>0</v>
      </c>
    </row>
    <row r="13814" spans="2:17" ht="20.25" customHeight="1">
      <c r="B13814" s="10" t="str">
        <f t="shared" si="877"/>
        <v>0</v>
      </c>
      <c r="C13814" s="10" t="str">
        <f t="shared" si="878"/>
        <v/>
      </c>
      <c r="D13814" s="10" t="str">
        <f>IFERROR(IF(تحویلی!$E$1="","",IF(NOSA!O13814=تحویلی!$E$1,تحویلی!$E$1&amp;COUNTIF(NOSA!$O$1:O13814,تحویلی!$E$1),"")),"")</f>
        <v/>
      </c>
      <c r="E13814" s="10" t="str">
        <f t="shared" si="879"/>
        <v/>
      </c>
      <c r="F13814" s="10" t="str">
        <f>IFERROR(VLOOKUP(I13814,DATABASE!$N:$O,2,FALSE),"")</f>
        <v/>
      </c>
      <c r="Q13814" s="10">
        <f t="shared" si="876"/>
        <v>0</v>
      </c>
    </row>
    <row r="13815" spans="2:17" ht="20.25" customHeight="1">
      <c r="B13815" s="10" t="str">
        <f t="shared" si="877"/>
        <v>0</v>
      </c>
      <c r="C13815" s="10" t="str">
        <f t="shared" si="878"/>
        <v/>
      </c>
      <c r="D13815" s="10" t="str">
        <f>IFERROR(IF(تحویلی!$E$1="","",IF(NOSA!O13815=تحویلی!$E$1,تحویلی!$E$1&amp;COUNTIF(NOSA!$O$1:O13815,تحویلی!$E$1),"")),"")</f>
        <v/>
      </c>
      <c r="E13815" s="10" t="str">
        <f t="shared" si="879"/>
        <v/>
      </c>
      <c r="F13815" s="10" t="str">
        <f>IFERROR(VLOOKUP(I13815,DATABASE!$N:$O,2,FALSE),"")</f>
        <v/>
      </c>
      <c r="Q13815" s="10">
        <f t="shared" si="876"/>
        <v>0</v>
      </c>
    </row>
    <row r="13816" spans="2:17" ht="20.25" customHeight="1">
      <c r="B13816" s="10" t="str">
        <f t="shared" si="877"/>
        <v>0</v>
      </c>
      <c r="C13816" s="10" t="str">
        <f t="shared" si="878"/>
        <v/>
      </c>
      <c r="D13816" s="10" t="str">
        <f>IFERROR(IF(تحویلی!$E$1="","",IF(NOSA!O13816=تحویلی!$E$1,تحویلی!$E$1&amp;COUNTIF(NOSA!$O$1:O13816,تحویلی!$E$1),"")),"")</f>
        <v/>
      </c>
      <c r="E13816" s="10" t="str">
        <f t="shared" si="879"/>
        <v/>
      </c>
      <c r="F13816" s="10" t="str">
        <f>IFERROR(VLOOKUP(I13816,DATABASE!$N:$O,2,FALSE),"")</f>
        <v/>
      </c>
      <c r="Q13816" s="10">
        <f t="shared" si="876"/>
        <v>0</v>
      </c>
    </row>
    <row r="13817" spans="2:17" ht="20.25" customHeight="1">
      <c r="B13817" s="10" t="str">
        <f t="shared" si="877"/>
        <v>0</v>
      </c>
      <c r="C13817" s="10" t="str">
        <f t="shared" si="878"/>
        <v/>
      </c>
      <c r="D13817" s="10" t="str">
        <f>IFERROR(IF(تحویلی!$E$1="","",IF(NOSA!O13817=تحویلی!$E$1,تحویلی!$E$1&amp;COUNTIF(NOSA!$O$1:O13817,تحویلی!$E$1),"")),"")</f>
        <v/>
      </c>
      <c r="E13817" s="10" t="str">
        <f t="shared" si="879"/>
        <v/>
      </c>
      <c r="F13817" s="10" t="str">
        <f>IFERROR(VLOOKUP(I13817,DATABASE!$N:$O,2,FALSE),"")</f>
        <v/>
      </c>
      <c r="Q13817" s="10">
        <f t="shared" si="876"/>
        <v>0</v>
      </c>
    </row>
    <row r="13818" spans="2:17" ht="20.25" customHeight="1">
      <c r="B13818" s="10" t="str">
        <f t="shared" si="877"/>
        <v>0</v>
      </c>
      <c r="C13818" s="10" t="str">
        <f t="shared" si="878"/>
        <v/>
      </c>
      <c r="D13818" s="10" t="str">
        <f>IFERROR(IF(تحویلی!$E$1="","",IF(NOSA!O13818=تحویلی!$E$1,تحویلی!$E$1&amp;COUNTIF(NOSA!$O$1:O13818,تحویلی!$E$1),"")),"")</f>
        <v/>
      </c>
      <c r="E13818" s="10" t="str">
        <f t="shared" si="879"/>
        <v/>
      </c>
      <c r="F13818" s="10" t="str">
        <f>IFERROR(VLOOKUP(I13818,DATABASE!$N:$O,2,FALSE),"")</f>
        <v/>
      </c>
      <c r="Q13818" s="10">
        <f t="shared" si="876"/>
        <v>0</v>
      </c>
    </row>
    <row r="13819" spans="2:17" ht="20.25" customHeight="1">
      <c r="B13819" s="10" t="str">
        <f t="shared" si="877"/>
        <v>0</v>
      </c>
      <c r="C13819" s="10" t="str">
        <f t="shared" si="878"/>
        <v/>
      </c>
      <c r="D13819" s="10" t="str">
        <f>IFERROR(IF(تحویلی!$E$1="","",IF(NOSA!O13819=تحویلی!$E$1,تحویلی!$E$1&amp;COUNTIF(NOSA!$O$1:O13819,تحویلی!$E$1),"")),"")</f>
        <v/>
      </c>
      <c r="E13819" s="10" t="str">
        <f t="shared" si="879"/>
        <v/>
      </c>
      <c r="F13819" s="10" t="str">
        <f>IFERROR(VLOOKUP(I13819,DATABASE!$N:$O,2,FALSE),"")</f>
        <v/>
      </c>
      <c r="Q13819" s="10">
        <f t="shared" si="876"/>
        <v>0</v>
      </c>
    </row>
    <row r="13820" spans="2:17" ht="20.25" customHeight="1">
      <c r="B13820" s="10" t="str">
        <f t="shared" si="877"/>
        <v>0</v>
      </c>
      <c r="C13820" s="10" t="str">
        <f t="shared" si="878"/>
        <v/>
      </c>
      <c r="D13820" s="10" t="str">
        <f>IFERROR(IF(تحویلی!$E$1="","",IF(NOSA!O13820=تحویلی!$E$1,تحویلی!$E$1&amp;COUNTIF(NOSA!$O$1:O13820,تحویلی!$E$1),"")),"")</f>
        <v/>
      </c>
      <c r="E13820" s="10" t="str">
        <f t="shared" si="879"/>
        <v/>
      </c>
      <c r="F13820" s="10" t="str">
        <f>IFERROR(VLOOKUP(I13820,DATABASE!$N:$O,2,FALSE),"")</f>
        <v/>
      </c>
      <c r="Q13820" s="10">
        <f t="shared" si="876"/>
        <v>0</v>
      </c>
    </row>
    <row r="13821" spans="2:17" ht="20.25" customHeight="1">
      <c r="B13821" s="10" t="str">
        <f t="shared" si="877"/>
        <v>0</v>
      </c>
      <c r="C13821" s="10" t="str">
        <f t="shared" si="878"/>
        <v/>
      </c>
      <c r="D13821" s="10" t="str">
        <f>IFERROR(IF(تحویلی!$E$1="","",IF(NOSA!O13821=تحویلی!$E$1,تحویلی!$E$1&amp;COUNTIF(NOSA!$O$1:O13821,تحویلی!$E$1),"")),"")</f>
        <v/>
      </c>
      <c r="E13821" s="10" t="str">
        <f t="shared" si="879"/>
        <v/>
      </c>
      <c r="F13821" s="10" t="str">
        <f>IFERROR(VLOOKUP(I13821,DATABASE!$N:$O,2,FALSE),"")</f>
        <v/>
      </c>
      <c r="Q13821" s="10">
        <f t="shared" si="876"/>
        <v>0</v>
      </c>
    </row>
    <row r="13822" spans="2:17" ht="20.25" customHeight="1">
      <c r="B13822" s="10" t="str">
        <f t="shared" si="877"/>
        <v>0</v>
      </c>
      <c r="C13822" s="10" t="str">
        <f t="shared" si="878"/>
        <v/>
      </c>
      <c r="D13822" s="10" t="str">
        <f>IFERROR(IF(تحویلی!$E$1="","",IF(NOSA!O13822=تحویلی!$E$1,تحویلی!$E$1&amp;COUNTIF(NOSA!$O$1:O13822,تحویلی!$E$1),"")),"")</f>
        <v/>
      </c>
      <c r="E13822" s="10" t="str">
        <f t="shared" si="879"/>
        <v/>
      </c>
      <c r="F13822" s="10" t="str">
        <f>IFERROR(VLOOKUP(I13822,DATABASE!$N:$O,2,FALSE),"")</f>
        <v/>
      </c>
      <c r="Q13822" s="10">
        <f t="shared" si="876"/>
        <v>0</v>
      </c>
    </row>
    <row r="13823" spans="2:17" ht="20.25" customHeight="1">
      <c r="B13823" s="10" t="str">
        <f t="shared" si="877"/>
        <v>0</v>
      </c>
      <c r="C13823" s="10" t="str">
        <f t="shared" si="878"/>
        <v/>
      </c>
      <c r="D13823" s="10" t="str">
        <f>IFERROR(IF(تحویلی!$E$1="","",IF(NOSA!O13823=تحویلی!$E$1,تحویلی!$E$1&amp;COUNTIF(NOSA!$O$1:O13823,تحویلی!$E$1),"")),"")</f>
        <v/>
      </c>
      <c r="E13823" s="10" t="str">
        <f t="shared" si="879"/>
        <v/>
      </c>
      <c r="F13823" s="10" t="str">
        <f>IFERROR(VLOOKUP(I13823,DATABASE!$N:$O,2,FALSE),"")</f>
        <v/>
      </c>
      <c r="Q13823" s="10">
        <f t="shared" si="876"/>
        <v>0</v>
      </c>
    </row>
    <row r="13824" spans="2:17" ht="20.25" customHeight="1">
      <c r="B13824" s="10" t="str">
        <f t="shared" si="877"/>
        <v>0</v>
      </c>
      <c r="C13824" s="10" t="str">
        <f t="shared" si="878"/>
        <v/>
      </c>
      <c r="D13824" s="10" t="str">
        <f>IFERROR(IF(تحویلی!$E$1="","",IF(NOSA!O13824=تحویلی!$E$1,تحویلی!$E$1&amp;COUNTIF(NOSA!$O$1:O13824,تحویلی!$E$1),"")),"")</f>
        <v/>
      </c>
      <c r="E13824" s="10" t="str">
        <f t="shared" si="879"/>
        <v/>
      </c>
      <c r="F13824" s="10" t="str">
        <f>IFERROR(VLOOKUP(I13824,DATABASE!$N:$O,2,FALSE),"")</f>
        <v/>
      </c>
      <c r="Q13824" s="10">
        <f t="shared" si="876"/>
        <v>0</v>
      </c>
    </row>
    <row r="13825" spans="2:17" ht="20.25" customHeight="1">
      <c r="B13825" s="10" t="str">
        <f t="shared" si="877"/>
        <v>0</v>
      </c>
      <c r="C13825" s="10" t="str">
        <f t="shared" si="878"/>
        <v/>
      </c>
      <c r="D13825" s="10" t="str">
        <f>IFERROR(IF(تحویلی!$E$1="","",IF(NOSA!O13825=تحویلی!$E$1,تحویلی!$E$1&amp;COUNTIF(NOSA!$O$1:O13825,تحویلی!$E$1),"")),"")</f>
        <v/>
      </c>
      <c r="E13825" s="10" t="str">
        <f t="shared" si="879"/>
        <v/>
      </c>
      <c r="F13825" s="10" t="str">
        <f>IFERROR(VLOOKUP(I13825,DATABASE!$N:$O,2,FALSE),"")</f>
        <v/>
      </c>
      <c r="Q13825" s="10">
        <f t="shared" si="876"/>
        <v>0</v>
      </c>
    </row>
    <row r="13826" spans="2:17" ht="20.25" customHeight="1">
      <c r="B13826" s="10" t="str">
        <f t="shared" si="877"/>
        <v>0</v>
      </c>
      <c r="C13826" s="10" t="str">
        <f t="shared" si="878"/>
        <v/>
      </c>
      <c r="D13826" s="10" t="str">
        <f>IFERROR(IF(تحویلی!$E$1="","",IF(NOSA!O13826=تحویلی!$E$1,تحویلی!$E$1&amp;COUNTIF(NOSA!$O$1:O13826,تحویلی!$E$1),"")),"")</f>
        <v/>
      </c>
      <c r="E13826" s="10" t="str">
        <f t="shared" si="879"/>
        <v/>
      </c>
      <c r="F13826" s="10" t="str">
        <f>IFERROR(VLOOKUP(I13826,DATABASE!$N:$O,2,FALSE),"")</f>
        <v/>
      </c>
      <c r="Q13826" s="10">
        <f t="shared" si="876"/>
        <v>0</v>
      </c>
    </row>
    <row r="13827" spans="2:17" ht="20.25" customHeight="1">
      <c r="B13827" s="10" t="str">
        <f t="shared" si="877"/>
        <v>0</v>
      </c>
      <c r="C13827" s="10" t="str">
        <f t="shared" si="878"/>
        <v/>
      </c>
      <c r="D13827" s="10" t="str">
        <f>IFERROR(IF(تحویلی!$E$1="","",IF(NOSA!O13827=تحویلی!$E$1,تحویلی!$E$1&amp;COUNTIF(NOSA!$O$1:O13827,تحویلی!$E$1),"")),"")</f>
        <v/>
      </c>
      <c r="E13827" s="10" t="str">
        <f t="shared" si="879"/>
        <v/>
      </c>
      <c r="F13827" s="10" t="str">
        <f>IFERROR(VLOOKUP(I13827,DATABASE!$N:$O,2,FALSE),"")</f>
        <v/>
      </c>
      <c r="Q13827" s="10">
        <f t="shared" si="876"/>
        <v>0</v>
      </c>
    </row>
    <row r="13828" spans="2:17" ht="20.25" customHeight="1">
      <c r="B13828" s="10" t="str">
        <f t="shared" si="877"/>
        <v>0</v>
      </c>
      <c r="C13828" s="10" t="str">
        <f t="shared" si="878"/>
        <v/>
      </c>
      <c r="D13828" s="10" t="str">
        <f>IFERROR(IF(تحویلی!$E$1="","",IF(NOSA!O13828=تحویلی!$E$1,تحویلی!$E$1&amp;COUNTIF(NOSA!$O$1:O13828,تحویلی!$E$1),"")),"")</f>
        <v/>
      </c>
      <c r="E13828" s="10" t="str">
        <f t="shared" si="879"/>
        <v/>
      </c>
      <c r="F13828" s="10" t="str">
        <f>IFERROR(VLOOKUP(I13828,DATABASE!$N:$O,2,FALSE),"")</f>
        <v/>
      </c>
      <c r="Q13828" s="10">
        <f t="shared" si="876"/>
        <v>0</v>
      </c>
    </row>
    <row r="13829" spans="2:17" ht="20.25" customHeight="1">
      <c r="B13829" s="10" t="str">
        <f t="shared" si="877"/>
        <v>0</v>
      </c>
      <c r="C13829" s="10" t="str">
        <f t="shared" si="878"/>
        <v/>
      </c>
      <c r="D13829" s="10" t="str">
        <f>IFERROR(IF(تحویلی!$E$1="","",IF(NOSA!O13829=تحویلی!$E$1,تحویلی!$E$1&amp;COUNTIF(NOSA!$O$1:O13829,تحویلی!$E$1),"")),"")</f>
        <v/>
      </c>
      <c r="E13829" s="10" t="str">
        <f t="shared" si="879"/>
        <v/>
      </c>
      <c r="F13829" s="10" t="str">
        <f>IFERROR(VLOOKUP(I13829,DATABASE!$N:$O,2,FALSE),"")</f>
        <v/>
      </c>
      <c r="Q13829" s="10">
        <f t="shared" si="876"/>
        <v>0</v>
      </c>
    </row>
    <row r="13830" spans="2:17" ht="20.25" customHeight="1">
      <c r="B13830" s="10" t="str">
        <f t="shared" si="877"/>
        <v>0</v>
      </c>
      <c r="C13830" s="10" t="str">
        <f t="shared" si="878"/>
        <v/>
      </c>
      <c r="D13830" s="10" t="str">
        <f>IFERROR(IF(تحویلی!$E$1="","",IF(NOSA!O13830=تحویلی!$E$1,تحویلی!$E$1&amp;COUNTIF(NOSA!$O$1:O13830,تحویلی!$E$1),"")),"")</f>
        <v/>
      </c>
      <c r="E13830" s="10" t="str">
        <f t="shared" si="879"/>
        <v/>
      </c>
      <c r="F13830" s="10" t="str">
        <f>IFERROR(VLOOKUP(I13830,DATABASE!$N:$O,2,FALSE),"")</f>
        <v/>
      </c>
      <c r="Q13830" s="10">
        <f t="shared" si="876"/>
        <v>0</v>
      </c>
    </row>
    <row r="13831" spans="2:17" ht="20.25" customHeight="1">
      <c r="B13831" s="10" t="str">
        <f t="shared" si="877"/>
        <v>0</v>
      </c>
      <c r="C13831" s="10" t="str">
        <f t="shared" si="878"/>
        <v/>
      </c>
      <c r="D13831" s="10" t="str">
        <f>IFERROR(IF(تحویلی!$E$1="","",IF(NOSA!O13831=تحویلی!$E$1,تحویلی!$E$1&amp;COUNTIF(NOSA!$O$1:O13831,تحویلی!$E$1),"")),"")</f>
        <v/>
      </c>
      <c r="E13831" s="10" t="str">
        <f t="shared" si="879"/>
        <v/>
      </c>
      <c r="F13831" s="10" t="str">
        <f>IFERROR(VLOOKUP(I13831,DATABASE!$N:$O,2,FALSE),"")</f>
        <v/>
      </c>
      <c r="Q13831" s="10">
        <f t="shared" si="876"/>
        <v>0</v>
      </c>
    </row>
    <row r="13832" spans="2:17" ht="20.25" customHeight="1">
      <c r="B13832" s="10" t="str">
        <f t="shared" si="877"/>
        <v>0</v>
      </c>
      <c r="C13832" s="10" t="str">
        <f t="shared" si="878"/>
        <v/>
      </c>
      <c r="D13832" s="10" t="str">
        <f>IFERROR(IF(تحویلی!$E$1="","",IF(NOSA!O13832=تحویلی!$E$1,تحویلی!$E$1&amp;COUNTIF(NOSA!$O$1:O13832,تحویلی!$E$1),"")),"")</f>
        <v/>
      </c>
      <c r="E13832" s="10" t="str">
        <f t="shared" si="879"/>
        <v/>
      </c>
      <c r="F13832" s="10" t="str">
        <f>IFERROR(VLOOKUP(I13832,DATABASE!$N:$O,2,FALSE),"")</f>
        <v/>
      </c>
      <c r="Q13832" s="10">
        <f t="shared" si="876"/>
        <v>0</v>
      </c>
    </row>
    <row r="13833" spans="2:17" ht="20.25" customHeight="1">
      <c r="B13833" s="10" t="str">
        <f t="shared" si="877"/>
        <v>0</v>
      </c>
      <c r="C13833" s="10" t="str">
        <f t="shared" si="878"/>
        <v/>
      </c>
      <c r="D13833" s="10" t="str">
        <f>IFERROR(IF(تحویلی!$E$1="","",IF(NOSA!O13833=تحویلی!$E$1,تحویلی!$E$1&amp;COUNTIF(NOSA!$O$1:O13833,تحویلی!$E$1),"")),"")</f>
        <v/>
      </c>
      <c r="E13833" s="10" t="str">
        <f t="shared" si="879"/>
        <v/>
      </c>
      <c r="F13833" s="10" t="str">
        <f>IFERROR(VLOOKUP(I13833,DATABASE!$N:$O,2,FALSE),"")</f>
        <v/>
      </c>
      <c r="Q13833" s="10">
        <f t="shared" si="876"/>
        <v>0</v>
      </c>
    </row>
    <row r="13834" spans="2:17" ht="20.25" customHeight="1">
      <c r="B13834" s="10" t="str">
        <f t="shared" si="877"/>
        <v>0</v>
      </c>
      <c r="C13834" s="10" t="str">
        <f t="shared" si="878"/>
        <v/>
      </c>
      <c r="D13834" s="10" t="str">
        <f>IFERROR(IF(تحویلی!$E$1="","",IF(NOSA!O13834=تحویلی!$E$1,تحویلی!$E$1&amp;COUNTIF(NOSA!$O$1:O13834,تحویلی!$E$1),"")),"")</f>
        <v/>
      </c>
      <c r="E13834" s="10" t="str">
        <f t="shared" si="879"/>
        <v/>
      </c>
      <c r="F13834" s="10" t="str">
        <f>IFERROR(VLOOKUP(I13834,DATABASE!$N:$O,2,FALSE),"")</f>
        <v/>
      </c>
      <c r="Q13834" s="10">
        <f t="shared" si="876"/>
        <v>0</v>
      </c>
    </row>
    <row r="13835" spans="2:17" ht="20.25" customHeight="1">
      <c r="B13835" s="10" t="str">
        <f t="shared" si="877"/>
        <v>0</v>
      </c>
      <c r="C13835" s="10" t="str">
        <f t="shared" si="878"/>
        <v/>
      </c>
      <c r="D13835" s="10" t="str">
        <f>IFERROR(IF(تحویلی!$E$1="","",IF(NOSA!O13835=تحویلی!$E$1,تحویلی!$E$1&amp;COUNTIF(NOSA!$O$1:O13835,تحویلی!$E$1),"")),"")</f>
        <v/>
      </c>
      <c r="E13835" s="10" t="str">
        <f t="shared" si="879"/>
        <v/>
      </c>
      <c r="F13835" s="10" t="str">
        <f>IFERROR(VLOOKUP(I13835,DATABASE!$N:$O,2,FALSE),"")</f>
        <v/>
      </c>
      <c r="Q13835" s="10">
        <f t="shared" si="876"/>
        <v>0</v>
      </c>
    </row>
    <row r="13836" spans="2:17" ht="20.25" customHeight="1">
      <c r="B13836" s="10" t="str">
        <f t="shared" si="877"/>
        <v>0</v>
      </c>
      <c r="C13836" s="10" t="str">
        <f t="shared" si="878"/>
        <v/>
      </c>
      <c r="D13836" s="10" t="str">
        <f>IFERROR(IF(تحویلی!$E$1="","",IF(NOSA!O13836=تحویلی!$E$1,تحویلی!$E$1&amp;COUNTIF(NOSA!$O$1:O13836,تحویلی!$E$1),"")),"")</f>
        <v/>
      </c>
      <c r="E13836" s="10" t="str">
        <f t="shared" si="879"/>
        <v/>
      </c>
      <c r="F13836" s="10" t="str">
        <f>IFERROR(VLOOKUP(I13836,DATABASE!$N:$O,2,FALSE),"")</f>
        <v/>
      </c>
      <c r="Q13836" s="10">
        <f t="shared" si="876"/>
        <v>0</v>
      </c>
    </row>
    <row r="13837" spans="2:17" ht="20.25" customHeight="1">
      <c r="B13837" s="10" t="str">
        <f t="shared" si="877"/>
        <v>0</v>
      </c>
      <c r="C13837" s="10" t="str">
        <f t="shared" si="878"/>
        <v/>
      </c>
      <c r="D13837" s="10" t="str">
        <f>IFERROR(IF(تحویلی!$E$1="","",IF(NOSA!O13837=تحویلی!$E$1,تحویلی!$E$1&amp;COUNTIF(NOSA!$O$1:O13837,تحویلی!$E$1),"")),"")</f>
        <v/>
      </c>
      <c r="E13837" s="10" t="str">
        <f t="shared" si="879"/>
        <v/>
      </c>
      <c r="F13837" s="10" t="str">
        <f>IFERROR(VLOOKUP(I13837,DATABASE!$N:$O,2,FALSE),"")</f>
        <v/>
      </c>
      <c r="Q13837" s="10">
        <f t="shared" si="876"/>
        <v>0</v>
      </c>
    </row>
    <row r="13838" spans="2:17" ht="20.25" customHeight="1">
      <c r="B13838" s="10" t="str">
        <f t="shared" si="877"/>
        <v>0</v>
      </c>
      <c r="C13838" s="10" t="str">
        <f t="shared" si="878"/>
        <v/>
      </c>
      <c r="D13838" s="10" t="str">
        <f>IFERROR(IF(تحویلی!$E$1="","",IF(NOSA!O13838=تحویلی!$E$1,تحویلی!$E$1&amp;COUNTIF(NOSA!$O$1:O13838,تحویلی!$E$1),"")),"")</f>
        <v/>
      </c>
      <c r="E13838" s="10" t="str">
        <f t="shared" si="879"/>
        <v/>
      </c>
      <c r="F13838" s="10" t="str">
        <f>IFERROR(VLOOKUP(I13838,DATABASE!$N:$O,2,FALSE),"")</f>
        <v/>
      </c>
      <c r="Q13838" s="10">
        <f t="shared" si="876"/>
        <v>0</v>
      </c>
    </row>
    <row r="13839" spans="2:17" ht="20.25" customHeight="1">
      <c r="B13839" s="10" t="str">
        <f t="shared" si="877"/>
        <v>0</v>
      </c>
      <c r="C13839" s="10" t="str">
        <f t="shared" si="878"/>
        <v/>
      </c>
      <c r="D13839" s="10" t="str">
        <f>IFERROR(IF(تحویلی!$E$1="","",IF(NOSA!O13839=تحویلی!$E$1,تحویلی!$E$1&amp;COUNTIF(NOSA!$O$1:O13839,تحویلی!$E$1),"")),"")</f>
        <v/>
      </c>
      <c r="E13839" s="10" t="str">
        <f t="shared" si="879"/>
        <v/>
      </c>
      <c r="F13839" s="10" t="str">
        <f>IFERROR(VLOOKUP(I13839,DATABASE!$N:$O,2,FALSE),"")</f>
        <v/>
      </c>
      <c r="Q13839" s="10">
        <f t="shared" si="876"/>
        <v>0</v>
      </c>
    </row>
    <row r="13840" spans="2:17" ht="20.25" customHeight="1">
      <c r="B13840" s="10" t="str">
        <f t="shared" si="877"/>
        <v>0</v>
      </c>
      <c r="C13840" s="10" t="str">
        <f t="shared" si="878"/>
        <v/>
      </c>
      <c r="D13840" s="10" t="str">
        <f>IFERROR(IF(تحویلی!$E$1="","",IF(NOSA!O13840=تحویلی!$E$1,تحویلی!$E$1&amp;COUNTIF(NOSA!$O$1:O13840,تحویلی!$E$1),"")),"")</f>
        <v/>
      </c>
      <c r="E13840" s="10" t="str">
        <f t="shared" si="879"/>
        <v/>
      </c>
      <c r="F13840" s="10" t="str">
        <f>IFERROR(VLOOKUP(I13840,DATABASE!$N:$O,2,FALSE),"")</f>
        <v/>
      </c>
      <c r="Q13840" s="10">
        <f t="shared" si="876"/>
        <v>0</v>
      </c>
    </row>
    <row r="13841" spans="2:17" ht="20.25" customHeight="1">
      <c r="B13841" s="10" t="str">
        <f t="shared" si="877"/>
        <v>0</v>
      </c>
      <c r="C13841" s="10" t="str">
        <f t="shared" si="878"/>
        <v/>
      </c>
      <c r="D13841" s="10" t="str">
        <f>IFERROR(IF(تحویلی!$E$1="","",IF(NOSA!O13841=تحویلی!$E$1,تحویلی!$E$1&amp;COUNTIF(NOSA!$O$1:O13841,تحویلی!$E$1),"")),"")</f>
        <v/>
      </c>
      <c r="E13841" s="10" t="str">
        <f t="shared" si="879"/>
        <v/>
      </c>
      <c r="F13841" s="10" t="str">
        <f>IFERROR(VLOOKUP(I13841,DATABASE!$N:$O,2,FALSE),"")</f>
        <v/>
      </c>
      <c r="Q13841" s="10">
        <f t="shared" si="876"/>
        <v>0</v>
      </c>
    </row>
    <row r="13842" spans="2:17" ht="20.25" customHeight="1">
      <c r="B13842" s="10" t="str">
        <f t="shared" si="877"/>
        <v>0</v>
      </c>
      <c r="C13842" s="10" t="str">
        <f t="shared" si="878"/>
        <v/>
      </c>
      <c r="D13842" s="10" t="str">
        <f>IFERROR(IF(تحویلی!$E$1="","",IF(NOSA!O13842=تحویلی!$E$1,تحویلی!$E$1&amp;COUNTIF(NOSA!$O$1:O13842,تحویلی!$E$1),"")),"")</f>
        <v/>
      </c>
      <c r="E13842" s="10" t="str">
        <f t="shared" si="879"/>
        <v/>
      </c>
      <c r="F13842" s="10" t="str">
        <f>IFERROR(VLOOKUP(I13842,DATABASE!$N:$O,2,FALSE),"")</f>
        <v/>
      </c>
      <c r="Q13842" s="10">
        <f t="shared" si="876"/>
        <v>0</v>
      </c>
    </row>
    <row r="13843" spans="2:17" ht="20.25" customHeight="1">
      <c r="B13843" s="10" t="str">
        <f t="shared" si="877"/>
        <v>0</v>
      </c>
      <c r="C13843" s="10" t="str">
        <f t="shared" si="878"/>
        <v/>
      </c>
      <c r="D13843" s="10" t="str">
        <f>IFERROR(IF(تحویلی!$E$1="","",IF(NOSA!O13843=تحویلی!$E$1,تحویلی!$E$1&amp;COUNTIF(NOSA!$O$1:O13843,تحویلی!$E$1),"")),"")</f>
        <v/>
      </c>
      <c r="E13843" s="10" t="str">
        <f t="shared" si="879"/>
        <v/>
      </c>
      <c r="F13843" s="10" t="str">
        <f>IFERROR(VLOOKUP(I13843,DATABASE!$N:$O,2,FALSE),"")</f>
        <v/>
      </c>
      <c r="Q13843" s="10">
        <f t="shared" si="876"/>
        <v>0</v>
      </c>
    </row>
    <row r="13844" spans="2:17" ht="20.25" customHeight="1">
      <c r="B13844" s="10" t="str">
        <f t="shared" si="877"/>
        <v>0</v>
      </c>
      <c r="C13844" s="10" t="str">
        <f t="shared" si="878"/>
        <v/>
      </c>
      <c r="D13844" s="10" t="str">
        <f>IFERROR(IF(تحویلی!$E$1="","",IF(NOSA!O13844=تحویلی!$E$1,تحویلی!$E$1&amp;COUNTIF(NOSA!$O$1:O13844,تحویلی!$E$1),"")),"")</f>
        <v/>
      </c>
      <c r="E13844" s="10" t="str">
        <f t="shared" si="879"/>
        <v/>
      </c>
      <c r="F13844" s="10" t="str">
        <f>IFERROR(VLOOKUP(I13844,DATABASE!$N:$O,2,FALSE),"")</f>
        <v/>
      </c>
      <c r="Q13844" s="10">
        <f t="shared" si="876"/>
        <v>0</v>
      </c>
    </row>
    <row r="13845" spans="2:17" ht="20.25" customHeight="1">
      <c r="B13845" s="10" t="str">
        <f t="shared" si="877"/>
        <v>0</v>
      </c>
      <c r="C13845" s="10" t="str">
        <f t="shared" si="878"/>
        <v/>
      </c>
      <c r="D13845" s="10" t="str">
        <f>IFERROR(IF(تحویلی!$E$1="","",IF(NOSA!O13845=تحویلی!$E$1,تحویلی!$E$1&amp;COUNTIF(NOSA!$O$1:O13845,تحویلی!$E$1),"")),"")</f>
        <v/>
      </c>
      <c r="E13845" s="10" t="str">
        <f t="shared" si="879"/>
        <v/>
      </c>
      <c r="F13845" s="10" t="str">
        <f>IFERROR(VLOOKUP(I13845,DATABASE!$N:$O,2,FALSE),"")</f>
        <v/>
      </c>
      <c r="Q13845" s="10">
        <f t="shared" si="876"/>
        <v>0</v>
      </c>
    </row>
    <row r="13846" spans="2:17" ht="20.25" customHeight="1">
      <c r="B13846" s="10" t="str">
        <f t="shared" si="877"/>
        <v>0</v>
      </c>
      <c r="C13846" s="10" t="str">
        <f t="shared" si="878"/>
        <v/>
      </c>
      <c r="D13846" s="10" t="str">
        <f>IFERROR(IF(تحویلی!$E$1="","",IF(NOSA!O13846=تحویلی!$E$1,تحویلی!$E$1&amp;COUNTIF(NOSA!$O$1:O13846,تحویلی!$E$1),"")),"")</f>
        <v/>
      </c>
      <c r="E13846" s="10" t="str">
        <f t="shared" si="879"/>
        <v/>
      </c>
      <c r="F13846" s="10" t="str">
        <f>IFERROR(VLOOKUP(I13846,DATABASE!$N:$O,2,FALSE),"")</f>
        <v/>
      </c>
      <c r="Q13846" s="10">
        <f t="shared" si="876"/>
        <v>0</v>
      </c>
    </row>
    <row r="13847" spans="2:17" ht="20.25" customHeight="1">
      <c r="B13847" s="10" t="str">
        <f t="shared" si="877"/>
        <v>0</v>
      </c>
      <c r="C13847" s="10" t="str">
        <f t="shared" si="878"/>
        <v/>
      </c>
      <c r="D13847" s="10" t="str">
        <f>IFERROR(IF(تحویلی!$E$1="","",IF(NOSA!O13847=تحویلی!$E$1,تحویلی!$E$1&amp;COUNTIF(NOSA!$O$1:O13847,تحویلی!$E$1),"")),"")</f>
        <v/>
      </c>
      <c r="E13847" s="10" t="str">
        <f t="shared" si="879"/>
        <v/>
      </c>
      <c r="F13847" s="10" t="str">
        <f>IFERROR(VLOOKUP(I13847,DATABASE!$N:$O,2,FALSE),"")</f>
        <v/>
      </c>
      <c r="Q13847" s="10">
        <f t="shared" si="876"/>
        <v>0</v>
      </c>
    </row>
    <row r="13848" spans="2:17" ht="20.25" customHeight="1">
      <c r="B13848" s="10" t="str">
        <f t="shared" si="877"/>
        <v>0</v>
      </c>
      <c r="C13848" s="10" t="str">
        <f t="shared" si="878"/>
        <v/>
      </c>
      <c r="D13848" s="10" t="str">
        <f>IFERROR(IF(تحویلی!$E$1="","",IF(NOSA!O13848=تحویلی!$E$1,تحویلی!$E$1&amp;COUNTIF(NOSA!$O$1:O13848,تحویلی!$E$1),"")),"")</f>
        <v/>
      </c>
      <c r="E13848" s="10" t="str">
        <f t="shared" si="879"/>
        <v/>
      </c>
      <c r="F13848" s="10" t="str">
        <f>IFERROR(VLOOKUP(I13848,DATABASE!$N:$O,2,FALSE),"")</f>
        <v/>
      </c>
      <c r="Q13848" s="10">
        <f t="shared" si="876"/>
        <v>0</v>
      </c>
    </row>
    <row r="13849" spans="2:17" ht="20.25" customHeight="1">
      <c r="B13849" s="10" t="str">
        <f t="shared" si="877"/>
        <v>0</v>
      </c>
      <c r="C13849" s="10" t="str">
        <f t="shared" si="878"/>
        <v/>
      </c>
      <c r="D13849" s="10" t="str">
        <f>IFERROR(IF(تحویلی!$E$1="","",IF(NOSA!O13849=تحویلی!$E$1,تحویلی!$E$1&amp;COUNTIF(NOSA!$O$1:O13849,تحویلی!$E$1),"")),"")</f>
        <v/>
      </c>
      <c r="E13849" s="10" t="str">
        <f t="shared" si="879"/>
        <v/>
      </c>
      <c r="F13849" s="10" t="str">
        <f>IFERROR(VLOOKUP(I13849,DATABASE!$N:$O,2,FALSE),"")</f>
        <v/>
      </c>
      <c r="Q13849" s="10">
        <f t="shared" si="876"/>
        <v>0</v>
      </c>
    </row>
    <row r="13850" spans="2:17" ht="20.25" customHeight="1">
      <c r="B13850" s="10" t="str">
        <f t="shared" si="877"/>
        <v>0</v>
      </c>
      <c r="C13850" s="10" t="str">
        <f t="shared" si="878"/>
        <v/>
      </c>
      <c r="D13850" s="10" t="str">
        <f>IFERROR(IF(تحویلی!$E$1="","",IF(NOSA!O13850=تحویلی!$E$1,تحویلی!$E$1&amp;COUNTIF(NOSA!$O$1:O13850,تحویلی!$E$1),"")),"")</f>
        <v/>
      </c>
      <c r="E13850" s="10" t="str">
        <f t="shared" si="879"/>
        <v/>
      </c>
      <c r="F13850" s="10" t="str">
        <f>IFERROR(VLOOKUP(I13850,DATABASE!$N:$O,2,FALSE),"")</f>
        <v/>
      </c>
      <c r="Q13850" s="10">
        <f t="shared" si="876"/>
        <v>0</v>
      </c>
    </row>
    <row r="13851" spans="2:17" ht="20.25" customHeight="1">
      <c r="B13851" s="10" t="str">
        <f t="shared" si="877"/>
        <v>0</v>
      </c>
      <c r="C13851" s="10" t="str">
        <f t="shared" si="878"/>
        <v/>
      </c>
      <c r="D13851" s="10" t="str">
        <f>IFERROR(IF(تحویلی!$E$1="","",IF(NOSA!O13851=تحویلی!$E$1,تحویلی!$E$1&amp;COUNTIF(NOSA!$O$1:O13851,تحویلی!$E$1),"")),"")</f>
        <v/>
      </c>
      <c r="E13851" s="10" t="str">
        <f t="shared" si="879"/>
        <v/>
      </c>
      <c r="F13851" s="10" t="str">
        <f>IFERROR(VLOOKUP(I13851,DATABASE!$N:$O,2,FALSE),"")</f>
        <v/>
      </c>
      <c r="Q13851" s="10">
        <f t="shared" si="876"/>
        <v>0</v>
      </c>
    </row>
    <row r="13852" spans="2:17" ht="20.25" customHeight="1">
      <c r="B13852" s="10" t="str">
        <f t="shared" si="877"/>
        <v>0</v>
      </c>
      <c r="C13852" s="10" t="str">
        <f t="shared" si="878"/>
        <v/>
      </c>
      <c r="D13852" s="10" t="str">
        <f>IFERROR(IF(تحویلی!$E$1="","",IF(NOSA!O13852=تحویلی!$E$1,تحویلی!$E$1&amp;COUNTIF(NOSA!$O$1:O13852,تحویلی!$E$1),"")),"")</f>
        <v/>
      </c>
      <c r="E13852" s="10" t="str">
        <f t="shared" si="879"/>
        <v/>
      </c>
      <c r="F13852" s="10" t="str">
        <f>IFERROR(VLOOKUP(I13852,DATABASE!$N:$O,2,FALSE),"")</f>
        <v/>
      </c>
      <c r="Q13852" s="10">
        <f t="shared" si="876"/>
        <v>0</v>
      </c>
    </row>
    <row r="13853" spans="2:17" ht="20.25" customHeight="1">
      <c r="B13853" s="10" t="str">
        <f t="shared" si="877"/>
        <v>0</v>
      </c>
      <c r="C13853" s="10" t="str">
        <f t="shared" si="878"/>
        <v/>
      </c>
      <c r="D13853" s="10" t="str">
        <f>IFERROR(IF(تحویلی!$E$1="","",IF(NOSA!O13853=تحویلی!$E$1,تحویلی!$E$1&amp;COUNTIF(NOSA!$O$1:O13853,تحویلی!$E$1),"")),"")</f>
        <v/>
      </c>
      <c r="E13853" s="10" t="str">
        <f t="shared" si="879"/>
        <v/>
      </c>
      <c r="F13853" s="10" t="str">
        <f>IFERROR(VLOOKUP(I13853,DATABASE!$N:$O,2,FALSE),"")</f>
        <v/>
      </c>
      <c r="Q13853" s="10">
        <f t="shared" si="876"/>
        <v>0</v>
      </c>
    </row>
    <row r="13854" spans="2:17" ht="20.25" customHeight="1">
      <c r="B13854" s="10" t="str">
        <f t="shared" si="877"/>
        <v>0</v>
      </c>
      <c r="C13854" s="10" t="str">
        <f t="shared" si="878"/>
        <v/>
      </c>
      <c r="D13854" s="10" t="str">
        <f>IFERROR(IF(تحویلی!$E$1="","",IF(NOSA!O13854=تحویلی!$E$1,تحویلی!$E$1&amp;COUNTIF(NOSA!$O$1:O13854,تحویلی!$E$1),"")),"")</f>
        <v/>
      </c>
      <c r="E13854" s="10" t="str">
        <f t="shared" si="879"/>
        <v/>
      </c>
      <c r="F13854" s="10" t="str">
        <f>IFERROR(VLOOKUP(I13854,DATABASE!$N:$O,2,FALSE),"")</f>
        <v/>
      </c>
      <c r="Q13854" s="10">
        <f t="shared" si="876"/>
        <v>0</v>
      </c>
    </row>
    <row r="13855" spans="2:17" ht="20.25" customHeight="1">
      <c r="B13855" s="10" t="str">
        <f t="shared" si="877"/>
        <v>0</v>
      </c>
      <c r="C13855" s="10" t="str">
        <f t="shared" si="878"/>
        <v/>
      </c>
      <c r="D13855" s="10" t="str">
        <f>IFERROR(IF(تحویلی!$E$1="","",IF(NOSA!O13855=تحویلی!$E$1,تحویلی!$E$1&amp;COUNTIF(NOSA!$O$1:O13855,تحویلی!$E$1),"")),"")</f>
        <v/>
      </c>
      <c r="E13855" s="10" t="str">
        <f t="shared" si="879"/>
        <v/>
      </c>
      <c r="F13855" s="10" t="str">
        <f>IFERROR(VLOOKUP(I13855,DATABASE!$N:$O,2,FALSE),"")</f>
        <v/>
      </c>
      <c r="Q13855" s="10">
        <f t="shared" si="876"/>
        <v>0</v>
      </c>
    </row>
    <row r="13856" spans="2:17" ht="20.25" customHeight="1">
      <c r="B13856" s="10" t="str">
        <f t="shared" si="877"/>
        <v>0</v>
      </c>
      <c r="C13856" s="10" t="str">
        <f t="shared" si="878"/>
        <v/>
      </c>
      <c r="D13856" s="10" t="str">
        <f>IFERROR(IF(تحویلی!$E$1="","",IF(NOSA!O13856=تحویلی!$E$1,تحویلی!$E$1&amp;COUNTIF(NOSA!$O$1:O13856,تحویلی!$E$1),"")),"")</f>
        <v/>
      </c>
      <c r="E13856" s="10" t="str">
        <f t="shared" si="879"/>
        <v/>
      </c>
      <c r="F13856" s="10" t="str">
        <f>IFERROR(VLOOKUP(I13856,DATABASE!$N:$O,2,FALSE),"")</f>
        <v/>
      </c>
      <c r="Q13856" s="10">
        <f t="shared" si="876"/>
        <v>0</v>
      </c>
    </row>
    <row r="13857" spans="2:17" ht="20.25" customHeight="1">
      <c r="B13857" s="10" t="str">
        <f t="shared" si="877"/>
        <v>0</v>
      </c>
      <c r="C13857" s="10" t="str">
        <f t="shared" si="878"/>
        <v/>
      </c>
      <c r="D13857" s="10" t="str">
        <f>IFERROR(IF(تحویلی!$E$1="","",IF(NOSA!O13857=تحویلی!$E$1,تحویلی!$E$1&amp;COUNTIF(NOSA!$O$1:O13857,تحویلی!$E$1),"")),"")</f>
        <v/>
      </c>
      <c r="E13857" s="10" t="str">
        <f t="shared" si="879"/>
        <v/>
      </c>
      <c r="F13857" s="10" t="str">
        <f>IFERROR(VLOOKUP(I13857,DATABASE!$N:$O,2,FALSE),"")</f>
        <v/>
      </c>
      <c r="Q13857" s="10">
        <f t="shared" si="876"/>
        <v>0</v>
      </c>
    </row>
    <row r="13858" spans="2:17" ht="20.25" customHeight="1">
      <c r="B13858" s="10" t="str">
        <f t="shared" si="877"/>
        <v>0</v>
      </c>
      <c r="C13858" s="10" t="str">
        <f t="shared" si="878"/>
        <v/>
      </c>
      <c r="D13858" s="10" t="str">
        <f>IFERROR(IF(تحویلی!$E$1="","",IF(NOSA!O13858=تحویلی!$E$1,تحویلی!$E$1&amp;COUNTIF(NOSA!$O$1:O13858,تحویلی!$E$1),"")),"")</f>
        <v/>
      </c>
      <c r="E13858" s="10" t="str">
        <f t="shared" si="879"/>
        <v/>
      </c>
      <c r="F13858" s="10" t="str">
        <f>IFERROR(VLOOKUP(I13858,DATABASE!$N:$O,2,FALSE),"")</f>
        <v/>
      </c>
      <c r="Q13858" s="10">
        <f t="shared" si="876"/>
        <v>0</v>
      </c>
    </row>
    <row r="13859" spans="2:17" ht="20.25" customHeight="1">
      <c r="B13859" s="10" t="str">
        <f t="shared" si="877"/>
        <v>0</v>
      </c>
      <c r="C13859" s="10" t="str">
        <f t="shared" si="878"/>
        <v/>
      </c>
      <c r="D13859" s="10" t="str">
        <f>IFERROR(IF(تحویلی!$E$1="","",IF(NOSA!O13859=تحویلی!$E$1,تحویلی!$E$1&amp;COUNTIF(NOSA!$O$1:O13859,تحویلی!$E$1),"")),"")</f>
        <v/>
      </c>
      <c r="E13859" s="10" t="str">
        <f t="shared" si="879"/>
        <v/>
      </c>
      <c r="F13859" s="10" t="str">
        <f>IFERROR(VLOOKUP(I13859,DATABASE!$N:$O,2,FALSE),"")</f>
        <v/>
      </c>
      <c r="Q13859" s="10">
        <f t="shared" si="876"/>
        <v>0</v>
      </c>
    </row>
    <row r="13860" spans="2:17" ht="20.25" customHeight="1">
      <c r="B13860" s="10" t="str">
        <f t="shared" si="877"/>
        <v>0</v>
      </c>
      <c r="C13860" s="10" t="str">
        <f t="shared" si="878"/>
        <v/>
      </c>
      <c r="D13860" s="10" t="str">
        <f>IFERROR(IF(تحویلی!$E$1="","",IF(NOSA!O13860=تحویلی!$E$1,تحویلی!$E$1&amp;COUNTIF(NOSA!$O$1:O13860,تحویلی!$E$1),"")),"")</f>
        <v/>
      </c>
      <c r="E13860" s="10" t="str">
        <f t="shared" si="879"/>
        <v/>
      </c>
      <c r="F13860" s="10" t="str">
        <f>IFERROR(VLOOKUP(I13860,DATABASE!$N:$O,2,FALSE),"")</f>
        <v/>
      </c>
      <c r="Q13860" s="10">
        <f t="shared" ref="Q13860:Q13923" si="880">VALUE(O13860)</f>
        <v>0</v>
      </c>
    </row>
    <row r="13861" spans="2:17" ht="20.25" customHeight="1">
      <c r="B13861" s="10" t="str">
        <f t="shared" si="877"/>
        <v>0</v>
      </c>
      <c r="C13861" s="10" t="str">
        <f t="shared" si="878"/>
        <v/>
      </c>
      <c r="D13861" s="10" t="str">
        <f>IFERROR(IF(تحویلی!$E$1="","",IF(NOSA!O13861=تحویلی!$E$1,تحویلی!$E$1&amp;COUNTIF(NOSA!$O$1:O13861,تحویلی!$E$1),"")),"")</f>
        <v/>
      </c>
      <c r="E13861" s="10" t="str">
        <f t="shared" si="879"/>
        <v/>
      </c>
      <c r="F13861" s="10" t="str">
        <f>IFERROR(VLOOKUP(I13861,DATABASE!$N:$O,2,FALSE),"")</f>
        <v/>
      </c>
      <c r="Q13861" s="10">
        <f t="shared" si="880"/>
        <v>0</v>
      </c>
    </row>
    <row r="13862" spans="2:17" ht="20.25" customHeight="1">
      <c r="B13862" s="10" t="str">
        <f t="shared" si="877"/>
        <v>0</v>
      </c>
      <c r="C13862" s="10" t="str">
        <f t="shared" si="878"/>
        <v/>
      </c>
      <c r="D13862" s="10" t="str">
        <f>IFERROR(IF(تحویلی!$E$1="","",IF(NOSA!O13862=تحویلی!$E$1,تحویلی!$E$1&amp;COUNTIF(NOSA!$O$1:O13862,تحویلی!$E$1),"")),"")</f>
        <v/>
      </c>
      <c r="E13862" s="10" t="str">
        <f t="shared" si="879"/>
        <v/>
      </c>
      <c r="F13862" s="10" t="str">
        <f>IFERROR(VLOOKUP(I13862,DATABASE!$N:$O,2,FALSE),"")</f>
        <v/>
      </c>
      <c r="Q13862" s="10">
        <f t="shared" si="880"/>
        <v>0</v>
      </c>
    </row>
    <row r="13863" spans="2:17" ht="20.25" customHeight="1">
      <c r="B13863" s="10" t="str">
        <f t="shared" si="877"/>
        <v>0</v>
      </c>
      <c r="C13863" s="10" t="str">
        <f t="shared" si="878"/>
        <v/>
      </c>
      <c r="D13863" s="10" t="str">
        <f>IFERROR(IF(تحویلی!$E$1="","",IF(NOSA!O13863=تحویلی!$E$1,تحویلی!$E$1&amp;COUNTIF(NOSA!$O$1:O13863,تحویلی!$E$1),"")),"")</f>
        <v/>
      </c>
      <c r="E13863" s="10" t="str">
        <f t="shared" si="879"/>
        <v/>
      </c>
      <c r="F13863" s="10" t="str">
        <f>IFERROR(VLOOKUP(I13863,DATABASE!$N:$O,2,FALSE),"")</f>
        <v/>
      </c>
      <c r="Q13863" s="10">
        <f t="shared" si="880"/>
        <v>0</v>
      </c>
    </row>
    <row r="13864" spans="2:17" ht="20.25" customHeight="1">
      <c r="B13864" s="10" t="str">
        <f t="shared" si="877"/>
        <v>0</v>
      </c>
      <c r="C13864" s="10" t="str">
        <f t="shared" si="878"/>
        <v/>
      </c>
      <c r="D13864" s="10" t="str">
        <f>IFERROR(IF(تحویلی!$E$1="","",IF(NOSA!O13864=تحویلی!$E$1,تحویلی!$E$1&amp;COUNTIF(NOSA!$O$1:O13864,تحویلی!$E$1),"")),"")</f>
        <v/>
      </c>
      <c r="E13864" s="10" t="str">
        <f t="shared" si="879"/>
        <v/>
      </c>
      <c r="F13864" s="10" t="str">
        <f>IFERROR(VLOOKUP(I13864,DATABASE!$N:$O,2,FALSE),"")</f>
        <v/>
      </c>
      <c r="Q13864" s="10">
        <f t="shared" si="880"/>
        <v>0</v>
      </c>
    </row>
    <row r="13865" spans="2:17" ht="20.25" customHeight="1">
      <c r="B13865" s="10" t="str">
        <f t="shared" ref="B13865:B13928" si="881">F13865&amp;Q13865</f>
        <v>0</v>
      </c>
      <c r="C13865" s="10" t="str">
        <f t="shared" ref="C13865:C13928" si="882">F13865&amp;G13865&amp;O13865</f>
        <v/>
      </c>
      <c r="D13865" s="10" t="str">
        <f>IFERROR(IF(تحویلی!$E$1="","",IF(NOSA!O13865=تحویلی!$E$1,تحویلی!$E$1&amp;COUNTIF(NOSA!$O$1:O13865,تحویلی!$E$1),"")),"")</f>
        <v/>
      </c>
      <c r="E13865" s="10" t="str">
        <f t="shared" ref="E13865:E13928" si="883">H13865&amp;O13865</f>
        <v/>
      </c>
      <c r="F13865" s="10" t="str">
        <f>IFERROR(VLOOKUP(I13865,DATABASE!$N:$O,2,FALSE),"")</f>
        <v/>
      </c>
      <c r="Q13865" s="10">
        <f t="shared" si="880"/>
        <v>0</v>
      </c>
    </row>
    <row r="13866" spans="2:17" ht="20.25" customHeight="1">
      <c r="B13866" s="10" t="str">
        <f t="shared" si="881"/>
        <v>0</v>
      </c>
      <c r="C13866" s="10" t="str">
        <f t="shared" si="882"/>
        <v/>
      </c>
      <c r="D13866" s="10" t="str">
        <f>IFERROR(IF(تحویلی!$E$1="","",IF(NOSA!O13866=تحویلی!$E$1,تحویلی!$E$1&amp;COUNTIF(NOSA!$O$1:O13866,تحویلی!$E$1),"")),"")</f>
        <v/>
      </c>
      <c r="E13866" s="10" t="str">
        <f t="shared" si="883"/>
        <v/>
      </c>
      <c r="F13866" s="10" t="str">
        <f>IFERROR(VLOOKUP(I13866,DATABASE!$N:$O,2,FALSE),"")</f>
        <v/>
      </c>
      <c r="Q13866" s="10">
        <f t="shared" si="880"/>
        <v>0</v>
      </c>
    </row>
    <row r="13867" spans="2:17" ht="20.25" customHeight="1">
      <c r="B13867" s="10" t="str">
        <f t="shared" si="881"/>
        <v>0</v>
      </c>
      <c r="C13867" s="10" t="str">
        <f t="shared" si="882"/>
        <v/>
      </c>
      <c r="D13867" s="10" t="str">
        <f>IFERROR(IF(تحویلی!$E$1="","",IF(NOSA!O13867=تحویلی!$E$1,تحویلی!$E$1&amp;COUNTIF(NOSA!$O$1:O13867,تحویلی!$E$1),"")),"")</f>
        <v/>
      </c>
      <c r="E13867" s="10" t="str">
        <f t="shared" si="883"/>
        <v/>
      </c>
      <c r="F13867" s="10" t="str">
        <f>IFERROR(VLOOKUP(I13867,DATABASE!$N:$O,2,FALSE),"")</f>
        <v/>
      </c>
      <c r="Q13867" s="10">
        <f t="shared" si="880"/>
        <v>0</v>
      </c>
    </row>
    <row r="13868" spans="2:17" ht="20.25" customHeight="1">
      <c r="B13868" s="10" t="str">
        <f t="shared" si="881"/>
        <v>0</v>
      </c>
      <c r="C13868" s="10" t="str">
        <f t="shared" si="882"/>
        <v/>
      </c>
      <c r="D13868" s="10" t="str">
        <f>IFERROR(IF(تحویلی!$E$1="","",IF(NOSA!O13868=تحویلی!$E$1,تحویلی!$E$1&amp;COUNTIF(NOSA!$O$1:O13868,تحویلی!$E$1),"")),"")</f>
        <v/>
      </c>
      <c r="E13868" s="10" t="str">
        <f t="shared" si="883"/>
        <v/>
      </c>
      <c r="F13868" s="10" t="str">
        <f>IFERROR(VLOOKUP(I13868,DATABASE!$N:$O,2,FALSE),"")</f>
        <v/>
      </c>
      <c r="Q13868" s="10">
        <f t="shared" si="880"/>
        <v>0</v>
      </c>
    </row>
    <row r="13869" spans="2:17" ht="20.25" customHeight="1">
      <c r="B13869" s="10" t="str">
        <f t="shared" si="881"/>
        <v>0</v>
      </c>
      <c r="C13869" s="10" t="str">
        <f t="shared" si="882"/>
        <v/>
      </c>
      <c r="D13869" s="10" t="str">
        <f>IFERROR(IF(تحویلی!$E$1="","",IF(NOSA!O13869=تحویلی!$E$1,تحویلی!$E$1&amp;COUNTIF(NOSA!$O$1:O13869,تحویلی!$E$1),"")),"")</f>
        <v/>
      </c>
      <c r="E13869" s="10" t="str">
        <f t="shared" si="883"/>
        <v/>
      </c>
      <c r="F13869" s="10" t="str">
        <f>IFERROR(VLOOKUP(I13869,DATABASE!$N:$O,2,FALSE),"")</f>
        <v/>
      </c>
      <c r="Q13869" s="10">
        <f t="shared" si="880"/>
        <v>0</v>
      </c>
    </row>
    <row r="13870" spans="2:17" ht="20.25" customHeight="1">
      <c r="B13870" s="10" t="str">
        <f t="shared" si="881"/>
        <v>0</v>
      </c>
      <c r="C13870" s="10" t="str">
        <f t="shared" si="882"/>
        <v/>
      </c>
      <c r="D13870" s="10" t="str">
        <f>IFERROR(IF(تحویلی!$E$1="","",IF(NOSA!O13870=تحویلی!$E$1,تحویلی!$E$1&amp;COUNTIF(NOSA!$O$1:O13870,تحویلی!$E$1),"")),"")</f>
        <v/>
      </c>
      <c r="E13870" s="10" t="str">
        <f t="shared" si="883"/>
        <v/>
      </c>
      <c r="F13870" s="10" t="str">
        <f>IFERROR(VLOOKUP(I13870,DATABASE!$N:$O,2,FALSE),"")</f>
        <v/>
      </c>
      <c r="Q13870" s="10">
        <f t="shared" si="880"/>
        <v>0</v>
      </c>
    </row>
    <row r="13871" spans="2:17" ht="20.25" customHeight="1">
      <c r="B13871" s="10" t="str">
        <f t="shared" si="881"/>
        <v>0</v>
      </c>
      <c r="C13871" s="10" t="str">
        <f t="shared" si="882"/>
        <v/>
      </c>
      <c r="D13871" s="10" t="str">
        <f>IFERROR(IF(تحویلی!$E$1="","",IF(NOSA!O13871=تحویلی!$E$1,تحویلی!$E$1&amp;COUNTIF(NOSA!$O$1:O13871,تحویلی!$E$1),"")),"")</f>
        <v/>
      </c>
      <c r="E13871" s="10" t="str">
        <f t="shared" si="883"/>
        <v/>
      </c>
      <c r="F13871" s="10" t="str">
        <f>IFERROR(VLOOKUP(I13871,DATABASE!$N:$O,2,FALSE),"")</f>
        <v/>
      </c>
      <c r="Q13871" s="10">
        <f t="shared" si="880"/>
        <v>0</v>
      </c>
    </row>
    <row r="13872" spans="2:17" ht="20.25" customHeight="1">
      <c r="B13872" s="10" t="str">
        <f t="shared" si="881"/>
        <v>0</v>
      </c>
      <c r="C13872" s="10" t="str">
        <f t="shared" si="882"/>
        <v/>
      </c>
      <c r="D13872" s="10" t="str">
        <f>IFERROR(IF(تحویلی!$E$1="","",IF(NOSA!O13872=تحویلی!$E$1,تحویلی!$E$1&amp;COUNTIF(NOSA!$O$1:O13872,تحویلی!$E$1),"")),"")</f>
        <v/>
      </c>
      <c r="E13872" s="10" t="str">
        <f t="shared" si="883"/>
        <v/>
      </c>
      <c r="F13872" s="10" t="str">
        <f>IFERROR(VLOOKUP(I13872,DATABASE!$N:$O,2,FALSE),"")</f>
        <v/>
      </c>
      <c r="Q13872" s="10">
        <f t="shared" si="880"/>
        <v>0</v>
      </c>
    </row>
    <row r="13873" spans="2:17" ht="20.25" customHeight="1">
      <c r="B13873" s="10" t="str">
        <f t="shared" si="881"/>
        <v>0</v>
      </c>
      <c r="C13873" s="10" t="str">
        <f t="shared" si="882"/>
        <v/>
      </c>
      <c r="D13873" s="10" t="str">
        <f>IFERROR(IF(تحویلی!$E$1="","",IF(NOSA!O13873=تحویلی!$E$1,تحویلی!$E$1&amp;COUNTIF(NOSA!$O$1:O13873,تحویلی!$E$1),"")),"")</f>
        <v/>
      </c>
      <c r="E13873" s="10" t="str">
        <f t="shared" si="883"/>
        <v/>
      </c>
      <c r="F13873" s="10" t="str">
        <f>IFERROR(VLOOKUP(I13873,DATABASE!$N:$O,2,FALSE),"")</f>
        <v/>
      </c>
      <c r="Q13873" s="10">
        <f t="shared" si="880"/>
        <v>0</v>
      </c>
    </row>
    <row r="13874" spans="2:17" ht="20.25" customHeight="1">
      <c r="B13874" s="10" t="str">
        <f t="shared" si="881"/>
        <v>0</v>
      </c>
      <c r="C13874" s="10" t="str">
        <f t="shared" si="882"/>
        <v/>
      </c>
      <c r="D13874" s="10" t="str">
        <f>IFERROR(IF(تحویلی!$E$1="","",IF(NOSA!O13874=تحویلی!$E$1,تحویلی!$E$1&amp;COUNTIF(NOSA!$O$1:O13874,تحویلی!$E$1),"")),"")</f>
        <v/>
      </c>
      <c r="E13874" s="10" t="str">
        <f t="shared" si="883"/>
        <v/>
      </c>
      <c r="F13874" s="10" t="str">
        <f>IFERROR(VLOOKUP(I13874,DATABASE!$N:$O,2,FALSE),"")</f>
        <v/>
      </c>
      <c r="Q13874" s="10">
        <f t="shared" si="880"/>
        <v>0</v>
      </c>
    </row>
    <row r="13875" spans="2:17" ht="20.25" customHeight="1">
      <c r="B13875" s="10" t="str">
        <f t="shared" si="881"/>
        <v>0</v>
      </c>
      <c r="C13875" s="10" t="str">
        <f t="shared" si="882"/>
        <v/>
      </c>
      <c r="D13875" s="10" t="str">
        <f>IFERROR(IF(تحویلی!$E$1="","",IF(NOSA!O13875=تحویلی!$E$1,تحویلی!$E$1&amp;COUNTIF(NOSA!$O$1:O13875,تحویلی!$E$1),"")),"")</f>
        <v/>
      </c>
      <c r="E13875" s="10" t="str">
        <f t="shared" si="883"/>
        <v/>
      </c>
      <c r="F13875" s="10" t="str">
        <f>IFERROR(VLOOKUP(I13875,DATABASE!$N:$O,2,FALSE),"")</f>
        <v/>
      </c>
      <c r="Q13875" s="10">
        <f t="shared" si="880"/>
        <v>0</v>
      </c>
    </row>
    <row r="13876" spans="2:17" ht="20.25" customHeight="1">
      <c r="B13876" s="10" t="str">
        <f t="shared" si="881"/>
        <v>0</v>
      </c>
      <c r="C13876" s="10" t="str">
        <f t="shared" si="882"/>
        <v/>
      </c>
      <c r="D13876" s="10" t="str">
        <f>IFERROR(IF(تحویلی!$E$1="","",IF(NOSA!O13876=تحویلی!$E$1,تحویلی!$E$1&amp;COUNTIF(NOSA!$O$1:O13876,تحویلی!$E$1),"")),"")</f>
        <v/>
      </c>
      <c r="E13876" s="10" t="str">
        <f t="shared" si="883"/>
        <v/>
      </c>
      <c r="F13876" s="10" t="str">
        <f>IFERROR(VLOOKUP(I13876,DATABASE!$N:$O,2,FALSE),"")</f>
        <v/>
      </c>
      <c r="Q13876" s="10">
        <f t="shared" si="880"/>
        <v>0</v>
      </c>
    </row>
    <row r="13877" spans="2:17" ht="20.25" customHeight="1">
      <c r="B13877" s="10" t="str">
        <f t="shared" si="881"/>
        <v>0</v>
      </c>
      <c r="C13877" s="10" t="str">
        <f t="shared" si="882"/>
        <v/>
      </c>
      <c r="D13877" s="10" t="str">
        <f>IFERROR(IF(تحویلی!$E$1="","",IF(NOSA!O13877=تحویلی!$E$1,تحویلی!$E$1&amp;COUNTIF(NOSA!$O$1:O13877,تحویلی!$E$1),"")),"")</f>
        <v/>
      </c>
      <c r="E13877" s="10" t="str">
        <f t="shared" si="883"/>
        <v/>
      </c>
      <c r="F13877" s="10" t="str">
        <f>IFERROR(VLOOKUP(I13877,DATABASE!$N:$O,2,FALSE),"")</f>
        <v/>
      </c>
      <c r="Q13877" s="10">
        <f t="shared" si="880"/>
        <v>0</v>
      </c>
    </row>
    <row r="13878" spans="2:17" ht="20.25" customHeight="1">
      <c r="B13878" s="10" t="str">
        <f t="shared" si="881"/>
        <v>0</v>
      </c>
      <c r="C13878" s="10" t="str">
        <f t="shared" si="882"/>
        <v/>
      </c>
      <c r="D13878" s="10" t="str">
        <f>IFERROR(IF(تحویلی!$E$1="","",IF(NOSA!O13878=تحویلی!$E$1,تحویلی!$E$1&amp;COUNTIF(NOSA!$O$1:O13878,تحویلی!$E$1),"")),"")</f>
        <v/>
      </c>
      <c r="E13878" s="10" t="str">
        <f t="shared" si="883"/>
        <v/>
      </c>
      <c r="F13878" s="10" t="str">
        <f>IFERROR(VLOOKUP(I13878,DATABASE!$N:$O,2,FALSE),"")</f>
        <v/>
      </c>
      <c r="Q13878" s="10">
        <f t="shared" si="880"/>
        <v>0</v>
      </c>
    </row>
    <row r="13879" spans="2:17" ht="20.25" customHeight="1">
      <c r="B13879" s="10" t="str">
        <f t="shared" si="881"/>
        <v>0</v>
      </c>
      <c r="C13879" s="10" t="str">
        <f t="shared" si="882"/>
        <v/>
      </c>
      <c r="D13879" s="10" t="str">
        <f>IFERROR(IF(تحویلی!$E$1="","",IF(NOSA!O13879=تحویلی!$E$1,تحویلی!$E$1&amp;COUNTIF(NOSA!$O$1:O13879,تحویلی!$E$1),"")),"")</f>
        <v/>
      </c>
      <c r="E13879" s="10" t="str">
        <f t="shared" si="883"/>
        <v/>
      </c>
      <c r="F13879" s="10" t="str">
        <f>IFERROR(VLOOKUP(I13879,DATABASE!$N:$O,2,FALSE),"")</f>
        <v/>
      </c>
      <c r="Q13879" s="10">
        <f t="shared" si="880"/>
        <v>0</v>
      </c>
    </row>
    <row r="13880" spans="2:17" ht="20.25" customHeight="1">
      <c r="B13880" s="10" t="str">
        <f t="shared" si="881"/>
        <v>0</v>
      </c>
      <c r="C13880" s="10" t="str">
        <f t="shared" si="882"/>
        <v/>
      </c>
      <c r="D13880" s="10" t="str">
        <f>IFERROR(IF(تحویلی!$E$1="","",IF(NOSA!O13880=تحویلی!$E$1,تحویلی!$E$1&amp;COUNTIF(NOSA!$O$1:O13880,تحویلی!$E$1),"")),"")</f>
        <v/>
      </c>
      <c r="E13880" s="10" t="str">
        <f t="shared" si="883"/>
        <v/>
      </c>
      <c r="F13880" s="10" t="str">
        <f>IFERROR(VLOOKUP(I13880,DATABASE!$N:$O,2,FALSE),"")</f>
        <v/>
      </c>
      <c r="Q13880" s="10">
        <f t="shared" si="880"/>
        <v>0</v>
      </c>
    </row>
    <row r="13881" spans="2:17" ht="20.25" customHeight="1">
      <c r="B13881" s="10" t="str">
        <f t="shared" si="881"/>
        <v>0</v>
      </c>
      <c r="C13881" s="10" t="str">
        <f t="shared" si="882"/>
        <v/>
      </c>
      <c r="D13881" s="10" t="str">
        <f>IFERROR(IF(تحویلی!$E$1="","",IF(NOSA!O13881=تحویلی!$E$1,تحویلی!$E$1&amp;COUNTIF(NOSA!$O$1:O13881,تحویلی!$E$1),"")),"")</f>
        <v/>
      </c>
      <c r="E13881" s="10" t="str">
        <f t="shared" si="883"/>
        <v/>
      </c>
      <c r="F13881" s="10" t="str">
        <f>IFERROR(VLOOKUP(I13881,DATABASE!$N:$O,2,FALSE),"")</f>
        <v/>
      </c>
      <c r="Q13881" s="10">
        <f t="shared" si="880"/>
        <v>0</v>
      </c>
    </row>
    <row r="13882" spans="2:17" ht="20.25" customHeight="1">
      <c r="B13882" s="10" t="str">
        <f t="shared" si="881"/>
        <v>0</v>
      </c>
      <c r="C13882" s="10" t="str">
        <f t="shared" si="882"/>
        <v/>
      </c>
      <c r="D13882" s="10" t="str">
        <f>IFERROR(IF(تحویلی!$E$1="","",IF(NOSA!O13882=تحویلی!$E$1,تحویلی!$E$1&amp;COUNTIF(NOSA!$O$1:O13882,تحویلی!$E$1),"")),"")</f>
        <v/>
      </c>
      <c r="E13882" s="10" t="str">
        <f t="shared" si="883"/>
        <v/>
      </c>
      <c r="F13882" s="10" t="str">
        <f>IFERROR(VLOOKUP(I13882,DATABASE!$N:$O,2,FALSE),"")</f>
        <v/>
      </c>
      <c r="Q13882" s="10">
        <f t="shared" si="880"/>
        <v>0</v>
      </c>
    </row>
    <row r="13883" spans="2:17" ht="20.25" customHeight="1">
      <c r="B13883" s="10" t="str">
        <f t="shared" si="881"/>
        <v>0</v>
      </c>
      <c r="C13883" s="10" t="str">
        <f t="shared" si="882"/>
        <v/>
      </c>
      <c r="D13883" s="10" t="str">
        <f>IFERROR(IF(تحویلی!$E$1="","",IF(NOSA!O13883=تحویلی!$E$1,تحویلی!$E$1&amp;COUNTIF(NOSA!$O$1:O13883,تحویلی!$E$1),"")),"")</f>
        <v/>
      </c>
      <c r="E13883" s="10" t="str">
        <f t="shared" si="883"/>
        <v/>
      </c>
      <c r="F13883" s="10" t="str">
        <f>IFERROR(VLOOKUP(I13883,DATABASE!$N:$O,2,FALSE),"")</f>
        <v/>
      </c>
      <c r="Q13883" s="10">
        <f t="shared" si="880"/>
        <v>0</v>
      </c>
    </row>
    <row r="13884" spans="2:17" ht="20.25" customHeight="1">
      <c r="B13884" s="10" t="str">
        <f t="shared" si="881"/>
        <v>0</v>
      </c>
      <c r="C13884" s="10" t="str">
        <f t="shared" si="882"/>
        <v/>
      </c>
      <c r="D13884" s="10" t="str">
        <f>IFERROR(IF(تحویلی!$E$1="","",IF(NOSA!O13884=تحویلی!$E$1,تحویلی!$E$1&amp;COUNTIF(NOSA!$O$1:O13884,تحویلی!$E$1),"")),"")</f>
        <v/>
      </c>
      <c r="E13884" s="10" t="str">
        <f t="shared" si="883"/>
        <v/>
      </c>
      <c r="F13884" s="10" t="str">
        <f>IFERROR(VLOOKUP(I13884,DATABASE!$N:$O,2,FALSE),"")</f>
        <v/>
      </c>
      <c r="Q13884" s="10">
        <f t="shared" si="880"/>
        <v>0</v>
      </c>
    </row>
    <row r="13885" spans="2:17" ht="20.25" customHeight="1">
      <c r="B13885" s="10" t="str">
        <f t="shared" si="881"/>
        <v>0</v>
      </c>
      <c r="C13885" s="10" t="str">
        <f t="shared" si="882"/>
        <v/>
      </c>
      <c r="D13885" s="10" t="str">
        <f>IFERROR(IF(تحویلی!$E$1="","",IF(NOSA!O13885=تحویلی!$E$1,تحویلی!$E$1&amp;COUNTIF(NOSA!$O$1:O13885,تحویلی!$E$1),"")),"")</f>
        <v/>
      </c>
      <c r="E13885" s="10" t="str">
        <f t="shared" si="883"/>
        <v/>
      </c>
      <c r="F13885" s="10" t="str">
        <f>IFERROR(VLOOKUP(I13885,DATABASE!$N:$O,2,FALSE),"")</f>
        <v/>
      </c>
      <c r="Q13885" s="10">
        <f t="shared" si="880"/>
        <v>0</v>
      </c>
    </row>
    <row r="13886" spans="2:17" ht="20.25" customHeight="1">
      <c r="B13886" s="10" t="str">
        <f t="shared" si="881"/>
        <v>0</v>
      </c>
      <c r="C13886" s="10" t="str">
        <f t="shared" si="882"/>
        <v/>
      </c>
      <c r="D13886" s="10" t="str">
        <f>IFERROR(IF(تحویلی!$E$1="","",IF(NOSA!O13886=تحویلی!$E$1,تحویلی!$E$1&amp;COUNTIF(NOSA!$O$1:O13886,تحویلی!$E$1),"")),"")</f>
        <v/>
      </c>
      <c r="E13886" s="10" t="str">
        <f t="shared" si="883"/>
        <v/>
      </c>
      <c r="F13886" s="10" t="str">
        <f>IFERROR(VLOOKUP(I13886,DATABASE!$N:$O,2,FALSE),"")</f>
        <v/>
      </c>
      <c r="Q13886" s="10">
        <f t="shared" si="880"/>
        <v>0</v>
      </c>
    </row>
    <row r="13887" spans="2:17" ht="20.25" customHeight="1">
      <c r="B13887" s="10" t="str">
        <f t="shared" si="881"/>
        <v>0</v>
      </c>
      <c r="C13887" s="10" t="str">
        <f t="shared" si="882"/>
        <v/>
      </c>
      <c r="D13887" s="10" t="str">
        <f>IFERROR(IF(تحویلی!$E$1="","",IF(NOSA!O13887=تحویلی!$E$1,تحویلی!$E$1&amp;COUNTIF(NOSA!$O$1:O13887,تحویلی!$E$1),"")),"")</f>
        <v/>
      </c>
      <c r="E13887" s="10" t="str">
        <f t="shared" si="883"/>
        <v/>
      </c>
      <c r="F13887" s="10" t="str">
        <f>IFERROR(VLOOKUP(I13887,DATABASE!$N:$O,2,FALSE),"")</f>
        <v/>
      </c>
      <c r="Q13887" s="10">
        <f t="shared" si="880"/>
        <v>0</v>
      </c>
    </row>
    <row r="13888" spans="2:17" ht="20.25" customHeight="1">
      <c r="B13888" s="10" t="str">
        <f t="shared" si="881"/>
        <v>0</v>
      </c>
      <c r="C13888" s="10" t="str">
        <f t="shared" si="882"/>
        <v/>
      </c>
      <c r="D13888" s="10" t="str">
        <f>IFERROR(IF(تحویلی!$E$1="","",IF(NOSA!O13888=تحویلی!$E$1,تحویلی!$E$1&amp;COUNTIF(NOSA!$O$1:O13888,تحویلی!$E$1),"")),"")</f>
        <v/>
      </c>
      <c r="E13888" s="10" t="str">
        <f t="shared" si="883"/>
        <v/>
      </c>
      <c r="F13888" s="10" t="str">
        <f>IFERROR(VLOOKUP(I13888,DATABASE!$N:$O,2,FALSE),"")</f>
        <v/>
      </c>
      <c r="Q13888" s="10">
        <f t="shared" si="880"/>
        <v>0</v>
      </c>
    </row>
    <row r="13889" spans="2:17" ht="20.25" customHeight="1">
      <c r="B13889" s="10" t="str">
        <f t="shared" si="881"/>
        <v>0</v>
      </c>
      <c r="C13889" s="10" t="str">
        <f t="shared" si="882"/>
        <v/>
      </c>
      <c r="D13889" s="10" t="str">
        <f>IFERROR(IF(تحویلی!$E$1="","",IF(NOSA!O13889=تحویلی!$E$1,تحویلی!$E$1&amp;COUNTIF(NOSA!$O$1:O13889,تحویلی!$E$1),"")),"")</f>
        <v/>
      </c>
      <c r="E13889" s="10" t="str">
        <f t="shared" si="883"/>
        <v/>
      </c>
      <c r="F13889" s="10" t="str">
        <f>IFERROR(VLOOKUP(I13889,DATABASE!$N:$O,2,FALSE),"")</f>
        <v/>
      </c>
      <c r="Q13889" s="10">
        <f t="shared" si="880"/>
        <v>0</v>
      </c>
    </row>
    <row r="13890" spans="2:17" ht="20.25" customHeight="1">
      <c r="B13890" s="10" t="str">
        <f t="shared" si="881"/>
        <v>0</v>
      </c>
      <c r="C13890" s="10" t="str">
        <f t="shared" si="882"/>
        <v/>
      </c>
      <c r="D13890" s="10" t="str">
        <f>IFERROR(IF(تحویلی!$E$1="","",IF(NOSA!O13890=تحویلی!$E$1,تحویلی!$E$1&amp;COUNTIF(NOSA!$O$1:O13890,تحویلی!$E$1),"")),"")</f>
        <v/>
      </c>
      <c r="E13890" s="10" t="str">
        <f t="shared" si="883"/>
        <v/>
      </c>
      <c r="F13890" s="10" t="str">
        <f>IFERROR(VLOOKUP(I13890,DATABASE!$N:$O,2,FALSE),"")</f>
        <v/>
      </c>
      <c r="Q13890" s="10">
        <f t="shared" si="880"/>
        <v>0</v>
      </c>
    </row>
    <row r="13891" spans="2:17" ht="20.25" customHeight="1">
      <c r="B13891" s="10" t="str">
        <f t="shared" si="881"/>
        <v>0</v>
      </c>
      <c r="C13891" s="10" t="str">
        <f t="shared" si="882"/>
        <v/>
      </c>
      <c r="D13891" s="10" t="str">
        <f>IFERROR(IF(تحویلی!$E$1="","",IF(NOSA!O13891=تحویلی!$E$1,تحویلی!$E$1&amp;COUNTIF(NOSA!$O$1:O13891,تحویلی!$E$1),"")),"")</f>
        <v/>
      </c>
      <c r="E13891" s="10" t="str">
        <f t="shared" si="883"/>
        <v/>
      </c>
      <c r="F13891" s="10" t="str">
        <f>IFERROR(VLOOKUP(I13891,DATABASE!$N:$O,2,FALSE),"")</f>
        <v/>
      </c>
      <c r="Q13891" s="10">
        <f t="shared" si="880"/>
        <v>0</v>
      </c>
    </row>
    <row r="13892" spans="2:17" ht="20.25" customHeight="1">
      <c r="B13892" s="10" t="str">
        <f t="shared" si="881"/>
        <v>0</v>
      </c>
      <c r="C13892" s="10" t="str">
        <f t="shared" si="882"/>
        <v/>
      </c>
      <c r="D13892" s="10" t="str">
        <f>IFERROR(IF(تحویلی!$E$1="","",IF(NOSA!O13892=تحویلی!$E$1,تحویلی!$E$1&amp;COUNTIF(NOSA!$O$1:O13892,تحویلی!$E$1),"")),"")</f>
        <v/>
      </c>
      <c r="E13892" s="10" t="str">
        <f t="shared" si="883"/>
        <v/>
      </c>
      <c r="F13892" s="10" t="str">
        <f>IFERROR(VLOOKUP(I13892,DATABASE!$N:$O,2,FALSE),"")</f>
        <v/>
      </c>
      <c r="Q13892" s="10">
        <f t="shared" si="880"/>
        <v>0</v>
      </c>
    </row>
    <row r="13893" spans="2:17" ht="20.25" customHeight="1">
      <c r="B13893" s="10" t="str">
        <f t="shared" si="881"/>
        <v>0</v>
      </c>
      <c r="C13893" s="10" t="str">
        <f t="shared" si="882"/>
        <v/>
      </c>
      <c r="D13893" s="10" t="str">
        <f>IFERROR(IF(تحویلی!$E$1="","",IF(NOSA!O13893=تحویلی!$E$1,تحویلی!$E$1&amp;COUNTIF(NOSA!$O$1:O13893,تحویلی!$E$1),"")),"")</f>
        <v/>
      </c>
      <c r="E13893" s="10" t="str">
        <f t="shared" si="883"/>
        <v/>
      </c>
      <c r="F13893" s="10" t="str">
        <f>IFERROR(VLOOKUP(I13893,DATABASE!$N:$O,2,FALSE),"")</f>
        <v/>
      </c>
      <c r="Q13893" s="10">
        <f t="shared" si="880"/>
        <v>0</v>
      </c>
    </row>
    <row r="13894" spans="2:17" ht="20.25" customHeight="1">
      <c r="B13894" s="10" t="str">
        <f t="shared" si="881"/>
        <v>0</v>
      </c>
      <c r="C13894" s="10" t="str">
        <f t="shared" si="882"/>
        <v/>
      </c>
      <c r="D13894" s="10" t="str">
        <f>IFERROR(IF(تحویلی!$E$1="","",IF(NOSA!O13894=تحویلی!$E$1,تحویلی!$E$1&amp;COUNTIF(NOSA!$O$1:O13894,تحویلی!$E$1),"")),"")</f>
        <v/>
      </c>
      <c r="E13894" s="10" t="str">
        <f t="shared" si="883"/>
        <v/>
      </c>
      <c r="F13894" s="10" t="str">
        <f>IFERROR(VLOOKUP(I13894,DATABASE!$N:$O,2,FALSE),"")</f>
        <v/>
      </c>
      <c r="Q13894" s="10">
        <f t="shared" si="880"/>
        <v>0</v>
      </c>
    </row>
    <row r="13895" spans="2:17" ht="20.25" customHeight="1">
      <c r="B13895" s="10" t="str">
        <f t="shared" si="881"/>
        <v>0</v>
      </c>
      <c r="C13895" s="10" t="str">
        <f t="shared" si="882"/>
        <v/>
      </c>
      <c r="D13895" s="10" t="str">
        <f>IFERROR(IF(تحویلی!$E$1="","",IF(NOSA!O13895=تحویلی!$E$1,تحویلی!$E$1&amp;COUNTIF(NOSA!$O$1:O13895,تحویلی!$E$1),"")),"")</f>
        <v/>
      </c>
      <c r="E13895" s="10" t="str">
        <f t="shared" si="883"/>
        <v/>
      </c>
      <c r="F13895" s="10" t="str">
        <f>IFERROR(VLOOKUP(I13895,DATABASE!$N:$O,2,FALSE),"")</f>
        <v/>
      </c>
      <c r="Q13895" s="10">
        <f t="shared" si="880"/>
        <v>0</v>
      </c>
    </row>
    <row r="13896" spans="2:17" ht="20.25" customHeight="1">
      <c r="B13896" s="10" t="str">
        <f t="shared" si="881"/>
        <v>0</v>
      </c>
      <c r="C13896" s="10" t="str">
        <f t="shared" si="882"/>
        <v/>
      </c>
      <c r="D13896" s="10" t="str">
        <f>IFERROR(IF(تحویلی!$E$1="","",IF(NOSA!O13896=تحویلی!$E$1,تحویلی!$E$1&amp;COUNTIF(NOSA!$O$1:O13896,تحویلی!$E$1),"")),"")</f>
        <v/>
      </c>
      <c r="E13896" s="10" t="str">
        <f t="shared" si="883"/>
        <v/>
      </c>
      <c r="F13896" s="10" t="str">
        <f>IFERROR(VLOOKUP(I13896,DATABASE!$N:$O,2,FALSE),"")</f>
        <v/>
      </c>
      <c r="Q13896" s="10">
        <f t="shared" si="880"/>
        <v>0</v>
      </c>
    </row>
    <row r="13897" spans="2:17" ht="20.25" customHeight="1">
      <c r="B13897" s="10" t="str">
        <f t="shared" si="881"/>
        <v>0</v>
      </c>
      <c r="C13897" s="10" t="str">
        <f t="shared" si="882"/>
        <v/>
      </c>
      <c r="D13897" s="10" t="str">
        <f>IFERROR(IF(تحویلی!$E$1="","",IF(NOSA!O13897=تحویلی!$E$1,تحویلی!$E$1&amp;COUNTIF(NOSA!$O$1:O13897,تحویلی!$E$1),"")),"")</f>
        <v/>
      </c>
      <c r="E13897" s="10" t="str">
        <f t="shared" si="883"/>
        <v/>
      </c>
      <c r="F13897" s="10" t="str">
        <f>IFERROR(VLOOKUP(I13897,DATABASE!$N:$O,2,FALSE),"")</f>
        <v/>
      </c>
      <c r="Q13897" s="10">
        <f t="shared" si="880"/>
        <v>0</v>
      </c>
    </row>
    <row r="13898" spans="2:17" ht="20.25" customHeight="1">
      <c r="B13898" s="10" t="str">
        <f t="shared" si="881"/>
        <v>0</v>
      </c>
      <c r="C13898" s="10" t="str">
        <f t="shared" si="882"/>
        <v/>
      </c>
      <c r="D13898" s="10" t="str">
        <f>IFERROR(IF(تحویلی!$E$1="","",IF(NOSA!O13898=تحویلی!$E$1,تحویلی!$E$1&amp;COUNTIF(NOSA!$O$1:O13898,تحویلی!$E$1),"")),"")</f>
        <v/>
      </c>
      <c r="E13898" s="10" t="str">
        <f t="shared" si="883"/>
        <v/>
      </c>
      <c r="F13898" s="10" t="str">
        <f>IFERROR(VLOOKUP(I13898,DATABASE!$N:$O,2,FALSE),"")</f>
        <v/>
      </c>
      <c r="Q13898" s="10">
        <f t="shared" si="880"/>
        <v>0</v>
      </c>
    </row>
    <row r="13899" spans="2:17" ht="20.25" customHeight="1">
      <c r="B13899" s="10" t="str">
        <f t="shared" si="881"/>
        <v>0</v>
      </c>
      <c r="C13899" s="10" t="str">
        <f t="shared" si="882"/>
        <v/>
      </c>
      <c r="D13899" s="10" t="str">
        <f>IFERROR(IF(تحویلی!$E$1="","",IF(NOSA!O13899=تحویلی!$E$1,تحویلی!$E$1&amp;COUNTIF(NOSA!$O$1:O13899,تحویلی!$E$1),"")),"")</f>
        <v/>
      </c>
      <c r="E13899" s="10" t="str">
        <f t="shared" si="883"/>
        <v/>
      </c>
      <c r="F13899" s="10" t="str">
        <f>IFERROR(VLOOKUP(I13899,DATABASE!$N:$O,2,FALSE),"")</f>
        <v/>
      </c>
      <c r="Q13899" s="10">
        <f t="shared" si="880"/>
        <v>0</v>
      </c>
    </row>
    <row r="13900" spans="2:17" ht="20.25" customHeight="1">
      <c r="B13900" s="10" t="str">
        <f t="shared" si="881"/>
        <v>0</v>
      </c>
      <c r="C13900" s="10" t="str">
        <f t="shared" si="882"/>
        <v/>
      </c>
      <c r="D13900" s="10" t="str">
        <f>IFERROR(IF(تحویلی!$E$1="","",IF(NOSA!O13900=تحویلی!$E$1,تحویلی!$E$1&amp;COUNTIF(NOSA!$O$1:O13900,تحویلی!$E$1),"")),"")</f>
        <v/>
      </c>
      <c r="E13900" s="10" t="str">
        <f t="shared" si="883"/>
        <v/>
      </c>
      <c r="F13900" s="10" t="str">
        <f>IFERROR(VLOOKUP(I13900,DATABASE!$N:$O,2,FALSE),"")</f>
        <v/>
      </c>
      <c r="Q13900" s="10">
        <f t="shared" si="880"/>
        <v>0</v>
      </c>
    </row>
    <row r="13901" spans="2:17" ht="20.25" customHeight="1">
      <c r="B13901" s="10" t="str">
        <f t="shared" si="881"/>
        <v>0</v>
      </c>
      <c r="C13901" s="10" t="str">
        <f t="shared" si="882"/>
        <v/>
      </c>
      <c r="D13901" s="10" t="str">
        <f>IFERROR(IF(تحویلی!$E$1="","",IF(NOSA!O13901=تحویلی!$E$1,تحویلی!$E$1&amp;COUNTIF(NOSA!$O$1:O13901,تحویلی!$E$1),"")),"")</f>
        <v/>
      </c>
      <c r="E13901" s="10" t="str">
        <f t="shared" si="883"/>
        <v/>
      </c>
      <c r="F13901" s="10" t="str">
        <f>IFERROR(VLOOKUP(I13901,DATABASE!$N:$O,2,FALSE),"")</f>
        <v/>
      </c>
      <c r="Q13901" s="10">
        <f t="shared" si="880"/>
        <v>0</v>
      </c>
    </row>
    <row r="13902" spans="2:17" ht="20.25" customHeight="1">
      <c r="B13902" s="10" t="str">
        <f t="shared" si="881"/>
        <v>0</v>
      </c>
      <c r="C13902" s="10" t="str">
        <f t="shared" si="882"/>
        <v/>
      </c>
      <c r="D13902" s="10" t="str">
        <f>IFERROR(IF(تحویلی!$E$1="","",IF(NOSA!O13902=تحویلی!$E$1,تحویلی!$E$1&amp;COUNTIF(NOSA!$O$1:O13902,تحویلی!$E$1),"")),"")</f>
        <v/>
      </c>
      <c r="E13902" s="10" t="str">
        <f t="shared" si="883"/>
        <v/>
      </c>
      <c r="F13902" s="10" t="str">
        <f>IFERROR(VLOOKUP(I13902,DATABASE!$N:$O,2,FALSE),"")</f>
        <v/>
      </c>
      <c r="Q13902" s="10">
        <f t="shared" si="880"/>
        <v>0</v>
      </c>
    </row>
    <row r="13903" spans="2:17" ht="20.25" customHeight="1">
      <c r="B13903" s="10" t="str">
        <f t="shared" si="881"/>
        <v>0</v>
      </c>
      <c r="C13903" s="10" t="str">
        <f t="shared" si="882"/>
        <v/>
      </c>
      <c r="D13903" s="10" t="str">
        <f>IFERROR(IF(تحویلی!$E$1="","",IF(NOSA!O13903=تحویلی!$E$1,تحویلی!$E$1&amp;COUNTIF(NOSA!$O$1:O13903,تحویلی!$E$1),"")),"")</f>
        <v/>
      </c>
      <c r="E13903" s="10" t="str">
        <f t="shared" si="883"/>
        <v/>
      </c>
      <c r="F13903" s="10" t="str">
        <f>IFERROR(VLOOKUP(I13903,DATABASE!$N:$O,2,FALSE),"")</f>
        <v/>
      </c>
      <c r="Q13903" s="10">
        <f t="shared" si="880"/>
        <v>0</v>
      </c>
    </row>
    <row r="13904" spans="2:17" ht="20.25" customHeight="1">
      <c r="B13904" s="10" t="str">
        <f t="shared" si="881"/>
        <v>0</v>
      </c>
      <c r="C13904" s="10" t="str">
        <f t="shared" si="882"/>
        <v/>
      </c>
      <c r="D13904" s="10" t="str">
        <f>IFERROR(IF(تحویلی!$E$1="","",IF(NOSA!O13904=تحویلی!$E$1,تحویلی!$E$1&amp;COUNTIF(NOSA!$O$1:O13904,تحویلی!$E$1),"")),"")</f>
        <v/>
      </c>
      <c r="E13904" s="10" t="str">
        <f t="shared" si="883"/>
        <v/>
      </c>
      <c r="F13904" s="10" t="str">
        <f>IFERROR(VLOOKUP(I13904,DATABASE!$N:$O,2,FALSE),"")</f>
        <v/>
      </c>
      <c r="Q13904" s="10">
        <f t="shared" si="880"/>
        <v>0</v>
      </c>
    </row>
    <row r="13905" spans="2:17" ht="20.25" customHeight="1">
      <c r="B13905" s="10" t="str">
        <f t="shared" si="881"/>
        <v>0</v>
      </c>
      <c r="C13905" s="10" t="str">
        <f t="shared" si="882"/>
        <v/>
      </c>
      <c r="D13905" s="10" t="str">
        <f>IFERROR(IF(تحویلی!$E$1="","",IF(NOSA!O13905=تحویلی!$E$1,تحویلی!$E$1&amp;COUNTIF(NOSA!$O$1:O13905,تحویلی!$E$1),"")),"")</f>
        <v/>
      </c>
      <c r="E13905" s="10" t="str">
        <f t="shared" si="883"/>
        <v/>
      </c>
      <c r="F13905" s="10" t="str">
        <f>IFERROR(VLOOKUP(I13905,DATABASE!$N:$O,2,FALSE),"")</f>
        <v/>
      </c>
      <c r="Q13905" s="10">
        <f t="shared" si="880"/>
        <v>0</v>
      </c>
    </row>
    <row r="13906" spans="2:17" ht="20.25" customHeight="1">
      <c r="B13906" s="10" t="str">
        <f t="shared" si="881"/>
        <v>0</v>
      </c>
      <c r="C13906" s="10" t="str">
        <f t="shared" si="882"/>
        <v/>
      </c>
      <c r="D13906" s="10" t="str">
        <f>IFERROR(IF(تحویلی!$E$1="","",IF(NOSA!O13906=تحویلی!$E$1,تحویلی!$E$1&amp;COUNTIF(NOSA!$O$1:O13906,تحویلی!$E$1),"")),"")</f>
        <v/>
      </c>
      <c r="E13906" s="10" t="str">
        <f t="shared" si="883"/>
        <v/>
      </c>
      <c r="F13906" s="10" t="str">
        <f>IFERROR(VLOOKUP(I13906,DATABASE!$N:$O,2,FALSE),"")</f>
        <v/>
      </c>
      <c r="Q13906" s="10">
        <f t="shared" si="880"/>
        <v>0</v>
      </c>
    </row>
    <row r="13907" spans="2:17" ht="20.25" customHeight="1">
      <c r="B13907" s="10" t="str">
        <f t="shared" si="881"/>
        <v>0</v>
      </c>
      <c r="C13907" s="10" t="str">
        <f t="shared" si="882"/>
        <v/>
      </c>
      <c r="D13907" s="10" t="str">
        <f>IFERROR(IF(تحویلی!$E$1="","",IF(NOSA!O13907=تحویلی!$E$1,تحویلی!$E$1&amp;COUNTIF(NOSA!$O$1:O13907,تحویلی!$E$1),"")),"")</f>
        <v/>
      </c>
      <c r="E13907" s="10" t="str">
        <f t="shared" si="883"/>
        <v/>
      </c>
      <c r="F13907" s="10" t="str">
        <f>IFERROR(VLOOKUP(I13907,DATABASE!$N:$O,2,FALSE),"")</f>
        <v/>
      </c>
      <c r="Q13907" s="10">
        <f t="shared" si="880"/>
        <v>0</v>
      </c>
    </row>
    <row r="13908" spans="2:17" ht="20.25" customHeight="1">
      <c r="B13908" s="10" t="str">
        <f t="shared" si="881"/>
        <v>0</v>
      </c>
      <c r="C13908" s="10" t="str">
        <f t="shared" si="882"/>
        <v/>
      </c>
      <c r="D13908" s="10" t="str">
        <f>IFERROR(IF(تحویلی!$E$1="","",IF(NOSA!O13908=تحویلی!$E$1,تحویلی!$E$1&amp;COUNTIF(NOSA!$O$1:O13908,تحویلی!$E$1),"")),"")</f>
        <v/>
      </c>
      <c r="E13908" s="10" t="str">
        <f t="shared" si="883"/>
        <v/>
      </c>
      <c r="F13908" s="10" t="str">
        <f>IFERROR(VLOOKUP(I13908,DATABASE!$N:$O,2,FALSE),"")</f>
        <v/>
      </c>
      <c r="Q13908" s="10">
        <f t="shared" si="880"/>
        <v>0</v>
      </c>
    </row>
    <row r="13909" spans="2:17" ht="20.25" customHeight="1">
      <c r="B13909" s="10" t="str">
        <f t="shared" si="881"/>
        <v>0</v>
      </c>
      <c r="C13909" s="10" t="str">
        <f t="shared" si="882"/>
        <v/>
      </c>
      <c r="D13909" s="10" t="str">
        <f>IFERROR(IF(تحویلی!$E$1="","",IF(NOSA!O13909=تحویلی!$E$1,تحویلی!$E$1&amp;COUNTIF(NOSA!$O$1:O13909,تحویلی!$E$1),"")),"")</f>
        <v/>
      </c>
      <c r="E13909" s="10" t="str">
        <f t="shared" si="883"/>
        <v/>
      </c>
      <c r="F13909" s="10" t="str">
        <f>IFERROR(VLOOKUP(I13909,DATABASE!$N:$O,2,FALSE),"")</f>
        <v/>
      </c>
      <c r="Q13909" s="10">
        <f t="shared" si="880"/>
        <v>0</v>
      </c>
    </row>
    <row r="13910" spans="2:17" ht="20.25" customHeight="1">
      <c r="B13910" s="10" t="str">
        <f t="shared" si="881"/>
        <v>0</v>
      </c>
      <c r="C13910" s="10" t="str">
        <f t="shared" si="882"/>
        <v/>
      </c>
      <c r="D13910" s="10" t="str">
        <f>IFERROR(IF(تحویلی!$E$1="","",IF(NOSA!O13910=تحویلی!$E$1,تحویلی!$E$1&amp;COUNTIF(NOSA!$O$1:O13910,تحویلی!$E$1),"")),"")</f>
        <v/>
      </c>
      <c r="E13910" s="10" t="str">
        <f t="shared" si="883"/>
        <v/>
      </c>
      <c r="F13910" s="10" t="str">
        <f>IFERROR(VLOOKUP(I13910,DATABASE!$N:$O,2,FALSE),"")</f>
        <v/>
      </c>
      <c r="Q13910" s="10">
        <f t="shared" si="880"/>
        <v>0</v>
      </c>
    </row>
    <row r="13911" spans="2:17" ht="20.25" customHeight="1">
      <c r="B13911" s="10" t="str">
        <f t="shared" si="881"/>
        <v>0</v>
      </c>
      <c r="C13911" s="10" t="str">
        <f t="shared" si="882"/>
        <v/>
      </c>
      <c r="D13911" s="10" t="str">
        <f>IFERROR(IF(تحویلی!$E$1="","",IF(NOSA!O13911=تحویلی!$E$1,تحویلی!$E$1&amp;COUNTIF(NOSA!$O$1:O13911,تحویلی!$E$1),"")),"")</f>
        <v/>
      </c>
      <c r="E13911" s="10" t="str">
        <f t="shared" si="883"/>
        <v/>
      </c>
      <c r="F13911" s="10" t="str">
        <f>IFERROR(VLOOKUP(I13911,DATABASE!$N:$O,2,FALSE),"")</f>
        <v/>
      </c>
      <c r="Q13911" s="10">
        <f t="shared" si="880"/>
        <v>0</v>
      </c>
    </row>
    <row r="13912" spans="2:17" ht="20.25" customHeight="1">
      <c r="B13912" s="10" t="str">
        <f t="shared" si="881"/>
        <v>0</v>
      </c>
      <c r="C13912" s="10" t="str">
        <f t="shared" si="882"/>
        <v/>
      </c>
      <c r="D13912" s="10" t="str">
        <f>IFERROR(IF(تحویلی!$E$1="","",IF(NOSA!O13912=تحویلی!$E$1,تحویلی!$E$1&amp;COUNTIF(NOSA!$O$1:O13912,تحویلی!$E$1),"")),"")</f>
        <v/>
      </c>
      <c r="E13912" s="10" t="str">
        <f t="shared" si="883"/>
        <v/>
      </c>
      <c r="F13912" s="10" t="str">
        <f>IFERROR(VLOOKUP(I13912,DATABASE!$N:$O,2,FALSE),"")</f>
        <v/>
      </c>
      <c r="Q13912" s="10">
        <f t="shared" si="880"/>
        <v>0</v>
      </c>
    </row>
    <row r="13913" spans="2:17" ht="20.25" customHeight="1">
      <c r="B13913" s="10" t="str">
        <f t="shared" si="881"/>
        <v>0</v>
      </c>
      <c r="C13913" s="10" t="str">
        <f t="shared" si="882"/>
        <v/>
      </c>
      <c r="D13913" s="10" t="str">
        <f>IFERROR(IF(تحویلی!$E$1="","",IF(NOSA!O13913=تحویلی!$E$1,تحویلی!$E$1&amp;COUNTIF(NOSA!$O$1:O13913,تحویلی!$E$1),"")),"")</f>
        <v/>
      </c>
      <c r="E13913" s="10" t="str">
        <f t="shared" si="883"/>
        <v/>
      </c>
      <c r="F13913" s="10" t="str">
        <f>IFERROR(VLOOKUP(I13913,DATABASE!$N:$O,2,FALSE),"")</f>
        <v/>
      </c>
      <c r="Q13913" s="10">
        <f t="shared" si="880"/>
        <v>0</v>
      </c>
    </row>
    <row r="13914" spans="2:17" ht="20.25" customHeight="1">
      <c r="B13914" s="10" t="str">
        <f t="shared" si="881"/>
        <v>0</v>
      </c>
      <c r="C13914" s="10" t="str">
        <f t="shared" si="882"/>
        <v/>
      </c>
      <c r="D13914" s="10" t="str">
        <f>IFERROR(IF(تحویلی!$E$1="","",IF(NOSA!O13914=تحویلی!$E$1,تحویلی!$E$1&amp;COUNTIF(NOSA!$O$1:O13914,تحویلی!$E$1),"")),"")</f>
        <v/>
      </c>
      <c r="E13914" s="10" t="str">
        <f t="shared" si="883"/>
        <v/>
      </c>
      <c r="F13914" s="10" t="str">
        <f>IFERROR(VLOOKUP(I13914,DATABASE!$N:$O,2,FALSE),"")</f>
        <v/>
      </c>
      <c r="Q13914" s="10">
        <f t="shared" si="880"/>
        <v>0</v>
      </c>
    </row>
    <row r="13915" spans="2:17" ht="20.25" customHeight="1">
      <c r="B13915" s="10" t="str">
        <f t="shared" si="881"/>
        <v>0</v>
      </c>
      <c r="C13915" s="10" t="str">
        <f t="shared" si="882"/>
        <v/>
      </c>
      <c r="D13915" s="10" t="str">
        <f>IFERROR(IF(تحویلی!$E$1="","",IF(NOSA!O13915=تحویلی!$E$1,تحویلی!$E$1&amp;COUNTIF(NOSA!$O$1:O13915,تحویلی!$E$1),"")),"")</f>
        <v/>
      </c>
      <c r="E13915" s="10" t="str">
        <f t="shared" si="883"/>
        <v/>
      </c>
      <c r="F13915" s="10" t="str">
        <f>IFERROR(VLOOKUP(I13915,DATABASE!$N:$O,2,FALSE),"")</f>
        <v/>
      </c>
      <c r="Q13915" s="10">
        <f t="shared" si="880"/>
        <v>0</v>
      </c>
    </row>
    <row r="13916" spans="2:17" ht="20.25" customHeight="1">
      <c r="B13916" s="10" t="str">
        <f t="shared" si="881"/>
        <v>0</v>
      </c>
      <c r="C13916" s="10" t="str">
        <f t="shared" si="882"/>
        <v/>
      </c>
      <c r="D13916" s="10" t="str">
        <f>IFERROR(IF(تحویلی!$E$1="","",IF(NOSA!O13916=تحویلی!$E$1,تحویلی!$E$1&amp;COUNTIF(NOSA!$O$1:O13916,تحویلی!$E$1),"")),"")</f>
        <v/>
      </c>
      <c r="E13916" s="10" t="str">
        <f t="shared" si="883"/>
        <v/>
      </c>
      <c r="F13916" s="10" t="str">
        <f>IFERROR(VLOOKUP(I13916,DATABASE!$N:$O,2,FALSE),"")</f>
        <v/>
      </c>
      <c r="Q13916" s="10">
        <f t="shared" si="880"/>
        <v>0</v>
      </c>
    </row>
    <row r="13917" spans="2:17" ht="20.25" customHeight="1">
      <c r="B13917" s="10" t="str">
        <f t="shared" si="881"/>
        <v>0</v>
      </c>
      <c r="C13917" s="10" t="str">
        <f t="shared" si="882"/>
        <v/>
      </c>
      <c r="D13917" s="10" t="str">
        <f>IFERROR(IF(تحویلی!$E$1="","",IF(NOSA!O13917=تحویلی!$E$1,تحویلی!$E$1&amp;COUNTIF(NOSA!$O$1:O13917,تحویلی!$E$1),"")),"")</f>
        <v/>
      </c>
      <c r="E13917" s="10" t="str">
        <f t="shared" si="883"/>
        <v/>
      </c>
      <c r="F13917" s="10" t="str">
        <f>IFERROR(VLOOKUP(I13917,DATABASE!$N:$O,2,FALSE),"")</f>
        <v/>
      </c>
      <c r="Q13917" s="10">
        <f t="shared" si="880"/>
        <v>0</v>
      </c>
    </row>
    <row r="13918" spans="2:17" ht="20.25" customHeight="1">
      <c r="B13918" s="10" t="str">
        <f t="shared" si="881"/>
        <v>0</v>
      </c>
      <c r="C13918" s="10" t="str">
        <f t="shared" si="882"/>
        <v/>
      </c>
      <c r="D13918" s="10" t="str">
        <f>IFERROR(IF(تحویلی!$E$1="","",IF(NOSA!O13918=تحویلی!$E$1,تحویلی!$E$1&amp;COUNTIF(NOSA!$O$1:O13918,تحویلی!$E$1),"")),"")</f>
        <v/>
      </c>
      <c r="E13918" s="10" t="str">
        <f t="shared" si="883"/>
        <v/>
      </c>
      <c r="F13918" s="10" t="str">
        <f>IFERROR(VLOOKUP(I13918,DATABASE!$N:$O,2,FALSE),"")</f>
        <v/>
      </c>
      <c r="Q13918" s="10">
        <f t="shared" si="880"/>
        <v>0</v>
      </c>
    </row>
    <row r="13919" spans="2:17" ht="20.25" customHeight="1">
      <c r="B13919" s="10" t="str">
        <f t="shared" si="881"/>
        <v>0</v>
      </c>
      <c r="C13919" s="10" t="str">
        <f t="shared" si="882"/>
        <v/>
      </c>
      <c r="D13919" s="10" t="str">
        <f>IFERROR(IF(تحویلی!$E$1="","",IF(NOSA!O13919=تحویلی!$E$1,تحویلی!$E$1&amp;COUNTIF(NOSA!$O$1:O13919,تحویلی!$E$1),"")),"")</f>
        <v/>
      </c>
      <c r="E13919" s="10" t="str">
        <f t="shared" si="883"/>
        <v/>
      </c>
      <c r="F13919" s="10" t="str">
        <f>IFERROR(VLOOKUP(I13919,DATABASE!$N:$O,2,FALSE),"")</f>
        <v/>
      </c>
      <c r="Q13919" s="10">
        <f t="shared" si="880"/>
        <v>0</v>
      </c>
    </row>
    <row r="13920" spans="2:17" ht="20.25" customHeight="1">
      <c r="B13920" s="10" t="str">
        <f t="shared" si="881"/>
        <v>0</v>
      </c>
      <c r="C13920" s="10" t="str">
        <f t="shared" si="882"/>
        <v/>
      </c>
      <c r="D13920" s="10" t="str">
        <f>IFERROR(IF(تحویلی!$E$1="","",IF(NOSA!O13920=تحویلی!$E$1,تحویلی!$E$1&amp;COUNTIF(NOSA!$O$1:O13920,تحویلی!$E$1),"")),"")</f>
        <v/>
      </c>
      <c r="E13920" s="10" t="str">
        <f t="shared" si="883"/>
        <v/>
      </c>
      <c r="F13920" s="10" t="str">
        <f>IFERROR(VLOOKUP(I13920,DATABASE!$N:$O,2,FALSE),"")</f>
        <v/>
      </c>
      <c r="Q13920" s="10">
        <f t="shared" si="880"/>
        <v>0</v>
      </c>
    </row>
    <row r="13921" spans="2:17" ht="20.25" customHeight="1">
      <c r="B13921" s="10" t="str">
        <f t="shared" si="881"/>
        <v>0</v>
      </c>
      <c r="C13921" s="10" t="str">
        <f t="shared" si="882"/>
        <v/>
      </c>
      <c r="D13921" s="10" t="str">
        <f>IFERROR(IF(تحویلی!$E$1="","",IF(NOSA!O13921=تحویلی!$E$1,تحویلی!$E$1&amp;COUNTIF(NOSA!$O$1:O13921,تحویلی!$E$1),"")),"")</f>
        <v/>
      </c>
      <c r="E13921" s="10" t="str">
        <f t="shared" si="883"/>
        <v/>
      </c>
      <c r="F13921" s="10" t="str">
        <f>IFERROR(VLOOKUP(I13921,DATABASE!$N:$O,2,FALSE),"")</f>
        <v/>
      </c>
      <c r="Q13921" s="10">
        <f t="shared" si="880"/>
        <v>0</v>
      </c>
    </row>
    <row r="13922" spans="2:17" ht="20.25" customHeight="1">
      <c r="B13922" s="10" t="str">
        <f t="shared" si="881"/>
        <v>0</v>
      </c>
      <c r="C13922" s="10" t="str">
        <f t="shared" si="882"/>
        <v/>
      </c>
      <c r="D13922" s="10" t="str">
        <f>IFERROR(IF(تحویلی!$E$1="","",IF(NOSA!O13922=تحویلی!$E$1,تحویلی!$E$1&amp;COUNTIF(NOSA!$O$1:O13922,تحویلی!$E$1),"")),"")</f>
        <v/>
      </c>
      <c r="E13922" s="10" t="str">
        <f t="shared" si="883"/>
        <v/>
      </c>
      <c r="F13922" s="10" t="str">
        <f>IFERROR(VLOOKUP(I13922,DATABASE!$N:$O,2,FALSE),"")</f>
        <v/>
      </c>
      <c r="Q13922" s="10">
        <f t="shared" si="880"/>
        <v>0</v>
      </c>
    </row>
    <row r="13923" spans="2:17" ht="20.25" customHeight="1">
      <c r="B13923" s="10" t="str">
        <f t="shared" si="881"/>
        <v>0</v>
      </c>
      <c r="C13923" s="10" t="str">
        <f t="shared" si="882"/>
        <v/>
      </c>
      <c r="D13923" s="10" t="str">
        <f>IFERROR(IF(تحویلی!$E$1="","",IF(NOSA!O13923=تحویلی!$E$1,تحویلی!$E$1&amp;COUNTIF(NOSA!$O$1:O13923,تحویلی!$E$1),"")),"")</f>
        <v/>
      </c>
      <c r="E13923" s="10" t="str">
        <f t="shared" si="883"/>
        <v/>
      </c>
      <c r="F13923" s="10" t="str">
        <f>IFERROR(VLOOKUP(I13923,DATABASE!$N:$O,2,FALSE),"")</f>
        <v/>
      </c>
      <c r="Q13923" s="10">
        <f t="shared" si="880"/>
        <v>0</v>
      </c>
    </row>
    <row r="13924" spans="2:17" ht="20.25" customHeight="1">
      <c r="B13924" s="10" t="str">
        <f t="shared" si="881"/>
        <v>0</v>
      </c>
      <c r="C13924" s="10" t="str">
        <f t="shared" si="882"/>
        <v/>
      </c>
      <c r="D13924" s="10" t="str">
        <f>IFERROR(IF(تحویلی!$E$1="","",IF(NOSA!O13924=تحویلی!$E$1,تحویلی!$E$1&amp;COUNTIF(NOSA!$O$1:O13924,تحویلی!$E$1),"")),"")</f>
        <v/>
      </c>
      <c r="E13924" s="10" t="str">
        <f t="shared" si="883"/>
        <v/>
      </c>
      <c r="F13924" s="10" t="str">
        <f>IFERROR(VLOOKUP(I13924,DATABASE!$N:$O,2,FALSE),"")</f>
        <v/>
      </c>
      <c r="Q13924" s="10">
        <f t="shared" ref="Q13924:Q13987" si="884">VALUE(O13924)</f>
        <v>0</v>
      </c>
    </row>
    <row r="13925" spans="2:17" ht="20.25" customHeight="1">
      <c r="B13925" s="10" t="str">
        <f t="shared" si="881"/>
        <v>0</v>
      </c>
      <c r="C13925" s="10" t="str">
        <f t="shared" si="882"/>
        <v/>
      </c>
      <c r="D13925" s="10" t="str">
        <f>IFERROR(IF(تحویلی!$E$1="","",IF(NOSA!O13925=تحویلی!$E$1,تحویلی!$E$1&amp;COUNTIF(NOSA!$O$1:O13925,تحویلی!$E$1),"")),"")</f>
        <v/>
      </c>
      <c r="E13925" s="10" t="str">
        <f t="shared" si="883"/>
        <v/>
      </c>
      <c r="F13925" s="10" t="str">
        <f>IFERROR(VLOOKUP(I13925,DATABASE!$N:$O,2,FALSE),"")</f>
        <v/>
      </c>
      <c r="Q13925" s="10">
        <f t="shared" si="884"/>
        <v>0</v>
      </c>
    </row>
    <row r="13926" spans="2:17" ht="20.25" customHeight="1">
      <c r="B13926" s="10" t="str">
        <f t="shared" si="881"/>
        <v>0</v>
      </c>
      <c r="C13926" s="10" t="str">
        <f t="shared" si="882"/>
        <v/>
      </c>
      <c r="D13926" s="10" t="str">
        <f>IFERROR(IF(تحویلی!$E$1="","",IF(NOSA!O13926=تحویلی!$E$1,تحویلی!$E$1&amp;COUNTIF(NOSA!$O$1:O13926,تحویلی!$E$1),"")),"")</f>
        <v/>
      </c>
      <c r="E13926" s="10" t="str">
        <f t="shared" si="883"/>
        <v/>
      </c>
      <c r="F13926" s="10" t="str">
        <f>IFERROR(VLOOKUP(I13926,DATABASE!$N:$O,2,FALSE),"")</f>
        <v/>
      </c>
      <c r="Q13926" s="10">
        <f t="shared" si="884"/>
        <v>0</v>
      </c>
    </row>
    <row r="13927" spans="2:17" ht="20.25" customHeight="1">
      <c r="B13927" s="10" t="str">
        <f t="shared" si="881"/>
        <v>0</v>
      </c>
      <c r="C13927" s="10" t="str">
        <f t="shared" si="882"/>
        <v/>
      </c>
      <c r="D13927" s="10" t="str">
        <f>IFERROR(IF(تحویلی!$E$1="","",IF(NOSA!O13927=تحویلی!$E$1,تحویلی!$E$1&amp;COUNTIF(NOSA!$O$1:O13927,تحویلی!$E$1),"")),"")</f>
        <v/>
      </c>
      <c r="E13927" s="10" t="str">
        <f t="shared" si="883"/>
        <v/>
      </c>
      <c r="F13927" s="10" t="str">
        <f>IFERROR(VLOOKUP(I13927,DATABASE!$N:$O,2,FALSE),"")</f>
        <v/>
      </c>
      <c r="Q13927" s="10">
        <f t="shared" si="884"/>
        <v>0</v>
      </c>
    </row>
    <row r="13928" spans="2:17" ht="20.25" customHeight="1">
      <c r="B13928" s="10" t="str">
        <f t="shared" si="881"/>
        <v>0</v>
      </c>
      <c r="C13928" s="10" t="str">
        <f t="shared" si="882"/>
        <v/>
      </c>
      <c r="D13928" s="10" t="str">
        <f>IFERROR(IF(تحویلی!$E$1="","",IF(NOSA!O13928=تحویلی!$E$1,تحویلی!$E$1&amp;COUNTIF(NOSA!$O$1:O13928,تحویلی!$E$1),"")),"")</f>
        <v/>
      </c>
      <c r="E13928" s="10" t="str">
        <f t="shared" si="883"/>
        <v/>
      </c>
      <c r="F13928" s="10" t="str">
        <f>IFERROR(VLOOKUP(I13928,DATABASE!$N:$O,2,FALSE),"")</f>
        <v/>
      </c>
      <c r="Q13928" s="10">
        <f t="shared" si="884"/>
        <v>0</v>
      </c>
    </row>
    <row r="13929" spans="2:17" ht="20.25" customHeight="1">
      <c r="B13929" s="10" t="str">
        <f t="shared" ref="B13929:B13992" si="885">F13929&amp;Q13929</f>
        <v>0</v>
      </c>
      <c r="C13929" s="10" t="str">
        <f t="shared" ref="C13929:C13992" si="886">F13929&amp;G13929&amp;O13929</f>
        <v/>
      </c>
      <c r="D13929" s="10" t="str">
        <f>IFERROR(IF(تحویلی!$E$1="","",IF(NOSA!O13929=تحویلی!$E$1,تحویلی!$E$1&amp;COUNTIF(NOSA!$O$1:O13929,تحویلی!$E$1),"")),"")</f>
        <v/>
      </c>
      <c r="E13929" s="10" t="str">
        <f t="shared" ref="E13929:E13992" si="887">H13929&amp;O13929</f>
        <v/>
      </c>
      <c r="F13929" s="10" t="str">
        <f>IFERROR(VLOOKUP(I13929,DATABASE!$N:$O,2,FALSE),"")</f>
        <v/>
      </c>
      <c r="Q13929" s="10">
        <f t="shared" si="884"/>
        <v>0</v>
      </c>
    </row>
    <row r="13930" spans="2:17" ht="20.25" customHeight="1">
      <c r="B13930" s="10" t="str">
        <f t="shared" si="885"/>
        <v>0</v>
      </c>
      <c r="C13930" s="10" t="str">
        <f t="shared" si="886"/>
        <v/>
      </c>
      <c r="D13930" s="10" t="str">
        <f>IFERROR(IF(تحویلی!$E$1="","",IF(NOSA!O13930=تحویلی!$E$1,تحویلی!$E$1&amp;COUNTIF(NOSA!$O$1:O13930,تحویلی!$E$1),"")),"")</f>
        <v/>
      </c>
      <c r="E13930" s="10" t="str">
        <f t="shared" si="887"/>
        <v/>
      </c>
      <c r="F13930" s="10" t="str">
        <f>IFERROR(VLOOKUP(I13930,DATABASE!$N:$O,2,FALSE),"")</f>
        <v/>
      </c>
      <c r="Q13930" s="10">
        <f t="shared" si="884"/>
        <v>0</v>
      </c>
    </row>
    <row r="13931" spans="2:17" ht="20.25" customHeight="1">
      <c r="B13931" s="10" t="str">
        <f t="shared" si="885"/>
        <v>0</v>
      </c>
      <c r="C13931" s="10" t="str">
        <f t="shared" si="886"/>
        <v/>
      </c>
      <c r="D13931" s="10" t="str">
        <f>IFERROR(IF(تحویلی!$E$1="","",IF(NOSA!O13931=تحویلی!$E$1,تحویلی!$E$1&amp;COUNTIF(NOSA!$O$1:O13931,تحویلی!$E$1),"")),"")</f>
        <v/>
      </c>
      <c r="E13931" s="10" t="str">
        <f t="shared" si="887"/>
        <v/>
      </c>
      <c r="F13931" s="10" t="str">
        <f>IFERROR(VLOOKUP(I13931,DATABASE!$N:$O,2,FALSE),"")</f>
        <v/>
      </c>
      <c r="Q13931" s="10">
        <f t="shared" si="884"/>
        <v>0</v>
      </c>
    </row>
    <row r="13932" spans="2:17" ht="20.25" customHeight="1">
      <c r="B13932" s="10" t="str">
        <f t="shared" si="885"/>
        <v>0</v>
      </c>
      <c r="C13932" s="10" t="str">
        <f t="shared" si="886"/>
        <v/>
      </c>
      <c r="D13932" s="10" t="str">
        <f>IFERROR(IF(تحویلی!$E$1="","",IF(NOSA!O13932=تحویلی!$E$1,تحویلی!$E$1&amp;COUNTIF(NOSA!$O$1:O13932,تحویلی!$E$1),"")),"")</f>
        <v/>
      </c>
      <c r="E13932" s="10" t="str">
        <f t="shared" si="887"/>
        <v/>
      </c>
      <c r="F13932" s="10" t="str">
        <f>IFERROR(VLOOKUP(I13932,DATABASE!$N:$O,2,FALSE),"")</f>
        <v/>
      </c>
      <c r="Q13932" s="10">
        <f t="shared" si="884"/>
        <v>0</v>
      </c>
    </row>
    <row r="13933" spans="2:17" ht="20.25" customHeight="1">
      <c r="B13933" s="10" t="str">
        <f t="shared" si="885"/>
        <v>0</v>
      </c>
      <c r="C13933" s="10" t="str">
        <f t="shared" si="886"/>
        <v/>
      </c>
      <c r="D13933" s="10" t="str">
        <f>IFERROR(IF(تحویلی!$E$1="","",IF(NOSA!O13933=تحویلی!$E$1,تحویلی!$E$1&amp;COUNTIF(NOSA!$O$1:O13933,تحویلی!$E$1),"")),"")</f>
        <v/>
      </c>
      <c r="E13933" s="10" t="str">
        <f t="shared" si="887"/>
        <v/>
      </c>
      <c r="F13933" s="10" t="str">
        <f>IFERROR(VLOOKUP(I13933,DATABASE!$N:$O,2,FALSE),"")</f>
        <v/>
      </c>
      <c r="Q13933" s="10">
        <f t="shared" si="884"/>
        <v>0</v>
      </c>
    </row>
    <row r="13934" spans="2:17" ht="20.25" customHeight="1">
      <c r="B13934" s="10" t="str">
        <f t="shared" si="885"/>
        <v>0</v>
      </c>
      <c r="C13934" s="10" t="str">
        <f t="shared" si="886"/>
        <v/>
      </c>
      <c r="D13934" s="10" t="str">
        <f>IFERROR(IF(تحویلی!$E$1="","",IF(NOSA!O13934=تحویلی!$E$1,تحویلی!$E$1&amp;COUNTIF(NOSA!$O$1:O13934,تحویلی!$E$1),"")),"")</f>
        <v/>
      </c>
      <c r="E13934" s="10" t="str">
        <f t="shared" si="887"/>
        <v/>
      </c>
      <c r="F13934" s="10" t="str">
        <f>IFERROR(VLOOKUP(I13934,DATABASE!$N:$O,2,FALSE),"")</f>
        <v/>
      </c>
      <c r="Q13934" s="10">
        <f t="shared" si="884"/>
        <v>0</v>
      </c>
    </row>
    <row r="13935" spans="2:17" ht="20.25" customHeight="1">
      <c r="B13935" s="10" t="str">
        <f t="shared" si="885"/>
        <v>0</v>
      </c>
      <c r="C13935" s="10" t="str">
        <f t="shared" si="886"/>
        <v/>
      </c>
      <c r="D13935" s="10" t="str">
        <f>IFERROR(IF(تحویلی!$E$1="","",IF(NOSA!O13935=تحویلی!$E$1,تحویلی!$E$1&amp;COUNTIF(NOSA!$O$1:O13935,تحویلی!$E$1),"")),"")</f>
        <v/>
      </c>
      <c r="E13935" s="10" t="str">
        <f t="shared" si="887"/>
        <v/>
      </c>
      <c r="F13935" s="10" t="str">
        <f>IFERROR(VLOOKUP(I13935,DATABASE!$N:$O,2,FALSE),"")</f>
        <v/>
      </c>
      <c r="Q13935" s="10">
        <f t="shared" si="884"/>
        <v>0</v>
      </c>
    </row>
    <row r="13936" spans="2:17" ht="20.25" customHeight="1">
      <c r="B13936" s="10" t="str">
        <f t="shared" si="885"/>
        <v>0</v>
      </c>
      <c r="C13936" s="10" t="str">
        <f t="shared" si="886"/>
        <v/>
      </c>
      <c r="D13936" s="10" t="str">
        <f>IFERROR(IF(تحویلی!$E$1="","",IF(NOSA!O13936=تحویلی!$E$1,تحویلی!$E$1&amp;COUNTIF(NOSA!$O$1:O13936,تحویلی!$E$1),"")),"")</f>
        <v/>
      </c>
      <c r="E13936" s="10" t="str">
        <f t="shared" si="887"/>
        <v/>
      </c>
      <c r="F13936" s="10" t="str">
        <f>IFERROR(VLOOKUP(I13936,DATABASE!$N:$O,2,FALSE),"")</f>
        <v/>
      </c>
      <c r="Q13936" s="10">
        <f t="shared" si="884"/>
        <v>0</v>
      </c>
    </row>
    <row r="13937" spans="2:17" ht="20.25" customHeight="1">
      <c r="B13937" s="10" t="str">
        <f t="shared" si="885"/>
        <v>0</v>
      </c>
      <c r="C13937" s="10" t="str">
        <f t="shared" si="886"/>
        <v/>
      </c>
      <c r="D13937" s="10" t="str">
        <f>IFERROR(IF(تحویلی!$E$1="","",IF(NOSA!O13937=تحویلی!$E$1,تحویلی!$E$1&amp;COUNTIF(NOSA!$O$1:O13937,تحویلی!$E$1),"")),"")</f>
        <v/>
      </c>
      <c r="E13937" s="10" t="str">
        <f t="shared" si="887"/>
        <v/>
      </c>
      <c r="F13937" s="10" t="str">
        <f>IFERROR(VLOOKUP(I13937,DATABASE!$N:$O,2,FALSE),"")</f>
        <v/>
      </c>
      <c r="Q13937" s="10">
        <f t="shared" si="884"/>
        <v>0</v>
      </c>
    </row>
    <row r="13938" spans="2:17" ht="20.25" customHeight="1">
      <c r="B13938" s="10" t="str">
        <f t="shared" si="885"/>
        <v>0</v>
      </c>
      <c r="C13938" s="10" t="str">
        <f t="shared" si="886"/>
        <v/>
      </c>
      <c r="D13938" s="10" t="str">
        <f>IFERROR(IF(تحویلی!$E$1="","",IF(NOSA!O13938=تحویلی!$E$1,تحویلی!$E$1&amp;COUNTIF(NOSA!$O$1:O13938,تحویلی!$E$1),"")),"")</f>
        <v/>
      </c>
      <c r="E13938" s="10" t="str">
        <f t="shared" si="887"/>
        <v/>
      </c>
      <c r="F13938" s="10" t="str">
        <f>IFERROR(VLOOKUP(I13938,DATABASE!$N:$O,2,FALSE),"")</f>
        <v/>
      </c>
      <c r="Q13938" s="10">
        <f t="shared" si="884"/>
        <v>0</v>
      </c>
    </row>
    <row r="13939" spans="2:17" ht="20.25" customHeight="1">
      <c r="B13939" s="10" t="str">
        <f t="shared" si="885"/>
        <v>0</v>
      </c>
      <c r="C13939" s="10" t="str">
        <f t="shared" si="886"/>
        <v/>
      </c>
      <c r="D13939" s="10" t="str">
        <f>IFERROR(IF(تحویلی!$E$1="","",IF(NOSA!O13939=تحویلی!$E$1,تحویلی!$E$1&amp;COUNTIF(NOSA!$O$1:O13939,تحویلی!$E$1),"")),"")</f>
        <v/>
      </c>
      <c r="E13939" s="10" t="str">
        <f t="shared" si="887"/>
        <v/>
      </c>
      <c r="F13939" s="10" t="str">
        <f>IFERROR(VLOOKUP(I13939,DATABASE!$N:$O,2,FALSE),"")</f>
        <v/>
      </c>
      <c r="Q13939" s="10">
        <f t="shared" si="884"/>
        <v>0</v>
      </c>
    </row>
    <row r="13940" spans="2:17" ht="20.25" customHeight="1">
      <c r="B13940" s="10" t="str">
        <f t="shared" si="885"/>
        <v>0</v>
      </c>
      <c r="C13940" s="10" t="str">
        <f t="shared" si="886"/>
        <v/>
      </c>
      <c r="D13940" s="10" t="str">
        <f>IFERROR(IF(تحویلی!$E$1="","",IF(NOSA!O13940=تحویلی!$E$1,تحویلی!$E$1&amp;COUNTIF(NOSA!$O$1:O13940,تحویلی!$E$1),"")),"")</f>
        <v/>
      </c>
      <c r="E13940" s="10" t="str">
        <f t="shared" si="887"/>
        <v/>
      </c>
      <c r="F13940" s="10" t="str">
        <f>IFERROR(VLOOKUP(I13940,DATABASE!$N:$O,2,FALSE),"")</f>
        <v/>
      </c>
      <c r="Q13940" s="10">
        <f t="shared" si="884"/>
        <v>0</v>
      </c>
    </row>
    <row r="13941" spans="2:17" ht="20.25" customHeight="1">
      <c r="B13941" s="10" t="str">
        <f t="shared" si="885"/>
        <v>0</v>
      </c>
      <c r="C13941" s="10" t="str">
        <f t="shared" si="886"/>
        <v/>
      </c>
      <c r="D13941" s="10" t="str">
        <f>IFERROR(IF(تحویلی!$E$1="","",IF(NOSA!O13941=تحویلی!$E$1,تحویلی!$E$1&amp;COUNTIF(NOSA!$O$1:O13941,تحویلی!$E$1),"")),"")</f>
        <v/>
      </c>
      <c r="E13941" s="10" t="str">
        <f t="shared" si="887"/>
        <v/>
      </c>
      <c r="F13941" s="10" t="str">
        <f>IFERROR(VLOOKUP(I13941,DATABASE!$N:$O,2,FALSE),"")</f>
        <v/>
      </c>
      <c r="Q13941" s="10">
        <f t="shared" si="884"/>
        <v>0</v>
      </c>
    </row>
    <row r="13942" spans="2:17" ht="20.25" customHeight="1">
      <c r="B13942" s="10" t="str">
        <f t="shared" si="885"/>
        <v>0</v>
      </c>
      <c r="C13942" s="10" t="str">
        <f t="shared" si="886"/>
        <v/>
      </c>
      <c r="D13942" s="10" t="str">
        <f>IFERROR(IF(تحویلی!$E$1="","",IF(NOSA!O13942=تحویلی!$E$1,تحویلی!$E$1&amp;COUNTIF(NOSA!$O$1:O13942,تحویلی!$E$1),"")),"")</f>
        <v/>
      </c>
      <c r="E13942" s="10" t="str">
        <f t="shared" si="887"/>
        <v/>
      </c>
      <c r="F13942" s="10" t="str">
        <f>IFERROR(VLOOKUP(I13942,DATABASE!$N:$O,2,FALSE),"")</f>
        <v/>
      </c>
      <c r="Q13942" s="10">
        <f t="shared" si="884"/>
        <v>0</v>
      </c>
    </row>
    <row r="13943" spans="2:17" ht="20.25" customHeight="1">
      <c r="B13943" s="10" t="str">
        <f t="shared" si="885"/>
        <v>0</v>
      </c>
      <c r="C13943" s="10" t="str">
        <f t="shared" si="886"/>
        <v/>
      </c>
      <c r="D13943" s="10" t="str">
        <f>IFERROR(IF(تحویلی!$E$1="","",IF(NOSA!O13943=تحویلی!$E$1,تحویلی!$E$1&amp;COUNTIF(NOSA!$O$1:O13943,تحویلی!$E$1),"")),"")</f>
        <v/>
      </c>
      <c r="E13943" s="10" t="str">
        <f t="shared" si="887"/>
        <v/>
      </c>
      <c r="F13943" s="10" t="str">
        <f>IFERROR(VLOOKUP(I13943,DATABASE!$N:$O,2,FALSE),"")</f>
        <v/>
      </c>
      <c r="Q13943" s="10">
        <f t="shared" si="884"/>
        <v>0</v>
      </c>
    </row>
    <row r="13944" spans="2:17" ht="20.25" customHeight="1">
      <c r="B13944" s="10" t="str">
        <f t="shared" si="885"/>
        <v>0</v>
      </c>
      <c r="C13944" s="10" t="str">
        <f t="shared" si="886"/>
        <v/>
      </c>
      <c r="D13944" s="10" t="str">
        <f>IFERROR(IF(تحویلی!$E$1="","",IF(NOSA!O13944=تحویلی!$E$1,تحویلی!$E$1&amp;COUNTIF(NOSA!$O$1:O13944,تحویلی!$E$1),"")),"")</f>
        <v/>
      </c>
      <c r="E13944" s="10" t="str">
        <f t="shared" si="887"/>
        <v/>
      </c>
      <c r="F13944" s="10" t="str">
        <f>IFERROR(VLOOKUP(I13944,DATABASE!$N:$O,2,FALSE),"")</f>
        <v/>
      </c>
      <c r="Q13944" s="10">
        <f t="shared" si="884"/>
        <v>0</v>
      </c>
    </row>
    <row r="13945" spans="2:17" ht="20.25" customHeight="1">
      <c r="B13945" s="10" t="str">
        <f t="shared" si="885"/>
        <v>0</v>
      </c>
      <c r="C13945" s="10" t="str">
        <f t="shared" si="886"/>
        <v/>
      </c>
      <c r="D13945" s="10" t="str">
        <f>IFERROR(IF(تحویلی!$E$1="","",IF(NOSA!O13945=تحویلی!$E$1,تحویلی!$E$1&amp;COUNTIF(NOSA!$O$1:O13945,تحویلی!$E$1),"")),"")</f>
        <v/>
      </c>
      <c r="E13945" s="10" t="str">
        <f t="shared" si="887"/>
        <v/>
      </c>
      <c r="F13945" s="10" t="str">
        <f>IFERROR(VLOOKUP(I13945,DATABASE!$N:$O,2,FALSE),"")</f>
        <v/>
      </c>
      <c r="Q13945" s="10">
        <f t="shared" si="884"/>
        <v>0</v>
      </c>
    </row>
    <row r="13946" spans="2:17" ht="20.25" customHeight="1">
      <c r="B13946" s="10" t="str">
        <f t="shared" si="885"/>
        <v>0</v>
      </c>
      <c r="C13946" s="10" t="str">
        <f t="shared" si="886"/>
        <v/>
      </c>
      <c r="D13946" s="10" t="str">
        <f>IFERROR(IF(تحویلی!$E$1="","",IF(NOSA!O13946=تحویلی!$E$1,تحویلی!$E$1&amp;COUNTIF(NOSA!$O$1:O13946,تحویلی!$E$1),"")),"")</f>
        <v/>
      </c>
      <c r="E13946" s="10" t="str">
        <f t="shared" si="887"/>
        <v/>
      </c>
      <c r="F13946" s="10" t="str">
        <f>IFERROR(VLOOKUP(I13946,DATABASE!$N:$O,2,FALSE),"")</f>
        <v/>
      </c>
      <c r="Q13946" s="10">
        <f t="shared" si="884"/>
        <v>0</v>
      </c>
    </row>
    <row r="13947" spans="2:17" ht="20.25" customHeight="1">
      <c r="B13947" s="10" t="str">
        <f t="shared" si="885"/>
        <v>0</v>
      </c>
      <c r="C13947" s="10" t="str">
        <f t="shared" si="886"/>
        <v/>
      </c>
      <c r="D13947" s="10" t="str">
        <f>IFERROR(IF(تحویلی!$E$1="","",IF(NOSA!O13947=تحویلی!$E$1,تحویلی!$E$1&amp;COUNTIF(NOSA!$O$1:O13947,تحویلی!$E$1),"")),"")</f>
        <v/>
      </c>
      <c r="E13947" s="10" t="str">
        <f t="shared" si="887"/>
        <v/>
      </c>
      <c r="F13947" s="10" t="str">
        <f>IFERROR(VLOOKUP(I13947,DATABASE!$N:$O,2,FALSE),"")</f>
        <v/>
      </c>
      <c r="Q13947" s="10">
        <f t="shared" si="884"/>
        <v>0</v>
      </c>
    </row>
    <row r="13948" spans="2:17" ht="20.25" customHeight="1">
      <c r="B13948" s="10" t="str">
        <f t="shared" si="885"/>
        <v>0</v>
      </c>
      <c r="C13948" s="10" t="str">
        <f t="shared" si="886"/>
        <v/>
      </c>
      <c r="D13948" s="10" t="str">
        <f>IFERROR(IF(تحویلی!$E$1="","",IF(NOSA!O13948=تحویلی!$E$1,تحویلی!$E$1&amp;COUNTIF(NOSA!$O$1:O13948,تحویلی!$E$1),"")),"")</f>
        <v/>
      </c>
      <c r="E13948" s="10" t="str">
        <f t="shared" si="887"/>
        <v/>
      </c>
      <c r="F13948" s="10" t="str">
        <f>IFERROR(VLOOKUP(I13948,DATABASE!$N:$O,2,FALSE),"")</f>
        <v/>
      </c>
      <c r="Q13948" s="10">
        <f t="shared" si="884"/>
        <v>0</v>
      </c>
    </row>
    <row r="13949" spans="2:17" ht="20.25" customHeight="1">
      <c r="B13949" s="10" t="str">
        <f t="shared" si="885"/>
        <v>0</v>
      </c>
      <c r="C13949" s="10" t="str">
        <f t="shared" si="886"/>
        <v/>
      </c>
      <c r="D13949" s="10" t="str">
        <f>IFERROR(IF(تحویلی!$E$1="","",IF(NOSA!O13949=تحویلی!$E$1,تحویلی!$E$1&amp;COUNTIF(NOSA!$O$1:O13949,تحویلی!$E$1),"")),"")</f>
        <v/>
      </c>
      <c r="E13949" s="10" t="str">
        <f t="shared" si="887"/>
        <v/>
      </c>
      <c r="F13949" s="10" t="str">
        <f>IFERROR(VLOOKUP(I13949,DATABASE!$N:$O,2,FALSE),"")</f>
        <v/>
      </c>
      <c r="Q13949" s="10">
        <f t="shared" si="884"/>
        <v>0</v>
      </c>
    </row>
    <row r="13950" spans="2:17" ht="20.25" customHeight="1">
      <c r="B13950" s="10" t="str">
        <f t="shared" si="885"/>
        <v>0</v>
      </c>
      <c r="C13950" s="10" t="str">
        <f t="shared" si="886"/>
        <v/>
      </c>
      <c r="D13950" s="10" t="str">
        <f>IFERROR(IF(تحویلی!$E$1="","",IF(NOSA!O13950=تحویلی!$E$1,تحویلی!$E$1&amp;COUNTIF(NOSA!$O$1:O13950,تحویلی!$E$1),"")),"")</f>
        <v/>
      </c>
      <c r="E13950" s="10" t="str">
        <f t="shared" si="887"/>
        <v/>
      </c>
      <c r="F13950" s="10" t="str">
        <f>IFERROR(VLOOKUP(I13950,DATABASE!$N:$O,2,FALSE),"")</f>
        <v/>
      </c>
      <c r="Q13950" s="10">
        <f t="shared" si="884"/>
        <v>0</v>
      </c>
    </row>
    <row r="13951" spans="2:17" ht="20.25" customHeight="1">
      <c r="B13951" s="10" t="str">
        <f t="shared" si="885"/>
        <v>0</v>
      </c>
      <c r="C13951" s="10" t="str">
        <f t="shared" si="886"/>
        <v/>
      </c>
      <c r="D13951" s="10" t="str">
        <f>IFERROR(IF(تحویلی!$E$1="","",IF(NOSA!O13951=تحویلی!$E$1,تحویلی!$E$1&amp;COUNTIF(NOSA!$O$1:O13951,تحویلی!$E$1),"")),"")</f>
        <v/>
      </c>
      <c r="E13951" s="10" t="str">
        <f t="shared" si="887"/>
        <v/>
      </c>
      <c r="F13951" s="10" t="str">
        <f>IFERROR(VLOOKUP(I13951,DATABASE!$N:$O,2,FALSE),"")</f>
        <v/>
      </c>
      <c r="Q13951" s="10">
        <f t="shared" si="884"/>
        <v>0</v>
      </c>
    </row>
    <row r="13952" spans="2:17" ht="20.25" customHeight="1">
      <c r="B13952" s="10" t="str">
        <f t="shared" si="885"/>
        <v>0</v>
      </c>
      <c r="C13952" s="10" t="str">
        <f t="shared" si="886"/>
        <v/>
      </c>
      <c r="D13952" s="10" t="str">
        <f>IFERROR(IF(تحویلی!$E$1="","",IF(NOSA!O13952=تحویلی!$E$1,تحویلی!$E$1&amp;COUNTIF(NOSA!$O$1:O13952,تحویلی!$E$1),"")),"")</f>
        <v/>
      </c>
      <c r="E13952" s="10" t="str">
        <f t="shared" si="887"/>
        <v/>
      </c>
      <c r="F13952" s="10" t="str">
        <f>IFERROR(VLOOKUP(I13952,DATABASE!$N:$O,2,FALSE),"")</f>
        <v/>
      </c>
      <c r="Q13952" s="10">
        <f t="shared" si="884"/>
        <v>0</v>
      </c>
    </row>
    <row r="13953" spans="2:17" ht="20.25" customHeight="1">
      <c r="B13953" s="10" t="str">
        <f t="shared" si="885"/>
        <v>0</v>
      </c>
      <c r="C13953" s="10" t="str">
        <f t="shared" si="886"/>
        <v/>
      </c>
      <c r="D13953" s="10" t="str">
        <f>IFERROR(IF(تحویلی!$E$1="","",IF(NOSA!O13953=تحویلی!$E$1,تحویلی!$E$1&amp;COUNTIF(NOSA!$O$1:O13953,تحویلی!$E$1),"")),"")</f>
        <v/>
      </c>
      <c r="E13953" s="10" t="str">
        <f t="shared" si="887"/>
        <v/>
      </c>
      <c r="F13953" s="10" t="str">
        <f>IFERROR(VLOOKUP(I13953,DATABASE!$N:$O,2,FALSE),"")</f>
        <v/>
      </c>
      <c r="Q13953" s="10">
        <f t="shared" si="884"/>
        <v>0</v>
      </c>
    </row>
    <row r="13954" spans="2:17" ht="20.25" customHeight="1">
      <c r="B13954" s="10" t="str">
        <f t="shared" si="885"/>
        <v>0</v>
      </c>
      <c r="C13954" s="10" t="str">
        <f t="shared" si="886"/>
        <v/>
      </c>
      <c r="D13954" s="10" t="str">
        <f>IFERROR(IF(تحویلی!$E$1="","",IF(NOSA!O13954=تحویلی!$E$1,تحویلی!$E$1&amp;COUNTIF(NOSA!$O$1:O13954,تحویلی!$E$1),"")),"")</f>
        <v/>
      </c>
      <c r="E13954" s="10" t="str">
        <f t="shared" si="887"/>
        <v/>
      </c>
      <c r="F13954" s="10" t="str">
        <f>IFERROR(VLOOKUP(I13954,DATABASE!$N:$O,2,FALSE),"")</f>
        <v/>
      </c>
      <c r="Q13954" s="10">
        <f t="shared" si="884"/>
        <v>0</v>
      </c>
    </row>
    <row r="13955" spans="2:17" ht="20.25" customHeight="1">
      <c r="B13955" s="10" t="str">
        <f t="shared" si="885"/>
        <v>0</v>
      </c>
      <c r="C13955" s="10" t="str">
        <f t="shared" si="886"/>
        <v/>
      </c>
      <c r="D13955" s="10" t="str">
        <f>IFERROR(IF(تحویلی!$E$1="","",IF(NOSA!O13955=تحویلی!$E$1,تحویلی!$E$1&amp;COUNTIF(NOSA!$O$1:O13955,تحویلی!$E$1),"")),"")</f>
        <v/>
      </c>
      <c r="E13955" s="10" t="str">
        <f t="shared" si="887"/>
        <v/>
      </c>
      <c r="F13955" s="10" t="str">
        <f>IFERROR(VLOOKUP(I13955,DATABASE!$N:$O,2,FALSE),"")</f>
        <v/>
      </c>
      <c r="Q13955" s="10">
        <f t="shared" si="884"/>
        <v>0</v>
      </c>
    </row>
    <row r="13956" spans="2:17" ht="20.25" customHeight="1">
      <c r="B13956" s="10" t="str">
        <f t="shared" si="885"/>
        <v>0</v>
      </c>
      <c r="C13956" s="10" t="str">
        <f t="shared" si="886"/>
        <v/>
      </c>
      <c r="D13956" s="10" t="str">
        <f>IFERROR(IF(تحویلی!$E$1="","",IF(NOSA!O13956=تحویلی!$E$1,تحویلی!$E$1&amp;COUNTIF(NOSA!$O$1:O13956,تحویلی!$E$1),"")),"")</f>
        <v/>
      </c>
      <c r="E13956" s="10" t="str">
        <f t="shared" si="887"/>
        <v/>
      </c>
      <c r="F13956" s="10" t="str">
        <f>IFERROR(VLOOKUP(I13956,DATABASE!$N:$O,2,FALSE),"")</f>
        <v/>
      </c>
      <c r="Q13956" s="10">
        <f t="shared" si="884"/>
        <v>0</v>
      </c>
    </row>
    <row r="13957" spans="2:17" ht="20.25" customHeight="1">
      <c r="B13957" s="10" t="str">
        <f t="shared" si="885"/>
        <v>0</v>
      </c>
      <c r="C13957" s="10" t="str">
        <f t="shared" si="886"/>
        <v/>
      </c>
      <c r="D13957" s="10" t="str">
        <f>IFERROR(IF(تحویلی!$E$1="","",IF(NOSA!O13957=تحویلی!$E$1,تحویلی!$E$1&amp;COUNTIF(NOSA!$O$1:O13957,تحویلی!$E$1),"")),"")</f>
        <v/>
      </c>
      <c r="E13957" s="10" t="str">
        <f t="shared" si="887"/>
        <v/>
      </c>
      <c r="F13957" s="10" t="str">
        <f>IFERROR(VLOOKUP(I13957,DATABASE!$N:$O,2,FALSE),"")</f>
        <v/>
      </c>
      <c r="Q13957" s="10">
        <f t="shared" si="884"/>
        <v>0</v>
      </c>
    </row>
    <row r="13958" spans="2:17" ht="20.25" customHeight="1">
      <c r="B13958" s="10" t="str">
        <f t="shared" si="885"/>
        <v>0</v>
      </c>
      <c r="C13958" s="10" t="str">
        <f t="shared" si="886"/>
        <v/>
      </c>
      <c r="D13958" s="10" t="str">
        <f>IFERROR(IF(تحویلی!$E$1="","",IF(NOSA!O13958=تحویلی!$E$1,تحویلی!$E$1&amp;COUNTIF(NOSA!$O$1:O13958,تحویلی!$E$1),"")),"")</f>
        <v/>
      </c>
      <c r="E13958" s="10" t="str">
        <f t="shared" si="887"/>
        <v/>
      </c>
      <c r="F13958" s="10" t="str">
        <f>IFERROR(VLOOKUP(I13958,DATABASE!$N:$O,2,FALSE),"")</f>
        <v/>
      </c>
      <c r="Q13958" s="10">
        <f t="shared" si="884"/>
        <v>0</v>
      </c>
    </row>
    <row r="13959" spans="2:17" ht="20.25" customHeight="1">
      <c r="B13959" s="10" t="str">
        <f t="shared" si="885"/>
        <v>0</v>
      </c>
      <c r="C13959" s="10" t="str">
        <f t="shared" si="886"/>
        <v/>
      </c>
      <c r="D13959" s="10" t="str">
        <f>IFERROR(IF(تحویلی!$E$1="","",IF(NOSA!O13959=تحویلی!$E$1,تحویلی!$E$1&amp;COUNTIF(NOSA!$O$1:O13959,تحویلی!$E$1),"")),"")</f>
        <v/>
      </c>
      <c r="E13959" s="10" t="str">
        <f t="shared" si="887"/>
        <v/>
      </c>
      <c r="F13959" s="10" t="str">
        <f>IFERROR(VLOOKUP(I13959,DATABASE!$N:$O,2,FALSE),"")</f>
        <v/>
      </c>
      <c r="Q13959" s="10">
        <f t="shared" si="884"/>
        <v>0</v>
      </c>
    </row>
    <row r="13960" spans="2:17" ht="20.25" customHeight="1">
      <c r="B13960" s="10" t="str">
        <f t="shared" si="885"/>
        <v>0</v>
      </c>
      <c r="C13960" s="10" t="str">
        <f t="shared" si="886"/>
        <v/>
      </c>
      <c r="D13960" s="10" t="str">
        <f>IFERROR(IF(تحویلی!$E$1="","",IF(NOSA!O13960=تحویلی!$E$1,تحویلی!$E$1&amp;COUNTIF(NOSA!$O$1:O13960,تحویلی!$E$1),"")),"")</f>
        <v/>
      </c>
      <c r="E13960" s="10" t="str">
        <f t="shared" si="887"/>
        <v/>
      </c>
      <c r="F13960" s="10" t="str">
        <f>IFERROR(VLOOKUP(I13960,DATABASE!$N:$O,2,FALSE),"")</f>
        <v/>
      </c>
      <c r="Q13960" s="10">
        <f t="shared" si="884"/>
        <v>0</v>
      </c>
    </row>
    <row r="13961" spans="2:17" ht="20.25" customHeight="1">
      <c r="B13961" s="10" t="str">
        <f t="shared" si="885"/>
        <v>0</v>
      </c>
      <c r="C13961" s="10" t="str">
        <f t="shared" si="886"/>
        <v/>
      </c>
      <c r="D13961" s="10" t="str">
        <f>IFERROR(IF(تحویلی!$E$1="","",IF(NOSA!O13961=تحویلی!$E$1,تحویلی!$E$1&amp;COUNTIF(NOSA!$O$1:O13961,تحویلی!$E$1),"")),"")</f>
        <v/>
      </c>
      <c r="E13961" s="10" t="str">
        <f t="shared" si="887"/>
        <v/>
      </c>
      <c r="F13961" s="10" t="str">
        <f>IFERROR(VLOOKUP(I13961,DATABASE!$N:$O,2,FALSE),"")</f>
        <v/>
      </c>
      <c r="Q13961" s="10">
        <f t="shared" si="884"/>
        <v>0</v>
      </c>
    </row>
    <row r="13962" spans="2:17" ht="20.25" customHeight="1">
      <c r="B13962" s="10" t="str">
        <f t="shared" si="885"/>
        <v>0</v>
      </c>
      <c r="C13962" s="10" t="str">
        <f t="shared" si="886"/>
        <v/>
      </c>
      <c r="D13962" s="10" t="str">
        <f>IFERROR(IF(تحویلی!$E$1="","",IF(NOSA!O13962=تحویلی!$E$1,تحویلی!$E$1&amp;COUNTIF(NOSA!$O$1:O13962,تحویلی!$E$1),"")),"")</f>
        <v/>
      </c>
      <c r="E13962" s="10" t="str">
        <f t="shared" si="887"/>
        <v/>
      </c>
      <c r="F13962" s="10" t="str">
        <f>IFERROR(VLOOKUP(I13962,DATABASE!$N:$O,2,FALSE),"")</f>
        <v/>
      </c>
      <c r="Q13962" s="10">
        <f t="shared" si="884"/>
        <v>0</v>
      </c>
    </row>
    <row r="13963" spans="2:17" ht="20.25" customHeight="1">
      <c r="B13963" s="10" t="str">
        <f t="shared" si="885"/>
        <v>0</v>
      </c>
      <c r="C13963" s="10" t="str">
        <f t="shared" si="886"/>
        <v/>
      </c>
      <c r="D13963" s="10" t="str">
        <f>IFERROR(IF(تحویلی!$E$1="","",IF(NOSA!O13963=تحویلی!$E$1,تحویلی!$E$1&amp;COUNTIF(NOSA!$O$1:O13963,تحویلی!$E$1),"")),"")</f>
        <v/>
      </c>
      <c r="E13963" s="10" t="str">
        <f t="shared" si="887"/>
        <v/>
      </c>
      <c r="F13963" s="10" t="str">
        <f>IFERROR(VLOOKUP(I13963,DATABASE!$N:$O,2,FALSE),"")</f>
        <v/>
      </c>
      <c r="Q13963" s="10">
        <f t="shared" si="884"/>
        <v>0</v>
      </c>
    </row>
    <row r="13964" spans="2:17" ht="20.25" customHeight="1">
      <c r="B13964" s="10" t="str">
        <f t="shared" si="885"/>
        <v>0</v>
      </c>
      <c r="C13964" s="10" t="str">
        <f t="shared" si="886"/>
        <v/>
      </c>
      <c r="D13964" s="10" t="str">
        <f>IFERROR(IF(تحویلی!$E$1="","",IF(NOSA!O13964=تحویلی!$E$1,تحویلی!$E$1&amp;COUNTIF(NOSA!$O$1:O13964,تحویلی!$E$1),"")),"")</f>
        <v/>
      </c>
      <c r="E13964" s="10" t="str">
        <f t="shared" si="887"/>
        <v/>
      </c>
      <c r="F13964" s="10" t="str">
        <f>IFERROR(VLOOKUP(I13964,DATABASE!$N:$O,2,FALSE),"")</f>
        <v/>
      </c>
      <c r="Q13964" s="10">
        <f t="shared" si="884"/>
        <v>0</v>
      </c>
    </row>
    <row r="13965" spans="2:17" ht="20.25" customHeight="1">
      <c r="B13965" s="10" t="str">
        <f t="shared" si="885"/>
        <v>0</v>
      </c>
      <c r="C13965" s="10" t="str">
        <f t="shared" si="886"/>
        <v/>
      </c>
      <c r="D13965" s="10" t="str">
        <f>IFERROR(IF(تحویلی!$E$1="","",IF(NOSA!O13965=تحویلی!$E$1,تحویلی!$E$1&amp;COUNTIF(NOSA!$O$1:O13965,تحویلی!$E$1),"")),"")</f>
        <v/>
      </c>
      <c r="E13965" s="10" t="str">
        <f t="shared" si="887"/>
        <v/>
      </c>
      <c r="F13965" s="10" t="str">
        <f>IFERROR(VLOOKUP(I13965,DATABASE!$N:$O,2,FALSE),"")</f>
        <v/>
      </c>
      <c r="Q13965" s="10">
        <f t="shared" si="884"/>
        <v>0</v>
      </c>
    </row>
    <row r="13966" spans="2:17" ht="20.25" customHeight="1">
      <c r="B13966" s="10" t="str">
        <f t="shared" si="885"/>
        <v>0</v>
      </c>
      <c r="C13966" s="10" t="str">
        <f t="shared" si="886"/>
        <v/>
      </c>
      <c r="D13966" s="10" t="str">
        <f>IFERROR(IF(تحویلی!$E$1="","",IF(NOSA!O13966=تحویلی!$E$1,تحویلی!$E$1&amp;COUNTIF(NOSA!$O$1:O13966,تحویلی!$E$1),"")),"")</f>
        <v/>
      </c>
      <c r="E13966" s="10" t="str">
        <f t="shared" si="887"/>
        <v/>
      </c>
      <c r="F13966" s="10" t="str">
        <f>IFERROR(VLOOKUP(I13966,DATABASE!$N:$O,2,FALSE),"")</f>
        <v/>
      </c>
      <c r="Q13966" s="10">
        <f t="shared" si="884"/>
        <v>0</v>
      </c>
    </row>
    <row r="13967" spans="2:17" ht="20.25" customHeight="1">
      <c r="B13967" s="10" t="str">
        <f t="shared" si="885"/>
        <v>0</v>
      </c>
      <c r="C13967" s="10" t="str">
        <f t="shared" si="886"/>
        <v/>
      </c>
      <c r="D13967" s="10" t="str">
        <f>IFERROR(IF(تحویلی!$E$1="","",IF(NOSA!O13967=تحویلی!$E$1,تحویلی!$E$1&amp;COUNTIF(NOSA!$O$1:O13967,تحویلی!$E$1),"")),"")</f>
        <v/>
      </c>
      <c r="E13967" s="10" t="str">
        <f t="shared" si="887"/>
        <v/>
      </c>
      <c r="F13967" s="10" t="str">
        <f>IFERROR(VLOOKUP(I13967,DATABASE!$N:$O,2,FALSE),"")</f>
        <v/>
      </c>
      <c r="Q13967" s="10">
        <f t="shared" si="884"/>
        <v>0</v>
      </c>
    </row>
    <row r="13968" spans="2:17" ht="20.25" customHeight="1">
      <c r="B13968" s="10" t="str">
        <f t="shared" si="885"/>
        <v>0</v>
      </c>
      <c r="C13968" s="10" t="str">
        <f t="shared" si="886"/>
        <v/>
      </c>
      <c r="D13968" s="10" t="str">
        <f>IFERROR(IF(تحویلی!$E$1="","",IF(NOSA!O13968=تحویلی!$E$1,تحویلی!$E$1&amp;COUNTIF(NOSA!$O$1:O13968,تحویلی!$E$1),"")),"")</f>
        <v/>
      </c>
      <c r="E13968" s="10" t="str">
        <f t="shared" si="887"/>
        <v/>
      </c>
      <c r="F13968" s="10" t="str">
        <f>IFERROR(VLOOKUP(I13968,DATABASE!$N:$O,2,FALSE),"")</f>
        <v/>
      </c>
      <c r="Q13968" s="10">
        <f t="shared" si="884"/>
        <v>0</v>
      </c>
    </row>
    <row r="13969" spans="2:17" ht="20.25" customHeight="1">
      <c r="B13969" s="10" t="str">
        <f t="shared" si="885"/>
        <v>0</v>
      </c>
      <c r="C13969" s="10" t="str">
        <f t="shared" si="886"/>
        <v/>
      </c>
      <c r="D13969" s="10" t="str">
        <f>IFERROR(IF(تحویلی!$E$1="","",IF(NOSA!O13969=تحویلی!$E$1,تحویلی!$E$1&amp;COUNTIF(NOSA!$O$1:O13969,تحویلی!$E$1),"")),"")</f>
        <v/>
      </c>
      <c r="E13969" s="10" t="str">
        <f t="shared" si="887"/>
        <v/>
      </c>
      <c r="F13969" s="10" t="str">
        <f>IFERROR(VLOOKUP(I13969,DATABASE!$N:$O,2,FALSE),"")</f>
        <v/>
      </c>
      <c r="Q13969" s="10">
        <f t="shared" si="884"/>
        <v>0</v>
      </c>
    </row>
    <row r="13970" spans="2:17" ht="20.25" customHeight="1">
      <c r="B13970" s="10" t="str">
        <f t="shared" si="885"/>
        <v>0</v>
      </c>
      <c r="C13970" s="10" t="str">
        <f t="shared" si="886"/>
        <v/>
      </c>
      <c r="D13970" s="10" t="str">
        <f>IFERROR(IF(تحویلی!$E$1="","",IF(NOSA!O13970=تحویلی!$E$1,تحویلی!$E$1&amp;COUNTIF(NOSA!$O$1:O13970,تحویلی!$E$1),"")),"")</f>
        <v/>
      </c>
      <c r="E13970" s="10" t="str">
        <f t="shared" si="887"/>
        <v/>
      </c>
      <c r="F13970" s="10" t="str">
        <f>IFERROR(VLOOKUP(I13970,DATABASE!$N:$O,2,FALSE),"")</f>
        <v/>
      </c>
      <c r="Q13970" s="10">
        <f t="shared" si="884"/>
        <v>0</v>
      </c>
    </row>
    <row r="13971" spans="2:17" ht="20.25" customHeight="1">
      <c r="B13971" s="10" t="str">
        <f t="shared" si="885"/>
        <v>0</v>
      </c>
      <c r="C13971" s="10" t="str">
        <f t="shared" si="886"/>
        <v/>
      </c>
      <c r="D13971" s="10" t="str">
        <f>IFERROR(IF(تحویلی!$E$1="","",IF(NOSA!O13971=تحویلی!$E$1,تحویلی!$E$1&amp;COUNTIF(NOSA!$O$1:O13971,تحویلی!$E$1),"")),"")</f>
        <v/>
      </c>
      <c r="E13971" s="10" t="str">
        <f t="shared" si="887"/>
        <v/>
      </c>
      <c r="F13971" s="10" t="str">
        <f>IFERROR(VLOOKUP(I13971,DATABASE!$N:$O,2,FALSE),"")</f>
        <v/>
      </c>
      <c r="Q13971" s="10">
        <f t="shared" si="884"/>
        <v>0</v>
      </c>
    </row>
    <row r="13972" spans="2:17" ht="20.25" customHeight="1">
      <c r="B13972" s="10" t="str">
        <f t="shared" si="885"/>
        <v>0</v>
      </c>
      <c r="C13972" s="10" t="str">
        <f t="shared" si="886"/>
        <v/>
      </c>
      <c r="D13972" s="10" t="str">
        <f>IFERROR(IF(تحویلی!$E$1="","",IF(NOSA!O13972=تحویلی!$E$1,تحویلی!$E$1&amp;COUNTIF(NOSA!$O$1:O13972,تحویلی!$E$1),"")),"")</f>
        <v/>
      </c>
      <c r="E13972" s="10" t="str">
        <f t="shared" si="887"/>
        <v/>
      </c>
      <c r="F13972" s="10" t="str">
        <f>IFERROR(VLOOKUP(I13972,DATABASE!$N:$O,2,FALSE),"")</f>
        <v/>
      </c>
      <c r="Q13972" s="10">
        <f t="shared" si="884"/>
        <v>0</v>
      </c>
    </row>
    <row r="13973" spans="2:17" ht="20.25" customHeight="1">
      <c r="B13973" s="10" t="str">
        <f t="shared" si="885"/>
        <v>0</v>
      </c>
      <c r="C13973" s="10" t="str">
        <f t="shared" si="886"/>
        <v/>
      </c>
      <c r="D13973" s="10" t="str">
        <f>IFERROR(IF(تحویلی!$E$1="","",IF(NOSA!O13973=تحویلی!$E$1,تحویلی!$E$1&amp;COUNTIF(NOSA!$O$1:O13973,تحویلی!$E$1),"")),"")</f>
        <v/>
      </c>
      <c r="E13973" s="10" t="str">
        <f t="shared" si="887"/>
        <v/>
      </c>
      <c r="F13973" s="10" t="str">
        <f>IFERROR(VLOOKUP(I13973,DATABASE!$N:$O,2,FALSE),"")</f>
        <v/>
      </c>
      <c r="Q13973" s="10">
        <f t="shared" si="884"/>
        <v>0</v>
      </c>
    </row>
    <row r="13974" spans="2:17" ht="20.25" customHeight="1">
      <c r="B13974" s="10" t="str">
        <f t="shared" si="885"/>
        <v>0</v>
      </c>
      <c r="C13974" s="10" t="str">
        <f t="shared" si="886"/>
        <v/>
      </c>
      <c r="D13974" s="10" t="str">
        <f>IFERROR(IF(تحویلی!$E$1="","",IF(NOSA!O13974=تحویلی!$E$1,تحویلی!$E$1&amp;COUNTIF(NOSA!$O$1:O13974,تحویلی!$E$1),"")),"")</f>
        <v/>
      </c>
      <c r="E13974" s="10" t="str">
        <f t="shared" si="887"/>
        <v/>
      </c>
      <c r="F13974" s="10" t="str">
        <f>IFERROR(VLOOKUP(I13974,DATABASE!$N:$O,2,FALSE),"")</f>
        <v/>
      </c>
      <c r="Q13974" s="10">
        <f t="shared" si="884"/>
        <v>0</v>
      </c>
    </row>
    <row r="13975" spans="2:17" ht="20.25" customHeight="1">
      <c r="B13975" s="10" t="str">
        <f t="shared" si="885"/>
        <v>0</v>
      </c>
      <c r="C13975" s="10" t="str">
        <f t="shared" si="886"/>
        <v/>
      </c>
      <c r="D13975" s="10" t="str">
        <f>IFERROR(IF(تحویلی!$E$1="","",IF(NOSA!O13975=تحویلی!$E$1,تحویلی!$E$1&amp;COUNTIF(NOSA!$O$1:O13975,تحویلی!$E$1),"")),"")</f>
        <v/>
      </c>
      <c r="E13975" s="10" t="str">
        <f t="shared" si="887"/>
        <v/>
      </c>
      <c r="F13975" s="10" t="str">
        <f>IFERROR(VLOOKUP(I13975,DATABASE!$N:$O,2,FALSE),"")</f>
        <v/>
      </c>
      <c r="Q13975" s="10">
        <f t="shared" si="884"/>
        <v>0</v>
      </c>
    </row>
    <row r="13976" spans="2:17" ht="20.25" customHeight="1">
      <c r="B13976" s="10" t="str">
        <f t="shared" si="885"/>
        <v>0</v>
      </c>
      <c r="C13976" s="10" t="str">
        <f t="shared" si="886"/>
        <v/>
      </c>
      <c r="D13976" s="10" t="str">
        <f>IFERROR(IF(تحویلی!$E$1="","",IF(NOSA!O13976=تحویلی!$E$1,تحویلی!$E$1&amp;COUNTIF(NOSA!$O$1:O13976,تحویلی!$E$1),"")),"")</f>
        <v/>
      </c>
      <c r="E13976" s="10" t="str">
        <f t="shared" si="887"/>
        <v/>
      </c>
      <c r="F13976" s="10" t="str">
        <f>IFERROR(VLOOKUP(I13976,DATABASE!$N:$O,2,FALSE),"")</f>
        <v/>
      </c>
      <c r="Q13976" s="10">
        <f t="shared" si="884"/>
        <v>0</v>
      </c>
    </row>
    <row r="13977" spans="2:17" ht="20.25" customHeight="1">
      <c r="B13977" s="10" t="str">
        <f t="shared" si="885"/>
        <v>0</v>
      </c>
      <c r="C13977" s="10" t="str">
        <f t="shared" si="886"/>
        <v/>
      </c>
      <c r="D13977" s="10" t="str">
        <f>IFERROR(IF(تحویلی!$E$1="","",IF(NOSA!O13977=تحویلی!$E$1,تحویلی!$E$1&amp;COUNTIF(NOSA!$O$1:O13977,تحویلی!$E$1),"")),"")</f>
        <v/>
      </c>
      <c r="E13977" s="10" t="str">
        <f t="shared" si="887"/>
        <v/>
      </c>
      <c r="F13977" s="10" t="str">
        <f>IFERROR(VLOOKUP(I13977,DATABASE!$N:$O,2,FALSE),"")</f>
        <v/>
      </c>
      <c r="Q13977" s="10">
        <f t="shared" si="884"/>
        <v>0</v>
      </c>
    </row>
    <row r="13978" spans="2:17" ht="20.25" customHeight="1">
      <c r="B13978" s="10" t="str">
        <f t="shared" si="885"/>
        <v>0</v>
      </c>
      <c r="C13978" s="10" t="str">
        <f t="shared" si="886"/>
        <v/>
      </c>
      <c r="D13978" s="10" t="str">
        <f>IFERROR(IF(تحویلی!$E$1="","",IF(NOSA!O13978=تحویلی!$E$1,تحویلی!$E$1&amp;COUNTIF(NOSA!$O$1:O13978,تحویلی!$E$1),"")),"")</f>
        <v/>
      </c>
      <c r="E13978" s="10" t="str">
        <f t="shared" si="887"/>
        <v/>
      </c>
      <c r="F13978" s="10" t="str">
        <f>IFERROR(VLOOKUP(I13978,DATABASE!$N:$O,2,FALSE),"")</f>
        <v/>
      </c>
      <c r="Q13978" s="10">
        <f t="shared" si="884"/>
        <v>0</v>
      </c>
    </row>
    <row r="13979" spans="2:17" ht="20.25" customHeight="1">
      <c r="B13979" s="10" t="str">
        <f t="shared" si="885"/>
        <v>0</v>
      </c>
      <c r="C13979" s="10" t="str">
        <f t="shared" si="886"/>
        <v/>
      </c>
      <c r="D13979" s="10" t="str">
        <f>IFERROR(IF(تحویلی!$E$1="","",IF(NOSA!O13979=تحویلی!$E$1,تحویلی!$E$1&amp;COUNTIF(NOSA!$O$1:O13979,تحویلی!$E$1),"")),"")</f>
        <v/>
      </c>
      <c r="E13979" s="10" t="str">
        <f t="shared" si="887"/>
        <v/>
      </c>
      <c r="F13979" s="10" t="str">
        <f>IFERROR(VLOOKUP(I13979,DATABASE!$N:$O,2,FALSE),"")</f>
        <v/>
      </c>
      <c r="Q13979" s="10">
        <f t="shared" si="884"/>
        <v>0</v>
      </c>
    </row>
    <row r="13980" spans="2:17" ht="20.25" customHeight="1">
      <c r="B13980" s="10" t="str">
        <f t="shared" si="885"/>
        <v>0</v>
      </c>
      <c r="C13980" s="10" t="str">
        <f t="shared" si="886"/>
        <v/>
      </c>
      <c r="D13980" s="10" t="str">
        <f>IFERROR(IF(تحویلی!$E$1="","",IF(NOSA!O13980=تحویلی!$E$1,تحویلی!$E$1&amp;COUNTIF(NOSA!$O$1:O13980,تحویلی!$E$1),"")),"")</f>
        <v/>
      </c>
      <c r="E13980" s="10" t="str">
        <f t="shared" si="887"/>
        <v/>
      </c>
      <c r="F13980" s="10" t="str">
        <f>IFERROR(VLOOKUP(I13980,DATABASE!$N:$O,2,FALSE),"")</f>
        <v/>
      </c>
      <c r="Q13980" s="10">
        <f t="shared" si="884"/>
        <v>0</v>
      </c>
    </row>
    <row r="13981" spans="2:17" ht="20.25" customHeight="1">
      <c r="B13981" s="10" t="str">
        <f t="shared" si="885"/>
        <v>0</v>
      </c>
      <c r="C13981" s="10" t="str">
        <f t="shared" si="886"/>
        <v/>
      </c>
      <c r="D13981" s="10" t="str">
        <f>IFERROR(IF(تحویلی!$E$1="","",IF(NOSA!O13981=تحویلی!$E$1,تحویلی!$E$1&amp;COUNTIF(NOSA!$O$1:O13981,تحویلی!$E$1),"")),"")</f>
        <v/>
      </c>
      <c r="E13981" s="10" t="str">
        <f t="shared" si="887"/>
        <v/>
      </c>
      <c r="F13981" s="10" t="str">
        <f>IFERROR(VLOOKUP(I13981,DATABASE!$N:$O,2,FALSE),"")</f>
        <v/>
      </c>
      <c r="Q13981" s="10">
        <f t="shared" si="884"/>
        <v>0</v>
      </c>
    </row>
    <row r="13982" spans="2:17" ht="20.25" customHeight="1">
      <c r="B13982" s="10" t="str">
        <f t="shared" si="885"/>
        <v>0</v>
      </c>
      <c r="C13982" s="10" t="str">
        <f t="shared" si="886"/>
        <v/>
      </c>
      <c r="D13982" s="10" t="str">
        <f>IFERROR(IF(تحویلی!$E$1="","",IF(NOSA!O13982=تحویلی!$E$1,تحویلی!$E$1&amp;COUNTIF(NOSA!$O$1:O13982,تحویلی!$E$1),"")),"")</f>
        <v/>
      </c>
      <c r="E13982" s="10" t="str">
        <f t="shared" si="887"/>
        <v/>
      </c>
      <c r="F13982" s="10" t="str">
        <f>IFERROR(VLOOKUP(I13982,DATABASE!$N:$O,2,FALSE),"")</f>
        <v/>
      </c>
      <c r="Q13982" s="10">
        <f t="shared" si="884"/>
        <v>0</v>
      </c>
    </row>
    <row r="13983" spans="2:17" ht="20.25" customHeight="1">
      <c r="B13983" s="10" t="str">
        <f t="shared" si="885"/>
        <v>0</v>
      </c>
      <c r="C13983" s="10" t="str">
        <f t="shared" si="886"/>
        <v/>
      </c>
      <c r="D13983" s="10" t="str">
        <f>IFERROR(IF(تحویلی!$E$1="","",IF(NOSA!O13983=تحویلی!$E$1,تحویلی!$E$1&amp;COUNTIF(NOSA!$O$1:O13983,تحویلی!$E$1),"")),"")</f>
        <v/>
      </c>
      <c r="E13983" s="10" t="str">
        <f t="shared" si="887"/>
        <v/>
      </c>
      <c r="F13983" s="10" t="str">
        <f>IFERROR(VLOOKUP(I13983,DATABASE!$N:$O,2,FALSE),"")</f>
        <v/>
      </c>
      <c r="Q13983" s="10">
        <f t="shared" si="884"/>
        <v>0</v>
      </c>
    </row>
    <row r="13984" spans="2:17" ht="20.25" customHeight="1">
      <c r="B13984" s="10" t="str">
        <f t="shared" si="885"/>
        <v>0</v>
      </c>
      <c r="C13984" s="10" t="str">
        <f t="shared" si="886"/>
        <v/>
      </c>
      <c r="D13984" s="10" t="str">
        <f>IFERROR(IF(تحویلی!$E$1="","",IF(NOSA!O13984=تحویلی!$E$1,تحویلی!$E$1&amp;COUNTIF(NOSA!$O$1:O13984,تحویلی!$E$1),"")),"")</f>
        <v/>
      </c>
      <c r="E13984" s="10" t="str">
        <f t="shared" si="887"/>
        <v/>
      </c>
      <c r="F13984" s="10" t="str">
        <f>IFERROR(VLOOKUP(I13984,DATABASE!$N:$O,2,FALSE),"")</f>
        <v/>
      </c>
      <c r="Q13984" s="10">
        <f t="shared" si="884"/>
        <v>0</v>
      </c>
    </row>
    <row r="13985" spans="2:17" ht="20.25" customHeight="1">
      <c r="B13985" s="10" t="str">
        <f t="shared" si="885"/>
        <v>0</v>
      </c>
      <c r="C13985" s="10" t="str">
        <f t="shared" si="886"/>
        <v/>
      </c>
      <c r="D13985" s="10" t="str">
        <f>IFERROR(IF(تحویلی!$E$1="","",IF(NOSA!O13985=تحویلی!$E$1,تحویلی!$E$1&amp;COUNTIF(NOSA!$O$1:O13985,تحویلی!$E$1),"")),"")</f>
        <v/>
      </c>
      <c r="E13985" s="10" t="str">
        <f t="shared" si="887"/>
        <v/>
      </c>
      <c r="F13985" s="10" t="str">
        <f>IFERROR(VLOOKUP(I13985,DATABASE!$N:$O,2,FALSE),"")</f>
        <v/>
      </c>
      <c r="Q13985" s="10">
        <f t="shared" si="884"/>
        <v>0</v>
      </c>
    </row>
    <row r="13986" spans="2:17" ht="20.25" customHeight="1">
      <c r="B13986" s="10" t="str">
        <f t="shared" si="885"/>
        <v>0</v>
      </c>
      <c r="C13986" s="10" t="str">
        <f t="shared" si="886"/>
        <v/>
      </c>
      <c r="D13986" s="10" t="str">
        <f>IFERROR(IF(تحویلی!$E$1="","",IF(NOSA!O13986=تحویلی!$E$1,تحویلی!$E$1&amp;COUNTIF(NOSA!$O$1:O13986,تحویلی!$E$1),"")),"")</f>
        <v/>
      </c>
      <c r="E13986" s="10" t="str">
        <f t="shared" si="887"/>
        <v/>
      </c>
      <c r="F13986" s="10" t="str">
        <f>IFERROR(VLOOKUP(I13986,DATABASE!$N:$O,2,FALSE),"")</f>
        <v/>
      </c>
      <c r="Q13986" s="10">
        <f t="shared" si="884"/>
        <v>0</v>
      </c>
    </row>
    <row r="13987" spans="2:17" ht="20.25" customHeight="1">
      <c r="B13987" s="10" t="str">
        <f t="shared" si="885"/>
        <v>0</v>
      </c>
      <c r="C13987" s="10" t="str">
        <f t="shared" si="886"/>
        <v/>
      </c>
      <c r="D13987" s="10" t="str">
        <f>IFERROR(IF(تحویلی!$E$1="","",IF(NOSA!O13987=تحویلی!$E$1,تحویلی!$E$1&amp;COUNTIF(NOSA!$O$1:O13987,تحویلی!$E$1),"")),"")</f>
        <v/>
      </c>
      <c r="E13987" s="10" t="str">
        <f t="shared" si="887"/>
        <v/>
      </c>
      <c r="F13987" s="10" t="str">
        <f>IFERROR(VLOOKUP(I13987,DATABASE!$N:$O,2,FALSE),"")</f>
        <v/>
      </c>
      <c r="Q13987" s="10">
        <f t="shared" si="884"/>
        <v>0</v>
      </c>
    </row>
    <row r="13988" spans="2:17" ht="20.25" customHeight="1">
      <c r="B13988" s="10" t="str">
        <f t="shared" si="885"/>
        <v>0</v>
      </c>
      <c r="C13988" s="10" t="str">
        <f t="shared" si="886"/>
        <v/>
      </c>
      <c r="D13988" s="10" t="str">
        <f>IFERROR(IF(تحویلی!$E$1="","",IF(NOSA!O13988=تحویلی!$E$1,تحویلی!$E$1&amp;COUNTIF(NOSA!$O$1:O13988,تحویلی!$E$1),"")),"")</f>
        <v/>
      </c>
      <c r="E13988" s="10" t="str">
        <f t="shared" si="887"/>
        <v/>
      </c>
      <c r="F13988" s="10" t="str">
        <f>IFERROR(VLOOKUP(I13988,DATABASE!$N:$O,2,FALSE),"")</f>
        <v/>
      </c>
      <c r="Q13988" s="10">
        <f t="shared" ref="Q13988:Q14051" si="888">VALUE(O13988)</f>
        <v>0</v>
      </c>
    </row>
    <row r="13989" spans="2:17" ht="20.25" customHeight="1">
      <c r="B13989" s="10" t="str">
        <f t="shared" si="885"/>
        <v>0</v>
      </c>
      <c r="C13989" s="10" t="str">
        <f t="shared" si="886"/>
        <v/>
      </c>
      <c r="D13989" s="10" t="str">
        <f>IFERROR(IF(تحویلی!$E$1="","",IF(NOSA!O13989=تحویلی!$E$1,تحویلی!$E$1&amp;COUNTIF(NOSA!$O$1:O13989,تحویلی!$E$1),"")),"")</f>
        <v/>
      </c>
      <c r="E13989" s="10" t="str">
        <f t="shared" si="887"/>
        <v/>
      </c>
      <c r="F13989" s="10" t="str">
        <f>IFERROR(VLOOKUP(I13989,DATABASE!$N:$O,2,FALSE),"")</f>
        <v/>
      </c>
      <c r="Q13989" s="10">
        <f t="shared" si="888"/>
        <v>0</v>
      </c>
    </row>
    <row r="13990" spans="2:17" ht="20.25" customHeight="1">
      <c r="B13990" s="10" t="str">
        <f t="shared" si="885"/>
        <v>0</v>
      </c>
      <c r="C13990" s="10" t="str">
        <f t="shared" si="886"/>
        <v/>
      </c>
      <c r="D13990" s="10" t="str">
        <f>IFERROR(IF(تحویلی!$E$1="","",IF(NOSA!O13990=تحویلی!$E$1,تحویلی!$E$1&amp;COUNTIF(NOSA!$O$1:O13990,تحویلی!$E$1),"")),"")</f>
        <v/>
      </c>
      <c r="E13990" s="10" t="str">
        <f t="shared" si="887"/>
        <v/>
      </c>
      <c r="F13990" s="10" t="str">
        <f>IFERROR(VLOOKUP(I13990,DATABASE!$N:$O,2,FALSE),"")</f>
        <v/>
      </c>
      <c r="Q13990" s="10">
        <f t="shared" si="888"/>
        <v>0</v>
      </c>
    </row>
    <row r="13991" spans="2:17" ht="20.25" customHeight="1">
      <c r="B13991" s="10" t="str">
        <f t="shared" si="885"/>
        <v>0</v>
      </c>
      <c r="C13991" s="10" t="str">
        <f t="shared" si="886"/>
        <v/>
      </c>
      <c r="D13991" s="10" t="str">
        <f>IFERROR(IF(تحویلی!$E$1="","",IF(NOSA!O13991=تحویلی!$E$1,تحویلی!$E$1&amp;COUNTIF(NOSA!$O$1:O13991,تحویلی!$E$1),"")),"")</f>
        <v/>
      </c>
      <c r="E13991" s="10" t="str">
        <f t="shared" si="887"/>
        <v/>
      </c>
      <c r="F13991" s="10" t="str">
        <f>IFERROR(VLOOKUP(I13991,DATABASE!$N:$O,2,FALSE),"")</f>
        <v/>
      </c>
      <c r="Q13991" s="10">
        <f t="shared" si="888"/>
        <v>0</v>
      </c>
    </row>
    <row r="13992" spans="2:17" ht="20.25" customHeight="1">
      <c r="B13992" s="10" t="str">
        <f t="shared" si="885"/>
        <v>0</v>
      </c>
      <c r="C13992" s="10" t="str">
        <f t="shared" si="886"/>
        <v/>
      </c>
      <c r="D13992" s="10" t="str">
        <f>IFERROR(IF(تحویلی!$E$1="","",IF(NOSA!O13992=تحویلی!$E$1,تحویلی!$E$1&amp;COUNTIF(NOSA!$O$1:O13992,تحویلی!$E$1),"")),"")</f>
        <v/>
      </c>
      <c r="E13992" s="10" t="str">
        <f t="shared" si="887"/>
        <v/>
      </c>
      <c r="F13992" s="10" t="str">
        <f>IFERROR(VLOOKUP(I13992,DATABASE!$N:$O,2,FALSE),"")</f>
        <v/>
      </c>
      <c r="Q13992" s="10">
        <f t="shared" si="888"/>
        <v>0</v>
      </c>
    </row>
    <row r="13993" spans="2:17" ht="20.25" customHeight="1">
      <c r="B13993" s="10" t="str">
        <f t="shared" ref="B13993:B14056" si="889">F13993&amp;Q13993</f>
        <v>0</v>
      </c>
      <c r="C13993" s="10" t="str">
        <f t="shared" ref="C13993:C14056" si="890">F13993&amp;G13993&amp;O13993</f>
        <v/>
      </c>
      <c r="D13993" s="10" t="str">
        <f>IFERROR(IF(تحویلی!$E$1="","",IF(NOSA!O13993=تحویلی!$E$1,تحویلی!$E$1&amp;COUNTIF(NOSA!$O$1:O13993,تحویلی!$E$1),"")),"")</f>
        <v/>
      </c>
      <c r="E13993" s="10" t="str">
        <f t="shared" ref="E13993:E14056" si="891">H13993&amp;O13993</f>
        <v/>
      </c>
      <c r="F13993" s="10" t="str">
        <f>IFERROR(VLOOKUP(I13993,DATABASE!$N:$O,2,FALSE),"")</f>
        <v/>
      </c>
      <c r="Q13993" s="10">
        <f t="shared" si="888"/>
        <v>0</v>
      </c>
    </row>
    <row r="13994" spans="2:17" ht="20.25" customHeight="1">
      <c r="B13994" s="10" t="str">
        <f t="shared" si="889"/>
        <v>0</v>
      </c>
      <c r="C13994" s="10" t="str">
        <f t="shared" si="890"/>
        <v/>
      </c>
      <c r="D13994" s="10" t="str">
        <f>IFERROR(IF(تحویلی!$E$1="","",IF(NOSA!O13994=تحویلی!$E$1,تحویلی!$E$1&amp;COUNTIF(NOSA!$O$1:O13994,تحویلی!$E$1),"")),"")</f>
        <v/>
      </c>
      <c r="E13994" s="10" t="str">
        <f t="shared" si="891"/>
        <v/>
      </c>
      <c r="F13994" s="10" t="str">
        <f>IFERROR(VLOOKUP(I13994,DATABASE!$N:$O,2,FALSE),"")</f>
        <v/>
      </c>
      <c r="Q13994" s="10">
        <f t="shared" si="888"/>
        <v>0</v>
      </c>
    </row>
    <row r="13995" spans="2:17" ht="20.25" customHeight="1">
      <c r="B13995" s="10" t="str">
        <f t="shared" si="889"/>
        <v>0</v>
      </c>
      <c r="C13995" s="10" t="str">
        <f t="shared" si="890"/>
        <v/>
      </c>
      <c r="D13995" s="10" t="str">
        <f>IFERROR(IF(تحویلی!$E$1="","",IF(NOSA!O13995=تحویلی!$E$1,تحویلی!$E$1&amp;COUNTIF(NOSA!$O$1:O13995,تحویلی!$E$1),"")),"")</f>
        <v/>
      </c>
      <c r="E13995" s="10" t="str">
        <f t="shared" si="891"/>
        <v/>
      </c>
      <c r="F13995" s="10" t="str">
        <f>IFERROR(VLOOKUP(I13995,DATABASE!$N:$O,2,FALSE),"")</f>
        <v/>
      </c>
      <c r="Q13995" s="10">
        <f t="shared" si="888"/>
        <v>0</v>
      </c>
    </row>
    <row r="13996" spans="2:17" ht="20.25" customHeight="1">
      <c r="B13996" s="10" t="str">
        <f t="shared" si="889"/>
        <v>0</v>
      </c>
      <c r="C13996" s="10" t="str">
        <f t="shared" si="890"/>
        <v/>
      </c>
      <c r="D13996" s="10" t="str">
        <f>IFERROR(IF(تحویلی!$E$1="","",IF(NOSA!O13996=تحویلی!$E$1,تحویلی!$E$1&amp;COUNTIF(NOSA!$O$1:O13996,تحویلی!$E$1),"")),"")</f>
        <v/>
      </c>
      <c r="E13996" s="10" t="str">
        <f t="shared" si="891"/>
        <v/>
      </c>
      <c r="F13996" s="10" t="str">
        <f>IFERROR(VLOOKUP(I13996,DATABASE!$N:$O,2,FALSE),"")</f>
        <v/>
      </c>
      <c r="Q13996" s="10">
        <f t="shared" si="888"/>
        <v>0</v>
      </c>
    </row>
    <row r="13997" spans="2:17" ht="20.25" customHeight="1">
      <c r="B13997" s="10" t="str">
        <f t="shared" si="889"/>
        <v>0</v>
      </c>
      <c r="C13997" s="10" t="str">
        <f t="shared" si="890"/>
        <v/>
      </c>
      <c r="D13997" s="10" t="str">
        <f>IFERROR(IF(تحویلی!$E$1="","",IF(NOSA!O13997=تحویلی!$E$1,تحویلی!$E$1&amp;COUNTIF(NOSA!$O$1:O13997,تحویلی!$E$1),"")),"")</f>
        <v/>
      </c>
      <c r="E13997" s="10" t="str">
        <f t="shared" si="891"/>
        <v/>
      </c>
      <c r="F13997" s="10" t="str">
        <f>IFERROR(VLOOKUP(I13997,DATABASE!$N:$O,2,FALSE),"")</f>
        <v/>
      </c>
      <c r="Q13997" s="10">
        <f t="shared" si="888"/>
        <v>0</v>
      </c>
    </row>
    <row r="13998" spans="2:17" ht="20.25" customHeight="1">
      <c r="B13998" s="10" t="str">
        <f t="shared" si="889"/>
        <v>0</v>
      </c>
      <c r="C13998" s="10" t="str">
        <f t="shared" si="890"/>
        <v/>
      </c>
      <c r="D13998" s="10" t="str">
        <f>IFERROR(IF(تحویلی!$E$1="","",IF(NOSA!O13998=تحویلی!$E$1,تحویلی!$E$1&amp;COUNTIF(NOSA!$O$1:O13998,تحویلی!$E$1),"")),"")</f>
        <v/>
      </c>
      <c r="E13998" s="10" t="str">
        <f t="shared" si="891"/>
        <v/>
      </c>
      <c r="F13998" s="10" t="str">
        <f>IFERROR(VLOOKUP(I13998,DATABASE!$N:$O,2,FALSE),"")</f>
        <v/>
      </c>
      <c r="Q13998" s="10">
        <f t="shared" si="888"/>
        <v>0</v>
      </c>
    </row>
    <row r="13999" spans="2:17" ht="20.25" customHeight="1">
      <c r="B13999" s="10" t="str">
        <f t="shared" si="889"/>
        <v>0</v>
      </c>
      <c r="C13999" s="10" t="str">
        <f t="shared" si="890"/>
        <v/>
      </c>
      <c r="D13999" s="10" t="str">
        <f>IFERROR(IF(تحویلی!$E$1="","",IF(NOSA!O13999=تحویلی!$E$1,تحویلی!$E$1&amp;COUNTIF(NOSA!$O$1:O13999,تحویلی!$E$1),"")),"")</f>
        <v/>
      </c>
      <c r="E13999" s="10" t="str">
        <f t="shared" si="891"/>
        <v/>
      </c>
      <c r="F13999" s="10" t="str">
        <f>IFERROR(VLOOKUP(I13999,DATABASE!$N:$O,2,FALSE),"")</f>
        <v/>
      </c>
      <c r="Q13999" s="10">
        <f t="shared" si="888"/>
        <v>0</v>
      </c>
    </row>
    <row r="14000" spans="2:17" ht="20.25" customHeight="1">
      <c r="B14000" s="10" t="str">
        <f t="shared" si="889"/>
        <v>0</v>
      </c>
      <c r="C14000" s="10" t="str">
        <f t="shared" si="890"/>
        <v/>
      </c>
      <c r="D14000" s="10" t="str">
        <f>IFERROR(IF(تحویلی!$E$1="","",IF(NOSA!O14000=تحویلی!$E$1,تحویلی!$E$1&amp;COUNTIF(NOSA!$O$1:O14000,تحویلی!$E$1),"")),"")</f>
        <v/>
      </c>
      <c r="E14000" s="10" t="str">
        <f t="shared" si="891"/>
        <v/>
      </c>
      <c r="F14000" s="10" t="str">
        <f>IFERROR(VLOOKUP(I14000,DATABASE!$N:$O,2,FALSE),"")</f>
        <v/>
      </c>
      <c r="Q14000" s="10">
        <f t="shared" si="888"/>
        <v>0</v>
      </c>
    </row>
    <row r="14001" spans="2:17" ht="20.25" customHeight="1">
      <c r="B14001" s="10" t="str">
        <f t="shared" si="889"/>
        <v>0</v>
      </c>
      <c r="C14001" s="10" t="str">
        <f t="shared" si="890"/>
        <v/>
      </c>
      <c r="D14001" s="10" t="str">
        <f>IFERROR(IF(تحویلی!$E$1="","",IF(NOSA!O14001=تحویلی!$E$1,تحویلی!$E$1&amp;COUNTIF(NOSA!$O$1:O14001,تحویلی!$E$1),"")),"")</f>
        <v/>
      </c>
      <c r="E14001" s="10" t="str">
        <f t="shared" si="891"/>
        <v/>
      </c>
      <c r="F14001" s="10" t="str">
        <f>IFERROR(VLOOKUP(I14001,DATABASE!$N:$O,2,FALSE),"")</f>
        <v/>
      </c>
      <c r="Q14001" s="10">
        <f t="shared" si="888"/>
        <v>0</v>
      </c>
    </row>
    <row r="14002" spans="2:17" ht="20.25" customHeight="1">
      <c r="B14002" s="10" t="str">
        <f t="shared" si="889"/>
        <v>0</v>
      </c>
      <c r="C14002" s="10" t="str">
        <f t="shared" si="890"/>
        <v/>
      </c>
      <c r="D14002" s="10" t="str">
        <f>IFERROR(IF(تحویلی!$E$1="","",IF(NOSA!O14002=تحویلی!$E$1,تحویلی!$E$1&amp;COUNTIF(NOSA!$O$1:O14002,تحویلی!$E$1),"")),"")</f>
        <v/>
      </c>
      <c r="E14002" s="10" t="str">
        <f t="shared" si="891"/>
        <v/>
      </c>
      <c r="F14002" s="10" t="str">
        <f>IFERROR(VLOOKUP(I14002,DATABASE!$N:$O,2,FALSE),"")</f>
        <v/>
      </c>
      <c r="Q14002" s="10">
        <f t="shared" si="888"/>
        <v>0</v>
      </c>
    </row>
    <row r="14003" spans="2:17" ht="20.25" customHeight="1">
      <c r="B14003" s="10" t="str">
        <f t="shared" si="889"/>
        <v>0</v>
      </c>
      <c r="C14003" s="10" t="str">
        <f t="shared" si="890"/>
        <v/>
      </c>
      <c r="D14003" s="10" t="str">
        <f>IFERROR(IF(تحویلی!$E$1="","",IF(NOSA!O14003=تحویلی!$E$1,تحویلی!$E$1&amp;COUNTIF(NOSA!$O$1:O14003,تحویلی!$E$1),"")),"")</f>
        <v/>
      </c>
      <c r="E14003" s="10" t="str">
        <f t="shared" si="891"/>
        <v/>
      </c>
      <c r="F14003" s="10" t="str">
        <f>IFERROR(VLOOKUP(I14003,DATABASE!$N:$O,2,FALSE),"")</f>
        <v/>
      </c>
      <c r="Q14003" s="10">
        <f t="shared" si="888"/>
        <v>0</v>
      </c>
    </row>
    <row r="14004" spans="2:17" ht="20.25" customHeight="1">
      <c r="B14004" s="10" t="str">
        <f t="shared" si="889"/>
        <v>0</v>
      </c>
      <c r="C14004" s="10" t="str">
        <f t="shared" si="890"/>
        <v/>
      </c>
      <c r="D14004" s="10" t="str">
        <f>IFERROR(IF(تحویلی!$E$1="","",IF(NOSA!O14004=تحویلی!$E$1,تحویلی!$E$1&amp;COUNTIF(NOSA!$O$1:O14004,تحویلی!$E$1),"")),"")</f>
        <v/>
      </c>
      <c r="E14004" s="10" t="str">
        <f t="shared" si="891"/>
        <v/>
      </c>
      <c r="F14004" s="10" t="str">
        <f>IFERROR(VLOOKUP(I14004,DATABASE!$N:$O,2,FALSE),"")</f>
        <v/>
      </c>
      <c r="Q14004" s="10">
        <f t="shared" si="888"/>
        <v>0</v>
      </c>
    </row>
    <row r="14005" spans="2:17" ht="20.25" customHeight="1">
      <c r="B14005" s="10" t="str">
        <f t="shared" si="889"/>
        <v>0</v>
      </c>
      <c r="C14005" s="10" t="str">
        <f t="shared" si="890"/>
        <v/>
      </c>
      <c r="D14005" s="10" t="str">
        <f>IFERROR(IF(تحویلی!$E$1="","",IF(NOSA!O14005=تحویلی!$E$1,تحویلی!$E$1&amp;COUNTIF(NOSA!$O$1:O14005,تحویلی!$E$1),"")),"")</f>
        <v/>
      </c>
      <c r="E14005" s="10" t="str">
        <f t="shared" si="891"/>
        <v/>
      </c>
      <c r="F14005" s="10" t="str">
        <f>IFERROR(VLOOKUP(I14005,DATABASE!$N:$O,2,FALSE),"")</f>
        <v/>
      </c>
      <c r="Q14005" s="10">
        <f t="shared" si="888"/>
        <v>0</v>
      </c>
    </row>
    <row r="14006" spans="2:17" ht="20.25" customHeight="1">
      <c r="B14006" s="10" t="str">
        <f t="shared" si="889"/>
        <v>0</v>
      </c>
      <c r="C14006" s="10" t="str">
        <f t="shared" si="890"/>
        <v/>
      </c>
      <c r="D14006" s="10" t="str">
        <f>IFERROR(IF(تحویلی!$E$1="","",IF(NOSA!O14006=تحویلی!$E$1,تحویلی!$E$1&amp;COUNTIF(NOSA!$O$1:O14006,تحویلی!$E$1),"")),"")</f>
        <v/>
      </c>
      <c r="E14006" s="10" t="str">
        <f t="shared" si="891"/>
        <v/>
      </c>
      <c r="F14006" s="10" t="str">
        <f>IFERROR(VLOOKUP(I14006,DATABASE!$N:$O,2,FALSE),"")</f>
        <v/>
      </c>
      <c r="Q14006" s="10">
        <f t="shared" si="888"/>
        <v>0</v>
      </c>
    </row>
    <row r="14007" spans="2:17" ht="20.25" customHeight="1">
      <c r="B14007" s="10" t="str">
        <f t="shared" si="889"/>
        <v>0</v>
      </c>
      <c r="C14007" s="10" t="str">
        <f t="shared" si="890"/>
        <v/>
      </c>
      <c r="D14007" s="10" t="str">
        <f>IFERROR(IF(تحویلی!$E$1="","",IF(NOSA!O14007=تحویلی!$E$1,تحویلی!$E$1&amp;COUNTIF(NOSA!$O$1:O14007,تحویلی!$E$1),"")),"")</f>
        <v/>
      </c>
      <c r="E14007" s="10" t="str">
        <f t="shared" si="891"/>
        <v/>
      </c>
      <c r="F14007" s="10" t="str">
        <f>IFERROR(VLOOKUP(I14007,DATABASE!$N:$O,2,FALSE),"")</f>
        <v/>
      </c>
      <c r="Q14007" s="10">
        <f t="shared" si="888"/>
        <v>0</v>
      </c>
    </row>
    <row r="14008" spans="2:17" ht="20.25" customHeight="1">
      <c r="B14008" s="10" t="str">
        <f t="shared" si="889"/>
        <v>0</v>
      </c>
      <c r="C14008" s="10" t="str">
        <f t="shared" si="890"/>
        <v/>
      </c>
      <c r="D14008" s="10" t="str">
        <f>IFERROR(IF(تحویلی!$E$1="","",IF(NOSA!O14008=تحویلی!$E$1,تحویلی!$E$1&amp;COUNTIF(NOSA!$O$1:O14008,تحویلی!$E$1),"")),"")</f>
        <v/>
      </c>
      <c r="E14008" s="10" t="str">
        <f t="shared" si="891"/>
        <v/>
      </c>
      <c r="F14008" s="10" t="str">
        <f>IFERROR(VLOOKUP(I14008,DATABASE!$N:$O,2,FALSE),"")</f>
        <v/>
      </c>
      <c r="Q14008" s="10">
        <f t="shared" si="888"/>
        <v>0</v>
      </c>
    </row>
    <row r="14009" spans="2:17" ht="20.25" customHeight="1">
      <c r="B14009" s="10" t="str">
        <f t="shared" si="889"/>
        <v>0</v>
      </c>
      <c r="C14009" s="10" t="str">
        <f t="shared" si="890"/>
        <v/>
      </c>
      <c r="D14009" s="10" t="str">
        <f>IFERROR(IF(تحویلی!$E$1="","",IF(NOSA!O14009=تحویلی!$E$1,تحویلی!$E$1&amp;COUNTIF(NOSA!$O$1:O14009,تحویلی!$E$1),"")),"")</f>
        <v/>
      </c>
      <c r="E14009" s="10" t="str">
        <f t="shared" si="891"/>
        <v/>
      </c>
      <c r="F14009" s="10" t="str">
        <f>IFERROR(VLOOKUP(I14009,DATABASE!$N:$O,2,FALSE),"")</f>
        <v/>
      </c>
      <c r="Q14009" s="10">
        <f t="shared" si="888"/>
        <v>0</v>
      </c>
    </row>
    <row r="14010" spans="2:17" ht="20.25" customHeight="1">
      <c r="B14010" s="10" t="str">
        <f t="shared" si="889"/>
        <v>0</v>
      </c>
      <c r="C14010" s="10" t="str">
        <f t="shared" si="890"/>
        <v/>
      </c>
      <c r="D14010" s="10" t="str">
        <f>IFERROR(IF(تحویلی!$E$1="","",IF(NOSA!O14010=تحویلی!$E$1,تحویلی!$E$1&amp;COUNTIF(NOSA!$O$1:O14010,تحویلی!$E$1),"")),"")</f>
        <v/>
      </c>
      <c r="E14010" s="10" t="str">
        <f t="shared" si="891"/>
        <v/>
      </c>
      <c r="F14010" s="10" t="str">
        <f>IFERROR(VLOOKUP(I14010,DATABASE!$N:$O,2,FALSE),"")</f>
        <v/>
      </c>
      <c r="Q14010" s="10">
        <f t="shared" si="888"/>
        <v>0</v>
      </c>
    </row>
    <row r="14011" spans="2:17" ht="20.25" customHeight="1">
      <c r="B14011" s="10" t="str">
        <f t="shared" si="889"/>
        <v>0</v>
      </c>
      <c r="C14011" s="10" t="str">
        <f t="shared" si="890"/>
        <v/>
      </c>
      <c r="D14011" s="10" t="str">
        <f>IFERROR(IF(تحویلی!$E$1="","",IF(NOSA!O14011=تحویلی!$E$1,تحویلی!$E$1&amp;COUNTIF(NOSA!$O$1:O14011,تحویلی!$E$1),"")),"")</f>
        <v/>
      </c>
      <c r="E14011" s="10" t="str">
        <f t="shared" si="891"/>
        <v/>
      </c>
      <c r="F14011" s="10" t="str">
        <f>IFERROR(VLOOKUP(I14011,DATABASE!$N:$O,2,FALSE),"")</f>
        <v/>
      </c>
      <c r="Q14011" s="10">
        <f t="shared" si="888"/>
        <v>0</v>
      </c>
    </row>
    <row r="14012" spans="2:17" ht="20.25" customHeight="1">
      <c r="B14012" s="10" t="str">
        <f t="shared" si="889"/>
        <v>0</v>
      </c>
      <c r="C14012" s="10" t="str">
        <f t="shared" si="890"/>
        <v/>
      </c>
      <c r="D14012" s="10" t="str">
        <f>IFERROR(IF(تحویلی!$E$1="","",IF(NOSA!O14012=تحویلی!$E$1,تحویلی!$E$1&amp;COUNTIF(NOSA!$O$1:O14012,تحویلی!$E$1),"")),"")</f>
        <v/>
      </c>
      <c r="E14012" s="10" t="str">
        <f t="shared" si="891"/>
        <v/>
      </c>
      <c r="F14012" s="10" t="str">
        <f>IFERROR(VLOOKUP(I14012,DATABASE!$N:$O,2,FALSE),"")</f>
        <v/>
      </c>
      <c r="Q14012" s="10">
        <f t="shared" si="888"/>
        <v>0</v>
      </c>
    </row>
    <row r="14013" spans="2:17" ht="20.25" customHeight="1">
      <c r="B14013" s="10" t="str">
        <f t="shared" si="889"/>
        <v>0</v>
      </c>
      <c r="C14013" s="10" t="str">
        <f t="shared" si="890"/>
        <v/>
      </c>
      <c r="D14013" s="10" t="str">
        <f>IFERROR(IF(تحویلی!$E$1="","",IF(NOSA!O14013=تحویلی!$E$1,تحویلی!$E$1&amp;COUNTIF(NOSA!$O$1:O14013,تحویلی!$E$1),"")),"")</f>
        <v/>
      </c>
      <c r="E14013" s="10" t="str">
        <f t="shared" si="891"/>
        <v/>
      </c>
      <c r="F14013" s="10" t="str">
        <f>IFERROR(VLOOKUP(I14013,DATABASE!$N:$O,2,FALSE),"")</f>
        <v/>
      </c>
      <c r="Q14013" s="10">
        <f t="shared" si="888"/>
        <v>0</v>
      </c>
    </row>
    <row r="14014" spans="2:17" ht="20.25" customHeight="1">
      <c r="B14014" s="10" t="str">
        <f t="shared" si="889"/>
        <v>0</v>
      </c>
      <c r="C14014" s="10" t="str">
        <f t="shared" si="890"/>
        <v/>
      </c>
      <c r="D14014" s="10" t="str">
        <f>IFERROR(IF(تحویلی!$E$1="","",IF(NOSA!O14014=تحویلی!$E$1,تحویلی!$E$1&amp;COUNTIF(NOSA!$O$1:O14014,تحویلی!$E$1),"")),"")</f>
        <v/>
      </c>
      <c r="E14014" s="10" t="str">
        <f t="shared" si="891"/>
        <v/>
      </c>
      <c r="F14014" s="10" t="str">
        <f>IFERROR(VLOOKUP(I14014,DATABASE!$N:$O,2,FALSE),"")</f>
        <v/>
      </c>
      <c r="Q14014" s="10">
        <f t="shared" si="888"/>
        <v>0</v>
      </c>
    </row>
    <row r="14015" spans="2:17" ht="20.25" customHeight="1">
      <c r="B14015" s="10" t="str">
        <f t="shared" si="889"/>
        <v>0</v>
      </c>
      <c r="C14015" s="10" t="str">
        <f t="shared" si="890"/>
        <v/>
      </c>
      <c r="D14015" s="10" t="str">
        <f>IFERROR(IF(تحویلی!$E$1="","",IF(NOSA!O14015=تحویلی!$E$1,تحویلی!$E$1&amp;COUNTIF(NOSA!$O$1:O14015,تحویلی!$E$1),"")),"")</f>
        <v/>
      </c>
      <c r="E14015" s="10" t="str">
        <f t="shared" si="891"/>
        <v/>
      </c>
      <c r="F14015" s="10" t="str">
        <f>IFERROR(VLOOKUP(I14015,DATABASE!$N:$O,2,FALSE),"")</f>
        <v/>
      </c>
      <c r="Q14015" s="10">
        <f t="shared" si="888"/>
        <v>0</v>
      </c>
    </row>
    <row r="14016" spans="2:17" ht="20.25" customHeight="1">
      <c r="B14016" s="10" t="str">
        <f t="shared" si="889"/>
        <v>0</v>
      </c>
      <c r="C14016" s="10" t="str">
        <f t="shared" si="890"/>
        <v/>
      </c>
      <c r="D14016" s="10" t="str">
        <f>IFERROR(IF(تحویلی!$E$1="","",IF(NOSA!O14016=تحویلی!$E$1,تحویلی!$E$1&amp;COUNTIF(NOSA!$O$1:O14016,تحویلی!$E$1),"")),"")</f>
        <v/>
      </c>
      <c r="E14016" s="10" t="str">
        <f t="shared" si="891"/>
        <v/>
      </c>
      <c r="F14016" s="10" t="str">
        <f>IFERROR(VLOOKUP(I14016,DATABASE!$N:$O,2,FALSE),"")</f>
        <v/>
      </c>
      <c r="Q14016" s="10">
        <f t="shared" si="888"/>
        <v>0</v>
      </c>
    </row>
    <row r="14017" spans="2:17" ht="20.25" customHeight="1">
      <c r="B14017" s="10" t="str">
        <f t="shared" si="889"/>
        <v>0</v>
      </c>
      <c r="C14017" s="10" t="str">
        <f t="shared" si="890"/>
        <v/>
      </c>
      <c r="D14017" s="10" t="str">
        <f>IFERROR(IF(تحویلی!$E$1="","",IF(NOSA!O14017=تحویلی!$E$1,تحویلی!$E$1&amp;COUNTIF(NOSA!$O$1:O14017,تحویلی!$E$1),"")),"")</f>
        <v/>
      </c>
      <c r="E14017" s="10" t="str">
        <f t="shared" si="891"/>
        <v/>
      </c>
      <c r="F14017" s="10" t="str">
        <f>IFERROR(VLOOKUP(I14017,DATABASE!$N:$O,2,FALSE),"")</f>
        <v/>
      </c>
      <c r="Q14017" s="10">
        <f t="shared" si="888"/>
        <v>0</v>
      </c>
    </row>
    <row r="14018" spans="2:17" ht="20.25" customHeight="1">
      <c r="B14018" s="10" t="str">
        <f t="shared" si="889"/>
        <v>0</v>
      </c>
      <c r="C14018" s="10" t="str">
        <f t="shared" si="890"/>
        <v/>
      </c>
      <c r="D14018" s="10" t="str">
        <f>IFERROR(IF(تحویلی!$E$1="","",IF(NOSA!O14018=تحویلی!$E$1,تحویلی!$E$1&amp;COUNTIF(NOSA!$O$1:O14018,تحویلی!$E$1),"")),"")</f>
        <v/>
      </c>
      <c r="E14018" s="10" t="str">
        <f t="shared" si="891"/>
        <v/>
      </c>
      <c r="F14018" s="10" t="str">
        <f>IFERROR(VLOOKUP(I14018,DATABASE!$N:$O,2,FALSE),"")</f>
        <v/>
      </c>
      <c r="Q14018" s="10">
        <f t="shared" si="888"/>
        <v>0</v>
      </c>
    </row>
    <row r="14019" spans="2:17" ht="20.25" customHeight="1">
      <c r="B14019" s="10" t="str">
        <f t="shared" si="889"/>
        <v>0</v>
      </c>
      <c r="C14019" s="10" t="str">
        <f t="shared" si="890"/>
        <v/>
      </c>
      <c r="D14019" s="10" t="str">
        <f>IFERROR(IF(تحویلی!$E$1="","",IF(NOSA!O14019=تحویلی!$E$1,تحویلی!$E$1&amp;COUNTIF(NOSA!$O$1:O14019,تحویلی!$E$1),"")),"")</f>
        <v/>
      </c>
      <c r="E14019" s="10" t="str">
        <f t="shared" si="891"/>
        <v/>
      </c>
      <c r="F14019" s="10" t="str">
        <f>IFERROR(VLOOKUP(I14019,DATABASE!$N:$O,2,FALSE),"")</f>
        <v/>
      </c>
      <c r="Q14019" s="10">
        <f t="shared" si="888"/>
        <v>0</v>
      </c>
    </row>
    <row r="14020" spans="2:17" ht="20.25" customHeight="1">
      <c r="B14020" s="10" t="str">
        <f t="shared" si="889"/>
        <v>0</v>
      </c>
      <c r="C14020" s="10" t="str">
        <f t="shared" si="890"/>
        <v/>
      </c>
      <c r="D14020" s="10" t="str">
        <f>IFERROR(IF(تحویلی!$E$1="","",IF(NOSA!O14020=تحویلی!$E$1,تحویلی!$E$1&amp;COUNTIF(NOSA!$O$1:O14020,تحویلی!$E$1),"")),"")</f>
        <v/>
      </c>
      <c r="E14020" s="10" t="str">
        <f t="shared" si="891"/>
        <v/>
      </c>
      <c r="F14020" s="10" t="str">
        <f>IFERROR(VLOOKUP(I14020,DATABASE!$N:$O,2,FALSE),"")</f>
        <v/>
      </c>
      <c r="Q14020" s="10">
        <f t="shared" si="888"/>
        <v>0</v>
      </c>
    </row>
    <row r="14021" spans="2:17" ht="20.25" customHeight="1">
      <c r="B14021" s="10" t="str">
        <f t="shared" si="889"/>
        <v>0</v>
      </c>
      <c r="C14021" s="10" t="str">
        <f t="shared" si="890"/>
        <v/>
      </c>
      <c r="D14021" s="10" t="str">
        <f>IFERROR(IF(تحویلی!$E$1="","",IF(NOSA!O14021=تحویلی!$E$1,تحویلی!$E$1&amp;COUNTIF(NOSA!$O$1:O14021,تحویلی!$E$1),"")),"")</f>
        <v/>
      </c>
      <c r="E14021" s="10" t="str">
        <f t="shared" si="891"/>
        <v/>
      </c>
      <c r="F14021" s="10" t="str">
        <f>IFERROR(VLOOKUP(I14021,DATABASE!$N:$O,2,FALSE),"")</f>
        <v/>
      </c>
      <c r="Q14021" s="10">
        <f t="shared" si="888"/>
        <v>0</v>
      </c>
    </row>
    <row r="14022" spans="2:17" ht="20.25" customHeight="1">
      <c r="B14022" s="10" t="str">
        <f t="shared" si="889"/>
        <v>0</v>
      </c>
      <c r="C14022" s="10" t="str">
        <f t="shared" si="890"/>
        <v/>
      </c>
      <c r="D14022" s="10" t="str">
        <f>IFERROR(IF(تحویلی!$E$1="","",IF(NOSA!O14022=تحویلی!$E$1,تحویلی!$E$1&amp;COUNTIF(NOSA!$O$1:O14022,تحویلی!$E$1),"")),"")</f>
        <v/>
      </c>
      <c r="E14022" s="10" t="str">
        <f t="shared" si="891"/>
        <v/>
      </c>
      <c r="F14022" s="10" t="str">
        <f>IFERROR(VLOOKUP(I14022,DATABASE!$N:$O,2,FALSE),"")</f>
        <v/>
      </c>
      <c r="Q14022" s="10">
        <f t="shared" si="888"/>
        <v>0</v>
      </c>
    </row>
    <row r="14023" spans="2:17" ht="20.25" customHeight="1">
      <c r="B14023" s="10" t="str">
        <f t="shared" si="889"/>
        <v>0</v>
      </c>
      <c r="C14023" s="10" t="str">
        <f t="shared" si="890"/>
        <v/>
      </c>
      <c r="D14023" s="10" t="str">
        <f>IFERROR(IF(تحویلی!$E$1="","",IF(NOSA!O14023=تحویلی!$E$1,تحویلی!$E$1&amp;COUNTIF(NOSA!$O$1:O14023,تحویلی!$E$1),"")),"")</f>
        <v/>
      </c>
      <c r="E14023" s="10" t="str">
        <f t="shared" si="891"/>
        <v/>
      </c>
      <c r="F14023" s="10" t="str">
        <f>IFERROR(VLOOKUP(I14023,DATABASE!$N:$O,2,FALSE),"")</f>
        <v/>
      </c>
      <c r="Q14023" s="10">
        <f t="shared" si="888"/>
        <v>0</v>
      </c>
    </row>
    <row r="14024" spans="2:17" ht="20.25" customHeight="1">
      <c r="B14024" s="10" t="str">
        <f t="shared" si="889"/>
        <v>0</v>
      </c>
      <c r="C14024" s="10" t="str">
        <f t="shared" si="890"/>
        <v/>
      </c>
      <c r="D14024" s="10" t="str">
        <f>IFERROR(IF(تحویلی!$E$1="","",IF(NOSA!O14024=تحویلی!$E$1,تحویلی!$E$1&amp;COUNTIF(NOSA!$O$1:O14024,تحویلی!$E$1),"")),"")</f>
        <v/>
      </c>
      <c r="E14024" s="10" t="str">
        <f t="shared" si="891"/>
        <v/>
      </c>
      <c r="F14024" s="10" t="str">
        <f>IFERROR(VLOOKUP(I14024,DATABASE!$N:$O,2,FALSE),"")</f>
        <v/>
      </c>
      <c r="Q14024" s="10">
        <f t="shared" si="888"/>
        <v>0</v>
      </c>
    </row>
    <row r="14025" spans="2:17" ht="20.25" customHeight="1">
      <c r="B14025" s="10" t="str">
        <f t="shared" si="889"/>
        <v>0</v>
      </c>
      <c r="C14025" s="10" t="str">
        <f t="shared" si="890"/>
        <v/>
      </c>
      <c r="D14025" s="10" t="str">
        <f>IFERROR(IF(تحویلی!$E$1="","",IF(NOSA!O14025=تحویلی!$E$1,تحویلی!$E$1&amp;COUNTIF(NOSA!$O$1:O14025,تحویلی!$E$1),"")),"")</f>
        <v/>
      </c>
      <c r="E14025" s="10" t="str">
        <f t="shared" si="891"/>
        <v/>
      </c>
      <c r="F14025" s="10" t="str">
        <f>IFERROR(VLOOKUP(I14025,DATABASE!$N:$O,2,FALSE),"")</f>
        <v/>
      </c>
      <c r="Q14025" s="10">
        <f t="shared" si="888"/>
        <v>0</v>
      </c>
    </row>
    <row r="14026" spans="2:17" ht="20.25" customHeight="1">
      <c r="B14026" s="10" t="str">
        <f t="shared" si="889"/>
        <v>0</v>
      </c>
      <c r="C14026" s="10" t="str">
        <f t="shared" si="890"/>
        <v/>
      </c>
      <c r="D14026" s="10" t="str">
        <f>IFERROR(IF(تحویلی!$E$1="","",IF(NOSA!O14026=تحویلی!$E$1,تحویلی!$E$1&amp;COUNTIF(NOSA!$O$1:O14026,تحویلی!$E$1),"")),"")</f>
        <v/>
      </c>
      <c r="E14026" s="10" t="str">
        <f t="shared" si="891"/>
        <v/>
      </c>
      <c r="F14026" s="10" t="str">
        <f>IFERROR(VLOOKUP(I14026,DATABASE!$N:$O,2,FALSE),"")</f>
        <v/>
      </c>
      <c r="Q14026" s="10">
        <f t="shared" si="888"/>
        <v>0</v>
      </c>
    </row>
    <row r="14027" spans="2:17" ht="20.25" customHeight="1">
      <c r="B14027" s="10" t="str">
        <f t="shared" si="889"/>
        <v>0</v>
      </c>
      <c r="C14027" s="10" t="str">
        <f t="shared" si="890"/>
        <v/>
      </c>
      <c r="D14027" s="10" t="str">
        <f>IFERROR(IF(تحویلی!$E$1="","",IF(NOSA!O14027=تحویلی!$E$1,تحویلی!$E$1&amp;COUNTIF(NOSA!$O$1:O14027,تحویلی!$E$1),"")),"")</f>
        <v/>
      </c>
      <c r="E14027" s="10" t="str">
        <f t="shared" si="891"/>
        <v/>
      </c>
      <c r="F14027" s="10" t="str">
        <f>IFERROR(VLOOKUP(I14027,DATABASE!$N:$O,2,FALSE),"")</f>
        <v/>
      </c>
      <c r="Q14027" s="10">
        <f t="shared" si="888"/>
        <v>0</v>
      </c>
    </row>
    <row r="14028" spans="2:17" ht="20.25" customHeight="1">
      <c r="B14028" s="10" t="str">
        <f t="shared" si="889"/>
        <v>0</v>
      </c>
      <c r="C14028" s="10" t="str">
        <f t="shared" si="890"/>
        <v/>
      </c>
      <c r="D14028" s="10" t="str">
        <f>IFERROR(IF(تحویلی!$E$1="","",IF(NOSA!O14028=تحویلی!$E$1,تحویلی!$E$1&amp;COUNTIF(NOSA!$O$1:O14028,تحویلی!$E$1),"")),"")</f>
        <v/>
      </c>
      <c r="E14028" s="10" t="str">
        <f t="shared" si="891"/>
        <v/>
      </c>
      <c r="F14028" s="10" t="str">
        <f>IFERROR(VLOOKUP(I14028,DATABASE!$N:$O,2,FALSE),"")</f>
        <v/>
      </c>
      <c r="Q14028" s="10">
        <f t="shared" si="888"/>
        <v>0</v>
      </c>
    </row>
    <row r="14029" spans="2:17" ht="20.25" customHeight="1">
      <c r="B14029" s="10" t="str">
        <f t="shared" si="889"/>
        <v>0</v>
      </c>
      <c r="C14029" s="10" t="str">
        <f t="shared" si="890"/>
        <v/>
      </c>
      <c r="D14029" s="10" t="str">
        <f>IFERROR(IF(تحویلی!$E$1="","",IF(NOSA!O14029=تحویلی!$E$1,تحویلی!$E$1&amp;COUNTIF(NOSA!$O$1:O14029,تحویلی!$E$1),"")),"")</f>
        <v/>
      </c>
      <c r="E14029" s="10" t="str">
        <f t="shared" si="891"/>
        <v/>
      </c>
      <c r="F14029" s="10" t="str">
        <f>IFERROR(VLOOKUP(I14029,DATABASE!$N:$O,2,FALSE),"")</f>
        <v/>
      </c>
      <c r="Q14029" s="10">
        <f t="shared" si="888"/>
        <v>0</v>
      </c>
    </row>
    <row r="14030" spans="2:17" ht="20.25" customHeight="1">
      <c r="B14030" s="10" t="str">
        <f t="shared" si="889"/>
        <v>0</v>
      </c>
      <c r="C14030" s="10" t="str">
        <f t="shared" si="890"/>
        <v/>
      </c>
      <c r="D14030" s="10" t="str">
        <f>IFERROR(IF(تحویلی!$E$1="","",IF(NOSA!O14030=تحویلی!$E$1,تحویلی!$E$1&amp;COUNTIF(NOSA!$O$1:O14030,تحویلی!$E$1),"")),"")</f>
        <v/>
      </c>
      <c r="E14030" s="10" t="str">
        <f t="shared" si="891"/>
        <v/>
      </c>
      <c r="F14030" s="10" t="str">
        <f>IFERROR(VLOOKUP(I14030,DATABASE!$N:$O,2,FALSE),"")</f>
        <v/>
      </c>
      <c r="Q14030" s="10">
        <f t="shared" si="888"/>
        <v>0</v>
      </c>
    </row>
    <row r="14031" spans="2:17" ht="20.25" customHeight="1">
      <c r="B14031" s="10" t="str">
        <f t="shared" si="889"/>
        <v>0</v>
      </c>
      <c r="C14031" s="10" t="str">
        <f t="shared" si="890"/>
        <v/>
      </c>
      <c r="D14031" s="10" t="str">
        <f>IFERROR(IF(تحویلی!$E$1="","",IF(NOSA!O14031=تحویلی!$E$1,تحویلی!$E$1&amp;COUNTIF(NOSA!$O$1:O14031,تحویلی!$E$1),"")),"")</f>
        <v/>
      </c>
      <c r="E14031" s="10" t="str">
        <f t="shared" si="891"/>
        <v/>
      </c>
      <c r="F14031" s="10" t="str">
        <f>IFERROR(VLOOKUP(I14031,DATABASE!$N:$O,2,FALSE),"")</f>
        <v/>
      </c>
      <c r="Q14031" s="10">
        <f t="shared" si="888"/>
        <v>0</v>
      </c>
    </row>
    <row r="14032" spans="2:17" ht="20.25" customHeight="1">
      <c r="B14032" s="10" t="str">
        <f t="shared" si="889"/>
        <v>0</v>
      </c>
      <c r="C14032" s="10" t="str">
        <f t="shared" si="890"/>
        <v/>
      </c>
      <c r="D14032" s="10" t="str">
        <f>IFERROR(IF(تحویلی!$E$1="","",IF(NOSA!O14032=تحویلی!$E$1,تحویلی!$E$1&amp;COUNTIF(NOSA!$O$1:O14032,تحویلی!$E$1),"")),"")</f>
        <v/>
      </c>
      <c r="E14032" s="10" t="str">
        <f t="shared" si="891"/>
        <v/>
      </c>
      <c r="F14032" s="10" t="str">
        <f>IFERROR(VLOOKUP(I14032,DATABASE!$N:$O,2,FALSE),"")</f>
        <v/>
      </c>
      <c r="Q14032" s="10">
        <f t="shared" si="888"/>
        <v>0</v>
      </c>
    </row>
    <row r="14033" spans="2:17" ht="20.25" customHeight="1">
      <c r="B14033" s="10" t="str">
        <f t="shared" si="889"/>
        <v>0</v>
      </c>
      <c r="C14033" s="10" t="str">
        <f t="shared" si="890"/>
        <v/>
      </c>
      <c r="D14033" s="10" t="str">
        <f>IFERROR(IF(تحویلی!$E$1="","",IF(NOSA!O14033=تحویلی!$E$1,تحویلی!$E$1&amp;COUNTIF(NOSA!$O$1:O14033,تحویلی!$E$1),"")),"")</f>
        <v/>
      </c>
      <c r="E14033" s="10" t="str">
        <f t="shared" si="891"/>
        <v/>
      </c>
      <c r="F14033" s="10" t="str">
        <f>IFERROR(VLOOKUP(I14033,DATABASE!$N:$O,2,FALSE),"")</f>
        <v/>
      </c>
      <c r="Q14033" s="10">
        <f t="shared" si="888"/>
        <v>0</v>
      </c>
    </row>
    <row r="14034" spans="2:17" ht="20.25" customHeight="1">
      <c r="B14034" s="10" t="str">
        <f t="shared" si="889"/>
        <v>0</v>
      </c>
      <c r="C14034" s="10" t="str">
        <f t="shared" si="890"/>
        <v/>
      </c>
      <c r="D14034" s="10" t="str">
        <f>IFERROR(IF(تحویلی!$E$1="","",IF(NOSA!O14034=تحویلی!$E$1,تحویلی!$E$1&amp;COUNTIF(NOSA!$O$1:O14034,تحویلی!$E$1),"")),"")</f>
        <v/>
      </c>
      <c r="E14034" s="10" t="str">
        <f t="shared" si="891"/>
        <v/>
      </c>
      <c r="F14034" s="10" t="str">
        <f>IFERROR(VLOOKUP(I14034,DATABASE!$N:$O,2,FALSE),"")</f>
        <v/>
      </c>
      <c r="Q14034" s="10">
        <f t="shared" si="888"/>
        <v>0</v>
      </c>
    </row>
    <row r="14035" spans="2:17" ht="20.25" customHeight="1">
      <c r="B14035" s="10" t="str">
        <f t="shared" si="889"/>
        <v>0</v>
      </c>
      <c r="C14035" s="10" t="str">
        <f t="shared" si="890"/>
        <v/>
      </c>
      <c r="D14035" s="10" t="str">
        <f>IFERROR(IF(تحویلی!$E$1="","",IF(NOSA!O14035=تحویلی!$E$1,تحویلی!$E$1&amp;COUNTIF(NOSA!$O$1:O14035,تحویلی!$E$1),"")),"")</f>
        <v/>
      </c>
      <c r="E14035" s="10" t="str">
        <f t="shared" si="891"/>
        <v/>
      </c>
      <c r="F14035" s="10" t="str">
        <f>IFERROR(VLOOKUP(I14035,DATABASE!$N:$O,2,FALSE),"")</f>
        <v/>
      </c>
      <c r="Q14035" s="10">
        <f t="shared" si="888"/>
        <v>0</v>
      </c>
    </row>
    <row r="14036" spans="2:17" ht="20.25" customHeight="1">
      <c r="B14036" s="10" t="str">
        <f t="shared" si="889"/>
        <v>0</v>
      </c>
      <c r="C14036" s="10" t="str">
        <f t="shared" si="890"/>
        <v/>
      </c>
      <c r="D14036" s="10" t="str">
        <f>IFERROR(IF(تحویلی!$E$1="","",IF(NOSA!O14036=تحویلی!$E$1,تحویلی!$E$1&amp;COUNTIF(NOSA!$O$1:O14036,تحویلی!$E$1),"")),"")</f>
        <v/>
      </c>
      <c r="E14036" s="10" t="str">
        <f t="shared" si="891"/>
        <v/>
      </c>
      <c r="F14036" s="10" t="str">
        <f>IFERROR(VLOOKUP(I14036,DATABASE!$N:$O,2,FALSE),"")</f>
        <v/>
      </c>
      <c r="Q14036" s="10">
        <f t="shared" si="888"/>
        <v>0</v>
      </c>
    </row>
    <row r="14037" spans="2:17" ht="20.25" customHeight="1">
      <c r="B14037" s="10" t="str">
        <f t="shared" si="889"/>
        <v>0</v>
      </c>
      <c r="C14037" s="10" t="str">
        <f t="shared" si="890"/>
        <v/>
      </c>
      <c r="D14037" s="10" t="str">
        <f>IFERROR(IF(تحویلی!$E$1="","",IF(NOSA!O14037=تحویلی!$E$1,تحویلی!$E$1&amp;COUNTIF(NOSA!$O$1:O14037,تحویلی!$E$1),"")),"")</f>
        <v/>
      </c>
      <c r="E14037" s="10" t="str">
        <f t="shared" si="891"/>
        <v/>
      </c>
      <c r="F14037" s="10" t="str">
        <f>IFERROR(VLOOKUP(I14037,DATABASE!$N:$O,2,FALSE),"")</f>
        <v/>
      </c>
      <c r="Q14037" s="10">
        <f t="shared" si="888"/>
        <v>0</v>
      </c>
    </row>
    <row r="14038" spans="2:17" ht="20.25" customHeight="1">
      <c r="B14038" s="10" t="str">
        <f t="shared" si="889"/>
        <v>0</v>
      </c>
      <c r="C14038" s="10" t="str">
        <f t="shared" si="890"/>
        <v/>
      </c>
      <c r="D14038" s="10" t="str">
        <f>IFERROR(IF(تحویلی!$E$1="","",IF(NOSA!O14038=تحویلی!$E$1,تحویلی!$E$1&amp;COUNTIF(NOSA!$O$1:O14038,تحویلی!$E$1),"")),"")</f>
        <v/>
      </c>
      <c r="E14038" s="10" t="str">
        <f t="shared" si="891"/>
        <v/>
      </c>
      <c r="F14038" s="10" t="str">
        <f>IFERROR(VLOOKUP(I14038,DATABASE!$N:$O,2,FALSE),"")</f>
        <v/>
      </c>
      <c r="Q14038" s="10">
        <f t="shared" si="888"/>
        <v>0</v>
      </c>
    </row>
    <row r="14039" spans="2:17" ht="20.25" customHeight="1">
      <c r="B14039" s="10" t="str">
        <f t="shared" si="889"/>
        <v>0</v>
      </c>
      <c r="C14039" s="10" t="str">
        <f t="shared" si="890"/>
        <v/>
      </c>
      <c r="D14039" s="10" t="str">
        <f>IFERROR(IF(تحویلی!$E$1="","",IF(NOSA!O14039=تحویلی!$E$1,تحویلی!$E$1&amp;COUNTIF(NOSA!$O$1:O14039,تحویلی!$E$1),"")),"")</f>
        <v/>
      </c>
      <c r="E14039" s="10" t="str">
        <f t="shared" si="891"/>
        <v/>
      </c>
      <c r="F14039" s="10" t="str">
        <f>IFERROR(VLOOKUP(I14039,DATABASE!$N:$O,2,FALSE),"")</f>
        <v/>
      </c>
      <c r="Q14039" s="10">
        <f t="shared" si="888"/>
        <v>0</v>
      </c>
    </row>
    <row r="14040" spans="2:17" ht="20.25" customHeight="1">
      <c r="B14040" s="10" t="str">
        <f t="shared" si="889"/>
        <v>0</v>
      </c>
      <c r="C14040" s="10" t="str">
        <f t="shared" si="890"/>
        <v/>
      </c>
      <c r="D14040" s="10" t="str">
        <f>IFERROR(IF(تحویلی!$E$1="","",IF(NOSA!O14040=تحویلی!$E$1,تحویلی!$E$1&amp;COUNTIF(NOSA!$O$1:O14040,تحویلی!$E$1),"")),"")</f>
        <v/>
      </c>
      <c r="E14040" s="10" t="str">
        <f t="shared" si="891"/>
        <v/>
      </c>
      <c r="F14040" s="10" t="str">
        <f>IFERROR(VLOOKUP(I14040,DATABASE!$N:$O,2,FALSE),"")</f>
        <v/>
      </c>
      <c r="Q14040" s="10">
        <f t="shared" si="888"/>
        <v>0</v>
      </c>
    </row>
    <row r="14041" spans="2:17" ht="20.25" customHeight="1">
      <c r="B14041" s="10" t="str">
        <f t="shared" si="889"/>
        <v>0</v>
      </c>
      <c r="C14041" s="10" t="str">
        <f t="shared" si="890"/>
        <v/>
      </c>
      <c r="D14041" s="10" t="str">
        <f>IFERROR(IF(تحویلی!$E$1="","",IF(NOSA!O14041=تحویلی!$E$1,تحویلی!$E$1&amp;COUNTIF(NOSA!$O$1:O14041,تحویلی!$E$1),"")),"")</f>
        <v/>
      </c>
      <c r="E14041" s="10" t="str">
        <f t="shared" si="891"/>
        <v/>
      </c>
      <c r="F14041" s="10" t="str">
        <f>IFERROR(VLOOKUP(I14041,DATABASE!$N:$O,2,FALSE),"")</f>
        <v/>
      </c>
      <c r="Q14041" s="10">
        <f t="shared" si="888"/>
        <v>0</v>
      </c>
    </row>
    <row r="14042" spans="2:17" ht="20.25" customHeight="1">
      <c r="B14042" s="10" t="str">
        <f t="shared" si="889"/>
        <v>0</v>
      </c>
      <c r="C14042" s="10" t="str">
        <f t="shared" si="890"/>
        <v/>
      </c>
      <c r="D14042" s="10" t="str">
        <f>IFERROR(IF(تحویلی!$E$1="","",IF(NOSA!O14042=تحویلی!$E$1,تحویلی!$E$1&amp;COUNTIF(NOSA!$O$1:O14042,تحویلی!$E$1),"")),"")</f>
        <v/>
      </c>
      <c r="E14042" s="10" t="str">
        <f t="shared" si="891"/>
        <v/>
      </c>
      <c r="F14042" s="10" t="str">
        <f>IFERROR(VLOOKUP(I14042,DATABASE!$N:$O,2,FALSE),"")</f>
        <v/>
      </c>
      <c r="Q14042" s="10">
        <f t="shared" si="888"/>
        <v>0</v>
      </c>
    </row>
    <row r="14043" spans="2:17" ht="20.25" customHeight="1">
      <c r="B14043" s="10" t="str">
        <f t="shared" si="889"/>
        <v>0</v>
      </c>
      <c r="C14043" s="10" t="str">
        <f t="shared" si="890"/>
        <v/>
      </c>
      <c r="D14043" s="10" t="str">
        <f>IFERROR(IF(تحویلی!$E$1="","",IF(NOSA!O14043=تحویلی!$E$1,تحویلی!$E$1&amp;COUNTIF(NOSA!$O$1:O14043,تحویلی!$E$1),"")),"")</f>
        <v/>
      </c>
      <c r="E14043" s="10" t="str">
        <f t="shared" si="891"/>
        <v/>
      </c>
      <c r="F14043" s="10" t="str">
        <f>IFERROR(VLOOKUP(I14043,DATABASE!$N:$O,2,FALSE),"")</f>
        <v/>
      </c>
      <c r="Q14043" s="10">
        <f t="shared" si="888"/>
        <v>0</v>
      </c>
    </row>
    <row r="14044" spans="2:17" ht="20.25" customHeight="1">
      <c r="B14044" s="10" t="str">
        <f t="shared" si="889"/>
        <v>0</v>
      </c>
      <c r="C14044" s="10" t="str">
        <f t="shared" si="890"/>
        <v/>
      </c>
      <c r="D14044" s="10" t="str">
        <f>IFERROR(IF(تحویلی!$E$1="","",IF(NOSA!O14044=تحویلی!$E$1,تحویلی!$E$1&amp;COUNTIF(NOSA!$O$1:O14044,تحویلی!$E$1),"")),"")</f>
        <v/>
      </c>
      <c r="E14044" s="10" t="str">
        <f t="shared" si="891"/>
        <v/>
      </c>
      <c r="F14044" s="10" t="str">
        <f>IFERROR(VLOOKUP(I14044,DATABASE!$N:$O,2,FALSE),"")</f>
        <v/>
      </c>
      <c r="Q14044" s="10">
        <f t="shared" si="888"/>
        <v>0</v>
      </c>
    </row>
    <row r="14045" spans="2:17" ht="20.25" customHeight="1">
      <c r="B14045" s="10" t="str">
        <f t="shared" si="889"/>
        <v>0</v>
      </c>
      <c r="C14045" s="10" t="str">
        <f t="shared" si="890"/>
        <v/>
      </c>
      <c r="D14045" s="10" t="str">
        <f>IFERROR(IF(تحویلی!$E$1="","",IF(NOSA!O14045=تحویلی!$E$1,تحویلی!$E$1&amp;COUNTIF(NOSA!$O$1:O14045,تحویلی!$E$1),"")),"")</f>
        <v/>
      </c>
      <c r="E14045" s="10" t="str">
        <f t="shared" si="891"/>
        <v/>
      </c>
      <c r="F14045" s="10" t="str">
        <f>IFERROR(VLOOKUP(I14045,DATABASE!$N:$O,2,FALSE),"")</f>
        <v/>
      </c>
      <c r="Q14045" s="10">
        <f t="shared" si="888"/>
        <v>0</v>
      </c>
    </row>
    <row r="14046" spans="2:17" ht="20.25" customHeight="1">
      <c r="B14046" s="10" t="str">
        <f t="shared" si="889"/>
        <v>0</v>
      </c>
      <c r="C14046" s="10" t="str">
        <f t="shared" si="890"/>
        <v/>
      </c>
      <c r="D14046" s="10" t="str">
        <f>IFERROR(IF(تحویلی!$E$1="","",IF(NOSA!O14046=تحویلی!$E$1,تحویلی!$E$1&amp;COUNTIF(NOSA!$O$1:O14046,تحویلی!$E$1),"")),"")</f>
        <v/>
      </c>
      <c r="E14046" s="10" t="str">
        <f t="shared" si="891"/>
        <v/>
      </c>
      <c r="F14046" s="10" t="str">
        <f>IFERROR(VLOOKUP(I14046,DATABASE!$N:$O,2,FALSE),"")</f>
        <v/>
      </c>
      <c r="Q14046" s="10">
        <f t="shared" si="888"/>
        <v>0</v>
      </c>
    </row>
    <row r="14047" spans="2:17" ht="20.25" customHeight="1">
      <c r="B14047" s="10" t="str">
        <f t="shared" si="889"/>
        <v>0</v>
      </c>
      <c r="C14047" s="10" t="str">
        <f t="shared" si="890"/>
        <v/>
      </c>
      <c r="D14047" s="10" t="str">
        <f>IFERROR(IF(تحویلی!$E$1="","",IF(NOSA!O14047=تحویلی!$E$1,تحویلی!$E$1&amp;COUNTIF(NOSA!$O$1:O14047,تحویلی!$E$1),"")),"")</f>
        <v/>
      </c>
      <c r="E14047" s="10" t="str">
        <f t="shared" si="891"/>
        <v/>
      </c>
      <c r="F14047" s="10" t="str">
        <f>IFERROR(VLOOKUP(I14047,DATABASE!$N:$O,2,FALSE),"")</f>
        <v/>
      </c>
      <c r="Q14047" s="10">
        <f t="shared" si="888"/>
        <v>0</v>
      </c>
    </row>
    <row r="14048" spans="2:17" ht="20.25" customHeight="1">
      <c r="B14048" s="10" t="str">
        <f t="shared" si="889"/>
        <v>0</v>
      </c>
      <c r="C14048" s="10" t="str">
        <f t="shared" si="890"/>
        <v/>
      </c>
      <c r="D14048" s="10" t="str">
        <f>IFERROR(IF(تحویلی!$E$1="","",IF(NOSA!O14048=تحویلی!$E$1,تحویلی!$E$1&amp;COUNTIF(NOSA!$O$1:O14048,تحویلی!$E$1),"")),"")</f>
        <v/>
      </c>
      <c r="E14048" s="10" t="str">
        <f t="shared" si="891"/>
        <v/>
      </c>
      <c r="F14048" s="10" t="str">
        <f>IFERROR(VLOOKUP(I14048,DATABASE!$N:$O,2,FALSE),"")</f>
        <v/>
      </c>
      <c r="Q14048" s="10">
        <f t="shared" si="888"/>
        <v>0</v>
      </c>
    </row>
    <row r="14049" spans="2:17" ht="20.25" customHeight="1">
      <c r="B14049" s="10" t="str">
        <f t="shared" si="889"/>
        <v>0</v>
      </c>
      <c r="C14049" s="10" t="str">
        <f t="shared" si="890"/>
        <v/>
      </c>
      <c r="D14049" s="10" t="str">
        <f>IFERROR(IF(تحویلی!$E$1="","",IF(NOSA!O14049=تحویلی!$E$1,تحویلی!$E$1&amp;COUNTIF(NOSA!$O$1:O14049,تحویلی!$E$1),"")),"")</f>
        <v/>
      </c>
      <c r="E14049" s="10" t="str">
        <f t="shared" si="891"/>
        <v/>
      </c>
      <c r="F14049" s="10" t="str">
        <f>IFERROR(VLOOKUP(I14049,DATABASE!$N:$O,2,FALSE),"")</f>
        <v/>
      </c>
      <c r="Q14049" s="10">
        <f t="shared" si="888"/>
        <v>0</v>
      </c>
    </row>
    <row r="14050" spans="2:17" ht="20.25" customHeight="1">
      <c r="B14050" s="10" t="str">
        <f t="shared" si="889"/>
        <v>0</v>
      </c>
      <c r="C14050" s="10" t="str">
        <f t="shared" si="890"/>
        <v/>
      </c>
      <c r="D14050" s="10" t="str">
        <f>IFERROR(IF(تحویلی!$E$1="","",IF(NOSA!O14050=تحویلی!$E$1,تحویلی!$E$1&amp;COUNTIF(NOSA!$O$1:O14050,تحویلی!$E$1),"")),"")</f>
        <v/>
      </c>
      <c r="E14050" s="10" t="str">
        <f t="shared" si="891"/>
        <v/>
      </c>
      <c r="F14050" s="10" t="str">
        <f>IFERROR(VLOOKUP(I14050,DATABASE!$N:$O,2,FALSE),"")</f>
        <v/>
      </c>
      <c r="Q14050" s="10">
        <f t="shared" si="888"/>
        <v>0</v>
      </c>
    </row>
    <row r="14051" spans="2:17" ht="20.25" customHeight="1">
      <c r="B14051" s="10" t="str">
        <f t="shared" si="889"/>
        <v>0</v>
      </c>
      <c r="C14051" s="10" t="str">
        <f t="shared" si="890"/>
        <v/>
      </c>
      <c r="D14051" s="10" t="str">
        <f>IFERROR(IF(تحویلی!$E$1="","",IF(NOSA!O14051=تحویلی!$E$1,تحویلی!$E$1&amp;COUNTIF(NOSA!$O$1:O14051,تحویلی!$E$1),"")),"")</f>
        <v/>
      </c>
      <c r="E14051" s="10" t="str">
        <f t="shared" si="891"/>
        <v/>
      </c>
      <c r="F14051" s="10" t="str">
        <f>IFERROR(VLOOKUP(I14051,DATABASE!$N:$O,2,FALSE),"")</f>
        <v/>
      </c>
      <c r="Q14051" s="10">
        <f t="shared" si="888"/>
        <v>0</v>
      </c>
    </row>
    <row r="14052" spans="2:17" ht="20.25" customHeight="1">
      <c r="B14052" s="10" t="str">
        <f t="shared" si="889"/>
        <v>0</v>
      </c>
      <c r="C14052" s="10" t="str">
        <f t="shared" si="890"/>
        <v/>
      </c>
      <c r="D14052" s="10" t="str">
        <f>IFERROR(IF(تحویلی!$E$1="","",IF(NOSA!O14052=تحویلی!$E$1,تحویلی!$E$1&amp;COUNTIF(NOSA!$O$1:O14052,تحویلی!$E$1),"")),"")</f>
        <v/>
      </c>
      <c r="E14052" s="10" t="str">
        <f t="shared" si="891"/>
        <v/>
      </c>
      <c r="F14052" s="10" t="str">
        <f>IFERROR(VLOOKUP(I14052,DATABASE!$N:$O,2,FALSE),"")</f>
        <v/>
      </c>
      <c r="Q14052" s="10">
        <f t="shared" ref="Q14052:Q14115" si="892">VALUE(O14052)</f>
        <v>0</v>
      </c>
    </row>
    <row r="14053" spans="2:17" ht="20.25" customHeight="1">
      <c r="B14053" s="10" t="str">
        <f t="shared" si="889"/>
        <v>0</v>
      </c>
      <c r="C14053" s="10" t="str">
        <f t="shared" si="890"/>
        <v/>
      </c>
      <c r="D14053" s="10" t="str">
        <f>IFERROR(IF(تحویلی!$E$1="","",IF(NOSA!O14053=تحویلی!$E$1,تحویلی!$E$1&amp;COUNTIF(NOSA!$O$1:O14053,تحویلی!$E$1),"")),"")</f>
        <v/>
      </c>
      <c r="E14053" s="10" t="str">
        <f t="shared" si="891"/>
        <v/>
      </c>
      <c r="F14053" s="10" t="str">
        <f>IFERROR(VLOOKUP(I14053,DATABASE!$N:$O,2,FALSE),"")</f>
        <v/>
      </c>
      <c r="Q14053" s="10">
        <f t="shared" si="892"/>
        <v>0</v>
      </c>
    </row>
    <row r="14054" spans="2:17" ht="20.25" customHeight="1">
      <c r="B14054" s="10" t="str">
        <f t="shared" si="889"/>
        <v>0</v>
      </c>
      <c r="C14054" s="10" t="str">
        <f t="shared" si="890"/>
        <v/>
      </c>
      <c r="D14054" s="10" t="str">
        <f>IFERROR(IF(تحویلی!$E$1="","",IF(NOSA!O14054=تحویلی!$E$1,تحویلی!$E$1&amp;COUNTIF(NOSA!$O$1:O14054,تحویلی!$E$1),"")),"")</f>
        <v/>
      </c>
      <c r="E14054" s="10" t="str">
        <f t="shared" si="891"/>
        <v/>
      </c>
      <c r="F14054" s="10" t="str">
        <f>IFERROR(VLOOKUP(I14054,DATABASE!$N:$O,2,FALSE),"")</f>
        <v/>
      </c>
      <c r="Q14054" s="10">
        <f t="shared" si="892"/>
        <v>0</v>
      </c>
    </row>
    <row r="14055" spans="2:17" ht="20.25" customHeight="1">
      <c r="B14055" s="10" t="str">
        <f t="shared" si="889"/>
        <v>0</v>
      </c>
      <c r="C14055" s="10" t="str">
        <f t="shared" si="890"/>
        <v/>
      </c>
      <c r="D14055" s="10" t="str">
        <f>IFERROR(IF(تحویلی!$E$1="","",IF(NOSA!O14055=تحویلی!$E$1,تحویلی!$E$1&amp;COUNTIF(NOSA!$O$1:O14055,تحویلی!$E$1),"")),"")</f>
        <v/>
      </c>
      <c r="E14055" s="10" t="str">
        <f t="shared" si="891"/>
        <v/>
      </c>
      <c r="F14055" s="10" t="str">
        <f>IFERROR(VLOOKUP(I14055,DATABASE!$N:$O,2,FALSE),"")</f>
        <v/>
      </c>
      <c r="Q14055" s="10">
        <f t="shared" si="892"/>
        <v>0</v>
      </c>
    </row>
    <row r="14056" spans="2:17" ht="20.25" customHeight="1">
      <c r="B14056" s="10" t="str">
        <f t="shared" si="889"/>
        <v>0</v>
      </c>
      <c r="C14056" s="10" t="str">
        <f t="shared" si="890"/>
        <v/>
      </c>
      <c r="D14056" s="10" t="str">
        <f>IFERROR(IF(تحویلی!$E$1="","",IF(NOSA!O14056=تحویلی!$E$1,تحویلی!$E$1&amp;COUNTIF(NOSA!$O$1:O14056,تحویلی!$E$1),"")),"")</f>
        <v/>
      </c>
      <c r="E14056" s="10" t="str">
        <f t="shared" si="891"/>
        <v/>
      </c>
      <c r="F14056" s="10" t="str">
        <f>IFERROR(VLOOKUP(I14056,DATABASE!$N:$O,2,FALSE),"")</f>
        <v/>
      </c>
      <c r="Q14056" s="10">
        <f t="shared" si="892"/>
        <v>0</v>
      </c>
    </row>
    <row r="14057" spans="2:17" ht="20.25" customHeight="1">
      <c r="B14057" s="10" t="str">
        <f t="shared" ref="B14057:B14120" si="893">F14057&amp;Q14057</f>
        <v>0</v>
      </c>
      <c r="C14057" s="10" t="str">
        <f t="shared" ref="C14057:C14120" si="894">F14057&amp;G14057&amp;O14057</f>
        <v/>
      </c>
      <c r="D14057" s="10" t="str">
        <f>IFERROR(IF(تحویلی!$E$1="","",IF(NOSA!O14057=تحویلی!$E$1,تحویلی!$E$1&amp;COUNTIF(NOSA!$O$1:O14057,تحویلی!$E$1),"")),"")</f>
        <v/>
      </c>
      <c r="E14057" s="10" t="str">
        <f t="shared" ref="E14057:E14120" si="895">H14057&amp;O14057</f>
        <v/>
      </c>
      <c r="F14057" s="10" t="str">
        <f>IFERROR(VLOOKUP(I14057,DATABASE!$N:$O,2,FALSE),"")</f>
        <v/>
      </c>
      <c r="Q14057" s="10">
        <f t="shared" si="892"/>
        <v>0</v>
      </c>
    </row>
    <row r="14058" spans="2:17" ht="20.25" customHeight="1">
      <c r="B14058" s="10" t="str">
        <f t="shared" si="893"/>
        <v>0</v>
      </c>
      <c r="C14058" s="10" t="str">
        <f t="shared" si="894"/>
        <v/>
      </c>
      <c r="D14058" s="10" t="str">
        <f>IFERROR(IF(تحویلی!$E$1="","",IF(NOSA!O14058=تحویلی!$E$1,تحویلی!$E$1&amp;COUNTIF(NOSA!$O$1:O14058,تحویلی!$E$1),"")),"")</f>
        <v/>
      </c>
      <c r="E14058" s="10" t="str">
        <f t="shared" si="895"/>
        <v/>
      </c>
      <c r="F14058" s="10" t="str">
        <f>IFERROR(VLOOKUP(I14058,DATABASE!$N:$O,2,FALSE),"")</f>
        <v/>
      </c>
      <c r="Q14058" s="10">
        <f t="shared" si="892"/>
        <v>0</v>
      </c>
    </row>
    <row r="14059" spans="2:17" ht="20.25" customHeight="1">
      <c r="B14059" s="10" t="str">
        <f t="shared" si="893"/>
        <v>0</v>
      </c>
      <c r="C14059" s="10" t="str">
        <f t="shared" si="894"/>
        <v/>
      </c>
      <c r="D14059" s="10" t="str">
        <f>IFERROR(IF(تحویلی!$E$1="","",IF(NOSA!O14059=تحویلی!$E$1,تحویلی!$E$1&amp;COUNTIF(NOSA!$O$1:O14059,تحویلی!$E$1),"")),"")</f>
        <v/>
      </c>
      <c r="E14059" s="10" t="str">
        <f t="shared" si="895"/>
        <v/>
      </c>
      <c r="F14059" s="10" t="str">
        <f>IFERROR(VLOOKUP(I14059,DATABASE!$N:$O,2,FALSE),"")</f>
        <v/>
      </c>
      <c r="Q14059" s="10">
        <f t="shared" si="892"/>
        <v>0</v>
      </c>
    </row>
    <row r="14060" spans="2:17" ht="20.25" customHeight="1">
      <c r="B14060" s="10" t="str">
        <f t="shared" si="893"/>
        <v>0</v>
      </c>
      <c r="C14060" s="10" t="str">
        <f t="shared" si="894"/>
        <v/>
      </c>
      <c r="D14060" s="10" t="str">
        <f>IFERROR(IF(تحویلی!$E$1="","",IF(NOSA!O14060=تحویلی!$E$1,تحویلی!$E$1&amp;COUNTIF(NOSA!$O$1:O14060,تحویلی!$E$1),"")),"")</f>
        <v/>
      </c>
      <c r="E14060" s="10" t="str">
        <f t="shared" si="895"/>
        <v/>
      </c>
      <c r="F14060" s="10" t="str">
        <f>IFERROR(VLOOKUP(I14060,DATABASE!$N:$O,2,FALSE),"")</f>
        <v/>
      </c>
      <c r="Q14060" s="10">
        <f t="shared" si="892"/>
        <v>0</v>
      </c>
    </row>
    <row r="14061" spans="2:17" ht="20.25" customHeight="1">
      <c r="B14061" s="10" t="str">
        <f t="shared" si="893"/>
        <v>0</v>
      </c>
      <c r="C14061" s="10" t="str">
        <f t="shared" si="894"/>
        <v/>
      </c>
      <c r="D14061" s="10" t="str">
        <f>IFERROR(IF(تحویلی!$E$1="","",IF(NOSA!O14061=تحویلی!$E$1,تحویلی!$E$1&amp;COUNTIF(NOSA!$O$1:O14061,تحویلی!$E$1),"")),"")</f>
        <v/>
      </c>
      <c r="E14061" s="10" t="str">
        <f t="shared" si="895"/>
        <v/>
      </c>
      <c r="F14061" s="10" t="str">
        <f>IFERROR(VLOOKUP(I14061,DATABASE!$N:$O,2,FALSE),"")</f>
        <v/>
      </c>
      <c r="Q14061" s="10">
        <f t="shared" si="892"/>
        <v>0</v>
      </c>
    </row>
    <row r="14062" spans="2:17" ht="20.25" customHeight="1">
      <c r="B14062" s="10" t="str">
        <f t="shared" si="893"/>
        <v>0</v>
      </c>
      <c r="C14062" s="10" t="str">
        <f t="shared" si="894"/>
        <v/>
      </c>
      <c r="D14062" s="10" t="str">
        <f>IFERROR(IF(تحویلی!$E$1="","",IF(NOSA!O14062=تحویلی!$E$1,تحویلی!$E$1&amp;COUNTIF(NOSA!$O$1:O14062,تحویلی!$E$1),"")),"")</f>
        <v/>
      </c>
      <c r="E14062" s="10" t="str">
        <f t="shared" si="895"/>
        <v/>
      </c>
      <c r="F14062" s="10" t="str">
        <f>IFERROR(VLOOKUP(I14062,DATABASE!$N:$O,2,FALSE),"")</f>
        <v/>
      </c>
      <c r="Q14062" s="10">
        <f t="shared" si="892"/>
        <v>0</v>
      </c>
    </row>
    <row r="14063" spans="2:17" ht="20.25" customHeight="1">
      <c r="B14063" s="10" t="str">
        <f t="shared" si="893"/>
        <v>0</v>
      </c>
      <c r="C14063" s="10" t="str">
        <f t="shared" si="894"/>
        <v/>
      </c>
      <c r="D14063" s="10" t="str">
        <f>IFERROR(IF(تحویلی!$E$1="","",IF(NOSA!O14063=تحویلی!$E$1,تحویلی!$E$1&amp;COUNTIF(NOSA!$O$1:O14063,تحویلی!$E$1),"")),"")</f>
        <v/>
      </c>
      <c r="E14063" s="10" t="str">
        <f t="shared" si="895"/>
        <v/>
      </c>
      <c r="F14063" s="10" t="str">
        <f>IFERROR(VLOOKUP(I14063,DATABASE!$N:$O,2,FALSE),"")</f>
        <v/>
      </c>
      <c r="Q14063" s="10">
        <f t="shared" si="892"/>
        <v>0</v>
      </c>
    </row>
    <row r="14064" spans="2:17" ht="20.25" customHeight="1">
      <c r="B14064" s="10" t="str">
        <f t="shared" si="893"/>
        <v>0</v>
      </c>
      <c r="C14064" s="10" t="str">
        <f t="shared" si="894"/>
        <v/>
      </c>
      <c r="D14064" s="10" t="str">
        <f>IFERROR(IF(تحویلی!$E$1="","",IF(NOSA!O14064=تحویلی!$E$1,تحویلی!$E$1&amp;COUNTIF(NOSA!$O$1:O14064,تحویلی!$E$1),"")),"")</f>
        <v/>
      </c>
      <c r="E14064" s="10" t="str">
        <f t="shared" si="895"/>
        <v/>
      </c>
      <c r="F14064" s="10" t="str">
        <f>IFERROR(VLOOKUP(I14064,DATABASE!$N:$O,2,FALSE),"")</f>
        <v/>
      </c>
      <c r="Q14064" s="10">
        <f t="shared" si="892"/>
        <v>0</v>
      </c>
    </row>
    <row r="14065" spans="2:17" ht="20.25" customHeight="1">
      <c r="B14065" s="10" t="str">
        <f t="shared" si="893"/>
        <v>0</v>
      </c>
      <c r="C14065" s="10" t="str">
        <f t="shared" si="894"/>
        <v/>
      </c>
      <c r="D14065" s="10" t="str">
        <f>IFERROR(IF(تحویلی!$E$1="","",IF(NOSA!O14065=تحویلی!$E$1,تحویلی!$E$1&amp;COUNTIF(NOSA!$O$1:O14065,تحویلی!$E$1),"")),"")</f>
        <v/>
      </c>
      <c r="E14065" s="10" t="str">
        <f t="shared" si="895"/>
        <v/>
      </c>
      <c r="F14065" s="10" t="str">
        <f>IFERROR(VLOOKUP(I14065,DATABASE!$N:$O,2,FALSE),"")</f>
        <v/>
      </c>
      <c r="Q14065" s="10">
        <f t="shared" si="892"/>
        <v>0</v>
      </c>
    </row>
    <row r="14066" spans="2:17" ht="20.25" customHeight="1">
      <c r="B14066" s="10" t="str">
        <f t="shared" si="893"/>
        <v>0</v>
      </c>
      <c r="C14066" s="10" t="str">
        <f t="shared" si="894"/>
        <v/>
      </c>
      <c r="D14066" s="10" t="str">
        <f>IFERROR(IF(تحویلی!$E$1="","",IF(NOSA!O14066=تحویلی!$E$1,تحویلی!$E$1&amp;COUNTIF(NOSA!$O$1:O14066,تحویلی!$E$1),"")),"")</f>
        <v/>
      </c>
      <c r="E14066" s="10" t="str">
        <f t="shared" si="895"/>
        <v/>
      </c>
      <c r="F14066" s="10" t="str">
        <f>IFERROR(VLOOKUP(I14066,DATABASE!$N:$O,2,FALSE),"")</f>
        <v/>
      </c>
      <c r="Q14066" s="10">
        <f t="shared" si="892"/>
        <v>0</v>
      </c>
    </row>
    <row r="14067" spans="2:17" ht="20.25" customHeight="1">
      <c r="B14067" s="10" t="str">
        <f t="shared" si="893"/>
        <v>0</v>
      </c>
      <c r="C14067" s="10" t="str">
        <f t="shared" si="894"/>
        <v/>
      </c>
      <c r="D14067" s="10" t="str">
        <f>IFERROR(IF(تحویلی!$E$1="","",IF(NOSA!O14067=تحویلی!$E$1,تحویلی!$E$1&amp;COUNTIF(NOSA!$O$1:O14067,تحویلی!$E$1),"")),"")</f>
        <v/>
      </c>
      <c r="E14067" s="10" t="str">
        <f t="shared" si="895"/>
        <v/>
      </c>
      <c r="F14067" s="10" t="str">
        <f>IFERROR(VLOOKUP(I14067,DATABASE!$N:$O,2,FALSE),"")</f>
        <v/>
      </c>
      <c r="Q14067" s="10">
        <f t="shared" si="892"/>
        <v>0</v>
      </c>
    </row>
    <row r="14068" spans="2:17" ht="20.25" customHeight="1">
      <c r="B14068" s="10" t="str">
        <f t="shared" si="893"/>
        <v>0</v>
      </c>
      <c r="C14068" s="10" t="str">
        <f t="shared" si="894"/>
        <v/>
      </c>
      <c r="D14068" s="10" t="str">
        <f>IFERROR(IF(تحویلی!$E$1="","",IF(NOSA!O14068=تحویلی!$E$1,تحویلی!$E$1&amp;COUNTIF(NOSA!$O$1:O14068,تحویلی!$E$1),"")),"")</f>
        <v/>
      </c>
      <c r="E14068" s="10" t="str">
        <f t="shared" si="895"/>
        <v/>
      </c>
      <c r="F14068" s="10" t="str">
        <f>IFERROR(VLOOKUP(I14068,DATABASE!$N:$O,2,FALSE),"")</f>
        <v/>
      </c>
      <c r="Q14068" s="10">
        <f t="shared" si="892"/>
        <v>0</v>
      </c>
    </row>
    <row r="14069" spans="2:17" ht="20.25" customHeight="1">
      <c r="B14069" s="10" t="str">
        <f t="shared" si="893"/>
        <v>0</v>
      </c>
      <c r="C14069" s="10" t="str">
        <f t="shared" si="894"/>
        <v/>
      </c>
      <c r="D14069" s="10" t="str">
        <f>IFERROR(IF(تحویلی!$E$1="","",IF(NOSA!O14069=تحویلی!$E$1,تحویلی!$E$1&amp;COUNTIF(NOSA!$O$1:O14069,تحویلی!$E$1),"")),"")</f>
        <v/>
      </c>
      <c r="E14069" s="10" t="str">
        <f t="shared" si="895"/>
        <v/>
      </c>
      <c r="F14069" s="10" t="str">
        <f>IFERROR(VLOOKUP(I14069,DATABASE!$N:$O,2,FALSE),"")</f>
        <v/>
      </c>
      <c r="Q14069" s="10">
        <f t="shared" si="892"/>
        <v>0</v>
      </c>
    </row>
    <row r="14070" spans="2:17" ht="20.25" customHeight="1">
      <c r="B14070" s="10" t="str">
        <f t="shared" si="893"/>
        <v>0</v>
      </c>
      <c r="C14070" s="10" t="str">
        <f t="shared" si="894"/>
        <v/>
      </c>
      <c r="D14070" s="10" t="str">
        <f>IFERROR(IF(تحویلی!$E$1="","",IF(NOSA!O14070=تحویلی!$E$1,تحویلی!$E$1&amp;COUNTIF(NOSA!$O$1:O14070,تحویلی!$E$1),"")),"")</f>
        <v/>
      </c>
      <c r="E14070" s="10" t="str">
        <f t="shared" si="895"/>
        <v/>
      </c>
      <c r="F14070" s="10" t="str">
        <f>IFERROR(VLOOKUP(I14070,DATABASE!$N:$O,2,FALSE),"")</f>
        <v/>
      </c>
      <c r="Q14070" s="10">
        <f t="shared" si="892"/>
        <v>0</v>
      </c>
    </row>
    <row r="14071" spans="2:17" ht="20.25" customHeight="1">
      <c r="B14071" s="10" t="str">
        <f t="shared" si="893"/>
        <v>0</v>
      </c>
      <c r="C14071" s="10" t="str">
        <f t="shared" si="894"/>
        <v/>
      </c>
      <c r="D14071" s="10" t="str">
        <f>IFERROR(IF(تحویلی!$E$1="","",IF(NOSA!O14071=تحویلی!$E$1,تحویلی!$E$1&amp;COUNTIF(NOSA!$O$1:O14071,تحویلی!$E$1),"")),"")</f>
        <v/>
      </c>
      <c r="E14071" s="10" t="str">
        <f t="shared" si="895"/>
        <v/>
      </c>
      <c r="F14071" s="10" t="str">
        <f>IFERROR(VLOOKUP(I14071,DATABASE!$N:$O,2,FALSE),"")</f>
        <v/>
      </c>
      <c r="Q14071" s="10">
        <f t="shared" si="892"/>
        <v>0</v>
      </c>
    </row>
    <row r="14072" spans="2:17" ht="20.25" customHeight="1">
      <c r="B14072" s="10" t="str">
        <f t="shared" si="893"/>
        <v>0</v>
      </c>
      <c r="C14072" s="10" t="str">
        <f t="shared" si="894"/>
        <v/>
      </c>
      <c r="D14072" s="10" t="str">
        <f>IFERROR(IF(تحویلی!$E$1="","",IF(NOSA!O14072=تحویلی!$E$1,تحویلی!$E$1&amp;COUNTIF(NOSA!$O$1:O14072,تحویلی!$E$1),"")),"")</f>
        <v/>
      </c>
      <c r="E14072" s="10" t="str">
        <f t="shared" si="895"/>
        <v/>
      </c>
      <c r="F14072" s="10" t="str">
        <f>IFERROR(VLOOKUP(I14072,DATABASE!$N:$O,2,FALSE),"")</f>
        <v/>
      </c>
      <c r="Q14072" s="10">
        <f t="shared" si="892"/>
        <v>0</v>
      </c>
    </row>
    <row r="14073" spans="2:17" ht="20.25" customHeight="1">
      <c r="B14073" s="10" t="str">
        <f t="shared" si="893"/>
        <v>0</v>
      </c>
      <c r="C14073" s="10" t="str">
        <f t="shared" si="894"/>
        <v/>
      </c>
      <c r="D14073" s="10" t="str">
        <f>IFERROR(IF(تحویلی!$E$1="","",IF(NOSA!O14073=تحویلی!$E$1,تحویلی!$E$1&amp;COUNTIF(NOSA!$O$1:O14073,تحویلی!$E$1),"")),"")</f>
        <v/>
      </c>
      <c r="E14073" s="10" t="str">
        <f t="shared" si="895"/>
        <v/>
      </c>
      <c r="F14073" s="10" t="str">
        <f>IFERROR(VLOOKUP(I14073,DATABASE!$N:$O,2,FALSE),"")</f>
        <v/>
      </c>
      <c r="Q14073" s="10">
        <f t="shared" si="892"/>
        <v>0</v>
      </c>
    </row>
    <row r="14074" spans="2:17" ht="20.25" customHeight="1">
      <c r="B14074" s="10" t="str">
        <f t="shared" si="893"/>
        <v>0</v>
      </c>
      <c r="C14074" s="10" t="str">
        <f t="shared" si="894"/>
        <v/>
      </c>
      <c r="D14074" s="10" t="str">
        <f>IFERROR(IF(تحویلی!$E$1="","",IF(NOSA!O14074=تحویلی!$E$1,تحویلی!$E$1&amp;COUNTIF(NOSA!$O$1:O14074,تحویلی!$E$1),"")),"")</f>
        <v/>
      </c>
      <c r="E14074" s="10" t="str">
        <f t="shared" si="895"/>
        <v/>
      </c>
      <c r="F14074" s="10" t="str">
        <f>IFERROR(VLOOKUP(I14074,DATABASE!$N:$O,2,FALSE),"")</f>
        <v/>
      </c>
      <c r="Q14074" s="10">
        <f t="shared" si="892"/>
        <v>0</v>
      </c>
    </row>
    <row r="14075" spans="2:17" ht="20.25" customHeight="1">
      <c r="B14075" s="10" t="str">
        <f t="shared" si="893"/>
        <v>0</v>
      </c>
      <c r="C14075" s="10" t="str">
        <f t="shared" si="894"/>
        <v/>
      </c>
      <c r="D14075" s="10" t="str">
        <f>IFERROR(IF(تحویلی!$E$1="","",IF(NOSA!O14075=تحویلی!$E$1,تحویلی!$E$1&amp;COUNTIF(NOSA!$O$1:O14075,تحویلی!$E$1),"")),"")</f>
        <v/>
      </c>
      <c r="E14075" s="10" t="str">
        <f t="shared" si="895"/>
        <v/>
      </c>
      <c r="F14075" s="10" t="str">
        <f>IFERROR(VLOOKUP(I14075,DATABASE!$N:$O,2,FALSE),"")</f>
        <v/>
      </c>
      <c r="Q14075" s="10">
        <f t="shared" si="892"/>
        <v>0</v>
      </c>
    </row>
    <row r="14076" spans="2:17" ht="20.25" customHeight="1">
      <c r="B14076" s="10" t="str">
        <f t="shared" si="893"/>
        <v>0</v>
      </c>
      <c r="C14076" s="10" t="str">
        <f t="shared" si="894"/>
        <v/>
      </c>
      <c r="D14076" s="10" t="str">
        <f>IFERROR(IF(تحویلی!$E$1="","",IF(NOSA!O14076=تحویلی!$E$1,تحویلی!$E$1&amp;COUNTIF(NOSA!$O$1:O14076,تحویلی!$E$1),"")),"")</f>
        <v/>
      </c>
      <c r="E14076" s="10" t="str">
        <f t="shared" si="895"/>
        <v/>
      </c>
      <c r="F14076" s="10" t="str">
        <f>IFERROR(VLOOKUP(I14076,DATABASE!$N:$O,2,FALSE),"")</f>
        <v/>
      </c>
      <c r="Q14076" s="10">
        <f t="shared" si="892"/>
        <v>0</v>
      </c>
    </row>
    <row r="14077" spans="2:17" ht="20.25" customHeight="1">
      <c r="B14077" s="10" t="str">
        <f t="shared" si="893"/>
        <v>0</v>
      </c>
      <c r="C14077" s="10" t="str">
        <f t="shared" si="894"/>
        <v/>
      </c>
      <c r="D14077" s="10" t="str">
        <f>IFERROR(IF(تحویلی!$E$1="","",IF(NOSA!O14077=تحویلی!$E$1,تحویلی!$E$1&amp;COUNTIF(NOSA!$O$1:O14077,تحویلی!$E$1),"")),"")</f>
        <v/>
      </c>
      <c r="E14077" s="10" t="str">
        <f t="shared" si="895"/>
        <v/>
      </c>
      <c r="F14077" s="10" t="str">
        <f>IFERROR(VLOOKUP(I14077,DATABASE!$N:$O,2,FALSE),"")</f>
        <v/>
      </c>
      <c r="Q14077" s="10">
        <f t="shared" si="892"/>
        <v>0</v>
      </c>
    </row>
    <row r="14078" spans="2:17" ht="20.25" customHeight="1">
      <c r="B14078" s="10" t="str">
        <f t="shared" si="893"/>
        <v>0</v>
      </c>
      <c r="C14078" s="10" t="str">
        <f t="shared" si="894"/>
        <v/>
      </c>
      <c r="D14078" s="10" t="str">
        <f>IFERROR(IF(تحویلی!$E$1="","",IF(NOSA!O14078=تحویلی!$E$1,تحویلی!$E$1&amp;COUNTIF(NOSA!$O$1:O14078,تحویلی!$E$1),"")),"")</f>
        <v/>
      </c>
      <c r="E14078" s="10" t="str">
        <f t="shared" si="895"/>
        <v/>
      </c>
      <c r="F14078" s="10" t="str">
        <f>IFERROR(VLOOKUP(I14078,DATABASE!$N:$O,2,FALSE),"")</f>
        <v/>
      </c>
      <c r="Q14078" s="10">
        <f t="shared" si="892"/>
        <v>0</v>
      </c>
    </row>
    <row r="14079" spans="2:17" ht="20.25" customHeight="1">
      <c r="B14079" s="10" t="str">
        <f t="shared" si="893"/>
        <v>0</v>
      </c>
      <c r="C14079" s="10" t="str">
        <f t="shared" si="894"/>
        <v/>
      </c>
      <c r="D14079" s="10" t="str">
        <f>IFERROR(IF(تحویلی!$E$1="","",IF(NOSA!O14079=تحویلی!$E$1,تحویلی!$E$1&amp;COUNTIF(NOSA!$O$1:O14079,تحویلی!$E$1),"")),"")</f>
        <v/>
      </c>
      <c r="E14079" s="10" t="str">
        <f t="shared" si="895"/>
        <v/>
      </c>
      <c r="F14079" s="10" t="str">
        <f>IFERROR(VLOOKUP(I14079,DATABASE!$N:$O,2,FALSE),"")</f>
        <v/>
      </c>
      <c r="Q14079" s="10">
        <f t="shared" si="892"/>
        <v>0</v>
      </c>
    </row>
    <row r="14080" spans="2:17" ht="20.25" customHeight="1">
      <c r="B14080" s="10" t="str">
        <f t="shared" si="893"/>
        <v>0</v>
      </c>
      <c r="C14080" s="10" t="str">
        <f t="shared" si="894"/>
        <v/>
      </c>
      <c r="D14080" s="10" t="str">
        <f>IFERROR(IF(تحویلی!$E$1="","",IF(NOSA!O14080=تحویلی!$E$1,تحویلی!$E$1&amp;COUNTIF(NOSA!$O$1:O14080,تحویلی!$E$1),"")),"")</f>
        <v/>
      </c>
      <c r="E14080" s="10" t="str">
        <f t="shared" si="895"/>
        <v/>
      </c>
      <c r="F14080" s="10" t="str">
        <f>IFERROR(VLOOKUP(I14080,DATABASE!$N:$O,2,FALSE),"")</f>
        <v/>
      </c>
      <c r="Q14080" s="10">
        <f t="shared" si="892"/>
        <v>0</v>
      </c>
    </row>
    <row r="14081" spans="2:17" ht="20.25" customHeight="1">
      <c r="B14081" s="10" t="str">
        <f t="shared" si="893"/>
        <v>0</v>
      </c>
      <c r="C14081" s="10" t="str">
        <f t="shared" si="894"/>
        <v/>
      </c>
      <c r="D14081" s="10" t="str">
        <f>IFERROR(IF(تحویلی!$E$1="","",IF(NOSA!O14081=تحویلی!$E$1,تحویلی!$E$1&amp;COUNTIF(NOSA!$O$1:O14081,تحویلی!$E$1),"")),"")</f>
        <v/>
      </c>
      <c r="E14081" s="10" t="str">
        <f t="shared" si="895"/>
        <v/>
      </c>
      <c r="F14081" s="10" t="str">
        <f>IFERROR(VLOOKUP(I14081,DATABASE!$N:$O,2,FALSE),"")</f>
        <v/>
      </c>
      <c r="Q14081" s="10">
        <f t="shared" si="892"/>
        <v>0</v>
      </c>
    </row>
    <row r="14082" spans="2:17" ht="20.25" customHeight="1">
      <c r="B14082" s="10" t="str">
        <f t="shared" si="893"/>
        <v>0</v>
      </c>
      <c r="C14082" s="10" t="str">
        <f t="shared" si="894"/>
        <v/>
      </c>
      <c r="D14082" s="10" t="str">
        <f>IFERROR(IF(تحویلی!$E$1="","",IF(NOSA!O14082=تحویلی!$E$1,تحویلی!$E$1&amp;COUNTIF(NOSA!$O$1:O14082,تحویلی!$E$1),"")),"")</f>
        <v/>
      </c>
      <c r="E14082" s="10" t="str">
        <f t="shared" si="895"/>
        <v/>
      </c>
      <c r="F14082" s="10" t="str">
        <f>IFERROR(VLOOKUP(I14082,DATABASE!$N:$O,2,FALSE),"")</f>
        <v/>
      </c>
      <c r="Q14082" s="10">
        <f t="shared" si="892"/>
        <v>0</v>
      </c>
    </row>
    <row r="14083" spans="2:17" ht="20.25" customHeight="1">
      <c r="B14083" s="10" t="str">
        <f t="shared" si="893"/>
        <v>0</v>
      </c>
      <c r="C14083" s="10" t="str">
        <f t="shared" si="894"/>
        <v/>
      </c>
      <c r="D14083" s="10" t="str">
        <f>IFERROR(IF(تحویلی!$E$1="","",IF(NOSA!O14083=تحویلی!$E$1,تحویلی!$E$1&amp;COUNTIF(NOSA!$O$1:O14083,تحویلی!$E$1),"")),"")</f>
        <v/>
      </c>
      <c r="E14083" s="10" t="str">
        <f t="shared" si="895"/>
        <v/>
      </c>
      <c r="F14083" s="10" t="str">
        <f>IFERROR(VLOOKUP(I14083,DATABASE!$N:$O,2,FALSE),"")</f>
        <v/>
      </c>
      <c r="Q14083" s="10">
        <f t="shared" si="892"/>
        <v>0</v>
      </c>
    </row>
    <row r="14084" spans="2:17" ht="20.25" customHeight="1">
      <c r="B14084" s="10" t="str">
        <f t="shared" si="893"/>
        <v>0</v>
      </c>
      <c r="C14084" s="10" t="str">
        <f t="shared" si="894"/>
        <v/>
      </c>
      <c r="D14084" s="10" t="str">
        <f>IFERROR(IF(تحویلی!$E$1="","",IF(NOSA!O14084=تحویلی!$E$1,تحویلی!$E$1&amp;COUNTIF(NOSA!$O$1:O14084,تحویلی!$E$1),"")),"")</f>
        <v/>
      </c>
      <c r="E14084" s="10" t="str">
        <f t="shared" si="895"/>
        <v/>
      </c>
      <c r="F14084" s="10" t="str">
        <f>IFERROR(VLOOKUP(I14084,DATABASE!$N:$O,2,FALSE),"")</f>
        <v/>
      </c>
      <c r="Q14084" s="10">
        <f t="shared" si="892"/>
        <v>0</v>
      </c>
    </row>
    <row r="14085" spans="2:17" ht="20.25" customHeight="1">
      <c r="B14085" s="10" t="str">
        <f t="shared" si="893"/>
        <v>0</v>
      </c>
      <c r="C14085" s="10" t="str">
        <f t="shared" si="894"/>
        <v/>
      </c>
      <c r="D14085" s="10" t="str">
        <f>IFERROR(IF(تحویلی!$E$1="","",IF(NOSA!O14085=تحویلی!$E$1,تحویلی!$E$1&amp;COUNTIF(NOSA!$O$1:O14085,تحویلی!$E$1),"")),"")</f>
        <v/>
      </c>
      <c r="E14085" s="10" t="str">
        <f t="shared" si="895"/>
        <v/>
      </c>
      <c r="F14085" s="10" t="str">
        <f>IFERROR(VLOOKUP(I14085,DATABASE!$N:$O,2,FALSE),"")</f>
        <v/>
      </c>
      <c r="Q14085" s="10">
        <f t="shared" si="892"/>
        <v>0</v>
      </c>
    </row>
    <row r="14086" spans="2:17" ht="20.25" customHeight="1">
      <c r="B14086" s="10" t="str">
        <f t="shared" si="893"/>
        <v>0</v>
      </c>
      <c r="C14086" s="10" t="str">
        <f t="shared" si="894"/>
        <v/>
      </c>
      <c r="D14086" s="10" t="str">
        <f>IFERROR(IF(تحویلی!$E$1="","",IF(NOSA!O14086=تحویلی!$E$1,تحویلی!$E$1&amp;COUNTIF(NOSA!$O$1:O14086,تحویلی!$E$1),"")),"")</f>
        <v/>
      </c>
      <c r="E14086" s="10" t="str">
        <f t="shared" si="895"/>
        <v/>
      </c>
      <c r="F14086" s="10" t="str">
        <f>IFERROR(VLOOKUP(I14086,DATABASE!$N:$O,2,FALSE),"")</f>
        <v/>
      </c>
      <c r="Q14086" s="10">
        <f t="shared" si="892"/>
        <v>0</v>
      </c>
    </row>
    <row r="14087" spans="2:17" ht="20.25" customHeight="1">
      <c r="B14087" s="10" t="str">
        <f t="shared" si="893"/>
        <v>0</v>
      </c>
      <c r="C14087" s="10" t="str">
        <f t="shared" si="894"/>
        <v/>
      </c>
      <c r="D14087" s="10" t="str">
        <f>IFERROR(IF(تحویلی!$E$1="","",IF(NOSA!O14087=تحویلی!$E$1,تحویلی!$E$1&amp;COUNTIF(NOSA!$O$1:O14087,تحویلی!$E$1),"")),"")</f>
        <v/>
      </c>
      <c r="E14087" s="10" t="str">
        <f t="shared" si="895"/>
        <v/>
      </c>
      <c r="F14087" s="10" t="str">
        <f>IFERROR(VLOOKUP(I14087,DATABASE!$N:$O,2,FALSE),"")</f>
        <v/>
      </c>
      <c r="Q14087" s="10">
        <f t="shared" si="892"/>
        <v>0</v>
      </c>
    </row>
    <row r="14088" spans="2:17" ht="20.25" customHeight="1">
      <c r="B14088" s="10" t="str">
        <f t="shared" si="893"/>
        <v>0</v>
      </c>
      <c r="C14088" s="10" t="str">
        <f t="shared" si="894"/>
        <v/>
      </c>
      <c r="D14088" s="10" t="str">
        <f>IFERROR(IF(تحویلی!$E$1="","",IF(NOSA!O14088=تحویلی!$E$1,تحویلی!$E$1&amp;COUNTIF(NOSA!$O$1:O14088,تحویلی!$E$1),"")),"")</f>
        <v/>
      </c>
      <c r="E14088" s="10" t="str">
        <f t="shared" si="895"/>
        <v/>
      </c>
      <c r="F14088" s="10" t="str">
        <f>IFERROR(VLOOKUP(I14088,DATABASE!$N:$O,2,FALSE),"")</f>
        <v/>
      </c>
      <c r="Q14088" s="10">
        <f t="shared" si="892"/>
        <v>0</v>
      </c>
    </row>
    <row r="14089" spans="2:17" ht="20.25" customHeight="1">
      <c r="B14089" s="10" t="str">
        <f t="shared" si="893"/>
        <v>0</v>
      </c>
      <c r="C14089" s="10" t="str">
        <f t="shared" si="894"/>
        <v/>
      </c>
      <c r="D14089" s="10" t="str">
        <f>IFERROR(IF(تحویلی!$E$1="","",IF(NOSA!O14089=تحویلی!$E$1,تحویلی!$E$1&amp;COUNTIF(NOSA!$O$1:O14089,تحویلی!$E$1),"")),"")</f>
        <v/>
      </c>
      <c r="E14089" s="10" t="str">
        <f t="shared" si="895"/>
        <v/>
      </c>
      <c r="F14089" s="10" t="str">
        <f>IFERROR(VLOOKUP(I14089,DATABASE!$N:$O,2,FALSE),"")</f>
        <v/>
      </c>
      <c r="Q14089" s="10">
        <f t="shared" si="892"/>
        <v>0</v>
      </c>
    </row>
    <row r="14090" spans="2:17" ht="20.25" customHeight="1">
      <c r="B14090" s="10" t="str">
        <f t="shared" si="893"/>
        <v>0</v>
      </c>
      <c r="C14090" s="10" t="str">
        <f t="shared" si="894"/>
        <v/>
      </c>
      <c r="D14090" s="10" t="str">
        <f>IFERROR(IF(تحویلی!$E$1="","",IF(NOSA!O14090=تحویلی!$E$1,تحویلی!$E$1&amp;COUNTIF(NOSA!$O$1:O14090,تحویلی!$E$1),"")),"")</f>
        <v/>
      </c>
      <c r="E14090" s="10" t="str">
        <f t="shared" si="895"/>
        <v/>
      </c>
      <c r="F14090" s="10" t="str">
        <f>IFERROR(VLOOKUP(I14090,DATABASE!$N:$O,2,FALSE),"")</f>
        <v/>
      </c>
      <c r="Q14090" s="10">
        <f t="shared" si="892"/>
        <v>0</v>
      </c>
    </row>
    <row r="14091" spans="2:17" ht="20.25" customHeight="1">
      <c r="B14091" s="10" t="str">
        <f t="shared" si="893"/>
        <v>0</v>
      </c>
      <c r="C14091" s="10" t="str">
        <f t="shared" si="894"/>
        <v/>
      </c>
      <c r="D14091" s="10" t="str">
        <f>IFERROR(IF(تحویلی!$E$1="","",IF(NOSA!O14091=تحویلی!$E$1,تحویلی!$E$1&amp;COUNTIF(NOSA!$O$1:O14091,تحویلی!$E$1),"")),"")</f>
        <v/>
      </c>
      <c r="E14091" s="10" t="str">
        <f t="shared" si="895"/>
        <v/>
      </c>
      <c r="F14091" s="10" t="str">
        <f>IFERROR(VLOOKUP(I14091,DATABASE!$N:$O,2,FALSE),"")</f>
        <v/>
      </c>
      <c r="Q14091" s="10">
        <f t="shared" si="892"/>
        <v>0</v>
      </c>
    </row>
    <row r="14092" spans="2:17" ht="20.25" customHeight="1">
      <c r="B14092" s="10" t="str">
        <f t="shared" si="893"/>
        <v>0</v>
      </c>
      <c r="C14092" s="10" t="str">
        <f t="shared" si="894"/>
        <v/>
      </c>
      <c r="D14092" s="10" t="str">
        <f>IFERROR(IF(تحویلی!$E$1="","",IF(NOSA!O14092=تحویلی!$E$1,تحویلی!$E$1&amp;COUNTIF(NOSA!$O$1:O14092,تحویلی!$E$1),"")),"")</f>
        <v/>
      </c>
      <c r="E14092" s="10" t="str">
        <f t="shared" si="895"/>
        <v/>
      </c>
      <c r="F14092" s="10" t="str">
        <f>IFERROR(VLOOKUP(I14092,DATABASE!$N:$O,2,FALSE),"")</f>
        <v/>
      </c>
      <c r="Q14092" s="10">
        <f t="shared" si="892"/>
        <v>0</v>
      </c>
    </row>
    <row r="14093" spans="2:17" ht="20.25" customHeight="1">
      <c r="B14093" s="10" t="str">
        <f t="shared" si="893"/>
        <v>0</v>
      </c>
      <c r="C14093" s="10" t="str">
        <f t="shared" si="894"/>
        <v/>
      </c>
      <c r="D14093" s="10" t="str">
        <f>IFERROR(IF(تحویلی!$E$1="","",IF(NOSA!O14093=تحویلی!$E$1,تحویلی!$E$1&amp;COUNTIF(NOSA!$O$1:O14093,تحویلی!$E$1),"")),"")</f>
        <v/>
      </c>
      <c r="E14093" s="10" t="str">
        <f t="shared" si="895"/>
        <v/>
      </c>
      <c r="F14093" s="10" t="str">
        <f>IFERROR(VLOOKUP(I14093,DATABASE!$N:$O,2,FALSE),"")</f>
        <v/>
      </c>
      <c r="Q14093" s="10">
        <f t="shared" si="892"/>
        <v>0</v>
      </c>
    </row>
    <row r="14094" spans="2:17" ht="20.25" customHeight="1">
      <c r="B14094" s="10" t="str">
        <f t="shared" si="893"/>
        <v>0</v>
      </c>
      <c r="C14094" s="10" t="str">
        <f t="shared" si="894"/>
        <v/>
      </c>
      <c r="D14094" s="10" t="str">
        <f>IFERROR(IF(تحویلی!$E$1="","",IF(NOSA!O14094=تحویلی!$E$1,تحویلی!$E$1&amp;COUNTIF(NOSA!$O$1:O14094,تحویلی!$E$1),"")),"")</f>
        <v/>
      </c>
      <c r="E14094" s="10" t="str">
        <f t="shared" si="895"/>
        <v/>
      </c>
      <c r="F14094" s="10" t="str">
        <f>IFERROR(VLOOKUP(I14094,DATABASE!$N:$O,2,FALSE),"")</f>
        <v/>
      </c>
      <c r="Q14094" s="10">
        <f t="shared" si="892"/>
        <v>0</v>
      </c>
    </row>
    <row r="14095" spans="2:17" ht="20.25" customHeight="1">
      <c r="B14095" s="10" t="str">
        <f t="shared" si="893"/>
        <v>0</v>
      </c>
      <c r="C14095" s="10" t="str">
        <f t="shared" si="894"/>
        <v/>
      </c>
      <c r="D14095" s="10" t="str">
        <f>IFERROR(IF(تحویلی!$E$1="","",IF(NOSA!O14095=تحویلی!$E$1,تحویلی!$E$1&amp;COUNTIF(NOSA!$O$1:O14095,تحویلی!$E$1),"")),"")</f>
        <v/>
      </c>
      <c r="E14095" s="10" t="str">
        <f t="shared" si="895"/>
        <v/>
      </c>
      <c r="F14095" s="10" t="str">
        <f>IFERROR(VLOOKUP(I14095,DATABASE!$N:$O,2,FALSE),"")</f>
        <v/>
      </c>
      <c r="Q14095" s="10">
        <f t="shared" si="892"/>
        <v>0</v>
      </c>
    </row>
    <row r="14096" spans="2:17" ht="20.25" customHeight="1">
      <c r="B14096" s="10" t="str">
        <f t="shared" si="893"/>
        <v>0</v>
      </c>
      <c r="C14096" s="10" t="str">
        <f t="shared" si="894"/>
        <v/>
      </c>
      <c r="D14096" s="10" t="str">
        <f>IFERROR(IF(تحویلی!$E$1="","",IF(NOSA!O14096=تحویلی!$E$1,تحویلی!$E$1&amp;COUNTIF(NOSA!$O$1:O14096,تحویلی!$E$1),"")),"")</f>
        <v/>
      </c>
      <c r="E14096" s="10" t="str">
        <f t="shared" si="895"/>
        <v/>
      </c>
      <c r="F14096" s="10" t="str">
        <f>IFERROR(VLOOKUP(I14096,DATABASE!$N:$O,2,FALSE),"")</f>
        <v/>
      </c>
      <c r="Q14096" s="10">
        <f t="shared" si="892"/>
        <v>0</v>
      </c>
    </row>
    <row r="14097" spans="2:17" ht="20.25" customHeight="1">
      <c r="B14097" s="10" t="str">
        <f t="shared" si="893"/>
        <v>0</v>
      </c>
      <c r="C14097" s="10" t="str">
        <f t="shared" si="894"/>
        <v/>
      </c>
      <c r="D14097" s="10" t="str">
        <f>IFERROR(IF(تحویلی!$E$1="","",IF(NOSA!O14097=تحویلی!$E$1,تحویلی!$E$1&amp;COUNTIF(NOSA!$O$1:O14097,تحویلی!$E$1),"")),"")</f>
        <v/>
      </c>
      <c r="E14097" s="10" t="str">
        <f t="shared" si="895"/>
        <v/>
      </c>
      <c r="F14097" s="10" t="str">
        <f>IFERROR(VLOOKUP(I14097,DATABASE!$N:$O,2,FALSE),"")</f>
        <v/>
      </c>
      <c r="Q14097" s="10">
        <f t="shared" si="892"/>
        <v>0</v>
      </c>
    </row>
    <row r="14098" spans="2:17" ht="20.25" customHeight="1">
      <c r="B14098" s="10" t="str">
        <f t="shared" si="893"/>
        <v>0</v>
      </c>
      <c r="C14098" s="10" t="str">
        <f t="shared" si="894"/>
        <v/>
      </c>
      <c r="D14098" s="10" t="str">
        <f>IFERROR(IF(تحویلی!$E$1="","",IF(NOSA!O14098=تحویلی!$E$1,تحویلی!$E$1&amp;COUNTIF(NOSA!$O$1:O14098,تحویلی!$E$1),"")),"")</f>
        <v/>
      </c>
      <c r="E14098" s="10" t="str">
        <f t="shared" si="895"/>
        <v/>
      </c>
      <c r="F14098" s="10" t="str">
        <f>IFERROR(VLOOKUP(I14098,DATABASE!$N:$O,2,FALSE),"")</f>
        <v/>
      </c>
      <c r="Q14098" s="10">
        <f t="shared" si="892"/>
        <v>0</v>
      </c>
    </row>
    <row r="14099" spans="2:17" ht="20.25" customHeight="1">
      <c r="B14099" s="10" t="str">
        <f t="shared" si="893"/>
        <v>0</v>
      </c>
      <c r="C14099" s="10" t="str">
        <f t="shared" si="894"/>
        <v/>
      </c>
      <c r="D14099" s="10" t="str">
        <f>IFERROR(IF(تحویلی!$E$1="","",IF(NOSA!O14099=تحویلی!$E$1,تحویلی!$E$1&amp;COUNTIF(NOSA!$O$1:O14099,تحویلی!$E$1),"")),"")</f>
        <v/>
      </c>
      <c r="E14099" s="10" t="str">
        <f t="shared" si="895"/>
        <v/>
      </c>
      <c r="F14099" s="10" t="str">
        <f>IFERROR(VLOOKUP(I14099,DATABASE!$N:$O,2,FALSE),"")</f>
        <v/>
      </c>
      <c r="Q14099" s="10">
        <f t="shared" si="892"/>
        <v>0</v>
      </c>
    </row>
    <row r="14100" spans="2:17" ht="20.25" customHeight="1">
      <c r="B14100" s="10" t="str">
        <f t="shared" si="893"/>
        <v>0</v>
      </c>
      <c r="C14100" s="10" t="str">
        <f t="shared" si="894"/>
        <v/>
      </c>
      <c r="D14100" s="10" t="str">
        <f>IFERROR(IF(تحویلی!$E$1="","",IF(NOSA!O14100=تحویلی!$E$1,تحویلی!$E$1&amp;COUNTIF(NOSA!$O$1:O14100,تحویلی!$E$1),"")),"")</f>
        <v/>
      </c>
      <c r="E14100" s="10" t="str">
        <f t="shared" si="895"/>
        <v/>
      </c>
      <c r="F14100" s="10" t="str">
        <f>IFERROR(VLOOKUP(I14100,DATABASE!$N:$O,2,FALSE),"")</f>
        <v/>
      </c>
      <c r="Q14100" s="10">
        <f t="shared" si="892"/>
        <v>0</v>
      </c>
    </row>
    <row r="14101" spans="2:17" ht="20.25" customHeight="1">
      <c r="B14101" s="10" t="str">
        <f t="shared" si="893"/>
        <v>0</v>
      </c>
      <c r="C14101" s="10" t="str">
        <f t="shared" si="894"/>
        <v/>
      </c>
      <c r="D14101" s="10" t="str">
        <f>IFERROR(IF(تحویلی!$E$1="","",IF(NOSA!O14101=تحویلی!$E$1,تحویلی!$E$1&amp;COUNTIF(NOSA!$O$1:O14101,تحویلی!$E$1),"")),"")</f>
        <v/>
      </c>
      <c r="E14101" s="10" t="str">
        <f t="shared" si="895"/>
        <v/>
      </c>
      <c r="F14101" s="10" t="str">
        <f>IFERROR(VLOOKUP(I14101,DATABASE!$N:$O,2,FALSE),"")</f>
        <v/>
      </c>
      <c r="Q14101" s="10">
        <f t="shared" si="892"/>
        <v>0</v>
      </c>
    </row>
    <row r="14102" spans="2:17" ht="20.25" customHeight="1">
      <c r="B14102" s="10" t="str">
        <f t="shared" si="893"/>
        <v>0</v>
      </c>
      <c r="C14102" s="10" t="str">
        <f t="shared" si="894"/>
        <v/>
      </c>
      <c r="D14102" s="10" t="str">
        <f>IFERROR(IF(تحویلی!$E$1="","",IF(NOSA!O14102=تحویلی!$E$1,تحویلی!$E$1&amp;COUNTIF(NOSA!$O$1:O14102,تحویلی!$E$1),"")),"")</f>
        <v/>
      </c>
      <c r="E14102" s="10" t="str">
        <f t="shared" si="895"/>
        <v/>
      </c>
      <c r="F14102" s="10" t="str">
        <f>IFERROR(VLOOKUP(I14102,DATABASE!$N:$O,2,FALSE),"")</f>
        <v/>
      </c>
      <c r="Q14102" s="10">
        <f t="shared" si="892"/>
        <v>0</v>
      </c>
    </row>
    <row r="14103" spans="2:17" ht="20.25" customHeight="1">
      <c r="B14103" s="10" t="str">
        <f t="shared" si="893"/>
        <v>0</v>
      </c>
      <c r="C14103" s="10" t="str">
        <f t="shared" si="894"/>
        <v/>
      </c>
      <c r="D14103" s="10" t="str">
        <f>IFERROR(IF(تحویلی!$E$1="","",IF(NOSA!O14103=تحویلی!$E$1,تحویلی!$E$1&amp;COUNTIF(NOSA!$O$1:O14103,تحویلی!$E$1),"")),"")</f>
        <v/>
      </c>
      <c r="E14103" s="10" t="str">
        <f t="shared" si="895"/>
        <v/>
      </c>
      <c r="F14103" s="10" t="str">
        <f>IFERROR(VLOOKUP(I14103,DATABASE!$N:$O,2,FALSE),"")</f>
        <v/>
      </c>
      <c r="Q14103" s="10">
        <f t="shared" si="892"/>
        <v>0</v>
      </c>
    </row>
    <row r="14104" spans="2:17" ht="20.25" customHeight="1">
      <c r="B14104" s="10" t="str">
        <f t="shared" si="893"/>
        <v>0</v>
      </c>
      <c r="C14104" s="10" t="str">
        <f t="shared" si="894"/>
        <v/>
      </c>
      <c r="D14104" s="10" t="str">
        <f>IFERROR(IF(تحویلی!$E$1="","",IF(NOSA!O14104=تحویلی!$E$1,تحویلی!$E$1&amp;COUNTIF(NOSA!$O$1:O14104,تحویلی!$E$1),"")),"")</f>
        <v/>
      </c>
      <c r="E14104" s="10" t="str">
        <f t="shared" si="895"/>
        <v/>
      </c>
      <c r="F14104" s="10" t="str">
        <f>IFERROR(VLOOKUP(I14104,DATABASE!$N:$O,2,FALSE),"")</f>
        <v/>
      </c>
      <c r="Q14104" s="10">
        <f t="shared" si="892"/>
        <v>0</v>
      </c>
    </row>
    <row r="14105" spans="2:17" ht="20.25" customHeight="1">
      <c r="B14105" s="10" t="str">
        <f t="shared" si="893"/>
        <v>0</v>
      </c>
      <c r="C14105" s="10" t="str">
        <f t="shared" si="894"/>
        <v/>
      </c>
      <c r="D14105" s="10" t="str">
        <f>IFERROR(IF(تحویلی!$E$1="","",IF(NOSA!O14105=تحویلی!$E$1,تحویلی!$E$1&amp;COUNTIF(NOSA!$O$1:O14105,تحویلی!$E$1),"")),"")</f>
        <v/>
      </c>
      <c r="E14105" s="10" t="str">
        <f t="shared" si="895"/>
        <v/>
      </c>
      <c r="F14105" s="10" t="str">
        <f>IFERROR(VLOOKUP(I14105,DATABASE!$N:$O,2,FALSE),"")</f>
        <v/>
      </c>
      <c r="Q14105" s="10">
        <f t="shared" si="892"/>
        <v>0</v>
      </c>
    </row>
    <row r="14106" spans="2:17" ht="20.25" customHeight="1">
      <c r="B14106" s="10" t="str">
        <f t="shared" si="893"/>
        <v>0</v>
      </c>
      <c r="C14106" s="10" t="str">
        <f t="shared" si="894"/>
        <v/>
      </c>
      <c r="D14106" s="10" t="str">
        <f>IFERROR(IF(تحویلی!$E$1="","",IF(NOSA!O14106=تحویلی!$E$1,تحویلی!$E$1&amp;COUNTIF(NOSA!$O$1:O14106,تحویلی!$E$1),"")),"")</f>
        <v/>
      </c>
      <c r="E14106" s="10" t="str">
        <f t="shared" si="895"/>
        <v/>
      </c>
      <c r="F14106" s="10" t="str">
        <f>IFERROR(VLOOKUP(I14106,DATABASE!$N:$O,2,FALSE),"")</f>
        <v/>
      </c>
      <c r="Q14106" s="10">
        <f t="shared" si="892"/>
        <v>0</v>
      </c>
    </row>
    <row r="14107" spans="2:17" ht="20.25" customHeight="1">
      <c r="B14107" s="10" t="str">
        <f t="shared" si="893"/>
        <v>0</v>
      </c>
      <c r="C14107" s="10" t="str">
        <f t="shared" si="894"/>
        <v/>
      </c>
      <c r="D14107" s="10" t="str">
        <f>IFERROR(IF(تحویلی!$E$1="","",IF(NOSA!O14107=تحویلی!$E$1,تحویلی!$E$1&amp;COUNTIF(NOSA!$O$1:O14107,تحویلی!$E$1),"")),"")</f>
        <v/>
      </c>
      <c r="E14107" s="10" t="str">
        <f t="shared" si="895"/>
        <v/>
      </c>
      <c r="F14107" s="10" t="str">
        <f>IFERROR(VLOOKUP(I14107,DATABASE!$N:$O,2,FALSE),"")</f>
        <v/>
      </c>
      <c r="Q14107" s="10">
        <f t="shared" si="892"/>
        <v>0</v>
      </c>
    </row>
    <row r="14108" spans="2:17" ht="20.25" customHeight="1">
      <c r="B14108" s="10" t="str">
        <f t="shared" si="893"/>
        <v>0</v>
      </c>
      <c r="C14108" s="10" t="str">
        <f t="shared" si="894"/>
        <v/>
      </c>
      <c r="D14108" s="10" t="str">
        <f>IFERROR(IF(تحویلی!$E$1="","",IF(NOSA!O14108=تحویلی!$E$1,تحویلی!$E$1&amp;COUNTIF(NOSA!$O$1:O14108,تحویلی!$E$1),"")),"")</f>
        <v/>
      </c>
      <c r="E14108" s="10" t="str">
        <f t="shared" si="895"/>
        <v/>
      </c>
      <c r="F14108" s="10" t="str">
        <f>IFERROR(VLOOKUP(I14108,DATABASE!$N:$O,2,FALSE),"")</f>
        <v/>
      </c>
      <c r="Q14108" s="10">
        <f t="shared" si="892"/>
        <v>0</v>
      </c>
    </row>
    <row r="14109" spans="2:17" ht="20.25" customHeight="1">
      <c r="B14109" s="10" t="str">
        <f t="shared" si="893"/>
        <v>0</v>
      </c>
      <c r="C14109" s="10" t="str">
        <f t="shared" si="894"/>
        <v/>
      </c>
      <c r="D14109" s="10" t="str">
        <f>IFERROR(IF(تحویلی!$E$1="","",IF(NOSA!O14109=تحویلی!$E$1,تحویلی!$E$1&amp;COUNTIF(NOSA!$O$1:O14109,تحویلی!$E$1),"")),"")</f>
        <v/>
      </c>
      <c r="E14109" s="10" t="str">
        <f t="shared" si="895"/>
        <v/>
      </c>
      <c r="F14109" s="10" t="str">
        <f>IFERROR(VLOOKUP(I14109,DATABASE!$N:$O,2,FALSE),"")</f>
        <v/>
      </c>
      <c r="Q14109" s="10">
        <f t="shared" si="892"/>
        <v>0</v>
      </c>
    </row>
    <row r="14110" spans="2:17" ht="20.25" customHeight="1">
      <c r="B14110" s="10" t="str">
        <f t="shared" si="893"/>
        <v>0</v>
      </c>
      <c r="C14110" s="10" t="str">
        <f t="shared" si="894"/>
        <v/>
      </c>
      <c r="D14110" s="10" t="str">
        <f>IFERROR(IF(تحویلی!$E$1="","",IF(NOSA!O14110=تحویلی!$E$1,تحویلی!$E$1&amp;COUNTIF(NOSA!$O$1:O14110,تحویلی!$E$1),"")),"")</f>
        <v/>
      </c>
      <c r="E14110" s="10" t="str">
        <f t="shared" si="895"/>
        <v/>
      </c>
      <c r="F14110" s="10" t="str">
        <f>IFERROR(VLOOKUP(I14110,DATABASE!$N:$O,2,FALSE),"")</f>
        <v/>
      </c>
      <c r="Q14110" s="10">
        <f t="shared" si="892"/>
        <v>0</v>
      </c>
    </row>
    <row r="14111" spans="2:17" ht="20.25" customHeight="1">
      <c r="B14111" s="10" t="str">
        <f t="shared" si="893"/>
        <v>0</v>
      </c>
      <c r="C14111" s="10" t="str">
        <f t="shared" si="894"/>
        <v/>
      </c>
      <c r="D14111" s="10" t="str">
        <f>IFERROR(IF(تحویلی!$E$1="","",IF(NOSA!O14111=تحویلی!$E$1,تحویلی!$E$1&amp;COUNTIF(NOSA!$O$1:O14111,تحویلی!$E$1),"")),"")</f>
        <v/>
      </c>
      <c r="E14111" s="10" t="str">
        <f t="shared" si="895"/>
        <v/>
      </c>
      <c r="F14111" s="10" t="str">
        <f>IFERROR(VLOOKUP(I14111,DATABASE!$N:$O,2,FALSE),"")</f>
        <v/>
      </c>
      <c r="Q14111" s="10">
        <f t="shared" si="892"/>
        <v>0</v>
      </c>
    </row>
    <row r="14112" spans="2:17" ht="20.25" customHeight="1">
      <c r="B14112" s="10" t="str">
        <f t="shared" si="893"/>
        <v>0</v>
      </c>
      <c r="C14112" s="10" t="str">
        <f t="shared" si="894"/>
        <v/>
      </c>
      <c r="D14112" s="10" t="str">
        <f>IFERROR(IF(تحویلی!$E$1="","",IF(NOSA!O14112=تحویلی!$E$1,تحویلی!$E$1&amp;COUNTIF(NOSA!$O$1:O14112,تحویلی!$E$1),"")),"")</f>
        <v/>
      </c>
      <c r="E14112" s="10" t="str">
        <f t="shared" si="895"/>
        <v/>
      </c>
      <c r="F14112" s="10" t="str">
        <f>IFERROR(VLOOKUP(I14112,DATABASE!$N:$O,2,FALSE),"")</f>
        <v/>
      </c>
      <c r="Q14112" s="10">
        <f t="shared" si="892"/>
        <v>0</v>
      </c>
    </row>
    <row r="14113" spans="2:17" ht="20.25" customHeight="1">
      <c r="B14113" s="10" t="str">
        <f t="shared" si="893"/>
        <v>0</v>
      </c>
      <c r="C14113" s="10" t="str">
        <f t="shared" si="894"/>
        <v/>
      </c>
      <c r="D14113" s="10" t="str">
        <f>IFERROR(IF(تحویلی!$E$1="","",IF(NOSA!O14113=تحویلی!$E$1,تحویلی!$E$1&amp;COUNTIF(NOSA!$O$1:O14113,تحویلی!$E$1),"")),"")</f>
        <v/>
      </c>
      <c r="E14113" s="10" t="str">
        <f t="shared" si="895"/>
        <v/>
      </c>
      <c r="F14113" s="10" t="str">
        <f>IFERROR(VLOOKUP(I14113,DATABASE!$N:$O,2,FALSE),"")</f>
        <v/>
      </c>
      <c r="Q14113" s="10">
        <f t="shared" si="892"/>
        <v>0</v>
      </c>
    </row>
    <row r="14114" spans="2:17" ht="20.25" customHeight="1">
      <c r="B14114" s="10" t="str">
        <f t="shared" si="893"/>
        <v>0</v>
      </c>
      <c r="C14114" s="10" t="str">
        <f t="shared" si="894"/>
        <v/>
      </c>
      <c r="D14114" s="10" t="str">
        <f>IFERROR(IF(تحویلی!$E$1="","",IF(NOSA!O14114=تحویلی!$E$1,تحویلی!$E$1&amp;COUNTIF(NOSA!$O$1:O14114,تحویلی!$E$1),"")),"")</f>
        <v/>
      </c>
      <c r="E14114" s="10" t="str">
        <f t="shared" si="895"/>
        <v/>
      </c>
      <c r="F14114" s="10" t="str">
        <f>IFERROR(VLOOKUP(I14114,DATABASE!$N:$O,2,FALSE),"")</f>
        <v/>
      </c>
      <c r="Q14114" s="10">
        <f t="shared" si="892"/>
        <v>0</v>
      </c>
    </row>
    <row r="14115" spans="2:17" ht="20.25" customHeight="1">
      <c r="B14115" s="10" t="str">
        <f t="shared" si="893"/>
        <v>0</v>
      </c>
      <c r="C14115" s="10" t="str">
        <f t="shared" si="894"/>
        <v/>
      </c>
      <c r="D14115" s="10" t="str">
        <f>IFERROR(IF(تحویلی!$E$1="","",IF(NOSA!O14115=تحویلی!$E$1,تحویلی!$E$1&amp;COUNTIF(NOSA!$O$1:O14115,تحویلی!$E$1),"")),"")</f>
        <v/>
      </c>
      <c r="E14115" s="10" t="str">
        <f t="shared" si="895"/>
        <v/>
      </c>
      <c r="F14115" s="10" t="str">
        <f>IFERROR(VLOOKUP(I14115,DATABASE!$N:$O,2,FALSE),"")</f>
        <v/>
      </c>
      <c r="Q14115" s="10">
        <f t="shared" si="892"/>
        <v>0</v>
      </c>
    </row>
    <row r="14116" spans="2:17" ht="20.25" customHeight="1">
      <c r="B14116" s="10" t="str">
        <f t="shared" si="893"/>
        <v>0</v>
      </c>
      <c r="C14116" s="10" t="str">
        <f t="shared" si="894"/>
        <v/>
      </c>
      <c r="D14116" s="10" t="str">
        <f>IFERROR(IF(تحویلی!$E$1="","",IF(NOSA!O14116=تحویلی!$E$1,تحویلی!$E$1&amp;COUNTIF(NOSA!$O$1:O14116,تحویلی!$E$1),"")),"")</f>
        <v/>
      </c>
      <c r="E14116" s="10" t="str">
        <f t="shared" si="895"/>
        <v/>
      </c>
      <c r="F14116" s="10" t="str">
        <f>IFERROR(VLOOKUP(I14116,DATABASE!$N:$O,2,FALSE),"")</f>
        <v/>
      </c>
      <c r="Q14116" s="10">
        <f t="shared" ref="Q14116:Q14154" si="896">VALUE(O14116)</f>
        <v>0</v>
      </c>
    </row>
    <row r="14117" spans="2:17" ht="20.25" customHeight="1">
      <c r="B14117" s="10" t="str">
        <f t="shared" si="893"/>
        <v>0</v>
      </c>
      <c r="C14117" s="10" t="str">
        <f t="shared" si="894"/>
        <v/>
      </c>
      <c r="D14117" s="10" t="str">
        <f>IFERROR(IF(تحویلی!$E$1="","",IF(NOSA!O14117=تحویلی!$E$1,تحویلی!$E$1&amp;COUNTIF(NOSA!$O$1:O14117,تحویلی!$E$1),"")),"")</f>
        <v/>
      </c>
      <c r="E14117" s="10" t="str">
        <f t="shared" si="895"/>
        <v/>
      </c>
      <c r="F14117" s="10" t="str">
        <f>IFERROR(VLOOKUP(I14117,DATABASE!$N:$O,2,FALSE),"")</f>
        <v/>
      </c>
      <c r="Q14117" s="10">
        <f t="shared" si="896"/>
        <v>0</v>
      </c>
    </row>
    <row r="14118" spans="2:17" ht="20.25" customHeight="1">
      <c r="B14118" s="10" t="str">
        <f t="shared" si="893"/>
        <v>0</v>
      </c>
      <c r="C14118" s="10" t="str">
        <f t="shared" si="894"/>
        <v/>
      </c>
      <c r="D14118" s="10" t="str">
        <f>IFERROR(IF(تحویلی!$E$1="","",IF(NOSA!O14118=تحویلی!$E$1,تحویلی!$E$1&amp;COUNTIF(NOSA!$O$1:O14118,تحویلی!$E$1),"")),"")</f>
        <v/>
      </c>
      <c r="E14118" s="10" t="str">
        <f t="shared" si="895"/>
        <v/>
      </c>
      <c r="F14118" s="10" t="str">
        <f>IFERROR(VLOOKUP(I14118,DATABASE!$N:$O,2,FALSE),"")</f>
        <v/>
      </c>
      <c r="Q14118" s="10">
        <f t="shared" si="896"/>
        <v>0</v>
      </c>
    </row>
    <row r="14119" spans="2:17" ht="20.25" customHeight="1">
      <c r="B14119" s="10" t="str">
        <f t="shared" si="893"/>
        <v>0</v>
      </c>
      <c r="C14119" s="10" t="str">
        <f t="shared" si="894"/>
        <v/>
      </c>
      <c r="D14119" s="10" t="str">
        <f>IFERROR(IF(تحویلی!$E$1="","",IF(NOSA!O14119=تحویلی!$E$1,تحویلی!$E$1&amp;COUNTIF(NOSA!$O$1:O14119,تحویلی!$E$1),"")),"")</f>
        <v/>
      </c>
      <c r="E14119" s="10" t="str">
        <f t="shared" si="895"/>
        <v/>
      </c>
      <c r="F14119" s="10" t="str">
        <f>IFERROR(VLOOKUP(I14119,DATABASE!$N:$O,2,FALSE),"")</f>
        <v/>
      </c>
      <c r="Q14119" s="10">
        <f t="shared" si="896"/>
        <v>0</v>
      </c>
    </row>
    <row r="14120" spans="2:17" ht="20.25" customHeight="1">
      <c r="B14120" s="10" t="str">
        <f t="shared" si="893"/>
        <v>0</v>
      </c>
      <c r="C14120" s="10" t="str">
        <f t="shared" si="894"/>
        <v/>
      </c>
      <c r="D14120" s="10" t="str">
        <f>IFERROR(IF(تحویلی!$E$1="","",IF(NOSA!O14120=تحویلی!$E$1,تحویلی!$E$1&amp;COUNTIF(NOSA!$O$1:O14120,تحویلی!$E$1),"")),"")</f>
        <v/>
      </c>
      <c r="E14120" s="10" t="str">
        <f t="shared" si="895"/>
        <v/>
      </c>
      <c r="F14120" s="10" t="str">
        <f>IFERROR(VLOOKUP(I14120,DATABASE!$N:$O,2,FALSE),"")</f>
        <v/>
      </c>
      <c r="Q14120" s="10">
        <f t="shared" si="896"/>
        <v>0</v>
      </c>
    </row>
    <row r="14121" spans="2:17" ht="20.25" customHeight="1">
      <c r="B14121" s="10" t="str">
        <f t="shared" ref="B14121:B14154" si="897">F14121&amp;Q14121</f>
        <v>0</v>
      </c>
      <c r="C14121" s="10" t="str">
        <f t="shared" ref="C14121:C14154" si="898">F14121&amp;G14121&amp;O14121</f>
        <v/>
      </c>
      <c r="D14121" s="10" t="str">
        <f>IFERROR(IF(تحویلی!$E$1="","",IF(NOSA!O14121=تحویلی!$E$1,تحویلی!$E$1&amp;COUNTIF(NOSA!$O$1:O14121,تحویلی!$E$1),"")),"")</f>
        <v/>
      </c>
      <c r="E14121" s="10" t="str">
        <f t="shared" ref="E14121:E14154" si="899">H14121&amp;O14121</f>
        <v/>
      </c>
      <c r="F14121" s="10" t="str">
        <f>IFERROR(VLOOKUP(I14121,DATABASE!$N:$O,2,FALSE),"")</f>
        <v/>
      </c>
      <c r="Q14121" s="10">
        <f t="shared" si="896"/>
        <v>0</v>
      </c>
    </row>
    <row r="14122" spans="2:17" ht="20.25" customHeight="1">
      <c r="B14122" s="10" t="str">
        <f t="shared" si="897"/>
        <v>0</v>
      </c>
      <c r="C14122" s="10" t="str">
        <f t="shared" si="898"/>
        <v/>
      </c>
      <c r="D14122" s="10" t="str">
        <f>IFERROR(IF(تحویلی!$E$1="","",IF(NOSA!O14122=تحویلی!$E$1,تحویلی!$E$1&amp;COUNTIF(NOSA!$O$1:O14122,تحویلی!$E$1),"")),"")</f>
        <v/>
      </c>
      <c r="E14122" s="10" t="str">
        <f t="shared" si="899"/>
        <v/>
      </c>
      <c r="F14122" s="10" t="str">
        <f>IFERROR(VLOOKUP(I14122,DATABASE!$N:$O,2,FALSE),"")</f>
        <v/>
      </c>
      <c r="Q14122" s="10">
        <f t="shared" si="896"/>
        <v>0</v>
      </c>
    </row>
    <row r="14123" spans="2:17" ht="20.25" customHeight="1">
      <c r="B14123" s="10" t="str">
        <f t="shared" si="897"/>
        <v>0</v>
      </c>
      <c r="C14123" s="10" t="str">
        <f t="shared" si="898"/>
        <v/>
      </c>
      <c r="D14123" s="10" t="str">
        <f>IFERROR(IF(تحویلی!$E$1="","",IF(NOSA!O14123=تحویلی!$E$1,تحویلی!$E$1&amp;COUNTIF(NOSA!$O$1:O14123,تحویلی!$E$1),"")),"")</f>
        <v/>
      </c>
      <c r="E14123" s="10" t="str">
        <f t="shared" si="899"/>
        <v/>
      </c>
      <c r="F14123" s="10" t="str">
        <f>IFERROR(VLOOKUP(I14123,DATABASE!$N:$O,2,FALSE),"")</f>
        <v/>
      </c>
      <c r="Q14123" s="10">
        <f t="shared" si="896"/>
        <v>0</v>
      </c>
    </row>
    <row r="14124" spans="2:17" ht="20.25" customHeight="1">
      <c r="B14124" s="10" t="str">
        <f t="shared" si="897"/>
        <v>0</v>
      </c>
      <c r="C14124" s="10" t="str">
        <f t="shared" si="898"/>
        <v/>
      </c>
      <c r="D14124" s="10" t="str">
        <f>IFERROR(IF(تحویلی!$E$1="","",IF(NOSA!O14124=تحویلی!$E$1,تحویلی!$E$1&amp;COUNTIF(NOSA!$O$1:O14124,تحویلی!$E$1),"")),"")</f>
        <v/>
      </c>
      <c r="E14124" s="10" t="str">
        <f t="shared" si="899"/>
        <v/>
      </c>
      <c r="F14124" s="10" t="str">
        <f>IFERROR(VLOOKUP(I14124,DATABASE!$N:$O,2,FALSE),"")</f>
        <v/>
      </c>
      <c r="Q14124" s="10">
        <f t="shared" si="896"/>
        <v>0</v>
      </c>
    </row>
    <row r="14125" spans="2:17" ht="20.25" customHeight="1">
      <c r="B14125" s="10" t="str">
        <f t="shared" si="897"/>
        <v>0</v>
      </c>
      <c r="C14125" s="10" t="str">
        <f t="shared" si="898"/>
        <v/>
      </c>
      <c r="D14125" s="10" t="str">
        <f>IFERROR(IF(تحویلی!$E$1="","",IF(NOSA!O14125=تحویلی!$E$1,تحویلی!$E$1&amp;COUNTIF(NOSA!$O$1:O14125,تحویلی!$E$1),"")),"")</f>
        <v/>
      </c>
      <c r="E14125" s="10" t="str">
        <f t="shared" si="899"/>
        <v/>
      </c>
      <c r="F14125" s="10" t="str">
        <f>IFERROR(VLOOKUP(I14125,DATABASE!$N:$O,2,FALSE),"")</f>
        <v/>
      </c>
      <c r="Q14125" s="10">
        <f t="shared" si="896"/>
        <v>0</v>
      </c>
    </row>
    <row r="14126" spans="2:17" ht="20.25" customHeight="1">
      <c r="B14126" s="10" t="str">
        <f t="shared" si="897"/>
        <v>0</v>
      </c>
      <c r="C14126" s="10" t="str">
        <f t="shared" si="898"/>
        <v/>
      </c>
      <c r="D14126" s="10" t="str">
        <f>IFERROR(IF(تحویلی!$E$1="","",IF(NOSA!O14126=تحویلی!$E$1,تحویلی!$E$1&amp;COUNTIF(NOSA!$O$1:O14126,تحویلی!$E$1),"")),"")</f>
        <v/>
      </c>
      <c r="E14126" s="10" t="str">
        <f t="shared" si="899"/>
        <v/>
      </c>
      <c r="F14126" s="10" t="str">
        <f>IFERROR(VLOOKUP(I14126,DATABASE!$N:$O,2,FALSE),"")</f>
        <v/>
      </c>
      <c r="Q14126" s="10">
        <f t="shared" si="896"/>
        <v>0</v>
      </c>
    </row>
    <row r="14127" spans="2:17" ht="20.25" customHeight="1">
      <c r="B14127" s="10" t="str">
        <f t="shared" si="897"/>
        <v>0</v>
      </c>
      <c r="C14127" s="10" t="str">
        <f t="shared" si="898"/>
        <v/>
      </c>
      <c r="D14127" s="10" t="str">
        <f>IFERROR(IF(تحویلی!$E$1="","",IF(NOSA!O14127=تحویلی!$E$1,تحویلی!$E$1&amp;COUNTIF(NOSA!$O$1:O14127,تحویلی!$E$1),"")),"")</f>
        <v/>
      </c>
      <c r="E14127" s="10" t="str">
        <f t="shared" si="899"/>
        <v/>
      </c>
      <c r="F14127" s="10" t="str">
        <f>IFERROR(VLOOKUP(I14127,DATABASE!$N:$O,2,FALSE),"")</f>
        <v/>
      </c>
      <c r="Q14127" s="10">
        <f t="shared" si="896"/>
        <v>0</v>
      </c>
    </row>
    <row r="14128" spans="2:17" ht="20.25" customHeight="1">
      <c r="B14128" s="10" t="str">
        <f t="shared" si="897"/>
        <v>0</v>
      </c>
      <c r="C14128" s="10" t="str">
        <f t="shared" si="898"/>
        <v/>
      </c>
      <c r="D14128" s="10" t="str">
        <f>IFERROR(IF(تحویلی!$E$1="","",IF(NOSA!O14128=تحویلی!$E$1,تحویلی!$E$1&amp;COUNTIF(NOSA!$O$1:O14128,تحویلی!$E$1),"")),"")</f>
        <v/>
      </c>
      <c r="E14128" s="10" t="str">
        <f t="shared" si="899"/>
        <v/>
      </c>
      <c r="F14128" s="10" t="str">
        <f>IFERROR(VLOOKUP(I14128,DATABASE!$N:$O,2,FALSE),"")</f>
        <v/>
      </c>
      <c r="Q14128" s="10">
        <f t="shared" si="896"/>
        <v>0</v>
      </c>
    </row>
    <row r="14129" spans="2:17" ht="20.25" customHeight="1">
      <c r="B14129" s="10" t="str">
        <f t="shared" si="897"/>
        <v>0</v>
      </c>
      <c r="C14129" s="10" t="str">
        <f t="shared" si="898"/>
        <v/>
      </c>
      <c r="D14129" s="10" t="str">
        <f>IFERROR(IF(تحویلی!$E$1="","",IF(NOSA!O14129=تحویلی!$E$1,تحویلی!$E$1&amp;COUNTIF(NOSA!$O$1:O14129,تحویلی!$E$1),"")),"")</f>
        <v/>
      </c>
      <c r="E14129" s="10" t="str">
        <f t="shared" si="899"/>
        <v/>
      </c>
      <c r="F14129" s="10" t="str">
        <f>IFERROR(VLOOKUP(I14129,DATABASE!$N:$O,2,FALSE),"")</f>
        <v/>
      </c>
      <c r="Q14129" s="10">
        <f t="shared" si="896"/>
        <v>0</v>
      </c>
    </row>
    <row r="14130" spans="2:17" ht="20.25" customHeight="1">
      <c r="B14130" s="10" t="str">
        <f t="shared" si="897"/>
        <v>0</v>
      </c>
      <c r="C14130" s="10" t="str">
        <f t="shared" si="898"/>
        <v/>
      </c>
      <c r="D14130" s="10" t="str">
        <f>IFERROR(IF(تحویلی!$E$1="","",IF(NOSA!O14130=تحویلی!$E$1,تحویلی!$E$1&amp;COUNTIF(NOSA!$O$1:O14130,تحویلی!$E$1),"")),"")</f>
        <v/>
      </c>
      <c r="E14130" s="10" t="str">
        <f t="shared" si="899"/>
        <v/>
      </c>
      <c r="F14130" s="10" t="str">
        <f>IFERROR(VLOOKUP(I14130,DATABASE!$N:$O,2,FALSE),"")</f>
        <v/>
      </c>
      <c r="Q14130" s="10">
        <f t="shared" si="896"/>
        <v>0</v>
      </c>
    </row>
    <row r="14131" spans="2:17" ht="20.25" customHeight="1">
      <c r="B14131" s="10" t="str">
        <f t="shared" si="897"/>
        <v>0</v>
      </c>
      <c r="C14131" s="10" t="str">
        <f t="shared" si="898"/>
        <v/>
      </c>
      <c r="D14131" s="10" t="str">
        <f>IFERROR(IF(تحویلی!$E$1="","",IF(NOSA!O14131=تحویلی!$E$1,تحویلی!$E$1&amp;COUNTIF(NOSA!$O$1:O14131,تحویلی!$E$1),"")),"")</f>
        <v/>
      </c>
      <c r="E14131" s="10" t="str">
        <f t="shared" si="899"/>
        <v/>
      </c>
      <c r="F14131" s="10" t="str">
        <f>IFERROR(VLOOKUP(I14131,DATABASE!$N:$O,2,FALSE),"")</f>
        <v/>
      </c>
      <c r="Q14131" s="10">
        <f t="shared" si="896"/>
        <v>0</v>
      </c>
    </row>
    <row r="14132" spans="2:17" ht="20.25" customHeight="1">
      <c r="B14132" s="10" t="str">
        <f t="shared" si="897"/>
        <v>0</v>
      </c>
      <c r="C14132" s="10" t="str">
        <f t="shared" si="898"/>
        <v/>
      </c>
      <c r="D14132" s="10" t="str">
        <f>IFERROR(IF(تحویلی!$E$1="","",IF(NOSA!O14132=تحویلی!$E$1,تحویلی!$E$1&amp;COUNTIF(NOSA!$O$1:O14132,تحویلی!$E$1),"")),"")</f>
        <v/>
      </c>
      <c r="E14132" s="10" t="str">
        <f t="shared" si="899"/>
        <v/>
      </c>
      <c r="F14132" s="10" t="str">
        <f>IFERROR(VLOOKUP(I14132,DATABASE!$N:$O,2,FALSE),"")</f>
        <v/>
      </c>
      <c r="Q14132" s="10">
        <f t="shared" si="896"/>
        <v>0</v>
      </c>
    </row>
    <row r="14133" spans="2:17" ht="20.25" customHeight="1">
      <c r="B14133" s="10" t="str">
        <f t="shared" si="897"/>
        <v>0</v>
      </c>
      <c r="C14133" s="10" t="str">
        <f t="shared" si="898"/>
        <v/>
      </c>
      <c r="D14133" s="10" t="str">
        <f>IFERROR(IF(تحویلی!$E$1="","",IF(NOSA!O14133=تحویلی!$E$1,تحویلی!$E$1&amp;COUNTIF(NOSA!$O$1:O14133,تحویلی!$E$1),"")),"")</f>
        <v/>
      </c>
      <c r="E14133" s="10" t="str">
        <f t="shared" si="899"/>
        <v/>
      </c>
      <c r="F14133" s="10" t="str">
        <f>IFERROR(VLOOKUP(I14133,DATABASE!$N:$O,2,FALSE),"")</f>
        <v/>
      </c>
      <c r="Q14133" s="10">
        <f t="shared" si="896"/>
        <v>0</v>
      </c>
    </row>
    <row r="14134" spans="2:17" ht="20.25" customHeight="1">
      <c r="B14134" s="10" t="str">
        <f t="shared" si="897"/>
        <v>0</v>
      </c>
      <c r="C14134" s="10" t="str">
        <f t="shared" si="898"/>
        <v/>
      </c>
      <c r="D14134" s="10" t="str">
        <f>IFERROR(IF(تحویلی!$E$1="","",IF(NOSA!O14134=تحویلی!$E$1,تحویلی!$E$1&amp;COUNTIF(NOSA!$O$1:O14134,تحویلی!$E$1),"")),"")</f>
        <v/>
      </c>
      <c r="E14134" s="10" t="str">
        <f t="shared" si="899"/>
        <v/>
      </c>
      <c r="F14134" s="10" t="str">
        <f>IFERROR(VLOOKUP(I14134,DATABASE!$N:$O,2,FALSE),"")</f>
        <v/>
      </c>
      <c r="Q14134" s="10">
        <f t="shared" si="896"/>
        <v>0</v>
      </c>
    </row>
    <row r="14135" spans="2:17" ht="20.25" customHeight="1">
      <c r="B14135" s="10" t="str">
        <f t="shared" si="897"/>
        <v>0</v>
      </c>
      <c r="C14135" s="10" t="str">
        <f t="shared" si="898"/>
        <v/>
      </c>
      <c r="D14135" s="10" t="str">
        <f>IFERROR(IF(تحویلی!$E$1="","",IF(NOSA!O14135=تحویلی!$E$1,تحویلی!$E$1&amp;COUNTIF(NOSA!$O$1:O14135,تحویلی!$E$1),"")),"")</f>
        <v/>
      </c>
      <c r="E14135" s="10" t="str">
        <f t="shared" si="899"/>
        <v/>
      </c>
      <c r="F14135" s="10" t="str">
        <f>IFERROR(VLOOKUP(I14135,DATABASE!$N:$O,2,FALSE),"")</f>
        <v/>
      </c>
      <c r="Q14135" s="10">
        <f t="shared" si="896"/>
        <v>0</v>
      </c>
    </row>
    <row r="14136" spans="2:17" ht="20.25" customHeight="1">
      <c r="B14136" s="10" t="str">
        <f t="shared" si="897"/>
        <v>0</v>
      </c>
      <c r="C14136" s="10" t="str">
        <f t="shared" si="898"/>
        <v/>
      </c>
      <c r="D14136" s="10" t="str">
        <f>IFERROR(IF(تحویلی!$E$1="","",IF(NOSA!O14136=تحویلی!$E$1,تحویلی!$E$1&amp;COUNTIF(NOSA!$O$1:O14136,تحویلی!$E$1),"")),"")</f>
        <v/>
      </c>
      <c r="E14136" s="10" t="str">
        <f t="shared" si="899"/>
        <v/>
      </c>
      <c r="F14136" s="10" t="str">
        <f>IFERROR(VLOOKUP(I14136,DATABASE!$N:$O,2,FALSE),"")</f>
        <v/>
      </c>
      <c r="Q14136" s="10">
        <f t="shared" si="896"/>
        <v>0</v>
      </c>
    </row>
    <row r="14137" spans="2:17" ht="20.25" customHeight="1">
      <c r="B14137" s="10" t="str">
        <f t="shared" si="897"/>
        <v>0</v>
      </c>
      <c r="C14137" s="10" t="str">
        <f t="shared" si="898"/>
        <v/>
      </c>
      <c r="D14137" s="10" t="str">
        <f>IFERROR(IF(تحویلی!$E$1="","",IF(NOSA!O14137=تحویلی!$E$1,تحویلی!$E$1&amp;COUNTIF(NOSA!$O$1:O14137,تحویلی!$E$1),"")),"")</f>
        <v/>
      </c>
      <c r="E14137" s="10" t="str">
        <f t="shared" si="899"/>
        <v/>
      </c>
      <c r="F14137" s="10" t="str">
        <f>IFERROR(VLOOKUP(I14137,DATABASE!$N:$O,2,FALSE),"")</f>
        <v/>
      </c>
      <c r="Q14137" s="10">
        <f t="shared" si="896"/>
        <v>0</v>
      </c>
    </row>
    <row r="14138" spans="2:17" ht="20.25" customHeight="1">
      <c r="B14138" s="10" t="str">
        <f t="shared" si="897"/>
        <v>0</v>
      </c>
      <c r="C14138" s="10" t="str">
        <f t="shared" si="898"/>
        <v/>
      </c>
      <c r="D14138" s="10" t="str">
        <f>IFERROR(IF(تحویلی!$E$1="","",IF(NOSA!O14138=تحویلی!$E$1,تحویلی!$E$1&amp;COUNTIF(NOSA!$O$1:O14138,تحویلی!$E$1),"")),"")</f>
        <v/>
      </c>
      <c r="E14138" s="10" t="str">
        <f t="shared" si="899"/>
        <v/>
      </c>
      <c r="F14138" s="10" t="str">
        <f>IFERROR(VLOOKUP(I14138,DATABASE!$N:$O,2,FALSE),"")</f>
        <v/>
      </c>
      <c r="Q14138" s="10">
        <f t="shared" si="896"/>
        <v>0</v>
      </c>
    </row>
    <row r="14139" spans="2:17" ht="20.25" customHeight="1">
      <c r="B14139" s="10" t="str">
        <f t="shared" si="897"/>
        <v>0</v>
      </c>
      <c r="C14139" s="10" t="str">
        <f t="shared" si="898"/>
        <v/>
      </c>
      <c r="D14139" s="10" t="str">
        <f>IFERROR(IF(تحویلی!$E$1="","",IF(NOSA!O14139=تحویلی!$E$1,تحویلی!$E$1&amp;COUNTIF(NOSA!$O$1:O14139,تحویلی!$E$1),"")),"")</f>
        <v/>
      </c>
      <c r="E14139" s="10" t="str">
        <f t="shared" si="899"/>
        <v/>
      </c>
      <c r="F14139" s="10" t="str">
        <f>IFERROR(VLOOKUP(I14139,DATABASE!$N:$O,2,FALSE),"")</f>
        <v/>
      </c>
      <c r="Q14139" s="10">
        <f t="shared" si="896"/>
        <v>0</v>
      </c>
    </row>
    <row r="14140" spans="2:17" ht="20.25" customHeight="1">
      <c r="B14140" s="10" t="str">
        <f t="shared" si="897"/>
        <v>0</v>
      </c>
      <c r="C14140" s="10" t="str">
        <f t="shared" si="898"/>
        <v/>
      </c>
      <c r="D14140" s="10" t="str">
        <f>IFERROR(IF(تحویلی!$E$1="","",IF(NOSA!O14140=تحویلی!$E$1,تحویلی!$E$1&amp;COUNTIF(NOSA!$O$1:O14140,تحویلی!$E$1),"")),"")</f>
        <v/>
      </c>
      <c r="E14140" s="10" t="str">
        <f t="shared" si="899"/>
        <v/>
      </c>
      <c r="F14140" s="10" t="str">
        <f>IFERROR(VLOOKUP(I14140,DATABASE!$N:$O,2,FALSE),"")</f>
        <v/>
      </c>
      <c r="Q14140" s="10">
        <f t="shared" si="896"/>
        <v>0</v>
      </c>
    </row>
    <row r="14141" spans="2:17" ht="20.25" customHeight="1">
      <c r="B14141" s="10" t="str">
        <f t="shared" si="897"/>
        <v>0</v>
      </c>
      <c r="C14141" s="10" t="str">
        <f t="shared" si="898"/>
        <v/>
      </c>
      <c r="D14141" s="10" t="str">
        <f>IFERROR(IF(تحویلی!$E$1="","",IF(NOSA!O14141=تحویلی!$E$1,تحویلی!$E$1&amp;COUNTIF(NOSA!$O$1:O14141,تحویلی!$E$1),"")),"")</f>
        <v/>
      </c>
      <c r="E14141" s="10" t="str">
        <f t="shared" si="899"/>
        <v/>
      </c>
      <c r="F14141" s="10" t="str">
        <f>IFERROR(VLOOKUP(I14141,DATABASE!$N:$O,2,FALSE),"")</f>
        <v/>
      </c>
      <c r="Q14141" s="10">
        <f t="shared" si="896"/>
        <v>0</v>
      </c>
    </row>
    <row r="14142" spans="2:17" ht="20.25" customHeight="1">
      <c r="B14142" s="10" t="str">
        <f t="shared" si="897"/>
        <v>0</v>
      </c>
      <c r="C14142" s="10" t="str">
        <f t="shared" si="898"/>
        <v/>
      </c>
      <c r="D14142" s="10" t="str">
        <f>IFERROR(IF(تحویلی!$E$1="","",IF(NOSA!O14142=تحویلی!$E$1,تحویلی!$E$1&amp;COUNTIF(NOSA!$O$1:O14142,تحویلی!$E$1),"")),"")</f>
        <v/>
      </c>
      <c r="E14142" s="10" t="str">
        <f t="shared" si="899"/>
        <v/>
      </c>
      <c r="F14142" s="10" t="str">
        <f>IFERROR(VLOOKUP(I14142,DATABASE!$N:$O,2,FALSE),"")</f>
        <v/>
      </c>
      <c r="Q14142" s="10">
        <f t="shared" si="896"/>
        <v>0</v>
      </c>
    </row>
    <row r="14143" spans="2:17" ht="20.25" customHeight="1">
      <c r="B14143" s="10" t="str">
        <f t="shared" si="897"/>
        <v>0</v>
      </c>
      <c r="C14143" s="10" t="str">
        <f t="shared" si="898"/>
        <v/>
      </c>
      <c r="D14143" s="10" t="str">
        <f>IFERROR(IF(تحویلی!$E$1="","",IF(NOSA!O14143=تحویلی!$E$1,تحویلی!$E$1&amp;COUNTIF(NOSA!$O$1:O14143,تحویلی!$E$1),"")),"")</f>
        <v/>
      </c>
      <c r="E14143" s="10" t="str">
        <f t="shared" si="899"/>
        <v/>
      </c>
      <c r="F14143" s="10" t="str">
        <f>IFERROR(VLOOKUP(I14143,DATABASE!$N:$O,2,FALSE),"")</f>
        <v/>
      </c>
      <c r="Q14143" s="10">
        <f t="shared" si="896"/>
        <v>0</v>
      </c>
    </row>
    <row r="14144" spans="2:17" ht="20.25" customHeight="1">
      <c r="B14144" s="10" t="str">
        <f t="shared" si="897"/>
        <v>0</v>
      </c>
      <c r="C14144" s="10" t="str">
        <f t="shared" si="898"/>
        <v/>
      </c>
      <c r="D14144" s="10" t="str">
        <f>IFERROR(IF(تحویلی!$E$1="","",IF(NOSA!O14144=تحویلی!$E$1,تحویلی!$E$1&amp;COUNTIF(NOSA!$O$1:O14144,تحویلی!$E$1),"")),"")</f>
        <v/>
      </c>
      <c r="E14144" s="10" t="str">
        <f t="shared" si="899"/>
        <v/>
      </c>
      <c r="F14144" s="10" t="str">
        <f>IFERROR(VLOOKUP(I14144,DATABASE!$N:$O,2,FALSE),"")</f>
        <v/>
      </c>
      <c r="Q14144" s="10">
        <f t="shared" si="896"/>
        <v>0</v>
      </c>
    </row>
    <row r="14145" spans="2:17" ht="20.25" customHeight="1">
      <c r="B14145" s="10" t="str">
        <f t="shared" si="897"/>
        <v>0</v>
      </c>
      <c r="C14145" s="10" t="str">
        <f t="shared" si="898"/>
        <v/>
      </c>
      <c r="D14145" s="10" t="str">
        <f>IFERROR(IF(تحویلی!$E$1="","",IF(NOSA!O14145=تحویلی!$E$1,تحویلی!$E$1&amp;COUNTIF(NOSA!$O$1:O14145,تحویلی!$E$1),"")),"")</f>
        <v/>
      </c>
      <c r="E14145" s="10" t="str">
        <f t="shared" si="899"/>
        <v/>
      </c>
      <c r="F14145" s="10" t="str">
        <f>IFERROR(VLOOKUP(I14145,DATABASE!$N:$O,2,FALSE),"")</f>
        <v/>
      </c>
      <c r="Q14145" s="10">
        <f t="shared" si="896"/>
        <v>0</v>
      </c>
    </row>
    <row r="14146" spans="2:17" ht="20.25" customHeight="1">
      <c r="B14146" s="10" t="str">
        <f t="shared" si="897"/>
        <v>0</v>
      </c>
      <c r="C14146" s="10" t="str">
        <f t="shared" si="898"/>
        <v/>
      </c>
      <c r="D14146" s="10" t="str">
        <f>IFERROR(IF(تحویلی!$E$1="","",IF(NOSA!O14146=تحویلی!$E$1,تحویلی!$E$1&amp;COUNTIF(NOSA!$O$1:O14146,تحویلی!$E$1),"")),"")</f>
        <v/>
      </c>
      <c r="E14146" s="10" t="str">
        <f t="shared" si="899"/>
        <v/>
      </c>
      <c r="F14146" s="10" t="str">
        <f>IFERROR(VLOOKUP(I14146,DATABASE!$N:$O,2,FALSE),"")</f>
        <v/>
      </c>
      <c r="Q14146" s="10">
        <f t="shared" si="896"/>
        <v>0</v>
      </c>
    </row>
    <row r="14147" spans="2:17" ht="20.25" customHeight="1">
      <c r="B14147" s="10" t="str">
        <f t="shared" si="897"/>
        <v>0</v>
      </c>
      <c r="C14147" s="10" t="str">
        <f t="shared" si="898"/>
        <v/>
      </c>
      <c r="D14147" s="10" t="str">
        <f>IFERROR(IF(تحویلی!$E$1="","",IF(NOSA!O14147=تحویلی!$E$1,تحویلی!$E$1&amp;COUNTIF(NOSA!$O$1:O14147,تحویلی!$E$1),"")),"")</f>
        <v/>
      </c>
      <c r="E14147" s="10" t="str">
        <f t="shared" si="899"/>
        <v/>
      </c>
      <c r="F14147" s="10" t="str">
        <f>IFERROR(VLOOKUP(I14147,DATABASE!$N:$O,2,FALSE),"")</f>
        <v/>
      </c>
      <c r="Q14147" s="10">
        <f t="shared" si="896"/>
        <v>0</v>
      </c>
    </row>
    <row r="14148" spans="2:17" ht="20.25" customHeight="1">
      <c r="B14148" s="10" t="str">
        <f t="shared" si="897"/>
        <v>0</v>
      </c>
      <c r="C14148" s="10" t="str">
        <f t="shared" si="898"/>
        <v/>
      </c>
      <c r="D14148" s="10" t="str">
        <f>IFERROR(IF(تحویلی!$E$1="","",IF(NOSA!O14148=تحویلی!$E$1,تحویلی!$E$1&amp;COUNTIF(NOSA!$O$1:O14148,تحویلی!$E$1),"")),"")</f>
        <v/>
      </c>
      <c r="E14148" s="10" t="str">
        <f t="shared" si="899"/>
        <v/>
      </c>
      <c r="F14148" s="10" t="str">
        <f>IFERROR(VLOOKUP(I14148,DATABASE!$N:$O,2,FALSE),"")</f>
        <v/>
      </c>
      <c r="Q14148" s="10">
        <f t="shared" si="896"/>
        <v>0</v>
      </c>
    </row>
    <row r="14149" spans="2:17" ht="20.25" customHeight="1">
      <c r="B14149" s="10" t="str">
        <f t="shared" si="897"/>
        <v>0</v>
      </c>
      <c r="C14149" s="10" t="str">
        <f t="shared" si="898"/>
        <v/>
      </c>
      <c r="D14149" s="10" t="str">
        <f>IFERROR(IF(تحویلی!$E$1="","",IF(NOSA!O14149=تحویلی!$E$1,تحویلی!$E$1&amp;COUNTIF(NOSA!$O$1:O14149,تحویلی!$E$1),"")),"")</f>
        <v/>
      </c>
      <c r="E14149" s="10" t="str">
        <f t="shared" si="899"/>
        <v/>
      </c>
      <c r="F14149" s="10" t="str">
        <f>IFERROR(VLOOKUP(I14149,DATABASE!$N:$O,2,FALSE),"")</f>
        <v/>
      </c>
      <c r="Q14149" s="10">
        <f t="shared" si="896"/>
        <v>0</v>
      </c>
    </row>
    <row r="14150" spans="2:17" ht="20.25" customHeight="1">
      <c r="B14150" s="10" t="str">
        <f t="shared" si="897"/>
        <v>0</v>
      </c>
      <c r="C14150" s="10" t="str">
        <f t="shared" si="898"/>
        <v/>
      </c>
      <c r="D14150" s="10" t="str">
        <f>IFERROR(IF(تحویلی!$E$1="","",IF(NOSA!O14150=تحویلی!$E$1,تحویلی!$E$1&amp;COUNTIF(NOSA!$O$1:O14150,تحویلی!$E$1),"")),"")</f>
        <v/>
      </c>
      <c r="E14150" s="10" t="str">
        <f t="shared" si="899"/>
        <v/>
      </c>
      <c r="F14150" s="10" t="str">
        <f>IFERROR(VLOOKUP(I14150,DATABASE!$N:$O,2,FALSE),"")</f>
        <v/>
      </c>
      <c r="Q14150" s="10">
        <f t="shared" si="896"/>
        <v>0</v>
      </c>
    </row>
    <row r="14151" spans="2:17" ht="20.25" customHeight="1">
      <c r="B14151" s="10" t="str">
        <f t="shared" si="897"/>
        <v>0</v>
      </c>
      <c r="C14151" s="10" t="str">
        <f t="shared" si="898"/>
        <v/>
      </c>
      <c r="D14151" s="10" t="str">
        <f>IFERROR(IF(تحویلی!$E$1="","",IF(NOSA!O14151=تحویلی!$E$1,تحویلی!$E$1&amp;COUNTIF(NOSA!$O$1:O14151,تحویلی!$E$1),"")),"")</f>
        <v/>
      </c>
      <c r="E14151" s="10" t="str">
        <f t="shared" si="899"/>
        <v/>
      </c>
      <c r="F14151" s="10" t="str">
        <f>IFERROR(VLOOKUP(I14151,DATABASE!$N:$O,2,FALSE),"")</f>
        <v/>
      </c>
      <c r="Q14151" s="10">
        <f t="shared" si="896"/>
        <v>0</v>
      </c>
    </row>
    <row r="14152" spans="2:17" ht="20.25" customHeight="1">
      <c r="B14152" s="10" t="str">
        <f t="shared" si="897"/>
        <v>0</v>
      </c>
      <c r="C14152" s="10" t="str">
        <f t="shared" si="898"/>
        <v/>
      </c>
      <c r="D14152" s="10" t="str">
        <f>IFERROR(IF(تحویلی!$E$1="","",IF(NOSA!O14152=تحویلی!$E$1,تحویلی!$E$1&amp;COUNTIF(NOSA!$O$1:O14152,تحویلی!$E$1),"")),"")</f>
        <v/>
      </c>
      <c r="E14152" s="10" t="str">
        <f t="shared" si="899"/>
        <v/>
      </c>
      <c r="F14152" s="10" t="str">
        <f>IFERROR(VLOOKUP(I14152,DATABASE!$N:$O,2,FALSE),"")</f>
        <v/>
      </c>
      <c r="Q14152" s="10">
        <f t="shared" si="896"/>
        <v>0</v>
      </c>
    </row>
    <row r="14153" spans="2:17" ht="20.25" customHeight="1">
      <c r="B14153" s="10" t="str">
        <f t="shared" si="897"/>
        <v>0</v>
      </c>
      <c r="C14153" s="10" t="str">
        <f t="shared" si="898"/>
        <v/>
      </c>
      <c r="D14153" s="10" t="str">
        <f>IFERROR(IF(تحویلی!$E$1="","",IF(NOSA!O14153=تحویلی!$E$1,تحویلی!$E$1&amp;COUNTIF(NOSA!$O$1:O14153,تحویلی!$E$1),"")),"")</f>
        <v/>
      </c>
      <c r="E14153" s="10" t="str">
        <f t="shared" si="899"/>
        <v/>
      </c>
      <c r="F14153" s="10" t="str">
        <f>IFERROR(VLOOKUP(I14153,DATABASE!$N:$O,2,FALSE),"")</f>
        <v/>
      </c>
      <c r="Q14153" s="10">
        <f t="shared" si="896"/>
        <v>0</v>
      </c>
    </row>
    <row r="14154" spans="2:17" ht="20.25" customHeight="1">
      <c r="B14154" s="10" t="str">
        <f t="shared" si="897"/>
        <v>0</v>
      </c>
      <c r="C14154" s="10" t="str">
        <f t="shared" si="898"/>
        <v/>
      </c>
      <c r="D14154" s="10" t="str">
        <f>IFERROR(IF(تحویلی!$E$1="","",IF(NOSA!O14154=تحویلی!$E$1,تحویلی!$E$1&amp;COUNTIF(NOSA!$O$1:O14154,تحویلی!$E$1),"")),"")</f>
        <v/>
      </c>
      <c r="E14154" s="10" t="str">
        <f t="shared" si="899"/>
        <v/>
      </c>
      <c r="F14154" s="10" t="str">
        <f>IFERROR(VLOOKUP(I14154,DATABASE!$N:$O,2,FALSE),"")</f>
        <v/>
      </c>
      <c r="Q14154" s="10">
        <f t="shared" si="896"/>
        <v>0</v>
      </c>
    </row>
  </sheetData>
  <sheetProtection formatCells="0" formatColumns="0" formatRows="0" insertColumns="0" insertRows="0" insertHyperlinks="0" deleteColumns="0" deleteRows="0" sort="0" autoFilter="0" pivotTables="0"/>
  <autoFilter ref="F1:P14154" xr:uid="{00000000-0009-0000-0000-000002000000}">
    <sortState xmlns:xlrd2="http://schemas.microsoft.com/office/spreadsheetml/2017/richdata2" ref="F1289:P10302">
      <sortCondition ref="G1:G10297"/>
    </sortState>
  </autoFilter>
  <phoneticPr fontId="27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D1:L14"/>
  <sheetViews>
    <sheetView rightToLeft="1" zoomScale="130" zoomScaleNormal="130" workbookViewId="0">
      <selection activeCell="I6" sqref="I6:L6"/>
    </sheetView>
  </sheetViews>
  <sheetFormatPr defaultRowHeight="15"/>
  <cols>
    <col min="4" max="4" width="26.140625" bestFit="1" customWidth="1"/>
    <col min="5" max="5" width="31.5703125" customWidth="1"/>
    <col min="6" max="6" width="20.85546875" style="60" hidden="1" customWidth="1"/>
    <col min="7" max="7" width="9.140625" style="60" hidden="1" customWidth="1"/>
    <col min="8" max="8" width="9.140625" style="60"/>
    <col min="12" max="12" width="16.7109375" customWidth="1"/>
  </cols>
  <sheetData>
    <row r="1" spans="4:12" ht="15.75" thickBot="1"/>
    <row r="2" spans="4:12" ht="31.7" customHeight="1" thickBot="1">
      <c r="D2" s="389" t="s">
        <v>2391</v>
      </c>
      <c r="E2" s="390" t="str">
        <f ca="1">VLOOKUP(TODAY(),DATABASE!U:V,2,FALSE)</f>
        <v>1404/11/28</v>
      </c>
      <c r="F2" s="59"/>
    </row>
    <row r="3" spans="4:12" ht="30.75" customHeight="1" thickBot="1">
      <c r="D3" s="26" t="s">
        <v>2388</v>
      </c>
      <c r="E3" s="55">
        <v>748</v>
      </c>
    </row>
    <row r="4" spans="4:12" ht="31.7" customHeight="1" thickBot="1">
      <c r="D4" s="389" t="s">
        <v>2389</v>
      </c>
      <c r="E4" s="390" t="str">
        <f>IFERROR(VLOOKUP($E$3,DATABASE!$B:$C,2,FALSE),"")</f>
        <v>محمدعلی صدیقی خویدکی</v>
      </c>
    </row>
    <row r="5" spans="4:12" ht="30.2" customHeight="1" thickBot="1">
      <c r="D5" s="26" t="s">
        <v>2393</v>
      </c>
      <c r="E5" s="34" t="str">
        <f>IFERROR(VLOOKUP($E$3,DATABASE!$B:$D,3,FALSE),"")</f>
        <v>نگهبانی</v>
      </c>
      <c r="F5" s="60" t="str">
        <f>E6&amp;E3</f>
        <v>لباس كار معمولي- بلوز و شلوار748</v>
      </c>
      <c r="I5" s="620" t="s">
        <v>4098</v>
      </c>
      <c r="J5" s="621"/>
      <c r="K5" s="621"/>
      <c r="L5" s="622"/>
    </row>
    <row r="6" spans="4:12" ht="33.75" customHeight="1" thickBot="1">
      <c r="D6" s="389" t="s">
        <v>2390</v>
      </c>
      <c r="E6" s="391" t="s">
        <v>2348</v>
      </c>
      <c r="F6" s="60" t="str">
        <f>_xlfn.XLOOKUP($F$5,NOSA!B:B,NOSA!H:H,"",0,-1)</f>
        <v/>
      </c>
      <c r="G6" s="60" t="str">
        <f>F6&amp;E3</f>
        <v>748</v>
      </c>
      <c r="I6" s="623"/>
      <c r="J6" s="624"/>
      <c r="K6" s="624"/>
      <c r="L6" s="625"/>
    </row>
    <row r="7" spans="4:12" ht="15.75" thickBot="1"/>
    <row r="8" spans="4:12" ht="34.5" thickBot="1">
      <c r="D8" s="392" t="s">
        <v>2394</v>
      </c>
      <c r="E8" s="393" t="str">
        <f>_xlfn.XLOOKUP($G$6,NOSA!$E:$E,NOSA!G:G,"این کالا تحویل نشده",0,-1)</f>
        <v>این کالا تحویل نشده</v>
      </c>
    </row>
    <row r="9" spans="4:12" ht="34.5" thickBot="1">
      <c r="D9" s="36" t="s">
        <v>2395</v>
      </c>
      <c r="E9" s="35" t="str">
        <f>IF(E8="این کالا تحویل نشده","این کالا تحویل نشده",_xlfn.DAYS(VLOOKUP(E2,DATABASE!V:W,2,FALSE),VLOOKUP(E8,DATABASE!V:W,2,FALSE)))</f>
        <v>این کالا تحویل نشده</v>
      </c>
    </row>
    <row r="10" spans="4:12" ht="34.5" thickBot="1">
      <c r="D10" s="392" t="s">
        <v>2604</v>
      </c>
      <c r="E10" s="393" t="str">
        <f>IFERROR(IF(VLOOKUP(E6,CARDEX!$A:$BD,VLOOKUP(E5,CARDEX!$BN:$BO,2,FALSE),FALSE)=0,"در کاردکس نیست",VLOOKUP(E6,CARDEX!$A:$BD,VLOOKUP(E5,CARDEX!$BN:$BO,2,FALSE),FALSE)),"")</f>
        <v>در کاردکس نیست</v>
      </c>
    </row>
    <row r="11" spans="4:12" ht="34.5" thickBot="1">
      <c r="D11" s="36" t="s">
        <v>2605</v>
      </c>
      <c r="E11" s="35" t="str">
        <f>IFERROR(IF(E10&gt;E9,E10-E9&amp;"روز مانده ",IF(E10=E9,"روز تحویل",IF(E9&gt;E10,E9-E10&amp;"روز گذشته "))),"")</f>
        <v/>
      </c>
    </row>
    <row r="12" spans="4:12" ht="45.75" thickBot="1">
      <c r="D12" s="394" t="s">
        <v>5095</v>
      </c>
      <c r="E12" s="395">
        <f>COUNTIFS(NOSA!$O:$O,ANBAR!$E$3,NOSA!$F:$F,ANBAR!$E$6)</f>
        <v>0</v>
      </c>
    </row>
    <row r="13" spans="4:12" ht="37.15" customHeight="1" thickBot="1">
      <c r="D13" s="583" t="s">
        <v>5094</v>
      </c>
      <c r="E13" s="40" t="str">
        <f>IF(E9&gt;=E10,"نیاز ندارد",IF(E10&gt;E9,"نیاز دارد"))</f>
        <v>نیاز دارد</v>
      </c>
    </row>
    <row r="14" spans="4:12" ht="40.5" thickBot="1">
      <c r="D14" s="583" t="s">
        <v>2608</v>
      </c>
      <c r="E14" s="40" t="str">
        <f ca="1">IF(E13="نیاز ندارد","",IFERROR(IF(AND(VLOOKUP($E$3,macro!$H:$H,1,FALSE)=E3,VLOOKUP($E$6,macro!$K:$K,1,FALSE)=E6,VLOOKUP(ANBAR!$E$2,macro!$G:$G,1,FALSE)=E2),"ثبت شده است"),"ثبت نشده"))</f>
        <v>ثبت نشده</v>
      </c>
    </row>
  </sheetData>
  <mergeCells count="2">
    <mergeCell ref="I5:L5"/>
    <mergeCell ref="I6:L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3">
                <anchor moveWithCells="1" sizeWithCells="1">
                  <from>
                    <xdr:col>8</xdr:col>
                    <xdr:colOff>104775</xdr:colOff>
                    <xdr:row>1</xdr:row>
                    <xdr:rowOff>47625</xdr:rowOff>
                  </from>
                  <to>
                    <xdr:col>11</xdr:col>
                    <xdr:colOff>533400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DATABASE!$R$2:$R$89</xm:f>
          </x14:formula1>
          <xm:sqref>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L274"/>
  <sheetViews>
    <sheetView rightToLeft="1" topLeftCell="B40" workbookViewId="0">
      <selection activeCell="E2" sqref="E2"/>
    </sheetView>
  </sheetViews>
  <sheetFormatPr defaultColWidth="9.140625" defaultRowHeight="19.5"/>
  <cols>
    <col min="1" max="1" width="6.5703125" style="41" hidden="1" customWidth="1"/>
    <col min="2" max="2" width="9.140625" style="41"/>
    <col min="3" max="3" width="6.42578125" style="9" bestFit="1" customWidth="1"/>
    <col min="4" max="4" width="10" style="9" bestFit="1" customWidth="1"/>
    <col min="5" max="5" width="13.85546875" style="9" bestFit="1" customWidth="1"/>
    <col min="6" max="6" width="44.7109375" style="9" customWidth="1"/>
    <col min="7" max="7" width="14" style="9" bestFit="1" customWidth="1"/>
    <col min="8" max="9" width="9.140625" style="41"/>
    <col min="10" max="10" width="10.28515625" style="41" bestFit="1" customWidth="1"/>
    <col min="11" max="11" width="12.5703125" style="41" customWidth="1"/>
    <col min="12" max="16384" width="9.140625" style="41"/>
  </cols>
  <sheetData>
    <row r="1" spans="1:12" ht="48.75" customHeight="1" thickBot="1">
      <c r="C1" s="629" t="s">
        <v>1793</v>
      </c>
      <c r="D1" s="630"/>
      <c r="E1" s="55">
        <v>552</v>
      </c>
      <c r="F1" s="42" t="s">
        <v>2634</v>
      </c>
      <c r="G1" s="626" t="str">
        <f>_xlfn.XLOOKUP(E1,DATABASE!B:B,DATABASE!C:C,"")</f>
        <v>سید مجید طباطبایی</v>
      </c>
      <c r="H1" s="626"/>
      <c r="I1" s="626"/>
      <c r="J1" s="42" t="s">
        <v>1795</v>
      </c>
      <c r="K1" s="627" t="str">
        <f>_xlfn.XLOOKUP(E1,DATABASE!B:B,DATABASE!D:D,"")</f>
        <v xml:space="preserve">تفکیک کار </v>
      </c>
      <c r="L1" s="628"/>
    </row>
    <row r="2" spans="1:12" ht="20.25" thickBot="1"/>
    <row r="3" spans="1:12" ht="24.75" thickBot="1">
      <c r="C3" s="46" t="s">
        <v>2638</v>
      </c>
      <c r="D3" s="47" t="s">
        <v>2635</v>
      </c>
      <c r="E3" s="47" t="s">
        <v>2379</v>
      </c>
      <c r="F3" s="47" t="s">
        <v>2380</v>
      </c>
      <c r="G3" s="48" t="s">
        <v>2636</v>
      </c>
    </row>
    <row r="4" spans="1:12">
      <c r="A4" s="41" t="str">
        <f t="shared" ref="A4:A34" si="0">$E$1&amp;C4</f>
        <v>5521</v>
      </c>
      <c r="C4" s="49">
        <v>1</v>
      </c>
      <c r="D4" s="45" t="str">
        <f>_xlfn.XLOOKUP(A4,NOSA!D:D,NOSA!G:G,"")</f>
        <v>1402/04/22</v>
      </c>
      <c r="E4" s="45" t="str">
        <f>_xlfn.XLOOKUP(A4,NOSA!D:D,NOSA!I:I,"")</f>
        <v>02/08/01/07/0002</v>
      </c>
      <c r="F4" s="45" t="str">
        <f>_xlfn.XLOOKUP(A4,NOSA!D:D,NOSA!J:J,"")</f>
        <v>دستكش ضد برش سبك</v>
      </c>
      <c r="G4" s="50">
        <f>_xlfn.XLOOKUP(A4,NOSA!D:D,NOSA!K:K,"")</f>
        <v>1</v>
      </c>
    </row>
    <row r="5" spans="1:12">
      <c r="A5" s="41" t="str">
        <f t="shared" si="0"/>
        <v>5522</v>
      </c>
      <c r="C5" s="51">
        <v>2</v>
      </c>
      <c r="D5" s="43" t="str">
        <f>_xlfn.XLOOKUP(A5,NOSA!D:D,NOSA!G:G,"")</f>
        <v>1402/05/23</v>
      </c>
      <c r="E5" s="43">
        <v>967</v>
      </c>
      <c r="F5" s="43" t="str">
        <f>_xlfn.XLOOKUP(A5,NOSA!D:D,NOSA!J:J,"")</f>
        <v>كمربند برزنتي نواري</v>
      </c>
      <c r="G5" s="52">
        <f>_xlfn.XLOOKUP(A5,NOSA!D:D,NOSA!K:K,"")</f>
        <v>1</v>
      </c>
    </row>
    <row r="6" spans="1:12">
      <c r="A6" s="41" t="str">
        <f t="shared" si="0"/>
        <v>5523</v>
      </c>
      <c r="C6" s="53">
        <v>3</v>
      </c>
      <c r="D6" s="44" t="str">
        <f>_xlfn.XLOOKUP(A6,NOSA!D:D,NOSA!G:G,"")</f>
        <v>1402/07/08</v>
      </c>
      <c r="E6" s="44" t="str">
        <f>_xlfn.XLOOKUP(A6,NOSA!D:D,NOSA!I:I,"")</f>
        <v>02/08/01/02/0011</v>
      </c>
      <c r="F6" s="44" t="str">
        <f>_xlfn.XLOOKUP(A6,NOSA!D:D,NOSA!J:J,"")</f>
        <v>لباس كار معمولي- بلوز و شلوار- سايز M</v>
      </c>
      <c r="G6" s="54">
        <f>_xlfn.XLOOKUP(A6,NOSA!D:D,NOSA!K:K,"")</f>
        <v>1</v>
      </c>
    </row>
    <row r="7" spans="1:12">
      <c r="A7" s="41" t="str">
        <f t="shared" si="0"/>
        <v>5524</v>
      </c>
      <c r="C7" s="51">
        <v>4</v>
      </c>
      <c r="D7" s="43" t="str">
        <f>_xlfn.XLOOKUP(A7,NOSA!D:D,NOSA!G:G,"")</f>
        <v>1402/07/08</v>
      </c>
      <c r="E7" s="43" t="str">
        <f>_xlfn.XLOOKUP(A7,NOSA!D:D,NOSA!I:I,"")</f>
        <v>02/08/01/03/0005</v>
      </c>
      <c r="F7" s="43" t="str">
        <f>_xlfn.XLOOKUP(A7,NOSA!D:D,NOSA!J:J,"")</f>
        <v>كفش ايمني معمولي- سايز 43</v>
      </c>
      <c r="G7" s="52">
        <f>_xlfn.XLOOKUP(A7,NOSA!D:D,NOSA!K:K,"")</f>
        <v>1</v>
      </c>
    </row>
    <row r="8" spans="1:12">
      <c r="A8" s="41" t="str">
        <f t="shared" si="0"/>
        <v>5525</v>
      </c>
      <c r="C8" s="53">
        <v>5</v>
      </c>
      <c r="D8" s="44" t="str">
        <f>_xlfn.XLOOKUP(A8,NOSA!D:D,NOSA!G:G,"")</f>
        <v>1402/07/08</v>
      </c>
      <c r="E8" s="44" t="str">
        <f>_xlfn.XLOOKUP(A8,NOSA!D:D,NOSA!I:I,"")</f>
        <v>02/08/01/07/0002</v>
      </c>
      <c r="F8" s="44" t="str">
        <f>_xlfn.XLOOKUP(A8,NOSA!D:D,NOSA!J:J,"")</f>
        <v>دستكش ضد برش سبك</v>
      </c>
      <c r="G8" s="54">
        <f>_xlfn.XLOOKUP(A8,NOSA!D:D,NOSA!K:K,"")</f>
        <v>1</v>
      </c>
    </row>
    <row r="9" spans="1:12">
      <c r="A9" s="41" t="str">
        <f t="shared" si="0"/>
        <v>5526</v>
      </c>
      <c r="C9" s="51">
        <v>6</v>
      </c>
      <c r="D9" s="43" t="str">
        <f>_xlfn.XLOOKUP(A9,NOSA!D:D,NOSA!G:G,"")</f>
        <v>1402/07/18</v>
      </c>
      <c r="E9" s="43" t="str">
        <f>_xlfn.XLOOKUP(A9,NOSA!D:D,NOSA!I:I,"")</f>
        <v>02/08/01/01/0005</v>
      </c>
      <c r="F9" s="43" t="str">
        <f>_xlfn.XLOOKUP(A9,NOSA!D:D,NOSA!J:J,"")</f>
        <v>كلاه ايمني سبز</v>
      </c>
      <c r="G9" s="52">
        <f>_xlfn.XLOOKUP(A9,NOSA!D:D,NOSA!K:K,"")</f>
        <v>1</v>
      </c>
    </row>
    <row r="10" spans="1:12">
      <c r="A10" s="41" t="str">
        <f t="shared" si="0"/>
        <v>5527</v>
      </c>
      <c r="C10" s="53">
        <v>7</v>
      </c>
      <c r="D10" s="44" t="str">
        <f>_xlfn.XLOOKUP(A10,NOSA!D:D,NOSA!G:G,"")</f>
        <v>1402/07/18</v>
      </c>
      <c r="E10" s="44" t="str">
        <f>_xlfn.XLOOKUP(A10,NOSA!D:D,NOSA!I:I,"")</f>
        <v>02/08/01/07/0008</v>
      </c>
      <c r="F10" s="44" t="str">
        <f>_xlfn.XLOOKUP(A10,NOSA!D:D,NOSA!J:J,"")</f>
        <v>دستكش كف دوبل چرمي</v>
      </c>
      <c r="G10" s="54">
        <f>_xlfn.XLOOKUP(A10,NOSA!D:D,NOSA!K:K,"")</f>
        <v>1</v>
      </c>
    </row>
    <row r="11" spans="1:12">
      <c r="A11" s="41" t="str">
        <f t="shared" si="0"/>
        <v>5528</v>
      </c>
      <c r="C11" s="51">
        <v>8</v>
      </c>
      <c r="D11" s="43" t="str">
        <f>_xlfn.XLOOKUP(A11,NOSA!D:D,NOSA!G:G,"")</f>
        <v>1402/07/18</v>
      </c>
      <c r="E11" s="43" t="str">
        <f>_xlfn.XLOOKUP(A11,NOSA!D:D,NOSA!I:I,"")</f>
        <v>02/08/01/05/0001</v>
      </c>
      <c r="F11" s="43" t="str">
        <f>_xlfn.XLOOKUP(A11,NOSA!D:D,NOSA!J:J,"")</f>
        <v>گوشي اير پلاگ</v>
      </c>
      <c r="G11" s="52">
        <f>_xlfn.XLOOKUP(A11,NOSA!D:D,NOSA!K:K,"")</f>
        <v>1</v>
      </c>
    </row>
    <row r="12" spans="1:12">
      <c r="A12" s="41" t="str">
        <f t="shared" si="0"/>
        <v>5529</v>
      </c>
      <c r="C12" s="53">
        <v>9</v>
      </c>
      <c r="D12" s="44" t="str">
        <f>_xlfn.XLOOKUP(A12,NOSA!D:D,NOSA!G:G,"")</f>
        <v>1402/08/09</v>
      </c>
      <c r="E12" s="44" t="str">
        <f>_xlfn.XLOOKUP(A12,NOSA!D:D,NOSA!I:I,"")</f>
        <v>02/08/01/02/0119</v>
      </c>
      <c r="F12" s="44" t="str">
        <f>_xlfn.XLOOKUP(A12,NOSA!D:D,NOSA!J:J,"")</f>
        <v>لباس زير زمستاني- بلوز و شلوار- تك سايز</v>
      </c>
      <c r="G12" s="54">
        <f>_xlfn.XLOOKUP(A12,NOSA!D:D,NOSA!K:K,"")</f>
        <v>1</v>
      </c>
    </row>
    <row r="13" spans="1:12">
      <c r="A13" s="41" t="str">
        <f t="shared" si="0"/>
        <v>55210</v>
      </c>
      <c r="C13" s="51">
        <v>10</v>
      </c>
      <c r="D13" s="43" t="str">
        <f>_xlfn.XLOOKUP(A13,NOSA!D:D,NOSA!G:G,"")</f>
        <v>1402/09/10</v>
      </c>
      <c r="E13" s="43" t="str">
        <f>_xlfn.XLOOKUP(A13,NOSA!D:D,NOSA!I:I,"")</f>
        <v>02/08/01/03/0015</v>
      </c>
      <c r="F13" s="43" t="str">
        <f>_xlfn.XLOOKUP(A13,NOSA!D:D,NOSA!J:J,"")</f>
        <v>پوتين ايمني نسوز- سايز 43</v>
      </c>
      <c r="G13" s="52">
        <f>_xlfn.XLOOKUP(A13,NOSA!D:D,NOSA!K:K,"")</f>
        <v>1</v>
      </c>
    </row>
    <row r="14" spans="1:12">
      <c r="A14" s="41" t="str">
        <f t="shared" si="0"/>
        <v>55211</v>
      </c>
      <c r="C14" s="53">
        <v>11</v>
      </c>
      <c r="D14" s="44" t="str">
        <f>_xlfn.XLOOKUP(A14,NOSA!D:D,NOSA!G:G,"")</f>
        <v>1402/10/20</v>
      </c>
      <c r="E14" s="44" t="str">
        <f>_xlfn.XLOOKUP(A14,NOSA!D:D,NOSA!I:I,"")</f>
        <v>02/08/01/07/0008</v>
      </c>
      <c r="F14" s="44" t="str">
        <f>_xlfn.XLOOKUP(A14,NOSA!D:D,NOSA!J:J,"")</f>
        <v>دستكش كف دوبل چرمي</v>
      </c>
      <c r="G14" s="54">
        <f>_xlfn.XLOOKUP(A14,NOSA!D:D,NOSA!K:K,"")</f>
        <v>1</v>
      </c>
    </row>
    <row r="15" spans="1:12">
      <c r="A15" s="41" t="str">
        <f t="shared" si="0"/>
        <v>55212</v>
      </c>
      <c r="C15" s="51">
        <v>12</v>
      </c>
      <c r="D15" s="43" t="str">
        <f>_xlfn.XLOOKUP(A15,NOSA!D:D,NOSA!G:G,"")</f>
        <v>1402/11/14</v>
      </c>
      <c r="E15" s="43" t="str">
        <f>_xlfn.XLOOKUP(A15,NOSA!D:D,NOSA!I:I,"")</f>
        <v>02/08/01/99/0006</v>
      </c>
      <c r="F15" s="43" t="str">
        <f>_xlfn.XLOOKUP(A15,NOSA!D:D,NOSA!J:J,"")</f>
        <v>بند كفش</v>
      </c>
      <c r="G15" s="52">
        <f>_xlfn.XLOOKUP(A15,NOSA!D:D,NOSA!K:K,"")</f>
        <v>1</v>
      </c>
    </row>
    <row r="16" spans="1:12">
      <c r="A16" s="41" t="str">
        <f t="shared" si="0"/>
        <v>55213</v>
      </c>
      <c r="C16" s="53">
        <v>13</v>
      </c>
      <c r="D16" s="44" t="str">
        <f>_xlfn.XLOOKUP(A16,NOSA!D:D,NOSA!G:G,"")</f>
        <v>1402/12/10</v>
      </c>
      <c r="E16" s="44" t="str">
        <f>_xlfn.XLOOKUP(A16,NOSA!D:D,NOSA!I:I,"")</f>
        <v>02/08/01/07/0008</v>
      </c>
      <c r="F16" s="44" t="str">
        <f>_xlfn.XLOOKUP(A16,NOSA!D:D,NOSA!J:J,"")</f>
        <v>دستكش كف دوبل چرمي</v>
      </c>
      <c r="G16" s="54">
        <f>_xlfn.XLOOKUP(A16,NOSA!D:D,NOSA!K:K,"")</f>
        <v>1</v>
      </c>
    </row>
    <row r="17" spans="1:7">
      <c r="A17" s="41" t="str">
        <f t="shared" si="0"/>
        <v>55214</v>
      </c>
      <c r="C17" s="51">
        <v>14</v>
      </c>
      <c r="D17" s="43" t="str">
        <f>_xlfn.XLOOKUP(A17,NOSA!D:D,NOSA!G:G,"")</f>
        <v>1403/01/10</v>
      </c>
      <c r="E17" s="43" t="str">
        <f>_xlfn.XLOOKUP(A17,NOSA!D:D,NOSA!I:I,"")</f>
        <v>02/08/01/02/0011</v>
      </c>
      <c r="F17" s="43" t="str">
        <f>_xlfn.XLOOKUP(A17,NOSA!D:D,NOSA!J:J,"")</f>
        <v>لباس كار معمولي- بلوز و شلوار- سايز M</v>
      </c>
      <c r="G17" s="52">
        <f>_xlfn.XLOOKUP(A17,NOSA!D:D,NOSA!K:K,"")</f>
        <v>1</v>
      </c>
    </row>
    <row r="18" spans="1:7">
      <c r="A18" s="41" t="str">
        <f t="shared" si="0"/>
        <v>55215</v>
      </c>
      <c r="C18" s="53">
        <v>15</v>
      </c>
      <c r="D18" s="44" t="str">
        <f>_xlfn.XLOOKUP(A18,NOSA!D:D,NOSA!G:G,"")</f>
        <v>1403/01/10</v>
      </c>
      <c r="E18" s="44" t="str">
        <f>_xlfn.XLOOKUP(A18,NOSA!D:D,NOSA!I:I,"")</f>
        <v>02/08/01/07/0008</v>
      </c>
      <c r="F18" s="44" t="str">
        <f>_xlfn.XLOOKUP(A18,NOSA!D:D,NOSA!J:J,"")</f>
        <v>دستكش كف دوبل چرمي</v>
      </c>
      <c r="G18" s="54">
        <f>_xlfn.XLOOKUP(A18,NOSA!D:D,NOSA!K:K,"")</f>
        <v>1</v>
      </c>
    </row>
    <row r="19" spans="1:7">
      <c r="A19" s="41" t="str">
        <f t="shared" si="0"/>
        <v>55216</v>
      </c>
      <c r="C19" s="51">
        <v>16</v>
      </c>
      <c r="D19" s="43" t="str">
        <f>_xlfn.XLOOKUP(A19,NOSA!D:D,NOSA!G:G,"")</f>
        <v>1403/03/07</v>
      </c>
      <c r="E19" s="43" t="str">
        <f>_xlfn.XLOOKUP(A19,NOSA!D:D,NOSA!I:I,"")</f>
        <v>02/08/01/07/0008</v>
      </c>
      <c r="F19" s="43" t="str">
        <f>_xlfn.XLOOKUP(A19,NOSA!D:D,NOSA!J:J,"")</f>
        <v>دستكش كف دوبل چرمي</v>
      </c>
      <c r="G19" s="52">
        <f>_xlfn.XLOOKUP(A19,NOSA!D:D,NOSA!K:K,"")</f>
        <v>1</v>
      </c>
    </row>
    <row r="20" spans="1:7">
      <c r="A20" s="41" t="str">
        <f t="shared" si="0"/>
        <v>55217</v>
      </c>
      <c r="C20" s="53">
        <v>17</v>
      </c>
      <c r="D20" s="44" t="str">
        <f>_xlfn.XLOOKUP(A20,NOSA!D:D,NOSA!G:G,"")</f>
        <v>1403/03/31</v>
      </c>
      <c r="E20" s="44" t="str">
        <f>_xlfn.XLOOKUP(A20,NOSA!D:D,NOSA!I:I,"")</f>
        <v>02/08/01/03/0004</v>
      </c>
      <c r="F20" s="44" t="str">
        <f>_xlfn.XLOOKUP(A20,NOSA!D:D,NOSA!J:J,"")</f>
        <v>كفش ايمني معمولي- سايز 42</v>
      </c>
      <c r="G20" s="54">
        <f>_xlfn.XLOOKUP(A20,NOSA!D:D,NOSA!K:K,"")</f>
        <v>1</v>
      </c>
    </row>
    <row r="21" spans="1:7">
      <c r="A21" s="41" t="str">
        <f t="shared" si="0"/>
        <v>55218</v>
      </c>
      <c r="C21" s="51">
        <v>18</v>
      </c>
      <c r="D21" s="43" t="str">
        <f>_xlfn.XLOOKUP(A21,NOSA!D:D,NOSA!G:G,"")</f>
        <v>1403/04/03</v>
      </c>
      <c r="E21" s="43" t="str">
        <f>_xlfn.XLOOKUP(A21,NOSA!D:D,NOSA!I:I,"")</f>
        <v>02/08/01/07/0008</v>
      </c>
      <c r="F21" s="43" t="str">
        <f>_xlfn.XLOOKUP(A21,NOSA!D:D,NOSA!J:J,"")</f>
        <v>دستكش كف دوبل چرمي</v>
      </c>
      <c r="G21" s="52">
        <f>_xlfn.XLOOKUP(A21,NOSA!D:D,NOSA!K:K,"")</f>
        <v>1</v>
      </c>
    </row>
    <row r="22" spans="1:7">
      <c r="A22" s="41" t="str">
        <f t="shared" si="0"/>
        <v>55219</v>
      </c>
      <c r="C22" s="53">
        <v>19</v>
      </c>
      <c r="D22" s="44" t="str">
        <f>_xlfn.XLOOKUP(A22,NOSA!D:D,NOSA!G:G,"")</f>
        <v>1403/05/02</v>
      </c>
      <c r="E22" s="44" t="str">
        <f>_xlfn.XLOOKUP(A22,NOSA!D:D,NOSA!I:I,"")</f>
        <v>02/08/01/07/0012</v>
      </c>
      <c r="F22" s="44" t="str">
        <f>_xlfn.XLOOKUP(A22,NOSA!D:D,NOSA!J:J,"")</f>
        <v>دستكش كف مواد سبك</v>
      </c>
      <c r="G22" s="54">
        <f>_xlfn.XLOOKUP(A22,NOSA!D:D,NOSA!K:K,"")</f>
        <v>1</v>
      </c>
    </row>
    <row r="23" spans="1:7">
      <c r="A23" s="41" t="str">
        <f t="shared" si="0"/>
        <v>55220</v>
      </c>
      <c r="C23" s="51">
        <v>20</v>
      </c>
      <c r="D23" s="43" t="str">
        <f>_xlfn.XLOOKUP(A23,NOSA!D:D,NOSA!G:G,"")</f>
        <v>1403/05/05</v>
      </c>
      <c r="E23" s="43" t="str">
        <f>_xlfn.XLOOKUP(A23,NOSA!D:D,NOSA!I:I,"")</f>
        <v>02/08/01/99/0006</v>
      </c>
      <c r="F23" s="43" t="str">
        <f>_xlfn.XLOOKUP(A23,NOSA!D:D,NOSA!J:J,"")</f>
        <v>بند كفش</v>
      </c>
      <c r="G23" s="52">
        <f>_xlfn.XLOOKUP(A23,NOSA!D:D,NOSA!K:K,"")</f>
        <v>1</v>
      </c>
    </row>
    <row r="24" spans="1:7">
      <c r="A24" s="41" t="str">
        <f t="shared" si="0"/>
        <v>55221</v>
      </c>
      <c r="C24" s="53">
        <v>21</v>
      </c>
      <c r="D24" s="44" t="str">
        <f>_xlfn.XLOOKUP(A24,NOSA!D:D,NOSA!G:G,"")</f>
        <v>1403/06/09</v>
      </c>
      <c r="E24" s="44" t="str">
        <f>_xlfn.XLOOKUP(A24,NOSA!D:D,NOSA!I:I,"")</f>
        <v>02/08/01/07/0008</v>
      </c>
      <c r="F24" s="44" t="str">
        <f>_xlfn.XLOOKUP(A24,NOSA!D:D,NOSA!J:J,"")</f>
        <v>دستكش كف دوبل چرمي</v>
      </c>
      <c r="G24" s="54">
        <f>_xlfn.XLOOKUP(A24,NOSA!D:D,NOSA!K:K,"")</f>
        <v>1</v>
      </c>
    </row>
    <row r="25" spans="1:7">
      <c r="A25" s="41" t="str">
        <f t="shared" si="0"/>
        <v>55223</v>
      </c>
      <c r="C25" s="53">
        <v>23</v>
      </c>
      <c r="D25" s="44" t="str">
        <f>_xlfn.XLOOKUP(A25,NOSA!D:D,NOSA!G:G,"")</f>
        <v>1403/06/30</v>
      </c>
      <c r="E25" s="44" t="str">
        <f>_xlfn.XLOOKUP(A25,NOSA!D:D,NOSA!I:I,"")</f>
        <v>02/08/01/02/0019</v>
      </c>
      <c r="F25" s="44" t="str">
        <f>_xlfn.XLOOKUP(A25,NOSA!D:D,NOSA!J:J,"")</f>
        <v>لباس كار معمولي- شلوار- سايز M</v>
      </c>
      <c r="G25" s="54">
        <f>_xlfn.XLOOKUP(A25,NOSA!D:D,NOSA!K:K,"")</f>
        <v>1</v>
      </c>
    </row>
    <row r="26" spans="1:7">
      <c r="A26" s="41" t="str">
        <f t="shared" si="0"/>
        <v>55224</v>
      </c>
      <c r="C26" s="51">
        <v>24</v>
      </c>
      <c r="D26" s="43" t="str">
        <f>_xlfn.XLOOKUP(A26,NOSA!D:D,NOSA!G:G,"")</f>
        <v>1403/07/22</v>
      </c>
      <c r="E26" s="43" t="str">
        <f>_xlfn.XLOOKUP(A26,NOSA!D:D,NOSA!I:I,"")</f>
        <v>02/08/01/02/0032</v>
      </c>
      <c r="F26" s="43" t="str">
        <f>_xlfn.XLOOKUP(A26,NOSA!D:D,NOSA!J:J,"")</f>
        <v>لباس كار معمولي- بلوز- سايز L</v>
      </c>
      <c r="G26" s="52">
        <f>_xlfn.XLOOKUP(A26,NOSA!D:D,NOSA!K:K,"")</f>
        <v>1</v>
      </c>
    </row>
    <row r="27" spans="1:7">
      <c r="A27" s="41" t="str">
        <f t="shared" si="0"/>
        <v>55225</v>
      </c>
      <c r="C27" s="53">
        <v>25</v>
      </c>
      <c r="D27" s="44" t="str">
        <f>_xlfn.XLOOKUP(A27,NOSA!D:D,NOSA!G:G,"")</f>
        <v>1403/07/22</v>
      </c>
      <c r="E27" s="44" t="str">
        <f>_xlfn.XLOOKUP(A27,NOSA!D:D,NOSA!I:I,"")</f>
        <v>02/08/01/02/0020</v>
      </c>
      <c r="F27" s="44" t="str">
        <f>_xlfn.XLOOKUP(A27,NOSA!D:D,NOSA!J:J,"")</f>
        <v>لباس كار معمولي- شلوار- سايز L</v>
      </c>
      <c r="G27" s="54">
        <f>_xlfn.XLOOKUP(A27,NOSA!D:D,NOSA!K:K,"")</f>
        <v>1</v>
      </c>
    </row>
    <row r="28" spans="1:7">
      <c r="A28" s="41" t="str">
        <f t="shared" si="0"/>
        <v>55226</v>
      </c>
      <c r="C28" s="51">
        <v>26</v>
      </c>
      <c r="D28" s="43" t="str">
        <f>_xlfn.XLOOKUP(A28,NOSA!D:D,NOSA!G:G,"")</f>
        <v>1403/09/05</v>
      </c>
      <c r="E28" s="43" t="str">
        <f>_xlfn.XLOOKUP(A28,NOSA!D:D,NOSA!I:I,"")</f>
        <v>02/08/01/07/0008</v>
      </c>
      <c r="F28" s="43" t="str">
        <f>_xlfn.XLOOKUP(A28,NOSA!D:D,NOSA!J:J,"")</f>
        <v>دستكش كف دوبل چرمي</v>
      </c>
      <c r="G28" s="52">
        <f>_xlfn.XLOOKUP(A28,NOSA!D:D,NOSA!K:K,"")</f>
        <v>1</v>
      </c>
    </row>
    <row r="29" spans="1:7">
      <c r="A29" s="41" t="str">
        <f t="shared" si="0"/>
        <v>55227</v>
      </c>
      <c r="C29" s="53">
        <v>27</v>
      </c>
      <c r="D29" s="44" t="str">
        <f>_xlfn.XLOOKUP(A29,NOSA!D:D,NOSA!G:G,"")</f>
        <v>1403/09/18</v>
      </c>
      <c r="E29" s="44" t="str">
        <f>_xlfn.XLOOKUP(A29,NOSA!D:D,NOSA!I:I,"")</f>
        <v>02/08/01/99/0006</v>
      </c>
      <c r="F29" s="44" t="str">
        <f>_xlfn.XLOOKUP(A29,NOSA!D:D,NOSA!J:J,"")</f>
        <v>بند كفش</v>
      </c>
      <c r="G29" s="54">
        <f>_xlfn.XLOOKUP(A29,NOSA!D:D,NOSA!K:K,"")</f>
        <v>2</v>
      </c>
    </row>
    <row r="30" spans="1:7">
      <c r="A30" s="41" t="str">
        <f t="shared" si="0"/>
        <v>55228</v>
      </c>
      <c r="C30" s="51">
        <v>28</v>
      </c>
      <c r="D30" s="43" t="str">
        <f>_xlfn.XLOOKUP(A30,NOSA!D:D,NOSA!G:G,"")</f>
        <v>1403/09/23</v>
      </c>
      <c r="E30" s="43" t="str">
        <f>_xlfn.XLOOKUP(A30,NOSA!D:D,NOSA!I:I,"")</f>
        <v>02/08/01/99/0015</v>
      </c>
      <c r="F30" s="43" t="str">
        <f>_xlfn.XLOOKUP(A30,NOSA!D:D,NOSA!J:J,"")</f>
        <v>بند داخل كلاه ايمني</v>
      </c>
      <c r="G30" s="52">
        <f>_xlfn.XLOOKUP(A30,NOSA!D:D,NOSA!K:K,"")</f>
        <v>1</v>
      </c>
    </row>
    <row r="31" spans="1:7">
      <c r="A31" s="41" t="str">
        <f t="shared" si="0"/>
        <v>55229</v>
      </c>
      <c r="C31" s="53">
        <v>29</v>
      </c>
      <c r="D31" s="44" t="str">
        <f>_xlfn.XLOOKUP(A31,NOSA!D:D,NOSA!G:G,"")</f>
        <v>1403/10/10</v>
      </c>
      <c r="E31" s="44" t="str">
        <f>_xlfn.XLOOKUP(A31,NOSA!D:D,NOSA!I:I,"")</f>
        <v>02/08/01/07/0008</v>
      </c>
      <c r="F31" s="44" t="str">
        <f>_xlfn.XLOOKUP(A31,NOSA!D:D,NOSA!J:J,"")</f>
        <v>دستكش كف دوبل چرمي</v>
      </c>
      <c r="G31" s="54">
        <f>_xlfn.XLOOKUP(A31,NOSA!D:D,NOSA!K:K,"")</f>
        <v>1</v>
      </c>
    </row>
    <row r="32" spans="1:7">
      <c r="A32" s="41" t="str">
        <f t="shared" si="0"/>
        <v>55230</v>
      </c>
      <c r="C32" s="51">
        <v>30</v>
      </c>
      <c r="D32" s="43" t="str">
        <f>_xlfn.XLOOKUP(A32,NOSA!D:D,NOSA!G:G,"")</f>
        <v>1403/11/14</v>
      </c>
      <c r="E32" s="43" t="str">
        <f>_xlfn.XLOOKUP(A32,NOSA!D:D,NOSA!I:I,"")</f>
        <v>02/08/01/03/0004</v>
      </c>
      <c r="F32" s="43" t="str">
        <f>_xlfn.XLOOKUP(A32,NOSA!D:D,NOSA!J:J,"")</f>
        <v>كفش ايمني معمولي- سايز 42</v>
      </c>
      <c r="G32" s="52">
        <f>_xlfn.XLOOKUP(A32,NOSA!D:D,NOSA!K:K,"")</f>
        <v>1</v>
      </c>
    </row>
    <row r="33" spans="1:7">
      <c r="A33" s="41" t="str">
        <f t="shared" si="0"/>
        <v>55231</v>
      </c>
      <c r="C33" s="53">
        <v>31</v>
      </c>
      <c r="D33" s="44" t="str">
        <f>_xlfn.XLOOKUP(A33,NOSA!D:D,NOSA!G:G,"")</f>
        <v>1403/11/14</v>
      </c>
      <c r="E33" s="44" t="str">
        <f>_xlfn.XLOOKUP(A33,NOSA!D:D,NOSA!I:I,"")</f>
        <v>02/08/01/07/0008</v>
      </c>
      <c r="F33" s="44" t="str">
        <f>_xlfn.XLOOKUP(A33,NOSA!D:D,NOSA!J:J,"")</f>
        <v>دستكش كف دوبل چرمي</v>
      </c>
      <c r="G33" s="54">
        <f>_xlfn.XLOOKUP(A33,NOSA!D:D,NOSA!K:K,"")</f>
        <v>1</v>
      </c>
    </row>
    <row r="34" spans="1:7">
      <c r="A34" s="41" t="str">
        <f t="shared" si="0"/>
        <v>55232</v>
      </c>
      <c r="C34" s="51">
        <v>32</v>
      </c>
      <c r="D34" s="43" t="str">
        <f>_xlfn.XLOOKUP(A34,NOSA!D:D,NOSA!G:G,"")</f>
        <v>1403/11/14</v>
      </c>
      <c r="E34" s="43" t="str">
        <f>_xlfn.XLOOKUP(A34,NOSA!D:D,NOSA!I:I,"")</f>
        <v>02/08/01/99/0038</v>
      </c>
      <c r="F34" s="43" t="str">
        <f>_xlfn.XLOOKUP(A34,NOSA!D:D,NOSA!J:J,"")</f>
        <v>كمربند برزنتي  مردانه</v>
      </c>
      <c r="G34" s="52">
        <f>_xlfn.XLOOKUP(A34,NOSA!D:D,NOSA!K:K,"")</f>
        <v>1</v>
      </c>
    </row>
    <row r="35" spans="1:7">
      <c r="A35" s="41" t="str">
        <f t="shared" ref="A35:A66" si="1">$E$1&amp;C35</f>
        <v>55233</v>
      </c>
      <c r="C35" s="53">
        <v>33</v>
      </c>
      <c r="D35" s="44" t="str">
        <f>_xlfn.XLOOKUP(A35,NOSA!D:D,NOSA!G:G,"")</f>
        <v>1403/12/08</v>
      </c>
      <c r="E35" s="44" t="str">
        <f>_xlfn.XLOOKUP(A35,NOSA!D:D,NOSA!I:I,"")</f>
        <v>02/08/01/07/0008</v>
      </c>
      <c r="F35" s="44" t="str">
        <f>_xlfn.XLOOKUP(A35,NOSA!D:D,NOSA!J:J,"")</f>
        <v>دستكش كف دوبل چرمي</v>
      </c>
      <c r="G35" s="54">
        <f>_xlfn.XLOOKUP(A35,NOSA!D:D,NOSA!K:K,"")</f>
        <v>1</v>
      </c>
    </row>
    <row r="36" spans="1:7">
      <c r="A36" s="41" t="str">
        <f t="shared" si="1"/>
        <v>55234</v>
      </c>
      <c r="C36" s="51">
        <v>34</v>
      </c>
      <c r="D36" s="43" t="str">
        <f>_xlfn.XLOOKUP(A36,NOSA!D:D,NOSA!G:G,"")</f>
        <v>1404/01/10</v>
      </c>
      <c r="E36" s="43" t="str">
        <f>_xlfn.XLOOKUP(A36,NOSA!D:D,NOSA!I:I,"")</f>
        <v>02/08/01/07/0008</v>
      </c>
      <c r="F36" s="43" t="str">
        <f>_xlfn.XLOOKUP(A36,NOSA!D:D,NOSA!J:J,"")</f>
        <v>دستكش كف دوبل چرمي</v>
      </c>
      <c r="G36" s="52">
        <f>_xlfn.XLOOKUP(A36,NOSA!D:D,NOSA!K:K,"")</f>
        <v>1</v>
      </c>
    </row>
    <row r="37" spans="1:7">
      <c r="A37" s="41" t="str">
        <f t="shared" si="1"/>
        <v>55235</v>
      </c>
      <c r="C37" s="53">
        <v>35</v>
      </c>
      <c r="D37" s="44" t="str">
        <f>_xlfn.XLOOKUP(A37,NOSA!D:D,NOSA!G:G,"")</f>
        <v>1404/01/19</v>
      </c>
      <c r="E37" s="44" t="str">
        <f>_xlfn.XLOOKUP(A37,NOSA!D:D,NOSA!I:I,"")</f>
        <v>02/08/01/02/0012</v>
      </c>
      <c r="F37" s="44" t="str">
        <f>_xlfn.XLOOKUP(A37,NOSA!D:D,NOSA!J:J,"")</f>
        <v>لباس كار معمولي- بلوز و شلوار- سايز L</v>
      </c>
      <c r="G37" s="54">
        <f>_xlfn.XLOOKUP(A37,NOSA!D:D,NOSA!K:K,"")</f>
        <v>1</v>
      </c>
    </row>
    <row r="38" spans="1:7">
      <c r="A38" s="41" t="str">
        <f t="shared" si="1"/>
        <v>55236</v>
      </c>
      <c r="C38" s="51">
        <v>36</v>
      </c>
      <c r="D38" s="43" t="str">
        <f>_xlfn.XLOOKUP(A38,NOSA!D:D,NOSA!G:G,"")</f>
        <v>1404/02/10</v>
      </c>
      <c r="E38" s="43" t="str">
        <f>_xlfn.XLOOKUP(A38,NOSA!D:D,NOSA!I:I,"")</f>
        <v>02/08/01/07/0008</v>
      </c>
      <c r="F38" s="43" t="str">
        <f>_xlfn.XLOOKUP(A38,NOSA!D:D,NOSA!J:J,"")</f>
        <v>دستكش كف دوبل چرمي</v>
      </c>
      <c r="G38" s="52">
        <f>_xlfn.XLOOKUP(A38,NOSA!D:D,NOSA!K:K,"")</f>
        <v>1</v>
      </c>
    </row>
    <row r="39" spans="1:7">
      <c r="A39" s="41" t="str">
        <f t="shared" si="1"/>
        <v>55237</v>
      </c>
      <c r="C39" s="53">
        <v>37</v>
      </c>
      <c r="D39" s="44" t="str">
        <f>_xlfn.XLOOKUP(A39,NOSA!D:D,NOSA!G:G,"")</f>
        <v>1404/03/10</v>
      </c>
      <c r="E39" s="44" t="str">
        <f>_xlfn.XLOOKUP(A39,NOSA!D:D,NOSA!I:I,"")</f>
        <v>02/08/01/07/0008</v>
      </c>
      <c r="F39" s="44" t="str">
        <f>_xlfn.XLOOKUP(A39,NOSA!D:D,NOSA!J:J,"")</f>
        <v>دستكش كف دوبل چرمي</v>
      </c>
      <c r="G39" s="54">
        <f>_xlfn.XLOOKUP(A39,NOSA!D:D,NOSA!K:K,"")</f>
        <v>1</v>
      </c>
    </row>
    <row r="40" spans="1:7">
      <c r="A40" s="41" t="str">
        <f t="shared" si="1"/>
        <v>55238</v>
      </c>
      <c r="C40" s="51">
        <v>38</v>
      </c>
      <c r="D40" s="43" t="str">
        <f>_xlfn.XLOOKUP(A40,NOSA!D:D,NOSA!G:G,"")</f>
        <v>1404/04/14</v>
      </c>
      <c r="E40" s="43" t="str">
        <f>_xlfn.XLOOKUP(A40,NOSA!D:D,NOSA!I:I,"")</f>
        <v>02/08/01/07/0002</v>
      </c>
      <c r="F40" s="43" t="str">
        <f>_xlfn.XLOOKUP(A40,NOSA!D:D,NOSA!J:J,"")</f>
        <v>دستكش ضد برش سبك</v>
      </c>
      <c r="G40" s="52">
        <f>_xlfn.XLOOKUP(A40,NOSA!D:D,NOSA!K:K,"")</f>
        <v>1</v>
      </c>
    </row>
    <row r="41" spans="1:7">
      <c r="A41" s="41" t="str">
        <f t="shared" si="1"/>
        <v>55239</v>
      </c>
      <c r="C41" s="53">
        <v>39</v>
      </c>
      <c r="D41" s="44" t="str">
        <f>_xlfn.XLOOKUP(A41,NOSA!D:D,NOSA!G:G,"")</f>
        <v>1404/04/14</v>
      </c>
      <c r="E41" s="44" t="str">
        <f>_xlfn.XLOOKUP(A41,NOSA!D:D,NOSA!I:I,"")</f>
        <v>02/08/01/07/0008</v>
      </c>
      <c r="F41" s="44" t="str">
        <f>_xlfn.XLOOKUP(A41,NOSA!D:D,NOSA!J:J,"")</f>
        <v>دستكش كف دوبل چرمي</v>
      </c>
      <c r="G41" s="54">
        <f>_xlfn.XLOOKUP(A41,NOSA!D:D,NOSA!K:K,"")</f>
        <v>1</v>
      </c>
    </row>
    <row r="42" spans="1:7">
      <c r="A42" s="41" t="str">
        <f t="shared" si="1"/>
        <v>55240</v>
      </c>
      <c r="C42" s="51">
        <v>40</v>
      </c>
      <c r="D42" s="43" t="str">
        <f>_xlfn.XLOOKUP(A42,NOSA!D:D,NOSA!G:G,"")</f>
        <v>1404/05/18</v>
      </c>
      <c r="E42" s="43" t="str">
        <f>_xlfn.XLOOKUP(A42,NOSA!D:D,NOSA!I:I,"")</f>
        <v>02/08/01/07/0008</v>
      </c>
      <c r="F42" s="43" t="str">
        <f>_xlfn.XLOOKUP(A42,NOSA!D:D,NOSA!J:J,"")</f>
        <v>دستكش كف دوبل چرمي</v>
      </c>
      <c r="G42" s="52">
        <f>_xlfn.XLOOKUP(A42,NOSA!D:D,NOSA!K:K,"")</f>
        <v>1</v>
      </c>
    </row>
    <row r="43" spans="1:7">
      <c r="A43" s="41" t="str">
        <f t="shared" si="1"/>
        <v>55241</v>
      </c>
      <c r="C43" s="53">
        <v>41</v>
      </c>
      <c r="D43" s="44" t="str">
        <f>_xlfn.XLOOKUP(A43,NOSA!D:D,NOSA!G:G,"")</f>
        <v>1404/05/18</v>
      </c>
      <c r="E43" s="44" t="str">
        <f>_xlfn.XLOOKUP(A43,NOSA!D:D,NOSA!I:I,"")</f>
        <v>02/08/01/03/0004</v>
      </c>
      <c r="F43" s="44" t="str">
        <f>_xlfn.XLOOKUP(A43,NOSA!D:D,NOSA!J:J,"")</f>
        <v>كفش ايمني معمولي- سايز 42</v>
      </c>
      <c r="G43" s="54">
        <f>_xlfn.XLOOKUP(A43,NOSA!D:D,NOSA!K:K,"")</f>
        <v>1</v>
      </c>
    </row>
    <row r="44" spans="1:7">
      <c r="A44" s="41" t="str">
        <f t="shared" si="1"/>
        <v>55242</v>
      </c>
      <c r="C44" s="51">
        <v>42</v>
      </c>
      <c r="D44" s="43" t="str">
        <f>_xlfn.XLOOKUP(A44,NOSA!D:D,NOSA!G:G,"")</f>
        <v>1404/07/10</v>
      </c>
      <c r="E44" s="43" t="str">
        <f>_xlfn.XLOOKUP(A44,NOSA!D:D,NOSA!I:I,"")</f>
        <v>02/08/01/07/0008</v>
      </c>
      <c r="F44" s="43" t="str">
        <f>_xlfn.XLOOKUP(A44,NOSA!D:D,NOSA!J:J,"")</f>
        <v>دستکش کف دوبل چرمی</v>
      </c>
      <c r="G44" s="52">
        <f>_xlfn.XLOOKUP(A44,NOSA!D:D,NOSA!K:K,"")</f>
        <v>1</v>
      </c>
    </row>
    <row r="45" spans="1:7">
      <c r="A45" s="41" t="str">
        <f t="shared" si="1"/>
        <v>55243</v>
      </c>
      <c r="C45" s="53">
        <v>43</v>
      </c>
      <c r="D45" s="44" t="str">
        <f>_xlfn.XLOOKUP(A45,NOSA!D:D,NOSA!G:G,"")</f>
        <v>1404/08/01</v>
      </c>
      <c r="E45" s="44" t="str">
        <f>_xlfn.XLOOKUP(A45,NOSA!D:D,NOSA!I:I,"")</f>
        <v>02/08/01/02/0013</v>
      </c>
      <c r="F45" s="44" t="str">
        <f>_xlfn.XLOOKUP(A45,NOSA!D:D,NOSA!J:J,"")</f>
        <v>لباس کار معمولی- بلوز و شلوار- سایز XL</v>
      </c>
      <c r="G45" s="54">
        <f>_xlfn.XLOOKUP(A45,NOSA!D:D,NOSA!K:K,"")</f>
        <v>1</v>
      </c>
    </row>
    <row r="46" spans="1:7">
      <c r="A46" s="41" t="str">
        <f t="shared" si="1"/>
        <v>55244</v>
      </c>
      <c r="C46" s="51">
        <v>44</v>
      </c>
      <c r="D46" s="43" t="str">
        <f>_xlfn.XLOOKUP(A46,NOSA!D:D,NOSA!G:G,"")</f>
        <v>1404/08/01</v>
      </c>
      <c r="E46" s="43" t="str">
        <f>_xlfn.XLOOKUP(A46,NOSA!D:D,NOSA!I:I,"")</f>
        <v>02/08/01/07/0002</v>
      </c>
      <c r="F46" s="43" t="str">
        <f>_xlfn.XLOOKUP(A46,NOSA!D:D,NOSA!J:J,"")</f>
        <v>دستکش ضد برش سبک</v>
      </c>
      <c r="G46" s="52">
        <f>_xlfn.XLOOKUP(A46,NOSA!D:D,NOSA!K:K,"")</f>
        <v>1</v>
      </c>
    </row>
    <row r="47" spans="1:7">
      <c r="A47" s="41" t="str">
        <f t="shared" si="1"/>
        <v>55245</v>
      </c>
      <c r="C47" s="53">
        <v>45</v>
      </c>
      <c r="D47" s="44" t="str">
        <f>_xlfn.XLOOKUP(A47,NOSA!D:D,NOSA!G:G,"")</f>
        <v>1404/08/09</v>
      </c>
      <c r="E47" s="44" t="str">
        <f>_xlfn.XLOOKUP(A47,NOSA!D:D,NOSA!I:I,"")</f>
        <v>02/08/01/07/0008</v>
      </c>
      <c r="F47" s="44" t="str">
        <f>_xlfn.XLOOKUP(A47,NOSA!D:D,NOSA!J:J,"")</f>
        <v>دستکش کف دوبل چرمی</v>
      </c>
      <c r="G47" s="54">
        <f>_xlfn.XLOOKUP(A47,NOSA!D:D,NOSA!K:K,"")</f>
        <v>1</v>
      </c>
    </row>
    <row r="48" spans="1:7">
      <c r="A48" s="41" t="str">
        <f t="shared" si="1"/>
        <v>55246</v>
      </c>
      <c r="C48" s="51">
        <v>46</v>
      </c>
      <c r="D48" s="43" t="str">
        <f>_xlfn.XLOOKUP(A48,NOSA!D:D,NOSA!G:G,"")</f>
        <v>1404/08/18</v>
      </c>
      <c r="E48" s="43" t="str">
        <f>_xlfn.XLOOKUP(A48,NOSA!D:D,NOSA!I:I,"")</f>
        <v>02/08/01/01/0010</v>
      </c>
      <c r="F48" s="43" t="str">
        <f>_xlfn.XLOOKUP(A48,NOSA!D:D,NOSA!J:J,"")</f>
        <v>کلاه ایمنی نقابدار</v>
      </c>
      <c r="G48" s="52">
        <f>_xlfn.XLOOKUP(A48,NOSA!D:D,NOSA!K:K,"")</f>
        <v>1</v>
      </c>
    </row>
    <row r="49" spans="1:7">
      <c r="A49" s="41" t="str">
        <f t="shared" si="1"/>
        <v>55247</v>
      </c>
      <c r="C49" s="53">
        <v>47</v>
      </c>
      <c r="D49" s="44" t="str">
        <f>_xlfn.XLOOKUP(A49,NOSA!D:D,NOSA!G:G,"")</f>
        <v>1404/09/10</v>
      </c>
      <c r="E49" s="44" t="str">
        <f>_xlfn.XLOOKUP(A49,NOSA!D:D,NOSA!I:I,"")</f>
        <v>02/08/01/07/0008</v>
      </c>
      <c r="F49" s="44" t="str">
        <f>_xlfn.XLOOKUP(A49,NOSA!D:D,NOSA!J:J,"")</f>
        <v>دستکش کف دوبل چرمی</v>
      </c>
      <c r="G49" s="54">
        <f>_xlfn.XLOOKUP(A49,NOSA!D:D,NOSA!K:K,"")</f>
        <v>1</v>
      </c>
    </row>
    <row r="50" spans="1:7">
      <c r="A50" s="41" t="str">
        <f t="shared" si="1"/>
        <v>55248</v>
      </c>
      <c r="C50" s="51">
        <v>48</v>
      </c>
      <c r="D50" s="43" t="str">
        <f>_xlfn.XLOOKUP(A50,NOSA!D:D,NOSA!G:G,"")</f>
        <v>1404/09/10</v>
      </c>
      <c r="E50" s="43" t="str">
        <f>_xlfn.XLOOKUP(A50,NOSA!D:D,NOSA!I:I,"")</f>
        <v>02/08/01/07/0002</v>
      </c>
      <c r="F50" s="43" t="str">
        <f>_xlfn.XLOOKUP(A50,NOSA!D:D,NOSA!J:J,"")</f>
        <v>دستکش ضد برش سبک</v>
      </c>
      <c r="G50" s="52">
        <f>_xlfn.XLOOKUP(A50,NOSA!D:D,NOSA!K:K,"")</f>
        <v>1</v>
      </c>
    </row>
    <row r="51" spans="1:7">
      <c r="A51" s="41" t="str">
        <f t="shared" si="1"/>
        <v>55249</v>
      </c>
      <c r="C51" s="53">
        <v>49</v>
      </c>
      <c r="D51" s="44" t="str">
        <f>_xlfn.XLOOKUP(A51,NOSA!D:D,NOSA!G:G,"")</f>
        <v>1404/10/10</v>
      </c>
      <c r="E51" s="44" t="str">
        <f>_xlfn.XLOOKUP(A51,NOSA!D:D,NOSA!I:I,"")</f>
        <v>02/08/01/07/0008</v>
      </c>
      <c r="F51" s="44" t="str">
        <f>_xlfn.XLOOKUP(A51,NOSA!D:D,NOSA!J:J,"")</f>
        <v>دستکش کف دوبل چرمی</v>
      </c>
      <c r="G51" s="54">
        <f>_xlfn.XLOOKUP(A51,NOSA!D:D,NOSA!K:K,"")</f>
        <v>1</v>
      </c>
    </row>
    <row r="52" spans="1:7">
      <c r="A52" s="41" t="str">
        <f t="shared" si="1"/>
        <v>55250</v>
      </c>
      <c r="C52" s="51">
        <v>50</v>
      </c>
      <c r="D52" s="43" t="str">
        <f>_xlfn.XLOOKUP(A52,NOSA!D:D,NOSA!G:G,"")</f>
        <v>1404/10/10</v>
      </c>
      <c r="E52" s="43" t="str">
        <f>_xlfn.XLOOKUP(A52,NOSA!D:D,NOSA!I:I,"")</f>
        <v>02/08/01/07/0002</v>
      </c>
      <c r="F52" s="43" t="str">
        <f>_xlfn.XLOOKUP(A52,NOSA!D:D,NOSA!J:J,"")</f>
        <v>دستکش ضد برش سبک</v>
      </c>
      <c r="G52" s="52">
        <f>_xlfn.XLOOKUP(A52,NOSA!D:D,NOSA!K:K,"")</f>
        <v>1</v>
      </c>
    </row>
    <row r="53" spans="1:7">
      <c r="A53" s="41" t="str">
        <f t="shared" si="1"/>
        <v>55251</v>
      </c>
      <c r="C53" s="53">
        <v>51</v>
      </c>
      <c r="D53" s="44" t="str">
        <f>_xlfn.XLOOKUP(A53,NOSA!D:D,NOSA!G:G,"")</f>
        <v>1404/11/08</v>
      </c>
      <c r="E53" s="44" t="str">
        <f>_xlfn.XLOOKUP(A53,NOSA!D:D,NOSA!I:I,"")</f>
        <v>02/08/01/07/0008</v>
      </c>
      <c r="F53" s="44" t="str">
        <f>_xlfn.XLOOKUP(A53,NOSA!D:D,NOSA!J:J,"")</f>
        <v>دستکش کف دوبل چرمی</v>
      </c>
      <c r="G53" s="54">
        <f>_xlfn.XLOOKUP(A53,NOSA!D:D,NOSA!K:K,"")</f>
        <v>1</v>
      </c>
    </row>
    <row r="54" spans="1:7">
      <c r="A54" s="41" t="str">
        <f t="shared" si="1"/>
        <v>55252</v>
      </c>
      <c r="C54" s="51">
        <v>52</v>
      </c>
      <c r="D54" s="43" t="str">
        <f>_xlfn.XLOOKUP(A54,NOSA!D:D,NOSA!G:G,"")</f>
        <v>1404/11/08</v>
      </c>
      <c r="E54" s="43" t="str">
        <f>_xlfn.XLOOKUP(A54,NOSA!D:D,NOSA!I:I,"")</f>
        <v>02/08/01/99/0006</v>
      </c>
      <c r="F54" s="43" t="str">
        <f>_xlfn.XLOOKUP(A54,NOSA!D:D,NOSA!J:J,"")</f>
        <v>بند کفش</v>
      </c>
      <c r="G54" s="52">
        <f>_xlfn.XLOOKUP(A54,NOSA!D:D,NOSA!K:K,"")</f>
        <v>1</v>
      </c>
    </row>
    <row r="55" spans="1:7">
      <c r="A55" s="41" t="str">
        <f t="shared" si="1"/>
        <v>55253</v>
      </c>
      <c r="C55" s="53">
        <v>53</v>
      </c>
      <c r="D55" s="44" t="str">
        <f>_xlfn.XLOOKUP(A55,NOSA!D:D,NOSA!G:G,"")</f>
        <v/>
      </c>
      <c r="E55" s="44" t="str">
        <f>_xlfn.XLOOKUP(A55,NOSA!D:D,NOSA!I:I,"")</f>
        <v/>
      </c>
      <c r="F55" s="44" t="str">
        <f>_xlfn.XLOOKUP(A55,NOSA!D:D,NOSA!J:J,"")</f>
        <v/>
      </c>
      <c r="G55" s="54" t="str">
        <f>_xlfn.XLOOKUP(A55,NOSA!D:D,NOSA!K:K,"")</f>
        <v/>
      </c>
    </row>
    <row r="56" spans="1:7">
      <c r="A56" s="41" t="str">
        <f t="shared" si="1"/>
        <v>55254</v>
      </c>
      <c r="C56" s="51">
        <v>54</v>
      </c>
      <c r="D56" s="43" t="str">
        <f>_xlfn.XLOOKUP(A56,NOSA!D:D,NOSA!G:G,"")</f>
        <v/>
      </c>
      <c r="E56" s="43" t="str">
        <f>_xlfn.XLOOKUP(A56,NOSA!D:D,NOSA!I:I,"")</f>
        <v/>
      </c>
      <c r="F56" s="43" t="str">
        <f>_xlfn.XLOOKUP(A56,NOSA!D:D,NOSA!J:J,"")</f>
        <v/>
      </c>
      <c r="G56" s="52" t="str">
        <f>_xlfn.XLOOKUP(A56,NOSA!D:D,NOSA!K:K,"")</f>
        <v/>
      </c>
    </row>
    <row r="57" spans="1:7">
      <c r="A57" s="41" t="str">
        <f t="shared" si="1"/>
        <v>55255</v>
      </c>
      <c r="C57" s="53">
        <v>55</v>
      </c>
      <c r="D57" s="44" t="str">
        <f>_xlfn.XLOOKUP(A57,NOSA!D:D,NOSA!G:G,"")</f>
        <v/>
      </c>
      <c r="E57" s="44" t="str">
        <f>_xlfn.XLOOKUP(A57,NOSA!D:D,NOSA!I:I,"")</f>
        <v/>
      </c>
      <c r="F57" s="44" t="str">
        <f>_xlfn.XLOOKUP(A57,NOSA!D:D,NOSA!J:J,"")</f>
        <v/>
      </c>
      <c r="G57" s="54" t="str">
        <f>_xlfn.XLOOKUP(A57,NOSA!D:D,NOSA!K:K,"")</f>
        <v/>
      </c>
    </row>
    <row r="58" spans="1:7">
      <c r="A58" s="41" t="str">
        <f t="shared" si="1"/>
        <v>55256</v>
      </c>
      <c r="C58" s="51">
        <v>56</v>
      </c>
      <c r="D58" s="43" t="str">
        <f>_xlfn.XLOOKUP(A58,NOSA!D:D,NOSA!G:G,"")</f>
        <v/>
      </c>
      <c r="E58" s="43" t="str">
        <f>_xlfn.XLOOKUP(A58,NOSA!D:D,NOSA!I:I,"")</f>
        <v/>
      </c>
      <c r="F58" s="43" t="str">
        <f>_xlfn.XLOOKUP(A58,NOSA!D:D,NOSA!J:J,"")</f>
        <v/>
      </c>
      <c r="G58" s="52" t="str">
        <f>_xlfn.XLOOKUP(A58,NOSA!D:D,NOSA!K:K,"")</f>
        <v/>
      </c>
    </row>
    <row r="59" spans="1:7">
      <c r="A59" s="41" t="str">
        <f t="shared" si="1"/>
        <v>55257</v>
      </c>
      <c r="C59" s="53">
        <v>57</v>
      </c>
      <c r="D59" s="44" t="str">
        <f>_xlfn.XLOOKUP(A59,NOSA!D:D,NOSA!G:G,"")</f>
        <v/>
      </c>
      <c r="E59" s="44" t="str">
        <f>_xlfn.XLOOKUP(A59,NOSA!D:D,NOSA!I:I,"")</f>
        <v/>
      </c>
      <c r="F59" s="44" t="str">
        <f>_xlfn.XLOOKUP(A59,NOSA!D:D,NOSA!J:J,"")</f>
        <v/>
      </c>
      <c r="G59" s="54" t="str">
        <f>_xlfn.XLOOKUP(A59,NOSA!D:D,NOSA!K:K,"")</f>
        <v/>
      </c>
    </row>
    <row r="60" spans="1:7">
      <c r="A60" s="41" t="str">
        <f t="shared" si="1"/>
        <v>55258</v>
      </c>
      <c r="C60" s="51">
        <v>58</v>
      </c>
      <c r="D60" s="43" t="str">
        <f>_xlfn.XLOOKUP(A60,NOSA!D:D,NOSA!G:G,"")</f>
        <v/>
      </c>
      <c r="E60" s="43" t="str">
        <f>_xlfn.XLOOKUP(A60,NOSA!D:D,NOSA!I:I,"")</f>
        <v/>
      </c>
      <c r="F60" s="43" t="str">
        <f>_xlfn.XLOOKUP(A60,NOSA!D:D,NOSA!J:J,"")</f>
        <v/>
      </c>
      <c r="G60" s="52" t="str">
        <f>_xlfn.XLOOKUP(A60,NOSA!D:D,NOSA!K:K,"")</f>
        <v/>
      </c>
    </row>
    <row r="61" spans="1:7">
      <c r="A61" s="41" t="str">
        <f t="shared" si="1"/>
        <v>55259</v>
      </c>
      <c r="C61" s="53">
        <v>59</v>
      </c>
      <c r="D61" s="44" t="str">
        <f>_xlfn.XLOOKUP(A61,NOSA!D:D,NOSA!G:G,"")</f>
        <v/>
      </c>
      <c r="E61" s="44" t="str">
        <f>_xlfn.XLOOKUP(A61,NOSA!D:D,NOSA!I:I,"")</f>
        <v/>
      </c>
      <c r="F61" s="44" t="str">
        <f>_xlfn.XLOOKUP(A61,NOSA!D:D,NOSA!J:J,"")</f>
        <v/>
      </c>
      <c r="G61" s="54" t="str">
        <f>_xlfn.XLOOKUP(A61,NOSA!D:D,NOSA!K:K,"")</f>
        <v/>
      </c>
    </row>
    <row r="62" spans="1:7">
      <c r="A62" s="41" t="str">
        <f t="shared" si="1"/>
        <v>55260</v>
      </c>
      <c r="C62" s="51">
        <v>60</v>
      </c>
      <c r="D62" s="43" t="str">
        <f>_xlfn.XLOOKUP(A62,NOSA!D:D,NOSA!G:G,"")</f>
        <v/>
      </c>
      <c r="E62" s="43" t="str">
        <f>_xlfn.XLOOKUP(A62,NOSA!D:D,NOSA!I:I,"")</f>
        <v/>
      </c>
      <c r="F62" s="43" t="str">
        <f>_xlfn.XLOOKUP(A62,NOSA!D:D,NOSA!J:J,"")</f>
        <v/>
      </c>
      <c r="G62" s="52" t="str">
        <f>_xlfn.XLOOKUP(A62,NOSA!D:D,NOSA!K:K,"")</f>
        <v/>
      </c>
    </row>
    <row r="63" spans="1:7">
      <c r="A63" s="41" t="str">
        <f t="shared" si="1"/>
        <v>55261</v>
      </c>
      <c r="C63" s="53">
        <v>61</v>
      </c>
      <c r="D63" s="44" t="str">
        <f>_xlfn.XLOOKUP(A63,NOSA!D:D,NOSA!G:G,"")</f>
        <v/>
      </c>
      <c r="E63" s="44" t="str">
        <f>_xlfn.XLOOKUP(A63,NOSA!D:D,NOSA!I:I,"")</f>
        <v/>
      </c>
      <c r="F63" s="44" t="str">
        <f>_xlfn.XLOOKUP(A63,NOSA!D:D,NOSA!J:J,"")</f>
        <v/>
      </c>
      <c r="G63" s="54" t="str">
        <f>_xlfn.XLOOKUP(A63,NOSA!D:D,NOSA!K:K,"")</f>
        <v/>
      </c>
    </row>
    <row r="64" spans="1:7">
      <c r="A64" s="41" t="str">
        <f t="shared" si="1"/>
        <v>55262</v>
      </c>
      <c r="C64" s="51">
        <v>62</v>
      </c>
      <c r="D64" s="43" t="str">
        <f>_xlfn.XLOOKUP(A64,NOSA!D:D,NOSA!G:G,"")</f>
        <v/>
      </c>
      <c r="E64" s="43" t="str">
        <f>_xlfn.XLOOKUP(A64,NOSA!D:D,NOSA!I:I,"")</f>
        <v/>
      </c>
      <c r="F64" s="43" t="str">
        <f>_xlfn.XLOOKUP(A64,NOSA!D:D,NOSA!J:J,"")</f>
        <v/>
      </c>
      <c r="G64" s="52" t="str">
        <f>_xlfn.XLOOKUP(A64,NOSA!D:D,NOSA!K:K,"")</f>
        <v/>
      </c>
    </row>
    <row r="65" spans="1:7">
      <c r="A65" s="41" t="str">
        <f t="shared" si="1"/>
        <v>55263</v>
      </c>
      <c r="C65" s="53">
        <v>63</v>
      </c>
      <c r="D65" s="44" t="str">
        <f>_xlfn.XLOOKUP(A65,NOSA!D:D,NOSA!G:G,"")</f>
        <v/>
      </c>
      <c r="E65" s="44" t="str">
        <f>_xlfn.XLOOKUP(A65,NOSA!D:D,NOSA!I:I,"")</f>
        <v/>
      </c>
      <c r="F65" s="44" t="str">
        <f>_xlfn.XLOOKUP(A65,NOSA!D:D,NOSA!J:J,"")</f>
        <v/>
      </c>
      <c r="G65" s="54" t="str">
        <f>_xlfn.XLOOKUP(A65,NOSA!D:D,NOSA!K:K,"")</f>
        <v/>
      </c>
    </row>
    <row r="66" spans="1:7">
      <c r="A66" s="41" t="str">
        <f t="shared" si="1"/>
        <v>55264</v>
      </c>
      <c r="C66" s="51">
        <v>64</v>
      </c>
      <c r="D66" s="43" t="str">
        <f>_xlfn.XLOOKUP(A66,NOSA!D:D,NOSA!G:G,"")</f>
        <v/>
      </c>
      <c r="E66" s="43" t="str">
        <f>_xlfn.XLOOKUP(A66,NOSA!D:D,NOSA!I:I,"")</f>
        <v/>
      </c>
      <c r="F66" s="43" t="str">
        <f>_xlfn.XLOOKUP(A66,NOSA!D:D,NOSA!J:J,"")</f>
        <v/>
      </c>
      <c r="G66" s="52" t="str">
        <f>_xlfn.XLOOKUP(A66,NOSA!D:D,NOSA!K:K,"")</f>
        <v/>
      </c>
    </row>
    <row r="67" spans="1:7">
      <c r="A67" s="41" t="str">
        <f t="shared" ref="A67:A130" si="2">$E$1&amp;C67</f>
        <v>55265</v>
      </c>
      <c r="C67" s="53">
        <v>65</v>
      </c>
      <c r="D67" s="44" t="str">
        <f>_xlfn.XLOOKUP(A67,NOSA!D:D,NOSA!G:G,"")</f>
        <v/>
      </c>
      <c r="E67" s="44" t="str">
        <f>_xlfn.XLOOKUP(A67,NOSA!D:D,NOSA!I:I,"")</f>
        <v/>
      </c>
      <c r="F67" s="44" t="str">
        <f>_xlfn.XLOOKUP(A67,NOSA!D:D,NOSA!J:J,"")</f>
        <v/>
      </c>
      <c r="G67" s="54" t="str">
        <f>_xlfn.XLOOKUP(A67,NOSA!D:D,NOSA!K:K,"")</f>
        <v/>
      </c>
    </row>
    <row r="68" spans="1:7">
      <c r="A68" s="41" t="str">
        <f t="shared" si="2"/>
        <v>55266</v>
      </c>
      <c r="C68" s="51">
        <v>66</v>
      </c>
      <c r="D68" s="43" t="str">
        <f>_xlfn.XLOOKUP(A68,NOSA!D:D,NOSA!G:G,"")</f>
        <v/>
      </c>
      <c r="E68" s="43" t="str">
        <f>_xlfn.XLOOKUP(A68,NOSA!D:D,NOSA!I:I,"")</f>
        <v/>
      </c>
      <c r="F68" s="43" t="str">
        <f>_xlfn.XLOOKUP(A68,NOSA!D:D,NOSA!J:J,"")</f>
        <v/>
      </c>
      <c r="G68" s="52" t="str">
        <f>_xlfn.XLOOKUP(A68,NOSA!D:D,NOSA!K:K,"")</f>
        <v/>
      </c>
    </row>
    <row r="69" spans="1:7">
      <c r="A69" s="41" t="str">
        <f t="shared" si="2"/>
        <v>55267</v>
      </c>
      <c r="C69" s="53">
        <v>67</v>
      </c>
      <c r="D69" s="44" t="str">
        <f>_xlfn.XLOOKUP(A69,NOSA!D:D,NOSA!G:G,"")</f>
        <v/>
      </c>
      <c r="E69" s="44" t="str">
        <f>_xlfn.XLOOKUP(A69,NOSA!D:D,NOSA!I:I,"")</f>
        <v/>
      </c>
      <c r="F69" s="44" t="str">
        <f>_xlfn.XLOOKUP(A69,NOSA!D:D,NOSA!J:J,"")</f>
        <v/>
      </c>
      <c r="G69" s="54" t="str">
        <f>_xlfn.XLOOKUP(A69,NOSA!D:D,NOSA!K:K,"")</f>
        <v/>
      </c>
    </row>
    <row r="70" spans="1:7">
      <c r="A70" s="41" t="str">
        <f t="shared" si="2"/>
        <v>55268</v>
      </c>
      <c r="C70" s="51">
        <v>68</v>
      </c>
      <c r="D70" s="43" t="str">
        <f>_xlfn.XLOOKUP(A70,NOSA!D:D,NOSA!G:G,"")</f>
        <v/>
      </c>
      <c r="E70" s="43" t="str">
        <f>_xlfn.XLOOKUP(A70,NOSA!D:D,NOSA!I:I,"")</f>
        <v/>
      </c>
      <c r="F70" s="43" t="str">
        <f>_xlfn.XLOOKUP(A70,NOSA!D:D,NOSA!J:J,"")</f>
        <v/>
      </c>
      <c r="G70" s="52" t="str">
        <f>_xlfn.XLOOKUP(A70,NOSA!D:D,NOSA!K:K,"")</f>
        <v/>
      </c>
    </row>
    <row r="71" spans="1:7">
      <c r="A71" s="41" t="str">
        <f t="shared" si="2"/>
        <v>55269</v>
      </c>
      <c r="C71" s="53">
        <v>69</v>
      </c>
      <c r="D71" s="44" t="str">
        <f>_xlfn.XLOOKUP(A71,NOSA!D:D,NOSA!G:G,"")</f>
        <v/>
      </c>
      <c r="E71" s="44" t="str">
        <f>_xlfn.XLOOKUP(A71,NOSA!D:D,NOSA!I:I,"")</f>
        <v/>
      </c>
      <c r="F71" s="44" t="str">
        <f>_xlfn.XLOOKUP(A71,NOSA!D:D,NOSA!J:J,"")</f>
        <v/>
      </c>
      <c r="G71" s="54" t="str">
        <f>_xlfn.XLOOKUP(A71,NOSA!D:D,NOSA!K:K,"")</f>
        <v/>
      </c>
    </row>
    <row r="72" spans="1:7">
      <c r="A72" s="41" t="str">
        <f t="shared" si="2"/>
        <v>55270</v>
      </c>
      <c r="C72" s="51">
        <v>70</v>
      </c>
      <c r="D72" s="43" t="str">
        <f>_xlfn.XLOOKUP(A72,NOSA!D:D,NOSA!G:G,"")</f>
        <v/>
      </c>
      <c r="E72" s="43" t="str">
        <f>_xlfn.XLOOKUP(A72,NOSA!D:D,NOSA!I:I,"")</f>
        <v/>
      </c>
      <c r="F72" s="43" t="str">
        <f>_xlfn.XLOOKUP(A72,NOSA!D:D,NOSA!J:J,"")</f>
        <v/>
      </c>
      <c r="G72" s="52" t="str">
        <f>_xlfn.XLOOKUP(A72,NOSA!D:D,NOSA!K:K,"")</f>
        <v/>
      </c>
    </row>
    <row r="73" spans="1:7">
      <c r="A73" s="41" t="str">
        <f t="shared" si="2"/>
        <v>55271</v>
      </c>
      <c r="C73" s="53">
        <v>71</v>
      </c>
      <c r="D73" s="44" t="str">
        <f>_xlfn.XLOOKUP(A73,NOSA!D:D,NOSA!G:G,"")</f>
        <v/>
      </c>
      <c r="E73" s="44" t="str">
        <f>_xlfn.XLOOKUP(A73,NOSA!D:D,NOSA!I:I,"")</f>
        <v/>
      </c>
      <c r="F73" s="44" t="str">
        <f>_xlfn.XLOOKUP(A73,NOSA!D:D,NOSA!J:J,"")</f>
        <v/>
      </c>
      <c r="G73" s="54" t="str">
        <f>_xlfn.XLOOKUP(A73,NOSA!D:D,NOSA!K:K,"")</f>
        <v/>
      </c>
    </row>
    <row r="74" spans="1:7">
      <c r="A74" s="41" t="str">
        <f t="shared" si="2"/>
        <v>55272</v>
      </c>
      <c r="C74" s="51">
        <v>72</v>
      </c>
      <c r="D74" s="43" t="str">
        <f>_xlfn.XLOOKUP(A74,NOSA!D:D,NOSA!G:G,"")</f>
        <v/>
      </c>
      <c r="E74" s="43" t="str">
        <f>_xlfn.XLOOKUP(A74,NOSA!D:D,NOSA!I:I,"")</f>
        <v/>
      </c>
      <c r="F74" s="43" t="str">
        <f>_xlfn.XLOOKUP(A74,NOSA!D:D,NOSA!J:J,"")</f>
        <v/>
      </c>
      <c r="G74" s="52" t="str">
        <f>_xlfn.XLOOKUP(A74,NOSA!D:D,NOSA!K:K,"")</f>
        <v/>
      </c>
    </row>
    <row r="75" spans="1:7">
      <c r="A75" s="41" t="str">
        <f t="shared" si="2"/>
        <v>55273</v>
      </c>
      <c r="C75" s="53">
        <v>73</v>
      </c>
      <c r="D75" s="44" t="str">
        <f>_xlfn.XLOOKUP(A75,NOSA!D:D,NOSA!G:G,"")</f>
        <v/>
      </c>
      <c r="E75" s="44" t="str">
        <f>_xlfn.XLOOKUP(A75,NOSA!D:D,NOSA!I:I,"")</f>
        <v/>
      </c>
      <c r="F75" s="44" t="str">
        <f>_xlfn.XLOOKUP(A75,NOSA!D:D,NOSA!J:J,"")</f>
        <v/>
      </c>
      <c r="G75" s="54" t="str">
        <f>_xlfn.XLOOKUP(A75,NOSA!D:D,NOSA!K:K,"")</f>
        <v/>
      </c>
    </row>
    <row r="76" spans="1:7">
      <c r="A76" s="41" t="str">
        <f t="shared" si="2"/>
        <v>55274</v>
      </c>
      <c r="C76" s="51">
        <v>74</v>
      </c>
      <c r="D76" s="43" t="str">
        <f>_xlfn.XLOOKUP(A76,NOSA!D:D,NOSA!G:G,"")</f>
        <v/>
      </c>
      <c r="E76" s="43" t="str">
        <f>_xlfn.XLOOKUP(A76,NOSA!D:D,NOSA!I:I,"")</f>
        <v/>
      </c>
      <c r="F76" s="43" t="str">
        <f>_xlfn.XLOOKUP(A76,NOSA!D:D,NOSA!J:J,"")</f>
        <v/>
      </c>
      <c r="G76" s="52" t="str">
        <f>_xlfn.XLOOKUP(A76,NOSA!D:D,NOSA!K:K,"")</f>
        <v/>
      </c>
    </row>
    <row r="77" spans="1:7">
      <c r="A77" s="41" t="str">
        <f t="shared" si="2"/>
        <v>55275</v>
      </c>
      <c r="C77" s="53">
        <v>75</v>
      </c>
      <c r="D77" s="44" t="str">
        <f>_xlfn.XLOOKUP(A77,NOSA!D:D,NOSA!G:G,"")</f>
        <v/>
      </c>
      <c r="E77" s="44" t="str">
        <f>_xlfn.XLOOKUP(A77,NOSA!D:D,NOSA!I:I,"")</f>
        <v/>
      </c>
      <c r="F77" s="44" t="str">
        <f>_xlfn.XLOOKUP(A77,NOSA!D:D,NOSA!J:J,"")</f>
        <v/>
      </c>
      <c r="G77" s="54" t="str">
        <f>_xlfn.XLOOKUP(A77,NOSA!D:D,NOSA!K:K,"")</f>
        <v/>
      </c>
    </row>
    <row r="78" spans="1:7">
      <c r="A78" s="41" t="str">
        <f t="shared" si="2"/>
        <v>55276</v>
      </c>
      <c r="C78" s="51">
        <v>76</v>
      </c>
      <c r="D78" s="43" t="str">
        <f>_xlfn.XLOOKUP(A78,NOSA!D:D,NOSA!G:G,"")</f>
        <v/>
      </c>
      <c r="E78" s="43" t="str">
        <f>_xlfn.XLOOKUP(A78,NOSA!D:D,NOSA!I:I,"")</f>
        <v/>
      </c>
      <c r="F78" s="43" t="str">
        <f>_xlfn.XLOOKUP(A78,NOSA!D:D,NOSA!J:J,"")</f>
        <v/>
      </c>
      <c r="G78" s="52" t="str">
        <f>_xlfn.XLOOKUP(A78,NOSA!D:D,NOSA!K:K,"")</f>
        <v/>
      </c>
    </row>
    <row r="79" spans="1:7">
      <c r="A79" s="41" t="str">
        <f t="shared" si="2"/>
        <v>55277</v>
      </c>
      <c r="C79" s="53">
        <v>77</v>
      </c>
      <c r="D79" s="44" t="str">
        <f>_xlfn.XLOOKUP(A79,NOSA!D:D,NOSA!G:G,"")</f>
        <v/>
      </c>
      <c r="E79" s="44" t="str">
        <f>_xlfn.XLOOKUP(A79,NOSA!D:D,NOSA!I:I,"")</f>
        <v/>
      </c>
      <c r="F79" s="44" t="str">
        <f>_xlfn.XLOOKUP(A79,NOSA!D:D,NOSA!J:J,"")</f>
        <v/>
      </c>
      <c r="G79" s="54" t="str">
        <f>_xlfn.XLOOKUP(A79,NOSA!D:D,NOSA!K:K,"")</f>
        <v/>
      </c>
    </row>
    <row r="80" spans="1:7">
      <c r="A80" s="41" t="str">
        <f t="shared" si="2"/>
        <v>55278</v>
      </c>
      <c r="C80" s="51">
        <v>78</v>
      </c>
      <c r="D80" s="43" t="str">
        <f>_xlfn.XLOOKUP(A80,NOSA!D:D,NOSA!G:G,"")</f>
        <v/>
      </c>
      <c r="E80" s="43" t="str">
        <f>_xlfn.XLOOKUP(A80,NOSA!D:D,NOSA!I:I,"")</f>
        <v/>
      </c>
      <c r="F80" s="43" t="str">
        <f>_xlfn.XLOOKUP(A80,NOSA!D:D,NOSA!J:J,"")</f>
        <v/>
      </c>
      <c r="G80" s="52" t="str">
        <f>_xlfn.XLOOKUP(A80,NOSA!D:D,NOSA!K:K,"")</f>
        <v/>
      </c>
    </row>
    <row r="81" spans="1:7">
      <c r="A81" s="41" t="str">
        <f t="shared" si="2"/>
        <v>55279</v>
      </c>
      <c r="C81" s="53">
        <v>79</v>
      </c>
      <c r="D81" s="44" t="str">
        <f>_xlfn.XLOOKUP(A81,NOSA!D:D,NOSA!G:G,"")</f>
        <v/>
      </c>
      <c r="E81" s="44" t="str">
        <f>_xlfn.XLOOKUP(A81,NOSA!D:D,NOSA!I:I,"")</f>
        <v/>
      </c>
      <c r="F81" s="44" t="str">
        <f>_xlfn.XLOOKUP(A81,NOSA!D:D,NOSA!J:J,"")</f>
        <v/>
      </c>
      <c r="G81" s="54" t="str">
        <f>_xlfn.XLOOKUP(A81,NOSA!D:D,NOSA!K:K,"")</f>
        <v/>
      </c>
    </row>
    <row r="82" spans="1:7">
      <c r="A82" s="41" t="str">
        <f t="shared" si="2"/>
        <v>55280</v>
      </c>
      <c r="C82" s="51">
        <v>80</v>
      </c>
      <c r="D82" s="43" t="str">
        <f>_xlfn.XLOOKUP(A82,NOSA!D:D,NOSA!G:G,"")</f>
        <v/>
      </c>
      <c r="E82" s="43" t="str">
        <f>_xlfn.XLOOKUP(A82,NOSA!D:D,NOSA!I:I,"")</f>
        <v/>
      </c>
      <c r="F82" s="43" t="str">
        <f>_xlfn.XLOOKUP(A82,NOSA!D:D,NOSA!J:J,"")</f>
        <v/>
      </c>
      <c r="G82" s="52" t="str">
        <f>_xlfn.XLOOKUP(A82,NOSA!D:D,NOSA!K:K,"")</f>
        <v/>
      </c>
    </row>
    <row r="83" spans="1:7">
      <c r="A83" s="41" t="str">
        <f t="shared" si="2"/>
        <v>55281</v>
      </c>
      <c r="C83" s="53">
        <v>81</v>
      </c>
      <c r="D83" s="44" t="str">
        <f>_xlfn.XLOOKUP(A83,NOSA!D:D,NOSA!G:G,"")</f>
        <v/>
      </c>
      <c r="E83" s="44" t="str">
        <f>_xlfn.XLOOKUP(A83,NOSA!D:D,NOSA!I:I,"")</f>
        <v/>
      </c>
      <c r="F83" s="44" t="str">
        <f>_xlfn.XLOOKUP(A83,NOSA!D:D,NOSA!J:J,"")</f>
        <v/>
      </c>
      <c r="G83" s="54" t="str">
        <f>_xlfn.XLOOKUP(A83,NOSA!D:D,NOSA!K:K,"")</f>
        <v/>
      </c>
    </row>
    <row r="84" spans="1:7">
      <c r="A84" s="41" t="str">
        <f t="shared" si="2"/>
        <v>55282</v>
      </c>
      <c r="C84" s="51">
        <v>82</v>
      </c>
      <c r="D84" s="43" t="str">
        <f>_xlfn.XLOOKUP(A84,NOSA!D:D,NOSA!G:G,"")</f>
        <v/>
      </c>
      <c r="E84" s="43" t="str">
        <f>_xlfn.XLOOKUP(A84,NOSA!D:D,NOSA!I:I,"")</f>
        <v/>
      </c>
      <c r="F84" s="43" t="str">
        <f>_xlfn.XLOOKUP(A84,NOSA!D:D,NOSA!J:J,"")</f>
        <v/>
      </c>
      <c r="G84" s="52" t="str">
        <f>_xlfn.XLOOKUP(A84,NOSA!D:D,NOSA!K:K,"")</f>
        <v/>
      </c>
    </row>
    <row r="85" spans="1:7">
      <c r="A85" s="41" t="str">
        <f t="shared" si="2"/>
        <v>55283</v>
      </c>
      <c r="C85" s="53">
        <v>83</v>
      </c>
      <c r="D85" s="44" t="str">
        <f>_xlfn.XLOOKUP(A85,NOSA!D:D,NOSA!G:G,"")</f>
        <v/>
      </c>
      <c r="E85" s="44" t="str">
        <f>_xlfn.XLOOKUP(A85,NOSA!D:D,NOSA!I:I,"")</f>
        <v/>
      </c>
      <c r="F85" s="44" t="str">
        <f>_xlfn.XLOOKUP(A85,NOSA!D:D,NOSA!J:J,"")</f>
        <v/>
      </c>
      <c r="G85" s="54" t="str">
        <f>_xlfn.XLOOKUP(A85,NOSA!D:D,NOSA!K:K,"")</f>
        <v/>
      </c>
    </row>
    <row r="86" spans="1:7">
      <c r="A86" s="41" t="str">
        <f t="shared" si="2"/>
        <v>55284</v>
      </c>
      <c r="C86" s="51">
        <v>84</v>
      </c>
      <c r="D86" s="43" t="str">
        <f>_xlfn.XLOOKUP(A86,NOSA!D:D,NOSA!G:G,"")</f>
        <v/>
      </c>
      <c r="E86" s="43" t="str">
        <f>_xlfn.XLOOKUP(A86,NOSA!D:D,NOSA!I:I,"")</f>
        <v/>
      </c>
      <c r="F86" s="43" t="str">
        <f>_xlfn.XLOOKUP(A86,NOSA!D:D,NOSA!J:J,"")</f>
        <v/>
      </c>
      <c r="G86" s="52" t="str">
        <f>_xlfn.XLOOKUP(A86,NOSA!D:D,NOSA!K:K,"")</f>
        <v/>
      </c>
    </row>
    <row r="87" spans="1:7">
      <c r="A87" s="41" t="str">
        <f t="shared" si="2"/>
        <v>55285</v>
      </c>
      <c r="C87" s="53">
        <v>85</v>
      </c>
      <c r="D87" s="44" t="str">
        <f>_xlfn.XLOOKUP(A87,NOSA!D:D,NOSA!G:G,"")</f>
        <v/>
      </c>
      <c r="E87" s="44" t="str">
        <f>_xlfn.XLOOKUP(A87,NOSA!D:D,NOSA!I:I,"")</f>
        <v/>
      </c>
      <c r="F87" s="44" t="str">
        <f>_xlfn.XLOOKUP(A87,NOSA!D:D,NOSA!J:J,"")</f>
        <v/>
      </c>
      <c r="G87" s="54" t="str">
        <f>_xlfn.XLOOKUP(A87,NOSA!D:D,NOSA!K:K,"")</f>
        <v/>
      </c>
    </row>
    <row r="88" spans="1:7">
      <c r="A88" s="41" t="str">
        <f t="shared" si="2"/>
        <v>55286</v>
      </c>
      <c r="C88" s="51">
        <v>86</v>
      </c>
      <c r="D88" s="43" t="str">
        <f>_xlfn.XLOOKUP(A88,NOSA!D:D,NOSA!G:G,"")</f>
        <v/>
      </c>
      <c r="E88" s="43" t="str">
        <f>_xlfn.XLOOKUP(A88,NOSA!D:D,NOSA!I:I,"")</f>
        <v/>
      </c>
      <c r="F88" s="43" t="str">
        <f>_xlfn.XLOOKUP(A88,NOSA!D:D,NOSA!J:J,"")</f>
        <v/>
      </c>
      <c r="G88" s="52" t="str">
        <f>_xlfn.XLOOKUP(A88,NOSA!D:D,NOSA!K:K,"")</f>
        <v/>
      </c>
    </row>
    <row r="89" spans="1:7">
      <c r="A89" s="41" t="str">
        <f t="shared" si="2"/>
        <v>55287</v>
      </c>
      <c r="C89" s="53">
        <v>87</v>
      </c>
      <c r="D89" s="44" t="str">
        <f>_xlfn.XLOOKUP(A89,NOSA!D:D,NOSA!G:G,"")</f>
        <v/>
      </c>
      <c r="E89" s="44" t="str">
        <f>_xlfn.XLOOKUP(A89,NOSA!D:D,NOSA!I:I,"")</f>
        <v/>
      </c>
      <c r="F89" s="44" t="str">
        <f>_xlfn.XLOOKUP(A89,NOSA!D:D,NOSA!J:J,"")</f>
        <v/>
      </c>
      <c r="G89" s="54" t="str">
        <f>_xlfn.XLOOKUP(A89,NOSA!D:D,NOSA!K:K,"")</f>
        <v/>
      </c>
    </row>
    <row r="90" spans="1:7">
      <c r="A90" s="41" t="str">
        <f t="shared" si="2"/>
        <v>55288</v>
      </c>
      <c r="C90" s="51">
        <v>88</v>
      </c>
      <c r="D90" s="43" t="str">
        <f>_xlfn.XLOOKUP(A90,NOSA!D:D,NOSA!G:G,"")</f>
        <v/>
      </c>
      <c r="E90" s="43" t="str">
        <f>_xlfn.XLOOKUP(A90,NOSA!D:D,NOSA!I:I,"")</f>
        <v/>
      </c>
      <c r="F90" s="43" t="str">
        <f>_xlfn.XLOOKUP(A90,NOSA!D:D,NOSA!J:J,"")</f>
        <v/>
      </c>
      <c r="G90" s="52" t="str">
        <f>_xlfn.XLOOKUP(A90,NOSA!D:D,NOSA!K:K,"")</f>
        <v/>
      </c>
    </row>
    <row r="91" spans="1:7">
      <c r="A91" s="41" t="str">
        <f t="shared" si="2"/>
        <v>55289</v>
      </c>
      <c r="C91" s="53">
        <v>89</v>
      </c>
      <c r="D91" s="44" t="str">
        <f>_xlfn.XLOOKUP(A91,NOSA!D:D,NOSA!G:G,"")</f>
        <v/>
      </c>
      <c r="E91" s="44" t="str">
        <f>_xlfn.XLOOKUP(A91,NOSA!D:D,NOSA!I:I,"")</f>
        <v/>
      </c>
      <c r="F91" s="44" t="str">
        <f>_xlfn.XLOOKUP(A91,NOSA!D:D,NOSA!J:J,"")</f>
        <v/>
      </c>
      <c r="G91" s="54" t="str">
        <f>_xlfn.XLOOKUP(A91,NOSA!D:D,NOSA!K:K,"")</f>
        <v/>
      </c>
    </row>
    <row r="92" spans="1:7">
      <c r="A92" s="41" t="str">
        <f t="shared" si="2"/>
        <v>55290</v>
      </c>
      <c r="C92" s="51">
        <v>90</v>
      </c>
      <c r="D92" s="43" t="str">
        <f>_xlfn.XLOOKUP(A92,NOSA!D:D,NOSA!G:G,"")</f>
        <v/>
      </c>
      <c r="E92" s="43" t="str">
        <f>_xlfn.XLOOKUP(A92,NOSA!D:D,NOSA!I:I,"")</f>
        <v/>
      </c>
      <c r="F92" s="43" t="str">
        <f>_xlfn.XLOOKUP(A92,NOSA!D:D,NOSA!J:J,"")</f>
        <v/>
      </c>
      <c r="G92" s="52" t="str">
        <f>_xlfn.XLOOKUP(A92,NOSA!D:D,NOSA!K:K,"")</f>
        <v/>
      </c>
    </row>
    <row r="93" spans="1:7">
      <c r="A93" s="41" t="str">
        <f t="shared" si="2"/>
        <v>55291</v>
      </c>
      <c r="C93" s="53">
        <v>91</v>
      </c>
      <c r="D93" s="44" t="str">
        <f>_xlfn.XLOOKUP(A93,NOSA!D:D,NOSA!G:G,"")</f>
        <v/>
      </c>
      <c r="E93" s="44" t="str">
        <f>_xlfn.XLOOKUP(A93,NOSA!D:D,NOSA!I:I,"")</f>
        <v/>
      </c>
      <c r="F93" s="44" t="str">
        <f>_xlfn.XLOOKUP(A93,NOSA!D:D,NOSA!J:J,"")</f>
        <v/>
      </c>
      <c r="G93" s="54" t="str">
        <f>_xlfn.XLOOKUP(A93,NOSA!D:D,NOSA!K:K,"")</f>
        <v/>
      </c>
    </row>
    <row r="94" spans="1:7">
      <c r="A94" s="41" t="str">
        <f t="shared" si="2"/>
        <v>55292</v>
      </c>
      <c r="C94" s="51">
        <v>92</v>
      </c>
      <c r="D94" s="43" t="str">
        <f>_xlfn.XLOOKUP(A94,NOSA!D:D,NOSA!G:G,"")</f>
        <v/>
      </c>
      <c r="E94" s="43" t="str">
        <f>_xlfn.XLOOKUP(A94,NOSA!D:D,NOSA!I:I,"")</f>
        <v/>
      </c>
      <c r="F94" s="43" t="str">
        <f>_xlfn.XLOOKUP(A94,NOSA!D:D,NOSA!J:J,"")</f>
        <v/>
      </c>
      <c r="G94" s="52" t="str">
        <f>_xlfn.XLOOKUP(A94,NOSA!D:D,NOSA!K:K,"")</f>
        <v/>
      </c>
    </row>
    <row r="95" spans="1:7">
      <c r="A95" s="41" t="str">
        <f t="shared" si="2"/>
        <v>55293</v>
      </c>
      <c r="C95" s="53">
        <v>93</v>
      </c>
      <c r="D95" s="44" t="str">
        <f>_xlfn.XLOOKUP(A95,NOSA!D:D,NOSA!G:G,"")</f>
        <v/>
      </c>
      <c r="E95" s="44" t="str">
        <f>_xlfn.XLOOKUP(A95,NOSA!D:D,NOSA!I:I,"")</f>
        <v/>
      </c>
      <c r="F95" s="44" t="str">
        <f>_xlfn.XLOOKUP(A95,NOSA!D:D,NOSA!J:J,"")</f>
        <v/>
      </c>
      <c r="G95" s="54" t="str">
        <f>_xlfn.XLOOKUP(A95,NOSA!D:D,NOSA!K:K,"")</f>
        <v/>
      </c>
    </row>
    <row r="96" spans="1:7">
      <c r="A96" s="41" t="str">
        <f t="shared" si="2"/>
        <v>55294</v>
      </c>
      <c r="C96" s="51">
        <v>94</v>
      </c>
      <c r="D96" s="43" t="str">
        <f>_xlfn.XLOOKUP(A96,NOSA!D:D,NOSA!G:G,"")</f>
        <v/>
      </c>
      <c r="E96" s="43" t="str">
        <f>_xlfn.XLOOKUP(A96,NOSA!D:D,NOSA!I:I,"")</f>
        <v/>
      </c>
      <c r="F96" s="43" t="str">
        <f>_xlfn.XLOOKUP(A96,NOSA!D:D,NOSA!J:J,"")</f>
        <v/>
      </c>
      <c r="G96" s="52" t="str">
        <f>_xlfn.XLOOKUP(A96,NOSA!D:D,NOSA!K:K,"")</f>
        <v/>
      </c>
    </row>
    <row r="97" spans="1:7">
      <c r="A97" s="41" t="str">
        <f t="shared" si="2"/>
        <v>55295</v>
      </c>
      <c r="C97" s="53">
        <v>95</v>
      </c>
      <c r="D97" s="44" t="str">
        <f>_xlfn.XLOOKUP(A97,NOSA!D:D,NOSA!G:G,"")</f>
        <v/>
      </c>
      <c r="E97" s="44" t="str">
        <f>_xlfn.XLOOKUP(A97,NOSA!D:D,NOSA!I:I,"")</f>
        <v/>
      </c>
      <c r="F97" s="44" t="str">
        <f>_xlfn.XLOOKUP(A97,NOSA!D:D,NOSA!J:J,"")</f>
        <v/>
      </c>
      <c r="G97" s="54" t="str">
        <f>_xlfn.XLOOKUP(A97,NOSA!D:D,NOSA!K:K,"")</f>
        <v/>
      </c>
    </row>
    <row r="98" spans="1:7">
      <c r="A98" s="41" t="str">
        <f t="shared" si="2"/>
        <v>55296</v>
      </c>
      <c r="C98" s="51">
        <v>96</v>
      </c>
      <c r="D98" s="43" t="str">
        <f>_xlfn.XLOOKUP(A98,NOSA!D:D,NOSA!G:G,"")</f>
        <v/>
      </c>
      <c r="E98" s="43" t="str">
        <f>_xlfn.XLOOKUP(A98,NOSA!D:D,NOSA!I:I,"")</f>
        <v/>
      </c>
      <c r="F98" s="43" t="str">
        <f>_xlfn.XLOOKUP(A98,NOSA!D:D,NOSA!J:J,"")</f>
        <v/>
      </c>
      <c r="G98" s="52" t="str">
        <f>_xlfn.XLOOKUP(A98,NOSA!D:D,NOSA!K:K,"")</f>
        <v/>
      </c>
    </row>
    <row r="99" spans="1:7">
      <c r="A99" s="41" t="str">
        <f t="shared" si="2"/>
        <v>55297</v>
      </c>
      <c r="C99" s="53">
        <v>97</v>
      </c>
      <c r="D99" s="44" t="str">
        <f>_xlfn.XLOOKUP(A99,NOSA!D:D,NOSA!G:G,"")</f>
        <v/>
      </c>
      <c r="E99" s="44" t="str">
        <f>_xlfn.XLOOKUP(A99,NOSA!D:D,NOSA!I:I,"")</f>
        <v/>
      </c>
      <c r="F99" s="44" t="str">
        <f>_xlfn.XLOOKUP(A99,NOSA!D:D,NOSA!J:J,"")</f>
        <v/>
      </c>
      <c r="G99" s="54" t="str">
        <f>_xlfn.XLOOKUP(A99,NOSA!D:D,NOSA!K:K,"")</f>
        <v/>
      </c>
    </row>
    <row r="100" spans="1:7">
      <c r="A100" s="41" t="str">
        <f t="shared" si="2"/>
        <v>55298</v>
      </c>
      <c r="C100" s="51">
        <v>98</v>
      </c>
      <c r="D100" s="43" t="str">
        <f>_xlfn.XLOOKUP(A100,NOSA!D:D,NOSA!G:G,"")</f>
        <v/>
      </c>
      <c r="E100" s="43" t="str">
        <f>_xlfn.XLOOKUP(A100,NOSA!D:D,NOSA!I:I,"")</f>
        <v/>
      </c>
      <c r="F100" s="43" t="str">
        <f>_xlfn.XLOOKUP(A100,NOSA!D:D,NOSA!J:J,"")</f>
        <v/>
      </c>
      <c r="G100" s="52" t="str">
        <f>_xlfn.XLOOKUP(A100,NOSA!D:D,NOSA!K:K,"")</f>
        <v/>
      </c>
    </row>
    <row r="101" spans="1:7">
      <c r="A101" s="41" t="str">
        <f t="shared" si="2"/>
        <v>55299</v>
      </c>
      <c r="C101" s="53">
        <v>99</v>
      </c>
      <c r="D101" s="44" t="str">
        <f>_xlfn.XLOOKUP(A101,NOSA!D:D,NOSA!G:G,"")</f>
        <v/>
      </c>
      <c r="E101" s="44" t="str">
        <f>_xlfn.XLOOKUP(A101,NOSA!D:D,NOSA!I:I,"")</f>
        <v/>
      </c>
      <c r="F101" s="44" t="str">
        <f>_xlfn.XLOOKUP(A101,NOSA!D:D,NOSA!J:J,"")</f>
        <v/>
      </c>
      <c r="G101" s="54" t="str">
        <f>_xlfn.XLOOKUP(A101,NOSA!D:D,NOSA!K:K,"")</f>
        <v/>
      </c>
    </row>
    <row r="102" spans="1:7">
      <c r="A102" s="41" t="str">
        <f t="shared" si="2"/>
        <v>552100</v>
      </c>
      <c r="C102" s="51">
        <v>100</v>
      </c>
      <c r="D102" s="43" t="str">
        <f>_xlfn.XLOOKUP(A102,NOSA!D:D,NOSA!G:G,"")</f>
        <v/>
      </c>
      <c r="E102" s="43" t="str">
        <f>_xlfn.XLOOKUP(A102,NOSA!D:D,NOSA!I:I,"")</f>
        <v/>
      </c>
      <c r="F102" s="43" t="str">
        <f>_xlfn.XLOOKUP(A102,NOSA!D:D,NOSA!J:J,"")</f>
        <v/>
      </c>
      <c r="G102" s="52" t="str">
        <f>_xlfn.XLOOKUP(A102,NOSA!D:D,NOSA!K:K,"")</f>
        <v/>
      </c>
    </row>
    <row r="103" spans="1:7">
      <c r="A103" s="41" t="str">
        <f t="shared" si="2"/>
        <v>552101</v>
      </c>
      <c r="C103" s="53">
        <v>101</v>
      </c>
      <c r="D103" s="44" t="str">
        <f>_xlfn.XLOOKUP(A103,NOSA!D:D,NOSA!G:G,"")</f>
        <v/>
      </c>
      <c r="E103" s="44" t="str">
        <f>_xlfn.XLOOKUP(A103,NOSA!D:D,NOSA!I:I,"")</f>
        <v/>
      </c>
      <c r="F103" s="44" t="str">
        <f>_xlfn.XLOOKUP(A103,NOSA!D:D,NOSA!J:J,"")</f>
        <v/>
      </c>
      <c r="G103" s="54" t="str">
        <f>_xlfn.XLOOKUP(A103,NOSA!D:D,NOSA!K:K,"")</f>
        <v/>
      </c>
    </row>
    <row r="104" spans="1:7">
      <c r="A104" s="41" t="str">
        <f t="shared" si="2"/>
        <v>552102</v>
      </c>
      <c r="C104" s="51">
        <v>102</v>
      </c>
      <c r="D104" s="43" t="str">
        <f>_xlfn.XLOOKUP(A104,NOSA!D:D,NOSA!G:G,"")</f>
        <v/>
      </c>
      <c r="E104" s="43" t="str">
        <f>_xlfn.XLOOKUP(A104,NOSA!D:D,NOSA!I:I,"")</f>
        <v/>
      </c>
      <c r="F104" s="43" t="str">
        <f>_xlfn.XLOOKUP(A104,NOSA!D:D,NOSA!J:J,"")</f>
        <v/>
      </c>
      <c r="G104" s="52" t="str">
        <f>_xlfn.XLOOKUP(A104,NOSA!D:D,NOSA!K:K,"")</f>
        <v/>
      </c>
    </row>
    <row r="105" spans="1:7">
      <c r="A105" s="41" t="str">
        <f t="shared" si="2"/>
        <v>552103</v>
      </c>
      <c r="C105" s="53">
        <v>103</v>
      </c>
      <c r="D105" s="44" t="str">
        <f>_xlfn.XLOOKUP(A105,NOSA!D:D,NOSA!G:G,"")</f>
        <v/>
      </c>
      <c r="E105" s="44" t="str">
        <f>_xlfn.XLOOKUP(A105,NOSA!D:D,NOSA!I:I,"")</f>
        <v/>
      </c>
      <c r="F105" s="44" t="str">
        <f>_xlfn.XLOOKUP(A105,NOSA!D:D,NOSA!J:J,"")</f>
        <v/>
      </c>
      <c r="G105" s="54" t="str">
        <f>_xlfn.XLOOKUP(A105,NOSA!D:D,NOSA!K:K,"")</f>
        <v/>
      </c>
    </row>
    <row r="106" spans="1:7">
      <c r="A106" s="41" t="str">
        <f t="shared" si="2"/>
        <v>552104</v>
      </c>
      <c r="C106" s="51">
        <v>104</v>
      </c>
      <c r="D106" s="43" t="str">
        <f>_xlfn.XLOOKUP(A106,NOSA!D:D,NOSA!G:G,"")</f>
        <v/>
      </c>
      <c r="E106" s="43" t="str">
        <f>_xlfn.XLOOKUP(A106,NOSA!D:D,NOSA!I:I,"")</f>
        <v/>
      </c>
      <c r="F106" s="43" t="str">
        <f>_xlfn.XLOOKUP(A106,NOSA!D:D,NOSA!J:J,"")</f>
        <v/>
      </c>
      <c r="G106" s="52" t="str">
        <f>_xlfn.XLOOKUP(A106,NOSA!D:D,NOSA!K:K,"")</f>
        <v/>
      </c>
    </row>
    <row r="107" spans="1:7">
      <c r="A107" s="41" t="str">
        <f t="shared" si="2"/>
        <v>552105</v>
      </c>
      <c r="C107" s="53">
        <v>105</v>
      </c>
      <c r="D107" s="44" t="str">
        <f>_xlfn.XLOOKUP(A107,NOSA!D:D,NOSA!G:G,"")</f>
        <v/>
      </c>
      <c r="E107" s="44" t="str">
        <f>_xlfn.XLOOKUP(A107,NOSA!D:D,NOSA!I:I,"")</f>
        <v/>
      </c>
      <c r="F107" s="44" t="str">
        <f>_xlfn.XLOOKUP(A107,NOSA!D:D,NOSA!J:J,"")</f>
        <v/>
      </c>
      <c r="G107" s="54" t="str">
        <f>_xlfn.XLOOKUP(A107,NOSA!D:D,NOSA!K:K,"")</f>
        <v/>
      </c>
    </row>
    <row r="108" spans="1:7">
      <c r="A108" s="41" t="str">
        <f t="shared" si="2"/>
        <v>552106</v>
      </c>
      <c r="C108" s="51">
        <v>106</v>
      </c>
      <c r="D108" s="43" t="str">
        <f>_xlfn.XLOOKUP(A108,NOSA!D:D,NOSA!G:G,"")</f>
        <v/>
      </c>
      <c r="E108" s="43" t="str">
        <f>_xlfn.XLOOKUP(A108,NOSA!D:D,NOSA!I:I,"")</f>
        <v/>
      </c>
      <c r="F108" s="43" t="str">
        <f>_xlfn.XLOOKUP(A108,NOSA!D:D,NOSA!J:J,"")</f>
        <v/>
      </c>
      <c r="G108" s="52" t="str">
        <f>_xlfn.XLOOKUP(A108,NOSA!D:D,NOSA!K:K,"")</f>
        <v/>
      </c>
    </row>
    <row r="109" spans="1:7">
      <c r="A109" s="41" t="str">
        <f t="shared" si="2"/>
        <v>552107</v>
      </c>
      <c r="C109" s="53">
        <v>107</v>
      </c>
      <c r="D109" s="44" t="str">
        <f>_xlfn.XLOOKUP(A109,NOSA!D:D,NOSA!G:G,"")</f>
        <v/>
      </c>
      <c r="E109" s="44" t="str">
        <f>_xlfn.XLOOKUP(A109,NOSA!D:D,NOSA!I:I,"")</f>
        <v/>
      </c>
      <c r="F109" s="44" t="str">
        <f>_xlfn.XLOOKUP(A109,NOSA!D:D,NOSA!J:J,"")</f>
        <v/>
      </c>
      <c r="G109" s="54" t="str">
        <f>_xlfn.XLOOKUP(A109,NOSA!D:D,NOSA!K:K,"")</f>
        <v/>
      </c>
    </row>
    <row r="110" spans="1:7">
      <c r="A110" s="41" t="str">
        <f t="shared" si="2"/>
        <v>552108</v>
      </c>
      <c r="C110" s="51">
        <v>108</v>
      </c>
      <c r="D110" s="43" t="str">
        <f>_xlfn.XLOOKUP(A110,NOSA!D:D,NOSA!G:G,"")</f>
        <v/>
      </c>
      <c r="E110" s="43" t="str">
        <f>_xlfn.XLOOKUP(A110,NOSA!D:D,NOSA!I:I,"")</f>
        <v/>
      </c>
      <c r="F110" s="43" t="str">
        <f>_xlfn.XLOOKUP(A110,NOSA!D:D,NOSA!J:J,"")</f>
        <v/>
      </c>
      <c r="G110" s="52" t="str">
        <f>_xlfn.XLOOKUP(A110,NOSA!D:D,NOSA!K:K,"")</f>
        <v/>
      </c>
    </row>
    <row r="111" spans="1:7">
      <c r="A111" s="41" t="str">
        <f t="shared" si="2"/>
        <v>552109</v>
      </c>
      <c r="C111" s="53">
        <v>109</v>
      </c>
      <c r="D111" s="44" t="str">
        <f>_xlfn.XLOOKUP(A111,NOSA!D:D,NOSA!G:G,"")</f>
        <v/>
      </c>
      <c r="E111" s="44" t="str">
        <f>_xlfn.XLOOKUP(A111,NOSA!D:D,NOSA!I:I,"")</f>
        <v/>
      </c>
      <c r="F111" s="44" t="str">
        <f>_xlfn.XLOOKUP(A111,NOSA!D:D,NOSA!J:J,"")</f>
        <v/>
      </c>
      <c r="G111" s="54" t="str">
        <f>_xlfn.XLOOKUP(A111,NOSA!D:D,NOSA!K:K,"")</f>
        <v/>
      </c>
    </row>
    <row r="112" spans="1:7">
      <c r="A112" s="41" t="str">
        <f t="shared" si="2"/>
        <v>552110</v>
      </c>
      <c r="C112" s="51">
        <v>110</v>
      </c>
      <c r="D112" s="43" t="str">
        <f>_xlfn.XLOOKUP(A112,NOSA!D:D,NOSA!G:G,"")</f>
        <v/>
      </c>
      <c r="E112" s="43" t="str">
        <f>_xlfn.XLOOKUP(A112,NOSA!D:D,NOSA!I:I,"")</f>
        <v/>
      </c>
      <c r="F112" s="43" t="str">
        <f>_xlfn.XLOOKUP(A112,NOSA!D:D,NOSA!J:J,"")</f>
        <v/>
      </c>
      <c r="G112" s="52" t="str">
        <f>_xlfn.XLOOKUP(A112,NOSA!D:D,NOSA!K:K,"")</f>
        <v/>
      </c>
    </row>
    <row r="113" spans="1:7">
      <c r="A113" s="41" t="str">
        <f t="shared" si="2"/>
        <v>552111</v>
      </c>
      <c r="C113" s="53">
        <v>111</v>
      </c>
      <c r="D113" s="44" t="str">
        <f>_xlfn.XLOOKUP(A113,NOSA!D:D,NOSA!G:G,"")</f>
        <v/>
      </c>
      <c r="E113" s="44" t="str">
        <f>_xlfn.XLOOKUP(A113,NOSA!D:D,NOSA!I:I,"")</f>
        <v/>
      </c>
      <c r="F113" s="44" t="str">
        <f>_xlfn.XLOOKUP(A113,NOSA!D:D,NOSA!J:J,"")</f>
        <v/>
      </c>
      <c r="G113" s="54" t="str">
        <f>_xlfn.XLOOKUP(A113,NOSA!D:D,NOSA!K:K,"")</f>
        <v/>
      </c>
    </row>
    <row r="114" spans="1:7">
      <c r="A114" s="41" t="str">
        <f t="shared" si="2"/>
        <v>552112</v>
      </c>
      <c r="C114" s="51">
        <v>112</v>
      </c>
      <c r="D114" s="43" t="str">
        <f>_xlfn.XLOOKUP(A114,NOSA!D:D,NOSA!G:G,"")</f>
        <v/>
      </c>
      <c r="E114" s="43" t="str">
        <f>_xlfn.XLOOKUP(A114,NOSA!D:D,NOSA!I:I,"")</f>
        <v/>
      </c>
      <c r="F114" s="43" t="str">
        <f>_xlfn.XLOOKUP(A114,NOSA!D:D,NOSA!J:J,"")</f>
        <v/>
      </c>
      <c r="G114" s="52" t="str">
        <f>_xlfn.XLOOKUP(A114,NOSA!D:D,NOSA!K:K,"")</f>
        <v/>
      </c>
    </row>
    <row r="115" spans="1:7">
      <c r="A115" s="41" t="str">
        <f t="shared" si="2"/>
        <v>552113</v>
      </c>
      <c r="C115" s="53">
        <v>113</v>
      </c>
      <c r="D115" s="44" t="str">
        <f>_xlfn.XLOOKUP(A115,NOSA!D:D,NOSA!G:G,"")</f>
        <v/>
      </c>
      <c r="E115" s="44" t="str">
        <f>_xlfn.XLOOKUP(A115,NOSA!D:D,NOSA!I:I,"")</f>
        <v/>
      </c>
      <c r="F115" s="44" t="str">
        <f>_xlfn.XLOOKUP(A115,NOSA!D:D,NOSA!J:J,"")</f>
        <v/>
      </c>
      <c r="G115" s="54" t="str">
        <f>_xlfn.XLOOKUP(A115,NOSA!D:D,NOSA!K:K,"")</f>
        <v/>
      </c>
    </row>
    <row r="116" spans="1:7">
      <c r="A116" s="41" t="str">
        <f t="shared" si="2"/>
        <v>552114</v>
      </c>
      <c r="C116" s="51">
        <v>114</v>
      </c>
      <c r="D116" s="43" t="str">
        <f>_xlfn.XLOOKUP(A116,NOSA!D:D,NOSA!G:G,"")</f>
        <v/>
      </c>
      <c r="E116" s="43" t="str">
        <f>_xlfn.XLOOKUP(A116,NOSA!D:D,NOSA!I:I,"")</f>
        <v/>
      </c>
      <c r="F116" s="43" t="str">
        <f>_xlfn.XLOOKUP(A116,NOSA!D:D,NOSA!J:J,"")</f>
        <v/>
      </c>
      <c r="G116" s="52" t="str">
        <f>_xlfn.XLOOKUP(A116,NOSA!D:D,NOSA!K:K,"")</f>
        <v/>
      </c>
    </row>
    <row r="117" spans="1:7">
      <c r="A117" s="41" t="str">
        <f t="shared" si="2"/>
        <v>552115</v>
      </c>
      <c r="C117" s="53">
        <v>115</v>
      </c>
      <c r="D117" s="44" t="str">
        <f>_xlfn.XLOOKUP(A117,NOSA!D:D,NOSA!G:G,"")</f>
        <v/>
      </c>
      <c r="E117" s="44" t="str">
        <f>_xlfn.XLOOKUP(A117,NOSA!D:D,NOSA!I:I,"")</f>
        <v/>
      </c>
      <c r="F117" s="44" t="str">
        <f>_xlfn.XLOOKUP(A117,NOSA!D:D,NOSA!J:J,"")</f>
        <v/>
      </c>
      <c r="G117" s="54" t="str">
        <f>_xlfn.XLOOKUP(A117,NOSA!D:D,NOSA!K:K,"")</f>
        <v/>
      </c>
    </row>
    <row r="118" spans="1:7">
      <c r="A118" s="41" t="str">
        <f t="shared" si="2"/>
        <v>552116</v>
      </c>
      <c r="C118" s="51">
        <v>116</v>
      </c>
      <c r="D118" s="43" t="str">
        <f>_xlfn.XLOOKUP(A118,NOSA!D:D,NOSA!G:G,"")</f>
        <v/>
      </c>
      <c r="E118" s="43" t="str">
        <f>_xlfn.XLOOKUP(A118,NOSA!D:D,NOSA!I:I,"")</f>
        <v/>
      </c>
      <c r="F118" s="43" t="str">
        <f>_xlfn.XLOOKUP(A118,NOSA!D:D,NOSA!J:J,"")</f>
        <v/>
      </c>
      <c r="G118" s="52" t="str">
        <f>_xlfn.XLOOKUP(A118,NOSA!D:D,NOSA!K:K,"")</f>
        <v/>
      </c>
    </row>
    <row r="119" spans="1:7">
      <c r="A119" s="41" t="str">
        <f t="shared" si="2"/>
        <v>552117</v>
      </c>
      <c r="C119" s="53">
        <v>117</v>
      </c>
      <c r="D119" s="44" t="str">
        <f>_xlfn.XLOOKUP(A119,NOSA!D:D,NOSA!G:G,"")</f>
        <v/>
      </c>
      <c r="E119" s="44" t="str">
        <f>_xlfn.XLOOKUP(A119,NOSA!D:D,NOSA!I:I,"")</f>
        <v/>
      </c>
      <c r="F119" s="44" t="str">
        <f>_xlfn.XLOOKUP(A119,NOSA!D:D,NOSA!J:J,"")</f>
        <v/>
      </c>
      <c r="G119" s="54" t="str">
        <f>_xlfn.XLOOKUP(A119,NOSA!D:D,NOSA!K:K,"")</f>
        <v/>
      </c>
    </row>
    <row r="120" spans="1:7">
      <c r="A120" s="41" t="str">
        <f t="shared" si="2"/>
        <v>552118</v>
      </c>
      <c r="C120" s="51">
        <v>118</v>
      </c>
      <c r="D120" s="43" t="str">
        <f>_xlfn.XLOOKUP(A120,NOSA!D:D,NOSA!G:G,"")</f>
        <v/>
      </c>
      <c r="E120" s="43" t="str">
        <f>_xlfn.XLOOKUP(A120,NOSA!D:D,NOSA!I:I,"")</f>
        <v/>
      </c>
      <c r="F120" s="43" t="str">
        <f>_xlfn.XLOOKUP(A120,NOSA!D:D,NOSA!J:J,"")</f>
        <v/>
      </c>
      <c r="G120" s="52" t="str">
        <f>_xlfn.XLOOKUP(A120,NOSA!D:D,NOSA!K:K,"")</f>
        <v/>
      </c>
    </row>
    <row r="121" spans="1:7">
      <c r="A121" s="41" t="str">
        <f t="shared" si="2"/>
        <v>552119</v>
      </c>
      <c r="C121" s="53">
        <v>119</v>
      </c>
      <c r="D121" s="44" t="str">
        <f>_xlfn.XLOOKUP(A121,NOSA!D:D,NOSA!G:G,"")</f>
        <v/>
      </c>
      <c r="E121" s="44" t="str">
        <f>_xlfn.XLOOKUP(A121,NOSA!D:D,NOSA!I:I,"")</f>
        <v/>
      </c>
      <c r="F121" s="44" t="str">
        <f>_xlfn.XLOOKUP(A121,NOSA!D:D,NOSA!J:J,"")</f>
        <v/>
      </c>
      <c r="G121" s="54" t="str">
        <f>_xlfn.XLOOKUP(A121,NOSA!D:D,NOSA!K:K,"")</f>
        <v/>
      </c>
    </row>
    <row r="122" spans="1:7">
      <c r="A122" s="41" t="str">
        <f t="shared" si="2"/>
        <v>552120</v>
      </c>
      <c r="C122" s="51">
        <v>120</v>
      </c>
      <c r="D122" s="43" t="str">
        <f>_xlfn.XLOOKUP(A122,NOSA!D:D,NOSA!G:G,"")</f>
        <v/>
      </c>
      <c r="E122" s="43" t="str">
        <f>_xlfn.XLOOKUP(A122,NOSA!D:D,NOSA!I:I,"")</f>
        <v/>
      </c>
      <c r="F122" s="43" t="str">
        <f>_xlfn.XLOOKUP(A122,NOSA!D:D,NOSA!J:J,"")</f>
        <v/>
      </c>
      <c r="G122" s="52" t="str">
        <f>_xlfn.XLOOKUP(A122,NOSA!D:D,NOSA!K:K,"")</f>
        <v/>
      </c>
    </row>
    <row r="123" spans="1:7">
      <c r="A123" s="41" t="str">
        <f t="shared" si="2"/>
        <v>552121</v>
      </c>
      <c r="C123" s="53">
        <v>121</v>
      </c>
      <c r="D123" s="44" t="str">
        <f>_xlfn.XLOOKUP(A123,NOSA!D:D,NOSA!G:G,"")</f>
        <v/>
      </c>
      <c r="E123" s="44" t="str">
        <f>_xlfn.XLOOKUP(A123,NOSA!D:D,NOSA!I:I,"")</f>
        <v/>
      </c>
      <c r="F123" s="44" t="str">
        <f>_xlfn.XLOOKUP(A123,NOSA!D:D,NOSA!J:J,"")</f>
        <v/>
      </c>
      <c r="G123" s="54" t="str">
        <f>_xlfn.XLOOKUP(A123,NOSA!D:D,NOSA!K:K,"")</f>
        <v/>
      </c>
    </row>
    <row r="124" spans="1:7">
      <c r="A124" s="41" t="str">
        <f t="shared" si="2"/>
        <v>552122</v>
      </c>
      <c r="C124" s="51">
        <v>122</v>
      </c>
      <c r="D124" s="43" t="str">
        <f>_xlfn.XLOOKUP(A124,NOSA!D:D,NOSA!G:G,"")</f>
        <v/>
      </c>
      <c r="E124" s="43" t="str">
        <f>_xlfn.XLOOKUP(A124,NOSA!D:D,NOSA!I:I,"")</f>
        <v/>
      </c>
      <c r="F124" s="43" t="str">
        <f>_xlfn.XLOOKUP(A124,NOSA!D:D,NOSA!J:J,"")</f>
        <v/>
      </c>
      <c r="G124" s="52" t="str">
        <f>_xlfn.XLOOKUP(A124,NOSA!D:D,NOSA!K:K,"")</f>
        <v/>
      </c>
    </row>
    <row r="125" spans="1:7">
      <c r="A125" s="41" t="str">
        <f t="shared" si="2"/>
        <v>552123</v>
      </c>
      <c r="C125" s="53">
        <v>123</v>
      </c>
      <c r="D125" s="44" t="str">
        <f>_xlfn.XLOOKUP(A125,NOSA!D:D,NOSA!G:G,"")</f>
        <v/>
      </c>
      <c r="E125" s="44" t="str">
        <f>_xlfn.XLOOKUP(A125,NOSA!D:D,NOSA!I:I,"")</f>
        <v/>
      </c>
      <c r="F125" s="44" t="str">
        <f>_xlfn.XLOOKUP(A125,NOSA!D:D,NOSA!J:J,"")</f>
        <v/>
      </c>
      <c r="G125" s="54" t="str">
        <f>_xlfn.XLOOKUP(A125,NOSA!D:D,NOSA!K:K,"")</f>
        <v/>
      </c>
    </row>
    <row r="126" spans="1:7">
      <c r="A126" s="41" t="str">
        <f t="shared" si="2"/>
        <v>552124</v>
      </c>
      <c r="C126" s="51">
        <v>124</v>
      </c>
      <c r="D126" s="43" t="str">
        <f>_xlfn.XLOOKUP(A126,NOSA!D:D,NOSA!G:G,"")</f>
        <v/>
      </c>
      <c r="E126" s="43" t="str">
        <f>_xlfn.XLOOKUP(A126,NOSA!D:D,NOSA!I:I,"")</f>
        <v/>
      </c>
      <c r="F126" s="43" t="str">
        <f>_xlfn.XLOOKUP(A126,NOSA!D:D,NOSA!J:J,"")</f>
        <v/>
      </c>
      <c r="G126" s="52" t="str">
        <f>_xlfn.XLOOKUP(A126,NOSA!D:D,NOSA!K:K,"")</f>
        <v/>
      </c>
    </row>
    <row r="127" spans="1:7">
      <c r="A127" s="41" t="str">
        <f t="shared" si="2"/>
        <v>552125</v>
      </c>
      <c r="C127" s="53">
        <v>125</v>
      </c>
      <c r="D127" s="44" t="str">
        <f>_xlfn.XLOOKUP(A127,NOSA!D:D,NOSA!G:G,"")</f>
        <v/>
      </c>
      <c r="E127" s="44" t="str">
        <f>_xlfn.XLOOKUP(A127,NOSA!D:D,NOSA!I:I,"")</f>
        <v/>
      </c>
      <c r="F127" s="44" t="str">
        <f>_xlfn.XLOOKUP(A127,NOSA!D:D,NOSA!J:J,"")</f>
        <v/>
      </c>
      <c r="G127" s="54" t="str">
        <f>_xlfn.XLOOKUP(A127,NOSA!D:D,NOSA!K:K,"")</f>
        <v/>
      </c>
    </row>
    <row r="128" spans="1:7">
      <c r="A128" s="41" t="str">
        <f t="shared" si="2"/>
        <v>552126</v>
      </c>
      <c r="C128" s="51">
        <v>126</v>
      </c>
      <c r="D128" s="43" t="str">
        <f>_xlfn.XLOOKUP(A128,NOSA!D:D,NOSA!G:G,"")</f>
        <v/>
      </c>
      <c r="E128" s="43" t="str">
        <f>_xlfn.XLOOKUP(A128,NOSA!D:D,NOSA!I:I,"")</f>
        <v/>
      </c>
      <c r="F128" s="43" t="str">
        <f>_xlfn.XLOOKUP(A128,NOSA!D:D,NOSA!J:J,"")</f>
        <v/>
      </c>
      <c r="G128" s="52" t="str">
        <f>_xlfn.XLOOKUP(A128,NOSA!D:D,NOSA!K:K,"")</f>
        <v/>
      </c>
    </row>
    <row r="129" spans="1:7">
      <c r="A129" s="41" t="str">
        <f t="shared" si="2"/>
        <v>552127</v>
      </c>
      <c r="C129" s="53">
        <v>127</v>
      </c>
      <c r="D129" s="44" t="str">
        <f>_xlfn.XLOOKUP(A129,NOSA!D:D,NOSA!G:G,"")</f>
        <v/>
      </c>
      <c r="E129" s="44" t="str">
        <f>_xlfn.XLOOKUP(A129,NOSA!D:D,NOSA!I:I,"")</f>
        <v/>
      </c>
      <c r="F129" s="44" t="str">
        <f>_xlfn.XLOOKUP(A129,NOSA!D:D,NOSA!J:J,"")</f>
        <v/>
      </c>
      <c r="G129" s="54" t="str">
        <f>_xlfn.XLOOKUP(A129,NOSA!D:D,NOSA!K:K,"")</f>
        <v/>
      </c>
    </row>
    <row r="130" spans="1:7">
      <c r="A130" s="41" t="str">
        <f t="shared" si="2"/>
        <v>552128</v>
      </c>
      <c r="C130" s="51">
        <v>128</v>
      </c>
      <c r="D130" s="43" t="str">
        <f>_xlfn.XLOOKUP(A130,NOSA!D:D,NOSA!G:G,"")</f>
        <v/>
      </c>
      <c r="E130" s="43" t="str">
        <f>_xlfn.XLOOKUP(A130,NOSA!D:D,NOSA!I:I,"")</f>
        <v/>
      </c>
      <c r="F130" s="43" t="str">
        <f>_xlfn.XLOOKUP(A130,NOSA!D:D,NOSA!J:J,"")</f>
        <v/>
      </c>
      <c r="G130" s="52" t="str">
        <f>_xlfn.XLOOKUP(A130,NOSA!D:D,NOSA!K:K,"")</f>
        <v/>
      </c>
    </row>
    <row r="131" spans="1:7">
      <c r="A131" s="41" t="str">
        <f t="shared" ref="A131:A194" si="3">$E$1&amp;C131</f>
        <v>552129</v>
      </c>
      <c r="C131" s="53">
        <v>129</v>
      </c>
      <c r="D131" s="44" t="str">
        <f>_xlfn.XLOOKUP(A131,NOSA!D:D,NOSA!G:G,"")</f>
        <v/>
      </c>
      <c r="E131" s="44" t="str">
        <f>_xlfn.XLOOKUP(A131,NOSA!D:D,NOSA!I:I,"")</f>
        <v/>
      </c>
      <c r="F131" s="44" t="str">
        <f>_xlfn.XLOOKUP(A131,NOSA!D:D,NOSA!J:J,"")</f>
        <v/>
      </c>
      <c r="G131" s="54" t="str">
        <f>_xlfn.XLOOKUP(A131,NOSA!D:D,NOSA!K:K,"")</f>
        <v/>
      </c>
    </row>
    <row r="132" spans="1:7">
      <c r="A132" s="41" t="str">
        <f t="shared" si="3"/>
        <v>552130</v>
      </c>
      <c r="C132" s="51">
        <v>130</v>
      </c>
      <c r="D132" s="43" t="str">
        <f>_xlfn.XLOOKUP(A132,NOSA!D:D,NOSA!G:G,"")</f>
        <v/>
      </c>
      <c r="E132" s="43" t="str">
        <f>_xlfn.XLOOKUP(A132,NOSA!D:D,NOSA!I:I,"")</f>
        <v/>
      </c>
      <c r="F132" s="43" t="str">
        <f>_xlfn.XLOOKUP(A132,NOSA!D:D,NOSA!J:J,"")</f>
        <v/>
      </c>
      <c r="G132" s="52" t="str">
        <f>_xlfn.XLOOKUP(A132,NOSA!D:D,NOSA!K:K,"")</f>
        <v/>
      </c>
    </row>
    <row r="133" spans="1:7">
      <c r="A133" s="41" t="str">
        <f t="shared" si="3"/>
        <v>552131</v>
      </c>
      <c r="C133" s="53">
        <v>131</v>
      </c>
      <c r="D133" s="44" t="str">
        <f>_xlfn.XLOOKUP(A133,NOSA!D:D,NOSA!G:G,"")</f>
        <v/>
      </c>
      <c r="E133" s="44" t="str">
        <f>_xlfn.XLOOKUP(A133,NOSA!D:D,NOSA!I:I,"")</f>
        <v/>
      </c>
      <c r="F133" s="44" t="str">
        <f>_xlfn.XLOOKUP(A133,NOSA!D:D,NOSA!J:J,"")</f>
        <v/>
      </c>
      <c r="G133" s="54" t="str">
        <f>_xlfn.XLOOKUP(A133,NOSA!D:D,NOSA!K:K,"")</f>
        <v/>
      </c>
    </row>
    <row r="134" spans="1:7">
      <c r="A134" s="41" t="str">
        <f t="shared" si="3"/>
        <v>552132</v>
      </c>
      <c r="C134" s="51">
        <v>132</v>
      </c>
      <c r="D134" s="43" t="str">
        <f>_xlfn.XLOOKUP(A134,NOSA!D:D,NOSA!G:G,"")</f>
        <v/>
      </c>
      <c r="E134" s="43" t="str">
        <f>_xlfn.XLOOKUP(A134,NOSA!D:D,NOSA!I:I,"")</f>
        <v/>
      </c>
      <c r="F134" s="43" t="str">
        <f>_xlfn.XLOOKUP(A134,NOSA!D:D,NOSA!J:J,"")</f>
        <v/>
      </c>
      <c r="G134" s="52" t="str">
        <f>_xlfn.XLOOKUP(A134,NOSA!D:D,NOSA!K:K,"")</f>
        <v/>
      </c>
    </row>
    <row r="135" spans="1:7">
      <c r="A135" s="41" t="str">
        <f t="shared" si="3"/>
        <v>552133</v>
      </c>
      <c r="C135" s="53">
        <v>133</v>
      </c>
      <c r="D135" s="44" t="str">
        <f>_xlfn.XLOOKUP(A135,NOSA!D:D,NOSA!G:G,"")</f>
        <v/>
      </c>
      <c r="E135" s="44" t="str">
        <f>_xlfn.XLOOKUP(A135,NOSA!D:D,NOSA!I:I,"")</f>
        <v/>
      </c>
      <c r="F135" s="44" t="str">
        <f>_xlfn.XLOOKUP(A135,NOSA!D:D,NOSA!J:J,"")</f>
        <v/>
      </c>
      <c r="G135" s="54" t="str">
        <f>_xlfn.XLOOKUP(A135,NOSA!D:D,NOSA!K:K,"")</f>
        <v/>
      </c>
    </row>
    <row r="136" spans="1:7">
      <c r="A136" s="41" t="str">
        <f t="shared" si="3"/>
        <v>552134</v>
      </c>
      <c r="C136" s="51">
        <v>134</v>
      </c>
      <c r="D136" s="43" t="str">
        <f>_xlfn.XLOOKUP(A136,NOSA!D:D,NOSA!G:G,"")</f>
        <v/>
      </c>
      <c r="E136" s="43" t="str">
        <f>_xlfn.XLOOKUP(A136,NOSA!D:D,NOSA!I:I,"")</f>
        <v/>
      </c>
      <c r="F136" s="43" t="str">
        <f>_xlfn.XLOOKUP(A136,NOSA!D:D,NOSA!J:J,"")</f>
        <v/>
      </c>
      <c r="G136" s="52" t="str">
        <f>_xlfn.XLOOKUP(A136,NOSA!D:D,NOSA!K:K,"")</f>
        <v/>
      </c>
    </row>
    <row r="137" spans="1:7">
      <c r="A137" s="41" t="str">
        <f t="shared" si="3"/>
        <v>552135</v>
      </c>
      <c r="C137" s="53">
        <v>135</v>
      </c>
      <c r="D137" s="44" t="str">
        <f>_xlfn.XLOOKUP(A137,NOSA!D:D,NOSA!G:G,"")</f>
        <v/>
      </c>
      <c r="E137" s="44" t="str">
        <f>_xlfn.XLOOKUP(A137,NOSA!D:D,NOSA!I:I,"")</f>
        <v/>
      </c>
      <c r="F137" s="44" t="str">
        <f>_xlfn.XLOOKUP(A137,NOSA!D:D,NOSA!J:J,"")</f>
        <v/>
      </c>
      <c r="G137" s="54" t="str">
        <f>_xlfn.XLOOKUP(A137,NOSA!D:D,NOSA!K:K,"")</f>
        <v/>
      </c>
    </row>
    <row r="138" spans="1:7">
      <c r="A138" s="41" t="str">
        <f t="shared" si="3"/>
        <v>552136</v>
      </c>
      <c r="C138" s="51">
        <v>136</v>
      </c>
      <c r="D138" s="43" t="str">
        <f>_xlfn.XLOOKUP(A138,NOSA!D:D,NOSA!G:G,"")</f>
        <v/>
      </c>
      <c r="E138" s="43" t="str">
        <f>_xlfn.XLOOKUP(A138,NOSA!D:D,NOSA!I:I,"")</f>
        <v/>
      </c>
      <c r="F138" s="43" t="str">
        <f>_xlfn.XLOOKUP(A138,NOSA!D:D,NOSA!J:J,"")</f>
        <v/>
      </c>
      <c r="G138" s="52" t="str">
        <f>_xlfn.XLOOKUP(A138,NOSA!D:D,NOSA!K:K,"")</f>
        <v/>
      </c>
    </row>
    <row r="139" spans="1:7">
      <c r="A139" s="41" t="str">
        <f t="shared" si="3"/>
        <v>552137</v>
      </c>
      <c r="C139" s="53">
        <v>137</v>
      </c>
      <c r="D139" s="44" t="str">
        <f>_xlfn.XLOOKUP(A139,NOSA!D:D,NOSA!G:G,"")</f>
        <v/>
      </c>
      <c r="E139" s="44" t="str">
        <f>_xlfn.XLOOKUP(A139,NOSA!D:D,NOSA!I:I,"")</f>
        <v/>
      </c>
      <c r="F139" s="44" t="str">
        <f>_xlfn.XLOOKUP(A139,NOSA!D:D,NOSA!J:J,"")</f>
        <v/>
      </c>
      <c r="G139" s="54" t="str">
        <f>_xlfn.XLOOKUP(A139,NOSA!D:D,NOSA!K:K,"")</f>
        <v/>
      </c>
    </row>
    <row r="140" spans="1:7">
      <c r="A140" s="41" t="str">
        <f t="shared" si="3"/>
        <v>552138</v>
      </c>
      <c r="C140" s="51">
        <v>138</v>
      </c>
      <c r="D140" s="43" t="str">
        <f>_xlfn.XLOOKUP(A140,NOSA!D:D,NOSA!G:G,"")</f>
        <v/>
      </c>
      <c r="E140" s="43" t="str">
        <f>_xlfn.XLOOKUP(A140,NOSA!D:D,NOSA!I:I,"")</f>
        <v/>
      </c>
      <c r="F140" s="43" t="str">
        <f>_xlfn.XLOOKUP(A140,NOSA!D:D,NOSA!J:J,"")</f>
        <v/>
      </c>
      <c r="G140" s="52" t="str">
        <f>_xlfn.XLOOKUP(A140,NOSA!D:D,NOSA!K:K,"")</f>
        <v/>
      </c>
    </row>
    <row r="141" spans="1:7">
      <c r="A141" s="41" t="str">
        <f t="shared" si="3"/>
        <v>552139</v>
      </c>
      <c r="C141" s="53">
        <v>139</v>
      </c>
      <c r="D141" s="44" t="str">
        <f>_xlfn.XLOOKUP(A141,NOSA!D:D,NOSA!G:G,"")</f>
        <v/>
      </c>
      <c r="E141" s="44" t="str">
        <f>_xlfn.XLOOKUP(A141,NOSA!D:D,NOSA!I:I,"")</f>
        <v/>
      </c>
      <c r="F141" s="44" t="str">
        <f>_xlfn.XLOOKUP(A141,NOSA!D:D,NOSA!J:J,"")</f>
        <v/>
      </c>
      <c r="G141" s="54" t="str">
        <f>_xlfn.XLOOKUP(A141,NOSA!D:D,NOSA!K:K,"")</f>
        <v/>
      </c>
    </row>
    <row r="142" spans="1:7">
      <c r="A142" s="41" t="str">
        <f t="shared" si="3"/>
        <v>552140</v>
      </c>
      <c r="C142" s="51">
        <v>140</v>
      </c>
      <c r="D142" s="43" t="str">
        <f>_xlfn.XLOOKUP(A142,NOSA!D:D,NOSA!G:G,"")</f>
        <v/>
      </c>
      <c r="E142" s="43" t="str">
        <f>_xlfn.XLOOKUP(A142,NOSA!D:D,NOSA!I:I,"")</f>
        <v/>
      </c>
      <c r="F142" s="43" t="str">
        <f>_xlfn.XLOOKUP(A142,NOSA!D:D,NOSA!J:J,"")</f>
        <v/>
      </c>
      <c r="G142" s="52" t="str">
        <f>_xlfn.XLOOKUP(A142,NOSA!D:D,NOSA!K:K,"")</f>
        <v/>
      </c>
    </row>
    <row r="143" spans="1:7">
      <c r="A143" s="41" t="str">
        <f t="shared" si="3"/>
        <v>552141</v>
      </c>
      <c r="C143" s="53">
        <v>141</v>
      </c>
      <c r="D143" s="44" t="str">
        <f>_xlfn.XLOOKUP(A143,NOSA!D:D,NOSA!G:G,"")</f>
        <v/>
      </c>
      <c r="E143" s="44" t="str">
        <f>_xlfn.XLOOKUP(A143,NOSA!D:D,NOSA!I:I,"")</f>
        <v/>
      </c>
      <c r="F143" s="44" t="str">
        <f>_xlfn.XLOOKUP(A143,NOSA!D:D,NOSA!J:J,"")</f>
        <v/>
      </c>
      <c r="G143" s="54" t="str">
        <f>_xlfn.XLOOKUP(A143,NOSA!D:D,NOSA!K:K,"")</f>
        <v/>
      </c>
    </row>
    <row r="144" spans="1:7">
      <c r="A144" s="41" t="str">
        <f t="shared" si="3"/>
        <v>552142</v>
      </c>
      <c r="C144" s="51">
        <v>142</v>
      </c>
      <c r="D144" s="43" t="str">
        <f>_xlfn.XLOOKUP(A144,NOSA!D:D,NOSA!G:G,"")</f>
        <v/>
      </c>
      <c r="E144" s="43" t="str">
        <f>_xlfn.XLOOKUP(A144,NOSA!D:D,NOSA!I:I,"")</f>
        <v/>
      </c>
      <c r="F144" s="43" t="str">
        <f>_xlfn.XLOOKUP(A144,NOSA!D:D,NOSA!J:J,"")</f>
        <v/>
      </c>
      <c r="G144" s="52" t="str">
        <f>_xlfn.XLOOKUP(A144,NOSA!D:D,NOSA!K:K,"")</f>
        <v/>
      </c>
    </row>
    <row r="145" spans="1:7">
      <c r="A145" s="41" t="str">
        <f t="shared" si="3"/>
        <v>552143</v>
      </c>
      <c r="C145" s="53">
        <v>143</v>
      </c>
      <c r="D145" s="44" t="str">
        <f>_xlfn.XLOOKUP(A145,NOSA!D:D,NOSA!G:G,"")</f>
        <v/>
      </c>
      <c r="E145" s="44" t="str">
        <f>_xlfn.XLOOKUP(A145,NOSA!D:D,NOSA!I:I,"")</f>
        <v/>
      </c>
      <c r="F145" s="44" t="str">
        <f>_xlfn.XLOOKUP(A145,NOSA!D:D,NOSA!J:J,"")</f>
        <v/>
      </c>
      <c r="G145" s="54" t="str">
        <f>_xlfn.XLOOKUP(A145,NOSA!D:D,NOSA!K:K,"")</f>
        <v/>
      </c>
    </row>
    <row r="146" spans="1:7">
      <c r="A146" s="41" t="str">
        <f t="shared" si="3"/>
        <v>552144</v>
      </c>
      <c r="C146" s="51">
        <v>144</v>
      </c>
      <c r="D146" s="43" t="str">
        <f>_xlfn.XLOOKUP(A146,NOSA!D:D,NOSA!G:G,"")</f>
        <v/>
      </c>
      <c r="E146" s="43" t="str">
        <f>_xlfn.XLOOKUP(A146,NOSA!D:D,NOSA!I:I,"")</f>
        <v/>
      </c>
      <c r="F146" s="43" t="str">
        <f>_xlfn.XLOOKUP(A146,NOSA!D:D,NOSA!J:J,"")</f>
        <v/>
      </c>
      <c r="G146" s="52" t="str">
        <f>_xlfn.XLOOKUP(A146,NOSA!D:D,NOSA!K:K,"")</f>
        <v/>
      </c>
    </row>
    <row r="147" spans="1:7">
      <c r="A147" s="41" t="str">
        <f t="shared" si="3"/>
        <v>552145</v>
      </c>
      <c r="C147" s="53">
        <v>145</v>
      </c>
      <c r="D147" s="44" t="str">
        <f>_xlfn.XLOOKUP(A147,NOSA!D:D,NOSA!G:G,"")</f>
        <v/>
      </c>
      <c r="E147" s="44" t="str">
        <f>_xlfn.XLOOKUP(A147,NOSA!D:D,NOSA!I:I,"")</f>
        <v/>
      </c>
      <c r="F147" s="44" t="str">
        <f>_xlfn.XLOOKUP(A147,NOSA!D:D,NOSA!J:J,"")</f>
        <v/>
      </c>
      <c r="G147" s="54" t="str">
        <f>_xlfn.XLOOKUP(A147,NOSA!D:D,NOSA!K:K,"")</f>
        <v/>
      </c>
    </row>
    <row r="148" spans="1:7">
      <c r="A148" s="41" t="str">
        <f t="shared" si="3"/>
        <v>552146</v>
      </c>
      <c r="C148" s="51">
        <v>146</v>
      </c>
      <c r="D148" s="43" t="str">
        <f>_xlfn.XLOOKUP(A148,NOSA!D:D,NOSA!G:G,"")</f>
        <v/>
      </c>
      <c r="E148" s="43" t="str">
        <f>_xlfn.XLOOKUP(A148,NOSA!D:D,NOSA!I:I,"")</f>
        <v/>
      </c>
      <c r="F148" s="43" t="str">
        <f>_xlfn.XLOOKUP(A148,NOSA!D:D,NOSA!J:J,"")</f>
        <v/>
      </c>
      <c r="G148" s="52" t="str">
        <f>_xlfn.XLOOKUP(A148,NOSA!D:D,NOSA!K:K,"")</f>
        <v/>
      </c>
    </row>
    <row r="149" spans="1:7">
      <c r="A149" s="41" t="str">
        <f t="shared" si="3"/>
        <v>552147</v>
      </c>
      <c r="C149" s="53">
        <v>147</v>
      </c>
      <c r="D149" s="44" t="str">
        <f>_xlfn.XLOOKUP(A149,NOSA!D:D,NOSA!G:G,"")</f>
        <v/>
      </c>
      <c r="E149" s="44" t="str">
        <f>_xlfn.XLOOKUP(A149,NOSA!D:D,NOSA!I:I,"")</f>
        <v/>
      </c>
      <c r="F149" s="44" t="str">
        <f>_xlfn.XLOOKUP(A149,NOSA!D:D,NOSA!J:J,"")</f>
        <v/>
      </c>
      <c r="G149" s="54" t="str">
        <f>_xlfn.XLOOKUP(A149,NOSA!D:D,NOSA!K:K,"")</f>
        <v/>
      </c>
    </row>
    <row r="150" spans="1:7">
      <c r="A150" s="41" t="str">
        <f t="shared" si="3"/>
        <v>552148</v>
      </c>
      <c r="C150" s="51">
        <v>148</v>
      </c>
      <c r="D150" s="43" t="str">
        <f>_xlfn.XLOOKUP(A150,NOSA!D:D,NOSA!G:G,"")</f>
        <v/>
      </c>
      <c r="E150" s="43" t="str">
        <f>_xlfn.XLOOKUP(A150,NOSA!D:D,NOSA!I:I,"")</f>
        <v/>
      </c>
      <c r="F150" s="43" t="str">
        <f>_xlfn.XLOOKUP(A150,NOSA!D:D,NOSA!J:J,"")</f>
        <v/>
      </c>
      <c r="G150" s="52" t="str">
        <f>_xlfn.XLOOKUP(A150,NOSA!D:D,NOSA!K:K,"")</f>
        <v/>
      </c>
    </row>
    <row r="151" spans="1:7">
      <c r="A151" s="41" t="str">
        <f t="shared" si="3"/>
        <v>552149</v>
      </c>
      <c r="C151" s="53">
        <v>149</v>
      </c>
      <c r="D151" s="44" t="str">
        <f>_xlfn.XLOOKUP(A151,NOSA!D:D,NOSA!G:G,"")</f>
        <v/>
      </c>
      <c r="E151" s="44" t="str">
        <f>_xlfn.XLOOKUP(A151,NOSA!D:D,NOSA!I:I,"")</f>
        <v/>
      </c>
      <c r="F151" s="44" t="str">
        <f>_xlfn.XLOOKUP(A151,NOSA!D:D,NOSA!J:J,"")</f>
        <v/>
      </c>
      <c r="G151" s="54" t="str">
        <f>_xlfn.XLOOKUP(A151,NOSA!D:D,NOSA!K:K,"")</f>
        <v/>
      </c>
    </row>
    <row r="152" spans="1:7">
      <c r="A152" s="41" t="str">
        <f t="shared" si="3"/>
        <v>552150</v>
      </c>
      <c r="C152" s="51">
        <v>150</v>
      </c>
      <c r="D152" s="43" t="str">
        <f>_xlfn.XLOOKUP(A152,NOSA!D:D,NOSA!G:G,"")</f>
        <v/>
      </c>
      <c r="E152" s="43" t="str">
        <f>_xlfn.XLOOKUP(A152,NOSA!D:D,NOSA!I:I,"")</f>
        <v/>
      </c>
      <c r="F152" s="43" t="str">
        <f>_xlfn.XLOOKUP(A152,NOSA!D:D,NOSA!J:J,"")</f>
        <v/>
      </c>
      <c r="G152" s="52" t="str">
        <f>_xlfn.XLOOKUP(A152,NOSA!D:D,NOSA!K:K,"")</f>
        <v/>
      </c>
    </row>
    <row r="153" spans="1:7">
      <c r="A153" s="41" t="str">
        <f t="shared" si="3"/>
        <v>552151</v>
      </c>
      <c r="C153" s="53">
        <v>151</v>
      </c>
      <c r="D153" s="44" t="str">
        <f>_xlfn.XLOOKUP(A153,NOSA!D:D,NOSA!G:G,"")</f>
        <v/>
      </c>
      <c r="E153" s="44" t="str">
        <f>_xlfn.XLOOKUP(A153,NOSA!D:D,NOSA!I:I,"")</f>
        <v/>
      </c>
      <c r="F153" s="44" t="str">
        <f>_xlfn.XLOOKUP(A153,NOSA!D:D,NOSA!J:J,"")</f>
        <v/>
      </c>
      <c r="G153" s="54" t="str">
        <f>_xlfn.XLOOKUP(A153,NOSA!D:D,NOSA!K:K,"")</f>
        <v/>
      </c>
    </row>
    <row r="154" spans="1:7">
      <c r="A154" s="41" t="str">
        <f t="shared" si="3"/>
        <v>552152</v>
      </c>
      <c r="C154" s="51">
        <v>152</v>
      </c>
      <c r="D154" s="43" t="str">
        <f>_xlfn.XLOOKUP(A154,NOSA!D:D,NOSA!G:G,"")</f>
        <v/>
      </c>
      <c r="E154" s="43" t="str">
        <f>_xlfn.XLOOKUP(A154,NOSA!D:D,NOSA!I:I,"")</f>
        <v/>
      </c>
      <c r="F154" s="43" t="str">
        <f>_xlfn.XLOOKUP(A154,NOSA!D:D,NOSA!J:J,"")</f>
        <v/>
      </c>
      <c r="G154" s="52" t="str">
        <f>_xlfn.XLOOKUP(A154,NOSA!D:D,NOSA!K:K,"")</f>
        <v/>
      </c>
    </row>
    <row r="155" spans="1:7">
      <c r="A155" s="41" t="str">
        <f t="shared" si="3"/>
        <v>552153</v>
      </c>
      <c r="C155" s="53">
        <v>153</v>
      </c>
      <c r="D155" s="44" t="str">
        <f>_xlfn.XLOOKUP(A155,NOSA!D:D,NOSA!G:G,"")</f>
        <v/>
      </c>
      <c r="E155" s="44" t="str">
        <f>_xlfn.XLOOKUP(A155,NOSA!D:D,NOSA!I:I,"")</f>
        <v/>
      </c>
      <c r="F155" s="44" t="str">
        <f>_xlfn.XLOOKUP(A155,NOSA!D:D,NOSA!J:J,"")</f>
        <v/>
      </c>
      <c r="G155" s="54" t="str">
        <f>_xlfn.XLOOKUP(A155,NOSA!D:D,NOSA!K:K,"")</f>
        <v/>
      </c>
    </row>
    <row r="156" spans="1:7">
      <c r="A156" s="41" t="str">
        <f t="shared" si="3"/>
        <v>552154</v>
      </c>
      <c r="C156" s="51">
        <v>154</v>
      </c>
      <c r="D156" s="43" t="str">
        <f>_xlfn.XLOOKUP(A156,NOSA!D:D,NOSA!G:G,"")</f>
        <v/>
      </c>
      <c r="E156" s="43" t="str">
        <f>_xlfn.XLOOKUP(A156,NOSA!D:D,NOSA!I:I,"")</f>
        <v/>
      </c>
      <c r="F156" s="43" t="str">
        <f>_xlfn.XLOOKUP(A156,NOSA!D:D,NOSA!J:J,"")</f>
        <v/>
      </c>
      <c r="G156" s="52" t="str">
        <f>_xlfn.XLOOKUP(A156,NOSA!D:D,NOSA!K:K,"")</f>
        <v/>
      </c>
    </row>
    <row r="157" spans="1:7">
      <c r="A157" s="41" t="str">
        <f t="shared" si="3"/>
        <v>552155</v>
      </c>
      <c r="C157" s="53">
        <v>155</v>
      </c>
      <c r="D157" s="44" t="str">
        <f>_xlfn.XLOOKUP(A157,NOSA!D:D,NOSA!G:G,"")</f>
        <v/>
      </c>
      <c r="E157" s="44" t="str">
        <f>_xlfn.XLOOKUP(A157,NOSA!D:D,NOSA!I:I,"")</f>
        <v/>
      </c>
      <c r="F157" s="44" t="str">
        <f>_xlfn.XLOOKUP(A157,NOSA!D:D,NOSA!J:J,"")</f>
        <v/>
      </c>
      <c r="G157" s="54" t="str">
        <f>_xlfn.XLOOKUP(A157,NOSA!D:D,NOSA!K:K,"")</f>
        <v/>
      </c>
    </row>
    <row r="158" spans="1:7">
      <c r="A158" s="41" t="str">
        <f t="shared" si="3"/>
        <v>552156</v>
      </c>
      <c r="C158" s="51">
        <v>156</v>
      </c>
      <c r="D158" s="43" t="str">
        <f>_xlfn.XLOOKUP(A158,NOSA!D:D,NOSA!G:G,"")</f>
        <v/>
      </c>
      <c r="E158" s="43" t="str">
        <f>_xlfn.XLOOKUP(A158,NOSA!D:D,NOSA!I:I,"")</f>
        <v/>
      </c>
      <c r="F158" s="43" t="str">
        <f>_xlfn.XLOOKUP(A158,NOSA!D:D,NOSA!J:J,"")</f>
        <v/>
      </c>
      <c r="G158" s="52" t="str">
        <f>_xlfn.XLOOKUP(A158,NOSA!D:D,NOSA!K:K,"")</f>
        <v/>
      </c>
    </row>
    <row r="159" spans="1:7">
      <c r="A159" s="41" t="str">
        <f t="shared" si="3"/>
        <v>552157</v>
      </c>
      <c r="C159" s="53">
        <v>157</v>
      </c>
      <c r="D159" s="44" t="str">
        <f>_xlfn.XLOOKUP(A159,NOSA!D:D,NOSA!G:G,"")</f>
        <v/>
      </c>
      <c r="E159" s="44" t="str">
        <f>_xlfn.XLOOKUP(A159,NOSA!D:D,NOSA!I:I,"")</f>
        <v/>
      </c>
      <c r="F159" s="44" t="str">
        <f>_xlfn.XLOOKUP(A159,NOSA!D:D,NOSA!J:J,"")</f>
        <v/>
      </c>
      <c r="G159" s="54" t="str">
        <f>_xlfn.XLOOKUP(A159,NOSA!D:D,NOSA!K:K,"")</f>
        <v/>
      </c>
    </row>
    <row r="160" spans="1:7">
      <c r="A160" s="41" t="str">
        <f t="shared" si="3"/>
        <v>552158</v>
      </c>
      <c r="C160" s="51">
        <v>158</v>
      </c>
      <c r="D160" s="43" t="str">
        <f>_xlfn.XLOOKUP(A160,NOSA!D:D,NOSA!G:G,"")</f>
        <v/>
      </c>
      <c r="E160" s="43" t="str">
        <f>_xlfn.XLOOKUP(A160,NOSA!D:D,NOSA!I:I,"")</f>
        <v/>
      </c>
      <c r="F160" s="43" t="str">
        <f>_xlfn.XLOOKUP(A160,NOSA!D:D,NOSA!J:J,"")</f>
        <v/>
      </c>
      <c r="G160" s="52" t="str">
        <f>_xlfn.XLOOKUP(A160,NOSA!D:D,NOSA!K:K,"")</f>
        <v/>
      </c>
    </row>
    <row r="161" spans="1:7">
      <c r="A161" s="41" t="str">
        <f t="shared" si="3"/>
        <v>552159</v>
      </c>
      <c r="C161" s="53">
        <v>159</v>
      </c>
      <c r="D161" s="44" t="str">
        <f>_xlfn.XLOOKUP(A161,NOSA!D:D,NOSA!G:G,"")</f>
        <v/>
      </c>
      <c r="E161" s="44" t="str">
        <f>_xlfn.XLOOKUP(A161,NOSA!D:D,NOSA!I:I,"")</f>
        <v/>
      </c>
      <c r="F161" s="44" t="str">
        <f>_xlfn.XLOOKUP(A161,NOSA!D:D,NOSA!J:J,"")</f>
        <v/>
      </c>
      <c r="G161" s="54" t="str">
        <f>_xlfn.XLOOKUP(A161,NOSA!D:D,NOSA!K:K,"")</f>
        <v/>
      </c>
    </row>
    <row r="162" spans="1:7">
      <c r="A162" s="41" t="str">
        <f t="shared" si="3"/>
        <v>552160</v>
      </c>
      <c r="C162" s="51">
        <v>160</v>
      </c>
      <c r="D162" s="43" t="str">
        <f>_xlfn.XLOOKUP(A162,NOSA!D:D,NOSA!G:G,"")</f>
        <v/>
      </c>
      <c r="E162" s="43" t="str">
        <f>_xlfn.XLOOKUP(A162,NOSA!D:D,NOSA!I:I,"")</f>
        <v/>
      </c>
      <c r="F162" s="43" t="str">
        <f>_xlfn.XLOOKUP(A162,NOSA!D:D,NOSA!J:J,"")</f>
        <v/>
      </c>
      <c r="G162" s="52" t="str">
        <f>_xlfn.XLOOKUP(A162,NOSA!D:D,NOSA!K:K,"")</f>
        <v/>
      </c>
    </row>
    <row r="163" spans="1:7">
      <c r="A163" s="41" t="str">
        <f t="shared" si="3"/>
        <v>552161</v>
      </c>
      <c r="C163" s="53">
        <v>161</v>
      </c>
      <c r="D163" s="44" t="str">
        <f>_xlfn.XLOOKUP(A163,NOSA!D:D,NOSA!G:G,"")</f>
        <v/>
      </c>
      <c r="E163" s="44" t="str">
        <f>_xlfn.XLOOKUP(A163,NOSA!D:D,NOSA!I:I,"")</f>
        <v/>
      </c>
      <c r="F163" s="44" t="str">
        <f>_xlfn.XLOOKUP(A163,NOSA!D:D,NOSA!J:J,"")</f>
        <v/>
      </c>
      <c r="G163" s="54" t="str">
        <f>_xlfn.XLOOKUP(A163,NOSA!D:D,NOSA!K:K,"")</f>
        <v/>
      </c>
    </row>
    <row r="164" spans="1:7">
      <c r="A164" s="41" t="str">
        <f t="shared" si="3"/>
        <v>552162</v>
      </c>
      <c r="C164" s="51">
        <v>162</v>
      </c>
      <c r="D164" s="43" t="str">
        <f>_xlfn.XLOOKUP(A164,NOSA!D:D,NOSA!G:G,"")</f>
        <v/>
      </c>
      <c r="E164" s="43" t="str">
        <f>_xlfn.XLOOKUP(A164,NOSA!D:D,NOSA!I:I,"")</f>
        <v/>
      </c>
      <c r="F164" s="43" t="str">
        <f>_xlfn.XLOOKUP(A164,NOSA!D:D,NOSA!J:J,"")</f>
        <v/>
      </c>
      <c r="G164" s="52" t="str">
        <f>_xlfn.XLOOKUP(A164,NOSA!D:D,NOSA!K:K,"")</f>
        <v/>
      </c>
    </row>
    <row r="165" spans="1:7">
      <c r="A165" s="41" t="str">
        <f t="shared" si="3"/>
        <v>552163</v>
      </c>
      <c r="C165" s="53">
        <v>163</v>
      </c>
      <c r="D165" s="44" t="str">
        <f>_xlfn.XLOOKUP(A165,NOSA!D:D,NOSA!G:G,"")</f>
        <v/>
      </c>
      <c r="E165" s="44" t="str">
        <f>_xlfn.XLOOKUP(A165,NOSA!D:D,NOSA!I:I,"")</f>
        <v/>
      </c>
      <c r="F165" s="44" t="str">
        <f>_xlfn.XLOOKUP(A165,NOSA!D:D,NOSA!J:J,"")</f>
        <v/>
      </c>
      <c r="G165" s="54" t="str">
        <f>_xlfn.XLOOKUP(A165,NOSA!D:D,NOSA!K:K,"")</f>
        <v/>
      </c>
    </row>
    <row r="166" spans="1:7">
      <c r="A166" s="41" t="str">
        <f t="shared" si="3"/>
        <v>552164</v>
      </c>
      <c r="C166" s="51">
        <v>164</v>
      </c>
      <c r="D166" s="43" t="str">
        <f>_xlfn.XLOOKUP(A166,NOSA!D:D,NOSA!G:G,"")</f>
        <v/>
      </c>
      <c r="E166" s="43" t="str">
        <f>_xlfn.XLOOKUP(A166,NOSA!D:D,NOSA!I:I,"")</f>
        <v/>
      </c>
      <c r="F166" s="43" t="str">
        <f>_xlfn.XLOOKUP(A166,NOSA!D:D,NOSA!J:J,"")</f>
        <v/>
      </c>
      <c r="G166" s="52" t="str">
        <f>_xlfn.XLOOKUP(A166,NOSA!D:D,NOSA!K:K,"")</f>
        <v/>
      </c>
    </row>
    <row r="167" spans="1:7">
      <c r="A167" s="41" t="str">
        <f t="shared" si="3"/>
        <v>552165</v>
      </c>
      <c r="C167" s="53">
        <v>165</v>
      </c>
      <c r="D167" s="44" t="str">
        <f>_xlfn.XLOOKUP(A167,NOSA!D:D,NOSA!G:G,"")</f>
        <v/>
      </c>
      <c r="E167" s="44" t="str">
        <f>_xlfn.XLOOKUP(A167,NOSA!D:D,NOSA!I:I,"")</f>
        <v/>
      </c>
      <c r="F167" s="44" t="str">
        <f>_xlfn.XLOOKUP(A167,NOSA!D:D,NOSA!J:J,"")</f>
        <v/>
      </c>
      <c r="G167" s="54" t="str">
        <f>_xlfn.XLOOKUP(A167,NOSA!D:D,NOSA!K:K,"")</f>
        <v/>
      </c>
    </row>
    <row r="168" spans="1:7">
      <c r="A168" s="41" t="str">
        <f t="shared" si="3"/>
        <v>552166</v>
      </c>
      <c r="C168" s="51">
        <v>166</v>
      </c>
      <c r="D168" s="43" t="str">
        <f>_xlfn.XLOOKUP(A168,NOSA!D:D,NOSA!G:G,"")</f>
        <v/>
      </c>
      <c r="E168" s="43" t="str">
        <f>_xlfn.XLOOKUP(A168,NOSA!D:D,NOSA!I:I,"")</f>
        <v/>
      </c>
      <c r="F168" s="43" t="str">
        <f>_xlfn.XLOOKUP(A168,NOSA!D:D,NOSA!J:J,"")</f>
        <v/>
      </c>
      <c r="G168" s="52" t="str">
        <f>_xlfn.XLOOKUP(A168,NOSA!D:D,NOSA!K:K,"")</f>
        <v/>
      </c>
    </row>
    <row r="169" spans="1:7">
      <c r="A169" s="41" t="str">
        <f t="shared" si="3"/>
        <v>552167</v>
      </c>
      <c r="C169" s="53">
        <v>167</v>
      </c>
      <c r="D169" s="44" t="str">
        <f>_xlfn.XLOOKUP(A169,NOSA!D:D,NOSA!G:G,"")</f>
        <v/>
      </c>
      <c r="E169" s="44" t="str">
        <f>_xlfn.XLOOKUP(A169,NOSA!D:D,NOSA!I:I,"")</f>
        <v/>
      </c>
      <c r="F169" s="44" t="str">
        <f>_xlfn.XLOOKUP(A169,NOSA!D:D,NOSA!J:J,"")</f>
        <v/>
      </c>
      <c r="G169" s="54" t="str">
        <f>_xlfn.XLOOKUP(A169,NOSA!D:D,NOSA!K:K,"")</f>
        <v/>
      </c>
    </row>
    <row r="170" spans="1:7">
      <c r="A170" s="41" t="str">
        <f t="shared" si="3"/>
        <v>552168</v>
      </c>
      <c r="C170" s="51">
        <v>168</v>
      </c>
      <c r="D170" s="43" t="str">
        <f>_xlfn.XLOOKUP(A170,NOSA!D:D,NOSA!G:G,"")</f>
        <v/>
      </c>
      <c r="E170" s="43" t="str">
        <f>_xlfn.XLOOKUP(A170,NOSA!D:D,NOSA!I:I,"")</f>
        <v/>
      </c>
      <c r="F170" s="43" t="str">
        <f>_xlfn.XLOOKUP(A170,NOSA!D:D,NOSA!J:J,"")</f>
        <v/>
      </c>
      <c r="G170" s="52" t="str">
        <f>_xlfn.XLOOKUP(A170,NOSA!D:D,NOSA!K:K,"")</f>
        <v/>
      </c>
    </row>
    <row r="171" spans="1:7">
      <c r="A171" s="41" t="str">
        <f t="shared" si="3"/>
        <v>552169</v>
      </c>
      <c r="C171" s="53">
        <v>169</v>
      </c>
      <c r="D171" s="44" t="str">
        <f>_xlfn.XLOOKUP(A171,NOSA!D:D,NOSA!G:G,"")</f>
        <v/>
      </c>
      <c r="E171" s="44" t="str">
        <f>_xlfn.XLOOKUP(A171,NOSA!D:D,NOSA!I:I,"")</f>
        <v/>
      </c>
      <c r="F171" s="44" t="str">
        <f>_xlfn.XLOOKUP(A171,NOSA!D:D,NOSA!J:J,"")</f>
        <v/>
      </c>
      <c r="G171" s="54" t="str">
        <f>_xlfn.XLOOKUP(A171,NOSA!D:D,NOSA!K:K,"")</f>
        <v/>
      </c>
    </row>
    <row r="172" spans="1:7">
      <c r="A172" s="41" t="str">
        <f t="shared" si="3"/>
        <v>552170</v>
      </c>
      <c r="C172" s="51">
        <v>170</v>
      </c>
      <c r="D172" s="43" t="str">
        <f>_xlfn.XLOOKUP(A172,NOSA!D:D,NOSA!G:G,"")</f>
        <v/>
      </c>
      <c r="E172" s="43" t="str">
        <f>_xlfn.XLOOKUP(A172,NOSA!D:D,NOSA!I:I,"")</f>
        <v/>
      </c>
      <c r="F172" s="43" t="str">
        <f>_xlfn.XLOOKUP(A172,NOSA!D:D,NOSA!J:J,"")</f>
        <v/>
      </c>
      <c r="G172" s="52" t="str">
        <f>_xlfn.XLOOKUP(A172,NOSA!D:D,NOSA!K:K,"")</f>
        <v/>
      </c>
    </row>
    <row r="173" spans="1:7">
      <c r="A173" s="41" t="str">
        <f t="shared" si="3"/>
        <v>552171</v>
      </c>
      <c r="C173" s="53">
        <v>171</v>
      </c>
      <c r="D173" s="44" t="str">
        <f>_xlfn.XLOOKUP(A173,NOSA!D:D,NOSA!G:G,"")</f>
        <v/>
      </c>
      <c r="E173" s="44" t="str">
        <f>_xlfn.XLOOKUP(A173,NOSA!D:D,NOSA!I:I,"")</f>
        <v/>
      </c>
      <c r="F173" s="44" t="str">
        <f>_xlfn.XLOOKUP(A173,NOSA!D:D,NOSA!J:J,"")</f>
        <v/>
      </c>
      <c r="G173" s="54" t="str">
        <f>_xlfn.XLOOKUP(A173,NOSA!D:D,NOSA!K:K,"")</f>
        <v/>
      </c>
    </row>
    <row r="174" spans="1:7">
      <c r="A174" s="41" t="str">
        <f t="shared" si="3"/>
        <v>552172</v>
      </c>
      <c r="C174" s="51">
        <v>172</v>
      </c>
      <c r="D174" s="43" t="str">
        <f>_xlfn.XLOOKUP(A174,NOSA!D:D,NOSA!G:G,"")</f>
        <v/>
      </c>
      <c r="E174" s="43" t="str">
        <f>_xlfn.XLOOKUP(A174,NOSA!D:D,NOSA!I:I,"")</f>
        <v/>
      </c>
      <c r="F174" s="43" t="str">
        <f>_xlfn.XLOOKUP(A174,NOSA!D:D,NOSA!J:J,"")</f>
        <v/>
      </c>
      <c r="G174" s="52" t="str">
        <f>_xlfn.XLOOKUP(A174,NOSA!D:D,NOSA!K:K,"")</f>
        <v/>
      </c>
    </row>
    <row r="175" spans="1:7">
      <c r="A175" s="41" t="str">
        <f t="shared" si="3"/>
        <v>552173</v>
      </c>
      <c r="C175" s="53">
        <v>173</v>
      </c>
      <c r="D175" s="44" t="str">
        <f>_xlfn.XLOOKUP(A175,NOSA!D:D,NOSA!G:G,"")</f>
        <v/>
      </c>
      <c r="E175" s="44" t="str">
        <f>_xlfn.XLOOKUP(A175,NOSA!D:D,NOSA!I:I,"")</f>
        <v/>
      </c>
      <c r="F175" s="44" t="str">
        <f>_xlfn.XLOOKUP(A175,NOSA!D:D,NOSA!J:J,"")</f>
        <v/>
      </c>
      <c r="G175" s="54" t="str">
        <f>_xlfn.XLOOKUP(A175,NOSA!D:D,NOSA!K:K,"")</f>
        <v/>
      </c>
    </row>
    <row r="176" spans="1:7">
      <c r="A176" s="41" t="str">
        <f t="shared" si="3"/>
        <v>552174</v>
      </c>
      <c r="C176" s="51">
        <v>174</v>
      </c>
      <c r="D176" s="43" t="str">
        <f>_xlfn.XLOOKUP(A176,NOSA!D:D,NOSA!G:G,"")</f>
        <v/>
      </c>
      <c r="E176" s="43" t="str">
        <f>_xlfn.XLOOKUP(A176,NOSA!D:D,NOSA!I:I,"")</f>
        <v/>
      </c>
      <c r="F176" s="43" t="str">
        <f>_xlfn.XLOOKUP(A176,NOSA!D:D,NOSA!J:J,"")</f>
        <v/>
      </c>
      <c r="G176" s="52" t="str">
        <f>_xlfn.XLOOKUP(A176,NOSA!D:D,NOSA!K:K,"")</f>
        <v/>
      </c>
    </row>
    <row r="177" spans="1:7">
      <c r="A177" s="41" t="str">
        <f t="shared" si="3"/>
        <v>552175</v>
      </c>
      <c r="C177" s="53">
        <v>175</v>
      </c>
      <c r="D177" s="44" t="str">
        <f>_xlfn.XLOOKUP(A177,NOSA!D:D,NOSA!G:G,"")</f>
        <v/>
      </c>
      <c r="E177" s="44" t="str">
        <f>_xlfn.XLOOKUP(A177,NOSA!D:D,NOSA!I:I,"")</f>
        <v/>
      </c>
      <c r="F177" s="44" t="str">
        <f>_xlfn.XLOOKUP(A177,NOSA!D:D,NOSA!J:J,"")</f>
        <v/>
      </c>
      <c r="G177" s="54" t="str">
        <f>_xlfn.XLOOKUP(A177,NOSA!D:D,NOSA!K:K,"")</f>
        <v/>
      </c>
    </row>
    <row r="178" spans="1:7">
      <c r="A178" s="41" t="str">
        <f t="shared" si="3"/>
        <v>552176</v>
      </c>
      <c r="C178" s="51">
        <v>176</v>
      </c>
      <c r="D178" s="43" t="str">
        <f>_xlfn.XLOOKUP(A178,NOSA!D:D,NOSA!G:G,"")</f>
        <v/>
      </c>
      <c r="E178" s="43" t="str">
        <f>_xlfn.XLOOKUP(A178,NOSA!D:D,NOSA!I:I,"")</f>
        <v/>
      </c>
      <c r="F178" s="43" t="str">
        <f>_xlfn.XLOOKUP(A178,NOSA!D:D,NOSA!J:J,"")</f>
        <v/>
      </c>
      <c r="G178" s="52" t="str">
        <f>_xlfn.XLOOKUP(A178,NOSA!D:D,NOSA!K:K,"")</f>
        <v/>
      </c>
    </row>
    <row r="179" spans="1:7">
      <c r="A179" s="41" t="str">
        <f t="shared" si="3"/>
        <v>552177</v>
      </c>
      <c r="C179" s="53">
        <v>177</v>
      </c>
      <c r="D179" s="44" t="str">
        <f>_xlfn.XLOOKUP(A179,NOSA!D:D,NOSA!G:G,"")</f>
        <v/>
      </c>
      <c r="E179" s="44" t="str">
        <f>_xlfn.XLOOKUP(A179,NOSA!D:D,NOSA!I:I,"")</f>
        <v/>
      </c>
      <c r="F179" s="44" t="str">
        <f>_xlfn.XLOOKUP(A179,NOSA!D:D,NOSA!J:J,"")</f>
        <v/>
      </c>
      <c r="G179" s="54" t="str">
        <f>_xlfn.XLOOKUP(A179,NOSA!D:D,NOSA!K:K,"")</f>
        <v/>
      </c>
    </row>
    <row r="180" spans="1:7">
      <c r="A180" s="41" t="str">
        <f t="shared" si="3"/>
        <v>552178</v>
      </c>
      <c r="C180" s="51">
        <v>178</v>
      </c>
      <c r="D180" s="43" t="str">
        <f>_xlfn.XLOOKUP(A180,NOSA!D:D,NOSA!G:G,"")</f>
        <v/>
      </c>
      <c r="E180" s="43" t="str">
        <f>_xlfn.XLOOKUP(A180,NOSA!D:D,NOSA!I:I,"")</f>
        <v/>
      </c>
      <c r="F180" s="43" t="str">
        <f>_xlfn.XLOOKUP(A180,NOSA!D:D,NOSA!J:J,"")</f>
        <v/>
      </c>
      <c r="G180" s="52" t="str">
        <f>_xlfn.XLOOKUP(A180,NOSA!D:D,NOSA!K:K,"")</f>
        <v/>
      </c>
    </row>
    <row r="181" spans="1:7">
      <c r="A181" s="41" t="str">
        <f t="shared" si="3"/>
        <v>552179</v>
      </c>
      <c r="C181" s="53">
        <v>179</v>
      </c>
      <c r="D181" s="44" t="str">
        <f>_xlfn.XLOOKUP(A181,NOSA!D:D,NOSA!G:G,"")</f>
        <v/>
      </c>
      <c r="E181" s="44" t="str">
        <f>_xlfn.XLOOKUP(A181,NOSA!D:D,NOSA!I:I,"")</f>
        <v/>
      </c>
      <c r="F181" s="44" t="str">
        <f>_xlfn.XLOOKUP(A181,NOSA!D:D,NOSA!J:J,"")</f>
        <v/>
      </c>
      <c r="G181" s="54" t="str">
        <f>_xlfn.XLOOKUP(A181,NOSA!D:D,NOSA!K:K,"")</f>
        <v/>
      </c>
    </row>
    <row r="182" spans="1:7">
      <c r="A182" s="41" t="str">
        <f t="shared" si="3"/>
        <v>552180</v>
      </c>
      <c r="C182" s="51">
        <v>180</v>
      </c>
      <c r="D182" s="43" t="str">
        <f>_xlfn.XLOOKUP(A182,NOSA!D:D,NOSA!G:G,"")</f>
        <v/>
      </c>
      <c r="E182" s="43" t="str">
        <f>_xlfn.XLOOKUP(A182,NOSA!D:D,NOSA!I:I,"")</f>
        <v/>
      </c>
      <c r="F182" s="43" t="str">
        <f>_xlfn.XLOOKUP(A182,NOSA!D:D,NOSA!J:J,"")</f>
        <v/>
      </c>
      <c r="G182" s="52" t="str">
        <f>_xlfn.XLOOKUP(A182,NOSA!D:D,NOSA!K:K,"")</f>
        <v/>
      </c>
    </row>
    <row r="183" spans="1:7">
      <c r="A183" s="41" t="str">
        <f t="shared" si="3"/>
        <v>552181</v>
      </c>
      <c r="C183" s="53">
        <v>181</v>
      </c>
      <c r="D183" s="44" t="str">
        <f>_xlfn.XLOOKUP(A183,NOSA!D:D,NOSA!G:G,"")</f>
        <v/>
      </c>
      <c r="E183" s="44" t="str">
        <f>_xlfn.XLOOKUP(A183,NOSA!D:D,NOSA!I:I,"")</f>
        <v/>
      </c>
      <c r="F183" s="44" t="str">
        <f>_xlfn.XLOOKUP(A183,NOSA!D:D,NOSA!J:J,"")</f>
        <v/>
      </c>
      <c r="G183" s="54" t="str">
        <f>_xlfn.XLOOKUP(A183,NOSA!D:D,NOSA!K:K,"")</f>
        <v/>
      </c>
    </row>
    <row r="184" spans="1:7">
      <c r="A184" s="41" t="str">
        <f t="shared" si="3"/>
        <v>552182</v>
      </c>
      <c r="C184" s="51">
        <v>182</v>
      </c>
      <c r="D184" s="43" t="str">
        <f>_xlfn.XLOOKUP(A184,NOSA!D:D,NOSA!G:G,"")</f>
        <v/>
      </c>
      <c r="E184" s="43" t="str">
        <f>_xlfn.XLOOKUP(A184,NOSA!D:D,NOSA!I:I,"")</f>
        <v/>
      </c>
      <c r="F184" s="43" t="str">
        <f>_xlfn.XLOOKUP(A184,NOSA!D:D,NOSA!J:J,"")</f>
        <v/>
      </c>
      <c r="G184" s="52" t="str">
        <f>_xlfn.XLOOKUP(A184,NOSA!D:D,NOSA!K:K,"")</f>
        <v/>
      </c>
    </row>
    <row r="185" spans="1:7">
      <c r="A185" s="41" t="str">
        <f t="shared" si="3"/>
        <v>552183</v>
      </c>
      <c r="C185" s="53">
        <v>183</v>
      </c>
      <c r="D185" s="44" t="str">
        <f>_xlfn.XLOOKUP(A185,NOSA!D:D,NOSA!G:G,"")</f>
        <v/>
      </c>
      <c r="E185" s="44" t="str">
        <f>_xlfn.XLOOKUP(A185,NOSA!D:D,NOSA!I:I,"")</f>
        <v/>
      </c>
      <c r="F185" s="44" t="str">
        <f>_xlfn.XLOOKUP(A185,NOSA!D:D,NOSA!J:J,"")</f>
        <v/>
      </c>
      <c r="G185" s="54" t="str">
        <f>_xlfn.XLOOKUP(A185,NOSA!D:D,NOSA!K:K,"")</f>
        <v/>
      </c>
    </row>
    <row r="186" spans="1:7">
      <c r="A186" s="41" t="str">
        <f t="shared" si="3"/>
        <v>552184</v>
      </c>
      <c r="C186" s="51">
        <v>184</v>
      </c>
      <c r="D186" s="43" t="str">
        <f>_xlfn.XLOOKUP(A186,NOSA!D:D,NOSA!G:G,"")</f>
        <v/>
      </c>
      <c r="E186" s="43" t="str">
        <f>_xlfn.XLOOKUP(A186,NOSA!D:D,NOSA!I:I,"")</f>
        <v/>
      </c>
      <c r="F186" s="43" t="str">
        <f>_xlfn.XLOOKUP(A186,NOSA!D:D,NOSA!J:J,"")</f>
        <v/>
      </c>
      <c r="G186" s="52" t="str">
        <f>_xlfn.XLOOKUP(A186,NOSA!D:D,NOSA!K:K,"")</f>
        <v/>
      </c>
    </row>
    <row r="187" spans="1:7">
      <c r="A187" s="41" t="str">
        <f t="shared" si="3"/>
        <v>552185</v>
      </c>
      <c r="C187" s="53">
        <v>185</v>
      </c>
      <c r="D187" s="44" t="str">
        <f>_xlfn.XLOOKUP(A187,NOSA!D:D,NOSA!G:G,"")</f>
        <v/>
      </c>
      <c r="E187" s="44" t="str">
        <f>_xlfn.XLOOKUP(A187,NOSA!D:D,NOSA!I:I,"")</f>
        <v/>
      </c>
      <c r="F187" s="44" t="str">
        <f>_xlfn.XLOOKUP(A187,NOSA!D:D,NOSA!J:J,"")</f>
        <v/>
      </c>
      <c r="G187" s="54" t="str">
        <f>_xlfn.XLOOKUP(A187,NOSA!D:D,NOSA!K:K,"")</f>
        <v/>
      </c>
    </row>
    <row r="188" spans="1:7">
      <c r="A188" s="41" t="str">
        <f t="shared" si="3"/>
        <v>552186</v>
      </c>
      <c r="C188" s="51">
        <v>186</v>
      </c>
      <c r="D188" s="43" t="str">
        <f>_xlfn.XLOOKUP(A188,NOSA!D:D,NOSA!G:G,"")</f>
        <v/>
      </c>
      <c r="E188" s="43" t="str">
        <f>_xlfn.XLOOKUP(A188,NOSA!D:D,NOSA!I:I,"")</f>
        <v/>
      </c>
      <c r="F188" s="43" t="str">
        <f>_xlfn.XLOOKUP(A188,NOSA!D:D,NOSA!J:J,"")</f>
        <v/>
      </c>
      <c r="G188" s="52" t="str">
        <f>_xlfn.XLOOKUP(A188,NOSA!D:D,NOSA!K:K,"")</f>
        <v/>
      </c>
    </row>
    <row r="189" spans="1:7">
      <c r="A189" s="41" t="str">
        <f t="shared" si="3"/>
        <v>552187</v>
      </c>
      <c r="C189" s="53">
        <v>187</v>
      </c>
      <c r="D189" s="44" t="str">
        <f>_xlfn.XLOOKUP(A189,NOSA!D:D,NOSA!G:G,"")</f>
        <v/>
      </c>
      <c r="E189" s="44" t="str">
        <f>_xlfn.XLOOKUP(A189,NOSA!D:D,NOSA!I:I,"")</f>
        <v/>
      </c>
      <c r="F189" s="44" t="str">
        <f>_xlfn.XLOOKUP(A189,NOSA!D:D,NOSA!J:J,"")</f>
        <v/>
      </c>
      <c r="G189" s="54" t="str">
        <f>_xlfn.XLOOKUP(A189,NOSA!D:D,NOSA!K:K,"")</f>
        <v/>
      </c>
    </row>
    <row r="190" spans="1:7">
      <c r="A190" s="41" t="str">
        <f t="shared" si="3"/>
        <v>552188</v>
      </c>
      <c r="C190" s="51">
        <v>188</v>
      </c>
      <c r="D190" s="43" t="str">
        <f>_xlfn.XLOOKUP(A190,NOSA!D:D,NOSA!G:G,"")</f>
        <v/>
      </c>
      <c r="E190" s="43" t="str">
        <f>_xlfn.XLOOKUP(A190,NOSA!D:D,NOSA!I:I,"")</f>
        <v/>
      </c>
      <c r="F190" s="43" t="str">
        <f>_xlfn.XLOOKUP(A190,NOSA!D:D,NOSA!J:J,"")</f>
        <v/>
      </c>
      <c r="G190" s="52" t="str">
        <f>_xlfn.XLOOKUP(A190,NOSA!D:D,NOSA!K:K,"")</f>
        <v/>
      </c>
    </row>
    <row r="191" spans="1:7">
      <c r="A191" s="41" t="str">
        <f t="shared" si="3"/>
        <v>552189</v>
      </c>
      <c r="C191" s="53">
        <v>189</v>
      </c>
      <c r="D191" s="44" t="str">
        <f>_xlfn.XLOOKUP(A191,NOSA!D:D,NOSA!G:G,"")</f>
        <v/>
      </c>
      <c r="E191" s="44" t="str">
        <f>_xlfn.XLOOKUP(A191,NOSA!D:D,NOSA!I:I,"")</f>
        <v/>
      </c>
      <c r="F191" s="44" t="str">
        <f>_xlfn.XLOOKUP(A191,NOSA!D:D,NOSA!J:J,"")</f>
        <v/>
      </c>
      <c r="G191" s="54" t="str">
        <f>_xlfn.XLOOKUP(A191,NOSA!D:D,NOSA!K:K,"")</f>
        <v/>
      </c>
    </row>
    <row r="192" spans="1:7">
      <c r="A192" s="41" t="str">
        <f t="shared" si="3"/>
        <v>552190</v>
      </c>
      <c r="C192" s="51">
        <v>190</v>
      </c>
      <c r="D192" s="43" t="str">
        <f>_xlfn.XLOOKUP(A192,NOSA!D:D,NOSA!G:G,"")</f>
        <v/>
      </c>
      <c r="E192" s="43" t="str">
        <f>_xlfn.XLOOKUP(A192,NOSA!D:D,NOSA!I:I,"")</f>
        <v/>
      </c>
      <c r="F192" s="43" t="str">
        <f>_xlfn.XLOOKUP(A192,NOSA!D:D,NOSA!J:J,"")</f>
        <v/>
      </c>
      <c r="G192" s="52" t="str">
        <f>_xlfn.XLOOKUP(A192,NOSA!D:D,NOSA!K:K,"")</f>
        <v/>
      </c>
    </row>
    <row r="193" spans="1:7">
      <c r="A193" s="41" t="str">
        <f t="shared" si="3"/>
        <v>552191</v>
      </c>
      <c r="C193" s="53">
        <v>191</v>
      </c>
      <c r="D193" s="44" t="str">
        <f>_xlfn.XLOOKUP(A193,NOSA!D:D,NOSA!G:G,"")</f>
        <v/>
      </c>
      <c r="E193" s="44" t="str">
        <f>_xlfn.XLOOKUP(A193,NOSA!D:D,NOSA!I:I,"")</f>
        <v/>
      </c>
      <c r="F193" s="44" t="str">
        <f>_xlfn.XLOOKUP(A193,NOSA!D:D,NOSA!J:J,"")</f>
        <v/>
      </c>
      <c r="G193" s="54" t="str">
        <f>_xlfn.XLOOKUP(A193,NOSA!D:D,NOSA!K:K,"")</f>
        <v/>
      </c>
    </row>
    <row r="194" spans="1:7">
      <c r="A194" s="41" t="str">
        <f t="shared" si="3"/>
        <v>552192</v>
      </c>
      <c r="C194" s="51">
        <v>192</v>
      </c>
      <c r="D194" s="43" t="str">
        <f>_xlfn.XLOOKUP(A194,NOSA!D:D,NOSA!G:G,"")</f>
        <v/>
      </c>
      <c r="E194" s="43" t="str">
        <f>_xlfn.XLOOKUP(A194,NOSA!D:D,NOSA!I:I,"")</f>
        <v/>
      </c>
      <c r="F194" s="43" t="str">
        <f>_xlfn.XLOOKUP(A194,NOSA!D:D,NOSA!J:J,"")</f>
        <v/>
      </c>
      <c r="G194" s="52" t="str">
        <f>_xlfn.XLOOKUP(A194,NOSA!D:D,NOSA!K:K,"")</f>
        <v/>
      </c>
    </row>
    <row r="195" spans="1:7">
      <c r="A195" s="41" t="str">
        <f t="shared" ref="A195:A258" si="4">$E$1&amp;C195</f>
        <v>552193</v>
      </c>
      <c r="C195" s="53">
        <v>193</v>
      </c>
      <c r="D195" s="44" t="str">
        <f>_xlfn.XLOOKUP(A195,NOSA!D:D,NOSA!G:G,"")</f>
        <v/>
      </c>
      <c r="E195" s="44" t="str">
        <f>_xlfn.XLOOKUP(A195,NOSA!D:D,NOSA!I:I,"")</f>
        <v/>
      </c>
      <c r="F195" s="44" t="str">
        <f>_xlfn.XLOOKUP(A195,NOSA!D:D,NOSA!J:J,"")</f>
        <v/>
      </c>
      <c r="G195" s="54" t="str">
        <f>_xlfn.XLOOKUP(A195,NOSA!D:D,NOSA!K:K,"")</f>
        <v/>
      </c>
    </row>
    <row r="196" spans="1:7">
      <c r="A196" s="41" t="str">
        <f t="shared" si="4"/>
        <v>552194</v>
      </c>
      <c r="C196" s="51">
        <v>194</v>
      </c>
      <c r="D196" s="43" t="str">
        <f>_xlfn.XLOOKUP(A196,NOSA!D:D,NOSA!G:G,"")</f>
        <v/>
      </c>
      <c r="E196" s="43" t="str">
        <f>_xlfn.XLOOKUP(A196,NOSA!D:D,NOSA!I:I,"")</f>
        <v/>
      </c>
      <c r="F196" s="43" t="str">
        <f>_xlfn.XLOOKUP(A196,NOSA!D:D,NOSA!J:J,"")</f>
        <v/>
      </c>
      <c r="G196" s="52" t="str">
        <f>_xlfn.XLOOKUP(A196,NOSA!D:D,NOSA!K:K,"")</f>
        <v/>
      </c>
    </row>
    <row r="197" spans="1:7">
      <c r="A197" s="41" t="str">
        <f t="shared" si="4"/>
        <v>552195</v>
      </c>
      <c r="C197" s="53">
        <v>195</v>
      </c>
      <c r="D197" s="44" t="str">
        <f>_xlfn.XLOOKUP(A197,NOSA!D:D,NOSA!G:G,"")</f>
        <v/>
      </c>
      <c r="E197" s="44" t="str">
        <f>_xlfn.XLOOKUP(A197,NOSA!D:D,NOSA!I:I,"")</f>
        <v/>
      </c>
      <c r="F197" s="44" t="str">
        <f>_xlfn.XLOOKUP(A197,NOSA!D:D,NOSA!J:J,"")</f>
        <v/>
      </c>
      <c r="G197" s="54" t="str">
        <f>_xlfn.XLOOKUP(A197,NOSA!D:D,NOSA!K:K,"")</f>
        <v/>
      </c>
    </row>
    <row r="198" spans="1:7">
      <c r="A198" s="41" t="str">
        <f t="shared" si="4"/>
        <v>552196</v>
      </c>
      <c r="C198" s="51">
        <v>196</v>
      </c>
      <c r="D198" s="43" t="str">
        <f>_xlfn.XLOOKUP(A198,NOSA!D:D,NOSA!G:G,"")</f>
        <v/>
      </c>
      <c r="E198" s="43" t="str">
        <f>_xlfn.XLOOKUP(A198,NOSA!D:D,NOSA!I:I,"")</f>
        <v/>
      </c>
      <c r="F198" s="43" t="str">
        <f>_xlfn.XLOOKUP(A198,NOSA!D:D,NOSA!J:J,"")</f>
        <v/>
      </c>
      <c r="G198" s="52" t="str">
        <f>_xlfn.XLOOKUP(A198,NOSA!D:D,NOSA!K:K,"")</f>
        <v/>
      </c>
    </row>
    <row r="199" spans="1:7">
      <c r="A199" s="41" t="str">
        <f t="shared" si="4"/>
        <v>552197</v>
      </c>
      <c r="C199" s="53">
        <v>197</v>
      </c>
      <c r="D199" s="44" t="str">
        <f>_xlfn.XLOOKUP(A199,NOSA!D:D,NOSA!G:G,"")</f>
        <v/>
      </c>
      <c r="E199" s="44" t="str">
        <f>_xlfn.XLOOKUP(A199,NOSA!D:D,NOSA!I:I,"")</f>
        <v/>
      </c>
      <c r="F199" s="44" t="str">
        <f>_xlfn.XLOOKUP(A199,NOSA!D:D,NOSA!J:J,"")</f>
        <v/>
      </c>
      <c r="G199" s="54" t="str">
        <f>_xlfn.XLOOKUP(A199,NOSA!D:D,NOSA!K:K,"")</f>
        <v/>
      </c>
    </row>
    <row r="200" spans="1:7">
      <c r="A200" s="41" t="str">
        <f t="shared" si="4"/>
        <v>552198</v>
      </c>
      <c r="C200" s="51">
        <v>198</v>
      </c>
      <c r="D200" s="43" t="str">
        <f>_xlfn.XLOOKUP(A200,NOSA!D:D,NOSA!G:G,"")</f>
        <v/>
      </c>
      <c r="E200" s="43" t="str">
        <f>_xlfn.XLOOKUP(A200,NOSA!D:D,NOSA!I:I,"")</f>
        <v/>
      </c>
      <c r="F200" s="43" t="str">
        <f>_xlfn.XLOOKUP(A200,NOSA!D:D,NOSA!J:J,"")</f>
        <v/>
      </c>
      <c r="G200" s="52" t="str">
        <f>_xlfn.XLOOKUP(A200,NOSA!D:D,NOSA!K:K,"")</f>
        <v/>
      </c>
    </row>
    <row r="201" spans="1:7">
      <c r="A201" s="41" t="str">
        <f t="shared" si="4"/>
        <v>552199</v>
      </c>
      <c r="C201" s="53">
        <v>199</v>
      </c>
      <c r="D201" s="44" t="str">
        <f>_xlfn.XLOOKUP(A201,NOSA!D:D,NOSA!G:G,"")</f>
        <v/>
      </c>
      <c r="E201" s="44" t="str">
        <f>_xlfn.XLOOKUP(A201,NOSA!D:D,NOSA!I:I,"")</f>
        <v/>
      </c>
      <c r="F201" s="44" t="str">
        <f>_xlfn.XLOOKUP(A201,NOSA!D:D,NOSA!J:J,"")</f>
        <v/>
      </c>
      <c r="G201" s="54" t="str">
        <f>_xlfn.XLOOKUP(A201,NOSA!D:D,NOSA!K:K,"")</f>
        <v/>
      </c>
    </row>
    <row r="202" spans="1:7">
      <c r="A202" s="41" t="str">
        <f t="shared" si="4"/>
        <v>552200</v>
      </c>
      <c r="C202" s="51">
        <v>200</v>
      </c>
      <c r="D202" s="43" t="str">
        <f>_xlfn.XLOOKUP(A202,NOSA!D:D,NOSA!G:G,"")</f>
        <v/>
      </c>
      <c r="E202" s="43" t="str">
        <f>_xlfn.XLOOKUP(A202,NOSA!D:D,NOSA!I:I,"")</f>
        <v/>
      </c>
      <c r="F202" s="43" t="str">
        <f>_xlfn.XLOOKUP(A202,NOSA!D:D,NOSA!J:J,"")</f>
        <v/>
      </c>
      <c r="G202" s="52" t="str">
        <f>_xlfn.XLOOKUP(A202,NOSA!D:D,NOSA!K:K,"")</f>
        <v/>
      </c>
    </row>
    <row r="203" spans="1:7">
      <c r="A203" s="41" t="str">
        <f t="shared" si="4"/>
        <v>552201</v>
      </c>
      <c r="C203" s="53">
        <v>201</v>
      </c>
      <c r="D203" s="44" t="str">
        <f>_xlfn.XLOOKUP(A203,NOSA!D:D,NOSA!G:G,"")</f>
        <v/>
      </c>
      <c r="E203" s="44" t="str">
        <f>_xlfn.XLOOKUP(A203,NOSA!D:D,NOSA!I:I,"")</f>
        <v/>
      </c>
      <c r="F203" s="44" t="str">
        <f>_xlfn.XLOOKUP(A203,NOSA!D:D,NOSA!J:J,"")</f>
        <v/>
      </c>
      <c r="G203" s="54" t="str">
        <f>_xlfn.XLOOKUP(A203,NOSA!D:D,NOSA!K:K,"")</f>
        <v/>
      </c>
    </row>
    <row r="204" spans="1:7">
      <c r="A204" s="41" t="str">
        <f t="shared" si="4"/>
        <v>552202</v>
      </c>
      <c r="C204" s="51">
        <v>202</v>
      </c>
      <c r="D204" s="43" t="str">
        <f>_xlfn.XLOOKUP(A204,NOSA!D:D,NOSA!G:G,"")</f>
        <v/>
      </c>
      <c r="E204" s="43" t="str">
        <f>_xlfn.XLOOKUP(A204,NOSA!D:D,NOSA!I:I,"")</f>
        <v/>
      </c>
      <c r="F204" s="43" t="str">
        <f>_xlfn.XLOOKUP(A204,NOSA!D:D,NOSA!J:J,"")</f>
        <v/>
      </c>
      <c r="G204" s="52" t="str">
        <f>_xlfn.XLOOKUP(A204,NOSA!D:D,NOSA!K:K,"")</f>
        <v/>
      </c>
    </row>
    <row r="205" spans="1:7">
      <c r="A205" s="41" t="str">
        <f t="shared" si="4"/>
        <v>552203</v>
      </c>
      <c r="C205" s="53">
        <v>203</v>
      </c>
      <c r="D205" s="44" t="str">
        <f>_xlfn.XLOOKUP(A205,NOSA!D:D,NOSA!G:G,"")</f>
        <v/>
      </c>
      <c r="E205" s="44" t="str">
        <f>_xlfn.XLOOKUP(A205,NOSA!D:D,NOSA!I:I,"")</f>
        <v/>
      </c>
      <c r="F205" s="44" t="str">
        <f>_xlfn.XLOOKUP(A205,NOSA!D:D,NOSA!J:J,"")</f>
        <v/>
      </c>
      <c r="G205" s="54" t="str">
        <f>_xlfn.XLOOKUP(A205,NOSA!D:D,NOSA!K:K,"")</f>
        <v/>
      </c>
    </row>
    <row r="206" spans="1:7">
      <c r="A206" s="41" t="str">
        <f t="shared" si="4"/>
        <v>552204</v>
      </c>
      <c r="C206" s="51">
        <v>204</v>
      </c>
      <c r="D206" s="43" t="str">
        <f>_xlfn.XLOOKUP(A206,NOSA!D:D,NOSA!G:G,"")</f>
        <v/>
      </c>
      <c r="E206" s="43" t="str">
        <f>_xlfn.XLOOKUP(A206,NOSA!D:D,NOSA!I:I,"")</f>
        <v/>
      </c>
      <c r="F206" s="43" t="str">
        <f>_xlfn.XLOOKUP(A206,NOSA!D:D,NOSA!J:J,"")</f>
        <v/>
      </c>
      <c r="G206" s="52" t="str">
        <f>_xlfn.XLOOKUP(A206,NOSA!D:D,NOSA!K:K,"")</f>
        <v/>
      </c>
    </row>
    <row r="207" spans="1:7">
      <c r="A207" s="41" t="str">
        <f t="shared" si="4"/>
        <v>552205</v>
      </c>
      <c r="C207" s="53">
        <v>205</v>
      </c>
      <c r="D207" s="44" t="str">
        <f>_xlfn.XLOOKUP(A207,NOSA!D:D,NOSA!G:G,"")</f>
        <v/>
      </c>
      <c r="E207" s="44" t="str">
        <f>_xlfn.XLOOKUP(A207,NOSA!D:D,NOSA!I:I,"")</f>
        <v/>
      </c>
      <c r="F207" s="44" t="str">
        <f>_xlfn.XLOOKUP(A207,NOSA!D:D,NOSA!J:J,"")</f>
        <v/>
      </c>
      <c r="G207" s="54" t="str">
        <f>_xlfn.XLOOKUP(A207,NOSA!D:D,NOSA!K:K,"")</f>
        <v/>
      </c>
    </row>
    <row r="208" spans="1:7">
      <c r="A208" s="41" t="str">
        <f t="shared" si="4"/>
        <v>552206</v>
      </c>
      <c r="C208" s="51">
        <v>206</v>
      </c>
      <c r="D208" s="43" t="str">
        <f>_xlfn.XLOOKUP(A208,NOSA!D:D,NOSA!G:G,"")</f>
        <v/>
      </c>
      <c r="E208" s="43" t="str">
        <f>_xlfn.XLOOKUP(A208,NOSA!D:D,NOSA!I:I,"")</f>
        <v/>
      </c>
      <c r="F208" s="43" t="str">
        <f>_xlfn.XLOOKUP(A208,NOSA!D:D,NOSA!J:J,"")</f>
        <v/>
      </c>
      <c r="G208" s="52" t="str">
        <f>_xlfn.XLOOKUP(A208,NOSA!D:D,NOSA!K:K,"")</f>
        <v/>
      </c>
    </row>
    <row r="209" spans="1:7">
      <c r="A209" s="41" t="str">
        <f t="shared" si="4"/>
        <v>552207</v>
      </c>
      <c r="C209" s="53">
        <v>207</v>
      </c>
      <c r="D209" s="44" t="str">
        <f>_xlfn.XLOOKUP(A209,NOSA!D:D,NOSA!G:G,"")</f>
        <v/>
      </c>
      <c r="E209" s="44" t="str">
        <f>_xlfn.XLOOKUP(A209,NOSA!D:D,NOSA!I:I,"")</f>
        <v/>
      </c>
      <c r="F209" s="44" t="str">
        <f>_xlfn.XLOOKUP(A209,NOSA!D:D,NOSA!J:J,"")</f>
        <v/>
      </c>
      <c r="G209" s="54" t="str">
        <f>_xlfn.XLOOKUP(A209,NOSA!D:D,NOSA!K:K,"")</f>
        <v/>
      </c>
    </row>
    <row r="210" spans="1:7">
      <c r="A210" s="41" t="str">
        <f t="shared" si="4"/>
        <v>552208</v>
      </c>
      <c r="C210" s="51">
        <v>208</v>
      </c>
      <c r="D210" s="43" t="str">
        <f>_xlfn.XLOOKUP(A210,NOSA!D:D,NOSA!G:G,"")</f>
        <v/>
      </c>
      <c r="E210" s="43" t="str">
        <f>_xlfn.XLOOKUP(A210,NOSA!D:D,NOSA!I:I,"")</f>
        <v/>
      </c>
      <c r="F210" s="43" t="str">
        <f>_xlfn.XLOOKUP(A210,NOSA!D:D,NOSA!J:J,"")</f>
        <v/>
      </c>
      <c r="G210" s="52" t="str">
        <f>_xlfn.XLOOKUP(A210,NOSA!D:D,NOSA!K:K,"")</f>
        <v/>
      </c>
    </row>
    <row r="211" spans="1:7">
      <c r="A211" s="41" t="str">
        <f t="shared" si="4"/>
        <v>552209</v>
      </c>
      <c r="C211" s="53">
        <v>209</v>
      </c>
      <c r="D211" s="44" t="str">
        <f>_xlfn.XLOOKUP(A211,NOSA!D:D,NOSA!G:G,"")</f>
        <v/>
      </c>
      <c r="E211" s="44" t="str">
        <f>_xlfn.XLOOKUP(A211,NOSA!D:D,NOSA!I:I,"")</f>
        <v/>
      </c>
      <c r="F211" s="44" t="str">
        <f>_xlfn.XLOOKUP(A211,NOSA!D:D,NOSA!J:J,"")</f>
        <v/>
      </c>
      <c r="G211" s="54" t="str">
        <f>_xlfn.XLOOKUP(A211,NOSA!D:D,NOSA!K:K,"")</f>
        <v/>
      </c>
    </row>
    <row r="212" spans="1:7">
      <c r="A212" s="41" t="str">
        <f t="shared" si="4"/>
        <v>552210</v>
      </c>
      <c r="C212" s="51">
        <v>210</v>
      </c>
      <c r="D212" s="43" t="str">
        <f>_xlfn.XLOOKUP(A212,NOSA!D:D,NOSA!G:G,"")</f>
        <v/>
      </c>
      <c r="E212" s="43" t="str">
        <f>_xlfn.XLOOKUP(A212,NOSA!D:D,NOSA!I:I,"")</f>
        <v/>
      </c>
      <c r="F212" s="43" t="str">
        <f>_xlfn.XLOOKUP(A212,NOSA!D:D,NOSA!J:J,"")</f>
        <v/>
      </c>
      <c r="G212" s="52" t="str">
        <f>_xlfn.XLOOKUP(A212,NOSA!D:D,NOSA!K:K,"")</f>
        <v/>
      </c>
    </row>
    <row r="213" spans="1:7">
      <c r="A213" s="41" t="str">
        <f t="shared" si="4"/>
        <v>552211</v>
      </c>
      <c r="C213" s="53">
        <v>211</v>
      </c>
      <c r="D213" s="44" t="str">
        <f>_xlfn.XLOOKUP(A213,NOSA!D:D,NOSA!G:G,"")</f>
        <v/>
      </c>
      <c r="E213" s="44" t="str">
        <f>_xlfn.XLOOKUP(A213,NOSA!D:D,NOSA!I:I,"")</f>
        <v/>
      </c>
      <c r="F213" s="44" t="str">
        <f>_xlfn.XLOOKUP(A213,NOSA!D:D,NOSA!J:J,"")</f>
        <v/>
      </c>
      <c r="G213" s="54" t="str">
        <f>_xlfn.XLOOKUP(A213,NOSA!D:D,NOSA!K:K,"")</f>
        <v/>
      </c>
    </row>
    <row r="214" spans="1:7">
      <c r="A214" s="41" t="str">
        <f t="shared" si="4"/>
        <v>552212</v>
      </c>
      <c r="C214" s="51">
        <v>212</v>
      </c>
      <c r="D214" s="43" t="str">
        <f>_xlfn.XLOOKUP(A214,NOSA!D:D,NOSA!G:G,"")</f>
        <v/>
      </c>
      <c r="E214" s="43" t="str">
        <f>_xlfn.XLOOKUP(A214,NOSA!D:D,NOSA!I:I,"")</f>
        <v/>
      </c>
      <c r="F214" s="43" t="str">
        <f>_xlfn.XLOOKUP(A214,NOSA!D:D,NOSA!J:J,"")</f>
        <v/>
      </c>
      <c r="G214" s="52" t="str">
        <f>_xlfn.XLOOKUP(A214,NOSA!D:D,NOSA!K:K,"")</f>
        <v/>
      </c>
    </row>
    <row r="215" spans="1:7">
      <c r="A215" s="41" t="str">
        <f t="shared" si="4"/>
        <v>552213</v>
      </c>
      <c r="C215" s="53">
        <v>213</v>
      </c>
      <c r="D215" s="44" t="str">
        <f>_xlfn.XLOOKUP(A215,NOSA!D:D,NOSA!G:G,"")</f>
        <v/>
      </c>
      <c r="E215" s="44" t="str">
        <f>_xlfn.XLOOKUP(A215,NOSA!D:D,NOSA!I:I,"")</f>
        <v/>
      </c>
      <c r="F215" s="44" t="str">
        <f>_xlfn.XLOOKUP(A215,NOSA!D:D,NOSA!J:J,"")</f>
        <v/>
      </c>
      <c r="G215" s="54" t="str">
        <f>_xlfn.XLOOKUP(A215,NOSA!D:D,NOSA!K:K,"")</f>
        <v/>
      </c>
    </row>
    <row r="216" spans="1:7">
      <c r="A216" s="41" t="str">
        <f t="shared" si="4"/>
        <v>552214</v>
      </c>
      <c r="C216" s="51">
        <v>214</v>
      </c>
      <c r="D216" s="43" t="str">
        <f>_xlfn.XLOOKUP(A216,NOSA!D:D,NOSA!G:G,"")</f>
        <v/>
      </c>
      <c r="E216" s="43" t="str">
        <f>_xlfn.XLOOKUP(A216,NOSA!D:D,NOSA!I:I,"")</f>
        <v/>
      </c>
      <c r="F216" s="43" t="str">
        <f>_xlfn.XLOOKUP(A216,NOSA!D:D,NOSA!J:J,"")</f>
        <v/>
      </c>
      <c r="G216" s="52" t="str">
        <f>_xlfn.XLOOKUP(A216,NOSA!D:D,NOSA!K:K,"")</f>
        <v/>
      </c>
    </row>
    <row r="217" spans="1:7">
      <c r="A217" s="41" t="str">
        <f t="shared" si="4"/>
        <v>552215</v>
      </c>
      <c r="C217" s="53">
        <v>215</v>
      </c>
      <c r="D217" s="44" t="str">
        <f>_xlfn.XLOOKUP(A217,NOSA!D:D,NOSA!G:G,"")</f>
        <v/>
      </c>
      <c r="E217" s="44" t="str">
        <f>_xlfn.XLOOKUP(A217,NOSA!D:D,NOSA!I:I,"")</f>
        <v/>
      </c>
      <c r="F217" s="44" t="str">
        <f>_xlfn.XLOOKUP(A217,NOSA!D:D,NOSA!J:J,"")</f>
        <v/>
      </c>
      <c r="G217" s="54" t="str">
        <f>_xlfn.XLOOKUP(A217,NOSA!D:D,NOSA!K:K,"")</f>
        <v/>
      </c>
    </row>
    <row r="218" spans="1:7">
      <c r="A218" s="41" t="str">
        <f t="shared" si="4"/>
        <v>552216</v>
      </c>
      <c r="C218" s="51">
        <v>216</v>
      </c>
      <c r="D218" s="43" t="str">
        <f>_xlfn.XLOOKUP(A218,NOSA!D:D,NOSA!G:G,"")</f>
        <v/>
      </c>
      <c r="E218" s="43" t="str">
        <f>_xlfn.XLOOKUP(A218,NOSA!D:D,NOSA!I:I,"")</f>
        <v/>
      </c>
      <c r="F218" s="43" t="str">
        <f>_xlfn.XLOOKUP(A218,NOSA!D:D,NOSA!J:J,"")</f>
        <v/>
      </c>
      <c r="G218" s="52" t="str">
        <f>_xlfn.XLOOKUP(A218,NOSA!D:D,NOSA!K:K,"")</f>
        <v/>
      </c>
    </row>
    <row r="219" spans="1:7">
      <c r="A219" s="41" t="str">
        <f t="shared" si="4"/>
        <v>552217</v>
      </c>
      <c r="C219" s="53">
        <v>217</v>
      </c>
      <c r="D219" s="44" t="str">
        <f>_xlfn.XLOOKUP(A219,NOSA!D:D,NOSA!G:G,"")</f>
        <v/>
      </c>
      <c r="E219" s="44" t="str">
        <f>_xlfn.XLOOKUP(A219,NOSA!D:D,NOSA!I:I,"")</f>
        <v/>
      </c>
      <c r="F219" s="44" t="str">
        <f>_xlfn.XLOOKUP(A219,NOSA!D:D,NOSA!J:J,"")</f>
        <v/>
      </c>
      <c r="G219" s="54" t="str">
        <f>_xlfn.XLOOKUP(A219,NOSA!D:D,NOSA!K:K,"")</f>
        <v/>
      </c>
    </row>
    <row r="220" spans="1:7">
      <c r="A220" s="41" t="str">
        <f t="shared" si="4"/>
        <v>552218</v>
      </c>
      <c r="C220" s="51">
        <v>218</v>
      </c>
      <c r="D220" s="43" t="str">
        <f>_xlfn.XLOOKUP(A220,NOSA!D:D,NOSA!G:G,"")</f>
        <v/>
      </c>
      <c r="E220" s="43" t="str">
        <f>_xlfn.XLOOKUP(A220,NOSA!D:D,NOSA!I:I,"")</f>
        <v/>
      </c>
      <c r="F220" s="43" t="str">
        <f>_xlfn.XLOOKUP(A220,NOSA!D:D,NOSA!J:J,"")</f>
        <v/>
      </c>
      <c r="G220" s="52" t="str">
        <f>_xlfn.XLOOKUP(A220,NOSA!D:D,NOSA!K:K,"")</f>
        <v/>
      </c>
    </row>
    <row r="221" spans="1:7">
      <c r="A221" s="41" t="str">
        <f t="shared" si="4"/>
        <v>552219</v>
      </c>
      <c r="C221" s="53">
        <v>219</v>
      </c>
      <c r="D221" s="44" t="str">
        <f>_xlfn.XLOOKUP(A221,NOSA!D:D,NOSA!G:G,"")</f>
        <v/>
      </c>
      <c r="E221" s="44" t="str">
        <f>_xlfn.XLOOKUP(A221,NOSA!D:D,NOSA!I:I,"")</f>
        <v/>
      </c>
      <c r="F221" s="44" t="str">
        <f>_xlfn.XLOOKUP(A221,NOSA!D:D,NOSA!J:J,"")</f>
        <v/>
      </c>
      <c r="G221" s="54" t="str">
        <f>_xlfn.XLOOKUP(A221,NOSA!D:D,NOSA!K:K,"")</f>
        <v/>
      </c>
    </row>
    <row r="222" spans="1:7">
      <c r="A222" s="41" t="str">
        <f t="shared" si="4"/>
        <v>552220</v>
      </c>
      <c r="C222" s="51">
        <v>220</v>
      </c>
      <c r="D222" s="43" t="str">
        <f>_xlfn.XLOOKUP(A222,NOSA!D:D,NOSA!G:G,"")</f>
        <v/>
      </c>
      <c r="E222" s="43" t="str">
        <f>_xlfn.XLOOKUP(A222,NOSA!D:D,NOSA!I:I,"")</f>
        <v/>
      </c>
      <c r="F222" s="43" t="str">
        <f>_xlfn.XLOOKUP(A222,NOSA!D:D,NOSA!J:J,"")</f>
        <v/>
      </c>
      <c r="G222" s="52" t="str">
        <f>_xlfn.XLOOKUP(A222,NOSA!D:D,NOSA!K:K,"")</f>
        <v/>
      </c>
    </row>
    <row r="223" spans="1:7">
      <c r="A223" s="41" t="str">
        <f t="shared" si="4"/>
        <v>552221</v>
      </c>
      <c r="C223" s="53">
        <v>221</v>
      </c>
      <c r="D223" s="44" t="str">
        <f>_xlfn.XLOOKUP(A223,NOSA!D:D,NOSA!G:G,"")</f>
        <v/>
      </c>
      <c r="E223" s="44" t="str">
        <f>_xlfn.XLOOKUP(A223,NOSA!D:D,NOSA!I:I,"")</f>
        <v/>
      </c>
      <c r="F223" s="44" t="str">
        <f>_xlfn.XLOOKUP(A223,NOSA!D:D,NOSA!J:J,"")</f>
        <v/>
      </c>
      <c r="G223" s="54" t="str">
        <f>_xlfn.XLOOKUP(A223,NOSA!D:D,NOSA!K:K,"")</f>
        <v/>
      </c>
    </row>
    <row r="224" spans="1:7">
      <c r="A224" s="41" t="str">
        <f t="shared" si="4"/>
        <v>552222</v>
      </c>
      <c r="C224" s="51">
        <v>222</v>
      </c>
      <c r="D224" s="43" t="str">
        <f>_xlfn.XLOOKUP(A224,NOSA!D:D,NOSA!G:G,"")</f>
        <v/>
      </c>
      <c r="E224" s="43" t="str">
        <f>_xlfn.XLOOKUP(A224,NOSA!D:D,NOSA!I:I,"")</f>
        <v/>
      </c>
      <c r="F224" s="43" t="str">
        <f>_xlfn.XLOOKUP(A224,NOSA!D:D,NOSA!J:J,"")</f>
        <v/>
      </c>
      <c r="G224" s="52" t="str">
        <f>_xlfn.XLOOKUP(A224,NOSA!D:D,NOSA!K:K,"")</f>
        <v/>
      </c>
    </row>
    <row r="225" spans="1:7">
      <c r="A225" s="41" t="str">
        <f t="shared" si="4"/>
        <v>552223</v>
      </c>
      <c r="C225" s="53">
        <v>223</v>
      </c>
      <c r="D225" s="44" t="str">
        <f>_xlfn.XLOOKUP(A225,NOSA!D:D,NOSA!G:G,"")</f>
        <v/>
      </c>
      <c r="E225" s="44" t="str">
        <f>_xlfn.XLOOKUP(A225,NOSA!D:D,NOSA!I:I,"")</f>
        <v/>
      </c>
      <c r="F225" s="44" t="str">
        <f>_xlfn.XLOOKUP(A225,NOSA!D:D,NOSA!J:J,"")</f>
        <v/>
      </c>
      <c r="G225" s="54" t="str">
        <f>_xlfn.XLOOKUP(A225,NOSA!D:D,NOSA!K:K,"")</f>
        <v/>
      </c>
    </row>
    <row r="226" spans="1:7">
      <c r="A226" s="41" t="str">
        <f t="shared" si="4"/>
        <v>552224</v>
      </c>
      <c r="C226" s="51">
        <v>224</v>
      </c>
      <c r="D226" s="43" t="str">
        <f>_xlfn.XLOOKUP(A226,NOSA!D:D,NOSA!G:G,"")</f>
        <v/>
      </c>
      <c r="E226" s="43" t="str">
        <f>_xlfn.XLOOKUP(A226,NOSA!D:D,NOSA!I:I,"")</f>
        <v/>
      </c>
      <c r="F226" s="43" t="str">
        <f>_xlfn.XLOOKUP(A226,NOSA!D:D,NOSA!J:J,"")</f>
        <v/>
      </c>
      <c r="G226" s="52" t="str">
        <f>_xlfn.XLOOKUP(A226,NOSA!D:D,NOSA!K:K,"")</f>
        <v/>
      </c>
    </row>
    <row r="227" spans="1:7">
      <c r="A227" s="41" t="str">
        <f t="shared" si="4"/>
        <v>552225</v>
      </c>
      <c r="C227" s="53">
        <v>225</v>
      </c>
      <c r="D227" s="44" t="str">
        <f>_xlfn.XLOOKUP(A227,NOSA!D:D,NOSA!G:G,"")</f>
        <v/>
      </c>
      <c r="E227" s="44" t="str">
        <f>_xlfn.XLOOKUP(A227,NOSA!D:D,NOSA!I:I,"")</f>
        <v/>
      </c>
      <c r="F227" s="44" t="str">
        <f>_xlfn.XLOOKUP(A227,NOSA!D:D,NOSA!J:J,"")</f>
        <v/>
      </c>
      <c r="G227" s="54" t="str">
        <f>_xlfn.XLOOKUP(A227,NOSA!D:D,NOSA!K:K,"")</f>
        <v/>
      </c>
    </row>
    <row r="228" spans="1:7">
      <c r="A228" s="41" t="str">
        <f t="shared" si="4"/>
        <v>552226</v>
      </c>
      <c r="C228" s="51">
        <v>226</v>
      </c>
      <c r="D228" s="43" t="str">
        <f>_xlfn.XLOOKUP(A228,NOSA!D:D,NOSA!G:G,"")</f>
        <v/>
      </c>
      <c r="E228" s="43" t="str">
        <f>_xlfn.XLOOKUP(A228,NOSA!D:D,NOSA!I:I,"")</f>
        <v/>
      </c>
      <c r="F228" s="43" t="str">
        <f>_xlfn.XLOOKUP(A228,NOSA!D:D,NOSA!J:J,"")</f>
        <v/>
      </c>
      <c r="G228" s="52" t="str">
        <f>_xlfn.XLOOKUP(A228,NOSA!D:D,NOSA!K:K,"")</f>
        <v/>
      </c>
    </row>
    <row r="229" spans="1:7">
      <c r="A229" s="41" t="str">
        <f t="shared" si="4"/>
        <v>552227</v>
      </c>
      <c r="C229" s="53">
        <v>227</v>
      </c>
      <c r="D229" s="44" t="str">
        <f>_xlfn.XLOOKUP(A229,NOSA!D:D,NOSA!G:G,"")</f>
        <v/>
      </c>
      <c r="E229" s="44" t="str">
        <f>_xlfn.XLOOKUP(A229,NOSA!D:D,NOSA!I:I,"")</f>
        <v/>
      </c>
      <c r="F229" s="44" t="str">
        <f>_xlfn.XLOOKUP(A229,NOSA!D:D,NOSA!J:J,"")</f>
        <v/>
      </c>
      <c r="G229" s="54" t="str">
        <f>_xlfn.XLOOKUP(A229,NOSA!D:D,NOSA!K:K,"")</f>
        <v/>
      </c>
    </row>
    <row r="230" spans="1:7">
      <c r="A230" s="41" t="str">
        <f t="shared" si="4"/>
        <v>552228</v>
      </c>
      <c r="C230" s="51">
        <v>228</v>
      </c>
      <c r="D230" s="43" t="str">
        <f>_xlfn.XLOOKUP(A230,NOSA!D:D,NOSA!G:G,"")</f>
        <v/>
      </c>
      <c r="E230" s="43" t="str">
        <f>_xlfn.XLOOKUP(A230,NOSA!D:D,NOSA!I:I,"")</f>
        <v/>
      </c>
      <c r="F230" s="43" t="str">
        <f>_xlfn.XLOOKUP(A230,NOSA!D:D,NOSA!J:J,"")</f>
        <v/>
      </c>
      <c r="G230" s="52" t="str">
        <f>_xlfn.XLOOKUP(A230,NOSA!D:D,NOSA!K:K,"")</f>
        <v/>
      </c>
    </row>
    <row r="231" spans="1:7">
      <c r="A231" s="41" t="str">
        <f t="shared" si="4"/>
        <v>552229</v>
      </c>
      <c r="C231" s="53">
        <v>229</v>
      </c>
      <c r="D231" s="44" t="str">
        <f>_xlfn.XLOOKUP(A231,NOSA!D:D,NOSA!G:G,"")</f>
        <v/>
      </c>
      <c r="E231" s="44" t="str">
        <f>_xlfn.XLOOKUP(A231,NOSA!D:D,NOSA!I:I,"")</f>
        <v/>
      </c>
      <c r="F231" s="44" t="str">
        <f>_xlfn.XLOOKUP(A231,NOSA!D:D,NOSA!J:J,"")</f>
        <v/>
      </c>
      <c r="G231" s="54" t="str">
        <f>_xlfn.XLOOKUP(A231,NOSA!D:D,NOSA!K:K,"")</f>
        <v/>
      </c>
    </row>
    <row r="232" spans="1:7">
      <c r="A232" s="41" t="str">
        <f t="shared" si="4"/>
        <v>552230</v>
      </c>
      <c r="C232" s="51">
        <v>230</v>
      </c>
      <c r="D232" s="43" t="str">
        <f>_xlfn.XLOOKUP(A232,NOSA!D:D,NOSA!G:G,"")</f>
        <v/>
      </c>
      <c r="E232" s="43" t="str">
        <f>_xlfn.XLOOKUP(A232,NOSA!D:D,NOSA!I:I,"")</f>
        <v/>
      </c>
      <c r="F232" s="43" t="str">
        <f>_xlfn.XLOOKUP(A232,NOSA!D:D,NOSA!J:J,"")</f>
        <v/>
      </c>
      <c r="G232" s="52" t="str">
        <f>_xlfn.XLOOKUP(A232,NOSA!D:D,NOSA!K:K,"")</f>
        <v/>
      </c>
    </row>
    <row r="233" spans="1:7">
      <c r="A233" s="41" t="str">
        <f t="shared" si="4"/>
        <v>552231</v>
      </c>
      <c r="C233" s="53">
        <v>231</v>
      </c>
      <c r="D233" s="44" t="str">
        <f>_xlfn.XLOOKUP(A233,NOSA!D:D,NOSA!G:G,"")</f>
        <v/>
      </c>
      <c r="E233" s="44" t="str">
        <f>_xlfn.XLOOKUP(A233,NOSA!D:D,NOSA!I:I,"")</f>
        <v/>
      </c>
      <c r="F233" s="44" t="str">
        <f>_xlfn.XLOOKUP(A233,NOSA!D:D,NOSA!J:J,"")</f>
        <v/>
      </c>
      <c r="G233" s="54" t="str">
        <f>_xlfn.XLOOKUP(A233,NOSA!D:D,NOSA!K:K,"")</f>
        <v/>
      </c>
    </row>
    <row r="234" spans="1:7">
      <c r="A234" s="41" t="str">
        <f t="shared" si="4"/>
        <v>552232</v>
      </c>
      <c r="C234" s="51">
        <v>232</v>
      </c>
      <c r="D234" s="43" t="str">
        <f>_xlfn.XLOOKUP(A234,NOSA!D:D,NOSA!G:G,"")</f>
        <v/>
      </c>
      <c r="E234" s="43" t="str">
        <f>_xlfn.XLOOKUP(A234,NOSA!D:D,NOSA!I:I,"")</f>
        <v/>
      </c>
      <c r="F234" s="43" t="str">
        <f>_xlfn.XLOOKUP(A234,NOSA!D:D,NOSA!J:J,"")</f>
        <v/>
      </c>
      <c r="G234" s="52" t="str">
        <f>_xlfn.XLOOKUP(A234,NOSA!D:D,NOSA!K:K,"")</f>
        <v/>
      </c>
    </row>
    <row r="235" spans="1:7">
      <c r="A235" s="41" t="str">
        <f t="shared" si="4"/>
        <v>552233</v>
      </c>
      <c r="C235" s="53">
        <v>233</v>
      </c>
      <c r="D235" s="44" t="str">
        <f>_xlfn.XLOOKUP(A235,NOSA!D:D,NOSA!G:G,"")</f>
        <v/>
      </c>
      <c r="E235" s="44" t="str">
        <f>_xlfn.XLOOKUP(A235,NOSA!D:D,NOSA!I:I,"")</f>
        <v/>
      </c>
      <c r="F235" s="44" t="str">
        <f>_xlfn.XLOOKUP(A235,NOSA!D:D,NOSA!J:J,"")</f>
        <v/>
      </c>
      <c r="G235" s="54" t="str">
        <f>_xlfn.XLOOKUP(A235,NOSA!D:D,NOSA!K:K,"")</f>
        <v/>
      </c>
    </row>
    <row r="236" spans="1:7">
      <c r="A236" s="41" t="str">
        <f t="shared" si="4"/>
        <v>552234</v>
      </c>
      <c r="C236" s="51">
        <v>234</v>
      </c>
      <c r="D236" s="43" t="str">
        <f>_xlfn.XLOOKUP(A236,NOSA!D:D,NOSA!G:G,"")</f>
        <v/>
      </c>
      <c r="E236" s="43" t="str">
        <f>_xlfn.XLOOKUP(A236,NOSA!D:D,NOSA!I:I,"")</f>
        <v/>
      </c>
      <c r="F236" s="43" t="str">
        <f>_xlfn.XLOOKUP(A236,NOSA!D:D,NOSA!J:J,"")</f>
        <v/>
      </c>
      <c r="G236" s="52" t="str">
        <f>_xlfn.XLOOKUP(A236,NOSA!D:D,NOSA!K:K,"")</f>
        <v/>
      </c>
    </row>
    <row r="237" spans="1:7">
      <c r="A237" s="41" t="str">
        <f t="shared" si="4"/>
        <v>552235</v>
      </c>
      <c r="C237" s="53">
        <v>235</v>
      </c>
      <c r="D237" s="44" t="str">
        <f>_xlfn.XLOOKUP(A237,NOSA!D:D,NOSA!G:G,"")</f>
        <v/>
      </c>
      <c r="E237" s="44" t="str">
        <f>_xlfn.XLOOKUP(A237,NOSA!D:D,NOSA!I:I,"")</f>
        <v/>
      </c>
      <c r="F237" s="44" t="str">
        <f>_xlfn.XLOOKUP(A237,NOSA!D:D,NOSA!J:J,"")</f>
        <v/>
      </c>
      <c r="G237" s="54" t="str">
        <f>_xlfn.XLOOKUP(A237,NOSA!D:D,NOSA!K:K,"")</f>
        <v/>
      </c>
    </row>
    <row r="238" spans="1:7">
      <c r="A238" s="41" t="str">
        <f t="shared" si="4"/>
        <v>552236</v>
      </c>
      <c r="C238" s="51">
        <v>236</v>
      </c>
      <c r="D238" s="43" t="str">
        <f>_xlfn.XLOOKUP(A238,NOSA!D:D,NOSA!G:G,"")</f>
        <v/>
      </c>
      <c r="E238" s="43" t="str">
        <f>_xlfn.XLOOKUP(A238,NOSA!D:D,NOSA!I:I,"")</f>
        <v/>
      </c>
      <c r="F238" s="43" t="str">
        <f>_xlfn.XLOOKUP(A238,NOSA!D:D,NOSA!J:J,"")</f>
        <v/>
      </c>
      <c r="G238" s="52" t="str">
        <f>_xlfn.XLOOKUP(A238,NOSA!D:D,NOSA!K:K,"")</f>
        <v/>
      </c>
    </row>
    <row r="239" spans="1:7">
      <c r="A239" s="41" t="str">
        <f t="shared" si="4"/>
        <v>552237</v>
      </c>
      <c r="C239" s="53">
        <v>237</v>
      </c>
      <c r="D239" s="44" t="str">
        <f>_xlfn.XLOOKUP(A239,NOSA!D:D,NOSA!G:G,"")</f>
        <v/>
      </c>
      <c r="E239" s="44" t="str">
        <f>_xlfn.XLOOKUP(A239,NOSA!D:D,NOSA!I:I,"")</f>
        <v/>
      </c>
      <c r="F239" s="44" t="str">
        <f>_xlfn.XLOOKUP(A239,NOSA!D:D,NOSA!J:J,"")</f>
        <v/>
      </c>
      <c r="G239" s="54" t="str">
        <f>_xlfn.XLOOKUP(A239,NOSA!D:D,NOSA!K:K,"")</f>
        <v/>
      </c>
    </row>
    <row r="240" spans="1:7">
      <c r="A240" s="41" t="str">
        <f t="shared" si="4"/>
        <v>552238</v>
      </c>
      <c r="C240" s="51">
        <v>238</v>
      </c>
      <c r="D240" s="43" t="str">
        <f>_xlfn.XLOOKUP(A240,NOSA!D:D,NOSA!G:G,"")</f>
        <v/>
      </c>
      <c r="E240" s="43" t="str">
        <f>_xlfn.XLOOKUP(A240,NOSA!D:D,NOSA!I:I,"")</f>
        <v/>
      </c>
      <c r="F240" s="43" t="str">
        <f>_xlfn.XLOOKUP(A240,NOSA!D:D,NOSA!J:J,"")</f>
        <v/>
      </c>
      <c r="G240" s="52" t="str">
        <f>_xlfn.XLOOKUP(A240,NOSA!D:D,NOSA!K:K,"")</f>
        <v/>
      </c>
    </row>
    <row r="241" spans="1:7">
      <c r="A241" s="41" t="str">
        <f t="shared" si="4"/>
        <v>552239</v>
      </c>
      <c r="C241" s="53">
        <v>239</v>
      </c>
      <c r="D241" s="44" t="str">
        <f>_xlfn.XLOOKUP(A241,NOSA!D:D,NOSA!G:G,"")</f>
        <v/>
      </c>
      <c r="E241" s="44" t="str">
        <f>_xlfn.XLOOKUP(A241,NOSA!D:D,NOSA!I:I,"")</f>
        <v/>
      </c>
      <c r="F241" s="44" t="str">
        <f>_xlfn.XLOOKUP(A241,NOSA!D:D,NOSA!J:J,"")</f>
        <v/>
      </c>
      <c r="G241" s="54" t="str">
        <f>_xlfn.XLOOKUP(A241,NOSA!D:D,NOSA!K:K,"")</f>
        <v/>
      </c>
    </row>
    <row r="242" spans="1:7">
      <c r="A242" s="41" t="str">
        <f t="shared" si="4"/>
        <v>552240</v>
      </c>
      <c r="C242" s="51">
        <v>240</v>
      </c>
      <c r="D242" s="43" t="str">
        <f>_xlfn.XLOOKUP(A242,NOSA!D:D,NOSA!G:G,"")</f>
        <v/>
      </c>
      <c r="E242" s="43" t="str">
        <f>_xlfn.XLOOKUP(A242,NOSA!D:D,NOSA!I:I,"")</f>
        <v/>
      </c>
      <c r="F242" s="43" t="str">
        <f>_xlfn.XLOOKUP(A242,NOSA!D:D,NOSA!J:J,"")</f>
        <v/>
      </c>
      <c r="G242" s="52" t="str">
        <f>_xlfn.XLOOKUP(A242,NOSA!D:D,NOSA!K:K,"")</f>
        <v/>
      </c>
    </row>
    <row r="243" spans="1:7">
      <c r="A243" s="41" t="str">
        <f t="shared" si="4"/>
        <v>552241</v>
      </c>
      <c r="C243" s="53">
        <v>241</v>
      </c>
      <c r="D243" s="44" t="str">
        <f>_xlfn.XLOOKUP(A243,NOSA!D:D,NOSA!G:G,"")</f>
        <v/>
      </c>
      <c r="E243" s="44" t="str">
        <f>_xlfn.XLOOKUP(A243,NOSA!D:D,NOSA!I:I,"")</f>
        <v/>
      </c>
      <c r="F243" s="44" t="str">
        <f>_xlfn.XLOOKUP(A243,NOSA!D:D,NOSA!J:J,"")</f>
        <v/>
      </c>
      <c r="G243" s="54" t="str">
        <f>_xlfn.XLOOKUP(A243,NOSA!D:D,NOSA!K:K,"")</f>
        <v/>
      </c>
    </row>
    <row r="244" spans="1:7">
      <c r="A244" s="41" t="str">
        <f t="shared" si="4"/>
        <v>552242</v>
      </c>
      <c r="C244" s="51">
        <v>242</v>
      </c>
      <c r="D244" s="43" t="str">
        <f>_xlfn.XLOOKUP(A244,NOSA!D:D,NOSA!G:G,"")</f>
        <v/>
      </c>
      <c r="E244" s="43" t="str">
        <f>_xlfn.XLOOKUP(A244,NOSA!D:D,NOSA!I:I,"")</f>
        <v/>
      </c>
      <c r="F244" s="43" t="str">
        <f>_xlfn.XLOOKUP(A244,NOSA!D:D,NOSA!J:J,"")</f>
        <v/>
      </c>
      <c r="G244" s="52" t="str">
        <f>_xlfn.XLOOKUP(A244,NOSA!D:D,NOSA!K:K,"")</f>
        <v/>
      </c>
    </row>
    <row r="245" spans="1:7">
      <c r="A245" s="41" t="str">
        <f t="shared" si="4"/>
        <v>552243</v>
      </c>
      <c r="C245" s="53">
        <v>243</v>
      </c>
      <c r="D245" s="44" t="str">
        <f>_xlfn.XLOOKUP(A245,NOSA!D:D,NOSA!G:G,"")</f>
        <v/>
      </c>
      <c r="E245" s="44" t="str">
        <f>_xlfn.XLOOKUP(A245,NOSA!D:D,NOSA!I:I,"")</f>
        <v/>
      </c>
      <c r="F245" s="44" t="str">
        <f>_xlfn.XLOOKUP(A245,NOSA!D:D,NOSA!J:J,"")</f>
        <v/>
      </c>
      <c r="G245" s="54" t="str">
        <f>_xlfn.XLOOKUP(A245,NOSA!D:D,NOSA!K:K,"")</f>
        <v/>
      </c>
    </row>
    <row r="246" spans="1:7">
      <c r="A246" s="41" t="str">
        <f t="shared" si="4"/>
        <v>552244</v>
      </c>
      <c r="C246" s="51">
        <v>244</v>
      </c>
      <c r="D246" s="43" t="str">
        <f>_xlfn.XLOOKUP(A246,NOSA!D:D,NOSA!G:G,"")</f>
        <v/>
      </c>
      <c r="E246" s="43" t="str">
        <f>_xlfn.XLOOKUP(A246,NOSA!D:D,NOSA!I:I,"")</f>
        <v/>
      </c>
      <c r="F246" s="43" t="str">
        <f>_xlfn.XLOOKUP(A246,NOSA!D:D,NOSA!J:J,"")</f>
        <v/>
      </c>
      <c r="G246" s="52" t="str">
        <f>_xlfn.XLOOKUP(A246,NOSA!D:D,NOSA!K:K,"")</f>
        <v/>
      </c>
    </row>
    <row r="247" spans="1:7">
      <c r="A247" s="41" t="str">
        <f t="shared" si="4"/>
        <v>552245</v>
      </c>
      <c r="C247" s="53">
        <v>245</v>
      </c>
      <c r="D247" s="44" t="str">
        <f>_xlfn.XLOOKUP(A247,NOSA!D:D,NOSA!G:G,"")</f>
        <v/>
      </c>
      <c r="E247" s="44" t="str">
        <f>_xlfn.XLOOKUP(A247,NOSA!D:D,NOSA!I:I,"")</f>
        <v/>
      </c>
      <c r="F247" s="44" t="str">
        <f>_xlfn.XLOOKUP(A247,NOSA!D:D,NOSA!J:J,"")</f>
        <v/>
      </c>
      <c r="G247" s="54" t="str">
        <f>_xlfn.XLOOKUP(A247,NOSA!D:D,NOSA!K:K,"")</f>
        <v/>
      </c>
    </row>
    <row r="248" spans="1:7">
      <c r="A248" s="41" t="str">
        <f t="shared" si="4"/>
        <v>552246</v>
      </c>
      <c r="C248" s="51">
        <v>246</v>
      </c>
      <c r="D248" s="43" t="str">
        <f>_xlfn.XLOOKUP(A248,NOSA!D:D,NOSA!G:G,"")</f>
        <v/>
      </c>
      <c r="E248" s="43" t="str">
        <f>_xlfn.XLOOKUP(A248,NOSA!D:D,NOSA!I:I,"")</f>
        <v/>
      </c>
      <c r="F248" s="43" t="str">
        <f>_xlfn.XLOOKUP(A248,NOSA!D:D,NOSA!J:J,"")</f>
        <v/>
      </c>
      <c r="G248" s="52" t="str">
        <f>_xlfn.XLOOKUP(A248,NOSA!D:D,NOSA!K:K,"")</f>
        <v/>
      </c>
    </row>
    <row r="249" spans="1:7">
      <c r="A249" s="41" t="str">
        <f t="shared" si="4"/>
        <v>552247</v>
      </c>
      <c r="C249" s="53">
        <v>247</v>
      </c>
      <c r="D249" s="44" t="str">
        <f>_xlfn.XLOOKUP(A249,NOSA!D:D,NOSA!G:G,"")</f>
        <v/>
      </c>
      <c r="E249" s="44" t="str">
        <f>_xlfn.XLOOKUP(A249,NOSA!D:D,NOSA!I:I,"")</f>
        <v/>
      </c>
      <c r="F249" s="44" t="str">
        <f>_xlfn.XLOOKUP(A249,NOSA!D:D,NOSA!J:J,"")</f>
        <v/>
      </c>
      <c r="G249" s="54" t="str">
        <f>_xlfn.XLOOKUP(A249,NOSA!D:D,NOSA!K:K,"")</f>
        <v/>
      </c>
    </row>
    <row r="250" spans="1:7">
      <c r="A250" s="41" t="str">
        <f t="shared" si="4"/>
        <v>552248</v>
      </c>
      <c r="C250" s="51">
        <v>248</v>
      </c>
      <c r="D250" s="43" t="str">
        <f>_xlfn.XLOOKUP(A250,NOSA!D:D,NOSA!G:G,"")</f>
        <v/>
      </c>
      <c r="E250" s="43" t="str">
        <f>_xlfn.XLOOKUP(A250,NOSA!D:D,NOSA!I:I,"")</f>
        <v/>
      </c>
      <c r="F250" s="43" t="str">
        <f>_xlfn.XLOOKUP(A250,NOSA!D:D,NOSA!J:J,"")</f>
        <v/>
      </c>
      <c r="G250" s="52" t="str">
        <f>_xlfn.XLOOKUP(A250,NOSA!D:D,NOSA!K:K,"")</f>
        <v/>
      </c>
    </row>
    <row r="251" spans="1:7">
      <c r="A251" s="41" t="str">
        <f t="shared" si="4"/>
        <v>552249</v>
      </c>
      <c r="C251" s="53">
        <v>249</v>
      </c>
      <c r="D251" s="44" t="str">
        <f>_xlfn.XLOOKUP(A251,NOSA!D:D,NOSA!G:G,"")</f>
        <v/>
      </c>
      <c r="E251" s="44" t="str">
        <f>_xlfn.XLOOKUP(A251,NOSA!D:D,NOSA!I:I,"")</f>
        <v/>
      </c>
      <c r="F251" s="44" t="str">
        <f>_xlfn.XLOOKUP(A251,NOSA!D:D,NOSA!J:J,"")</f>
        <v/>
      </c>
      <c r="G251" s="54" t="str">
        <f>_xlfn.XLOOKUP(A251,NOSA!D:D,NOSA!K:K,"")</f>
        <v/>
      </c>
    </row>
    <row r="252" spans="1:7">
      <c r="A252" s="41" t="str">
        <f t="shared" si="4"/>
        <v>552250</v>
      </c>
      <c r="C252" s="51">
        <v>250</v>
      </c>
      <c r="D252" s="43" t="str">
        <f>_xlfn.XLOOKUP(A252,NOSA!D:D,NOSA!G:G,"")</f>
        <v/>
      </c>
      <c r="E252" s="43" t="str">
        <f>_xlfn.XLOOKUP(A252,NOSA!D:D,NOSA!I:I,"")</f>
        <v/>
      </c>
      <c r="F252" s="43" t="str">
        <f>_xlfn.XLOOKUP(A252,NOSA!D:D,NOSA!J:J,"")</f>
        <v/>
      </c>
      <c r="G252" s="52" t="str">
        <f>_xlfn.XLOOKUP(A252,NOSA!D:D,NOSA!K:K,"")</f>
        <v/>
      </c>
    </row>
    <row r="253" spans="1:7">
      <c r="A253" s="41" t="str">
        <f t="shared" si="4"/>
        <v>552251</v>
      </c>
      <c r="C253" s="53">
        <v>251</v>
      </c>
      <c r="D253" s="44" t="str">
        <f>_xlfn.XLOOKUP(A253,NOSA!D:D,NOSA!G:G,"")</f>
        <v/>
      </c>
      <c r="E253" s="44" t="str">
        <f>_xlfn.XLOOKUP(A253,NOSA!D:D,NOSA!I:I,"")</f>
        <v/>
      </c>
      <c r="F253" s="44" t="str">
        <f>_xlfn.XLOOKUP(A253,NOSA!D:D,NOSA!J:J,"")</f>
        <v/>
      </c>
      <c r="G253" s="54" t="str">
        <f>_xlfn.XLOOKUP(A253,NOSA!D:D,NOSA!K:K,"")</f>
        <v/>
      </c>
    </row>
    <row r="254" spans="1:7">
      <c r="A254" s="41" t="str">
        <f t="shared" si="4"/>
        <v>552252</v>
      </c>
      <c r="C254" s="51">
        <v>252</v>
      </c>
      <c r="D254" s="43" t="str">
        <f>_xlfn.XLOOKUP(A254,NOSA!D:D,NOSA!G:G,"")</f>
        <v/>
      </c>
      <c r="E254" s="43" t="str">
        <f>_xlfn.XLOOKUP(A254,NOSA!D:D,NOSA!I:I,"")</f>
        <v/>
      </c>
      <c r="F254" s="43" t="str">
        <f>_xlfn.XLOOKUP(A254,NOSA!D:D,NOSA!J:J,"")</f>
        <v/>
      </c>
      <c r="G254" s="52" t="str">
        <f>_xlfn.XLOOKUP(A254,NOSA!D:D,NOSA!K:K,"")</f>
        <v/>
      </c>
    </row>
    <row r="255" spans="1:7">
      <c r="A255" s="41" t="str">
        <f t="shared" si="4"/>
        <v>552253</v>
      </c>
      <c r="C255" s="53">
        <v>253</v>
      </c>
      <c r="D255" s="44" t="str">
        <f>_xlfn.XLOOKUP(A255,NOSA!D:D,NOSA!G:G,"")</f>
        <v/>
      </c>
      <c r="E255" s="44" t="str">
        <f>_xlfn.XLOOKUP(A255,NOSA!D:D,NOSA!I:I,"")</f>
        <v/>
      </c>
      <c r="F255" s="44" t="str">
        <f>_xlfn.XLOOKUP(A255,NOSA!D:D,NOSA!J:J,"")</f>
        <v/>
      </c>
      <c r="G255" s="54" t="str">
        <f>_xlfn.XLOOKUP(A255,NOSA!D:D,NOSA!K:K,"")</f>
        <v/>
      </c>
    </row>
    <row r="256" spans="1:7">
      <c r="A256" s="41" t="str">
        <f t="shared" si="4"/>
        <v>552254</v>
      </c>
      <c r="C256" s="51">
        <v>254</v>
      </c>
      <c r="D256" s="43" t="str">
        <f>_xlfn.XLOOKUP(A256,NOSA!D:D,NOSA!G:G,"")</f>
        <v/>
      </c>
      <c r="E256" s="43" t="str">
        <f>_xlfn.XLOOKUP(A256,NOSA!D:D,NOSA!I:I,"")</f>
        <v/>
      </c>
      <c r="F256" s="43" t="str">
        <f>_xlfn.XLOOKUP(A256,NOSA!D:D,NOSA!J:J,"")</f>
        <v/>
      </c>
      <c r="G256" s="52" t="str">
        <f>_xlfn.XLOOKUP(A256,NOSA!D:D,NOSA!K:K,"")</f>
        <v/>
      </c>
    </row>
    <row r="257" spans="1:7">
      <c r="A257" s="41" t="str">
        <f t="shared" si="4"/>
        <v>552255</v>
      </c>
      <c r="C257" s="53">
        <v>255</v>
      </c>
      <c r="D257" s="44" t="str">
        <f>_xlfn.XLOOKUP(A257,NOSA!D:D,NOSA!G:G,"")</f>
        <v/>
      </c>
      <c r="E257" s="44" t="str">
        <f>_xlfn.XLOOKUP(A257,NOSA!D:D,NOSA!I:I,"")</f>
        <v/>
      </c>
      <c r="F257" s="44" t="str">
        <f>_xlfn.XLOOKUP(A257,NOSA!D:D,NOSA!J:J,"")</f>
        <v/>
      </c>
      <c r="G257" s="54" t="str">
        <f>_xlfn.XLOOKUP(A257,NOSA!D:D,NOSA!K:K,"")</f>
        <v/>
      </c>
    </row>
    <row r="258" spans="1:7">
      <c r="A258" s="41" t="str">
        <f t="shared" si="4"/>
        <v>552256</v>
      </c>
      <c r="C258" s="51">
        <v>256</v>
      </c>
      <c r="D258" s="43" t="str">
        <f>_xlfn.XLOOKUP(A258,NOSA!D:D,NOSA!G:G,"")</f>
        <v/>
      </c>
      <c r="E258" s="43" t="str">
        <f>_xlfn.XLOOKUP(A258,NOSA!D:D,NOSA!I:I,"")</f>
        <v/>
      </c>
      <c r="F258" s="43" t="str">
        <f>_xlfn.XLOOKUP(A258,NOSA!D:D,NOSA!J:J,"")</f>
        <v/>
      </c>
      <c r="G258" s="52" t="str">
        <f>_xlfn.XLOOKUP(A258,NOSA!D:D,NOSA!K:K,"")</f>
        <v/>
      </c>
    </row>
    <row r="259" spans="1:7">
      <c r="A259" s="41" t="str">
        <f t="shared" ref="A259:A274" si="5">$E$1&amp;C259</f>
        <v>552257</v>
      </c>
      <c r="C259" s="53">
        <v>257</v>
      </c>
      <c r="D259" s="44" t="str">
        <f>_xlfn.XLOOKUP(A259,NOSA!D:D,NOSA!G:G,"")</f>
        <v/>
      </c>
      <c r="E259" s="44" t="str">
        <f>_xlfn.XLOOKUP(A259,NOSA!D:D,NOSA!I:I,"")</f>
        <v/>
      </c>
      <c r="F259" s="44" t="str">
        <f>_xlfn.XLOOKUP(A259,NOSA!D:D,NOSA!J:J,"")</f>
        <v/>
      </c>
      <c r="G259" s="54" t="str">
        <f>_xlfn.XLOOKUP(A259,NOSA!D:D,NOSA!K:K,"")</f>
        <v/>
      </c>
    </row>
    <row r="260" spans="1:7">
      <c r="A260" s="41" t="str">
        <f t="shared" si="5"/>
        <v>552258</v>
      </c>
      <c r="C260" s="51">
        <v>258</v>
      </c>
      <c r="D260" s="43" t="str">
        <f>_xlfn.XLOOKUP(A260,NOSA!D:D,NOSA!G:G,"")</f>
        <v/>
      </c>
      <c r="E260" s="43" t="str">
        <f>_xlfn.XLOOKUP(A260,NOSA!D:D,NOSA!I:I,"")</f>
        <v/>
      </c>
      <c r="F260" s="43" t="str">
        <f>_xlfn.XLOOKUP(A260,NOSA!D:D,NOSA!J:J,"")</f>
        <v/>
      </c>
      <c r="G260" s="52" t="str">
        <f>_xlfn.XLOOKUP(A260,NOSA!D:D,NOSA!K:K,"")</f>
        <v/>
      </c>
    </row>
    <row r="261" spans="1:7">
      <c r="A261" s="41" t="str">
        <f t="shared" si="5"/>
        <v>552259</v>
      </c>
      <c r="C261" s="53">
        <v>259</v>
      </c>
      <c r="D261" s="44" t="str">
        <f>_xlfn.XLOOKUP(A261,NOSA!D:D,NOSA!G:G,"")</f>
        <v/>
      </c>
      <c r="E261" s="44" t="str">
        <f>_xlfn.XLOOKUP(A261,NOSA!D:D,NOSA!I:I,"")</f>
        <v/>
      </c>
      <c r="F261" s="44" t="str">
        <f>_xlfn.XLOOKUP(A261,NOSA!D:D,NOSA!J:J,"")</f>
        <v/>
      </c>
      <c r="G261" s="54" t="str">
        <f>_xlfn.XLOOKUP(A261,NOSA!D:D,NOSA!K:K,"")</f>
        <v/>
      </c>
    </row>
    <row r="262" spans="1:7">
      <c r="A262" s="41" t="str">
        <f t="shared" si="5"/>
        <v>552260</v>
      </c>
      <c r="C262" s="51">
        <v>260</v>
      </c>
      <c r="D262" s="43" t="str">
        <f>_xlfn.XLOOKUP(A262,NOSA!D:D,NOSA!G:G,"")</f>
        <v/>
      </c>
      <c r="E262" s="43" t="str">
        <f>_xlfn.XLOOKUP(A262,NOSA!D:D,NOSA!I:I,"")</f>
        <v/>
      </c>
      <c r="F262" s="43" t="str">
        <f>_xlfn.XLOOKUP(A262,NOSA!D:D,NOSA!J:J,"")</f>
        <v/>
      </c>
      <c r="G262" s="52" t="str">
        <f>_xlfn.XLOOKUP(A262,NOSA!D:D,NOSA!K:K,"")</f>
        <v/>
      </c>
    </row>
    <row r="263" spans="1:7">
      <c r="A263" s="41" t="str">
        <f t="shared" si="5"/>
        <v>552261</v>
      </c>
      <c r="C263" s="53">
        <v>261</v>
      </c>
      <c r="D263" s="44" t="str">
        <f>_xlfn.XLOOKUP(A263,NOSA!D:D,NOSA!G:G,"")</f>
        <v/>
      </c>
      <c r="E263" s="44" t="str">
        <f>_xlfn.XLOOKUP(A263,NOSA!D:D,NOSA!I:I,"")</f>
        <v/>
      </c>
      <c r="F263" s="44" t="str">
        <f>_xlfn.XLOOKUP(A263,NOSA!D:D,NOSA!J:J,"")</f>
        <v/>
      </c>
      <c r="G263" s="54" t="str">
        <f>_xlfn.XLOOKUP(A263,NOSA!D:D,NOSA!K:K,"")</f>
        <v/>
      </c>
    </row>
    <row r="264" spans="1:7">
      <c r="A264" s="41" t="str">
        <f t="shared" si="5"/>
        <v>552262</v>
      </c>
      <c r="C264" s="51">
        <v>262</v>
      </c>
      <c r="D264" s="43" t="str">
        <f>_xlfn.XLOOKUP(A264,NOSA!D:D,NOSA!G:G,"")</f>
        <v/>
      </c>
      <c r="E264" s="43" t="str">
        <f>_xlfn.XLOOKUP(A264,NOSA!D:D,NOSA!I:I,"")</f>
        <v/>
      </c>
      <c r="F264" s="43" t="str">
        <f>_xlfn.XLOOKUP(A264,NOSA!D:D,NOSA!J:J,"")</f>
        <v/>
      </c>
      <c r="G264" s="52" t="str">
        <f>_xlfn.XLOOKUP(A264,NOSA!D:D,NOSA!K:K,"")</f>
        <v/>
      </c>
    </row>
    <row r="265" spans="1:7">
      <c r="A265" s="41" t="str">
        <f t="shared" si="5"/>
        <v>552263</v>
      </c>
      <c r="C265" s="53">
        <v>263</v>
      </c>
      <c r="D265" s="44" t="str">
        <f>_xlfn.XLOOKUP(A265,NOSA!D:D,NOSA!G:G,"")</f>
        <v/>
      </c>
      <c r="E265" s="44" t="str">
        <f>_xlfn.XLOOKUP(A265,NOSA!D:D,NOSA!I:I,"")</f>
        <v/>
      </c>
      <c r="F265" s="44" t="str">
        <f>_xlfn.XLOOKUP(A265,NOSA!D:D,NOSA!J:J,"")</f>
        <v/>
      </c>
      <c r="G265" s="54" t="str">
        <f>_xlfn.XLOOKUP(A265,NOSA!D:D,NOSA!K:K,"")</f>
        <v/>
      </c>
    </row>
    <row r="266" spans="1:7">
      <c r="A266" s="41" t="str">
        <f t="shared" si="5"/>
        <v>552264</v>
      </c>
      <c r="C266" s="51">
        <v>264</v>
      </c>
      <c r="D266" s="43" t="str">
        <f>_xlfn.XLOOKUP(A266,NOSA!D:D,NOSA!G:G,"")</f>
        <v/>
      </c>
      <c r="E266" s="43" t="str">
        <f>_xlfn.XLOOKUP(A266,NOSA!D:D,NOSA!I:I,"")</f>
        <v/>
      </c>
      <c r="F266" s="43" t="str">
        <f>_xlfn.XLOOKUP(A266,NOSA!D:D,NOSA!J:J,"")</f>
        <v/>
      </c>
      <c r="G266" s="52" t="str">
        <f>_xlfn.XLOOKUP(A266,NOSA!D:D,NOSA!K:K,"")</f>
        <v/>
      </c>
    </row>
    <row r="267" spans="1:7">
      <c r="A267" s="41" t="str">
        <f t="shared" si="5"/>
        <v>552265</v>
      </c>
      <c r="C267" s="53">
        <v>265</v>
      </c>
      <c r="D267" s="44" t="str">
        <f>_xlfn.XLOOKUP(A267,NOSA!D:D,NOSA!G:G,"")</f>
        <v/>
      </c>
      <c r="E267" s="44" t="str">
        <f>_xlfn.XLOOKUP(A267,NOSA!D:D,NOSA!I:I,"")</f>
        <v/>
      </c>
      <c r="F267" s="44" t="str">
        <f>_xlfn.XLOOKUP(A267,NOSA!D:D,NOSA!J:J,"")</f>
        <v/>
      </c>
      <c r="G267" s="54" t="str">
        <f>_xlfn.XLOOKUP(A267,NOSA!D:D,NOSA!K:K,"")</f>
        <v/>
      </c>
    </row>
    <row r="268" spans="1:7">
      <c r="A268" s="41" t="str">
        <f t="shared" si="5"/>
        <v>552266</v>
      </c>
      <c r="C268" s="51">
        <v>266</v>
      </c>
      <c r="D268" s="43" t="str">
        <f>_xlfn.XLOOKUP(A268,NOSA!D:D,NOSA!G:G,"")</f>
        <v/>
      </c>
      <c r="E268" s="43" t="str">
        <f>_xlfn.XLOOKUP(A268,NOSA!D:D,NOSA!I:I,"")</f>
        <v/>
      </c>
      <c r="F268" s="43" t="str">
        <f>_xlfn.XLOOKUP(A268,NOSA!D:D,NOSA!J:J,"")</f>
        <v/>
      </c>
      <c r="G268" s="52" t="str">
        <f>_xlfn.XLOOKUP(A268,NOSA!D:D,NOSA!K:K,"")</f>
        <v/>
      </c>
    </row>
    <row r="269" spans="1:7">
      <c r="A269" s="41" t="str">
        <f t="shared" si="5"/>
        <v>552267</v>
      </c>
      <c r="C269" s="53">
        <v>267</v>
      </c>
      <c r="D269" s="44" t="str">
        <f>_xlfn.XLOOKUP(A269,NOSA!D:D,NOSA!G:G,"")</f>
        <v/>
      </c>
      <c r="E269" s="44" t="str">
        <f>_xlfn.XLOOKUP(A269,NOSA!D:D,NOSA!I:I,"")</f>
        <v/>
      </c>
      <c r="F269" s="44" t="str">
        <f>_xlfn.XLOOKUP(A269,NOSA!D:D,NOSA!J:J,"")</f>
        <v/>
      </c>
      <c r="G269" s="54" t="str">
        <f>_xlfn.XLOOKUP(A269,NOSA!D:D,NOSA!K:K,"")</f>
        <v/>
      </c>
    </row>
    <row r="270" spans="1:7">
      <c r="A270" s="41" t="str">
        <f t="shared" si="5"/>
        <v>552268</v>
      </c>
      <c r="C270" s="51">
        <v>268</v>
      </c>
      <c r="D270" s="43" t="str">
        <f>_xlfn.XLOOKUP(A270,NOSA!D:D,NOSA!G:G,"")</f>
        <v/>
      </c>
      <c r="E270" s="43" t="str">
        <f>_xlfn.XLOOKUP(A270,NOSA!D:D,NOSA!I:I,"")</f>
        <v/>
      </c>
      <c r="F270" s="43" t="str">
        <f>_xlfn.XLOOKUP(A270,NOSA!D:D,NOSA!J:J,"")</f>
        <v/>
      </c>
      <c r="G270" s="52" t="str">
        <f>_xlfn.XLOOKUP(A270,NOSA!D:D,NOSA!K:K,"")</f>
        <v/>
      </c>
    </row>
    <row r="271" spans="1:7">
      <c r="A271" s="41" t="str">
        <f t="shared" si="5"/>
        <v>552269</v>
      </c>
      <c r="C271" s="53">
        <v>269</v>
      </c>
      <c r="D271" s="44" t="str">
        <f>_xlfn.XLOOKUP(A271,NOSA!D:D,NOSA!G:G,"")</f>
        <v/>
      </c>
      <c r="E271" s="44" t="str">
        <f>_xlfn.XLOOKUP(A271,NOSA!D:D,NOSA!I:I,"")</f>
        <v/>
      </c>
      <c r="F271" s="44" t="str">
        <f>_xlfn.XLOOKUP(A271,NOSA!D:D,NOSA!J:J,"")</f>
        <v/>
      </c>
      <c r="G271" s="54" t="str">
        <f>_xlfn.XLOOKUP(A271,NOSA!D:D,NOSA!K:K,"")</f>
        <v/>
      </c>
    </row>
    <row r="272" spans="1:7">
      <c r="A272" s="41" t="str">
        <f t="shared" si="5"/>
        <v>552270</v>
      </c>
      <c r="C272" s="51">
        <v>270</v>
      </c>
      <c r="D272" s="43" t="str">
        <f>_xlfn.XLOOKUP(A272,NOSA!D:D,NOSA!G:G,"")</f>
        <v/>
      </c>
      <c r="E272" s="43" t="str">
        <f>_xlfn.XLOOKUP(A272,NOSA!D:D,NOSA!I:I,"")</f>
        <v/>
      </c>
      <c r="F272" s="43" t="str">
        <f>_xlfn.XLOOKUP(A272,NOSA!D:D,NOSA!J:J,"")</f>
        <v/>
      </c>
      <c r="G272" s="52" t="str">
        <f>_xlfn.XLOOKUP(A272,NOSA!D:D,NOSA!K:K,"")</f>
        <v/>
      </c>
    </row>
    <row r="273" spans="1:7">
      <c r="A273" s="41" t="str">
        <f t="shared" si="5"/>
        <v>552271</v>
      </c>
      <c r="C273" s="53">
        <v>271</v>
      </c>
      <c r="D273" s="44" t="str">
        <f>_xlfn.XLOOKUP(A273,NOSA!D:D,NOSA!G:G,"")</f>
        <v/>
      </c>
      <c r="E273" s="44" t="str">
        <f>_xlfn.XLOOKUP(A273,NOSA!D:D,NOSA!I:I,"")</f>
        <v/>
      </c>
      <c r="F273" s="44" t="str">
        <f>_xlfn.XLOOKUP(A273,NOSA!D:D,NOSA!J:J,"")</f>
        <v/>
      </c>
      <c r="G273" s="54" t="str">
        <f>_xlfn.XLOOKUP(A273,NOSA!D:D,NOSA!K:K,"")</f>
        <v/>
      </c>
    </row>
    <row r="274" spans="1:7">
      <c r="A274" s="41" t="str">
        <f t="shared" si="5"/>
        <v>552272</v>
      </c>
      <c r="C274" s="51">
        <v>272</v>
      </c>
      <c r="D274" s="43" t="str">
        <f>_xlfn.XLOOKUP(A274,NOSA!D:D,NOSA!G:G,"")</f>
        <v/>
      </c>
      <c r="E274" s="43" t="str">
        <f>_xlfn.XLOOKUP(A274,NOSA!D:D,NOSA!I:I,"")</f>
        <v/>
      </c>
      <c r="F274" s="43" t="str">
        <f>_xlfn.XLOOKUP(A274,NOSA!D:D,NOSA!J:J,"")</f>
        <v/>
      </c>
      <c r="G274" s="52" t="str">
        <f>_xlfn.XLOOKUP(A274,NOSA!D:D,NOSA!K:K,"")</f>
        <v/>
      </c>
    </row>
  </sheetData>
  <sheetProtection selectLockedCells="1"/>
  <autoFilter ref="F1:F274" xr:uid="{00000000-0001-0000-0400-000000000000}"/>
  <mergeCells count="3">
    <mergeCell ref="G1:I1"/>
    <mergeCell ref="K1:L1"/>
    <mergeCell ref="C1:D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R2842"/>
  <sheetViews>
    <sheetView rightToLeft="1" tabSelected="1" topLeftCell="A1361" workbookViewId="0">
      <selection activeCell="D1690" sqref="D1690"/>
    </sheetView>
  </sheetViews>
  <sheetFormatPr defaultRowHeight="15"/>
  <cols>
    <col min="4" max="4" width="36.5703125" customWidth="1"/>
    <col min="5" max="5" width="5.28515625" customWidth="1"/>
    <col min="6" max="6" width="4.85546875" customWidth="1"/>
    <col min="7" max="7" width="12.7109375" bestFit="1" customWidth="1"/>
    <col min="8" max="8" width="11.85546875" style="38" customWidth="1"/>
    <col min="9" max="9" width="19.7109375" style="10" customWidth="1"/>
    <col min="10" max="10" width="16" style="10" customWidth="1"/>
    <col min="11" max="11" width="22.5703125" style="10" bestFit="1" customWidth="1"/>
    <col min="12" max="12" width="23.42578125" style="38" bestFit="1" customWidth="1"/>
    <col min="13" max="13" width="11" customWidth="1"/>
    <col min="14" max="14" width="17.42578125" customWidth="1"/>
    <col min="15" max="15" width="33.28515625" customWidth="1"/>
    <col min="18" max="18" width="12.7109375" bestFit="1" customWidth="1"/>
  </cols>
  <sheetData>
    <row r="1" spans="2:18" ht="21">
      <c r="B1" s="631" t="s">
        <v>4079</v>
      </c>
      <c r="C1" s="631"/>
      <c r="D1" t="s">
        <v>2643</v>
      </c>
      <c r="G1" s="26" t="s">
        <v>2391</v>
      </c>
      <c r="H1" s="86" t="s">
        <v>2388</v>
      </c>
      <c r="I1" s="87" t="s">
        <v>2389</v>
      </c>
      <c r="J1" s="87" t="s">
        <v>2393</v>
      </c>
      <c r="K1" s="87" t="s">
        <v>2390</v>
      </c>
      <c r="L1" s="86" t="s">
        <v>2607</v>
      </c>
      <c r="M1" s="26" t="s">
        <v>2633</v>
      </c>
      <c r="N1" s="26" t="s">
        <v>2645</v>
      </c>
      <c r="O1" t="s">
        <v>4097</v>
      </c>
      <c r="R1" s="58">
        <f ca="1">NOW()</f>
        <v>46070.941069097222</v>
      </c>
    </row>
    <row r="2" spans="2:18">
      <c r="D2" t="s">
        <v>2606</v>
      </c>
      <c r="G2" t="s">
        <v>2606</v>
      </c>
      <c r="H2" s="38" t="s">
        <v>2606</v>
      </c>
      <c r="I2" s="10" t="s">
        <v>2606</v>
      </c>
      <c r="J2" s="10" t="s">
        <v>2606</v>
      </c>
      <c r="K2" s="10" t="s">
        <v>2606</v>
      </c>
      <c r="L2" s="38" t="s">
        <v>2606</v>
      </c>
      <c r="M2" t="s">
        <v>2606</v>
      </c>
      <c r="N2" t="s">
        <v>2606</v>
      </c>
      <c r="O2" t="s">
        <v>2606</v>
      </c>
    </row>
    <row r="3" spans="2:18">
      <c r="B3" t="str">
        <f>IF(C3="","",گزارش!$B$2&amp;"-"&amp;COUNTIF(macro!$C$3:C3,"ok"))</f>
        <v/>
      </c>
      <c r="C3" t="str">
        <f>IF(VLOOKUP(H3,DATABASE!$B:$E,4,FALSE)=گزارش!$B$2,"ok","")</f>
        <v/>
      </c>
      <c r="D3" t="str">
        <f>K3&amp;G3&amp;H3</f>
        <v>دستكش كف مواد سبك1402/04/06822</v>
      </c>
      <c r="G3" t="s">
        <v>2400</v>
      </c>
      <c r="H3" s="38">
        <v>822</v>
      </c>
      <c r="I3" s="10" t="s">
        <v>2613</v>
      </c>
      <c r="J3" s="10" t="s">
        <v>1913</v>
      </c>
      <c r="K3" s="10" t="s">
        <v>2</v>
      </c>
      <c r="L3" s="38" t="s">
        <v>2609</v>
      </c>
      <c r="M3" t="str">
        <f>IFERROR(IF(G3="","",IF(_xlfn.XLOOKUP(D3,NOSA!C:C,NOSA!C:C)=D3,"تحویل شده")),"تحویل نشده")</f>
        <v>تحویل شده</v>
      </c>
    </row>
    <row r="4" spans="2:18">
      <c r="B4" t="str">
        <f>IF(C4="","",گزارش!$B$2&amp;"-"&amp;COUNTIF(macro!$C$3:C4,"ok"))</f>
        <v/>
      </c>
      <c r="C4" t="str">
        <f>IF(VLOOKUP(H4,DATABASE!$B:$E,4,FALSE)=گزارش!$B$2,"ok","")</f>
        <v/>
      </c>
      <c r="D4" t="str">
        <f t="shared" ref="D4:D67" si="0">K4&amp;G4&amp;H4</f>
        <v>لباس كار ديرسوز(شلوار) 1402/04/07798</v>
      </c>
      <c r="G4" t="s">
        <v>2401</v>
      </c>
      <c r="H4" s="38">
        <v>798</v>
      </c>
      <c r="I4" s="10" t="s">
        <v>2068</v>
      </c>
      <c r="J4" s="10" t="s">
        <v>1980</v>
      </c>
      <c r="K4" s="10" t="s">
        <v>2144</v>
      </c>
      <c r="L4" s="38" t="s">
        <v>2609</v>
      </c>
      <c r="M4" t="str">
        <f>IFERROR(IF(G4="","",IF(_xlfn.XLOOKUP(D4,NOSA!C:C,NOSA!C:C)=D4,"تحویل شده")),"تحویل نشده")</f>
        <v>تحویل نشده</v>
      </c>
    </row>
    <row r="5" spans="2:18">
      <c r="B5" t="str">
        <f>IF(C5="","",گزارش!$B$2&amp;"-"&amp;COUNTIF(macro!$C$3:C5,"ok"))</f>
        <v/>
      </c>
      <c r="C5" t="str">
        <f>IF(VLOOKUP(H5,DATABASE!$B:$E,4,FALSE)=گزارش!$B$2,"ok","")</f>
        <v/>
      </c>
      <c r="D5" t="str">
        <f t="shared" si="0"/>
        <v>لباس كار (شلوار) 1402/04/07798</v>
      </c>
      <c r="G5" t="s">
        <v>2401</v>
      </c>
      <c r="H5" s="38">
        <v>798</v>
      </c>
      <c r="I5" s="10" t="s">
        <v>2068</v>
      </c>
      <c r="J5" s="10" t="s">
        <v>1980</v>
      </c>
      <c r="K5" s="10" t="s">
        <v>2115</v>
      </c>
      <c r="L5" s="38" t="s">
        <v>2609</v>
      </c>
      <c r="M5" t="str">
        <f>IFERROR(IF(G5="","",IF(_xlfn.XLOOKUP(D5,NOSA!C:C,NOSA!C:C)=D5,"تحویل شده")),"تحویل نشده")</f>
        <v>تحویل نشده</v>
      </c>
    </row>
    <row r="6" spans="2:18">
      <c r="B6" t="str">
        <f>IF(C6="","",گزارش!$B$2&amp;"-"&amp;COUNTIF(macro!$C$3:C6,"ok"))</f>
        <v/>
      </c>
      <c r="C6" t="str">
        <f>IF(VLOOKUP(H6,DATABASE!$B:$E,4,FALSE)=گزارش!$B$2,"ok","")</f>
        <v/>
      </c>
      <c r="D6" t="str">
        <f t="shared" si="0"/>
        <v>عينك كهربايي (روكلاهي)1402/04/08303</v>
      </c>
      <c r="G6" t="s">
        <v>2402</v>
      </c>
      <c r="H6" s="38">
        <v>303</v>
      </c>
      <c r="I6" s="10" t="s">
        <v>1903</v>
      </c>
      <c r="J6" s="10" t="s">
        <v>1829</v>
      </c>
      <c r="K6" s="10" t="s">
        <v>1561</v>
      </c>
      <c r="L6" s="38" t="s">
        <v>2609</v>
      </c>
      <c r="M6" t="str">
        <f>IFERROR(IF(G6="","",IF(_xlfn.XLOOKUP(D6,NOSA!C:C,NOSA!C:C)=D6,"تحویل شده")),"تحویل نشده")</f>
        <v>تحویل شده</v>
      </c>
    </row>
    <row r="7" spans="2:18">
      <c r="B7" t="str">
        <f>IF(C7="","",گزارش!$B$2&amp;"-"&amp;COUNTIF(macro!$C$3:C7,"ok"))</f>
        <v/>
      </c>
      <c r="C7" t="str">
        <f>IF(VLOOKUP(H7,DATABASE!$B:$E,4,FALSE)=گزارش!$B$2,"ok","")</f>
        <v/>
      </c>
      <c r="D7" t="str">
        <f t="shared" si="0"/>
        <v>پوتين ايمني نسوز1402/04/0910030</v>
      </c>
      <c r="G7" t="s">
        <v>2403</v>
      </c>
      <c r="H7" s="38">
        <v>10030</v>
      </c>
      <c r="I7" s="10" t="s">
        <v>1627</v>
      </c>
      <c r="J7" s="10" t="s">
        <v>1838</v>
      </c>
      <c r="K7" s="10" t="s">
        <v>2151</v>
      </c>
      <c r="L7" s="38" t="s">
        <v>2609</v>
      </c>
      <c r="M7" t="str">
        <f>IFERROR(IF(G7="","",IF(_xlfn.XLOOKUP(D7,NOSA!C:C,NOSA!C:C)=D7,"تحویل شده")),"تحویل نشده")</f>
        <v>تحویل شده</v>
      </c>
    </row>
    <row r="8" spans="2:18">
      <c r="B8" t="str">
        <f>IF(C8="","",گزارش!$B$2&amp;"-"&amp;COUNTIF(macro!$C$3:C8,"ok"))</f>
        <v/>
      </c>
      <c r="C8" t="str">
        <f>IF(VLOOKUP(H8,DATABASE!$B:$E,4,FALSE)=گزارش!$B$2,"ok","")</f>
        <v/>
      </c>
      <c r="D8" t="str">
        <f t="shared" si="0"/>
        <v>پوتين ايمني نسوز1402/04/0910028</v>
      </c>
      <c r="G8" t="s">
        <v>2403</v>
      </c>
      <c r="H8" s="38">
        <v>10028</v>
      </c>
      <c r="I8" s="10" t="s">
        <v>1638</v>
      </c>
      <c r="J8" s="10" t="s">
        <v>1838</v>
      </c>
      <c r="K8" s="10" t="s">
        <v>2151</v>
      </c>
      <c r="L8" s="38" t="s">
        <v>2609</v>
      </c>
      <c r="M8" t="str">
        <f>IFERROR(IF(G8="","",IF(_xlfn.XLOOKUP(D8,NOSA!C:C,NOSA!C:C)=D8,"تحویل شده")),"تحویل نشده")</f>
        <v>تحویل شده</v>
      </c>
    </row>
    <row r="9" spans="2:18">
      <c r="B9" t="str">
        <f>IF(C9="","",گزارش!$B$2&amp;"-"&amp;COUNTIF(macro!$C$3:C9,"ok"))</f>
        <v/>
      </c>
      <c r="C9" t="str">
        <f>IF(VLOOKUP(H9,DATABASE!$B:$E,4,FALSE)=گزارش!$B$2,"ok","")</f>
        <v/>
      </c>
      <c r="D9" t="str">
        <f t="shared" si="0"/>
        <v>پوتين ايمني نسوز1402/04/0910029</v>
      </c>
      <c r="G9" t="s">
        <v>2403</v>
      </c>
      <c r="H9" s="38">
        <v>10029</v>
      </c>
      <c r="I9" s="10" t="s">
        <v>1633</v>
      </c>
      <c r="J9" s="10" t="s">
        <v>1838</v>
      </c>
      <c r="K9" s="10" t="s">
        <v>2151</v>
      </c>
      <c r="L9" s="38" t="s">
        <v>2609</v>
      </c>
      <c r="M9" t="str">
        <f>IFERROR(IF(G9="","",IF(_xlfn.XLOOKUP(D9,NOSA!C:C,NOSA!C:C)=D9,"تحویل شده")),"تحویل نشده")</f>
        <v>تحویل شده</v>
      </c>
    </row>
    <row r="10" spans="2:18">
      <c r="B10" t="str">
        <f>IF(C10="","",گزارش!$B$2&amp;"-"&amp;COUNTIF(macro!$C$3:C10,"ok"))</f>
        <v/>
      </c>
      <c r="C10" t="str">
        <f>IF(VLOOKUP(H10,DATABASE!$B:$E,4,FALSE)=گزارش!$B$2,"ok","")</f>
        <v/>
      </c>
      <c r="D10" t="str">
        <f t="shared" si="0"/>
        <v>لباس كار ديرسوز(بلوز و شلوار)1402/04/0910029</v>
      </c>
      <c r="G10" t="s">
        <v>2403</v>
      </c>
      <c r="H10" s="38">
        <v>10029</v>
      </c>
      <c r="I10" s="10" t="s">
        <v>1633</v>
      </c>
      <c r="J10" s="10" t="s">
        <v>1838</v>
      </c>
      <c r="K10" s="10" t="s">
        <v>2137</v>
      </c>
      <c r="L10" s="38" t="s">
        <v>2609</v>
      </c>
      <c r="M10" t="str">
        <f>IFERROR(IF(G10="","",IF(_xlfn.XLOOKUP(D10,NOSA!C:C,NOSA!C:C)=D10,"تحویل شده")),"تحویل نشده")</f>
        <v>تحویل شده</v>
      </c>
    </row>
    <row r="11" spans="2:18">
      <c r="B11" t="str">
        <f>IF(C11="","",گزارش!$B$2&amp;"-"&amp;COUNTIF(macro!$C$3:C11,"ok"))</f>
        <v/>
      </c>
      <c r="C11" t="str">
        <f>IF(VLOOKUP(H11,DATABASE!$B:$E,4,FALSE)=گزارش!$B$2,"ok","")</f>
        <v/>
      </c>
      <c r="D11" t="str">
        <f t="shared" si="0"/>
        <v>لباس كار ديرسوز(بلوز و شلوار)1402/04/0910027</v>
      </c>
      <c r="G11" t="s">
        <v>2403</v>
      </c>
      <c r="H11" s="38">
        <v>10027</v>
      </c>
      <c r="I11" s="10" t="s">
        <v>1637</v>
      </c>
      <c r="J11" s="10" t="s">
        <v>1838</v>
      </c>
      <c r="K11" s="10" t="s">
        <v>2137</v>
      </c>
      <c r="L11" s="38" t="s">
        <v>2609</v>
      </c>
      <c r="M11" t="str">
        <f>IFERROR(IF(G11="","",IF(_xlfn.XLOOKUP(D11,NOSA!C:C,NOSA!C:C)=D11,"تحویل شده")),"تحویل نشده")</f>
        <v>تحویل شده</v>
      </c>
    </row>
    <row r="12" spans="2:18">
      <c r="B12" t="str">
        <f>IF(C12="","",گزارش!$B$2&amp;"-"&amp;COUNTIF(macro!$C$3:C12,"ok"))</f>
        <v/>
      </c>
      <c r="C12" t="str">
        <f>IF(VLOOKUP(H12,DATABASE!$B:$E,4,FALSE)=گزارش!$B$2,"ok","")</f>
        <v/>
      </c>
      <c r="D12" t="str">
        <f t="shared" si="0"/>
        <v>پوتين ايمني نسوز1402/04/0910027</v>
      </c>
      <c r="G12" t="s">
        <v>2403</v>
      </c>
      <c r="H12" s="38">
        <v>10027</v>
      </c>
      <c r="I12" s="10" t="s">
        <v>1637</v>
      </c>
      <c r="J12" s="10" t="s">
        <v>1838</v>
      </c>
      <c r="K12" s="10" t="s">
        <v>2151</v>
      </c>
      <c r="L12" s="38" t="s">
        <v>2609</v>
      </c>
      <c r="M12" t="str">
        <f>IFERROR(IF(G12="","",IF(_xlfn.XLOOKUP(D12,NOSA!C:C,NOSA!C:C)=D12,"تحویل شده")),"تحویل نشده")</f>
        <v>تحویل شده</v>
      </c>
    </row>
    <row r="13" spans="2:18">
      <c r="B13" t="str">
        <f>IF(C13="","",گزارش!$B$2&amp;"-"&amp;COUNTIF(macro!$C$3:C13,"ok"))</f>
        <v/>
      </c>
      <c r="C13" t="str">
        <f>IF(VLOOKUP(H13,DATABASE!$B:$E,4,FALSE)=گزارش!$B$2,"ok","")</f>
        <v/>
      </c>
      <c r="D13" t="str">
        <f t="shared" si="0"/>
        <v>پوتين ايمني نسوز1402/04/09789</v>
      </c>
      <c r="G13" t="s">
        <v>2403</v>
      </c>
      <c r="H13" s="38">
        <v>789</v>
      </c>
      <c r="I13" s="10" t="s">
        <v>2061</v>
      </c>
      <c r="J13" s="10" t="s">
        <v>1800</v>
      </c>
      <c r="K13" s="10" t="s">
        <v>2151</v>
      </c>
      <c r="L13" s="38" t="s">
        <v>2639</v>
      </c>
      <c r="M13" t="str">
        <f>IFERROR(IF(G13="","",IF(_xlfn.XLOOKUP(D13,NOSA!C:C,NOSA!C:C)=D13,"تحویل شده")),"تحویل نشده")</f>
        <v>تحویل شده</v>
      </c>
    </row>
    <row r="14" spans="2:18">
      <c r="B14" t="str">
        <f>IF(C14="","",گزارش!$B$2&amp;"-"&amp;COUNTIF(macro!$C$3:C14,"ok"))</f>
        <v/>
      </c>
      <c r="C14" t="str">
        <f>IF(VLOOKUP(H14,DATABASE!$B:$E,4,FALSE)=گزارش!$B$2,"ok","")</f>
        <v/>
      </c>
      <c r="D14" t="str">
        <f t="shared" si="0"/>
        <v>لباس كار معمولي- بلوز و شلوار1402/04/10798</v>
      </c>
      <c r="G14" t="s">
        <v>2404</v>
      </c>
      <c r="H14" s="38">
        <v>798</v>
      </c>
      <c r="I14" s="10" t="s">
        <v>2068</v>
      </c>
      <c r="J14" s="10" t="s">
        <v>1980</v>
      </c>
      <c r="K14" s="10" t="s">
        <v>2348</v>
      </c>
      <c r="L14" s="38" t="s">
        <v>2644</v>
      </c>
      <c r="M14" t="str">
        <f>IFERROR(IF(G14="","",IF(_xlfn.XLOOKUP(D14,NOSA!C:C,NOSA!C:C)=D14,"تحویل شده")),"تحویل نشده")</f>
        <v>تحویل شده</v>
      </c>
    </row>
    <row r="15" spans="2:18">
      <c r="B15" t="str">
        <f>IF(C15="","",گزارش!$B$2&amp;"-"&amp;COUNTIF(macro!$C$3:C15,"ok"))</f>
        <v/>
      </c>
      <c r="C15" t="str">
        <f>IF(VLOOKUP(H15,DATABASE!$B:$E,4,FALSE)=گزارش!$B$2,"ok","")</f>
        <v/>
      </c>
      <c r="D15" t="str">
        <f t="shared" si="0"/>
        <v>لباس كار نسوز(بلوز و شلوار)1402/04/10805</v>
      </c>
      <c r="G15" t="s">
        <v>2404</v>
      </c>
      <c r="H15" s="38">
        <v>805</v>
      </c>
      <c r="I15" s="10" t="s">
        <v>2072</v>
      </c>
      <c r="J15" s="10" t="s">
        <v>1844</v>
      </c>
      <c r="K15" s="10" t="s">
        <v>2129</v>
      </c>
      <c r="L15" s="38" t="s">
        <v>2609</v>
      </c>
      <c r="M15" t="str">
        <f>IFERROR(IF(G15="","",IF(_xlfn.XLOOKUP(D15,NOSA!C:C,NOSA!C:C)=D15,"تحویل شده")),"تحویل نشده")</f>
        <v>تحویل شده</v>
      </c>
    </row>
    <row r="16" spans="2:18">
      <c r="B16" t="str">
        <f>IF(C16="","",گزارش!$B$2&amp;"-"&amp;COUNTIF(macro!$C$3:C16,"ok"))</f>
        <v/>
      </c>
      <c r="C16" t="str">
        <f>IF(VLOOKUP(H16,DATABASE!$B:$E,4,FALSE)=گزارش!$B$2,"ok","")</f>
        <v/>
      </c>
      <c r="D16" t="str">
        <f t="shared" si="0"/>
        <v>دستكش ضد برش سبك1402/04/12822</v>
      </c>
      <c r="G16" t="s">
        <v>2406</v>
      </c>
      <c r="H16" s="38">
        <v>822</v>
      </c>
      <c r="I16" s="10" t="s">
        <v>2613</v>
      </c>
      <c r="J16" s="10" t="s">
        <v>1913</v>
      </c>
      <c r="K16" s="10" t="s">
        <v>22</v>
      </c>
      <c r="L16" s="38" t="s">
        <v>2609</v>
      </c>
      <c r="M16" t="str">
        <f>IFERROR(IF(G16="","",IF(_xlfn.XLOOKUP(D16,NOSA!C:C,NOSA!C:C)=D16,"تحویل شده")),"تحویل نشده")</f>
        <v>تحویل نشده</v>
      </c>
      <c r="N16" s="57">
        <v>45110.568552083336</v>
      </c>
    </row>
    <row r="17" spans="2:14">
      <c r="B17" t="str">
        <f>IF(C17="","",گزارش!$B$2&amp;"-"&amp;COUNTIF(macro!$C$3:C17,"ok"))</f>
        <v/>
      </c>
      <c r="C17" t="str">
        <f>IF(VLOOKUP(H17,DATABASE!$B:$E,4,FALSE)=گزارش!$B$2,"ok","")</f>
        <v/>
      </c>
      <c r="D17" t="str">
        <f t="shared" si="0"/>
        <v>لباس كار معمولي- بلوز و شلوار1402/04/13818</v>
      </c>
      <c r="G17" t="s">
        <v>2407</v>
      </c>
      <c r="H17" s="38">
        <v>818</v>
      </c>
      <c r="I17" s="10" t="s">
        <v>2082</v>
      </c>
      <c r="J17" s="10" t="s">
        <v>1913</v>
      </c>
      <c r="K17" s="10" t="s">
        <v>2348</v>
      </c>
      <c r="L17" s="38" t="s">
        <v>2639</v>
      </c>
      <c r="M17" t="str">
        <f>IFERROR(IF(G17="","",IF(_xlfn.XLOOKUP(D17,NOSA!C:C,NOSA!C:C)=D17,"تحویل شده")),"تحویل نشده")</f>
        <v>تحویل شده</v>
      </c>
      <c r="N17" s="57">
        <v>45111.448265740742</v>
      </c>
    </row>
    <row r="18" spans="2:14">
      <c r="B18" t="str">
        <f>IF(C18="","",گزارش!$B$2&amp;"-"&amp;COUNTIF(macro!$C$3:C18,"ok"))</f>
        <v/>
      </c>
      <c r="C18" t="str">
        <f>IF(VLOOKUP(H18,DATABASE!$B:$E,4,FALSE)=گزارش!$B$2,"ok","")</f>
        <v/>
      </c>
      <c r="D18" t="str">
        <f t="shared" si="0"/>
        <v>لباس كار نسوز(بلوز و شلوار)1402/04/1482</v>
      </c>
      <c r="G18" t="s">
        <v>2408</v>
      </c>
      <c r="H18" s="38">
        <v>82</v>
      </c>
      <c r="I18" s="10" t="s">
        <v>1839</v>
      </c>
      <c r="J18" s="10" t="s">
        <v>1840</v>
      </c>
      <c r="K18" s="10" t="s">
        <v>2129</v>
      </c>
      <c r="L18" s="38" t="s">
        <v>2639</v>
      </c>
      <c r="M18" t="str">
        <f>IFERROR(IF(G18="","",IF(_xlfn.XLOOKUP(D18,NOSA!C:C,NOSA!C:C)=D18,"تحویل شده")),"تحویل نشده")</f>
        <v>تحویل شده</v>
      </c>
      <c r="N18" s="57">
        <v>45112.594029745371</v>
      </c>
    </row>
    <row r="19" spans="2:14">
      <c r="B19" t="str">
        <f>IF(C19="","",گزارش!$B$2&amp;"-"&amp;COUNTIF(macro!$C$3:C19,"ok"))</f>
        <v/>
      </c>
      <c r="C19" t="str">
        <f>IF(VLOOKUP(H19,DATABASE!$B:$E,4,FALSE)=گزارش!$B$2,"ok","")</f>
        <v/>
      </c>
      <c r="D19" t="str">
        <f t="shared" si="0"/>
        <v>فيلتر ماسك نيم صورت (3M) مدل 20911402/04/1410027</v>
      </c>
      <c r="G19" t="s">
        <v>2408</v>
      </c>
      <c r="H19" s="38">
        <v>10027</v>
      </c>
      <c r="I19" s="10" t="s">
        <v>1637</v>
      </c>
      <c r="J19" s="10" t="s">
        <v>1838</v>
      </c>
      <c r="K19" s="10" t="s">
        <v>53</v>
      </c>
      <c r="L19" s="38" t="s">
        <v>2639</v>
      </c>
      <c r="M19" t="str">
        <f>IFERROR(IF(G19="","",IF(_xlfn.XLOOKUP(D19,NOSA!C:C,NOSA!C:C)=D19,"تحویل شده")),"تحویل نشده")</f>
        <v>تحویل شده</v>
      </c>
      <c r="N19" s="57">
        <v>45112.674544328707</v>
      </c>
    </row>
    <row r="20" spans="2:14">
      <c r="B20" t="str">
        <f>IF(C20="","",گزارش!$B$2&amp;"-"&amp;COUNTIF(macro!$C$3:C20,"ok"))</f>
        <v/>
      </c>
      <c r="C20" t="str">
        <f>IF(VLOOKUP(H20,DATABASE!$B:$E,4,FALSE)=گزارش!$B$2,"ok","")</f>
        <v/>
      </c>
      <c r="D20" t="str">
        <f t="shared" si="0"/>
        <v>دستكش ضد برش سبك1402/04/1410027</v>
      </c>
      <c r="G20" t="s">
        <v>2408</v>
      </c>
      <c r="H20" s="38">
        <v>10027</v>
      </c>
      <c r="I20" s="10" t="s">
        <v>1637</v>
      </c>
      <c r="J20" s="10" t="s">
        <v>1838</v>
      </c>
      <c r="K20" s="10" t="s">
        <v>22</v>
      </c>
      <c r="L20" s="38" t="s">
        <v>2639</v>
      </c>
      <c r="M20" t="str">
        <f>IFERROR(IF(G20="","",IF(_xlfn.XLOOKUP(D20,NOSA!C:C,NOSA!C:C)=D20,"تحویل شده")),"تحویل نشده")</f>
        <v>تحویل شده</v>
      </c>
      <c r="N20" s="57">
        <v>45112.675207986111</v>
      </c>
    </row>
    <row r="21" spans="2:14">
      <c r="B21" t="str">
        <f>IF(C21="","",گزارش!$B$2&amp;"-"&amp;COUNTIF(macro!$C$3:C21,"ok"))</f>
        <v/>
      </c>
      <c r="C21" t="str">
        <f>IF(VLOOKUP(H21,DATABASE!$B:$E,4,FALSE)=گزارش!$B$2,"ok","")</f>
        <v/>
      </c>
      <c r="D21" t="str">
        <f t="shared" si="0"/>
        <v>مقنعه نسوز كتان1402/04/1410027</v>
      </c>
      <c r="G21" t="s">
        <v>2408</v>
      </c>
      <c r="H21" s="38">
        <v>10027</v>
      </c>
      <c r="I21" s="10" t="s">
        <v>1637</v>
      </c>
      <c r="J21" s="10" t="s">
        <v>1838</v>
      </c>
      <c r="K21" s="10" t="s">
        <v>31</v>
      </c>
      <c r="L21" s="38" t="s">
        <v>2639</v>
      </c>
      <c r="M21" t="str">
        <f>IFERROR(IF(G21="","",IF(_xlfn.XLOOKUP(D21,NOSA!C:C,NOSA!C:C)=D21,"تحویل شده")),"تحویل نشده")</f>
        <v>تحویل شده</v>
      </c>
      <c r="N21" s="57">
        <v>45112.67604525463</v>
      </c>
    </row>
    <row r="22" spans="2:14">
      <c r="B22" t="str">
        <f>IF(C22="","",گزارش!$B$2&amp;"-"&amp;COUNTIF(macro!$C$3:C22,"ok"))</f>
        <v/>
      </c>
      <c r="C22" t="str">
        <f>IF(VLOOKUP(H22,DATABASE!$B:$E,4,FALSE)=گزارش!$B$2,"ok","")</f>
        <v/>
      </c>
      <c r="D22" t="str">
        <f t="shared" si="0"/>
        <v>مقنعه نسوز كتان1402/04/1410030</v>
      </c>
      <c r="G22" t="s">
        <v>2408</v>
      </c>
      <c r="H22" s="38">
        <v>10030</v>
      </c>
      <c r="I22" s="10" t="s">
        <v>1627</v>
      </c>
      <c r="J22" s="10" t="s">
        <v>1838</v>
      </c>
      <c r="K22" s="10" t="s">
        <v>31</v>
      </c>
      <c r="L22" s="38" t="s">
        <v>2639</v>
      </c>
      <c r="M22" t="str">
        <f>IFERROR(IF(G22="","",IF(_xlfn.XLOOKUP(D22,NOSA!C:C,NOSA!C:C)=D22,"تحویل شده")),"تحویل نشده")</f>
        <v>تحویل شده</v>
      </c>
      <c r="N22" s="57">
        <v>45112.676548263888</v>
      </c>
    </row>
    <row r="23" spans="2:14">
      <c r="B23" t="str">
        <f>IF(C23="","",گزارش!$B$2&amp;"-"&amp;COUNTIF(macro!$C$3:C23,"ok"))</f>
        <v/>
      </c>
      <c r="C23" t="str">
        <f>IF(VLOOKUP(H23,DATABASE!$B:$E,4,FALSE)=گزارش!$B$2,"ok","")</f>
        <v/>
      </c>
      <c r="D23" t="str">
        <f t="shared" si="0"/>
        <v>ماسك نيم صورت دو فيلتره (3M)1402/04/1410030</v>
      </c>
      <c r="G23" t="s">
        <v>2408</v>
      </c>
      <c r="H23" s="38">
        <v>10030</v>
      </c>
      <c r="I23" s="10" t="s">
        <v>1627</v>
      </c>
      <c r="J23" s="10" t="s">
        <v>1838</v>
      </c>
      <c r="K23" s="10" t="s">
        <v>151</v>
      </c>
      <c r="L23" s="38" t="s">
        <v>2639</v>
      </c>
      <c r="M23" t="str">
        <f>IFERROR(IF(G23="","",IF(_xlfn.XLOOKUP(D23,NOSA!C:C,NOSA!C:C)=D23,"تحویل شده")),"تحویل نشده")</f>
        <v>تحویل شده</v>
      </c>
      <c r="N23" s="57">
        <v>45112.677347222219</v>
      </c>
    </row>
    <row r="24" spans="2:14">
      <c r="B24" t="str">
        <f>IF(C24="","",گزارش!$B$2&amp;"-"&amp;COUNTIF(macro!$C$3:C24,"ok"))</f>
        <v/>
      </c>
      <c r="C24" t="str">
        <f>IF(VLOOKUP(H24,DATABASE!$B:$E,4,FALSE)=گزارش!$B$2,"ok","")</f>
        <v/>
      </c>
      <c r="D24" t="str">
        <f t="shared" si="0"/>
        <v>فيلتر ماسك نيم صورت (3M) مدل 20911402/04/1410030</v>
      </c>
      <c r="G24" t="s">
        <v>2408</v>
      </c>
      <c r="H24" s="38">
        <v>10030</v>
      </c>
      <c r="I24" s="10" t="s">
        <v>1627</v>
      </c>
      <c r="J24" s="10" t="s">
        <v>1838</v>
      </c>
      <c r="K24" s="10" t="s">
        <v>53</v>
      </c>
      <c r="L24" s="38" t="s">
        <v>2639</v>
      </c>
      <c r="M24" t="str">
        <f>IFERROR(IF(G24="","",IF(_xlfn.XLOOKUP(D24,NOSA!C:C,NOSA!C:C)=D24,"تحویل شده")),"تحویل نشده")</f>
        <v>تحویل شده</v>
      </c>
      <c r="N24" s="57">
        <v>45112.677584837962</v>
      </c>
    </row>
    <row r="25" spans="2:14">
      <c r="B25" t="str">
        <f>IF(C25="","",گزارش!$B$2&amp;"-"&amp;COUNTIF(macro!$C$3:C25,"ok"))</f>
        <v/>
      </c>
      <c r="C25" t="str">
        <f>IF(VLOOKUP(H25,DATABASE!$B:$E,4,FALSE)=گزارش!$B$2,"ok","")</f>
        <v/>
      </c>
      <c r="D25" t="str">
        <f t="shared" si="0"/>
        <v>دستكش ضد برش سبك1402/04/1410028</v>
      </c>
      <c r="G25" t="s">
        <v>2408</v>
      </c>
      <c r="H25" s="38">
        <v>10028</v>
      </c>
      <c r="I25" s="10" t="s">
        <v>1638</v>
      </c>
      <c r="J25" s="10" t="s">
        <v>1838</v>
      </c>
      <c r="K25" s="10" t="s">
        <v>22</v>
      </c>
      <c r="L25" s="38" t="s">
        <v>2639</v>
      </c>
      <c r="M25" t="str">
        <f>IFERROR(IF(G25="","",IF(_xlfn.XLOOKUP(D25,NOSA!C:C,NOSA!C:C)=D25,"تحویل شده")),"تحویل نشده")</f>
        <v>تحویل شده</v>
      </c>
      <c r="N25" s="57">
        <v>45112.678790509257</v>
      </c>
    </row>
    <row r="26" spans="2:14">
      <c r="B26" t="str">
        <f>IF(C26="","",گزارش!$B$2&amp;"-"&amp;COUNTIF(macro!$C$3:C26,"ok"))</f>
        <v/>
      </c>
      <c r="C26" t="str">
        <f>IF(VLOOKUP(H26,DATABASE!$B:$E,4,FALSE)=گزارش!$B$2,"ok","")</f>
        <v/>
      </c>
      <c r="D26" t="str">
        <f t="shared" si="0"/>
        <v>دستكش ضد برش سبك1402/04/14815</v>
      </c>
      <c r="G26" t="s">
        <v>2408</v>
      </c>
      <c r="H26" s="38">
        <v>815</v>
      </c>
      <c r="I26" s="10" t="s">
        <v>2079</v>
      </c>
      <c r="J26" s="10" t="s">
        <v>1840</v>
      </c>
      <c r="K26" s="10" t="s">
        <v>22</v>
      </c>
      <c r="L26" s="38" t="s">
        <v>2609</v>
      </c>
      <c r="M26" t="str">
        <f>IFERROR(IF(G26="","",IF(_xlfn.XLOOKUP(D26,NOSA!C:C,NOSA!C:C)=D26,"تحویل شده")),"تحویل نشده")</f>
        <v>تحویل شده</v>
      </c>
      <c r="N26" s="57">
        <v>45112.878134027778</v>
      </c>
    </row>
    <row r="27" spans="2:14">
      <c r="B27" t="str">
        <f>IF(C27="","",گزارش!$B$2&amp;"-"&amp;COUNTIF(macro!$C$3:C27,"ok"))</f>
        <v/>
      </c>
      <c r="C27" t="str">
        <f>IF(VLOOKUP(H27,DATABASE!$B:$E,4,FALSE)=گزارش!$B$2,"ok","")</f>
        <v/>
      </c>
      <c r="D27" t="str">
        <f t="shared" si="0"/>
        <v>لباس كار نسوز(بلوز و شلوار)1402/04/14815</v>
      </c>
      <c r="G27" t="s">
        <v>2408</v>
      </c>
      <c r="H27" s="38">
        <v>815</v>
      </c>
      <c r="I27" s="10" t="s">
        <v>2079</v>
      </c>
      <c r="J27" s="10" t="s">
        <v>1840</v>
      </c>
      <c r="K27" s="10" t="s">
        <v>2129</v>
      </c>
      <c r="L27" s="38" t="s">
        <v>2609</v>
      </c>
      <c r="M27" t="str">
        <f>IFERROR(IF(G27="","",IF(_xlfn.XLOOKUP(D27,NOSA!C:C,NOSA!C:C)=D27,"تحویل شده")),"تحویل نشده")</f>
        <v>تحویل نشده</v>
      </c>
      <c r="N27" s="57">
        <v>45112.878403703704</v>
      </c>
    </row>
    <row r="28" spans="2:14">
      <c r="B28" t="str">
        <f>IF(C28="","",گزارش!$B$2&amp;"-"&amp;COUNTIF(macro!$C$3:C28,"ok"))</f>
        <v/>
      </c>
      <c r="C28" t="str">
        <f>IF(VLOOKUP(H28,DATABASE!$B:$E,4,FALSE)=گزارش!$B$2,"ok","")</f>
        <v/>
      </c>
      <c r="D28" t="str">
        <f t="shared" si="0"/>
        <v>كفش ايمني عايق برق1402/04/17383</v>
      </c>
      <c r="G28" t="s">
        <v>2411</v>
      </c>
      <c r="H28" s="38">
        <v>383</v>
      </c>
      <c r="I28" s="10" t="s">
        <v>1920</v>
      </c>
      <c r="J28" s="10" t="s">
        <v>1805</v>
      </c>
      <c r="K28" s="10" t="s">
        <v>2155</v>
      </c>
      <c r="L28" s="38" t="s">
        <v>2639</v>
      </c>
      <c r="M28" t="str">
        <f>IFERROR(IF(G28="","",IF(_xlfn.XLOOKUP(D28,NOSA!C:C,NOSA!C:C)=D28,"تحویل شده")),"تحویل نشده")</f>
        <v>تحویل نشده</v>
      </c>
      <c r="N28" s="57">
        <v>45115.050204976855</v>
      </c>
    </row>
    <row r="29" spans="2:14">
      <c r="B29" t="str">
        <f>IF(C29="","",گزارش!$B$2&amp;"-"&amp;COUNTIF(macro!$C$3:C29,"ok"))</f>
        <v/>
      </c>
      <c r="C29" t="str">
        <f>IF(VLOOKUP(H29,DATABASE!$B:$E,4,FALSE)=گزارش!$B$2,"ok","")</f>
        <v/>
      </c>
      <c r="D29" t="str">
        <f t="shared" si="0"/>
        <v>لباس كار ديرسوز(بلوز و شلوار)1402/04/18349</v>
      </c>
      <c r="G29" t="s">
        <v>2412</v>
      </c>
      <c r="H29" s="38">
        <v>349</v>
      </c>
      <c r="I29" s="10" t="s">
        <v>1912</v>
      </c>
      <c r="J29" s="10" t="s">
        <v>1913</v>
      </c>
      <c r="K29" s="10" t="s">
        <v>2137</v>
      </c>
      <c r="L29" s="38" t="s">
        <v>2639</v>
      </c>
      <c r="M29" t="str">
        <f>IFERROR(IF(G29="","",IF(_xlfn.XLOOKUP(D29,NOSA!C:C,NOSA!C:C)=D29,"تحویل شده")),"تحویل نشده")</f>
        <v>تحویل نشده</v>
      </c>
      <c r="N29" s="57">
        <v>45116.282708333332</v>
      </c>
    </row>
    <row r="30" spans="2:14">
      <c r="B30" t="str">
        <f>IF(C30="","",گزارش!$B$2&amp;"-"&amp;COUNTIF(macro!$C$3:C30,"ok"))</f>
        <v/>
      </c>
      <c r="C30" t="str">
        <f>IF(VLOOKUP(H30,DATABASE!$B:$E,4,FALSE)=گزارش!$B$2,"ok","")</f>
        <v/>
      </c>
      <c r="D30" t="str">
        <f t="shared" si="0"/>
        <v>مقنعه نسوز كتان1402/04/18259</v>
      </c>
      <c r="G30" t="s">
        <v>2412</v>
      </c>
      <c r="H30" s="38">
        <v>259</v>
      </c>
      <c r="I30" s="10" t="s">
        <v>1888</v>
      </c>
      <c r="J30" s="10" t="s">
        <v>1842</v>
      </c>
      <c r="K30" s="10" t="s">
        <v>31</v>
      </c>
      <c r="L30" s="38" t="s">
        <v>2609</v>
      </c>
      <c r="M30" t="str">
        <f>IFERROR(IF(G30="","",IF(_xlfn.XLOOKUP(D30,NOSA!C:C,NOSA!C:C)=D30,"تحویل شده")),"تحویل نشده")</f>
        <v>تحویل شده</v>
      </c>
      <c r="N30" s="57">
        <v>45116.710557638886</v>
      </c>
    </row>
    <row r="31" spans="2:14">
      <c r="B31" t="str">
        <f>IF(C31="","",گزارش!$B$2&amp;"-"&amp;COUNTIF(macro!$C$3:C31,"ok"))</f>
        <v/>
      </c>
      <c r="C31" t="str">
        <f>IF(VLOOKUP(H31,DATABASE!$B:$E,4,FALSE)=گزارش!$B$2,"ok","")</f>
        <v/>
      </c>
      <c r="D31" t="str">
        <f t="shared" si="0"/>
        <v>دستكش كف مواد سبك1402/04/17819</v>
      </c>
      <c r="G31" t="s">
        <v>2411</v>
      </c>
      <c r="H31" s="38">
        <v>819</v>
      </c>
      <c r="I31" s="10" t="s">
        <v>2611</v>
      </c>
      <c r="J31" s="10" t="s">
        <v>1840</v>
      </c>
      <c r="K31" s="10" t="s">
        <v>2</v>
      </c>
      <c r="L31" s="38" t="s">
        <v>2609</v>
      </c>
      <c r="M31" t="str">
        <f>IFERROR(IF(G31="","",IF(_xlfn.XLOOKUP(D31,NOSA!C:C,NOSA!C:C)=D31,"تحویل شده")),"تحویل نشده")</f>
        <v>تحویل شده</v>
      </c>
      <c r="N31" s="57">
        <v>45116.711054282408</v>
      </c>
    </row>
    <row r="32" spans="2:14">
      <c r="B32" t="str">
        <f>IF(C32="","",گزارش!$B$2&amp;"-"&amp;COUNTIF(macro!$C$3:C32,"ok"))</f>
        <v/>
      </c>
      <c r="C32" t="str">
        <f>IF(VLOOKUP(H32,DATABASE!$B:$E,4,FALSE)=گزارش!$B$2,"ok","")</f>
        <v/>
      </c>
      <c r="D32" t="str">
        <f t="shared" si="0"/>
        <v>دستكش ساق بلند نسوز1402/04/17819</v>
      </c>
      <c r="G32" t="s">
        <v>2411</v>
      </c>
      <c r="H32" s="38">
        <v>819</v>
      </c>
      <c r="I32" s="10" t="s">
        <v>2611</v>
      </c>
      <c r="J32" s="10" t="s">
        <v>1840</v>
      </c>
      <c r="K32" s="10" t="s">
        <v>180</v>
      </c>
      <c r="L32" s="38" t="s">
        <v>2609</v>
      </c>
      <c r="M32" t="str">
        <f>IFERROR(IF(G32="","",IF(_xlfn.XLOOKUP(D32,NOSA!C:C,NOSA!C:C)=D32,"تحویل شده")),"تحویل نشده")</f>
        <v>تحویل شده</v>
      </c>
      <c r="N32" s="57">
        <v>45116.711233912036</v>
      </c>
    </row>
    <row r="33" spans="2:14">
      <c r="B33" t="str">
        <f>IF(C33="","",گزارش!$B$2&amp;"-"&amp;COUNTIF(macro!$C$3:C33,"ok"))</f>
        <v/>
      </c>
      <c r="C33" t="str">
        <f>IF(VLOOKUP(H33,DATABASE!$B:$E,4,FALSE)=گزارش!$B$2,"ok","")</f>
        <v/>
      </c>
      <c r="D33" t="str">
        <f t="shared" si="0"/>
        <v>ماسك نيم صورت دو فيلتره (3M)1402/04/1710029</v>
      </c>
      <c r="G33" t="s">
        <v>2411</v>
      </c>
      <c r="H33" s="38">
        <v>10029</v>
      </c>
      <c r="I33" s="10" t="s">
        <v>1633</v>
      </c>
      <c r="J33" s="10" t="s">
        <v>1838</v>
      </c>
      <c r="K33" s="10" t="s">
        <v>151</v>
      </c>
      <c r="L33" s="38" t="s">
        <v>2609</v>
      </c>
      <c r="M33" t="str">
        <f>IFERROR(IF(G33="","",IF(_xlfn.XLOOKUP(D33,NOSA!C:C,NOSA!C:C)=D33,"تحویل شده")),"تحویل نشده")</f>
        <v>تحویل شده</v>
      </c>
      <c r="N33" s="57">
        <v>45116.711740393519</v>
      </c>
    </row>
    <row r="34" spans="2:14">
      <c r="B34" t="str">
        <f>IF(C34="","",گزارش!$B$2&amp;"-"&amp;COUNTIF(macro!$C$3:C34,"ok"))</f>
        <v/>
      </c>
      <c r="C34" t="str">
        <f>IF(VLOOKUP(H34,DATABASE!$B:$E,4,FALSE)=گزارش!$B$2,"ok","")</f>
        <v/>
      </c>
      <c r="D34" t="str">
        <f t="shared" si="0"/>
        <v>گوشي اير پلاگ1402/04/17822</v>
      </c>
      <c r="G34" t="s">
        <v>2411</v>
      </c>
      <c r="H34" s="38">
        <v>822</v>
      </c>
      <c r="I34" s="10" t="s">
        <v>2613</v>
      </c>
      <c r="J34" s="10" t="s">
        <v>1913</v>
      </c>
      <c r="K34" s="10" t="s">
        <v>124</v>
      </c>
      <c r="L34" s="38" t="s">
        <v>2609</v>
      </c>
      <c r="M34" t="str">
        <f>IFERROR(IF(G34="","",IF(_xlfn.XLOOKUP(D34,NOSA!C:C,NOSA!C:C)=D34,"تحویل شده")),"تحویل نشده")</f>
        <v>تحویل شده</v>
      </c>
      <c r="N34" s="57">
        <v>45116.712537500003</v>
      </c>
    </row>
    <row r="35" spans="2:14">
      <c r="B35" t="str">
        <f>IF(C35="","",گزارش!$B$2&amp;"-"&amp;COUNTIF(macro!$C$3:C35,"ok"))</f>
        <v/>
      </c>
      <c r="C35" t="str">
        <f>IF(VLOOKUP(H35,DATABASE!$B:$E,4,FALSE)=گزارش!$B$2,"ok","")</f>
        <v/>
      </c>
      <c r="D35" t="str">
        <f t="shared" si="0"/>
        <v>دستكش استاد كار1402/04/18303</v>
      </c>
      <c r="G35" t="s">
        <v>2412</v>
      </c>
      <c r="H35" s="38">
        <v>303</v>
      </c>
      <c r="I35" s="10" t="s">
        <v>1903</v>
      </c>
      <c r="J35" s="10" t="s">
        <v>1829</v>
      </c>
      <c r="K35" s="10" t="s">
        <v>255</v>
      </c>
      <c r="L35" s="38" t="s">
        <v>2609</v>
      </c>
      <c r="M35" t="str">
        <f>IFERROR(IF(G35="","",IF(_xlfn.XLOOKUP(D35,NOSA!C:C,NOSA!C:C)=D35,"تحویل شده")),"تحویل نشده")</f>
        <v>تحویل شده</v>
      </c>
      <c r="N35" s="57">
        <v>45116.787164004629</v>
      </c>
    </row>
    <row r="36" spans="2:14">
      <c r="B36" t="str">
        <f>IF(C36="","",گزارش!$B$2&amp;"-"&amp;COUNTIF(macro!$C$3:C36,"ok"))</f>
        <v/>
      </c>
      <c r="C36" t="str">
        <f>IF(VLOOKUP(H36,DATABASE!$B:$E,4,FALSE)=گزارش!$B$2,"ok","")</f>
        <v/>
      </c>
      <c r="D36" t="str">
        <f t="shared" si="0"/>
        <v>دستكش ساق بلند نسوز1402/04/18303</v>
      </c>
      <c r="G36" t="s">
        <v>2412</v>
      </c>
      <c r="H36" s="38">
        <v>303</v>
      </c>
      <c r="I36" s="10" t="s">
        <v>1903</v>
      </c>
      <c r="J36" s="10" t="s">
        <v>1829</v>
      </c>
      <c r="K36" s="10" t="s">
        <v>180</v>
      </c>
      <c r="L36" s="38" t="s">
        <v>2609</v>
      </c>
      <c r="M36" t="str">
        <f>IFERROR(IF(G36="","",IF(_xlfn.XLOOKUP(D36,NOSA!C:C,NOSA!C:C)=D36,"تحویل شده")),"تحویل نشده")</f>
        <v>تحویل شده</v>
      </c>
      <c r="N36" s="57">
        <v>45116.787586574072</v>
      </c>
    </row>
    <row r="37" spans="2:14">
      <c r="B37" t="str">
        <f>IF(C37="","",گزارش!$B$2&amp;"-"&amp;COUNTIF(macro!$C$3:C37,"ok"))</f>
        <v/>
      </c>
      <c r="C37" t="str">
        <f>IF(VLOOKUP(H37,DATABASE!$B:$E,4,FALSE)=گزارش!$B$2,"ok","")</f>
        <v/>
      </c>
      <c r="D37" t="str">
        <f t="shared" si="0"/>
        <v>گوشي ايرماف1402/04/19733</v>
      </c>
      <c r="G37" t="s">
        <v>2413</v>
      </c>
      <c r="H37" s="38">
        <v>733</v>
      </c>
      <c r="I37" s="10" t="s">
        <v>2017</v>
      </c>
      <c r="J37" s="10" t="s">
        <v>1913</v>
      </c>
      <c r="K37" s="10" t="s">
        <v>138</v>
      </c>
      <c r="L37" s="38" t="s">
        <v>2609</v>
      </c>
      <c r="M37" t="str">
        <f>IFERROR(IF(G37="","",IF(_xlfn.XLOOKUP(D37,NOSA!C:C,NOSA!C:C)=D37,"تحویل شده")),"تحویل نشده")</f>
        <v>تحویل نشده</v>
      </c>
      <c r="N37" s="57">
        <v>45117.367957754628</v>
      </c>
    </row>
    <row r="38" spans="2:14">
      <c r="B38" t="str">
        <f>IF(C38="","",گزارش!$B$2&amp;"-"&amp;COUNTIF(macro!$C$3:C38,"ok"))</f>
        <v/>
      </c>
      <c r="C38" t="str">
        <f>IF(VLOOKUP(H38,DATABASE!$B:$E,4,FALSE)=گزارش!$B$2,"ok","")</f>
        <v/>
      </c>
      <c r="D38" t="str">
        <f t="shared" si="0"/>
        <v>لباس كار(بلوز و شلوار)1402/04/19733</v>
      </c>
      <c r="G38" t="s">
        <v>2413</v>
      </c>
      <c r="H38" s="38">
        <v>733</v>
      </c>
      <c r="I38" s="10" t="s">
        <v>2017</v>
      </c>
      <c r="J38" s="10" t="s">
        <v>1913</v>
      </c>
      <c r="K38" s="10" t="s">
        <v>2119</v>
      </c>
      <c r="L38" s="38" t="s">
        <v>2609</v>
      </c>
      <c r="M38" t="str">
        <f>IFERROR(IF(G38="","",IF(_xlfn.XLOOKUP(D38,NOSA!C:C,NOSA!C:C)=D38,"تحویل شده")),"تحویل نشده")</f>
        <v>تحویل نشده</v>
      </c>
      <c r="N38" s="57">
        <v>45117.368721874998</v>
      </c>
    </row>
    <row r="39" spans="2:14">
      <c r="B39" t="str">
        <f>IF(C39="","",گزارش!$B$2&amp;"-"&amp;COUNTIF(macro!$C$3:C39,"ok"))</f>
        <v/>
      </c>
      <c r="C39" t="str">
        <f>IF(VLOOKUP(H39,DATABASE!$B:$E,4,FALSE)=گزارش!$B$2,"ok","")</f>
        <v/>
      </c>
      <c r="D39" t="str">
        <f t="shared" si="0"/>
        <v>لباس كار نسوز(بلوز و شلوار)1402/04/19815</v>
      </c>
      <c r="G39" t="s">
        <v>2413</v>
      </c>
      <c r="H39" s="38">
        <v>815</v>
      </c>
      <c r="I39" s="10" t="s">
        <v>2079</v>
      </c>
      <c r="J39" s="10" t="s">
        <v>1840</v>
      </c>
      <c r="K39" s="10" t="s">
        <v>2129</v>
      </c>
      <c r="L39" s="38" t="s">
        <v>2609</v>
      </c>
      <c r="M39" t="str">
        <f>IFERROR(IF(G39="","",IF(_xlfn.XLOOKUP(D39,NOSA!C:C,NOSA!C:C)=D39,"تحویل شده")),"تحویل نشده")</f>
        <v>تحویل نشده</v>
      </c>
      <c r="N39" s="57">
        <v>45117.388760300928</v>
      </c>
    </row>
    <row r="40" spans="2:14">
      <c r="B40" t="str">
        <f>IF(C40="","",گزارش!$B$2&amp;"-"&amp;COUNTIF(macro!$C$3:C40,"ok"))</f>
        <v/>
      </c>
      <c r="C40" t="str">
        <f>IF(VLOOKUP(H40,DATABASE!$B:$E,4,FALSE)=گزارش!$B$2,"ok","")</f>
        <v/>
      </c>
      <c r="D40" t="str">
        <f t="shared" si="0"/>
        <v>پابند نسوز چرمي1402/04/19815</v>
      </c>
      <c r="G40" t="s">
        <v>2413</v>
      </c>
      <c r="H40" s="38">
        <v>815</v>
      </c>
      <c r="I40" s="10" t="s">
        <v>2079</v>
      </c>
      <c r="J40" s="10" t="s">
        <v>1840</v>
      </c>
      <c r="K40" s="10" t="s">
        <v>18</v>
      </c>
      <c r="L40" s="38" t="s">
        <v>2609</v>
      </c>
      <c r="M40" t="str">
        <f>IFERROR(IF(G40="","",IF(_xlfn.XLOOKUP(D40,NOSA!C:C,NOSA!C:C)=D40,"تحویل شده")),"تحویل نشده")</f>
        <v>تحویل نشده</v>
      </c>
      <c r="N40" s="57">
        <v>45117.388990856482</v>
      </c>
    </row>
    <row r="41" spans="2:14">
      <c r="B41" t="str">
        <f>IF(C41="","",گزارش!$B$2&amp;"-"&amp;COUNTIF(macro!$C$3:C41,"ok"))</f>
        <v/>
      </c>
      <c r="C41" t="str">
        <f>IF(VLOOKUP(H41,DATABASE!$B:$E,4,FALSE)=گزارش!$B$2,"ok","")</f>
        <v/>
      </c>
      <c r="D41" t="str">
        <f t="shared" si="0"/>
        <v>لباس كار نسوز(بلوز و شلوار)1402/04/19783</v>
      </c>
      <c r="G41" t="s">
        <v>2413</v>
      </c>
      <c r="H41" s="38">
        <v>783</v>
      </c>
      <c r="I41" s="10" t="s">
        <v>2056</v>
      </c>
      <c r="J41" s="10" t="s">
        <v>1854</v>
      </c>
      <c r="K41" s="10" t="s">
        <v>2129</v>
      </c>
      <c r="L41" s="38" t="s">
        <v>2609</v>
      </c>
      <c r="M41" t="str">
        <f>IFERROR(IF(G41="","",IF(_xlfn.XLOOKUP(D41,NOSA!C:C,NOSA!C:C)=D41,"تحویل شده")),"تحویل نشده")</f>
        <v>تحویل شده</v>
      </c>
      <c r="N41" s="57">
        <v>45117.415576273146</v>
      </c>
    </row>
    <row r="42" spans="2:14">
      <c r="B42" t="str">
        <f>IF(C42="","",گزارش!$B$2&amp;"-"&amp;COUNTIF(macro!$C$3:C42,"ok"))</f>
        <v/>
      </c>
      <c r="C42" t="str">
        <f>IF(VLOOKUP(H42,DATABASE!$B:$E,4,FALSE)=گزارش!$B$2,"ok","")</f>
        <v/>
      </c>
      <c r="D42" t="str">
        <f t="shared" si="0"/>
        <v>كلاه ايمني1402/04/19766</v>
      </c>
      <c r="G42" t="s">
        <v>2413</v>
      </c>
      <c r="H42" s="38">
        <v>766</v>
      </c>
      <c r="I42" s="10" t="s">
        <v>2041</v>
      </c>
      <c r="J42" s="10" t="s">
        <v>1840</v>
      </c>
      <c r="K42" s="10" t="s">
        <v>2096</v>
      </c>
      <c r="L42" s="38" t="s">
        <v>2609</v>
      </c>
      <c r="M42" t="str">
        <f>IFERROR(IF(G42="","",IF(_xlfn.XLOOKUP(D42,NOSA!C:C,NOSA!C:C)=D42,"تحویل شده")),"تحویل نشده")</f>
        <v>تحویل شده</v>
      </c>
      <c r="N42" s="57">
        <v>45117.420576620367</v>
      </c>
    </row>
    <row r="43" spans="2:14">
      <c r="B43" t="str">
        <f>IF(C43="","",گزارش!$B$2&amp;"-"&amp;COUNTIF(macro!$C$3:C43,"ok"))</f>
        <v/>
      </c>
      <c r="C43" t="str">
        <f>IF(VLOOKUP(H43,DATABASE!$B:$E,4,FALSE)=گزارش!$B$2,"ok","")</f>
        <v/>
      </c>
      <c r="D43" t="str">
        <f t="shared" si="0"/>
        <v>دستكش ضد برش سبك1402/04/19766</v>
      </c>
      <c r="G43" t="s">
        <v>2413</v>
      </c>
      <c r="H43" s="38">
        <v>766</v>
      </c>
      <c r="I43" s="10" t="s">
        <v>2041</v>
      </c>
      <c r="J43" s="10" t="s">
        <v>1840</v>
      </c>
      <c r="K43" s="10" t="s">
        <v>22</v>
      </c>
      <c r="L43" s="38" t="s">
        <v>2609</v>
      </c>
      <c r="M43" t="str">
        <f>IFERROR(IF(G43="","",IF(_xlfn.XLOOKUP(D43,NOSA!C:C,NOSA!C:C)=D43,"تحویل شده")),"تحویل نشده")</f>
        <v>تحویل نشده</v>
      </c>
      <c r="N43" s="57">
        <v>45117.421135763892</v>
      </c>
    </row>
    <row r="44" spans="2:14">
      <c r="B44" t="str">
        <f>IF(C44="","",گزارش!$B$2&amp;"-"&amp;COUNTIF(macro!$C$3:C44,"ok"))</f>
        <v/>
      </c>
      <c r="C44" t="str">
        <f>IF(VLOOKUP(H44,DATABASE!$B:$E,4,FALSE)=گزارش!$B$2,"ok","")</f>
        <v/>
      </c>
      <c r="D44" t="str">
        <f t="shared" si="0"/>
        <v>كلاه ايمني1402/04/19606</v>
      </c>
      <c r="G44" t="s">
        <v>2413</v>
      </c>
      <c r="H44" s="38">
        <v>606</v>
      </c>
      <c r="I44" s="10" t="s">
        <v>233</v>
      </c>
      <c r="J44" s="10" t="s">
        <v>1854</v>
      </c>
      <c r="K44" s="10" t="s">
        <v>2096</v>
      </c>
      <c r="L44" s="38" t="s">
        <v>2609</v>
      </c>
      <c r="M44" t="str">
        <f>IFERROR(IF(G44="","",IF(_xlfn.XLOOKUP(D44,NOSA!C:C,NOSA!C:C)=D44,"تحویل شده")),"تحویل نشده")</f>
        <v>تحویل شده</v>
      </c>
      <c r="N44" s="57">
        <v>45117.434515624998</v>
      </c>
    </row>
    <row r="45" spans="2:14">
      <c r="B45" t="str">
        <f>IF(C45="","",گزارش!$B$2&amp;"-"&amp;COUNTIF(macro!$C$3:C45,"ok"))</f>
        <v/>
      </c>
      <c r="C45" t="str">
        <f>IF(VLOOKUP(H45,DATABASE!$B:$E,4,FALSE)=گزارش!$B$2,"ok","")</f>
        <v/>
      </c>
      <c r="D45" t="str">
        <f t="shared" si="0"/>
        <v>لباس كار ديرسوز(بلوز و شلوار)1402/04/2010028</v>
      </c>
      <c r="G45" t="s">
        <v>2414</v>
      </c>
      <c r="H45" s="38">
        <v>10028</v>
      </c>
      <c r="I45" s="10" t="s">
        <v>1638</v>
      </c>
      <c r="J45" s="10" t="s">
        <v>1838</v>
      </c>
      <c r="K45" s="10" t="s">
        <v>2137</v>
      </c>
      <c r="L45" s="38" t="s">
        <v>2609</v>
      </c>
      <c r="M45" t="str">
        <f>IFERROR(IF(G45="","",IF(_xlfn.XLOOKUP(D45,NOSA!C:C,NOSA!C:C)=D45,"تحویل شده")),"تحویل نشده")</f>
        <v>تحویل شده</v>
      </c>
      <c r="N45" s="57">
        <v>45118.757342013887</v>
      </c>
    </row>
    <row r="46" spans="2:14">
      <c r="B46" t="str">
        <f>IF(C46="","",گزارش!$B$2&amp;"-"&amp;COUNTIF(macro!$C$3:C46,"ok"))</f>
        <v/>
      </c>
      <c r="C46" t="str">
        <f>IF(VLOOKUP(H46,DATABASE!$B:$E,4,FALSE)=گزارش!$B$2,"ok","")</f>
        <v/>
      </c>
      <c r="D46" t="str">
        <f t="shared" si="0"/>
        <v>لباس كار نسوز(بلوز و شلوار)1402/04/22826</v>
      </c>
      <c r="G46" t="s">
        <v>2416</v>
      </c>
      <c r="H46" s="38">
        <v>826</v>
      </c>
      <c r="I46" s="10" t="s">
        <v>2617</v>
      </c>
      <c r="J46" s="10" t="s">
        <v>1840</v>
      </c>
      <c r="K46" s="10" t="s">
        <v>2129</v>
      </c>
      <c r="L46" s="38" t="s">
        <v>2609</v>
      </c>
      <c r="M46" t="str">
        <f>IFERROR(IF(G46="","",IF(_xlfn.XLOOKUP(D46,NOSA!C:C,NOSA!C:C)=D46,"تحویل شده")),"تحویل نشده")</f>
        <v>تحویل شده</v>
      </c>
      <c r="N46" s="57">
        <v>45120.892058333331</v>
      </c>
    </row>
    <row r="47" spans="2:14">
      <c r="B47" t="str">
        <f>IF(C47="","",گزارش!$B$2&amp;"-"&amp;COUNTIF(macro!$C$3:C47,"ok"))</f>
        <v/>
      </c>
      <c r="C47" t="str">
        <f>IF(VLOOKUP(H47,DATABASE!$B:$E,4,FALSE)=گزارش!$B$2,"ok","")</f>
        <v/>
      </c>
      <c r="D47" t="str">
        <f t="shared" si="0"/>
        <v>پابند نسوز چرمي1402/04/22826</v>
      </c>
      <c r="G47" t="s">
        <v>2416</v>
      </c>
      <c r="H47" s="38">
        <v>826</v>
      </c>
      <c r="I47" s="10" t="s">
        <v>2617</v>
      </c>
      <c r="J47" s="10" t="s">
        <v>1840</v>
      </c>
      <c r="K47" s="10" t="s">
        <v>18</v>
      </c>
      <c r="L47" s="38" t="s">
        <v>2609</v>
      </c>
      <c r="M47" t="str">
        <f>IFERROR(IF(G47="","",IF(_xlfn.XLOOKUP(D47,NOSA!C:C,NOSA!C:C)=D47,"تحویل شده")),"تحویل نشده")</f>
        <v>تحویل شده</v>
      </c>
      <c r="N47" s="57">
        <v>45120.893054629632</v>
      </c>
    </row>
    <row r="48" spans="2:14">
      <c r="B48" t="str">
        <f>IF(C48="","",گزارش!$B$2&amp;"-"&amp;COUNTIF(macro!$C$3:C48,"ok"))</f>
        <v/>
      </c>
      <c r="C48" t="str">
        <f>IF(VLOOKUP(H48,DATABASE!$B:$E,4,FALSE)=گزارش!$B$2,"ok","")</f>
        <v/>
      </c>
      <c r="D48" t="str">
        <f t="shared" si="0"/>
        <v>دستكش ضد برش سبك1402/04/26234</v>
      </c>
      <c r="G48" t="s">
        <v>2420</v>
      </c>
      <c r="H48" s="38">
        <v>234</v>
      </c>
      <c r="I48" s="10" t="s">
        <v>1882</v>
      </c>
      <c r="J48" s="10" t="s">
        <v>1883</v>
      </c>
      <c r="K48" s="10" t="s">
        <v>22</v>
      </c>
      <c r="L48" s="38" t="s">
        <v>2609</v>
      </c>
      <c r="M48" t="str">
        <f>IFERROR(IF(G48="","",IF(_xlfn.XLOOKUP(D48,NOSA!C:C,NOSA!C:C)=D48,"تحویل شده")),"تحویل نشده")</f>
        <v>تحویل نشده</v>
      </c>
      <c r="N48" s="57">
        <v>45124.271966203705</v>
      </c>
    </row>
    <row r="49" spans="2:14">
      <c r="B49" t="str">
        <f>IF(C49="","",گزارش!$B$2&amp;"-"&amp;COUNTIF(macro!$C$3:C49,"ok"))</f>
        <v/>
      </c>
      <c r="C49" t="str">
        <f>IF(VLOOKUP(H49,DATABASE!$B:$E,4,FALSE)=گزارش!$B$2,"ok","")</f>
        <v/>
      </c>
      <c r="D49" t="str">
        <f t="shared" si="0"/>
        <v>دستكش ضد برش سبك1402/04/26415</v>
      </c>
      <c r="G49" t="s">
        <v>2420</v>
      </c>
      <c r="H49" s="38">
        <v>415</v>
      </c>
      <c r="I49" s="10" t="s">
        <v>1928</v>
      </c>
      <c r="J49" s="10" t="s">
        <v>1883</v>
      </c>
      <c r="K49" s="10" t="s">
        <v>22</v>
      </c>
      <c r="L49" s="38" t="s">
        <v>2609</v>
      </c>
      <c r="M49" t="str">
        <f>IFERROR(IF(G49="","",IF(_xlfn.XLOOKUP(D49,NOSA!C:C,NOSA!C:C)=D49,"تحویل شده")),"تحویل نشده")</f>
        <v>تحویل نشده</v>
      </c>
      <c r="N49" s="57">
        <v>45124.272146527779</v>
      </c>
    </row>
    <row r="50" spans="2:14">
      <c r="B50" t="str">
        <f>IF(C50="","",گزارش!$B$2&amp;"-"&amp;COUNTIF(macro!$C$3:C50,"ok"))</f>
        <v/>
      </c>
      <c r="C50" t="str">
        <f>IF(VLOOKUP(H50,DATABASE!$B:$E,4,FALSE)=گزارش!$B$2,"ok","")</f>
        <v/>
      </c>
      <c r="D50" t="str">
        <f t="shared" si="0"/>
        <v>دستكش ضد برش سبك1402/04/26478</v>
      </c>
      <c r="G50" t="s">
        <v>2420</v>
      </c>
      <c r="H50" s="38">
        <v>478</v>
      </c>
      <c r="I50" s="10" t="s">
        <v>1936</v>
      </c>
      <c r="J50" s="10" t="s">
        <v>1883</v>
      </c>
      <c r="K50" s="10" t="s">
        <v>22</v>
      </c>
      <c r="L50" s="38" t="s">
        <v>2609</v>
      </c>
      <c r="M50" t="str">
        <f>IFERROR(IF(G50="","",IF(_xlfn.XLOOKUP(D50,NOSA!C:C,NOSA!C:C)=D50,"تحویل شده")),"تحویل نشده")</f>
        <v>تحویل نشده</v>
      </c>
      <c r="N50" s="57">
        <v>45124.272371296298</v>
      </c>
    </row>
    <row r="51" spans="2:14">
      <c r="B51" t="str">
        <f>IF(C51="","",گزارش!$B$2&amp;"-"&amp;COUNTIF(macro!$C$3:C51,"ok"))</f>
        <v/>
      </c>
      <c r="C51" t="str">
        <f>IF(VLOOKUP(H51,DATABASE!$B:$E,4,FALSE)=گزارش!$B$2,"ok","")</f>
        <v/>
      </c>
      <c r="D51" t="str">
        <f t="shared" si="0"/>
        <v>لباس كار ديرسوز(بلوز و شلوار)1402/04/26170</v>
      </c>
      <c r="G51" t="s">
        <v>2420</v>
      </c>
      <c r="H51" s="38">
        <v>170</v>
      </c>
      <c r="I51" s="10" t="s">
        <v>1871</v>
      </c>
      <c r="J51" s="10" t="s">
        <v>1821</v>
      </c>
      <c r="K51" s="10" t="s">
        <v>2137</v>
      </c>
      <c r="L51" s="38" t="s">
        <v>2609</v>
      </c>
      <c r="M51" t="str">
        <f>IFERROR(IF(G51="","",IF(_xlfn.XLOOKUP(D51,NOSA!C:C,NOSA!C:C)=D51,"تحویل شده")),"تحویل نشده")</f>
        <v>تحویل نشده</v>
      </c>
      <c r="N51" s="57">
        <v>45124.311733101851</v>
      </c>
    </row>
    <row r="52" spans="2:14">
      <c r="B52" t="str">
        <f>IF(C52="","",گزارش!$B$2&amp;"-"&amp;COUNTIF(macro!$C$3:C52,"ok"))</f>
        <v/>
      </c>
      <c r="C52" t="str">
        <f>IF(VLOOKUP(H52,DATABASE!$B:$E,4,FALSE)=گزارش!$B$2,"ok","")</f>
        <v/>
      </c>
      <c r="D52" t="str">
        <f t="shared" si="0"/>
        <v>لباس كار ديرسوز(بلوز و شلوار)1402/04/26545</v>
      </c>
      <c r="G52" t="s">
        <v>2420</v>
      </c>
      <c r="H52" s="38">
        <v>545</v>
      </c>
      <c r="I52" s="10" t="s">
        <v>1940</v>
      </c>
      <c r="J52" s="10" t="s">
        <v>1854</v>
      </c>
      <c r="K52" s="10" t="s">
        <v>2137</v>
      </c>
      <c r="L52" s="38" t="s">
        <v>2609</v>
      </c>
      <c r="M52" t="str">
        <f>IFERROR(IF(G52="","",IF(_xlfn.XLOOKUP(D52,NOSA!C:C,NOSA!C:C)=D52,"تحویل شده")),"تحویل نشده")</f>
        <v>تحویل نشده</v>
      </c>
      <c r="N52" s="57">
        <v>45124.400513657405</v>
      </c>
    </row>
    <row r="53" spans="2:14">
      <c r="B53" t="str">
        <f>IF(C53="","",گزارش!$B$2&amp;"-"&amp;COUNTIF(macro!$C$3:C53,"ok"))</f>
        <v/>
      </c>
      <c r="C53" t="str">
        <f>IF(VLOOKUP(H53,DATABASE!$B:$E,4,FALSE)=گزارش!$B$2,"ok","")</f>
        <v/>
      </c>
      <c r="D53" t="str">
        <f t="shared" si="0"/>
        <v>لباس كار ديرسوز(بلوز و شلوار)1402/04/26814</v>
      </c>
      <c r="G53" t="s">
        <v>2420</v>
      </c>
      <c r="H53" s="38">
        <v>814</v>
      </c>
      <c r="I53" s="10" t="s">
        <v>2621</v>
      </c>
      <c r="J53" s="10" t="s">
        <v>1873</v>
      </c>
      <c r="K53" s="10" t="s">
        <v>2137</v>
      </c>
      <c r="L53" s="38" t="s">
        <v>2609</v>
      </c>
      <c r="M53" t="str">
        <f>IFERROR(IF(G53="","",IF(_xlfn.XLOOKUP(D53,NOSA!C:C,NOSA!C:C)=D53,"تحویل شده")),"تحویل نشده")</f>
        <v>تحویل نشده</v>
      </c>
      <c r="N53" s="57">
        <v>45124.512813310183</v>
      </c>
    </row>
    <row r="54" spans="2:14">
      <c r="B54" t="str">
        <f>IF(C54="","",گزارش!$B$2&amp;"-"&amp;COUNTIF(macro!$C$3:C54,"ok"))</f>
        <v/>
      </c>
      <c r="C54" t="str">
        <f>IF(VLOOKUP(H54,DATABASE!$B:$E,4,FALSE)=گزارش!$B$2,"ok","")</f>
        <v/>
      </c>
      <c r="D54" t="str">
        <f t="shared" si="0"/>
        <v>دستكش ضد برش سبك1402/04/26815</v>
      </c>
      <c r="G54" t="s">
        <v>2420</v>
      </c>
      <c r="H54" s="38">
        <v>815</v>
      </c>
      <c r="I54" s="10" t="s">
        <v>2079</v>
      </c>
      <c r="J54" s="10" t="s">
        <v>1840</v>
      </c>
      <c r="K54" s="10" t="s">
        <v>22</v>
      </c>
      <c r="L54" s="38" t="s">
        <v>2609</v>
      </c>
      <c r="M54" t="str">
        <f>IFERROR(IF(G54="","",IF(_xlfn.XLOOKUP(D54,NOSA!C:C,NOSA!C:C)=D54,"تحویل شده")),"تحویل نشده")</f>
        <v>تحویل نشده</v>
      </c>
      <c r="N54" s="57">
        <v>45124.514291087966</v>
      </c>
    </row>
    <row r="55" spans="2:14">
      <c r="B55" t="str">
        <f>IF(C55="","",گزارش!$B$2&amp;"-"&amp;COUNTIF(macro!$C$3:C55,"ok"))</f>
        <v/>
      </c>
      <c r="C55" t="str">
        <f>IF(VLOOKUP(H55,DATABASE!$B:$E,4,FALSE)=گزارش!$B$2,"ok","")</f>
        <v/>
      </c>
      <c r="D55" t="str">
        <f t="shared" si="0"/>
        <v>لباس كار نسوز(بلوز و شلوار)1402/04/27776</v>
      </c>
      <c r="G55" t="s">
        <v>2421</v>
      </c>
      <c r="H55" s="38">
        <v>776</v>
      </c>
      <c r="I55" s="10" t="s">
        <v>1169</v>
      </c>
      <c r="J55" s="10" t="s">
        <v>1842</v>
      </c>
      <c r="K55" s="10" t="s">
        <v>2129</v>
      </c>
      <c r="L55" s="38" t="s">
        <v>2609</v>
      </c>
      <c r="M55" t="str">
        <f>IFERROR(IF(G55="","",IF(_xlfn.XLOOKUP(D55,NOSA!C:C,NOSA!C:C)=D55,"تحویل شده")),"تحویل نشده")</f>
        <v>تحویل نشده</v>
      </c>
      <c r="N55" s="57">
        <v>45125.53795474537</v>
      </c>
    </row>
    <row r="56" spans="2:14">
      <c r="B56" t="str">
        <f>IF(C56="","",گزارش!$B$2&amp;"-"&amp;COUNTIF(macro!$C$3:C56,"ok"))</f>
        <v/>
      </c>
      <c r="C56" t="str">
        <f>IF(VLOOKUP(H56,DATABASE!$B:$E,4,FALSE)=گزارش!$B$2,"ok","")</f>
        <v/>
      </c>
      <c r="D56" t="str">
        <f t="shared" si="0"/>
        <v>لباس كار نسوز(بلوز و شلوار)1402/04/28121</v>
      </c>
      <c r="G56" t="s">
        <v>2422</v>
      </c>
      <c r="H56" s="38">
        <v>121</v>
      </c>
      <c r="I56" s="10" t="s">
        <v>1852</v>
      </c>
      <c r="J56" s="10" t="s">
        <v>1840</v>
      </c>
      <c r="K56" s="10" t="s">
        <v>2129</v>
      </c>
      <c r="L56" s="38" t="s">
        <v>2609</v>
      </c>
      <c r="M56" t="str">
        <f>IFERROR(IF(G56="","",IF(_xlfn.XLOOKUP(D56,NOSA!C:C,NOSA!C:C)=D56,"تحویل شده")),"تحویل نشده")</f>
        <v>تحویل نشده</v>
      </c>
      <c r="N56" s="57">
        <v>45126.384538773149</v>
      </c>
    </row>
    <row r="57" spans="2:14">
      <c r="B57" t="str">
        <f>IF(C57="","",گزارش!$B$2&amp;"-"&amp;COUNTIF(macro!$C$3:C57,"ok"))</f>
        <v/>
      </c>
      <c r="C57" t="str">
        <f>IF(VLOOKUP(H57,DATABASE!$B:$E,4,FALSE)=گزارش!$B$2,"ok","")</f>
        <v/>
      </c>
      <c r="D57" t="str">
        <f t="shared" si="0"/>
        <v>لباس كار ديرسوز(بلوز و شلوار)1402/04/29798</v>
      </c>
      <c r="G57" t="s">
        <v>2423</v>
      </c>
      <c r="H57" s="38">
        <v>798</v>
      </c>
      <c r="I57" s="10" t="s">
        <v>2068</v>
      </c>
      <c r="J57" s="10" t="s">
        <v>1980</v>
      </c>
      <c r="K57" s="10" t="s">
        <v>2137</v>
      </c>
      <c r="L57" s="38" t="s">
        <v>2609</v>
      </c>
      <c r="M57" t="str">
        <f>IFERROR(IF(G57="","",IF(_xlfn.XLOOKUP(D57,NOSA!C:C,NOSA!C:C)=D57,"تحویل شده")),"تحویل نشده")</f>
        <v>تحویل نشده</v>
      </c>
      <c r="N57" s="57">
        <v>45127.475536226855</v>
      </c>
    </row>
    <row r="58" spans="2:14">
      <c r="B58" t="str">
        <f>IF(C58="","",گزارش!$B$2&amp;"-"&amp;COUNTIF(macro!$C$3:C58,"ok"))</f>
        <v/>
      </c>
      <c r="C58" t="str">
        <f>IF(VLOOKUP(H58,DATABASE!$B:$E,4,FALSE)=گزارش!$B$2,"ok","")</f>
        <v/>
      </c>
      <c r="D58" t="str">
        <f t="shared" si="0"/>
        <v>لباس كار ديرسوز(بلوز و شلوار)1402/04/29798</v>
      </c>
      <c r="G58" t="s">
        <v>2423</v>
      </c>
      <c r="H58" s="38">
        <v>798</v>
      </c>
      <c r="I58" s="10" t="s">
        <v>2068</v>
      </c>
      <c r="J58" s="10" t="s">
        <v>1980</v>
      </c>
      <c r="K58" s="10" t="s">
        <v>2137</v>
      </c>
      <c r="L58" s="38" t="s">
        <v>2609</v>
      </c>
      <c r="M58" t="str">
        <f>IFERROR(IF(G58="","",IF(_xlfn.XLOOKUP(D58,NOSA!C:C,NOSA!C:C)=D58,"تحویل شده")),"تحویل نشده")</f>
        <v>تحویل نشده</v>
      </c>
      <c r="N58" s="57">
        <v>45127.475779976849</v>
      </c>
    </row>
    <row r="59" spans="2:14">
      <c r="B59" t="str">
        <f>IF(C59="","",گزارش!$B$2&amp;"-"&amp;COUNTIF(macro!$C$3:C59,"ok"))</f>
        <v/>
      </c>
      <c r="C59" t="str">
        <f>IF(VLOOKUP(H59,DATABASE!$B:$E,4,FALSE)=گزارش!$B$2,"ok","")</f>
        <v/>
      </c>
      <c r="D59" t="str">
        <f t="shared" si="0"/>
        <v>لباس كار ديرسوز(بلوز و شلوار)1402/05/04254</v>
      </c>
      <c r="G59" t="s">
        <v>2429</v>
      </c>
      <c r="H59" s="38">
        <v>254</v>
      </c>
      <c r="I59" s="10" t="s">
        <v>1887</v>
      </c>
      <c r="J59" s="10" t="s">
        <v>1805</v>
      </c>
      <c r="K59" s="10" t="s">
        <v>2137</v>
      </c>
      <c r="L59" s="38" t="s">
        <v>2644</v>
      </c>
      <c r="M59" t="str">
        <f>IFERROR(IF(G59="","",IF(_xlfn.XLOOKUP(D59,NOSA!C:C,NOSA!C:C)=D59,"تحویل شده")),"تحویل نشده")</f>
        <v>تحویل نشده</v>
      </c>
      <c r="N59" s="57">
        <v>45133.454280324077</v>
      </c>
    </row>
    <row r="60" spans="2:14">
      <c r="B60" t="str">
        <f>IF(C60="","",گزارش!$B$2&amp;"-"&amp;COUNTIF(macro!$C$3:C60,"ok"))</f>
        <v/>
      </c>
      <c r="C60" t="str">
        <f>IF(VLOOKUP(H60,DATABASE!$B:$E,4,FALSE)=گزارش!$B$2,"ok","")</f>
        <v/>
      </c>
      <c r="D60" t="str">
        <f t="shared" si="0"/>
        <v>هدگير نقاب1402/05/07248</v>
      </c>
      <c r="G60" t="s">
        <v>2432</v>
      </c>
      <c r="H60" s="38">
        <v>248</v>
      </c>
      <c r="I60" s="10" t="s">
        <v>1886</v>
      </c>
      <c r="J60" s="10" t="s">
        <v>1840</v>
      </c>
      <c r="K60" s="10" t="s">
        <v>12</v>
      </c>
      <c r="L60" s="38" t="s">
        <v>2644</v>
      </c>
      <c r="M60" t="str">
        <f>IFERROR(IF(G60="","",IF(_xlfn.XLOOKUP(D60,NOSA!C:C,NOSA!C:C)=D60,"تحویل شده")),"تحویل نشده")</f>
        <v>تحویل نشده</v>
      </c>
      <c r="N60" s="57">
        <v>45136.44272835648</v>
      </c>
    </row>
    <row r="61" spans="2:14">
      <c r="B61" t="str">
        <f>IF(C61="","",گزارش!$B$2&amp;"-"&amp;COUNTIF(macro!$C$3:C61,"ok"))</f>
        <v/>
      </c>
      <c r="C61" t="str">
        <f>IF(VLOOKUP(H61,DATABASE!$B:$E,4,FALSE)=گزارش!$B$2,"ok","")</f>
        <v/>
      </c>
      <c r="D61" t="str">
        <f t="shared" si="0"/>
        <v>نقاب تیره1402/05/07248</v>
      </c>
      <c r="G61" t="s">
        <v>2432</v>
      </c>
      <c r="H61" s="38">
        <v>248</v>
      </c>
      <c r="I61" s="10" t="s">
        <v>1886</v>
      </c>
      <c r="J61" s="10" t="s">
        <v>1840</v>
      </c>
      <c r="K61" s="10" t="s">
        <v>2176</v>
      </c>
      <c r="L61" s="38" t="s">
        <v>2644</v>
      </c>
      <c r="M61" t="str">
        <f>IFERROR(IF(G61="","",IF(_xlfn.XLOOKUP(D61,NOSA!C:C,NOSA!C:C)=D61,"تحویل شده")),"تحویل نشده")</f>
        <v>تحویل نشده</v>
      </c>
      <c r="N61" s="57">
        <v>45136.44347662037</v>
      </c>
    </row>
    <row r="62" spans="2:14">
      <c r="B62" t="str">
        <f>IF(C62="","",گزارش!$B$2&amp;"-"&amp;COUNTIF(macro!$C$3:C62,"ok"))</f>
        <v/>
      </c>
      <c r="C62" t="str">
        <f>IF(VLOOKUP(H62,DATABASE!$B:$E,4,FALSE)=گزارش!$B$2,"ok","")</f>
        <v/>
      </c>
      <c r="D62" t="str">
        <f t="shared" si="0"/>
        <v>لباس كار ديرسوز(شلوار) 1402/05/08755</v>
      </c>
      <c r="G62" t="s">
        <v>2433</v>
      </c>
      <c r="H62" s="38">
        <v>755</v>
      </c>
      <c r="I62" s="10" t="s">
        <v>2038</v>
      </c>
      <c r="J62" s="10" t="s">
        <v>1838</v>
      </c>
      <c r="K62" s="10" t="s">
        <v>2144</v>
      </c>
      <c r="L62" s="38" t="s">
        <v>2644</v>
      </c>
      <c r="M62" t="str">
        <f>IFERROR(IF(G62="","",IF(_xlfn.XLOOKUP(D62,NOSA!C:C,NOSA!C:C)=D62,"تحویل شده")),"تحویل نشده")</f>
        <v>تحویل نشده</v>
      </c>
      <c r="N62" s="57">
        <v>45137.429375115738</v>
      </c>
    </row>
    <row r="63" spans="2:14">
      <c r="B63" t="str">
        <f>IF(C63="","",گزارش!$B$2&amp;"-"&amp;COUNTIF(macro!$C$3:C63,"ok"))</f>
        <v/>
      </c>
      <c r="C63" t="str">
        <f>IF(VLOOKUP(H63,DATABASE!$B:$E,4,FALSE)=گزارش!$B$2,"ok","")</f>
        <v/>
      </c>
      <c r="D63" t="str">
        <f t="shared" si="0"/>
        <v>كمربند برزنتي نواري1402/05/08599</v>
      </c>
      <c r="G63" t="s">
        <v>2433</v>
      </c>
      <c r="H63" s="38">
        <v>599</v>
      </c>
      <c r="I63" s="10" t="s">
        <v>82</v>
      </c>
      <c r="J63" s="10" t="s">
        <v>1873</v>
      </c>
      <c r="K63" s="10" t="s">
        <v>95</v>
      </c>
      <c r="L63" s="38" t="s">
        <v>2639</v>
      </c>
      <c r="M63" t="str">
        <f>IFERROR(IF(G63="","",IF(_xlfn.XLOOKUP(D63,NOSA!C:C,NOSA!C:C)=D63,"تحویل شده")),"تحویل نشده")</f>
        <v>تحویل نشده</v>
      </c>
      <c r="N63" s="57">
        <v>45137.585341319442</v>
      </c>
    </row>
    <row r="64" spans="2:14">
      <c r="B64" t="str">
        <f>IF(C64="","",گزارش!$B$2&amp;"-"&amp;COUNTIF(macro!$C$3:C64,"ok"))</f>
        <v/>
      </c>
      <c r="C64" t="str">
        <f>IF(VLOOKUP(H64,DATABASE!$B:$E,4,FALSE)=گزارش!$B$2,"ok","")</f>
        <v/>
      </c>
      <c r="D64" t="str">
        <f t="shared" si="0"/>
        <v>دستكش ضد برش سبك1402/05/11606</v>
      </c>
      <c r="G64" t="s">
        <v>2436</v>
      </c>
      <c r="H64" s="38">
        <v>606</v>
      </c>
      <c r="I64" s="10" t="s">
        <v>233</v>
      </c>
      <c r="J64" s="10" t="s">
        <v>1854</v>
      </c>
      <c r="K64" s="10" t="s">
        <v>22</v>
      </c>
      <c r="L64" s="38" t="s">
        <v>2639</v>
      </c>
      <c r="M64" t="str">
        <f>IFERROR(IF(G64="","",IF(_xlfn.XLOOKUP(D64,NOSA!C:C,NOSA!C:C)=D64,"تحویل شده")),"تحویل نشده")</f>
        <v>تحویل نشده</v>
      </c>
      <c r="N64" s="57">
        <v>45140.320831134261</v>
      </c>
    </row>
    <row r="65" spans="2:14">
      <c r="B65" t="str">
        <f>IF(C65="","",گزارش!$B$2&amp;"-"&amp;COUNTIF(macro!$C$3:C65,"ok"))</f>
        <v/>
      </c>
      <c r="C65" t="str">
        <f>IF(VLOOKUP(H65,DATABASE!$B:$E,4,FALSE)=گزارش!$B$2,"ok","")</f>
        <v/>
      </c>
      <c r="D65" t="str">
        <f t="shared" si="0"/>
        <v>دستكش استاد كار1402/05/11313</v>
      </c>
      <c r="G65" t="s">
        <v>2436</v>
      </c>
      <c r="H65" s="38">
        <v>313</v>
      </c>
      <c r="I65" s="10" t="s">
        <v>1907</v>
      </c>
      <c r="J65" s="10" t="s">
        <v>1869</v>
      </c>
      <c r="K65" s="10" t="s">
        <v>255</v>
      </c>
      <c r="L65" s="38" t="s">
        <v>2639</v>
      </c>
      <c r="M65" t="str">
        <f>IFERROR(IF(G65="","",IF(_xlfn.XLOOKUP(D65,NOSA!C:C,NOSA!C:C)=D65,"تحویل شده")),"تحویل نشده")</f>
        <v>تحویل نشده</v>
      </c>
      <c r="N65" s="57">
        <v>45140.32162800926</v>
      </c>
    </row>
    <row r="66" spans="2:14">
      <c r="B66" t="str">
        <f>IF(C66="","",گزارش!$B$2&amp;"-"&amp;COUNTIF(macro!$C$3:C66,"ok"))</f>
        <v/>
      </c>
      <c r="C66" t="str">
        <f>IF(VLOOKUP(H66,DATABASE!$B:$E,4,FALSE)=گزارش!$B$2,"ok","")</f>
        <v/>
      </c>
      <c r="D66" t="str">
        <f t="shared" si="0"/>
        <v>دستكش استاد كار1402/05/11221</v>
      </c>
      <c r="G66" t="s">
        <v>2436</v>
      </c>
      <c r="H66" s="38">
        <v>221</v>
      </c>
      <c r="I66" s="10" t="s">
        <v>1880</v>
      </c>
      <c r="J66" s="10" t="s">
        <v>1869</v>
      </c>
      <c r="K66" s="10" t="s">
        <v>255</v>
      </c>
      <c r="L66" s="38" t="s">
        <v>2639</v>
      </c>
      <c r="M66" t="str">
        <f>IFERROR(IF(G66="","",IF(_xlfn.XLOOKUP(D66,NOSA!C:C,NOSA!C:C)=D66,"تحویل شده")),"تحویل نشده")</f>
        <v>تحویل نشده</v>
      </c>
      <c r="N66" s="57">
        <v>45140.321755902776</v>
      </c>
    </row>
    <row r="67" spans="2:14">
      <c r="B67" t="str">
        <f>IF(C67="","",گزارش!$B$2&amp;"-"&amp;COUNTIF(macro!$C$3:C67,"ok"))</f>
        <v/>
      </c>
      <c r="C67" t="str">
        <f>IF(VLOOKUP(H67,DATABASE!$B:$E,4,FALSE)=گزارش!$B$2,"ok","")</f>
        <v/>
      </c>
      <c r="D67" t="str">
        <f t="shared" si="0"/>
        <v>دستكش ساق كوتاه نسوز1402/05/11248</v>
      </c>
      <c r="G67" t="s">
        <v>2436</v>
      </c>
      <c r="H67" s="38">
        <v>248</v>
      </c>
      <c r="I67" s="10" t="s">
        <v>1886</v>
      </c>
      <c r="J67" s="10" t="s">
        <v>1840</v>
      </c>
      <c r="K67" s="10" t="s">
        <v>168</v>
      </c>
      <c r="L67" s="38" t="s">
        <v>2639</v>
      </c>
      <c r="M67" t="str">
        <f>IFERROR(IF(G67="","",IF(_xlfn.XLOOKUP(D67,NOSA!C:C,NOSA!C:C)=D67,"تحویل شده")),"تحویل نشده")</f>
        <v>تحویل نشده</v>
      </c>
      <c r="N67" s="57">
        <v>45140.483226273151</v>
      </c>
    </row>
    <row r="68" spans="2:14">
      <c r="B68" t="str">
        <f>IF(C68="","",گزارش!$B$2&amp;"-"&amp;COUNTIF(macro!$C$3:C68,"ok"))</f>
        <v/>
      </c>
      <c r="C68" t="str">
        <f>IF(VLOOKUP(H68,DATABASE!$B:$E,4,FALSE)=گزارش!$B$2,"ok","")</f>
        <v/>
      </c>
      <c r="D68" t="str">
        <f t="shared" ref="D68:D131" si="1">K68&amp;G68&amp;H68</f>
        <v>هدگير نقاب1402/05/11402</v>
      </c>
      <c r="G68" t="s">
        <v>2436</v>
      </c>
      <c r="H68" s="38">
        <v>402</v>
      </c>
      <c r="I68" s="10" t="s">
        <v>1926</v>
      </c>
      <c r="J68" s="10" t="s">
        <v>1861</v>
      </c>
      <c r="K68" s="10" t="s">
        <v>12</v>
      </c>
      <c r="L68" s="38" t="s">
        <v>2639</v>
      </c>
      <c r="M68" t="str">
        <f>IFERROR(IF(G68="","",IF(_xlfn.XLOOKUP(D68,NOSA!C:C,NOSA!C:C)=D68,"تحویل شده")),"تحویل نشده")</f>
        <v>تحویل نشده</v>
      </c>
      <c r="N68" s="57">
        <v>45140.485791898151</v>
      </c>
    </row>
    <row r="69" spans="2:14">
      <c r="B69" t="str">
        <f>IF(C69="","",گزارش!$B$2&amp;"-"&amp;COUNTIF(macro!$C$3:C69,"ok"))</f>
        <v/>
      </c>
      <c r="C69" t="str">
        <f>IF(VLOOKUP(H69,DATABASE!$B:$E,4,FALSE)=گزارش!$B$2,"ok","")</f>
        <v/>
      </c>
      <c r="D69" t="str">
        <f t="shared" si="1"/>
        <v>نقاب تیره1402/05/11402</v>
      </c>
      <c r="G69" t="s">
        <v>2436</v>
      </c>
      <c r="H69" s="38">
        <v>402</v>
      </c>
      <c r="I69" s="10" t="s">
        <v>1926</v>
      </c>
      <c r="J69" s="10" t="s">
        <v>1861</v>
      </c>
      <c r="K69" s="10" t="s">
        <v>2176</v>
      </c>
      <c r="L69" s="38" t="s">
        <v>2639</v>
      </c>
      <c r="M69" t="str">
        <f>IFERROR(IF(G69="","",IF(_xlfn.XLOOKUP(D69,NOSA!C:C,NOSA!C:C)=D69,"تحویل شده")),"تحویل نشده")</f>
        <v>تحویل نشده</v>
      </c>
      <c r="N69" s="57">
        <v>45140.486899884258</v>
      </c>
    </row>
    <row r="70" spans="2:14">
      <c r="B70" t="str">
        <f>IF(C70="","",گزارش!$B$2&amp;"-"&amp;COUNTIF(macro!$C$3:C70,"ok"))</f>
        <v/>
      </c>
      <c r="C70" t="str">
        <f>IF(VLOOKUP(H70,DATABASE!$B:$E,4,FALSE)=گزارش!$B$2,"ok","")</f>
        <v/>
      </c>
      <c r="D70" t="str">
        <f t="shared" si="1"/>
        <v>لباس كار ديرسوز(بلوز و شلوار)1402/05/11460</v>
      </c>
      <c r="G70" t="s">
        <v>2436</v>
      </c>
      <c r="H70" s="38">
        <v>460</v>
      </c>
      <c r="I70" s="10" t="s">
        <v>140</v>
      </c>
      <c r="J70" s="10" t="s">
        <v>1873</v>
      </c>
      <c r="K70" s="10" t="s">
        <v>2137</v>
      </c>
      <c r="L70" s="38" t="s">
        <v>2639</v>
      </c>
      <c r="M70" t="str">
        <f>IFERROR(IF(G70="","",IF(_xlfn.XLOOKUP(D70,NOSA!C:C,NOSA!C:C)=D70,"تحویل شده")),"تحویل نشده")</f>
        <v>تحویل نشده</v>
      </c>
      <c r="N70" s="57">
        <v>45140.520167824077</v>
      </c>
    </row>
    <row r="71" spans="2:14">
      <c r="B71" t="str">
        <f>IF(C71="","",گزارش!$B$2&amp;"-"&amp;COUNTIF(macro!$C$3:C71,"ok"))</f>
        <v/>
      </c>
      <c r="C71" t="str">
        <f>IF(VLOOKUP(H71,DATABASE!$B:$E,4,FALSE)=گزارش!$B$2,"ok","")</f>
        <v/>
      </c>
      <c r="D71" t="str">
        <f t="shared" si="1"/>
        <v>لباس كار (شلوار) 1402/05/12755</v>
      </c>
      <c r="G71" t="s">
        <v>2437</v>
      </c>
      <c r="H71" s="38">
        <v>755</v>
      </c>
      <c r="I71" s="10" t="s">
        <v>2038</v>
      </c>
      <c r="J71" s="10" t="s">
        <v>1838</v>
      </c>
      <c r="K71" s="10" t="s">
        <v>2115</v>
      </c>
      <c r="L71" s="38" t="s">
        <v>2644</v>
      </c>
      <c r="M71" t="str">
        <f>IFERROR(IF(G71="","",IF(_xlfn.XLOOKUP(D71,NOSA!C:C,NOSA!C:C)=D71,"تحویل شده")),"تحویل نشده")</f>
        <v>تحویل نشده</v>
      </c>
      <c r="N71" s="57">
        <v>45141.308093749998</v>
      </c>
    </row>
    <row r="72" spans="2:14">
      <c r="B72" t="str">
        <f>IF(C72="","",گزارش!$B$2&amp;"-"&amp;COUNTIF(macro!$C$3:C72,"ok"))</f>
        <v/>
      </c>
      <c r="C72" t="str">
        <f>IF(VLOOKUP(H72,DATABASE!$B:$E,4,FALSE)=گزارش!$B$2,"ok","")</f>
        <v/>
      </c>
      <c r="D72" t="str">
        <f t="shared" si="1"/>
        <v>لباس كار ديرسوز(شلوار) 1402/05/12755</v>
      </c>
      <c r="G72" t="s">
        <v>2437</v>
      </c>
      <c r="H72" s="38">
        <v>755</v>
      </c>
      <c r="I72" s="10" t="s">
        <v>2038</v>
      </c>
      <c r="J72" s="10" t="s">
        <v>1838</v>
      </c>
      <c r="K72" s="10" t="s">
        <v>2144</v>
      </c>
      <c r="L72" s="38" t="s">
        <v>2644</v>
      </c>
      <c r="M72" t="str">
        <f>IFERROR(IF(G72="","",IF(_xlfn.XLOOKUP(D72,NOSA!C:C,NOSA!C:C)=D72,"تحویل شده")),"تحویل نشده")</f>
        <v>تحویل نشده</v>
      </c>
      <c r="N72" s="57">
        <v>45141.317417592596</v>
      </c>
    </row>
    <row r="73" spans="2:14">
      <c r="B73" t="str">
        <f>IF(C73="","",گزارش!$B$2&amp;"-"&amp;COUNTIF(macro!$C$3:C73,"ok"))</f>
        <v/>
      </c>
      <c r="C73" t="str">
        <f>IF(VLOOKUP(H73,DATABASE!$B:$E,4,FALSE)=گزارش!$B$2,"ok","")</f>
        <v/>
      </c>
      <c r="D73" t="str">
        <f t="shared" si="1"/>
        <v>لباس كار ديرسوز(بلوز و شلوار)1402/05/14540</v>
      </c>
      <c r="G73" t="s">
        <v>2439</v>
      </c>
      <c r="H73" s="38">
        <v>540</v>
      </c>
      <c r="I73" s="10" t="s">
        <v>1938</v>
      </c>
      <c r="J73" s="10" t="s">
        <v>1833</v>
      </c>
      <c r="K73" s="10" t="s">
        <v>2137</v>
      </c>
      <c r="L73" s="38" t="s">
        <v>2639</v>
      </c>
      <c r="M73" t="str">
        <f>IFERROR(IF(G73="","",IF(_xlfn.XLOOKUP(D73,NOSA!C:C,NOSA!C:C)=D73,"تحویل شده")),"تحویل نشده")</f>
        <v>تحویل نشده</v>
      </c>
      <c r="N73" s="57">
        <v>45143.88760775463</v>
      </c>
    </row>
    <row r="74" spans="2:14">
      <c r="B74" t="str">
        <f>IF(C74="","",گزارش!$B$2&amp;"-"&amp;COUNTIF(macro!$C$3:C74,"ok"))</f>
        <v/>
      </c>
      <c r="C74" t="str">
        <f>IF(VLOOKUP(H74,DATABASE!$B:$E,4,FALSE)=گزارش!$B$2,"ok","")</f>
        <v/>
      </c>
      <c r="D74" t="str">
        <f t="shared" si="1"/>
        <v>لباس كار ديرسوز(شلوار) 1402/05/15599</v>
      </c>
      <c r="G74" t="s">
        <v>2440</v>
      </c>
      <c r="H74" s="38">
        <v>599</v>
      </c>
      <c r="I74" s="10" t="s">
        <v>82</v>
      </c>
      <c r="J74" s="10" t="s">
        <v>1873</v>
      </c>
      <c r="K74" s="10" t="s">
        <v>2144</v>
      </c>
      <c r="L74" s="38" t="s">
        <v>2644</v>
      </c>
      <c r="M74" t="str">
        <f>IFERROR(IF(G74="","",IF(_xlfn.XLOOKUP(D74,NOSA!C:C,NOSA!C:C)=D74,"تحویل شده")),"تحویل نشده")</f>
        <v>تحویل نشده</v>
      </c>
      <c r="N74" s="57">
        <v>45144.366523842589</v>
      </c>
    </row>
    <row r="75" spans="2:14">
      <c r="B75" t="str">
        <f>IF(C75="","",گزارش!$B$2&amp;"-"&amp;COUNTIF(macro!$C$3:C75,"ok"))</f>
        <v/>
      </c>
      <c r="C75" t="str">
        <f>IF(VLOOKUP(H75,DATABASE!$B:$E,4,FALSE)=گزارش!$B$2,"ok","")</f>
        <v/>
      </c>
      <c r="D75" t="str">
        <f t="shared" si="1"/>
        <v>لباس كار ديرسوز(شلوار) 1402/05/15579</v>
      </c>
      <c r="G75" t="s">
        <v>2440</v>
      </c>
      <c r="H75" s="38">
        <v>579</v>
      </c>
      <c r="I75" s="10" t="s">
        <v>716</v>
      </c>
      <c r="J75" s="10" t="s">
        <v>1833</v>
      </c>
      <c r="K75" s="10" t="s">
        <v>2144</v>
      </c>
      <c r="L75" s="38" t="s">
        <v>2644</v>
      </c>
      <c r="M75" t="str">
        <f>IFERROR(IF(G75="","",IF(_xlfn.XLOOKUP(D75,NOSA!C:C,NOSA!C:C)=D75,"تحویل شده")),"تحویل نشده")</f>
        <v>تحویل نشده</v>
      </c>
      <c r="N75" s="57">
        <v>45144.366903819442</v>
      </c>
    </row>
    <row r="76" spans="2:14">
      <c r="B76" t="str">
        <f>IF(C76="","",گزارش!$B$2&amp;"-"&amp;COUNTIF(macro!$C$3:C76,"ok"))</f>
        <v/>
      </c>
      <c r="C76" t="str">
        <f>IF(VLOOKUP(H76,DATABASE!$B:$E,4,FALSE)=گزارش!$B$2,"ok","")</f>
        <v/>
      </c>
      <c r="D76" t="str">
        <f t="shared" si="1"/>
        <v>لباس كار ديرسوز(بلوز و شلوار)1402/05/15649</v>
      </c>
      <c r="G76" t="s">
        <v>2440</v>
      </c>
      <c r="H76" s="38">
        <v>649</v>
      </c>
      <c r="I76" s="10" t="s">
        <v>1975</v>
      </c>
      <c r="J76" s="10" t="s">
        <v>1844</v>
      </c>
      <c r="K76" s="10" t="s">
        <v>2137</v>
      </c>
      <c r="L76" s="38" t="s">
        <v>2644</v>
      </c>
      <c r="M76" t="str">
        <f>IFERROR(IF(G76="","",IF(_xlfn.XLOOKUP(D76,NOSA!C:C,NOSA!C:C)=D76,"تحویل شده")),"تحویل نشده")</f>
        <v>تحویل نشده</v>
      </c>
      <c r="N76" s="57">
        <v>45144.399382870368</v>
      </c>
    </row>
    <row r="77" spans="2:14">
      <c r="B77" t="str">
        <f>IF(C77="","",گزارش!$B$2&amp;"-"&amp;COUNTIF(macro!$C$3:C77,"ok"))</f>
        <v/>
      </c>
      <c r="C77" t="str">
        <f>IF(VLOOKUP(H77,DATABASE!$B:$E,4,FALSE)=گزارش!$B$2,"ok","")</f>
        <v/>
      </c>
      <c r="D77" t="str">
        <f t="shared" si="1"/>
        <v>كفش ايمني1402/05/15649</v>
      </c>
      <c r="G77" t="s">
        <v>2440</v>
      </c>
      <c r="H77" s="38">
        <v>649</v>
      </c>
      <c r="I77" s="10" t="s">
        <v>1975</v>
      </c>
      <c r="J77" s="10" t="s">
        <v>1844</v>
      </c>
      <c r="K77" s="10" t="s">
        <v>2149</v>
      </c>
      <c r="L77" s="38" t="s">
        <v>2644</v>
      </c>
      <c r="M77" t="str">
        <f>IFERROR(IF(G77="","",IF(_xlfn.XLOOKUP(D77,NOSA!C:C,NOSA!C:C)=D77,"تحویل شده")),"تحویل نشده")</f>
        <v>تحویل نشده</v>
      </c>
      <c r="N77" s="57">
        <v>45144.399863541665</v>
      </c>
    </row>
    <row r="78" spans="2:14">
      <c r="B78" t="str">
        <f>IF(C78="","",گزارش!$B$2&amp;"-"&amp;COUNTIF(macro!$C$3:C78,"ok"))</f>
        <v/>
      </c>
      <c r="C78" t="str">
        <f>IF(VLOOKUP(H78,DATABASE!$B:$E,4,FALSE)=گزارش!$B$2,"ok","")</f>
        <v/>
      </c>
      <c r="D78" t="str">
        <f t="shared" si="1"/>
        <v>كفش ايمني1402/05/15766</v>
      </c>
      <c r="G78" t="s">
        <v>2440</v>
      </c>
      <c r="H78" s="38">
        <v>766</v>
      </c>
      <c r="I78" s="10" t="s">
        <v>2041</v>
      </c>
      <c r="J78" s="10" t="s">
        <v>1840</v>
      </c>
      <c r="K78" s="10" t="s">
        <v>2149</v>
      </c>
      <c r="L78" s="38" t="s">
        <v>2644</v>
      </c>
      <c r="M78" t="str">
        <f>IFERROR(IF(G78="","",IF(_xlfn.XLOOKUP(D78,NOSA!C:C,NOSA!C:C)=D78,"تحویل شده")),"تحویل نشده")</f>
        <v>تحویل نشده</v>
      </c>
      <c r="N78" s="57">
        <v>45144.567278587965</v>
      </c>
    </row>
    <row r="79" spans="2:14">
      <c r="B79" t="str">
        <f>IF(C79="","",گزارش!$B$2&amp;"-"&amp;COUNTIF(macro!$C$3:C79,"ok"))</f>
        <v/>
      </c>
      <c r="C79" t="str">
        <f>IF(VLOOKUP(H79,DATABASE!$B:$E,4,FALSE)=گزارش!$B$2,"ok","")</f>
        <v/>
      </c>
      <c r="D79" t="str">
        <f t="shared" si="1"/>
        <v>لباس كار ديرسوز(بلوز و شلوار)1402/05/15766</v>
      </c>
      <c r="G79" t="s">
        <v>2440</v>
      </c>
      <c r="H79" s="38">
        <v>766</v>
      </c>
      <c r="I79" s="10" t="s">
        <v>2041</v>
      </c>
      <c r="J79" s="10" t="s">
        <v>1840</v>
      </c>
      <c r="K79" s="10" t="s">
        <v>2137</v>
      </c>
      <c r="L79" s="38" t="s">
        <v>2644</v>
      </c>
      <c r="M79" t="str">
        <f>IFERROR(IF(G79="","",IF(_xlfn.XLOOKUP(D79,NOSA!C:C,NOSA!C:C)=D79,"تحویل شده")),"تحویل نشده")</f>
        <v>تحویل نشده</v>
      </c>
      <c r="N79" s="57">
        <v>45144.569827893516</v>
      </c>
    </row>
    <row r="80" spans="2:14">
      <c r="B80" t="str">
        <f>IF(C80="","",گزارش!$B$2&amp;"-"&amp;COUNTIF(macro!$C$3:C80,"ok"))</f>
        <v/>
      </c>
      <c r="C80" t="str">
        <f>IF(VLOOKUP(H80,DATABASE!$B:$E,4,FALSE)=گزارش!$B$2,"ok","")</f>
        <v/>
      </c>
      <c r="D80" t="str">
        <f t="shared" si="1"/>
        <v>لباس كار نسوز(شلوار)1402/05/15773</v>
      </c>
      <c r="G80" t="s">
        <v>2440</v>
      </c>
      <c r="H80" s="38">
        <v>773</v>
      </c>
      <c r="I80" s="10" t="s">
        <v>2048</v>
      </c>
      <c r="J80" s="10" t="s">
        <v>1854</v>
      </c>
      <c r="K80" s="10" t="s">
        <v>2661</v>
      </c>
      <c r="L80" s="38" t="s">
        <v>2644</v>
      </c>
      <c r="M80" t="str">
        <f>IFERROR(IF(G80="","",IF(_xlfn.XLOOKUP(D80,NOSA!C:C,NOSA!C:C)=D80,"تحویل شده")),"تحویل نشده")</f>
        <v>تحویل نشده</v>
      </c>
      <c r="N80" s="57">
        <v>45144.603791319445</v>
      </c>
    </row>
    <row r="81" spans="2:14">
      <c r="B81" t="str">
        <f>IF(C81="","",گزارش!$B$2&amp;"-"&amp;COUNTIF(macro!$C$3:C81,"ok"))</f>
        <v/>
      </c>
      <c r="C81" t="str">
        <f>IF(VLOOKUP(H81,DATABASE!$B:$E,4,FALSE)=گزارش!$B$2,"ok","")</f>
        <v/>
      </c>
      <c r="D81" t="str">
        <f t="shared" si="1"/>
        <v>دستكش ساق بلند نسوز1402/05/15773</v>
      </c>
      <c r="G81" t="s">
        <v>2440</v>
      </c>
      <c r="H81" s="38">
        <v>773</v>
      </c>
      <c r="I81" s="10" t="s">
        <v>2048</v>
      </c>
      <c r="J81" s="10" t="s">
        <v>1854</v>
      </c>
      <c r="K81" s="10" t="s">
        <v>180</v>
      </c>
      <c r="L81" s="38" t="s">
        <v>2644</v>
      </c>
      <c r="M81" t="str">
        <f>IFERROR(IF(G81="","",IF(_xlfn.XLOOKUP(D81,NOSA!C:C,NOSA!C:C)=D81,"تحویل شده")),"تحویل نشده")</f>
        <v>تحویل نشده</v>
      </c>
      <c r="N81" s="57">
        <v>45144.604974768517</v>
      </c>
    </row>
    <row r="82" spans="2:14">
      <c r="B82" t="str">
        <f>IF(C82="","",گزارش!$B$2&amp;"-"&amp;COUNTIF(macro!$C$3:C82,"ok"))</f>
        <v/>
      </c>
      <c r="C82" t="str">
        <f>IF(VLOOKUP(H82,DATABASE!$B:$E,4,FALSE)=گزارش!$B$2,"ok","")</f>
        <v/>
      </c>
      <c r="D82" t="str">
        <f t="shared" si="1"/>
        <v>لباس كار نسوز(شلوار)1402/05/15773</v>
      </c>
      <c r="G82" t="s">
        <v>2440</v>
      </c>
      <c r="H82" s="38">
        <v>773</v>
      </c>
      <c r="I82" s="10" t="s">
        <v>2048</v>
      </c>
      <c r="J82" s="10" t="s">
        <v>1854</v>
      </c>
      <c r="K82" s="10" t="s">
        <v>2661</v>
      </c>
      <c r="L82" s="38" t="s">
        <v>2644</v>
      </c>
      <c r="M82" t="str">
        <f>IFERROR(IF(G82="","",IF(_xlfn.XLOOKUP(D82,NOSA!C:C,NOSA!C:C)=D82,"تحویل شده")),"تحویل نشده")</f>
        <v>تحویل نشده</v>
      </c>
      <c r="N82" s="57">
        <v>45144.621848958333</v>
      </c>
    </row>
    <row r="83" spans="2:14">
      <c r="B83" t="str">
        <f>IF(C83="","",گزارش!$B$2&amp;"-"&amp;COUNTIF(macro!$C$3:C83,"ok"))</f>
        <v>خدمات و نگهبانی-1</v>
      </c>
      <c r="C83" t="str">
        <f>IF(VLOOKUP(H83,DATABASE!$B:$E,4,FALSE)=گزارش!$B$2,"ok","")</f>
        <v>ok</v>
      </c>
      <c r="D83" t="str">
        <f t="shared" si="1"/>
        <v>لباس كار نسوز(بلوز و شلوار)1402/05/16651</v>
      </c>
      <c r="G83" t="s">
        <v>2441</v>
      </c>
      <c r="H83" s="38">
        <v>651</v>
      </c>
      <c r="I83" s="10" t="s">
        <v>165</v>
      </c>
      <c r="J83" s="10" t="s">
        <v>1840</v>
      </c>
      <c r="K83" s="10" t="s">
        <v>2129</v>
      </c>
      <c r="L83" s="38" t="s">
        <v>2644</v>
      </c>
      <c r="M83" t="str">
        <f>IFERROR(IF(G83="","",IF(_xlfn.XLOOKUP(D83,NOSA!C:C,NOSA!C:C)=D83,"تحویل شده")),"تحویل نشده")</f>
        <v>تحویل شده</v>
      </c>
      <c r="N83" s="57">
        <v>45145.306765740737</v>
      </c>
    </row>
    <row r="84" spans="2:14">
      <c r="B84" t="str">
        <f>IF(C84="","",گزارش!$B$2&amp;"-"&amp;COUNTIF(macro!$C$3:C84,"ok"))</f>
        <v>خدمات و نگهبانی-2</v>
      </c>
      <c r="C84" t="str">
        <f>IF(VLOOKUP(H84,DATABASE!$B:$E,4,FALSE)=گزارش!$B$2,"ok","")</f>
        <v>ok</v>
      </c>
      <c r="D84" t="str">
        <f t="shared" si="1"/>
        <v>عمومي - آفتاب گير حصيري1402/05/23280</v>
      </c>
      <c r="G84" t="s">
        <v>2448</v>
      </c>
      <c r="H84" s="38">
        <v>280</v>
      </c>
      <c r="I84" s="10" t="s">
        <v>469</v>
      </c>
      <c r="J84" s="10" t="s">
        <v>1895</v>
      </c>
      <c r="K84" s="10" t="s">
        <v>310</v>
      </c>
      <c r="L84" s="38" t="s">
        <v>2639</v>
      </c>
      <c r="M84" t="str">
        <f>IFERROR(IF(G84="","",IF(_xlfn.XLOOKUP(D84,NOSA!C:C,NOSA!C:C)=D84,"تحویل شده")),"تحویل نشده")</f>
        <v>تحویل نشده</v>
      </c>
      <c r="N84" s="57">
        <v>45152.511973611108</v>
      </c>
    </row>
    <row r="85" spans="2:14">
      <c r="B85" t="str">
        <f>IF(C85="","",گزارش!$B$2&amp;"-"&amp;COUNTIF(macro!$C$3:C85,"ok"))</f>
        <v/>
      </c>
      <c r="C85" t="str">
        <f>IF(VLOOKUP(H85,DATABASE!$B:$E,4,FALSE)=گزارش!$B$2,"ok","")</f>
        <v/>
      </c>
      <c r="D85" t="str">
        <f t="shared" si="1"/>
        <v>عمومي - آفتاب گير حصيري1402/05/23552</v>
      </c>
      <c r="G85" t="s">
        <v>2448</v>
      </c>
      <c r="H85" s="38">
        <v>552</v>
      </c>
      <c r="I85" s="10" t="s">
        <v>1943</v>
      </c>
      <c r="J85" s="10" t="s">
        <v>1895</v>
      </c>
      <c r="K85" s="10" t="s">
        <v>310</v>
      </c>
      <c r="L85" s="38" t="s">
        <v>2639</v>
      </c>
      <c r="M85" t="str">
        <f>IFERROR(IF(G85="","",IF(_xlfn.XLOOKUP(D85,NOSA!C:C,NOSA!C:C)=D85,"تحویل شده")),"تحویل نشده")</f>
        <v>تحویل نشده</v>
      </c>
      <c r="N85" s="57">
        <v>45152.512242013887</v>
      </c>
    </row>
    <row r="86" spans="2:14">
      <c r="B86" t="str">
        <f>IF(C86="","",گزارش!$B$2&amp;"-"&amp;COUNTIF(macro!$C$3:C86,"ok"))</f>
        <v/>
      </c>
      <c r="C86" t="str">
        <f>IF(VLOOKUP(H86,DATABASE!$B:$E,4,FALSE)=گزارش!$B$2,"ok","")</f>
        <v/>
      </c>
      <c r="D86" t="str">
        <f t="shared" si="1"/>
        <v>لباس كار نسوز(بلوز و شلوار)1402/05/23238</v>
      </c>
      <c r="G86" t="s">
        <v>2448</v>
      </c>
      <c r="H86" s="38">
        <v>238</v>
      </c>
      <c r="I86" s="10" t="s">
        <v>1884</v>
      </c>
      <c r="J86" s="10" t="s">
        <v>1844</v>
      </c>
      <c r="K86" s="10" t="s">
        <v>2129</v>
      </c>
      <c r="L86" s="38" t="s">
        <v>2639</v>
      </c>
      <c r="M86" t="str">
        <f>IFERROR(IF(G86="","",IF(_xlfn.XLOOKUP(D86,NOSA!C:C,NOSA!C:C)=D86,"تحویل شده")),"تحویل نشده")</f>
        <v>تحویل شده</v>
      </c>
      <c r="N86" s="57">
        <v>45152.609871296299</v>
      </c>
    </row>
    <row r="87" spans="2:14">
      <c r="B87" t="str">
        <f>IF(C87="","",گزارش!$B$2&amp;"-"&amp;COUNTIF(macro!$C$3:C87,"ok"))</f>
        <v/>
      </c>
      <c r="C87" t="str">
        <f>IF(VLOOKUP(H87,DATABASE!$B:$E,4,FALSE)=گزارش!$B$2,"ok","")</f>
        <v/>
      </c>
      <c r="D87" t="str">
        <f t="shared" si="1"/>
        <v>عينك رويت مذاب1402/05/23238</v>
      </c>
      <c r="G87" t="s">
        <v>2448</v>
      </c>
      <c r="H87" s="38">
        <v>238</v>
      </c>
      <c r="I87" s="10" t="s">
        <v>1884</v>
      </c>
      <c r="J87" s="10" t="s">
        <v>1844</v>
      </c>
      <c r="K87" s="10" t="s">
        <v>2240</v>
      </c>
      <c r="L87" s="38" t="s">
        <v>2639</v>
      </c>
      <c r="M87" t="str">
        <f>IFERROR(IF(G87="","",IF(_xlfn.XLOOKUP(D87,NOSA!C:C,NOSA!C:C)=D87,"تحویل شده")),"تحویل نشده")</f>
        <v>تحویل شده</v>
      </c>
      <c r="N87" s="57">
        <v>45152.610467129627</v>
      </c>
    </row>
    <row r="88" spans="2:14">
      <c r="B88" t="str">
        <f>IF(C88="","",گزارش!$B$2&amp;"-"&amp;COUNTIF(macro!$C$3:C88,"ok"))</f>
        <v/>
      </c>
      <c r="C88" t="str">
        <f>IF(VLOOKUP(H88,DATABASE!$B:$E,4,FALSE)=گزارش!$B$2,"ok","")</f>
        <v/>
      </c>
      <c r="D88" t="str">
        <f t="shared" si="1"/>
        <v>لباس كار ديرسوز(بلوز و شلوار)1402/05/24810</v>
      </c>
      <c r="G88" t="s">
        <v>2449</v>
      </c>
      <c r="H88" s="38">
        <v>810</v>
      </c>
      <c r="I88" s="10" t="s">
        <v>2610</v>
      </c>
      <c r="J88" s="10" t="s">
        <v>1838</v>
      </c>
      <c r="K88" s="10" t="s">
        <v>2137</v>
      </c>
      <c r="L88" s="38" t="s">
        <v>2639</v>
      </c>
      <c r="M88" t="str">
        <f>IFERROR(IF(G88="","",IF(_xlfn.XLOOKUP(D88,NOSA!C:C,NOSA!C:C)=D88,"تحویل شده")),"تحویل نشده")</f>
        <v>تحویل شده</v>
      </c>
      <c r="N88" s="57">
        <v>45153.344662268515</v>
      </c>
    </row>
    <row r="89" spans="2:14">
      <c r="B89" t="str">
        <f>IF(C89="","",گزارش!$B$2&amp;"-"&amp;COUNTIF(macro!$C$3:C89,"ok"))</f>
        <v/>
      </c>
      <c r="C89" t="str">
        <f>IF(VLOOKUP(H89,DATABASE!$B:$E,4,FALSE)=گزارش!$B$2,"ok","")</f>
        <v/>
      </c>
      <c r="D89" t="str">
        <f t="shared" si="1"/>
        <v>لباس كار معمولي- بلوز و شلوار1402/05/24478</v>
      </c>
      <c r="G89" t="s">
        <v>2449</v>
      </c>
      <c r="H89" s="38">
        <v>478</v>
      </c>
      <c r="I89" s="10" t="s">
        <v>1936</v>
      </c>
      <c r="J89" s="10" t="s">
        <v>1883</v>
      </c>
      <c r="K89" s="10" t="s">
        <v>2348</v>
      </c>
      <c r="L89" s="38" t="s">
        <v>2639</v>
      </c>
      <c r="M89" t="str">
        <f>IFERROR(IF(G89="","",IF(_xlfn.XLOOKUP(D89,NOSA!C:C,NOSA!C:C)=D89,"تحویل شده")),"تحویل نشده")</f>
        <v>تحویل نشده</v>
      </c>
      <c r="N89" s="57">
        <v>45153.651047453706</v>
      </c>
    </row>
    <row r="90" spans="2:14">
      <c r="B90" t="str">
        <f>IF(C90="","",گزارش!$B$2&amp;"-"&amp;COUNTIF(macro!$C$3:C90,"ok"))</f>
        <v/>
      </c>
      <c r="C90" t="str">
        <f>IF(VLOOKUP(H90,DATABASE!$B:$E,4,FALSE)=گزارش!$B$2,"ok","")</f>
        <v/>
      </c>
      <c r="D90" t="str">
        <f t="shared" si="1"/>
        <v>عينك رويت مذاب1402/05/24166</v>
      </c>
      <c r="G90" t="s">
        <v>2449</v>
      </c>
      <c r="H90" s="38">
        <v>166</v>
      </c>
      <c r="I90" s="10" t="s">
        <v>1870</v>
      </c>
      <c r="J90" s="10" t="s">
        <v>1851</v>
      </c>
      <c r="K90" s="10" t="s">
        <v>2240</v>
      </c>
      <c r="L90" s="38" t="s">
        <v>2639</v>
      </c>
      <c r="M90" t="str">
        <f>IFERROR(IF(G90="","",IF(_xlfn.XLOOKUP(D90,NOSA!C:C,NOSA!C:C)=D90,"تحویل شده")),"تحویل نشده")</f>
        <v>تحویل شده</v>
      </c>
      <c r="N90" s="57">
        <v>45153.651400925926</v>
      </c>
    </row>
    <row r="91" spans="2:14">
      <c r="B91" t="str">
        <f>IF(C91="","",گزارش!$B$2&amp;"-"&amp;COUNTIF(macro!$C$3:C91,"ok"))</f>
        <v/>
      </c>
      <c r="C91" t="str">
        <f>IF(VLOOKUP(H91,DATABASE!$B:$E,4,FALSE)=گزارش!$B$2,"ok","")</f>
        <v/>
      </c>
      <c r="D91" t="str">
        <f t="shared" si="1"/>
        <v>دستكش ضد اسيد و روغن1402/05/25294</v>
      </c>
      <c r="G91" t="s">
        <v>2450</v>
      </c>
      <c r="H91" s="38">
        <v>294</v>
      </c>
      <c r="I91" s="10" t="s">
        <v>1900</v>
      </c>
      <c r="J91" s="10" t="s">
        <v>1851</v>
      </c>
      <c r="K91" s="10" t="s">
        <v>507</v>
      </c>
      <c r="L91" s="38" t="s">
        <v>2644</v>
      </c>
      <c r="M91" t="str">
        <f>IFERROR(IF(G91="","",IF(_xlfn.XLOOKUP(D91,NOSA!C:C,NOSA!C:C)=D91,"تحویل شده")),"تحویل نشده")</f>
        <v>تحویل شده</v>
      </c>
      <c r="N91" s="57">
        <v>45154.404540162039</v>
      </c>
    </row>
    <row r="92" spans="2:14">
      <c r="B92" t="str">
        <f>IF(C92="","",گزارش!$B$2&amp;"-"&amp;COUNTIF(macro!$C$3:C92,"ok"))</f>
        <v/>
      </c>
      <c r="C92" t="str">
        <f>IF(VLOOKUP(H92,DATABASE!$B:$E,4,FALSE)=گزارش!$B$2,"ok","")</f>
        <v/>
      </c>
      <c r="D92" t="str">
        <f t="shared" si="1"/>
        <v>كفش ايمني1402/05/25128</v>
      </c>
      <c r="G92" t="s">
        <v>2450</v>
      </c>
      <c r="H92" s="38">
        <v>128</v>
      </c>
      <c r="I92" s="10" t="s">
        <v>1855</v>
      </c>
      <c r="J92" s="10" t="s">
        <v>1842</v>
      </c>
      <c r="K92" s="10" t="s">
        <v>2149</v>
      </c>
      <c r="L92" s="38" t="s">
        <v>2644</v>
      </c>
      <c r="M92" t="str">
        <f>IFERROR(IF(G92="","",IF(_xlfn.XLOOKUP(D92,NOSA!C:C,NOSA!C:C)=D92,"تحویل شده")),"تحویل نشده")</f>
        <v>تحویل نشده</v>
      </c>
      <c r="N92" s="57">
        <v>45154.42347465278</v>
      </c>
    </row>
    <row r="93" spans="2:14">
      <c r="B93" t="str">
        <f>IF(C93="","",گزارش!$B$2&amp;"-"&amp;COUNTIF(macro!$C$3:C93,"ok"))</f>
        <v/>
      </c>
      <c r="C93" t="str">
        <f>IF(VLOOKUP(H93,DATABASE!$B:$E,4,FALSE)=گزارش!$B$2,"ok","")</f>
        <v/>
      </c>
      <c r="D93" t="str">
        <f t="shared" si="1"/>
        <v>نقاب تيره محافظ صورت مدلcanasafe1402/05/25128</v>
      </c>
      <c r="G93" t="s">
        <v>2450</v>
      </c>
      <c r="H93" s="38">
        <v>128</v>
      </c>
      <c r="I93" s="10" t="s">
        <v>1855</v>
      </c>
      <c r="J93" s="10" t="s">
        <v>1842</v>
      </c>
      <c r="K93" s="10" t="s">
        <v>774</v>
      </c>
      <c r="L93" s="38" t="s">
        <v>2644</v>
      </c>
      <c r="M93" t="str">
        <f>IFERROR(IF(G93="","",IF(_xlfn.XLOOKUP(D93,NOSA!C:C,NOSA!C:C)=D93,"تحویل شده")),"تحویل نشده")</f>
        <v>تحویل نشده</v>
      </c>
      <c r="N93" s="57">
        <v>45154.42492164352</v>
      </c>
    </row>
    <row r="94" spans="2:14">
      <c r="B94" t="str">
        <f>IF(C94="","",گزارش!$B$2&amp;"-"&amp;COUNTIF(macro!$C$3:C94,"ok"))</f>
        <v/>
      </c>
      <c r="C94" t="str">
        <f>IF(VLOOKUP(H94,DATABASE!$B:$E,4,FALSE)=گزارش!$B$2,"ok","")</f>
        <v/>
      </c>
      <c r="D94" t="str">
        <f t="shared" si="1"/>
        <v>هدگير نقاب1402/05/25128</v>
      </c>
      <c r="G94" t="s">
        <v>2450</v>
      </c>
      <c r="H94" s="38">
        <v>128</v>
      </c>
      <c r="I94" s="10" t="s">
        <v>1855</v>
      </c>
      <c r="J94" s="10" t="s">
        <v>1842</v>
      </c>
      <c r="K94" s="10" t="s">
        <v>12</v>
      </c>
      <c r="L94" s="38" t="s">
        <v>2644</v>
      </c>
      <c r="M94" t="str">
        <f>IFERROR(IF(G94="","",IF(_xlfn.XLOOKUP(D94,NOSA!C:C,NOSA!C:C)=D94,"تحویل شده")),"تحویل نشده")</f>
        <v>تحویل شده</v>
      </c>
      <c r="N94" s="57">
        <v>45154.425073495368</v>
      </c>
    </row>
    <row r="95" spans="2:14">
      <c r="B95" t="str">
        <f>IF(C95="","",گزارش!$B$2&amp;"-"&amp;COUNTIF(macro!$C$3:C95,"ok"))</f>
        <v/>
      </c>
      <c r="C95" t="str">
        <f>IF(VLOOKUP(H95,DATABASE!$B:$E,4,FALSE)=گزارش!$B$2,"ok","")</f>
        <v/>
      </c>
      <c r="D95" t="str">
        <f t="shared" si="1"/>
        <v>هدگير نقاب1402/05/25128</v>
      </c>
      <c r="G95" t="s">
        <v>2450</v>
      </c>
      <c r="H95" s="38">
        <v>128</v>
      </c>
      <c r="I95" s="10" t="s">
        <v>1855</v>
      </c>
      <c r="J95" s="10" t="s">
        <v>1842</v>
      </c>
      <c r="K95" s="10" t="s">
        <v>12</v>
      </c>
      <c r="L95" s="38" t="s">
        <v>2644</v>
      </c>
      <c r="M95" t="str">
        <f>IFERROR(IF(G95="","",IF(_xlfn.XLOOKUP(D95,NOSA!C:C,NOSA!C:C)=D95,"تحویل شده")),"تحویل نشده")</f>
        <v>تحویل شده</v>
      </c>
      <c r="N95" s="57">
        <v>45154.426143171295</v>
      </c>
    </row>
    <row r="96" spans="2:14">
      <c r="B96" t="str">
        <f>IF(C96="","",گزارش!$B$2&amp;"-"&amp;COUNTIF(macro!$C$3:C96,"ok"))</f>
        <v/>
      </c>
      <c r="C96" t="str">
        <f>IF(VLOOKUP(H96,DATABASE!$B:$E,4,FALSE)=گزارش!$B$2,"ok","")</f>
        <v/>
      </c>
      <c r="D96" t="str">
        <f t="shared" si="1"/>
        <v>لباس كار معمولي- بلوز و شلوار1402/05/25545</v>
      </c>
      <c r="G96" t="s">
        <v>2450</v>
      </c>
      <c r="H96" s="38">
        <v>545</v>
      </c>
      <c r="I96" s="10" t="s">
        <v>1940</v>
      </c>
      <c r="J96" s="10" t="s">
        <v>1854</v>
      </c>
      <c r="K96" s="10" t="s">
        <v>2348</v>
      </c>
      <c r="L96" s="38" t="s">
        <v>2644</v>
      </c>
      <c r="M96" t="str">
        <f>IFERROR(IF(G96="","",IF(_xlfn.XLOOKUP(D96,NOSA!C:C,NOSA!C:C)=D96,"تحویل شده")),"تحویل نشده")</f>
        <v>تحویل نشده</v>
      </c>
      <c r="N96" s="57">
        <v>45154.50010138889</v>
      </c>
    </row>
    <row r="97" spans="2:14">
      <c r="B97" t="str">
        <f>IF(C97="","",گزارش!$B$2&amp;"-"&amp;COUNTIF(macro!$C$3:C97,"ok"))</f>
        <v/>
      </c>
      <c r="C97" t="str">
        <f>IF(VLOOKUP(H97,DATABASE!$B:$E,4,FALSE)=گزارش!$B$2,"ok","")</f>
        <v/>
      </c>
      <c r="D97" t="str">
        <f t="shared" si="1"/>
        <v>نقاب تيره محافظ صورت مدلcanasafe1402/05/25402</v>
      </c>
      <c r="G97" t="s">
        <v>2450</v>
      </c>
      <c r="H97" s="38">
        <v>402</v>
      </c>
      <c r="I97" s="10" t="s">
        <v>1926</v>
      </c>
      <c r="J97" s="10" t="s">
        <v>1861</v>
      </c>
      <c r="K97" s="10" t="s">
        <v>774</v>
      </c>
      <c r="L97" s="38" t="s">
        <v>2644</v>
      </c>
      <c r="M97" t="str">
        <f>IFERROR(IF(G97="","",IF(_xlfn.XLOOKUP(D97,NOSA!C:C,NOSA!C:C)=D97,"تحویل شده")),"تحویل نشده")</f>
        <v>تحویل نشده</v>
      </c>
      <c r="N97" s="57">
        <v>45154.581627083331</v>
      </c>
    </row>
    <row r="98" spans="2:14">
      <c r="B98" t="str">
        <f>IF(C98="","",گزارش!$B$2&amp;"-"&amp;COUNTIF(macro!$C$3:C98,"ok"))</f>
        <v/>
      </c>
      <c r="C98" t="str">
        <f>IF(VLOOKUP(H98,DATABASE!$B:$E,4,FALSE)=گزارش!$B$2,"ok","")</f>
        <v/>
      </c>
      <c r="D98" t="str">
        <f t="shared" si="1"/>
        <v>عينك رويت مذاب1402/05/25155</v>
      </c>
      <c r="G98" t="s">
        <v>2450</v>
      </c>
      <c r="H98" s="38">
        <v>155</v>
      </c>
      <c r="I98" s="10" t="s">
        <v>1865</v>
      </c>
      <c r="J98" s="10" t="s">
        <v>1866</v>
      </c>
      <c r="K98" s="10" t="s">
        <v>2240</v>
      </c>
      <c r="L98" s="38" t="s">
        <v>2644</v>
      </c>
      <c r="M98" t="str">
        <f>IFERROR(IF(G98="","",IF(_xlfn.XLOOKUP(D98,NOSA!C:C,NOSA!C:C)=D98,"تحویل شده")),"تحویل نشده")</f>
        <v>تحویل نشده</v>
      </c>
      <c r="N98" s="57">
        <v>45154.6528869213</v>
      </c>
    </row>
    <row r="99" spans="2:14">
      <c r="B99" t="str">
        <f>IF(C99="","",گزارش!$B$2&amp;"-"&amp;COUNTIF(macro!$C$3:C99,"ok"))</f>
        <v/>
      </c>
      <c r="C99" t="str">
        <f>IF(VLOOKUP(H99,DATABASE!$B:$E,4,FALSE)=گزارش!$B$2,"ok","")</f>
        <v/>
      </c>
      <c r="D99" t="str">
        <f t="shared" si="1"/>
        <v>لباس كار نسوز(شلوار)1402/05/25755</v>
      </c>
      <c r="G99" t="s">
        <v>2450</v>
      </c>
      <c r="H99" s="38">
        <v>755</v>
      </c>
      <c r="I99" s="10" t="s">
        <v>2038</v>
      </c>
      <c r="J99" s="10" t="s">
        <v>1838</v>
      </c>
      <c r="K99" s="10" t="s">
        <v>2661</v>
      </c>
      <c r="L99" s="38" t="s">
        <v>2639</v>
      </c>
      <c r="M99" t="str">
        <f>IFERROR(IF(G99="","",IF(_xlfn.XLOOKUP(D99,NOSA!C:C,NOSA!C:C)=D99,"تحویل شده")),"تحویل نشده")</f>
        <v>تحویل نشده</v>
      </c>
      <c r="N99" s="57">
        <v>45154.784338078702</v>
      </c>
    </row>
    <row r="100" spans="2:14">
      <c r="B100" t="str">
        <f>IF(C100="","",گزارش!$B$2&amp;"-"&amp;COUNTIF(macro!$C$3:C100,"ok"))</f>
        <v/>
      </c>
      <c r="C100" t="str">
        <f>IF(VLOOKUP(H100,DATABASE!$B:$E,4,FALSE)=گزارش!$B$2,"ok","")</f>
        <v/>
      </c>
      <c r="D100" t="str">
        <f t="shared" si="1"/>
        <v>دستكش كف مواد سبك1402/05/25102</v>
      </c>
      <c r="G100" t="s">
        <v>2450</v>
      </c>
      <c r="H100" s="38">
        <v>102</v>
      </c>
      <c r="I100" s="10" t="s">
        <v>5</v>
      </c>
      <c r="J100" s="10" t="s">
        <v>1829</v>
      </c>
      <c r="K100" s="10" t="s">
        <v>2</v>
      </c>
      <c r="L100" s="38" t="s">
        <v>2639</v>
      </c>
      <c r="M100" t="str">
        <f>IFERROR(IF(G100="","",IF(_xlfn.XLOOKUP(D100,NOSA!C:C,NOSA!C:C)=D100,"تحویل شده")),"تحویل نشده")</f>
        <v>تحویل نشده</v>
      </c>
      <c r="N100" s="57">
        <v>45154.831308680557</v>
      </c>
    </row>
    <row r="101" spans="2:14">
      <c r="B101" t="str">
        <f>IF(C101="","",گزارش!$B$2&amp;"-"&amp;COUNTIF(macro!$C$3:C101,"ok"))</f>
        <v/>
      </c>
      <c r="C101" t="str">
        <f>IF(VLOOKUP(H101,DATABASE!$B:$E,4,FALSE)=گزارش!$B$2,"ok","")</f>
        <v/>
      </c>
      <c r="D101" t="str">
        <f t="shared" si="1"/>
        <v>عينك رويت مذاب1402/05/25805</v>
      </c>
      <c r="G101" t="s">
        <v>2450</v>
      </c>
      <c r="H101" s="38">
        <v>805</v>
      </c>
      <c r="I101" s="10" t="s">
        <v>2072</v>
      </c>
      <c r="J101" s="10" t="s">
        <v>1844</v>
      </c>
      <c r="K101" s="10" t="s">
        <v>2240</v>
      </c>
      <c r="L101" s="38" t="s">
        <v>2639</v>
      </c>
      <c r="M101" t="str">
        <f>IFERROR(IF(G101="","",IF(_xlfn.XLOOKUP(D101,NOSA!C:C,NOSA!C:C)=D101,"تحویل شده")),"تحویل نشده")</f>
        <v>تحویل نشده</v>
      </c>
      <c r="N101" s="57">
        <v>45154.831658796298</v>
      </c>
    </row>
    <row r="102" spans="2:14">
      <c r="B102" t="str">
        <f>IF(C102="","",گزارش!$B$2&amp;"-"&amp;COUNTIF(macro!$C$3:C102,"ok"))</f>
        <v/>
      </c>
      <c r="C102" t="str">
        <f>IF(VLOOKUP(H102,DATABASE!$B:$E,4,FALSE)=گزارش!$B$2,"ok","")</f>
        <v/>
      </c>
      <c r="D102" t="str">
        <f t="shared" si="1"/>
        <v>لباس كار نسوز(بلوز و شلوار)1402/05/26259</v>
      </c>
      <c r="G102" t="s">
        <v>2451</v>
      </c>
      <c r="H102" s="38">
        <v>259</v>
      </c>
      <c r="I102" s="10" t="s">
        <v>1888</v>
      </c>
      <c r="J102" s="10" t="s">
        <v>1842</v>
      </c>
      <c r="K102" s="10" t="s">
        <v>2129</v>
      </c>
      <c r="L102" s="38" t="s">
        <v>2644</v>
      </c>
      <c r="M102" t="str">
        <f>IFERROR(IF(G102="","",IF(_xlfn.XLOOKUP(D102,NOSA!C:C,NOSA!C:C)=D102,"تحویل شده")),"تحویل نشده")</f>
        <v>تحویل شده</v>
      </c>
      <c r="N102" s="57">
        <v>45155.490007523149</v>
      </c>
    </row>
    <row r="103" spans="2:14">
      <c r="B103" t="str">
        <f>IF(C103="","",گزارش!$B$2&amp;"-"&amp;COUNTIF(macro!$C$3:C103,"ok"))</f>
        <v/>
      </c>
      <c r="C103" t="str">
        <f>IF(VLOOKUP(H103,DATABASE!$B:$E,4,FALSE)=گزارش!$B$2,"ok","")</f>
        <v/>
      </c>
      <c r="D103" t="str">
        <f t="shared" si="1"/>
        <v>كلاه ايمني1402/05/27789</v>
      </c>
      <c r="G103" t="s">
        <v>2452</v>
      </c>
      <c r="H103" s="38">
        <v>789</v>
      </c>
      <c r="I103" s="10" t="s">
        <v>2061</v>
      </c>
      <c r="J103" s="10" t="s">
        <v>1800</v>
      </c>
      <c r="K103" s="10" t="s">
        <v>2096</v>
      </c>
      <c r="L103" s="38" t="s">
        <v>2639</v>
      </c>
      <c r="M103" t="str">
        <f>IFERROR(IF(G103="","",IF(_xlfn.XLOOKUP(D103,NOSA!C:C,NOSA!C:C)=D103,"تحویل شده")),"تحویل نشده")</f>
        <v>تحویل شده</v>
      </c>
      <c r="N103" s="57">
        <v>45156.33394675926</v>
      </c>
    </row>
    <row r="104" spans="2:14">
      <c r="B104" t="str">
        <f>IF(C104="","",گزارش!$B$2&amp;"-"&amp;COUNTIF(macro!$C$3:C104,"ok"))</f>
        <v/>
      </c>
      <c r="C104" t="str">
        <f>IF(VLOOKUP(H104,DATABASE!$B:$E,4,FALSE)=گزارش!$B$2,"ok","")</f>
        <v/>
      </c>
      <c r="D104" t="str">
        <f t="shared" si="1"/>
        <v>عينك رويت مذاب1402/05/2850</v>
      </c>
      <c r="G104" t="s">
        <v>2453</v>
      </c>
      <c r="H104" s="38">
        <v>50</v>
      </c>
      <c r="I104" s="10" t="s">
        <v>1830</v>
      </c>
      <c r="J104" s="10" t="s">
        <v>1827</v>
      </c>
      <c r="K104" s="10" t="s">
        <v>2240</v>
      </c>
      <c r="L104" s="38" t="s">
        <v>2609</v>
      </c>
      <c r="M104" t="str">
        <f>IFERROR(IF(G104="","",IF(_xlfn.XLOOKUP(D104,NOSA!C:C,NOSA!C:C)=D104,"تحویل شده")),"تحویل نشده")</f>
        <v>تحویل نشده</v>
      </c>
      <c r="N104" s="57">
        <v>45157.041096759262</v>
      </c>
    </row>
    <row r="105" spans="2:14">
      <c r="B105" t="str">
        <f>IF(C105="","",گزارش!$B$2&amp;"-"&amp;COUNTIF(macro!$C$3:C105,"ok"))</f>
        <v/>
      </c>
      <c r="C105" t="str">
        <f>IF(VLOOKUP(H105,DATABASE!$B:$E,4,FALSE)=گزارش!$B$2,"ok","")</f>
        <v/>
      </c>
      <c r="D105" t="str">
        <f t="shared" si="1"/>
        <v>عينك رويت مذاب1402/05/28402</v>
      </c>
      <c r="G105" t="s">
        <v>2453</v>
      </c>
      <c r="H105" s="38">
        <v>402</v>
      </c>
      <c r="I105" s="10" t="s">
        <v>1926</v>
      </c>
      <c r="J105" s="10" t="s">
        <v>1861</v>
      </c>
      <c r="K105" s="10" t="s">
        <v>2240</v>
      </c>
      <c r="L105" s="38" t="s">
        <v>2644</v>
      </c>
      <c r="M105" t="str">
        <f>IFERROR(IF(G105="","",IF(_xlfn.XLOOKUP(D105,NOSA!C:C,NOSA!C:C)=D105,"تحویل شده")),"تحویل نشده")</f>
        <v>تحویل نشده</v>
      </c>
      <c r="N105" s="57">
        <v>45157.588881597221</v>
      </c>
    </row>
    <row r="106" spans="2:14">
      <c r="B106" t="str">
        <f>IF(C106="","",گزارش!$B$2&amp;"-"&amp;COUNTIF(macro!$C$3:C106,"ok"))</f>
        <v/>
      </c>
      <c r="C106" t="str">
        <f>IF(VLOOKUP(H106,DATABASE!$B:$E,4,FALSE)=گزارش!$B$2,"ok","")</f>
        <v/>
      </c>
      <c r="D106" t="str">
        <f t="shared" si="1"/>
        <v>نقاب تيره محافظ صورت مدلcanasafe1402/05/28121</v>
      </c>
      <c r="G106" t="s">
        <v>2453</v>
      </c>
      <c r="H106" s="38">
        <v>121</v>
      </c>
      <c r="I106" s="10" t="s">
        <v>1852</v>
      </c>
      <c r="J106" s="10" t="s">
        <v>1840</v>
      </c>
      <c r="K106" s="10" t="s">
        <v>774</v>
      </c>
      <c r="L106" s="38" t="s">
        <v>2639</v>
      </c>
      <c r="M106" t="str">
        <f>IFERROR(IF(G106="","",IF(_xlfn.XLOOKUP(D106,NOSA!C:C,NOSA!C:C)=D106,"تحویل شده")),"تحویل نشده")</f>
        <v>تحویل نشده</v>
      </c>
      <c r="N106" s="57">
        <v>45157.792393402779</v>
      </c>
    </row>
    <row r="107" spans="2:14">
      <c r="B107" t="str">
        <f>IF(C107="","",گزارش!$B$2&amp;"-"&amp;COUNTIF(macro!$C$3:C107,"ok"))</f>
        <v/>
      </c>
      <c r="C107" t="str">
        <f>IF(VLOOKUP(H107,DATABASE!$B:$E,4,FALSE)=گزارش!$B$2,"ok","")</f>
        <v/>
      </c>
      <c r="D107" t="str">
        <f t="shared" si="1"/>
        <v>پوتين ايمني نسوز1402/05/30769</v>
      </c>
      <c r="G107" t="s">
        <v>2455</v>
      </c>
      <c r="H107" s="38">
        <v>769</v>
      </c>
      <c r="I107" s="10" t="s">
        <v>2044</v>
      </c>
      <c r="J107" s="10" t="s">
        <v>1800</v>
      </c>
      <c r="K107" s="10" t="s">
        <v>2151</v>
      </c>
      <c r="L107" s="38" t="s">
        <v>2609</v>
      </c>
      <c r="M107" t="str">
        <f>IFERROR(IF(G107="","",IF(_xlfn.XLOOKUP(D107,NOSA!C:C,NOSA!C:C)=D107,"تحویل شده")),"تحویل نشده")</f>
        <v>تحویل شده</v>
      </c>
      <c r="N107" s="57">
        <v>45159.299064004626</v>
      </c>
    </row>
    <row r="108" spans="2:14">
      <c r="B108" t="str">
        <f>IF(C108="","",گزارش!$B$2&amp;"-"&amp;COUNTIF(macro!$C$3:C108,"ok"))</f>
        <v/>
      </c>
      <c r="C108" t="str">
        <f>IF(VLOOKUP(H108,DATABASE!$B:$E,4,FALSE)=گزارش!$B$2,"ok","")</f>
        <v/>
      </c>
      <c r="D108" t="str">
        <f t="shared" si="1"/>
        <v>لباس كار معمولي- بلوز و شلوار1402/05/30427</v>
      </c>
      <c r="G108" t="s">
        <v>2455</v>
      </c>
      <c r="H108" s="38">
        <v>427</v>
      </c>
      <c r="I108" s="10" t="s">
        <v>1932</v>
      </c>
      <c r="J108" s="10" t="s">
        <v>1821</v>
      </c>
      <c r="K108" s="10" t="s">
        <v>2348</v>
      </c>
      <c r="L108" s="38" t="s">
        <v>2609</v>
      </c>
      <c r="M108" t="str">
        <f>IFERROR(IF(G108="","",IF(_xlfn.XLOOKUP(D108,NOSA!C:C,NOSA!C:C)=D108,"تحویل شده")),"تحویل نشده")</f>
        <v>تحویل نشده</v>
      </c>
      <c r="N108" s="57">
        <v>45159.500652893519</v>
      </c>
    </row>
    <row r="109" spans="2:14">
      <c r="B109" t="str">
        <f>IF(C109="","",گزارش!$B$2&amp;"-"&amp;COUNTIF(macro!$C$3:C109,"ok"))</f>
        <v/>
      </c>
      <c r="C109" t="str">
        <f>IF(VLOOKUP(H109,DATABASE!$B:$E,4,FALSE)=گزارش!$B$2,"ok","")</f>
        <v/>
      </c>
      <c r="D109" t="str">
        <f t="shared" si="1"/>
        <v>عينك كهربايي (روكلاهي)1402/05/31829</v>
      </c>
      <c r="G109" t="s">
        <v>2456</v>
      </c>
      <c r="H109" s="38">
        <v>829</v>
      </c>
      <c r="I109" s="10" t="s">
        <v>2620</v>
      </c>
      <c r="J109" s="10" t="s">
        <v>1840</v>
      </c>
      <c r="K109" s="10" t="s">
        <v>1561</v>
      </c>
      <c r="L109" s="38" t="s">
        <v>2639</v>
      </c>
      <c r="M109" t="str">
        <f>IFERROR(IF(G109="","",IF(_xlfn.XLOOKUP(D109,NOSA!C:C,NOSA!C:C)=D109,"تحویل شده")),"تحویل نشده")</f>
        <v>تحویل شده</v>
      </c>
      <c r="N109" s="57">
        <v>45160.626023842589</v>
      </c>
    </row>
    <row r="110" spans="2:14">
      <c r="B110" t="str">
        <f>IF(C110="","",گزارش!$B$2&amp;"-"&amp;COUNTIF(macro!$C$3:C110,"ok"))</f>
        <v/>
      </c>
      <c r="C110" t="str">
        <f>IF(VLOOKUP(H110,DATABASE!$B:$E,4,FALSE)=گزارش!$B$2,"ok","")</f>
        <v/>
      </c>
      <c r="D110" t="str">
        <f t="shared" si="1"/>
        <v>نقاب تیره1402/05/31829</v>
      </c>
      <c r="G110" t="s">
        <v>2456</v>
      </c>
      <c r="H110" s="38">
        <v>829</v>
      </c>
      <c r="I110" s="10" t="s">
        <v>2620</v>
      </c>
      <c r="J110" s="10" t="s">
        <v>1840</v>
      </c>
      <c r="K110" s="10" t="s">
        <v>2176</v>
      </c>
      <c r="L110" s="38" t="s">
        <v>2639</v>
      </c>
      <c r="M110" t="str">
        <f>IFERROR(IF(G110="","",IF(_xlfn.XLOOKUP(D110,NOSA!C:C,NOSA!C:C)=D110,"تحویل شده")),"تحویل نشده")</f>
        <v>تحویل نشده</v>
      </c>
      <c r="N110" s="57">
        <v>45160.626575578703</v>
      </c>
    </row>
    <row r="111" spans="2:14">
      <c r="B111" t="str">
        <f>IF(C111="","",گزارش!$B$2&amp;"-"&amp;COUNTIF(macro!$C$3:C111,"ok"))</f>
        <v/>
      </c>
      <c r="C111" t="str">
        <f>IF(VLOOKUP(H111,DATABASE!$B:$E,4,FALSE)=گزارش!$B$2,"ok","")</f>
        <v/>
      </c>
      <c r="D111" t="str">
        <f t="shared" si="1"/>
        <v>لباس كار ديرسوز(بلوز و شلوار)1402/05/31102</v>
      </c>
      <c r="G111" t="s">
        <v>2456</v>
      </c>
      <c r="H111" s="38">
        <v>102</v>
      </c>
      <c r="I111" s="10" t="s">
        <v>5</v>
      </c>
      <c r="J111" s="10" t="s">
        <v>1829</v>
      </c>
      <c r="K111" s="10" t="s">
        <v>2137</v>
      </c>
      <c r="L111" s="38" t="s">
        <v>2609</v>
      </c>
      <c r="M111" t="str">
        <f>IFERROR(IF(G111="","",IF(_xlfn.XLOOKUP(D111,NOSA!C:C,NOSA!C:C)=D111,"تحویل شده")),"تحویل نشده")</f>
        <v>تحویل شده</v>
      </c>
      <c r="N111" s="57">
        <v>45160.892278356485</v>
      </c>
    </row>
    <row r="112" spans="2:14">
      <c r="B112" t="str">
        <f>IF(C112="","",گزارش!$B$2&amp;"-"&amp;COUNTIF(macro!$C$3:C112,"ok"))</f>
        <v/>
      </c>
      <c r="C112" t="str">
        <f>IF(VLOOKUP(H112,DATABASE!$B:$E,4,FALSE)=گزارش!$B$2,"ok","")</f>
        <v/>
      </c>
      <c r="D112" t="str">
        <f t="shared" si="1"/>
        <v>كمربند برزنتي نواري1402/06/01755</v>
      </c>
      <c r="G112" t="s">
        <v>2457</v>
      </c>
      <c r="H112" s="38">
        <v>755</v>
      </c>
      <c r="I112" s="10" t="s">
        <v>2038</v>
      </c>
      <c r="J112" s="10" t="s">
        <v>1838</v>
      </c>
      <c r="K112" s="10" t="s">
        <v>95</v>
      </c>
      <c r="L112" s="38" t="s">
        <v>2609</v>
      </c>
      <c r="M112" t="str">
        <f>IFERROR(IF(G112="","",IF(_xlfn.XLOOKUP(D112,NOSA!C:C,NOSA!C:C)=D112,"تحویل شده")),"تحویل نشده")</f>
        <v>تحویل شده</v>
      </c>
      <c r="N112" s="57">
        <v>45161.264361805559</v>
      </c>
    </row>
    <row r="113" spans="2:14">
      <c r="B113" t="str">
        <f>IF(C113="","",گزارش!$B$2&amp;"-"&amp;COUNTIF(macro!$C$3:C113,"ok"))</f>
        <v/>
      </c>
      <c r="C113" t="str">
        <f>IF(VLOOKUP(H113,DATABASE!$B:$E,4,FALSE)=گزارش!$B$2,"ok","")</f>
        <v/>
      </c>
      <c r="D113" t="str">
        <f t="shared" si="1"/>
        <v>دستكش ضد برش سبك1402/06/01238</v>
      </c>
      <c r="G113" t="s">
        <v>2457</v>
      </c>
      <c r="H113" s="38">
        <v>238</v>
      </c>
      <c r="I113" s="10" t="s">
        <v>1884</v>
      </c>
      <c r="J113" s="10" t="s">
        <v>1844</v>
      </c>
      <c r="K113" s="10" t="s">
        <v>22</v>
      </c>
      <c r="L113" s="38" t="s">
        <v>2639</v>
      </c>
      <c r="M113" t="str">
        <f>IFERROR(IF(G113="","",IF(_xlfn.XLOOKUP(D113,NOSA!C:C,NOSA!C:C)=D113,"تحویل شده")),"تحویل نشده")</f>
        <v>تحویل نشده</v>
      </c>
      <c r="N113" s="57">
        <v>45161.321961111113</v>
      </c>
    </row>
    <row r="114" spans="2:14">
      <c r="B114" t="str">
        <f>IF(C114="","",گزارش!$B$2&amp;"-"&amp;COUNTIF(macro!$C$3:C114,"ok"))</f>
        <v/>
      </c>
      <c r="C114" t="str">
        <f>IF(VLOOKUP(H114,DATABASE!$B:$E,4,FALSE)=گزارش!$B$2,"ok","")</f>
        <v/>
      </c>
      <c r="D114" t="str">
        <f t="shared" si="1"/>
        <v>لباس كار (شلوار) 1402/06/01772</v>
      </c>
      <c r="G114" t="s">
        <v>2457</v>
      </c>
      <c r="H114" s="38">
        <v>772</v>
      </c>
      <c r="I114" s="10" t="s">
        <v>2047</v>
      </c>
      <c r="J114" s="10" t="s">
        <v>1930</v>
      </c>
      <c r="K114" s="10" t="s">
        <v>2115</v>
      </c>
      <c r="L114" s="38" t="s">
        <v>2644</v>
      </c>
      <c r="M114" t="str">
        <f>IFERROR(IF(G114="","",IF(_xlfn.XLOOKUP(D114,NOSA!C:C,NOSA!C:C)=D114,"تحویل شده")),"تحویل نشده")</f>
        <v>تحویل نشده</v>
      </c>
      <c r="N114" s="57">
        <v>45161.567147106478</v>
      </c>
    </row>
    <row r="115" spans="2:14">
      <c r="B115" t="str">
        <f>IF(C115="","",گزارش!$B$2&amp;"-"&amp;COUNTIF(macro!$C$3:C115,"ok"))</f>
        <v/>
      </c>
      <c r="C115" t="str">
        <f>IF(VLOOKUP(H115,DATABASE!$B:$E,4,FALSE)=گزارش!$B$2,"ok","")</f>
        <v/>
      </c>
      <c r="D115" t="str">
        <f t="shared" si="1"/>
        <v>لباس كار ديرسوز(شلوار) 1402/06/04641</v>
      </c>
      <c r="G115" t="s">
        <v>2460</v>
      </c>
      <c r="H115" s="38">
        <v>641</v>
      </c>
      <c r="I115" s="10" t="s">
        <v>1972</v>
      </c>
      <c r="J115" s="10" t="s">
        <v>1873</v>
      </c>
      <c r="K115" s="10" t="s">
        <v>2144</v>
      </c>
      <c r="L115" s="38" t="s">
        <v>2609</v>
      </c>
      <c r="M115" t="str">
        <f>IFERROR(IF(G115="","",IF(_xlfn.XLOOKUP(D115,NOSA!C:C,NOSA!C:C)=D115,"تحویل شده")),"تحویل نشده")</f>
        <v>تحویل نشده</v>
      </c>
      <c r="N115" s="57">
        <v>45164.609704282404</v>
      </c>
    </row>
    <row r="116" spans="2:14">
      <c r="B116" t="str">
        <f>IF(C116="","",گزارش!$B$2&amp;"-"&amp;COUNTIF(macro!$C$3:C116,"ok"))</f>
        <v/>
      </c>
      <c r="C116" t="str">
        <f>IF(VLOOKUP(H116,DATABASE!$B:$E,4,FALSE)=گزارش!$B$2,"ok","")</f>
        <v/>
      </c>
      <c r="D116" t="str">
        <f t="shared" si="1"/>
        <v>مقنعه نسوز كتان1402/06/05841</v>
      </c>
      <c r="G116" t="s">
        <v>2461</v>
      </c>
      <c r="H116" s="38">
        <v>841</v>
      </c>
      <c r="I116" s="10" t="s">
        <v>2692</v>
      </c>
      <c r="J116" s="10" t="s">
        <v>1980</v>
      </c>
      <c r="K116" s="10" t="s">
        <v>31</v>
      </c>
      <c r="L116" s="38" t="s">
        <v>2609</v>
      </c>
      <c r="M116" t="str">
        <f>IFERROR(IF(G116="","",IF(_xlfn.XLOOKUP(D116,NOSA!C:C,NOSA!C:C)=D116,"تحویل شده")),"تحویل نشده")</f>
        <v>تحویل نشده</v>
      </c>
      <c r="N116" s="57">
        <v>45165.323585879632</v>
      </c>
    </row>
    <row r="117" spans="2:14">
      <c r="B117" t="str">
        <f>IF(C117="","",گزارش!$B$2&amp;"-"&amp;COUNTIF(macro!$C$3:C117,"ok"))</f>
        <v/>
      </c>
      <c r="C117" t="str">
        <f>IF(VLOOKUP(H117,DATABASE!$B:$E,4,FALSE)=گزارش!$B$2,"ok","")</f>
        <v/>
      </c>
      <c r="D117" t="str">
        <f t="shared" si="1"/>
        <v>عينك گاگل1402/06/05841</v>
      </c>
      <c r="G117" t="s">
        <v>2461</v>
      </c>
      <c r="H117" s="38">
        <v>841</v>
      </c>
      <c r="I117" s="10" t="s">
        <v>2692</v>
      </c>
      <c r="J117" s="10" t="s">
        <v>1980</v>
      </c>
      <c r="K117" s="10" t="s">
        <v>1556</v>
      </c>
      <c r="L117" s="38" t="s">
        <v>2609</v>
      </c>
      <c r="M117" t="str">
        <f>IFERROR(IF(G117="","",IF(_xlfn.XLOOKUP(D117,NOSA!C:C,NOSA!C:C)=D117,"تحویل شده")),"تحویل نشده")</f>
        <v>تحویل شده</v>
      </c>
      <c r="N117" s="57">
        <v>45165.323916550929</v>
      </c>
    </row>
    <row r="118" spans="2:14">
      <c r="B118" t="str">
        <f>IF(C118="","",گزارش!$B$2&amp;"-"&amp;COUNTIF(macro!$C$3:C118,"ok"))</f>
        <v/>
      </c>
      <c r="C118" t="str">
        <f>IF(VLOOKUP(H118,DATABASE!$B:$E,4,FALSE)=گزارش!$B$2,"ok","")</f>
        <v/>
      </c>
      <c r="D118" t="str">
        <f t="shared" si="1"/>
        <v>كلاه ايمني1402/06/05718</v>
      </c>
      <c r="G118" t="s">
        <v>2461</v>
      </c>
      <c r="H118" s="38">
        <v>718</v>
      </c>
      <c r="I118" s="10" t="s">
        <v>2007</v>
      </c>
      <c r="J118" s="10" t="s">
        <v>1844</v>
      </c>
      <c r="K118" s="10" t="s">
        <v>2096</v>
      </c>
      <c r="L118" s="38" t="s">
        <v>2609</v>
      </c>
      <c r="M118" t="str">
        <f>IFERROR(IF(G118="","",IF(_xlfn.XLOOKUP(D118,NOSA!C:C,NOSA!C:C)=D118,"تحویل شده")),"تحویل نشده")</f>
        <v>تحویل شده</v>
      </c>
      <c r="N118" s="57">
        <v>45165.34828888889</v>
      </c>
    </row>
    <row r="119" spans="2:14">
      <c r="B119" t="str">
        <f>IF(C119="","",گزارش!$B$2&amp;"-"&amp;COUNTIF(macro!$C$3:C119,"ok"))</f>
        <v/>
      </c>
      <c r="C119" t="str">
        <f>IF(VLOOKUP(H119,DATABASE!$B:$E,4,FALSE)=گزارش!$B$2,"ok","")</f>
        <v/>
      </c>
      <c r="D119" t="str">
        <f t="shared" si="1"/>
        <v>پيشبند نسوز چرمي1402/06/05718</v>
      </c>
      <c r="G119" t="s">
        <v>2461</v>
      </c>
      <c r="H119" s="38">
        <v>718</v>
      </c>
      <c r="I119" s="10" t="s">
        <v>2007</v>
      </c>
      <c r="J119" s="10" t="s">
        <v>1844</v>
      </c>
      <c r="K119" s="10" t="s">
        <v>15</v>
      </c>
      <c r="L119" s="38" t="s">
        <v>2609</v>
      </c>
      <c r="M119" t="str">
        <f>IFERROR(IF(G119="","",IF(_xlfn.XLOOKUP(D119,NOSA!C:C,NOSA!C:C)=D119,"تحویل شده")),"تحویل نشده")</f>
        <v>تحویل شده</v>
      </c>
      <c r="N119" s="57">
        <v>45165.348837962963</v>
      </c>
    </row>
    <row r="120" spans="2:14">
      <c r="B120" t="str">
        <f>IF(C120="","",گزارش!$B$2&amp;"-"&amp;COUNTIF(macro!$C$3:C120,"ok"))</f>
        <v/>
      </c>
      <c r="C120" t="str">
        <f>IF(VLOOKUP(H120,DATABASE!$B:$E,4,FALSE)=گزارش!$B$2,"ok","")</f>
        <v/>
      </c>
      <c r="D120" t="str">
        <f t="shared" si="1"/>
        <v>مقنعه نسوز چرمي1402/06/05834</v>
      </c>
      <c r="G120" t="s">
        <v>2461</v>
      </c>
      <c r="H120" s="38">
        <v>834</v>
      </c>
      <c r="I120" s="10" t="s">
        <v>2647</v>
      </c>
      <c r="J120" s="10" t="s">
        <v>2033</v>
      </c>
      <c r="K120" s="10" t="s">
        <v>7</v>
      </c>
      <c r="L120" s="38" t="s">
        <v>2609</v>
      </c>
      <c r="M120" t="str">
        <f>IFERROR(IF(G120="","",IF(_xlfn.XLOOKUP(D120,NOSA!C:C,NOSA!C:C)=D120,"تحویل شده")),"تحویل نشده")</f>
        <v>تحویل نشده</v>
      </c>
      <c r="N120" s="57">
        <v>45165.422289930553</v>
      </c>
    </row>
    <row r="121" spans="2:14">
      <c r="B121" t="str">
        <f>IF(C121="","",گزارش!$B$2&amp;"-"&amp;COUNTIF(macro!$C$3:C121,"ok"))</f>
        <v/>
      </c>
      <c r="C121" t="str">
        <f>IF(VLOOKUP(H121,DATABASE!$B:$E,4,FALSE)=گزارش!$B$2,"ok","")</f>
        <v/>
      </c>
      <c r="D121" t="str">
        <f t="shared" si="1"/>
        <v>چكمه ايمني نسوز1402/06/06776</v>
      </c>
      <c r="G121" t="s">
        <v>2462</v>
      </c>
      <c r="H121" s="38">
        <v>776</v>
      </c>
      <c r="I121" s="10" t="s">
        <v>1169</v>
      </c>
      <c r="J121" s="10" t="s">
        <v>1842</v>
      </c>
      <c r="K121" s="10" t="s">
        <v>2152</v>
      </c>
      <c r="L121" s="38" t="s">
        <v>2639</v>
      </c>
      <c r="M121" t="str">
        <f>IFERROR(IF(G121="","",IF(_xlfn.XLOOKUP(D121,NOSA!C:C,NOSA!C:C)=D121,"تحویل شده")),"تحویل نشده")</f>
        <v>تحویل شده</v>
      </c>
      <c r="N121" s="57">
        <v>45166.418378587965</v>
      </c>
    </row>
    <row r="122" spans="2:14">
      <c r="B122" t="str">
        <f>IF(C122="","",گزارش!$B$2&amp;"-"&amp;COUNTIF(macro!$C$3:C122,"ok"))</f>
        <v/>
      </c>
      <c r="C122" t="str">
        <f>IF(VLOOKUP(H122,DATABASE!$B:$E,4,FALSE)=گزارش!$B$2,"ok","")</f>
        <v/>
      </c>
      <c r="D122" t="str">
        <f t="shared" si="1"/>
        <v>لباس كار ديرسوز(بلوز و شلوار)1402/06/08313</v>
      </c>
      <c r="G122" t="s">
        <v>2464</v>
      </c>
      <c r="H122" s="38">
        <v>313</v>
      </c>
      <c r="I122" s="10" t="s">
        <v>1907</v>
      </c>
      <c r="J122" s="10" t="s">
        <v>1869</v>
      </c>
      <c r="K122" s="10" t="s">
        <v>2137</v>
      </c>
      <c r="L122" s="38" t="s">
        <v>2639</v>
      </c>
      <c r="M122" t="str">
        <f>IFERROR(IF(G122="","",IF(_xlfn.XLOOKUP(D122,NOSA!C:C,NOSA!C:C)=D122,"تحویل شده")),"تحویل نشده")</f>
        <v>تحویل شده</v>
      </c>
      <c r="N122" s="57">
        <v>45168.859560763885</v>
      </c>
    </row>
    <row r="123" spans="2:14">
      <c r="B123" t="str">
        <f>IF(C123="","",گزارش!$B$2&amp;"-"&amp;COUNTIF(macro!$C$3:C123,"ok"))</f>
        <v/>
      </c>
      <c r="C123" t="str">
        <f>IF(VLOOKUP(H123,DATABASE!$B:$E,4,FALSE)=گزارش!$B$2,"ok","")</f>
        <v/>
      </c>
      <c r="D123" t="str">
        <f t="shared" si="1"/>
        <v>لباس كار ديرسوز(بلوز و شلوار)1402/06/11774</v>
      </c>
      <c r="G123" t="s">
        <v>2467</v>
      </c>
      <c r="H123" s="38">
        <v>774</v>
      </c>
      <c r="I123" s="10" t="s">
        <v>2049</v>
      </c>
      <c r="J123" s="10" t="s">
        <v>1800</v>
      </c>
      <c r="K123" s="10" t="s">
        <v>2137</v>
      </c>
      <c r="L123" s="38" t="s">
        <v>2639</v>
      </c>
      <c r="M123" t="str">
        <f>IFERROR(IF(G123="","",IF(_xlfn.XLOOKUP(D123,NOSA!C:C,NOSA!C:C)=D123,"تحویل شده")),"تحویل نشده")</f>
        <v>تحویل نشده</v>
      </c>
      <c r="N123" s="57">
        <v>45171.12173136574</v>
      </c>
    </row>
    <row r="124" spans="2:14">
      <c r="B124" t="str">
        <f>IF(C124="","",گزارش!$B$2&amp;"-"&amp;COUNTIF(macro!$C$3:C124,"ok"))</f>
        <v/>
      </c>
      <c r="C124" t="str">
        <f>IF(VLOOKUP(H124,DATABASE!$B:$E,4,FALSE)=گزارش!$B$2,"ok","")</f>
        <v/>
      </c>
      <c r="D124" t="str">
        <f t="shared" si="1"/>
        <v>لباس كار ديرسوز(بلوز و شلوار)1402/06/11694</v>
      </c>
      <c r="G124" t="s">
        <v>2467</v>
      </c>
      <c r="H124" s="38">
        <v>694</v>
      </c>
      <c r="I124" s="10" t="s">
        <v>128</v>
      </c>
      <c r="J124" s="10" t="s">
        <v>1873</v>
      </c>
      <c r="K124" s="10" t="s">
        <v>2137</v>
      </c>
      <c r="L124" s="38" t="s">
        <v>2609</v>
      </c>
      <c r="M124" t="str">
        <f>IFERROR(IF(G124="","",IF(_xlfn.XLOOKUP(D124,NOSA!C:C,NOSA!C:C)=D124,"تحویل شده")),"تحویل نشده")</f>
        <v>تحویل شده</v>
      </c>
      <c r="N124" s="57">
        <v>45171.352226736111</v>
      </c>
    </row>
    <row r="125" spans="2:14">
      <c r="B125" t="str">
        <f>IF(C125="","",گزارش!$B$2&amp;"-"&amp;COUNTIF(macro!$C$3:C125,"ok"))</f>
        <v/>
      </c>
      <c r="C125" t="str">
        <f>IF(VLOOKUP(H125,DATABASE!$B:$E,4,FALSE)=گزارش!$B$2,"ok","")</f>
        <v/>
      </c>
      <c r="D125" t="str">
        <f t="shared" si="1"/>
        <v>هدگير نقاب1402/06/12829</v>
      </c>
      <c r="G125" t="s">
        <v>2468</v>
      </c>
      <c r="H125" s="38">
        <v>829</v>
      </c>
      <c r="I125" s="10" t="s">
        <v>2620</v>
      </c>
      <c r="J125" s="10" t="s">
        <v>1840</v>
      </c>
      <c r="K125" s="10" t="s">
        <v>12</v>
      </c>
      <c r="L125" s="38" t="s">
        <v>2639</v>
      </c>
      <c r="M125" t="str">
        <f>IFERROR(IF(G125="","",IF(_xlfn.XLOOKUP(D125,NOSA!C:C,NOSA!C:C)=D125,"تحویل شده")),"تحویل نشده")</f>
        <v>تحویل نشده</v>
      </c>
      <c r="N125" s="57">
        <v>45172.602765046293</v>
      </c>
    </row>
    <row r="126" spans="2:14">
      <c r="B126" t="str">
        <f>IF(C126="","",گزارش!$B$2&amp;"-"&amp;COUNTIF(macro!$C$3:C126,"ok"))</f>
        <v/>
      </c>
      <c r="C126" t="str">
        <f>IF(VLOOKUP(H126,DATABASE!$B:$E,4,FALSE)=گزارش!$B$2,"ok","")</f>
        <v/>
      </c>
      <c r="D126" t="str">
        <f t="shared" si="1"/>
        <v>عينك سنگ زني بغل توري1402/06/13682</v>
      </c>
      <c r="G126" t="s">
        <v>2469</v>
      </c>
      <c r="H126" s="38">
        <v>682</v>
      </c>
      <c r="I126" s="10" t="s">
        <v>308</v>
      </c>
      <c r="J126" s="10" t="s">
        <v>1838</v>
      </c>
      <c r="K126" s="10" t="s">
        <v>1520</v>
      </c>
      <c r="L126" s="38" t="s">
        <v>2639</v>
      </c>
      <c r="M126" t="str">
        <f>IFERROR(IF(G126="","",IF(_xlfn.XLOOKUP(D126,NOSA!C:C,NOSA!C:C)=D126,"تحویل شده")),"تحویل نشده")</f>
        <v>تحویل نشده</v>
      </c>
      <c r="N126" s="57">
        <v>45173.379130439818</v>
      </c>
    </row>
    <row r="127" spans="2:14">
      <c r="B127" t="str">
        <f>IF(C127="","",گزارش!$B$2&amp;"-"&amp;COUNTIF(macro!$C$3:C127,"ok"))</f>
        <v/>
      </c>
      <c r="C127" t="str">
        <f>IF(VLOOKUP(H127,DATABASE!$B:$E,4,FALSE)=گزارش!$B$2,"ok","")</f>
        <v/>
      </c>
      <c r="D127" t="str">
        <f t="shared" si="1"/>
        <v>فيلتر ماسك نيم صورت (3M)1402/06/1310030</v>
      </c>
      <c r="G127" t="s">
        <v>2469</v>
      </c>
      <c r="H127" s="38">
        <v>10030</v>
      </c>
      <c r="I127" s="10" t="s">
        <v>1627</v>
      </c>
      <c r="J127" s="10" t="s">
        <v>1838</v>
      </c>
      <c r="K127" s="10" t="s">
        <v>55</v>
      </c>
      <c r="L127" s="38" t="s">
        <v>2609</v>
      </c>
      <c r="M127" t="str">
        <f>IFERROR(IF(G127="","",IF(_xlfn.XLOOKUP(D127,NOSA!C:C,NOSA!C:C)=D127,"تحویل شده")),"تحویل نشده")</f>
        <v>تحویل نشده</v>
      </c>
      <c r="N127" s="57">
        <v>45173.815115393518</v>
      </c>
    </row>
    <row r="128" spans="2:14">
      <c r="B128" t="str">
        <f>IF(C128="","",گزارش!$B$2&amp;"-"&amp;COUNTIF(macro!$C$3:C128,"ok"))</f>
        <v/>
      </c>
      <c r="C128" t="str">
        <f>IF(VLOOKUP(H128,DATABASE!$B:$E,4,FALSE)=گزارش!$B$2,"ok","")</f>
        <v/>
      </c>
      <c r="D128" t="str">
        <f t="shared" si="1"/>
        <v>لباس كار نسوز(بلوز و شلوار)1402/06/13829</v>
      </c>
      <c r="G128" t="s">
        <v>2469</v>
      </c>
      <c r="H128" s="38">
        <v>829</v>
      </c>
      <c r="I128" s="10" t="s">
        <v>2620</v>
      </c>
      <c r="J128" s="10" t="s">
        <v>1840</v>
      </c>
      <c r="K128" s="10" t="s">
        <v>2129</v>
      </c>
      <c r="L128" s="38" t="s">
        <v>2609</v>
      </c>
      <c r="M128" t="str">
        <f>IFERROR(IF(G128="","",IF(_xlfn.XLOOKUP(D128,NOSA!C:C,NOSA!C:C)=D128,"تحویل شده")),"تحویل نشده")</f>
        <v>تحویل نشده</v>
      </c>
      <c r="N128" s="57">
        <v>45173.816827083334</v>
      </c>
    </row>
    <row r="129" spans="2:14">
      <c r="B129" t="str">
        <f>IF(C129="","",گزارش!$B$2&amp;"-"&amp;COUNTIF(macro!$C$3:C129,"ok"))</f>
        <v/>
      </c>
      <c r="C129" t="str">
        <f>IF(VLOOKUP(H129,DATABASE!$B:$E,4,FALSE)=گزارش!$B$2,"ok","")</f>
        <v/>
      </c>
      <c r="D129" t="str">
        <f t="shared" si="1"/>
        <v>لباس كار نسوز(شلوار)1402/06/14768</v>
      </c>
      <c r="G129" t="s">
        <v>2470</v>
      </c>
      <c r="H129" s="38">
        <v>768</v>
      </c>
      <c r="I129" s="10" t="s">
        <v>2043</v>
      </c>
      <c r="J129" s="10" t="s">
        <v>1942</v>
      </c>
      <c r="K129" s="10" t="s">
        <v>2661</v>
      </c>
      <c r="L129" s="38" t="s">
        <v>2644</v>
      </c>
      <c r="M129" t="str">
        <f>IFERROR(IF(G129="","",IF(_xlfn.XLOOKUP(D129,NOSA!C:C,NOSA!C:C)=D129,"تحویل شده")),"تحویل نشده")</f>
        <v>تحویل نشده</v>
      </c>
      <c r="N129" s="57">
        <v>45174.633171990739</v>
      </c>
    </row>
    <row r="130" spans="2:14">
      <c r="B130" t="str">
        <f>IF(C130="","",گزارش!$B$2&amp;"-"&amp;COUNTIF(macro!$C$3:C130,"ok"))</f>
        <v/>
      </c>
      <c r="C130" t="str">
        <f>IF(VLOOKUP(H130,DATABASE!$B:$E,4,FALSE)=گزارش!$B$2,"ok","")</f>
        <v/>
      </c>
      <c r="D130" t="str">
        <f t="shared" si="1"/>
        <v>دستكش ضد برش سبك1402/06/1610029</v>
      </c>
      <c r="G130" t="s">
        <v>2472</v>
      </c>
      <c r="H130" s="38">
        <v>10029</v>
      </c>
      <c r="I130" s="10" t="s">
        <v>1633</v>
      </c>
      <c r="J130" s="10" t="s">
        <v>1838</v>
      </c>
      <c r="K130" s="10" t="s">
        <v>22</v>
      </c>
      <c r="L130" s="38" t="s">
        <v>2639</v>
      </c>
      <c r="M130" t="str">
        <f>IFERROR(IF(G130="","",IF(_xlfn.XLOOKUP(D130,NOSA!C:C,NOSA!C:C)=D130,"تحویل شده")),"تحویل نشده")</f>
        <v>تحویل نشده</v>
      </c>
      <c r="N130" s="57">
        <v>45176.000539583336</v>
      </c>
    </row>
    <row r="131" spans="2:14">
      <c r="B131" t="str">
        <f>IF(C131="","",گزارش!$B$2&amp;"-"&amp;COUNTIF(macro!$C$3:C131,"ok"))</f>
        <v/>
      </c>
      <c r="C131" t="str">
        <f>IF(VLOOKUP(H131,DATABASE!$B:$E,4,FALSE)=گزارش!$B$2,"ok","")</f>
        <v/>
      </c>
      <c r="D131" t="str">
        <f t="shared" si="1"/>
        <v>كمربند برزنتي نواري1402/06/16313</v>
      </c>
      <c r="G131" t="s">
        <v>2472</v>
      </c>
      <c r="H131" s="38">
        <v>313</v>
      </c>
      <c r="I131" s="10" t="s">
        <v>1907</v>
      </c>
      <c r="J131" s="10" t="s">
        <v>1869</v>
      </c>
      <c r="K131" s="10" t="s">
        <v>95</v>
      </c>
      <c r="L131" s="38" t="s">
        <v>2609</v>
      </c>
      <c r="M131" t="str">
        <f>IFERROR(IF(G131="","",IF(_xlfn.XLOOKUP(D131,NOSA!C:C,NOSA!C:C)=D131,"تحویل شده")),"تحویل نشده")</f>
        <v>تحویل شده</v>
      </c>
      <c r="N131" s="57">
        <v>45176.460556828701</v>
      </c>
    </row>
    <row r="132" spans="2:14">
      <c r="B132" t="str">
        <f>IF(C132="","",گزارش!$B$2&amp;"-"&amp;COUNTIF(macro!$C$3:C132,"ok"))</f>
        <v>خدمات و نگهبانی-3</v>
      </c>
      <c r="C132" t="str">
        <f>IF(VLOOKUP(H132,DATABASE!$B:$E,4,FALSE)=گزارش!$B$2,"ok","")</f>
        <v>ok</v>
      </c>
      <c r="D132" t="str">
        <f t="shared" ref="D132:D195" si="2">K132&amp;G132&amp;H132</f>
        <v>هدگير نقاب1402/06/16651</v>
      </c>
      <c r="G132" t="s">
        <v>2472</v>
      </c>
      <c r="H132" s="38">
        <v>651</v>
      </c>
      <c r="I132" s="10" t="s">
        <v>165</v>
      </c>
      <c r="J132" s="10" t="s">
        <v>1840</v>
      </c>
      <c r="K132" s="10" t="s">
        <v>12</v>
      </c>
      <c r="L132" s="38" t="s">
        <v>2609</v>
      </c>
      <c r="M132" t="str">
        <f>IFERROR(IF(G132="","",IF(_xlfn.XLOOKUP(D132,NOSA!C:C,NOSA!C:C)=D132,"تحویل شده")),"تحویل نشده")</f>
        <v>تحویل شده</v>
      </c>
      <c r="N132" s="57">
        <v>45176.544358333333</v>
      </c>
    </row>
    <row r="133" spans="2:14">
      <c r="B133" t="str">
        <f>IF(C133="","",گزارش!$B$2&amp;"-"&amp;COUNTIF(macro!$C$3:C133,"ok"))</f>
        <v/>
      </c>
      <c r="C133" t="str">
        <f>IF(VLOOKUP(H133,DATABASE!$B:$E,4,FALSE)=گزارش!$B$2,"ok","")</f>
        <v/>
      </c>
      <c r="D133" t="str">
        <f t="shared" si="2"/>
        <v>لباس كار ديرسوز(بلوز و شلوار)1402/06/1710030</v>
      </c>
      <c r="G133" t="s">
        <v>2473</v>
      </c>
      <c r="H133" s="38">
        <v>10030</v>
      </c>
      <c r="I133" s="10" t="s">
        <v>1627</v>
      </c>
      <c r="J133" s="10" t="s">
        <v>1838</v>
      </c>
      <c r="K133" s="10" t="s">
        <v>2137</v>
      </c>
      <c r="L133" s="38" t="s">
        <v>2609</v>
      </c>
      <c r="M133" t="str">
        <f>IFERROR(IF(G133="","",IF(_xlfn.XLOOKUP(D133,NOSA!C:C,NOSA!C:C)=D133,"تحویل شده")),"تحویل نشده")</f>
        <v>تحویل شده</v>
      </c>
      <c r="N133" s="57">
        <v>45177.724155555552</v>
      </c>
    </row>
    <row r="134" spans="2:14">
      <c r="B134" t="str">
        <f>IF(C134="","",گزارش!$B$2&amp;"-"&amp;COUNTIF(macro!$C$3:C134,"ok"))</f>
        <v/>
      </c>
      <c r="C134" t="str">
        <f>IF(VLOOKUP(H134,DATABASE!$B:$E,4,FALSE)=گزارش!$B$2,"ok","")</f>
        <v/>
      </c>
      <c r="D134" t="str">
        <f t="shared" si="2"/>
        <v>ماسك نيم صورت دو فيلتره (3M)1402/06/1710028</v>
      </c>
      <c r="G134" t="s">
        <v>2473</v>
      </c>
      <c r="H134" s="38">
        <v>10028</v>
      </c>
      <c r="I134" s="10" t="s">
        <v>1638</v>
      </c>
      <c r="J134" s="10" t="s">
        <v>1838</v>
      </c>
      <c r="K134" s="10" t="s">
        <v>151</v>
      </c>
      <c r="L134" s="38" t="s">
        <v>2609</v>
      </c>
      <c r="M134" t="str">
        <f>IFERROR(IF(G134="","",IF(_xlfn.XLOOKUP(D134,NOSA!C:C,NOSA!C:C)=D134,"تحویل شده")),"تحویل نشده")</f>
        <v>تحویل شده</v>
      </c>
      <c r="N134" s="57">
        <v>45177.736758564817</v>
      </c>
    </row>
    <row r="135" spans="2:14">
      <c r="B135" t="str">
        <f>IF(C135="","",گزارش!$B$2&amp;"-"&amp;COUNTIF(macro!$C$3:C135,"ok"))</f>
        <v/>
      </c>
      <c r="C135" t="str">
        <f>IF(VLOOKUP(H135,DATABASE!$B:$E,4,FALSE)=گزارش!$B$2,"ok","")</f>
        <v/>
      </c>
      <c r="D135" t="str">
        <f t="shared" si="2"/>
        <v>فيلتر ماسك نيم صورت (3M)1402/06/1710028</v>
      </c>
      <c r="G135" t="s">
        <v>2473</v>
      </c>
      <c r="H135" s="38">
        <v>10028</v>
      </c>
      <c r="I135" s="10" t="s">
        <v>1638</v>
      </c>
      <c r="J135" s="10" t="s">
        <v>1838</v>
      </c>
      <c r="K135" s="10" t="s">
        <v>55</v>
      </c>
      <c r="L135" s="38" t="s">
        <v>2609</v>
      </c>
      <c r="M135" t="str">
        <f>IFERROR(IF(G135="","",IF(_xlfn.XLOOKUP(D135,NOSA!C:C,NOSA!C:C)=D135,"تحویل شده")),"تحویل نشده")</f>
        <v>تحویل نشده</v>
      </c>
      <c r="N135" s="57">
        <v>45177.736961226852</v>
      </c>
    </row>
    <row r="136" spans="2:14">
      <c r="B136" t="str">
        <f>IF(C136="","",گزارش!$B$2&amp;"-"&amp;COUNTIF(macro!$C$3:C136,"ok"))</f>
        <v/>
      </c>
      <c r="C136" t="str">
        <f>IF(VLOOKUP(H136,DATABASE!$B:$E,4,FALSE)=گزارش!$B$2,"ok","")</f>
        <v/>
      </c>
      <c r="D136" t="str">
        <f t="shared" si="2"/>
        <v>كفش ايمني عايق برق1402/06/18475</v>
      </c>
      <c r="G136" t="s">
        <v>2474</v>
      </c>
      <c r="H136" s="38">
        <v>475</v>
      </c>
      <c r="I136" s="10" t="s">
        <v>264</v>
      </c>
      <c r="J136" s="10" t="s">
        <v>1829</v>
      </c>
      <c r="K136" s="10" t="s">
        <v>2155</v>
      </c>
      <c r="L136" s="38" t="s">
        <v>2644</v>
      </c>
      <c r="M136" t="str">
        <f>IFERROR(IF(G136="","",IF(_xlfn.XLOOKUP(D136,NOSA!C:C,NOSA!C:C)=D136,"تحویل شده")),"تحویل نشده")</f>
        <v>تحویل شده</v>
      </c>
      <c r="N136" s="57">
        <v>45178.397432638892</v>
      </c>
    </row>
    <row r="137" spans="2:14">
      <c r="B137" t="str">
        <f>IF(C137="","",گزارش!$B$2&amp;"-"&amp;COUNTIF(macro!$C$3:C137,"ok"))</f>
        <v/>
      </c>
      <c r="C137" t="str">
        <f>IF(VLOOKUP(H137,DATABASE!$B:$E,4,FALSE)=گزارش!$B$2,"ok","")</f>
        <v/>
      </c>
      <c r="D137" t="str">
        <f t="shared" si="2"/>
        <v>كفش ايمني1402/06/18545</v>
      </c>
      <c r="G137" t="s">
        <v>2474</v>
      </c>
      <c r="H137" s="38">
        <v>545</v>
      </c>
      <c r="I137" s="10" t="s">
        <v>1940</v>
      </c>
      <c r="J137" s="10" t="s">
        <v>1854</v>
      </c>
      <c r="K137" s="10" t="s">
        <v>2149</v>
      </c>
      <c r="L137" s="38" t="s">
        <v>2644</v>
      </c>
      <c r="M137" t="str">
        <f>IFERROR(IF(G137="","",IF(_xlfn.XLOOKUP(D137,NOSA!C:C,NOSA!C:C)=D137,"تحویل شده")),"تحویل نشده")</f>
        <v>تحویل شده</v>
      </c>
      <c r="N137" s="57">
        <v>45178.401285648149</v>
      </c>
    </row>
    <row r="138" spans="2:14">
      <c r="B138" t="str">
        <f>IF(C138="","",گزارش!$B$2&amp;"-"&amp;COUNTIF(macro!$C$3:C138,"ok"))</f>
        <v/>
      </c>
      <c r="C138" t="str">
        <f>IF(VLOOKUP(H138,DATABASE!$B:$E,4,FALSE)=گزارش!$B$2,"ok","")</f>
        <v/>
      </c>
      <c r="D138" t="str">
        <f t="shared" si="2"/>
        <v>عينك رويت مذاب1402/06/20248</v>
      </c>
      <c r="G138" t="s">
        <v>2476</v>
      </c>
      <c r="H138" s="38">
        <v>248</v>
      </c>
      <c r="I138" s="10" t="s">
        <v>1886</v>
      </c>
      <c r="J138" s="10" t="s">
        <v>1840</v>
      </c>
      <c r="K138" s="10" t="s">
        <v>2240</v>
      </c>
      <c r="L138" s="38" t="s">
        <v>2639</v>
      </c>
      <c r="M138" t="str">
        <f>IFERROR(IF(G138="","",IF(_xlfn.XLOOKUP(D138,NOSA!C:C,NOSA!C:C)=D138,"تحویل شده")),"تحویل نشده")</f>
        <v>تحویل شده</v>
      </c>
      <c r="N138" s="57">
        <v>45180.847236574074</v>
      </c>
    </row>
    <row r="139" spans="2:14">
      <c r="B139" t="str">
        <f>IF(C139="","",گزارش!$B$2&amp;"-"&amp;COUNTIF(macro!$C$3:C139,"ok"))</f>
        <v/>
      </c>
      <c r="C139" t="str">
        <f>IF(VLOOKUP(H139,DATABASE!$B:$E,4,FALSE)=گزارش!$B$2,"ok","")</f>
        <v/>
      </c>
      <c r="D139" t="str">
        <f t="shared" si="2"/>
        <v>دستكش ساق بلند نسوز1402/06/20248</v>
      </c>
      <c r="G139" t="s">
        <v>2476</v>
      </c>
      <c r="H139" s="38">
        <v>248</v>
      </c>
      <c r="I139" s="10" t="s">
        <v>1886</v>
      </c>
      <c r="J139" s="10" t="s">
        <v>1840</v>
      </c>
      <c r="K139" s="10" t="s">
        <v>180</v>
      </c>
      <c r="L139" s="38" t="s">
        <v>2639</v>
      </c>
      <c r="M139" t="str">
        <f>IFERROR(IF(G139="","",IF(_xlfn.XLOOKUP(D139,NOSA!C:C,NOSA!C:C)=D139,"تحویل شده")),"تحویل نشده")</f>
        <v>تحویل شده</v>
      </c>
      <c r="N139" s="57">
        <v>45180.850815046295</v>
      </c>
    </row>
    <row r="140" spans="2:14">
      <c r="B140" t="str">
        <f>IF(C140="","",گزارش!$B$2&amp;"-"&amp;COUNTIF(macro!$C$3:C140,"ok"))</f>
        <v/>
      </c>
      <c r="C140" t="str">
        <f>IF(VLOOKUP(H140,DATABASE!$B:$E,4,FALSE)=گزارش!$B$2,"ok","")</f>
        <v/>
      </c>
      <c r="D140" t="str">
        <f t="shared" si="2"/>
        <v>رابط فنري نقاب كلاه ايمني1402/06/21725</v>
      </c>
      <c r="G140" t="s">
        <v>2477</v>
      </c>
      <c r="H140" s="38">
        <v>725</v>
      </c>
      <c r="I140" s="10" t="s">
        <v>2011</v>
      </c>
      <c r="J140" s="10" t="s">
        <v>1844</v>
      </c>
      <c r="K140" s="10" t="s">
        <v>135</v>
      </c>
      <c r="L140" s="38" t="s">
        <v>2644</v>
      </c>
      <c r="M140" t="str">
        <f>IFERROR(IF(G140="","",IF(_xlfn.XLOOKUP(D140,NOSA!C:C,NOSA!C:C)=D140,"تحویل شده")),"تحویل نشده")</f>
        <v>تحویل نشده</v>
      </c>
      <c r="N140" s="57">
        <v>45181.381050231481</v>
      </c>
    </row>
    <row r="141" spans="2:14">
      <c r="B141" t="str">
        <f>IF(C141="","",گزارش!$B$2&amp;"-"&amp;COUNTIF(macro!$C$3:C141,"ok"))</f>
        <v/>
      </c>
      <c r="C141" t="str">
        <f>IF(VLOOKUP(H141,DATABASE!$B:$E,4,FALSE)=گزارش!$B$2,"ok","")</f>
        <v/>
      </c>
      <c r="D141" t="str">
        <f t="shared" si="2"/>
        <v>كلاه ايمني1402/06/21725</v>
      </c>
      <c r="G141" t="s">
        <v>2477</v>
      </c>
      <c r="H141" s="38">
        <v>725</v>
      </c>
      <c r="I141" s="10" t="s">
        <v>2011</v>
      </c>
      <c r="J141" s="10" t="s">
        <v>1844</v>
      </c>
      <c r="K141" s="10" t="s">
        <v>2096</v>
      </c>
      <c r="L141" s="38" t="s">
        <v>2644</v>
      </c>
      <c r="M141" t="str">
        <f>IFERROR(IF(G141="","",IF(_xlfn.XLOOKUP(D141,NOSA!C:C,NOSA!C:C)=D141,"تحویل شده")),"تحویل نشده")</f>
        <v>تحویل نشده</v>
      </c>
      <c r="N141" s="57">
        <v>45181.384988425925</v>
      </c>
    </row>
    <row r="142" spans="2:14">
      <c r="B142" t="str">
        <f>IF(C142="","",گزارش!$B$2&amp;"-"&amp;COUNTIF(macro!$C$3:C142,"ok"))</f>
        <v/>
      </c>
      <c r="C142" t="str">
        <f>IF(VLOOKUP(H142,DATABASE!$B:$E,4,FALSE)=گزارش!$B$2,"ok","")</f>
        <v/>
      </c>
      <c r="D142" t="str">
        <f t="shared" si="2"/>
        <v>رابط فنري نقاب كلاه ايمني1402/06/22805</v>
      </c>
      <c r="G142" t="s">
        <v>2478</v>
      </c>
      <c r="H142" s="38">
        <v>805</v>
      </c>
      <c r="I142" s="10" t="s">
        <v>2072</v>
      </c>
      <c r="J142" s="10" t="s">
        <v>1844</v>
      </c>
      <c r="K142" s="10" t="s">
        <v>135</v>
      </c>
      <c r="L142" s="38" t="s">
        <v>2639</v>
      </c>
      <c r="M142" t="str">
        <f>IFERROR(IF(G142="","",IF(_xlfn.XLOOKUP(D142,NOSA!C:C,NOSA!C:C)=D142,"تحویل شده")),"تحویل نشده")</f>
        <v>تحویل نشده</v>
      </c>
      <c r="N142" s="57">
        <v>45182.064807407405</v>
      </c>
    </row>
    <row r="143" spans="2:14">
      <c r="B143" t="str">
        <f>IF(C143="","",گزارش!$B$2&amp;"-"&amp;COUNTIF(macro!$C$3:C143,"ok"))</f>
        <v/>
      </c>
      <c r="C143" t="str">
        <f>IF(VLOOKUP(H143,DATABASE!$B:$E,4,FALSE)=گزارش!$B$2,"ok","")</f>
        <v/>
      </c>
      <c r="D143" t="str">
        <f t="shared" si="2"/>
        <v>كفش ايمني1402/06/22789</v>
      </c>
      <c r="G143" t="s">
        <v>2478</v>
      </c>
      <c r="H143" s="38">
        <v>789</v>
      </c>
      <c r="I143" s="10" t="s">
        <v>2061</v>
      </c>
      <c r="J143" s="10" t="s">
        <v>1800</v>
      </c>
      <c r="K143" s="10" t="s">
        <v>2149</v>
      </c>
      <c r="L143" s="38" t="s">
        <v>2644</v>
      </c>
      <c r="M143" t="str">
        <f>IFERROR(IF(G143="","",IF(_xlfn.XLOOKUP(D143,NOSA!C:C,NOSA!C:C)=D143,"تحویل شده")),"تحویل نشده")</f>
        <v>تحویل نشده</v>
      </c>
      <c r="N143" s="57">
        <v>45182.351932523146</v>
      </c>
    </row>
    <row r="144" spans="2:14">
      <c r="B144" t="str">
        <f>IF(C144="","",گزارش!$B$2&amp;"-"&amp;COUNTIF(macro!$C$3:C144,"ok"))</f>
        <v/>
      </c>
      <c r="C144" t="str">
        <f>IF(VLOOKUP(H144,DATABASE!$B:$E,4,FALSE)=گزارش!$B$2,"ok","")</f>
        <v/>
      </c>
      <c r="D144" t="str">
        <f t="shared" si="2"/>
        <v>لباس كار نسوز(شلوار)1402/06/22130</v>
      </c>
      <c r="G144" t="s">
        <v>2478</v>
      </c>
      <c r="H144" s="38">
        <v>130</v>
      </c>
      <c r="I144" s="10" t="s">
        <v>1856</v>
      </c>
      <c r="J144" s="10" t="s">
        <v>1844</v>
      </c>
      <c r="K144" s="10" t="s">
        <v>2661</v>
      </c>
      <c r="L144" s="38" t="s">
        <v>2644</v>
      </c>
      <c r="M144" t="str">
        <f>IFERROR(IF(G144="","",IF(_xlfn.XLOOKUP(D144,NOSA!C:C,NOSA!C:C)=D144,"تحویل شده")),"تحویل نشده")</f>
        <v>تحویل نشده</v>
      </c>
      <c r="N144" s="57">
        <v>45182.475141550924</v>
      </c>
    </row>
    <row r="145" spans="2:14">
      <c r="B145" t="str">
        <f>IF(C145="","",گزارش!$B$2&amp;"-"&amp;COUNTIF(macro!$C$3:C145,"ok"))</f>
        <v/>
      </c>
      <c r="C145" t="str">
        <f>IF(VLOOKUP(H145,DATABASE!$B:$E,4,FALSE)=گزارش!$B$2,"ok","")</f>
        <v/>
      </c>
      <c r="D145" t="str">
        <f t="shared" si="2"/>
        <v>نقاب روشن محافظ صورت معمولي1402/06/2231</v>
      </c>
      <c r="G145" t="s">
        <v>2478</v>
      </c>
      <c r="H145" s="38">
        <v>31</v>
      </c>
      <c r="I145" s="10" t="s">
        <v>1030</v>
      </c>
      <c r="J145" s="10" t="s">
        <v>1821</v>
      </c>
      <c r="K145" s="10" t="s">
        <v>627</v>
      </c>
      <c r="L145" s="38" t="s">
        <v>2644</v>
      </c>
      <c r="M145" t="str">
        <f>IFERROR(IF(G145="","",IF(_xlfn.XLOOKUP(D145,NOSA!C:C,NOSA!C:C)=D145,"تحویل شده")),"تحویل نشده")</f>
        <v>تحویل نشده</v>
      </c>
      <c r="N145" s="57">
        <v>45182.58631111111</v>
      </c>
    </row>
    <row r="146" spans="2:14">
      <c r="B146" t="str">
        <f>IF(C146="","",گزارش!$B$2&amp;"-"&amp;COUNTIF(macro!$C$3:C146,"ok"))</f>
        <v/>
      </c>
      <c r="C146" t="str">
        <f>IF(VLOOKUP(H146,DATABASE!$B:$E,4,FALSE)=گزارش!$B$2,"ok","")</f>
        <v/>
      </c>
      <c r="D146" t="str">
        <f t="shared" si="2"/>
        <v>چكمه ايمني نسوز1402/06/23773</v>
      </c>
      <c r="G146" t="s">
        <v>2479</v>
      </c>
      <c r="H146" s="38">
        <v>773</v>
      </c>
      <c r="I146" s="10" t="s">
        <v>2048</v>
      </c>
      <c r="J146" s="10" t="s">
        <v>1854</v>
      </c>
      <c r="K146" s="10" t="s">
        <v>2152</v>
      </c>
      <c r="L146" s="38" t="s">
        <v>2609</v>
      </c>
      <c r="M146" t="str">
        <f>IFERROR(IF(G146="","",IF(_xlfn.XLOOKUP(D146,NOSA!C:C,NOSA!C:C)=D146,"تحویل شده")),"تحویل نشده")</f>
        <v>تحویل شده</v>
      </c>
      <c r="N146" s="57">
        <v>45183.602521412038</v>
      </c>
    </row>
    <row r="147" spans="2:14">
      <c r="B147" t="str">
        <f>IF(C147="","",گزارش!$B$2&amp;"-"&amp;COUNTIF(macro!$C$3:C147,"ok"))</f>
        <v/>
      </c>
      <c r="C147" t="str">
        <f>IF(VLOOKUP(H147,DATABASE!$B:$E,4,FALSE)=گزارش!$B$2,"ok","")</f>
        <v/>
      </c>
      <c r="D147" t="str">
        <f t="shared" si="2"/>
        <v>لباس كار نسوز(بلوز و شلوار)1402/06/24701</v>
      </c>
      <c r="G147" t="s">
        <v>2480</v>
      </c>
      <c r="H147" s="38">
        <v>701</v>
      </c>
      <c r="I147" s="10" t="s">
        <v>1999</v>
      </c>
      <c r="J147" s="10" t="s">
        <v>1842</v>
      </c>
      <c r="K147" s="10" t="s">
        <v>2129</v>
      </c>
      <c r="L147" s="38" t="s">
        <v>2609</v>
      </c>
      <c r="M147" t="str">
        <f>IFERROR(IF(G147="","",IF(_xlfn.XLOOKUP(D147,NOSA!C:C,NOSA!C:C)=D147,"تحویل شده")),"تحویل نشده")</f>
        <v>تحویل نشده</v>
      </c>
      <c r="N147" s="57">
        <v>45184.778859259262</v>
      </c>
    </row>
    <row r="148" spans="2:14">
      <c r="B148" t="str">
        <f>IF(C148="","",گزارش!$B$2&amp;"-"&amp;COUNTIF(macro!$C$3:C148,"ok"))</f>
        <v/>
      </c>
      <c r="C148" t="str">
        <f>IF(VLOOKUP(H148,DATABASE!$B:$E,4,FALSE)=گزارش!$B$2,"ok","")</f>
        <v/>
      </c>
      <c r="D148" t="str">
        <f t="shared" si="2"/>
        <v>چكمه ايمني نسوز1402/06/24701</v>
      </c>
      <c r="G148" t="s">
        <v>2480</v>
      </c>
      <c r="H148" s="38">
        <v>701</v>
      </c>
      <c r="I148" s="10" t="s">
        <v>1999</v>
      </c>
      <c r="J148" s="10" t="s">
        <v>1842</v>
      </c>
      <c r="K148" s="10" t="s">
        <v>2152</v>
      </c>
      <c r="L148" s="38" t="s">
        <v>2609</v>
      </c>
      <c r="M148" t="str">
        <f>IFERROR(IF(G148="","",IF(_xlfn.XLOOKUP(D148,NOSA!C:C,NOSA!C:C)=D148,"تحویل شده")),"تحویل نشده")</f>
        <v>تحویل نشده</v>
      </c>
      <c r="N148" s="57">
        <v>45184.779167708337</v>
      </c>
    </row>
    <row r="149" spans="2:14">
      <c r="B149" t="str">
        <f>IF(C149="","",گزارش!$B$2&amp;"-"&amp;COUNTIF(macro!$C$3:C149,"ok"))</f>
        <v/>
      </c>
      <c r="C149" t="str">
        <f>IF(VLOOKUP(H149,DATABASE!$B:$E,4,FALSE)=گزارش!$B$2,"ok","")</f>
        <v/>
      </c>
      <c r="D149" t="str">
        <f t="shared" si="2"/>
        <v>پابند نسوز چرمي1402/06/25842</v>
      </c>
      <c r="G149" t="s">
        <v>2481</v>
      </c>
      <c r="H149" s="38">
        <v>842</v>
      </c>
      <c r="I149" s="10" t="s">
        <v>2694</v>
      </c>
      <c r="J149" s="10" t="s">
        <v>1840</v>
      </c>
      <c r="K149" s="10" t="s">
        <v>18</v>
      </c>
      <c r="L149" s="38" t="s">
        <v>2609</v>
      </c>
      <c r="M149" t="str">
        <f>IFERROR(IF(G149="","",IF(_xlfn.XLOOKUP(D149,NOSA!C:C,NOSA!C:C)=D149,"تحویل شده")),"تحویل نشده")</f>
        <v>تحویل شده</v>
      </c>
      <c r="N149" s="57">
        <v>45185.364943749999</v>
      </c>
    </row>
    <row r="150" spans="2:14">
      <c r="B150" t="str">
        <f>IF(C150="","",گزارش!$B$2&amp;"-"&amp;COUNTIF(macro!$C$3:C150,"ok"))</f>
        <v/>
      </c>
      <c r="C150" t="str">
        <f>IF(VLOOKUP(H150,DATABASE!$B:$E,4,FALSE)=گزارش!$B$2,"ok","")</f>
        <v/>
      </c>
      <c r="D150" t="str">
        <f t="shared" si="2"/>
        <v>لباس كار نسوز(بلوز و شلوار)1402/06/25401</v>
      </c>
      <c r="G150" t="s">
        <v>2481</v>
      </c>
      <c r="H150" s="38">
        <v>401</v>
      </c>
      <c r="I150" s="10" t="s">
        <v>1925</v>
      </c>
      <c r="J150" s="10" t="s">
        <v>1831</v>
      </c>
      <c r="K150" s="10" t="s">
        <v>2129</v>
      </c>
      <c r="L150" s="38" t="s">
        <v>2609</v>
      </c>
      <c r="M150" t="str">
        <f>IFERROR(IF(G150="","",IF(_xlfn.XLOOKUP(D150,NOSA!C:C,NOSA!C:C)=D150,"تحویل شده")),"تحویل نشده")</f>
        <v>تحویل شده</v>
      </c>
      <c r="N150" s="57">
        <v>45185.517475810186</v>
      </c>
    </row>
    <row r="151" spans="2:14">
      <c r="B151" t="str">
        <f>IF(C151="","",گزارش!$B$2&amp;"-"&amp;COUNTIF(macro!$C$3:C151,"ok"))</f>
        <v/>
      </c>
      <c r="C151" t="str">
        <f>IF(VLOOKUP(H151,DATABASE!$B:$E,4,FALSE)=گزارش!$B$2,"ok","")</f>
        <v/>
      </c>
      <c r="D151" t="str">
        <f t="shared" si="2"/>
        <v>هدگير نقاب1402/06/25776</v>
      </c>
      <c r="G151" t="s">
        <v>2481</v>
      </c>
      <c r="H151" s="38">
        <v>776</v>
      </c>
      <c r="I151" s="10" t="s">
        <v>1169</v>
      </c>
      <c r="J151" s="10" t="s">
        <v>1842</v>
      </c>
      <c r="K151" s="10" t="s">
        <v>12</v>
      </c>
      <c r="L151" s="38" t="s">
        <v>2609</v>
      </c>
      <c r="M151" t="str">
        <f>IFERROR(IF(G151="","",IF(_xlfn.XLOOKUP(D151,NOSA!C:C,NOSA!C:C)=D151,"تحویل شده")),"تحویل نشده")</f>
        <v>تحویل شده</v>
      </c>
      <c r="N151" s="57">
        <v>45185.628599537034</v>
      </c>
    </row>
    <row r="152" spans="2:14">
      <c r="B152" t="str">
        <f>IF(C152="","",گزارش!$B$2&amp;"-"&amp;COUNTIF(macro!$C$3:C152,"ok"))</f>
        <v/>
      </c>
      <c r="C152" t="str">
        <f>IF(VLOOKUP(H152,DATABASE!$B:$E,4,FALSE)=گزارش!$B$2,"ok","")</f>
        <v/>
      </c>
      <c r="D152" t="str">
        <f t="shared" si="2"/>
        <v>چكمه ايمني نسوز1402/06/26739</v>
      </c>
      <c r="G152" t="s">
        <v>2482</v>
      </c>
      <c r="H152" s="38">
        <v>739</v>
      </c>
      <c r="I152" s="10" t="s">
        <v>2023</v>
      </c>
      <c r="J152" s="10" t="s">
        <v>1980</v>
      </c>
      <c r="K152" s="10" t="s">
        <v>2152</v>
      </c>
      <c r="L152" s="38" t="s">
        <v>2609</v>
      </c>
      <c r="M152" t="str">
        <f>IFERROR(IF(G152="","",IF(_xlfn.XLOOKUP(D152,NOSA!C:C,NOSA!C:C)=D152,"تحویل شده")),"تحویل نشده")</f>
        <v>تحویل نشده</v>
      </c>
      <c r="N152" s="57">
        <v>45186.364242476855</v>
      </c>
    </row>
    <row r="153" spans="2:14">
      <c r="B153" t="str">
        <f>IF(C153="","",گزارش!$B$2&amp;"-"&amp;COUNTIF(macro!$C$3:C153,"ok"))</f>
        <v/>
      </c>
      <c r="C153" t="str">
        <f>IF(VLOOKUP(H153,DATABASE!$B:$E,4,FALSE)=گزارش!$B$2,"ok","")</f>
        <v/>
      </c>
      <c r="D153" t="str">
        <f t="shared" si="2"/>
        <v>چكمه ايمني نسوز1402/06/26766</v>
      </c>
      <c r="G153" t="s">
        <v>2482</v>
      </c>
      <c r="H153" s="38">
        <v>766</v>
      </c>
      <c r="I153" s="10" t="s">
        <v>2041</v>
      </c>
      <c r="J153" s="10" t="s">
        <v>1840</v>
      </c>
      <c r="K153" s="10" t="s">
        <v>2152</v>
      </c>
      <c r="L153" s="38" t="s">
        <v>2609</v>
      </c>
      <c r="M153" t="str">
        <f>IFERROR(IF(G153="","",IF(_xlfn.XLOOKUP(D153,NOSA!C:C,NOSA!C:C)=D153,"تحویل شده")),"تحویل نشده")</f>
        <v>تحویل شده</v>
      </c>
      <c r="N153" s="57">
        <v>45186.711031134262</v>
      </c>
    </row>
    <row r="154" spans="2:14">
      <c r="B154" t="str">
        <f>IF(C154="","",گزارش!$B$2&amp;"-"&amp;COUNTIF(macro!$C$3:C154,"ok"))</f>
        <v/>
      </c>
      <c r="C154" t="str">
        <f>IF(VLOOKUP(H154,DATABASE!$B:$E,4,FALSE)=گزارش!$B$2,"ok","")</f>
        <v/>
      </c>
      <c r="D154" t="str">
        <f t="shared" si="2"/>
        <v>چكمه ايمني نسوز1402/06/27725</v>
      </c>
      <c r="G154" t="s">
        <v>2483</v>
      </c>
      <c r="H154" s="38">
        <v>725</v>
      </c>
      <c r="I154" s="10" t="s">
        <v>2011</v>
      </c>
      <c r="J154" s="10" t="s">
        <v>1844</v>
      </c>
      <c r="K154" s="10" t="s">
        <v>2152</v>
      </c>
      <c r="L154" s="38" t="s">
        <v>2609</v>
      </c>
      <c r="M154" t="str">
        <f>IFERROR(IF(G154="","",IF(_xlfn.XLOOKUP(D154,NOSA!C:C,NOSA!C:C)=D154,"تحویل شده")),"تحویل نشده")</f>
        <v>تحویل شده</v>
      </c>
      <c r="N154" s="57">
        <v>45187.347779629628</v>
      </c>
    </row>
    <row r="155" spans="2:14">
      <c r="B155" t="str">
        <f>IF(C155="","",گزارش!$B$2&amp;"-"&amp;COUNTIF(macro!$C$3:C155,"ok"))</f>
        <v/>
      </c>
      <c r="C155" t="str">
        <f>IF(VLOOKUP(H155,DATABASE!$B:$E,4,FALSE)=گزارش!$B$2,"ok","")</f>
        <v/>
      </c>
      <c r="D155" t="str">
        <f t="shared" si="2"/>
        <v>نقاب تیره1402/06/27847</v>
      </c>
      <c r="G155" t="s">
        <v>2483</v>
      </c>
      <c r="H155" s="38">
        <v>847</v>
      </c>
      <c r="I155" s="10" t="s">
        <v>2739</v>
      </c>
      <c r="J155" s="10" t="s">
        <v>1840</v>
      </c>
      <c r="K155" s="10" t="s">
        <v>2176</v>
      </c>
      <c r="L155" s="38" t="s">
        <v>2609</v>
      </c>
      <c r="M155" t="str">
        <f>IFERROR(IF(G155="","",IF(_xlfn.XLOOKUP(D155,NOSA!C:C,NOSA!C:C)=D155,"تحویل شده")),"تحویل نشده")</f>
        <v>تحویل نشده</v>
      </c>
      <c r="N155" s="57">
        <v>45187.691800578701</v>
      </c>
    </row>
    <row r="156" spans="2:14">
      <c r="B156" t="str">
        <f>IF(C156="","",گزارش!$B$2&amp;"-"&amp;COUNTIF(macro!$C$3:C156,"ok"))</f>
        <v/>
      </c>
      <c r="C156" t="str">
        <f>IF(VLOOKUP(H156,DATABASE!$B:$E,4,FALSE)=گزارش!$B$2,"ok","")</f>
        <v/>
      </c>
      <c r="D156" t="str">
        <f t="shared" si="2"/>
        <v>رابط فنري نقاب كلاه ايمني1402/06/27847</v>
      </c>
      <c r="G156" t="s">
        <v>2483</v>
      </c>
      <c r="H156" s="38">
        <v>847</v>
      </c>
      <c r="I156" s="10" t="s">
        <v>2739</v>
      </c>
      <c r="J156" s="10" t="s">
        <v>1840</v>
      </c>
      <c r="K156" s="10" t="s">
        <v>135</v>
      </c>
      <c r="L156" s="38" t="s">
        <v>2609</v>
      </c>
      <c r="M156" t="str">
        <f>IFERROR(IF(G156="","",IF(_xlfn.XLOOKUP(D156,NOSA!C:C,NOSA!C:C)=D156,"تحویل شده")),"تحویل نشده")</f>
        <v>تحویل شده</v>
      </c>
      <c r="N156" s="57">
        <v>45187.693771412036</v>
      </c>
    </row>
    <row r="157" spans="2:14">
      <c r="B157" t="str">
        <f>IF(C157="","",گزارش!$B$2&amp;"-"&amp;COUNTIF(macro!$C$3:C157,"ok"))</f>
        <v/>
      </c>
      <c r="C157" t="str">
        <f>IF(VLOOKUP(H157,DATABASE!$B:$E,4,FALSE)=گزارش!$B$2,"ok","")</f>
        <v/>
      </c>
      <c r="D157" t="str">
        <f t="shared" si="2"/>
        <v>لباس كار نسوز(بلوز و شلوار)1402/06/30776</v>
      </c>
      <c r="G157" t="s">
        <v>2486</v>
      </c>
      <c r="H157" s="38">
        <v>776</v>
      </c>
      <c r="I157" s="10" t="s">
        <v>1169</v>
      </c>
      <c r="J157" s="10" t="s">
        <v>1842</v>
      </c>
      <c r="K157" s="10" t="s">
        <v>2129</v>
      </c>
      <c r="L157" s="38" t="s">
        <v>2644</v>
      </c>
      <c r="M157" t="str">
        <f>IFERROR(IF(G157="","",IF(_xlfn.XLOOKUP(D157,NOSA!C:C,NOSA!C:C)=D157,"تحویل شده")),"تحویل نشده")</f>
        <v>تحویل شده</v>
      </c>
      <c r="N157" s="57">
        <v>45190.319345717595</v>
      </c>
    </row>
    <row r="158" spans="2:14">
      <c r="B158" t="str">
        <f>IF(C158="","",گزارش!$B$2&amp;"-"&amp;COUNTIF(macro!$C$3:C158,"ok"))</f>
        <v/>
      </c>
      <c r="C158" t="str">
        <f>IF(VLOOKUP(H158,DATABASE!$B:$E,4,FALSE)=گزارش!$B$2,"ok","")</f>
        <v/>
      </c>
      <c r="D158" t="str">
        <f t="shared" si="2"/>
        <v>پوتين ايمني نسوز1402/06/30774</v>
      </c>
      <c r="G158" t="s">
        <v>2486</v>
      </c>
      <c r="H158" s="38">
        <v>774</v>
      </c>
      <c r="I158" s="10" t="s">
        <v>2049</v>
      </c>
      <c r="J158" s="10" t="s">
        <v>1800</v>
      </c>
      <c r="K158" s="10" t="s">
        <v>2151</v>
      </c>
      <c r="L158" s="38" t="s">
        <v>2644</v>
      </c>
      <c r="M158" t="str">
        <f>IFERROR(IF(G158="","",IF(_xlfn.XLOOKUP(D158,NOSA!C:C,NOSA!C:C)=D158,"تحویل شده")),"تحویل نشده")</f>
        <v>تحویل شده</v>
      </c>
      <c r="N158" s="57">
        <v>45190.329158680557</v>
      </c>
    </row>
    <row r="159" spans="2:14">
      <c r="B159" t="str">
        <f>IF(C159="","",گزارش!$B$2&amp;"-"&amp;COUNTIF(macro!$C$3:C159,"ok"))</f>
        <v/>
      </c>
      <c r="C159" t="str">
        <f>IF(VLOOKUP(H159,DATABASE!$B:$E,4,FALSE)=گزارش!$B$2,"ok","")</f>
        <v/>
      </c>
      <c r="D159" t="str">
        <f t="shared" si="2"/>
        <v>كفش ايمني1402/06/30599</v>
      </c>
      <c r="G159" t="s">
        <v>2486</v>
      </c>
      <c r="H159" s="38">
        <v>599</v>
      </c>
      <c r="I159" s="10" t="s">
        <v>82</v>
      </c>
      <c r="J159" s="10" t="s">
        <v>1873</v>
      </c>
      <c r="K159" s="10" t="s">
        <v>2149</v>
      </c>
      <c r="L159" s="38" t="s">
        <v>2644</v>
      </c>
      <c r="M159" t="str">
        <f>IFERROR(IF(G159="","",IF(_xlfn.XLOOKUP(D159,NOSA!C:C,NOSA!C:C)=D159,"تحویل شده")),"تحویل نشده")</f>
        <v>تحویل نشده</v>
      </c>
      <c r="N159" s="57">
        <v>45190.388514467595</v>
      </c>
    </row>
    <row r="160" spans="2:14">
      <c r="B160" t="str">
        <f>IF(C160="","",گزارش!$B$2&amp;"-"&amp;COUNTIF(macro!$C$3:C160,"ok"))</f>
        <v/>
      </c>
      <c r="C160" t="str">
        <f>IF(VLOOKUP(H160,DATABASE!$B:$E,4,FALSE)=گزارش!$B$2,"ok","")</f>
        <v/>
      </c>
      <c r="D160" t="str">
        <f t="shared" si="2"/>
        <v>پوتين ايمني نسوز1402/06/3010028</v>
      </c>
      <c r="G160" t="s">
        <v>2486</v>
      </c>
      <c r="H160" s="38">
        <v>10028</v>
      </c>
      <c r="I160" s="10" t="s">
        <v>1638</v>
      </c>
      <c r="J160" s="10" t="s">
        <v>1838</v>
      </c>
      <c r="K160" s="10" t="s">
        <v>2151</v>
      </c>
      <c r="L160" s="38" t="s">
        <v>2609</v>
      </c>
      <c r="M160" t="str">
        <f>IFERROR(IF(G160="","",IF(_xlfn.XLOOKUP(D160,NOSA!C:C,NOSA!C:C)=D160,"تحویل شده")),"تحویل نشده")</f>
        <v>تحویل شده</v>
      </c>
      <c r="N160" s="57">
        <v>45190.951755208334</v>
      </c>
    </row>
    <row r="161" spans="2:14">
      <c r="B161" t="str">
        <f>IF(C161="","",گزارش!$B$2&amp;"-"&amp;COUNTIF(macro!$C$3:C161,"ok"))</f>
        <v/>
      </c>
      <c r="C161" t="str">
        <f>IF(VLOOKUP(H161,DATABASE!$B:$E,4,FALSE)=گزارش!$B$2,"ok","")</f>
        <v/>
      </c>
      <c r="D161" t="str">
        <f t="shared" si="2"/>
        <v>دستكش ضد برش سبك1402/06/31847</v>
      </c>
      <c r="G161" t="s">
        <v>2487</v>
      </c>
      <c r="H161" s="38">
        <v>847</v>
      </c>
      <c r="I161" s="10" t="s">
        <v>2739</v>
      </c>
      <c r="J161" s="10" t="s">
        <v>1840</v>
      </c>
      <c r="K161" s="10" t="s">
        <v>22</v>
      </c>
      <c r="L161" s="38" t="s">
        <v>2609</v>
      </c>
      <c r="M161" t="str">
        <f>IFERROR(IF(G161="","",IF(_xlfn.XLOOKUP(D161,NOSA!C:C,NOSA!C:C)=D161,"تحویل شده")),"تحویل نشده")</f>
        <v>تحویل شده</v>
      </c>
      <c r="N161" s="57">
        <v>45191.950210416668</v>
      </c>
    </row>
    <row r="162" spans="2:14">
      <c r="B162" t="str">
        <f>IF(C162="","",گزارش!$B$2&amp;"-"&amp;COUNTIF(macro!$C$3:C162,"ok"))</f>
        <v/>
      </c>
      <c r="C162" t="str">
        <f>IF(VLOOKUP(H162,DATABASE!$B:$E,4,FALSE)=گزارش!$B$2,"ok","")</f>
        <v/>
      </c>
      <c r="D162" t="str">
        <f t="shared" si="2"/>
        <v>لباس كار ديرسوز(شلوار) 1402/07/0110029</v>
      </c>
      <c r="G162" t="s">
        <v>2488</v>
      </c>
      <c r="H162" s="38">
        <v>10029</v>
      </c>
      <c r="I162" s="10" t="s">
        <v>1633</v>
      </c>
      <c r="J162" s="10" t="s">
        <v>1838</v>
      </c>
      <c r="K162" s="10" t="s">
        <v>2144</v>
      </c>
      <c r="L162" s="38" t="s">
        <v>2644</v>
      </c>
      <c r="M162" t="str">
        <f>IFERROR(IF(G162="","",IF(_xlfn.XLOOKUP(D162,NOSA!C:C,NOSA!C:C)=D162,"تحویل شده")),"تحویل نشده")</f>
        <v>تحویل نشده</v>
      </c>
      <c r="N162" s="57">
        <v>45192.628060416668</v>
      </c>
    </row>
    <row r="163" spans="2:14">
      <c r="B163" t="str">
        <f>IF(C163="","",گزارش!$B$2&amp;"-"&amp;COUNTIF(macro!$C$3:C163,"ok"))</f>
        <v/>
      </c>
      <c r="C163" t="str">
        <f>IF(VLOOKUP(H163,DATABASE!$B:$E,4,FALSE)=گزارش!$B$2,"ok","")</f>
        <v/>
      </c>
      <c r="D163" t="str">
        <f t="shared" si="2"/>
        <v>مقنعه نسوز كتان1402/07/0110029</v>
      </c>
      <c r="G163" t="s">
        <v>2488</v>
      </c>
      <c r="H163" s="38">
        <v>10029</v>
      </c>
      <c r="I163" s="10" t="s">
        <v>1633</v>
      </c>
      <c r="J163" s="10" t="s">
        <v>1838</v>
      </c>
      <c r="K163" s="10" t="s">
        <v>31</v>
      </c>
      <c r="L163" s="38" t="s">
        <v>2644</v>
      </c>
      <c r="M163" t="str">
        <f>IFERROR(IF(G163="","",IF(_xlfn.XLOOKUP(D163,NOSA!C:C,NOSA!C:C)=D163,"تحویل شده")),"تحویل نشده")</f>
        <v>تحویل نشده</v>
      </c>
      <c r="N163" s="57">
        <v>45192.628480092593</v>
      </c>
    </row>
    <row r="164" spans="2:14">
      <c r="B164" t="str">
        <f>IF(C164="","",گزارش!$B$2&amp;"-"&amp;COUNTIF(macro!$C$3:C164,"ok"))</f>
        <v/>
      </c>
      <c r="C164" t="str">
        <f>IF(VLOOKUP(H164,DATABASE!$B:$E,4,FALSE)=گزارش!$B$2,"ok","")</f>
        <v/>
      </c>
      <c r="D164" t="str">
        <f t="shared" si="2"/>
        <v>لباس كار نسوز(بلوز و شلوار)1402/07/0145</v>
      </c>
      <c r="G164" t="s">
        <v>2488</v>
      </c>
      <c r="H164" s="38">
        <v>45</v>
      </c>
      <c r="I164" s="10" t="s">
        <v>1826</v>
      </c>
      <c r="J164" s="10" t="s">
        <v>1827</v>
      </c>
      <c r="K164" s="10" t="s">
        <v>2129</v>
      </c>
      <c r="L164" s="38" t="s">
        <v>2644</v>
      </c>
      <c r="M164" t="str">
        <f>IFERROR(IF(G164="","",IF(_xlfn.XLOOKUP(D164,NOSA!C:C,NOSA!C:C)=D164,"تحویل شده")),"تحویل نشده")</f>
        <v>تحویل نشده</v>
      </c>
      <c r="N164" s="57">
        <v>45192.630061574077</v>
      </c>
    </row>
    <row r="165" spans="2:14">
      <c r="B165" t="str">
        <f>IF(C165="","",گزارش!$B$2&amp;"-"&amp;COUNTIF(macro!$C$3:C165,"ok"))</f>
        <v/>
      </c>
      <c r="C165" t="str">
        <f>IF(VLOOKUP(H165,DATABASE!$B:$E,4,FALSE)=گزارش!$B$2,"ok","")</f>
        <v/>
      </c>
      <c r="D165" t="str">
        <f t="shared" si="2"/>
        <v>دستكش ضد برش سبك1402/07/04842</v>
      </c>
      <c r="G165" t="s">
        <v>2491</v>
      </c>
      <c r="H165" s="38">
        <v>842</v>
      </c>
      <c r="I165" s="10" t="s">
        <v>2694</v>
      </c>
      <c r="J165" s="10" t="s">
        <v>1840</v>
      </c>
      <c r="K165" s="10" t="s">
        <v>22</v>
      </c>
      <c r="L165" s="38" t="s">
        <v>2609</v>
      </c>
      <c r="M165" t="str">
        <f>IFERROR(IF(G165="","",IF(_xlfn.XLOOKUP(D165,NOSA!C:C,NOSA!C:C)=D165,"تحویل شده")),"تحویل نشده")</f>
        <v>تحویل شده</v>
      </c>
      <c r="N165" s="57">
        <v>45195.537225347223</v>
      </c>
    </row>
    <row r="166" spans="2:14">
      <c r="B166" t="str">
        <f>IF(C166="","",گزارش!$B$2&amp;"-"&amp;COUNTIF(macro!$C$3:C166,"ok"))</f>
        <v/>
      </c>
      <c r="C166" t="str">
        <f>IF(VLOOKUP(H166,DATABASE!$B:$E,4,FALSE)=گزارش!$B$2,"ok","")</f>
        <v/>
      </c>
      <c r="D166" t="str">
        <f t="shared" si="2"/>
        <v>لباس كار نسوز(بلوز و شلوار)1402/07/04766</v>
      </c>
      <c r="G166" t="s">
        <v>2491</v>
      </c>
      <c r="H166" s="38">
        <v>766</v>
      </c>
      <c r="I166" s="10" t="s">
        <v>2041</v>
      </c>
      <c r="J166" s="10" t="s">
        <v>1840</v>
      </c>
      <c r="K166" s="10" t="s">
        <v>2129</v>
      </c>
      <c r="L166" s="38" t="s">
        <v>2609</v>
      </c>
      <c r="M166" t="str">
        <f>IFERROR(IF(G166="","",IF(_xlfn.XLOOKUP(D166,NOSA!C:C,NOSA!C:C)=D166,"تحویل شده")),"تحویل نشده")</f>
        <v>تحویل شده</v>
      </c>
      <c r="N166" s="57">
        <v>45195.542760185184</v>
      </c>
    </row>
    <row r="167" spans="2:14">
      <c r="B167" t="str">
        <f>IF(C167="","",گزارش!$B$2&amp;"-"&amp;COUNTIF(macro!$C$3:C167,"ok"))</f>
        <v/>
      </c>
      <c r="C167" t="str">
        <f>IF(VLOOKUP(H167,DATABASE!$B:$E,4,FALSE)=گزارش!$B$2,"ok","")</f>
        <v/>
      </c>
      <c r="D167" t="str">
        <f t="shared" si="2"/>
        <v>مقنعه نسوز چرمي1402/07/0510028</v>
      </c>
      <c r="G167" t="s">
        <v>2492</v>
      </c>
      <c r="H167" s="38">
        <v>10028</v>
      </c>
      <c r="I167" s="10" t="s">
        <v>1638</v>
      </c>
      <c r="J167" s="10" t="s">
        <v>1838</v>
      </c>
      <c r="K167" s="10" t="s">
        <v>7</v>
      </c>
      <c r="L167" s="38" t="s">
        <v>2639</v>
      </c>
      <c r="M167" t="str">
        <f>IFERROR(IF(G167="","",IF(_xlfn.XLOOKUP(D167,NOSA!C:C,NOSA!C:C)=D167,"تحویل شده")),"تحویل نشده")</f>
        <v>تحویل نشده</v>
      </c>
      <c r="N167" s="57">
        <v>45196.704555902776</v>
      </c>
    </row>
    <row r="168" spans="2:14">
      <c r="B168" t="str">
        <f>IF(C168="","",گزارش!$B$2&amp;"-"&amp;COUNTIF(macro!$C$3:C168,"ok"))</f>
        <v/>
      </c>
      <c r="C168" t="str">
        <f>IF(VLOOKUP(H168,DATABASE!$B:$E,4,FALSE)=گزارش!$B$2,"ok","")</f>
        <v/>
      </c>
      <c r="D168" t="str">
        <f t="shared" si="2"/>
        <v>لباس كار ديرسوز(شلوار) 1402/07/0610027</v>
      </c>
      <c r="G168" t="s">
        <v>2493</v>
      </c>
      <c r="H168" s="38">
        <v>10027</v>
      </c>
      <c r="I168" s="10" t="s">
        <v>1637</v>
      </c>
      <c r="J168" s="10" t="s">
        <v>1838</v>
      </c>
      <c r="K168" s="10" t="s">
        <v>2144</v>
      </c>
      <c r="L168" s="38" t="s">
        <v>2639</v>
      </c>
      <c r="M168" t="str">
        <f>IFERROR(IF(G168="","",IF(_xlfn.XLOOKUP(D168,NOSA!C:C,NOSA!C:C)=D168,"تحویل شده")),"تحویل نشده")</f>
        <v>تحویل نشده</v>
      </c>
      <c r="N168" s="57">
        <v>45197.389257870367</v>
      </c>
    </row>
    <row r="169" spans="2:14">
      <c r="B169" t="str">
        <f>IF(C169="","",گزارش!$B$2&amp;"-"&amp;COUNTIF(macro!$C$3:C169,"ok"))</f>
        <v/>
      </c>
      <c r="C169" t="str">
        <f>IF(VLOOKUP(H169,DATABASE!$B:$E,4,FALSE)=گزارش!$B$2,"ok","")</f>
        <v/>
      </c>
      <c r="D169" t="str">
        <f t="shared" si="2"/>
        <v>عينك رويت مذاب1402/07/06573</v>
      </c>
      <c r="G169" t="s">
        <v>2493</v>
      </c>
      <c r="H169" s="38">
        <v>573</v>
      </c>
      <c r="I169" s="10" t="s">
        <v>1948</v>
      </c>
      <c r="J169" s="10" t="s">
        <v>1844</v>
      </c>
      <c r="K169" s="10" t="s">
        <v>2240</v>
      </c>
      <c r="L169" s="38" t="s">
        <v>2644</v>
      </c>
      <c r="M169" t="str">
        <f>IFERROR(IF(G169="","",IF(_xlfn.XLOOKUP(D169,NOSA!C:C,NOSA!C:C)=D169,"تحویل شده")),"تحویل نشده")</f>
        <v>تحویل شده</v>
      </c>
      <c r="N169" s="57">
        <v>45197.413864351853</v>
      </c>
    </row>
    <row r="170" spans="2:14">
      <c r="B170" t="str">
        <f>IF(C170="","",گزارش!$B$2&amp;"-"&amp;COUNTIF(macro!$C$3:C170,"ok"))</f>
        <v/>
      </c>
      <c r="C170" t="str">
        <f>IF(VLOOKUP(H170,DATABASE!$B:$E,4,FALSE)=گزارش!$B$2,"ok","")</f>
        <v/>
      </c>
      <c r="D170" t="str">
        <f t="shared" si="2"/>
        <v>فيلتر ماسك نيم صورت (3M) مدل 20911402/07/0610030</v>
      </c>
      <c r="G170" t="s">
        <v>2493</v>
      </c>
      <c r="H170" s="38">
        <v>10030</v>
      </c>
      <c r="I170" s="10" t="s">
        <v>1627</v>
      </c>
      <c r="J170" s="10" t="s">
        <v>1838</v>
      </c>
      <c r="K170" s="10" t="s">
        <v>53</v>
      </c>
      <c r="L170" s="38" t="s">
        <v>2639</v>
      </c>
      <c r="M170" t="str">
        <f>IFERROR(IF(G170="","",IF(_xlfn.XLOOKUP(D170,NOSA!C:C,NOSA!C:C)=D170,"تحویل شده")),"تحویل نشده")</f>
        <v>تحویل شده</v>
      </c>
      <c r="N170" s="57">
        <v>45197.680239467591</v>
      </c>
    </row>
    <row r="171" spans="2:14">
      <c r="B171" t="str">
        <f>IF(C171="","",گزارش!$B$2&amp;"-"&amp;COUNTIF(macro!$C$3:C171,"ok"))</f>
        <v/>
      </c>
      <c r="C171" t="str">
        <f>IF(VLOOKUP(H171,DATABASE!$B:$E,4,FALSE)=گزارش!$B$2,"ok","")</f>
        <v/>
      </c>
      <c r="D171" t="str">
        <f t="shared" si="2"/>
        <v>چكمه ايمني نسوز1402/07/09819</v>
      </c>
      <c r="G171" t="s">
        <v>2496</v>
      </c>
      <c r="H171" s="38">
        <v>819</v>
      </c>
      <c r="I171" s="10" t="s">
        <v>2611</v>
      </c>
      <c r="J171" s="10" t="s">
        <v>1840</v>
      </c>
      <c r="K171" s="10" t="s">
        <v>2152</v>
      </c>
      <c r="L171" s="38" t="s">
        <v>2644</v>
      </c>
      <c r="M171" t="str">
        <f>IFERROR(IF(G171="","",IF(_xlfn.XLOOKUP(D171,NOSA!C:C,NOSA!C:C)=D171,"تحویل شده")),"تحویل نشده")</f>
        <v>تحویل شده</v>
      </c>
      <c r="N171" s="57">
        <v>45200.473839351849</v>
      </c>
    </row>
    <row r="172" spans="2:14">
      <c r="B172" t="str">
        <f>IF(C172="","",گزارش!$B$2&amp;"-"&amp;COUNTIF(macro!$C$3:C172,"ok"))</f>
        <v/>
      </c>
      <c r="C172" t="str">
        <f>IF(VLOOKUP(H172,DATABASE!$B:$E,4,FALSE)=گزارش!$B$2,"ok","")</f>
        <v/>
      </c>
      <c r="D172" t="str">
        <f t="shared" si="2"/>
        <v>عينك كهربايي (روكلاهي)1402/07/1045</v>
      </c>
      <c r="G172" t="s">
        <v>2497</v>
      </c>
      <c r="H172" s="38">
        <v>45</v>
      </c>
      <c r="I172" s="10" t="s">
        <v>1826</v>
      </c>
      <c r="J172" s="10" t="s">
        <v>1827</v>
      </c>
      <c r="K172" s="10" t="s">
        <v>1561</v>
      </c>
      <c r="L172" s="38" t="s">
        <v>2644</v>
      </c>
      <c r="M172" t="str">
        <f>IFERROR(IF(G172="","",IF(_xlfn.XLOOKUP(D172,NOSA!C:C,NOSA!C:C)=D172,"تحویل شده")),"تحویل نشده")</f>
        <v>تحویل شده</v>
      </c>
      <c r="N172" s="57">
        <v>45201.408008680555</v>
      </c>
    </row>
    <row r="173" spans="2:14">
      <c r="B173" t="str">
        <f>IF(C173="","",گزارش!$B$2&amp;"-"&amp;COUNTIF(macro!$C$3:C173,"ok"))</f>
        <v/>
      </c>
      <c r="C173" t="str">
        <f>IF(VLOOKUP(H173,DATABASE!$B:$E,4,FALSE)=گزارش!$B$2,"ok","")</f>
        <v/>
      </c>
      <c r="D173" t="str">
        <f t="shared" si="2"/>
        <v>لباس كار ديرسوز(بلوز و شلوار)1402/07/11719</v>
      </c>
      <c r="G173" t="s">
        <v>2498</v>
      </c>
      <c r="H173" s="38">
        <v>719</v>
      </c>
      <c r="I173" s="10" t="s">
        <v>2008</v>
      </c>
      <c r="J173" s="10" t="s">
        <v>1873</v>
      </c>
      <c r="K173" s="10" t="s">
        <v>2137</v>
      </c>
      <c r="L173" s="38" t="s">
        <v>2609</v>
      </c>
      <c r="M173" t="str">
        <f>IFERROR(IF(G173="","",IF(_xlfn.XLOOKUP(D173,NOSA!C:C,NOSA!C:C)=D173,"تحویل شده")),"تحویل نشده")</f>
        <v>تحویل شده</v>
      </c>
      <c r="N173" s="57">
        <v>45202.817109143522</v>
      </c>
    </row>
    <row r="174" spans="2:14">
      <c r="B174" t="str">
        <f>IF(C174="","",گزارش!$B$2&amp;"-"&amp;COUNTIF(macro!$C$3:C174,"ok"))</f>
        <v/>
      </c>
      <c r="C174" t="str">
        <f>IF(VLOOKUP(H174,DATABASE!$B:$E,4,FALSE)=گزارش!$B$2,"ok","")</f>
        <v/>
      </c>
      <c r="D174" t="str">
        <f t="shared" si="2"/>
        <v>كفش ايمني1402/07/12360</v>
      </c>
      <c r="G174" t="s">
        <v>2499</v>
      </c>
      <c r="H174" s="38">
        <v>360</v>
      </c>
      <c r="I174" s="10" t="s">
        <v>1916</v>
      </c>
      <c r="J174" s="10" t="s">
        <v>1895</v>
      </c>
      <c r="K174" s="10" t="s">
        <v>2149</v>
      </c>
      <c r="L174" s="38" t="s">
        <v>2639</v>
      </c>
      <c r="M174" t="str">
        <f>IFERROR(IF(G174="","",IF(_xlfn.XLOOKUP(D174,NOSA!C:C,NOSA!C:C)=D174,"تحویل شده")),"تحویل نشده")</f>
        <v>تحویل شده</v>
      </c>
      <c r="N174" s="57">
        <v>45203.434559837966</v>
      </c>
    </row>
    <row r="175" spans="2:14">
      <c r="B175" t="str">
        <f>IF(C175="","",گزارش!$B$2&amp;"-"&amp;COUNTIF(macro!$C$3:C175,"ok"))</f>
        <v/>
      </c>
      <c r="C175" t="str">
        <f>IF(VLOOKUP(H175,DATABASE!$B:$E,4,FALSE)=گزارش!$B$2,"ok","")</f>
        <v/>
      </c>
      <c r="D175" t="str">
        <f t="shared" si="2"/>
        <v>لباس كار ديرسوز(شلوار) 1402/07/126</v>
      </c>
      <c r="G175" t="s">
        <v>2499</v>
      </c>
      <c r="H175" s="38">
        <v>6</v>
      </c>
      <c r="I175" s="10" t="s">
        <v>1802</v>
      </c>
      <c r="J175" s="10" t="s">
        <v>1803</v>
      </c>
      <c r="K175" s="10" t="s">
        <v>2144</v>
      </c>
      <c r="L175" s="38" t="s">
        <v>2639</v>
      </c>
      <c r="M175" t="str">
        <f>IFERROR(IF(G175="","",IF(_xlfn.XLOOKUP(D175,NOSA!C:C,NOSA!C:C)=D175,"تحویل شده")),"تحویل نشده")</f>
        <v>تحویل نشده</v>
      </c>
      <c r="N175" s="57">
        <v>45203.442655902778</v>
      </c>
    </row>
    <row r="176" spans="2:14">
      <c r="B176" t="str">
        <f>IF(C176="","",گزارش!$B$2&amp;"-"&amp;COUNTIF(macro!$C$3:C176,"ok"))</f>
        <v/>
      </c>
      <c r="C176" t="str">
        <f>IF(VLOOKUP(H176,DATABASE!$B:$E,4,FALSE)=گزارش!$B$2,"ok","")</f>
        <v/>
      </c>
      <c r="D176" t="str">
        <f t="shared" si="2"/>
        <v>لباس كار ديرسوز(بلوز و شلوار)1402/07/13155</v>
      </c>
      <c r="G176" t="s">
        <v>2500</v>
      </c>
      <c r="H176" s="38">
        <v>155</v>
      </c>
      <c r="I176" s="10" t="s">
        <v>1865</v>
      </c>
      <c r="J176" s="10" t="s">
        <v>1866</v>
      </c>
      <c r="K176" s="10" t="s">
        <v>2137</v>
      </c>
      <c r="L176" s="38" t="s">
        <v>2644</v>
      </c>
      <c r="M176" t="str">
        <f>IFERROR(IF(G176="","",IF(_xlfn.XLOOKUP(D176,NOSA!C:C,NOSA!C:C)=D176,"تحویل شده")),"تحویل نشده")</f>
        <v>تحویل نشده</v>
      </c>
      <c r="N176" s="57">
        <v>45204.39906747685</v>
      </c>
    </row>
    <row r="177" spans="2:14">
      <c r="B177" t="str">
        <f>IF(C177="","",گزارش!$B$2&amp;"-"&amp;COUNTIF(macro!$C$3:C177,"ok"))</f>
        <v/>
      </c>
      <c r="C177" t="str">
        <f>IF(VLOOKUP(H177,DATABASE!$B:$E,4,FALSE)=گزارش!$B$2,"ok","")</f>
        <v/>
      </c>
      <c r="D177" t="str">
        <f t="shared" si="2"/>
        <v>عينك كهربايي (روكلاهي)1402/07/15773</v>
      </c>
      <c r="G177" t="s">
        <v>2502</v>
      </c>
      <c r="H177" s="38">
        <v>773</v>
      </c>
      <c r="I177" s="10" t="s">
        <v>2048</v>
      </c>
      <c r="J177" s="10" t="s">
        <v>1854</v>
      </c>
      <c r="K177" s="10" t="s">
        <v>1561</v>
      </c>
      <c r="L177" s="38" t="s">
        <v>2639</v>
      </c>
      <c r="M177" t="str">
        <f>IFERROR(IF(G177="","",IF(_xlfn.XLOOKUP(D177,NOSA!C:C,NOSA!C:C)=D177,"تحویل شده")),"تحویل نشده")</f>
        <v>تحویل نشده</v>
      </c>
      <c r="N177" s="57">
        <v>45206.104046412038</v>
      </c>
    </row>
    <row r="178" spans="2:14">
      <c r="B178" t="str">
        <f>IF(C178="","",گزارش!$B$2&amp;"-"&amp;COUNTIF(macro!$C$3:C178,"ok"))</f>
        <v/>
      </c>
      <c r="C178" t="str">
        <f>IF(VLOOKUP(H178,DATABASE!$B:$E,4,FALSE)=گزارش!$B$2,"ok","")</f>
        <v/>
      </c>
      <c r="D178" t="str">
        <f t="shared" si="2"/>
        <v>لباس كار نسوز(شلوار)1402/07/15847</v>
      </c>
      <c r="G178" t="s">
        <v>2502</v>
      </c>
      <c r="H178" s="38">
        <v>847</v>
      </c>
      <c r="I178" s="10" t="s">
        <v>2739</v>
      </c>
      <c r="J178" s="10" t="s">
        <v>1840</v>
      </c>
      <c r="K178" s="10" t="s">
        <v>2661</v>
      </c>
      <c r="L178" s="38" t="s">
        <v>2639</v>
      </c>
      <c r="M178" t="str">
        <f>IFERROR(IF(G178="","",IF(_xlfn.XLOOKUP(D178,NOSA!C:C,NOSA!C:C)=D178,"تحویل شده")),"تحویل نشده")</f>
        <v>تحویل نشده</v>
      </c>
      <c r="N178" s="57">
        <v>45206.10513275463</v>
      </c>
    </row>
    <row r="179" spans="2:14">
      <c r="B179" t="str">
        <f>IF(C179="","",گزارش!$B$2&amp;"-"&amp;COUNTIF(macro!$C$3:C179,"ok"))</f>
        <v/>
      </c>
      <c r="C179" t="str">
        <f>IF(VLOOKUP(H179,DATABASE!$B:$E,4,FALSE)=گزارش!$B$2,"ok","")</f>
        <v/>
      </c>
      <c r="D179" t="str">
        <f t="shared" si="2"/>
        <v>دستكش ساق كوتاه نسوز1402/07/15752</v>
      </c>
      <c r="G179" t="s">
        <v>2502</v>
      </c>
      <c r="H179" s="38">
        <v>752</v>
      </c>
      <c r="I179" s="10" t="s">
        <v>2035</v>
      </c>
      <c r="J179" s="10">
        <v>0</v>
      </c>
      <c r="K179" s="10" t="s">
        <v>168</v>
      </c>
      <c r="L179" s="38" t="s">
        <v>2609</v>
      </c>
      <c r="M179" t="str">
        <f>IFERROR(IF(G179="","",IF(_xlfn.XLOOKUP(D179,NOSA!C:C,NOSA!C:C)=D179,"تحویل شده")),"تحویل نشده")</f>
        <v>تحویل نشده</v>
      </c>
      <c r="N179" s="57">
        <v>45206.414082986113</v>
      </c>
    </row>
    <row r="180" spans="2:14">
      <c r="B180" t="str">
        <f>IF(C180="","",گزارش!$B$2&amp;"-"&amp;COUNTIF(macro!$C$3:C180,"ok"))</f>
        <v/>
      </c>
      <c r="C180" t="str">
        <f>IF(VLOOKUP(H180,DATABASE!$B:$E,4,FALSE)=گزارش!$B$2,"ok","")</f>
        <v/>
      </c>
      <c r="D180" t="str">
        <f t="shared" si="2"/>
        <v>دستكش ساق كوتاه نسوز1402/07/15852</v>
      </c>
      <c r="G180" t="s">
        <v>2502</v>
      </c>
      <c r="H180" s="38">
        <v>852</v>
      </c>
      <c r="I180" s="10" t="s">
        <v>2771</v>
      </c>
      <c r="J180" s="10" t="s">
        <v>1851</v>
      </c>
      <c r="K180" s="10" t="s">
        <v>168</v>
      </c>
      <c r="L180" s="38" t="s">
        <v>2609</v>
      </c>
      <c r="M180" t="str">
        <f>IFERROR(IF(G180="","",IF(_xlfn.XLOOKUP(D180,NOSA!C:C,NOSA!C:C)=D180,"تحویل شده")),"تحویل نشده")</f>
        <v>تحویل نشده</v>
      </c>
      <c r="N180" s="57">
        <v>45206.418689351849</v>
      </c>
    </row>
    <row r="181" spans="2:14">
      <c r="B181" t="str">
        <f>IF(C181="","",گزارش!$B$2&amp;"-"&amp;COUNTIF(macro!$C$3:C181,"ok"))</f>
        <v/>
      </c>
      <c r="C181" t="str">
        <f>IF(VLOOKUP(H181,DATABASE!$B:$E,4,FALSE)=گزارش!$B$2,"ok","")</f>
        <v/>
      </c>
      <c r="D181" t="str">
        <f t="shared" si="2"/>
        <v>لباس كار ديرسوز(بلوز و شلوار)1402/07/15739</v>
      </c>
      <c r="G181" t="s">
        <v>2502</v>
      </c>
      <c r="H181" s="38">
        <v>739</v>
      </c>
      <c r="I181" s="10" t="s">
        <v>2023</v>
      </c>
      <c r="J181" s="10" t="s">
        <v>1980</v>
      </c>
      <c r="K181" s="10" t="s">
        <v>2137</v>
      </c>
      <c r="L181" s="38" t="s">
        <v>2609</v>
      </c>
      <c r="M181" t="str">
        <f>IFERROR(IF(G181="","",IF(_xlfn.XLOOKUP(D181,NOSA!C:C,NOSA!C:C)=D181,"تحویل شده")),"تحویل نشده")</f>
        <v>تحویل شده</v>
      </c>
      <c r="N181" s="57">
        <v>45206.487988657405</v>
      </c>
    </row>
    <row r="182" spans="2:14">
      <c r="B182" t="str">
        <f>IF(C182="","",گزارش!$B$2&amp;"-"&amp;COUNTIF(macro!$C$3:C182,"ok"))</f>
        <v/>
      </c>
      <c r="C182" t="str">
        <f>IF(VLOOKUP(H182,DATABASE!$B:$E,4,FALSE)=گزارش!$B$2,"ok","")</f>
        <v/>
      </c>
      <c r="D182" t="str">
        <f t="shared" si="2"/>
        <v>لباس كار ديرسوز(بلوز و شلوار)1402/07/1950</v>
      </c>
      <c r="G182" t="s">
        <v>2506</v>
      </c>
      <c r="H182" s="38">
        <v>50</v>
      </c>
      <c r="I182" s="10" t="s">
        <v>1830</v>
      </c>
      <c r="J182" s="10" t="s">
        <v>1827</v>
      </c>
      <c r="K182" s="10" t="s">
        <v>2137</v>
      </c>
      <c r="L182" s="38" t="s">
        <v>2644</v>
      </c>
      <c r="M182" t="str">
        <f>IFERROR(IF(G182="","",IF(_xlfn.XLOOKUP(D182,NOSA!C:C,NOSA!C:C)=D182,"تحویل شده")),"تحویل نشده")</f>
        <v>تحویل نشده</v>
      </c>
      <c r="N182" s="57">
        <v>45210.628832754628</v>
      </c>
    </row>
    <row r="183" spans="2:14">
      <c r="B183" t="str">
        <f>IF(C183="","",گزارش!$B$2&amp;"-"&amp;COUNTIF(macro!$C$3:C183,"ok"))</f>
        <v/>
      </c>
      <c r="C183" t="str">
        <f>IF(VLOOKUP(H183,DATABASE!$B:$E,4,FALSE)=گزارش!$B$2,"ok","")</f>
        <v/>
      </c>
      <c r="D183" t="str">
        <f t="shared" si="2"/>
        <v>كمربند برزنتي نواري1402/07/19573</v>
      </c>
      <c r="G183" t="s">
        <v>2506</v>
      </c>
      <c r="H183" s="38">
        <v>573</v>
      </c>
      <c r="I183" s="10" t="s">
        <v>1948</v>
      </c>
      <c r="J183" s="10" t="s">
        <v>1844</v>
      </c>
      <c r="K183" s="10" t="s">
        <v>95</v>
      </c>
      <c r="L183" s="38" t="s">
        <v>2639</v>
      </c>
      <c r="M183" t="str">
        <f>IFERROR(IF(G183="","",IF(_xlfn.XLOOKUP(D183,NOSA!C:C,NOSA!C:C)=D183,"تحویل شده")),"تحویل نشده")</f>
        <v>تحویل شده</v>
      </c>
      <c r="N183" s="57">
        <v>45210.883077546299</v>
      </c>
    </row>
    <row r="184" spans="2:14">
      <c r="B184" t="str">
        <f>IF(C184="","",گزارش!$B$2&amp;"-"&amp;COUNTIF(macro!$C$3:C184,"ok"))</f>
        <v/>
      </c>
      <c r="C184" t="str">
        <f>IF(VLOOKUP(H184,DATABASE!$B:$E,4,FALSE)=گزارش!$B$2,"ok","")</f>
        <v/>
      </c>
      <c r="D184" t="str">
        <f t="shared" si="2"/>
        <v>لباس كار ديرسوز(شلوار) 1402/07/20827</v>
      </c>
      <c r="G184" t="s">
        <v>2507</v>
      </c>
      <c r="H184" s="38">
        <v>827</v>
      </c>
      <c r="I184" s="10" t="s">
        <v>2618</v>
      </c>
      <c r="J184" s="10" t="s">
        <v>1952</v>
      </c>
      <c r="K184" s="10" t="s">
        <v>2144</v>
      </c>
      <c r="L184" s="38" t="s">
        <v>2644</v>
      </c>
      <c r="M184" t="str">
        <f>IFERROR(IF(G184="","",IF(_xlfn.XLOOKUP(D184,NOSA!C:C,NOSA!C:C)=D184,"تحویل شده")),"تحویل نشده")</f>
        <v>تحویل نشده</v>
      </c>
      <c r="N184" s="57">
        <v>45211.342735648148</v>
      </c>
    </row>
    <row r="185" spans="2:14">
      <c r="B185" t="str">
        <f>IF(C185="","",گزارش!$B$2&amp;"-"&amp;COUNTIF(macro!$C$3:C185,"ok"))</f>
        <v/>
      </c>
      <c r="C185" t="str">
        <f>IF(VLOOKUP(H185,DATABASE!$B:$E,4,FALSE)=گزارش!$B$2,"ok","")</f>
        <v/>
      </c>
      <c r="D185" t="str">
        <f t="shared" si="2"/>
        <v>نقاب روشن محافظ صورت 1402/07/20829</v>
      </c>
      <c r="G185" t="s">
        <v>2507</v>
      </c>
      <c r="H185" s="38">
        <v>829</v>
      </c>
      <c r="I185" s="10" t="s">
        <v>2620</v>
      </c>
      <c r="J185" s="10" t="s">
        <v>1840</v>
      </c>
      <c r="K185" s="10" t="s">
        <v>223</v>
      </c>
      <c r="L185" s="38" t="s">
        <v>2644</v>
      </c>
      <c r="M185" t="str">
        <f>IFERROR(IF(G185="","",IF(_xlfn.XLOOKUP(D185,NOSA!C:C,NOSA!C:C)=D185,"تحویل شده")),"تحویل نشده")</f>
        <v>تحویل نشده</v>
      </c>
      <c r="N185" s="57">
        <v>45211.628611805558</v>
      </c>
    </row>
    <row r="186" spans="2:14">
      <c r="B186" t="str">
        <f>IF(C186="","",گزارش!$B$2&amp;"-"&amp;COUNTIF(macro!$C$3:C186,"ok"))</f>
        <v/>
      </c>
      <c r="C186" t="str">
        <f>IF(VLOOKUP(H186,DATABASE!$B:$E,4,FALSE)=گزارش!$B$2,"ok","")</f>
        <v/>
      </c>
      <c r="D186" t="str">
        <f t="shared" si="2"/>
        <v>دستكش ضد برش سبك1402/07/2131</v>
      </c>
      <c r="G186" t="s">
        <v>2508</v>
      </c>
      <c r="H186" s="38">
        <v>31</v>
      </c>
      <c r="I186" s="10" t="s">
        <v>1030</v>
      </c>
      <c r="J186" s="10" t="s">
        <v>1821</v>
      </c>
      <c r="K186" s="10" t="s">
        <v>22</v>
      </c>
      <c r="L186" s="38" t="s">
        <v>2609</v>
      </c>
      <c r="M186" t="str">
        <f>IFERROR(IF(G186="","",IF(_xlfn.XLOOKUP(D186,NOSA!C:C,NOSA!C:C)=D186,"تحویل شده")),"تحویل نشده")</f>
        <v>تحویل نشده</v>
      </c>
      <c r="N186" s="57">
        <v>45212.332984143519</v>
      </c>
    </row>
    <row r="187" spans="2:14">
      <c r="B187" t="str">
        <f>IF(C187="","",گزارش!$B$2&amp;"-"&amp;COUNTIF(macro!$C$3:C187,"ok"))</f>
        <v/>
      </c>
      <c r="C187" t="str">
        <f>IF(VLOOKUP(H187,DATABASE!$B:$E,4,FALSE)=گزارش!$B$2,"ok","")</f>
        <v/>
      </c>
      <c r="D187" t="str">
        <f t="shared" si="2"/>
        <v>دستكش كف مواد سبك1402/07/2110029</v>
      </c>
      <c r="G187" t="s">
        <v>2508</v>
      </c>
      <c r="H187" s="38">
        <v>10029</v>
      </c>
      <c r="I187" s="10" t="s">
        <v>1633</v>
      </c>
      <c r="J187" s="10" t="s">
        <v>1838</v>
      </c>
      <c r="K187" s="10" t="s">
        <v>2</v>
      </c>
      <c r="L187" s="38" t="s">
        <v>2609</v>
      </c>
      <c r="M187" t="str">
        <f>IFERROR(IF(G187="","",IF(_xlfn.XLOOKUP(D187,NOSA!C:C,NOSA!C:C)=D187,"تحویل شده")),"تحویل نشده")</f>
        <v>تحویل شده</v>
      </c>
      <c r="N187" s="57">
        <v>45212.736742013891</v>
      </c>
    </row>
    <row r="188" spans="2:14">
      <c r="B188" t="str">
        <f>IF(C188="","",گزارش!$B$2&amp;"-"&amp;COUNTIF(macro!$C$3:C188,"ok"))</f>
        <v/>
      </c>
      <c r="C188" t="str">
        <f>IF(VLOOKUP(H188,DATABASE!$B:$E,4,FALSE)=گزارش!$B$2,"ok","")</f>
        <v/>
      </c>
      <c r="D188" t="str">
        <f t="shared" si="2"/>
        <v>لباس كار ديرسوز(بلوز و شلوار)1402/07/2110029</v>
      </c>
      <c r="G188" t="s">
        <v>2508</v>
      </c>
      <c r="H188" s="38">
        <v>10029</v>
      </c>
      <c r="I188" s="10" t="s">
        <v>1633</v>
      </c>
      <c r="J188" s="10" t="s">
        <v>1838</v>
      </c>
      <c r="K188" s="10" t="s">
        <v>2137</v>
      </c>
      <c r="L188" s="38" t="s">
        <v>2609</v>
      </c>
      <c r="M188" t="str">
        <f>IFERROR(IF(G188="","",IF(_xlfn.XLOOKUP(D188,NOSA!C:C,NOSA!C:C)=D188,"تحویل شده")),"تحویل نشده")</f>
        <v>تحویل شده</v>
      </c>
      <c r="N188" s="57">
        <v>45212.737025694441</v>
      </c>
    </row>
    <row r="189" spans="2:14">
      <c r="B189" t="str">
        <f>IF(C189="","",گزارش!$B$2&amp;"-"&amp;COUNTIF(macro!$C$3:C189,"ok"))</f>
        <v/>
      </c>
      <c r="C189" t="str">
        <f>IF(VLOOKUP(H189,DATABASE!$B:$E,4,FALSE)=گزارش!$B$2,"ok","")</f>
        <v/>
      </c>
      <c r="D189" t="str">
        <f t="shared" si="2"/>
        <v>كلاه ايمني1402/07/22826</v>
      </c>
      <c r="G189" t="s">
        <v>2509</v>
      </c>
      <c r="H189" s="38">
        <v>826</v>
      </c>
      <c r="I189" s="10" t="s">
        <v>2617</v>
      </c>
      <c r="J189" s="10" t="s">
        <v>1840</v>
      </c>
      <c r="K189" s="10" t="s">
        <v>2096</v>
      </c>
      <c r="L189" s="38" t="s">
        <v>2609</v>
      </c>
      <c r="M189" t="str">
        <f>IFERROR(IF(G189="","",IF(_xlfn.XLOOKUP(D189,NOSA!C:C,NOSA!C:C)=D189,"تحویل شده")),"تحویل نشده")</f>
        <v>تحویل شده</v>
      </c>
      <c r="N189" s="57">
        <v>45213.36350266204</v>
      </c>
    </row>
    <row r="190" spans="2:14">
      <c r="B190" t="str">
        <f>IF(C190="","",گزارش!$B$2&amp;"-"&amp;COUNTIF(macro!$C$3:C190,"ok"))</f>
        <v/>
      </c>
      <c r="C190" t="str">
        <f>IF(VLOOKUP(H190,DATABASE!$B:$E,4,FALSE)=گزارش!$B$2,"ok","")</f>
        <v/>
      </c>
      <c r="D190" t="str">
        <f t="shared" si="2"/>
        <v>رابط فنري نقاب كلاه ايمني1402/07/22826</v>
      </c>
      <c r="G190" t="s">
        <v>2509</v>
      </c>
      <c r="H190" s="38">
        <v>826</v>
      </c>
      <c r="I190" s="10" t="s">
        <v>2617</v>
      </c>
      <c r="J190" s="10" t="s">
        <v>1840</v>
      </c>
      <c r="K190" s="10" t="s">
        <v>135</v>
      </c>
      <c r="L190" s="38" t="s">
        <v>2609</v>
      </c>
      <c r="M190" t="str">
        <f>IFERROR(IF(G190="","",IF(_xlfn.XLOOKUP(D190,NOSA!C:C,NOSA!C:C)=D190,"تحویل شده")),"تحویل نشده")</f>
        <v>تحویل شده</v>
      </c>
      <c r="N190" s="57">
        <v>45213.363719444445</v>
      </c>
    </row>
    <row r="191" spans="2:14">
      <c r="B191" t="str">
        <f>IF(C191="","",گزارش!$B$2&amp;"-"&amp;COUNTIF(macro!$C$3:C191,"ok"))</f>
        <v/>
      </c>
      <c r="C191" t="str">
        <f>IF(VLOOKUP(H191,DATABASE!$B:$E,4,FALSE)=گزارش!$B$2,"ok","")</f>
        <v/>
      </c>
      <c r="D191" t="str">
        <f t="shared" si="2"/>
        <v>نقاب تیره1402/07/22826</v>
      </c>
      <c r="G191" t="s">
        <v>2509</v>
      </c>
      <c r="H191" s="38">
        <v>826</v>
      </c>
      <c r="I191" s="10" t="s">
        <v>2617</v>
      </c>
      <c r="J191" s="10" t="s">
        <v>1840</v>
      </c>
      <c r="K191" s="10" t="s">
        <v>2176</v>
      </c>
      <c r="L191" s="38" t="s">
        <v>2609</v>
      </c>
      <c r="M191" t="str">
        <f>IFERROR(IF(G191="","",IF(_xlfn.XLOOKUP(D191,NOSA!C:C,NOSA!C:C)=D191,"تحویل شده")),"تحویل نشده")</f>
        <v>تحویل نشده</v>
      </c>
      <c r="N191" s="57">
        <v>45213.363894212962</v>
      </c>
    </row>
    <row r="192" spans="2:14">
      <c r="B192" t="str">
        <f>IF(C192="","",گزارش!$B$2&amp;"-"&amp;COUNTIF(macro!$C$3:C192,"ok"))</f>
        <v/>
      </c>
      <c r="C192" t="str">
        <f>IF(VLOOKUP(H192,DATABASE!$B:$E,4,FALSE)=گزارش!$B$2,"ok","")</f>
        <v/>
      </c>
      <c r="D192" t="str">
        <f t="shared" si="2"/>
        <v>نقاب تیره1402/07/22826</v>
      </c>
      <c r="G192" t="s">
        <v>2509</v>
      </c>
      <c r="H192" s="38">
        <v>826</v>
      </c>
      <c r="I192" s="10" t="s">
        <v>2617</v>
      </c>
      <c r="J192" s="10" t="s">
        <v>1840</v>
      </c>
      <c r="K192" s="10" t="s">
        <v>2176</v>
      </c>
      <c r="L192" s="38" t="s">
        <v>2609</v>
      </c>
      <c r="M192" t="str">
        <f>IFERROR(IF(G192="","",IF(_xlfn.XLOOKUP(D192,NOSA!C:C,NOSA!C:C)=D192,"تحویل شده")),"تحویل نشده")</f>
        <v>تحویل نشده</v>
      </c>
      <c r="N192" s="57">
        <v>45213.363980439812</v>
      </c>
    </row>
    <row r="193" spans="2:14">
      <c r="B193" t="str">
        <f>IF(C193="","",گزارش!$B$2&amp;"-"&amp;COUNTIF(macro!$C$3:C193,"ok"))</f>
        <v/>
      </c>
      <c r="C193" t="str">
        <f>IF(VLOOKUP(H193,DATABASE!$B:$E,4,FALSE)=گزارش!$B$2,"ok","")</f>
        <v/>
      </c>
      <c r="D193" t="str">
        <f t="shared" si="2"/>
        <v>لباس كار نسوز(شلوار)1402/07/22202</v>
      </c>
      <c r="G193" t="s">
        <v>2509</v>
      </c>
      <c r="H193" s="38">
        <v>202</v>
      </c>
      <c r="I193" s="10" t="s">
        <v>1877</v>
      </c>
      <c r="J193" s="10" t="s">
        <v>1831</v>
      </c>
      <c r="K193" s="10" t="s">
        <v>2661</v>
      </c>
      <c r="L193" s="38" t="s">
        <v>2609</v>
      </c>
      <c r="M193" t="str">
        <f>IFERROR(IF(G193="","",IF(_xlfn.XLOOKUP(D193,NOSA!C:C,NOSA!C:C)=D193,"تحویل شده")),"تحویل نشده")</f>
        <v>تحویل نشده</v>
      </c>
      <c r="N193" s="57">
        <v>45213.376403819442</v>
      </c>
    </row>
    <row r="194" spans="2:14">
      <c r="B194" t="str">
        <f>IF(C194="","",گزارش!$B$2&amp;"-"&amp;COUNTIF(macro!$C$3:C194,"ok"))</f>
        <v/>
      </c>
      <c r="C194" t="str">
        <f>IF(VLOOKUP(H194,DATABASE!$B:$E,4,FALSE)=گزارش!$B$2,"ok","")</f>
        <v/>
      </c>
      <c r="D194" t="str">
        <f t="shared" si="2"/>
        <v>لباس كار نسوز(بلوز و شلوار)1402/07/23653</v>
      </c>
      <c r="G194" t="s">
        <v>2510</v>
      </c>
      <c r="H194" s="38">
        <v>653</v>
      </c>
      <c r="I194" s="10" t="s">
        <v>1977</v>
      </c>
      <c r="J194" s="10" t="s">
        <v>1844</v>
      </c>
      <c r="K194" s="10" t="s">
        <v>2129</v>
      </c>
      <c r="L194" s="38" t="s">
        <v>2644</v>
      </c>
      <c r="M194" t="str">
        <f>IFERROR(IF(G194="","",IF(_xlfn.XLOOKUP(D194,NOSA!C:C,NOSA!C:C)=D194,"تحویل شده")),"تحویل نشده")</f>
        <v>تحویل شده</v>
      </c>
      <c r="N194" s="57">
        <v>45214.390885185188</v>
      </c>
    </row>
    <row r="195" spans="2:14">
      <c r="B195" t="str">
        <f>IF(C195="","",گزارش!$B$2&amp;"-"&amp;COUNTIF(macro!$C$3:C195,"ok"))</f>
        <v/>
      </c>
      <c r="C195" t="str">
        <f>IF(VLOOKUP(H195,DATABASE!$B:$E,4,FALSE)=گزارش!$B$2,"ok","")</f>
        <v/>
      </c>
      <c r="D195" t="str">
        <f t="shared" si="2"/>
        <v>چكمه ايمني نسوز1402/07/23829</v>
      </c>
      <c r="G195" t="s">
        <v>2510</v>
      </c>
      <c r="H195" s="38">
        <v>829</v>
      </c>
      <c r="I195" s="10" t="s">
        <v>2620</v>
      </c>
      <c r="J195" s="10" t="s">
        <v>1840</v>
      </c>
      <c r="K195" s="10" t="s">
        <v>2152</v>
      </c>
      <c r="L195" s="38" t="s">
        <v>2609</v>
      </c>
      <c r="M195" t="str">
        <f>IFERROR(IF(G195="","",IF(_xlfn.XLOOKUP(D195,NOSA!C:C,NOSA!C:C)=D195,"تحویل شده")),"تحویل نشده")</f>
        <v>تحویل شده</v>
      </c>
      <c r="N195" s="57">
        <v>45214.49439699074</v>
      </c>
    </row>
    <row r="196" spans="2:14">
      <c r="B196" t="str">
        <f>IF(C196="","",گزارش!$B$2&amp;"-"&amp;COUNTIF(macro!$C$3:C196,"ok"))</f>
        <v/>
      </c>
      <c r="C196" t="str">
        <f>IF(VLOOKUP(H196,DATABASE!$B:$E,4,FALSE)=گزارش!$B$2,"ok","")</f>
        <v/>
      </c>
      <c r="D196" t="str">
        <f t="shared" ref="D196:D259" si="3">K196&amp;G196&amp;H196</f>
        <v>لباس كار ديرسوز(بلوز و شلوار)1402/07/2370</v>
      </c>
      <c r="G196" t="s">
        <v>2510</v>
      </c>
      <c r="H196" s="38">
        <v>70</v>
      </c>
      <c r="I196" s="10" t="s">
        <v>1837</v>
      </c>
      <c r="J196" s="10" t="s">
        <v>1838</v>
      </c>
      <c r="K196" s="10" t="s">
        <v>2137</v>
      </c>
      <c r="L196" s="38" t="s">
        <v>2609</v>
      </c>
      <c r="M196" t="str">
        <f>IFERROR(IF(G196="","",IF(_xlfn.XLOOKUP(D196,NOSA!C:C,NOSA!C:C)=D196,"تحویل شده")),"تحویل نشده")</f>
        <v>تحویل شده</v>
      </c>
      <c r="N196" s="57">
        <v>45214.628453472222</v>
      </c>
    </row>
    <row r="197" spans="2:14">
      <c r="B197" t="str">
        <f>IF(C197="","",گزارش!$B$2&amp;"-"&amp;COUNTIF(macro!$C$3:C197,"ok"))</f>
        <v/>
      </c>
      <c r="C197" t="str">
        <f>IF(VLOOKUP(H197,DATABASE!$B:$E,4,FALSE)=گزارش!$B$2,"ok","")</f>
        <v/>
      </c>
      <c r="D197" t="str">
        <f t="shared" si="3"/>
        <v>لباس كار ديرسوز(شلوار) 1402/07/23751</v>
      </c>
      <c r="G197" t="s">
        <v>2510</v>
      </c>
      <c r="H197" s="38">
        <v>751</v>
      </c>
      <c r="I197" s="10" t="s">
        <v>2034</v>
      </c>
      <c r="J197" s="10" t="s">
        <v>1838</v>
      </c>
      <c r="K197" s="10" t="s">
        <v>2144</v>
      </c>
      <c r="L197" s="38" t="s">
        <v>2639</v>
      </c>
      <c r="M197" t="str">
        <f>IFERROR(IF(G197="","",IF(_xlfn.XLOOKUP(D197,NOSA!C:C,NOSA!C:C)=D197,"تحویل شده")),"تحویل نشده")</f>
        <v>تحویل نشده</v>
      </c>
      <c r="N197" s="57">
        <v>45214.713057638888</v>
      </c>
    </row>
    <row r="198" spans="2:14">
      <c r="B198" t="str">
        <f>IF(C198="","",گزارش!$B$2&amp;"-"&amp;COUNTIF(macro!$C$3:C198,"ok"))</f>
        <v/>
      </c>
      <c r="C198" t="str">
        <f>IF(VLOOKUP(H198,DATABASE!$B:$E,4,FALSE)=گزارش!$B$2,"ok","")</f>
        <v/>
      </c>
      <c r="D198" t="str">
        <f t="shared" si="3"/>
        <v>لباس كار ديرسوز(بلوز و شلوار)1402/07/2510028</v>
      </c>
      <c r="G198" t="s">
        <v>2512</v>
      </c>
      <c r="H198" s="38">
        <v>10028</v>
      </c>
      <c r="I198" s="10" t="s">
        <v>1638</v>
      </c>
      <c r="J198" s="10" t="s">
        <v>1838</v>
      </c>
      <c r="K198" s="10" t="s">
        <v>2137</v>
      </c>
      <c r="L198" s="38" t="s">
        <v>2609</v>
      </c>
      <c r="M198" t="str">
        <f>IFERROR(IF(G198="","",IF(_xlfn.XLOOKUP(D198,NOSA!C:C,NOSA!C:C)=D198,"تحویل شده")),"تحویل نشده")</f>
        <v>تحویل نشده</v>
      </c>
      <c r="N198" s="57">
        <v>45216.096061574077</v>
      </c>
    </row>
    <row r="199" spans="2:14">
      <c r="B199" t="str">
        <f>IF(C199="","",گزارش!$B$2&amp;"-"&amp;COUNTIF(macro!$C$3:C199,"ok"))</f>
        <v/>
      </c>
      <c r="C199" t="str">
        <f>IF(VLOOKUP(H199,DATABASE!$B:$E,4,FALSE)=گزارش!$B$2,"ok","")</f>
        <v/>
      </c>
      <c r="D199" t="str">
        <f t="shared" si="3"/>
        <v>پوتين ايمني نسوز1402/07/2510030</v>
      </c>
      <c r="G199" t="s">
        <v>2512</v>
      </c>
      <c r="H199" s="38">
        <v>10030</v>
      </c>
      <c r="I199" s="10" t="s">
        <v>1627</v>
      </c>
      <c r="J199" s="10" t="s">
        <v>1838</v>
      </c>
      <c r="K199" s="10" t="s">
        <v>2151</v>
      </c>
      <c r="L199" s="38" t="s">
        <v>2609</v>
      </c>
      <c r="M199" t="str">
        <f>IFERROR(IF(G199="","",IF(_xlfn.XLOOKUP(D199,NOSA!C:C,NOSA!C:C)=D199,"تحویل شده")),"تحویل نشده")</f>
        <v>تحویل نشده</v>
      </c>
      <c r="N199" s="57">
        <v>45216.096450694444</v>
      </c>
    </row>
    <row r="200" spans="2:14">
      <c r="B200" t="str">
        <f>IF(C200="","",گزارش!$B$2&amp;"-"&amp;COUNTIF(macro!$C$3:C200,"ok"))</f>
        <v/>
      </c>
      <c r="C200" t="str">
        <f>IF(VLOOKUP(H200,DATABASE!$B:$E,4,FALSE)=گزارش!$B$2,"ok","")</f>
        <v/>
      </c>
      <c r="D200" t="str">
        <f t="shared" si="3"/>
        <v>كلاه ايمني1402/07/25277</v>
      </c>
      <c r="G200" t="s">
        <v>2512</v>
      </c>
      <c r="H200" s="38">
        <v>277</v>
      </c>
      <c r="I200" s="10" t="s">
        <v>1894</v>
      </c>
      <c r="J200" s="10" t="s">
        <v>1873</v>
      </c>
      <c r="K200" s="10" t="s">
        <v>2096</v>
      </c>
      <c r="L200" s="38" t="s">
        <v>2644</v>
      </c>
      <c r="M200" t="str">
        <f>IFERROR(IF(G200="","",IF(_xlfn.XLOOKUP(D200,NOSA!C:C,NOSA!C:C)=D200,"تحویل شده")),"تحویل نشده")</f>
        <v>تحویل شده</v>
      </c>
      <c r="N200" s="57">
        <v>45216.405713657405</v>
      </c>
    </row>
    <row r="201" spans="2:14">
      <c r="B201" t="str">
        <f>IF(C201="","",گزارش!$B$2&amp;"-"&amp;COUNTIF(macro!$C$3:C201,"ok"))</f>
        <v/>
      </c>
      <c r="C201" t="str">
        <f>IF(VLOOKUP(H201,DATABASE!$B:$E,4,FALSE)=گزارش!$B$2,"ok","")</f>
        <v/>
      </c>
      <c r="D201" t="str">
        <f t="shared" si="3"/>
        <v>دستكش ضد برش سبك1402/07/26606</v>
      </c>
      <c r="G201" t="s">
        <v>2513</v>
      </c>
      <c r="H201" s="38">
        <v>606</v>
      </c>
      <c r="I201" s="10" t="s">
        <v>233</v>
      </c>
      <c r="J201" s="10" t="s">
        <v>1854</v>
      </c>
      <c r="K201" s="10" t="s">
        <v>22</v>
      </c>
      <c r="L201" s="38" t="s">
        <v>2639</v>
      </c>
      <c r="M201" t="str">
        <f>IFERROR(IF(G201="","",IF(_xlfn.XLOOKUP(D201,NOSA!C:C,NOSA!C:C)=D201,"تحویل شده")),"تحویل نشده")</f>
        <v>تحویل شده</v>
      </c>
      <c r="N201" s="57">
        <v>45217.99882523148</v>
      </c>
    </row>
    <row r="202" spans="2:14">
      <c r="B202" t="str">
        <f>IF(C202="","",گزارش!$B$2&amp;"-"&amp;COUNTIF(macro!$C$3:C202,"ok"))</f>
        <v/>
      </c>
      <c r="C202" t="str">
        <f>IF(VLOOKUP(H202,DATABASE!$B:$E,4,FALSE)=گزارش!$B$2,"ok","")</f>
        <v/>
      </c>
      <c r="D202" t="str">
        <f t="shared" si="3"/>
        <v>لباس كار ديرسوز(بلوز و شلوار)1402/07/27840</v>
      </c>
      <c r="G202" t="s">
        <v>2514</v>
      </c>
      <c r="H202" s="38">
        <v>840</v>
      </c>
      <c r="I202" s="10" t="s">
        <v>2693</v>
      </c>
      <c r="J202" s="10" t="s">
        <v>1913</v>
      </c>
      <c r="K202" s="10" t="s">
        <v>2137</v>
      </c>
      <c r="L202" s="38" t="s">
        <v>2609</v>
      </c>
      <c r="M202" t="str">
        <f>IFERROR(IF(G202="","",IF(_xlfn.XLOOKUP(D202,NOSA!C:C,NOSA!C:C)=D202,"تحویل شده")),"تحویل نشده")</f>
        <v>تحویل شده</v>
      </c>
      <c r="N202" s="57">
        <v>45218.523302083333</v>
      </c>
    </row>
    <row r="203" spans="2:14">
      <c r="B203" t="str">
        <f>IF(C203="","",گزارش!$B$2&amp;"-"&amp;COUNTIF(macro!$C$3:C203,"ok"))</f>
        <v/>
      </c>
      <c r="C203" t="str">
        <f>IF(VLOOKUP(H203,DATABASE!$B:$E,4,FALSE)=گزارش!$B$2,"ok","")</f>
        <v/>
      </c>
      <c r="D203" t="str">
        <f t="shared" si="3"/>
        <v>لباس كار نسوز(شلوار)1402/07/28624</v>
      </c>
      <c r="G203" t="s">
        <v>2515</v>
      </c>
      <c r="H203" s="38">
        <v>624</v>
      </c>
      <c r="I203" s="10" t="s">
        <v>1965</v>
      </c>
      <c r="J203" s="10" t="s">
        <v>1942</v>
      </c>
      <c r="K203" s="10" t="s">
        <v>2661</v>
      </c>
      <c r="L203" s="38" t="s">
        <v>2609</v>
      </c>
      <c r="M203" t="str">
        <f>IFERROR(IF(G203="","",IF(_xlfn.XLOOKUP(D203,NOSA!C:C,NOSA!C:C)=D203,"تحویل شده")),"تحویل نشده")</f>
        <v>تحویل نشده</v>
      </c>
      <c r="N203" s="57">
        <v>45219.560464467591</v>
      </c>
    </row>
    <row r="204" spans="2:14">
      <c r="B204" t="str">
        <f>IF(C204="","",گزارش!$B$2&amp;"-"&amp;COUNTIF(macro!$C$3:C204,"ok"))</f>
        <v/>
      </c>
      <c r="C204" t="str">
        <f>IF(VLOOKUP(H204,DATABASE!$B:$E,4,FALSE)=گزارش!$B$2,"ok","")</f>
        <v/>
      </c>
      <c r="D204" t="str">
        <f t="shared" si="3"/>
        <v>لباس كار نسوز(شلوار)1402/07/28624</v>
      </c>
      <c r="G204" t="s">
        <v>2515</v>
      </c>
      <c r="H204" s="38">
        <v>624</v>
      </c>
      <c r="I204" s="10" t="s">
        <v>1965</v>
      </c>
      <c r="J204" s="10" t="s">
        <v>1942</v>
      </c>
      <c r="K204" s="10" t="s">
        <v>2661</v>
      </c>
      <c r="L204" s="38" t="s">
        <v>2609</v>
      </c>
      <c r="M204" t="str">
        <f>IFERROR(IF(G204="","",IF(_xlfn.XLOOKUP(D204,NOSA!C:C,NOSA!C:C)=D204,"تحویل شده")),"تحویل نشده")</f>
        <v>تحویل نشده</v>
      </c>
      <c r="N204" s="57">
        <v>45219.560474999998</v>
      </c>
    </row>
    <row r="205" spans="2:14">
      <c r="B205" t="str">
        <f>IF(C205="","",گزارش!$B$2&amp;"-"&amp;COUNTIF(macro!$C$3:C205,"ok"))</f>
        <v/>
      </c>
      <c r="C205" t="str">
        <f>IF(VLOOKUP(H205,DATABASE!$B:$E,4,FALSE)=گزارش!$B$2,"ok","")</f>
        <v/>
      </c>
      <c r="D205" t="str">
        <f t="shared" si="3"/>
        <v>دستكش ساق بلند نسوز1402/07/28624</v>
      </c>
      <c r="G205" t="s">
        <v>2515</v>
      </c>
      <c r="H205" s="38">
        <v>624</v>
      </c>
      <c r="I205" s="10" t="s">
        <v>1965</v>
      </c>
      <c r="J205" s="10" t="s">
        <v>1942</v>
      </c>
      <c r="K205" s="10" t="s">
        <v>180</v>
      </c>
      <c r="L205" s="38" t="s">
        <v>2609</v>
      </c>
      <c r="M205" t="str">
        <f>IFERROR(IF(G205="","",IF(_xlfn.XLOOKUP(D205,NOSA!C:C,NOSA!C:C)=D205,"تحویل شده")),"تحویل نشده")</f>
        <v>تحویل شده</v>
      </c>
      <c r="N205" s="57">
        <v>45219.560642592594</v>
      </c>
    </row>
    <row r="206" spans="2:14">
      <c r="B206" t="str">
        <f>IF(C206="","",گزارش!$B$2&amp;"-"&amp;COUNTIF(macro!$C$3:C206,"ok"))</f>
        <v/>
      </c>
      <c r="C206" t="str">
        <f>IF(VLOOKUP(H206,DATABASE!$B:$E,4,FALSE)=گزارش!$B$2,"ok","")</f>
        <v/>
      </c>
      <c r="D206" t="str">
        <f t="shared" si="3"/>
        <v>دستكش ساق بلند نسوز1402/07/28624</v>
      </c>
      <c r="G206" t="s">
        <v>2515</v>
      </c>
      <c r="H206" s="38">
        <v>624</v>
      </c>
      <c r="I206" s="10" t="s">
        <v>1965</v>
      </c>
      <c r="J206" s="10" t="s">
        <v>1942</v>
      </c>
      <c r="K206" s="10" t="s">
        <v>180</v>
      </c>
      <c r="L206" s="38" t="s">
        <v>2609</v>
      </c>
      <c r="M206" t="str">
        <f>IFERROR(IF(G206="","",IF(_xlfn.XLOOKUP(D206,NOSA!C:C,NOSA!C:C)=D206,"تحویل شده")),"تحویل نشده")</f>
        <v>تحویل شده</v>
      </c>
      <c r="N206" s="57">
        <v>45219.560652546294</v>
      </c>
    </row>
    <row r="207" spans="2:14">
      <c r="B207" t="str">
        <f>IF(C207="","",گزارش!$B$2&amp;"-"&amp;COUNTIF(macro!$C$3:C207,"ok"))</f>
        <v/>
      </c>
      <c r="C207" t="str">
        <f>IF(VLOOKUP(H207,DATABASE!$B:$E,4,FALSE)=گزارش!$B$2,"ok","")</f>
        <v/>
      </c>
      <c r="D207" t="str">
        <f t="shared" si="3"/>
        <v>دستكش ساق بلند نسوز1402/07/28624</v>
      </c>
      <c r="G207" t="s">
        <v>2515</v>
      </c>
      <c r="H207" s="38">
        <v>624</v>
      </c>
      <c r="I207" s="10" t="s">
        <v>1965</v>
      </c>
      <c r="J207" s="10" t="s">
        <v>1942</v>
      </c>
      <c r="K207" s="10" t="s">
        <v>180</v>
      </c>
      <c r="L207" s="38" t="s">
        <v>2609</v>
      </c>
      <c r="M207" t="str">
        <f>IFERROR(IF(G207="","",IF(_xlfn.XLOOKUP(D207,NOSA!C:C,NOSA!C:C)=D207,"تحویل شده")),"تحویل نشده")</f>
        <v>تحویل شده</v>
      </c>
      <c r="N207" s="57">
        <v>45219.560734375002</v>
      </c>
    </row>
    <row r="208" spans="2:14">
      <c r="B208" t="str">
        <f>IF(C208="","",گزارش!$B$2&amp;"-"&amp;COUNTIF(macro!$C$3:C208,"ok"))</f>
        <v/>
      </c>
      <c r="C208" t="str">
        <f>IF(VLOOKUP(H208,DATABASE!$B:$E,4,FALSE)=گزارش!$B$2,"ok","")</f>
        <v/>
      </c>
      <c r="D208" t="str">
        <f t="shared" si="3"/>
        <v>پوتين ايمني نسوز1402/07/29769</v>
      </c>
      <c r="G208" t="s">
        <v>2516</v>
      </c>
      <c r="H208" s="38">
        <v>769</v>
      </c>
      <c r="I208" s="10" t="s">
        <v>2044</v>
      </c>
      <c r="J208" s="10" t="s">
        <v>1800</v>
      </c>
      <c r="K208" s="10" t="s">
        <v>2151</v>
      </c>
      <c r="L208" s="38" t="s">
        <v>2609</v>
      </c>
      <c r="M208" t="str">
        <f>IFERROR(IF(G208="","",IF(_xlfn.XLOOKUP(D208,NOSA!C:C,NOSA!C:C)=D208,"تحویل شده")),"تحویل نشده")</f>
        <v>تحویل شده</v>
      </c>
      <c r="N208" s="57">
        <v>45220.843955902776</v>
      </c>
    </row>
    <row r="209" spans="2:14">
      <c r="B209" t="str">
        <f>IF(C209="","",گزارش!$B$2&amp;"-"&amp;COUNTIF(macro!$C$3:C209,"ok"))</f>
        <v/>
      </c>
      <c r="C209" t="str">
        <f>IF(VLOOKUP(H209,DATABASE!$B:$E,4,FALSE)=گزارش!$B$2,"ok","")</f>
        <v/>
      </c>
      <c r="D209" t="str">
        <f t="shared" si="3"/>
        <v>نقاب تيره محافظ صورت مدلcanasafe1402/07/29567</v>
      </c>
      <c r="G209" t="s">
        <v>2516</v>
      </c>
      <c r="H209" s="38">
        <v>567</v>
      </c>
      <c r="I209" s="10" t="s">
        <v>1947</v>
      </c>
      <c r="J209" s="10" t="s">
        <v>1844</v>
      </c>
      <c r="K209" s="10" t="s">
        <v>774</v>
      </c>
      <c r="L209" s="38" t="s">
        <v>2609</v>
      </c>
      <c r="M209" t="str">
        <f>IFERROR(IF(G209="","",IF(_xlfn.XLOOKUP(D209,NOSA!C:C,NOSA!C:C)=D209,"تحویل شده")),"تحویل نشده")</f>
        <v>تحویل نشده</v>
      </c>
      <c r="N209" s="57">
        <v>45220.918051504632</v>
      </c>
    </row>
    <row r="210" spans="2:14">
      <c r="B210" t="str">
        <f>IF(C210="","",گزارش!$B$2&amp;"-"&amp;COUNTIF(macro!$C$3:C210,"ok"))</f>
        <v/>
      </c>
      <c r="C210" t="str">
        <f>IF(VLOOKUP(H210,DATABASE!$B:$E,4,FALSE)=گزارش!$B$2,"ok","")</f>
        <v/>
      </c>
      <c r="D210" t="str">
        <f t="shared" si="3"/>
        <v>عينك رويت مذاب1402/07/2958</v>
      </c>
      <c r="G210" t="s">
        <v>2516</v>
      </c>
      <c r="H210" s="38">
        <v>58</v>
      </c>
      <c r="I210" s="10" t="s">
        <v>1834</v>
      </c>
      <c r="J210" s="10" t="s">
        <v>1833</v>
      </c>
      <c r="K210" s="10" t="s">
        <v>2240</v>
      </c>
      <c r="L210" s="38" t="s">
        <v>2609</v>
      </c>
      <c r="M210" t="str">
        <f>IFERROR(IF(G210="","",IF(_xlfn.XLOOKUP(D210,NOSA!C:C,NOSA!C:C)=D210,"تحویل شده")),"تحویل نشده")</f>
        <v>تحویل شده</v>
      </c>
      <c r="N210" s="57">
        <v>45220.961849652776</v>
      </c>
    </row>
    <row r="211" spans="2:14">
      <c r="B211" t="str">
        <f>IF(C211="","",گزارش!$B$2&amp;"-"&amp;COUNTIF(macro!$C$3:C211,"ok"))</f>
        <v/>
      </c>
      <c r="C211" t="str">
        <f>IF(VLOOKUP(H211,DATABASE!$B:$E,4,FALSE)=گزارش!$B$2,"ok","")</f>
        <v/>
      </c>
      <c r="D211" t="str">
        <f t="shared" si="3"/>
        <v>عينك رويت مذاب1402/07/29834</v>
      </c>
      <c r="G211" t="s">
        <v>2516</v>
      </c>
      <c r="H211" s="38">
        <v>834</v>
      </c>
      <c r="I211" s="10" t="s">
        <v>2647</v>
      </c>
      <c r="J211" s="10" t="s">
        <v>2033</v>
      </c>
      <c r="K211" s="10" t="s">
        <v>2240</v>
      </c>
      <c r="L211" s="38" t="s">
        <v>2609</v>
      </c>
      <c r="M211" t="str">
        <f>IFERROR(IF(G211="","",IF(_xlfn.XLOOKUP(D211,NOSA!C:C,NOSA!C:C)=D211,"تحویل شده")),"تحویل نشده")</f>
        <v>تحویل شده</v>
      </c>
      <c r="N211" s="57">
        <v>45220.962552546298</v>
      </c>
    </row>
    <row r="212" spans="2:14">
      <c r="B212" t="str">
        <f>IF(C212="","",گزارش!$B$2&amp;"-"&amp;COUNTIF(macro!$C$3:C212,"ok"))</f>
        <v/>
      </c>
      <c r="C212" t="str">
        <f>IF(VLOOKUP(H212,DATABASE!$B:$E,4,FALSE)=گزارش!$B$2,"ok","")</f>
        <v/>
      </c>
      <c r="D212" t="str">
        <f t="shared" si="3"/>
        <v>كفش ايمني عايق برق1402/07/3031</v>
      </c>
      <c r="G212" t="s">
        <v>2517</v>
      </c>
      <c r="H212" s="38">
        <v>31</v>
      </c>
      <c r="I212" s="10" t="s">
        <v>1030</v>
      </c>
      <c r="J212" s="10" t="s">
        <v>1821</v>
      </c>
      <c r="K212" s="10" t="s">
        <v>2155</v>
      </c>
      <c r="L212" s="38" t="s">
        <v>2644</v>
      </c>
      <c r="M212" t="str">
        <f>IFERROR(IF(G212="","",IF(_xlfn.XLOOKUP(D212,NOSA!C:C,NOSA!C:C)=D212,"تحویل شده")),"تحویل نشده")</f>
        <v>تحویل شده</v>
      </c>
      <c r="N212" s="57">
        <v>45221.424998495371</v>
      </c>
    </row>
    <row r="213" spans="2:14">
      <c r="B213" t="str">
        <f>IF(C213="","",گزارش!$B$2&amp;"-"&amp;COUNTIF(macro!$C$3:C213,"ok"))</f>
        <v/>
      </c>
      <c r="C213" t="str">
        <f>IF(VLOOKUP(H213,DATABASE!$B:$E,4,FALSE)=گزارش!$B$2,"ok","")</f>
        <v/>
      </c>
      <c r="D213" t="str">
        <f t="shared" si="3"/>
        <v>دستكش ساق بلند نسوز1402/07/3031</v>
      </c>
      <c r="G213" t="s">
        <v>2517</v>
      </c>
      <c r="H213" s="38">
        <v>31</v>
      </c>
      <c r="I213" s="10" t="s">
        <v>1030</v>
      </c>
      <c r="J213" s="10" t="s">
        <v>1821</v>
      </c>
      <c r="K213" s="10" t="s">
        <v>180</v>
      </c>
      <c r="L213" s="38" t="s">
        <v>2644</v>
      </c>
      <c r="M213" t="str">
        <f>IFERROR(IF(G213="","",IF(_xlfn.XLOOKUP(D213,NOSA!C:C,NOSA!C:C)=D213,"تحویل شده")),"تحویل نشده")</f>
        <v>تحویل شده</v>
      </c>
      <c r="N213" s="57">
        <v>45221.539515509263</v>
      </c>
    </row>
    <row r="214" spans="2:14">
      <c r="B214" t="str">
        <f>IF(C214="","",گزارش!$B$2&amp;"-"&amp;COUNTIF(macro!$C$3:C214,"ok"))</f>
        <v/>
      </c>
      <c r="C214" t="str">
        <f>IF(VLOOKUP(H214,DATABASE!$B:$E,4,FALSE)=گزارش!$B$2,"ok","")</f>
        <v/>
      </c>
      <c r="D214" t="str">
        <f t="shared" si="3"/>
        <v>چكمه ايمني نسوز1402/08/01834</v>
      </c>
      <c r="G214" t="s">
        <v>2518</v>
      </c>
      <c r="H214" s="38">
        <v>834</v>
      </c>
      <c r="I214" s="10" t="s">
        <v>2647</v>
      </c>
      <c r="J214" s="10" t="s">
        <v>2033</v>
      </c>
      <c r="K214" s="10" t="s">
        <v>2152</v>
      </c>
      <c r="L214" s="38" t="s">
        <v>2644</v>
      </c>
      <c r="M214" t="str">
        <f>IFERROR(IF(G214="","",IF(_xlfn.XLOOKUP(D214,NOSA!C:C,NOSA!C:C)=D214,"تحویل شده")),"تحویل نشده")</f>
        <v>تحویل نشده</v>
      </c>
      <c r="N214" s="57">
        <v>45222.385246759259</v>
      </c>
    </row>
    <row r="215" spans="2:14">
      <c r="B215" t="str">
        <f>IF(C215="","",گزارش!$B$2&amp;"-"&amp;COUNTIF(macro!$C$3:C215,"ok"))</f>
        <v/>
      </c>
      <c r="C215" t="str">
        <f>IF(VLOOKUP(H215,DATABASE!$B:$E,4,FALSE)=گزارش!$B$2,"ok","")</f>
        <v/>
      </c>
      <c r="D215" t="str">
        <f t="shared" si="3"/>
        <v>كفش ايمني عايق برق1402/08/01419</v>
      </c>
      <c r="G215" t="s">
        <v>2518</v>
      </c>
      <c r="H215" s="38">
        <v>419</v>
      </c>
      <c r="I215" s="10" t="s">
        <v>1929</v>
      </c>
      <c r="J215" s="10" t="s">
        <v>1930</v>
      </c>
      <c r="K215" s="10" t="s">
        <v>2155</v>
      </c>
      <c r="L215" s="38" t="s">
        <v>2644</v>
      </c>
      <c r="M215" t="str">
        <f>IFERROR(IF(G215="","",IF(_xlfn.XLOOKUP(D215,NOSA!C:C,NOSA!C:C)=D215,"تحویل شده")),"تحویل نشده")</f>
        <v>تحویل شده</v>
      </c>
      <c r="N215" s="57">
        <v>45222.522428009259</v>
      </c>
    </row>
    <row r="216" spans="2:14">
      <c r="B216" t="str">
        <f>IF(C216="","",گزارش!$B$2&amp;"-"&amp;COUNTIF(macro!$C$3:C216,"ok"))</f>
        <v/>
      </c>
      <c r="C216" t="str">
        <f>IF(VLOOKUP(H216,DATABASE!$B:$E,4,FALSE)=گزارش!$B$2,"ok","")</f>
        <v/>
      </c>
      <c r="D216" t="str">
        <f t="shared" si="3"/>
        <v>لباس كار ديرسوز(شلوار) 1402/08/01419</v>
      </c>
      <c r="G216" t="s">
        <v>2518</v>
      </c>
      <c r="H216" s="38">
        <v>419</v>
      </c>
      <c r="I216" s="10" t="s">
        <v>1929</v>
      </c>
      <c r="J216" s="10" t="s">
        <v>1930</v>
      </c>
      <c r="K216" s="10" t="s">
        <v>2144</v>
      </c>
      <c r="L216" s="38" t="s">
        <v>2644</v>
      </c>
      <c r="M216" t="str">
        <f>IFERROR(IF(G216="","",IF(_xlfn.XLOOKUP(D216,NOSA!C:C,NOSA!C:C)=D216,"تحویل شده")),"تحویل نشده")</f>
        <v>تحویل شده</v>
      </c>
      <c r="N216" s="57">
        <v>45222.523052777775</v>
      </c>
    </row>
    <row r="217" spans="2:14">
      <c r="B217" t="str">
        <f>IF(C217="","",گزارش!$B$2&amp;"-"&amp;COUNTIF(macro!$C$3:C217,"ok"))</f>
        <v/>
      </c>
      <c r="C217" t="str">
        <f>IF(VLOOKUP(H217,DATABASE!$B:$E,4,FALSE)=گزارش!$B$2,"ok","")</f>
        <v/>
      </c>
      <c r="D217" t="str">
        <f t="shared" si="3"/>
        <v>گوشي اير پلاگ1402/08/01419</v>
      </c>
      <c r="G217" t="s">
        <v>2518</v>
      </c>
      <c r="H217" s="38">
        <v>419</v>
      </c>
      <c r="I217" s="10" t="s">
        <v>1929</v>
      </c>
      <c r="J217" s="10" t="s">
        <v>1930</v>
      </c>
      <c r="K217" s="10" t="s">
        <v>124</v>
      </c>
      <c r="L217" s="38" t="s">
        <v>2644</v>
      </c>
      <c r="M217" t="str">
        <f>IFERROR(IF(G217="","",IF(_xlfn.XLOOKUP(D217,NOSA!C:C,NOSA!C:C)=D217,"تحویل شده")),"تحویل نشده")</f>
        <v>تحویل شده</v>
      </c>
      <c r="N217" s="57">
        <v>45222.524037731484</v>
      </c>
    </row>
    <row r="218" spans="2:14">
      <c r="B218" t="str">
        <f>IF(C218="","",گزارش!$B$2&amp;"-"&amp;COUNTIF(macro!$C$3:C218,"ok"))</f>
        <v/>
      </c>
      <c r="C218" t="str">
        <f>IF(VLOOKUP(H218,DATABASE!$B:$E,4,FALSE)=گزارش!$B$2,"ok","")</f>
        <v/>
      </c>
      <c r="D218" t="str">
        <f t="shared" si="3"/>
        <v>لباس كار ديرسوز(بلوز و شلوار)1402/08/01791</v>
      </c>
      <c r="G218" t="s">
        <v>2518</v>
      </c>
      <c r="H218" s="38">
        <v>791</v>
      </c>
      <c r="I218" s="10" t="s">
        <v>2063</v>
      </c>
      <c r="J218" s="10" t="s">
        <v>1971</v>
      </c>
      <c r="K218" s="10" t="s">
        <v>2137</v>
      </c>
      <c r="L218" s="38" t="s">
        <v>2644</v>
      </c>
      <c r="M218" t="str">
        <f>IFERROR(IF(G218="","",IF(_xlfn.XLOOKUP(D218,NOSA!C:C,NOSA!C:C)=D218,"تحویل شده")),"تحویل نشده")</f>
        <v>تحویل شده</v>
      </c>
      <c r="N218" s="57">
        <v>45222.601632754631</v>
      </c>
    </row>
    <row r="219" spans="2:14">
      <c r="B219" t="str">
        <f>IF(C219="","",گزارش!$B$2&amp;"-"&amp;COUNTIF(macro!$C$3:C219,"ok"))</f>
        <v/>
      </c>
      <c r="C219" t="str">
        <f>IF(VLOOKUP(H219,DATABASE!$B:$E,4,FALSE)=گزارش!$B$2,"ok","")</f>
        <v/>
      </c>
      <c r="D219" t="str">
        <f t="shared" si="3"/>
        <v>لباس كار ديرسوز(بلوز و شلوار)1402/08/0194</v>
      </c>
      <c r="G219" t="s">
        <v>2518</v>
      </c>
      <c r="H219" s="38">
        <v>94</v>
      </c>
      <c r="I219" s="10" t="s">
        <v>1845</v>
      </c>
      <c r="J219" s="10" t="s">
        <v>1803</v>
      </c>
      <c r="K219" s="10" t="s">
        <v>2137</v>
      </c>
      <c r="L219" s="38" t="s">
        <v>2639</v>
      </c>
      <c r="M219" t="str">
        <f>IFERROR(IF(G219="","",IF(_xlfn.XLOOKUP(D219,NOSA!C:C,NOSA!C:C)=D219,"تحویل شده")),"تحویل نشده")</f>
        <v>تحویل شده</v>
      </c>
      <c r="N219" s="57">
        <v>45222.929199768521</v>
      </c>
    </row>
    <row r="220" spans="2:14">
      <c r="B220" t="str">
        <f>IF(C220="","",گزارش!$B$2&amp;"-"&amp;COUNTIF(macro!$C$3:C220,"ok"))</f>
        <v/>
      </c>
      <c r="C220" t="str">
        <f>IF(VLOOKUP(H220,DATABASE!$B:$E,4,FALSE)=گزارش!$B$2,"ok","")</f>
        <v/>
      </c>
      <c r="D220" t="str">
        <f t="shared" si="3"/>
        <v>كفش ايمني1402/08/0269</v>
      </c>
      <c r="G220" t="s">
        <v>2519</v>
      </c>
      <c r="H220" s="38">
        <v>69</v>
      </c>
      <c r="I220" s="10" t="s">
        <v>1836</v>
      </c>
      <c r="J220" s="10" t="s">
        <v>1833</v>
      </c>
      <c r="K220" s="10" t="s">
        <v>2149</v>
      </c>
      <c r="L220" s="38" t="s">
        <v>2644</v>
      </c>
      <c r="M220" t="str">
        <f>IFERROR(IF(G220="","",IF(_xlfn.XLOOKUP(D220,NOSA!C:C,NOSA!C:C)=D220,"تحویل شده")),"تحویل نشده")</f>
        <v>تحویل نشده</v>
      </c>
      <c r="N220" s="57">
        <v>45223.596950347222</v>
      </c>
    </row>
    <row r="221" spans="2:14">
      <c r="B221" t="str">
        <f>IF(C221="","",گزارش!$B$2&amp;"-"&amp;COUNTIF(macro!$C$3:C221,"ok"))</f>
        <v/>
      </c>
      <c r="C221" t="str">
        <f>IF(VLOOKUP(H221,DATABASE!$B:$E,4,FALSE)=گزارش!$B$2,"ok","")</f>
        <v/>
      </c>
      <c r="D221" t="str">
        <f t="shared" si="3"/>
        <v>نقاب تيره محافظ صورت مدلcanasafe1402/08/02718</v>
      </c>
      <c r="G221" t="s">
        <v>2519</v>
      </c>
      <c r="H221" s="38">
        <v>718</v>
      </c>
      <c r="I221" s="10" t="s">
        <v>2007</v>
      </c>
      <c r="J221" s="10" t="s">
        <v>1844</v>
      </c>
      <c r="K221" s="10" t="s">
        <v>774</v>
      </c>
      <c r="L221" s="38" t="s">
        <v>2639</v>
      </c>
      <c r="M221" t="str">
        <f>IFERROR(IF(G221="","",IF(_xlfn.XLOOKUP(D221,NOSA!C:C,NOSA!C:C)=D221,"تحویل شده")),"تحویل نشده")</f>
        <v>تحویل نشده</v>
      </c>
      <c r="N221" s="57">
        <v>45223.877437962961</v>
      </c>
    </row>
    <row r="222" spans="2:14">
      <c r="B222" t="str">
        <f>IF(C222="","",گزارش!$B$2&amp;"-"&amp;COUNTIF(macro!$C$3:C222,"ok"))</f>
        <v/>
      </c>
      <c r="C222" t="str">
        <f>IF(VLOOKUP(H222,DATABASE!$B:$E,4,FALSE)=گزارش!$B$2,"ok","")</f>
        <v/>
      </c>
      <c r="D222" t="str">
        <f t="shared" si="3"/>
        <v>پيشبند نسوز چرمي1402/08/02718</v>
      </c>
      <c r="G222" t="s">
        <v>2519</v>
      </c>
      <c r="H222" s="38">
        <v>718</v>
      </c>
      <c r="I222" s="10" t="s">
        <v>2007</v>
      </c>
      <c r="J222" s="10" t="s">
        <v>1844</v>
      </c>
      <c r="K222" s="10" t="s">
        <v>15</v>
      </c>
      <c r="L222" s="38" t="s">
        <v>2639</v>
      </c>
      <c r="M222" t="str">
        <f>IFERROR(IF(G222="","",IF(_xlfn.XLOOKUP(D222,NOSA!C:C,NOSA!C:C)=D222,"تحویل شده")),"تحویل نشده")</f>
        <v>تحویل شده</v>
      </c>
      <c r="N222" s="57">
        <v>45223.87859039352</v>
      </c>
    </row>
    <row r="223" spans="2:14">
      <c r="B223" t="str">
        <f>IF(C223="","",گزارش!$B$2&amp;"-"&amp;COUNTIF(macro!$C$3:C223,"ok"))</f>
        <v/>
      </c>
      <c r="C223" t="str">
        <f>IF(VLOOKUP(H223,DATABASE!$B:$E,4,FALSE)=گزارش!$B$2,"ok","")</f>
        <v/>
      </c>
      <c r="D223" t="str">
        <f t="shared" si="3"/>
        <v>دستكش ضد برش سبك1402/08/02718</v>
      </c>
      <c r="G223" t="s">
        <v>2519</v>
      </c>
      <c r="H223" s="38">
        <v>718</v>
      </c>
      <c r="I223" s="10" t="s">
        <v>2007</v>
      </c>
      <c r="J223" s="10" t="s">
        <v>1844</v>
      </c>
      <c r="K223" s="10" t="s">
        <v>22</v>
      </c>
      <c r="L223" s="38" t="s">
        <v>2639</v>
      </c>
      <c r="M223" t="str">
        <f>IFERROR(IF(G223="","",IF(_xlfn.XLOOKUP(D223,NOSA!C:C,NOSA!C:C)=D223,"تحویل شده")),"تحویل نشده")</f>
        <v>تحویل شده</v>
      </c>
      <c r="N223" s="57">
        <v>45223.879914699071</v>
      </c>
    </row>
    <row r="224" spans="2:14">
      <c r="B224" t="str">
        <f>IF(C224="","",گزارش!$B$2&amp;"-"&amp;COUNTIF(macro!$C$3:C224,"ok"))</f>
        <v/>
      </c>
      <c r="C224" t="str">
        <f>IF(VLOOKUP(H224,DATABASE!$B:$E,4,FALSE)=گزارش!$B$2,"ok","")</f>
        <v/>
      </c>
      <c r="D224" t="str">
        <f t="shared" si="3"/>
        <v>لباس كار ديرسوز(شلوار) 1402/08/0331</v>
      </c>
      <c r="G224" t="s">
        <v>2520</v>
      </c>
      <c r="H224" s="38">
        <v>31</v>
      </c>
      <c r="I224" s="10" t="s">
        <v>1030</v>
      </c>
      <c r="J224" s="10" t="s">
        <v>1821</v>
      </c>
      <c r="K224" s="10" t="s">
        <v>2144</v>
      </c>
      <c r="L224" s="38" t="s">
        <v>2644</v>
      </c>
      <c r="M224" t="str">
        <f>IFERROR(IF(G224="","",IF(_xlfn.XLOOKUP(D224,NOSA!C:C,NOSA!C:C)=D224,"تحویل شده")),"تحویل نشده")</f>
        <v>تحویل نشده</v>
      </c>
      <c r="N224" s="57">
        <v>45224.315799652781</v>
      </c>
    </row>
    <row r="225" spans="2:14">
      <c r="B225" t="str">
        <f>IF(C225="","",گزارش!$B$2&amp;"-"&amp;COUNTIF(macro!$C$3:C225,"ok"))</f>
        <v/>
      </c>
      <c r="C225" t="str">
        <f>IF(VLOOKUP(H225,DATABASE!$B:$E,4,FALSE)=گزارش!$B$2,"ok","")</f>
        <v/>
      </c>
      <c r="D225" t="str">
        <f t="shared" si="3"/>
        <v>لباس كار ديرسوز(بلوز و شلوار)1402/08/0310028</v>
      </c>
      <c r="G225" t="s">
        <v>2520</v>
      </c>
      <c r="H225" s="38">
        <v>10028</v>
      </c>
      <c r="I225" s="10" t="s">
        <v>1638</v>
      </c>
      <c r="J225" s="10" t="s">
        <v>1838</v>
      </c>
      <c r="K225" s="10" t="s">
        <v>2137</v>
      </c>
      <c r="L225" s="38" t="s">
        <v>2609</v>
      </c>
      <c r="M225" t="str">
        <f>IFERROR(IF(G225="","",IF(_xlfn.XLOOKUP(D225,NOSA!C:C,NOSA!C:C)=D225,"تحویل شده")),"تحویل نشده")</f>
        <v>تحویل نشده</v>
      </c>
      <c r="N225" s="57">
        <v>45224.374244444443</v>
      </c>
    </row>
    <row r="226" spans="2:14">
      <c r="B226" t="str">
        <f>IF(C226="","",گزارش!$B$2&amp;"-"&amp;COUNTIF(macro!$C$3:C226,"ok"))</f>
        <v/>
      </c>
      <c r="C226" t="str">
        <f>IF(VLOOKUP(H226,DATABASE!$B:$E,4,FALSE)=گزارش!$B$2,"ok","")</f>
        <v/>
      </c>
      <c r="D226" t="str">
        <f t="shared" si="3"/>
        <v>لباس كار ديرسوز(بلوز و شلوار)1402/08/0310028</v>
      </c>
      <c r="G226" t="s">
        <v>2520</v>
      </c>
      <c r="H226" s="38">
        <v>10028</v>
      </c>
      <c r="I226" s="10" t="s">
        <v>1638</v>
      </c>
      <c r="J226" s="10" t="s">
        <v>1838</v>
      </c>
      <c r="K226" s="10" t="s">
        <v>2137</v>
      </c>
      <c r="L226" s="38" t="s">
        <v>2609</v>
      </c>
      <c r="M226" t="str">
        <f>IFERROR(IF(G226="","",IF(_xlfn.XLOOKUP(D226,NOSA!C:C,NOSA!C:C)=D226,"تحویل شده")),"تحویل نشده")</f>
        <v>تحویل نشده</v>
      </c>
      <c r="N226" s="57">
        <v>45224.37425763889</v>
      </c>
    </row>
    <row r="227" spans="2:14">
      <c r="B227" t="str">
        <f>IF(C227="","",گزارش!$B$2&amp;"-"&amp;COUNTIF(macro!$C$3:C227,"ok"))</f>
        <v/>
      </c>
      <c r="C227" t="str">
        <f>IF(VLOOKUP(H227,DATABASE!$B:$E,4,FALSE)=گزارش!$B$2,"ok","")</f>
        <v/>
      </c>
      <c r="D227" t="str">
        <f t="shared" si="3"/>
        <v>لباس كار ديرسوز(بلوز و شلوار)1402/08/03641</v>
      </c>
      <c r="G227" t="s">
        <v>2520</v>
      </c>
      <c r="H227" s="38">
        <v>641</v>
      </c>
      <c r="I227" s="10" t="s">
        <v>1972</v>
      </c>
      <c r="J227" s="10" t="s">
        <v>1873</v>
      </c>
      <c r="K227" s="10" t="s">
        <v>2137</v>
      </c>
      <c r="L227" s="38" t="s">
        <v>2644</v>
      </c>
      <c r="M227" t="str">
        <f>IFERROR(IF(G227="","",IF(_xlfn.XLOOKUP(D227,NOSA!C:C,NOSA!C:C)=D227,"تحویل شده")),"تحویل نشده")</f>
        <v>تحویل نشده</v>
      </c>
      <c r="N227" s="57">
        <v>45224.617112384258</v>
      </c>
    </row>
    <row r="228" spans="2:14">
      <c r="B228" t="str">
        <f>IF(C228="","",گزارش!$B$2&amp;"-"&amp;COUNTIF(macro!$C$3:C228,"ok"))</f>
        <v>خدمات و نگهبانی-4</v>
      </c>
      <c r="C228" t="str">
        <f>IF(VLOOKUP(H228,DATABASE!$B:$E,4,FALSE)=گزارش!$B$2,"ok","")</f>
        <v>ok</v>
      </c>
      <c r="D228" t="str">
        <f t="shared" si="3"/>
        <v>لباس كار نسوز(بلوز و شلوار)1402/08/03651</v>
      </c>
      <c r="G228" t="s">
        <v>2520</v>
      </c>
      <c r="H228" s="38">
        <v>651</v>
      </c>
      <c r="I228" s="10" t="s">
        <v>165</v>
      </c>
      <c r="J228" s="10" t="s">
        <v>1840</v>
      </c>
      <c r="K228" s="10" t="s">
        <v>2129</v>
      </c>
      <c r="L228" s="38" t="s">
        <v>2644</v>
      </c>
      <c r="M228" t="str">
        <f>IFERROR(IF(G228="","",IF(_xlfn.XLOOKUP(D228,NOSA!C:C,NOSA!C:C)=D228,"تحویل شده")),"تحویل نشده")</f>
        <v>تحویل نشده</v>
      </c>
      <c r="N228" s="57">
        <v>45224.621103356483</v>
      </c>
    </row>
    <row r="229" spans="2:14">
      <c r="B229" t="str">
        <f>IF(C229="","",گزارش!$B$2&amp;"-"&amp;COUNTIF(macro!$C$3:C229,"ok"))</f>
        <v/>
      </c>
      <c r="C229" t="str">
        <f>IF(VLOOKUP(H229,DATABASE!$B:$E,4,FALSE)=گزارش!$B$2,"ok","")</f>
        <v/>
      </c>
      <c r="D229" t="str">
        <f t="shared" si="3"/>
        <v>لباس كار ديرسوز(بلوز و شلوار)1402/08/04711</v>
      </c>
      <c r="G229" t="s">
        <v>2521</v>
      </c>
      <c r="H229" s="38">
        <v>711</v>
      </c>
      <c r="I229" s="10" t="s">
        <v>603</v>
      </c>
      <c r="J229" s="10" t="s">
        <v>2005</v>
      </c>
      <c r="K229" s="10" t="s">
        <v>2137</v>
      </c>
      <c r="L229" s="38" t="s">
        <v>2644</v>
      </c>
      <c r="M229" t="str">
        <f>IFERROR(IF(G229="","",IF(_xlfn.XLOOKUP(D229,NOSA!C:C,NOSA!C:C)=D229,"تحویل شده")),"تحویل نشده")</f>
        <v>تحویل نشده</v>
      </c>
      <c r="N229" s="57">
        <v>45225.35614733796</v>
      </c>
    </row>
    <row r="230" spans="2:14">
      <c r="B230" t="str">
        <f>IF(C230="","",گزارش!$B$2&amp;"-"&amp;COUNTIF(macro!$C$3:C230,"ok"))</f>
        <v/>
      </c>
      <c r="C230" t="str">
        <f>IF(VLOOKUP(H230,DATABASE!$B:$E,4,FALSE)=گزارش!$B$2,"ok","")</f>
        <v/>
      </c>
      <c r="D230" t="str">
        <f t="shared" si="3"/>
        <v>لباس كار ديرسوز(بلوز و شلوار)1402/08/04386</v>
      </c>
      <c r="G230" t="s">
        <v>2521</v>
      </c>
      <c r="H230" s="38">
        <v>386</v>
      </c>
      <c r="I230" s="10" t="s">
        <v>1921</v>
      </c>
      <c r="J230" s="10" t="s">
        <v>1922</v>
      </c>
      <c r="K230" s="10" t="s">
        <v>2137</v>
      </c>
      <c r="L230" s="38" t="s">
        <v>2644</v>
      </c>
      <c r="M230" t="str">
        <f>IFERROR(IF(G230="","",IF(_xlfn.XLOOKUP(D230,NOSA!C:C,NOSA!C:C)=D230,"تحویل شده")),"تحویل نشده")</f>
        <v>تحویل نشده</v>
      </c>
      <c r="N230" s="57">
        <v>45225.359942361109</v>
      </c>
    </row>
    <row r="231" spans="2:14">
      <c r="B231" t="str">
        <f>IF(C231="","",گزارش!$B$2&amp;"-"&amp;COUNTIF(macro!$C$3:C231,"ok"))</f>
        <v/>
      </c>
      <c r="C231" t="str">
        <f>IF(VLOOKUP(H231,DATABASE!$B:$E,4,FALSE)=گزارش!$B$2,"ok","")</f>
        <v/>
      </c>
      <c r="D231" t="str">
        <f t="shared" si="3"/>
        <v>لباس كار ديرسوز(بلوز و شلوار)1402/08/04646</v>
      </c>
      <c r="G231" t="s">
        <v>2521</v>
      </c>
      <c r="H231" s="38">
        <v>646</v>
      </c>
      <c r="I231" s="10" t="s">
        <v>1973</v>
      </c>
      <c r="J231" s="10" t="s">
        <v>1974</v>
      </c>
      <c r="K231" s="10" t="s">
        <v>2137</v>
      </c>
      <c r="L231" s="38" t="s">
        <v>2644</v>
      </c>
      <c r="M231" t="str">
        <f>IFERROR(IF(G231="","",IF(_xlfn.XLOOKUP(D231,NOSA!C:C,NOSA!C:C)=D231,"تحویل شده")),"تحویل نشده")</f>
        <v>تحویل نشده</v>
      </c>
      <c r="N231" s="57">
        <v>45225.360411921298</v>
      </c>
    </row>
    <row r="232" spans="2:14">
      <c r="B232" t="str">
        <f>IF(C232="","",گزارش!$B$2&amp;"-"&amp;COUNTIF(macro!$C$3:C232,"ok"))</f>
        <v/>
      </c>
      <c r="C232" t="str">
        <f>IF(VLOOKUP(H232,DATABASE!$B:$E,4,FALSE)=گزارش!$B$2,"ok","")</f>
        <v/>
      </c>
      <c r="D232" t="str">
        <f t="shared" si="3"/>
        <v>لباس كار نسوز (بلوز) 1402/08/04649</v>
      </c>
      <c r="G232" t="s">
        <v>2521</v>
      </c>
      <c r="H232" s="38">
        <v>649</v>
      </c>
      <c r="I232" s="10" t="s">
        <v>1975</v>
      </c>
      <c r="J232" s="10" t="s">
        <v>1844</v>
      </c>
      <c r="K232" s="10" t="s">
        <v>2122</v>
      </c>
      <c r="L232" s="38" t="s">
        <v>2644</v>
      </c>
      <c r="M232" t="str">
        <f>IFERROR(IF(G232="","",IF(_xlfn.XLOOKUP(D232,NOSA!C:C,NOSA!C:C)=D232,"تحویل شده")),"تحویل نشده")</f>
        <v>تحویل نشده</v>
      </c>
      <c r="N232" s="57">
        <v>45225.363576388889</v>
      </c>
    </row>
    <row r="233" spans="2:14">
      <c r="B233" t="str">
        <f>IF(C233="","",گزارش!$B$2&amp;"-"&amp;COUNTIF(macro!$C$3:C233,"ok"))</f>
        <v/>
      </c>
      <c r="C233" t="str">
        <f>IF(VLOOKUP(H233,DATABASE!$B:$E,4,FALSE)=گزارش!$B$2,"ok","")</f>
        <v/>
      </c>
      <c r="D233" t="str">
        <f t="shared" si="3"/>
        <v>لباس كار نسوز(بلوز و شلوار)1402/08/0486</v>
      </c>
      <c r="G233" t="s">
        <v>2521</v>
      </c>
      <c r="H233" s="38">
        <v>86</v>
      </c>
      <c r="I233" s="10" t="s">
        <v>1841</v>
      </c>
      <c r="J233" s="10" t="s">
        <v>1842</v>
      </c>
      <c r="K233" s="10" t="s">
        <v>2129</v>
      </c>
      <c r="L233" s="38" t="s">
        <v>2644</v>
      </c>
      <c r="M233" t="str">
        <f>IFERROR(IF(G233="","",IF(_xlfn.XLOOKUP(D233,NOSA!C:C,NOSA!C:C)=D233,"تحویل شده")),"تحویل نشده")</f>
        <v>تحویل شده</v>
      </c>
      <c r="N233" s="57">
        <v>45225.389240046294</v>
      </c>
    </row>
    <row r="234" spans="2:14">
      <c r="B234" t="str">
        <f>IF(C234="","",گزارش!$B$2&amp;"-"&amp;COUNTIF(macro!$C$3:C234,"ok"))</f>
        <v/>
      </c>
      <c r="C234" t="str">
        <f>IF(VLOOKUP(H234,DATABASE!$B:$E,4,FALSE)=گزارش!$B$2,"ok","")</f>
        <v/>
      </c>
      <c r="D234" t="str">
        <f t="shared" si="3"/>
        <v>لباس كار نسوز(بلوز و شلوار)1402/08/04690</v>
      </c>
      <c r="G234" t="s">
        <v>2521</v>
      </c>
      <c r="H234" s="38">
        <v>690</v>
      </c>
      <c r="I234" s="10" t="s">
        <v>1995</v>
      </c>
      <c r="J234" s="10" t="s">
        <v>1840</v>
      </c>
      <c r="K234" s="10" t="s">
        <v>2129</v>
      </c>
      <c r="L234" s="38" t="s">
        <v>2609</v>
      </c>
      <c r="M234" t="str">
        <f>IFERROR(IF(G234="","",IF(_xlfn.XLOOKUP(D234,NOSA!C:C,NOSA!C:C)=D234,"تحویل شده")),"تحویل نشده")</f>
        <v>تحویل شده</v>
      </c>
      <c r="N234" s="57">
        <v>45225.642474884262</v>
      </c>
    </row>
    <row r="235" spans="2:14">
      <c r="B235" t="str">
        <f>IF(C235="","",گزارش!$B$2&amp;"-"&amp;COUNTIF(macro!$C$3:C235,"ok"))</f>
        <v/>
      </c>
      <c r="C235" t="str">
        <f>IF(VLOOKUP(H235,DATABASE!$B:$E,4,FALSE)=گزارش!$B$2,"ok","")</f>
        <v/>
      </c>
      <c r="D235" t="str">
        <f t="shared" si="3"/>
        <v>لباس كار (شلوار) 1402/08/06852</v>
      </c>
      <c r="G235" t="s">
        <v>2523</v>
      </c>
      <c r="H235" s="38">
        <v>852</v>
      </c>
      <c r="I235" s="10" t="s">
        <v>2771</v>
      </c>
      <c r="J235" s="10" t="s">
        <v>1851</v>
      </c>
      <c r="K235" s="10" t="s">
        <v>2115</v>
      </c>
      <c r="L235" s="38" t="s">
        <v>2639</v>
      </c>
      <c r="M235" t="str">
        <f>IFERROR(IF(G235="","",IF(_xlfn.XLOOKUP(D235,NOSA!C:C,NOSA!C:C)=D235,"تحویل شده")),"تحویل نشده")</f>
        <v>تحویل نشده</v>
      </c>
      <c r="N235" s="57">
        <v>45227.554064467593</v>
      </c>
    </row>
    <row r="236" spans="2:14">
      <c r="B236" t="str">
        <f>IF(C236="","",گزارش!$B$2&amp;"-"&amp;COUNTIF(macro!$C$3:C236,"ok"))</f>
        <v/>
      </c>
      <c r="C236" t="str">
        <f>IF(VLOOKUP(H236,DATABASE!$B:$E,4,FALSE)=گزارش!$B$2,"ok","")</f>
        <v/>
      </c>
      <c r="D236" t="str">
        <f t="shared" si="3"/>
        <v>لباس كار ديرسوز(بلوز و شلوار)1402/08/0612</v>
      </c>
      <c r="G236" t="s">
        <v>2523</v>
      </c>
      <c r="H236" s="38">
        <v>12</v>
      </c>
      <c r="I236" s="10" t="s">
        <v>1810</v>
      </c>
      <c r="J236" s="10" t="s">
        <v>1811</v>
      </c>
      <c r="K236" s="10" t="s">
        <v>2137</v>
      </c>
      <c r="L236" s="38" t="s">
        <v>2639</v>
      </c>
      <c r="M236" t="str">
        <f>IFERROR(IF(G236="","",IF(_xlfn.XLOOKUP(D236,NOSA!C:C,NOSA!C:C)=D236,"تحویل شده")),"تحویل نشده")</f>
        <v>تحویل نشده</v>
      </c>
      <c r="N236" s="57">
        <v>45227.556770370371</v>
      </c>
    </row>
    <row r="237" spans="2:14">
      <c r="B237" t="str">
        <f>IF(C237="","",گزارش!$B$2&amp;"-"&amp;COUNTIF(macro!$C$3:C237,"ok"))</f>
        <v/>
      </c>
      <c r="C237" t="str">
        <f>IF(VLOOKUP(H237,DATABASE!$B:$E,4,FALSE)=گزارش!$B$2,"ok","")</f>
        <v/>
      </c>
      <c r="D237" t="str">
        <f t="shared" si="3"/>
        <v>لباس كار ديرسوز(بلوز و شلوار)1402/08/075</v>
      </c>
      <c r="G237" t="s">
        <v>2524</v>
      </c>
      <c r="H237" s="38">
        <v>5</v>
      </c>
      <c r="I237" s="10" t="s">
        <v>1070</v>
      </c>
      <c r="J237" s="10" t="s">
        <v>1800</v>
      </c>
      <c r="K237" s="10" t="s">
        <v>2137</v>
      </c>
      <c r="L237" s="38" t="s">
        <v>2644</v>
      </c>
      <c r="M237" t="str">
        <f>IFERROR(IF(G237="","",IF(_xlfn.XLOOKUP(D237,NOSA!C:C,NOSA!C:C)=D237,"تحویل شده")),"تحویل نشده")</f>
        <v>تحویل نشده</v>
      </c>
      <c r="N237" s="57">
        <v>45228.429695833336</v>
      </c>
    </row>
    <row r="238" spans="2:14">
      <c r="B238" t="str">
        <f>IF(C238="","",گزارش!$B$2&amp;"-"&amp;COUNTIF(macro!$C$3:C238,"ok"))</f>
        <v/>
      </c>
      <c r="C238" t="str">
        <f>IF(VLOOKUP(H238,DATABASE!$B:$E,4,FALSE)=گزارش!$B$2,"ok","")</f>
        <v/>
      </c>
      <c r="D238" t="str">
        <f t="shared" si="3"/>
        <v>لباس كار نسوز(بلوز و شلوار)1402/08/07783</v>
      </c>
      <c r="G238" t="s">
        <v>2524</v>
      </c>
      <c r="H238" s="38">
        <v>783</v>
      </c>
      <c r="I238" s="10" t="s">
        <v>2056</v>
      </c>
      <c r="J238" s="10" t="s">
        <v>1854</v>
      </c>
      <c r="K238" s="10" t="s">
        <v>2129</v>
      </c>
      <c r="L238" s="38" t="s">
        <v>2644</v>
      </c>
      <c r="M238" t="str">
        <f>IFERROR(IF(G238="","",IF(_xlfn.XLOOKUP(D238,NOSA!C:C,NOSA!C:C)=D238,"تحویل شده")),"تحویل نشده")</f>
        <v>تحویل شده</v>
      </c>
      <c r="N238" s="57">
        <v>45228.438344560185</v>
      </c>
    </row>
    <row r="239" spans="2:14">
      <c r="B239" t="str">
        <f>IF(C239="","",گزارش!$B$2&amp;"-"&amp;COUNTIF(macro!$C$3:C239,"ok"))</f>
        <v/>
      </c>
      <c r="C239" t="str">
        <f>IF(VLOOKUP(H239,DATABASE!$B:$E,4,FALSE)=گزارش!$B$2,"ok","")</f>
        <v/>
      </c>
      <c r="D239" t="str">
        <f t="shared" si="3"/>
        <v>لباس كار ديرسوز(شلوار) 1402/08/08851</v>
      </c>
      <c r="G239" t="s">
        <v>2525</v>
      </c>
      <c r="H239" s="38">
        <v>851</v>
      </c>
      <c r="I239" s="10" t="s">
        <v>2761</v>
      </c>
      <c r="J239" s="10" t="s">
        <v>1980</v>
      </c>
      <c r="K239" s="10" t="s">
        <v>2144</v>
      </c>
      <c r="L239" s="38" t="s">
        <v>2644</v>
      </c>
      <c r="M239" t="str">
        <f>IFERROR(IF(G239="","",IF(_xlfn.XLOOKUP(D239,NOSA!C:C,NOSA!C:C)=D239,"تحویل شده")),"تحویل نشده")</f>
        <v>تحویل نشده</v>
      </c>
      <c r="N239" s="57">
        <v>45229.469143634262</v>
      </c>
    </row>
    <row r="240" spans="2:14">
      <c r="B240" t="str">
        <f>IF(C240="","",گزارش!$B$2&amp;"-"&amp;COUNTIF(macro!$C$3:C240,"ok"))</f>
        <v/>
      </c>
      <c r="C240" t="str">
        <f>IF(VLOOKUP(H240,DATABASE!$B:$E,4,FALSE)=گزارش!$B$2,"ok","")</f>
        <v/>
      </c>
      <c r="D240" t="str">
        <f t="shared" si="3"/>
        <v>هدگير نقاب1402/08/08834</v>
      </c>
      <c r="G240" t="s">
        <v>2525</v>
      </c>
      <c r="H240" s="38">
        <v>834</v>
      </c>
      <c r="I240" s="10" t="s">
        <v>2647</v>
      </c>
      <c r="J240" s="10" t="s">
        <v>2033</v>
      </c>
      <c r="K240" s="10" t="s">
        <v>12</v>
      </c>
      <c r="L240" s="38" t="s">
        <v>2639</v>
      </c>
      <c r="M240" t="str">
        <f>IFERROR(IF(G240="","",IF(_xlfn.XLOOKUP(D240,NOSA!C:C,NOSA!C:C)=D240,"تحویل شده")),"تحویل نشده")</f>
        <v>تحویل نشده</v>
      </c>
      <c r="N240" s="57">
        <v>45229.90323935185</v>
      </c>
    </row>
    <row r="241" spans="2:14">
      <c r="B241" t="str">
        <f>IF(C241="","",گزارش!$B$2&amp;"-"&amp;COUNTIF(macro!$C$3:C241,"ok"))</f>
        <v/>
      </c>
      <c r="C241" t="str">
        <f>IF(VLOOKUP(H241,DATABASE!$B:$E,4,FALSE)=گزارش!$B$2,"ok","")</f>
        <v/>
      </c>
      <c r="D241" t="str">
        <f t="shared" si="3"/>
        <v>كلاه ايمني1402/08/08834</v>
      </c>
      <c r="G241" t="s">
        <v>2525</v>
      </c>
      <c r="H241" s="38">
        <v>834</v>
      </c>
      <c r="I241" s="10" t="s">
        <v>2647</v>
      </c>
      <c r="J241" s="10" t="s">
        <v>2033</v>
      </c>
      <c r="K241" s="10" t="s">
        <v>2096</v>
      </c>
      <c r="L241" s="38" t="s">
        <v>2639</v>
      </c>
      <c r="M241" t="str">
        <f>IFERROR(IF(G241="","",IF(_xlfn.XLOOKUP(D241,NOSA!C:C,NOSA!C:C)=D241,"تحویل شده")),"تحویل نشده")</f>
        <v>تحویل شده</v>
      </c>
      <c r="N241" s="57">
        <v>45229.904145138891</v>
      </c>
    </row>
    <row r="242" spans="2:14">
      <c r="B242" t="str">
        <f>IF(C242="","",گزارش!$B$2&amp;"-"&amp;COUNTIF(macro!$C$3:C242,"ok"))</f>
        <v/>
      </c>
      <c r="C242" t="str">
        <f>IF(VLOOKUP(H242,DATABASE!$B:$E,4,FALSE)=گزارش!$B$2,"ok","")</f>
        <v/>
      </c>
      <c r="D242" t="str">
        <f t="shared" si="3"/>
        <v>لباس كار ديرسوز(بلوز و شلوار)1402/08/09706</v>
      </c>
      <c r="G242" t="s">
        <v>2526</v>
      </c>
      <c r="H242" s="38">
        <v>706</v>
      </c>
      <c r="I242" s="10" t="s">
        <v>2001</v>
      </c>
      <c r="J242" s="10" t="s">
        <v>1813</v>
      </c>
      <c r="K242" s="10" t="s">
        <v>2137</v>
      </c>
      <c r="L242" s="38" t="s">
        <v>2644</v>
      </c>
      <c r="M242" t="str">
        <f>IFERROR(IF(G242="","",IF(_xlfn.XLOOKUP(D242,NOSA!C:C,NOSA!C:C)=D242,"تحویل شده")),"تحویل نشده")</f>
        <v>تحویل نشده</v>
      </c>
      <c r="N242" s="57">
        <v>45230.331878124998</v>
      </c>
    </row>
    <row r="243" spans="2:14">
      <c r="B243" t="str">
        <f>IF(C243="","",گزارش!$B$2&amp;"-"&amp;COUNTIF(macro!$C$3:C243,"ok"))</f>
        <v/>
      </c>
      <c r="C243" t="str">
        <f>IF(VLOOKUP(H243,DATABASE!$B:$E,4,FALSE)=گزارش!$B$2,"ok","")</f>
        <v/>
      </c>
      <c r="D243" t="str">
        <f t="shared" si="3"/>
        <v>پوتين ايمني نسوز1402/08/09706</v>
      </c>
      <c r="G243" t="s">
        <v>2526</v>
      </c>
      <c r="H243" s="38">
        <v>706</v>
      </c>
      <c r="I243" s="10" t="s">
        <v>2001</v>
      </c>
      <c r="J243" s="10" t="s">
        <v>1813</v>
      </c>
      <c r="K243" s="10" t="s">
        <v>2151</v>
      </c>
      <c r="L243" s="38" t="s">
        <v>2644</v>
      </c>
      <c r="M243" t="str">
        <f>IFERROR(IF(G243="","",IF(_xlfn.XLOOKUP(D243,NOSA!C:C,NOSA!C:C)=D243,"تحویل شده")),"تحویل نشده")</f>
        <v>تحویل نشده</v>
      </c>
      <c r="N243" s="57">
        <v>45230.332966435184</v>
      </c>
    </row>
    <row r="244" spans="2:14">
      <c r="B244" t="str">
        <f>IF(C244="","",گزارش!$B$2&amp;"-"&amp;COUNTIF(macro!$C$3:C244,"ok"))</f>
        <v/>
      </c>
      <c r="C244" t="str">
        <f>IF(VLOOKUP(H244,DATABASE!$B:$E,4,FALSE)=گزارش!$B$2,"ok","")</f>
        <v/>
      </c>
      <c r="D244" t="str">
        <f t="shared" si="3"/>
        <v>پوتين ايمني نسوز1402/08/09789</v>
      </c>
      <c r="G244" t="s">
        <v>2526</v>
      </c>
      <c r="H244" s="38">
        <v>789</v>
      </c>
      <c r="I244" s="10" t="s">
        <v>2061</v>
      </c>
      <c r="J244" s="10" t="s">
        <v>1800</v>
      </c>
      <c r="K244" s="10" t="s">
        <v>2151</v>
      </c>
      <c r="L244" s="38" t="s">
        <v>2644</v>
      </c>
      <c r="M244" t="str">
        <f>IFERROR(IF(G244="","",IF(_xlfn.XLOOKUP(D244,NOSA!C:C,NOSA!C:C)=D244,"تحویل شده")),"تحویل نشده")</f>
        <v>تحویل شده</v>
      </c>
      <c r="N244" s="57">
        <v>45230.355407291667</v>
      </c>
    </row>
    <row r="245" spans="2:14">
      <c r="B245" t="str">
        <f>IF(C245="","",گزارش!$B$2&amp;"-"&amp;COUNTIF(macro!$C$3:C245,"ok"))</f>
        <v/>
      </c>
      <c r="C245" t="str">
        <f>IF(VLOOKUP(H245,DATABASE!$B:$E,4,FALSE)=گزارش!$B$2,"ok","")</f>
        <v/>
      </c>
      <c r="D245" t="str">
        <f t="shared" si="3"/>
        <v>لباس كار ديرسوز(بلوز و شلوار)1402/08/09789</v>
      </c>
      <c r="G245" t="s">
        <v>2526</v>
      </c>
      <c r="H245" s="38">
        <v>789</v>
      </c>
      <c r="I245" s="10" t="s">
        <v>2061</v>
      </c>
      <c r="J245" s="10" t="s">
        <v>1800</v>
      </c>
      <c r="K245" s="10" t="s">
        <v>2137</v>
      </c>
      <c r="L245" s="38" t="s">
        <v>2644</v>
      </c>
      <c r="M245" t="str">
        <f>IFERROR(IF(G245="","",IF(_xlfn.XLOOKUP(D245,NOSA!C:C,NOSA!C:C)=D245,"تحویل شده")),"تحویل نشده")</f>
        <v>تحویل شده</v>
      </c>
      <c r="N245" s="57">
        <v>45230.357388078701</v>
      </c>
    </row>
    <row r="246" spans="2:14">
      <c r="B246" t="str">
        <f>IF(C246="","",گزارش!$B$2&amp;"-"&amp;COUNTIF(macro!$C$3:C246,"ok"))</f>
        <v/>
      </c>
      <c r="C246" t="str">
        <f>IF(VLOOKUP(H246,DATABASE!$B:$E,4,FALSE)=گزارش!$B$2,"ok","")</f>
        <v/>
      </c>
      <c r="D246" t="str">
        <f t="shared" si="3"/>
        <v>لباس كار نسوز(بلوز و شلوار)1402/08/09285</v>
      </c>
      <c r="G246" t="s">
        <v>2526</v>
      </c>
      <c r="H246" s="38">
        <v>285</v>
      </c>
      <c r="I246" s="10" t="s">
        <v>1897</v>
      </c>
      <c r="J246" s="10" t="s">
        <v>1827</v>
      </c>
      <c r="K246" s="10" t="s">
        <v>2129</v>
      </c>
      <c r="L246" s="38" t="s">
        <v>2644</v>
      </c>
      <c r="M246" t="str">
        <f>IFERROR(IF(G246="","",IF(_xlfn.XLOOKUP(D246,NOSA!C:C,NOSA!C:C)=D246,"تحویل شده")),"تحویل نشده")</f>
        <v>تحویل شده</v>
      </c>
      <c r="N246" s="57">
        <v>45230.57754953704</v>
      </c>
    </row>
    <row r="247" spans="2:14">
      <c r="B247" t="str">
        <f>IF(C247="","",گزارش!$B$2&amp;"-"&amp;COUNTIF(macro!$C$3:C247,"ok"))</f>
        <v/>
      </c>
      <c r="C247" t="str">
        <f>IF(VLOOKUP(H247,DATABASE!$B:$E,4,FALSE)=گزارش!$B$2,"ok","")</f>
        <v/>
      </c>
      <c r="D247" t="str">
        <f t="shared" si="3"/>
        <v>نقاب تيره محافظ صورت مدلcanasafe1402/08/09829</v>
      </c>
      <c r="G247" t="s">
        <v>2526</v>
      </c>
      <c r="H247" s="38">
        <v>829</v>
      </c>
      <c r="I247" s="10" t="s">
        <v>2620</v>
      </c>
      <c r="J247" s="10" t="s">
        <v>1840</v>
      </c>
      <c r="K247" s="10" t="s">
        <v>774</v>
      </c>
      <c r="L247" s="38" t="s">
        <v>2639</v>
      </c>
      <c r="M247" t="str">
        <f>IFERROR(IF(G247="","",IF(_xlfn.XLOOKUP(D247,NOSA!C:C,NOSA!C:C)=D247,"تحویل شده")),"تحویل نشده")</f>
        <v>تحویل نشده</v>
      </c>
      <c r="N247" s="57">
        <v>45230.926152430555</v>
      </c>
    </row>
    <row r="248" spans="2:14">
      <c r="B248" t="str">
        <f>IF(C248="","",گزارش!$B$2&amp;"-"&amp;COUNTIF(macro!$C$3:C248,"ok"))</f>
        <v/>
      </c>
      <c r="C248" t="str">
        <f>IF(VLOOKUP(H248,DATABASE!$B:$E,4,FALSE)=گزارش!$B$2,"ok","")</f>
        <v/>
      </c>
      <c r="D248" t="str">
        <f t="shared" si="3"/>
        <v>رابط فنري نقاب كلاه ايمني1402/08/09829</v>
      </c>
      <c r="G248" t="s">
        <v>2526</v>
      </c>
      <c r="H248" s="38">
        <v>829</v>
      </c>
      <c r="I248" s="10" t="s">
        <v>2620</v>
      </c>
      <c r="J248" s="10" t="s">
        <v>1840</v>
      </c>
      <c r="K248" s="10" t="s">
        <v>135</v>
      </c>
      <c r="L248" s="38" t="s">
        <v>2639</v>
      </c>
      <c r="M248" t="str">
        <f>IFERROR(IF(G248="","",IF(_xlfn.XLOOKUP(D248,NOSA!C:C,NOSA!C:C)=D248,"تحویل شده")),"تحویل نشده")</f>
        <v>تحویل نشده</v>
      </c>
      <c r="N248" s="57">
        <v>45230.928455555557</v>
      </c>
    </row>
    <row r="249" spans="2:14">
      <c r="B249" t="str">
        <f>IF(C249="","",گزارش!$B$2&amp;"-"&amp;COUNTIF(macro!$C$3:C249,"ok"))</f>
        <v/>
      </c>
      <c r="C249" t="str">
        <f>IF(VLOOKUP(H249,DATABASE!$B:$E,4,FALSE)=گزارش!$B$2,"ok","")</f>
        <v/>
      </c>
      <c r="D249" t="str">
        <f t="shared" si="3"/>
        <v>فيلتر ماسك نيم صورت (3M)1402/08/1010030</v>
      </c>
      <c r="G249" t="s">
        <v>2527</v>
      </c>
      <c r="H249" s="38">
        <v>10030</v>
      </c>
      <c r="I249" s="10" t="s">
        <v>1627</v>
      </c>
      <c r="J249" s="10" t="s">
        <v>1838</v>
      </c>
      <c r="K249" s="10" t="s">
        <v>55</v>
      </c>
      <c r="L249" s="38" t="s">
        <v>2609</v>
      </c>
      <c r="M249" t="str">
        <f>IFERROR(IF(G249="","",IF(_xlfn.XLOOKUP(D249,NOSA!C:C,NOSA!C:C)=D249,"تحویل شده")),"تحویل نشده")</f>
        <v>تحویل نشده</v>
      </c>
      <c r="N249" s="57">
        <v>45231.397350810184</v>
      </c>
    </row>
    <row r="250" spans="2:14">
      <c r="B250" t="str">
        <f>IF(C250="","",گزارش!$B$2&amp;"-"&amp;COUNTIF(macro!$C$3:C250,"ok"))</f>
        <v/>
      </c>
      <c r="C250" t="str">
        <f>IF(VLOOKUP(H250,DATABASE!$B:$E,4,FALSE)=گزارش!$B$2,"ok","")</f>
        <v/>
      </c>
      <c r="D250" t="str">
        <f t="shared" si="3"/>
        <v>فيلتر ماسك نيم صورت (3M)1402/08/1010029</v>
      </c>
      <c r="G250" t="s">
        <v>2527</v>
      </c>
      <c r="H250" s="38">
        <v>10029</v>
      </c>
      <c r="I250" s="10" t="s">
        <v>1633</v>
      </c>
      <c r="J250" s="10" t="s">
        <v>1838</v>
      </c>
      <c r="K250" s="10" t="s">
        <v>55</v>
      </c>
      <c r="L250" s="38" t="s">
        <v>2609</v>
      </c>
      <c r="M250" t="str">
        <f>IFERROR(IF(G250="","",IF(_xlfn.XLOOKUP(D250,NOSA!C:C,NOSA!C:C)=D250,"تحویل شده")),"تحویل نشده")</f>
        <v>تحویل نشده</v>
      </c>
      <c r="N250" s="57">
        <v>45231.397577546297</v>
      </c>
    </row>
    <row r="251" spans="2:14">
      <c r="B251" t="str">
        <f>IF(C251="","",گزارش!$B$2&amp;"-"&amp;COUNTIF(macro!$C$3:C251,"ok"))</f>
        <v/>
      </c>
      <c r="C251" t="str">
        <f>IF(VLOOKUP(H251,DATABASE!$B:$E,4,FALSE)=گزارش!$B$2,"ok","")</f>
        <v/>
      </c>
      <c r="D251" t="str">
        <f t="shared" si="3"/>
        <v>پوتين ايمني نسوز1402/08/1010029</v>
      </c>
      <c r="G251" t="s">
        <v>2527</v>
      </c>
      <c r="H251" s="38">
        <v>10029</v>
      </c>
      <c r="I251" s="10" t="s">
        <v>1633</v>
      </c>
      <c r="J251" s="10" t="s">
        <v>1838</v>
      </c>
      <c r="K251" s="10" t="s">
        <v>2151</v>
      </c>
      <c r="L251" s="38" t="s">
        <v>2609</v>
      </c>
      <c r="M251" t="str">
        <f>IFERROR(IF(G251="","",IF(_xlfn.XLOOKUP(D251,NOSA!C:C,NOSA!C:C)=D251,"تحویل شده")),"تحویل نشده")</f>
        <v>تحویل شده</v>
      </c>
      <c r="N251" s="57">
        <v>45231.398512615742</v>
      </c>
    </row>
    <row r="252" spans="2:14">
      <c r="B252" t="str">
        <f>IF(C252="","",گزارش!$B$2&amp;"-"&amp;COUNTIF(macro!$C$3:C252,"ok"))</f>
        <v/>
      </c>
      <c r="C252" t="str">
        <f>IF(VLOOKUP(H252,DATABASE!$B:$E,4,FALSE)=گزارش!$B$2,"ok","")</f>
        <v/>
      </c>
      <c r="D252" t="str">
        <f t="shared" si="3"/>
        <v>چكمه ايمني نسوز1402/08/1086</v>
      </c>
      <c r="G252" t="s">
        <v>2527</v>
      </c>
      <c r="H252" s="38">
        <v>86</v>
      </c>
      <c r="I252" s="10" t="s">
        <v>1841</v>
      </c>
      <c r="J252" s="10" t="s">
        <v>1842</v>
      </c>
      <c r="K252" s="10" t="s">
        <v>2152</v>
      </c>
      <c r="L252" s="38" t="s">
        <v>2609</v>
      </c>
      <c r="M252" t="str">
        <f>IFERROR(IF(G252="","",IF(_xlfn.XLOOKUP(D252,NOSA!C:C,NOSA!C:C)=D252,"تحویل شده")),"تحویل نشده")</f>
        <v>تحویل شده</v>
      </c>
      <c r="N252" s="57">
        <v>45231.526432986109</v>
      </c>
    </row>
    <row r="253" spans="2:14">
      <c r="B253" t="str">
        <f>IF(C253="","",گزارش!$B$2&amp;"-"&amp;COUNTIF(macro!$C$3:C253,"ok"))</f>
        <v/>
      </c>
      <c r="C253" t="str">
        <f>IF(VLOOKUP(H253,DATABASE!$B:$E,4,FALSE)=گزارش!$B$2,"ok","")</f>
        <v/>
      </c>
      <c r="D253" t="str">
        <f t="shared" si="3"/>
        <v>چكمه ايمني نسوز1402/08/11606</v>
      </c>
      <c r="G253" t="s">
        <v>2528</v>
      </c>
      <c r="H253" s="38">
        <v>606</v>
      </c>
      <c r="I253" s="10" t="s">
        <v>233</v>
      </c>
      <c r="J253" s="10" t="s">
        <v>1854</v>
      </c>
      <c r="K253" s="10" t="s">
        <v>2152</v>
      </c>
      <c r="L253" s="38" t="s">
        <v>2644</v>
      </c>
      <c r="M253" t="str">
        <f>IFERROR(IF(G253="","",IF(_xlfn.XLOOKUP(D253,NOSA!C:C,NOSA!C:C)=D253,"تحویل شده")),"تحویل نشده")</f>
        <v>تحویل شده</v>
      </c>
      <c r="N253" s="57">
        <v>45232.344751041666</v>
      </c>
    </row>
    <row r="254" spans="2:14">
      <c r="B254" t="str">
        <f>IF(C254="","",گزارش!$B$2&amp;"-"&amp;COUNTIF(macro!$C$3:C254,"ok"))</f>
        <v/>
      </c>
      <c r="C254" t="str">
        <f>IF(VLOOKUP(H254,DATABASE!$B:$E,4,FALSE)=گزارش!$B$2,"ok","")</f>
        <v/>
      </c>
      <c r="D254" t="str">
        <f t="shared" si="3"/>
        <v>دستكش ساق بلند نسوز1402/08/11606</v>
      </c>
      <c r="G254" t="s">
        <v>2528</v>
      </c>
      <c r="H254" s="38">
        <v>606</v>
      </c>
      <c r="I254" s="10" t="s">
        <v>233</v>
      </c>
      <c r="J254" s="10" t="s">
        <v>1854</v>
      </c>
      <c r="K254" s="10" t="s">
        <v>180</v>
      </c>
      <c r="L254" s="38" t="s">
        <v>2644</v>
      </c>
      <c r="M254" t="str">
        <f>IFERROR(IF(G254="","",IF(_xlfn.XLOOKUP(D254,NOSA!C:C,NOSA!C:C)=D254,"تحویل شده")),"تحویل نشده")</f>
        <v>تحویل شده</v>
      </c>
      <c r="N254" s="57">
        <v>45232.508962615742</v>
      </c>
    </row>
    <row r="255" spans="2:14">
      <c r="B255" t="str">
        <f>IF(C255="","",گزارش!$B$2&amp;"-"&amp;COUNTIF(macro!$C$3:C255,"ok"))</f>
        <v/>
      </c>
      <c r="C255" t="str">
        <f>IF(VLOOKUP(H255,DATABASE!$B:$E,4,FALSE)=گزارش!$B$2,"ok","")</f>
        <v/>
      </c>
      <c r="D255" t="str">
        <f t="shared" si="3"/>
        <v>دستكش ساق بلند نسوز1402/08/11458</v>
      </c>
      <c r="G255" t="s">
        <v>2528</v>
      </c>
      <c r="H255" s="38">
        <v>458</v>
      </c>
      <c r="I255" s="10" t="s">
        <v>221</v>
      </c>
      <c r="J255" s="10" t="s">
        <v>1854</v>
      </c>
      <c r="K255" s="10" t="s">
        <v>180</v>
      </c>
      <c r="L255" s="38" t="s">
        <v>2644</v>
      </c>
      <c r="M255" t="str">
        <f>IFERROR(IF(G255="","",IF(_xlfn.XLOOKUP(D255,NOSA!C:C,NOSA!C:C)=D255,"تحویل شده")),"تحویل نشده")</f>
        <v>تحویل نشده</v>
      </c>
      <c r="N255" s="57">
        <v>45232.509752083337</v>
      </c>
    </row>
    <row r="256" spans="2:14">
      <c r="B256" t="str">
        <f>IF(C256="","",گزارش!$B$2&amp;"-"&amp;COUNTIF(macro!$C$3:C256,"ok"))</f>
        <v/>
      </c>
      <c r="C256" t="str">
        <f>IF(VLOOKUP(H256,DATABASE!$B:$E,4,FALSE)=گزارش!$B$2,"ok","")</f>
        <v/>
      </c>
      <c r="D256" t="str">
        <f t="shared" si="3"/>
        <v>كفش ايمني1402/08/11694</v>
      </c>
      <c r="G256" t="s">
        <v>2528</v>
      </c>
      <c r="H256" s="38">
        <v>694</v>
      </c>
      <c r="I256" s="10" t="s">
        <v>128</v>
      </c>
      <c r="J256" s="10" t="s">
        <v>1873</v>
      </c>
      <c r="K256" s="10" t="s">
        <v>2149</v>
      </c>
      <c r="L256" s="38" t="s">
        <v>2609</v>
      </c>
      <c r="M256" t="str">
        <f>IFERROR(IF(G256="","",IF(_xlfn.XLOOKUP(D256,NOSA!C:C,NOSA!C:C)=D256,"تحویل شده")),"تحویل نشده")</f>
        <v>تحویل شده</v>
      </c>
      <c r="N256" s="57">
        <v>45232.814875231481</v>
      </c>
    </row>
    <row r="257" spans="2:14">
      <c r="B257" t="str">
        <f>IF(C257="","",گزارش!$B$2&amp;"-"&amp;COUNTIF(macro!$C$3:C257,"ok"))</f>
        <v/>
      </c>
      <c r="C257" t="str">
        <f>IF(VLOOKUP(H257,DATABASE!$B:$E,4,FALSE)=گزارش!$B$2,"ok","")</f>
        <v/>
      </c>
      <c r="D257" t="str">
        <f t="shared" si="3"/>
        <v>كفش ايمني1402/08/11575</v>
      </c>
      <c r="G257" t="s">
        <v>2528</v>
      </c>
      <c r="H257" s="38">
        <v>575</v>
      </c>
      <c r="I257" s="10" t="s">
        <v>156</v>
      </c>
      <c r="J257" s="10" t="s">
        <v>1945</v>
      </c>
      <c r="K257" s="10" t="s">
        <v>2149</v>
      </c>
      <c r="L257" s="38" t="s">
        <v>2609</v>
      </c>
      <c r="M257" t="str">
        <f>IFERROR(IF(G257="","",IF(_xlfn.XLOOKUP(D257,NOSA!C:C,NOSA!C:C)=D257,"تحویل شده")),"تحویل نشده")</f>
        <v>تحویل شده</v>
      </c>
      <c r="N257" s="57">
        <v>45232.879684490741</v>
      </c>
    </row>
    <row r="258" spans="2:14">
      <c r="B258" t="str">
        <f>IF(C258="","",گزارش!$B$2&amp;"-"&amp;COUNTIF(macro!$C$3:C258,"ok"))</f>
        <v/>
      </c>
      <c r="C258" t="str">
        <f>IF(VLOOKUP(H258,DATABASE!$B:$E,4,FALSE)=گزارش!$B$2,"ok","")</f>
        <v/>
      </c>
      <c r="D258" t="str">
        <f t="shared" si="3"/>
        <v>لباس كار كارشناسي1402/08/11575</v>
      </c>
      <c r="G258" t="s">
        <v>2528</v>
      </c>
      <c r="H258" s="38">
        <v>575</v>
      </c>
      <c r="I258" s="10" t="s">
        <v>156</v>
      </c>
      <c r="J258" s="10" t="s">
        <v>1945</v>
      </c>
      <c r="K258" s="10" t="s">
        <v>2132</v>
      </c>
      <c r="L258" s="38" t="s">
        <v>2609</v>
      </c>
      <c r="M258" t="str">
        <f>IFERROR(IF(G258="","",IF(_xlfn.XLOOKUP(D258,NOSA!C:C,NOSA!C:C)=D258,"تحویل شده")),"تحویل نشده")</f>
        <v>تحویل نشده</v>
      </c>
      <c r="N258" s="57">
        <v>45232.880013194444</v>
      </c>
    </row>
    <row r="259" spans="2:14">
      <c r="B259" t="str">
        <f>IF(C259="","",گزارش!$B$2&amp;"-"&amp;COUNTIF(macro!$C$3:C259,"ok"))</f>
        <v/>
      </c>
      <c r="C259" t="str">
        <f>IF(VLOOKUP(H259,DATABASE!$B:$E,4,FALSE)=گزارش!$B$2,"ok","")</f>
        <v/>
      </c>
      <c r="D259" t="str">
        <f t="shared" si="3"/>
        <v>لباس كار ديرسوز(بلوز و شلوار)1402/08/15856</v>
      </c>
      <c r="G259" t="s">
        <v>2532</v>
      </c>
      <c r="H259" s="38">
        <v>856</v>
      </c>
      <c r="I259" s="10" t="s">
        <v>2838</v>
      </c>
      <c r="J259" s="10" t="s">
        <v>1873</v>
      </c>
      <c r="K259" s="10" t="s">
        <v>2137</v>
      </c>
      <c r="L259" s="38" t="s">
        <v>2644</v>
      </c>
      <c r="M259" t="str">
        <f>IFERROR(IF(G259="","",IF(_xlfn.XLOOKUP(D259,NOSA!C:C,NOSA!C:C)=D259,"تحویل شده")),"تحویل نشده")</f>
        <v>تحویل شده</v>
      </c>
      <c r="N259" s="57">
        <v>45236.361782175925</v>
      </c>
    </row>
    <row r="260" spans="2:14">
      <c r="B260" t="str">
        <f>IF(C260="","",گزارش!$B$2&amp;"-"&amp;COUNTIF(macro!$C$3:C260,"ok"))</f>
        <v/>
      </c>
      <c r="C260" t="str">
        <f>IF(VLOOKUP(H260,DATABASE!$B:$E,4,FALSE)=گزارش!$B$2,"ok","")</f>
        <v/>
      </c>
      <c r="D260" t="str">
        <f t="shared" ref="D260:D323" si="4">K260&amp;G260&amp;H260</f>
        <v>لباس كار ديرسوز(بلوز و شلوار)1402/08/15755</v>
      </c>
      <c r="G260" t="s">
        <v>2532</v>
      </c>
      <c r="H260" s="38">
        <v>755</v>
      </c>
      <c r="I260" s="10" t="s">
        <v>2038</v>
      </c>
      <c r="J260" s="10" t="s">
        <v>1838</v>
      </c>
      <c r="K260" s="10" t="s">
        <v>2137</v>
      </c>
      <c r="L260" s="38" t="s">
        <v>2644</v>
      </c>
      <c r="M260" t="str">
        <f>IFERROR(IF(G260="","",IF(_xlfn.XLOOKUP(D260,NOSA!C:C,NOSA!C:C)=D260,"تحویل شده")),"تحویل نشده")</f>
        <v>تحویل شده</v>
      </c>
      <c r="N260" s="57">
        <v>45236.366052777776</v>
      </c>
    </row>
    <row r="261" spans="2:14">
      <c r="B261" t="str">
        <f>IF(C261="","",گزارش!$B$2&amp;"-"&amp;COUNTIF(macro!$C$3:C261,"ok"))</f>
        <v/>
      </c>
      <c r="C261" t="str">
        <f>IF(VLOOKUP(H261,DATABASE!$B:$E,4,FALSE)=گزارش!$B$2,"ok","")</f>
        <v/>
      </c>
      <c r="D261" t="str">
        <f t="shared" si="4"/>
        <v>دستكش ساق بلند نسوز1402/08/15149</v>
      </c>
      <c r="G261" t="s">
        <v>2532</v>
      </c>
      <c r="H261" s="38">
        <v>149</v>
      </c>
      <c r="I261" s="10" t="s">
        <v>1862</v>
      </c>
      <c r="J261" s="10" t="s">
        <v>1842</v>
      </c>
      <c r="K261" s="10" t="s">
        <v>180</v>
      </c>
      <c r="L261" s="38" t="s">
        <v>2609</v>
      </c>
      <c r="M261" t="str">
        <f>IFERROR(IF(G261="","",IF(_xlfn.XLOOKUP(D261,NOSA!C:C,NOSA!C:C)=D261,"تحویل شده")),"تحویل نشده")</f>
        <v>تحویل شده</v>
      </c>
      <c r="N261" s="57">
        <v>45236.371532291669</v>
      </c>
    </row>
    <row r="262" spans="2:14">
      <c r="B262" t="str">
        <f>IF(C262="","",گزارش!$B$2&amp;"-"&amp;COUNTIF(macro!$C$3:C262,"ok"))</f>
        <v/>
      </c>
      <c r="C262" t="str">
        <f>IF(VLOOKUP(H262,DATABASE!$B:$E,4,FALSE)=گزارش!$B$2,"ok","")</f>
        <v/>
      </c>
      <c r="D262" t="str">
        <f t="shared" si="4"/>
        <v>بند كفش1402/08/15149</v>
      </c>
      <c r="G262" t="s">
        <v>2532</v>
      </c>
      <c r="H262" s="38">
        <v>149</v>
      </c>
      <c r="I262" s="10" t="s">
        <v>1862</v>
      </c>
      <c r="J262" s="10" t="s">
        <v>1842</v>
      </c>
      <c r="K262" s="10" t="s">
        <v>450</v>
      </c>
      <c r="L262" s="38" t="s">
        <v>2609</v>
      </c>
      <c r="M262" t="str">
        <f>IFERROR(IF(G262="","",IF(_xlfn.XLOOKUP(D262,NOSA!C:C,NOSA!C:C)=D262,"تحویل شده")),"تحویل نشده")</f>
        <v>تحویل شده</v>
      </c>
      <c r="N262" s="57">
        <v>45236.371808217591</v>
      </c>
    </row>
    <row r="263" spans="2:14">
      <c r="B263" t="str">
        <f>IF(C263="","",گزارش!$B$2&amp;"-"&amp;COUNTIF(macro!$C$3:C263,"ok"))</f>
        <v/>
      </c>
      <c r="C263" t="str">
        <f>IF(VLOOKUP(H263,DATABASE!$B:$E,4,FALSE)=گزارش!$B$2,"ok","")</f>
        <v/>
      </c>
      <c r="D263" t="str">
        <f t="shared" si="4"/>
        <v>لباس كار ديرسوز(شلوار) 1402/08/15582</v>
      </c>
      <c r="G263" t="s">
        <v>2532</v>
      </c>
      <c r="H263" s="38">
        <v>582</v>
      </c>
      <c r="I263" s="10" t="s">
        <v>1951</v>
      </c>
      <c r="J263" s="10" t="s">
        <v>1952</v>
      </c>
      <c r="K263" s="10" t="s">
        <v>2144</v>
      </c>
      <c r="L263" s="38" t="s">
        <v>2609</v>
      </c>
      <c r="M263" t="str">
        <f>IFERROR(IF(G263="","",IF(_xlfn.XLOOKUP(D263,NOSA!C:C,NOSA!C:C)=D263,"تحویل شده")),"تحویل نشده")</f>
        <v>تحویل نشده</v>
      </c>
      <c r="N263" s="57">
        <v>45236.499115972219</v>
      </c>
    </row>
    <row r="264" spans="2:14">
      <c r="B264" t="str">
        <f>IF(C264="","",گزارش!$B$2&amp;"-"&amp;COUNTIF(macro!$C$3:C264,"ok"))</f>
        <v/>
      </c>
      <c r="C264" t="str">
        <f>IF(VLOOKUP(H264,DATABASE!$B:$E,4,FALSE)=گزارش!$B$2,"ok","")</f>
        <v/>
      </c>
      <c r="D264" t="str">
        <f t="shared" si="4"/>
        <v>دستكش ضد برش سبك1402/08/1510030</v>
      </c>
      <c r="G264" t="s">
        <v>2532</v>
      </c>
      <c r="H264" s="38">
        <v>10030</v>
      </c>
      <c r="I264" s="10" t="s">
        <v>1627</v>
      </c>
      <c r="J264" s="10" t="s">
        <v>1838</v>
      </c>
      <c r="K264" s="10" t="s">
        <v>22</v>
      </c>
      <c r="L264" s="38" t="s">
        <v>2609</v>
      </c>
      <c r="M264" t="str">
        <f>IFERROR(IF(G264="","",IF(_xlfn.XLOOKUP(D264,NOSA!C:C,NOSA!C:C)=D264,"تحویل شده")),"تحویل نشده")</f>
        <v>تحویل شده</v>
      </c>
      <c r="N264" s="57">
        <v>45236.778852546297</v>
      </c>
    </row>
    <row r="265" spans="2:14">
      <c r="B265" t="str">
        <f>IF(C265="","",گزارش!$B$2&amp;"-"&amp;COUNTIF(macro!$C$3:C265,"ok"))</f>
        <v/>
      </c>
      <c r="C265" t="str">
        <f>IF(VLOOKUP(H265,DATABASE!$B:$E,4,FALSE)=گزارش!$B$2,"ok","")</f>
        <v/>
      </c>
      <c r="D265" t="str">
        <f t="shared" si="4"/>
        <v>زمستاني - لباس زير زمستاني1402/08/17783</v>
      </c>
      <c r="G265" t="s">
        <v>2534</v>
      </c>
      <c r="H265" s="38">
        <v>783</v>
      </c>
      <c r="I265" s="10" t="s">
        <v>2056</v>
      </c>
      <c r="J265" s="10" t="s">
        <v>1854</v>
      </c>
      <c r="K265" s="10" t="s">
        <v>479</v>
      </c>
      <c r="L265" s="38" t="s">
        <v>2644</v>
      </c>
      <c r="M265" t="str">
        <f>IFERROR(IF(G265="","",IF(_xlfn.XLOOKUP(D265,NOSA!C:C,NOSA!C:C)=D265,"تحویل شده")),"تحویل نشده")</f>
        <v>تحویل نشده</v>
      </c>
      <c r="N265" s="57">
        <v>45238.376349999999</v>
      </c>
    </row>
    <row r="266" spans="2:14">
      <c r="B266" t="str">
        <f>IF(C266="","",گزارش!$B$2&amp;"-"&amp;COUNTIF(macro!$C$3:C266,"ok"))</f>
        <v/>
      </c>
      <c r="C266" t="str">
        <f>IF(VLOOKUP(H266,DATABASE!$B:$E,4,FALSE)=گزارش!$B$2,"ok","")</f>
        <v/>
      </c>
      <c r="D266" t="str">
        <f t="shared" si="4"/>
        <v>لباس كار نسوز(بلوز و شلوار)1402/08/17405</v>
      </c>
      <c r="G266" t="s">
        <v>2534</v>
      </c>
      <c r="H266" s="38">
        <v>405</v>
      </c>
      <c r="I266" s="10" t="s">
        <v>1927</v>
      </c>
      <c r="J266" s="10" t="s">
        <v>1844</v>
      </c>
      <c r="K266" s="10" t="s">
        <v>2129</v>
      </c>
      <c r="L266" s="38" t="s">
        <v>2644</v>
      </c>
      <c r="M266" t="str">
        <f>IFERROR(IF(G266="","",IF(_xlfn.XLOOKUP(D266,NOSA!C:C,NOSA!C:C)=D266,"تحویل شده")),"تحویل نشده")</f>
        <v>تحویل شده</v>
      </c>
      <c r="N266" s="57">
        <v>45238.445002199071</v>
      </c>
    </row>
    <row r="267" spans="2:14">
      <c r="B267" t="str">
        <f>IF(C267="","",گزارش!$B$2&amp;"-"&amp;COUNTIF(macro!$C$3:C267,"ok"))</f>
        <v/>
      </c>
      <c r="C267" t="str">
        <f>IF(VLOOKUP(H267,DATABASE!$B:$E,4,FALSE)=گزارش!$B$2,"ok","")</f>
        <v/>
      </c>
      <c r="D267" t="str">
        <f t="shared" si="4"/>
        <v>دستكش ساق بلند نسوز1402/08/17303</v>
      </c>
      <c r="G267" t="s">
        <v>2534</v>
      </c>
      <c r="H267" s="38">
        <v>303</v>
      </c>
      <c r="I267" s="10" t="s">
        <v>1903</v>
      </c>
      <c r="J267" s="10" t="s">
        <v>1854</v>
      </c>
      <c r="K267" s="10" t="s">
        <v>180</v>
      </c>
      <c r="L267" s="38" t="s">
        <v>2609</v>
      </c>
      <c r="M267" t="str">
        <f>IFERROR(IF(G267="","",IF(_xlfn.XLOOKUP(D267,NOSA!C:C,NOSA!C:C)=D267,"تحویل شده")),"تحویل نشده")</f>
        <v>تحویل شده</v>
      </c>
      <c r="N267" s="57">
        <v>45238.829509490737</v>
      </c>
    </row>
    <row r="268" spans="2:14">
      <c r="B268" t="str">
        <f>IF(C268="","",گزارش!$B$2&amp;"-"&amp;COUNTIF(macro!$C$3:C268,"ok"))</f>
        <v/>
      </c>
      <c r="C268" t="str">
        <f>IF(VLOOKUP(H268,DATABASE!$B:$E,4,FALSE)=گزارش!$B$2,"ok","")</f>
        <v/>
      </c>
      <c r="D268" t="str">
        <f t="shared" si="4"/>
        <v>دستكش ضد برش سبك1402/08/17303</v>
      </c>
      <c r="G268" t="s">
        <v>2534</v>
      </c>
      <c r="H268" s="38">
        <v>303</v>
      </c>
      <c r="I268" s="10" t="s">
        <v>1903</v>
      </c>
      <c r="J268" s="10" t="s">
        <v>1854</v>
      </c>
      <c r="K268" s="10" t="s">
        <v>22</v>
      </c>
      <c r="L268" s="38" t="s">
        <v>2609</v>
      </c>
      <c r="M268" t="str">
        <f>IFERROR(IF(G268="","",IF(_xlfn.XLOOKUP(D268,NOSA!C:C,NOSA!C:C)=D268,"تحویل شده")),"تحویل نشده")</f>
        <v>تحویل شده</v>
      </c>
      <c r="N268" s="57">
        <v>45238.829645601851</v>
      </c>
    </row>
    <row r="269" spans="2:14">
      <c r="B269" t="str">
        <f>IF(C269="","",گزارش!$B$2&amp;"-"&amp;COUNTIF(macro!$C$3:C269,"ok"))</f>
        <v/>
      </c>
      <c r="C269" t="str">
        <f>IF(VLOOKUP(H269,DATABASE!$B:$E,4,FALSE)=گزارش!$B$2,"ok","")</f>
        <v/>
      </c>
      <c r="D269" t="str">
        <f t="shared" si="4"/>
        <v>دستكش استاد كار1402/08/17303</v>
      </c>
      <c r="G269" t="s">
        <v>2534</v>
      </c>
      <c r="H269" s="38">
        <v>303</v>
      </c>
      <c r="I269" s="10" t="s">
        <v>1903</v>
      </c>
      <c r="J269" s="10" t="s">
        <v>1854</v>
      </c>
      <c r="K269" s="10" t="s">
        <v>255</v>
      </c>
      <c r="L269" s="38" t="s">
        <v>2609</v>
      </c>
      <c r="M269" t="str">
        <f>IFERROR(IF(G269="","",IF(_xlfn.XLOOKUP(D269,NOSA!C:C,NOSA!C:C)=D269,"تحویل شده")),"تحویل نشده")</f>
        <v>تحویل شده</v>
      </c>
      <c r="N269" s="57">
        <v>45238.83031365741</v>
      </c>
    </row>
    <row r="270" spans="2:14">
      <c r="B270" t="str">
        <f>IF(C270="","",گزارش!$B$2&amp;"-"&amp;COUNTIF(macro!$C$3:C270,"ok"))</f>
        <v>خدمات و نگهبانی-5</v>
      </c>
      <c r="C270" t="str">
        <f>IF(VLOOKUP(H270,DATABASE!$B:$E,4,FALSE)=گزارش!$B$2,"ok","")</f>
        <v>ok</v>
      </c>
      <c r="D270" t="str">
        <f t="shared" si="4"/>
        <v>لباس كار معمولي- بلوز و شلوار1402/08/18760</v>
      </c>
      <c r="G270" t="s">
        <v>2535</v>
      </c>
      <c r="H270" s="38">
        <v>760</v>
      </c>
      <c r="I270" s="10" t="s">
        <v>1003</v>
      </c>
      <c r="J270" s="10" t="s">
        <v>1895</v>
      </c>
      <c r="K270" s="10" t="s">
        <v>2348</v>
      </c>
      <c r="L270" s="38" t="s">
        <v>2639</v>
      </c>
      <c r="M270" t="str">
        <f>IFERROR(IF(G270="","",IF(_xlfn.XLOOKUP(D270,NOSA!C:C,NOSA!C:C)=D270,"تحویل شده")),"تحویل نشده")</f>
        <v>تحویل نشده</v>
      </c>
      <c r="N270" s="57">
        <v>45239.460079166667</v>
      </c>
    </row>
    <row r="271" spans="2:14">
      <c r="B271" t="str">
        <f>IF(C271="","",گزارش!$B$2&amp;"-"&amp;COUNTIF(macro!$C$3:C271,"ok"))</f>
        <v/>
      </c>
      <c r="C271" t="str">
        <f>IF(VLOOKUP(H271,DATABASE!$B:$E,4,FALSE)=گزارش!$B$2,"ok","")</f>
        <v/>
      </c>
      <c r="D271" t="str">
        <f t="shared" si="4"/>
        <v>مقنعه نسوز چرمي1402/08/18624</v>
      </c>
      <c r="G271" t="s">
        <v>2535</v>
      </c>
      <c r="H271" s="38">
        <v>624</v>
      </c>
      <c r="I271" s="10" t="s">
        <v>1965</v>
      </c>
      <c r="J271" s="10" t="s">
        <v>1942</v>
      </c>
      <c r="K271" s="10" t="s">
        <v>7</v>
      </c>
      <c r="L271" s="38" t="s">
        <v>2609</v>
      </c>
      <c r="M271" t="str">
        <f>IFERROR(IF(G271="","",IF(_xlfn.XLOOKUP(D271,NOSA!C:C,NOSA!C:C)=D271,"تحویل شده")),"تحویل نشده")</f>
        <v>تحویل نشده</v>
      </c>
      <c r="N271" s="57">
        <v>45239.826936921294</v>
      </c>
    </row>
    <row r="272" spans="2:14">
      <c r="B272" t="str">
        <f>IF(C272="","",گزارش!$B$2&amp;"-"&amp;COUNTIF(macro!$C$3:C272,"ok"))</f>
        <v/>
      </c>
      <c r="C272" t="str">
        <f>IF(VLOOKUP(H272,DATABASE!$B:$E,4,FALSE)=گزارش!$B$2,"ok","")</f>
        <v/>
      </c>
      <c r="D272" t="str">
        <f t="shared" si="4"/>
        <v>كفش ايمني1402/08/20233</v>
      </c>
      <c r="G272" t="s">
        <v>2537</v>
      </c>
      <c r="H272" s="38">
        <v>233</v>
      </c>
      <c r="I272" s="10" t="s">
        <v>1881</v>
      </c>
      <c r="J272" s="10" t="s">
        <v>1851</v>
      </c>
      <c r="K272" s="10" t="s">
        <v>2149</v>
      </c>
      <c r="L272" s="38" t="s">
        <v>2644</v>
      </c>
      <c r="M272" t="str">
        <f>IFERROR(IF(G272="","",IF(_xlfn.XLOOKUP(D272,NOSA!C:C,NOSA!C:C)=D272,"تحویل شده")),"تحویل نشده")</f>
        <v>تحویل شده</v>
      </c>
      <c r="N272" s="57">
        <v>45241.378807754627</v>
      </c>
    </row>
    <row r="273" spans="2:14">
      <c r="B273" t="str">
        <f>IF(C273="","",گزارش!$B$2&amp;"-"&amp;COUNTIF(macro!$C$3:C273,"ok"))</f>
        <v/>
      </c>
      <c r="C273" t="str">
        <f>IF(VLOOKUP(H273,DATABASE!$B:$E,4,FALSE)=گزارش!$B$2,"ok","")</f>
        <v/>
      </c>
      <c r="D273" t="str">
        <f t="shared" si="4"/>
        <v>كفش ايمني عايق برق1402/08/21791</v>
      </c>
      <c r="G273" t="s">
        <v>2538</v>
      </c>
      <c r="H273" s="38">
        <v>791</v>
      </c>
      <c r="I273" s="10" t="s">
        <v>2063</v>
      </c>
      <c r="J273" s="10" t="s">
        <v>1971</v>
      </c>
      <c r="K273" s="10" t="s">
        <v>2155</v>
      </c>
      <c r="L273" s="38" t="s">
        <v>2644</v>
      </c>
      <c r="M273" t="str">
        <f>IFERROR(IF(G273="","",IF(_xlfn.XLOOKUP(D273,NOSA!C:C,NOSA!C:C)=D273,"تحویل شده")),"تحویل نشده")</f>
        <v>تحویل شده</v>
      </c>
      <c r="N273" s="57">
        <v>45242.607139583335</v>
      </c>
    </row>
    <row r="274" spans="2:14">
      <c r="B274" t="str">
        <f>IF(C274="","",گزارش!$B$2&amp;"-"&amp;COUNTIF(macro!$C$3:C274,"ok"))</f>
        <v/>
      </c>
      <c r="C274" t="str">
        <f>IF(VLOOKUP(H274,DATABASE!$B:$E,4,FALSE)=گزارش!$B$2,"ok","")</f>
        <v/>
      </c>
      <c r="D274" t="str">
        <f t="shared" si="4"/>
        <v>رابط فنري نقاب كلاه ايمني1402/08/22294</v>
      </c>
      <c r="G274" t="s">
        <v>2539</v>
      </c>
      <c r="H274" s="38">
        <v>294</v>
      </c>
      <c r="I274" s="10" t="s">
        <v>1900</v>
      </c>
      <c r="J274" s="10" t="s">
        <v>1851</v>
      </c>
      <c r="K274" s="10" t="s">
        <v>135</v>
      </c>
      <c r="L274" s="38" t="s">
        <v>2609</v>
      </c>
      <c r="M274" t="str">
        <f>IFERROR(IF(G274="","",IF(_xlfn.XLOOKUP(D274,NOSA!C:C,NOSA!C:C)=D274,"تحویل شده")),"تحویل نشده")</f>
        <v>تحویل نشده</v>
      </c>
      <c r="N274" s="57">
        <v>45243.523176736111</v>
      </c>
    </row>
    <row r="275" spans="2:14">
      <c r="B275" t="str">
        <f>IF(C275="","",گزارش!$B$2&amp;"-"&amp;COUNTIF(macro!$C$3:C275,"ok"))</f>
        <v/>
      </c>
      <c r="C275" t="str">
        <f>IF(VLOOKUP(H275,DATABASE!$B:$E,4,FALSE)=گزارش!$B$2,"ok","")</f>
        <v/>
      </c>
      <c r="D275" t="str">
        <f t="shared" si="4"/>
        <v>نقاب روشن محافظ صورت 1402/08/22294</v>
      </c>
      <c r="G275" t="s">
        <v>2539</v>
      </c>
      <c r="H275" s="38">
        <v>294</v>
      </c>
      <c r="I275" s="10" t="s">
        <v>1900</v>
      </c>
      <c r="J275" s="10" t="s">
        <v>1851</v>
      </c>
      <c r="K275" s="10" t="s">
        <v>223</v>
      </c>
      <c r="L275" s="38" t="s">
        <v>2609</v>
      </c>
      <c r="M275" t="str">
        <f>IFERROR(IF(G275="","",IF(_xlfn.XLOOKUP(D275,NOSA!C:C,NOSA!C:C)=D275,"تحویل شده")),"تحویل نشده")</f>
        <v>تحویل نشده</v>
      </c>
      <c r="N275" s="57">
        <v>45243.523410995367</v>
      </c>
    </row>
    <row r="276" spans="2:14">
      <c r="B276" t="str">
        <f>IF(C276="","",گزارش!$B$2&amp;"-"&amp;COUNTIF(macro!$C$3:C276,"ok"))</f>
        <v/>
      </c>
      <c r="C276" t="str">
        <f>IF(VLOOKUP(H276,DATABASE!$B:$E,4,FALSE)=گزارش!$B$2,"ok","")</f>
        <v/>
      </c>
      <c r="D276" t="str">
        <f t="shared" si="4"/>
        <v>آستين آلومينيومي1402/08/22624</v>
      </c>
      <c r="G276" t="s">
        <v>2539</v>
      </c>
      <c r="H276" s="38">
        <v>624</v>
      </c>
      <c r="I276" s="10" t="s">
        <v>1965</v>
      </c>
      <c r="J276" s="10" t="s">
        <v>1942</v>
      </c>
      <c r="K276" s="10" t="s">
        <v>38</v>
      </c>
      <c r="L276" s="38" t="s">
        <v>2609</v>
      </c>
      <c r="M276" t="str">
        <f>IFERROR(IF(G276="","",IF(_xlfn.XLOOKUP(D276,NOSA!C:C,NOSA!C:C)=D276,"تحویل شده")),"تحویل نشده")</f>
        <v>تحویل شده</v>
      </c>
      <c r="N276" s="57">
        <v>45243.791105555552</v>
      </c>
    </row>
    <row r="277" spans="2:14">
      <c r="B277" t="str">
        <f>IF(C277="","",گزارش!$B$2&amp;"-"&amp;COUNTIF(macro!$C$3:C277,"ok"))</f>
        <v/>
      </c>
      <c r="C277" t="str">
        <f>IF(VLOOKUP(H277,DATABASE!$B:$E,4,FALSE)=گزارش!$B$2,"ok","")</f>
        <v/>
      </c>
      <c r="D277" t="str">
        <f t="shared" si="4"/>
        <v>لباس كار ديرسوز(بلوز و شلوار)1402/08/27820</v>
      </c>
      <c r="G277" t="s">
        <v>2544</v>
      </c>
      <c r="H277" s="38">
        <v>820</v>
      </c>
      <c r="I277" s="10" t="s">
        <v>1738</v>
      </c>
      <c r="J277" s="10" t="s">
        <v>1974</v>
      </c>
      <c r="K277" s="10" t="s">
        <v>2137</v>
      </c>
      <c r="L277" s="38" t="s">
        <v>2644</v>
      </c>
      <c r="M277" t="str">
        <f>IFERROR(IF(G277="","",IF(_xlfn.XLOOKUP(D277,NOSA!C:C,NOSA!C:C)=D277,"تحویل شده")),"تحویل نشده")</f>
        <v>تحویل نشده</v>
      </c>
      <c r="N277" s="57">
        <v>45248.570317939812</v>
      </c>
    </row>
    <row r="278" spans="2:14">
      <c r="B278" t="str">
        <f>IF(C278="","",گزارش!$B$2&amp;"-"&amp;COUNTIF(macro!$C$3:C278,"ok"))</f>
        <v/>
      </c>
      <c r="C278" t="str">
        <f>IF(VLOOKUP(H278,DATABASE!$B:$E,4,FALSE)=گزارش!$B$2,"ok","")</f>
        <v/>
      </c>
      <c r="D278" t="str">
        <f t="shared" si="4"/>
        <v>لباس كار ديرسوز(بلوز و شلوار)1402/08/27836</v>
      </c>
      <c r="G278" t="s">
        <v>2544</v>
      </c>
      <c r="H278" s="38">
        <v>836</v>
      </c>
      <c r="I278" s="10" t="s">
        <v>2660</v>
      </c>
      <c r="J278" s="10" t="s">
        <v>1813</v>
      </c>
      <c r="K278" s="10" t="s">
        <v>2137</v>
      </c>
      <c r="L278" s="38" t="s">
        <v>2644</v>
      </c>
      <c r="M278" t="str">
        <f>IFERROR(IF(G278="","",IF(_xlfn.XLOOKUP(D278,NOSA!C:C,NOSA!C:C)=D278,"تحویل شده")),"تحویل نشده")</f>
        <v>تحویل نشده</v>
      </c>
      <c r="N278" s="57">
        <v>45248.570960879631</v>
      </c>
    </row>
    <row r="279" spans="2:14">
      <c r="B279" t="str">
        <f>IF(C279="","",گزارش!$B$2&amp;"-"&amp;COUNTIF(macro!$C$3:C279,"ok"))</f>
        <v/>
      </c>
      <c r="C279" t="str">
        <f>IF(VLOOKUP(H279,DATABASE!$B:$E,4,FALSE)=گزارش!$B$2,"ok","")</f>
        <v/>
      </c>
      <c r="D279" t="str">
        <f t="shared" si="4"/>
        <v>دستكش ساق بلند نسوز1402/08/27624</v>
      </c>
      <c r="G279" t="s">
        <v>2544</v>
      </c>
      <c r="H279" s="38">
        <v>624</v>
      </c>
      <c r="I279" s="10" t="s">
        <v>1965</v>
      </c>
      <c r="J279" s="10" t="s">
        <v>1942</v>
      </c>
      <c r="K279" s="10" t="s">
        <v>180</v>
      </c>
      <c r="L279" s="38" t="s">
        <v>2639</v>
      </c>
      <c r="M279" t="str">
        <f>IFERROR(IF(G279="","",IF(_xlfn.XLOOKUP(D279,NOSA!C:C,NOSA!C:C)=D279,"تحویل شده")),"تحویل نشده")</f>
        <v>تحویل نشده</v>
      </c>
      <c r="N279" s="57">
        <v>45248.751370486112</v>
      </c>
    </row>
    <row r="280" spans="2:14">
      <c r="B280" t="str">
        <f>IF(C280="","",گزارش!$B$2&amp;"-"&amp;COUNTIF(macro!$C$3:C280,"ok"))</f>
        <v/>
      </c>
      <c r="C280" t="str">
        <f>IF(VLOOKUP(H280,DATABASE!$B:$E,4,FALSE)=گزارش!$B$2,"ok","")</f>
        <v/>
      </c>
      <c r="D280" t="str">
        <f t="shared" si="4"/>
        <v>كفش ايمني1402/08/28756</v>
      </c>
      <c r="G280" t="s">
        <v>2545</v>
      </c>
      <c r="H280" s="38">
        <v>756</v>
      </c>
      <c r="I280" s="10" t="s">
        <v>939</v>
      </c>
      <c r="J280" s="10" t="s">
        <v>1851</v>
      </c>
      <c r="K280" s="10" t="s">
        <v>2149</v>
      </c>
      <c r="L280" s="38" t="s">
        <v>2644</v>
      </c>
      <c r="M280" t="str">
        <f>IFERROR(IF(G280="","",IF(_xlfn.XLOOKUP(D280,NOSA!C:C,NOSA!C:C)=D280,"تحویل شده")),"تحویل نشده")</f>
        <v>تحویل شده</v>
      </c>
      <c r="N280" s="57">
        <v>45249.424140277777</v>
      </c>
    </row>
    <row r="281" spans="2:14">
      <c r="B281" t="str">
        <f>IF(C281="","",گزارش!$B$2&amp;"-"&amp;COUNTIF(macro!$C$3:C281,"ok"))</f>
        <v/>
      </c>
      <c r="C281" t="str">
        <f>IF(VLOOKUP(H281,DATABASE!$B:$E,4,FALSE)=گزارش!$B$2,"ok","")</f>
        <v/>
      </c>
      <c r="D281" t="str">
        <f t="shared" si="4"/>
        <v>پيشبند نسوز چرمي1402/08/28842</v>
      </c>
      <c r="G281" t="s">
        <v>2545</v>
      </c>
      <c r="H281" s="38">
        <v>842</v>
      </c>
      <c r="I281" s="10" t="s">
        <v>2694</v>
      </c>
      <c r="J281" s="10" t="s">
        <v>1840</v>
      </c>
      <c r="K281" s="10" t="s">
        <v>15</v>
      </c>
      <c r="L281" s="38" t="s">
        <v>2644</v>
      </c>
      <c r="M281" t="str">
        <f>IFERROR(IF(G281="","",IF(_xlfn.XLOOKUP(D281,NOSA!C:C,NOSA!C:C)=D281,"تحویل شده")),"تحویل نشده")</f>
        <v>تحویل نشده</v>
      </c>
      <c r="N281" s="57">
        <v>45249.521285069444</v>
      </c>
    </row>
    <row r="282" spans="2:14">
      <c r="B282" t="str">
        <f>IF(C282="","",گزارش!$B$2&amp;"-"&amp;COUNTIF(macro!$C$3:C282,"ok"))</f>
        <v/>
      </c>
      <c r="C282" t="str">
        <f>IF(VLOOKUP(H282,DATABASE!$B:$E,4,FALSE)=گزارش!$B$2,"ok","")</f>
        <v/>
      </c>
      <c r="D282" t="str">
        <f t="shared" si="4"/>
        <v>رابط فنري نقاب كلاه ايمني1402/08/28834</v>
      </c>
      <c r="G282" t="s">
        <v>2545</v>
      </c>
      <c r="H282" s="38">
        <v>834</v>
      </c>
      <c r="I282" s="10" t="s">
        <v>2647</v>
      </c>
      <c r="J282" s="10" t="s">
        <v>2033</v>
      </c>
      <c r="K282" s="10" t="s">
        <v>135</v>
      </c>
      <c r="L282" s="38" t="s">
        <v>2644</v>
      </c>
      <c r="M282" t="str">
        <f>IFERROR(IF(G282="","",IF(_xlfn.XLOOKUP(D282,NOSA!C:C,NOSA!C:C)=D282,"تحویل شده")),"تحویل نشده")</f>
        <v>تحویل شده</v>
      </c>
      <c r="N282" s="57">
        <v>45249.521951388888</v>
      </c>
    </row>
    <row r="283" spans="2:14">
      <c r="B283" t="str">
        <f>IF(C283="","",گزارش!$B$2&amp;"-"&amp;COUNTIF(macro!$C$3:C283,"ok"))</f>
        <v/>
      </c>
      <c r="C283" t="str">
        <f>IF(VLOOKUP(H283,DATABASE!$B:$E,4,FALSE)=گزارش!$B$2,"ok","")</f>
        <v/>
      </c>
      <c r="D283" t="e">
        <f t="shared" si="4"/>
        <v>#N/A</v>
      </c>
      <c r="G283" t="e">
        <v>#N/A</v>
      </c>
      <c r="H283" s="38">
        <v>10028</v>
      </c>
      <c r="I283" s="10" t="s">
        <v>1638</v>
      </c>
      <c r="J283" s="10" t="s">
        <v>1838</v>
      </c>
      <c r="K283" s="10" t="s">
        <v>2151</v>
      </c>
      <c r="L283" s="38" t="s">
        <v>2609</v>
      </c>
      <c r="M283" t="str">
        <f>IFERROR(IF(G283="","",IF(_xlfn.XLOOKUP(D283,NOSA!C:C,NOSA!C:C)=D283,"تحویل شده")),"تحویل نشده")</f>
        <v>تحویل نشده</v>
      </c>
      <c r="N283" s="57">
        <v>45254.635974189812</v>
      </c>
    </row>
    <row r="284" spans="2:14">
      <c r="B284" t="str">
        <f>IF(C284="","",گزارش!$B$2&amp;"-"&amp;COUNTIF(macro!$C$3:C284,"ok"))</f>
        <v/>
      </c>
      <c r="C284" t="str">
        <f>IF(VLOOKUP(H284,DATABASE!$B:$E,4,FALSE)=گزارش!$B$2,"ok","")</f>
        <v/>
      </c>
      <c r="D284" t="str">
        <f t="shared" si="4"/>
        <v>پوتين ايمني نسوز1402/09/05774</v>
      </c>
      <c r="G284" t="s">
        <v>2908</v>
      </c>
      <c r="H284" s="38">
        <v>774</v>
      </c>
      <c r="I284" s="10" t="s">
        <v>2049</v>
      </c>
      <c r="J284" s="10" t="s">
        <v>1800</v>
      </c>
      <c r="K284" s="10" t="s">
        <v>2151</v>
      </c>
      <c r="L284" s="38" t="s">
        <v>3196</v>
      </c>
      <c r="M284" t="str">
        <f>IFERROR(IF(G284="","",IF(_xlfn.XLOOKUP(D284,NOSA!C:C,NOSA!C:C)=D284,"تحویل شده")),"تحویل نشده")</f>
        <v>تحویل شده</v>
      </c>
      <c r="N284" s="57">
        <v>45256.453210763888</v>
      </c>
    </row>
    <row r="285" spans="2:14">
      <c r="B285" t="str">
        <f>IF(C285="","",گزارش!$B$2&amp;"-"&amp;COUNTIF(macro!$C$3:C285,"ok"))</f>
        <v/>
      </c>
      <c r="C285" t="str">
        <f>IF(VLOOKUP(H285,DATABASE!$B:$E,4,FALSE)=گزارش!$B$2,"ok","")</f>
        <v/>
      </c>
      <c r="D285" t="str">
        <f t="shared" si="4"/>
        <v>لباس كار ديرسوز(بلوز و شلوار)1402/09/06835</v>
      </c>
      <c r="G285" t="s">
        <v>2909</v>
      </c>
      <c r="H285" s="38">
        <v>835</v>
      </c>
      <c r="I285" s="10" t="s">
        <v>2659</v>
      </c>
      <c r="J285" s="10" t="s">
        <v>1913</v>
      </c>
      <c r="K285" s="10" t="s">
        <v>2137</v>
      </c>
      <c r="L285" s="38" t="s">
        <v>3196</v>
      </c>
      <c r="M285" t="str">
        <f>IFERROR(IF(G285="","",IF(_xlfn.XLOOKUP(D285,NOSA!C:C,NOSA!C:C)=D285,"تحویل شده")),"تحویل نشده")</f>
        <v>تحویل شده</v>
      </c>
      <c r="N285" s="57">
        <v>45257.498809259261</v>
      </c>
    </row>
    <row r="286" spans="2:14">
      <c r="B286" t="str">
        <f>IF(C286="","",گزارش!$B$2&amp;"-"&amp;COUNTIF(macro!$C$3:C286,"ok"))</f>
        <v/>
      </c>
      <c r="C286" t="str">
        <f>IF(VLOOKUP(H286,DATABASE!$B:$E,4,FALSE)=گزارش!$B$2,"ok","")</f>
        <v/>
      </c>
      <c r="D286" t="str">
        <f t="shared" si="4"/>
        <v>دستكش كف مواد سبك1402/09/06733</v>
      </c>
      <c r="G286" t="s">
        <v>2909</v>
      </c>
      <c r="H286" s="38">
        <v>733</v>
      </c>
      <c r="I286" s="10" t="s">
        <v>2017</v>
      </c>
      <c r="J286" s="10" t="s">
        <v>1913</v>
      </c>
      <c r="K286" s="10" t="s">
        <v>2</v>
      </c>
      <c r="L286" s="38" t="s">
        <v>2639</v>
      </c>
      <c r="M286" t="str">
        <f>IFERROR(IF(G286="","",IF(_xlfn.XLOOKUP(D286,NOSA!C:C,NOSA!C:C)=D286,"تحویل شده")),"تحویل نشده")</f>
        <v>تحویل شده</v>
      </c>
      <c r="N286" s="57">
        <v>45257.650264814816</v>
      </c>
    </row>
    <row r="287" spans="2:14">
      <c r="B287" t="str">
        <f>IF(C287="","",گزارش!$B$2&amp;"-"&amp;COUNTIF(macro!$C$3:C287,"ok"))</f>
        <v/>
      </c>
      <c r="C287" t="str">
        <f>IF(VLOOKUP(H287,DATABASE!$B:$E,4,FALSE)=گزارش!$B$2,"ok","")</f>
        <v/>
      </c>
      <c r="D287" t="str">
        <f t="shared" si="4"/>
        <v>پيشبند نسوز آلومينيومي1402/09/06776</v>
      </c>
      <c r="G287" t="s">
        <v>2909</v>
      </c>
      <c r="H287" s="38">
        <v>776</v>
      </c>
      <c r="I287" s="10" t="s">
        <v>1169</v>
      </c>
      <c r="J287" s="10" t="s">
        <v>1842</v>
      </c>
      <c r="K287" s="10" t="s">
        <v>36</v>
      </c>
      <c r="L287" s="38" t="s">
        <v>2609</v>
      </c>
      <c r="M287" t="str">
        <f>IFERROR(IF(G287="","",IF(_xlfn.XLOOKUP(D287,NOSA!C:C,NOSA!C:C)=D287,"تحویل شده")),"تحویل نشده")</f>
        <v>تحویل شده</v>
      </c>
      <c r="N287" s="57">
        <v>45257.885925347226</v>
      </c>
    </row>
    <row r="288" spans="2:14">
      <c r="B288" t="str">
        <f>IF(C288="","",گزارش!$B$2&amp;"-"&amp;COUNTIF(macro!$C$3:C288,"ok"))</f>
        <v/>
      </c>
      <c r="C288" t="str">
        <f>IF(VLOOKUP(H288,DATABASE!$B:$E,4,FALSE)=گزارش!$B$2,"ok","")</f>
        <v/>
      </c>
      <c r="D288" t="str">
        <f t="shared" si="4"/>
        <v>لباس كار(بلوز و شلوار)1402/09/06697</v>
      </c>
      <c r="G288" t="s">
        <v>2909</v>
      </c>
      <c r="H288" s="38">
        <v>697</v>
      </c>
      <c r="I288" s="10" t="s">
        <v>1997</v>
      </c>
      <c r="J288" s="10" t="s">
        <v>1942</v>
      </c>
      <c r="K288" s="10" t="s">
        <v>2119</v>
      </c>
      <c r="L288" s="38" t="s">
        <v>2609</v>
      </c>
      <c r="M288" t="str">
        <f>IFERROR(IF(G288="","",IF(_xlfn.XLOOKUP(D288,NOSA!C:C,NOSA!C:C)=D288,"تحویل شده")),"تحویل نشده")</f>
        <v>تحویل شده</v>
      </c>
      <c r="N288" s="57">
        <v>45257.916597453703</v>
      </c>
    </row>
    <row r="289" spans="2:14">
      <c r="B289" t="str">
        <f>IF(C289="","",گزارش!$B$2&amp;"-"&amp;COUNTIF(macro!$C$3:C289,"ok"))</f>
        <v/>
      </c>
      <c r="C289" t="str">
        <f>IF(VLOOKUP(H289,DATABASE!$B:$E,4,FALSE)=گزارش!$B$2,"ok","")</f>
        <v/>
      </c>
      <c r="D289" t="str">
        <f t="shared" si="4"/>
        <v>لباس كار نسوز(شلوار)1402/09/08819</v>
      </c>
      <c r="G289" t="s">
        <v>2911</v>
      </c>
      <c r="H289" s="38">
        <v>819</v>
      </c>
      <c r="I289" s="10" t="s">
        <v>2611</v>
      </c>
      <c r="J289" s="10" t="s">
        <v>1840</v>
      </c>
      <c r="K289" s="10" t="s">
        <v>2661</v>
      </c>
      <c r="L289" s="38" t="s">
        <v>3196</v>
      </c>
      <c r="M289" t="str">
        <f>IFERROR(IF(G289="","",IF(_xlfn.XLOOKUP(D289,NOSA!C:C,NOSA!C:C)=D289,"تحویل شده")),"تحویل نشده")</f>
        <v>تحویل نشده</v>
      </c>
      <c r="N289" s="57">
        <v>45259.438526967591</v>
      </c>
    </row>
    <row r="290" spans="2:14">
      <c r="B290" t="str">
        <f>IF(C290="","",گزارش!$B$2&amp;"-"&amp;COUNTIF(macro!$C$3:C290,"ok"))</f>
        <v/>
      </c>
      <c r="C290" t="str">
        <f>IF(VLOOKUP(H290,DATABASE!$B:$E,4,FALSE)=گزارش!$B$2,"ok","")</f>
        <v/>
      </c>
      <c r="D290" t="str">
        <f t="shared" si="4"/>
        <v>مقنعه نسوز چرمي1402/09/09766</v>
      </c>
      <c r="G290" t="s">
        <v>2912</v>
      </c>
      <c r="H290" s="38">
        <v>766</v>
      </c>
      <c r="I290" s="10" t="s">
        <v>2041</v>
      </c>
      <c r="J290" s="10" t="s">
        <v>1840</v>
      </c>
      <c r="K290" s="10" t="s">
        <v>7</v>
      </c>
      <c r="L290" s="38" t="s">
        <v>2609</v>
      </c>
      <c r="M290" t="str">
        <f>IFERROR(IF(G290="","",IF(_xlfn.XLOOKUP(D290,NOSA!C:C,NOSA!C:C)=D290,"تحویل شده")),"تحویل نشده")</f>
        <v>تحویل نشده</v>
      </c>
      <c r="N290" s="57">
        <v>45260.521026851849</v>
      </c>
    </row>
    <row r="291" spans="2:14">
      <c r="B291" t="str">
        <f>IF(C291="","",گزارش!$B$2&amp;"-"&amp;COUNTIF(macro!$C$3:C291,"ok"))</f>
        <v/>
      </c>
      <c r="C291" t="str">
        <f>IF(VLOOKUP(H291,DATABASE!$B:$E,4,FALSE)=گزارش!$B$2,"ok","")</f>
        <v/>
      </c>
      <c r="D291" t="str">
        <f t="shared" si="4"/>
        <v>لباس كار ديرسوز(بلوز و شلوار)1402/09/10202</v>
      </c>
      <c r="G291" t="s">
        <v>2913</v>
      </c>
      <c r="H291" s="38">
        <v>202</v>
      </c>
      <c r="I291" s="10" t="s">
        <v>1877</v>
      </c>
      <c r="J291" s="10" t="s">
        <v>1831</v>
      </c>
      <c r="K291" s="10" t="s">
        <v>2137</v>
      </c>
      <c r="L291" s="38" t="s">
        <v>2609</v>
      </c>
      <c r="M291" t="str">
        <f>IFERROR(IF(G291="","",IF(_xlfn.XLOOKUP(D291,NOSA!C:C,NOSA!C:C)=D291,"تحویل شده")),"تحویل نشده")</f>
        <v>تحویل شده</v>
      </c>
      <c r="N291" s="57">
        <v>45261.412593171299</v>
      </c>
    </row>
    <row r="292" spans="2:14">
      <c r="B292" t="str">
        <f>IF(C292="","",گزارش!$B$2&amp;"-"&amp;COUNTIF(macro!$C$3:C292,"ok"))</f>
        <v/>
      </c>
      <c r="C292" t="str">
        <f>IF(VLOOKUP(H292,DATABASE!$B:$E,4,FALSE)=گزارش!$B$2,"ok","")</f>
        <v/>
      </c>
      <c r="D292" t="str">
        <f t="shared" si="4"/>
        <v>پوتين ايمني نسوز1402/09/10202</v>
      </c>
      <c r="G292" t="s">
        <v>2913</v>
      </c>
      <c r="H292" s="38">
        <v>202</v>
      </c>
      <c r="I292" s="10" t="s">
        <v>1877</v>
      </c>
      <c r="J292" s="10" t="s">
        <v>1831</v>
      </c>
      <c r="K292" s="10" t="s">
        <v>2151</v>
      </c>
      <c r="L292" s="38" t="s">
        <v>2609</v>
      </c>
      <c r="M292" t="str">
        <f>IFERROR(IF(G292="","",IF(_xlfn.XLOOKUP(D292,NOSA!C:C,NOSA!C:C)=D292,"تحویل شده")),"تحویل نشده")</f>
        <v>تحویل شده</v>
      </c>
      <c r="N292" s="57">
        <v>45261.413126736108</v>
      </c>
    </row>
    <row r="293" spans="2:14">
      <c r="B293" t="str">
        <f>IF(C293="","",گزارش!$B$2&amp;"-"&amp;COUNTIF(macro!$C$3:C293,"ok"))</f>
        <v/>
      </c>
      <c r="C293" t="str">
        <f>IF(VLOOKUP(H293,DATABASE!$B:$E,4,FALSE)=گزارش!$B$2,"ok","")</f>
        <v/>
      </c>
      <c r="D293" t="str">
        <f t="shared" si="4"/>
        <v>كفش ايمني1402/09/10552</v>
      </c>
      <c r="G293" t="s">
        <v>2913</v>
      </c>
      <c r="H293" s="38">
        <v>552</v>
      </c>
      <c r="I293" s="10" t="s">
        <v>1943</v>
      </c>
      <c r="J293" s="10" t="s">
        <v>1851</v>
      </c>
      <c r="K293" s="10" t="s">
        <v>2149</v>
      </c>
      <c r="L293" s="38" t="s">
        <v>2609</v>
      </c>
      <c r="M293" t="str">
        <f>IFERROR(IF(G293="","",IF(_xlfn.XLOOKUP(D293,NOSA!C:C,NOSA!C:C)=D293,"تحویل شده")),"تحویل نشده")</f>
        <v>تحویل نشده</v>
      </c>
      <c r="N293" s="57">
        <v>45261.568788194447</v>
      </c>
    </row>
    <row r="294" spans="2:14">
      <c r="B294" t="str">
        <f>IF(C294="","",گزارش!$B$2&amp;"-"&amp;COUNTIF(macro!$C$3:C294,"ok"))</f>
        <v/>
      </c>
      <c r="C294" t="str">
        <f>IF(VLOOKUP(H294,DATABASE!$B:$E,4,FALSE)=گزارش!$B$2,"ok","")</f>
        <v/>
      </c>
      <c r="D294" t="str">
        <f t="shared" si="4"/>
        <v>چكمه ايمني نسوز1402/09/11847</v>
      </c>
      <c r="G294" t="s">
        <v>2914</v>
      </c>
      <c r="H294" s="38">
        <v>847</v>
      </c>
      <c r="I294" s="10" t="s">
        <v>2739</v>
      </c>
      <c r="J294" s="10" t="s">
        <v>1840</v>
      </c>
      <c r="K294" s="10" t="s">
        <v>2152</v>
      </c>
      <c r="L294" s="38" t="s">
        <v>3196</v>
      </c>
      <c r="M294" t="str">
        <f>IFERROR(IF(G294="","",IF(_xlfn.XLOOKUP(D294,NOSA!C:C,NOSA!C:C)=D294,"تحویل شده")),"تحویل نشده")</f>
        <v>تحویل شده</v>
      </c>
      <c r="N294" s="57">
        <v>45262.435046990744</v>
      </c>
    </row>
    <row r="295" spans="2:14">
      <c r="B295" t="str">
        <f>IF(C295="","",گزارش!$B$2&amp;"-"&amp;COUNTIF(macro!$C$3:C295,"ok"))</f>
        <v/>
      </c>
      <c r="C295" t="str">
        <f>IF(VLOOKUP(H295,DATABASE!$B:$E,4,FALSE)=گزارش!$B$2,"ok","")</f>
        <v/>
      </c>
      <c r="D295" t="str">
        <f t="shared" si="4"/>
        <v>لباس كار نسوز(بلوز و شلوار)1402/09/11847</v>
      </c>
      <c r="G295" t="s">
        <v>2914</v>
      </c>
      <c r="H295" s="38">
        <v>847</v>
      </c>
      <c r="I295" s="10" t="s">
        <v>2739</v>
      </c>
      <c r="J295" s="10" t="s">
        <v>1840</v>
      </c>
      <c r="K295" s="10" t="s">
        <v>2129</v>
      </c>
      <c r="L295" s="38" t="s">
        <v>3196</v>
      </c>
      <c r="M295" t="str">
        <f>IFERROR(IF(G295="","",IF(_xlfn.XLOOKUP(D295,NOSA!C:C,NOSA!C:C)=D295,"تحویل شده")),"تحویل نشده")</f>
        <v>تحویل شده</v>
      </c>
      <c r="N295" s="57">
        <v>45262.435344791666</v>
      </c>
    </row>
    <row r="296" spans="2:14">
      <c r="B296" t="str">
        <f>IF(C296="","",گزارش!$B$2&amp;"-"&amp;COUNTIF(macro!$C$3:C296,"ok"))</f>
        <v/>
      </c>
      <c r="C296" t="str">
        <f>IF(VLOOKUP(H296,DATABASE!$B:$E,4,FALSE)=گزارش!$B$2,"ok","")</f>
        <v/>
      </c>
      <c r="D296" t="str">
        <f t="shared" si="4"/>
        <v>نقاب تيره محافظ صورت مدلcanasafe1402/09/12766</v>
      </c>
      <c r="G296" t="s">
        <v>2915</v>
      </c>
      <c r="H296" s="38">
        <v>766</v>
      </c>
      <c r="I296" s="10" t="s">
        <v>2041</v>
      </c>
      <c r="J296" s="10" t="s">
        <v>1840</v>
      </c>
      <c r="K296" s="10" t="s">
        <v>774</v>
      </c>
      <c r="L296" s="38" t="s">
        <v>3196</v>
      </c>
      <c r="M296" t="str">
        <f>IFERROR(IF(G296="","",IF(_xlfn.XLOOKUP(D296,NOSA!C:C,NOSA!C:C)=D296,"تحویل شده")),"تحویل نشده")</f>
        <v>تحویل نشده</v>
      </c>
      <c r="N296" s="57">
        <v>45263.409627546294</v>
      </c>
    </row>
    <row r="297" spans="2:14">
      <c r="B297" t="str">
        <f>IF(C297="","",گزارش!$B$2&amp;"-"&amp;COUNTIF(macro!$C$3:C297,"ok"))</f>
        <v/>
      </c>
      <c r="C297" t="str">
        <f>IF(VLOOKUP(H297,DATABASE!$B:$E,4,FALSE)=گزارش!$B$2,"ok","")</f>
        <v/>
      </c>
      <c r="D297" t="str">
        <f t="shared" si="4"/>
        <v>دستكش كف مواد سبك1402/09/12856</v>
      </c>
      <c r="G297" t="s">
        <v>2915</v>
      </c>
      <c r="H297" s="38">
        <v>856</v>
      </c>
      <c r="I297" s="10" t="s">
        <v>2838</v>
      </c>
      <c r="J297" s="10" t="s">
        <v>1873</v>
      </c>
      <c r="K297" s="10" t="s">
        <v>2</v>
      </c>
      <c r="L297" s="38" t="s">
        <v>3196</v>
      </c>
      <c r="M297" t="str">
        <f>IFERROR(IF(G297="","",IF(_xlfn.XLOOKUP(D297,NOSA!C:C,NOSA!C:C)=D297,"تحویل شده")),"تحویل نشده")</f>
        <v>تحویل شده</v>
      </c>
      <c r="N297" s="57">
        <v>45263.410395254628</v>
      </c>
    </row>
    <row r="298" spans="2:14">
      <c r="B298" t="str">
        <f>IF(C298="","",گزارش!$B$2&amp;"-"&amp;COUNTIF(macro!$C$3:C298,"ok"))</f>
        <v/>
      </c>
      <c r="C298" t="str">
        <f>IF(VLOOKUP(H298,DATABASE!$B:$E,4,FALSE)=گزارش!$B$2,"ok","")</f>
        <v/>
      </c>
      <c r="D298" t="str">
        <f t="shared" si="4"/>
        <v>دستكش كف مواد سبك1402/09/12855</v>
      </c>
      <c r="G298" t="s">
        <v>2915</v>
      </c>
      <c r="H298" s="38">
        <v>855</v>
      </c>
      <c r="I298" s="10" t="s">
        <v>2837</v>
      </c>
      <c r="J298" s="10" t="s">
        <v>1873</v>
      </c>
      <c r="K298" s="10" t="s">
        <v>2</v>
      </c>
      <c r="L298" s="38" t="s">
        <v>3196</v>
      </c>
      <c r="M298" t="str">
        <f>IFERROR(IF(G298="","",IF(_xlfn.XLOOKUP(D298,NOSA!C:C,NOSA!C:C)=D298,"تحویل شده")),"تحویل نشده")</f>
        <v>تحویل شده</v>
      </c>
      <c r="N298" s="57">
        <v>45263.410538425924</v>
      </c>
    </row>
    <row r="299" spans="2:14">
      <c r="B299" t="str">
        <f>IF(C299="","",گزارش!$B$2&amp;"-"&amp;COUNTIF(macro!$C$3:C299,"ok"))</f>
        <v/>
      </c>
      <c r="C299" t="str">
        <f>IF(VLOOKUP(H299,DATABASE!$B:$E,4,FALSE)=گزارش!$B$2,"ok","")</f>
        <v/>
      </c>
      <c r="D299" t="str">
        <f t="shared" si="4"/>
        <v>نقاب تيره محافظ صورت مدلcanasafe1402/09/12248</v>
      </c>
      <c r="G299" t="s">
        <v>2915</v>
      </c>
      <c r="H299" s="38">
        <v>248</v>
      </c>
      <c r="I299" s="10" t="s">
        <v>1886</v>
      </c>
      <c r="J299" s="10" t="s">
        <v>1840</v>
      </c>
      <c r="K299" s="10" t="s">
        <v>774</v>
      </c>
      <c r="L299" s="38" t="s">
        <v>3196</v>
      </c>
      <c r="M299" t="str">
        <f>IFERROR(IF(G299="","",IF(_xlfn.XLOOKUP(D299,NOSA!C:C,NOSA!C:C)=D299,"تحویل شده")),"تحویل نشده")</f>
        <v>تحویل نشده</v>
      </c>
      <c r="N299" s="57">
        <v>45263.414690509257</v>
      </c>
    </row>
    <row r="300" spans="2:14">
      <c r="B300" t="str">
        <f>IF(C300="","",گزارش!$B$2&amp;"-"&amp;COUNTIF(macro!$C$3:C300,"ok"))</f>
        <v/>
      </c>
      <c r="C300" t="str">
        <f>IF(VLOOKUP(H300,DATABASE!$B:$E,4,FALSE)=گزارش!$B$2,"ok","")</f>
        <v/>
      </c>
      <c r="D300" t="str">
        <f t="shared" si="4"/>
        <v>هدگير نقاب1402/09/12248</v>
      </c>
      <c r="G300" t="s">
        <v>2915</v>
      </c>
      <c r="H300" s="38">
        <v>248</v>
      </c>
      <c r="I300" s="10" t="s">
        <v>1886</v>
      </c>
      <c r="J300" s="10" t="s">
        <v>1840</v>
      </c>
      <c r="K300" s="10" t="s">
        <v>12</v>
      </c>
      <c r="L300" s="38" t="s">
        <v>3196</v>
      </c>
      <c r="M300" t="str">
        <f>IFERROR(IF(G300="","",IF(_xlfn.XLOOKUP(D300,NOSA!C:C,NOSA!C:C)=D300,"تحویل شده")),"تحویل نشده")</f>
        <v>تحویل شده</v>
      </c>
      <c r="N300" s="57">
        <v>45263.414832986113</v>
      </c>
    </row>
    <row r="301" spans="2:14">
      <c r="B301" t="str">
        <f>IF(C301="","",گزارش!$B$2&amp;"-"&amp;COUNTIF(macro!$C$3:C301,"ok"))</f>
        <v/>
      </c>
      <c r="C301" t="str">
        <f>IF(VLOOKUP(H301,DATABASE!$B:$E,4,FALSE)=گزارش!$B$2,"ok","")</f>
        <v/>
      </c>
      <c r="D301" t="str">
        <f t="shared" si="4"/>
        <v>لباس كار نسوز(شلوار)1402/09/13624</v>
      </c>
      <c r="G301" t="s">
        <v>2916</v>
      </c>
      <c r="H301" s="38">
        <v>624</v>
      </c>
      <c r="I301" s="10" t="s">
        <v>1965</v>
      </c>
      <c r="J301" s="10" t="s">
        <v>1942</v>
      </c>
      <c r="K301" s="10" t="s">
        <v>2661</v>
      </c>
      <c r="L301" s="38" t="s">
        <v>3196</v>
      </c>
      <c r="M301" t="str">
        <f>IFERROR(IF(G301="","",IF(_xlfn.XLOOKUP(D301,NOSA!C:C,NOSA!C:C)=D301,"تحویل شده")),"تحویل نشده")</f>
        <v>تحویل نشده</v>
      </c>
      <c r="N301" s="57">
        <v>45264.338693750004</v>
      </c>
    </row>
    <row r="302" spans="2:14">
      <c r="B302" t="str">
        <f>IF(C302="","",گزارش!$B$2&amp;"-"&amp;COUNTIF(macro!$C$3:C302,"ok"))</f>
        <v/>
      </c>
      <c r="C302" t="str">
        <f>IF(VLOOKUP(H302,DATABASE!$B:$E,4,FALSE)=گزارش!$B$2,"ok","")</f>
        <v/>
      </c>
      <c r="D302" t="str">
        <f t="shared" si="4"/>
        <v>پيشبند نسوز چرمي1402/09/13624</v>
      </c>
      <c r="G302" t="s">
        <v>2916</v>
      </c>
      <c r="H302" s="38">
        <v>624</v>
      </c>
      <c r="I302" s="10" t="s">
        <v>1965</v>
      </c>
      <c r="J302" s="10" t="s">
        <v>1942</v>
      </c>
      <c r="K302" s="10" t="s">
        <v>15</v>
      </c>
      <c r="L302" s="38" t="s">
        <v>3196</v>
      </c>
      <c r="M302" t="str">
        <f>IFERROR(IF(G302="","",IF(_xlfn.XLOOKUP(D302,NOSA!C:C,NOSA!C:C)=D302,"تحویل شده")),"تحویل نشده")</f>
        <v>تحویل شده</v>
      </c>
      <c r="N302" s="57">
        <v>45264.339117708332</v>
      </c>
    </row>
    <row r="303" spans="2:14">
      <c r="B303" t="str">
        <f>IF(C303="","",گزارش!$B$2&amp;"-"&amp;COUNTIF(macro!$C$3:C303,"ok"))</f>
        <v>خدمات و نگهبانی-6</v>
      </c>
      <c r="C303" t="str">
        <f>IF(VLOOKUP(H303,DATABASE!$B:$E,4,FALSE)=گزارش!$B$2,"ok","")</f>
        <v>ok</v>
      </c>
      <c r="D303" t="str">
        <f t="shared" si="4"/>
        <v>لباس كار ديرسوز(شلوار) 1402/09/14630</v>
      </c>
      <c r="G303" t="s">
        <v>2917</v>
      </c>
      <c r="H303" s="38">
        <v>630</v>
      </c>
      <c r="I303" s="10" t="s">
        <v>1966</v>
      </c>
      <c r="J303" s="10" t="s">
        <v>1967</v>
      </c>
      <c r="K303" s="10" t="s">
        <v>2144</v>
      </c>
      <c r="L303" s="38" t="s">
        <v>3196</v>
      </c>
      <c r="M303" t="str">
        <f>IFERROR(IF(G303="","",IF(_xlfn.XLOOKUP(D303,NOSA!C:C,NOSA!C:C)=D303,"تحویل شده")),"تحویل نشده")</f>
        <v>تحویل نشده</v>
      </c>
      <c r="N303" s="57">
        <v>45265.355819212964</v>
      </c>
    </row>
    <row r="304" spans="2:14">
      <c r="B304" t="str">
        <f>IF(C304="","",گزارش!$B$2&amp;"-"&amp;COUNTIF(macro!$C$3:C304,"ok"))</f>
        <v/>
      </c>
      <c r="C304" t="str">
        <f>IF(VLOOKUP(H304,DATABASE!$B:$E,4,FALSE)=گزارش!$B$2,"ok","")</f>
        <v/>
      </c>
      <c r="D304" t="str">
        <f t="shared" si="4"/>
        <v>دستكش ساق كوتاه نسوز1402/09/14545</v>
      </c>
      <c r="G304" t="s">
        <v>2917</v>
      </c>
      <c r="H304" s="38">
        <v>545</v>
      </c>
      <c r="I304" s="10" t="s">
        <v>1940</v>
      </c>
      <c r="J304" s="10" t="s">
        <v>1854</v>
      </c>
      <c r="K304" s="10" t="s">
        <v>168</v>
      </c>
      <c r="L304" s="38" t="s">
        <v>3196</v>
      </c>
      <c r="M304" t="str">
        <f>IFERROR(IF(G304="","",IF(_xlfn.XLOOKUP(D304,NOSA!C:C,NOSA!C:C)=D304,"تحویل شده")),"تحویل نشده")</f>
        <v>تحویل نشده</v>
      </c>
      <c r="N304" s="57">
        <v>45265.38698009259</v>
      </c>
    </row>
    <row r="305" spans="2:14">
      <c r="B305" t="str">
        <f>IF(C305="","",گزارش!$B$2&amp;"-"&amp;COUNTIF(macro!$C$3:C305,"ok"))</f>
        <v/>
      </c>
      <c r="C305" t="str">
        <f>IF(VLOOKUP(H305,DATABASE!$B:$E,4,FALSE)=گزارش!$B$2,"ok","")</f>
        <v/>
      </c>
      <c r="D305" t="str">
        <f t="shared" si="4"/>
        <v>لباس كار نسوز(بلوز و شلوار)1402/09/14606</v>
      </c>
      <c r="G305" t="s">
        <v>2917</v>
      </c>
      <c r="H305" s="38">
        <v>606</v>
      </c>
      <c r="I305" s="10" t="s">
        <v>233</v>
      </c>
      <c r="J305" s="10" t="s">
        <v>1854</v>
      </c>
      <c r="K305" s="10" t="s">
        <v>2129</v>
      </c>
      <c r="L305" s="38" t="s">
        <v>3196</v>
      </c>
      <c r="M305" t="str">
        <f>IFERROR(IF(G305="","",IF(_xlfn.XLOOKUP(D305,NOSA!C:C,NOSA!C:C)=D305,"تحویل شده")),"تحویل نشده")</f>
        <v>تحویل شده</v>
      </c>
      <c r="N305" s="57">
        <v>45265.400574305553</v>
      </c>
    </row>
    <row r="306" spans="2:14">
      <c r="B306" t="str">
        <f>IF(C306="","",گزارش!$B$2&amp;"-"&amp;COUNTIF(macro!$C$3:C306,"ok"))</f>
        <v/>
      </c>
      <c r="C306" t="str">
        <f>IF(VLOOKUP(H306,DATABASE!$B:$E,4,FALSE)=گزارش!$B$2,"ok","")</f>
        <v/>
      </c>
      <c r="D306" t="str">
        <f t="shared" si="4"/>
        <v>دستكش ساق بلند نسوز1402/09/14606</v>
      </c>
      <c r="G306" t="s">
        <v>2917</v>
      </c>
      <c r="H306" s="38">
        <v>606</v>
      </c>
      <c r="I306" s="10" t="s">
        <v>233</v>
      </c>
      <c r="J306" s="10" t="s">
        <v>1854</v>
      </c>
      <c r="K306" s="10" t="s">
        <v>180</v>
      </c>
      <c r="L306" s="38" t="s">
        <v>3196</v>
      </c>
      <c r="M306" t="str">
        <f>IFERROR(IF(G306="","",IF(_xlfn.XLOOKUP(D306,NOSA!C:C,NOSA!C:C)=D306,"تحویل شده")),"تحویل نشده")</f>
        <v>تحویل شده</v>
      </c>
      <c r="N306" s="57">
        <v>45265.401263888889</v>
      </c>
    </row>
    <row r="307" spans="2:14">
      <c r="B307" t="str">
        <f>IF(C307="","",گزارش!$B$2&amp;"-"&amp;COUNTIF(macro!$C$3:C307,"ok"))</f>
        <v/>
      </c>
      <c r="C307" t="str">
        <f>IF(VLOOKUP(H307,DATABASE!$B:$E,4,FALSE)=گزارش!$B$2,"ok","")</f>
        <v/>
      </c>
      <c r="D307" t="str">
        <f t="shared" si="4"/>
        <v>دستكش ضد برش سبك1402/09/14606</v>
      </c>
      <c r="G307" t="s">
        <v>2917</v>
      </c>
      <c r="H307" s="38">
        <v>606</v>
      </c>
      <c r="I307" s="10" t="s">
        <v>233</v>
      </c>
      <c r="J307" s="10" t="s">
        <v>1854</v>
      </c>
      <c r="K307" s="10" t="s">
        <v>22</v>
      </c>
      <c r="L307" s="38" t="s">
        <v>3196</v>
      </c>
      <c r="M307" t="str">
        <f>IFERROR(IF(G307="","",IF(_xlfn.XLOOKUP(D307,NOSA!C:C,NOSA!C:C)=D307,"تحویل شده")),"تحویل نشده")</f>
        <v>تحویل شده</v>
      </c>
      <c r="N307" s="57">
        <v>45265.401498726853</v>
      </c>
    </row>
    <row r="308" spans="2:14">
      <c r="B308" t="str">
        <f>IF(C308="","",گزارش!$B$2&amp;"-"&amp;COUNTIF(macro!$C$3:C308,"ok"))</f>
        <v/>
      </c>
      <c r="C308" t="str">
        <f>IF(VLOOKUP(H308,DATABASE!$B:$E,4,FALSE)=گزارش!$B$2,"ok","")</f>
        <v/>
      </c>
      <c r="D308" t="str">
        <f t="shared" si="4"/>
        <v>لباس كار(بلوز و شلوار)1402/09/15313</v>
      </c>
      <c r="G308" t="s">
        <v>2918</v>
      </c>
      <c r="H308" s="38">
        <v>313</v>
      </c>
      <c r="I308" s="10" t="s">
        <v>1907</v>
      </c>
      <c r="J308" s="10" t="s">
        <v>1869</v>
      </c>
      <c r="K308" s="10" t="s">
        <v>2119</v>
      </c>
      <c r="L308" s="38" t="s">
        <v>3196</v>
      </c>
      <c r="M308" t="str">
        <f>IFERROR(IF(G308="","",IF(_xlfn.XLOOKUP(D308,NOSA!C:C,NOSA!C:C)=D308,"تحویل شده")),"تحویل نشده")</f>
        <v>تحویل شده</v>
      </c>
      <c r="N308" s="57">
        <v>45266.348008564812</v>
      </c>
    </row>
    <row r="309" spans="2:14">
      <c r="B309" t="str">
        <f>IF(C309="","",گزارش!$B$2&amp;"-"&amp;COUNTIF(macro!$C$3:C309,"ok"))</f>
        <v/>
      </c>
      <c r="C309" t="str">
        <f>IF(VLOOKUP(H309,DATABASE!$B:$E,4,FALSE)=گزارش!$B$2,"ok","")</f>
        <v/>
      </c>
      <c r="D309" t="str">
        <f t="shared" si="4"/>
        <v>چكمه ايمني نسوز1402/09/15259</v>
      </c>
      <c r="G309" t="s">
        <v>2918</v>
      </c>
      <c r="H309" s="38">
        <v>259</v>
      </c>
      <c r="I309" s="10" t="s">
        <v>1888</v>
      </c>
      <c r="J309" s="10" t="s">
        <v>1842</v>
      </c>
      <c r="K309" s="10" t="s">
        <v>2152</v>
      </c>
      <c r="L309" s="38" t="s">
        <v>3196</v>
      </c>
      <c r="M309" t="str">
        <f>IFERROR(IF(G309="","",IF(_xlfn.XLOOKUP(D309,NOSA!C:C,NOSA!C:C)=D309,"تحویل شده")),"تحویل نشده")</f>
        <v>تحویل شده</v>
      </c>
      <c r="N309" s="57">
        <v>45266.393152199074</v>
      </c>
    </row>
    <row r="310" spans="2:14">
      <c r="B310" t="str">
        <f>IF(C310="","",گزارش!$B$2&amp;"-"&amp;COUNTIF(macro!$C$3:C310,"ok"))</f>
        <v/>
      </c>
      <c r="C310" t="str">
        <f>IF(VLOOKUP(H310,DATABASE!$B:$E,4,FALSE)=گزارش!$B$2,"ok","")</f>
        <v/>
      </c>
      <c r="D310" t="str">
        <f t="shared" si="4"/>
        <v>پيشبند نسوز آلومينيومي1402/09/15259</v>
      </c>
      <c r="G310" t="s">
        <v>2918</v>
      </c>
      <c r="H310" s="38">
        <v>259</v>
      </c>
      <c r="I310" s="10" t="s">
        <v>1888</v>
      </c>
      <c r="J310" s="10" t="s">
        <v>1842</v>
      </c>
      <c r="K310" s="10" t="s">
        <v>36</v>
      </c>
      <c r="L310" s="38" t="s">
        <v>3196</v>
      </c>
      <c r="M310" t="str">
        <f>IFERROR(IF(G310="","",IF(_xlfn.XLOOKUP(D310,NOSA!C:C,NOSA!C:C)=D310,"تحویل شده")),"تحویل نشده")</f>
        <v>تحویل شده</v>
      </c>
      <c r="N310" s="57">
        <v>45266.393639699076</v>
      </c>
    </row>
    <row r="311" spans="2:14">
      <c r="B311" t="str">
        <f>IF(C311="","",گزارش!$B$2&amp;"-"&amp;COUNTIF(macro!$C$3:C311,"ok"))</f>
        <v/>
      </c>
      <c r="C311" t="str">
        <f>IF(VLOOKUP(H311,DATABASE!$B:$E,4,FALSE)=گزارش!$B$2,"ok","")</f>
        <v/>
      </c>
      <c r="D311" t="str">
        <f t="shared" si="4"/>
        <v>لباس كار ديرسوز(بلوز و شلوار)1402/09/15471</v>
      </c>
      <c r="G311" t="s">
        <v>2918</v>
      </c>
      <c r="H311" s="38">
        <v>471</v>
      </c>
      <c r="I311" s="10" t="s">
        <v>1935</v>
      </c>
      <c r="J311" s="10" t="s">
        <v>1800</v>
      </c>
      <c r="K311" s="10" t="s">
        <v>2137</v>
      </c>
      <c r="L311" s="38" t="s">
        <v>3196</v>
      </c>
      <c r="M311" t="str">
        <f>IFERROR(IF(G311="","",IF(_xlfn.XLOOKUP(D311,NOSA!C:C,NOSA!C:C)=D311,"تحویل شده")),"تحویل نشده")</f>
        <v>تحویل شده</v>
      </c>
      <c r="N311" s="57">
        <v>45266.556605555554</v>
      </c>
    </row>
    <row r="312" spans="2:14">
      <c r="B312" t="str">
        <f>IF(C312="","",گزارش!$B$2&amp;"-"&amp;COUNTIF(macro!$C$3:C312,"ok"))</f>
        <v/>
      </c>
      <c r="C312" t="str">
        <f>IF(VLOOKUP(H312,DATABASE!$B:$E,4,FALSE)=گزارش!$B$2,"ok","")</f>
        <v/>
      </c>
      <c r="D312" t="str">
        <f t="shared" si="4"/>
        <v>چكمه ايمني نسوز1402/09/16783</v>
      </c>
      <c r="G312" t="s">
        <v>2919</v>
      </c>
      <c r="H312" s="38">
        <v>783</v>
      </c>
      <c r="I312" s="10" t="s">
        <v>2056</v>
      </c>
      <c r="J312" s="10" t="s">
        <v>1854</v>
      </c>
      <c r="K312" s="10" t="s">
        <v>2152</v>
      </c>
      <c r="L312" s="38" t="s">
        <v>3196</v>
      </c>
      <c r="M312" t="str">
        <f>IFERROR(IF(G312="","",IF(_xlfn.XLOOKUP(D312,NOSA!C:C,NOSA!C:C)=D312,"تحویل شده")),"تحویل نشده")</f>
        <v>تحویل شده</v>
      </c>
      <c r="N312" s="57">
        <v>45267.484147337964</v>
      </c>
    </row>
    <row r="313" spans="2:14">
      <c r="B313" t="str">
        <f>IF(C313="","",گزارش!$B$2&amp;"-"&amp;COUNTIF(macro!$C$3:C313,"ok"))</f>
        <v/>
      </c>
      <c r="C313" t="str">
        <f>IF(VLOOKUP(H313,DATABASE!$B:$E,4,FALSE)=گزارش!$B$2,"ok","")</f>
        <v/>
      </c>
      <c r="D313" t="str">
        <f t="shared" si="4"/>
        <v>چكمه ايمني نسوز1402/09/16783</v>
      </c>
      <c r="G313" t="s">
        <v>2919</v>
      </c>
      <c r="H313" s="38">
        <v>783</v>
      </c>
      <c r="I313" s="10" t="s">
        <v>2056</v>
      </c>
      <c r="J313" s="10" t="s">
        <v>1854</v>
      </c>
      <c r="K313" s="10" t="s">
        <v>2152</v>
      </c>
      <c r="L313" s="38" t="s">
        <v>3196</v>
      </c>
      <c r="M313" t="str">
        <f>IFERROR(IF(G313="","",IF(_xlfn.XLOOKUP(D313,NOSA!C:C,NOSA!C:C)=D313,"تحویل شده")),"تحویل نشده")</f>
        <v>تحویل شده</v>
      </c>
      <c r="N313" s="57">
        <v>45267.486124305557</v>
      </c>
    </row>
    <row r="314" spans="2:14">
      <c r="B314" t="str">
        <f>IF(C314="","",گزارش!$B$2&amp;"-"&amp;COUNTIF(macro!$C$3:C314,"ok"))</f>
        <v/>
      </c>
      <c r="C314" t="str">
        <f>IF(VLOOKUP(H314,DATABASE!$B:$E,4,FALSE)=گزارش!$B$2,"ok","")</f>
        <v/>
      </c>
      <c r="D314" t="str">
        <f t="shared" si="4"/>
        <v>كلاه ايمني1402/09/16791</v>
      </c>
      <c r="G314" t="s">
        <v>2919</v>
      </c>
      <c r="H314" s="38">
        <v>791</v>
      </c>
      <c r="I314" s="10" t="s">
        <v>2063</v>
      </c>
      <c r="J314" s="10" t="s">
        <v>1971</v>
      </c>
      <c r="K314" s="10" t="s">
        <v>2096</v>
      </c>
      <c r="L314" s="38" t="s">
        <v>3196</v>
      </c>
      <c r="M314" t="str">
        <f>IFERROR(IF(G314="","",IF(_xlfn.XLOOKUP(D314,NOSA!C:C,NOSA!C:C)=D314,"تحویل شده")),"تحویل نشده")</f>
        <v>تحویل شده</v>
      </c>
      <c r="N314" s="57">
        <v>45267.490202199071</v>
      </c>
    </row>
    <row r="315" spans="2:14">
      <c r="B315" t="str">
        <f>IF(C315="","",گزارش!$B$2&amp;"-"&amp;COUNTIF(macro!$C$3:C315,"ok"))</f>
        <v/>
      </c>
      <c r="C315" t="str">
        <f>IF(VLOOKUP(H315,DATABASE!$B:$E,4,FALSE)=گزارش!$B$2,"ok","")</f>
        <v/>
      </c>
      <c r="D315" t="str">
        <f t="shared" si="4"/>
        <v>چكمه ايمني نسوز1402/09/1745</v>
      </c>
      <c r="G315" t="s">
        <v>2920</v>
      </c>
      <c r="H315" s="38">
        <v>45</v>
      </c>
      <c r="I315" s="10" t="s">
        <v>1826</v>
      </c>
      <c r="J315" s="10" t="s">
        <v>1827</v>
      </c>
      <c r="K315" s="10" t="s">
        <v>2152</v>
      </c>
      <c r="L315" s="38" t="s">
        <v>2609</v>
      </c>
      <c r="M315" t="str">
        <f>IFERROR(IF(G315="","",IF(_xlfn.XLOOKUP(D315,NOSA!C:C,NOSA!C:C)=D315,"تحویل شده")),"تحویل نشده")</f>
        <v>تحویل نشده</v>
      </c>
      <c r="N315" s="57">
        <v>45268.937203125002</v>
      </c>
    </row>
    <row r="316" spans="2:14">
      <c r="B316" t="str">
        <f>IF(C316="","",گزارش!$B$2&amp;"-"&amp;COUNTIF(macro!$C$3:C316,"ok"))</f>
        <v/>
      </c>
      <c r="C316" t="str">
        <f>IF(VLOOKUP(H316,DATABASE!$B:$E,4,FALSE)=گزارش!$B$2,"ok","")</f>
        <v/>
      </c>
      <c r="D316" t="str">
        <f t="shared" si="4"/>
        <v>لباس كار نسوز(شلوار)1402/09/18238</v>
      </c>
      <c r="G316" t="s">
        <v>2921</v>
      </c>
      <c r="H316" s="38">
        <v>238</v>
      </c>
      <c r="I316" s="10" t="s">
        <v>1884</v>
      </c>
      <c r="J316" s="10" t="s">
        <v>1844</v>
      </c>
      <c r="K316" s="10" t="s">
        <v>2661</v>
      </c>
      <c r="L316" s="38" t="s">
        <v>3196</v>
      </c>
      <c r="M316" t="str">
        <f>IFERROR(IF(G316="","",IF(_xlfn.XLOOKUP(D316,NOSA!C:C,NOSA!C:C)=D316,"تحویل شده")),"تحویل نشده")</f>
        <v>تحویل نشده</v>
      </c>
      <c r="N316" s="57">
        <v>45269.448547337961</v>
      </c>
    </row>
    <row r="317" spans="2:14">
      <c r="B317" t="str">
        <f>IF(C317="","",گزارش!$B$2&amp;"-"&amp;COUNTIF(macro!$C$3:C317,"ok"))</f>
        <v/>
      </c>
      <c r="C317" t="str">
        <f>IF(VLOOKUP(H317,DATABASE!$B:$E,4,FALSE)=گزارش!$B$2,"ok","")</f>
        <v/>
      </c>
      <c r="D317" t="str">
        <f t="shared" si="4"/>
        <v>چكمه ايمني نسوز1402/09/18238</v>
      </c>
      <c r="G317" t="s">
        <v>2921</v>
      </c>
      <c r="H317" s="38">
        <v>238</v>
      </c>
      <c r="I317" s="10" t="s">
        <v>1884</v>
      </c>
      <c r="J317" s="10" t="s">
        <v>1844</v>
      </c>
      <c r="K317" s="10" t="s">
        <v>2152</v>
      </c>
      <c r="L317" s="38" t="s">
        <v>3196</v>
      </c>
      <c r="M317" t="str">
        <f>IFERROR(IF(G317="","",IF(_xlfn.XLOOKUP(D317,NOSA!C:C,NOSA!C:C)=D317,"تحویل شده")),"تحویل نشده")</f>
        <v>تحویل شده</v>
      </c>
      <c r="N317" s="57">
        <v>45269.451158680553</v>
      </c>
    </row>
    <row r="318" spans="2:14">
      <c r="B318" t="str">
        <f>IF(C318="","",گزارش!$B$2&amp;"-"&amp;COUNTIF(macro!$C$3:C318,"ok"))</f>
        <v/>
      </c>
      <c r="C318" t="str">
        <f>IF(VLOOKUP(H318,DATABASE!$B:$E,4,FALSE)=گزارش!$B$2,"ok","")</f>
        <v/>
      </c>
      <c r="D318" t="str">
        <f t="shared" si="4"/>
        <v>لباس كار نسوز(بلوز و شلوار)1402/09/1810030</v>
      </c>
      <c r="G318" t="s">
        <v>2921</v>
      </c>
      <c r="H318" s="38">
        <v>10030</v>
      </c>
      <c r="I318" s="10" t="s">
        <v>1627</v>
      </c>
      <c r="J318" s="10" t="s">
        <v>1838</v>
      </c>
      <c r="K318" s="10" t="s">
        <v>2129</v>
      </c>
      <c r="L318" s="38" t="s">
        <v>3196</v>
      </c>
      <c r="M318" t="str">
        <f>IFERROR(IF(G318="","",IF(_xlfn.XLOOKUP(D318,NOSA!C:C,NOSA!C:C)=D318,"تحویل شده")),"تحویل نشده")</f>
        <v>تحویل نشده</v>
      </c>
      <c r="N318" s="57">
        <v>45269.564322685183</v>
      </c>
    </row>
    <row r="319" spans="2:14">
      <c r="B319" t="str">
        <f>IF(C319="","",گزارش!$B$2&amp;"-"&amp;COUNTIF(macro!$C$3:C319,"ok"))</f>
        <v/>
      </c>
      <c r="C319" t="str">
        <f>IF(VLOOKUP(H319,DATABASE!$B:$E,4,FALSE)=گزارش!$B$2,"ok","")</f>
        <v/>
      </c>
      <c r="D319" t="str">
        <f t="shared" si="4"/>
        <v>لباس كار نسوز(بلوز و شلوار)1402/09/1810029</v>
      </c>
      <c r="G319" t="s">
        <v>2921</v>
      </c>
      <c r="H319" s="38">
        <v>10029</v>
      </c>
      <c r="I319" s="10" t="s">
        <v>1633</v>
      </c>
      <c r="J319" s="10" t="s">
        <v>1838</v>
      </c>
      <c r="K319" s="10" t="s">
        <v>2129</v>
      </c>
      <c r="L319" s="38" t="s">
        <v>3196</v>
      </c>
      <c r="M319" t="str">
        <f>IFERROR(IF(G319="","",IF(_xlfn.XLOOKUP(D319,NOSA!C:C,NOSA!C:C)=D319,"تحویل شده")),"تحویل نشده")</f>
        <v>تحویل نشده</v>
      </c>
      <c r="N319" s="57">
        <v>45269.564936921299</v>
      </c>
    </row>
    <row r="320" spans="2:14">
      <c r="B320" t="str">
        <f>IF(C320="","",گزارش!$B$2&amp;"-"&amp;COUNTIF(macro!$C$3:C320,"ok"))</f>
        <v/>
      </c>
      <c r="C320" t="str">
        <f>IF(VLOOKUP(H320,DATABASE!$B:$E,4,FALSE)=گزارش!$B$2,"ok","")</f>
        <v/>
      </c>
      <c r="D320" t="str">
        <f t="shared" si="4"/>
        <v>لباس كار نسوز(بلوز و شلوار)1402/09/1810028</v>
      </c>
      <c r="G320" t="s">
        <v>2921</v>
      </c>
      <c r="H320" s="38">
        <v>10028</v>
      </c>
      <c r="I320" s="10" t="s">
        <v>1638</v>
      </c>
      <c r="J320" s="10" t="s">
        <v>1838</v>
      </c>
      <c r="K320" s="10" t="s">
        <v>2129</v>
      </c>
      <c r="L320" s="38" t="s">
        <v>3196</v>
      </c>
      <c r="M320" t="str">
        <f>IFERROR(IF(G320="","",IF(_xlfn.XLOOKUP(D320,NOSA!C:C,NOSA!C:C)=D320,"تحویل شده")),"تحویل نشده")</f>
        <v>تحویل نشده</v>
      </c>
      <c r="N320" s="57">
        <v>45269.565484375002</v>
      </c>
    </row>
    <row r="321" spans="2:14">
      <c r="B321" t="str">
        <f>IF(C321="","",گزارش!$B$2&amp;"-"&amp;COUNTIF(macro!$C$3:C321,"ok"))</f>
        <v/>
      </c>
      <c r="C321" t="str">
        <f>IF(VLOOKUP(H321,DATABASE!$B:$E,4,FALSE)=گزارش!$B$2,"ok","")</f>
        <v/>
      </c>
      <c r="D321" t="str">
        <f t="shared" si="4"/>
        <v>لباس كار نسوز(بلوز و شلوار)1402/09/1810027</v>
      </c>
      <c r="G321" t="s">
        <v>2921</v>
      </c>
      <c r="H321" s="38">
        <v>10027</v>
      </c>
      <c r="I321" s="10" t="s">
        <v>1637</v>
      </c>
      <c r="J321" s="10" t="s">
        <v>1838</v>
      </c>
      <c r="K321" s="10" t="s">
        <v>2129</v>
      </c>
      <c r="L321" s="38" t="s">
        <v>3196</v>
      </c>
      <c r="M321" t="str">
        <f>IFERROR(IF(G321="","",IF(_xlfn.XLOOKUP(D321,NOSA!C:C,NOSA!C:C)=D321,"تحویل شده")),"تحویل نشده")</f>
        <v>تحویل نشده</v>
      </c>
      <c r="N321" s="57">
        <v>45269.566074189817</v>
      </c>
    </row>
    <row r="322" spans="2:14">
      <c r="B322" t="str">
        <f>IF(C322="","",گزارش!$B$2&amp;"-"&amp;COUNTIF(macro!$C$3:C322,"ok"))</f>
        <v/>
      </c>
      <c r="C322" t="str">
        <f>IF(VLOOKUP(H322,DATABASE!$B:$E,4,FALSE)=گزارش!$B$2,"ok","")</f>
        <v/>
      </c>
      <c r="D322" t="str">
        <f t="shared" si="4"/>
        <v>ماسك نيم صورت دو فيلتره (3M)1402/09/1810028</v>
      </c>
      <c r="G322" t="s">
        <v>2921</v>
      </c>
      <c r="H322" s="38">
        <v>10028</v>
      </c>
      <c r="I322" s="10" t="s">
        <v>1638</v>
      </c>
      <c r="J322" s="10" t="s">
        <v>1838</v>
      </c>
      <c r="K322" s="10" t="s">
        <v>151</v>
      </c>
      <c r="L322" s="38" t="s">
        <v>2609</v>
      </c>
      <c r="M322" t="str">
        <f>IFERROR(IF(G322="","",IF(_xlfn.XLOOKUP(D322,NOSA!C:C,NOSA!C:C)=D322,"تحویل شده")),"تحویل نشده")</f>
        <v>تحویل شده</v>
      </c>
      <c r="N322" s="57">
        <v>45269.816928935186</v>
      </c>
    </row>
    <row r="323" spans="2:14">
      <c r="B323" t="str">
        <f>IF(C323="","",گزارش!$B$2&amp;"-"&amp;COUNTIF(macro!$C$3:C323,"ok"))</f>
        <v/>
      </c>
      <c r="C323" t="str">
        <f>IF(VLOOKUP(H323,DATABASE!$B:$E,4,FALSE)=گزارش!$B$2,"ok","")</f>
        <v/>
      </c>
      <c r="D323" t="str">
        <f t="shared" si="4"/>
        <v>فيلتر ماسك نيم صورت (3M)1402/09/1810028</v>
      </c>
      <c r="G323" t="s">
        <v>2921</v>
      </c>
      <c r="H323" s="38">
        <v>10028</v>
      </c>
      <c r="I323" s="10" t="s">
        <v>1638</v>
      </c>
      <c r="J323" s="10" t="s">
        <v>1838</v>
      </c>
      <c r="K323" s="10" t="s">
        <v>55</v>
      </c>
      <c r="L323" s="38" t="s">
        <v>2609</v>
      </c>
      <c r="M323" t="str">
        <f>IFERROR(IF(G323="","",IF(_xlfn.XLOOKUP(D323,NOSA!C:C,NOSA!C:C)=D323,"تحویل شده")),"تحویل نشده")</f>
        <v>تحویل نشده</v>
      </c>
      <c r="N323" s="57">
        <v>45269.81710104167</v>
      </c>
    </row>
    <row r="324" spans="2:14">
      <c r="B324" t="str">
        <f>IF(C324="","",گزارش!$B$2&amp;"-"&amp;COUNTIF(macro!$C$3:C324,"ok"))</f>
        <v/>
      </c>
      <c r="C324" t="str">
        <f>IF(VLOOKUP(H324,DATABASE!$B:$E,4,FALSE)=گزارش!$B$2,"ok","")</f>
        <v/>
      </c>
      <c r="D324" t="str">
        <f t="shared" ref="D324:D387" si="5">K324&amp;G324&amp;H324</f>
        <v>فيلتر ماسك نيم صورت (3M)1402/09/1810029</v>
      </c>
      <c r="G324" t="s">
        <v>2921</v>
      </c>
      <c r="H324" s="38">
        <v>10029</v>
      </c>
      <c r="I324" s="10" t="s">
        <v>1633</v>
      </c>
      <c r="J324" s="10" t="s">
        <v>1838</v>
      </c>
      <c r="K324" s="10" t="s">
        <v>55</v>
      </c>
      <c r="L324" s="38" t="s">
        <v>2609</v>
      </c>
      <c r="M324" t="str">
        <f>IFERROR(IF(G324="","",IF(_xlfn.XLOOKUP(D324,NOSA!C:C,NOSA!C:C)=D324,"تحویل شده")),"تحویل نشده")</f>
        <v>تحویل نشده</v>
      </c>
      <c r="N324" s="57">
        <v>45269.817276388887</v>
      </c>
    </row>
    <row r="325" spans="2:14">
      <c r="B325" t="str">
        <f>IF(C325="","",گزارش!$B$2&amp;"-"&amp;COUNTIF(macro!$C$3:C325,"ok"))</f>
        <v/>
      </c>
      <c r="C325" t="str">
        <f>IF(VLOOKUP(H325,DATABASE!$B:$E,4,FALSE)=گزارش!$B$2,"ok","")</f>
        <v/>
      </c>
      <c r="D325" t="str">
        <f t="shared" si="5"/>
        <v>مقنعه نسوز كتان1402/09/1810029</v>
      </c>
      <c r="G325" t="s">
        <v>2921</v>
      </c>
      <c r="H325" s="38">
        <v>10029</v>
      </c>
      <c r="I325" s="10" t="s">
        <v>1633</v>
      </c>
      <c r="J325" s="10" t="s">
        <v>1838</v>
      </c>
      <c r="K325" s="10" t="s">
        <v>31</v>
      </c>
      <c r="L325" s="38" t="s">
        <v>2609</v>
      </c>
      <c r="M325" t="str">
        <f>IFERROR(IF(G325="","",IF(_xlfn.XLOOKUP(D325,NOSA!C:C,NOSA!C:C)=D325,"تحویل شده")),"تحویل نشده")</f>
        <v>تحویل نشده</v>
      </c>
      <c r="N325" s="57">
        <v>45269.817506597225</v>
      </c>
    </row>
    <row r="326" spans="2:14">
      <c r="B326" t="str">
        <f>IF(C326="","",گزارش!$B$2&amp;"-"&amp;COUNTIF(macro!$C$3:C326,"ok"))</f>
        <v/>
      </c>
      <c r="C326" t="str">
        <f>IF(VLOOKUP(H326,DATABASE!$B:$E,4,FALSE)=گزارش!$B$2,"ok","")</f>
        <v/>
      </c>
      <c r="D326" t="str">
        <f t="shared" si="5"/>
        <v>كلاه ايمني1402/09/1810029</v>
      </c>
      <c r="G326" t="s">
        <v>2921</v>
      </c>
      <c r="H326" s="38">
        <v>10029</v>
      </c>
      <c r="I326" s="10" t="s">
        <v>1633</v>
      </c>
      <c r="J326" s="10" t="s">
        <v>1838</v>
      </c>
      <c r="K326" s="10" t="s">
        <v>2096</v>
      </c>
      <c r="L326" s="38" t="s">
        <v>2609</v>
      </c>
      <c r="M326" t="str">
        <f>IFERROR(IF(G326="","",IF(_xlfn.XLOOKUP(D326,NOSA!C:C,NOSA!C:C)=D326,"تحویل شده")),"تحویل نشده")</f>
        <v>تحویل شده</v>
      </c>
      <c r="N326" s="57">
        <v>45269.81763020833</v>
      </c>
    </row>
    <row r="327" spans="2:14">
      <c r="B327" t="str">
        <f>IF(C327="","",گزارش!$B$2&amp;"-"&amp;COUNTIF(macro!$C$3:C327,"ok"))</f>
        <v/>
      </c>
      <c r="C327" t="str">
        <f>IF(VLOOKUP(H327,DATABASE!$B:$E,4,FALSE)=گزارش!$B$2,"ok","")</f>
        <v/>
      </c>
      <c r="D327" t="str">
        <f t="shared" si="5"/>
        <v>دستكش ضد اسيد و روغن1402/09/19294</v>
      </c>
      <c r="G327" t="s">
        <v>2922</v>
      </c>
      <c r="H327" s="38">
        <v>294</v>
      </c>
      <c r="I327" s="10" t="s">
        <v>1900</v>
      </c>
      <c r="J327" s="10" t="s">
        <v>1851</v>
      </c>
      <c r="K327" s="10" t="s">
        <v>507</v>
      </c>
      <c r="L327" s="38" t="s">
        <v>3196</v>
      </c>
      <c r="M327" t="str">
        <f>IFERROR(IF(G327="","",IF(_xlfn.XLOOKUP(D327,NOSA!C:C,NOSA!C:C)=D327,"تحویل شده")),"تحویل نشده")</f>
        <v>تحویل شده</v>
      </c>
      <c r="N327" s="57">
        <v>45270.401895601855</v>
      </c>
    </row>
    <row r="328" spans="2:14">
      <c r="B328" t="str">
        <f>IF(C328="","",گزارش!$B$2&amp;"-"&amp;COUNTIF(macro!$C$3:C328,"ok"))</f>
        <v/>
      </c>
      <c r="C328" t="str">
        <f>IF(VLOOKUP(H328,DATABASE!$B:$E,4,FALSE)=گزارش!$B$2,"ok","")</f>
        <v/>
      </c>
      <c r="D328" t="str">
        <f t="shared" si="5"/>
        <v>دستكش ضد برش سبك1402/09/1910027</v>
      </c>
      <c r="G328" t="s">
        <v>2922</v>
      </c>
      <c r="H328" s="38">
        <v>10027</v>
      </c>
      <c r="I328" s="10" t="s">
        <v>1637</v>
      </c>
      <c r="J328" s="10" t="s">
        <v>1838</v>
      </c>
      <c r="K328" s="10" t="s">
        <v>22</v>
      </c>
      <c r="L328" s="38" t="s">
        <v>3196</v>
      </c>
      <c r="M328" t="str">
        <f>IFERROR(IF(G328="","",IF(_xlfn.XLOOKUP(D328,NOSA!C:C,NOSA!C:C)=D328,"تحویل شده")),"تحویل نشده")</f>
        <v>تحویل شده</v>
      </c>
      <c r="N328" s="57">
        <v>45270.455702314815</v>
      </c>
    </row>
    <row r="329" spans="2:14">
      <c r="B329" t="str">
        <f>IF(C329="","",گزارش!$B$2&amp;"-"&amp;COUNTIF(macro!$C$3:C329,"ok"))</f>
        <v/>
      </c>
      <c r="C329" t="str">
        <f>IF(VLOOKUP(H329,DATABASE!$B:$E,4,FALSE)=گزارش!$B$2,"ok","")</f>
        <v/>
      </c>
      <c r="D329" t="str">
        <f t="shared" si="5"/>
        <v>لباس كار (شلوار) 1402/09/19769</v>
      </c>
      <c r="G329" t="s">
        <v>2922</v>
      </c>
      <c r="H329" s="38">
        <v>769</v>
      </c>
      <c r="I329" s="10" t="s">
        <v>2044</v>
      </c>
      <c r="J329" s="10" t="s">
        <v>1800</v>
      </c>
      <c r="K329" s="10" t="s">
        <v>2115</v>
      </c>
      <c r="L329" s="38" t="s">
        <v>3196</v>
      </c>
      <c r="M329" t="str">
        <f>IFERROR(IF(G329="","",IF(_xlfn.XLOOKUP(D329,NOSA!C:C,NOSA!C:C)=D329,"تحویل شده")),"تحویل نشده")</f>
        <v>تحویل نشده</v>
      </c>
      <c r="N329" s="57">
        <v>45270.473974537039</v>
      </c>
    </row>
    <row r="330" spans="2:14">
      <c r="B330" t="str">
        <f>IF(C330="","",گزارش!$B$2&amp;"-"&amp;COUNTIF(macro!$C$3:C330,"ok"))</f>
        <v/>
      </c>
      <c r="C330" t="str">
        <f>IF(VLOOKUP(H330,DATABASE!$B:$E,4,FALSE)=گزارش!$B$2,"ok","")</f>
        <v/>
      </c>
      <c r="D330" t="str">
        <f t="shared" si="5"/>
        <v>لباس كار ديرسوز(شلوار) 1402/09/20599</v>
      </c>
      <c r="G330" t="s">
        <v>2923</v>
      </c>
      <c r="H330" s="38">
        <v>599</v>
      </c>
      <c r="I330" s="10" t="s">
        <v>82</v>
      </c>
      <c r="J330" s="10" t="s">
        <v>1873</v>
      </c>
      <c r="K330" s="10" t="s">
        <v>2144</v>
      </c>
      <c r="L330" s="38" t="s">
        <v>3196</v>
      </c>
      <c r="M330" t="str">
        <f>IFERROR(IF(G330="","",IF(_xlfn.XLOOKUP(D330,NOSA!C:C,NOSA!C:C)=D330,"تحویل شده")),"تحویل نشده")</f>
        <v>تحویل نشده</v>
      </c>
      <c r="N330" s="57">
        <v>45271.499771990741</v>
      </c>
    </row>
    <row r="331" spans="2:14">
      <c r="B331" t="str">
        <f>IF(C331="","",گزارش!$B$2&amp;"-"&amp;COUNTIF(macro!$C$3:C331,"ok"))</f>
        <v/>
      </c>
      <c r="C331" t="str">
        <f>IF(VLOOKUP(H331,DATABASE!$B:$E,4,FALSE)=گزارش!$B$2,"ok","")</f>
        <v/>
      </c>
      <c r="D331" t="str">
        <f t="shared" si="5"/>
        <v>لباس كار (بلوز) 1402/09/20599</v>
      </c>
      <c r="G331" t="s">
        <v>2923</v>
      </c>
      <c r="H331" s="38">
        <v>599</v>
      </c>
      <c r="I331" s="10" t="s">
        <v>82</v>
      </c>
      <c r="J331" s="10" t="s">
        <v>1873</v>
      </c>
      <c r="K331" s="10" t="s">
        <v>2284</v>
      </c>
      <c r="L331" s="38" t="s">
        <v>3196</v>
      </c>
      <c r="M331" t="str">
        <f>IFERROR(IF(G331="","",IF(_xlfn.XLOOKUP(D331,NOSA!C:C,NOSA!C:C)=D331,"تحویل شده")),"تحویل نشده")</f>
        <v>تحویل نشده</v>
      </c>
      <c r="N331" s="57">
        <v>45271.499915046297</v>
      </c>
    </row>
    <row r="332" spans="2:14">
      <c r="B332" t="str">
        <f>IF(C332="","",گزارش!$B$2&amp;"-"&amp;COUNTIF(macro!$C$3:C332,"ok"))</f>
        <v/>
      </c>
      <c r="C332" t="str">
        <f>IF(VLOOKUP(H332,DATABASE!$B:$E,4,FALSE)=گزارش!$B$2,"ok","")</f>
        <v/>
      </c>
      <c r="D332" t="str">
        <f t="shared" si="5"/>
        <v>پوتين ايمني نسوز1402/09/22769</v>
      </c>
      <c r="G332" t="s">
        <v>2925</v>
      </c>
      <c r="H332" s="38">
        <v>769</v>
      </c>
      <c r="I332" s="10" t="s">
        <v>2044</v>
      </c>
      <c r="J332" s="10" t="s">
        <v>1800</v>
      </c>
      <c r="K332" s="10" t="s">
        <v>2151</v>
      </c>
      <c r="L332" s="38" t="s">
        <v>3196</v>
      </c>
      <c r="M332" t="str">
        <f>IFERROR(IF(G332="","",IF(_xlfn.XLOOKUP(D332,NOSA!C:C,NOSA!C:C)=D332,"تحویل شده")),"تحویل نشده")</f>
        <v>تحویل شده</v>
      </c>
      <c r="N332" s="57">
        <v>45273.331275578705</v>
      </c>
    </row>
    <row r="333" spans="2:14">
      <c r="B333" t="str">
        <f>IF(C333="","",گزارش!$B$2&amp;"-"&amp;COUNTIF(macro!$C$3:C333,"ok"))</f>
        <v/>
      </c>
      <c r="C333" t="str">
        <f>IF(VLOOKUP(H333,DATABASE!$B:$E,4,FALSE)=گزارش!$B$2,"ok","")</f>
        <v/>
      </c>
      <c r="D333" t="str">
        <f t="shared" si="5"/>
        <v>عينك كهربايي (روكلاهي)1402/09/22783</v>
      </c>
      <c r="G333" t="s">
        <v>2925</v>
      </c>
      <c r="H333" s="38">
        <v>783</v>
      </c>
      <c r="I333" s="10" t="s">
        <v>2056</v>
      </c>
      <c r="J333" s="10" t="s">
        <v>1854</v>
      </c>
      <c r="K333" s="10" t="s">
        <v>1561</v>
      </c>
      <c r="L333" s="38" t="s">
        <v>3196</v>
      </c>
      <c r="M333" t="str">
        <f>IFERROR(IF(G333="","",IF(_xlfn.XLOOKUP(D333,NOSA!C:C,NOSA!C:C)=D333,"تحویل شده")),"تحویل نشده")</f>
        <v>تحویل شده</v>
      </c>
      <c r="N333" s="57">
        <v>45273.587893634256</v>
      </c>
    </row>
    <row r="334" spans="2:14">
      <c r="B334" t="str">
        <f>IF(C334="","",گزارش!$B$2&amp;"-"&amp;COUNTIF(macro!$C$3:C334,"ok"))</f>
        <v/>
      </c>
      <c r="C334" t="str">
        <f>IF(VLOOKUP(H334,DATABASE!$B:$E,4,FALSE)=گزارش!$B$2,"ok","")</f>
        <v/>
      </c>
      <c r="D334" t="str">
        <f t="shared" si="5"/>
        <v>لباس كار معمولي- بلوز و شلوار1402/09/23839</v>
      </c>
      <c r="G334" t="s">
        <v>2926</v>
      </c>
      <c r="H334" s="38">
        <v>839</v>
      </c>
      <c r="I334" s="10" t="s">
        <v>2698</v>
      </c>
      <c r="J334" s="10" t="s">
        <v>1895</v>
      </c>
      <c r="K334" s="10" t="s">
        <v>2348</v>
      </c>
      <c r="L334" s="38" t="s">
        <v>3196</v>
      </c>
      <c r="M334" t="str">
        <f>IFERROR(IF(G334="","",IF(_xlfn.XLOOKUP(D334,NOSA!C:C,NOSA!C:C)=D334,"تحویل شده")),"تحویل نشده")</f>
        <v>تحویل نشده</v>
      </c>
      <c r="N334" s="57">
        <v>45274.326740393517</v>
      </c>
    </row>
    <row r="335" spans="2:14">
      <c r="B335" t="str">
        <f>IF(C335="","",گزارش!$B$2&amp;"-"&amp;COUNTIF(macro!$C$3:C335,"ok"))</f>
        <v/>
      </c>
      <c r="C335" t="str">
        <f>IF(VLOOKUP(H335,DATABASE!$B:$E,4,FALSE)=گزارش!$B$2,"ok","")</f>
        <v/>
      </c>
      <c r="D335" t="str">
        <f t="shared" si="5"/>
        <v>لباس كار ديرسوز(شلوار) 1402/09/23653</v>
      </c>
      <c r="G335" t="s">
        <v>2926</v>
      </c>
      <c r="H335" s="38">
        <v>653</v>
      </c>
      <c r="I335" s="10" t="s">
        <v>1977</v>
      </c>
      <c r="J335" s="10" t="s">
        <v>1844</v>
      </c>
      <c r="K335" s="10" t="s">
        <v>2144</v>
      </c>
      <c r="L335" s="38" t="s">
        <v>3196</v>
      </c>
      <c r="M335" t="str">
        <f>IFERROR(IF(G335="","",IF(_xlfn.XLOOKUP(D335,NOSA!C:C,NOSA!C:C)=D335,"تحویل شده")),"تحویل نشده")</f>
        <v>تحویل نشده</v>
      </c>
      <c r="N335" s="57">
        <v>45274.344824305554</v>
      </c>
    </row>
    <row r="336" spans="2:14">
      <c r="B336" t="str">
        <f>IF(C336="","",گزارش!$B$2&amp;"-"&amp;COUNTIF(macro!$C$3:C336,"ok"))</f>
        <v/>
      </c>
      <c r="C336" t="str">
        <f>IF(VLOOKUP(H336,DATABASE!$B:$E,4,FALSE)=گزارش!$B$2,"ok","")</f>
        <v/>
      </c>
      <c r="D336" t="str">
        <f t="shared" si="5"/>
        <v>لباس كار معمولي- بلوز و شلوار1402/09/23221</v>
      </c>
      <c r="G336" t="s">
        <v>2926</v>
      </c>
      <c r="H336" s="38">
        <v>221</v>
      </c>
      <c r="I336" s="10" t="s">
        <v>1880</v>
      </c>
      <c r="J336" s="10" t="s">
        <v>1869</v>
      </c>
      <c r="K336" s="10" t="s">
        <v>2348</v>
      </c>
      <c r="L336" s="38" t="s">
        <v>3196</v>
      </c>
      <c r="M336" t="str">
        <f>IFERROR(IF(G336="","",IF(_xlfn.XLOOKUP(D336,NOSA!C:C,NOSA!C:C)=D336,"تحویل شده")),"تحویل نشده")</f>
        <v>تحویل نشده</v>
      </c>
      <c r="N336" s="57">
        <v>45274.359836111114</v>
      </c>
    </row>
    <row r="337" spans="2:14">
      <c r="B337" t="str">
        <f>IF(C337="","",گزارش!$B$2&amp;"-"&amp;COUNTIF(macro!$C$3:C337,"ok"))</f>
        <v/>
      </c>
      <c r="C337" t="str">
        <f>IF(VLOOKUP(H337,DATABASE!$B:$E,4,FALSE)=گزارش!$B$2,"ok","")</f>
        <v/>
      </c>
      <c r="D337" t="str">
        <f t="shared" si="5"/>
        <v>دستكش ضد برش سبك1402/09/23855</v>
      </c>
      <c r="G337" t="s">
        <v>2926</v>
      </c>
      <c r="H337" s="38">
        <v>855</v>
      </c>
      <c r="I337" s="10" t="s">
        <v>2837</v>
      </c>
      <c r="J337" s="10" t="s">
        <v>1873</v>
      </c>
      <c r="K337" s="10" t="s">
        <v>22</v>
      </c>
      <c r="L337" s="38" t="s">
        <v>3196</v>
      </c>
      <c r="M337" t="str">
        <f>IFERROR(IF(G337="","",IF(_xlfn.XLOOKUP(D337,NOSA!C:C,NOSA!C:C)=D337,"تحویل شده")),"تحویل نشده")</f>
        <v>تحویل نشده</v>
      </c>
      <c r="N337" s="57">
        <v>45274.369461921298</v>
      </c>
    </row>
    <row r="338" spans="2:14">
      <c r="B338" t="str">
        <f>IF(C338="","",گزارش!$B$2&amp;"-"&amp;COUNTIF(macro!$C$3:C338,"ok"))</f>
        <v/>
      </c>
      <c r="C338" t="str">
        <f>IF(VLOOKUP(H338,DATABASE!$B:$E,4,FALSE)=گزارش!$B$2,"ok","")</f>
        <v/>
      </c>
      <c r="D338" t="str">
        <f t="shared" si="5"/>
        <v>دستكش ضد برش سبك1402/09/23856</v>
      </c>
      <c r="G338" t="s">
        <v>2926</v>
      </c>
      <c r="H338" s="38">
        <v>856</v>
      </c>
      <c r="I338" s="10" t="s">
        <v>2838</v>
      </c>
      <c r="J338" s="10" t="s">
        <v>1873</v>
      </c>
      <c r="K338" s="10" t="s">
        <v>22</v>
      </c>
      <c r="L338" s="38" t="s">
        <v>3196</v>
      </c>
      <c r="M338" t="str">
        <f>IFERROR(IF(G338="","",IF(_xlfn.XLOOKUP(D338,NOSA!C:C,NOSA!C:C)=D338,"تحویل شده")),"تحویل نشده")</f>
        <v>تحویل نشده</v>
      </c>
      <c r="N338" s="57">
        <v>45274.369538425926</v>
      </c>
    </row>
    <row r="339" spans="2:14">
      <c r="B339" t="str">
        <f>IF(C339="","",گزارش!$B$2&amp;"-"&amp;COUNTIF(macro!$C$3:C339,"ok"))</f>
        <v/>
      </c>
      <c r="C339" t="str">
        <f>IF(VLOOKUP(H339,DATABASE!$B:$E,4,FALSE)=گزارش!$B$2,"ok","")</f>
        <v/>
      </c>
      <c r="D339" t="str">
        <f t="shared" si="5"/>
        <v>دستكش كف مواد سبك1402/09/23835</v>
      </c>
      <c r="G339" t="s">
        <v>2926</v>
      </c>
      <c r="H339" s="38">
        <v>835</v>
      </c>
      <c r="I339" s="10" t="s">
        <v>2659</v>
      </c>
      <c r="J339" s="10" t="s">
        <v>1913</v>
      </c>
      <c r="K339" s="10" t="s">
        <v>2</v>
      </c>
      <c r="L339" s="38" t="s">
        <v>3196</v>
      </c>
      <c r="M339" t="str">
        <f>IFERROR(IF(G339="","",IF(_xlfn.XLOOKUP(D339,NOSA!C:C,NOSA!C:C)=D339,"تحویل شده")),"تحویل نشده")</f>
        <v>تحویل نشده</v>
      </c>
      <c r="N339" s="57">
        <v>45274.389907175922</v>
      </c>
    </row>
    <row r="340" spans="2:14">
      <c r="B340" t="str">
        <f>IF(C340="","",گزارش!$B$2&amp;"-"&amp;COUNTIF(macro!$C$3:C340,"ok"))</f>
        <v/>
      </c>
      <c r="C340" t="str">
        <f>IF(VLOOKUP(H340,DATABASE!$B:$E,4,FALSE)=گزارش!$B$2,"ok","")</f>
        <v/>
      </c>
      <c r="D340" t="str">
        <f t="shared" si="5"/>
        <v>لباس كار ديرسوز(بلوز) 1402/09/2310029</v>
      </c>
      <c r="G340" t="s">
        <v>2926</v>
      </c>
      <c r="H340" s="38">
        <v>10029</v>
      </c>
      <c r="I340" s="10" t="s">
        <v>1633</v>
      </c>
      <c r="J340" s="10" t="s">
        <v>1838</v>
      </c>
      <c r="K340" s="10" t="s">
        <v>2138</v>
      </c>
      <c r="L340" s="38" t="s">
        <v>3196</v>
      </c>
      <c r="M340" t="str">
        <f>IFERROR(IF(G340="","",IF(_xlfn.XLOOKUP(D340,NOSA!C:C,NOSA!C:C)=D340,"تحویل شده")),"تحویل نشده")</f>
        <v>تحویل نشده</v>
      </c>
      <c r="N340" s="57">
        <v>45274.457139930557</v>
      </c>
    </row>
    <row r="341" spans="2:14">
      <c r="B341" t="str">
        <f>IF(C341="","",گزارش!$B$2&amp;"-"&amp;COUNTIF(macro!$C$3:C341,"ok"))</f>
        <v/>
      </c>
      <c r="C341" t="str">
        <f>IF(VLOOKUP(H341,DATABASE!$B:$E,4,FALSE)=گزارش!$B$2,"ok","")</f>
        <v/>
      </c>
      <c r="D341" t="str">
        <f t="shared" si="5"/>
        <v>لباس كار ديرسوز(شلوار) 1402/09/2310029</v>
      </c>
      <c r="G341" t="s">
        <v>2926</v>
      </c>
      <c r="H341" s="38">
        <v>10029</v>
      </c>
      <c r="I341" s="10" t="s">
        <v>1633</v>
      </c>
      <c r="J341" s="10" t="s">
        <v>1838</v>
      </c>
      <c r="K341" s="10" t="s">
        <v>2144</v>
      </c>
      <c r="L341" s="38" t="s">
        <v>3196</v>
      </c>
      <c r="M341" t="str">
        <f>IFERROR(IF(G341="","",IF(_xlfn.XLOOKUP(D341,NOSA!C:C,NOSA!C:C)=D341,"تحویل شده")),"تحویل نشده")</f>
        <v>تحویل نشده</v>
      </c>
      <c r="N341" s="57">
        <v>45274.457239583331</v>
      </c>
    </row>
    <row r="342" spans="2:14">
      <c r="B342" t="str">
        <f>IF(C342="","",گزارش!$B$2&amp;"-"&amp;COUNTIF(macro!$C$3:C342,"ok"))</f>
        <v/>
      </c>
      <c r="C342" t="str">
        <f>IF(VLOOKUP(H342,DATABASE!$B:$E,4,FALSE)=گزارش!$B$2,"ok","")</f>
        <v/>
      </c>
      <c r="D342" t="str">
        <f t="shared" si="5"/>
        <v>مقنعه نسوز چرمي1402/09/23834</v>
      </c>
      <c r="G342" t="s">
        <v>2926</v>
      </c>
      <c r="H342" s="38">
        <v>834</v>
      </c>
      <c r="I342" s="10" t="s">
        <v>2647</v>
      </c>
      <c r="J342" s="10" t="s">
        <v>2033</v>
      </c>
      <c r="K342" s="10" t="s">
        <v>7</v>
      </c>
      <c r="L342" s="38" t="s">
        <v>2639</v>
      </c>
      <c r="M342" t="str">
        <f>IFERROR(IF(G342="","",IF(_xlfn.XLOOKUP(D342,NOSA!C:C,NOSA!C:C)=D342,"تحویل شده")),"تحویل نشده")</f>
        <v>تحویل نشده</v>
      </c>
      <c r="N342" s="57">
        <v>45274.797761689813</v>
      </c>
    </row>
    <row r="343" spans="2:14">
      <c r="B343" t="str">
        <f>IF(C343="","",گزارش!$B$2&amp;"-"&amp;COUNTIF(macro!$C$3:C343,"ok"))</f>
        <v/>
      </c>
      <c r="C343" t="str">
        <f>IF(VLOOKUP(H343,DATABASE!$B:$E,4,FALSE)=گزارش!$B$2,"ok","")</f>
        <v/>
      </c>
      <c r="D343" t="str">
        <f t="shared" si="5"/>
        <v>دستكش ساق بلند نسوز1402/09/23834</v>
      </c>
      <c r="G343" t="s">
        <v>2926</v>
      </c>
      <c r="H343" s="38">
        <v>834</v>
      </c>
      <c r="I343" s="10" t="s">
        <v>2647</v>
      </c>
      <c r="J343" s="10" t="s">
        <v>2033</v>
      </c>
      <c r="K343" s="10" t="s">
        <v>180</v>
      </c>
      <c r="L343" s="38" t="s">
        <v>2639</v>
      </c>
      <c r="M343" t="str">
        <f>IFERROR(IF(G343="","",IF(_xlfn.XLOOKUP(D343,NOSA!C:C,NOSA!C:C)=D343,"تحویل شده")),"تحویل نشده")</f>
        <v>تحویل نشده</v>
      </c>
      <c r="N343" s="57">
        <v>45274.79819050926</v>
      </c>
    </row>
    <row r="344" spans="2:14">
      <c r="B344" t="str">
        <f>IF(C344="","",گزارش!$B$2&amp;"-"&amp;COUNTIF(macro!$C$3:C344,"ok"))</f>
        <v/>
      </c>
      <c r="C344" t="str">
        <f>IF(VLOOKUP(H344,DATABASE!$B:$E,4,FALSE)=گزارش!$B$2,"ok","")</f>
        <v/>
      </c>
      <c r="D344" t="str">
        <f t="shared" si="5"/>
        <v>دستكش ضد برش سبك1402/09/2410030</v>
      </c>
      <c r="G344" t="s">
        <v>2927</v>
      </c>
      <c r="H344" s="38">
        <v>10030</v>
      </c>
      <c r="I344" s="10" t="s">
        <v>1627</v>
      </c>
      <c r="J344" s="10" t="s">
        <v>1838</v>
      </c>
      <c r="K344" s="10" t="s">
        <v>22</v>
      </c>
      <c r="L344" s="38" t="s">
        <v>2609</v>
      </c>
      <c r="M344" t="str">
        <f>IFERROR(IF(G344="","",IF(_xlfn.XLOOKUP(D344,NOSA!C:C,NOSA!C:C)=D344,"تحویل شده")),"تحویل نشده")</f>
        <v>تحویل شده</v>
      </c>
      <c r="N344" s="57">
        <v>45275.837021527776</v>
      </c>
    </row>
    <row r="345" spans="2:14">
      <c r="B345" t="str">
        <f>IF(C345="","",گزارش!$B$2&amp;"-"&amp;COUNTIF(macro!$C$3:C345,"ok"))</f>
        <v/>
      </c>
      <c r="C345" t="str">
        <f>IF(VLOOKUP(H345,DATABASE!$B:$E,4,FALSE)=گزارش!$B$2,"ok","")</f>
        <v/>
      </c>
      <c r="D345" t="str">
        <f t="shared" si="5"/>
        <v>كلاه ايمني1402/09/25658</v>
      </c>
      <c r="G345" t="s">
        <v>2928</v>
      </c>
      <c r="H345" s="38">
        <v>658</v>
      </c>
      <c r="I345" s="10" t="s">
        <v>1981</v>
      </c>
      <c r="J345" s="10" t="s">
        <v>1844</v>
      </c>
      <c r="K345" s="10" t="s">
        <v>2096</v>
      </c>
      <c r="L345" s="38" t="s">
        <v>2609</v>
      </c>
      <c r="M345" t="str">
        <f>IFERROR(IF(G345="","",IF(_xlfn.XLOOKUP(D345,NOSA!C:C,NOSA!C:C)=D345,"تحویل شده")),"تحویل نشده")</f>
        <v>تحویل نشده</v>
      </c>
      <c r="N345" s="57">
        <v>45276.160955902778</v>
      </c>
    </row>
    <row r="346" spans="2:14">
      <c r="B346" t="str">
        <f>IF(C346="","",گزارش!$B$2&amp;"-"&amp;COUNTIF(macro!$C$3:C346,"ok"))</f>
        <v/>
      </c>
      <c r="C346" t="str">
        <f>IF(VLOOKUP(H346,DATABASE!$B:$E,4,FALSE)=گزارش!$B$2,"ok","")</f>
        <v/>
      </c>
      <c r="D346" t="str">
        <f t="shared" si="5"/>
        <v>نقاب تیره1402/09/25658</v>
      </c>
      <c r="G346" t="s">
        <v>2928</v>
      </c>
      <c r="H346" s="38">
        <v>658</v>
      </c>
      <c r="I346" s="10" t="s">
        <v>1981</v>
      </c>
      <c r="J346" s="10" t="s">
        <v>1844</v>
      </c>
      <c r="K346" s="10" t="s">
        <v>2176</v>
      </c>
      <c r="L346" s="38" t="s">
        <v>2609</v>
      </c>
      <c r="M346" t="str">
        <f>IFERROR(IF(G346="","",IF(_xlfn.XLOOKUP(D346,NOSA!C:C,NOSA!C:C)=D346,"تحویل شده")),"تحویل نشده")</f>
        <v>تحویل نشده</v>
      </c>
      <c r="N346" s="57">
        <v>45276.161378356483</v>
      </c>
    </row>
    <row r="347" spans="2:14">
      <c r="B347" t="str">
        <f>IF(C347="","",گزارش!$B$2&amp;"-"&amp;COUNTIF(macro!$C$3:C347,"ok"))</f>
        <v/>
      </c>
      <c r="C347" t="str">
        <f>IF(VLOOKUP(H347,DATABASE!$B:$E,4,FALSE)=گزارش!$B$2,"ok","")</f>
        <v/>
      </c>
      <c r="D347" t="str">
        <f t="shared" si="5"/>
        <v>رابط فنري نقاب كلاه ايمني1402/09/25658</v>
      </c>
      <c r="G347" t="s">
        <v>2928</v>
      </c>
      <c r="H347" s="38">
        <v>658</v>
      </c>
      <c r="I347" s="10" t="s">
        <v>1981</v>
      </c>
      <c r="J347" s="10" t="s">
        <v>1844</v>
      </c>
      <c r="K347" s="10" t="s">
        <v>135</v>
      </c>
      <c r="L347" s="38" t="s">
        <v>2609</v>
      </c>
      <c r="M347" t="str">
        <f>IFERROR(IF(G347="","",IF(_xlfn.XLOOKUP(D347,NOSA!C:C,NOSA!C:C)=D347,"تحویل شده")),"تحویل نشده")</f>
        <v>تحویل نشده</v>
      </c>
      <c r="N347" s="57">
        <v>45276.162156597224</v>
      </c>
    </row>
    <row r="348" spans="2:14">
      <c r="B348" t="str">
        <f>IF(C348="","",گزارش!$B$2&amp;"-"&amp;COUNTIF(macro!$C$3:C348,"ok"))</f>
        <v/>
      </c>
      <c r="C348" t="str">
        <f>IF(VLOOKUP(H348,DATABASE!$B:$E,4,FALSE)=گزارش!$B$2,"ok","")</f>
        <v/>
      </c>
      <c r="D348" t="str">
        <f t="shared" si="5"/>
        <v>چكمه ايمني نسوز1402/09/25624</v>
      </c>
      <c r="G348" t="s">
        <v>2928</v>
      </c>
      <c r="H348" s="38">
        <v>624</v>
      </c>
      <c r="I348" s="10" t="s">
        <v>1965</v>
      </c>
      <c r="J348" s="10" t="s">
        <v>1942</v>
      </c>
      <c r="K348" s="10" t="s">
        <v>2152</v>
      </c>
      <c r="L348" s="38" t="s">
        <v>3196</v>
      </c>
      <c r="M348" t="str">
        <f>IFERROR(IF(G348="","",IF(_xlfn.XLOOKUP(D348,NOSA!C:C,NOSA!C:C)=D348,"تحویل شده")),"تحویل نشده")</f>
        <v>تحویل شده</v>
      </c>
      <c r="N348" s="57">
        <v>45276.334598148147</v>
      </c>
    </row>
    <row r="349" spans="2:14">
      <c r="B349" t="str">
        <f>IF(C349="","",گزارش!$B$2&amp;"-"&amp;COUNTIF(macro!$C$3:C349,"ok"))</f>
        <v/>
      </c>
      <c r="C349" t="str">
        <f>IF(VLOOKUP(H349,DATABASE!$B:$E,4,FALSE)=گزارش!$B$2,"ok","")</f>
        <v/>
      </c>
      <c r="D349" t="str">
        <f t="shared" si="5"/>
        <v>دستكش ساق بلند نسوز1402/09/25624</v>
      </c>
      <c r="G349" t="s">
        <v>2928</v>
      </c>
      <c r="H349" s="38">
        <v>624</v>
      </c>
      <c r="I349" s="10" t="s">
        <v>1965</v>
      </c>
      <c r="J349" s="10" t="s">
        <v>1942</v>
      </c>
      <c r="K349" s="10" t="s">
        <v>180</v>
      </c>
      <c r="L349" s="38" t="s">
        <v>3196</v>
      </c>
      <c r="M349" t="str">
        <f>IFERROR(IF(G349="","",IF(_xlfn.XLOOKUP(D349,NOSA!C:C,NOSA!C:C)=D349,"تحویل شده")),"تحویل نشده")</f>
        <v>تحویل شده</v>
      </c>
      <c r="N349" s="57">
        <v>45276.334859722221</v>
      </c>
    </row>
    <row r="350" spans="2:14">
      <c r="B350" t="str">
        <f>IF(C350="","",گزارش!$B$2&amp;"-"&amp;COUNTIF(macro!$C$3:C350,"ok"))</f>
        <v/>
      </c>
      <c r="C350" t="str">
        <f>IF(VLOOKUP(H350,DATABASE!$B:$E,4,FALSE)=گزارش!$B$2,"ok","")</f>
        <v/>
      </c>
      <c r="D350" t="str">
        <f t="shared" si="5"/>
        <v>لباس كار نسوز(شلوار)1402/09/25773</v>
      </c>
      <c r="G350" t="s">
        <v>2928</v>
      </c>
      <c r="H350" s="38">
        <v>773</v>
      </c>
      <c r="I350" s="10" t="s">
        <v>2048</v>
      </c>
      <c r="J350" s="10" t="s">
        <v>1854</v>
      </c>
      <c r="K350" s="10" t="s">
        <v>2661</v>
      </c>
      <c r="L350" s="38" t="s">
        <v>3196</v>
      </c>
      <c r="M350" t="str">
        <f>IFERROR(IF(G350="","",IF(_xlfn.XLOOKUP(D350,NOSA!C:C,NOSA!C:C)=D350,"تحویل شده")),"تحویل نشده")</f>
        <v>تحویل نشده</v>
      </c>
      <c r="N350" s="57">
        <v>45276.365228125003</v>
      </c>
    </row>
    <row r="351" spans="2:14">
      <c r="B351" t="str">
        <f>IF(C351="","",گزارش!$B$2&amp;"-"&amp;COUNTIF(macro!$C$3:C351,"ok"))</f>
        <v/>
      </c>
      <c r="C351" t="str">
        <f>IF(VLOOKUP(H351,DATABASE!$B:$E,4,FALSE)=گزارش!$B$2,"ok","")</f>
        <v/>
      </c>
      <c r="D351" t="str">
        <f t="shared" si="5"/>
        <v>ماسك نيم صورت دو فيلتره (3M)1402/09/2510027</v>
      </c>
      <c r="G351" t="s">
        <v>2928</v>
      </c>
      <c r="H351" s="38">
        <v>10027</v>
      </c>
      <c r="I351" s="10" t="s">
        <v>1637</v>
      </c>
      <c r="J351" s="10" t="s">
        <v>1838</v>
      </c>
      <c r="K351" s="10" t="s">
        <v>151</v>
      </c>
      <c r="L351" s="38" t="s">
        <v>3196</v>
      </c>
      <c r="M351" t="str">
        <f>IFERROR(IF(G351="","",IF(_xlfn.XLOOKUP(D351,NOSA!C:C,NOSA!C:C)=D351,"تحویل شده")),"تحویل نشده")</f>
        <v>تحویل شده</v>
      </c>
      <c r="N351" s="57">
        <v>45276.611877430558</v>
      </c>
    </row>
    <row r="352" spans="2:14">
      <c r="B352" t="str">
        <f>IF(C352="","",گزارش!$B$2&amp;"-"&amp;COUNTIF(macro!$C$3:C352,"ok"))</f>
        <v/>
      </c>
      <c r="C352" t="str">
        <f>IF(VLOOKUP(H352,DATABASE!$B:$E,4,FALSE)=گزارش!$B$2,"ok","")</f>
        <v/>
      </c>
      <c r="D352" t="str">
        <f t="shared" si="5"/>
        <v>دستكش استاد كار1402/09/25313</v>
      </c>
      <c r="G352" t="s">
        <v>2928</v>
      </c>
      <c r="H352" s="38">
        <v>313</v>
      </c>
      <c r="I352" s="10" t="s">
        <v>1907</v>
      </c>
      <c r="J352" s="10" t="s">
        <v>1869</v>
      </c>
      <c r="K352" s="10" t="s">
        <v>255</v>
      </c>
      <c r="L352" s="38" t="s">
        <v>2639</v>
      </c>
      <c r="M352" t="str">
        <f>IFERROR(IF(G352="","",IF(_xlfn.XLOOKUP(D352,NOSA!C:C,NOSA!C:C)=D352,"تحویل شده")),"تحویل نشده")</f>
        <v>تحویل شده</v>
      </c>
      <c r="N352" s="57">
        <v>45276.89427488426</v>
      </c>
    </row>
    <row r="353" spans="2:14">
      <c r="B353" t="str">
        <f>IF(C353="","",گزارش!$B$2&amp;"-"&amp;COUNTIF(macro!$C$3:C353,"ok"))</f>
        <v/>
      </c>
      <c r="C353" t="str">
        <f>IF(VLOOKUP(H353,DATABASE!$B:$E,4,FALSE)=گزارش!$B$2,"ok","")</f>
        <v/>
      </c>
      <c r="D353" t="str">
        <f t="shared" si="5"/>
        <v>آستين آلومينيومي1402/09/29624</v>
      </c>
      <c r="G353" t="s">
        <v>2932</v>
      </c>
      <c r="H353" s="38">
        <v>624</v>
      </c>
      <c r="I353" s="10" t="s">
        <v>1965</v>
      </c>
      <c r="J353" s="10" t="s">
        <v>1942</v>
      </c>
      <c r="K353" s="10" t="s">
        <v>38</v>
      </c>
      <c r="L353" s="38" t="s">
        <v>3196</v>
      </c>
      <c r="M353" t="str">
        <f>IFERROR(IF(G353="","",IF(_xlfn.XLOOKUP(D353,NOSA!C:C,NOSA!C:C)=D353,"تحویل شده")),"تحویل نشده")</f>
        <v>تحویل شده</v>
      </c>
      <c r="N353" s="57">
        <v>45280.327245023145</v>
      </c>
    </row>
    <row r="354" spans="2:14">
      <c r="B354" t="str">
        <f>IF(C354="","",گزارش!$B$2&amp;"-"&amp;COUNTIF(macro!$C$3:C354,"ok"))</f>
        <v/>
      </c>
      <c r="C354" t="str">
        <f>IF(VLOOKUP(H354,DATABASE!$B:$E,4,FALSE)=گزارش!$B$2,"ok","")</f>
        <v/>
      </c>
      <c r="D354" t="str">
        <f t="shared" si="5"/>
        <v>كفش ايمني1402/09/29194</v>
      </c>
      <c r="G354" t="s">
        <v>2932</v>
      </c>
      <c r="H354" s="38">
        <v>194</v>
      </c>
      <c r="I354" s="10" t="s">
        <v>1874</v>
      </c>
      <c r="J354" s="10" t="s">
        <v>1829</v>
      </c>
      <c r="K354" s="10" t="s">
        <v>2149</v>
      </c>
      <c r="L354" s="38" t="s">
        <v>3196</v>
      </c>
      <c r="M354" t="str">
        <f>IFERROR(IF(G354="","",IF(_xlfn.XLOOKUP(D354,NOSA!C:C,NOSA!C:C)=D354,"تحویل شده")),"تحویل نشده")</f>
        <v>تحویل شده</v>
      </c>
      <c r="N354" s="57">
        <v>45280.404181828701</v>
      </c>
    </row>
    <row r="355" spans="2:14">
      <c r="B355" t="str">
        <f>IF(C355="","",گزارش!$B$2&amp;"-"&amp;COUNTIF(macro!$C$3:C355,"ok"))</f>
        <v/>
      </c>
      <c r="C355" t="str">
        <f>IF(VLOOKUP(H355,DATABASE!$B:$E,4,FALSE)=گزارش!$B$2,"ok","")</f>
        <v/>
      </c>
      <c r="D355" t="str">
        <f t="shared" si="5"/>
        <v>چكمه ايمني نسوز1402/09/29402</v>
      </c>
      <c r="G355" t="s">
        <v>2932</v>
      </c>
      <c r="H355" s="38">
        <v>402</v>
      </c>
      <c r="I355" s="10" t="s">
        <v>1926</v>
      </c>
      <c r="J355" s="10" t="s">
        <v>1840</v>
      </c>
      <c r="K355" s="10" t="s">
        <v>2152</v>
      </c>
      <c r="L355" s="38" t="s">
        <v>3196</v>
      </c>
      <c r="M355" t="str">
        <f>IFERROR(IF(G355="","",IF(_xlfn.XLOOKUP(D355,NOSA!C:C,NOSA!C:C)=D355,"تحویل شده")),"تحویل نشده")</f>
        <v>تحویل نشده</v>
      </c>
      <c r="N355" s="57">
        <v>45280.485754976849</v>
      </c>
    </row>
    <row r="356" spans="2:14">
      <c r="B356" t="str">
        <f>IF(C356="","",گزارش!$B$2&amp;"-"&amp;COUNTIF(macro!$C$3:C356,"ok"))</f>
        <v/>
      </c>
      <c r="C356" t="str">
        <f>IF(VLOOKUP(H356,DATABASE!$B:$E,4,FALSE)=گزارش!$B$2,"ok","")</f>
        <v/>
      </c>
      <c r="D356" t="str">
        <f t="shared" si="5"/>
        <v>لباس كار ديرسوز(بلوز و شلوار)1402/10/0331</v>
      </c>
      <c r="G356" t="s">
        <v>2936</v>
      </c>
      <c r="H356" s="38">
        <v>31</v>
      </c>
      <c r="I356" s="10" t="s">
        <v>1030</v>
      </c>
      <c r="J356" s="10" t="s">
        <v>1821</v>
      </c>
      <c r="K356" s="10" t="s">
        <v>2137</v>
      </c>
      <c r="L356" s="38" t="s">
        <v>3196</v>
      </c>
      <c r="M356" t="str">
        <f>IFERROR(IF(G356="","",IF(_xlfn.XLOOKUP(D356,NOSA!C:C,NOSA!C:C)=D356,"تحویل شده")),"تحویل نشده")</f>
        <v>تحویل نشده</v>
      </c>
      <c r="N356" s="57">
        <v>45284.444318518516</v>
      </c>
    </row>
    <row r="357" spans="2:14">
      <c r="B357" t="str">
        <f>IF(C357="","",گزارش!$B$2&amp;"-"&amp;COUNTIF(macro!$C$3:C357,"ok"))</f>
        <v/>
      </c>
      <c r="C357" t="str">
        <f>IF(VLOOKUP(H357,DATABASE!$B:$E,4,FALSE)=گزارش!$B$2,"ok","")</f>
        <v/>
      </c>
      <c r="D357" t="str">
        <f t="shared" si="5"/>
        <v>كلاه ايمني1402/10/0331</v>
      </c>
      <c r="G357" t="s">
        <v>2936</v>
      </c>
      <c r="H357" s="38">
        <v>31</v>
      </c>
      <c r="I357" s="10" t="s">
        <v>1030</v>
      </c>
      <c r="J357" s="10" t="s">
        <v>1821</v>
      </c>
      <c r="K357" s="10" t="s">
        <v>2096</v>
      </c>
      <c r="L357" s="38" t="s">
        <v>3196</v>
      </c>
      <c r="M357" t="str">
        <f>IFERROR(IF(G357="","",IF(_xlfn.XLOOKUP(D357,NOSA!C:C,NOSA!C:C)=D357,"تحویل شده")),"تحویل نشده")</f>
        <v>تحویل شده</v>
      </c>
      <c r="N357" s="57">
        <v>45284.444835879629</v>
      </c>
    </row>
    <row r="358" spans="2:14">
      <c r="B358" t="str">
        <f>IF(C358="","",گزارش!$B$2&amp;"-"&amp;COUNTIF(macro!$C$3:C358,"ok"))</f>
        <v/>
      </c>
      <c r="C358" t="str">
        <f>IF(VLOOKUP(H358,DATABASE!$B:$E,4,FALSE)=گزارش!$B$2,"ok","")</f>
        <v/>
      </c>
      <c r="D358" t="str">
        <f t="shared" si="5"/>
        <v>لباس كار ديرسوز(شلوار) 1402/10/03313</v>
      </c>
      <c r="G358" t="s">
        <v>2936</v>
      </c>
      <c r="H358" s="38">
        <v>313</v>
      </c>
      <c r="I358" s="10" t="s">
        <v>1907</v>
      </c>
      <c r="J358" s="10" t="s">
        <v>1869</v>
      </c>
      <c r="K358" s="10" t="s">
        <v>2144</v>
      </c>
      <c r="L358" s="38" t="s">
        <v>3196</v>
      </c>
      <c r="M358" t="str">
        <f>IFERROR(IF(G358="","",IF(_xlfn.XLOOKUP(D358,NOSA!C:C,NOSA!C:C)=D358,"تحویل شده")),"تحویل نشده")</f>
        <v>تحویل نشده</v>
      </c>
      <c r="N358" s="57">
        <v>45284.624764351851</v>
      </c>
    </row>
    <row r="359" spans="2:14">
      <c r="B359" t="str">
        <f>IF(C359="","",گزارش!$B$2&amp;"-"&amp;COUNTIF(macro!$C$3:C359,"ok"))</f>
        <v/>
      </c>
      <c r="C359" t="str">
        <f>IF(VLOOKUP(H359,DATABASE!$B:$E,4,FALSE)=گزارش!$B$2,"ok","")</f>
        <v/>
      </c>
      <c r="D359" t="str">
        <f t="shared" si="5"/>
        <v>لباس كار ديرسوز(شلوار) 1402/10/04772</v>
      </c>
      <c r="G359" t="s">
        <v>2937</v>
      </c>
      <c r="H359" s="38">
        <v>772</v>
      </c>
      <c r="I359" s="10" t="s">
        <v>2047</v>
      </c>
      <c r="J359" s="10" t="s">
        <v>1930</v>
      </c>
      <c r="K359" s="10" t="s">
        <v>2144</v>
      </c>
      <c r="L359" s="38" t="s">
        <v>3196</v>
      </c>
      <c r="M359" t="str">
        <f>IFERROR(IF(G359="","",IF(_xlfn.XLOOKUP(D359,NOSA!C:C,NOSA!C:C)=D359,"تحویل شده")),"تحویل نشده")</f>
        <v>تحویل نشده</v>
      </c>
      <c r="N359" s="57">
        <v>45285.314666550927</v>
      </c>
    </row>
    <row r="360" spans="2:14">
      <c r="B360" t="str">
        <f>IF(C360="","",گزارش!$B$2&amp;"-"&amp;COUNTIF(macro!$C$3:C360,"ok"))</f>
        <v/>
      </c>
      <c r="C360" t="str">
        <f>IF(VLOOKUP(H360,DATABASE!$B:$E,4,FALSE)=گزارش!$B$2,"ok","")</f>
        <v/>
      </c>
      <c r="D360" t="str">
        <f t="shared" si="5"/>
        <v>لباس كار ديرسوز(شلوار) 1402/10/04772</v>
      </c>
      <c r="G360" t="s">
        <v>2937</v>
      </c>
      <c r="H360" s="38">
        <v>772</v>
      </c>
      <c r="I360" s="10" t="s">
        <v>2047</v>
      </c>
      <c r="J360" s="10" t="s">
        <v>1930</v>
      </c>
      <c r="K360" s="10" t="s">
        <v>2144</v>
      </c>
      <c r="L360" s="38" t="s">
        <v>3196</v>
      </c>
      <c r="M360" t="str">
        <f>IFERROR(IF(G360="","",IF(_xlfn.XLOOKUP(D360,NOSA!C:C,NOSA!C:C)=D360,"تحویل شده")),"تحویل نشده")</f>
        <v>تحویل نشده</v>
      </c>
      <c r="N360" s="57">
        <v>45285.315919675922</v>
      </c>
    </row>
    <row r="361" spans="2:14">
      <c r="B361" t="str">
        <f>IF(C361="","",گزارش!$B$2&amp;"-"&amp;COUNTIF(macro!$C$3:C361,"ok"))</f>
        <v/>
      </c>
      <c r="C361" t="str">
        <f>IF(VLOOKUP(H361,DATABASE!$B:$E,4,FALSE)=گزارش!$B$2,"ok","")</f>
        <v/>
      </c>
      <c r="D361" t="str">
        <f t="shared" si="5"/>
        <v>كفش ايمني عايق برق1402/10/05580</v>
      </c>
      <c r="G361" t="s">
        <v>2938</v>
      </c>
      <c r="H361" s="38">
        <v>580</v>
      </c>
      <c r="I361" s="10" t="s">
        <v>1950</v>
      </c>
      <c r="J361" s="10" t="s">
        <v>1873</v>
      </c>
      <c r="K361" s="10" t="s">
        <v>2155</v>
      </c>
      <c r="L361" s="38" t="s">
        <v>2639</v>
      </c>
      <c r="M361" t="str">
        <f>IFERROR(IF(G361="","",IF(_xlfn.XLOOKUP(D361,NOSA!C:C,NOSA!C:C)=D361,"تحویل شده")),"تحویل نشده")</f>
        <v>تحویل شده</v>
      </c>
      <c r="N361" s="57">
        <v>45286.367039814817</v>
      </c>
    </row>
    <row r="362" spans="2:14">
      <c r="B362" t="str">
        <f>IF(C362="","",گزارش!$B$2&amp;"-"&amp;COUNTIF(macro!$C$3:C362,"ok"))</f>
        <v/>
      </c>
      <c r="C362" t="str">
        <f>IF(VLOOKUP(H362,DATABASE!$B:$E,4,FALSE)=گزارش!$B$2,"ok","")</f>
        <v/>
      </c>
      <c r="D362" t="str">
        <f t="shared" si="5"/>
        <v>لباس كار ديرسوز(شلوار) 1402/10/05580</v>
      </c>
      <c r="G362" t="s">
        <v>2938</v>
      </c>
      <c r="H362" s="38">
        <v>580</v>
      </c>
      <c r="I362" s="10" t="s">
        <v>1950</v>
      </c>
      <c r="J362" s="10" t="s">
        <v>1873</v>
      </c>
      <c r="K362" s="10" t="s">
        <v>2144</v>
      </c>
      <c r="L362" s="38" t="s">
        <v>2639</v>
      </c>
      <c r="M362" t="str">
        <f>IFERROR(IF(G362="","",IF(_xlfn.XLOOKUP(D362,NOSA!C:C,NOSA!C:C)=D362,"تحویل شده")),"تحویل نشده")</f>
        <v>تحویل نشده</v>
      </c>
      <c r="N362" s="57">
        <v>45286.368355208331</v>
      </c>
    </row>
    <row r="363" spans="2:14">
      <c r="B363" t="str">
        <f>IF(C363="","",گزارش!$B$2&amp;"-"&amp;COUNTIF(macro!$C$3:C363,"ok"))</f>
        <v/>
      </c>
      <c r="C363" t="str">
        <f>IF(VLOOKUP(H363,DATABASE!$B:$E,4,FALSE)=گزارش!$B$2,"ok","")</f>
        <v/>
      </c>
      <c r="D363" t="str">
        <f t="shared" si="5"/>
        <v>دستكش كف دوبل چرمي1402/10/06867</v>
      </c>
      <c r="G363" t="s">
        <v>2939</v>
      </c>
      <c r="H363" s="38">
        <v>867</v>
      </c>
      <c r="I363" s="10" t="s">
        <v>3239</v>
      </c>
      <c r="J363" s="10" t="s">
        <v>1851</v>
      </c>
      <c r="K363" s="10" t="s">
        <v>1684</v>
      </c>
      <c r="L363" s="38" t="s">
        <v>3196</v>
      </c>
      <c r="M363" t="str">
        <f>IFERROR(IF(G363="","",IF(_xlfn.XLOOKUP(D363,NOSA!C:C,NOSA!C:C)=D363,"تحویل شده")),"تحویل نشده")</f>
        <v>تحویل شده</v>
      </c>
      <c r="N363" s="57">
        <v>45287.449479861112</v>
      </c>
    </row>
    <row r="364" spans="2:14">
      <c r="B364" t="str">
        <f>IF(C364="","",گزارش!$B$2&amp;"-"&amp;COUNTIF(macro!$C$3:C364,"ok"))</f>
        <v/>
      </c>
      <c r="C364" t="str">
        <f>IF(VLOOKUP(H364,DATABASE!$B:$E,4,FALSE)=گزارش!$B$2,"ok","")</f>
        <v/>
      </c>
      <c r="D364" t="str">
        <f t="shared" si="5"/>
        <v>رابط فنري نقاب كلاه ايمني1402/10/06829</v>
      </c>
      <c r="G364" t="s">
        <v>2939</v>
      </c>
      <c r="H364" s="38">
        <v>829</v>
      </c>
      <c r="I364" s="10" t="s">
        <v>2620</v>
      </c>
      <c r="J364" s="10" t="s">
        <v>1840</v>
      </c>
      <c r="K364" s="10" t="s">
        <v>135</v>
      </c>
      <c r="L364" s="38" t="s">
        <v>2609</v>
      </c>
      <c r="M364" t="str">
        <f>IFERROR(IF(G364="","",IF(_xlfn.XLOOKUP(D364,NOSA!C:C,NOSA!C:C)=D364,"تحویل شده")),"تحویل نشده")</f>
        <v>تحویل نشده</v>
      </c>
      <c r="N364" s="57">
        <v>45287.924366087966</v>
      </c>
    </row>
    <row r="365" spans="2:14">
      <c r="B365" t="str">
        <f>IF(C365="","",گزارش!$B$2&amp;"-"&amp;COUNTIF(macro!$C$3:C365,"ok"))</f>
        <v/>
      </c>
      <c r="C365" t="str">
        <f>IF(VLOOKUP(H365,DATABASE!$B:$E,4,FALSE)=گزارش!$B$2,"ok","")</f>
        <v/>
      </c>
      <c r="D365" t="str">
        <f t="shared" si="5"/>
        <v>دستكش ساق كوتاه نسوز1402/10/06697</v>
      </c>
      <c r="G365" t="s">
        <v>2939</v>
      </c>
      <c r="H365" s="38">
        <v>697</v>
      </c>
      <c r="I365" s="10" t="s">
        <v>1997</v>
      </c>
      <c r="J365" s="10" t="s">
        <v>1942</v>
      </c>
      <c r="K365" s="10" t="s">
        <v>168</v>
      </c>
      <c r="L365" s="38" t="s">
        <v>2609</v>
      </c>
      <c r="M365" t="str">
        <f>IFERROR(IF(G365="","",IF(_xlfn.XLOOKUP(D365,NOSA!C:C,NOSA!C:C)=D365,"تحویل شده")),"تحویل نشده")</f>
        <v>تحویل نشده</v>
      </c>
      <c r="N365" s="57">
        <v>45287.924749768521</v>
      </c>
    </row>
    <row r="366" spans="2:14">
      <c r="B366" t="str">
        <f>IF(C366="","",گزارش!$B$2&amp;"-"&amp;COUNTIF(macro!$C$3:C366,"ok"))</f>
        <v/>
      </c>
      <c r="C366" t="str">
        <f>IF(VLOOKUP(H366,DATABASE!$B:$E,4,FALSE)=گزارش!$B$2,"ok","")</f>
        <v/>
      </c>
      <c r="D366" t="str">
        <f t="shared" si="5"/>
        <v>دستكش ضد برش سبك1402/10/06606</v>
      </c>
      <c r="G366" t="s">
        <v>2939</v>
      </c>
      <c r="H366" s="38">
        <v>606</v>
      </c>
      <c r="I366" s="10" t="s">
        <v>233</v>
      </c>
      <c r="J366" s="10" t="s">
        <v>1854</v>
      </c>
      <c r="K366" s="10" t="s">
        <v>22</v>
      </c>
      <c r="L366" s="38" t="s">
        <v>2609</v>
      </c>
      <c r="M366" t="str">
        <f>IFERROR(IF(G366="","",IF(_xlfn.XLOOKUP(D366,NOSA!C:C,NOSA!C:C)=D366,"تحویل شده")),"تحویل نشده")</f>
        <v>تحویل شده</v>
      </c>
      <c r="N366" s="57">
        <v>45287.924897453704</v>
      </c>
    </row>
    <row r="367" spans="2:14">
      <c r="B367" t="str">
        <f>IF(C367="","",گزارش!$B$2&amp;"-"&amp;COUNTIF(macro!$C$3:C367,"ok"))</f>
        <v/>
      </c>
      <c r="C367" t="str">
        <f>IF(VLOOKUP(H367,DATABASE!$B:$E,4,FALSE)=گزارش!$B$2,"ok","")</f>
        <v/>
      </c>
      <c r="D367" t="str">
        <f t="shared" si="5"/>
        <v>دستكش ضد برش سبك1402/10/07866</v>
      </c>
      <c r="G367" t="s">
        <v>2940</v>
      </c>
      <c r="H367" s="38">
        <v>866</v>
      </c>
      <c r="I367" s="10" t="s">
        <v>3238</v>
      </c>
      <c r="J367" s="10" t="s">
        <v>1980</v>
      </c>
      <c r="K367" s="10" t="s">
        <v>22</v>
      </c>
      <c r="L367" s="38" t="s">
        <v>3196</v>
      </c>
      <c r="M367" t="str">
        <f>IFERROR(IF(G367="","",IF(_xlfn.XLOOKUP(D367,NOSA!C:C,NOSA!C:C)=D367,"تحویل شده")),"تحویل نشده")</f>
        <v>تحویل شده</v>
      </c>
      <c r="N367" s="57">
        <v>45288.326394675925</v>
      </c>
    </row>
    <row r="368" spans="2:14">
      <c r="B368" t="str">
        <f>IF(C368="","",گزارش!$B$2&amp;"-"&amp;COUNTIF(macro!$C$3:C368,"ok"))</f>
        <v/>
      </c>
      <c r="C368" t="str">
        <f>IF(VLOOKUP(H368,DATABASE!$B:$E,4,FALSE)=گزارش!$B$2,"ok","")</f>
        <v/>
      </c>
      <c r="D368" t="str">
        <f t="shared" si="5"/>
        <v>دستكش ضد برش سبك1402/10/07848</v>
      </c>
      <c r="G368" t="s">
        <v>2940</v>
      </c>
      <c r="H368" s="38">
        <v>848</v>
      </c>
      <c r="I368" s="10" t="s">
        <v>2769</v>
      </c>
      <c r="J368" s="10" t="s">
        <v>1980</v>
      </c>
      <c r="K368" s="10" t="s">
        <v>22</v>
      </c>
      <c r="L368" s="38" t="s">
        <v>3196</v>
      </c>
      <c r="M368" t="str">
        <f>IFERROR(IF(G368="","",IF(_xlfn.XLOOKUP(D368,NOSA!C:C,NOSA!C:C)=D368,"تحویل شده")),"تحویل نشده")</f>
        <v>تحویل نشده</v>
      </c>
      <c r="N368" s="57">
        <v>45288.326501157404</v>
      </c>
    </row>
    <row r="369" spans="2:14">
      <c r="B369" t="str">
        <f>IF(C369="","",گزارش!$B$2&amp;"-"&amp;COUNTIF(macro!$C$3:C369,"ok"))</f>
        <v/>
      </c>
      <c r="C369" t="str">
        <f>IF(VLOOKUP(H369,DATABASE!$B:$E,4,FALSE)=گزارش!$B$2,"ok","")</f>
        <v/>
      </c>
      <c r="D369" t="str">
        <f t="shared" si="5"/>
        <v>دستكش ضد برش سبك1402/10/07717</v>
      </c>
      <c r="G369" t="s">
        <v>2940</v>
      </c>
      <c r="H369" s="38">
        <v>717</v>
      </c>
      <c r="I369" s="10" t="s">
        <v>282</v>
      </c>
      <c r="J369" s="10" t="s">
        <v>1952</v>
      </c>
      <c r="K369" s="10" t="s">
        <v>22</v>
      </c>
      <c r="L369" s="38" t="s">
        <v>3196</v>
      </c>
      <c r="M369" t="str">
        <f>IFERROR(IF(G369="","",IF(_xlfn.XLOOKUP(D369,NOSA!C:C,NOSA!C:C)=D369,"تحویل شده")),"تحویل نشده")</f>
        <v>تحویل شده</v>
      </c>
      <c r="N369" s="57">
        <v>45288.326597222222</v>
      </c>
    </row>
    <row r="370" spans="2:14">
      <c r="B370" t="str">
        <f>IF(C370="","",گزارش!$B$2&amp;"-"&amp;COUNTIF(macro!$C$3:C370,"ok"))</f>
        <v/>
      </c>
      <c r="C370" t="str">
        <f>IF(VLOOKUP(H370,DATABASE!$B:$E,4,FALSE)=گزارش!$B$2,"ok","")</f>
        <v/>
      </c>
      <c r="D370" t="str">
        <f t="shared" si="5"/>
        <v>لباس كار ديرسوز(شلوار) 1402/10/07294</v>
      </c>
      <c r="G370" t="s">
        <v>2940</v>
      </c>
      <c r="H370" s="38">
        <v>294</v>
      </c>
      <c r="I370" s="10" t="s">
        <v>1900</v>
      </c>
      <c r="J370" s="10" t="s">
        <v>1851</v>
      </c>
      <c r="K370" s="10" t="s">
        <v>2144</v>
      </c>
      <c r="L370" s="38" t="s">
        <v>3196</v>
      </c>
      <c r="M370" t="str">
        <f>IFERROR(IF(G370="","",IF(_xlfn.XLOOKUP(D370,NOSA!C:C,NOSA!C:C)=D370,"تحویل شده")),"تحویل نشده")</f>
        <v>تحویل شده</v>
      </c>
      <c r="N370" s="57">
        <v>45288.328325115741</v>
      </c>
    </row>
    <row r="371" spans="2:14">
      <c r="B371" t="str">
        <f>IF(C371="","",گزارش!$B$2&amp;"-"&amp;COUNTIF(macro!$C$3:C371,"ok"))</f>
        <v/>
      </c>
      <c r="C371" t="str">
        <f>IF(VLOOKUP(H371,DATABASE!$B:$E,4,FALSE)=گزارش!$B$2,"ok","")</f>
        <v/>
      </c>
      <c r="D371" t="str">
        <f t="shared" si="5"/>
        <v>كمربند برزنتي نواري1402/10/07294</v>
      </c>
      <c r="G371" t="s">
        <v>2940</v>
      </c>
      <c r="H371" s="38">
        <v>294</v>
      </c>
      <c r="I371" s="10" t="s">
        <v>1900</v>
      </c>
      <c r="J371" s="10" t="s">
        <v>1851</v>
      </c>
      <c r="K371" s="10" t="s">
        <v>95</v>
      </c>
      <c r="L371" s="38" t="s">
        <v>3196</v>
      </c>
      <c r="M371" t="str">
        <f>IFERROR(IF(G371="","",IF(_xlfn.XLOOKUP(D371,NOSA!C:C,NOSA!C:C)=D371,"تحویل شده")),"تحویل نشده")</f>
        <v>تحویل نشده</v>
      </c>
      <c r="N371" s="57">
        <v>45288.328536226851</v>
      </c>
    </row>
    <row r="372" spans="2:14">
      <c r="B372" t="str">
        <f>IF(C372="","",گزارش!$B$2&amp;"-"&amp;COUNTIF(macro!$C$3:C372,"ok"))</f>
        <v/>
      </c>
      <c r="C372" t="str">
        <f>IF(VLOOKUP(H372,DATABASE!$B:$E,4,FALSE)=گزارش!$B$2,"ok","")</f>
        <v/>
      </c>
      <c r="D372" t="str">
        <f t="shared" si="5"/>
        <v>دستكش ساق بلند نسوز1402/10/0931</v>
      </c>
      <c r="G372" t="s">
        <v>2942</v>
      </c>
      <c r="H372" s="38">
        <v>31</v>
      </c>
      <c r="I372" s="10" t="s">
        <v>1030</v>
      </c>
      <c r="J372" s="10" t="s">
        <v>1821</v>
      </c>
      <c r="K372" s="10" t="s">
        <v>180</v>
      </c>
      <c r="L372" s="38" t="s">
        <v>3196</v>
      </c>
      <c r="M372" t="str">
        <f>IFERROR(IF(G372="","",IF(_xlfn.XLOOKUP(D372,NOSA!C:C,NOSA!C:C)=D372,"تحویل شده")),"تحویل نشده")</f>
        <v>تحویل شده</v>
      </c>
      <c r="N372" s="57">
        <v>45290.331751504629</v>
      </c>
    </row>
    <row r="373" spans="2:14">
      <c r="B373" t="str">
        <f>IF(C373="","",گزارش!$B$2&amp;"-"&amp;COUNTIF(macro!$C$3:C373,"ok"))</f>
        <v/>
      </c>
      <c r="C373" t="str">
        <f>IF(VLOOKUP(H373,DATABASE!$B:$E,4,FALSE)=گزارش!$B$2,"ok","")</f>
        <v/>
      </c>
      <c r="D373" t="str">
        <f t="shared" si="5"/>
        <v>لباس كار ديرسوز(بلوز و شلوار)1402/10/09848</v>
      </c>
      <c r="G373" t="s">
        <v>2942</v>
      </c>
      <c r="H373" s="38">
        <v>848</v>
      </c>
      <c r="I373" s="10" t="s">
        <v>2769</v>
      </c>
      <c r="J373" s="10" t="s">
        <v>1980</v>
      </c>
      <c r="K373" s="10" t="s">
        <v>2137</v>
      </c>
      <c r="L373" s="38" t="s">
        <v>3196</v>
      </c>
      <c r="M373" t="str">
        <f>IFERROR(IF(G373="","",IF(_xlfn.XLOOKUP(D373,NOSA!C:C,NOSA!C:C)=D373,"تحویل شده")),"تحویل نشده")</f>
        <v>تحویل شده</v>
      </c>
      <c r="N373" s="57">
        <v>45290.332226620369</v>
      </c>
    </row>
    <row r="374" spans="2:14">
      <c r="B374" t="str">
        <f>IF(C374="","",گزارش!$B$2&amp;"-"&amp;COUNTIF(macro!$C$3:C374,"ok"))</f>
        <v/>
      </c>
      <c r="C374" t="str">
        <f>IF(VLOOKUP(H374,DATABASE!$B:$E,4,FALSE)=گزارش!$B$2,"ok","")</f>
        <v/>
      </c>
      <c r="D374" t="str">
        <f t="shared" si="5"/>
        <v>كلاه ايمني1402/10/0910028</v>
      </c>
      <c r="G374" t="s">
        <v>2942</v>
      </c>
      <c r="H374" s="38">
        <v>10028</v>
      </c>
      <c r="I374" s="10" t="s">
        <v>1638</v>
      </c>
      <c r="J374" s="10" t="s">
        <v>1838</v>
      </c>
      <c r="K374" s="10" t="s">
        <v>2096</v>
      </c>
      <c r="L374" s="38" t="s">
        <v>2609</v>
      </c>
      <c r="M374" t="str">
        <f>IFERROR(IF(G374="","",IF(_xlfn.XLOOKUP(D374,NOSA!C:C,NOSA!C:C)=D374,"تحویل شده")),"تحویل نشده")</f>
        <v>تحویل شده</v>
      </c>
      <c r="N374" s="57">
        <v>45290.617381365744</v>
      </c>
    </row>
    <row r="375" spans="2:14">
      <c r="B375" t="str">
        <f>IF(C375="","",گزارش!$B$2&amp;"-"&amp;COUNTIF(macro!$C$3:C375,"ok"))</f>
        <v/>
      </c>
      <c r="C375" t="str">
        <f>IF(VLOOKUP(H375,DATABASE!$B:$E,4,FALSE)=گزارش!$B$2,"ok","")</f>
        <v/>
      </c>
      <c r="D375" t="str">
        <f t="shared" si="5"/>
        <v>لباس كار ديرسوز(بلوز و شلوار)1402/10/10254</v>
      </c>
      <c r="G375" t="s">
        <v>2943</v>
      </c>
      <c r="H375" s="38">
        <v>254</v>
      </c>
      <c r="I375" s="10" t="s">
        <v>1887</v>
      </c>
      <c r="J375" s="10" t="s">
        <v>1805</v>
      </c>
      <c r="K375" s="10" t="s">
        <v>2137</v>
      </c>
      <c r="L375" s="38" t="s">
        <v>3196</v>
      </c>
      <c r="M375" t="str">
        <f>IFERROR(IF(G375="","",IF(_xlfn.XLOOKUP(D375,NOSA!C:C,NOSA!C:C)=D375,"تحویل شده")),"تحویل نشده")</f>
        <v>تحویل شده</v>
      </c>
      <c r="N375" s="57">
        <v>45291.325197569444</v>
      </c>
    </row>
    <row r="376" spans="2:14">
      <c r="B376" t="str">
        <f>IF(C376="","",گزارش!$B$2&amp;"-"&amp;COUNTIF(macro!$C$3:C376,"ok"))</f>
        <v/>
      </c>
      <c r="C376" t="str">
        <f>IF(VLOOKUP(H376,DATABASE!$B:$E,4,FALSE)=گزارش!$B$2,"ok","")</f>
        <v/>
      </c>
      <c r="D376" t="str">
        <f t="shared" si="5"/>
        <v>لباس كار ديرسوز(بلوز و شلوار)1402/10/10855</v>
      </c>
      <c r="G376" t="s">
        <v>2943</v>
      </c>
      <c r="H376" s="38">
        <v>855</v>
      </c>
      <c r="I376" s="10" t="s">
        <v>2837</v>
      </c>
      <c r="J376" s="10" t="s">
        <v>1873</v>
      </c>
      <c r="K376" s="10" t="s">
        <v>2137</v>
      </c>
      <c r="L376" s="38" t="s">
        <v>3196</v>
      </c>
      <c r="M376" t="str">
        <f>IFERROR(IF(G376="","",IF(_xlfn.XLOOKUP(D376,NOSA!C:C,NOSA!C:C)=D376,"تحویل شده")),"تحویل نشده")</f>
        <v>تحویل نشده</v>
      </c>
      <c r="N376" s="57">
        <v>45291.342906944446</v>
      </c>
    </row>
    <row r="377" spans="2:14">
      <c r="B377" t="str">
        <f>IF(C377="","",گزارش!$B$2&amp;"-"&amp;COUNTIF(macro!$C$3:C377,"ok"))</f>
        <v/>
      </c>
      <c r="C377" t="str">
        <f>IF(VLOOKUP(H377,DATABASE!$B:$E,4,FALSE)=گزارش!$B$2,"ok","")</f>
        <v/>
      </c>
      <c r="D377" t="str">
        <f t="shared" si="5"/>
        <v>فيلتر ماسك نيم صورت (3M)1402/10/1010027</v>
      </c>
      <c r="G377" t="s">
        <v>2943</v>
      </c>
      <c r="H377" s="38">
        <v>10027</v>
      </c>
      <c r="I377" s="10" t="s">
        <v>1637</v>
      </c>
      <c r="J377" s="10" t="s">
        <v>1838</v>
      </c>
      <c r="K377" s="10" t="s">
        <v>55</v>
      </c>
      <c r="L377" s="38" t="s">
        <v>2609</v>
      </c>
      <c r="M377" t="str">
        <f>IFERROR(IF(G377="","",IF(_xlfn.XLOOKUP(D377,NOSA!C:C,NOSA!C:C)=D377,"تحویل شده")),"تحویل نشده")</f>
        <v>تحویل نشده</v>
      </c>
      <c r="N377" s="57">
        <v>45291.470255555556</v>
      </c>
    </row>
    <row r="378" spans="2:14">
      <c r="B378" t="str">
        <f>IF(C378="","",گزارش!$B$2&amp;"-"&amp;COUNTIF(macro!$C$3:C378,"ok"))</f>
        <v/>
      </c>
      <c r="C378" t="str">
        <f>IF(VLOOKUP(H378,DATABASE!$B:$E,4,FALSE)=گزارش!$B$2,"ok","")</f>
        <v/>
      </c>
      <c r="D378" t="str">
        <f t="shared" si="5"/>
        <v>لباس كار ديرسوز(بلوز و شلوار)1402/10/10837</v>
      </c>
      <c r="G378" t="s">
        <v>2943</v>
      </c>
      <c r="H378" s="38">
        <v>837</v>
      </c>
      <c r="I378" s="10" t="s">
        <v>2658</v>
      </c>
      <c r="J378" s="10" t="s">
        <v>1813</v>
      </c>
      <c r="K378" s="10" t="s">
        <v>2137</v>
      </c>
      <c r="L378" s="38" t="s">
        <v>2609</v>
      </c>
      <c r="M378" t="str">
        <f>IFERROR(IF(G378="","",IF(_xlfn.XLOOKUP(D378,NOSA!C:C,NOSA!C:C)=D378,"تحویل شده")),"تحویل نشده")</f>
        <v>تحویل نشده</v>
      </c>
      <c r="N378" s="57">
        <v>45291.50737013889</v>
      </c>
    </row>
    <row r="379" spans="2:14">
      <c r="B379" t="str">
        <f>IF(C379="","",گزارش!$B$2&amp;"-"&amp;COUNTIF(macro!$C$3:C379,"ok"))</f>
        <v/>
      </c>
      <c r="C379" t="str">
        <f>IF(VLOOKUP(H379,DATABASE!$B:$E,4,FALSE)=گزارش!$B$2,"ok","")</f>
        <v/>
      </c>
      <c r="D379" t="str">
        <f t="shared" si="5"/>
        <v>پوتين ايمني نسوز1402/10/10837</v>
      </c>
      <c r="G379" t="s">
        <v>2943</v>
      </c>
      <c r="H379" s="38">
        <v>837</v>
      </c>
      <c r="I379" s="10" t="s">
        <v>2658</v>
      </c>
      <c r="J379" s="10" t="s">
        <v>1813</v>
      </c>
      <c r="K379" s="10" t="s">
        <v>2151</v>
      </c>
      <c r="L379" s="38" t="s">
        <v>2609</v>
      </c>
      <c r="M379" t="str">
        <f>IFERROR(IF(G379="","",IF(_xlfn.XLOOKUP(D379,NOSA!C:C,NOSA!C:C)=D379,"تحویل شده")),"تحویل نشده")</f>
        <v>تحویل نشده</v>
      </c>
      <c r="N379" s="57">
        <v>45291.507827199071</v>
      </c>
    </row>
    <row r="380" spans="2:14">
      <c r="B380" t="str">
        <f>IF(C380="","",گزارش!$B$2&amp;"-"&amp;COUNTIF(macro!$C$3:C380,"ok"))</f>
        <v/>
      </c>
      <c r="C380" t="str">
        <f>IF(VLOOKUP(H380,DATABASE!$B:$E,4,FALSE)=گزارش!$B$2,"ok","")</f>
        <v/>
      </c>
      <c r="D380" t="str">
        <f t="shared" si="5"/>
        <v>كلاه ايمني1402/10/10575</v>
      </c>
      <c r="G380" t="s">
        <v>2943</v>
      </c>
      <c r="H380" s="38">
        <v>575</v>
      </c>
      <c r="I380" s="10" t="s">
        <v>156</v>
      </c>
      <c r="J380" s="10" t="s">
        <v>1945</v>
      </c>
      <c r="K380" s="10" t="s">
        <v>2096</v>
      </c>
      <c r="L380" s="38" t="s">
        <v>2609</v>
      </c>
      <c r="M380" t="str">
        <f>IFERROR(IF(G380="","",IF(_xlfn.XLOOKUP(D380,NOSA!C:C,NOSA!C:C)=D380,"تحویل شده")),"تحویل نشده")</f>
        <v>تحویل نشده</v>
      </c>
      <c r="N380" s="57">
        <v>45291.700991435187</v>
      </c>
    </row>
    <row r="381" spans="2:14">
      <c r="B381" t="str">
        <f>IF(C381="","",گزارش!$B$2&amp;"-"&amp;COUNTIF(macro!$C$3:C381,"ok"))</f>
        <v/>
      </c>
      <c r="C381" t="str">
        <f>IF(VLOOKUP(H381,DATABASE!$B:$E,4,FALSE)=گزارش!$B$2,"ok","")</f>
        <v/>
      </c>
      <c r="D381" t="str">
        <f t="shared" si="5"/>
        <v>پوتين ايمني نسوز1402/10/1170</v>
      </c>
      <c r="G381" t="s">
        <v>2944</v>
      </c>
      <c r="H381" s="38">
        <v>70</v>
      </c>
      <c r="I381" s="10" t="s">
        <v>1837</v>
      </c>
      <c r="J381" s="10" t="s">
        <v>1838</v>
      </c>
      <c r="K381" s="10" t="s">
        <v>2151</v>
      </c>
      <c r="L381" s="38" t="s">
        <v>3196</v>
      </c>
      <c r="M381" t="str">
        <f>IFERROR(IF(G381="","",IF(_xlfn.XLOOKUP(D381,NOSA!C:C,NOSA!C:C)=D381,"تحویل شده")),"تحویل نشده")</f>
        <v>تحویل شده</v>
      </c>
      <c r="N381" s="57">
        <v>45292.343808449077</v>
      </c>
    </row>
    <row r="382" spans="2:14">
      <c r="B382" t="str">
        <f>IF(C382="","",گزارش!$B$2&amp;"-"&amp;COUNTIF(macro!$C$3:C382,"ok"))</f>
        <v/>
      </c>
      <c r="C382" t="str">
        <f>IF(VLOOKUP(H382,DATABASE!$B:$E,4,FALSE)=گزارش!$B$2,"ok","")</f>
        <v/>
      </c>
      <c r="D382" t="str">
        <f t="shared" si="5"/>
        <v>پوتين ايمني نسوز1402/10/1110030</v>
      </c>
      <c r="G382" t="s">
        <v>2944</v>
      </c>
      <c r="H382" s="38">
        <v>10030</v>
      </c>
      <c r="I382" s="10" t="s">
        <v>1627</v>
      </c>
      <c r="J382" s="10" t="s">
        <v>1838</v>
      </c>
      <c r="K382" s="10" t="s">
        <v>2151</v>
      </c>
      <c r="L382" s="38" t="s">
        <v>3196</v>
      </c>
      <c r="M382" t="str">
        <f>IFERROR(IF(G382="","",IF(_xlfn.XLOOKUP(D382,NOSA!C:C,NOSA!C:C)=D382,"تحویل شده")),"تحویل نشده")</f>
        <v>تحویل شده</v>
      </c>
      <c r="N382" s="57">
        <v>45292.404687847222</v>
      </c>
    </row>
    <row r="383" spans="2:14">
      <c r="B383" t="str">
        <f>IF(C383="","",گزارش!$B$2&amp;"-"&amp;COUNTIF(macro!$C$3:C383,"ok"))</f>
        <v/>
      </c>
      <c r="C383" t="str">
        <f>IF(VLOOKUP(H383,DATABASE!$B:$E,4,FALSE)=گزارش!$B$2,"ok","")</f>
        <v/>
      </c>
      <c r="D383" t="str">
        <f t="shared" si="5"/>
        <v>گوشي اير پلاگ1402/10/12861</v>
      </c>
      <c r="G383" t="s">
        <v>2945</v>
      </c>
      <c r="H383" s="38">
        <v>861</v>
      </c>
      <c r="I383" s="10" t="s">
        <v>3191</v>
      </c>
      <c r="J383" s="10" t="s">
        <v>1913</v>
      </c>
      <c r="K383" s="10" t="s">
        <v>124</v>
      </c>
      <c r="L383" s="38" t="s">
        <v>3196</v>
      </c>
      <c r="M383" t="str">
        <f>IFERROR(IF(G383="","",IF(_xlfn.XLOOKUP(D383,NOSA!C:C,NOSA!C:C)=D383,"تحویل شده")),"تحویل نشده")</f>
        <v>تحویل شده</v>
      </c>
      <c r="N383" s="57">
        <v>45293.355989699077</v>
      </c>
    </row>
    <row r="384" spans="2:14">
      <c r="B384" t="str">
        <f>IF(C384="","",گزارش!$B$2&amp;"-"&amp;COUNTIF(macro!$C$3:C384,"ok"))</f>
        <v/>
      </c>
      <c r="C384" t="str">
        <f>IF(VLOOKUP(H384,DATABASE!$B:$E,4,FALSE)=گزارش!$B$2,"ok","")</f>
        <v/>
      </c>
      <c r="D384" t="str">
        <f t="shared" si="5"/>
        <v>نقاب تیره1402/10/12248</v>
      </c>
      <c r="G384" t="s">
        <v>2945</v>
      </c>
      <c r="H384" s="38">
        <v>248</v>
      </c>
      <c r="I384" s="10" t="s">
        <v>1886</v>
      </c>
      <c r="J384" s="10" t="s">
        <v>1840</v>
      </c>
      <c r="K384" s="10" t="s">
        <v>2176</v>
      </c>
      <c r="L384" s="38" t="s">
        <v>3196</v>
      </c>
      <c r="M384" t="str">
        <f>IFERROR(IF(G384="","",IF(_xlfn.XLOOKUP(D384,NOSA!C:C,NOSA!C:C)=D384,"تحویل شده")),"تحویل نشده")</f>
        <v>تحویل نشده</v>
      </c>
      <c r="N384" s="57">
        <v>45293.489255671295</v>
      </c>
    </row>
    <row r="385" spans="2:14">
      <c r="B385" t="str">
        <f>IF(C385="","",گزارش!$B$2&amp;"-"&amp;COUNTIF(macro!$C$3:C385,"ok"))</f>
        <v/>
      </c>
      <c r="C385" t="str">
        <f>IF(VLOOKUP(H385,DATABASE!$B:$E,4,FALSE)=گزارش!$B$2,"ok","")</f>
        <v/>
      </c>
      <c r="D385" t="str">
        <f t="shared" si="5"/>
        <v>هدگير نقاب1402/10/12248</v>
      </c>
      <c r="G385" t="s">
        <v>2945</v>
      </c>
      <c r="H385" s="38">
        <v>248</v>
      </c>
      <c r="I385" s="10" t="s">
        <v>1886</v>
      </c>
      <c r="J385" s="10" t="s">
        <v>1840</v>
      </c>
      <c r="K385" s="10" t="s">
        <v>12</v>
      </c>
      <c r="L385" s="38" t="s">
        <v>3196</v>
      </c>
      <c r="M385" t="str">
        <f>IFERROR(IF(G385="","",IF(_xlfn.XLOOKUP(D385,NOSA!C:C,NOSA!C:C)=D385,"تحویل شده")),"تحویل نشده")</f>
        <v>تحویل شده</v>
      </c>
      <c r="N385" s="57">
        <v>45293.489617013889</v>
      </c>
    </row>
    <row r="386" spans="2:14">
      <c r="B386" t="str">
        <f>IF(C386="","",گزارش!$B$2&amp;"-"&amp;COUNTIF(macro!$C$3:C386,"ok"))</f>
        <v>خدمات و نگهبانی-7</v>
      </c>
      <c r="C386" t="str">
        <f>IF(VLOOKUP(H386,DATABASE!$B:$E,4,FALSE)=گزارش!$B$2,"ok","")</f>
        <v>ok</v>
      </c>
      <c r="D386" t="str">
        <f t="shared" si="5"/>
        <v>لباس كار(بلوز و شلوار)1402/10/12280</v>
      </c>
      <c r="G386" t="s">
        <v>2945</v>
      </c>
      <c r="H386" s="38">
        <v>280</v>
      </c>
      <c r="I386" s="10" t="s">
        <v>469</v>
      </c>
      <c r="J386" s="10" t="s">
        <v>1895</v>
      </c>
      <c r="K386" s="10" t="s">
        <v>2119</v>
      </c>
      <c r="L386" s="38" t="s">
        <v>3196</v>
      </c>
      <c r="M386" t="str">
        <f>IFERROR(IF(G386="","",IF(_xlfn.XLOOKUP(D386,NOSA!C:C,NOSA!C:C)=D386,"تحویل شده")),"تحویل نشده")</f>
        <v>تحویل شده</v>
      </c>
      <c r="N386" s="57">
        <v>45293.645265856481</v>
      </c>
    </row>
    <row r="387" spans="2:14">
      <c r="B387" t="str">
        <f>IF(C387="","",گزارش!$B$2&amp;"-"&amp;COUNTIF(macro!$C$3:C387,"ok"))</f>
        <v/>
      </c>
      <c r="C387" t="str">
        <f>IF(VLOOKUP(H387,DATABASE!$B:$E,4,FALSE)=گزارش!$B$2,"ok","")</f>
        <v/>
      </c>
      <c r="D387" t="str">
        <f t="shared" si="5"/>
        <v>پوتين ايمني نسوز1402/10/14789</v>
      </c>
      <c r="G387" t="s">
        <v>2947</v>
      </c>
      <c r="H387" s="38">
        <v>789</v>
      </c>
      <c r="I387" s="10" t="s">
        <v>2061</v>
      </c>
      <c r="J387" s="10" t="s">
        <v>1800</v>
      </c>
      <c r="K387" s="10" t="s">
        <v>2151</v>
      </c>
      <c r="L387" s="38" t="s">
        <v>2639</v>
      </c>
      <c r="M387" t="str">
        <f>IFERROR(IF(G387="","",IF(_xlfn.XLOOKUP(D387,NOSA!C:C,NOSA!C:C)=D387,"تحویل شده")),"تحویل نشده")</f>
        <v>تحویل نشده</v>
      </c>
      <c r="N387" s="57">
        <v>45295.291951041669</v>
      </c>
    </row>
    <row r="388" spans="2:14">
      <c r="B388" t="str">
        <f>IF(C388="","",گزارش!$B$2&amp;"-"&amp;COUNTIF(macro!$C$3:C388,"ok"))</f>
        <v/>
      </c>
      <c r="C388" t="str">
        <f>IF(VLOOKUP(H388,DATABASE!$B:$E,4,FALSE)=گزارش!$B$2,"ok","")</f>
        <v/>
      </c>
      <c r="D388" t="str">
        <f t="shared" ref="D388:D451" si="6">K388&amp;G388&amp;H388</f>
        <v>چكمه ايمني نسوز1402/10/16842</v>
      </c>
      <c r="G388" t="s">
        <v>2949</v>
      </c>
      <c r="H388" s="38">
        <v>842</v>
      </c>
      <c r="I388" s="10" t="s">
        <v>2694</v>
      </c>
      <c r="J388" s="10" t="s">
        <v>1840</v>
      </c>
      <c r="K388" s="10" t="s">
        <v>2152</v>
      </c>
      <c r="L388" s="38" t="s">
        <v>3196</v>
      </c>
      <c r="M388" t="str">
        <f>IFERROR(IF(G388="","",IF(_xlfn.XLOOKUP(D388,NOSA!C:C,NOSA!C:C)=D388,"تحویل شده")),"تحویل نشده")</f>
        <v>تحویل شده</v>
      </c>
      <c r="N388" s="57">
        <v>45297.600998611109</v>
      </c>
    </row>
    <row r="389" spans="2:14">
      <c r="B389" t="str">
        <f>IF(C389="","",گزارش!$B$2&amp;"-"&amp;COUNTIF(macro!$C$3:C389,"ok"))</f>
        <v/>
      </c>
      <c r="C389" t="str">
        <f>IF(VLOOKUP(H389,DATABASE!$B:$E,4,FALSE)=گزارش!$B$2,"ok","")</f>
        <v/>
      </c>
      <c r="D389" t="str">
        <f t="shared" si="6"/>
        <v>لباس كار نسوز(بلوز و شلوار)1402/10/16842</v>
      </c>
      <c r="G389" t="s">
        <v>2949</v>
      </c>
      <c r="H389" s="38">
        <v>842</v>
      </c>
      <c r="I389" s="10" t="s">
        <v>2694</v>
      </c>
      <c r="J389" s="10" t="s">
        <v>1840</v>
      </c>
      <c r="K389" s="10" t="s">
        <v>2129</v>
      </c>
      <c r="L389" s="38" t="s">
        <v>3196</v>
      </c>
      <c r="M389" t="str">
        <f>IFERROR(IF(G389="","",IF(_xlfn.XLOOKUP(D389,NOSA!C:C,NOSA!C:C)=D389,"تحویل شده")),"تحویل نشده")</f>
        <v>تحویل شده</v>
      </c>
      <c r="N389" s="57">
        <v>45297.601258333336</v>
      </c>
    </row>
    <row r="390" spans="2:14">
      <c r="B390" t="str">
        <f>IF(C390="","",گزارش!$B$2&amp;"-"&amp;COUNTIF(macro!$C$3:C390,"ok"))</f>
        <v/>
      </c>
      <c r="C390" t="str">
        <f>IF(VLOOKUP(H390,DATABASE!$B:$E,4,FALSE)=گزارش!$B$2,"ok","")</f>
        <v/>
      </c>
      <c r="D390" t="str">
        <f t="shared" si="6"/>
        <v>پابند نسوز چرمي1402/10/16842</v>
      </c>
      <c r="G390" t="s">
        <v>2949</v>
      </c>
      <c r="H390" s="38">
        <v>842</v>
      </c>
      <c r="I390" s="10" t="s">
        <v>2694</v>
      </c>
      <c r="J390" s="10" t="s">
        <v>1840</v>
      </c>
      <c r="K390" s="10" t="s">
        <v>18</v>
      </c>
      <c r="L390" s="38" t="s">
        <v>3196</v>
      </c>
      <c r="M390" t="str">
        <f>IFERROR(IF(G390="","",IF(_xlfn.XLOOKUP(D390,NOSA!C:C,NOSA!C:C)=D390,"تحویل شده")),"تحویل نشده")</f>
        <v>تحویل شده</v>
      </c>
      <c r="N390" s="57">
        <v>45297.602470949074</v>
      </c>
    </row>
    <row r="391" spans="2:14">
      <c r="B391" t="str">
        <f>IF(C391="","",گزارش!$B$2&amp;"-"&amp;COUNTIF(macro!$C$3:C391,"ok"))</f>
        <v/>
      </c>
      <c r="C391" t="str">
        <f>IF(VLOOKUP(H391,DATABASE!$B:$E,4,FALSE)=گزارش!$B$2,"ok","")</f>
        <v/>
      </c>
      <c r="D391" t="str">
        <f t="shared" si="6"/>
        <v>نقاب تیره1402/10/17829</v>
      </c>
      <c r="G391" t="s">
        <v>2950</v>
      </c>
      <c r="H391" s="38">
        <v>829</v>
      </c>
      <c r="I391" s="10" t="s">
        <v>2620</v>
      </c>
      <c r="J391" s="10" t="s">
        <v>1840</v>
      </c>
      <c r="K391" s="10" t="s">
        <v>2176</v>
      </c>
      <c r="L391" s="38" t="s">
        <v>3196</v>
      </c>
      <c r="M391" t="str">
        <f>IFERROR(IF(G391="","",IF(_xlfn.XLOOKUP(D391,NOSA!C:C,NOSA!C:C)=D391,"تحویل شده")),"تحویل نشده")</f>
        <v>تحویل نشده</v>
      </c>
      <c r="N391" s="57">
        <v>45298.60388101852</v>
      </c>
    </row>
    <row r="392" spans="2:14">
      <c r="B392" t="str">
        <f>IF(C392="","",گزارش!$B$2&amp;"-"&amp;COUNTIF(macro!$C$3:C392,"ok"))</f>
        <v/>
      </c>
      <c r="C392" t="str">
        <f>IF(VLOOKUP(H392,DATABASE!$B:$E,4,FALSE)=گزارش!$B$2,"ok","")</f>
        <v/>
      </c>
      <c r="D392" t="str">
        <f t="shared" si="6"/>
        <v>كفش ايمني1402/10/17697</v>
      </c>
      <c r="G392" t="s">
        <v>2950</v>
      </c>
      <c r="H392" s="38">
        <v>697</v>
      </c>
      <c r="I392" s="10" t="s">
        <v>1997</v>
      </c>
      <c r="J392" s="10" t="s">
        <v>1942</v>
      </c>
      <c r="K392" s="10" t="s">
        <v>2149</v>
      </c>
      <c r="L392" s="38" t="s">
        <v>2639</v>
      </c>
      <c r="M392" t="str">
        <f>IFERROR(IF(G392="","",IF(_xlfn.XLOOKUP(D392,NOSA!C:C,NOSA!C:C)=D392,"تحویل شده")),"تحویل نشده")</f>
        <v>تحویل شده</v>
      </c>
      <c r="N392" s="57">
        <v>45298.608580902779</v>
      </c>
    </row>
    <row r="393" spans="2:14">
      <c r="B393" t="str">
        <f>IF(C393="","",گزارش!$B$2&amp;"-"&amp;COUNTIF(macro!$C$3:C393,"ok"))</f>
        <v/>
      </c>
      <c r="C393" t="str">
        <f>IF(VLOOKUP(H393,DATABASE!$B:$E,4,FALSE)=گزارش!$B$2,"ok","")</f>
        <v/>
      </c>
      <c r="D393" t="str">
        <f t="shared" si="6"/>
        <v>لباس كار نسوز(بلوز و شلوار)1402/10/17259</v>
      </c>
      <c r="G393" t="s">
        <v>2950</v>
      </c>
      <c r="H393" s="38">
        <v>259</v>
      </c>
      <c r="I393" s="10" t="s">
        <v>1888</v>
      </c>
      <c r="J393" s="10" t="s">
        <v>1842</v>
      </c>
      <c r="K393" s="10" t="s">
        <v>2129</v>
      </c>
      <c r="L393" s="38" t="s">
        <v>2639</v>
      </c>
      <c r="M393" t="str">
        <f>IFERROR(IF(G393="","",IF(_xlfn.XLOOKUP(D393,NOSA!C:C,NOSA!C:C)=D393,"تحویل شده")),"تحویل نشده")</f>
        <v>تحویل شده</v>
      </c>
      <c r="N393" s="57">
        <v>45298.612305787035</v>
      </c>
    </row>
    <row r="394" spans="2:14">
      <c r="B394" t="str">
        <f>IF(C394="","",گزارش!$B$2&amp;"-"&amp;COUNTIF(macro!$C$3:C394,"ok"))</f>
        <v/>
      </c>
      <c r="C394" t="str">
        <f>IF(VLOOKUP(H394,DATABASE!$B:$E,4,FALSE)=گزارش!$B$2,"ok","")</f>
        <v/>
      </c>
      <c r="D394" t="str">
        <f t="shared" si="6"/>
        <v>دستكش ساق بلند نسوز1402/10/17624</v>
      </c>
      <c r="G394" t="s">
        <v>2950</v>
      </c>
      <c r="H394" s="38">
        <v>624</v>
      </c>
      <c r="I394" s="10" t="s">
        <v>1965</v>
      </c>
      <c r="J394" s="10" t="s">
        <v>1942</v>
      </c>
      <c r="K394" s="10" t="s">
        <v>180</v>
      </c>
      <c r="L394" s="38" t="s">
        <v>2609</v>
      </c>
      <c r="M394" t="str">
        <f>IFERROR(IF(G394="","",IF(_xlfn.XLOOKUP(D394,NOSA!C:C,NOSA!C:C)=D394,"تحویل شده")),"تحویل نشده")</f>
        <v>تحویل شده</v>
      </c>
      <c r="N394" s="57">
        <v>45298.917635995371</v>
      </c>
    </row>
    <row r="395" spans="2:14">
      <c r="B395" t="str">
        <f>IF(C395="","",گزارش!$B$2&amp;"-"&amp;COUNTIF(macro!$C$3:C395,"ok"))</f>
        <v/>
      </c>
      <c r="C395" t="str">
        <f>IF(VLOOKUP(H395,DATABASE!$B:$E,4,FALSE)=گزارش!$B$2,"ok","")</f>
        <v/>
      </c>
      <c r="D395" t="str">
        <f t="shared" si="6"/>
        <v>زمستاني - لباس زير زمستاني1402/10/18694</v>
      </c>
      <c r="G395" t="s">
        <v>2951</v>
      </c>
      <c r="H395" s="38">
        <v>694</v>
      </c>
      <c r="I395" s="10" t="s">
        <v>128</v>
      </c>
      <c r="J395" s="10" t="s">
        <v>1873</v>
      </c>
      <c r="K395" s="10" t="s">
        <v>479</v>
      </c>
      <c r="L395" s="38" t="s">
        <v>2609</v>
      </c>
      <c r="M395" t="str">
        <f>IFERROR(IF(G395="","",IF(_xlfn.XLOOKUP(D395,NOSA!C:C,NOSA!C:C)=D395,"تحویل شده")),"تحویل نشده")</f>
        <v>تحویل نشده</v>
      </c>
      <c r="N395" s="57">
        <v>45299.006977314813</v>
      </c>
    </row>
    <row r="396" spans="2:14">
      <c r="B396" t="str">
        <f>IF(C396="","",گزارش!$B$2&amp;"-"&amp;COUNTIF(macro!$C$3:C396,"ok"))</f>
        <v/>
      </c>
      <c r="C396" t="str">
        <f>IF(VLOOKUP(H396,DATABASE!$B:$E,4,FALSE)=گزارش!$B$2,"ok","")</f>
        <v/>
      </c>
      <c r="D396" t="str">
        <f t="shared" si="6"/>
        <v>كفش ايمني1402/10/1894</v>
      </c>
      <c r="G396" t="s">
        <v>2951</v>
      </c>
      <c r="H396" s="38">
        <v>94</v>
      </c>
      <c r="I396" s="10" t="s">
        <v>1845</v>
      </c>
      <c r="J396" s="10" t="s">
        <v>1803</v>
      </c>
      <c r="K396" s="10" t="s">
        <v>2149</v>
      </c>
      <c r="L396" s="38" t="s">
        <v>3196</v>
      </c>
      <c r="M396" t="str">
        <f>IFERROR(IF(G396="","",IF(_xlfn.XLOOKUP(D396,NOSA!C:C,NOSA!C:C)=D396,"تحویل شده")),"تحویل نشده")</f>
        <v>تحویل شده</v>
      </c>
      <c r="N396" s="57">
        <v>45299.471629629632</v>
      </c>
    </row>
    <row r="397" spans="2:14">
      <c r="B397" t="str">
        <f>IF(C397="","",گزارش!$B$2&amp;"-"&amp;COUNTIF(macro!$C$3:C397,"ok"))</f>
        <v/>
      </c>
      <c r="C397" t="str">
        <f>IF(VLOOKUP(H397,DATABASE!$B:$E,4,FALSE)=گزارش!$B$2,"ok","")</f>
        <v/>
      </c>
      <c r="D397" t="str">
        <f t="shared" si="6"/>
        <v>لباس كار (بلوز) 1402/10/18867</v>
      </c>
      <c r="G397" t="s">
        <v>2951</v>
      </c>
      <c r="H397" s="38">
        <v>867</v>
      </c>
      <c r="I397" s="10" t="s">
        <v>3239</v>
      </c>
      <c r="J397" s="10" t="s">
        <v>1851</v>
      </c>
      <c r="K397" s="10" t="s">
        <v>2284</v>
      </c>
      <c r="L397" s="38" t="s">
        <v>3196</v>
      </c>
      <c r="M397" t="str">
        <f>IFERROR(IF(G397="","",IF(_xlfn.XLOOKUP(D397,NOSA!C:C,NOSA!C:C)=D397,"تحویل شده")),"تحویل نشده")</f>
        <v>تحویل نشده</v>
      </c>
      <c r="N397" s="57">
        <v>45299.548110763892</v>
      </c>
    </row>
    <row r="398" spans="2:14">
      <c r="B398" t="str">
        <f>IF(C398="","",گزارش!$B$2&amp;"-"&amp;COUNTIF(macro!$C$3:C398,"ok"))</f>
        <v/>
      </c>
      <c r="C398" t="str">
        <f>IF(VLOOKUP(H398,DATABASE!$B:$E,4,FALSE)=گزارش!$B$2,"ok","")</f>
        <v/>
      </c>
      <c r="D398" t="str">
        <f t="shared" si="6"/>
        <v>چكمه ايمني نسوز1402/10/20725</v>
      </c>
      <c r="G398" t="s">
        <v>2953</v>
      </c>
      <c r="H398" s="38">
        <v>725</v>
      </c>
      <c r="I398" s="10" t="s">
        <v>2011</v>
      </c>
      <c r="J398" s="10" t="s">
        <v>1844</v>
      </c>
      <c r="K398" s="10" t="s">
        <v>2152</v>
      </c>
      <c r="L398" s="38" t="s">
        <v>3196</v>
      </c>
      <c r="M398" t="str">
        <f>IFERROR(IF(G398="","",IF(_xlfn.XLOOKUP(D398,NOSA!C:C,NOSA!C:C)=D398,"تحویل شده")),"تحویل نشده")</f>
        <v>تحویل نشده</v>
      </c>
      <c r="N398" s="57">
        <v>45301.58233449074</v>
      </c>
    </row>
    <row r="399" spans="2:14">
      <c r="B399" t="str">
        <f>IF(C399="","",گزارش!$B$2&amp;"-"&amp;COUNTIF(macro!$C$3:C399,"ok"))</f>
        <v/>
      </c>
      <c r="C399" t="str">
        <f>IF(VLOOKUP(H399,DATABASE!$B:$E,4,FALSE)=گزارش!$B$2,"ok","")</f>
        <v/>
      </c>
      <c r="D399" t="str">
        <f t="shared" si="6"/>
        <v>دستكش ساق كوتاه نسوز1402/10/20170</v>
      </c>
      <c r="G399" t="s">
        <v>2953</v>
      </c>
      <c r="H399" s="38">
        <v>170</v>
      </c>
      <c r="I399" s="10" t="s">
        <v>1871</v>
      </c>
      <c r="J399" s="10" t="s">
        <v>1821</v>
      </c>
      <c r="K399" s="10" t="s">
        <v>168</v>
      </c>
      <c r="L399" s="38" t="s">
        <v>3196</v>
      </c>
      <c r="M399" t="str">
        <f>IFERROR(IF(G399="","",IF(_xlfn.XLOOKUP(D399,NOSA!C:C,NOSA!C:C)=D399,"تحویل شده")),"تحویل نشده")</f>
        <v>تحویل نشده</v>
      </c>
      <c r="N399" s="57">
        <v>45301.641598032409</v>
      </c>
    </row>
    <row r="400" spans="2:14">
      <c r="B400" t="str">
        <f>IF(C400="","",گزارش!$B$2&amp;"-"&amp;COUNTIF(macro!$C$3:C400,"ok"))</f>
        <v/>
      </c>
      <c r="C400" t="str">
        <f>IF(VLOOKUP(H400,DATABASE!$B:$E,4,FALSE)=گزارش!$B$2,"ok","")</f>
        <v/>
      </c>
      <c r="D400" t="str">
        <f t="shared" si="6"/>
        <v>لباس كار(بلوز و شلوار)1402/10/23156</v>
      </c>
      <c r="G400" t="s">
        <v>2956</v>
      </c>
      <c r="H400" s="38">
        <v>156</v>
      </c>
      <c r="I400" s="10" t="s">
        <v>1867</v>
      </c>
      <c r="J400" s="10" t="s">
        <v>1861</v>
      </c>
      <c r="K400" s="10" t="s">
        <v>2119</v>
      </c>
      <c r="L400" s="38" t="s">
        <v>2609</v>
      </c>
      <c r="M400" t="str">
        <f>IFERROR(IF(G400="","",IF(_xlfn.XLOOKUP(D400,NOSA!C:C,NOSA!C:C)=D400,"تحویل شده")),"تحویل نشده")</f>
        <v>تحویل شده</v>
      </c>
      <c r="N400" s="57">
        <v>45304.832541898148</v>
      </c>
    </row>
    <row r="401" spans="2:14">
      <c r="B401" t="str">
        <f>IF(C401="","",گزارش!$B$2&amp;"-"&amp;COUNTIF(macro!$C$3:C401,"ok"))</f>
        <v/>
      </c>
      <c r="C401" t="str">
        <f>IF(VLOOKUP(H401,DATABASE!$B:$E,4,FALSE)=گزارش!$B$2,"ok","")</f>
        <v/>
      </c>
      <c r="D401" t="str">
        <f t="shared" si="6"/>
        <v>لباس كار نسوز(بلوز و شلوار)1402/10/2345</v>
      </c>
      <c r="G401" t="s">
        <v>2956</v>
      </c>
      <c r="H401" s="38">
        <v>45</v>
      </c>
      <c r="I401" s="10" t="s">
        <v>1826</v>
      </c>
      <c r="J401" s="10" t="s">
        <v>1827</v>
      </c>
      <c r="K401" s="10" t="s">
        <v>2129</v>
      </c>
      <c r="L401" s="38" t="s">
        <v>2609</v>
      </c>
      <c r="M401" t="str">
        <f>IFERROR(IF(G401="","",IF(_xlfn.XLOOKUP(D401,NOSA!C:C,NOSA!C:C)=D401,"تحویل شده")),"تحویل نشده")</f>
        <v>تحویل شده</v>
      </c>
      <c r="N401" s="57">
        <v>45304.832810648149</v>
      </c>
    </row>
    <row r="402" spans="2:14">
      <c r="B402" t="str">
        <f>IF(C402="","",گزارش!$B$2&amp;"-"&amp;COUNTIF(macro!$C$3:C402,"ok"))</f>
        <v/>
      </c>
      <c r="C402" t="str">
        <f>IF(VLOOKUP(H402,DATABASE!$B:$E,4,FALSE)=گزارش!$B$2,"ok","")</f>
        <v/>
      </c>
      <c r="D402" t="str">
        <f t="shared" si="6"/>
        <v>پوتين ايمني نسوز1402/10/24170</v>
      </c>
      <c r="G402" t="s">
        <v>2957</v>
      </c>
      <c r="H402" s="38">
        <v>170</v>
      </c>
      <c r="I402" s="10" t="s">
        <v>1871</v>
      </c>
      <c r="J402" s="10" t="s">
        <v>1821</v>
      </c>
      <c r="K402" s="10" t="s">
        <v>2151</v>
      </c>
      <c r="L402" s="38" t="s">
        <v>2609</v>
      </c>
      <c r="M402" t="str">
        <f>IFERROR(IF(G402="","",IF(_xlfn.XLOOKUP(D402,NOSA!C:C,NOSA!C:C)=D402,"تحویل شده")),"تحویل نشده")</f>
        <v>تحویل شده</v>
      </c>
      <c r="N402" s="57">
        <v>45305.927112384263</v>
      </c>
    </row>
    <row r="403" spans="2:14">
      <c r="B403" t="str">
        <f>IF(C403="","",گزارش!$B$2&amp;"-"&amp;COUNTIF(macro!$C$3:C403,"ok"))</f>
        <v/>
      </c>
      <c r="C403" t="str">
        <f>IF(VLOOKUP(H403,DATABASE!$B:$E,4,FALSE)=گزارش!$B$2,"ok","")</f>
        <v/>
      </c>
      <c r="D403" t="str">
        <f t="shared" si="6"/>
        <v>چكمه ايمني نسوز1402/10/26584</v>
      </c>
      <c r="G403" t="s">
        <v>2959</v>
      </c>
      <c r="H403" s="38">
        <v>584</v>
      </c>
      <c r="I403" s="10" t="s">
        <v>1953</v>
      </c>
      <c r="J403" s="10" t="s">
        <v>1844</v>
      </c>
      <c r="K403" s="10" t="s">
        <v>2152</v>
      </c>
      <c r="L403" s="38" t="s">
        <v>3196</v>
      </c>
      <c r="M403" t="str">
        <f>IFERROR(IF(G403="","",IF(_xlfn.XLOOKUP(D403,NOSA!C:C,NOSA!C:C)=D403,"تحویل شده")),"تحویل نشده")</f>
        <v>تحویل شده</v>
      </c>
      <c r="N403" s="57">
        <v>45307.663167824074</v>
      </c>
    </row>
    <row r="404" spans="2:14">
      <c r="B404" t="str">
        <f>IF(C404="","",گزارش!$B$2&amp;"-"&amp;COUNTIF(macro!$C$3:C404,"ok"))</f>
        <v/>
      </c>
      <c r="C404" t="str">
        <f>IF(VLOOKUP(H404,DATABASE!$B:$E,4,FALSE)=گزارش!$B$2,"ok","")</f>
        <v/>
      </c>
      <c r="D404" t="str">
        <f t="shared" si="6"/>
        <v>لباس كار(بلوز و شلوار)1402/10/27166</v>
      </c>
      <c r="G404" t="s">
        <v>2960</v>
      </c>
      <c r="H404" s="38">
        <v>166</v>
      </c>
      <c r="I404" s="10" t="s">
        <v>1870</v>
      </c>
      <c r="J404" s="10" t="s">
        <v>1851</v>
      </c>
      <c r="K404" s="10" t="s">
        <v>2119</v>
      </c>
      <c r="L404" s="38" t="s">
        <v>2609</v>
      </c>
      <c r="M404" t="str">
        <f>IFERROR(IF(G404="","",IF(_xlfn.XLOOKUP(D404,NOSA!C:C,NOSA!C:C)=D404,"تحویل شده")),"تحویل نشده")</f>
        <v>تحویل شده</v>
      </c>
      <c r="N404" s="57">
        <v>45308.558284953702</v>
      </c>
    </row>
    <row r="405" spans="2:14">
      <c r="B405" t="str">
        <f>IF(C405="","",گزارش!$B$2&amp;"-"&amp;COUNTIF(macro!$C$3:C405,"ok"))</f>
        <v/>
      </c>
      <c r="C405" t="str">
        <f>IF(VLOOKUP(H405,DATABASE!$B:$E,4,FALSE)=گزارش!$B$2,"ok","")</f>
        <v/>
      </c>
      <c r="D405" t="str">
        <f t="shared" si="6"/>
        <v>كفش ايمني1402/10/27166</v>
      </c>
      <c r="G405" t="s">
        <v>2960</v>
      </c>
      <c r="H405" s="38">
        <v>166</v>
      </c>
      <c r="I405" s="10" t="s">
        <v>1870</v>
      </c>
      <c r="J405" s="10" t="s">
        <v>1851</v>
      </c>
      <c r="K405" s="10" t="s">
        <v>2149</v>
      </c>
      <c r="L405" s="38" t="s">
        <v>2609</v>
      </c>
      <c r="M405" t="str">
        <f>IFERROR(IF(G405="","",IF(_xlfn.XLOOKUP(D405,NOSA!C:C,NOSA!C:C)=D405,"تحویل شده")),"تحویل نشده")</f>
        <v>تحویل شده</v>
      </c>
      <c r="N405" s="57">
        <v>45308.558486921298</v>
      </c>
    </row>
    <row r="406" spans="2:14">
      <c r="B406" t="str">
        <f>IF(C406="","",گزارش!$B$2&amp;"-"&amp;COUNTIF(macro!$C$3:C406,"ok"))</f>
        <v/>
      </c>
      <c r="C406" t="str">
        <f>IF(VLOOKUP(H406,DATABASE!$B:$E,4,FALSE)=گزارش!$B$2,"ok","")</f>
        <v/>
      </c>
      <c r="D406" t="str">
        <f t="shared" si="6"/>
        <v>گوشي ايرماف1402/10/27166</v>
      </c>
      <c r="G406" t="s">
        <v>2960</v>
      </c>
      <c r="H406" s="38">
        <v>166</v>
      </c>
      <c r="I406" s="10" t="s">
        <v>1870</v>
      </c>
      <c r="J406" s="10" t="s">
        <v>1851</v>
      </c>
      <c r="K406" s="10" t="s">
        <v>138</v>
      </c>
      <c r="L406" s="38" t="s">
        <v>2609</v>
      </c>
      <c r="M406" t="str">
        <f>IFERROR(IF(G406="","",IF(_xlfn.XLOOKUP(D406,NOSA!C:C,NOSA!C:C)=D406,"تحویل شده")),"تحویل نشده")</f>
        <v>تحویل شده</v>
      </c>
      <c r="N406" s="57">
        <v>45308.55872685185</v>
      </c>
    </row>
    <row r="407" spans="2:14">
      <c r="B407" t="str">
        <f>IF(C407="","",گزارش!$B$2&amp;"-"&amp;COUNTIF(macro!$C$3:C407,"ok"))</f>
        <v/>
      </c>
      <c r="C407" t="str">
        <f>IF(VLOOKUP(H407,DATABASE!$B:$E,4,FALSE)=گزارش!$B$2,"ok","")</f>
        <v/>
      </c>
      <c r="D407" t="str">
        <f t="shared" si="6"/>
        <v>لباس كار نسوز(بلوز و شلوار)1402/10/27401</v>
      </c>
      <c r="G407" t="s">
        <v>2960</v>
      </c>
      <c r="H407" s="38">
        <v>401</v>
      </c>
      <c r="I407" s="10" t="s">
        <v>1925</v>
      </c>
      <c r="J407" s="10" t="s">
        <v>1831</v>
      </c>
      <c r="K407" s="10" t="s">
        <v>2129</v>
      </c>
      <c r="L407" s="38" t="s">
        <v>2609</v>
      </c>
      <c r="M407" t="str">
        <f>IFERROR(IF(G407="","",IF(_xlfn.XLOOKUP(D407,NOSA!C:C,NOSA!C:C)=D407,"تحویل شده")),"تحویل نشده")</f>
        <v>تحویل نشده</v>
      </c>
      <c r="N407" s="57">
        <v>45308.715999189815</v>
      </c>
    </row>
    <row r="408" spans="2:14">
      <c r="B408" t="str">
        <f>IF(C408="","",گزارش!$B$2&amp;"-"&amp;COUNTIF(macro!$C$3:C408,"ok"))</f>
        <v/>
      </c>
      <c r="C408" t="str">
        <f>IF(VLOOKUP(H408,DATABASE!$B:$E,4,FALSE)=گزارش!$B$2,"ok","")</f>
        <v/>
      </c>
      <c r="D408" t="str">
        <f t="shared" si="6"/>
        <v>لباس كار نسوز (بلوز) 1402/10/28773</v>
      </c>
      <c r="G408" t="s">
        <v>2961</v>
      </c>
      <c r="H408" s="38">
        <v>773</v>
      </c>
      <c r="I408" s="10" t="s">
        <v>2048</v>
      </c>
      <c r="J408" s="10" t="s">
        <v>1854</v>
      </c>
      <c r="K408" s="10" t="s">
        <v>2122</v>
      </c>
      <c r="L408" s="38" t="s">
        <v>2609</v>
      </c>
      <c r="M408" t="str">
        <f>IFERROR(IF(G408="","",IF(_xlfn.XLOOKUP(D408,NOSA!C:C,NOSA!C:C)=D408,"تحویل شده")),"تحویل نشده")</f>
        <v>تحویل نشده</v>
      </c>
      <c r="N408" s="57">
        <v>45309.486557870368</v>
      </c>
    </row>
    <row r="409" spans="2:14">
      <c r="B409" t="str">
        <f>IF(C409="","",گزارش!$B$2&amp;"-"&amp;COUNTIF(macro!$C$3:C409,"ok"))</f>
        <v/>
      </c>
      <c r="C409" t="str">
        <f>IF(VLOOKUP(H409,DATABASE!$B:$E,4,FALSE)=گزارش!$B$2,"ok","")</f>
        <v/>
      </c>
      <c r="D409" t="str">
        <f t="shared" si="6"/>
        <v>چكمه ايمني نسوز1402/10/28773</v>
      </c>
      <c r="G409" t="s">
        <v>2961</v>
      </c>
      <c r="H409" s="38">
        <v>773</v>
      </c>
      <c r="I409" s="10" t="s">
        <v>2048</v>
      </c>
      <c r="J409" s="10" t="s">
        <v>1854</v>
      </c>
      <c r="K409" s="10" t="s">
        <v>2152</v>
      </c>
      <c r="L409" s="38" t="s">
        <v>2609</v>
      </c>
      <c r="M409" t="str">
        <f>IFERROR(IF(G409="","",IF(_xlfn.XLOOKUP(D409,NOSA!C:C,NOSA!C:C)=D409,"تحویل شده")),"تحویل نشده")</f>
        <v>تحویل نشده</v>
      </c>
      <c r="N409" s="57">
        <v>45309.48679560185</v>
      </c>
    </row>
    <row r="410" spans="2:14">
      <c r="B410" t="str">
        <f>IF(C410="","",گزارش!$B$2&amp;"-"&amp;COUNTIF(macro!$C$3:C410,"ok"))</f>
        <v/>
      </c>
      <c r="C410" t="str">
        <f>IF(VLOOKUP(H410,DATABASE!$B:$E,4,FALSE)=گزارش!$B$2,"ok","")</f>
        <v/>
      </c>
      <c r="D410" t="str">
        <f t="shared" si="6"/>
        <v>دستكش ساق بلند نسوز1402/10/28773</v>
      </c>
      <c r="G410" t="s">
        <v>2961</v>
      </c>
      <c r="H410" s="38">
        <v>773</v>
      </c>
      <c r="I410" s="10" t="s">
        <v>2048</v>
      </c>
      <c r="J410" s="10" t="s">
        <v>1854</v>
      </c>
      <c r="K410" s="10" t="s">
        <v>180</v>
      </c>
      <c r="L410" s="38" t="s">
        <v>2609</v>
      </c>
      <c r="M410" t="str">
        <f>IFERROR(IF(G410="","",IF(_xlfn.XLOOKUP(D410,NOSA!C:C,NOSA!C:C)=D410,"تحویل شده")),"تحویل نشده")</f>
        <v>تحویل نشده</v>
      </c>
      <c r="N410" s="57">
        <v>45309.486910879627</v>
      </c>
    </row>
    <row r="411" spans="2:14">
      <c r="B411" t="str">
        <f>IF(C411="","",گزارش!$B$2&amp;"-"&amp;COUNTIF(macro!$C$3:C411,"ok"))</f>
        <v/>
      </c>
      <c r="C411" t="str">
        <f>IF(VLOOKUP(H411,DATABASE!$B:$E,4,FALSE)=گزارش!$B$2,"ok","")</f>
        <v/>
      </c>
      <c r="D411" t="str">
        <f t="shared" si="6"/>
        <v>دستكش ضد برش سبك1402/10/28773</v>
      </c>
      <c r="G411" t="s">
        <v>2961</v>
      </c>
      <c r="H411" s="38">
        <v>773</v>
      </c>
      <c r="I411" s="10" t="s">
        <v>2048</v>
      </c>
      <c r="J411" s="10" t="s">
        <v>1854</v>
      </c>
      <c r="K411" s="10" t="s">
        <v>22</v>
      </c>
      <c r="L411" s="38" t="s">
        <v>2609</v>
      </c>
      <c r="M411" t="str">
        <f>IFERROR(IF(G411="","",IF(_xlfn.XLOOKUP(D411,NOSA!C:C,NOSA!C:C)=D411,"تحویل شده")),"تحویل نشده")</f>
        <v>تحویل نشده</v>
      </c>
      <c r="N411" s="57">
        <v>45309.487257870373</v>
      </c>
    </row>
    <row r="412" spans="2:14">
      <c r="B412" t="str">
        <f>IF(C412="","",گزارش!$B$2&amp;"-"&amp;COUNTIF(macro!$C$3:C412,"ok"))</f>
        <v/>
      </c>
      <c r="C412" t="str">
        <f>IF(VLOOKUP(H412,DATABASE!$B:$E,4,FALSE)=گزارش!$B$2,"ok","")</f>
        <v/>
      </c>
      <c r="D412" t="str">
        <f t="shared" si="6"/>
        <v>كفش ايمني1402/10/28735</v>
      </c>
      <c r="G412" t="s">
        <v>2961</v>
      </c>
      <c r="H412" s="38">
        <v>735</v>
      </c>
      <c r="I412" s="10" t="s">
        <v>2018</v>
      </c>
      <c r="J412" s="10" t="s">
        <v>1895</v>
      </c>
      <c r="K412" s="10" t="s">
        <v>2149</v>
      </c>
      <c r="L412" s="38" t="s">
        <v>2609</v>
      </c>
      <c r="M412" t="str">
        <f>IFERROR(IF(G412="","",IF(_xlfn.XLOOKUP(D412,NOSA!C:C,NOSA!C:C)=D412,"تحویل شده")),"تحویل نشده")</f>
        <v>تحویل نشده</v>
      </c>
      <c r="N412" s="57">
        <v>45309.507689120372</v>
      </c>
    </row>
    <row r="413" spans="2:14">
      <c r="B413" t="str">
        <f>IF(C413="","",گزارش!$B$2&amp;"-"&amp;COUNTIF(macro!$C$3:C413,"ok"))</f>
        <v/>
      </c>
      <c r="C413" t="str">
        <f>IF(VLOOKUP(H413,DATABASE!$B:$E,4,FALSE)=گزارش!$B$2,"ok","")</f>
        <v/>
      </c>
      <c r="D413" t="str">
        <f t="shared" si="6"/>
        <v>لباس كار معمولي- بلوز و شلوار1402/10/28735</v>
      </c>
      <c r="G413" t="s">
        <v>2961</v>
      </c>
      <c r="H413" s="38">
        <v>735</v>
      </c>
      <c r="I413" s="10" t="s">
        <v>2018</v>
      </c>
      <c r="J413" s="10" t="s">
        <v>1895</v>
      </c>
      <c r="K413" s="10" t="s">
        <v>2348</v>
      </c>
      <c r="L413" s="38" t="s">
        <v>2609</v>
      </c>
      <c r="M413" t="str">
        <f>IFERROR(IF(G413="","",IF(_xlfn.XLOOKUP(D413,NOSA!C:C,NOSA!C:C)=D413,"تحویل شده")),"تحویل نشده")</f>
        <v>تحویل نشده</v>
      </c>
      <c r="N413" s="57">
        <v>45309.540278587963</v>
      </c>
    </row>
    <row r="414" spans="2:14">
      <c r="B414" t="str">
        <f>IF(C414="","",گزارش!$B$2&amp;"-"&amp;COUNTIF(macro!$C$3:C414,"ok"))</f>
        <v/>
      </c>
      <c r="C414" t="str">
        <f>IF(VLOOKUP(H414,DATABASE!$B:$E,4,FALSE)=گزارش!$B$2,"ok","")</f>
        <v/>
      </c>
      <c r="D414" t="str">
        <f t="shared" si="6"/>
        <v>كلاه ايمني1402/10/28783</v>
      </c>
      <c r="G414" t="s">
        <v>2961</v>
      </c>
      <c r="H414" s="38">
        <v>783</v>
      </c>
      <c r="I414" s="10" t="s">
        <v>2056</v>
      </c>
      <c r="J414" s="10" t="s">
        <v>1854</v>
      </c>
      <c r="K414" s="10" t="s">
        <v>2096</v>
      </c>
      <c r="L414" s="38" t="s">
        <v>2609</v>
      </c>
      <c r="M414" t="str">
        <f>IFERROR(IF(G414="","",IF(_xlfn.XLOOKUP(D414,NOSA!C:C,NOSA!C:C)=D414,"تحویل شده")),"تحویل نشده")</f>
        <v>تحویل شده</v>
      </c>
      <c r="N414" s="57">
        <v>45309.543078703704</v>
      </c>
    </row>
    <row r="415" spans="2:14">
      <c r="B415" t="str">
        <f>IF(C415="","",گزارش!$B$2&amp;"-"&amp;COUNTIF(macro!$C$3:C415,"ok"))</f>
        <v/>
      </c>
      <c r="C415" t="str">
        <f>IF(VLOOKUP(H415,DATABASE!$B:$E,4,FALSE)=گزارش!$B$2,"ok","")</f>
        <v/>
      </c>
      <c r="D415" t="str">
        <f t="shared" si="6"/>
        <v>ماسك نيم صورت دو فيلتره (3M)1402/10/29751</v>
      </c>
      <c r="G415" t="s">
        <v>2962</v>
      </c>
      <c r="H415" s="38">
        <v>751</v>
      </c>
      <c r="I415" s="10" t="s">
        <v>2034</v>
      </c>
      <c r="J415" s="10" t="s">
        <v>1838</v>
      </c>
      <c r="K415" s="10" t="s">
        <v>151</v>
      </c>
      <c r="L415" s="38" t="s">
        <v>2639</v>
      </c>
      <c r="M415" t="str">
        <f>IFERROR(IF(G415="","",IF(_xlfn.XLOOKUP(D415,NOSA!C:C,NOSA!C:C)=D415,"تحویل شده")),"تحویل نشده")</f>
        <v>تحویل شده</v>
      </c>
      <c r="N415" s="57">
        <v>45310.397999884262</v>
      </c>
    </row>
    <row r="416" spans="2:14">
      <c r="B416" t="str">
        <f>IF(C416="","",گزارش!$B$2&amp;"-"&amp;COUNTIF(macro!$C$3:C416,"ok"))</f>
        <v/>
      </c>
      <c r="C416" t="str">
        <f>IF(VLOOKUP(H416,DATABASE!$B:$E,4,FALSE)=گزارش!$B$2,"ok","")</f>
        <v/>
      </c>
      <c r="D416" t="str">
        <f t="shared" si="6"/>
        <v>پابند نسوز چرمي1402/10/29649</v>
      </c>
      <c r="G416" t="s">
        <v>2962</v>
      </c>
      <c r="H416" s="38">
        <v>649</v>
      </c>
      <c r="I416" s="10" t="s">
        <v>1975</v>
      </c>
      <c r="J416" s="10" t="s">
        <v>1844</v>
      </c>
      <c r="K416" s="10" t="s">
        <v>18</v>
      </c>
      <c r="L416" s="38" t="s">
        <v>2609</v>
      </c>
      <c r="M416" t="str">
        <f>IFERROR(IF(G416="","",IF(_xlfn.XLOOKUP(D416,NOSA!C:C,NOSA!C:C)=D416,"تحویل شده")),"تحویل نشده")</f>
        <v>تحویل شده</v>
      </c>
      <c r="N416" s="57">
        <v>45310.847056712963</v>
      </c>
    </row>
    <row r="417" spans="2:14">
      <c r="B417" t="str">
        <f>IF(C417="","",گزارش!$B$2&amp;"-"&amp;COUNTIF(macro!$C$3:C417,"ok"))</f>
        <v/>
      </c>
      <c r="C417" t="str">
        <f>IF(VLOOKUP(H417,DATABASE!$B:$E,4,FALSE)=گزارش!$B$2,"ok","")</f>
        <v/>
      </c>
      <c r="D417" t="str">
        <f t="shared" si="6"/>
        <v>دستكش ضد برش سبك1402/11/0110027</v>
      </c>
      <c r="G417" t="s">
        <v>2964</v>
      </c>
      <c r="H417" s="38">
        <v>10027</v>
      </c>
      <c r="I417" s="10" t="s">
        <v>1637</v>
      </c>
      <c r="J417" s="10" t="s">
        <v>1838</v>
      </c>
      <c r="K417" s="10" t="s">
        <v>22</v>
      </c>
      <c r="L417" s="38" t="s">
        <v>3196</v>
      </c>
      <c r="M417" t="str">
        <f>IFERROR(IF(G417="","",IF(_xlfn.XLOOKUP(D417,NOSA!C:C,NOSA!C:C)=D417,"تحویل شده")),"تحویل نشده")</f>
        <v>تحویل شده</v>
      </c>
      <c r="N417" s="57">
        <v>45312.370544444442</v>
      </c>
    </row>
    <row r="418" spans="2:14">
      <c r="B418" t="str">
        <f>IF(C418="","",گزارش!$B$2&amp;"-"&amp;COUNTIF(macro!$C$3:C418,"ok"))</f>
        <v/>
      </c>
      <c r="C418" t="str">
        <f>IF(VLOOKUP(H418,DATABASE!$B:$E,4,FALSE)=گزارش!$B$2,"ok","")</f>
        <v/>
      </c>
      <c r="D418" t="str">
        <f t="shared" si="6"/>
        <v>لباس كار نسوز(بلوز و شلوار)1402/11/01718</v>
      </c>
      <c r="G418" t="s">
        <v>2964</v>
      </c>
      <c r="H418" s="38">
        <v>718</v>
      </c>
      <c r="I418" s="10" t="s">
        <v>2007</v>
      </c>
      <c r="J418" s="10" t="s">
        <v>1844</v>
      </c>
      <c r="K418" s="10" t="s">
        <v>2129</v>
      </c>
      <c r="L418" s="38" t="s">
        <v>3196</v>
      </c>
      <c r="M418" t="str">
        <f>IFERROR(IF(G418="","",IF(_xlfn.XLOOKUP(D418,NOSA!C:C,NOSA!C:C)=D418,"تحویل شده")),"تحویل نشده")</f>
        <v>تحویل نشده</v>
      </c>
      <c r="N418" s="57">
        <v>45312.517520138892</v>
      </c>
    </row>
    <row r="419" spans="2:14">
      <c r="B419" t="str">
        <f>IF(C419="","",گزارش!$B$2&amp;"-"&amp;COUNTIF(macro!$C$3:C419,"ok"))</f>
        <v/>
      </c>
      <c r="C419" t="str">
        <f>IF(VLOOKUP(H419,DATABASE!$B:$E,4,FALSE)=گزارش!$B$2,"ok","")</f>
        <v/>
      </c>
      <c r="D419" t="str">
        <f t="shared" si="6"/>
        <v>لباس كار نسوز(بلوز و شلوار)1402/11/01766</v>
      </c>
      <c r="G419" t="s">
        <v>2964</v>
      </c>
      <c r="H419" s="38">
        <v>766</v>
      </c>
      <c r="I419" s="10" t="s">
        <v>2041</v>
      </c>
      <c r="J419" s="10" t="s">
        <v>1840</v>
      </c>
      <c r="K419" s="10" t="s">
        <v>2129</v>
      </c>
      <c r="L419" s="38" t="s">
        <v>2609</v>
      </c>
      <c r="M419" t="str">
        <f>IFERROR(IF(G419="","",IF(_xlfn.XLOOKUP(D419,NOSA!C:C,NOSA!C:C)=D419,"تحویل شده")),"تحویل نشده")</f>
        <v>تحویل شده</v>
      </c>
      <c r="N419" s="57">
        <v>45312.804350115737</v>
      </c>
    </row>
    <row r="420" spans="2:14">
      <c r="B420" t="str">
        <f>IF(C420="","",گزارش!$B$2&amp;"-"&amp;COUNTIF(macro!$C$3:C420,"ok"))</f>
        <v/>
      </c>
      <c r="C420" t="str">
        <f>IF(VLOOKUP(H420,DATABASE!$B:$E,4,FALSE)=گزارش!$B$2,"ok","")</f>
        <v/>
      </c>
      <c r="D420" t="str">
        <f t="shared" si="6"/>
        <v>پوتين ايمني نسوز1402/11/0110028</v>
      </c>
      <c r="G420" t="s">
        <v>2964</v>
      </c>
      <c r="H420" s="38">
        <v>10028</v>
      </c>
      <c r="I420" s="10" t="s">
        <v>1638</v>
      </c>
      <c r="J420" s="10" t="s">
        <v>1838</v>
      </c>
      <c r="K420" s="10" t="s">
        <v>2151</v>
      </c>
      <c r="L420" s="38" t="s">
        <v>2609</v>
      </c>
      <c r="M420" t="str">
        <f>IFERROR(IF(G420="","",IF(_xlfn.XLOOKUP(D420,NOSA!C:C,NOSA!C:C)=D420,"تحویل شده")),"تحویل نشده")</f>
        <v>تحویل شده</v>
      </c>
      <c r="N420" s="57">
        <v>45312.827267939814</v>
      </c>
    </row>
    <row r="421" spans="2:14">
      <c r="B421" t="str">
        <f>IF(C421="","",گزارش!$B$2&amp;"-"&amp;COUNTIF(macro!$C$3:C421,"ok"))</f>
        <v/>
      </c>
      <c r="C421" t="str">
        <f>IF(VLOOKUP(H421,DATABASE!$B:$E,4,FALSE)=گزارش!$B$2,"ok","")</f>
        <v/>
      </c>
      <c r="D421" t="str">
        <f t="shared" si="6"/>
        <v>كفش ايمني1402/11/02839</v>
      </c>
      <c r="G421" t="s">
        <v>2965</v>
      </c>
      <c r="H421" s="38">
        <v>839</v>
      </c>
      <c r="I421" s="10" t="s">
        <v>2698</v>
      </c>
      <c r="J421" s="10" t="s">
        <v>1895</v>
      </c>
      <c r="K421" s="10" t="s">
        <v>2149</v>
      </c>
      <c r="L421" s="38" t="s">
        <v>3196</v>
      </c>
      <c r="M421" t="str">
        <f>IFERROR(IF(G421="","",IF(_xlfn.XLOOKUP(D421,NOSA!C:C,NOSA!C:C)=D421,"تحویل شده")),"تحویل نشده")</f>
        <v>تحویل شده</v>
      </c>
      <c r="N421" s="57">
        <v>45313.330714004631</v>
      </c>
    </row>
    <row r="422" spans="2:14">
      <c r="B422" t="str">
        <f>IF(C422="","",گزارش!$B$2&amp;"-"&amp;COUNTIF(macro!$C$3:C422,"ok"))</f>
        <v/>
      </c>
      <c r="C422" t="str">
        <f>IF(VLOOKUP(H422,DATABASE!$B:$E,4,FALSE)=گزارش!$B$2,"ok","")</f>
        <v/>
      </c>
      <c r="D422" t="str">
        <f t="shared" si="6"/>
        <v>نقاب تيره محافظ صورت مدلcanasafe1402/11/02847</v>
      </c>
      <c r="G422" t="s">
        <v>2965</v>
      </c>
      <c r="H422" s="38">
        <v>847</v>
      </c>
      <c r="I422" s="10" t="s">
        <v>2739</v>
      </c>
      <c r="J422" s="10" t="s">
        <v>1840</v>
      </c>
      <c r="K422" s="10" t="s">
        <v>774</v>
      </c>
      <c r="L422" s="38" t="s">
        <v>3196</v>
      </c>
      <c r="M422" t="str">
        <f>IFERROR(IF(G422="","",IF(_xlfn.XLOOKUP(D422,NOSA!C:C,NOSA!C:C)=D422,"تحویل شده")),"تحویل نشده")</f>
        <v>تحویل نشده</v>
      </c>
      <c r="N422" s="57">
        <v>45313.379831018516</v>
      </c>
    </row>
    <row r="423" spans="2:14">
      <c r="B423" t="str">
        <f>IF(C423="","",گزارش!$B$2&amp;"-"&amp;COUNTIF(macro!$C$3:C423,"ok"))</f>
        <v/>
      </c>
      <c r="C423" t="str">
        <f>IF(VLOOKUP(H423,DATABASE!$B:$E,4,FALSE)=گزارش!$B$2,"ok","")</f>
        <v/>
      </c>
      <c r="D423" t="str">
        <f t="shared" si="6"/>
        <v>هدگير نقاب1402/11/02847</v>
      </c>
      <c r="G423" t="s">
        <v>2965</v>
      </c>
      <c r="H423" s="38">
        <v>847</v>
      </c>
      <c r="I423" s="10" t="s">
        <v>2739</v>
      </c>
      <c r="J423" s="10" t="s">
        <v>1840</v>
      </c>
      <c r="K423" s="10" t="s">
        <v>12</v>
      </c>
      <c r="L423" s="38" t="s">
        <v>3196</v>
      </c>
      <c r="M423" t="str">
        <f>IFERROR(IF(G423="","",IF(_xlfn.XLOOKUP(D423,NOSA!C:C,NOSA!C:C)=D423,"تحویل شده")),"تحویل نشده")</f>
        <v>تحویل شده</v>
      </c>
      <c r="N423" s="57">
        <v>45313.379917013888</v>
      </c>
    </row>
    <row r="424" spans="2:14">
      <c r="B424" t="str">
        <f>IF(C424="","",گزارش!$B$2&amp;"-"&amp;COUNTIF(macro!$C$3:C424,"ok"))</f>
        <v/>
      </c>
      <c r="C424" t="str">
        <f>IF(VLOOKUP(H424,DATABASE!$B:$E,4,FALSE)=گزارش!$B$2,"ok","")</f>
        <v/>
      </c>
      <c r="D424" t="str">
        <f t="shared" si="6"/>
        <v>نقاب تيره محافظ صورت مدلcanasafe1402/11/02402</v>
      </c>
      <c r="G424" t="s">
        <v>2965</v>
      </c>
      <c r="H424" s="38">
        <v>402</v>
      </c>
      <c r="I424" s="10" t="s">
        <v>1926</v>
      </c>
      <c r="J424" s="10" t="s">
        <v>1840</v>
      </c>
      <c r="K424" s="10" t="s">
        <v>774</v>
      </c>
      <c r="L424" s="38" t="s">
        <v>2639</v>
      </c>
      <c r="M424" t="str">
        <f>IFERROR(IF(G424="","",IF(_xlfn.XLOOKUP(D424,NOSA!C:C,NOSA!C:C)=D424,"تحویل شده")),"تحویل نشده")</f>
        <v>تحویل نشده</v>
      </c>
      <c r="N424" s="57">
        <v>45313.398398495374</v>
      </c>
    </row>
    <row r="425" spans="2:14">
      <c r="B425" t="str">
        <f>IF(C425="","",گزارش!$B$2&amp;"-"&amp;COUNTIF(macro!$C$3:C425,"ok"))</f>
        <v>خدمات و نگهبانی-8</v>
      </c>
      <c r="C425" t="str">
        <f>IF(VLOOKUP(H425,DATABASE!$B:$E,4,FALSE)=گزارش!$B$2,"ok","")</f>
        <v>ok</v>
      </c>
      <c r="D425" t="str">
        <f t="shared" si="6"/>
        <v>نقاب تيره محافظ صورت مدلcanasafe1402/11/03651</v>
      </c>
      <c r="G425" t="s">
        <v>2966</v>
      </c>
      <c r="H425" s="38">
        <v>651</v>
      </c>
      <c r="I425" s="10" t="s">
        <v>165</v>
      </c>
      <c r="J425" s="10" t="s">
        <v>1840</v>
      </c>
      <c r="K425" s="10" t="s">
        <v>774</v>
      </c>
      <c r="L425" s="38" t="s">
        <v>3196</v>
      </c>
      <c r="M425" t="str">
        <f>IFERROR(IF(G425="","",IF(_xlfn.XLOOKUP(D425,NOSA!C:C,NOSA!C:C)=D425,"تحویل شده")),"تحویل نشده")</f>
        <v>تحویل نشده</v>
      </c>
      <c r="N425" s="57">
        <v>45314.600576273151</v>
      </c>
    </row>
    <row r="426" spans="2:14">
      <c r="B426" t="str">
        <f>IF(C426="","",گزارش!$B$2&amp;"-"&amp;COUNTIF(macro!$C$3:C426,"ok"))</f>
        <v>خدمات و نگهبانی-9</v>
      </c>
      <c r="C426" t="str">
        <f>IF(VLOOKUP(H426,DATABASE!$B:$E,4,FALSE)=گزارش!$B$2,"ok","")</f>
        <v>ok</v>
      </c>
      <c r="D426" t="str">
        <f t="shared" si="6"/>
        <v>پيشبند نسوز آلومينيومي1402/11/03651</v>
      </c>
      <c r="G426" t="s">
        <v>2966</v>
      </c>
      <c r="H426" s="38">
        <v>651</v>
      </c>
      <c r="I426" s="10" t="s">
        <v>165</v>
      </c>
      <c r="J426" s="10" t="s">
        <v>1840</v>
      </c>
      <c r="K426" s="10" t="s">
        <v>36</v>
      </c>
      <c r="L426" s="38" t="s">
        <v>3196</v>
      </c>
      <c r="M426" t="str">
        <f>IFERROR(IF(G426="","",IF(_xlfn.XLOOKUP(D426,NOSA!C:C,NOSA!C:C)=D426,"تحویل شده")),"تحویل نشده")</f>
        <v>تحویل نشده</v>
      </c>
      <c r="N426" s="57">
        <v>45314.601526851853</v>
      </c>
    </row>
    <row r="427" spans="2:14">
      <c r="B427" t="str">
        <f>IF(C427="","",گزارش!$B$2&amp;"-"&amp;COUNTIF(macro!$C$3:C427,"ok"))</f>
        <v/>
      </c>
      <c r="C427" t="str">
        <f>IF(VLOOKUP(H427,DATABASE!$B:$E,4,FALSE)=گزارش!$B$2,"ok","")</f>
        <v/>
      </c>
      <c r="D427" t="str">
        <f t="shared" si="6"/>
        <v>دستكش ساق كوتاه نسوز1402/11/03867</v>
      </c>
      <c r="G427" t="s">
        <v>2966</v>
      </c>
      <c r="H427" s="38">
        <v>867</v>
      </c>
      <c r="I427" s="10" t="s">
        <v>3239</v>
      </c>
      <c r="J427" s="10" t="s">
        <v>1851</v>
      </c>
      <c r="K427" s="10" t="s">
        <v>168</v>
      </c>
      <c r="L427" s="38" t="s">
        <v>2639</v>
      </c>
      <c r="M427" t="str">
        <f>IFERROR(IF(G427="","",IF(_xlfn.XLOOKUP(D427,NOSA!C:C,NOSA!C:C)=D427,"تحویل شده")),"تحویل نشده")</f>
        <v>تحویل نشده</v>
      </c>
      <c r="N427" s="57">
        <v>45314.683446527779</v>
      </c>
    </row>
    <row r="428" spans="2:14">
      <c r="B428" t="str">
        <f>IF(C428="","",گزارش!$B$2&amp;"-"&amp;COUNTIF(macro!$C$3:C428,"ok"))</f>
        <v/>
      </c>
      <c r="C428" t="str">
        <f>IF(VLOOKUP(H428,DATABASE!$B:$E,4,FALSE)=گزارش!$B$2,"ok","")</f>
        <v/>
      </c>
      <c r="D428" t="str">
        <f t="shared" si="6"/>
        <v>دستكش ضد برش سبك1402/11/03606</v>
      </c>
      <c r="G428" t="s">
        <v>2966</v>
      </c>
      <c r="H428" s="38">
        <v>606</v>
      </c>
      <c r="I428" s="10" t="s">
        <v>233</v>
      </c>
      <c r="J428" s="10" t="s">
        <v>1854</v>
      </c>
      <c r="K428" s="10" t="s">
        <v>22</v>
      </c>
      <c r="L428" s="38" t="s">
        <v>2609</v>
      </c>
      <c r="M428" t="str">
        <f>IFERROR(IF(G428="","",IF(_xlfn.XLOOKUP(D428,NOSA!C:C,NOSA!C:C)=D428,"تحویل شده")),"تحویل نشده")</f>
        <v>تحویل شده</v>
      </c>
      <c r="N428" s="57">
        <v>45314.943141782409</v>
      </c>
    </row>
    <row r="429" spans="2:14">
      <c r="B429" t="str">
        <f>IF(C429="","",گزارش!$B$2&amp;"-"&amp;COUNTIF(macro!$C$3:C429,"ok"))</f>
        <v/>
      </c>
      <c r="C429" t="str">
        <f>IF(VLOOKUP(H429,DATABASE!$B:$E,4,FALSE)=گزارش!$B$2,"ok","")</f>
        <v/>
      </c>
      <c r="D429" t="str">
        <f t="shared" si="6"/>
        <v>دستكش ضد برش سبك1402/11/06842</v>
      </c>
      <c r="G429" t="s">
        <v>2969</v>
      </c>
      <c r="H429" s="38">
        <v>842</v>
      </c>
      <c r="I429" s="10" t="s">
        <v>2694</v>
      </c>
      <c r="J429" s="10" t="s">
        <v>1840</v>
      </c>
      <c r="K429" s="10" t="s">
        <v>22</v>
      </c>
      <c r="L429" s="38" t="s">
        <v>2609</v>
      </c>
      <c r="M429" t="str">
        <f>IFERROR(IF(G429="","",IF(_xlfn.XLOOKUP(D429,NOSA!C:C,NOSA!C:C)=D429,"تحویل شده")),"تحویل نشده")</f>
        <v>تحویل نشده</v>
      </c>
      <c r="N429" s="57">
        <v>45317.022881018522</v>
      </c>
    </row>
    <row r="430" spans="2:14">
      <c r="B430" t="str">
        <f>IF(C430="","",گزارش!$B$2&amp;"-"&amp;COUNTIF(macro!$C$3:C430,"ok"))</f>
        <v/>
      </c>
      <c r="C430" t="str">
        <f>IF(VLOOKUP(H430,DATABASE!$B:$E,4,FALSE)=گزارش!$B$2,"ok","")</f>
        <v/>
      </c>
      <c r="D430" t="str">
        <f t="shared" si="6"/>
        <v>پابند نسوز چرمي1402/11/06842</v>
      </c>
      <c r="G430" t="s">
        <v>2969</v>
      </c>
      <c r="H430" s="38">
        <v>842</v>
      </c>
      <c r="I430" s="10" t="s">
        <v>2694</v>
      </c>
      <c r="J430" s="10" t="s">
        <v>1840</v>
      </c>
      <c r="K430" s="10" t="s">
        <v>18</v>
      </c>
      <c r="L430" s="38" t="s">
        <v>2609</v>
      </c>
      <c r="M430" t="str">
        <f>IFERROR(IF(G430="","",IF(_xlfn.XLOOKUP(D430,NOSA!C:C,NOSA!C:C)=D430,"تحویل شده")),"تحویل نشده")</f>
        <v>تحویل نشده</v>
      </c>
      <c r="N430" s="57">
        <v>45317.023703356484</v>
      </c>
    </row>
    <row r="431" spans="2:14">
      <c r="B431" t="str">
        <f>IF(C431="","",گزارش!$B$2&amp;"-"&amp;COUNTIF(macro!$C$3:C431,"ok"))</f>
        <v/>
      </c>
      <c r="C431" t="str">
        <f>IF(VLOOKUP(H431,DATABASE!$B:$E,4,FALSE)=گزارش!$B$2,"ok","")</f>
        <v/>
      </c>
      <c r="D431" t="str">
        <f t="shared" si="6"/>
        <v>كفش ايمني1402/11/08641</v>
      </c>
      <c r="G431" t="s">
        <v>2971</v>
      </c>
      <c r="H431" s="38">
        <v>641</v>
      </c>
      <c r="I431" s="10" t="s">
        <v>1972</v>
      </c>
      <c r="J431" s="10" t="s">
        <v>1873</v>
      </c>
      <c r="K431" s="10" t="s">
        <v>2149</v>
      </c>
      <c r="L431" s="38" t="s">
        <v>2639</v>
      </c>
      <c r="M431" t="str">
        <f>IFERROR(IF(G431="","",IF(_xlfn.XLOOKUP(D431,NOSA!C:C,NOSA!C:C)=D431,"تحویل شده")),"تحویل نشده")</f>
        <v>تحویل نشده</v>
      </c>
      <c r="N431" s="57">
        <v>45319.028603587962</v>
      </c>
    </row>
    <row r="432" spans="2:14">
      <c r="B432" t="str">
        <f>IF(C432="","",گزارش!$B$2&amp;"-"&amp;COUNTIF(macro!$C$3:C432,"ok"))</f>
        <v/>
      </c>
      <c r="C432" t="str">
        <f>IF(VLOOKUP(H432,DATABASE!$B:$E,4,FALSE)=گزارش!$B$2,"ok","")</f>
        <v/>
      </c>
      <c r="D432" t="str">
        <f t="shared" si="6"/>
        <v>دستكش كف مواد سبك1402/11/08843</v>
      </c>
      <c r="G432" t="s">
        <v>2971</v>
      </c>
      <c r="H432" s="38">
        <v>843</v>
      </c>
      <c r="I432" s="10" t="s">
        <v>2695</v>
      </c>
      <c r="J432" s="10" t="s">
        <v>1980</v>
      </c>
      <c r="K432" s="10" t="s">
        <v>2</v>
      </c>
      <c r="L432" s="38" t="s">
        <v>2639</v>
      </c>
      <c r="M432" t="str">
        <f>IFERROR(IF(G432="","",IF(_xlfn.XLOOKUP(D432,NOSA!C:C,NOSA!C:C)=D432,"تحویل شده")),"تحویل نشده")</f>
        <v>تحویل شده</v>
      </c>
      <c r="N432" s="57">
        <v>45319.96690324074</v>
      </c>
    </row>
    <row r="433" spans="2:14">
      <c r="B433" t="str">
        <f>IF(C433="","",گزارش!$B$2&amp;"-"&amp;COUNTIF(macro!$C$3:C433,"ok"))</f>
        <v/>
      </c>
      <c r="C433" t="str">
        <f>IF(VLOOKUP(H433,DATABASE!$B:$E,4,FALSE)=گزارش!$B$2,"ok","")</f>
        <v/>
      </c>
      <c r="D433" t="str">
        <f t="shared" si="6"/>
        <v>لباس كار ديرسوز(بلوز و شلوار)1402/11/08694</v>
      </c>
      <c r="G433" t="s">
        <v>2971</v>
      </c>
      <c r="H433" s="38">
        <v>694</v>
      </c>
      <c r="I433" s="10" t="s">
        <v>128</v>
      </c>
      <c r="J433" s="10" t="s">
        <v>1873</v>
      </c>
      <c r="K433" s="10" t="s">
        <v>2137</v>
      </c>
      <c r="L433" s="38" t="s">
        <v>2639</v>
      </c>
      <c r="M433" t="str">
        <f>IFERROR(IF(G433="","",IF(_xlfn.XLOOKUP(D433,NOSA!C:C,NOSA!C:C)=D433,"تحویل شده")),"تحویل نشده")</f>
        <v>تحویل نشده</v>
      </c>
      <c r="N433" s="57">
        <v>45319.967875347225</v>
      </c>
    </row>
    <row r="434" spans="2:14">
      <c r="B434" t="str">
        <f>IF(C434="","",گزارش!$B$2&amp;"-"&amp;COUNTIF(macro!$C$3:C434,"ok"))</f>
        <v/>
      </c>
      <c r="C434" t="str">
        <f>IF(VLOOKUP(H434,DATABASE!$B:$E,4,FALSE)=گزارش!$B$2,"ok","")</f>
        <v/>
      </c>
      <c r="D434" t="str">
        <f t="shared" si="6"/>
        <v>نقاب تیره1402/11/09842</v>
      </c>
      <c r="G434" t="s">
        <v>2972</v>
      </c>
      <c r="H434" s="38">
        <v>842</v>
      </c>
      <c r="I434" s="10" t="s">
        <v>2694</v>
      </c>
      <c r="J434" s="10" t="s">
        <v>1840</v>
      </c>
      <c r="K434" s="10" t="s">
        <v>2176</v>
      </c>
      <c r="L434" s="38" t="s">
        <v>2639</v>
      </c>
      <c r="M434" t="str">
        <f>IFERROR(IF(G434="","",IF(_xlfn.XLOOKUP(D434,NOSA!C:C,NOSA!C:C)=D434,"تحویل شده")),"تحویل نشده")</f>
        <v>تحویل نشده</v>
      </c>
      <c r="N434" s="57">
        <v>45320.212790509257</v>
      </c>
    </row>
    <row r="435" spans="2:14">
      <c r="B435" t="str">
        <f>IF(C435="","",گزارش!$B$2&amp;"-"&amp;COUNTIF(macro!$C$3:C435,"ok"))</f>
        <v/>
      </c>
      <c r="C435" t="str">
        <f>IF(VLOOKUP(H435,DATABASE!$B:$E,4,FALSE)=گزارش!$B$2,"ok","")</f>
        <v/>
      </c>
      <c r="D435" t="str">
        <f t="shared" si="6"/>
        <v>رابط فنري نقاب كلاه ايمني1402/11/09842</v>
      </c>
      <c r="G435" t="s">
        <v>2972</v>
      </c>
      <c r="H435" s="38">
        <v>842</v>
      </c>
      <c r="I435" s="10" t="s">
        <v>2694</v>
      </c>
      <c r="J435" s="10" t="s">
        <v>1840</v>
      </c>
      <c r="K435" s="10" t="s">
        <v>135</v>
      </c>
      <c r="L435" s="38" t="s">
        <v>2639</v>
      </c>
      <c r="M435" t="str">
        <f>IFERROR(IF(G435="","",IF(_xlfn.XLOOKUP(D435,NOSA!C:C,NOSA!C:C)=D435,"تحویل شده")),"تحویل نشده")</f>
        <v>تحویل نشده</v>
      </c>
      <c r="N435" s="57">
        <v>45320.213697222222</v>
      </c>
    </row>
    <row r="436" spans="2:14">
      <c r="B436" t="str">
        <f>IF(C436="","",گزارش!$B$2&amp;"-"&amp;COUNTIF(macro!$C$3:C436,"ok"))</f>
        <v/>
      </c>
      <c r="C436" t="str">
        <f>IF(VLOOKUP(H436,DATABASE!$B:$E,4,FALSE)=گزارش!$B$2,"ok","")</f>
        <v/>
      </c>
      <c r="D436" t="str">
        <f t="shared" si="6"/>
        <v>دستكش كف دوبل چرمي1402/11/09563</v>
      </c>
      <c r="G436" t="s">
        <v>2972</v>
      </c>
      <c r="H436" s="38">
        <v>563</v>
      </c>
      <c r="I436" s="10" t="s">
        <v>1173</v>
      </c>
      <c r="J436" s="10" t="s">
        <v>1851</v>
      </c>
      <c r="K436" s="10" t="s">
        <v>1684</v>
      </c>
      <c r="L436" s="38" t="s">
        <v>2609</v>
      </c>
      <c r="M436" t="str">
        <f>IFERROR(IF(G436="","",IF(_xlfn.XLOOKUP(D436,NOSA!C:C,NOSA!C:C)=D436,"تحویل شده")),"تحویل نشده")</f>
        <v>تحویل شده</v>
      </c>
      <c r="N436" s="57">
        <v>45320.325977546294</v>
      </c>
    </row>
    <row r="437" spans="2:14">
      <c r="B437" t="str">
        <f>IF(C437="","",گزارش!$B$2&amp;"-"&amp;COUNTIF(macro!$C$3:C437,"ok"))</f>
        <v/>
      </c>
      <c r="C437" t="str">
        <f>IF(VLOOKUP(H437,DATABASE!$B:$E,4,FALSE)=گزارش!$B$2,"ok","")</f>
        <v/>
      </c>
      <c r="D437" t="str">
        <f t="shared" si="6"/>
        <v>دستكش ضد برش سبك1402/11/0931</v>
      </c>
      <c r="G437" t="s">
        <v>2972</v>
      </c>
      <c r="H437" s="38">
        <v>31</v>
      </c>
      <c r="I437" s="10" t="s">
        <v>1030</v>
      </c>
      <c r="J437" s="10" t="s">
        <v>1821</v>
      </c>
      <c r="K437" s="10" t="s">
        <v>22</v>
      </c>
      <c r="L437" s="38" t="s">
        <v>2609</v>
      </c>
      <c r="M437" t="str">
        <f>IFERROR(IF(G437="","",IF(_xlfn.XLOOKUP(D437,NOSA!C:C,NOSA!C:C)=D437,"تحویل شده")),"تحویل نشده")</f>
        <v>تحویل نشده</v>
      </c>
      <c r="N437" s="57">
        <v>45320.444932175924</v>
      </c>
    </row>
    <row r="438" spans="2:14">
      <c r="B438" t="str">
        <f>IF(C438="","",گزارش!$B$2&amp;"-"&amp;COUNTIF(macro!$C$3:C438,"ok"))</f>
        <v/>
      </c>
      <c r="C438" t="str">
        <f>IF(VLOOKUP(H438,DATABASE!$B:$E,4,FALSE)=گزارش!$B$2,"ok","")</f>
        <v/>
      </c>
      <c r="D438" t="str">
        <f t="shared" si="6"/>
        <v>كفش ايمني1402/11/0931</v>
      </c>
      <c r="G438" t="s">
        <v>2972</v>
      </c>
      <c r="H438" s="38">
        <v>31</v>
      </c>
      <c r="I438" s="10" t="s">
        <v>1030</v>
      </c>
      <c r="J438" s="10" t="s">
        <v>1821</v>
      </c>
      <c r="K438" s="10" t="s">
        <v>2149</v>
      </c>
      <c r="L438" s="38" t="s">
        <v>2609</v>
      </c>
      <c r="M438" t="str">
        <f>IFERROR(IF(G438="","",IF(_xlfn.XLOOKUP(D438,NOSA!C:C,NOSA!C:C)=D438,"تحویل شده")),"تحویل نشده")</f>
        <v>تحویل شده</v>
      </c>
      <c r="N438" s="57">
        <v>45320.448235416668</v>
      </c>
    </row>
    <row r="439" spans="2:14">
      <c r="B439" t="str">
        <f>IF(C439="","",گزارش!$B$2&amp;"-"&amp;COUNTIF(macro!$C$3:C439,"ok"))</f>
        <v/>
      </c>
      <c r="C439" t="str">
        <f>IF(VLOOKUP(H439,DATABASE!$B:$E,4,FALSE)=گزارش!$B$2,"ok","")</f>
        <v/>
      </c>
      <c r="D439" t="str">
        <f t="shared" si="6"/>
        <v>چكمه ايمني نسوز1402/11/09573</v>
      </c>
      <c r="G439" t="s">
        <v>2972</v>
      </c>
      <c r="H439" s="38">
        <v>573</v>
      </c>
      <c r="I439" s="10" t="s">
        <v>1948</v>
      </c>
      <c r="J439" s="10" t="s">
        <v>1844</v>
      </c>
      <c r="K439" s="10" t="s">
        <v>2152</v>
      </c>
      <c r="L439" s="38" t="s">
        <v>2609</v>
      </c>
      <c r="M439" t="str">
        <f>IFERROR(IF(G439="","",IF(_xlfn.XLOOKUP(D439,NOSA!C:C,NOSA!C:C)=D439,"تحویل شده")),"تحویل نشده")</f>
        <v>تحویل شده</v>
      </c>
      <c r="N439" s="57">
        <v>45320.462412962966</v>
      </c>
    </row>
    <row r="440" spans="2:14">
      <c r="B440" t="str">
        <f>IF(C440="","",گزارش!$B$2&amp;"-"&amp;COUNTIF(macro!$C$3:C440,"ok"))</f>
        <v/>
      </c>
      <c r="C440" t="str">
        <f>IF(VLOOKUP(H440,DATABASE!$B:$E,4,FALSE)=گزارش!$B$2,"ok","")</f>
        <v/>
      </c>
      <c r="D440" t="str">
        <f t="shared" si="6"/>
        <v>نقاب تیره1402/11/09834</v>
      </c>
      <c r="G440" t="s">
        <v>2972</v>
      </c>
      <c r="H440" s="38">
        <v>834</v>
      </c>
      <c r="I440" s="10" t="s">
        <v>2647</v>
      </c>
      <c r="J440" s="10" t="s">
        <v>2033</v>
      </c>
      <c r="K440" s="10" t="s">
        <v>2176</v>
      </c>
      <c r="L440" s="38" t="s">
        <v>2609</v>
      </c>
      <c r="M440" t="str">
        <f>IFERROR(IF(G440="","",IF(_xlfn.XLOOKUP(D440,NOSA!C:C,NOSA!C:C)=D440,"تحویل شده")),"تحویل نشده")</f>
        <v>تحویل نشده</v>
      </c>
      <c r="N440" s="57">
        <v>45320.522013888891</v>
      </c>
    </row>
    <row r="441" spans="2:14">
      <c r="B441" t="str">
        <f>IF(C441="","",گزارش!$B$2&amp;"-"&amp;COUNTIF(macro!$C$3:C441,"ok"))</f>
        <v/>
      </c>
      <c r="C441" t="str">
        <f>IF(VLOOKUP(H441,DATABASE!$B:$E,4,FALSE)=گزارش!$B$2,"ok","")</f>
        <v/>
      </c>
      <c r="D441" t="str">
        <f t="shared" si="6"/>
        <v>رابط فنري نقاب كلاه ايمني1402/11/09834</v>
      </c>
      <c r="G441" t="s">
        <v>2972</v>
      </c>
      <c r="H441" s="38">
        <v>834</v>
      </c>
      <c r="I441" s="10" t="s">
        <v>2647</v>
      </c>
      <c r="J441" s="10" t="s">
        <v>2033</v>
      </c>
      <c r="K441" s="10" t="s">
        <v>135</v>
      </c>
      <c r="L441" s="38" t="s">
        <v>2609</v>
      </c>
      <c r="M441" t="str">
        <f>IFERROR(IF(G441="","",IF(_xlfn.XLOOKUP(D441,NOSA!C:C,NOSA!C:C)=D441,"تحویل شده")),"تحویل نشده")</f>
        <v>تحویل شده</v>
      </c>
      <c r="N441" s="57">
        <v>45320.522368518519</v>
      </c>
    </row>
    <row r="442" spans="2:14">
      <c r="B442" t="str">
        <f>IF(C442="","",گزارش!$B$2&amp;"-"&amp;COUNTIF(macro!$C$3:C442,"ok"))</f>
        <v/>
      </c>
      <c r="C442" t="str">
        <f>IF(VLOOKUP(H442,DATABASE!$B:$E,4,FALSE)=گزارش!$B$2,"ok","")</f>
        <v/>
      </c>
      <c r="D442" t="str">
        <f t="shared" si="6"/>
        <v>عينك كهربايي (روكلاهي)1402/11/10773</v>
      </c>
      <c r="G442" t="s">
        <v>2973</v>
      </c>
      <c r="H442" s="38">
        <v>773</v>
      </c>
      <c r="I442" s="10" t="s">
        <v>2048</v>
      </c>
      <c r="J442" s="10" t="s">
        <v>1854</v>
      </c>
      <c r="K442" s="10" t="s">
        <v>1561</v>
      </c>
      <c r="L442" s="38" t="s">
        <v>3196</v>
      </c>
      <c r="M442" t="str">
        <f>IFERROR(IF(G442="","",IF(_xlfn.XLOOKUP(D442,NOSA!C:C,NOSA!C:C)=D442,"تحویل شده")),"تحویل نشده")</f>
        <v>تحویل شده</v>
      </c>
      <c r="N442" s="57">
        <v>45321.397349189814</v>
      </c>
    </row>
    <row r="443" spans="2:14">
      <c r="B443" t="str">
        <f>IF(C443="","",گزارش!$B$2&amp;"-"&amp;COUNTIF(macro!$C$3:C443,"ok"))</f>
        <v/>
      </c>
      <c r="C443" t="str">
        <f>IF(VLOOKUP(H443,DATABASE!$B:$E,4,FALSE)=گزارش!$B$2,"ok","")</f>
        <v/>
      </c>
      <c r="D443" t="str">
        <f t="shared" si="6"/>
        <v>لباس كار ديرسوز(بلوز و شلوار)1402/11/10862</v>
      </c>
      <c r="G443" t="s">
        <v>2973</v>
      </c>
      <c r="H443" s="38">
        <v>862</v>
      </c>
      <c r="I443" s="10" t="s">
        <v>3192</v>
      </c>
      <c r="J443" s="10" t="s">
        <v>1873</v>
      </c>
      <c r="K443" s="10" t="s">
        <v>2137</v>
      </c>
      <c r="L443" s="38" t="s">
        <v>3196</v>
      </c>
      <c r="M443" t="str">
        <f>IFERROR(IF(G443="","",IF(_xlfn.XLOOKUP(D443,NOSA!C:C,NOSA!C:C)=D443,"تحویل شده")),"تحویل نشده")</f>
        <v>تحویل شده</v>
      </c>
      <c r="N443" s="57">
        <v>45321.644707060186</v>
      </c>
    </row>
    <row r="444" spans="2:14">
      <c r="B444" t="str">
        <f>IF(C444="","",گزارش!$B$2&amp;"-"&amp;COUNTIF(macro!$C$3:C444,"ok"))</f>
        <v/>
      </c>
      <c r="C444" t="str">
        <f>IF(VLOOKUP(H444,DATABASE!$B:$E,4,FALSE)=گزارش!$B$2,"ok","")</f>
        <v/>
      </c>
      <c r="D444" t="str">
        <f t="shared" si="6"/>
        <v>لباس كار معمولي- بلوز و شلوار1402/11/12698</v>
      </c>
      <c r="G444" t="s">
        <v>2975</v>
      </c>
      <c r="H444" s="38">
        <v>698</v>
      </c>
      <c r="I444" s="10" t="s">
        <v>1998</v>
      </c>
      <c r="J444" s="10" t="s">
        <v>1829</v>
      </c>
      <c r="K444" s="10" t="s">
        <v>2348</v>
      </c>
      <c r="L444" s="38" t="s">
        <v>3196</v>
      </c>
      <c r="M444" t="str">
        <f>IFERROR(IF(G444="","",IF(_xlfn.XLOOKUP(D444,NOSA!C:C,NOSA!C:C)=D444,"تحویل شده")),"تحویل نشده")</f>
        <v>تحویل نشده</v>
      </c>
      <c r="N444" s="57">
        <v>45323.362503009259</v>
      </c>
    </row>
    <row r="445" spans="2:14">
      <c r="B445" t="str">
        <f>IF(C445="","",گزارش!$B$2&amp;"-"&amp;COUNTIF(macro!$C$3:C445,"ok"))</f>
        <v/>
      </c>
      <c r="C445" t="str">
        <f>IF(VLOOKUP(H445,DATABASE!$B:$E,4,FALSE)=گزارش!$B$2,"ok","")</f>
        <v/>
      </c>
      <c r="D445" t="str">
        <f t="shared" si="6"/>
        <v>عينك تيره برشكاري1402/11/12277</v>
      </c>
      <c r="G445" t="s">
        <v>2975</v>
      </c>
      <c r="H445" s="38">
        <v>277</v>
      </c>
      <c r="I445" s="10" t="s">
        <v>1894</v>
      </c>
      <c r="J445" s="10" t="s">
        <v>1873</v>
      </c>
      <c r="K445" s="10" t="s">
        <v>1522</v>
      </c>
      <c r="L445" s="38" t="s">
        <v>2639</v>
      </c>
      <c r="M445" t="str">
        <f>IFERROR(IF(G445="","",IF(_xlfn.XLOOKUP(D445,NOSA!C:C,NOSA!C:C)=D445,"تحویل شده")),"تحویل نشده")</f>
        <v>تحویل نشده</v>
      </c>
      <c r="N445" s="57">
        <v>45323.682534375002</v>
      </c>
    </row>
    <row r="446" spans="2:14">
      <c r="B446" t="str">
        <f>IF(C446="","",گزارش!$B$2&amp;"-"&amp;COUNTIF(macro!$C$3:C446,"ok"))</f>
        <v/>
      </c>
      <c r="C446" t="str">
        <f>IF(VLOOKUP(H446,DATABASE!$B:$E,4,FALSE)=گزارش!$B$2,"ok","")</f>
        <v/>
      </c>
      <c r="D446" t="str">
        <f t="shared" si="6"/>
        <v>هدگير نقاب1402/11/14248</v>
      </c>
      <c r="G446" t="s">
        <v>2977</v>
      </c>
      <c r="H446" s="38">
        <v>248</v>
      </c>
      <c r="I446" s="10" t="s">
        <v>1886</v>
      </c>
      <c r="J446" s="10" t="s">
        <v>1840</v>
      </c>
      <c r="K446" s="10" t="s">
        <v>12</v>
      </c>
      <c r="L446" s="38" t="s">
        <v>2639</v>
      </c>
      <c r="M446" t="str">
        <f>IFERROR(IF(G446="","",IF(_xlfn.XLOOKUP(D446,NOSA!C:C,NOSA!C:C)=D446,"تحویل شده")),"تحویل نشده")</f>
        <v>تحویل نشده</v>
      </c>
      <c r="N446" s="57">
        <v>45325.042600462963</v>
      </c>
    </row>
    <row r="447" spans="2:14">
      <c r="B447" t="str">
        <f>IF(C447="","",گزارش!$B$2&amp;"-"&amp;COUNTIF(macro!$C$3:C447,"ok"))</f>
        <v/>
      </c>
      <c r="C447" t="str">
        <f>IF(VLOOKUP(H447,DATABASE!$B:$E,4,FALSE)=گزارش!$B$2,"ok","")</f>
        <v/>
      </c>
      <c r="D447" t="str">
        <f t="shared" si="6"/>
        <v>نقاب تيره محافظ صورت مدلcanasafe1402/11/14248</v>
      </c>
      <c r="G447" t="s">
        <v>2977</v>
      </c>
      <c r="H447" s="38">
        <v>248</v>
      </c>
      <c r="I447" s="10" t="s">
        <v>1886</v>
      </c>
      <c r="J447" s="10" t="s">
        <v>1840</v>
      </c>
      <c r="K447" s="10" t="s">
        <v>774</v>
      </c>
      <c r="L447" s="38" t="s">
        <v>2639</v>
      </c>
      <c r="M447" t="str">
        <f>IFERROR(IF(G447="","",IF(_xlfn.XLOOKUP(D447,NOSA!C:C,NOSA!C:C)=D447,"تحویل شده")),"تحویل نشده")</f>
        <v>تحویل نشده</v>
      </c>
      <c r="N447" s="57">
        <v>45325.043052314817</v>
      </c>
    </row>
    <row r="448" spans="2:14">
      <c r="B448" t="str">
        <f>IF(C448="","",گزارش!$B$2&amp;"-"&amp;COUNTIF(macro!$C$3:C448,"ok"))</f>
        <v/>
      </c>
      <c r="C448" t="str">
        <f>IF(VLOOKUP(H448,DATABASE!$B:$E,4,FALSE)=گزارش!$B$2,"ok","")</f>
        <v/>
      </c>
      <c r="D448" t="str">
        <f t="shared" si="6"/>
        <v>دستكش كف دوبل چرمي1402/11/14170</v>
      </c>
      <c r="G448" t="s">
        <v>2977</v>
      </c>
      <c r="H448" s="38">
        <v>170</v>
      </c>
      <c r="I448" s="10" t="s">
        <v>1871</v>
      </c>
      <c r="J448" s="10" t="s">
        <v>1821</v>
      </c>
      <c r="K448" s="10" t="s">
        <v>1684</v>
      </c>
      <c r="L448" s="38" t="s">
        <v>2639</v>
      </c>
      <c r="M448" t="str">
        <f>IFERROR(IF(G448="","",IF(_xlfn.XLOOKUP(D448,NOSA!C:C,NOSA!C:C)=D448,"تحویل شده")),"تحویل نشده")</f>
        <v>تحویل نشده</v>
      </c>
      <c r="N448" s="57">
        <v>45325.044462152779</v>
      </c>
    </row>
    <row r="449" spans="2:14">
      <c r="B449" t="str">
        <f>IF(C449="","",گزارش!$B$2&amp;"-"&amp;COUNTIF(macro!$C$3:C449,"ok"))</f>
        <v/>
      </c>
      <c r="C449" t="str">
        <f>IF(VLOOKUP(H449,DATABASE!$B:$E,4,FALSE)=گزارش!$B$2,"ok","")</f>
        <v/>
      </c>
      <c r="D449" t="str">
        <f t="shared" si="6"/>
        <v>لباس كار ديرسوز(شلوار) 1402/11/14458</v>
      </c>
      <c r="G449" t="s">
        <v>2977</v>
      </c>
      <c r="H449" s="38">
        <v>458</v>
      </c>
      <c r="I449" s="10" t="s">
        <v>221</v>
      </c>
      <c r="J449" s="10" t="s">
        <v>1854</v>
      </c>
      <c r="K449" s="10" t="s">
        <v>2144</v>
      </c>
      <c r="L449" s="38" t="s">
        <v>3196</v>
      </c>
      <c r="M449" t="str">
        <f>IFERROR(IF(G449="","",IF(_xlfn.XLOOKUP(D449,NOSA!C:C,NOSA!C:C)=D449,"تحویل شده")),"تحویل نشده")</f>
        <v>تحویل نشده</v>
      </c>
      <c r="N449" s="57">
        <v>45325.666633912035</v>
      </c>
    </row>
    <row r="450" spans="2:14">
      <c r="B450" t="str">
        <f>IF(C450="","",گزارش!$B$2&amp;"-"&amp;COUNTIF(macro!$C$3:C450,"ok"))</f>
        <v/>
      </c>
      <c r="C450" t="str">
        <f>IF(VLOOKUP(H450,DATABASE!$B:$E,4,FALSE)=گزارش!$B$2,"ok","")</f>
        <v/>
      </c>
      <c r="D450" t="str">
        <f t="shared" si="6"/>
        <v>لباس كار ديرسوز(بلوز و شلوار)1402/11/14387</v>
      </c>
      <c r="G450" t="s">
        <v>2977</v>
      </c>
      <c r="H450" s="38">
        <v>387</v>
      </c>
      <c r="I450" s="10" t="s">
        <v>1923</v>
      </c>
      <c r="J450" s="10" t="s">
        <v>1831</v>
      </c>
      <c r="K450" s="10" t="s">
        <v>2137</v>
      </c>
      <c r="L450" s="38" t="s">
        <v>3196</v>
      </c>
      <c r="M450" t="str">
        <f>IFERROR(IF(G450="","",IF(_xlfn.XLOOKUP(D450,NOSA!C:C,NOSA!C:C)=D450,"تحویل شده")),"تحویل نشده")</f>
        <v>تحویل شده</v>
      </c>
      <c r="N450" s="57">
        <v>45325.667105324072</v>
      </c>
    </row>
    <row r="451" spans="2:14">
      <c r="B451" t="str">
        <f>IF(C451="","",گزارش!$B$2&amp;"-"&amp;COUNTIF(macro!$C$3:C451,"ok"))</f>
        <v/>
      </c>
      <c r="C451" t="str">
        <f>IF(VLOOKUP(H451,DATABASE!$B:$E,4,FALSE)=گزارش!$B$2,"ok","")</f>
        <v/>
      </c>
      <c r="D451" t="str">
        <f t="shared" si="6"/>
        <v>دستكش ضد اسيد و روغن1402/11/15294</v>
      </c>
      <c r="G451" t="s">
        <v>2978</v>
      </c>
      <c r="H451" s="38">
        <v>294</v>
      </c>
      <c r="I451" s="10" t="s">
        <v>1900</v>
      </c>
      <c r="J451" s="10" t="s">
        <v>1851</v>
      </c>
      <c r="K451" s="10" t="s">
        <v>507</v>
      </c>
      <c r="L451" s="38" t="s">
        <v>2609</v>
      </c>
      <c r="M451" t="str">
        <f>IFERROR(IF(G451="","",IF(_xlfn.XLOOKUP(D451,NOSA!C:C,NOSA!C:C)=D451,"تحویل شده")),"تحویل نشده")</f>
        <v>تحویل شده</v>
      </c>
      <c r="N451" s="57">
        <v>45326.449939583334</v>
      </c>
    </row>
    <row r="452" spans="2:14">
      <c r="B452" t="str">
        <f>IF(C452="","",گزارش!$B$2&amp;"-"&amp;COUNTIF(macro!$C$3:C452,"ok"))</f>
        <v/>
      </c>
      <c r="C452" t="str">
        <f>IF(VLOOKUP(H452,DATABASE!$B:$E,4,FALSE)=گزارش!$B$2,"ok","")</f>
        <v/>
      </c>
      <c r="D452" t="str">
        <f t="shared" ref="D452:D515" si="7">K452&amp;G452&amp;H452</f>
        <v>چكمه ايمني نسوز1402/11/15294</v>
      </c>
      <c r="G452" t="s">
        <v>2978</v>
      </c>
      <c r="H452" s="38">
        <v>294</v>
      </c>
      <c r="I452" s="10" t="s">
        <v>1900</v>
      </c>
      <c r="J452" s="10" t="s">
        <v>1851</v>
      </c>
      <c r="K452" s="10" t="s">
        <v>2152</v>
      </c>
      <c r="L452" s="38" t="s">
        <v>2609</v>
      </c>
      <c r="M452" t="str">
        <f>IFERROR(IF(G452="","",IF(_xlfn.XLOOKUP(D452,NOSA!C:C,NOSA!C:C)=D452,"تحویل شده")),"تحویل نشده")</f>
        <v>تحویل شده</v>
      </c>
      <c r="N452" s="57">
        <v>45326.452562847226</v>
      </c>
    </row>
    <row r="453" spans="2:14">
      <c r="B453" t="str">
        <f>IF(C453="","",گزارش!$B$2&amp;"-"&amp;COUNTIF(macro!$C$3:C453,"ok"))</f>
        <v/>
      </c>
      <c r="C453" t="str">
        <f>IF(VLOOKUP(H453,DATABASE!$B:$E,4,FALSE)=گزارش!$B$2,"ok","")</f>
        <v/>
      </c>
      <c r="D453" t="str">
        <f t="shared" si="7"/>
        <v>لباس كار ديرسوز(شلوار) 1402/11/1510028</v>
      </c>
      <c r="G453" t="s">
        <v>2978</v>
      </c>
      <c r="H453" s="38">
        <v>10028</v>
      </c>
      <c r="I453" s="10" t="s">
        <v>1638</v>
      </c>
      <c r="J453" s="10" t="s">
        <v>1838</v>
      </c>
      <c r="K453" s="10" t="s">
        <v>2144</v>
      </c>
      <c r="L453" s="38" t="s">
        <v>3196</v>
      </c>
      <c r="M453" t="str">
        <f>IFERROR(IF(G453="","",IF(_xlfn.XLOOKUP(D453,NOSA!C:C,NOSA!C:C)=D453,"تحویل شده")),"تحویل نشده")</f>
        <v>تحویل نشده</v>
      </c>
      <c r="N453" s="57">
        <v>45326.492981597221</v>
      </c>
    </row>
    <row r="454" spans="2:14">
      <c r="B454" t="str">
        <f>IF(C454="","",گزارش!$B$2&amp;"-"&amp;COUNTIF(macro!$C$3:C454,"ok"))</f>
        <v/>
      </c>
      <c r="C454" t="str">
        <f>IF(VLOOKUP(H454,DATABASE!$B:$E,4,FALSE)=گزارش!$B$2,"ok","")</f>
        <v/>
      </c>
      <c r="D454" t="str">
        <f t="shared" si="7"/>
        <v>پوتين ايمني نسوز1402/11/16769</v>
      </c>
      <c r="G454" t="s">
        <v>2979</v>
      </c>
      <c r="H454" s="38">
        <v>769</v>
      </c>
      <c r="I454" s="10" t="s">
        <v>2044</v>
      </c>
      <c r="J454" s="10" t="s">
        <v>1800</v>
      </c>
      <c r="K454" s="10" t="s">
        <v>2151</v>
      </c>
      <c r="L454" s="38" t="s">
        <v>2609</v>
      </c>
      <c r="M454" t="str">
        <f>IFERROR(IF(G454="","",IF(_xlfn.XLOOKUP(D454,NOSA!C:C,NOSA!C:C)=D454,"تحویل شده")),"تحویل نشده")</f>
        <v>تحویل شده</v>
      </c>
      <c r="N454" s="57">
        <v>45327.383372222219</v>
      </c>
    </row>
    <row r="455" spans="2:14">
      <c r="B455" t="str">
        <f>IF(C455="","",گزارش!$B$2&amp;"-"&amp;COUNTIF(macro!$C$3:C455,"ok"))</f>
        <v/>
      </c>
      <c r="C455" t="str">
        <f>IF(VLOOKUP(H455,DATABASE!$B:$E,4,FALSE)=گزارش!$B$2,"ok","")</f>
        <v/>
      </c>
      <c r="D455" t="str">
        <f t="shared" si="7"/>
        <v>نقاب تیره1402/11/16624</v>
      </c>
      <c r="G455" t="s">
        <v>2979</v>
      </c>
      <c r="H455" s="38">
        <v>624</v>
      </c>
      <c r="I455" s="10" t="s">
        <v>1965</v>
      </c>
      <c r="J455" s="10" t="s">
        <v>1942</v>
      </c>
      <c r="K455" s="10" t="s">
        <v>2176</v>
      </c>
      <c r="L455" s="38" t="s">
        <v>2609</v>
      </c>
      <c r="M455" t="str">
        <f>IFERROR(IF(G455="","",IF(_xlfn.XLOOKUP(D455,NOSA!C:C,NOSA!C:C)=D455,"تحویل شده")),"تحویل نشده")</f>
        <v>تحویل نشده</v>
      </c>
      <c r="N455" s="57">
        <v>45327.470653703705</v>
      </c>
    </row>
    <row r="456" spans="2:14">
      <c r="B456" t="str">
        <f>IF(C456="","",گزارش!$B$2&amp;"-"&amp;COUNTIF(macro!$C$3:C456,"ok"))</f>
        <v/>
      </c>
      <c r="C456" t="str">
        <f>IF(VLOOKUP(H456,DATABASE!$B:$E,4,FALSE)=گزارش!$B$2,"ok","")</f>
        <v/>
      </c>
      <c r="D456" t="str">
        <f t="shared" si="7"/>
        <v>نقاب تیره1402/11/16783</v>
      </c>
      <c r="G456" t="s">
        <v>2979</v>
      </c>
      <c r="H456" s="38">
        <v>783</v>
      </c>
      <c r="I456" s="10" t="s">
        <v>2056</v>
      </c>
      <c r="J456" s="10" t="s">
        <v>1854</v>
      </c>
      <c r="K456" s="10" t="s">
        <v>2176</v>
      </c>
      <c r="L456" s="38" t="s">
        <v>2609</v>
      </c>
      <c r="M456" t="str">
        <f>IFERROR(IF(G456="","",IF(_xlfn.XLOOKUP(D456,NOSA!C:C,NOSA!C:C)=D456,"تحویل شده")),"تحویل نشده")</f>
        <v>تحویل نشده</v>
      </c>
      <c r="N456" s="57">
        <v>45327.490427893521</v>
      </c>
    </row>
    <row r="457" spans="2:14">
      <c r="B457" t="str">
        <f>IF(C457="","",گزارش!$B$2&amp;"-"&amp;COUNTIF(macro!$C$3:C457,"ok"))</f>
        <v/>
      </c>
      <c r="C457" t="str">
        <f>IF(VLOOKUP(H457,DATABASE!$B:$E,4,FALSE)=گزارش!$B$2,"ok","")</f>
        <v/>
      </c>
      <c r="D457" t="str">
        <f t="shared" si="7"/>
        <v>رابط فنري نقاب كلاه ايمني1402/11/16783</v>
      </c>
      <c r="G457" t="s">
        <v>2979</v>
      </c>
      <c r="H457" s="38">
        <v>783</v>
      </c>
      <c r="I457" s="10" t="s">
        <v>2056</v>
      </c>
      <c r="J457" s="10" t="s">
        <v>1854</v>
      </c>
      <c r="K457" s="10" t="s">
        <v>135</v>
      </c>
      <c r="L457" s="38" t="s">
        <v>2609</v>
      </c>
      <c r="M457" t="str">
        <f>IFERROR(IF(G457="","",IF(_xlfn.XLOOKUP(D457,NOSA!C:C,NOSA!C:C)=D457,"تحویل شده")),"تحویل نشده")</f>
        <v>تحویل شده</v>
      </c>
      <c r="N457" s="57">
        <v>45327.490762037036</v>
      </c>
    </row>
    <row r="458" spans="2:14">
      <c r="B458" t="str">
        <f>IF(C458="","",گزارش!$B$2&amp;"-"&amp;COUNTIF(macro!$C$3:C458,"ok"))</f>
        <v/>
      </c>
      <c r="C458" t="str">
        <f>IF(VLOOKUP(H458,DATABASE!$B:$E,4,FALSE)=گزارش!$B$2,"ok","")</f>
        <v/>
      </c>
      <c r="D458" t="str">
        <f t="shared" si="7"/>
        <v>لباس كار نسوز(بلوز و شلوار)1402/11/17458</v>
      </c>
      <c r="G458" t="s">
        <v>2980</v>
      </c>
      <c r="H458" s="38">
        <v>458</v>
      </c>
      <c r="I458" s="10" t="s">
        <v>221</v>
      </c>
      <c r="J458" s="10" t="s">
        <v>1854</v>
      </c>
      <c r="K458" s="10" t="s">
        <v>2129</v>
      </c>
      <c r="L458" s="38" t="s">
        <v>3196</v>
      </c>
      <c r="M458" t="str">
        <f>IFERROR(IF(G458="","",IF(_xlfn.XLOOKUP(D458,NOSA!C:C,NOSA!C:C)=D458,"تحویل شده")),"تحویل نشده")</f>
        <v>تحویل شده</v>
      </c>
      <c r="N458" s="57">
        <v>45328.318544097223</v>
      </c>
    </row>
    <row r="459" spans="2:14">
      <c r="B459" t="str">
        <f>IF(C459="","",گزارش!$B$2&amp;"-"&amp;COUNTIF(macro!$C$3:C459,"ok"))</f>
        <v/>
      </c>
      <c r="C459" t="str">
        <f>IF(VLOOKUP(H459,DATABASE!$B:$E,4,FALSE)=گزارش!$B$2,"ok","")</f>
        <v/>
      </c>
      <c r="D459" t="str">
        <f t="shared" si="7"/>
        <v>لباس كار ديرسوز(بلوز و شلوار)1402/11/18313</v>
      </c>
      <c r="G459" t="s">
        <v>2981</v>
      </c>
      <c r="H459" s="38">
        <v>313</v>
      </c>
      <c r="I459" s="10" t="s">
        <v>1907</v>
      </c>
      <c r="J459" s="10" t="s">
        <v>1869</v>
      </c>
      <c r="K459" s="10" t="s">
        <v>2137</v>
      </c>
      <c r="L459" s="38" t="s">
        <v>3196</v>
      </c>
      <c r="M459" t="str">
        <f>IFERROR(IF(G459="","",IF(_xlfn.XLOOKUP(D459,NOSA!C:C,NOSA!C:C)=D459,"تحویل شده")),"تحویل نشده")</f>
        <v>تحویل شده</v>
      </c>
      <c r="N459" s="57">
        <v>45329.37707800926</v>
      </c>
    </row>
    <row r="460" spans="2:14">
      <c r="B460" t="str">
        <f>IF(C460="","",گزارش!$B$2&amp;"-"&amp;COUNTIF(macro!$C$3:C460,"ok"))</f>
        <v/>
      </c>
      <c r="C460" t="str">
        <f>IF(VLOOKUP(H460,DATABASE!$B:$E,4,FALSE)=گزارش!$B$2,"ok","")</f>
        <v/>
      </c>
      <c r="D460" t="str">
        <f t="shared" si="7"/>
        <v>نقاب تیره1402/11/18313</v>
      </c>
      <c r="G460" t="s">
        <v>2981</v>
      </c>
      <c r="H460" s="38">
        <v>313</v>
      </c>
      <c r="I460" s="10" t="s">
        <v>1907</v>
      </c>
      <c r="J460" s="10" t="s">
        <v>1869</v>
      </c>
      <c r="K460" s="10" t="s">
        <v>2176</v>
      </c>
      <c r="L460" s="38" t="s">
        <v>3196</v>
      </c>
      <c r="M460" t="str">
        <f>IFERROR(IF(G460="","",IF(_xlfn.XLOOKUP(D460,NOSA!C:C,NOSA!C:C)=D460,"تحویل شده")),"تحویل نشده")</f>
        <v>تحویل نشده</v>
      </c>
      <c r="N460" s="57">
        <v>45329.452228703703</v>
      </c>
    </row>
    <row r="461" spans="2:14">
      <c r="B461" t="str">
        <f>IF(C461="","",گزارش!$B$2&amp;"-"&amp;COUNTIF(macro!$C$3:C461,"ok"))</f>
        <v/>
      </c>
      <c r="C461" t="str">
        <f>IF(VLOOKUP(H461,DATABASE!$B:$E,4,FALSE)=گزارش!$B$2,"ok","")</f>
        <v/>
      </c>
      <c r="D461" t="str">
        <f t="shared" si="7"/>
        <v>دستكش ساق بلند نسوز1402/11/23718</v>
      </c>
      <c r="G461" t="s">
        <v>2986</v>
      </c>
      <c r="H461" s="38">
        <v>718</v>
      </c>
      <c r="I461" s="10" t="s">
        <v>2007</v>
      </c>
      <c r="J461" s="10" t="s">
        <v>1844</v>
      </c>
      <c r="K461" s="10" t="s">
        <v>180</v>
      </c>
      <c r="L461" s="38" t="s">
        <v>2609</v>
      </c>
      <c r="M461" t="str">
        <f>IFERROR(IF(G461="","",IF(_xlfn.XLOOKUP(D461,NOSA!C:C,NOSA!C:C)=D461,"تحویل شده")),"تحویل نشده")</f>
        <v>تحویل نشده</v>
      </c>
      <c r="N461" s="57">
        <v>45334.14384178241</v>
      </c>
    </row>
    <row r="462" spans="2:14">
      <c r="B462" t="str">
        <f>IF(C462="","",گزارش!$B$2&amp;"-"&amp;COUNTIF(macro!$C$3:C462,"ok"))</f>
        <v/>
      </c>
      <c r="C462" t="str">
        <f>IF(VLOOKUP(H462,DATABASE!$B:$E,4,FALSE)=گزارش!$B$2,"ok","")</f>
        <v/>
      </c>
      <c r="D462" t="str">
        <f t="shared" si="7"/>
        <v>لباس كار نسوز(بلوز و شلوار)1402/11/2386</v>
      </c>
      <c r="G462" t="s">
        <v>2986</v>
      </c>
      <c r="H462" s="38">
        <v>86</v>
      </c>
      <c r="I462" s="10" t="s">
        <v>1841</v>
      </c>
      <c r="J462" s="10" t="s">
        <v>1842</v>
      </c>
      <c r="K462" s="10" t="s">
        <v>2129</v>
      </c>
      <c r="L462" s="38" t="s">
        <v>2609</v>
      </c>
      <c r="M462" t="str">
        <f>IFERROR(IF(G462="","",IF(_xlfn.XLOOKUP(D462,NOSA!C:C,NOSA!C:C)=D462,"تحویل شده")),"تحویل نشده")</f>
        <v>تحویل شده</v>
      </c>
      <c r="N462" s="57">
        <v>45334.826484722224</v>
      </c>
    </row>
    <row r="463" spans="2:14">
      <c r="B463" t="str">
        <f>IF(C463="","",گزارش!$B$2&amp;"-"&amp;COUNTIF(macro!$C$3:C463,"ok"))</f>
        <v>خدمات و نگهبانی-10</v>
      </c>
      <c r="C463" t="str">
        <f>IF(VLOOKUP(H463,DATABASE!$B:$E,4,FALSE)=گزارش!$B$2,"ok","")</f>
        <v>ok</v>
      </c>
      <c r="D463" t="str">
        <f t="shared" si="7"/>
        <v>لباس كار معمولي- بلوز و شلوار1402/11/24760</v>
      </c>
      <c r="G463" t="s">
        <v>2987</v>
      </c>
      <c r="H463" s="38">
        <v>760</v>
      </c>
      <c r="I463" s="10" t="s">
        <v>1003</v>
      </c>
      <c r="J463" s="10" t="s">
        <v>1895</v>
      </c>
      <c r="K463" s="10" t="s">
        <v>2348</v>
      </c>
      <c r="L463" s="38" t="s">
        <v>3196</v>
      </c>
      <c r="M463" t="str">
        <f>IFERROR(IF(G463="","",IF(_xlfn.XLOOKUP(D463,NOSA!C:C,NOSA!C:C)=D463,"تحویل شده")),"تحویل نشده")</f>
        <v>تحویل نشده</v>
      </c>
      <c r="N463" s="57">
        <v>45335.336015277775</v>
      </c>
    </row>
    <row r="464" spans="2:14">
      <c r="B464" t="str">
        <f>IF(C464="","",گزارش!$B$2&amp;"-"&amp;COUNTIF(macro!$C$3:C464,"ok"))</f>
        <v>خدمات و نگهبانی-11</v>
      </c>
      <c r="C464" t="str">
        <f>IF(VLOOKUP(H464,DATABASE!$B:$E,4,FALSE)=گزارش!$B$2,"ok","")</f>
        <v>ok</v>
      </c>
      <c r="D464" t="str">
        <f t="shared" si="7"/>
        <v>دستكش ساق بلند نسوز1402/11/24651</v>
      </c>
      <c r="G464" t="s">
        <v>2987</v>
      </c>
      <c r="H464" s="38">
        <v>651</v>
      </c>
      <c r="I464" s="10" t="s">
        <v>165</v>
      </c>
      <c r="J464" s="10" t="s">
        <v>1840</v>
      </c>
      <c r="K464" s="10" t="s">
        <v>180</v>
      </c>
      <c r="L464" s="38" t="s">
        <v>2639</v>
      </c>
      <c r="M464" t="str">
        <f>IFERROR(IF(G464="","",IF(_xlfn.XLOOKUP(D464,NOSA!C:C,NOSA!C:C)=D464,"تحویل شده")),"تحویل نشده")</f>
        <v>تحویل شده</v>
      </c>
      <c r="N464" s="57">
        <v>45335.405235185186</v>
      </c>
    </row>
    <row r="465" spans="2:14">
      <c r="B465" t="str">
        <f>IF(C465="","",گزارش!$B$2&amp;"-"&amp;COUNTIF(macro!$C$3:C465,"ok"))</f>
        <v/>
      </c>
      <c r="C465" t="str">
        <f>IF(VLOOKUP(H465,DATABASE!$B:$E,4,FALSE)=گزارش!$B$2,"ok","")</f>
        <v/>
      </c>
      <c r="D465" t="str">
        <f t="shared" si="7"/>
        <v>پوتين ايمني نسوز1402/11/24774</v>
      </c>
      <c r="G465" t="s">
        <v>2987</v>
      </c>
      <c r="H465" s="38">
        <v>774</v>
      </c>
      <c r="I465" s="10" t="s">
        <v>2049</v>
      </c>
      <c r="J465" s="10" t="s">
        <v>1800</v>
      </c>
      <c r="K465" s="10" t="s">
        <v>2151</v>
      </c>
      <c r="L465" s="38" t="s">
        <v>2609</v>
      </c>
      <c r="M465" t="str">
        <f>IFERROR(IF(G465="","",IF(_xlfn.XLOOKUP(D465,NOSA!C:C,NOSA!C:C)=D465,"تحویل شده")),"تحویل نشده")</f>
        <v>تحویل شده</v>
      </c>
      <c r="N465" s="57">
        <v>45335.817250231485</v>
      </c>
    </row>
    <row r="466" spans="2:14">
      <c r="B466" t="str">
        <f>IF(C466="","",گزارش!$B$2&amp;"-"&amp;COUNTIF(macro!$C$3:C466,"ok"))</f>
        <v/>
      </c>
      <c r="C466" t="str">
        <f>IF(VLOOKUP(H466,DATABASE!$B:$E,4,FALSE)=گزارش!$B$2,"ok","")</f>
        <v/>
      </c>
      <c r="D466" t="str">
        <f t="shared" si="7"/>
        <v>لباس كار كارشناسي1402/11/24774</v>
      </c>
      <c r="G466" t="s">
        <v>2987</v>
      </c>
      <c r="H466" s="38">
        <v>774</v>
      </c>
      <c r="I466" s="10" t="s">
        <v>2049</v>
      </c>
      <c r="J466" s="10" t="s">
        <v>1800</v>
      </c>
      <c r="K466" s="10" t="s">
        <v>2132</v>
      </c>
      <c r="L466" s="38" t="s">
        <v>2609</v>
      </c>
      <c r="M466" t="str">
        <f>IFERROR(IF(G466="","",IF(_xlfn.XLOOKUP(D466,NOSA!C:C,NOSA!C:C)=D466,"تحویل شده")),"تحویل نشده")</f>
        <v>تحویل نشده</v>
      </c>
      <c r="N466" s="57">
        <v>45335.817632523147</v>
      </c>
    </row>
    <row r="467" spans="2:14">
      <c r="B467" t="str">
        <f>IF(C467="","",گزارش!$B$2&amp;"-"&amp;COUNTIF(macro!$C$3:C467,"ok"))</f>
        <v/>
      </c>
      <c r="C467" t="str">
        <f>IF(VLOOKUP(H467,DATABASE!$B:$E,4,FALSE)=گزارش!$B$2,"ok","")</f>
        <v/>
      </c>
      <c r="D467" t="str">
        <f t="shared" si="7"/>
        <v>دستكش ضد برش سبك1402/11/24606</v>
      </c>
      <c r="G467" t="s">
        <v>2987</v>
      </c>
      <c r="H467" s="38">
        <v>606</v>
      </c>
      <c r="I467" s="10" t="s">
        <v>233</v>
      </c>
      <c r="J467" s="10" t="s">
        <v>1854</v>
      </c>
      <c r="K467" s="10" t="s">
        <v>22</v>
      </c>
      <c r="L467" s="38" t="s">
        <v>2609</v>
      </c>
      <c r="M467" t="str">
        <f>IFERROR(IF(G467="","",IF(_xlfn.XLOOKUP(D467,NOSA!C:C,NOSA!C:C)=D467,"تحویل شده")),"تحویل نشده")</f>
        <v>تحویل شده</v>
      </c>
      <c r="N467" s="57">
        <v>45335.930782291667</v>
      </c>
    </row>
    <row r="468" spans="2:14">
      <c r="B468" t="str">
        <f>IF(C468="","",گزارش!$B$2&amp;"-"&amp;COUNTIF(macro!$C$3:C468,"ok"))</f>
        <v/>
      </c>
      <c r="C468" t="str">
        <f>IF(VLOOKUP(H468,DATABASE!$B:$E,4,FALSE)=گزارش!$B$2,"ok","")</f>
        <v/>
      </c>
      <c r="D468" t="str">
        <f t="shared" si="7"/>
        <v>هدگير نقاب1402/11/25259</v>
      </c>
      <c r="G468" t="s">
        <v>2988</v>
      </c>
      <c r="H468" s="38">
        <v>259</v>
      </c>
      <c r="I468" s="10" t="s">
        <v>1888</v>
      </c>
      <c r="J468" s="10" t="s">
        <v>1842</v>
      </c>
      <c r="K468" s="10" t="s">
        <v>12</v>
      </c>
      <c r="L468" s="38" t="s">
        <v>3196</v>
      </c>
      <c r="M468" t="str">
        <f>IFERROR(IF(G468="","",IF(_xlfn.XLOOKUP(D468,NOSA!C:C,NOSA!C:C)=D468,"تحویل شده")),"تحویل نشده")</f>
        <v>تحویل نشده</v>
      </c>
      <c r="N468" s="57">
        <v>45336.315848611113</v>
      </c>
    </row>
    <row r="469" spans="2:14">
      <c r="B469" t="str">
        <f>IF(C469="","",گزارش!$B$2&amp;"-"&amp;COUNTIF(macro!$C$3:C469,"ok"))</f>
        <v/>
      </c>
      <c r="C469" t="str">
        <f>IF(VLOOKUP(H469,DATABASE!$B:$E,4,FALSE)=گزارش!$B$2,"ok","")</f>
        <v/>
      </c>
      <c r="D469" t="str">
        <f t="shared" si="7"/>
        <v>نقاب تيره محافظ صورت مدلcanasafe1402/11/25259</v>
      </c>
      <c r="G469" t="s">
        <v>2988</v>
      </c>
      <c r="H469" s="38">
        <v>259</v>
      </c>
      <c r="I469" s="10" t="s">
        <v>1888</v>
      </c>
      <c r="J469" s="10" t="s">
        <v>1842</v>
      </c>
      <c r="K469" s="10" t="s">
        <v>774</v>
      </c>
      <c r="L469" s="38" t="s">
        <v>3196</v>
      </c>
      <c r="M469" t="str">
        <f>IFERROR(IF(G469="","",IF(_xlfn.XLOOKUP(D469,NOSA!C:C,NOSA!C:C)=D469,"تحویل شده")),"تحویل نشده")</f>
        <v>تحویل نشده</v>
      </c>
      <c r="N469" s="57">
        <v>45336.315904861112</v>
      </c>
    </row>
    <row r="470" spans="2:14">
      <c r="B470" t="str">
        <f>IF(C470="","",گزارش!$B$2&amp;"-"&amp;COUNTIF(macro!$C$3:C470,"ok"))</f>
        <v/>
      </c>
      <c r="C470" t="str">
        <f>IF(VLOOKUP(H470,DATABASE!$B:$E,4,FALSE)=گزارش!$B$2,"ok","")</f>
        <v/>
      </c>
      <c r="D470" t="str">
        <f t="shared" si="7"/>
        <v>چكمه ايمني نسوز1402/11/25259</v>
      </c>
      <c r="G470" t="s">
        <v>2988</v>
      </c>
      <c r="H470" s="38">
        <v>259</v>
      </c>
      <c r="I470" s="10" t="s">
        <v>1888</v>
      </c>
      <c r="J470" s="10" t="s">
        <v>1842</v>
      </c>
      <c r="K470" s="10" t="s">
        <v>2152</v>
      </c>
      <c r="L470" s="38" t="s">
        <v>3196</v>
      </c>
      <c r="M470" t="str">
        <f>IFERROR(IF(G470="","",IF(_xlfn.XLOOKUP(D470,NOSA!C:C,NOSA!C:C)=D470,"تحویل شده")),"تحویل نشده")</f>
        <v>تحویل شده</v>
      </c>
      <c r="N470" s="57">
        <v>45336.316099884258</v>
      </c>
    </row>
    <row r="471" spans="2:14">
      <c r="B471" t="str">
        <f>IF(C471="","",گزارش!$B$2&amp;"-"&amp;COUNTIF(macro!$C$3:C471,"ok"))</f>
        <v/>
      </c>
      <c r="C471" t="str">
        <f>IF(VLOOKUP(H471,DATABASE!$B:$E,4,FALSE)=گزارش!$B$2,"ok","")</f>
        <v/>
      </c>
      <c r="D471" t="str">
        <f t="shared" si="7"/>
        <v>لباس كار ديرسوز(شلوار) 1402/11/25827</v>
      </c>
      <c r="G471" t="s">
        <v>2988</v>
      </c>
      <c r="H471" s="38">
        <v>827</v>
      </c>
      <c r="I471" s="10" t="s">
        <v>2618</v>
      </c>
      <c r="J471" s="10" t="s">
        <v>1952</v>
      </c>
      <c r="K471" s="10" t="s">
        <v>2144</v>
      </c>
      <c r="L471" s="38" t="s">
        <v>3196</v>
      </c>
      <c r="M471" t="str">
        <f>IFERROR(IF(G471="","",IF(_xlfn.XLOOKUP(D471,NOSA!C:C,NOSA!C:C)=D471,"تحویل شده")),"تحویل نشده")</f>
        <v>تحویل شده</v>
      </c>
      <c r="N471" s="57">
        <v>45336.340045833334</v>
      </c>
    </row>
    <row r="472" spans="2:14">
      <c r="B472" t="str">
        <f>IF(C472="","",گزارش!$B$2&amp;"-"&amp;COUNTIF(macro!$C$3:C472,"ok"))</f>
        <v/>
      </c>
      <c r="C472" t="str">
        <f>IF(VLOOKUP(H472,DATABASE!$B:$E,4,FALSE)=گزارش!$B$2,"ok","")</f>
        <v/>
      </c>
      <c r="D472" t="str">
        <f t="shared" si="7"/>
        <v>لباس كار (بلوز) 1402/11/25855</v>
      </c>
      <c r="G472" t="s">
        <v>2988</v>
      </c>
      <c r="H472" s="38">
        <v>855</v>
      </c>
      <c r="I472" s="10" t="s">
        <v>2837</v>
      </c>
      <c r="J472" s="10" t="s">
        <v>1873</v>
      </c>
      <c r="K472" s="10" t="s">
        <v>2284</v>
      </c>
      <c r="L472" s="38" t="s">
        <v>3196</v>
      </c>
      <c r="M472" t="str">
        <f>IFERROR(IF(G472="","",IF(_xlfn.XLOOKUP(D472,NOSA!C:C,NOSA!C:C)=D472,"تحویل شده")),"تحویل نشده")</f>
        <v>تحویل نشده</v>
      </c>
      <c r="N472" s="57">
        <v>45336.363253703705</v>
      </c>
    </row>
    <row r="473" spans="2:14">
      <c r="B473" t="str">
        <f>IF(C473="","",گزارش!$B$2&amp;"-"&amp;COUNTIF(macro!$C$3:C473,"ok"))</f>
        <v/>
      </c>
      <c r="C473" t="str">
        <f>IF(VLOOKUP(H473,DATABASE!$B:$E,4,FALSE)=گزارش!$B$2,"ok","")</f>
        <v/>
      </c>
      <c r="D473" t="str">
        <f t="shared" si="7"/>
        <v>لباس كار نسوز(بلوز و شلوار)1402/11/25834</v>
      </c>
      <c r="G473" t="s">
        <v>2988</v>
      </c>
      <c r="H473" s="38">
        <v>834</v>
      </c>
      <c r="I473" s="10" t="s">
        <v>2647</v>
      </c>
      <c r="J473" s="10" t="s">
        <v>2033</v>
      </c>
      <c r="K473" s="10" t="s">
        <v>2129</v>
      </c>
      <c r="L473" s="38" t="s">
        <v>3196</v>
      </c>
      <c r="M473" t="str">
        <f>IFERROR(IF(G473="","",IF(_xlfn.XLOOKUP(D473,NOSA!C:C,NOSA!C:C)=D473,"تحویل شده")),"تحویل نشده")</f>
        <v>تحویل نشده</v>
      </c>
      <c r="N473" s="57">
        <v>45336.589230787038</v>
      </c>
    </row>
    <row r="474" spans="2:14">
      <c r="B474" t="str">
        <f>IF(C474="","",گزارش!$B$2&amp;"-"&amp;COUNTIF(macro!$C$3:C474,"ok"))</f>
        <v/>
      </c>
      <c r="C474" t="str">
        <f>IF(VLOOKUP(H474,DATABASE!$B:$E,4,FALSE)=گزارش!$B$2,"ok","")</f>
        <v/>
      </c>
      <c r="D474" t="str">
        <f t="shared" si="7"/>
        <v>لباس كار نسوز(بلوز و شلوار)1402/11/25834</v>
      </c>
      <c r="G474" t="s">
        <v>2988</v>
      </c>
      <c r="H474" s="38">
        <v>834</v>
      </c>
      <c r="I474" s="10" t="s">
        <v>2647</v>
      </c>
      <c r="J474" s="10" t="s">
        <v>2033</v>
      </c>
      <c r="K474" s="10" t="s">
        <v>2129</v>
      </c>
      <c r="L474" s="38" t="s">
        <v>3196</v>
      </c>
      <c r="M474" t="str">
        <f>IFERROR(IF(G474="","",IF(_xlfn.XLOOKUP(D474,NOSA!C:C,NOSA!C:C)=D474,"تحویل شده")),"تحویل نشده")</f>
        <v>تحویل نشده</v>
      </c>
      <c r="N474" s="57">
        <v>45336.590413425925</v>
      </c>
    </row>
    <row r="475" spans="2:14">
      <c r="B475" t="str">
        <f>IF(C475="","",گزارش!$B$2&amp;"-"&amp;COUNTIF(macro!$C$3:C475,"ok"))</f>
        <v/>
      </c>
      <c r="C475" t="str">
        <f>IF(VLOOKUP(H475,DATABASE!$B:$E,4,FALSE)=گزارش!$B$2,"ok","")</f>
        <v/>
      </c>
      <c r="D475" t="str">
        <f t="shared" si="7"/>
        <v>ماسك نيم صورت دو فيلتره (3M)1402/11/26723</v>
      </c>
      <c r="G475" t="s">
        <v>2989</v>
      </c>
      <c r="H475" s="38">
        <v>723</v>
      </c>
      <c r="I475" s="10" t="s">
        <v>2010</v>
      </c>
      <c r="J475" s="10" t="s">
        <v>1838</v>
      </c>
      <c r="K475" s="10" t="s">
        <v>151</v>
      </c>
      <c r="L475" s="38" t="s">
        <v>2639</v>
      </c>
      <c r="M475" t="str">
        <f>IFERROR(IF(G475="","",IF(_xlfn.XLOOKUP(D475,NOSA!C:C,NOSA!C:C)=D475,"تحویل شده")),"تحویل نشده")</f>
        <v>تحویل شده</v>
      </c>
      <c r="N475" s="57">
        <v>45337.819668402779</v>
      </c>
    </row>
    <row r="476" spans="2:14">
      <c r="B476" t="str">
        <f>IF(C476="","",گزارش!$B$2&amp;"-"&amp;COUNTIF(macro!$C$3:C476,"ok"))</f>
        <v/>
      </c>
      <c r="C476" t="str">
        <f>IF(VLOOKUP(H476,DATABASE!$B:$E,4,FALSE)=گزارش!$B$2,"ok","")</f>
        <v/>
      </c>
      <c r="D476" t="str">
        <f t="shared" si="7"/>
        <v>لباس كار ديرسوز(بلوز و شلوار)1402/11/26723</v>
      </c>
      <c r="G476" t="s">
        <v>2989</v>
      </c>
      <c r="H476" s="38">
        <v>723</v>
      </c>
      <c r="I476" s="10" t="s">
        <v>2010</v>
      </c>
      <c r="J476" s="10" t="s">
        <v>1838</v>
      </c>
      <c r="K476" s="10" t="s">
        <v>2137</v>
      </c>
      <c r="L476" s="38" t="s">
        <v>2639</v>
      </c>
      <c r="M476" t="str">
        <f>IFERROR(IF(G476="","",IF(_xlfn.XLOOKUP(D476,NOSA!C:C,NOSA!C:C)=D476,"تحویل شده")),"تحویل نشده")</f>
        <v>تحویل شده</v>
      </c>
      <c r="N476" s="57">
        <v>45337.821203125</v>
      </c>
    </row>
    <row r="477" spans="2:14">
      <c r="B477" t="str">
        <f>IF(C477="","",گزارش!$B$2&amp;"-"&amp;COUNTIF(macro!$C$3:C477,"ok"))</f>
        <v/>
      </c>
      <c r="C477" t="str">
        <f>IF(VLOOKUP(H477,DATABASE!$B:$E,4,FALSE)=گزارش!$B$2,"ok","")</f>
        <v/>
      </c>
      <c r="D477" t="str">
        <f t="shared" si="7"/>
        <v>لباس كار نسوز(شلوار)1402/11/27285</v>
      </c>
      <c r="G477" t="s">
        <v>2990</v>
      </c>
      <c r="H477" s="38">
        <v>285</v>
      </c>
      <c r="I477" s="10" t="s">
        <v>1897</v>
      </c>
      <c r="J477" s="10" t="s">
        <v>1827</v>
      </c>
      <c r="K477" s="10" t="s">
        <v>2661</v>
      </c>
      <c r="L477" s="38" t="s">
        <v>2609</v>
      </c>
      <c r="M477" t="str">
        <f>IFERROR(IF(G477="","",IF(_xlfn.XLOOKUP(D477,NOSA!C:C,NOSA!C:C)=D477,"تحویل شده")),"تحویل نشده")</f>
        <v>تحویل نشده</v>
      </c>
      <c r="N477" s="57">
        <v>45338.737564814815</v>
      </c>
    </row>
    <row r="478" spans="2:14">
      <c r="B478" t="str">
        <f>IF(C478="","",گزارش!$B$2&amp;"-"&amp;COUNTIF(macro!$C$3:C478,"ok"))</f>
        <v/>
      </c>
      <c r="C478" t="str">
        <f>IF(VLOOKUP(H478,DATABASE!$B:$E,4,FALSE)=گزارش!$B$2,"ok","")</f>
        <v/>
      </c>
      <c r="D478" t="str">
        <f t="shared" si="7"/>
        <v>لباس كار نسوز(بلوز و شلوار)1402/11/28718</v>
      </c>
      <c r="G478" t="s">
        <v>2991</v>
      </c>
      <c r="H478" s="38">
        <v>718</v>
      </c>
      <c r="I478" s="10" t="s">
        <v>2007</v>
      </c>
      <c r="J478" s="10" t="s">
        <v>1844</v>
      </c>
      <c r="K478" s="10" t="s">
        <v>2129</v>
      </c>
      <c r="L478" s="38" t="s">
        <v>2609</v>
      </c>
      <c r="M478" t="str">
        <f>IFERROR(IF(G478="","",IF(_xlfn.XLOOKUP(D478,NOSA!C:C,NOSA!C:C)=D478,"تحویل شده")),"تحویل نشده")</f>
        <v>تحویل شده</v>
      </c>
      <c r="N478" s="57">
        <v>45339.425905555552</v>
      </c>
    </row>
    <row r="479" spans="2:14">
      <c r="B479" t="str">
        <f>IF(C479="","",گزارش!$B$2&amp;"-"&amp;COUNTIF(macro!$C$3:C479,"ok"))</f>
        <v/>
      </c>
      <c r="C479" t="str">
        <f>IF(VLOOKUP(H479,DATABASE!$B:$E,4,FALSE)=گزارش!$B$2,"ok","")</f>
        <v/>
      </c>
      <c r="D479" t="str">
        <f t="shared" si="7"/>
        <v>پيشبند نسوز چرمي1402/11/28718</v>
      </c>
      <c r="G479" t="s">
        <v>2991</v>
      </c>
      <c r="H479" s="38">
        <v>718</v>
      </c>
      <c r="I479" s="10" t="s">
        <v>2007</v>
      </c>
      <c r="J479" s="10" t="s">
        <v>1844</v>
      </c>
      <c r="K479" s="10" t="s">
        <v>15</v>
      </c>
      <c r="L479" s="38" t="s">
        <v>2609</v>
      </c>
      <c r="M479" t="str">
        <f>IFERROR(IF(G479="","",IF(_xlfn.XLOOKUP(D479,NOSA!C:C,NOSA!C:C)=D479,"تحویل شده")),"تحویل نشده")</f>
        <v>تحویل شده</v>
      </c>
      <c r="N479" s="57">
        <v>45339.426055902775</v>
      </c>
    </row>
    <row r="480" spans="2:14">
      <c r="B480" t="str">
        <f>IF(C480="","",گزارش!$B$2&amp;"-"&amp;COUNTIF(macro!$C$3:C480,"ok"))</f>
        <v/>
      </c>
      <c r="C480" t="str">
        <f>IF(VLOOKUP(H480,DATABASE!$B:$E,4,FALSE)=گزارش!$B$2,"ok","")</f>
        <v/>
      </c>
      <c r="D480" t="str">
        <f t="shared" si="7"/>
        <v>لباس كار ديرسوز(بلوز و شلوار)1402/11/28843</v>
      </c>
      <c r="G480" t="s">
        <v>2991</v>
      </c>
      <c r="H480" s="38">
        <v>843</v>
      </c>
      <c r="I480" s="10" t="s">
        <v>2695</v>
      </c>
      <c r="J480" s="10" t="s">
        <v>1980</v>
      </c>
      <c r="K480" s="10" t="s">
        <v>2137</v>
      </c>
      <c r="L480" s="38" t="s">
        <v>2609</v>
      </c>
      <c r="M480" t="str">
        <f>IFERROR(IF(G480="","",IF(_xlfn.XLOOKUP(D480,NOSA!C:C,NOSA!C:C)=D480,"تحویل شده")),"تحویل نشده")</f>
        <v>تحویل شده</v>
      </c>
      <c r="N480" s="57">
        <v>45339.439091203705</v>
      </c>
    </row>
    <row r="481" spans="2:14">
      <c r="B481" t="str">
        <f>IF(C481="","",گزارش!$B$2&amp;"-"&amp;COUNTIF(macro!$C$3:C481,"ok"))</f>
        <v/>
      </c>
      <c r="C481" t="str">
        <f>IF(VLOOKUP(H481,DATABASE!$B:$E,4,FALSE)=گزارش!$B$2,"ok","")</f>
        <v/>
      </c>
      <c r="D481" t="str">
        <f t="shared" si="7"/>
        <v>لباس كار ديرسوز(بلوز و شلوار)1402/11/28835</v>
      </c>
      <c r="G481" t="s">
        <v>2991</v>
      </c>
      <c r="H481" s="38">
        <v>835</v>
      </c>
      <c r="I481" s="10" t="s">
        <v>2659</v>
      </c>
      <c r="J481" s="10" t="s">
        <v>1913</v>
      </c>
      <c r="K481" s="10" t="s">
        <v>2137</v>
      </c>
      <c r="L481" s="38" t="s">
        <v>2609</v>
      </c>
      <c r="M481" t="str">
        <f>IFERROR(IF(G481="","",IF(_xlfn.XLOOKUP(D481,NOSA!C:C,NOSA!C:C)=D481,"تحویل شده")),"تحویل نشده")</f>
        <v>تحویل شده</v>
      </c>
      <c r="N481" s="57">
        <v>45339.440355787039</v>
      </c>
    </row>
    <row r="482" spans="2:14">
      <c r="B482" t="str">
        <f>IF(C482="","",گزارش!$B$2&amp;"-"&amp;COUNTIF(macro!$C$3:C482,"ok"))</f>
        <v/>
      </c>
      <c r="C482" t="str">
        <f>IF(VLOOKUP(H482,DATABASE!$B:$E,4,FALSE)=گزارش!$B$2,"ok","")</f>
        <v/>
      </c>
      <c r="D482" t="str">
        <f t="shared" si="7"/>
        <v>لباس كار ديرسوز(بلوز و شلوار)1402/11/28866</v>
      </c>
      <c r="G482" t="s">
        <v>2991</v>
      </c>
      <c r="H482" s="38">
        <v>866</v>
      </c>
      <c r="I482" s="10" t="s">
        <v>3238</v>
      </c>
      <c r="J482" s="10" t="s">
        <v>1980</v>
      </c>
      <c r="K482" s="10" t="s">
        <v>2137</v>
      </c>
      <c r="L482" s="38" t="s">
        <v>2609</v>
      </c>
      <c r="M482" t="str">
        <f>IFERROR(IF(G482="","",IF(_xlfn.XLOOKUP(D482,NOSA!C:C,NOSA!C:C)=D482,"تحویل شده")),"تحویل نشده")</f>
        <v>تحویل شده</v>
      </c>
      <c r="N482" s="57">
        <v>45339.56188321759</v>
      </c>
    </row>
    <row r="483" spans="2:14">
      <c r="B483" t="str">
        <f>IF(C483="","",گزارش!$B$2&amp;"-"&amp;COUNTIF(macro!$C$3:C483,"ok"))</f>
        <v/>
      </c>
      <c r="C483" t="str">
        <f>IF(VLOOKUP(H483,DATABASE!$B:$E,4,FALSE)=گزارش!$B$2,"ok","")</f>
        <v/>
      </c>
      <c r="D483" t="str">
        <f t="shared" si="7"/>
        <v>لباس كار معمولي- بلوز و شلوار1402/11/28717</v>
      </c>
      <c r="G483" t="s">
        <v>2991</v>
      </c>
      <c r="H483" s="38">
        <v>717</v>
      </c>
      <c r="I483" s="10" t="s">
        <v>282</v>
      </c>
      <c r="J483" s="10" t="s">
        <v>1952</v>
      </c>
      <c r="K483" s="10" t="s">
        <v>2348</v>
      </c>
      <c r="L483" s="38" t="s">
        <v>2609</v>
      </c>
      <c r="M483" t="str">
        <f>IFERROR(IF(G483="","",IF(_xlfn.XLOOKUP(D483,NOSA!C:C,NOSA!C:C)=D483,"تحویل شده")),"تحویل نشده")</f>
        <v>تحویل نشده</v>
      </c>
      <c r="N483" s="57">
        <v>45339.562696990739</v>
      </c>
    </row>
    <row r="484" spans="2:14">
      <c r="B484" t="str">
        <f>IF(C484="","",گزارش!$B$2&amp;"-"&amp;COUNTIF(macro!$C$3:C484,"ok"))</f>
        <v/>
      </c>
      <c r="C484" t="str">
        <f>IF(VLOOKUP(H484,DATABASE!$B:$E,4,FALSE)=گزارش!$B$2,"ok","")</f>
        <v/>
      </c>
      <c r="D484" t="str">
        <f t="shared" si="7"/>
        <v>لباس كار نسوز(بلوز و شلوار)1402/11/29776</v>
      </c>
      <c r="G484" t="s">
        <v>2992</v>
      </c>
      <c r="H484" s="38">
        <v>776</v>
      </c>
      <c r="I484" s="10" t="s">
        <v>1169</v>
      </c>
      <c r="J484" s="10" t="s">
        <v>1842</v>
      </c>
      <c r="K484" s="10" t="s">
        <v>2129</v>
      </c>
      <c r="L484" s="38" t="s">
        <v>3196</v>
      </c>
      <c r="M484" t="str">
        <f>IFERROR(IF(G484="","",IF(_xlfn.XLOOKUP(D484,NOSA!C:C,NOSA!C:C)=D484,"تحویل شده")),"تحویل نشده")</f>
        <v>تحویل شده</v>
      </c>
      <c r="N484" s="57">
        <v>45340.320620949075</v>
      </c>
    </row>
    <row r="485" spans="2:14">
      <c r="B485" t="str">
        <f>IF(C485="","",گزارش!$B$2&amp;"-"&amp;COUNTIF(macro!$C$3:C485,"ok"))</f>
        <v/>
      </c>
      <c r="C485" t="str">
        <f>IF(VLOOKUP(H485,DATABASE!$B:$E,4,FALSE)=گزارش!$B$2,"ok","")</f>
        <v/>
      </c>
      <c r="D485" t="str">
        <f t="shared" si="7"/>
        <v>لباس كار (بلوز) 1402/11/29402</v>
      </c>
      <c r="G485" t="s">
        <v>2992</v>
      </c>
      <c r="H485" s="38">
        <v>402</v>
      </c>
      <c r="I485" s="10" t="s">
        <v>1926</v>
      </c>
      <c r="J485" s="10" t="s">
        <v>1840</v>
      </c>
      <c r="K485" s="10" t="s">
        <v>2284</v>
      </c>
      <c r="L485" s="38" t="s">
        <v>2639</v>
      </c>
      <c r="M485" t="str">
        <f>IFERROR(IF(G485="","",IF(_xlfn.XLOOKUP(D485,NOSA!C:C,NOSA!C:C)=D485,"تحویل شده")),"تحویل نشده")</f>
        <v>تحویل نشده</v>
      </c>
      <c r="N485" s="57">
        <v>45340.388498379631</v>
      </c>
    </row>
    <row r="486" spans="2:14">
      <c r="B486" t="str">
        <f>IF(C486="","",گزارش!$B$2&amp;"-"&amp;COUNTIF(macro!$C$3:C486,"ok"))</f>
        <v/>
      </c>
      <c r="C486" t="str">
        <f>IF(VLOOKUP(H486,DATABASE!$B:$E,4,FALSE)=گزارش!$B$2,"ok","")</f>
        <v/>
      </c>
      <c r="D486" t="str">
        <f t="shared" si="7"/>
        <v>مقنعه نسوز چرمي1402/11/29834</v>
      </c>
      <c r="G486" t="s">
        <v>2992</v>
      </c>
      <c r="H486" s="38">
        <v>834</v>
      </c>
      <c r="I486" s="10" t="s">
        <v>2647</v>
      </c>
      <c r="J486" s="10" t="s">
        <v>2033</v>
      </c>
      <c r="K486" s="10" t="s">
        <v>7</v>
      </c>
      <c r="L486" s="38" t="s">
        <v>2609</v>
      </c>
      <c r="M486" t="str">
        <f>IFERROR(IF(G486="","",IF(_xlfn.XLOOKUP(D486,NOSA!C:C,NOSA!C:C)=D486,"تحویل شده")),"تحویل نشده")</f>
        <v>تحویل نشده</v>
      </c>
      <c r="N486" s="57">
        <v>45340.946151504628</v>
      </c>
    </row>
    <row r="487" spans="2:14">
      <c r="B487" t="str">
        <f>IF(C487="","",گزارش!$B$2&amp;"-"&amp;COUNTIF(macro!$C$3:C487,"ok"))</f>
        <v/>
      </c>
      <c r="C487" t="str">
        <f>IF(VLOOKUP(H487,DATABASE!$B:$E,4,FALSE)=گزارش!$B$2,"ok","")</f>
        <v/>
      </c>
      <c r="D487" t="str">
        <f t="shared" si="7"/>
        <v>چكمه ايمني نسوز1402/11/30829</v>
      </c>
      <c r="G487" t="s">
        <v>2993</v>
      </c>
      <c r="H487" s="38">
        <v>829</v>
      </c>
      <c r="I487" s="10" t="s">
        <v>2620</v>
      </c>
      <c r="J487" s="10" t="s">
        <v>1840</v>
      </c>
      <c r="K487" s="10" t="s">
        <v>2152</v>
      </c>
      <c r="L487" s="38" t="s">
        <v>2639</v>
      </c>
      <c r="M487" t="str">
        <f>IFERROR(IF(G487="","",IF(_xlfn.XLOOKUP(D487,NOSA!C:C,NOSA!C:C)=D487,"تحویل شده")),"تحویل نشده")</f>
        <v>تحویل شده</v>
      </c>
      <c r="N487" s="57">
        <v>45341.490751851852</v>
      </c>
    </row>
    <row r="488" spans="2:14">
      <c r="B488" t="str">
        <f>IF(C488="","",گزارش!$B$2&amp;"-"&amp;COUNTIF(macro!$C$3:C488,"ok"))</f>
        <v/>
      </c>
      <c r="C488" t="str">
        <f>IF(VLOOKUP(H488,DATABASE!$B:$E,4,FALSE)=گزارش!$B$2,"ok","")</f>
        <v/>
      </c>
      <c r="D488" t="str">
        <f t="shared" si="7"/>
        <v>كفش ايمني1402/11/30233</v>
      </c>
      <c r="G488" t="s">
        <v>2993</v>
      </c>
      <c r="H488" s="38">
        <v>233</v>
      </c>
      <c r="I488" s="10" t="s">
        <v>1881</v>
      </c>
      <c r="J488" s="10" t="s">
        <v>1851</v>
      </c>
      <c r="K488" s="10" t="s">
        <v>2149</v>
      </c>
      <c r="L488" s="38" t="s">
        <v>2609</v>
      </c>
      <c r="M488" t="str">
        <f>IFERROR(IF(G488="","",IF(_xlfn.XLOOKUP(D488,NOSA!C:C,NOSA!C:C)=D488,"تحویل شده")),"تحویل نشده")</f>
        <v>تحویل شده</v>
      </c>
      <c r="N488" s="57">
        <v>45341.970732986112</v>
      </c>
    </row>
    <row r="489" spans="2:14">
      <c r="B489" t="str">
        <f>IF(C489="","",گزارش!$B$2&amp;"-"&amp;COUNTIF(macro!$C$3:C489,"ok"))</f>
        <v/>
      </c>
      <c r="C489" t="str">
        <f>IF(VLOOKUP(H489,DATABASE!$B:$E,4,FALSE)=گزارش!$B$2,"ok","")</f>
        <v/>
      </c>
      <c r="D489" t="str">
        <f t="shared" si="7"/>
        <v>دستكش ساق كوتاه نسوز1402/11/30170</v>
      </c>
      <c r="G489" t="s">
        <v>2993</v>
      </c>
      <c r="H489" s="38">
        <v>170</v>
      </c>
      <c r="I489" s="10" t="s">
        <v>1871</v>
      </c>
      <c r="J489" s="10" t="s">
        <v>1821</v>
      </c>
      <c r="K489" s="10" t="s">
        <v>168</v>
      </c>
      <c r="L489" s="38" t="s">
        <v>2609</v>
      </c>
      <c r="M489" t="str">
        <f>IFERROR(IF(G489="","",IF(_xlfn.XLOOKUP(D489,NOSA!C:C,NOSA!C:C)=D489,"تحویل شده")),"تحویل نشده")</f>
        <v>تحویل نشده</v>
      </c>
      <c r="N489" s="57">
        <v>45341.972766550927</v>
      </c>
    </row>
    <row r="490" spans="2:14">
      <c r="B490" t="str">
        <f>IF(C490="","",گزارش!$B$2&amp;"-"&amp;COUNTIF(macro!$C$3:C490,"ok"))</f>
        <v/>
      </c>
      <c r="C490" t="str">
        <f>IF(VLOOKUP(H490,DATABASE!$B:$E,4,FALSE)=گزارش!$B$2,"ok","")</f>
        <v/>
      </c>
      <c r="D490" t="str">
        <f t="shared" si="7"/>
        <v>كفش ايمني1402/12/02478</v>
      </c>
      <c r="G490" t="s">
        <v>2995</v>
      </c>
      <c r="H490" s="38">
        <v>478</v>
      </c>
      <c r="I490" s="10" t="s">
        <v>1936</v>
      </c>
      <c r="J490" s="10" t="s">
        <v>1883</v>
      </c>
      <c r="K490" s="10" t="s">
        <v>2149</v>
      </c>
      <c r="L490" s="38" t="s">
        <v>3196</v>
      </c>
      <c r="M490" t="str">
        <f>IFERROR(IF(G490="","",IF(_xlfn.XLOOKUP(D490,NOSA!C:C,NOSA!C:C)=D490,"تحویل شده")),"تحویل نشده")</f>
        <v>تحویل شده</v>
      </c>
      <c r="N490" s="57">
        <v>45343.432603356479</v>
      </c>
    </row>
    <row r="491" spans="2:14">
      <c r="B491" t="str">
        <f>IF(C491="","",گزارش!$B$2&amp;"-"&amp;COUNTIF(macro!$C$3:C491,"ok"))</f>
        <v/>
      </c>
      <c r="C491" t="str">
        <f>IF(VLOOKUP(H491,DATABASE!$B:$E,4,FALSE)=گزارش!$B$2,"ok","")</f>
        <v/>
      </c>
      <c r="D491" t="str">
        <f t="shared" si="7"/>
        <v>لباس كار ديرسوز(بلوز و شلوار)1402/12/02751</v>
      </c>
      <c r="G491" t="s">
        <v>2995</v>
      </c>
      <c r="H491" s="38">
        <v>751</v>
      </c>
      <c r="I491" s="10" t="s">
        <v>2034</v>
      </c>
      <c r="J491" s="10" t="s">
        <v>1838</v>
      </c>
      <c r="K491" s="10" t="s">
        <v>2137</v>
      </c>
      <c r="L491" s="38" t="s">
        <v>3196</v>
      </c>
      <c r="M491" t="str">
        <f>IFERROR(IF(G491="","",IF(_xlfn.XLOOKUP(D491,NOSA!C:C,NOSA!C:C)=D491,"تحویل شده")),"تحویل نشده")</f>
        <v>تحویل شده</v>
      </c>
      <c r="N491" s="57">
        <v>45343.538669907408</v>
      </c>
    </row>
    <row r="492" spans="2:14">
      <c r="B492" t="str">
        <f>IF(C492="","",گزارش!$B$2&amp;"-"&amp;COUNTIF(macro!$C$3:C492,"ok"))</f>
        <v/>
      </c>
      <c r="C492" t="str">
        <f>IF(VLOOKUP(H492,DATABASE!$B:$E,4,FALSE)=گزارش!$B$2,"ok","")</f>
        <v/>
      </c>
      <c r="D492" t="str">
        <f t="shared" si="7"/>
        <v>كفش ايمني عايق برق1402/12/028</v>
      </c>
      <c r="G492" t="s">
        <v>2995</v>
      </c>
      <c r="H492" s="38">
        <v>8</v>
      </c>
      <c r="I492" s="10" t="s">
        <v>144</v>
      </c>
      <c r="J492" s="10" t="s">
        <v>1805</v>
      </c>
      <c r="K492" s="10" t="s">
        <v>2155</v>
      </c>
      <c r="L492" s="38" t="s">
        <v>3196</v>
      </c>
      <c r="M492" t="str">
        <f>IFERROR(IF(G492="","",IF(_xlfn.XLOOKUP(D492,NOSA!C:C,NOSA!C:C)=D492,"تحویل شده")),"تحویل نشده")</f>
        <v>تحویل شده</v>
      </c>
      <c r="N492" s="57">
        <v>45343.590881481483</v>
      </c>
    </row>
    <row r="493" spans="2:14">
      <c r="B493" t="str">
        <f>IF(C493="","",گزارش!$B$2&amp;"-"&amp;COUNTIF(macro!$C$3:C493,"ok"))</f>
        <v/>
      </c>
      <c r="C493" t="str">
        <f>IF(VLOOKUP(H493,DATABASE!$B:$E,4,FALSE)=گزارش!$B$2,"ok","")</f>
        <v/>
      </c>
      <c r="D493" t="str">
        <f t="shared" si="7"/>
        <v>دستكش ضد برش سبك1402/12/03855</v>
      </c>
      <c r="G493" t="s">
        <v>2996</v>
      </c>
      <c r="H493" s="38">
        <v>855</v>
      </c>
      <c r="I493" s="10" t="s">
        <v>2837</v>
      </c>
      <c r="J493" s="10" t="s">
        <v>1873</v>
      </c>
      <c r="K493" s="10" t="s">
        <v>22</v>
      </c>
      <c r="L493" s="38" t="s">
        <v>3196</v>
      </c>
      <c r="M493" t="str">
        <f>IFERROR(IF(G493="","",IF(_xlfn.XLOOKUP(D493,NOSA!C:C,NOSA!C:C)=D493,"تحویل شده")),"تحویل نشده")</f>
        <v>تحویل نشده</v>
      </c>
      <c r="N493" s="57">
        <v>45344.506074999998</v>
      </c>
    </row>
    <row r="494" spans="2:14">
      <c r="B494" t="str">
        <f>IF(C494="","",گزارش!$B$2&amp;"-"&amp;COUNTIF(macro!$C$3:C494,"ok"))</f>
        <v/>
      </c>
      <c r="C494" t="str">
        <f>IF(VLOOKUP(H494,DATABASE!$B:$E,4,FALSE)=گزارش!$B$2,"ok","")</f>
        <v/>
      </c>
      <c r="D494" t="str">
        <f t="shared" si="7"/>
        <v>دستكش ضد برش سبك1402/12/03856</v>
      </c>
      <c r="G494" t="s">
        <v>2996</v>
      </c>
      <c r="H494" s="38">
        <v>856</v>
      </c>
      <c r="I494" s="10" t="s">
        <v>2838</v>
      </c>
      <c r="J494" s="10" t="s">
        <v>1873</v>
      </c>
      <c r="K494" s="10" t="s">
        <v>22</v>
      </c>
      <c r="L494" s="38" t="s">
        <v>3196</v>
      </c>
      <c r="M494" t="str">
        <f>IFERROR(IF(G494="","",IF(_xlfn.XLOOKUP(D494,NOSA!C:C,NOSA!C:C)=D494,"تحویل شده")),"تحویل نشده")</f>
        <v>تحویل شده</v>
      </c>
      <c r="N494" s="57">
        <v>45344.506248148151</v>
      </c>
    </row>
    <row r="495" spans="2:14">
      <c r="B495" t="str">
        <f>IF(C495="","",گزارش!$B$2&amp;"-"&amp;COUNTIF(macro!$C$3:C495,"ok"))</f>
        <v/>
      </c>
      <c r="C495" t="str">
        <f>IF(VLOOKUP(H495,DATABASE!$B:$E,4,FALSE)=گزارش!$B$2,"ok","")</f>
        <v/>
      </c>
      <c r="D495" t="str">
        <f t="shared" si="7"/>
        <v>چكمه ايمني نسوز1402/12/05841</v>
      </c>
      <c r="G495" t="s">
        <v>2998</v>
      </c>
      <c r="H495" s="38">
        <v>841</v>
      </c>
      <c r="I495" s="10" t="s">
        <v>2692</v>
      </c>
      <c r="J495" s="10" t="s">
        <v>1980</v>
      </c>
      <c r="K495" s="10" t="s">
        <v>2152</v>
      </c>
      <c r="L495" s="38" t="s">
        <v>3196</v>
      </c>
      <c r="M495" t="str">
        <f>IFERROR(IF(G495="","",IF(_xlfn.XLOOKUP(D495,NOSA!C:C,NOSA!C:C)=D495,"تحویل شده")),"تحویل نشده")</f>
        <v>تحویل نشده</v>
      </c>
      <c r="N495" s="57">
        <v>45346.353572106484</v>
      </c>
    </row>
    <row r="496" spans="2:14">
      <c r="B496" t="str">
        <f>IF(C496="","",گزارش!$B$2&amp;"-"&amp;COUNTIF(macro!$C$3:C496,"ok"))</f>
        <v/>
      </c>
      <c r="C496" t="str">
        <f>IF(VLOOKUP(H496,DATABASE!$B:$E,4,FALSE)=گزارش!$B$2,"ok","")</f>
        <v/>
      </c>
      <c r="D496" t="str">
        <f t="shared" si="7"/>
        <v>لباس كار ديرسوز(بلوز و شلوار)1402/12/05841</v>
      </c>
      <c r="G496" t="s">
        <v>2998</v>
      </c>
      <c r="H496" s="38">
        <v>841</v>
      </c>
      <c r="I496" s="10" t="s">
        <v>2692</v>
      </c>
      <c r="J496" s="10" t="s">
        <v>1980</v>
      </c>
      <c r="K496" s="10" t="s">
        <v>2137</v>
      </c>
      <c r="L496" s="38" t="s">
        <v>3196</v>
      </c>
      <c r="M496" t="str">
        <f>IFERROR(IF(G496="","",IF(_xlfn.XLOOKUP(D496,NOSA!C:C,NOSA!C:C)=D496,"تحویل شده")),"تحویل نشده")</f>
        <v>تحویل شده</v>
      </c>
      <c r="N496" s="57">
        <v>45346.354701157405</v>
      </c>
    </row>
    <row r="497" spans="2:14">
      <c r="B497" t="str">
        <f>IF(C497="","",گزارش!$B$2&amp;"-"&amp;COUNTIF(macro!$C$3:C497,"ok"))</f>
        <v/>
      </c>
      <c r="C497" t="str">
        <f>IF(VLOOKUP(H497,DATABASE!$B:$E,4,FALSE)=گزارش!$B$2,"ok","")</f>
        <v/>
      </c>
      <c r="D497" t="str">
        <f t="shared" si="7"/>
        <v>مقنعه نسوز چرمي1402/12/0610028</v>
      </c>
      <c r="G497" t="s">
        <v>2999</v>
      </c>
      <c r="H497" s="38">
        <v>10028</v>
      </c>
      <c r="I497" s="10" t="s">
        <v>1638</v>
      </c>
      <c r="J497" s="10" t="s">
        <v>1838</v>
      </c>
      <c r="K497" s="10" t="s">
        <v>7</v>
      </c>
      <c r="L497" s="38" t="s">
        <v>2609</v>
      </c>
      <c r="M497" t="str">
        <f>IFERROR(IF(G497="","",IF(_xlfn.XLOOKUP(D497,NOSA!C:C,NOSA!C:C)=D497,"تحویل شده")),"تحویل نشده")</f>
        <v>تحویل نشده</v>
      </c>
      <c r="N497" s="57">
        <v>45347.941550694442</v>
      </c>
    </row>
    <row r="498" spans="2:14">
      <c r="B498" t="str">
        <f>IF(C498="","",گزارش!$B$2&amp;"-"&amp;COUNTIF(macro!$C$3:C498,"ok"))</f>
        <v/>
      </c>
      <c r="C498" t="str">
        <f>IF(VLOOKUP(H498,DATABASE!$B:$E,4,FALSE)=گزارش!$B$2,"ok","")</f>
        <v/>
      </c>
      <c r="D498" t="str">
        <f t="shared" si="7"/>
        <v>لباس كار ديرسوز(بلوز و شلوار)1402/12/08840</v>
      </c>
      <c r="G498" t="s">
        <v>3001</v>
      </c>
      <c r="H498" s="38">
        <v>840</v>
      </c>
      <c r="I498" s="10" t="s">
        <v>2693</v>
      </c>
      <c r="J498" s="10" t="s">
        <v>1913</v>
      </c>
      <c r="K498" s="10" t="s">
        <v>2137</v>
      </c>
      <c r="L498" s="38" t="s">
        <v>3196</v>
      </c>
      <c r="M498" t="str">
        <f>IFERROR(IF(G498="","",IF(_xlfn.XLOOKUP(D498,NOSA!C:C,NOSA!C:C)=D498,"تحویل شده")),"تحویل نشده")</f>
        <v>تحویل شده</v>
      </c>
      <c r="N498" s="57">
        <v>45349.358556944448</v>
      </c>
    </row>
    <row r="499" spans="2:14">
      <c r="B499" t="str">
        <f>IF(C499="","",گزارش!$B$2&amp;"-"&amp;COUNTIF(macro!$C$3:C499,"ok"))</f>
        <v/>
      </c>
      <c r="C499" t="str">
        <f>IF(VLOOKUP(H499,DATABASE!$B:$E,4,FALSE)=گزارش!$B$2,"ok","")</f>
        <v/>
      </c>
      <c r="D499" t="str">
        <f t="shared" si="7"/>
        <v>دستكش ضد برش سبك1402/12/08294</v>
      </c>
      <c r="G499" t="s">
        <v>3001</v>
      </c>
      <c r="H499" s="38">
        <v>294</v>
      </c>
      <c r="I499" s="10" t="s">
        <v>1900</v>
      </c>
      <c r="J499" s="10" t="s">
        <v>1851</v>
      </c>
      <c r="K499" s="10" t="s">
        <v>22</v>
      </c>
      <c r="L499" s="38" t="s">
        <v>3196</v>
      </c>
      <c r="M499" t="str">
        <f>IFERROR(IF(G499="","",IF(_xlfn.XLOOKUP(D499,NOSA!C:C,NOSA!C:C)=D499,"تحویل شده")),"تحویل نشده")</f>
        <v>تحویل شده</v>
      </c>
      <c r="N499" s="57">
        <v>45349.400816898145</v>
      </c>
    </row>
    <row r="500" spans="2:14">
      <c r="B500" t="str">
        <f>IF(C500="","",گزارش!$B$2&amp;"-"&amp;COUNTIF(macro!$C$3:C500,"ok"))</f>
        <v/>
      </c>
      <c r="C500" t="str">
        <f>IF(VLOOKUP(H500,DATABASE!$B:$E,4,FALSE)=گزارش!$B$2,"ok","")</f>
        <v/>
      </c>
      <c r="D500" t="str">
        <f t="shared" si="7"/>
        <v>لباس كار ديرسوز(بلوز) 1402/12/0810028</v>
      </c>
      <c r="G500" t="s">
        <v>3001</v>
      </c>
      <c r="H500" s="38">
        <v>10028</v>
      </c>
      <c r="I500" s="10" t="s">
        <v>1638</v>
      </c>
      <c r="J500" s="10" t="s">
        <v>1838</v>
      </c>
      <c r="K500" s="10" t="s">
        <v>2138</v>
      </c>
      <c r="L500" s="38" t="s">
        <v>3196</v>
      </c>
      <c r="M500" t="str">
        <f>IFERROR(IF(G500="","",IF(_xlfn.XLOOKUP(D500,NOSA!C:C,NOSA!C:C)=D500,"تحویل شده")),"تحویل نشده")</f>
        <v>تحویل نشده</v>
      </c>
      <c r="N500" s="57">
        <v>45349.558398726855</v>
      </c>
    </row>
    <row r="501" spans="2:14">
      <c r="B501" t="str">
        <f>IF(C501="","",گزارش!$B$2&amp;"-"&amp;COUNTIF(macro!$C$3:C501,"ok"))</f>
        <v/>
      </c>
      <c r="C501" t="str">
        <f>IF(VLOOKUP(H501,DATABASE!$B:$E,4,FALSE)=گزارش!$B$2,"ok","")</f>
        <v/>
      </c>
      <c r="D501" t="str">
        <f t="shared" si="7"/>
        <v>مقنعه نسوز چرمي1402/12/0810028</v>
      </c>
      <c r="G501" t="s">
        <v>3001</v>
      </c>
      <c r="H501" s="38">
        <v>10028</v>
      </c>
      <c r="I501" s="10" t="s">
        <v>1638</v>
      </c>
      <c r="J501" s="10" t="s">
        <v>1838</v>
      </c>
      <c r="K501" s="10" t="s">
        <v>7</v>
      </c>
      <c r="L501" s="38" t="s">
        <v>3196</v>
      </c>
      <c r="M501" t="str">
        <f>IFERROR(IF(G501="","",IF(_xlfn.XLOOKUP(D501,NOSA!C:C,NOSA!C:C)=D501,"تحویل شده")),"تحویل نشده")</f>
        <v>تحویل نشده</v>
      </c>
      <c r="N501" s="57">
        <v>45349.559375925928</v>
      </c>
    </row>
    <row r="502" spans="2:14">
      <c r="B502" t="str">
        <f>IF(C502="","",گزارش!$B$2&amp;"-"&amp;COUNTIF(macro!$C$3:C502,"ok"))</f>
        <v/>
      </c>
      <c r="C502" t="str">
        <f>IF(VLOOKUP(H502,DATABASE!$B:$E,4,FALSE)=گزارش!$B$2,"ok","")</f>
        <v/>
      </c>
      <c r="D502" t="str">
        <f t="shared" si="7"/>
        <v>چكمه ايمني نسوز1402/12/10783</v>
      </c>
      <c r="G502" t="s">
        <v>3003</v>
      </c>
      <c r="H502" s="38">
        <v>783</v>
      </c>
      <c r="I502" s="10" t="s">
        <v>2056</v>
      </c>
      <c r="J502" s="10" t="s">
        <v>1854</v>
      </c>
      <c r="K502" s="10" t="s">
        <v>2152</v>
      </c>
      <c r="L502" s="38" t="s">
        <v>2609</v>
      </c>
      <c r="M502" t="str">
        <f>IFERROR(IF(G502="","",IF(_xlfn.XLOOKUP(D502,NOSA!C:C,NOSA!C:C)=D502,"تحویل شده")),"تحویل نشده")</f>
        <v>تحویل شده</v>
      </c>
      <c r="N502" s="57">
        <v>45351.589418171294</v>
      </c>
    </row>
    <row r="503" spans="2:14">
      <c r="B503" t="str">
        <f>IF(C503="","",گزارش!$B$2&amp;"-"&amp;COUNTIF(macro!$C$3:C503,"ok"))</f>
        <v/>
      </c>
      <c r="C503" t="str">
        <f>IF(VLOOKUP(H503,DATABASE!$B:$E,4,FALSE)=گزارش!$B$2,"ok","")</f>
        <v/>
      </c>
      <c r="D503" t="str">
        <f t="shared" si="7"/>
        <v>دستكش ساق كوتاه نسوز1402/12/10552</v>
      </c>
      <c r="G503" t="s">
        <v>3003</v>
      </c>
      <c r="H503" s="38">
        <v>552</v>
      </c>
      <c r="I503" s="10" t="s">
        <v>1943</v>
      </c>
      <c r="J503" s="10" t="s">
        <v>1851</v>
      </c>
      <c r="K503" s="10" t="s">
        <v>168</v>
      </c>
      <c r="L503" s="38" t="s">
        <v>2609</v>
      </c>
      <c r="M503" t="str">
        <f>IFERROR(IF(G503="","",IF(_xlfn.XLOOKUP(D503,NOSA!C:C,NOSA!C:C)=D503,"تحویل شده")),"تحویل نشده")</f>
        <v>تحویل نشده</v>
      </c>
      <c r="N503" s="57">
        <v>45351.625892476855</v>
      </c>
    </row>
    <row r="504" spans="2:14">
      <c r="B504" t="str">
        <f>IF(C504="","",گزارش!$B$2&amp;"-"&amp;COUNTIF(macro!$C$3:C504,"ok"))</f>
        <v/>
      </c>
      <c r="C504" t="str">
        <f>IF(VLOOKUP(H504,DATABASE!$B:$E,4,FALSE)=گزارش!$B$2,"ok","")</f>
        <v/>
      </c>
      <c r="D504" t="str">
        <f t="shared" si="7"/>
        <v>لباس كار ديرسوز(شلوار) 1402/12/12731</v>
      </c>
      <c r="G504" t="s">
        <v>3005</v>
      </c>
      <c r="H504" s="38">
        <v>731</v>
      </c>
      <c r="I504" s="10" t="s">
        <v>2015</v>
      </c>
      <c r="J504" s="10" t="s">
        <v>1913</v>
      </c>
      <c r="K504" s="10" t="s">
        <v>2144</v>
      </c>
      <c r="L504" s="38" t="s">
        <v>3196</v>
      </c>
      <c r="M504" t="str">
        <f>IFERROR(IF(G504="","",IF(_xlfn.XLOOKUP(D504,NOSA!C:C,NOSA!C:C)=D504,"تحویل شده")),"تحویل نشده")</f>
        <v>تحویل نشده</v>
      </c>
      <c r="N504" s="57">
        <v>45353.387803935184</v>
      </c>
    </row>
    <row r="505" spans="2:14">
      <c r="B505" t="str">
        <f>IF(C505="","",گزارش!$B$2&amp;"-"&amp;COUNTIF(macro!$C$3:C505,"ok"))</f>
        <v/>
      </c>
      <c r="C505" t="str">
        <f>IF(VLOOKUP(H505,DATABASE!$B:$E,4,FALSE)=گزارش!$B$2,"ok","")</f>
        <v/>
      </c>
      <c r="D505" t="str">
        <f t="shared" si="7"/>
        <v>لباس كار ديرسوز(شلوار) 1402/12/12848</v>
      </c>
      <c r="G505" t="s">
        <v>3005</v>
      </c>
      <c r="H505" s="38">
        <v>848</v>
      </c>
      <c r="I505" s="10" t="s">
        <v>2769</v>
      </c>
      <c r="J505" s="10" t="s">
        <v>1980</v>
      </c>
      <c r="K505" s="10" t="s">
        <v>2144</v>
      </c>
      <c r="L505" s="38" t="s">
        <v>2639</v>
      </c>
      <c r="M505" t="str">
        <f>IFERROR(IF(G505="","",IF(_xlfn.XLOOKUP(D505,NOSA!C:C,NOSA!C:C)=D505,"تحویل شده")),"تحویل نشده")</f>
        <v>تحویل شده</v>
      </c>
      <c r="N505" s="57">
        <v>45353.644475810186</v>
      </c>
    </row>
    <row r="506" spans="2:14">
      <c r="B506" t="str">
        <f>IF(C506="","",گزارش!$B$2&amp;"-"&amp;COUNTIF(macro!$C$3:C506,"ok"))</f>
        <v/>
      </c>
      <c r="C506" t="str">
        <f>IF(VLOOKUP(H506,DATABASE!$B:$E,4,FALSE)=گزارش!$B$2,"ok","")</f>
        <v/>
      </c>
      <c r="D506" t="str">
        <f t="shared" si="7"/>
        <v>لباس كار نسوز(بلوز و شلوار)1402/12/12690</v>
      </c>
      <c r="G506" t="s">
        <v>3005</v>
      </c>
      <c r="H506" s="38">
        <v>690</v>
      </c>
      <c r="I506" s="10" t="s">
        <v>1995</v>
      </c>
      <c r="J506" s="10" t="s">
        <v>1840</v>
      </c>
      <c r="K506" s="10" t="s">
        <v>2129</v>
      </c>
      <c r="L506" s="38" t="s">
        <v>2639</v>
      </c>
      <c r="M506" t="str">
        <f>IFERROR(IF(G506="","",IF(_xlfn.XLOOKUP(D506,NOSA!C:C,NOSA!C:C)=D506,"تحویل شده")),"تحویل نشده")</f>
        <v>تحویل شده</v>
      </c>
      <c r="N506" s="57">
        <v>45353.645086689816</v>
      </c>
    </row>
    <row r="507" spans="2:14">
      <c r="B507" t="str">
        <f>IF(C507="","",گزارش!$B$2&amp;"-"&amp;COUNTIF(macro!$C$3:C507,"ok"))</f>
        <v/>
      </c>
      <c r="C507" t="str">
        <f>IF(VLOOKUP(H507,DATABASE!$B:$E,4,FALSE)=گزارش!$B$2,"ok","")</f>
        <v/>
      </c>
      <c r="D507" t="str">
        <f t="shared" si="7"/>
        <v>آستين آلومينيومي1402/12/16624</v>
      </c>
      <c r="G507" t="s">
        <v>3009</v>
      </c>
      <c r="H507" s="38">
        <v>624</v>
      </c>
      <c r="I507" s="10" t="s">
        <v>1965</v>
      </c>
      <c r="J507" s="10" t="s">
        <v>1942</v>
      </c>
      <c r="K507" s="10" t="s">
        <v>38</v>
      </c>
      <c r="L507" s="38" t="s">
        <v>2609</v>
      </c>
      <c r="M507" t="str">
        <f>IFERROR(IF(G507="","",IF(_xlfn.XLOOKUP(D507,NOSA!C:C,NOSA!C:C)=D507,"تحویل شده")),"تحویل نشده")</f>
        <v>تحویل شده</v>
      </c>
      <c r="N507" s="57">
        <v>45357.415395833334</v>
      </c>
    </row>
    <row r="508" spans="2:14">
      <c r="B508" t="str">
        <f>IF(C508="","",گزارش!$B$2&amp;"-"&amp;COUNTIF(macro!$C$3:C508,"ok"))</f>
        <v/>
      </c>
      <c r="C508" t="str">
        <f>IF(VLOOKUP(H508,DATABASE!$B:$E,4,FALSE)=گزارش!$B$2,"ok","")</f>
        <v/>
      </c>
      <c r="D508" t="str">
        <f t="shared" si="7"/>
        <v>پيشبند نسوز چرمي1402/12/16624</v>
      </c>
      <c r="G508" t="s">
        <v>3009</v>
      </c>
      <c r="H508" s="38">
        <v>624</v>
      </c>
      <c r="I508" s="10" t="s">
        <v>1965</v>
      </c>
      <c r="J508" s="10" t="s">
        <v>1942</v>
      </c>
      <c r="K508" s="10" t="s">
        <v>15</v>
      </c>
      <c r="L508" s="38" t="s">
        <v>2609</v>
      </c>
      <c r="M508" t="str">
        <f>IFERROR(IF(G508="","",IF(_xlfn.XLOOKUP(D508,NOSA!C:C,NOSA!C:C)=D508,"تحویل شده")),"تحویل نشده")</f>
        <v>تحویل شده</v>
      </c>
      <c r="N508" s="57">
        <v>45357.415638310187</v>
      </c>
    </row>
    <row r="509" spans="2:14">
      <c r="B509" t="str">
        <f>IF(C509="","",گزارش!$B$2&amp;"-"&amp;COUNTIF(macro!$C$3:C509,"ok"))</f>
        <v/>
      </c>
      <c r="C509" t="str">
        <f>IF(VLOOKUP(H509,DATABASE!$B:$E,4,FALSE)=گزارش!$B$2,"ok","")</f>
        <v/>
      </c>
      <c r="D509" t="str">
        <f t="shared" si="7"/>
        <v>پيشبند نسوز چرمي1402/12/16624</v>
      </c>
      <c r="G509" t="s">
        <v>3009</v>
      </c>
      <c r="H509" s="38">
        <v>624</v>
      </c>
      <c r="I509" s="10" t="s">
        <v>1965</v>
      </c>
      <c r="J509" s="10" t="s">
        <v>1942</v>
      </c>
      <c r="K509" s="10" t="s">
        <v>15</v>
      </c>
      <c r="L509" s="38" t="s">
        <v>2609</v>
      </c>
      <c r="M509" t="str">
        <f>IFERROR(IF(G509="","",IF(_xlfn.XLOOKUP(D509,NOSA!C:C,NOSA!C:C)=D509,"تحویل شده")),"تحویل نشده")</f>
        <v>تحویل شده</v>
      </c>
      <c r="N509" s="57">
        <v>45357.415692824077</v>
      </c>
    </row>
    <row r="510" spans="2:14">
      <c r="B510" t="str">
        <f>IF(C510="","",گزارش!$B$2&amp;"-"&amp;COUNTIF(macro!$C$3:C510,"ok"))</f>
        <v/>
      </c>
      <c r="C510" t="str">
        <f>IF(VLOOKUP(H510,DATABASE!$B:$E,4,FALSE)=گزارش!$B$2,"ok","")</f>
        <v/>
      </c>
      <c r="D510" t="str">
        <f t="shared" si="7"/>
        <v>پيشبند نسوز چرمي1402/12/17819</v>
      </c>
      <c r="G510" t="s">
        <v>3010</v>
      </c>
      <c r="H510" s="38">
        <v>819</v>
      </c>
      <c r="I510" s="10" t="s">
        <v>2611</v>
      </c>
      <c r="J510" s="10" t="s">
        <v>1840</v>
      </c>
      <c r="K510" s="10" t="s">
        <v>15</v>
      </c>
      <c r="L510" s="38" t="s">
        <v>2639</v>
      </c>
      <c r="M510" t="str">
        <f>IFERROR(IF(G510="","",IF(_xlfn.XLOOKUP(D510,NOSA!C:C,NOSA!C:C)=D510,"تحویل شده")),"تحویل نشده")</f>
        <v>تحویل شده</v>
      </c>
      <c r="N510" s="57">
        <v>45358.442620717593</v>
      </c>
    </row>
    <row r="511" spans="2:14">
      <c r="B511" t="str">
        <f>IF(C511="","",گزارش!$B$2&amp;"-"&amp;COUNTIF(macro!$C$3:C511,"ok"))</f>
        <v/>
      </c>
      <c r="C511" t="str">
        <f>IF(VLOOKUP(H511,DATABASE!$B:$E,4,FALSE)=گزارش!$B$2,"ok","")</f>
        <v/>
      </c>
      <c r="D511" t="str">
        <f t="shared" si="7"/>
        <v>دستكش ضد برش سبك1402/12/1731</v>
      </c>
      <c r="G511" t="s">
        <v>3010</v>
      </c>
      <c r="H511" s="38">
        <v>31</v>
      </c>
      <c r="I511" s="10" t="s">
        <v>1030</v>
      </c>
      <c r="J511" s="10" t="s">
        <v>1821</v>
      </c>
      <c r="K511" s="10" t="s">
        <v>22</v>
      </c>
      <c r="L511" s="38" t="s">
        <v>2609</v>
      </c>
      <c r="M511" t="str">
        <f>IFERROR(IF(G511="","",IF(_xlfn.XLOOKUP(D511,NOSA!C:C,NOSA!C:C)=D511,"تحویل شده")),"تحویل نشده")</f>
        <v>تحویل شده</v>
      </c>
      <c r="N511" s="57">
        <v>45358.848811574077</v>
      </c>
    </row>
    <row r="512" spans="2:14">
      <c r="B512" t="str">
        <f>IF(C512="","",گزارش!$B$2&amp;"-"&amp;COUNTIF(macro!$C$3:C512,"ok"))</f>
        <v/>
      </c>
      <c r="C512" t="str">
        <f>IF(VLOOKUP(H512,DATABASE!$B:$E,4,FALSE)=گزارش!$B$2,"ok","")</f>
        <v/>
      </c>
      <c r="D512" t="str">
        <f t="shared" si="7"/>
        <v>لباس كار نسوز(شلوار)1402/12/18458</v>
      </c>
      <c r="G512" t="s">
        <v>3011</v>
      </c>
      <c r="H512" s="38">
        <v>458</v>
      </c>
      <c r="I512" s="10" t="s">
        <v>221</v>
      </c>
      <c r="J512" s="10" t="s">
        <v>1854</v>
      </c>
      <c r="K512" s="10" t="s">
        <v>2661</v>
      </c>
      <c r="L512" s="38" t="s">
        <v>2609</v>
      </c>
      <c r="M512" t="str">
        <f>IFERROR(IF(G512="","",IF(_xlfn.XLOOKUP(D512,NOSA!C:C,NOSA!C:C)=D512,"تحویل شده")),"تحویل نشده")</f>
        <v>تحویل نشده</v>
      </c>
      <c r="N512" s="57">
        <v>45359.849370949072</v>
      </c>
    </row>
    <row r="513" spans="2:14">
      <c r="B513" t="str">
        <f>IF(C513="","",گزارش!$B$2&amp;"-"&amp;COUNTIF(macro!$C$3:C513,"ok"))</f>
        <v/>
      </c>
      <c r="C513" t="str">
        <f>IF(VLOOKUP(H513,DATABASE!$B:$E,4,FALSE)=گزارش!$B$2,"ok","")</f>
        <v/>
      </c>
      <c r="D513" t="str">
        <f t="shared" si="7"/>
        <v>لباس كار نسوز (بلوز) 1402/12/1831</v>
      </c>
      <c r="G513" t="s">
        <v>3011</v>
      </c>
      <c r="H513" s="38">
        <v>31</v>
      </c>
      <c r="I513" s="10" t="s">
        <v>1030</v>
      </c>
      <c r="J513" s="10" t="s">
        <v>1821</v>
      </c>
      <c r="K513" s="10" t="s">
        <v>2122</v>
      </c>
      <c r="L513" s="38" t="s">
        <v>2609</v>
      </c>
      <c r="M513" t="str">
        <f>IFERROR(IF(G513="","",IF(_xlfn.XLOOKUP(D513,NOSA!C:C,NOSA!C:C)=D513,"تحویل شده")),"تحویل نشده")</f>
        <v>تحویل نشده</v>
      </c>
      <c r="N513" s="57">
        <v>45359.859479629631</v>
      </c>
    </row>
    <row r="514" spans="2:14">
      <c r="B514" t="str">
        <f>IF(C514="","",گزارش!$B$2&amp;"-"&amp;COUNTIF(macro!$C$3:C514,"ok"))</f>
        <v/>
      </c>
      <c r="C514" t="str">
        <f>IF(VLOOKUP(H514,DATABASE!$B:$E,4,FALSE)=گزارش!$B$2,"ok","")</f>
        <v/>
      </c>
      <c r="D514" t="str">
        <f t="shared" si="7"/>
        <v>عينك كهربايي (روكلاهي)1402/12/18613</v>
      </c>
      <c r="G514" t="s">
        <v>3011</v>
      </c>
      <c r="H514" s="38">
        <v>613</v>
      </c>
      <c r="I514" s="10" t="s">
        <v>1962</v>
      </c>
      <c r="J514" s="10" t="s">
        <v>1945</v>
      </c>
      <c r="K514" s="10" t="s">
        <v>1561</v>
      </c>
      <c r="L514" s="38" t="s">
        <v>2609</v>
      </c>
      <c r="M514" t="str">
        <f>IFERROR(IF(G514="","",IF(_xlfn.XLOOKUP(D514,NOSA!C:C,NOSA!C:C)=D514,"تحویل شده")),"تحویل نشده")</f>
        <v>تحویل شده</v>
      </c>
      <c r="N514" s="57">
        <v>45359.883016666667</v>
      </c>
    </row>
    <row r="515" spans="2:14">
      <c r="B515" t="str">
        <f>IF(C515="","",گزارش!$B$2&amp;"-"&amp;COUNTIF(macro!$C$3:C515,"ok"))</f>
        <v/>
      </c>
      <c r="C515" t="str">
        <f>IF(VLOOKUP(H515,DATABASE!$B:$E,4,FALSE)=گزارش!$B$2,"ok","")</f>
        <v/>
      </c>
      <c r="D515" t="str">
        <f t="shared" si="7"/>
        <v>لباس كار ديرسوز(بلوز و شلوار)1402/12/1910027</v>
      </c>
      <c r="G515" t="s">
        <v>3012</v>
      </c>
      <c r="H515" s="38">
        <v>10027</v>
      </c>
      <c r="I515" s="10" t="s">
        <v>1637</v>
      </c>
      <c r="J515" s="10" t="s">
        <v>1838</v>
      </c>
      <c r="K515" s="10" t="s">
        <v>2137</v>
      </c>
      <c r="L515" s="38" t="s">
        <v>3196</v>
      </c>
      <c r="M515" t="str">
        <f>IFERROR(IF(G515="","",IF(_xlfn.XLOOKUP(D515,NOSA!C:C,NOSA!C:C)=D515,"تحویل شده")),"تحویل نشده")</f>
        <v>تحویل شده</v>
      </c>
      <c r="N515" s="57">
        <v>45360.338076967593</v>
      </c>
    </row>
    <row r="516" spans="2:14">
      <c r="B516" t="str">
        <f>IF(C516="","",گزارش!$B$2&amp;"-"&amp;COUNTIF(macro!$C$3:C516,"ok"))</f>
        <v/>
      </c>
      <c r="C516" t="str">
        <f>IF(VLOOKUP(H516,DATABASE!$B:$E,4,FALSE)=گزارش!$B$2,"ok","")</f>
        <v/>
      </c>
      <c r="D516" t="str">
        <f t="shared" ref="D516:D578" si="8">K516&amp;G516&amp;H516</f>
        <v>دستكش كف مواد سبك1402/12/19861</v>
      </c>
      <c r="G516" t="s">
        <v>3012</v>
      </c>
      <c r="H516" s="38">
        <v>861</v>
      </c>
      <c r="I516" s="10" t="s">
        <v>3191</v>
      </c>
      <c r="J516" s="10" t="s">
        <v>1913</v>
      </c>
      <c r="K516" s="10" t="s">
        <v>2</v>
      </c>
      <c r="L516" s="38" t="s">
        <v>3196</v>
      </c>
      <c r="M516" t="str">
        <f>IFERROR(IF(G516="","",IF(_xlfn.XLOOKUP(D516,NOSA!C:C,NOSA!C:C)=D516,"تحویل شده")),"تحویل نشده")</f>
        <v>تحویل شده</v>
      </c>
      <c r="N516" s="57">
        <v>45360.389824537036</v>
      </c>
    </row>
    <row r="517" spans="2:14">
      <c r="B517" t="str">
        <f>IF(C517="","",گزارش!$B$2&amp;"-"&amp;COUNTIF(macro!$C$3:C517,"ok"))</f>
        <v/>
      </c>
      <c r="C517" t="str">
        <f>IF(VLOOKUP(H517,DATABASE!$B:$E,4,FALSE)=گزارش!$B$2,"ok","")</f>
        <v/>
      </c>
      <c r="D517" t="str">
        <f t="shared" si="8"/>
        <v>لباس كار ديرسوز(بلوز و شلوار)1402/12/19170</v>
      </c>
      <c r="G517" t="s">
        <v>3012</v>
      </c>
      <c r="H517" s="38">
        <v>170</v>
      </c>
      <c r="I517" s="10" t="s">
        <v>1871</v>
      </c>
      <c r="J517" s="10" t="s">
        <v>1821</v>
      </c>
      <c r="K517" s="10" t="s">
        <v>2137</v>
      </c>
      <c r="L517" s="38" t="s">
        <v>3196</v>
      </c>
      <c r="M517" t="str">
        <f>IFERROR(IF(G517="","",IF(_xlfn.XLOOKUP(D517,NOSA!C:C,NOSA!C:C)=D517,"تحویل شده")),"تحویل نشده")</f>
        <v>تحویل شده</v>
      </c>
      <c r="N517" s="57">
        <v>45360.608000347223</v>
      </c>
    </row>
    <row r="518" spans="2:14">
      <c r="B518" t="str">
        <f>IF(C518="","",گزارش!$B$2&amp;"-"&amp;COUNTIF(macro!$C$3:C518,"ok"))</f>
        <v/>
      </c>
      <c r="C518" t="str">
        <f>IF(VLOOKUP(H518,DATABASE!$B:$E,4,FALSE)=گزارش!$B$2,"ok","")</f>
        <v/>
      </c>
      <c r="D518" t="str">
        <f t="shared" si="8"/>
        <v>لباس كار نسوز(بلوز و شلوار)1402/12/2050</v>
      </c>
      <c r="G518" t="s">
        <v>3013</v>
      </c>
      <c r="H518" s="38">
        <v>50</v>
      </c>
      <c r="I518" s="10" t="s">
        <v>1830</v>
      </c>
      <c r="J518" s="10" t="s">
        <v>1827</v>
      </c>
      <c r="K518" s="10" t="s">
        <v>2129</v>
      </c>
      <c r="L518" s="38" t="s">
        <v>3196</v>
      </c>
      <c r="M518" t="str">
        <f>IFERROR(IF(G518="","",IF(_xlfn.XLOOKUP(D518,NOSA!C:C,NOSA!C:C)=D518,"تحویل شده")),"تحویل نشده")</f>
        <v>تحویل شده</v>
      </c>
      <c r="N518" s="57">
        <v>45361.50602789352</v>
      </c>
    </row>
    <row r="519" spans="2:14">
      <c r="B519" t="str">
        <f>IF(C519="","",گزارش!$B$2&amp;"-"&amp;COUNTIF(macro!$C$3:C519,"ok"))</f>
        <v/>
      </c>
      <c r="C519" t="str">
        <f>IF(VLOOKUP(H519,DATABASE!$B:$E,4,FALSE)=گزارش!$B$2,"ok","")</f>
        <v/>
      </c>
      <c r="D519" t="str">
        <f t="shared" si="8"/>
        <v>پيشبند نسوز آلومينيومي1402/12/20121</v>
      </c>
      <c r="G519" t="s">
        <v>3013</v>
      </c>
      <c r="H519" s="38">
        <v>121</v>
      </c>
      <c r="I519" s="10" t="s">
        <v>1852</v>
      </c>
      <c r="J519" s="10" t="s">
        <v>1840</v>
      </c>
      <c r="K519" s="10" t="s">
        <v>36</v>
      </c>
      <c r="L519" s="38" t="s">
        <v>3196</v>
      </c>
      <c r="M519" t="str">
        <f>IFERROR(IF(G519="","",IF(_xlfn.XLOOKUP(D519,NOSA!C:C,NOSA!C:C)=D519,"تحویل شده")),"تحویل نشده")</f>
        <v>تحویل شده</v>
      </c>
      <c r="N519" s="57">
        <v>45361.512405208334</v>
      </c>
    </row>
    <row r="520" spans="2:14">
      <c r="B520" t="str">
        <f>IF(C520="","",گزارش!$B$2&amp;"-"&amp;COUNTIF(macro!$C$3:C520,"ok"))</f>
        <v/>
      </c>
      <c r="C520" t="str">
        <f>IF(VLOOKUP(H520,DATABASE!$B:$E,4,FALSE)=گزارش!$B$2,"ok","")</f>
        <v/>
      </c>
      <c r="D520" t="str">
        <f t="shared" si="8"/>
        <v>آستين آلومينيومي1402/12/20121</v>
      </c>
      <c r="G520" t="s">
        <v>3013</v>
      </c>
      <c r="H520" s="38">
        <v>121</v>
      </c>
      <c r="I520" s="10" t="s">
        <v>1852</v>
      </c>
      <c r="J520" s="10" t="s">
        <v>1840</v>
      </c>
      <c r="K520" s="10" t="s">
        <v>38</v>
      </c>
      <c r="L520" s="38" t="s">
        <v>3196</v>
      </c>
      <c r="M520" t="str">
        <f>IFERROR(IF(G520="","",IF(_xlfn.XLOOKUP(D520,NOSA!C:C,NOSA!C:C)=D520,"تحویل شده")),"تحویل نشده")</f>
        <v>تحویل شده</v>
      </c>
      <c r="N520" s="57">
        <v>45361.515020370367</v>
      </c>
    </row>
    <row r="521" spans="2:14">
      <c r="B521" t="str">
        <f>IF(C521="","",گزارش!$B$2&amp;"-"&amp;COUNTIF(macro!$C$3:C521,"ok"))</f>
        <v/>
      </c>
      <c r="C521" t="str">
        <f>IF(VLOOKUP(H521,DATABASE!$B:$E,4,FALSE)=گزارش!$B$2,"ok","")</f>
        <v/>
      </c>
      <c r="D521" t="str">
        <f t="shared" si="8"/>
        <v>عينك كهربايي (روكلاهي)1402/12/20606</v>
      </c>
      <c r="G521" t="s">
        <v>3013</v>
      </c>
      <c r="H521" s="38">
        <v>606</v>
      </c>
      <c r="I521" s="10" t="s">
        <v>233</v>
      </c>
      <c r="J521" s="10" t="s">
        <v>1854</v>
      </c>
      <c r="K521" s="10" t="s">
        <v>1561</v>
      </c>
      <c r="L521" s="38" t="s">
        <v>3196</v>
      </c>
      <c r="M521" t="str">
        <f>IFERROR(IF(G521="","",IF(_xlfn.XLOOKUP(D521,NOSA!C:C,NOSA!C:C)=D521,"تحویل شده")),"تحویل نشده")</f>
        <v>تحویل شده</v>
      </c>
      <c r="N521" s="57">
        <v>45361.589955208336</v>
      </c>
    </row>
    <row r="522" spans="2:14">
      <c r="B522" t="str">
        <f>IF(C522="","",گزارش!$B$2&amp;"-"&amp;COUNTIF(macro!$C$3:C522,"ok"))</f>
        <v/>
      </c>
      <c r="C522" t="str">
        <f>IF(VLOOKUP(H522,DATABASE!$B:$E,4,FALSE)=گزارش!$B$2,"ok","")</f>
        <v/>
      </c>
      <c r="D522" t="str">
        <f t="shared" si="8"/>
        <v>پوتين ايمني نسوز1402/12/2050</v>
      </c>
      <c r="G522" t="s">
        <v>3013</v>
      </c>
      <c r="H522" s="38">
        <v>50</v>
      </c>
      <c r="I522" s="10" t="s">
        <v>1830</v>
      </c>
      <c r="J522" s="10" t="s">
        <v>1827</v>
      </c>
      <c r="K522" s="10" t="s">
        <v>2151</v>
      </c>
      <c r="L522" s="38" t="s">
        <v>3196</v>
      </c>
      <c r="M522" t="str">
        <f>IFERROR(IF(G522="","",IF(_xlfn.XLOOKUP(D522,NOSA!C:C,NOSA!C:C)=D522,"تحویل شده")),"تحویل نشده")</f>
        <v>تحویل شده</v>
      </c>
      <c r="N522" s="57">
        <v>45361.591486805555</v>
      </c>
    </row>
    <row r="523" spans="2:14">
      <c r="B523" t="str">
        <f>IF(C523="","",گزارش!$B$2&amp;"-"&amp;COUNTIF(macro!$C$3:C523,"ok"))</f>
        <v/>
      </c>
      <c r="C523" t="str">
        <f>IF(VLOOKUP(H523,DATABASE!$B:$E,4,FALSE)=گزارش!$B$2,"ok","")</f>
        <v/>
      </c>
      <c r="D523" t="str">
        <f t="shared" si="8"/>
        <v>عينك كهربايي (روكلاهي)1402/12/2144</v>
      </c>
      <c r="G523" t="s">
        <v>3014</v>
      </c>
      <c r="H523" s="38">
        <v>44</v>
      </c>
      <c r="I523" s="10" t="s">
        <v>1824</v>
      </c>
      <c r="J523" s="10" t="s">
        <v>1825</v>
      </c>
      <c r="K523" s="10" t="s">
        <v>1561</v>
      </c>
      <c r="L523" s="38" t="s">
        <v>3196</v>
      </c>
      <c r="M523" t="str">
        <f>IFERROR(IF(G523="","",IF(_xlfn.XLOOKUP(D523,NOSA!C:C,NOSA!C:C)=D523,"تحویل شده")),"تحویل نشده")</f>
        <v>تحویل شده</v>
      </c>
      <c r="N523" s="57">
        <v>45362.346842361112</v>
      </c>
    </row>
    <row r="524" spans="2:14">
      <c r="B524" t="str">
        <f>IF(C524="","",گزارش!$B$2&amp;"-"&amp;COUNTIF(macro!$C$3:C524,"ok"))</f>
        <v/>
      </c>
      <c r="C524" t="str">
        <f>IF(VLOOKUP(H524,DATABASE!$B:$E,4,FALSE)=گزارش!$B$2,"ok","")</f>
        <v/>
      </c>
      <c r="D524" t="str">
        <f t="shared" si="8"/>
        <v>دستكش ضد برش سبك1402/12/21869</v>
      </c>
      <c r="G524" t="s">
        <v>3014</v>
      </c>
      <c r="H524" s="38">
        <v>869</v>
      </c>
      <c r="I524" s="10" t="s">
        <v>3290</v>
      </c>
      <c r="J524" s="10" t="s">
        <v>1851</v>
      </c>
      <c r="K524" s="10" t="s">
        <v>22</v>
      </c>
      <c r="L524" s="38" t="s">
        <v>2609</v>
      </c>
      <c r="M524" t="str">
        <f>IFERROR(IF(G524="","",IF(_xlfn.XLOOKUP(D524,NOSA!C:C,NOSA!C:C)=D524,"تحویل شده")),"تحویل نشده")</f>
        <v>تحویل شده</v>
      </c>
      <c r="N524" s="57">
        <v>45362.364942592591</v>
      </c>
    </row>
    <row r="525" spans="2:14">
      <c r="B525" t="str">
        <f>IF(C525="","",گزارش!$B$2&amp;"-"&amp;COUNTIF(macro!$C$3:C525,"ok"))</f>
        <v/>
      </c>
      <c r="C525" t="str">
        <f>IF(VLOOKUP(H525,DATABASE!$B:$E,4,FALSE)=گزارش!$B$2,"ok","")</f>
        <v/>
      </c>
      <c r="D525" t="str">
        <f t="shared" si="8"/>
        <v>كلاه ايمني1402/12/21869</v>
      </c>
      <c r="G525" t="s">
        <v>3014</v>
      </c>
      <c r="H525" s="38">
        <v>869</v>
      </c>
      <c r="I525" s="10" t="s">
        <v>3290</v>
      </c>
      <c r="J525" s="10" t="s">
        <v>1851</v>
      </c>
      <c r="K525" s="10" t="s">
        <v>2096</v>
      </c>
      <c r="L525" s="38" t="s">
        <v>2609</v>
      </c>
      <c r="M525" t="str">
        <f>IFERROR(IF(G525="","",IF(_xlfn.XLOOKUP(D525,NOSA!C:C,NOSA!C:C)=D525,"تحویل شده")),"تحویل نشده")</f>
        <v>تحویل شده</v>
      </c>
      <c r="N525" s="57">
        <v>45362.365139120368</v>
      </c>
    </row>
    <row r="526" spans="2:14">
      <c r="B526" t="str">
        <f>IF(C526="","",گزارش!$B$2&amp;"-"&amp;COUNTIF(macro!$C$3:C526,"ok"))</f>
        <v/>
      </c>
      <c r="C526" t="str">
        <f>IF(VLOOKUP(H526,DATABASE!$B:$E,4,FALSE)=گزارش!$B$2,"ok","")</f>
        <v/>
      </c>
      <c r="D526" t="str">
        <f t="shared" si="8"/>
        <v>لباس كار ديرسوز(بلوز و شلوار)1402/12/21780</v>
      </c>
      <c r="G526" t="s">
        <v>3014</v>
      </c>
      <c r="H526" s="38">
        <v>780</v>
      </c>
      <c r="I526" s="10" t="s">
        <v>2054</v>
      </c>
      <c r="J526" s="10" t="s">
        <v>1980</v>
      </c>
      <c r="K526" s="10" t="s">
        <v>2137</v>
      </c>
      <c r="L526" s="38" t="s">
        <v>3196</v>
      </c>
      <c r="M526" t="str">
        <f>IFERROR(IF(G526="","",IF(_xlfn.XLOOKUP(D526,NOSA!C:C,NOSA!C:C)=D526,"تحویل شده")),"تحویل نشده")</f>
        <v>تحویل نشده</v>
      </c>
      <c r="N526" s="57">
        <v>45362.588054629632</v>
      </c>
    </row>
    <row r="527" spans="2:14">
      <c r="B527" t="str">
        <f>IF(C527="","",گزارش!$B$2&amp;"-"&amp;COUNTIF(macro!$C$3:C527,"ok"))</f>
        <v/>
      </c>
      <c r="C527" t="str">
        <f>IF(VLOOKUP(H527,DATABASE!$B:$E,4,FALSE)=گزارش!$B$2,"ok","")</f>
        <v/>
      </c>
      <c r="D527" t="str">
        <f t="shared" si="8"/>
        <v>لباس كار (شلوار) 1402/12/24774</v>
      </c>
      <c r="G527" t="s">
        <v>3017</v>
      </c>
      <c r="H527" s="38">
        <v>774</v>
      </c>
      <c r="I527" s="10" t="s">
        <v>2049</v>
      </c>
      <c r="J527" s="10" t="s">
        <v>1800</v>
      </c>
      <c r="K527" s="10" t="s">
        <v>2115</v>
      </c>
      <c r="L527" s="38" t="s">
        <v>2639</v>
      </c>
      <c r="M527" t="str">
        <f>IFERROR(IF(G527="","",IF(_xlfn.XLOOKUP(D527,NOSA!C:C,NOSA!C:C)=D527,"تحویل شده")),"تحویل نشده")</f>
        <v>تحویل نشده</v>
      </c>
      <c r="N527" s="57">
        <v>45365.338451388889</v>
      </c>
    </row>
    <row r="528" spans="2:14">
      <c r="B528" t="str">
        <f>IF(C528="","",گزارش!$B$2&amp;"-"&amp;COUNTIF(macro!$C$3:C528,"ok"))</f>
        <v/>
      </c>
      <c r="C528" t="str">
        <f>IF(VLOOKUP(H528,DATABASE!$B:$E,4,FALSE)=گزارش!$B$2,"ok","")</f>
        <v/>
      </c>
      <c r="D528" t="str">
        <f t="shared" si="8"/>
        <v>لباس كار ديرسوز(بلوز و شلوار)1402/12/2470</v>
      </c>
      <c r="G528" t="s">
        <v>3017</v>
      </c>
      <c r="H528" s="38">
        <v>70</v>
      </c>
      <c r="I528" s="10" t="s">
        <v>1837</v>
      </c>
      <c r="J528" s="10" t="s">
        <v>1838</v>
      </c>
      <c r="K528" s="10" t="s">
        <v>2137</v>
      </c>
      <c r="L528" s="38" t="s">
        <v>2639</v>
      </c>
      <c r="M528" t="str">
        <f>IFERROR(IF(G528="","",IF(_xlfn.XLOOKUP(D528,NOSA!C:C,NOSA!C:C)=D528,"تحویل شده")),"تحویل نشده")</f>
        <v>تحویل نشده</v>
      </c>
      <c r="N528" s="57">
        <v>45365.635178472221</v>
      </c>
    </row>
    <row r="529" spans="2:14">
      <c r="B529" t="str">
        <f>IF(C529="","",گزارش!$B$2&amp;"-"&amp;COUNTIF(macro!$C$3:C529,"ok"))</f>
        <v/>
      </c>
      <c r="C529" t="str">
        <f>IF(VLOOKUP(H529,DATABASE!$B:$E,4,FALSE)=گزارش!$B$2,"ok","")</f>
        <v/>
      </c>
      <c r="D529" t="str">
        <f t="shared" si="8"/>
        <v>كلاه ايمني1402/12/24248</v>
      </c>
      <c r="G529" t="s">
        <v>3017</v>
      </c>
      <c r="H529" s="38">
        <v>248</v>
      </c>
      <c r="I529" s="10" t="s">
        <v>1886</v>
      </c>
      <c r="J529" s="10" t="s">
        <v>1840</v>
      </c>
      <c r="K529" s="10" t="s">
        <v>2096</v>
      </c>
      <c r="L529" s="38" t="s">
        <v>2639</v>
      </c>
      <c r="M529" t="str">
        <f>IFERROR(IF(G529="","",IF(_xlfn.XLOOKUP(D529,NOSA!C:C,NOSA!C:C)=D529,"تحویل شده")),"تحویل نشده")</f>
        <v>تحویل نشده</v>
      </c>
      <c r="N529" s="57">
        <v>45365.668686342593</v>
      </c>
    </row>
    <row r="530" spans="2:14">
      <c r="B530" t="str">
        <f>IF(C530="","",گزارش!$B$2&amp;"-"&amp;COUNTIF(macro!$C$3:C530,"ok"))</f>
        <v/>
      </c>
      <c r="C530" t="str">
        <f>IF(VLOOKUP(H530,DATABASE!$B:$E,4,FALSE)=گزارش!$B$2,"ok","")</f>
        <v/>
      </c>
      <c r="D530" t="str">
        <f t="shared" si="8"/>
        <v>لباس كار نسوز(شلوار)1402/12/24248</v>
      </c>
      <c r="G530" t="s">
        <v>3017</v>
      </c>
      <c r="H530" s="38">
        <v>248</v>
      </c>
      <c r="I530" s="10" t="s">
        <v>1886</v>
      </c>
      <c r="J530" s="10" t="s">
        <v>1840</v>
      </c>
      <c r="K530" s="10" t="s">
        <v>2661</v>
      </c>
      <c r="L530" s="38" t="s">
        <v>2639</v>
      </c>
      <c r="M530" t="str">
        <f>IFERROR(IF(G530="","",IF(_xlfn.XLOOKUP(D530,NOSA!C:C,NOSA!C:C)=D530,"تحویل شده")),"تحویل نشده")</f>
        <v>تحویل نشده</v>
      </c>
      <c r="N530" s="57">
        <v>45365.671524189813</v>
      </c>
    </row>
    <row r="531" spans="2:14">
      <c r="B531" t="str">
        <f>IF(C531="","",گزارش!$B$2&amp;"-"&amp;COUNTIF(macro!$C$3:C531,"ok"))</f>
        <v/>
      </c>
      <c r="C531" t="str">
        <f>IF(VLOOKUP(H531,DATABASE!$B:$E,4,FALSE)=گزارش!$B$2,"ok","")</f>
        <v/>
      </c>
      <c r="D531" t="str">
        <f t="shared" si="8"/>
        <v>پوتين ايمني نسوز1402/12/28769</v>
      </c>
      <c r="G531" t="s">
        <v>3021</v>
      </c>
      <c r="H531" s="38">
        <v>769</v>
      </c>
      <c r="I531" s="10" t="s">
        <v>2044</v>
      </c>
      <c r="J531" s="10" t="s">
        <v>1800</v>
      </c>
      <c r="K531" s="10" t="s">
        <v>2151</v>
      </c>
      <c r="L531" s="38" t="s">
        <v>2609</v>
      </c>
      <c r="M531" t="str">
        <f>IFERROR(IF(G531="","",IF(_xlfn.XLOOKUP(D531,NOSA!C:C,NOSA!C:C)=D531,"تحویل شده")),"تحویل نشده")</f>
        <v>تحویل نشده</v>
      </c>
      <c r="N531" s="57">
        <v>45369.440406944443</v>
      </c>
    </row>
    <row r="532" spans="2:14">
      <c r="B532" t="str">
        <f>IF(C532="","",گزارش!$B$2&amp;"-"&amp;COUNTIF(macro!$C$3:C532,"ok"))</f>
        <v/>
      </c>
      <c r="C532" t="str">
        <f>IF(VLOOKUP(H532,DATABASE!$B:$E,4,FALSE)=گزارش!$B$2,"ok","")</f>
        <v/>
      </c>
      <c r="D532" t="str">
        <f t="shared" si="8"/>
        <v>پوتين ايمني نسوز1402/12/2810030</v>
      </c>
      <c r="G532" t="s">
        <v>3021</v>
      </c>
      <c r="H532" s="38">
        <v>10030</v>
      </c>
      <c r="I532" s="10" t="s">
        <v>1627</v>
      </c>
      <c r="J532" s="10" t="s">
        <v>1838</v>
      </c>
      <c r="K532" s="10" t="s">
        <v>2151</v>
      </c>
      <c r="L532" s="38" t="s">
        <v>2609</v>
      </c>
      <c r="M532" t="str">
        <f>IFERROR(IF(G532="","",IF(_xlfn.XLOOKUP(D532,NOSA!C:C,NOSA!C:C)=D532,"تحویل شده")),"تحویل نشده")</f>
        <v>تحویل نشده</v>
      </c>
      <c r="N532" s="57">
        <v>45369.574328009257</v>
      </c>
    </row>
    <row r="533" spans="2:14">
      <c r="B533" t="str">
        <f>IF(C533="","",گزارش!$B$2&amp;"-"&amp;COUNTIF(macro!$C$3:C533,"ok"))</f>
        <v/>
      </c>
      <c r="C533" t="str">
        <f>IF(VLOOKUP(H533,DATABASE!$B:$E,4,FALSE)=گزارش!$B$2,"ok","")</f>
        <v/>
      </c>
      <c r="D533" t="str">
        <f t="shared" si="8"/>
        <v>لباس كار ديرسوز(شلوار) 1402/12/2810030</v>
      </c>
      <c r="G533" t="s">
        <v>3021</v>
      </c>
      <c r="H533" s="38">
        <v>10030</v>
      </c>
      <c r="I533" s="10" t="s">
        <v>1627</v>
      </c>
      <c r="J533" s="10" t="s">
        <v>1838</v>
      </c>
      <c r="K533" s="10" t="s">
        <v>2144</v>
      </c>
      <c r="L533" s="38" t="s">
        <v>2609</v>
      </c>
      <c r="M533" t="str">
        <f>IFERROR(IF(G533="","",IF(_xlfn.XLOOKUP(D533,NOSA!C:C,NOSA!C:C)=D533,"تحویل شده")),"تحویل نشده")</f>
        <v>تحویل نشده</v>
      </c>
      <c r="N533" s="57">
        <v>45369.574487615741</v>
      </c>
    </row>
    <row r="534" spans="2:14">
      <c r="B534" t="str">
        <f>IF(C534="","",گزارش!$B$2&amp;"-"&amp;COUNTIF(macro!$C$3:C534,"ok"))</f>
        <v/>
      </c>
      <c r="C534" t="str">
        <f>IF(VLOOKUP(H534,DATABASE!$B:$E,4,FALSE)=گزارش!$B$2,"ok","")</f>
        <v/>
      </c>
      <c r="D534" t="str">
        <f t="shared" si="8"/>
        <v>دستكش ضد برش سبك1403/01/05606</v>
      </c>
      <c r="G534" t="s">
        <v>3027</v>
      </c>
      <c r="H534" s="38">
        <v>606</v>
      </c>
      <c r="I534" s="10" t="s">
        <v>233</v>
      </c>
      <c r="J534" s="10" t="s">
        <v>1854</v>
      </c>
      <c r="K534" s="10" t="s">
        <v>22</v>
      </c>
      <c r="L534" s="38" t="s">
        <v>3196</v>
      </c>
      <c r="M534" t="str">
        <f>IFERROR(IF(G534="","",IF(_xlfn.XLOOKUP(D534,NOSA!C:C,NOSA!C:C)=D534,"تحویل شده")),"تحویل نشده")</f>
        <v>تحویل شده</v>
      </c>
      <c r="N534" s="57">
        <v>45375.341638425925</v>
      </c>
    </row>
    <row r="535" spans="2:14">
      <c r="B535" t="str">
        <f>IF(C535="","",گزارش!$B$2&amp;"-"&amp;COUNTIF(macro!$C$3:C535,"ok"))</f>
        <v/>
      </c>
      <c r="C535" t="str">
        <f>IF(VLOOKUP(H535,DATABASE!$B:$E,4,FALSE)=گزارش!$B$2,"ok","")</f>
        <v/>
      </c>
      <c r="D535" t="str">
        <f t="shared" si="8"/>
        <v>پيشبند نسوز آلومينيومي1403/01/06259</v>
      </c>
      <c r="G535" t="s">
        <v>3028</v>
      </c>
      <c r="H535" s="38">
        <v>259</v>
      </c>
      <c r="I535" s="10" t="s">
        <v>1888</v>
      </c>
      <c r="J535" s="10" t="s">
        <v>1842</v>
      </c>
      <c r="K535" s="10" t="s">
        <v>36</v>
      </c>
      <c r="L535" s="38" t="s">
        <v>2609</v>
      </c>
      <c r="M535" t="str">
        <f>IFERROR(IF(G535="","",IF(_xlfn.XLOOKUP(D535,NOSA!C:C,NOSA!C:C)=D535,"تحویل شده")),"تحویل نشده")</f>
        <v>تحویل نشده</v>
      </c>
      <c r="N535" s="57">
        <v>45376.002685185187</v>
      </c>
    </row>
    <row r="536" spans="2:14">
      <c r="B536" t="str">
        <f>IF(C536="","",گزارش!$B$2&amp;"-"&amp;COUNTIF(macro!$C$3:C536,"ok"))</f>
        <v/>
      </c>
      <c r="C536" t="str">
        <f>IF(VLOOKUP(H536,DATABASE!$B:$E,4,FALSE)=گزارش!$B$2,"ok","")</f>
        <v/>
      </c>
      <c r="D536" t="str">
        <f t="shared" si="8"/>
        <v>لباس كار ديرسوز(بلوز و شلوار)1403/01/06860</v>
      </c>
      <c r="G536" t="s">
        <v>3028</v>
      </c>
      <c r="H536" s="38">
        <v>860</v>
      </c>
      <c r="I536" s="10" t="s">
        <v>3190</v>
      </c>
      <c r="J536" s="10" t="s">
        <v>1913</v>
      </c>
      <c r="K536" s="10" t="s">
        <v>2137</v>
      </c>
      <c r="L536" s="38" t="s">
        <v>3196</v>
      </c>
      <c r="M536" t="str">
        <f>IFERROR(IF(G536="","",IF(_xlfn.XLOOKUP(D536,NOSA!C:C,NOSA!C:C)=D536,"تحویل شده")),"تحویل نشده")</f>
        <v>تحویل شده</v>
      </c>
      <c r="N536" s="57">
        <v>45376.437380555559</v>
      </c>
    </row>
    <row r="537" spans="2:14">
      <c r="B537" t="str">
        <f>IF(C537="","",گزارش!$B$2&amp;"-"&amp;COUNTIF(macro!$C$3:C537,"ok"))</f>
        <v/>
      </c>
      <c r="C537" t="str">
        <f>IF(VLOOKUP(H537,DATABASE!$B:$E,4,FALSE)=گزارش!$B$2,"ok","")</f>
        <v/>
      </c>
      <c r="D537" t="str">
        <f t="shared" si="8"/>
        <v>پابند نسوز چرمي1403/01/07768</v>
      </c>
      <c r="G537" t="s">
        <v>3029</v>
      </c>
      <c r="H537" s="38">
        <v>768</v>
      </c>
      <c r="I537" s="10" t="s">
        <v>2043</v>
      </c>
      <c r="J537" s="10" t="s">
        <v>1942</v>
      </c>
      <c r="K537" s="10" t="s">
        <v>18</v>
      </c>
      <c r="L537" s="38" t="s">
        <v>2639</v>
      </c>
      <c r="M537" t="str">
        <f>IFERROR(IF(G537="","",IF(_xlfn.XLOOKUP(D537,NOSA!C:C,NOSA!C:C)=D537,"تحویل شده")),"تحویل نشده")</f>
        <v>تحویل شده</v>
      </c>
      <c r="N537" s="57">
        <v>45377.944350347221</v>
      </c>
    </row>
    <row r="538" spans="2:14">
      <c r="B538" t="str">
        <f>IF(C538="","",گزارش!$B$2&amp;"-"&amp;COUNTIF(macro!$C$3:C538,"ok"))</f>
        <v/>
      </c>
      <c r="C538" t="str">
        <f>IF(VLOOKUP(H538,DATABASE!$B:$E,4,FALSE)=گزارش!$B$2,"ok","")</f>
        <v/>
      </c>
      <c r="D538" t="str">
        <f t="shared" si="8"/>
        <v>پوتين ايمني نسوز1403/01/08706</v>
      </c>
      <c r="G538" t="s">
        <v>3030</v>
      </c>
      <c r="H538" s="38">
        <v>706</v>
      </c>
      <c r="I538" s="10" t="s">
        <v>2001</v>
      </c>
      <c r="J538" s="10" t="s">
        <v>1813</v>
      </c>
      <c r="K538" s="10" t="s">
        <v>2151</v>
      </c>
      <c r="L538" s="38" t="s">
        <v>3196</v>
      </c>
      <c r="M538" t="str">
        <f>IFERROR(IF(G538="","",IF(_xlfn.XLOOKUP(D538,NOSA!C:C,NOSA!C:C)=D538,"تحویل شده")),"تحویل نشده")</f>
        <v>تحویل شده</v>
      </c>
      <c r="N538" s="57">
        <v>45378.341422337966</v>
      </c>
    </row>
    <row r="539" spans="2:14">
      <c r="B539" t="str">
        <f>IF(C539="","",گزارش!$B$2&amp;"-"&amp;COUNTIF(macro!$C$3:C539,"ok"))</f>
        <v/>
      </c>
      <c r="C539" t="str">
        <f>IF(VLOOKUP(H539,DATABASE!$B:$E,4,FALSE)=گزارش!$B$2,"ok","")</f>
        <v/>
      </c>
      <c r="D539" t="str">
        <f t="shared" si="8"/>
        <v>پوتين ايمني نسوز1403/01/0910028</v>
      </c>
      <c r="G539" t="s">
        <v>3031</v>
      </c>
      <c r="H539" s="38">
        <v>10028</v>
      </c>
      <c r="I539" s="10" t="s">
        <v>1638</v>
      </c>
      <c r="J539" s="10" t="s">
        <v>1838</v>
      </c>
      <c r="K539" s="10" t="s">
        <v>2151</v>
      </c>
      <c r="L539" s="38" t="s">
        <v>2609</v>
      </c>
      <c r="M539" t="str">
        <f>IFERROR(IF(G539="","",IF(_xlfn.XLOOKUP(D539,NOSA!C:C,NOSA!C:C)=D539,"تحویل شده")),"تحویل نشده")</f>
        <v>تحویل شده</v>
      </c>
      <c r="N539" s="57">
        <v>45379.753107060184</v>
      </c>
    </row>
    <row r="540" spans="2:14">
      <c r="B540" t="str">
        <f>IF(C540="","",گزارش!$B$2&amp;"-"&amp;COUNTIF(macro!$C$3:C540,"ok"))</f>
        <v/>
      </c>
      <c r="C540" t="str">
        <f>IF(VLOOKUP(H540,DATABASE!$B:$E,4,FALSE)=گزارش!$B$2,"ok","")</f>
        <v/>
      </c>
      <c r="D540" t="str">
        <f t="shared" si="8"/>
        <v>لباس كار نسوز(شلوار)1403/01/11402</v>
      </c>
      <c r="G540" t="s">
        <v>3033</v>
      </c>
      <c r="H540" s="38">
        <v>402</v>
      </c>
      <c r="I540" s="10" t="s">
        <v>1926</v>
      </c>
      <c r="J540" s="10" t="s">
        <v>1840</v>
      </c>
      <c r="K540" s="10" t="s">
        <v>2661</v>
      </c>
      <c r="L540" s="38" t="s">
        <v>3196</v>
      </c>
      <c r="M540" t="str">
        <f>IFERROR(IF(G540="","",IF(_xlfn.XLOOKUP(D540,NOSA!C:C,NOSA!C:C)=D540,"تحویل شده")),"تحویل نشده")</f>
        <v>تحویل نشده</v>
      </c>
      <c r="N540" s="57">
        <v>45381.388603935186</v>
      </c>
    </row>
    <row r="541" spans="2:14">
      <c r="B541" t="str">
        <f>IF(C541="","",گزارش!$B$2&amp;"-"&amp;COUNTIF(macro!$C$3:C541,"ok"))</f>
        <v/>
      </c>
      <c r="C541" t="str">
        <f>IF(VLOOKUP(H541,DATABASE!$B:$E,4,FALSE)=گزارش!$B$2,"ok","")</f>
        <v/>
      </c>
      <c r="D541" t="str">
        <f t="shared" si="8"/>
        <v>لباس كار ديرسوز(بلوز و شلوار)1403/01/1110029</v>
      </c>
      <c r="G541" t="s">
        <v>3033</v>
      </c>
      <c r="H541" s="38">
        <v>10029</v>
      </c>
      <c r="I541" s="10" t="s">
        <v>1633</v>
      </c>
      <c r="J541" s="10" t="s">
        <v>1838</v>
      </c>
      <c r="K541" s="10" t="s">
        <v>2137</v>
      </c>
      <c r="L541" s="38" t="s">
        <v>3196</v>
      </c>
      <c r="M541" t="str">
        <f>IFERROR(IF(G541="","",IF(_xlfn.XLOOKUP(D541,NOSA!C:C,NOSA!C:C)=D541,"تحویل شده")),"تحویل نشده")</f>
        <v>تحویل شده</v>
      </c>
      <c r="N541" s="57">
        <v>45381.494177083332</v>
      </c>
    </row>
    <row r="542" spans="2:14">
      <c r="B542" t="str">
        <f>IF(C542="","",گزارش!$B$2&amp;"-"&amp;COUNTIF(macro!$C$3:C542,"ok"))</f>
        <v/>
      </c>
      <c r="C542" t="str">
        <f>IF(VLOOKUP(H542,DATABASE!$B:$E,4,FALSE)=گزارش!$B$2,"ok","")</f>
        <v/>
      </c>
      <c r="D542" t="str">
        <f t="shared" si="8"/>
        <v>لباس كار ديرسوز(بلوز و شلوار)1403/01/11861</v>
      </c>
      <c r="G542" t="s">
        <v>3033</v>
      </c>
      <c r="H542" s="38">
        <v>861</v>
      </c>
      <c r="I542" s="10" t="s">
        <v>3191</v>
      </c>
      <c r="J542" s="10" t="s">
        <v>1913</v>
      </c>
      <c r="K542" s="10" t="s">
        <v>2137</v>
      </c>
      <c r="L542" s="38" t="s">
        <v>3196</v>
      </c>
      <c r="M542" t="str">
        <f>IFERROR(IF(G542="","",IF(_xlfn.XLOOKUP(D542,NOSA!C:C,NOSA!C:C)=D542,"تحویل شده")),"تحویل نشده")</f>
        <v>تحویل شده</v>
      </c>
      <c r="N542" s="57">
        <v>45381.610438541669</v>
      </c>
    </row>
    <row r="543" spans="2:14">
      <c r="B543" t="str">
        <f>IF(C543="","",گزارش!$B$2&amp;"-"&amp;COUNTIF(macro!$C$3:C543,"ok"))</f>
        <v/>
      </c>
      <c r="C543" t="str">
        <f>IF(VLOOKUP(H543,DATABASE!$B:$E,4,FALSE)=گزارش!$B$2,"ok","")</f>
        <v/>
      </c>
      <c r="D543" t="str">
        <f t="shared" si="8"/>
        <v>لباس كار نسوز(بلوز و شلوار)1403/01/1182</v>
      </c>
      <c r="G543" t="s">
        <v>3033</v>
      </c>
      <c r="H543" s="38">
        <v>82</v>
      </c>
      <c r="I543" s="10" t="s">
        <v>1839</v>
      </c>
      <c r="J543" s="10" t="s">
        <v>1840</v>
      </c>
      <c r="K543" s="10" t="s">
        <v>2129</v>
      </c>
      <c r="L543" s="38" t="s">
        <v>2609</v>
      </c>
      <c r="M543" t="str">
        <f>IFERROR(IF(G543="","",IF(_xlfn.XLOOKUP(D543,NOSA!C:C,NOSA!C:C)=D543,"تحویل شده")),"تحویل نشده")</f>
        <v>تحویل شده</v>
      </c>
      <c r="N543" s="57">
        <v>45381.822195023145</v>
      </c>
    </row>
    <row r="544" spans="2:14">
      <c r="B544" t="str">
        <f>IF(C544="","",گزارش!$B$2&amp;"-"&amp;COUNTIF(macro!$C$3:C544,"ok"))</f>
        <v/>
      </c>
      <c r="C544" t="str">
        <f>IF(VLOOKUP(H544,DATABASE!$B:$E,4,FALSE)=گزارش!$B$2,"ok","")</f>
        <v/>
      </c>
      <c r="D544" t="str">
        <f t="shared" si="8"/>
        <v>دستكش كف مواد سبك1403/01/11822</v>
      </c>
      <c r="G544" t="s">
        <v>3033</v>
      </c>
      <c r="H544" s="38">
        <v>822</v>
      </c>
      <c r="I544" s="10" t="s">
        <v>2613</v>
      </c>
      <c r="J544" s="10" t="s">
        <v>1913</v>
      </c>
      <c r="K544" s="10" t="s">
        <v>2</v>
      </c>
      <c r="L544" s="38" t="s">
        <v>2609</v>
      </c>
      <c r="M544" t="str">
        <f>IFERROR(IF(G544="","",IF(_xlfn.XLOOKUP(D544,NOSA!C:C,NOSA!C:C)=D544,"تحویل شده")),"تحویل نشده")</f>
        <v>تحویل شده</v>
      </c>
      <c r="N544" s="57">
        <v>45381.822472569445</v>
      </c>
    </row>
    <row r="545" spans="2:14">
      <c r="B545" t="str">
        <f>IF(C545="","",گزارش!$B$2&amp;"-"&amp;COUNTIF(macro!$C$3:C545,"ok"))</f>
        <v/>
      </c>
      <c r="C545" t="str">
        <f>IF(VLOOKUP(H545,DATABASE!$B:$E,4,FALSE)=گزارش!$B$2,"ok","")</f>
        <v/>
      </c>
      <c r="D545" t="str">
        <f t="shared" si="8"/>
        <v>لباس كار نسوز(شلوار)1403/01/11624</v>
      </c>
      <c r="G545" t="s">
        <v>3033</v>
      </c>
      <c r="H545" s="38">
        <v>624</v>
      </c>
      <c r="I545" s="10" t="s">
        <v>1965</v>
      </c>
      <c r="J545" s="10" t="s">
        <v>1942</v>
      </c>
      <c r="K545" s="10" t="s">
        <v>2661</v>
      </c>
      <c r="L545" s="38" t="s">
        <v>2609</v>
      </c>
      <c r="M545" t="str">
        <f>IFERROR(IF(G545="","",IF(_xlfn.XLOOKUP(D545,NOSA!C:C,NOSA!C:C)=D545,"تحویل شده")),"تحویل نشده")</f>
        <v>تحویل نشده</v>
      </c>
      <c r="N545" s="57">
        <v>45381.822998842596</v>
      </c>
    </row>
    <row r="546" spans="2:14">
      <c r="B546" t="str">
        <f>IF(C546="","",گزارش!$B$2&amp;"-"&amp;COUNTIF(macro!$C$3:C546,"ok"))</f>
        <v/>
      </c>
      <c r="C546" t="str">
        <f>IF(VLOOKUP(H546,DATABASE!$B:$E,4,FALSE)=گزارش!$B$2,"ok","")</f>
        <v/>
      </c>
      <c r="D546" t="str">
        <f t="shared" si="8"/>
        <v>پيشبند نسوز آلومينيومي1403/01/1286</v>
      </c>
      <c r="G546" t="s">
        <v>3034</v>
      </c>
      <c r="H546" s="38">
        <v>86</v>
      </c>
      <c r="I546" s="10" t="s">
        <v>1841</v>
      </c>
      <c r="J546" s="10" t="s">
        <v>1842</v>
      </c>
      <c r="K546" s="10" t="s">
        <v>36</v>
      </c>
      <c r="L546" s="38" t="s">
        <v>2609</v>
      </c>
      <c r="M546" t="str">
        <f>IFERROR(IF(G546="","",IF(_xlfn.XLOOKUP(D546,NOSA!C:C,NOSA!C:C)=D546,"تحویل شده")),"تحویل نشده")</f>
        <v>تحویل شده</v>
      </c>
      <c r="N546" s="57">
        <v>45382.821321875002</v>
      </c>
    </row>
    <row r="547" spans="2:14">
      <c r="B547" t="str">
        <f>IF(C547="","",گزارش!$B$2&amp;"-"&amp;COUNTIF(macro!$C$3:C547,"ok"))</f>
        <v/>
      </c>
      <c r="C547" t="str">
        <f>IF(VLOOKUP(H547,DATABASE!$B:$E,4,FALSE)=گزارش!$B$2,"ok","")</f>
        <v/>
      </c>
      <c r="D547" t="str">
        <f t="shared" si="8"/>
        <v>پوتين ايمني نسوز1403/01/1331</v>
      </c>
      <c r="G547" t="s">
        <v>3035</v>
      </c>
      <c r="H547" s="38">
        <v>31</v>
      </c>
      <c r="I547" s="10" t="s">
        <v>1030</v>
      </c>
      <c r="J547" s="10" t="s">
        <v>1821</v>
      </c>
      <c r="K547" s="10" t="s">
        <v>2151</v>
      </c>
      <c r="L547" s="38" t="s">
        <v>2639</v>
      </c>
      <c r="M547" t="str">
        <f>IFERROR(IF(G547="","",IF(_xlfn.XLOOKUP(D547,NOSA!C:C,NOSA!C:C)=D547,"تحویل شده")),"تحویل نشده")</f>
        <v>تحویل نشده</v>
      </c>
      <c r="N547" s="57">
        <v>45383.892231944446</v>
      </c>
    </row>
    <row r="548" spans="2:14">
      <c r="B548" t="str">
        <f>IF(C548="","",گزارش!$B$2&amp;"-"&amp;COUNTIF(macro!$C$3:C548,"ok"))</f>
        <v/>
      </c>
      <c r="C548" t="str">
        <f>IF(VLOOKUP(H548,DATABASE!$B:$E,4,FALSE)=گزارش!$B$2,"ok","")</f>
        <v/>
      </c>
      <c r="D548" t="str">
        <f t="shared" si="8"/>
        <v>چكمه ايمني نسوز1403/01/14739</v>
      </c>
      <c r="G548" t="s">
        <v>3036</v>
      </c>
      <c r="H548" s="38">
        <v>739</v>
      </c>
      <c r="I548" s="10" t="s">
        <v>2023</v>
      </c>
      <c r="J548" s="10" t="s">
        <v>1980</v>
      </c>
      <c r="K548" s="10" t="s">
        <v>2152</v>
      </c>
      <c r="L548" s="38" t="s">
        <v>3196</v>
      </c>
      <c r="M548" t="str">
        <f>IFERROR(IF(G548="","",IF(_xlfn.XLOOKUP(D548,NOSA!C:C,NOSA!C:C)=D548,"تحویل شده")),"تحویل نشده")</f>
        <v>تحویل نشده</v>
      </c>
      <c r="N548" s="57">
        <v>45384.420280787039</v>
      </c>
    </row>
    <row r="549" spans="2:14">
      <c r="B549" t="str">
        <f>IF(C549="","",گزارش!$B$2&amp;"-"&amp;COUNTIF(macro!$C$3:C549,"ok"))</f>
        <v/>
      </c>
      <c r="C549" t="str">
        <f>IF(VLOOKUP(H549,DATABASE!$B:$E,4,FALSE)=گزارش!$B$2,"ok","")</f>
        <v/>
      </c>
      <c r="D549" t="str">
        <f t="shared" si="8"/>
        <v>پوتين ايمني نسوز1403/01/14221</v>
      </c>
      <c r="G549" t="s">
        <v>3036</v>
      </c>
      <c r="H549" s="38">
        <v>221</v>
      </c>
      <c r="I549" s="10" t="s">
        <v>1880</v>
      </c>
      <c r="J549" s="10" t="s">
        <v>1869</v>
      </c>
      <c r="K549" s="10" t="s">
        <v>2151</v>
      </c>
      <c r="L549" s="38" t="s">
        <v>3196</v>
      </c>
      <c r="M549" t="str">
        <f>IFERROR(IF(G549="","",IF(_xlfn.XLOOKUP(D549,NOSA!C:C,NOSA!C:C)=D549,"تحویل شده")),"تحویل نشده")</f>
        <v>تحویل شده</v>
      </c>
      <c r="N549" s="57">
        <v>45384.596346759259</v>
      </c>
    </row>
    <row r="550" spans="2:14">
      <c r="B550" t="str">
        <f>IF(C550="","",گزارش!$B$2&amp;"-"&amp;COUNTIF(macro!$C$3:C550,"ok"))</f>
        <v/>
      </c>
      <c r="C550" t="str">
        <f>IF(VLOOKUP(H550,DATABASE!$B:$E,4,FALSE)=گزارش!$B$2,"ok","")</f>
        <v/>
      </c>
      <c r="D550" t="str">
        <f t="shared" si="8"/>
        <v>عينك كهربايي (روكلاهي)1403/01/15303</v>
      </c>
      <c r="G550" t="s">
        <v>3037</v>
      </c>
      <c r="H550" s="38">
        <v>303</v>
      </c>
      <c r="I550" s="10" t="s">
        <v>1903</v>
      </c>
      <c r="J550" s="10" t="s">
        <v>1854</v>
      </c>
      <c r="K550" s="10" t="s">
        <v>1561</v>
      </c>
      <c r="L550" s="38" t="s">
        <v>3196</v>
      </c>
      <c r="M550" t="str">
        <f>IFERROR(IF(G550="","",IF(_xlfn.XLOOKUP(D550,NOSA!C:C,NOSA!C:C)=D550,"تحویل شده")),"تحویل نشده")</f>
        <v>تحویل شده</v>
      </c>
      <c r="N550" s="57">
        <v>45385.429790046299</v>
      </c>
    </row>
    <row r="551" spans="2:14">
      <c r="B551" t="str">
        <f>IF(C551="","",گزارش!$B$2&amp;"-"&amp;COUNTIF(macro!$C$3:C551,"ok"))</f>
        <v/>
      </c>
      <c r="C551" t="str">
        <f>IF(VLOOKUP(H551,DATABASE!$B:$E,4,FALSE)=گزارش!$B$2,"ok","")</f>
        <v/>
      </c>
      <c r="D551" t="str">
        <f t="shared" si="8"/>
        <v>پوتين ايمني نسوز1403/01/1669</v>
      </c>
      <c r="G551" t="s">
        <v>3038</v>
      </c>
      <c r="H551" s="38">
        <v>69</v>
      </c>
      <c r="I551" s="10" t="s">
        <v>1836</v>
      </c>
      <c r="J551" s="10" t="s">
        <v>1833</v>
      </c>
      <c r="K551" s="10" t="s">
        <v>2151</v>
      </c>
      <c r="L551" s="38" t="s">
        <v>3196</v>
      </c>
      <c r="M551" t="str">
        <f>IFERROR(IF(G551="","",IF(_xlfn.XLOOKUP(D551,NOSA!C:C,NOSA!C:C)=D551,"تحویل شده")),"تحویل نشده")</f>
        <v>تحویل شده</v>
      </c>
      <c r="N551" s="57">
        <v>45386.464367939814</v>
      </c>
    </row>
    <row r="552" spans="2:14">
      <c r="B552" t="str">
        <f>IF(C552="","",گزارش!$B$2&amp;"-"&amp;COUNTIF(macro!$C$3:C552,"ok"))</f>
        <v/>
      </c>
      <c r="C552" t="str">
        <f>IF(VLOOKUP(H552,DATABASE!$B:$E,4,FALSE)=گزارش!$B$2,"ok","")</f>
        <v/>
      </c>
      <c r="D552" t="str">
        <f t="shared" si="8"/>
        <v>لباس كار معمولي- بلوز و شلوار1403/01/16121</v>
      </c>
      <c r="G552" t="s">
        <v>3038</v>
      </c>
      <c r="H552" s="38">
        <v>121</v>
      </c>
      <c r="I552" s="10" t="s">
        <v>1852</v>
      </c>
      <c r="J552" s="10" t="s">
        <v>1861</v>
      </c>
      <c r="K552" s="10" t="s">
        <v>2348</v>
      </c>
      <c r="L552" s="38" t="s">
        <v>3196</v>
      </c>
      <c r="M552" t="str">
        <f>IFERROR(IF(G552="","",IF(_xlfn.XLOOKUP(D552,NOSA!C:C,NOSA!C:C)=D552,"تحویل شده")),"تحویل نشده")</f>
        <v>تحویل نشده</v>
      </c>
      <c r="N552" s="57">
        <v>45386.603269444444</v>
      </c>
    </row>
    <row r="553" spans="2:14">
      <c r="B553" t="str">
        <f>IF(C553="","",گزارش!$B$2&amp;"-"&amp;COUNTIF(macro!$C$3:C553,"ok"))</f>
        <v/>
      </c>
      <c r="C553" t="str">
        <f>IF(VLOOKUP(H553,DATABASE!$B:$E,4,FALSE)=گزارش!$B$2,"ok","")</f>
        <v/>
      </c>
      <c r="D553" t="str">
        <f t="shared" si="8"/>
        <v>لباس كار نسوز(بلوز و شلوار)1403/01/18768</v>
      </c>
      <c r="G553" t="s">
        <v>3040</v>
      </c>
      <c r="H553" s="38">
        <v>768</v>
      </c>
      <c r="I553" s="10" t="s">
        <v>2043</v>
      </c>
      <c r="J553" s="10" t="s">
        <v>1942</v>
      </c>
      <c r="K553" s="10" t="s">
        <v>2129</v>
      </c>
      <c r="L553" s="38" t="s">
        <v>2639</v>
      </c>
      <c r="M553" t="str">
        <f>IFERROR(IF(G553="","",IF(_xlfn.XLOOKUP(D553,NOSA!C:C,NOSA!C:C)=D553,"تحویل شده")),"تحویل نشده")</f>
        <v>تحویل نشده</v>
      </c>
      <c r="N553" s="57">
        <v>45388.299081828707</v>
      </c>
    </row>
    <row r="554" spans="2:14">
      <c r="B554" t="str">
        <f>IF(C554="","",گزارش!$B$2&amp;"-"&amp;COUNTIF(macro!$C$3:C554,"ok"))</f>
        <v/>
      </c>
      <c r="C554" t="str">
        <f>IF(VLOOKUP(H554,DATABASE!$B:$E,4,FALSE)=گزارش!$B$2,"ok","")</f>
        <v/>
      </c>
      <c r="D554" t="str">
        <f t="shared" si="8"/>
        <v>كمربند برزنتي نواري1403/01/18768</v>
      </c>
      <c r="G554" t="s">
        <v>3040</v>
      </c>
      <c r="H554" s="38">
        <v>768</v>
      </c>
      <c r="I554" s="10" t="s">
        <v>2043</v>
      </c>
      <c r="J554" s="10" t="s">
        <v>1942</v>
      </c>
      <c r="K554" s="10" t="s">
        <v>95</v>
      </c>
      <c r="L554" s="38" t="s">
        <v>2639</v>
      </c>
      <c r="M554" t="str">
        <f>IFERROR(IF(G554="","",IF(_xlfn.XLOOKUP(D554,NOSA!C:C,NOSA!C:C)=D554,"تحویل شده")),"تحویل نشده")</f>
        <v>تحویل شده</v>
      </c>
      <c r="N554" s="57">
        <v>45388.684912615739</v>
      </c>
    </row>
    <row r="555" spans="2:14">
      <c r="B555" t="str">
        <f>IF(C555="","",گزارش!$B$2&amp;"-"&amp;COUNTIF(macro!$C$3:C555,"ok"))</f>
        <v/>
      </c>
      <c r="C555" t="str">
        <f>IF(VLOOKUP(H555,DATABASE!$B:$E,4,FALSE)=گزارش!$B$2,"ok","")</f>
        <v/>
      </c>
      <c r="D555" t="str">
        <f t="shared" si="8"/>
        <v>دستكش ضد برش سبك1403/01/19869</v>
      </c>
      <c r="G555" t="s">
        <v>3041</v>
      </c>
      <c r="H555" s="38">
        <v>869</v>
      </c>
      <c r="I555" s="10" t="s">
        <v>3290</v>
      </c>
      <c r="J555" s="10" t="s">
        <v>3343</v>
      </c>
      <c r="K555" s="10" t="s">
        <v>22</v>
      </c>
      <c r="L555" s="38" t="s">
        <v>3196</v>
      </c>
      <c r="M555" t="str">
        <f>IFERROR(IF(G555="","",IF(_xlfn.XLOOKUP(D555,NOSA!C:C,NOSA!C:C)=D555,"تحویل شده")),"تحویل نشده")</f>
        <v>تحویل شده</v>
      </c>
      <c r="N555" s="57">
        <v>45389.445210763886</v>
      </c>
    </row>
    <row r="556" spans="2:14">
      <c r="B556" t="str">
        <f>IF(C556="","",گزارش!$B$2&amp;"-"&amp;COUNTIF(macro!$C$3:C556,"ok"))</f>
        <v/>
      </c>
      <c r="C556" t="str">
        <f>IF(VLOOKUP(H556,DATABASE!$B:$E,4,FALSE)=گزارش!$B$2,"ok","")</f>
        <v/>
      </c>
      <c r="D556" t="str">
        <f t="shared" si="8"/>
        <v>پوتين ايمني نسوز1403/01/21789</v>
      </c>
      <c r="G556" t="s">
        <v>3043</v>
      </c>
      <c r="H556" s="38">
        <v>789</v>
      </c>
      <c r="I556" s="10" t="s">
        <v>2061</v>
      </c>
      <c r="J556" s="10" t="s">
        <v>1800</v>
      </c>
      <c r="K556" s="10" t="s">
        <v>2151</v>
      </c>
      <c r="L556" s="38" t="s">
        <v>2609</v>
      </c>
      <c r="M556" t="str">
        <f>IFERROR(IF(G556="","",IF(_xlfn.XLOOKUP(D556,NOSA!C:C,NOSA!C:C)=D556,"تحویل شده")),"تحویل نشده")</f>
        <v>تحویل نشده</v>
      </c>
      <c r="N556" s="57">
        <v>45391.388572453703</v>
      </c>
    </row>
    <row r="557" spans="2:14">
      <c r="B557" t="str">
        <f>IF(C557="","",گزارش!$B$2&amp;"-"&amp;COUNTIF(macro!$C$3:C557,"ok"))</f>
        <v/>
      </c>
      <c r="C557" t="str">
        <f>IF(VLOOKUP(H557,DATABASE!$B:$E,4,FALSE)=گزارش!$B$2,"ok","")</f>
        <v/>
      </c>
      <c r="D557" t="str">
        <f t="shared" si="8"/>
        <v>لباس كار ديرسوز(بلوز و شلوار)1403/01/21694</v>
      </c>
      <c r="G557" t="s">
        <v>3043</v>
      </c>
      <c r="H557" s="38">
        <v>694</v>
      </c>
      <c r="I557" s="10" t="s">
        <v>128</v>
      </c>
      <c r="J557" s="10" t="s">
        <v>1873</v>
      </c>
      <c r="K557" s="10" t="s">
        <v>2137</v>
      </c>
      <c r="L557" s="38" t="s">
        <v>3196</v>
      </c>
      <c r="M557" t="str">
        <f>IFERROR(IF(G557="","",IF(_xlfn.XLOOKUP(D557,NOSA!C:C,NOSA!C:C)=D557,"تحویل شده")),"تحویل نشده")</f>
        <v>تحویل نشده</v>
      </c>
      <c r="N557" s="57">
        <v>45391.470245717595</v>
      </c>
    </row>
    <row r="558" spans="2:14">
      <c r="B558" t="str">
        <f>IF(C558="","",گزارش!$B$2&amp;"-"&amp;COUNTIF(macro!$C$3:C558,"ok"))</f>
        <v/>
      </c>
      <c r="C558" t="str">
        <f>IF(VLOOKUP(H558,DATABASE!$B:$E,4,FALSE)=گزارش!$B$2,"ok","")</f>
        <v/>
      </c>
      <c r="D558" t="str">
        <f t="shared" si="8"/>
        <v>دستكش ساق كوتاه نسوز1403/01/21682</v>
      </c>
      <c r="G558" t="s">
        <v>3043</v>
      </c>
      <c r="H558" s="38">
        <v>682</v>
      </c>
      <c r="I558" s="10" t="s">
        <v>308</v>
      </c>
      <c r="J558" s="10" t="s">
        <v>1838</v>
      </c>
      <c r="K558" s="10" t="s">
        <v>168</v>
      </c>
      <c r="L558" s="38" t="s">
        <v>3196</v>
      </c>
      <c r="M558" t="str">
        <f>IFERROR(IF(G558="","",IF(_xlfn.XLOOKUP(D558,NOSA!C:C,NOSA!C:C)=D558,"تحویل شده")),"تحویل نشده")</f>
        <v>تحویل نشده</v>
      </c>
      <c r="N558" s="57">
        <v>45391.587284837966</v>
      </c>
    </row>
    <row r="559" spans="2:14">
      <c r="B559" t="str">
        <f>IF(C559="","",گزارش!$B$2&amp;"-"&amp;COUNTIF(macro!$C$3:C559,"ok"))</f>
        <v/>
      </c>
      <c r="C559" t="str">
        <f>IF(VLOOKUP(H559,DATABASE!$B:$E,4,FALSE)=گزارش!$B$2,"ok","")</f>
        <v/>
      </c>
      <c r="D559" t="str">
        <f t="shared" si="8"/>
        <v>پابند نسوز چرمي1403/01/22842</v>
      </c>
      <c r="G559" t="s">
        <v>3044</v>
      </c>
      <c r="H559" s="38">
        <v>842</v>
      </c>
      <c r="I559" s="10" t="s">
        <v>2694</v>
      </c>
      <c r="J559" s="10" t="s">
        <v>1840</v>
      </c>
      <c r="K559" s="10" t="s">
        <v>18</v>
      </c>
      <c r="L559" s="38" t="s">
        <v>2639</v>
      </c>
      <c r="M559" t="str">
        <f>IFERROR(IF(G559="","",IF(_xlfn.XLOOKUP(D559,NOSA!C:C,NOSA!C:C)=D559,"تحویل شده")),"تحویل نشده")</f>
        <v>تحویل شده</v>
      </c>
      <c r="N559" s="57">
        <v>45392.719444328701</v>
      </c>
    </row>
    <row r="560" spans="2:14">
      <c r="B560" t="str">
        <f>IF(C560="","",گزارش!$B$2&amp;"-"&amp;COUNTIF(macro!$C$3:C560,"ok"))</f>
        <v/>
      </c>
      <c r="C560" t="str">
        <f>IF(VLOOKUP(H560,DATABASE!$B:$E,4,FALSE)=گزارش!$B$2,"ok","")</f>
        <v/>
      </c>
      <c r="D560" t="str">
        <f t="shared" si="8"/>
        <v>لباس كار ديرسوز(بلوز و شلوار)1403/01/22641</v>
      </c>
      <c r="G560" t="s">
        <v>3044</v>
      </c>
      <c r="H560" s="38">
        <v>641</v>
      </c>
      <c r="I560" s="10" t="s">
        <v>1972</v>
      </c>
      <c r="J560" s="10" t="s">
        <v>1873</v>
      </c>
      <c r="K560" s="10" t="s">
        <v>2137</v>
      </c>
      <c r="L560" s="38" t="s">
        <v>2639</v>
      </c>
      <c r="M560" t="str">
        <f>IFERROR(IF(G560="","",IF(_xlfn.XLOOKUP(D560,NOSA!C:C,NOSA!C:C)=D560,"تحویل شده")),"تحویل نشده")</f>
        <v>تحویل نشده</v>
      </c>
      <c r="N560" s="57">
        <v>45392.750565046299</v>
      </c>
    </row>
    <row r="561" spans="2:14">
      <c r="B561" t="str">
        <f>IF(C561="","",گزارش!$B$2&amp;"-"&amp;COUNTIF(macro!$C$3:C561,"ok"))</f>
        <v/>
      </c>
      <c r="C561" t="str">
        <f>IF(VLOOKUP(H561,DATABASE!$B:$E,4,FALSE)=گزارش!$B$2,"ok","")</f>
        <v/>
      </c>
      <c r="D561" t="str">
        <f t="shared" si="8"/>
        <v>رابط فنري نقاب كلاه ايمني1403/01/24584</v>
      </c>
      <c r="G561" t="s">
        <v>3046</v>
      </c>
      <c r="H561" s="38">
        <v>584</v>
      </c>
      <c r="I561" s="10" t="s">
        <v>1953</v>
      </c>
      <c r="J561" s="10" t="s">
        <v>1844</v>
      </c>
      <c r="K561" s="10" t="s">
        <v>135</v>
      </c>
      <c r="L561" s="38" t="s">
        <v>2639</v>
      </c>
      <c r="M561" t="str">
        <f>IFERROR(IF(G561="","",IF(_xlfn.XLOOKUP(D561,NOSA!C:C,NOSA!C:C)=D561,"تحویل شده")),"تحویل نشده")</f>
        <v>تحویل شده</v>
      </c>
      <c r="N561" s="57">
        <v>45394.867844444445</v>
      </c>
    </row>
    <row r="562" spans="2:14">
      <c r="B562" t="str">
        <f>IF(C562="","",گزارش!$B$2&amp;"-"&amp;COUNTIF(macro!$C$3:C562,"ok"))</f>
        <v/>
      </c>
      <c r="C562" t="str">
        <f>IF(VLOOKUP(H562,DATABASE!$B:$E,4,FALSE)=گزارش!$B$2,"ok","")</f>
        <v/>
      </c>
      <c r="D562" t="str">
        <f t="shared" si="8"/>
        <v>لباس كار كارشناسي1403/01/2520</v>
      </c>
      <c r="G562" t="s">
        <v>3047</v>
      </c>
      <c r="H562" s="38">
        <v>20</v>
      </c>
      <c r="I562" s="10" t="s">
        <v>1815</v>
      </c>
      <c r="J562" s="10">
        <v>0</v>
      </c>
      <c r="K562" s="10" t="s">
        <v>2132</v>
      </c>
      <c r="L562" s="38" t="s">
        <v>3196</v>
      </c>
      <c r="M562" t="str">
        <f>IFERROR(IF(G562="","",IF(_xlfn.XLOOKUP(D562,NOSA!C:C,NOSA!C:C)=D562,"تحویل شده")),"تحویل نشده")</f>
        <v>تحویل نشده</v>
      </c>
      <c r="N562" s="57">
        <v>45395.394775347224</v>
      </c>
    </row>
    <row r="563" spans="2:14">
      <c r="B563" t="str">
        <f>IF(C563="","",گزارش!$B$2&amp;"-"&amp;COUNTIF(macro!$C$3:C563,"ok"))</f>
        <v>خدمات و نگهبانی-12</v>
      </c>
      <c r="C563" t="str">
        <f>IF(VLOOKUP(H563,DATABASE!$B:$E,4,FALSE)=گزارش!$B$2,"ok","")</f>
        <v>ok</v>
      </c>
      <c r="D563" t="str">
        <f t="shared" si="8"/>
        <v>كفش ايمني1403/01/27760</v>
      </c>
      <c r="G563" t="s">
        <v>3049</v>
      </c>
      <c r="H563" s="38">
        <v>760</v>
      </c>
      <c r="I563" s="10" t="s">
        <v>1003</v>
      </c>
      <c r="J563" s="10" t="s">
        <v>1895</v>
      </c>
      <c r="K563" s="10" t="s">
        <v>2149</v>
      </c>
      <c r="L563" s="38" t="s">
        <v>2609</v>
      </c>
      <c r="M563" t="str">
        <f>IFERROR(IF(G563="","",IF(_xlfn.XLOOKUP(D563,NOSA!C:C,NOSA!C:C)=D563,"تحویل شده")),"تحویل نشده")</f>
        <v>تحویل شده</v>
      </c>
      <c r="N563" s="57">
        <v>45397.3863369213</v>
      </c>
    </row>
    <row r="564" spans="2:14">
      <c r="B564" t="str">
        <f>IF(C564="","",گزارش!$B$2&amp;"-"&amp;COUNTIF(macro!$C$3:C564,"ok"))</f>
        <v/>
      </c>
      <c r="C564" t="str">
        <f>IF(VLOOKUP(H564,DATABASE!$B:$E,4,FALSE)=گزارش!$B$2,"ok","")</f>
        <v/>
      </c>
      <c r="D564" t="str">
        <f t="shared" si="8"/>
        <v>نقاب تيره محافظ صورت مدلcanasafe1403/01/28682</v>
      </c>
      <c r="G564" t="s">
        <v>3050</v>
      </c>
      <c r="H564" s="38">
        <v>682</v>
      </c>
      <c r="I564" s="10" t="s">
        <v>308</v>
      </c>
      <c r="J564" s="10" t="s">
        <v>1838</v>
      </c>
      <c r="K564" s="10" t="s">
        <v>774</v>
      </c>
      <c r="L564" s="38" t="s">
        <v>3196</v>
      </c>
      <c r="M564" t="str">
        <f>IFERROR(IF(G564="","",IF(_xlfn.XLOOKUP(D564,NOSA!C:C,NOSA!C:C)=D564,"تحویل شده")),"تحویل نشده")</f>
        <v>تحویل نشده</v>
      </c>
      <c r="N564" s="57">
        <v>45398.339777777779</v>
      </c>
    </row>
    <row r="565" spans="2:14">
      <c r="B565" t="str">
        <f>IF(C565="","",گزارش!$B$2&amp;"-"&amp;COUNTIF(macro!$C$3:C565,"ok"))</f>
        <v/>
      </c>
      <c r="C565" t="str">
        <f>IF(VLOOKUP(H565,DATABASE!$B:$E,4,FALSE)=گزارش!$B$2,"ok","")</f>
        <v/>
      </c>
      <c r="D565" t="str">
        <f t="shared" si="8"/>
        <v>فيلتر ماسك نيم صورت (3M) مدل 20911403/01/2810029</v>
      </c>
      <c r="G565" t="s">
        <v>3050</v>
      </c>
      <c r="H565" s="38">
        <v>10029</v>
      </c>
      <c r="I565" s="10" t="s">
        <v>1633</v>
      </c>
      <c r="J565" s="10" t="s">
        <v>1838</v>
      </c>
      <c r="K565" s="10" t="s">
        <v>53</v>
      </c>
      <c r="L565" s="38" t="s">
        <v>2639</v>
      </c>
      <c r="M565" t="str">
        <f>IFERROR(IF(G565="","",IF(_xlfn.XLOOKUP(D565,NOSA!C:C,NOSA!C:C)=D565,"تحویل شده")),"تحویل نشده")</f>
        <v>تحویل شده</v>
      </c>
      <c r="N565" s="57">
        <v>45398.562757175925</v>
      </c>
    </row>
    <row r="566" spans="2:14">
      <c r="B566" t="str">
        <f>IF(C566="","",گزارش!$B$2&amp;"-"&amp;COUNTIF(macro!$C$3:C566,"ok"))</f>
        <v/>
      </c>
      <c r="C566" t="str">
        <f>IF(VLOOKUP(H566,DATABASE!$B:$E,4,FALSE)=گزارش!$B$2,"ok","")</f>
        <v/>
      </c>
      <c r="D566" t="str">
        <f t="shared" si="8"/>
        <v>پوتين ايمني نسوز1403/01/2810029</v>
      </c>
      <c r="G566" t="s">
        <v>3050</v>
      </c>
      <c r="H566" s="38">
        <v>10029</v>
      </c>
      <c r="I566" s="10" t="s">
        <v>1633</v>
      </c>
      <c r="J566" s="10" t="s">
        <v>1838</v>
      </c>
      <c r="K566" s="10" t="s">
        <v>2151</v>
      </c>
      <c r="L566" s="38" t="s">
        <v>2639</v>
      </c>
      <c r="M566" t="str">
        <f>IFERROR(IF(G566="","",IF(_xlfn.XLOOKUP(D566,NOSA!C:C,NOSA!C:C)=D566,"تحویل شده")),"تحویل نشده")</f>
        <v>تحویل شده</v>
      </c>
      <c r="N566" s="57">
        <v>45398.565263078701</v>
      </c>
    </row>
    <row r="567" spans="2:14">
      <c r="B567" t="str">
        <f>IF(C567="","",گزارش!$B$2&amp;"-"&amp;COUNTIF(macro!$C$3:C567,"ok"))</f>
        <v/>
      </c>
      <c r="C567" t="str">
        <f>IF(VLOOKUP(H567,DATABASE!$B:$E,4,FALSE)=گزارش!$B$2,"ok","")</f>
        <v/>
      </c>
      <c r="D567" t="str">
        <f t="shared" si="8"/>
        <v>لباس كار نسوز(شلوار)1403/01/29402</v>
      </c>
      <c r="G567" t="s">
        <v>3051</v>
      </c>
      <c r="H567" s="38">
        <v>402</v>
      </c>
      <c r="I567" s="10" t="s">
        <v>1926</v>
      </c>
      <c r="J567" s="10" t="s">
        <v>1840</v>
      </c>
      <c r="K567" s="10" t="s">
        <v>2661</v>
      </c>
      <c r="L567" s="38" t="s">
        <v>3196</v>
      </c>
      <c r="M567" t="str">
        <f>IFERROR(IF(G567="","",IF(_xlfn.XLOOKUP(D567,NOSA!C:C,NOSA!C:C)=D567,"تحویل شده")),"تحویل نشده")</f>
        <v>تحویل نشده</v>
      </c>
      <c r="N567" s="57">
        <v>45399.58563854167</v>
      </c>
    </row>
    <row r="568" spans="2:14">
      <c r="B568" t="str">
        <f>IF(C568="","",گزارش!$B$2&amp;"-"&amp;COUNTIF(macro!$C$3:C568,"ok"))</f>
        <v/>
      </c>
      <c r="C568" t="str">
        <f>IF(VLOOKUP(H568,DATABASE!$B:$E,4,FALSE)=گزارش!$B$2,"ok","")</f>
        <v/>
      </c>
      <c r="D568" t="str">
        <f t="shared" si="8"/>
        <v>آستين آلومينيومي1403/01/29402</v>
      </c>
      <c r="G568" t="s">
        <v>3051</v>
      </c>
      <c r="H568" s="38">
        <v>402</v>
      </c>
      <c r="I568" s="10" t="s">
        <v>1926</v>
      </c>
      <c r="J568" s="10" t="s">
        <v>1840</v>
      </c>
      <c r="K568" s="10" t="s">
        <v>38</v>
      </c>
      <c r="L568" s="38" t="s">
        <v>3196</v>
      </c>
      <c r="M568" t="str">
        <f>IFERROR(IF(G568="","",IF(_xlfn.XLOOKUP(D568,NOSA!C:C,NOSA!C:C)=D568,"تحویل شده")),"تحویل نشده")</f>
        <v>تحویل نشده</v>
      </c>
      <c r="N568" s="57">
        <v>45399.585811226854</v>
      </c>
    </row>
    <row r="569" spans="2:14">
      <c r="B569" t="str">
        <f>IF(C569="","",گزارش!$B$2&amp;"-"&amp;COUNTIF(macro!$C$3:C569,"ok"))</f>
        <v/>
      </c>
      <c r="C569" t="str">
        <f>IF(VLOOKUP(H569,DATABASE!$B:$E,4,FALSE)=گزارش!$B$2,"ok","")</f>
        <v/>
      </c>
      <c r="D569" t="str">
        <f t="shared" si="8"/>
        <v>چكمه ايمني نسوز1403/01/3088</v>
      </c>
      <c r="G569" t="s">
        <v>3052</v>
      </c>
      <c r="H569" s="38">
        <v>88</v>
      </c>
      <c r="I569" s="10" t="s">
        <v>1843</v>
      </c>
      <c r="J569" s="10" t="s">
        <v>1844</v>
      </c>
      <c r="K569" s="10" t="s">
        <v>2152</v>
      </c>
      <c r="L569" s="38" t="s">
        <v>3353</v>
      </c>
      <c r="M569" t="str">
        <f>IFERROR(IF(G569="","",IF(_xlfn.XLOOKUP(D569,NOSA!C:C,NOSA!C:C)=D569,"تحویل شده")),"تحویل نشده")</f>
        <v>تحویل شده</v>
      </c>
      <c r="N569" s="57">
        <v>45400.543487152776</v>
      </c>
    </row>
    <row r="570" spans="2:14">
      <c r="B570" t="str">
        <f>IF(C570="","",گزارش!$B$2&amp;"-"&amp;COUNTIF(macro!$C$3:C570,"ok"))</f>
        <v/>
      </c>
      <c r="C570" t="str">
        <f>IF(VLOOKUP(H570,DATABASE!$B:$E,4,FALSE)=گزارش!$B$2,"ok","")</f>
        <v/>
      </c>
      <c r="D570" t="str">
        <f t="shared" si="8"/>
        <v>لباس كار نسوز(بلوز و شلوار)1403/02/01847</v>
      </c>
      <c r="G570" t="s">
        <v>3054</v>
      </c>
      <c r="H570" s="38">
        <v>847</v>
      </c>
      <c r="I570" s="10" t="s">
        <v>2739</v>
      </c>
      <c r="J570" s="10" t="s">
        <v>1840</v>
      </c>
      <c r="K570" s="10" t="s">
        <v>2129</v>
      </c>
      <c r="L570" s="38" t="s">
        <v>2609</v>
      </c>
      <c r="M570" t="str">
        <f>IFERROR(IF(G570="","",IF(_xlfn.XLOOKUP(D570,NOSA!C:C,NOSA!C:C)=D570,"تحویل شده")),"تحویل نشده")</f>
        <v>تحویل شده</v>
      </c>
      <c r="N570" s="57">
        <v>45402.595087037036</v>
      </c>
    </row>
    <row r="571" spans="2:14">
      <c r="B571" t="str">
        <f>IF(C571="","",گزارش!$B$2&amp;"-"&amp;COUNTIF(macro!$C$3:C571,"ok"))</f>
        <v/>
      </c>
      <c r="C571" t="str">
        <f>IF(VLOOKUP(H571,DATABASE!$B:$E,4,FALSE)=گزارش!$B$2,"ok","")</f>
        <v/>
      </c>
      <c r="D571" t="str">
        <f t="shared" si="8"/>
        <v>پابند نسوز چرمي1403/02/02573</v>
      </c>
      <c r="G571" t="s">
        <v>3055</v>
      </c>
      <c r="H571" s="38">
        <v>573</v>
      </c>
      <c r="I571" s="10" t="s">
        <v>1948</v>
      </c>
      <c r="J571" s="10" t="s">
        <v>1844</v>
      </c>
      <c r="K571" s="10" t="s">
        <v>18</v>
      </c>
      <c r="L571" s="38" t="s">
        <v>2609</v>
      </c>
      <c r="M571" t="str">
        <f>IFERROR(IF(G571="","",IF(_xlfn.XLOOKUP(D571,NOSA!C:C,NOSA!C:C)=D571,"تحویل شده")),"تحویل نشده")</f>
        <v>تحویل شده</v>
      </c>
      <c r="N571" s="57">
        <v>45403.436853935185</v>
      </c>
    </row>
    <row r="572" spans="2:14">
      <c r="B572" t="str">
        <f>IF(C572="","",گزارش!$B$2&amp;"-"&amp;COUNTIF(macro!$C$3:C572,"ok"))</f>
        <v/>
      </c>
      <c r="C572" t="str">
        <f>IF(VLOOKUP(H572,DATABASE!$B:$E,4,FALSE)=گزارش!$B$2,"ok","")</f>
        <v/>
      </c>
      <c r="D572" t="str">
        <f t="shared" si="8"/>
        <v>كفش ايمني1403/02/03867</v>
      </c>
      <c r="G572" t="s">
        <v>3056</v>
      </c>
      <c r="H572" s="38">
        <v>867</v>
      </c>
      <c r="I572" s="10" t="s">
        <v>3239</v>
      </c>
      <c r="J572" s="10" t="s">
        <v>1851</v>
      </c>
      <c r="K572" s="10" t="s">
        <v>2149</v>
      </c>
      <c r="L572" s="38" t="s">
        <v>3196</v>
      </c>
      <c r="M572" t="str">
        <f>IFERROR(IF(G572="","",IF(_xlfn.XLOOKUP(D572,NOSA!C:C,NOSA!C:C)=D572,"تحویل شده")),"تحویل نشده")</f>
        <v>تحویل شده</v>
      </c>
      <c r="N572" s="57">
        <v>45404.396772569446</v>
      </c>
    </row>
    <row r="573" spans="2:14">
      <c r="B573" t="str">
        <f>IF(C573="","",گزارش!$B$2&amp;"-"&amp;COUNTIF(macro!$C$3:C573,"ok"))</f>
        <v/>
      </c>
      <c r="C573" t="str">
        <f>IF(VLOOKUP(H573,DATABASE!$B:$E,4,FALSE)=گزارش!$B$2,"ok","")</f>
        <v/>
      </c>
      <c r="D573" t="str">
        <f t="shared" si="8"/>
        <v>پيشبند نسوز چرمي1403/02/05238</v>
      </c>
      <c r="G573" t="s">
        <v>3058</v>
      </c>
      <c r="H573" s="38">
        <v>238</v>
      </c>
      <c r="I573" s="10" t="s">
        <v>1884</v>
      </c>
      <c r="J573" s="10" t="s">
        <v>1844</v>
      </c>
      <c r="K573" s="10" t="s">
        <v>15</v>
      </c>
      <c r="L573" s="38" t="s">
        <v>3196</v>
      </c>
      <c r="M573" t="str">
        <f>IFERROR(IF(G573="","",IF(_xlfn.XLOOKUP(D573,NOSA!C:C,NOSA!C:C)=D573,"تحویل شده")),"تحویل نشده")</f>
        <v>تحویل شده</v>
      </c>
      <c r="N573" s="57">
        <v>45406.380346180558</v>
      </c>
    </row>
    <row r="574" spans="2:14">
      <c r="B574" t="str">
        <f>IF(C574="","",گزارش!$B$2&amp;"-"&amp;COUNTIF(macro!$C$3:C574,"ok"))</f>
        <v/>
      </c>
      <c r="C574" t="str">
        <f>IF(VLOOKUP(H574,DATABASE!$B:$E,4,FALSE)=گزارش!$B$2,"ok","")</f>
        <v/>
      </c>
      <c r="D574" t="str">
        <f t="shared" si="8"/>
        <v>پابند نسوز چرمي1403/02/05238</v>
      </c>
      <c r="G574" t="s">
        <v>3058</v>
      </c>
      <c r="H574" s="38">
        <v>238</v>
      </c>
      <c r="I574" s="10" t="s">
        <v>1884</v>
      </c>
      <c r="J574" s="10" t="s">
        <v>1844</v>
      </c>
      <c r="K574" s="10" t="s">
        <v>18</v>
      </c>
      <c r="L574" s="38" t="s">
        <v>3196</v>
      </c>
      <c r="M574" t="str">
        <f>IFERROR(IF(G574="","",IF(_xlfn.XLOOKUP(D574,NOSA!C:C,NOSA!C:C)=D574,"تحویل شده")),"تحویل نشده")</f>
        <v>تحویل شده</v>
      </c>
      <c r="N574" s="57">
        <v>45406.380752430552</v>
      </c>
    </row>
    <row r="575" spans="2:14">
      <c r="B575" t="str">
        <f>IF(C575="","",گزارش!$B$2&amp;"-"&amp;COUNTIF(macro!$C$3:C575,"ok"))</f>
        <v/>
      </c>
      <c r="C575" t="str">
        <f>IF(VLOOKUP(H575,DATABASE!$B:$E,4,FALSE)=گزارش!$B$2,"ok","")</f>
        <v/>
      </c>
      <c r="D575" t="str">
        <f t="shared" si="8"/>
        <v>مقنعه نسوز چرمي1403/02/05238</v>
      </c>
      <c r="G575" t="s">
        <v>3058</v>
      </c>
      <c r="H575" s="38">
        <v>238</v>
      </c>
      <c r="I575" s="10" t="s">
        <v>1884</v>
      </c>
      <c r="J575" s="10" t="s">
        <v>1844</v>
      </c>
      <c r="K575" s="10" t="s">
        <v>7</v>
      </c>
      <c r="L575" s="38" t="s">
        <v>3196</v>
      </c>
      <c r="M575" t="str">
        <f>IFERROR(IF(G575="","",IF(_xlfn.XLOOKUP(D575,NOSA!C:C,NOSA!C:C)=D575,"تحویل شده")),"تحویل نشده")</f>
        <v>تحویل نشده</v>
      </c>
      <c r="N575" s="57">
        <v>45406.38085775463</v>
      </c>
    </row>
    <row r="576" spans="2:14">
      <c r="B576" t="str">
        <f>IF(C576="","",گزارش!$B$2&amp;"-"&amp;COUNTIF(macro!$C$3:C576,"ok"))</f>
        <v/>
      </c>
      <c r="C576" t="str">
        <f>IF(VLOOKUP(H576,DATABASE!$B:$E,4,FALSE)=گزارش!$B$2,"ok","")</f>
        <v/>
      </c>
      <c r="D576" t="str">
        <f t="shared" si="8"/>
        <v>لباس كار ديرسوز(بلوز و شلوار)1403/02/05843</v>
      </c>
      <c r="G576" t="s">
        <v>3058</v>
      </c>
      <c r="H576" s="38">
        <v>843</v>
      </c>
      <c r="I576" s="10" t="s">
        <v>2695</v>
      </c>
      <c r="J576" s="10" t="s">
        <v>1980</v>
      </c>
      <c r="K576" s="10" t="s">
        <v>2137</v>
      </c>
      <c r="L576" s="38" t="s">
        <v>3364</v>
      </c>
      <c r="M576" t="str">
        <f>IFERROR(IF(G576="","",IF(_xlfn.XLOOKUP(D576,NOSA!C:C,NOSA!C:C)=D576,"تحویل شده")),"تحویل نشده")</f>
        <v>تحویل شده</v>
      </c>
      <c r="N576" s="57">
        <v>45406.616124074077</v>
      </c>
    </row>
    <row r="577" spans="2:14">
      <c r="B577" t="str">
        <f>IF(C577="","",گزارش!$B$2&amp;"-"&amp;COUNTIF(macro!$C$3:C577,"ok"))</f>
        <v/>
      </c>
      <c r="C577" t="str">
        <f>IF(VLOOKUP(H577,DATABASE!$B:$E,4,FALSE)=گزارش!$B$2,"ok","")</f>
        <v/>
      </c>
      <c r="D577" t="str">
        <f t="shared" si="8"/>
        <v>دستكش ضد برش سبك1403/02/0610029</v>
      </c>
      <c r="G577" t="s">
        <v>3059</v>
      </c>
      <c r="H577" s="38">
        <v>10029</v>
      </c>
      <c r="I577" s="10" t="s">
        <v>1633</v>
      </c>
      <c r="J577" s="10" t="s">
        <v>1838</v>
      </c>
      <c r="K577" s="10" t="s">
        <v>22</v>
      </c>
      <c r="L577" s="38" t="s">
        <v>3364</v>
      </c>
      <c r="M577" t="str">
        <f>IFERROR(IF(G577="","",IF(_xlfn.XLOOKUP(D577,NOSA!C:C,NOSA!C:C)=D577,"تحویل شده")),"تحویل نشده")</f>
        <v>تحویل شده</v>
      </c>
      <c r="N577" s="57">
        <v>45407.582359490742</v>
      </c>
    </row>
    <row r="578" spans="2:14">
      <c r="B578" t="str">
        <f>IF(C578="","",گزارش!$B$2&amp;"-"&amp;COUNTIF(macro!$C$3:C578,"ok"))</f>
        <v/>
      </c>
      <c r="C578" t="str">
        <f>IF(VLOOKUP(H578,DATABASE!$B:$E,4,FALSE)=گزارش!$B$2,"ok","")</f>
        <v/>
      </c>
      <c r="D578" t="str">
        <f t="shared" si="8"/>
        <v>لباس كار ديرسوز(شلوار) 1403/02/0831</v>
      </c>
      <c r="G578" t="s">
        <v>3061</v>
      </c>
      <c r="H578" s="38">
        <v>31</v>
      </c>
      <c r="I578" s="10" t="s">
        <v>1030</v>
      </c>
      <c r="J578" s="10" t="s">
        <v>1821</v>
      </c>
      <c r="K578" s="10" t="s">
        <v>2144</v>
      </c>
      <c r="L578" s="38" t="s">
        <v>2609</v>
      </c>
      <c r="M578" t="str">
        <f>IFERROR(IF(G578="","",IF(_xlfn.XLOOKUP(D578,NOSA!C:C,NOSA!C:C)=D578,"تحویل شده")),"تحویل نشده")</f>
        <v>تحویل نشده</v>
      </c>
      <c r="N578" s="57">
        <v>45409.423976851853</v>
      </c>
    </row>
    <row r="579" spans="2:14">
      <c r="B579" t="str">
        <f>IF(C579="","",گزارش!$B$2&amp;"-"&amp;COUNTIF(macro!$C$3:C579,"ok"))</f>
        <v/>
      </c>
      <c r="C579" t="str">
        <f>IF(VLOOKUP(H579,DATABASE!$B:$E,4,FALSE)=گزارش!$B$2,"ok","")</f>
        <v/>
      </c>
      <c r="D579" t="str">
        <f t="shared" ref="D579:D642" si="9">K579&amp;G579&amp;H579</f>
        <v>لباس كار نسوز(شلوار)1403/02/08401</v>
      </c>
      <c r="G579" t="s">
        <v>3061</v>
      </c>
      <c r="H579" s="38">
        <v>401</v>
      </c>
      <c r="I579" s="10" t="s">
        <v>1925</v>
      </c>
      <c r="J579" s="10" t="s">
        <v>1831</v>
      </c>
      <c r="K579" s="10" t="s">
        <v>2661</v>
      </c>
      <c r="L579" s="38" t="s">
        <v>2609</v>
      </c>
      <c r="M579" t="str">
        <f>IFERROR(IF(G579="","",IF(_xlfn.XLOOKUP(D579,NOSA!C:C,NOSA!C:C)=D579,"تحویل شده")),"تحویل نشده")</f>
        <v>تحویل نشده</v>
      </c>
      <c r="N579" s="57">
        <v>45409.427944560186</v>
      </c>
    </row>
    <row r="580" spans="2:14">
      <c r="B580" t="str">
        <f>IF(C580="","",گزارش!$B$2&amp;"-"&amp;COUNTIF(macro!$C$3:C580,"ok"))</f>
        <v/>
      </c>
      <c r="C580" t="str">
        <f>IF(VLOOKUP(H580,DATABASE!$B:$E,4,FALSE)=گزارش!$B$2,"ok","")</f>
        <v/>
      </c>
      <c r="D580" t="str">
        <f t="shared" si="9"/>
        <v>كلاه ايمني1403/02/08584</v>
      </c>
      <c r="G580" t="s">
        <v>3061</v>
      </c>
      <c r="H580" s="38">
        <v>584</v>
      </c>
      <c r="I580" s="10" t="s">
        <v>1953</v>
      </c>
      <c r="J580" s="10" t="s">
        <v>1844</v>
      </c>
      <c r="K580" s="10" t="s">
        <v>2096</v>
      </c>
      <c r="L580" s="38" t="s">
        <v>3364</v>
      </c>
      <c r="M580" t="str">
        <f>IFERROR(IF(G580="","",IF(_xlfn.XLOOKUP(D580,NOSA!C:C,NOSA!C:C)=D580,"تحویل شده")),"تحویل نشده")</f>
        <v>تحویل شده</v>
      </c>
      <c r="N580" s="57">
        <v>45409.930916550926</v>
      </c>
    </row>
    <row r="581" spans="2:14">
      <c r="B581" t="str">
        <f>IF(C581="","",گزارش!$B$2&amp;"-"&amp;COUNTIF(macro!$C$3:C581,"ok"))</f>
        <v/>
      </c>
      <c r="C581" t="str">
        <f>IF(VLOOKUP(H581,DATABASE!$B:$E,4,FALSE)=گزارش!$B$2,"ok","")</f>
        <v/>
      </c>
      <c r="D581" t="str">
        <f t="shared" si="9"/>
        <v>رابط فنري نقاب كلاه ايمني1403/02/08584</v>
      </c>
      <c r="G581" t="s">
        <v>3061</v>
      </c>
      <c r="H581" s="38">
        <v>584</v>
      </c>
      <c r="I581" s="10" t="s">
        <v>1953</v>
      </c>
      <c r="J581" s="10" t="s">
        <v>1844</v>
      </c>
      <c r="K581" s="10" t="s">
        <v>135</v>
      </c>
      <c r="L581" s="38" t="s">
        <v>3364</v>
      </c>
      <c r="M581" t="str">
        <f>IFERROR(IF(G581="","",IF(_xlfn.XLOOKUP(D581,NOSA!C:C,NOSA!C:C)=D581,"تحویل شده")),"تحویل نشده")</f>
        <v>تحویل شده</v>
      </c>
      <c r="N581" s="57">
        <v>45409.931378009256</v>
      </c>
    </row>
    <row r="582" spans="2:14">
      <c r="B582" t="str">
        <f>IF(C582="","",گزارش!$B$2&amp;"-"&amp;COUNTIF(macro!$C$3:C582,"ok"))</f>
        <v/>
      </c>
      <c r="C582" t="str">
        <f>IF(VLOOKUP(H582,DATABASE!$B:$E,4,FALSE)=گزارش!$B$2,"ok","")</f>
        <v/>
      </c>
      <c r="D582" t="str">
        <f t="shared" si="9"/>
        <v>لباس كار ديرسوز(بلوز و شلوار)1403/02/09845</v>
      </c>
      <c r="G582" t="s">
        <v>3062</v>
      </c>
      <c r="H582" s="38">
        <v>845</v>
      </c>
      <c r="I582" s="10" t="s">
        <v>2715</v>
      </c>
      <c r="J582" s="10" t="s">
        <v>1873</v>
      </c>
      <c r="K582" s="10" t="s">
        <v>2137</v>
      </c>
      <c r="L582" s="38" t="s">
        <v>2639</v>
      </c>
      <c r="M582" t="str">
        <f>IFERROR(IF(G582="","",IF(_xlfn.XLOOKUP(D582,NOSA!C:C,NOSA!C:C)=D582,"تحویل شده")),"تحویل نشده")</f>
        <v>تحویل شده</v>
      </c>
      <c r="N582" s="57">
        <v>45410.734101504633</v>
      </c>
    </row>
    <row r="583" spans="2:14">
      <c r="B583" t="str">
        <f>IF(C583="","",گزارش!$B$2&amp;"-"&amp;COUNTIF(macro!$C$3:C583,"ok"))</f>
        <v/>
      </c>
      <c r="C583" t="str">
        <f>IF(VLOOKUP(H583,DATABASE!$B:$E,4,FALSE)=گزارش!$B$2,"ok","")</f>
        <v/>
      </c>
      <c r="D583" t="str">
        <f t="shared" si="9"/>
        <v>پابند نسوز چرمي1403/02/10718</v>
      </c>
      <c r="G583" t="s">
        <v>3063</v>
      </c>
      <c r="H583" s="38">
        <v>718</v>
      </c>
      <c r="I583" s="10" t="s">
        <v>2007</v>
      </c>
      <c r="J583" s="10" t="s">
        <v>1844</v>
      </c>
      <c r="K583" s="10" t="s">
        <v>18</v>
      </c>
      <c r="L583" s="38" t="s">
        <v>2609</v>
      </c>
      <c r="M583" t="str">
        <f>IFERROR(IF(G583="","",IF(_xlfn.XLOOKUP(D583,NOSA!C:C,NOSA!C:C)=D583,"تحویل شده")),"تحویل نشده")</f>
        <v>تحویل شده</v>
      </c>
      <c r="N583" s="57">
        <v>45411.892875578706</v>
      </c>
    </row>
    <row r="584" spans="2:14">
      <c r="B584" t="str">
        <f>IF(C584="","",گزارش!$B$2&amp;"-"&amp;COUNTIF(macro!$C$3:C584,"ok"))</f>
        <v/>
      </c>
      <c r="C584" t="str">
        <f>IF(VLOOKUP(H584,DATABASE!$B:$E,4,FALSE)=گزارش!$B$2,"ok","")</f>
        <v/>
      </c>
      <c r="D584" t="str">
        <f t="shared" si="9"/>
        <v>مقنعه نسوز چرمي1403/02/10834</v>
      </c>
      <c r="G584" t="s">
        <v>3063</v>
      </c>
      <c r="H584" s="38">
        <v>834</v>
      </c>
      <c r="I584" s="10" t="s">
        <v>2647</v>
      </c>
      <c r="J584" s="10" t="s">
        <v>2033</v>
      </c>
      <c r="K584" s="10" t="s">
        <v>7</v>
      </c>
      <c r="L584" s="38" t="s">
        <v>2609</v>
      </c>
      <c r="M584" t="str">
        <f>IFERROR(IF(G584="","",IF(_xlfn.XLOOKUP(D584,NOSA!C:C,NOSA!C:C)=D584,"تحویل شده")),"تحویل نشده")</f>
        <v>تحویل نشده</v>
      </c>
      <c r="N584" s="57">
        <v>45411.893424884256</v>
      </c>
    </row>
    <row r="585" spans="2:14">
      <c r="B585" t="str">
        <f>IF(C585="","",گزارش!$B$2&amp;"-"&amp;COUNTIF(macro!$C$3:C585,"ok"))</f>
        <v/>
      </c>
      <c r="C585" t="str">
        <f>IF(VLOOKUP(H585,DATABASE!$B:$E,4,FALSE)=گزارش!$B$2,"ok","")</f>
        <v/>
      </c>
      <c r="D585" t="str">
        <f t="shared" si="9"/>
        <v>پابند نسوز چرمي1403/02/10834</v>
      </c>
      <c r="G585" t="s">
        <v>3063</v>
      </c>
      <c r="H585" s="38">
        <v>834</v>
      </c>
      <c r="I585" s="10" t="s">
        <v>2647</v>
      </c>
      <c r="J585" s="10" t="s">
        <v>2033</v>
      </c>
      <c r="K585" s="10" t="s">
        <v>18</v>
      </c>
      <c r="L585" s="38" t="s">
        <v>2609</v>
      </c>
      <c r="M585" t="str">
        <f>IFERROR(IF(G585="","",IF(_xlfn.XLOOKUP(D585,NOSA!C:C,NOSA!C:C)=D585,"تحویل شده")),"تحویل نشده")</f>
        <v>تحویل شده</v>
      </c>
      <c r="N585" s="57">
        <v>45411.893774884258</v>
      </c>
    </row>
    <row r="586" spans="2:14">
      <c r="B586" t="str">
        <f>IF(C586="","",گزارش!$B$2&amp;"-"&amp;COUNTIF(macro!$C$3:C586,"ok"))</f>
        <v/>
      </c>
      <c r="C586" t="str">
        <f>IF(VLOOKUP(H586,DATABASE!$B:$E,4,FALSE)=گزارش!$B$2,"ok","")</f>
        <v/>
      </c>
      <c r="D586" t="str">
        <f t="shared" si="9"/>
        <v>چكمه ايمني نسوز1403/02/10718</v>
      </c>
      <c r="G586" t="s">
        <v>3063</v>
      </c>
      <c r="H586" s="38">
        <v>718</v>
      </c>
      <c r="I586" s="10" t="s">
        <v>2007</v>
      </c>
      <c r="J586" s="10" t="s">
        <v>1844</v>
      </c>
      <c r="K586" s="10" t="s">
        <v>2152</v>
      </c>
      <c r="L586" s="38" t="s">
        <v>2609</v>
      </c>
      <c r="M586" t="str">
        <f>IFERROR(IF(G586="","",IF(_xlfn.XLOOKUP(D586,NOSA!C:C,NOSA!C:C)=D586,"تحویل شده")),"تحویل نشده")</f>
        <v>تحویل شده</v>
      </c>
      <c r="N586" s="57">
        <v>45411.894350462964</v>
      </c>
    </row>
    <row r="587" spans="2:14">
      <c r="B587" t="str">
        <f>IF(C587="","",گزارش!$B$2&amp;"-"&amp;COUNTIF(macro!$C$3:C587,"ok"))</f>
        <v/>
      </c>
      <c r="C587" t="str">
        <f>IF(VLOOKUP(H587,DATABASE!$B:$E,4,FALSE)=گزارش!$B$2,"ok","")</f>
        <v/>
      </c>
      <c r="D587" t="str">
        <f t="shared" si="9"/>
        <v>كفش ايمني عايق برق1403/02/11733</v>
      </c>
      <c r="G587" t="s">
        <v>3064</v>
      </c>
      <c r="H587" s="38">
        <v>733</v>
      </c>
      <c r="I587" s="10" t="s">
        <v>2017</v>
      </c>
      <c r="J587" s="10" t="s">
        <v>1913</v>
      </c>
      <c r="K587" s="10" t="s">
        <v>2155</v>
      </c>
      <c r="L587" s="38" t="s">
        <v>3196</v>
      </c>
      <c r="M587" t="str">
        <f>IFERROR(IF(G587="","",IF(_xlfn.XLOOKUP(D587,NOSA!C:C,NOSA!C:C)=D587,"تحویل شده")),"تحویل نشده")</f>
        <v>تحویل نشده</v>
      </c>
      <c r="N587" s="57">
        <v>45412.481752083331</v>
      </c>
    </row>
    <row r="588" spans="2:14">
      <c r="B588" t="str">
        <f>IF(C588="","",گزارش!$B$2&amp;"-"&amp;COUNTIF(macro!$C$3:C588,"ok"))</f>
        <v/>
      </c>
      <c r="C588" t="str">
        <f>IF(VLOOKUP(H588,DATABASE!$B:$E,4,FALSE)=گزارش!$B$2,"ok","")</f>
        <v/>
      </c>
      <c r="D588" t="str">
        <f t="shared" si="9"/>
        <v>لباس كار ديرسوز(شلوار) 1403/02/1210028</v>
      </c>
      <c r="G588" t="s">
        <v>3065</v>
      </c>
      <c r="H588" s="38">
        <v>10028</v>
      </c>
      <c r="I588" s="10" t="s">
        <v>1638</v>
      </c>
      <c r="J588" s="10" t="s">
        <v>1838</v>
      </c>
      <c r="K588" s="10" t="s">
        <v>2144</v>
      </c>
      <c r="L588" s="38" t="s">
        <v>3196</v>
      </c>
      <c r="M588" t="str">
        <f>IFERROR(IF(G588="","",IF(_xlfn.XLOOKUP(D588,NOSA!C:C,NOSA!C:C)=D588,"تحویل شده")),"تحویل نشده")</f>
        <v>تحویل نشده</v>
      </c>
      <c r="N588" s="57">
        <v>45413.433526504632</v>
      </c>
    </row>
    <row r="589" spans="2:14">
      <c r="B589" t="str">
        <f>IF(C589="","",گزارش!$B$2&amp;"-"&amp;COUNTIF(macro!$C$3:C589,"ok"))</f>
        <v/>
      </c>
      <c r="C589" t="str">
        <f>IF(VLOOKUP(H589,DATABASE!$B:$E,4,FALSE)=گزارش!$B$2,"ok","")</f>
        <v/>
      </c>
      <c r="D589" t="str">
        <f t="shared" si="9"/>
        <v>لباس كار ديرسوز(شلوار) 1403/02/12772</v>
      </c>
      <c r="G589" t="s">
        <v>3065</v>
      </c>
      <c r="H589" s="38">
        <v>772</v>
      </c>
      <c r="I589" s="10" t="s">
        <v>2047</v>
      </c>
      <c r="J589" s="10" t="s">
        <v>1930</v>
      </c>
      <c r="K589" s="10" t="s">
        <v>2144</v>
      </c>
      <c r="L589" s="38" t="s">
        <v>3364</v>
      </c>
      <c r="M589" t="str">
        <f>IFERROR(IF(G589="","",IF(_xlfn.XLOOKUP(D589,NOSA!C:C,NOSA!C:C)=D589,"تحویل شده")),"تحویل نشده")</f>
        <v>تحویل نشده</v>
      </c>
      <c r="N589" s="57">
        <v>45413.519396180556</v>
      </c>
    </row>
    <row r="590" spans="2:14">
      <c r="B590" t="str">
        <f>IF(C590="","",گزارش!$B$2&amp;"-"&amp;COUNTIF(macro!$C$3:C590,"ok"))</f>
        <v/>
      </c>
      <c r="C590" t="str">
        <f>IF(VLOOKUP(H590,DATABASE!$B:$E,4,FALSE)=گزارش!$B$2,"ok","")</f>
        <v/>
      </c>
      <c r="D590" t="str">
        <f t="shared" si="9"/>
        <v>نقاب تیره1403/02/13725</v>
      </c>
      <c r="G590" t="s">
        <v>3066</v>
      </c>
      <c r="H590" s="38">
        <v>725</v>
      </c>
      <c r="I590" s="10" t="s">
        <v>2011</v>
      </c>
      <c r="J590" s="10" t="s">
        <v>1844</v>
      </c>
      <c r="K590" s="10" t="s">
        <v>2176</v>
      </c>
      <c r="L590" s="38" t="s">
        <v>2609</v>
      </c>
      <c r="M590" t="str">
        <f>IFERROR(IF(G590="","",IF(_xlfn.XLOOKUP(D590,NOSA!C:C,NOSA!C:C)=D590,"تحویل شده")),"تحویل نشده")</f>
        <v>تحویل نشده</v>
      </c>
      <c r="N590" s="57">
        <v>45414.353927777775</v>
      </c>
    </row>
    <row r="591" spans="2:14">
      <c r="B591" t="str">
        <f>IF(C591="","",گزارش!$B$2&amp;"-"&amp;COUNTIF(macro!$C$3:C591,"ok"))</f>
        <v/>
      </c>
      <c r="C591" t="str">
        <f>IF(VLOOKUP(H591,DATABASE!$B:$E,4,FALSE)=گزارش!$B$2,"ok","")</f>
        <v/>
      </c>
      <c r="D591" t="str">
        <f t="shared" si="9"/>
        <v>رابط فنري نقاب كلاه ايمني1403/02/13725</v>
      </c>
      <c r="G591" t="s">
        <v>3066</v>
      </c>
      <c r="H591" s="38">
        <v>725</v>
      </c>
      <c r="I591" s="10" t="s">
        <v>2011</v>
      </c>
      <c r="J591" s="10" t="s">
        <v>1844</v>
      </c>
      <c r="K591" s="10" t="s">
        <v>135</v>
      </c>
      <c r="L591" s="38" t="s">
        <v>2609</v>
      </c>
      <c r="M591" t="str">
        <f>IFERROR(IF(G591="","",IF(_xlfn.XLOOKUP(D591,NOSA!C:C,NOSA!C:C)=D591,"تحویل شده")),"تحویل نشده")</f>
        <v>تحویل شده</v>
      </c>
      <c r="N591" s="57">
        <v>45414.35418425926</v>
      </c>
    </row>
    <row r="592" spans="2:14">
      <c r="B592" t="str">
        <f>IF(C592="","",گزارش!$B$2&amp;"-"&amp;COUNTIF(macro!$C$3:C592,"ok"))</f>
        <v/>
      </c>
      <c r="C592" t="str">
        <f>IF(VLOOKUP(H592,DATABASE!$B:$E,4,FALSE)=گزارش!$B$2,"ok","")</f>
        <v/>
      </c>
      <c r="D592" t="str">
        <f t="shared" si="9"/>
        <v>پابند نسوز چرمي1403/02/13725</v>
      </c>
      <c r="G592" t="s">
        <v>3066</v>
      </c>
      <c r="H592" s="38">
        <v>725</v>
      </c>
      <c r="I592" s="10" t="s">
        <v>2011</v>
      </c>
      <c r="J592" s="10" t="s">
        <v>1844</v>
      </c>
      <c r="K592" s="10" t="s">
        <v>18</v>
      </c>
      <c r="L592" s="38" t="s">
        <v>2609</v>
      </c>
      <c r="M592" t="str">
        <f>IFERROR(IF(G592="","",IF(_xlfn.XLOOKUP(D592,NOSA!C:C,NOSA!C:C)=D592,"تحویل شده")),"تحویل نشده")</f>
        <v>تحویل شده</v>
      </c>
      <c r="N592" s="57">
        <v>45414.354373263886</v>
      </c>
    </row>
    <row r="593" spans="2:14">
      <c r="B593" t="str">
        <f>IF(C593="","",گزارش!$B$2&amp;"-"&amp;COUNTIF(macro!$C$3:C593,"ok"))</f>
        <v/>
      </c>
      <c r="C593" t="str">
        <f>IF(VLOOKUP(H593,DATABASE!$B:$E,4,FALSE)=گزارش!$B$2,"ok","")</f>
        <v/>
      </c>
      <c r="D593" t="str">
        <f t="shared" si="9"/>
        <v>كلاه ايمني1403/02/13725</v>
      </c>
      <c r="G593" t="s">
        <v>3066</v>
      </c>
      <c r="H593" s="38">
        <v>725</v>
      </c>
      <c r="I593" s="10" t="s">
        <v>2011</v>
      </c>
      <c r="J593" s="10" t="s">
        <v>1844</v>
      </c>
      <c r="K593" s="10" t="s">
        <v>2096</v>
      </c>
      <c r="L593" s="38" t="s">
        <v>2609</v>
      </c>
      <c r="M593" t="str">
        <f>IFERROR(IF(G593="","",IF(_xlfn.XLOOKUP(D593,NOSA!C:C,NOSA!C:C)=D593,"تحویل شده")),"تحویل نشده")</f>
        <v>تحویل شده</v>
      </c>
      <c r="N593" s="57">
        <v>45414.362902083332</v>
      </c>
    </row>
    <row r="594" spans="2:14">
      <c r="B594" t="str">
        <f>IF(C594="","",گزارش!$B$2&amp;"-"&amp;COUNTIF(macro!$C$3:C594,"ok"))</f>
        <v/>
      </c>
      <c r="C594" t="str">
        <f>IF(VLOOKUP(H594,DATABASE!$B:$E,4,FALSE)=گزارش!$B$2,"ok","")</f>
        <v/>
      </c>
      <c r="D594" t="str">
        <f t="shared" si="9"/>
        <v>لباس كار نسوز(بلوز و شلوار)1403/02/13819</v>
      </c>
      <c r="G594" t="s">
        <v>3066</v>
      </c>
      <c r="H594" s="38">
        <v>819</v>
      </c>
      <c r="I594" s="10" t="s">
        <v>2611</v>
      </c>
      <c r="J594" s="10" t="s">
        <v>1840</v>
      </c>
      <c r="K594" s="10" t="s">
        <v>2129</v>
      </c>
      <c r="L594" s="38" t="s">
        <v>2609</v>
      </c>
      <c r="M594" t="str">
        <f>IFERROR(IF(G594="","",IF(_xlfn.XLOOKUP(D594,NOSA!C:C,NOSA!C:C)=D594,"تحویل شده")),"تحویل نشده")</f>
        <v>تحویل شده</v>
      </c>
      <c r="N594" s="57">
        <v>45414.385250115738</v>
      </c>
    </row>
    <row r="595" spans="2:14">
      <c r="B595" t="str">
        <f>IF(C595="","",گزارش!$B$2&amp;"-"&amp;COUNTIF(macro!$C$3:C595,"ok"))</f>
        <v/>
      </c>
      <c r="C595" t="str">
        <f>IF(VLOOKUP(H595,DATABASE!$B:$E,4,FALSE)=گزارش!$B$2,"ok","")</f>
        <v/>
      </c>
      <c r="D595" t="str">
        <f t="shared" si="9"/>
        <v>لباس كار ديرسوز(بلوز و شلوار)1403/02/15475</v>
      </c>
      <c r="G595" t="s">
        <v>3068</v>
      </c>
      <c r="H595" s="38">
        <v>475</v>
      </c>
      <c r="I595" s="10" t="s">
        <v>264</v>
      </c>
      <c r="J595" s="10" t="s">
        <v>1829</v>
      </c>
      <c r="K595" s="10" t="s">
        <v>2137</v>
      </c>
      <c r="L595" s="38" t="s">
        <v>2639</v>
      </c>
      <c r="M595" t="str">
        <f>IFERROR(IF(G595="","",IF(_xlfn.XLOOKUP(D595,NOSA!C:C,NOSA!C:C)=D595,"تحویل شده")),"تحویل نشده")</f>
        <v>تحویل شده</v>
      </c>
      <c r="N595" s="57">
        <v>45416.412183796296</v>
      </c>
    </row>
    <row r="596" spans="2:14">
      <c r="B596" t="str">
        <f>IF(C596="","",گزارش!$B$2&amp;"-"&amp;COUNTIF(macro!$C$3:C596,"ok"))</f>
        <v/>
      </c>
      <c r="C596" t="str">
        <f>IF(VLOOKUP(H596,DATABASE!$B:$E,4,FALSE)=گزارش!$B$2,"ok","")</f>
        <v/>
      </c>
      <c r="D596" t="str">
        <f t="shared" si="9"/>
        <v>چكمه ايمني نسوز1403/02/15834</v>
      </c>
      <c r="G596" t="s">
        <v>3068</v>
      </c>
      <c r="H596" s="38">
        <v>834</v>
      </c>
      <c r="I596" s="10" t="s">
        <v>2647</v>
      </c>
      <c r="J596" s="10" t="s">
        <v>1844</v>
      </c>
      <c r="K596" s="10" t="s">
        <v>2152</v>
      </c>
      <c r="L596" s="38" t="s">
        <v>2639</v>
      </c>
      <c r="M596" t="str">
        <f>IFERROR(IF(G596="","",IF(_xlfn.XLOOKUP(D596,NOSA!C:C,NOSA!C:C)=D596,"تحویل شده")),"تحویل نشده")</f>
        <v>تحویل شده</v>
      </c>
      <c r="N596" s="57">
        <v>45416.50146712963</v>
      </c>
    </row>
    <row r="597" spans="2:14">
      <c r="B597" t="str">
        <f>IF(C597="","",گزارش!$B$2&amp;"-"&amp;COUNTIF(macro!$C$3:C597,"ok"))</f>
        <v/>
      </c>
      <c r="C597" t="str">
        <f>IF(VLOOKUP(H597,DATABASE!$B:$E,4,FALSE)=گزارش!$B$2,"ok","")</f>
        <v/>
      </c>
      <c r="D597" t="str">
        <f t="shared" si="9"/>
        <v>كلاه ايمني1403/02/16221</v>
      </c>
      <c r="G597" t="s">
        <v>3069</v>
      </c>
      <c r="H597" s="38">
        <v>221</v>
      </c>
      <c r="I597" s="10" t="s">
        <v>1880</v>
      </c>
      <c r="J597" s="10" t="s">
        <v>1869</v>
      </c>
      <c r="K597" s="10" t="s">
        <v>2096</v>
      </c>
      <c r="L597" s="38" t="s">
        <v>2639</v>
      </c>
      <c r="M597" t="str">
        <f>IFERROR(IF(G597="","",IF(_xlfn.XLOOKUP(D597,NOSA!C:C,NOSA!C:C)=D597,"تحویل شده")),"تحویل نشده")</f>
        <v>تحویل شده</v>
      </c>
      <c r="N597" s="57">
        <v>45417.360141203702</v>
      </c>
    </row>
    <row r="598" spans="2:14">
      <c r="B598" t="str">
        <f>IF(C598="","",گزارش!$B$2&amp;"-"&amp;COUNTIF(macro!$C$3:C598,"ok"))</f>
        <v/>
      </c>
      <c r="C598" t="str">
        <f>IF(VLOOKUP(H598,DATABASE!$B:$E,4,FALSE)=گزارش!$B$2,"ok","")</f>
        <v/>
      </c>
      <c r="D598" t="str">
        <f t="shared" si="9"/>
        <v>عينك رويت مذاب1403/02/16545</v>
      </c>
      <c r="G598" t="s">
        <v>3069</v>
      </c>
      <c r="H598" s="38">
        <v>545</v>
      </c>
      <c r="I598" s="10" t="s">
        <v>1940</v>
      </c>
      <c r="J598" s="10" t="s">
        <v>1861</v>
      </c>
      <c r="K598" s="10" t="s">
        <v>2240</v>
      </c>
      <c r="L598" s="38" t="s">
        <v>2639</v>
      </c>
      <c r="M598" t="str">
        <f>IFERROR(IF(G598="","",IF(_xlfn.XLOOKUP(D598,NOSA!C:C,NOSA!C:C)=D598,"تحویل شده")),"تحویل نشده")</f>
        <v>تحویل شده</v>
      </c>
      <c r="N598" s="57">
        <v>45417.403083912039</v>
      </c>
    </row>
    <row r="599" spans="2:14">
      <c r="B599" t="str">
        <f>IF(C599="","",گزارش!$B$2&amp;"-"&amp;COUNTIF(macro!$C$3:C599,"ok"))</f>
        <v/>
      </c>
      <c r="C599" t="str">
        <f>IF(VLOOKUP(H599,DATABASE!$B:$E,4,FALSE)=گزارش!$B$2,"ok","")</f>
        <v/>
      </c>
      <c r="D599" t="str">
        <f t="shared" si="9"/>
        <v>كلاه ايمني1403/02/16723</v>
      </c>
      <c r="G599" t="s">
        <v>3069</v>
      </c>
      <c r="H599" s="38">
        <v>723</v>
      </c>
      <c r="I599" s="10" t="s">
        <v>2010</v>
      </c>
      <c r="J599" s="10" t="s">
        <v>1838</v>
      </c>
      <c r="K599" s="10" t="s">
        <v>2096</v>
      </c>
      <c r="L599" s="38" t="s">
        <v>2639</v>
      </c>
      <c r="M599" t="str">
        <f>IFERROR(IF(G599="","",IF(_xlfn.XLOOKUP(D599,NOSA!C:C,NOSA!C:C)=D599,"تحویل شده")),"تحویل نشده")</f>
        <v>تحویل نشده</v>
      </c>
      <c r="N599" s="57">
        <v>45417.619448263889</v>
      </c>
    </row>
    <row r="600" spans="2:14">
      <c r="B600" t="str">
        <f>IF(C600="","",گزارش!$B$2&amp;"-"&amp;COUNTIF(macro!$C$3:C600,"ok"))</f>
        <v/>
      </c>
      <c r="C600" t="str">
        <f>IF(VLOOKUP(H600,DATABASE!$B:$E,4,FALSE)=گزارش!$B$2,"ok","")</f>
        <v/>
      </c>
      <c r="D600" t="str">
        <f t="shared" si="9"/>
        <v>لباس كار ديرسوز(شلوار) 1403/02/19829</v>
      </c>
      <c r="G600" t="s">
        <v>3072</v>
      </c>
      <c r="H600" s="38">
        <v>829</v>
      </c>
      <c r="I600" s="10" t="s">
        <v>2620</v>
      </c>
      <c r="J600" s="10" t="s">
        <v>1840</v>
      </c>
      <c r="K600" s="10" t="s">
        <v>2144</v>
      </c>
      <c r="L600" s="38" t="s">
        <v>3196</v>
      </c>
      <c r="M600" t="str">
        <f>IFERROR(IF(G600="","",IF(_xlfn.XLOOKUP(D600,NOSA!C:C,NOSA!C:C)=D600,"تحویل شده")),"تحویل نشده")</f>
        <v>تحویل نشده</v>
      </c>
      <c r="N600" s="57">
        <v>45420.383275578701</v>
      </c>
    </row>
    <row r="601" spans="2:14">
      <c r="B601" t="str">
        <f>IF(C601="","",گزارش!$B$2&amp;"-"&amp;COUNTIF(macro!$C$3:C601,"ok"))</f>
        <v/>
      </c>
      <c r="C601" t="str">
        <f>IF(VLOOKUP(H601,DATABASE!$B:$E,4,FALSE)=گزارش!$B$2,"ok","")</f>
        <v/>
      </c>
      <c r="D601" t="str">
        <f t="shared" si="9"/>
        <v>دستكش ضد برش سبك1403/02/19606</v>
      </c>
      <c r="G601" t="s">
        <v>3072</v>
      </c>
      <c r="H601" s="38">
        <v>606</v>
      </c>
      <c r="I601" s="10" t="s">
        <v>233</v>
      </c>
      <c r="J601" s="10" t="s">
        <v>1854</v>
      </c>
      <c r="K601" s="10" t="s">
        <v>22</v>
      </c>
      <c r="L601" s="38" t="s">
        <v>2609</v>
      </c>
      <c r="M601" t="str">
        <f>IFERROR(IF(G601="","",IF(_xlfn.XLOOKUP(D601,NOSA!C:C,NOSA!C:C)=D601,"تحویل شده")),"تحویل نشده")</f>
        <v>تحویل نشده</v>
      </c>
      <c r="N601" s="57">
        <v>45420.48061608796</v>
      </c>
    </row>
    <row r="602" spans="2:14">
      <c r="B602" t="str">
        <f>IF(C602="","",گزارش!$B$2&amp;"-"&amp;COUNTIF(macro!$C$3:C602,"ok"))</f>
        <v/>
      </c>
      <c r="C602" t="str">
        <f>IF(VLOOKUP(H602,DATABASE!$B:$E,4,FALSE)=گزارش!$B$2,"ok","")</f>
        <v/>
      </c>
      <c r="D602" t="str">
        <f t="shared" si="9"/>
        <v>دستكش ساق بلند نسوز1403/02/19624</v>
      </c>
      <c r="G602" t="s">
        <v>3072</v>
      </c>
      <c r="H602" s="38">
        <v>624</v>
      </c>
      <c r="I602" s="10" t="s">
        <v>1965</v>
      </c>
      <c r="J602" s="10" t="s">
        <v>1942</v>
      </c>
      <c r="K602" s="10" t="s">
        <v>180</v>
      </c>
      <c r="L602" s="38" t="s">
        <v>3364</v>
      </c>
      <c r="M602" t="str">
        <f>IFERROR(IF(G602="","",IF(_xlfn.XLOOKUP(D602,NOSA!C:C,NOSA!C:C)=D602,"تحویل شده")),"تحویل نشده")</f>
        <v>تحویل شده</v>
      </c>
      <c r="N602" s="57">
        <v>45420.835671527777</v>
      </c>
    </row>
    <row r="603" spans="2:14">
      <c r="B603" t="str">
        <f>IF(C603="","",گزارش!$B$2&amp;"-"&amp;COUNTIF(macro!$C$3:C603,"ok"))</f>
        <v/>
      </c>
      <c r="C603" t="str">
        <f>IF(VLOOKUP(H603,DATABASE!$B:$E,4,FALSE)=گزارش!$B$2,"ok","")</f>
        <v/>
      </c>
      <c r="D603" t="str">
        <f t="shared" si="9"/>
        <v>چكمه ايمني نسوز1403/02/21624</v>
      </c>
      <c r="G603" t="s">
        <v>3074</v>
      </c>
      <c r="H603" s="38">
        <v>624</v>
      </c>
      <c r="I603" s="10" t="s">
        <v>1965</v>
      </c>
      <c r="J603" s="10" t="s">
        <v>1942</v>
      </c>
      <c r="K603" s="10" t="s">
        <v>2152</v>
      </c>
      <c r="L603" s="38" t="s">
        <v>2639</v>
      </c>
      <c r="M603" t="str">
        <f>IFERROR(IF(G603="","",IF(_xlfn.XLOOKUP(D603,NOSA!C:C,NOSA!C:C)=D603,"تحویل شده")),"تحویل نشده")</f>
        <v>تحویل شده</v>
      </c>
      <c r="N603" s="57">
        <v>45422.349397916667</v>
      </c>
    </row>
    <row r="604" spans="2:14">
      <c r="B604" t="str">
        <f>IF(C604="","",گزارش!$B$2&amp;"-"&amp;COUNTIF(macro!$C$3:C604,"ok"))</f>
        <v/>
      </c>
      <c r="C604" t="str">
        <f>IF(VLOOKUP(H604,DATABASE!$B:$E,4,FALSE)=گزارش!$B$2,"ok","")</f>
        <v/>
      </c>
      <c r="D604" t="str">
        <f t="shared" si="9"/>
        <v>لباس كار ديرسوز(بلوز و شلوار)1403/02/21822</v>
      </c>
      <c r="G604" t="s">
        <v>3074</v>
      </c>
      <c r="H604" s="38">
        <v>822</v>
      </c>
      <c r="I604" s="10" t="s">
        <v>2613</v>
      </c>
      <c r="J604" s="10" t="s">
        <v>1913</v>
      </c>
      <c r="K604" s="10" t="s">
        <v>2137</v>
      </c>
      <c r="L604" s="38" t="s">
        <v>2639</v>
      </c>
      <c r="M604" t="str">
        <f>IFERROR(IF(G604="","",IF(_xlfn.XLOOKUP(D604,NOSA!C:C,NOSA!C:C)=D604,"تحویل شده")),"تحویل نشده")</f>
        <v>تحویل نشده</v>
      </c>
      <c r="N604" s="57">
        <v>45422.575905787038</v>
      </c>
    </row>
    <row r="605" spans="2:14">
      <c r="B605" t="str">
        <f>IF(C605="","",گزارش!$B$2&amp;"-"&amp;COUNTIF(macro!$C$3:C605,"ok"))</f>
        <v/>
      </c>
      <c r="C605" t="str">
        <f>IF(VLOOKUP(H605,DATABASE!$B:$E,4,FALSE)=گزارش!$B$2,"ok","")</f>
        <v/>
      </c>
      <c r="D605" t="str">
        <f t="shared" si="9"/>
        <v>فيلتر ماسك نيم صورت (3M) مدل 20911403/02/22882</v>
      </c>
      <c r="G605" t="s">
        <v>3075</v>
      </c>
      <c r="H605" s="38">
        <v>882</v>
      </c>
      <c r="I605" s="10" t="s">
        <v>3375</v>
      </c>
      <c r="J605" s="10" t="s">
        <v>1838</v>
      </c>
      <c r="K605" s="10" t="s">
        <v>53</v>
      </c>
      <c r="L605" s="38" t="s">
        <v>3196</v>
      </c>
      <c r="M605" t="str">
        <f>IFERROR(IF(G605="","",IF(_xlfn.XLOOKUP(D605,NOSA!C:C,NOSA!C:C)=D605,"تحویل شده")),"تحویل نشده")</f>
        <v>تحویل شده</v>
      </c>
      <c r="N605" s="57">
        <v>45423.366980787039</v>
      </c>
    </row>
    <row r="606" spans="2:14">
      <c r="B606" t="str">
        <f>IF(C606="","",گزارش!$B$2&amp;"-"&amp;COUNTIF(macro!$C$3:C606,"ok"))</f>
        <v/>
      </c>
      <c r="C606" t="str">
        <f>IF(VLOOKUP(H606,DATABASE!$B:$E,4,FALSE)=گزارش!$B$2,"ok","")</f>
        <v/>
      </c>
      <c r="D606" t="str">
        <f t="shared" si="9"/>
        <v>ماسك نيم صورت دو فيلتره (3M)1403/02/22882</v>
      </c>
      <c r="G606" t="s">
        <v>3075</v>
      </c>
      <c r="H606" s="38">
        <v>882</v>
      </c>
      <c r="I606" s="10" t="s">
        <v>3375</v>
      </c>
      <c r="J606" s="10" t="s">
        <v>1838</v>
      </c>
      <c r="K606" s="10" t="s">
        <v>151</v>
      </c>
      <c r="L606" s="38" t="s">
        <v>3196</v>
      </c>
      <c r="M606" t="str">
        <f>IFERROR(IF(G606="","",IF(_xlfn.XLOOKUP(D606,NOSA!C:C,NOSA!C:C)=D606,"تحویل شده")),"تحویل نشده")</f>
        <v>تحویل شده</v>
      </c>
      <c r="N606" s="57">
        <v>45423.36885752315</v>
      </c>
    </row>
    <row r="607" spans="2:14">
      <c r="B607" t="str">
        <f>IF(C607="","",گزارش!$B$2&amp;"-"&amp;COUNTIF(macro!$C$3:C607,"ok"))</f>
        <v/>
      </c>
      <c r="C607" t="str">
        <f>IF(VLOOKUP(H607,DATABASE!$B:$E,4,FALSE)=گزارش!$B$2,"ok","")</f>
        <v/>
      </c>
      <c r="D607" t="str">
        <f t="shared" si="9"/>
        <v>پوتين ايمني نسوز1403/02/22475</v>
      </c>
      <c r="G607" t="s">
        <v>3075</v>
      </c>
      <c r="H607" s="38">
        <v>475</v>
      </c>
      <c r="I607" s="10" t="s">
        <v>264</v>
      </c>
      <c r="J607" s="10" t="s">
        <v>1829</v>
      </c>
      <c r="K607" s="10" t="s">
        <v>2151</v>
      </c>
      <c r="L607" s="38" t="s">
        <v>2639</v>
      </c>
      <c r="M607" t="str">
        <f>IFERROR(IF(G607="","",IF(_xlfn.XLOOKUP(D607,NOSA!C:C,NOSA!C:C)=D607,"تحویل شده")),"تحویل نشده")</f>
        <v>تحویل نشده</v>
      </c>
      <c r="N607" s="57">
        <v>45423.602641087964</v>
      </c>
    </row>
    <row r="608" spans="2:14">
      <c r="B608" t="str">
        <f>IF(C608="","",گزارش!$B$2&amp;"-"&amp;COUNTIF(macro!$C$3:C608,"ok"))</f>
        <v/>
      </c>
      <c r="C608" t="str">
        <f>IF(VLOOKUP(H608,DATABASE!$B:$E,4,FALSE)=گزارش!$B$2,"ok","")</f>
        <v/>
      </c>
      <c r="D608" t="str">
        <f t="shared" si="9"/>
        <v>لباس كار ديرسوز(بلوز و شلوار)1403/02/22719</v>
      </c>
      <c r="G608" t="s">
        <v>3075</v>
      </c>
      <c r="H608" s="38">
        <v>719</v>
      </c>
      <c r="I608" s="10" t="s">
        <v>2008</v>
      </c>
      <c r="J608" s="10" t="s">
        <v>1873</v>
      </c>
      <c r="K608" s="10" t="s">
        <v>2137</v>
      </c>
      <c r="L608" s="38" t="s">
        <v>2609</v>
      </c>
      <c r="M608" t="str">
        <f>IFERROR(IF(G608="","",IF(_xlfn.XLOOKUP(D608,NOSA!C:C,NOSA!C:C)=D608,"تحویل شده")),"تحویل نشده")</f>
        <v>تحویل شده</v>
      </c>
      <c r="N608" s="57">
        <v>45423.905208217591</v>
      </c>
    </row>
    <row r="609" spans="2:14">
      <c r="B609" t="str">
        <f>IF(C609="","",گزارش!$B$2&amp;"-"&amp;COUNTIF(macro!$C$3:C609,"ok"))</f>
        <v/>
      </c>
      <c r="C609" t="str">
        <f>IF(VLOOKUP(H609,DATABASE!$B:$E,4,FALSE)=گزارش!$B$2,"ok","")</f>
        <v/>
      </c>
      <c r="D609" t="str">
        <f t="shared" si="9"/>
        <v>دستكش ضد اسيد و روغن1403/02/23294</v>
      </c>
      <c r="G609" t="s">
        <v>3076</v>
      </c>
      <c r="H609" s="38">
        <v>294</v>
      </c>
      <c r="I609" s="10" t="s">
        <v>1900</v>
      </c>
      <c r="J609" s="10" t="s">
        <v>1851</v>
      </c>
      <c r="K609" s="10" t="s">
        <v>507</v>
      </c>
      <c r="L609" s="38" t="s">
        <v>3364</v>
      </c>
      <c r="M609" t="str">
        <f>IFERROR(IF(G609="","",IF(_xlfn.XLOOKUP(D609,NOSA!C:C,NOSA!C:C)=D609,"تحویل شده")),"تحویل نشده")</f>
        <v>تحویل شده</v>
      </c>
      <c r="N609" s="57">
        <v>45424.333710069448</v>
      </c>
    </row>
    <row r="610" spans="2:14">
      <c r="B610" t="str">
        <f>IF(C610="","",گزارش!$B$2&amp;"-"&amp;COUNTIF(macro!$C$3:C610,"ok"))</f>
        <v/>
      </c>
      <c r="C610" t="str">
        <f>IF(VLOOKUP(H610,DATABASE!$B:$E,4,FALSE)=گزارش!$B$2,"ok","")</f>
        <v/>
      </c>
      <c r="D610" t="str">
        <f t="shared" si="9"/>
        <v>لباس كار ديرسوز(شلوار) 1403/02/23582</v>
      </c>
      <c r="G610" t="s">
        <v>3076</v>
      </c>
      <c r="H610" s="38">
        <v>582</v>
      </c>
      <c r="I610" s="10" t="s">
        <v>1951</v>
      </c>
      <c r="J610" s="10" t="s">
        <v>1952</v>
      </c>
      <c r="K610" s="10" t="s">
        <v>2144</v>
      </c>
      <c r="L610" s="38" t="s">
        <v>3196</v>
      </c>
      <c r="M610" t="str">
        <f>IFERROR(IF(G610="","",IF(_xlfn.XLOOKUP(D610,NOSA!C:C,NOSA!C:C)=D610,"تحویل شده")),"تحویل نشده")</f>
        <v>تحویل نشده</v>
      </c>
      <c r="N610" s="57">
        <v>45424.356166435187</v>
      </c>
    </row>
    <row r="611" spans="2:14">
      <c r="B611" t="str">
        <f>IF(C611="","",گزارش!$B$2&amp;"-"&amp;COUNTIF(macro!$C$3:C611,"ok"))</f>
        <v/>
      </c>
      <c r="C611" t="str">
        <f>IF(VLOOKUP(H611,DATABASE!$B:$E,4,FALSE)=گزارش!$B$2,"ok","")</f>
        <v/>
      </c>
      <c r="D611" t="str">
        <f t="shared" si="9"/>
        <v>لباس كار ديرسوز(شلوار) 1403/02/23582</v>
      </c>
      <c r="G611" t="s">
        <v>3076</v>
      </c>
      <c r="H611" s="38">
        <v>582</v>
      </c>
      <c r="I611" s="10" t="s">
        <v>1951</v>
      </c>
      <c r="J611" s="10" t="s">
        <v>1952</v>
      </c>
      <c r="K611" s="10" t="s">
        <v>2144</v>
      </c>
      <c r="L611" s="38" t="s">
        <v>3196</v>
      </c>
      <c r="M611" t="str">
        <f>IFERROR(IF(G611="","",IF(_xlfn.XLOOKUP(D611,NOSA!C:C,NOSA!C:C)=D611,"تحویل شده")),"تحویل نشده")</f>
        <v>تحویل نشده</v>
      </c>
      <c r="N611" s="57">
        <v>45424.356483796299</v>
      </c>
    </row>
    <row r="612" spans="2:14">
      <c r="B612" t="str">
        <f>IF(C612="","",گزارش!$B$2&amp;"-"&amp;COUNTIF(macro!$C$3:C612,"ok"))</f>
        <v/>
      </c>
      <c r="C612" t="str">
        <f>IF(VLOOKUP(H612,DATABASE!$B:$E,4,FALSE)=گزارش!$B$2,"ok","")</f>
        <v/>
      </c>
      <c r="D612" t="str">
        <f t="shared" si="9"/>
        <v>عينك سنگ زني بغل توري1403/02/23582</v>
      </c>
      <c r="G612" t="s">
        <v>3076</v>
      </c>
      <c r="H612" s="38">
        <v>582</v>
      </c>
      <c r="I612" s="10" t="s">
        <v>1951</v>
      </c>
      <c r="J612" s="10" t="s">
        <v>1952</v>
      </c>
      <c r="K612" s="10" t="s">
        <v>1520</v>
      </c>
      <c r="L612" s="38" t="s">
        <v>3196</v>
      </c>
      <c r="M612" t="str">
        <f>IFERROR(IF(G612="","",IF(_xlfn.XLOOKUP(D612,NOSA!C:C,NOSA!C:C)=D612,"تحویل شده")),"تحویل نشده")</f>
        <v>تحویل شده</v>
      </c>
      <c r="N612" s="57">
        <v>45424.362503009259</v>
      </c>
    </row>
    <row r="613" spans="2:14">
      <c r="B613" t="str">
        <f>IF(C613="","",گزارش!$B$2&amp;"-"&amp;COUNTIF(macro!$C$3:C613,"ok"))</f>
        <v/>
      </c>
      <c r="C613" t="str">
        <f>IF(VLOOKUP(H613,DATABASE!$B:$E,4,FALSE)=گزارش!$B$2,"ok","")</f>
        <v/>
      </c>
      <c r="D613" t="str">
        <f t="shared" si="9"/>
        <v>فيلتر ماسك نيم صورت (3M)1403/02/2310005</v>
      </c>
      <c r="G613" t="s">
        <v>3076</v>
      </c>
      <c r="H613" s="38">
        <v>10005</v>
      </c>
      <c r="I613" s="10" t="s">
        <v>2629</v>
      </c>
      <c r="J613" s="10" t="s">
        <v>2629</v>
      </c>
      <c r="K613" s="10" t="s">
        <v>55</v>
      </c>
      <c r="L613" s="38" t="s">
        <v>3196</v>
      </c>
      <c r="M613" t="str">
        <f>IFERROR(IF(G613="","",IF(_xlfn.XLOOKUP(D613,NOSA!C:C,NOSA!C:C)=D613,"تحویل شده")),"تحویل نشده")</f>
        <v>تحویل نشده</v>
      </c>
      <c r="N613" s="57">
        <v>45424.417187268518</v>
      </c>
    </row>
    <row r="614" spans="2:14">
      <c r="B614" t="str">
        <f>IF(C614="","",گزارش!$B$2&amp;"-"&amp;COUNTIF(macro!$C$3:C614,"ok"))</f>
        <v/>
      </c>
      <c r="C614" t="str">
        <f>IF(VLOOKUP(H614,DATABASE!$B:$E,4,FALSE)=گزارش!$B$2,"ok","")</f>
        <v/>
      </c>
      <c r="D614" t="str">
        <f t="shared" si="9"/>
        <v>هدگير نقاب1403/02/23847</v>
      </c>
      <c r="G614" t="s">
        <v>3076</v>
      </c>
      <c r="H614" s="38">
        <v>847</v>
      </c>
      <c r="I614" s="10" t="s">
        <v>2739</v>
      </c>
      <c r="J614" s="10" t="s">
        <v>1840</v>
      </c>
      <c r="K614" s="10" t="s">
        <v>12</v>
      </c>
      <c r="L614" s="38" t="s">
        <v>2639</v>
      </c>
      <c r="M614" t="str">
        <f>IFERROR(IF(G614="","",IF(_xlfn.XLOOKUP(D614,NOSA!C:C,NOSA!C:C)=D614,"تحویل شده")),"تحویل نشده")</f>
        <v>تحویل شده</v>
      </c>
      <c r="N614" s="57">
        <v>45424.819355208332</v>
      </c>
    </row>
    <row r="615" spans="2:14">
      <c r="B615" t="str">
        <f>IF(C615="","",گزارش!$B$2&amp;"-"&amp;COUNTIF(macro!$C$3:C615,"ok"))</f>
        <v/>
      </c>
      <c r="C615" t="str">
        <f>IF(VLOOKUP(H615,DATABASE!$B:$E,4,FALSE)=گزارش!$B$2,"ok","")</f>
        <v/>
      </c>
      <c r="D615" t="str">
        <f t="shared" si="9"/>
        <v>كلاه ايمني1403/02/2444</v>
      </c>
      <c r="G615" t="s">
        <v>3077</v>
      </c>
      <c r="H615" s="38">
        <v>44</v>
      </c>
      <c r="I615" s="10" t="s">
        <v>1824</v>
      </c>
      <c r="J615" s="10" t="s">
        <v>1825</v>
      </c>
      <c r="K615" s="10" t="s">
        <v>2096</v>
      </c>
      <c r="L615" s="38" t="s">
        <v>3364</v>
      </c>
      <c r="M615" t="str">
        <f>IFERROR(IF(G615="","",IF(_xlfn.XLOOKUP(D615,NOSA!C:C,NOSA!C:C)=D615,"تحویل شده")),"تحویل نشده")</f>
        <v>تحویل نشده</v>
      </c>
      <c r="N615" s="57">
        <v>45425.461128356481</v>
      </c>
    </row>
    <row r="616" spans="2:14">
      <c r="B616" t="str">
        <f>IF(C616="","",گزارش!$B$2&amp;"-"&amp;COUNTIF(macro!$C$3:C616,"ok"))</f>
        <v/>
      </c>
      <c r="C616" t="str">
        <f>IF(VLOOKUP(H616,DATABASE!$B:$E,4,FALSE)=گزارش!$B$2,"ok","")</f>
        <v/>
      </c>
      <c r="D616" t="str">
        <f t="shared" si="9"/>
        <v>پوتين ايمني نسوز1403/02/25313</v>
      </c>
      <c r="G616" t="s">
        <v>3078</v>
      </c>
      <c r="H616" s="38">
        <v>313</v>
      </c>
      <c r="I616" s="10" t="s">
        <v>1907</v>
      </c>
      <c r="J616" s="10" t="s">
        <v>1869</v>
      </c>
      <c r="K616" s="10" t="s">
        <v>2151</v>
      </c>
      <c r="L616" s="38" t="s">
        <v>2639</v>
      </c>
      <c r="M616" t="str">
        <f>IFERROR(IF(G616="","",IF(_xlfn.XLOOKUP(D616,NOSA!C:C,NOSA!C:C)=D616,"تحویل شده")),"تحویل نشده")</f>
        <v>تحویل نشده</v>
      </c>
      <c r="N616" s="57">
        <v>45426.019839004628</v>
      </c>
    </row>
    <row r="617" spans="2:14">
      <c r="B617" t="str">
        <f>IF(C617="","",گزارش!$B$2&amp;"-"&amp;COUNTIF(macro!$C$3:C617,"ok"))</f>
        <v/>
      </c>
      <c r="C617" t="str">
        <f>IF(VLOOKUP(H617,DATABASE!$B:$E,4,FALSE)=گزارش!$B$2,"ok","")</f>
        <v/>
      </c>
      <c r="D617" t="str">
        <f t="shared" si="9"/>
        <v>نقاب تيره محافظ صورت مدلcanasafe1403/02/25402</v>
      </c>
      <c r="G617" t="s">
        <v>3078</v>
      </c>
      <c r="H617" s="38">
        <v>402</v>
      </c>
      <c r="I617" s="10" t="s">
        <v>1926</v>
      </c>
      <c r="J617" s="10" t="s">
        <v>1840</v>
      </c>
      <c r="K617" s="10" t="s">
        <v>774</v>
      </c>
      <c r="L617" s="38" t="s">
        <v>3196</v>
      </c>
      <c r="M617" t="str">
        <f>IFERROR(IF(G617="","",IF(_xlfn.XLOOKUP(D617,NOSA!C:C,NOSA!C:C)=D617,"تحویل شده")),"تحویل نشده")</f>
        <v>تحویل نشده</v>
      </c>
      <c r="N617" s="57">
        <v>45426.408460763887</v>
      </c>
    </row>
    <row r="618" spans="2:14">
      <c r="B618" t="str">
        <f>IF(C618="","",گزارش!$B$2&amp;"-"&amp;COUNTIF(macro!$C$3:C618,"ok"))</f>
        <v/>
      </c>
      <c r="C618" t="str">
        <f>IF(VLOOKUP(H618,DATABASE!$B:$E,4,FALSE)=گزارش!$B$2,"ok","")</f>
        <v/>
      </c>
      <c r="D618" t="str">
        <f t="shared" si="9"/>
        <v>پوتين ايمني نسوز1403/02/25170</v>
      </c>
      <c r="G618" t="s">
        <v>3078</v>
      </c>
      <c r="H618" s="38">
        <v>170</v>
      </c>
      <c r="I618" s="10" t="s">
        <v>1871</v>
      </c>
      <c r="J618" s="10" t="s">
        <v>1821</v>
      </c>
      <c r="K618" s="10" t="s">
        <v>2151</v>
      </c>
      <c r="L618" s="38" t="s">
        <v>2609</v>
      </c>
      <c r="M618" t="str">
        <f>IFERROR(IF(G618="","",IF(_xlfn.XLOOKUP(D618,NOSA!C:C,NOSA!C:C)=D618,"تحویل شده")),"تحویل نشده")</f>
        <v>تحویل شده</v>
      </c>
      <c r="N618" s="57">
        <v>45426.737965624998</v>
      </c>
    </row>
    <row r="619" spans="2:14">
      <c r="B619" t="str">
        <f>IF(C619="","",گزارش!$B$2&amp;"-"&amp;COUNTIF(macro!$C$3:C619,"ok"))</f>
        <v/>
      </c>
      <c r="C619" t="str">
        <f>IF(VLOOKUP(H619,DATABASE!$B:$E,4,FALSE)=گزارش!$B$2,"ok","")</f>
        <v/>
      </c>
      <c r="D619" t="str">
        <f t="shared" si="9"/>
        <v>لباس كار ديرسوز(بلوز و شلوار)1403/02/25723</v>
      </c>
      <c r="G619" t="s">
        <v>3078</v>
      </c>
      <c r="H619" s="38">
        <v>723</v>
      </c>
      <c r="I619" s="10" t="s">
        <v>2010</v>
      </c>
      <c r="J619" s="10" t="s">
        <v>1838</v>
      </c>
      <c r="K619" s="10" t="s">
        <v>2137</v>
      </c>
      <c r="L619" s="38" t="s">
        <v>3364</v>
      </c>
      <c r="M619" t="str">
        <f>IFERROR(IF(G619="","",IF(_xlfn.XLOOKUP(D619,NOSA!C:C,NOSA!C:C)=D619,"تحویل شده")),"تحویل نشده")</f>
        <v>تحویل شده</v>
      </c>
      <c r="N619" s="57">
        <v>45426.804395370367</v>
      </c>
    </row>
    <row r="620" spans="2:14">
      <c r="B620" t="str">
        <f>IF(C620="","",گزارش!$B$2&amp;"-"&amp;COUNTIF(macro!$C$3:C620,"ok"))</f>
        <v/>
      </c>
      <c r="C620" t="str">
        <f>IF(VLOOKUP(H620,DATABASE!$B:$E,4,FALSE)=گزارش!$B$2,"ok","")</f>
        <v/>
      </c>
      <c r="D620" t="str">
        <f t="shared" si="9"/>
        <v>لباس كار(بلوز و شلوار)1403/02/26839</v>
      </c>
      <c r="G620" t="s">
        <v>3079</v>
      </c>
      <c r="H620" s="38">
        <v>839</v>
      </c>
      <c r="I620" s="10" t="s">
        <v>2698</v>
      </c>
      <c r="J620" s="10" t="s">
        <v>1895</v>
      </c>
      <c r="K620" s="10" t="s">
        <v>2119</v>
      </c>
      <c r="L620" s="38" t="s">
        <v>2609</v>
      </c>
      <c r="M620" t="str">
        <f>IFERROR(IF(G620="","",IF(_xlfn.XLOOKUP(D620,NOSA!C:C,NOSA!C:C)=D620,"تحویل شده")),"تحویل نشده")</f>
        <v>تحویل شده</v>
      </c>
      <c r="N620" s="57">
        <v>45427.536143287034</v>
      </c>
    </row>
    <row r="621" spans="2:14">
      <c r="B621" t="str">
        <f>IF(C621="","",گزارش!$B$2&amp;"-"&amp;COUNTIF(macro!$C$3:C621,"ok"))</f>
        <v/>
      </c>
      <c r="C621" t="str">
        <f>IF(VLOOKUP(H621,DATABASE!$B:$E,4,FALSE)=گزارش!$B$2,"ok","")</f>
        <v/>
      </c>
      <c r="D621" t="str">
        <f t="shared" si="9"/>
        <v>لباس كار نسوز(بلوز و شلوار)1403/02/2786</v>
      </c>
      <c r="G621" t="s">
        <v>3080</v>
      </c>
      <c r="H621" s="38">
        <v>86</v>
      </c>
      <c r="I621" s="10" t="s">
        <v>1841</v>
      </c>
      <c r="J621" s="10" t="s">
        <v>1842</v>
      </c>
      <c r="K621" s="10" t="s">
        <v>2129</v>
      </c>
      <c r="L621" s="38" t="s">
        <v>3196</v>
      </c>
      <c r="M621" t="str">
        <f>IFERROR(IF(G621="","",IF(_xlfn.XLOOKUP(D621,NOSA!C:C,NOSA!C:C)=D621,"تحویل شده")),"تحویل نشده")</f>
        <v>تحویل شده</v>
      </c>
      <c r="N621" s="57">
        <v>45428.489675578705</v>
      </c>
    </row>
    <row r="622" spans="2:14">
      <c r="B622" t="str">
        <f>IF(C622="","",گزارش!$B$2&amp;"-"&amp;COUNTIF(macro!$C$3:C622,"ok"))</f>
        <v/>
      </c>
      <c r="C622" t="str">
        <f>IF(VLOOKUP(H622,DATABASE!$B:$E,4,FALSE)=گزارش!$B$2,"ok","")</f>
        <v/>
      </c>
      <c r="D622" t="str">
        <f t="shared" si="9"/>
        <v>چكمه ايمني نسوز1403/02/28829</v>
      </c>
      <c r="G622" t="s">
        <v>3081</v>
      </c>
      <c r="H622" s="38">
        <v>829</v>
      </c>
      <c r="I622" s="10" t="s">
        <v>2620</v>
      </c>
      <c r="J622" s="10" t="s">
        <v>1840</v>
      </c>
      <c r="K622" s="10" t="s">
        <v>2152</v>
      </c>
      <c r="L622" s="38" t="s">
        <v>2639</v>
      </c>
      <c r="M622" t="str">
        <f>IFERROR(IF(G622="","",IF(_xlfn.XLOOKUP(D622,NOSA!C:C,NOSA!C:C)=D622,"تحویل شده")),"تحویل نشده")</f>
        <v>تحویل نشده</v>
      </c>
      <c r="N622" s="57">
        <v>45429.705270833336</v>
      </c>
    </row>
    <row r="623" spans="2:14">
      <c r="B623" t="str">
        <f>IF(C623="","",گزارش!$B$2&amp;"-"&amp;COUNTIF(macro!$C$3:C623,"ok"))</f>
        <v/>
      </c>
      <c r="C623" t="str">
        <f>IF(VLOOKUP(H623,DATABASE!$B:$E,4,FALSE)=گزارش!$B$2,"ok","")</f>
        <v/>
      </c>
      <c r="D623" t="str">
        <f t="shared" si="9"/>
        <v>دستكش ضد برش سبك1403/02/28842</v>
      </c>
      <c r="G623" t="s">
        <v>3081</v>
      </c>
      <c r="H623" s="38">
        <v>842</v>
      </c>
      <c r="I623" s="10" t="s">
        <v>2694</v>
      </c>
      <c r="J623" s="10" t="s">
        <v>1840</v>
      </c>
      <c r="K623" s="10" t="s">
        <v>22</v>
      </c>
      <c r="L623" s="38" t="s">
        <v>2609</v>
      </c>
      <c r="M623" t="str">
        <f>IFERROR(IF(G623="","",IF(_xlfn.XLOOKUP(D623,NOSA!C:C,NOSA!C:C)=D623,"تحویل شده")),"تحویل نشده")</f>
        <v>تحویل شده</v>
      </c>
      <c r="N623" s="57">
        <v>45429.911815509258</v>
      </c>
    </row>
    <row r="624" spans="2:14">
      <c r="B624" t="str">
        <f>IF(C624="","",گزارش!$B$2&amp;"-"&amp;COUNTIF(macro!$C$3:C624,"ok"))</f>
        <v/>
      </c>
      <c r="C624" t="str">
        <f>IF(VLOOKUP(H624,DATABASE!$B:$E,4,FALSE)=گزارش!$B$2,"ok","")</f>
        <v/>
      </c>
      <c r="D624" t="str">
        <f t="shared" si="9"/>
        <v>عينك رويت مذاب1403/02/29573</v>
      </c>
      <c r="G624" t="s">
        <v>3082</v>
      </c>
      <c r="H624" s="38">
        <v>573</v>
      </c>
      <c r="I624" s="10" t="s">
        <v>1948</v>
      </c>
      <c r="J624" s="10" t="s">
        <v>1844</v>
      </c>
      <c r="K624" s="10" t="s">
        <v>2240</v>
      </c>
      <c r="L624" s="38" t="s">
        <v>3196</v>
      </c>
      <c r="M624" t="str">
        <f>IFERROR(IF(G624="","",IF(_xlfn.XLOOKUP(D624,NOSA!C:C,NOSA!C:C)=D624,"تحویل شده")),"تحویل نشده")</f>
        <v>تحویل شده</v>
      </c>
      <c r="N624" s="57">
        <v>45430.406530324071</v>
      </c>
    </row>
    <row r="625" spans="2:14">
      <c r="B625" t="str">
        <f>IF(C625="","",گزارش!$B$2&amp;"-"&amp;COUNTIF(macro!$C$3:C625,"ok"))</f>
        <v/>
      </c>
      <c r="C625" t="str">
        <f>IF(VLOOKUP(H625,DATABASE!$B:$E,4,FALSE)=گزارش!$B$2,"ok","")</f>
        <v/>
      </c>
      <c r="D625" t="str">
        <f t="shared" si="9"/>
        <v>رابط فنري نقاب كلاه ايمني1403/02/2931</v>
      </c>
      <c r="G625" t="s">
        <v>3082</v>
      </c>
      <c r="H625" s="38">
        <v>31</v>
      </c>
      <c r="I625" s="10" t="s">
        <v>1030</v>
      </c>
      <c r="J625" s="10" t="s">
        <v>1821</v>
      </c>
      <c r="K625" s="10" t="s">
        <v>135</v>
      </c>
      <c r="L625" s="38" t="s">
        <v>3364</v>
      </c>
      <c r="M625" t="str">
        <f>IFERROR(IF(G625="","",IF(_xlfn.XLOOKUP(D625,NOSA!C:C,NOSA!C:C)=D625,"تحویل شده")),"تحویل نشده")</f>
        <v>تحویل شده</v>
      </c>
      <c r="N625" s="57">
        <v>45430.605851273147</v>
      </c>
    </row>
    <row r="626" spans="2:14">
      <c r="B626" t="str">
        <f>IF(C626="","",گزارش!$B$2&amp;"-"&amp;COUNTIF(macro!$C$3:C626,"ok"))</f>
        <v/>
      </c>
      <c r="C626" t="str">
        <f>IF(VLOOKUP(H626,DATABASE!$B:$E,4,FALSE)=گزارش!$B$2,"ok","")</f>
        <v/>
      </c>
      <c r="D626" t="str">
        <f t="shared" si="9"/>
        <v>ماسك نيم صورت دو فيلتره (3M)1403/02/29755</v>
      </c>
      <c r="G626" t="s">
        <v>3082</v>
      </c>
      <c r="H626" s="38">
        <v>755</v>
      </c>
      <c r="I626" s="10" t="s">
        <v>2038</v>
      </c>
      <c r="J626" s="10" t="s">
        <v>1838</v>
      </c>
      <c r="K626" s="10" t="s">
        <v>151</v>
      </c>
      <c r="L626" s="38" t="s">
        <v>2639</v>
      </c>
      <c r="M626" t="str">
        <f>IFERROR(IF(G626="","",IF(_xlfn.XLOOKUP(D626,NOSA!C:C,NOSA!C:C)=D626,"تحویل شده")),"تحویل نشده")</f>
        <v>تحویل شده</v>
      </c>
      <c r="N626" s="57">
        <v>45430.818988425926</v>
      </c>
    </row>
    <row r="627" spans="2:14">
      <c r="B627" t="str">
        <f>IF(C627="","",گزارش!$B$2&amp;"-"&amp;COUNTIF(macro!$C$3:C627,"ok"))</f>
        <v/>
      </c>
      <c r="C627" t="str">
        <f>IF(VLOOKUP(H627,DATABASE!$B:$E,4,FALSE)=گزارش!$B$2,"ok","")</f>
        <v/>
      </c>
      <c r="D627" t="str">
        <f t="shared" si="9"/>
        <v>پوتين ايمني نسوز1403/02/30848</v>
      </c>
      <c r="G627" t="s">
        <v>3083</v>
      </c>
      <c r="H627" s="38">
        <v>848</v>
      </c>
      <c r="I627" s="10" t="s">
        <v>2769</v>
      </c>
      <c r="J627" s="10" t="s">
        <v>1952</v>
      </c>
      <c r="K627" s="10" t="s">
        <v>2151</v>
      </c>
      <c r="L627" s="38" t="s">
        <v>3196</v>
      </c>
      <c r="M627" t="str">
        <f>IFERROR(IF(G627="","",IF(_xlfn.XLOOKUP(D627,NOSA!C:C,NOSA!C:C)=D627,"تحویل شده")),"تحویل نشده")</f>
        <v>تحویل شده</v>
      </c>
      <c r="N627" s="57">
        <v>45431.437221643515</v>
      </c>
    </row>
    <row r="628" spans="2:14">
      <c r="B628" t="str">
        <f>IF(C628="","",گزارش!$B$2&amp;"-"&amp;COUNTIF(macro!$C$3:C628,"ok"))</f>
        <v/>
      </c>
      <c r="C628" t="str">
        <f>IF(VLOOKUP(H628,DATABASE!$B:$E,4,FALSE)=گزارش!$B$2,"ok","")</f>
        <v/>
      </c>
      <c r="D628" t="str">
        <f t="shared" si="9"/>
        <v>چكمه ايمني نسوز1403/02/31847</v>
      </c>
      <c r="G628" t="s">
        <v>3084</v>
      </c>
      <c r="H628" s="38">
        <v>847</v>
      </c>
      <c r="I628" s="10" t="s">
        <v>2739</v>
      </c>
      <c r="J628" s="10" t="s">
        <v>1840</v>
      </c>
      <c r="K628" s="10" t="s">
        <v>2152</v>
      </c>
      <c r="L628" s="38" t="s">
        <v>2609</v>
      </c>
      <c r="M628" t="str">
        <f>IFERROR(IF(G628="","",IF(_xlfn.XLOOKUP(D628,NOSA!C:C,NOSA!C:C)=D628,"تحویل شده")),"تحویل نشده")</f>
        <v>تحویل شده</v>
      </c>
      <c r="N628" s="57">
        <v>45432.718264120369</v>
      </c>
    </row>
    <row r="629" spans="2:14">
      <c r="B629" t="str">
        <f>IF(C629="","",گزارش!$B$2&amp;"-"&amp;COUNTIF(macro!$C$3:C629,"ok"))</f>
        <v/>
      </c>
      <c r="C629" t="str">
        <f>IF(VLOOKUP(H629,DATABASE!$B:$E,4,FALSE)=گزارش!$B$2,"ok","")</f>
        <v/>
      </c>
      <c r="D629" t="str">
        <f t="shared" si="9"/>
        <v>لباس كار ديرسوز(شلوار) 1403/03/01599</v>
      </c>
      <c r="G629" t="s">
        <v>3085</v>
      </c>
      <c r="H629" s="38">
        <v>599</v>
      </c>
      <c r="I629" s="10" t="s">
        <v>82</v>
      </c>
      <c r="J629" s="10" t="s">
        <v>1873</v>
      </c>
      <c r="K629" s="10" t="s">
        <v>2144</v>
      </c>
      <c r="L629" s="38" t="s">
        <v>3196</v>
      </c>
      <c r="M629" t="str">
        <f>IFERROR(IF(G629="","",IF(_xlfn.XLOOKUP(D629,NOSA!C:C,NOSA!C:C)=D629,"تحویل شده")),"تحویل نشده")</f>
        <v>تحویل نشده</v>
      </c>
      <c r="N629" s="57">
        <v>45433.424141898147</v>
      </c>
    </row>
    <row r="630" spans="2:14">
      <c r="B630" t="str">
        <f>IF(C630="","",گزارش!$B$2&amp;"-"&amp;COUNTIF(macro!$C$3:C630,"ok"))</f>
        <v/>
      </c>
      <c r="C630" t="str">
        <f>IF(VLOOKUP(H630,DATABASE!$B:$E,4,FALSE)=گزارش!$B$2,"ok","")</f>
        <v/>
      </c>
      <c r="D630" t="str">
        <f t="shared" si="9"/>
        <v>لباس كار ديرسوز(شلوار) 1403/03/01731</v>
      </c>
      <c r="G630" t="s">
        <v>3085</v>
      </c>
      <c r="H630" s="38">
        <v>731</v>
      </c>
      <c r="I630" s="10" t="s">
        <v>2015</v>
      </c>
      <c r="J630" s="10" t="s">
        <v>1913</v>
      </c>
      <c r="K630" s="10" t="s">
        <v>2144</v>
      </c>
      <c r="L630" s="38" t="s">
        <v>3196</v>
      </c>
      <c r="M630" t="str">
        <f>IFERROR(IF(G630="","",IF(_xlfn.XLOOKUP(D630,NOSA!C:C,NOSA!C:C)=D630,"تحویل شده")),"تحویل نشده")</f>
        <v>تحویل نشده</v>
      </c>
      <c r="N630" s="57">
        <v>45433.463693634258</v>
      </c>
    </row>
    <row r="631" spans="2:14">
      <c r="B631" t="str">
        <f>IF(C631="","",گزارش!$B$2&amp;"-"&amp;COUNTIF(macro!$C$3:C631,"ok"))</f>
        <v/>
      </c>
      <c r="C631" t="str">
        <f>IF(VLOOKUP(H631,DATABASE!$B:$E,4,FALSE)=گزارش!$B$2,"ok","")</f>
        <v/>
      </c>
      <c r="D631" t="str">
        <f t="shared" si="9"/>
        <v>پوتين ايمني نسوز1403/03/01401</v>
      </c>
      <c r="G631" t="s">
        <v>3085</v>
      </c>
      <c r="H631" s="38">
        <v>401</v>
      </c>
      <c r="I631" s="10" t="s">
        <v>1925</v>
      </c>
      <c r="J631" s="10" t="s">
        <v>1831</v>
      </c>
      <c r="K631" s="10" t="s">
        <v>2151</v>
      </c>
      <c r="L631" s="38" t="s">
        <v>3196</v>
      </c>
      <c r="M631" t="str">
        <f>IFERROR(IF(G631="","",IF(_xlfn.XLOOKUP(D631,NOSA!C:C,NOSA!C:C)=D631,"تحویل شده")),"تحویل نشده")</f>
        <v>تحویل شده</v>
      </c>
      <c r="N631" s="57">
        <v>45433.464679282406</v>
      </c>
    </row>
    <row r="632" spans="2:14">
      <c r="B632" t="str">
        <f>IF(C632="","",گزارش!$B$2&amp;"-"&amp;COUNTIF(macro!$C$3:C632,"ok"))</f>
        <v/>
      </c>
      <c r="C632" t="str">
        <f>IF(VLOOKUP(H632,DATABASE!$B:$E,4,FALSE)=گزارش!$B$2,"ok","")</f>
        <v/>
      </c>
      <c r="D632" t="str">
        <f t="shared" si="9"/>
        <v>لباس كار ديرسوز(بلوز و شلوار)1403/03/01827</v>
      </c>
      <c r="G632" t="s">
        <v>3085</v>
      </c>
      <c r="H632" s="38">
        <v>827</v>
      </c>
      <c r="I632" s="10" t="s">
        <v>2618</v>
      </c>
      <c r="J632" s="10" t="s">
        <v>1952</v>
      </c>
      <c r="K632" s="10" t="s">
        <v>2137</v>
      </c>
      <c r="L632" s="38" t="s">
        <v>2609</v>
      </c>
      <c r="M632" t="str">
        <f>IFERROR(IF(G632="","",IF(_xlfn.XLOOKUP(D632,NOSA!C:C,NOSA!C:C)=D632,"تحویل شده")),"تحویل نشده")</f>
        <v>تحویل شده</v>
      </c>
      <c r="N632" s="57">
        <v>45433.520662499999</v>
      </c>
    </row>
    <row r="633" spans="2:14">
      <c r="B633" t="str">
        <f>IF(C633="","",گزارش!$B$2&amp;"-"&amp;COUNTIF(macro!$C$3:C633,"ok"))</f>
        <v/>
      </c>
      <c r="C633" t="str">
        <f>IF(VLOOKUP(H633,DATABASE!$B:$E,4,FALSE)=گزارش!$B$2,"ok","")</f>
        <v/>
      </c>
      <c r="D633" t="str">
        <f t="shared" si="9"/>
        <v>كفش ايمني1403/03/01827</v>
      </c>
      <c r="G633" t="s">
        <v>3085</v>
      </c>
      <c r="H633" s="38">
        <v>827</v>
      </c>
      <c r="I633" s="10" t="s">
        <v>2618</v>
      </c>
      <c r="J633" s="10" t="s">
        <v>1952</v>
      </c>
      <c r="K633" s="10" t="s">
        <v>2149</v>
      </c>
      <c r="L633" s="38" t="s">
        <v>2609</v>
      </c>
      <c r="M633" t="str">
        <f>IFERROR(IF(G633="","",IF(_xlfn.XLOOKUP(D633,NOSA!C:C,NOSA!C:C)=D633,"تحویل شده")),"تحویل نشده")</f>
        <v>تحویل شده</v>
      </c>
      <c r="N633" s="57">
        <v>45433.520971527774</v>
      </c>
    </row>
    <row r="634" spans="2:14">
      <c r="B634" t="str">
        <f>IF(C634="","",گزارش!$B$2&amp;"-"&amp;COUNTIF(macro!$C$3:C634,"ok"))</f>
        <v/>
      </c>
      <c r="C634" t="str">
        <f>IF(VLOOKUP(H634,DATABASE!$B:$E,4,FALSE)=گزارش!$B$2,"ok","")</f>
        <v/>
      </c>
      <c r="D634" t="str">
        <f t="shared" si="9"/>
        <v>كلاه ايمني1403/03/03785</v>
      </c>
      <c r="G634" t="s">
        <v>3087</v>
      </c>
      <c r="H634" s="38">
        <v>785</v>
      </c>
      <c r="I634" s="10" t="s">
        <v>2058</v>
      </c>
      <c r="J634" s="10" t="s">
        <v>1945</v>
      </c>
      <c r="K634" s="10" t="s">
        <v>2096</v>
      </c>
      <c r="L634" s="38" t="s">
        <v>2609</v>
      </c>
      <c r="M634" t="str">
        <f>IFERROR(IF(G634="","",IF(_xlfn.XLOOKUP(D634,NOSA!C:C,NOSA!C:C)=D634,"تحویل شده")),"تحویل نشده")</f>
        <v>تحویل نشده</v>
      </c>
      <c r="N634" s="57">
        <v>45435.011977430557</v>
      </c>
    </row>
    <row r="635" spans="2:14">
      <c r="B635" t="str">
        <f>IF(C635="","",گزارش!$B$2&amp;"-"&amp;COUNTIF(macro!$C$3:C635,"ok"))</f>
        <v/>
      </c>
      <c r="C635" t="str">
        <f>IF(VLOOKUP(H635,DATABASE!$B:$E,4,FALSE)=گزارش!$B$2,"ok","")</f>
        <v/>
      </c>
      <c r="D635" t="str">
        <f t="shared" si="9"/>
        <v>لباس كار (بلوز) 1403/03/03741</v>
      </c>
      <c r="G635" t="s">
        <v>3087</v>
      </c>
      <c r="H635" s="38">
        <v>741</v>
      </c>
      <c r="I635" s="10" t="s">
        <v>2024</v>
      </c>
      <c r="J635" s="10" t="s">
        <v>1958</v>
      </c>
      <c r="K635" s="10" t="s">
        <v>2284</v>
      </c>
      <c r="L635" s="38" t="s">
        <v>2639</v>
      </c>
      <c r="M635" t="str">
        <f>IFERROR(IF(G635="","",IF(_xlfn.XLOOKUP(D635,NOSA!C:C,NOSA!C:C)=D635,"تحویل شده")),"تحویل نشده")</f>
        <v>تحویل نشده</v>
      </c>
      <c r="N635" s="57">
        <v>45435.441817939813</v>
      </c>
    </row>
    <row r="636" spans="2:14">
      <c r="B636" t="str">
        <f>IF(C636="","",گزارش!$B$2&amp;"-"&amp;COUNTIF(macro!$C$3:C636,"ok"))</f>
        <v/>
      </c>
      <c r="C636" t="str">
        <f>IF(VLOOKUP(H636,DATABASE!$B:$E,4,FALSE)=گزارش!$B$2,"ok","")</f>
        <v/>
      </c>
      <c r="D636" t="str">
        <f t="shared" si="9"/>
        <v>لباس كار ديرسوز(شلوار) 1403/03/03545</v>
      </c>
      <c r="G636" t="s">
        <v>3087</v>
      </c>
      <c r="H636" s="38">
        <v>545</v>
      </c>
      <c r="I636" s="10" t="s">
        <v>1940</v>
      </c>
      <c r="J636" s="10" t="s">
        <v>1861</v>
      </c>
      <c r="K636" s="10" t="s">
        <v>2144</v>
      </c>
      <c r="L636" s="38" t="s">
        <v>2639</v>
      </c>
      <c r="M636" t="str">
        <f>IFERROR(IF(G636="","",IF(_xlfn.XLOOKUP(D636,NOSA!C:C,NOSA!C:C)=D636,"تحویل شده")),"تحویل نشده")</f>
        <v>تحویل نشده</v>
      </c>
      <c r="N636" s="57">
        <v>45435.486870138891</v>
      </c>
    </row>
    <row r="637" spans="2:14">
      <c r="B637" t="str">
        <f>IF(C637="","",گزارش!$B$2&amp;"-"&amp;COUNTIF(macro!$C$3:C637,"ok"))</f>
        <v/>
      </c>
      <c r="C637" t="str">
        <f>IF(VLOOKUP(H637,DATABASE!$B:$E,4,FALSE)=گزارش!$B$2,"ok","")</f>
        <v/>
      </c>
      <c r="D637" t="str">
        <f t="shared" si="9"/>
        <v>نقاب تیره1403/03/03829</v>
      </c>
      <c r="G637" t="s">
        <v>3087</v>
      </c>
      <c r="H637" s="38">
        <v>829</v>
      </c>
      <c r="I637" s="10" t="s">
        <v>2620</v>
      </c>
      <c r="J637" s="10" t="s">
        <v>1840</v>
      </c>
      <c r="K637" s="10" t="s">
        <v>2176</v>
      </c>
      <c r="L637" s="38" t="s">
        <v>2639</v>
      </c>
      <c r="M637" t="str">
        <f>IFERROR(IF(G637="","",IF(_xlfn.XLOOKUP(D637,NOSA!C:C,NOSA!C:C)=D637,"تحویل شده")),"تحویل نشده")</f>
        <v>تحویل نشده</v>
      </c>
      <c r="N637" s="57">
        <v>45435.688826041667</v>
      </c>
    </row>
    <row r="638" spans="2:14">
      <c r="B638" t="str">
        <f>IF(C638="","",گزارش!$B$2&amp;"-"&amp;COUNTIF(macro!$C$3:C638,"ok"))</f>
        <v/>
      </c>
      <c r="C638" t="str">
        <f>IF(VLOOKUP(H638,DATABASE!$B:$E,4,FALSE)=گزارش!$B$2,"ok","")</f>
        <v/>
      </c>
      <c r="D638" t="str">
        <f t="shared" si="9"/>
        <v>دستكش ضد برش سبك1403/03/05718</v>
      </c>
      <c r="G638" t="s">
        <v>3089</v>
      </c>
      <c r="H638" s="38">
        <v>718</v>
      </c>
      <c r="I638" s="10" t="s">
        <v>2007</v>
      </c>
      <c r="J638" s="10" t="s">
        <v>1844</v>
      </c>
      <c r="K638" s="10" t="s">
        <v>22</v>
      </c>
      <c r="L638" s="38" t="s">
        <v>3364</v>
      </c>
      <c r="M638" t="str">
        <f>IFERROR(IF(G638="","",IF(_xlfn.XLOOKUP(D638,NOSA!C:C,NOSA!C:C)=D638,"تحویل شده")),"تحویل نشده")</f>
        <v>تحویل شده</v>
      </c>
      <c r="N638" s="57">
        <v>45437.399727546297</v>
      </c>
    </row>
    <row r="639" spans="2:14">
      <c r="B639" t="str">
        <f>IF(C639="","",گزارش!$B$2&amp;"-"&amp;COUNTIF(macro!$C$3:C639,"ok"))</f>
        <v/>
      </c>
      <c r="C639" t="str">
        <f>IF(VLOOKUP(H639,DATABASE!$B:$E,4,FALSE)=گزارش!$B$2,"ok","")</f>
        <v/>
      </c>
      <c r="D639" t="str">
        <f t="shared" si="9"/>
        <v>عينك گاگل1403/03/0610003</v>
      </c>
      <c r="G639" t="s">
        <v>3090</v>
      </c>
      <c r="H639" s="38">
        <v>10003</v>
      </c>
      <c r="I639" s="10" t="s">
        <v>3403</v>
      </c>
      <c r="J639" s="10" t="s">
        <v>1838</v>
      </c>
      <c r="K639" s="10" t="s">
        <v>1556</v>
      </c>
      <c r="L639" s="38" t="s">
        <v>2609</v>
      </c>
      <c r="M639" t="str">
        <f>IFERROR(IF(G639="","",IF(_xlfn.XLOOKUP(D639,NOSA!C:C,NOSA!C:C)=D639,"تحویل شده")),"تحویل نشده")</f>
        <v>تحویل نشده</v>
      </c>
      <c r="N639" s="57">
        <v>45438.404245254627</v>
      </c>
    </row>
    <row r="640" spans="2:14">
      <c r="B640" t="str">
        <f>IF(C640="","",گزارش!$B$2&amp;"-"&amp;COUNTIF(macro!$C$3:C640,"ok"))</f>
        <v/>
      </c>
      <c r="C640" t="str">
        <f>IF(VLOOKUP(H640,DATABASE!$B:$E,4,FALSE)=گزارش!$B$2,"ok","")</f>
        <v/>
      </c>
      <c r="D640" t="str">
        <f t="shared" si="9"/>
        <v>عينك گاگل1403/03/06869</v>
      </c>
      <c r="G640" t="s">
        <v>3090</v>
      </c>
      <c r="H640" s="38">
        <v>869</v>
      </c>
      <c r="I640" s="10" t="s">
        <v>3290</v>
      </c>
      <c r="J640" s="10" t="s">
        <v>2033</v>
      </c>
      <c r="K640" s="10" t="s">
        <v>1556</v>
      </c>
      <c r="L640" s="38" t="s">
        <v>2609</v>
      </c>
      <c r="M640" t="str">
        <f>IFERROR(IF(G640="","",IF(_xlfn.XLOOKUP(D640,NOSA!C:C,NOSA!C:C)=D640,"تحویل شده")),"تحویل نشده")</f>
        <v>تحویل شده</v>
      </c>
      <c r="N640" s="57">
        <v>45438.512920023146</v>
      </c>
    </row>
    <row r="641" spans="2:14">
      <c r="B641" t="str">
        <f>IF(C641="","",گزارش!$B$2&amp;"-"&amp;COUNTIF(macro!$C$3:C641,"ok"))</f>
        <v/>
      </c>
      <c r="C641" t="str">
        <f>IF(VLOOKUP(H641,DATABASE!$B:$E,4,FALSE)=گزارش!$B$2,"ok","")</f>
        <v/>
      </c>
      <c r="D641" t="str">
        <f t="shared" si="9"/>
        <v>ماسك نيم صورت دو فيلتره (3M)1403/03/06869</v>
      </c>
      <c r="G641" t="s">
        <v>3090</v>
      </c>
      <c r="H641" s="38">
        <v>869</v>
      </c>
      <c r="I641" s="10" t="s">
        <v>3290</v>
      </c>
      <c r="J641" s="10" t="s">
        <v>2033</v>
      </c>
      <c r="K641" s="10" t="s">
        <v>151</v>
      </c>
      <c r="L641" s="38" t="s">
        <v>2609</v>
      </c>
      <c r="M641" t="str">
        <f>IFERROR(IF(G641="","",IF(_xlfn.XLOOKUP(D641,NOSA!C:C,NOSA!C:C)=D641,"تحویل شده")),"تحویل نشده")</f>
        <v>تحویل شده</v>
      </c>
      <c r="N641" s="57">
        <v>45438.513146064812</v>
      </c>
    </row>
    <row r="642" spans="2:14">
      <c r="B642" t="str">
        <f>IF(C642="","",گزارش!$B$2&amp;"-"&amp;COUNTIF(macro!$C$3:C642,"ok"))</f>
        <v/>
      </c>
      <c r="C642" t="str">
        <f>IF(VLOOKUP(H642,DATABASE!$B:$E,4,FALSE)=گزارش!$B$2,"ok","")</f>
        <v/>
      </c>
      <c r="D642" t="str">
        <f t="shared" si="9"/>
        <v>فيلتر ماسك نيم صورت (3M)1403/03/06869</v>
      </c>
      <c r="G642" t="s">
        <v>3090</v>
      </c>
      <c r="H642" s="38">
        <v>869</v>
      </c>
      <c r="I642" s="10" t="s">
        <v>3290</v>
      </c>
      <c r="J642" s="10" t="s">
        <v>2033</v>
      </c>
      <c r="K642" s="10" t="s">
        <v>55</v>
      </c>
      <c r="L642" s="38" t="s">
        <v>2609</v>
      </c>
      <c r="M642" t="str">
        <f>IFERROR(IF(G642="","",IF(_xlfn.XLOOKUP(D642,NOSA!C:C,NOSA!C:C)=D642,"تحویل شده")),"تحویل نشده")</f>
        <v>تحویل نشده</v>
      </c>
      <c r="N642" s="57">
        <v>45438.513381481484</v>
      </c>
    </row>
    <row r="643" spans="2:14">
      <c r="B643" t="str">
        <f>IF(C643="","",گزارش!$B$2&amp;"-"&amp;COUNTIF(macro!$C$3:C643,"ok"))</f>
        <v/>
      </c>
      <c r="C643" t="str">
        <f>IF(VLOOKUP(H643,DATABASE!$B:$E,4,FALSE)=گزارش!$B$2,"ok","")</f>
        <v/>
      </c>
      <c r="D643" t="str">
        <f t="shared" ref="D643:D706" si="10">K643&amp;G643&amp;H643</f>
        <v>پابند نسوز چرمي1403/03/06584</v>
      </c>
      <c r="G643" t="s">
        <v>3090</v>
      </c>
      <c r="H643" s="38">
        <v>584</v>
      </c>
      <c r="I643" s="10" t="s">
        <v>1953</v>
      </c>
      <c r="J643" s="10" t="s">
        <v>1844</v>
      </c>
      <c r="K643" s="10" t="s">
        <v>18</v>
      </c>
      <c r="L643" s="38" t="s">
        <v>2609</v>
      </c>
      <c r="M643" t="str">
        <f>IFERROR(IF(G643="","",IF(_xlfn.XLOOKUP(D643,NOSA!C:C,NOSA!C:C)=D643,"تحویل شده")),"تحویل نشده")</f>
        <v>تحویل شده</v>
      </c>
      <c r="N643" s="57">
        <v>45438.662173611112</v>
      </c>
    </row>
    <row r="644" spans="2:14">
      <c r="B644" t="str">
        <f>IF(C644="","",گزارش!$B$2&amp;"-"&amp;COUNTIF(macro!$C$3:C644,"ok"))</f>
        <v/>
      </c>
      <c r="C644" t="str">
        <f>IF(VLOOKUP(H644,DATABASE!$B:$E,4,FALSE)=گزارش!$B$2,"ok","")</f>
        <v/>
      </c>
      <c r="D644" t="str">
        <f t="shared" si="10"/>
        <v>مقنعه نسوز چرمي1403/03/06869</v>
      </c>
      <c r="G644" t="s">
        <v>3090</v>
      </c>
      <c r="H644" s="38">
        <v>869</v>
      </c>
      <c r="I644" s="10" t="s">
        <v>3290</v>
      </c>
      <c r="J644" s="10" t="s">
        <v>2033</v>
      </c>
      <c r="K644" s="10" t="s">
        <v>7</v>
      </c>
      <c r="L644" s="38" t="s">
        <v>2609</v>
      </c>
      <c r="M644" t="str">
        <f>IFERROR(IF(G644="","",IF(_xlfn.XLOOKUP(D644,NOSA!C:C,NOSA!C:C)=D644,"تحویل شده")),"تحویل نشده")</f>
        <v>تحویل نشده</v>
      </c>
      <c r="N644" s="57">
        <v>45438.662623611111</v>
      </c>
    </row>
    <row r="645" spans="2:14">
      <c r="B645" t="str">
        <f>IF(C645="","",گزارش!$B$2&amp;"-"&amp;COUNTIF(macro!$C$3:C645,"ok"))</f>
        <v/>
      </c>
      <c r="C645" t="str">
        <f>IF(VLOOKUP(H645,DATABASE!$B:$E,4,FALSE)=گزارش!$B$2,"ok","")</f>
        <v/>
      </c>
      <c r="D645" t="str">
        <f t="shared" si="10"/>
        <v>كفش ايمني عايق برق1403/03/06580</v>
      </c>
      <c r="G645" t="s">
        <v>3090</v>
      </c>
      <c r="H645" s="38">
        <v>580</v>
      </c>
      <c r="I645" s="10" t="s">
        <v>1950</v>
      </c>
      <c r="J645" s="10" t="s">
        <v>1873</v>
      </c>
      <c r="K645" s="10" t="s">
        <v>2155</v>
      </c>
      <c r="L645" s="38" t="s">
        <v>3364</v>
      </c>
      <c r="M645" t="str">
        <f>IFERROR(IF(G645="","",IF(_xlfn.XLOOKUP(D645,NOSA!C:C,NOSA!C:C)=D645,"تحویل شده")),"تحویل نشده")</f>
        <v>تحویل شده</v>
      </c>
      <c r="N645" s="57">
        <v>45438.908237268515</v>
      </c>
    </row>
    <row r="646" spans="2:14">
      <c r="B646" t="str">
        <f>IF(C646="","",گزارش!$B$2&amp;"-"&amp;COUNTIF(macro!$C$3:C646,"ok"))</f>
        <v/>
      </c>
      <c r="C646" t="str">
        <f>IF(VLOOKUP(H646,DATABASE!$B:$E,4,FALSE)=گزارش!$B$2,"ok","")</f>
        <v/>
      </c>
      <c r="D646" t="str">
        <f t="shared" si="10"/>
        <v>لباس كار ديرسوز(شلوار) 1403/03/07865</v>
      </c>
      <c r="G646" t="s">
        <v>3091</v>
      </c>
      <c r="H646" s="38">
        <v>865</v>
      </c>
      <c r="I646" s="10" t="s">
        <v>3237</v>
      </c>
      <c r="J646" s="10" t="s">
        <v>1913</v>
      </c>
      <c r="K646" s="10" t="s">
        <v>2144</v>
      </c>
      <c r="L646" s="38" t="s">
        <v>3196</v>
      </c>
      <c r="M646" t="str">
        <f>IFERROR(IF(G646="","",IF(_xlfn.XLOOKUP(D646,NOSA!C:C,NOSA!C:C)=D646,"تحویل شده")),"تحویل نشده")</f>
        <v>تحویل نشده</v>
      </c>
      <c r="N646" s="57">
        <v>45439.382686458332</v>
      </c>
    </row>
    <row r="647" spans="2:14">
      <c r="B647" t="str">
        <f>IF(C647="","",گزارش!$B$2&amp;"-"&amp;COUNTIF(macro!$C$3:C647,"ok"))</f>
        <v/>
      </c>
      <c r="C647" t="str">
        <f>IF(VLOOKUP(H647,DATABASE!$B:$E,4,FALSE)=گزارش!$B$2,"ok","")</f>
        <v/>
      </c>
      <c r="D647" t="str">
        <f t="shared" si="10"/>
        <v>لباس كار نسوز(بلوز و شلوار)1403/03/07259</v>
      </c>
      <c r="G647" t="s">
        <v>3091</v>
      </c>
      <c r="H647" s="38">
        <v>259</v>
      </c>
      <c r="I647" s="10" t="s">
        <v>1888</v>
      </c>
      <c r="J647" s="10" t="s">
        <v>1842</v>
      </c>
      <c r="K647" s="10" t="s">
        <v>2129</v>
      </c>
      <c r="L647" s="38" t="s">
        <v>2609</v>
      </c>
      <c r="M647" t="str">
        <f>IFERROR(IF(G647="","",IF(_xlfn.XLOOKUP(D647,NOSA!C:C,NOSA!C:C)=D647,"تحویل شده")),"تحویل نشده")</f>
        <v>تحویل شده</v>
      </c>
      <c r="N647" s="57">
        <v>45439.590388657409</v>
      </c>
    </row>
    <row r="648" spans="2:14">
      <c r="B648" t="str">
        <f>IF(C648="","",گزارش!$B$2&amp;"-"&amp;COUNTIF(macro!$C$3:C648,"ok"))</f>
        <v/>
      </c>
      <c r="C648" t="str">
        <f>IF(VLOOKUP(H648,DATABASE!$B:$E,4,FALSE)=گزارش!$B$2,"ok","")</f>
        <v/>
      </c>
      <c r="D648" t="str">
        <f t="shared" si="10"/>
        <v>چكمه ايمني نسوز1403/03/07259</v>
      </c>
      <c r="G648" t="s">
        <v>3091</v>
      </c>
      <c r="H648" s="38">
        <v>259</v>
      </c>
      <c r="I648" s="10" t="s">
        <v>1888</v>
      </c>
      <c r="J648" s="10" t="s">
        <v>1842</v>
      </c>
      <c r="K648" s="10" t="s">
        <v>2152</v>
      </c>
      <c r="L648" s="38" t="s">
        <v>2609</v>
      </c>
      <c r="M648" t="str">
        <f>IFERROR(IF(G648="","",IF(_xlfn.XLOOKUP(D648,NOSA!C:C,NOSA!C:C)=D648,"تحویل شده")),"تحویل نشده")</f>
        <v>تحویل شده</v>
      </c>
      <c r="N648" s="57">
        <v>45439.59059039352</v>
      </c>
    </row>
    <row r="649" spans="2:14">
      <c r="B649" t="str">
        <f>IF(C649="","",گزارش!$B$2&amp;"-"&amp;COUNTIF(macro!$C$3:C649,"ok"))</f>
        <v/>
      </c>
      <c r="C649" t="str">
        <f>IF(VLOOKUP(H649,DATABASE!$B:$E,4,FALSE)=گزارش!$B$2,"ok","")</f>
        <v/>
      </c>
      <c r="D649" t="str">
        <f t="shared" si="10"/>
        <v>پابند نسوز چرمي1403/03/07494</v>
      </c>
      <c r="G649" t="s">
        <v>3091</v>
      </c>
      <c r="H649" s="38">
        <v>494</v>
      </c>
      <c r="I649" s="10" t="s">
        <v>227</v>
      </c>
      <c r="J649" s="10" t="s">
        <v>1844</v>
      </c>
      <c r="K649" s="10" t="s">
        <v>18</v>
      </c>
      <c r="L649" s="38" t="s">
        <v>2609</v>
      </c>
      <c r="M649" t="str">
        <f>IFERROR(IF(G649="","",IF(_xlfn.XLOOKUP(D649,NOSA!C:C,NOSA!C:C)=D649,"تحویل شده")),"تحویل نشده")</f>
        <v>تحویل شده</v>
      </c>
      <c r="N649" s="57">
        <v>45439.711779282406</v>
      </c>
    </row>
    <row r="650" spans="2:14">
      <c r="B650" t="str">
        <f>IF(C650="","",گزارش!$B$2&amp;"-"&amp;COUNTIF(macro!$C$3:C650,"ok"))</f>
        <v/>
      </c>
      <c r="C650" t="str">
        <f>IF(VLOOKUP(H650,DATABASE!$B:$E,4,FALSE)=گزارش!$B$2,"ok","")</f>
        <v/>
      </c>
      <c r="D650" t="str">
        <f t="shared" si="10"/>
        <v>پوتين ايمني نسوز1403/03/08114</v>
      </c>
      <c r="G650" t="s">
        <v>3092</v>
      </c>
      <c r="H650" s="38">
        <v>114</v>
      </c>
      <c r="I650" s="10" t="s">
        <v>1850</v>
      </c>
      <c r="J650" s="10" t="s">
        <v>1851</v>
      </c>
      <c r="K650" s="10" t="s">
        <v>2151</v>
      </c>
      <c r="L650" s="38" t="s">
        <v>2639</v>
      </c>
      <c r="M650" t="str">
        <f>IFERROR(IF(G650="","",IF(_xlfn.XLOOKUP(D650,NOSA!C:C,NOSA!C:C)=D650,"تحویل شده")),"تحویل نشده")</f>
        <v>تحویل شده</v>
      </c>
      <c r="N650" s="57">
        <v>45440.62276273148</v>
      </c>
    </row>
    <row r="651" spans="2:14">
      <c r="B651" t="str">
        <f>IF(C651="","",گزارش!$B$2&amp;"-"&amp;COUNTIF(macro!$C$3:C651,"ok"))</f>
        <v/>
      </c>
      <c r="C651" t="str">
        <f>IF(VLOOKUP(H651,DATABASE!$B:$E,4,FALSE)=گزارش!$B$2,"ok","")</f>
        <v/>
      </c>
      <c r="D651" t="str">
        <f t="shared" si="10"/>
        <v>لباس كار نسوز(بلوز و شلوار)1403/03/08834</v>
      </c>
      <c r="G651" t="s">
        <v>3092</v>
      </c>
      <c r="H651" s="38">
        <v>834</v>
      </c>
      <c r="I651" s="10" t="s">
        <v>2647</v>
      </c>
      <c r="J651" s="10" t="s">
        <v>1844</v>
      </c>
      <c r="K651" s="10" t="s">
        <v>2129</v>
      </c>
      <c r="L651" s="38" t="s">
        <v>3196</v>
      </c>
      <c r="M651" t="str">
        <f>IFERROR(IF(G651="","",IF(_xlfn.XLOOKUP(D651,NOSA!C:C,NOSA!C:C)=D651,"تحویل شده")),"تحویل نشده")</f>
        <v>تحویل شده</v>
      </c>
      <c r="N651" s="57">
        <v>45440.635321296293</v>
      </c>
    </row>
    <row r="652" spans="2:14">
      <c r="B652" t="str">
        <f>IF(C652="","",گزارش!$B$2&amp;"-"&amp;COUNTIF(macro!$C$3:C652,"ok"))</f>
        <v/>
      </c>
      <c r="C652" t="str">
        <f>IF(VLOOKUP(H652,DATABASE!$B:$E,4,FALSE)=گزارش!$B$2,"ok","")</f>
        <v/>
      </c>
      <c r="D652" t="str">
        <f t="shared" si="10"/>
        <v>پابند نسوز چرمي1403/03/09405</v>
      </c>
      <c r="G652" t="s">
        <v>3093</v>
      </c>
      <c r="H652" s="38">
        <v>405</v>
      </c>
      <c r="I652" s="10" t="s">
        <v>1927</v>
      </c>
      <c r="J652" s="10" t="s">
        <v>1844</v>
      </c>
      <c r="K652" s="10" t="s">
        <v>18</v>
      </c>
      <c r="L652" s="38" t="s">
        <v>3364</v>
      </c>
      <c r="M652" t="str">
        <f>IFERROR(IF(G652="","",IF(_xlfn.XLOOKUP(D652,NOSA!C:C,NOSA!C:C)=D652,"تحویل شده")),"تحویل نشده")</f>
        <v>تحویل شده</v>
      </c>
      <c r="N652" s="57">
        <v>45441.68804108796</v>
      </c>
    </row>
    <row r="653" spans="2:14">
      <c r="B653" t="str">
        <f>IF(C653="","",گزارش!$B$2&amp;"-"&amp;COUNTIF(macro!$C$3:C653,"ok"))</f>
        <v/>
      </c>
      <c r="C653" t="str">
        <f>IF(VLOOKUP(H653,DATABASE!$B:$E,4,FALSE)=گزارش!$B$2,"ok","")</f>
        <v/>
      </c>
      <c r="D653" t="str">
        <f t="shared" si="10"/>
        <v>لباس كار (شلوار) 1403/03/14277</v>
      </c>
      <c r="G653" t="s">
        <v>3098</v>
      </c>
      <c r="H653" s="38">
        <v>277</v>
      </c>
      <c r="I653" s="10" t="s">
        <v>1894</v>
      </c>
      <c r="J653" s="10" t="s">
        <v>1873</v>
      </c>
      <c r="K653" s="10" t="s">
        <v>2115</v>
      </c>
      <c r="L653" s="38" t="s">
        <v>2639</v>
      </c>
      <c r="M653" t="str">
        <f>IFERROR(IF(G653="","",IF(_xlfn.XLOOKUP(D653,NOSA!C:C,NOSA!C:C)=D653,"تحویل شده")),"تحویل نشده")</f>
        <v>تحویل نشده</v>
      </c>
      <c r="N653" s="57">
        <v>45446.873715856484</v>
      </c>
    </row>
    <row r="654" spans="2:14">
      <c r="B654" t="str">
        <f>IF(C654="","",گزارش!$B$2&amp;"-"&amp;COUNTIF(macro!$C$3:C654,"ok"))</f>
        <v/>
      </c>
      <c r="C654" t="str">
        <f>IF(VLOOKUP(H654,DATABASE!$B:$E,4,FALSE)=گزارش!$B$2,"ok","")</f>
        <v/>
      </c>
      <c r="D654" t="str">
        <f t="shared" si="10"/>
        <v>كلاه ايمني1403/03/16698</v>
      </c>
      <c r="G654" t="s">
        <v>3100</v>
      </c>
      <c r="H654" s="38">
        <v>698</v>
      </c>
      <c r="I654" s="10" t="s">
        <v>1998</v>
      </c>
      <c r="J654" s="10" t="s">
        <v>1829</v>
      </c>
      <c r="K654" s="10" t="s">
        <v>2096</v>
      </c>
      <c r="L654" s="38" t="s">
        <v>3196</v>
      </c>
      <c r="M654" t="str">
        <f>IFERROR(IF(G654="","",IF(_xlfn.XLOOKUP(D654,NOSA!C:C,NOSA!C:C)=D654,"تحویل شده")),"تحویل نشده")</f>
        <v>تحویل نشده</v>
      </c>
      <c r="N654" s="57">
        <v>45448.402240972224</v>
      </c>
    </row>
    <row r="655" spans="2:14">
      <c r="B655" t="str">
        <f>IF(C655="","",گزارش!$B$2&amp;"-"&amp;COUNTIF(macro!$C$3:C655,"ok"))</f>
        <v/>
      </c>
      <c r="C655" t="str">
        <f>IF(VLOOKUP(H655,DATABASE!$B:$E,4,FALSE)=گزارش!$B$2,"ok","")</f>
        <v/>
      </c>
      <c r="D655" t="str">
        <f t="shared" si="10"/>
        <v>لباس كار ديرسوز(بلوز و شلوار)1403/03/16768</v>
      </c>
      <c r="G655" t="s">
        <v>3100</v>
      </c>
      <c r="H655" s="38">
        <v>768</v>
      </c>
      <c r="I655" s="10" t="s">
        <v>2043</v>
      </c>
      <c r="J655" s="10" t="s">
        <v>1942</v>
      </c>
      <c r="K655" s="10" t="s">
        <v>2137</v>
      </c>
      <c r="L655" s="38" t="s">
        <v>3196</v>
      </c>
      <c r="M655" t="str">
        <f>IFERROR(IF(G655="","",IF(_xlfn.XLOOKUP(D655,NOSA!C:C,NOSA!C:C)=D655,"تحویل شده")),"تحویل نشده")</f>
        <v>تحویل شده</v>
      </c>
      <c r="N655" s="57">
        <v>45448.432890972224</v>
      </c>
    </row>
    <row r="656" spans="2:14">
      <c r="B656" t="str">
        <f>IF(C656="","",گزارش!$B$2&amp;"-"&amp;COUNTIF(macro!$C$3:C656,"ok"))</f>
        <v/>
      </c>
      <c r="C656" t="str">
        <f>IF(VLOOKUP(H656,DATABASE!$B:$E,4,FALSE)=گزارش!$B$2,"ok","")</f>
        <v/>
      </c>
      <c r="D656" t="str">
        <f t="shared" si="10"/>
        <v>لباس كار ديرسوز(بلوز و شلوار)1403/03/16841</v>
      </c>
      <c r="G656" t="s">
        <v>3100</v>
      </c>
      <c r="H656" s="38">
        <v>841</v>
      </c>
      <c r="I656" s="10" t="s">
        <v>2692</v>
      </c>
      <c r="J656" s="10" t="s">
        <v>1980</v>
      </c>
      <c r="K656" s="10" t="s">
        <v>2137</v>
      </c>
      <c r="L656" s="38" t="s">
        <v>3196</v>
      </c>
      <c r="M656" t="str">
        <f>IFERROR(IF(G656="","",IF(_xlfn.XLOOKUP(D656,NOSA!C:C,NOSA!C:C)=D656,"تحویل شده")),"تحویل نشده")</f>
        <v>تحویل شده</v>
      </c>
      <c r="N656" s="57">
        <v>45448.463464583336</v>
      </c>
    </row>
    <row r="657" spans="2:14">
      <c r="B657" t="str">
        <f>IF(C657="","",گزارش!$B$2&amp;"-"&amp;COUNTIF(macro!$C$3:C657,"ok"))</f>
        <v/>
      </c>
      <c r="C657" t="str">
        <f>IF(VLOOKUP(H657,DATABASE!$B:$E,4,FALSE)=گزارش!$B$2,"ok","")</f>
        <v/>
      </c>
      <c r="D657" t="str">
        <f t="shared" si="10"/>
        <v>رابط فنري نقاب كلاه ايمني1403/03/17834</v>
      </c>
      <c r="G657" t="s">
        <v>3101</v>
      </c>
      <c r="H657" s="38">
        <v>834</v>
      </c>
      <c r="I657" s="10" t="s">
        <v>2647</v>
      </c>
      <c r="J657" s="10" t="s">
        <v>1844</v>
      </c>
      <c r="K657" s="10" t="s">
        <v>135</v>
      </c>
      <c r="L657" s="38" t="s">
        <v>3196</v>
      </c>
      <c r="M657" t="str">
        <f>IFERROR(IF(G657="","",IF(_xlfn.XLOOKUP(D657,NOSA!C:C,NOSA!C:C)=D657,"تحویل شده")),"تحویل نشده")</f>
        <v>تحویل شده</v>
      </c>
      <c r="N657" s="57">
        <v>45449.410976041669</v>
      </c>
    </row>
    <row r="658" spans="2:14">
      <c r="B658" t="str">
        <f>IF(C658="","",گزارش!$B$2&amp;"-"&amp;COUNTIF(macro!$C$3:C658,"ok"))</f>
        <v/>
      </c>
      <c r="C658" t="str">
        <f>IF(VLOOKUP(H658,DATABASE!$B:$E,4,FALSE)=گزارش!$B$2,"ok","")</f>
        <v/>
      </c>
      <c r="D658" t="str">
        <f t="shared" si="10"/>
        <v>پوتين ايمني نسوز1403/03/17471</v>
      </c>
      <c r="G658" t="s">
        <v>3101</v>
      </c>
      <c r="H658" s="38">
        <v>471</v>
      </c>
      <c r="I658" s="10" t="s">
        <v>1935</v>
      </c>
      <c r="J658" s="10" t="s">
        <v>1800</v>
      </c>
      <c r="K658" s="10" t="s">
        <v>2151</v>
      </c>
      <c r="L658" s="38" t="s">
        <v>3196</v>
      </c>
      <c r="M658" t="str">
        <f>IFERROR(IF(G658="","",IF(_xlfn.XLOOKUP(D658,NOSA!C:C,NOSA!C:C)=D658,"تحویل شده")),"تحویل نشده")</f>
        <v>تحویل نشده</v>
      </c>
      <c r="N658" s="57">
        <v>45449.496144097226</v>
      </c>
    </row>
    <row r="659" spans="2:14">
      <c r="B659" t="str">
        <f>IF(C659="","",گزارش!$B$2&amp;"-"&amp;COUNTIF(macro!$C$3:C659,"ok"))</f>
        <v/>
      </c>
      <c r="C659" t="str">
        <f>IF(VLOOKUP(H659,DATABASE!$B:$E,4,FALSE)=گزارش!$B$2,"ok","")</f>
        <v/>
      </c>
      <c r="D659" t="str">
        <f t="shared" si="10"/>
        <v>چكمه ايمني نسوز1403/03/18402</v>
      </c>
      <c r="G659" t="s">
        <v>3102</v>
      </c>
      <c r="H659" s="38">
        <v>402</v>
      </c>
      <c r="I659" s="10" t="s">
        <v>1926</v>
      </c>
      <c r="J659" s="10" t="s">
        <v>1840</v>
      </c>
      <c r="K659" s="10" t="s">
        <v>2152</v>
      </c>
      <c r="L659" s="38" t="s">
        <v>2609</v>
      </c>
      <c r="M659" t="str">
        <f>IFERROR(IF(G659="","",IF(_xlfn.XLOOKUP(D659,NOSA!C:C,NOSA!C:C)=D659,"تحویل شده")),"تحویل نشده")</f>
        <v>تحویل شده</v>
      </c>
      <c r="N659" s="57">
        <v>45450.535884143515</v>
      </c>
    </row>
    <row r="660" spans="2:14">
      <c r="B660" t="str">
        <f>IF(C660="","",گزارش!$B$2&amp;"-"&amp;COUNTIF(macro!$C$3:C660,"ok"))</f>
        <v/>
      </c>
      <c r="C660" t="str">
        <f>IF(VLOOKUP(H660,DATABASE!$B:$E,4,FALSE)=گزارش!$B$2,"ok","")</f>
        <v/>
      </c>
      <c r="D660" t="str">
        <f t="shared" si="10"/>
        <v>لباس كار(بلوز و شلوار)1403/03/19608</v>
      </c>
      <c r="G660" t="s">
        <v>3103</v>
      </c>
      <c r="H660" s="38">
        <v>608</v>
      </c>
      <c r="I660" s="10" t="s">
        <v>1957</v>
      </c>
      <c r="J660" s="10" t="s">
        <v>1958</v>
      </c>
      <c r="K660" s="10" t="s">
        <v>2119</v>
      </c>
      <c r="L660" s="38" t="s">
        <v>2609</v>
      </c>
      <c r="M660" t="str">
        <f>IFERROR(IF(G660="","",IF(_xlfn.XLOOKUP(D660,NOSA!C:C,NOSA!C:C)=D660,"تحویل شده")),"تحویل نشده")</f>
        <v>تحویل شده</v>
      </c>
      <c r="N660" s="57">
        <v>45451.409969675929</v>
      </c>
    </row>
    <row r="661" spans="2:14">
      <c r="B661" t="str">
        <f>IF(C661="","",گزارش!$B$2&amp;"-"&amp;COUNTIF(macro!$C$3:C661,"ok"))</f>
        <v/>
      </c>
      <c r="C661" t="str">
        <f>IF(VLOOKUP(H661,DATABASE!$B:$E,4,FALSE)=گزارش!$B$2,"ok","")</f>
        <v/>
      </c>
      <c r="D661" t="str">
        <f t="shared" si="10"/>
        <v>چكمه ايمني نسوز1403/03/19766</v>
      </c>
      <c r="G661" t="s">
        <v>3103</v>
      </c>
      <c r="H661" s="38">
        <v>766</v>
      </c>
      <c r="I661" s="10" t="s">
        <v>2041</v>
      </c>
      <c r="J661" s="10" t="s">
        <v>1840</v>
      </c>
      <c r="K661" s="10" t="s">
        <v>2152</v>
      </c>
      <c r="L661" s="38" t="s">
        <v>2609</v>
      </c>
      <c r="M661" t="str">
        <f>IFERROR(IF(G661="","",IF(_xlfn.XLOOKUP(D661,NOSA!C:C,NOSA!C:C)=D661,"تحویل شده")),"تحویل نشده")</f>
        <v>تحویل شده</v>
      </c>
      <c r="N661" s="57">
        <v>45451.559156365744</v>
      </c>
    </row>
    <row r="662" spans="2:14">
      <c r="B662" t="str">
        <f>IF(C662="","",گزارش!$B$2&amp;"-"&amp;COUNTIF(macro!$C$3:C662,"ok"))</f>
        <v/>
      </c>
      <c r="C662" t="str">
        <f>IF(VLOOKUP(H662,DATABASE!$B:$E,4,FALSE)=گزارش!$B$2,"ok","")</f>
        <v/>
      </c>
      <c r="D662" t="str">
        <f t="shared" si="10"/>
        <v>عينك كهربايي (روكلاهي)1403/03/20773</v>
      </c>
      <c r="G662" t="s">
        <v>3104</v>
      </c>
      <c r="H662" s="38">
        <v>773</v>
      </c>
      <c r="I662" s="10" t="s">
        <v>2048</v>
      </c>
      <c r="J662" s="10" t="s">
        <v>1854</v>
      </c>
      <c r="K662" s="10" t="s">
        <v>1561</v>
      </c>
      <c r="L662" s="38" t="s">
        <v>3196</v>
      </c>
      <c r="M662" t="str">
        <f>IFERROR(IF(G662="","",IF(_xlfn.XLOOKUP(D662,NOSA!C:C,NOSA!C:C)=D662,"تحویل شده")),"تحویل نشده")</f>
        <v>تحویل شده</v>
      </c>
      <c r="N662" s="57">
        <v>45452.459950810182</v>
      </c>
    </row>
    <row r="663" spans="2:14">
      <c r="B663" t="str">
        <f>IF(C663="","",گزارش!$B$2&amp;"-"&amp;COUNTIF(macro!$C$3:C663,"ok"))</f>
        <v/>
      </c>
      <c r="C663" t="str">
        <f>IF(VLOOKUP(H663,DATABASE!$B:$E,4,FALSE)=گزارش!$B$2,"ok","")</f>
        <v/>
      </c>
      <c r="D663" t="str">
        <f t="shared" si="10"/>
        <v>لباس كار ديرسوز(شلوار) 1403/03/21387</v>
      </c>
      <c r="G663" t="s">
        <v>3105</v>
      </c>
      <c r="H663" s="38">
        <v>387</v>
      </c>
      <c r="I663" s="10" t="s">
        <v>1923</v>
      </c>
      <c r="J663" s="10" t="s">
        <v>1831</v>
      </c>
      <c r="K663" s="10" t="s">
        <v>2144</v>
      </c>
      <c r="L663" s="38" t="s">
        <v>3196</v>
      </c>
      <c r="M663" t="str">
        <f>IFERROR(IF(G663="","",IF(_xlfn.XLOOKUP(D663,NOSA!C:C,NOSA!C:C)=D663,"تحویل شده")),"تحویل نشده")</f>
        <v>تحویل نشده</v>
      </c>
      <c r="N663" s="57">
        <v>45453.368190046298</v>
      </c>
    </row>
    <row r="664" spans="2:14">
      <c r="B664" t="str">
        <f>IF(C664="","",گزارش!$B$2&amp;"-"&amp;COUNTIF(macro!$C$3:C664,"ok"))</f>
        <v/>
      </c>
      <c r="C664" t="str">
        <f>IF(VLOOKUP(H664,DATABASE!$B:$E,4,FALSE)=گزارش!$B$2,"ok","")</f>
        <v/>
      </c>
      <c r="D664" t="str">
        <f t="shared" si="10"/>
        <v>لباس كار ديرسوز(بلوز و شلوار)1403/03/23387</v>
      </c>
      <c r="G664" t="s">
        <v>3107</v>
      </c>
      <c r="H664" s="38">
        <v>387</v>
      </c>
      <c r="I664" s="10" t="s">
        <v>1923</v>
      </c>
      <c r="J664" s="10" t="s">
        <v>1831</v>
      </c>
      <c r="K664" s="10" t="s">
        <v>2137</v>
      </c>
      <c r="L664" s="38" t="s">
        <v>2639</v>
      </c>
      <c r="M664" t="str">
        <f>IFERROR(IF(G664="","",IF(_xlfn.XLOOKUP(D664,NOSA!C:C,NOSA!C:C)=D664,"تحویل شده")),"تحویل نشده")</f>
        <v>تحویل نشده</v>
      </c>
      <c r="N664" s="57">
        <v>45455.072665277781</v>
      </c>
    </row>
    <row r="665" spans="2:14">
      <c r="B665" t="str">
        <f>IF(C665="","",گزارش!$B$2&amp;"-"&amp;COUNTIF(macro!$C$3:C665,"ok"))</f>
        <v/>
      </c>
      <c r="C665" t="str">
        <f>IF(VLOOKUP(H665,DATABASE!$B:$E,4,FALSE)=گزارش!$B$2,"ok","")</f>
        <v/>
      </c>
      <c r="D665" t="str">
        <f t="shared" si="10"/>
        <v>كفش ايمني1403/03/24880</v>
      </c>
      <c r="G665" t="s">
        <v>3108</v>
      </c>
      <c r="H665" s="38">
        <v>880</v>
      </c>
      <c r="I665" s="10" t="s">
        <v>3416</v>
      </c>
      <c r="J665" s="10" t="s">
        <v>3415</v>
      </c>
      <c r="K665" s="10" t="s">
        <v>2149</v>
      </c>
      <c r="L665" s="38" t="s">
        <v>3196</v>
      </c>
      <c r="M665" t="str">
        <f>IFERROR(IF(G665="","",IF(_xlfn.XLOOKUP(D665,NOSA!C:C,NOSA!C:C)=D665,"تحویل شده")),"تحویل نشده")</f>
        <v>تحویل شده</v>
      </c>
      <c r="N665" s="57">
        <v>45456.44452824074</v>
      </c>
    </row>
    <row r="666" spans="2:14">
      <c r="B666" t="str">
        <f>IF(C666="","",گزارش!$B$2&amp;"-"&amp;COUNTIF(macro!$C$3:C666,"ok"))</f>
        <v/>
      </c>
      <c r="C666" t="str">
        <f>IF(VLOOKUP(H666,DATABASE!$B:$E,4,FALSE)=گزارش!$B$2,"ok","")</f>
        <v/>
      </c>
      <c r="D666" t="str">
        <f t="shared" si="10"/>
        <v>نقاب روشن كلاه ايمني canasafe1403/03/24769</v>
      </c>
      <c r="G666" t="s">
        <v>3108</v>
      </c>
      <c r="H666" s="38">
        <v>769</v>
      </c>
      <c r="I666" s="10" t="s">
        <v>2044</v>
      </c>
      <c r="J666" s="10" t="s">
        <v>1800</v>
      </c>
      <c r="K666" s="10" t="s">
        <v>339</v>
      </c>
      <c r="L666" s="38" t="s">
        <v>3196</v>
      </c>
      <c r="M666" t="str">
        <f>IFERROR(IF(G666="","",IF(_xlfn.XLOOKUP(D666,NOSA!C:C,NOSA!C:C)=D666,"تحویل شده")),"تحویل نشده")</f>
        <v>تحویل شده</v>
      </c>
      <c r="N666" s="57">
        <v>45456.563355208331</v>
      </c>
    </row>
    <row r="667" spans="2:14">
      <c r="B667" t="str">
        <f>IF(C667="","",گزارش!$B$2&amp;"-"&amp;COUNTIF(macro!$C$3:C667,"ok"))</f>
        <v/>
      </c>
      <c r="C667" t="str">
        <f>IF(VLOOKUP(H667,DATABASE!$B:$E,4,FALSE)=گزارش!$B$2,"ok","")</f>
        <v/>
      </c>
      <c r="D667" t="str">
        <f t="shared" si="10"/>
        <v>فيلتر ماسك نيم صورت (3M) مدل 20911403/03/24886</v>
      </c>
      <c r="G667" t="s">
        <v>3108</v>
      </c>
      <c r="H667" s="38">
        <v>886</v>
      </c>
      <c r="I667" s="10" t="s">
        <v>3417</v>
      </c>
      <c r="J667" s="10" t="s">
        <v>1838</v>
      </c>
      <c r="K667" s="10" t="s">
        <v>53</v>
      </c>
      <c r="L667" s="38" t="s">
        <v>2609</v>
      </c>
      <c r="M667" t="str">
        <f>IFERROR(IF(G667="","",IF(_xlfn.XLOOKUP(D667,NOSA!C:C,NOSA!C:C)=D667,"تحویل شده")),"تحویل نشده")</f>
        <v>تحویل شده</v>
      </c>
      <c r="N667" s="57">
        <v>45456.6989525463</v>
      </c>
    </row>
    <row r="668" spans="2:14">
      <c r="B668" t="str">
        <f>IF(C668="","",گزارش!$B$2&amp;"-"&amp;COUNTIF(macro!$C$3:C668,"ok"))</f>
        <v/>
      </c>
      <c r="C668" t="str">
        <f>IF(VLOOKUP(H668,DATABASE!$B:$E,4,FALSE)=گزارش!$B$2,"ok","")</f>
        <v/>
      </c>
      <c r="D668" t="str">
        <f t="shared" si="10"/>
        <v>دستكش ضد برش سبك1403/03/25874</v>
      </c>
      <c r="G668" t="s">
        <v>3109</v>
      </c>
      <c r="H668" s="38">
        <v>874</v>
      </c>
      <c r="I668" s="10" t="s">
        <v>3347</v>
      </c>
      <c r="J668" s="10" t="s">
        <v>1851</v>
      </c>
      <c r="K668" s="10" t="s">
        <v>22</v>
      </c>
      <c r="L668" s="38" t="s">
        <v>3364</v>
      </c>
      <c r="M668" t="str">
        <f>IFERROR(IF(G668="","",IF(_xlfn.XLOOKUP(D668,NOSA!C:C,NOSA!C:C)=D668,"تحویل شده")),"تحویل نشده")</f>
        <v>تحویل شده</v>
      </c>
      <c r="N668" s="57">
        <v>45457.919386111113</v>
      </c>
    </row>
    <row r="669" spans="2:14">
      <c r="B669" t="str">
        <f>IF(C669="","",گزارش!$B$2&amp;"-"&amp;COUNTIF(macro!$C$3:C669,"ok"))</f>
        <v/>
      </c>
      <c r="C669" t="str">
        <f>IF(VLOOKUP(H669,DATABASE!$B:$E,4,FALSE)=گزارش!$B$2,"ok","")</f>
        <v/>
      </c>
      <c r="D669" t="str">
        <f t="shared" si="10"/>
        <v>نقاب تيره محافظ صورت مدلcanasafe1403/03/27819</v>
      </c>
      <c r="G669" t="s">
        <v>3111</v>
      </c>
      <c r="H669" s="38">
        <v>819</v>
      </c>
      <c r="I669" s="10" t="s">
        <v>2611</v>
      </c>
      <c r="J669" s="10" t="s">
        <v>3422</v>
      </c>
      <c r="K669" s="10" t="s">
        <v>774</v>
      </c>
      <c r="L669" s="38" t="s">
        <v>3196</v>
      </c>
      <c r="M669" t="str">
        <f>IFERROR(IF(G669="","",IF(_xlfn.XLOOKUP(D669,NOSA!C:C,NOSA!C:C)=D669,"تحویل شده")),"تحویل نشده")</f>
        <v>تحویل نشده</v>
      </c>
      <c r="N669" s="57">
        <v>45459.381775462964</v>
      </c>
    </row>
    <row r="670" spans="2:14">
      <c r="B670" t="str">
        <f>IF(C670="","",گزارش!$B$2&amp;"-"&amp;COUNTIF(macro!$C$3:C670,"ok"))</f>
        <v/>
      </c>
      <c r="C670" t="str">
        <f>IF(VLOOKUP(H670,DATABASE!$B:$E,4,FALSE)=گزارش!$B$2,"ok","")</f>
        <v/>
      </c>
      <c r="D670" t="str">
        <f t="shared" si="10"/>
        <v>مقنعه نسوز چرمي1403/03/27819</v>
      </c>
      <c r="G670" t="s">
        <v>3111</v>
      </c>
      <c r="H670" s="38">
        <v>819</v>
      </c>
      <c r="I670" s="10" t="s">
        <v>2611</v>
      </c>
      <c r="J670" s="10" t="s">
        <v>3422</v>
      </c>
      <c r="K670" s="10" t="s">
        <v>7</v>
      </c>
      <c r="L670" s="38" t="s">
        <v>3196</v>
      </c>
      <c r="M670" t="str">
        <f>IFERROR(IF(G670="","",IF(_xlfn.XLOOKUP(D670,NOSA!C:C,NOSA!C:C)=D670,"تحویل شده")),"تحویل نشده")</f>
        <v>تحویل نشده</v>
      </c>
      <c r="N670" s="57">
        <v>45459.381918865744</v>
      </c>
    </row>
    <row r="671" spans="2:14">
      <c r="B671" t="str">
        <f>IF(C671="","",گزارش!$B$2&amp;"-"&amp;COUNTIF(macro!$C$3:C671,"ok"))</f>
        <v/>
      </c>
      <c r="C671" t="str">
        <f>IF(VLOOKUP(H671,DATABASE!$B:$E,4,FALSE)=گزارش!$B$2,"ok","")</f>
        <v/>
      </c>
      <c r="D671" t="str">
        <f t="shared" si="10"/>
        <v>پيشبند نسوز چرمي1403/03/27819</v>
      </c>
      <c r="G671" t="s">
        <v>3111</v>
      </c>
      <c r="H671" s="38">
        <v>819</v>
      </c>
      <c r="I671" s="10" t="s">
        <v>2611</v>
      </c>
      <c r="J671" s="10" t="s">
        <v>3422</v>
      </c>
      <c r="K671" s="10" t="s">
        <v>15</v>
      </c>
      <c r="L671" s="38" t="s">
        <v>3196</v>
      </c>
      <c r="M671" t="str">
        <f>IFERROR(IF(G671="","",IF(_xlfn.XLOOKUP(D671,NOSA!C:C,NOSA!C:C)=D671,"تحویل شده")),"تحویل نشده")</f>
        <v>تحویل شده</v>
      </c>
      <c r="N671" s="57">
        <v>45459.382361805554</v>
      </c>
    </row>
    <row r="672" spans="2:14">
      <c r="B672" t="str">
        <f>IF(C672="","",گزارش!$B$2&amp;"-"&amp;COUNTIF(macro!$C$3:C672,"ok"))</f>
        <v/>
      </c>
      <c r="C672" t="str">
        <f>IF(VLOOKUP(H672,DATABASE!$B:$E,4,FALSE)=گزارش!$B$2,"ok","")</f>
        <v/>
      </c>
      <c r="D672" t="str">
        <f t="shared" si="10"/>
        <v>پابند نسوز چرمي1403/03/27819</v>
      </c>
      <c r="G672" t="s">
        <v>3111</v>
      </c>
      <c r="H672" s="38">
        <v>819</v>
      </c>
      <c r="I672" s="10" t="s">
        <v>2611</v>
      </c>
      <c r="J672" s="10" t="s">
        <v>3422</v>
      </c>
      <c r="K672" s="10" t="s">
        <v>18</v>
      </c>
      <c r="L672" s="38" t="s">
        <v>3196</v>
      </c>
      <c r="M672" t="str">
        <f>IFERROR(IF(G672="","",IF(_xlfn.XLOOKUP(D672,NOSA!C:C,NOSA!C:C)=D672,"تحویل شده")),"تحویل نشده")</f>
        <v>تحویل شده</v>
      </c>
      <c r="N672" s="57">
        <v>45459.382470486111</v>
      </c>
    </row>
    <row r="673" spans="2:14">
      <c r="B673" t="str">
        <f>IF(C673="","",گزارش!$B$2&amp;"-"&amp;COUNTIF(macro!$C$3:C673,"ok"))</f>
        <v/>
      </c>
      <c r="C673" t="str">
        <f>IF(VLOOKUP(H673,DATABASE!$B:$E,4,FALSE)=گزارش!$B$2,"ok","")</f>
        <v/>
      </c>
      <c r="D673" t="str">
        <f t="shared" si="10"/>
        <v>لباس كار ديرسوز(شلوار) 1403/03/27772</v>
      </c>
      <c r="G673" t="s">
        <v>3111</v>
      </c>
      <c r="H673" s="38">
        <v>772</v>
      </c>
      <c r="I673" s="10" t="s">
        <v>2047</v>
      </c>
      <c r="J673" s="10" t="s">
        <v>1930</v>
      </c>
      <c r="K673" s="10" t="s">
        <v>2144</v>
      </c>
      <c r="L673" s="38" t="s">
        <v>2639</v>
      </c>
      <c r="M673" t="str">
        <f>IFERROR(IF(G673="","",IF(_xlfn.XLOOKUP(D673,NOSA!C:C,NOSA!C:C)=D673,"تحویل شده")),"تحویل نشده")</f>
        <v>تحویل نشده</v>
      </c>
      <c r="N673" s="57">
        <v>45459.548712152777</v>
      </c>
    </row>
    <row r="674" spans="2:14">
      <c r="B674" t="str">
        <f>IF(C674="","",گزارش!$B$2&amp;"-"&amp;COUNTIF(macro!$C$3:C674,"ok"))</f>
        <v/>
      </c>
      <c r="C674" t="str">
        <f>IF(VLOOKUP(H674,DATABASE!$B:$E,4,FALSE)=گزارش!$B$2,"ok","")</f>
        <v/>
      </c>
      <c r="D674" t="str">
        <f t="shared" si="10"/>
        <v>پيشبند نسوز چرمي1403/03/28725</v>
      </c>
      <c r="G674" t="s">
        <v>3112</v>
      </c>
      <c r="H674" s="38">
        <v>725</v>
      </c>
      <c r="I674" s="10" t="s">
        <v>2011</v>
      </c>
      <c r="J674" s="10" t="s">
        <v>1844</v>
      </c>
      <c r="K674" s="10" t="s">
        <v>15</v>
      </c>
      <c r="L674" s="38" t="s">
        <v>2639</v>
      </c>
      <c r="M674" t="str">
        <f>IFERROR(IF(G674="","",IF(_xlfn.XLOOKUP(D674,NOSA!C:C,NOSA!C:C)=D674,"تحویل شده")),"تحویل نشده")</f>
        <v>تحویل شده</v>
      </c>
      <c r="N674" s="57">
        <v>45460.903741203707</v>
      </c>
    </row>
    <row r="675" spans="2:14">
      <c r="B675" t="str">
        <f>IF(C675="","",گزارش!$B$2&amp;"-"&amp;COUNTIF(macro!$C$3:C675,"ok"))</f>
        <v/>
      </c>
      <c r="C675" t="str">
        <f>IF(VLOOKUP(H675,DATABASE!$B:$E,4,FALSE)=گزارش!$B$2,"ok","")</f>
        <v/>
      </c>
      <c r="D675" t="str">
        <f t="shared" si="10"/>
        <v>كلاه ايمني1403/03/2845</v>
      </c>
      <c r="G675" t="s">
        <v>3112</v>
      </c>
      <c r="H675" s="38">
        <v>45</v>
      </c>
      <c r="I675" s="10" t="s">
        <v>1826</v>
      </c>
      <c r="J675" s="10" t="s">
        <v>1827</v>
      </c>
      <c r="K675" s="10" t="s">
        <v>2096</v>
      </c>
      <c r="L675" s="38" t="s">
        <v>2639</v>
      </c>
      <c r="M675" t="str">
        <f>IFERROR(IF(G675="","",IF(_xlfn.XLOOKUP(D675,NOSA!C:C,NOSA!C:C)=D675,"تحویل شده")),"تحویل نشده")</f>
        <v>تحویل شده</v>
      </c>
      <c r="N675" s="57">
        <v>45460.906570717591</v>
      </c>
    </row>
    <row r="676" spans="2:14">
      <c r="B676" t="str">
        <f>IF(C676="","",گزارش!$B$2&amp;"-"&amp;COUNTIF(macro!$C$3:C676,"ok"))</f>
        <v/>
      </c>
      <c r="C676" t="str">
        <f>IF(VLOOKUP(H676,DATABASE!$B:$E,4,FALSE)=گزارش!$B$2,"ok","")</f>
        <v/>
      </c>
      <c r="D676" t="str">
        <f t="shared" si="10"/>
        <v>عينك كهربايي (روكلاهي)1403/03/2845</v>
      </c>
      <c r="G676" t="s">
        <v>3112</v>
      </c>
      <c r="H676" s="38">
        <v>45</v>
      </c>
      <c r="I676" s="10" t="s">
        <v>1826</v>
      </c>
      <c r="J676" s="10" t="s">
        <v>1827</v>
      </c>
      <c r="K676" s="10" t="s">
        <v>1561</v>
      </c>
      <c r="L676" s="38" t="s">
        <v>2639</v>
      </c>
      <c r="M676" t="str">
        <f>IFERROR(IF(G676="","",IF(_xlfn.XLOOKUP(D676,NOSA!C:C,NOSA!C:C)=D676,"تحویل شده")),"تحویل نشده")</f>
        <v>تحویل شده</v>
      </c>
      <c r="N676" s="57">
        <v>45460.907292592594</v>
      </c>
    </row>
    <row r="677" spans="2:14">
      <c r="B677" t="str">
        <f>IF(C677="","",گزارش!$B$2&amp;"-"&amp;COUNTIF(macro!$C$3:C677,"ok"))</f>
        <v/>
      </c>
      <c r="C677" t="str">
        <f>IF(VLOOKUP(H677,DATABASE!$B:$E,4,FALSE)=گزارش!$B$2,"ok","")</f>
        <v/>
      </c>
      <c r="D677" t="str">
        <f t="shared" si="10"/>
        <v>هدگير نقاب1403/03/29624</v>
      </c>
      <c r="G677" t="s">
        <v>3113</v>
      </c>
      <c r="H677" s="38">
        <v>624</v>
      </c>
      <c r="I677" s="10" t="s">
        <v>1965</v>
      </c>
      <c r="J677" s="10" t="s">
        <v>1942</v>
      </c>
      <c r="K677" s="10" t="s">
        <v>12</v>
      </c>
      <c r="L677" s="38" t="s">
        <v>3364</v>
      </c>
      <c r="M677" t="str">
        <f>IFERROR(IF(G677="","",IF(_xlfn.XLOOKUP(D677,NOSA!C:C,NOSA!C:C)=D677,"تحویل شده")),"تحویل نشده")</f>
        <v>تحویل شده</v>
      </c>
      <c r="N677" s="57">
        <v>45461.352281597225</v>
      </c>
    </row>
    <row r="678" spans="2:14">
      <c r="B678" t="str">
        <f>IF(C678="","",گزارش!$B$2&amp;"-"&amp;COUNTIF(macro!$C$3:C678,"ok"))</f>
        <v/>
      </c>
      <c r="C678" t="str">
        <f>IF(VLOOKUP(H678,DATABASE!$B:$E,4,FALSE)=گزارش!$B$2,"ok","")</f>
        <v/>
      </c>
      <c r="D678" t="str">
        <f t="shared" si="10"/>
        <v>نقاب تیره1403/03/29624</v>
      </c>
      <c r="G678" t="s">
        <v>3113</v>
      </c>
      <c r="H678" s="38">
        <v>624</v>
      </c>
      <c r="I678" s="10" t="s">
        <v>1965</v>
      </c>
      <c r="J678" s="10" t="s">
        <v>1942</v>
      </c>
      <c r="K678" s="10" t="s">
        <v>2176</v>
      </c>
      <c r="L678" s="38" t="s">
        <v>3364</v>
      </c>
      <c r="M678" t="str">
        <f>IFERROR(IF(G678="","",IF(_xlfn.XLOOKUP(D678,NOSA!C:C,NOSA!C:C)=D678,"تحویل شده")),"تحویل نشده")</f>
        <v>تحویل نشده</v>
      </c>
      <c r="N678" s="57">
        <v>45461.353332754632</v>
      </c>
    </row>
    <row r="679" spans="2:14">
      <c r="B679" t="str">
        <f>IF(C679="","",گزارش!$B$2&amp;"-"&amp;COUNTIF(macro!$C$3:C679,"ok"))</f>
        <v/>
      </c>
      <c r="C679" t="str">
        <f>IF(VLOOKUP(H679,DATABASE!$B:$E,4,FALSE)=گزارش!$B$2,"ok","")</f>
        <v/>
      </c>
      <c r="D679" t="str">
        <f t="shared" si="10"/>
        <v>پابند نسوز چرمي1403/03/29718</v>
      </c>
      <c r="G679" t="s">
        <v>3113</v>
      </c>
      <c r="H679" s="38">
        <v>718</v>
      </c>
      <c r="I679" s="10" t="s">
        <v>2007</v>
      </c>
      <c r="J679" s="10" t="s">
        <v>1844</v>
      </c>
      <c r="K679" s="10" t="s">
        <v>18</v>
      </c>
      <c r="L679" s="38" t="s">
        <v>3364</v>
      </c>
      <c r="M679" t="str">
        <f>IFERROR(IF(G679="","",IF(_xlfn.XLOOKUP(D679,NOSA!C:C,NOSA!C:C)=D679,"تحویل شده")),"تحویل نشده")</f>
        <v>تحویل شده</v>
      </c>
      <c r="N679" s="57">
        <v>45461.482836921299</v>
      </c>
    </row>
    <row r="680" spans="2:14">
      <c r="B680" t="str">
        <f>IF(C680="","",گزارش!$B$2&amp;"-"&amp;COUNTIF(macro!$C$3:C680,"ok"))</f>
        <v/>
      </c>
      <c r="C680" t="str">
        <f>IF(VLOOKUP(H680,DATABASE!$B:$E,4,FALSE)=گزارش!$B$2,"ok","")</f>
        <v/>
      </c>
      <c r="D680" t="str">
        <f t="shared" si="10"/>
        <v>لباس كار ديرسوز(بلوز و شلوار)1403/03/31851</v>
      </c>
      <c r="G680" t="s">
        <v>3115</v>
      </c>
      <c r="H680" s="38">
        <v>851</v>
      </c>
      <c r="I680" s="10" t="s">
        <v>2761</v>
      </c>
      <c r="J680" s="10" t="s">
        <v>1980</v>
      </c>
      <c r="K680" s="10" t="s">
        <v>2137</v>
      </c>
      <c r="L680" s="38" t="s">
        <v>2609</v>
      </c>
      <c r="M680" t="str">
        <f>IFERROR(IF(G680="","",IF(_xlfn.XLOOKUP(D680,NOSA!C:C,NOSA!C:C)=D680,"تحویل شده")),"تحویل نشده")</f>
        <v>تحویل نشده</v>
      </c>
      <c r="N680" s="57">
        <v>45463.306742592591</v>
      </c>
    </row>
    <row r="681" spans="2:14">
      <c r="B681" t="str">
        <f>IF(C681="","",گزارش!$B$2&amp;"-"&amp;COUNTIF(macro!$C$3:C681,"ok"))</f>
        <v/>
      </c>
      <c r="C681" t="str">
        <f>IF(VLOOKUP(H681,DATABASE!$B:$E,4,FALSE)=گزارش!$B$2,"ok","")</f>
        <v/>
      </c>
      <c r="D681" t="str">
        <f t="shared" si="10"/>
        <v>لباس كار ديرسوز(شلوار) 1403/04/01694</v>
      </c>
      <c r="G681" t="s">
        <v>3116</v>
      </c>
      <c r="H681" s="38">
        <v>694</v>
      </c>
      <c r="I681" s="10" t="s">
        <v>128</v>
      </c>
      <c r="J681" s="10" t="s">
        <v>1873</v>
      </c>
      <c r="K681" s="10" t="s">
        <v>2144</v>
      </c>
      <c r="L681" s="38" t="s">
        <v>3364</v>
      </c>
      <c r="M681" t="str">
        <f>IFERROR(IF(G681="","",IF(_xlfn.XLOOKUP(D681,NOSA!C:C,NOSA!C:C)=D681,"تحویل شده")),"تحویل نشده")</f>
        <v>تحویل نشده</v>
      </c>
      <c r="N681" s="57">
        <v>45464.015587037036</v>
      </c>
    </row>
    <row r="682" spans="2:14">
      <c r="B682" t="str">
        <f>IF(C682="","",گزارش!$B$2&amp;"-"&amp;COUNTIF(macro!$C$3:C682,"ok"))</f>
        <v/>
      </c>
      <c r="C682" t="str">
        <f>IF(VLOOKUP(H682,DATABASE!$B:$E,4,FALSE)=گزارش!$B$2,"ok","")</f>
        <v/>
      </c>
      <c r="D682" t="str">
        <f t="shared" si="10"/>
        <v>لباس كار ديرسوز(بلوز و شلوار)1403/04/02751</v>
      </c>
      <c r="G682" t="s">
        <v>3117</v>
      </c>
      <c r="H682" s="38">
        <v>751</v>
      </c>
      <c r="I682" s="10" t="s">
        <v>2034</v>
      </c>
      <c r="J682" s="10" t="s">
        <v>1838</v>
      </c>
      <c r="K682" s="10" t="s">
        <v>2137</v>
      </c>
      <c r="L682" s="38" t="s">
        <v>2639</v>
      </c>
      <c r="M682" t="str">
        <f>IFERROR(IF(G682="","",IF(_xlfn.XLOOKUP(D682,NOSA!C:C,NOSA!C:C)=D682,"تحویل شده")),"تحویل نشده")</f>
        <v>تحویل شده</v>
      </c>
      <c r="N682" s="57">
        <v>45465.355300347219</v>
      </c>
    </row>
    <row r="683" spans="2:14">
      <c r="B683" t="str">
        <f>IF(C683="","",گزارش!$B$2&amp;"-"&amp;COUNTIF(macro!$C$3:C683,"ok"))</f>
        <v/>
      </c>
      <c r="C683" t="str">
        <f>IF(VLOOKUP(H683,DATABASE!$B:$E,4,FALSE)=گزارش!$B$2,"ok","")</f>
        <v/>
      </c>
      <c r="D683" t="str">
        <f t="shared" si="10"/>
        <v>گوشي ايرماف1403/04/02869</v>
      </c>
      <c r="G683" t="s">
        <v>3117</v>
      </c>
      <c r="H683" s="38">
        <v>869</v>
      </c>
      <c r="I683" s="10" t="s">
        <v>3290</v>
      </c>
      <c r="J683" s="10" t="s">
        <v>2033</v>
      </c>
      <c r="K683" s="10" t="s">
        <v>138</v>
      </c>
      <c r="L683" s="38" t="s">
        <v>3196</v>
      </c>
      <c r="M683" t="str">
        <f>IFERROR(IF(G683="","",IF(_xlfn.XLOOKUP(D683,NOSA!C:C,NOSA!C:C)=D683,"تحویل شده")),"تحویل نشده")</f>
        <v>تحویل شده</v>
      </c>
      <c r="N683" s="57">
        <v>45465.450543981482</v>
      </c>
    </row>
    <row r="684" spans="2:14">
      <c r="B684" t="str">
        <f>IF(C684="","",گزارش!$B$2&amp;"-"&amp;COUNTIF(macro!$C$3:C684,"ok"))</f>
        <v/>
      </c>
      <c r="C684" t="str">
        <f>IF(VLOOKUP(H684,DATABASE!$B:$E,4,FALSE)=گزارش!$B$2,"ok","")</f>
        <v/>
      </c>
      <c r="D684" t="str">
        <f t="shared" si="10"/>
        <v>كلاه ايمني1403/04/02567</v>
      </c>
      <c r="G684" t="s">
        <v>3117</v>
      </c>
      <c r="H684" s="38">
        <v>567</v>
      </c>
      <c r="I684" s="10" t="s">
        <v>1947</v>
      </c>
      <c r="J684" s="10" t="s">
        <v>1844</v>
      </c>
      <c r="K684" s="10" t="s">
        <v>2096</v>
      </c>
      <c r="L684" s="38" t="s">
        <v>2609</v>
      </c>
      <c r="M684" t="str">
        <f>IFERROR(IF(G684="","",IF(_xlfn.XLOOKUP(D684,NOSA!C:C,NOSA!C:C)=D684,"تحویل شده")),"تحویل نشده")</f>
        <v>تحویل شده</v>
      </c>
      <c r="N684" s="57">
        <v>45465.98717685185</v>
      </c>
    </row>
    <row r="685" spans="2:14">
      <c r="B685" t="str">
        <f>IF(C685="","",گزارش!$B$2&amp;"-"&amp;COUNTIF(macro!$C$3:C685,"ok"))</f>
        <v/>
      </c>
      <c r="C685" t="str">
        <f>IF(VLOOKUP(H685,DATABASE!$B:$E,4,FALSE)=گزارش!$B$2,"ok","")</f>
        <v/>
      </c>
      <c r="D685" t="str">
        <f t="shared" si="10"/>
        <v>لباس كار ديرسوز(بلوز و شلوار)1403/04/03888</v>
      </c>
      <c r="G685" t="s">
        <v>3118</v>
      </c>
      <c r="H685" s="38">
        <v>888</v>
      </c>
      <c r="I685" s="10" t="s">
        <v>3404</v>
      </c>
      <c r="J685" s="10" t="s">
        <v>1838</v>
      </c>
      <c r="K685" s="10" t="s">
        <v>2137</v>
      </c>
      <c r="L685" s="38" t="s">
        <v>3196</v>
      </c>
      <c r="M685" t="str">
        <f>IFERROR(IF(G685="","",IF(_xlfn.XLOOKUP(D685,NOSA!C:C,NOSA!C:C)=D685,"تحویل شده")),"تحویل نشده")</f>
        <v>تحویل شده</v>
      </c>
      <c r="N685" s="57">
        <v>45466.37026585648</v>
      </c>
    </row>
    <row r="686" spans="2:14">
      <c r="B686" t="str">
        <f>IF(C686="","",گزارش!$B$2&amp;"-"&amp;COUNTIF(macro!$C$3:C686,"ok"))</f>
        <v/>
      </c>
      <c r="C686" t="str">
        <f>IF(VLOOKUP(H686,DATABASE!$B:$E,4,FALSE)=گزارش!$B$2,"ok","")</f>
        <v/>
      </c>
      <c r="D686" t="str">
        <f t="shared" si="10"/>
        <v>لباس كار ديرسوز(بلوز و شلوار)1403/04/03285</v>
      </c>
      <c r="G686" t="s">
        <v>3118</v>
      </c>
      <c r="H686" s="38">
        <v>285</v>
      </c>
      <c r="I686" s="10" t="s">
        <v>1897</v>
      </c>
      <c r="J686" s="10" t="s">
        <v>1827</v>
      </c>
      <c r="K686" s="10" t="s">
        <v>2137</v>
      </c>
      <c r="L686" s="38" t="s">
        <v>3196</v>
      </c>
      <c r="M686" t="str">
        <f>IFERROR(IF(G686="","",IF(_xlfn.XLOOKUP(D686,NOSA!C:C,NOSA!C:C)=D686,"تحویل شده")),"تحویل نشده")</f>
        <v>تحویل شده</v>
      </c>
      <c r="N686" s="57">
        <v>45466.444433680554</v>
      </c>
    </row>
    <row r="687" spans="2:14">
      <c r="B687" t="str">
        <f>IF(C687="","",گزارش!$B$2&amp;"-"&amp;COUNTIF(macro!$C$3:C687,"ok"))</f>
        <v/>
      </c>
      <c r="C687" t="str">
        <f>IF(VLOOKUP(H687,DATABASE!$B:$E,4,FALSE)=گزارش!$B$2,"ok","")</f>
        <v/>
      </c>
      <c r="D687" t="str">
        <f t="shared" si="10"/>
        <v>نقاب تيره محافظ صورت مدلcanasafe1403/04/03372</v>
      </c>
      <c r="G687" t="s">
        <v>3118</v>
      </c>
      <c r="H687" s="38">
        <v>372</v>
      </c>
      <c r="I687" s="10" t="s">
        <v>1896</v>
      </c>
      <c r="J687" s="10" t="s">
        <v>1831</v>
      </c>
      <c r="K687" s="10" t="s">
        <v>774</v>
      </c>
      <c r="L687" s="38" t="s">
        <v>3196</v>
      </c>
      <c r="M687" t="str">
        <f>IFERROR(IF(G687="","",IF(_xlfn.XLOOKUP(D687,NOSA!C:C,NOSA!C:C)=D687,"تحویل شده")),"تحویل نشده")</f>
        <v>تحویل نشده</v>
      </c>
      <c r="N687" s="57">
        <v>45466.585769212965</v>
      </c>
    </row>
    <row r="688" spans="2:14">
      <c r="B688" t="str">
        <f>IF(C688="","",گزارش!$B$2&amp;"-"&amp;COUNTIF(macro!$C$3:C688,"ok"))</f>
        <v/>
      </c>
      <c r="C688" t="str">
        <f>IF(VLOOKUP(H688,DATABASE!$B:$E,4,FALSE)=گزارش!$B$2,"ok","")</f>
        <v/>
      </c>
      <c r="D688" t="str">
        <f t="shared" si="10"/>
        <v>هدگير نقاب1403/04/03372</v>
      </c>
      <c r="G688" t="s">
        <v>3118</v>
      </c>
      <c r="H688" s="38">
        <v>372</v>
      </c>
      <c r="I688" s="10" t="s">
        <v>1896</v>
      </c>
      <c r="J688" s="10" t="s">
        <v>1831</v>
      </c>
      <c r="K688" s="10" t="s">
        <v>12</v>
      </c>
      <c r="L688" s="38" t="s">
        <v>3196</v>
      </c>
      <c r="M688" t="str">
        <f>IFERROR(IF(G688="","",IF(_xlfn.XLOOKUP(D688,NOSA!C:C,NOSA!C:C)=D688,"تحویل شده")),"تحویل نشده")</f>
        <v>تحویل شده</v>
      </c>
      <c r="N688" s="57">
        <v>45466.585945601852</v>
      </c>
    </row>
    <row r="689" spans="2:14">
      <c r="B689" t="str">
        <f>IF(C689="","",گزارش!$B$2&amp;"-"&amp;COUNTIF(macro!$C$3:C689,"ok"))</f>
        <v/>
      </c>
      <c r="C689" t="str">
        <f>IF(VLOOKUP(H689,DATABASE!$B:$E,4,FALSE)=گزارش!$B$2,"ok","")</f>
        <v/>
      </c>
      <c r="D689" t="str">
        <f t="shared" si="10"/>
        <v>لباس كار نسوز(بلوز و شلوار)1403/04/03766</v>
      </c>
      <c r="G689" t="s">
        <v>3118</v>
      </c>
      <c r="H689" s="38">
        <v>766</v>
      </c>
      <c r="I689" s="10" t="s">
        <v>2041</v>
      </c>
      <c r="J689" s="10" t="s">
        <v>1840</v>
      </c>
      <c r="K689" s="10" t="s">
        <v>2129</v>
      </c>
      <c r="L689" s="38" t="s">
        <v>3364</v>
      </c>
      <c r="M689" t="str">
        <f>IFERROR(IF(G689="","",IF(_xlfn.XLOOKUP(D689,NOSA!C:C,NOSA!C:C)=D689,"تحویل شده")),"تحویل نشده")</f>
        <v>تحویل شده</v>
      </c>
      <c r="N689" s="57">
        <v>45466.733665624997</v>
      </c>
    </row>
    <row r="690" spans="2:14">
      <c r="B690" t="str">
        <f>IF(C690="","",گزارش!$B$2&amp;"-"&amp;COUNTIF(macro!$C$3:C690,"ok"))</f>
        <v/>
      </c>
      <c r="C690" t="str">
        <f>IF(VLOOKUP(H690,DATABASE!$B:$E,4,FALSE)=گزارش!$B$2,"ok","")</f>
        <v/>
      </c>
      <c r="D690" t="str">
        <f t="shared" si="10"/>
        <v>لباس كار نسوز(شلوار)1403/04/05829</v>
      </c>
      <c r="G690" t="s">
        <v>3120</v>
      </c>
      <c r="H690" s="38">
        <v>829</v>
      </c>
      <c r="I690" s="10" t="s">
        <v>2620</v>
      </c>
      <c r="J690" s="10" t="s">
        <v>1840</v>
      </c>
      <c r="K690" s="10" t="s">
        <v>2661</v>
      </c>
      <c r="L690" s="38" t="s">
        <v>2609</v>
      </c>
      <c r="M690" t="str">
        <f>IFERROR(IF(G690="","",IF(_xlfn.XLOOKUP(D690,NOSA!C:C,NOSA!C:C)=D690,"تحویل شده")),"تحویل نشده")</f>
        <v>تحویل نشده</v>
      </c>
      <c r="N690" s="57">
        <v>45468.385873263891</v>
      </c>
    </row>
    <row r="691" spans="2:14">
      <c r="B691" t="str">
        <f>IF(C691="","",گزارش!$B$2&amp;"-"&amp;COUNTIF(macro!$C$3:C691,"ok"))</f>
        <v/>
      </c>
      <c r="C691" t="str">
        <f>IF(VLOOKUP(H691,DATABASE!$B:$E,4,FALSE)=گزارش!$B$2,"ok","")</f>
        <v/>
      </c>
      <c r="D691" t="str">
        <f t="shared" si="10"/>
        <v>چكمه ايمني نسوز1403/04/06573</v>
      </c>
      <c r="G691" t="s">
        <v>3121</v>
      </c>
      <c r="H691" s="38">
        <v>573</v>
      </c>
      <c r="I691" s="10" t="s">
        <v>1948</v>
      </c>
      <c r="J691" s="10" t="s">
        <v>1844</v>
      </c>
      <c r="K691" s="10" t="s">
        <v>2152</v>
      </c>
      <c r="L691" s="38" t="s">
        <v>3196</v>
      </c>
      <c r="M691" t="str">
        <f>IFERROR(IF(G691="","",IF(_xlfn.XLOOKUP(D691,NOSA!C:C,NOSA!C:C)=D691,"تحویل شده")),"تحویل نشده")</f>
        <v>تحویل شده</v>
      </c>
      <c r="N691" s="57">
        <v>45469.372139930558</v>
      </c>
    </row>
    <row r="692" spans="2:14">
      <c r="B692" t="str">
        <f>IF(C692="","",گزارش!$B$2&amp;"-"&amp;COUNTIF(macro!$C$3:C692,"ok"))</f>
        <v/>
      </c>
      <c r="C692" t="str">
        <f>IF(VLOOKUP(H692,DATABASE!$B:$E,4,FALSE)=گزارش!$B$2,"ok","")</f>
        <v/>
      </c>
      <c r="D692" t="str">
        <f t="shared" si="10"/>
        <v>چكمه ايمني نسوز1403/04/07891</v>
      </c>
      <c r="G692" t="s">
        <v>3122</v>
      </c>
      <c r="H692" s="38">
        <v>891</v>
      </c>
      <c r="I692" s="10" t="s">
        <v>1896</v>
      </c>
      <c r="J692" s="10" t="s">
        <v>1842</v>
      </c>
      <c r="K692" s="10" t="s">
        <v>2152</v>
      </c>
      <c r="L692" s="38" t="s">
        <v>2639</v>
      </c>
      <c r="M692" t="str">
        <f>IFERROR(IF(G692="","",IF(_xlfn.XLOOKUP(D692,NOSA!C:C,NOSA!C:C)=D692,"تحویل شده")),"تحویل نشده")</f>
        <v>تحویل شده</v>
      </c>
      <c r="N692" s="57">
        <v>45470.314488194446</v>
      </c>
    </row>
    <row r="693" spans="2:14">
      <c r="B693" t="str">
        <f>IF(C693="","",گزارش!$B$2&amp;"-"&amp;COUNTIF(macro!$C$3:C693,"ok"))</f>
        <v/>
      </c>
      <c r="C693" t="str">
        <f>IF(VLOOKUP(H693,DATABASE!$B:$E,4,FALSE)=گزارش!$B$2,"ok","")</f>
        <v/>
      </c>
      <c r="D693" t="str">
        <f t="shared" si="10"/>
        <v>پابند نسوز چرمي1403/04/07567</v>
      </c>
      <c r="G693" t="s">
        <v>3122</v>
      </c>
      <c r="H693" s="38">
        <v>567</v>
      </c>
      <c r="I693" s="10" t="s">
        <v>1947</v>
      </c>
      <c r="J693" s="10" t="s">
        <v>1844</v>
      </c>
      <c r="K693" s="10" t="s">
        <v>18</v>
      </c>
      <c r="L693" s="38" t="s">
        <v>2639</v>
      </c>
      <c r="M693" t="str">
        <f>IFERROR(IF(G693="","",IF(_xlfn.XLOOKUP(D693,NOSA!C:C,NOSA!C:C)=D693,"تحویل شده")),"تحویل نشده")</f>
        <v>تحویل نشده</v>
      </c>
      <c r="N693" s="57">
        <v>45470.543624189813</v>
      </c>
    </row>
    <row r="694" spans="2:14">
      <c r="B694" t="str">
        <f>IF(C694="","",گزارش!$B$2&amp;"-"&amp;COUNTIF(macro!$C$3:C694,"ok"))</f>
        <v/>
      </c>
      <c r="C694" t="str">
        <f>IF(VLOOKUP(H694,DATABASE!$B:$E,4,FALSE)=گزارش!$B$2,"ok","")</f>
        <v/>
      </c>
      <c r="D694" t="str">
        <f t="shared" si="10"/>
        <v>عينك كهربايي (روكلاهي)1403/04/07475</v>
      </c>
      <c r="G694" t="s">
        <v>3122</v>
      </c>
      <c r="H694" s="38">
        <v>475</v>
      </c>
      <c r="I694" s="10" t="s">
        <v>264</v>
      </c>
      <c r="J694" s="10" t="s">
        <v>1829</v>
      </c>
      <c r="K694" s="10" t="s">
        <v>1561</v>
      </c>
      <c r="L694" s="38" t="s">
        <v>2639</v>
      </c>
      <c r="M694" t="str">
        <f>IFERROR(IF(G694="","",IF(_xlfn.XLOOKUP(D694,NOSA!C:C,NOSA!C:C)=D694,"تحویل شده")),"تحویل نشده")</f>
        <v>تحویل شده</v>
      </c>
      <c r="N694" s="57">
        <v>45470.605441550928</v>
      </c>
    </row>
    <row r="695" spans="2:14">
      <c r="B695" t="str">
        <f>IF(C695="","",گزارش!$B$2&amp;"-"&amp;COUNTIF(macro!$C$3:C695,"ok"))</f>
        <v/>
      </c>
      <c r="C695" t="str">
        <f>IF(VLOOKUP(H695,DATABASE!$B:$E,4,FALSE)=گزارش!$B$2,"ok","")</f>
        <v/>
      </c>
      <c r="D695" t="str">
        <f t="shared" si="10"/>
        <v>لباس كار ديرسوز(شلوار) 1403/04/08835</v>
      </c>
      <c r="G695" t="s">
        <v>3123</v>
      </c>
      <c r="H695" s="38">
        <v>835</v>
      </c>
      <c r="I695" s="10" t="s">
        <v>2659</v>
      </c>
      <c r="J695" s="10" t="s">
        <v>1913</v>
      </c>
      <c r="K695" s="10" t="s">
        <v>2144</v>
      </c>
      <c r="L695" s="38" t="s">
        <v>2639</v>
      </c>
      <c r="M695" t="str">
        <f>IFERROR(IF(G695="","",IF(_xlfn.XLOOKUP(D695,NOSA!C:C,NOSA!C:C)=D695,"تحویل شده")),"تحویل نشده")</f>
        <v>تحویل نشده</v>
      </c>
      <c r="N695" s="57">
        <v>45471.382083564815</v>
      </c>
    </row>
    <row r="696" spans="2:14">
      <c r="B696" t="str">
        <f>IF(C696="","",گزارش!$B$2&amp;"-"&amp;COUNTIF(macro!$C$3:C696,"ok"))</f>
        <v/>
      </c>
      <c r="C696" t="str">
        <f>IF(VLOOKUP(H696,DATABASE!$B:$E,4,FALSE)=گزارش!$B$2,"ok","")</f>
        <v/>
      </c>
      <c r="D696" t="str">
        <f t="shared" si="10"/>
        <v>كفش ايمني1403/04/10869</v>
      </c>
      <c r="G696" t="s">
        <v>3125</v>
      </c>
      <c r="H696" s="38">
        <v>869</v>
      </c>
      <c r="I696" s="10" t="s">
        <v>3290</v>
      </c>
      <c r="J696" s="10" t="s">
        <v>2033</v>
      </c>
      <c r="K696" s="10" t="s">
        <v>2149</v>
      </c>
      <c r="L696" s="38" t="s">
        <v>3364</v>
      </c>
      <c r="M696" t="str">
        <f>IFERROR(IF(G696="","",IF(_xlfn.XLOOKUP(D696,NOSA!C:C,NOSA!C:C)=D696,"تحویل شده")),"تحویل نشده")</f>
        <v>تحویل شده</v>
      </c>
      <c r="N696" s="57">
        <v>45473.51880416667</v>
      </c>
    </row>
    <row r="697" spans="2:14">
      <c r="B697" t="str">
        <f>IF(C697="","",گزارش!$B$2&amp;"-"&amp;COUNTIF(macro!$C$3:C697,"ok"))</f>
        <v/>
      </c>
      <c r="C697" t="str">
        <f>IF(VLOOKUP(H697,DATABASE!$B:$E,4,FALSE)=گزارش!$B$2,"ok","")</f>
        <v/>
      </c>
      <c r="D697" t="str">
        <f t="shared" si="10"/>
        <v>كفش ايمني1403/04/10641</v>
      </c>
      <c r="G697" t="s">
        <v>3125</v>
      </c>
      <c r="H697" s="38">
        <v>641</v>
      </c>
      <c r="I697" s="10" t="s">
        <v>1972</v>
      </c>
      <c r="J697" s="10" t="s">
        <v>1873</v>
      </c>
      <c r="K697" s="10" t="s">
        <v>2149</v>
      </c>
      <c r="L697" s="38" t="s">
        <v>3196</v>
      </c>
      <c r="M697" t="str">
        <f>IFERROR(IF(G697="","",IF(_xlfn.XLOOKUP(D697,NOSA!C:C,NOSA!C:C)=D697,"تحویل شده")),"تحویل نشده")</f>
        <v>تحویل شده</v>
      </c>
      <c r="N697" s="57">
        <v>45473.642515046296</v>
      </c>
    </row>
    <row r="698" spans="2:14">
      <c r="B698" t="str">
        <f>IF(C698="","",گزارش!$B$2&amp;"-"&amp;COUNTIF(macro!$C$3:C698,"ok"))</f>
        <v/>
      </c>
      <c r="C698" t="str">
        <f>IF(VLOOKUP(H698,DATABASE!$B:$E,4,FALSE)=گزارش!$B$2,"ok","")</f>
        <v/>
      </c>
      <c r="D698" t="str">
        <f t="shared" si="10"/>
        <v>پوتين ايمني نسوز1403/04/10877</v>
      </c>
      <c r="G698" t="s">
        <v>3125</v>
      </c>
      <c r="H698" s="38">
        <v>877</v>
      </c>
      <c r="I698" s="10" t="s">
        <v>730</v>
      </c>
      <c r="J698" s="10" t="s">
        <v>1800</v>
      </c>
      <c r="K698" s="10" t="s">
        <v>2151</v>
      </c>
      <c r="L698" s="38" t="s">
        <v>2639</v>
      </c>
      <c r="M698" t="str">
        <f>IFERROR(IF(G698="","",IF(_xlfn.XLOOKUP(D698,NOSA!C:C,NOSA!C:C)=D698,"تحویل شده")),"تحویل نشده")</f>
        <v>تحویل شده</v>
      </c>
      <c r="N698" s="57">
        <v>45473.918307638887</v>
      </c>
    </row>
    <row r="699" spans="2:14">
      <c r="B699" t="str">
        <f>IF(C699="","",گزارش!$B$2&amp;"-"&amp;COUNTIF(macro!$C$3:C699,"ok"))</f>
        <v/>
      </c>
      <c r="C699" t="str">
        <f>IF(VLOOKUP(H699,DATABASE!$B:$E,4,FALSE)=گزارش!$B$2,"ok","")</f>
        <v/>
      </c>
      <c r="D699" t="str">
        <f t="shared" si="10"/>
        <v>لباس كار ديرسوز(بلوز و شلوار)1403/04/11866</v>
      </c>
      <c r="G699" t="s">
        <v>3126</v>
      </c>
      <c r="H699" s="38">
        <v>866</v>
      </c>
      <c r="I699" s="10" t="s">
        <v>3238</v>
      </c>
      <c r="J699" s="10" t="s">
        <v>1980</v>
      </c>
      <c r="K699" s="10" t="s">
        <v>2137</v>
      </c>
      <c r="L699" s="38" t="s">
        <v>2609</v>
      </c>
      <c r="M699" t="str">
        <f>IFERROR(IF(G699="","",IF(_xlfn.XLOOKUP(D699,NOSA!C:C,NOSA!C:C)=D699,"تحویل شده")),"تحویل نشده")</f>
        <v>تحویل نشده</v>
      </c>
      <c r="N699" s="57">
        <v>45474.425345370371</v>
      </c>
    </row>
    <row r="700" spans="2:14">
      <c r="B700" t="str">
        <f>IF(C700="","",گزارش!$B$2&amp;"-"&amp;COUNTIF(macro!$C$3:C700,"ok"))</f>
        <v/>
      </c>
      <c r="C700" t="str">
        <f>IF(VLOOKUP(H700,DATABASE!$B:$E,4,FALSE)=گزارش!$B$2,"ok","")</f>
        <v/>
      </c>
      <c r="D700" t="str">
        <f t="shared" si="10"/>
        <v>كفش ايمني1403/04/11233</v>
      </c>
      <c r="G700" t="s">
        <v>3126</v>
      </c>
      <c r="H700" s="38">
        <v>233</v>
      </c>
      <c r="I700" s="10" t="s">
        <v>1881</v>
      </c>
      <c r="J700" s="10" t="s">
        <v>1851</v>
      </c>
      <c r="K700" s="10" t="s">
        <v>2149</v>
      </c>
      <c r="L700" s="38" t="s">
        <v>3364</v>
      </c>
      <c r="M700" t="str">
        <f>IFERROR(IF(G700="","",IF(_xlfn.XLOOKUP(D700,NOSA!C:C,NOSA!C:C)=D700,"تحویل شده")),"تحویل نشده")</f>
        <v>تحویل شده</v>
      </c>
      <c r="N700" s="57">
        <v>45474.911750694446</v>
      </c>
    </row>
    <row r="701" spans="2:14">
      <c r="B701" t="str">
        <f>IF(C701="","",گزارش!$B$2&amp;"-"&amp;COUNTIF(macro!$C$3:C701,"ok"))</f>
        <v/>
      </c>
      <c r="C701" t="str">
        <f>IF(VLOOKUP(H701,DATABASE!$B:$E,4,FALSE)=گزارش!$B$2,"ok","")</f>
        <v/>
      </c>
      <c r="D701" t="str">
        <f t="shared" si="10"/>
        <v>لباس كار نسوز(بلوز و شلوار)1403/04/14624</v>
      </c>
      <c r="G701" t="s">
        <v>3129</v>
      </c>
      <c r="H701" s="38">
        <v>624</v>
      </c>
      <c r="I701" s="10" t="s">
        <v>1965</v>
      </c>
      <c r="J701" s="10" t="s">
        <v>1942</v>
      </c>
      <c r="K701" s="10" t="s">
        <v>2129</v>
      </c>
      <c r="L701" s="38" t="s">
        <v>2609</v>
      </c>
      <c r="M701" t="str">
        <f>IFERROR(IF(G701="","",IF(_xlfn.XLOOKUP(D701,NOSA!C:C,NOSA!C:C)=D701,"تحویل شده")),"تحویل نشده")</f>
        <v>تحویل شده</v>
      </c>
      <c r="N701" s="57">
        <v>45477.426822453701</v>
      </c>
    </row>
    <row r="702" spans="2:14">
      <c r="B702" t="str">
        <f>IF(C702="","",گزارش!$B$2&amp;"-"&amp;COUNTIF(macro!$C$3:C702,"ok"))</f>
        <v/>
      </c>
      <c r="C702" t="str">
        <f>IF(VLOOKUP(H702,DATABASE!$B:$E,4,FALSE)=گزارش!$B$2,"ok","")</f>
        <v/>
      </c>
      <c r="D702" t="str">
        <f t="shared" si="10"/>
        <v>دستكش ساق بلند نسوز1403/04/1831</v>
      </c>
      <c r="G702" t="s">
        <v>3133</v>
      </c>
      <c r="H702" s="38">
        <v>31</v>
      </c>
      <c r="I702" s="10" t="s">
        <v>1030</v>
      </c>
      <c r="J702" s="10" t="s">
        <v>1821</v>
      </c>
      <c r="K702" s="10" t="s">
        <v>180</v>
      </c>
      <c r="L702" s="38" t="s">
        <v>2609</v>
      </c>
      <c r="M702" t="str">
        <f>IFERROR(IF(G702="","",IF(_xlfn.XLOOKUP(D702,NOSA!C:C,NOSA!C:C)=D702,"تحویل شده")),"تحویل نشده")</f>
        <v>تحویل شده</v>
      </c>
      <c r="N702" s="57">
        <v>45481.335610300928</v>
      </c>
    </row>
    <row r="703" spans="2:14">
      <c r="B703" t="str">
        <f>IF(C703="","",گزارش!$B$2&amp;"-"&amp;COUNTIF(macro!$C$3:C703,"ok"))</f>
        <v/>
      </c>
      <c r="C703" t="str">
        <f>IF(VLOOKUP(H703,DATABASE!$B:$E,4,FALSE)=گزارش!$B$2,"ok","")</f>
        <v/>
      </c>
      <c r="D703" t="str">
        <f t="shared" si="10"/>
        <v>هدگير نقاب1403/04/19402</v>
      </c>
      <c r="G703" t="s">
        <v>3134</v>
      </c>
      <c r="H703" s="38">
        <v>402</v>
      </c>
      <c r="I703" s="10" t="s">
        <v>1926</v>
      </c>
      <c r="J703" s="10" t="s">
        <v>1840</v>
      </c>
      <c r="K703" s="10" t="s">
        <v>12</v>
      </c>
      <c r="L703" s="38" t="s">
        <v>3364</v>
      </c>
      <c r="M703" t="str">
        <f>IFERROR(IF(G703="","",IF(_xlfn.XLOOKUP(D703,NOSA!C:C,NOSA!C:C)=D703,"تحویل شده")),"تحویل نشده")</f>
        <v>تحویل نشده</v>
      </c>
      <c r="N703" s="57">
        <v>45482.254703009261</v>
      </c>
    </row>
    <row r="704" spans="2:14">
      <c r="B704" t="str">
        <f>IF(C704="","",گزارش!$B$2&amp;"-"&amp;COUNTIF(macro!$C$3:C704,"ok"))</f>
        <v/>
      </c>
      <c r="C704" t="str">
        <f>IF(VLOOKUP(H704,DATABASE!$B:$E,4,FALSE)=گزارش!$B$2,"ok","")</f>
        <v/>
      </c>
      <c r="D704" t="str">
        <f t="shared" si="10"/>
        <v>نقاب تیره1403/04/20545</v>
      </c>
      <c r="G704" t="s">
        <v>3135</v>
      </c>
      <c r="H704" s="38">
        <v>545</v>
      </c>
      <c r="I704" s="10" t="s">
        <v>1940</v>
      </c>
      <c r="J704" s="10" t="s">
        <v>1861</v>
      </c>
      <c r="K704" s="10" t="s">
        <v>2176</v>
      </c>
      <c r="L704" s="38" t="s">
        <v>3196</v>
      </c>
      <c r="M704" t="str">
        <f>IFERROR(IF(G704="","",IF(_xlfn.XLOOKUP(D704,NOSA!C:C,NOSA!C:C)=D704,"تحویل شده")),"تحویل نشده")</f>
        <v>تحویل نشده</v>
      </c>
      <c r="N704" s="57">
        <v>45483.293606944448</v>
      </c>
    </row>
    <row r="705" spans="2:14">
      <c r="B705" t="str">
        <f>IF(C705="","",گزارش!$B$2&amp;"-"&amp;COUNTIF(macro!$C$3:C705,"ok"))</f>
        <v/>
      </c>
      <c r="C705" t="str">
        <f>IF(VLOOKUP(H705,DATABASE!$B:$E,4,FALSE)=گزارش!$B$2,"ok","")</f>
        <v/>
      </c>
      <c r="D705" t="str">
        <f t="shared" si="10"/>
        <v>دستكش ساق بلند نسوز1403/04/20545</v>
      </c>
      <c r="G705" t="s">
        <v>3135</v>
      </c>
      <c r="H705" s="38">
        <v>545</v>
      </c>
      <c r="I705" s="10" t="s">
        <v>1940</v>
      </c>
      <c r="J705" s="10" t="s">
        <v>1861</v>
      </c>
      <c r="K705" s="10" t="s">
        <v>180</v>
      </c>
      <c r="L705" s="38" t="s">
        <v>3196</v>
      </c>
      <c r="M705" t="str">
        <f>IFERROR(IF(G705="","",IF(_xlfn.XLOOKUP(D705,NOSA!C:C,NOSA!C:C)=D705,"تحویل شده")),"تحویل نشده")</f>
        <v>تحویل شده</v>
      </c>
      <c r="N705" s="57">
        <v>45483.293892013891</v>
      </c>
    </row>
    <row r="706" spans="2:14">
      <c r="B706" t="str">
        <f>IF(C706="","",گزارش!$B$2&amp;"-"&amp;COUNTIF(macro!$C$3:C706,"ok"))</f>
        <v/>
      </c>
      <c r="C706" t="str">
        <f>IF(VLOOKUP(H706,DATABASE!$B:$E,4,FALSE)=گزارش!$B$2,"ok","")</f>
        <v/>
      </c>
      <c r="D706" t="str">
        <f t="shared" si="10"/>
        <v>لباس كار ديرسوز(شلوار) 1403/04/23822</v>
      </c>
      <c r="G706" t="s">
        <v>3138</v>
      </c>
      <c r="H706" s="38">
        <v>822</v>
      </c>
      <c r="I706" s="10" t="s">
        <v>2613</v>
      </c>
      <c r="J706" s="10" t="s">
        <v>1913</v>
      </c>
      <c r="K706" s="10" t="s">
        <v>2144</v>
      </c>
      <c r="L706" s="38" t="s">
        <v>2609</v>
      </c>
      <c r="M706" t="str">
        <f>IFERROR(IF(G706="","",IF(_xlfn.XLOOKUP(D706,NOSA!C:C,NOSA!C:C)=D706,"تحویل شده")),"تحویل نشده")</f>
        <v>تحویل شده</v>
      </c>
      <c r="N706" s="57">
        <v>45486.416465972223</v>
      </c>
    </row>
    <row r="707" spans="2:14">
      <c r="B707" t="str">
        <f>IF(C707="","",گزارش!$B$2&amp;"-"&amp;COUNTIF(macro!$C$3:C707,"ok"))</f>
        <v/>
      </c>
      <c r="C707" t="str">
        <f>IF(VLOOKUP(H707,DATABASE!$B:$E,4,FALSE)=گزارش!$B$2,"ok","")</f>
        <v/>
      </c>
      <c r="D707" t="str">
        <f t="shared" ref="D707:D768" si="11">K707&amp;G707&amp;H707</f>
        <v>كفش ايمني1403/04/23851</v>
      </c>
      <c r="G707" t="s">
        <v>3138</v>
      </c>
      <c r="H707" s="38">
        <v>851</v>
      </c>
      <c r="I707" s="10" t="s">
        <v>2761</v>
      </c>
      <c r="J707" s="10" t="s">
        <v>1980</v>
      </c>
      <c r="K707" s="10" t="s">
        <v>2149</v>
      </c>
      <c r="L707" s="38" t="s">
        <v>2609</v>
      </c>
      <c r="M707" t="str">
        <f>IFERROR(IF(G707="","",IF(_xlfn.XLOOKUP(D707,NOSA!C:C,NOSA!C:C)=D707,"تحویل شده")),"تحویل نشده")</f>
        <v>تحویل نشده</v>
      </c>
      <c r="N707" s="57">
        <v>45486.501300925927</v>
      </c>
    </row>
    <row r="708" spans="2:14">
      <c r="B708" t="str">
        <f>IF(C708="","",گزارش!$B$2&amp;"-"&amp;COUNTIF(macro!$C$3:C708,"ok"))</f>
        <v/>
      </c>
      <c r="C708" t="str">
        <f>IF(VLOOKUP(H708,DATABASE!$B:$E,4,FALSE)=گزارش!$B$2,"ok","")</f>
        <v/>
      </c>
      <c r="D708" t="str">
        <f t="shared" si="11"/>
        <v>لباس كار ديرسوز(شلوار) 1403/04/24866</v>
      </c>
      <c r="G708" t="s">
        <v>3139</v>
      </c>
      <c r="H708" s="38">
        <v>866</v>
      </c>
      <c r="I708" s="10" t="s">
        <v>3238</v>
      </c>
      <c r="J708" s="10" t="s">
        <v>1980</v>
      </c>
      <c r="K708" s="10" t="s">
        <v>2144</v>
      </c>
      <c r="L708" s="38" t="s">
        <v>3196</v>
      </c>
      <c r="M708" t="str">
        <f>IFERROR(IF(G708="","",IF(_xlfn.XLOOKUP(D708,NOSA!C:C,NOSA!C:C)=D708,"تحویل شده")),"تحویل نشده")</f>
        <v>تحویل نشده</v>
      </c>
      <c r="N708" s="57">
        <v>45487.276934606482</v>
      </c>
    </row>
    <row r="709" spans="2:14">
      <c r="B709" t="str">
        <f>IF(C709="","",گزارش!$B$2&amp;"-"&amp;COUNTIF(macro!$C$3:C709,"ok"))</f>
        <v/>
      </c>
      <c r="C709" t="str">
        <f>IF(VLOOKUP(H709,DATABASE!$B:$E,4,FALSE)=گزارش!$B$2,"ok","")</f>
        <v/>
      </c>
      <c r="D709" t="str">
        <f t="shared" si="11"/>
        <v>كلاه ايمني1403/04/27791</v>
      </c>
      <c r="G709" t="s">
        <v>3142</v>
      </c>
      <c r="H709" s="38">
        <v>791</v>
      </c>
      <c r="I709" s="10" t="s">
        <v>2063</v>
      </c>
      <c r="J709" s="10" t="s">
        <v>1971</v>
      </c>
      <c r="K709" s="10" t="s">
        <v>2096</v>
      </c>
      <c r="L709" s="38" t="s">
        <v>2609</v>
      </c>
      <c r="M709" t="str">
        <f>IFERROR(IF(G709="","",IF(_xlfn.XLOOKUP(D709,NOSA!C:C,NOSA!C:C)=D709,"تحویل شده")),"تحویل نشده")</f>
        <v>تحویل نشده</v>
      </c>
      <c r="N709" s="57">
        <v>45490.413012847224</v>
      </c>
    </row>
    <row r="710" spans="2:14">
      <c r="B710" t="str">
        <f>IF(C710="","",گزارش!$B$2&amp;"-"&amp;COUNTIF(macro!$C$3:C710,"ok"))</f>
        <v/>
      </c>
      <c r="C710" t="str">
        <f>IF(VLOOKUP(H710,DATABASE!$B:$E,4,FALSE)=گزارش!$B$2,"ok","")</f>
        <v/>
      </c>
      <c r="D710" t="str">
        <f t="shared" si="11"/>
        <v>دستكش ساق كوتاه نسوز1403/04/27719</v>
      </c>
      <c r="G710" t="s">
        <v>3142</v>
      </c>
      <c r="H710" s="38">
        <v>719</v>
      </c>
      <c r="I710" s="10" t="s">
        <v>2008</v>
      </c>
      <c r="J710" s="10" t="s">
        <v>1873</v>
      </c>
      <c r="K710" s="10" t="s">
        <v>168</v>
      </c>
      <c r="L710" s="38" t="s">
        <v>2609</v>
      </c>
      <c r="M710" t="str">
        <f>IFERROR(IF(G710="","",IF(_xlfn.XLOOKUP(D710,NOSA!C:C,NOSA!C:C)=D710,"تحویل شده")),"تحویل نشده")</f>
        <v>تحویل نشده</v>
      </c>
      <c r="N710" s="57">
        <v>45490.550900000002</v>
      </c>
    </row>
    <row r="711" spans="2:14">
      <c r="B711" t="str">
        <f>IF(C711="","",گزارش!$B$2&amp;"-"&amp;COUNTIF(macro!$C$3:C711,"ok"))</f>
        <v/>
      </c>
      <c r="C711" t="str">
        <f>IF(VLOOKUP(H711,DATABASE!$B:$E,4,FALSE)=گزارش!$B$2,"ok","")</f>
        <v/>
      </c>
      <c r="D711" t="str">
        <f t="shared" si="11"/>
        <v>كفش ايمني1403/04/30839</v>
      </c>
      <c r="G711" t="s">
        <v>3145</v>
      </c>
      <c r="H711" s="38">
        <v>839</v>
      </c>
      <c r="I711" s="10" t="s">
        <v>2698</v>
      </c>
      <c r="J711" s="10" t="s">
        <v>1895</v>
      </c>
      <c r="K711" s="10" t="s">
        <v>2149</v>
      </c>
      <c r="L711" s="38" t="s">
        <v>2609</v>
      </c>
      <c r="M711" t="str">
        <f>IFERROR(IF(G711="","",IF(_xlfn.XLOOKUP(D711,NOSA!C:C,NOSA!C:C)=D711,"تحویل شده")),"تحویل نشده")</f>
        <v>تحویل شده</v>
      </c>
      <c r="N711" s="57">
        <v>45493.504880324072</v>
      </c>
    </row>
    <row r="712" spans="2:14">
      <c r="B712" t="str">
        <f>IF(C712="","",گزارش!$B$2&amp;"-"&amp;COUNTIF(macro!$C$3:C712,"ok"))</f>
        <v/>
      </c>
      <c r="C712" t="str">
        <f>IF(VLOOKUP(H712,DATABASE!$B:$E,4,FALSE)=گزارش!$B$2,"ok","")</f>
        <v/>
      </c>
      <c r="D712" t="str">
        <f t="shared" si="11"/>
        <v>لباس كار ديرسوز(شلوار) 1403/04/31739</v>
      </c>
      <c r="G712" t="s">
        <v>3146</v>
      </c>
      <c r="H712" s="38">
        <v>739</v>
      </c>
      <c r="I712" s="10" t="s">
        <v>2023</v>
      </c>
      <c r="J712" s="10" t="s">
        <v>1980</v>
      </c>
      <c r="K712" s="10" t="s">
        <v>2144</v>
      </c>
      <c r="L712" s="38" t="s">
        <v>3196</v>
      </c>
      <c r="M712" t="str">
        <f>IFERROR(IF(G712="","",IF(_xlfn.XLOOKUP(D712,NOSA!C:C,NOSA!C:C)=D712,"تحویل شده")),"تحویل نشده")</f>
        <v>تحویل شده</v>
      </c>
      <c r="N712" s="57">
        <v>45494.292105439818</v>
      </c>
    </row>
    <row r="713" spans="2:14">
      <c r="B713" t="str">
        <f>IF(C713="","",گزارش!$B$2&amp;"-"&amp;COUNTIF(macro!$C$3:C713,"ok"))</f>
        <v/>
      </c>
      <c r="C713" t="str">
        <f>IF(VLOOKUP(H713,DATABASE!$B:$E,4,FALSE)=گزارش!$B$2,"ok","")</f>
        <v/>
      </c>
      <c r="D713" t="str">
        <f t="shared" si="11"/>
        <v>پيشبند نسوز چرمي1403/05/02866</v>
      </c>
      <c r="G713" t="s">
        <v>3148</v>
      </c>
      <c r="H713" s="38">
        <v>866</v>
      </c>
      <c r="I713" s="10" t="s">
        <v>3238</v>
      </c>
      <c r="J713" s="10" t="s">
        <v>1980</v>
      </c>
      <c r="K713" s="10" t="s">
        <v>15</v>
      </c>
      <c r="L713" s="38" t="s">
        <v>2609</v>
      </c>
      <c r="M713" t="str">
        <f>IFERROR(IF(G713="","",IF(_xlfn.XLOOKUP(D713,NOSA!C:C,NOSA!C:C)=D713,"تحویل شده")),"تحویل نشده")</f>
        <v>تحویل شده</v>
      </c>
      <c r="N713" s="57">
        <v>45496.394896412035</v>
      </c>
    </row>
    <row r="714" spans="2:14">
      <c r="B714" t="str">
        <f>IF(C714="","",گزارش!$B$2&amp;"-"&amp;COUNTIF(macro!$C$3:C714,"ok"))</f>
        <v/>
      </c>
      <c r="C714" t="str">
        <f>IF(VLOOKUP(H714,DATABASE!$B:$E,4,FALSE)=گزارش!$B$2,"ok","")</f>
        <v/>
      </c>
      <c r="D714" t="str">
        <f t="shared" si="11"/>
        <v>پابند نسوز چرمي1403/05/02866</v>
      </c>
      <c r="G714" t="s">
        <v>3148</v>
      </c>
      <c r="H714" s="38">
        <v>866</v>
      </c>
      <c r="I714" s="10" t="s">
        <v>3238</v>
      </c>
      <c r="J714" s="10" t="s">
        <v>1980</v>
      </c>
      <c r="K714" s="10" t="s">
        <v>18</v>
      </c>
      <c r="L714" s="38" t="s">
        <v>2609</v>
      </c>
      <c r="M714" t="str">
        <f>IFERROR(IF(G714="","",IF(_xlfn.XLOOKUP(D714,NOSA!C:C,NOSA!C:C)=D714,"تحویل شده")),"تحویل نشده")</f>
        <v>تحویل نشده</v>
      </c>
      <c r="N714" s="57">
        <v>45496.39506840278</v>
      </c>
    </row>
    <row r="715" spans="2:14">
      <c r="B715" t="str">
        <f>IF(C715="","",گزارش!$B$2&amp;"-"&amp;COUNTIF(macro!$C$3:C715,"ok"))</f>
        <v/>
      </c>
      <c r="C715" t="str">
        <f>IF(VLOOKUP(H715,DATABASE!$B:$E,4,FALSE)=گزارش!$B$2,"ok","")</f>
        <v/>
      </c>
      <c r="D715" t="str">
        <f t="shared" si="11"/>
        <v>آستين آلومينيومي1403/05/02866</v>
      </c>
      <c r="G715" t="s">
        <v>3148</v>
      </c>
      <c r="H715" s="38">
        <v>866</v>
      </c>
      <c r="I715" s="10" t="s">
        <v>3238</v>
      </c>
      <c r="J715" s="10" t="s">
        <v>1980</v>
      </c>
      <c r="K715" s="10" t="s">
        <v>38</v>
      </c>
      <c r="L715" s="38" t="s">
        <v>2609</v>
      </c>
      <c r="M715" t="str">
        <f>IFERROR(IF(G715="","",IF(_xlfn.XLOOKUP(D715,NOSA!C:C,NOSA!C:C)=D715,"تحویل شده")),"تحویل نشده")</f>
        <v>تحویل شده</v>
      </c>
      <c r="N715" s="57">
        <v>45496.395847685184</v>
      </c>
    </row>
    <row r="716" spans="2:14">
      <c r="B716" t="str">
        <f>IF(C716="","",گزارش!$B$2&amp;"-"&amp;COUNTIF(macro!$C$3:C716,"ok"))</f>
        <v/>
      </c>
      <c r="C716" t="str">
        <f>IF(VLOOKUP(H716,DATABASE!$B:$E,4,FALSE)=گزارش!$B$2,"ok","")</f>
        <v/>
      </c>
      <c r="D716" t="str">
        <f t="shared" si="11"/>
        <v>پوتين ايمني نسوز1403/05/0270</v>
      </c>
      <c r="G716" t="s">
        <v>3148</v>
      </c>
      <c r="H716" s="38">
        <v>70</v>
      </c>
      <c r="I716" s="10" t="s">
        <v>1837</v>
      </c>
      <c r="J716" s="10" t="s">
        <v>1838</v>
      </c>
      <c r="K716" s="10" t="s">
        <v>2151</v>
      </c>
      <c r="L716" s="38" t="s">
        <v>2609</v>
      </c>
      <c r="M716" t="str">
        <f>IFERROR(IF(G716="","",IF(_xlfn.XLOOKUP(D716,NOSA!C:C,NOSA!C:C)=D716,"تحویل شده")),"تحویل نشده")</f>
        <v>تحویل شده</v>
      </c>
      <c r="N716" s="57">
        <v>45496.431518287034</v>
      </c>
    </row>
    <row r="717" spans="2:14">
      <c r="B717" t="str">
        <f>IF(C717="","",گزارش!$B$2&amp;"-"&amp;COUNTIF(macro!$C$3:C717,"ok"))</f>
        <v/>
      </c>
      <c r="C717" t="str">
        <f>IF(VLOOKUP(H717,DATABASE!$B:$E,4,FALSE)=گزارش!$B$2,"ok","")</f>
        <v/>
      </c>
      <c r="D717" t="str">
        <f t="shared" si="11"/>
        <v>دستكش كف دوبل چرمي1403/05/0270</v>
      </c>
      <c r="G717" t="s">
        <v>3148</v>
      </c>
      <c r="H717" s="38">
        <v>70</v>
      </c>
      <c r="I717" s="10" t="s">
        <v>1837</v>
      </c>
      <c r="J717" s="10" t="s">
        <v>1838</v>
      </c>
      <c r="K717" s="10" t="s">
        <v>1684</v>
      </c>
      <c r="L717" s="38" t="s">
        <v>2609</v>
      </c>
      <c r="M717" t="str">
        <f>IFERROR(IF(G717="","",IF(_xlfn.XLOOKUP(D717,NOSA!C:C,NOSA!C:C)=D717,"تحویل شده")),"تحویل نشده")</f>
        <v>تحویل نشده</v>
      </c>
      <c r="N717" s="57">
        <v>45496.432221527779</v>
      </c>
    </row>
    <row r="718" spans="2:14">
      <c r="B718" t="str">
        <f>IF(C718="","",گزارش!$B$2&amp;"-"&amp;COUNTIF(macro!$C$3:C718,"ok"))</f>
        <v/>
      </c>
      <c r="C718" t="str">
        <f>IF(VLOOKUP(H718,DATABASE!$B:$E,4,FALSE)=گزارش!$B$2,"ok","")</f>
        <v/>
      </c>
      <c r="D718" t="str">
        <f t="shared" si="11"/>
        <v>لباس كار (شلوار) 1403/05/04641</v>
      </c>
      <c r="G718" t="s">
        <v>3150</v>
      </c>
      <c r="H718" s="38">
        <v>641</v>
      </c>
      <c r="I718" s="10" t="s">
        <v>1972</v>
      </c>
      <c r="J718" s="10" t="s">
        <v>1873</v>
      </c>
      <c r="K718" s="10" t="s">
        <v>2115</v>
      </c>
      <c r="L718" s="38" t="s">
        <v>2609</v>
      </c>
      <c r="M718" t="str">
        <f>IFERROR(IF(G718="","",IF(_xlfn.XLOOKUP(D718,NOSA!C:C,NOSA!C:C)=D718,"تحویل شده")),"تحویل نشده")</f>
        <v>تحویل نشده</v>
      </c>
      <c r="N718" s="57">
        <v>45498.512114351855</v>
      </c>
    </row>
    <row r="719" spans="2:14">
      <c r="B719" t="str">
        <f>IF(C719="","",گزارش!$B$2&amp;"-"&amp;COUNTIF(macro!$C$3:C719,"ok"))</f>
        <v/>
      </c>
      <c r="C719" t="str">
        <f>IF(VLOOKUP(H719,DATABASE!$B:$E,4,FALSE)=گزارش!$B$2,"ok","")</f>
        <v/>
      </c>
      <c r="D719" t="str">
        <f t="shared" si="11"/>
        <v>عينك سنگ زني بغل توري1403/05/04415</v>
      </c>
      <c r="G719" t="s">
        <v>3150</v>
      </c>
      <c r="H719" s="38">
        <v>415</v>
      </c>
      <c r="I719" s="10" t="s">
        <v>1928</v>
      </c>
      <c r="J719" s="10" t="s">
        <v>1942</v>
      </c>
      <c r="K719" s="10" t="s">
        <v>1520</v>
      </c>
      <c r="L719" s="38" t="s">
        <v>2609</v>
      </c>
      <c r="M719" t="str">
        <f>IFERROR(IF(G719="","",IF(_xlfn.XLOOKUP(D719,NOSA!C:C,NOSA!C:C)=D719,"تحویل شده")),"تحویل نشده")</f>
        <v>تحویل شده</v>
      </c>
      <c r="N719" s="57">
        <v>45498.616345023147</v>
      </c>
    </row>
    <row r="720" spans="2:14">
      <c r="B720" t="str">
        <f>IF(C720="","",گزارش!$B$2&amp;"-"&amp;COUNTIF(macro!$C$3:C720,"ok"))</f>
        <v/>
      </c>
      <c r="C720" t="str">
        <f>IF(VLOOKUP(H720,DATABASE!$B:$E,4,FALSE)=گزارش!$B$2,"ok","")</f>
        <v/>
      </c>
      <c r="D720" t="str">
        <f t="shared" si="11"/>
        <v>نقاب روشن محافظ صورت 1403/05/04415</v>
      </c>
      <c r="G720" t="s">
        <v>3150</v>
      </c>
      <c r="H720" s="38">
        <v>415</v>
      </c>
      <c r="I720" s="10" t="s">
        <v>1928</v>
      </c>
      <c r="J720" s="10" t="s">
        <v>1942</v>
      </c>
      <c r="K720" s="10" t="s">
        <v>223</v>
      </c>
      <c r="L720" s="38" t="s">
        <v>2609</v>
      </c>
      <c r="M720" t="str">
        <f>IFERROR(IF(G720="","",IF(_xlfn.XLOOKUP(D720,NOSA!C:C,NOSA!C:C)=D720,"تحویل شده")),"تحویل نشده")</f>
        <v>تحویل نشده</v>
      </c>
      <c r="N720" s="57">
        <v>45498.616554629632</v>
      </c>
    </row>
    <row r="721" spans="2:14">
      <c r="B721" t="str">
        <f>IF(C721="","",گزارش!$B$2&amp;"-"&amp;COUNTIF(macro!$C$3:C721,"ok"))</f>
        <v/>
      </c>
      <c r="C721" t="str">
        <f>IF(VLOOKUP(H721,DATABASE!$B:$E,4,FALSE)=گزارش!$B$2,"ok","")</f>
        <v/>
      </c>
      <c r="D721" t="str">
        <f t="shared" si="11"/>
        <v>كلاه ايمني1403/05/05723</v>
      </c>
      <c r="G721" t="s">
        <v>3151</v>
      </c>
      <c r="H721" s="38">
        <v>723</v>
      </c>
      <c r="I721" s="10" t="s">
        <v>2010</v>
      </c>
      <c r="J721" s="10" t="s">
        <v>1838</v>
      </c>
      <c r="K721" s="10" t="s">
        <v>2096</v>
      </c>
      <c r="L721" s="38" t="s">
        <v>2609</v>
      </c>
      <c r="M721" t="str">
        <f>IFERROR(IF(G721="","",IF(_xlfn.XLOOKUP(D721,NOSA!C:C,NOSA!C:C)=D721,"تحویل شده")),"تحویل نشده")</f>
        <v>تحویل شده</v>
      </c>
      <c r="N721" s="57">
        <v>45499.374536226853</v>
      </c>
    </row>
    <row r="722" spans="2:14">
      <c r="B722" t="str">
        <f>IF(C722="","",گزارش!$B$2&amp;"-"&amp;COUNTIF(macro!$C$3:C722,"ok"))</f>
        <v/>
      </c>
      <c r="C722" t="str">
        <f>IF(VLOOKUP(H722,DATABASE!$B:$E,4,FALSE)=گزارش!$B$2,"ok","")</f>
        <v/>
      </c>
      <c r="D722" t="str">
        <f t="shared" si="11"/>
        <v>چكمه ايمني نسوز1403/05/06773</v>
      </c>
      <c r="G722" t="s">
        <v>3152</v>
      </c>
      <c r="H722" s="38">
        <v>773</v>
      </c>
      <c r="I722" s="10" t="s">
        <v>2048</v>
      </c>
      <c r="J722" s="10" t="s">
        <v>1854</v>
      </c>
      <c r="K722" s="10" t="s">
        <v>2152</v>
      </c>
      <c r="L722" s="38" t="s">
        <v>3196</v>
      </c>
      <c r="M722" t="str">
        <f>IFERROR(IF(G722="","",IF(_xlfn.XLOOKUP(D722,NOSA!C:C,NOSA!C:C)=D722,"تحویل شده")),"تحویل نشده")</f>
        <v>تحویل شده</v>
      </c>
      <c r="N722" s="57">
        <v>45500.3467318287</v>
      </c>
    </row>
    <row r="723" spans="2:14">
      <c r="B723" t="str">
        <f>IF(C723="","",گزارش!$B$2&amp;"-"&amp;COUNTIF(macro!$C$3:C723,"ok"))</f>
        <v/>
      </c>
      <c r="C723" t="str">
        <f>IF(VLOOKUP(H723,DATABASE!$B:$E,4,FALSE)=گزارش!$B$2,"ok","")</f>
        <v/>
      </c>
      <c r="D723" t="str">
        <f t="shared" si="11"/>
        <v>عينك سنگ زني بغل توري1403/05/06843</v>
      </c>
      <c r="G723" t="s">
        <v>3152</v>
      </c>
      <c r="H723" s="38">
        <v>843</v>
      </c>
      <c r="I723" s="10" t="s">
        <v>2695</v>
      </c>
      <c r="J723" s="10" t="s">
        <v>3365</v>
      </c>
      <c r="K723" s="10" t="s">
        <v>1520</v>
      </c>
      <c r="L723" s="38" t="s">
        <v>2609</v>
      </c>
      <c r="M723" t="str">
        <f>IFERROR(IF(G723="","",IF(_xlfn.XLOOKUP(D723,NOSA!C:C,NOSA!C:C)=D723,"تحویل شده")),"تحویل نشده")</f>
        <v>تحویل شده</v>
      </c>
      <c r="N723" s="57">
        <v>45500.597687499998</v>
      </c>
    </row>
    <row r="724" spans="2:14">
      <c r="B724" t="str">
        <f>IF(C724="","",گزارش!$B$2&amp;"-"&amp;COUNTIF(macro!$C$3:C724,"ok"))</f>
        <v/>
      </c>
      <c r="C724" t="str">
        <f>IF(VLOOKUP(H724,DATABASE!$B:$E,4,FALSE)=گزارش!$B$2,"ok","")</f>
        <v/>
      </c>
      <c r="D724" t="str">
        <f t="shared" si="11"/>
        <v>عينك سنگ زني بغل توري1403/05/06862</v>
      </c>
      <c r="G724" t="s">
        <v>3152</v>
      </c>
      <c r="H724" s="38">
        <v>862</v>
      </c>
      <c r="I724" s="10" t="s">
        <v>3192</v>
      </c>
      <c r="J724" s="10" t="s">
        <v>1873</v>
      </c>
      <c r="K724" s="10" t="s">
        <v>1520</v>
      </c>
      <c r="L724" s="38" t="s">
        <v>2609</v>
      </c>
      <c r="M724" t="str">
        <f>IFERROR(IF(G724="","",IF(_xlfn.XLOOKUP(D724,NOSA!C:C,NOSA!C:C)=D724,"تحویل شده")),"تحویل نشده")</f>
        <v>تحویل شده</v>
      </c>
      <c r="N724" s="57">
        <v>45500.598867708337</v>
      </c>
    </row>
    <row r="725" spans="2:14">
      <c r="B725" t="str">
        <f>IF(C725="","",گزارش!$B$2&amp;"-"&amp;COUNTIF(macro!$C$3:C725,"ok"))</f>
        <v/>
      </c>
      <c r="C725" t="str">
        <f>IF(VLOOKUP(H725,DATABASE!$B:$E,4,FALSE)=گزارش!$B$2,"ok","")</f>
        <v/>
      </c>
      <c r="D725" t="str">
        <f t="shared" si="11"/>
        <v>ماسك نيم صورت دو فيلتره (3M)1403/05/06751</v>
      </c>
      <c r="G725" t="s">
        <v>3152</v>
      </c>
      <c r="H725" s="38">
        <v>751</v>
      </c>
      <c r="I725" s="10" t="s">
        <v>2034</v>
      </c>
      <c r="J725" s="10" t="s">
        <v>1838</v>
      </c>
      <c r="K725" s="10" t="s">
        <v>151</v>
      </c>
      <c r="L725" s="38" t="s">
        <v>3196</v>
      </c>
      <c r="M725" t="str">
        <f>IFERROR(IF(G725="","",IF(_xlfn.XLOOKUP(D725,NOSA!C:C,NOSA!C:C)=D725,"تحویل شده")),"تحویل نشده")</f>
        <v>تحویل شده</v>
      </c>
      <c r="N725" s="57">
        <v>45500.670028935187</v>
      </c>
    </row>
    <row r="726" spans="2:14">
      <c r="B726" t="str">
        <f>IF(C726="","",گزارش!$B$2&amp;"-"&amp;COUNTIF(macro!$C$3:C726,"ok"))</f>
        <v/>
      </c>
      <c r="C726" t="str">
        <f>IF(VLOOKUP(H726,DATABASE!$B:$E,4,FALSE)=گزارش!$B$2,"ok","")</f>
        <v/>
      </c>
      <c r="D726" t="str">
        <f t="shared" si="11"/>
        <v>لباس كار نسوز(بلوز و شلوار)1403/05/07649</v>
      </c>
      <c r="G726" t="s">
        <v>3153</v>
      </c>
      <c r="H726" s="38">
        <v>649</v>
      </c>
      <c r="I726" s="10" t="s">
        <v>1975</v>
      </c>
      <c r="J726" s="10" t="s">
        <v>1844</v>
      </c>
      <c r="K726" s="10" t="s">
        <v>2129</v>
      </c>
      <c r="L726" s="38" t="s">
        <v>2609</v>
      </c>
      <c r="M726" t="str">
        <f>IFERROR(IF(G726="","",IF(_xlfn.XLOOKUP(D726,NOSA!C:C,NOSA!C:C)=D726,"تحویل شده")),"تحویل نشده")</f>
        <v>تحویل شده</v>
      </c>
      <c r="N726" s="57">
        <v>45501.78835185185</v>
      </c>
    </row>
    <row r="727" spans="2:14">
      <c r="B727" t="str">
        <f>IF(C727="","",گزارش!$B$2&amp;"-"&amp;COUNTIF(macro!$C$3:C727,"ok"))</f>
        <v/>
      </c>
      <c r="C727" t="str">
        <f>IF(VLOOKUP(H727,DATABASE!$B:$E,4,FALSE)=گزارش!$B$2,"ok","")</f>
        <v/>
      </c>
      <c r="D727" t="str">
        <f t="shared" si="11"/>
        <v>دستكش ضد برش سبك1403/05/07845</v>
      </c>
      <c r="G727" t="s">
        <v>3153</v>
      </c>
      <c r="H727" s="38">
        <v>845</v>
      </c>
      <c r="I727" s="10" t="s">
        <v>2715</v>
      </c>
      <c r="J727" s="10" t="s">
        <v>1873</v>
      </c>
      <c r="K727" s="10" t="s">
        <v>22</v>
      </c>
      <c r="L727" s="38" t="s">
        <v>2609</v>
      </c>
      <c r="M727" t="str">
        <f>IFERROR(IF(G727="","",IF(_xlfn.XLOOKUP(D727,NOSA!C:C,NOSA!C:C)=D727,"تحویل شده")),"تحویل نشده")</f>
        <v>تحویل شده</v>
      </c>
      <c r="N727" s="57">
        <v>45501.79830347222</v>
      </c>
    </row>
    <row r="728" spans="2:14">
      <c r="B728" t="str">
        <f>IF(C728="","",گزارش!$B$2&amp;"-"&amp;COUNTIF(macro!$C$3:C728,"ok"))</f>
        <v>خدمات و نگهبانی-13</v>
      </c>
      <c r="C728" t="str">
        <f>IF(VLOOKUP(H728,DATABASE!$B:$E,4,FALSE)=گزارش!$B$2,"ok","")</f>
        <v>ok</v>
      </c>
      <c r="D728" t="str">
        <f t="shared" si="11"/>
        <v>دستكش ضد برش سبك1403/05/07651</v>
      </c>
      <c r="G728" t="s">
        <v>3153</v>
      </c>
      <c r="H728" s="38">
        <v>651</v>
      </c>
      <c r="I728" s="10" t="s">
        <v>165</v>
      </c>
      <c r="J728" s="10" t="s">
        <v>1840</v>
      </c>
      <c r="K728" s="10" t="s">
        <v>22</v>
      </c>
      <c r="L728" s="38" t="s">
        <v>2609</v>
      </c>
      <c r="M728" t="str">
        <f>IFERROR(IF(G728="","",IF(_xlfn.XLOOKUP(D728,NOSA!C:C,NOSA!C:C)=D728,"تحویل شده")),"تحویل نشده")</f>
        <v>تحویل شده</v>
      </c>
      <c r="N728" s="57">
        <v>45501.798443981483</v>
      </c>
    </row>
    <row r="729" spans="2:14">
      <c r="B729" t="str">
        <f>IF(C729="","",گزارش!$B$2&amp;"-"&amp;COUNTIF(macro!$C$3:C729,"ok"))</f>
        <v/>
      </c>
      <c r="C729" t="str">
        <f>IF(VLOOKUP(H729,DATABASE!$B:$E,4,FALSE)=گزارش!$B$2,"ok","")</f>
        <v/>
      </c>
      <c r="D729" t="str">
        <f t="shared" si="11"/>
        <v>دستكش كف مواد سبك1403/05/07861</v>
      </c>
      <c r="G729" t="s">
        <v>3153</v>
      </c>
      <c r="H729" s="38">
        <v>861</v>
      </c>
      <c r="I729" s="10" t="s">
        <v>3191</v>
      </c>
      <c r="J729" s="10" t="s">
        <v>1913</v>
      </c>
      <c r="K729" s="10" t="s">
        <v>2</v>
      </c>
      <c r="L729" s="38" t="s">
        <v>2609</v>
      </c>
      <c r="M729" t="str">
        <f>IFERROR(IF(G729="","",IF(_xlfn.XLOOKUP(D729,NOSA!C:C,NOSA!C:C)=D729,"تحویل شده")),"تحویل نشده")</f>
        <v>تحویل شده</v>
      </c>
      <c r="N729" s="57">
        <v>45501.823243865743</v>
      </c>
    </row>
    <row r="730" spans="2:14">
      <c r="B730" t="str">
        <f>IF(C730="","",گزارش!$B$2&amp;"-"&amp;COUNTIF(macro!$C$3:C730,"ok"))</f>
        <v/>
      </c>
      <c r="C730" t="str">
        <f>IF(VLOOKUP(H730,DATABASE!$B:$E,4,FALSE)=گزارش!$B$2,"ok","")</f>
        <v/>
      </c>
      <c r="D730" t="str">
        <f t="shared" si="11"/>
        <v>لباس كار نسوز(بلوز و شلوار)1403/05/07819</v>
      </c>
      <c r="G730" t="s">
        <v>3153</v>
      </c>
      <c r="H730" s="38">
        <v>819</v>
      </c>
      <c r="I730" s="10" t="s">
        <v>2611</v>
      </c>
      <c r="J730" s="10" t="s">
        <v>1844</v>
      </c>
      <c r="K730" s="10" t="s">
        <v>2129</v>
      </c>
      <c r="L730" s="38" t="s">
        <v>2609</v>
      </c>
      <c r="M730" t="str">
        <f>IFERROR(IF(G730="","",IF(_xlfn.XLOOKUP(D730,NOSA!C:C,NOSA!C:C)=D730,"تحویل شده")),"تحویل نشده")</f>
        <v>تحویل شده</v>
      </c>
      <c r="N730" s="57">
        <v>45501.893277083334</v>
      </c>
    </row>
    <row r="731" spans="2:14">
      <c r="B731" t="str">
        <f>IF(C731="","",گزارش!$B$2&amp;"-"&amp;COUNTIF(macro!$C$3:C731,"ok"))</f>
        <v/>
      </c>
      <c r="C731" t="str">
        <f>IF(VLOOKUP(H731,DATABASE!$B:$E,4,FALSE)=گزارش!$B$2,"ok","")</f>
        <v/>
      </c>
      <c r="D731" t="str">
        <f t="shared" si="11"/>
        <v>دستكش كف مواد سبك1403/05/07277</v>
      </c>
      <c r="G731" t="s">
        <v>3153</v>
      </c>
      <c r="H731" s="38">
        <v>277</v>
      </c>
      <c r="I731" s="10" t="s">
        <v>1894</v>
      </c>
      <c r="J731" s="10" t="s">
        <v>1873</v>
      </c>
      <c r="K731" s="10" t="s">
        <v>2</v>
      </c>
      <c r="L731" s="38" t="s">
        <v>2609</v>
      </c>
      <c r="M731" t="str">
        <f>IFERROR(IF(G731="","",IF(_xlfn.XLOOKUP(D731,NOSA!C:C,NOSA!C:C)=D731,"تحویل شده")),"تحویل نشده")</f>
        <v>تحویل شده</v>
      </c>
      <c r="N731" s="57">
        <v>45501.893974652776</v>
      </c>
    </row>
    <row r="732" spans="2:14">
      <c r="B732" t="str">
        <f>IF(C732="","",گزارش!$B$2&amp;"-"&amp;COUNTIF(macro!$C$3:C732,"ok"))</f>
        <v/>
      </c>
      <c r="C732" t="str">
        <f>IF(VLOOKUP(H732,DATABASE!$B:$E,4,FALSE)=گزارش!$B$2,"ok","")</f>
        <v/>
      </c>
      <c r="D732" t="str">
        <f t="shared" si="11"/>
        <v>دستكش ضد برش سبك1403/05/08641</v>
      </c>
      <c r="G732" t="s">
        <v>3154</v>
      </c>
      <c r="H732" s="38">
        <v>641</v>
      </c>
      <c r="I732" s="10" t="s">
        <v>1972</v>
      </c>
      <c r="J732" s="10" t="s">
        <v>1873</v>
      </c>
      <c r="K732" s="10" t="s">
        <v>22</v>
      </c>
      <c r="L732" s="38" t="s">
        <v>2609</v>
      </c>
      <c r="M732" t="str">
        <f>IFERROR(IF(G732="","",IF(_xlfn.XLOOKUP(D732,NOSA!C:C,NOSA!C:C)=D732,"تحویل شده")),"تحویل نشده")</f>
        <v>تحویل نشده</v>
      </c>
      <c r="N732" s="57">
        <v>45502.316000231483</v>
      </c>
    </row>
    <row r="733" spans="2:14">
      <c r="B733" t="str">
        <f>IF(C733="","",گزارش!$B$2&amp;"-"&amp;COUNTIF(macro!$C$3:C733,"ok"))</f>
        <v/>
      </c>
      <c r="C733" t="str">
        <f>IF(VLOOKUP(H733,DATABASE!$B:$E,4,FALSE)=گزارش!$B$2,"ok","")</f>
        <v/>
      </c>
      <c r="D733" t="str">
        <f t="shared" si="11"/>
        <v>لباس كار(بلوز و شلوار)1403/05/08874</v>
      </c>
      <c r="G733" t="s">
        <v>3154</v>
      </c>
      <c r="H733" s="38">
        <v>874</v>
      </c>
      <c r="I733" s="10" t="s">
        <v>3347</v>
      </c>
      <c r="J733" s="10" t="s">
        <v>1851</v>
      </c>
      <c r="K733" s="10" t="s">
        <v>2119</v>
      </c>
      <c r="L733" s="38" t="s">
        <v>3196</v>
      </c>
      <c r="M733" t="str">
        <f>IFERROR(IF(G733="","",IF(_xlfn.XLOOKUP(D733,NOSA!C:C,NOSA!C:C)=D733,"تحویل شده")),"تحویل نشده")</f>
        <v>تحویل شده</v>
      </c>
      <c r="N733" s="57">
        <v>45502.472860532405</v>
      </c>
    </row>
    <row r="734" spans="2:14">
      <c r="B734" t="str">
        <f>IF(C734="","",گزارش!$B$2&amp;"-"&amp;COUNTIF(macro!$C$3:C734,"ok"))</f>
        <v/>
      </c>
      <c r="C734" t="str">
        <f>IF(VLOOKUP(H734,DATABASE!$B:$E,4,FALSE)=گزارش!$B$2,"ok","")</f>
        <v/>
      </c>
      <c r="D734" t="str">
        <f t="shared" si="11"/>
        <v>لباس كار نسوز(بلوز و شلوار)1403/05/08584</v>
      </c>
      <c r="G734" t="s">
        <v>3154</v>
      </c>
      <c r="H734" s="38">
        <v>584</v>
      </c>
      <c r="I734" s="10" t="s">
        <v>1953</v>
      </c>
      <c r="J734" s="10" t="s">
        <v>1844</v>
      </c>
      <c r="K734" s="10" t="s">
        <v>2129</v>
      </c>
      <c r="L734" s="38" t="s">
        <v>3196</v>
      </c>
      <c r="M734" t="str">
        <f>IFERROR(IF(G734="","",IF(_xlfn.XLOOKUP(D734,NOSA!C:C,NOSA!C:C)=D734,"تحویل شده")),"تحویل نشده")</f>
        <v>تحویل شده</v>
      </c>
      <c r="N734" s="57">
        <v>45502.527186689818</v>
      </c>
    </row>
    <row r="735" spans="2:14">
      <c r="B735" t="str">
        <f>IF(C735="","",گزارش!$B$2&amp;"-"&amp;COUNTIF(macro!$C$3:C735,"ok"))</f>
        <v/>
      </c>
      <c r="C735" t="str">
        <f>IF(VLOOKUP(H735,DATABASE!$B:$E,4,FALSE)=گزارش!$B$2,"ok","")</f>
        <v/>
      </c>
      <c r="D735" t="str">
        <f t="shared" si="11"/>
        <v>لباس كار نسوز(بلوز و شلوار)1403/05/08402</v>
      </c>
      <c r="G735" t="s">
        <v>3154</v>
      </c>
      <c r="H735" s="38">
        <v>402</v>
      </c>
      <c r="I735" s="10" t="s">
        <v>1926</v>
      </c>
      <c r="J735" s="10" t="s">
        <v>1840</v>
      </c>
      <c r="K735" s="10" t="s">
        <v>2129</v>
      </c>
      <c r="L735" s="38" t="s">
        <v>3196</v>
      </c>
      <c r="M735" t="str">
        <f>IFERROR(IF(G735="","",IF(_xlfn.XLOOKUP(D735,NOSA!C:C,NOSA!C:C)=D735,"تحویل شده")),"تحویل نشده")</f>
        <v>تحویل شده</v>
      </c>
      <c r="N735" s="57">
        <v>45502.577446064817</v>
      </c>
    </row>
    <row r="736" spans="2:14">
      <c r="B736" t="str">
        <f>IF(C736="","",گزارش!$B$2&amp;"-"&amp;COUNTIF(macro!$C$3:C736,"ok"))</f>
        <v/>
      </c>
      <c r="C736" t="str">
        <f>IF(VLOOKUP(H736,DATABASE!$B:$E,4,FALSE)=گزارش!$B$2,"ok","")</f>
        <v/>
      </c>
      <c r="D736" t="str">
        <f t="shared" si="11"/>
        <v>دستكش كف مواد سبك1403/05/08840</v>
      </c>
      <c r="G736" t="s">
        <v>3154</v>
      </c>
      <c r="H736" s="38">
        <v>840</v>
      </c>
      <c r="I736" s="10" t="s">
        <v>2693</v>
      </c>
      <c r="J736" s="10" t="s">
        <v>1913</v>
      </c>
      <c r="K736" s="10" t="s">
        <v>2</v>
      </c>
      <c r="L736" s="38" t="s">
        <v>3196</v>
      </c>
      <c r="M736" t="str">
        <f>IFERROR(IF(G736="","",IF(_xlfn.XLOOKUP(D736,NOSA!C:C,NOSA!C:C)=D736,"تحویل شده")),"تحویل نشده")</f>
        <v>تحویل نشده</v>
      </c>
      <c r="N736" s="57">
        <v>45502.630316435185</v>
      </c>
    </row>
    <row r="737" spans="2:14">
      <c r="B737" t="str">
        <f>IF(C737="","",گزارش!$B$2&amp;"-"&amp;COUNTIF(macro!$C$3:C737,"ok"))</f>
        <v/>
      </c>
      <c r="C737" t="str">
        <f>IF(VLOOKUP(H737,DATABASE!$B:$E,4,FALSE)=گزارش!$B$2,"ok","")</f>
        <v/>
      </c>
      <c r="D737" t="str">
        <f t="shared" si="11"/>
        <v>رابط فنري نقاب كلاه ايمني1403/05/08405</v>
      </c>
      <c r="G737" t="s">
        <v>3154</v>
      </c>
      <c r="H737" s="38">
        <v>405</v>
      </c>
      <c r="I737" s="10" t="s">
        <v>1927</v>
      </c>
      <c r="J737" s="10" t="s">
        <v>1844</v>
      </c>
      <c r="K737" s="10" t="s">
        <v>135</v>
      </c>
      <c r="L737" s="38" t="s">
        <v>2639</v>
      </c>
      <c r="M737" t="str">
        <f>IFERROR(IF(G737="","",IF(_xlfn.XLOOKUP(D737,NOSA!C:C,NOSA!C:C)=D737,"تحویل شده")),"تحویل نشده")</f>
        <v>تحویل شده</v>
      </c>
      <c r="N737" s="57">
        <v>45502.830237615737</v>
      </c>
    </row>
    <row r="738" spans="2:14">
      <c r="B738" t="str">
        <f>IF(C738="","",گزارش!$B$2&amp;"-"&amp;COUNTIF(macro!$C$3:C738,"ok"))</f>
        <v/>
      </c>
      <c r="C738" t="str">
        <f>IF(VLOOKUP(H738,DATABASE!$B:$E,4,FALSE)=گزارش!$B$2,"ok","")</f>
        <v/>
      </c>
      <c r="D738" t="str">
        <f t="shared" si="11"/>
        <v>نقاب تیره1403/05/08405</v>
      </c>
      <c r="G738" t="s">
        <v>3154</v>
      </c>
      <c r="H738" s="38">
        <v>405</v>
      </c>
      <c r="I738" s="10" t="s">
        <v>1927</v>
      </c>
      <c r="J738" s="10" t="s">
        <v>1844</v>
      </c>
      <c r="K738" s="10" t="s">
        <v>2176</v>
      </c>
      <c r="L738" s="38" t="s">
        <v>2639</v>
      </c>
      <c r="M738" t="str">
        <f>IFERROR(IF(G738="","",IF(_xlfn.XLOOKUP(D738,NOSA!C:C,NOSA!C:C)=D738,"تحویل شده")),"تحویل نشده")</f>
        <v>تحویل نشده</v>
      </c>
      <c r="N738" s="57">
        <v>45502.831985300923</v>
      </c>
    </row>
    <row r="739" spans="2:14">
      <c r="B739" t="str">
        <f>IF(C739="","",گزارش!$B$2&amp;"-"&amp;COUNTIF(macro!$C$3:C739,"ok"))</f>
        <v/>
      </c>
      <c r="C739" t="str">
        <f>IF(VLOOKUP(H739,DATABASE!$B:$E,4,FALSE)=گزارش!$B$2,"ok","")</f>
        <v/>
      </c>
      <c r="D739" t="str">
        <f t="shared" si="11"/>
        <v>پيشبند نسوز چرمي1403/05/08405</v>
      </c>
      <c r="G739" t="s">
        <v>3154</v>
      </c>
      <c r="H739" s="38">
        <v>405</v>
      </c>
      <c r="I739" s="10" t="s">
        <v>1927</v>
      </c>
      <c r="J739" s="10" t="s">
        <v>1844</v>
      </c>
      <c r="K739" s="10" t="s">
        <v>15</v>
      </c>
      <c r="L739" s="38" t="s">
        <v>2639</v>
      </c>
      <c r="M739" t="str">
        <f>IFERROR(IF(G739="","",IF(_xlfn.XLOOKUP(D739,NOSA!C:C,NOSA!C:C)=D739,"تحویل شده")),"تحویل نشده")</f>
        <v>تحویل شده</v>
      </c>
      <c r="N739" s="57">
        <v>45502.832692592594</v>
      </c>
    </row>
    <row r="740" spans="2:14">
      <c r="B740" t="str">
        <f>IF(C740="","",گزارش!$B$2&amp;"-"&amp;COUNTIF(macro!$C$3:C740,"ok"))</f>
        <v/>
      </c>
      <c r="C740" t="str">
        <f>IF(VLOOKUP(H740,DATABASE!$B:$E,4,FALSE)=گزارش!$B$2,"ok","")</f>
        <v/>
      </c>
      <c r="D740" t="str">
        <f t="shared" si="11"/>
        <v>لباس كار كارشناسي1403/05/08769</v>
      </c>
      <c r="G740" t="s">
        <v>3154</v>
      </c>
      <c r="H740" s="38">
        <v>769</v>
      </c>
      <c r="I740" s="10" t="s">
        <v>2044</v>
      </c>
      <c r="J740" s="10" t="s">
        <v>1800</v>
      </c>
      <c r="K740" s="10" t="s">
        <v>2132</v>
      </c>
      <c r="L740" s="38" t="s">
        <v>2639</v>
      </c>
      <c r="M740" t="str">
        <f>IFERROR(IF(G740="","",IF(_xlfn.XLOOKUP(D740,NOSA!C:C,NOSA!C:C)=D740,"تحویل شده")),"تحویل نشده")</f>
        <v>تحویل شده</v>
      </c>
      <c r="N740" s="57">
        <v>45502.864284606483</v>
      </c>
    </row>
    <row r="741" spans="2:14">
      <c r="B741" t="str">
        <f>IF(C741="","",گزارش!$B$2&amp;"-"&amp;COUNTIF(macro!$C$3:C741,"ok"))</f>
        <v/>
      </c>
      <c r="C741" t="str">
        <f>IF(VLOOKUP(H741,DATABASE!$B:$E,4,FALSE)=گزارش!$B$2,"ok","")</f>
        <v/>
      </c>
      <c r="D741" t="str">
        <f t="shared" si="11"/>
        <v>لباس كار نسوز(بلوز و شلوار)1403/05/08573</v>
      </c>
      <c r="G741" t="s">
        <v>3154</v>
      </c>
      <c r="H741" s="38">
        <v>573</v>
      </c>
      <c r="I741" s="10" t="s">
        <v>1948</v>
      </c>
      <c r="J741" s="10" t="s">
        <v>1844</v>
      </c>
      <c r="K741" s="10" t="s">
        <v>2129</v>
      </c>
      <c r="L741" s="38" t="s">
        <v>2639</v>
      </c>
      <c r="M741" t="str">
        <f>IFERROR(IF(G741="","",IF(_xlfn.XLOOKUP(D741,NOSA!C:C,NOSA!C:C)=D741,"تحویل شده")),"تحویل نشده")</f>
        <v>تحویل شده</v>
      </c>
      <c r="N741" s="57">
        <v>45502.864776504626</v>
      </c>
    </row>
    <row r="742" spans="2:14">
      <c r="B742" t="str">
        <f>IF(C742="","",گزارش!$B$2&amp;"-"&amp;COUNTIF(macro!$C$3:C742,"ok"))</f>
        <v/>
      </c>
      <c r="C742" t="str">
        <f>IF(VLOOKUP(H742,DATABASE!$B:$E,4,FALSE)=گزارش!$B$2,"ok","")</f>
        <v/>
      </c>
      <c r="D742" t="str">
        <f t="shared" si="11"/>
        <v>دستكش ضد برش سبك1403/05/09891</v>
      </c>
      <c r="G742" t="s">
        <v>3155</v>
      </c>
      <c r="H742" s="38">
        <v>891</v>
      </c>
      <c r="I742" s="10" t="s">
        <v>1896</v>
      </c>
      <c r="J742" s="10" t="s">
        <v>1842</v>
      </c>
      <c r="K742" s="10" t="s">
        <v>22</v>
      </c>
      <c r="L742" s="38" t="s">
        <v>2639</v>
      </c>
      <c r="M742" t="str">
        <f>IFERROR(IF(G742="","",IF(_xlfn.XLOOKUP(D742,NOSA!C:C,NOSA!C:C)=D742,"تحویل شده")),"تحویل نشده")</f>
        <v>تحویل نشده</v>
      </c>
      <c r="N742" s="57">
        <v>45503.314839467595</v>
      </c>
    </row>
    <row r="743" spans="2:14">
      <c r="B743" t="str">
        <f>IF(C743="","",گزارش!$B$2&amp;"-"&amp;COUNTIF(macro!$C$3:C743,"ok"))</f>
        <v/>
      </c>
      <c r="C743" t="str">
        <f>IF(VLOOKUP(H743,DATABASE!$B:$E,4,FALSE)=گزارش!$B$2,"ok","")</f>
        <v/>
      </c>
      <c r="D743" t="str">
        <f t="shared" si="11"/>
        <v>لباس كار نسوز(بلوز و شلوار)1403/05/0970</v>
      </c>
      <c r="G743" t="s">
        <v>3155</v>
      </c>
      <c r="H743" s="38">
        <v>70</v>
      </c>
      <c r="I743" s="10" t="s">
        <v>1837</v>
      </c>
      <c r="J743" s="10" t="s">
        <v>1838</v>
      </c>
      <c r="K743" s="10" t="s">
        <v>2129</v>
      </c>
      <c r="L743" s="38" t="s">
        <v>3196</v>
      </c>
      <c r="M743" t="str">
        <f>IFERROR(IF(G743="","",IF(_xlfn.XLOOKUP(D743,NOSA!C:C,NOSA!C:C)=D743,"تحویل شده")),"تحویل نشده")</f>
        <v>تحویل نشده</v>
      </c>
      <c r="N743" s="57">
        <v>45503.32865891204</v>
      </c>
    </row>
    <row r="744" spans="2:14">
      <c r="B744" t="str">
        <f>IF(C744="","",گزارش!$B$2&amp;"-"&amp;COUNTIF(macro!$C$3:C744,"ok"))</f>
        <v/>
      </c>
      <c r="C744" t="str">
        <f>IF(VLOOKUP(H744,DATABASE!$B:$E,4,FALSE)=گزارش!$B$2,"ok","")</f>
        <v/>
      </c>
      <c r="D744" t="str">
        <f t="shared" si="11"/>
        <v>دستكش ضد برش سبك1403/05/09881</v>
      </c>
      <c r="G744" t="s">
        <v>3155</v>
      </c>
      <c r="H744" s="38">
        <v>881</v>
      </c>
      <c r="I744" s="10" t="s">
        <v>3376</v>
      </c>
      <c r="J744" s="10" t="s">
        <v>1895</v>
      </c>
      <c r="K744" s="10" t="s">
        <v>22</v>
      </c>
      <c r="L744" s="38" t="s">
        <v>3196</v>
      </c>
      <c r="M744" t="str">
        <f>IFERROR(IF(G744="","",IF(_xlfn.XLOOKUP(D744,NOSA!C:C,NOSA!C:C)=D744,"تحویل شده")),"تحویل نشده")</f>
        <v>تحویل نشده</v>
      </c>
      <c r="N744" s="57">
        <v>45503.393653356485</v>
      </c>
    </row>
    <row r="745" spans="2:14">
      <c r="B745" t="str">
        <f>IF(C745="","",گزارش!$B$2&amp;"-"&amp;COUNTIF(macro!$C$3:C745,"ok"))</f>
        <v/>
      </c>
      <c r="C745" t="str">
        <f>IF(VLOOKUP(H745,DATABASE!$B:$E,4,FALSE)=گزارش!$B$2,"ok","")</f>
        <v/>
      </c>
      <c r="D745" t="str">
        <f t="shared" si="11"/>
        <v>لباس كار نسوز(بلوز و شلوار)1403/05/09259</v>
      </c>
      <c r="G745" t="s">
        <v>3155</v>
      </c>
      <c r="H745" s="38">
        <v>259</v>
      </c>
      <c r="I745" s="10" t="s">
        <v>1888</v>
      </c>
      <c r="J745" s="10" t="s">
        <v>1842</v>
      </c>
      <c r="K745" s="10" t="s">
        <v>2129</v>
      </c>
      <c r="L745" s="38" t="s">
        <v>3364</v>
      </c>
      <c r="M745" t="str">
        <f>IFERROR(IF(G745="","",IF(_xlfn.XLOOKUP(D745,NOSA!C:C,NOSA!C:C)=D745,"تحویل شده")),"تحویل نشده")</f>
        <v>تحویل شده</v>
      </c>
      <c r="N745" s="57">
        <v>45503.597350578704</v>
      </c>
    </row>
    <row r="746" spans="2:14">
      <c r="B746" t="str">
        <f>IF(C746="","",گزارش!$B$2&amp;"-"&amp;COUNTIF(macro!$C$3:C746,"ok"))</f>
        <v/>
      </c>
      <c r="C746" t="str">
        <f>IF(VLOOKUP(H746,DATABASE!$B:$E,4,FALSE)=گزارش!$B$2,"ok","")</f>
        <v/>
      </c>
      <c r="D746" t="str">
        <f t="shared" si="11"/>
        <v>لباس كار نسوز(بلوز و شلوار)1403/05/09259</v>
      </c>
      <c r="G746" t="s">
        <v>3155</v>
      </c>
      <c r="H746" s="38">
        <v>259</v>
      </c>
      <c r="I746" s="10" t="s">
        <v>1888</v>
      </c>
      <c r="J746" s="10" t="s">
        <v>1842</v>
      </c>
      <c r="K746" s="10" t="s">
        <v>2129</v>
      </c>
      <c r="L746" s="38" t="s">
        <v>3364</v>
      </c>
      <c r="M746" t="str">
        <f>IFERROR(IF(G746="","",IF(_xlfn.XLOOKUP(D746,NOSA!C:C,NOSA!C:C)=D746,"تحویل شده")),"تحویل نشده")</f>
        <v>تحویل شده</v>
      </c>
      <c r="N746" s="57">
        <v>45503.597425231485</v>
      </c>
    </row>
    <row r="747" spans="2:14">
      <c r="B747" t="str">
        <f>IF(C747="","",گزارش!$B$2&amp;"-"&amp;COUNTIF(macro!$C$3:C747,"ok"))</f>
        <v/>
      </c>
      <c r="C747" t="str">
        <f>IF(VLOOKUP(H747,DATABASE!$B:$E,4,FALSE)=گزارش!$B$2,"ok","")</f>
        <v/>
      </c>
      <c r="D747" t="str">
        <f t="shared" si="11"/>
        <v>چكمه ايمني نسوز1403/05/09259</v>
      </c>
      <c r="G747" t="s">
        <v>3155</v>
      </c>
      <c r="H747" s="38">
        <v>259</v>
      </c>
      <c r="I747" s="10" t="s">
        <v>1888</v>
      </c>
      <c r="J747" s="10" t="s">
        <v>1842</v>
      </c>
      <c r="K747" s="10" t="s">
        <v>2152</v>
      </c>
      <c r="L747" s="38" t="s">
        <v>3364</v>
      </c>
      <c r="M747" t="str">
        <f>IFERROR(IF(G747="","",IF(_xlfn.XLOOKUP(D747,NOSA!C:C,NOSA!C:C)=D747,"تحویل شده")),"تحویل نشده")</f>
        <v>تحویل شده</v>
      </c>
      <c r="N747" s="57">
        <v>45503.598027662039</v>
      </c>
    </row>
    <row r="748" spans="2:14">
      <c r="B748" t="str">
        <f>IF(C748="","",گزارش!$B$2&amp;"-"&amp;COUNTIF(macro!$C$3:C748,"ok"))</f>
        <v/>
      </c>
      <c r="C748" t="str">
        <f>IF(VLOOKUP(H748,DATABASE!$B:$E,4,FALSE)=گزارش!$B$2,"ok","")</f>
        <v/>
      </c>
      <c r="D748" t="str">
        <f t="shared" si="11"/>
        <v>لباس كار ديرسوز(بلوز و شلوار)1403/05/09879</v>
      </c>
      <c r="G748" t="s">
        <v>3155</v>
      </c>
      <c r="H748" s="38">
        <v>879</v>
      </c>
      <c r="I748" s="10" t="s">
        <v>3355</v>
      </c>
      <c r="J748" s="10" t="s">
        <v>1980</v>
      </c>
      <c r="K748" s="10" t="s">
        <v>2137</v>
      </c>
      <c r="L748" s="38" t="s">
        <v>3364</v>
      </c>
      <c r="M748" t="str">
        <f>IFERROR(IF(G748="","",IF(_xlfn.XLOOKUP(D748,NOSA!C:C,NOSA!C:C)=D748,"تحویل شده")),"تحویل نشده")</f>
        <v>تحویل شده</v>
      </c>
      <c r="N748" s="57">
        <v>45503.662106018521</v>
      </c>
    </row>
    <row r="749" spans="2:14">
      <c r="B749" t="str">
        <f>IF(C749="","",گزارش!$B$2&amp;"-"&amp;COUNTIF(macro!$C$3:C749,"ok"))</f>
        <v>خدمات و نگهبانی-14</v>
      </c>
      <c r="C749" t="str">
        <f>IF(VLOOKUP(H749,DATABASE!$B:$E,4,FALSE)=گزارش!$B$2,"ok","")</f>
        <v>ok</v>
      </c>
      <c r="D749" t="str">
        <f t="shared" si="11"/>
        <v>لباس كار نسوز(بلوز و شلوار)1403/05/09651</v>
      </c>
      <c r="G749" t="s">
        <v>3155</v>
      </c>
      <c r="H749" s="38">
        <v>651</v>
      </c>
      <c r="I749" s="10" t="s">
        <v>165</v>
      </c>
      <c r="J749" s="10" t="s">
        <v>1840</v>
      </c>
      <c r="K749" s="10" t="s">
        <v>2129</v>
      </c>
      <c r="L749" s="38" t="s">
        <v>3364</v>
      </c>
      <c r="M749" t="str">
        <f>IFERROR(IF(G749="","",IF(_xlfn.XLOOKUP(D749,NOSA!C:C,NOSA!C:C)=D749,"تحویل شده")),"تحویل نشده")</f>
        <v>تحویل شده</v>
      </c>
      <c r="N749" s="57">
        <v>45503.75583101852</v>
      </c>
    </row>
    <row r="750" spans="2:14">
      <c r="B750" t="str">
        <f>IF(C750="","",گزارش!$B$2&amp;"-"&amp;COUNTIF(macro!$C$3:C750,"ok"))</f>
        <v/>
      </c>
      <c r="C750" t="str">
        <f>IF(VLOOKUP(H750,DATABASE!$B:$E,4,FALSE)=گزارش!$B$2,"ok","")</f>
        <v/>
      </c>
      <c r="D750" t="str">
        <f t="shared" si="11"/>
        <v>لباس كار نسوز(بلوز و شلوار)1403/05/09690</v>
      </c>
      <c r="G750" t="s">
        <v>3155</v>
      </c>
      <c r="H750" s="38">
        <v>690</v>
      </c>
      <c r="I750" s="10" t="s">
        <v>1995</v>
      </c>
      <c r="J750" s="10" t="s">
        <v>1840</v>
      </c>
      <c r="K750" s="10" t="s">
        <v>2129</v>
      </c>
      <c r="L750" s="38" t="s">
        <v>2639</v>
      </c>
      <c r="M750" t="str">
        <f>IFERROR(IF(G750="","",IF(_xlfn.XLOOKUP(D750,NOSA!C:C,NOSA!C:C)=D750,"تحویل شده")),"تحویل نشده")</f>
        <v>تحویل شده</v>
      </c>
      <c r="N750" s="57">
        <v>45503.799842129629</v>
      </c>
    </row>
    <row r="751" spans="2:14">
      <c r="B751" t="str">
        <f>IF(C751="","",گزارش!$B$2&amp;"-"&amp;COUNTIF(macro!$C$3:C751,"ok"))</f>
        <v/>
      </c>
      <c r="C751" t="str">
        <f>IF(VLOOKUP(H751,DATABASE!$B:$E,4,FALSE)=گزارش!$B$2,"ok","")</f>
        <v/>
      </c>
      <c r="D751" t="str">
        <f t="shared" si="11"/>
        <v>نقاب تیره1403/05/09776</v>
      </c>
      <c r="G751" t="s">
        <v>3155</v>
      </c>
      <c r="H751" s="38">
        <v>776</v>
      </c>
      <c r="I751" s="10" t="s">
        <v>1169</v>
      </c>
      <c r="J751" s="10" t="s">
        <v>1842</v>
      </c>
      <c r="K751" s="10" t="s">
        <v>2176</v>
      </c>
      <c r="L751" s="38" t="s">
        <v>2639</v>
      </c>
      <c r="M751" t="str">
        <f>IFERROR(IF(G751="","",IF(_xlfn.XLOOKUP(D751,NOSA!C:C,NOSA!C:C)=D751,"تحویل شده")),"تحویل نشده")</f>
        <v>تحویل نشده</v>
      </c>
      <c r="N751" s="57">
        <v>45503.806949768521</v>
      </c>
    </row>
    <row r="752" spans="2:14">
      <c r="B752" t="str">
        <f>IF(C752="","",گزارش!$B$2&amp;"-"&amp;COUNTIF(macro!$C$3:C752,"ok"))</f>
        <v/>
      </c>
      <c r="C752" t="str">
        <f>IF(VLOOKUP(H752,DATABASE!$B:$E,4,FALSE)=گزارش!$B$2,"ok","")</f>
        <v/>
      </c>
      <c r="D752" t="str">
        <f t="shared" si="11"/>
        <v>نقاب تیره1403/05/09402</v>
      </c>
      <c r="G752" t="s">
        <v>3155</v>
      </c>
      <c r="H752" s="38">
        <v>402</v>
      </c>
      <c r="I752" s="10" t="s">
        <v>1926</v>
      </c>
      <c r="J752" s="10" t="s">
        <v>1840</v>
      </c>
      <c r="K752" s="10" t="s">
        <v>2176</v>
      </c>
      <c r="L752" s="38" t="s">
        <v>2639</v>
      </c>
      <c r="M752" t="str">
        <f>IFERROR(IF(G752="","",IF(_xlfn.XLOOKUP(D752,NOSA!C:C,NOSA!C:C)=D752,"تحویل شده")),"تحویل نشده")</f>
        <v>تحویل نشده</v>
      </c>
      <c r="N752" s="57">
        <v>45503.811597453707</v>
      </c>
    </row>
    <row r="753" spans="2:14">
      <c r="B753" t="str">
        <f>IF(C753="","",گزارش!$B$2&amp;"-"&amp;COUNTIF(macro!$C$3:C753,"ok"))</f>
        <v/>
      </c>
      <c r="C753" t="str">
        <f>IF(VLOOKUP(H753,DATABASE!$B:$E,4,FALSE)=گزارش!$B$2,"ok","")</f>
        <v/>
      </c>
      <c r="D753" t="str">
        <f t="shared" si="11"/>
        <v>لباس كار ديرسوز(بلوز و شلوار)1403/05/10163</v>
      </c>
      <c r="G753" t="s">
        <v>3156</v>
      </c>
      <c r="H753" s="38">
        <v>163</v>
      </c>
      <c r="I753" s="10" t="s">
        <v>1868</v>
      </c>
      <c r="J753" s="10" t="s">
        <v>1869</v>
      </c>
      <c r="K753" s="10" t="s">
        <v>2137</v>
      </c>
      <c r="L753" s="38" t="s">
        <v>3196</v>
      </c>
      <c r="M753" t="str">
        <f>IFERROR(IF(G753="","",IF(_xlfn.XLOOKUP(D753,NOSA!C:C,NOSA!C:C)=D753,"تحویل شده")),"تحویل نشده")</f>
        <v>تحویل نشده</v>
      </c>
      <c r="N753" s="57">
        <v>45504.343871643519</v>
      </c>
    </row>
    <row r="754" spans="2:14">
      <c r="B754" t="str">
        <f>IF(C754="","",گزارش!$B$2&amp;"-"&amp;COUNTIF(macro!$C$3:C754,"ok"))</f>
        <v/>
      </c>
      <c r="C754" t="str">
        <f>IF(VLOOKUP(H754,DATABASE!$B:$E,4,FALSE)=گزارش!$B$2,"ok","")</f>
        <v/>
      </c>
      <c r="D754" t="str">
        <f t="shared" si="11"/>
        <v>مقنعه نسوز چرمي1403/05/10773</v>
      </c>
      <c r="G754" t="s">
        <v>3156</v>
      </c>
      <c r="H754" s="38">
        <v>773</v>
      </c>
      <c r="I754" s="10" t="s">
        <v>2048</v>
      </c>
      <c r="J754" s="10" t="s">
        <v>1840</v>
      </c>
      <c r="K754" s="10" t="s">
        <v>7</v>
      </c>
      <c r="L754" s="38" t="s">
        <v>3196</v>
      </c>
      <c r="M754" t="str">
        <f>IFERROR(IF(G754="","",IF(_xlfn.XLOOKUP(D754,NOSA!C:C,NOSA!C:C)=D754,"تحویل شده")),"تحویل نشده")</f>
        <v>تحویل نشده</v>
      </c>
      <c r="N754" s="57">
        <v>45504.418037847223</v>
      </c>
    </row>
    <row r="755" spans="2:14">
      <c r="B755" t="str">
        <f>IF(C755="","",گزارش!$B$2&amp;"-"&amp;COUNTIF(macro!$C$3:C755,"ok"))</f>
        <v/>
      </c>
      <c r="C755" t="str">
        <f>IF(VLOOKUP(H755,DATABASE!$B:$E,4,FALSE)=گزارش!$B$2,"ok","")</f>
        <v/>
      </c>
      <c r="D755" t="str">
        <f t="shared" si="11"/>
        <v>نقاب تيره محافظ صورت مدلcanasafe1403/05/10773</v>
      </c>
      <c r="G755" t="s">
        <v>3156</v>
      </c>
      <c r="H755" s="38">
        <v>773</v>
      </c>
      <c r="I755" s="10" t="s">
        <v>2048</v>
      </c>
      <c r="J755" s="10" t="s">
        <v>1840</v>
      </c>
      <c r="K755" s="10" t="s">
        <v>774</v>
      </c>
      <c r="L755" s="38" t="s">
        <v>3196</v>
      </c>
      <c r="M755" t="str">
        <f>IFERROR(IF(G755="","",IF(_xlfn.XLOOKUP(D755,NOSA!C:C,NOSA!C:C)=D755,"تحویل شده")),"تحویل نشده")</f>
        <v>تحویل نشده</v>
      </c>
      <c r="N755" s="57">
        <v>45504.418197800929</v>
      </c>
    </row>
    <row r="756" spans="2:14">
      <c r="B756" t="str">
        <f>IF(C756="","",گزارش!$B$2&amp;"-"&amp;COUNTIF(macro!$C$3:C756,"ok"))</f>
        <v/>
      </c>
      <c r="C756" t="str">
        <f>IF(VLOOKUP(H756,DATABASE!$B:$E,4,FALSE)=گزارش!$B$2,"ok","")</f>
        <v/>
      </c>
      <c r="D756" t="str">
        <f t="shared" si="11"/>
        <v>هدگير نقاب1403/05/10773</v>
      </c>
      <c r="G756" t="s">
        <v>3156</v>
      </c>
      <c r="H756" s="38">
        <v>773</v>
      </c>
      <c r="I756" s="10" t="s">
        <v>2048</v>
      </c>
      <c r="J756" s="10" t="s">
        <v>1840</v>
      </c>
      <c r="K756" s="10" t="s">
        <v>12</v>
      </c>
      <c r="L756" s="38" t="s">
        <v>3196</v>
      </c>
      <c r="M756" t="str">
        <f>IFERROR(IF(G756="","",IF(_xlfn.XLOOKUP(D756,NOSA!C:C,NOSA!C:C)=D756,"تحویل شده")),"تحویل نشده")</f>
        <v>تحویل نشده</v>
      </c>
      <c r="N756" s="57">
        <v>45504.418288657405</v>
      </c>
    </row>
    <row r="757" spans="2:14">
      <c r="B757" t="str">
        <f>IF(C757="","",گزارش!$B$2&amp;"-"&amp;COUNTIF(macro!$C$3:C757,"ok"))</f>
        <v/>
      </c>
      <c r="C757" t="str">
        <f>IF(VLOOKUP(H757,DATABASE!$B:$E,4,FALSE)=گزارش!$B$2,"ok","")</f>
        <v/>
      </c>
      <c r="D757" t="str">
        <f t="shared" si="11"/>
        <v>پيشبند نسوز چرمي1403/05/10773</v>
      </c>
      <c r="G757" t="s">
        <v>3156</v>
      </c>
      <c r="H757" s="38">
        <v>773</v>
      </c>
      <c r="I757" s="10" t="s">
        <v>2048</v>
      </c>
      <c r="J757" s="10" t="s">
        <v>1840</v>
      </c>
      <c r="K757" s="10" t="s">
        <v>15</v>
      </c>
      <c r="L757" s="38" t="s">
        <v>3196</v>
      </c>
      <c r="M757" t="str">
        <f>IFERROR(IF(G757="","",IF(_xlfn.XLOOKUP(D757,NOSA!C:C,NOSA!C:C)=D757,"تحویل شده")),"تحویل نشده")</f>
        <v>تحویل شده</v>
      </c>
      <c r="N757" s="57">
        <v>45504.418533101853</v>
      </c>
    </row>
    <row r="758" spans="2:14">
      <c r="B758" t="str">
        <f>IF(C758="","",گزارش!$B$2&amp;"-"&amp;COUNTIF(macro!$C$3:C758,"ok"))</f>
        <v/>
      </c>
      <c r="C758" t="str">
        <f>IF(VLOOKUP(H758,DATABASE!$B:$E,4,FALSE)=گزارش!$B$2,"ok","")</f>
        <v/>
      </c>
      <c r="D758" t="str">
        <f t="shared" si="11"/>
        <v>پابند نسوز چرمي1403/05/10773</v>
      </c>
      <c r="G758" t="s">
        <v>3156</v>
      </c>
      <c r="H758" s="38">
        <v>773</v>
      </c>
      <c r="I758" s="10" t="s">
        <v>2048</v>
      </c>
      <c r="J758" s="10" t="s">
        <v>1840</v>
      </c>
      <c r="K758" s="10" t="s">
        <v>18</v>
      </c>
      <c r="L758" s="38" t="s">
        <v>3196</v>
      </c>
      <c r="M758" t="str">
        <f>IFERROR(IF(G758="","",IF(_xlfn.XLOOKUP(D758,NOSA!C:C,NOSA!C:C)=D758,"تحویل شده")),"تحویل نشده")</f>
        <v>تحویل نشده</v>
      </c>
      <c r="N758" s="57">
        <v>45504.419246527781</v>
      </c>
    </row>
    <row r="759" spans="2:14">
      <c r="B759" t="str">
        <f>IF(C759="","",گزارش!$B$2&amp;"-"&amp;COUNTIF(macro!$C$3:C759,"ok"))</f>
        <v/>
      </c>
      <c r="C759" t="str">
        <f>IF(VLOOKUP(H759,DATABASE!$B:$E,4,FALSE)=گزارش!$B$2,"ok","")</f>
        <v/>
      </c>
      <c r="D759" t="str">
        <f t="shared" si="11"/>
        <v>دستكش ساق بلند نسوز1403/05/10773</v>
      </c>
      <c r="G759" t="s">
        <v>3156</v>
      </c>
      <c r="H759" s="38">
        <v>773</v>
      </c>
      <c r="I759" s="10" t="s">
        <v>2048</v>
      </c>
      <c r="J759" s="10" t="s">
        <v>1840</v>
      </c>
      <c r="K759" s="10" t="s">
        <v>180</v>
      </c>
      <c r="L759" s="38" t="s">
        <v>3196</v>
      </c>
      <c r="M759" t="str">
        <f>IFERROR(IF(G759="","",IF(_xlfn.XLOOKUP(D759,NOSA!C:C,NOSA!C:C)=D759,"تحویل شده")),"تحویل نشده")</f>
        <v>تحویل شده</v>
      </c>
      <c r="N759" s="57">
        <v>45504.419782060184</v>
      </c>
    </row>
    <row r="760" spans="2:14">
      <c r="B760" t="str">
        <f>IF(C760="","",گزارش!$B$2&amp;"-"&amp;COUNTIF(macro!$C$3:C760,"ok"))</f>
        <v/>
      </c>
      <c r="C760" t="str">
        <f>IF(VLOOKUP(H760,DATABASE!$B:$E,4,FALSE)=گزارش!$B$2,"ok","")</f>
        <v/>
      </c>
      <c r="D760" t="str">
        <f t="shared" si="11"/>
        <v>دستكش ساق بلند نسوز1403/05/10773</v>
      </c>
      <c r="G760" t="s">
        <v>3156</v>
      </c>
      <c r="H760" s="38">
        <v>773</v>
      </c>
      <c r="I760" s="10" t="s">
        <v>2048</v>
      </c>
      <c r="J760" s="10" t="s">
        <v>1840</v>
      </c>
      <c r="K760" s="10" t="s">
        <v>180</v>
      </c>
      <c r="L760" s="38" t="s">
        <v>3196</v>
      </c>
      <c r="M760" t="str">
        <f>IFERROR(IF(G760="","",IF(_xlfn.XLOOKUP(D760,NOSA!C:C,NOSA!C:C)=D760,"تحویل شده")),"تحویل نشده")</f>
        <v>تحویل شده</v>
      </c>
      <c r="N760" s="57">
        <v>45504.419825231482</v>
      </c>
    </row>
    <row r="761" spans="2:14">
      <c r="B761" t="str">
        <f>IF(C761="","",گزارش!$B$2&amp;"-"&amp;COUNTIF(macro!$C$3:C761,"ok"))</f>
        <v/>
      </c>
      <c r="C761" t="str">
        <f>IF(VLOOKUP(H761,DATABASE!$B:$E,4,FALSE)=گزارش!$B$2,"ok","")</f>
        <v/>
      </c>
      <c r="D761" t="str">
        <f t="shared" si="11"/>
        <v>لباس كار معمولي- بلوز و شلوار1403/05/12478</v>
      </c>
      <c r="G761" t="s">
        <v>3158</v>
      </c>
      <c r="H761" s="38">
        <v>478</v>
      </c>
      <c r="I761" s="10" t="s">
        <v>1936</v>
      </c>
      <c r="J761" s="10" t="s">
        <v>1883</v>
      </c>
      <c r="K761" s="10" t="s">
        <v>2348</v>
      </c>
      <c r="L761" s="38" t="s">
        <v>2639</v>
      </c>
      <c r="M761" t="str">
        <f>IFERROR(IF(G761="","",IF(_xlfn.XLOOKUP(D761,NOSA!C:C,NOSA!C:C)=D761,"تحویل شده")),"تحویل نشده")</f>
        <v>تحویل نشده</v>
      </c>
      <c r="N761" s="57">
        <v>45506.95880601852</v>
      </c>
    </row>
    <row r="762" spans="2:14">
      <c r="B762" t="str">
        <f>IF(C762="","",گزارش!$B$2&amp;"-"&amp;COUNTIF(macro!$C$3:C762,"ok"))</f>
        <v/>
      </c>
      <c r="C762" t="str">
        <f>IF(VLOOKUP(H762,DATABASE!$B:$E,4,FALSE)=گزارش!$B$2,"ok","")</f>
        <v/>
      </c>
      <c r="D762" t="str">
        <f t="shared" si="11"/>
        <v>لباس كار نسوز(بلوز و شلوار)1403/05/13701</v>
      </c>
      <c r="G762" t="s">
        <v>3159</v>
      </c>
      <c r="H762" s="38">
        <v>701</v>
      </c>
      <c r="I762" s="10" t="s">
        <v>1999</v>
      </c>
      <c r="J762" s="10" t="s">
        <v>1842</v>
      </c>
      <c r="K762" s="10" t="s">
        <v>2129</v>
      </c>
      <c r="L762" s="38" t="s">
        <v>3196</v>
      </c>
      <c r="M762" t="str">
        <f>IFERROR(IF(G762="","",IF(_xlfn.XLOOKUP(D762,NOSA!C:C,NOSA!C:C)=D762,"تحویل شده")),"تحویل نشده")</f>
        <v>تحویل شده</v>
      </c>
      <c r="N762" s="57">
        <v>45507.408606249999</v>
      </c>
    </row>
    <row r="763" spans="2:14">
      <c r="B763" t="str">
        <f>IF(C763="","",گزارش!$B$2&amp;"-"&amp;COUNTIF(macro!$C$3:C763,"ok"))</f>
        <v/>
      </c>
      <c r="C763" t="str">
        <f>IF(VLOOKUP(H763,DATABASE!$B:$E,4,FALSE)=گزارش!$B$2,"ok","")</f>
        <v/>
      </c>
      <c r="D763" t="str">
        <f t="shared" si="11"/>
        <v>چكمه ايمني نسوز1403/05/13701</v>
      </c>
      <c r="G763" t="s">
        <v>3159</v>
      </c>
      <c r="H763" s="38">
        <v>701</v>
      </c>
      <c r="I763" s="10" t="s">
        <v>1999</v>
      </c>
      <c r="J763" s="10" t="s">
        <v>1842</v>
      </c>
      <c r="K763" s="10" t="s">
        <v>2152</v>
      </c>
      <c r="L763" s="38" t="s">
        <v>3196</v>
      </c>
      <c r="M763" t="str">
        <f>IFERROR(IF(G763="","",IF(_xlfn.XLOOKUP(D763,NOSA!C:C,NOSA!C:C)=D763,"تحویل شده")),"تحویل نشده")</f>
        <v>تحویل شده</v>
      </c>
      <c r="N763" s="57">
        <v>45507.409393634262</v>
      </c>
    </row>
    <row r="764" spans="2:14">
      <c r="B764" t="str">
        <f>IF(C764="","",گزارش!$B$2&amp;"-"&amp;COUNTIF(macro!$C$3:C764,"ok"))</f>
        <v/>
      </c>
      <c r="C764" t="str">
        <f>IF(VLOOKUP(H764,DATABASE!$B:$E,4,FALSE)=گزارش!$B$2,"ok","")</f>
        <v/>
      </c>
      <c r="D764" t="str">
        <f t="shared" si="11"/>
        <v>پابند نسوز چرمي1403/05/13866</v>
      </c>
      <c r="G764" t="s">
        <v>3159</v>
      </c>
      <c r="H764" s="38">
        <v>866</v>
      </c>
      <c r="I764" s="10" t="s">
        <v>3238</v>
      </c>
      <c r="J764" s="10" t="s">
        <v>1980</v>
      </c>
      <c r="K764" s="10" t="s">
        <v>18</v>
      </c>
      <c r="L764" s="38" t="s">
        <v>3196</v>
      </c>
      <c r="M764" t="str">
        <f>IFERROR(IF(G764="","",IF(_xlfn.XLOOKUP(D764,NOSA!C:C,NOSA!C:C)=D764,"تحویل شده")),"تحویل نشده")</f>
        <v>تحویل نشده</v>
      </c>
      <c r="N764" s="57">
        <v>45507.410277546296</v>
      </c>
    </row>
    <row r="765" spans="2:14">
      <c r="B765" t="str">
        <f>IF(C765="","",گزارش!$B$2&amp;"-"&amp;COUNTIF(macro!$C$3:C765,"ok"))</f>
        <v/>
      </c>
      <c r="C765" t="str">
        <f>IF(VLOOKUP(H765,DATABASE!$B:$E,4,FALSE)=گزارش!$B$2,"ok","")</f>
        <v/>
      </c>
      <c r="D765" t="str">
        <f t="shared" si="11"/>
        <v>لباس كار(بلوز و شلوار)1403/05/13545</v>
      </c>
      <c r="G765" t="s">
        <v>3159</v>
      </c>
      <c r="H765" s="38">
        <v>545</v>
      </c>
      <c r="I765" s="10" t="s">
        <v>1940</v>
      </c>
      <c r="J765" s="10" t="s">
        <v>1861</v>
      </c>
      <c r="K765" s="10" t="s">
        <v>2119</v>
      </c>
      <c r="L765" s="38" t="s">
        <v>2609</v>
      </c>
      <c r="M765" t="str">
        <f>IFERROR(IF(G765="","",IF(_xlfn.XLOOKUP(D765,NOSA!C:C,NOSA!C:C)=D765,"تحویل شده")),"تحویل نشده")</f>
        <v>تحویل شده</v>
      </c>
      <c r="N765" s="57">
        <v>45507.522294560185</v>
      </c>
    </row>
    <row r="766" spans="2:14">
      <c r="B766" t="str">
        <f>IF(C766="","",گزارش!$B$2&amp;"-"&amp;COUNTIF(macro!$C$3:C766,"ok"))</f>
        <v/>
      </c>
      <c r="C766" t="str">
        <f>IF(VLOOKUP(H766,DATABASE!$B:$E,4,FALSE)=گزارش!$B$2,"ok","")</f>
        <v/>
      </c>
      <c r="D766" t="str">
        <f t="shared" si="11"/>
        <v>لباس كار ديرسوز(بلوز و شلوار)1403/05/13886</v>
      </c>
      <c r="G766" t="s">
        <v>3159</v>
      </c>
      <c r="H766" s="38">
        <v>886</v>
      </c>
      <c r="I766" s="10" t="s">
        <v>3417</v>
      </c>
      <c r="J766" s="10" t="s">
        <v>1838</v>
      </c>
      <c r="K766" s="10" t="s">
        <v>2137</v>
      </c>
      <c r="L766" s="38" t="s">
        <v>2609</v>
      </c>
      <c r="M766" t="str">
        <f>IFERROR(IF(G766="","",IF(_xlfn.XLOOKUP(D766,NOSA!C:C,NOSA!C:C)=D766,"تحویل شده")),"تحویل نشده")</f>
        <v>تحویل نشده</v>
      </c>
      <c r="N766" s="57">
        <v>45507.530239467589</v>
      </c>
    </row>
    <row r="767" spans="2:14">
      <c r="B767" t="str">
        <f>IF(C767="","",گزارش!$B$2&amp;"-"&amp;COUNTIF(macro!$C$3:C767,"ok"))</f>
        <v/>
      </c>
      <c r="C767" t="str">
        <f>IF(VLOOKUP(H767,DATABASE!$B:$E,4,FALSE)=گزارش!$B$2,"ok","")</f>
        <v/>
      </c>
      <c r="D767" t="str">
        <f t="shared" si="11"/>
        <v>لباس كار نسوز(شلوار)1403/05/14847</v>
      </c>
      <c r="G767" t="s">
        <v>3160</v>
      </c>
      <c r="H767" s="38">
        <v>847</v>
      </c>
      <c r="I767" s="10" t="s">
        <v>2739</v>
      </c>
      <c r="J767" s="10" t="s">
        <v>1840</v>
      </c>
      <c r="K767" s="10" t="s">
        <v>2661</v>
      </c>
      <c r="L767" s="38" t="s">
        <v>2609</v>
      </c>
      <c r="M767" t="str">
        <f>IFERROR(IF(G767="","",IF(_xlfn.XLOOKUP(D767,NOSA!C:C,NOSA!C:C)=D767,"تحویل شده")),"تحویل نشده")</f>
        <v>تحویل نشده</v>
      </c>
      <c r="N767" s="57">
        <v>45508.39809328704</v>
      </c>
    </row>
    <row r="768" spans="2:14">
      <c r="B768" t="str">
        <f>IF(C768="","",گزارش!$B$2&amp;"-"&amp;COUNTIF(macro!$C$3:C768,"ok"))</f>
        <v/>
      </c>
      <c r="C768" t="str">
        <f>IF(VLOOKUP(H768,DATABASE!$B:$E,4,FALSE)=گزارش!$B$2,"ok","")</f>
        <v/>
      </c>
      <c r="D768" t="str">
        <f t="shared" si="11"/>
        <v>ماسك نيم صورت دو فيلتره (3M)1403/05/14221</v>
      </c>
      <c r="G768" t="s">
        <v>3160</v>
      </c>
      <c r="H768" s="38">
        <v>221</v>
      </c>
      <c r="I768" s="10" t="s">
        <v>1880</v>
      </c>
      <c r="J768" s="10" t="s">
        <v>1869</v>
      </c>
      <c r="K768" s="10" t="s">
        <v>151</v>
      </c>
      <c r="L768" s="38" t="s">
        <v>3196</v>
      </c>
      <c r="M768" t="str">
        <f>IFERROR(IF(G768="","",IF(_xlfn.XLOOKUP(D768,NOSA!C:C,NOSA!C:C)=D768,"تحویل شده")),"تحویل نشده")</f>
        <v>تحویل شده</v>
      </c>
      <c r="N768" s="57">
        <v>45508.460083101854</v>
      </c>
    </row>
    <row r="769" spans="2:14">
      <c r="B769" t="str">
        <f>IF(C769="","",گزارش!$B$2&amp;"-"&amp;COUNTIF(macro!$C$3:C769,"ok"))</f>
        <v/>
      </c>
      <c r="C769" t="str">
        <f>IF(VLOOKUP(H769,DATABASE!$B:$E,4,FALSE)=گزارش!$B$2,"ok","")</f>
        <v/>
      </c>
      <c r="D769" t="str">
        <f t="shared" ref="D769:D832" si="12">K769&amp;G769&amp;H769</f>
        <v>لباس كار ديرسوز(بلوز و شلوار)1403/05/14885</v>
      </c>
      <c r="G769" t="s">
        <v>3160</v>
      </c>
      <c r="H769" s="38">
        <v>885</v>
      </c>
      <c r="I769" s="10" t="s">
        <v>3381</v>
      </c>
      <c r="J769" s="10" t="s">
        <v>1838</v>
      </c>
      <c r="K769" s="10" t="s">
        <v>2137</v>
      </c>
      <c r="L769" s="38" t="s">
        <v>2609</v>
      </c>
      <c r="M769" t="str">
        <f>IFERROR(IF(G769="","",IF(_xlfn.XLOOKUP(D769,NOSA!C:C,NOSA!C:C)=D769,"تحویل شده")),"تحویل نشده")</f>
        <v>تحویل شده</v>
      </c>
      <c r="N769" s="57">
        <v>45508.46177465278</v>
      </c>
    </row>
    <row r="770" spans="2:14">
      <c r="B770" t="str">
        <f>IF(C770="","",گزارش!$B$2&amp;"-"&amp;COUNTIF(macro!$C$3:C770,"ok"))</f>
        <v/>
      </c>
      <c r="C770" t="str">
        <f>IF(VLOOKUP(H770,DATABASE!$B:$E,4,FALSE)=گزارش!$B$2,"ok","")</f>
        <v/>
      </c>
      <c r="D770" t="str">
        <f t="shared" si="12"/>
        <v>لباس كار نسوز(بلوز و شلوار)1403/05/1450</v>
      </c>
      <c r="G770" t="s">
        <v>3160</v>
      </c>
      <c r="H770" s="38">
        <v>50</v>
      </c>
      <c r="I770" s="10" t="s">
        <v>1830</v>
      </c>
      <c r="J770" s="10" t="s">
        <v>1827</v>
      </c>
      <c r="K770" s="10" t="s">
        <v>2129</v>
      </c>
      <c r="L770" s="38" t="s">
        <v>2609</v>
      </c>
      <c r="M770" t="str">
        <f>IFERROR(IF(G770="","",IF(_xlfn.XLOOKUP(D770,NOSA!C:C,NOSA!C:C)=D770,"تحویل شده")),"تحویل نشده")</f>
        <v>تحویل شده</v>
      </c>
      <c r="N770" s="57">
        <v>45508.489917476851</v>
      </c>
    </row>
    <row r="771" spans="2:14">
      <c r="B771" t="str">
        <f>IF(C771="","",گزارش!$B$2&amp;"-"&amp;COUNTIF(macro!$C$3:C771,"ok"))</f>
        <v/>
      </c>
      <c r="C771" t="str">
        <f>IF(VLOOKUP(H771,DATABASE!$B:$E,4,FALSE)=گزارش!$B$2,"ok","")</f>
        <v/>
      </c>
      <c r="D771" t="str">
        <f t="shared" si="12"/>
        <v>دستكش ساق بلند نسوز1403/05/16624</v>
      </c>
      <c r="G771" t="s">
        <v>3162</v>
      </c>
      <c r="H771" s="38">
        <v>624</v>
      </c>
      <c r="I771" s="10" t="s">
        <v>1965</v>
      </c>
      <c r="J771" s="10" t="s">
        <v>1942</v>
      </c>
      <c r="K771" s="10" t="s">
        <v>180</v>
      </c>
      <c r="L771" s="38" t="s">
        <v>3196</v>
      </c>
      <c r="M771" t="str">
        <f>IFERROR(IF(G771="","",IF(_xlfn.XLOOKUP(D771,NOSA!C:C,NOSA!C:C)=D771,"تحویل شده")),"تحویل نشده")</f>
        <v>تحویل شده</v>
      </c>
      <c r="N771" s="57">
        <v>45510.343998958335</v>
      </c>
    </row>
    <row r="772" spans="2:14">
      <c r="B772" t="str">
        <f>IF(C772="","",گزارش!$B$2&amp;"-"&amp;COUNTIF(macro!$C$3:C772,"ok"))</f>
        <v/>
      </c>
      <c r="C772" t="str">
        <f>IF(VLOOKUP(H772,DATABASE!$B:$E,4,FALSE)=گزارش!$B$2,"ok","")</f>
        <v/>
      </c>
      <c r="D772" t="str">
        <f t="shared" si="12"/>
        <v>دستكش ساق بلند نسوز1403/05/16820</v>
      </c>
      <c r="G772" t="s">
        <v>3162</v>
      </c>
      <c r="H772" s="38">
        <v>820</v>
      </c>
      <c r="I772" s="10" t="s">
        <v>1738</v>
      </c>
      <c r="J772" s="10" t="s">
        <v>1974</v>
      </c>
      <c r="K772" s="10" t="s">
        <v>180</v>
      </c>
      <c r="L772" s="38" t="s">
        <v>3521</v>
      </c>
      <c r="M772" t="str">
        <f>IFERROR(IF(G772="","",IF(_xlfn.XLOOKUP(D772,NOSA!C:C,NOSA!C:C)=D772,"تحویل شده")),"تحویل نشده")</f>
        <v>تحویل نشده</v>
      </c>
      <c r="N772" s="57">
        <v>45510.481841203706</v>
      </c>
    </row>
    <row r="773" spans="2:14">
      <c r="B773" t="str">
        <f>IF(C773="","",گزارش!$B$2&amp;"-"&amp;COUNTIF(macro!$C$3:C773,"ok"))</f>
        <v/>
      </c>
      <c r="C773" t="str">
        <f>IF(VLOOKUP(H773,DATABASE!$B:$E,4,FALSE)=گزارش!$B$2,"ok","")</f>
        <v/>
      </c>
      <c r="D773" t="str">
        <f t="shared" si="12"/>
        <v>لباس كار ديرسوز(شلوار) 1403/05/16155</v>
      </c>
      <c r="G773" t="s">
        <v>3162</v>
      </c>
      <c r="H773" s="38">
        <v>155</v>
      </c>
      <c r="I773" s="10" t="s">
        <v>1865</v>
      </c>
      <c r="J773" s="10" t="s">
        <v>1866</v>
      </c>
      <c r="K773" s="10" t="s">
        <v>2144</v>
      </c>
      <c r="L773" s="38" t="s">
        <v>3364</v>
      </c>
      <c r="M773" t="str">
        <f>IFERROR(IF(G773="","",IF(_xlfn.XLOOKUP(D773,NOSA!C:C,NOSA!C:C)=D773,"تحویل شده")),"تحویل نشده")</f>
        <v>تحویل نشده</v>
      </c>
      <c r="N773" s="57">
        <v>45510.530585185188</v>
      </c>
    </row>
    <row r="774" spans="2:14">
      <c r="B774" t="str">
        <f>IF(C774="","",گزارش!$B$2&amp;"-"&amp;COUNTIF(macro!$C$3:C774,"ok"))</f>
        <v/>
      </c>
      <c r="C774" t="str">
        <f>IF(VLOOKUP(H774,DATABASE!$B:$E,4,FALSE)=گزارش!$B$2,"ok","")</f>
        <v/>
      </c>
      <c r="D774" t="str">
        <f t="shared" si="12"/>
        <v>لباس كار نسوز(بلوز و شلوار)1403/05/17658</v>
      </c>
      <c r="G774" t="s">
        <v>3163</v>
      </c>
      <c r="H774" s="38">
        <v>658</v>
      </c>
      <c r="I774" s="10" t="s">
        <v>1981</v>
      </c>
      <c r="J774" s="10" t="s">
        <v>1844</v>
      </c>
      <c r="K774" s="10" t="s">
        <v>2129</v>
      </c>
      <c r="L774" s="38" t="s">
        <v>3364</v>
      </c>
      <c r="M774" t="str">
        <f>IFERROR(IF(G774="","",IF(_xlfn.XLOOKUP(D774,NOSA!C:C,NOSA!C:C)=D774,"تحویل شده")),"تحویل نشده")</f>
        <v>تحویل شده</v>
      </c>
      <c r="N774" s="57">
        <v>45511.387600810187</v>
      </c>
    </row>
    <row r="775" spans="2:14">
      <c r="B775" t="str">
        <f>IF(C775="","",گزارش!$B$2&amp;"-"&amp;COUNTIF(macro!$C$3:C775,"ok"))</f>
        <v/>
      </c>
      <c r="C775" t="str">
        <f>IF(VLOOKUP(H775,DATABASE!$B:$E,4,FALSE)=گزارش!$B$2,"ok","")</f>
        <v/>
      </c>
      <c r="D775" t="str">
        <f t="shared" si="12"/>
        <v>لباس كار ديرسوز(بلوز و شلوار)1403/05/18861</v>
      </c>
      <c r="G775" t="s">
        <v>3164</v>
      </c>
      <c r="H775" s="38">
        <v>861</v>
      </c>
      <c r="I775" s="10" t="s">
        <v>3191</v>
      </c>
      <c r="J775" s="10" t="s">
        <v>1913</v>
      </c>
      <c r="K775" s="10" t="s">
        <v>2137</v>
      </c>
      <c r="L775" s="38" t="s">
        <v>3364</v>
      </c>
      <c r="M775" t="str">
        <f>IFERROR(IF(G775="","",IF(_xlfn.XLOOKUP(D775,NOSA!C:C,NOSA!C:C)=D775,"تحویل شده")),"تحویل نشده")</f>
        <v>تحویل نشده</v>
      </c>
      <c r="N775" s="57">
        <v>45512.416720601854</v>
      </c>
    </row>
    <row r="776" spans="2:14">
      <c r="B776" t="str">
        <f>IF(C776="","",گزارش!$B$2&amp;"-"&amp;COUNTIF(macro!$C$3:C776,"ok"))</f>
        <v/>
      </c>
      <c r="C776" t="str">
        <f>IF(VLOOKUP(H776,DATABASE!$B:$E,4,FALSE)=گزارش!$B$2,"ok","")</f>
        <v/>
      </c>
      <c r="D776" t="str">
        <f t="shared" si="12"/>
        <v>لباس كار ديرسوز(بلوز و شلوار)1403/05/18861</v>
      </c>
      <c r="G776" t="s">
        <v>3164</v>
      </c>
      <c r="H776" s="38">
        <v>861</v>
      </c>
      <c r="I776" s="10" t="s">
        <v>3191</v>
      </c>
      <c r="J776" s="10" t="s">
        <v>1913</v>
      </c>
      <c r="K776" s="10" t="s">
        <v>2137</v>
      </c>
      <c r="L776" s="38" t="s">
        <v>3364</v>
      </c>
      <c r="M776" t="str">
        <f>IFERROR(IF(G776="","",IF(_xlfn.XLOOKUP(D776,NOSA!C:C,NOSA!C:C)=D776,"تحویل شده")),"تحویل نشده")</f>
        <v>تحویل نشده</v>
      </c>
      <c r="N776" s="57">
        <v>45512.416941087962</v>
      </c>
    </row>
    <row r="777" spans="2:14">
      <c r="B777" t="str">
        <f>IF(C777="","",گزارش!$B$2&amp;"-"&amp;COUNTIF(macro!$C$3:C777,"ok"))</f>
        <v/>
      </c>
      <c r="C777" t="str">
        <f>IF(VLOOKUP(H777,DATABASE!$B:$E,4,FALSE)=گزارش!$B$2,"ok","")</f>
        <v/>
      </c>
      <c r="D777" t="str">
        <f t="shared" si="12"/>
        <v>نقاب تیره1403/05/18829</v>
      </c>
      <c r="G777" t="s">
        <v>3164</v>
      </c>
      <c r="H777" s="38">
        <v>829</v>
      </c>
      <c r="I777" s="10" t="s">
        <v>2620</v>
      </c>
      <c r="J777" s="10" t="s">
        <v>1840</v>
      </c>
      <c r="K777" s="10" t="s">
        <v>2176</v>
      </c>
      <c r="L777" s="38" t="s">
        <v>3364</v>
      </c>
      <c r="M777" t="str">
        <f>IFERROR(IF(G777="","",IF(_xlfn.XLOOKUP(D777,NOSA!C:C,NOSA!C:C)=D777,"تحویل شده")),"تحویل نشده")</f>
        <v>تحویل نشده</v>
      </c>
      <c r="N777" s="57">
        <v>45512.482819791665</v>
      </c>
    </row>
    <row r="778" spans="2:14">
      <c r="B778" t="str">
        <f>IF(C778="","",گزارش!$B$2&amp;"-"&amp;COUNTIF(macro!$C$3:C778,"ok"))</f>
        <v/>
      </c>
      <c r="C778" t="str">
        <f>IF(VLOOKUP(H778,DATABASE!$B:$E,4,FALSE)=گزارش!$B$2,"ok","")</f>
        <v/>
      </c>
      <c r="D778" t="str">
        <f t="shared" si="12"/>
        <v>هدگير نقاب1403/05/18829</v>
      </c>
      <c r="G778" t="s">
        <v>3164</v>
      </c>
      <c r="H778" s="38">
        <v>829</v>
      </c>
      <c r="I778" s="10" t="s">
        <v>2620</v>
      </c>
      <c r="J778" s="10" t="s">
        <v>1840</v>
      </c>
      <c r="K778" s="10" t="s">
        <v>12</v>
      </c>
      <c r="L778" s="38" t="s">
        <v>3364</v>
      </c>
      <c r="M778" t="str">
        <f>IFERROR(IF(G778="","",IF(_xlfn.XLOOKUP(D778,NOSA!C:C,NOSA!C:C)=D778,"تحویل شده")),"تحویل نشده")</f>
        <v>تحویل شده</v>
      </c>
      <c r="N778" s="57">
        <v>45512.482975925923</v>
      </c>
    </row>
    <row r="779" spans="2:14">
      <c r="B779" t="str">
        <f>IF(C779="","",گزارش!$B$2&amp;"-"&amp;COUNTIF(macro!$C$3:C779,"ok"))</f>
        <v/>
      </c>
      <c r="C779" t="str">
        <f>IF(VLOOKUP(H779,DATABASE!$B:$E,4,FALSE)=گزارش!$B$2,"ok","")</f>
        <v/>
      </c>
      <c r="D779" t="str">
        <f t="shared" si="12"/>
        <v>دستكش ضد برش سبك1403/05/19259</v>
      </c>
      <c r="G779" t="s">
        <v>3165</v>
      </c>
      <c r="H779" s="38">
        <v>259</v>
      </c>
      <c r="I779" s="10" t="s">
        <v>1888</v>
      </c>
      <c r="J779" s="10" t="s">
        <v>1842</v>
      </c>
      <c r="K779" s="10" t="s">
        <v>22</v>
      </c>
      <c r="L779" s="38" t="s">
        <v>2609</v>
      </c>
      <c r="M779" t="str">
        <f>IFERROR(IF(G779="","",IF(_xlfn.XLOOKUP(D779,NOSA!C:C,NOSA!C:C)=D779,"تحویل شده")),"تحویل نشده")</f>
        <v>تحویل شده</v>
      </c>
      <c r="N779" s="57">
        <v>45513.896756134258</v>
      </c>
    </row>
    <row r="780" spans="2:14">
      <c r="B780" t="str">
        <f>IF(C780="","",گزارش!$B$2&amp;"-"&amp;COUNTIF(macro!$C$3:C780,"ok"))</f>
        <v/>
      </c>
      <c r="C780" t="str">
        <f>IF(VLOOKUP(H780,DATABASE!$B:$E,4,FALSE)=گزارش!$B$2,"ok","")</f>
        <v/>
      </c>
      <c r="D780" t="str">
        <f t="shared" si="12"/>
        <v>كلاه ايمني1403/05/20851</v>
      </c>
      <c r="G780" t="s">
        <v>3166</v>
      </c>
      <c r="H780" s="38">
        <v>851</v>
      </c>
      <c r="I780" s="10" t="s">
        <v>2761</v>
      </c>
      <c r="J780" s="10" t="s">
        <v>1980</v>
      </c>
      <c r="K780" s="10" t="s">
        <v>2096</v>
      </c>
      <c r="L780" s="38" t="s">
        <v>3364</v>
      </c>
      <c r="M780" t="str">
        <f>IFERROR(IF(G780="","",IF(_xlfn.XLOOKUP(D780,NOSA!C:C,NOSA!C:C)=D780,"تحویل شده")),"تحویل نشده")</f>
        <v>تحویل نشده</v>
      </c>
      <c r="N780" s="57">
        <v>45514.470748495369</v>
      </c>
    </row>
    <row r="781" spans="2:14">
      <c r="B781" t="str">
        <f>IF(C781="","",گزارش!$B$2&amp;"-"&amp;COUNTIF(macro!$C$3:C781,"ok"))</f>
        <v/>
      </c>
      <c r="C781" t="str">
        <f>IF(VLOOKUP(H781,DATABASE!$B:$E,4,FALSE)=گزارش!$B$2,"ok","")</f>
        <v/>
      </c>
      <c r="D781" t="str">
        <f t="shared" si="12"/>
        <v>لباس كار ديرسوز(شلوار) 1403/05/2083</v>
      </c>
      <c r="G781" t="s">
        <v>3166</v>
      </c>
      <c r="H781" s="38">
        <v>83</v>
      </c>
      <c r="I781" s="10" t="s">
        <v>1072</v>
      </c>
      <c r="J781" s="10" t="s">
        <v>1800</v>
      </c>
      <c r="K781" s="10" t="s">
        <v>2144</v>
      </c>
      <c r="L781" s="38" t="s">
        <v>3364</v>
      </c>
      <c r="M781" t="str">
        <f>IFERROR(IF(G781="","",IF(_xlfn.XLOOKUP(D781,NOSA!C:C,NOSA!C:C)=D781,"تحویل شده")),"تحویل نشده")</f>
        <v>تحویل نشده</v>
      </c>
      <c r="N781" s="57">
        <v>45514.492486574076</v>
      </c>
    </row>
    <row r="782" spans="2:14">
      <c r="B782" t="str">
        <f>IF(C782="","",گزارش!$B$2&amp;"-"&amp;COUNTIF(macro!$C$3:C782,"ok"))</f>
        <v/>
      </c>
      <c r="C782" t="str">
        <f>IF(VLOOKUP(H782,DATABASE!$B:$E,4,FALSE)=گزارش!$B$2,"ok","")</f>
        <v/>
      </c>
      <c r="D782" t="str">
        <f t="shared" si="12"/>
        <v>لباس كار(بلوز و شلوار)1403/05/20881</v>
      </c>
      <c r="G782" t="s">
        <v>3166</v>
      </c>
      <c r="H782" s="38">
        <v>881</v>
      </c>
      <c r="I782" s="10" t="s">
        <v>3376</v>
      </c>
      <c r="J782" s="10" t="s">
        <v>1895</v>
      </c>
      <c r="K782" s="10" t="s">
        <v>2119</v>
      </c>
      <c r="L782" s="38" t="s">
        <v>3196</v>
      </c>
      <c r="M782" t="str">
        <f>IFERROR(IF(G782="","",IF(_xlfn.XLOOKUP(D782,NOSA!C:C,NOSA!C:C)=D782,"تحویل شده")),"تحویل نشده")</f>
        <v>تحویل شده</v>
      </c>
      <c r="N782" s="57">
        <v>45514.557924189816</v>
      </c>
    </row>
    <row r="783" spans="2:14">
      <c r="B783" t="str">
        <f>IF(C783="","",گزارش!$B$2&amp;"-"&amp;COUNTIF(macro!$C$3:C783,"ok"))</f>
        <v/>
      </c>
      <c r="C783" t="str">
        <f>IF(VLOOKUP(H783,DATABASE!$B:$E,4,FALSE)=گزارش!$B$2,"ok","")</f>
        <v/>
      </c>
      <c r="D783" t="str">
        <f t="shared" si="12"/>
        <v>لباس كار ديرسوز(بلوز و شلوار)1403/05/20755</v>
      </c>
      <c r="G783" t="s">
        <v>3166</v>
      </c>
      <c r="H783" s="38">
        <v>755</v>
      </c>
      <c r="I783" s="10" t="s">
        <v>2038</v>
      </c>
      <c r="J783" s="10" t="s">
        <v>1838</v>
      </c>
      <c r="K783" s="10" t="s">
        <v>2137</v>
      </c>
      <c r="L783" s="38" t="s">
        <v>2609</v>
      </c>
      <c r="M783" t="str">
        <f>IFERROR(IF(G783="","",IF(_xlfn.XLOOKUP(D783,NOSA!C:C,NOSA!C:C)=D783,"تحویل شده")),"تحویل نشده")</f>
        <v>تحویل نشده</v>
      </c>
      <c r="N783" s="57">
        <v>45514.93330300926</v>
      </c>
    </row>
    <row r="784" spans="2:14">
      <c r="B784" t="str">
        <f>IF(C784="","",گزارش!$B$2&amp;"-"&amp;COUNTIF(macro!$C$3:C784,"ok"))</f>
        <v/>
      </c>
      <c r="C784" t="str">
        <f>IF(VLOOKUP(H784,DATABASE!$B:$E,4,FALSE)=گزارش!$B$2,"ok","")</f>
        <v/>
      </c>
      <c r="D784" t="str">
        <f t="shared" si="12"/>
        <v>دستكش ساق كوتاه نسوز1403/05/21851</v>
      </c>
      <c r="G784" t="s">
        <v>3167</v>
      </c>
      <c r="H784" s="38">
        <v>851</v>
      </c>
      <c r="I784" s="10" t="s">
        <v>2761</v>
      </c>
      <c r="J784" s="10" t="s">
        <v>1980</v>
      </c>
      <c r="K784" s="10" t="s">
        <v>168</v>
      </c>
      <c r="L784" s="38" t="s">
        <v>3364</v>
      </c>
      <c r="M784" t="str">
        <f>IFERROR(IF(G784="","",IF(_xlfn.XLOOKUP(D784,NOSA!C:C,NOSA!C:C)=D784,"تحویل شده")),"تحویل نشده")</f>
        <v>تحویل نشده</v>
      </c>
      <c r="N784" s="57">
        <v>45515.440415625002</v>
      </c>
    </row>
    <row r="785" spans="2:14">
      <c r="B785" t="str">
        <f>IF(C785="","",گزارش!$B$2&amp;"-"&amp;COUNTIF(macro!$C$3:C785,"ok"))</f>
        <v/>
      </c>
      <c r="C785" t="str">
        <f>IF(VLOOKUP(H785,DATABASE!$B:$E,4,FALSE)=گزارش!$B$2,"ok","")</f>
        <v/>
      </c>
      <c r="D785" t="str">
        <f t="shared" si="12"/>
        <v>كفش ايمني1403/05/22849</v>
      </c>
      <c r="G785" t="s">
        <v>3168</v>
      </c>
      <c r="H785" s="38">
        <v>849</v>
      </c>
      <c r="I785" s="10" t="s">
        <v>1812</v>
      </c>
      <c r="J785" s="10" t="s">
        <v>1829</v>
      </c>
      <c r="K785" s="10" t="s">
        <v>2149</v>
      </c>
      <c r="L785" s="38" t="s">
        <v>3196</v>
      </c>
      <c r="M785" t="str">
        <f>IFERROR(IF(G785="","",IF(_xlfn.XLOOKUP(D785,NOSA!C:C,NOSA!C:C)=D785,"تحویل شده")),"تحویل نشده")</f>
        <v>تحویل شده</v>
      </c>
      <c r="N785" s="57">
        <v>45516.413048032409</v>
      </c>
    </row>
    <row r="786" spans="2:14">
      <c r="B786" t="str">
        <f>IF(C786="","",گزارش!$B$2&amp;"-"&amp;COUNTIF(macro!$C$3:C786,"ok"))</f>
        <v/>
      </c>
      <c r="C786" t="str">
        <f>IF(VLOOKUP(H786,DATABASE!$B:$E,4,FALSE)=گزارش!$B$2,"ok","")</f>
        <v/>
      </c>
      <c r="D786" t="str">
        <f t="shared" si="12"/>
        <v>مقنعه نسوز چرمي1403/05/22834</v>
      </c>
      <c r="G786" t="s">
        <v>3168</v>
      </c>
      <c r="H786" s="38">
        <v>834</v>
      </c>
      <c r="I786" s="10" t="s">
        <v>2647</v>
      </c>
      <c r="J786" s="10" t="s">
        <v>1844</v>
      </c>
      <c r="K786" s="10" t="s">
        <v>7</v>
      </c>
      <c r="L786" s="38" t="s">
        <v>3364</v>
      </c>
      <c r="M786" t="str">
        <f>IFERROR(IF(G786="","",IF(_xlfn.XLOOKUP(D786,NOSA!C:C,NOSA!C:C)=D786,"تحویل شده")),"تحویل نشده")</f>
        <v>تحویل نشده</v>
      </c>
      <c r="N786" s="57">
        <v>45516.656122222223</v>
      </c>
    </row>
    <row r="787" spans="2:14">
      <c r="B787" t="str">
        <f>IF(C787="","",گزارش!$B$2&amp;"-"&amp;COUNTIF(macro!$C$3:C787,"ok"))</f>
        <v/>
      </c>
      <c r="C787" t="str">
        <f>IF(VLOOKUP(H787,DATABASE!$B:$E,4,FALSE)=گزارش!$B$2,"ok","")</f>
        <v/>
      </c>
      <c r="D787" t="str">
        <f t="shared" si="12"/>
        <v>دستكش ساق بلند نسوز1403/05/2231</v>
      </c>
      <c r="G787" t="s">
        <v>3168</v>
      </c>
      <c r="H787" s="38">
        <v>31</v>
      </c>
      <c r="I787" s="10" t="s">
        <v>1030</v>
      </c>
      <c r="J787" s="10" t="s">
        <v>1821</v>
      </c>
      <c r="K787" s="10" t="s">
        <v>180</v>
      </c>
      <c r="L787" s="38" t="s">
        <v>2609</v>
      </c>
      <c r="M787" t="str">
        <f>IFERROR(IF(G787="","",IF(_xlfn.XLOOKUP(D787,NOSA!C:C,NOSA!C:C)=D787,"تحویل شده")),"تحویل نشده")</f>
        <v>تحویل شده</v>
      </c>
      <c r="N787" s="57">
        <v>45516.864859490743</v>
      </c>
    </row>
    <row r="788" spans="2:14">
      <c r="B788" t="str">
        <f>IF(C788="","",گزارش!$B$2&amp;"-"&amp;COUNTIF(macro!$C$3:C788,"ok"))</f>
        <v/>
      </c>
      <c r="C788" t="str">
        <f>IF(VLOOKUP(H788,DATABASE!$B:$E,4,FALSE)=گزارش!$B$2,"ok","")</f>
        <v/>
      </c>
      <c r="D788" t="str">
        <f t="shared" si="12"/>
        <v>لباس كار نسوز(بلوز و شلوار)1403/05/2386</v>
      </c>
      <c r="G788" t="s">
        <v>3169</v>
      </c>
      <c r="H788" s="38">
        <v>86</v>
      </c>
      <c r="I788" s="10" t="s">
        <v>1841</v>
      </c>
      <c r="J788" s="10" t="s">
        <v>1842</v>
      </c>
      <c r="K788" s="10" t="s">
        <v>2129</v>
      </c>
      <c r="L788" s="38" t="s">
        <v>3196</v>
      </c>
      <c r="M788" t="str">
        <f>IFERROR(IF(G788="","",IF(_xlfn.XLOOKUP(D788,NOSA!C:C,NOSA!C:C)=D788,"تحویل شده")),"تحویل نشده")</f>
        <v>تحویل شده</v>
      </c>
      <c r="N788" s="57">
        <v>45517.496473263891</v>
      </c>
    </row>
    <row r="789" spans="2:14">
      <c r="B789" t="str">
        <f>IF(C789="","",گزارش!$B$2&amp;"-"&amp;COUNTIF(macro!$C$3:C789,"ok"))</f>
        <v/>
      </c>
      <c r="C789" t="str">
        <f>IF(VLOOKUP(H789,DATABASE!$B:$E,4,FALSE)=گزارش!$B$2,"ok","")</f>
        <v/>
      </c>
      <c r="D789" t="str">
        <f t="shared" si="12"/>
        <v>نقاب تیره1403/05/2431</v>
      </c>
      <c r="G789" t="s">
        <v>3170</v>
      </c>
      <c r="H789" s="38">
        <v>31</v>
      </c>
      <c r="I789" s="10" t="s">
        <v>1030</v>
      </c>
      <c r="J789" s="10" t="s">
        <v>1821</v>
      </c>
      <c r="K789" s="10" t="s">
        <v>2176</v>
      </c>
      <c r="L789" s="38" t="s">
        <v>3364</v>
      </c>
      <c r="M789" t="str">
        <f>IFERROR(IF(G789="","",IF(_xlfn.XLOOKUP(D789,NOSA!C:C,NOSA!C:C)=D789,"تحویل شده")),"تحویل نشده")</f>
        <v>تحویل نشده</v>
      </c>
      <c r="N789" s="57">
        <v>45518.576475000002</v>
      </c>
    </row>
    <row r="790" spans="2:14">
      <c r="B790" t="str">
        <f>IF(C790="","",گزارش!$B$2&amp;"-"&amp;COUNTIF(macro!$C$3:C790,"ok"))</f>
        <v/>
      </c>
      <c r="C790" t="str">
        <f>IF(VLOOKUP(H790,DATABASE!$B:$E,4,FALSE)=گزارش!$B$2,"ok","")</f>
        <v/>
      </c>
      <c r="D790" t="str">
        <f t="shared" si="12"/>
        <v>پوتين ايمني نسوز1403/05/25885</v>
      </c>
      <c r="G790" t="s">
        <v>3171</v>
      </c>
      <c r="H790" s="38">
        <v>885</v>
      </c>
      <c r="I790" s="10" t="s">
        <v>3381</v>
      </c>
      <c r="J790" s="10" t="s">
        <v>1838</v>
      </c>
      <c r="K790" s="10" t="s">
        <v>2151</v>
      </c>
      <c r="L790" s="38" t="s">
        <v>2609</v>
      </c>
      <c r="M790" t="str">
        <f>IFERROR(IF(G790="","",IF(_xlfn.XLOOKUP(D790,NOSA!C:C,NOSA!C:C)=D790,"تحویل شده")),"تحویل نشده")</f>
        <v>تحویل نشده</v>
      </c>
      <c r="N790" s="57">
        <v>45519.046496180556</v>
      </c>
    </row>
    <row r="791" spans="2:14">
      <c r="B791" t="str">
        <f>IF(C791="","",گزارش!$B$2&amp;"-"&amp;COUNTIF(macro!$C$3:C791,"ok"))</f>
        <v/>
      </c>
      <c r="C791" t="str">
        <f>IF(VLOOKUP(H791,DATABASE!$B:$E,4,FALSE)=گزارش!$B$2,"ok","")</f>
        <v/>
      </c>
      <c r="D791" t="str">
        <f t="shared" si="12"/>
        <v>كفش ايمني عايق برق1403/05/25844</v>
      </c>
      <c r="G791" t="s">
        <v>3171</v>
      </c>
      <c r="H791" s="38">
        <v>844</v>
      </c>
      <c r="I791" s="10" t="s">
        <v>2696</v>
      </c>
      <c r="J791" s="10" t="s">
        <v>1961</v>
      </c>
      <c r="K791" s="10" t="s">
        <v>2155</v>
      </c>
      <c r="L791" s="38" t="s">
        <v>3196</v>
      </c>
      <c r="M791" t="str">
        <f>IFERROR(IF(G791="","",IF(_xlfn.XLOOKUP(D791,NOSA!C:C,NOSA!C:C)=D791,"تحویل شده")),"تحویل نشده")</f>
        <v>تحویل نشده</v>
      </c>
      <c r="N791" s="57">
        <v>45519.434500810188</v>
      </c>
    </row>
    <row r="792" spans="2:14">
      <c r="B792" t="str">
        <f>IF(C792="","",گزارش!$B$2&amp;"-"&amp;COUNTIF(macro!$C$3:C792,"ok"))</f>
        <v/>
      </c>
      <c r="C792" t="str">
        <f>IF(VLOOKUP(H792,DATABASE!$B:$E,4,FALSE)=گزارش!$B$2,"ok","")</f>
        <v/>
      </c>
      <c r="D792" t="str">
        <f t="shared" si="12"/>
        <v>لباس كار (بلوز) 1403/05/27641</v>
      </c>
      <c r="G792" t="s">
        <v>3173</v>
      </c>
      <c r="H792" s="38">
        <v>641</v>
      </c>
      <c r="I792" s="10" t="s">
        <v>1972</v>
      </c>
      <c r="J792" s="10" t="s">
        <v>1873</v>
      </c>
      <c r="K792" s="10" t="s">
        <v>2284</v>
      </c>
      <c r="L792" s="38" t="s">
        <v>3196</v>
      </c>
      <c r="M792" t="str">
        <f>IFERROR(IF(G792="","",IF(_xlfn.XLOOKUP(D792,NOSA!C:C,NOSA!C:C)=D792,"تحویل شده")),"تحویل نشده")</f>
        <v>تحویل نشده</v>
      </c>
      <c r="N792" s="57">
        <v>45521.32764398148</v>
      </c>
    </row>
    <row r="793" spans="2:14">
      <c r="B793" t="str">
        <f>IF(C793="","",گزارش!$B$2&amp;"-"&amp;COUNTIF(macro!$C$3:C793,"ok"))</f>
        <v/>
      </c>
      <c r="C793" t="str">
        <f>IF(VLOOKUP(H793,DATABASE!$B:$E,4,FALSE)=گزارش!$B$2,"ok","")</f>
        <v/>
      </c>
      <c r="D793" t="str">
        <f t="shared" si="12"/>
        <v>لباس كار نسوز(بلوز و شلوار)1403/05/31624</v>
      </c>
      <c r="G793" t="s">
        <v>3177</v>
      </c>
      <c r="H793" s="38">
        <v>624</v>
      </c>
      <c r="I793" s="10" t="s">
        <v>1965</v>
      </c>
      <c r="J793" s="10" t="s">
        <v>1942</v>
      </c>
      <c r="K793" s="10" t="s">
        <v>2129</v>
      </c>
      <c r="L793" s="38" t="s">
        <v>3196</v>
      </c>
      <c r="M793" t="str">
        <f>IFERROR(IF(G793="","",IF(_xlfn.XLOOKUP(D793,NOSA!C:C,NOSA!C:C)=D793,"تحویل شده")),"تحویل نشده")</f>
        <v>تحویل شده</v>
      </c>
      <c r="N793" s="57">
        <v>45525.324089699076</v>
      </c>
    </row>
    <row r="794" spans="2:14">
      <c r="B794" t="str">
        <f>IF(C794="","",گزارش!$B$2&amp;"-"&amp;COUNTIF(macro!$C$3:C794,"ok"))</f>
        <v/>
      </c>
      <c r="C794" t="str">
        <f>IF(VLOOKUP(H794,DATABASE!$B:$E,4,FALSE)=گزارش!$B$2,"ok","")</f>
        <v/>
      </c>
      <c r="D794" t="str">
        <f t="shared" si="12"/>
        <v>دستكش ضد برش سبك1403/06/01783</v>
      </c>
      <c r="G794" t="s">
        <v>3178</v>
      </c>
      <c r="H794" s="38">
        <v>783</v>
      </c>
      <c r="I794" s="10" t="s">
        <v>2056</v>
      </c>
      <c r="J794" s="10" t="s">
        <v>1854</v>
      </c>
      <c r="K794" s="10" t="s">
        <v>22</v>
      </c>
      <c r="L794" s="38" t="s">
        <v>3364</v>
      </c>
      <c r="M794" t="str">
        <f>IFERROR(IF(G794="","",IF(_xlfn.XLOOKUP(D794,NOSA!C:C,NOSA!C:C)=D794,"تحویل شده")),"تحویل نشده")</f>
        <v>تحویل شده</v>
      </c>
      <c r="N794" s="57">
        <v>45526.407487962962</v>
      </c>
    </row>
    <row r="795" spans="2:14">
      <c r="B795" t="str">
        <f>IF(C795="","",گزارش!$B$2&amp;"-"&amp;COUNTIF(macro!$C$3:C795,"ok"))</f>
        <v/>
      </c>
      <c r="C795" t="str">
        <f>IF(VLOOKUP(H795,DATABASE!$B:$E,4,FALSE)=گزارش!$B$2,"ok","")</f>
        <v/>
      </c>
      <c r="D795" t="str">
        <f t="shared" si="12"/>
        <v>لباس كار نسوز(بلوز و شلوار)1403/06/07783</v>
      </c>
      <c r="G795" t="s">
        <v>3184</v>
      </c>
      <c r="H795" s="38">
        <v>783</v>
      </c>
      <c r="I795" s="10" t="s">
        <v>2056</v>
      </c>
      <c r="J795" s="10" t="s">
        <v>1854</v>
      </c>
      <c r="K795" s="10" t="s">
        <v>2129</v>
      </c>
      <c r="L795" s="38" t="s">
        <v>2639</v>
      </c>
      <c r="M795" t="str">
        <f>IFERROR(IF(G795="","",IF(_xlfn.XLOOKUP(D795,NOSA!C:C,NOSA!C:C)=D795,"تحویل شده")),"تحویل نشده")</f>
        <v>تحویل نشده</v>
      </c>
      <c r="N795" s="57">
        <v>45532.928948958332</v>
      </c>
    </row>
    <row r="796" spans="2:14">
      <c r="B796" t="str">
        <f>IF(C796="","",گزارش!$B$2&amp;"-"&amp;COUNTIF(macro!$C$3:C796,"ok"))</f>
        <v/>
      </c>
      <c r="C796" t="str">
        <f>IF(VLOOKUP(H796,DATABASE!$B:$E,4,FALSE)=گزارش!$B$2,"ok","")</f>
        <v/>
      </c>
      <c r="D796" t="str">
        <f t="shared" si="12"/>
        <v>لباس كار ديرسوز(بلوز و شلوار)1403/06/07723</v>
      </c>
      <c r="G796" t="s">
        <v>3184</v>
      </c>
      <c r="H796" s="38">
        <v>723</v>
      </c>
      <c r="I796" s="10" t="s">
        <v>2010</v>
      </c>
      <c r="J796" s="10" t="s">
        <v>1838</v>
      </c>
      <c r="K796" s="10" t="s">
        <v>2137</v>
      </c>
      <c r="L796" s="38" t="s">
        <v>2639</v>
      </c>
      <c r="M796" t="str">
        <f>IFERROR(IF(G796="","",IF(_xlfn.XLOOKUP(D796,NOSA!C:C,NOSA!C:C)=D796,"تحویل شده")),"تحویل نشده")</f>
        <v>تحویل شده</v>
      </c>
      <c r="N796" s="57">
        <v>45532.930379976853</v>
      </c>
    </row>
    <row r="797" spans="2:14">
      <c r="B797" t="str">
        <f>IF(C797="","",گزارش!$B$2&amp;"-"&amp;COUNTIF(macro!$C$3:C797,"ok"))</f>
        <v/>
      </c>
      <c r="C797" t="str">
        <f>IF(VLOOKUP(H797,DATABASE!$B:$E,4,FALSE)=گزارش!$B$2,"ok","")</f>
        <v/>
      </c>
      <c r="D797" t="str">
        <f t="shared" si="12"/>
        <v>ماسك نيم صورت دو فيلتره (3M)1403/06/0870</v>
      </c>
      <c r="G797" t="s">
        <v>3185</v>
      </c>
      <c r="H797" s="38">
        <v>70</v>
      </c>
      <c r="I797" s="10" t="s">
        <v>1837</v>
      </c>
      <c r="J797" s="10" t="s">
        <v>1838</v>
      </c>
      <c r="K797" s="10" t="s">
        <v>151</v>
      </c>
      <c r="L797" s="38" t="s">
        <v>3364</v>
      </c>
      <c r="M797" t="str">
        <f>IFERROR(IF(G797="","",IF(_xlfn.XLOOKUP(D797,NOSA!C:C,NOSA!C:C)=D797,"تحویل شده")),"تحویل نشده")</f>
        <v>تحویل شده</v>
      </c>
      <c r="N797" s="57">
        <v>45533.330961689811</v>
      </c>
    </row>
    <row r="798" spans="2:14">
      <c r="B798" t="str">
        <f>IF(C798="","",گزارش!$B$2&amp;"-"&amp;COUNTIF(macro!$C$3:C798,"ok"))</f>
        <v/>
      </c>
      <c r="C798" t="str">
        <f>IF(VLOOKUP(H798,DATABASE!$B:$E,4,FALSE)=گزارش!$B$2,"ok","")</f>
        <v/>
      </c>
      <c r="D798" t="str">
        <f t="shared" si="12"/>
        <v>فيلتر ماسك نيم صورت (3M) مدل 20911403/06/0870</v>
      </c>
      <c r="G798" t="s">
        <v>3185</v>
      </c>
      <c r="H798" s="38">
        <v>70</v>
      </c>
      <c r="I798" s="10" t="s">
        <v>1837</v>
      </c>
      <c r="J798" s="10" t="s">
        <v>1838</v>
      </c>
      <c r="K798" s="10" t="s">
        <v>53</v>
      </c>
      <c r="L798" s="38" t="s">
        <v>3364</v>
      </c>
      <c r="M798" t="str">
        <f>IFERROR(IF(G798="","",IF(_xlfn.XLOOKUP(D798,NOSA!C:C,NOSA!C:C)=D798,"تحویل شده")),"تحویل نشده")</f>
        <v>تحویل شده</v>
      </c>
      <c r="N798" s="57">
        <v>45533.331828125003</v>
      </c>
    </row>
    <row r="799" spans="2:14">
      <c r="B799" t="str">
        <f>IF(C799="","",گزارش!$B$2&amp;"-"&amp;COUNTIF(macro!$C$3:C799,"ok"))</f>
        <v/>
      </c>
      <c r="C799" t="str">
        <f>IF(VLOOKUP(H799,DATABASE!$B:$E,4,FALSE)=گزارش!$B$2,"ok","")</f>
        <v/>
      </c>
      <c r="D799" t="str">
        <f t="shared" si="12"/>
        <v>لباس كار كارشناسي1403/06/08277</v>
      </c>
      <c r="G799" t="s">
        <v>3185</v>
      </c>
      <c r="H799" s="38">
        <v>277</v>
      </c>
      <c r="I799" s="10" t="s">
        <v>1894</v>
      </c>
      <c r="J799" s="10" t="s">
        <v>1873</v>
      </c>
      <c r="K799" s="10" t="s">
        <v>2132</v>
      </c>
      <c r="L799" s="38" t="s">
        <v>3364</v>
      </c>
      <c r="M799" t="str">
        <f>IFERROR(IF(G799="","",IF(_xlfn.XLOOKUP(D799,NOSA!C:C,NOSA!C:C)=D799,"تحویل شده")),"تحویل نشده")</f>
        <v>تحویل نشده</v>
      </c>
      <c r="N799" s="57">
        <v>45533.617566435183</v>
      </c>
    </row>
    <row r="800" spans="2:14">
      <c r="B800" t="str">
        <f>IF(C800="","",گزارش!$B$2&amp;"-"&amp;COUNTIF(macro!$C$3:C800,"ok"))</f>
        <v/>
      </c>
      <c r="C800" t="str">
        <f>IF(VLOOKUP(H800,DATABASE!$B:$E,4,FALSE)=گزارش!$B$2,"ok","")</f>
        <v/>
      </c>
      <c r="D800" t="str">
        <f t="shared" si="12"/>
        <v>لباس كار ديرسوز(بلوز و شلوار)1403/06/08893</v>
      </c>
      <c r="G800" t="s">
        <v>3185</v>
      </c>
      <c r="H800" s="38">
        <v>893</v>
      </c>
      <c r="I800" s="10" t="s">
        <v>3490</v>
      </c>
      <c r="J800" s="10" t="s">
        <v>3365</v>
      </c>
      <c r="K800" s="10" t="s">
        <v>2137</v>
      </c>
      <c r="L800" s="38" t="s">
        <v>3364</v>
      </c>
      <c r="M800" t="str">
        <f>IFERROR(IF(G800="","",IF(_xlfn.XLOOKUP(D800,NOSA!C:C,NOSA!C:C)=D800,"تحویل شده")),"تحویل نشده")</f>
        <v>تحویل شده</v>
      </c>
      <c r="N800" s="57">
        <v>45533.65617534722</v>
      </c>
    </row>
    <row r="801" spans="2:14">
      <c r="B801" t="str">
        <f>IF(C801="","",گزارش!$B$2&amp;"-"&amp;COUNTIF(macro!$C$3:C801,"ok"))</f>
        <v>خدمات و نگهبانی-15</v>
      </c>
      <c r="C801" t="str">
        <f>IF(VLOOKUP(H801,DATABASE!$B:$E,4,FALSE)=گزارش!$B$2,"ok","")</f>
        <v>ok</v>
      </c>
      <c r="D801" t="str">
        <f t="shared" si="12"/>
        <v>پابند نسوز چرمي1403/06/09651</v>
      </c>
      <c r="G801" t="s">
        <v>3186</v>
      </c>
      <c r="H801" s="38">
        <v>651</v>
      </c>
      <c r="I801" s="10" t="s">
        <v>165</v>
      </c>
      <c r="J801" s="10" t="s">
        <v>1840</v>
      </c>
      <c r="K801" s="10" t="s">
        <v>18</v>
      </c>
      <c r="L801" s="38" t="s">
        <v>3364</v>
      </c>
      <c r="M801" t="str">
        <f>IFERROR(IF(G801="","",IF(_xlfn.XLOOKUP(D801,NOSA!C:C,NOSA!C:C)=D801,"تحویل شده")),"تحویل نشده")</f>
        <v>تحویل نشده</v>
      </c>
      <c r="N801" s="57">
        <v>45534.820984953702</v>
      </c>
    </row>
    <row r="802" spans="2:14">
      <c r="B802" t="str">
        <f>IF(C802="","",گزارش!$B$2&amp;"-"&amp;COUNTIF(macro!$C$3:C802,"ok"))</f>
        <v/>
      </c>
      <c r="C802" t="str">
        <f>IF(VLOOKUP(H802,DATABASE!$B:$E,4,FALSE)=گزارش!$B$2,"ok","")</f>
        <v/>
      </c>
      <c r="D802" t="str">
        <f t="shared" si="12"/>
        <v>بند كفش1403/06/10545</v>
      </c>
      <c r="G802" t="s">
        <v>3187</v>
      </c>
      <c r="H802" s="38">
        <v>545</v>
      </c>
      <c r="I802" s="10" t="s">
        <v>1940</v>
      </c>
      <c r="J802" s="10" t="s">
        <v>1861</v>
      </c>
      <c r="K802" s="10" t="s">
        <v>450</v>
      </c>
      <c r="L802" s="38" t="s">
        <v>3196</v>
      </c>
      <c r="M802" t="str">
        <f>IFERROR(IF(G802="","",IF(_xlfn.XLOOKUP(D802,NOSA!C:C,NOSA!C:C)=D802,"تحویل شده")),"تحویل نشده")</f>
        <v>تحویل شده</v>
      </c>
      <c r="N802" s="57">
        <v>45535.558107870369</v>
      </c>
    </row>
    <row r="803" spans="2:14">
      <c r="B803" t="str">
        <f>IF(C803="","",گزارش!$B$2&amp;"-"&amp;COUNTIF(macro!$C$3:C803,"ok"))</f>
        <v/>
      </c>
      <c r="C803" t="str">
        <f>IF(VLOOKUP(H803,DATABASE!$B:$E,4,FALSE)=گزارش!$B$2,"ok","")</f>
        <v/>
      </c>
      <c r="D803" t="str">
        <f t="shared" si="12"/>
        <v>پوتين ايمني نسوز1403/06/11894</v>
      </c>
      <c r="G803" t="s">
        <v>3188</v>
      </c>
      <c r="H803" s="38">
        <v>894</v>
      </c>
      <c r="I803" s="10" t="s">
        <v>3491</v>
      </c>
      <c r="J803" s="10" t="s">
        <v>1813</v>
      </c>
      <c r="K803" s="10" t="s">
        <v>2151</v>
      </c>
      <c r="L803" s="38" t="s">
        <v>3196</v>
      </c>
      <c r="M803" t="str">
        <f>IFERROR(IF(G803="","",IF(_xlfn.XLOOKUP(D803,NOSA!C:C,NOSA!C:C)=D803,"تحویل شده")),"تحویل نشده")</f>
        <v>تحویل نشده</v>
      </c>
      <c r="N803" s="57">
        <v>45536.462555324077</v>
      </c>
    </row>
    <row r="804" spans="2:14">
      <c r="B804" t="str">
        <f>IF(C804="","",گزارش!$B$2&amp;"-"&amp;COUNTIF(macro!$C$3:C804,"ok"))</f>
        <v/>
      </c>
      <c r="C804" t="str">
        <f>IF(VLOOKUP(H804,DATABASE!$B:$E,4,FALSE)=گزارش!$B$2,"ok","")</f>
        <v/>
      </c>
      <c r="D804" t="str">
        <f t="shared" si="12"/>
        <v>پابند نسوز چرمي1403/06/11930</v>
      </c>
      <c r="G804" t="s">
        <v>3188</v>
      </c>
      <c r="H804" s="38">
        <v>930</v>
      </c>
      <c r="I804" s="10" t="s">
        <v>3532</v>
      </c>
      <c r="J804" s="10" t="s">
        <v>3422</v>
      </c>
      <c r="K804" s="10" t="s">
        <v>18</v>
      </c>
      <c r="L804" s="38" t="s">
        <v>2609</v>
      </c>
      <c r="M804" t="str">
        <f>IFERROR(IF(G804="","",IF(_xlfn.XLOOKUP(D804,NOSA!C:C,NOSA!C:C)=D804,"تحویل شده")),"تحویل نشده")</f>
        <v>تحویل شده</v>
      </c>
      <c r="N804" s="57">
        <v>45536.943085185187</v>
      </c>
    </row>
    <row r="805" spans="2:14">
      <c r="B805" t="str">
        <f>IF(C805="","",گزارش!$B$2&amp;"-"&amp;COUNTIF(macro!$C$3:C805,"ok"))</f>
        <v/>
      </c>
      <c r="C805" t="str">
        <f>IF(VLOOKUP(H805,DATABASE!$B:$E,4,FALSE)=گزارش!$B$2,"ok","")</f>
        <v/>
      </c>
      <c r="D805" t="e">
        <f t="shared" si="12"/>
        <v>#N/A</v>
      </c>
      <c r="G805" t="e">
        <v>#N/A</v>
      </c>
      <c r="H805" s="38">
        <v>886</v>
      </c>
      <c r="I805" s="10" t="s">
        <v>3417</v>
      </c>
      <c r="J805" s="10" t="s">
        <v>1838</v>
      </c>
      <c r="K805" s="10" t="s">
        <v>2151</v>
      </c>
      <c r="L805" s="38" t="s">
        <v>2639</v>
      </c>
      <c r="M805" t="str">
        <f>IFERROR(IF(G805="","",IF(_xlfn.XLOOKUP(D805,NOSA!C:C,NOSA!C:C)=D805,"تحویل شده")),"تحویل نشده")</f>
        <v>تحویل نشده</v>
      </c>
      <c r="N805" s="57">
        <v>45539.996361226855</v>
      </c>
    </row>
    <row r="806" spans="2:14">
      <c r="B806" t="str">
        <f>IF(C806="","",گزارش!$B$2&amp;"-"&amp;COUNTIF(macro!$C$3:C806,"ok"))</f>
        <v/>
      </c>
      <c r="C806" t="str">
        <f>IF(VLOOKUP(H806,DATABASE!$B:$E,4,FALSE)=گزارش!$B$2,"ok","")</f>
        <v/>
      </c>
      <c r="D806" t="e">
        <f t="shared" si="12"/>
        <v>#N/A</v>
      </c>
      <c r="G806" t="e">
        <v>#N/A</v>
      </c>
      <c r="H806" s="38">
        <v>733</v>
      </c>
      <c r="I806" s="10" t="s">
        <v>2017</v>
      </c>
      <c r="J806" s="10" t="s">
        <v>1913</v>
      </c>
      <c r="K806" s="10" t="s">
        <v>2</v>
      </c>
      <c r="L806" s="38" t="s">
        <v>3196</v>
      </c>
      <c r="M806" t="str">
        <f>IFERROR(IF(G806="","",IF(_xlfn.XLOOKUP(D806,NOSA!C:C,NOSA!C:C)=D806,"تحویل شده")),"تحویل نشده")</f>
        <v>تحویل نشده</v>
      </c>
      <c r="N806" s="57">
        <v>45540.463597337963</v>
      </c>
    </row>
    <row r="807" spans="2:14">
      <c r="B807" t="str">
        <f>IF(C807="","",گزارش!$B$2&amp;"-"&amp;COUNTIF(macro!$C$3:C807,"ok"))</f>
        <v/>
      </c>
      <c r="C807" t="str">
        <f>IF(VLOOKUP(H807,DATABASE!$B:$E,4,FALSE)=گزارش!$B$2,"ok","")</f>
        <v/>
      </c>
      <c r="D807" t="e">
        <f t="shared" si="12"/>
        <v>#N/A</v>
      </c>
      <c r="G807" t="e">
        <v>#N/A</v>
      </c>
      <c r="H807" s="38">
        <v>624</v>
      </c>
      <c r="I807" s="10" t="s">
        <v>1965</v>
      </c>
      <c r="J807" s="10" t="s">
        <v>1942</v>
      </c>
      <c r="K807" s="10" t="s">
        <v>180</v>
      </c>
      <c r="L807" s="38" t="s">
        <v>2609</v>
      </c>
      <c r="M807" t="str">
        <f>IFERROR(IF(G807="","",IF(_xlfn.XLOOKUP(D807,NOSA!C:C,NOSA!C:C)=D807,"تحویل شده")),"تحویل نشده")</f>
        <v>تحویل نشده</v>
      </c>
      <c r="N807" s="57">
        <v>45541.32780590278</v>
      </c>
    </row>
    <row r="808" spans="2:14">
      <c r="B808" t="str">
        <f>IF(C808="","",گزارش!$B$2&amp;"-"&amp;COUNTIF(macro!$C$3:C808,"ok"))</f>
        <v/>
      </c>
      <c r="C808" t="str">
        <f>IF(VLOOKUP(H808,DATABASE!$B:$E,4,FALSE)=گزارش!$B$2,"ok","")</f>
        <v/>
      </c>
      <c r="D808" t="e">
        <f t="shared" si="12"/>
        <v>#N/A</v>
      </c>
      <c r="G808" t="e">
        <v>#N/A</v>
      </c>
      <c r="H808" s="38">
        <v>624</v>
      </c>
      <c r="I808" s="10" t="s">
        <v>1965</v>
      </c>
      <c r="J808" s="10" t="s">
        <v>1942</v>
      </c>
      <c r="K808" s="10" t="s">
        <v>38</v>
      </c>
      <c r="L808" s="38" t="s">
        <v>2609</v>
      </c>
      <c r="M808" t="str">
        <f>IFERROR(IF(G808="","",IF(_xlfn.XLOOKUP(D808,NOSA!C:C,NOSA!C:C)=D808,"تحویل شده")),"تحویل نشده")</f>
        <v>تحویل نشده</v>
      </c>
      <c r="N808" s="57">
        <v>45541.33180821759</v>
      </c>
    </row>
    <row r="809" spans="2:14">
      <c r="B809" t="str">
        <f>IF(C809="","",گزارش!$B$2&amp;"-"&amp;COUNTIF(macro!$C$3:C809,"ok"))</f>
        <v/>
      </c>
      <c r="C809" t="str">
        <f>IF(VLOOKUP(H809,DATABASE!$B:$E,4,FALSE)=گزارش!$B$2,"ok","")</f>
        <v/>
      </c>
      <c r="D809" t="e">
        <f t="shared" si="12"/>
        <v>#N/A</v>
      </c>
      <c r="G809" t="e">
        <v>#N/A</v>
      </c>
      <c r="H809" s="38">
        <v>624</v>
      </c>
      <c r="I809" s="10" t="s">
        <v>1965</v>
      </c>
      <c r="J809" s="10" t="s">
        <v>1942</v>
      </c>
      <c r="K809" s="10" t="s">
        <v>7</v>
      </c>
      <c r="L809" s="38" t="s">
        <v>2609</v>
      </c>
      <c r="M809" t="str">
        <f>IFERROR(IF(G809="","",IF(_xlfn.XLOOKUP(D809,NOSA!C:C,NOSA!C:C)=D809,"تحویل شده")),"تحویل نشده")</f>
        <v>تحویل نشده</v>
      </c>
      <c r="N809" s="57">
        <v>45541.332131712959</v>
      </c>
    </row>
    <row r="810" spans="2:14">
      <c r="B810" t="str">
        <f>IF(C810="","",گزارش!$B$2&amp;"-"&amp;COUNTIF(macro!$C$3:C810,"ok"))</f>
        <v/>
      </c>
      <c r="C810" t="str">
        <f>IF(VLOOKUP(H810,DATABASE!$B:$E,4,FALSE)=گزارش!$B$2,"ok","")</f>
        <v/>
      </c>
      <c r="D810" t="str">
        <f t="shared" si="12"/>
        <v>پوتين ايمني نسوز1403/06/19751</v>
      </c>
      <c r="G810" t="s">
        <v>3570</v>
      </c>
      <c r="H810" s="38">
        <v>751</v>
      </c>
      <c r="I810" s="10" t="s">
        <v>2034</v>
      </c>
      <c r="J810" s="10" t="s">
        <v>1838</v>
      </c>
      <c r="K810" s="10" t="s">
        <v>2151</v>
      </c>
      <c r="L810" s="38" t="s">
        <v>3196</v>
      </c>
      <c r="M810" t="str">
        <f>IFERROR(IF(G810="","",IF(_xlfn.XLOOKUP(D810,NOSA!C:C,NOSA!C:C)=D810,"تحویل شده")),"تحویل نشده")</f>
        <v>تحویل شده</v>
      </c>
      <c r="N810" s="57">
        <v>45544.340224189815</v>
      </c>
    </row>
    <row r="811" spans="2:14">
      <c r="B811" t="str">
        <f>IF(C811="","",گزارش!$B$2&amp;"-"&amp;COUNTIF(macro!$C$3:C811,"ok"))</f>
        <v/>
      </c>
      <c r="C811" t="str">
        <f>IF(VLOOKUP(H811,DATABASE!$B:$E,4,FALSE)=گزارش!$B$2,"ok","")</f>
        <v/>
      </c>
      <c r="D811" t="str">
        <f t="shared" si="12"/>
        <v>مقنعه نسوز چرمي1403/06/19718</v>
      </c>
      <c r="G811" t="s">
        <v>3570</v>
      </c>
      <c r="H811" s="38">
        <v>718</v>
      </c>
      <c r="I811" s="10" t="s">
        <v>2007</v>
      </c>
      <c r="J811" s="10" t="s">
        <v>1844</v>
      </c>
      <c r="K811" s="10" t="s">
        <v>7</v>
      </c>
      <c r="L811" s="38" t="s">
        <v>3196</v>
      </c>
      <c r="M811" t="str">
        <f>IFERROR(IF(G811="","",IF(_xlfn.XLOOKUP(D811,NOSA!C:C,NOSA!C:C)=D811,"تحویل شده")),"تحویل نشده")</f>
        <v>تحویل نشده</v>
      </c>
      <c r="N811" s="57">
        <v>45544.547177430555</v>
      </c>
    </row>
    <row r="812" spans="2:14">
      <c r="B812" t="str">
        <f>IF(C812="","",گزارش!$B$2&amp;"-"&amp;COUNTIF(macro!$C$3:C812,"ok"))</f>
        <v/>
      </c>
      <c r="C812" t="str">
        <f>IF(VLOOKUP(H812,DATABASE!$B:$E,4,FALSE)=گزارش!$B$2,"ok","")</f>
        <v/>
      </c>
      <c r="D812" t="str">
        <f t="shared" si="12"/>
        <v>پابند نسوز چرمي1403/06/19718</v>
      </c>
      <c r="G812" t="s">
        <v>3570</v>
      </c>
      <c r="H812" s="38">
        <v>718</v>
      </c>
      <c r="I812" s="10" t="s">
        <v>2007</v>
      </c>
      <c r="J812" s="10" t="s">
        <v>1844</v>
      </c>
      <c r="K812" s="10" t="s">
        <v>18</v>
      </c>
      <c r="L812" s="38" t="s">
        <v>3196</v>
      </c>
      <c r="M812" t="str">
        <f>IFERROR(IF(G812="","",IF(_xlfn.XLOOKUP(D812,NOSA!C:C,NOSA!C:C)=D812,"تحویل شده")),"تحویل نشده")</f>
        <v>تحویل شده</v>
      </c>
      <c r="N812" s="57">
        <v>45544.548581944444</v>
      </c>
    </row>
    <row r="813" spans="2:14">
      <c r="B813" t="str">
        <f>IF(C813="","",گزارش!$B$2&amp;"-"&amp;COUNTIF(macro!$C$3:C813,"ok"))</f>
        <v/>
      </c>
      <c r="C813" t="str">
        <f>IF(VLOOKUP(H813,DATABASE!$B:$E,4,FALSE)=گزارش!$B$2,"ok","")</f>
        <v/>
      </c>
      <c r="D813" t="str">
        <f t="shared" si="12"/>
        <v>كفش ايمني1403/06/20719</v>
      </c>
      <c r="G813" t="s">
        <v>3571</v>
      </c>
      <c r="H813" s="38">
        <v>719</v>
      </c>
      <c r="I813" s="10" t="s">
        <v>2008</v>
      </c>
      <c r="J813" s="10" t="s">
        <v>1873</v>
      </c>
      <c r="K813" s="10" t="s">
        <v>2149</v>
      </c>
      <c r="L813" s="38" t="s">
        <v>2639</v>
      </c>
      <c r="M813" t="str">
        <f>IFERROR(IF(G813="","",IF(_xlfn.XLOOKUP(D813,NOSA!C:C,NOSA!C:C)=D813,"تحویل شده")),"تحویل نشده")</f>
        <v>تحویل نشده</v>
      </c>
      <c r="N813" s="57">
        <v>45545.235542129631</v>
      </c>
    </row>
    <row r="814" spans="2:14">
      <c r="B814" t="str">
        <f>IF(C814="","",گزارش!$B$2&amp;"-"&amp;COUNTIF(macro!$C$3:C814,"ok"))</f>
        <v/>
      </c>
      <c r="C814" t="str">
        <f>IF(VLOOKUP(H814,DATABASE!$B:$E,4,FALSE)=گزارش!$B$2,"ok","")</f>
        <v/>
      </c>
      <c r="D814" t="str">
        <f t="shared" si="12"/>
        <v>پوتين ايمني نسوز1403/06/2031</v>
      </c>
      <c r="G814" t="s">
        <v>3571</v>
      </c>
      <c r="H814" s="38">
        <v>31</v>
      </c>
      <c r="I814" s="10" t="s">
        <v>1030</v>
      </c>
      <c r="J814" s="10" t="s">
        <v>1821</v>
      </c>
      <c r="K814" s="10" t="s">
        <v>2151</v>
      </c>
      <c r="L814" s="38" t="s">
        <v>3196</v>
      </c>
      <c r="M814" t="str">
        <f>IFERROR(IF(G814="","",IF(_xlfn.XLOOKUP(D814,NOSA!C:C,NOSA!C:C)=D814,"تحویل شده")),"تحویل نشده")</f>
        <v>تحویل شده</v>
      </c>
      <c r="N814" s="57">
        <v>45545.438710648152</v>
      </c>
    </row>
    <row r="815" spans="2:14">
      <c r="B815" t="str">
        <f>IF(C815="","",گزارش!$B$2&amp;"-"&amp;COUNTIF(macro!$C$3:C815,"ok"))</f>
        <v/>
      </c>
      <c r="C815" t="str">
        <f>IF(VLOOKUP(H815,DATABASE!$B:$E,4,FALSE)=گزارش!$B$2,"ok","")</f>
        <v/>
      </c>
      <c r="D815" t="str">
        <f t="shared" si="12"/>
        <v>چكمه ايمني نسوز1403/06/21739</v>
      </c>
      <c r="G815" t="s">
        <v>3572</v>
      </c>
      <c r="H815" s="38">
        <v>739</v>
      </c>
      <c r="I815" s="10" t="s">
        <v>2023</v>
      </c>
      <c r="J815" s="10" t="s">
        <v>1980</v>
      </c>
      <c r="K815" s="10" t="s">
        <v>2152</v>
      </c>
      <c r="L815" s="38" t="s">
        <v>3196</v>
      </c>
      <c r="M815" t="str">
        <f>IFERROR(IF(G815="","",IF(_xlfn.XLOOKUP(D815,NOSA!C:C,NOSA!C:C)=D815,"تحویل شده")),"تحویل نشده")</f>
        <v>تحویل نشده</v>
      </c>
      <c r="N815" s="57">
        <v>45546.577517361111</v>
      </c>
    </row>
    <row r="816" spans="2:14">
      <c r="B816" t="str">
        <f>IF(C816="","",گزارش!$B$2&amp;"-"&amp;COUNTIF(macro!$C$3:C816,"ok"))</f>
        <v/>
      </c>
      <c r="C816" t="str">
        <f>IF(VLOOKUP(H816,DATABASE!$B:$E,4,FALSE)=گزارش!$B$2,"ok","")</f>
        <v/>
      </c>
      <c r="D816" t="str">
        <f t="shared" si="12"/>
        <v>نقاب تیره1403/06/23819</v>
      </c>
      <c r="G816" t="s">
        <v>3574</v>
      </c>
      <c r="H816" s="38">
        <v>819</v>
      </c>
      <c r="I816" s="10" t="s">
        <v>2611</v>
      </c>
      <c r="J816" s="10" t="s">
        <v>1844</v>
      </c>
      <c r="K816" s="10" t="s">
        <v>2176</v>
      </c>
      <c r="L816" s="38" t="s">
        <v>2639</v>
      </c>
      <c r="M816" t="str">
        <f>IFERROR(IF(G816="","",IF(_xlfn.XLOOKUP(D816,NOSA!C:C,NOSA!C:C)=D816,"تحویل شده")),"تحویل نشده")</f>
        <v>تحویل نشده</v>
      </c>
      <c r="N816" s="57">
        <v>45548.595903125002</v>
      </c>
    </row>
    <row r="817" spans="2:14">
      <c r="B817" t="str">
        <f>IF(C817="","",گزارش!$B$2&amp;"-"&amp;COUNTIF(macro!$C$3:C817,"ok"))</f>
        <v/>
      </c>
      <c r="C817" t="str">
        <f>IF(VLOOKUP(H817,DATABASE!$B:$E,4,FALSE)=گزارش!$B$2,"ok","")</f>
        <v/>
      </c>
      <c r="D817" t="str">
        <f t="shared" si="12"/>
        <v>رابط فنري نقاب كلاه ايمني1403/06/23819</v>
      </c>
      <c r="G817" t="s">
        <v>3574</v>
      </c>
      <c r="H817" s="38">
        <v>819</v>
      </c>
      <c r="I817" s="10" t="s">
        <v>2611</v>
      </c>
      <c r="J817" s="10" t="s">
        <v>1844</v>
      </c>
      <c r="K817" s="10" t="s">
        <v>135</v>
      </c>
      <c r="L817" s="38" t="s">
        <v>2639</v>
      </c>
      <c r="M817" t="str">
        <f>IFERROR(IF(G817="","",IF(_xlfn.XLOOKUP(D817,NOSA!C:C,NOSA!C:C)=D817,"تحویل شده")),"تحویل نشده")</f>
        <v>تحویل شده</v>
      </c>
      <c r="N817" s="57">
        <v>45548.597217824077</v>
      </c>
    </row>
    <row r="818" spans="2:14">
      <c r="B818" t="str">
        <f>IF(C818="","",گزارش!$B$2&amp;"-"&amp;COUNTIF(macro!$C$3:C818,"ok"))</f>
        <v/>
      </c>
      <c r="C818" t="str">
        <f>IF(VLOOKUP(H818,DATABASE!$B:$E,4,FALSE)=گزارش!$B$2,"ok","")</f>
        <v/>
      </c>
      <c r="D818" t="str">
        <f t="shared" si="12"/>
        <v>لباس كار ديرسوز(شلوار) 1403/06/24848</v>
      </c>
      <c r="G818" t="s">
        <v>3575</v>
      </c>
      <c r="H818" s="38">
        <v>848</v>
      </c>
      <c r="I818" s="10" t="s">
        <v>2769</v>
      </c>
      <c r="J818" s="10" t="s">
        <v>1952</v>
      </c>
      <c r="K818" s="10" t="s">
        <v>2144</v>
      </c>
      <c r="L818" s="38" t="s">
        <v>3196</v>
      </c>
      <c r="M818" t="str">
        <f>IFERROR(IF(G818="","",IF(_xlfn.XLOOKUP(D818,NOSA!C:C,NOSA!C:C)=D818,"تحویل شده")),"تحویل نشده")</f>
        <v>تحویل شده</v>
      </c>
      <c r="N818" s="57">
        <v>45549.32701458333</v>
      </c>
    </row>
    <row r="819" spans="2:14">
      <c r="G819" t="s">
        <v>3576</v>
      </c>
      <c r="N819" s="57"/>
    </row>
    <row r="820" spans="2:14">
      <c r="D820" t="str">
        <f t="shared" si="12"/>
        <v>لباس كار ديرسوز(بلوز و شلوار)1403/06/24755</v>
      </c>
      <c r="G820" t="s">
        <v>3575</v>
      </c>
      <c r="H820" s="38">
        <v>755</v>
      </c>
      <c r="I820" s="10" t="s">
        <v>2038</v>
      </c>
      <c r="J820" s="10" t="s">
        <v>1838</v>
      </c>
      <c r="K820" s="10" t="s">
        <v>2137</v>
      </c>
      <c r="L820" s="38" t="s">
        <v>3364</v>
      </c>
      <c r="M820" t="str">
        <f>IFERROR(IF(G820="","",IF(_xlfn.XLOOKUP(D820,NOSA!C:C,NOSA!C:C)=D820,"تحویل شده")),"تحویل نشده")</f>
        <v>تحویل نشده</v>
      </c>
      <c r="N820" s="57">
        <v>45550.478720833336</v>
      </c>
    </row>
    <row r="821" spans="2:14">
      <c r="D821" t="str">
        <f t="shared" si="12"/>
        <v>فانوسقه1403/06/26694</v>
      </c>
      <c r="G821" t="s">
        <v>3577</v>
      </c>
      <c r="H821" s="38">
        <v>694</v>
      </c>
      <c r="I821" s="10" t="s">
        <v>128</v>
      </c>
      <c r="J821" s="10" t="s">
        <v>1873</v>
      </c>
      <c r="K821" s="10" t="s">
        <v>474</v>
      </c>
      <c r="L821" s="38" t="s">
        <v>2639</v>
      </c>
      <c r="M821" t="str">
        <f>IFERROR(IF(G821="","",IF(_xlfn.XLOOKUP(D821,NOSA!C:C,NOSA!C:C)=D821,"تحویل شده")),"تحویل نشده")</f>
        <v>تحویل شده</v>
      </c>
      <c r="N821" s="57">
        <v>45551.922471874997</v>
      </c>
    </row>
    <row r="822" spans="2:14">
      <c r="D822" t="str">
        <f t="shared" si="12"/>
        <v>لباس كار ديرسوز(شلوار) 1403/06/29893</v>
      </c>
      <c r="G822" t="s">
        <v>3580</v>
      </c>
      <c r="H822" s="38">
        <v>893</v>
      </c>
      <c r="I822" s="10" t="s">
        <v>3490</v>
      </c>
      <c r="J822" s="10" t="s">
        <v>3365</v>
      </c>
      <c r="K822" s="10" t="s">
        <v>2144</v>
      </c>
      <c r="L822" s="38" t="s">
        <v>3196</v>
      </c>
      <c r="M822" t="str">
        <f>IFERROR(IF(G822="","",IF(_xlfn.XLOOKUP(D822,NOSA!C:C,NOSA!C:C)=D822,"تحویل شده")),"تحویل نشده")</f>
        <v>تحویل شده</v>
      </c>
      <c r="N822" s="57">
        <v>45554.430498958332</v>
      </c>
    </row>
    <row r="823" spans="2:14">
      <c r="D823" t="str">
        <f t="shared" si="12"/>
        <v>لباس كار ديرسوز(شلوار) 1403/06/29893</v>
      </c>
      <c r="G823" t="s">
        <v>3580</v>
      </c>
      <c r="H823" s="38">
        <v>893</v>
      </c>
      <c r="I823" s="10" t="s">
        <v>3490</v>
      </c>
      <c r="J823" s="10" t="s">
        <v>3365</v>
      </c>
      <c r="K823" s="10" t="s">
        <v>2144</v>
      </c>
      <c r="L823" s="38" t="s">
        <v>3196</v>
      </c>
      <c r="M823" t="str">
        <f>IFERROR(IF(G823="","",IF(_xlfn.XLOOKUP(D823,NOSA!C:C,NOSA!C:C)=D823,"تحویل شده")),"تحویل نشده")</f>
        <v>تحویل شده</v>
      </c>
      <c r="N823" s="57">
        <v>45554.430544444447</v>
      </c>
    </row>
    <row r="824" spans="2:14">
      <c r="D824" t="str">
        <f t="shared" si="12"/>
        <v>لباس كار ديرسوز(شلوار) 1403/06/29893</v>
      </c>
      <c r="G824" t="s">
        <v>3580</v>
      </c>
      <c r="H824" s="38">
        <v>893</v>
      </c>
      <c r="I824" s="10" t="s">
        <v>3490</v>
      </c>
      <c r="J824" s="10" t="s">
        <v>3365</v>
      </c>
      <c r="K824" s="10" t="s">
        <v>2144</v>
      </c>
      <c r="L824" s="38" t="s">
        <v>3196</v>
      </c>
      <c r="M824" t="str">
        <f>IFERROR(IF(G824="","",IF(_xlfn.XLOOKUP(D824,NOSA!C:C,NOSA!C:C)=D824,"تحویل شده")),"تحویل نشده")</f>
        <v>تحویل شده</v>
      </c>
      <c r="N824" s="57">
        <v>45554.431130555553</v>
      </c>
    </row>
    <row r="825" spans="2:14">
      <c r="D825" t="str">
        <f t="shared" si="12"/>
        <v>لباس كار نسوز(بلوز و شلوار)1403/06/30834</v>
      </c>
      <c r="G825" t="s">
        <v>3581</v>
      </c>
      <c r="H825" s="38">
        <v>834</v>
      </c>
      <c r="I825" s="10" t="s">
        <v>2647</v>
      </c>
      <c r="J825" s="10" t="s">
        <v>1844</v>
      </c>
      <c r="K825" s="10" t="s">
        <v>2129</v>
      </c>
      <c r="L825" s="38" t="s">
        <v>2639</v>
      </c>
      <c r="M825" t="str">
        <f>IFERROR(IF(G825="","",IF(_xlfn.XLOOKUP(D825,NOSA!C:C,NOSA!C:C)=D825,"تحویل شده")),"تحویل نشده")</f>
        <v>تحویل شده</v>
      </c>
      <c r="N825" s="57">
        <v>45555.616120833336</v>
      </c>
    </row>
    <row r="826" spans="2:14">
      <c r="G826" t="s">
        <v>3583</v>
      </c>
      <c r="H826" s="38">
        <v>873</v>
      </c>
      <c r="I826" s="10" t="s">
        <v>3346</v>
      </c>
      <c r="J826" s="10" t="s">
        <v>1958</v>
      </c>
      <c r="K826" s="10" t="s">
        <v>2137</v>
      </c>
      <c r="L826" s="38" t="s">
        <v>3364</v>
      </c>
      <c r="N826" s="57">
        <v>45557.388309606482</v>
      </c>
    </row>
    <row r="827" spans="2:14">
      <c r="D827" t="str">
        <f t="shared" si="12"/>
        <v>پوتين ايمني نسوز1403/07/01898</v>
      </c>
      <c r="G827" t="s">
        <v>3583</v>
      </c>
      <c r="H827" s="38">
        <v>898</v>
      </c>
      <c r="I827" s="10" t="s">
        <v>3492</v>
      </c>
      <c r="J827" s="10" t="s">
        <v>1838</v>
      </c>
      <c r="K827" s="10" t="s">
        <v>2151</v>
      </c>
      <c r="L827" s="38" t="s">
        <v>3364</v>
      </c>
      <c r="M827" t="str">
        <f>IFERROR(IF(G827="","",IF(_xlfn.XLOOKUP(D827,NOSA!C:C,NOSA!C:C)=D827,"تحویل شده")),"تحویل نشده")</f>
        <v>تحویل نشده</v>
      </c>
      <c r="N827" s="57">
        <v>45557.422167245371</v>
      </c>
    </row>
    <row r="828" spans="2:14">
      <c r="D828" t="str">
        <f t="shared" si="12"/>
        <v>لباس كار ديرسوز(شلوار) 1403/07/01772</v>
      </c>
      <c r="G828" t="s">
        <v>3583</v>
      </c>
      <c r="H828" s="38">
        <v>772</v>
      </c>
      <c r="I828" s="10" t="s">
        <v>2047</v>
      </c>
      <c r="J828" s="10" t="s">
        <v>1930</v>
      </c>
      <c r="K828" s="10" t="s">
        <v>2144</v>
      </c>
      <c r="L828" s="38" t="s">
        <v>3196</v>
      </c>
      <c r="M828" t="str">
        <f>IFERROR(IF(G828="","",IF(_xlfn.XLOOKUP(D828,NOSA!C:C,NOSA!C:C)=D828,"تحویل شده")),"تحویل نشده")</f>
        <v>تحویل شده</v>
      </c>
      <c r="N828" s="57">
        <v>45557.464352893519</v>
      </c>
    </row>
    <row r="829" spans="2:14">
      <c r="D829" t="str">
        <f t="shared" si="12"/>
        <v>پوتين ايمني نسوز1403/07/01772</v>
      </c>
      <c r="G829" t="s">
        <v>3583</v>
      </c>
      <c r="H829" s="38">
        <v>772</v>
      </c>
      <c r="I829" s="10" t="s">
        <v>2047</v>
      </c>
      <c r="J829" s="10" t="s">
        <v>1930</v>
      </c>
      <c r="K829" s="10" t="s">
        <v>2151</v>
      </c>
      <c r="L829" s="38" t="s">
        <v>3196</v>
      </c>
      <c r="M829" t="str">
        <f>IFERROR(IF(G829="","",IF(_xlfn.XLOOKUP(D829,NOSA!C:C,NOSA!C:C)=D829,"تحویل شده")),"تحویل نشده")</f>
        <v>تحویل شده</v>
      </c>
      <c r="N829" s="57">
        <v>45557.464726736114</v>
      </c>
    </row>
    <row r="830" spans="2:14">
      <c r="D830" t="str">
        <f t="shared" si="12"/>
        <v>لباس كار ديرسوز(بلوز و شلوار)1403/07/01733</v>
      </c>
      <c r="G830" t="s">
        <v>3583</v>
      </c>
      <c r="H830" s="38">
        <v>733</v>
      </c>
      <c r="I830" s="10" t="s">
        <v>2017</v>
      </c>
      <c r="J830" s="10" t="s">
        <v>1913</v>
      </c>
      <c r="K830" s="10" t="s">
        <v>2137</v>
      </c>
      <c r="L830" s="38" t="s">
        <v>3196</v>
      </c>
      <c r="M830" t="str">
        <f>IFERROR(IF(G830="","",IF(_xlfn.XLOOKUP(D830,NOSA!C:C,NOSA!C:C)=D830,"تحویل شده")),"تحویل نشده")</f>
        <v>تحویل شده</v>
      </c>
      <c r="N830" s="57">
        <v>45557.516640624999</v>
      </c>
    </row>
    <row r="831" spans="2:14">
      <c r="D831" t="str">
        <f t="shared" si="12"/>
        <v>لباس كار ديرسوز(بلوز و شلوار)1403/07/01885</v>
      </c>
      <c r="G831" t="s">
        <v>3583</v>
      </c>
      <c r="H831" s="38">
        <v>885</v>
      </c>
      <c r="I831" s="10" t="s">
        <v>3381</v>
      </c>
      <c r="J831" s="10" t="s">
        <v>1838</v>
      </c>
      <c r="K831" s="10" t="s">
        <v>2137</v>
      </c>
      <c r="L831" s="38" t="s">
        <v>3196</v>
      </c>
      <c r="M831" t="str">
        <f>IFERROR(IF(G831="","",IF(_xlfn.XLOOKUP(D831,NOSA!C:C,NOSA!C:C)=D831,"تحویل شده")),"تحویل نشده")</f>
        <v>تحویل شده</v>
      </c>
      <c r="N831" s="57">
        <v>45557.625819328707</v>
      </c>
    </row>
    <row r="832" spans="2:14">
      <c r="D832" t="str">
        <f t="shared" si="12"/>
        <v>پوتين ايمني نسوز1403/07/01885</v>
      </c>
      <c r="G832" t="s">
        <v>3583</v>
      </c>
      <c r="H832" s="38">
        <v>885</v>
      </c>
      <c r="I832" s="10" t="s">
        <v>3381</v>
      </c>
      <c r="J832" s="10" t="s">
        <v>1838</v>
      </c>
      <c r="K832" s="10" t="s">
        <v>2151</v>
      </c>
      <c r="L832" s="38" t="s">
        <v>3196</v>
      </c>
      <c r="M832" t="str">
        <f>IFERROR(IF(G832="","",IF(_xlfn.XLOOKUP(D832,NOSA!C:C,NOSA!C:C)=D832,"تحویل شده")),"تحویل نشده")</f>
        <v>تحویل نشده</v>
      </c>
      <c r="N832" s="57">
        <v>45557.626455324076</v>
      </c>
    </row>
    <row r="833" spans="4:14">
      <c r="D833" t="str">
        <f t="shared" ref="D833:D896" si="13">K833&amp;G833&amp;H833</f>
        <v>چكمه ايمني نسوز1403/07/02834</v>
      </c>
      <c r="G833" t="s">
        <v>3584</v>
      </c>
      <c r="H833" s="38">
        <v>834</v>
      </c>
      <c r="I833" s="10" t="s">
        <v>2647</v>
      </c>
      <c r="J833" s="10" t="s">
        <v>1844</v>
      </c>
      <c r="K833" s="10" t="s">
        <v>2152</v>
      </c>
      <c r="L833" s="38" t="s">
        <v>3196</v>
      </c>
      <c r="M833" t="str">
        <f>IFERROR(IF(G833="","",IF(_xlfn.XLOOKUP(D833,NOSA!C:C,NOSA!C:C)=D833,"تحویل شده")),"تحویل نشده")</f>
        <v>تحویل شده</v>
      </c>
      <c r="N833" s="57">
        <v>45558.472766666666</v>
      </c>
    </row>
    <row r="834" spans="4:14">
      <c r="D834" t="str">
        <f t="shared" si="13"/>
        <v>كفش ايمني عايق برق1403/07/02575</v>
      </c>
      <c r="G834" t="s">
        <v>3584</v>
      </c>
      <c r="H834" s="38">
        <v>575</v>
      </c>
      <c r="I834" s="10" t="s">
        <v>156</v>
      </c>
      <c r="J834" s="10" t="s">
        <v>1945</v>
      </c>
      <c r="K834" s="10" t="s">
        <v>2155</v>
      </c>
      <c r="L834" s="38" t="s">
        <v>3196</v>
      </c>
      <c r="M834" t="str">
        <f>IFERROR(IF(G834="","",IF(_xlfn.XLOOKUP(D834,NOSA!C:C,NOSA!C:C)=D834,"تحویل شده")),"تحویل نشده")</f>
        <v>تحویل نشده</v>
      </c>
      <c r="N834" s="57">
        <v>45558.524603587961</v>
      </c>
    </row>
    <row r="835" spans="4:14">
      <c r="D835" t="str">
        <f t="shared" si="13"/>
        <v>لباس كار ديرسوز(بلوز و شلوار)1403/07/02641</v>
      </c>
      <c r="G835" t="s">
        <v>3584</v>
      </c>
      <c r="H835" s="38">
        <v>641</v>
      </c>
      <c r="I835" s="10" t="s">
        <v>1972</v>
      </c>
      <c r="J835" s="10" t="s">
        <v>1873</v>
      </c>
      <c r="K835" s="10" t="s">
        <v>2137</v>
      </c>
      <c r="L835" s="38" t="s">
        <v>3196</v>
      </c>
      <c r="M835" t="str">
        <f>IFERROR(IF(G835="","",IF(_xlfn.XLOOKUP(D835,NOSA!C:C,NOSA!C:C)=D835,"تحویل شده")),"تحویل نشده")</f>
        <v>تحویل شده</v>
      </c>
      <c r="N835" s="57">
        <v>45558.567770486108</v>
      </c>
    </row>
    <row r="836" spans="4:14">
      <c r="D836" t="str">
        <f t="shared" si="13"/>
        <v>پيشبند نسوز چرمي1403/07/03848</v>
      </c>
      <c r="G836" t="s">
        <v>3585</v>
      </c>
      <c r="H836" s="38">
        <v>848</v>
      </c>
      <c r="I836" s="10" t="s">
        <v>2769</v>
      </c>
      <c r="J836" s="10" t="s">
        <v>1952</v>
      </c>
      <c r="K836" s="10" t="s">
        <v>15</v>
      </c>
      <c r="L836" s="38" t="s">
        <v>3196</v>
      </c>
      <c r="M836" t="str">
        <f>IFERROR(IF(G836="","",IF(_xlfn.XLOOKUP(D836,NOSA!C:C,NOSA!C:C)=D836,"تحویل شده")),"تحویل نشده")</f>
        <v>تحویل شده</v>
      </c>
      <c r="N836" s="57">
        <v>45559.332964467591</v>
      </c>
    </row>
    <row r="837" spans="4:14">
      <c r="D837" t="str">
        <f t="shared" si="13"/>
        <v>پابند نسوز چرمي1403/07/03848</v>
      </c>
      <c r="G837" t="s">
        <v>3585</v>
      </c>
      <c r="H837" s="38">
        <v>848</v>
      </c>
      <c r="I837" s="10" t="s">
        <v>2769</v>
      </c>
      <c r="J837" s="10" t="s">
        <v>1952</v>
      </c>
      <c r="K837" s="10" t="s">
        <v>18</v>
      </c>
      <c r="L837" s="38" t="s">
        <v>3196</v>
      </c>
      <c r="M837" t="str">
        <f>IFERROR(IF(G837="","",IF(_xlfn.XLOOKUP(D837,NOSA!C:C,NOSA!C:C)=D837,"تحویل شده")),"تحویل نشده")</f>
        <v>تحویل شده</v>
      </c>
      <c r="N837" s="57">
        <v>45559.333104398145</v>
      </c>
    </row>
    <row r="838" spans="4:14">
      <c r="D838" t="str">
        <f t="shared" si="13"/>
        <v>مقنعه نسوز چرمي1403/07/03848</v>
      </c>
      <c r="G838" t="s">
        <v>3585</v>
      </c>
      <c r="H838" s="38">
        <v>848</v>
      </c>
      <c r="I838" s="10" t="s">
        <v>2769</v>
      </c>
      <c r="J838" s="10" t="s">
        <v>1952</v>
      </c>
      <c r="K838" s="10" t="s">
        <v>7</v>
      </c>
      <c r="L838" s="38" t="s">
        <v>3196</v>
      </c>
      <c r="M838" t="str">
        <f>IFERROR(IF(G838="","",IF(_xlfn.XLOOKUP(D838,NOSA!C:C,NOSA!C:C)=D838,"تحویل شده")),"تحویل نشده")</f>
        <v>تحویل نشده</v>
      </c>
      <c r="N838" s="57">
        <v>45559.333574421296</v>
      </c>
    </row>
    <row r="839" spans="4:14">
      <c r="D839" t="str">
        <f t="shared" si="13"/>
        <v>مقنعه نسوز چرمي1403/07/03717</v>
      </c>
      <c r="G839" t="s">
        <v>3585</v>
      </c>
      <c r="H839" s="38">
        <v>717</v>
      </c>
      <c r="I839" s="10" t="s">
        <v>282</v>
      </c>
      <c r="J839" s="10" t="s">
        <v>1952</v>
      </c>
      <c r="K839" s="10" t="s">
        <v>7</v>
      </c>
      <c r="L839" s="38" t="s">
        <v>3196</v>
      </c>
      <c r="M839" t="str">
        <f>IFERROR(IF(G839="","",IF(_xlfn.XLOOKUP(D839,NOSA!C:C,NOSA!C:C)=D839,"تحویل شده")),"تحویل نشده")</f>
        <v>تحویل نشده</v>
      </c>
      <c r="N839" s="57">
        <v>45559.33384363426</v>
      </c>
    </row>
    <row r="840" spans="4:14">
      <c r="D840" t="str">
        <f t="shared" si="13"/>
        <v>پابند نسوز چرمي1403/07/03717</v>
      </c>
      <c r="G840" t="s">
        <v>3585</v>
      </c>
      <c r="H840" s="38">
        <v>717</v>
      </c>
      <c r="I840" s="10" t="s">
        <v>282</v>
      </c>
      <c r="J840" s="10" t="s">
        <v>1952</v>
      </c>
      <c r="K840" s="10" t="s">
        <v>18</v>
      </c>
      <c r="L840" s="38" t="s">
        <v>3196</v>
      </c>
      <c r="M840" t="str">
        <f>IFERROR(IF(G840="","",IF(_xlfn.XLOOKUP(D840,NOSA!C:C,NOSA!C:C)=D840,"تحویل شده")),"تحویل نشده")</f>
        <v>تحویل شده</v>
      </c>
      <c r="N840" s="57">
        <v>45559.333971527776</v>
      </c>
    </row>
    <row r="841" spans="4:14">
      <c r="D841" t="str">
        <f t="shared" si="13"/>
        <v>پيشبند نسوز چرمي1403/07/03717</v>
      </c>
      <c r="G841" t="s">
        <v>3585</v>
      </c>
      <c r="H841" s="38">
        <v>717</v>
      </c>
      <c r="I841" s="10" t="s">
        <v>282</v>
      </c>
      <c r="J841" s="10" t="s">
        <v>1952</v>
      </c>
      <c r="K841" s="10" t="s">
        <v>15</v>
      </c>
      <c r="L841" s="38" t="s">
        <v>3196</v>
      </c>
      <c r="M841" t="str">
        <f>IFERROR(IF(G841="","",IF(_xlfn.XLOOKUP(D841,NOSA!C:C,NOSA!C:C)=D841,"تحویل شده")),"تحویل نشده")</f>
        <v>تحویل شده</v>
      </c>
      <c r="N841" s="57">
        <v>45559.334193750001</v>
      </c>
    </row>
    <row r="842" spans="4:14">
      <c r="D842" t="str">
        <f t="shared" si="13"/>
        <v>لباس كار ديرسوز(بلوز و شلوار)1403/07/03827</v>
      </c>
      <c r="G842" t="s">
        <v>3585</v>
      </c>
      <c r="H842" s="38">
        <v>827</v>
      </c>
      <c r="I842" s="10" t="s">
        <v>2618</v>
      </c>
      <c r="J842" s="10" t="s">
        <v>1952</v>
      </c>
      <c r="K842" s="10" t="s">
        <v>2137</v>
      </c>
      <c r="L842" s="38" t="s">
        <v>3196</v>
      </c>
      <c r="M842" t="str">
        <f>IFERROR(IF(G842="","",IF(_xlfn.XLOOKUP(D842,NOSA!C:C,NOSA!C:C)=D842,"تحویل شده")),"تحویل نشده")</f>
        <v>تحویل شده</v>
      </c>
      <c r="N842" s="57">
        <v>45559.356375810188</v>
      </c>
    </row>
    <row r="843" spans="4:14">
      <c r="D843" t="str">
        <f t="shared" si="13"/>
        <v>هدگير نقاب1403/07/07701</v>
      </c>
      <c r="G843" t="s">
        <v>3589</v>
      </c>
      <c r="H843" s="38">
        <v>701</v>
      </c>
      <c r="I843" s="10" t="s">
        <v>1999</v>
      </c>
      <c r="J843" s="10" t="s">
        <v>1842</v>
      </c>
      <c r="K843" s="10" t="s">
        <v>12</v>
      </c>
      <c r="L843" s="38" t="s">
        <v>3196</v>
      </c>
      <c r="M843" t="str">
        <f>IFERROR(IF(G843="","",IF(_xlfn.XLOOKUP(D843,NOSA!C:C,NOSA!C:C)=D843,"تحویل شده")),"تحویل نشده")</f>
        <v>تحویل شده</v>
      </c>
      <c r="N843" s="57">
        <v>45563.520460995373</v>
      </c>
    </row>
    <row r="844" spans="4:14">
      <c r="D844" t="str">
        <f t="shared" si="13"/>
        <v>پيشبند نسوز آلومينيومي1403/07/07701</v>
      </c>
      <c r="G844" t="s">
        <v>3589</v>
      </c>
      <c r="H844" s="38">
        <v>701</v>
      </c>
      <c r="I844" s="10" t="s">
        <v>1999</v>
      </c>
      <c r="J844" s="10" t="s">
        <v>1842</v>
      </c>
      <c r="K844" s="10" t="s">
        <v>36</v>
      </c>
      <c r="L844" s="38" t="s">
        <v>3196</v>
      </c>
      <c r="M844" t="str">
        <f>IFERROR(IF(G844="","",IF(_xlfn.XLOOKUP(D844,NOSA!C:C,NOSA!C:C)=D844,"تحویل شده")),"تحویل نشده")</f>
        <v>تحویل شده</v>
      </c>
      <c r="N844" s="57">
        <v>45563.52076446759</v>
      </c>
    </row>
    <row r="845" spans="4:14">
      <c r="D845" t="str">
        <f t="shared" si="13"/>
        <v>پوتين ايمني نسوز1403/07/07545</v>
      </c>
      <c r="G845" t="s">
        <v>3589</v>
      </c>
      <c r="H845" s="38">
        <v>545</v>
      </c>
      <c r="I845" s="10" t="s">
        <v>1940</v>
      </c>
      <c r="J845" s="10" t="s">
        <v>1861</v>
      </c>
      <c r="K845" s="10" t="s">
        <v>2151</v>
      </c>
      <c r="L845" s="38" t="s">
        <v>3196</v>
      </c>
      <c r="M845" t="str">
        <f>IFERROR(IF(G845="","",IF(_xlfn.XLOOKUP(D845,NOSA!C:C,NOSA!C:C)=D845,"تحویل شده")),"تحویل نشده")</f>
        <v>تحویل شده</v>
      </c>
      <c r="N845" s="57">
        <v>45563.60005601852</v>
      </c>
    </row>
    <row r="846" spans="4:14">
      <c r="D846" t="str">
        <f t="shared" si="13"/>
        <v>لباس كار ديرسوز(بلوز و شلوار)1403/07/09843</v>
      </c>
      <c r="G846" t="s">
        <v>3591</v>
      </c>
      <c r="H846" s="38">
        <v>843</v>
      </c>
      <c r="I846" s="10" t="s">
        <v>2695</v>
      </c>
      <c r="J846" s="10" t="s">
        <v>3365</v>
      </c>
      <c r="K846" s="10" t="s">
        <v>2137</v>
      </c>
      <c r="L846" s="38" t="s">
        <v>3196</v>
      </c>
      <c r="M846" t="str">
        <f>IFERROR(IF(G846="","",IF(_xlfn.XLOOKUP(D846,NOSA!C:C,NOSA!C:C)=D846,"تحویل شده")),"تحویل نشده")</f>
        <v>تحویل شده</v>
      </c>
      <c r="N846" s="57">
        <v>45565.650277546294</v>
      </c>
    </row>
    <row r="847" spans="4:14">
      <c r="D847" t="str">
        <f t="shared" si="13"/>
        <v>لباس كار ديرسوز(شلوار) 1403/07/09582</v>
      </c>
      <c r="G847" t="s">
        <v>3591</v>
      </c>
      <c r="H847" s="38">
        <v>582</v>
      </c>
      <c r="I847" s="10" t="s">
        <v>1951</v>
      </c>
      <c r="J847" s="10" t="s">
        <v>1952</v>
      </c>
      <c r="K847" s="10" t="s">
        <v>2144</v>
      </c>
      <c r="L847" s="38" t="s">
        <v>3196</v>
      </c>
      <c r="M847" t="str">
        <f>IFERROR(IF(G847="","",IF(_xlfn.XLOOKUP(D847,NOSA!C:C,NOSA!C:C)=D847,"تحویل شده")),"تحویل نشده")</f>
        <v>تحویل نشده</v>
      </c>
      <c r="N847" s="57">
        <v>45565.650519675924</v>
      </c>
    </row>
    <row r="848" spans="4:14">
      <c r="D848" t="str">
        <f t="shared" si="13"/>
        <v>لباس كار ديرسوز(بلوز و شلوار)1403/07/10860</v>
      </c>
      <c r="G848" t="s">
        <v>3592</v>
      </c>
      <c r="H848" s="38">
        <v>860</v>
      </c>
      <c r="I848" s="10" t="s">
        <v>3190</v>
      </c>
      <c r="J848" s="10" t="s">
        <v>1913</v>
      </c>
      <c r="K848" s="10" t="s">
        <v>2137</v>
      </c>
      <c r="L848" s="38" t="s">
        <v>3196</v>
      </c>
      <c r="M848" t="str">
        <f>IFERROR(IF(G848="","",IF(_xlfn.XLOOKUP(D848,NOSA!C:C,NOSA!C:C)=D848,"تحویل شده")),"تحویل نشده")</f>
        <v>تحویل شده</v>
      </c>
      <c r="N848" s="57">
        <v>45566.436938425926</v>
      </c>
    </row>
    <row r="849" spans="4:14">
      <c r="D849" t="str">
        <f t="shared" si="13"/>
        <v>كلاه ايمني1403/07/10867</v>
      </c>
      <c r="G849" t="s">
        <v>3592</v>
      </c>
      <c r="H849" s="38">
        <v>867</v>
      </c>
      <c r="I849" s="10" t="s">
        <v>3239</v>
      </c>
      <c r="J849" s="10" t="s">
        <v>1851</v>
      </c>
      <c r="K849" s="10" t="s">
        <v>2096</v>
      </c>
      <c r="L849" s="38" t="s">
        <v>2609</v>
      </c>
      <c r="M849" t="str">
        <f>IFERROR(IF(G849="","",IF(_xlfn.XLOOKUP(D849,NOSA!C:C,NOSA!C:C)=D849,"تحویل شده")),"تحویل نشده")</f>
        <v>تحویل شده</v>
      </c>
      <c r="N849" s="57">
        <v>45566.827879629629</v>
      </c>
    </row>
    <row r="850" spans="4:14">
      <c r="D850" t="str">
        <f t="shared" si="13"/>
        <v>لباس كار ديرسوز(بلوز و شلوار)1403/07/13849</v>
      </c>
      <c r="G850" t="s">
        <v>3595</v>
      </c>
      <c r="H850" s="38">
        <v>849</v>
      </c>
      <c r="I850" s="10" t="s">
        <v>1812</v>
      </c>
      <c r="J850" s="10" t="s">
        <v>1829</v>
      </c>
      <c r="K850" s="10" t="s">
        <v>2137</v>
      </c>
      <c r="L850" s="38" t="s">
        <v>3364</v>
      </c>
      <c r="M850" t="str">
        <f>IFERROR(IF(G850="","",IF(_xlfn.XLOOKUP(D850,NOSA!C:C,NOSA!C:C)=D850,"تحویل شده")),"تحویل نشده")</f>
        <v>تحویل شده</v>
      </c>
      <c r="N850" s="57">
        <v>45569.68475925926</v>
      </c>
    </row>
    <row r="851" spans="4:14">
      <c r="D851" t="str">
        <f t="shared" si="13"/>
        <v>لباس كار كارشناسي1403/07/14234</v>
      </c>
      <c r="G851" t="s">
        <v>3596</v>
      </c>
      <c r="H851" s="38">
        <v>234</v>
      </c>
      <c r="I851" s="10" t="s">
        <v>1882</v>
      </c>
      <c r="J851" s="10" t="s">
        <v>1883</v>
      </c>
      <c r="K851" s="10" t="s">
        <v>2132</v>
      </c>
      <c r="L851" s="38" t="s">
        <v>3196</v>
      </c>
      <c r="M851" t="str">
        <f>IFERROR(IF(G851="","",IF(_xlfn.XLOOKUP(D851,NOSA!C:C,NOSA!C:C)=D851,"تحویل شده")),"تحویل نشده")</f>
        <v>تحویل نشده</v>
      </c>
      <c r="N851" s="57">
        <v>45570.363394791668</v>
      </c>
    </row>
    <row r="852" spans="4:14">
      <c r="D852" t="str">
        <f t="shared" si="13"/>
        <v>لباس كار كارشناسي1403/07/14769</v>
      </c>
      <c r="G852" t="s">
        <v>3596</v>
      </c>
      <c r="H852" s="38">
        <v>769</v>
      </c>
      <c r="I852" s="10" t="s">
        <v>2044</v>
      </c>
      <c r="J852" s="10" t="s">
        <v>1800</v>
      </c>
      <c r="K852" s="10" t="s">
        <v>2132</v>
      </c>
      <c r="L852" s="38" t="s">
        <v>3196</v>
      </c>
      <c r="M852" t="str">
        <f>IFERROR(IF(G852="","",IF(_xlfn.XLOOKUP(D852,NOSA!C:C,NOSA!C:C)=D852,"تحویل شده")),"تحویل نشده")</f>
        <v>تحویل شده</v>
      </c>
      <c r="N852" s="57">
        <v>45570.422670023145</v>
      </c>
    </row>
    <row r="853" spans="4:14">
      <c r="D853" t="str">
        <f t="shared" si="13"/>
        <v>پابند نسوز چرمي1403/07/15718</v>
      </c>
      <c r="G853" t="s">
        <v>3597</v>
      </c>
      <c r="H853" s="38">
        <v>718</v>
      </c>
      <c r="I853" s="10" t="s">
        <v>2007</v>
      </c>
      <c r="J853" s="10" t="s">
        <v>1844</v>
      </c>
      <c r="K853" s="10" t="s">
        <v>18</v>
      </c>
      <c r="L853" s="38" t="s">
        <v>2609</v>
      </c>
      <c r="M853" t="str">
        <f>IFERROR(IF(G853="","",IF(_xlfn.XLOOKUP(D853,NOSA!C:C,NOSA!C:C)=D853,"تحویل شده")),"تحویل نشده")</f>
        <v>تحویل شده</v>
      </c>
      <c r="N853" s="57">
        <v>45571.354728240738</v>
      </c>
    </row>
    <row r="854" spans="4:14">
      <c r="D854" t="str">
        <f t="shared" si="13"/>
        <v>چكمه ايمني نسوز1403/07/15718</v>
      </c>
      <c r="G854" t="s">
        <v>3597</v>
      </c>
      <c r="H854" s="38">
        <v>718</v>
      </c>
      <c r="I854" s="10" t="s">
        <v>2007</v>
      </c>
      <c r="J854" s="10" t="s">
        <v>1844</v>
      </c>
      <c r="K854" s="10" t="s">
        <v>2152</v>
      </c>
      <c r="L854" s="38" t="s">
        <v>2609</v>
      </c>
      <c r="M854" t="str">
        <f>IFERROR(IF(G854="","",IF(_xlfn.XLOOKUP(D854,NOSA!C:C,NOSA!C:C)=D854,"تحویل شده")),"تحویل نشده")</f>
        <v>تحویل شده</v>
      </c>
      <c r="N854" s="57">
        <v>45571.356792245373</v>
      </c>
    </row>
    <row r="855" spans="4:14">
      <c r="D855" t="str">
        <f t="shared" si="13"/>
        <v>كفش ايمني1403/07/15867</v>
      </c>
      <c r="G855" t="s">
        <v>3597</v>
      </c>
      <c r="H855" s="38">
        <v>867</v>
      </c>
      <c r="I855" s="10" t="s">
        <v>3239</v>
      </c>
      <c r="J855" s="10" t="s">
        <v>1851</v>
      </c>
      <c r="K855" s="10" t="s">
        <v>2149</v>
      </c>
      <c r="L855" s="38" t="s">
        <v>2609</v>
      </c>
      <c r="M855" t="str">
        <f>IFERROR(IF(G855="","",IF(_xlfn.XLOOKUP(D855,NOSA!C:C,NOSA!C:C)=D855,"تحویل شده")),"تحویل نشده")</f>
        <v>تحویل شده</v>
      </c>
      <c r="N855" s="57">
        <v>45571.422450115744</v>
      </c>
    </row>
    <row r="856" spans="4:14">
      <c r="D856" t="str">
        <f t="shared" si="13"/>
        <v>عينك كهربايي (روكلاهي)1403/07/18606</v>
      </c>
      <c r="G856" t="s">
        <v>3600</v>
      </c>
      <c r="H856" s="38">
        <v>606</v>
      </c>
      <c r="I856" s="10" t="s">
        <v>233</v>
      </c>
      <c r="J856" s="10" t="s">
        <v>1854</v>
      </c>
      <c r="K856" s="10" t="s">
        <v>1561</v>
      </c>
      <c r="L856" s="38" t="s">
        <v>3364</v>
      </c>
      <c r="M856" t="str">
        <f>IFERROR(IF(G856="","",IF(_xlfn.XLOOKUP(D856,NOSA!C:C,NOSA!C:C)=D856,"تحویل شده")),"تحویل نشده")</f>
        <v>تحویل شده</v>
      </c>
      <c r="N856" s="57">
        <v>45574.422137615744</v>
      </c>
    </row>
    <row r="857" spans="4:14">
      <c r="D857" t="str">
        <f t="shared" si="13"/>
        <v>دستكش ساق بلند نسوز1403/07/18606</v>
      </c>
      <c r="G857" t="s">
        <v>3600</v>
      </c>
      <c r="H857" s="38">
        <v>606</v>
      </c>
      <c r="I857" s="10" t="s">
        <v>233</v>
      </c>
      <c r="J857" s="10" t="s">
        <v>1854</v>
      </c>
      <c r="K857" s="10" t="s">
        <v>180</v>
      </c>
      <c r="L857" s="38" t="s">
        <v>3364</v>
      </c>
      <c r="M857" t="str">
        <f>IFERROR(IF(G857="","",IF(_xlfn.XLOOKUP(D857,NOSA!C:C,NOSA!C:C)=D857,"تحویل شده")),"تحویل نشده")</f>
        <v>تحویل نشده</v>
      </c>
      <c r="N857" s="57">
        <v>45574.503390625003</v>
      </c>
    </row>
    <row r="858" spans="4:14">
      <c r="D858" t="str">
        <f t="shared" si="13"/>
        <v>دستكش ضد برش سبك1403/07/18606</v>
      </c>
      <c r="G858" t="s">
        <v>3600</v>
      </c>
      <c r="H858" s="38">
        <v>606</v>
      </c>
      <c r="I858" s="10" t="s">
        <v>233</v>
      </c>
      <c r="J858" s="10" t="s">
        <v>1854</v>
      </c>
      <c r="K858" s="10" t="s">
        <v>22</v>
      </c>
      <c r="L858" s="38" t="s">
        <v>3364</v>
      </c>
      <c r="M858" t="str">
        <f>IFERROR(IF(G858="","",IF(_xlfn.XLOOKUP(D858,NOSA!C:C,NOSA!C:C)=D858,"تحویل شده")),"تحویل نشده")</f>
        <v>تحویل نشده</v>
      </c>
      <c r="N858" s="57">
        <v>45574.503511921299</v>
      </c>
    </row>
    <row r="859" spans="4:14">
      <c r="D859" t="str">
        <f t="shared" si="13"/>
        <v>لباس كار نسوز(شلوار)1403/07/19773</v>
      </c>
      <c r="G859" t="s">
        <v>3601</v>
      </c>
      <c r="H859" s="38">
        <v>773</v>
      </c>
      <c r="I859" s="10" t="s">
        <v>2048</v>
      </c>
      <c r="J859" s="10" t="s">
        <v>1840</v>
      </c>
      <c r="K859" s="10" t="s">
        <v>2661</v>
      </c>
      <c r="L859" s="38" t="s">
        <v>2639</v>
      </c>
      <c r="M859" t="str">
        <f>IFERROR(IF(G859="","",IF(_xlfn.XLOOKUP(D859,NOSA!C:C,NOSA!C:C)=D859,"تحویل شده")),"تحویل نشده")</f>
        <v>تحویل نشده</v>
      </c>
      <c r="N859" s="57">
        <v>45575.884007407411</v>
      </c>
    </row>
    <row r="860" spans="4:14">
      <c r="D860" t="str">
        <f t="shared" si="13"/>
        <v>پابند نسوز چرمي1403/07/20773</v>
      </c>
      <c r="G860" t="s">
        <v>3602</v>
      </c>
      <c r="H860" s="38">
        <v>773</v>
      </c>
      <c r="I860" s="10" t="s">
        <v>2048</v>
      </c>
      <c r="J860" s="10" t="s">
        <v>1840</v>
      </c>
      <c r="K860" s="10" t="s">
        <v>18</v>
      </c>
      <c r="L860" s="38" t="s">
        <v>3364</v>
      </c>
      <c r="M860" t="str">
        <f>IFERROR(IF(G860="","",IF(_xlfn.XLOOKUP(D860,NOSA!C:C,NOSA!C:C)=D860,"تحویل شده")),"تحویل نشده")</f>
        <v>تحویل نشده</v>
      </c>
      <c r="N860" s="57">
        <v>45576.810151967591</v>
      </c>
    </row>
    <row r="861" spans="4:14">
      <c r="D861" t="str">
        <f t="shared" si="13"/>
        <v>لباس كار ديرسوز(بلوز و شلوار)1403/07/21751</v>
      </c>
      <c r="G861" t="s">
        <v>3603</v>
      </c>
      <c r="H861" s="38">
        <v>751</v>
      </c>
      <c r="I861" s="10" t="s">
        <v>2034</v>
      </c>
      <c r="J861" s="10" t="s">
        <v>1838</v>
      </c>
      <c r="K861" s="10" t="s">
        <v>2137</v>
      </c>
      <c r="L861" s="38" t="s">
        <v>2609</v>
      </c>
      <c r="M861" t="str">
        <f>IFERROR(IF(G861="","",IF(_xlfn.XLOOKUP(D861,NOSA!C:C,NOSA!C:C)=D861,"تحویل شده")),"تحویل نشده")</f>
        <v>تحویل شده</v>
      </c>
      <c r="N861" s="57">
        <v>45577.349115277779</v>
      </c>
    </row>
    <row r="862" spans="4:14">
      <c r="D862" t="str">
        <f t="shared" si="13"/>
        <v>دستكش ضد برش سبك1403/07/21885</v>
      </c>
      <c r="G862" t="s">
        <v>3603</v>
      </c>
      <c r="H862" s="38">
        <v>885</v>
      </c>
      <c r="I862" s="10" t="s">
        <v>3381</v>
      </c>
      <c r="J862" s="10" t="s">
        <v>1838</v>
      </c>
      <c r="K862" s="10" t="s">
        <v>22</v>
      </c>
      <c r="L862" s="38" t="s">
        <v>2609</v>
      </c>
      <c r="M862" t="str">
        <f>IFERROR(IF(G862="","",IF(_xlfn.XLOOKUP(D862,NOSA!C:C,NOSA!C:C)=D862,"تحویل شده")),"تحویل نشده")</f>
        <v>تحویل شده</v>
      </c>
      <c r="N862" s="57">
        <v>45577.35470196759</v>
      </c>
    </row>
    <row r="863" spans="4:14">
      <c r="D863" t="str">
        <f t="shared" si="13"/>
        <v>پيشبند نسوز چرمي1403/07/21402</v>
      </c>
      <c r="G863" t="s">
        <v>3603</v>
      </c>
      <c r="H863" s="38">
        <v>402</v>
      </c>
      <c r="I863" s="10" t="s">
        <v>1926</v>
      </c>
      <c r="J863" s="10" t="s">
        <v>1840</v>
      </c>
      <c r="K863" s="10" t="s">
        <v>15</v>
      </c>
      <c r="L863" s="38" t="s">
        <v>2609</v>
      </c>
      <c r="M863" t="str">
        <f>IFERROR(IF(G863="","",IF(_xlfn.XLOOKUP(D863,NOSA!C:C,NOSA!C:C)=D863,"تحویل شده")),"تحویل نشده")</f>
        <v>تحویل نشده</v>
      </c>
      <c r="N863" s="57">
        <v>45577.382001041668</v>
      </c>
    </row>
    <row r="864" spans="4:14">
      <c r="D864" t="str">
        <f t="shared" si="13"/>
        <v>لباس كار ديرسوز(بلوز و شلوار)1403/07/21933</v>
      </c>
      <c r="G864" t="s">
        <v>3603</v>
      </c>
      <c r="H864" s="38">
        <v>933</v>
      </c>
      <c r="I864" s="10" t="s">
        <v>3535</v>
      </c>
      <c r="J864" s="10" t="s">
        <v>1952</v>
      </c>
      <c r="K864" s="10" t="s">
        <v>2137</v>
      </c>
      <c r="L864" s="38" t="s">
        <v>3196</v>
      </c>
      <c r="M864" t="str">
        <f>IFERROR(IF(G864="","",IF(_xlfn.XLOOKUP(D864,NOSA!C:C,NOSA!C:C)=D864,"تحویل شده")),"تحویل نشده")</f>
        <v>تحویل شده</v>
      </c>
      <c r="N864" s="57">
        <v>45577.456992824074</v>
      </c>
    </row>
    <row r="865" spans="4:14">
      <c r="D865" t="str">
        <f t="shared" si="13"/>
        <v>نقاب روشن كلاه ايمني canasafe1403/07/21877</v>
      </c>
      <c r="G865" t="s">
        <v>3603</v>
      </c>
      <c r="H865" s="38">
        <v>877</v>
      </c>
      <c r="I865" s="10" t="s">
        <v>730</v>
      </c>
      <c r="J865" s="10" t="s">
        <v>1800</v>
      </c>
      <c r="K865" s="10" t="s">
        <v>339</v>
      </c>
      <c r="L865" s="38" t="s">
        <v>3196</v>
      </c>
      <c r="M865" t="str">
        <f>IFERROR(IF(G865="","",IF(_xlfn.XLOOKUP(D865,NOSA!C:C,NOSA!C:C)=D865,"تحویل شده")),"تحویل نشده")</f>
        <v>تحویل نشده</v>
      </c>
      <c r="N865" s="57">
        <v>45577.462399884258</v>
      </c>
    </row>
    <row r="866" spans="4:14">
      <c r="D866" t="str">
        <f t="shared" si="13"/>
        <v>هدگير نقاب1403/07/21877</v>
      </c>
      <c r="G866" t="s">
        <v>3603</v>
      </c>
      <c r="H866" s="38">
        <v>877</v>
      </c>
      <c r="I866" s="10" t="s">
        <v>730</v>
      </c>
      <c r="J866" s="10" t="s">
        <v>1800</v>
      </c>
      <c r="K866" s="10" t="s">
        <v>12</v>
      </c>
      <c r="L866" s="38" t="s">
        <v>3196</v>
      </c>
      <c r="M866" t="str">
        <f>IFERROR(IF(G866="","",IF(_xlfn.XLOOKUP(D866,NOSA!C:C,NOSA!C:C)=D866,"تحویل شده")),"تحویل نشده")</f>
        <v>تحویل شده</v>
      </c>
      <c r="N866" s="57">
        <v>45577.462472222222</v>
      </c>
    </row>
    <row r="867" spans="4:14">
      <c r="D867" t="str">
        <f t="shared" si="13"/>
        <v>لباس كار ديرسوز(بلوز و شلوار)1403/07/22898</v>
      </c>
      <c r="G867" t="s">
        <v>3604</v>
      </c>
      <c r="H867" s="38">
        <v>898</v>
      </c>
      <c r="I867" s="10" t="s">
        <v>3492</v>
      </c>
      <c r="J867" s="10" t="s">
        <v>1838</v>
      </c>
      <c r="K867" s="10" t="s">
        <v>2137</v>
      </c>
      <c r="L867" s="38" t="s">
        <v>2639</v>
      </c>
      <c r="M867" t="str">
        <f>IFERROR(IF(G867="","",IF(_xlfn.XLOOKUP(D867,NOSA!C:C,NOSA!C:C)=D867,"تحویل شده")),"تحویل نشده")</f>
        <v>تحویل شده</v>
      </c>
      <c r="N867" s="57">
        <v>45578.617513425925</v>
      </c>
    </row>
    <row r="868" spans="4:14">
      <c r="D868" t="str">
        <f t="shared" si="13"/>
        <v>لباس كار ديرسوز(شلوار) 1403/07/23851</v>
      </c>
      <c r="G868" t="s">
        <v>3605</v>
      </c>
      <c r="H868" s="38">
        <v>851</v>
      </c>
      <c r="I868" s="10" t="s">
        <v>2761</v>
      </c>
      <c r="J868" s="10" t="s">
        <v>1980</v>
      </c>
      <c r="K868" s="10" t="s">
        <v>2144</v>
      </c>
      <c r="L868" s="38" t="s">
        <v>3196</v>
      </c>
      <c r="M868" t="str">
        <f>IFERROR(IF(G868="","",IF(_xlfn.XLOOKUP(D868,NOSA!C:C,NOSA!C:C)=D868,"تحویل شده")),"تحویل نشده")</f>
        <v>تحویل نشده</v>
      </c>
      <c r="N868" s="57">
        <v>45579.371608796297</v>
      </c>
    </row>
    <row r="869" spans="4:14">
      <c r="D869" t="str">
        <f t="shared" si="13"/>
        <v>دستكش ساق كوتاه نسوز1403/07/23933</v>
      </c>
      <c r="G869" t="s">
        <v>3605</v>
      </c>
      <c r="H869" s="38">
        <v>933</v>
      </c>
      <c r="I869" s="10" t="s">
        <v>3535</v>
      </c>
      <c r="J869" s="10" t="s">
        <v>1952</v>
      </c>
      <c r="K869" s="10" t="s">
        <v>168</v>
      </c>
      <c r="L869" s="38" t="s">
        <v>3196</v>
      </c>
      <c r="M869" t="str">
        <f>IFERROR(IF(G869="","",IF(_xlfn.XLOOKUP(D869,NOSA!C:C,NOSA!C:C)=D869,"تحویل شده")),"تحویل نشده")</f>
        <v>تحویل نشده</v>
      </c>
      <c r="N869" s="57">
        <v>45579.378345370373</v>
      </c>
    </row>
    <row r="870" spans="4:14">
      <c r="D870" t="str">
        <f t="shared" si="13"/>
        <v>پوتين ايمني نسوز1403/07/23848</v>
      </c>
      <c r="G870" t="s">
        <v>3605</v>
      </c>
      <c r="H870" s="38">
        <v>848</v>
      </c>
      <c r="I870" s="10" t="s">
        <v>2769</v>
      </c>
      <c r="J870" s="10" t="s">
        <v>1952</v>
      </c>
      <c r="K870" s="10" t="s">
        <v>2151</v>
      </c>
      <c r="L870" s="38" t="s">
        <v>3196</v>
      </c>
      <c r="M870" t="str">
        <f>IFERROR(IF(G870="","",IF(_xlfn.XLOOKUP(D870,NOSA!C:C,NOSA!C:C)=D870,"تحویل شده")),"تحویل نشده")</f>
        <v>تحویل نشده</v>
      </c>
      <c r="N870" s="57">
        <v>45579.601935763887</v>
      </c>
    </row>
    <row r="871" spans="4:14">
      <c r="D871" t="str">
        <f t="shared" si="13"/>
        <v>پوتين ايمني نسوز1403/07/23717</v>
      </c>
      <c r="G871" t="s">
        <v>3605</v>
      </c>
      <c r="H871" s="38">
        <v>717</v>
      </c>
      <c r="I871" s="10" t="s">
        <v>282</v>
      </c>
      <c r="J871" s="10" t="s">
        <v>1952</v>
      </c>
      <c r="K871" s="10" t="s">
        <v>2151</v>
      </c>
      <c r="L871" s="38" t="s">
        <v>3196</v>
      </c>
      <c r="M871" t="str">
        <f>IFERROR(IF(G871="","",IF(_xlfn.XLOOKUP(D871,NOSA!C:C,NOSA!C:C)=D871,"تحویل شده")),"تحویل نشده")</f>
        <v>تحویل شده</v>
      </c>
      <c r="N871" s="57">
        <v>45579.602062615741</v>
      </c>
    </row>
    <row r="872" spans="4:14">
      <c r="D872" t="str">
        <f t="shared" si="13"/>
        <v>پابند نسوز چرمي1403/07/24725</v>
      </c>
      <c r="G872" t="s">
        <v>3606</v>
      </c>
      <c r="H872" s="38">
        <v>725</v>
      </c>
      <c r="I872" s="10" t="s">
        <v>2011</v>
      </c>
      <c r="J872" s="10" t="s">
        <v>1844</v>
      </c>
      <c r="K872" s="10" t="s">
        <v>18</v>
      </c>
      <c r="L872" s="38" t="s">
        <v>3364</v>
      </c>
      <c r="M872" t="str">
        <f>IFERROR(IF(G872="","",IF(_xlfn.XLOOKUP(D872,NOSA!C:C,NOSA!C:C)=D872,"تحویل شده")),"تحویل نشده")</f>
        <v>تحویل شده</v>
      </c>
      <c r="N872" s="57">
        <v>45580.385644097223</v>
      </c>
    </row>
    <row r="873" spans="4:14">
      <c r="D873" t="str">
        <f t="shared" si="13"/>
        <v>نقاب تیره1403/07/24847</v>
      </c>
      <c r="G873" t="s">
        <v>3606</v>
      </c>
      <c r="H873" s="38">
        <v>847</v>
      </c>
      <c r="I873" s="10" t="s">
        <v>2739</v>
      </c>
      <c r="J873" s="10" t="s">
        <v>1840</v>
      </c>
      <c r="K873" s="10" t="s">
        <v>2176</v>
      </c>
      <c r="L873" s="38" t="s">
        <v>3364</v>
      </c>
      <c r="M873" t="str">
        <f>IFERROR(IF(G873="","",IF(_xlfn.XLOOKUP(D873,NOSA!C:C,NOSA!C:C)=D873,"تحویل شده")),"تحویل نشده")</f>
        <v>تحویل نشده</v>
      </c>
      <c r="N873" s="57">
        <v>45580.593352083335</v>
      </c>
    </row>
    <row r="874" spans="4:14">
      <c r="D874" t="str">
        <f t="shared" si="13"/>
        <v>هدگير نقاب1403/07/24847</v>
      </c>
      <c r="G874" t="s">
        <v>3606</v>
      </c>
      <c r="H874" s="38">
        <v>847</v>
      </c>
      <c r="I874" s="10" t="s">
        <v>2739</v>
      </c>
      <c r="J874" s="10" t="s">
        <v>1840</v>
      </c>
      <c r="K874" s="10" t="s">
        <v>12</v>
      </c>
      <c r="L874" s="38" t="s">
        <v>3364</v>
      </c>
      <c r="M874" t="str">
        <f>IFERROR(IF(G874="","",IF(_xlfn.XLOOKUP(D874,NOSA!C:C,NOSA!C:C)=D874,"تحویل شده")),"تحویل نشده")</f>
        <v>تحویل شده</v>
      </c>
      <c r="N874" s="57">
        <v>45580.593516435183</v>
      </c>
    </row>
    <row r="875" spans="4:14">
      <c r="D875" t="str">
        <f t="shared" si="13"/>
        <v>رابط فنري نقاب كلاه ايمني1403/07/24834</v>
      </c>
      <c r="G875" t="s">
        <v>3606</v>
      </c>
      <c r="H875" s="38">
        <v>834</v>
      </c>
      <c r="I875" s="10" t="s">
        <v>2647</v>
      </c>
      <c r="J875" s="10" t="s">
        <v>1844</v>
      </c>
      <c r="K875" s="10" t="s">
        <v>135</v>
      </c>
      <c r="L875" s="38" t="s">
        <v>2639</v>
      </c>
      <c r="M875" t="str">
        <f>IFERROR(IF(G875="","",IF(_xlfn.XLOOKUP(D875,NOSA!C:C,NOSA!C:C)=D875,"تحویل شده")),"تحویل نشده")</f>
        <v>تحویل شده</v>
      </c>
      <c r="N875" s="57">
        <v>45580.824228819445</v>
      </c>
    </row>
    <row r="876" spans="4:14">
      <c r="D876" t="str">
        <f t="shared" si="13"/>
        <v>دستكش ضد اسيد و روغن1403/07/25294</v>
      </c>
      <c r="G876" t="s">
        <v>3607</v>
      </c>
      <c r="H876" s="38">
        <v>294</v>
      </c>
      <c r="I876" s="10" t="s">
        <v>1900</v>
      </c>
      <c r="J876" s="10" t="s">
        <v>1851</v>
      </c>
      <c r="K876" s="10" t="s">
        <v>507</v>
      </c>
      <c r="L876" s="38" t="s">
        <v>3364</v>
      </c>
      <c r="M876" t="str">
        <f>IFERROR(IF(G876="","",IF(_xlfn.XLOOKUP(D876,NOSA!C:C,NOSA!C:C)=D876,"تحویل شده")),"تحویل نشده")</f>
        <v>تحویل شده</v>
      </c>
      <c r="N876" s="57">
        <v>45581.390031481482</v>
      </c>
    </row>
    <row r="877" spans="4:14">
      <c r="D877" t="str">
        <f t="shared" si="13"/>
        <v>لباس كار ديرسوز(شلوار) 1403/07/25294</v>
      </c>
      <c r="G877" t="s">
        <v>3607</v>
      </c>
      <c r="H877" s="38">
        <v>294</v>
      </c>
      <c r="I877" s="10" t="s">
        <v>1900</v>
      </c>
      <c r="J877" s="10" t="s">
        <v>1851</v>
      </c>
      <c r="K877" s="10" t="s">
        <v>2144</v>
      </c>
      <c r="L877" s="38" t="s">
        <v>3364</v>
      </c>
      <c r="M877" t="str">
        <f>IFERROR(IF(G877="","",IF(_xlfn.XLOOKUP(D877,NOSA!C:C,NOSA!C:C)=D877,"تحویل شده")),"تحویل نشده")</f>
        <v>تحویل شده</v>
      </c>
      <c r="N877" s="57">
        <v>45581.391374768522</v>
      </c>
    </row>
    <row r="878" spans="4:14">
      <c r="D878" t="str">
        <f t="shared" si="13"/>
        <v>لباس كار كارشناسي1403/07/2610</v>
      </c>
      <c r="G878" t="s">
        <v>3608</v>
      </c>
      <c r="H878" s="38">
        <v>10</v>
      </c>
      <c r="I878" s="10" t="s">
        <v>1807</v>
      </c>
      <c r="J878" s="10" t="s">
        <v>1808</v>
      </c>
      <c r="K878" s="10" t="s">
        <v>2132</v>
      </c>
      <c r="L878" s="38" t="s">
        <v>3196</v>
      </c>
      <c r="M878" t="str">
        <f>IFERROR(IF(G878="","",IF(_xlfn.XLOOKUP(D878,NOSA!C:C,NOSA!C:C)=D878,"تحویل شده")),"تحویل نشده")</f>
        <v>تحویل شده</v>
      </c>
      <c r="N878" s="57">
        <v>45582.543742361115</v>
      </c>
    </row>
    <row r="879" spans="4:14">
      <c r="D879" t="str">
        <f t="shared" si="13"/>
        <v>بند داخل كلاه ايمني1403/07/27931</v>
      </c>
      <c r="G879" t="s">
        <v>3609</v>
      </c>
      <c r="H879" s="38">
        <v>931</v>
      </c>
      <c r="I879" s="10" t="s">
        <v>3533</v>
      </c>
      <c r="J879" s="10" t="s">
        <v>1967</v>
      </c>
      <c r="K879" s="10" t="s">
        <v>229</v>
      </c>
      <c r="L879" s="38" t="s">
        <v>2609</v>
      </c>
      <c r="M879" t="str">
        <f>IFERROR(IF(G879="","",IF(_xlfn.XLOOKUP(D879,NOSA!C:C,NOSA!C:C)=D879,"تحویل شده")),"تحویل نشده")</f>
        <v>تحویل شده</v>
      </c>
      <c r="N879" s="57">
        <v>45583.827532175928</v>
      </c>
    </row>
    <row r="880" spans="4:14">
      <c r="D880" t="str">
        <f t="shared" si="13"/>
        <v>لباس كار نسوز(بلوز و شلوار)1403/07/28130</v>
      </c>
      <c r="G880" t="s">
        <v>3610</v>
      </c>
      <c r="H880" s="38">
        <v>130</v>
      </c>
      <c r="I880" s="10" t="s">
        <v>1856</v>
      </c>
      <c r="J880" s="10" t="s">
        <v>1844</v>
      </c>
      <c r="K880" s="10" t="s">
        <v>2129</v>
      </c>
      <c r="L880" s="38" t="s">
        <v>3196</v>
      </c>
      <c r="M880" t="str">
        <f>IFERROR(IF(G880="","",IF(_xlfn.XLOOKUP(D880,NOSA!C:C,NOSA!C:C)=D880,"تحویل شده")),"تحویل نشده")</f>
        <v>تحویل شده</v>
      </c>
      <c r="N880" s="57">
        <v>45584.462889930554</v>
      </c>
    </row>
    <row r="881" spans="4:14">
      <c r="D881" t="str">
        <f t="shared" si="13"/>
        <v>دستكش ضد برش سبك1403/07/29829</v>
      </c>
      <c r="G881" t="s">
        <v>3611</v>
      </c>
      <c r="H881" s="38">
        <v>829</v>
      </c>
      <c r="I881" s="10" t="s">
        <v>2620</v>
      </c>
      <c r="J881" s="10" t="s">
        <v>1840</v>
      </c>
      <c r="K881" s="10" t="s">
        <v>22</v>
      </c>
      <c r="L881" s="38" t="s">
        <v>2639</v>
      </c>
      <c r="M881" t="str">
        <f>IFERROR(IF(G881="","",IF(_xlfn.XLOOKUP(D881,NOSA!C:C,NOSA!C:C)=D881,"تحویل شده")),"تحویل نشده")</f>
        <v>تحویل نشده</v>
      </c>
      <c r="N881" s="57">
        <v>45585.478395138889</v>
      </c>
    </row>
    <row r="882" spans="4:14">
      <c r="D882" t="str">
        <f t="shared" si="13"/>
        <v>لباس كار نسوز(بلوز و شلوار)1403/07/29248</v>
      </c>
      <c r="G882" t="s">
        <v>3611</v>
      </c>
      <c r="H882" s="38">
        <v>248</v>
      </c>
      <c r="I882" s="10" t="s">
        <v>1886</v>
      </c>
      <c r="J882" s="10" t="s">
        <v>1840</v>
      </c>
      <c r="K882" s="10" t="s">
        <v>2129</v>
      </c>
      <c r="L882" s="38" t="s">
        <v>2609</v>
      </c>
      <c r="M882" t="str">
        <f>IFERROR(IF(G882="","",IF(_xlfn.XLOOKUP(D882,NOSA!C:C,NOSA!C:C)=D882,"تحویل شده")),"تحویل نشده")</f>
        <v>تحویل شده</v>
      </c>
      <c r="N882" s="57">
        <v>45585.869605902779</v>
      </c>
    </row>
    <row r="883" spans="4:14">
      <c r="D883" t="str">
        <f t="shared" si="13"/>
        <v>لباس كار نسوز(بلوز و شلوار)1403/07/30690</v>
      </c>
      <c r="G883" t="s">
        <v>3612</v>
      </c>
      <c r="H883" s="38">
        <v>690</v>
      </c>
      <c r="I883" s="10" t="s">
        <v>1995</v>
      </c>
      <c r="J883" s="10" t="s">
        <v>1840</v>
      </c>
      <c r="K883" s="10" t="s">
        <v>2129</v>
      </c>
      <c r="L883" s="38" t="s">
        <v>3196</v>
      </c>
      <c r="M883" t="str">
        <f>IFERROR(IF(G883="","",IF(_xlfn.XLOOKUP(D883,NOSA!C:C,NOSA!C:C)=D883,"تحویل شده")),"تحویل نشده")</f>
        <v>تحویل شده</v>
      </c>
      <c r="N883" s="57">
        <v>45586.376141203706</v>
      </c>
    </row>
    <row r="884" spans="4:14">
      <c r="D884" t="str">
        <f t="shared" si="13"/>
        <v>لباس كار نسوز(بلوز و شلوار)1403/07/30690</v>
      </c>
      <c r="G884" t="s">
        <v>3612</v>
      </c>
      <c r="H884" s="38">
        <v>690</v>
      </c>
      <c r="I884" s="10" t="s">
        <v>1995</v>
      </c>
      <c r="J884" s="10" t="s">
        <v>1840</v>
      </c>
      <c r="K884" s="10" t="s">
        <v>2129</v>
      </c>
      <c r="L884" s="38" t="s">
        <v>3196</v>
      </c>
      <c r="M884" t="str">
        <f>IFERROR(IF(G884="","",IF(_xlfn.XLOOKUP(D884,NOSA!C:C,NOSA!C:C)=D884,"تحویل شده")),"تحویل نشده")</f>
        <v>تحویل شده</v>
      </c>
      <c r="N884" s="57">
        <v>45586.376398958331</v>
      </c>
    </row>
    <row r="885" spans="4:14">
      <c r="D885" t="str">
        <f t="shared" si="13"/>
        <v>چكمه ايمني نسوز1403/08/02624</v>
      </c>
      <c r="G885" t="s">
        <v>3614</v>
      </c>
      <c r="H885" s="38">
        <v>624</v>
      </c>
      <c r="I885" s="10" t="s">
        <v>1965</v>
      </c>
      <c r="J885" s="10" t="s">
        <v>1942</v>
      </c>
      <c r="K885" s="10" t="s">
        <v>2152</v>
      </c>
      <c r="L885" s="38" t="s">
        <v>3364</v>
      </c>
      <c r="M885" t="str">
        <f>IFERROR(IF(G885="","",IF(_xlfn.XLOOKUP(D885,NOSA!C:C,NOSA!C:C)=D885,"تحویل شده")),"تحویل نشده")</f>
        <v>تحویل شده</v>
      </c>
      <c r="N885" s="57">
        <v>45588.377088425928</v>
      </c>
    </row>
    <row r="886" spans="4:14">
      <c r="D886" t="str">
        <f t="shared" si="13"/>
        <v>لباس كار(بلوز و شلوار)1403/08/03460</v>
      </c>
      <c r="G886" t="s">
        <v>3615</v>
      </c>
      <c r="H886" s="38">
        <v>460</v>
      </c>
      <c r="I886" s="10" t="s">
        <v>140</v>
      </c>
      <c r="J886" s="10" t="s">
        <v>1873</v>
      </c>
      <c r="K886" s="10" t="s">
        <v>2119</v>
      </c>
      <c r="L886" s="38" t="s">
        <v>3196</v>
      </c>
      <c r="M886" t="str">
        <f>IFERROR(IF(G886="","",IF(_xlfn.XLOOKUP(D886,NOSA!C:C,NOSA!C:C)=D886,"تحویل شده")),"تحویل نشده")</f>
        <v>تحویل نشده</v>
      </c>
      <c r="N886" s="57">
        <v>45589.322975462965</v>
      </c>
    </row>
    <row r="887" spans="4:14">
      <c r="D887" t="str">
        <f t="shared" si="13"/>
        <v>لباس كار ديرسوز(بلوز و شلوار)1403/08/0383</v>
      </c>
      <c r="G887" t="s">
        <v>3615</v>
      </c>
      <c r="H887" s="38">
        <v>83</v>
      </c>
      <c r="I887" s="10" t="s">
        <v>1072</v>
      </c>
      <c r="J887" s="10" t="s">
        <v>1800</v>
      </c>
      <c r="K887" s="10" t="s">
        <v>2137</v>
      </c>
      <c r="L887" s="38" t="s">
        <v>3364</v>
      </c>
      <c r="M887" t="str">
        <f>IFERROR(IF(G887="","",IF(_xlfn.XLOOKUP(D887,NOSA!C:C,NOSA!C:C)=D887,"تحویل شده")),"تحویل نشده")</f>
        <v>تحویل شده</v>
      </c>
      <c r="N887" s="57">
        <v>45589.473825578702</v>
      </c>
    </row>
    <row r="888" spans="4:14">
      <c r="D888" t="str">
        <f t="shared" si="13"/>
        <v>دستكش كف مواد سبك1403/08/03221</v>
      </c>
      <c r="G888" t="s">
        <v>3615</v>
      </c>
      <c r="H888" s="38">
        <v>221</v>
      </c>
      <c r="I888" s="10" t="s">
        <v>1880</v>
      </c>
      <c r="J888" s="10" t="s">
        <v>1869</v>
      </c>
      <c r="K888" s="10" t="s">
        <v>2</v>
      </c>
      <c r="L888" s="38" t="s">
        <v>3364</v>
      </c>
      <c r="M888" t="str">
        <f>IFERROR(IF(G888="","",IF(_xlfn.XLOOKUP(D888,NOSA!C:C,NOSA!C:C)=D888,"تحویل شده")),"تحویل نشده")</f>
        <v>تحویل شده</v>
      </c>
      <c r="N888" s="57">
        <v>45589.530146990743</v>
      </c>
    </row>
    <row r="889" spans="4:14">
      <c r="D889" t="str">
        <f t="shared" si="13"/>
        <v>عينك گاگل1403/08/03706</v>
      </c>
      <c r="G889" t="s">
        <v>3615</v>
      </c>
      <c r="H889" s="38">
        <v>706</v>
      </c>
      <c r="I889" s="10" t="s">
        <v>2001</v>
      </c>
      <c r="J889" s="10" t="s">
        <v>1829</v>
      </c>
      <c r="K889" s="10" t="s">
        <v>1556</v>
      </c>
      <c r="L889" s="38" t="s">
        <v>3364</v>
      </c>
      <c r="M889" t="str">
        <f>IFERROR(IF(G889="","",IF(_xlfn.XLOOKUP(D889,NOSA!C:C,NOSA!C:C)=D889,"تحویل شده")),"تحویل نشده")</f>
        <v>تحویل شده</v>
      </c>
      <c r="N889" s="57">
        <v>45589.628002662037</v>
      </c>
    </row>
    <row r="890" spans="4:14">
      <c r="D890" t="str">
        <f t="shared" si="13"/>
        <v>لباس كار ديرسوز(بلوز و شلوار)1403/08/06545</v>
      </c>
      <c r="G890" t="s">
        <v>3618</v>
      </c>
      <c r="H890" s="38">
        <v>545</v>
      </c>
      <c r="I890" s="10" t="s">
        <v>1940</v>
      </c>
      <c r="J890" s="10" t="s">
        <v>1861</v>
      </c>
      <c r="K890" s="10" t="s">
        <v>2137</v>
      </c>
      <c r="L890" s="38" t="s">
        <v>3196</v>
      </c>
      <c r="M890" t="str">
        <f>IFERROR(IF(G890="","",IF(_xlfn.XLOOKUP(D890,NOSA!C:C,NOSA!C:C)=D890,"تحویل شده")),"تحویل نشده")</f>
        <v>تحویل نشده</v>
      </c>
      <c r="N890" s="57">
        <v>45592.577732754631</v>
      </c>
    </row>
    <row r="891" spans="4:14">
      <c r="D891" t="str">
        <f t="shared" si="13"/>
        <v>لباس كار ديرسوز(شلوار) 1403/08/08723</v>
      </c>
      <c r="G891" t="s">
        <v>3620</v>
      </c>
      <c r="H891" s="38">
        <v>723</v>
      </c>
      <c r="I891" s="10" t="s">
        <v>2010</v>
      </c>
      <c r="J891" s="10" t="s">
        <v>1838</v>
      </c>
      <c r="K891" s="10" t="s">
        <v>2144</v>
      </c>
      <c r="L891" s="38" t="s">
        <v>3364</v>
      </c>
      <c r="M891" t="str">
        <f>IFERROR(IF(G891="","",IF(_xlfn.XLOOKUP(D891,NOSA!C:C,NOSA!C:C)=D891,"تحویل شده")),"تحویل نشده")</f>
        <v>تحویل نشده</v>
      </c>
      <c r="N891" s="57">
        <v>45594.313071412034</v>
      </c>
    </row>
    <row r="892" spans="4:14">
      <c r="D892" t="str">
        <f t="shared" si="13"/>
        <v>چكمه ايمني نسوز1403/08/08892</v>
      </c>
      <c r="G892" t="s">
        <v>3620</v>
      </c>
      <c r="H892" s="38">
        <v>892</v>
      </c>
      <c r="I892" s="10" t="s">
        <v>2616</v>
      </c>
      <c r="J892" s="10" t="s">
        <v>1854</v>
      </c>
      <c r="K892" s="10" t="s">
        <v>2152</v>
      </c>
      <c r="L892" s="38" t="s">
        <v>3364</v>
      </c>
      <c r="M892" t="str">
        <f>IFERROR(IF(G892="","",IF(_xlfn.XLOOKUP(D892,NOSA!C:C,NOSA!C:C)=D892,"تحویل شده")),"تحویل نشده")</f>
        <v>تحویل شده</v>
      </c>
      <c r="N892" s="57">
        <v>45594.583217708336</v>
      </c>
    </row>
    <row r="893" spans="4:14">
      <c r="D893" t="str">
        <f t="shared" si="13"/>
        <v>پوتين ايمني نسوز1403/08/09170</v>
      </c>
      <c r="G893" t="s">
        <v>3621</v>
      </c>
      <c r="H893" s="38">
        <v>170</v>
      </c>
      <c r="I893" s="10" t="s">
        <v>1871</v>
      </c>
      <c r="J893" s="10" t="s">
        <v>1821</v>
      </c>
      <c r="K893" s="10" t="s">
        <v>2151</v>
      </c>
      <c r="L893" s="38" t="s">
        <v>3196</v>
      </c>
      <c r="M893" t="str">
        <f>IFERROR(IF(G893="","",IF(_xlfn.XLOOKUP(D893,NOSA!C:C,NOSA!C:C)=D893,"تحویل شده")),"تحویل نشده")</f>
        <v>تحویل شده</v>
      </c>
      <c r="N893" s="57">
        <v>45595.338328472222</v>
      </c>
    </row>
    <row r="894" spans="4:14">
      <c r="D894" t="str">
        <f t="shared" si="13"/>
        <v>دستكش ساق كوتاه نسوز1403/08/09170</v>
      </c>
      <c r="G894" t="s">
        <v>3621</v>
      </c>
      <c r="H894" s="38">
        <v>170</v>
      </c>
      <c r="I894" s="10" t="s">
        <v>1871</v>
      </c>
      <c r="J894" s="10" t="s">
        <v>1821</v>
      </c>
      <c r="K894" s="10" t="s">
        <v>168</v>
      </c>
      <c r="L894" s="38" t="s">
        <v>3196</v>
      </c>
      <c r="M894" t="str">
        <f>IFERROR(IF(G894="","",IF(_xlfn.XLOOKUP(D894,NOSA!C:C,NOSA!C:C)=D894,"تحویل شده")),"تحویل نشده")</f>
        <v>تحویل نشده</v>
      </c>
      <c r="N894" s="57">
        <v>45595.338629398146</v>
      </c>
    </row>
    <row r="895" spans="4:14">
      <c r="D895" t="str">
        <f t="shared" si="13"/>
        <v>كفش ايمني1403/08/09694</v>
      </c>
      <c r="G895" t="s">
        <v>3621</v>
      </c>
      <c r="H895" s="38">
        <v>694</v>
      </c>
      <c r="I895" s="10" t="s">
        <v>128</v>
      </c>
      <c r="J895" s="10" t="s">
        <v>1873</v>
      </c>
      <c r="K895" s="10" t="s">
        <v>2149</v>
      </c>
      <c r="L895" s="38" t="s">
        <v>3196</v>
      </c>
      <c r="M895" t="str">
        <f>IFERROR(IF(G895="","",IF(_xlfn.XLOOKUP(D895,NOSA!C:C,NOSA!C:C)=D895,"تحویل شده")),"تحویل نشده")</f>
        <v>تحویل شده</v>
      </c>
      <c r="N895" s="57">
        <v>45595.371600347222</v>
      </c>
    </row>
    <row r="896" spans="4:14">
      <c r="D896" t="str">
        <f t="shared" si="13"/>
        <v>لباس كار ديرسوز(بلوز و شلوار)1403/08/10145</v>
      </c>
      <c r="G896" t="s">
        <v>3622</v>
      </c>
      <c r="H896" s="38">
        <v>145</v>
      </c>
      <c r="I896" s="10" t="s">
        <v>1859</v>
      </c>
      <c r="J896" s="10" t="s">
        <v>1842</v>
      </c>
      <c r="K896" s="10" t="s">
        <v>2137</v>
      </c>
      <c r="L896" s="38" t="s">
        <v>3196</v>
      </c>
      <c r="M896" t="str">
        <f>IFERROR(IF(G896="","",IF(_xlfn.XLOOKUP(D896,NOSA!C:C,NOSA!C:C)=D896,"تحویل شده")),"تحویل نشده")</f>
        <v>تحویل شده</v>
      </c>
      <c r="N896" s="57">
        <v>45596.511975000001</v>
      </c>
    </row>
    <row r="897" spans="4:14">
      <c r="D897" t="str">
        <f t="shared" ref="D897:D917" si="14">K897&amp;G897&amp;H897</f>
        <v>لباس كار ديرسوز(بلوز و شلوار)1403/08/10145</v>
      </c>
      <c r="G897" t="s">
        <v>3622</v>
      </c>
      <c r="H897" s="38">
        <v>145</v>
      </c>
      <c r="I897" s="10" t="s">
        <v>1859</v>
      </c>
      <c r="J897" s="10" t="s">
        <v>1842</v>
      </c>
      <c r="K897" s="10" t="s">
        <v>2137</v>
      </c>
      <c r="L897" s="38" t="s">
        <v>3196</v>
      </c>
      <c r="M897" t="str">
        <f>IFERROR(IF(G897="","",IF(_xlfn.XLOOKUP(D897,NOSA!C:C,NOSA!C:C)=D897,"تحویل شده")),"تحویل نشده")</f>
        <v>تحویل شده</v>
      </c>
      <c r="N897" s="57">
        <v>45596.512030902777</v>
      </c>
    </row>
    <row r="898" spans="4:14">
      <c r="D898" t="str">
        <f t="shared" si="14"/>
        <v>فيلتر ماسك نيم صورت (3M) مدل 20911403/08/14935</v>
      </c>
      <c r="G898" t="s">
        <v>3626</v>
      </c>
      <c r="H898" s="38">
        <v>935</v>
      </c>
      <c r="I898" s="10" t="s">
        <v>3967</v>
      </c>
      <c r="J898" s="10" t="s">
        <v>1838</v>
      </c>
      <c r="K898" s="10" t="s">
        <v>53</v>
      </c>
      <c r="L898" s="38" t="s">
        <v>3196</v>
      </c>
      <c r="M898" t="str">
        <f>IFERROR(IF(G898="","",IF(_xlfn.XLOOKUP(D898,NOSA!C:C,NOSA!C:C)=D898,"تحویل شده")),"تحویل نشده")</f>
        <v>تحویل شده</v>
      </c>
      <c r="N898" s="57">
        <v>45600.361446643517</v>
      </c>
    </row>
    <row r="899" spans="4:14">
      <c r="D899" t="str">
        <f t="shared" si="14"/>
        <v>لباس كار ديرسوز(بلوز و شلوار)1403/08/1670</v>
      </c>
      <c r="G899" t="s">
        <v>3628</v>
      </c>
      <c r="H899" s="38">
        <v>70</v>
      </c>
      <c r="I899" s="10" t="s">
        <v>1837</v>
      </c>
      <c r="J899" s="10" t="s">
        <v>1838</v>
      </c>
      <c r="K899" s="10" t="s">
        <v>2137</v>
      </c>
      <c r="L899" s="38" t="s">
        <v>2639</v>
      </c>
      <c r="M899" t="str">
        <f>IFERROR(IF(G899="","",IF(_xlfn.XLOOKUP(D899,NOSA!C:C,NOSA!C:C)=D899,"تحویل شده")),"تحویل نشده")</f>
        <v>تحویل شده</v>
      </c>
      <c r="N899" s="57">
        <v>45602.465649537036</v>
      </c>
    </row>
    <row r="900" spans="4:14">
      <c r="D900" t="str">
        <f t="shared" si="14"/>
        <v>لباس كار نسوز(بلوز و شلوار)1403/08/1745</v>
      </c>
      <c r="G900" t="s">
        <v>3629</v>
      </c>
      <c r="H900" s="38">
        <v>45</v>
      </c>
      <c r="I900" s="10" t="s">
        <v>1826</v>
      </c>
      <c r="J900" s="10" t="s">
        <v>1827</v>
      </c>
      <c r="K900" s="10" t="s">
        <v>2129</v>
      </c>
      <c r="L900" s="38" t="s">
        <v>3992</v>
      </c>
      <c r="M900" t="str">
        <f>IFERROR(IF(G900="","",IF(_xlfn.XLOOKUP(D900,NOSA!C:C,NOSA!C:C)=D900,"تحویل شده")),"تحویل نشده")</f>
        <v>تحویل نشده</v>
      </c>
      <c r="N900" s="57">
        <v>45603.382937268521</v>
      </c>
    </row>
    <row r="901" spans="4:14">
      <c r="D901" t="str">
        <f t="shared" si="14"/>
        <v>كفش ايمني عايق برق1403/08/20580</v>
      </c>
      <c r="G901" t="s">
        <v>3632</v>
      </c>
      <c r="H901" s="38">
        <v>580</v>
      </c>
      <c r="I901" s="10" t="s">
        <v>1950</v>
      </c>
      <c r="J901" s="10" t="s">
        <v>1873</v>
      </c>
      <c r="K901" s="10" t="s">
        <v>2155</v>
      </c>
      <c r="L901" s="38" t="s">
        <v>3992</v>
      </c>
      <c r="M901" t="str">
        <f>IFERROR(IF(G901="","",IF(_xlfn.XLOOKUP(D901,NOSA!C:C,NOSA!C:C)=D901,"تحویل شده")),"تحویل نشده")</f>
        <v>تحویل شده</v>
      </c>
      <c r="N901" s="57">
        <v>45606.415405092594</v>
      </c>
    </row>
    <row r="902" spans="4:14">
      <c r="D902" t="str">
        <f t="shared" si="14"/>
        <v>لباس كار نسوز(بلوز و شلوار)1403/08/21402</v>
      </c>
      <c r="G902" t="s">
        <v>3633</v>
      </c>
      <c r="H902" s="38">
        <v>402</v>
      </c>
      <c r="I902" s="10" t="s">
        <v>1926</v>
      </c>
      <c r="J902" s="10" t="s">
        <v>1840</v>
      </c>
      <c r="K902" s="10" t="s">
        <v>2129</v>
      </c>
      <c r="L902" s="38" t="s">
        <v>2609</v>
      </c>
      <c r="M902" t="str">
        <f>IFERROR(IF(G902="","",IF(_xlfn.XLOOKUP(D902,NOSA!C:C,NOSA!C:C)=D902,"تحویل شده")),"تحویل نشده")</f>
        <v>تحویل شده</v>
      </c>
      <c r="N902" s="57">
        <v>45607.372795370371</v>
      </c>
    </row>
    <row r="903" spans="4:14">
      <c r="D903" t="str">
        <f t="shared" si="14"/>
        <v>پيشبند نسوز آلومينيومي1403/08/21294</v>
      </c>
      <c r="G903" t="s">
        <v>3633</v>
      </c>
      <c r="H903" s="38">
        <v>294</v>
      </c>
      <c r="I903" s="10" t="s">
        <v>1900</v>
      </c>
      <c r="J903" s="10" t="s">
        <v>1851</v>
      </c>
      <c r="K903" s="10" t="s">
        <v>36</v>
      </c>
      <c r="L903" s="38" t="s">
        <v>2609</v>
      </c>
      <c r="M903" t="str">
        <f>IFERROR(IF(G903="","",IF(_xlfn.XLOOKUP(D903,NOSA!C:C,NOSA!C:C)=D903,"تحویل شده")),"تحویل نشده")</f>
        <v>تحویل شده</v>
      </c>
      <c r="N903" s="57">
        <v>45607.383864467593</v>
      </c>
    </row>
    <row r="904" spans="4:14">
      <c r="D904" t="str">
        <f t="shared" si="14"/>
        <v>پوتين ايمني نسوز1403/08/2183</v>
      </c>
      <c r="G904" t="s">
        <v>3633</v>
      </c>
      <c r="H904" s="38">
        <v>83</v>
      </c>
      <c r="I904" s="10" t="s">
        <v>1072</v>
      </c>
      <c r="J904" s="10" t="s">
        <v>1800</v>
      </c>
      <c r="K904" s="10" t="s">
        <v>2151</v>
      </c>
      <c r="L904" s="38" t="s">
        <v>3992</v>
      </c>
      <c r="M904" t="str">
        <f>IFERROR(IF(G904="","",IF(_xlfn.XLOOKUP(D904,NOSA!C:C,NOSA!C:C)=D904,"تحویل شده")),"تحویل نشده")</f>
        <v>تحویل شده</v>
      </c>
      <c r="N904" s="57">
        <v>45607.414299537035</v>
      </c>
    </row>
    <row r="905" spans="4:14">
      <c r="D905" t="str">
        <f t="shared" si="14"/>
        <v>لباس كار نسوز(بلوز و شلوار)1403/08/23624</v>
      </c>
      <c r="G905" t="s">
        <v>3635</v>
      </c>
      <c r="H905" s="38">
        <v>624</v>
      </c>
      <c r="I905" s="10" t="s">
        <v>1965</v>
      </c>
      <c r="J905" s="10" t="s">
        <v>1942</v>
      </c>
      <c r="K905" s="10" t="s">
        <v>2129</v>
      </c>
      <c r="L905" s="38" t="s">
        <v>3992</v>
      </c>
      <c r="M905" t="str">
        <f>IFERROR(IF(G905="","",IF(_xlfn.XLOOKUP(D905,NOSA!C:C,NOSA!C:C)=D905,"تحویل شده")),"تحویل نشده")</f>
        <v>تحویل شده</v>
      </c>
      <c r="N905" s="57">
        <v>45609.328277083332</v>
      </c>
    </row>
    <row r="906" spans="4:14">
      <c r="D906" t="str">
        <f t="shared" si="14"/>
        <v>دستكش كف مواد سبك1403/08/23760</v>
      </c>
      <c r="G906" t="s">
        <v>3635</v>
      </c>
      <c r="H906" s="38">
        <v>760</v>
      </c>
      <c r="I906" s="10" t="s">
        <v>1003</v>
      </c>
      <c r="J906" s="10" t="s">
        <v>1895</v>
      </c>
      <c r="K906" s="10" t="s">
        <v>2</v>
      </c>
      <c r="L906" s="38" t="s">
        <v>3992</v>
      </c>
      <c r="M906" t="str">
        <f>IFERROR(IF(G906="","",IF(_xlfn.XLOOKUP(D906,NOSA!C:C,NOSA!C:C)=D906,"تحویل شده")),"تحویل نشده")</f>
        <v>تحویل نشده</v>
      </c>
      <c r="N906" s="57">
        <v>45609.33474189815</v>
      </c>
    </row>
    <row r="907" spans="4:14">
      <c r="D907" t="str">
        <f t="shared" si="14"/>
        <v>پوتين ايمني نسوز1403/08/24848</v>
      </c>
      <c r="G907" t="s">
        <v>3636</v>
      </c>
      <c r="H907" s="38">
        <v>848</v>
      </c>
      <c r="I907" s="10" t="s">
        <v>2769</v>
      </c>
      <c r="J907" s="10" t="s">
        <v>1952</v>
      </c>
      <c r="K907" s="10" t="s">
        <v>2151</v>
      </c>
      <c r="L907" s="38" t="s">
        <v>3992</v>
      </c>
      <c r="M907" t="str">
        <f>IFERROR(IF(G907="","",IF(_xlfn.XLOOKUP(D907,NOSA!C:C,NOSA!C:C)=D907,"تحویل شده")),"تحویل نشده")</f>
        <v>تحویل شده</v>
      </c>
      <c r="N907" s="57">
        <v>45610.500692361114</v>
      </c>
    </row>
    <row r="908" spans="4:14">
      <c r="D908" t="str">
        <f t="shared" si="14"/>
        <v>لباس كار ديرسوز(شلوار) 1403/08/24848</v>
      </c>
      <c r="G908" t="s">
        <v>3636</v>
      </c>
      <c r="H908" s="38">
        <v>848</v>
      </c>
      <c r="I908" s="10" t="s">
        <v>2769</v>
      </c>
      <c r="J908" s="10" t="s">
        <v>1952</v>
      </c>
      <c r="K908" s="10" t="s">
        <v>2144</v>
      </c>
      <c r="L908" s="38" t="s">
        <v>3992</v>
      </c>
      <c r="M908" t="str">
        <f>IFERROR(IF(G908="","",IF(_xlfn.XLOOKUP(D908,NOSA!C:C,NOSA!C:C)=D908,"تحویل شده")),"تحویل نشده")</f>
        <v>تحویل نشده</v>
      </c>
      <c r="N908" s="57">
        <v>45610.501123958333</v>
      </c>
    </row>
    <row r="909" spans="4:14">
      <c r="D909" t="str">
        <f t="shared" si="14"/>
        <v>لباس كار(بلوز و شلوار)1403/08/27760</v>
      </c>
      <c r="G909" t="s">
        <v>3639</v>
      </c>
      <c r="H909" s="38">
        <v>760</v>
      </c>
      <c r="I909" s="10" t="s">
        <v>1003</v>
      </c>
      <c r="J909" s="10" t="s">
        <v>1895</v>
      </c>
      <c r="K909" s="10" t="s">
        <v>2119</v>
      </c>
      <c r="L909" s="38" t="s">
        <v>3992</v>
      </c>
      <c r="M909" t="str">
        <f>IFERROR(IF(G909="","",IF(_xlfn.XLOOKUP(D909,NOSA!C:C,NOSA!C:C)=D909,"تحویل شده")),"تحویل نشده")</f>
        <v>تحویل نشده</v>
      </c>
      <c r="N909" s="57">
        <v>45613.328610069446</v>
      </c>
    </row>
    <row r="910" spans="4:14">
      <c r="D910" t="str">
        <f t="shared" si="14"/>
        <v>لباس كار ديرسوز(بلوز و شلوار)1403/08/27938</v>
      </c>
      <c r="G910" t="s">
        <v>3639</v>
      </c>
      <c r="H910" s="38">
        <v>938</v>
      </c>
      <c r="I910" s="10" t="s">
        <v>3983</v>
      </c>
      <c r="J910" s="10" t="s">
        <v>1952</v>
      </c>
      <c r="K910" s="10" t="s">
        <v>2137</v>
      </c>
      <c r="L910" s="38" t="s">
        <v>3992</v>
      </c>
      <c r="M910" t="str">
        <f>IFERROR(IF(G910="","",IF(_xlfn.XLOOKUP(D910,NOSA!C:C,NOSA!C:C)=D910,"تحویل شده")),"تحویل نشده")</f>
        <v>تحویل شده</v>
      </c>
      <c r="N910" s="57">
        <v>45613.56647662037</v>
      </c>
    </row>
    <row r="911" spans="4:14">
      <c r="D911" t="str">
        <f t="shared" si="14"/>
        <v>لباس كار نسوز(بلوز و شلوار)1403/08/28259</v>
      </c>
      <c r="G911" t="s">
        <v>3640</v>
      </c>
      <c r="H911" s="38">
        <v>259</v>
      </c>
      <c r="I911" s="10" t="s">
        <v>1888</v>
      </c>
      <c r="J911" s="10" t="s">
        <v>1842</v>
      </c>
      <c r="K911" s="10" t="s">
        <v>2129</v>
      </c>
      <c r="L911" s="38" t="s">
        <v>3992</v>
      </c>
      <c r="M911" t="str">
        <f>IFERROR(IF(G911="","",IF(_xlfn.XLOOKUP(D911,NOSA!C:C,NOSA!C:C)=D911,"تحویل شده")),"تحویل نشده")</f>
        <v>تحویل نشده</v>
      </c>
      <c r="N911" s="57">
        <v>45614.409733564811</v>
      </c>
    </row>
    <row r="912" spans="4:14">
      <c r="D912" t="str">
        <f t="shared" si="14"/>
        <v>لباس كار ديرسوز(بلوز و شلوار)1403/08/28259</v>
      </c>
      <c r="G912" t="s">
        <v>3640</v>
      </c>
      <c r="H912" s="38">
        <v>259</v>
      </c>
      <c r="I912" s="10" t="s">
        <v>1888</v>
      </c>
      <c r="J912" s="10" t="s">
        <v>1842</v>
      </c>
      <c r="K912" s="10" t="s">
        <v>2137</v>
      </c>
      <c r="L912" s="38" t="s">
        <v>3992</v>
      </c>
      <c r="M912" t="str">
        <f>IFERROR(IF(G912="","",IF(_xlfn.XLOOKUP(D912,NOSA!C:C,NOSA!C:C)=D912,"تحویل شده")),"تحویل نشده")</f>
        <v>تحویل شده</v>
      </c>
      <c r="N912" s="57">
        <v>45614.414312152781</v>
      </c>
    </row>
    <row r="913" spans="4:14">
      <c r="D913" t="str">
        <f t="shared" si="14"/>
        <v>عينك كهربايي (روكلاهي)1403/08/29783</v>
      </c>
      <c r="G913" t="s">
        <v>3641</v>
      </c>
      <c r="H913" s="38">
        <v>783</v>
      </c>
      <c r="I913" s="10" t="s">
        <v>2056</v>
      </c>
      <c r="J913" s="10" t="s">
        <v>1854</v>
      </c>
      <c r="K913" s="10" t="s">
        <v>1561</v>
      </c>
      <c r="L913" s="38" t="s">
        <v>2639</v>
      </c>
      <c r="M913" t="str">
        <f>IFERROR(IF(G913="","",IF(_xlfn.XLOOKUP(D913,NOSA!C:C,NOSA!C:C)=D913,"تحویل شده")),"تحویل نشده")</f>
        <v>تحویل شده</v>
      </c>
      <c r="N913" s="57">
        <v>45615.483652546296</v>
      </c>
    </row>
    <row r="914" spans="4:14">
      <c r="D914" t="str">
        <f t="shared" si="14"/>
        <v>لباس كار ديرسوز(بلوز و شلوار)1403/08/30717</v>
      </c>
      <c r="G914" t="s">
        <v>3642</v>
      </c>
      <c r="H914" s="38">
        <v>717</v>
      </c>
      <c r="I914" s="10" t="s">
        <v>282</v>
      </c>
      <c r="J914" s="10" t="s">
        <v>1952</v>
      </c>
      <c r="K914" s="10" t="s">
        <v>2137</v>
      </c>
      <c r="L914" s="38" t="s">
        <v>3364</v>
      </c>
      <c r="M914" t="str">
        <f>IFERROR(IF(G914="","",IF(_xlfn.XLOOKUP(D914,NOSA!C:C,NOSA!C:C)=D914,"تحویل شده")),"تحویل نشده")</f>
        <v>تحویل شده</v>
      </c>
      <c r="N914" s="57">
        <v>45616.421344328701</v>
      </c>
    </row>
    <row r="915" spans="4:14">
      <c r="D915" t="str">
        <f t="shared" si="14"/>
        <v>چكمه ايمني نسوز1403/09/02248</v>
      </c>
      <c r="G915" t="s">
        <v>3644</v>
      </c>
      <c r="H915" s="38">
        <v>248</v>
      </c>
      <c r="I915" s="10" t="s">
        <v>1886</v>
      </c>
      <c r="J915" s="10" t="s">
        <v>1840</v>
      </c>
      <c r="K915" s="10" t="s">
        <v>2152</v>
      </c>
      <c r="L915" s="38" t="s">
        <v>2639</v>
      </c>
      <c r="M915" t="str">
        <f>IFERROR(IF(G915="","",IF(_xlfn.XLOOKUP(D915,NOSA!C:C,NOSA!C:C)=D915,"تحویل شده")),"تحویل نشده")</f>
        <v>تحویل نشده</v>
      </c>
      <c r="N915" s="57">
        <v>45618.009836574071</v>
      </c>
    </row>
    <row r="916" spans="4:14">
      <c r="D916" t="str">
        <f t="shared" si="14"/>
        <v>مقنعه نسوز چرمي1403/09/02701</v>
      </c>
      <c r="G916" t="s">
        <v>3644</v>
      </c>
      <c r="H916" s="38">
        <v>701</v>
      </c>
      <c r="I916" s="10" t="s">
        <v>1999</v>
      </c>
      <c r="J916" s="10" t="s">
        <v>1842</v>
      </c>
      <c r="K916" s="10" t="s">
        <v>7</v>
      </c>
      <c r="L916" s="38" t="s">
        <v>2609</v>
      </c>
      <c r="M916" t="str">
        <f>IFERROR(IF(G916="","",IF(_xlfn.XLOOKUP(D916,NOSA!C:C,NOSA!C:C)=D916,"تحویل شده")),"تحویل نشده")</f>
        <v>تحویل نشده</v>
      </c>
      <c r="N916" s="57">
        <v>45618.452235185185</v>
      </c>
    </row>
    <row r="917" spans="4:14">
      <c r="D917" t="str">
        <f t="shared" si="14"/>
        <v>لباس كار نسوز(بلوز و شلوار)1403/09/02766</v>
      </c>
      <c r="G917" t="s">
        <v>3644</v>
      </c>
      <c r="H917" s="38">
        <v>766</v>
      </c>
      <c r="I917" s="10" t="s">
        <v>2041</v>
      </c>
      <c r="J917" s="10" t="s">
        <v>1840</v>
      </c>
      <c r="K917" s="10" t="s">
        <v>2129</v>
      </c>
      <c r="L917" s="38" t="s">
        <v>2609</v>
      </c>
      <c r="M917" t="str">
        <f>IFERROR(IF(G917="","",IF(_xlfn.XLOOKUP(D917,NOSA!C:C,NOSA!C:C)=D917,"تحویل شده")),"تحویل نشده")</f>
        <v>تحویل شده</v>
      </c>
      <c r="N917" s="57">
        <v>45618.614068055555</v>
      </c>
    </row>
    <row r="918" spans="4:14">
      <c r="D918" t="str">
        <f>K918&amp;G918&amp;H918</f>
        <v>پوتين ايمني نسوز1403/09/03885</v>
      </c>
      <c r="G918" t="s">
        <v>3645</v>
      </c>
      <c r="H918" s="38">
        <v>885</v>
      </c>
      <c r="I918" s="10" t="s">
        <v>3381</v>
      </c>
      <c r="J918" s="10" t="s">
        <v>1838</v>
      </c>
      <c r="K918" s="10" t="s">
        <v>2151</v>
      </c>
      <c r="L918" s="38" t="s">
        <v>2609</v>
      </c>
      <c r="M918" t="str">
        <f>IFERROR(IF(G918="","",IF(_xlfn.XLOOKUP(D918,NOSA!C:C,NOSA!C:C)=D918,"تحویل شده")),"تحویل نشده")</f>
        <v>تحویل شده</v>
      </c>
      <c r="N918" s="57">
        <v>45619.415809143517</v>
      </c>
    </row>
    <row r="919" spans="4:14">
      <c r="D919" t="str">
        <f t="shared" ref="D919:D980" si="15">K919&amp;G919&amp;H919</f>
        <v>پوتين ايمني نسوز1403/09/03769</v>
      </c>
      <c r="G919" t="s">
        <v>3645</v>
      </c>
      <c r="H919" s="38">
        <v>769</v>
      </c>
      <c r="I919" s="10" t="s">
        <v>2044</v>
      </c>
      <c r="J919" s="10" t="s">
        <v>1800</v>
      </c>
      <c r="K919" s="10" t="s">
        <v>2151</v>
      </c>
      <c r="L919" s="38" t="s">
        <v>3364</v>
      </c>
      <c r="M919" t="str">
        <f>IFERROR(IF(G919="","",IF(_xlfn.XLOOKUP(D919,NOSA!C:C,NOSA!C:C)=D919,"تحویل شده")),"تحویل نشده")</f>
        <v>تحویل شده</v>
      </c>
      <c r="N919" s="57">
        <v>45619.937266550929</v>
      </c>
    </row>
    <row r="920" spans="4:14">
      <c r="D920" t="str">
        <f t="shared" si="15"/>
        <v>دستكش ضد برش سبك1403/09/06848</v>
      </c>
      <c r="G920" t="s">
        <v>3648</v>
      </c>
      <c r="H920" s="38">
        <v>848</v>
      </c>
      <c r="I920" s="10" t="s">
        <v>2769</v>
      </c>
      <c r="J920" s="10" t="s">
        <v>1952</v>
      </c>
      <c r="K920" s="10" t="s">
        <v>22</v>
      </c>
      <c r="L920" s="38" t="s">
        <v>3992</v>
      </c>
      <c r="M920" t="str">
        <f>IFERROR(IF(G920="","",IF(_xlfn.XLOOKUP(D920,NOSA!C:C,NOSA!C:C)=D920,"تحویل شده")),"تحویل نشده")</f>
        <v>تحویل شده</v>
      </c>
      <c r="N920" s="57">
        <v>45622.350942939818</v>
      </c>
    </row>
    <row r="921" spans="4:14">
      <c r="D921" t="str">
        <f t="shared" si="15"/>
        <v>دستكش ضد برش سبك1403/09/06866</v>
      </c>
      <c r="G921" t="s">
        <v>3648</v>
      </c>
      <c r="H921" s="38">
        <v>866</v>
      </c>
      <c r="I921" s="10" t="s">
        <v>3238</v>
      </c>
      <c r="J921" s="10" t="s">
        <v>1952</v>
      </c>
      <c r="K921" s="10" t="s">
        <v>22</v>
      </c>
      <c r="L921" s="38" t="s">
        <v>3992</v>
      </c>
      <c r="M921" t="str">
        <f>IFERROR(IF(G921="","",IF(_xlfn.XLOOKUP(D921,NOSA!C:C,NOSA!C:C)=D921,"تحویل شده")),"تحویل نشده")</f>
        <v>تحویل شده</v>
      </c>
      <c r="N921" s="57">
        <v>45622.351089236108</v>
      </c>
    </row>
    <row r="922" spans="4:14">
      <c r="D922" t="str">
        <f t="shared" si="15"/>
        <v>دستكش ضد برش سبك1403/09/06717</v>
      </c>
      <c r="G922" t="s">
        <v>3648</v>
      </c>
      <c r="H922" s="38">
        <v>717</v>
      </c>
      <c r="I922" s="10" t="s">
        <v>282</v>
      </c>
      <c r="J922" s="10" t="s">
        <v>1952</v>
      </c>
      <c r="K922" s="10" t="s">
        <v>22</v>
      </c>
      <c r="L922" s="38" t="s">
        <v>3992</v>
      </c>
      <c r="M922" t="str">
        <f>IFERROR(IF(G922="","",IF(_xlfn.XLOOKUP(D922,NOSA!C:C,NOSA!C:C)=D922,"تحویل شده")),"تحویل نشده")</f>
        <v>تحویل شده</v>
      </c>
      <c r="N922" s="57">
        <v>45622.35116539352</v>
      </c>
    </row>
    <row r="923" spans="4:14">
      <c r="D923" t="str">
        <f t="shared" si="15"/>
        <v>لباس كار ديرسوز(بلوز و شلوار)1403/09/07401</v>
      </c>
      <c r="G923" t="s">
        <v>3649</v>
      </c>
      <c r="H923" s="38">
        <v>401</v>
      </c>
      <c r="I923" s="10" t="s">
        <v>1925</v>
      </c>
      <c r="J923" s="10" t="s">
        <v>1831</v>
      </c>
      <c r="K923" s="10" t="s">
        <v>2137</v>
      </c>
      <c r="L923" s="38" t="s">
        <v>3992</v>
      </c>
      <c r="M923" t="str">
        <f>IFERROR(IF(G923="","",IF(_xlfn.XLOOKUP(D923,NOSA!C:C,NOSA!C:C)=D923,"تحویل شده")),"تحویل نشده")</f>
        <v>تحویل شده</v>
      </c>
      <c r="N923" s="57">
        <v>45623.472203124998</v>
      </c>
    </row>
    <row r="924" spans="4:14">
      <c r="D924" t="str">
        <f t="shared" si="15"/>
        <v>لباس كار معمولي- بلوز و شلوار1403/09/07942</v>
      </c>
      <c r="G924" t="s">
        <v>3649</v>
      </c>
      <c r="H924" s="38">
        <v>942</v>
      </c>
      <c r="I924" s="10" t="s">
        <v>4010</v>
      </c>
      <c r="J924" s="10" t="s">
        <v>1838</v>
      </c>
      <c r="K924" s="10" t="s">
        <v>2348</v>
      </c>
      <c r="L924" s="38" t="s">
        <v>3992</v>
      </c>
      <c r="M924" t="str">
        <f>IFERROR(IF(G924="","",IF(_xlfn.XLOOKUP(D924,NOSA!C:C,NOSA!C:C)=D924,"تحویل شده")),"تحویل نشده")</f>
        <v>تحویل نشده</v>
      </c>
      <c r="N924" s="57">
        <v>45623.567905671298</v>
      </c>
    </row>
    <row r="925" spans="4:14">
      <c r="D925" t="str">
        <f t="shared" si="15"/>
        <v>لباس كار معمولي- بلوز و شلوار1403/09/07943</v>
      </c>
      <c r="G925" t="s">
        <v>3649</v>
      </c>
      <c r="H925" s="38">
        <v>943</v>
      </c>
      <c r="I925" s="10" t="s">
        <v>4011</v>
      </c>
      <c r="J925" s="10" t="s">
        <v>1838</v>
      </c>
      <c r="K925" s="10" t="s">
        <v>2348</v>
      </c>
      <c r="L925" s="38" t="s">
        <v>3992</v>
      </c>
      <c r="M925" t="str">
        <f>IFERROR(IF(G925="","",IF(_xlfn.XLOOKUP(D925,NOSA!C:C,NOSA!C:C)=D925,"تحویل شده")),"تحویل نشده")</f>
        <v>تحویل نشده</v>
      </c>
      <c r="N925" s="57">
        <v>45623.568074074072</v>
      </c>
    </row>
    <row r="926" spans="4:14">
      <c r="D926" t="str">
        <f t="shared" si="15"/>
        <v>لباس كار معمولي- بلوز و شلوار1403/09/07943</v>
      </c>
      <c r="G926" t="s">
        <v>3649</v>
      </c>
      <c r="H926" s="38">
        <v>943</v>
      </c>
      <c r="I926" s="10" t="s">
        <v>4011</v>
      </c>
      <c r="J926" s="10" t="s">
        <v>1838</v>
      </c>
      <c r="K926" s="10" t="s">
        <v>2348</v>
      </c>
      <c r="L926" s="38" t="s">
        <v>3992</v>
      </c>
      <c r="M926" t="str">
        <f>IFERROR(IF(G926="","",IF(_xlfn.XLOOKUP(D926,NOSA!C:C,NOSA!C:C)=D926,"تحویل شده")),"تحویل نشده")</f>
        <v>تحویل نشده</v>
      </c>
      <c r="N926" s="57">
        <v>45623.568669444445</v>
      </c>
    </row>
    <row r="927" spans="4:14">
      <c r="D927" t="str">
        <f t="shared" si="15"/>
        <v>لباس كار ديرسوز(بلوز و شلوار)1403/09/10898</v>
      </c>
      <c r="G927" t="s">
        <v>3652</v>
      </c>
      <c r="H927" s="38">
        <v>898</v>
      </c>
      <c r="I927" s="10" t="s">
        <v>3492</v>
      </c>
      <c r="J927" s="10" t="s">
        <v>1838</v>
      </c>
      <c r="K927" s="10" t="s">
        <v>2137</v>
      </c>
      <c r="L927" s="38" t="s">
        <v>2609</v>
      </c>
      <c r="M927" t="str">
        <f>IFERROR(IF(G927="","",IF(_xlfn.XLOOKUP(D927,NOSA!C:C,NOSA!C:C)=D927,"تحویل شده")),"تحویل نشده")</f>
        <v>تحویل نشده</v>
      </c>
      <c r="N927" s="57">
        <v>45626.531101273147</v>
      </c>
    </row>
    <row r="928" spans="4:14">
      <c r="D928" t="str">
        <f t="shared" si="15"/>
        <v>لباس كار نسوز(بلوز و شلوار)1403/09/11829</v>
      </c>
      <c r="G928" t="s">
        <v>3653</v>
      </c>
      <c r="H928" s="38">
        <v>829</v>
      </c>
      <c r="I928" s="10" t="s">
        <v>2620</v>
      </c>
      <c r="J928" s="10" t="s">
        <v>1840</v>
      </c>
      <c r="K928" s="10" t="s">
        <v>2129</v>
      </c>
      <c r="L928" s="38" t="s">
        <v>3992</v>
      </c>
      <c r="M928" t="str">
        <f>IFERROR(IF(G928="","",IF(_xlfn.XLOOKUP(D928,NOSA!C:C,NOSA!C:C)=D928,"تحویل شده")),"تحویل نشده")</f>
        <v>تحویل نشده</v>
      </c>
      <c r="N928" s="57">
        <v>45627.374557986113</v>
      </c>
    </row>
    <row r="929" spans="4:14">
      <c r="D929" t="str">
        <f t="shared" si="15"/>
        <v>لباس كار نسوز(بلوز و شلوار)1403/09/11892</v>
      </c>
      <c r="G929" t="s">
        <v>3653</v>
      </c>
      <c r="H929" s="38">
        <v>892</v>
      </c>
      <c r="I929" s="10" t="s">
        <v>2616</v>
      </c>
      <c r="J929" s="10" t="s">
        <v>1854</v>
      </c>
      <c r="K929" s="10" t="s">
        <v>2129</v>
      </c>
      <c r="L929" s="38" t="s">
        <v>3992</v>
      </c>
      <c r="M929" t="str">
        <f>IFERROR(IF(G929="","",IF(_xlfn.XLOOKUP(D929,NOSA!C:C,NOSA!C:C)=D929,"تحویل شده")),"تحویل نشده")</f>
        <v>تحویل شده</v>
      </c>
      <c r="N929" s="57">
        <v>45627.493908217592</v>
      </c>
    </row>
    <row r="930" spans="4:14">
      <c r="D930" t="str">
        <f t="shared" si="15"/>
        <v>لباس كار نسوز(بلوز و شلوار)1403/09/11892</v>
      </c>
      <c r="G930" t="s">
        <v>3653</v>
      </c>
      <c r="H930" s="38">
        <v>892</v>
      </c>
      <c r="I930" s="10" t="s">
        <v>2616</v>
      </c>
      <c r="J930" s="10" t="s">
        <v>1854</v>
      </c>
      <c r="K930" s="10" t="s">
        <v>2129</v>
      </c>
      <c r="L930" s="38" t="s">
        <v>3992</v>
      </c>
      <c r="M930" t="str">
        <f>IFERROR(IF(G930="","",IF(_xlfn.XLOOKUP(D930,NOSA!C:C,NOSA!C:C)=D930,"تحویل شده")),"تحویل نشده")</f>
        <v>تحویل شده</v>
      </c>
      <c r="N930" s="57">
        <v>45627.493930902776</v>
      </c>
    </row>
    <row r="931" spans="4:14">
      <c r="D931" t="str">
        <f t="shared" si="15"/>
        <v>گوشي ايرماف1403/09/12938</v>
      </c>
      <c r="G931" t="s">
        <v>3654</v>
      </c>
      <c r="H931" s="38">
        <v>938</v>
      </c>
      <c r="I931" s="10" t="s">
        <v>3983</v>
      </c>
      <c r="J931" s="10" t="s">
        <v>1952</v>
      </c>
      <c r="K931" s="10" t="s">
        <v>138</v>
      </c>
      <c r="L931" s="38" t="s">
        <v>3992</v>
      </c>
      <c r="M931" t="str">
        <f>IFERROR(IF(G931="","",IF(_xlfn.XLOOKUP(D931,NOSA!C:C,NOSA!C:C)=D931,"تحویل شده")),"تحویل نشده")</f>
        <v>تحویل شده</v>
      </c>
      <c r="N931" s="57">
        <v>45628.533351388891</v>
      </c>
    </row>
    <row r="932" spans="4:14">
      <c r="D932" t="str">
        <f t="shared" si="15"/>
        <v>لباس كار ديرسوز(بلوز و شلوار)1403/09/13285</v>
      </c>
      <c r="G932" t="s">
        <v>3655</v>
      </c>
      <c r="H932" s="38">
        <v>285</v>
      </c>
      <c r="I932" s="10" t="s">
        <v>1897</v>
      </c>
      <c r="J932" s="10" t="s">
        <v>1827</v>
      </c>
      <c r="K932" s="10" t="s">
        <v>2137</v>
      </c>
      <c r="L932" s="38" t="s">
        <v>3364</v>
      </c>
      <c r="M932" t="str">
        <f>IFERROR(IF(G932="","",IF(_xlfn.XLOOKUP(D932,NOSA!C:C,NOSA!C:C)=D932,"تحویل شده")),"تحویل نشده")</f>
        <v>تحویل نشده</v>
      </c>
      <c r="N932" s="57">
        <v>45629.500392824077</v>
      </c>
    </row>
    <row r="933" spans="4:14">
      <c r="D933" t="str">
        <f t="shared" si="15"/>
        <v>هدگير نقاب1403/09/14624</v>
      </c>
      <c r="G933" t="s">
        <v>3656</v>
      </c>
      <c r="H933" s="38">
        <v>624</v>
      </c>
      <c r="I933" s="10" t="s">
        <v>1965</v>
      </c>
      <c r="J933" s="10" t="s">
        <v>1942</v>
      </c>
      <c r="K933" s="10" t="s">
        <v>12</v>
      </c>
      <c r="L933" s="38" t="s">
        <v>3364</v>
      </c>
      <c r="M933" t="str">
        <f>IFERROR(IF(G933="","",IF(_xlfn.XLOOKUP(D933,NOSA!C:C,NOSA!C:C)=D933,"تحویل شده")),"تحویل نشده")</f>
        <v>تحویل شده</v>
      </c>
      <c r="N933" s="57">
        <v>45630.538125462961</v>
      </c>
    </row>
    <row r="934" spans="4:14">
      <c r="D934" t="str">
        <f t="shared" si="15"/>
        <v>دستكش ضد برش سبك1403/09/18606</v>
      </c>
      <c r="G934" t="s">
        <v>3660</v>
      </c>
      <c r="H934" s="38">
        <v>606</v>
      </c>
      <c r="I934" s="10" t="s">
        <v>233</v>
      </c>
      <c r="J934" s="10" t="s">
        <v>1854</v>
      </c>
      <c r="K934" s="10" t="s">
        <v>22</v>
      </c>
      <c r="L934" s="38" t="s">
        <v>3992</v>
      </c>
      <c r="M934" t="str">
        <f>IFERROR(IF(G934="","",IF(_xlfn.XLOOKUP(D934,NOSA!C:C,NOSA!C:C)=D934,"تحویل شده")),"تحویل نشده")</f>
        <v>تحویل شده</v>
      </c>
      <c r="N934" s="57">
        <v>45634.472566550925</v>
      </c>
    </row>
    <row r="935" spans="4:14">
      <c r="D935" t="str">
        <f t="shared" si="15"/>
        <v>دستكش ضد برش سبك1403/09/18783</v>
      </c>
      <c r="G935" t="s">
        <v>3660</v>
      </c>
      <c r="H935" s="38">
        <v>783</v>
      </c>
      <c r="I935" s="10" t="s">
        <v>2056</v>
      </c>
      <c r="J935" s="10" t="s">
        <v>1854</v>
      </c>
      <c r="K935" s="10" t="s">
        <v>22</v>
      </c>
      <c r="L935" s="38" t="s">
        <v>3992</v>
      </c>
      <c r="M935" t="str">
        <f>IFERROR(IF(G935="","",IF(_xlfn.XLOOKUP(D935,NOSA!C:C,NOSA!C:C)=D935,"تحویل شده")),"تحویل نشده")</f>
        <v>تحویل شده</v>
      </c>
      <c r="N935" s="57">
        <v>45634.472662152781</v>
      </c>
    </row>
    <row r="936" spans="4:14">
      <c r="D936" t="str">
        <f t="shared" si="15"/>
        <v>دستكش كف مواد سبك1403/09/20944</v>
      </c>
      <c r="G936" t="s">
        <v>3662</v>
      </c>
      <c r="H936" s="38">
        <v>944</v>
      </c>
      <c r="I936" s="10" t="s">
        <v>4035</v>
      </c>
      <c r="J936" s="10" t="s">
        <v>4036</v>
      </c>
      <c r="K936" s="10" t="s">
        <v>2</v>
      </c>
      <c r="L936" s="38" t="s">
        <v>3992</v>
      </c>
      <c r="M936" t="str">
        <f>IFERROR(IF(G936="","",IF(_xlfn.XLOOKUP(D936,NOSA!C:C,NOSA!C:C)=D936,"تحویل شده")),"تحویل نشده")</f>
        <v>تحویل شده</v>
      </c>
      <c r="N936" s="57">
        <v>45636.344785185189</v>
      </c>
    </row>
    <row r="937" spans="4:14">
      <c r="D937" t="str">
        <f t="shared" si="15"/>
        <v>لباس كار كارشناسي1403/09/20254</v>
      </c>
      <c r="G937" t="s">
        <v>3662</v>
      </c>
      <c r="H937" s="38">
        <v>254</v>
      </c>
      <c r="I937" s="10" t="s">
        <v>1887</v>
      </c>
      <c r="J937" s="10" t="s">
        <v>1805</v>
      </c>
      <c r="K937" s="10" t="s">
        <v>2132</v>
      </c>
      <c r="L937" s="38" t="s">
        <v>3992</v>
      </c>
      <c r="M937" t="str">
        <f>IFERROR(IF(G937="","",IF(_xlfn.XLOOKUP(D937,NOSA!C:C,NOSA!C:C)=D937,"تحویل شده")),"تحویل نشده")</f>
        <v>تحویل شده</v>
      </c>
      <c r="N937" s="57">
        <v>45636.554628124999</v>
      </c>
    </row>
    <row r="938" spans="4:14">
      <c r="D938" t="str">
        <f t="shared" si="15"/>
        <v>دستكش كف مواد سبك1403/09/20822</v>
      </c>
      <c r="G938" t="s">
        <v>3662</v>
      </c>
      <c r="H938" s="38">
        <v>822</v>
      </c>
      <c r="I938" s="10" t="s">
        <v>2613</v>
      </c>
      <c r="J938" s="10" t="s">
        <v>1913</v>
      </c>
      <c r="K938" s="10" t="s">
        <v>2</v>
      </c>
      <c r="L938" s="38" t="s">
        <v>2609</v>
      </c>
      <c r="M938" t="str">
        <f>IFERROR(IF(G938="","",IF(_xlfn.XLOOKUP(D938,NOSA!C:C,NOSA!C:C)=D938,"تحویل شده")),"تحویل نشده")</f>
        <v>تحویل نشده</v>
      </c>
      <c r="N938" s="57">
        <v>45636.774597685187</v>
      </c>
    </row>
    <row r="939" spans="4:14">
      <c r="D939" t="str">
        <f t="shared" si="15"/>
        <v>لباس كار ديرسوز(شلوار) 1403/09/25893</v>
      </c>
      <c r="G939" t="s">
        <v>3667</v>
      </c>
      <c r="H939" s="38">
        <v>893</v>
      </c>
      <c r="I939" s="10" t="s">
        <v>3490</v>
      </c>
      <c r="J939" s="10" t="s">
        <v>3365</v>
      </c>
      <c r="K939" s="10" t="s">
        <v>2144</v>
      </c>
      <c r="L939" s="38" t="s">
        <v>3364</v>
      </c>
      <c r="M939" t="str">
        <f>IFERROR(IF(G939="","",IF(_xlfn.XLOOKUP(D939,NOSA!C:C,NOSA!C:C)=D939,"تحویل شده")),"تحویل نشده")</f>
        <v>تحویل نشده</v>
      </c>
      <c r="N939" s="57">
        <v>45641.681997337961</v>
      </c>
    </row>
    <row r="940" spans="4:14">
      <c r="D940" t="str">
        <f t="shared" si="15"/>
        <v>لباس كار(بلوز و شلوار)1403/09/26760</v>
      </c>
      <c r="G940" t="s">
        <v>3668</v>
      </c>
      <c r="H940" s="38">
        <v>760</v>
      </c>
      <c r="I940" s="10" t="s">
        <v>1003</v>
      </c>
      <c r="J940" s="10" t="s">
        <v>1895</v>
      </c>
      <c r="K940" s="10" t="s">
        <v>2119</v>
      </c>
      <c r="L940" s="38" t="s">
        <v>3992</v>
      </c>
      <c r="M940" t="str">
        <f>IFERROR(IF(G940="","",IF(_xlfn.XLOOKUP(D940,NOSA!C:C,NOSA!C:C)=D940,"تحویل شده")),"تحویل نشده")</f>
        <v>تحویل نشده</v>
      </c>
      <c r="N940" s="57">
        <v>45642.393165046298</v>
      </c>
    </row>
    <row r="941" spans="4:14">
      <c r="D941" t="str">
        <f t="shared" si="15"/>
        <v>نقاب تیره1403/09/26829</v>
      </c>
      <c r="G941" t="s">
        <v>3668</v>
      </c>
      <c r="H941" s="38">
        <v>829</v>
      </c>
      <c r="I941" s="10" t="s">
        <v>2620</v>
      </c>
      <c r="J941" s="10" t="s">
        <v>1840</v>
      </c>
      <c r="K941" s="10" t="s">
        <v>2176</v>
      </c>
      <c r="L941" s="38" t="s">
        <v>2609</v>
      </c>
      <c r="M941" t="str">
        <f>IFERROR(IF(G941="","",IF(_xlfn.XLOOKUP(D941,NOSA!C:C,NOSA!C:C)=D941,"تحویل شده")),"تحویل نشده")</f>
        <v>تحویل نشده</v>
      </c>
      <c r="N941" s="57">
        <v>45642.581893287039</v>
      </c>
    </row>
    <row r="942" spans="4:14">
      <c r="D942" t="str">
        <f t="shared" si="15"/>
        <v>كفش ايمني عايق برق1403/09/27822</v>
      </c>
      <c r="G942" t="s">
        <v>3669</v>
      </c>
      <c r="H942" s="38">
        <v>822</v>
      </c>
      <c r="I942" s="10" t="s">
        <v>2613</v>
      </c>
      <c r="J942" s="10" t="s">
        <v>1913</v>
      </c>
      <c r="K942" s="10" t="s">
        <v>2155</v>
      </c>
      <c r="L942" s="38" t="s">
        <v>3992</v>
      </c>
      <c r="M942" t="str">
        <f>IFERROR(IF(G942="","",IF(_xlfn.XLOOKUP(D942,NOSA!C:C,NOSA!C:C)=D942,"تحویل شده")),"تحویل نشده")</f>
        <v>تحویل نشده</v>
      </c>
      <c r="N942" s="57">
        <v>45643.399884027778</v>
      </c>
    </row>
    <row r="943" spans="4:14">
      <c r="D943" t="str">
        <f t="shared" si="15"/>
        <v>لباس كار ديرسوز(بلوز و شلوار)1403/09/27893</v>
      </c>
      <c r="G943" t="s">
        <v>3669</v>
      </c>
      <c r="H943" s="38">
        <v>893</v>
      </c>
      <c r="I943" s="10" t="s">
        <v>3490</v>
      </c>
      <c r="J943" s="10" t="s">
        <v>3365</v>
      </c>
      <c r="K943" s="10" t="s">
        <v>2137</v>
      </c>
      <c r="L943" s="38" t="s">
        <v>3992</v>
      </c>
      <c r="M943" t="str">
        <f>IFERROR(IF(G943="","",IF(_xlfn.XLOOKUP(D943,NOSA!C:C,NOSA!C:C)=D943,"تحویل شده")),"تحویل نشده")</f>
        <v>تحویل نشده</v>
      </c>
      <c r="N943" s="57">
        <v>45643.451449189815</v>
      </c>
    </row>
    <row r="944" spans="4:14">
      <c r="D944" t="str">
        <f t="shared" si="15"/>
        <v>ماسك نيم صورت دوفيلتره (بلو ايگل)1403/09/2710005</v>
      </c>
      <c r="G944" t="s">
        <v>3669</v>
      </c>
      <c r="H944" s="38">
        <v>10005</v>
      </c>
      <c r="I944" s="10" t="s">
        <v>2042</v>
      </c>
      <c r="J944" s="10" t="s">
        <v>1838</v>
      </c>
      <c r="K944" s="10" t="s">
        <v>2179</v>
      </c>
      <c r="L944" s="38" t="s">
        <v>3992</v>
      </c>
      <c r="M944" t="str">
        <f>IFERROR(IF(G944="","",IF(_xlfn.XLOOKUP(D944,NOSA!C:C,NOSA!C:C)=D944,"تحویل شده")),"تحویل نشده")</f>
        <v>تحویل نشده</v>
      </c>
      <c r="N944" s="57">
        <v>45643.591125347222</v>
      </c>
    </row>
    <row r="945" spans="4:14">
      <c r="D945" t="str">
        <f t="shared" si="15"/>
        <v>فيلتر ماسك نيم صورت (RC203)1403/09/2710005</v>
      </c>
      <c r="G945" t="s">
        <v>3669</v>
      </c>
      <c r="H945" s="38">
        <v>10005</v>
      </c>
      <c r="I945" s="10" t="s">
        <v>2042</v>
      </c>
      <c r="J945" s="10" t="s">
        <v>1838</v>
      </c>
      <c r="K945" s="10" t="s">
        <v>2181</v>
      </c>
      <c r="L945" s="38" t="s">
        <v>3992</v>
      </c>
      <c r="M945" t="str">
        <f>IFERROR(IF(G945="","",IF(_xlfn.XLOOKUP(D945,NOSA!C:C,NOSA!C:C)=D945,"تحویل شده")),"تحویل نشده")</f>
        <v>تحویل نشده</v>
      </c>
      <c r="N945" s="57">
        <v>45643.592103125004</v>
      </c>
    </row>
    <row r="946" spans="4:14">
      <c r="D946" t="str">
        <f t="shared" si="15"/>
        <v>دستكش ضد برش سبك1403/09/2710005</v>
      </c>
      <c r="G946" t="s">
        <v>3669</v>
      </c>
      <c r="H946" s="38">
        <v>10005</v>
      </c>
      <c r="I946" s="10" t="s">
        <v>2042</v>
      </c>
      <c r="J946" s="10" t="s">
        <v>1838</v>
      </c>
      <c r="K946" s="10" t="s">
        <v>22</v>
      </c>
      <c r="L946" s="38" t="s">
        <v>3992</v>
      </c>
      <c r="M946" t="str">
        <f>IFERROR(IF(G946="","",IF(_xlfn.XLOOKUP(D946,NOSA!C:C,NOSA!C:C)=D946,"تحویل شده")),"تحویل نشده")</f>
        <v>تحویل شده</v>
      </c>
      <c r="N946" s="57">
        <v>45643.599986111112</v>
      </c>
    </row>
    <row r="947" spans="4:14">
      <c r="D947" t="str">
        <f t="shared" si="15"/>
        <v>چكمه ايمني نسوز1403/09/27930</v>
      </c>
      <c r="G947" t="s">
        <v>3669</v>
      </c>
      <c r="H947" s="38">
        <v>930</v>
      </c>
      <c r="I947" s="10" t="s">
        <v>3532</v>
      </c>
      <c r="J947" s="10" t="s">
        <v>3422</v>
      </c>
      <c r="K947" s="10" t="s">
        <v>2152</v>
      </c>
      <c r="L947" s="38" t="s">
        <v>3992</v>
      </c>
      <c r="M947" t="str">
        <f>IFERROR(IF(G947="","",IF(_xlfn.XLOOKUP(D947,NOSA!C:C,NOSA!C:C)=D947,"تحویل شده")),"تحویل نشده")</f>
        <v>تحویل شده</v>
      </c>
      <c r="N947" s="57">
        <v>45643.624477546298</v>
      </c>
    </row>
    <row r="948" spans="4:14">
      <c r="D948" t="str">
        <f t="shared" si="15"/>
        <v>ماسك نيم صورت دو فيلتره (3M)1403/09/2870</v>
      </c>
      <c r="G948" t="s">
        <v>3670</v>
      </c>
      <c r="H948" s="38">
        <v>70</v>
      </c>
      <c r="I948" s="10" t="s">
        <v>1837</v>
      </c>
      <c r="J948" s="10" t="s">
        <v>1838</v>
      </c>
      <c r="K948" s="10" t="s">
        <v>151</v>
      </c>
      <c r="L948" s="38" t="s">
        <v>3992</v>
      </c>
      <c r="M948" t="str">
        <f>IFERROR(IF(G948="","",IF(_xlfn.XLOOKUP(D948,NOSA!C:C,NOSA!C:C)=D948,"تحویل شده")),"تحویل نشده")</f>
        <v>تحویل شده</v>
      </c>
      <c r="N948" s="57">
        <v>45644.357815972224</v>
      </c>
    </row>
    <row r="949" spans="4:14">
      <c r="D949" t="str">
        <f t="shared" si="15"/>
        <v>كلاه ايمني1403/09/29641</v>
      </c>
      <c r="G949" t="s">
        <v>3671</v>
      </c>
      <c r="H949" s="38">
        <v>641</v>
      </c>
      <c r="I949" s="10" t="s">
        <v>1972</v>
      </c>
      <c r="J949" s="10" t="s">
        <v>1873</v>
      </c>
      <c r="K949" s="10" t="s">
        <v>2096</v>
      </c>
      <c r="L949" s="38" t="s">
        <v>3364</v>
      </c>
      <c r="M949" t="str">
        <f>IFERROR(IF(G949="","",IF(_xlfn.XLOOKUP(D949,NOSA!C:C,NOSA!C:C)=D949,"تحویل شده")),"تحویل نشده")</f>
        <v>تحویل شده</v>
      </c>
      <c r="N949" s="57">
        <v>45645.440157986108</v>
      </c>
    </row>
    <row r="950" spans="4:14">
      <c r="D950" t="str">
        <f t="shared" si="15"/>
        <v>لباس كار ديرسوز(بلوز و شلوار)1403/09/29841</v>
      </c>
      <c r="G950" t="s">
        <v>3671</v>
      </c>
      <c r="H950" s="38">
        <v>841</v>
      </c>
      <c r="I950" s="10" t="s">
        <v>2692</v>
      </c>
      <c r="J950" s="10" t="s">
        <v>1980</v>
      </c>
      <c r="K950" s="10" t="s">
        <v>2137</v>
      </c>
      <c r="L950" s="38" t="s">
        <v>3364</v>
      </c>
      <c r="M950" t="str">
        <f>IFERROR(IF(G950="","",IF(_xlfn.XLOOKUP(D950,NOSA!C:C,NOSA!C:C)=D950,"تحویل شده")),"تحویل نشده")</f>
        <v>تحویل شده</v>
      </c>
      <c r="N950" s="57">
        <v>45645.617891319445</v>
      </c>
    </row>
    <row r="951" spans="4:14">
      <c r="D951" t="str">
        <f t="shared" si="15"/>
        <v>پوتين ايمني نسوز1403/10/03877</v>
      </c>
      <c r="G951" t="s">
        <v>3675</v>
      </c>
      <c r="H951" s="38">
        <v>877</v>
      </c>
      <c r="I951" s="10" t="s">
        <v>730</v>
      </c>
      <c r="J951" s="10" t="s">
        <v>1800</v>
      </c>
      <c r="K951" s="10" t="s">
        <v>2151</v>
      </c>
      <c r="L951" s="38" t="s">
        <v>2609</v>
      </c>
      <c r="M951" t="str">
        <f>IFERROR(IF(G951="","",IF(_xlfn.XLOOKUP(D951,NOSA!C:C,NOSA!C:C)=D951,"تحویل شده")),"تحویل نشده")</f>
        <v>تحویل شده</v>
      </c>
      <c r="N951" s="57">
        <v>45649.332770486108</v>
      </c>
    </row>
    <row r="952" spans="4:14">
      <c r="D952" t="str">
        <f t="shared" si="15"/>
        <v>كلاه ايمني1403/10/03847</v>
      </c>
      <c r="G952" t="s">
        <v>3675</v>
      </c>
      <c r="H952" s="38">
        <v>847</v>
      </c>
      <c r="I952" s="10" t="s">
        <v>2739</v>
      </c>
      <c r="J952" s="10" t="s">
        <v>1840</v>
      </c>
      <c r="K952" s="10" t="s">
        <v>2096</v>
      </c>
      <c r="L952" s="38" t="s">
        <v>3992</v>
      </c>
      <c r="M952" t="str">
        <f>IFERROR(IF(G952="","",IF(_xlfn.XLOOKUP(D952,NOSA!C:C,NOSA!C:C)=D952,"تحویل شده")),"تحویل نشده")</f>
        <v>تحویل شده</v>
      </c>
      <c r="N952" s="57">
        <v>45649.605124421294</v>
      </c>
    </row>
    <row r="953" spans="4:14">
      <c r="D953" t="str">
        <f t="shared" si="15"/>
        <v>لباس كار ديرسوز(شلوار) 1403/10/04860</v>
      </c>
      <c r="G953" t="s">
        <v>3676</v>
      </c>
      <c r="H953" s="38">
        <v>860</v>
      </c>
      <c r="I953" s="10" t="s">
        <v>3190</v>
      </c>
      <c r="J953" s="10" t="s">
        <v>1913</v>
      </c>
      <c r="K953" s="10" t="s">
        <v>2144</v>
      </c>
      <c r="L953" s="38" t="s">
        <v>3992</v>
      </c>
      <c r="M953" t="str">
        <f>IFERROR(IF(G953="","",IF(_xlfn.XLOOKUP(D953,NOSA!C:C,NOSA!C:C)=D953,"تحویل شده")),"تحویل نشده")</f>
        <v>تحویل نشده</v>
      </c>
      <c r="N953" s="57">
        <v>45650.483118055556</v>
      </c>
    </row>
    <row r="954" spans="4:14">
      <c r="D954" t="str">
        <f t="shared" si="15"/>
        <v>پابند نسوز چرمي1403/10/04651</v>
      </c>
      <c r="G954" t="s">
        <v>3676</v>
      </c>
      <c r="H954" s="38">
        <v>651</v>
      </c>
      <c r="I954" s="10" t="s">
        <v>165</v>
      </c>
      <c r="J954" s="10" t="s">
        <v>1840</v>
      </c>
      <c r="K954" s="10" t="s">
        <v>18</v>
      </c>
      <c r="L954" s="38" t="s">
        <v>3992</v>
      </c>
      <c r="M954" t="str">
        <f>IFERROR(IF(G954="","",IF(_xlfn.XLOOKUP(D954,NOSA!C:C,NOSA!C:C)=D954,"تحویل شده")),"تحویل نشده")</f>
        <v>تحویل شده</v>
      </c>
      <c r="N954" s="57">
        <v>45650.483666087966</v>
      </c>
    </row>
    <row r="955" spans="4:14">
      <c r="D955" t="str">
        <f t="shared" si="15"/>
        <v>دستكش ضد برش سبك1403/10/0410006</v>
      </c>
      <c r="G955" t="s">
        <v>3676</v>
      </c>
      <c r="H955" s="38">
        <v>10006</v>
      </c>
      <c r="I955" s="10" t="s">
        <v>4064</v>
      </c>
      <c r="J955" s="10" t="s">
        <v>1838</v>
      </c>
      <c r="K955" s="10" t="s">
        <v>22</v>
      </c>
      <c r="L955" s="38" t="s">
        <v>3992</v>
      </c>
      <c r="M955" t="str">
        <f>IFERROR(IF(G955="","",IF(_xlfn.XLOOKUP(D955,NOSA!C:C,NOSA!C:C)=D955,"تحویل شده")),"تحویل نشده")</f>
        <v>تحویل شده</v>
      </c>
      <c r="N955" s="57">
        <v>45650.526861342594</v>
      </c>
    </row>
    <row r="956" spans="4:14">
      <c r="D956" t="str">
        <f t="shared" si="15"/>
        <v>كلاه ايمني1403/10/0410004</v>
      </c>
      <c r="G956" t="s">
        <v>3676</v>
      </c>
      <c r="H956" s="38">
        <v>10004</v>
      </c>
      <c r="I956" s="10" t="s">
        <v>4063</v>
      </c>
      <c r="J956" s="10" t="s">
        <v>1838</v>
      </c>
      <c r="K956" s="10" t="s">
        <v>2096</v>
      </c>
      <c r="L956" s="38" t="s">
        <v>3992</v>
      </c>
      <c r="M956" t="str">
        <f>IFERROR(IF(G956="","",IF(_xlfn.XLOOKUP(D956,NOSA!C:C,NOSA!C:C)=D956,"تحویل شده")),"تحویل نشده")</f>
        <v>تحویل شده</v>
      </c>
      <c r="N956" s="57">
        <v>45650.527326736112</v>
      </c>
    </row>
    <row r="957" spans="4:14">
      <c r="D957" t="str">
        <f t="shared" si="15"/>
        <v>چكمه ايمني نسوز1403/10/05819</v>
      </c>
      <c r="G957" t="s">
        <v>3677</v>
      </c>
      <c r="H957" s="38">
        <v>819</v>
      </c>
      <c r="I957" s="10" t="s">
        <v>2611</v>
      </c>
      <c r="J957" s="10" t="s">
        <v>1844</v>
      </c>
      <c r="K957" s="10" t="s">
        <v>2152</v>
      </c>
      <c r="L957" s="38" t="s">
        <v>2609</v>
      </c>
      <c r="M957" t="str">
        <f>IFERROR(IF(G957="","",IF(_xlfn.XLOOKUP(D957,NOSA!C:C,NOSA!C:C)=D957,"تحویل شده")),"تحویل نشده")</f>
        <v>تحویل نشده</v>
      </c>
      <c r="N957" s="57">
        <v>45651.827136805558</v>
      </c>
    </row>
    <row r="958" spans="4:14">
      <c r="D958" t="str">
        <f t="shared" si="15"/>
        <v>رابط فنري نقاب كلاه ايمني1403/10/06653</v>
      </c>
      <c r="G958" t="s">
        <v>3678</v>
      </c>
      <c r="H958" s="38">
        <v>653</v>
      </c>
      <c r="I958" s="10" t="s">
        <v>1977</v>
      </c>
      <c r="J958" s="10" t="s">
        <v>1844</v>
      </c>
      <c r="K958" s="10" t="s">
        <v>135</v>
      </c>
      <c r="L958" s="38" t="s">
        <v>3992</v>
      </c>
      <c r="M958" t="str">
        <f>IFERROR(IF(G958="","",IF(_xlfn.XLOOKUP(D958,NOSA!C:C,NOSA!C:C)=D958,"تحویل شده")),"تحویل نشده")</f>
        <v>تحویل شده</v>
      </c>
      <c r="N958" s="57">
        <v>45652.447247222219</v>
      </c>
    </row>
    <row r="959" spans="4:14">
      <c r="D959" t="str">
        <f t="shared" si="15"/>
        <v>رابط فنري نقاب كلاه ايمني1403/10/06653</v>
      </c>
      <c r="G959" t="s">
        <v>3678</v>
      </c>
      <c r="H959" s="38">
        <v>653</v>
      </c>
      <c r="I959" s="10" t="s">
        <v>1977</v>
      </c>
      <c r="J959" s="10" t="s">
        <v>1844</v>
      </c>
      <c r="K959" s="10" t="s">
        <v>135</v>
      </c>
      <c r="L959" s="38" t="s">
        <v>3992</v>
      </c>
      <c r="M959" t="str">
        <f>IFERROR(IF(G959="","",IF(_xlfn.XLOOKUP(D959,NOSA!C:C,NOSA!C:C)=D959,"تحویل شده")),"تحویل نشده")</f>
        <v>تحویل شده</v>
      </c>
      <c r="N959" s="57">
        <v>45652.447280671295</v>
      </c>
    </row>
    <row r="960" spans="4:14">
      <c r="D960" t="str">
        <f t="shared" si="15"/>
        <v>دستكش كف مواد سبك1403/10/06944</v>
      </c>
      <c r="G960" t="s">
        <v>3678</v>
      </c>
      <c r="H960" s="38">
        <v>944</v>
      </c>
      <c r="I960" s="10" t="s">
        <v>4035</v>
      </c>
      <c r="J960" s="10" t="s">
        <v>4036</v>
      </c>
      <c r="K960" s="10" t="s">
        <v>2</v>
      </c>
      <c r="L960" s="38" t="s">
        <v>2639</v>
      </c>
      <c r="M960" t="str">
        <f>IFERROR(IF(G960="","",IF(_xlfn.XLOOKUP(D960,NOSA!C:C,NOSA!C:C)=D960,"تحویل شده")),"تحویل نشده")</f>
        <v>تحویل شده</v>
      </c>
      <c r="N960" s="57">
        <v>45652.526646180559</v>
      </c>
    </row>
    <row r="961" spans="4:14">
      <c r="D961" t="str">
        <f t="shared" si="15"/>
        <v>لباس كار نسوز(بلوز و شلوار)1403/10/07819</v>
      </c>
      <c r="G961" t="s">
        <v>3679</v>
      </c>
      <c r="H961" s="38">
        <v>819</v>
      </c>
      <c r="I961" s="10" t="s">
        <v>2611</v>
      </c>
      <c r="J961" s="10" t="s">
        <v>1844</v>
      </c>
      <c r="K961" s="10" t="s">
        <v>2129</v>
      </c>
      <c r="L961" s="38" t="s">
        <v>3364</v>
      </c>
      <c r="M961" t="str">
        <f>IFERROR(IF(G961="","",IF(_xlfn.XLOOKUP(D961,NOSA!C:C,NOSA!C:C)=D961,"تحویل شده")),"تحویل نشده")</f>
        <v>تحویل شده</v>
      </c>
      <c r="N961" s="57">
        <v>45653.54328784722</v>
      </c>
    </row>
    <row r="962" spans="4:14">
      <c r="D962" t="str">
        <f t="shared" si="15"/>
        <v>كمربند برزنتي نواري1403/10/07194</v>
      </c>
      <c r="G962" t="s">
        <v>3679</v>
      </c>
      <c r="H962" s="38">
        <v>194</v>
      </c>
      <c r="I962" s="10" t="s">
        <v>1874</v>
      </c>
      <c r="J962" s="10" t="s">
        <v>1829</v>
      </c>
      <c r="K962" s="10" t="s">
        <v>95</v>
      </c>
      <c r="L962" s="38" t="s">
        <v>2639</v>
      </c>
      <c r="M962" t="str">
        <f>IFERROR(IF(G962="","",IF(_xlfn.XLOOKUP(D962,NOSA!C:C,NOSA!C:C)=D962,"تحویل شده")),"تحویل نشده")</f>
        <v>تحویل نشده</v>
      </c>
      <c r="N962" s="57">
        <v>45653.99924247685</v>
      </c>
    </row>
    <row r="963" spans="4:14">
      <c r="D963" t="str">
        <f t="shared" si="15"/>
        <v>پوتين ايمني نسوز1403/10/08938</v>
      </c>
      <c r="G963" t="s">
        <v>3680</v>
      </c>
      <c r="H963" s="38">
        <v>938</v>
      </c>
      <c r="I963" s="10" t="s">
        <v>3983</v>
      </c>
      <c r="J963" s="10" t="s">
        <v>1952</v>
      </c>
      <c r="K963" s="10" t="s">
        <v>2151</v>
      </c>
      <c r="L963" s="38" t="s">
        <v>3992</v>
      </c>
      <c r="M963" t="str">
        <f>IFERROR(IF(G963="","",IF(_xlfn.XLOOKUP(D963,NOSA!C:C,NOSA!C:C)=D963,"تحویل شده")),"تحویل نشده")</f>
        <v>تحویل شده</v>
      </c>
      <c r="N963" s="57">
        <v>45654.497811689813</v>
      </c>
    </row>
    <row r="964" spans="4:14">
      <c r="D964" t="str">
        <f t="shared" si="15"/>
        <v>دستكش ساق بلند نسوز1403/10/08773</v>
      </c>
      <c r="G964" t="s">
        <v>3680</v>
      </c>
      <c r="H964" s="38">
        <v>773</v>
      </c>
      <c r="I964" s="10" t="s">
        <v>2048</v>
      </c>
      <c r="J964" s="10" t="s">
        <v>1840</v>
      </c>
      <c r="K964" s="10" t="s">
        <v>180</v>
      </c>
      <c r="L964" s="38" t="s">
        <v>3992</v>
      </c>
      <c r="M964" t="str">
        <f>IFERROR(IF(G964="","",IF(_xlfn.XLOOKUP(D964,NOSA!C:C,NOSA!C:C)=D964,"تحویل شده")),"تحویل نشده")</f>
        <v>تحویل شده</v>
      </c>
      <c r="N964" s="57">
        <v>45654.500106944448</v>
      </c>
    </row>
    <row r="965" spans="4:14">
      <c r="D965" t="str">
        <f t="shared" si="15"/>
        <v>دستكش ضد برش سبك1403/10/08773</v>
      </c>
      <c r="G965" t="s">
        <v>3680</v>
      </c>
      <c r="H965" s="38">
        <v>773</v>
      </c>
      <c r="I965" s="10" t="s">
        <v>2048</v>
      </c>
      <c r="J965" s="10" t="s">
        <v>1840</v>
      </c>
      <c r="K965" s="10" t="s">
        <v>22</v>
      </c>
      <c r="L965" s="38" t="s">
        <v>3992</v>
      </c>
      <c r="M965" t="str">
        <f>IFERROR(IF(G965="","",IF(_xlfn.XLOOKUP(D965,NOSA!C:C,NOSA!C:C)=D965,"تحویل شده")),"تحویل نشده")</f>
        <v>تحویل شده</v>
      </c>
      <c r="N965" s="57">
        <v>45654.500219675923</v>
      </c>
    </row>
    <row r="966" spans="4:14">
      <c r="D966" t="str">
        <f t="shared" si="15"/>
        <v>چكمه ايمني نسوز1403/10/08829</v>
      </c>
      <c r="G966" t="s">
        <v>3680</v>
      </c>
      <c r="H966" s="38">
        <v>829</v>
      </c>
      <c r="I966" s="10" t="s">
        <v>2620</v>
      </c>
      <c r="J966" s="10" t="s">
        <v>1840</v>
      </c>
      <c r="K966" s="10" t="s">
        <v>2152</v>
      </c>
      <c r="L966" s="38" t="s">
        <v>3992</v>
      </c>
      <c r="M966" t="str">
        <f>IFERROR(IF(G966="","",IF(_xlfn.XLOOKUP(D966,NOSA!C:C,NOSA!C:C)=D966,"تحویل شده")),"تحویل نشده")</f>
        <v>تحویل شده</v>
      </c>
      <c r="N966" s="57">
        <v>45654.526686921294</v>
      </c>
    </row>
    <row r="967" spans="4:14">
      <c r="D967" t="str">
        <f t="shared" si="15"/>
        <v>چكمه ايمني نسوز1403/10/0886</v>
      </c>
      <c r="G967" t="s">
        <v>3680</v>
      </c>
      <c r="H967" s="38">
        <v>86</v>
      </c>
      <c r="I967" s="10" t="s">
        <v>1841</v>
      </c>
      <c r="J967" s="10" t="s">
        <v>1842</v>
      </c>
      <c r="K967" s="10" t="s">
        <v>2152</v>
      </c>
      <c r="L967" s="38" t="s">
        <v>2609</v>
      </c>
      <c r="M967" t="str">
        <f>IFERROR(IF(G967="","",IF(_xlfn.XLOOKUP(D967,NOSA!C:C,NOSA!C:C)=D967,"تحویل شده")),"تحویل نشده")</f>
        <v>تحویل نشده</v>
      </c>
      <c r="N967" s="57">
        <v>45654.554244444444</v>
      </c>
    </row>
    <row r="968" spans="4:14">
      <c r="D968" t="str">
        <f t="shared" si="15"/>
        <v>لباس كار ديرسوز(شلوار) 1403/10/09843</v>
      </c>
      <c r="G968" t="s">
        <v>3681</v>
      </c>
      <c r="H968" s="38">
        <v>843</v>
      </c>
      <c r="I968" s="10" t="s">
        <v>2695</v>
      </c>
      <c r="J968" s="10" t="s">
        <v>3365</v>
      </c>
      <c r="K968" s="10" t="s">
        <v>2144</v>
      </c>
      <c r="L968" s="38" t="s">
        <v>3992</v>
      </c>
      <c r="M968" t="str">
        <f>IFERROR(IF(G968="","",IF(_xlfn.XLOOKUP(D968,NOSA!C:C,NOSA!C:C)=D968,"تحویل شده")),"تحویل نشده")</f>
        <v>تحویل نشده</v>
      </c>
      <c r="N968" s="57">
        <v>45655.554256828706</v>
      </c>
    </row>
    <row r="969" spans="4:14">
      <c r="D969" t="str">
        <f t="shared" si="15"/>
        <v>كفش ايمني1403/10/10155</v>
      </c>
      <c r="G969" t="s">
        <v>3682</v>
      </c>
      <c r="H969" s="38">
        <v>155</v>
      </c>
      <c r="I969" s="10" t="s">
        <v>1865</v>
      </c>
      <c r="J969" s="10" t="s">
        <v>1866</v>
      </c>
      <c r="K969" s="10" t="s">
        <v>2149</v>
      </c>
      <c r="L969" s="38" t="s">
        <v>3992</v>
      </c>
      <c r="M969" t="str">
        <f>IFERROR(IF(G969="","",IF(_xlfn.XLOOKUP(D969,NOSA!C:C,NOSA!C:C)=D969,"تحویل شده")),"تحویل نشده")</f>
        <v>تحویل نشده</v>
      </c>
      <c r="N969" s="57">
        <v>45656.53276840278</v>
      </c>
    </row>
    <row r="970" spans="4:14">
      <c r="D970" t="str">
        <f t="shared" si="15"/>
        <v>پارچه چرم مقاوم به حرارت1403/10/11624</v>
      </c>
      <c r="G970" t="s">
        <v>3683</v>
      </c>
      <c r="H970" s="38">
        <v>624</v>
      </c>
      <c r="I970" s="10" t="s">
        <v>1965</v>
      </c>
      <c r="J970" s="10" t="s">
        <v>1942</v>
      </c>
      <c r="K970" s="10" t="s">
        <v>2169</v>
      </c>
      <c r="L970" s="38" t="s">
        <v>3992</v>
      </c>
      <c r="M970" t="str">
        <f>IFERROR(IF(G970="","",IF(_xlfn.XLOOKUP(D970,NOSA!C:C,NOSA!C:C)=D970,"تحویل شده")),"تحویل نشده")</f>
        <v>تحویل شده</v>
      </c>
      <c r="N970" s="57">
        <v>45657.339852546298</v>
      </c>
    </row>
    <row r="971" spans="4:14">
      <c r="D971" t="str">
        <f t="shared" si="15"/>
        <v>چكمه ايمني نسوز1403/10/11624</v>
      </c>
      <c r="G971" t="s">
        <v>3683</v>
      </c>
      <c r="H971" s="38">
        <v>624</v>
      </c>
      <c r="I971" s="10" t="s">
        <v>1965</v>
      </c>
      <c r="J971" s="10" t="s">
        <v>1942</v>
      </c>
      <c r="K971" s="10" t="s">
        <v>2152</v>
      </c>
      <c r="L971" s="38" t="s">
        <v>3992</v>
      </c>
      <c r="M971" t="str">
        <f>IFERROR(IF(G971="","",IF(_xlfn.XLOOKUP(D971,NOSA!C:C,NOSA!C:C)=D971,"تحویل شده")),"تحویل نشده")</f>
        <v>تحویل شده</v>
      </c>
      <c r="N971" s="57">
        <v>45657.340114699073</v>
      </c>
    </row>
    <row r="972" spans="4:14">
      <c r="D972" t="str">
        <f t="shared" si="15"/>
        <v>لباس كار ديرسوز(بلوز و شلوار)1403/10/11624</v>
      </c>
      <c r="G972" t="s">
        <v>3683</v>
      </c>
      <c r="H972" s="38">
        <v>624</v>
      </c>
      <c r="I972" s="10" t="s">
        <v>1965</v>
      </c>
      <c r="J972" s="10" t="s">
        <v>1942</v>
      </c>
      <c r="K972" s="10" t="s">
        <v>2137</v>
      </c>
      <c r="L972" s="38" t="s">
        <v>3992</v>
      </c>
      <c r="M972" t="str">
        <f>IFERROR(IF(G972="","",IF(_xlfn.XLOOKUP(D972,NOSA!C:C,NOSA!C:C)=D972,"تحویل شده")),"تحویل نشده")</f>
        <v>تحویل شده</v>
      </c>
      <c r="N972" s="57">
        <v>45657.341782175929</v>
      </c>
    </row>
    <row r="973" spans="4:14">
      <c r="D973" t="str">
        <f t="shared" si="15"/>
        <v>فيلتر ماسك نيم صورت (3M) مدل 20911403/10/12898</v>
      </c>
      <c r="G973" t="s">
        <v>3684</v>
      </c>
      <c r="H973" s="38">
        <v>898</v>
      </c>
      <c r="I973" s="10" t="s">
        <v>3492</v>
      </c>
      <c r="J973" s="10" t="s">
        <v>1838</v>
      </c>
      <c r="K973" s="10" t="s">
        <v>53</v>
      </c>
      <c r="L973" s="38" t="s">
        <v>3992</v>
      </c>
      <c r="M973" t="str">
        <f>IFERROR(IF(G973="","",IF(_xlfn.XLOOKUP(D973,NOSA!C:C,NOSA!C:C)=D973,"تحویل شده")),"تحویل نشده")</f>
        <v>تحویل شده</v>
      </c>
      <c r="N973" s="57">
        <v>45658.416250000002</v>
      </c>
    </row>
    <row r="974" spans="4:14">
      <c r="D974" t="str">
        <f t="shared" si="15"/>
        <v>لباس كار ديرسوز(شلوار) 1403/10/13861</v>
      </c>
      <c r="G974" t="s">
        <v>3685</v>
      </c>
      <c r="H974" s="38">
        <v>861</v>
      </c>
      <c r="I974" s="10" t="s">
        <v>3191</v>
      </c>
      <c r="J974" s="10" t="s">
        <v>1913</v>
      </c>
      <c r="K974" s="10" t="s">
        <v>2144</v>
      </c>
      <c r="L974" s="38" t="s">
        <v>3992</v>
      </c>
      <c r="M974" t="str">
        <f>IFERROR(IF(G974="","",IF(_xlfn.XLOOKUP(D974,NOSA!C:C,NOSA!C:C)=D974,"تحویل شده")),"تحویل نشده")</f>
        <v>تحویل نشده</v>
      </c>
      <c r="N974" s="57">
        <v>45659.368387731483</v>
      </c>
    </row>
    <row r="975" spans="4:14">
      <c r="D975" t="str">
        <f t="shared" si="15"/>
        <v>كفش ايمني1403/10/13933</v>
      </c>
      <c r="G975" t="s">
        <v>3685</v>
      </c>
      <c r="H975" s="38">
        <v>933</v>
      </c>
      <c r="I975" s="10" t="s">
        <v>3535</v>
      </c>
      <c r="J975" s="10" t="s">
        <v>1952</v>
      </c>
      <c r="K975" s="10" t="s">
        <v>2149</v>
      </c>
      <c r="L975" s="38" t="s">
        <v>3364</v>
      </c>
      <c r="M975" t="str">
        <f>IFERROR(IF(G975="","",IF(_xlfn.XLOOKUP(D975,NOSA!C:C,NOSA!C:C)=D975,"تحویل شده")),"تحویل نشده")</f>
        <v>تحویل شده</v>
      </c>
      <c r="N975" s="57">
        <v>45659.481288541669</v>
      </c>
    </row>
    <row r="976" spans="4:14">
      <c r="D976" t="str">
        <f t="shared" si="15"/>
        <v>لباس كار ديرسوز(شلوار) 1403/10/13933</v>
      </c>
      <c r="G976" t="s">
        <v>3685</v>
      </c>
      <c r="H976" s="38">
        <v>933</v>
      </c>
      <c r="I976" s="10" t="s">
        <v>3535</v>
      </c>
      <c r="J976" s="10" t="s">
        <v>1952</v>
      </c>
      <c r="K976" s="10" t="s">
        <v>2144</v>
      </c>
      <c r="L976" s="38" t="s">
        <v>3364</v>
      </c>
      <c r="M976" t="str">
        <f>IFERROR(IF(G976="","",IF(_xlfn.XLOOKUP(D976,NOSA!C:C,NOSA!C:C)=D976,"تحویل شده")),"تحویل نشده")</f>
        <v>تحویل نشده</v>
      </c>
      <c r="N976" s="57">
        <v>45659.482852199071</v>
      </c>
    </row>
    <row r="977" spans="4:14">
      <c r="D977" t="str">
        <f t="shared" si="15"/>
        <v>لباس كار(بلوز و شلوار)1403/10/13848</v>
      </c>
      <c r="G977" t="s">
        <v>3685</v>
      </c>
      <c r="H977" s="38">
        <v>848</v>
      </c>
      <c r="I977" s="10" t="s">
        <v>2769</v>
      </c>
      <c r="J977" s="10" t="s">
        <v>1952</v>
      </c>
      <c r="K977" s="10" t="s">
        <v>2119</v>
      </c>
      <c r="L977" s="38" t="s">
        <v>3364</v>
      </c>
      <c r="M977" t="str">
        <f>IFERROR(IF(G977="","",IF(_xlfn.XLOOKUP(D977,NOSA!C:C,NOSA!C:C)=D977,"تحویل شده")),"تحویل نشده")</f>
        <v>تحویل شده</v>
      </c>
      <c r="N977" s="57">
        <v>45659.544279166665</v>
      </c>
    </row>
    <row r="978" spans="4:14">
      <c r="D978" t="str">
        <f t="shared" si="15"/>
        <v>لباس كار (شلوار) 1403/10/13861</v>
      </c>
      <c r="G978" t="s">
        <v>3685</v>
      </c>
      <c r="H978" s="38">
        <v>861</v>
      </c>
      <c r="I978" s="10" t="s">
        <v>3191</v>
      </c>
      <c r="J978" s="10" t="s">
        <v>1913</v>
      </c>
      <c r="K978" s="10" t="s">
        <v>2115</v>
      </c>
      <c r="L978" s="38" t="s">
        <v>3364</v>
      </c>
      <c r="M978" t="str">
        <f>IFERROR(IF(G978="","",IF(_xlfn.XLOOKUP(D978,NOSA!C:C,NOSA!C:C)=D978,"تحویل شده")),"تحویل نشده")</f>
        <v>تحویل نشده</v>
      </c>
      <c r="N978" s="57">
        <v>45659.62098240741</v>
      </c>
    </row>
    <row r="979" spans="4:14">
      <c r="D979" t="str">
        <f t="shared" si="15"/>
        <v>نقاب تیره1403/10/13653</v>
      </c>
      <c r="G979" t="s">
        <v>3685</v>
      </c>
      <c r="H979" s="38">
        <v>653</v>
      </c>
      <c r="I979" s="10" t="s">
        <v>1977</v>
      </c>
      <c r="J979" s="10" t="s">
        <v>1844</v>
      </c>
      <c r="K979" s="10" t="s">
        <v>2176</v>
      </c>
      <c r="L979" s="38" t="s">
        <v>2639</v>
      </c>
      <c r="M979" t="str">
        <f>IFERROR(IF(G979="","",IF(_xlfn.XLOOKUP(D979,NOSA!C:C,NOSA!C:C)=D979,"تحویل شده")),"تحویل نشده")</f>
        <v>تحویل نشده</v>
      </c>
      <c r="N979" s="57">
        <v>45659.982102083333</v>
      </c>
    </row>
    <row r="980" spans="4:14">
      <c r="D980" t="str">
        <f t="shared" si="15"/>
        <v>چكمه ايمني نسوز1403/10/14303</v>
      </c>
      <c r="G980" t="s">
        <v>3686</v>
      </c>
      <c r="H980" s="38">
        <v>303</v>
      </c>
      <c r="I980" s="10" t="s">
        <v>1903</v>
      </c>
      <c r="J980" s="10" t="s">
        <v>1854</v>
      </c>
      <c r="K980" s="10" t="s">
        <v>2152</v>
      </c>
      <c r="L980" s="38" t="s">
        <v>3364</v>
      </c>
      <c r="M980" t="str">
        <f>IFERROR(IF(G980="","",IF(_xlfn.XLOOKUP(D980,NOSA!C:C,NOSA!C:C)=D980,"تحویل شده")),"تحویل نشده")</f>
        <v>تحویل شده</v>
      </c>
      <c r="N980" s="57">
        <v>45660.85482951389</v>
      </c>
    </row>
    <row r="981" spans="4:14">
      <c r="D981" t="str">
        <f t="shared" ref="D981:D1043" si="16">K981&amp;G981&amp;H981</f>
        <v>كفش ايمني عايق برق1403/10/15155</v>
      </c>
      <c r="G981" t="s">
        <v>3687</v>
      </c>
      <c r="H981" s="38">
        <v>155</v>
      </c>
      <c r="I981" s="10" t="s">
        <v>1865</v>
      </c>
      <c r="J981" s="10" t="s">
        <v>1866</v>
      </c>
      <c r="K981" s="10" t="s">
        <v>2155</v>
      </c>
      <c r="L981" s="38" t="s">
        <v>2609</v>
      </c>
      <c r="M981" t="str">
        <f>IFERROR(IF(G981="","",IF(_xlfn.XLOOKUP(D981,NOSA!C:C,NOSA!C:C)=D981,"تحویل شده")),"تحویل نشده")</f>
        <v>تحویل شده</v>
      </c>
      <c r="N981" s="57">
        <v>45661.625470833336</v>
      </c>
    </row>
    <row r="982" spans="4:14">
      <c r="D982" t="str">
        <f t="shared" si="16"/>
        <v>لباس كار معمولي- بلوز و شلوار1403/10/16845</v>
      </c>
      <c r="G982" t="s">
        <v>3688</v>
      </c>
      <c r="H982" s="38">
        <v>845</v>
      </c>
      <c r="I982" s="10" t="s">
        <v>2715</v>
      </c>
      <c r="J982" s="10" t="s">
        <v>1873</v>
      </c>
      <c r="K982" s="10" t="s">
        <v>2348</v>
      </c>
      <c r="L982" s="38" t="s">
        <v>3992</v>
      </c>
      <c r="M982" t="str">
        <f>IFERROR(IF(G982="","",IF(_xlfn.XLOOKUP(D982,NOSA!C:C,NOSA!C:C)=D982,"تحویل شده")),"تحویل نشده")</f>
        <v>تحویل نشده</v>
      </c>
      <c r="N982" s="57">
        <v>45662.494004282409</v>
      </c>
    </row>
    <row r="983" spans="4:14">
      <c r="D983" t="str">
        <f t="shared" si="16"/>
        <v>چكمه ايمني نسوز1403/10/1745</v>
      </c>
      <c r="G983" t="s">
        <v>3689</v>
      </c>
      <c r="H983" s="38">
        <v>45</v>
      </c>
      <c r="I983" s="10" t="s">
        <v>1826</v>
      </c>
      <c r="J983" s="10" t="s">
        <v>1827</v>
      </c>
      <c r="K983" s="10" t="s">
        <v>2152</v>
      </c>
      <c r="L983" s="38" t="s">
        <v>2639</v>
      </c>
      <c r="M983" t="str">
        <f>IFERROR(IF(G983="","",IF(_xlfn.XLOOKUP(D983,NOSA!C:C,NOSA!C:C)=D983,"تحویل شده")),"تحویل نشده")</f>
        <v>تحویل نشده</v>
      </c>
      <c r="N983" s="57">
        <v>45663.486620601849</v>
      </c>
    </row>
    <row r="984" spans="4:14">
      <c r="D984" t="str">
        <f t="shared" si="16"/>
        <v>دستكش استاد كار1403/10/18690</v>
      </c>
      <c r="G984" t="s">
        <v>3690</v>
      </c>
      <c r="H984" s="38">
        <v>690</v>
      </c>
      <c r="I984" s="10" t="s">
        <v>1995</v>
      </c>
      <c r="J984" s="10" t="s">
        <v>1840</v>
      </c>
      <c r="K984" s="10" t="s">
        <v>255</v>
      </c>
      <c r="L984" s="38" t="s">
        <v>3992</v>
      </c>
      <c r="M984" t="str">
        <f>IFERROR(IF(G984="","",IF(_xlfn.XLOOKUP(D984,NOSA!C:C,NOSA!C:C)=D984,"تحویل شده")),"تحویل نشده")</f>
        <v>تحویل نشده</v>
      </c>
      <c r="N984" s="57">
        <v>45664.384658564813</v>
      </c>
    </row>
    <row r="985" spans="4:14">
      <c r="D985" t="str">
        <f t="shared" si="16"/>
        <v>دستكش استاد كار1403/10/1850</v>
      </c>
      <c r="G985" t="s">
        <v>3690</v>
      </c>
      <c r="H985" s="38">
        <v>50</v>
      </c>
      <c r="I985" s="10" t="s">
        <v>1830</v>
      </c>
      <c r="J985" s="10" t="s">
        <v>1827</v>
      </c>
      <c r="K985" s="10" t="s">
        <v>255</v>
      </c>
      <c r="L985" s="38" t="s">
        <v>3992</v>
      </c>
      <c r="M985" t="str">
        <f>IFERROR(IF(G985="","",IF(_xlfn.XLOOKUP(D985,NOSA!C:C,NOSA!C:C)=D985,"تحویل شده")),"تحویل نشده")</f>
        <v>تحویل شده</v>
      </c>
      <c r="N985" s="57">
        <v>45664.384763078706</v>
      </c>
    </row>
    <row r="986" spans="4:14">
      <c r="D986" t="str">
        <f t="shared" si="16"/>
        <v>دستكش استاد كار1403/10/18402</v>
      </c>
      <c r="G986" t="s">
        <v>3690</v>
      </c>
      <c r="H986" s="38">
        <v>402</v>
      </c>
      <c r="I986" s="10" t="s">
        <v>1926</v>
      </c>
      <c r="J986" s="10" t="s">
        <v>1840</v>
      </c>
      <c r="K986" s="10" t="s">
        <v>255</v>
      </c>
      <c r="L986" s="38" t="s">
        <v>3992</v>
      </c>
      <c r="M986" t="str">
        <f>IFERROR(IF(G986="","",IF(_xlfn.XLOOKUP(D986,NOSA!C:C,NOSA!C:C)=D986,"تحویل شده")),"تحویل نشده")</f>
        <v>تحویل شده</v>
      </c>
      <c r="N986" s="57">
        <v>45664.384910995374</v>
      </c>
    </row>
    <row r="987" spans="4:14">
      <c r="D987" t="str">
        <f t="shared" si="16"/>
        <v>عينك تيره برشكاري1403/10/18641</v>
      </c>
      <c r="G987" t="s">
        <v>3690</v>
      </c>
      <c r="H987" s="38">
        <v>641</v>
      </c>
      <c r="I987" s="10" t="s">
        <v>1972</v>
      </c>
      <c r="J987" s="10" t="s">
        <v>1873</v>
      </c>
      <c r="K987" s="10" t="s">
        <v>1522</v>
      </c>
      <c r="L987" s="38" t="s">
        <v>3364</v>
      </c>
      <c r="M987" t="str">
        <f>IFERROR(IF(G987="","",IF(_xlfn.XLOOKUP(D987,NOSA!C:C,NOSA!C:C)=D987,"تحویل شده")),"تحویل نشده")</f>
        <v>تحویل نشده</v>
      </c>
      <c r="N987" s="57">
        <v>45664.472472106485</v>
      </c>
    </row>
    <row r="988" spans="4:14">
      <c r="D988" t="str">
        <f t="shared" si="16"/>
        <v>لباس كار كارشناسي1403/10/19383</v>
      </c>
      <c r="G988" t="s">
        <v>3691</v>
      </c>
      <c r="H988" s="38">
        <v>383</v>
      </c>
      <c r="I988" s="10" t="s">
        <v>1920</v>
      </c>
      <c r="J988" s="10" t="s">
        <v>1805</v>
      </c>
      <c r="K988" s="10" t="s">
        <v>2132</v>
      </c>
      <c r="L988" s="38" t="s">
        <v>3364</v>
      </c>
      <c r="M988" t="str">
        <f>IFERROR(IF(G988="","",IF(_xlfn.XLOOKUP(D988,NOSA!C:C,NOSA!C:C)=D988,"تحویل شده")),"تحویل نشده")</f>
        <v>تحویل نشده</v>
      </c>
      <c r="N988" s="57">
        <v>45665.301385879633</v>
      </c>
    </row>
    <row r="989" spans="4:14">
      <c r="D989" t="str">
        <f t="shared" si="16"/>
        <v>چكمه ايمني نسوز1403/10/19259</v>
      </c>
      <c r="G989" t="s">
        <v>3691</v>
      </c>
      <c r="H989" s="38">
        <v>259</v>
      </c>
      <c r="I989" s="10" t="s">
        <v>1888</v>
      </c>
      <c r="J989" s="10" t="s">
        <v>1842</v>
      </c>
      <c r="K989" s="10" t="s">
        <v>2152</v>
      </c>
      <c r="L989" s="38" t="s">
        <v>3364</v>
      </c>
      <c r="M989" t="str">
        <f>IFERROR(IF(G989="","",IF(_xlfn.XLOOKUP(D989,NOSA!C:C,NOSA!C:C)=D989,"تحویل شده")),"تحویل نشده")</f>
        <v>تحویل شده</v>
      </c>
      <c r="N989" s="57">
        <v>45665.680774768516</v>
      </c>
    </row>
    <row r="990" spans="4:14">
      <c r="D990" t="str">
        <f t="shared" si="16"/>
        <v>فيلتر ماسك نيم صورت (3M) مدل 20911403/10/2010006</v>
      </c>
      <c r="G990" t="s">
        <v>3692</v>
      </c>
      <c r="H990" s="38">
        <v>10006</v>
      </c>
      <c r="I990" s="10" t="s">
        <v>4064</v>
      </c>
      <c r="J990" s="10" t="s">
        <v>1838</v>
      </c>
      <c r="K990" s="10" t="s">
        <v>53</v>
      </c>
      <c r="L990" s="38" t="s">
        <v>3992</v>
      </c>
      <c r="M990" t="str">
        <f>IFERROR(IF(G990="","",IF(_xlfn.XLOOKUP(D990,NOSA!C:C,NOSA!C:C)=D990,"تحویل شده")),"تحویل نشده")</f>
        <v>تحویل شده</v>
      </c>
      <c r="N990" s="57">
        <v>45666.320636458331</v>
      </c>
    </row>
    <row r="991" spans="4:14">
      <c r="D991" t="str">
        <f t="shared" si="16"/>
        <v>نقاب تيره محافظ صورت مدلcanasafe1403/10/2069</v>
      </c>
      <c r="G991" t="s">
        <v>3692</v>
      </c>
      <c r="H991" s="38">
        <v>69</v>
      </c>
      <c r="I991" s="10" t="s">
        <v>1836</v>
      </c>
      <c r="J991" s="10" t="s">
        <v>1833</v>
      </c>
      <c r="K991" s="10" t="s">
        <v>774</v>
      </c>
      <c r="L991" s="38" t="s">
        <v>3992</v>
      </c>
      <c r="M991" t="str">
        <f>IFERROR(IF(G991="","",IF(_xlfn.XLOOKUP(D991,NOSA!C:C,NOSA!C:C)=D991,"تحویل شده")),"تحویل نشده")</f>
        <v>تحویل نشده</v>
      </c>
      <c r="N991" s="57">
        <v>45666.523763425925</v>
      </c>
    </row>
    <row r="992" spans="4:14">
      <c r="D992" t="str">
        <f t="shared" si="16"/>
        <v>دستكش ضد برش سبك1403/10/21606</v>
      </c>
      <c r="G992" t="s">
        <v>3693</v>
      </c>
      <c r="H992" s="38">
        <v>606</v>
      </c>
      <c r="I992" s="10" t="s">
        <v>233</v>
      </c>
      <c r="J992" s="10" t="s">
        <v>1854</v>
      </c>
      <c r="K992" s="10" t="s">
        <v>22</v>
      </c>
      <c r="L992" s="38" t="s">
        <v>2609</v>
      </c>
      <c r="M992" t="str">
        <f>IFERROR(IF(G992="","",IF(_xlfn.XLOOKUP(D992,NOSA!C:C,NOSA!C:C)=D992,"تحویل شده")),"تحویل نشده")</f>
        <v>تحویل شده</v>
      </c>
      <c r="N992" s="57">
        <v>45667.460855902777</v>
      </c>
    </row>
    <row r="993" spans="4:14">
      <c r="D993" t="str">
        <f t="shared" si="16"/>
        <v>رابط فنري نقاب كلاه ايمني1403/10/21834</v>
      </c>
      <c r="G993" t="s">
        <v>3693</v>
      </c>
      <c r="H993" s="38">
        <v>834</v>
      </c>
      <c r="I993" s="10" t="s">
        <v>2647</v>
      </c>
      <c r="J993" s="10" t="s">
        <v>1844</v>
      </c>
      <c r="K993" s="10" t="s">
        <v>135</v>
      </c>
      <c r="L993" s="38" t="s">
        <v>3364</v>
      </c>
      <c r="M993" t="str">
        <f>IFERROR(IF(G993="","",IF(_xlfn.XLOOKUP(D993,NOSA!C:C,NOSA!C:C)=D993,"تحویل شده")),"تحویل نشده")</f>
        <v>تحویل شده</v>
      </c>
      <c r="N993" s="57">
        <v>45667.939520601853</v>
      </c>
    </row>
    <row r="994" spans="4:14">
      <c r="D994" t="str">
        <f t="shared" si="16"/>
        <v>رابط فنري نقاب كلاه ايمني1403/10/23773</v>
      </c>
      <c r="G994" t="s">
        <v>3695</v>
      </c>
      <c r="H994" s="38">
        <v>773</v>
      </c>
      <c r="I994" s="10" t="s">
        <v>2048</v>
      </c>
      <c r="J994" s="10" t="s">
        <v>1840</v>
      </c>
      <c r="K994" s="10" t="s">
        <v>135</v>
      </c>
      <c r="L994" s="38" t="s">
        <v>2639</v>
      </c>
      <c r="M994" t="str">
        <f>IFERROR(IF(G994="","",IF(_xlfn.XLOOKUP(D994,NOSA!C:C,NOSA!C:C)=D994,"تحویل شده")),"تحویل نشده")</f>
        <v>تحویل نشده</v>
      </c>
      <c r="N994" s="57">
        <v>45669.370697337959</v>
      </c>
    </row>
    <row r="995" spans="4:14">
      <c r="D995" t="str">
        <f t="shared" si="16"/>
        <v>لباس كار معمولي- بلوز و شلوار1403/10/23879</v>
      </c>
      <c r="G995" t="s">
        <v>3695</v>
      </c>
      <c r="H995" s="38">
        <v>879</v>
      </c>
      <c r="I995" s="10" t="s">
        <v>3355</v>
      </c>
      <c r="J995" s="10" t="s">
        <v>1980</v>
      </c>
      <c r="K995" s="10" t="s">
        <v>2348</v>
      </c>
      <c r="L995" s="38" t="s">
        <v>3992</v>
      </c>
      <c r="M995" t="str">
        <f>IFERROR(IF(G995="","",IF(_xlfn.XLOOKUP(D995,NOSA!C:C,NOSA!C:C)=D995,"تحویل شده")),"تحویل نشده")</f>
        <v>تحویل نشده</v>
      </c>
      <c r="N995" s="57">
        <v>45669.557461458331</v>
      </c>
    </row>
    <row r="996" spans="4:14">
      <c r="D996" t="str">
        <f t="shared" si="16"/>
        <v>هدگير نقاب1403/10/24936</v>
      </c>
      <c r="G996" t="s">
        <v>3696</v>
      </c>
      <c r="H996" s="38">
        <v>936</v>
      </c>
      <c r="I996" s="10" t="s">
        <v>3982</v>
      </c>
      <c r="J996" s="10" t="s">
        <v>1842</v>
      </c>
      <c r="K996" s="10" t="s">
        <v>12</v>
      </c>
      <c r="L996" s="38" t="s">
        <v>3364</v>
      </c>
      <c r="M996" t="str">
        <f>IFERROR(IF(G996="","",IF(_xlfn.XLOOKUP(D996,NOSA!C:C,NOSA!C:C)=D996,"تحویل شده")),"تحویل نشده")</f>
        <v>تحویل شده</v>
      </c>
      <c r="N996" s="57">
        <v>45670.384556249999</v>
      </c>
    </row>
    <row r="997" spans="4:14">
      <c r="D997" t="str">
        <f t="shared" si="16"/>
        <v>لباس كار نسوز(بلوز و شلوار)1403/10/24834</v>
      </c>
      <c r="G997" t="s">
        <v>3696</v>
      </c>
      <c r="H997" s="38">
        <v>834</v>
      </c>
      <c r="I997" s="10" t="s">
        <v>2647</v>
      </c>
      <c r="J997" s="10" t="s">
        <v>1844</v>
      </c>
      <c r="K997" s="10" t="s">
        <v>2129</v>
      </c>
      <c r="L997" s="38" t="s">
        <v>2639</v>
      </c>
      <c r="M997" t="str">
        <f>IFERROR(IF(G997="","",IF(_xlfn.XLOOKUP(D997,NOSA!C:C,NOSA!C:C)=D997,"تحویل شده")),"تحویل نشده")</f>
        <v>تحویل شده</v>
      </c>
      <c r="N997" s="57">
        <v>45670.87588136574</v>
      </c>
    </row>
    <row r="998" spans="4:14">
      <c r="D998" t="str">
        <f t="shared" si="16"/>
        <v>دستكش ضد برش سبك1403/10/25718</v>
      </c>
      <c r="G998" t="s">
        <v>3697</v>
      </c>
      <c r="H998" s="38">
        <v>718</v>
      </c>
      <c r="I998" s="10" t="s">
        <v>2007</v>
      </c>
      <c r="J998" s="10" t="s">
        <v>1844</v>
      </c>
      <c r="K998" s="10" t="s">
        <v>22</v>
      </c>
      <c r="L998" s="38" t="s">
        <v>2609</v>
      </c>
      <c r="M998" t="str">
        <f>IFERROR(IF(G998="","",IF(_xlfn.XLOOKUP(D998,NOSA!C:C,NOSA!C:C)=D998,"تحویل شده")),"تحویل نشده")</f>
        <v>تحویل نشده</v>
      </c>
      <c r="N998" s="57">
        <v>45671.854606944442</v>
      </c>
    </row>
    <row r="999" spans="4:14">
      <c r="D999" t="str">
        <f t="shared" si="16"/>
        <v>پيشبند نسوز چرمي1403/10/25718</v>
      </c>
      <c r="G999" t="s">
        <v>3697</v>
      </c>
      <c r="H999" s="38">
        <v>718</v>
      </c>
      <c r="I999" s="10" t="s">
        <v>2007</v>
      </c>
      <c r="J999" s="10" t="s">
        <v>1844</v>
      </c>
      <c r="K999" s="10" t="s">
        <v>15</v>
      </c>
      <c r="L999" s="38" t="s">
        <v>2609</v>
      </c>
      <c r="M999" t="str">
        <f>IFERROR(IF(G999="","",IF(_xlfn.XLOOKUP(D999,NOSA!C:C,NOSA!C:C)=D999,"تحویل شده")),"تحویل نشده")</f>
        <v>تحویل شده</v>
      </c>
      <c r="N999" s="57">
        <v>45671.856102314814</v>
      </c>
    </row>
    <row r="1000" spans="4:14">
      <c r="D1000" t="str">
        <f t="shared" si="16"/>
        <v>دستكش ساق كوتاه نسوز1403/10/25170</v>
      </c>
      <c r="G1000" t="s">
        <v>3697</v>
      </c>
      <c r="H1000" s="38">
        <v>170</v>
      </c>
      <c r="I1000" s="10" t="s">
        <v>1871</v>
      </c>
      <c r="J1000" s="10" t="s">
        <v>1821</v>
      </c>
      <c r="K1000" s="10" t="s">
        <v>168</v>
      </c>
      <c r="L1000" s="38" t="s">
        <v>2609</v>
      </c>
      <c r="M1000" t="str">
        <f>IFERROR(IF(G1000="","",IF(_xlfn.XLOOKUP(D1000,NOSA!C:C,NOSA!C:C)=D1000,"تحویل شده")),"تحویل نشده")</f>
        <v>تحویل نشده</v>
      </c>
      <c r="N1000" s="57">
        <v>45671.931008912034</v>
      </c>
    </row>
    <row r="1001" spans="4:14">
      <c r="D1001" t="str">
        <f t="shared" si="16"/>
        <v>لباس كار ديرسوز(شلوار) 1403/10/27772</v>
      </c>
      <c r="G1001" t="s">
        <v>3699</v>
      </c>
      <c r="H1001" s="38">
        <v>772</v>
      </c>
      <c r="I1001" s="10" t="s">
        <v>2047</v>
      </c>
      <c r="J1001" s="10" t="s">
        <v>1930</v>
      </c>
      <c r="K1001" s="10" t="s">
        <v>2144</v>
      </c>
      <c r="L1001" s="38" t="s">
        <v>3364</v>
      </c>
      <c r="M1001" t="str">
        <f>IFERROR(IF(G1001="","",IF(_xlfn.XLOOKUP(D1001,NOSA!C:C,NOSA!C:C)=D1001,"تحویل شده")),"تحویل نشده")</f>
        <v>تحویل شده</v>
      </c>
      <c r="N1001" s="57">
        <v>45673.572205092591</v>
      </c>
    </row>
    <row r="1002" spans="4:14">
      <c r="D1002" t="str">
        <f t="shared" si="16"/>
        <v>لباس كار ديرسوز(بلوز و شلوار)1403/10/29829</v>
      </c>
      <c r="G1002" t="s">
        <v>3701</v>
      </c>
      <c r="H1002" s="38">
        <v>829</v>
      </c>
      <c r="I1002" s="10" t="s">
        <v>2620</v>
      </c>
      <c r="J1002" s="10" t="s">
        <v>1840</v>
      </c>
      <c r="K1002" s="10" t="s">
        <v>2137</v>
      </c>
      <c r="L1002" s="38" t="s">
        <v>3364</v>
      </c>
      <c r="M1002" t="str">
        <f>IFERROR(IF(G1002="","",IF(_xlfn.XLOOKUP(D1002,NOSA!C:C,NOSA!C:C)=D1002,"تحویل شده")),"تحویل نشده")</f>
        <v>تحویل نشده</v>
      </c>
      <c r="N1002" s="57">
        <v>45675.38938912037</v>
      </c>
    </row>
    <row r="1003" spans="4:14">
      <c r="D1003" t="str">
        <f t="shared" si="16"/>
        <v>لباس كار ديرسوز(بلوز و شلوار)1403/10/2910005</v>
      </c>
      <c r="G1003" t="s">
        <v>3701</v>
      </c>
      <c r="H1003" s="38">
        <v>10005</v>
      </c>
      <c r="I1003" s="10" t="s">
        <v>2042</v>
      </c>
      <c r="J1003" s="10" t="s">
        <v>1838</v>
      </c>
      <c r="K1003" s="10" t="s">
        <v>2137</v>
      </c>
      <c r="L1003" s="38" t="s">
        <v>3364</v>
      </c>
      <c r="M1003" t="str">
        <f>IFERROR(IF(G1003="","",IF(_xlfn.XLOOKUP(D1003,NOSA!C:C,NOSA!C:C)=D1003,"تحویل شده")),"تحویل نشده")</f>
        <v>تحویل نشده</v>
      </c>
      <c r="N1003" s="57">
        <v>45675.607714120371</v>
      </c>
    </row>
    <row r="1004" spans="4:14">
      <c r="D1004" t="str">
        <f t="shared" si="16"/>
        <v>لباس كار ديرسوز(شلوار) 1403/10/2910006</v>
      </c>
      <c r="G1004" t="s">
        <v>3701</v>
      </c>
      <c r="H1004" s="38">
        <v>10006</v>
      </c>
      <c r="I1004" s="10" t="s">
        <v>4064</v>
      </c>
      <c r="J1004" s="10" t="s">
        <v>1838</v>
      </c>
      <c r="K1004" s="10" t="s">
        <v>2144</v>
      </c>
      <c r="L1004" s="38" t="s">
        <v>3364</v>
      </c>
      <c r="M1004" t="str">
        <f>IFERROR(IF(G1004="","",IF(_xlfn.XLOOKUP(D1004,NOSA!C:C,NOSA!C:C)=D1004,"تحویل شده")),"تحویل نشده")</f>
        <v>تحویل نشده</v>
      </c>
      <c r="N1004" s="57">
        <v>45675.607967476855</v>
      </c>
    </row>
    <row r="1005" spans="4:14">
      <c r="D1005" t="str">
        <f t="shared" si="16"/>
        <v>لباس كار ديرسوز(بلوز و شلوار)1403/11/01776</v>
      </c>
      <c r="G1005" t="s">
        <v>3703</v>
      </c>
      <c r="H1005" s="38">
        <v>776</v>
      </c>
      <c r="I1005" s="10" t="s">
        <v>1169</v>
      </c>
      <c r="J1005" s="10" t="s">
        <v>1842</v>
      </c>
      <c r="K1005" s="10" t="s">
        <v>2137</v>
      </c>
      <c r="L1005" s="38" t="s">
        <v>3992</v>
      </c>
      <c r="M1005" t="str">
        <f>IFERROR(IF(G1005="","",IF(_xlfn.XLOOKUP(D1005,NOSA!C:C,NOSA!C:C)=D1005,"تحویل شده")),"تحویل نشده")</f>
        <v>تحویل شده</v>
      </c>
      <c r="N1005" s="57">
        <v>45677.362223263888</v>
      </c>
    </row>
    <row r="1006" spans="4:14">
      <c r="D1006" t="str">
        <f t="shared" si="16"/>
        <v>لباس كار كارشناسي1403/11/01277</v>
      </c>
      <c r="G1006" t="s">
        <v>3703</v>
      </c>
      <c r="H1006" s="38">
        <v>277</v>
      </c>
      <c r="I1006" s="10" t="s">
        <v>1894</v>
      </c>
      <c r="J1006" s="10" t="s">
        <v>1873</v>
      </c>
      <c r="K1006" s="10" t="s">
        <v>2132</v>
      </c>
      <c r="L1006" s="38" t="s">
        <v>3992</v>
      </c>
      <c r="M1006" t="str">
        <f>IFERROR(IF(G1006="","",IF(_xlfn.XLOOKUP(D1006,NOSA!C:C,NOSA!C:C)=D1006,"تحویل شده")),"تحویل نشده")</f>
        <v>تحویل نشده</v>
      </c>
      <c r="N1006" s="57">
        <v>45677.395323495373</v>
      </c>
    </row>
    <row r="1007" spans="4:14">
      <c r="D1007" t="str">
        <f t="shared" si="16"/>
        <v>لباس كار ديرسوز(بلوز و شلوار)1403/11/01599</v>
      </c>
      <c r="G1007" t="s">
        <v>3703</v>
      </c>
      <c r="H1007" s="38">
        <v>599</v>
      </c>
      <c r="I1007" s="10" t="s">
        <v>82</v>
      </c>
      <c r="J1007" s="10" t="s">
        <v>1873</v>
      </c>
      <c r="K1007" s="10" t="s">
        <v>2137</v>
      </c>
      <c r="L1007" s="38" t="s">
        <v>3992</v>
      </c>
      <c r="M1007" t="str">
        <f>IFERROR(IF(G1007="","",IF(_xlfn.XLOOKUP(D1007,NOSA!C:C,NOSA!C:C)=D1007,"تحویل شده")),"تحویل نشده")</f>
        <v>تحویل شده</v>
      </c>
      <c r="N1007" s="57">
        <v>45677.428891782409</v>
      </c>
    </row>
    <row r="1008" spans="4:14">
      <c r="D1008" t="str">
        <f t="shared" si="16"/>
        <v>كلاه ايمني1403/11/0131</v>
      </c>
      <c r="G1008" t="s">
        <v>3703</v>
      </c>
      <c r="H1008" s="38">
        <v>31</v>
      </c>
      <c r="I1008" s="10" t="s">
        <v>1030</v>
      </c>
      <c r="J1008" s="10" t="s">
        <v>1821</v>
      </c>
      <c r="K1008" s="10" t="s">
        <v>2096</v>
      </c>
      <c r="L1008" s="38" t="s">
        <v>3364</v>
      </c>
      <c r="M1008" t="str">
        <f>IFERROR(IF(G1008="","",IF(_xlfn.XLOOKUP(D1008,NOSA!C:C,NOSA!C:C)=D1008,"تحویل شده")),"تحویل نشده")</f>
        <v>تحویل شده</v>
      </c>
      <c r="N1008" s="57">
        <v>45677.538530092592</v>
      </c>
    </row>
    <row r="1009" spans="4:15">
      <c r="D1009" t="str">
        <f t="shared" si="16"/>
        <v>پوتين ايمني نسوز1403/11/0131</v>
      </c>
      <c r="G1009" t="s">
        <v>3703</v>
      </c>
      <c r="H1009" s="38">
        <v>31</v>
      </c>
      <c r="I1009" s="10" t="s">
        <v>1030</v>
      </c>
      <c r="J1009" s="10" t="s">
        <v>1821</v>
      </c>
      <c r="K1009" s="10" t="s">
        <v>2151</v>
      </c>
      <c r="L1009" s="38" t="s">
        <v>3364</v>
      </c>
      <c r="M1009" t="str">
        <f>IFERROR(IF(G1009="","",IF(_xlfn.XLOOKUP(D1009,NOSA!C:C,NOSA!C:C)=D1009,"تحویل شده")),"تحویل نشده")</f>
        <v>تحویل شده</v>
      </c>
      <c r="N1009" s="57">
        <v>45677.540268055556</v>
      </c>
    </row>
    <row r="1010" spans="4:15">
      <c r="D1010" t="str">
        <f t="shared" si="16"/>
        <v>لباس كار ديرسوز(بلوز و شلوار)1403/11/01944</v>
      </c>
      <c r="G1010" t="s">
        <v>3703</v>
      </c>
      <c r="H1010" s="38">
        <v>944</v>
      </c>
      <c r="I1010" s="10" t="s">
        <v>4035</v>
      </c>
      <c r="J1010" s="10" t="s">
        <v>4036</v>
      </c>
      <c r="K1010" s="10" t="s">
        <v>2137</v>
      </c>
      <c r="L1010" s="38" t="s">
        <v>3364</v>
      </c>
      <c r="M1010" t="str">
        <f>IFERROR(IF(G1010="","",IF(_xlfn.XLOOKUP(D1010,NOSA!C:C,NOSA!C:C)=D1010,"تحویل شده")),"تحویل نشده")</f>
        <v>تحویل شده</v>
      </c>
      <c r="N1010" s="57">
        <v>45677.643845370367</v>
      </c>
    </row>
    <row r="1011" spans="4:15">
      <c r="D1011" t="str">
        <f t="shared" si="16"/>
        <v>لباس كار ديرسوز(بلوز و شلوار)1403/11/02947</v>
      </c>
      <c r="G1011" t="s">
        <v>3704</v>
      </c>
      <c r="H1011" s="38">
        <v>947</v>
      </c>
      <c r="I1011" s="10" t="s">
        <v>4057</v>
      </c>
      <c r="J1011" s="10" t="s">
        <v>1873</v>
      </c>
      <c r="K1011" s="10" t="s">
        <v>2137</v>
      </c>
      <c r="L1011" s="38" t="s">
        <v>3992</v>
      </c>
      <c r="M1011" t="str">
        <f>IFERROR(IF(G1011="","",IF(_xlfn.XLOOKUP(D1011,NOSA!C:C,NOSA!C:C)=D1011,"تحویل شده")),"تحویل نشده")</f>
        <v>تحویل شده</v>
      </c>
      <c r="N1011" s="57">
        <v>45678.663261226851</v>
      </c>
      <c r="O1011" t="s">
        <v>4099</v>
      </c>
    </row>
    <row r="1012" spans="4:15">
      <c r="D1012" t="str">
        <f t="shared" si="16"/>
        <v>دستكش ضد اسيد و روغن1403/11/03545</v>
      </c>
      <c r="G1012" t="s">
        <v>3705</v>
      </c>
      <c r="H1012" s="38">
        <v>545</v>
      </c>
      <c r="I1012" s="10" t="s">
        <v>1940</v>
      </c>
      <c r="J1012" s="10" t="s">
        <v>1861</v>
      </c>
      <c r="K1012" s="10" t="s">
        <v>507</v>
      </c>
      <c r="L1012" s="38" t="s">
        <v>3992</v>
      </c>
      <c r="M1012" t="str">
        <f>IFERROR(IF(G1012="","",IF(_xlfn.XLOOKUP(D1012,NOSA!C:C,NOSA!C:C)=D1012,"تحویل شده")),"تحویل نشده")</f>
        <v>تحویل شده</v>
      </c>
      <c r="N1012" s="57">
        <v>45679.370139120372</v>
      </c>
      <c r="O1012" t="s">
        <v>4100</v>
      </c>
    </row>
    <row r="1013" spans="4:15">
      <c r="D1013" t="str">
        <f t="shared" si="16"/>
        <v>ماسك نيم صورت دو فيلتره (3M)1403/11/0310006</v>
      </c>
      <c r="G1013" t="s">
        <v>3705</v>
      </c>
      <c r="H1013" s="38">
        <v>10006</v>
      </c>
      <c r="I1013" s="10" t="s">
        <v>4064</v>
      </c>
      <c r="J1013" s="10" t="s">
        <v>1838</v>
      </c>
      <c r="K1013" s="10" t="s">
        <v>151</v>
      </c>
      <c r="L1013" s="38" t="s">
        <v>3992</v>
      </c>
      <c r="M1013" t="str">
        <f>IFERROR(IF(G1013="","",IF(_xlfn.XLOOKUP(D1013,NOSA!C:C,NOSA!C:C)=D1013,"تحویل شده")),"تحویل نشده")</f>
        <v>تحویل شده</v>
      </c>
      <c r="N1013" s="57">
        <v>45679.572976620373</v>
      </c>
      <c r="O1013" t="s">
        <v>4104</v>
      </c>
    </row>
    <row r="1014" spans="4:15">
      <c r="D1014" t="str">
        <f t="shared" si="16"/>
        <v>لباس كار ديرسوز(بلوز و شلوار)1403/11/03827</v>
      </c>
      <c r="G1014" t="s">
        <v>3705</v>
      </c>
      <c r="H1014" s="38">
        <v>827</v>
      </c>
      <c r="I1014" s="10" t="s">
        <v>2618</v>
      </c>
      <c r="J1014" s="10" t="s">
        <v>1952</v>
      </c>
      <c r="K1014" s="10" t="s">
        <v>2137</v>
      </c>
      <c r="L1014" s="38" t="s">
        <v>3992</v>
      </c>
      <c r="M1014" t="str">
        <f>IFERROR(IF(G1014="","",IF(_xlfn.XLOOKUP(D1014,NOSA!C:C,NOSA!C:C)=D1014,"تحویل شده")),"تحویل نشده")</f>
        <v>تحویل شده</v>
      </c>
      <c r="N1014" s="57">
        <v>45679.677157407408</v>
      </c>
      <c r="O1014" t="s">
        <v>4105</v>
      </c>
    </row>
    <row r="1015" spans="4:15">
      <c r="D1015" t="str">
        <f t="shared" si="16"/>
        <v>لباس كار ديرسوز(بلوز و شلوار)1403/11/04938</v>
      </c>
      <c r="G1015" t="s">
        <v>3706</v>
      </c>
      <c r="H1015" s="38">
        <v>938</v>
      </c>
      <c r="I1015" s="10" t="s">
        <v>3983</v>
      </c>
      <c r="J1015" s="10" t="s">
        <v>1952</v>
      </c>
      <c r="K1015" s="10" t="s">
        <v>2137</v>
      </c>
      <c r="L1015" s="38" t="s">
        <v>3992</v>
      </c>
      <c r="M1015" t="str">
        <f>IFERROR(IF(G1015="","",IF(_xlfn.XLOOKUP(D1015,NOSA!C:C,NOSA!C:C)=D1015,"تحویل شده")),"تحویل نشده")</f>
        <v>تحویل نشده</v>
      </c>
      <c r="N1015" s="57">
        <v>45680.556522222221</v>
      </c>
      <c r="O1015" t="s">
        <v>4108</v>
      </c>
    </row>
    <row r="1016" spans="4:15">
      <c r="D1016" t="str">
        <f t="shared" si="16"/>
        <v>لباس كار نسوز(شلوار)1403/11/0650</v>
      </c>
      <c r="G1016" t="s">
        <v>3708</v>
      </c>
      <c r="H1016" s="38">
        <v>50</v>
      </c>
      <c r="I1016" s="10" t="s">
        <v>1830</v>
      </c>
      <c r="J1016" s="10" t="s">
        <v>1827</v>
      </c>
      <c r="K1016" s="10" t="s">
        <v>2661</v>
      </c>
      <c r="L1016" s="38" t="s">
        <v>3992</v>
      </c>
      <c r="M1016" t="str">
        <f>IFERROR(IF(G1016="","",IF(_xlfn.XLOOKUP(D1016,NOSA!C:C,NOSA!C:C)=D1016,"تحویل شده")),"تحویل نشده")</f>
        <v>تحویل نشده</v>
      </c>
      <c r="N1016" s="57">
        <v>45682.362937152779</v>
      </c>
      <c r="O1016" t="s">
        <v>4109</v>
      </c>
    </row>
    <row r="1017" spans="4:15">
      <c r="D1017" t="str">
        <f t="shared" si="16"/>
        <v>دستكش كف مواد سبك1403/11/07845</v>
      </c>
      <c r="G1017" t="s">
        <v>3709</v>
      </c>
      <c r="H1017" s="38">
        <v>845</v>
      </c>
      <c r="I1017" s="10" t="s">
        <v>2715</v>
      </c>
      <c r="J1017" s="10" t="s">
        <v>1873</v>
      </c>
      <c r="K1017" s="10" t="s">
        <v>2</v>
      </c>
      <c r="L1017" s="38" t="s">
        <v>3364</v>
      </c>
      <c r="M1017" t="str">
        <f>IFERROR(IF(G1017="","",IF(_xlfn.XLOOKUP(D1017,NOSA!C:C,NOSA!C:C)=D1017,"تحویل شده")),"تحویل نشده")</f>
        <v>تحویل شده</v>
      </c>
      <c r="N1017" s="57">
        <v>45683.315473148148</v>
      </c>
      <c r="O1017" t="s">
        <v>4111</v>
      </c>
    </row>
    <row r="1018" spans="4:15">
      <c r="D1018" t="str">
        <f t="shared" si="16"/>
        <v>دستكش استاد كار1403/11/07248</v>
      </c>
      <c r="G1018" t="s">
        <v>3709</v>
      </c>
      <c r="H1018" s="38">
        <v>248</v>
      </c>
      <c r="I1018" s="10" t="s">
        <v>1886</v>
      </c>
      <c r="J1018" s="10" t="s">
        <v>1840</v>
      </c>
      <c r="K1018" s="10" t="s">
        <v>255</v>
      </c>
      <c r="L1018" s="38" t="s">
        <v>3364</v>
      </c>
      <c r="M1018" t="str">
        <f>IFERROR(IF(G1018="","",IF(_xlfn.XLOOKUP(D1018,NOSA!C:C,NOSA!C:C)=D1018,"تحویل شده")),"تحویل نشده")</f>
        <v>تحویل شده</v>
      </c>
      <c r="N1018" s="57">
        <v>45683.496235648148</v>
      </c>
      <c r="O1018" t="s">
        <v>4112</v>
      </c>
    </row>
    <row r="1019" spans="4:15">
      <c r="D1019" t="str">
        <f t="shared" si="16"/>
        <v>كفش ايمني1403/11/07697</v>
      </c>
      <c r="G1019" t="s">
        <v>3709</v>
      </c>
      <c r="H1019" s="38">
        <v>697</v>
      </c>
      <c r="I1019" s="10" t="s">
        <v>1997</v>
      </c>
      <c r="J1019" s="10" t="s">
        <v>1942</v>
      </c>
      <c r="K1019" s="10" t="s">
        <v>2149</v>
      </c>
      <c r="L1019" s="38" t="s">
        <v>3364</v>
      </c>
      <c r="M1019" t="str">
        <f>IFERROR(IF(G1019="","",IF(_xlfn.XLOOKUP(D1019,NOSA!C:C,NOSA!C:C)=D1019,"تحویل شده")),"تحویل نشده")</f>
        <v>تحویل نشده</v>
      </c>
      <c r="N1019" s="57">
        <v>45683.519503240743</v>
      </c>
      <c r="O1019" t="s">
        <v>4114</v>
      </c>
    </row>
    <row r="1020" spans="4:15">
      <c r="D1020" t="str">
        <f t="shared" si="16"/>
        <v>لباس كار ديرسوز(بلوز و شلوار)1403/11/08717</v>
      </c>
      <c r="G1020" t="s">
        <v>3710</v>
      </c>
      <c r="H1020" s="38">
        <v>717</v>
      </c>
      <c r="I1020" s="10" t="s">
        <v>282</v>
      </c>
      <c r="J1020" s="10" t="s">
        <v>1952</v>
      </c>
      <c r="K1020" s="10" t="s">
        <v>2137</v>
      </c>
      <c r="L1020" s="38" t="s">
        <v>3992</v>
      </c>
      <c r="M1020" t="str">
        <f>IFERROR(IF(G1020="","",IF(_xlfn.XLOOKUP(D1020,NOSA!C:C,NOSA!C:C)=D1020,"تحویل شده")),"تحویل نشده")</f>
        <v>تحویل شده</v>
      </c>
      <c r="N1020" s="57">
        <v>45684.459039583337</v>
      </c>
      <c r="O1020" t="s">
        <v>4115</v>
      </c>
    </row>
    <row r="1021" spans="4:15">
      <c r="D1021" t="str">
        <f t="shared" si="16"/>
        <v>لباس كار معمولي- بلوز و شلوار1403/11/08156</v>
      </c>
      <c r="G1021" t="s">
        <v>3710</v>
      </c>
      <c r="H1021" s="38">
        <v>156</v>
      </c>
      <c r="I1021" s="10" t="s">
        <v>1867</v>
      </c>
      <c r="J1021" s="10" t="s">
        <v>1861</v>
      </c>
      <c r="K1021" s="10" t="s">
        <v>2348</v>
      </c>
      <c r="L1021" s="38" t="s">
        <v>3992</v>
      </c>
      <c r="M1021" t="str">
        <f>IFERROR(IF(G1021="","",IF(_xlfn.XLOOKUP(D1021,NOSA!C:C,NOSA!C:C)=D1021,"تحویل شده")),"تحویل نشده")</f>
        <v>تحویل نشده</v>
      </c>
      <c r="N1021" s="57">
        <v>45684.467283101854</v>
      </c>
      <c r="O1021" t="s">
        <v>4116</v>
      </c>
    </row>
    <row r="1022" spans="4:15">
      <c r="D1022" t="str">
        <f t="shared" si="16"/>
        <v>ماسك نيم صورت دو فيلتره (3M)1403/11/08723</v>
      </c>
      <c r="G1022" t="s">
        <v>3710</v>
      </c>
      <c r="H1022" s="38">
        <v>723</v>
      </c>
      <c r="I1022" s="10" t="s">
        <v>2010</v>
      </c>
      <c r="J1022" s="10" t="s">
        <v>1838</v>
      </c>
      <c r="K1022" s="10" t="s">
        <v>151</v>
      </c>
      <c r="L1022" s="38" t="s">
        <v>3992</v>
      </c>
      <c r="M1022" t="str">
        <f>IFERROR(IF(G1022="","",IF(_xlfn.XLOOKUP(D1022,NOSA!C:C,NOSA!C:C)=D1022,"تحویل شده")),"تحویل نشده")</f>
        <v>تحویل شده</v>
      </c>
      <c r="N1022" s="57">
        <v>45684.558497569444</v>
      </c>
      <c r="O1022" t="s">
        <v>4117</v>
      </c>
    </row>
    <row r="1023" spans="4:15">
      <c r="D1023" t="str">
        <f t="shared" si="16"/>
        <v>پيشبند نسوز آلومينيومي1403/11/10936</v>
      </c>
      <c r="G1023" t="s">
        <v>3712</v>
      </c>
      <c r="H1023" s="38">
        <v>936</v>
      </c>
      <c r="I1023" s="10" t="s">
        <v>3982</v>
      </c>
      <c r="J1023" s="10" t="s">
        <v>1842</v>
      </c>
      <c r="K1023" s="10" t="s">
        <v>36</v>
      </c>
      <c r="L1023" s="38" t="s">
        <v>2609</v>
      </c>
      <c r="M1023" t="str">
        <f>IFERROR(IF(G1023="","",IF(_xlfn.XLOOKUP(D1023,NOSA!C:C,NOSA!C:C)=D1023,"تحویل شده")),"تحویل نشده")</f>
        <v>تحویل شده</v>
      </c>
      <c r="N1023" s="57">
        <v>45686.913798726855</v>
      </c>
      <c r="O1023" t="s">
        <v>4119</v>
      </c>
    </row>
    <row r="1024" spans="4:15">
      <c r="D1024" t="str">
        <f t="shared" si="16"/>
        <v>مقنعه نسوز چرمي1403/11/1110008</v>
      </c>
      <c r="G1024" t="s">
        <v>3713</v>
      </c>
      <c r="H1024" s="38">
        <v>10008</v>
      </c>
      <c r="I1024" s="10" t="s">
        <v>4103</v>
      </c>
      <c r="J1024" s="10" t="s">
        <v>1838</v>
      </c>
      <c r="K1024" s="10" t="s">
        <v>7</v>
      </c>
      <c r="L1024" s="38" t="s">
        <v>3992</v>
      </c>
      <c r="M1024" t="str">
        <f>IFERROR(IF(G1024="","",IF(_xlfn.XLOOKUP(D1024,NOSA!C:C,NOSA!C:C)=D1024,"تحویل شده")),"تحویل نشده")</f>
        <v>تحویل نشده</v>
      </c>
      <c r="N1024" s="57">
        <v>45687.408281597222</v>
      </c>
    </row>
    <row r="1025" spans="4:15">
      <c r="D1025" t="str">
        <f t="shared" si="16"/>
        <v>پوتين ايمني نسوز1403/11/11884</v>
      </c>
      <c r="G1025" t="s">
        <v>3713</v>
      </c>
      <c r="H1025" s="38">
        <v>884</v>
      </c>
      <c r="I1025" s="10" t="s">
        <v>3396</v>
      </c>
      <c r="J1025" s="10" t="s">
        <v>1800</v>
      </c>
      <c r="K1025" s="10" t="s">
        <v>2151</v>
      </c>
      <c r="L1025" s="38" t="s">
        <v>3992</v>
      </c>
      <c r="M1025" t="str">
        <f>IFERROR(IF(G1025="","",IF(_xlfn.XLOOKUP(D1025,NOSA!C:C,NOSA!C:C)=D1025,"تحویل شده")),"تحویل نشده")</f>
        <v>تحویل شده</v>
      </c>
      <c r="N1025" s="57">
        <v>45687.40901909722</v>
      </c>
      <c r="O1025" t="s">
        <v>4121</v>
      </c>
    </row>
    <row r="1026" spans="4:15">
      <c r="D1026" t="str">
        <f t="shared" si="16"/>
        <v>مقنعه نسوز چرمي1403/11/1110009</v>
      </c>
      <c r="G1026" t="s">
        <v>3713</v>
      </c>
      <c r="H1026" s="38">
        <v>10009</v>
      </c>
      <c r="I1026" s="10" t="s">
        <v>4122</v>
      </c>
      <c r="J1026" s="10" t="s">
        <v>1838</v>
      </c>
      <c r="K1026" s="10" t="s">
        <v>7</v>
      </c>
      <c r="L1026" s="38" t="s">
        <v>3992</v>
      </c>
      <c r="M1026" t="str">
        <f>IFERROR(IF(G1026="","",IF(_xlfn.XLOOKUP(D1026,NOSA!C:C,NOSA!C:C)=D1026,"تحویل شده")),"تحویل نشده")</f>
        <v>تحویل نشده</v>
      </c>
      <c r="N1026" s="57">
        <v>45687.417068634262</v>
      </c>
    </row>
    <row r="1027" spans="4:15">
      <c r="D1027" t="str">
        <f t="shared" si="16"/>
        <v>لباس كار ديرسوز(بلوز و شلوار)1403/11/11739</v>
      </c>
      <c r="G1027" t="s">
        <v>3713</v>
      </c>
      <c r="H1027" s="38">
        <v>739</v>
      </c>
      <c r="I1027" s="10" t="s">
        <v>2023</v>
      </c>
      <c r="J1027" s="10" t="s">
        <v>1980</v>
      </c>
      <c r="K1027" s="10" t="s">
        <v>2137</v>
      </c>
      <c r="L1027" s="38" t="s">
        <v>3992</v>
      </c>
      <c r="M1027" t="str">
        <f>IFERROR(IF(G1027="","",IF(_xlfn.XLOOKUP(D1027,NOSA!C:C,NOSA!C:C)=D1027,"تحویل شده")),"تحویل نشده")</f>
        <v>تحویل نشده</v>
      </c>
      <c r="N1027" s="57">
        <v>45687.456284375003</v>
      </c>
      <c r="O1027" t="s">
        <v>4123</v>
      </c>
    </row>
    <row r="1028" spans="4:15">
      <c r="D1028" t="str">
        <f t="shared" si="16"/>
        <v>پيشبند نسوز آلومينيومي1403/11/12701</v>
      </c>
      <c r="G1028" t="s">
        <v>3714</v>
      </c>
      <c r="H1028" s="38">
        <v>701</v>
      </c>
      <c r="I1028" s="10" t="s">
        <v>1999</v>
      </c>
      <c r="J1028" s="10" t="s">
        <v>1842</v>
      </c>
      <c r="K1028" s="10" t="s">
        <v>36</v>
      </c>
      <c r="L1028" s="38" t="s">
        <v>3364</v>
      </c>
      <c r="M1028" t="str">
        <f>IFERROR(IF(G1028="","",IF(_xlfn.XLOOKUP(D1028,NOSA!C:C,NOSA!C:C)=D1028,"تحویل شده")),"تحویل نشده")</f>
        <v>تحویل شده</v>
      </c>
      <c r="N1028" s="57">
        <v>45688.708425231482</v>
      </c>
      <c r="O1028" t="s">
        <v>4125</v>
      </c>
    </row>
    <row r="1029" spans="4:15">
      <c r="D1029" t="str">
        <f t="shared" si="16"/>
        <v>فيلتر ماسك نيم صورت (3M)1403/11/1310007</v>
      </c>
      <c r="G1029" t="s">
        <v>3715</v>
      </c>
      <c r="H1029" s="38">
        <v>10007</v>
      </c>
      <c r="I1029" s="10" t="s">
        <v>4101</v>
      </c>
      <c r="J1029" s="10" t="s">
        <v>1838</v>
      </c>
      <c r="K1029" s="10" t="s">
        <v>55</v>
      </c>
      <c r="L1029" s="38" t="s">
        <v>3992</v>
      </c>
      <c r="M1029" t="str">
        <f>IFERROR(IF(G1029="","",IF(_xlfn.XLOOKUP(D1029,NOSA!C:C,NOSA!C:C)=D1029,"تحویل شده")),"تحویل نشده")</f>
        <v>تحویل نشده</v>
      </c>
      <c r="N1029" s="57">
        <v>45689.435484837966</v>
      </c>
      <c r="O1029" t="s">
        <v>4126</v>
      </c>
    </row>
    <row r="1030" spans="4:15">
      <c r="D1030" t="str">
        <f t="shared" si="16"/>
        <v>ماسك نيم صورت دو فيلتره (3M)1403/11/1310007</v>
      </c>
      <c r="G1030" t="s">
        <v>3715</v>
      </c>
      <c r="H1030" s="38">
        <v>10007</v>
      </c>
      <c r="I1030" s="10" t="s">
        <v>4101</v>
      </c>
      <c r="J1030" s="10" t="s">
        <v>1838</v>
      </c>
      <c r="K1030" s="10" t="s">
        <v>151</v>
      </c>
      <c r="L1030" s="38" t="s">
        <v>3992</v>
      </c>
      <c r="M1030" t="str">
        <f>IFERROR(IF(G1030="","",IF(_xlfn.XLOOKUP(D1030,NOSA!C:C,NOSA!C:C)=D1030,"تحویل شده")),"تحویل نشده")</f>
        <v>تحویل شده</v>
      </c>
      <c r="N1030" s="57">
        <v>45689.436941898151</v>
      </c>
      <c r="O1030" t="s">
        <v>4127</v>
      </c>
    </row>
    <row r="1031" spans="4:15">
      <c r="D1031" t="str">
        <f t="shared" si="16"/>
        <v>دستكش كف دوبل چرمي1403/11/13867</v>
      </c>
      <c r="G1031" t="s">
        <v>3715</v>
      </c>
      <c r="H1031" s="38">
        <v>867</v>
      </c>
      <c r="I1031" s="10" t="s">
        <v>3239</v>
      </c>
      <c r="J1031" s="10" t="s">
        <v>1851</v>
      </c>
      <c r="K1031" s="10" t="s">
        <v>1684</v>
      </c>
      <c r="L1031" s="38" t="s">
        <v>2639</v>
      </c>
      <c r="M1031" t="str">
        <f>IFERROR(IF(G1031="","",IF(_xlfn.XLOOKUP(D1031,NOSA!C:C,NOSA!C:C)=D1031,"تحویل شده")),"تحویل نشده")</f>
        <v>تحویل شده</v>
      </c>
      <c r="N1031" s="57">
        <v>45689.952968981481</v>
      </c>
      <c r="O1031" t="s">
        <v>4128</v>
      </c>
    </row>
    <row r="1032" spans="4:15">
      <c r="D1032" t="str">
        <f t="shared" si="16"/>
        <v>لباس كار ديرسوز(بلوز) 1403/11/14849</v>
      </c>
      <c r="G1032" t="s">
        <v>3716</v>
      </c>
      <c r="H1032" s="38">
        <v>849</v>
      </c>
      <c r="I1032" s="10" t="s">
        <v>1812</v>
      </c>
      <c r="J1032" s="10" t="s">
        <v>1829</v>
      </c>
      <c r="K1032" s="10" t="s">
        <v>2138</v>
      </c>
      <c r="L1032" s="38" t="s">
        <v>3992</v>
      </c>
      <c r="M1032" t="str">
        <f>IFERROR(IF(G1032="","",IF(_xlfn.XLOOKUP(D1032,NOSA!C:C,NOSA!C:C)=D1032,"تحویل شده")),"تحویل نشده")</f>
        <v>تحویل نشده</v>
      </c>
      <c r="N1032" s="57">
        <v>45690.365733680555</v>
      </c>
      <c r="O1032" t="s">
        <v>4129</v>
      </c>
    </row>
    <row r="1033" spans="4:15">
      <c r="D1033" t="str">
        <f t="shared" si="16"/>
        <v>لباس كار ديرسوز(بلوز و شلوار)1403/11/14849</v>
      </c>
      <c r="G1033" t="s">
        <v>3716</v>
      </c>
      <c r="H1033" s="38">
        <v>849</v>
      </c>
      <c r="I1033" s="10" t="s">
        <v>1812</v>
      </c>
      <c r="J1033" s="10" t="s">
        <v>1829</v>
      </c>
      <c r="K1033" s="10" t="s">
        <v>2137</v>
      </c>
      <c r="L1033" s="38" t="s">
        <v>3992</v>
      </c>
      <c r="M1033" t="str">
        <f>IFERROR(IF(G1033="","",IF(_xlfn.XLOOKUP(D1033,NOSA!C:C,NOSA!C:C)=D1033,"تحویل شده")),"تحویل نشده")</f>
        <v>تحویل شده</v>
      </c>
      <c r="N1033" s="57">
        <v>45690.394997337964</v>
      </c>
      <c r="O1033" t="s">
        <v>4129</v>
      </c>
    </row>
    <row r="1034" spans="4:15">
      <c r="D1034" t="str">
        <f t="shared" si="16"/>
        <v>دستكش ضد برش سبك1403/11/14829</v>
      </c>
      <c r="G1034" t="s">
        <v>3716</v>
      </c>
      <c r="H1034" s="38">
        <v>829</v>
      </c>
      <c r="I1034" s="10" t="s">
        <v>2620</v>
      </c>
      <c r="J1034" s="10" t="s">
        <v>1840</v>
      </c>
      <c r="K1034" s="10" t="s">
        <v>22</v>
      </c>
      <c r="L1034" s="38" t="s">
        <v>3992</v>
      </c>
      <c r="M1034" t="str">
        <f>IFERROR(IF(G1034="","",IF(_xlfn.XLOOKUP(D1034,NOSA!C:C,NOSA!C:C)=D1034,"تحویل شده")),"تحویل نشده")</f>
        <v>تحویل نشده</v>
      </c>
      <c r="N1034" s="57">
        <v>45690.582675810183</v>
      </c>
      <c r="O1034" t="s">
        <v>4130</v>
      </c>
    </row>
    <row r="1035" spans="4:15">
      <c r="D1035" t="str">
        <f t="shared" si="16"/>
        <v>لباس كار(بلوز و شلوار)1403/11/15545</v>
      </c>
      <c r="G1035" t="s">
        <v>3717</v>
      </c>
      <c r="H1035" s="38">
        <v>545</v>
      </c>
      <c r="I1035" s="10" t="s">
        <v>1940</v>
      </c>
      <c r="J1035" s="10" t="s">
        <v>1861</v>
      </c>
      <c r="K1035" s="10" t="s">
        <v>2119</v>
      </c>
      <c r="L1035" s="38" t="s">
        <v>3992</v>
      </c>
      <c r="M1035" t="str">
        <f>IFERROR(IF(G1035="","",IF(_xlfn.XLOOKUP(D1035,NOSA!C:C,NOSA!C:C)=D1035,"تحویل شده")),"تحویل نشده")</f>
        <v>تحویل شده</v>
      </c>
      <c r="N1035" s="57">
        <v>45691.385497453703</v>
      </c>
      <c r="O1035" t="s">
        <v>4131</v>
      </c>
    </row>
    <row r="1036" spans="4:15">
      <c r="D1036" t="str">
        <f t="shared" si="16"/>
        <v>لباس كار ديرسوز(شلوار) 1403/11/1510003</v>
      </c>
      <c r="G1036" t="s">
        <v>3717</v>
      </c>
      <c r="H1036" s="38">
        <v>10003</v>
      </c>
      <c r="I1036" s="10" t="s">
        <v>4062</v>
      </c>
      <c r="J1036" s="10" t="s">
        <v>1838</v>
      </c>
      <c r="K1036" s="10" t="s">
        <v>2144</v>
      </c>
      <c r="L1036" s="38" t="s">
        <v>2609</v>
      </c>
      <c r="M1036" t="str">
        <f>IFERROR(IF(G1036="","",IF(_xlfn.XLOOKUP(D1036,NOSA!C:C,NOSA!C:C)=D1036,"تحویل شده")),"تحویل نشده")</f>
        <v>تحویل نشده</v>
      </c>
      <c r="N1036" s="57">
        <v>45691.587797106484</v>
      </c>
      <c r="O1036" t="s">
        <v>4132</v>
      </c>
    </row>
    <row r="1037" spans="4:15">
      <c r="D1037" t="str">
        <f t="shared" si="16"/>
        <v>كلاه ايمني1403/11/16819</v>
      </c>
      <c r="G1037" t="s">
        <v>3718</v>
      </c>
      <c r="H1037" s="38">
        <v>819</v>
      </c>
      <c r="I1037" s="10" t="s">
        <v>2611</v>
      </c>
      <c r="J1037" s="10" t="s">
        <v>1844</v>
      </c>
      <c r="K1037" s="10" t="s">
        <v>2096</v>
      </c>
      <c r="L1037" s="38" t="s">
        <v>2639</v>
      </c>
      <c r="M1037" t="str">
        <f>IFERROR(IF(G1037="","",IF(_xlfn.XLOOKUP(D1037,NOSA!C:C,NOSA!C:C)=D1037,"تحویل شده")),"تحویل نشده")</f>
        <v>تحویل شده</v>
      </c>
      <c r="N1037" s="57">
        <v>45692.375540624998</v>
      </c>
      <c r="O1037" t="s">
        <v>4139</v>
      </c>
    </row>
    <row r="1038" spans="4:15">
      <c r="D1038" t="str">
        <f t="shared" si="16"/>
        <v>عينك كهربايي (روكلاهي)1403/11/17783</v>
      </c>
      <c r="G1038" t="s">
        <v>3719</v>
      </c>
      <c r="H1038" s="38">
        <v>783</v>
      </c>
      <c r="I1038" s="10" t="s">
        <v>2056</v>
      </c>
      <c r="J1038" s="10" t="s">
        <v>1854</v>
      </c>
      <c r="K1038" s="10" t="s">
        <v>1561</v>
      </c>
      <c r="L1038" s="38" t="s">
        <v>3992</v>
      </c>
      <c r="M1038" t="str">
        <f>IFERROR(IF(G1038="","",IF(_xlfn.XLOOKUP(D1038,NOSA!C:C,NOSA!C:C)=D1038,"تحویل شده")),"تحویل نشده")</f>
        <v>تحویل شده</v>
      </c>
      <c r="N1038" s="57">
        <v>45693.413965277781</v>
      </c>
      <c r="O1038" t="s">
        <v>4141</v>
      </c>
    </row>
    <row r="1039" spans="4:15">
      <c r="D1039" t="str">
        <f t="shared" si="16"/>
        <v>لباس كار ديرسوز(بلوز و شلوار)1403/11/17641</v>
      </c>
      <c r="G1039" t="s">
        <v>3719</v>
      </c>
      <c r="H1039" s="38">
        <v>641</v>
      </c>
      <c r="I1039" s="10" t="s">
        <v>1972</v>
      </c>
      <c r="J1039" s="10" t="s">
        <v>1873</v>
      </c>
      <c r="K1039" s="10" t="s">
        <v>2137</v>
      </c>
      <c r="L1039" s="38" t="s">
        <v>2639</v>
      </c>
      <c r="M1039" t="str">
        <f>IFERROR(IF(G1039="","",IF(_xlfn.XLOOKUP(D1039,NOSA!C:C,NOSA!C:C)=D1039,"تحویل شده")),"تحویل نشده")</f>
        <v>تحویل شده</v>
      </c>
      <c r="N1039" s="57">
        <v>45693.748919791666</v>
      </c>
      <c r="O1039" t="s">
        <v>4142</v>
      </c>
    </row>
    <row r="1040" spans="4:15">
      <c r="D1040" t="str">
        <f t="shared" si="16"/>
        <v>كفش ايمني1403/11/18460</v>
      </c>
      <c r="G1040" t="s">
        <v>3720</v>
      </c>
      <c r="H1040" s="38">
        <v>460</v>
      </c>
      <c r="I1040" s="10" t="s">
        <v>140</v>
      </c>
      <c r="J1040" s="10" t="s">
        <v>1873</v>
      </c>
      <c r="K1040" s="10" t="s">
        <v>2149</v>
      </c>
      <c r="L1040" s="38" t="s">
        <v>3992</v>
      </c>
      <c r="M1040" t="str">
        <f>IFERROR(IF(G1040="","",IF(_xlfn.XLOOKUP(D1040,NOSA!C:C,NOSA!C:C)=D1040,"تحویل شده")),"تحویل نشده")</f>
        <v>تحویل شده</v>
      </c>
      <c r="N1040" s="57">
        <v>45694.319884722223</v>
      </c>
      <c r="O1040" t="s">
        <v>4143</v>
      </c>
    </row>
    <row r="1041" spans="4:15">
      <c r="D1041" t="str">
        <f t="shared" si="16"/>
        <v>چكمه ايمني نسوز1403/11/18718</v>
      </c>
      <c r="G1041" t="s">
        <v>3720</v>
      </c>
      <c r="H1041" s="38">
        <v>718</v>
      </c>
      <c r="I1041" s="10" t="s">
        <v>2007</v>
      </c>
      <c r="J1041" s="10" t="s">
        <v>1844</v>
      </c>
      <c r="K1041" s="10" t="s">
        <v>2152</v>
      </c>
      <c r="L1041" s="38" t="s">
        <v>3992</v>
      </c>
      <c r="M1041" t="str">
        <f>IFERROR(IF(G1041="","",IF(_xlfn.XLOOKUP(D1041,NOSA!C:C,NOSA!C:C)=D1041,"تحویل شده")),"تحویل نشده")</f>
        <v>تحویل شده</v>
      </c>
      <c r="N1041" s="57">
        <v>45694.336064583331</v>
      </c>
      <c r="O1041" t="s">
        <v>4144</v>
      </c>
    </row>
    <row r="1042" spans="4:15">
      <c r="D1042" t="str">
        <f t="shared" si="16"/>
        <v>دستكش استاد كار1403/11/2045</v>
      </c>
      <c r="G1042" t="s">
        <v>3722</v>
      </c>
      <c r="H1042" s="38">
        <v>45</v>
      </c>
      <c r="I1042" s="10" t="s">
        <v>1826</v>
      </c>
      <c r="J1042" s="10" t="s">
        <v>1827</v>
      </c>
      <c r="K1042" s="10" t="s">
        <v>255</v>
      </c>
      <c r="L1042" s="38" t="s">
        <v>2609</v>
      </c>
      <c r="M1042" t="str">
        <f>IFERROR(IF(G1042="","",IF(_xlfn.XLOOKUP(D1042,NOSA!C:C,NOSA!C:C)=D1042,"تحویل شده")),"تحویل نشده")</f>
        <v>تحویل نشده</v>
      </c>
      <c r="N1042" s="57">
        <v>45696.360320023145</v>
      </c>
      <c r="O1042" t="s">
        <v>4150</v>
      </c>
    </row>
    <row r="1043" spans="4:15">
      <c r="D1043" t="str">
        <f t="shared" si="16"/>
        <v>كفش ايمني1403/11/20599</v>
      </c>
      <c r="G1043" t="s">
        <v>3722</v>
      </c>
      <c r="H1043" s="38">
        <v>599</v>
      </c>
      <c r="I1043" s="10" t="s">
        <v>82</v>
      </c>
      <c r="J1043" s="10" t="s">
        <v>1873</v>
      </c>
      <c r="K1043" s="10" t="s">
        <v>2149</v>
      </c>
      <c r="L1043" s="38" t="s">
        <v>3992</v>
      </c>
      <c r="M1043" t="str">
        <f>IFERROR(IF(G1043="","",IF(_xlfn.XLOOKUP(D1043,NOSA!C:C,NOSA!C:C)=D1043,"تحویل شده")),"تحویل نشده")</f>
        <v>تحویل شده</v>
      </c>
      <c r="N1043" s="57">
        <v>45696.625398611111</v>
      </c>
      <c r="O1043" t="s">
        <v>4151</v>
      </c>
    </row>
    <row r="1044" spans="4:15">
      <c r="D1044" t="str">
        <f t="shared" ref="D1044:D1103" si="17">K1044&amp;G1044&amp;H1044</f>
        <v>1403/11/23751</v>
      </c>
      <c r="G1044" t="s">
        <v>3725</v>
      </c>
      <c r="H1044" s="38">
        <v>751</v>
      </c>
      <c r="N1044" s="57"/>
    </row>
    <row r="1045" spans="4:15">
      <c r="D1045" t="str">
        <f t="shared" si="17"/>
        <v>هدگير نقاب1403/11/23847</v>
      </c>
      <c r="G1045" t="s">
        <v>3725</v>
      </c>
      <c r="H1045" s="38">
        <v>847</v>
      </c>
      <c r="I1045" s="10" t="s">
        <v>2739</v>
      </c>
      <c r="J1045" s="10" t="s">
        <v>1840</v>
      </c>
      <c r="K1045" s="10" t="s">
        <v>12</v>
      </c>
      <c r="L1045" s="38" t="s">
        <v>2639</v>
      </c>
      <c r="M1045" t="str">
        <f>IFERROR(IF(G1045="","",IF(_xlfn.XLOOKUP(D1045,NOSA!C:C,NOSA!C:C)=D1045,"تحویل شده")),"تحویل نشده")</f>
        <v>تحویل شده</v>
      </c>
      <c r="N1045" s="57">
        <v>45699.405720138886</v>
      </c>
      <c r="O1045" t="s">
        <v>4153</v>
      </c>
    </row>
    <row r="1046" spans="4:15">
      <c r="D1046" t="str">
        <f t="shared" si="17"/>
        <v>لباس كار كارشناسي1403/11/23861</v>
      </c>
      <c r="G1046" t="s">
        <v>3725</v>
      </c>
      <c r="H1046" s="38">
        <v>861</v>
      </c>
      <c r="I1046" s="10" t="s">
        <v>3191</v>
      </c>
      <c r="J1046" s="10" t="s">
        <v>4154</v>
      </c>
      <c r="K1046" s="10" t="s">
        <v>2132</v>
      </c>
      <c r="L1046" s="38" t="s">
        <v>3992</v>
      </c>
      <c r="M1046" t="str">
        <f>IFERROR(IF(G1046="","",IF(_xlfn.XLOOKUP(D1046,NOSA!C:C,NOSA!C:C)=D1046,"تحویل شده")),"تحویل نشده")</f>
        <v>تحویل نشده</v>
      </c>
      <c r="N1046" s="57">
        <v>45699.540284143521</v>
      </c>
    </row>
    <row r="1047" spans="4:15">
      <c r="D1047" t="str">
        <f t="shared" si="17"/>
        <v>لباس كار كارشناسي1403/11/25672</v>
      </c>
      <c r="G1047" t="s">
        <v>3727</v>
      </c>
      <c r="H1047" s="38">
        <v>672</v>
      </c>
      <c r="I1047" s="10" t="s">
        <v>1339</v>
      </c>
      <c r="J1047" s="10" t="s">
        <v>1913</v>
      </c>
      <c r="K1047" s="10" t="s">
        <v>2132</v>
      </c>
      <c r="L1047" s="38" t="s">
        <v>2639</v>
      </c>
      <c r="M1047" t="str">
        <f>IFERROR(IF(G1047="","",IF(_xlfn.XLOOKUP(D1047,NOSA!C:C,NOSA!C:C)=D1047,"تحویل شده")),"تحویل نشده")</f>
        <v>تحویل نشده</v>
      </c>
      <c r="N1047" s="57">
        <v>45701.601579513888</v>
      </c>
    </row>
    <row r="1048" spans="4:15">
      <c r="D1048" t="str">
        <f t="shared" si="17"/>
        <v>لباس كار ديرسوز(بلوز و شلوار)1403/11/28866</v>
      </c>
      <c r="G1048" t="s">
        <v>3730</v>
      </c>
      <c r="H1048" s="38">
        <v>866</v>
      </c>
      <c r="I1048" s="10" t="s">
        <v>3238</v>
      </c>
      <c r="J1048" s="10" t="s">
        <v>1952</v>
      </c>
      <c r="K1048" s="10" t="s">
        <v>2137</v>
      </c>
      <c r="L1048" s="38" t="s">
        <v>3992</v>
      </c>
      <c r="M1048" t="str">
        <f>IFERROR(IF(G1048="","",IF(_xlfn.XLOOKUP(D1048,NOSA!C:C,NOSA!C:C)=D1048,"تحویل شده")),"تحویل نشده")</f>
        <v>تحویل شده</v>
      </c>
      <c r="N1048" s="57">
        <v>45704.349217939816</v>
      </c>
      <c r="O1048" t="s">
        <v>4123</v>
      </c>
    </row>
    <row r="1049" spans="4:15">
      <c r="D1049" t="str">
        <f t="shared" si="17"/>
        <v>پوتين ايمني نسوز1403/11/30848</v>
      </c>
      <c r="G1049" t="s">
        <v>3732</v>
      </c>
      <c r="H1049" s="38">
        <v>848</v>
      </c>
      <c r="I1049" s="10" t="s">
        <v>2769</v>
      </c>
      <c r="J1049" s="10" t="s">
        <v>1952</v>
      </c>
      <c r="K1049" s="10" t="s">
        <v>2151</v>
      </c>
      <c r="L1049" s="38" t="s">
        <v>3364</v>
      </c>
      <c r="M1049" t="str">
        <f>IFERROR(IF(G1049="","",IF(_xlfn.XLOOKUP(D1049,NOSA!C:C,NOSA!C:C)=D1049,"تحویل شده")),"تحویل نشده")</f>
        <v>تحویل شده</v>
      </c>
      <c r="N1049" s="57">
        <v>45706.500913310185</v>
      </c>
      <c r="O1049" t="s">
        <v>4157</v>
      </c>
    </row>
    <row r="1050" spans="4:15">
      <c r="D1050" t="str">
        <f t="shared" si="17"/>
        <v>لباس كار ديرسوز(بلوز و شلوار)1403/11/30848</v>
      </c>
      <c r="G1050" t="s">
        <v>3732</v>
      </c>
      <c r="H1050" s="38">
        <v>848</v>
      </c>
      <c r="I1050" s="10" t="s">
        <v>2769</v>
      </c>
      <c r="J1050" s="10" t="s">
        <v>1952</v>
      </c>
      <c r="K1050" s="10" t="s">
        <v>2137</v>
      </c>
      <c r="L1050" s="38" t="s">
        <v>3364</v>
      </c>
      <c r="M1050" t="str">
        <f>IFERROR(IF(G1050="","",IF(_xlfn.XLOOKUP(D1050,NOSA!C:C,NOSA!C:C)=D1050,"تحویل شده")),"تحویل نشده")</f>
        <v>تحویل شده</v>
      </c>
      <c r="N1050" s="57">
        <v>45706.502017129627</v>
      </c>
      <c r="O1050" t="s">
        <v>4158</v>
      </c>
    </row>
    <row r="1051" spans="4:15">
      <c r="D1051" t="str">
        <f t="shared" si="17"/>
        <v>پوتين ايمني نسوز1403/11/30866</v>
      </c>
      <c r="G1051" t="s">
        <v>3732</v>
      </c>
      <c r="H1051" s="38">
        <v>866</v>
      </c>
      <c r="I1051" s="10" t="s">
        <v>3238</v>
      </c>
      <c r="J1051" s="10" t="s">
        <v>1952</v>
      </c>
      <c r="K1051" s="10" t="s">
        <v>2151</v>
      </c>
      <c r="L1051" s="38" t="s">
        <v>3364</v>
      </c>
      <c r="M1051" t="str">
        <f>IFERROR(IF(G1051="","",IF(_xlfn.XLOOKUP(D1051,NOSA!C:C,NOSA!C:C)=D1051,"تحویل شده")),"تحویل نشده")</f>
        <v>تحویل نشده</v>
      </c>
      <c r="N1051" s="57">
        <v>45706.502477893519</v>
      </c>
      <c r="O1051" t="s">
        <v>4157</v>
      </c>
    </row>
    <row r="1052" spans="4:15">
      <c r="D1052" t="str">
        <f t="shared" si="17"/>
        <v>لباس كار ديرسوز(شلوار) 1403/12/01719</v>
      </c>
      <c r="G1052" t="s">
        <v>3733</v>
      </c>
      <c r="H1052" s="38">
        <v>719</v>
      </c>
      <c r="I1052" s="10" t="s">
        <v>2008</v>
      </c>
      <c r="J1052" s="10" t="s">
        <v>1873</v>
      </c>
      <c r="K1052" s="10" t="s">
        <v>2144</v>
      </c>
      <c r="L1052" s="38" t="s">
        <v>2639</v>
      </c>
      <c r="M1052" t="str">
        <f>IFERROR(IF(G1052="","",IF(_xlfn.XLOOKUP(D1052,NOSA!C:C,NOSA!C:C)=D1052,"تحویل شده")),"تحویل نشده")</f>
        <v>تحویل شده</v>
      </c>
      <c r="N1052" s="57">
        <v>45707.895803703701</v>
      </c>
      <c r="O1052" t="s">
        <v>4161</v>
      </c>
    </row>
    <row r="1053" spans="4:15">
      <c r="D1053" t="str">
        <f t="shared" si="17"/>
        <v>دستكش ساق بلند نسوز1403/12/02773</v>
      </c>
      <c r="G1053" t="s">
        <v>3734</v>
      </c>
      <c r="H1053" s="38">
        <v>773</v>
      </c>
      <c r="I1053" s="10" t="s">
        <v>2048</v>
      </c>
      <c r="J1053" s="10" t="s">
        <v>1840</v>
      </c>
      <c r="K1053" s="10" t="s">
        <v>180</v>
      </c>
      <c r="L1053" s="38" t="s">
        <v>3992</v>
      </c>
      <c r="M1053" t="str">
        <f>IFERROR(IF(G1053="","",IF(_xlfn.XLOOKUP(D1053,NOSA!C:C,NOSA!C:C)=D1053,"تحویل شده")),"تحویل نشده")</f>
        <v>تحویل شده</v>
      </c>
      <c r="N1053" s="57">
        <v>45708.377601967593</v>
      </c>
      <c r="O1053" t="s">
        <v>4163</v>
      </c>
    </row>
    <row r="1054" spans="4:15">
      <c r="D1054" t="str">
        <f t="shared" si="17"/>
        <v>دستكش ضد برش سبك1403/12/02773</v>
      </c>
      <c r="G1054" t="s">
        <v>3734</v>
      </c>
      <c r="H1054" s="38">
        <v>773</v>
      </c>
      <c r="I1054" s="10" t="s">
        <v>2048</v>
      </c>
      <c r="J1054" s="10" t="s">
        <v>1840</v>
      </c>
      <c r="K1054" s="10" t="s">
        <v>22</v>
      </c>
      <c r="L1054" s="38" t="s">
        <v>3992</v>
      </c>
      <c r="M1054" t="str">
        <f>IFERROR(IF(G1054="","",IF(_xlfn.XLOOKUP(D1054,NOSA!C:C,NOSA!C:C)=D1054,"تحویل شده")),"تحویل نشده")</f>
        <v>تحویل شده</v>
      </c>
      <c r="N1054" s="57">
        <v>45708.377800347225</v>
      </c>
      <c r="O1054" t="s">
        <v>4130</v>
      </c>
    </row>
    <row r="1055" spans="4:15">
      <c r="D1055" t="str">
        <f t="shared" si="17"/>
        <v>دستكش ضد برش سبك1403/12/04947</v>
      </c>
      <c r="G1055" t="s">
        <v>3736</v>
      </c>
      <c r="H1055" s="38">
        <v>947</v>
      </c>
      <c r="I1055" s="10" t="s">
        <v>4057</v>
      </c>
      <c r="J1055" s="10" t="s">
        <v>1873</v>
      </c>
      <c r="K1055" s="10" t="s">
        <v>22</v>
      </c>
      <c r="L1055" s="38" t="s">
        <v>3992</v>
      </c>
      <c r="M1055" t="str">
        <f>IFERROR(IF(G1055="","",IF(_xlfn.XLOOKUP(D1055,NOSA!C:C,NOSA!C:C)=D1055,"تحویل شده")),"تحویل نشده")</f>
        <v>تحویل شده</v>
      </c>
      <c r="N1055" s="57">
        <v>45710.344761458335</v>
      </c>
      <c r="O1055" t="s">
        <v>4130</v>
      </c>
    </row>
    <row r="1056" spans="4:15">
      <c r="D1056" t="str">
        <f t="shared" si="17"/>
        <v>دستكش ضد برش سبك1403/12/04458</v>
      </c>
      <c r="G1056" t="s">
        <v>3736</v>
      </c>
      <c r="H1056" s="38">
        <v>458</v>
      </c>
      <c r="I1056" s="10" t="s">
        <v>221</v>
      </c>
      <c r="J1056" s="10" t="s">
        <v>1854</v>
      </c>
      <c r="K1056" s="10" t="s">
        <v>22</v>
      </c>
      <c r="L1056" s="38" t="s">
        <v>2609</v>
      </c>
      <c r="M1056" t="str">
        <f>IFERROR(IF(G1056="","",IF(_xlfn.XLOOKUP(D1056,NOSA!C:C,NOSA!C:C)=D1056,"تحویل شده")),"تحویل نشده")</f>
        <v>تحویل شده</v>
      </c>
      <c r="N1056" s="57">
        <v>45710.982508217596</v>
      </c>
      <c r="O1056" t="s">
        <v>4130</v>
      </c>
    </row>
    <row r="1057" spans="4:15">
      <c r="D1057" t="str">
        <f t="shared" si="17"/>
        <v>دستكش ضد برش سبك1403/12/04606</v>
      </c>
      <c r="G1057" t="s">
        <v>3736</v>
      </c>
      <c r="H1057" s="38">
        <v>606</v>
      </c>
      <c r="I1057" s="10" t="s">
        <v>233</v>
      </c>
      <c r="J1057" s="10" t="s">
        <v>1854</v>
      </c>
      <c r="K1057" s="10" t="s">
        <v>22</v>
      </c>
      <c r="L1057" s="38" t="s">
        <v>2609</v>
      </c>
      <c r="M1057" t="str">
        <f>IFERROR(IF(G1057="","",IF(_xlfn.XLOOKUP(D1057,NOSA!C:C,NOSA!C:C)=D1057,"تحویل شده")),"تحویل نشده")</f>
        <v>تحویل شده</v>
      </c>
      <c r="N1057" s="57">
        <v>45710.98282164352</v>
      </c>
      <c r="O1057" t="s">
        <v>4130</v>
      </c>
    </row>
    <row r="1058" spans="4:15">
      <c r="D1058" t="str">
        <f t="shared" si="17"/>
        <v>كلاه ايمني1403/12/05277</v>
      </c>
      <c r="G1058" t="s">
        <v>3737</v>
      </c>
      <c r="H1058" s="38">
        <v>277</v>
      </c>
      <c r="I1058" s="10" t="s">
        <v>1894</v>
      </c>
      <c r="J1058" s="10" t="s">
        <v>1873</v>
      </c>
      <c r="K1058" s="10" t="s">
        <v>2096</v>
      </c>
      <c r="L1058" s="38" t="s">
        <v>3992</v>
      </c>
      <c r="M1058" t="str">
        <f>IFERROR(IF(G1058="","",IF(_xlfn.XLOOKUP(D1058,NOSA!C:C,NOSA!C:C)=D1058,"تحویل شده")),"تحویل نشده")</f>
        <v>تحویل شده</v>
      </c>
      <c r="N1058" s="57">
        <v>45711.345104745371</v>
      </c>
      <c r="O1058" t="s">
        <v>4166</v>
      </c>
    </row>
    <row r="1059" spans="4:15">
      <c r="D1059" t="str">
        <f t="shared" si="17"/>
        <v>لباس كار معمولي- بلوز و شلوار1403/12/05948</v>
      </c>
      <c r="G1059" t="s">
        <v>3737</v>
      </c>
      <c r="H1059" s="38">
        <v>948</v>
      </c>
      <c r="I1059" s="10" t="s">
        <v>4073</v>
      </c>
      <c r="J1059" s="10" t="s">
        <v>1967</v>
      </c>
      <c r="K1059" s="10" t="s">
        <v>2348</v>
      </c>
      <c r="L1059" s="38" t="s">
        <v>3992</v>
      </c>
      <c r="M1059" t="str">
        <f>IFERROR(IF(G1059="","",IF(_xlfn.XLOOKUP(D1059,NOSA!C:C,NOSA!C:C)=D1059,"تحویل شده")),"تحویل نشده")</f>
        <v>تحویل نشده</v>
      </c>
      <c r="N1059" s="57">
        <v>45711.443239236112</v>
      </c>
      <c r="O1059" t="s">
        <v>4167</v>
      </c>
    </row>
    <row r="1060" spans="4:15">
      <c r="D1060" t="str">
        <f t="shared" si="17"/>
        <v>دستكش كف مواد سبك1403/12/08294</v>
      </c>
      <c r="G1060" t="s">
        <v>3740</v>
      </c>
      <c r="H1060" s="38">
        <v>294</v>
      </c>
      <c r="I1060" s="10" t="s">
        <v>1900</v>
      </c>
      <c r="J1060" s="10" t="s">
        <v>1851</v>
      </c>
      <c r="K1060" s="10" t="s">
        <v>2</v>
      </c>
      <c r="L1060" s="38" t="s">
        <v>2639</v>
      </c>
      <c r="M1060" t="str">
        <f>IFERROR(IF(G1060="","",IF(_xlfn.XLOOKUP(D1060,NOSA!C:C,NOSA!C:C)=D1060,"تحویل شده")),"تحویل نشده")</f>
        <v>تحویل نشده</v>
      </c>
      <c r="N1060" s="57">
        <v>45714.289533912037</v>
      </c>
      <c r="O1060" t="s">
        <v>4175</v>
      </c>
    </row>
    <row r="1061" spans="4:15">
      <c r="D1061" t="str">
        <f t="shared" si="17"/>
        <v>عينك رويت مذاب1403/12/08582</v>
      </c>
      <c r="G1061" t="s">
        <v>3740</v>
      </c>
      <c r="H1061" s="38">
        <v>582</v>
      </c>
      <c r="I1061" s="10" t="s">
        <v>1951</v>
      </c>
      <c r="J1061" s="10" t="s">
        <v>1952</v>
      </c>
      <c r="K1061" s="10" t="s">
        <v>2240</v>
      </c>
      <c r="L1061" s="38" t="s">
        <v>3992</v>
      </c>
      <c r="M1061" t="str">
        <f>IFERROR(IF(G1061="","",IF(_xlfn.XLOOKUP(D1061,NOSA!C:C,NOSA!C:C)=D1061,"تحویل شده")),"تحویل نشده")</f>
        <v>تحویل شده</v>
      </c>
      <c r="N1061" s="57">
        <v>45714.444493287039</v>
      </c>
      <c r="O1061" t="s">
        <v>4176</v>
      </c>
    </row>
    <row r="1062" spans="4:15">
      <c r="D1062" t="str">
        <f t="shared" si="17"/>
        <v>لباس كار معمولي- بلوز و شلوار1403/12/09760</v>
      </c>
      <c r="G1062" t="s">
        <v>3741</v>
      </c>
      <c r="H1062" s="38">
        <v>760</v>
      </c>
      <c r="I1062" s="10" t="s">
        <v>1003</v>
      </c>
      <c r="J1062" s="10" t="s">
        <v>1895</v>
      </c>
      <c r="K1062" s="10" t="s">
        <v>2348</v>
      </c>
      <c r="L1062" s="38" t="s">
        <v>2639</v>
      </c>
      <c r="M1062" t="str">
        <f>IFERROR(IF(G1062="","",IF(_xlfn.XLOOKUP(D1062,NOSA!C:C,NOSA!C:C)=D1062,"تحویل شده")),"تحویل نشده")</f>
        <v>تحویل نشده</v>
      </c>
      <c r="N1062" s="57">
        <v>45715.301331365743</v>
      </c>
      <c r="O1062" t="s">
        <v>4180</v>
      </c>
    </row>
    <row r="1063" spans="4:15">
      <c r="D1063" t="str">
        <f t="shared" si="17"/>
        <v>دستكش ضد برش سبك1403/12/09885</v>
      </c>
      <c r="G1063" t="s">
        <v>3741</v>
      </c>
      <c r="H1063" s="38">
        <v>885</v>
      </c>
      <c r="I1063" s="10" t="s">
        <v>3381</v>
      </c>
      <c r="J1063" s="10" t="s">
        <v>1838</v>
      </c>
      <c r="K1063" s="10" t="s">
        <v>22</v>
      </c>
      <c r="L1063" s="38" t="s">
        <v>2639</v>
      </c>
      <c r="M1063" t="str">
        <f>IFERROR(IF(G1063="","",IF(_xlfn.XLOOKUP(D1063,NOSA!C:C,NOSA!C:C)=D1063,"تحویل شده")),"تحویل نشده")</f>
        <v>تحویل شده</v>
      </c>
      <c r="N1063" s="57">
        <v>45715.429024421297</v>
      </c>
      <c r="O1063" t="s">
        <v>4181</v>
      </c>
    </row>
    <row r="1064" spans="4:15">
      <c r="D1064" t="str">
        <f t="shared" si="17"/>
        <v>هدگير نقاب1403/12/11829</v>
      </c>
      <c r="G1064" t="s">
        <v>3743</v>
      </c>
      <c r="H1064" s="38">
        <v>829</v>
      </c>
      <c r="I1064" s="10" t="s">
        <v>2620</v>
      </c>
      <c r="J1064" s="10" t="s">
        <v>1840</v>
      </c>
      <c r="K1064" s="10" t="s">
        <v>12</v>
      </c>
      <c r="L1064" s="38" t="s">
        <v>2639</v>
      </c>
      <c r="M1064" t="str">
        <f>IFERROR(IF(G1064="","",IF(_xlfn.XLOOKUP(D1064,NOSA!C:C,NOSA!C:C)=D1064,"تحویل شده")),"تحویل نشده")</f>
        <v>تحویل شده</v>
      </c>
      <c r="N1064" s="57">
        <v>45717.411936689816</v>
      </c>
      <c r="O1064" t="s">
        <v>4153</v>
      </c>
    </row>
    <row r="1065" spans="4:15">
      <c r="D1065" t="str">
        <f t="shared" si="17"/>
        <v>لباس كار ديرسوز(بلوز و شلوار)1403/12/1131</v>
      </c>
      <c r="G1065" t="s">
        <v>3743</v>
      </c>
      <c r="H1065" s="38">
        <v>31</v>
      </c>
      <c r="I1065" s="10" t="s">
        <v>1030</v>
      </c>
      <c r="J1065" s="10" t="s">
        <v>1821</v>
      </c>
      <c r="K1065" s="10" t="s">
        <v>2137</v>
      </c>
      <c r="L1065" s="38" t="s">
        <v>3992</v>
      </c>
      <c r="M1065" t="str">
        <f>IFERROR(IF(G1065="","",IF(_xlfn.XLOOKUP(D1065,NOSA!C:C,NOSA!C:C)=D1065,"تحویل شده")),"تحویل نشده")</f>
        <v>تحویل نشده</v>
      </c>
      <c r="N1065" s="57">
        <v>45717.435501967593</v>
      </c>
      <c r="O1065" t="s">
        <v>4182</v>
      </c>
    </row>
    <row r="1066" spans="4:15">
      <c r="D1066" t="str">
        <f t="shared" si="17"/>
        <v>لباس كار ديرسوز(شلوار) 1403/12/1110007</v>
      </c>
      <c r="G1066" t="s">
        <v>3743</v>
      </c>
      <c r="H1066" s="38">
        <v>10007</v>
      </c>
      <c r="I1066" s="10" t="s">
        <v>4101</v>
      </c>
      <c r="J1066" s="10" t="s">
        <v>1838</v>
      </c>
      <c r="K1066" s="10" t="s">
        <v>2144</v>
      </c>
      <c r="L1066" s="38" t="s">
        <v>2609</v>
      </c>
      <c r="M1066" t="str">
        <f>IFERROR(IF(G1066="","",IF(_xlfn.XLOOKUP(D1066,NOSA!C:C,NOSA!C:C)=D1066,"تحویل شده")),"تحویل نشده")</f>
        <v>تحویل نشده</v>
      </c>
      <c r="N1066" s="57">
        <v>45717.890893750002</v>
      </c>
      <c r="O1066" t="s">
        <v>4183</v>
      </c>
    </row>
    <row r="1067" spans="4:15">
      <c r="D1067" t="str">
        <f t="shared" si="17"/>
        <v>لباس كار ديرسوز(بلوز) 1403/12/1210004</v>
      </c>
      <c r="G1067" t="s">
        <v>3744</v>
      </c>
      <c r="H1067" s="38">
        <v>10004</v>
      </c>
      <c r="I1067" s="10" t="s">
        <v>4063</v>
      </c>
      <c r="J1067" s="10" t="s">
        <v>1838</v>
      </c>
      <c r="K1067" s="10" t="s">
        <v>2138</v>
      </c>
      <c r="L1067" s="38" t="s">
        <v>3992</v>
      </c>
      <c r="M1067" t="str">
        <f>IFERROR(IF(G1067="","",IF(_xlfn.XLOOKUP(D1067,NOSA!C:C,NOSA!C:C)=D1067,"تحویل شده")),"تحویل نشده")</f>
        <v>تحویل نشده</v>
      </c>
      <c r="N1067" s="57">
        <v>45718.427259374999</v>
      </c>
    </row>
    <row r="1068" spans="4:15">
      <c r="D1068" t="str">
        <f t="shared" si="17"/>
        <v>كفش ايمني1403/12/12867</v>
      </c>
      <c r="G1068" t="s">
        <v>3744</v>
      </c>
      <c r="H1068" s="38">
        <v>867</v>
      </c>
      <c r="I1068" s="10" t="s">
        <v>3239</v>
      </c>
      <c r="J1068" s="10" t="s">
        <v>1851</v>
      </c>
      <c r="K1068" s="10" t="s">
        <v>2149</v>
      </c>
      <c r="L1068" s="38" t="s">
        <v>3992</v>
      </c>
      <c r="M1068" t="str">
        <f>IFERROR(IF(G1068="","",IF(_xlfn.XLOOKUP(D1068,NOSA!C:C,NOSA!C:C)=D1068,"تحویل شده")),"تحویل نشده")</f>
        <v>تحویل شده</v>
      </c>
      <c r="N1068" s="57">
        <v>45718.457049074073</v>
      </c>
      <c r="O1068" t="s">
        <v>4185</v>
      </c>
    </row>
    <row r="1069" spans="4:15">
      <c r="D1069" t="str">
        <f t="shared" si="17"/>
        <v>كلاه ايمني1403/12/12893</v>
      </c>
      <c r="G1069" t="s">
        <v>3744</v>
      </c>
      <c r="H1069" s="38">
        <v>893</v>
      </c>
      <c r="I1069" s="10" t="s">
        <v>3490</v>
      </c>
      <c r="J1069" s="10" t="s">
        <v>3365</v>
      </c>
      <c r="K1069" s="10" t="s">
        <v>2096</v>
      </c>
      <c r="L1069" s="38" t="s">
        <v>3992</v>
      </c>
      <c r="M1069" t="str">
        <f>IFERROR(IF(G1069="","",IF(_xlfn.XLOOKUP(D1069,NOSA!C:C,NOSA!C:C)=D1069,"تحویل شده")),"تحویل نشده")</f>
        <v>تحویل شده</v>
      </c>
      <c r="N1069" s="57">
        <v>45718.557224421296</v>
      </c>
      <c r="O1069" t="s">
        <v>4186</v>
      </c>
    </row>
    <row r="1070" spans="4:15">
      <c r="D1070" t="str">
        <f t="shared" si="17"/>
        <v>دستكش ضد برش سبك1403/12/14114</v>
      </c>
      <c r="G1070" t="s">
        <v>3746</v>
      </c>
      <c r="H1070" s="38">
        <v>114</v>
      </c>
      <c r="I1070" s="10" t="s">
        <v>1850</v>
      </c>
      <c r="J1070" s="10" t="s">
        <v>1851</v>
      </c>
      <c r="K1070" s="10" t="s">
        <v>22</v>
      </c>
      <c r="L1070" s="38" t="s">
        <v>3992</v>
      </c>
      <c r="M1070" t="str">
        <f>IFERROR(IF(G1070="","",IF(_xlfn.XLOOKUP(D1070,NOSA!C:C,NOSA!C:C)=D1070,"تحویل شده")),"تحویل نشده")</f>
        <v>تحویل شده</v>
      </c>
      <c r="N1070" s="57">
        <v>45720.560397222223</v>
      </c>
      <c r="O1070" t="s">
        <v>4130</v>
      </c>
    </row>
    <row r="1071" spans="4:15">
      <c r="D1071" t="str">
        <f t="shared" si="17"/>
        <v>كلاه ايمني1403/12/148</v>
      </c>
      <c r="G1071" t="s">
        <v>3746</v>
      </c>
      <c r="H1071" s="38">
        <v>8</v>
      </c>
      <c r="I1071" s="10" t="s">
        <v>144</v>
      </c>
      <c r="J1071" s="10" t="s">
        <v>1805</v>
      </c>
      <c r="K1071" s="10" t="s">
        <v>2096</v>
      </c>
      <c r="L1071" s="38" t="s">
        <v>3992</v>
      </c>
      <c r="M1071" t="str">
        <f>IFERROR(IF(G1071="","",IF(_xlfn.XLOOKUP(D1071,NOSA!C:C,NOSA!C:C)=D1071,"تحویل شده")),"تحویل نشده")</f>
        <v>تحویل نشده</v>
      </c>
      <c r="N1071" s="57">
        <v>45720.560990740742</v>
      </c>
      <c r="O1071" t="s">
        <v>4188</v>
      </c>
    </row>
    <row r="1072" spans="4:15">
      <c r="D1072" t="str">
        <f t="shared" si="17"/>
        <v>لباس كار ديرسوز(شلوار) 1403/12/15580</v>
      </c>
      <c r="G1072" t="s">
        <v>3747</v>
      </c>
      <c r="H1072" s="38">
        <v>580</v>
      </c>
      <c r="I1072" s="10" t="s">
        <v>1950</v>
      </c>
      <c r="J1072" s="10" t="s">
        <v>1873</v>
      </c>
      <c r="K1072" s="10" t="s">
        <v>2144</v>
      </c>
      <c r="L1072" s="38" t="s">
        <v>3992</v>
      </c>
      <c r="M1072" t="str">
        <f>IFERROR(IF(G1072="","",IF(_xlfn.XLOOKUP(D1072,NOSA!C:C,NOSA!C:C)=D1072,"تحویل شده")),"تحویل نشده")</f>
        <v>تحویل نشده</v>
      </c>
      <c r="N1072" s="57">
        <v>45721.345143402781</v>
      </c>
      <c r="O1072" t="s">
        <v>4189</v>
      </c>
    </row>
    <row r="1073" spans="4:15">
      <c r="D1073" t="str">
        <f t="shared" si="17"/>
        <v>لباس كار ديرسوز(بلوز و شلوار)1403/12/15941</v>
      </c>
      <c r="G1073" t="s">
        <v>3747</v>
      </c>
      <c r="H1073" s="38">
        <v>941</v>
      </c>
      <c r="I1073" s="10" t="s">
        <v>4113</v>
      </c>
      <c r="J1073" s="10" t="s">
        <v>1873</v>
      </c>
      <c r="K1073" s="10" t="s">
        <v>2137</v>
      </c>
      <c r="L1073" s="38" t="s">
        <v>3992</v>
      </c>
      <c r="M1073" t="str">
        <f>IFERROR(IF(G1073="","",IF(_xlfn.XLOOKUP(D1073,NOSA!C:C,NOSA!C:C)=D1073,"تحویل شده")),"تحویل نشده")</f>
        <v>تحویل نشده</v>
      </c>
      <c r="N1073" s="57">
        <v>45721.59160266204</v>
      </c>
      <c r="O1073" t="s">
        <v>4190</v>
      </c>
    </row>
    <row r="1074" spans="4:15">
      <c r="D1074" t="str">
        <f t="shared" si="17"/>
        <v>فيلتر ماسك نيم صورت (3M) مدل 20911403/12/16885</v>
      </c>
      <c r="G1074" t="s">
        <v>3748</v>
      </c>
      <c r="H1074" s="38">
        <v>885</v>
      </c>
      <c r="I1074" s="10" t="s">
        <v>3381</v>
      </c>
      <c r="J1074" s="10" t="s">
        <v>1838</v>
      </c>
      <c r="K1074" s="10" t="s">
        <v>53</v>
      </c>
      <c r="L1074" s="38" t="s">
        <v>2609</v>
      </c>
      <c r="M1074" t="str">
        <f>IFERROR(IF(G1074="","",IF(_xlfn.XLOOKUP(D1074,NOSA!C:C,NOSA!C:C)=D1074,"تحویل شده")),"تحویل نشده")</f>
        <v>تحویل شده</v>
      </c>
      <c r="N1074" s="57">
        <v>45722.909830671299</v>
      </c>
      <c r="O1074" t="s">
        <v>4191</v>
      </c>
    </row>
    <row r="1075" spans="4:15">
      <c r="D1075" t="str">
        <f t="shared" si="17"/>
        <v>چكمه ايمني نسوز1403/12/17834</v>
      </c>
      <c r="G1075" t="s">
        <v>3749</v>
      </c>
      <c r="H1075" s="38">
        <v>834</v>
      </c>
      <c r="I1075" s="10" t="s">
        <v>2647</v>
      </c>
      <c r="J1075" s="10" t="s">
        <v>1844</v>
      </c>
      <c r="K1075" s="10" t="s">
        <v>2152</v>
      </c>
      <c r="L1075" s="38" t="s">
        <v>2639</v>
      </c>
      <c r="M1075" t="str">
        <f>IFERROR(IF(G1075="","",IF(_xlfn.XLOOKUP(D1075,NOSA!C:C,NOSA!C:C)=D1075,"تحویل شده")),"تحویل نشده")</f>
        <v>تحویل شده</v>
      </c>
      <c r="N1075" s="57">
        <v>45723.695287731483</v>
      </c>
      <c r="O1075" t="s">
        <v>4192</v>
      </c>
    </row>
    <row r="1076" spans="4:15">
      <c r="D1076" t="str">
        <f t="shared" si="17"/>
        <v>رابط فنري نقاب كلاه ايمني1403/12/18718</v>
      </c>
      <c r="G1076" t="s">
        <v>3750</v>
      </c>
      <c r="H1076" s="38">
        <v>718</v>
      </c>
      <c r="I1076" s="10" t="s">
        <v>2007</v>
      </c>
      <c r="J1076" s="10" t="s">
        <v>1844</v>
      </c>
      <c r="K1076" s="10" t="s">
        <v>135</v>
      </c>
      <c r="L1076" s="38" t="s">
        <v>3992</v>
      </c>
      <c r="M1076" t="str">
        <f>IFERROR(IF(G1076="","",IF(_xlfn.XLOOKUP(D1076,NOSA!C:C,NOSA!C:C)=D1076,"تحویل شده")),"تحویل نشده")</f>
        <v>تحویل نشده</v>
      </c>
      <c r="N1076" s="57">
        <v>45724.63056597222</v>
      </c>
      <c r="O1076" t="s">
        <v>4193</v>
      </c>
    </row>
    <row r="1077" spans="4:15">
      <c r="D1077" t="str">
        <f t="shared" si="17"/>
        <v>لباس كار ديرسوز(شلوار) 1403/12/1910008</v>
      </c>
      <c r="G1077" t="s">
        <v>3751</v>
      </c>
      <c r="H1077" s="38">
        <v>10008</v>
      </c>
      <c r="I1077" s="10" t="s">
        <v>4103</v>
      </c>
      <c r="J1077" s="10" t="s">
        <v>1838</v>
      </c>
      <c r="K1077" s="10" t="s">
        <v>2144</v>
      </c>
      <c r="L1077" s="38" t="s">
        <v>3992</v>
      </c>
      <c r="M1077" t="str">
        <f>IFERROR(IF(G1077="","",IF(_xlfn.XLOOKUP(D1077,NOSA!C:C,NOSA!C:C)=D1077,"تحویل شده")),"تحویل نشده")</f>
        <v>تحویل نشده</v>
      </c>
      <c r="N1077" s="57">
        <v>45725.349445254629</v>
      </c>
      <c r="O1077" t="s">
        <v>4182</v>
      </c>
    </row>
    <row r="1078" spans="4:15">
      <c r="D1078" t="str">
        <f t="shared" si="17"/>
        <v>چكمه ايمني نسوز1403/12/19294</v>
      </c>
      <c r="G1078" t="s">
        <v>3751</v>
      </c>
      <c r="H1078" s="38">
        <v>294</v>
      </c>
      <c r="I1078" s="10" t="s">
        <v>1900</v>
      </c>
      <c r="J1078" s="10" t="s">
        <v>1851</v>
      </c>
      <c r="K1078" s="10" t="s">
        <v>2152</v>
      </c>
      <c r="L1078" s="38" t="s">
        <v>3992</v>
      </c>
      <c r="M1078" t="str">
        <f>IFERROR(IF(G1078="","",IF(_xlfn.XLOOKUP(D1078,NOSA!C:C,NOSA!C:C)=D1078,"تحویل شده")),"تحویل نشده")</f>
        <v>تحویل شده</v>
      </c>
      <c r="N1078" s="57">
        <v>45725.561704629632</v>
      </c>
      <c r="O1078" t="s">
        <v>4194</v>
      </c>
    </row>
    <row r="1079" spans="4:15">
      <c r="D1079" t="str">
        <f t="shared" si="17"/>
        <v>پوتين ايمني نسوز1403/12/20885</v>
      </c>
      <c r="G1079" t="s">
        <v>3752</v>
      </c>
      <c r="H1079" s="38">
        <v>885</v>
      </c>
      <c r="I1079" s="10" t="s">
        <v>3381</v>
      </c>
      <c r="J1079" s="10" t="s">
        <v>1838</v>
      </c>
      <c r="K1079" s="10" t="s">
        <v>2151</v>
      </c>
      <c r="L1079" s="38" t="s">
        <v>2639</v>
      </c>
      <c r="M1079" t="str">
        <f>IFERROR(IF(G1079="","",IF(_xlfn.XLOOKUP(D1079,NOSA!C:C,NOSA!C:C)=D1079,"تحویل شده")),"تحویل نشده")</f>
        <v>تحویل نشده</v>
      </c>
      <c r="N1079" s="57">
        <v>45726.006485648148</v>
      </c>
      <c r="O1079" t="s">
        <v>4195</v>
      </c>
    </row>
    <row r="1080" spans="4:15">
      <c r="D1080" t="str">
        <f t="shared" si="17"/>
        <v>لباس كار نسوز(شلوار)1403/12/20829</v>
      </c>
      <c r="G1080" t="s">
        <v>3752</v>
      </c>
      <c r="H1080" s="38">
        <v>829</v>
      </c>
      <c r="I1080" s="10" t="s">
        <v>2620</v>
      </c>
      <c r="J1080" s="10" t="s">
        <v>1840</v>
      </c>
      <c r="K1080" s="10" t="s">
        <v>2661</v>
      </c>
      <c r="L1080" s="38" t="s">
        <v>3992</v>
      </c>
      <c r="M1080" t="str">
        <f>IFERROR(IF(G1080="","",IF(_xlfn.XLOOKUP(D1080,NOSA!C:C,NOSA!C:C)=D1080,"تحویل شده")),"تحویل نشده")</f>
        <v>تحویل نشده</v>
      </c>
      <c r="N1080" s="57">
        <v>45726.383079976855</v>
      </c>
      <c r="O1080" t="s">
        <v>4196</v>
      </c>
    </row>
    <row r="1081" spans="4:15">
      <c r="D1081" t="str">
        <f t="shared" si="17"/>
        <v>دستكش ضد اسيد و روغن1403/12/20294</v>
      </c>
      <c r="G1081" t="s">
        <v>3752</v>
      </c>
      <c r="H1081" s="38">
        <v>294</v>
      </c>
      <c r="I1081" s="10" t="s">
        <v>1900</v>
      </c>
      <c r="J1081" s="10" t="s">
        <v>1851</v>
      </c>
      <c r="K1081" s="10" t="s">
        <v>507</v>
      </c>
      <c r="L1081" s="38" t="s">
        <v>2609</v>
      </c>
      <c r="M1081" t="str">
        <f>IFERROR(IF(G1081="","",IF(_xlfn.XLOOKUP(D1081,NOSA!C:C,NOSA!C:C)=D1081,"تحویل شده")),"تحویل نشده")</f>
        <v>تحویل شده</v>
      </c>
      <c r="N1081" s="57">
        <v>45726.451913425924</v>
      </c>
      <c r="O1081" t="s">
        <v>4197</v>
      </c>
    </row>
    <row r="1082" spans="4:15">
      <c r="D1082" t="str">
        <f t="shared" si="17"/>
        <v>دستكش ضد برش سبك1403/12/21760</v>
      </c>
      <c r="G1082" t="s">
        <v>3753</v>
      </c>
      <c r="H1082" s="38">
        <v>760</v>
      </c>
      <c r="I1082" s="10" t="s">
        <v>1003</v>
      </c>
      <c r="J1082" s="10" t="s">
        <v>1895</v>
      </c>
      <c r="K1082" s="10" t="s">
        <v>22</v>
      </c>
      <c r="L1082" s="38" t="s">
        <v>2609</v>
      </c>
      <c r="M1082" t="str">
        <f>IFERROR(IF(G1082="","",IF(_xlfn.XLOOKUP(D1082,NOSA!C:C,NOSA!C:C)=D1082,"تحویل شده")),"تحویل نشده")</f>
        <v>تحویل شده</v>
      </c>
      <c r="N1082" s="57">
        <v>45727.424925462961</v>
      </c>
      <c r="O1082" t="s">
        <v>4198</v>
      </c>
    </row>
    <row r="1083" spans="4:15">
      <c r="D1083" t="str">
        <f t="shared" si="17"/>
        <v>پوتين ايمني نسوز1403/12/21877</v>
      </c>
      <c r="G1083" t="s">
        <v>3753</v>
      </c>
      <c r="H1083" s="38">
        <v>877</v>
      </c>
      <c r="I1083" s="10" t="s">
        <v>730</v>
      </c>
      <c r="J1083" s="10" t="s">
        <v>1800</v>
      </c>
      <c r="K1083" s="10" t="s">
        <v>2151</v>
      </c>
      <c r="L1083" s="38" t="s">
        <v>2609</v>
      </c>
      <c r="M1083" t="str">
        <f>IFERROR(IF(G1083="","",IF(_xlfn.XLOOKUP(D1083,NOSA!C:C,NOSA!C:C)=D1083,"تحویل شده")),"تحویل نشده")</f>
        <v>تحویل شده</v>
      </c>
      <c r="N1083" s="57">
        <v>45727.498242361115</v>
      </c>
      <c r="O1083" t="s">
        <v>4199</v>
      </c>
    </row>
    <row r="1084" spans="4:15">
      <c r="D1084" t="str">
        <f t="shared" si="17"/>
        <v>لباس كار ديرسوز(شلوار) 1403/12/23835</v>
      </c>
      <c r="G1084" t="s">
        <v>3755</v>
      </c>
      <c r="H1084" s="38">
        <v>835</v>
      </c>
      <c r="I1084" s="10" t="s">
        <v>2659</v>
      </c>
      <c r="J1084" s="10" t="s">
        <v>1913</v>
      </c>
      <c r="K1084" s="10" t="s">
        <v>2144</v>
      </c>
      <c r="L1084" s="38" t="s">
        <v>3992</v>
      </c>
      <c r="M1084" t="str">
        <f>IFERROR(IF(G1084="","",IF(_xlfn.XLOOKUP(D1084,NOSA!C:C,NOSA!C:C)=D1084,"تحویل شده")),"تحویل نشده")</f>
        <v>تحویل نشده</v>
      </c>
      <c r="N1084" s="57">
        <v>45729.527529166669</v>
      </c>
      <c r="O1084" t="s">
        <v>4182</v>
      </c>
    </row>
    <row r="1085" spans="4:15">
      <c r="D1085" t="str">
        <f t="shared" si="17"/>
        <v>دستكش ضد برش سبك1403/12/25835</v>
      </c>
      <c r="G1085" t="s">
        <v>3757</v>
      </c>
      <c r="H1085" s="38">
        <v>835</v>
      </c>
      <c r="I1085" s="10" t="s">
        <v>2659</v>
      </c>
      <c r="J1085" s="10" t="s">
        <v>1913</v>
      </c>
      <c r="K1085" s="10" t="s">
        <v>22</v>
      </c>
      <c r="L1085" s="38" t="s">
        <v>2639</v>
      </c>
      <c r="M1085" t="str">
        <f>IFERROR(IF(G1085="","",IF(_xlfn.XLOOKUP(D1085,NOSA!C:C,NOSA!C:C)=D1085,"تحویل شده")),"تحویل نشده")</f>
        <v>تحویل نشده</v>
      </c>
      <c r="N1085" s="57">
        <v>45731.243748379631</v>
      </c>
      <c r="O1085" t="s">
        <v>4201</v>
      </c>
    </row>
    <row r="1086" spans="4:15">
      <c r="D1086" t="str">
        <f t="shared" si="17"/>
        <v>لباس كار نسوز(بلوز و شلوار)1403/12/25248</v>
      </c>
      <c r="G1086" t="s">
        <v>3757</v>
      </c>
      <c r="H1086" s="38">
        <v>248</v>
      </c>
      <c r="I1086" s="10" t="s">
        <v>1886</v>
      </c>
      <c r="J1086" s="10" t="s">
        <v>1840</v>
      </c>
      <c r="K1086" s="10" t="s">
        <v>2129</v>
      </c>
      <c r="L1086" s="38" t="s">
        <v>3992</v>
      </c>
      <c r="M1086" t="str">
        <f>IFERROR(IF(G1086="","",IF(_xlfn.XLOOKUP(D1086,NOSA!C:C,NOSA!C:C)=D1086,"تحویل شده")),"تحویل نشده")</f>
        <v>تحویل شده</v>
      </c>
      <c r="N1086" s="57">
        <v>45731.380365856479</v>
      </c>
      <c r="O1086" t="s">
        <v>4202</v>
      </c>
    </row>
    <row r="1087" spans="4:15">
      <c r="D1087" t="str">
        <f t="shared" si="17"/>
        <v>كفش ايمني1403/12/26874</v>
      </c>
      <c r="G1087" t="s">
        <v>3758</v>
      </c>
      <c r="H1087" s="38">
        <v>874</v>
      </c>
      <c r="I1087" s="10" t="s">
        <v>3347</v>
      </c>
      <c r="J1087" s="10" t="s">
        <v>1851</v>
      </c>
      <c r="K1087" s="10" t="s">
        <v>2149</v>
      </c>
      <c r="L1087" s="38" t="s">
        <v>2639</v>
      </c>
      <c r="M1087" t="str">
        <f>IFERROR(IF(G1087="","",IF(_xlfn.XLOOKUP(D1087,NOSA!C:C,NOSA!C:C)=D1087,"تحویل شده")),"تحویل نشده")</f>
        <v>تحویل نشده</v>
      </c>
      <c r="N1087" s="57">
        <v>45732.005936921298</v>
      </c>
      <c r="O1087" t="s">
        <v>4203</v>
      </c>
    </row>
    <row r="1088" spans="4:15">
      <c r="D1088" t="str">
        <f t="shared" si="17"/>
        <v>لباس كار ديرسوز(شلوار) 1403/12/26155</v>
      </c>
      <c r="G1088" t="s">
        <v>3758</v>
      </c>
      <c r="H1088" s="38">
        <v>155</v>
      </c>
      <c r="I1088" s="10" t="s">
        <v>1865</v>
      </c>
      <c r="J1088" s="10" t="s">
        <v>1866</v>
      </c>
      <c r="K1088" s="10" t="s">
        <v>2144</v>
      </c>
      <c r="L1088" s="38" t="s">
        <v>3992</v>
      </c>
      <c r="M1088" t="str">
        <f>IFERROR(IF(G1088="","",IF(_xlfn.XLOOKUP(D1088,NOSA!C:C,NOSA!C:C)=D1088,"تحویل شده")),"تحویل نشده")</f>
        <v>تحویل نشده</v>
      </c>
      <c r="N1088" s="57">
        <v>45732.380651851854</v>
      </c>
      <c r="O1088" t="s">
        <v>4182</v>
      </c>
    </row>
    <row r="1089" spans="4:15">
      <c r="D1089" t="str">
        <f t="shared" si="17"/>
        <v>دستكش ضد برش سبك1403/12/26839</v>
      </c>
      <c r="G1089" t="s">
        <v>3758</v>
      </c>
      <c r="H1089" s="38">
        <v>839</v>
      </c>
      <c r="I1089" s="10" t="s">
        <v>2698</v>
      </c>
      <c r="J1089" s="10" t="s">
        <v>1851</v>
      </c>
      <c r="K1089" s="10" t="s">
        <v>22</v>
      </c>
      <c r="L1089" s="38" t="s">
        <v>2609</v>
      </c>
      <c r="M1089" t="str">
        <f>IFERROR(IF(G1089="","",IF(_xlfn.XLOOKUP(D1089,NOSA!C:C,NOSA!C:C)=D1089,"تحویل شده")),"تحویل نشده")</f>
        <v>تحویل شده</v>
      </c>
      <c r="N1089" s="57">
        <v>45732.735905671296</v>
      </c>
      <c r="O1089" t="s">
        <v>4130</v>
      </c>
    </row>
    <row r="1090" spans="4:15">
      <c r="D1090" t="str">
        <f t="shared" si="17"/>
        <v>لباس كار ديرسوز(بلوز و شلوار)1403/12/28933</v>
      </c>
      <c r="G1090" t="s">
        <v>3760</v>
      </c>
      <c r="H1090" s="38">
        <v>933</v>
      </c>
      <c r="I1090" s="10" t="s">
        <v>3535</v>
      </c>
      <c r="J1090" s="10" t="s">
        <v>1952</v>
      </c>
      <c r="K1090" s="10" t="s">
        <v>2137</v>
      </c>
      <c r="L1090" s="38" t="s">
        <v>3992</v>
      </c>
      <c r="M1090" t="str">
        <f>IFERROR(IF(G1090="","",IF(_xlfn.XLOOKUP(D1090,NOSA!C:C,NOSA!C:C)=D1090,"تحویل شده")),"تحویل نشده")</f>
        <v>تحویل شده</v>
      </c>
      <c r="N1090" s="57">
        <v>45734.366968750001</v>
      </c>
      <c r="O1090" t="s">
        <v>4205</v>
      </c>
    </row>
    <row r="1091" spans="4:15">
      <c r="D1091" t="str">
        <f t="shared" si="17"/>
        <v>دستكش ضد برش سبك1404/01/02606</v>
      </c>
      <c r="G1091" t="s">
        <v>3764</v>
      </c>
      <c r="H1091" s="38">
        <v>606</v>
      </c>
      <c r="I1091" s="10" t="s">
        <v>233</v>
      </c>
      <c r="J1091" s="10" t="s">
        <v>1854</v>
      </c>
      <c r="K1091" s="10" t="s">
        <v>22</v>
      </c>
      <c r="L1091" s="38" t="s">
        <v>2639</v>
      </c>
      <c r="M1091" t="str">
        <f>IFERROR(IF(G1091="","",IF(_xlfn.XLOOKUP(D1091,NOSA!C:C,NOSA!C:C)=D1091,"تحویل شده")),"تحویل نشده")</f>
        <v>تحویل شده</v>
      </c>
      <c r="N1091" s="57">
        <v>45738.40634050926</v>
      </c>
      <c r="O1091" t="s">
        <v>4201</v>
      </c>
    </row>
    <row r="1092" spans="4:15">
      <c r="D1092" t="str">
        <f t="shared" si="17"/>
        <v>لباس كار نسوز(بلوز و شلوار)1404/01/0445</v>
      </c>
      <c r="G1092" t="s">
        <v>3766</v>
      </c>
      <c r="H1092" s="38">
        <v>45</v>
      </c>
      <c r="I1092" s="10" t="s">
        <v>1826</v>
      </c>
      <c r="J1092" s="10" t="s">
        <v>1827</v>
      </c>
      <c r="K1092" s="10" t="s">
        <v>2129</v>
      </c>
      <c r="L1092" s="38" t="s">
        <v>2639</v>
      </c>
      <c r="M1092" t="str">
        <f>IFERROR(IF(G1092="","",IF(_xlfn.XLOOKUP(D1092,NOSA!C:C,NOSA!C:C)=D1092,"تحویل شده")),"تحویل نشده")</f>
        <v>تحویل نشده</v>
      </c>
      <c r="N1092" s="57">
        <v>45740.74700023148</v>
      </c>
      <c r="O1092" t="s">
        <v>4208</v>
      </c>
    </row>
    <row r="1093" spans="4:15">
      <c r="D1093" t="str">
        <f t="shared" si="17"/>
        <v>لباس كار معمولي- بلوز و شلوار1404/01/06760</v>
      </c>
      <c r="G1093" t="s">
        <v>3768</v>
      </c>
      <c r="H1093" s="38">
        <v>760</v>
      </c>
      <c r="I1093" s="10" t="s">
        <v>1003</v>
      </c>
      <c r="J1093" s="10" t="s">
        <v>1895</v>
      </c>
      <c r="K1093" s="10" t="s">
        <v>2348</v>
      </c>
      <c r="L1093" s="38" t="s">
        <v>3364</v>
      </c>
      <c r="M1093" t="str">
        <f>IFERROR(IF(G1093="","",IF(_xlfn.XLOOKUP(D1093,NOSA!C:C,NOSA!C:C)=D1093,"تحویل شده")),"تحویل نشده")</f>
        <v>تحویل نشده</v>
      </c>
      <c r="N1093" s="57">
        <v>45742.439510995369</v>
      </c>
      <c r="O1093" t="s">
        <v>4211</v>
      </c>
    </row>
    <row r="1094" spans="4:15">
      <c r="D1094" t="str">
        <f t="shared" si="17"/>
        <v>كفش ايمني عايق برق1404/01/07733</v>
      </c>
      <c r="G1094" t="s">
        <v>3769</v>
      </c>
      <c r="H1094" s="38">
        <v>733</v>
      </c>
      <c r="I1094" s="10" t="s">
        <v>2017</v>
      </c>
      <c r="J1094" s="10" t="s">
        <v>1913</v>
      </c>
      <c r="K1094" s="10" t="s">
        <v>2155</v>
      </c>
      <c r="L1094" s="38" t="s">
        <v>3364</v>
      </c>
      <c r="M1094" t="str">
        <f>IFERROR(IF(G1094="","",IF(_xlfn.XLOOKUP(D1094,NOSA!C:C,NOSA!C:C)=D1094,"تحویل شده")),"تحویل نشده")</f>
        <v>تحویل شده</v>
      </c>
      <c r="N1094" s="57">
        <v>45743.402326157404</v>
      </c>
      <c r="O1094" t="s">
        <v>4212</v>
      </c>
    </row>
    <row r="1095" spans="4:15">
      <c r="D1095" t="str">
        <f t="shared" si="17"/>
        <v>دستكش ضد برش سبك1404/01/08892</v>
      </c>
      <c r="G1095" t="s">
        <v>3770</v>
      </c>
      <c r="H1095" s="38">
        <v>892</v>
      </c>
      <c r="I1095" s="10" t="s">
        <v>2616</v>
      </c>
      <c r="J1095" s="10" t="s">
        <v>1854</v>
      </c>
      <c r="K1095" s="10" t="s">
        <v>22</v>
      </c>
      <c r="L1095" s="38" t="s">
        <v>3364</v>
      </c>
      <c r="M1095" t="str">
        <f>IFERROR(IF(G1095="","",IF(_xlfn.XLOOKUP(D1095,NOSA!C:C,NOSA!C:C)=D1095,"تحویل شده")),"تحویل نشده")</f>
        <v>تحویل شده</v>
      </c>
      <c r="N1095" s="57">
        <v>45744.379875462961</v>
      </c>
      <c r="O1095" t="s">
        <v>4213</v>
      </c>
    </row>
    <row r="1096" spans="4:15">
      <c r="D1096" t="str">
        <f t="shared" si="17"/>
        <v>دستكش ساق بلند نسوز1404/01/08624</v>
      </c>
      <c r="G1096" t="s">
        <v>3770</v>
      </c>
      <c r="H1096" s="38">
        <v>624</v>
      </c>
      <c r="I1096" s="10" t="s">
        <v>1965</v>
      </c>
      <c r="J1096" s="10" t="s">
        <v>1942</v>
      </c>
      <c r="K1096" s="10" t="s">
        <v>180</v>
      </c>
      <c r="L1096" s="38" t="s">
        <v>2639</v>
      </c>
      <c r="M1096" t="str">
        <f>IFERROR(IF(G1096="","",IF(_xlfn.XLOOKUP(D1096,NOSA!C:C,NOSA!C:C)=D1096,"تحویل شده")),"تحویل نشده")</f>
        <v>تحویل شده</v>
      </c>
      <c r="N1096" s="57">
        <v>45744.98481076389</v>
      </c>
      <c r="O1096" t="s">
        <v>4181</v>
      </c>
    </row>
    <row r="1097" spans="4:15">
      <c r="D1097" t="str">
        <f t="shared" si="17"/>
        <v>لباس كار نسوز(بلوز و شلوار)1404/01/0970</v>
      </c>
      <c r="G1097" t="s">
        <v>3771</v>
      </c>
      <c r="H1097" s="38">
        <v>70</v>
      </c>
      <c r="I1097" s="10" t="s">
        <v>1837</v>
      </c>
      <c r="J1097" s="10" t="s">
        <v>1838</v>
      </c>
      <c r="K1097" s="10" t="s">
        <v>2129</v>
      </c>
      <c r="L1097" s="38" t="s">
        <v>3364</v>
      </c>
      <c r="M1097" t="str">
        <f>IFERROR(IF(G1097="","",IF(_xlfn.XLOOKUP(D1097,NOSA!C:C,NOSA!C:C)=D1097,"تحویل شده")),"تحویل نشده")</f>
        <v>تحویل شده</v>
      </c>
      <c r="N1097" s="57">
        <v>45745.493215046299</v>
      </c>
      <c r="O1097" t="s">
        <v>4215</v>
      </c>
    </row>
    <row r="1098" spans="4:15">
      <c r="D1098" t="str">
        <f t="shared" si="17"/>
        <v>پيشبند نسوز چرمي1404/01/09725</v>
      </c>
      <c r="G1098" t="s">
        <v>3771</v>
      </c>
      <c r="H1098" s="38">
        <v>725</v>
      </c>
      <c r="I1098" s="10" t="s">
        <v>2011</v>
      </c>
      <c r="J1098" s="10" t="s">
        <v>1844</v>
      </c>
      <c r="K1098" s="10" t="s">
        <v>15</v>
      </c>
      <c r="L1098" s="38" t="s">
        <v>2639</v>
      </c>
      <c r="M1098" t="str">
        <f>IFERROR(IF(G1098="","",IF(_xlfn.XLOOKUP(D1098,NOSA!C:C,NOSA!C:C)=D1098,"تحویل شده")),"تحویل نشده")</f>
        <v>تحویل شده</v>
      </c>
      <c r="N1098" s="57">
        <v>45745.953786805556</v>
      </c>
      <c r="O1098" t="s">
        <v>4175</v>
      </c>
    </row>
    <row r="1099" spans="4:15">
      <c r="D1099" t="str">
        <f t="shared" si="17"/>
        <v>دستكش ضد برش سبك1404/01/10839</v>
      </c>
      <c r="G1099" t="s">
        <v>3772</v>
      </c>
      <c r="H1099" s="38">
        <v>839</v>
      </c>
      <c r="I1099" s="10" t="s">
        <v>2698</v>
      </c>
      <c r="J1099" s="10" t="s">
        <v>1851</v>
      </c>
      <c r="K1099" s="10" t="s">
        <v>22</v>
      </c>
      <c r="L1099" s="38" t="s">
        <v>3364</v>
      </c>
      <c r="M1099" t="str">
        <f>IFERROR(IF(G1099="","",IF(_xlfn.XLOOKUP(D1099,NOSA!C:C,NOSA!C:C)=D1099,"تحویل شده")),"تحویل نشده")</f>
        <v>تحویل شده</v>
      </c>
      <c r="N1099" s="57">
        <v>45746.330833796295</v>
      </c>
      <c r="O1099" t="s">
        <v>4217</v>
      </c>
    </row>
    <row r="1100" spans="4:15">
      <c r="D1100" t="str">
        <f t="shared" si="17"/>
        <v>لباس كار ديرسوز(شلوار) 1404/01/10723</v>
      </c>
      <c r="G1100" t="s">
        <v>3772</v>
      </c>
      <c r="H1100" s="38">
        <v>723</v>
      </c>
      <c r="I1100" s="10" t="s">
        <v>2010</v>
      </c>
      <c r="J1100" s="10" t="s">
        <v>1838</v>
      </c>
      <c r="K1100" s="10" t="s">
        <v>2144</v>
      </c>
      <c r="L1100" s="38" t="s">
        <v>3364</v>
      </c>
      <c r="M1100" t="str">
        <f>IFERROR(IF(G1100="","",IF(_xlfn.XLOOKUP(D1100,NOSA!C:C,NOSA!C:C)=D1100,"تحویل شده")),"تحویل نشده")</f>
        <v>تحویل نشده</v>
      </c>
      <c r="N1100" s="57">
        <v>45746.577548842593</v>
      </c>
      <c r="O1100" t="s">
        <v>4218</v>
      </c>
    </row>
    <row r="1101" spans="4:15">
      <c r="D1101" t="str">
        <f t="shared" si="17"/>
        <v>چكمه ايمني نسوز1404/01/11930</v>
      </c>
      <c r="G1101" t="s">
        <v>3773</v>
      </c>
      <c r="H1101" s="38">
        <v>930</v>
      </c>
      <c r="I1101" s="10" t="s">
        <v>3532</v>
      </c>
      <c r="J1101" s="10" t="s">
        <v>3422</v>
      </c>
      <c r="K1101" s="10" t="s">
        <v>2152</v>
      </c>
      <c r="L1101" s="38" t="s">
        <v>3364</v>
      </c>
      <c r="M1101" t="str">
        <f>IFERROR(IF(G1101="","",IF(_xlfn.XLOOKUP(D1101,NOSA!C:C,NOSA!C:C)=D1101,"تحویل شده")),"تحویل نشده")</f>
        <v>تحویل شده</v>
      </c>
      <c r="N1101" s="57">
        <v>45747.442826967592</v>
      </c>
      <c r="O1101" t="s">
        <v>4219</v>
      </c>
    </row>
    <row r="1102" spans="4:15">
      <c r="D1102" t="str">
        <f t="shared" si="17"/>
        <v>هدگير نقاب1404/01/11766</v>
      </c>
      <c r="G1102" t="s">
        <v>3773</v>
      </c>
      <c r="H1102" s="38">
        <v>766</v>
      </c>
      <c r="I1102" s="10" t="s">
        <v>2041</v>
      </c>
      <c r="J1102" s="10" t="s">
        <v>1840</v>
      </c>
      <c r="K1102" s="10" t="s">
        <v>12</v>
      </c>
      <c r="L1102" s="38" t="s">
        <v>3364</v>
      </c>
      <c r="M1102" t="str">
        <f>IFERROR(IF(G1102="","",IF(_xlfn.XLOOKUP(D1102,NOSA!C:C,NOSA!C:C)=D1102,"تحویل شده")),"تحویل نشده")</f>
        <v>تحویل شده</v>
      </c>
      <c r="N1102" s="57">
        <v>45747.707995949073</v>
      </c>
    </row>
    <row r="1103" spans="4:15">
      <c r="D1103" t="str">
        <f t="shared" si="17"/>
        <v>دستكش كف مواد سبك1404/01/12694</v>
      </c>
      <c r="G1103" t="s">
        <v>3774</v>
      </c>
      <c r="H1103" s="38">
        <v>694</v>
      </c>
      <c r="I1103" s="10" t="s">
        <v>128</v>
      </c>
      <c r="J1103" s="10" t="s">
        <v>1873</v>
      </c>
      <c r="K1103" s="10" t="s">
        <v>2</v>
      </c>
      <c r="L1103" s="38" t="s">
        <v>2609</v>
      </c>
      <c r="M1103" t="str">
        <f>IFERROR(IF(G1103="","",IF(_xlfn.XLOOKUP(D1103,NOSA!C:C,NOSA!C:C)=D1103,"تحویل شده")),"تحویل نشده")</f>
        <v>تحویل نشده</v>
      </c>
      <c r="N1103" s="57">
        <v>45748.634068171297</v>
      </c>
      <c r="O1103" t="s">
        <v>4130</v>
      </c>
    </row>
    <row r="1104" spans="4:15">
      <c r="D1104" t="str">
        <f t="shared" ref="D1104:D1165" si="18">K1104&amp;G1104&amp;H1104</f>
        <v>چكمه ايمني نسوز1404/01/13847</v>
      </c>
      <c r="G1104" t="s">
        <v>3775</v>
      </c>
      <c r="H1104" s="38">
        <v>847</v>
      </c>
      <c r="I1104" s="10" t="s">
        <v>2739</v>
      </c>
      <c r="J1104" s="10" t="s">
        <v>1840</v>
      </c>
      <c r="K1104" s="10" t="s">
        <v>2152</v>
      </c>
      <c r="L1104" s="38" t="s">
        <v>3364</v>
      </c>
      <c r="M1104" t="str">
        <f>IFERROR(IF(G1104="","",IF(_xlfn.XLOOKUP(D1104,NOSA!C:C,NOSA!C:C)=D1104,"تحویل شده")),"تحویل نشده")</f>
        <v>تحویل شده</v>
      </c>
      <c r="N1104" s="57">
        <v>45749.898198958334</v>
      </c>
      <c r="O1104" t="s">
        <v>4221</v>
      </c>
    </row>
    <row r="1105" spans="4:15">
      <c r="D1105" t="str">
        <f t="shared" si="18"/>
        <v>لباس كار نسوز(بلوز و شلوار)1404/01/13847</v>
      </c>
      <c r="G1105" t="s">
        <v>3775</v>
      </c>
      <c r="H1105" s="38">
        <v>847</v>
      </c>
      <c r="I1105" s="10" t="s">
        <v>2739</v>
      </c>
      <c r="J1105" s="10" t="s">
        <v>1840</v>
      </c>
      <c r="K1105" s="10" t="s">
        <v>2129</v>
      </c>
      <c r="L1105" s="38" t="s">
        <v>3364</v>
      </c>
      <c r="M1105" t="str">
        <f>IFERROR(IF(G1105="","",IF(_xlfn.XLOOKUP(D1105,NOSA!C:C,NOSA!C:C)=D1105,"تحویل شده")),"تحویل نشده")</f>
        <v>تحویل شده</v>
      </c>
      <c r="N1105" s="57">
        <v>45749.898989699075</v>
      </c>
      <c r="O1105" t="s">
        <v>4222</v>
      </c>
    </row>
    <row r="1106" spans="4:15">
      <c r="D1106" t="str">
        <f t="shared" si="18"/>
        <v>پيشبند نسوز آلومينيومي1404/01/14128</v>
      </c>
      <c r="G1106" t="s">
        <v>3776</v>
      </c>
      <c r="H1106" s="38">
        <v>128</v>
      </c>
      <c r="I1106" s="10" t="s">
        <v>1855</v>
      </c>
      <c r="J1106" s="10" t="s">
        <v>1842</v>
      </c>
      <c r="K1106" s="10" t="s">
        <v>36</v>
      </c>
      <c r="L1106" s="38" t="s">
        <v>2609</v>
      </c>
      <c r="M1106" t="str">
        <f>IFERROR(IF(G1106="","",IF(_xlfn.XLOOKUP(D1106,NOSA!C:C,NOSA!C:C)=D1106,"تحویل شده")),"تحویل نشده")</f>
        <v>تحویل شده</v>
      </c>
      <c r="N1106" s="57">
        <v>45750.311628240743</v>
      </c>
      <c r="O1106" t="s">
        <v>4224</v>
      </c>
    </row>
    <row r="1107" spans="4:15">
      <c r="D1107" t="str">
        <f t="shared" si="18"/>
        <v>پوتين ايمني نسوز1404/01/1510007</v>
      </c>
      <c r="G1107" t="s">
        <v>3777</v>
      </c>
      <c r="H1107" s="38">
        <v>10007</v>
      </c>
      <c r="I1107" s="10" t="s">
        <v>4101</v>
      </c>
      <c r="J1107" s="10" t="s">
        <v>1838</v>
      </c>
      <c r="K1107" s="10" t="s">
        <v>2151</v>
      </c>
      <c r="L1107" s="38" t="s">
        <v>2609</v>
      </c>
      <c r="M1107" t="str">
        <f>IFERROR(IF(G1107="","",IF(_xlfn.XLOOKUP(D1107,NOSA!C:C,NOSA!C:C)=D1107,"تحویل شده")),"تحویل نشده")</f>
        <v>تحویل شده</v>
      </c>
      <c r="N1107" s="57">
        <v>45751.764149189818</v>
      </c>
      <c r="O1107" t="s">
        <v>4225</v>
      </c>
    </row>
    <row r="1108" spans="4:15">
      <c r="D1108" t="str">
        <f t="shared" si="18"/>
        <v>هدگير نقاب1404/01/16624</v>
      </c>
      <c r="G1108" t="s">
        <v>3778</v>
      </c>
      <c r="H1108" s="38">
        <v>624</v>
      </c>
      <c r="I1108" s="10" t="s">
        <v>1965</v>
      </c>
      <c r="J1108" s="10" t="s">
        <v>1942</v>
      </c>
      <c r="K1108" s="10" t="s">
        <v>12</v>
      </c>
      <c r="L1108" s="38" t="s">
        <v>2609</v>
      </c>
      <c r="M1108" t="str">
        <f>IFERROR(IF(G1108="","",IF(_xlfn.XLOOKUP(D1108,NOSA!C:C,NOSA!C:C)=D1108,"تحویل شده")),"تحویل نشده")</f>
        <v>تحویل شده</v>
      </c>
      <c r="N1108" s="57">
        <v>45752.349651273151</v>
      </c>
      <c r="O1108" t="s">
        <v>4226</v>
      </c>
    </row>
    <row r="1109" spans="4:15">
      <c r="D1109" t="str">
        <f t="shared" si="18"/>
        <v>پوتين ايمني نسوز1404/01/16938</v>
      </c>
      <c r="G1109" t="s">
        <v>3778</v>
      </c>
      <c r="H1109" s="38">
        <v>938</v>
      </c>
      <c r="I1109" s="10" t="s">
        <v>3983</v>
      </c>
      <c r="J1109" s="10" t="s">
        <v>1952</v>
      </c>
      <c r="K1109" s="10" t="s">
        <v>2151</v>
      </c>
      <c r="L1109" s="38" t="s">
        <v>2609</v>
      </c>
      <c r="M1109" t="str">
        <f>IFERROR(IF(G1109="","",IF(_xlfn.XLOOKUP(D1109,NOSA!C:C,NOSA!C:C)=D1109,"تحویل شده")),"تحویل نشده")</f>
        <v>تحویل شده</v>
      </c>
      <c r="N1109" s="57">
        <v>45752.361201041669</v>
      </c>
      <c r="O1109" t="s">
        <v>4212</v>
      </c>
    </row>
    <row r="1110" spans="4:15">
      <c r="D1110" t="str">
        <f t="shared" si="18"/>
        <v>لباس كار ديرسوز(شلوار) 1404/01/16294</v>
      </c>
      <c r="G1110" t="s">
        <v>3778</v>
      </c>
      <c r="H1110" s="38">
        <v>294</v>
      </c>
      <c r="I1110" s="10" t="s">
        <v>1900</v>
      </c>
      <c r="J1110" s="10" t="s">
        <v>1851</v>
      </c>
      <c r="K1110" s="10" t="s">
        <v>2144</v>
      </c>
      <c r="L1110" s="38" t="s">
        <v>2609</v>
      </c>
      <c r="M1110" t="str">
        <f>IFERROR(IF(G1110="","",IF(_xlfn.XLOOKUP(D1110,NOSA!C:C,NOSA!C:C)=D1110,"تحویل شده")),"تحویل نشده")</f>
        <v>تحویل نشده</v>
      </c>
      <c r="N1110" s="57">
        <v>45752.463024074073</v>
      </c>
      <c r="O1110" t="s">
        <v>4196</v>
      </c>
    </row>
    <row r="1111" spans="4:15">
      <c r="D1111" t="str">
        <f t="shared" si="18"/>
        <v>لباس كار ديرسوز(بلوز و شلوار)1404/01/16841</v>
      </c>
      <c r="G1111" t="s">
        <v>3778</v>
      </c>
      <c r="H1111" s="38">
        <v>841</v>
      </c>
      <c r="I1111" s="10" t="s">
        <v>2692</v>
      </c>
      <c r="J1111" s="10" t="s">
        <v>1980</v>
      </c>
      <c r="K1111" s="10" t="s">
        <v>2137</v>
      </c>
      <c r="L1111" s="38" t="s">
        <v>2609</v>
      </c>
      <c r="M1111" t="str">
        <f>IFERROR(IF(G1111="","",IF(_xlfn.XLOOKUP(D1111,NOSA!C:C,NOSA!C:C)=D1111,"تحویل شده")),"تحویل نشده")</f>
        <v>تحویل شده</v>
      </c>
      <c r="N1111" s="57">
        <v>45752.548273263892</v>
      </c>
      <c r="O1111" t="s">
        <v>4227</v>
      </c>
    </row>
    <row r="1112" spans="4:15">
      <c r="D1112" t="str">
        <f t="shared" si="18"/>
        <v>پوتين ايمني نسوز1404/01/17885</v>
      </c>
      <c r="G1112" t="s">
        <v>3779</v>
      </c>
      <c r="H1112" s="38">
        <v>885</v>
      </c>
      <c r="I1112" s="10" t="s">
        <v>3381</v>
      </c>
      <c r="J1112" s="10" t="s">
        <v>1838</v>
      </c>
      <c r="K1112" s="10" t="s">
        <v>2151</v>
      </c>
      <c r="L1112" s="38" t="s">
        <v>2609</v>
      </c>
      <c r="M1112" t="str">
        <f>IFERROR(IF(G1112="","",IF(_xlfn.XLOOKUP(D1112,NOSA!C:C,NOSA!C:C)=D1112,"تحویل شده")),"تحویل نشده")</f>
        <v>تحویل شده</v>
      </c>
      <c r="N1112" s="57">
        <v>45753.357952893515</v>
      </c>
      <c r="O1112" t="s">
        <v>4212</v>
      </c>
    </row>
    <row r="1113" spans="4:15">
      <c r="D1113" t="str">
        <f t="shared" si="18"/>
        <v>كلاه ايمني1404/01/17834</v>
      </c>
      <c r="G1113" t="s">
        <v>3779</v>
      </c>
      <c r="H1113" s="38">
        <v>834</v>
      </c>
      <c r="I1113" s="10" t="s">
        <v>2647</v>
      </c>
      <c r="J1113" s="10" t="s">
        <v>1844</v>
      </c>
      <c r="K1113" s="10" t="s">
        <v>2096</v>
      </c>
      <c r="L1113" s="38" t="s">
        <v>3364</v>
      </c>
      <c r="M1113" t="str">
        <f>IFERROR(IF(G1113="","",IF(_xlfn.XLOOKUP(D1113,NOSA!C:C,NOSA!C:C)=D1113,"تحویل شده")),"تحویل نشده")</f>
        <v>تحویل شده</v>
      </c>
      <c r="N1113" s="57">
        <v>45753.87267488426</v>
      </c>
      <c r="O1113" t="s">
        <v>4229</v>
      </c>
    </row>
    <row r="1114" spans="4:15">
      <c r="D1114" t="str">
        <f t="shared" si="18"/>
        <v>رابط فنري نقاب كلاه ايمني1404/01/17834</v>
      </c>
      <c r="G1114" t="s">
        <v>3779</v>
      </c>
      <c r="H1114" s="38">
        <v>834</v>
      </c>
      <c r="I1114" s="10" t="s">
        <v>2647</v>
      </c>
      <c r="J1114" s="10" t="s">
        <v>1844</v>
      </c>
      <c r="K1114" s="10" t="s">
        <v>135</v>
      </c>
      <c r="L1114" s="38" t="s">
        <v>3364</v>
      </c>
      <c r="M1114" t="str">
        <f>IFERROR(IF(G1114="","",IF(_xlfn.XLOOKUP(D1114,NOSA!C:C,NOSA!C:C)=D1114,"تحویل شده")),"تحویل نشده")</f>
        <v>تحویل شده</v>
      </c>
      <c r="N1114" s="57">
        <v>45753.873124652775</v>
      </c>
      <c r="O1114" t="s">
        <v>4229</v>
      </c>
    </row>
    <row r="1115" spans="4:15">
      <c r="D1115" t="str">
        <f t="shared" si="18"/>
        <v>لباس كار ديرسوز(شلوار) 1404/01/19599</v>
      </c>
      <c r="G1115" t="s">
        <v>3781</v>
      </c>
      <c r="H1115" s="38">
        <v>599</v>
      </c>
      <c r="I1115" s="10" t="s">
        <v>82</v>
      </c>
      <c r="J1115" s="10" t="s">
        <v>1873</v>
      </c>
      <c r="K1115" s="10" t="s">
        <v>2144</v>
      </c>
      <c r="L1115" s="38" t="s">
        <v>3992</v>
      </c>
      <c r="M1115" t="str">
        <f>IFERROR(IF(G1115="","",IF(_xlfn.XLOOKUP(D1115,NOSA!C:C,NOSA!C:C)=D1115,"تحویل شده")),"تحویل نشده")</f>
        <v>تحویل نشده</v>
      </c>
      <c r="N1115" s="57">
        <v>45755.41052002315</v>
      </c>
      <c r="O1115" t="s">
        <v>4232</v>
      </c>
    </row>
    <row r="1116" spans="4:15">
      <c r="D1116" t="str">
        <f t="shared" si="18"/>
        <v>لباس كار كارشناسي1404/01/1994</v>
      </c>
      <c r="G1116" t="s">
        <v>3781</v>
      </c>
      <c r="H1116" s="38">
        <v>94</v>
      </c>
      <c r="I1116" s="10" t="s">
        <v>1845</v>
      </c>
      <c r="J1116" s="10" t="s">
        <v>1803</v>
      </c>
      <c r="K1116" s="10" t="s">
        <v>2132</v>
      </c>
      <c r="L1116" s="38" t="s">
        <v>2639</v>
      </c>
      <c r="M1116" t="str">
        <f>IFERROR(IF(G1116="","",IF(_xlfn.XLOOKUP(D1116,NOSA!C:C,NOSA!C:C)=D1116,"تحویل شده")),"تحویل نشده")</f>
        <v>تحویل نشده</v>
      </c>
      <c r="N1116" s="57">
        <v>45755.451379976854</v>
      </c>
      <c r="O1116" t="s">
        <v>4233</v>
      </c>
    </row>
    <row r="1117" spans="4:15">
      <c r="D1117" t="str">
        <f t="shared" si="18"/>
        <v>پيشبند نسوز آلومينيومي1404/01/20936</v>
      </c>
      <c r="G1117" t="s">
        <v>3782</v>
      </c>
      <c r="H1117" s="38">
        <v>936</v>
      </c>
      <c r="I1117" s="10" t="s">
        <v>3982</v>
      </c>
      <c r="J1117" s="10" t="s">
        <v>1842</v>
      </c>
      <c r="K1117" s="10" t="s">
        <v>36</v>
      </c>
      <c r="L1117" s="38" t="s">
        <v>3992</v>
      </c>
      <c r="M1117" t="str">
        <f>IFERROR(IF(G1117="","",IF(_xlfn.XLOOKUP(D1117,NOSA!C:C,NOSA!C:C)=D1117,"تحویل شده")),"تحویل نشده")</f>
        <v>تحویل شده</v>
      </c>
      <c r="N1117" s="57">
        <v>45756.373572337965</v>
      </c>
      <c r="O1117" t="s">
        <v>4236</v>
      </c>
    </row>
    <row r="1118" spans="4:15">
      <c r="D1118" t="str">
        <f t="shared" si="18"/>
        <v>نقاب تیره1404/01/20718</v>
      </c>
      <c r="G1118" t="s">
        <v>3782</v>
      </c>
      <c r="H1118" s="38">
        <v>718</v>
      </c>
      <c r="I1118" s="10" t="s">
        <v>2007</v>
      </c>
      <c r="J1118" s="10" t="s">
        <v>1844</v>
      </c>
      <c r="K1118" s="10" t="s">
        <v>2176</v>
      </c>
      <c r="L1118" s="38" t="s">
        <v>3992</v>
      </c>
      <c r="M1118" t="str">
        <f>IFERROR(IF(G1118="","",IF(_xlfn.XLOOKUP(D1118,NOSA!C:C,NOSA!C:C)=D1118,"تحویل شده")),"تحویل نشده")</f>
        <v>تحویل نشده</v>
      </c>
      <c r="N1118" s="57">
        <v>45756.414927777776</v>
      </c>
      <c r="O1118" t="s">
        <v>4237</v>
      </c>
    </row>
    <row r="1119" spans="4:15">
      <c r="D1119" t="str">
        <f t="shared" si="18"/>
        <v>رابط فنري نقاب كلاه ايمني1404/01/20718</v>
      </c>
      <c r="G1119" t="s">
        <v>3782</v>
      </c>
      <c r="H1119" s="38">
        <v>718</v>
      </c>
      <c r="I1119" s="10" t="s">
        <v>2007</v>
      </c>
      <c r="J1119" s="10" t="s">
        <v>1844</v>
      </c>
      <c r="K1119" s="10" t="s">
        <v>135</v>
      </c>
      <c r="L1119" s="38" t="s">
        <v>3992</v>
      </c>
      <c r="M1119" t="str">
        <f>IFERROR(IF(G1119="","",IF(_xlfn.XLOOKUP(D1119,NOSA!C:C,NOSA!C:C)=D1119,"تحویل شده")),"تحویل نشده")</f>
        <v>تحویل نشده</v>
      </c>
      <c r="N1119" s="57">
        <v>45756.415590277778</v>
      </c>
      <c r="O1119" t="s">
        <v>4238</v>
      </c>
    </row>
    <row r="1120" spans="4:15">
      <c r="D1120" t="str">
        <f t="shared" si="18"/>
        <v>لباس كار ديرسوز(شلوار) 1404/01/21851</v>
      </c>
      <c r="G1120" t="s">
        <v>3783</v>
      </c>
      <c r="H1120" s="38">
        <v>851</v>
      </c>
      <c r="I1120" s="10" t="s">
        <v>2761</v>
      </c>
      <c r="J1120" s="10" t="s">
        <v>1980</v>
      </c>
      <c r="K1120" s="10" t="s">
        <v>2144</v>
      </c>
      <c r="L1120" s="38" t="s">
        <v>3364</v>
      </c>
      <c r="M1120" t="str">
        <f>IFERROR(IF(G1120="","",IF(_xlfn.XLOOKUP(D1120,NOSA!C:C,NOSA!C:C)=D1120,"تحویل شده")),"تحویل نشده")</f>
        <v>تحویل نشده</v>
      </c>
      <c r="N1120" s="57">
        <v>45757.362328935182</v>
      </c>
      <c r="O1120" t="s">
        <v>4241</v>
      </c>
    </row>
    <row r="1121" spans="4:15">
      <c r="D1121" t="str">
        <f t="shared" si="18"/>
        <v>كفش ايمني1404/01/21862</v>
      </c>
      <c r="G1121" t="s">
        <v>3783</v>
      </c>
      <c r="H1121" s="38">
        <v>862</v>
      </c>
      <c r="I1121" s="10" t="s">
        <v>3192</v>
      </c>
      <c r="J1121" s="10" t="s">
        <v>1873</v>
      </c>
      <c r="K1121" s="10" t="s">
        <v>2149</v>
      </c>
      <c r="L1121" s="38" t="s">
        <v>3364</v>
      </c>
      <c r="M1121" t="str">
        <f>IFERROR(IF(G1121="","",IF(_xlfn.XLOOKUP(D1121,NOSA!C:C,NOSA!C:C)=D1121,"تحویل شده")),"تحویل نشده")</f>
        <v>تحویل نشده</v>
      </c>
      <c r="N1121" s="57">
        <v>45757.457020023146</v>
      </c>
      <c r="O1121" t="s">
        <v>4242</v>
      </c>
    </row>
    <row r="1122" spans="4:15">
      <c r="D1122" t="str">
        <f t="shared" si="18"/>
        <v>لباس كار ديرسوز(بلوز و شلوار)1404/01/21862</v>
      </c>
      <c r="G1122" t="s">
        <v>3783</v>
      </c>
      <c r="H1122" s="38">
        <v>862</v>
      </c>
      <c r="I1122" s="10" t="s">
        <v>3192</v>
      </c>
      <c r="J1122" s="10" t="s">
        <v>1873</v>
      </c>
      <c r="K1122" s="10" t="s">
        <v>2137</v>
      </c>
      <c r="L1122" s="38" t="s">
        <v>3364</v>
      </c>
      <c r="M1122" t="str">
        <f>IFERROR(IF(G1122="","",IF(_xlfn.XLOOKUP(D1122,NOSA!C:C,NOSA!C:C)=D1122,"تحویل شده")),"تحویل نشده")</f>
        <v>تحویل نشده</v>
      </c>
      <c r="N1122" s="57">
        <v>45757.458838541665</v>
      </c>
      <c r="O1122" t="s">
        <v>4243</v>
      </c>
    </row>
    <row r="1123" spans="4:15">
      <c r="D1123" t="str">
        <f t="shared" si="18"/>
        <v>نقاب تیره1404/01/21819</v>
      </c>
      <c r="G1123" t="s">
        <v>3783</v>
      </c>
      <c r="H1123" s="38">
        <v>819</v>
      </c>
      <c r="I1123" s="10" t="s">
        <v>2611</v>
      </c>
      <c r="J1123" s="10" t="s">
        <v>1844</v>
      </c>
      <c r="K1123" s="10" t="s">
        <v>2176</v>
      </c>
      <c r="L1123" s="38" t="s">
        <v>3364</v>
      </c>
      <c r="M1123" t="str">
        <f>IFERROR(IF(G1123="","",IF(_xlfn.XLOOKUP(D1123,NOSA!C:C,NOSA!C:C)=D1123,"تحویل شده")),"تحویل نشده")</f>
        <v>تحویل نشده</v>
      </c>
      <c r="N1123" s="57">
        <v>45757.561748148146</v>
      </c>
      <c r="O1123" t="s">
        <v>4244</v>
      </c>
    </row>
    <row r="1124" spans="4:15">
      <c r="D1124" t="str">
        <f t="shared" si="18"/>
        <v>دستكش ضد برش سبك1404/01/22624</v>
      </c>
      <c r="G1124" t="s">
        <v>3784</v>
      </c>
      <c r="H1124" s="38">
        <v>624</v>
      </c>
      <c r="I1124" s="10" t="s">
        <v>1965</v>
      </c>
      <c r="J1124" s="10" t="s">
        <v>1942</v>
      </c>
      <c r="K1124" s="10" t="s">
        <v>22</v>
      </c>
      <c r="L1124" s="38" t="s">
        <v>2609</v>
      </c>
      <c r="M1124" t="str">
        <f>IFERROR(IF(G1124="","",IF(_xlfn.XLOOKUP(D1124,NOSA!C:C,NOSA!C:C)=D1124,"تحویل شده")),"تحویل نشده")</f>
        <v>تحویل شده</v>
      </c>
      <c r="N1124" s="57">
        <v>45758.449472106484</v>
      </c>
      <c r="O1124" t="s">
        <v>4246</v>
      </c>
    </row>
    <row r="1125" spans="4:15">
      <c r="D1125" t="str">
        <f t="shared" si="18"/>
        <v>لباس كار كارشناسي1404/01/23254</v>
      </c>
      <c r="G1125" t="s">
        <v>3785</v>
      </c>
      <c r="H1125" s="38">
        <v>254</v>
      </c>
      <c r="I1125" s="10" t="s">
        <v>1887</v>
      </c>
      <c r="J1125" s="10" t="s">
        <v>1805</v>
      </c>
      <c r="K1125" s="10" t="s">
        <v>2132</v>
      </c>
      <c r="L1125" s="38" t="s">
        <v>3992</v>
      </c>
      <c r="M1125" t="str">
        <f>IFERROR(IF(G1125="","",IF(_xlfn.XLOOKUP(D1125,NOSA!C:C,NOSA!C:C)=D1125,"تحویل شده")),"تحویل نشده")</f>
        <v>تحویل شده</v>
      </c>
      <c r="N1125" s="57">
        <v>45759.389743518521</v>
      </c>
      <c r="O1125" t="s">
        <v>4227</v>
      </c>
    </row>
    <row r="1126" spans="4:15">
      <c r="D1126" t="str">
        <f t="shared" si="18"/>
        <v>لباس كار معمولي- بلوز و شلوار1404/01/23739</v>
      </c>
      <c r="G1126" t="s">
        <v>3785</v>
      </c>
      <c r="H1126" s="38">
        <v>739</v>
      </c>
      <c r="I1126" s="10" t="s">
        <v>2023</v>
      </c>
      <c r="J1126" s="10" t="s">
        <v>1980</v>
      </c>
      <c r="K1126" s="10" t="s">
        <v>2348</v>
      </c>
      <c r="L1126" s="38" t="s">
        <v>3992</v>
      </c>
      <c r="M1126" t="str">
        <f>IFERROR(IF(G1126="","",IF(_xlfn.XLOOKUP(D1126,NOSA!C:C,NOSA!C:C)=D1126,"تحویل شده")),"تحویل نشده")</f>
        <v>تحویل شده</v>
      </c>
      <c r="N1126" s="57">
        <v>45759.390439699077</v>
      </c>
      <c r="O1126" t="s">
        <v>4248</v>
      </c>
    </row>
    <row r="1127" spans="4:15">
      <c r="D1127" t="str">
        <f t="shared" si="18"/>
        <v>لباس كار معمولي- بلوز و شلوار1404/01/23841</v>
      </c>
      <c r="G1127" t="s">
        <v>3785</v>
      </c>
      <c r="H1127" s="38">
        <v>841</v>
      </c>
      <c r="I1127" s="10" t="s">
        <v>2692</v>
      </c>
      <c r="J1127" s="10" t="s">
        <v>1980</v>
      </c>
      <c r="K1127" s="10" t="s">
        <v>2348</v>
      </c>
      <c r="L1127" s="38" t="s">
        <v>3992</v>
      </c>
      <c r="M1127" t="str">
        <f>IFERROR(IF(G1127="","",IF(_xlfn.XLOOKUP(D1127,NOSA!C:C,NOSA!C:C)=D1127,"تحویل شده")),"تحویل نشده")</f>
        <v>تحویل شده</v>
      </c>
      <c r="N1127" s="57">
        <v>45759.390630324073</v>
      </c>
      <c r="O1127" t="s">
        <v>4248</v>
      </c>
    </row>
    <row r="1128" spans="4:15">
      <c r="D1128" t="str">
        <f t="shared" si="18"/>
        <v>لباس كار نسوز(بلوز و شلوار)1404/01/23402</v>
      </c>
      <c r="G1128" t="s">
        <v>3785</v>
      </c>
      <c r="H1128" s="38">
        <v>402</v>
      </c>
      <c r="I1128" s="10" t="s">
        <v>1926</v>
      </c>
      <c r="J1128" s="10" t="s">
        <v>1840</v>
      </c>
      <c r="K1128" s="10" t="s">
        <v>2129</v>
      </c>
      <c r="L1128" s="38" t="s">
        <v>3992</v>
      </c>
      <c r="M1128" t="str">
        <f>IFERROR(IF(G1128="","",IF(_xlfn.XLOOKUP(D1128,NOSA!C:C,NOSA!C:C)=D1128,"تحویل شده")),"تحویل نشده")</f>
        <v>تحویل نشده</v>
      </c>
      <c r="N1128" s="57">
        <v>45759.403199074077</v>
      </c>
      <c r="O1128" t="s">
        <v>4243</v>
      </c>
    </row>
    <row r="1129" spans="4:15">
      <c r="D1129" t="str">
        <f t="shared" si="18"/>
        <v>دستكش كف مواد سبك1404/01/24953</v>
      </c>
      <c r="G1129" t="s">
        <v>3786</v>
      </c>
      <c r="H1129" s="38">
        <v>953</v>
      </c>
      <c r="I1129" s="10" t="s">
        <v>4234</v>
      </c>
      <c r="J1129" s="10" t="s">
        <v>1913</v>
      </c>
      <c r="K1129" s="10" t="s">
        <v>2</v>
      </c>
      <c r="L1129" s="38" t="s">
        <v>3992</v>
      </c>
      <c r="M1129" t="str">
        <f>IFERROR(IF(G1129="","",IF(_xlfn.XLOOKUP(D1129,NOSA!C:C,NOSA!C:C)=D1129,"تحویل شده")),"تحویل نشده")</f>
        <v>تحویل شده</v>
      </c>
      <c r="N1129" s="57">
        <v>45760.655544560184</v>
      </c>
      <c r="O1129" t="s">
        <v>4130</v>
      </c>
    </row>
    <row r="1130" spans="4:15">
      <c r="D1130" t="str">
        <f t="shared" si="18"/>
        <v>پوتين ايمني نسوز1404/01/2510006</v>
      </c>
      <c r="G1130" t="s">
        <v>3787</v>
      </c>
      <c r="H1130" s="38">
        <v>10006</v>
      </c>
      <c r="I1130" s="10" t="s">
        <v>4064</v>
      </c>
      <c r="J1130" s="10" t="s">
        <v>1838</v>
      </c>
      <c r="K1130" s="10" t="s">
        <v>2151</v>
      </c>
      <c r="L1130" s="38" t="s">
        <v>3992</v>
      </c>
      <c r="M1130" t="str">
        <f>IFERROR(IF(G1130="","",IF(_xlfn.XLOOKUP(D1130,NOSA!C:C,NOSA!C:C)=D1130,"تحویل شده")),"تحویل نشده")</f>
        <v>تحویل شده</v>
      </c>
      <c r="N1130" s="57">
        <v>45761.546943171299</v>
      </c>
      <c r="O1130" t="s">
        <v>4251</v>
      </c>
    </row>
    <row r="1131" spans="4:15">
      <c r="D1131" t="str">
        <f t="shared" si="18"/>
        <v>لباس كار ديرسوز(بلوز و شلوار)1404/01/26877</v>
      </c>
      <c r="G1131" t="s">
        <v>3788</v>
      </c>
      <c r="H1131" s="38">
        <v>877</v>
      </c>
      <c r="I1131" s="10" t="s">
        <v>730</v>
      </c>
      <c r="J1131" s="10" t="s">
        <v>1800</v>
      </c>
      <c r="K1131" s="10" t="s">
        <v>2137</v>
      </c>
      <c r="L1131" s="38" t="s">
        <v>3364</v>
      </c>
      <c r="M1131" t="str">
        <f>IFERROR(IF(G1131="","",IF(_xlfn.XLOOKUP(D1131,NOSA!C:C,NOSA!C:C)=D1131,"تحویل شده")),"تحویل نشده")</f>
        <v>تحویل نشده</v>
      </c>
      <c r="N1131" s="57">
        <v>45762.53206273148</v>
      </c>
      <c r="O1131" t="s">
        <v>4252</v>
      </c>
    </row>
    <row r="1132" spans="4:15">
      <c r="D1132" t="str">
        <f t="shared" si="18"/>
        <v>لباس كار نسوز(بلوز و شلوار)1404/01/26725</v>
      </c>
      <c r="G1132" t="s">
        <v>3788</v>
      </c>
      <c r="H1132" s="38">
        <v>725</v>
      </c>
      <c r="I1132" s="10" t="s">
        <v>2011</v>
      </c>
      <c r="J1132" s="10" t="s">
        <v>1844</v>
      </c>
      <c r="K1132" s="10" t="s">
        <v>2129</v>
      </c>
      <c r="L1132" s="38" t="s">
        <v>3364</v>
      </c>
      <c r="M1132" t="str">
        <f>IFERROR(IF(G1132="","",IF(_xlfn.XLOOKUP(D1132,NOSA!C:C,NOSA!C:C)=D1132,"تحویل شده")),"تحویل نشده")</f>
        <v>تحویل شده</v>
      </c>
      <c r="N1132" s="57">
        <v>45762.552614120374</v>
      </c>
      <c r="O1132" t="s">
        <v>4253</v>
      </c>
    </row>
    <row r="1133" spans="4:15">
      <c r="D1133" t="str">
        <f t="shared" si="18"/>
        <v>لباس كار نسوز(بلوز و شلوار)1404/01/26584</v>
      </c>
      <c r="G1133" t="s">
        <v>3788</v>
      </c>
      <c r="H1133" s="38">
        <v>584</v>
      </c>
      <c r="I1133" s="10" t="s">
        <v>1953</v>
      </c>
      <c r="J1133" s="10" t="s">
        <v>1844</v>
      </c>
      <c r="K1133" s="10" t="s">
        <v>2129</v>
      </c>
      <c r="L1133" s="38" t="s">
        <v>3364</v>
      </c>
      <c r="M1133" t="str">
        <f>IFERROR(IF(G1133="","",IF(_xlfn.XLOOKUP(D1133,NOSA!C:C,NOSA!C:C)=D1133,"تحویل شده")),"تحویل نشده")</f>
        <v>تحویل نشده</v>
      </c>
      <c r="N1133" s="57">
        <v>45762.7306650463</v>
      </c>
      <c r="O1133" t="s">
        <v>4254</v>
      </c>
    </row>
    <row r="1134" spans="4:15">
      <c r="D1134" t="str">
        <f t="shared" si="18"/>
        <v>آستين آلومينيومي1404/01/2745</v>
      </c>
      <c r="G1134" t="s">
        <v>3789</v>
      </c>
      <c r="H1134" s="38">
        <v>45</v>
      </c>
      <c r="I1134" s="10" t="s">
        <v>1826</v>
      </c>
      <c r="J1134" s="10" t="s">
        <v>1827</v>
      </c>
      <c r="K1134" s="10" t="s">
        <v>38</v>
      </c>
      <c r="L1134" s="38" t="s">
        <v>2639</v>
      </c>
      <c r="M1134" t="str">
        <f>IFERROR(IF(G1134="","",IF(_xlfn.XLOOKUP(D1134,NOSA!C:C,NOSA!C:C)=D1134,"تحویل شده")),"تحویل نشده")</f>
        <v>تحویل نشده</v>
      </c>
      <c r="N1134" s="57">
        <v>45763.055589004631</v>
      </c>
      <c r="O1134" t="s">
        <v>4255</v>
      </c>
    </row>
    <row r="1135" spans="4:15">
      <c r="D1135" t="str">
        <f t="shared" si="18"/>
        <v>چكمه ايمني نسوز1404/01/27891</v>
      </c>
      <c r="G1135" t="s">
        <v>3789</v>
      </c>
      <c r="H1135" s="38">
        <v>891</v>
      </c>
      <c r="I1135" s="10" t="s">
        <v>1896</v>
      </c>
      <c r="J1135" s="10" t="s">
        <v>1842</v>
      </c>
      <c r="K1135" s="10" t="s">
        <v>2152</v>
      </c>
      <c r="L1135" s="38" t="s">
        <v>3364</v>
      </c>
      <c r="M1135" t="str">
        <f>IFERROR(IF(G1135="","",IF(_xlfn.XLOOKUP(D1135,NOSA!C:C,NOSA!C:C)=D1135,"تحویل شده")),"تحویل نشده")</f>
        <v>تحویل نشده</v>
      </c>
      <c r="N1135" s="57">
        <v>45763.672191550926</v>
      </c>
      <c r="O1135" t="s">
        <v>4257</v>
      </c>
    </row>
    <row r="1136" spans="4:15">
      <c r="D1136" t="str">
        <f t="shared" si="18"/>
        <v>لباس كار ديرسوز(شلوار) 1404/01/28938</v>
      </c>
      <c r="G1136" t="s">
        <v>3790</v>
      </c>
      <c r="H1136" s="38">
        <v>938</v>
      </c>
      <c r="I1136" s="10" t="s">
        <v>3983</v>
      </c>
      <c r="J1136" s="10" t="s">
        <v>1952</v>
      </c>
      <c r="K1136" s="10" t="s">
        <v>2144</v>
      </c>
      <c r="L1136" s="38" t="s">
        <v>2609</v>
      </c>
      <c r="M1136" t="str">
        <f>IFERROR(IF(G1136="","",IF(_xlfn.XLOOKUP(D1136,NOSA!C:C,NOSA!C:C)=D1136,"تحویل شده")),"تحویل نشده")</f>
        <v>تحویل نشده</v>
      </c>
      <c r="N1136" s="57">
        <v>45764.344740277775</v>
      </c>
      <c r="O1136" t="s">
        <v>4196</v>
      </c>
    </row>
    <row r="1137" spans="4:15">
      <c r="D1137" t="str">
        <f t="shared" si="18"/>
        <v>كلاه ايمني1404/01/29751</v>
      </c>
      <c r="G1137" t="s">
        <v>3791</v>
      </c>
      <c r="H1137" s="38">
        <v>751</v>
      </c>
      <c r="I1137" s="10" t="s">
        <v>2034</v>
      </c>
      <c r="J1137" s="10" t="s">
        <v>1838</v>
      </c>
      <c r="K1137" s="10" t="s">
        <v>2096</v>
      </c>
      <c r="L1137" s="38" t="s">
        <v>3364</v>
      </c>
      <c r="M1137" t="str">
        <f>IFERROR(IF(G1137="","",IF(_xlfn.XLOOKUP(D1137,NOSA!C:C,NOSA!C:C)=D1137,"تحویل شده")),"تحویل نشده")</f>
        <v>تحویل شده</v>
      </c>
      <c r="N1137" s="57">
        <v>45765.321392939812</v>
      </c>
      <c r="O1137" t="s">
        <v>4259</v>
      </c>
    </row>
    <row r="1138" spans="4:15">
      <c r="D1138" t="str">
        <f t="shared" si="18"/>
        <v>لباس كار معمولي- بلوز و شلوار1404/01/29641</v>
      </c>
      <c r="G1138" t="s">
        <v>3791</v>
      </c>
      <c r="H1138" s="38">
        <v>641</v>
      </c>
      <c r="I1138" s="10" t="s">
        <v>1972</v>
      </c>
      <c r="J1138" s="10" t="s">
        <v>1873</v>
      </c>
      <c r="K1138" s="10" t="s">
        <v>2348</v>
      </c>
      <c r="L1138" s="38" t="s">
        <v>2609</v>
      </c>
      <c r="M1138" t="str">
        <f>IFERROR(IF(G1138="","",IF(_xlfn.XLOOKUP(D1138,NOSA!C:C,NOSA!C:C)=D1138,"تحویل شده")),"تحویل نشده")</f>
        <v>تحویل نشده</v>
      </c>
      <c r="N1138" s="57">
        <v>45765.703578935187</v>
      </c>
      <c r="O1138" t="s">
        <v>4260</v>
      </c>
    </row>
    <row r="1139" spans="4:15">
      <c r="D1139" t="str">
        <f t="shared" si="18"/>
        <v>كمربند برزنتي نواري1404/01/30862</v>
      </c>
      <c r="G1139" t="s">
        <v>3792</v>
      </c>
      <c r="H1139" s="38">
        <v>862</v>
      </c>
      <c r="I1139" s="10" t="s">
        <v>3192</v>
      </c>
      <c r="J1139" s="10" t="s">
        <v>1873</v>
      </c>
      <c r="K1139" s="10" t="s">
        <v>95</v>
      </c>
      <c r="L1139" s="38" t="s">
        <v>2639</v>
      </c>
      <c r="M1139" t="str">
        <f>IFERROR(IF(G1139="","",IF(_xlfn.XLOOKUP(D1139,NOSA!C:C,NOSA!C:C)=D1139,"تحویل شده")),"تحویل نشده")</f>
        <v>تحویل نشده</v>
      </c>
      <c r="N1139" s="57">
        <v>45766.647205787034</v>
      </c>
      <c r="O1139" t="s">
        <v>4261</v>
      </c>
    </row>
    <row r="1140" spans="4:15">
      <c r="D1140" t="str">
        <f t="shared" si="18"/>
        <v>لباس كار معمولي- بلوز و شلوار1404/01/31760</v>
      </c>
      <c r="G1140" t="s">
        <v>3793</v>
      </c>
      <c r="H1140" s="38">
        <v>760</v>
      </c>
      <c r="I1140" s="10" t="s">
        <v>1003</v>
      </c>
      <c r="J1140" s="10" t="s">
        <v>1895</v>
      </c>
      <c r="K1140" s="10" t="s">
        <v>2348</v>
      </c>
      <c r="L1140" s="38" t="s">
        <v>3992</v>
      </c>
      <c r="M1140" t="str">
        <f>IFERROR(IF(G1140="","",IF(_xlfn.XLOOKUP(D1140,NOSA!C:C,NOSA!C:C)=D1140,"تحویل شده")),"تحویل نشده")</f>
        <v>تحویل نشده</v>
      </c>
      <c r="N1140" s="57">
        <v>45767.345475578702</v>
      </c>
      <c r="O1140" t="s">
        <v>4248</v>
      </c>
    </row>
    <row r="1141" spans="4:15">
      <c r="D1141" t="str">
        <f t="shared" si="18"/>
        <v>دستكش ضد اسيد و روغن1404/01/31294</v>
      </c>
      <c r="G1141" t="s">
        <v>3793</v>
      </c>
      <c r="H1141" s="38">
        <v>294</v>
      </c>
      <c r="I1141" s="10" t="s">
        <v>1900</v>
      </c>
      <c r="J1141" s="10" t="s">
        <v>1851</v>
      </c>
      <c r="K1141" s="10" t="s">
        <v>507</v>
      </c>
      <c r="L1141" s="38" t="s">
        <v>3992</v>
      </c>
      <c r="M1141" t="str">
        <f>IFERROR(IF(G1141="","",IF(_xlfn.XLOOKUP(D1141,NOSA!C:C,NOSA!C:C)=D1141,"تحویل شده")),"تحویل نشده")</f>
        <v>تحویل شده</v>
      </c>
      <c r="N1141" s="57">
        <v>45767.34690462963</v>
      </c>
      <c r="O1141" t="s">
        <v>4130</v>
      </c>
    </row>
    <row r="1142" spans="4:15">
      <c r="D1142" t="str">
        <f t="shared" si="18"/>
        <v>كفش ايمني1404/01/3169</v>
      </c>
      <c r="G1142" t="s">
        <v>3793</v>
      </c>
      <c r="H1142" s="38">
        <v>69</v>
      </c>
      <c r="I1142" s="10" t="s">
        <v>1836</v>
      </c>
      <c r="J1142" s="10" t="s">
        <v>1833</v>
      </c>
      <c r="K1142" s="10" t="s">
        <v>2149</v>
      </c>
      <c r="L1142" s="38" t="s">
        <v>2639</v>
      </c>
      <c r="M1142" t="str">
        <f>IFERROR(IF(G1142="","",IF(_xlfn.XLOOKUP(D1142,NOSA!C:C,NOSA!C:C)=D1142,"تحویل شده")),"تحویل نشده")</f>
        <v>تحویل شده</v>
      </c>
      <c r="N1142" s="57">
        <v>45767.671522337965</v>
      </c>
      <c r="O1142" t="s">
        <v>4262</v>
      </c>
    </row>
    <row r="1143" spans="4:15">
      <c r="D1143" t="str">
        <f t="shared" si="18"/>
        <v>نقاب تیره1404/02/02891</v>
      </c>
      <c r="G1143" t="s">
        <v>3795</v>
      </c>
      <c r="H1143" s="38">
        <v>891</v>
      </c>
      <c r="I1143" s="10" t="s">
        <v>1896</v>
      </c>
      <c r="J1143" s="10" t="s">
        <v>1842</v>
      </c>
      <c r="K1143" s="10" t="s">
        <v>2176</v>
      </c>
      <c r="L1143" s="38" t="s">
        <v>2639</v>
      </c>
      <c r="M1143" t="str">
        <f>IFERROR(IF(G1143="","",IF(_xlfn.XLOOKUP(D1143,NOSA!C:C,NOSA!C:C)=D1143,"تحویل شده")),"تحویل نشده")</f>
        <v>تحویل نشده</v>
      </c>
      <c r="N1143" s="57">
        <v>45769.715351851853</v>
      </c>
      <c r="O1143" t="s">
        <v>4266</v>
      </c>
    </row>
    <row r="1144" spans="4:15">
      <c r="D1144" t="str">
        <f t="shared" si="18"/>
        <v>نقاب تیره1404/02/02567</v>
      </c>
      <c r="G1144" t="s">
        <v>3795</v>
      </c>
      <c r="H1144" s="38">
        <v>567</v>
      </c>
      <c r="I1144" s="10" t="s">
        <v>1947</v>
      </c>
      <c r="J1144" s="10" t="s">
        <v>1844</v>
      </c>
      <c r="K1144" s="10" t="s">
        <v>2176</v>
      </c>
      <c r="L1144" s="38" t="s">
        <v>2639</v>
      </c>
      <c r="M1144" t="str">
        <f>IFERROR(IF(G1144="","",IF(_xlfn.XLOOKUP(D1144,NOSA!C:C,NOSA!C:C)=D1144,"تحویل شده")),"تحویل نشده")</f>
        <v>تحویل نشده</v>
      </c>
      <c r="N1144" s="57">
        <v>45769.728436226855</v>
      </c>
      <c r="O1144" t="s">
        <v>4261</v>
      </c>
    </row>
    <row r="1145" spans="4:15">
      <c r="D1145" t="str">
        <f t="shared" si="18"/>
        <v>لباس كار ديرسوز(شلوار) 1404/02/03791</v>
      </c>
      <c r="G1145" t="s">
        <v>3796</v>
      </c>
      <c r="H1145" s="38">
        <v>791</v>
      </c>
      <c r="I1145" s="10" t="s">
        <v>2063</v>
      </c>
      <c r="J1145" s="10" t="s">
        <v>1971</v>
      </c>
      <c r="K1145" s="10" t="s">
        <v>2144</v>
      </c>
      <c r="L1145" s="38" t="s">
        <v>3992</v>
      </c>
      <c r="M1145" t="str">
        <f>IFERROR(IF(G1145="","",IF(_xlfn.XLOOKUP(D1145,NOSA!C:C,NOSA!C:C)=D1145,"تحویل شده")),"تحویل نشده")</f>
        <v>تحویل نشده</v>
      </c>
      <c r="N1145" s="57">
        <v>45770.461805208331</v>
      </c>
    </row>
    <row r="1146" spans="4:15">
      <c r="D1146" t="str">
        <f t="shared" si="18"/>
        <v>چكمه ايمني نسوز1404/02/03829</v>
      </c>
      <c r="G1146" t="s">
        <v>3796</v>
      </c>
      <c r="H1146" s="38">
        <v>829</v>
      </c>
      <c r="I1146" s="10" t="s">
        <v>2620</v>
      </c>
      <c r="J1146" s="10" t="s">
        <v>1840</v>
      </c>
      <c r="K1146" s="10" t="s">
        <v>2152</v>
      </c>
      <c r="L1146" s="38" t="s">
        <v>3992</v>
      </c>
      <c r="M1146" t="str">
        <f>IFERROR(IF(G1146="","",IF(_xlfn.XLOOKUP(D1146,NOSA!C:C,NOSA!C:C)=D1146,"تحویل شده")),"تحویل نشده")</f>
        <v>تحویل نشده</v>
      </c>
      <c r="N1146" s="57">
        <v>45770.495070023149</v>
      </c>
      <c r="O1146" t="s">
        <v>4267</v>
      </c>
    </row>
    <row r="1147" spans="4:15">
      <c r="D1147" t="str">
        <f t="shared" si="18"/>
        <v>دستكش ساق بلند نسوز1404/02/03829</v>
      </c>
      <c r="G1147" t="s">
        <v>3796</v>
      </c>
      <c r="H1147" s="38">
        <v>829</v>
      </c>
      <c r="I1147" s="10" t="s">
        <v>2620</v>
      </c>
      <c r="J1147" s="10" t="s">
        <v>1840</v>
      </c>
      <c r="K1147" s="10" t="s">
        <v>180</v>
      </c>
      <c r="L1147" s="38" t="s">
        <v>3992</v>
      </c>
      <c r="M1147" t="str">
        <f>IFERROR(IF(G1147="","",IF(_xlfn.XLOOKUP(D1147,NOSA!C:C,NOSA!C:C)=D1147,"تحویل شده")),"تحویل نشده")</f>
        <v>تحویل نشده</v>
      </c>
      <c r="N1147" s="57">
        <v>45770.495281944444</v>
      </c>
      <c r="O1147" t="s">
        <v>4130</v>
      </c>
    </row>
    <row r="1148" spans="4:15">
      <c r="D1148" t="str">
        <f t="shared" si="18"/>
        <v>كلاه ايمني1404/02/03156</v>
      </c>
      <c r="G1148" t="s">
        <v>3796</v>
      </c>
      <c r="H1148" s="38">
        <v>156</v>
      </c>
      <c r="I1148" s="10" t="s">
        <v>1867</v>
      </c>
      <c r="J1148" s="10" t="s">
        <v>1861</v>
      </c>
      <c r="K1148" s="10" t="s">
        <v>2096</v>
      </c>
      <c r="L1148" s="38" t="s">
        <v>3992</v>
      </c>
      <c r="M1148" t="str">
        <f>IFERROR(IF(G1148="","",IF(_xlfn.XLOOKUP(D1148,NOSA!C:C,NOSA!C:C)=D1148,"تحویل شده")),"تحویل نشده")</f>
        <v>تحویل شده</v>
      </c>
      <c r="N1148" s="57">
        <v>45770.496034837961</v>
      </c>
      <c r="O1148" t="s">
        <v>4268</v>
      </c>
    </row>
    <row r="1149" spans="4:15">
      <c r="D1149" t="str">
        <f t="shared" si="18"/>
        <v>رابط فنري نقاب كلاه ايمني1404/02/05834</v>
      </c>
      <c r="G1149" t="s">
        <v>3798</v>
      </c>
      <c r="H1149" s="38">
        <v>834</v>
      </c>
      <c r="I1149" s="10" t="s">
        <v>2647</v>
      </c>
      <c r="J1149" s="10" t="s">
        <v>1844</v>
      </c>
      <c r="K1149" s="10" t="s">
        <v>135</v>
      </c>
      <c r="L1149" s="38" t="s">
        <v>2609</v>
      </c>
      <c r="M1149" t="str">
        <f>IFERROR(IF(G1149="","",IF(_xlfn.XLOOKUP(D1149,NOSA!C:C,NOSA!C:C)=D1149,"تحویل شده")),"تحویل نشده")</f>
        <v>تحویل شده</v>
      </c>
      <c r="N1149" s="57">
        <v>45772.83640763889</v>
      </c>
      <c r="O1149" t="s">
        <v>4270</v>
      </c>
    </row>
    <row r="1150" spans="4:15">
      <c r="D1150" t="str">
        <f t="shared" si="18"/>
        <v>چكمه ايمني نسوز1404/02/06624</v>
      </c>
      <c r="G1150" t="s">
        <v>3799</v>
      </c>
      <c r="H1150" s="38">
        <v>624</v>
      </c>
      <c r="I1150" s="10" t="s">
        <v>1965</v>
      </c>
      <c r="J1150" s="10" t="s">
        <v>1942</v>
      </c>
      <c r="K1150" s="10" t="s">
        <v>2152</v>
      </c>
      <c r="L1150" s="38" t="s">
        <v>3992</v>
      </c>
      <c r="M1150" t="str">
        <f>IFERROR(IF(G1150="","",IF(_xlfn.XLOOKUP(D1150,NOSA!C:C,NOSA!C:C)=D1150,"تحویل شده")),"تحویل نشده")</f>
        <v>تحویل نشده</v>
      </c>
      <c r="N1150" s="57">
        <v>45773.580557638888</v>
      </c>
      <c r="O1150" t="s">
        <v>4271</v>
      </c>
    </row>
    <row r="1151" spans="4:15">
      <c r="D1151" t="str">
        <f t="shared" si="18"/>
        <v>لباس كار نسوز(بلوز و شلوار)1404/02/06624</v>
      </c>
      <c r="G1151" t="s">
        <v>3799</v>
      </c>
      <c r="H1151" s="38">
        <v>624</v>
      </c>
      <c r="I1151" s="10" t="s">
        <v>1965</v>
      </c>
      <c r="J1151" s="10" t="s">
        <v>1942</v>
      </c>
      <c r="K1151" s="10" t="s">
        <v>2129</v>
      </c>
      <c r="L1151" s="38" t="s">
        <v>3992</v>
      </c>
      <c r="M1151" t="str">
        <f>IFERROR(IF(G1151="","",IF(_xlfn.XLOOKUP(D1151,NOSA!C:C,NOSA!C:C)=D1151,"تحویل شده")),"تحویل نشده")</f>
        <v>تحویل شده</v>
      </c>
      <c r="N1151" s="57">
        <v>45773.581202662041</v>
      </c>
      <c r="O1151" t="s">
        <v>4272</v>
      </c>
    </row>
    <row r="1152" spans="4:15">
      <c r="D1152" t="str">
        <f t="shared" si="18"/>
        <v>لباس كار ديرسوز(شلوار) 1404/02/07893</v>
      </c>
      <c r="G1152" t="s">
        <v>3800</v>
      </c>
      <c r="H1152" s="38">
        <v>893</v>
      </c>
      <c r="I1152" s="10" t="s">
        <v>3490</v>
      </c>
      <c r="J1152" s="10" t="s">
        <v>3365</v>
      </c>
      <c r="K1152" s="10" t="s">
        <v>2144</v>
      </c>
      <c r="L1152" s="38" t="s">
        <v>3992</v>
      </c>
      <c r="M1152" t="str">
        <f>IFERROR(IF(G1152="","",IF(_xlfn.XLOOKUP(D1152,NOSA!C:C,NOSA!C:C)=D1152,"تحویل شده")),"تحویل نشده")</f>
        <v>تحویل شده</v>
      </c>
      <c r="N1152" s="57">
        <v>45774.356695486109</v>
      </c>
      <c r="O1152" t="s">
        <v>4274</v>
      </c>
    </row>
    <row r="1153" spans="4:15">
      <c r="D1153" t="str">
        <f t="shared" si="18"/>
        <v>رابط فنري نقاب كلاه ايمني1404/02/07653</v>
      </c>
      <c r="G1153" t="s">
        <v>3800</v>
      </c>
      <c r="H1153" s="38">
        <v>653</v>
      </c>
      <c r="I1153" s="10" t="s">
        <v>1977</v>
      </c>
      <c r="J1153" s="10" t="s">
        <v>1844</v>
      </c>
      <c r="K1153" s="10" t="s">
        <v>135</v>
      </c>
      <c r="L1153" s="38" t="s">
        <v>3364</v>
      </c>
      <c r="M1153" t="str">
        <f>IFERROR(IF(G1153="","",IF(_xlfn.XLOOKUP(D1153,NOSA!C:C,NOSA!C:C)=D1153,"تحویل شده")),"تحویل نشده")</f>
        <v>تحویل شده</v>
      </c>
      <c r="N1153" s="57">
        <v>45774.55227615741</v>
      </c>
      <c r="O1153" t="s">
        <v>4193</v>
      </c>
    </row>
    <row r="1154" spans="4:15">
      <c r="D1154" t="str">
        <f t="shared" si="18"/>
        <v>رابط فنري نقاب كلاه ايمني1404/02/0888</v>
      </c>
      <c r="G1154" t="s">
        <v>3801</v>
      </c>
      <c r="H1154" s="38">
        <v>88</v>
      </c>
      <c r="I1154" s="10" t="s">
        <v>1843</v>
      </c>
      <c r="J1154" s="10" t="s">
        <v>1844</v>
      </c>
      <c r="K1154" s="10" t="s">
        <v>135</v>
      </c>
      <c r="L1154" s="38" t="s">
        <v>2639</v>
      </c>
      <c r="M1154" t="str">
        <f>IFERROR(IF(G1154="","",IF(_xlfn.XLOOKUP(D1154,NOSA!C:C,NOSA!C:C)=D1154,"تحویل شده")),"تحویل نشده")</f>
        <v>تحویل نشده</v>
      </c>
      <c r="N1154" s="57">
        <v>45775.003133217593</v>
      </c>
      <c r="O1154" t="s">
        <v>4275</v>
      </c>
    </row>
    <row r="1155" spans="4:15">
      <c r="D1155" t="str">
        <f t="shared" si="18"/>
        <v>دستكش ساق بلند نسوز1404/02/0888</v>
      </c>
      <c r="G1155" t="s">
        <v>3801</v>
      </c>
      <c r="H1155" s="38">
        <v>88</v>
      </c>
      <c r="I1155" s="10" t="s">
        <v>1843</v>
      </c>
      <c r="J1155" s="10" t="s">
        <v>1844</v>
      </c>
      <c r="K1155" s="10" t="s">
        <v>180</v>
      </c>
      <c r="L1155" s="38" t="s">
        <v>2639</v>
      </c>
      <c r="M1155" t="str">
        <f>IFERROR(IF(G1155="","",IF(_xlfn.XLOOKUP(D1155,NOSA!C:C,NOSA!C:C)=D1155,"تحویل شده")),"تحویل نشده")</f>
        <v>تحویل نشده</v>
      </c>
      <c r="N1155" s="57">
        <v>45775.003506597219</v>
      </c>
      <c r="O1155" t="s">
        <v>4275</v>
      </c>
    </row>
    <row r="1156" spans="4:15">
      <c r="D1156" t="str">
        <f t="shared" si="18"/>
        <v>دستكش ضد برش سبك1404/02/08835</v>
      </c>
      <c r="G1156" t="s">
        <v>3801</v>
      </c>
      <c r="H1156" s="38">
        <v>835</v>
      </c>
      <c r="I1156" s="10" t="s">
        <v>2659</v>
      </c>
      <c r="J1156" s="10" t="s">
        <v>1873</v>
      </c>
      <c r="K1156" s="10" t="s">
        <v>22</v>
      </c>
      <c r="L1156" s="38" t="s">
        <v>2639</v>
      </c>
      <c r="M1156" t="str">
        <f>IFERROR(IF(G1156="","",IF(_xlfn.XLOOKUP(D1156,NOSA!C:C,NOSA!C:C)=D1156,"تحویل شده")),"تحویل نشده")</f>
        <v>تحویل نشده</v>
      </c>
      <c r="N1156" s="57">
        <v>45775.003852083333</v>
      </c>
      <c r="O1156" t="s">
        <v>4181</v>
      </c>
    </row>
    <row r="1157" spans="4:15">
      <c r="D1157" t="str">
        <f t="shared" si="18"/>
        <v>دستكش كف مواد سبك1404/02/08277</v>
      </c>
      <c r="G1157" t="s">
        <v>3801</v>
      </c>
      <c r="H1157" s="38">
        <v>277</v>
      </c>
      <c r="I1157" s="10" t="s">
        <v>1894</v>
      </c>
      <c r="J1157" s="10" t="s">
        <v>1873</v>
      </c>
      <c r="K1157" s="10" t="s">
        <v>2</v>
      </c>
      <c r="L1157" s="38" t="s">
        <v>2639</v>
      </c>
      <c r="M1157" t="str">
        <f>IFERROR(IF(G1157="","",IF(_xlfn.XLOOKUP(D1157,NOSA!C:C,NOSA!C:C)=D1157,"تحویل شده")),"تحویل نشده")</f>
        <v>تحویل نشده</v>
      </c>
      <c r="N1157" s="57">
        <v>45775.004765277779</v>
      </c>
      <c r="O1157" t="s">
        <v>4181</v>
      </c>
    </row>
    <row r="1158" spans="4:15">
      <c r="D1158" t="str">
        <f t="shared" si="18"/>
        <v>لباس كار ديرسوز(بلوز و شلوار)1404/02/08221</v>
      </c>
      <c r="G1158" t="s">
        <v>3801</v>
      </c>
      <c r="H1158" s="38">
        <v>221</v>
      </c>
      <c r="I1158" s="10" t="s">
        <v>1880</v>
      </c>
      <c r="J1158" s="10" t="s">
        <v>1869</v>
      </c>
      <c r="K1158" s="10" t="s">
        <v>2137</v>
      </c>
      <c r="L1158" s="38" t="s">
        <v>2639</v>
      </c>
      <c r="M1158" t="str">
        <f>IFERROR(IF(G1158="","",IF(_xlfn.XLOOKUP(D1158,NOSA!C:C,NOSA!C:C)=D1158,"تحویل شده")),"تحویل نشده")</f>
        <v>تحویل شده</v>
      </c>
      <c r="N1158" s="57">
        <v>45775.927569791667</v>
      </c>
      <c r="O1158" t="s">
        <v>4277</v>
      </c>
    </row>
    <row r="1159" spans="4:15">
      <c r="D1159" t="str">
        <f t="shared" si="18"/>
        <v>مقنعه نسوز چرمي1404/02/09893</v>
      </c>
      <c r="G1159" t="s">
        <v>3802</v>
      </c>
      <c r="H1159" s="38">
        <v>893</v>
      </c>
      <c r="I1159" s="10" t="s">
        <v>3490</v>
      </c>
      <c r="J1159" s="10" t="s">
        <v>3365</v>
      </c>
      <c r="K1159" s="10" t="s">
        <v>7</v>
      </c>
      <c r="L1159" s="38" t="s">
        <v>3992</v>
      </c>
      <c r="M1159" t="str">
        <f>IFERROR(IF(G1159="","",IF(_xlfn.XLOOKUP(D1159,NOSA!C:C,NOSA!C:C)=D1159,"تحویل شده")),"تحویل نشده")</f>
        <v>تحویل نشده</v>
      </c>
      <c r="N1159" s="57">
        <v>45776.374949421297</v>
      </c>
      <c r="O1159" t="s">
        <v>4279</v>
      </c>
    </row>
    <row r="1160" spans="4:15">
      <c r="D1160" t="str">
        <f t="shared" si="18"/>
        <v>دستكش ضد برش سبك1404/02/09947</v>
      </c>
      <c r="G1160" t="s">
        <v>3802</v>
      </c>
      <c r="H1160" s="38">
        <v>947</v>
      </c>
      <c r="I1160" s="10" t="s">
        <v>4057</v>
      </c>
      <c r="J1160" s="10" t="s">
        <v>1873</v>
      </c>
      <c r="K1160" s="10" t="s">
        <v>22</v>
      </c>
      <c r="L1160" s="38" t="s">
        <v>3992</v>
      </c>
      <c r="M1160" t="str">
        <f>IFERROR(IF(G1160="","",IF(_xlfn.XLOOKUP(D1160,NOSA!C:C,NOSA!C:C)=D1160,"تحویل شده")),"تحویل نشده")</f>
        <v>تحویل شده</v>
      </c>
      <c r="N1160" s="57">
        <v>45776.375599421299</v>
      </c>
      <c r="O1160" t="s">
        <v>4130</v>
      </c>
    </row>
    <row r="1161" spans="4:15">
      <c r="D1161" t="str">
        <f t="shared" si="18"/>
        <v>لباس كار ديرسوز(بلوز و شلوار)1404/02/09952</v>
      </c>
      <c r="G1161" t="s">
        <v>3802</v>
      </c>
      <c r="H1161" s="38">
        <v>952</v>
      </c>
      <c r="I1161" s="10" t="s">
        <v>4283</v>
      </c>
      <c r="J1161" s="10" t="s">
        <v>1967</v>
      </c>
      <c r="K1161" s="10" t="s">
        <v>2137</v>
      </c>
      <c r="L1161" s="38" t="s">
        <v>3992</v>
      </c>
      <c r="M1161" t="str">
        <f>IFERROR(IF(G1161="","",IF(_xlfn.XLOOKUP(D1161,NOSA!C:C,NOSA!C:C)=D1161,"تحویل شده")),"تحویل نشده")</f>
        <v>تحویل شده</v>
      </c>
      <c r="N1161" s="57">
        <v>45776.627484375</v>
      </c>
      <c r="O1161" t="s">
        <v>4284</v>
      </c>
    </row>
    <row r="1162" spans="4:15">
      <c r="D1162" t="str">
        <f t="shared" si="18"/>
        <v>لباس كار ديرسوز(شلوار) 1404/02/11848</v>
      </c>
      <c r="G1162" t="s">
        <v>3804</v>
      </c>
      <c r="H1162" s="38">
        <v>848</v>
      </c>
      <c r="I1162" s="10" t="s">
        <v>2769</v>
      </c>
      <c r="J1162" s="10" t="s">
        <v>1952</v>
      </c>
      <c r="K1162" s="10" t="s">
        <v>2144</v>
      </c>
      <c r="L1162" s="38" t="s">
        <v>3992</v>
      </c>
      <c r="M1162" t="str">
        <f>IFERROR(IF(G1162="","",IF(_xlfn.XLOOKUP(D1162,NOSA!C:C,NOSA!C:C)=D1162,"تحویل شده")),"تحویل نشده")</f>
        <v>تحویل نشده</v>
      </c>
      <c r="N1162" s="57">
        <v>45778.611950810184</v>
      </c>
      <c r="O1162" t="s">
        <v>4183</v>
      </c>
    </row>
    <row r="1163" spans="4:15">
      <c r="D1163" t="str">
        <f t="shared" si="18"/>
        <v>كفش ايمني1404/02/11933</v>
      </c>
      <c r="G1163" t="s">
        <v>3804</v>
      </c>
      <c r="H1163" s="38">
        <v>933</v>
      </c>
      <c r="I1163" s="10" t="s">
        <v>3535</v>
      </c>
      <c r="J1163" s="10" t="s">
        <v>1952</v>
      </c>
      <c r="K1163" s="10" t="s">
        <v>2149</v>
      </c>
      <c r="L1163" s="38" t="s">
        <v>3992</v>
      </c>
      <c r="M1163" t="str">
        <f>IFERROR(IF(G1163="","",IF(_xlfn.XLOOKUP(D1163,NOSA!C:C,NOSA!C:C)=D1163,"تحویل شده")),"تحویل نشده")</f>
        <v>تحویل نشده</v>
      </c>
      <c r="N1163" s="57">
        <v>45778.613376157409</v>
      </c>
      <c r="O1163" t="s">
        <v>4290</v>
      </c>
    </row>
    <row r="1164" spans="4:15">
      <c r="D1164" t="str">
        <f t="shared" si="18"/>
        <v>لباس كار(بلوز و شلوار)1404/02/14938</v>
      </c>
      <c r="G1164" t="s">
        <v>3807</v>
      </c>
      <c r="H1164" s="38">
        <v>938</v>
      </c>
      <c r="I1164" s="10" t="s">
        <v>3983</v>
      </c>
      <c r="J1164" s="10" t="s">
        <v>1952</v>
      </c>
      <c r="K1164" s="10" t="s">
        <v>2119</v>
      </c>
      <c r="L1164" s="38" t="s">
        <v>3364</v>
      </c>
      <c r="M1164" t="str">
        <f>IFERROR(IF(G1164="","",IF(_xlfn.XLOOKUP(D1164,NOSA!C:C,NOSA!C:C)=D1164,"تحویل شده")),"تحویل نشده")</f>
        <v>تحویل شده</v>
      </c>
      <c r="N1164" s="57">
        <v>45781.626972800928</v>
      </c>
      <c r="O1164" t="s">
        <v>4292</v>
      </c>
    </row>
    <row r="1165" spans="4:15">
      <c r="D1165" t="str">
        <f t="shared" si="18"/>
        <v>چكمه ايمني نسوز1404/02/15606</v>
      </c>
      <c r="G1165" t="s">
        <v>3808</v>
      </c>
      <c r="H1165" s="38">
        <v>606</v>
      </c>
      <c r="I1165" s="10" t="s">
        <v>233</v>
      </c>
      <c r="J1165" s="10" t="s">
        <v>1854</v>
      </c>
      <c r="K1165" s="10" t="s">
        <v>2152</v>
      </c>
      <c r="L1165" s="38" t="s">
        <v>2639</v>
      </c>
      <c r="M1165" t="str">
        <f>IFERROR(IF(G1165="","",IF(_xlfn.XLOOKUP(D1165,NOSA!C:C,NOSA!C:C)=D1165,"تحویل شده")),"تحویل نشده")</f>
        <v>تحویل نشده</v>
      </c>
      <c r="N1165" s="57">
        <v>45782.262625694442</v>
      </c>
      <c r="O1165" t="s">
        <v>4175</v>
      </c>
    </row>
    <row r="1166" spans="4:15">
      <c r="D1166" t="str">
        <f t="shared" ref="D1166:D1228" si="19">K1166&amp;G1166&amp;H1166</f>
        <v>دستكش كف مواد سبك1404/02/17694</v>
      </c>
      <c r="G1166" t="s">
        <v>3810</v>
      </c>
      <c r="H1166" s="38">
        <v>694</v>
      </c>
      <c r="I1166" s="10" t="s">
        <v>128</v>
      </c>
      <c r="J1166" s="10" t="s">
        <v>1873</v>
      </c>
      <c r="K1166" s="10" t="s">
        <v>2</v>
      </c>
      <c r="L1166" s="38" t="s">
        <v>2639</v>
      </c>
      <c r="M1166" t="str">
        <f>IFERROR(IF(G1166="","",IF(_xlfn.XLOOKUP(D1166,NOSA!C:C,NOSA!C:C)=D1166,"تحویل شده")),"تحویل نشده")</f>
        <v>تحویل شده</v>
      </c>
      <c r="N1166" s="57">
        <v>45784.364651967589</v>
      </c>
      <c r="O1166" t="s">
        <v>4181</v>
      </c>
    </row>
    <row r="1167" spans="4:15">
      <c r="D1167" t="str">
        <f t="shared" si="19"/>
        <v>ماسك نيم صورت دو فيلتره (3M)1404/02/1770</v>
      </c>
      <c r="G1167" t="s">
        <v>3810</v>
      </c>
      <c r="H1167" s="38">
        <v>70</v>
      </c>
      <c r="I1167" s="10" t="s">
        <v>1837</v>
      </c>
      <c r="J1167" s="10" t="s">
        <v>1838</v>
      </c>
      <c r="K1167" s="10" t="s">
        <v>151</v>
      </c>
      <c r="L1167" s="38" t="s">
        <v>3992</v>
      </c>
      <c r="M1167" t="str">
        <f>IFERROR(IF(G1167="","",IF(_xlfn.XLOOKUP(D1167,NOSA!C:C,NOSA!C:C)=D1167,"تحویل شده")),"تحویل نشده")</f>
        <v>تحویل شده</v>
      </c>
      <c r="N1167" s="57">
        <v>45784.47677523148</v>
      </c>
      <c r="O1167" t="s">
        <v>4293</v>
      </c>
    </row>
    <row r="1168" spans="4:15">
      <c r="D1168" t="str">
        <f t="shared" si="19"/>
        <v>عينك كهربايي (روكلاهي)1404/02/17783</v>
      </c>
      <c r="G1168" t="s">
        <v>3810</v>
      </c>
      <c r="H1168" s="38">
        <v>783</v>
      </c>
      <c r="I1168" s="10" t="s">
        <v>2056</v>
      </c>
      <c r="J1168" s="10" t="s">
        <v>1854</v>
      </c>
      <c r="K1168" s="10" t="s">
        <v>1561</v>
      </c>
      <c r="L1168" s="38" t="s">
        <v>2639</v>
      </c>
      <c r="M1168" t="str">
        <f>IFERROR(IF(G1168="","",IF(_xlfn.XLOOKUP(D1168,NOSA!C:C,NOSA!C:C)=D1168,"تحویل شده")),"تحویل نشده")</f>
        <v>تحویل شده</v>
      </c>
      <c r="N1168" s="57">
        <v>45784.730610763887</v>
      </c>
      <c r="O1168" t="s">
        <v>4261</v>
      </c>
    </row>
    <row r="1169" spans="4:15">
      <c r="D1169" t="str">
        <f t="shared" si="19"/>
        <v>دستكش ضد برش سبك1404/02/17100010</v>
      </c>
      <c r="G1169" t="s">
        <v>3810</v>
      </c>
      <c r="H1169" s="38">
        <v>100010</v>
      </c>
      <c r="I1169" s="10" t="s">
        <v>4294</v>
      </c>
      <c r="J1169" s="10" t="s">
        <v>1838</v>
      </c>
      <c r="K1169" s="10" t="s">
        <v>22</v>
      </c>
      <c r="L1169" s="38" t="s">
        <v>2609</v>
      </c>
      <c r="M1169" t="str">
        <f>IFERROR(IF(G1169="","",IF(_xlfn.XLOOKUP(D1169,NOSA!C:C,NOSA!C:C)=D1169,"تحویل شده")),"تحویل نشده")</f>
        <v>تحویل شده</v>
      </c>
      <c r="N1169" s="57">
        <v>45784.820797453707</v>
      </c>
      <c r="O1169" t="s">
        <v>4130</v>
      </c>
    </row>
    <row r="1170" spans="4:15">
      <c r="D1170" t="str">
        <f t="shared" si="19"/>
        <v>پوتين ايمني نسوز1404/02/18723</v>
      </c>
      <c r="G1170" t="s">
        <v>3811</v>
      </c>
      <c r="H1170" s="38">
        <v>723</v>
      </c>
      <c r="I1170" s="10" t="s">
        <v>2010</v>
      </c>
      <c r="J1170" s="10" t="s">
        <v>1838</v>
      </c>
      <c r="K1170" s="10" t="s">
        <v>2151</v>
      </c>
      <c r="L1170" s="38" t="s">
        <v>3992</v>
      </c>
      <c r="M1170" t="str">
        <f>IFERROR(IF(G1170="","",IF(_xlfn.XLOOKUP(D1170,NOSA!C:C,NOSA!C:C)=D1170,"تحویل شده")),"تحویل نشده")</f>
        <v>تحویل شده</v>
      </c>
      <c r="N1170" s="57">
        <v>45785.319793402778</v>
      </c>
      <c r="O1170" t="s">
        <v>4295</v>
      </c>
    </row>
    <row r="1171" spans="4:15">
      <c r="D1171" t="str">
        <f t="shared" si="19"/>
        <v>لباس كار ديرسوز(شلوار) 1404/02/20582</v>
      </c>
      <c r="G1171" t="s">
        <v>3813</v>
      </c>
      <c r="H1171" s="38">
        <v>582</v>
      </c>
      <c r="I1171" s="10" t="s">
        <v>1951</v>
      </c>
      <c r="J1171" s="10" t="s">
        <v>1952</v>
      </c>
      <c r="K1171" s="10" t="s">
        <v>2144</v>
      </c>
      <c r="L1171" s="38" t="s">
        <v>3992</v>
      </c>
      <c r="M1171" t="str">
        <f>IFERROR(IF(G1171="","",IF(_xlfn.XLOOKUP(D1171,NOSA!C:C,NOSA!C:C)=D1171,"تحویل شده")),"تحویل نشده")</f>
        <v>تحویل نشده</v>
      </c>
      <c r="N1171" s="57">
        <v>45787.628893171299</v>
      </c>
    </row>
    <row r="1172" spans="4:15">
      <c r="D1172" t="str">
        <f t="shared" si="19"/>
        <v>پيشبند نسوز آلومينيومي1404/02/22701</v>
      </c>
      <c r="G1172" t="s">
        <v>3815</v>
      </c>
      <c r="H1172" s="38">
        <v>701</v>
      </c>
      <c r="I1172" s="10" t="s">
        <v>1999</v>
      </c>
      <c r="J1172" s="10" t="s">
        <v>1842</v>
      </c>
      <c r="K1172" s="10" t="s">
        <v>36</v>
      </c>
      <c r="L1172" s="38" t="s">
        <v>3364</v>
      </c>
      <c r="M1172" t="str">
        <f>IFERROR(IF(G1172="","",IF(_xlfn.XLOOKUP(D1172,NOSA!C:C,NOSA!C:C)=D1172,"تحویل شده")),"تحویل نشده")</f>
        <v>تحویل شده</v>
      </c>
      <c r="N1172" s="57">
        <v>45789.808354976849</v>
      </c>
      <c r="O1172" t="s">
        <v>4296</v>
      </c>
    </row>
    <row r="1173" spans="4:15">
      <c r="D1173" t="str">
        <f t="shared" si="19"/>
        <v>پوتين ايمني نسوز1404/02/27892</v>
      </c>
      <c r="G1173" t="s">
        <v>3820</v>
      </c>
      <c r="H1173" s="38">
        <v>892</v>
      </c>
      <c r="I1173" s="10" t="s">
        <v>2616</v>
      </c>
      <c r="J1173" s="10" t="s">
        <v>1854</v>
      </c>
      <c r="K1173" s="10" t="s">
        <v>2151</v>
      </c>
      <c r="L1173" s="38" t="s">
        <v>3992</v>
      </c>
      <c r="M1173" t="str">
        <f>IFERROR(IF(G1173="","",IF(_xlfn.XLOOKUP(D1173,NOSA!C:C,NOSA!C:C)=D1173,"تحویل شده")),"تحویل نشده")</f>
        <v>تحویل شده</v>
      </c>
      <c r="N1173" s="57">
        <v>45794.413360300925</v>
      </c>
      <c r="O1173" t="s">
        <v>4300</v>
      </c>
    </row>
    <row r="1174" spans="4:15">
      <c r="D1174" t="str">
        <f t="shared" si="19"/>
        <v>پوتين ايمني نسوز1404/02/28877</v>
      </c>
      <c r="G1174" t="s">
        <v>3821</v>
      </c>
      <c r="H1174" s="38">
        <v>877</v>
      </c>
      <c r="I1174" s="10" t="s">
        <v>730</v>
      </c>
      <c r="J1174" s="10" t="s">
        <v>1800</v>
      </c>
      <c r="K1174" s="10" t="s">
        <v>2151</v>
      </c>
      <c r="L1174" s="38" t="s">
        <v>3992</v>
      </c>
      <c r="M1174" t="str">
        <f>IFERROR(IF(G1174="","",IF(_xlfn.XLOOKUP(D1174,NOSA!C:C,NOSA!C:C)=D1174,"تحویل شده")),"تحویل نشده")</f>
        <v>تحویل شده</v>
      </c>
      <c r="N1174" s="57">
        <v>45795.321127083334</v>
      </c>
      <c r="O1174" t="s">
        <v>4301</v>
      </c>
    </row>
    <row r="1175" spans="4:15">
      <c r="D1175" t="str">
        <f t="shared" si="19"/>
        <v>لباس كار ديرسوز(شلوار) 1404/02/28947</v>
      </c>
      <c r="G1175" t="s">
        <v>3821</v>
      </c>
      <c r="H1175" s="38">
        <v>947</v>
      </c>
      <c r="I1175" s="10" t="s">
        <v>4057</v>
      </c>
      <c r="J1175" s="10" t="s">
        <v>1873</v>
      </c>
      <c r="K1175" s="10" t="s">
        <v>2144</v>
      </c>
      <c r="L1175" s="38" t="s">
        <v>3992</v>
      </c>
      <c r="M1175" t="str">
        <f>IFERROR(IF(G1175="","",IF(_xlfn.XLOOKUP(D1175,NOSA!C:C,NOSA!C:C)=D1175,"تحویل شده")),"تحویل نشده")</f>
        <v>تحویل نشده</v>
      </c>
      <c r="N1175" s="57">
        <v>45795.329739583336</v>
      </c>
      <c r="O1175" t="s">
        <v>4196</v>
      </c>
    </row>
    <row r="1176" spans="4:15">
      <c r="D1176" t="str">
        <f t="shared" si="19"/>
        <v>دستكش ضد برش سبك1404/02/2850</v>
      </c>
      <c r="G1176" t="s">
        <v>3821</v>
      </c>
      <c r="H1176" s="38">
        <v>50</v>
      </c>
      <c r="I1176" s="10" t="s">
        <v>1830</v>
      </c>
      <c r="J1176" s="10" t="s">
        <v>1827</v>
      </c>
      <c r="K1176" s="10" t="s">
        <v>22</v>
      </c>
      <c r="L1176" s="38" t="s">
        <v>3992</v>
      </c>
      <c r="M1176" t="str">
        <f>IFERROR(IF(G1176="","",IF(_xlfn.XLOOKUP(D1176,NOSA!C:C,NOSA!C:C)=D1176,"تحویل شده")),"تحویل نشده")</f>
        <v>تحویل شده</v>
      </c>
      <c r="N1176" s="57">
        <v>45795.453124652777</v>
      </c>
      <c r="O1176" t="s">
        <v>4130</v>
      </c>
    </row>
    <row r="1177" spans="4:15">
      <c r="D1177" t="str">
        <f t="shared" si="19"/>
        <v>دستكش ساق كوتاه نسوز1404/02/2850</v>
      </c>
      <c r="G1177" t="s">
        <v>3821</v>
      </c>
      <c r="H1177" s="38">
        <v>50</v>
      </c>
      <c r="I1177" s="10" t="s">
        <v>1830</v>
      </c>
      <c r="J1177" s="10" t="s">
        <v>1827</v>
      </c>
      <c r="K1177" s="10" t="s">
        <v>168</v>
      </c>
      <c r="L1177" s="38" t="s">
        <v>3992</v>
      </c>
      <c r="M1177" t="str">
        <f>IFERROR(IF(G1177="","",IF(_xlfn.XLOOKUP(D1177,NOSA!C:C,NOSA!C:C)=D1177,"تحویل شده")),"تحویل نشده")</f>
        <v>تحویل نشده</v>
      </c>
      <c r="N1177" s="57">
        <v>45795.453418171295</v>
      </c>
    </row>
    <row r="1178" spans="4:15">
      <c r="D1178" t="str">
        <f t="shared" si="19"/>
        <v>دستكش كف مواد سبك1404/02/29733</v>
      </c>
      <c r="G1178" t="s">
        <v>3822</v>
      </c>
      <c r="H1178" s="38">
        <v>733</v>
      </c>
      <c r="I1178" s="10" t="s">
        <v>2017</v>
      </c>
      <c r="J1178" s="10" t="s">
        <v>1913</v>
      </c>
      <c r="K1178" s="10" t="s">
        <v>2</v>
      </c>
      <c r="L1178" s="38" t="s">
        <v>3992</v>
      </c>
      <c r="M1178" t="str">
        <f>IFERROR(IF(G1178="","",IF(_xlfn.XLOOKUP(D1178,NOSA!C:C,NOSA!C:C)=D1178,"تحویل شده")),"تحویل نشده")</f>
        <v>تحویل شده</v>
      </c>
      <c r="N1178" s="57">
        <v>45796.380895138886</v>
      </c>
      <c r="O1178" t="s">
        <v>4130</v>
      </c>
    </row>
    <row r="1179" spans="4:15">
      <c r="D1179" t="str">
        <f t="shared" si="19"/>
        <v>لباس كار ديرسوز(بلوز) 1404/02/2910008</v>
      </c>
      <c r="G1179" t="s">
        <v>3822</v>
      </c>
      <c r="H1179" s="38">
        <v>10008</v>
      </c>
      <c r="I1179" s="10" t="s">
        <v>4103</v>
      </c>
      <c r="J1179" s="10" t="s">
        <v>1838</v>
      </c>
      <c r="K1179" s="10" t="s">
        <v>2138</v>
      </c>
      <c r="L1179" s="38" t="s">
        <v>3992</v>
      </c>
      <c r="M1179" t="str">
        <f>IFERROR(IF(G1179="","",IF(_xlfn.XLOOKUP(D1179,NOSA!C:C,NOSA!C:C)=D1179,"تحویل شده")),"تحویل نشده")</f>
        <v>تحویل نشده</v>
      </c>
      <c r="N1179" s="57">
        <v>45796.507223148146</v>
      </c>
      <c r="O1179" t="s">
        <v>4303</v>
      </c>
    </row>
    <row r="1180" spans="4:15">
      <c r="D1180" t="str">
        <f t="shared" si="19"/>
        <v>دستكش ضد برش سبك1404/02/29885</v>
      </c>
      <c r="G1180" t="s">
        <v>3822</v>
      </c>
      <c r="H1180" s="38">
        <v>885</v>
      </c>
      <c r="I1180" s="10" t="s">
        <v>3381</v>
      </c>
      <c r="J1180" s="10" t="s">
        <v>1838</v>
      </c>
      <c r="K1180" s="10" t="s">
        <v>22</v>
      </c>
      <c r="L1180" s="38" t="s">
        <v>2609</v>
      </c>
      <c r="M1180" t="str">
        <f>IFERROR(IF(G1180="","",IF(_xlfn.XLOOKUP(D1180,NOSA!C:C,NOSA!C:C)=D1180,"تحویل شده")),"تحویل نشده")</f>
        <v>تحویل شده</v>
      </c>
      <c r="N1180" s="57">
        <v>45796.840636111112</v>
      </c>
      <c r="O1180" t="s">
        <v>4130</v>
      </c>
    </row>
    <row r="1181" spans="4:15">
      <c r="D1181" t="str">
        <f t="shared" si="19"/>
        <v>لباس كار ديرسوز(بلوز و شلوار)1404/02/30599</v>
      </c>
      <c r="G1181" t="s">
        <v>3823</v>
      </c>
      <c r="H1181" s="38">
        <v>599</v>
      </c>
      <c r="I1181" s="10" t="s">
        <v>82</v>
      </c>
      <c r="J1181" s="10" t="s">
        <v>1873</v>
      </c>
      <c r="K1181" s="10" t="s">
        <v>2137</v>
      </c>
      <c r="L1181" s="38" t="s">
        <v>2639</v>
      </c>
      <c r="M1181" t="str">
        <f>IFERROR(IF(G1181="","",IF(_xlfn.XLOOKUP(D1181,NOSA!C:C,NOSA!C:C)=D1181,"تحویل شده")),"تحویل نشده")</f>
        <v>تحویل نشده</v>
      </c>
      <c r="N1181" s="57">
        <v>45797.387319560185</v>
      </c>
      <c r="O1181" t="s">
        <v>4208</v>
      </c>
    </row>
    <row r="1182" spans="4:15">
      <c r="D1182" t="str">
        <f t="shared" si="19"/>
        <v>دستكش ضد برش سبك1404/03/01839</v>
      </c>
      <c r="G1182" t="s">
        <v>3825</v>
      </c>
      <c r="H1182" s="38">
        <v>839</v>
      </c>
      <c r="I1182" s="10" t="s">
        <v>2698</v>
      </c>
      <c r="J1182" s="10" t="s">
        <v>1851</v>
      </c>
      <c r="K1182" s="10" t="s">
        <v>22</v>
      </c>
      <c r="L1182" s="38" t="s">
        <v>3364</v>
      </c>
      <c r="M1182" t="str">
        <f>IFERROR(IF(G1182="","",IF(_xlfn.XLOOKUP(D1182,NOSA!C:C,NOSA!C:C)=D1182,"تحویل شده")),"تحویل نشده")</f>
        <v>تحویل شده</v>
      </c>
      <c r="N1182" s="57">
        <v>45799.641878819442</v>
      </c>
      <c r="O1182" t="s">
        <v>4305</v>
      </c>
    </row>
    <row r="1183" spans="4:15">
      <c r="D1183" t="str">
        <f t="shared" si="19"/>
        <v>كفش ايمني1404/03/01166</v>
      </c>
      <c r="G1183" t="s">
        <v>3825</v>
      </c>
      <c r="H1183" s="38">
        <v>166</v>
      </c>
      <c r="I1183" s="10" t="s">
        <v>1870</v>
      </c>
      <c r="J1183" s="10" t="s">
        <v>1851</v>
      </c>
      <c r="K1183" s="10" t="s">
        <v>2149</v>
      </c>
      <c r="L1183" s="38" t="s">
        <v>2639</v>
      </c>
      <c r="M1183" t="str">
        <f>IFERROR(IF(G1183="","",IF(_xlfn.XLOOKUP(D1183,NOSA!C:C,NOSA!C:C)=D1183,"تحویل شده")),"تحویل نشده")</f>
        <v>تحویل شده</v>
      </c>
      <c r="N1183" s="57">
        <v>45799.947961689817</v>
      </c>
      <c r="O1183" t="s">
        <v>4203</v>
      </c>
    </row>
    <row r="1184" spans="4:15">
      <c r="D1184" t="str">
        <f t="shared" si="19"/>
        <v>لباس كار ديرسوز(شلوار) 1404/03/0310007</v>
      </c>
      <c r="G1184" t="s">
        <v>3827</v>
      </c>
      <c r="H1184" s="38">
        <v>10007</v>
      </c>
      <c r="I1184" s="10" t="s">
        <v>4101</v>
      </c>
      <c r="J1184" s="10" t="s">
        <v>1838</v>
      </c>
      <c r="K1184" s="10" t="s">
        <v>2144</v>
      </c>
      <c r="L1184" s="38" t="s">
        <v>2609</v>
      </c>
      <c r="M1184" t="str">
        <f>IFERROR(IF(G1184="","",IF(_xlfn.XLOOKUP(D1184,NOSA!C:C,NOSA!C:C)=D1184,"تحویل شده")),"تحویل نشده")</f>
        <v>تحویل نشده</v>
      </c>
      <c r="N1184" s="57">
        <v>45801.603189351852</v>
      </c>
      <c r="O1184" t="s">
        <v>4196</v>
      </c>
    </row>
    <row r="1185" spans="4:15">
      <c r="D1185" t="str">
        <f t="shared" si="19"/>
        <v>هدگير نقاب1404/03/04624</v>
      </c>
      <c r="G1185" t="s">
        <v>3828</v>
      </c>
      <c r="H1185" s="38">
        <v>624</v>
      </c>
      <c r="I1185" s="10" t="s">
        <v>1965</v>
      </c>
      <c r="J1185" s="10" t="s">
        <v>1942</v>
      </c>
      <c r="K1185" s="10" t="s">
        <v>12</v>
      </c>
      <c r="L1185" s="38" t="s">
        <v>3364</v>
      </c>
      <c r="M1185" t="str">
        <f>IFERROR(IF(G1185="","",IF(_xlfn.XLOOKUP(D1185,NOSA!C:C,NOSA!C:C)=D1185,"تحویل شده")),"تحویل نشده")</f>
        <v>تحویل نشده</v>
      </c>
      <c r="N1185" s="57">
        <v>45802.003765624999</v>
      </c>
      <c r="O1185" t="s">
        <v>4307</v>
      </c>
    </row>
    <row r="1186" spans="4:15">
      <c r="D1186" t="str">
        <f t="shared" si="19"/>
        <v>لباس كار نسوز(بلوز و شلوار)1404/03/04768</v>
      </c>
      <c r="G1186" t="s">
        <v>3828</v>
      </c>
      <c r="H1186" s="38">
        <v>768</v>
      </c>
      <c r="I1186" s="10" t="s">
        <v>2043</v>
      </c>
      <c r="J1186" s="10" t="s">
        <v>1942</v>
      </c>
      <c r="K1186" s="10" t="s">
        <v>2129</v>
      </c>
      <c r="L1186" s="38" t="s">
        <v>3992</v>
      </c>
      <c r="M1186" t="str">
        <f>IFERROR(IF(G1186="","",IF(_xlfn.XLOOKUP(D1186,NOSA!C:C,NOSA!C:C)=D1186,"تحویل شده")),"تحویل نشده")</f>
        <v>تحویل شده</v>
      </c>
      <c r="N1186" s="57">
        <v>45802.348978819442</v>
      </c>
      <c r="O1186" t="s">
        <v>4310</v>
      </c>
    </row>
    <row r="1187" spans="4:15">
      <c r="D1187" t="str">
        <f t="shared" si="19"/>
        <v>عينك رويت مذاب1404/03/06706</v>
      </c>
      <c r="G1187" t="s">
        <v>3830</v>
      </c>
      <c r="H1187" s="38">
        <v>706</v>
      </c>
      <c r="I1187" s="10" t="s">
        <v>2001</v>
      </c>
      <c r="J1187" s="10" t="s">
        <v>1829</v>
      </c>
      <c r="K1187" s="10" t="s">
        <v>2240</v>
      </c>
      <c r="L1187" s="38" t="s">
        <v>3992</v>
      </c>
      <c r="M1187" t="str">
        <f>IFERROR(IF(G1187="","",IF(_xlfn.XLOOKUP(D1187,NOSA!C:C,NOSA!C:C)=D1187,"تحویل شده")),"تحویل نشده")</f>
        <v>تحویل شده</v>
      </c>
      <c r="N1187" s="57">
        <v>45804.482685300929</v>
      </c>
    </row>
    <row r="1188" spans="4:15">
      <c r="D1188" t="str">
        <f t="shared" si="19"/>
        <v>لباس كار ديرسوز(بلوز و شلوار)1404/03/06706</v>
      </c>
      <c r="G1188" t="s">
        <v>3830</v>
      </c>
      <c r="H1188" s="38">
        <v>706</v>
      </c>
      <c r="I1188" s="10" t="s">
        <v>2001</v>
      </c>
      <c r="J1188" s="10" t="s">
        <v>1829</v>
      </c>
      <c r="K1188" s="10" t="s">
        <v>2137</v>
      </c>
      <c r="L1188" s="38" t="s">
        <v>3992</v>
      </c>
      <c r="M1188" t="str">
        <f>IFERROR(IF(G1188="","",IF(_xlfn.XLOOKUP(D1188,NOSA!C:C,NOSA!C:C)=D1188,"تحویل شده")),"تحویل نشده")</f>
        <v>تحویل شده</v>
      </c>
      <c r="N1188" s="57">
        <v>45804.483592476849</v>
      </c>
      <c r="O1188" t="s">
        <v>4123</v>
      </c>
    </row>
    <row r="1189" spans="4:15">
      <c r="D1189" t="str">
        <f t="shared" si="19"/>
        <v>دستكش ضد اسيد و روغن1404/03/07839</v>
      </c>
      <c r="G1189" t="s">
        <v>3831</v>
      </c>
      <c r="H1189" s="38">
        <v>839</v>
      </c>
      <c r="I1189" s="10" t="s">
        <v>2698</v>
      </c>
      <c r="J1189" s="10" t="s">
        <v>1851</v>
      </c>
      <c r="K1189" s="10" t="s">
        <v>507</v>
      </c>
      <c r="L1189" s="38" t="s">
        <v>3364</v>
      </c>
      <c r="M1189" t="str">
        <f>IFERROR(IF(G1189="","",IF(_xlfn.XLOOKUP(D1189,NOSA!C:C,NOSA!C:C)=D1189,"تحویل شده")),"تحویل نشده")</f>
        <v>تحویل شده</v>
      </c>
      <c r="N1189" s="57">
        <v>45805.527893981482</v>
      </c>
      <c r="O1189" t="s">
        <v>4315</v>
      </c>
    </row>
    <row r="1190" spans="4:15">
      <c r="D1190" t="str">
        <f t="shared" si="19"/>
        <v>چكمه ايمني نسوز1404/03/08766</v>
      </c>
      <c r="G1190" t="s">
        <v>3832</v>
      </c>
      <c r="H1190" s="38">
        <v>766</v>
      </c>
      <c r="I1190" s="10" t="s">
        <v>2041</v>
      </c>
      <c r="J1190" s="10" t="s">
        <v>1840</v>
      </c>
      <c r="K1190" s="10" t="s">
        <v>2152</v>
      </c>
      <c r="L1190" s="38" t="s">
        <v>3992</v>
      </c>
      <c r="M1190" t="str">
        <f>IFERROR(IF(G1190="","",IF(_xlfn.XLOOKUP(D1190,NOSA!C:C,NOSA!C:C)=D1190,"تحویل شده")),"تحویل نشده")</f>
        <v>تحویل شده</v>
      </c>
      <c r="N1190" s="57">
        <v>45806.491514236113</v>
      </c>
      <c r="O1190" t="s">
        <v>4316</v>
      </c>
    </row>
    <row r="1191" spans="4:15">
      <c r="D1191" t="str">
        <f t="shared" si="19"/>
        <v>لباس كار(بلوز و شلوار)1404/03/08760</v>
      </c>
      <c r="G1191" t="s">
        <v>3832</v>
      </c>
      <c r="H1191" s="38">
        <v>760</v>
      </c>
      <c r="I1191" s="10" t="s">
        <v>1003</v>
      </c>
      <c r="J1191" s="10" t="s">
        <v>1895</v>
      </c>
      <c r="K1191" s="10" t="s">
        <v>2119</v>
      </c>
      <c r="L1191" s="38" t="s">
        <v>3992</v>
      </c>
      <c r="M1191" t="str">
        <f>IFERROR(IF(G1191="","",IF(_xlfn.XLOOKUP(D1191,NOSA!C:C,NOSA!C:C)=D1191,"تحویل شده")),"تحویل نشده")</f>
        <v>تحویل شده</v>
      </c>
      <c r="N1191" s="57">
        <v>45806.518473958335</v>
      </c>
    </row>
    <row r="1192" spans="4:15">
      <c r="D1192" t="str">
        <f t="shared" si="19"/>
        <v>كفش ايمني1404/03/08760</v>
      </c>
      <c r="G1192" t="s">
        <v>3832</v>
      </c>
      <c r="H1192" s="38">
        <v>760</v>
      </c>
      <c r="I1192" s="10" t="s">
        <v>1003</v>
      </c>
      <c r="J1192" s="10" t="s">
        <v>1895</v>
      </c>
      <c r="K1192" s="10" t="s">
        <v>2149</v>
      </c>
      <c r="L1192" s="38" t="s">
        <v>3992</v>
      </c>
      <c r="M1192" t="str">
        <f>IFERROR(IF(G1192="","",IF(_xlfn.XLOOKUP(D1192,NOSA!C:C,NOSA!C:C)=D1192,"تحویل شده")),"تحویل نشده")</f>
        <v>تحویل شده</v>
      </c>
      <c r="N1192" s="57">
        <v>45806.519409606481</v>
      </c>
    </row>
    <row r="1193" spans="4:15">
      <c r="D1193" t="str">
        <f t="shared" si="19"/>
        <v>عينك گاگل1404/03/08839</v>
      </c>
      <c r="G1193" t="s">
        <v>3832</v>
      </c>
      <c r="H1193" s="38">
        <v>839</v>
      </c>
      <c r="I1193" s="10" t="s">
        <v>2698</v>
      </c>
      <c r="J1193" s="10" t="s">
        <v>1851</v>
      </c>
      <c r="K1193" s="10" t="s">
        <v>1556</v>
      </c>
      <c r="L1193" s="38" t="s">
        <v>2609</v>
      </c>
      <c r="M1193" t="str">
        <f>IFERROR(IF(G1193="","",IF(_xlfn.XLOOKUP(D1193,NOSA!C:C,NOSA!C:C)=D1193,"تحویل شده")),"تحویل نشده")</f>
        <v>تحویل شده</v>
      </c>
      <c r="N1193" s="57">
        <v>45806.612293865743</v>
      </c>
      <c r="O1193" t="s">
        <v>4317</v>
      </c>
    </row>
    <row r="1194" spans="4:15">
      <c r="D1194" t="str">
        <f t="shared" si="19"/>
        <v>كفش ايمني1404/03/10309</v>
      </c>
      <c r="G1194" t="s">
        <v>3834</v>
      </c>
      <c r="H1194" s="38">
        <v>309</v>
      </c>
      <c r="I1194" s="10" t="s">
        <v>1905</v>
      </c>
      <c r="J1194" s="10" t="s">
        <v>1906</v>
      </c>
      <c r="K1194" s="10" t="s">
        <v>2149</v>
      </c>
      <c r="L1194" s="38" t="s">
        <v>3992</v>
      </c>
      <c r="M1194" t="str">
        <f>IFERROR(IF(G1194="","",IF(_xlfn.XLOOKUP(D1194,NOSA!C:C,NOSA!C:C)=D1194,"تحویل شده")),"تحویل نشده")</f>
        <v>تحویل شده</v>
      </c>
      <c r="N1194" s="57">
        <v>45808.335754976855</v>
      </c>
      <c r="O1194" t="s">
        <v>4319</v>
      </c>
    </row>
    <row r="1195" spans="4:15">
      <c r="D1195" t="str">
        <f t="shared" si="19"/>
        <v>مقنعه نسوز چرمي1404/03/12545</v>
      </c>
      <c r="G1195" t="s">
        <v>3836</v>
      </c>
      <c r="H1195" s="38">
        <v>545</v>
      </c>
      <c r="I1195" s="10" t="s">
        <v>1940</v>
      </c>
      <c r="J1195" s="10" t="s">
        <v>1861</v>
      </c>
      <c r="K1195" s="10" t="s">
        <v>7</v>
      </c>
      <c r="L1195" s="38" t="s">
        <v>3364</v>
      </c>
      <c r="M1195" t="str">
        <f>IFERROR(IF(G1195="","",IF(_xlfn.XLOOKUP(D1195,NOSA!C:C,NOSA!C:C)=D1195,"تحویل شده")),"تحویل نشده")</f>
        <v>تحویل نشده</v>
      </c>
      <c r="N1195" s="57">
        <v>45810.31230972222</v>
      </c>
      <c r="O1195" t="s">
        <v>4324</v>
      </c>
    </row>
    <row r="1196" spans="4:15">
      <c r="D1196" t="str">
        <f t="shared" si="19"/>
        <v>آستين آلومينيومي1404/03/12545</v>
      </c>
      <c r="G1196" t="s">
        <v>3836</v>
      </c>
      <c r="H1196" s="38">
        <v>545</v>
      </c>
      <c r="I1196" s="10" t="s">
        <v>1940</v>
      </c>
      <c r="J1196" s="10" t="s">
        <v>1861</v>
      </c>
      <c r="K1196" s="10" t="s">
        <v>38</v>
      </c>
      <c r="L1196" s="38" t="s">
        <v>3364</v>
      </c>
      <c r="M1196" t="str">
        <f>IFERROR(IF(G1196="","",IF(_xlfn.XLOOKUP(D1196,NOSA!C:C,NOSA!C:C)=D1196,"تحویل شده")),"تحویل نشده")</f>
        <v>تحویل شده</v>
      </c>
      <c r="N1196" s="57">
        <v>45810.312481712965</v>
      </c>
      <c r="O1196" t="s">
        <v>4324</v>
      </c>
    </row>
    <row r="1197" spans="4:15">
      <c r="D1197" t="str">
        <f t="shared" si="19"/>
        <v>پيشبند نسوز آلومينيومي1404/03/12545</v>
      </c>
      <c r="G1197" t="s">
        <v>3836</v>
      </c>
      <c r="H1197" s="38">
        <v>545</v>
      </c>
      <c r="I1197" s="10" t="s">
        <v>1940</v>
      </c>
      <c r="J1197" s="10" t="s">
        <v>1861</v>
      </c>
      <c r="K1197" s="10" t="s">
        <v>36</v>
      </c>
      <c r="L1197" s="38" t="s">
        <v>3364</v>
      </c>
      <c r="M1197" t="str">
        <f>IFERROR(IF(G1197="","",IF(_xlfn.XLOOKUP(D1197,NOSA!C:C,NOSA!C:C)=D1197,"تحویل شده")),"تحویل نشده")</f>
        <v>تحویل شده</v>
      </c>
      <c r="N1197" s="57">
        <v>45810.312829166665</v>
      </c>
      <c r="O1197" t="s">
        <v>4324</v>
      </c>
    </row>
    <row r="1198" spans="4:15">
      <c r="D1198" t="str">
        <f t="shared" si="19"/>
        <v>دستكش ساق بلند نسوز1404/03/12545</v>
      </c>
      <c r="G1198" t="s">
        <v>3836</v>
      </c>
      <c r="H1198" s="38">
        <v>545</v>
      </c>
      <c r="I1198" s="10" t="s">
        <v>1940</v>
      </c>
      <c r="J1198" s="10" t="s">
        <v>1861</v>
      </c>
      <c r="K1198" s="10" t="s">
        <v>180</v>
      </c>
      <c r="L1198" s="38" t="s">
        <v>3364</v>
      </c>
      <c r="M1198" t="str">
        <f>IFERROR(IF(G1198="","",IF(_xlfn.XLOOKUP(D1198,NOSA!C:C,NOSA!C:C)=D1198,"تحویل شده")),"تحویل نشده")</f>
        <v>تحویل شده</v>
      </c>
      <c r="N1198" s="57">
        <v>45810.313810763888</v>
      </c>
      <c r="O1198" t="s">
        <v>4324</v>
      </c>
    </row>
    <row r="1199" spans="4:15">
      <c r="D1199" t="str">
        <f t="shared" si="19"/>
        <v>لباس كار كارشناسي1404/03/12843</v>
      </c>
      <c r="G1199" t="s">
        <v>3836</v>
      </c>
      <c r="H1199" s="38">
        <v>843</v>
      </c>
      <c r="I1199" s="10" t="s">
        <v>2695</v>
      </c>
      <c r="J1199" s="10" t="s">
        <v>4325</v>
      </c>
      <c r="K1199" s="10" t="s">
        <v>2132</v>
      </c>
      <c r="L1199" s="38" t="s">
        <v>3992</v>
      </c>
      <c r="M1199" t="str">
        <f>IFERROR(IF(G1199="","",IF(_xlfn.XLOOKUP(D1199,NOSA!C:C,NOSA!C:C)=D1199,"تحویل شده")),"تحویل نشده")</f>
        <v>تحویل نشده</v>
      </c>
      <c r="N1199" s="57">
        <v>45810.344967939818</v>
      </c>
      <c r="O1199" t="s">
        <v>4123</v>
      </c>
    </row>
    <row r="1200" spans="4:15">
      <c r="D1200" t="str">
        <f t="shared" si="19"/>
        <v>دستكش ضد برش سبك1404/03/12947</v>
      </c>
      <c r="G1200" t="s">
        <v>3836</v>
      </c>
      <c r="H1200" s="38">
        <v>947</v>
      </c>
      <c r="I1200" s="10" t="s">
        <v>4057</v>
      </c>
      <c r="J1200" s="10" t="s">
        <v>1873</v>
      </c>
      <c r="K1200" s="10" t="s">
        <v>22</v>
      </c>
      <c r="L1200" s="38" t="s">
        <v>3992</v>
      </c>
      <c r="M1200" t="str">
        <f>IFERROR(IF(G1200="","",IF(_xlfn.XLOOKUP(D1200,NOSA!C:C,NOSA!C:C)=D1200,"تحویل شده")),"تحویل نشده")</f>
        <v>تحویل شده</v>
      </c>
      <c r="N1200" s="57">
        <v>45810.362775810187</v>
      </c>
      <c r="O1200" t="s">
        <v>4130</v>
      </c>
    </row>
    <row r="1201" spans="4:15">
      <c r="D1201" t="str">
        <f t="shared" si="19"/>
        <v>هدگير نقاب1404/03/13651</v>
      </c>
      <c r="G1201" t="s">
        <v>3837</v>
      </c>
      <c r="H1201" s="38">
        <v>651</v>
      </c>
      <c r="I1201" s="10" t="s">
        <v>165</v>
      </c>
      <c r="J1201" s="10" t="s">
        <v>1840</v>
      </c>
      <c r="K1201" s="10" t="s">
        <v>12</v>
      </c>
      <c r="L1201" s="38" t="s">
        <v>3364</v>
      </c>
      <c r="M1201" t="str">
        <f>IFERROR(IF(G1201="","",IF(_xlfn.XLOOKUP(D1201,NOSA!C:C,NOSA!C:C)=D1201,"تحویل شده")),"تحویل نشده")</f>
        <v>تحویل شده</v>
      </c>
      <c r="N1201" s="57">
        <v>45811.402413773147</v>
      </c>
      <c r="O1201" t="s">
        <v>4326</v>
      </c>
    </row>
    <row r="1202" spans="4:15">
      <c r="D1202" t="str">
        <f t="shared" si="19"/>
        <v>نقاب تیره1404/03/13651</v>
      </c>
      <c r="G1202" t="s">
        <v>3837</v>
      </c>
      <c r="H1202" s="38">
        <v>651</v>
      </c>
      <c r="I1202" s="10" t="s">
        <v>165</v>
      </c>
      <c r="J1202" s="10" t="s">
        <v>1840</v>
      </c>
      <c r="K1202" s="10" t="s">
        <v>2176</v>
      </c>
      <c r="L1202" s="38" t="s">
        <v>3364</v>
      </c>
      <c r="M1202" t="str">
        <f>IFERROR(IF(G1202="","",IF(_xlfn.XLOOKUP(D1202,NOSA!C:C,NOSA!C:C)=D1202,"تحویل شده")),"تحویل نشده")</f>
        <v>تحویل نشده</v>
      </c>
      <c r="N1202" s="57">
        <v>45811.403162152776</v>
      </c>
      <c r="O1202" t="s">
        <v>4326</v>
      </c>
    </row>
    <row r="1203" spans="4:15">
      <c r="D1203" t="str">
        <f t="shared" si="19"/>
        <v>پوتين ايمني نسوز1404/03/13895</v>
      </c>
      <c r="G1203" t="s">
        <v>3837</v>
      </c>
      <c r="H1203" s="38">
        <v>895</v>
      </c>
      <c r="I1203" s="10" t="s">
        <v>3536</v>
      </c>
      <c r="J1203" s="10" t="s">
        <v>4140</v>
      </c>
      <c r="K1203" s="10" t="s">
        <v>2151</v>
      </c>
      <c r="L1203" s="38" t="s">
        <v>3992</v>
      </c>
      <c r="M1203" t="str">
        <f>IFERROR(IF(G1203="","",IF(_xlfn.XLOOKUP(D1203,NOSA!C:C,NOSA!C:C)=D1203,"تحویل شده")),"تحویل نشده")</f>
        <v>تحویل نشده</v>
      </c>
      <c r="N1203" s="57">
        <v>45811.440594328706</v>
      </c>
    </row>
    <row r="1204" spans="4:15">
      <c r="D1204" t="str">
        <f t="shared" si="19"/>
        <v>پوتين ايمني نسوز1404/03/13848</v>
      </c>
      <c r="G1204" t="s">
        <v>3837</v>
      </c>
      <c r="H1204" s="38">
        <v>848</v>
      </c>
      <c r="I1204" s="10" t="s">
        <v>2769</v>
      </c>
      <c r="J1204" s="10" t="s">
        <v>1952</v>
      </c>
      <c r="K1204" s="10" t="s">
        <v>2151</v>
      </c>
      <c r="L1204" s="38" t="s">
        <v>3364</v>
      </c>
      <c r="M1204" t="str">
        <f>IFERROR(IF(G1204="","",IF(_xlfn.XLOOKUP(D1204,NOSA!C:C,NOSA!C:C)=D1204,"تحویل شده")),"تحویل نشده")</f>
        <v>تحویل نشده</v>
      </c>
      <c r="N1204" s="57">
        <v>45811.48616828704</v>
      </c>
      <c r="O1204" t="s">
        <v>4327</v>
      </c>
    </row>
    <row r="1205" spans="4:15">
      <c r="D1205" t="str">
        <f t="shared" si="19"/>
        <v>دستكش ضد برش سبك1404/03/14835</v>
      </c>
      <c r="G1205" t="s">
        <v>3838</v>
      </c>
      <c r="H1205" s="38">
        <v>835</v>
      </c>
      <c r="I1205" s="10" t="s">
        <v>2659</v>
      </c>
      <c r="J1205" s="10" t="s">
        <v>1873</v>
      </c>
      <c r="K1205" s="10" t="s">
        <v>22</v>
      </c>
      <c r="L1205" s="38" t="s">
        <v>2609</v>
      </c>
      <c r="M1205" t="str">
        <f>IFERROR(IF(G1205="","",IF(_xlfn.XLOOKUP(D1205,NOSA!C:C,NOSA!C:C)=D1205,"تحویل شده")),"تحویل نشده")</f>
        <v>تحویل شده</v>
      </c>
      <c r="N1205" s="57">
        <v>45812.513653009257</v>
      </c>
      <c r="O1205" t="s">
        <v>4130</v>
      </c>
    </row>
    <row r="1206" spans="4:15">
      <c r="D1206" t="str">
        <f t="shared" si="19"/>
        <v>لباس كار نسوز(بلوز و شلوار)1404/03/16819</v>
      </c>
      <c r="G1206" t="s">
        <v>3840</v>
      </c>
      <c r="H1206" s="38">
        <v>819</v>
      </c>
      <c r="I1206" s="10" t="s">
        <v>2611</v>
      </c>
      <c r="J1206" s="10" t="s">
        <v>1844</v>
      </c>
      <c r="K1206" s="10" t="s">
        <v>2129</v>
      </c>
      <c r="L1206" s="38" t="s">
        <v>2639</v>
      </c>
      <c r="M1206" t="str">
        <f>IFERROR(IF(G1206="","",IF(_xlfn.XLOOKUP(D1206,NOSA!C:C,NOSA!C:C)=D1206,"تحویل شده")),"تحویل نشده")</f>
        <v>تحویل شده</v>
      </c>
      <c r="N1206" s="57">
        <v>45814.342238541663</v>
      </c>
      <c r="O1206" t="s">
        <v>4208</v>
      </c>
    </row>
    <row r="1207" spans="4:15">
      <c r="D1207" t="str">
        <f t="shared" si="19"/>
        <v>لباس كار ديرسوز(بلوز و شلوار)1404/03/17829</v>
      </c>
      <c r="G1207" t="s">
        <v>3841</v>
      </c>
      <c r="H1207" s="38">
        <v>829</v>
      </c>
      <c r="I1207" s="10" t="s">
        <v>2620</v>
      </c>
      <c r="J1207" s="10" t="s">
        <v>1840</v>
      </c>
      <c r="K1207" s="10" t="s">
        <v>2137</v>
      </c>
      <c r="L1207" s="38" t="s">
        <v>3364</v>
      </c>
      <c r="M1207" t="str">
        <f>IFERROR(IF(G1207="","",IF(_xlfn.XLOOKUP(D1207,NOSA!C:C,NOSA!C:C)=D1207,"تحویل شده")),"تحویل نشده")</f>
        <v>تحویل نشده</v>
      </c>
      <c r="N1207" s="57">
        <v>45815.605723263892</v>
      </c>
      <c r="O1207" t="s">
        <v>4329</v>
      </c>
    </row>
    <row r="1208" spans="4:15">
      <c r="D1208" t="str">
        <f t="shared" si="19"/>
        <v>هدگير نقاب1404/03/18950</v>
      </c>
      <c r="G1208" t="s">
        <v>3842</v>
      </c>
      <c r="H1208" s="38">
        <v>950</v>
      </c>
      <c r="I1208" s="10" t="s">
        <v>4148</v>
      </c>
      <c r="J1208" s="10" t="s">
        <v>4149</v>
      </c>
      <c r="K1208" s="10" t="s">
        <v>12</v>
      </c>
      <c r="L1208" s="38" t="s">
        <v>3364</v>
      </c>
      <c r="M1208" t="str">
        <f>IFERROR(IF(G1208="","",IF(_xlfn.XLOOKUP(D1208,NOSA!C:C,NOSA!C:C)=D1208,"تحویل شده")),"تحویل نشده")</f>
        <v>تحویل شده</v>
      </c>
      <c r="N1208" s="57">
        <v>45816.710727430553</v>
      </c>
    </row>
    <row r="1209" spans="4:15">
      <c r="D1209" t="str">
        <f t="shared" si="19"/>
        <v>لباس كار نسوز(شلوار)1404/03/18892</v>
      </c>
      <c r="G1209" t="s">
        <v>3842</v>
      </c>
      <c r="H1209" s="38">
        <v>892</v>
      </c>
      <c r="I1209" s="10" t="s">
        <v>2616</v>
      </c>
      <c r="J1209" s="10" t="s">
        <v>1854</v>
      </c>
      <c r="K1209" s="10" t="s">
        <v>2661</v>
      </c>
      <c r="L1209" s="38" t="s">
        <v>2639</v>
      </c>
      <c r="M1209" t="str">
        <f>IFERROR(IF(G1209="","",IF(_xlfn.XLOOKUP(D1209,NOSA!C:C,NOSA!C:C)=D1209,"تحویل شده")),"تحویل نشده")</f>
        <v>تحویل نشده</v>
      </c>
      <c r="N1209" s="57">
        <v>45816.882106597222</v>
      </c>
      <c r="O1209" t="s">
        <v>4181</v>
      </c>
    </row>
    <row r="1210" spans="4:15">
      <c r="D1210" t="str">
        <f t="shared" si="19"/>
        <v>لباس كار نسوز (بلوز) 1404/03/18892</v>
      </c>
      <c r="G1210" t="s">
        <v>3842</v>
      </c>
      <c r="H1210" s="38">
        <v>892</v>
      </c>
      <c r="I1210" s="10" t="s">
        <v>2616</v>
      </c>
      <c r="J1210" s="10" t="s">
        <v>1854</v>
      </c>
      <c r="K1210" s="10" t="s">
        <v>2122</v>
      </c>
      <c r="L1210" s="38" t="s">
        <v>2639</v>
      </c>
      <c r="M1210" t="str">
        <f>IFERROR(IF(G1210="","",IF(_xlfn.XLOOKUP(D1210,NOSA!C:C,NOSA!C:C)=D1210,"تحویل شده")),"تحویل نشده")</f>
        <v>تحویل نشده</v>
      </c>
      <c r="N1210" s="57">
        <v>45816.882484374997</v>
      </c>
      <c r="O1210" t="s">
        <v>4181</v>
      </c>
    </row>
    <row r="1211" spans="4:15">
      <c r="D1211" t="str">
        <f t="shared" si="19"/>
        <v>نقاب تیره1404/03/19567</v>
      </c>
      <c r="G1211" t="s">
        <v>3843</v>
      </c>
      <c r="H1211" s="38">
        <v>567</v>
      </c>
      <c r="I1211" s="10" t="s">
        <v>1947</v>
      </c>
      <c r="J1211" s="10" t="s">
        <v>1844</v>
      </c>
      <c r="K1211" s="10" t="s">
        <v>2176</v>
      </c>
      <c r="L1211" s="38" t="s">
        <v>3364</v>
      </c>
      <c r="M1211" t="str">
        <f>IFERROR(IF(G1211="","",IF(_xlfn.XLOOKUP(D1211,NOSA!C:C,NOSA!C:C)=D1211,"تحویل شده")),"تحویل نشده")</f>
        <v>تحویل نشده</v>
      </c>
      <c r="N1211" s="57">
        <v>45817.480048958336</v>
      </c>
      <c r="O1211" t="s">
        <v>4330</v>
      </c>
    </row>
    <row r="1212" spans="4:15">
      <c r="D1212" t="str">
        <f t="shared" si="19"/>
        <v>دستكش ضد برش سبك1404/03/19819</v>
      </c>
      <c r="G1212" t="s">
        <v>3843</v>
      </c>
      <c r="H1212" s="38">
        <v>819</v>
      </c>
      <c r="I1212" s="10" t="s">
        <v>2611</v>
      </c>
      <c r="J1212" s="10" t="s">
        <v>1844</v>
      </c>
      <c r="K1212" s="10" t="s">
        <v>22</v>
      </c>
      <c r="L1212" s="38" t="s">
        <v>3364</v>
      </c>
      <c r="M1212" t="str">
        <f>IFERROR(IF(G1212="","",IF(_xlfn.XLOOKUP(D1212,NOSA!C:C,NOSA!C:C)=D1212,"تحویل شده")),"تحویل نشده")</f>
        <v>تحویل نشده</v>
      </c>
      <c r="N1212" s="57">
        <v>45817.480954629631</v>
      </c>
      <c r="O1212" t="s">
        <v>4331</v>
      </c>
    </row>
    <row r="1213" spans="4:15">
      <c r="D1213" t="str">
        <f t="shared" si="19"/>
        <v>دستكش ضد برش سبك1404/03/20624</v>
      </c>
      <c r="G1213" t="s">
        <v>3844</v>
      </c>
      <c r="H1213" s="38">
        <v>624</v>
      </c>
      <c r="I1213" s="10" t="s">
        <v>1965</v>
      </c>
      <c r="J1213" s="10" t="s">
        <v>1942</v>
      </c>
      <c r="K1213" s="10" t="s">
        <v>22</v>
      </c>
      <c r="L1213" s="38" t="s">
        <v>2609</v>
      </c>
      <c r="M1213" t="str">
        <f>IFERROR(IF(G1213="","",IF(_xlfn.XLOOKUP(D1213,NOSA!C:C,NOSA!C:C)=D1213,"تحویل شده")),"تحویل نشده")</f>
        <v>تحویل شده</v>
      </c>
      <c r="N1213" s="57">
        <v>45818.36125613426</v>
      </c>
      <c r="O1213" t="s">
        <v>4130</v>
      </c>
    </row>
    <row r="1214" spans="4:15">
      <c r="D1214" t="str">
        <f t="shared" si="19"/>
        <v>لباس كار معمولي- بلوز و شلوار1404/03/20851</v>
      </c>
      <c r="G1214" t="s">
        <v>3844</v>
      </c>
      <c r="H1214" s="38">
        <v>851</v>
      </c>
      <c r="I1214" s="10" t="s">
        <v>2761</v>
      </c>
      <c r="J1214" s="10" t="s">
        <v>1980</v>
      </c>
      <c r="K1214" s="10" t="s">
        <v>2348</v>
      </c>
      <c r="L1214" s="38" t="s">
        <v>3992</v>
      </c>
      <c r="M1214" t="str">
        <f>IFERROR(IF(G1214="","",IF(_xlfn.XLOOKUP(D1214,NOSA!C:C,NOSA!C:C)=D1214,"تحویل شده")),"تحویل نشده")</f>
        <v>تحویل نشده</v>
      </c>
      <c r="N1214" s="57">
        <v>45818.383765856481</v>
      </c>
    </row>
    <row r="1215" spans="4:15">
      <c r="D1215" t="str">
        <f t="shared" si="19"/>
        <v>چكمه ايمني نسوز1404/03/2045</v>
      </c>
      <c r="G1215" t="s">
        <v>3844</v>
      </c>
      <c r="H1215" s="38">
        <v>45</v>
      </c>
      <c r="I1215" s="10" t="s">
        <v>1826</v>
      </c>
      <c r="J1215" s="10" t="s">
        <v>1827</v>
      </c>
      <c r="K1215" s="10" t="s">
        <v>2152</v>
      </c>
      <c r="L1215" s="38" t="s">
        <v>3992</v>
      </c>
      <c r="M1215" t="str">
        <f>IFERROR(IF(G1215="","",IF(_xlfn.XLOOKUP(D1215,NOSA!C:C,NOSA!C:C)=D1215,"تحویل شده")),"تحویل نشده")</f>
        <v>تحویل نشده</v>
      </c>
      <c r="N1215" s="57">
        <v>45818.4875994213</v>
      </c>
      <c r="O1215" t="s">
        <v>4332</v>
      </c>
    </row>
    <row r="1216" spans="4:15">
      <c r="D1216" t="str">
        <f t="shared" si="19"/>
        <v>عينك تيره برشكاري1404/03/2045</v>
      </c>
      <c r="G1216" t="s">
        <v>3844</v>
      </c>
      <c r="H1216" s="38">
        <v>45</v>
      </c>
      <c r="I1216" s="10" t="s">
        <v>1826</v>
      </c>
      <c r="J1216" s="10" t="s">
        <v>1827</v>
      </c>
      <c r="K1216" s="10" t="s">
        <v>1522</v>
      </c>
      <c r="L1216" s="38" t="s">
        <v>3992</v>
      </c>
      <c r="M1216" t="str">
        <f>IFERROR(IF(G1216="","",IF(_xlfn.XLOOKUP(D1216,NOSA!C:C,NOSA!C:C)=D1216,"تحویل شده")),"تحویل نشده")</f>
        <v>تحویل نشده</v>
      </c>
      <c r="N1216" s="57">
        <v>45818.488127083336</v>
      </c>
    </row>
    <row r="1217" spans="4:15">
      <c r="D1217" t="str">
        <f t="shared" si="19"/>
        <v>لباس كار ديرسوز(بلوز و شلوار)1404/03/2010008</v>
      </c>
      <c r="G1217" t="s">
        <v>3844</v>
      </c>
      <c r="H1217" s="38">
        <v>10008</v>
      </c>
      <c r="I1217" s="10" t="s">
        <v>4103</v>
      </c>
      <c r="J1217" s="10" t="s">
        <v>1838</v>
      </c>
      <c r="K1217" s="10" t="s">
        <v>2137</v>
      </c>
      <c r="L1217" s="38" t="s">
        <v>3992</v>
      </c>
      <c r="M1217" t="str">
        <f>IFERROR(IF(G1217="","",IF(_xlfn.XLOOKUP(D1217,NOSA!C:C,NOSA!C:C)=D1217,"تحویل شده")),"تحویل نشده")</f>
        <v>تحویل شده</v>
      </c>
      <c r="N1217" s="57">
        <v>45818.51720509259</v>
      </c>
      <c r="O1217" t="s">
        <v>4196</v>
      </c>
    </row>
    <row r="1218" spans="4:15">
      <c r="D1218" t="str">
        <f t="shared" si="19"/>
        <v>لباس كار ديرسوز(بلوز و شلوار)1404/03/2010007</v>
      </c>
      <c r="G1218" t="s">
        <v>3844</v>
      </c>
      <c r="H1218" s="38">
        <v>10007</v>
      </c>
      <c r="I1218" s="10" t="s">
        <v>4101</v>
      </c>
      <c r="J1218" s="10" t="s">
        <v>1838</v>
      </c>
      <c r="K1218" s="10" t="s">
        <v>2137</v>
      </c>
      <c r="L1218" s="38" t="s">
        <v>3992</v>
      </c>
      <c r="M1218" t="str">
        <f>IFERROR(IF(G1218="","",IF(_xlfn.XLOOKUP(D1218,NOSA!C:C,NOSA!C:C)=D1218,"تحویل شده")),"تحویل نشده")</f>
        <v>تحویل شده</v>
      </c>
      <c r="N1218" s="57">
        <v>45818.517427893516</v>
      </c>
      <c r="O1218" t="s">
        <v>4333</v>
      </c>
    </row>
    <row r="1219" spans="4:15">
      <c r="D1219" t="str">
        <f t="shared" si="19"/>
        <v>كفش ايمني1404/03/21121</v>
      </c>
      <c r="G1219" t="s">
        <v>3845</v>
      </c>
      <c r="H1219" s="38">
        <v>121</v>
      </c>
      <c r="I1219" s="10" t="s">
        <v>1852</v>
      </c>
      <c r="J1219" s="10" t="s">
        <v>1861</v>
      </c>
      <c r="K1219" s="10" t="s">
        <v>2149</v>
      </c>
      <c r="L1219" s="38" t="s">
        <v>3364</v>
      </c>
      <c r="M1219" t="str">
        <f>IFERROR(IF(G1219="","",IF(_xlfn.XLOOKUP(D1219,NOSA!C:C,NOSA!C:C)=D1219,"تحویل شده")),"تحویل نشده")</f>
        <v>تحویل نشده</v>
      </c>
      <c r="N1219" s="57">
        <v>45819.132517245373</v>
      </c>
      <c r="O1219" t="s">
        <v>4334</v>
      </c>
    </row>
    <row r="1220" spans="4:15">
      <c r="D1220" t="str">
        <f t="shared" si="19"/>
        <v>كفش ايمني1404/03/2110004</v>
      </c>
      <c r="G1220" t="s">
        <v>3845</v>
      </c>
      <c r="H1220" s="38">
        <v>10004</v>
      </c>
      <c r="I1220" s="10" t="s">
        <v>4063</v>
      </c>
      <c r="J1220" s="10" t="s">
        <v>1838</v>
      </c>
      <c r="K1220" s="10" t="s">
        <v>2149</v>
      </c>
      <c r="L1220" s="38" t="s">
        <v>3992</v>
      </c>
      <c r="M1220" t="str">
        <f>IFERROR(IF(G1220="","",IF(_xlfn.XLOOKUP(D1220,NOSA!C:C,NOSA!C:C)=D1220,"تحویل شده")),"تحویل نشده")</f>
        <v>تحویل شده</v>
      </c>
      <c r="N1220" s="57">
        <v>45819.375601041669</v>
      </c>
    </row>
    <row r="1221" spans="4:15">
      <c r="D1221" t="str">
        <f t="shared" si="19"/>
        <v>لباس كار ديرسوز(شلوار) 1404/03/22719</v>
      </c>
      <c r="G1221" t="s">
        <v>3846</v>
      </c>
      <c r="H1221" s="38">
        <v>719</v>
      </c>
      <c r="I1221" s="10" t="s">
        <v>2008</v>
      </c>
      <c r="J1221" s="10" t="s">
        <v>1873</v>
      </c>
      <c r="K1221" s="10" t="s">
        <v>2144</v>
      </c>
      <c r="L1221" s="38" t="s">
        <v>3992</v>
      </c>
      <c r="M1221" t="str">
        <f>IFERROR(IF(G1221="","",IF(_xlfn.XLOOKUP(D1221,NOSA!C:C,NOSA!C:C)=D1221,"تحویل شده")),"تحویل نشده")</f>
        <v>تحویل نشده</v>
      </c>
      <c r="N1221" s="57">
        <v>45820.352869097223</v>
      </c>
      <c r="O1221" t="s">
        <v>4196</v>
      </c>
    </row>
    <row r="1222" spans="4:15">
      <c r="D1222" t="str">
        <f t="shared" si="19"/>
        <v>كفش ايمني1404/03/22697</v>
      </c>
      <c r="G1222" t="s">
        <v>3846</v>
      </c>
      <c r="H1222" s="38">
        <v>697</v>
      </c>
      <c r="I1222" s="10" t="s">
        <v>1997</v>
      </c>
      <c r="J1222" s="10" t="s">
        <v>1851</v>
      </c>
      <c r="K1222" s="10" t="s">
        <v>2149</v>
      </c>
      <c r="L1222" s="38" t="s">
        <v>3992</v>
      </c>
      <c r="M1222" t="str">
        <f>IFERROR(IF(G1222="","",IF(_xlfn.XLOOKUP(D1222,NOSA!C:C,NOSA!C:C)=D1222,"تحویل شده")),"تحویل نشده")</f>
        <v>تحویل شده</v>
      </c>
      <c r="N1222" s="57">
        <v>45820.3863369213</v>
      </c>
      <c r="O1222" t="s">
        <v>4290</v>
      </c>
    </row>
    <row r="1223" spans="4:15">
      <c r="D1223" t="str">
        <f t="shared" si="19"/>
        <v>عينك گاگل1404/03/22962</v>
      </c>
      <c r="G1223" t="s">
        <v>3846</v>
      </c>
      <c r="H1223" s="38">
        <v>962</v>
      </c>
      <c r="I1223" s="10" t="s">
        <v>4339</v>
      </c>
      <c r="J1223" s="10" t="s">
        <v>1913</v>
      </c>
      <c r="K1223" s="10" t="s">
        <v>1556</v>
      </c>
      <c r="L1223" s="38" t="s">
        <v>3992</v>
      </c>
      <c r="M1223" t="str">
        <f>IFERROR(IF(G1223="","",IF(_xlfn.XLOOKUP(D1223,NOSA!C:C,NOSA!C:C)=D1223,"تحویل شده")),"تحویل نشده")</f>
        <v>تحویل شده</v>
      </c>
      <c r="N1223" s="57">
        <v>45820.430663541665</v>
      </c>
    </row>
    <row r="1224" spans="4:15">
      <c r="D1224" t="str">
        <f t="shared" si="19"/>
        <v>لباس كار نسوز(شلوار)1404/03/26701</v>
      </c>
      <c r="G1224" t="s">
        <v>3850</v>
      </c>
      <c r="H1224" s="38">
        <v>701</v>
      </c>
      <c r="I1224" s="10" t="s">
        <v>1999</v>
      </c>
      <c r="J1224" s="10" t="s">
        <v>1842</v>
      </c>
      <c r="K1224" s="10" t="s">
        <v>2661</v>
      </c>
      <c r="L1224" s="38" t="s">
        <v>2639</v>
      </c>
      <c r="M1224" t="str">
        <f>IFERROR(IF(G1224="","",IF(_xlfn.XLOOKUP(D1224,NOSA!C:C,NOSA!C:C)=D1224,"تحویل شده")),"تحویل نشده")</f>
        <v>تحویل نشده</v>
      </c>
      <c r="N1224" s="57">
        <v>45824.428181249998</v>
      </c>
      <c r="O1224" t="s">
        <v>4175</v>
      </c>
    </row>
    <row r="1225" spans="4:15">
      <c r="D1225" t="str">
        <f t="shared" si="19"/>
        <v>كمربند برزنتي نواري1404/03/30701</v>
      </c>
      <c r="G1225" t="s">
        <v>3854</v>
      </c>
      <c r="H1225" s="38">
        <v>701</v>
      </c>
      <c r="I1225" s="10" t="s">
        <v>1999</v>
      </c>
      <c r="J1225" s="10" t="s">
        <v>1842</v>
      </c>
      <c r="K1225" s="10" t="s">
        <v>95</v>
      </c>
      <c r="L1225" s="38" t="s">
        <v>2639</v>
      </c>
      <c r="M1225" t="str">
        <f>IFERROR(IF(G1225="","",IF(_xlfn.XLOOKUP(D1225,NOSA!C:C,NOSA!C:C)=D1225,"تحویل شده")),"تحویل نشده")</f>
        <v>تحویل نشده</v>
      </c>
      <c r="N1225" s="57">
        <v>45828.796088078707</v>
      </c>
      <c r="O1225" t="s">
        <v>4345</v>
      </c>
    </row>
    <row r="1226" spans="4:15">
      <c r="D1226" t="str">
        <f t="shared" si="19"/>
        <v>دستكش ضد اسيد و روغن1404/04/01839</v>
      </c>
      <c r="G1226" t="s">
        <v>3856</v>
      </c>
      <c r="H1226" s="38">
        <v>839</v>
      </c>
      <c r="I1226" s="10" t="s">
        <v>2698</v>
      </c>
      <c r="J1226" s="10" t="s">
        <v>1851</v>
      </c>
      <c r="K1226" s="10" t="s">
        <v>507</v>
      </c>
      <c r="L1226" s="38" t="s">
        <v>2609</v>
      </c>
      <c r="M1226" t="str">
        <f>IFERROR(IF(G1226="","",IF(_xlfn.XLOOKUP(D1226,NOSA!C:C,NOSA!C:C)=D1226,"تحویل شده")),"تحویل نشده")</f>
        <v>تحویل شده</v>
      </c>
      <c r="N1226" s="57">
        <v>45830.348751851852</v>
      </c>
      <c r="O1226" t="s">
        <v>4130</v>
      </c>
    </row>
    <row r="1227" spans="4:15">
      <c r="D1227" t="str">
        <f t="shared" si="19"/>
        <v>كفش ايمني1404/04/01427</v>
      </c>
      <c r="G1227" t="s">
        <v>3856</v>
      </c>
      <c r="H1227" s="38">
        <v>427</v>
      </c>
      <c r="I1227" s="10" t="s">
        <v>1932</v>
      </c>
      <c r="J1227" s="10" t="s">
        <v>1821</v>
      </c>
      <c r="K1227" s="10" t="s">
        <v>2149</v>
      </c>
      <c r="L1227" s="38" t="s">
        <v>2609</v>
      </c>
      <c r="M1227" t="str">
        <f>IFERROR(IF(G1227="","",IF(_xlfn.XLOOKUP(D1227,NOSA!C:C,NOSA!C:C)=D1227,"تحویل شده")),"تحویل نشده")</f>
        <v>تحویل شده</v>
      </c>
      <c r="N1227" s="57">
        <v>45830.392198842594</v>
      </c>
      <c r="O1227" t="s">
        <v>4212</v>
      </c>
    </row>
    <row r="1228" spans="4:15">
      <c r="D1228" t="str">
        <f t="shared" si="19"/>
        <v>كفش ايمني1404/04/02545</v>
      </c>
      <c r="G1228" t="s">
        <v>3857</v>
      </c>
      <c r="H1228" s="38">
        <v>545</v>
      </c>
      <c r="I1228" s="10" t="s">
        <v>1940</v>
      </c>
      <c r="J1228" s="10" t="s">
        <v>1861</v>
      </c>
      <c r="K1228" s="10" t="s">
        <v>2149</v>
      </c>
      <c r="L1228" s="38" t="s">
        <v>2609</v>
      </c>
      <c r="M1228" t="str">
        <f>IFERROR(IF(G1228="","",IF(_xlfn.XLOOKUP(D1228,NOSA!C:C,NOSA!C:C)=D1228,"تحویل شده")),"تحویل نشده")</f>
        <v>تحویل شده</v>
      </c>
      <c r="N1228" s="57">
        <v>45831.361935763889</v>
      </c>
      <c r="O1228" t="s">
        <v>4212</v>
      </c>
    </row>
    <row r="1229" spans="4:15">
      <c r="D1229" t="str">
        <f t="shared" ref="D1229:D1292" si="20">K1229&amp;G1229&amp;H1229</f>
        <v>كلاه ايمني1404/04/03494</v>
      </c>
      <c r="G1229" t="s">
        <v>3858</v>
      </c>
      <c r="H1229" s="38">
        <v>494</v>
      </c>
      <c r="I1229" s="10" t="s">
        <v>227</v>
      </c>
      <c r="J1229" s="10" t="s">
        <v>1844</v>
      </c>
      <c r="K1229" s="10" t="s">
        <v>2096</v>
      </c>
      <c r="L1229" s="38" t="s">
        <v>3992</v>
      </c>
      <c r="M1229" t="str">
        <f>IFERROR(IF(G1229="","",IF(_xlfn.XLOOKUP(D1229,NOSA!C:C,NOSA!C:C)=D1229,"تحویل شده")),"تحویل نشده")</f>
        <v>تحویل شده</v>
      </c>
      <c r="N1229" s="57">
        <v>45832.448266550928</v>
      </c>
      <c r="O1229" t="s">
        <v>4348</v>
      </c>
    </row>
    <row r="1230" spans="4:15">
      <c r="D1230" t="str">
        <f t="shared" si="20"/>
        <v>نقاب تيره محافظ صورت مدلcanasafe1404/04/03494</v>
      </c>
      <c r="G1230" t="s">
        <v>3858</v>
      </c>
      <c r="H1230" s="38">
        <v>494</v>
      </c>
      <c r="I1230" s="10" t="s">
        <v>227</v>
      </c>
      <c r="J1230" s="10" t="s">
        <v>1844</v>
      </c>
      <c r="K1230" s="10" t="s">
        <v>774</v>
      </c>
      <c r="L1230" s="38" t="s">
        <v>3992</v>
      </c>
      <c r="M1230" t="str">
        <f>IFERROR(IF(G1230="","",IF(_xlfn.XLOOKUP(D1230,NOSA!C:C,NOSA!C:C)=D1230,"تحویل شده")),"تحویل نشده")</f>
        <v>تحویل نشده</v>
      </c>
      <c r="N1230" s="57">
        <v>45832.448814814816</v>
      </c>
    </row>
    <row r="1231" spans="4:15">
      <c r="D1231" t="str">
        <f t="shared" si="20"/>
        <v>لباس كار ديرسوز(شلوار) 1404/04/04961</v>
      </c>
      <c r="G1231" t="s">
        <v>3859</v>
      </c>
      <c r="H1231" s="38">
        <v>961</v>
      </c>
      <c r="I1231" s="10" t="s">
        <v>4313</v>
      </c>
      <c r="J1231" s="10" t="s">
        <v>1913</v>
      </c>
      <c r="K1231" s="10" t="s">
        <v>2144</v>
      </c>
      <c r="L1231" s="38" t="s">
        <v>3992</v>
      </c>
      <c r="M1231" t="str">
        <f>IFERROR(IF(G1231="","",IF(_xlfn.XLOOKUP(D1231,NOSA!C:C,NOSA!C:C)=D1231,"تحویل شده")),"تحویل نشده")</f>
        <v>تحویل شده</v>
      </c>
      <c r="N1231" s="57">
        <v>45833.333472800929</v>
      </c>
      <c r="O1231" t="s">
        <v>4182</v>
      </c>
    </row>
    <row r="1232" spans="4:15">
      <c r="D1232" t="str">
        <f t="shared" si="20"/>
        <v>دستكش ضد برش سبك1404/04/04783</v>
      </c>
      <c r="G1232" t="s">
        <v>3859</v>
      </c>
      <c r="H1232" s="38">
        <v>783</v>
      </c>
      <c r="I1232" s="10" t="s">
        <v>2056</v>
      </c>
      <c r="J1232" s="10" t="s">
        <v>1854</v>
      </c>
      <c r="K1232" s="10" t="s">
        <v>22</v>
      </c>
      <c r="L1232" s="38" t="s">
        <v>3992</v>
      </c>
      <c r="M1232" t="str">
        <f>IFERROR(IF(G1232="","",IF(_xlfn.XLOOKUP(D1232,NOSA!C:C,NOSA!C:C)=D1232,"تحویل شده")),"تحویل نشده")</f>
        <v>تحویل شده</v>
      </c>
      <c r="N1232" s="57">
        <v>45833.334527662038</v>
      </c>
      <c r="O1232" t="s">
        <v>4197</v>
      </c>
    </row>
    <row r="1233" spans="4:15">
      <c r="D1233" t="str">
        <f t="shared" si="20"/>
        <v>لباس كار ديرسوز(بلوز و شلوار)1404/04/04624</v>
      </c>
      <c r="G1233" t="s">
        <v>3859</v>
      </c>
      <c r="H1233" s="38">
        <v>624</v>
      </c>
      <c r="I1233" s="10" t="s">
        <v>1965</v>
      </c>
      <c r="J1233" s="10" t="s">
        <v>1942</v>
      </c>
      <c r="K1233" s="10" t="s">
        <v>2137</v>
      </c>
      <c r="L1233" s="38" t="s">
        <v>2639</v>
      </c>
      <c r="M1233" t="str">
        <f>IFERROR(IF(G1233="","",IF(_xlfn.XLOOKUP(D1233,NOSA!C:C,NOSA!C:C)=D1233,"تحویل شده")),"تحویل نشده")</f>
        <v>تحویل نشده</v>
      </c>
      <c r="N1233" s="57">
        <v>45833.619029513888</v>
      </c>
      <c r="O1233" t="s">
        <v>4181</v>
      </c>
    </row>
    <row r="1234" spans="4:15">
      <c r="D1234" t="str">
        <f t="shared" si="20"/>
        <v>لباس كار ديرسوز(بلوز و شلوار)1404/04/04208</v>
      </c>
      <c r="G1234" t="s">
        <v>3859</v>
      </c>
      <c r="H1234" s="38">
        <v>208</v>
      </c>
      <c r="I1234" s="10" t="s">
        <v>1878</v>
      </c>
      <c r="J1234" s="10" t="s">
        <v>1831</v>
      </c>
      <c r="K1234" s="10" t="s">
        <v>2137</v>
      </c>
      <c r="L1234" s="38" t="s">
        <v>2609</v>
      </c>
      <c r="M1234" t="str">
        <f>IFERROR(IF(G1234="","",IF(_xlfn.XLOOKUP(D1234,NOSA!C:C,NOSA!C:C)=D1234,"تحویل شده")),"تحویل نشده")</f>
        <v>تحویل شده</v>
      </c>
      <c r="N1234" s="57">
        <v>45833.896369907408</v>
      </c>
      <c r="O1234" t="s">
        <v>4243</v>
      </c>
    </row>
    <row r="1235" spans="4:15">
      <c r="D1235" t="str">
        <f t="shared" si="20"/>
        <v>پوتين ايمني نسوز1404/04/0510004</v>
      </c>
      <c r="G1235" t="s">
        <v>3860</v>
      </c>
      <c r="H1235" s="38">
        <v>10004</v>
      </c>
      <c r="I1235" s="10" t="s">
        <v>4063</v>
      </c>
      <c r="J1235" s="10" t="s">
        <v>1838</v>
      </c>
      <c r="K1235" s="10" t="s">
        <v>2151</v>
      </c>
      <c r="L1235" s="38" t="s">
        <v>3992</v>
      </c>
      <c r="M1235" t="str">
        <f>IFERROR(IF(G1235="","",IF(_xlfn.XLOOKUP(D1235,NOSA!C:C,NOSA!C:C)=D1235,"تحویل شده")),"تحویل نشده")</f>
        <v>تحویل شده</v>
      </c>
      <c r="N1235" s="57">
        <v>45834.59750891204</v>
      </c>
      <c r="O1235" t="s">
        <v>4547</v>
      </c>
    </row>
    <row r="1236" spans="4:15">
      <c r="D1236" t="str">
        <f t="shared" si="20"/>
        <v>كمربند برزنتي نواري1404/04/06885</v>
      </c>
      <c r="G1236" t="s">
        <v>3861</v>
      </c>
      <c r="H1236" s="38">
        <v>885</v>
      </c>
      <c r="I1236" s="10" t="s">
        <v>3381</v>
      </c>
      <c r="J1236" s="10" t="s">
        <v>1838</v>
      </c>
      <c r="K1236" s="10" t="s">
        <v>95</v>
      </c>
      <c r="L1236" s="38" t="s">
        <v>3364</v>
      </c>
      <c r="M1236" t="str">
        <f>IFERROR(IF(G1236="","",IF(_xlfn.XLOOKUP(D1236,NOSA!C:C,NOSA!C:C)=D1236,"تحویل شده")),"تحویل نشده")</f>
        <v>تحویل نشده</v>
      </c>
      <c r="N1236" s="57">
        <v>45835.684253125</v>
      </c>
    </row>
    <row r="1237" spans="4:15">
      <c r="D1237" t="str">
        <f t="shared" si="20"/>
        <v>هدگير نقاب1404/04/07624</v>
      </c>
      <c r="G1237" t="s">
        <v>3862</v>
      </c>
      <c r="H1237" s="38">
        <v>624</v>
      </c>
      <c r="I1237" s="10" t="s">
        <v>1965</v>
      </c>
      <c r="J1237" s="10" t="s">
        <v>1942</v>
      </c>
      <c r="K1237" s="10" t="s">
        <v>12</v>
      </c>
      <c r="L1237" s="38" t="s">
        <v>2609</v>
      </c>
      <c r="M1237" t="str">
        <f>IFERROR(IF(G1237="","",IF(_xlfn.XLOOKUP(D1237,NOSA!C:C,NOSA!C:C)=D1237,"تحویل شده")),"تحویل نشده")</f>
        <v>تحویل شده</v>
      </c>
      <c r="N1237" s="57">
        <v>45836.320782175928</v>
      </c>
      <c r="O1237" t="s">
        <v>4226</v>
      </c>
    </row>
    <row r="1238" spans="4:15">
      <c r="D1238" t="str">
        <f t="shared" si="20"/>
        <v>لباس كار كارشناسي1404/04/07386</v>
      </c>
      <c r="G1238" t="s">
        <v>3862</v>
      </c>
      <c r="H1238" s="38">
        <v>386</v>
      </c>
      <c r="I1238" s="10" t="s">
        <v>1921</v>
      </c>
      <c r="J1238" s="10" t="s">
        <v>1922</v>
      </c>
      <c r="K1238" s="10" t="s">
        <v>2132</v>
      </c>
      <c r="L1238" s="38" t="s">
        <v>3992</v>
      </c>
      <c r="M1238" t="str">
        <f>IFERROR(IF(G1238="","",IF(_xlfn.XLOOKUP(D1238,NOSA!C:C,NOSA!C:C)=D1238,"تحویل شده")),"تحویل نشده")</f>
        <v>تحویل شده</v>
      </c>
      <c r="N1238" s="57">
        <v>45836.337304050925</v>
      </c>
    </row>
    <row r="1239" spans="4:15">
      <c r="D1239" t="str">
        <f t="shared" si="20"/>
        <v>كفش ايمني1404/04/07155</v>
      </c>
      <c r="G1239" t="s">
        <v>3862</v>
      </c>
      <c r="H1239" s="38">
        <v>155</v>
      </c>
      <c r="I1239" s="10" t="s">
        <v>1865</v>
      </c>
      <c r="J1239" s="10" t="s">
        <v>1866</v>
      </c>
      <c r="K1239" s="10" t="s">
        <v>2149</v>
      </c>
      <c r="L1239" s="38" t="s">
        <v>2609</v>
      </c>
      <c r="M1239" t="str">
        <f>IFERROR(IF(G1239="","",IF(_xlfn.XLOOKUP(D1239,NOSA!C:C,NOSA!C:C)=D1239,"تحویل شده")),"تحویل نشده")</f>
        <v>تحویل شده</v>
      </c>
      <c r="N1239" s="57">
        <v>45836.407517824075</v>
      </c>
      <c r="O1239" t="s">
        <v>4548</v>
      </c>
    </row>
    <row r="1240" spans="4:15">
      <c r="D1240" t="str">
        <f t="shared" si="20"/>
        <v>گوشي ايرماف1404/04/07756</v>
      </c>
      <c r="G1240" t="s">
        <v>3862</v>
      </c>
      <c r="H1240" s="38">
        <v>756</v>
      </c>
      <c r="I1240" s="10" t="s">
        <v>939</v>
      </c>
      <c r="J1240" s="10" t="s">
        <v>1851</v>
      </c>
      <c r="K1240" s="10" t="s">
        <v>138</v>
      </c>
      <c r="L1240" s="38" t="s">
        <v>3992</v>
      </c>
      <c r="M1240" t="str">
        <f>IFERROR(IF(G1240="","",IF(_xlfn.XLOOKUP(D1240,NOSA!C:C,NOSA!C:C)=D1240,"تحویل شده")),"تحویل نشده")</f>
        <v>تحویل شده</v>
      </c>
      <c r="N1240" s="57">
        <v>45836.5065525463</v>
      </c>
    </row>
    <row r="1241" spans="4:15">
      <c r="D1241" t="str">
        <f t="shared" si="20"/>
        <v>لباس كار ديرسوز(بلوز و شلوار)1404/04/08827</v>
      </c>
      <c r="G1241" t="s">
        <v>3863</v>
      </c>
      <c r="H1241" s="38">
        <v>827</v>
      </c>
      <c r="I1241" s="10" t="s">
        <v>2618</v>
      </c>
      <c r="J1241" s="10" t="s">
        <v>1952</v>
      </c>
      <c r="K1241" s="10" t="s">
        <v>2137</v>
      </c>
      <c r="L1241" s="38" t="s">
        <v>2609</v>
      </c>
      <c r="M1241" t="str">
        <f>IFERROR(IF(G1241="","",IF(_xlfn.XLOOKUP(D1241,NOSA!C:C,NOSA!C:C)=D1241,"تحویل شده")),"تحویل نشده")</f>
        <v>تحویل شده</v>
      </c>
      <c r="N1241" s="57">
        <v>45837.340561226854</v>
      </c>
      <c r="O1241" t="s">
        <v>4123</v>
      </c>
    </row>
    <row r="1242" spans="4:15">
      <c r="D1242" t="str">
        <f t="shared" si="20"/>
        <v>لباس كار معمولي- بلوز و شلوار1404/04/10599</v>
      </c>
      <c r="G1242" t="s">
        <v>3865</v>
      </c>
      <c r="H1242" s="38">
        <v>599</v>
      </c>
      <c r="I1242" s="10" t="s">
        <v>82</v>
      </c>
      <c r="J1242" s="10" t="s">
        <v>1873</v>
      </c>
      <c r="K1242" s="10" t="s">
        <v>2348</v>
      </c>
      <c r="L1242" s="38" t="s">
        <v>2639</v>
      </c>
      <c r="M1242" t="str">
        <f>IFERROR(IF(G1242="","",IF(_xlfn.XLOOKUP(D1242,NOSA!C:C,NOSA!C:C)=D1242,"تحویل شده")),"تحویل نشده")</f>
        <v>تحویل نشده</v>
      </c>
      <c r="N1242" s="57">
        <v>45839.728600462964</v>
      </c>
      <c r="O1242" t="s">
        <v>4181</v>
      </c>
    </row>
    <row r="1243" spans="4:15">
      <c r="D1243" t="str">
        <f t="shared" si="20"/>
        <v>پيشبند نسوز چرمي1404/04/11839</v>
      </c>
      <c r="G1243" t="s">
        <v>3866</v>
      </c>
      <c r="H1243" s="38">
        <v>839</v>
      </c>
      <c r="I1243" s="10" t="s">
        <v>2698</v>
      </c>
      <c r="J1243" s="10" t="s">
        <v>4551</v>
      </c>
      <c r="K1243" s="10" t="s">
        <v>15</v>
      </c>
      <c r="L1243" s="38" t="s">
        <v>3992</v>
      </c>
      <c r="M1243" t="str">
        <f>IFERROR(IF(G1243="","",IF(_xlfn.XLOOKUP(D1243,NOSA!C:C,NOSA!C:C)=D1243,"تحویل شده")),"تحویل نشده")</f>
        <v>تحویل نشده</v>
      </c>
      <c r="N1243" s="57">
        <v>45840.450699768517</v>
      </c>
    </row>
    <row r="1244" spans="4:15">
      <c r="D1244" t="str">
        <f t="shared" si="20"/>
        <v>نقاب روشن محافظ صورت 1404/04/11839</v>
      </c>
      <c r="G1244" t="s">
        <v>3866</v>
      </c>
      <c r="H1244" s="38">
        <v>839</v>
      </c>
      <c r="I1244" s="10" t="s">
        <v>2698</v>
      </c>
      <c r="J1244" s="10" t="s">
        <v>4551</v>
      </c>
      <c r="K1244" s="10" t="s">
        <v>223</v>
      </c>
      <c r="L1244" s="38" t="s">
        <v>3992</v>
      </c>
      <c r="M1244" t="str">
        <f>IFERROR(IF(G1244="","",IF(_xlfn.XLOOKUP(D1244,NOSA!C:C,NOSA!C:C)=D1244,"تحویل شده")),"تحویل نشده")</f>
        <v>تحویل نشده</v>
      </c>
      <c r="N1244" s="57">
        <v>45840.451605092596</v>
      </c>
    </row>
    <row r="1245" spans="4:15">
      <c r="D1245" t="str">
        <f t="shared" si="20"/>
        <v>هدگير نقاب1404/04/11839</v>
      </c>
      <c r="G1245" t="s">
        <v>3866</v>
      </c>
      <c r="H1245" s="38">
        <v>839</v>
      </c>
      <c r="I1245" s="10" t="s">
        <v>2698</v>
      </c>
      <c r="J1245" s="10" t="s">
        <v>4551</v>
      </c>
      <c r="K1245" s="10" t="s">
        <v>12</v>
      </c>
      <c r="L1245" s="38" t="s">
        <v>3992</v>
      </c>
      <c r="M1245" t="str">
        <f>IFERROR(IF(G1245="","",IF(_xlfn.XLOOKUP(D1245,NOSA!C:C,NOSA!C:C)=D1245,"تحویل شده")),"تحویل نشده")</f>
        <v>تحویل شده</v>
      </c>
      <c r="N1245" s="57">
        <v>45840.451723148151</v>
      </c>
    </row>
    <row r="1246" spans="4:15">
      <c r="D1246" t="str">
        <f t="shared" si="20"/>
        <v>لباس كار ديرسوز(بلوز و شلوار)1404/04/11938</v>
      </c>
      <c r="G1246" t="s">
        <v>3866</v>
      </c>
      <c r="H1246" s="38">
        <v>938</v>
      </c>
      <c r="I1246" s="10" t="s">
        <v>3983</v>
      </c>
      <c r="J1246" s="10" t="s">
        <v>1952</v>
      </c>
      <c r="K1246" s="10" t="s">
        <v>2137</v>
      </c>
      <c r="L1246" s="38" t="s">
        <v>3992</v>
      </c>
      <c r="M1246" t="str">
        <f>IFERROR(IF(G1246="","",IF(_xlfn.XLOOKUP(D1246,NOSA!C:C,NOSA!C:C)=D1246,"تحویل شده")),"تحویل نشده")</f>
        <v>تحویل نشده</v>
      </c>
      <c r="N1246" s="57">
        <v>45840.457886342592</v>
      </c>
      <c r="O1246" t="s">
        <v>4243</v>
      </c>
    </row>
    <row r="1247" spans="4:15">
      <c r="D1247" t="str">
        <f t="shared" si="20"/>
        <v>لباس كار ديرسوز(بلوز و شلوار)1404/04/11953</v>
      </c>
      <c r="G1247" t="s">
        <v>3866</v>
      </c>
      <c r="H1247" s="38">
        <v>953</v>
      </c>
      <c r="I1247" s="10" t="s">
        <v>4234</v>
      </c>
      <c r="J1247" s="10" t="s">
        <v>1913</v>
      </c>
      <c r="K1247" s="10" t="s">
        <v>2137</v>
      </c>
      <c r="L1247" s="38" t="s">
        <v>3992</v>
      </c>
      <c r="M1247" t="str">
        <f>IFERROR(IF(G1247="","",IF(_xlfn.XLOOKUP(D1247,NOSA!C:C,NOSA!C:C)=D1247,"تحویل شده")),"تحویل نشده")</f>
        <v>تحویل نشده</v>
      </c>
      <c r="N1247" s="57">
        <v>45840.604753356478</v>
      </c>
      <c r="O1247" t="s">
        <v>4248</v>
      </c>
    </row>
    <row r="1248" spans="4:15">
      <c r="D1248" t="str">
        <f t="shared" si="20"/>
        <v>دستكش ضد برش سبك1404/04/12885</v>
      </c>
      <c r="G1248" t="s">
        <v>3867</v>
      </c>
      <c r="H1248" s="38">
        <v>885</v>
      </c>
      <c r="I1248" s="10" t="s">
        <v>3381</v>
      </c>
      <c r="J1248" s="10" t="s">
        <v>1838</v>
      </c>
      <c r="K1248" s="10" t="s">
        <v>22</v>
      </c>
      <c r="L1248" s="38" t="s">
        <v>3992</v>
      </c>
      <c r="M1248" t="str">
        <f>IFERROR(IF(G1248="","",IF(_xlfn.XLOOKUP(D1248,NOSA!C:C,NOSA!C:C)=D1248,"تحویل شده")),"تحویل نشده")</f>
        <v>تحویل شده</v>
      </c>
      <c r="N1248" s="57">
        <v>45841.325477662038</v>
      </c>
      <c r="O1248" t="s">
        <v>4130</v>
      </c>
    </row>
    <row r="1249" spans="4:15">
      <c r="D1249" t="str">
        <f t="shared" si="20"/>
        <v>لباس كار ديرسوز(بلوز و شلوار)1404/04/12885</v>
      </c>
      <c r="G1249" t="s">
        <v>3867</v>
      </c>
      <c r="H1249" s="38">
        <v>885</v>
      </c>
      <c r="I1249" s="10" t="s">
        <v>3381</v>
      </c>
      <c r="J1249" s="10" t="s">
        <v>1838</v>
      </c>
      <c r="K1249" s="10" t="s">
        <v>2137</v>
      </c>
      <c r="L1249" s="38" t="s">
        <v>3992</v>
      </c>
      <c r="M1249" t="str">
        <f>IFERROR(IF(G1249="","",IF(_xlfn.XLOOKUP(D1249,NOSA!C:C,NOSA!C:C)=D1249,"تحویل شده")),"تحویل نشده")</f>
        <v>تحویل شده</v>
      </c>
      <c r="N1249" s="57">
        <v>45841.325939814815</v>
      </c>
      <c r="O1249" t="s">
        <v>4123</v>
      </c>
    </row>
    <row r="1250" spans="4:15">
      <c r="D1250" t="str">
        <f t="shared" si="20"/>
        <v>لباس كار نسوز(بلوز و شلوار)1404/04/12285</v>
      </c>
      <c r="G1250" t="s">
        <v>3867</v>
      </c>
      <c r="H1250" s="38">
        <v>285</v>
      </c>
      <c r="I1250" s="10" t="s">
        <v>1897</v>
      </c>
      <c r="J1250" s="10" t="s">
        <v>1827</v>
      </c>
      <c r="K1250" s="10" t="s">
        <v>2129</v>
      </c>
      <c r="L1250" s="38" t="s">
        <v>3992</v>
      </c>
      <c r="M1250" t="str">
        <f>IFERROR(IF(G1250="","",IF(_xlfn.XLOOKUP(D1250,NOSA!C:C,NOSA!C:C)=D1250,"تحویل شده")),"تحویل نشده")</f>
        <v>تحویل نشده</v>
      </c>
      <c r="N1250" s="57">
        <v>45841.592655324072</v>
      </c>
      <c r="O1250" t="s">
        <v>4123</v>
      </c>
    </row>
    <row r="1251" spans="4:15">
      <c r="D1251" t="str">
        <f t="shared" si="20"/>
        <v>چكمه ايمني نسوز1404/04/12285</v>
      </c>
      <c r="G1251" t="s">
        <v>3867</v>
      </c>
      <c r="H1251" s="38">
        <v>285</v>
      </c>
      <c r="I1251" s="10" t="s">
        <v>1897</v>
      </c>
      <c r="J1251" s="10" t="s">
        <v>1827</v>
      </c>
      <c r="K1251" s="10" t="s">
        <v>2152</v>
      </c>
      <c r="L1251" s="38" t="s">
        <v>3992</v>
      </c>
      <c r="M1251" t="str">
        <f>IFERROR(IF(G1251="","",IF(_xlfn.XLOOKUP(D1251,NOSA!C:C,NOSA!C:C)=D1251,"تحویل شده")),"تحویل نشده")</f>
        <v>تحویل شده</v>
      </c>
      <c r="N1251" s="57">
        <v>45841.593973148149</v>
      </c>
      <c r="O1251" t="s">
        <v>4552</v>
      </c>
    </row>
    <row r="1252" spans="4:15">
      <c r="D1252" t="str">
        <f t="shared" si="20"/>
        <v>لباس كار معمولي- بلوز و شلوار1404/04/12838</v>
      </c>
      <c r="G1252" t="s">
        <v>3867</v>
      </c>
      <c r="H1252" s="38">
        <v>838</v>
      </c>
      <c r="I1252" s="10" t="s">
        <v>2697</v>
      </c>
      <c r="J1252" s="10" t="s">
        <v>1813</v>
      </c>
      <c r="K1252" s="10" t="s">
        <v>2348</v>
      </c>
      <c r="L1252" s="38" t="s">
        <v>2639</v>
      </c>
      <c r="M1252" t="str">
        <f>IFERROR(IF(G1252="","",IF(_xlfn.XLOOKUP(D1252,NOSA!C:C,NOSA!C:C)=D1252,"تحویل شده")),"تحویل نشده")</f>
        <v>تحویل شده</v>
      </c>
      <c r="N1252" s="57">
        <v>45841.815110648145</v>
      </c>
      <c r="O1252" t="s">
        <v>4175</v>
      </c>
    </row>
    <row r="1253" spans="4:15">
      <c r="D1253" t="str">
        <f t="shared" si="20"/>
        <v>دستكش ضد برش سبك1404/04/13723</v>
      </c>
      <c r="G1253" t="s">
        <v>3868</v>
      </c>
      <c r="H1253" s="38">
        <v>723</v>
      </c>
      <c r="I1253" s="10" t="s">
        <v>2010</v>
      </c>
      <c r="J1253" s="10" t="s">
        <v>1838</v>
      </c>
      <c r="K1253" s="10" t="s">
        <v>22</v>
      </c>
      <c r="L1253" s="38" t="s">
        <v>2639</v>
      </c>
      <c r="M1253" t="str">
        <f>IFERROR(IF(G1253="","",IF(_xlfn.XLOOKUP(D1253,NOSA!C:C,NOSA!C:C)=D1253,"تحویل شده")),"تحویل نشده")</f>
        <v>تحویل شده</v>
      </c>
      <c r="N1253" s="57">
        <v>45842.263159953705</v>
      </c>
      <c r="O1253" t="s">
        <v>4181</v>
      </c>
    </row>
    <row r="1254" spans="4:15">
      <c r="D1254" t="str">
        <f t="shared" si="20"/>
        <v>پيشبند نسوز آلومينيومي1404/04/14936</v>
      </c>
      <c r="G1254" t="s">
        <v>3869</v>
      </c>
      <c r="H1254" s="38">
        <v>936</v>
      </c>
      <c r="I1254" s="10" t="s">
        <v>3982</v>
      </c>
      <c r="J1254" s="10" t="s">
        <v>1842</v>
      </c>
      <c r="K1254" s="10" t="s">
        <v>36</v>
      </c>
      <c r="L1254" s="38" t="s">
        <v>2609</v>
      </c>
      <c r="M1254" t="str">
        <f>IFERROR(IF(G1254="","",IF(_xlfn.XLOOKUP(D1254,NOSA!C:C,NOSA!C:C)=D1254,"تحویل شده")),"تحویل نشده")</f>
        <v>تحویل شده</v>
      </c>
      <c r="N1254" s="57">
        <v>45843.306868634259</v>
      </c>
      <c r="O1254" t="s">
        <v>4553</v>
      </c>
    </row>
    <row r="1255" spans="4:15">
      <c r="D1255" t="str">
        <f t="shared" si="20"/>
        <v>هدگير نقاب1404/04/14936</v>
      </c>
      <c r="G1255" t="s">
        <v>3869</v>
      </c>
      <c r="H1255" s="38">
        <v>936</v>
      </c>
      <c r="I1255" s="10" t="s">
        <v>3982</v>
      </c>
      <c r="J1255" s="10" t="s">
        <v>1842</v>
      </c>
      <c r="K1255" s="10" t="s">
        <v>12</v>
      </c>
      <c r="L1255" s="38" t="s">
        <v>2609</v>
      </c>
      <c r="M1255" t="str">
        <f>IFERROR(IF(G1255="","",IF(_xlfn.XLOOKUP(D1255,NOSA!C:C,NOSA!C:C)=D1255,"تحویل شده")),"تحویل نشده")</f>
        <v>تحویل شده</v>
      </c>
      <c r="N1255" s="57">
        <v>45843.308268865738</v>
      </c>
      <c r="O1255" t="s">
        <v>4554</v>
      </c>
    </row>
    <row r="1256" spans="4:15">
      <c r="D1256" t="str">
        <f t="shared" si="20"/>
        <v>نقاب تيره محافظ صورت مدلcanasafe1404/04/14936</v>
      </c>
      <c r="G1256" t="s">
        <v>3869</v>
      </c>
      <c r="H1256" s="38">
        <v>936</v>
      </c>
      <c r="I1256" s="10" t="s">
        <v>3982</v>
      </c>
      <c r="J1256" s="10" t="s">
        <v>1842</v>
      </c>
      <c r="K1256" s="10" t="s">
        <v>774</v>
      </c>
      <c r="L1256" s="38" t="s">
        <v>2609</v>
      </c>
      <c r="M1256" t="str">
        <f>IFERROR(IF(G1256="","",IF(_xlfn.XLOOKUP(D1256,NOSA!C:C,NOSA!C:C)=D1256,"تحویل شده")),"تحویل نشده")</f>
        <v>تحویل نشده</v>
      </c>
      <c r="N1256" s="57">
        <v>45843.308774999998</v>
      </c>
      <c r="O1256" t="s">
        <v>4554</v>
      </c>
    </row>
    <row r="1257" spans="4:15">
      <c r="D1257" t="str">
        <f t="shared" si="20"/>
        <v>نقاب تيره محافظ صورت مدلcanasafe1404/04/14723</v>
      </c>
      <c r="G1257" t="s">
        <v>3869</v>
      </c>
      <c r="H1257" s="38">
        <v>723</v>
      </c>
      <c r="I1257" s="10" t="s">
        <v>2010</v>
      </c>
      <c r="J1257" s="10" t="s">
        <v>1838</v>
      </c>
      <c r="K1257" s="10" t="s">
        <v>774</v>
      </c>
      <c r="L1257" s="38" t="s">
        <v>2609</v>
      </c>
      <c r="M1257" t="str">
        <f>IFERROR(IF(G1257="","",IF(_xlfn.XLOOKUP(D1257,NOSA!C:C,NOSA!C:C)=D1257,"تحویل شده")),"تحویل نشده")</f>
        <v>تحویل نشده</v>
      </c>
      <c r="N1257" s="57">
        <v>45843.585928125001</v>
      </c>
      <c r="O1257" t="s">
        <v>4555</v>
      </c>
    </row>
    <row r="1258" spans="4:15">
      <c r="D1258" t="str">
        <f t="shared" si="20"/>
        <v>رابط فنري نقاب كلاه ايمني1404/04/14723</v>
      </c>
      <c r="G1258" t="s">
        <v>3869</v>
      </c>
      <c r="H1258" s="38">
        <v>723</v>
      </c>
      <c r="I1258" s="10" t="s">
        <v>2010</v>
      </c>
      <c r="J1258" s="10" t="s">
        <v>1838</v>
      </c>
      <c r="K1258" s="10" t="s">
        <v>135</v>
      </c>
      <c r="L1258" s="38" t="s">
        <v>2609</v>
      </c>
      <c r="M1258" t="str">
        <f>IFERROR(IF(G1258="","",IF(_xlfn.XLOOKUP(D1258,NOSA!C:C,NOSA!C:C)=D1258,"تحویل شده")),"تحویل نشده")</f>
        <v>تحویل شده</v>
      </c>
      <c r="N1258" s="57">
        <v>45843.587527083335</v>
      </c>
      <c r="O1258" t="s">
        <v>4556</v>
      </c>
    </row>
    <row r="1259" spans="4:15">
      <c r="D1259" t="str">
        <f t="shared" si="20"/>
        <v>لباس كار نسوز(شلوار)1404/04/1445</v>
      </c>
      <c r="G1259" t="s">
        <v>3869</v>
      </c>
      <c r="H1259" s="38">
        <v>45</v>
      </c>
      <c r="I1259" s="10" t="s">
        <v>1826</v>
      </c>
      <c r="J1259" s="10" t="s">
        <v>1827</v>
      </c>
      <c r="K1259" s="10" t="s">
        <v>2661</v>
      </c>
      <c r="L1259" s="38" t="s">
        <v>3364</v>
      </c>
      <c r="M1259" t="str">
        <f>IFERROR(IF(G1259="","",IF(_xlfn.XLOOKUP(D1259,NOSA!C:C,NOSA!C:C)=D1259,"تحویل شده")),"تحویل نشده")</f>
        <v>تحویل نشده</v>
      </c>
      <c r="N1259" s="57">
        <v>45843.896818055553</v>
      </c>
      <c r="O1259" t="s">
        <v>4557</v>
      </c>
    </row>
    <row r="1260" spans="4:15">
      <c r="D1260" t="str">
        <f t="shared" si="20"/>
        <v>لباس كار معمولي- بلوز و شلوار1404/04/16931</v>
      </c>
      <c r="G1260" t="s">
        <v>3871</v>
      </c>
      <c r="H1260" s="38">
        <v>931</v>
      </c>
      <c r="I1260" s="10" t="s">
        <v>3533</v>
      </c>
      <c r="J1260" s="10" t="s">
        <v>1967</v>
      </c>
      <c r="K1260" s="10" t="s">
        <v>2348</v>
      </c>
      <c r="L1260" s="38" t="s">
        <v>3992</v>
      </c>
      <c r="M1260" t="str">
        <f>IFERROR(IF(G1260="","",IF(_xlfn.XLOOKUP(D1260,NOSA!C:C,NOSA!C:C)=D1260,"تحویل شده")),"تحویل نشده")</f>
        <v>تحویل نشده</v>
      </c>
      <c r="N1260" s="57">
        <v>45845.345413194445</v>
      </c>
      <c r="O1260" t="s">
        <v>4248</v>
      </c>
    </row>
    <row r="1261" spans="4:15">
      <c r="D1261" t="str">
        <f t="shared" si="20"/>
        <v>لباس كار نسوز(بلوز و شلوار)1404/04/16773</v>
      </c>
      <c r="G1261" t="s">
        <v>3871</v>
      </c>
      <c r="H1261" s="38">
        <v>773</v>
      </c>
      <c r="I1261" s="10" t="s">
        <v>2048</v>
      </c>
      <c r="J1261" s="10" t="s">
        <v>1840</v>
      </c>
      <c r="K1261" s="10" t="s">
        <v>2129</v>
      </c>
      <c r="L1261" s="38" t="s">
        <v>3992</v>
      </c>
      <c r="M1261" t="str">
        <f>IFERROR(IF(G1261="","",IF(_xlfn.XLOOKUP(D1261,NOSA!C:C,NOSA!C:C)=D1261,"تحویل شده")),"تحویل نشده")</f>
        <v>تحویل نشده</v>
      </c>
      <c r="N1261" s="57">
        <v>45845.450239467595</v>
      </c>
      <c r="O1261" t="s">
        <v>4558</v>
      </c>
    </row>
    <row r="1262" spans="4:15">
      <c r="D1262" t="str">
        <f t="shared" si="20"/>
        <v>دستكش ساق بلند نسوز1404/04/16773</v>
      </c>
      <c r="G1262" t="s">
        <v>3871</v>
      </c>
      <c r="H1262" s="38">
        <v>773</v>
      </c>
      <c r="I1262" s="10" t="s">
        <v>2048</v>
      </c>
      <c r="J1262" s="10" t="s">
        <v>1840</v>
      </c>
      <c r="K1262" s="10" t="s">
        <v>180</v>
      </c>
      <c r="L1262" s="38" t="s">
        <v>3992</v>
      </c>
      <c r="M1262" t="str">
        <f>IFERROR(IF(G1262="","",IF(_xlfn.XLOOKUP(D1262,NOSA!C:C,NOSA!C:C)=D1262,"تحویل شده")),"تحویل نشده")</f>
        <v>تحویل نشده</v>
      </c>
      <c r="N1262" s="57">
        <v>45845.450409953701</v>
      </c>
    </row>
    <row r="1263" spans="4:15">
      <c r="D1263" t="str">
        <f t="shared" si="20"/>
        <v>نقاب تيره محافظ صورت مدلcanasafe1404/04/16773</v>
      </c>
      <c r="G1263" t="s">
        <v>3871</v>
      </c>
      <c r="H1263" s="38">
        <v>773</v>
      </c>
      <c r="I1263" s="10" t="s">
        <v>2048</v>
      </c>
      <c r="J1263" s="10" t="s">
        <v>1840</v>
      </c>
      <c r="K1263" s="10" t="s">
        <v>774</v>
      </c>
      <c r="L1263" s="38" t="s">
        <v>3992</v>
      </c>
      <c r="M1263" t="str">
        <f>IFERROR(IF(G1263="","",IF(_xlfn.XLOOKUP(D1263,NOSA!C:C,NOSA!C:C)=D1263,"تحویل شده")),"تحویل نشده")</f>
        <v>تحویل نشده</v>
      </c>
      <c r="N1263" s="57">
        <v>45845.450742592591</v>
      </c>
      <c r="O1263" t="s">
        <v>4559</v>
      </c>
    </row>
    <row r="1264" spans="4:15">
      <c r="D1264" t="str">
        <f t="shared" si="20"/>
        <v>پيشبند نسوز چرمي1404/04/16773</v>
      </c>
      <c r="G1264" t="s">
        <v>3871</v>
      </c>
      <c r="H1264" s="38">
        <v>773</v>
      </c>
      <c r="I1264" s="10" t="s">
        <v>2048</v>
      </c>
      <c r="J1264" s="10" t="s">
        <v>1840</v>
      </c>
      <c r="K1264" s="10" t="s">
        <v>15</v>
      </c>
      <c r="L1264" s="38" t="s">
        <v>3992</v>
      </c>
      <c r="M1264" t="str">
        <f>IFERROR(IF(G1264="","",IF(_xlfn.XLOOKUP(D1264,NOSA!C:C,NOSA!C:C)=D1264,"تحویل شده")),"تحویل نشده")</f>
        <v>تحویل نشده</v>
      </c>
      <c r="N1264" s="57">
        <v>45845.451031712961</v>
      </c>
      <c r="O1264" t="s">
        <v>4560</v>
      </c>
    </row>
    <row r="1265" spans="4:15">
      <c r="D1265" t="str">
        <f t="shared" si="20"/>
        <v>مقنعه نسوز چرمي1404/04/16773</v>
      </c>
      <c r="G1265" t="s">
        <v>3871</v>
      </c>
      <c r="H1265" s="38">
        <v>773</v>
      </c>
      <c r="I1265" s="10" t="s">
        <v>2048</v>
      </c>
      <c r="J1265" s="10" t="s">
        <v>1840</v>
      </c>
      <c r="K1265" s="10" t="s">
        <v>7</v>
      </c>
      <c r="L1265" s="38" t="s">
        <v>3992</v>
      </c>
      <c r="M1265" t="str">
        <f>IFERROR(IF(G1265="","",IF(_xlfn.XLOOKUP(D1265,NOSA!C:C,NOSA!C:C)=D1265,"تحویل شده")),"تحویل نشده")</f>
        <v>تحویل نشده</v>
      </c>
      <c r="N1265" s="57">
        <v>45845.451141550926</v>
      </c>
    </row>
    <row r="1266" spans="4:15">
      <c r="D1266" t="str">
        <f t="shared" si="20"/>
        <v>لباس كار ديرسوز(بلوز و شلوار)1404/04/16962</v>
      </c>
      <c r="G1266" t="s">
        <v>3871</v>
      </c>
      <c r="H1266" s="38">
        <v>962</v>
      </c>
      <c r="I1266" s="10" t="s">
        <v>4339</v>
      </c>
      <c r="J1266" s="10" t="s">
        <v>1913</v>
      </c>
      <c r="K1266" s="10" t="s">
        <v>2137</v>
      </c>
      <c r="L1266" s="38" t="s">
        <v>3992</v>
      </c>
      <c r="M1266" t="str">
        <f>IFERROR(IF(G1266="","",IF(_xlfn.XLOOKUP(D1266,NOSA!C:C,NOSA!C:C)=D1266,"تحویل شده")),"تحویل نشده")</f>
        <v>تحویل شده</v>
      </c>
      <c r="N1266" s="57">
        <v>45845.451709837966</v>
      </c>
      <c r="O1266" t="s">
        <v>4561</v>
      </c>
    </row>
    <row r="1267" spans="4:15">
      <c r="D1267" t="str">
        <f t="shared" si="20"/>
        <v>لباس كار ديرسوز(بلوز و شلوار)1404/04/1669</v>
      </c>
      <c r="G1267" t="s">
        <v>3871</v>
      </c>
      <c r="H1267" s="38">
        <v>69</v>
      </c>
      <c r="I1267" s="10" t="s">
        <v>1836</v>
      </c>
      <c r="J1267" s="10" t="s">
        <v>1833</v>
      </c>
      <c r="K1267" s="10" t="s">
        <v>2137</v>
      </c>
      <c r="L1267" s="38" t="s">
        <v>3992</v>
      </c>
      <c r="M1267" t="str">
        <f>IFERROR(IF(G1267="","",IF(_xlfn.XLOOKUP(D1267,NOSA!C:C,NOSA!C:C)=D1267,"تحویل شده")),"تحویل نشده")</f>
        <v>تحویل شده</v>
      </c>
      <c r="N1267" s="57">
        <v>45845.667343402776</v>
      </c>
      <c r="O1267" t="s">
        <v>4243</v>
      </c>
    </row>
    <row r="1268" spans="4:15">
      <c r="D1268" t="str">
        <f t="shared" si="20"/>
        <v>كلاه ايمني1404/04/16313</v>
      </c>
      <c r="G1268" t="s">
        <v>3871</v>
      </c>
      <c r="H1268" s="38">
        <v>313</v>
      </c>
      <c r="I1268" s="10" t="s">
        <v>1907</v>
      </c>
      <c r="J1268" s="10" t="s">
        <v>1869</v>
      </c>
      <c r="K1268" s="10" t="s">
        <v>2096</v>
      </c>
      <c r="L1268" s="38" t="s">
        <v>2609</v>
      </c>
      <c r="M1268" t="str">
        <f>IFERROR(IF(G1268="","",IF(_xlfn.XLOOKUP(D1268,NOSA!C:C,NOSA!C:C)=D1268,"تحویل شده")),"تحویل نشده")</f>
        <v>تحویل شده</v>
      </c>
      <c r="N1268" s="57">
        <v>45845.805971296293</v>
      </c>
      <c r="O1268" t="s">
        <v>4562</v>
      </c>
    </row>
    <row r="1269" spans="4:15">
      <c r="D1269" t="str">
        <f t="shared" si="20"/>
        <v>لباس كار(بلوز و شلوار)1404/04/20760</v>
      </c>
      <c r="G1269" t="s">
        <v>3875</v>
      </c>
      <c r="H1269" s="38">
        <v>760</v>
      </c>
      <c r="I1269" s="10" t="s">
        <v>1003</v>
      </c>
      <c r="J1269" s="10" t="s">
        <v>1895</v>
      </c>
      <c r="K1269" s="10" t="s">
        <v>2119</v>
      </c>
      <c r="L1269" s="38" t="s">
        <v>2609</v>
      </c>
      <c r="M1269" t="str">
        <f>IFERROR(IF(G1269="","",IF(_xlfn.XLOOKUP(D1269,NOSA!C:C,NOSA!C:C)=D1269,"تحویل شده")),"تحویل نشده")</f>
        <v>تحویل نشده</v>
      </c>
      <c r="N1269" s="57">
        <v>45849.451750925924</v>
      </c>
      <c r="O1269" t="s">
        <v>4123</v>
      </c>
    </row>
    <row r="1270" spans="4:15">
      <c r="D1270" t="str">
        <f t="shared" si="20"/>
        <v>پيشبند نسوز آلومينيومي1404/04/20128</v>
      </c>
      <c r="G1270" t="s">
        <v>3875</v>
      </c>
      <c r="H1270" s="38">
        <v>128</v>
      </c>
      <c r="I1270" s="10" t="s">
        <v>1855</v>
      </c>
      <c r="J1270" s="10" t="s">
        <v>1842</v>
      </c>
      <c r="K1270" s="10" t="s">
        <v>36</v>
      </c>
      <c r="L1270" s="38" t="s">
        <v>3364</v>
      </c>
      <c r="M1270" t="str">
        <f>IFERROR(IF(G1270="","",IF(_xlfn.XLOOKUP(D1270,NOSA!C:C,NOSA!C:C)=D1270,"تحویل شده")),"تحویل نشده")</f>
        <v>تحویل شده</v>
      </c>
      <c r="N1270" s="57">
        <v>45849.813248611114</v>
      </c>
      <c r="O1270" t="s">
        <v>4565</v>
      </c>
    </row>
    <row r="1271" spans="4:15">
      <c r="D1271" t="str">
        <f t="shared" si="20"/>
        <v>لباس كار ديرسوز(شلوار) 1404/04/21933</v>
      </c>
      <c r="G1271" t="s">
        <v>3876</v>
      </c>
      <c r="H1271" s="38">
        <v>933</v>
      </c>
      <c r="I1271" s="10" t="s">
        <v>3535</v>
      </c>
      <c r="J1271" s="10" t="s">
        <v>1952</v>
      </c>
      <c r="K1271" s="10" t="s">
        <v>2144</v>
      </c>
      <c r="L1271" s="38" t="s">
        <v>3992</v>
      </c>
      <c r="M1271" t="str">
        <f>IFERROR(IF(G1271="","",IF(_xlfn.XLOOKUP(D1271,NOSA!C:C,NOSA!C:C)=D1271,"تحویل شده")),"تحویل نشده")</f>
        <v>تحویل نشده</v>
      </c>
      <c r="N1271" s="57">
        <v>45850.411777430556</v>
      </c>
      <c r="O1271" t="s">
        <v>4196</v>
      </c>
    </row>
    <row r="1272" spans="4:15">
      <c r="D1272" t="str">
        <f t="shared" si="20"/>
        <v>لباس كار نسوز(بلوز و شلوار)1404/04/21718</v>
      </c>
      <c r="G1272" t="s">
        <v>3876</v>
      </c>
      <c r="H1272" s="38">
        <v>718</v>
      </c>
      <c r="I1272" s="10" t="s">
        <v>2007</v>
      </c>
      <c r="J1272" s="10" t="s">
        <v>1844</v>
      </c>
      <c r="K1272" s="10" t="s">
        <v>2129</v>
      </c>
      <c r="L1272" s="38" t="s">
        <v>2609</v>
      </c>
      <c r="M1272" t="str">
        <f>IFERROR(IF(G1272="","",IF(_xlfn.XLOOKUP(D1272,NOSA!C:C,NOSA!C:C)=D1272,"تحویل شده")),"تحویل نشده")</f>
        <v>تحویل شده</v>
      </c>
      <c r="N1272" s="57">
        <v>45850.825736689818</v>
      </c>
      <c r="O1272" t="s">
        <v>4123</v>
      </c>
    </row>
    <row r="1273" spans="4:15">
      <c r="D1273" t="str">
        <f t="shared" si="20"/>
        <v>چكمه ايمني نسوز1404/04/22834</v>
      </c>
      <c r="G1273" t="s">
        <v>3877</v>
      </c>
      <c r="H1273" s="38">
        <v>834</v>
      </c>
      <c r="I1273" s="10" t="s">
        <v>2647</v>
      </c>
      <c r="J1273" s="10" t="s">
        <v>1844</v>
      </c>
      <c r="K1273" s="10" t="s">
        <v>2152</v>
      </c>
      <c r="L1273" s="38" t="s">
        <v>2639</v>
      </c>
      <c r="M1273" t="str">
        <f>IFERROR(IF(G1273="","",IF(_xlfn.XLOOKUP(D1273,NOSA!C:C,NOSA!C:C)=D1273,"تحویل شده")),"تحویل نشده")</f>
        <v>تحویل شده</v>
      </c>
      <c r="N1273" s="57">
        <v>45851.363089120372</v>
      </c>
      <c r="O1273" t="s">
        <v>4203</v>
      </c>
    </row>
    <row r="1274" spans="4:15">
      <c r="D1274" t="str">
        <f t="shared" si="20"/>
        <v>لباس كار ديرسوز(شلوار) 1404/04/25723</v>
      </c>
      <c r="G1274" t="s">
        <v>3880</v>
      </c>
      <c r="H1274" s="38">
        <v>723</v>
      </c>
      <c r="I1274" s="10" t="s">
        <v>2010</v>
      </c>
      <c r="J1274" s="10" t="s">
        <v>1838</v>
      </c>
      <c r="K1274" s="10" t="s">
        <v>2144</v>
      </c>
      <c r="L1274" s="38" t="s">
        <v>3992</v>
      </c>
      <c r="M1274" t="str">
        <f>IFERROR(IF(G1274="","",IF(_xlfn.XLOOKUP(D1274,NOSA!C:C,NOSA!C:C)=D1274,"تحویل شده")),"تحویل نشده")</f>
        <v>تحویل نشده</v>
      </c>
      <c r="N1274" s="57">
        <v>45854.33769039352</v>
      </c>
      <c r="O1274" t="s">
        <v>4568</v>
      </c>
    </row>
    <row r="1275" spans="4:15">
      <c r="D1275" t="str">
        <f t="shared" si="20"/>
        <v>لباس كار ديرسوز(شلوار) 1404/04/25835</v>
      </c>
      <c r="G1275" t="s">
        <v>3880</v>
      </c>
      <c r="H1275" s="38">
        <v>835</v>
      </c>
      <c r="I1275" s="10" t="s">
        <v>2659</v>
      </c>
      <c r="J1275" s="10" t="s">
        <v>1873</v>
      </c>
      <c r="K1275" s="10" t="s">
        <v>2144</v>
      </c>
      <c r="L1275" s="38" t="s">
        <v>3992</v>
      </c>
      <c r="M1275" t="str">
        <f>IFERROR(IF(G1275="","",IF(_xlfn.XLOOKUP(D1275,NOSA!C:C,NOSA!C:C)=D1275,"تحویل شده")),"تحویل نشده")</f>
        <v>تحویل نشده</v>
      </c>
      <c r="N1275" s="57">
        <v>45854.510173958333</v>
      </c>
    </row>
    <row r="1276" spans="4:15">
      <c r="D1276" t="str">
        <f t="shared" si="20"/>
        <v>دستكش كف مواد سبك1404/04/25277</v>
      </c>
      <c r="G1276" t="s">
        <v>3880</v>
      </c>
      <c r="H1276" s="38">
        <v>277</v>
      </c>
      <c r="I1276" s="10" t="s">
        <v>1894</v>
      </c>
      <c r="J1276" s="10" t="s">
        <v>1873</v>
      </c>
      <c r="K1276" s="10" t="s">
        <v>2</v>
      </c>
      <c r="L1276" s="38" t="s">
        <v>3992</v>
      </c>
      <c r="M1276" t="str">
        <f>IFERROR(IF(G1276="","",IF(_xlfn.XLOOKUP(D1276,NOSA!C:C,NOSA!C:C)=D1276,"تحویل شده")),"تحویل نشده")</f>
        <v>تحویل شده</v>
      </c>
      <c r="N1276" s="57">
        <v>45854.588582986114</v>
      </c>
    </row>
    <row r="1277" spans="4:15">
      <c r="D1277" t="str">
        <f t="shared" si="20"/>
        <v>لباس كار ديرسوز(شلوار) 1404/04/25941</v>
      </c>
      <c r="G1277" t="s">
        <v>3880</v>
      </c>
      <c r="H1277" s="38">
        <v>941</v>
      </c>
      <c r="I1277" s="10" t="s">
        <v>4113</v>
      </c>
      <c r="J1277" s="10" t="s">
        <v>1873</v>
      </c>
      <c r="K1277" s="10" t="s">
        <v>2144</v>
      </c>
      <c r="L1277" s="38" t="s">
        <v>3992</v>
      </c>
      <c r="M1277" t="str">
        <f>IFERROR(IF(G1277="","",IF(_xlfn.XLOOKUP(D1277,NOSA!C:C,NOSA!C:C)=D1277,"تحویل شده")),"تحویل نشده")</f>
        <v>تحویل نشده</v>
      </c>
      <c r="N1277" s="57">
        <v>45854.588843750003</v>
      </c>
      <c r="O1277" t="s">
        <v>4196</v>
      </c>
    </row>
    <row r="1278" spans="4:15">
      <c r="D1278" t="str">
        <f t="shared" si="20"/>
        <v>پيشبند نسوز آلومينيومي1404/04/25624</v>
      </c>
      <c r="G1278" t="s">
        <v>3880</v>
      </c>
      <c r="H1278" s="38">
        <v>624</v>
      </c>
      <c r="I1278" s="10" t="s">
        <v>1965</v>
      </c>
      <c r="J1278" s="10" t="s">
        <v>1942</v>
      </c>
      <c r="K1278" s="10" t="s">
        <v>36</v>
      </c>
      <c r="L1278" s="38" t="s">
        <v>2609</v>
      </c>
      <c r="M1278" t="str">
        <f>IFERROR(IF(G1278="","",IF(_xlfn.XLOOKUP(D1278,NOSA!C:C,NOSA!C:C)=D1278,"تحویل شده")),"تحویل نشده")</f>
        <v>تحویل شده</v>
      </c>
      <c r="N1278" s="57">
        <v>45854.899295601848</v>
      </c>
      <c r="O1278" t="s">
        <v>4569</v>
      </c>
    </row>
    <row r="1279" spans="4:15">
      <c r="D1279" t="str">
        <f t="shared" si="20"/>
        <v>لباس كار ديرسوز(شلوار) 1404/04/26954</v>
      </c>
      <c r="G1279" t="s">
        <v>3881</v>
      </c>
      <c r="H1279" s="38">
        <v>954</v>
      </c>
      <c r="I1279" s="10" t="s">
        <v>4280</v>
      </c>
      <c r="J1279" s="10" t="s">
        <v>1913</v>
      </c>
      <c r="K1279" s="10" t="s">
        <v>2144</v>
      </c>
      <c r="L1279" s="38" t="s">
        <v>3364</v>
      </c>
      <c r="M1279" t="str">
        <f>IFERROR(IF(G1279="","",IF(_xlfn.XLOOKUP(D1279,NOSA!C:C,NOSA!C:C)=D1279,"تحویل شده")),"تحویل نشده")</f>
        <v>تحویل شده</v>
      </c>
      <c r="N1279" s="57">
        <v>45855.391781828701</v>
      </c>
      <c r="O1279" t="s">
        <v>4570</v>
      </c>
    </row>
    <row r="1280" spans="4:15">
      <c r="D1280" t="str">
        <f t="shared" si="20"/>
        <v>عينك گاگل1404/04/26845</v>
      </c>
      <c r="G1280" t="s">
        <v>3881</v>
      </c>
      <c r="H1280" s="38">
        <v>845</v>
      </c>
      <c r="I1280" s="10" t="s">
        <v>2715</v>
      </c>
      <c r="J1280" s="10" t="s">
        <v>1873</v>
      </c>
      <c r="K1280" s="10" t="s">
        <v>1556</v>
      </c>
      <c r="L1280" s="38" t="s">
        <v>3364</v>
      </c>
      <c r="M1280" t="str">
        <f>IFERROR(IF(G1280="","",IF(_xlfn.XLOOKUP(D1280,NOSA!C:C,NOSA!C:C)=D1280,"تحویل شده")),"تحویل نشده")</f>
        <v>تحویل شده</v>
      </c>
      <c r="N1280" s="57">
        <v>45855.527834606481</v>
      </c>
      <c r="O1280" t="s">
        <v>4571</v>
      </c>
    </row>
    <row r="1281" spans="4:15">
      <c r="D1281" t="str">
        <f t="shared" si="20"/>
        <v>دستكش كف مواد سبك1404/04/26961</v>
      </c>
      <c r="G1281" t="s">
        <v>3881</v>
      </c>
      <c r="H1281" s="38">
        <v>961</v>
      </c>
      <c r="I1281" s="10" t="s">
        <v>4313</v>
      </c>
      <c r="J1281" s="10" t="s">
        <v>1913</v>
      </c>
      <c r="K1281" s="10" t="s">
        <v>2</v>
      </c>
      <c r="L1281" s="38" t="s">
        <v>2609</v>
      </c>
      <c r="M1281" t="str">
        <f>IFERROR(IF(G1281="","",IF(_xlfn.XLOOKUP(D1281,NOSA!C:C,NOSA!C:C)=D1281,"تحویل شده")),"تحویل نشده")</f>
        <v>تحویل شده</v>
      </c>
      <c r="N1281" s="57">
        <v>45855.976847337966</v>
      </c>
      <c r="O1281" t="s">
        <v>4130</v>
      </c>
    </row>
    <row r="1282" spans="4:15">
      <c r="D1282" t="str">
        <f t="shared" si="20"/>
        <v>لباس كار ديرسوز(بلوز و شلوار)1404/04/28955</v>
      </c>
      <c r="G1282" t="s">
        <v>3883</v>
      </c>
      <c r="H1282" s="38">
        <v>955</v>
      </c>
      <c r="I1282" s="10" t="s">
        <v>4231</v>
      </c>
      <c r="J1282" s="10" t="s">
        <v>1913</v>
      </c>
      <c r="K1282" s="10" t="s">
        <v>2137</v>
      </c>
      <c r="L1282" s="38" t="s">
        <v>3992</v>
      </c>
      <c r="M1282" t="str">
        <f>IFERROR(IF(G1282="","",IF(_xlfn.XLOOKUP(D1282,NOSA!C:C,NOSA!C:C)=D1282,"تحویل شده")),"تحویل نشده")</f>
        <v>تحویل شده</v>
      </c>
      <c r="N1282" s="57">
        <v>45857.315886689816</v>
      </c>
      <c r="O1282" t="s">
        <v>4575</v>
      </c>
    </row>
    <row r="1283" spans="4:15">
      <c r="D1283" t="str">
        <f t="shared" si="20"/>
        <v>لباس كار (شلوار) 1404/05/05895</v>
      </c>
      <c r="G1283" t="s">
        <v>3891</v>
      </c>
      <c r="H1283" s="38">
        <v>895</v>
      </c>
      <c r="I1283" s="10" t="s">
        <v>3536</v>
      </c>
      <c r="J1283" s="10" t="s">
        <v>4140</v>
      </c>
      <c r="K1283" s="10" t="s">
        <v>2115</v>
      </c>
      <c r="L1283" s="38" t="s">
        <v>3992</v>
      </c>
      <c r="M1283" t="str">
        <f>IFERROR(IF(G1283="","",IF(_xlfn.XLOOKUP(D1283,NOSA!C:C,NOSA!C:C)=D1283,"تحویل شده")),"تحویل نشده")</f>
        <v>تحویل نشده</v>
      </c>
      <c r="N1283" s="57">
        <v>45865.371757870373</v>
      </c>
      <c r="O1283" t="s">
        <v>4196</v>
      </c>
    </row>
    <row r="1284" spans="4:15">
      <c r="D1284" t="str">
        <f t="shared" si="20"/>
        <v>دستكش ضد برش سبك1404/05/05725</v>
      </c>
      <c r="G1284" t="s">
        <v>3891</v>
      </c>
      <c r="H1284" s="38">
        <v>725</v>
      </c>
      <c r="I1284" s="10" t="s">
        <v>2011</v>
      </c>
      <c r="J1284" s="10" t="s">
        <v>1844</v>
      </c>
      <c r="K1284" s="10" t="s">
        <v>22</v>
      </c>
      <c r="L1284" s="38" t="s">
        <v>3992</v>
      </c>
      <c r="M1284" t="str">
        <f>IFERROR(IF(G1284="","",IF(_xlfn.XLOOKUP(D1284,NOSA!C:C,NOSA!C:C)=D1284,"تحویل شده")),"تحویل نشده")</f>
        <v>تحویل شده</v>
      </c>
      <c r="N1284" s="57">
        <v>45865.446405439812</v>
      </c>
    </row>
    <row r="1285" spans="4:15">
      <c r="D1285" t="str">
        <f t="shared" si="20"/>
        <v>دستكش ضد برش سبك1404/05/05848</v>
      </c>
      <c r="G1285" t="s">
        <v>3891</v>
      </c>
      <c r="H1285" s="38">
        <v>848</v>
      </c>
      <c r="I1285" s="10" t="s">
        <v>2769</v>
      </c>
      <c r="J1285" s="10" t="s">
        <v>1952</v>
      </c>
      <c r="K1285" s="10" t="s">
        <v>22</v>
      </c>
      <c r="L1285" s="38" t="s">
        <v>3992</v>
      </c>
      <c r="M1285" t="str">
        <f>IFERROR(IF(G1285="","",IF(_xlfn.XLOOKUP(D1285,NOSA!C:C,NOSA!C:C)=D1285,"تحویل شده")),"تحویل نشده")</f>
        <v>تحویل شده</v>
      </c>
      <c r="N1285" s="57">
        <v>45865.447054050928</v>
      </c>
    </row>
    <row r="1286" spans="4:15">
      <c r="D1286" t="str">
        <f t="shared" si="20"/>
        <v>كفش ايمني1404/05/05851</v>
      </c>
      <c r="G1286" t="s">
        <v>3891</v>
      </c>
      <c r="H1286" s="38">
        <v>851</v>
      </c>
      <c r="I1286" s="10" t="s">
        <v>2761</v>
      </c>
      <c r="J1286" s="10" t="s">
        <v>1980</v>
      </c>
      <c r="K1286" s="10" t="s">
        <v>2149</v>
      </c>
      <c r="L1286" s="38" t="s">
        <v>3992</v>
      </c>
      <c r="M1286" t="str">
        <f>IFERROR(IF(G1286="","",IF(_xlfn.XLOOKUP(D1286,NOSA!C:C,NOSA!C:C)=D1286,"تحویل شده")),"تحویل نشده")</f>
        <v>تحویل شده</v>
      </c>
      <c r="N1286" s="57">
        <v>45865.486532523151</v>
      </c>
      <c r="O1286" t="s">
        <v>4581</v>
      </c>
    </row>
    <row r="1287" spans="4:15">
      <c r="D1287" t="str">
        <f t="shared" si="20"/>
        <v>دستكش ضد برش سبك1404/05/1610008</v>
      </c>
      <c r="G1287" t="s">
        <v>3902</v>
      </c>
      <c r="H1287" s="38">
        <v>10008</v>
      </c>
      <c r="I1287" s="10" t="s">
        <v>4103</v>
      </c>
      <c r="J1287" s="10" t="s">
        <v>1838</v>
      </c>
      <c r="K1287" s="10" t="s">
        <v>22</v>
      </c>
      <c r="L1287" s="38" t="s">
        <v>3992</v>
      </c>
      <c r="M1287" t="str">
        <f>IFERROR(IF(G1287="","",IF(_xlfn.XLOOKUP(D1287,NOSA!C:C,NOSA!C:C)=D1287,"تحویل شده")),"تحویل نشده")</f>
        <v>تحویل نشده</v>
      </c>
      <c r="N1287" s="57">
        <v>45876.295794675927</v>
      </c>
    </row>
    <row r="1288" spans="4:15">
      <c r="D1288" t="str">
        <f t="shared" si="20"/>
        <v>فيلتر ماسك نيم صورت (3M)1404/05/1610008</v>
      </c>
      <c r="G1288" t="s">
        <v>3902</v>
      </c>
      <c r="H1288" s="38">
        <v>10008</v>
      </c>
      <c r="I1288" s="10" t="s">
        <v>4103</v>
      </c>
      <c r="J1288" s="10" t="s">
        <v>1838</v>
      </c>
      <c r="K1288" s="10" t="s">
        <v>55</v>
      </c>
      <c r="L1288" s="38" t="s">
        <v>3992</v>
      </c>
      <c r="M1288" t="str">
        <f>IFERROR(IF(G1288="","",IF(_xlfn.XLOOKUP(D1288,NOSA!C:C,NOSA!C:C)=D1288,"تحویل شده")),"تحویل نشده")</f>
        <v>تحویل نشده</v>
      </c>
      <c r="N1288" s="57">
        <v>45876.296230671294</v>
      </c>
    </row>
    <row r="1289" spans="4:15">
      <c r="D1289" t="str">
        <f t="shared" si="20"/>
        <v>فيلتر ماسك نيم صورت (3M) مدل 20911404/05/1610008</v>
      </c>
      <c r="G1289" t="s">
        <v>3902</v>
      </c>
      <c r="H1289" s="38">
        <v>10008</v>
      </c>
      <c r="I1289" s="10" t="s">
        <v>4103</v>
      </c>
      <c r="J1289" s="10" t="s">
        <v>1838</v>
      </c>
      <c r="K1289" s="10" t="s">
        <v>53</v>
      </c>
      <c r="L1289" s="38" t="s">
        <v>3992</v>
      </c>
      <c r="M1289" t="str">
        <f>IFERROR(IF(G1289="","",IF(_xlfn.XLOOKUP(D1289,NOSA!C:C,NOSA!C:C)=D1289,"تحویل شده")),"تحویل نشده")</f>
        <v>تحویل نشده</v>
      </c>
      <c r="N1289" s="57">
        <v>45876.296416550926</v>
      </c>
    </row>
    <row r="1290" spans="4:15">
      <c r="D1290" t="str">
        <f t="shared" si="20"/>
        <v>لباس كار ديرسوز(بلوز و شلوار)1404/05/16933</v>
      </c>
      <c r="G1290" t="s">
        <v>3902</v>
      </c>
      <c r="H1290" s="38">
        <v>933</v>
      </c>
      <c r="I1290" s="10" t="s">
        <v>3535</v>
      </c>
      <c r="J1290" s="10" t="s">
        <v>1952</v>
      </c>
      <c r="K1290" s="10" t="s">
        <v>2137</v>
      </c>
      <c r="L1290" s="38" t="s">
        <v>3992</v>
      </c>
      <c r="M1290" t="str">
        <f>IFERROR(IF(G1290="","",IF(_xlfn.XLOOKUP(D1290,NOSA!C:C,NOSA!C:C)=D1290,"تحویل شده")),"تحویل نشده")</f>
        <v>تحویل نشده</v>
      </c>
      <c r="N1290" s="57">
        <v>45876.434297453707</v>
      </c>
      <c r="O1290" t="s">
        <v>4588</v>
      </c>
    </row>
    <row r="1291" spans="4:15">
      <c r="D1291" t="str">
        <f t="shared" si="20"/>
        <v>لباس كار نسوز(بلوز و شلوار)1404/05/16766</v>
      </c>
      <c r="G1291" t="s">
        <v>3902</v>
      </c>
      <c r="H1291" s="38">
        <v>766</v>
      </c>
      <c r="I1291" s="10" t="s">
        <v>2041</v>
      </c>
      <c r="J1291" s="10" t="s">
        <v>1840</v>
      </c>
      <c r="K1291" s="10" t="s">
        <v>2129</v>
      </c>
      <c r="L1291" s="38" t="s">
        <v>3992</v>
      </c>
      <c r="M1291" t="str">
        <f>IFERROR(IF(G1291="","",IF(_xlfn.XLOOKUP(D1291,NOSA!C:C,NOSA!C:C)=D1291,"تحویل شده")),"تحویل نشده")</f>
        <v>تحویل نشده</v>
      </c>
      <c r="N1291" s="57">
        <v>45876.481091087961</v>
      </c>
      <c r="O1291" t="s">
        <v>4589</v>
      </c>
    </row>
    <row r="1292" spans="4:15">
      <c r="D1292" t="str">
        <f t="shared" si="20"/>
        <v>لباس كار معمولي- بلوز و شلوار1404/05/16848</v>
      </c>
      <c r="G1292" t="s">
        <v>3902</v>
      </c>
      <c r="H1292" s="38">
        <v>848</v>
      </c>
      <c r="I1292" s="10" t="s">
        <v>2769</v>
      </c>
      <c r="J1292" s="10" t="s">
        <v>1952</v>
      </c>
      <c r="K1292" s="10" t="s">
        <v>2348</v>
      </c>
      <c r="L1292" s="38" t="s">
        <v>3992</v>
      </c>
      <c r="M1292" t="str">
        <f>IFERROR(IF(G1292="","",IF(_xlfn.XLOOKUP(D1292,NOSA!C:C,NOSA!C:C)=D1292,"تحویل شده")),"تحویل نشده")</f>
        <v>تحویل نشده</v>
      </c>
      <c r="N1292" s="57">
        <v>45876.660517824072</v>
      </c>
    </row>
    <row r="1293" spans="4:15">
      <c r="D1293" t="str">
        <f t="shared" ref="D1293:D1356" si="21">K1293&amp;G1293&amp;H1293</f>
        <v>پوتين ايمني نسوز1404/05/16848</v>
      </c>
      <c r="G1293" t="s">
        <v>3902</v>
      </c>
      <c r="H1293" s="38">
        <v>848</v>
      </c>
      <c r="I1293" s="10" t="s">
        <v>2769</v>
      </c>
      <c r="J1293" s="10" t="s">
        <v>1952</v>
      </c>
      <c r="K1293" s="10" t="s">
        <v>2151</v>
      </c>
      <c r="L1293" s="38" t="s">
        <v>3992</v>
      </c>
      <c r="M1293" t="str">
        <f>IFERROR(IF(G1293="","",IF(_xlfn.XLOOKUP(D1293,NOSA!C:C,NOSA!C:C)=D1293,"تحویل شده")),"تحویل نشده")</f>
        <v>تحویل نشده</v>
      </c>
      <c r="N1293" s="57">
        <v>45876.661663888888</v>
      </c>
      <c r="O1293" t="s">
        <v>4590</v>
      </c>
    </row>
    <row r="1294" spans="4:15">
      <c r="D1294" t="str">
        <f t="shared" si="21"/>
        <v>لباس كار ديرسوز(شلوار) 1404/05/16599</v>
      </c>
      <c r="G1294" t="s">
        <v>3902</v>
      </c>
      <c r="H1294" s="38">
        <v>599</v>
      </c>
      <c r="I1294" s="10" t="s">
        <v>82</v>
      </c>
      <c r="J1294" s="10" t="s">
        <v>1873</v>
      </c>
      <c r="K1294" s="10" t="s">
        <v>2144</v>
      </c>
      <c r="L1294" s="38" t="s">
        <v>3992</v>
      </c>
      <c r="M1294" t="str">
        <f>IFERROR(IF(G1294="","",IF(_xlfn.XLOOKUP(D1294,NOSA!C:C,NOSA!C:C)=D1294,"تحویل شده")),"تحویل نشده")</f>
        <v>تحویل نشده</v>
      </c>
      <c r="N1294" s="57">
        <v>45876.662494444441</v>
      </c>
      <c r="O1294" t="s">
        <v>4196</v>
      </c>
    </row>
    <row r="1295" spans="4:15">
      <c r="D1295" t="str">
        <f t="shared" si="21"/>
        <v>كفش ايمني1404/05/16835</v>
      </c>
      <c r="G1295" t="s">
        <v>3902</v>
      </c>
      <c r="H1295" s="38">
        <v>835</v>
      </c>
      <c r="I1295" s="10" t="s">
        <v>2659</v>
      </c>
      <c r="J1295" s="10" t="s">
        <v>1873</v>
      </c>
      <c r="K1295" s="10" t="s">
        <v>2149</v>
      </c>
      <c r="L1295" s="38" t="s">
        <v>3992</v>
      </c>
      <c r="M1295" t="str">
        <f>IFERROR(IF(G1295="","",IF(_xlfn.XLOOKUP(D1295,NOSA!C:C,NOSA!C:C)=D1295,"تحویل شده")),"تحویل نشده")</f>
        <v>تحویل نشده</v>
      </c>
      <c r="N1295" s="57">
        <v>45876.662837152777</v>
      </c>
      <c r="O1295" t="s">
        <v>4212</v>
      </c>
    </row>
    <row r="1296" spans="4:15">
      <c r="D1296" t="str">
        <f t="shared" si="21"/>
        <v>لباس كار نسوز(شلوار)1404/05/17773</v>
      </c>
      <c r="G1296" t="s">
        <v>3903</v>
      </c>
      <c r="H1296" s="38">
        <v>773</v>
      </c>
      <c r="I1296" s="10" t="s">
        <v>2048</v>
      </c>
      <c r="J1296" s="10" t="s">
        <v>1840</v>
      </c>
      <c r="K1296" s="10" t="s">
        <v>2661</v>
      </c>
      <c r="L1296" s="38" t="s">
        <v>3364</v>
      </c>
      <c r="M1296" t="str">
        <f>IFERROR(IF(G1296="","",IF(_xlfn.XLOOKUP(D1296,NOSA!C:C,NOSA!C:C)=D1296,"تحویل شده")),"تحویل نشده")</f>
        <v>تحویل نشده</v>
      </c>
      <c r="N1296" s="57">
        <v>45877.794378240738</v>
      </c>
      <c r="O1296" t="s">
        <v>4591</v>
      </c>
    </row>
    <row r="1297" spans="4:15">
      <c r="D1297" t="str">
        <f t="shared" si="21"/>
        <v>كفش ايمني1404/05/18641</v>
      </c>
      <c r="G1297" t="s">
        <v>3904</v>
      </c>
      <c r="H1297" s="38">
        <v>641</v>
      </c>
      <c r="I1297" s="10" t="s">
        <v>1972</v>
      </c>
      <c r="J1297" s="10" t="s">
        <v>1873</v>
      </c>
      <c r="K1297" s="10" t="s">
        <v>2149</v>
      </c>
      <c r="L1297" s="38" t="s">
        <v>3364</v>
      </c>
      <c r="M1297" t="str">
        <f>IFERROR(IF(G1297="","",IF(_xlfn.XLOOKUP(D1297,NOSA!C:C,NOSA!C:C)=D1297,"تحویل شده")),"تحویل نشده")</f>
        <v>تحویل شده</v>
      </c>
      <c r="N1297" s="57">
        <v>45878.817203472223</v>
      </c>
      <c r="O1297" t="s">
        <v>4592</v>
      </c>
    </row>
    <row r="1298" spans="4:15">
      <c r="D1298" t="str">
        <f t="shared" si="21"/>
        <v>چكمه ايمني نسوز1404/05/19624</v>
      </c>
      <c r="G1298" t="s">
        <v>3905</v>
      </c>
      <c r="H1298" s="38">
        <v>624</v>
      </c>
      <c r="I1298" s="10" t="s">
        <v>1965</v>
      </c>
      <c r="J1298" s="10" t="s">
        <v>1942</v>
      </c>
      <c r="K1298" s="10" t="s">
        <v>2152</v>
      </c>
      <c r="L1298" s="38" t="s">
        <v>3992</v>
      </c>
      <c r="M1298" t="str">
        <f>IFERROR(IF(G1298="","",IF(_xlfn.XLOOKUP(D1298,NOSA!C:C,NOSA!C:C)=D1298,"تحویل شده")),"تحویل نشده")</f>
        <v>تحویل شده</v>
      </c>
      <c r="N1298" s="57">
        <v>45879.335656365743</v>
      </c>
      <c r="O1298" t="s">
        <v>4594</v>
      </c>
    </row>
    <row r="1299" spans="4:15">
      <c r="D1299" t="str">
        <f t="shared" si="21"/>
        <v>لباس كار نسوز(شلوار)1404/05/19624</v>
      </c>
      <c r="G1299" t="s">
        <v>3905</v>
      </c>
      <c r="H1299" s="38">
        <v>624</v>
      </c>
      <c r="I1299" s="10" t="s">
        <v>1965</v>
      </c>
      <c r="J1299" s="10" t="s">
        <v>1942</v>
      </c>
      <c r="K1299" s="10" t="s">
        <v>2661</v>
      </c>
      <c r="L1299" s="38" t="s">
        <v>3992</v>
      </c>
      <c r="M1299" t="str">
        <f>IFERROR(IF(G1299="","",IF(_xlfn.XLOOKUP(D1299,NOSA!C:C,NOSA!C:C)=D1299,"تحویل شده")),"تحویل نشده")</f>
        <v>تحویل نشده</v>
      </c>
      <c r="N1299" s="57">
        <v>45879.336390393517</v>
      </c>
      <c r="O1299" t="s">
        <v>4196</v>
      </c>
    </row>
    <row r="1300" spans="4:15">
      <c r="D1300" t="str">
        <f t="shared" si="21"/>
        <v>دستكش ضد برش سبك1404/05/19674</v>
      </c>
      <c r="G1300" t="s">
        <v>3905</v>
      </c>
      <c r="H1300" s="38">
        <v>674</v>
      </c>
      <c r="I1300" s="10" t="s">
        <v>1985</v>
      </c>
      <c r="J1300" s="10" t="s">
        <v>1844</v>
      </c>
      <c r="K1300" s="10" t="s">
        <v>22</v>
      </c>
      <c r="L1300" s="38" t="s">
        <v>3992</v>
      </c>
      <c r="M1300" t="str">
        <f>IFERROR(IF(G1300="","",IF(_xlfn.XLOOKUP(D1300,NOSA!C:C,NOSA!C:C)=D1300,"تحویل شده")),"تحویل نشده")</f>
        <v>تحویل نشده</v>
      </c>
      <c r="N1300" s="57">
        <v>45879.350947106483</v>
      </c>
    </row>
    <row r="1301" spans="4:15">
      <c r="D1301" t="str">
        <f t="shared" si="21"/>
        <v>دستكش كف مواد سبك1404/05/19674</v>
      </c>
      <c r="G1301" t="s">
        <v>3905</v>
      </c>
      <c r="H1301" s="38">
        <v>674</v>
      </c>
      <c r="I1301" s="10" t="s">
        <v>1985</v>
      </c>
      <c r="J1301" s="10" t="s">
        <v>1844</v>
      </c>
      <c r="K1301" s="10" t="s">
        <v>2</v>
      </c>
      <c r="L1301" s="38" t="s">
        <v>3992</v>
      </c>
      <c r="M1301" t="str">
        <f>IFERROR(IF(G1301="","",IF(_xlfn.XLOOKUP(D1301,NOSA!C:C,NOSA!C:C)=D1301,"تحویل شده")),"تحویل نشده")</f>
        <v>تحویل شده</v>
      </c>
      <c r="N1301" s="57">
        <v>45879.35119976852</v>
      </c>
    </row>
    <row r="1302" spans="4:15">
      <c r="D1302" t="str">
        <f t="shared" si="21"/>
        <v>دستكش كف مواد سبك1404/05/19653</v>
      </c>
      <c r="G1302" t="s">
        <v>3905</v>
      </c>
      <c r="H1302" s="38">
        <v>653</v>
      </c>
      <c r="I1302" s="10" t="s">
        <v>1977</v>
      </c>
      <c r="J1302" s="10" t="s">
        <v>1844</v>
      </c>
      <c r="K1302" s="10" t="s">
        <v>2</v>
      </c>
      <c r="L1302" s="38" t="s">
        <v>3992</v>
      </c>
      <c r="M1302" t="str">
        <f>IFERROR(IF(G1302="","",IF(_xlfn.XLOOKUP(D1302,NOSA!C:C,NOSA!C:C)=D1302,"تحویل شده")),"تحویل نشده")</f>
        <v>تحویل شده</v>
      </c>
      <c r="N1302" s="57">
        <v>45879.35131377315</v>
      </c>
    </row>
    <row r="1303" spans="4:15">
      <c r="D1303" t="str">
        <f t="shared" si="21"/>
        <v>دستكش كف مواد سبك1404/05/19599</v>
      </c>
      <c r="G1303" t="s">
        <v>3905</v>
      </c>
      <c r="H1303" s="38">
        <v>599</v>
      </c>
      <c r="I1303" s="10" t="s">
        <v>82</v>
      </c>
      <c r="J1303" s="10" t="s">
        <v>1873</v>
      </c>
      <c r="K1303" s="10" t="s">
        <v>2</v>
      </c>
      <c r="L1303" s="38" t="s">
        <v>3992</v>
      </c>
      <c r="M1303" t="str">
        <f>IFERROR(IF(G1303="","",IF(_xlfn.XLOOKUP(D1303,NOSA!C:C,NOSA!C:C)=D1303,"تحویل شده")),"تحویل نشده")</f>
        <v>تحویل شده</v>
      </c>
      <c r="N1303" s="57">
        <v>45879.351461689817</v>
      </c>
    </row>
    <row r="1304" spans="4:15">
      <c r="D1304" t="str">
        <f t="shared" si="21"/>
        <v>دستكش كف مواد سبك1404/05/19277</v>
      </c>
      <c r="G1304" t="s">
        <v>3905</v>
      </c>
      <c r="H1304" s="38">
        <v>277</v>
      </c>
      <c r="I1304" s="10" t="s">
        <v>1894</v>
      </c>
      <c r="J1304" s="10" t="s">
        <v>1873</v>
      </c>
      <c r="K1304" s="10" t="s">
        <v>2</v>
      </c>
      <c r="L1304" s="38" t="s">
        <v>3992</v>
      </c>
      <c r="M1304" t="str">
        <f>IFERROR(IF(G1304="","",IF(_xlfn.XLOOKUP(D1304,NOSA!C:C,NOSA!C:C)=D1304,"تحویل شده")),"تحویل نشده")</f>
        <v>تحویل شده</v>
      </c>
      <c r="N1304" s="57">
        <v>45879.351558912036</v>
      </c>
    </row>
    <row r="1305" spans="4:15">
      <c r="D1305" t="str">
        <f t="shared" si="21"/>
        <v>دستكش كف مواد سبك1404/05/19851</v>
      </c>
      <c r="G1305" t="s">
        <v>3905</v>
      </c>
      <c r="H1305" s="38">
        <v>851</v>
      </c>
      <c r="I1305" s="10" t="s">
        <v>2761</v>
      </c>
      <c r="J1305" s="10" t="s">
        <v>1980</v>
      </c>
      <c r="K1305" s="10" t="s">
        <v>2</v>
      </c>
      <c r="L1305" s="38" t="s">
        <v>3992</v>
      </c>
      <c r="M1305" t="str">
        <f>IFERROR(IF(G1305="","",IF(_xlfn.XLOOKUP(D1305,NOSA!C:C,NOSA!C:C)=D1305,"تحویل شده")),"تحویل نشده")</f>
        <v>تحویل شده</v>
      </c>
      <c r="N1305" s="57">
        <v>45879.359533564813</v>
      </c>
    </row>
    <row r="1306" spans="4:15">
      <c r="D1306" t="str">
        <f t="shared" si="21"/>
        <v>كلاه ايمني1404/05/20208</v>
      </c>
      <c r="G1306" t="s">
        <v>3906</v>
      </c>
      <c r="H1306" s="38">
        <v>208</v>
      </c>
      <c r="I1306" s="10" t="s">
        <v>1878</v>
      </c>
      <c r="J1306" s="10" t="s">
        <v>1831</v>
      </c>
      <c r="K1306" s="10" t="s">
        <v>2096</v>
      </c>
      <c r="L1306" s="38" t="s">
        <v>3992</v>
      </c>
      <c r="M1306" t="str">
        <f>IFERROR(IF(G1306="","",IF(_xlfn.XLOOKUP(D1306,NOSA!C:C,NOSA!C:C)=D1306,"تحویل شده")),"تحویل نشده")</f>
        <v>تحویل شده</v>
      </c>
      <c r="N1306" s="57">
        <v>45880.319855092595</v>
      </c>
      <c r="O1306" t="s">
        <v>4596</v>
      </c>
    </row>
    <row r="1307" spans="4:15">
      <c r="D1307" t="str">
        <f t="shared" si="21"/>
        <v>پوتين ايمني نسوز1404/05/20706</v>
      </c>
      <c r="G1307" t="s">
        <v>3906</v>
      </c>
      <c r="H1307" s="38">
        <v>706</v>
      </c>
      <c r="I1307" s="10" t="s">
        <v>2001</v>
      </c>
      <c r="J1307" s="10" t="s">
        <v>1829</v>
      </c>
      <c r="K1307" s="10" t="s">
        <v>2151</v>
      </c>
      <c r="L1307" s="38" t="s">
        <v>3992</v>
      </c>
      <c r="M1307" t="str">
        <f>IFERROR(IF(G1307="","",IF(_xlfn.XLOOKUP(D1307,NOSA!C:C,NOSA!C:C)=D1307,"تحویل شده")),"تحویل نشده")</f>
        <v>تحویل نشده</v>
      </c>
      <c r="N1307" s="57">
        <v>45880.394104398147</v>
      </c>
      <c r="O1307" t="s">
        <v>4590</v>
      </c>
    </row>
    <row r="1308" spans="4:15">
      <c r="D1308" t="str">
        <f t="shared" si="21"/>
        <v>لباس كار ديرسوز(شلوار) 1404/05/20947</v>
      </c>
      <c r="G1308" t="s">
        <v>3906</v>
      </c>
      <c r="H1308" s="38">
        <v>947</v>
      </c>
      <c r="I1308" s="10" t="s">
        <v>4057</v>
      </c>
      <c r="J1308" s="10" t="s">
        <v>1873</v>
      </c>
      <c r="K1308" s="10" t="s">
        <v>2144</v>
      </c>
      <c r="L1308" s="38" t="s">
        <v>3992</v>
      </c>
      <c r="M1308" t="str">
        <f>IFERROR(IF(G1308="","",IF(_xlfn.XLOOKUP(D1308,NOSA!C:C,NOSA!C:C)=D1308,"تحویل شده")),"تحویل نشده")</f>
        <v>تحویل شده</v>
      </c>
      <c r="N1308" s="57">
        <v>45880.513808101852</v>
      </c>
    </row>
    <row r="1309" spans="4:15">
      <c r="D1309" t="str">
        <f t="shared" si="21"/>
        <v>كلاه ايمني1404/05/21575</v>
      </c>
      <c r="G1309" t="s">
        <v>3907</v>
      </c>
      <c r="H1309" s="38">
        <v>575</v>
      </c>
      <c r="I1309" s="10" t="s">
        <v>156</v>
      </c>
      <c r="J1309" s="10" t="s">
        <v>1945</v>
      </c>
      <c r="K1309" s="10" t="s">
        <v>2096</v>
      </c>
      <c r="L1309" s="38" t="s">
        <v>3992</v>
      </c>
      <c r="M1309" t="str">
        <f>IFERROR(IF(G1309="","",IF(_xlfn.XLOOKUP(D1309,NOSA!C:C,NOSA!C:C)=D1309,"تحویل شده")),"تحویل نشده")</f>
        <v>تحویل نشده</v>
      </c>
      <c r="N1309" s="57">
        <v>45881.417436574076</v>
      </c>
    </row>
    <row r="1310" spans="4:15">
      <c r="D1310" t="str">
        <f t="shared" si="21"/>
        <v>كلاه ايمني1404/05/2183</v>
      </c>
      <c r="G1310" t="s">
        <v>3907</v>
      </c>
      <c r="H1310" s="38">
        <v>83</v>
      </c>
      <c r="I1310" s="10" t="s">
        <v>1072</v>
      </c>
      <c r="J1310" s="10" t="s">
        <v>1800</v>
      </c>
      <c r="K1310" s="10" t="s">
        <v>2096</v>
      </c>
      <c r="L1310" s="38" t="s">
        <v>2609</v>
      </c>
      <c r="M1310" t="str">
        <f>IFERROR(IF(G1310="","",IF(_xlfn.XLOOKUP(D1310,NOSA!C:C,NOSA!C:C)=D1310,"تحویل شده")),"تحویل نشده")</f>
        <v>تحویل شده</v>
      </c>
      <c r="N1310" s="57">
        <v>45881.933740277775</v>
      </c>
      <c r="O1310" t="s">
        <v>4598</v>
      </c>
    </row>
    <row r="1311" spans="4:15">
      <c r="D1311" t="str">
        <f t="shared" si="21"/>
        <v>پيشبند نسوز چرمي1404/05/24725</v>
      </c>
      <c r="G1311" t="s">
        <v>3910</v>
      </c>
      <c r="H1311" s="38">
        <v>725</v>
      </c>
      <c r="I1311" s="10" t="s">
        <v>2011</v>
      </c>
      <c r="J1311" s="10" t="s">
        <v>1844</v>
      </c>
      <c r="K1311" s="10" t="s">
        <v>15</v>
      </c>
      <c r="L1311" s="38" t="s">
        <v>2609</v>
      </c>
      <c r="M1311" t="str">
        <f>IFERROR(IF(G1311="","",IF(_xlfn.XLOOKUP(D1311,NOSA!C:C,NOSA!C:C)=D1311,"تحویل شده")),"تحویل نشده")</f>
        <v>تحویل شده</v>
      </c>
      <c r="N1311" s="57">
        <v>45884.319794212963</v>
      </c>
      <c r="O1311" t="s">
        <v>4600</v>
      </c>
    </row>
    <row r="1312" spans="4:15">
      <c r="D1312" t="str">
        <f t="shared" si="21"/>
        <v>كلاه ايمني1404/05/24725</v>
      </c>
      <c r="G1312" t="s">
        <v>3910</v>
      </c>
      <c r="H1312" s="38">
        <v>725</v>
      </c>
      <c r="I1312" s="10" t="s">
        <v>2011</v>
      </c>
      <c r="J1312" s="10" t="s">
        <v>1844</v>
      </c>
      <c r="K1312" s="10" t="s">
        <v>2096</v>
      </c>
      <c r="L1312" s="38" t="s">
        <v>2609</v>
      </c>
      <c r="M1312" t="str">
        <f>IFERROR(IF(G1312="","",IF(_xlfn.XLOOKUP(D1312,NOSA!C:C,NOSA!C:C)=D1312,"تحویل شده")),"تحویل نشده")</f>
        <v>تحویل شده</v>
      </c>
      <c r="N1312" s="57">
        <v>45884.320211342594</v>
      </c>
      <c r="O1312" t="s">
        <v>4600</v>
      </c>
    </row>
    <row r="1313" spans="4:15">
      <c r="D1313" t="str">
        <f t="shared" si="21"/>
        <v>دستكش ضد اسيد و روغن1404/05/25839</v>
      </c>
      <c r="G1313" t="s">
        <v>3911</v>
      </c>
      <c r="H1313" s="38">
        <v>839</v>
      </c>
      <c r="I1313" s="10" t="s">
        <v>2698</v>
      </c>
      <c r="J1313" s="10" t="s">
        <v>4551</v>
      </c>
      <c r="K1313" s="10" t="s">
        <v>507</v>
      </c>
      <c r="L1313" s="38" t="s">
        <v>2609</v>
      </c>
      <c r="M1313" t="str">
        <f>IFERROR(IF(G1313="","",IF(_xlfn.XLOOKUP(D1313,NOSA!C:C,NOSA!C:C)=D1313,"تحویل شده")),"تحویل نشده")</f>
        <v>تحویل شده</v>
      </c>
      <c r="N1313" s="57">
        <v>45885.314178587963</v>
      </c>
      <c r="O1313" t="s">
        <v>4130</v>
      </c>
    </row>
    <row r="1314" spans="4:15">
      <c r="D1314" t="str">
        <f t="shared" si="21"/>
        <v>دستكش ضد برش سبك1404/05/25599</v>
      </c>
      <c r="G1314" t="s">
        <v>3911</v>
      </c>
      <c r="H1314" s="38">
        <v>599</v>
      </c>
      <c r="I1314" s="10" t="s">
        <v>82</v>
      </c>
      <c r="J1314" s="10" t="s">
        <v>1873</v>
      </c>
      <c r="K1314" s="10" t="s">
        <v>22</v>
      </c>
      <c r="L1314" s="38" t="s">
        <v>3992</v>
      </c>
      <c r="M1314" t="str">
        <f>IFERROR(IF(G1314="","",IF(_xlfn.XLOOKUP(D1314,NOSA!C:C,NOSA!C:C)=D1314,"تحویل شده")),"تحویل نشده")</f>
        <v>تحویل شده</v>
      </c>
      <c r="N1314" s="57">
        <v>45885.363241666666</v>
      </c>
      <c r="O1314" t="s">
        <v>4248</v>
      </c>
    </row>
    <row r="1315" spans="4:15">
      <c r="D1315" t="str">
        <f t="shared" si="21"/>
        <v>لباس كار(بلوز و شلوار)1404/05/25893</v>
      </c>
      <c r="G1315" t="s">
        <v>3911</v>
      </c>
      <c r="H1315" s="38">
        <v>893</v>
      </c>
      <c r="I1315" s="10" t="s">
        <v>3490</v>
      </c>
      <c r="J1315" s="10" t="s">
        <v>4312</v>
      </c>
      <c r="K1315" s="10" t="s">
        <v>2119</v>
      </c>
      <c r="L1315" s="38" t="s">
        <v>2609</v>
      </c>
      <c r="M1315" t="str">
        <f>IFERROR(IF(G1315="","",IF(_xlfn.XLOOKUP(D1315,NOSA!C:C,NOSA!C:C)=D1315,"تحویل شده")),"تحویل نشده")</f>
        <v>تحویل نشده</v>
      </c>
      <c r="N1315" s="57">
        <v>45885.643370601851</v>
      </c>
      <c r="O1315" t="s">
        <v>4243</v>
      </c>
    </row>
    <row r="1316" spans="4:15">
      <c r="D1316" t="str">
        <f t="shared" si="21"/>
        <v>لباس كار ديرسوز(بلوز و شلوار)1404/05/26170</v>
      </c>
      <c r="G1316" t="s">
        <v>3912</v>
      </c>
      <c r="H1316" s="38">
        <v>170</v>
      </c>
      <c r="I1316" s="10" t="s">
        <v>1871</v>
      </c>
      <c r="J1316" s="10" t="s">
        <v>1821</v>
      </c>
      <c r="K1316" s="10" t="s">
        <v>2137</v>
      </c>
      <c r="L1316" s="38" t="s">
        <v>3992</v>
      </c>
      <c r="M1316" t="str">
        <f>IFERROR(IF(G1316="","",IF(_xlfn.XLOOKUP(D1316,NOSA!C:C,NOSA!C:C)=D1316,"تحویل شده")),"تحویل نشده")</f>
        <v>تحویل نشده</v>
      </c>
      <c r="N1316" s="57">
        <v>45886.454739351851</v>
      </c>
      <c r="O1316" t="s">
        <v>4123</v>
      </c>
    </row>
    <row r="1317" spans="4:15">
      <c r="D1317" t="str">
        <f t="shared" si="21"/>
        <v>مقنعه نسوز چرمي1404/05/26701</v>
      </c>
      <c r="G1317" t="s">
        <v>3912</v>
      </c>
      <c r="H1317" s="38">
        <v>701</v>
      </c>
      <c r="I1317" s="10" t="s">
        <v>1999</v>
      </c>
      <c r="J1317" s="10" t="s">
        <v>1842</v>
      </c>
      <c r="K1317" s="10" t="s">
        <v>7</v>
      </c>
      <c r="L1317" s="38" t="s">
        <v>2639</v>
      </c>
      <c r="M1317" t="str">
        <f>IFERROR(IF(G1317="","",IF(_xlfn.XLOOKUP(D1317,NOSA!C:C,NOSA!C:C)=D1317,"تحویل شده")),"تحویل نشده")</f>
        <v>تحویل نشده</v>
      </c>
      <c r="N1317" s="57">
        <v>45886.807107060187</v>
      </c>
      <c r="O1317" t="s">
        <v>4601</v>
      </c>
    </row>
    <row r="1318" spans="4:15">
      <c r="D1318" t="str">
        <f t="shared" si="21"/>
        <v>لباس كار(بلوز و شلوار)1404/05/27280</v>
      </c>
      <c r="G1318" t="s">
        <v>3913</v>
      </c>
      <c r="H1318" s="38">
        <v>280</v>
      </c>
      <c r="I1318" s="10" t="s">
        <v>469</v>
      </c>
      <c r="J1318" s="10" t="s">
        <v>1895</v>
      </c>
      <c r="K1318" s="10" t="s">
        <v>2119</v>
      </c>
      <c r="L1318" s="38" t="s">
        <v>3992</v>
      </c>
      <c r="M1318" t="str">
        <f>IFERROR(IF(G1318="","",IF(_xlfn.XLOOKUP(D1318,NOSA!C:C,NOSA!C:C)=D1318,"تحویل شده")),"تحویل نشده")</f>
        <v>تحویل شده</v>
      </c>
      <c r="N1318" s="57">
        <v>45887.348679976851</v>
      </c>
      <c r="O1318" t="s">
        <v>4618</v>
      </c>
    </row>
    <row r="1319" spans="4:15">
      <c r="D1319" t="str">
        <f t="shared" si="21"/>
        <v>نقاب روشن كلاه ايمني canasafe1404/05/28783</v>
      </c>
      <c r="G1319" t="s">
        <v>3914</v>
      </c>
      <c r="H1319" s="38">
        <v>783</v>
      </c>
      <c r="I1319" s="10" t="s">
        <v>2056</v>
      </c>
      <c r="J1319" s="10" t="s">
        <v>1854</v>
      </c>
      <c r="K1319" s="10" t="s">
        <v>339</v>
      </c>
      <c r="L1319" s="38" t="s">
        <v>3992</v>
      </c>
      <c r="M1319" t="str">
        <f>IFERROR(IF(G1319="","",IF(_xlfn.XLOOKUP(D1319,NOSA!C:C,NOSA!C:C)=D1319,"تحویل شده")),"تحویل نشده")</f>
        <v>تحویل نشده</v>
      </c>
      <c r="N1319" s="57">
        <v>45888.32742627315</v>
      </c>
    </row>
    <row r="1320" spans="4:15">
      <c r="D1320" t="str">
        <f t="shared" si="21"/>
        <v>چكمه ايمني نسوز1404/05/29847</v>
      </c>
      <c r="G1320" t="s">
        <v>3915</v>
      </c>
      <c r="H1320" s="38">
        <v>847</v>
      </c>
      <c r="I1320" s="10" t="s">
        <v>2739</v>
      </c>
      <c r="J1320" s="10" t="s">
        <v>1840</v>
      </c>
      <c r="K1320" s="10" t="s">
        <v>2152</v>
      </c>
      <c r="L1320" s="38" t="s">
        <v>3992</v>
      </c>
      <c r="M1320" t="str">
        <f>IFERROR(IF(G1320="","",IF(_xlfn.XLOOKUP(D1320,NOSA!C:C,NOSA!C:C)=D1320,"تحویل شده")),"تحویل نشده")</f>
        <v>تحویل شده</v>
      </c>
      <c r="N1320" s="57">
        <v>45889.392376041666</v>
      </c>
      <c r="O1320" t="s">
        <v>4594</v>
      </c>
    </row>
    <row r="1321" spans="4:15">
      <c r="D1321" t="str">
        <f t="shared" si="21"/>
        <v>دستكش كف مواد سبك1404/05/2969</v>
      </c>
      <c r="G1321" t="s">
        <v>3915</v>
      </c>
      <c r="H1321" s="38">
        <v>69</v>
      </c>
      <c r="I1321" s="10" t="s">
        <v>1836</v>
      </c>
      <c r="J1321" s="10" t="s">
        <v>1833</v>
      </c>
      <c r="K1321" s="10" t="s">
        <v>2</v>
      </c>
      <c r="L1321" s="38" t="s">
        <v>3992</v>
      </c>
      <c r="M1321" t="str">
        <f>IFERROR(IF(G1321="","",IF(_xlfn.XLOOKUP(D1321,NOSA!C:C,NOSA!C:C)=D1321,"تحویل شده")),"تحویل نشده")</f>
        <v>تحویل شده</v>
      </c>
      <c r="N1321" s="57">
        <v>45889.454327083331</v>
      </c>
      <c r="O1321" t="s">
        <v>4629</v>
      </c>
    </row>
    <row r="1322" spans="4:15">
      <c r="D1322" t="str">
        <f t="shared" si="21"/>
        <v>لباس كار ديرسوز(بلوز) 1404/05/30952</v>
      </c>
      <c r="G1322" t="s">
        <v>3916</v>
      </c>
      <c r="H1322" s="38">
        <v>952</v>
      </c>
      <c r="I1322" s="10" t="s">
        <v>4283</v>
      </c>
      <c r="J1322" s="10" t="s">
        <v>2033</v>
      </c>
      <c r="K1322" s="10" t="s">
        <v>2138</v>
      </c>
      <c r="L1322" s="38" t="s">
        <v>3992</v>
      </c>
      <c r="M1322" t="str">
        <f>IFERROR(IF(G1322="","",IF(_xlfn.XLOOKUP(D1322,NOSA!C:C,NOSA!C:C)=D1322,"تحویل شده")),"تحویل نشده")</f>
        <v>تحویل نشده</v>
      </c>
      <c r="N1322" s="57">
        <v>45890.547036111115</v>
      </c>
      <c r="O1322" t="s">
        <v>4272</v>
      </c>
    </row>
    <row r="1323" spans="4:15">
      <c r="D1323" t="str">
        <f t="shared" si="21"/>
        <v>كمربند برزنتي نواري1404/05/30952</v>
      </c>
      <c r="G1323" t="s">
        <v>3916</v>
      </c>
      <c r="H1323" s="38">
        <v>952</v>
      </c>
      <c r="I1323" s="10" t="s">
        <v>4283</v>
      </c>
      <c r="J1323" s="10" t="s">
        <v>2033</v>
      </c>
      <c r="K1323" s="10" t="s">
        <v>95</v>
      </c>
      <c r="L1323" s="38" t="s">
        <v>3992</v>
      </c>
      <c r="M1323" t="str">
        <f>IFERROR(IF(G1323="","",IF(_xlfn.XLOOKUP(D1323,NOSA!C:C,NOSA!C:C)=D1323,"تحویل شده")),"تحویل نشده")</f>
        <v>تحویل نشده</v>
      </c>
      <c r="N1323" s="57">
        <v>45890.555121527781</v>
      </c>
    </row>
    <row r="1324" spans="4:15">
      <c r="D1324" t="str">
        <f t="shared" si="21"/>
        <v>مقنعه نسوز چرمي1404/05/30936</v>
      </c>
      <c r="G1324" t="s">
        <v>3916</v>
      </c>
      <c r="H1324" s="38">
        <v>936</v>
      </c>
      <c r="I1324" s="10" t="s">
        <v>3982</v>
      </c>
      <c r="J1324" s="10" t="s">
        <v>1842</v>
      </c>
      <c r="K1324" s="10" t="s">
        <v>7</v>
      </c>
      <c r="L1324" s="38" t="s">
        <v>3364</v>
      </c>
      <c r="M1324" t="str">
        <f>IFERROR(IF(G1324="","",IF(_xlfn.XLOOKUP(D1324,NOSA!C:C,NOSA!C:C)=D1324,"تحویل شده")),"تحویل نشده")</f>
        <v>تحویل نشده</v>
      </c>
      <c r="N1324" s="57">
        <v>45890.813986458335</v>
      </c>
      <c r="O1324" t="s">
        <v>4630</v>
      </c>
    </row>
    <row r="1325" spans="4:15">
      <c r="D1325" t="str">
        <f t="shared" si="21"/>
        <v>كلاه ايمني1404/06/03834</v>
      </c>
      <c r="G1325" t="s">
        <v>3920</v>
      </c>
      <c r="H1325" s="38">
        <v>834</v>
      </c>
      <c r="I1325" s="10" t="s">
        <v>2647</v>
      </c>
      <c r="J1325" s="10" t="s">
        <v>1844</v>
      </c>
      <c r="K1325" s="10" t="s">
        <v>2096</v>
      </c>
      <c r="L1325" s="38" t="s">
        <v>2609</v>
      </c>
      <c r="M1325" t="str">
        <f>IFERROR(IF(G1325="","",IF(_xlfn.XLOOKUP(D1325,NOSA!C:C,NOSA!C:C)=D1325,"تحویل شده")),"تحویل نشده")</f>
        <v>تحویل نشده</v>
      </c>
      <c r="N1325" s="57">
        <v>45894.144432407411</v>
      </c>
      <c r="O1325" t="s">
        <v>4661</v>
      </c>
    </row>
    <row r="1326" spans="4:15">
      <c r="D1326" t="str">
        <f t="shared" si="21"/>
        <v>كلاه ايمني1404/06/03859</v>
      </c>
      <c r="G1326" t="s">
        <v>3920</v>
      </c>
      <c r="H1326" s="38">
        <v>859</v>
      </c>
      <c r="I1326" s="10" t="s">
        <v>743</v>
      </c>
      <c r="J1326" s="10" t="s">
        <v>1986</v>
      </c>
      <c r="K1326" s="10" t="s">
        <v>2096</v>
      </c>
      <c r="L1326" s="38" t="s">
        <v>3992</v>
      </c>
      <c r="M1326" t="str">
        <f>IFERROR(IF(G1326="","",IF(_xlfn.XLOOKUP(D1326,NOSA!C:C,NOSA!C:C)=D1326,"تحویل شده")),"تحویل نشده")</f>
        <v>تحویل شده</v>
      </c>
      <c r="N1326" s="57">
        <v>45894.418999074071</v>
      </c>
      <c r="O1326" t="s">
        <v>4665</v>
      </c>
    </row>
    <row r="1327" spans="4:15">
      <c r="D1327" t="str">
        <f t="shared" si="21"/>
        <v>چكمه ايمني نسوز1404/06/03653</v>
      </c>
      <c r="G1327" t="s">
        <v>3920</v>
      </c>
      <c r="H1327" s="38">
        <v>653</v>
      </c>
      <c r="I1327" s="10" t="s">
        <v>1977</v>
      </c>
      <c r="J1327" s="10" t="s">
        <v>1844</v>
      </c>
      <c r="K1327" s="10" t="s">
        <v>2152</v>
      </c>
      <c r="L1327" s="38" t="s">
        <v>3992</v>
      </c>
      <c r="M1327" t="str">
        <f>IFERROR(IF(G1327="","",IF(_xlfn.XLOOKUP(D1327,NOSA!C:C,NOSA!C:C)=D1327,"تحویل شده")),"تحویل نشده")</f>
        <v>تحویل شده</v>
      </c>
      <c r="N1327" s="57">
        <v>45894.552865046295</v>
      </c>
      <c r="O1327" t="s">
        <v>4552</v>
      </c>
    </row>
    <row r="1328" spans="4:15">
      <c r="D1328" t="str">
        <f t="shared" si="21"/>
        <v>لباس كارشناسي مديران 1404/06/03965</v>
      </c>
      <c r="G1328" t="s">
        <v>3920</v>
      </c>
      <c r="H1328" s="38">
        <v>965</v>
      </c>
      <c r="I1328" s="10" t="s">
        <v>4666</v>
      </c>
      <c r="J1328" s="10" t="s">
        <v>4667</v>
      </c>
      <c r="K1328" s="10" t="s">
        <v>2396</v>
      </c>
      <c r="L1328" s="38" t="s">
        <v>3992</v>
      </c>
      <c r="M1328" t="str">
        <f>IFERROR(IF(G1328="","",IF(_xlfn.XLOOKUP(D1328,NOSA!C:C,NOSA!C:C)=D1328,"تحویل شده")),"تحویل نشده")</f>
        <v>تحویل نشده</v>
      </c>
      <c r="N1328" s="57">
        <v>45894.554444444446</v>
      </c>
    </row>
    <row r="1329" spans="4:15">
      <c r="D1329" t="str">
        <f t="shared" si="21"/>
        <v>كلاه ايمني1404/06/03965</v>
      </c>
      <c r="G1329" t="s">
        <v>3920</v>
      </c>
      <c r="H1329" s="38">
        <v>965</v>
      </c>
      <c r="I1329" s="10" t="s">
        <v>4666</v>
      </c>
      <c r="J1329" s="10" t="s">
        <v>4667</v>
      </c>
      <c r="K1329" s="10" t="s">
        <v>2096</v>
      </c>
      <c r="L1329" s="38" t="s">
        <v>3992</v>
      </c>
      <c r="M1329" t="str">
        <f>IFERROR(IF(G1329="","",IF(_xlfn.XLOOKUP(D1329,NOSA!C:C,NOSA!C:C)=D1329,"تحویل شده")),"تحویل نشده")</f>
        <v>تحویل نشده</v>
      </c>
      <c r="N1329" s="57">
        <v>45894.554619097224</v>
      </c>
    </row>
    <row r="1330" spans="4:15">
      <c r="D1330" t="str">
        <f t="shared" si="21"/>
        <v>كفش ايمني1404/06/03965</v>
      </c>
      <c r="G1330" t="s">
        <v>3920</v>
      </c>
      <c r="H1330" s="38">
        <v>965</v>
      </c>
      <c r="I1330" s="10" t="s">
        <v>4666</v>
      </c>
      <c r="J1330" s="10" t="s">
        <v>4667</v>
      </c>
      <c r="K1330" s="10" t="s">
        <v>2149</v>
      </c>
      <c r="L1330" s="38" t="s">
        <v>3992</v>
      </c>
      <c r="M1330" t="str">
        <f>IFERROR(IF(G1330="","",IF(_xlfn.XLOOKUP(D1330,NOSA!C:C,NOSA!C:C)=D1330,"تحویل شده")),"تحویل نشده")</f>
        <v>تحویل نشده</v>
      </c>
      <c r="N1330" s="57">
        <v>45894.554757986109</v>
      </c>
    </row>
    <row r="1331" spans="4:15">
      <c r="D1331" t="str">
        <f t="shared" si="21"/>
        <v>لباس كار(بلوز و شلوار)1404/06/04948</v>
      </c>
      <c r="G1331" t="s">
        <v>3921</v>
      </c>
      <c r="H1331" s="38">
        <v>948</v>
      </c>
      <c r="I1331" s="10" t="s">
        <v>4073</v>
      </c>
      <c r="J1331" s="10" t="s">
        <v>1967</v>
      </c>
      <c r="K1331" s="10" t="s">
        <v>2119</v>
      </c>
      <c r="L1331" s="38" t="s">
        <v>3992</v>
      </c>
      <c r="M1331" t="str">
        <f>IFERROR(IF(G1331="","",IF(_xlfn.XLOOKUP(D1331,NOSA!C:C,NOSA!C:C)=D1331,"تحویل شده")),"تحویل نشده")</f>
        <v>تحویل شده</v>
      </c>
      <c r="N1331" s="57">
        <v>45895.366373726851</v>
      </c>
      <c r="O1331" t="s">
        <v>4673</v>
      </c>
    </row>
    <row r="1332" spans="4:15">
      <c r="D1332" t="str">
        <f t="shared" si="21"/>
        <v>دستكش ضد برش سبك1404/06/0488</v>
      </c>
      <c r="G1332" t="s">
        <v>3921</v>
      </c>
      <c r="H1332" s="38">
        <v>88</v>
      </c>
      <c r="I1332" s="10" t="s">
        <v>1843</v>
      </c>
      <c r="J1332" s="10" t="s">
        <v>1844</v>
      </c>
      <c r="K1332" s="10" t="s">
        <v>22</v>
      </c>
      <c r="L1332" s="38" t="s">
        <v>3992</v>
      </c>
      <c r="M1332" t="str">
        <f>IFERROR(IF(G1332="","",IF(_xlfn.XLOOKUP(D1332,NOSA!C:C,NOSA!C:C)=D1332,"تحویل شده")),"تحویل نشده")</f>
        <v>تحویل شده</v>
      </c>
      <c r="N1332" s="57">
        <v>45895.433397916669</v>
      </c>
    </row>
    <row r="1333" spans="4:15">
      <c r="D1333" t="str">
        <f t="shared" si="21"/>
        <v>دستكش ضد برش سبك1404/06/04130</v>
      </c>
      <c r="G1333" t="s">
        <v>3921</v>
      </c>
      <c r="H1333" s="38">
        <v>130</v>
      </c>
      <c r="I1333" s="10" t="s">
        <v>1856</v>
      </c>
      <c r="J1333" s="10" t="s">
        <v>1844</v>
      </c>
      <c r="K1333" s="10" t="s">
        <v>22</v>
      </c>
      <c r="L1333" s="38" t="s">
        <v>3992</v>
      </c>
      <c r="M1333" t="str">
        <f>IFERROR(IF(G1333="","",IF(_xlfn.XLOOKUP(D1333,NOSA!C:C,NOSA!C:C)=D1333,"تحویل شده")),"تحویل نشده")</f>
        <v>تحویل شده</v>
      </c>
      <c r="N1333" s="57">
        <v>45895.43357685185</v>
      </c>
    </row>
    <row r="1334" spans="4:15">
      <c r="D1334" t="str">
        <f t="shared" si="21"/>
        <v>دستكش ضد برش سبك1404/06/04584</v>
      </c>
      <c r="G1334" t="s">
        <v>3921</v>
      </c>
      <c r="H1334" s="38">
        <v>584</v>
      </c>
      <c r="I1334" s="10" t="s">
        <v>1953</v>
      </c>
      <c r="J1334" s="10" t="s">
        <v>1844</v>
      </c>
      <c r="K1334" s="10" t="s">
        <v>22</v>
      </c>
      <c r="L1334" s="38" t="s">
        <v>3992</v>
      </c>
      <c r="M1334" t="str">
        <f>IFERROR(IF(G1334="","",IF(_xlfn.XLOOKUP(D1334,NOSA!C:C,NOSA!C:C)=D1334,"تحویل شده")),"تحویل نشده")</f>
        <v>تحویل نشده</v>
      </c>
      <c r="N1334" s="57">
        <v>45895.433774652774</v>
      </c>
    </row>
    <row r="1335" spans="4:15">
      <c r="D1335" t="str">
        <f t="shared" si="21"/>
        <v>دستكش ضد برش سبك1404/06/04947</v>
      </c>
      <c r="G1335" t="s">
        <v>3921</v>
      </c>
      <c r="H1335" s="38">
        <v>947</v>
      </c>
      <c r="I1335" s="10" t="s">
        <v>4057</v>
      </c>
      <c r="J1335" s="10" t="s">
        <v>1873</v>
      </c>
      <c r="K1335" s="10" t="s">
        <v>22</v>
      </c>
      <c r="L1335" s="38" t="s">
        <v>3992</v>
      </c>
      <c r="M1335" t="str">
        <f>IFERROR(IF(G1335="","",IF(_xlfn.XLOOKUP(D1335,NOSA!C:C,NOSA!C:C)=D1335,"تحویل شده")),"تحویل نشده")</f>
        <v>تحویل شده</v>
      </c>
      <c r="N1335" s="57">
        <v>45895.450026967592</v>
      </c>
      <c r="O1335" t="s">
        <v>4130</v>
      </c>
    </row>
    <row r="1336" spans="4:15">
      <c r="D1336" t="str">
        <f t="shared" si="21"/>
        <v>كلاه ايمني1404/06/05488</v>
      </c>
      <c r="G1336" t="s">
        <v>3922</v>
      </c>
      <c r="H1336" s="38">
        <v>488</v>
      </c>
      <c r="I1336" s="10" t="s">
        <v>352</v>
      </c>
      <c r="J1336" s="10" t="s">
        <v>1829</v>
      </c>
      <c r="K1336" s="10" t="s">
        <v>2096</v>
      </c>
      <c r="L1336" s="38" t="s">
        <v>2609</v>
      </c>
      <c r="M1336" t="str">
        <f>IFERROR(IF(G1336="","",IF(_xlfn.XLOOKUP(D1336,NOSA!C:C,NOSA!C:C)=D1336,"تحویل شده")),"تحویل نشده")</f>
        <v>تحویل شده</v>
      </c>
      <c r="N1336" s="57">
        <v>45896.335142245371</v>
      </c>
      <c r="O1336" t="s">
        <v>4259</v>
      </c>
    </row>
    <row r="1337" spans="4:15">
      <c r="D1337" t="str">
        <f t="shared" si="21"/>
        <v>لباس كار معمولي- بلوز و شلوار1404/06/05694</v>
      </c>
      <c r="G1337" t="s">
        <v>3922</v>
      </c>
      <c r="H1337" s="38">
        <v>694</v>
      </c>
      <c r="I1337" s="10" t="s">
        <v>128</v>
      </c>
      <c r="J1337" s="10" t="s">
        <v>1873</v>
      </c>
      <c r="K1337" s="10" t="s">
        <v>2348</v>
      </c>
      <c r="L1337" s="38" t="s">
        <v>3992</v>
      </c>
      <c r="M1337" t="str">
        <f>IFERROR(IF(G1337="","",IF(_xlfn.XLOOKUP(D1337,NOSA!C:C,NOSA!C:C)=D1337,"تحویل شده")),"تحویل نشده")</f>
        <v>تحویل نشده</v>
      </c>
      <c r="N1337" s="57">
        <v>45896.484244328705</v>
      </c>
    </row>
    <row r="1338" spans="4:15">
      <c r="D1338" t="str">
        <f t="shared" si="21"/>
        <v>پيشبند نسوز چرمي1404/06/07834</v>
      </c>
      <c r="G1338" t="s">
        <v>3924</v>
      </c>
      <c r="H1338" s="38">
        <v>834</v>
      </c>
      <c r="I1338" s="10" t="s">
        <v>2647</v>
      </c>
      <c r="J1338" s="10" t="s">
        <v>1844</v>
      </c>
      <c r="K1338" s="10" t="s">
        <v>15</v>
      </c>
      <c r="L1338" s="38" t="s">
        <v>2639</v>
      </c>
      <c r="M1338" t="str">
        <f>IFERROR(IF(G1338="","",IF(_xlfn.XLOOKUP(D1338,NOSA!C:C,NOSA!C:C)=D1338,"تحویل شده")),"تحویل نشده")</f>
        <v>تحویل شده</v>
      </c>
      <c r="N1338" s="57">
        <v>45898.409834027778</v>
      </c>
      <c r="O1338" t="s">
        <v>4687</v>
      </c>
    </row>
    <row r="1339" spans="4:15">
      <c r="D1339" t="str">
        <f t="shared" si="21"/>
        <v>پيشبند نسوز چرمي1404/06/08718</v>
      </c>
      <c r="G1339" t="s">
        <v>3925</v>
      </c>
      <c r="H1339" s="38">
        <v>718</v>
      </c>
      <c r="I1339" s="10" t="s">
        <v>2007</v>
      </c>
      <c r="J1339" s="10" t="s">
        <v>1844</v>
      </c>
      <c r="K1339" s="10" t="s">
        <v>15</v>
      </c>
      <c r="L1339" s="38" t="s">
        <v>3992</v>
      </c>
      <c r="M1339" t="str">
        <f>IFERROR(IF(G1339="","",IF(_xlfn.XLOOKUP(D1339,NOSA!C:C,NOSA!C:C)=D1339,"تحویل شده")),"تحویل نشده")</f>
        <v>تحویل نشده</v>
      </c>
      <c r="N1339" s="57">
        <v>45899.409975000002</v>
      </c>
      <c r="O1339" t="s">
        <v>4224</v>
      </c>
    </row>
    <row r="1340" spans="4:15">
      <c r="D1340" t="str">
        <f t="shared" si="21"/>
        <v>مقنعه نسوز چرمي1404/06/08718</v>
      </c>
      <c r="G1340" t="s">
        <v>3925</v>
      </c>
      <c r="H1340" s="38">
        <v>718</v>
      </c>
      <c r="I1340" s="10" t="s">
        <v>2007</v>
      </c>
      <c r="J1340" s="10" t="s">
        <v>1844</v>
      </c>
      <c r="K1340" s="10" t="s">
        <v>7</v>
      </c>
      <c r="L1340" s="38" t="s">
        <v>3992</v>
      </c>
      <c r="M1340" t="str">
        <f>IFERROR(IF(G1340="","",IF(_xlfn.XLOOKUP(D1340,NOSA!C:C,NOSA!C:C)=D1340,"تحویل شده")),"تحویل نشده")</f>
        <v>تحویل نشده</v>
      </c>
      <c r="N1340" s="57">
        <v>45899.651100462965</v>
      </c>
    </row>
    <row r="1341" spans="4:15">
      <c r="D1341" t="str">
        <f t="shared" si="21"/>
        <v>چكمه ايمني نسوز1404/06/08567</v>
      </c>
      <c r="G1341" t="s">
        <v>3925</v>
      </c>
      <c r="H1341" s="38">
        <v>567</v>
      </c>
      <c r="I1341" s="10" t="s">
        <v>1947</v>
      </c>
      <c r="J1341" s="10" t="s">
        <v>1844</v>
      </c>
      <c r="K1341" s="10" t="s">
        <v>2152</v>
      </c>
      <c r="L1341" s="38" t="s">
        <v>3992</v>
      </c>
      <c r="M1341" t="str">
        <f>IFERROR(IF(G1341="","",IF(_xlfn.XLOOKUP(D1341,NOSA!C:C,NOSA!C:C)=D1341,"تحویل شده")),"تحویل نشده")</f>
        <v>تحویل شده</v>
      </c>
      <c r="N1341" s="57">
        <v>45899.651876967589</v>
      </c>
      <c r="O1341" t="s">
        <v>4692</v>
      </c>
    </row>
    <row r="1342" spans="4:15">
      <c r="D1342" t="str">
        <f t="shared" si="21"/>
        <v>دستكش ضد برش سبك1404/06/09829</v>
      </c>
      <c r="G1342" t="s">
        <v>3926</v>
      </c>
      <c r="H1342" s="38">
        <v>829</v>
      </c>
      <c r="I1342" s="10" t="s">
        <v>2620</v>
      </c>
      <c r="J1342" s="10" t="s">
        <v>1840</v>
      </c>
      <c r="K1342" s="10" t="s">
        <v>22</v>
      </c>
      <c r="L1342" s="38" t="s">
        <v>3364</v>
      </c>
      <c r="M1342" t="str">
        <f>IFERROR(IF(G1342="","",IF(_xlfn.XLOOKUP(D1342,NOSA!C:C,NOSA!C:C)=D1342,"تحویل شده")),"تحویل نشده")</f>
        <v>تحویل شده</v>
      </c>
      <c r="N1342" s="57">
        <v>45900.463979745371</v>
      </c>
      <c r="O1342" t="s">
        <v>4699</v>
      </c>
    </row>
    <row r="1343" spans="4:15">
      <c r="D1343" t="str">
        <f t="shared" si="21"/>
        <v>لباس كار نسوز(بلوز و شلوار)1404/06/09248</v>
      </c>
      <c r="G1343" t="s">
        <v>3926</v>
      </c>
      <c r="H1343" s="38">
        <v>248</v>
      </c>
      <c r="I1343" s="10" t="s">
        <v>1886</v>
      </c>
      <c r="J1343" s="10" t="s">
        <v>1840</v>
      </c>
      <c r="K1343" s="10" t="s">
        <v>2129</v>
      </c>
      <c r="L1343" s="38" t="s">
        <v>2639</v>
      </c>
      <c r="M1343" t="str">
        <f>IFERROR(IF(G1343="","",IF(_xlfn.XLOOKUP(D1343,NOSA!C:C,NOSA!C:C)=D1343,"تحویل شده")),"تحویل نشده")</f>
        <v>تحویل شده</v>
      </c>
      <c r="N1343" s="57">
        <v>45900.956580324077</v>
      </c>
      <c r="O1343" t="s">
        <v>4700</v>
      </c>
    </row>
    <row r="1344" spans="4:15">
      <c r="D1344" t="str">
        <f t="shared" si="21"/>
        <v>لباس كار نسوز(بلوز و شلوار)1404/06/10783</v>
      </c>
      <c r="G1344" t="s">
        <v>3927</v>
      </c>
      <c r="H1344" s="38">
        <v>783</v>
      </c>
      <c r="I1344" s="10" t="s">
        <v>2056</v>
      </c>
      <c r="J1344" s="10" t="s">
        <v>1854</v>
      </c>
      <c r="K1344" s="10" t="s">
        <v>2129</v>
      </c>
      <c r="L1344" s="38" t="s">
        <v>2639</v>
      </c>
      <c r="M1344" t="str">
        <f>IFERROR(IF(G1344="","",IF(_xlfn.XLOOKUP(D1344,NOSA!C:C,NOSA!C:C)=D1344,"تحویل شده")),"تحویل نشده")</f>
        <v>تحویل شده</v>
      </c>
      <c r="N1344" s="57">
        <v>45901.919566087963</v>
      </c>
      <c r="O1344" t="s">
        <v>4208</v>
      </c>
    </row>
    <row r="1345" spans="4:15">
      <c r="D1345" t="str">
        <f t="shared" si="21"/>
        <v>لباس كار نسوز(شلوار)1404/06/10892</v>
      </c>
      <c r="G1345" t="s">
        <v>3927</v>
      </c>
      <c r="H1345" s="38">
        <v>892</v>
      </c>
      <c r="I1345" s="10" t="s">
        <v>2616</v>
      </c>
      <c r="J1345" s="10" t="s">
        <v>1854</v>
      </c>
      <c r="K1345" s="10" t="s">
        <v>2661</v>
      </c>
      <c r="L1345" s="38" t="s">
        <v>2639</v>
      </c>
      <c r="M1345" t="str">
        <f>IFERROR(IF(G1345="","",IF(_xlfn.XLOOKUP(D1345,NOSA!C:C,NOSA!C:C)=D1345,"تحویل شده")),"تحویل نشده")</f>
        <v>تحویل نشده</v>
      </c>
      <c r="N1345" s="57">
        <v>45901.924738194444</v>
      </c>
      <c r="O1345" t="s">
        <v>4704</v>
      </c>
    </row>
    <row r="1346" spans="4:15">
      <c r="D1346" t="str">
        <f t="shared" si="21"/>
        <v>لباس كار ديرسوز(بلوز و شلوار)1404/06/11938</v>
      </c>
      <c r="G1346" t="s">
        <v>3928</v>
      </c>
      <c r="H1346" s="38">
        <v>938</v>
      </c>
      <c r="I1346" s="10" t="s">
        <v>3983</v>
      </c>
      <c r="J1346" s="10" t="s">
        <v>1952</v>
      </c>
      <c r="K1346" s="10" t="s">
        <v>2137</v>
      </c>
      <c r="L1346" s="38" t="s">
        <v>3992</v>
      </c>
      <c r="M1346" t="str">
        <f>IFERROR(IF(G1346="","",IF(_xlfn.XLOOKUP(D1346,NOSA!C:C,NOSA!C:C)=D1346,"تحویل شده")),"تحویل نشده")</f>
        <v>تحویل شده</v>
      </c>
      <c r="N1346" s="57">
        <v>45902.653270833332</v>
      </c>
      <c r="O1346" t="s">
        <v>4123</v>
      </c>
    </row>
    <row r="1347" spans="4:15">
      <c r="D1347" t="str">
        <f t="shared" si="21"/>
        <v>لباس كار ديرسوز(شلوار) 1404/06/12829</v>
      </c>
      <c r="G1347" t="s">
        <v>3929</v>
      </c>
      <c r="H1347" s="38">
        <v>829</v>
      </c>
      <c r="I1347" s="10" t="s">
        <v>2620</v>
      </c>
      <c r="J1347" s="10" t="s">
        <v>1840</v>
      </c>
      <c r="K1347" s="10" t="s">
        <v>2144</v>
      </c>
      <c r="L1347" s="38" t="s">
        <v>3992</v>
      </c>
      <c r="M1347" t="str">
        <f>IFERROR(IF(G1347="","",IF(_xlfn.XLOOKUP(D1347,NOSA!C:C,NOSA!C:C)=D1347,"تحویل شده")),"تحویل نشده")</f>
        <v>تحویل نشده</v>
      </c>
      <c r="N1347" s="57">
        <v>45903.39985833333</v>
      </c>
      <c r="O1347" t="s">
        <v>4196</v>
      </c>
    </row>
    <row r="1348" spans="4:15">
      <c r="D1348" t="str">
        <f t="shared" si="21"/>
        <v>دستكش ضد برش سبك1404/06/12866</v>
      </c>
      <c r="G1348" t="s">
        <v>3929</v>
      </c>
      <c r="H1348" s="38">
        <v>866</v>
      </c>
      <c r="I1348" s="10" t="s">
        <v>3238</v>
      </c>
      <c r="J1348" s="10" t="s">
        <v>1952</v>
      </c>
      <c r="K1348" s="10" t="s">
        <v>22</v>
      </c>
      <c r="L1348" s="38" t="s">
        <v>3364</v>
      </c>
      <c r="M1348" t="str">
        <f>IFERROR(IF(G1348="","",IF(_xlfn.XLOOKUP(D1348,NOSA!C:C,NOSA!C:C)=D1348,"تحویل شده")),"تحویل نشده")</f>
        <v>تحویل شده</v>
      </c>
      <c r="N1348" s="57">
        <v>45903.470325115741</v>
      </c>
      <c r="O1348" t="s">
        <v>4130</v>
      </c>
    </row>
    <row r="1349" spans="4:15">
      <c r="D1349" t="str">
        <f t="shared" si="21"/>
        <v>لباس كار معمولي- بلوز و شلوار1404/06/13962</v>
      </c>
      <c r="G1349" t="s">
        <v>3930</v>
      </c>
      <c r="H1349" s="38">
        <v>962</v>
      </c>
      <c r="I1349" s="10" t="s">
        <v>4339</v>
      </c>
      <c r="J1349" s="10" t="s">
        <v>1913</v>
      </c>
      <c r="K1349" s="10" t="s">
        <v>2348</v>
      </c>
      <c r="L1349" s="38" t="s">
        <v>3992</v>
      </c>
      <c r="M1349" t="str">
        <f>IFERROR(IF(G1349="","",IF(_xlfn.XLOOKUP(D1349,NOSA!C:C,NOSA!C:C)=D1349,"تحویل شده")),"تحویل نشده")</f>
        <v>تحویل شده</v>
      </c>
      <c r="N1349" s="57">
        <v>45904.326396180557</v>
      </c>
    </row>
    <row r="1350" spans="4:15">
      <c r="D1350" t="str">
        <f t="shared" si="21"/>
        <v>كلاه ايمني1404/06/13844</v>
      </c>
      <c r="G1350" t="s">
        <v>3930</v>
      </c>
      <c r="H1350" s="38">
        <v>844</v>
      </c>
      <c r="I1350" s="10" t="s">
        <v>2696</v>
      </c>
      <c r="J1350" s="10" t="s">
        <v>1961</v>
      </c>
      <c r="K1350" s="10" t="s">
        <v>2096</v>
      </c>
      <c r="L1350" s="38" t="s">
        <v>3992</v>
      </c>
      <c r="M1350" t="str">
        <f>IFERROR(IF(G1350="","",IF(_xlfn.XLOOKUP(D1350,NOSA!C:C,NOSA!C:C)=D1350,"تحویل شده")),"تحویل نشده")</f>
        <v>تحویل نشده</v>
      </c>
      <c r="N1350" s="57">
        <v>45904.376653240739</v>
      </c>
      <c r="O1350" t="s">
        <v>4719</v>
      </c>
    </row>
    <row r="1351" spans="4:15">
      <c r="D1351" t="str">
        <f t="shared" si="21"/>
        <v>لباس كار نسوز(بلوز و شلوار)1404/06/13402</v>
      </c>
      <c r="G1351" t="s">
        <v>3930</v>
      </c>
      <c r="H1351" s="38">
        <v>402</v>
      </c>
      <c r="I1351" s="10" t="s">
        <v>1926</v>
      </c>
      <c r="J1351" s="10" t="s">
        <v>1840</v>
      </c>
      <c r="K1351" s="10" t="s">
        <v>2129</v>
      </c>
      <c r="L1351" s="38" t="s">
        <v>3992</v>
      </c>
      <c r="M1351" t="str">
        <f>IFERROR(IF(G1351="","",IF(_xlfn.XLOOKUP(D1351,NOSA!C:C,NOSA!C:C)=D1351,"تحویل شده")),"تحویل نشده")</f>
        <v>تحویل شده</v>
      </c>
      <c r="N1351" s="57">
        <v>45904.38802071759</v>
      </c>
      <c r="O1351" t="s">
        <v>4123</v>
      </c>
    </row>
    <row r="1352" spans="4:15">
      <c r="D1352" t="str">
        <f t="shared" si="21"/>
        <v>كفش ايمني1404/06/15769</v>
      </c>
      <c r="G1352" t="s">
        <v>3932</v>
      </c>
      <c r="H1352" s="38">
        <v>769</v>
      </c>
      <c r="I1352" s="10" t="s">
        <v>2044</v>
      </c>
      <c r="J1352" s="10" t="s">
        <v>1945</v>
      </c>
      <c r="K1352" s="10" t="s">
        <v>2149</v>
      </c>
      <c r="L1352" s="38" t="s">
        <v>3992</v>
      </c>
      <c r="M1352" t="str">
        <f>IFERROR(IF(G1352="","",IF(_xlfn.XLOOKUP(D1352,NOSA!C:C,NOSA!C:C)=D1352,"تحویل شده")),"تحویل نشده")</f>
        <v>تحویل نشده</v>
      </c>
      <c r="N1352" s="57">
        <v>45906.365262847219</v>
      </c>
    </row>
    <row r="1353" spans="4:15">
      <c r="D1353" t="str">
        <f t="shared" si="21"/>
        <v>لباس كار ديرسوز(شلوار) 1404/06/15723</v>
      </c>
      <c r="G1353" t="s">
        <v>3932</v>
      </c>
      <c r="H1353" s="38">
        <v>723</v>
      </c>
      <c r="I1353" s="10" t="s">
        <v>2010</v>
      </c>
      <c r="J1353" s="10" t="s">
        <v>1838</v>
      </c>
      <c r="K1353" s="10" t="s">
        <v>2144</v>
      </c>
      <c r="L1353" s="38" t="s">
        <v>3992</v>
      </c>
      <c r="M1353" t="str">
        <f>IFERROR(IF(G1353="","",IF(_xlfn.XLOOKUP(D1353,NOSA!C:C,NOSA!C:C)=D1353,"تحویل شده")),"تحویل نشده")</f>
        <v>تحویل نشده</v>
      </c>
      <c r="N1353" s="57">
        <v>45906.388437268521</v>
      </c>
      <c r="O1353" t="s">
        <v>4196</v>
      </c>
    </row>
    <row r="1354" spans="4:15">
      <c r="D1354" t="str">
        <f t="shared" si="21"/>
        <v>كلاه ايمني1404/06/16582</v>
      </c>
      <c r="G1354" t="s">
        <v>3933</v>
      </c>
      <c r="H1354" s="38">
        <v>582</v>
      </c>
      <c r="I1354" s="10" t="s">
        <v>1951</v>
      </c>
      <c r="J1354" s="10" t="s">
        <v>1952</v>
      </c>
      <c r="K1354" s="10" t="s">
        <v>2096</v>
      </c>
      <c r="L1354" s="38" t="s">
        <v>3992</v>
      </c>
      <c r="M1354" t="str">
        <f>IFERROR(IF(G1354="","",IF(_xlfn.XLOOKUP(D1354,NOSA!C:C,NOSA!C:C)=D1354,"تحویل شده")),"تحویل نشده")</f>
        <v>تحویل نشده</v>
      </c>
      <c r="N1354" s="57">
        <v>45907.44642951389</v>
      </c>
      <c r="O1354" t="s">
        <v>4738</v>
      </c>
    </row>
    <row r="1355" spans="4:15">
      <c r="D1355" t="str">
        <f t="shared" si="21"/>
        <v>عمومي -كلاه يكبار مصرف1404/06/16580</v>
      </c>
      <c r="G1355" t="s">
        <v>3933</v>
      </c>
      <c r="H1355" s="38">
        <v>580</v>
      </c>
      <c r="I1355" s="10" t="s">
        <v>1950</v>
      </c>
      <c r="J1355" s="10" t="s">
        <v>1873</v>
      </c>
      <c r="K1355" s="10" t="s">
        <v>658</v>
      </c>
      <c r="L1355" s="38" t="s">
        <v>3992</v>
      </c>
      <c r="M1355" t="str">
        <f>IFERROR(IF(G1355="","",IF(_xlfn.XLOOKUP(D1355,NOSA!C:C,NOSA!C:C)=D1355,"تحویل شده")),"تحویل نشده")</f>
        <v>تحویل نشده</v>
      </c>
      <c r="N1355" s="57">
        <v>45907.501744791669</v>
      </c>
      <c r="O1355" t="s">
        <v>4739</v>
      </c>
    </row>
    <row r="1356" spans="4:15">
      <c r="D1356" t="str">
        <f t="shared" si="21"/>
        <v>لباس كار نسوز(بلوز و شلوار)1404/06/17573</v>
      </c>
      <c r="G1356" t="s">
        <v>3934</v>
      </c>
      <c r="H1356" s="38">
        <v>573</v>
      </c>
      <c r="I1356" s="10" t="s">
        <v>1948</v>
      </c>
      <c r="J1356" s="10" t="s">
        <v>1844</v>
      </c>
      <c r="K1356" s="10" t="s">
        <v>2129</v>
      </c>
      <c r="L1356" s="38" t="s">
        <v>3992</v>
      </c>
      <c r="M1356" t="str">
        <f>IFERROR(IF(G1356="","",IF(_xlfn.XLOOKUP(D1356,NOSA!C:C,NOSA!C:C)=D1356,"تحویل شده")),"تحویل نشده")</f>
        <v>تحویل شده</v>
      </c>
      <c r="N1356" s="57">
        <v>45908.480981250003</v>
      </c>
      <c r="O1356" t="s">
        <v>4745</v>
      </c>
    </row>
    <row r="1357" spans="4:15">
      <c r="D1357" t="str">
        <f t="shared" ref="D1357:D1420" si="22">K1357&amp;G1357&amp;H1357</f>
        <v>لباس كار كارشناسي1404/06/17843</v>
      </c>
      <c r="G1357" t="s">
        <v>3934</v>
      </c>
      <c r="H1357" s="38">
        <v>843</v>
      </c>
      <c r="I1357" s="10" t="s">
        <v>2695</v>
      </c>
      <c r="J1357" s="10" t="s">
        <v>4325</v>
      </c>
      <c r="K1357" s="10" t="s">
        <v>2132</v>
      </c>
      <c r="L1357" s="38" t="s">
        <v>3992</v>
      </c>
      <c r="M1357" t="str">
        <f>IFERROR(IF(G1357="","",IF(_xlfn.XLOOKUP(D1357,NOSA!C:C,NOSA!C:C)=D1357,"تحویل شده")),"تحویل نشده")</f>
        <v>تحویل نشده</v>
      </c>
      <c r="N1357" s="57">
        <v>45908.600063425925</v>
      </c>
    </row>
    <row r="1358" spans="4:15">
      <c r="D1358" t="str">
        <f t="shared" si="22"/>
        <v>لباس كار معمولي- بلوز و شلوار1404/06/18961</v>
      </c>
      <c r="G1358" t="s">
        <v>3935</v>
      </c>
      <c r="H1358" s="38">
        <v>961</v>
      </c>
      <c r="I1358" s="10" t="s">
        <v>4313</v>
      </c>
      <c r="J1358" s="10" t="s">
        <v>1913</v>
      </c>
      <c r="K1358" s="10" t="s">
        <v>2348</v>
      </c>
      <c r="L1358" s="38" t="s">
        <v>3992</v>
      </c>
      <c r="M1358" t="str">
        <f>IFERROR(IF(G1358="","",IF(_xlfn.XLOOKUP(D1358,NOSA!C:C,NOSA!C:C)=D1358,"تحویل شده")),"تحویل نشده")</f>
        <v>تحویل شده</v>
      </c>
      <c r="N1358" s="57">
        <v>45909.328652777775</v>
      </c>
      <c r="O1358" t="s">
        <v>4227</v>
      </c>
    </row>
    <row r="1359" spans="4:15">
      <c r="D1359" t="str">
        <f t="shared" si="22"/>
        <v>لباس كار ديرسوز(شلوار) 1404/06/18954</v>
      </c>
      <c r="G1359" t="s">
        <v>3935</v>
      </c>
      <c r="H1359" s="38">
        <v>954</v>
      </c>
      <c r="I1359" s="10" t="s">
        <v>4280</v>
      </c>
      <c r="J1359" s="10" t="s">
        <v>1913</v>
      </c>
      <c r="K1359" s="10" t="s">
        <v>2144</v>
      </c>
      <c r="L1359" s="38" t="s">
        <v>3992</v>
      </c>
      <c r="M1359" t="str">
        <f>IFERROR(IF(G1359="","",IF(_xlfn.XLOOKUP(D1359,NOSA!C:C,NOSA!C:C)=D1359,"تحویل شده")),"تحویل نشده")</f>
        <v>تحویل شده</v>
      </c>
      <c r="N1359" s="57">
        <v>45909.391381018519</v>
      </c>
      <c r="O1359" t="s">
        <v>4196</v>
      </c>
    </row>
    <row r="1360" spans="4:15">
      <c r="D1360" t="str">
        <f t="shared" si="22"/>
        <v>ماسك نيم صورت دو فيلتره (3M)1404/06/2110004</v>
      </c>
      <c r="G1360" t="s">
        <v>3938</v>
      </c>
      <c r="H1360" s="38">
        <v>10004</v>
      </c>
      <c r="I1360" s="10" t="s">
        <v>4063</v>
      </c>
      <c r="J1360" s="10" t="s">
        <v>1838</v>
      </c>
      <c r="K1360" s="10" t="s">
        <v>151</v>
      </c>
      <c r="L1360" s="38" t="s">
        <v>2609</v>
      </c>
      <c r="M1360" t="str">
        <f>IFERROR(IF(G1360="","",IF(_xlfn.XLOOKUP(D1360,NOSA!C:C,NOSA!C:C)=D1360,"تحویل شده")),"تحویل نشده")</f>
        <v>تحویل شده</v>
      </c>
      <c r="N1360" s="57">
        <v>45912.359896875001</v>
      </c>
      <c r="O1360" t="s">
        <v>4764</v>
      </c>
    </row>
    <row r="1361" spans="4:15">
      <c r="D1361" t="str">
        <f t="shared" si="22"/>
        <v>فيلتر ماسك نيم صورت (3M)1404/06/2110004</v>
      </c>
      <c r="G1361" t="s">
        <v>3938</v>
      </c>
      <c r="H1361" s="38">
        <v>10004</v>
      </c>
      <c r="I1361" s="10" t="s">
        <v>4063</v>
      </c>
      <c r="J1361" s="10" t="s">
        <v>1838</v>
      </c>
      <c r="K1361" s="10" t="s">
        <v>55</v>
      </c>
      <c r="L1361" s="38" t="s">
        <v>2609</v>
      </c>
      <c r="M1361" t="str">
        <f>IFERROR(IF(G1361="","",IF(_xlfn.XLOOKUP(D1361,NOSA!C:C,NOSA!C:C)=D1361,"تحویل شده")),"تحویل نشده")</f>
        <v>تحویل نشده</v>
      </c>
      <c r="N1361" s="57">
        <v>45912.360443171296</v>
      </c>
      <c r="O1361" t="s">
        <v>4765</v>
      </c>
    </row>
    <row r="1362" spans="4:15">
      <c r="D1362" t="str">
        <f t="shared" si="22"/>
        <v>دستكش ضد برش سبك1404/06/2110004</v>
      </c>
      <c r="G1362" t="s">
        <v>3938</v>
      </c>
      <c r="H1362" s="38">
        <v>10004</v>
      </c>
      <c r="I1362" s="10" t="s">
        <v>4063</v>
      </c>
      <c r="J1362" s="10" t="s">
        <v>1838</v>
      </c>
      <c r="K1362" s="10" t="s">
        <v>22</v>
      </c>
      <c r="L1362" s="38" t="s">
        <v>2609</v>
      </c>
      <c r="M1362" t="str">
        <f>IFERROR(IF(G1362="","",IF(_xlfn.XLOOKUP(D1362,NOSA!C:C,NOSA!C:C)=D1362,"تحویل شده")),"تحویل نشده")</f>
        <v>تحویل شده</v>
      </c>
      <c r="N1362" s="57">
        <v>45912.360952546296</v>
      </c>
      <c r="O1362" t="s">
        <v>4765</v>
      </c>
    </row>
    <row r="1363" spans="4:15">
      <c r="D1363" t="str">
        <f t="shared" si="22"/>
        <v>دستكش ضد برش سبك1404/06/2110004</v>
      </c>
      <c r="G1363" t="s">
        <v>3938</v>
      </c>
      <c r="H1363" s="38">
        <v>10004</v>
      </c>
      <c r="I1363" s="10" t="s">
        <v>4063</v>
      </c>
      <c r="J1363" s="10" t="s">
        <v>1838</v>
      </c>
      <c r="K1363" s="10" t="s">
        <v>22</v>
      </c>
      <c r="L1363" s="38" t="s">
        <v>2609</v>
      </c>
      <c r="M1363" t="str">
        <f>IFERROR(IF(G1363="","",IF(_xlfn.XLOOKUP(D1363,NOSA!C:C,NOSA!C:C)=D1363,"تحویل شده")),"تحویل نشده")</f>
        <v>تحویل شده</v>
      </c>
      <c r="N1363" s="57">
        <v>45912.361271527778</v>
      </c>
      <c r="O1363" t="s">
        <v>4766</v>
      </c>
    </row>
    <row r="1364" spans="4:15">
      <c r="D1364" t="str">
        <f t="shared" si="22"/>
        <v>مقنعه نسوز چرمي1404/06/2110004</v>
      </c>
      <c r="G1364" t="s">
        <v>3938</v>
      </c>
      <c r="H1364" s="38">
        <v>10004</v>
      </c>
      <c r="I1364" s="10" t="s">
        <v>4063</v>
      </c>
      <c r="J1364" s="10" t="s">
        <v>1838</v>
      </c>
      <c r="K1364" s="10" t="s">
        <v>7</v>
      </c>
      <c r="L1364" s="38" t="s">
        <v>2609</v>
      </c>
      <c r="M1364" t="str">
        <f>IFERROR(IF(G1364="","",IF(_xlfn.XLOOKUP(D1364,NOSA!C:C,NOSA!C:C)=D1364,"تحویل شده")),"تحویل نشده")</f>
        <v>تحویل نشده</v>
      </c>
      <c r="N1364" s="57">
        <v>45912.372132291668</v>
      </c>
      <c r="O1364" t="s">
        <v>4765</v>
      </c>
    </row>
    <row r="1365" spans="4:15">
      <c r="D1365" t="str">
        <f t="shared" si="22"/>
        <v>مقنعه نسوز چرمي1404/06/2110004</v>
      </c>
      <c r="G1365" t="s">
        <v>3938</v>
      </c>
      <c r="H1365" s="38">
        <v>10004</v>
      </c>
      <c r="I1365" s="10" t="s">
        <v>4063</v>
      </c>
      <c r="J1365" s="10" t="s">
        <v>1838</v>
      </c>
      <c r="K1365" s="10" t="s">
        <v>7</v>
      </c>
      <c r="L1365" s="38" t="s">
        <v>2609</v>
      </c>
      <c r="M1365" t="str">
        <f>IFERROR(IF(G1365="","",IF(_xlfn.XLOOKUP(D1365,NOSA!C:C,NOSA!C:C)=D1365,"تحویل شده")),"تحویل نشده")</f>
        <v>تحویل نشده</v>
      </c>
      <c r="N1365" s="57">
        <v>45912.372444675922</v>
      </c>
      <c r="O1365" t="s">
        <v>4766</v>
      </c>
    </row>
    <row r="1366" spans="4:15">
      <c r="D1366" t="str">
        <f t="shared" si="22"/>
        <v>لباس كار كارشناسي1404/06/22254</v>
      </c>
      <c r="G1366" t="s">
        <v>3939</v>
      </c>
      <c r="H1366" s="38">
        <v>254</v>
      </c>
      <c r="I1366" s="10" t="s">
        <v>1887</v>
      </c>
      <c r="J1366" s="10" t="s">
        <v>1805</v>
      </c>
      <c r="K1366" s="10" t="s">
        <v>2132</v>
      </c>
      <c r="L1366" s="38" t="s">
        <v>3992</v>
      </c>
      <c r="M1366" t="str">
        <f>IFERROR(IF(G1366="","",IF(_xlfn.XLOOKUP(D1366,NOSA!C:C,NOSA!C:C)=D1366,"تحویل شده")),"تحویل نشده")</f>
        <v>تحویل شده</v>
      </c>
      <c r="N1366" s="57">
        <v>45913.339111921297</v>
      </c>
      <c r="O1366" t="s">
        <v>4248</v>
      </c>
    </row>
    <row r="1367" spans="4:15">
      <c r="D1367" t="str">
        <f t="shared" si="22"/>
        <v>لباس كار ديرسوز(شلوار) 1404/06/2283</v>
      </c>
      <c r="G1367" t="s">
        <v>3939</v>
      </c>
      <c r="H1367" s="38">
        <v>83</v>
      </c>
      <c r="I1367" s="10" t="s">
        <v>1072</v>
      </c>
      <c r="J1367" s="10" t="s">
        <v>1800</v>
      </c>
      <c r="K1367" s="10" t="s">
        <v>2144</v>
      </c>
      <c r="L1367" s="38" t="s">
        <v>3992</v>
      </c>
      <c r="M1367" t="str">
        <f>IFERROR(IF(G1367="","",IF(_xlfn.XLOOKUP(D1367,NOSA!C:C,NOSA!C:C)=D1367,"تحویل شده")),"تحویل نشده")</f>
        <v>تحویل نشده</v>
      </c>
      <c r="N1367" s="57">
        <v>45913.414284259263</v>
      </c>
      <c r="O1367" t="s">
        <v>4196</v>
      </c>
    </row>
    <row r="1368" spans="4:15">
      <c r="D1368" t="str">
        <f t="shared" si="22"/>
        <v>ماسك نيم صورت دو فيلتره (3M)1404/06/2210004</v>
      </c>
      <c r="G1368" t="s">
        <v>3939</v>
      </c>
      <c r="H1368" s="38">
        <v>10004</v>
      </c>
      <c r="I1368" s="10" t="s">
        <v>4063</v>
      </c>
      <c r="J1368" s="10" t="s">
        <v>1838</v>
      </c>
      <c r="K1368" s="10" t="s">
        <v>151</v>
      </c>
      <c r="L1368" s="38" t="s">
        <v>2609</v>
      </c>
      <c r="M1368" t="str">
        <f>IFERROR(IF(G1368="","",IF(_xlfn.XLOOKUP(D1368,NOSA!C:C,NOSA!C:C)=D1368,"تحویل شده")),"تحویل نشده")</f>
        <v>تحویل شده</v>
      </c>
      <c r="N1368" s="57">
        <v>45913.43300902778</v>
      </c>
      <c r="O1368" t="s">
        <v>4767</v>
      </c>
    </row>
    <row r="1369" spans="4:15">
      <c r="D1369" t="str">
        <f t="shared" si="22"/>
        <v>فيلتر ماسك نيم صورت (3M)1404/06/2210004</v>
      </c>
      <c r="G1369" t="s">
        <v>3939</v>
      </c>
      <c r="H1369" s="38">
        <v>10004</v>
      </c>
      <c r="I1369" s="10" t="s">
        <v>4063</v>
      </c>
      <c r="J1369" s="10" t="s">
        <v>1838</v>
      </c>
      <c r="K1369" s="10" t="s">
        <v>55</v>
      </c>
      <c r="L1369" s="38" t="s">
        <v>2609</v>
      </c>
      <c r="M1369" t="str">
        <f>IFERROR(IF(G1369="","",IF(_xlfn.XLOOKUP(D1369,NOSA!C:C,NOSA!C:C)=D1369,"تحویل شده")),"تحویل نشده")</f>
        <v>تحویل نشده</v>
      </c>
      <c r="N1369" s="57">
        <v>45913.433678240741</v>
      </c>
      <c r="O1369" t="s">
        <v>4768</v>
      </c>
    </row>
    <row r="1370" spans="4:15">
      <c r="D1370" t="str">
        <f t="shared" si="22"/>
        <v>مقنعه نسوز چرمي1404/06/2210004</v>
      </c>
      <c r="G1370" t="s">
        <v>3939</v>
      </c>
      <c r="H1370" s="38">
        <v>10004</v>
      </c>
      <c r="I1370" s="10" t="s">
        <v>4063</v>
      </c>
      <c r="J1370" s="10" t="s">
        <v>1838</v>
      </c>
      <c r="K1370" s="10" t="s">
        <v>7</v>
      </c>
      <c r="L1370" s="38" t="s">
        <v>2609</v>
      </c>
      <c r="M1370" t="str">
        <f>IFERROR(IF(G1370="","",IF(_xlfn.XLOOKUP(D1370,NOSA!C:C,NOSA!C:C)=D1370,"تحویل شده")),"تحویل نشده")</f>
        <v>تحویل نشده</v>
      </c>
      <c r="N1370" s="57">
        <v>45913.43401099537</v>
      </c>
      <c r="O1370" t="s">
        <v>4768</v>
      </c>
    </row>
    <row r="1371" spans="4:15">
      <c r="D1371" t="str">
        <f t="shared" si="22"/>
        <v>دستكش ضد برش سبك1404/06/22835</v>
      </c>
      <c r="G1371" t="s">
        <v>3939</v>
      </c>
      <c r="H1371" s="38">
        <v>835</v>
      </c>
      <c r="I1371" s="10" t="s">
        <v>2659</v>
      </c>
      <c r="J1371" s="10" t="s">
        <v>1873</v>
      </c>
      <c r="K1371" s="10" t="s">
        <v>22</v>
      </c>
      <c r="L1371" s="38" t="s">
        <v>3364</v>
      </c>
      <c r="M1371" t="str">
        <f>IFERROR(IF(G1371="","",IF(_xlfn.XLOOKUP(D1371,NOSA!C:C,NOSA!C:C)=D1371,"تحویل شده")),"تحویل نشده")</f>
        <v>تحویل شده</v>
      </c>
      <c r="N1371" s="57">
        <v>45913.982035995374</v>
      </c>
      <c r="O1371" t="s">
        <v>4769</v>
      </c>
    </row>
    <row r="1372" spans="4:15">
      <c r="D1372" t="str">
        <f t="shared" si="22"/>
        <v>دستكش ضد برش سبك1404/06/22835</v>
      </c>
      <c r="G1372" t="s">
        <v>3939</v>
      </c>
      <c r="H1372" s="38">
        <v>835</v>
      </c>
      <c r="I1372" s="10" t="s">
        <v>2659</v>
      </c>
      <c r="J1372" s="10" t="s">
        <v>1873</v>
      </c>
      <c r="K1372" s="10" t="s">
        <v>22</v>
      </c>
      <c r="L1372" s="38" t="s">
        <v>3364</v>
      </c>
      <c r="M1372" t="str">
        <f>IFERROR(IF(G1372="","",IF(_xlfn.XLOOKUP(D1372,NOSA!C:C,NOSA!C:C)=D1372,"تحویل شده")),"تحویل نشده")</f>
        <v>تحویل شده</v>
      </c>
      <c r="N1372" s="57">
        <v>45913.98205914352</v>
      </c>
    </row>
    <row r="1373" spans="4:15">
      <c r="D1373" t="str">
        <f t="shared" si="22"/>
        <v>لباس كار كارشناسي1404/06/23958</v>
      </c>
      <c r="G1373" t="s">
        <v>3940</v>
      </c>
      <c r="H1373" s="38">
        <v>958</v>
      </c>
      <c r="I1373" s="10" t="s">
        <v>4282</v>
      </c>
      <c r="J1373" s="10" t="s">
        <v>1800</v>
      </c>
      <c r="K1373" s="10" t="s">
        <v>2132</v>
      </c>
      <c r="L1373" s="38" t="s">
        <v>3364</v>
      </c>
      <c r="M1373" t="str">
        <f>IFERROR(IF(G1373="","",IF(_xlfn.XLOOKUP(D1373,NOSA!C:C,NOSA!C:C)=D1373,"تحویل شده")),"تحویل نشده")</f>
        <v>تحویل نشده</v>
      </c>
      <c r="N1373" s="57">
        <v>45914.972642824076</v>
      </c>
      <c r="O1373" t="s">
        <v>4778</v>
      </c>
    </row>
    <row r="1374" spans="4:15">
      <c r="D1374" t="str">
        <f t="shared" si="22"/>
        <v>پوتين ايمني نسوز1404/06/23958</v>
      </c>
      <c r="G1374" t="s">
        <v>3940</v>
      </c>
      <c r="H1374" s="38">
        <v>958</v>
      </c>
      <c r="I1374" s="10" t="s">
        <v>4282</v>
      </c>
      <c r="J1374" s="10" t="s">
        <v>1800</v>
      </c>
      <c r="K1374" s="10" t="s">
        <v>2151</v>
      </c>
      <c r="L1374" s="38" t="s">
        <v>3364</v>
      </c>
      <c r="M1374" t="str">
        <f>IFERROR(IF(G1374="","",IF(_xlfn.XLOOKUP(D1374,NOSA!C:C,NOSA!C:C)=D1374,"تحویل شده")),"تحویل نشده")</f>
        <v>تحویل نشده</v>
      </c>
      <c r="N1374" s="57">
        <v>45914.973374189816</v>
      </c>
      <c r="O1374" t="s">
        <v>4779</v>
      </c>
    </row>
    <row r="1375" spans="4:15">
      <c r="D1375" t="str">
        <f t="shared" si="22"/>
        <v>عينك كهربايي (روكلاهي)1404/06/23613</v>
      </c>
      <c r="G1375" t="s">
        <v>3940</v>
      </c>
      <c r="H1375" s="38">
        <v>613</v>
      </c>
      <c r="I1375" s="10" t="s">
        <v>1962</v>
      </c>
      <c r="J1375" s="10" t="s">
        <v>1945</v>
      </c>
      <c r="K1375" s="10" t="s">
        <v>1561</v>
      </c>
      <c r="L1375" s="38" t="s">
        <v>3364</v>
      </c>
      <c r="M1375" t="str">
        <f>IFERROR(IF(G1375="","",IF(_xlfn.XLOOKUP(D1375,NOSA!C:C,NOSA!C:C)=D1375,"تحویل شده")),"تحویل نشده")</f>
        <v>تحویل شده</v>
      </c>
      <c r="N1375" s="57">
        <v>45914.979079166667</v>
      </c>
      <c r="O1375" t="s">
        <v>4780</v>
      </c>
    </row>
    <row r="1376" spans="4:15">
      <c r="D1376" t="str">
        <f t="shared" si="22"/>
        <v>لباس كار كارشناسي1404/06/25386</v>
      </c>
      <c r="G1376" t="s">
        <v>3942</v>
      </c>
      <c r="H1376" s="38">
        <v>386</v>
      </c>
      <c r="I1376" s="10" t="s">
        <v>1921</v>
      </c>
      <c r="J1376" s="10" t="s">
        <v>1922</v>
      </c>
      <c r="K1376" s="10" t="s">
        <v>2132</v>
      </c>
      <c r="L1376" s="38" t="s">
        <v>3992</v>
      </c>
      <c r="M1376" t="str">
        <f>IFERROR(IF(G1376="","",IF(_xlfn.XLOOKUP(D1376,NOSA!C:C,NOSA!C:C)=D1376,"تحویل شده")),"تحویل نشده")</f>
        <v>تحویل نشده</v>
      </c>
      <c r="N1376" s="57">
        <v>45916.407438078706</v>
      </c>
      <c r="O1376" t="s">
        <v>4794</v>
      </c>
    </row>
    <row r="1377" spans="4:15">
      <c r="D1377" t="str">
        <f t="shared" si="22"/>
        <v>لباس كار نسوز(بلوز و شلوار)1404/06/25936</v>
      </c>
      <c r="G1377" t="s">
        <v>3942</v>
      </c>
      <c r="H1377" s="38">
        <v>936</v>
      </c>
      <c r="I1377" s="10" t="s">
        <v>3982</v>
      </c>
      <c r="J1377" s="10" t="s">
        <v>1842</v>
      </c>
      <c r="K1377" s="10" t="s">
        <v>2129</v>
      </c>
      <c r="L1377" s="38" t="s">
        <v>3992</v>
      </c>
      <c r="M1377" t="str">
        <f>IFERROR(IF(G1377="","",IF(_xlfn.XLOOKUP(D1377,NOSA!C:C,NOSA!C:C)=D1377,"تحویل شده")),"تحویل نشده")</f>
        <v>تحویل شده</v>
      </c>
      <c r="N1377" s="57">
        <v>45916.441250115742</v>
      </c>
      <c r="O1377" t="s">
        <v>4123</v>
      </c>
    </row>
    <row r="1378" spans="4:15">
      <c r="D1378" t="str">
        <f t="shared" si="22"/>
        <v>پوتين ايمني نسوز1404/06/25936</v>
      </c>
      <c r="G1378" t="s">
        <v>3942</v>
      </c>
      <c r="H1378" s="38">
        <v>936</v>
      </c>
      <c r="I1378" s="10" t="s">
        <v>3982</v>
      </c>
      <c r="J1378" s="10" t="s">
        <v>1842</v>
      </c>
      <c r="K1378" s="10" t="s">
        <v>2151</v>
      </c>
      <c r="L1378" s="38" t="s">
        <v>3992</v>
      </c>
      <c r="M1378" t="str">
        <f>IFERROR(IF(G1378="","",IF(_xlfn.XLOOKUP(D1378,NOSA!C:C,NOSA!C:C)=D1378,"تحویل شده")),"تحویل نشده")</f>
        <v>تحویل شده</v>
      </c>
      <c r="N1378" s="57">
        <v>45916.441463773146</v>
      </c>
      <c r="O1378" t="s">
        <v>4590</v>
      </c>
    </row>
    <row r="1379" spans="4:15">
      <c r="D1379" t="str">
        <f t="shared" si="22"/>
        <v>لباس كار معمولي- بلوز و شلوار1404/06/25953</v>
      </c>
      <c r="G1379" t="s">
        <v>3942</v>
      </c>
      <c r="H1379" s="38">
        <v>953</v>
      </c>
      <c r="I1379" s="10" t="s">
        <v>4234</v>
      </c>
      <c r="J1379" s="10" t="s">
        <v>1913</v>
      </c>
      <c r="K1379" s="10" t="s">
        <v>2348</v>
      </c>
      <c r="L1379" s="38" t="s">
        <v>3992</v>
      </c>
      <c r="M1379" t="str">
        <f>IFERROR(IF(G1379="","",IF(_xlfn.XLOOKUP(D1379,NOSA!C:C,NOSA!C:C)=D1379,"تحویل شده")),"تحویل نشده")</f>
        <v>تحویل نشده</v>
      </c>
      <c r="N1379" s="57">
        <v>45916.600156597226</v>
      </c>
      <c r="O1379" t="s">
        <v>4123</v>
      </c>
    </row>
    <row r="1380" spans="4:15">
      <c r="D1380" t="str">
        <f t="shared" si="22"/>
        <v>مقنعه نسوز چرمي1404/06/25238</v>
      </c>
      <c r="G1380" t="s">
        <v>3942</v>
      </c>
      <c r="H1380" s="38">
        <v>238</v>
      </c>
      <c r="I1380" s="10" t="s">
        <v>1884</v>
      </c>
      <c r="J1380" s="10" t="s">
        <v>1844</v>
      </c>
      <c r="K1380" s="10" t="s">
        <v>7</v>
      </c>
      <c r="L1380" s="38" t="s">
        <v>3992</v>
      </c>
      <c r="M1380" t="str">
        <f>IFERROR(IF(G1380="","",IF(_xlfn.XLOOKUP(D1380,NOSA!C:C,NOSA!C:C)=D1380,"تحویل شده")),"تحویل نشده")</f>
        <v>تحویل نشده</v>
      </c>
      <c r="N1380" s="57">
        <v>45916.653516319442</v>
      </c>
      <c r="O1380" t="s">
        <v>4601</v>
      </c>
    </row>
    <row r="1381" spans="4:15">
      <c r="D1381" t="str">
        <f t="shared" si="22"/>
        <v>لباس كار كارشناسي1404/06/27155</v>
      </c>
      <c r="G1381" t="s">
        <v>3944</v>
      </c>
      <c r="H1381" s="38">
        <v>155</v>
      </c>
      <c r="I1381" s="10" t="s">
        <v>1865</v>
      </c>
      <c r="J1381" s="10" t="s">
        <v>1866</v>
      </c>
      <c r="K1381" s="10" t="s">
        <v>2132</v>
      </c>
      <c r="L1381" s="38" t="s">
        <v>3992</v>
      </c>
      <c r="M1381" t="str">
        <f>IFERROR(IF(G1381="","",IF(_xlfn.XLOOKUP(D1381,NOSA!C:C,NOSA!C:C)=D1381,"تحویل شده")),"تحویل نشده")</f>
        <v>تحویل نشده</v>
      </c>
      <c r="N1381" s="57">
        <v>45918.538926620371</v>
      </c>
      <c r="O1381" t="s">
        <v>4248</v>
      </c>
    </row>
    <row r="1382" spans="4:15">
      <c r="D1382" t="str">
        <f t="shared" si="22"/>
        <v>دستكش ضد برش سبك1404/06/27859</v>
      </c>
      <c r="G1382" t="s">
        <v>3944</v>
      </c>
      <c r="H1382" s="38">
        <v>859</v>
      </c>
      <c r="I1382" s="10" t="s">
        <v>743</v>
      </c>
      <c r="J1382" s="10" t="s">
        <v>1986</v>
      </c>
      <c r="K1382" s="10" t="s">
        <v>22</v>
      </c>
      <c r="L1382" s="38" t="s">
        <v>3364</v>
      </c>
      <c r="M1382" t="str">
        <f>IFERROR(IF(G1382="","",IF(_xlfn.XLOOKUP(D1382,NOSA!C:C,NOSA!C:C)=D1382,"تحویل شده")),"تحویل نشده")</f>
        <v>تحویل شده</v>
      </c>
      <c r="N1382" s="57">
        <v>45918.767678472221</v>
      </c>
      <c r="O1382" t="s">
        <v>4808</v>
      </c>
    </row>
    <row r="1383" spans="4:15">
      <c r="D1383" t="str">
        <f t="shared" si="22"/>
        <v>دستكش ضد برش سبك1404/06/27859</v>
      </c>
      <c r="G1383" t="s">
        <v>3944</v>
      </c>
      <c r="H1383" s="38">
        <v>859</v>
      </c>
      <c r="I1383" s="10" t="s">
        <v>743</v>
      </c>
      <c r="J1383" s="10" t="s">
        <v>1986</v>
      </c>
      <c r="K1383" s="10" t="s">
        <v>22</v>
      </c>
      <c r="L1383" s="38" t="s">
        <v>3364</v>
      </c>
      <c r="M1383" t="str">
        <f>IFERROR(IF(G1383="","",IF(_xlfn.XLOOKUP(D1383,NOSA!C:C,NOSA!C:C)=D1383,"تحویل شده")),"تحویل نشده")</f>
        <v>تحویل شده</v>
      </c>
      <c r="N1383" s="57">
        <v>45918.767912962961</v>
      </c>
      <c r="O1383" t="s">
        <v>4808</v>
      </c>
    </row>
    <row r="1384" spans="4:15">
      <c r="D1384" t="str">
        <f t="shared" si="22"/>
        <v>مقنعه نسوز چرمي1404/06/27859</v>
      </c>
      <c r="G1384" t="s">
        <v>3944</v>
      </c>
      <c r="H1384" s="38">
        <v>859</v>
      </c>
      <c r="I1384" s="10" t="s">
        <v>743</v>
      </c>
      <c r="J1384" s="10" t="s">
        <v>1986</v>
      </c>
      <c r="K1384" s="10" t="s">
        <v>7</v>
      </c>
      <c r="L1384" s="38" t="s">
        <v>3364</v>
      </c>
      <c r="M1384" t="str">
        <f>IFERROR(IF(G1384="","",IF(_xlfn.XLOOKUP(D1384,NOSA!C:C,NOSA!C:C)=D1384,"تحویل شده")),"تحویل نشده")</f>
        <v>تحویل نشده</v>
      </c>
      <c r="N1384" s="57">
        <v>45918.768297569448</v>
      </c>
      <c r="O1384" t="s">
        <v>4808</v>
      </c>
    </row>
    <row r="1385" spans="4:15">
      <c r="D1385" t="str">
        <f t="shared" si="22"/>
        <v>لباس كار كارشناسي1404/06/29820</v>
      </c>
      <c r="G1385" t="s">
        <v>3946</v>
      </c>
      <c r="H1385" s="38">
        <v>820</v>
      </c>
      <c r="I1385" s="10" t="s">
        <v>1738</v>
      </c>
      <c r="J1385" s="10" t="s">
        <v>1974</v>
      </c>
      <c r="K1385" s="10" t="s">
        <v>2132</v>
      </c>
      <c r="L1385" s="38" t="s">
        <v>3992</v>
      </c>
      <c r="M1385" t="str">
        <f>IFERROR(IF(G1385="","",IF(_xlfn.XLOOKUP(D1385,NOSA!C:C,NOSA!C:C)=D1385,"تحویل شده")),"تحویل نشده")</f>
        <v>تحویل شده</v>
      </c>
      <c r="N1385" s="57">
        <v>45920.35008935185</v>
      </c>
      <c r="O1385" t="s">
        <v>4123</v>
      </c>
    </row>
    <row r="1386" spans="4:15">
      <c r="D1386" t="str">
        <f t="shared" si="22"/>
        <v>پوتين ايمني نسوز1404/06/29952</v>
      </c>
      <c r="G1386" t="s">
        <v>3946</v>
      </c>
      <c r="H1386" s="38">
        <v>952</v>
      </c>
      <c r="I1386" s="10" t="s">
        <v>4283</v>
      </c>
      <c r="J1386" s="10" t="s">
        <v>2033</v>
      </c>
      <c r="K1386" s="10" t="s">
        <v>2151</v>
      </c>
      <c r="L1386" s="38" t="s">
        <v>3992</v>
      </c>
      <c r="M1386" t="str">
        <f>IFERROR(IF(G1386="","",IF(_xlfn.XLOOKUP(D1386,NOSA!C:C,NOSA!C:C)=D1386,"تحویل شده")),"تحویل نشده")</f>
        <v>تحویل شده</v>
      </c>
      <c r="N1386" s="57">
        <v>45920.462077314813</v>
      </c>
      <c r="O1386" t="s">
        <v>4590</v>
      </c>
    </row>
    <row r="1387" spans="4:15">
      <c r="D1387" t="str">
        <f t="shared" si="22"/>
        <v>لباس كار ديرسوز(شلوار) 1404/06/29952</v>
      </c>
      <c r="G1387" t="s">
        <v>3946</v>
      </c>
      <c r="H1387" s="38">
        <v>952</v>
      </c>
      <c r="I1387" s="10" t="s">
        <v>4283</v>
      </c>
      <c r="J1387" s="10" t="s">
        <v>2033</v>
      </c>
      <c r="K1387" s="10" t="s">
        <v>2144</v>
      </c>
      <c r="L1387" s="38" t="s">
        <v>3992</v>
      </c>
      <c r="M1387" t="str">
        <f>IFERROR(IF(G1387="","",IF(_xlfn.XLOOKUP(D1387,NOSA!C:C,NOSA!C:C)=D1387,"تحویل شده")),"تحویل نشده")</f>
        <v>تحویل نشده</v>
      </c>
      <c r="N1387" s="57">
        <v>45920.462714699075</v>
      </c>
      <c r="O1387" t="s">
        <v>4196</v>
      </c>
    </row>
    <row r="1388" spans="4:15">
      <c r="D1388" t="str">
        <f t="shared" si="22"/>
        <v>دستكش ضد برش سبك1404/06/30835</v>
      </c>
      <c r="G1388" t="s">
        <v>3947</v>
      </c>
      <c r="H1388" s="38">
        <v>835</v>
      </c>
      <c r="I1388" s="10" t="s">
        <v>2659</v>
      </c>
      <c r="J1388" s="10" t="s">
        <v>1873</v>
      </c>
      <c r="K1388" s="10" t="s">
        <v>22</v>
      </c>
      <c r="L1388" s="38" t="s">
        <v>2609</v>
      </c>
      <c r="M1388" t="str">
        <f>IFERROR(IF(G1388="","",IF(_xlfn.XLOOKUP(D1388,NOSA!C:C,NOSA!C:C)=D1388,"تحویل شده")),"تحویل نشده")</f>
        <v>تحویل شده</v>
      </c>
      <c r="N1388" s="57">
        <v>45921.492239236111</v>
      </c>
      <c r="O1388" t="s">
        <v>4130</v>
      </c>
    </row>
    <row r="1389" spans="4:15">
      <c r="D1389" t="str">
        <f t="shared" si="22"/>
        <v>هدگير نقاب1404/06/31690</v>
      </c>
      <c r="G1389" t="s">
        <v>3948</v>
      </c>
      <c r="H1389" s="38">
        <v>690</v>
      </c>
      <c r="I1389" s="10" t="s">
        <v>1995</v>
      </c>
      <c r="J1389" s="10" t="s">
        <v>1840</v>
      </c>
      <c r="K1389" s="10" t="s">
        <v>12</v>
      </c>
      <c r="L1389" s="38" t="s">
        <v>3992</v>
      </c>
      <c r="M1389" t="str">
        <f>IFERROR(IF(G1389="","",IF(_xlfn.XLOOKUP(D1389,NOSA!C:C,NOSA!C:C)=D1389,"تحویل شده")),"تحویل نشده")</f>
        <v>تحویل شده</v>
      </c>
      <c r="N1389" s="57">
        <v>45922.674566087961</v>
      </c>
    </row>
    <row r="1390" spans="4:15">
      <c r="D1390" t="str">
        <f t="shared" si="22"/>
        <v>عينك كهربايي (روكلاهي)1404/07/01149</v>
      </c>
      <c r="G1390" t="s">
        <v>3949</v>
      </c>
      <c r="H1390" s="38">
        <v>149</v>
      </c>
      <c r="I1390" s="10" t="s">
        <v>1862</v>
      </c>
      <c r="J1390" s="10" t="s">
        <v>1854</v>
      </c>
      <c r="K1390" s="10" t="s">
        <v>1561</v>
      </c>
      <c r="L1390" s="38" t="s">
        <v>3992</v>
      </c>
      <c r="M1390" t="str">
        <f>IFERROR(IF(G1390="","",IF(_xlfn.XLOOKUP(D1390,NOSA!C:C,NOSA!C:C)=D1390,"تحویل شده")),"تحویل نشده")</f>
        <v>تحویل شده</v>
      </c>
      <c r="N1390" s="57">
        <v>45923.387779976852</v>
      </c>
      <c r="O1390" t="s">
        <v>4822</v>
      </c>
    </row>
    <row r="1391" spans="4:15">
      <c r="D1391" t="str">
        <f t="shared" si="22"/>
        <v>لباس كار(بلوز و شلوار)1404/07/01760</v>
      </c>
      <c r="G1391" t="s">
        <v>3949</v>
      </c>
      <c r="H1391" s="38">
        <v>760</v>
      </c>
      <c r="I1391" s="10" t="s">
        <v>1003</v>
      </c>
      <c r="J1391" s="10" t="s">
        <v>1895</v>
      </c>
      <c r="K1391" s="10" t="s">
        <v>2119</v>
      </c>
      <c r="L1391" s="38" t="s">
        <v>3992</v>
      </c>
      <c r="M1391" t="str">
        <f>IFERROR(IF(G1391="","",IF(_xlfn.XLOOKUP(D1391,NOSA!C:C,NOSA!C:C)=D1391,"تحویل شده")),"تحویل نشده")</f>
        <v>تحویل نشده</v>
      </c>
      <c r="N1391" s="57">
        <v>45923.449012962963</v>
      </c>
      <c r="O1391" t="s">
        <v>4823</v>
      </c>
    </row>
    <row r="1392" spans="4:15">
      <c r="D1392" t="str">
        <f t="shared" si="22"/>
        <v>دستكش ساق بلند نسوز1404/07/01248</v>
      </c>
      <c r="G1392" t="s">
        <v>3949</v>
      </c>
      <c r="H1392" s="38">
        <v>248</v>
      </c>
      <c r="I1392" s="10" t="s">
        <v>1886</v>
      </c>
      <c r="J1392" s="10" t="s">
        <v>1840</v>
      </c>
      <c r="K1392" s="10" t="s">
        <v>180</v>
      </c>
      <c r="L1392" s="38" t="s">
        <v>2639</v>
      </c>
      <c r="M1392" t="str">
        <f>IFERROR(IF(G1392="","",IF(_xlfn.XLOOKUP(D1392,NOSA!C:C,NOSA!C:C)=D1392,"تحویل شده")),"تحویل نشده")</f>
        <v>تحویل شده</v>
      </c>
      <c r="N1392" s="57">
        <v>45923.665946759262</v>
      </c>
      <c r="O1392" t="s">
        <v>4824</v>
      </c>
    </row>
    <row r="1393" spans="4:15">
      <c r="D1393" t="str">
        <f t="shared" si="22"/>
        <v>عمومي -كلاه يكبار مصرف1404/07/02221</v>
      </c>
      <c r="G1393" t="s">
        <v>4350</v>
      </c>
      <c r="H1393" s="38">
        <v>221</v>
      </c>
      <c r="I1393" s="10" t="s">
        <v>1880</v>
      </c>
      <c r="J1393" s="10" t="s">
        <v>1869</v>
      </c>
      <c r="K1393" s="10" t="s">
        <v>658</v>
      </c>
      <c r="L1393" s="38" t="s">
        <v>3992</v>
      </c>
      <c r="M1393" t="str">
        <f>IFERROR(IF(G1393="","",IF(_xlfn.XLOOKUP(D1393,NOSA!C:C,NOSA!C:C)=D1393,"تحویل شده")),"تحویل نشده")</f>
        <v>تحویل نشده</v>
      </c>
      <c r="N1393" s="57">
        <v>45924.55843391204</v>
      </c>
      <c r="O1393" t="s">
        <v>4831</v>
      </c>
    </row>
    <row r="1394" spans="4:15">
      <c r="D1394" t="str">
        <f t="shared" si="22"/>
        <v>عمومي -كلاه يكبار مصرف1404/07/02935</v>
      </c>
      <c r="G1394" t="s">
        <v>4350</v>
      </c>
      <c r="H1394" s="38">
        <v>935</v>
      </c>
      <c r="I1394" s="10" t="s">
        <v>3967</v>
      </c>
      <c r="J1394" s="10" t="s">
        <v>1838</v>
      </c>
      <c r="K1394" s="10" t="s">
        <v>658</v>
      </c>
      <c r="L1394" s="38" t="s">
        <v>3992</v>
      </c>
      <c r="M1394" t="str">
        <f>IFERROR(IF(G1394="","",IF(_xlfn.XLOOKUP(D1394,NOSA!C:C,NOSA!C:C)=D1394,"تحویل شده")),"تحویل نشده")</f>
        <v>تحویل نشده</v>
      </c>
      <c r="N1394" s="57">
        <v>45924.559319791668</v>
      </c>
      <c r="O1394" t="s">
        <v>4832</v>
      </c>
    </row>
    <row r="1395" spans="4:15">
      <c r="D1395" t="str">
        <f t="shared" si="22"/>
        <v>لباس كار كارشناسي1404/07/0394</v>
      </c>
      <c r="G1395" t="s">
        <v>4351</v>
      </c>
      <c r="H1395" s="38">
        <v>94</v>
      </c>
      <c r="I1395" s="10" t="s">
        <v>1845</v>
      </c>
      <c r="J1395" s="10" t="s">
        <v>1803</v>
      </c>
      <c r="K1395" s="10" t="s">
        <v>2132</v>
      </c>
      <c r="L1395" s="38" t="s">
        <v>3992</v>
      </c>
      <c r="M1395" t="str">
        <f>IFERROR(IF(G1395="","",IF(_xlfn.XLOOKUP(D1395,NOSA!C:C,NOSA!C:C)=D1395,"تحویل شده")),"تحویل نشده")</f>
        <v>تحویل نشده</v>
      </c>
      <c r="N1395" s="57">
        <v>45925.459069212964</v>
      </c>
    </row>
    <row r="1396" spans="4:15">
      <c r="D1396" t="str">
        <f t="shared" si="22"/>
        <v>كفش ايمني1404/07/0394</v>
      </c>
      <c r="G1396" t="s">
        <v>4351</v>
      </c>
      <c r="H1396" s="38">
        <v>94</v>
      </c>
      <c r="I1396" s="10" t="s">
        <v>1845</v>
      </c>
      <c r="J1396" s="10" t="s">
        <v>1803</v>
      </c>
      <c r="K1396" s="10" t="s">
        <v>2149</v>
      </c>
      <c r="L1396" s="38" t="s">
        <v>3992</v>
      </c>
      <c r="M1396" t="str">
        <f>IFERROR(IF(G1396="","",IF(_xlfn.XLOOKUP(D1396,NOSA!C:C,NOSA!C:C)=D1396,"تحویل شده")),"تحویل نشده")</f>
        <v>تحویل شده</v>
      </c>
      <c r="N1396" s="57">
        <v>45925.459302199073</v>
      </c>
      <c r="O1396" t="s">
        <v>4590</v>
      </c>
    </row>
    <row r="1397" spans="4:15">
      <c r="D1397" t="str">
        <f t="shared" si="22"/>
        <v>پوتين ايمني نسوز1404/07/04613</v>
      </c>
      <c r="G1397" t="s">
        <v>4352</v>
      </c>
      <c r="H1397" s="38">
        <v>613</v>
      </c>
      <c r="I1397" s="10" t="s">
        <v>1962</v>
      </c>
      <c r="J1397" s="10" t="s">
        <v>1945</v>
      </c>
      <c r="K1397" s="10" t="s">
        <v>2151</v>
      </c>
      <c r="L1397" s="38" t="s">
        <v>3364</v>
      </c>
      <c r="M1397" t="str">
        <f>IFERROR(IF(G1397="","",IF(_xlfn.XLOOKUP(D1397,NOSA!C:C,NOSA!C:C)=D1397,"تحویل شده")),"تحویل نشده")</f>
        <v>تحویل شده</v>
      </c>
      <c r="N1397" s="57">
        <v>45926.808683564814</v>
      </c>
      <c r="O1397" t="s">
        <v>4840</v>
      </c>
    </row>
    <row r="1398" spans="4:15">
      <c r="D1398" t="str">
        <f t="shared" si="22"/>
        <v>لباس كار معمولي- بلوز و شلوار1404/07/06719</v>
      </c>
      <c r="G1398" t="s">
        <v>4354</v>
      </c>
      <c r="H1398" s="38">
        <v>719</v>
      </c>
      <c r="I1398" s="10" t="s">
        <v>2008</v>
      </c>
      <c r="J1398" s="10" t="s">
        <v>1873</v>
      </c>
      <c r="K1398" s="10" t="s">
        <v>2348</v>
      </c>
      <c r="L1398" s="38" t="s">
        <v>3992</v>
      </c>
      <c r="M1398" t="str">
        <f>IFERROR(IF(G1398="","",IF(_xlfn.XLOOKUP(D1398,NOSA!C:C,NOSA!C:C)=D1398,"تحویل شده")),"تحویل نشده")</f>
        <v>تحویل شده</v>
      </c>
      <c r="N1398" s="57">
        <v>45928.344568171298</v>
      </c>
    </row>
    <row r="1399" spans="4:15">
      <c r="D1399" t="str">
        <f t="shared" si="22"/>
        <v>لباس كار ديرسوز(بلوز و شلوار)1404/07/06100012</v>
      </c>
      <c r="G1399" t="s">
        <v>4354</v>
      </c>
      <c r="H1399" s="38">
        <v>100012</v>
      </c>
      <c r="I1399" s="10" t="s">
        <v>2038</v>
      </c>
      <c r="J1399" s="10" t="s">
        <v>4846</v>
      </c>
      <c r="K1399" s="10" t="s">
        <v>2137</v>
      </c>
      <c r="L1399" s="38" t="s">
        <v>3992</v>
      </c>
      <c r="M1399" t="str">
        <f>IFERROR(IF(G1399="","",IF(_xlfn.XLOOKUP(D1399,NOSA!C:C,NOSA!C:C)=D1399,"تحویل شده")),"تحویل نشده")</f>
        <v>تحویل نشده</v>
      </c>
      <c r="N1399" s="57">
        <v>45928.419934490739</v>
      </c>
    </row>
    <row r="1400" spans="4:15">
      <c r="D1400" t="str">
        <f t="shared" si="22"/>
        <v>گوشي اير پلاگ1404/07/06100012</v>
      </c>
      <c r="G1400" t="s">
        <v>4354</v>
      </c>
      <c r="H1400" s="38">
        <v>100012</v>
      </c>
      <c r="I1400" s="10" t="s">
        <v>2038</v>
      </c>
      <c r="J1400" s="10" t="s">
        <v>4846</v>
      </c>
      <c r="K1400" s="10" t="s">
        <v>124</v>
      </c>
      <c r="L1400" s="38" t="s">
        <v>3992</v>
      </c>
      <c r="M1400" t="str">
        <f>IFERROR(IF(G1400="","",IF(_xlfn.XLOOKUP(D1400,NOSA!C:C,NOSA!C:C)=D1400,"تحویل شده")),"تحویل نشده")</f>
        <v>تحویل شده</v>
      </c>
      <c r="N1400" s="57">
        <v>45928.420028703702</v>
      </c>
    </row>
    <row r="1401" spans="4:15">
      <c r="D1401" t="str">
        <f t="shared" si="22"/>
        <v>پوتين ايمني نسوز1404/07/06100012</v>
      </c>
      <c r="G1401" t="s">
        <v>4354</v>
      </c>
      <c r="H1401" s="38">
        <v>100012</v>
      </c>
      <c r="I1401" s="10" t="s">
        <v>2038</v>
      </c>
      <c r="J1401" s="10" t="s">
        <v>4846</v>
      </c>
      <c r="K1401" s="10" t="s">
        <v>2151</v>
      </c>
      <c r="L1401" s="38" t="s">
        <v>3992</v>
      </c>
      <c r="M1401" t="str">
        <f>IFERROR(IF(G1401="","",IF(_xlfn.XLOOKUP(D1401,NOSA!C:C,NOSA!C:C)=D1401,"تحویل شده")),"تحویل نشده")</f>
        <v>تحویل شده</v>
      </c>
      <c r="N1401" s="57">
        <v>45928.420225462964</v>
      </c>
    </row>
    <row r="1402" spans="4:15">
      <c r="D1402" t="str">
        <f t="shared" si="22"/>
        <v>ماسك نيم صورت دو فيلتره (3M)1404/07/06100012</v>
      </c>
      <c r="G1402" t="s">
        <v>4354</v>
      </c>
      <c r="H1402" s="38">
        <v>100012</v>
      </c>
      <c r="I1402" s="10" t="s">
        <v>2038</v>
      </c>
      <c r="J1402" s="10" t="s">
        <v>4846</v>
      </c>
      <c r="K1402" s="10" t="s">
        <v>151</v>
      </c>
      <c r="L1402" s="38" t="s">
        <v>3992</v>
      </c>
      <c r="M1402" t="str">
        <f>IFERROR(IF(G1402="","",IF(_xlfn.XLOOKUP(D1402,NOSA!C:C,NOSA!C:C)=D1402,"تحویل شده")),"تحویل نشده")</f>
        <v>تحویل شده</v>
      </c>
      <c r="N1402" s="57">
        <v>45928.420504398149</v>
      </c>
    </row>
    <row r="1403" spans="4:15">
      <c r="D1403" t="str">
        <f t="shared" si="22"/>
        <v>فيلتر ماسك نيم صورت (3M)1404/07/06100012</v>
      </c>
      <c r="G1403" t="s">
        <v>4354</v>
      </c>
      <c r="H1403" s="38">
        <v>100012</v>
      </c>
      <c r="I1403" s="10" t="s">
        <v>2038</v>
      </c>
      <c r="J1403" s="10" t="s">
        <v>4846</v>
      </c>
      <c r="K1403" s="10" t="s">
        <v>55</v>
      </c>
      <c r="L1403" s="38" t="s">
        <v>3992</v>
      </c>
      <c r="M1403" t="str">
        <f>IFERROR(IF(G1403="","",IF(_xlfn.XLOOKUP(D1403,NOSA!C:C,NOSA!C:C)=D1403,"تحویل شده")),"تحویل نشده")</f>
        <v>تحویل نشده</v>
      </c>
      <c r="N1403" s="57">
        <v>45928.420818981482</v>
      </c>
    </row>
    <row r="1404" spans="4:15">
      <c r="D1404" t="str">
        <f t="shared" si="22"/>
        <v>فيلتر ماسك نيم صورت (3M)1404/07/06100011</v>
      </c>
      <c r="G1404" t="s">
        <v>4354</v>
      </c>
      <c r="H1404" s="38">
        <v>100011</v>
      </c>
      <c r="I1404" s="10" t="s">
        <v>4847</v>
      </c>
      <c r="J1404" s="10" t="s">
        <v>4846</v>
      </c>
      <c r="K1404" s="10" t="s">
        <v>55</v>
      </c>
      <c r="L1404" s="38" t="s">
        <v>3992</v>
      </c>
      <c r="M1404" t="str">
        <f>IFERROR(IF(G1404="","",IF(_xlfn.XLOOKUP(D1404,NOSA!C:C,NOSA!C:C)=D1404,"تحویل شده")),"تحویل نشده")</f>
        <v>تحویل نشده</v>
      </c>
      <c r="N1404" s="57">
        <v>45928.42093576389</v>
      </c>
    </row>
    <row r="1405" spans="4:15">
      <c r="D1405" t="str">
        <f t="shared" si="22"/>
        <v>ماسك نيم صورت دو فيلتره (3M)1404/07/06100011</v>
      </c>
      <c r="G1405" t="s">
        <v>4354</v>
      </c>
      <c r="H1405" s="38">
        <v>100011</v>
      </c>
      <c r="I1405" s="10" t="s">
        <v>4847</v>
      </c>
      <c r="J1405" s="10" t="s">
        <v>4846</v>
      </c>
      <c r="K1405" s="10" t="s">
        <v>151</v>
      </c>
      <c r="L1405" s="38" t="s">
        <v>3992</v>
      </c>
      <c r="M1405" t="str">
        <f>IFERROR(IF(G1405="","",IF(_xlfn.XLOOKUP(D1405,NOSA!C:C,NOSA!C:C)=D1405,"تحویل شده")),"تحویل نشده")</f>
        <v>تحویل شده</v>
      </c>
      <c r="N1405" s="57">
        <v>45928.421145138891</v>
      </c>
    </row>
    <row r="1406" spans="4:15">
      <c r="D1406" t="str">
        <f t="shared" si="22"/>
        <v>لباس كار ديرسوز(بلوز و شلوار)1404/07/06100011</v>
      </c>
      <c r="G1406" t="s">
        <v>4354</v>
      </c>
      <c r="H1406" s="38">
        <v>100011</v>
      </c>
      <c r="I1406" s="10" t="s">
        <v>4847</v>
      </c>
      <c r="J1406" s="10" t="s">
        <v>4846</v>
      </c>
      <c r="K1406" s="10" t="s">
        <v>2137</v>
      </c>
      <c r="L1406" s="38" t="s">
        <v>3992</v>
      </c>
      <c r="M1406" t="str">
        <f>IFERROR(IF(G1406="","",IF(_xlfn.XLOOKUP(D1406,NOSA!C:C,NOSA!C:C)=D1406,"تحویل شده")),"تحویل نشده")</f>
        <v>تحویل شده</v>
      </c>
      <c r="N1406" s="57">
        <v>45928.421304282405</v>
      </c>
    </row>
    <row r="1407" spans="4:15">
      <c r="D1407" t="str">
        <f t="shared" si="22"/>
        <v>پوتين ايمني نسوز1404/07/06100011</v>
      </c>
      <c r="G1407" t="s">
        <v>4354</v>
      </c>
      <c r="H1407" s="38">
        <v>100011</v>
      </c>
      <c r="I1407" s="10" t="s">
        <v>4847</v>
      </c>
      <c r="J1407" s="10" t="s">
        <v>4846</v>
      </c>
      <c r="K1407" s="10" t="s">
        <v>2151</v>
      </c>
      <c r="L1407" s="38" t="s">
        <v>3992</v>
      </c>
      <c r="M1407" t="str">
        <f>IFERROR(IF(G1407="","",IF(_xlfn.XLOOKUP(D1407,NOSA!C:C,NOSA!C:C)=D1407,"تحویل شده")),"تحویل نشده")</f>
        <v>تحویل شده</v>
      </c>
      <c r="N1407" s="57">
        <v>45928.421530902779</v>
      </c>
    </row>
    <row r="1408" spans="4:15">
      <c r="D1408" t="str">
        <f t="shared" si="22"/>
        <v>لباس كار ديرسوز(بلوز و شلوار)1404/07/08163</v>
      </c>
      <c r="G1408" t="s">
        <v>4356</v>
      </c>
      <c r="H1408" s="38">
        <v>163</v>
      </c>
      <c r="I1408" s="10" t="s">
        <v>1868</v>
      </c>
      <c r="J1408" s="10" t="s">
        <v>1869</v>
      </c>
      <c r="K1408" s="10" t="s">
        <v>2137</v>
      </c>
      <c r="L1408" s="38" t="s">
        <v>3364</v>
      </c>
      <c r="M1408" t="str">
        <f>IFERROR(IF(G1408="","",IF(_xlfn.XLOOKUP(D1408,NOSA!C:C,NOSA!C:C)=D1408,"تحویل شده")),"تحویل نشده")</f>
        <v>تحویل شده</v>
      </c>
      <c r="N1408" s="57">
        <v>45930.605782986109</v>
      </c>
      <c r="O1408" t="s">
        <v>4855</v>
      </c>
    </row>
    <row r="1409" spans="4:15">
      <c r="D1409" t="str">
        <f t="shared" si="22"/>
        <v>لباس كار معمولي- بلوز و شلوار1404/07/08163</v>
      </c>
      <c r="G1409" t="s">
        <v>4356</v>
      </c>
      <c r="H1409" s="38">
        <v>163</v>
      </c>
      <c r="I1409" s="10" t="s">
        <v>1868</v>
      </c>
      <c r="J1409" s="10" t="s">
        <v>1869</v>
      </c>
      <c r="K1409" s="10" t="s">
        <v>2348</v>
      </c>
      <c r="L1409" s="38" t="s">
        <v>3364</v>
      </c>
      <c r="M1409" t="str">
        <f>IFERROR(IF(G1409="","",IF(_xlfn.XLOOKUP(D1409,NOSA!C:C,NOSA!C:C)=D1409,"تحویل شده")),"تحویل نشده")</f>
        <v>تحویل نشده</v>
      </c>
      <c r="N1409" s="57">
        <v>45930.606199305555</v>
      </c>
      <c r="O1409" t="s">
        <v>4856</v>
      </c>
    </row>
    <row r="1410" spans="4:15">
      <c r="D1410" t="str">
        <f t="shared" si="22"/>
        <v>هدگير نقاب1404/07/09128</v>
      </c>
      <c r="G1410" t="s">
        <v>4357</v>
      </c>
      <c r="H1410" s="38">
        <v>128</v>
      </c>
      <c r="I1410" s="10" t="s">
        <v>1855</v>
      </c>
      <c r="J1410" s="10" t="s">
        <v>1842</v>
      </c>
      <c r="K1410" s="10" t="s">
        <v>12</v>
      </c>
      <c r="L1410" s="38" t="s">
        <v>3992</v>
      </c>
      <c r="M1410" t="str">
        <f>IFERROR(IF(G1410="","",IF(_xlfn.XLOOKUP(D1410,NOSA!C:C,NOSA!C:C)=D1410,"تحویل شده")),"تحویل نشده")</f>
        <v>تحویل شده</v>
      </c>
      <c r="N1410" s="57">
        <v>45931.400605671297</v>
      </c>
      <c r="O1410" t="s">
        <v>4859</v>
      </c>
    </row>
    <row r="1411" spans="4:15">
      <c r="D1411" t="str">
        <f t="shared" si="22"/>
        <v>دستكش كف مواد سبك1404/07/09194</v>
      </c>
      <c r="G1411" t="s">
        <v>4357</v>
      </c>
      <c r="H1411" s="38">
        <v>194</v>
      </c>
      <c r="I1411" s="10" t="s">
        <v>1874</v>
      </c>
      <c r="J1411" s="10" t="s">
        <v>1829</v>
      </c>
      <c r="K1411" s="10" t="s">
        <v>2</v>
      </c>
      <c r="L1411" s="38" t="s">
        <v>3364</v>
      </c>
      <c r="M1411" t="str">
        <f>IFERROR(IF(G1411="","",IF(_xlfn.XLOOKUP(D1411,NOSA!C:C,NOSA!C:C)=D1411,"تحویل شده")),"تحویل نشده")</f>
        <v>تحویل شده</v>
      </c>
      <c r="N1411" s="57">
        <v>45931.684016898151</v>
      </c>
      <c r="O1411" t="s">
        <v>4860</v>
      </c>
    </row>
    <row r="1412" spans="4:15">
      <c r="D1412" t="str">
        <f t="shared" si="22"/>
        <v>نقاب تيره محافظ صورت مدلcanasafe1404/07/10965</v>
      </c>
      <c r="G1412" t="s">
        <v>4358</v>
      </c>
      <c r="H1412" s="38">
        <v>965</v>
      </c>
      <c r="I1412" s="10" t="s">
        <v>4711</v>
      </c>
      <c r="J1412" s="10" t="s">
        <v>1854</v>
      </c>
      <c r="K1412" s="10" t="s">
        <v>774</v>
      </c>
      <c r="L1412" s="38" t="s">
        <v>3992</v>
      </c>
      <c r="M1412" t="str">
        <f>IFERROR(IF(G1412="","",IF(_xlfn.XLOOKUP(D1412,NOSA!C:C,NOSA!C:C)=D1412,"تحویل شده")),"تحویل نشده")</f>
        <v>تحویل نشده</v>
      </c>
      <c r="N1412" s="57">
        <v>45932.377519675923</v>
      </c>
      <c r="O1412" t="s">
        <v>4865</v>
      </c>
    </row>
    <row r="1413" spans="4:15">
      <c r="D1413" t="str">
        <f t="shared" si="22"/>
        <v>لباس كار معمولي- بلوز و شلوار1404/07/10698</v>
      </c>
      <c r="G1413" t="s">
        <v>4358</v>
      </c>
      <c r="H1413" s="38">
        <v>698</v>
      </c>
      <c r="I1413" s="10" t="s">
        <v>1998</v>
      </c>
      <c r="J1413" s="10" t="s">
        <v>1829</v>
      </c>
      <c r="K1413" s="10" t="s">
        <v>2348</v>
      </c>
      <c r="L1413" s="38" t="s">
        <v>3992</v>
      </c>
      <c r="M1413" t="str">
        <f>IFERROR(IF(G1413="","",IF(_xlfn.XLOOKUP(D1413,NOSA!C:C,NOSA!C:C)=D1413,"تحویل شده")),"تحویل نشده")</f>
        <v>تحویل نشده</v>
      </c>
      <c r="N1413" s="57">
        <v>45932.378794675926</v>
      </c>
    </row>
    <row r="1414" spans="4:15">
      <c r="D1414" t="str">
        <f t="shared" si="22"/>
        <v>رابط فنري نقاب كلاه ايمني1404/07/1288</v>
      </c>
      <c r="G1414" t="s">
        <v>4360</v>
      </c>
      <c r="H1414" s="38">
        <v>88</v>
      </c>
      <c r="I1414" s="10" t="s">
        <v>1843</v>
      </c>
      <c r="J1414" s="10" t="s">
        <v>1844</v>
      </c>
      <c r="K1414" s="10" t="s">
        <v>135</v>
      </c>
      <c r="L1414" s="38" t="s">
        <v>2639</v>
      </c>
      <c r="M1414" t="str">
        <f>IFERROR(IF(G1414="","",IF(_xlfn.XLOOKUP(D1414,NOSA!C:C,NOSA!C:C)=D1414,"تحویل شده")),"تحویل نشده")</f>
        <v>تحویل شده</v>
      </c>
      <c r="N1414" s="57">
        <v>45934.311024074072</v>
      </c>
      <c r="O1414" t="s">
        <v>4868</v>
      </c>
    </row>
    <row r="1415" spans="4:15">
      <c r="D1415" t="str">
        <f t="shared" si="22"/>
        <v>لباس كار نسوز(شلوار)1404/07/12848</v>
      </c>
      <c r="G1415" t="s">
        <v>4360</v>
      </c>
      <c r="H1415" s="38">
        <v>848</v>
      </c>
      <c r="I1415" s="10" t="s">
        <v>2769</v>
      </c>
      <c r="J1415" s="10" t="s">
        <v>1952</v>
      </c>
      <c r="K1415" s="10" t="s">
        <v>2661</v>
      </c>
      <c r="L1415" s="38" t="s">
        <v>3992</v>
      </c>
      <c r="M1415" t="str">
        <f>IFERROR(IF(G1415="","",IF(_xlfn.XLOOKUP(D1415,NOSA!C:C,NOSA!C:C)=D1415,"تحویل شده")),"تحویل نشده")</f>
        <v>تحویل نشده</v>
      </c>
      <c r="N1415" s="57">
        <v>45934.344697916669</v>
      </c>
      <c r="O1415" t="s">
        <v>4196</v>
      </c>
    </row>
    <row r="1416" spans="4:15">
      <c r="D1416" t="str">
        <f t="shared" si="22"/>
        <v>كفش ايمني1404/07/12717</v>
      </c>
      <c r="G1416" t="s">
        <v>4360</v>
      </c>
      <c r="H1416" s="38">
        <v>717</v>
      </c>
      <c r="I1416" s="10" t="s">
        <v>282</v>
      </c>
      <c r="J1416" s="10" t="s">
        <v>1952</v>
      </c>
      <c r="K1416" s="10" t="s">
        <v>2149</v>
      </c>
      <c r="L1416" s="38" t="s">
        <v>3992</v>
      </c>
      <c r="M1416" t="str">
        <f>IFERROR(IF(G1416="","",IF(_xlfn.XLOOKUP(D1416,NOSA!C:C,NOSA!C:C)=D1416,"تحویل شده")),"تحویل نشده")</f>
        <v>تحویل شده</v>
      </c>
      <c r="N1416" s="57">
        <v>45934.345585069444</v>
      </c>
      <c r="O1416" t="s">
        <v>4590</v>
      </c>
    </row>
    <row r="1417" spans="4:15">
      <c r="D1417" t="str">
        <f t="shared" si="22"/>
        <v>لباس كار معمولي- بلوز و شلوار1404/07/12717</v>
      </c>
      <c r="G1417" t="s">
        <v>4360</v>
      </c>
      <c r="H1417" s="38">
        <v>717</v>
      </c>
      <c r="I1417" s="10" t="s">
        <v>282</v>
      </c>
      <c r="J1417" s="10" t="s">
        <v>1952</v>
      </c>
      <c r="K1417" s="10" t="s">
        <v>2348</v>
      </c>
      <c r="L1417" s="38" t="s">
        <v>3992</v>
      </c>
      <c r="M1417" t="str">
        <f>IFERROR(IF(G1417="","",IF(_xlfn.XLOOKUP(D1417,NOSA!C:C,NOSA!C:C)=D1417,"تحویل شده")),"تحویل نشده")</f>
        <v>تحویل نشده</v>
      </c>
      <c r="N1417" s="57">
        <v>45934.625974305556</v>
      </c>
    </row>
    <row r="1418" spans="4:15">
      <c r="D1418" t="str">
        <f t="shared" si="22"/>
        <v>لباس كار معمولي- بلوز و شلوار1404/07/12941</v>
      </c>
      <c r="G1418" t="s">
        <v>4360</v>
      </c>
      <c r="H1418" s="38">
        <v>941</v>
      </c>
      <c r="I1418" s="10" t="s">
        <v>4113</v>
      </c>
      <c r="J1418" s="10" t="s">
        <v>1873</v>
      </c>
      <c r="K1418" s="10" t="s">
        <v>2348</v>
      </c>
      <c r="L1418" s="38" t="s">
        <v>3992</v>
      </c>
      <c r="M1418" t="str">
        <f>IFERROR(IF(G1418="","",IF(_xlfn.XLOOKUP(D1418,NOSA!C:C,NOSA!C:C)=D1418,"تحویل شده")),"تحویل نشده")</f>
        <v>تحویل شده</v>
      </c>
      <c r="N1418" s="57">
        <v>45934.626254166666</v>
      </c>
    </row>
    <row r="1419" spans="4:15">
      <c r="D1419" t="str">
        <f t="shared" si="22"/>
        <v>چكمه ايمني نسوز1404/07/1245</v>
      </c>
      <c r="G1419" t="s">
        <v>4360</v>
      </c>
      <c r="H1419" s="38">
        <v>45</v>
      </c>
      <c r="I1419" s="10" t="s">
        <v>1826</v>
      </c>
      <c r="J1419" s="10" t="s">
        <v>1827</v>
      </c>
      <c r="K1419" s="10" t="s">
        <v>2152</v>
      </c>
      <c r="L1419" s="38" t="s">
        <v>2609</v>
      </c>
      <c r="M1419" t="str">
        <f>IFERROR(IF(G1419="","",IF(_xlfn.XLOOKUP(D1419,NOSA!C:C,NOSA!C:C)=D1419,"تحویل شده")),"تحویل نشده")</f>
        <v>تحویل نشده</v>
      </c>
      <c r="N1419" s="57">
        <v>45934.87053576389</v>
      </c>
      <c r="O1419" t="s">
        <v>4869</v>
      </c>
    </row>
    <row r="1420" spans="4:15">
      <c r="D1420" t="str">
        <f t="shared" si="22"/>
        <v>لباس كار كارشناسي1404/07/13711</v>
      </c>
      <c r="G1420" t="s">
        <v>4361</v>
      </c>
      <c r="H1420" s="38">
        <v>711</v>
      </c>
      <c r="I1420" s="10" t="s">
        <v>603</v>
      </c>
      <c r="J1420" s="10" t="s">
        <v>2005</v>
      </c>
      <c r="K1420" s="10" t="s">
        <v>2132</v>
      </c>
      <c r="L1420" s="38" t="s">
        <v>3992</v>
      </c>
      <c r="M1420" t="str">
        <f>IFERROR(IF(G1420="","",IF(_xlfn.XLOOKUP(D1420,NOSA!C:C,NOSA!C:C)=D1420,"تحویل شده")),"تحویل نشده")</f>
        <v>تحویل شده</v>
      </c>
      <c r="N1420" s="57">
        <v>45935.366107407404</v>
      </c>
      <c r="O1420" t="s">
        <v>4878</v>
      </c>
    </row>
    <row r="1421" spans="4:15">
      <c r="D1421" t="str">
        <f t="shared" ref="D1421:D1484" si="23">K1421&amp;G1421&amp;H1421</f>
        <v>دستكش عايق برق فشار ضعيف1404/07/13386</v>
      </c>
      <c r="G1421" t="s">
        <v>4361</v>
      </c>
      <c r="H1421" s="38">
        <v>386</v>
      </c>
      <c r="I1421" s="10" t="s">
        <v>1921</v>
      </c>
      <c r="J1421" s="10" t="s">
        <v>1922</v>
      </c>
      <c r="K1421" s="10" t="s">
        <v>2174</v>
      </c>
      <c r="L1421" s="38" t="s">
        <v>3992</v>
      </c>
      <c r="M1421" t="str">
        <f>IFERROR(IF(G1421="","",IF(_xlfn.XLOOKUP(D1421,NOSA!C:C,NOSA!C:C)=D1421,"تحویل شده")),"تحویل نشده")</f>
        <v>تحویل نشده</v>
      </c>
      <c r="N1421" s="57">
        <v>45935.454285995373</v>
      </c>
    </row>
    <row r="1422" spans="4:15">
      <c r="D1422" t="str">
        <f t="shared" si="23"/>
        <v>لباس كار كارشناسي1404/07/13786</v>
      </c>
      <c r="G1422" t="s">
        <v>4361</v>
      </c>
      <c r="H1422" s="38">
        <v>786</v>
      </c>
      <c r="I1422" s="10" t="s">
        <v>2059</v>
      </c>
      <c r="J1422" s="10" t="s">
        <v>1961</v>
      </c>
      <c r="K1422" s="10" t="s">
        <v>2132</v>
      </c>
      <c r="L1422" s="38" t="s">
        <v>3992</v>
      </c>
      <c r="M1422" t="str">
        <f>IFERROR(IF(G1422="","",IF(_xlfn.XLOOKUP(D1422,NOSA!C:C,NOSA!C:C)=D1422,"تحویل شده")),"تحویل نشده")</f>
        <v>تحویل شده</v>
      </c>
      <c r="N1422" s="57">
        <v>45935.544251388892</v>
      </c>
      <c r="O1422" t="s">
        <v>4879</v>
      </c>
    </row>
    <row r="1423" spans="4:15">
      <c r="D1423" t="str">
        <f t="shared" si="23"/>
        <v>آستين آلومينيومي1404/07/13936</v>
      </c>
      <c r="G1423" t="s">
        <v>4361</v>
      </c>
      <c r="H1423" s="38">
        <v>936</v>
      </c>
      <c r="I1423" s="10" t="s">
        <v>3982</v>
      </c>
      <c r="J1423" s="10" t="s">
        <v>1842</v>
      </c>
      <c r="K1423" s="10" t="s">
        <v>38</v>
      </c>
      <c r="L1423" s="38" t="s">
        <v>2609</v>
      </c>
      <c r="M1423" t="str">
        <f>IFERROR(IF(G1423="","",IF(_xlfn.XLOOKUP(D1423,NOSA!C:C,NOSA!C:C)=D1423,"تحویل شده")),"تحویل نشده")</f>
        <v>تحویل شده</v>
      </c>
      <c r="N1423" s="57">
        <v>45935.894413310183</v>
      </c>
      <c r="O1423" t="s">
        <v>4880</v>
      </c>
    </row>
    <row r="1424" spans="4:15">
      <c r="D1424" t="str">
        <f t="shared" si="23"/>
        <v>پيشبند نسوز آلومينيومي1404/07/13936</v>
      </c>
      <c r="G1424" t="s">
        <v>4361</v>
      </c>
      <c r="H1424" s="38">
        <v>936</v>
      </c>
      <c r="I1424" s="10" t="s">
        <v>3982</v>
      </c>
      <c r="J1424" s="10" t="s">
        <v>1842</v>
      </c>
      <c r="K1424" s="10" t="s">
        <v>36</v>
      </c>
      <c r="L1424" s="38" t="s">
        <v>2609</v>
      </c>
      <c r="M1424" t="str">
        <f>IFERROR(IF(G1424="","",IF(_xlfn.XLOOKUP(D1424,NOSA!C:C,NOSA!C:C)=D1424,"تحویل شده")),"تحویل نشده")</f>
        <v>تحویل شده</v>
      </c>
      <c r="N1424" s="57">
        <v>45935.894672685186</v>
      </c>
      <c r="O1424" t="s">
        <v>4224</v>
      </c>
    </row>
    <row r="1425" spans="4:15">
      <c r="D1425" t="str">
        <f t="shared" si="23"/>
        <v>لباس كار ديرسوز(بلوز و شلوار)1404/07/14723</v>
      </c>
      <c r="G1425" t="s">
        <v>4362</v>
      </c>
      <c r="H1425" s="38">
        <v>723</v>
      </c>
      <c r="I1425" s="10" t="s">
        <v>2010</v>
      </c>
      <c r="J1425" s="10" t="s">
        <v>1838</v>
      </c>
      <c r="K1425" s="10" t="s">
        <v>2137</v>
      </c>
      <c r="L1425" s="38" t="s">
        <v>3992</v>
      </c>
      <c r="M1425" t="str">
        <f>IFERROR(IF(G1425="","",IF(_xlfn.XLOOKUP(D1425,NOSA!C:C,NOSA!C:C)=D1425,"تحویل شده")),"تحویل نشده")</f>
        <v>تحویل شده</v>
      </c>
      <c r="N1425" s="57">
        <v>45936.317998148152</v>
      </c>
      <c r="O1425" t="s">
        <v>4887</v>
      </c>
    </row>
    <row r="1426" spans="4:15">
      <c r="D1426" t="str">
        <f t="shared" si="23"/>
        <v>لباس كار كارشناسي1404/07/14939</v>
      </c>
      <c r="G1426" t="s">
        <v>4362</v>
      </c>
      <c r="H1426" s="38">
        <v>939</v>
      </c>
      <c r="I1426" s="10" t="s">
        <v>4888</v>
      </c>
      <c r="J1426" s="10" t="s">
        <v>1799</v>
      </c>
      <c r="K1426" s="10" t="s">
        <v>2132</v>
      </c>
      <c r="L1426" s="38" t="s">
        <v>3992</v>
      </c>
      <c r="M1426" t="str">
        <f>IFERROR(IF(G1426="","",IF(_xlfn.XLOOKUP(D1426,NOSA!C:C,NOSA!C:C)=D1426,"تحویل شده")),"تحویل نشده")</f>
        <v>تحویل شده</v>
      </c>
      <c r="N1426" s="57">
        <v>45936.359780787039</v>
      </c>
      <c r="O1426" t="s">
        <v>4248</v>
      </c>
    </row>
    <row r="1427" spans="4:15">
      <c r="D1427" t="str">
        <f t="shared" si="23"/>
        <v>لباس كار ديرسوز(شلوار) 1404/07/14851</v>
      </c>
      <c r="G1427" t="s">
        <v>4362</v>
      </c>
      <c r="H1427" s="38">
        <v>851</v>
      </c>
      <c r="I1427" s="10" t="s">
        <v>2761</v>
      </c>
      <c r="J1427" s="10" t="s">
        <v>1980</v>
      </c>
      <c r="K1427" s="10" t="s">
        <v>2144</v>
      </c>
      <c r="L1427" s="38" t="s">
        <v>3992</v>
      </c>
      <c r="M1427" t="str">
        <f>IFERROR(IF(G1427="","",IF(_xlfn.XLOOKUP(D1427,NOSA!C:C,NOSA!C:C)=D1427,"تحویل شده")),"تحویل نشده")</f>
        <v>تحویل شده</v>
      </c>
      <c r="N1427" s="57">
        <v>45936.569467939815</v>
      </c>
    </row>
    <row r="1428" spans="4:15">
      <c r="D1428" t="str">
        <f t="shared" si="23"/>
        <v>لباس كار ديرسوز(شلوار) 1404/07/14851</v>
      </c>
      <c r="G1428" t="s">
        <v>4362</v>
      </c>
      <c r="H1428" s="38">
        <v>851</v>
      </c>
      <c r="I1428" s="10" t="s">
        <v>2761</v>
      </c>
      <c r="J1428" s="10" t="s">
        <v>1980</v>
      </c>
      <c r="K1428" s="10" t="s">
        <v>2144</v>
      </c>
      <c r="L1428" s="38" t="s">
        <v>3992</v>
      </c>
      <c r="M1428" t="str">
        <f>IFERROR(IF(G1428="","",IF(_xlfn.XLOOKUP(D1428,NOSA!C:C,NOSA!C:C)=D1428,"تحویل شده")),"تحویل نشده")</f>
        <v>تحویل شده</v>
      </c>
      <c r="N1428" s="57">
        <v>45936.577872685186</v>
      </c>
      <c r="O1428" t="s">
        <v>4248</v>
      </c>
    </row>
    <row r="1429" spans="4:15">
      <c r="D1429" t="str">
        <f t="shared" si="23"/>
        <v>دستكش ساق بلند نسوز1404/07/15848</v>
      </c>
      <c r="G1429" t="s">
        <v>4363</v>
      </c>
      <c r="H1429" s="38">
        <v>848</v>
      </c>
      <c r="I1429" s="10" t="s">
        <v>2769</v>
      </c>
      <c r="J1429" s="10" t="s">
        <v>1952</v>
      </c>
      <c r="K1429" s="10" t="s">
        <v>180</v>
      </c>
      <c r="L1429" s="38" t="s">
        <v>3364</v>
      </c>
      <c r="M1429" t="str">
        <f>IFERROR(IF(G1429="","",IF(_xlfn.XLOOKUP(D1429,NOSA!C:C,NOSA!C:C)=D1429,"تحویل شده")),"تحویل نشده")</f>
        <v>تحویل شده</v>
      </c>
      <c r="N1429" s="57">
        <v>45937.349260300929</v>
      </c>
    </row>
    <row r="1430" spans="4:15">
      <c r="D1430" t="str">
        <f t="shared" si="23"/>
        <v>لباس كار معمولي- بلوز و شلوار1404/07/15955</v>
      </c>
      <c r="G1430" t="s">
        <v>4363</v>
      </c>
      <c r="H1430" s="38">
        <v>955</v>
      </c>
      <c r="I1430" s="10" t="s">
        <v>4231</v>
      </c>
      <c r="J1430" s="10" t="s">
        <v>1913</v>
      </c>
      <c r="K1430" s="10" t="s">
        <v>2348</v>
      </c>
      <c r="L1430" s="38" t="s">
        <v>3364</v>
      </c>
      <c r="M1430" t="str">
        <f>IFERROR(IF(G1430="","",IF(_xlfn.XLOOKUP(D1430,NOSA!C:C,NOSA!C:C)=D1430,"تحویل شده")),"تحویل نشده")</f>
        <v>تحویل شده</v>
      </c>
      <c r="N1430" s="57">
        <v>45937.355551504632</v>
      </c>
      <c r="O1430" t="s">
        <v>4892</v>
      </c>
    </row>
    <row r="1431" spans="4:15">
      <c r="D1431" t="str">
        <f t="shared" si="23"/>
        <v>لباس كار كارشناسي1404/07/15673</v>
      </c>
      <c r="G1431" t="s">
        <v>4363</v>
      </c>
      <c r="H1431" s="38">
        <v>673</v>
      </c>
      <c r="I1431" s="10" t="s">
        <v>1984</v>
      </c>
      <c r="J1431" s="10" t="s">
        <v>4154</v>
      </c>
      <c r="K1431" s="10" t="s">
        <v>2132</v>
      </c>
      <c r="L1431" s="38" t="s">
        <v>3992</v>
      </c>
      <c r="M1431" t="str">
        <f>IFERROR(IF(G1431="","",IF(_xlfn.XLOOKUP(D1431,NOSA!C:C,NOSA!C:C)=D1431,"تحویل شده")),"تحویل نشده")</f>
        <v>تحویل شده</v>
      </c>
      <c r="N1431" s="57">
        <v>45937.627988541666</v>
      </c>
      <c r="O1431" t="s">
        <v>4123</v>
      </c>
    </row>
    <row r="1432" spans="4:15">
      <c r="D1432" t="str">
        <f t="shared" si="23"/>
        <v>لباس كار ديرسوز(شلوار) 1404/07/16739</v>
      </c>
      <c r="G1432" t="s">
        <v>4364</v>
      </c>
      <c r="H1432" s="38">
        <v>739</v>
      </c>
      <c r="I1432" s="10" t="s">
        <v>2023</v>
      </c>
      <c r="J1432" s="10" t="s">
        <v>1980</v>
      </c>
      <c r="K1432" s="10" t="s">
        <v>2144</v>
      </c>
      <c r="L1432" s="38" t="s">
        <v>2639</v>
      </c>
      <c r="M1432" t="str">
        <f>IFERROR(IF(G1432="","",IF(_xlfn.XLOOKUP(D1432,NOSA!C:C,NOSA!C:C)=D1432,"تحویل شده")),"تحویل نشده")</f>
        <v>تحویل شده</v>
      </c>
      <c r="N1432" s="57">
        <v>45938.510976273152</v>
      </c>
      <c r="O1432" t="s">
        <v>4568</v>
      </c>
    </row>
    <row r="1433" spans="4:15">
      <c r="D1433" t="str">
        <f t="shared" si="23"/>
        <v>لباس كار معمولي- بلوز و شلوار1404/07/16954</v>
      </c>
      <c r="G1433" t="s">
        <v>4364</v>
      </c>
      <c r="H1433" s="38">
        <v>954</v>
      </c>
      <c r="I1433" s="10" t="s">
        <v>4280</v>
      </c>
      <c r="J1433" s="10" t="s">
        <v>1913</v>
      </c>
      <c r="K1433" s="10" t="s">
        <v>2348</v>
      </c>
      <c r="L1433" s="38" t="s">
        <v>2639</v>
      </c>
      <c r="M1433" t="str">
        <f>IFERROR(IF(G1433="","",IF(_xlfn.XLOOKUP(D1433,NOSA!C:C,NOSA!C:C)=D1433,"تحویل شده")),"تحویل نشده")</f>
        <v>تحویل نشده</v>
      </c>
      <c r="N1433" s="57">
        <v>45938.593028935182</v>
      </c>
      <c r="O1433" t="s">
        <v>4893</v>
      </c>
    </row>
    <row r="1434" spans="4:15">
      <c r="D1434" t="str">
        <f t="shared" si="23"/>
        <v>پوتين ايمني نسوز1404/07/17959</v>
      </c>
      <c r="G1434" t="s">
        <v>4365</v>
      </c>
      <c r="H1434" s="38">
        <v>959</v>
      </c>
      <c r="I1434" s="10" t="s">
        <v>4282</v>
      </c>
      <c r="J1434" s="10" t="s">
        <v>1800</v>
      </c>
      <c r="K1434" s="10" t="s">
        <v>2151</v>
      </c>
      <c r="L1434" s="38" t="s">
        <v>3992</v>
      </c>
      <c r="M1434" t="str">
        <f>IFERROR(IF(G1434="","",IF(_xlfn.XLOOKUP(D1434,NOSA!C:C,NOSA!C:C)=D1434,"تحویل شده")),"تحویل نشده")</f>
        <v>تحویل شده</v>
      </c>
      <c r="N1434" s="57">
        <v>45939.350233912039</v>
      </c>
      <c r="O1434" t="s">
        <v>4895</v>
      </c>
    </row>
    <row r="1435" spans="4:15">
      <c r="D1435" t="str">
        <f t="shared" si="23"/>
        <v>عينك كهربايي (روكلاهي)1404/07/17674</v>
      </c>
      <c r="G1435" t="s">
        <v>4365</v>
      </c>
      <c r="H1435" s="38">
        <v>674</v>
      </c>
      <c r="I1435" s="10" t="s">
        <v>1985</v>
      </c>
      <c r="J1435" s="10" t="s">
        <v>1844</v>
      </c>
      <c r="K1435" s="10" t="s">
        <v>1561</v>
      </c>
      <c r="L1435" s="38" t="s">
        <v>3992</v>
      </c>
      <c r="M1435" t="str">
        <f>IFERROR(IF(G1435="","",IF(_xlfn.XLOOKUP(D1435,NOSA!C:C,NOSA!C:C)=D1435,"تحویل شده")),"تحویل نشده")</f>
        <v>تحویل شده</v>
      </c>
      <c r="N1435" s="57">
        <v>45939.576523842596</v>
      </c>
      <c r="O1435" t="s">
        <v>4896</v>
      </c>
    </row>
    <row r="1436" spans="4:15">
      <c r="D1436" t="str">
        <f t="shared" si="23"/>
        <v>دستكش ضد برش سبك1404/07/18606</v>
      </c>
      <c r="G1436" t="s">
        <v>4366</v>
      </c>
      <c r="H1436" s="38">
        <v>606</v>
      </c>
      <c r="I1436" s="10" t="s">
        <v>233</v>
      </c>
      <c r="J1436" s="10" t="s">
        <v>1854</v>
      </c>
      <c r="K1436" s="10" t="s">
        <v>22</v>
      </c>
      <c r="L1436" s="38" t="s">
        <v>2639</v>
      </c>
      <c r="M1436" t="str">
        <f>IFERROR(IF(G1436="","",IF(_xlfn.XLOOKUP(D1436,NOSA!C:C,NOSA!C:C)=D1436,"تحویل شده")),"تحویل نشده")</f>
        <v>تحویل شده</v>
      </c>
      <c r="N1436" s="57">
        <v>45940.489098958336</v>
      </c>
      <c r="O1436" t="s">
        <v>4201</v>
      </c>
    </row>
    <row r="1437" spans="4:15">
      <c r="D1437" t="str">
        <f t="shared" si="23"/>
        <v>آستين آلومينيومي1404/07/19947</v>
      </c>
      <c r="G1437" t="s">
        <v>4367</v>
      </c>
      <c r="H1437" s="38">
        <v>947</v>
      </c>
      <c r="I1437" s="10" t="s">
        <v>4057</v>
      </c>
      <c r="J1437" s="10" t="s">
        <v>1842</v>
      </c>
      <c r="K1437" s="10" t="s">
        <v>38</v>
      </c>
      <c r="L1437" s="38" t="s">
        <v>3992</v>
      </c>
      <c r="M1437" t="str">
        <f>IFERROR(IF(G1437="","",IF(_xlfn.XLOOKUP(D1437,NOSA!C:C,NOSA!C:C)=D1437,"تحویل شده")),"تحویل نشده")</f>
        <v>تحویل شده</v>
      </c>
      <c r="N1437" s="57">
        <v>45941.320452199077</v>
      </c>
      <c r="O1437" t="s">
        <v>4907</v>
      </c>
    </row>
    <row r="1438" spans="4:15">
      <c r="D1438" t="str">
        <f t="shared" si="23"/>
        <v>پابند نسوز آلومينيومي1404/07/19947</v>
      </c>
      <c r="G1438" t="s">
        <v>4367</v>
      </c>
      <c r="H1438" s="38">
        <v>947</v>
      </c>
      <c r="I1438" s="10" t="s">
        <v>4057</v>
      </c>
      <c r="J1438" s="10" t="s">
        <v>1842</v>
      </c>
      <c r="K1438" s="10" t="s">
        <v>632</v>
      </c>
      <c r="L1438" s="38" t="s">
        <v>3992</v>
      </c>
      <c r="M1438" t="str">
        <f>IFERROR(IF(G1438="","",IF(_xlfn.XLOOKUP(D1438,NOSA!C:C,NOSA!C:C)=D1438,"تحویل شده")),"تحویل نشده")</f>
        <v>تحویل شده</v>
      </c>
      <c r="N1438" s="57">
        <v>45941.320934374999</v>
      </c>
      <c r="O1438" t="s">
        <v>4907</v>
      </c>
    </row>
    <row r="1439" spans="4:15">
      <c r="D1439" t="str">
        <f t="shared" si="23"/>
        <v>پيشبند نسوز آلومينيومي1404/07/19947</v>
      </c>
      <c r="G1439" t="s">
        <v>4367</v>
      </c>
      <c r="H1439" s="38">
        <v>947</v>
      </c>
      <c r="I1439" s="10" t="s">
        <v>4057</v>
      </c>
      <c r="J1439" s="10" t="s">
        <v>1842</v>
      </c>
      <c r="K1439" s="10" t="s">
        <v>36</v>
      </c>
      <c r="L1439" s="38" t="s">
        <v>3992</v>
      </c>
      <c r="M1439" t="str">
        <f>IFERROR(IF(G1439="","",IF(_xlfn.XLOOKUP(D1439,NOSA!C:C,NOSA!C:C)=D1439,"تحویل شده")),"تحویل نشده")</f>
        <v>تحویل شده</v>
      </c>
      <c r="N1439" s="57">
        <v>45941.321201736115</v>
      </c>
      <c r="O1439" t="s">
        <v>4907</v>
      </c>
    </row>
    <row r="1440" spans="4:15">
      <c r="D1440" t="str">
        <f t="shared" si="23"/>
        <v>چكمه ايمني نسوز1404/07/19947</v>
      </c>
      <c r="G1440" t="s">
        <v>4367</v>
      </c>
      <c r="H1440" s="38">
        <v>947</v>
      </c>
      <c r="I1440" s="10" t="s">
        <v>4057</v>
      </c>
      <c r="J1440" s="10" t="s">
        <v>1842</v>
      </c>
      <c r="K1440" s="10" t="s">
        <v>2152</v>
      </c>
      <c r="L1440" s="38" t="s">
        <v>3992</v>
      </c>
      <c r="M1440" t="str">
        <f>IFERROR(IF(G1440="","",IF(_xlfn.XLOOKUP(D1440,NOSA!C:C,NOSA!C:C)=D1440,"تحویل شده")),"تحویل نشده")</f>
        <v>تحویل شده</v>
      </c>
      <c r="N1440" s="57">
        <v>45941.321359953705</v>
      </c>
      <c r="O1440" t="s">
        <v>4907</v>
      </c>
    </row>
    <row r="1441" spans="4:15">
      <c r="D1441" t="str">
        <f t="shared" si="23"/>
        <v>دستكش ساق بلند نسوز1404/07/19947</v>
      </c>
      <c r="G1441" t="s">
        <v>4367</v>
      </c>
      <c r="H1441" s="38">
        <v>947</v>
      </c>
      <c r="I1441" s="10" t="s">
        <v>4057</v>
      </c>
      <c r="J1441" s="10" t="s">
        <v>1842</v>
      </c>
      <c r="K1441" s="10" t="s">
        <v>180</v>
      </c>
      <c r="L1441" s="38" t="s">
        <v>3992</v>
      </c>
      <c r="M1441" t="str">
        <f>IFERROR(IF(G1441="","",IF(_xlfn.XLOOKUP(D1441,NOSA!C:C,NOSA!C:C)=D1441,"تحویل شده")),"تحویل نشده")</f>
        <v>تحویل شده</v>
      </c>
      <c r="N1441" s="57">
        <v>45941.3215375</v>
      </c>
      <c r="O1441" t="s">
        <v>4907</v>
      </c>
    </row>
    <row r="1442" spans="4:15">
      <c r="D1442" t="str">
        <f t="shared" si="23"/>
        <v>لباس كار نسوز(بلوز و شلوار)1404/07/19947</v>
      </c>
      <c r="G1442" t="s">
        <v>4367</v>
      </c>
      <c r="H1442" s="38">
        <v>947</v>
      </c>
      <c r="I1442" s="10" t="s">
        <v>4057</v>
      </c>
      <c r="J1442" s="10" t="s">
        <v>1842</v>
      </c>
      <c r="K1442" s="10" t="s">
        <v>2129</v>
      </c>
      <c r="L1442" s="38" t="s">
        <v>3992</v>
      </c>
      <c r="M1442" t="str">
        <f>IFERROR(IF(G1442="","",IF(_xlfn.XLOOKUP(D1442,NOSA!C:C,NOSA!C:C)=D1442,"تحویل شده")),"تحویل نشده")</f>
        <v>تحویل شده</v>
      </c>
      <c r="N1442" s="57">
        <v>45941.322737731483</v>
      </c>
      <c r="O1442" t="s">
        <v>4907</v>
      </c>
    </row>
    <row r="1443" spans="4:15">
      <c r="D1443" t="str">
        <f t="shared" si="23"/>
        <v>نقاب تيره محافظ صورت مدلcanasafe1404/07/19947</v>
      </c>
      <c r="G1443" t="s">
        <v>4367</v>
      </c>
      <c r="H1443" s="38">
        <v>947</v>
      </c>
      <c r="I1443" s="10" t="s">
        <v>4057</v>
      </c>
      <c r="J1443" s="10" t="s">
        <v>1842</v>
      </c>
      <c r="K1443" s="10" t="s">
        <v>774</v>
      </c>
      <c r="L1443" s="38" t="s">
        <v>3992</v>
      </c>
      <c r="M1443" t="str">
        <f>IFERROR(IF(G1443="","",IF(_xlfn.XLOOKUP(D1443,NOSA!C:C,NOSA!C:C)=D1443,"تحویل شده")),"تحویل نشده")</f>
        <v>تحویل نشده</v>
      </c>
      <c r="N1443" s="57">
        <v>45941.323096759261</v>
      </c>
      <c r="O1443" t="s">
        <v>4907</v>
      </c>
    </row>
    <row r="1444" spans="4:15">
      <c r="D1444" t="str">
        <f t="shared" si="23"/>
        <v>كلاه ايمني1404/07/19947</v>
      </c>
      <c r="G1444" t="s">
        <v>4367</v>
      </c>
      <c r="H1444" s="38">
        <v>947</v>
      </c>
      <c r="I1444" s="10" t="s">
        <v>4057</v>
      </c>
      <c r="J1444" s="10" t="s">
        <v>1842</v>
      </c>
      <c r="K1444" s="10" t="s">
        <v>2096</v>
      </c>
      <c r="L1444" s="38" t="s">
        <v>3992</v>
      </c>
      <c r="M1444" t="str">
        <f>IFERROR(IF(G1444="","",IF(_xlfn.XLOOKUP(D1444,NOSA!C:C,NOSA!C:C)=D1444,"تحویل شده")),"تحویل نشده")</f>
        <v>تحویل شده</v>
      </c>
      <c r="N1444" s="57">
        <v>45941.323476967591</v>
      </c>
      <c r="O1444" t="s">
        <v>4908</v>
      </c>
    </row>
    <row r="1445" spans="4:15">
      <c r="D1445" t="str">
        <f t="shared" si="23"/>
        <v>مقنعه نسوز چرمي1404/07/19947</v>
      </c>
      <c r="G1445" t="s">
        <v>4367</v>
      </c>
      <c r="H1445" s="38">
        <v>947</v>
      </c>
      <c r="I1445" s="10" t="s">
        <v>4057</v>
      </c>
      <c r="J1445" s="10" t="s">
        <v>1842</v>
      </c>
      <c r="K1445" s="10" t="s">
        <v>7</v>
      </c>
      <c r="L1445" s="38" t="s">
        <v>2639</v>
      </c>
      <c r="M1445" t="str">
        <f>IFERROR(IF(G1445="","",IF(_xlfn.XLOOKUP(D1445,NOSA!C:C,NOSA!C:C)=D1445,"تحویل شده")),"تحویل نشده")</f>
        <v>تحویل نشده</v>
      </c>
      <c r="N1445" s="57">
        <v>45941.370447222223</v>
      </c>
    </row>
    <row r="1446" spans="4:15">
      <c r="D1446" t="str">
        <f t="shared" si="23"/>
        <v>دستكش ساق بلند نسوز1404/07/19848</v>
      </c>
      <c r="G1446" t="s">
        <v>4367</v>
      </c>
      <c r="H1446" s="38">
        <v>848</v>
      </c>
      <c r="I1446" s="10" t="s">
        <v>2769</v>
      </c>
      <c r="J1446" s="10" t="s">
        <v>1952</v>
      </c>
      <c r="K1446" s="10" t="s">
        <v>180</v>
      </c>
      <c r="L1446" s="38" t="s">
        <v>3992</v>
      </c>
      <c r="M1446" t="str">
        <f>IFERROR(IF(G1446="","",IF(_xlfn.XLOOKUP(D1446,NOSA!C:C,NOSA!C:C)=D1446,"تحویل شده")),"تحویل نشده")</f>
        <v>تحویل شده</v>
      </c>
      <c r="N1446" s="57">
        <v>45941.405454976855</v>
      </c>
      <c r="O1446" t="s">
        <v>4130</v>
      </c>
    </row>
    <row r="1447" spans="4:15">
      <c r="D1447" t="str">
        <f t="shared" si="23"/>
        <v>هدگير نقاب1404/07/19947</v>
      </c>
      <c r="G1447" t="s">
        <v>4367</v>
      </c>
      <c r="H1447" s="38">
        <v>947</v>
      </c>
      <c r="I1447" s="10" t="s">
        <v>4057</v>
      </c>
      <c r="J1447" s="10" t="s">
        <v>1842</v>
      </c>
      <c r="K1447" s="10" t="s">
        <v>12</v>
      </c>
      <c r="L1447" s="38" t="s">
        <v>3992</v>
      </c>
      <c r="M1447" t="str">
        <f>IFERROR(IF(G1447="","",IF(_xlfn.XLOOKUP(D1447,NOSA!C:C,NOSA!C:C)=D1447,"تحویل شده")),"تحویل نشده")</f>
        <v>تحویل شده</v>
      </c>
      <c r="N1447" s="57">
        <v>45941.42426886574</v>
      </c>
    </row>
    <row r="1448" spans="4:15">
      <c r="D1448" t="str">
        <f t="shared" si="23"/>
        <v>مقنعه نسوز چرمي1404/07/19145</v>
      </c>
      <c r="G1448" t="s">
        <v>4367</v>
      </c>
      <c r="H1448" s="38">
        <v>145</v>
      </c>
      <c r="I1448" s="10" t="s">
        <v>1859</v>
      </c>
      <c r="J1448" s="10" t="s">
        <v>1842</v>
      </c>
      <c r="K1448" s="10" t="s">
        <v>7</v>
      </c>
      <c r="L1448" s="38" t="s">
        <v>2639</v>
      </c>
      <c r="M1448" t="str">
        <f>IFERROR(IF(G1448="","",IF(_xlfn.XLOOKUP(D1448,NOSA!C:C,NOSA!C:C)=D1448,"تحویل شده")),"تحویل نشده")</f>
        <v>تحویل نشده</v>
      </c>
      <c r="N1448" s="57">
        <v>45941.697670717593</v>
      </c>
      <c r="O1448" t="s">
        <v>4909</v>
      </c>
    </row>
    <row r="1449" spans="4:15">
      <c r="D1449" t="str">
        <f t="shared" si="23"/>
        <v>هدگير نقاب1404/07/20624</v>
      </c>
      <c r="G1449" t="s">
        <v>4368</v>
      </c>
      <c r="H1449" s="38">
        <v>624</v>
      </c>
      <c r="I1449" s="10" t="s">
        <v>1965</v>
      </c>
      <c r="J1449" s="10" t="s">
        <v>1942</v>
      </c>
      <c r="K1449" s="10" t="s">
        <v>12</v>
      </c>
      <c r="L1449" s="38" t="s">
        <v>3364</v>
      </c>
      <c r="M1449" t="str">
        <f>IFERROR(IF(G1449="","",IF(_xlfn.XLOOKUP(D1449,NOSA!C:C,NOSA!C:C)=D1449,"تحویل شده")),"تحویل نشده")</f>
        <v>تحویل شده</v>
      </c>
      <c r="N1449" s="57">
        <v>45942.390612962961</v>
      </c>
      <c r="O1449" t="s">
        <v>4914</v>
      </c>
    </row>
    <row r="1450" spans="4:15">
      <c r="D1450" t="str">
        <f t="shared" si="23"/>
        <v>دستكش كف مواد سبك1404/07/20387</v>
      </c>
      <c r="G1450" t="s">
        <v>4368</v>
      </c>
      <c r="H1450" s="38">
        <v>387</v>
      </c>
      <c r="I1450" s="10" t="s">
        <v>1923</v>
      </c>
      <c r="J1450" s="10" t="s">
        <v>1831</v>
      </c>
      <c r="K1450" s="10" t="s">
        <v>2</v>
      </c>
      <c r="L1450" s="38" t="s">
        <v>3992</v>
      </c>
      <c r="M1450" t="str">
        <f>IFERROR(IF(G1450="","",IF(_xlfn.XLOOKUP(D1450,NOSA!C:C,NOSA!C:C)=D1450,"تحویل شده")),"تحویل نشده")</f>
        <v>تحویل شده</v>
      </c>
      <c r="N1450" s="57">
        <v>45942.473052199071</v>
      </c>
    </row>
    <row r="1451" spans="4:15">
      <c r="D1451" t="str">
        <f t="shared" si="23"/>
        <v>لباس كار ديرسوز(بلوز و شلوار)1404/07/21545</v>
      </c>
      <c r="G1451" t="s">
        <v>4369</v>
      </c>
      <c r="H1451" s="38">
        <v>545</v>
      </c>
      <c r="I1451" s="10" t="s">
        <v>1940</v>
      </c>
      <c r="J1451" s="10" t="s">
        <v>1861</v>
      </c>
      <c r="K1451" s="10" t="s">
        <v>2137</v>
      </c>
      <c r="L1451" s="38" t="s">
        <v>3992</v>
      </c>
      <c r="M1451" t="str">
        <f>IFERROR(IF(G1451="","",IF(_xlfn.XLOOKUP(D1451,NOSA!C:C,NOSA!C:C)=D1451,"تحویل شده")),"تحویل نشده")</f>
        <v>تحویل نشده</v>
      </c>
      <c r="N1451" s="57">
        <v>45943.492825694448</v>
      </c>
      <c r="O1451" t="s">
        <v>4919</v>
      </c>
    </row>
    <row r="1452" spans="4:15">
      <c r="D1452" t="str">
        <f t="shared" si="23"/>
        <v>عينك كهربايي (روكلاهي)1404/07/23892</v>
      </c>
      <c r="G1452" t="s">
        <v>4371</v>
      </c>
      <c r="H1452" s="38">
        <v>892</v>
      </c>
      <c r="I1452" s="10" t="s">
        <v>2616</v>
      </c>
      <c r="J1452" s="10" t="s">
        <v>1854</v>
      </c>
      <c r="K1452" s="10" t="s">
        <v>1561</v>
      </c>
      <c r="L1452" s="38" t="s">
        <v>3992</v>
      </c>
      <c r="M1452" t="str">
        <f>IFERROR(IF(G1452="","",IF(_xlfn.XLOOKUP(D1452,NOSA!C:C,NOSA!C:C)=D1452,"تحویل شده")),"تحویل نشده")</f>
        <v>تحویل شده</v>
      </c>
      <c r="N1452" s="57">
        <v>45945.383235879628</v>
      </c>
      <c r="O1452" t="s">
        <v>4924</v>
      </c>
    </row>
    <row r="1453" spans="4:15">
      <c r="D1453" t="str">
        <f t="shared" si="23"/>
        <v>دستكش ضد برش سبك1404/07/24100012</v>
      </c>
      <c r="G1453" t="s">
        <v>4372</v>
      </c>
      <c r="H1453" s="38">
        <v>100012</v>
      </c>
      <c r="I1453" s="10" t="s">
        <v>2038</v>
      </c>
      <c r="J1453" s="10" t="s">
        <v>4846</v>
      </c>
      <c r="K1453" s="10" t="s">
        <v>22</v>
      </c>
      <c r="L1453" s="38" t="s">
        <v>2639</v>
      </c>
      <c r="M1453" t="str">
        <f>IFERROR(IF(G1453="","",IF(_xlfn.XLOOKUP(D1453,NOSA!C:C,NOSA!C:C)=D1453,"تحویل شده")),"تحویل نشده")</f>
        <v>تحویل نشده</v>
      </c>
      <c r="N1453" s="57">
        <v>45946.643140277774</v>
      </c>
      <c r="O1453" t="s">
        <v>4201</v>
      </c>
    </row>
    <row r="1454" spans="4:15">
      <c r="D1454" t="str">
        <f t="shared" si="23"/>
        <v>دستكش ضد برش سبك1404/07/26835</v>
      </c>
      <c r="G1454" t="s">
        <v>4374</v>
      </c>
      <c r="H1454" s="38">
        <v>835</v>
      </c>
      <c r="I1454" s="10" t="s">
        <v>2659</v>
      </c>
      <c r="J1454" s="10" t="s">
        <v>1873</v>
      </c>
      <c r="K1454" s="10" t="s">
        <v>22</v>
      </c>
      <c r="L1454" s="38" t="s">
        <v>3364</v>
      </c>
      <c r="M1454" t="str">
        <f>IFERROR(IF(G1454="","",IF(_xlfn.XLOOKUP(D1454,NOSA!C:C,NOSA!C:C)=D1454,"تحویل شده")),"تحویل نشده")</f>
        <v>تحویل شده</v>
      </c>
      <c r="N1454" s="57">
        <v>45948.476042592592</v>
      </c>
      <c r="O1454" t="s">
        <v>4930</v>
      </c>
    </row>
    <row r="1455" spans="4:15">
      <c r="D1455" t="str">
        <f t="shared" si="23"/>
        <v>كلاه ايمني1404/07/26723</v>
      </c>
      <c r="G1455" t="s">
        <v>4374</v>
      </c>
      <c r="H1455" s="38">
        <v>723</v>
      </c>
      <c r="I1455" s="10" t="s">
        <v>2010</v>
      </c>
      <c r="J1455" s="10" t="s">
        <v>1838</v>
      </c>
      <c r="K1455" s="10" t="s">
        <v>2096</v>
      </c>
      <c r="L1455" s="38" t="s">
        <v>3992</v>
      </c>
      <c r="M1455" t="str">
        <f>IFERROR(IF(G1455="","",IF(_xlfn.XLOOKUP(D1455,NOSA!C:C,NOSA!C:C)=D1455,"تحویل شده")),"تحویل نشده")</f>
        <v>تحویل نشده</v>
      </c>
      <c r="N1455" s="57">
        <v>45948.544344212962</v>
      </c>
      <c r="O1455" t="s">
        <v>4931</v>
      </c>
    </row>
    <row r="1456" spans="4:15">
      <c r="D1456" t="str">
        <f t="shared" si="23"/>
        <v>چكمه ايمني نسوز1404/07/26248</v>
      </c>
      <c r="G1456" t="s">
        <v>4374</v>
      </c>
      <c r="H1456" s="38">
        <v>248</v>
      </c>
      <c r="I1456" s="10" t="s">
        <v>1886</v>
      </c>
      <c r="J1456" s="10" t="s">
        <v>1840</v>
      </c>
      <c r="K1456" s="10" t="s">
        <v>2152</v>
      </c>
      <c r="L1456" s="38" t="s">
        <v>2639</v>
      </c>
      <c r="M1456" t="str">
        <f>IFERROR(IF(G1456="","",IF(_xlfn.XLOOKUP(D1456,NOSA!C:C,NOSA!C:C)=D1456,"تحویل شده")),"تحویل نشده")</f>
        <v>تحویل شده</v>
      </c>
      <c r="N1456" s="57">
        <v>45948.955260069444</v>
      </c>
      <c r="O1456" t="s">
        <v>4203</v>
      </c>
    </row>
    <row r="1457" spans="4:15">
      <c r="D1457" t="str">
        <f t="shared" si="23"/>
        <v>دستكش ساق بلند نسوز1404/07/26718</v>
      </c>
      <c r="G1457" t="s">
        <v>4374</v>
      </c>
      <c r="H1457" s="38">
        <v>718</v>
      </c>
      <c r="I1457" s="10" t="s">
        <v>2007</v>
      </c>
      <c r="J1457" s="10" t="s">
        <v>1844</v>
      </c>
      <c r="K1457" s="10" t="s">
        <v>180</v>
      </c>
      <c r="L1457" s="38" t="s">
        <v>2639</v>
      </c>
      <c r="M1457" t="str">
        <f>IFERROR(IF(G1457="","",IF(_xlfn.XLOOKUP(D1457,NOSA!C:C,NOSA!C:C)=D1457,"تحویل شده")),"تحویل نشده")</f>
        <v>تحویل شده</v>
      </c>
      <c r="N1457" s="57">
        <v>45948.96534560185</v>
      </c>
      <c r="O1457" t="s">
        <v>4201</v>
      </c>
    </row>
    <row r="1458" spans="4:15">
      <c r="D1458" t="str">
        <f t="shared" si="23"/>
        <v>لباس كار معمولي- بلوز و شلوار1404/07/27580</v>
      </c>
      <c r="G1458" t="s">
        <v>4375</v>
      </c>
      <c r="H1458" s="38">
        <v>580</v>
      </c>
      <c r="I1458" s="10" t="s">
        <v>1950</v>
      </c>
      <c r="J1458" s="10" t="s">
        <v>1873</v>
      </c>
      <c r="K1458" s="10" t="s">
        <v>2348</v>
      </c>
      <c r="L1458" s="38" t="s">
        <v>3992</v>
      </c>
      <c r="M1458" t="str">
        <f>IFERROR(IF(G1458="","",IF(_xlfn.XLOOKUP(D1458,NOSA!C:C,NOSA!C:C)=D1458,"تحویل شده")),"تحویل نشده")</f>
        <v>تحویل نشده</v>
      </c>
      <c r="N1458" s="57">
        <v>45949.371024537038</v>
      </c>
      <c r="O1458" t="s">
        <v>4940</v>
      </c>
    </row>
    <row r="1459" spans="4:15">
      <c r="D1459" t="str">
        <f t="shared" si="23"/>
        <v>دستكش ضد اسيد و روغن1404/07/27128</v>
      </c>
      <c r="G1459" t="s">
        <v>4375</v>
      </c>
      <c r="H1459" s="38">
        <v>128</v>
      </c>
      <c r="I1459" s="10" t="s">
        <v>1855</v>
      </c>
      <c r="J1459" s="10" t="s">
        <v>1842</v>
      </c>
      <c r="K1459" s="10" t="s">
        <v>507</v>
      </c>
      <c r="L1459" s="38" t="s">
        <v>3364</v>
      </c>
      <c r="M1459" t="str">
        <f>IFERROR(IF(G1459="","",IF(_xlfn.XLOOKUP(D1459,NOSA!C:C,NOSA!C:C)=D1459,"تحویل شده")),"تحویل نشده")</f>
        <v>تحویل شده</v>
      </c>
      <c r="N1459" s="57">
        <v>45949.51428541667</v>
      </c>
      <c r="O1459" t="s">
        <v>4941</v>
      </c>
    </row>
    <row r="1460" spans="4:15">
      <c r="D1460" t="str">
        <f t="shared" si="23"/>
        <v>پيشبند نسوز چرمي1404/07/28725</v>
      </c>
      <c r="G1460" t="s">
        <v>4376</v>
      </c>
      <c r="H1460" s="38">
        <v>725</v>
      </c>
      <c r="I1460" s="10" t="s">
        <v>2011</v>
      </c>
      <c r="J1460" s="10" t="s">
        <v>1844</v>
      </c>
      <c r="K1460" s="10" t="s">
        <v>15</v>
      </c>
      <c r="L1460" s="38" t="s">
        <v>2609</v>
      </c>
      <c r="M1460" t="str">
        <f>IFERROR(IF(G1460="","",IF(_xlfn.XLOOKUP(D1460,NOSA!C:C,NOSA!C:C)=D1460,"تحویل شده")),"تحویل نشده")</f>
        <v>تحویل شده</v>
      </c>
      <c r="N1460" s="57">
        <v>45950.332372800927</v>
      </c>
      <c r="O1460" t="s">
        <v>4946</v>
      </c>
    </row>
    <row r="1461" spans="4:15">
      <c r="D1461" t="str">
        <f t="shared" si="23"/>
        <v>كفش ايمني1404/07/28933</v>
      </c>
      <c r="G1461" t="s">
        <v>4376</v>
      </c>
      <c r="H1461" s="38">
        <v>933</v>
      </c>
      <c r="I1461" s="10" t="s">
        <v>3535</v>
      </c>
      <c r="J1461" s="10" t="s">
        <v>1952</v>
      </c>
      <c r="K1461" s="10" t="s">
        <v>2149</v>
      </c>
      <c r="L1461" s="38" t="s">
        <v>2609</v>
      </c>
      <c r="M1461" t="str">
        <f>IFERROR(IF(G1461="","",IF(_xlfn.XLOOKUP(D1461,NOSA!C:C,NOSA!C:C)=D1461,"تحویل شده")),"تحویل نشده")</f>
        <v>تحویل شده</v>
      </c>
      <c r="N1461" s="57">
        <v>45950.43551087963</v>
      </c>
      <c r="O1461" t="s">
        <v>4212</v>
      </c>
    </row>
    <row r="1462" spans="4:15">
      <c r="D1462" t="str">
        <f t="shared" si="23"/>
        <v>پوتين ايمني نسوز1404/07/28938</v>
      </c>
      <c r="G1462" t="s">
        <v>4376</v>
      </c>
      <c r="H1462" s="38">
        <v>938</v>
      </c>
      <c r="I1462" s="10" t="s">
        <v>3983</v>
      </c>
      <c r="J1462" s="10" t="s">
        <v>1952</v>
      </c>
      <c r="K1462" s="10" t="s">
        <v>2151</v>
      </c>
      <c r="L1462" s="38" t="s">
        <v>2609</v>
      </c>
      <c r="M1462" t="str">
        <f>IFERROR(IF(G1462="","",IF(_xlfn.XLOOKUP(D1462,NOSA!C:C,NOSA!C:C)=D1462,"تحویل شده")),"تحویل نشده")</f>
        <v>تحویل شده</v>
      </c>
      <c r="N1462" s="57">
        <v>45950.686897106483</v>
      </c>
      <c r="O1462" t="s">
        <v>4212</v>
      </c>
    </row>
    <row r="1463" spans="4:15">
      <c r="D1463" t="str">
        <f t="shared" si="23"/>
        <v>لباس كار نسوز (بلوز) 1404/07/29766</v>
      </c>
      <c r="G1463" t="s">
        <v>4377</v>
      </c>
      <c r="H1463" s="38">
        <v>766</v>
      </c>
      <c r="I1463" s="10" t="s">
        <v>2041</v>
      </c>
      <c r="J1463" s="10" t="s">
        <v>1840</v>
      </c>
      <c r="K1463" s="10" t="s">
        <v>2122</v>
      </c>
      <c r="L1463" s="38" t="s">
        <v>3992</v>
      </c>
      <c r="M1463" t="str">
        <f>IFERROR(IF(G1463="","",IF(_xlfn.XLOOKUP(D1463,NOSA!C:C,NOSA!C:C)=D1463,"تحویل شده")),"تحویل نشده")</f>
        <v>تحویل نشده</v>
      </c>
      <c r="N1463" s="57">
        <v>45951.534826620373</v>
      </c>
      <c r="O1463" t="s">
        <v>4947</v>
      </c>
    </row>
    <row r="1464" spans="4:15">
      <c r="D1464" t="str">
        <f t="shared" si="23"/>
        <v>لباس كار معمولي- بلوز و شلوار1404/07/30641</v>
      </c>
      <c r="G1464" t="s">
        <v>4378</v>
      </c>
      <c r="H1464" s="38">
        <v>641</v>
      </c>
      <c r="I1464" s="10" t="s">
        <v>1972</v>
      </c>
      <c r="J1464" s="10" t="s">
        <v>1873</v>
      </c>
      <c r="K1464" s="10" t="s">
        <v>2348</v>
      </c>
      <c r="L1464" s="38" t="s">
        <v>2639</v>
      </c>
      <c r="N1464" s="57">
        <v>45952.557312500001</v>
      </c>
      <c r="O1464" t="s">
        <v>4952</v>
      </c>
    </row>
    <row r="1465" spans="4:15">
      <c r="D1465" t="str">
        <f t="shared" si="23"/>
        <v>دستكش ضد برش سبك1404/08/01874</v>
      </c>
      <c r="G1465" t="s">
        <v>4379</v>
      </c>
      <c r="H1465" s="38">
        <v>874</v>
      </c>
      <c r="I1465" s="10" t="s">
        <v>3347</v>
      </c>
      <c r="J1465" s="10" t="s">
        <v>1851</v>
      </c>
      <c r="K1465" s="10" t="s">
        <v>22</v>
      </c>
      <c r="L1465" s="38" t="s">
        <v>2609</v>
      </c>
      <c r="M1465" t="str">
        <f>IFERROR(IF(G1465="","",IF(_xlfn.XLOOKUP(D1465,NOSA!C:C,NOSA!C:C)=D1465,"تحویل شده")),"تحویل نشده")</f>
        <v>تحویل شده</v>
      </c>
      <c r="N1465" s="57">
        <v>45953.97718159722</v>
      </c>
      <c r="O1465" t="s">
        <v>4130</v>
      </c>
    </row>
    <row r="1466" spans="4:15">
      <c r="D1466" t="str">
        <f t="shared" si="23"/>
        <v>لباس كار ديرسوز(بلوز و شلوار)1404/08/03208</v>
      </c>
      <c r="G1466" t="s">
        <v>4381</v>
      </c>
      <c r="H1466" s="38">
        <v>208</v>
      </c>
      <c r="I1466" s="10" t="s">
        <v>1878</v>
      </c>
      <c r="J1466" s="10" t="s">
        <v>1831</v>
      </c>
      <c r="K1466" s="10" t="s">
        <v>2137</v>
      </c>
      <c r="L1466" s="38" t="s">
        <v>3364</v>
      </c>
      <c r="M1466" t="str">
        <f>IFERROR(IF(G1466="","",IF(_xlfn.XLOOKUP(D1466,NOSA!C:C,NOSA!C:C)=D1466,"تحویل شده")),"تحویل نشده")</f>
        <v>تحویل نشده</v>
      </c>
      <c r="N1466" s="57">
        <v>45955.388200578702</v>
      </c>
      <c r="O1466" t="s">
        <v>4196</v>
      </c>
    </row>
    <row r="1467" spans="4:15">
      <c r="D1467" t="str">
        <f t="shared" si="23"/>
        <v>مقنعه نسوز كتان1404/08/03893</v>
      </c>
      <c r="G1467" t="s">
        <v>4381</v>
      </c>
      <c r="H1467" s="38">
        <v>893</v>
      </c>
      <c r="I1467" s="10" t="s">
        <v>3490</v>
      </c>
      <c r="J1467" s="10" t="s">
        <v>4312</v>
      </c>
      <c r="K1467" s="10" t="s">
        <v>31</v>
      </c>
      <c r="L1467" s="38" t="s">
        <v>3364</v>
      </c>
      <c r="M1467" t="str">
        <f>IFERROR(IF(G1467="","",IF(_xlfn.XLOOKUP(D1467,NOSA!C:C,NOSA!C:C)=D1467,"تحویل شده")),"تحویل نشده")</f>
        <v>تحویل شده</v>
      </c>
      <c r="N1467" s="57">
        <v>45955.470702430554</v>
      </c>
      <c r="O1467" t="s">
        <v>4967</v>
      </c>
    </row>
    <row r="1468" spans="4:15">
      <c r="D1468" t="str">
        <f t="shared" si="23"/>
        <v>نقاب تیره1404/08/03773</v>
      </c>
      <c r="G1468" t="s">
        <v>4381</v>
      </c>
      <c r="H1468" s="38">
        <v>773</v>
      </c>
      <c r="I1468" s="10" t="s">
        <v>2048</v>
      </c>
      <c r="J1468" s="10" t="s">
        <v>1840</v>
      </c>
      <c r="K1468" s="10" t="s">
        <v>2176</v>
      </c>
      <c r="L1468" s="38" t="s">
        <v>2639</v>
      </c>
      <c r="M1468" t="str">
        <f>IFERROR(IF(G1468="","",IF(_xlfn.XLOOKUP(D1468,NOSA!C:C,NOSA!C:C)=D1468,"تحویل شده")),"تحویل نشده")</f>
        <v>تحویل نشده</v>
      </c>
      <c r="N1468" s="57">
        <v>45955.805816898152</v>
      </c>
      <c r="O1468" t="s">
        <v>4968</v>
      </c>
    </row>
    <row r="1469" spans="4:15">
      <c r="D1469" t="str">
        <f t="shared" si="23"/>
        <v>هدگير نقاب1404/08/03773</v>
      </c>
      <c r="G1469" t="s">
        <v>4381</v>
      </c>
      <c r="H1469" s="38">
        <v>773</v>
      </c>
      <c r="I1469" s="10" t="s">
        <v>2048</v>
      </c>
      <c r="J1469" s="10" t="s">
        <v>1840</v>
      </c>
      <c r="K1469" s="10" t="s">
        <v>12</v>
      </c>
      <c r="L1469" s="38" t="s">
        <v>2639</v>
      </c>
      <c r="M1469" t="str">
        <f>IFERROR(IF(G1469="","",IF(_xlfn.XLOOKUP(D1469,NOSA!C:C,NOSA!C:C)=D1469,"تحویل شده")),"تحویل نشده")</f>
        <v>تحویل شده</v>
      </c>
      <c r="N1469" s="57">
        <v>45955.807224305558</v>
      </c>
      <c r="O1469" t="s">
        <v>4153</v>
      </c>
    </row>
    <row r="1470" spans="4:15">
      <c r="D1470" t="str">
        <f t="shared" si="23"/>
        <v>دستكش ضد برش سبك1404/08/0383</v>
      </c>
      <c r="G1470" t="s">
        <v>4381</v>
      </c>
      <c r="H1470" s="38">
        <v>83</v>
      </c>
      <c r="I1470" s="10" t="s">
        <v>1072</v>
      </c>
      <c r="J1470" s="10" t="s">
        <v>1800</v>
      </c>
      <c r="K1470" s="10" t="s">
        <v>22</v>
      </c>
      <c r="L1470" s="38" t="s">
        <v>2639</v>
      </c>
      <c r="M1470" t="str">
        <f>IFERROR(IF(G1470="","",IF(_xlfn.XLOOKUP(D1470,NOSA!C:C,NOSA!C:C)=D1470,"تحویل شده")),"تحویل نشده")</f>
        <v>تحویل شده</v>
      </c>
      <c r="N1470" s="57">
        <v>45955.807954861113</v>
      </c>
      <c r="O1470" t="s">
        <v>4201</v>
      </c>
    </row>
    <row r="1471" spans="4:15">
      <c r="D1471" t="str">
        <f t="shared" si="23"/>
        <v>دستكش كف دوبل چرمي1404/08/04170</v>
      </c>
      <c r="G1471" t="s">
        <v>4382</v>
      </c>
      <c r="H1471" s="38">
        <v>170</v>
      </c>
      <c r="I1471" s="10" t="s">
        <v>1871</v>
      </c>
      <c r="J1471" s="10" t="s">
        <v>1821</v>
      </c>
      <c r="K1471" s="10" t="s">
        <v>1684</v>
      </c>
      <c r="L1471" s="38" t="s">
        <v>3364</v>
      </c>
      <c r="M1471" t="str">
        <f>IFERROR(IF(G1471="","",IF(_xlfn.XLOOKUP(D1471,NOSA!C:C,NOSA!C:C)=D1471,"تحویل شده")),"تحویل نشده")</f>
        <v>تحویل شده</v>
      </c>
      <c r="N1471" s="57">
        <v>45956.857686226853</v>
      </c>
      <c r="O1471" t="s">
        <v>4973</v>
      </c>
    </row>
    <row r="1472" spans="4:15">
      <c r="D1472" t="str">
        <f t="shared" si="23"/>
        <v>لباس كار ديرسوز(شلوار) 1404/08/05829</v>
      </c>
      <c r="G1472" t="s">
        <v>4383</v>
      </c>
      <c r="H1472" s="38">
        <v>829</v>
      </c>
      <c r="I1472" s="10" t="s">
        <v>2620</v>
      </c>
      <c r="J1472" s="10" t="s">
        <v>1840</v>
      </c>
      <c r="K1472" s="10" t="s">
        <v>2144</v>
      </c>
      <c r="L1472" s="38" t="s">
        <v>3992</v>
      </c>
      <c r="M1472" t="str">
        <f>IFERROR(IF(G1472="","",IF(_xlfn.XLOOKUP(D1472,NOSA!C:C,NOSA!C:C)=D1472,"تحویل شده")),"تحویل نشده")</f>
        <v>تحویل نشده</v>
      </c>
      <c r="N1472" s="57">
        <v>45957.390449305552</v>
      </c>
      <c r="O1472" t="s">
        <v>4588</v>
      </c>
    </row>
    <row r="1473" spans="4:15">
      <c r="D1473" t="str">
        <f t="shared" si="23"/>
        <v>لباس كار ديرسوز(بلوز) 1404/08/05785</v>
      </c>
      <c r="G1473" t="s">
        <v>4383</v>
      </c>
      <c r="H1473" s="38">
        <v>785</v>
      </c>
      <c r="I1473" s="10" t="s">
        <v>2058</v>
      </c>
      <c r="J1473" s="10" t="s">
        <v>1945</v>
      </c>
      <c r="K1473" s="10" t="s">
        <v>2138</v>
      </c>
      <c r="L1473" s="38" t="s">
        <v>3364</v>
      </c>
      <c r="M1473" t="str">
        <f>IFERROR(IF(G1473="","",IF(_xlfn.XLOOKUP(D1473,NOSA!C:C,NOSA!C:C)=D1473,"تحویل شده")),"تحویل نشده")</f>
        <v>تحویل نشده</v>
      </c>
      <c r="N1473" s="57">
        <v>45957.999875347225</v>
      </c>
      <c r="O1473" t="s">
        <v>4976</v>
      </c>
    </row>
    <row r="1474" spans="4:15">
      <c r="D1474" t="str">
        <f t="shared" si="23"/>
        <v>عينك رويت مذاب1404/08/06155</v>
      </c>
      <c r="G1474" t="s">
        <v>4384</v>
      </c>
      <c r="H1474" s="38">
        <v>155</v>
      </c>
      <c r="I1474" s="10" t="s">
        <v>1865</v>
      </c>
      <c r="J1474" s="10" t="s">
        <v>1866</v>
      </c>
      <c r="K1474" s="10" t="s">
        <v>2240</v>
      </c>
      <c r="L1474" s="38" t="s">
        <v>3992</v>
      </c>
      <c r="M1474" t="str">
        <f>IFERROR(IF(G1474="","",IF(_xlfn.XLOOKUP(D1474,NOSA!C:C,NOSA!C:C)=D1474,"تحویل شده")),"تحویل نشده")</f>
        <v>تحویل شده</v>
      </c>
      <c r="N1474" s="57">
        <v>45958.334832754626</v>
      </c>
    </row>
    <row r="1475" spans="4:15">
      <c r="D1475" t="str">
        <f t="shared" si="23"/>
        <v>كفش ايمني1404/08/06580</v>
      </c>
      <c r="G1475" t="s">
        <v>4384</v>
      </c>
      <c r="H1475" s="38">
        <v>580</v>
      </c>
      <c r="I1475" s="10" t="s">
        <v>1950</v>
      </c>
      <c r="J1475" s="10" t="s">
        <v>1873</v>
      </c>
      <c r="K1475" s="10" t="s">
        <v>2149</v>
      </c>
      <c r="L1475" s="38" t="s">
        <v>2639</v>
      </c>
      <c r="M1475" t="str">
        <f>IFERROR(IF(G1475="","",IF(_xlfn.XLOOKUP(D1475,NOSA!C:C,NOSA!C:C)=D1475,"تحویل شده")),"تحویل نشده")</f>
        <v>تحویل شده</v>
      </c>
      <c r="N1475" s="57">
        <v>45958.564874189811</v>
      </c>
      <c r="O1475" t="s">
        <v>4980</v>
      </c>
    </row>
    <row r="1476" spans="4:15">
      <c r="D1476" t="str">
        <f t="shared" si="23"/>
        <v>دستكش ضد برش سبك1404/08/06294</v>
      </c>
      <c r="G1476" t="s">
        <v>4384</v>
      </c>
      <c r="H1476" s="38">
        <v>294</v>
      </c>
      <c r="I1476" s="10" t="s">
        <v>1900</v>
      </c>
      <c r="J1476" s="10" t="s">
        <v>1851</v>
      </c>
      <c r="K1476" s="10" t="s">
        <v>22</v>
      </c>
      <c r="L1476" s="38" t="s">
        <v>2609</v>
      </c>
      <c r="M1476" t="str">
        <f>IFERROR(IF(G1476="","",IF(_xlfn.XLOOKUP(D1476,NOSA!C:C,NOSA!C:C)=D1476,"تحویل شده")),"تحویل نشده")</f>
        <v>تحویل شده</v>
      </c>
      <c r="N1476" s="57">
        <v>45958.95745011574</v>
      </c>
      <c r="O1476" t="s">
        <v>4130</v>
      </c>
    </row>
    <row r="1477" spans="4:15">
      <c r="D1477" t="str">
        <f t="shared" si="23"/>
        <v>لباس كار ديرسوز(بلوز) 1404/08/0744</v>
      </c>
      <c r="G1477" t="s">
        <v>4385</v>
      </c>
      <c r="H1477" s="38">
        <v>44</v>
      </c>
      <c r="I1477" s="10" t="s">
        <v>1824</v>
      </c>
      <c r="J1477" s="10" t="s">
        <v>1825</v>
      </c>
      <c r="K1477" s="10" t="s">
        <v>2138</v>
      </c>
      <c r="L1477" s="38" t="s">
        <v>3992</v>
      </c>
      <c r="M1477" t="str">
        <f>IFERROR(IF(G1477="","",IF(_xlfn.XLOOKUP(D1477,NOSA!C:C,NOSA!C:C)=D1477,"تحویل شده")),"تحویل نشده")</f>
        <v>تحویل نشده</v>
      </c>
      <c r="N1477" s="57">
        <v>45959.45240613426</v>
      </c>
    </row>
    <row r="1478" spans="4:15">
      <c r="D1478" t="str">
        <f t="shared" si="23"/>
        <v>دستكش ضد برش سبك1404/08/07847</v>
      </c>
      <c r="G1478" t="s">
        <v>4385</v>
      </c>
      <c r="H1478" s="38">
        <v>847</v>
      </c>
      <c r="I1478" s="10" t="s">
        <v>2739</v>
      </c>
      <c r="J1478" s="10" t="s">
        <v>1840</v>
      </c>
      <c r="K1478" s="10" t="s">
        <v>22</v>
      </c>
      <c r="L1478" s="38" t="s">
        <v>3992</v>
      </c>
      <c r="M1478" t="str">
        <f>IFERROR(IF(G1478="","",IF(_xlfn.XLOOKUP(D1478,NOSA!C:C,NOSA!C:C)=D1478,"تحویل شده")),"تحویل نشده")</f>
        <v>تحویل شده</v>
      </c>
      <c r="N1478" s="57">
        <v>45959.47367175926</v>
      </c>
      <c r="O1478" t="s">
        <v>4130</v>
      </c>
    </row>
    <row r="1479" spans="4:15">
      <c r="D1479" t="str">
        <f t="shared" si="23"/>
        <v>دستكش استاد كار1404/08/07221</v>
      </c>
      <c r="G1479" t="s">
        <v>4385</v>
      </c>
      <c r="H1479" s="38">
        <v>221</v>
      </c>
      <c r="I1479" s="10" t="s">
        <v>1880</v>
      </c>
      <c r="J1479" s="10" t="s">
        <v>1869</v>
      </c>
      <c r="K1479" s="10" t="s">
        <v>255</v>
      </c>
      <c r="L1479" s="38" t="s">
        <v>2609</v>
      </c>
      <c r="M1479" t="str">
        <f>IFERROR(IF(G1479="","",IF(_xlfn.XLOOKUP(D1479,NOSA!C:C,NOSA!C:C)=D1479,"تحویل شده")),"تحویل نشده")</f>
        <v>تحویل شده</v>
      </c>
      <c r="N1479" s="57">
        <v>45959.882997916669</v>
      </c>
      <c r="O1479" t="s">
        <v>4983</v>
      </c>
    </row>
    <row r="1480" spans="4:15">
      <c r="D1480" t="str">
        <f t="shared" si="23"/>
        <v>لباس كار نسوز(بلوز و شلوار)1404/08/10768</v>
      </c>
      <c r="G1480" t="s">
        <v>4388</v>
      </c>
      <c r="H1480" s="38">
        <v>768</v>
      </c>
      <c r="I1480" s="10" t="s">
        <v>2043</v>
      </c>
      <c r="J1480" s="10" t="s">
        <v>1942</v>
      </c>
      <c r="K1480" s="10" t="s">
        <v>2129</v>
      </c>
      <c r="L1480" s="38" t="s">
        <v>2609</v>
      </c>
      <c r="M1480" t="str">
        <f>IFERROR(IF(G1480="","",IF(_xlfn.XLOOKUP(D1480,NOSA!C:C,NOSA!C:C)=D1480,"تحویل شده")),"تحویل نشده")</f>
        <v>تحویل شده</v>
      </c>
      <c r="N1480" s="57">
        <v>45962.413162731478</v>
      </c>
      <c r="O1480" t="s">
        <v>4243</v>
      </c>
    </row>
    <row r="1481" spans="4:15">
      <c r="D1481" t="str">
        <f t="shared" si="23"/>
        <v>پوتين ايمني نسوز1404/08/11877</v>
      </c>
      <c r="G1481" t="s">
        <v>4389</v>
      </c>
      <c r="H1481" s="38">
        <v>877</v>
      </c>
      <c r="I1481" s="10" t="s">
        <v>730</v>
      </c>
      <c r="J1481" s="10" t="s">
        <v>1800</v>
      </c>
      <c r="K1481" s="10" t="s">
        <v>2151</v>
      </c>
      <c r="L1481" s="38" t="s">
        <v>2609</v>
      </c>
      <c r="M1481" t="str">
        <f>IFERROR(IF(G1481="","",IF(_xlfn.XLOOKUP(D1481,NOSA!C:C,NOSA!C:C)=D1481,"تحویل شده")),"تحویل نشده")</f>
        <v>تحویل نشده</v>
      </c>
      <c r="N1481" s="57">
        <v>45963.337619328704</v>
      </c>
      <c r="O1481" t="s">
        <v>4988</v>
      </c>
    </row>
    <row r="1482" spans="4:15">
      <c r="D1482" t="str">
        <f t="shared" si="23"/>
        <v>پوتين ايمني نسوز1404/08/11967</v>
      </c>
      <c r="G1482" t="s">
        <v>4389</v>
      </c>
      <c r="H1482" s="38">
        <v>967</v>
      </c>
      <c r="I1482" s="10" t="s">
        <v>2629</v>
      </c>
      <c r="J1482" s="10" t="s">
        <v>2629</v>
      </c>
      <c r="K1482" s="10" t="s">
        <v>2151</v>
      </c>
      <c r="L1482" s="38" t="s">
        <v>3364</v>
      </c>
      <c r="M1482" t="str">
        <f>IFERROR(IF(G1482="","",IF(_xlfn.XLOOKUP(D1482,NOSA!C:C,NOSA!C:C)=D1482,"تحویل شده")),"تحویل نشده")</f>
        <v>تحویل شده</v>
      </c>
      <c r="N1482" s="57">
        <v>45963.937074305555</v>
      </c>
      <c r="O1482" t="s">
        <v>4989</v>
      </c>
    </row>
    <row r="1483" spans="4:15">
      <c r="D1483" t="str">
        <f t="shared" si="23"/>
        <v>دستكش كف دوبل چرمي1404/08/12933</v>
      </c>
      <c r="G1483" t="s">
        <v>4390</v>
      </c>
      <c r="H1483" s="38">
        <v>933</v>
      </c>
      <c r="I1483" s="10" t="s">
        <v>3535</v>
      </c>
      <c r="J1483" s="10" t="s">
        <v>1952</v>
      </c>
      <c r="K1483" s="10" t="s">
        <v>1684</v>
      </c>
      <c r="L1483" s="38" t="s">
        <v>2639</v>
      </c>
      <c r="M1483" t="str">
        <f>IFERROR(IF(G1483="","",IF(_xlfn.XLOOKUP(D1483,NOSA!C:C,NOSA!C:C)=D1483,"تحویل شده")),"تحویل نشده")</f>
        <v>تحویل شده</v>
      </c>
      <c r="N1483" s="57">
        <v>45964.440135416669</v>
      </c>
      <c r="O1483" t="s">
        <v>4201</v>
      </c>
    </row>
    <row r="1484" spans="4:15">
      <c r="D1484" t="str">
        <f t="shared" si="23"/>
        <v>دستكش كف دوبل چرمي1404/08/12879</v>
      </c>
      <c r="G1484" t="s">
        <v>4390</v>
      </c>
      <c r="H1484" s="38">
        <v>879</v>
      </c>
      <c r="I1484" s="10" t="s">
        <v>3355</v>
      </c>
      <c r="J1484" s="10" t="s">
        <v>1952</v>
      </c>
      <c r="K1484" s="10" t="s">
        <v>1684</v>
      </c>
      <c r="L1484" s="38" t="s">
        <v>2639</v>
      </c>
      <c r="M1484" t="str">
        <f>IFERROR(IF(G1484="","",IF(_xlfn.XLOOKUP(D1484,NOSA!C:C,NOSA!C:C)=D1484,"تحویل شده")),"تحویل نشده")</f>
        <v>تحویل شده</v>
      </c>
      <c r="N1484" s="57">
        <v>45964.440535069443</v>
      </c>
      <c r="O1484" t="s">
        <v>4175</v>
      </c>
    </row>
    <row r="1485" spans="4:15">
      <c r="D1485" t="str">
        <f t="shared" ref="D1485:D1547" si="24">K1485&amp;G1485&amp;H1485</f>
        <v>عينك رويت مذاب1404/08/12194</v>
      </c>
      <c r="G1485" t="s">
        <v>4390</v>
      </c>
      <c r="H1485" s="38">
        <v>194</v>
      </c>
      <c r="I1485" s="10" t="s">
        <v>1874</v>
      </c>
      <c r="J1485" s="10" t="s">
        <v>1829</v>
      </c>
      <c r="K1485" s="10" t="s">
        <v>2240</v>
      </c>
      <c r="L1485" s="38" t="s">
        <v>3992</v>
      </c>
      <c r="M1485" t="str">
        <f>IFERROR(IF(G1485="","",IF(_xlfn.XLOOKUP(D1485,NOSA!C:C,NOSA!C:C)=D1485,"تحویل شده")),"تحویل نشده")</f>
        <v>تحویل شده</v>
      </c>
      <c r="N1485" s="57">
        <v>45964.590879282405</v>
      </c>
    </row>
    <row r="1486" spans="4:15">
      <c r="D1486" t="str">
        <f t="shared" si="24"/>
        <v>لباس كار ديرسوز(شلوار) 1404/08/13100012</v>
      </c>
      <c r="G1486" t="s">
        <v>4391</v>
      </c>
      <c r="H1486" s="38">
        <v>100012</v>
      </c>
      <c r="I1486" s="10" t="s">
        <v>2038</v>
      </c>
      <c r="J1486" s="10" t="s">
        <v>4846</v>
      </c>
      <c r="K1486" s="10" t="s">
        <v>2144</v>
      </c>
      <c r="L1486" s="38" t="s">
        <v>3992</v>
      </c>
      <c r="M1486" t="str">
        <f>IFERROR(IF(G1486="","",IF(_xlfn.XLOOKUP(D1486,NOSA!C:C,NOSA!C:C)=D1486,"تحویل شده")),"تحویل نشده")</f>
        <v>تحویل نشده</v>
      </c>
      <c r="N1486" s="57">
        <v>45965.346160300927</v>
      </c>
      <c r="O1486" t="s">
        <v>4996</v>
      </c>
    </row>
    <row r="1487" spans="4:15">
      <c r="D1487" t="str">
        <f t="shared" si="24"/>
        <v>لباس كار كارشناسي1404/08/14277</v>
      </c>
      <c r="G1487" t="s">
        <v>4392</v>
      </c>
      <c r="H1487" s="38">
        <v>277</v>
      </c>
      <c r="I1487" s="10" t="s">
        <v>1894</v>
      </c>
      <c r="J1487" s="10" t="s">
        <v>1873</v>
      </c>
      <c r="K1487" s="10" t="s">
        <v>2132</v>
      </c>
      <c r="L1487" s="38" t="s">
        <v>3364</v>
      </c>
      <c r="M1487" t="str">
        <f>IFERROR(IF(G1487="","",IF(_xlfn.XLOOKUP(D1487,NOSA!C:C,NOSA!C:C)=D1487,"تحویل شده")),"تحویل نشده")</f>
        <v>تحویل نشده</v>
      </c>
      <c r="N1487" s="57">
        <v>45966.45096238426</v>
      </c>
      <c r="O1487" t="s">
        <v>4196</v>
      </c>
    </row>
    <row r="1488" spans="4:15">
      <c r="D1488" t="str">
        <f t="shared" si="24"/>
        <v>لباس كار معمولي- بلوز و شلوار1404/08/14835</v>
      </c>
      <c r="G1488" t="s">
        <v>4392</v>
      </c>
      <c r="H1488" s="38">
        <v>835</v>
      </c>
      <c r="I1488" s="10" t="s">
        <v>2659</v>
      </c>
      <c r="J1488" s="10" t="s">
        <v>1873</v>
      </c>
      <c r="K1488" s="10" t="s">
        <v>2348</v>
      </c>
      <c r="L1488" s="38" t="s">
        <v>3364</v>
      </c>
      <c r="M1488" t="str">
        <f>IFERROR(IF(G1488="","",IF(_xlfn.XLOOKUP(D1488,NOSA!C:C,NOSA!C:C)=D1488,"تحویل شده")),"تحویل نشده")</f>
        <v>تحویل شده</v>
      </c>
      <c r="N1488" s="57">
        <v>45966.538590509263</v>
      </c>
      <c r="O1488" t="s">
        <v>5000</v>
      </c>
    </row>
    <row r="1489" spans="4:15">
      <c r="D1489" t="str">
        <f t="shared" si="24"/>
        <v>دستكش ساق بلند نسوز1404/08/16580</v>
      </c>
      <c r="G1489" t="s">
        <v>4394</v>
      </c>
      <c r="H1489" s="38">
        <v>580</v>
      </c>
      <c r="I1489" s="10" t="s">
        <v>1950</v>
      </c>
      <c r="J1489" s="10" t="s">
        <v>1873</v>
      </c>
      <c r="K1489" s="10" t="s">
        <v>180</v>
      </c>
      <c r="L1489" s="38" t="s">
        <v>2639</v>
      </c>
      <c r="M1489" t="str">
        <f>IFERROR(IF(G1489="","",IF(_xlfn.XLOOKUP(D1489,NOSA!C:C,NOSA!C:C)=D1489,"تحویل شده")),"تحویل نشده")</f>
        <v>تحویل شده</v>
      </c>
      <c r="N1489" s="57">
        <v>45968.89824490741</v>
      </c>
      <c r="O1489" t="s">
        <v>5003</v>
      </c>
    </row>
    <row r="1490" spans="4:15">
      <c r="D1490" t="str">
        <f t="shared" si="24"/>
        <v>لباس كار ديرسوز(شلوار) 1404/08/17848</v>
      </c>
      <c r="G1490" t="s">
        <v>4395</v>
      </c>
      <c r="H1490" s="38">
        <v>848</v>
      </c>
      <c r="I1490" s="10" t="s">
        <v>2769</v>
      </c>
      <c r="J1490" s="10" t="s">
        <v>1952</v>
      </c>
      <c r="K1490" s="10" t="s">
        <v>2144</v>
      </c>
      <c r="L1490" s="38" t="s">
        <v>3992</v>
      </c>
      <c r="M1490" t="str">
        <f>IFERROR(IF(G1490="","",IF(_xlfn.XLOOKUP(D1490,NOSA!C:C,NOSA!C:C)=D1490,"تحویل شده")),"تحویل نشده")</f>
        <v>تحویل نشده</v>
      </c>
      <c r="N1490" s="57">
        <v>45969.331159143519</v>
      </c>
      <c r="O1490" t="s">
        <v>4196</v>
      </c>
    </row>
    <row r="1491" spans="4:15">
      <c r="D1491" t="str">
        <f t="shared" si="24"/>
        <v>كلاه ايمني1404/08/17742</v>
      </c>
      <c r="G1491" t="s">
        <v>4395</v>
      </c>
      <c r="H1491" s="38">
        <v>742</v>
      </c>
      <c r="I1491" s="10" t="s">
        <v>2025</v>
      </c>
      <c r="J1491" s="10" t="s">
        <v>1819</v>
      </c>
      <c r="K1491" s="10" t="s">
        <v>2096</v>
      </c>
      <c r="L1491" s="38" t="s">
        <v>3992</v>
      </c>
      <c r="M1491" t="str">
        <f>IFERROR(IF(G1491="","",IF(_xlfn.XLOOKUP(D1491,NOSA!C:C,NOSA!C:C)=D1491,"تحویل شده")),"تحویل نشده")</f>
        <v>تحویل نشده</v>
      </c>
      <c r="N1491" s="57">
        <v>45969.331851157411</v>
      </c>
      <c r="O1491" t="s">
        <v>4742</v>
      </c>
    </row>
    <row r="1492" spans="4:15">
      <c r="D1492" t="str">
        <f t="shared" si="24"/>
        <v>پيشبند نسوز آلومينيومي1404/08/1786</v>
      </c>
      <c r="G1492" t="s">
        <v>4395</v>
      </c>
      <c r="H1492" s="38">
        <v>86</v>
      </c>
      <c r="I1492" s="10" t="s">
        <v>1841</v>
      </c>
      <c r="J1492" s="10" t="s">
        <v>1842</v>
      </c>
      <c r="K1492" s="10" t="s">
        <v>36</v>
      </c>
      <c r="L1492" s="38" t="s">
        <v>2609</v>
      </c>
      <c r="M1492" t="str">
        <f>IFERROR(IF(G1492="","",IF(_xlfn.XLOOKUP(D1492,NOSA!C:C,NOSA!C:C)=D1492,"تحویل شده")),"تحویل نشده")</f>
        <v>تحویل شده</v>
      </c>
      <c r="N1492" s="57">
        <v>45969.603542129633</v>
      </c>
      <c r="O1492" t="s">
        <v>5004</v>
      </c>
    </row>
    <row r="1493" spans="4:15">
      <c r="D1493" t="str">
        <f t="shared" si="24"/>
        <v>دستكش ساق بلند نسوز1404/08/1786</v>
      </c>
      <c r="G1493" t="s">
        <v>4395</v>
      </c>
      <c r="H1493" s="38">
        <v>86</v>
      </c>
      <c r="I1493" s="10" t="s">
        <v>1841</v>
      </c>
      <c r="J1493" s="10" t="s">
        <v>1842</v>
      </c>
      <c r="K1493" s="10" t="s">
        <v>180</v>
      </c>
      <c r="L1493" s="38" t="s">
        <v>2609</v>
      </c>
      <c r="M1493" t="str">
        <f>IFERROR(IF(G1493="","",IF(_xlfn.XLOOKUP(D1493,NOSA!C:C,NOSA!C:C)=D1493,"تحویل شده")),"تحویل نشده")</f>
        <v>تحویل شده</v>
      </c>
      <c r="N1493" s="57">
        <v>45969.604018749997</v>
      </c>
      <c r="O1493" t="s">
        <v>4163</v>
      </c>
    </row>
    <row r="1494" spans="4:15">
      <c r="D1494" t="str">
        <f t="shared" si="24"/>
        <v>هدگير نقاب1404/08/1786</v>
      </c>
      <c r="G1494" t="s">
        <v>4395</v>
      </c>
      <c r="H1494" s="38">
        <v>86</v>
      </c>
      <c r="I1494" s="10" t="s">
        <v>1841</v>
      </c>
      <c r="J1494" s="10" t="s">
        <v>1842</v>
      </c>
      <c r="K1494" s="10" t="s">
        <v>12</v>
      </c>
      <c r="L1494" s="38" t="s">
        <v>2609</v>
      </c>
      <c r="M1494" t="str">
        <f>IFERROR(IF(G1494="","",IF(_xlfn.XLOOKUP(D1494,NOSA!C:C,NOSA!C:C)=D1494,"تحویل شده")),"تحویل نشده")</f>
        <v>تحویل شده</v>
      </c>
      <c r="N1494" s="57">
        <v>45969.630218981481</v>
      </c>
      <c r="O1494" t="s">
        <v>4661</v>
      </c>
    </row>
    <row r="1495" spans="4:15">
      <c r="D1495" t="str">
        <f t="shared" si="24"/>
        <v>لباس كار نسوز(بلوز و شلوار)1404/08/18128</v>
      </c>
      <c r="G1495" t="s">
        <v>4396</v>
      </c>
      <c r="H1495" s="38">
        <v>128</v>
      </c>
      <c r="I1495" s="10" t="s">
        <v>1855</v>
      </c>
      <c r="J1495" s="10" t="s">
        <v>1842</v>
      </c>
      <c r="K1495" s="10" t="s">
        <v>2129</v>
      </c>
      <c r="L1495" s="38" t="s">
        <v>2609</v>
      </c>
      <c r="M1495" t="str">
        <f>IFERROR(IF(G1495="","",IF(_xlfn.XLOOKUP(D1495,NOSA!C:C,NOSA!C:C)=D1495,"تحویل شده")),"تحویل نشده")</f>
        <v>تحویل شده</v>
      </c>
      <c r="N1495" s="57">
        <v>45970.372201157406</v>
      </c>
      <c r="O1495" t="s">
        <v>4243</v>
      </c>
    </row>
    <row r="1496" spans="4:15">
      <c r="D1496" t="str">
        <f t="shared" si="24"/>
        <v>پيشبند نسوز آلومينيومي1404/08/18128</v>
      </c>
      <c r="G1496" t="s">
        <v>4396</v>
      </c>
      <c r="H1496" s="38">
        <v>128</v>
      </c>
      <c r="I1496" s="10" t="s">
        <v>1855</v>
      </c>
      <c r="J1496" s="10" t="s">
        <v>1842</v>
      </c>
      <c r="K1496" s="10" t="s">
        <v>36</v>
      </c>
      <c r="L1496" s="38" t="s">
        <v>2609</v>
      </c>
      <c r="M1496" t="str">
        <f>IFERROR(IF(G1496="","",IF(_xlfn.XLOOKUP(D1496,NOSA!C:C,NOSA!C:C)=D1496,"تحویل شده")),"تحویل نشده")</f>
        <v>تحویل شده</v>
      </c>
      <c r="N1496" s="57">
        <v>45970.372760648148</v>
      </c>
      <c r="O1496" t="s">
        <v>4224</v>
      </c>
    </row>
    <row r="1497" spans="4:15">
      <c r="D1497" t="str">
        <f t="shared" si="24"/>
        <v>كلاه ايمني1404/08/18552</v>
      </c>
      <c r="G1497" t="s">
        <v>4396</v>
      </c>
      <c r="H1497" s="38">
        <v>552</v>
      </c>
      <c r="I1497" s="10" t="s">
        <v>1943</v>
      </c>
      <c r="J1497" s="10" t="s">
        <v>1851</v>
      </c>
      <c r="K1497" s="10" t="s">
        <v>2096</v>
      </c>
      <c r="L1497" s="38" t="s">
        <v>3992</v>
      </c>
      <c r="M1497" t="str">
        <f>IFERROR(IF(G1497="","",IF(_xlfn.XLOOKUP(D1497,NOSA!C:C,NOSA!C:C)=D1497,"تحویل شده")),"تحویل نشده")</f>
        <v>تحویل نشده</v>
      </c>
      <c r="N1497" s="57">
        <v>45970.643341319446</v>
      </c>
      <c r="O1497" t="s">
        <v>4742</v>
      </c>
    </row>
    <row r="1498" spans="4:15">
      <c r="D1498" t="str">
        <f t="shared" si="24"/>
        <v>عينك تيره برشكاري1404/08/19933</v>
      </c>
      <c r="G1498" t="s">
        <v>4397</v>
      </c>
      <c r="H1498" s="38">
        <v>933</v>
      </c>
      <c r="I1498" s="10" t="s">
        <v>3535</v>
      </c>
      <c r="J1498" s="10" t="s">
        <v>1952</v>
      </c>
      <c r="K1498" s="10" t="s">
        <v>1522</v>
      </c>
      <c r="L1498" s="38" t="s">
        <v>3992</v>
      </c>
      <c r="M1498" t="str">
        <f>IFERROR(IF(G1498="","",IF(_xlfn.XLOOKUP(D1498,NOSA!C:C,NOSA!C:C)=D1498,"تحویل شده")),"تحویل نشده")</f>
        <v>تحویل شده</v>
      </c>
      <c r="N1498" s="57">
        <v>45971.350117245369</v>
      </c>
      <c r="O1498" t="s">
        <v>5014</v>
      </c>
    </row>
    <row r="1499" spans="4:15">
      <c r="D1499" t="str">
        <f t="shared" si="24"/>
        <v>كلاه ايمني1404/08/1994</v>
      </c>
      <c r="G1499" t="s">
        <v>4397</v>
      </c>
      <c r="H1499" s="38">
        <v>94</v>
      </c>
      <c r="I1499" s="10" t="s">
        <v>1845</v>
      </c>
      <c r="J1499" s="10" t="s">
        <v>1803</v>
      </c>
      <c r="K1499" s="10" t="s">
        <v>2096</v>
      </c>
      <c r="L1499" s="38" t="s">
        <v>2609</v>
      </c>
      <c r="M1499" t="str">
        <f>IFERROR(IF(G1499="","",IF(_xlfn.XLOOKUP(D1499,NOSA!C:C,NOSA!C:C)=D1499,"تحویل شده")),"تحویل نشده")</f>
        <v>تحویل نشده</v>
      </c>
      <c r="N1499" s="57">
        <v>45971.466324768517</v>
      </c>
      <c r="O1499" t="s">
        <v>5015</v>
      </c>
    </row>
    <row r="1500" spans="4:15">
      <c r="D1500" t="str">
        <f t="shared" si="24"/>
        <v>لباس كار (شلوار) 1404/08/20843</v>
      </c>
      <c r="G1500" t="s">
        <v>4398</v>
      </c>
      <c r="H1500" s="38">
        <v>843</v>
      </c>
      <c r="I1500" s="10" t="s">
        <v>2695</v>
      </c>
      <c r="J1500" s="10" t="s">
        <v>4325</v>
      </c>
      <c r="K1500" s="10" t="s">
        <v>2115</v>
      </c>
      <c r="L1500" s="38" t="s">
        <v>3992</v>
      </c>
      <c r="M1500" t="str">
        <f>IFERROR(IF(G1500="","",IF(_xlfn.XLOOKUP(D1500,NOSA!C:C,NOSA!C:C)=D1500,"تحویل شده")),"تحویل نشده")</f>
        <v>تحویل نشده</v>
      </c>
      <c r="N1500" s="57">
        <v>45972.405526620372</v>
      </c>
      <c r="O1500" t="s">
        <v>5017</v>
      </c>
    </row>
    <row r="1501" spans="4:15">
      <c r="D1501" t="str">
        <f t="shared" si="24"/>
        <v>پوتين ايمني نسوز1404/08/20892</v>
      </c>
      <c r="G1501" t="s">
        <v>4398</v>
      </c>
      <c r="H1501" s="38">
        <v>892</v>
      </c>
      <c r="I1501" s="10" t="s">
        <v>2616</v>
      </c>
      <c r="J1501" s="10" t="s">
        <v>1854</v>
      </c>
      <c r="K1501" s="10" t="s">
        <v>2151</v>
      </c>
      <c r="L1501" s="38" t="s">
        <v>3992</v>
      </c>
      <c r="M1501" t="str">
        <f>IFERROR(IF(G1501="","",IF(_xlfn.XLOOKUP(D1501,NOSA!C:C,NOSA!C:C)=D1501,"تحویل شده")),"تحویل نشده")</f>
        <v>تحویل شده</v>
      </c>
      <c r="N1501" s="57">
        <v>45972.406396527775</v>
      </c>
    </row>
    <row r="1502" spans="4:15">
      <c r="D1502" t="str">
        <f t="shared" si="24"/>
        <v>لباس كار نسوز(شلوار)1404/08/20892</v>
      </c>
      <c r="G1502" t="s">
        <v>4398</v>
      </c>
      <c r="H1502" s="38">
        <v>892</v>
      </c>
      <c r="I1502" s="10" t="s">
        <v>2616</v>
      </c>
      <c r="J1502" s="10" t="s">
        <v>1854</v>
      </c>
      <c r="K1502" s="10" t="s">
        <v>2661</v>
      </c>
      <c r="L1502" s="38" t="s">
        <v>3992</v>
      </c>
      <c r="M1502" t="str">
        <f>IFERROR(IF(G1502="","",IF(_xlfn.XLOOKUP(D1502,NOSA!C:C,NOSA!C:C)=D1502,"تحویل شده")),"تحویل نشده")</f>
        <v>تحویل نشده</v>
      </c>
      <c r="N1502" s="57">
        <v>45972.4067005787</v>
      </c>
      <c r="O1502" t="s">
        <v>4196</v>
      </c>
    </row>
    <row r="1503" spans="4:15">
      <c r="D1503" t="str">
        <f t="shared" si="24"/>
        <v>كفش ايمني1404/08/20835</v>
      </c>
      <c r="G1503" t="s">
        <v>4398</v>
      </c>
      <c r="H1503" s="38">
        <v>835</v>
      </c>
      <c r="I1503" s="10" t="s">
        <v>2659</v>
      </c>
      <c r="J1503" s="10" t="s">
        <v>1873</v>
      </c>
      <c r="K1503" s="10" t="s">
        <v>2149</v>
      </c>
      <c r="L1503" s="38" t="s">
        <v>2609</v>
      </c>
      <c r="M1503" t="str">
        <f>IFERROR(IF(G1503="","",IF(_xlfn.XLOOKUP(D1503,NOSA!C:C,NOSA!C:C)=D1503,"تحویل شده")),"تحویل نشده")</f>
        <v>تحویل شده</v>
      </c>
      <c r="N1503" s="57">
        <v>45972.692349074074</v>
      </c>
      <c r="O1503" t="s">
        <v>5018</v>
      </c>
    </row>
    <row r="1504" spans="4:15">
      <c r="D1504" t="str">
        <f t="shared" si="24"/>
        <v>لباس كار معمولي- بلوز و شلوار1404/08/21962</v>
      </c>
      <c r="G1504" t="s">
        <v>4399</v>
      </c>
      <c r="H1504" s="38">
        <v>962</v>
      </c>
      <c r="I1504" s="10" t="s">
        <v>4339</v>
      </c>
      <c r="J1504" s="10" t="s">
        <v>1913</v>
      </c>
      <c r="K1504" s="10" t="s">
        <v>2348</v>
      </c>
      <c r="L1504" s="38" t="s">
        <v>3992</v>
      </c>
      <c r="M1504" t="str">
        <f>IFERROR(IF(G1504="","",IF(_xlfn.XLOOKUP(D1504,NOSA!C:C,NOSA!C:C)=D1504,"تحویل شده")),"تحویل نشده")</f>
        <v>تحویل شده</v>
      </c>
      <c r="N1504" s="57">
        <v>45973.453976273151</v>
      </c>
      <c r="O1504" t="s">
        <v>4123</v>
      </c>
    </row>
    <row r="1505" spans="4:15">
      <c r="D1505" t="str">
        <f t="shared" si="24"/>
        <v>كفش ايمني1404/08/2169</v>
      </c>
      <c r="G1505" t="s">
        <v>4399</v>
      </c>
      <c r="H1505" s="38">
        <v>69</v>
      </c>
      <c r="I1505" s="10" t="s">
        <v>1836</v>
      </c>
      <c r="J1505" s="10" t="s">
        <v>1833</v>
      </c>
      <c r="K1505" s="10" t="s">
        <v>2149</v>
      </c>
      <c r="L1505" s="38" t="s">
        <v>3992</v>
      </c>
      <c r="M1505" t="str">
        <f>IFERROR(IF(G1505="","",IF(_xlfn.XLOOKUP(D1505,NOSA!C:C,NOSA!C:C)=D1505,"تحویل شده")),"تحویل نشده")</f>
        <v>تحویل شده</v>
      </c>
      <c r="N1505" s="57">
        <v>45973.482302314813</v>
      </c>
      <c r="O1505" t="s">
        <v>4590</v>
      </c>
    </row>
    <row r="1506" spans="4:15">
      <c r="D1506" t="str">
        <f t="shared" si="24"/>
        <v>كفش ايمني عايق برق1404/08/21944</v>
      </c>
      <c r="G1506" t="s">
        <v>4399</v>
      </c>
      <c r="H1506" s="38">
        <v>944</v>
      </c>
      <c r="I1506" s="10" t="s">
        <v>4035</v>
      </c>
      <c r="J1506" s="10" t="s">
        <v>4036</v>
      </c>
      <c r="K1506" s="10" t="s">
        <v>2155</v>
      </c>
      <c r="L1506" s="38" t="s">
        <v>3364</v>
      </c>
      <c r="M1506" t="str">
        <f>IFERROR(IF(G1506="","",IF(_xlfn.XLOOKUP(D1506,NOSA!C:C,NOSA!C:C)=D1506,"تحویل شده")),"تحویل نشده")</f>
        <v>تحویل شده</v>
      </c>
      <c r="N1506" s="57">
        <v>45973.684820833332</v>
      </c>
      <c r="O1506" t="s">
        <v>5024</v>
      </c>
    </row>
    <row r="1507" spans="4:15">
      <c r="D1507" t="str">
        <f t="shared" si="24"/>
        <v>دستكش ساق بلند نسوز1404/08/22848</v>
      </c>
      <c r="G1507" t="s">
        <v>4400</v>
      </c>
      <c r="H1507" s="38">
        <v>848</v>
      </c>
      <c r="I1507" s="10" t="s">
        <v>2769</v>
      </c>
      <c r="J1507" s="10" t="s">
        <v>1952</v>
      </c>
      <c r="K1507" s="10" t="s">
        <v>180</v>
      </c>
      <c r="L1507" s="38" t="s">
        <v>3992</v>
      </c>
      <c r="M1507" t="str">
        <f>IFERROR(IF(G1507="","",IF(_xlfn.XLOOKUP(D1507,NOSA!C:C,NOSA!C:C)=D1507,"تحویل شده")),"تحویل نشده")</f>
        <v>تحویل شده</v>
      </c>
      <c r="N1507" s="57">
        <v>45974.519451157408</v>
      </c>
      <c r="O1507" t="s">
        <v>4130</v>
      </c>
    </row>
    <row r="1508" spans="4:15">
      <c r="D1508" t="str">
        <f t="shared" si="24"/>
        <v>دستكش ضد برش سبك1404/08/22848</v>
      </c>
      <c r="G1508" t="s">
        <v>4400</v>
      </c>
      <c r="H1508" s="38">
        <v>848</v>
      </c>
      <c r="I1508" s="10" t="s">
        <v>2769</v>
      </c>
      <c r="J1508" s="10" t="s">
        <v>1952</v>
      </c>
      <c r="K1508" s="10" t="s">
        <v>22</v>
      </c>
      <c r="L1508" s="38" t="s">
        <v>3992</v>
      </c>
      <c r="M1508" t="str">
        <f>IFERROR(IF(G1508="","",IF(_xlfn.XLOOKUP(D1508,NOSA!C:C,NOSA!C:C)=D1508,"تحویل شده")),"تحویل نشده")</f>
        <v>تحویل شده</v>
      </c>
      <c r="N1508" s="57">
        <v>45974.519692939815</v>
      </c>
    </row>
    <row r="1509" spans="4:15">
      <c r="D1509" t="str">
        <f t="shared" si="24"/>
        <v>دستكش ساق بلند نسوز1404/08/22248</v>
      </c>
      <c r="G1509" t="s">
        <v>4400</v>
      </c>
      <c r="H1509" s="38">
        <v>248</v>
      </c>
      <c r="I1509" s="10" t="s">
        <v>1886</v>
      </c>
      <c r="J1509" s="10" t="s">
        <v>1840</v>
      </c>
      <c r="K1509" s="10" t="s">
        <v>180</v>
      </c>
      <c r="L1509" s="38" t="s">
        <v>3992</v>
      </c>
      <c r="M1509" t="str">
        <f>IFERROR(IF(G1509="","",IF(_xlfn.XLOOKUP(D1509,NOSA!C:C,NOSA!C:C)=D1509,"تحویل شده")),"تحویل نشده")</f>
        <v>تحویل شده</v>
      </c>
      <c r="N1509" s="57">
        <v>45974.603622106479</v>
      </c>
      <c r="O1509" t="s">
        <v>5027</v>
      </c>
    </row>
    <row r="1510" spans="4:15">
      <c r="D1510" t="str">
        <f t="shared" si="24"/>
        <v>عينك كهربايي (روكلاهي)1404/08/22155</v>
      </c>
      <c r="G1510" t="s">
        <v>4400</v>
      </c>
      <c r="H1510" s="38">
        <v>155</v>
      </c>
      <c r="I1510" s="10" t="s">
        <v>1865</v>
      </c>
      <c r="J1510" s="10" t="s">
        <v>1866</v>
      </c>
      <c r="K1510" s="10" t="s">
        <v>1561</v>
      </c>
      <c r="L1510" s="38" t="s">
        <v>3992</v>
      </c>
      <c r="M1510" t="str">
        <f>IFERROR(IF(G1510="","",IF(_xlfn.XLOOKUP(D1510,NOSA!C:C,NOSA!C:C)=D1510,"تحویل شده")),"تحویل نشده")</f>
        <v>تحویل شده</v>
      </c>
      <c r="N1510" s="57">
        <v>45974.608785185184</v>
      </c>
    </row>
    <row r="1511" spans="4:15">
      <c r="D1511" t="str">
        <f t="shared" si="24"/>
        <v>لباس كار معمولي- بلوز و شلوار1404/08/24972</v>
      </c>
      <c r="G1511" t="s">
        <v>4402</v>
      </c>
      <c r="H1511" s="38">
        <v>972</v>
      </c>
      <c r="I1511" s="10" t="s">
        <v>4956</v>
      </c>
      <c r="J1511" s="10" t="s">
        <v>4036</v>
      </c>
      <c r="K1511" s="10" t="s">
        <v>2348</v>
      </c>
      <c r="L1511" s="38" t="s">
        <v>3992</v>
      </c>
      <c r="M1511" t="str">
        <f>IFERROR(IF(G1511="","",IF(_xlfn.XLOOKUP(D1511,NOSA!C:C,NOSA!C:C)=D1511,"تحویل شده")),"تحویل نشده")</f>
        <v>تحویل شده</v>
      </c>
      <c r="N1511" s="57">
        <v>45976.344890277775</v>
      </c>
      <c r="O1511" t="s">
        <v>5037</v>
      </c>
    </row>
    <row r="1512" spans="4:15">
      <c r="D1512" t="str">
        <f t="shared" si="24"/>
        <v>لباس كار ديرسوز(شلوار) 1404/08/24841</v>
      </c>
      <c r="G1512" t="s">
        <v>4402</v>
      </c>
      <c r="H1512" s="38">
        <v>841</v>
      </c>
      <c r="I1512" s="10" t="s">
        <v>2692</v>
      </c>
      <c r="J1512" s="10" t="s">
        <v>1980</v>
      </c>
      <c r="K1512" s="10" t="s">
        <v>2144</v>
      </c>
      <c r="L1512" s="38" t="s">
        <v>2639</v>
      </c>
      <c r="M1512" t="str">
        <f>IFERROR(IF(G1512="","",IF(_xlfn.XLOOKUP(D1512,NOSA!C:C,NOSA!C:C)=D1512,"تحویل شده")),"تحویل نشده")</f>
        <v>تحویل نشده</v>
      </c>
      <c r="N1512" s="57">
        <v>45976.557788310187</v>
      </c>
      <c r="O1512" t="s">
        <v>4568</v>
      </c>
    </row>
    <row r="1513" spans="4:15">
      <c r="D1513" t="str">
        <f t="shared" si="24"/>
        <v>لباس كار ديرسوز(بلوز و شلوار)1404/08/24841</v>
      </c>
      <c r="G1513" t="s">
        <v>4402</v>
      </c>
      <c r="H1513" s="38">
        <v>841</v>
      </c>
      <c r="I1513" s="10" t="s">
        <v>2692</v>
      </c>
      <c r="J1513" s="10" t="s">
        <v>1980</v>
      </c>
      <c r="K1513" s="10" t="s">
        <v>2137</v>
      </c>
      <c r="L1513" s="38" t="s">
        <v>3992</v>
      </c>
      <c r="M1513" t="str">
        <f>IFERROR(IF(G1513="","",IF(_xlfn.XLOOKUP(D1513,NOSA!C:C,NOSA!C:C)=D1513,"تحویل شده")),"تحویل نشده")</f>
        <v>تحویل شده</v>
      </c>
      <c r="N1513" s="57">
        <v>45976.638797453707</v>
      </c>
      <c r="O1513" t="s">
        <v>4196</v>
      </c>
    </row>
    <row r="1514" spans="4:15">
      <c r="D1514" t="str">
        <f t="shared" si="24"/>
        <v>گوشي ايرماف1404/08/25717</v>
      </c>
      <c r="G1514" t="s">
        <v>4403</v>
      </c>
      <c r="H1514" s="38">
        <v>717</v>
      </c>
      <c r="I1514" s="10" t="s">
        <v>282</v>
      </c>
      <c r="J1514" s="10" t="s">
        <v>1952</v>
      </c>
      <c r="K1514" s="10" t="s">
        <v>138</v>
      </c>
      <c r="L1514" s="38" t="s">
        <v>3992</v>
      </c>
      <c r="M1514" t="str">
        <f>IFERROR(IF(G1514="","",IF(_xlfn.XLOOKUP(D1514,NOSA!C:C,NOSA!C:C)=D1514,"تحویل شده")),"تحویل نشده")</f>
        <v>تحویل شده</v>
      </c>
      <c r="N1514" s="57">
        <v>45977.360399421297</v>
      </c>
    </row>
    <row r="1515" spans="4:15">
      <c r="D1515" t="str">
        <f t="shared" si="24"/>
        <v>گوشي ايرماف1404/08/25879</v>
      </c>
      <c r="G1515" t="s">
        <v>4403</v>
      </c>
      <c r="H1515" s="38">
        <v>879</v>
      </c>
      <c r="I1515" s="10" t="s">
        <v>3355</v>
      </c>
      <c r="J1515" s="10" t="s">
        <v>1952</v>
      </c>
      <c r="K1515" s="10" t="s">
        <v>138</v>
      </c>
      <c r="L1515" s="38" t="s">
        <v>3992</v>
      </c>
      <c r="M1515" t="str">
        <f>IFERROR(IF(G1515="","",IF(_xlfn.XLOOKUP(D1515,NOSA!C:C,NOSA!C:C)=D1515,"تحویل شده")),"تحویل نشده")</f>
        <v>تحویل نشده</v>
      </c>
      <c r="N1515" s="57">
        <v>45977.360692824077</v>
      </c>
    </row>
    <row r="1516" spans="4:15">
      <c r="D1516" t="str">
        <f t="shared" si="24"/>
        <v>كلاه ايمني1404/08/25874</v>
      </c>
      <c r="G1516" t="s">
        <v>4403</v>
      </c>
      <c r="H1516" s="38">
        <v>874</v>
      </c>
      <c r="I1516" s="10" t="s">
        <v>3347</v>
      </c>
      <c r="J1516" s="10" t="s">
        <v>1851</v>
      </c>
      <c r="K1516" s="10" t="s">
        <v>2096</v>
      </c>
      <c r="L1516" s="38" t="s">
        <v>2609</v>
      </c>
      <c r="M1516" t="str">
        <f>IFERROR(IF(G1516="","",IF(_xlfn.XLOOKUP(D1516,NOSA!C:C,NOSA!C:C)=D1516,"تحویل شده")),"تحویل نشده")</f>
        <v>تحویل نشده</v>
      </c>
      <c r="N1516" s="57">
        <v>45977.904090972224</v>
      </c>
      <c r="O1516" t="s">
        <v>5015</v>
      </c>
    </row>
    <row r="1517" spans="4:15">
      <c r="D1517" t="str">
        <f t="shared" si="24"/>
        <v>لباس كار نسوز(بلوز و شلوار)1404/08/26624</v>
      </c>
      <c r="G1517" t="s">
        <v>4404</v>
      </c>
      <c r="H1517" s="38">
        <v>624</v>
      </c>
      <c r="I1517" s="10" t="s">
        <v>1965</v>
      </c>
      <c r="J1517" s="10" t="s">
        <v>1942</v>
      </c>
      <c r="K1517" s="10" t="s">
        <v>2129</v>
      </c>
      <c r="L1517" s="38" t="s">
        <v>3992</v>
      </c>
      <c r="M1517" t="str">
        <f>IFERROR(IF(G1517="","",IF(_xlfn.XLOOKUP(D1517,NOSA!C:C,NOSA!C:C)=D1517,"تحویل شده")),"تحویل نشده")</f>
        <v>تحویل نشده</v>
      </c>
      <c r="N1517" s="57">
        <v>45978.523409606481</v>
      </c>
      <c r="O1517" t="s">
        <v>4123</v>
      </c>
    </row>
    <row r="1518" spans="4:15">
      <c r="D1518" t="str">
        <f t="shared" si="24"/>
        <v>چكمه ايمني نسوز1404/08/26624</v>
      </c>
      <c r="G1518" t="s">
        <v>4404</v>
      </c>
      <c r="H1518" s="38">
        <v>624</v>
      </c>
      <c r="I1518" s="10" t="s">
        <v>1965</v>
      </c>
      <c r="J1518" s="10" t="s">
        <v>1942</v>
      </c>
      <c r="K1518" s="10" t="s">
        <v>2152</v>
      </c>
      <c r="L1518" s="38" t="s">
        <v>3992</v>
      </c>
      <c r="M1518" t="str">
        <f>IFERROR(IF(G1518="","",IF(_xlfn.XLOOKUP(D1518,NOSA!C:C,NOSA!C:C)=D1518,"تحویل شده")),"تحویل نشده")</f>
        <v>تحویل نشده</v>
      </c>
      <c r="N1518" s="57">
        <v>45978.523960416664</v>
      </c>
      <c r="O1518" t="s">
        <v>4316</v>
      </c>
    </row>
    <row r="1519" spans="4:15">
      <c r="D1519" t="str">
        <f t="shared" si="24"/>
        <v>بند داخل كلاه ايمني1404/08/26961</v>
      </c>
      <c r="G1519" t="s">
        <v>4404</v>
      </c>
      <c r="H1519" s="38">
        <v>961</v>
      </c>
      <c r="I1519" s="10" t="s">
        <v>4313</v>
      </c>
      <c r="J1519" s="10" t="s">
        <v>1913</v>
      </c>
      <c r="K1519" s="10" t="s">
        <v>229</v>
      </c>
      <c r="L1519" s="38" t="s">
        <v>3364</v>
      </c>
      <c r="M1519" t="str">
        <f>IFERROR(IF(G1519="","",IF(_xlfn.XLOOKUP(D1519,NOSA!C:C,NOSA!C:C)=D1519,"تحویل شده")),"تحویل نشده")</f>
        <v>تحویل نشده</v>
      </c>
      <c r="N1519" s="57">
        <v>45978.548058564818</v>
      </c>
      <c r="O1519" t="s">
        <v>5048</v>
      </c>
    </row>
    <row r="1520" spans="4:15">
      <c r="D1520" t="str">
        <f t="shared" si="24"/>
        <v>پابند نسوز چرمي1404/08/28768</v>
      </c>
      <c r="G1520" t="s">
        <v>4406</v>
      </c>
      <c r="H1520" s="38">
        <v>768</v>
      </c>
      <c r="I1520" s="10" t="s">
        <v>2043</v>
      </c>
      <c r="J1520" s="10" t="s">
        <v>1942</v>
      </c>
      <c r="K1520" s="10" t="s">
        <v>18</v>
      </c>
      <c r="L1520" s="38" t="s">
        <v>2609</v>
      </c>
      <c r="M1520" t="str">
        <f>IFERROR(IF(G1520="","",IF(_xlfn.XLOOKUP(D1520,NOSA!C:C,NOSA!C:C)=D1520,"تحویل شده")),"تحویل نشده")</f>
        <v>تحویل شده</v>
      </c>
      <c r="N1520" s="57">
        <v>45980.420860995371</v>
      </c>
      <c r="O1520" t="s">
        <v>5050</v>
      </c>
    </row>
    <row r="1521" spans="4:15">
      <c r="D1521" t="str">
        <f t="shared" si="24"/>
        <v>دستكش كف مواد سبك1404/08/3058</v>
      </c>
      <c r="G1521" t="s">
        <v>4408</v>
      </c>
      <c r="H1521" s="38">
        <v>58</v>
      </c>
      <c r="I1521" s="10" t="s">
        <v>1834</v>
      </c>
      <c r="J1521" s="10" t="s">
        <v>1833</v>
      </c>
      <c r="K1521" s="10" t="s">
        <v>2</v>
      </c>
      <c r="L1521" s="38" t="s">
        <v>2609</v>
      </c>
      <c r="M1521" t="str">
        <f>IFERROR(IF(G1521="","",IF(_xlfn.XLOOKUP(D1521,NOSA!C:C,NOSA!C:C)=D1521,"تحویل شده")),"تحویل نشده")</f>
        <v>تحویل شده</v>
      </c>
      <c r="N1521" s="57">
        <v>45982.90919421296</v>
      </c>
      <c r="O1521" t="s">
        <v>4130</v>
      </c>
    </row>
    <row r="1522" spans="4:15">
      <c r="D1522" t="str">
        <f t="shared" si="24"/>
        <v>كلاه ايمني1404/09/01233</v>
      </c>
      <c r="G1522" t="s">
        <v>4409</v>
      </c>
      <c r="H1522" s="38">
        <v>233</v>
      </c>
      <c r="I1522" s="10" t="s">
        <v>1881</v>
      </c>
      <c r="J1522" s="10" t="s">
        <v>1851</v>
      </c>
      <c r="K1522" s="10" t="s">
        <v>2096</v>
      </c>
      <c r="L1522" s="38" t="s">
        <v>3992</v>
      </c>
      <c r="M1522" t="str">
        <f>IFERROR(IF(G1522="","",IF(_xlfn.XLOOKUP(D1522,NOSA!C:C,NOSA!C:C)=D1522,"تحویل شده")),"تحویل نشده")</f>
        <v>تحویل نشده</v>
      </c>
      <c r="N1522" s="57">
        <v>45983.326234722219</v>
      </c>
      <c r="O1522" t="s">
        <v>4742</v>
      </c>
    </row>
    <row r="1523" spans="4:15">
      <c r="D1523" t="str">
        <f t="shared" si="24"/>
        <v>دستكش ضد برش سبك1404/09/0131</v>
      </c>
      <c r="G1523" t="s">
        <v>4409</v>
      </c>
      <c r="H1523" s="38">
        <v>31</v>
      </c>
      <c r="I1523" s="10" t="s">
        <v>1030</v>
      </c>
      <c r="J1523" s="10" t="s">
        <v>1821</v>
      </c>
      <c r="K1523" s="10" t="s">
        <v>22</v>
      </c>
      <c r="L1523" s="38" t="s">
        <v>3992</v>
      </c>
      <c r="M1523" t="str">
        <f>IFERROR(IF(G1523="","",IF(_xlfn.XLOOKUP(D1523,NOSA!C:C,NOSA!C:C)=D1523,"تحویل شده")),"تحویل نشده")</f>
        <v>تحویل شده</v>
      </c>
      <c r="N1523" s="57">
        <v>45983.456949768515</v>
      </c>
      <c r="O1523" t="s">
        <v>4130</v>
      </c>
    </row>
    <row r="1524" spans="4:15">
      <c r="D1524" t="str">
        <f t="shared" si="24"/>
        <v>دستكش ساق بلند نسوز1404/09/01649</v>
      </c>
      <c r="G1524" t="s">
        <v>4409</v>
      </c>
      <c r="H1524" s="38">
        <v>649</v>
      </c>
      <c r="I1524" s="10" t="s">
        <v>1975</v>
      </c>
      <c r="J1524" s="10" t="s">
        <v>1844</v>
      </c>
      <c r="K1524" s="10" t="s">
        <v>180</v>
      </c>
      <c r="L1524" s="38" t="s">
        <v>2639</v>
      </c>
      <c r="M1524" t="str">
        <f>IFERROR(IF(G1524="","",IF(_xlfn.XLOOKUP(D1524,NOSA!C:C,NOSA!C:C)=D1524,"تحویل شده")),"تحویل نشده")</f>
        <v>تحویل نشده</v>
      </c>
      <c r="N1524" s="57">
        <v>45983.563446412038</v>
      </c>
      <c r="O1524" t="s">
        <v>4201</v>
      </c>
    </row>
    <row r="1525" spans="4:15">
      <c r="D1525" t="str">
        <f t="shared" si="24"/>
        <v>دستكش كف مواد سبك1404/09/02944</v>
      </c>
      <c r="G1525" t="s">
        <v>4410</v>
      </c>
      <c r="H1525" s="38">
        <v>944</v>
      </c>
      <c r="I1525" s="10" t="s">
        <v>4035</v>
      </c>
      <c r="J1525" s="10" t="s">
        <v>4036</v>
      </c>
      <c r="K1525" s="10" t="s">
        <v>2</v>
      </c>
      <c r="L1525" s="38" t="s">
        <v>3364</v>
      </c>
      <c r="M1525" t="str">
        <f>IFERROR(IF(G1525="","",IF(_xlfn.XLOOKUP(D1525,NOSA!C:C,NOSA!C:C)=D1525,"تحویل شده")),"تحویل نشده")</f>
        <v>تحویل شده</v>
      </c>
      <c r="N1525" s="57">
        <v>45984.405718865739</v>
      </c>
      <c r="O1525" t="s">
        <v>5053</v>
      </c>
    </row>
    <row r="1526" spans="4:15">
      <c r="D1526" t="str">
        <f t="shared" si="24"/>
        <v>عينك گاگل1404/09/02819</v>
      </c>
      <c r="G1526" t="s">
        <v>4410</v>
      </c>
      <c r="H1526" s="38">
        <v>819</v>
      </c>
      <c r="I1526" s="10" t="s">
        <v>2611</v>
      </c>
      <c r="J1526" s="10" t="s">
        <v>1844</v>
      </c>
      <c r="K1526" s="10" t="s">
        <v>1556</v>
      </c>
      <c r="L1526" s="38" t="s">
        <v>3992</v>
      </c>
      <c r="M1526" t="str">
        <f>IFERROR(IF(G1526="","",IF(_xlfn.XLOOKUP(D1526,NOSA!C:C,NOSA!C:C)=D1526,"تحویل شده")),"تحویل نشده")</f>
        <v>تحویل شده</v>
      </c>
      <c r="N1526" s="57">
        <v>45984.414167013892</v>
      </c>
      <c r="O1526" t="s">
        <v>5054</v>
      </c>
    </row>
    <row r="1527" spans="4:15">
      <c r="D1527" t="str">
        <f t="shared" si="24"/>
        <v>پوتين ايمني نسوز1404/09/02145</v>
      </c>
      <c r="G1527" t="s">
        <v>4410</v>
      </c>
      <c r="H1527" s="38">
        <v>145</v>
      </c>
      <c r="I1527" s="10" t="s">
        <v>1859</v>
      </c>
      <c r="J1527" s="10" t="s">
        <v>1842</v>
      </c>
      <c r="K1527" s="10" t="s">
        <v>2151</v>
      </c>
      <c r="L1527" s="38" t="s">
        <v>2639</v>
      </c>
      <c r="M1527" t="str">
        <f>IFERROR(IF(G1527="","",IF(_xlfn.XLOOKUP(D1527,NOSA!C:C,NOSA!C:C)=D1527,"تحویل شده")),"تحویل نشده")</f>
        <v>تحویل نشده</v>
      </c>
      <c r="N1527" s="57">
        <v>45984.815280208335</v>
      </c>
      <c r="O1527" t="s">
        <v>5055</v>
      </c>
    </row>
    <row r="1528" spans="4:15">
      <c r="D1528" t="str">
        <f t="shared" si="24"/>
        <v>كفش ايمني1404/09/03697</v>
      </c>
      <c r="G1528" t="s">
        <v>4411</v>
      </c>
      <c r="H1528" s="38">
        <v>697</v>
      </c>
      <c r="I1528" s="10" t="s">
        <v>1997</v>
      </c>
      <c r="J1528" s="10" t="s">
        <v>1851</v>
      </c>
      <c r="K1528" s="10" t="s">
        <v>2149</v>
      </c>
      <c r="L1528" s="38" t="s">
        <v>2639</v>
      </c>
      <c r="M1528" t="str">
        <f>IFERROR(IF(G1528="","",IF(_xlfn.XLOOKUP(D1528,NOSA!C:C,NOSA!C:C)=D1528,"تحویل شده")),"تحویل نشده")</f>
        <v>تحویل نشده</v>
      </c>
      <c r="N1528" s="57">
        <v>45985.076427083332</v>
      </c>
      <c r="O1528" t="s">
        <v>4203</v>
      </c>
    </row>
    <row r="1529" spans="4:15">
      <c r="D1529" t="str">
        <f t="shared" si="24"/>
        <v>لباس كار معمولي- بلوز و شلوار1404/09/03697</v>
      </c>
      <c r="G1529" t="s">
        <v>4411</v>
      </c>
      <c r="H1529" s="38">
        <v>697</v>
      </c>
      <c r="I1529" s="10" t="s">
        <v>1997</v>
      </c>
      <c r="J1529" s="10" t="s">
        <v>1851</v>
      </c>
      <c r="K1529" s="10" t="s">
        <v>2348</v>
      </c>
      <c r="L1529" s="38" t="s">
        <v>2639</v>
      </c>
      <c r="M1529" t="str">
        <f>IFERROR(IF(G1529="","",IF(_xlfn.XLOOKUP(D1529,NOSA!C:C,NOSA!C:C)=D1529,"تحویل شده")),"تحویل نشده")</f>
        <v>تحویل نشده</v>
      </c>
      <c r="N1529" s="57">
        <v>45985.083903935185</v>
      </c>
      <c r="O1529" t="s">
        <v>5056</v>
      </c>
    </row>
    <row r="1530" spans="4:15">
      <c r="D1530" t="str">
        <f t="shared" si="24"/>
        <v>كفش ايمني1404/09/04893</v>
      </c>
      <c r="G1530" t="s">
        <v>4412</v>
      </c>
      <c r="H1530" s="38">
        <v>893</v>
      </c>
      <c r="I1530" s="10" t="s">
        <v>3490</v>
      </c>
      <c r="J1530" s="10" t="s">
        <v>4312</v>
      </c>
      <c r="K1530" s="10" t="s">
        <v>2149</v>
      </c>
      <c r="L1530" s="38" t="s">
        <v>2609</v>
      </c>
      <c r="M1530" t="str">
        <f>IFERROR(IF(G1530="","",IF(_xlfn.XLOOKUP(D1530,NOSA!C:C,NOSA!C:C)=D1530,"تحویل شده")),"تحویل نشده")</f>
        <v>تحویل شده</v>
      </c>
      <c r="N1530" s="57">
        <v>45986.455676736114</v>
      </c>
      <c r="O1530" t="s">
        <v>4212</v>
      </c>
    </row>
    <row r="1531" spans="4:15">
      <c r="D1531" t="str">
        <f t="shared" si="24"/>
        <v>لباس كار ديرسوز(بلوز و شلوار)1404/09/05254</v>
      </c>
      <c r="G1531" t="s">
        <v>4413</v>
      </c>
      <c r="H1531" s="38">
        <v>254</v>
      </c>
      <c r="I1531" s="10" t="s">
        <v>1887</v>
      </c>
      <c r="J1531" s="10" t="s">
        <v>1805</v>
      </c>
      <c r="K1531" s="10" t="s">
        <v>2137</v>
      </c>
      <c r="L1531" s="38" t="s">
        <v>3992</v>
      </c>
      <c r="M1531" t="str">
        <f>IFERROR(IF(G1531="","",IF(_xlfn.XLOOKUP(D1531,NOSA!C:C,NOSA!C:C)=D1531,"تحویل شده")),"تحویل نشده")</f>
        <v>تحویل شده</v>
      </c>
      <c r="N1531" s="57">
        <v>45987.356661805556</v>
      </c>
      <c r="O1531" t="s">
        <v>4588</v>
      </c>
    </row>
    <row r="1532" spans="4:15">
      <c r="D1532" t="str">
        <f t="shared" si="24"/>
        <v>زمستاني - لباس زير زمستاني1404/09/05419</v>
      </c>
      <c r="G1532" t="s">
        <v>4413</v>
      </c>
      <c r="H1532" s="38">
        <v>419</v>
      </c>
      <c r="I1532" s="10" t="s">
        <v>1929</v>
      </c>
      <c r="J1532" s="10" t="s">
        <v>1930</v>
      </c>
      <c r="K1532" s="10" t="s">
        <v>479</v>
      </c>
      <c r="L1532" s="38" t="s">
        <v>3992</v>
      </c>
      <c r="M1532" t="str">
        <f>IFERROR(IF(G1532="","",IF(_xlfn.XLOOKUP(D1532,NOSA!C:C,NOSA!C:C)=D1532,"تحویل شده")),"تحویل نشده")</f>
        <v>تحویل نشده</v>
      </c>
      <c r="N1532" s="57">
        <v>45987.374169907409</v>
      </c>
      <c r="O1532" t="s">
        <v>4248</v>
      </c>
    </row>
    <row r="1533" spans="4:15">
      <c r="D1533" t="str">
        <f t="shared" si="24"/>
        <v>كاپشن كارگري1404/09/06638</v>
      </c>
      <c r="G1533" t="s">
        <v>4414</v>
      </c>
      <c r="H1533" s="38">
        <v>638</v>
      </c>
      <c r="I1533" s="10" t="s">
        <v>1969</v>
      </c>
      <c r="J1533" s="10" t="s">
        <v>1930</v>
      </c>
      <c r="K1533" s="10" t="s">
        <v>794</v>
      </c>
      <c r="L1533" s="38" t="s">
        <v>3992</v>
      </c>
      <c r="M1533" t="str">
        <f>IFERROR(IF(G1533="","",IF(_xlfn.XLOOKUP(D1533,NOSA!C:C,NOSA!C:C)=D1533,"تحویل شده")),"تحویل نشده")</f>
        <v>تحویل نشده</v>
      </c>
      <c r="N1533" s="57">
        <v>45988.343849074074</v>
      </c>
      <c r="O1533" t="s">
        <v>5057</v>
      </c>
    </row>
    <row r="1534" spans="4:15">
      <c r="D1534" t="str">
        <f t="shared" si="24"/>
        <v>زمستاني - لباس زير زمستاني1404/09/06847</v>
      </c>
      <c r="G1534" t="s">
        <v>4414</v>
      </c>
      <c r="H1534" s="38">
        <v>847</v>
      </c>
      <c r="I1534" s="10" t="s">
        <v>2739</v>
      </c>
      <c r="J1534" s="10" t="s">
        <v>1840</v>
      </c>
      <c r="K1534" s="10" t="s">
        <v>479</v>
      </c>
      <c r="L1534" s="38" t="s">
        <v>2639</v>
      </c>
      <c r="M1534" t="str">
        <f>IFERROR(IF(G1534="","",IF(_xlfn.XLOOKUP(D1534,NOSA!C:C,NOSA!C:C)=D1534,"تحویل شده")),"تحویل نشده")</f>
        <v>تحویل نشده</v>
      </c>
      <c r="N1534" s="57">
        <v>45988.411204398151</v>
      </c>
      <c r="O1534" t="s">
        <v>4227</v>
      </c>
    </row>
    <row r="1535" spans="4:15">
      <c r="D1535" t="str">
        <f t="shared" si="24"/>
        <v>كلاه ايمني1404/09/0610004</v>
      </c>
      <c r="G1535" t="s">
        <v>4414</v>
      </c>
      <c r="H1535" s="38">
        <v>10004</v>
      </c>
      <c r="I1535" s="10" t="s">
        <v>4063</v>
      </c>
      <c r="J1535" s="10" t="s">
        <v>1838</v>
      </c>
      <c r="K1535" s="10" t="s">
        <v>2096</v>
      </c>
      <c r="L1535" s="38" t="s">
        <v>3992</v>
      </c>
      <c r="M1535" t="str">
        <f>IFERROR(IF(G1535="","",IF(_xlfn.XLOOKUP(D1535,NOSA!C:C,NOSA!C:C)=D1535,"تحویل شده")),"تحویل نشده")</f>
        <v>تحویل شده</v>
      </c>
      <c r="N1535" s="57">
        <v>45988.429808680557</v>
      </c>
    </row>
    <row r="1536" spans="4:15">
      <c r="D1536" t="str">
        <f t="shared" si="24"/>
        <v>پابند نسوز چرمي1404/09/06402</v>
      </c>
      <c r="G1536" t="s">
        <v>4414</v>
      </c>
      <c r="H1536" s="38">
        <v>402</v>
      </c>
      <c r="I1536" s="10" t="s">
        <v>1926</v>
      </c>
      <c r="J1536" s="10" t="s">
        <v>1840</v>
      </c>
      <c r="K1536" s="10" t="s">
        <v>18</v>
      </c>
      <c r="L1536" s="38" t="s">
        <v>3992</v>
      </c>
      <c r="M1536" t="str">
        <f>IFERROR(IF(G1536="","",IF(_xlfn.XLOOKUP(D1536,NOSA!C:C,NOSA!C:C)=D1536,"تحویل شده")),"تحویل نشده")</f>
        <v>تحویل شده</v>
      </c>
      <c r="N1536" s="57">
        <v>45988.438494212962</v>
      </c>
      <c r="O1536" t="s">
        <v>5058</v>
      </c>
    </row>
    <row r="1537" spans="4:15">
      <c r="D1537" t="str">
        <f t="shared" si="24"/>
        <v>كاپشن كارگري1404/09/06962</v>
      </c>
      <c r="G1537" t="s">
        <v>4414</v>
      </c>
      <c r="H1537" s="38">
        <v>962</v>
      </c>
      <c r="I1537" s="10" t="s">
        <v>4339</v>
      </c>
      <c r="J1537" s="10" t="s">
        <v>1913</v>
      </c>
      <c r="K1537" s="10" t="s">
        <v>794</v>
      </c>
      <c r="L1537" s="38" t="s">
        <v>3992</v>
      </c>
      <c r="M1537" t="str">
        <f>IFERROR(IF(G1537="","",IF(_xlfn.XLOOKUP(D1537,NOSA!C:C,NOSA!C:C)=D1537,"تحویل شده")),"تحویل نشده")</f>
        <v>تحویل نشده</v>
      </c>
      <c r="N1537" s="57">
        <v>45988.448658333335</v>
      </c>
    </row>
    <row r="1538" spans="4:15">
      <c r="D1538" t="str">
        <f t="shared" si="24"/>
        <v>لباس كار ديرسوز(بلوز و شلوار)1404/09/06848</v>
      </c>
      <c r="G1538" t="s">
        <v>4414</v>
      </c>
      <c r="H1538" s="38">
        <v>848</v>
      </c>
      <c r="I1538" s="10" t="s">
        <v>2769</v>
      </c>
      <c r="J1538" s="10" t="s">
        <v>1952</v>
      </c>
      <c r="K1538" s="10" t="s">
        <v>2137</v>
      </c>
      <c r="L1538" s="38" t="s">
        <v>3992</v>
      </c>
      <c r="M1538" t="str">
        <f>IFERROR(IF(G1538="","",IF(_xlfn.XLOOKUP(D1538,NOSA!C:C,NOSA!C:C)=D1538,"تحویل شده")),"تحویل نشده")</f>
        <v>تحویل شده</v>
      </c>
      <c r="N1538" s="57">
        <v>45988.522413657411</v>
      </c>
      <c r="O1538" t="s">
        <v>5059</v>
      </c>
    </row>
    <row r="1539" spans="4:15">
      <c r="D1539" t="str">
        <f t="shared" si="24"/>
        <v>پوتين ايمني نسوز1404/09/06848</v>
      </c>
      <c r="G1539" t="s">
        <v>4414</v>
      </c>
      <c r="H1539" s="38">
        <v>848</v>
      </c>
      <c r="I1539" s="10" t="s">
        <v>2769</v>
      </c>
      <c r="J1539" s="10" t="s">
        <v>1952</v>
      </c>
      <c r="K1539" s="10" t="s">
        <v>2151</v>
      </c>
      <c r="L1539" s="38" t="s">
        <v>3992</v>
      </c>
      <c r="M1539" t="str">
        <f>IFERROR(IF(G1539="","",IF(_xlfn.XLOOKUP(D1539,NOSA!C:C,NOSA!C:C)=D1539,"تحویل شده")),"تحویل نشده")</f>
        <v>تحویل نشده</v>
      </c>
      <c r="N1539" s="57">
        <v>45988.523217245369</v>
      </c>
      <c r="O1539" t="s">
        <v>4581</v>
      </c>
    </row>
    <row r="1540" spans="4:15">
      <c r="D1540" t="str">
        <f t="shared" si="24"/>
        <v>دستكش ضد برش سبك1404/09/06848</v>
      </c>
      <c r="G1540" t="s">
        <v>4414</v>
      </c>
      <c r="H1540" s="38">
        <v>848</v>
      </c>
      <c r="I1540" s="10" t="s">
        <v>2769</v>
      </c>
      <c r="J1540" s="10" t="s">
        <v>1952</v>
      </c>
      <c r="K1540" s="10" t="s">
        <v>22</v>
      </c>
      <c r="L1540" s="38" t="s">
        <v>3992</v>
      </c>
      <c r="M1540" t="str">
        <f>IFERROR(IF(G1540="","",IF(_xlfn.XLOOKUP(D1540,NOSA!C:C,NOSA!C:C)=D1540,"تحویل شده")),"تحویل نشده")</f>
        <v>تحویل شده</v>
      </c>
      <c r="N1540" s="57">
        <v>45988.523790509258</v>
      </c>
      <c r="O1540" t="s">
        <v>4130</v>
      </c>
    </row>
    <row r="1541" spans="4:15">
      <c r="D1541" t="str">
        <f t="shared" si="24"/>
        <v>لباس كار ديرسوز(بلوز) 1404/09/06100012</v>
      </c>
      <c r="G1541" t="s">
        <v>4414</v>
      </c>
      <c r="H1541" s="38">
        <v>100012</v>
      </c>
      <c r="I1541" s="10" t="s">
        <v>2038</v>
      </c>
      <c r="J1541" s="10" t="s">
        <v>4846</v>
      </c>
      <c r="K1541" s="10" t="s">
        <v>2138</v>
      </c>
      <c r="L1541" s="38" t="s">
        <v>2639</v>
      </c>
      <c r="M1541" t="str">
        <f>IFERROR(IF(G1541="","",IF(_xlfn.XLOOKUP(D1541,NOSA!C:C,NOSA!C:C)=D1541,"تحویل شده")),"تحویل نشده")</f>
        <v>تحویل نشده</v>
      </c>
      <c r="N1541" s="57">
        <v>45988.705016087966</v>
      </c>
      <c r="O1541" t="s">
        <v>4243</v>
      </c>
    </row>
    <row r="1542" spans="4:15">
      <c r="D1542" t="str">
        <f t="shared" si="24"/>
        <v>لباس كار ديرسوز(بلوز و شلوار)1404/09/08100012</v>
      </c>
      <c r="G1542" t="s">
        <v>4416</v>
      </c>
      <c r="H1542" s="38">
        <v>100012</v>
      </c>
      <c r="I1542" s="10" t="s">
        <v>2038</v>
      </c>
      <c r="J1542" s="10" t="s">
        <v>4846</v>
      </c>
      <c r="K1542" s="10" t="s">
        <v>2137</v>
      </c>
      <c r="L1542" s="38" t="s">
        <v>3992</v>
      </c>
      <c r="M1542" t="str">
        <f>IFERROR(IF(G1542="","",IF(_xlfn.XLOOKUP(D1542,NOSA!C:C,NOSA!C:C)=D1542,"تحویل شده")),"تحویل نشده")</f>
        <v>تحویل شده</v>
      </c>
      <c r="N1542" s="57">
        <v>45990.400757870368</v>
      </c>
    </row>
    <row r="1543" spans="4:15">
      <c r="D1543" t="str">
        <f t="shared" si="24"/>
        <v>كاپشن كارگري1404/09/09954</v>
      </c>
      <c r="G1543" t="s">
        <v>4417</v>
      </c>
      <c r="H1543" s="38">
        <v>954</v>
      </c>
      <c r="I1543" s="10" t="s">
        <v>4280</v>
      </c>
      <c r="J1543" s="10" t="s">
        <v>1913</v>
      </c>
      <c r="K1543" s="10" t="s">
        <v>794</v>
      </c>
      <c r="L1543" s="38" t="s">
        <v>3992</v>
      </c>
      <c r="M1543" t="str">
        <f>IFERROR(IF(G1543="","",IF(_xlfn.XLOOKUP(D1543,NOSA!C:C,NOSA!C:C)=D1543,"تحویل شده")),"تحویل نشده")</f>
        <v>تحویل نشده</v>
      </c>
      <c r="N1543" s="57">
        <v>45991.342674884261</v>
      </c>
    </row>
    <row r="1544" spans="4:15">
      <c r="D1544" t="str">
        <f t="shared" si="24"/>
        <v>كاپشن كارگري1404/09/09944</v>
      </c>
      <c r="G1544" t="s">
        <v>4417</v>
      </c>
      <c r="H1544" s="38">
        <v>944</v>
      </c>
      <c r="I1544" s="10" t="s">
        <v>4035</v>
      </c>
      <c r="J1544" s="10" t="s">
        <v>4036</v>
      </c>
      <c r="K1544" s="10" t="s">
        <v>794</v>
      </c>
      <c r="L1544" s="38" t="s">
        <v>3992</v>
      </c>
      <c r="M1544" t="str">
        <f>IFERROR(IF(G1544="","",IF(_xlfn.XLOOKUP(D1544,NOSA!C:C,NOSA!C:C)=D1544,"تحویل شده")),"تحویل نشده")</f>
        <v>تحویل شده</v>
      </c>
      <c r="N1544" s="57">
        <v>45991.489103125001</v>
      </c>
    </row>
    <row r="1545" spans="4:15">
      <c r="D1545" t="str">
        <f t="shared" si="24"/>
        <v>زمستاني - لباس زير زمستاني1404/09/10427</v>
      </c>
      <c r="G1545" t="s">
        <v>4418</v>
      </c>
      <c r="H1545" s="38">
        <v>427</v>
      </c>
      <c r="I1545" s="10" t="s">
        <v>1932</v>
      </c>
      <c r="J1545" s="10" t="s">
        <v>1821</v>
      </c>
      <c r="K1545" s="10" t="s">
        <v>479</v>
      </c>
      <c r="L1545" s="38" t="s">
        <v>3992</v>
      </c>
      <c r="M1545" t="str">
        <f>IFERROR(IF(G1545="","",IF(_xlfn.XLOOKUP(D1545,NOSA!C:C,NOSA!C:C)=D1545,"تحویل شده")),"تحویل نشده")</f>
        <v>تحویل نشده</v>
      </c>
      <c r="N1545" s="57">
        <v>45992.451571990743</v>
      </c>
      <c r="O1545" t="s">
        <v>4248</v>
      </c>
    </row>
    <row r="1546" spans="4:15">
      <c r="D1546" t="str">
        <f t="shared" si="24"/>
        <v>زمستاني - لباس زير زمستاني1404/09/10303</v>
      </c>
      <c r="G1546" t="s">
        <v>4418</v>
      </c>
      <c r="H1546" s="38">
        <v>303</v>
      </c>
      <c r="I1546" s="10" t="s">
        <v>1903</v>
      </c>
      <c r="J1546" s="10" t="s">
        <v>1854</v>
      </c>
      <c r="K1546" s="10" t="s">
        <v>479</v>
      </c>
      <c r="L1546" s="38" t="s">
        <v>3992</v>
      </c>
      <c r="M1546" t="str">
        <f>IFERROR(IF(G1546="","",IF(_xlfn.XLOOKUP(D1546,NOSA!C:C,NOSA!C:C)=D1546,"تحویل شده")),"تحویل نشده")</f>
        <v>تحویل نشده</v>
      </c>
      <c r="N1546" s="57">
        <v>45992.451766319442</v>
      </c>
      <c r="O1546" t="s">
        <v>4248</v>
      </c>
    </row>
    <row r="1547" spans="4:15">
      <c r="D1547" t="str">
        <f t="shared" si="24"/>
        <v>كفش ايمني1404/09/10155</v>
      </c>
      <c r="G1547" t="s">
        <v>4418</v>
      </c>
      <c r="H1547" s="38">
        <v>155</v>
      </c>
      <c r="I1547" s="10" t="s">
        <v>1865</v>
      </c>
      <c r="J1547" s="10" t="s">
        <v>1866</v>
      </c>
      <c r="K1547" s="10" t="s">
        <v>2149</v>
      </c>
      <c r="L1547" s="38" t="s">
        <v>3992</v>
      </c>
      <c r="M1547" t="str">
        <f>IFERROR(IF(G1547="","",IF(_xlfn.XLOOKUP(D1547,NOSA!C:C,NOSA!C:C)=D1547,"تحویل شده")),"تحویل نشده")</f>
        <v>تحویل نشده</v>
      </c>
      <c r="N1547" s="57">
        <v>45992.555225578704</v>
      </c>
      <c r="O1547" t="s">
        <v>4212</v>
      </c>
    </row>
    <row r="1548" spans="4:15">
      <c r="D1548" t="str">
        <f t="shared" ref="D1548:D1609" si="25">K1548&amp;G1548&amp;H1548</f>
        <v>كاپشن كارگري1404/09/10697</v>
      </c>
      <c r="G1548" t="s">
        <v>4418</v>
      </c>
      <c r="H1548" s="38">
        <v>697</v>
      </c>
      <c r="I1548" s="10" t="s">
        <v>1997</v>
      </c>
      <c r="J1548" s="10" t="s">
        <v>1851</v>
      </c>
      <c r="K1548" s="10" t="s">
        <v>794</v>
      </c>
      <c r="L1548" s="38" t="s">
        <v>3992</v>
      </c>
      <c r="M1548" t="str">
        <f>IFERROR(IF(G1548="","",IF(_xlfn.XLOOKUP(D1548,NOSA!C:C,NOSA!C:C)=D1548,"تحویل شده")),"تحویل نشده")</f>
        <v>تحویل نشده</v>
      </c>
      <c r="N1548" s="57">
        <v>45992.566036342592</v>
      </c>
      <c r="O1548" t="s">
        <v>4561</v>
      </c>
    </row>
    <row r="1549" spans="4:15">
      <c r="D1549" t="str">
        <f t="shared" si="25"/>
        <v>زمستاني - لباس زير زمستاني1404/09/10849</v>
      </c>
      <c r="G1549" t="s">
        <v>4418</v>
      </c>
      <c r="H1549" s="38">
        <v>849</v>
      </c>
      <c r="I1549" s="10" t="s">
        <v>1812</v>
      </c>
      <c r="J1549" s="10" t="s">
        <v>1829</v>
      </c>
      <c r="K1549" s="10" t="s">
        <v>479</v>
      </c>
      <c r="L1549" s="38" t="s">
        <v>3992</v>
      </c>
      <c r="M1549" t="str">
        <f>IFERROR(IF(G1549="","",IF(_xlfn.XLOOKUP(D1549,NOSA!C:C,NOSA!C:C)=D1549,"تحویل شده")),"تحویل نشده")</f>
        <v>تحویل نشده</v>
      </c>
      <c r="N1549" s="57">
        <v>45992.578057870371</v>
      </c>
      <c r="O1549" t="s">
        <v>4248</v>
      </c>
    </row>
    <row r="1550" spans="4:15">
      <c r="D1550" t="str">
        <f t="shared" si="25"/>
        <v>لباس كار ديرسوز(بلوز و شلوار)1404/09/11827</v>
      </c>
      <c r="G1550" t="s">
        <v>4419</v>
      </c>
      <c r="H1550" s="38">
        <v>827</v>
      </c>
      <c r="I1550" s="10" t="s">
        <v>2618</v>
      </c>
      <c r="J1550" s="10" t="s">
        <v>1873</v>
      </c>
      <c r="K1550" s="10" t="s">
        <v>2137</v>
      </c>
      <c r="L1550" s="38" t="s">
        <v>2609</v>
      </c>
      <c r="M1550" t="str">
        <f>IFERROR(IF(G1550="","",IF(_xlfn.XLOOKUP(D1550,NOSA!C:C,NOSA!C:C)=D1550,"تحویل شده")),"تحویل نشده")</f>
        <v>تحویل شده</v>
      </c>
      <c r="N1550" s="57">
        <v>45993.64386689815</v>
      </c>
      <c r="O1550" t="s">
        <v>4243</v>
      </c>
    </row>
    <row r="1551" spans="4:15">
      <c r="D1551" t="str">
        <f t="shared" si="25"/>
        <v>كاپشن كارگري1404/09/11941</v>
      </c>
      <c r="G1551" t="s">
        <v>4419</v>
      </c>
      <c r="H1551" s="38">
        <v>941</v>
      </c>
      <c r="I1551" s="10" t="s">
        <v>4113</v>
      </c>
      <c r="J1551" s="10" t="s">
        <v>1873</v>
      </c>
      <c r="K1551" s="10" t="s">
        <v>794</v>
      </c>
      <c r="L1551" s="38" t="s">
        <v>3992</v>
      </c>
      <c r="M1551" t="str">
        <f>IFERROR(IF(G1551="","",IF(_xlfn.XLOOKUP(D1551,NOSA!C:C,NOSA!C:C)=D1551,"تحویل شده")),"تحویل نشده")</f>
        <v>تحویل نشده</v>
      </c>
      <c r="N1551" s="57">
        <v>45993.666433680555</v>
      </c>
    </row>
    <row r="1552" spans="4:15">
      <c r="D1552" t="str">
        <f t="shared" si="25"/>
        <v>دستكش كف مواد سبك1404/09/12641</v>
      </c>
      <c r="G1552" t="s">
        <v>4420</v>
      </c>
      <c r="H1552" s="38">
        <v>641</v>
      </c>
      <c r="I1552" s="10" t="s">
        <v>1972</v>
      </c>
      <c r="J1552" s="10" t="s">
        <v>1873</v>
      </c>
      <c r="K1552" s="10" t="s">
        <v>2</v>
      </c>
      <c r="L1552" s="38" t="s">
        <v>3992</v>
      </c>
      <c r="M1552" t="str">
        <f>IFERROR(IF(G1552="","",IF(_xlfn.XLOOKUP(D1552,NOSA!C:C,NOSA!C:C)=D1552,"تحویل شده")),"تحویل نشده")</f>
        <v>تحویل شده</v>
      </c>
      <c r="N1552" s="57">
        <v>45994.378201504631</v>
      </c>
    </row>
    <row r="1553" spans="4:15">
      <c r="D1553" t="str">
        <f t="shared" si="25"/>
        <v>كاپشن كارگري1404/09/12948</v>
      </c>
      <c r="G1553" t="s">
        <v>4420</v>
      </c>
      <c r="H1553" s="38">
        <v>948</v>
      </c>
      <c r="I1553" s="10" t="s">
        <v>4073</v>
      </c>
      <c r="J1553" s="10" t="s">
        <v>1967</v>
      </c>
      <c r="K1553" s="10" t="s">
        <v>794</v>
      </c>
      <c r="L1553" s="38" t="s">
        <v>2609</v>
      </c>
      <c r="M1553" t="str">
        <f>IFERROR(IF(G1553="","",IF(_xlfn.XLOOKUP(D1553,NOSA!C:C,NOSA!C:C)=D1553,"تحویل شده")),"تحویل نشده")</f>
        <v>تحویل شده</v>
      </c>
      <c r="N1553" s="57">
        <v>45994.386101736112</v>
      </c>
    </row>
    <row r="1554" spans="4:15">
      <c r="D1554" t="str">
        <f t="shared" si="25"/>
        <v>دستكش ضد برش سبك1404/09/12100012</v>
      </c>
      <c r="G1554" t="s">
        <v>4420</v>
      </c>
      <c r="H1554" s="38">
        <v>100012</v>
      </c>
      <c r="I1554" s="10" t="s">
        <v>2038</v>
      </c>
      <c r="J1554" s="10" t="s">
        <v>1838</v>
      </c>
      <c r="K1554" s="10" t="s">
        <v>22</v>
      </c>
      <c r="L1554" s="38" t="s">
        <v>3992</v>
      </c>
      <c r="M1554" t="str">
        <f>IFERROR(IF(G1554="","",IF(_xlfn.XLOOKUP(D1554,NOSA!C:C,NOSA!C:C)=D1554,"تحویل شده")),"تحویل نشده")</f>
        <v>تحویل شده</v>
      </c>
      <c r="N1554" s="57">
        <v>45994.41458449074</v>
      </c>
      <c r="O1554" t="s">
        <v>4130</v>
      </c>
    </row>
    <row r="1555" spans="4:15">
      <c r="D1555" t="str">
        <f t="shared" si="25"/>
        <v>دستكش ضد برش سبك1404/09/12848</v>
      </c>
      <c r="G1555" t="s">
        <v>4420</v>
      </c>
      <c r="H1555" s="38">
        <v>848</v>
      </c>
      <c r="I1555" s="10" t="s">
        <v>2769</v>
      </c>
      <c r="J1555" s="10" t="s">
        <v>1952</v>
      </c>
      <c r="K1555" s="10" t="s">
        <v>22</v>
      </c>
      <c r="L1555" s="38" t="s">
        <v>2609</v>
      </c>
      <c r="M1555" t="str">
        <f>IFERROR(IF(G1555="","",IF(_xlfn.XLOOKUP(D1555,NOSA!C:C,NOSA!C:C)=D1555,"تحویل شده")),"تحویل نشده")</f>
        <v>تحویل شده</v>
      </c>
      <c r="N1555" s="57">
        <v>45994.433229629627</v>
      </c>
      <c r="O1555" t="s">
        <v>4130</v>
      </c>
    </row>
    <row r="1556" spans="4:15">
      <c r="D1556" t="str">
        <f t="shared" si="25"/>
        <v>لباس كار (بلوز) 1404/09/12848</v>
      </c>
      <c r="G1556" t="s">
        <v>4420</v>
      </c>
      <c r="H1556" s="38">
        <v>848</v>
      </c>
      <c r="I1556" s="10" t="s">
        <v>2769</v>
      </c>
      <c r="J1556" s="10" t="s">
        <v>1952</v>
      </c>
      <c r="K1556" s="10" t="s">
        <v>2284</v>
      </c>
      <c r="L1556" s="38" t="s">
        <v>2609</v>
      </c>
      <c r="M1556" t="str">
        <f>IFERROR(IF(G1556="","",IF(_xlfn.XLOOKUP(D1556,NOSA!C:C,NOSA!C:C)=D1556,"تحویل شده")),"تحویل نشده")</f>
        <v>تحویل نشده</v>
      </c>
      <c r="N1556" s="57">
        <v>45994.574511458333</v>
      </c>
      <c r="O1556" t="s">
        <v>4243</v>
      </c>
    </row>
    <row r="1557" spans="4:15">
      <c r="D1557" t="str">
        <f t="shared" si="25"/>
        <v>هدگير نقاب1404/09/14701</v>
      </c>
      <c r="G1557" t="s">
        <v>4422</v>
      </c>
      <c r="H1557" s="38">
        <v>701</v>
      </c>
      <c r="I1557" s="10" t="s">
        <v>1999</v>
      </c>
      <c r="J1557" s="10" t="s">
        <v>1842</v>
      </c>
      <c r="K1557" s="10" t="s">
        <v>12</v>
      </c>
      <c r="L1557" s="38" t="s">
        <v>3364</v>
      </c>
      <c r="M1557" t="str">
        <f>IFERROR(IF(G1557="","",IF(_xlfn.XLOOKUP(D1557,NOSA!C:C,NOSA!C:C)=D1557,"تحویل شده")),"تحویل نشده")</f>
        <v>تحویل شده</v>
      </c>
      <c r="N1557" s="57">
        <v>45996.595440046294</v>
      </c>
      <c r="O1557" t="s">
        <v>5062</v>
      </c>
    </row>
    <row r="1558" spans="4:15">
      <c r="D1558" t="str">
        <f t="shared" si="25"/>
        <v>عينك كهربايي (روكلاهي)1404/09/1550</v>
      </c>
      <c r="G1558" t="s">
        <v>4423</v>
      </c>
      <c r="H1558" s="38">
        <v>50</v>
      </c>
      <c r="I1558" s="10" t="s">
        <v>1830</v>
      </c>
      <c r="J1558" s="10" t="s">
        <v>1827</v>
      </c>
      <c r="K1558" s="10" t="s">
        <v>1561</v>
      </c>
      <c r="L1558" s="38" t="s">
        <v>3364</v>
      </c>
      <c r="M1558" t="str">
        <f>IFERROR(IF(G1558="","",IF(_xlfn.XLOOKUP(D1558,NOSA!C:C,NOSA!C:C)=D1558,"تحویل شده")),"تحویل نشده")</f>
        <v>تحویل شده</v>
      </c>
      <c r="N1558" s="57">
        <v>45997.462934027775</v>
      </c>
      <c r="O1558" t="s">
        <v>4924</v>
      </c>
    </row>
    <row r="1559" spans="4:15">
      <c r="D1559" t="str">
        <f t="shared" si="25"/>
        <v>لباس كار كارشناسي1404/09/15234</v>
      </c>
      <c r="G1559" t="s">
        <v>4423</v>
      </c>
      <c r="H1559" s="38">
        <v>234</v>
      </c>
      <c r="I1559" s="10" t="s">
        <v>1882</v>
      </c>
      <c r="J1559" s="10" t="s">
        <v>1883</v>
      </c>
      <c r="K1559" s="10" t="s">
        <v>2132</v>
      </c>
      <c r="L1559" s="38" t="s">
        <v>3992</v>
      </c>
      <c r="M1559" t="str">
        <f>IFERROR(IF(G1559="","",IF(_xlfn.XLOOKUP(D1559,NOSA!C:C,NOSA!C:C)=D1559,"تحویل شده")),"تحویل نشده")</f>
        <v>تحویل نشده</v>
      </c>
      <c r="N1559" s="57">
        <v>45997.573977314816</v>
      </c>
      <c r="O1559" t="s">
        <v>5063</v>
      </c>
    </row>
    <row r="1560" spans="4:15">
      <c r="D1560" t="str">
        <f t="shared" si="25"/>
        <v>كفش ايمني1404/09/15234</v>
      </c>
      <c r="G1560" t="s">
        <v>4423</v>
      </c>
      <c r="H1560" s="38">
        <v>234</v>
      </c>
      <c r="I1560" s="10" t="s">
        <v>1882</v>
      </c>
      <c r="J1560" s="10" t="s">
        <v>1883</v>
      </c>
      <c r="K1560" s="10" t="s">
        <v>2149</v>
      </c>
      <c r="L1560" s="38" t="s">
        <v>3992</v>
      </c>
      <c r="M1560" t="str">
        <f>IFERROR(IF(G1560="","",IF(_xlfn.XLOOKUP(D1560,NOSA!C:C,NOSA!C:C)=D1560,"تحویل شده")),"تحویل نشده")</f>
        <v>تحویل شده</v>
      </c>
      <c r="N1560" s="57">
        <v>45997.574382060186</v>
      </c>
      <c r="O1560" t="s">
        <v>5063</v>
      </c>
    </row>
    <row r="1561" spans="4:15">
      <c r="D1561" t="str">
        <f t="shared" si="25"/>
        <v>پوتين ايمني نسوز1404/09/15841</v>
      </c>
      <c r="G1561" t="s">
        <v>4423</v>
      </c>
      <c r="H1561" s="38">
        <v>841</v>
      </c>
      <c r="I1561" s="10" t="s">
        <v>2692</v>
      </c>
      <c r="J1561" s="10" t="s">
        <v>1980</v>
      </c>
      <c r="K1561" s="10" t="s">
        <v>2151</v>
      </c>
      <c r="L1561" s="38" t="s">
        <v>3364</v>
      </c>
      <c r="M1561" t="str">
        <f>IFERROR(IF(G1561="","",IF(_xlfn.XLOOKUP(D1561,NOSA!C:C,NOSA!C:C)=D1561,"تحویل شده")),"تحویل نشده")</f>
        <v>تحویل شده</v>
      </c>
      <c r="N1561" s="57">
        <v>45997.623902662039</v>
      </c>
      <c r="O1561" t="s">
        <v>4242</v>
      </c>
    </row>
    <row r="1562" spans="4:15">
      <c r="D1562" t="str">
        <f t="shared" si="25"/>
        <v>مقنعه نسوز كتان1404/09/1670</v>
      </c>
      <c r="G1562" t="s">
        <v>4424</v>
      </c>
      <c r="H1562" s="38">
        <v>70</v>
      </c>
      <c r="I1562" s="10" t="s">
        <v>1837</v>
      </c>
      <c r="J1562" s="10" t="s">
        <v>1838</v>
      </c>
      <c r="K1562" s="10" t="s">
        <v>31</v>
      </c>
      <c r="L1562" s="38" t="s">
        <v>3364</v>
      </c>
      <c r="M1562" t="str">
        <f>IFERROR(IF(G1562="","",IF(_xlfn.XLOOKUP(D1562,NOSA!C:C,NOSA!C:C)=D1562,"تحویل شده")),"تحویل نشده")</f>
        <v>تحویل شده</v>
      </c>
      <c r="N1562" s="57">
        <v>45998.451016087965</v>
      </c>
      <c r="O1562" t="s">
        <v>5064</v>
      </c>
    </row>
    <row r="1563" spans="4:15">
      <c r="D1563" t="str">
        <f t="shared" si="25"/>
        <v>هدگير نقاب1404/09/16768</v>
      </c>
      <c r="G1563" t="s">
        <v>4424</v>
      </c>
      <c r="H1563" s="38">
        <v>768</v>
      </c>
      <c r="I1563" s="10" t="s">
        <v>2043</v>
      </c>
      <c r="J1563" s="10" t="s">
        <v>1942</v>
      </c>
      <c r="K1563" s="10" t="s">
        <v>12</v>
      </c>
      <c r="L1563" s="38" t="s">
        <v>3364</v>
      </c>
      <c r="M1563" t="str">
        <f>IFERROR(IF(G1563="","",IF(_xlfn.XLOOKUP(D1563,NOSA!C:C,NOSA!C:C)=D1563,"تحویل شده")),"تحویل نشده")</f>
        <v>تحویل شده</v>
      </c>
      <c r="N1563" s="57">
        <v>45998.637387847222</v>
      </c>
      <c r="O1563" t="s">
        <v>5065</v>
      </c>
    </row>
    <row r="1564" spans="4:15">
      <c r="D1564" t="str">
        <f t="shared" si="25"/>
        <v>دستكش ضد برش سبك1404/09/17760</v>
      </c>
      <c r="G1564" t="s">
        <v>4425</v>
      </c>
      <c r="H1564" s="38">
        <v>760</v>
      </c>
      <c r="I1564" s="10" t="s">
        <v>1003</v>
      </c>
      <c r="J1564" s="10" t="s">
        <v>1895</v>
      </c>
      <c r="K1564" s="10" t="s">
        <v>22</v>
      </c>
      <c r="L1564" s="38" t="s">
        <v>3992</v>
      </c>
      <c r="M1564" t="str">
        <f>IFERROR(IF(G1564="","",IF(_xlfn.XLOOKUP(D1564,NOSA!C:C,NOSA!C:C)=D1564,"تحویل شده")),"تحویل نشده")</f>
        <v>تحویل شده</v>
      </c>
      <c r="N1564" s="57">
        <v>45999.355094444443</v>
      </c>
    </row>
    <row r="1565" spans="4:15">
      <c r="D1565" t="str">
        <f t="shared" si="25"/>
        <v>دستكش ضد برش سبك1404/09/17892</v>
      </c>
      <c r="G1565" t="s">
        <v>4425</v>
      </c>
      <c r="H1565" s="38">
        <v>892</v>
      </c>
      <c r="I1565" s="10" t="s">
        <v>2616</v>
      </c>
      <c r="J1565" s="10" t="s">
        <v>1854</v>
      </c>
      <c r="K1565" s="10" t="s">
        <v>22</v>
      </c>
      <c r="L1565" s="38" t="s">
        <v>3992</v>
      </c>
      <c r="M1565" t="str">
        <f>IFERROR(IF(G1565="","",IF(_xlfn.XLOOKUP(D1565,NOSA!C:C,NOSA!C:C)=D1565,"تحویل شده")),"تحویل نشده")</f>
        <v>تحویل شده</v>
      </c>
      <c r="N1565" s="57">
        <v>45999.392021990738</v>
      </c>
      <c r="O1565" t="s">
        <v>5066</v>
      </c>
    </row>
    <row r="1566" spans="4:15">
      <c r="D1566" t="str">
        <f t="shared" si="25"/>
        <v>لباس كار نسوز(بلوز و شلوار)1404/09/1786</v>
      </c>
      <c r="G1566" t="s">
        <v>4425</v>
      </c>
      <c r="H1566" s="38">
        <v>86</v>
      </c>
      <c r="I1566" s="10" t="s">
        <v>1841</v>
      </c>
      <c r="J1566" s="10" t="s">
        <v>1842</v>
      </c>
      <c r="K1566" s="10" t="s">
        <v>2129</v>
      </c>
      <c r="L1566" s="38" t="s">
        <v>3992</v>
      </c>
      <c r="M1566" t="str">
        <f>IFERROR(IF(G1566="","",IF(_xlfn.XLOOKUP(D1566,NOSA!C:C,NOSA!C:C)=D1566,"تحویل شده")),"تحویل نشده")</f>
        <v>تحویل شده</v>
      </c>
      <c r="N1566" s="57">
        <v>45999.393224189815</v>
      </c>
      <c r="O1566" t="s">
        <v>4893</v>
      </c>
    </row>
    <row r="1567" spans="4:15">
      <c r="D1567" t="str">
        <f t="shared" si="25"/>
        <v>چكمه ايمني نسوز1404/09/1786</v>
      </c>
      <c r="G1567" t="s">
        <v>4425</v>
      </c>
      <c r="H1567" s="38">
        <v>86</v>
      </c>
      <c r="I1567" s="10" t="s">
        <v>1841</v>
      </c>
      <c r="J1567" s="10" t="s">
        <v>1842</v>
      </c>
      <c r="K1567" s="10" t="s">
        <v>2152</v>
      </c>
      <c r="L1567" s="38" t="s">
        <v>3992</v>
      </c>
      <c r="M1567" t="str">
        <f>IFERROR(IF(G1567="","",IF(_xlfn.XLOOKUP(D1567,NOSA!C:C,NOSA!C:C)=D1567,"تحویل شده")),"تحویل نشده")</f>
        <v>تحویل شده</v>
      </c>
      <c r="N1567" s="57">
        <v>45999.393539467594</v>
      </c>
      <c r="O1567" t="s">
        <v>4552</v>
      </c>
    </row>
    <row r="1568" spans="4:15">
      <c r="D1568" t="str">
        <f t="shared" si="25"/>
        <v>عينك تيره برشكاري1404/09/17835</v>
      </c>
      <c r="G1568" t="s">
        <v>4425</v>
      </c>
      <c r="H1568" s="38">
        <v>835</v>
      </c>
      <c r="I1568" s="10" t="s">
        <v>2659</v>
      </c>
      <c r="J1568" s="10" t="s">
        <v>1873</v>
      </c>
      <c r="K1568" s="10" t="s">
        <v>1522</v>
      </c>
      <c r="L1568" s="38" t="s">
        <v>3364</v>
      </c>
      <c r="M1568" t="str">
        <f>IFERROR(IF(G1568="","",IF(_xlfn.XLOOKUP(D1568,NOSA!C:C,NOSA!C:C)=D1568,"تحویل شده")),"تحویل نشده")</f>
        <v>تحویل شده</v>
      </c>
      <c r="N1568" s="57">
        <v>45999.492852314812</v>
      </c>
      <c r="O1568" t="s">
        <v>5067</v>
      </c>
    </row>
    <row r="1569" spans="4:15">
      <c r="D1569" t="str">
        <f t="shared" si="25"/>
        <v>زمستاني - لباس زير زمستاني1404/09/17848</v>
      </c>
      <c r="G1569" t="s">
        <v>4425</v>
      </c>
      <c r="H1569" s="38">
        <v>848</v>
      </c>
      <c r="I1569" s="10" t="s">
        <v>2769</v>
      </c>
      <c r="J1569" s="10" t="s">
        <v>1952</v>
      </c>
      <c r="K1569" s="10" t="s">
        <v>479</v>
      </c>
      <c r="L1569" s="38" t="s">
        <v>3992</v>
      </c>
      <c r="M1569" t="str">
        <f>IFERROR(IF(G1569="","",IF(_xlfn.XLOOKUP(D1569,NOSA!C:C,NOSA!C:C)=D1569,"تحویل شده")),"تحویل نشده")</f>
        <v>تحویل نشده</v>
      </c>
      <c r="N1569" s="57">
        <v>45999.564872800926</v>
      </c>
      <c r="O1569" t="s">
        <v>4248</v>
      </c>
    </row>
    <row r="1570" spans="4:15">
      <c r="D1570" t="str">
        <f t="shared" si="25"/>
        <v>زمستاني - لباس زير زمستاني1404/09/17783</v>
      </c>
      <c r="G1570" t="s">
        <v>4425</v>
      </c>
      <c r="H1570" s="38">
        <v>783</v>
      </c>
      <c r="I1570" s="10" t="s">
        <v>2056</v>
      </c>
      <c r="J1570" s="10" t="s">
        <v>1854</v>
      </c>
      <c r="K1570" s="10" t="s">
        <v>479</v>
      </c>
      <c r="L1570" s="38" t="s">
        <v>3364</v>
      </c>
      <c r="M1570" t="str">
        <f>IFERROR(IF(G1570="","",IF(_xlfn.XLOOKUP(D1570,NOSA!C:C,NOSA!C:C)=D1570,"تحویل شده")),"تحویل نشده")</f>
        <v>تحویل نشده</v>
      </c>
      <c r="N1570" s="57">
        <v>45999.596411689818</v>
      </c>
      <c r="O1570" t="s">
        <v>4860</v>
      </c>
    </row>
    <row r="1571" spans="4:15">
      <c r="D1571" t="str">
        <f t="shared" si="25"/>
        <v>كاپشن كارگري1404/09/17961</v>
      </c>
      <c r="G1571" t="s">
        <v>4425</v>
      </c>
      <c r="H1571" s="38">
        <v>961</v>
      </c>
      <c r="I1571" s="10" t="s">
        <v>4313</v>
      </c>
      <c r="J1571" s="10" t="s">
        <v>1913</v>
      </c>
      <c r="K1571" s="10" t="s">
        <v>794</v>
      </c>
      <c r="L1571" s="38" t="s">
        <v>3992</v>
      </c>
      <c r="M1571" t="str">
        <f>IFERROR(IF(G1571="","",IF(_xlfn.XLOOKUP(D1571,NOSA!C:C,NOSA!C:C)=D1571,"تحویل شده")),"تحویل نشده")</f>
        <v>تحویل نشده</v>
      </c>
      <c r="N1571" s="57">
        <v>45999.602038425925</v>
      </c>
    </row>
    <row r="1572" spans="4:15">
      <c r="D1572" t="str">
        <f t="shared" si="25"/>
        <v>لباس كار ديرسوز(شلوار) 1404/09/18845</v>
      </c>
      <c r="G1572" t="s">
        <v>4426</v>
      </c>
      <c r="H1572" s="38">
        <v>845</v>
      </c>
      <c r="I1572" s="10" t="s">
        <v>2715</v>
      </c>
      <c r="J1572" s="10" t="s">
        <v>1873</v>
      </c>
      <c r="K1572" s="10" t="s">
        <v>2144</v>
      </c>
      <c r="L1572" s="38" t="s">
        <v>3992</v>
      </c>
      <c r="M1572" t="str">
        <f>IFERROR(IF(G1572="","",IF(_xlfn.XLOOKUP(D1572,NOSA!C:C,NOSA!C:C)=D1572,"تحویل شده")),"تحویل نشده")</f>
        <v>تحویل نشده</v>
      </c>
      <c r="N1572" s="57">
        <v>46000.347358333333</v>
      </c>
      <c r="O1572" t="s">
        <v>4196</v>
      </c>
    </row>
    <row r="1573" spans="4:15">
      <c r="D1573" t="str">
        <f t="shared" si="25"/>
        <v>زمستاني - لباس زير زمستاني1404/09/18866</v>
      </c>
      <c r="G1573" t="s">
        <v>4426</v>
      </c>
      <c r="H1573" s="38">
        <v>866</v>
      </c>
      <c r="I1573" s="10" t="s">
        <v>3238</v>
      </c>
      <c r="J1573" s="10" t="s">
        <v>1952</v>
      </c>
      <c r="K1573" s="10" t="s">
        <v>479</v>
      </c>
      <c r="L1573" s="38" t="s">
        <v>3992</v>
      </c>
      <c r="M1573" t="str">
        <f>IFERROR(IF(G1573="","",IF(_xlfn.XLOOKUP(D1573,NOSA!C:C,NOSA!C:C)=D1573,"تحویل شده")),"تحویل نشده")</f>
        <v>تحویل نشده</v>
      </c>
      <c r="N1573" s="57">
        <v>46000.349043402777</v>
      </c>
      <c r="O1573" t="s">
        <v>4248</v>
      </c>
    </row>
    <row r="1574" spans="4:15">
      <c r="D1574" t="str">
        <f t="shared" si="25"/>
        <v>دستكش ضد برش سبك1404/09/18938</v>
      </c>
      <c r="G1574" t="s">
        <v>4426</v>
      </c>
      <c r="H1574" s="38">
        <v>938</v>
      </c>
      <c r="I1574" s="10" t="s">
        <v>3983</v>
      </c>
      <c r="J1574" s="10" t="s">
        <v>1952</v>
      </c>
      <c r="K1574" s="10" t="s">
        <v>22</v>
      </c>
      <c r="L1574" s="38" t="s">
        <v>3364</v>
      </c>
      <c r="M1574" t="str">
        <f>IFERROR(IF(G1574="","",IF(_xlfn.XLOOKUP(D1574,NOSA!C:C,NOSA!C:C)=D1574,"تحویل شده")),"تحویل نشده")</f>
        <v>تحویل شده</v>
      </c>
      <c r="N1574" s="57">
        <v>46000.470925694448</v>
      </c>
      <c r="O1574" t="s">
        <v>5068</v>
      </c>
    </row>
    <row r="1575" spans="4:15">
      <c r="D1575" t="str">
        <f t="shared" si="25"/>
        <v>هدگير نقاب1404/09/18847</v>
      </c>
      <c r="G1575" t="s">
        <v>4426</v>
      </c>
      <c r="H1575" s="38">
        <v>847</v>
      </c>
      <c r="I1575" s="10" t="s">
        <v>2739</v>
      </c>
      <c r="J1575" s="10" t="s">
        <v>1840</v>
      </c>
      <c r="K1575" s="10" t="s">
        <v>12</v>
      </c>
      <c r="L1575" s="38" t="s">
        <v>3364</v>
      </c>
      <c r="M1575" t="str">
        <f>IFERROR(IF(G1575="","",IF(_xlfn.XLOOKUP(D1575,NOSA!C:C,NOSA!C:C)=D1575,"تحویل شده")),"تحویل نشده")</f>
        <v>تحویل شده</v>
      </c>
      <c r="N1575" s="57">
        <v>46000.676969444445</v>
      </c>
      <c r="O1575" t="s">
        <v>5069</v>
      </c>
    </row>
    <row r="1576" spans="4:15">
      <c r="D1576" t="str">
        <f t="shared" si="25"/>
        <v>دستكش ضد برش سبك1404/09/18847</v>
      </c>
      <c r="G1576" t="s">
        <v>4426</v>
      </c>
      <c r="H1576" s="38">
        <v>847</v>
      </c>
      <c r="I1576" s="10" t="s">
        <v>2739</v>
      </c>
      <c r="J1576" s="10" t="s">
        <v>1840</v>
      </c>
      <c r="K1576" s="10" t="s">
        <v>22</v>
      </c>
      <c r="L1576" s="38" t="s">
        <v>3364</v>
      </c>
      <c r="M1576" t="str">
        <f>IFERROR(IF(G1576="","",IF(_xlfn.XLOOKUP(D1576,NOSA!C:C,NOSA!C:C)=D1576,"تحویل شده")),"تحویل نشده")</f>
        <v>تحویل شده</v>
      </c>
      <c r="N1576" s="57">
        <v>46000.677567824074</v>
      </c>
      <c r="O1576" t="s">
        <v>4130</v>
      </c>
    </row>
    <row r="1577" spans="4:15">
      <c r="D1577" t="str">
        <f t="shared" si="25"/>
        <v>لباس كار ديرسوز(بلوز و شلوار)1404/09/19100012</v>
      </c>
      <c r="G1577" t="s">
        <v>4427</v>
      </c>
      <c r="H1577" s="38">
        <v>100012</v>
      </c>
      <c r="I1577" s="10" t="s">
        <v>2038</v>
      </c>
      <c r="J1577" s="10" t="s">
        <v>1838</v>
      </c>
      <c r="K1577" s="10" t="s">
        <v>2137</v>
      </c>
      <c r="L1577" s="38" t="s">
        <v>3992</v>
      </c>
      <c r="M1577" t="str">
        <f>IFERROR(IF(G1577="","",IF(_xlfn.XLOOKUP(D1577,NOSA!C:C,NOSA!C:C)=D1577,"تحویل شده")),"تحویل نشده")</f>
        <v>تحویل نشده</v>
      </c>
      <c r="N1577" s="57">
        <v>46001.578518171293</v>
      </c>
      <c r="O1577" t="s">
        <v>5070</v>
      </c>
    </row>
    <row r="1578" spans="4:15">
      <c r="D1578" t="str">
        <f t="shared" si="25"/>
        <v>نقاب روشن محافظ صورت 1404/09/22975</v>
      </c>
      <c r="G1578" t="s">
        <v>4430</v>
      </c>
      <c r="H1578" s="38">
        <v>975</v>
      </c>
      <c r="I1578" s="10" t="s">
        <v>5071</v>
      </c>
      <c r="J1578" s="10" t="s">
        <v>5072</v>
      </c>
      <c r="K1578" s="10" t="s">
        <v>223</v>
      </c>
      <c r="L1578" s="38" t="s">
        <v>3992</v>
      </c>
      <c r="M1578" t="str">
        <f>IFERROR(IF(G1578="","",IF(_xlfn.XLOOKUP(D1578,NOSA!C:C,NOSA!C:C)=D1578,"تحویل شده")),"تحویل نشده")</f>
        <v>تحویل نشده</v>
      </c>
      <c r="N1578" s="57">
        <v>46004.638573032411</v>
      </c>
      <c r="O1578" t="s">
        <v>5073</v>
      </c>
    </row>
    <row r="1579" spans="4:15">
      <c r="D1579" t="str">
        <f t="shared" si="25"/>
        <v>پيشبند نسوز چرمي1404/09/22975</v>
      </c>
      <c r="G1579" t="s">
        <v>4430</v>
      </c>
      <c r="H1579" s="38">
        <v>975</v>
      </c>
      <c r="I1579" s="10" t="s">
        <v>5071</v>
      </c>
      <c r="J1579" s="10" t="s">
        <v>5072</v>
      </c>
      <c r="K1579" s="10" t="s">
        <v>15</v>
      </c>
      <c r="L1579" s="38" t="s">
        <v>3992</v>
      </c>
      <c r="M1579" t="str">
        <f>IFERROR(IF(G1579="","",IF(_xlfn.XLOOKUP(D1579,NOSA!C:C,NOSA!C:C)=D1579,"تحویل شده")),"تحویل نشده")</f>
        <v>تحویل شده</v>
      </c>
      <c r="N1579" s="57">
        <v>46004.639147800925</v>
      </c>
    </row>
    <row r="1580" spans="4:15">
      <c r="D1580" t="str">
        <f t="shared" si="25"/>
        <v>دستكش ضد اسيد و روغن1404/09/22975</v>
      </c>
      <c r="G1580" t="s">
        <v>4430</v>
      </c>
      <c r="H1580" s="38">
        <v>975</v>
      </c>
      <c r="I1580" s="10" t="s">
        <v>5071</v>
      </c>
      <c r="J1580" s="10" t="s">
        <v>5072</v>
      </c>
      <c r="K1580" s="10" t="s">
        <v>507</v>
      </c>
      <c r="L1580" s="38" t="s">
        <v>3992</v>
      </c>
      <c r="M1580" t="str">
        <f>IFERROR(IF(G1580="","",IF(_xlfn.XLOOKUP(D1580,NOSA!C:C,NOSA!C:C)=D1580,"تحویل شده")),"تحویل نشده")</f>
        <v>تحویل شده</v>
      </c>
      <c r="N1580" s="57">
        <v>46004.63949050926</v>
      </c>
      <c r="O1580" t="s">
        <v>5074</v>
      </c>
    </row>
    <row r="1581" spans="4:15">
      <c r="D1581" t="str">
        <f t="shared" si="25"/>
        <v>1404/09/23</v>
      </c>
      <c r="G1581" t="s">
        <v>4431</v>
      </c>
      <c r="L1581" s="38" t="s">
        <v>3992</v>
      </c>
      <c r="M1581" t="str">
        <f>IFERROR(IF(G1581="","",IF(_xlfn.XLOOKUP(D1581,NOSA!C:C,NOSA!C:C)=D1581,"تحویل شده")),"تحویل نشده")</f>
        <v>تحویل نشده</v>
      </c>
      <c r="N1581" s="57">
        <v>46005.339336805555</v>
      </c>
    </row>
    <row r="1582" spans="4:15">
      <c r="D1582" t="str">
        <f t="shared" si="25"/>
        <v>لباس كار كارشناسي1404/09/23895</v>
      </c>
      <c r="G1582" t="s">
        <v>4431</v>
      </c>
      <c r="H1582" s="38">
        <v>895</v>
      </c>
      <c r="I1582" s="10" t="s">
        <v>3536</v>
      </c>
      <c r="J1582" s="10" t="s">
        <v>4140</v>
      </c>
      <c r="K1582" s="10" t="s">
        <v>2132</v>
      </c>
      <c r="L1582" s="38" t="s">
        <v>3992</v>
      </c>
      <c r="M1582" t="str">
        <f>IFERROR(IF(G1582="","",IF(_xlfn.XLOOKUP(D1582,NOSA!C:C,NOSA!C:C)=D1582,"تحویل شده")),"تحویل نشده")</f>
        <v>تحویل نشده</v>
      </c>
      <c r="N1582" s="57">
        <v>46005.340414004633</v>
      </c>
    </row>
    <row r="1583" spans="4:15">
      <c r="D1583" t="str">
        <f t="shared" si="25"/>
        <v>زمستاني - لباس زير زمستاني1404/09/23475</v>
      </c>
      <c r="G1583" t="s">
        <v>4431</v>
      </c>
      <c r="H1583" s="38">
        <v>475</v>
      </c>
      <c r="I1583" s="10" t="s">
        <v>264</v>
      </c>
      <c r="J1583" s="10" t="s">
        <v>1829</v>
      </c>
      <c r="K1583" s="10" t="s">
        <v>479</v>
      </c>
      <c r="L1583" s="38" t="s">
        <v>3992</v>
      </c>
      <c r="M1583" t="str">
        <f>IFERROR(IF(G1583="","",IF(_xlfn.XLOOKUP(D1583,NOSA!C:C,NOSA!C:C)=D1583,"تحویل شده")),"تحویل نشده")</f>
        <v>تحویل نشده</v>
      </c>
      <c r="N1583" s="57">
        <v>46005.418568865738</v>
      </c>
      <c r="O1583" t="s">
        <v>4248</v>
      </c>
    </row>
    <row r="1584" spans="4:15">
      <c r="D1584" t="str">
        <f t="shared" si="25"/>
        <v>پوتين ايمني نسوز1404/09/23895</v>
      </c>
      <c r="G1584" t="s">
        <v>4431</v>
      </c>
      <c r="H1584" s="38">
        <v>895</v>
      </c>
      <c r="I1584" s="10" t="s">
        <v>3536</v>
      </c>
      <c r="J1584" s="10" t="s">
        <v>4140</v>
      </c>
      <c r="K1584" s="10" t="s">
        <v>2151</v>
      </c>
      <c r="L1584" s="38" t="s">
        <v>3992</v>
      </c>
      <c r="M1584" t="str">
        <f>IFERROR(IF(G1584="","",IF(_xlfn.XLOOKUP(D1584,NOSA!C:C,NOSA!C:C)=D1584,"تحویل شده")),"تحویل نشده")</f>
        <v>تحویل نشده</v>
      </c>
      <c r="N1584" s="57">
        <v>46005.513084837963</v>
      </c>
    </row>
    <row r="1585" spans="4:15">
      <c r="D1585" t="str">
        <f t="shared" si="25"/>
        <v>1404/09/24</v>
      </c>
      <c r="G1585" t="s">
        <v>4432</v>
      </c>
      <c r="N1585" s="57"/>
    </row>
    <row r="1586" spans="4:15">
      <c r="D1586" t="str">
        <f t="shared" si="25"/>
        <v>گوشي ايرماف 1404/09/24166</v>
      </c>
      <c r="G1586" t="s">
        <v>4432</v>
      </c>
      <c r="H1586" s="38">
        <v>166</v>
      </c>
      <c r="I1586" s="10" t="s">
        <v>1870</v>
      </c>
      <c r="J1586" s="10" t="s">
        <v>1851</v>
      </c>
      <c r="K1586" s="10" t="s">
        <v>5075</v>
      </c>
      <c r="L1586" s="38" t="s">
        <v>3992</v>
      </c>
      <c r="M1586" t="str">
        <f>IFERROR(IF(G1586="","",IF(_xlfn.XLOOKUP(D1586,NOSA!C:C,NOSA!C:C)=D1586,"تحویل شده")),"تحویل نشده")</f>
        <v>تحویل نشده</v>
      </c>
      <c r="N1586" s="57">
        <v>46006.451699189813</v>
      </c>
    </row>
    <row r="1587" spans="4:15">
      <c r="D1587" t="str">
        <f t="shared" si="25"/>
        <v>لباس كارشناسي مديران 1404/09/24535</v>
      </c>
      <c r="G1587" t="s">
        <v>4432</v>
      </c>
      <c r="H1587" s="38">
        <v>535</v>
      </c>
      <c r="I1587" s="10" t="s">
        <v>812</v>
      </c>
      <c r="J1587" s="10" t="s">
        <v>1798</v>
      </c>
      <c r="K1587" s="10" t="s">
        <v>2396</v>
      </c>
      <c r="L1587" s="38" t="s">
        <v>3992</v>
      </c>
      <c r="M1587" t="str">
        <f>IFERROR(IF(G1587="","",IF(_xlfn.XLOOKUP(D1587,NOSA!C:C,NOSA!C:C)=D1587,"تحویل شده")),"تحویل نشده")</f>
        <v>تحویل نشده</v>
      </c>
      <c r="N1587" s="57">
        <v>46006.655603703701</v>
      </c>
      <c r="O1587" t="s">
        <v>4248</v>
      </c>
    </row>
    <row r="1588" spans="4:15">
      <c r="D1588" t="str">
        <f t="shared" si="25"/>
        <v>چكمه ايمني نسوز1404/09/25658</v>
      </c>
      <c r="G1588" t="s">
        <v>4433</v>
      </c>
      <c r="H1588" s="38">
        <v>658</v>
      </c>
      <c r="I1588" s="10" t="s">
        <v>1981</v>
      </c>
      <c r="J1588" s="10" t="s">
        <v>1844</v>
      </c>
      <c r="K1588" s="10" t="s">
        <v>2152</v>
      </c>
      <c r="L1588" s="38" t="s">
        <v>3992</v>
      </c>
      <c r="M1588" t="str">
        <f>IFERROR(IF(G1588="","",IF(_xlfn.XLOOKUP(D1588,NOSA!C:C,NOSA!C:C)=D1588,"تحویل شده")),"تحویل نشده")</f>
        <v>تحویل شده</v>
      </c>
      <c r="N1588" s="57">
        <v>46007.34398946759</v>
      </c>
      <c r="O1588" t="s">
        <v>4552</v>
      </c>
    </row>
    <row r="1589" spans="4:15">
      <c r="D1589" t="str">
        <f t="shared" si="25"/>
        <v>مقنعه نسوز كتان1404/09/25313</v>
      </c>
      <c r="G1589" t="s">
        <v>4433</v>
      </c>
      <c r="H1589" s="38">
        <v>313</v>
      </c>
      <c r="I1589" s="10" t="s">
        <v>1907</v>
      </c>
      <c r="J1589" s="10" t="s">
        <v>1869</v>
      </c>
      <c r="K1589" s="10" t="s">
        <v>31</v>
      </c>
      <c r="L1589" s="38" t="s">
        <v>3992</v>
      </c>
      <c r="M1589" t="str">
        <f>IFERROR(IF(G1589="","",IF(_xlfn.XLOOKUP(D1589,NOSA!C:C,NOSA!C:C)=D1589,"تحویل شده")),"تحویل نشده")</f>
        <v>تحویل نشده</v>
      </c>
      <c r="N1589" s="57">
        <v>46007.344501157408</v>
      </c>
    </row>
    <row r="1590" spans="4:15">
      <c r="D1590" t="str">
        <f t="shared" si="25"/>
        <v>زمستاني - لباس زير زمستاني1404/09/25488</v>
      </c>
      <c r="G1590" t="s">
        <v>4433</v>
      </c>
      <c r="H1590" s="38">
        <v>488</v>
      </c>
      <c r="I1590" s="10" t="s">
        <v>352</v>
      </c>
      <c r="J1590" s="10" t="s">
        <v>1829</v>
      </c>
      <c r="K1590" s="10" t="s">
        <v>479</v>
      </c>
      <c r="L1590" s="38" t="s">
        <v>3992</v>
      </c>
      <c r="M1590" t="str">
        <f>IFERROR(IF(G1590="","",IF(_xlfn.XLOOKUP(D1590,NOSA!C:C,NOSA!C:C)=D1590,"تحویل شده")),"تحویل نشده")</f>
        <v>تحویل نشده</v>
      </c>
      <c r="N1590" s="57">
        <v>46007.353564236109</v>
      </c>
      <c r="O1590" t="s">
        <v>4248</v>
      </c>
    </row>
    <row r="1591" spans="4:15">
      <c r="D1591" t="str">
        <f t="shared" si="25"/>
        <v>زمستاني - لباس زير زمستاني1404/09/25694</v>
      </c>
      <c r="G1591" t="s">
        <v>4433</v>
      </c>
      <c r="H1591" s="38">
        <v>694</v>
      </c>
      <c r="I1591" s="10" t="s">
        <v>128</v>
      </c>
      <c r="J1591" s="10" t="s">
        <v>1873</v>
      </c>
      <c r="K1591" s="10" t="s">
        <v>479</v>
      </c>
      <c r="L1591" s="38" t="s">
        <v>3992</v>
      </c>
      <c r="M1591" t="str">
        <f>IFERROR(IF(G1591="","",IF(_xlfn.XLOOKUP(D1591,NOSA!C:C,NOSA!C:C)=D1591,"تحویل شده")),"تحویل نشده")</f>
        <v>تحویل نشده</v>
      </c>
      <c r="N1591" s="57">
        <v>46007.385816435184</v>
      </c>
      <c r="O1591" t="s">
        <v>4248</v>
      </c>
    </row>
    <row r="1592" spans="4:15">
      <c r="D1592" t="str">
        <f t="shared" si="25"/>
        <v>زمستاني - لباس زير زمستاني1404/09/25845</v>
      </c>
      <c r="G1592" t="s">
        <v>4433</v>
      </c>
      <c r="H1592" s="38">
        <v>845</v>
      </c>
      <c r="I1592" s="10" t="s">
        <v>2715</v>
      </c>
      <c r="J1592" s="10" t="s">
        <v>1873</v>
      </c>
      <c r="K1592" s="10" t="s">
        <v>479</v>
      </c>
      <c r="L1592" s="38" t="s">
        <v>3992</v>
      </c>
      <c r="M1592" t="str">
        <f>IFERROR(IF(G1592="","",IF(_xlfn.XLOOKUP(D1592,NOSA!C:C,NOSA!C:C)=D1592,"تحویل شده")),"تحویل نشده")</f>
        <v>تحویل نشده</v>
      </c>
      <c r="N1592" s="57">
        <v>46007.58219108796</v>
      </c>
      <c r="O1592" t="s">
        <v>4248</v>
      </c>
    </row>
    <row r="1593" spans="4:15">
      <c r="D1593" t="str">
        <f t="shared" si="25"/>
        <v>زمستاني - لباس زير زمستاني1404/09/25955</v>
      </c>
      <c r="G1593" t="s">
        <v>4433</v>
      </c>
      <c r="H1593" s="38">
        <v>955</v>
      </c>
      <c r="I1593" s="10" t="s">
        <v>4231</v>
      </c>
      <c r="J1593" s="10" t="s">
        <v>1913</v>
      </c>
      <c r="K1593" s="10" t="s">
        <v>479</v>
      </c>
      <c r="L1593" s="38" t="s">
        <v>3992</v>
      </c>
      <c r="M1593" t="str">
        <f>IFERROR(IF(G1593="","",IF(_xlfn.XLOOKUP(D1593,NOSA!C:C,NOSA!C:C)=D1593,"تحویل شده")),"تحویل نشده")</f>
        <v>تحویل نشده</v>
      </c>
      <c r="N1593" s="57">
        <v>46007.582517708332</v>
      </c>
      <c r="O1593" t="s">
        <v>4248</v>
      </c>
    </row>
    <row r="1594" spans="4:15">
      <c r="D1594" t="str">
        <f t="shared" si="25"/>
        <v>كاپشن كارگري1404/09/25955</v>
      </c>
      <c r="G1594" t="s">
        <v>4433</v>
      </c>
      <c r="H1594" s="38">
        <v>955</v>
      </c>
      <c r="I1594" s="10" t="s">
        <v>4231</v>
      </c>
      <c r="J1594" s="10" t="s">
        <v>1913</v>
      </c>
      <c r="K1594" s="10" t="s">
        <v>794</v>
      </c>
      <c r="L1594" s="38" t="s">
        <v>3992</v>
      </c>
      <c r="M1594" t="str">
        <f>IFERROR(IF(G1594="","",IF(_xlfn.XLOOKUP(D1594,NOSA!C:C,NOSA!C:C)=D1594,"تحویل شده")),"تحویل نشده")</f>
        <v>تحویل شده</v>
      </c>
      <c r="N1594" s="57">
        <v>46007.583868865739</v>
      </c>
    </row>
    <row r="1595" spans="4:15">
      <c r="D1595" t="str">
        <f t="shared" si="25"/>
        <v>كاپشن كارگري1404/09/27975</v>
      </c>
      <c r="G1595" t="s">
        <v>4435</v>
      </c>
      <c r="H1595" s="38">
        <v>975</v>
      </c>
      <c r="I1595" s="10" t="s">
        <v>5071</v>
      </c>
      <c r="J1595" s="10" t="s">
        <v>5072</v>
      </c>
      <c r="K1595" s="10" t="s">
        <v>794</v>
      </c>
      <c r="L1595" s="38" t="s">
        <v>3992</v>
      </c>
      <c r="M1595" t="str">
        <f>IFERROR(IF(G1595="","",IF(_xlfn.XLOOKUP(D1595,NOSA!C:C,NOSA!C:C)=D1595,"تحویل شده")),"تحویل نشده")</f>
        <v>تحویل نشده</v>
      </c>
      <c r="N1595" s="57">
        <v>46009.350443171294</v>
      </c>
      <c r="O1595" t="s">
        <v>5076</v>
      </c>
    </row>
    <row r="1596" spans="4:15">
      <c r="D1596" t="str">
        <f t="shared" si="25"/>
        <v>پوتين ايمني نسوز1404/09/27959</v>
      </c>
      <c r="G1596" t="s">
        <v>4435</v>
      </c>
      <c r="H1596" s="38">
        <v>959</v>
      </c>
      <c r="I1596" s="10" t="s">
        <v>4282</v>
      </c>
      <c r="J1596" s="10" t="s">
        <v>1800</v>
      </c>
      <c r="K1596" s="10" t="s">
        <v>2151</v>
      </c>
      <c r="L1596" s="38" t="s">
        <v>3992</v>
      </c>
      <c r="M1596" t="str">
        <f>IFERROR(IF(G1596="","",IF(_xlfn.XLOOKUP(D1596,NOSA!C:C,NOSA!C:C)=D1596,"تحویل شده")),"تحویل نشده")</f>
        <v>تحویل نشده</v>
      </c>
      <c r="N1596" s="57">
        <v>46009.568020833336</v>
      </c>
      <c r="O1596" t="s">
        <v>5077</v>
      </c>
    </row>
    <row r="1597" spans="4:15">
      <c r="D1597" t="str">
        <f t="shared" si="25"/>
        <v>لباس كار (شلوار) 1404/09/27933</v>
      </c>
      <c r="G1597" t="s">
        <v>4435</v>
      </c>
      <c r="H1597" s="38">
        <v>933</v>
      </c>
      <c r="I1597" s="10" t="s">
        <v>3535</v>
      </c>
      <c r="J1597" s="10" t="s">
        <v>1952</v>
      </c>
      <c r="K1597" s="10" t="s">
        <v>2115</v>
      </c>
      <c r="L1597" s="38" t="s">
        <v>3992</v>
      </c>
      <c r="M1597" t="str">
        <f>IFERROR(IF(G1597="","",IF(_xlfn.XLOOKUP(D1597,NOSA!C:C,NOSA!C:C)=D1597,"تحویل شده")),"تحویل نشده")</f>
        <v>تحویل نشده</v>
      </c>
      <c r="N1597" s="57">
        <v>46009.572496875</v>
      </c>
      <c r="O1597" t="s">
        <v>4196</v>
      </c>
    </row>
    <row r="1598" spans="4:15">
      <c r="D1598" t="str">
        <f t="shared" si="25"/>
        <v>لباس كار معمولي- بلوز و شلوار1404/09/27933</v>
      </c>
      <c r="G1598" t="s">
        <v>4435</v>
      </c>
      <c r="H1598" s="38">
        <v>933</v>
      </c>
      <c r="I1598" s="10" t="s">
        <v>3535</v>
      </c>
      <c r="J1598" s="10" t="s">
        <v>1952</v>
      </c>
      <c r="K1598" s="10" t="s">
        <v>2348</v>
      </c>
      <c r="L1598" s="38" t="s">
        <v>3992</v>
      </c>
      <c r="M1598" t="str">
        <f>IFERROR(IF(G1598="","",IF(_xlfn.XLOOKUP(D1598,NOSA!C:C,NOSA!C:C)=D1598,"تحویل شده")),"تحویل نشده")</f>
        <v>تحویل نشده</v>
      </c>
      <c r="N1598" s="57">
        <v>46009.591208217593</v>
      </c>
      <c r="O1598" t="s">
        <v>4123</v>
      </c>
    </row>
    <row r="1599" spans="4:15">
      <c r="D1599" t="str">
        <f t="shared" si="25"/>
        <v>زمستاني - لباس زير زمستاني1404/09/2712</v>
      </c>
      <c r="G1599" t="s">
        <v>4435</v>
      </c>
      <c r="H1599" s="38">
        <v>12</v>
      </c>
      <c r="I1599" s="10" t="s">
        <v>1810</v>
      </c>
      <c r="J1599" s="10" t="s">
        <v>1811</v>
      </c>
      <c r="K1599" s="10" t="s">
        <v>479</v>
      </c>
      <c r="L1599" s="38" t="s">
        <v>3992</v>
      </c>
      <c r="M1599" t="str">
        <f>IFERROR(IF(G1599="","",IF(_xlfn.XLOOKUP(D1599,NOSA!C:C,NOSA!C:C)=D1599,"تحویل شده")),"تحویل نشده")</f>
        <v>تحویل نشده</v>
      </c>
      <c r="N1599" s="57">
        <v>46009.608518055553</v>
      </c>
      <c r="O1599" t="s">
        <v>4248</v>
      </c>
    </row>
    <row r="1600" spans="4:15">
      <c r="D1600" t="str">
        <f t="shared" si="25"/>
        <v>دستكش كف مواد سبك1404/09/28698</v>
      </c>
      <c r="G1600" t="s">
        <v>4436</v>
      </c>
      <c r="H1600" s="38">
        <v>698</v>
      </c>
      <c r="I1600" s="10" t="s">
        <v>1998</v>
      </c>
      <c r="J1600" s="10" t="s">
        <v>1829</v>
      </c>
      <c r="K1600" s="10" t="s">
        <v>2</v>
      </c>
      <c r="L1600" s="38" t="s">
        <v>2639</v>
      </c>
      <c r="M1600" t="str">
        <f>IFERROR(IF(G1600="","",IF(_xlfn.XLOOKUP(D1600,NOSA!C:C,NOSA!C:C)=D1600,"تحویل شده")),"تحویل نشده")</f>
        <v>تحویل نشده</v>
      </c>
      <c r="N1600" s="57">
        <v>46010.26471516204</v>
      </c>
      <c r="O1600" t="s">
        <v>4130</v>
      </c>
    </row>
    <row r="1601" spans="4:15">
      <c r="D1601" t="str">
        <f t="shared" si="25"/>
        <v>زمستاني - لباس زير زمستاني1404/09/29819</v>
      </c>
      <c r="G1601" t="s">
        <v>4437</v>
      </c>
      <c r="H1601" s="38">
        <v>819</v>
      </c>
      <c r="I1601" s="10" t="s">
        <v>2611</v>
      </c>
      <c r="J1601" s="10" t="s">
        <v>1844</v>
      </c>
      <c r="K1601" s="10" t="s">
        <v>479</v>
      </c>
      <c r="L1601" s="38" t="s">
        <v>3992</v>
      </c>
      <c r="M1601" t="str">
        <f>IFERROR(IF(G1601="","",IF(_xlfn.XLOOKUP(D1601,NOSA!C:C,NOSA!C:C)=D1601,"تحویل شده")),"تحویل نشده")</f>
        <v>تحویل نشده</v>
      </c>
      <c r="N1601" s="57">
        <v>46011.343438888885</v>
      </c>
      <c r="O1601" t="s">
        <v>4248</v>
      </c>
    </row>
    <row r="1602" spans="4:15">
      <c r="D1602" t="str">
        <f t="shared" si="25"/>
        <v>زمستاني - لباس زير زمستاني1404/09/29599</v>
      </c>
      <c r="G1602" t="s">
        <v>4437</v>
      </c>
      <c r="H1602" s="38">
        <v>599</v>
      </c>
      <c r="I1602" s="10" t="s">
        <v>82</v>
      </c>
      <c r="J1602" s="10" t="s">
        <v>1873</v>
      </c>
      <c r="K1602" s="10" t="s">
        <v>479</v>
      </c>
      <c r="L1602" s="38" t="s">
        <v>3992</v>
      </c>
      <c r="M1602" t="str">
        <f>IFERROR(IF(G1602="","",IF(_xlfn.XLOOKUP(D1602,NOSA!C:C,NOSA!C:C)=D1602,"تحویل شده")),"تحویل نشده")</f>
        <v>تحویل نشده</v>
      </c>
      <c r="N1602" s="57">
        <v>46011.344433796294</v>
      </c>
      <c r="O1602" t="s">
        <v>4248</v>
      </c>
    </row>
    <row r="1603" spans="4:15">
      <c r="D1603" t="str">
        <f t="shared" si="25"/>
        <v>لباس كار ديرسوز(بلوز و شلوار)1404/09/29599</v>
      </c>
      <c r="G1603" t="s">
        <v>4437</v>
      </c>
      <c r="H1603" s="38">
        <v>599</v>
      </c>
      <c r="I1603" s="10" t="s">
        <v>82</v>
      </c>
      <c r="J1603" s="10" t="s">
        <v>1873</v>
      </c>
      <c r="K1603" s="10" t="s">
        <v>2137</v>
      </c>
      <c r="L1603" s="38" t="s">
        <v>3992</v>
      </c>
      <c r="M1603" t="str">
        <f>IFERROR(IF(G1603="","",IF(_xlfn.XLOOKUP(D1603,NOSA!C:C,NOSA!C:C)=D1603,"تحویل شده")),"تحویل نشده")</f>
        <v>تحویل نشده</v>
      </c>
      <c r="N1603" s="57">
        <v>46011.345751620371</v>
      </c>
      <c r="O1603" t="s">
        <v>4131</v>
      </c>
    </row>
    <row r="1604" spans="4:15">
      <c r="D1604" t="str">
        <f t="shared" si="25"/>
        <v>لباس كار كارشناسي1404/09/2910</v>
      </c>
      <c r="G1604" t="s">
        <v>4437</v>
      </c>
      <c r="H1604" s="38">
        <v>10</v>
      </c>
      <c r="I1604" s="10" t="s">
        <v>1807</v>
      </c>
      <c r="J1604" s="10" t="s">
        <v>1808</v>
      </c>
      <c r="K1604" s="10" t="s">
        <v>2132</v>
      </c>
      <c r="L1604" s="38" t="s">
        <v>2609</v>
      </c>
      <c r="M1604" t="str">
        <f>IFERROR(IF(G1604="","",IF(_xlfn.XLOOKUP(D1604,NOSA!C:C,NOSA!C:C)=D1604,"تحویل شده")),"تحویل نشده")</f>
        <v>تحویل نشده</v>
      </c>
      <c r="N1604" s="57">
        <v>46011.397940162038</v>
      </c>
    </row>
    <row r="1605" spans="4:15">
      <c r="D1605" t="str">
        <f t="shared" si="25"/>
        <v>زمستاني - لباس زير زمستاني1404/09/29835</v>
      </c>
      <c r="G1605" t="s">
        <v>4437</v>
      </c>
      <c r="H1605" s="38">
        <v>835</v>
      </c>
      <c r="I1605" s="10" t="s">
        <v>2659</v>
      </c>
      <c r="J1605" s="10" t="s">
        <v>1873</v>
      </c>
      <c r="K1605" s="10" t="s">
        <v>479</v>
      </c>
      <c r="L1605" s="38" t="s">
        <v>2609</v>
      </c>
      <c r="M1605" t="str">
        <f>IFERROR(IF(G1605="","",IF(_xlfn.XLOOKUP(D1605,NOSA!C:C,NOSA!C:C)=D1605,"تحویل شده")),"تحویل نشده")</f>
        <v>تحویل نشده</v>
      </c>
      <c r="N1605" s="57">
        <v>46011.406153935182</v>
      </c>
      <c r="O1605" t="s">
        <v>4248</v>
      </c>
    </row>
    <row r="1606" spans="4:15">
      <c r="D1606" t="str">
        <f t="shared" si="25"/>
        <v>زمستاني - لباس زير زمستاني1404/09/2940</v>
      </c>
      <c r="G1606" t="s">
        <v>4437</v>
      </c>
      <c r="H1606" s="38">
        <v>40</v>
      </c>
      <c r="I1606" s="10" t="s">
        <v>1822</v>
      </c>
      <c r="J1606" s="10" t="s">
        <v>1823</v>
      </c>
      <c r="K1606" s="10" t="s">
        <v>479</v>
      </c>
      <c r="L1606" s="38" t="s">
        <v>3992</v>
      </c>
      <c r="M1606" t="str">
        <f>IFERROR(IF(G1606="","",IF(_xlfn.XLOOKUP(D1606,NOSA!C:C,NOSA!C:C)=D1606,"تحویل شده")),"تحویل نشده")</f>
        <v>تحویل نشده</v>
      </c>
      <c r="N1606" s="57">
        <v>46011.629218287038</v>
      </c>
    </row>
    <row r="1607" spans="4:15">
      <c r="D1607" t="str">
        <f t="shared" si="25"/>
        <v>زمستاني - لباس زير زمستاني1404/09/29938</v>
      </c>
      <c r="G1607" t="s">
        <v>4437</v>
      </c>
      <c r="H1607" s="38">
        <v>938</v>
      </c>
      <c r="I1607" s="10" t="s">
        <v>3983</v>
      </c>
      <c r="J1607" s="10" t="s">
        <v>1952</v>
      </c>
      <c r="K1607" s="10" t="s">
        <v>479</v>
      </c>
      <c r="L1607" s="38" t="s">
        <v>2609</v>
      </c>
      <c r="M1607" t="str">
        <f>IFERROR(IF(G1607="","",IF(_xlfn.XLOOKUP(D1607,NOSA!C:C,NOSA!C:C)=D1607,"تحویل شده")),"تحویل نشده")</f>
        <v>تحویل نشده</v>
      </c>
      <c r="N1607" s="57">
        <v>46011.647286805557</v>
      </c>
      <c r="O1607" t="s">
        <v>4243</v>
      </c>
    </row>
    <row r="1608" spans="4:15">
      <c r="D1608" t="str">
        <f t="shared" si="25"/>
        <v>لباس كار ديرسوز(بلوز و شلوار)1404/09/29100014</v>
      </c>
      <c r="G1608" t="s">
        <v>4437</v>
      </c>
      <c r="H1608" s="38">
        <v>100014</v>
      </c>
      <c r="I1608" s="10" t="s">
        <v>5061</v>
      </c>
      <c r="J1608" s="10" t="s">
        <v>1838</v>
      </c>
      <c r="K1608" s="10" t="s">
        <v>2137</v>
      </c>
      <c r="L1608" s="38" t="s">
        <v>3364</v>
      </c>
      <c r="M1608" t="str">
        <f>IFERROR(IF(G1608="","",IF(_xlfn.XLOOKUP(D1608,NOSA!C:C,NOSA!C:C)=D1608,"تحویل شده")),"تحویل نشده")</f>
        <v>تحویل شده</v>
      </c>
      <c r="N1608" s="57">
        <v>46011.944643750001</v>
      </c>
      <c r="O1608" t="s">
        <v>5078</v>
      </c>
    </row>
    <row r="1609" spans="4:15">
      <c r="D1609" t="str">
        <f t="shared" si="25"/>
        <v>دستكش ضد برش سبك1404/10/01893</v>
      </c>
      <c r="G1609" t="s">
        <v>4439</v>
      </c>
      <c r="H1609" s="38">
        <v>893</v>
      </c>
      <c r="I1609" s="10" t="s">
        <v>3490</v>
      </c>
      <c r="J1609" s="10" t="s">
        <v>4312</v>
      </c>
      <c r="K1609" s="10" t="s">
        <v>22</v>
      </c>
      <c r="L1609" s="38" t="s">
        <v>2639</v>
      </c>
      <c r="M1609" t="str">
        <f>IFERROR(IF(G1609="","",IF(_xlfn.XLOOKUP(D1609,NOSA!C:C,NOSA!C:C)=D1609,"تحویل شده")),"تحویل نشده")</f>
        <v>تحویل شده</v>
      </c>
      <c r="N1609" s="57">
        <v>46013.354619675927</v>
      </c>
      <c r="O1609" t="s">
        <v>4201</v>
      </c>
    </row>
    <row r="1610" spans="4:15">
      <c r="D1610" t="str">
        <f t="shared" ref="D1610:D1673" si="26">K1610&amp;G1610&amp;H1610</f>
        <v>كلاه ايمني1404/10/02773</v>
      </c>
      <c r="G1610" t="s">
        <v>4440</v>
      </c>
      <c r="H1610" s="38">
        <v>773</v>
      </c>
      <c r="I1610" s="10" t="s">
        <v>2048</v>
      </c>
      <c r="J1610" s="10" t="s">
        <v>1840</v>
      </c>
      <c r="K1610" s="10" t="s">
        <v>2096</v>
      </c>
      <c r="L1610" s="38" t="s">
        <v>3992</v>
      </c>
      <c r="M1610" t="str">
        <f>IFERROR(IF(G1610="","",IF(_xlfn.XLOOKUP(D1610,NOSA!C:C,NOSA!C:C)=D1610,"تحویل شده")),"تحویل نشده")</f>
        <v>تحویل شده</v>
      </c>
      <c r="N1610" s="57">
        <v>46014.475587037035</v>
      </c>
      <c r="O1610" t="s">
        <v>4248</v>
      </c>
    </row>
    <row r="1611" spans="4:15">
      <c r="D1611" t="str">
        <f t="shared" si="26"/>
        <v>پيشبند نسوز آلومينيومي1404/10/02701</v>
      </c>
      <c r="G1611" t="s">
        <v>4440</v>
      </c>
      <c r="H1611" s="38">
        <v>701</v>
      </c>
      <c r="I1611" s="10" t="s">
        <v>1999</v>
      </c>
      <c r="J1611" s="10" t="s">
        <v>1842</v>
      </c>
      <c r="K1611" s="10" t="s">
        <v>36</v>
      </c>
      <c r="L1611" s="38" t="s">
        <v>3992</v>
      </c>
      <c r="M1611" t="str">
        <f>IFERROR(IF(G1611="","",IF(_xlfn.XLOOKUP(D1611,NOSA!C:C,NOSA!C:C)=D1611,"تحویل شده")),"تحویل نشده")</f>
        <v>تحویل شده</v>
      </c>
      <c r="N1611" s="57">
        <v>46014.596480092594</v>
      </c>
      <c r="O1611" t="s">
        <v>4224</v>
      </c>
    </row>
    <row r="1612" spans="4:15">
      <c r="D1612" t="str">
        <f t="shared" si="26"/>
        <v>مقنعه نسوز چرمي1404/10/02701</v>
      </c>
      <c r="G1612" t="s">
        <v>4440</v>
      </c>
      <c r="H1612" s="38">
        <v>701</v>
      </c>
      <c r="I1612" s="10" t="s">
        <v>1999</v>
      </c>
      <c r="J1612" s="10" t="s">
        <v>1842</v>
      </c>
      <c r="K1612" s="10" t="s">
        <v>7</v>
      </c>
      <c r="L1612" s="38" t="s">
        <v>3992</v>
      </c>
      <c r="M1612" t="str">
        <f>IFERROR(IF(G1612="","",IF(_xlfn.XLOOKUP(D1612,NOSA!C:C,NOSA!C:C)=D1612,"تحویل شده")),"تحویل نشده")</f>
        <v>تحویل نشده</v>
      </c>
      <c r="N1612" s="57">
        <v>46014.596771875003</v>
      </c>
      <c r="O1612" t="s">
        <v>4601</v>
      </c>
    </row>
    <row r="1613" spans="4:15">
      <c r="D1613" t="str">
        <f t="shared" si="26"/>
        <v>دستكش ساق بلند نسوز1404/10/02701</v>
      </c>
      <c r="G1613" t="s">
        <v>4440</v>
      </c>
      <c r="H1613" s="38">
        <v>701</v>
      </c>
      <c r="I1613" s="10" t="s">
        <v>1999</v>
      </c>
      <c r="J1613" s="10" t="s">
        <v>1842</v>
      </c>
      <c r="K1613" s="10" t="s">
        <v>180</v>
      </c>
      <c r="L1613" s="38" t="s">
        <v>3992</v>
      </c>
      <c r="M1613" t="str">
        <f>IFERROR(IF(G1613="","",IF(_xlfn.XLOOKUP(D1613,NOSA!C:C,NOSA!C:C)=D1613,"تحویل شده")),"تحویل نشده")</f>
        <v>تحویل شده</v>
      </c>
      <c r="N1613" s="57">
        <v>46014.597000578702</v>
      </c>
      <c r="O1613" t="s">
        <v>4130</v>
      </c>
    </row>
    <row r="1614" spans="4:15">
      <c r="D1614" t="str">
        <f t="shared" si="26"/>
        <v>نقاب تيره محافظ صورت مدلcanasafe1404/10/0286</v>
      </c>
      <c r="G1614" t="s">
        <v>4440</v>
      </c>
      <c r="H1614" s="38">
        <v>86</v>
      </c>
      <c r="I1614" s="10" t="s">
        <v>1841</v>
      </c>
      <c r="J1614" s="10" t="s">
        <v>1842</v>
      </c>
      <c r="K1614" s="10" t="s">
        <v>774</v>
      </c>
      <c r="L1614" s="38" t="s">
        <v>3992</v>
      </c>
      <c r="M1614" t="str">
        <f>IFERROR(IF(G1614="","",IF(_xlfn.XLOOKUP(D1614,NOSA!C:C,NOSA!C:C)=D1614,"تحویل شده")),"تحویل نشده")</f>
        <v>تحویل نشده</v>
      </c>
      <c r="N1614" s="57">
        <v>46014.606405092592</v>
      </c>
      <c r="O1614" t="s">
        <v>5079</v>
      </c>
    </row>
    <row r="1615" spans="4:15">
      <c r="D1615" t="str">
        <f t="shared" si="26"/>
        <v>لباس كار كارشناسي1404/10/02791</v>
      </c>
      <c r="G1615" t="s">
        <v>4440</v>
      </c>
      <c r="H1615" s="38">
        <v>791</v>
      </c>
      <c r="I1615" s="10" t="s">
        <v>2063</v>
      </c>
      <c r="J1615" s="10" t="s">
        <v>1971</v>
      </c>
      <c r="K1615" s="10" t="s">
        <v>2132</v>
      </c>
      <c r="L1615" s="38" t="s">
        <v>3992</v>
      </c>
      <c r="M1615" t="str">
        <f>IFERROR(IF(G1615="","",IF(_xlfn.XLOOKUP(D1615,NOSA!C:C,NOSA!C:C)=D1615,"تحویل شده")),"تحویل نشده")</f>
        <v>تحویل نشده</v>
      </c>
      <c r="N1615" s="57">
        <v>46014.627878009262</v>
      </c>
      <c r="O1615" t="s">
        <v>5080</v>
      </c>
    </row>
    <row r="1616" spans="4:15">
      <c r="D1616" t="str">
        <f t="shared" si="26"/>
        <v>لباس كار ديرسوز(شلوار) 1404/10/03294</v>
      </c>
      <c r="G1616" t="s">
        <v>4441</v>
      </c>
      <c r="H1616" s="38">
        <v>294</v>
      </c>
      <c r="I1616" s="10" t="s">
        <v>1900</v>
      </c>
      <c r="J1616" s="10" t="s">
        <v>1851</v>
      </c>
      <c r="K1616" s="10" t="s">
        <v>2144</v>
      </c>
      <c r="L1616" s="38" t="s">
        <v>3992</v>
      </c>
      <c r="M1616" t="str">
        <f>IFERROR(IF(G1616="","",IF(_xlfn.XLOOKUP(D1616,NOSA!C:C,NOSA!C:C)=D1616,"تحویل شده")),"تحویل نشده")</f>
        <v>تحویل نشده</v>
      </c>
      <c r="N1616" s="57">
        <v>46015.422302430554</v>
      </c>
      <c r="O1616" t="s">
        <v>4196</v>
      </c>
    </row>
    <row r="1617" spans="4:15">
      <c r="D1617" t="str">
        <f t="shared" si="26"/>
        <v>چكمه ايمني نسوز1404/10/03294</v>
      </c>
      <c r="G1617" t="s">
        <v>4441</v>
      </c>
      <c r="H1617" s="38">
        <v>294</v>
      </c>
      <c r="I1617" s="10" t="s">
        <v>1900</v>
      </c>
      <c r="J1617" s="10" t="s">
        <v>1851</v>
      </c>
      <c r="K1617" s="10" t="s">
        <v>2152</v>
      </c>
      <c r="L1617" s="38" t="s">
        <v>3992</v>
      </c>
      <c r="M1617" t="str">
        <f>IFERROR(IF(G1617="","",IF(_xlfn.XLOOKUP(D1617,NOSA!C:C,NOSA!C:C)=D1617,"تحویل شده")),"تحویل نشده")</f>
        <v>تحویل شده</v>
      </c>
      <c r="N1617" s="57">
        <v>46015.422969675928</v>
      </c>
    </row>
    <row r="1618" spans="4:15">
      <c r="D1618" t="str">
        <f t="shared" si="26"/>
        <v>لباس كار معمولي- بلوز و شلوار1404/10/03580</v>
      </c>
      <c r="G1618" t="s">
        <v>4441</v>
      </c>
      <c r="H1618" s="38">
        <v>580</v>
      </c>
      <c r="I1618" s="10" t="s">
        <v>1950</v>
      </c>
      <c r="J1618" s="10" t="s">
        <v>1873</v>
      </c>
      <c r="K1618" s="10" t="s">
        <v>2348</v>
      </c>
      <c r="L1618" s="38" t="s">
        <v>3992</v>
      </c>
      <c r="M1618" t="str">
        <f>IFERROR(IF(G1618="","",IF(_xlfn.XLOOKUP(D1618,NOSA!C:C,NOSA!C:C)=D1618,"تحویل شده")),"تحویل نشده")</f>
        <v>تحویل نشده</v>
      </c>
      <c r="N1618" s="57">
        <v>46015.462064236111</v>
      </c>
      <c r="O1618" t="s">
        <v>4831</v>
      </c>
    </row>
    <row r="1619" spans="4:15">
      <c r="D1619" t="str">
        <f t="shared" si="26"/>
        <v>دستكش كف مواد سبك1404/10/03387</v>
      </c>
      <c r="G1619" t="s">
        <v>4441</v>
      </c>
      <c r="H1619" s="38">
        <v>387</v>
      </c>
      <c r="I1619" s="10" t="s">
        <v>1923</v>
      </c>
      <c r="J1619" s="10" t="s">
        <v>1831</v>
      </c>
      <c r="K1619" s="10" t="s">
        <v>2</v>
      </c>
      <c r="L1619" s="38" t="s">
        <v>2639</v>
      </c>
      <c r="M1619" t="str">
        <f>IFERROR(IF(G1619="","",IF(_xlfn.XLOOKUP(D1619,NOSA!C:C,NOSA!C:C)=D1619,"تحویل شده")),"تحویل نشده")</f>
        <v>تحویل شده</v>
      </c>
      <c r="N1619" s="57">
        <v>46015.875630324073</v>
      </c>
      <c r="O1619" t="s">
        <v>4201</v>
      </c>
    </row>
    <row r="1620" spans="4:15">
      <c r="D1620" t="str">
        <f t="shared" si="26"/>
        <v>لباس كار (بلوز) 1404/10/04931</v>
      </c>
      <c r="G1620" t="s">
        <v>4442</v>
      </c>
      <c r="H1620" s="38">
        <v>931</v>
      </c>
      <c r="I1620" s="10" t="s">
        <v>3533</v>
      </c>
      <c r="J1620" s="10" t="s">
        <v>1967</v>
      </c>
      <c r="K1620" s="10" t="s">
        <v>2284</v>
      </c>
      <c r="L1620" s="38" t="s">
        <v>2609</v>
      </c>
      <c r="M1620" t="str">
        <f>IFERROR(IF(G1620="","",IF(_xlfn.XLOOKUP(D1620,NOSA!C:C,NOSA!C:C)=D1620,"تحویل شده")),"تحویل نشده")</f>
        <v>تحویل نشده</v>
      </c>
      <c r="N1620" s="57">
        <v>46016.520459953703</v>
      </c>
      <c r="O1620" t="s">
        <v>5081</v>
      </c>
    </row>
    <row r="1621" spans="4:15">
      <c r="D1621" t="str">
        <f t="shared" si="26"/>
        <v>لباس كار ديرسوز(شلوار) 1404/10/04931</v>
      </c>
      <c r="G1621" t="s">
        <v>4442</v>
      </c>
      <c r="H1621" s="38">
        <v>931</v>
      </c>
      <c r="I1621" s="10" t="s">
        <v>3533</v>
      </c>
      <c r="J1621" s="10" t="s">
        <v>1967</v>
      </c>
      <c r="K1621" s="10" t="s">
        <v>2144</v>
      </c>
      <c r="L1621" s="38" t="s">
        <v>2609</v>
      </c>
      <c r="M1621" t="str">
        <f>IFERROR(IF(G1621="","",IF(_xlfn.XLOOKUP(D1621,NOSA!C:C,NOSA!C:C)=D1621,"تحویل شده")),"تحویل نشده")</f>
        <v>تحویل نشده</v>
      </c>
      <c r="N1621" s="57">
        <v>46016.520727199073</v>
      </c>
      <c r="O1621" t="s">
        <v>4196</v>
      </c>
    </row>
    <row r="1622" spans="4:15">
      <c r="D1622" t="str">
        <f t="shared" si="26"/>
        <v>دستكش ضد برش سبك1404/10/05877</v>
      </c>
      <c r="G1622" t="s">
        <v>4443</v>
      </c>
      <c r="H1622" s="38">
        <v>877</v>
      </c>
      <c r="I1622" s="10" t="s">
        <v>730</v>
      </c>
      <c r="J1622" s="10" t="s">
        <v>1800</v>
      </c>
      <c r="K1622" s="10" t="s">
        <v>22</v>
      </c>
      <c r="L1622" s="38" t="s">
        <v>2639</v>
      </c>
      <c r="M1622" t="str">
        <f>IFERROR(IF(G1622="","",IF(_xlfn.XLOOKUP(D1622,NOSA!C:C,NOSA!C:C)=D1622,"تحویل شده")),"تحویل نشده")</f>
        <v>تحویل شده</v>
      </c>
      <c r="N1622" s="57">
        <v>46017.545721643517</v>
      </c>
      <c r="O1622" t="s">
        <v>4201</v>
      </c>
    </row>
    <row r="1623" spans="4:15">
      <c r="D1623" t="str">
        <f t="shared" si="26"/>
        <v>دستكش ضد برش سبك1404/10/06866</v>
      </c>
      <c r="G1623" t="s">
        <v>4444</v>
      </c>
      <c r="H1623" s="38">
        <v>866</v>
      </c>
      <c r="I1623" s="10" t="s">
        <v>3238</v>
      </c>
      <c r="J1623" s="10" t="s">
        <v>1952</v>
      </c>
      <c r="K1623" s="10" t="s">
        <v>22</v>
      </c>
      <c r="L1623" s="38" t="s">
        <v>2639</v>
      </c>
      <c r="M1623" t="str">
        <f>IFERROR(IF(G1623="","",IF(_xlfn.XLOOKUP(D1623,NOSA!C:C,NOSA!C:C)=D1623,"تحویل شده")),"تحویل نشده")</f>
        <v>تحویل شده</v>
      </c>
      <c r="N1623" s="57">
        <v>46018.547908217595</v>
      </c>
      <c r="O1623" t="s">
        <v>4201</v>
      </c>
    </row>
    <row r="1624" spans="4:15">
      <c r="D1624" t="str">
        <f t="shared" si="26"/>
        <v>زمستاني - لباس زير زمستاني1404/10/07733</v>
      </c>
      <c r="G1624" t="s">
        <v>4445</v>
      </c>
      <c r="H1624" s="38">
        <v>733</v>
      </c>
      <c r="I1624" s="10" t="s">
        <v>2017</v>
      </c>
      <c r="J1624" s="10" t="s">
        <v>1913</v>
      </c>
      <c r="K1624" s="10" t="s">
        <v>479</v>
      </c>
      <c r="L1624" s="38" t="s">
        <v>3992</v>
      </c>
      <c r="M1624" t="str">
        <f>IFERROR(IF(G1624="","",IF(_xlfn.XLOOKUP(D1624,NOSA!C:C,NOSA!C:C)=D1624,"تحویل شده")),"تحویل نشده")</f>
        <v>تحویل نشده</v>
      </c>
      <c r="N1624" s="57">
        <v>46019.442291203704</v>
      </c>
      <c r="O1624" t="s">
        <v>4248</v>
      </c>
    </row>
    <row r="1625" spans="4:15">
      <c r="D1625" t="str">
        <f t="shared" si="26"/>
        <v>دستكش ضد برش سبك1404/10/07567</v>
      </c>
      <c r="G1625" t="s">
        <v>4445</v>
      </c>
      <c r="H1625" s="38">
        <v>567</v>
      </c>
      <c r="I1625" s="10" t="s">
        <v>1947</v>
      </c>
      <c r="J1625" s="10" t="s">
        <v>1844</v>
      </c>
      <c r="K1625" s="10" t="s">
        <v>22</v>
      </c>
      <c r="L1625" s="38" t="s">
        <v>3992</v>
      </c>
      <c r="M1625" t="str">
        <f>IFERROR(IF(G1625="","",IF(_xlfn.XLOOKUP(D1625,NOSA!C:C,NOSA!C:C)=D1625,"تحویل شده")),"تحویل نشده")</f>
        <v>تحویل شده</v>
      </c>
      <c r="N1625" s="57">
        <v>46019.486039351854</v>
      </c>
      <c r="O1625" t="s">
        <v>4248</v>
      </c>
    </row>
    <row r="1626" spans="4:15">
      <c r="D1626" t="str">
        <f t="shared" si="26"/>
        <v>زمستاني - لباس زير زمستاني1404/10/07567</v>
      </c>
      <c r="G1626" t="s">
        <v>4445</v>
      </c>
      <c r="H1626" s="38">
        <v>567</v>
      </c>
      <c r="I1626" s="10" t="s">
        <v>1947</v>
      </c>
      <c r="J1626" s="10" t="s">
        <v>1844</v>
      </c>
      <c r="K1626" s="10" t="s">
        <v>479</v>
      </c>
      <c r="L1626" s="38" t="s">
        <v>3992</v>
      </c>
      <c r="M1626" t="str">
        <f>IFERROR(IF(G1626="","",IF(_xlfn.XLOOKUP(D1626,NOSA!C:C,NOSA!C:C)=D1626,"تحویل شده")),"تحویل نشده")</f>
        <v>تحویل نشده</v>
      </c>
      <c r="N1626" s="57">
        <v>46019.487351388889</v>
      </c>
      <c r="O1626" t="s">
        <v>4248</v>
      </c>
    </row>
    <row r="1627" spans="4:15">
      <c r="G1627" t="s">
        <v>4445</v>
      </c>
      <c r="H1627" s="38">
        <v>725</v>
      </c>
      <c r="I1627" s="10" t="s">
        <v>2011</v>
      </c>
      <c r="J1627" s="10" t="s">
        <v>1844</v>
      </c>
      <c r="K1627" s="10" t="s">
        <v>22</v>
      </c>
      <c r="L1627" s="38" t="s">
        <v>3992</v>
      </c>
      <c r="N1627" s="57">
        <v>46019.488646064812</v>
      </c>
      <c r="O1627" t="s">
        <v>4248</v>
      </c>
    </row>
    <row r="1628" spans="4:15">
      <c r="D1628" t="str">
        <f t="shared" si="26"/>
        <v>لباس كار ديرسوز(بلوز و شلوار)1404/10/08866</v>
      </c>
      <c r="G1628" t="s">
        <v>4446</v>
      </c>
      <c r="H1628" s="38">
        <v>866</v>
      </c>
      <c r="I1628" s="10" t="s">
        <v>3238</v>
      </c>
      <c r="J1628" s="10" t="s">
        <v>1952</v>
      </c>
      <c r="K1628" s="10" t="s">
        <v>2137</v>
      </c>
      <c r="L1628" s="38" t="s">
        <v>3992</v>
      </c>
      <c r="M1628" t="str">
        <f>IFERROR(IF(G1628="","",IF(_xlfn.XLOOKUP(D1628,NOSA!C:C,NOSA!C:C)=D1628,"تحویل شده")),"تحویل نشده")</f>
        <v>تحویل شده</v>
      </c>
      <c r="N1628" s="57">
        <v>46020.367485069444</v>
      </c>
      <c r="O1628" t="s">
        <v>4208</v>
      </c>
    </row>
    <row r="1629" spans="4:15">
      <c r="D1629" t="str">
        <f t="shared" si="26"/>
        <v>پوتين ايمني نسوز1404/10/08866</v>
      </c>
      <c r="G1629" t="s">
        <v>4446</v>
      </c>
      <c r="H1629" s="38">
        <v>866</v>
      </c>
      <c r="I1629" s="10" t="s">
        <v>3238</v>
      </c>
      <c r="J1629" s="10" t="s">
        <v>1952</v>
      </c>
      <c r="K1629" s="10" t="s">
        <v>2151</v>
      </c>
      <c r="L1629" s="38" t="s">
        <v>3992</v>
      </c>
      <c r="M1629" t="str">
        <f>IFERROR(IF(G1629="","",IF(_xlfn.XLOOKUP(D1629,NOSA!C:C,NOSA!C:C)=D1629,"تحویل شده")),"تحویل نشده")</f>
        <v>تحویل شده</v>
      </c>
      <c r="N1629" s="57">
        <v>46020.367663541663</v>
      </c>
      <c r="O1629" t="s">
        <v>4581</v>
      </c>
    </row>
    <row r="1630" spans="4:15">
      <c r="D1630" t="str">
        <f t="shared" si="26"/>
        <v>لباس كار معمولي- بلوز و شلوار1404/10/08635</v>
      </c>
      <c r="G1630" t="s">
        <v>4446</v>
      </c>
      <c r="H1630" s="38">
        <v>635</v>
      </c>
      <c r="I1630" s="10" t="s">
        <v>1968</v>
      </c>
      <c r="J1630" s="10" t="s">
        <v>1858</v>
      </c>
      <c r="K1630" s="10" t="s">
        <v>2348</v>
      </c>
      <c r="L1630" s="38" t="s">
        <v>3992</v>
      </c>
      <c r="M1630" t="str">
        <f>IFERROR(IF(G1630="","",IF(_xlfn.XLOOKUP(D1630,NOSA!C:C,NOSA!C:C)=D1630,"تحویل شده")),"تحویل نشده")</f>
        <v>تحویل نشده</v>
      </c>
      <c r="N1630" s="57">
        <v>46020.39385659722</v>
      </c>
      <c r="O1630" t="s">
        <v>5082</v>
      </c>
    </row>
    <row r="1631" spans="4:15">
      <c r="D1631" t="str">
        <f t="shared" si="26"/>
        <v>زمستاني - لباس زير زمستاني1404/10/08829</v>
      </c>
      <c r="G1631" t="s">
        <v>4446</v>
      </c>
      <c r="H1631" s="38">
        <v>829</v>
      </c>
      <c r="I1631" s="10" t="s">
        <v>2620</v>
      </c>
      <c r="J1631" s="10" t="s">
        <v>1840</v>
      </c>
      <c r="K1631" s="10" t="s">
        <v>479</v>
      </c>
      <c r="L1631" s="38" t="s">
        <v>3992</v>
      </c>
      <c r="M1631" t="str">
        <f>IFERROR(IF(G1631="","",IF(_xlfn.XLOOKUP(D1631,NOSA!C:C,NOSA!C:C)=D1631,"تحویل شده")),"تحویل نشده")</f>
        <v>تحویل نشده</v>
      </c>
      <c r="N1631" s="57">
        <v>46020.415768402781</v>
      </c>
      <c r="O1631" t="s">
        <v>4248</v>
      </c>
    </row>
    <row r="1632" spans="4:15">
      <c r="D1632" t="str">
        <f t="shared" si="26"/>
        <v>لباس كار ديرسوز(شلوار) 1404/10/08829</v>
      </c>
      <c r="G1632" t="s">
        <v>4446</v>
      </c>
      <c r="H1632" s="38">
        <v>829</v>
      </c>
      <c r="I1632" s="10" t="s">
        <v>2620</v>
      </c>
      <c r="J1632" s="10" t="s">
        <v>1840</v>
      </c>
      <c r="K1632" s="10" t="s">
        <v>2144</v>
      </c>
      <c r="L1632" s="38" t="s">
        <v>3992</v>
      </c>
      <c r="M1632" t="str">
        <f>IFERROR(IF(G1632="","",IF(_xlfn.XLOOKUP(D1632,NOSA!C:C,NOSA!C:C)=D1632,"تحویل شده")),"تحویل نشده")</f>
        <v>تحویل نشده</v>
      </c>
      <c r="N1632" s="57">
        <v>46020.416041319448</v>
      </c>
    </row>
    <row r="1633" spans="4:15">
      <c r="D1633" t="str">
        <f t="shared" si="26"/>
        <v>پيشبند نسوز آلومينيومي1404/10/10128</v>
      </c>
      <c r="G1633" t="s">
        <v>4448</v>
      </c>
      <c r="H1633" s="38">
        <v>128</v>
      </c>
      <c r="I1633" s="10" t="s">
        <v>1855</v>
      </c>
      <c r="J1633" s="10" t="s">
        <v>1842</v>
      </c>
      <c r="K1633" s="10" t="s">
        <v>36</v>
      </c>
      <c r="L1633" s="38" t="s">
        <v>2609</v>
      </c>
      <c r="M1633" t="str">
        <f>IFERROR(IF(G1633="","",IF(_xlfn.XLOOKUP(D1633,NOSA!C:C,NOSA!C:C)=D1633,"تحویل شده")),"تحویل نشده")</f>
        <v>تحویل شده</v>
      </c>
      <c r="N1633" s="57">
        <v>46022.99776111111</v>
      </c>
      <c r="O1633" t="s">
        <v>4224</v>
      </c>
    </row>
    <row r="1634" spans="4:15">
      <c r="D1634" t="str">
        <f t="shared" si="26"/>
        <v>پيشبند نسوز چرمي1404/10/10128</v>
      </c>
      <c r="G1634" t="s">
        <v>4448</v>
      </c>
      <c r="H1634" s="38">
        <v>128</v>
      </c>
      <c r="I1634" s="10" t="s">
        <v>1855</v>
      </c>
      <c r="J1634" s="10" t="s">
        <v>1842</v>
      </c>
      <c r="K1634" s="10" t="s">
        <v>15</v>
      </c>
      <c r="L1634" s="38" t="s">
        <v>2609</v>
      </c>
      <c r="M1634" t="str">
        <f>IFERROR(IF(G1634="","",IF(_xlfn.XLOOKUP(D1634,NOSA!C:C,NOSA!C:C)=D1634,"تحویل شده")),"تحویل نشده")</f>
        <v>تحویل شده</v>
      </c>
      <c r="N1634" s="57">
        <v>46022.998822800924</v>
      </c>
      <c r="O1634" t="s">
        <v>5083</v>
      </c>
    </row>
    <row r="1635" spans="4:15">
      <c r="D1635" t="str">
        <f t="shared" si="26"/>
        <v>پيشبند نسوز آلومينيومي1404/10/11936</v>
      </c>
      <c r="G1635" t="s">
        <v>4449</v>
      </c>
      <c r="H1635" s="38">
        <v>936</v>
      </c>
      <c r="I1635" s="10" t="s">
        <v>3982</v>
      </c>
      <c r="J1635" s="10" t="s">
        <v>1842</v>
      </c>
      <c r="K1635" s="10" t="s">
        <v>36</v>
      </c>
      <c r="L1635" s="38" t="s">
        <v>2609</v>
      </c>
      <c r="M1635" t="str">
        <f>IFERROR(IF(G1635="","",IF(_xlfn.XLOOKUP(D1635,NOSA!C:C,NOSA!C:C)=D1635,"تحویل شده")),"تحویل نشده")</f>
        <v>تحویل نشده</v>
      </c>
      <c r="N1635" s="57">
        <v>46023.007380902774</v>
      </c>
      <c r="O1635" t="s">
        <v>5004</v>
      </c>
    </row>
    <row r="1636" spans="4:15">
      <c r="D1636" t="str">
        <f t="shared" si="26"/>
        <v>مقنعه نسوز چرمي1404/10/11936</v>
      </c>
      <c r="G1636" t="s">
        <v>4449</v>
      </c>
      <c r="H1636" s="38">
        <v>936</v>
      </c>
      <c r="I1636" s="10" t="s">
        <v>3982</v>
      </c>
      <c r="J1636" s="10" t="s">
        <v>1842</v>
      </c>
      <c r="K1636" s="10" t="s">
        <v>7</v>
      </c>
      <c r="L1636" s="38" t="s">
        <v>2609</v>
      </c>
      <c r="M1636" t="str">
        <f>IFERROR(IF(G1636="","",IF(_xlfn.XLOOKUP(D1636,NOSA!C:C,NOSA!C:C)=D1636,"تحویل شده")),"تحویل نشده")</f>
        <v>تحویل نشده</v>
      </c>
      <c r="N1636" s="57">
        <v>46023.007967708334</v>
      </c>
      <c r="O1636" t="s">
        <v>5004</v>
      </c>
    </row>
    <row r="1637" spans="4:15">
      <c r="D1637" t="str">
        <f t="shared" si="26"/>
        <v>لباس كار (شلوار) 1404/10/11941</v>
      </c>
      <c r="G1637" t="s">
        <v>4449</v>
      </c>
      <c r="H1637" s="38">
        <v>941</v>
      </c>
      <c r="I1637" s="10" t="s">
        <v>4113</v>
      </c>
      <c r="J1637" s="10" t="s">
        <v>1873</v>
      </c>
      <c r="K1637" s="10" t="s">
        <v>2115</v>
      </c>
      <c r="L1637" s="38" t="s">
        <v>3992</v>
      </c>
      <c r="M1637" t="str">
        <f>IFERROR(IF(G1637="","",IF(_xlfn.XLOOKUP(D1637,NOSA!C:C,NOSA!C:C)=D1637,"تحویل شده")),"تحویل نشده")</f>
        <v>تحویل نشده</v>
      </c>
      <c r="N1637" s="57">
        <v>46023.487581944442</v>
      </c>
      <c r="O1637" t="s">
        <v>5084</v>
      </c>
    </row>
    <row r="1638" spans="4:15">
      <c r="D1638" t="str">
        <f t="shared" si="26"/>
        <v>زمستاني - لباس زير زمستاني1404/10/11862</v>
      </c>
      <c r="G1638" t="s">
        <v>4449</v>
      </c>
      <c r="H1638" s="38">
        <v>862</v>
      </c>
      <c r="I1638" s="10" t="s">
        <v>3192</v>
      </c>
      <c r="J1638" s="10" t="s">
        <v>1873</v>
      </c>
      <c r="K1638" s="10" t="s">
        <v>479</v>
      </c>
      <c r="L1638" s="38" t="s">
        <v>2609</v>
      </c>
      <c r="M1638" t="str">
        <f>IFERROR(IF(G1638="","",IF(_xlfn.XLOOKUP(D1638,NOSA!C:C,NOSA!C:C)=D1638,"تحویل شده")),"تحویل نشده")</f>
        <v>تحویل نشده</v>
      </c>
      <c r="N1638" s="57">
        <v>46023.813977083337</v>
      </c>
      <c r="O1638" t="s">
        <v>4248</v>
      </c>
    </row>
    <row r="1639" spans="4:15">
      <c r="D1639" t="str">
        <f t="shared" si="26"/>
        <v>رابط فنري نقاب كلاه ايمني1404/10/11819</v>
      </c>
      <c r="G1639" t="s">
        <v>4449</v>
      </c>
      <c r="H1639" s="38">
        <v>819</v>
      </c>
      <c r="I1639" s="10" t="s">
        <v>2611</v>
      </c>
      <c r="J1639" s="10" t="s">
        <v>1844</v>
      </c>
      <c r="K1639" s="10" t="s">
        <v>135</v>
      </c>
      <c r="L1639" s="38" t="s">
        <v>2609</v>
      </c>
      <c r="M1639" t="str">
        <f>IFERROR(IF(G1639="","",IF(_xlfn.XLOOKUP(D1639,NOSA!C:C,NOSA!C:C)=D1639,"تحویل شده")),"تحویل نشده")</f>
        <v>تحویل شده</v>
      </c>
      <c r="N1639" s="57">
        <v>46023.894022685185</v>
      </c>
      <c r="O1639" t="s">
        <v>5085</v>
      </c>
    </row>
    <row r="1640" spans="4:15">
      <c r="D1640" t="str">
        <f t="shared" si="26"/>
        <v>فيلتر ماسك نيم صورت (3M) مدل 20911404/10/12723</v>
      </c>
      <c r="G1640" t="s">
        <v>4450</v>
      </c>
      <c r="H1640" s="38">
        <v>723</v>
      </c>
      <c r="I1640" s="10" t="s">
        <v>2010</v>
      </c>
      <c r="J1640" s="10" t="s">
        <v>1838</v>
      </c>
      <c r="K1640" s="10" t="s">
        <v>53</v>
      </c>
      <c r="L1640" s="38" t="s">
        <v>2609</v>
      </c>
      <c r="M1640" t="str">
        <f>IFERROR(IF(G1640="","",IF(_xlfn.XLOOKUP(D1640,NOSA!C:C,NOSA!C:C)=D1640,"تحویل شده")),"تحویل نشده")</f>
        <v>تحویل نشده</v>
      </c>
      <c r="N1640" s="57">
        <v>46024.026341203702</v>
      </c>
      <c r="O1640" t="s">
        <v>5086</v>
      </c>
    </row>
    <row r="1641" spans="4:15">
      <c r="D1641" t="str">
        <f t="shared" si="26"/>
        <v>زمستاني - لباس زير زمستاني1404/10/14584</v>
      </c>
      <c r="G1641" t="s">
        <v>4452</v>
      </c>
      <c r="H1641" s="38">
        <v>584</v>
      </c>
      <c r="I1641" s="10" t="s">
        <v>1953</v>
      </c>
      <c r="J1641" s="10" t="s">
        <v>1844</v>
      </c>
      <c r="K1641" s="10" t="s">
        <v>479</v>
      </c>
      <c r="L1641" s="38" t="s">
        <v>3992</v>
      </c>
      <c r="M1641" t="str">
        <f>IFERROR(IF(G1641="","",IF(_xlfn.XLOOKUP(D1641,NOSA!C:C,NOSA!C:C)=D1641,"تحویل شده")),"تحویل نشده")</f>
        <v>تحویل نشده</v>
      </c>
      <c r="N1641" s="57">
        <v>46026.344396296299</v>
      </c>
      <c r="O1641" t="s">
        <v>4248</v>
      </c>
    </row>
    <row r="1642" spans="4:15">
      <c r="D1642" t="str">
        <f t="shared" si="26"/>
        <v>لباس كار ديرسوز(بلوز و شلوار)1404/10/14938</v>
      </c>
      <c r="G1642" t="s">
        <v>4452</v>
      </c>
      <c r="H1642" s="38">
        <v>938</v>
      </c>
      <c r="I1642" s="10" t="s">
        <v>3983</v>
      </c>
      <c r="J1642" s="10" t="s">
        <v>1952</v>
      </c>
      <c r="K1642" s="10" t="s">
        <v>2137</v>
      </c>
      <c r="L1642" s="38" t="s">
        <v>3364</v>
      </c>
      <c r="M1642" t="str">
        <f>IFERROR(IF(G1642="","",IF(_xlfn.XLOOKUP(D1642,NOSA!C:C,NOSA!C:C)=D1642,"تحویل شده")),"تحویل نشده")</f>
        <v>تحویل نشده</v>
      </c>
      <c r="N1642" s="57">
        <v>46026.397415162035</v>
      </c>
      <c r="O1642" t="s">
        <v>5087</v>
      </c>
    </row>
    <row r="1643" spans="4:15">
      <c r="D1643" t="str">
        <f t="shared" si="26"/>
        <v>لباس كار ديرسوز(شلوار) 1404/10/14723</v>
      </c>
      <c r="G1643" t="s">
        <v>4452</v>
      </c>
      <c r="H1643" s="38">
        <v>723</v>
      </c>
      <c r="I1643" s="10" t="s">
        <v>2010</v>
      </c>
      <c r="J1643" s="10" t="s">
        <v>1838</v>
      </c>
      <c r="K1643" s="10" t="s">
        <v>2144</v>
      </c>
      <c r="L1643" s="38" t="s">
        <v>3992</v>
      </c>
      <c r="M1643" t="str">
        <f>IFERROR(IF(G1643="","",IF(_xlfn.XLOOKUP(D1643,NOSA!C:C,NOSA!C:C)=D1643,"تحویل شده")),"تحویل نشده")</f>
        <v>تحویل نشده</v>
      </c>
      <c r="N1643" s="57">
        <v>46026.497001851851</v>
      </c>
      <c r="O1643" t="s">
        <v>4196</v>
      </c>
    </row>
    <row r="1644" spans="4:15">
      <c r="D1644" t="str">
        <f t="shared" si="26"/>
        <v>لباس كار ديرسوز(بلوز و شلوار)1404/10/15739</v>
      </c>
      <c r="G1644" t="s">
        <v>4453</v>
      </c>
      <c r="H1644" s="38">
        <v>739</v>
      </c>
      <c r="I1644" s="10" t="s">
        <v>2023</v>
      </c>
      <c r="J1644" s="10" t="s">
        <v>1980</v>
      </c>
      <c r="K1644" s="10" t="s">
        <v>2137</v>
      </c>
      <c r="L1644" s="38" t="s">
        <v>3992</v>
      </c>
      <c r="M1644" t="str">
        <f>IFERROR(IF(G1644="","",IF(_xlfn.XLOOKUP(D1644,NOSA!C:C,NOSA!C:C)=D1644,"تحویل شده")),"تحویل نشده")</f>
        <v>تحویل شده</v>
      </c>
      <c r="N1644" s="57">
        <v>46027.364649884257</v>
      </c>
      <c r="O1644" t="s">
        <v>4123</v>
      </c>
    </row>
    <row r="1645" spans="4:15">
      <c r="D1645" t="str">
        <f t="shared" si="26"/>
        <v>چكمه ايمني نسوز1404/10/15739</v>
      </c>
      <c r="G1645" t="s">
        <v>4453</v>
      </c>
      <c r="H1645" s="38">
        <v>739</v>
      </c>
      <c r="I1645" s="10" t="s">
        <v>2023</v>
      </c>
      <c r="J1645" s="10" t="s">
        <v>1980</v>
      </c>
      <c r="K1645" s="10" t="s">
        <v>2152</v>
      </c>
      <c r="L1645" s="38" t="s">
        <v>3992</v>
      </c>
      <c r="M1645" t="str">
        <f>IFERROR(IF(G1645="","",IF(_xlfn.XLOOKUP(D1645,NOSA!C:C,NOSA!C:C)=D1645,"تحویل شده")),"تحویل نشده")</f>
        <v>تحویل نشده</v>
      </c>
      <c r="N1645" s="57">
        <v>46027.367476851854</v>
      </c>
      <c r="O1645" t="s">
        <v>4552</v>
      </c>
    </row>
    <row r="1646" spans="4:15">
      <c r="D1646" t="str">
        <f t="shared" si="26"/>
        <v>ماسك نيم صورت دو فيلتره (3M)1404/10/15402</v>
      </c>
      <c r="G1646" t="s">
        <v>4453</v>
      </c>
      <c r="H1646" s="38">
        <v>402</v>
      </c>
      <c r="I1646" s="10" t="s">
        <v>1926</v>
      </c>
      <c r="J1646" s="10" t="s">
        <v>1840</v>
      </c>
      <c r="K1646" s="10" t="s">
        <v>151</v>
      </c>
      <c r="L1646" s="38" t="s">
        <v>3364</v>
      </c>
      <c r="M1646" t="str">
        <f>IFERROR(IF(G1646="","",IF(_xlfn.XLOOKUP(D1646,NOSA!C:C,NOSA!C:C)=D1646,"تحویل شده")),"تحویل نشده")</f>
        <v>تحویل نشده</v>
      </c>
      <c r="N1646" s="57">
        <v>46027.574889699077</v>
      </c>
    </row>
    <row r="1647" spans="4:15">
      <c r="D1647" t="str">
        <f t="shared" si="26"/>
        <v>فيلتر ماسك نيم صورت (3M)1404/10/15402</v>
      </c>
      <c r="G1647" t="s">
        <v>4453</v>
      </c>
      <c r="H1647" s="38">
        <v>402</v>
      </c>
      <c r="I1647" s="10" t="s">
        <v>1926</v>
      </c>
      <c r="J1647" s="10" t="s">
        <v>1840</v>
      </c>
      <c r="K1647" s="10" t="s">
        <v>55</v>
      </c>
      <c r="L1647" s="38" t="s">
        <v>3364</v>
      </c>
      <c r="M1647" t="str">
        <f>IFERROR(IF(G1647="","",IF(_xlfn.XLOOKUP(D1647,NOSA!C:C,NOSA!C:C)=D1647,"تحویل شده")),"تحویل نشده")</f>
        <v>تحویل نشده</v>
      </c>
      <c r="N1647" s="57">
        <v>46027.575370601851</v>
      </c>
    </row>
    <row r="1648" spans="4:15">
      <c r="D1648" t="str">
        <f t="shared" si="26"/>
        <v>دستكش كف مواد سبك1404/10/17845</v>
      </c>
      <c r="G1648" t="s">
        <v>4455</v>
      </c>
      <c r="H1648" s="38">
        <v>845</v>
      </c>
      <c r="I1648" s="10" t="s">
        <v>2715</v>
      </c>
      <c r="J1648" s="10" t="s">
        <v>1873</v>
      </c>
      <c r="K1648" s="10" t="s">
        <v>2</v>
      </c>
      <c r="L1648" s="38" t="s">
        <v>3992</v>
      </c>
      <c r="M1648" t="str">
        <f>IFERROR(IF(G1648="","",IF(_xlfn.XLOOKUP(D1648,NOSA!C:C,NOSA!C:C)=D1648,"تحویل شده")),"تحویل نشده")</f>
        <v>تحویل شده</v>
      </c>
      <c r="N1648" s="57">
        <v>46029.344108449077</v>
      </c>
      <c r="O1648" t="s">
        <v>5088</v>
      </c>
    </row>
    <row r="1649" spans="4:15">
      <c r="D1649" t="str">
        <f t="shared" si="26"/>
        <v>دستكش كف مواد سبك1404/10/17819</v>
      </c>
      <c r="G1649" t="s">
        <v>4455</v>
      </c>
      <c r="H1649" s="38">
        <v>819</v>
      </c>
      <c r="I1649" s="10" t="s">
        <v>2611</v>
      </c>
      <c r="J1649" s="10" t="s">
        <v>1844</v>
      </c>
      <c r="K1649" s="10" t="s">
        <v>2</v>
      </c>
      <c r="L1649" s="38" t="s">
        <v>2609</v>
      </c>
      <c r="M1649" t="str">
        <f>IFERROR(IF(G1649="","",IF(_xlfn.XLOOKUP(D1649,NOSA!C:C,NOSA!C:C)=D1649,"تحویل شده")),"تحویل نشده")</f>
        <v>تحویل شده</v>
      </c>
      <c r="N1649" s="57">
        <v>46029.372029861108</v>
      </c>
      <c r="O1649" t="s">
        <v>5089</v>
      </c>
    </row>
    <row r="1650" spans="4:15">
      <c r="D1650" t="str">
        <f t="shared" si="26"/>
        <v>پيشبند نسوز چرمي1404/10/17936</v>
      </c>
      <c r="G1650" t="s">
        <v>4455</v>
      </c>
      <c r="H1650" s="38">
        <v>936</v>
      </c>
      <c r="I1650" s="10" t="s">
        <v>3982</v>
      </c>
      <c r="J1650" s="10" t="s">
        <v>1842</v>
      </c>
      <c r="K1650" s="10" t="s">
        <v>15</v>
      </c>
      <c r="L1650" s="38" t="s">
        <v>2609</v>
      </c>
      <c r="M1650" t="str">
        <f>IFERROR(IF(G1650="","",IF(_xlfn.XLOOKUP(D1650,NOSA!C:C,NOSA!C:C)=D1650,"تحویل شده")),"تحویل نشده")</f>
        <v>تحویل شده</v>
      </c>
      <c r="N1650" s="57">
        <v>46029.412259259261</v>
      </c>
      <c r="O1650" t="s">
        <v>5090</v>
      </c>
    </row>
    <row r="1651" spans="4:15">
      <c r="D1651" t="str">
        <f t="shared" si="26"/>
        <v>پوتين ايمني نسوز1404/10/1783</v>
      </c>
      <c r="G1651" t="s">
        <v>4455</v>
      </c>
      <c r="H1651" s="38">
        <v>83</v>
      </c>
      <c r="I1651" s="10" t="s">
        <v>1072</v>
      </c>
      <c r="J1651" s="10" t="s">
        <v>1800</v>
      </c>
      <c r="K1651" s="10" t="s">
        <v>2151</v>
      </c>
      <c r="L1651" s="38" t="s">
        <v>3992</v>
      </c>
      <c r="M1651" t="str">
        <f>IFERROR(IF(G1651="","",IF(_xlfn.XLOOKUP(D1651,NOSA!C:C,NOSA!C:C)=D1651,"تحویل شده")),"تحویل نشده")</f>
        <v>تحویل شده</v>
      </c>
      <c r="N1651" s="57">
        <v>46029.492666782404</v>
      </c>
      <c r="O1651" t="s">
        <v>4590</v>
      </c>
    </row>
    <row r="1652" spans="4:15">
      <c r="D1652" t="str">
        <f t="shared" si="26"/>
        <v>لباس كار ديرسوز(شلوار) 1404/10/17961</v>
      </c>
      <c r="G1652" t="s">
        <v>4455</v>
      </c>
      <c r="H1652" s="38">
        <v>961</v>
      </c>
      <c r="I1652" s="10" t="s">
        <v>4313</v>
      </c>
      <c r="J1652" s="10" t="s">
        <v>1913</v>
      </c>
      <c r="K1652" s="10" t="s">
        <v>2144</v>
      </c>
      <c r="L1652" s="38" t="s">
        <v>3992</v>
      </c>
      <c r="M1652" t="str">
        <f>IFERROR(IF(G1652="","",IF(_xlfn.XLOOKUP(D1652,NOSA!C:C,NOSA!C:C)=D1652,"تحویل شده")),"تحویل نشده")</f>
        <v>تحویل نشده</v>
      </c>
      <c r="N1652" s="57">
        <v>46029.659611805553</v>
      </c>
      <c r="O1652" t="s">
        <v>5091</v>
      </c>
    </row>
    <row r="1653" spans="4:15">
      <c r="D1653" t="str">
        <f t="shared" si="26"/>
        <v>پوتين ايمني نسوز1404/10/17638</v>
      </c>
      <c r="G1653" t="s">
        <v>4455</v>
      </c>
      <c r="H1653" s="38">
        <v>638</v>
      </c>
      <c r="I1653" s="10" t="s">
        <v>1969</v>
      </c>
      <c r="J1653" s="10" t="s">
        <v>1930</v>
      </c>
      <c r="K1653" s="10" t="s">
        <v>2151</v>
      </c>
      <c r="L1653" s="38" t="s">
        <v>2639</v>
      </c>
      <c r="M1653" t="str">
        <f>IFERROR(IF(G1653="","",IF(_xlfn.XLOOKUP(D1653,NOSA!C:C,NOSA!C:C)=D1653,"تحویل شده")),"تحویل نشده")</f>
        <v>تحویل شده</v>
      </c>
      <c r="N1653" s="57">
        <v>46029.813444560183</v>
      </c>
      <c r="O1653" t="s">
        <v>5092</v>
      </c>
    </row>
    <row r="1654" spans="4:15">
      <c r="D1654" t="str">
        <f t="shared" si="26"/>
        <v>لباس كار ديرسوز(بلوز و شلوار)1404/10/18170</v>
      </c>
      <c r="G1654" t="s">
        <v>4456</v>
      </c>
      <c r="H1654" s="38">
        <v>170</v>
      </c>
      <c r="I1654" s="10" t="s">
        <v>1871</v>
      </c>
      <c r="J1654" s="10" t="s">
        <v>1821</v>
      </c>
      <c r="K1654" s="10" t="s">
        <v>2137</v>
      </c>
      <c r="L1654" s="38" t="s">
        <v>2609</v>
      </c>
      <c r="M1654" t="str">
        <f>IFERROR(IF(G1654="","",IF(_xlfn.XLOOKUP(D1654,NOSA!C:C,NOSA!C:C)=D1654,"تحویل شده")),"تحویل نشده")</f>
        <v>تحویل نشده</v>
      </c>
      <c r="N1654" s="57">
        <v>46030.601400462961</v>
      </c>
      <c r="O1654" t="s">
        <v>4243</v>
      </c>
    </row>
    <row r="1655" spans="4:15">
      <c r="D1655" t="str">
        <f t="shared" si="26"/>
        <v>فيلتر ماسك نيم صورت (3M)1404/10/20100013</v>
      </c>
      <c r="G1655" t="s">
        <v>4458</v>
      </c>
      <c r="H1655" s="38">
        <v>100013</v>
      </c>
      <c r="I1655" s="10" t="s">
        <v>5060</v>
      </c>
      <c r="J1655" s="10" t="s">
        <v>1838</v>
      </c>
      <c r="K1655" s="10" t="s">
        <v>55</v>
      </c>
      <c r="L1655" s="38" t="s">
        <v>3992</v>
      </c>
      <c r="M1655" t="str">
        <f>IFERROR(IF(G1655="","",IF(_xlfn.XLOOKUP(D1655,NOSA!C:C,NOSA!C:C)=D1655,"تحویل شده")),"تحویل نشده")</f>
        <v>تحویل نشده</v>
      </c>
      <c r="N1655" s="57">
        <v>46032.372687615738</v>
      </c>
    </row>
    <row r="1656" spans="4:15">
      <c r="D1656" t="str">
        <f t="shared" si="26"/>
        <v>ماسك نيم صورت دو فيلتره (3M)1404/10/20100013</v>
      </c>
      <c r="G1656" t="s">
        <v>4458</v>
      </c>
      <c r="H1656" s="38">
        <v>100013</v>
      </c>
      <c r="I1656" s="10" t="s">
        <v>5060</v>
      </c>
      <c r="J1656" s="10" t="s">
        <v>1838</v>
      </c>
      <c r="K1656" s="10" t="s">
        <v>151</v>
      </c>
      <c r="L1656" s="38" t="s">
        <v>3992</v>
      </c>
      <c r="M1656" t="str">
        <f>IFERROR(IF(G1656="","",IF(_xlfn.XLOOKUP(D1656,NOSA!C:C,NOSA!C:C)=D1656,"تحویل شده")),"تحویل نشده")</f>
        <v>تحویل شده</v>
      </c>
      <c r="N1656" s="57">
        <v>46032.373276851853</v>
      </c>
      <c r="O1656" t="s">
        <v>5093</v>
      </c>
    </row>
    <row r="1657" spans="4:15">
      <c r="D1657" t="str">
        <f t="shared" si="26"/>
        <v>پوتين ايمني نسوز1404/10/20877</v>
      </c>
      <c r="G1657" t="s">
        <v>4458</v>
      </c>
      <c r="H1657" s="38">
        <v>877</v>
      </c>
      <c r="I1657" s="10" t="s">
        <v>730</v>
      </c>
      <c r="J1657" s="10" t="s">
        <v>1800</v>
      </c>
      <c r="K1657" s="10" t="s">
        <v>2151</v>
      </c>
      <c r="L1657" s="38" t="s">
        <v>3364</v>
      </c>
      <c r="M1657" t="str">
        <f>IFERROR(IF(G1657="","",IF(_xlfn.XLOOKUP(D1657,NOSA!C:C,NOSA!C:C)=D1657,"تحویل شده")),"تحویل نشده")</f>
        <v>تحویل شده</v>
      </c>
      <c r="N1657" s="57">
        <v>46032.506394328702</v>
      </c>
      <c r="O1657" t="s">
        <v>4989</v>
      </c>
    </row>
    <row r="1658" spans="4:15">
      <c r="D1658" t="str">
        <f t="shared" si="26"/>
        <v>دستكش كف مواد سبك1404/10/21941</v>
      </c>
      <c r="G1658" t="s">
        <v>4459</v>
      </c>
      <c r="H1658" s="38">
        <v>941</v>
      </c>
      <c r="I1658" s="10" t="s">
        <v>4113</v>
      </c>
      <c r="J1658" s="10" t="s">
        <v>1873</v>
      </c>
      <c r="K1658" s="10" t="s">
        <v>2</v>
      </c>
      <c r="L1658" s="38" t="s">
        <v>3992</v>
      </c>
      <c r="M1658" t="str">
        <f>IFERROR(IF(G1658="","",IF(_xlfn.XLOOKUP(D1658,NOSA!C:C,NOSA!C:C)=D1658,"تحویل شده")),"تحویل نشده")</f>
        <v>تحویل شده</v>
      </c>
      <c r="N1658" s="57">
        <v>46033.327415509259</v>
      </c>
      <c r="O1658" t="s">
        <v>5159</v>
      </c>
    </row>
    <row r="1659" spans="4:15">
      <c r="D1659" t="str">
        <f t="shared" si="26"/>
        <v>زمستاني - لباس زير زمستاني1404/10/21843</v>
      </c>
      <c r="G1659" t="s">
        <v>4459</v>
      </c>
      <c r="H1659" s="38">
        <v>843</v>
      </c>
      <c r="I1659" s="10" t="s">
        <v>2695</v>
      </c>
      <c r="J1659" s="10" t="s">
        <v>4325</v>
      </c>
      <c r="K1659" s="10" t="s">
        <v>479</v>
      </c>
      <c r="L1659" s="38" t="s">
        <v>3992</v>
      </c>
      <c r="M1659" t="str">
        <f>IFERROR(IF(G1659="","",IF(_xlfn.XLOOKUP(D1659,NOSA!C:C,NOSA!C:C)=D1659,"تحویل شده")),"تحویل نشده")</f>
        <v>تحویل نشده</v>
      </c>
      <c r="N1659" s="57">
        <v>46033.32836388889</v>
      </c>
      <c r="O1659" t="s">
        <v>4248</v>
      </c>
    </row>
    <row r="1660" spans="4:15">
      <c r="D1660" t="str">
        <f t="shared" si="26"/>
        <v>نقاب تیره1404/10/21494</v>
      </c>
      <c r="G1660" t="s">
        <v>4459</v>
      </c>
      <c r="H1660" s="38">
        <v>494</v>
      </c>
      <c r="I1660" s="10" t="s">
        <v>227</v>
      </c>
      <c r="J1660" s="10" t="s">
        <v>1844</v>
      </c>
      <c r="K1660" s="10" t="s">
        <v>2176</v>
      </c>
      <c r="L1660" s="38" t="s">
        <v>3364</v>
      </c>
      <c r="M1660" t="str">
        <f>IFERROR(IF(G1660="","",IF(_xlfn.XLOOKUP(D1660,NOSA!C:C,NOSA!C:C)=D1660,"تحویل شده")),"تحویل نشده")</f>
        <v>تحویل نشده</v>
      </c>
      <c r="N1660" s="57">
        <v>46033.466036921294</v>
      </c>
      <c r="O1660" t="s">
        <v>5160</v>
      </c>
    </row>
    <row r="1661" spans="4:15">
      <c r="D1661" t="str">
        <f t="shared" si="26"/>
        <v>دستكش ضد اسيد و روغن1404/10/22294</v>
      </c>
      <c r="G1661" t="s">
        <v>4460</v>
      </c>
      <c r="H1661" s="38">
        <v>294</v>
      </c>
      <c r="I1661" s="10" t="s">
        <v>1900</v>
      </c>
      <c r="J1661" s="10" t="s">
        <v>1851</v>
      </c>
      <c r="K1661" s="10" t="s">
        <v>507</v>
      </c>
      <c r="L1661" s="38" t="s">
        <v>2609</v>
      </c>
      <c r="M1661" t="str">
        <f>IFERROR(IF(G1661="","",IF(_xlfn.XLOOKUP(D1661,NOSA!C:C,NOSA!C:C)=D1661,"تحویل شده")),"تحویل نشده")</f>
        <v>تحویل شده</v>
      </c>
      <c r="N1661" s="57">
        <v>46034.359949074074</v>
      </c>
      <c r="O1661" t="s">
        <v>5163</v>
      </c>
    </row>
    <row r="1662" spans="4:15">
      <c r="D1662" t="str">
        <f t="shared" si="26"/>
        <v>پوتين ايمني نسوز1404/10/22967</v>
      </c>
      <c r="G1662" t="s">
        <v>4460</v>
      </c>
      <c r="H1662" s="38">
        <v>967</v>
      </c>
      <c r="I1662" s="10" t="s">
        <v>5031</v>
      </c>
      <c r="J1662" s="10" t="s">
        <v>1800</v>
      </c>
      <c r="K1662" s="10" t="s">
        <v>2151</v>
      </c>
      <c r="L1662" s="38" t="s">
        <v>2609</v>
      </c>
      <c r="M1662" t="str">
        <f>IFERROR(IF(G1662="","",IF(_xlfn.XLOOKUP(D1662,NOSA!C:C,NOSA!C:C)=D1662,"تحویل شده")),"تحویل نشده")</f>
        <v>تحویل شده</v>
      </c>
      <c r="N1662" s="57">
        <v>46034.386960763892</v>
      </c>
      <c r="O1662" t="s">
        <v>4548</v>
      </c>
    </row>
    <row r="1663" spans="4:15">
      <c r="D1663" t="str">
        <f t="shared" si="26"/>
        <v>لباس كار كارشناسي1404/10/23386</v>
      </c>
      <c r="G1663" t="s">
        <v>4461</v>
      </c>
      <c r="H1663" s="38">
        <v>386</v>
      </c>
      <c r="I1663" s="10" t="s">
        <v>1921</v>
      </c>
      <c r="J1663" s="10" t="s">
        <v>1922</v>
      </c>
      <c r="K1663" s="10" t="s">
        <v>2132</v>
      </c>
      <c r="L1663" s="38" t="s">
        <v>3992</v>
      </c>
      <c r="M1663" t="str">
        <f>IFERROR(IF(G1663="","",IF(_xlfn.XLOOKUP(D1663,NOSA!C:C,NOSA!C:C)=D1663,"تحویل شده")),"تحویل نشده")</f>
        <v>تحویل شده</v>
      </c>
      <c r="N1663" s="57">
        <v>46035.341512500003</v>
      </c>
    </row>
    <row r="1664" spans="4:15">
      <c r="D1664" t="str">
        <f t="shared" si="26"/>
        <v>لباس كار ديرسوز(شلوار) 1404/10/23895</v>
      </c>
      <c r="G1664" t="s">
        <v>4461</v>
      </c>
      <c r="H1664" s="38">
        <v>895</v>
      </c>
      <c r="I1664" s="10" t="s">
        <v>3536</v>
      </c>
      <c r="J1664" s="10" t="s">
        <v>4140</v>
      </c>
      <c r="K1664" s="10" t="s">
        <v>2144</v>
      </c>
      <c r="L1664" s="38" t="s">
        <v>2609</v>
      </c>
      <c r="M1664" t="str">
        <f>IFERROR(IF(G1664="","",IF(_xlfn.XLOOKUP(D1664,NOSA!C:C,NOSA!C:C)=D1664,"تحویل شده")),"تحویل نشده")</f>
        <v>تحویل نشده</v>
      </c>
      <c r="N1664" s="57">
        <v>46035.491023148148</v>
      </c>
      <c r="O1664" t="s">
        <v>4196</v>
      </c>
    </row>
    <row r="1665" spans="4:15">
      <c r="D1665" t="str">
        <f t="shared" si="26"/>
        <v>لباس كار كارشناسي1404/10/24820</v>
      </c>
      <c r="G1665" t="s">
        <v>4462</v>
      </c>
      <c r="H1665" s="38">
        <v>820</v>
      </c>
      <c r="I1665" s="10" t="s">
        <v>1738</v>
      </c>
      <c r="J1665" s="10" t="s">
        <v>1974</v>
      </c>
      <c r="K1665" s="10" t="s">
        <v>2132</v>
      </c>
      <c r="L1665" s="38" t="s">
        <v>3992</v>
      </c>
      <c r="M1665" t="str">
        <f>IFERROR(IF(G1665="","",IF(_xlfn.XLOOKUP(D1665,NOSA!C:C,NOSA!C:C)=D1665,"تحویل شده")),"تحویل نشده")</f>
        <v>تحویل شده</v>
      </c>
      <c r="N1665" s="57">
        <v>46036.346351967593</v>
      </c>
    </row>
    <row r="1666" spans="4:15">
      <c r="G1666" t="s">
        <v>4463</v>
      </c>
      <c r="H1666" s="38">
        <v>972</v>
      </c>
      <c r="I1666" s="10" t="s">
        <v>4956</v>
      </c>
      <c r="J1666" s="10" t="s">
        <v>4036</v>
      </c>
      <c r="K1666" s="10" t="s">
        <v>2137</v>
      </c>
      <c r="L1666" s="38" t="s">
        <v>3992</v>
      </c>
      <c r="N1666" s="57">
        <v>46037.358237499997</v>
      </c>
      <c r="O1666" t="s">
        <v>5169</v>
      </c>
    </row>
    <row r="1667" spans="4:15">
      <c r="D1667" t="str">
        <f t="shared" si="26"/>
        <v>فيلتر ماسك نيم صورت (3M) مدل 20911404/10/25100013</v>
      </c>
      <c r="G1667" t="s">
        <v>4463</v>
      </c>
      <c r="H1667" s="38">
        <v>100013</v>
      </c>
      <c r="I1667" s="10" t="s">
        <v>5060</v>
      </c>
      <c r="J1667" s="10" t="s">
        <v>1838</v>
      </c>
      <c r="K1667" s="10" t="s">
        <v>53</v>
      </c>
      <c r="L1667" s="38" t="s">
        <v>3992</v>
      </c>
      <c r="M1667" t="str">
        <f>IFERROR(IF(G1667="","",IF(_xlfn.XLOOKUP(D1667,NOSA!C:C,NOSA!C:C)=D1667,"تحویل شده")),"تحویل نشده")</f>
        <v>تحویل شده</v>
      </c>
      <c r="N1667" s="57">
        <v>46037.472923611109</v>
      </c>
      <c r="O1667" t="s">
        <v>5170</v>
      </c>
    </row>
    <row r="1668" spans="4:15">
      <c r="D1668" t="str">
        <f t="shared" si="26"/>
        <v>لباس كار ديرسوز(بلوز و شلوار)1404/10/25303</v>
      </c>
      <c r="G1668" t="s">
        <v>4463</v>
      </c>
      <c r="H1668" s="38">
        <v>303</v>
      </c>
      <c r="I1668" s="10" t="s">
        <v>1903</v>
      </c>
      <c r="J1668" s="10" t="s">
        <v>1854</v>
      </c>
      <c r="K1668" s="10" t="s">
        <v>2137</v>
      </c>
      <c r="L1668" s="38" t="s">
        <v>3992</v>
      </c>
      <c r="M1668" t="str">
        <f>IFERROR(IF(G1668="","",IF(_xlfn.XLOOKUP(D1668,NOSA!C:C,NOSA!C:C)=D1668,"تحویل شده")),"تحویل نشده")</f>
        <v>تحویل نشده</v>
      </c>
      <c r="N1668" s="57">
        <v>46037.530683217592</v>
      </c>
      <c r="O1668" t="s">
        <v>5171</v>
      </c>
    </row>
    <row r="1669" spans="4:15">
      <c r="D1669" t="str">
        <f t="shared" si="26"/>
        <v>دستكش ضد برش سبك1404/10/27624</v>
      </c>
      <c r="G1669" t="s">
        <v>4465</v>
      </c>
      <c r="H1669" s="38">
        <v>624</v>
      </c>
      <c r="I1669" s="10" t="s">
        <v>1965</v>
      </c>
      <c r="J1669" s="10" t="s">
        <v>1942</v>
      </c>
      <c r="K1669" s="10" t="s">
        <v>22</v>
      </c>
      <c r="L1669" s="38" t="s">
        <v>2639</v>
      </c>
      <c r="M1669" t="str">
        <f>IFERROR(IF(G1669="","",IF(_xlfn.XLOOKUP(D1669,NOSA!C:C,NOSA!C:C)=D1669,"تحویل شده")),"تحویل نشده")</f>
        <v>تحویل شده</v>
      </c>
      <c r="N1669" s="57">
        <v>46039.888440625</v>
      </c>
      <c r="O1669" t="s">
        <v>4201</v>
      </c>
    </row>
    <row r="1670" spans="4:15">
      <c r="D1670" t="str">
        <f t="shared" si="26"/>
        <v>هدگير نقاب1404/10/28624</v>
      </c>
      <c r="G1670" t="s">
        <v>4466</v>
      </c>
      <c r="H1670" s="38">
        <v>624</v>
      </c>
      <c r="I1670" s="10" t="s">
        <v>1965</v>
      </c>
      <c r="J1670" s="10" t="s">
        <v>1942</v>
      </c>
      <c r="K1670" s="10" t="s">
        <v>12</v>
      </c>
      <c r="L1670" s="38" t="s">
        <v>2639</v>
      </c>
      <c r="M1670" t="str">
        <f>IFERROR(IF(G1670="","",IF(_xlfn.XLOOKUP(D1670,NOSA!C:C,NOSA!C:C)=D1670,"تحویل شده")),"تحویل نشده")</f>
        <v>تحویل نشده</v>
      </c>
      <c r="N1670" s="57">
        <v>46040.054689814817</v>
      </c>
      <c r="O1670" t="s">
        <v>4153</v>
      </c>
    </row>
    <row r="1671" spans="4:15">
      <c r="D1671" t="str">
        <f t="shared" si="26"/>
        <v>لباس كار ديرسوز(بلوز و شلوار)1404/10/28155</v>
      </c>
      <c r="G1671" t="s">
        <v>4466</v>
      </c>
      <c r="H1671" s="38">
        <v>155</v>
      </c>
      <c r="I1671" s="10" t="s">
        <v>1865</v>
      </c>
      <c r="J1671" s="10" t="s">
        <v>1866</v>
      </c>
      <c r="K1671" s="10" t="s">
        <v>2137</v>
      </c>
      <c r="L1671" s="38" t="s">
        <v>3992</v>
      </c>
      <c r="M1671" t="str">
        <f>IFERROR(IF(G1671="","",IF(_xlfn.XLOOKUP(D1671,NOSA!C:C,NOSA!C:C)=D1671,"تحویل شده")),"تحویل نشده")</f>
        <v>تحویل نشده</v>
      </c>
      <c r="N1671" s="57">
        <v>46040.533409143522</v>
      </c>
      <c r="O1671" t="s">
        <v>4248</v>
      </c>
    </row>
    <row r="1672" spans="4:15">
      <c r="D1672" t="str">
        <f t="shared" si="26"/>
        <v>دستكش كف مواد سبك1404/10/29567</v>
      </c>
      <c r="G1672" t="s">
        <v>4467</v>
      </c>
      <c r="H1672" s="38">
        <v>567</v>
      </c>
      <c r="I1672" s="10" t="s">
        <v>1947</v>
      </c>
      <c r="J1672" s="10" t="s">
        <v>1844</v>
      </c>
      <c r="K1672" s="10" t="s">
        <v>2</v>
      </c>
      <c r="L1672" s="38" t="s">
        <v>3364</v>
      </c>
      <c r="M1672" t="str">
        <f>IFERROR(IF(G1672="","",IF(_xlfn.XLOOKUP(D1672,NOSA!C:C,NOSA!C:C)=D1672,"تحویل شده")),"تحویل نشده")</f>
        <v>تحویل شده</v>
      </c>
      <c r="N1672" s="57">
        <v>46041.949639583334</v>
      </c>
      <c r="O1672" t="s">
        <v>4227</v>
      </c>
    </row>
    <row r="1673" spans="4:15">
      <c r="D1673" t="str">
        <f t="shared" si="26"/>
        <v>چكمه ايمني نسوز1404/10/30847</v>
      </c>
      <c r="G1673" t="s">
        <v>4468</v>
      </c>
      <c r="H1673" s="38">
        <v>847</v>
      </c>
      <c r="I1673" s="10" t="s">
        <v>2739</v>
      </c>
      <c r="J1673" s="10" t="s">
        <v>1840</v>
      </c>
      <c r="K1673" s="10" t="s">
        <v>2152</v>
      </c>
      <c r="L1673" s="38" t="s">
        <v>3992</v>
      </c>
      <c r="M1673" t="str">
        <f>IFERROR(IF(G1673="","",IF(_xlfn.XLOOKUP(D1673,NOSA!C:C,NOSA!C:C)=D1673,"تحویل شده")),"تحویل نشده")</f>
        <v>تحویل نشده</v>
      </c>
      <c r="N1673" s="57">
        <v>46042.508070717595</v>
      </c>
      <c r="O1673" t="s">
        <v>4552</v>
      </c>
    </row>
    <row r="1674" spans="4:15">
      <c r="D1674" t="str">
        <f t="shared" ref="D1674:D1732" si="27">K1674&amp;G1674&amp;H1674</f>
        <v>پابند نسوز چرمي1404/10/30847</v>
      </c>
      <c r="G1674" t="s">
        <v>4468</v>
      </c>
      <c r="H1674" s="38">
        <v>847</v>
      </c>
      <c r="I1674" s="10" t="s">
        <v>2739</v>
      </c>
      <c r="J1674" s="10" t="s">
        <v>1840</v>
      </c>
      <c r="K1674" s="10" t="s">
        <v>18</v>
      </c>
      <c r="L1674" s="38" t="s">
        <v>3992</v>
      </c>
      <c r="M1674" t="str">
        <f>IFERROR(IF(G1674="","",IF(_xlfn.XLOOKUP(D1674,NOSA!C:C,NOSA!C:C)=D1674,"تحویل شده")),"تحویل نشده")</f>
        <v>تحویل شده</v>
      </c>
      <c r="N1674" s="57">
        <v>46042.508425115739</v>
      </c>
    </row>
    <row r="1675" spans="4:15">
      <c r="D1675" t="str">
        <f t="shared" si="27"/>
        <v>كاپشن كارگري1404/11/01254</v>
      </c>
      <c r="G1675" t="s">
        <v>4469</v>
      </c>
      <c r="H1675" s="38">
        <v>254</v>
      </c>
      <c r="I1675" s="10" t="s">
        <v>1887</v>
      </c>
      <c r="J1675" s="10" t="s">
        <v>1805</v>
      </c>
      <c r="K1675" s="10" t="s">
        <v>794</v>
      </c>
      <c r="L1675" s="38" t="s">
        <v>3992</v>
      </c>
      <c r="M1675" t="str">
        <f>IFERROR(IF(G1675="","",IF(_xlfn.XLOOKUP(D1675,NOSA!C:C,NOSA!C:C)=D1675,"تحویل شده")),"تحویل نشده")</f>
        <v>تحویل نشده</v>
      </c>
      <c r="N1675" s="57">
        <v>46043.373568402778</v>
      </c>
      <c r="O1675" t="s">
        <v>4561</v>
      </c>
    </row>
    <row r="1676" spans="4:15">
      <c r="D1676" t="str">
        <f t="shared" si="27"/>
        <v>لباس كار نسوز(بلوز و شلوار)1404/11/01947</v>
      </c>
      <c r="G1676" t="s">
        <v>4469</v>
      </c>
      <c r="H1676" s="38">
        <v>947</v>
      </c>
      <c r="I1676" s="10" t="s">
        <v>4057</v>
      </c>
      <c r="J1676" s="10" t="s">
        <v>1842</v>
      </c>
      <c r="K1676" s="10" t="s">
        <v>2129</v>
      </c>
      <c r="L1676" s="38" t="s">
        <v>2639</v>
      </c>
      <c r="M1676" t="str">
        <f>IFERROR(IF(G1676="","",IF(_xlfn.XLOOKUP(D1676,NOSA!C:C,NOSA!C:C)=D1676,"تحویل شده")),"تحویل نشده")</f>
        <v>تحویل شده</v>
      </c>
      <c r="N1676" s="57">
        <v>46043.406079282409</v>
      </c>
      <c r="O1676" t="s">
        <v>4227</v>
      </c>
    </row>
    <row r="1677" spans="4:15">
      <c r="D1677" t="str">
        <f t="shared" si="27"/>
        <v>لباس كار معمولي- بلوز و شلوار1404/11/01478</v>
      </c>
      <c r="G1677" t="s">
        <v>4469</v>
      </c>
      <c r="H1677" s="38">
        <v>478</v>
      </c>
      <c r="I1677" s="10" t="s">
        <v>1936</v>
      </c>
      <c r="J1677" s="10" t="s">
        <v>1883</v>
      </c>
      <c r="K1677" s="10" t="s">
        <v>2348</v>
      </c>
      <c r="L1677" s="38" t="s">
        <v>3992</v>
      </c>
      <c r="M1677" t="str">
        <f>IFERROR(IF(G1677="","",IF(_xlfn.XLOOKUP(D1677,NOSA!C:C,NOSA!C:C)=D1677,"تحویل شده")),"تحویل نشده")</f>
        <v>تحویل نشده</v>
      </c>
      <c r="N1677" s="57">
        <v>46043.566405787038</v>
      </c>
      <c r="O1677" t="s">
        <v>4123</v>
      </c>
    </row>
    <row r="1678" spans="4:15">
      <c r="D1678" t="str">
        <f t="shared" si="27"/>
        <v>لباس كار نسوز(بلوز و شلوار)1404/11/04936</v>
      </c>
      <c r="G1678" t="s">
        <v>4472</v>
      </c>
      <c r="H1678" s="38">
        <v>936</v>
      </c>
      <c r="I1678" s="10" t="s">
        <v>3982</v>
      </c>
      <c r="J1678" s="10" t="s">
        <v>1842</v>
      </c>
      <c r="K1678" s="10" t="s">
        <v>2129</v>
      </c>
      <c r="L1678" s="38" t="s">
        <v>2609</v>
      </c>
      <c r="M1678" t="str">
        <f>IFERROR(IF(G1678="","",IF(_xlfn.XLOOKUP(D1678,NOSA!C:C,NOSA!C:C)=D1678,"تحویل شده")),"تحویل نشده")</f>
        <v>تحویل نشده</v>
      </c>
      <c r="N1678" s="57">
        <v>46046.403018750003</v>
      </c>
      <c r="O1678" t="s">
        <v>4243</v>
      </c>
    </row>
    <row r="1679" spans="4:15">
      <c r="D1679" t="str">
        <f t="shared" si="27"/>
        <v>لباس كار معمولي- بلوز و شلوار1404/11/05954</v>
      </c>
      <c r="G1679" t="s">
        <v>4473</v>
      </c>
      <c r="H1679" s="38">
        <v>954</v>
      </c>
      <c r="I1679" s="10" t="s">
        <v>4280</v>
      </c>
      <c r="J1679" s="10" t="s">
        <v>1913</v>
      </c>
      <c r="K1679" s="10" t="s">
        <v>2348</v>
      </c>
      <c r="L1679" s="38" t="s">
        <v>3992</v>
      </c>
      <c r="M1679" t="str">
        <f>IFERROR(IF(G1679="","",IF(_xlfn.XLOOKUP(D1679,NOSA!C:C,NOSA!C:C)=D1679,"تحویل شده")),"تحویل نشده")</f>
        <v>تحویل شده</v>
      </c>
      <c r="N1679" s="57">
        <v>46047.367005671294</v>
      </c>
      <c r="O1679" t="s">
        <v>4123</v>
      </c>
    </row>
    <row r="1680" spans="4:15">
      <c r="D1680" t="str">
        <f t="shared" si="27"/>
        <v>لباس كار ديرسوز(بلوز و شلوار)1404/11/05100015</v>
      </c>
      <c r="G1680" t="s">
        <v>4473</v>
      </c>
      <c r="H1680" s="38">
        <v>100015</v>
      </c>
      <c r="I1680" s="10" t="s">
        <v>5183</v>
      </c>
      <c r="J1680" s="10" t="s">
        <v>1838</v>
      </c>
      <c r="K1680" s="10" t="s">
        <v>2137</v>
      </c>
      <c r="L1680" s="38" t="s">
        <v>2609</v>
      </c>
      <c r="M1680" t="str">
        <f>IFERROR(IF(G1680="","",IF(_xlfn.XLOOKUP(D1680,NOSA!C:C,NOSA!C:C)=D1680,"تحویل شده")),"تحویل نشده")</f>
        <v>تحویل شده</v>
      </c>
      <c r="N1680" s="57">
        <v>46047.553881597225</v>
      </c>
    </row>
    <row r="1681" spans="4:15">
      <c r="D1681" t="str">
        <f t="shared" si="27"/>
        <v>پوتين ايمني نسوز1404/11/05100015</v>
      </c>
      <c r="G1681" t="s">
        <v>4473</v>
      </c>
      <c r="H1681" s="38">
        <v>100015</v>
      </c>
      <c r="I1681" s="10" t="s">
        <v>5183</v>
      </c>
      <c r="J1681" s="10" t="s">
        <v>1838</v>
      </c>
      <c r="K1681" s="10" t="s">
        <v>2151</v>
      </c>
      <c r="L1681" s="38" t="s">
        <v>2609</v>
      </c>
      <c r="M1681" t="str">
        <f>IFERROR(IF(G1681="","",IF(_xlfn.XLOOKUP(D1681,NOSA!C:C,NOSA!C:C)=D1681,"تحویل شده")),"تحویل نشده")</f>
        <v>تحویل شده</v>
      </c>
      <c r="N1681" s="57">
        <v>46047.554481712963</v>
      </c>
    </row>
    <row r="1682" spans="4:15">
      <c r="D1682" t="str">
        <f t="shared" si="27"/>
        <v>كلاه ايمني1404/11/05100015</v>
      </c>
      <c r="G1682" t="s">
        <v>4473</v>
      </c>
      <c r="H1682" s="38">
        <v>100015</v>
      </c>
      <c r="I1682" s="10" t="s">
        <v>5183</v>
      </c>
      <c r="J1682" s="10" t="s">
        <v>1838</v>
      </c>
      <c r="K1682" s="10" t="s">
        <v>2096</v>
      </c>
      <c r="L1682" s="38" t="s">
        <v>2609</v>
      </c>
      <c r="M1682" t="str">
        <f>IFERROR(IF(G1682="","",IF(_xlfn.XLOOKUP(D1682,NOSA!C:C,NOSA!C:C)=D1682,"تحویل شده")),"تحویل نشده")</f>
        <v>تحویل شده</v>
      </c>
      <c r="N1682" s="57">
        <v>46047.554762384258</v>
      </c>
    </row>
    <row r="1683" spans="4:15">
      <c r="D1683" t="str">
        <f t="shared" si="27"/>
        <v>مقنعه نسوز چرمي1404/11/05100015</v>
      </c>
      <c r="G1683" t="s">
        <v>4473</v>
      </c>
      <c r="H1683" s="38">
        <v>100015</v>
      </c>
      <c r="I1683" s="10" t="s">
        <v>5183</v>
      </c>
      <c r="J1683" s="10" t="s">
        <v>1838</v>
      </c>
      <c r="K1683" s="10" t="s">
        <v>7</v>
      </c>
      <c r="L1683" s="38" t="s">
        <v>2609</v>
      </c>
      <c r="M1683" t="str">
        <f>IFERROR(IF(G1683="","",IF(_xlfn.XLOOKUP(D1683,NOSA!C:C,NOSA!C:C)=D1683,"تحویل شده")),"تحویل نشده")</f>
        <v>تحویل نشده</v>
      </c>
      <c r="N1683" s="57">
        <v>46047.554965856485</v>
      </c>
    </row>
    <row r="1684" spans="4:15">
      <c r="D1684" t="str">
        <f t="shared" si="27"/>
        <v>ماسك نيم صورت دو فيلتره (3M)1404/11/05100015</v>
      </c>
      <c r="G1684" t="s">
        <v>4473</v>
      </c>
      <c r="H1684" s="38">
        <v>100015</v>
      </c>
      <c r="I1684" s="10" t="s">
        <v>5183</v>
      </c>
      <c r="J1684" s="10" t="s">
        <v>1838</v>
      </c>
      <c r="K1684" s="10" t="s">
        <v>151</v>
      </c>
      <c r="L1684" s="38" t="s">
        <v>2609</v>
      </c>
      <c r="M1684" t="str">
        <f>IFERROR(IF(G1684="","",IF(_xlfn.XLOOKUP(D1684,NOSA!C:C,NOSA!C:C)=D1684,"تحویل شده")),"تحویل نشده")</f>
        <v>تحویل شده</v>
      </c>
      <c r="N1684" s="57">
        <v>46047.555251967591</v>
      </c>
    </row>
    <row r="1685" spans="4:15">
      <c r="D1685" t="str">
        <f t="shared" si="27"/>
        <v>فيلتر ماسك نيم صورت (3M)1404/11/05100015</v>
      </c>
      <c r="G1685" t="s">
        <v>4473</v>
      </c>
      <c r="H1685" s="38">
        <v>100015</v>
      </c>
      <c r="I1685" s="10" t="s">
        <v>5183</v>
      </c>
      <c r="J1685" s="10" t="s">
        <v>1838</v>
      </c>
      <c r="K1685" s="10" t="s">
        <v>55</v>
      </c>
      <c r="L1685" s="38" t="s">
        <v>2609</v>
      </c>
      <c r="M1685" t="str">
        <f>IFERROR(IF(G1685="","",IF(_xlfn.XLOOKUP(D1685,NOSA!C:C,NOSA!C:C)=D1685,"تحویل شده")),"تحویل نشده")</f>
        <v>تحویل نشده</v>
      </c>
      <c r="N1685" s="57">
        <v>46047.555436458337</v>
      </c>
    </row>
    <row r="1686" spans="4:15">
      <c r="D1686" t="str">
        <f t="shared" si="27"/>
        <v>لباس كار ديرسوز(بلوز و شلوار)1404/11/07973</v>
      </c>
      <c r="G1686" t="s">
        <v>4475</v>
      </c>
      <c r="H1686" s="38">
        <v>973</v>
      </c>
      <c r="I1686" s="10" t="s">
        <v>5036</v>
      </c>
      <c r="J1686" s="10" t="s">
        <v>4036</v>
      </c>
      <c r="K1686" s="10" t="s">
        <v>2137</v>
      </c>
      <c r="L1686" s="38" t="s">
        <v>3992</v>
      </c>
      <c r="M1686" t="str">
        <f>IFERROR(IF(G1686="","",IF(_xlfn.XLOOKUP(D1686,NOSA!C:C,NOSA!C:C)=D1686,"تحویل شده")),"تحویل نشده")</f>
        <v>تحویل نشده</v>
      </c>
      <c r="N1686" s="57">
        <v>46049.383555324071</v>
      </c>
      <c r="O1686" t="s">
        <v>4879</v>
      </c>
    </row>
    <row r="1687" spans="4:15">
      <c r="D1687" t="str">
        <f t="shared" si="27"/>
        <v>لباس كار ديرسوز(شلوار) 1404/11/08851</v>
      </c>
      <c r="G1687" t="s">
        <v>4476</v>
      </c>
      <c r="H1687" s="38">
        <v>851</v>
      </c>
      <c r="I1687" s="10" t="s">
        <v>2761</v>
      </c>
      <c r="J1687" s="10" t="s">
        <v>1980</v>
      </c>
      <c r="K1687" s="10" t="s">
        <v>2144</v>
      </c>
      <c r="L1687" s="38" t="s">
        <v>3992</v>
      </c>
      <c r="M1687" t="str">
        <f>IFERROR(IF(G1687="","",IF(_xlfn.XLOOKUP(D1687,NOSA!C:C,NOSA!C:C)=D1687,"تحویل شده")),"تحویل نشده")</f>
        <v>تحویل شده</v>
      </c>
      <c r="N1687" s="57">
        <v>46050.452302546299</v>
      </c>
      <c r="O1687" t="s">
        <v>4568</v>
      </c>
    </row>
    <row r="1688" spans="4:15">
      <c r="D1688" t="str">
        <f t="shared" si="27"/>
        <v>لباس كار ديرسوز(شلوار) 1404/11/08848</v>
      </c>
      <c r="G1688" t="s">
        <v>4476</v>
      </c>
      <c r="H1688" s="38">
        <v>848</v>
      </c>
      <c r="I1688" s="10" t="s">
        <v>2769</v>
      </c>
      <c r="J1688" s="10" t="s">
        <v>1952</v>
      </c>
      <c r="K1688" s="10" t="s">
        <v>2144</v>
      </c>
      <c r="L1688" s="38" t="s">
        <v>3992</v>
      </c>
      <c r="M1688" t="str">
        <f>IFERROR(IF(G1688="","",IF(_xlfn.XLOOKUP(D1688,NOSA!C:C,NOSA!C:C)=D1688,"تحویل شده")),"تحویل نشده")</f>
        <v>تحویل شده</v>
      </c>
      <c r="N1688" s="57">
        <v>46050.45266412037</v>
      </c>
      <c r="O1688" t="s">
        <v>4196</v>
      </c>
    </row>
    <row r="1689" spans="4:15">
      <c r="D1689" t="str">
        <f t="shared" si="27"/>
        <v>لباس كار كارشناسي1404/11/08861</v>
      </c>
      <c r="G1689" t="s">
        <v>4476</v>
      </c>
      <c r="H1689" s="38">
        <v>861</v>
      </c>
      <c r="I1689" s="10" t="s">
        <v>3191</v>
      </c>
      <c r="J1689" s="10" t="s">
        <v>4154</v>
      </c>
      <c r="K1689" s="10" t="s">
        <v>2132</v>
      </c>
      <c r="L1689" s="38" t="s">
        <v>3364</v>
      </c>
      <c r="M1689" t="str">
        <f>IFERROR(IF(G1689="","",IF(_xlfn.XLOOKUP(D1689,NOSA!C:C,NOSA!C:C)=D1689,"تحویل شده")),"تحویل نشده")</f>
        <v>تحویل نشده</v>
      </c>
      <c r="N1689" s="57">
        <v>46050.702306134262</v>
      </c>
      <c r="O1689" t="s">
        <v>4248</v>
      </c>
    </row>
    <row r="1690" spans="4:15">
      <c r="D1690" t="str">
        <f t="shared" si="27"/>
        <v>پوتين ايمني نسوز1404/11/0910004</v>
      </c>
      <c r="G1690" t="s">
        <v>4477</v>
      </c>
      <c r="H1690" s="38">
        <v>10004</v>
      </c>
      <c r="I1690" s="10" t="s">
        <v>4063</v>
      </c>
      <c r="J1690" s="10" t="s">
        <v>1838</v>
      </c>
      <c r="K1690" s="10" t="s">
        <v>2151</v>
      </c>
      <c r="L1690" s="38" t="s">
        <v>3992</v>
      </c>
      <c r="M1690" t="str">
        <f>IFERROR(IF(G1690="","",IF(_xlfn.XLOOKUP(D1690,NOSA!C:C,NOSA!C:C)=D1690,"تحویل شده")),"تحویل نشده")</f>
        <v>تحویل نشده</v>
      </c>
      <c r="N1690" s="57">
        <v>46051.548131249998</v>
      </c>
      <c r="O1690" t="s">
        <v>5187</v>
      </c>
    </row>
    <row r="1691" spans="4:15">
      <c r="D1691" t="str">
        <f t="shared" si="27"/>
        <v>لباس كار معمولي- بلوز و شلوار1404/11/09153</v>
      </c>
      <c r="G1691" t="s">
        <v>4477</v>
      </c>
      <c r="H1691" s="38">
        <v>153</v>
      </c>
      <c r="I1691" s="10" t="s">
        <v>1863</v>
      </c>
      <c r="J1691" s="10" t="s">
        <v>1819</v>
      </c>
      <c r="K1691" s="10" t="s">
        <v>2348</v>
      </c>
      <c r="L1691" s="38" t="s">
        <v>3992</v>
      </c>
      <c r="M1691" t="str">
        <f>IFERROR(IF(G1691="","",IF(_xlfn.XLOOKUP(D1691,NOSA!C:C,NOSA!C:C)=D1691,"تحویل شده")),"تحویل نشده")</f>
        <v>تحویل نشده</v>
      </c>
      <c r="N1691" s="57">
        <v>46051.548939699074</v>
      </c>
      <c r="O1691" t="s">
        <v>5188</v>
      </c>
    </row>
    <row r="1692" spans="4:15">
      <c r="D1692" t="str">
        <f t="shared" si="27"/>
        <v>لباس كار معمولي- بلوز و شلوار1404/11/09748</v>
      </c>
      <c r="G1692" t="s">
        <v>4477</v>
      </c>
      <c r="H1692" s="38">
        <v>748</v>
      </c>
      <c r="I1692" s="10" t="s">
        <v>2030</v>
      </c>
      <c r="J1692" s="10" t="s">
        <v>1819</v>
      </c>
      <c r="K1692" s="10" t="s">
        <v>2348</v>
      </c>
      <c r="L1692" s="38" t="s">
        <v>3992</v>
      </c>
      <c r="M1692" t="str">
        <f>IFERROR(IF(G1692="","",IF(_xlfn.XLOOKUP(D1692,NOSA!C:C,NOSA!C:C)=D1692,"تحویل شده")),"تحویل نشده")</f>
        <v>تحویل نشده</v>
      </c>
      <c r="N1692" s="57">
        <v>46051.558088194448</v>
      </c>
      <c r="O1692" t="s">
        <v>5189</v>
      </c>
    </row>
    <row r="1693" spans="4:15">
      <c r="D1693" t="str">
        <f t="shared" si="27"/>
        <v/>
      </c>
      <c r="M1693" t="str">
        <f>IFERROR(IF(G1693="","",IF(_xlfn.XLOOKUP(D1693,NOSA!C:C,NOSA!C:C)=D1693,"تحویل شده")),"تحویل نشده")</f>
        <v/>
      </c>
      <c r="N1693" s="57"/>
    </row>
    <row r="1694" spans="4:15">
      <c r="D1694" t="str">
        <f t="shared" si="27"/>
        <v/>
      </c>
      <c r="M1694" t="str">
        <f>IFERROR(IF(G1694="","",IF(_xlfn.XLOOKUP(D1694,NOSA!C:C,NOSA!C:C)=D1694,"تحویل شده")),"تحویل نشده")</f>
        <v/>
      </c>
      <c r="N1694" s="57"/>
    </row>
    <row r="1695" spans="4:15">
      <c r="D1695" t="str">
        <f t="shared" si="27"/>
        <v/>
      </c>
      <c r="M1695" t="str">
        <f>IFERROR(IF(G1695="","",IF(_xlfn.XLOOKUP(D1695,NOSA!C:C,NOSA!C:C)=D1695,"تحویل شده")),"تحویل نشده")</f>
        <v/>
      </c>
      <c r="N1695" s="57"/>
    </row>
    <row r="1696" spans="4:15">
      <c r="D1696" t="str">
        <f t="shared" si="27"/>
        <v/>
      </c>
      <c r="M1696" t="str">
        <f>IFERROR(IF(G1696="","",IF(_xlfn.XLOOKUP(D1696,NOSA!C:C,NOSA!C:C)=D1696,"تحویل شده")),"تحویل نشده")</f>
        <v/>
      </c>
      <c r="N1696" s="57"/>
    </row>
    <row r="1697" spans="4:14">
      <c r="D1697" t="str">
        <f t="shared" si="27"/>
        <v/>
      </c>
      <c r="M1697" t="str">
        <f>IFERROR(IF(G1697="","",IF(_xlfn.XLOOKUP(D1697,NOSA!C:C,NOSA!C:C)=D1697,"تحویل شده")),"تحویل نشده")</f>
        <v/>
      </c>
      <c r="N1697" s="57"/>
    </row>
    <row r="1698" spans="4:14">
      <c r="D1698" t="str">
        <f t="shared" si="27"/>
        <v/>
      </c>
      <c r="M1698" t="str">
        <f>IFERROR(IF(G1698="","",IF(_xlfn.XLOOKUP(D1698,NOSA!C:C,NOSA!C:C)=D1698,"تحویل شده")),"تحویل نشده")</f>
        <v/>
      </c>
      <c r="N1698" s="57"/>
    </row>
    <row r="1699" spans="4:14">
      <c r="D1699" t="str">
        <f t="shared" si="27"/>
        <v/>
      </c>
      <c r="M1699" t="str">
        <f>IFERROR(IF(G1699="","",IF(_xlfn.XLOOKUP(D1699,NOSA!C:C,NOSA!C:C)=D1699,"تحویل شده")),"تحویل نشده")</f>
        <v/>
      </c>
      <c r="N1699" s="57"/>
    </row>
    <row r="1700" spans="4:14">
      <c r="D1700" t="str">
        <f t="shared" si="27"/>
        <v/>
      </c>
      <c r="M1700" t="str">
        <f>IFERROR(IF(G1700="","",IF(_xlfn.XLOOKUP(D1700,NOSA!C:C,NOSA!C:C)=D1700,"تحویل شده")),"تحویل نشده")</f>
        <v/>
      </c>
      <c r="N1700" s="57"/>
    </row>
    <row r="1701" spans="4:14">
      <c r="D1701" t="str">
        <f t="shared" si="27"/>
        <v/>
      </c>
      <c r="M1701" t="str">
        <f>IFERROR(IF(G1701="","",IF(_xlfn.XLOOKUP(D1701,NOSA!C:C,NOSA!C:C)=D1701,"تحویل شده")),"تحویل نشده")</f>
        <v/>
      </c>
      <c r="N1701" s="57"/>
    </row>
    <row r="1702" spans="4:14">
      <c r="D1702" t="str">
        <f t="shared" si="27"/>
        <v/>
      </c>
      <c r="M1702" t="str">
        <f>IFERROR(IF(G1702="","",IF(_xlfn.XLOOKUP(D1702,NOSA!C:C,NOSA!C:C)=D1702,"تحویل شده")),"تحویل نشده")</f>
        <v/>
      </c>
      <c r="N1702" s="57"/>
    </row>
    <row r="1703" spans="4:14">
      <c r="D1703" t="str">
        <f t="shared" si="27"/>
        <v/>
      </c>
      <c r="M1703" t="str">
        <f>IFERROR(IF(G1703="","",IF(_xlfn.XLOOKUP(D1703,NOSA!C:C,NOSA!C:C)=D1703,"تحویل شده")),"تحویل نشده")</f>
        <v/>
      </c>
      <c r="N1703" s="57"/>
    </row>
    <row r="1704" spans="4:14">
      <c r="D1704" t="str">
        <f t="shared" si="27"/>
        <v/>
      </c>
      <c r="M1704" t="str">
        <f>IFERROR(IF(G1704="","",IF(_xlfn.XLOOKUP(D1704,NOSA!C:C,NOSA!C:C)=D1704,"تحویل شده")),"تحویل نشده")</f>
        <v/>
      </c>
      <c r="N1704" s="57"/>
    </row>
    <row r="1705" spans="4:14">
      <c r="D1705" t="str">
        <f t="shared" si="27"/>
        <v/>
      </c>
      <c r="M1705" t="str">
        <f>IFERROR(IF(G1705="","",IF(_xlfn.XLOOKUP(D1705,NOSA!C:C,NOSA!C:C)=D1705,"تحویل شده")),"تحویل نشده")</f>
        <v/>
      </c>
      <c r="N1705" s="57"/>
    </row>
    <row r="1706" spans="4:14">
      <c r="D1706" t="str">
        <f t="shared" si="27"/>
        <v/>
      </c>
      <c r="M1706" t="str">
        <f>IFERROR(IF(G1706="","",IF(_xlfn.XLOOKUP(D1706,NOSA!C:C,NOSA!C:C)=D1706,"تحویل شده")),"تحویل نشده")</f>
        <v/>
      </c>
      <c r="N1706" s="57"/>
    </row>
    <row r="1707" spans="4:14">
      <c r="D1707" t="str">
        <f t="shared" si="27"/>
        <v/>
      </c>
      <c r="M1707" t="str">
        <f>IFERROR(IF(G1707="","",IF(_xlfn.XLOOKUP(D1707,NOSA!C:C,NOSA!C:C)=D1707,"تحویل شده")),"تحویل نشده")</f>
        <v/>
      </c>
      <c r="N1707" s="57"/>
    </row>
    <row r="1708" spans="4:14">
      <c r="D1708" t="str">
        <f t="shared" si="27"/>
        <v/>
      </c>
      <c r="M1708" t="str">
        <f>IFERROR(IF(G1708="","",IF(_xlfn.XLOOKUP(D1708,NOSA!C:C,NOSA!C:C)=D1708,"تحویل شده")),"تحویل نشده")</f>
        <v/>
      </c>
      <c r="N1708" s="57"/>
    </row>
    <row r="1709" spans="4:14">
      <c r="D1709" t="str">
        <f t="shared" si="27"/>
        <v/>
      </c>
      <c r="M1709" t="str">
        <f>IFERROR(IF(G1709="","",IF(_xlfn.XLOOKUP(D1709,NOSA!C:C,NOSA!C:C)=D1709,"تحویل شده")),"تحویل نشده")</f>
        <v/>
      </c>
      <c r="N1709" s="57"/>
    </row>
    <row r="1710" spans="4:14">
      <c r="D1710" t="str">
        <f t="shared" si="27"/>
        <v/>
      </c>
      <c r="M1710" t="str">
        <f>IFERROR(IF(G1710="","",IF(_xlfn.XLOOKUP(D1710,NOSA!C:C,NOSA!C:C)=D1710,"تحویل شده")),"تحویل نشده")</f>
        <v/>
      </c>
      <c r="N1710" s="57"/>
    </row>
    <row r="1711" spans="4:14">
      <c r="D1711" t="str">
        <f t="shared" si="27"/>
        <v/>
      </c>
      <c r="M1711" t="str">
        <f>IFERROR(IF(G1711="","",IF(_xlfn.XLOOKUP(D1711,NOSA!C:C,NOSA!C:C)=D1711,"تحویل شده")),"تحویل نشده")</f>
        <v/>
      </c>
      <c r="N1711" s="57"/>
    </row>
    <row r="1712" spans="4:14">
      <c r="D1712" t="str">
        <f t="shared" si="27"/>
        <v/>
      </c>
      <c r="M1712" t="str">
        <f>IFERROR(IF(G1712="","",IF(_xlfn.XLOOKUP(D1712,NOSA!C:C,NOSA!C:C)=D1712,"تحویل شده")),"تحویل نشده")</f>
        <v/>
      </c>
      <c r="N1712" s="57"/>
    </row>
    <row r="1713" spans="4:14">
      <c r="D1713" t="str">
        <f t="shared" si="27"/>
        <v/>
      </c>
      <c r="M1713" t="str">
        <f>IFERROR(IF(G1713="","",IF(_xlfn.XLOOKUP(D1713,NOSA!C:C,NOSA!C:C)=D1713,"تحویل شده")),"تحویل نشده")</f>
        <v/>
      </c>
      <c r="N1713" s="57"/>
    </row>
    <row r="1714" spans="4:14">
      <c r="D1714" t="str">
        <f t="shared" si="27"/>
        <v/>
      </c>
      <c r="M1714" t="str">
        <f>IFERROR(IF(G1714="","",IF(_xlfn.XLOOKUP(D1714,NOSA!C:C,NOSA!C:C)=D1714,"تحویل شده")),"تحویل نشده")</f>
        <v/>
      </c>
      <c r="N1714" s="57"/>
    </row>
    <row r="1715" spans="4:14">
      <c r="D1715" t="str">
        <f t="shared" si="27"/>
        <v/>
      </c>
      <c r="M1715" t="str">
        <f>IFERROR(IF(G1715="","",IF(_xlfn.XLOOKUP(D1715,NOSA!C:C,NOSA!C:C)=D1715,"تحویل شده")),"تحویل نشده")</f>
        <v/>
      </c>
      <c r="N1715" s="57"/>
    </row>
    <row r="1716" spans="4:14">
      <c r="D1716" t="str">
        <f t="shared" si="27"/>
        <v/>
      </c>
      <c r="M1716" t="str">
        <f>IFERROR(IF(G1716="","",IF(_xlfn.XLOOKUP(D1716,NOSA!C:C,NOSA!C:C)=D1716,"تحویل شده")),"تحویل نشده")</f>
        <v/>
      </c>
      <c r="N1716" s="57"/>
    </row>
    <row r="1717" spans="4:14">
      <c r="D1717" t="str">
        <f t="shared" si="27"/>
        <v/>
      </c>
      <c r="M1717" t="str">
        <f>IFERROR(IF(G1717="","",IF(_xlfn.XLOOKUP(D1717,NOSA!C:C,NOSA!C:C)=D1717,"تحویل شده")),"تحویل نشده")</f>
        <v/>
      </c>
      <c r="N1717" s="57"/>
    </row>
    <row r="1718" spans="4:14">
      <c r="D1718" t="str">
        <f t="shared" si="27"/>
        <v/>
      </c>
      <c r="M1718" t="str">
        <f>IFERROR(IF(G1718="","",IF(_xlfn.XLOOKUP(D1718,NOSA!C:C,NOSA!C:C)=D1718,"تحویل شده")),"تحویل نشده")</f>
        <v/>
      </c>
      <c r="N1718" s="57"/>
    </row>
    <row r="1719" spans="4:14">
      <c r="D1719" t="str">
        <f t="shared" si="27"/>
        <v/>
      </c>
      <c r="M1719" t="str">
        <f>IFERROR(IF(G1719="","",IF(_xlfn.XLOOKUP(D1719,NOSA!C:C,NOSA!C:C)=D1719,"تحویل شده")),"تحویل نشده")</f>
        <v/>
      </c>
      <c r="N1719" s="57"/>
    </row>
    <row r="1720" spans="4:14">
      <c r="D1720" t="str">
        <f t="shared" si="27"/>
        <v/>
      </c>
      <c r="M1720" t="str">
        <f>IFERROR(IF(G1720="","",IF(_xlfn.XLOOKUP(D1720,NOSA!C:C,NOSA!C:C)=D1720,"تحویل شده")),"تحویل نشده")</f>
        <v/>
      </c>
      <c r="N1720" s="57"/>
    </row>
    <row r="1721" spans="4:14">
      <c r="D1721" t="str">
        <f t="shared" si="27"/>
        <v/>
      </c>
      <c r="M1721" t="str">
        <f>IFERROR(IF(G1721="","",IF(_xlfn.XLOOKUP(D1721,NOSA!C:C,NOSA!C:C)=D1721,"تحویل شده")),"تحویل نشده")</f>
        <v/>
      </c>
      <c r="N1721" s="57"/>
    </row>
    <row r="1722" spans="4:14">
      <c r="D1722" t="str">
        <f t="shared" si="27"/>
        <v/>
      </c>
      <c r="M1722" t="str">
        <f>IFERROR(IF(G1722="","",IF(_xlfn.XLOOKUP(D1722,NOSA!C:C,NOSA!C:C)=D1722,"تحویل شده")),"تحویل نشده")</f>
        <v/>
      </c>
      <c r="N1722" s="57"/>
    </row>
    <row r="1723" spans="4:14">
      <c r="D1723" t="str">
        <f t="shared" si="27"/>
        <v/>
      </c>
      <c r="M1723" t="str">
        <f>IFERROR(IF(G1723="","",IF(_xlfn.XLOOKUP(D1723,NOSA!C:C,NOSA!C:C)=D1723,"تحویل شده")),"تحویل نشده")</f>
        <v/>
      </c>
      <c r="N1723" s="57"/>
    </row>
    <row r="1724" spans="4:14">
      <c r="D1724" t="str">
        <f t="shared" si="27"/>
        <v/>
      </c>
      <c r="M1724" t="str">
        <f>IFERROR(IF(G1724="","",IF(_xlfn.XLOOKUP(D1724,NOSA!C:C,NOSA!C:C)=D1724,"تحویل شده")),"تحویل نشده")</f>
        <v/>
      </c>
      <c r="N1724" s="57"/>
    </row>
    <row r="1725" spans="4:14">
      <c r="D1725" t="str">
        <f t="shared" si="27"/>
        <v/>
      </c>
      <c r="M1725" t="str">
        <f>IFERROR(IF(G1725="","",IF(_xlfn.XLOOKUP(D1725,NOSA!C:C,NOSA!C:C)=D1725,"تحویل شده")),"تحویل نشده")</f>
        <v/>
      </c>
      <c r="N1725" s="57"/>
    </row>
    <row r="1726" spans="4:14">
      <c r="D1726" t="str">
        <f t="shared" si="27"/>
        <v/>
      </c>
      <c r="M1726" t="str">
        <f>IFERROR(IF(G1726="","",IF(_xlfn.XLOOKUP(D1726,NOSA!C:C,NOSA!C:C)=D1726,"تحویل شده")),"تحویل نشده")</f>
        <v/>
      </c>
      <c r="N1726" s="57"/>
    </row>
    <row r="1727" spans="4:14">
      <c r="D1727" t="str">
        <f t="shared" si="27"/>
        <v/>
      </c>
      <c r="M1727" t="str">
        <f>IFERROR(IF(G1727="","",IF(_xlfn.XLOOKUP(D1727,NOSA!C:C,NOSA!C:C)=D1727,"تحویل شده")),"تحویل نشده")</f>
        <v/>
      </c>
      <c r="N1727" s="57"/>
    </row>
    <row r="1728" spans="4:14">
      <c r="D1728" t="str">
        <f t="shared" si="27"/>
        <v/>
      </c>
      <c r="M1728" t="str">
        <f>IFERROR(IF(G1728="","",IF(_xlfn.XLOOKUP(D1728,NOSA!C:C,NOSA!C:C)=D1728,"تحویل شده")),"تحویل نشده")</f>
        <v/>
      </c>
      <c r="N1728" s="57"/>
    </row>
    <row r="1729" spans="4:14">
      <c r="D1729" t="str">
        <f t="shared" si="27"/>
        <v/>
      </c>
      <c r="M1729" t="str">
        <f>IFERROR(IF(G1729="","",IF(_xlfn.XLOOKUP(D1729,NOSA!C:C,NOSA!C:C)=D1729,"تحویل شده")),"تحویل نشده")</f>
        <v/>
      </c>
      <c r="N1729" s="57"/>
    </row>
    <row r="1730" spans="4:14">
      <c r="D1730" t="str">
        <f t="shared" si="27"/>
        <v/>
      </c>
      <c r="M1730" t="str">
        <f>IFERROR(IF(G1730="","",IF(_xlfn.XLOOKUP(D1730,NOSA!C:C,NOSA!C:C)=D1730,"تحویل شده")),"تحویل نشده")</f>
        <v/>
      </c>
      <c r="N1730" s="57"/>
    </row>
    <row r="1731" spans="4:14">
      <c r="D1731" t="str">
        <f t="shared" si="27"/>
        <v/>
      </c>
      <c r="M1731" t="str">
        <f>IFERROR(IF(G1731="","",IF(_xlfn.XLOOKUP(D1731,NOSA!C:C,NOSA!C:C)=D1731,"تحویل شده")),"تحویل نشده")</f>
        <v/>
      </c>
      <c r="N1731" s="57"/>
    </row>
    <row r="1732" spans="4:14">
      <c r="D1732" t="str">
        <f t="shared" si="27"/>
        <v/>
      </c>
      <c r="M1732" t="str">
        <f>IFERROR(IF(G1732="","",IF(_xlfn.XLOOKUP(D1732,NOSA!C:C,NOSA!C:C)=D1732,"تحویل شده")),"تحویل نشده")</f>
        <v/>
      </c>
      <c r="N1732" s="57"/>
    </row>
    <row r="1733" spans="4:14">
      <c r="D1733" t="str">
        <f t="shared" ref="D1733:D1796" si="28">K1733&amp;G1733&amp;H1733</f>
        <v/>
      </c>
      <c r="M1733" t="str">
        <f>IFERROR(IF(G1733="","",IF(_xlfn.XLOOKUP(D1733,NOSA!C:C,NOSA!C:C)=D1733,"تحویل شده")),"تحویل نشده")</f>
        <v/>
      </c>
      <c r="N1733" s="57"/>
    </row>
    <row r="1734" spans="4:14">
      <c r="D1734" t="str">
        <f t="shared" si="28"/>
        <v/>
      </c>
      <c r="M1734" t="str">
        <f>IFERROR(IF(G1734="","",IF(_xlfn.XLOOKUP(D1734,NOSA!C:C,NOSA!C:C)=D1734,"تحویل شده")),"تحویل نشده")</f>
        <v/>
      </c>
      <c r="N1734" s="57"/>
    </row>
    <row r="1735" spans="4:14">
      <c r="D1735" t="str">
        <f t="shared" si="28"/>
        <v/>
      </c>
      <c r="M1735" t="str">
        <f>IFERROR(IF(G1735="","",IF(_xlfn.XLOOKUP(D1735,NOSA!C:C,NOSA!C:C)=D1735,"تحویل شده")),"تحویل نشده")</f>
        <v/>
      </c>
      <c r="N1735" s="57"/>
    </row>
    <row r="1736" spans="4:14">
      <c r="D1736" t="str">
        <f t="shared" si="28"/>
        <v/>
      </c>
      <c r="M1736" t="str">
        <f>IFERROR(IF(G1736="","",IF(_xlfn.XLOOKUP(D1736,NOSA!C:C,NOSA!C:C)=D1736,"تحویل شده")),"تحویل نشده")</f>
        <v/>
      </c>
      <c r="N1736" s="57"/>
    </row>
    <row r="1737" spans="4:14">
      <c r="D1737" t="str">
        <f t="shared" si="28"/>
        <v/>
      </c>
      <c r="M1737" t="str">
        <f>IFERROR(IF(G1737="","",IF(_xlfn.XLOOKUP(D1737,NOSA!C:C,NOSA!C:C)=D1737,"تحویل شده")),"تحویل نشده")</f>
        <v/>
      </c>
      <c r="N1737" s="57"/>
    </row>
    <row r="1738" spans="4:14">
      <c r="D1738" t="str">
        <f t="shared" si="28"/>
        <v/>
      </c>
      <c r="M1738" t="str">
        <f>IFERROR(IF(G1738="","",IF(_xlfn.XLOOKUP(D1738,NOSA!C:C,NOSA!C:C)=D1738,"تحویل شده")),"تحویل نشده")</f>
        <v/>
      </c>
      <c r="N1738" s="57"/>
    </row>
    <row r="1739" spans="4:14">
      <c r="D1739" t="str">
        <f t="shared" si="28"/>
        <v/>
      </c>
      <c r="M1739" t="str">
        <f>IFERROR(IF(G1739="","",IF(_xlfn.XLOOKUP(D1739,NOSA!C:C,NOSA!C:C)=D1739,"تحویل شده")),"تحویل نشده")</f>
        <v/>
      </c>
      <c r="N1739" s="57"/>
    </row>
    <row r="1740" spans="4:14">
      <c r="D1740" t="str">
        <f t="shared" si="28"/>
        <v/>
      </c>
      <c r="M1740" t="str">
        <f>IFERROR(IF(G1740="","",IF(_xlfn.XLOOKUP(D1740,NOSA!C:C,NOSA!C:C)=D1740,"تحویل شده")),"تحویل نشده")</f>
        <v/>
      </c>
      <c r="N1740" s="57"/>
    </row>
    <row r="1741" spans="4:14">
      <c r="D1741" t="str">
        <f t="shared" si="28"/>
        <v/>
      </c>
      <c r="M1741" t="str">
        <f>IFERROR(IF(G1741="","",IF(_xlfn.XLOOKUP(D1741,NOSA!C:C,NOSA!C:C)=D1741,"تحویل شده")),"تحویل نشده")</f>
        <v/>
      </c>
      <c r="N1741" s="57"/>
    </row>
    <row r="1742" spans="4:14">
      <c r="D1742" t="str">
        <f t="shared" si="28"/>
        <v/>
      </c>
      <c r="M1742" t="str">
        <f>IFERROR(IF(G1742="","",IF(_xlfn.XLOOKUP(D1742,NOSA!C:C,NOSA!C:C)=D1742,"تحویل شده")),"تحویل نشده")</f>
        <v/>
      </c>
      <c r="N1742" s="57"/>
    </row>
    <row r="1743" spans="4:14">
      <c r="D1743" t="str">
        <f t="shared" si="28"/>
        <v/>
      </c>
      <c r="M1743" t="str">
        <f>IFERROR(IF(G1743="","",IF(_xlfn.XLOOKUP(D1743,NOSA!C:C,NOSA!C:C)=D1743,"تحویل شده")),"تحویل نشده")</f>
        <v/>
      </c>
      <c r="N1743" s="57"/>
    </row>
    <row r="1744" spans="4:14">
      <c r="D1744" t="str">
        <f t="shared" si="28"/>
        <v/>
      </c>
      <c r="M1744" t="str">
        <f>IFERROR(IF(G1744="","",IF(_xlfn.XLOOKUP(D1744,NOSA!C:C,NOSA!C:C)=D1744,"تحویل شده")),"تحویل نشده")</f>
        <v/>
      </c>
      <c r="N1744" s="57"/>
    </row>
    <row r="1745" spans="4:14">
      <c r="D1745" t="str">
        <f t="shared" si="28"/>
        <v/>
      </c>
      <c r="M1745" t="str">
        <f>IFERROR(IF(G1745="","",IF(_xlfn.XLOOKUP(D1745,NOSA!C:C,NOSA!C:C)=D1745,"تحویل شده")),"تحویل نشده")</f>
        <v/>
      </c>
      <c r="N1745" s="57"/>
    </row>
    <row r="1746" spans="4:14">
      <c r="D1746" t="str">
        <f t="shared" si="28"/>
        <v/>
      </c>
      <c r="M1746" t="str">
        <f>IFERROR(IF(G1746="","",IF(_xlfn.XLOOKUP(D1746,NOSA!C:C,NOSA!C:C)=D1746,"تحویل شده")),"تحویل نشده")</f>
        <v/>
      </c>
      <c r="N1746" s="57"/>
    </row>
    <row r="1747" spans="4:14">
      <c r="D1747" t="str">
        <f t="shared" si="28"/>
        <v/>
      </c>
      <c r="M1747" t="str">
        <f>IFERROR(IF(G1747="","",IF(_xlfn.XLOOKUP(D1747,NOSA!C:C,NOSA!C:C)=D1747,"تحویل شده")),"تحویل نشده")</f>
        <v/>
      </c>
      <c r="N1747" s="57"/>
    </row>
    <row r="1748" spans="4:14">
      <c r="D1748" t="str">
        <f t="shared" si="28"/>
        <v/>
      </c>
      <c r="M1748" t="str">
        <f>IFERROR(IF(G1748="","",IF(_xlfn.XLOOKUP(D1748,NOSA!C:C,NOSA!C:C)=D1748,"تحویل شده")),"تحویل نشده")</f>
        <v/>
      </c>
      <c r="N1748" s="57"/>
    </row>
    <row r="1749" spans="4:14">
      <c r="D1749" t="str">
        <f t="shared" si="28"/>
        <v/>
      </c>
      <c r="M1749" t="str">
        <f>IFERROR(IF(G1749="","",IF(_xlfn.XLOOKUP(D1749,NOSA!C:C,NOSA!C:C)=D1749,"تحویل شده")),"تحویل نشده")</f>
        <v/>
      </c>
      <c r="N1749" s="57"/>
    </row>
    <row r="1750" spans="4:14">
      <c r="D1750" t="str">
        <f t="shared" si="28"/>
        <v/>
      </c>
      <c r="M1750" t="str">
        <f>IFERROR(IF(G1750="","",IF(_xlfn.XLOOKUP(D1750,NOSA!C:C,NOSA!C:C)=D1750,"تحویل شده")),"تحویل نشده")</f>
        <v/>
      </c>
      <c r="N1750" s="57"/>
    </row>
    <row r="1751" spans="4:14">
      <c r="D1751" t="str">
        <f t="shared" si="28"/>
        <v/>
      </c>
      <c r="M1751" t="str">
        <f>IFERROR(IF(G1751="","",IF(_xlfn.XLOOKUP(D1751,NOSA!C:C,NOSA!C:C)=D1751,"تحویل شده")),"تحویل نشده")</f>
        <v/>
      </c>
      <c r="N1751" s="57"/>
    </row>
    <row r="1752" spans="4:14">
      <c r="D1752" t="str">
        <f t="shared" si="28"/>
        <v/>
      </c>
      <c r="M1752" t="str">
        <f>IFERROR(IF(G1752="","",IF(_xlfn.XLOOKUP(D1752,NOSA!C:C,NOSA!C:C)=D1752,"تحویل شده")),"تحویل نشده")</f>
        <v/>
      </c>
      <c r="N1752" s="57"/>
    </row>
    <row r="1753" spans="4:14">
      <c r="D1753" t="str">
        <f t="shared" si="28"/>
        <v/>
      </c>
      <c r="M1753" t="str">
        <f>IFERROR(IF(G1753="","",IF(_xlfn.XLOOKUP(D1753,NOSA!C:C,NOSA!C:C)=D1753,"تحویل شده")),"تحویل نشده")</f>
        <v/>
      </c>
      <c r="N1753" s="57"/>
    </row>
    <row r="1754" spans="4:14">
      <c r="D1754" t="str">
        <f t="shared" si="28"/>
        <v/>
      </c>
      <c r="M1754" t="str">
        <f>IFERROR(IF(G1754="","",IF(_xlfn.XLOOKUP(D1754,NOSA!C:C,NOSA!C:C)=D1754,"تحویل شده")),"تحویل نشده")</f>
        <v/>
      </c>
      <c r="N1754" s="57"/>
    </row>
    <row r="1755" spans="4:14">
      <c r="D1755" t="str">
        <f t="shared" si="28"/>
        <v/>
      </c>
      <c r="M1755" t="str">
        <f>IFERROR(IF(G1755="","",IF(_xlfn.XLOOKUP(D1755,NOSA!C:C,NOSA!C:C)=D1755,"تحویل شده")),"تحویل نشده")</f>
        <v/>
      </c>
      <c r="N1755" s="57"/>
    </row>
    <row r="1756" spans="4:14">
      <c r="D1756" t="str">
        <f t="shared" si="28"/>
        <v/>
      </c>
      <c r="M1756" t="str">
        <f>IFERROR(IF(G1756="","",IF(_xlfn.XLOOKUP(D1756,NOSA!C:C,NOSA!C:C)=D1756,"تحویل شده")),"تحویل نشده")</f>
        <v/>
      </c>
      <c r="N1756" s="57"/>
    </row>
    <row r="1757" spans="4:14">
      <c r="D1757" t="str">
        <f t="shared" si="28"/>
        <v/>
      </c>
      <c r="M1757" t="str">
        <f>IFERROR(IF(G1757="","",IF(_xlfn.XLOOKUP(D1757,NOSA!C:C,NOSA!C:C)=D1757,"تحویل شده")),"تحویل نشده")</f>
        <v/>
      </c>
      <c r="N1757" s="57"/>
    </row>
    <row r="1758" spans="4:14">
      <c r="D1758" t="str">
        <f t="shared" si="28"/>
        <v/>
      </c>
      <c r="M1758" t="str">
        <f>IFERROR(IF(G1758="","",IF(_xlfn.XLOOKUP(D1758,NOSA!C:C,NOSA!C:C)=D1758,"تحویل شده")),"تحویل نشده")</f>
        <v/>
      </c>
      <c r="N1758" s="57"/>
    </row>
    <row r="1759" spans="4:14">
      <c r="D1759" t="str">
        <f t="shared" si="28"/>
        <v/>
      </c>
      <c r="M1759" t="str">
        <f>IFERROR(IF(G1759="","",IF(_xlfn.XLOOKUP(D1759,NOSA!C:C,NOSA!C:C)=D1759,"تحویل شده")),"تحویل نشده")</f>
        <v/>
      </c>
      <c r="N1759" s="57"/>
    </row>
    <row r="1760" spans="4:14">
      <c r="D1760" t="str">
        <f t="shared" si="28"/>
        <v/>
      </c>
      <c r="M1760" t="str">
        <f>IFERROR(IF(G1760="","",IF(_xlfn.XLOOKUP(D1760,NOSA!C:C,NOSA!C:C)=D1760,"تحویل شده")),"تحویل نشده")</f>
        <v/>
      </c>
      <c r="N1760" s="57"/>
    </row>
    <row r="1761" spans="4:14">
      <c r="D1761" t="str">
        <f t="shared" si="28"/>
        <v/>
      </c>
      <c r="M1761" t="str">
        <f>IFERROR(IF(G1761="","",IF(_xlfn.XLOOKUP(D1761,NOSA!C:C,NOSA!C:C)=D1761,"تحویل شده")),"تحویل نشده")</f>
        <v/>
      </c>
      <c r="N1761" s="57"/>
    </row>
    <row r="1762" spans="4:14">
      <c r="D1762" t="str">
        <f t="shared" si="28"/>
        <v/>
      </c>
      <c r="M1762" t="str">
        <f>IFERROR(IF(G1762="","",IF(_xlfn.XLOOKUP(D1762,NOSA!C:C,NOSA!C:C)=D1762,"تحویل شده")),"تحویل نشده")</f>
        <v/>
      </c>
      <c r="N1762" s="57"/>
    </row>
    <row r="1763" spans="4:14">
      <c r="D1763" t="str">
        <f t="shared" si="28"/>
        <v/>
      </c>
      <c r="M1763" t="str">
        <f>IFERROR(IF(G1763="","",IF(_xlfn.XLOOKUP(D1763,NOSA!C:C,NOSA!C:C)=D1763,"تحویل شده")),"تحویل نشده")</f>
        <v/>
      </c>
      <c r="N1763" s="57"/>
    </row>
    <row r="1764" spans="4:14">
      <c r="D1764" t="str">
        <f t="shared" si="28"/>
        <v/>
      </c>
      <c r="M1764" t="str">
        <f>IFERROR(IF(G1764="","",IF(_xlfn.XLOOKUP(D1764,NOSA!C:C,NOSA!C:C)=D1764,"تحویل شده")),"تحویل نشده")</f>
        <v/>
      </c>
      <c r="N1764" s="57"/>
    </row>
    <row r="1765" spans="4:14">
      <c r="D1765" t="str">
        <f t="shared" si="28"/>
        <v/>
      </c>
      <c r="M1765" t="str">
        <f>IFERROR(IF(G1765="","",IF(_xlfn.XLOOKUP(D1765,NOSA!C:C,NOSA!C:C)=D1765,"تحویل شده")),"تحویل نشده")</f>
        <v/>
      </c>
      <c r="N1765" s="57"/>
    </row>
    <row r="1766" spans="4:14">
      <c r="D1766" t="str">
        <f t="shared" si="28"/>
        <v/>
      </c>
      <c r="M1766" t="str">
        <f>IFERROR(IF(G1766="","",IF(_xlfn.XLOOKUP(D1766,NOSA!C:C,NOSA!C:C)=D1766,"تحویل شده")),"تحویل نشده")</f>
        <v/>
      </c>
      <c r="N1766" s="57"/>
    </row>
    <row r="1767" spans="4:14">
      <c r="D1767" t="str">
        <f t="shared" si="28"/>
        <v/>
      </c>
      <c r="M1767" t="str">
        <f>IFERROR(IF(G1767="","",IF(_xlfn.XLOOKUP(D1767,NOSA!C:C,NOSA!C:C)=D1767,"تحویل شده")),"تحویل نشده")</f>
        <v/>
      </c>
      <c r="N1767" s="57"/>
    </row>
    <row r="1768" spans="4:14">
      <c r="D1768" t="str">
        <f t="shared" si="28"/>
        <v/>
      </c>
      <c r="M1768" t="str">
        <f>IFERROR(IF(G1768="","",IF(_xlfn.XLOOKUP(D1768,NOSA!C:C,NOSA!C:C)=D1768,"تحویل شده")),"تحویل نشده")</f>
        <v/>
      </c>
      <c r="N1768" s="57"/>
    </row>
    <row r="1769" spans="4:14">
      <c r="D1769" t="str">
        <f t="shared" si="28"/>
        <v/>
      </c>
      <c r="M1769" t="str">
        <f>IFERROR(IF(G1769="","",IF(_xlfn.XLOOKUP(D1769,NOSA!C:C,NOSA!C:C)=D1769,"تحویل شده")),"تحویل نشده")</f>
        <v/>
      </c>
      <c r="N1769" s="57"/>
    </row>
    <row r="1770" spans="4:14">
      <c r="D1770" t="str">
        <f t="shared" si="28"/>
        <v/>
      </c>
      <c r="M1770" t="str">
        <f>IFERROR(IF(G1770="","",IF(_xlfn.XLOOKUP(D1770,NOSA!C:C,NOSA!C:C)=D1770,"تحویل شده")),"تحویل نشده")</f>
        <v/>
      </c>
      <c r="N1770" s="57"/>
    </row>
    <row r="1771" spans="4:14">
      <c r="D1771" t="str">
        <f t="shared" si="28"/>
        <v/>
      </c>
      <c r="M1771" t="str">
        <f>IFERROR(IF(G1771="","",IF(_xlfn.XLOOKUP(D1771,NOSA!C:C,NOSA!C:C)=D1771,"تحویل شده")),"تحویل نشده")</f>
        <v/>
      </c>
      <c r="N1771" s="57"/>
    </row>
    <row r="1772" spans="4:14">
      <c r="D1772" t="str">
        <f t="shared" si="28"/>
        <v/>
      </c>
      <c r="M1772" t="str">
        <f>IFERROR(IF(G1772="","",IF(_xlfn.XLOOKUP(D1772,NOSA!C:C,NOSA!C:C)=D1772,"تحویل شده")),"تحویل نشده")</f>
        <v/>
      </c>
      <c r="N1772" s="57"/>
    </row>
    <row r="1773" spans="4:14">
      <c r="D1773" t="str">
        <f t="shared" si="28"/>
        <v/>
      </c>
      <c r="M1773" t="str">
        <f>IFERROR(IF(G1773="","",IF(_xlfn.XLOOKUP(D1773,NOSA!C:C,NOSA!C:C)=D1773,"تحویل شده")),"تحویل نشده")</f>
        <v/>
      </c>
      <c r="N1773" s="57"/>
    </row>
    <row r="1774" spans="4:14">
      <c r="D1774" t="str">
        <f t="shared" si="28"/>
        <v/>
      </c>
      <c r="M1774" t="str">
        <f>IFERROR(IF(G1774="","",IF(_xlfn.XLOOKUP(D1774,NOSA!C:C,NOSA!C:C)=D1774,"تحویل شده")),"تحویل نشده")</f>
        <v/>
      </c>
      <c r="N1774" s="57"/>
    </row>
    <row r="1775" spans="4:14">
      <c r="D1775" t="str">
        <f t="shared" si="28"/>
        <v/>
      </c>
      <c r="M1775" t="str">
        <f>IFERROR(IF(G1775="","",IF(_xlfn.XLOOKUP(D1775,NOSA!C:C,NOSA!C:C)=D1775,"تحویل شده")),"تحویل نشده")</f>
        <v/>
      </c>
      <c r="N1775" s="57"/>
    </row>
    <row r="1776" spans="4:14">
      <c r="D1776" t="str">
        <f t="shared" si="28"/>
        <v/>
      </c>
      <c r="M1776" t="str">
        <f>IFERROR(IF(G1776="","",IF(_xlfn.XLOOKUP(D1776,NOSA!C:C,NOSA!C:C)=D1776,"تحویل شده")),"تحویل نشده")</f>
        <v/>
      </c>
      <c r="N1776" s="57"/>
    </row>
    <row r="1777" spans="4:14">
      <c r="D1777" t="str">
        <f t="shared" si="28"/>
        <v/>
      </c>
      <c r="M1777" t="str">
        <f>IFERROR(IF(G1777="","",IF(_xlfn.XLOOKUP(D1777,NOSA!C:C,NOSA!C:C)=D1777,"تحویل شده")),"تحویل نشده")</f>
        <v/>
      </c>
      <c r="N1777" s="57"/>
    </row>
    <row r="1778" spans="4:14">
      <c r="D1778" t="str">
        <f t="shared" si="28"/>
        <v/>
      </c>
      <c r="M1778" t="str">
        <f>IFERROR(IF(G1778="","",IF(_xlfn.XLOOKUP(D1778,NOSA!C:C,NOSA!C:C)=D1778,"تحویل شده")),"تحویل نشده")</f>
        <v/>
      </c>
      <c r="N1778" s="57"/>
    </row>
    <row r="1779" spans="4:14">
      <c r="D1779" t="str">
        <f t="shared" si="28"/>
        <v/>
      </c>
      <c r="M1779" t="str">
        <f>IFERROR(IF(G1779="","",IF(_xlfn.XLOOKUP(D1779,NOSA!C:C,NOSA!C:C)=D1779,"تحویل شده")),"تحویل نشده")</f>
        <v/>
      </c>
      <c r="N1779" s="57"/>
    </row>
    <row r="1780" spans="4:14">
      <c r="D1780" t="str">
        <f t="shared" si="28"/>
        <v/>
      </c>
      <c r="M1780" t="str">
        <f>IFERROR(IF(G1780="","",IF(_xlfn.XLOOKUP(D1780,NOSA!C:C,NOSA!C:C)=D1780,"تحویل شده")),"تحویل نشده")</f>
        <v/>
      </c>
      <c r="N1780" s="57"/>
    </row>
    <row r="1781" spans="4:14">
      <c r="D1781" t="str">
        <f t="shared" si="28"/>
        <v/>
      </c>
      <c r="M1781" t="str">
        <f>IFERROR(IF(G1781="","",IF(_xlfn.XLOOKUP(D1781,NOSA!C:C,NOSA!C:C)=D1781,"تحویل شده")),"تحویل نشده")</f>
        <v/>
      </c>
      <c r="N1781" s="57"/>
    </row>
    <row r="1782" spans="4:14">
      <c r="D1782" t="str">
        <f t="shared" si="28"/>
        <v/>
      </c>
      <c r="M1782" t="str">
        <f>IFERROR(IF(G1782="","",IF(_xlfn.XLOOKUP(D1782,NOSA!C:C,NOSA!C:C)=D1782,"تحویل شده")),"تحویل نشده")</f>
        <v/>
      </c>
      <c r="N1782" s="57"/>
    </row>
    <row r="1783" spans="4:14">
      <c r="D1783" t="str">
        <f t="shared" si="28"/>
        <v/>
      </c>
      <c r="M1783" t="str">
        <f>IFERROR(IF(G1783="","",IF(_xlfn.XLOOKUP(D1783,NOSA!C:C,NOSA!C:C)=D1783,"تحویل شده")),"تحویل نشده")</f>
        <v/>
      </c>
      <c r="N1783" s="57"/>
    </row>
    <row r="1784" spans="4:14">
      <c r="D1784" t="str">
        <f t="shared" si="28"/>
        <v/>
      </c>
      <c r="M1784" t="str">
        <f>IFERROR(IF(G1784="","",IF(_xlfn.XLOOKUP(D1784,NOSA!C:C,NOSA!C:C)=D1784,"تحویل شده")),"تحویل نشده")</f>
        <v/>
      </c>
      <c r="N1784" s="57"/>
    </row>
    <row r="1785" spans="4:14">
      <c r="D1785" t="str">
        <f t="shared" si="28"/>
        <v/>
      </c>
      <c r="M1785" t="str">
        <f>IFERROR(IF(G1785="","",IF(_xlfn.XLOOKUP(D1785,NOSA!C:C,NOSA!C:C)=D1785,"تحویل شده")),"تحویل نشده")</f>
        <v/>
      </c>
      <c r="N1785" s="57"/>
    </row>
    <row r="1786" spans="4:14">
      <c r="D1786" t="str">
        <f t="shared" si="28"/>
        <v/>
      </c>
      <c r="M1786" t="str">
        <f>IFERROR(IF(G1786="","",IF(_xlfn.XLOOKUP(D1786,NOSA!C:C,NOSA!C:C)=D1786,"تحویل شده")),"تحویل نشده")</f>
        <v/>
      </c>
      <c r="N1786" s="57"/>
    </row>
    <row r="1787" spans="4:14">
      <c r="D1787" t="str">
        <f t="shared" si="28"/>
        <v/>
      </c>
      <c r="M1787" t="str">
        <f>IFERROR(IF(G1787="","",IF(_xlfn.XLOOKUP(D1787,NOSA!C:C,NOSA!C:C)=D1787,"تحویل شده")),"تحویل نشده")</f>
        <v/>
      </c>
      <c r="N1787" s="57"/>
    </row>
    <row r="1788" spans="4:14">
      <c r="D1788" t="str">
        <f t="shared" si="28"/>
        <v/>
      </c>
      <c r="M1788" t="str">
        <f>IFERROR(IF(G1788="","",IF(_xlfn.XLOOKUP(D1788,NOSA!C:C,NOSA!C:C)=D1788,"تحویل شده")),"تحویل نشده")</f>
        <v/>
      </c>
      <c r="N1788" s="57"/>
    </row>
    <row r="1789" spans="4:14">
      <c r="D1789" t="str">
        <f t="shared" si="28"/>
        <v/>
      </c>
      <c r="M1789" t="str">
        <f>IFERROR(IF(G1789="","",IF(_xlfn.XLOOKUP(D1789,NOSA!C:C,NOSA!C:C)=D1789,"تحویل شده")),"تحویل نشده")</f>
        <v/>
      </c>
      <c r="N1789" s="57"/>
    </row>
    <row r="1790" spans="4:14">
      <c r="D1790" t="str">
        <f t="shared" si="28"/>
        <v/>
      </c>
      <c r="M1790" t="str">
        <f>IFERROR(IF(G1790="","",IF(_xlfn.XLOOKUP(D1790,NOSA!C:C,NOSA!C:C)=D1790,"تحویل شده")),"تحویل نشده")</f>
        <v/>
      </c>
      <c r="N1790" s="57"/>
    </row>
    <row r="1791" spans="4:14">
      <c r="D1791" t="str">
        <f t="shared" si="28"/>
        <v/>
      </c>
      <c r="M1791" t="str">
        <f>IFERROR(IF(G1791="","",IF(_xlfn.XLOOKUP(D1791,NOSA!C:C,NOSA!C:C)=D1791,"تحویل شده")),"تحویل نشده")</f>
        <v/>
      </c>
      <c r="N1791" s="57"/>
    </row>
    <row r="1792" spans="4:14">
      <c r="D1792" t="str">
        <f t="shared" si="28"/>
        <v/>
      </c>
      <c r="M1792" t="str">
        <f>IFERROR(IF(G1792="","",IF(_xlfn.XLOOKUP(D1792,NOSA!C:C,NOSA!C:C)=D1792,"تحویل شده")),"تحویل نشده")</f>
        <v/>
      </c>
      <c r="N1792" s="57"/>
    </row>
    <row r="1793" spans="4:14">
      <c r="D1793" t="str">
        <f t="shared" si="28"/>
        <v/>
      </c>
      <c r="M1793" t="str">
        <f>IFERROR(IF(G1793="","",IF(_xlfn.XLOOKUP(D1793,NOSA!C:C,NOSA!C:C)=D1793,"تحویل شده")),"تحویل نشده")</f>
        <v/>
      </c>
      <c r="N1793" s="57"/>
    </row>
    <row r="1794" spans="4:14">
      <c r="D1794" t="str">
        <f t="shared" si="28"/>
        <v/>
      </c>
      <c r="M1794" t="str">
        <f>IFERROR(IF(G1794="","",IF(_xlfn.XLOOKUP(D1794,NOSA!C:C,NOSA!C:C)=D1794,"تحویل شده")),"تحویل نشده")</f>
        <v/>
      </c>
      <c r="N1794" s="57"/>
    </row>
    <row r="1795" spans="4:14">
      <c r="D1795" t="str">
        <f t="shared" si="28"/>
        <v/>
      </c>
      <c r="M1795" t="str">
        <f>IFERROR(IF(G1795="","",IF(_xlfn.XLOOKUP(D1795,NOSA!C:C,NOSA!C:C)=D1795,"تحویل شده")),"تحویل نشده")</f>
        <v/>
      </c>
      <c r="N1795" s="57"/>
    </row>
    <row r="1796" spans="4:14">
      <c r="D1796" t="str">
        <f t="shared" si="28"/>
        <v/>
      </c>
      <c r="M1796" t="str">
        <f>IFERROR(IF(G1796="","",IF(_xlfn.XLOOKUP(D1796,NOSA!C:C,NOSA!C:C)=D1796,"تحویل شده")),"تحویل نشده")</f>
        <v/>
      </c>
      <c r="N1796" s="57"/>
    </row>
    <row r="1797" spans="4:14">
      <c r="D1797" t="str">
        <f t="shared" ref="D1797:D1810" si="29">K1797&amp;G1797&amp;H1797</f>
        <v/>
      </c>
      <c r="M1797" t="str">
        <f>IFERROR(IF(G1797="","",IF(_xlfn.XLOOKUP(D1797,NOSA!C:C,NOSA!C:C)=D1797,"تحویل شده")),"تحویل نشده")</f>
        <v/>
      </c>
      <c r="N1797" s="57"/>
    </row>
    <row r="1798" spans="4:14">
      <c r="D1798" t="str">
        <f t="shared" si="29"/>
        <v/>
      </c>
      <c r="M1798" t="str">
        <f>IFERROR(IF(G1798="","",IF(_xlfn.XLOOKUP(D1798,NOSA!C:C,NOSA!C:C)=D1798,"تحویل شده")),"تحویل نشده")</f>
        <v/>
      </c>
      <c r="N1798" s="57"/>
    </row>
    <row r="1799" spans="4:14">
      <c r="D1799" t="str">
        <f t="shared" si="29"/>
        <v/>
      </c>
      <c r="M1799" t="str">
        <f>IFERROR(IF(G1799="","",IF(_xlfn.XLOOKUP(D1799,NOSA!C:C,NOSA!C:C)=D1799,"تحویل شده")),"تحویل نشده")</f>
        <v/>
      </c>
      <c r="N1799" s="57"/>
    </row>
    <row r="1800" spans="4:14">
      <c r="D1800" t="str">
        <f t="shared" si="29"/>
        <v/>
      </c>
      <c r="M1800" t="str">
        <f>IFERROR(IF(G1800="","",IF(_xlfn.XLOOKUP(D1800,NOSA!C:C,NOSA!C:C)=D1800,"تحویل شده")),"تحویل نشده")</f>
        <v/>
      </c>
      <c r="N1800" s="57"/>
    </row>
    <row r="1801" spans="4:14">
      <c r="D1801" t="str">
        <f t="shared" si="29"/>
        <v/>
      </c>
      <c r="M1801" t="str">
        <f>IFERROR(IF(G1801="","",IF(_xlfn.XLOOKUP(D1801,NOSA!C:C,NOSA!C:C)=D1801,"تحویل شده")),"تحویل نشده")</f>
        <v/>
      </c>
      <c r="N1801" s="57"/>
    </row>
    <row r="1802" spans="4:14">
      <c r="D1802" t="str">
        <f t="shared" si="29"/>
        <v/>
      </c>
      <c r="M1802" t="str">
        <f>IFERROR(IF(G1802="","",IF(_xlfn.XLOOKUP(D1802,NOSA!C:C,NOSA!C:C)=D1802,"تحویل شده")),"تحویل نشده")</f>
        <v/>
      </c>
      <c r="N1802" s="57"/>
    </row>
    <row r="1803" spans="4:14">
      <c r="D1803" t="str">
        <f t="shared" si="29"/>
        <v/>
      </c>
      <c r="M1803" t="str">
        <f>IFERROR(IF(G1803="","",IF(_xlfn.XLOOKUP(D1803,NOSA!C:C,NOSA!C:C)=D1803,"تحویل شده")),"تحویل نشده")</f>
        <v/>
      </c>
      <c r="N1803" s="57"/>
    </row>
    <row r="1804" spans="4:14">
      <c r="D1804" t="str">
        <f t="shared" si="29"/>
        <v/>
      </c>
      <c r="M1804" t="str">
        <f>IFERROR(IF(G1804="","",IF(_xlfn.XLOOKUP(D1804,NOSA!C:C,NOSA!C:C)=D1804,"تحویل شده")),"تحویل نشده")</f>
        <v/>
      </c>
      <c r="N1804" s="57"/>
    </row>
    <row r="1805" spans="4:14">
      <c r="D1805" t="str">
        <f t="shared" si="29"/>
        <v/>
      </c>
      <c r="M1805" t="str">
        <f>IFERROR(IF(G1805="","",IF(_xlfn.XLOOKUP(D1805,NOSA!C:C,NOSA!C:C)=D1805,"تحویل شده")),"تحویل نشده")</f>
        <v/>
      </c>
      <c r="N1805" s="57"/>
    </row>
    <row r="1806" spans="4:14">
      <c r="D1806" t="str">
        <f t="shared" si="29"/>
        <v/>
      </c>
      <c r="M1806" t="str">
        <f>IFERROR(IF(G1806="","",IF(_xlfn.XLOOKUP(D1806,NOSA!C:C,NOSA!C:C)=D1806,"تحویل شده")),"تحویل نشده")</f>
        <v/>
      </c>
      <c r="N1806" s="57"/>
    </row>
    <row r="1807" spans="4:14">
      <c r="D1807" t="str">
        <f t="shared" si="29"/>
        <v/>
      </c>
      <c r="M1807" t="str">
        <f>IFERROR(IF(G1807="","",IF(_xlfn.XLOOKUP(D1807,NOSA!C:C,NOSA!C:C)=D1807,"تحویل شده")),"تحویل نشده")</f>
        <v/>
      </c>
      <c r="N1807" s="57"/>
    </row>
    <row r="1808" spans="4:14">
      <c r="D1808" t="str">
        <f t="shared" si="29"/>
        <v/>
      </c>
      <c r="M1808" t="str">
        <f>IFERROR(IF(G1808="","",IF(_xlfn.XLOOKUP(D1808,NOSA!C:C,NOSA!C:C)=D1808,"تحویل شده")),"تحویل نشده")</f>
        <v/>
      </c>
      <c r="N1808" s="57"/>
    </row>
    <row r="1809" spans="4:14">
      <c r="D1809" t="str">
        <f t="shared" si="29"/>
        <v/>
      </c>
      <c r="M1809" t="str">
        <f>IFERROR(IF(G1809="","",IF(_xlfn.XLOOKUP(D1809,NOSA!C:C,NOSA!C:C)=D1809,"تحویل شده")),"تحویل نشده")</f>
        <v/>
      </c>
      <c r="N1809" s="57"/>
    </row>
    <row r="1810" spans="4:14">
      <c r="D1810" t="str">
        <f t="shared" si="29"/>
        <v/>
      </c>
      <c r="M1810" t="str">
        <f>IFERROR(IF(G1810="","",IF(_xlfn.XLOOKUP(D1810,NOSA!C:C,NOSA!C:C)=D1810,"تحویل شده")),"تحویل نشده")</f>
        <v/>
      </c>
      <c r="N1810" s="57"/>
    </row>
    <row r="1811" spans="4:14">
      <c r="M1811" t="str">
        <f>IFERROR(IF(G1811="","",IF(_xlfn.XLOOKUP(D1811,NOSA!C:C,NOSA!C:C)=D1811,"تحویل شده")),"تحویل نشده")</f>
        <v/>
      </c>
      <c r="N1811" s="57"/>
    </row>
    <row r="1812" spans="4:14">
      <c r="M1812" t="str">
        <f>IFERROR(IF(G1812="","",IF(_xlfn.XLOOKUP(D1812,NOSA!C:C,NOSA!C:C)=D1812,"تحویل شده")),"تحویل نشده")</f>
        <v/>
      </c>
      <c r="N1812" s="57"/>
    </row>
    <row r="1813" spans="4:14">
      <c r="M1813" t="str">
        <f>IFERROR(IF(G1813="","",IF(_xlfn.XLOOKUP(D1813,NOSA!C:C,NOSA!C:C)=D1813,"تحویل شده")),"تحویل نشده")</f>
        <v/>
      </c>
      <c r="N1813" s="57"/>
    </row>
    <row r="1814" spans="4:14">
      <c r="M1814" t="str">
        <f>IFERROR(IF(G1814="","",IF(_xlfn.XLOOKUP(D1814,NOSA!C:C,NOSA!C:C)=D1814,"تحویل شده")),"تحویل نشده")</f>
        <v/>
      </c>
      <c r="N1814" s="57"/>
    </row>
    <row r="1815" spans="4:14">
      <c r="M1815" t="str">
        <f>IFERROR(IF(G1815="","",IF(_xlfn.XLOOKUP(D1815,NOSA!C:C,NOSA!C:C)=D1815,"تحویل شده")),"تحویل نشده")</f>
        <v/>
      </c>
      <c r="N1815" s="57"/>
    </row>
    <row r="1816" spans="4:14">
      <c r="M1816" t="str">
        <f>IFERROR(IF(G1816="","",IF(_xlfn.XLOOKUP(D1816,NOSA!C:C,NOSA!C:C)=D1816,"تحویل شده")),"تحویل نشده")</f>
        <v/>
      </c>
      <c r="N1816" s="57"/>
    </row>
    <row r="1817" spans="4:14">
      <c r="M1817" t="str">
        <f>IFERROR(IF(G1817="","",IF(_xlfn.XLOOKUP(D1817,NOSA!C:C,NOSA!C:C)=D1817,"تحویل شده")),"تحویل نشده")</f>
        <v/>
      </c>
      <c r="N1817" s="57"/>
    </row>
    <row r="1818" spans="4:14">
      <c r="M1818" t="str">
        <f>IFERROR(IF(G1818="","",IF(_xlfn.XLOOKUP(D1818,NOSA!C:C,NOSA!C:C)=D1818,"تحویل شده")),"تحویل نشده")</f>
        <v/>
      </c>
      <c r="N1818" s="57"/>
    </row>
    <row r="1819" spans="4:14">
      <c r="M1819" t="str">
        <f>IFERROR(IF(G1819="","",IF(_xlfn.XLOOKUP(D1819,NOSA!C:C,NOSA!C:C)=D1819,"تحویل شده")),"تحویل نشده")</f>
        <v/>
      </c>
      <c r="N1819" s="57"/>
    </row>
    <row r="1820" spans="4:14">
      <c r="M1820" t="str">
        <f>IFERROR(IF(G1820="","",IF(_xlfn.XLOOKUP(D1820,NOSA!C:C,NOSA!C:C)=D1820,"تحویل شده")),"تحویل نشده")</f>
        <v/>
      </c>
      <c r="N1820" s="57"/>
    </row>
    <row r="1821" spans="4:14">
      <c r="M1821" t="str">
        <f>IFERROR(IF(G1821="","",IF(_xlfn.XLOOKUP(D1821,NOSA!C:C,NOSA!C:C)=D1821,"تحویل شده")),"تحویل نشده")</f>
        <v/>
      </c>
      <c r="N1821" s="57"/>
    </row>
    <row r="1822" spans="4:14">
      <c r="M1822" t="str">
        <f>IFERROR(IF(G1822="","",IF(_xlfn.XLOOKUP(D1822,NOSA!C:C,NOSA!C:C)=D1822,"تحویل شده")),"تحویل نشده")</f>
        <v/>
      </c>
      <c r="N1822" s="57"/>
    </row>
    <row r="1823" spans="4:14">
      <c r="M1823" t="str">
        <f>IFERROR(IF(G1823="","",IF(_xlfn.XLOOKUP(D1823,NOSA!C:C,NOSA!C:C)=D1823,"تحویل شده")),"تحویل نشده")</f>
        <v/>
      </c>
      <c r="N1823" s="57"/>
    </row>
    <row r="1824" spans="4:14">
      <c r="M1824" t="str">
        <f>IFERROR(IF(G1824="","",IF(_xlfn.XLOOKUP(D1824,NOSA!C:C,NOSA!C:C)=D1824,"تحویل شده")),"تحویل نشده")</f>
        <v/>
      </c>
      <c r="N1824" s="57"/>
    </row>
    <row r="1825" spans="13:14">
      <c r="M1825" t="str">
        <f>IFERROR(IF(G1825="","",IF(_xlfn.XLOOKUP(D1825,NOSA!C:C,NOSA!C:C)=D1825,"تحویل شده")),"تحویل نشده")</f>
        <v/>
      </c>
      <c r="N1825" s="57"/>
    </row>
    <row r="1826" spans="13:14">
      <c r="M1826" t="str">
        <f>IFERROR(IF(G1826="","",IF(_xlfn.XLOOKUP(D1826,NOSA!C:C,NOSA!C:C)=D1826,"تحویل شده")),"تحویل نشده")</f>
        <v/>
      </c>
      <c r="N1826" s="57"/>
    </row>
    <row r="1827" spans="13:14">
      <c r="M1827" t="str">
        <f>IFERROR(IF(G1827="","",IF(_xlfn.XLOOKUP(D1827,NOSA!C:C,NOSA!C:C)=D1827,"تحویل شده")),"تحویل نشده")</f>
        <v/>
      </c>
      <c r="N1827" s="57"/>
    </row>
    <row r="1828" spans="13:14">
      <c r="M1828" t="str">
        <f>IFERROR(IF(G1828="","",IF(_xlfn.XLOOKUP(D1828,NOSA!C:C,NOSA!C:C)=D1828,"تحویل شده")),"تحویل نشده")</f>
        <v/>
      </c>
      <c r="N1828" s="57"/>
    </row>
    <row r="1829" spans="13:14">
      <c r="M1829" t="str">
        <f>IFERROR(IF(G1829="","",IF(_xlfn.XLOOKUP(D1829,NOSA!C:C,NOSA!C:C)=D1829,"تحویل شده")),"تحویل نشده")</f>
        <v/>
      </c>
      <c r="N1829" s="57"/>
    </row>
    <row r="1830" spans="13:14">
      <c r="M1830" t="str">
        <f>IFERROR(IF(G1830="","",IF(_xlfn.XLOOKUP(D1830,NOSA!C:C,NOSA!C:C)=D1830,"تحویل شده")),"تحویل نشده")</f>
        <v/>
      </c>
      <c r="N1830" s="57"/>
    </row>
    <row r="1831" spans="13:14">
      <c r="M1831" t="str">
        <f>IFERROR(IF(G1831="","",IF(_xlfn.XLOOKUP(D1831,NOSA!C:C,NOSA!C:C)=D1831,"تحویل شده")),"تحویل نشده")</f>
        <v/>
      </c>
      <c r="N1831" s="57"/>
    </row>
    <row r="1832" spans="13:14">
      <c r="M1832" t="str">
        <f>IFERROR(IF(G1832="","",IF(_xlfn.XLOOKUP(D1832,NOSA!C:C,NOSA!C:C)=D1832,"تحویل شده")),"تحویل نشده")</f>
        <v/>
      </c>
      <c r="N1832" s="57"/>
    </row>
    <row r="1833" spans="13:14">
      <c r="M1833" t="str">
        <f>IFERROR(IF(G1833="","",IF(_xlfn.XLOOKUP(D1833,NOSA!C:C,NOSA!C:C)=D1833,"تحویل شده")),"تحویل نشده")</f>
        <v/>
      </c>
      <c r="N1833" s="57"/>
    </row>
    <row r="1834" spans="13:14">
      <c r="M1834" t="str">
        <f>IFERROR(IF(G1834="","",IF(_xlfn.XLOOKUP(D1834,NOSA!C:C,NOSA!C:C)=D1834,"تحویل شده")),"تحویل نشده")</f>
        <v/>
      </c>
      <c r="N1834" s="57"/>
    </row>
    <row r="1835" spans="13:14">
      <c r="M1835" t="str">
        <f>IFERROR(IF(G1835="","",IF(_xlfn.XLOOKUP(D1835,NOSA!C:C,NOSA!C:C)=D1835,"تحویل شده")),"تحویل نشده")</f>
        <v/>
      </c>
      <c r="N1835" s="57"/>
    </row>
    <row r="1836" spans="13:14">
      <c r="M1836" t="str">
        <f>IFERROR(IF(G1836="","",IF(_xlfn.XLOOKUP(D1836,NOSA!C:C,NOSA!C:C)=D1836,"تحویل شده")),"تحویل نشده")</f>
        <v/>
      </c>
      <c r="N1836" s="57"/>
    </row>
    <row r="1837" spans="13:14">
      <c r="M1837" t="str">
        <f>IFERROR(IF(G1837="","",IF(_xlfn.XLOOKUP(D1837,NOSA!C:C,NOSA!C:C)=D1837,"تحویل شده")),"تحویل نشده")</f>
        <v/>
      </c>
      <c r="N1837" s="57"/>
    </row>
    <row r="1838" spans="13:14">
      <c r="M1838" t="str">
        <f>IFERROR(IF(G1838="","",IF(_xlfn.XLOOKUP(D1838,NOSA!C:C,NOSA!C:C)=D1838,"تحویل شده")),"تحویل نشده")</f>
        <v/>
      </c>
      <c r="N1838" s="57"/>
    </row>
    <row r="1839" spans="13:14">
      <c r="M1839" t="str">
        <f>IFERROR(IF(G1839="","",IF(_xlfn.XLOOKUP(D1839,NOSA!C:C,NOSA!C:C)=D1839,"تحویل شده")),"تحویل نشده")</f>
        <v/>
      </c>
      <c r="N1839" s="57"/>
    </row>
    <row r="1840" spans="13:14">
      <c r="M1840" t="str">
        <f>IFERROR(IF(G1840="","",IF(_xlfn.XLOOKUP(D1840,NOSA!C:C,NOSA!C:C)=D1840,"تحویل شده")),"تحویل نشده")</f>
        <v/>
      </c>
      <c r="N1840" s="57"/>
    </row>
    <row r="1841" spans="13:14">
      <c r="M1841" t="str">
        <f>IFERROR(IF(G1841="","",IF(_xlfn.XLOOKUP(D1841,NOSA!C:C,NOSA!C:C)=D1841,"تحویل شده")),"تحویل نشده")</f>
        <v/>
      </c>
      <c r="N1841" s="57"/>
    </row>
    <row r="1842" spans="13:14">
      <c r="M1842" t="str">
        <f>IFERROR(IF(G1842="","",IF(_xlfn.XLOOKUP(D1842,NOSA!C:C,NOSA!C:C)=D1842,"تحویل شده")),"تحویل نشده")</f>
        <v/>
      </c>
      <c r="N1842" s="57"/>
    </row>
    <row r="1843" spans="13:14">
      <c r="M1843" t="str">
        <f>IFERROR(IF(G1843="","",IF(_xlfn.XLOOKUP(D1843,NOSA!C:C,NOSA!C:C)=D1843,"تحویل شده")),"تحویل نشده")</f>
        <v/>
      </c>
      <c r="N1843" s="57"/>
    </row>
    <row r="1844" spans="13:14">
      <c r="M1844" t="str">
        <f>IFERROR(IF(G1844="","",IF(_xlfn.XLOOKUP(D1844,NOSA!C:C,NOSA!C:C)=D1844,"تحویل شده")),"تحویل نشده")</f>
        <v/>
      </c>
      <c r="N1844" s="57"/>
    </row>
    <row r="1845" spans="13:14">
      <c r="M1845" t="str">
        <f>IFERROR(IF(G1845="","",IF(_xlfn.XLOOKUP(D1845,NOSA!C:C,NOSA!C:C)=D1845,"تحویل شده")),"تحویل نشده")</f>
        <v/>
      </c>
      <c r="N1845" s="57"/>
    </row>
    <row r="1846" spans="13:14">
      <c r="M1846" t="str">
        <f>IFERROR(IF(G1846="","",IF(_xlfn.XLOOKUP(D1846,NOSA!C:C,NOSA!C:C)=D1846,"تحویل شده")),"تحویل نشده")</f>
        <v/>
      </c>
      <c r="N1846" s="57"/>
    </row>
    <row r="1847" spans="13:14">
      <c r="M1847" t="str">
        <f>IFERROR(IF(G1847="","",IF(_xlfn.XLOOKUP(D1847,NOSA!C:C,NOSA!C:C)=D1847,"تحویل شده")),"تحویل نشده")</f>
        <v/>
      </c>
      <c r="N1847" s="57"/>
    </row>
    <row r="1848" spans="13:14">
      <c r="M1848" t="str">
        <f>IFERROR(IF(G1848="","",IF(_xlfn.XLOOKUP(D1848,NOSA!C:C,NOSA!C:C)=D1848,"تحویل شده")),"تحویل نشده")</f>
        <v/>
      </c>
      <c r="N1848" s="57"/>
    </row>
    <row r="1849" spans="13:14">
      <c r="M1849" t="str">
        <f>IFERROR(IF(G1849="","",IF(_xlfn.XLOOKUP(D1849,NOSA!C:C,NOSA!C:C)=D1849,"تحویل شده")),"تحویل نشده")</f>
        <v/>
      </c>
      <c r="N1849" s="57"/>
    </row>
    <row r="1850" spans="13:14">
      <c r="M1850" t="str">
        <f>IFERROR(IF(G1850="","",IF(_xlfn.XLOOKUP(D1850,NOSA!C:C,NOSA!C:C)=D1850,"تحویل شده")),"تحویل نشده")</f>
        <v/>
      </c>
      <c r="N1850" s="57"/>
    </row>
    <row r="1851" spans="13:14">
      <c r="M1851" t="str">
        <f>IFERROR(IF(G1851="","",IF(_xlfn.XLOOKUP(D1851,NOSA!C:C,NOSA!C:C)=D1851,"تحویل شده")),"تحویل نشده")</f>
        <v/>
      </c>
      <c r="N1851" s="57"/>
    </row>
    <row r="1852" spans="13:14">
      <c r="M1852" t="str">
        <f>IFERROR(IF(G1852="","",IF(_xlfn.XLOOKUP(D1852,NOSA!C:C,NOSA!C:C)=D1852,"تحویل شده")),"تحویل نشده")</f>
        <v/>
      </c>
      <c r="N1852" s="57"/>
    </row>
    <row r="1853" spans="13:14">
      <c r="M1853" t="str">
        <f>IFERROR(IF(G1853="","",IF(_xlfn.XLOOKUP(D1853,NOSA!C:C,NOSA!C:C)=D1853,"تحویل شده")),"تحویل نشده")</f>
        <v/>
      </c>
      <c r="N1853" s="57"/>
    </row>
    <row r="1854" spans="13:14">
      <c r="M1854" t="str">
        <f>IFERROR(IF(G1854="","",IF(_xlfn.XLOOKUP(D1854,NOSA!C:C,NOSA!C:C)=D1854,"تحویل شده")),"تحویل نشده")</f>
        <v/>
      </c>
      <c r="N1854" s="57"/>
    </row>
    <row r="1855" spans="13:14">
      <c r="M1855" t="str">
        <f>IFERROR(IF(G1855="","",IF(_xlfn.XLOOKUP(D1855,NOSA!C:C,NOSA!C:C)=D1855,"تحویل شده")),"تحویل نشده")</f>
        <v/>
      </c>
      <c r="N1855" s="57"/>
    </row>
    <row r="1856" spans="13:14">
      <c r="M1856" t="str">
        <f>IFERROR(IF(G1856="","",IF(_xlfn.XLOOKUP(D1856,NOSA!C:C,NOSA!C:C)=D1856,"تحویل شده")),"تحویل نشده")</f>
        <v/>
      </c>
      <c r="N1856" s="57"/>
    </row>
    <row r="1857" spans="13:14">
      <c r="M1857" t="str">
        <f>IFERROR(IF(G1857="","",IF(_xlfn.XLOOKUP(D1857,NOSA!C:C,NOSA!C:C)=D1857,"تحویل شده")),"تحویل نشده")</f>
        <v/>
      </c>
      <c r="N1857" s="57"/>
    </row>
    <row r="1858" spans="13:14">
      <c r="M1858" t="str">
        <f>IFERROR(IF(G1858="","",IF(_xlfn.XLOOKUP(D1858,NOSA!C:C,NOSA!C:C)=D1858,"تحویل شده")),"تحویل نشده")</f>
        <v/>
      </c>
      <c r="N1858" s="57"/>
    </row>
    <row r="1859" spans="13:14">
      <c r="M1859" t="str">
        <f>IFERROR(IF(G1859="","",IF(_xlfn.XLOOKUP(D1859,NOSA!C:C,NOSA!C:C)=D1859,"تحویل شده")),"تحویل نشده")</f>
        <v/>
      </c>
      <c r="N1859" s="57"/>
    </row>
    <row r="1860" spans="13:14">
      <c r="M1860" t="str">
        <f>IFERROR(IF(G1860="","",IF(_xlfn.XLOOKUP(D1860,NOSA!C:C,NOSA!C:C)=D1860,"تحویل شده")),"تحویل نشده")</f>
        <v/>
      </c>
      <c r="N1860" s="57"/>
    </row>
    <row r="1861" spans="13:14">
      <c r="M1861" t="str">
        <f>IFERROR(IF(G1861="","",IF(_xlfn.XLOOKUP(D1861,NOSA!C:C,NOSA!C:C)=D1861,"تحویل شده")),"تحویل نشده")</f>
        <v/>
      </c>
      <c r="N1861" s="57"/>
    </row>
    <row r="1862" spans="13:14">
      <c r="M1862" t="str">
        <f>IFERROR(IF(G1862="","",IF(_xlfn.XLOOKUP(D1862,NOSA!C:C,NOSA!C:C)=D1862,"تحویل شده")),"تحویل نشده")</f>
        <v/>
      </c>
      <c r="N1862" s="57"/>
    </row>
    <row r="1863" spans="13:14">
      <c r="M1863" t="str">
        <f>IFERROR(IF(G1863="","",IF(_xlfn.XLOOKUP(D1863,NOSA!C:C,NOSA!C:C)=D1863,"تحویل شده")),"تحویل نشده")</f>
        <v/>
      </c>
      <c r="N1863" s="57"/>
    </row>
    <row r="1864" spans="13:14">
      <c r="M1864" t="str">
        <f>IFERROR(IF(G1864="","",IF(_xlfn.XLOOKUP(D1864,NOSA!C:C,NOSA!C:C)=D1864,"تحویل شده")),"تحویل نشده")</f>
        <v/>
      </c>
      <c r="N1864" s="57"/>
    </row>
    <row r="1865" spans="13:14">
      <c r="M1865" t="str">
        <f>IFERROR(IF(G1865="","",IF(_xlfn.XLOOKUP(D1865,NOSA!C:C,NOSA!C:C)=D1865,"تحویل شده")),"تحویل نشده")</f>
        <v/>
      </c>
      <c r="N1865" s="57"/>
    </row>
    <row r="1866" spans="13:14">
      <c r="M1866" t="str">
        <f>IFERROR(IF(G1866="","",IF(_xlfn.XLOOKUP(D1866,NOSA!C:C,NOSA!C:C)=D1866,"تحویل شده")),"تحویل نشده")</f>
        <v/>
      </c>
      <c r="N1866" s="57"/>
    </row>
    <row r="1867" spans="13:14">
      <c r="M1867" t="str">
        <f>IFERROR(IF(G1867="","",IF(_xlfn.XLOOKUP(D1867,NOSA!C:C,NOSA!C:C)=D1867,"تحویل شده")),"تحویل نشده")</f>
        <v/>
      </c>
      <c r="N1867" s="57"/>
    </row>
    <row r="1868" spans="13:14">
      <c r="M1868" t="str">
        <f>IFERROR(IF(G1868="","",IF(_xlfn.XLOOKUP(D1868,NOSA!C:C,NOSA!C:C)=D1868,"تحویل شده")),"تحویل نشده")</f>
        <v/>
      </c>
      <c r="N1868" s="57"/>
    </row>
    <row r="1869" spans="13:14">
      <c r="M1869" t="str">
        <f>IFERROR(IF(G1869="","",IF(_xlfn.XLOOKUP(D1869,NOSA!C:C,NOSA!C:C)=D1869,"تحویل شده")),"تحویل نشده")</f>
        <v/>
      </c>
      <c r="N1869" s="57"/>
    </row>
    <row r="1870" spans="13:14">
      <c r="M1870" t="str">
        <f>IFERROR(IF(G1870="","",IF(_xlfn.XLOOKUP(D1870,NOSA!C:C,NOSA!C:C)=D1870,"تحویل شده")),"تحویل نشده")</f>
        <v/>
      </c>
      <c r="N1870" s="57"/>
    </row>
    <row r="1871" spans="13:14">
      <c r="M1871" t="str">
        <f>IFERROR(IF(G1871="","",IF(_xlfn.XLOOKUP(D1871,NOSA!C:C,NOSA!C:C)=D1871,"تحویل شده")),"تحویل نشده")</f>
        <v/>
      </c>
      <c r="N1871" s="57"/>
    </row>
    <row r="1872" spans="13:14">
      <c r="M1872" t="str">
        <f>IFERROR(IF(G1872="","",IF(_xlfn.XLOOKUP(D1872,NOSA!C:C,NOSA!C:C)=D1872,"تحویل شده")),"تحویل نشده")</f>
        <v/>
      </c>
      <c r="N1872" s="57"/>
    </row>
    <row r="1873" spans="13:14">
      <c r="M1873" t="str">
        <f>IFERROR(IF(G1873="","",IF(_xlfn.XLOOKUP(D1873,NOSA!C:C,NOSA!C:C)=D1873,"تحویل شده")),"تحویل نشده")</f>
        <v/>
      </c>
      <c r="N1873" s="57"/>
    </row>
    <row r="1874" spans="13:14">
      <c r="M1874" t="str">
        <f>IFERROR(IF(G1874="","",IF(_xlfn.XLOOKUP(D1874,NOSA!C:C,NOSA!C:C)=D1874,"تحویل شده")),"تحویل نشده")</f>
        <v/>
      </c>
      <c r="N1874" s="57"/>
    </row>
    <row r="1875" spans="13:14">
      <c r="M1875" t="str">
        <f>IFERROR(IF(G1875="","",IF(_xlfn.XLOOKUP(D1875,NOSA!C:C,NOSA!C:C)=D1875,"تحویل شده")),"تحویل نشده")</f>
        <v/>
      </c>
      <c r="N1875" s="57"/>
    </row>
    <row r="1876" spans="13:14">
      <c r="M1876" t="str">
        <f>IFERROR(IF(G1876="","",IF(_xlfn.XLOOKUP(D1876,NOSA!C:C,NOSA!C:C)=D1876,"تحویل شده")),"تحویل نشده")</f>
        <v/>
      </c>
      <c r="N1876" s="57"/>
    </row>
    <row r="1877" spans="13:14">
      <c r="M1877" t="str">
        <f>IFERROR(IF(G1877="","",IF(_xlfn.XLOOKUP(D1877,NOSA!C:C,NOSA!C:C)=D1877,"تحویل شده")),"تحویل نشده")</f>
        <v/>
      </c>
      <c r="N1877" s="57"/>
    </row>
    <row r="1878" spans="13:14">
      <c r="M1878" t="str">
        <f>IFERROR(IF(G1878="","",IF(_xlfn.XLOOKUP(D1878,NOSA!C:C,NOSA!C:C)=D1878,"تحویل شده")),"تحویل نشده")</f>
        <v/>
      </c>
      <c r="N1878" s="57"/>
    </row>
    <row r="1879" spans="13:14">
      <c r="M1879" t="str">
        <f>IFERROR(IF(G1879="","",IF(_xlfn.XLOOKUP(D1879,NOSA!C:C,NOSA!C:C)=D1879,"تحویل شده")),"تحویل نشده")</f>
        <v/>
      </c>
      <c r="N1879" s="57"/>
    </row>
    <row r="1880" spans="13:14">
      <c r="M1880" t="str">
        <f>IFERROR(IF(G1880="","",IF(_xlfn.XLOOKUP(D1880,NOSA!C:C,NOSA!C:C)=D1880,"تحویل شده")),"تحویل نشده")</f>
        <v/>
      </c>
      <c r="N1880" s="57"/>
    </row>
    <row r="1881" spans="13:14">
      <c r="M1881" t="str">
        <f>IFERROR(IF(G1881="","",IF(_xlfn.XLOOKUP(D1881,NOSA!C:C,NOSA!C:C)=D1881,"تحویل شده")),"تحویل نشده")</f>
        <v/>
      </c>
      <c r="N1881" s="57"/>
    </row>
    <row r="1882" spans="13:14">
      <c r="M1882" t="str">
        <f>IFERROR(IF(G1882="","",IF(_xlfn.XLOOKUP(D1882,NOSA!C:C,NOSA!C:C)=D1882,"تحویل شده")),"تحویل نشده")</f>
        <v/>
      </c>
      <c r="N1882" s="57"/>
    </row>
    <row r="1883" spans="13:14">
      <c r="M1883" t="str">
        <f>IFERROR(IF(G1883="","",IF(_xlfn.XLOOKUP(D1883,NOSA!C:C,NOSA!C:C)=D1883,"تحویل شده")),"تحویل نشده")</f>
        <v/>
      </c>
      <c r="N1883" s="57"/>
    </row>
    <row r="1884" spans="13:14">
      <c r="M1884" t="str">
        <f>IFERROR(IF(G1884="","",IF(_xlfn.XLOOKUP(D1884,NOSA!C:C,NOSA!C:C)=D1884,"تحویل شده")),"تحویل نشده")</f>
        <v/>
      </c>
      <c r="N1884" s="57"/>
    </row>
    <row r="1885" spans="13:14">
      <c r="M1885" t="str">
        <f>IFERROR(IF(G1885="","",IF(_xlfn.XLOOKUP(D1885,NOSA!C:C,NOSA!C:C)=D1885,"تحویل شده")),"تحویل نشده")</f>
        <v/>
      </c>
      <c r="N1885" s="57"/>
    </row>
    <row r="1886" spans="13:14">
      <c r="M1886" t="str">
        <f>IFERROR(IF(G1886="","",IF(_xlfn.XLOOKUP(D1886,NOSA!C:C,NOSA!C:C)=D1886,"تحویل شده")),"تحویل نشده")</f>
        <v/>
      </c>
      <c r="N1886" s="57"/>
    </row>
    <row r="1887" spans="13:14">
      <c r="M1887" t="str">
        <f>IFERROR(IF(G1887="","",IF(_xlfn.XLOOKUP(D1887,NOSA!C:C,NOSA!C:C)=D1887,"تحویل شده")),"تحویل نشده")</f>
        <v/>
      </c>
      <c r="N1887" s="57"/>
    </row>
    <row r="1888" spans="13:14">
      <c r="M1888" t="str">
        <f>IFERROR(IF(G1888="","",IF(_xlfn.XLOOKUP(D1888,NOSA!C:C,NOSA!C:C)=D1888,"تحویل شده")),"تحویل نشده")</f>
        <v/>
      </c>
      <c r="N1888" s="57"/>
    </row>
    <row r="1889" spans="13:14">
      <c r="M1889" t="str">
        <f>IFERROR(IF(G1889="","",IF(_xlfn.XLOOKUP(D1889,NOSA!C:C,NOSA!C:C)=D1889,"تحویل شده")),"تحویل نشده")</f>
        <v/>
      </c>
      <c r="N1889" s="57"/>
    </row>
    <row r="1890" spans="13:14">
      <c r="M1890" t="str">
        <f>IFERROR(IF(G1890="","",IF(_xlfn.XLOOKUP(D1890,NOSA!C:C,NOSA!C:C)=D1890,"تحویل شده")),"تحویل نشده")</f>
        <v/>
      </c>
      <c r="N1890" s="57"/>
    </row>
    <row r="1891" spans="13:14">
      <c r="M1891" t="str">
        <f>IFERROR(IF(G1891="","",IF(_xlfn.XLOOKUP(D1891,NOSA!C:C,NOSA!C:C)=D1891,"تحویل شده")),"تحویل نشده")</f>
        <v/>
      </c>
      <c r="N1891" s="57"/>
    </row>
    <row r="1892" spans="13:14">
      <c r="M1892" t="str">
        <f>IFERROR(IF(G1892="","",IF(_xlfn.XLOOKUP(D1892,NOSA!C:C,NOSA!C:C)=D1892,"تحویل شده")),"تحویل نشده")</f>
        <v/>
      </c>
      <c r="N1892" s="57"/>
    </row>
    <row r="1893" spans="13:14">
      <c r="M1893" t="str">
        <f>IFERROR(IF(G1893="","",IF(_xlfn.XLOOKUP(D1893,NOSA!C:C,NOSA!C:C)=D1893,"تحویل شده")),"تحویل نشده")</f>
        <v/>
      </c>
      <c r="N1893" s="57"/>
    </row>
    <row r="1894" spans="13:14">
      <c r="M1894" t="str">
        <f>IFERROR(IF(G1894="","",IF(_xlfn.XLOOKUP(D1894,NOSA!C:C,NOSA!C:C)=D1894,"تحویل شده")),"تحویل نشده")</f>
        <v/>
      </c>
      <c r="N1894" s="57"/>
    </row>
    <row r="1895" spans="13:14">
      <c r="M1895" t="str">
        <f>IFERROR(IF(G1895="","",IF(_xlfn.XLOOKUP(D1895,NOSA!C:C,NOSA!C:C)=D1895,"تحویل شده")),"تحویل نشده")</f>
        <v/>
      </c>
      <c r="N1895" s="57"/>
    </row>
    <row r="1896" spans="13:14">
      <c r="M1896" t="str">
        <f>IFERROR(IF(G1896="","",IF(_xlfn.XLOOKUP(D1896,NOSA!C:C,NOSA!C:C)=D1896,"تحویل شده")),"تحویل نشده")</f>
        <v/>
      </c>
      <c r="N1896" s="57"/>
    </row>
    <row r="1897" spans="13:14">
      <c r="M1897" t="str">
        <f>IFERROR(IF(G1897="","",IF(_xlfn.XLOOKUP(D1897,NOSA!C:C,NOSA!C:C)=D1897,"تحویل شده")),"تحویل نشده")</f>
        <v/>
      </c>
      <c r="N1897" s="57"/>
    </row>
    <row r="1898" spans="13:14">
      <c r="M1898" t="str">
        <f>IFERROR(IF(G1898="","",IF(_xlfn.XLOOKUP(D1898,NOSA!C:C,NOSA!C:C)=D1898,"تحویل شده")),"تحویل نشده")</f>
        <v/>
      </c>
      <c r="N1898" s="57"/>
    </row>
    <row r="1899" spans="13:14">
      <c r="M1899" t="str">
        <f>IFERROR(IF(G1899="","",IF(_xlfn.XLOOKUP(D1899,NOSA!C:C,NOSA!C:C)=D1899,"تحویل شده")),"تحویل نشده")</f>
        <v/>
      </c>
      <c r="N1899" s="57"/>
    </row>
    <row r="1900" spans="13:14">
      <c r="M1900" t="str">
        <f>IFERROR(IF(G1900="","",IF(_xlfn.XLOOKUP(D1900,NOSA!C:C,NOSA!C:C)=D1900,"تحویل شده")),"تحویل نشده")</f>
        <v/>
      </c>
      <c r="N1900" s="57"/>
    </row>
    <row r="1901" spans="13:14">
      <c r="M1901" t="str">
        <f>IFERROR(IF(G1901="","",IF(_xlfn.XLOOKUP(D1901,NOSA!C:C,NOSA!C:C)=D1901,"تحویل شده")),"تحویل نشده")</f>
        <v/>
      </c>
      <c r="N1901" s="57"/>
    </row>
    <row r="1902" spans="13:14">
      <c r="M1902" t="str">
        <f>IFERROR(IF(G1902="","",IF(_xlfn.XLOOKUP(D1902,NOSA!C:C,NOSA!C:C)=D1902,"تحویل شده")),"تحویل نشده")</f>
        <v/>
      </c>
      <c r="N1902" s="57"/>
    </row>
    <row r="1903" spans="13:14">
      <c r="M1903" t="str">
        <f>IFERROR(IF(G1903="","",IF(_xlfn.XLOOKUP(D1903,NOSA!C:C,NOSA!C:C)=D1903,"تحویل شده")),"تحویل نشده")</f>
        <v/>
      </c>
      <c r="N1903" s="57"/>
    </row>
    <row r="1904" spans="13:14">
      <c r="M1904" t="str">
        <f>IFERROR(IF(G1904="","",IF(_xlfn.XLOOKUP(D1904,NOSA!C:C,NOSA!C:C)=D1904,"تحویل شده")),"تحویل نشده")</f>
        <v/>
      </c>
      <c r="N1904" s="57"/>
    </row>
    <row r="1905" spans="13:14">
      <c r="M1905" t="str">
        <f>IFERROR(IF(G1905="","",IF(_xlfn.XLOOKUP(D1905,NOSA!C:C,NOSA!C:C)=D1905,"تحویل شده")),"تحویل نشده")</f>
        <v/>
      </c>
      <c r="N1905" s="57"/>
    </row>
    <row r="1906" spans="13:14">
      <c r="M1906" t="str">
        <f>IFERROR(IF(G1906="","",IF(_xlfn.XLOOKUP(D1906,NOSA!C:C,NOSA!C:C)=D1906,"تحویل شده")),"تحویل نشده")</f>
        <v/>
      </c>
      <c r="N1906" s="57"/>
    </row>
    <row r="1907" spans="13:14">
      <c r="M1907" t="str">
        <f>IFERROR(IF(G1907="","",IF(_xlfn.XLOOKUP(D1907,NOSA!C:C,NOSA!C:C)=D1907,"تحویل شده")),"تحویل نشده")</f>
        <v/>
      </c>
      <c r="N1907" s="57"/>
    </row>
    <row r="1908" spans="13:14">
      <c r="M1908" t="str">
        <f>IFERROR(IF(G1908="","",IF(_xlfn.XLOOKUP(D1908,NOSA!C:C,NOSA!C:C)=D1908,"تحویل شده")),"تحویل نشده")</f>
        <v/>
      </c>
      <c r="N1908" s="57"/>
    </row>
    <row r="1909" spans="13:14">
      <c r="M1909" t="str">
        <f>IFERROR(IF(G1909="","",IF(_xlfn.XLOOKUP(D1909,NOSA!C:C,NOSA!C:C)=D1909,"تحویل شده")),"تحویل نشده")</f>
        <v/>
      </c>
      <c r="N1909" s="57"/>
    </row>
    <row r="1910" spans="13:14">
      <c r="M1910" t="str">
        <f>IFERROR(IF(G1910="","",IF(_xlfn.XLOOKUP(D1910,NOSA!C:C,NOSA!C:C)=D1910,"تحویل شده")),"تحویل نشده")</f>
        <v/>
      </c>
      <c r="N1910" s="57"/>
    </row>
    <row r="1911" spans="13:14">
      <c r="M1911" t="str">
        <f>IFERROR(IF(G1911="","",IF(_xlfn.XLOOKUP(D1911,NOSA!C:C,NOSA!C:C)=D1911,"تحویل شده")),"تحویل نشده")</f>
        <v/>
      </c>
      <c r="N1911" s="57"/>
    </row>
    <row r="1912" spans="13:14">
      <c r="M1912" t="str">
        <f>IFERROR(IF(G1912="","",IF(_xlfn.XLOOKUP(D1912,NOSA!C:C,NOSA!C:C)=D1912,"تحویل شده")),"تحویل نشده")</f>
        <v/>
      </c>
      <c r="N1912" s="57"/>
    </row>
    <row r="1913" spans="13:14">
      <c r="M1913" t="str">
        <f>IFERROR(IF(G1913="","",IF(_xlfn.XLOOKUP(D1913,NOSA!C:C,NOSA!C:C)=D1913,"تحویل شده")),"تحویل نشده")</f>
        <v/>
      </c>
      <c r="N1913" s="57"/>
    </row>
    <row r="1914" spans="13:14">
      <c r="M1914" t="str">
        <f>IFERROR(IF(G1914="","",IF(_xlfn.XLOOKUP(D1914,NOSA!C:C,NOSA!C:C)=D1914,"تحویل شده")),"تحویل نشده")</f>
        <v/>
      </c>
      <c r="N1914" s="57"/>
    </row>
    <row r="1915" spans="13:14">
      <c r="M1915" t="str">
        <f>IFERROR(IF(G1915="","",IF(_xlfn.XLOOKUP(D1915,NOSA!C:C,NOSA!C:C)=D1915,"تحویل شده")),"تحویل نشده")</f>
        <v/>
      </c>
      <c r="N1915" s="57"/>
    </row>
    <row r="1916" spans="13:14">
      <c r="M1916" t="str">
        <f>IFERROR(IF(G1916="","",IF(_xlfn.XLOOKUP(D1916,NOSA!C:C,NOSA!C:C)=D1916,"تحویل شده")),"تحویل نشده")</f>
        <v/>
      </c>
      <c r="N1916" s="57"/>
    </row>
    <row r="1917" spans="13:14">
      <c r="M1917" t="str">
        <f>IFERROR(IF(G1917="","",IF(_xlfn.XLOOKUP(D1917,NOSA!C:C,NOSA!C:C)=D1917,"تحویل شده")),"تحویل نشده")</f>
        <v/>
      </c>
      <c r="N1917" s="57"/>
    </row>
    <row r="1918" spans="13:14">
      <c r="M1918" t="str">
        <f>IFERROR(IF(G1918="","",IF(_xlfn.XLOOKUP(D1918,NOSA!C:C,NOSA!C:C)=D1918,"تحویل شده")),"تحویل نشده")</f>
        <v/>
      </c>
      <c r="N1918" s="57"/>
    </row>
    <row r="1919" spans="13:14">
      <c r="M1919" t="str">
        <f>IFERROR(IF(G1919="","",IF(_xlfn.XLOOKUP(D1919,NOSA!C:C,NOSA!C:C)=D1919,"تحویل شده")),"تحویل نشده")</f>
        <v/>
      </c>
      <c r="N1919" s="57"/>
    </row>
    <row r="1920" spans="13:14">
      <c r="M1920" t="str">
        <f>IFERROR(IF(G1920="","",IF(_xlfn.XLOOKUP(D1920,NOSA!C:C,NOSA!C:C)=D1920,"تحویل شده")),"تحویل نشده")</f>
        <v/>
      </c>
      <c r="N1920" s="57"/>
    </row>
    <row r="1921" spans="13:14">
      <c r="M1921" t="str">
        <f>IFERROR(IF(G1921="","",IF(_xlfn.XLOOKUP(D1921,NOSA!C:C,NOSA!C:C)=D1921,"تحویل شده")),"تحویل نشده")</f>
        <v/>
      </c>
      <c r="N1921" s="57"/>
    </row>
    <row r="1922" spans="13:14">
      <c r="M1922" t="str">
        <f>IFERROR(IF(G1922="","",IF(_xlfn.XLOOKUP(D1922,NOSA!C:C,NOSA!C:C)=D1922,"تحویل شده")),"تحویل نشده")</f>
        <v/>
      </c>
      <c r="N1922" s="57"/>
    </row>
    <row r="1923" spans="13:14">
      <c r="M1923" t="str">
        <f>IFERROR(IF(G1923="","",IF(_xlfn.XLOOKUP(D1923,NOSA!C:C,NOSA!C:C)=D1923,"تحویل شده")),"تحویل نشده")</f>
        <v/>
      </c>
      <c r="N1923" s="57"/>
    </row>
    <row r="1924" spans="13:14">
      <c r="M1924" t="str">
        <f>IFERROR(IF(G1924="","",IF(_xlfn.XLOOKUP(D1924,NOSA!C:C,NOSA!C:C)=D1924,"تحویل شده")),"تحویل نشده")</f>
        <v/>
      </c>
      <c r="N1924" s="57"/>
    </row>
    <row r="1925" spans="13:14">
      <c r="M1925" t="str">
        <f>IFERROR(IF(G1925="","",IF(_xlfn.XLOOKUP(D1925,NOSA!C:C,NOSA!C:C)=D1925,"تحویل شده")),"تحویل نشده")</f>
        <v/>
      </c>
      <c r="N1925" s="57"/>
    </row>
    <row r="1926" spans="13:14">
      <c r="M1926" t="str">
        <f>IFERROR(IF(G1926="","",IF(_xlfn.XLOOKUP(D1926,NOSA!C:C,NOSA!C:C)=D1926,"تحویل شده")),"تحویل نشده")</f>
        <v/>
      </c>
      <c r="N1926" s="57"/>
    </row>
    <row r="1927" spans="13:14">
      <c r="M1927" t="str">
        <f>IFERROR(IF(G1927="","",IF(_xlfn.XLOOKUP(D1927,NOSA!C:C,NOSA!C:C)=D1927,"تحویل شده")),"تحویل نشده")</f>
        <v/>
      </c>
      <c r="N1927" s="57"/>
    </row>
    <row r="1928" spans="13:14">
      <c r="M1928" t="str">
        <f>IFERROR(IF(G1928="","",IF(_xlfn.XLOOKUP(D1928,NOSA!C:C,NOSA!C:C)=D1928,"تحویل شده")),"تحویل نشده")</f>
        <v/>
      </c>
      <c r="N1928" s="57"/>
    </row>
    <row r="1929" spans="13:14">
      <c r="M1929" t="str">
        <f>IFERROR(IF(G1929="","",IF(_xlfn.XLOOKUP(D1929,NOSA!C:C,NOSA!C:C)=D1929,"تحویل شده")),"تحویل نشده")</f>
        <v/>
      </c>
      <c r="N1929" s="57"/>
    </row>
    <row r="1930" spans="13:14">
      <c r="M1930" t="str">
        <f>IFERROR(IF(G1930="","",IF(_xlfn.XLOOKUP(D1930,NOSA!C:C,NOSA!C:C)=D1930,"تحویل شده")),"تحویل نشده")</f>
        <v/>
      </c>
      <c r="N1930" s="57"/>
    </row>
    <row r="1931" spans="13:14">
      <c r="M1931" t="str">
        <f>IFERROR(IF(G1931="","",IF(_xlfn.XLOOKUP(D1931,NOSA!C:C,NOSA!C:C)=D1931,"تحویل شده")),"تحویل نشده")</f>
        <v/>
      </c>
      <c r="N1931" s="57"/>
    </row>
    <row r="1932" spans="13:14">
      <c r="M1932" t="str">
        <f>IFERROR(IF(G1932="","",IF(_xlfn.XLOOKUP(D1932,NOSA!C:C,NOSA!C:C)=D1932,"تحویل شده")),"تحویل نشده")</f>
        <v/>
      </c>
      <c r="N1932" s="57"/>
    </row>
    <row r="1933" spans="13:14">
      <c r="M1933" t="str">
        <f>IFERROR(IF(G1933="","",IF(_xlfn.XLOOKUP(D1933,NOSA!C:C,NOSA!C:C)=D1933,"تحویل شده")),"تحویل نشده")</f>
        <v/>
      </c>
      <c r="N1933" s="57"/>
    </row>
    <row r="1934" spans="13:14">
      <c r="M1934" t="str">
        <f>IFERROR(IF(G1934="","",IF(_xlfn.XLOOKUP(D1934,NOSA!C:C,NOSA!C:C)=D1934,"تحویل شده")),"تحویل نشده")</f>
        <v/>
      </c>
      <c r="N1934" s="57"/>
    </row>
    <row r="1935" spans="13:14">
      <c r="M1935" t="str">
        <f>IFERROR(IF(G1935="","",IF(_xlfn.XLOOKUP(D1935,NOSA!C:C,NOSA!C:C)=D1935,"تحویل شده")),"تحویل نشده")</f>
        <v/>
      </c>
      <c r="N1935" s="57"/>
    </row>
    <row r="1936" spans="13:14">
      <c r="M1936" t="str">
        <f>IFERROR(IF(G1936="","",IF(_xlfn.XLOOKUP(D1936,NOSA!C:C,NOSA!C:C)=D1936,"تحویل شده")),"تحویل نشده")</f>
        <v/>
      </c>
      <c r="N1936" s="57"/>
    </row>
    <row r="1937" spans="13:14">
      <c r="M1937" t="str">
        <f>IFERROR(IF(G1937="","",IF(_xlfn.XLOOKUP(D1937,NOSA!C:C,NOSA!C:C)=D1937,"تحویل شده")),"تحویل نشده")</f>
        <v/>
      </c>
      <c r="N1937" s="57"/>
    </row>
    <row r="1938" spans="13:14">
      <c r="M1938" t="str">
        <f>IFERROR(IF(G1938="","",IF(_xlfn.XLOOKUP(D1938,NOSA!C:C,NOSA!C:C)=D1938,"تحویل شده")),"تحویل نشده")</f>
        <v/>
      </c>
      <c r="N1938" s="57"/>
    </row>
    <row r="1939" spans="13:14">
      <c r="M1939" t="str">
        <f>IFERROR(IF(G1939="","",IF(_xlfn.XLOOKUP(D1939,NOSA!C:C,NOSA!C:C)=D1939,"تحویل شده")),"تحویل نشده")</f>
        <v/>
      </c>
      <c r="N1939" s="57"/>
    </row>
    <row r="1940" spans="13:14">
      <c r="M1940" t="str">
        <f>IFERROR(IF(G1940="","",IF(_xlfn.XLOOKUP(D1940,NOSA!C:C,NOSA!C:C)=D1940,"تحویل شده")),"تحویل نشده")</f>
        <v/>
      </c>
      <c r="N1940" s="57"/>
    </row>
    <row r="1941" spans="13:14">
      <c r="M1941" t="str">
        <f>IFERROR(IF(G1941="","",IF(_xlfn.XLOOKUP(D1941,NOSA!C:C,NOSA!C:C)=D1941,"تحویل شده")),"تحویل نشده")</f>
        <v/>
      </c>
      <c r="N1941" s="57"/>
    </row>
    <row r="1942" spans="13:14">
      <c r="M1942" t="str">
        <f>IFERROR(IF(G1942="","",IF(_xlfn.XLOOKUP(D1942,NOSA!C:C,NOSA!C:C)=D1942,"تحویل شده")),"تحویل نشده")</f>
        <v/>
      </c>
      <c r="N1942" s="57"/>
    </row>
    <row r="1943" spans="13:14">
      <c r="M1943" t="str">
        <f>IFERROR(IF(G1943="","",IF(_xlfn.XLOOKUP(D1943,NOSA!C:C,NOSA!C:C)=D1943,"تحویل شده")),"تحویل نشده")</f>
        <v/>
      </c>
      <c r="N1943" s="57"/>
    </row>
    <row r="1944" spans="13:14">
      <c r="M1944" t="str">
        <f>IFERROR(IF(G1944="","",IF(_xlfn.XLOOKUP(D1944,NOSA!C:C,NOSA!C:C)=D1944,"تحویل شده")),"تحویل نشده")</f>
        <v/>
      </c>
      <c r="N1944" s="57"/>
    </row>
    <row r="1945" spans="13:14">
      <c r="M1945" t="str">
        <f>IFERROR(IF(G1945="","",IF(_xlfn.XLOOKUP(D1945,NOSA!C:C,NOSA!C:C)=D1945,"تحویل شده")),"تحویل نشده")</f>
        <v/>
      </c>
      <c r="N1945" s="57"/>
    </row>
    <row r="1946" spans="13:14">
      <c r="M1946" t="str">
        <f>IFERROR(IF(G1946="","",IF(_xlfn.XLOOKUP(D1946,NOSA!C:C,NOSA!C:C)=D1946,"تحویل شده")),"تحویل نشده")</f>
        <v/>
      </c>
      <c r="N1946" s="57"/>
    </row>
    <row r="1947" spans="13:14">
      <c r="M1947" t="str">
        <f>IFERROR(IF(G1947="","",IF(_xlfn.XLOOKUP(D1947,NOSA!C:C,NOSA!C:C)=D1947,"تحویل شده")),"تحویل نشده")</f>
        <v/>
      </c>
      <c r="N1947" s="57"/>
    </row>
    <row r="1948" spans="13:14">
      <c r="M1948" t="str">
        <f>IFERROR(IF(G1948="","",IF(_xlfn.XLOOKUP(D1948,NOSA!C:C,NOSA!C:C)=D1948,"تحویل شده")),"تحویل نشده")</f>
        <v/>
      </c>
      <c r="N1948" s="57"/>
    </row>
    <row r="1949" spans="13:14">
      <c r="M1949" t="str">
        <f>IFERROR(IF(G1949="","",IF(_xlfn.XLOOKUP(D1949,NOSA!C:C,NOSA!C:C)=D1949,"تحویل شده")),"تحویل نشده")</f>
        <v/>
      </c>
      <c r="N1949" s="57"/>
    </row>
    <row r="1950" spans="13:14">
      <c r="M1950" t="str">
        <f>IFERROR(IF(G1950="","",IF(_xlfn.XLOOKUP(D1950,NOSA!C:C,NOSA!C:C)=D1950,"تحویل شده")),"تحویل نشده")</f>
        <v/>
      </c>
      <c r="N1950" s="57"/>
    </row>
    <row r="1951" spans="13:14">
      <c r="M1951" t="str">
        <f>IFERROR(IF(G1951="","",IF(_xlfn.XLOOKUP(D1951,NOSA!C:C,NOSA!C:C)=D1951,"تحویل شده")),"تحویل نشده")</f>
        <v/>
      </c>
      <c r="N1951" s="57"/>
    </row>
    <row r="1952" spans="13:14">
      <c r="M1952" t="str">
        <f>IFERROR(IF(G1952="","",IF(_xlfn.XLOOKUP(D1952,NOSA!C:C,NOSA!C:C)=D1952,"تحویل شده")),"تحویل نشده")</f>
        <v/>
      </c>
      <c r="N1952" s="57"/>
    </row>
    <row r="1953" spans="13:14">
      <c r="M1953" t="str">
        <f>IFERROR(IF(G1953="","",IF(_xlfn.XLOOKUP(D1953,NOSA!C:C,NOSA!C:C)=D1953,"تحویل شده")),"تحویل نشده")</f>
        <v/>
      </c>
      <c r="N1953" s="57"/>
    </row>
    <row r="1954" spans="13:14">
      <c r="M1954" t="str">
        <f>IFERROR(IF(G1954="","",IF(_xlfn.XLOOKUP(D1954,NOSA!C:C,NOSA!C:C)=D1954,"تحویل شده")),"تحویل نشده")</f>
        <v/>
      </c>
      <c r="N1954" s="57"/>
    </row>
    <row r="1955" spans="13:14">
      <c r="M1955" t="str">
        <f>IFERROR(IF(G1955="","",IF(_xlfn.XLOOKUP(D1955,NOSA!C:C,NOSA!C:C)=D1955,"تحویل شده")),"تحویل نشده")</f>
        <v/>
      </c>
      <c r="N1955" s="57"/>
    </row>
    <row r="1956" spans="13:14">
      <c r="M1956" t="str">
        <f>IFERROR(IF(G1956="","",IF(_xlfn.XLOOKUP(D1956,NOSA!C:C,NOSA!C:C)=D1956,"تحویل شده")),"تحویل نشده")</f>
        <v/>
      </c>
      <c r="N1956" s="57"/>
    </row>
    <row r="1957" spans="13:14">
      <c r="M1957" t="str">
        <f>IFERROR(IF(G1957="","",IF(_xlfn.XLOOKUP(D1957,NOSA!C:C,NOSA!C:C)=D1957,"تحویل شده")),"تحویل نشده")</f>
        <v/>
      </c>
      <c r="N1957" s="57"/>
    </row>
    <row r="1958" spans="13:14">
      <c r="M1958" t="str">
        <f>IFERROR(IF(G1958="","",IF(_xlfn.XLOOKUP(D1958,NOSA!C:C,NOSA!C:C)=D1958,"تحویل شده")),"تحویل نشده")</f>
        <v/>
      </c>
      <c r="N1958" s="57"/>
    </row>
    <row r="1959" spans="13:14">
      <c r="M1959" t="str">
        <f>IFERROR(IF(G1959="","",IF(_xlfn.XLOOKUP(D1959,NOSA!C:C,NOSA!C:C)=D1959,"تحویل شده")),"تحویل نشده")</f>
        <v/>
      </c>
      <c r="N1959" s="57"/>
    </row>
    <row r="1960" spans="13:14">
      <c r="M1960" t="str">
        <f>IFERROR(IF(G1960="","",IF(_xlfn.XLOOKUP(D1960,NOSA!C:C,NOSA!C:C)=D1960,"تحویل شده")),"تحویل نشده")</f>
        <v/>
      </c>
      <c r="N1960" s="57"/>
    </row>
    <row r="1961" spans="13:14">
      <c r="M1961" t="str">
        <f>IFERROR(IF(G1961="","",IF(_xlfn.XLOOKUP(D1961,NOSA!C:C,NOSA!C:C)=D1961,"تحویل شده")),"تحویل نشده")</f>
        <v/>
      </c>
      <c r="N1961" s="57"/>
    </row>
    <row r="1962" spans="13:14">
      <c r="M1962" t="str">
        <f>IFERROR(IF(G1962="","",IF(_xlfn.XLOOKUP(D1962,NOSA!C:C,NOSA!C:C)=D1962,"تحویل شده")),"تحویل نشده")</f>
        <v/>
      </c>
      <c r="N1962" s="57"/>
    </row>
    <row r="1963" spans="13:14">
      <c r="M1963" t="str">
        <f>IFERROR(IF(G1963="","",IF(_xlfn.XLOOKUP(D1963,NOSA!C:C,NOSA!C:C)=D1963,"تحویل شده")),"تحویل نشده")</f>
        <v/>
      </c>
      <c r="N1963" s="57"/>
    </row>
    <row r="1964" spans="13:14">
      <c r="M1964" t="str">
        <f>IFERROR(IF(G1964="","",IF(_xlfn.XLOOKUP(D1964,NOSA!C:C,NOSA!C:C)=D1964,"تحویل شده")),"تحویل نشده")</f>
        <v/>
      </c>
      <c r="N1964" s="57"/>
    </row>
    <row r="1965" spans="13:14">
      <c r="M1965" t="str">
        <f>IFERROR(IF(G1965="","",IF(_xlfn.XLOOKUP(D1965,NOSA!C:C,NOSA!C:C)=D1965,"تحویل شده")),"تحویل نشده")</f>
        <v/>
      </c>
      <c r="N1965" s="57"/>
    </row>
    <row r="1966" spans="13:14">
      <c r="M1966" t="str">
        <f>IFERROR(IF(G1966="","",IF(_xlfn.XLOOKUP(D1966,NOSA!C:C,NOSA!C:C)=D1966,"تحویل شده")),"تحویل نشده")</f>
        <v/>
      </c>
      <c r="N1966" s="57"/>
    </row>
    <row r="1967" spans="13:14">
      <c r="M1967" t="str">
        <f>IFERROR(IF(G1967="","",IF(_xlfn.XLOOKUP(D1967,NOSA!C:C,NOSA!C:C)=D1967,"تحویل شده")),"تحویل نشده")</f>
        <v/>
      </c>
      <c r="N1967" s="57"/>
    </row>
    <row r="1968" spans="13:14">
      <c r="M1968" t="str">
        <f>IFERROR(IF(G1968="","",IF(_xlfn.XLOOKUP(D1968,NOSA!C:C,NOSA!C:C)=D1968,"تحویل شده")),"تحویل نشده")</f>
        <v/>
      </c>
      <c r="N1968" s="57"/>
    </row>
    <row r="1969" spans="13:14">
      <c r="M1969" t="str">
        <f>IFERROR(IF(G1969="","",IF(_xlfn.XLOOKUP(D1969,NOSA!C:C,NOSA!C:C)=D1969,"تحویل شده")),"تحویل نشده")</f>
        <v/>
      </c>
      <c r="N1969" s="57"/>
    </row>
    <row r="1970" spans="13:14">
      <c r="M1970" t="str">
        <f>IFERROR(IF(G1970="","",IF(_xlfn.XLOOKUP(D1970,NOSA!C:C,NOSA!C:C)=D1970,"تحویل شده")),"تحویل نشده")</f>
        <v/>
      </c>
      <c r="N1970" s="57"/>
    </row>
    <row r="1971" spans="13:14">
      <c r="M1971" t="str">
        <f>IFERROR(IF(G1971="","",IF(_xlfn.XLOOKUP(D1971,NOSA!C:C,NOSA!C:C)=D1971,"تحویل شده")),"تحویل نشده")</f>
        <v/>
      </c>
      <c r="N1971" s="57"/>
    </row>
    <row r="1972" spans="13:14">
      <c r="M1972" t="str">
        <f>IFERROR(IF(G1972="","",IF(_xlfn.XLOOKUP(D1972,NOSA!C:C,NOSA!C:C)=D1972,"تحویل شده")),"تحویل نشده")</f>
        <v/>
      </c>
      <c r="N1972" s="57"/>
    </row>
    <row r="1973" spans="13:14">
      <c r="M1973" t="str">
        <f>IFERROR(IF(G1973="","",IF(_xlfn.XLOOKUP(D1973,NOSA!C:C,NOSA!C:C)=D1973,"تحویل شده")),"تحویل نشده")</f>
        <v/>
      </c>
      <c r="N1973" s="57"/>
    </row>
    <row r="1974" spans="13:14">
      <c r="M1974" t="str">
        <f>IFERROR(IF(G1974="","",IF(_xlfn.XLOOKUP(D1974,NOSA!C:C,NOSA!C:C)=D1974,"تحویل شده")),"تحویل نشده")</f>
        <v/>
      </c>
      <c r="N1974" s="57"/>
    </row>
    <row r="1975" spans="13:14">
      <c r="M1975" t="str">
        <f>IFERROR(IF(G1975="","",IF(_xlfn.XLOOKUP(D1975,NOSA!C:C,NOSA!C:C)=D1975,"تحویل شده")),"تحویل نشده")</f>
        <v/>
      </c>
      <c r="N1975" s="57"/>
    </row>
    <row r="1976" spans="13:14">
      <c r="M1976" t="str">
        <f>IFERROR(IF(G1976="","",IF(_xlfn.XLOOKUP(D1976,NOSA!C:C,NOSA!C:C)=D1976,"تحویل شده")),"تحویل نشده")</f>
        <v/>
      </c>
      <c r="N1976" s="57"/>
    </row>
    <row r="1977" spans="13:14">
      <c r="M1977" t="str">
        <f>IFERROR(IF(G1977="","",IF(_xlfn.XLOOKUP(D1977,NOSA!C:C,NOSA!C:C)=D1977,"تحویل شده")),"تحویل نشده")</f>
        <v/>
      </c>
      <c r="N1977" s="57"/>
    </row>
    <row r="1978" spans="13:14">
      <c r="M1978" t="str">
        <f>IFERROR(IF(G1978="","",IF(_xlfn.XLOOKUP(D1978,NOSA!C:C,NOSA!C:C)=D1978,"تحویل شده")),"تحویل نشده")</f>
        <v/>
      </c>
      <c r="N1978" s="57"/>
    </row>
    <row r="1979" spans="13:14">
      <c r="M1979" t="str">
        <f>IFERROR(IF(G1979="","",IF(_xlfn.XLOOKUP(D1979,NOSA!C:C,NOSA!C:C)=D1979,"تحویل شده")),"تحویل نشده")</f>
        <v/>
      </c>
      <c r="N1979" s="57"/>
    </row>
    <row r="1980" spans="13:14">
      <c r="M1980" t="str">
        <f>IFERROR(IF(G1980="","",IF(_xlfn.XLOOKUP(D1980,NOSA!C:C,NOSA!C:C)=D1980,"تحویل شده")),"تحویل نشده")</f>
        <v/>
      </c>
      <c r="N1980" s="57"/>
    </row>
    <row r="1981" spans="13:14">
      <c r="M1981" t="str">
        <f>IFERROR(IF(G1981="","",IF(_xlfn.XLOOKUP(D1981,NOSA!C:C,NOSA!C:C)=D1981,"تحویل شده")),"تحویل نشده")</f>
        <v/>
      </c>
      <c r="N1981" s="57"/>
    </row>
    <row r="1982" spans="13:14">
      <c r="M1982" t="str">
        <f>IFERROR(IF(G1982="","",IF(_xlfn.XLOOKUP(D1982,NOSA!C:C,NOSA!C:C)=D1982,"تحویل شده")),"تحویل نشده")</f>
        <v/>
      </c>
      <c r="N1982" s="57"/>
    </row>
    <row r="1983" spans="13:14">
      <c r="M1983" t="str">
        <f>IFERROR(IF(G1983="","",IF(_xlfn.XLOOKUP(D1983,NOSA!C:C,NOSA!C:C)=D1983,"تحویل شده")),"تحویل نشده")</f>
        <v/>
      </c>
      <c r="N1983" s="57"/>
    </row>
    <row r="1984" spans="13:14">
      <c r="M1984" t="str">
        <f>IFERROR(IF(G1984="","",IF(_xlfn.XLOOKUP(D1984,NOSA!C:C,NOSA!C:C)=D1984,"تحویل شده")),"تحویل نشده")</f>
        <v/>
      </c>
      <c r="N1984" s="57"/>
    </row>
    <row r="1985" spans="13:14">
      <c r="M1985" t="str">
        <f>IFERROR(IF(G1985="","",IF(_xlfn.XLOOKUP(D1985,NOSA!C:C,NOSA!C:C)=D1985,"تحویل شده")),"تحویل نشده")</f>
        <v/>
      </c>
      <c r="N1985" s="57"/>
    </row>
    <row r="1986" spans="13:14">
      <c r="M1986" t="str">
        <f>IFERROR(IF(G1986="","",IF(_xlfn.XLOOKUP(D1986,NOSA!C:C,NOSA!C:C)=D1986,"تحویل شده")),"تحویل نشده")</f>
        <v/>
      </c>
      <c r="N1986" s="57"/>
    </row>
    <row r="1987" spans="13:14">
      <c r="M1987" t="str">
        <f>IFERROR(IF(G1987="","",IF(_xlfn.XLOOKUP(D1987,NOSA!C:C,NOSA!C:C)=D1987,"تحویل شده")),"تحویل نشده")</f>
        <v/>
      </c>
      <c r="N1987" s="57"/>
    </row>
    <row r="1988" spans="13:14">
      <c r="M1988" t="str">
        <f>IFERROR(IF(G1988="","",IF(_xlfn.XLOOKUP(D1988,NOSA!C:C,NOSA!C:C)=D1988,"تحویل شده")),"تحویل نشده")</f>
        <v/>
      </c>
      <c r="N1988" s="57"/>
    </row>
    <row r="1989" spans="13:14">
      <c r="M1989" t="str">
        <f>IFERROR(IF(G1989="","",IF(_xlfn.XLOOKUP(D1989,NOSA!C:C,NOSA!C:C)=D1989,"تحویل شده")),"تحویل نشده")</f>
        <v/>
      </c>
      <c r="N1989" s="57"/>
    </row>
    <row r="1990" spans="13:14">
      <c r="M1990" t="str">
        <f>IFERROR(IF(G1990="","",IF(_xlfn.XLOOKUP(D1990,NOSA!C:C,NOSA!C:C)=D1990,"تحویل شده")),"تحویل نشده")</f>
        <v/>
      </c>
      <c r="N1990" s="57"/>
    </row>
    <row r="1991" spans="13:14">
      <c r="M1991" t="str">
        <f>IFERROR(IF(G1991="","",IF(_xlfn.XLOOKUP(D1991,NOSA!C:C,NOSA!C:C)=D1991,"تحویل شده")),"تحویل نشده")</f>
        <v/>
      </c>
      <c r="N1991" s="57"/>
    </row>
    <row r="1992" spans="13:14">
      <c r="M1992" t="str">
        <f>IFERROR(IF(G1992="","",IF(_xlfn.XLOOKUP(D1992,NOSA!C:C,NOSA!C:C)=D1992,"تحویل شده")),"تحویل نشده")</f>
        <v/>
      </c>
      <c r="N1992" s="57"/>
    </row>
    <row r="1993" spans="13:14">
      <c r="M1993" t="str">
        <f>IFERROR(IF(G1993="","",IF(_xlfn.XLOOKUP(D1993,NOSA!C:C,NOSA!C:C)=D1993,"تحویل شده")),"تحویل نشده")</f>
        <v/>
      </c>
      <c r="N1993" s="57"/>
    </row>
    <row r="1994" spans="13:14">
      <c r="M1994" t="str">
        <f>IFERROR(IF(G1994="","",IF(_xlfn.XLOOKUP(D1994,NOSA!C:C,NOSA!C:C)=D1994,"تحویل شده")),"تحویل نشده")</f>
        <v/>
      </c>
      <c r="N1994" s="57"/>
    </row>
    <row r="1995" spans="13:14">
      <c r="M1995" t="str">
        <f>IFERROR(IF(G1995="","",IF(_xlfn.XLOOKUP(D1995,NOSA!C:C,NOSA!C:C)=D1995,"تحویل شده")),"تحویل نشده")</f>
        <v/>
      </c>
      <c r="N1995" s="57"/>
    </row>
    <row r="1996" spans="13:14">
      <c r="M1996" t="str">
        <f>IFERROR(IF(G1996="","",IF(_xlfn.XLOOKUP(D1996,NOSA!C:C,NOSA!C:C)=D1996,"تحویل شده")),"تحویل نشده")</f>
        <v/>
      </c>
      <c r="N1996" s="57"/>
    </row>
    <row r="1997" spans="13:14">
      <c r="M1997" t="str">
        <f>IFERROR(IF(G1997="","",IF(_xlfn.XLOOKUP(D1997,NOSA!C:C,NOSA!C:C)=D1997,"تحویل شده")),"تحویل نشده")</f>
        <v/>
      </c>
      <c r="N1997" s="57"/>
    </row>
    <row r="1998" spans="13:14">
      <c r="M1998" t="str">
        <f>IFERROR(IF(G1998="","",IF(_xlfn.XLOOKUP(D1998,NOSA!C:C,NOSA!C:C)=D1998,"تحویل شده")),"تحویل نشده")</f>
        <v/>
      </c>
      <c r="N1998" s="57"/>
    </row>
    <row r="1999" spans="13:14">
      <c r="M1999" t="str">
        <f>IFERROR(IF(G1999="","",IF(_xlfn.XLOOKUP(D1999,NOSA!C:C,NOSA!C:C)=D1999,"تحویل شده")),"تحویل نشده")</f>
        <v/>
      </c>
      <c r="N1999" s="57"/>
    </row>
    <row r="2000" spans="13:14">
      <c r="M2000" t="str">
        <f>IFERROR(IF(G2000="","",IF(_xlfn.XLOOKUP(D2000,NOSA!C:C,NOSA!C:C)=D2000,"تحویل شده")),"تحویل نشده")</f>
        <v/>
      </c>
      <c r="N2000" s="57"/>
    </row>
    <row r="2001" spans="13:14">
      <c r="M2001" t="str">
        <f>IFERROR(IF(G2001="","",IF(_xlfn.XLOOKUP(D2001,NOSA!C:C,NOSA!C:C)=D2001,"تحویل شده")),"تحویل نشده")</f>
        <v/>
      </c>
      <c r="N2001" s="57"/>
    </row>
    <row r="2002" spans="13:14">
      <c r="M2002" t="str">
        <f>IFERROR(IF(G2002="","",IF(_xlfn.XLOOKUP(D2002,NOSA!C:C,NOSA!C:C)=D2002,"تحویل شده")),"تحویل نشده")</f>
        <v/>
      </c>
      <c r="N2002" s="57"/>
    </row>
    <row r="2003" spans="13:14">
      <c r="M2003" t="str">
        <f>IFERROR(IF(G2003="","",IF(_xlfn.XLOOKUP(D2003,NOSA!C:C,NOSA!C:C)=D2003,"تحویل شده")),"تحویل نشده")</f>
        <v/>
      </c>
      <c r="N2003" s="57"/>
    </row>
    <row r="2004" spans="13:14">
      <c r="M2004" t="str">
        <f>IFERROR(IF(G2004="","",IF(_xlfn.XLOOKUP(D2004,NOSA!C:C,NOSA!C:C)=D2004,"تحویل شده")),"تحویل نشده")</f>
        <v/>
      </c>
      <c r="N2004" s="57"/>
    </row>
    <row r="2005" spans="13:14">
      <c r="M2005" t="str">
        <f>IFERROR(IF(G2005="","",IF(_xlfn.XLOOKUP(D2005,NOSA!C:C,NOSA!C:C)=D2005,"تحویل شده")),"تحویل نشده")</f>
        <v/>
      </c>
      <c r="N2005" s="57"/>
    </row>
    <row r="2006" spans="13:14">
      <c r="M2006" t="str">
        <f>IFERROR(IF(G2006="","",IF(_xlfn.XLOOKUP(D2006,NOSA!C:C,NOSA!C:C)=D2006,"تحویل شده")),"تحویل نشده")</f>
        <v/>
      </c>
      <c r="N2006" s="57"/>
    </row>
    <row r="2007" spans="13:14">
      <c r="M2007" t="str">
        <f>IFERROR(IF(G2007="","",IF(_xlfn.XLOOKUP(D2007,NOSA!C:C,NOSA!C:C)=D2007,"تحویل شده")),"تحویل نشده")</f>
        <v/>
      </c>
      <c r="N2007" s="57"/>
    </row>
    <row r="2008" spans="13:14">
      <c r="M2008" t="str">
        <f>IFERROR(IF(G2008="","",IF(_xlfn.XLOOKUP(D2008,NOSA!C:C,NOSA!C:C)=D2008,"تحویل شده")),"تحویل نشده")</f>
        <v/>
      </c>
      <c r="N2008" s="57"/>
    </row>
    <row r="2009" spans="13:14">
      <c r="M2009" t="str">
        <f>IFERROR(IF(G2009="","",IF(_xlfn.XLOOKUP(D2009,NOSA!C:C,NOSA!C:C)=D2009,"تحویل شده")),"تحویل نشده")</f>
        <v/>
      </c>
      <c r="N2009" s="57"/>
    </row>
    <row r="2010" spans="13:14">
      <c r="M2010" t="str">
        <f>IFERROR(IF(G2010="","",IF(_xlfn.XLOOKUP(D2010,NOSA!C:C,NOSA!C:C)=D2010,"تحویل شده")),"تحویل نشده")</f>
        <v/>
      </c>
      <c r="N2010" s="57"/>
    </row>
    <row r="2011" spans="13:14">
      <c r="M2011" t="str">
        <f>IFERROR(IF(G2011="","",IF(_xlfn.XLOOKUP(D2011,NOSA!C:C,NOSA!C:C)=D2011,"تحویل شده")),"تحویل نشده")</f>
        <v/>
      </c>
      <c r="N2011" s="57"/>
    </row>
    <row r="2012" spans="13:14">
      <c r="M2012" t="str">
        <f>IFERROR(IF(G2012="","",IF(_xlfn.XLOOKUP(D2012,NOSA!C:C,NOSA!C:C)=D2012,"تحویل شده")),"تحویل نشده")</f>
        <v/>
      </c>
      <c r="N2012" s="57"/>
    </row>
    <row r="2013" spans="13:14">
      <c r="M2013" t="str">
        <f>IFERROR(IF(G2013="","",IF(_xlfn.XLOOKUP(D2013,NOSA!C:C,NOSA!C:C)=D2013,"تحویل شده")),"تحویل نشده")</f>
        <v/>
      </c>
      <c r="N2013" s="57"/>
    </row>
    <row r="2014" spans="13:14">
      <c r="M2014" t="str">
        <f>IFERROR(IF(G2014="","",IF(_xlfn.XLOOKUP(D2014,NOSA!C:C,NOSA!C:C)=D2014,"تحویل شده")),"تحویل نشده")</f>
        <v/>
      </c>
      <c r="N2014" s="57"/>
    </row>
    <row r="2015" spans="13:14">
      <c r="M2015" t="str">
        <f>IFERROR(IF(G2015="","",IF(_xlfn.XLOOKUP(D2015,NOSA!C:C,NOSA!C:C)=D2015,"تحویل شده")),"تحویل نشده")</f>
        <v/>
      </c>
      <c r="N2015" s="57"/>
    </row>
    <row r="2016" spans="13:14">
      <c r="M2016" t="str">
        <f>IFERROR(IF(G2016="","",IF(_xlfn.XLOOKUP(D2016,NOSA!C:C,NOSA!C:C)=D2016,"تحویل شده")),"تحویل نشده")</f>
        <v/>
      </c>
      <c r="N2016" s="57"/>
    </row>
    <row r="2017" spans="13:14">
      <c r="M2017" t="str">
        <f>IFERROR(IF(G2017="","",IF(_xlfn.XLOOKUP(D2017,NOSA!C:C,NOSA!C:C)=D2017,"تحویل شده")),"تحویل نشده")</f>
        <v/>
      </c>
      <c r="N2017" s="57"/>
    </row>
    <row r="2018" spans="13:14">
      <c r="M2018" t="str">
        <f>IFERROR(IF(G2018="","",IF(_xlfn.XLOOKUP(D2018,NOSA!C:C,NOSA!C:C)=D2018,"تحویل شده")),"تحویل نشده")</f>
        <v/>
      </c>
      <c r="N2018" s="57"/>
    </row>
    <row r="2019" spans="13:14">
      <c r="M2019" t="str">
        <f>IFERROR(IF(G2019="","",IF(_xlfn.XLOOKUP(D2019,NOSA!C:C,NOSA!C:C)=D2019,"تحویل شده")),"تحویل نشده")</f>
        <v/>
      </c>
      <c r="N2019" s="57"/>
    </row>
    <row r="2020" spans="13:14">
      <c r="M2020" t="str">
        <f>IFERROR(IF(G2020="","",IF(_xlfn.XLOOKUP(D2020,NOSA!C:C,NOSA!C:C)=D2020,"تحویل شده")),"تحویل نشده")</f>
        <v/>
      </c>
      <c r="N2020" s="57"/>
    </row>
    <row r="2021" spans="13:14">
      <c r="M2021" t="str">
        <f>IFERROR(IF(G2021="","",IF(_xlfn.XLOOKUP(D2021,NOSA!C:C,NOSA!C:C)=D2021,"تحویل شده")),"تحویل نشده")</f>
        <v/>
      </c>
      <c r="N2021" s="57"/>
    </row>
    <row r="2022" spans="13:14">
      <c r="M2022" t="str">
        <f>IFERROR(IF(G2022="","",IF(_xlfn.XLOOKUP(D2022,NOSA!C:C,NOSA!C:C)=D2022,"تحویل شده")),"تحویل نشده")</f>
        <v/>
      </c>
      <c r="N2022" s="57"/>
    </row>
    <row r="2023" spans="13:14">
      <c r="M2023" t="str">
        <f>IFERROR(IF(G2023="","",IF(_xlfn.XLOOKUP(D2023,NOSA!C:C,NOSA!C:C)=D2023,"تحویل شده")),"تحویل نشده")</f>
        <v/>
      </c>
      <c r="N2023" s="57"/>
    </row>
    <row r="2024" spans="13:14">
      <c r="M2024" t="str">
        <f>IFERROR(IF(G2024="","",IF(_xlfn.XLOOKUP(D2024,NOSA!C:C,NOSA!C:C)=D2024,"تحویل شده")),"تحویل نشده")</f>
        <v/>
      </c>
      <c r="N2024" s="57"/>
    </row>
    <row r="2025" spans="13:14">
      <c r="M2025" t="str">
        <f>IFERROR(IF(G2025="","",IF(_xlfn.XLOOKUP(D2025,NOSA!C:C,NOSA!C:C)=D2025,"تحویل شده")),"تحویل نشده")</f>
        <v/>
      </c>
      <c r="N2025" s="57"/>
    </row>
    <row r="2026" spans="13:14">
      <c r="M2026" t="str">
        <f>IFERROR(IF(G2026="","",IF(_xlfn.XLOOKUP(D2026,NOSA!C:C,NOSA!C:C)=D2026,"تحویل شده")),"تحویل نشده")</f>
        <v/>
      </c>
      <c r="N2026" s="57"/>
    </row>
    <row r="2027" spans="13:14">
      <c r="M2027" t="str">
        <f>IFERROR(IF(G2027="","",IF(_xlfn.XLOOKUP(D2027,NOSA!C:C,NOSA!C:C)=D2027,"تحویل شده")),"تحویل نشده")</f>
        <v/>
      </c>
      <c r="N2027" s="57"/>
    </row>
    <row r="2028" spans="13:14">
      <c r="M2028" t="str">
        <f>IFERROR(IF(G2028="","",IF(_xlfn.XLOOKUP(D2028,NOSA!C:C,NOSA!C:C)=D2028,"تحویل شده")),"تحویل نشده")</f>
        <v/>
      </c>
      <c r="N2028" s="57"/>
    </row>
    <row r="2029" spans="13:14">
      <c r="M2029" t="str">
        <f>IFERROR(IF(G2029="","",IF(_xlfn.XLOOKUP(D2029,NOSA!C:C,NOSA!C:C)=D2029,"تحویل شده")),"تحویل نشده")</f>
        <v/>
      </c>
      <c r="N2029" s="57"/>
    </row>
    <row r="2030" spans="13:14">
      <c r="M2030" t="str">
        <f>IFERROR(IF(G2030="","",IF(_xlfn.XLOOKUP(D2030,NOSA!C:C,NOSA!C:C)=D2030,"تحویل شده")),"تحویل نشده")</f>
        <v/>
      </c>
      <c r="N2030" s="57"/>
    </row>
    <row r="2031" spans="13:14">
      <c r="M2031" t="str">
        <f>IFERROR(IF(G2031="","",IF(_xlfn.XLOOKUP(D2031,NOSA!C:C,NOSA!C:C)=D2031,"تحویل شده")),"تحویل نشده")</f>
        <v/>
      </c>
      <c r="N2031" s="57"/>
    </row>
    <row r="2032" spans="13:14">
      <c r="M2032" t="str">
        <f>IFERROR(IF(G2032="","",IF(_xlfn.XLOOKUP(D2032,NOSA!C:C,NOSA!C:C)=D2032,"تحویل شده")),"تحویل نشده")</f>
        <v/>
      </c>
      <c r="N2032" s="57"/>
    </row>
    <row r="2033" spans="13:14">
      <c r="M2033" t="str">
        <f>IFERROR(IF(G2033="","",IF(_xlfn.XLOOKUP(D2033,NOSA!C:C,NOSA!C:C)=D2033,"تحویل شده")),"تحویل نشده")</f>
        <v/>
      </c>
      <c r="N2033" s="57"/>
    </row>
    <row r="2034" spans="13:14">
      <c r="M2034" t="str">
        <f>IFERROR(IF(G2034="","",IF(_xlfn.XLOOKUP(D2034,NOSA!C:C,NOSA!C:C)=D2034,"تحویل شده")),"تحویل نشده")</f>
        <v/>
      </c>
      <c r="N2034" s="57"/>
    </row>
    <row r="2035" spans="13:14">
      <c r="M2035" t="str">
        <f>IFERROR(IF(G2035="","",IF(_xlfn.XLOOKUP(D2035,NOSA!C:C,NOSA!C:C)=D2035,"تحویل شده")),"تحویل نشده")</f>
        <v/>
      </c>
      <c r="N2035" s="57"/>
    </row>
    <row r="2036" spans="13:14">
      <c r="M2036" t="str">
        <f>IFERROR(IF(G2036="","",IF(_xlfn.XLOOKUP(D2036,NOSA!C:C,NOSA!C:C)=D2036,"تحویل شده")),"تحویل نشده")</f>
        <v/>
      </c>
      <c r="N2036" s="57"/>
    </row>
    <row r="2037" spans="13:14">
      <c r="M2037" t="str">
        <f>IFERROR(IF(G2037="","",IF(_xlfn.XLOOKUP(D2037,NOSA!C:C,NOSA!C:C)=D2037,"تحویل شده")),"تحویل نشده")</f>
        <v/>
      </c>
      <c r="N2037" s="57"/>
    </row>
    <row r="2038" spans="13:14">
      <c r="M2038" t="str">
        <f>IFERROR(IF(G2038="","",IF(_xlfn.XLOOKUP(D2038,NOSA!C:C,NOSA!C:C)=D2038,"تحویل شده")),"تحویل نشده")</f>
        <v/>
      </c>
      <c r="N2038" s="57"/>
    </row>
    <row r="2039" spans="13:14">
      <c r="M2039" t="str">
        <f>IFERROR(IF(G2039="","",IF(_xlfn.XLOOKUP(D2039,NOSA!C:C,NOSA!C:C)=D2039,"تحویل شده")),"تحویل نشده")</f>
        <v/>
      </c>
      <c r="N2039" s="57"/>
    </row>
    <row r="2040" spans="13:14">
      <c r="M2040" t="str">
        <f>IFERROR(IF(G2040="","",IF(_xlfn.XLOOKUP(D2040,NOSA!C:C,NOSA!C:C)=D2040,"تحویل شده")),"تحویل نشده")</f>
        <v/>
      </c>
      <c r="N2040" s="57"/>
    </row>
    <row r="2041" spans="13:14">
      <c r="M2041" t="str">
        <f>IFERROR(IF(G2041="","",IF(_xlfn.XLOOKUP(D2041,NOSA!C:C,NOSA!C:C)=D2041,"تحویل شده")),"تحویل نشده")</f>
        <v/>
      </c>
      <c r="N2041" s="57"/>
    </row>
    <row r="2042" spans="13:14">
      <c r="M2042" t="str">
        <f>IFERROR(IF(G2042="","",IF(_xlfn.XLOOKUP(D2042,NOSA!C:C,NOSA!C:C)=D2042,"تحویل شده")),"تحویل نشده")</f>
        <v/>
      </c>
      <c r="N2042" s="57"/>
    </row>
    <row r="2043" spans="13:14">
      <c r="M2043" t="str">
        <f>IFERROR(IF(G2043="","",IF(_xlfn.XLOOKUP(D2043,NOSA!C:C,NOSA!C:C)=D2043,"تحویل شده")),"تحویل نشده")</f>
        <v/>
      </c>
      <c r="N2043" s="57"/>
    </row>
    <row r="2044" spans="13:14">
      <c r="M2044" t="str">
        <f>IFERROR(IF(G2044="","",IF(_xlfn.XLOOKUP(D2044,NOSA!C:C,NOSA!C:C)=D2044,"تحویل شده")),"تحویل نشده")</f>
        <v/>
      </c>
      <c r="N2044" s="57"/>
    </row>
    <row r="2045" spans="13:14">
      <c r="M2045" t="str">
        <f>IFERROR(IF(G2045="","",IF(_xlfn.XLOOKUP(D2045,NOSA!C:C,NOSA!C:C)=D2045,"تحویل شده")),"تحویل نشده")</f>
        <v/>
      </c>
      <c r="N2045" s="57"/>
    </row>
    <row r="2046" spans="13:14">
      <c r="M2046" t="str">
        <f>IFERROR(IF(G2046="","",IF(_xlfn.XLOOKUP(D2046,NOSA!C:C,NOSA!C:C)=D2046,"تحویل شده")),"تحویل نشده")</f>
        <v/>
      </c>
      <c r="N2046" s="57"/>
    </row>
    <row r="2047" spans="13:14">
      <c r="M2047" t="str">
        <f>IFERROR(IF(G2047="","",IF(_xlfn.XLOOKUP(D2047,NOSA!C:C,NOSA!C:C)=D2047,"تحویل شده")),"تحویل نشده")</f>
        <v/>
      </c>
      <c r="N2047" s="57"/>
    </row>
    <row r="2048" spans="13:14">
      <c r="M2048" t="str">
        <f>IFERROR(IF(G2048="","",IF(_xlfn.XLOOKUP(D2048,NOSA!C:C,NOSA!C:C)=D2048,"تحویل شده")),"تحویل نشده")</f>
        <v/>
      </c>
      <c r="N2048" s="57"/>
    </row>
    <row r="2049" spans="13:14">
      <c r="M2049" t="str">
        <f>IFERROR(IF(G2049="","",IF(_xlfn.XLOOKUP(D2049,NOSA!C:C,NOSA!C:C)=D2049,"تحویل شده")),"تحویل نشده")</f>
        <v/>
      </c>
      <c r="N2049" s="57"/>
    </row>
    <row r="2050" spans="13:14">
      <c r="M2050" t="str">
        <f>IFERROR(IF(G2050="","",IF(_xlfn.XLOOKUP(D2050,NOSA!C:C,NOSA!C:C)=D2050,"تحویل شده")),"تحویل نشده")</f>
        <v/>
      </c>
      <c r="N2050" s="57"/>
    </row>
    <row r="2051" spans="13:14">
      <c r="M2051" t="str">
        <f>IFERROR(IF(G2051="","",IF(_xlfn.XLOOKUP(D2051,NOSA!C:C,NOSA!C:C)=D2051,"تحویل شده")),"تحویل نشده")</f>
        <v/>
      </c>
      <c r="N2051" s="57"/>
    </row>
    <row r="2052" spans="13:14">
      <c r="M2052" t="str">
        <f>IFERROR(IF(G2052="","",IF(_xlfn.XLOOKUP(D2052,NOSA!C:C,NOSA!C:C)=D2052,"تحویل شده")),"تحویل نشده")</f>
        <v/>
      </c>
      <c r="N2052" s="57"/>
    </row>
    <row r="2053" spans="13:14">
      <c r="M2053" t="str">
        <f>IFERROR(IF(G2053="","",IF(_xlfn.XLOOKUP(D2053,NOSA!C:C,NOSA!C:C)=D2053,"تحویل شده")),"تحویل نشده")</f>
        <v/>
      </c>
      <c r="N2053" s="57"/>
    </row>
    <row r="2054" spans="13:14">
      <c r="M2054" t="str">
        <f>IFERROR(IF(G2054="","",IF(_xlfn.XLOOKUP(D2054,NOSA!C:C,NOSA!C:C)=D2054,"تحویل شده")),"تحویل نشده")</f>
        <v/>
      </c>
      <c r="N2054" s="57"/>
    </row>
    <row r="2055" spans="13:14">
      <c r="M2055" t="str">
        <f>IFERROR(IF(G2055="","",IF(_xlfn.XLOOKUP(D2055,NOSA!C:C,NOSA!C:C)=D2055,"تحویل شده")),"تحویل نشده")</f>
        <v/>
      </c>
      <c r="N2055" s="57"/>
    </row>
    <row r="2056" spans="13:14">
      <c r="M2056" t="str">
        <f>IFERROR(IF(G2056="","",IF(_xlfn.XLOOKUP(D2056,NOSA!C:C,NOSA!C:C)=D2056,"تحویل شده")),"تحویل نشده")</f>
        <v/>
      </c>
      <c r="N2056" s="57"/>
    </row>
    <row r="2057" spans="13:14">
      <c r="M2057" t="str">
        <f>IFERROR(IF(G2057="","",IF(_xlfn.XLOOKUP(D2057,NOSA!C:C,NOSA!C:C)=D2057,"تحویل شده")),"تحویل نشده")</f>
        <v/>
      </c>
      <c r="N2057" s="57"/>
    </row>
    <row r="2058" spans="13:14">
      <c r="M2058" t="str">
        <f>IFERROR(IF(G2058="","",IF(_xlfn.XLOOKUP(D2058,NOSA!C:C,NOSA!C:C)=D2058,"تحویل شده")),"تحویل نشده")</f>
        <v/>
      </c>
      <c r="N2058" s="57"/>
    </row>
    <row r="2059" spans="13:14">
      <c r="M2059" t="str">
        <f>IFERROR(IF(G2059="","",IF(_xlfn.XLOOKUP(D2059,NOSA!C:C,NOSA!C:C)=D2059,"تحویل شده")),"تحویل نشده")</f>
        <v/>
      </c>
      <c r="N2059" s="57"/>
    </row>
    <row r="2060" spans="13:14">
      <c r="M2060" t="str">
        <f>IFERROR(IF(G2060="","",IF(_xlfn.XLOOKUP(D2060,NOSA!C:C,NOSA!C:C)=D2060,"تحویل شده")),"تحویل نشده")</f>
        <v/>
      </c>
      <c r="N2060" s="57"/>
    </row>
    <row r="2061" spans="13:14">
      <c r="M2061" t="str">
        <f>IFERROR(IF(G2061="","",IF(_xlfn.XLOOKUP(D2061,NOSA!C:C,NOSA!C:C)=D2061,"تحویل شده")),"تحویل نشده")</f>
        <v/>
      </c>
      <c r="N2061" s="57"/>
    </row>
    <row r="2062" spans="13:14">
      <c r="M2062" t="str">
        <f>IFERROR(IF(G2062="","",IF(_xlfn.XLOOKUP(D2062,NOSA!C:C,NOSA!C:C)=D2062,"تحویل شده")),"تحویل نشده")</f>
        <v/>
      </c>
      <c r="N2062" s="57"/>
    </row>
    <row r="2063" spans="13:14">
      <c r="M2063" t="str">
        <f>IFERROR(IF(G2063="","",IF(_xlfn.XLOOKUP(D2063,NOSA!C:C,NOSA!C:C)=D2063,"تحویل شده")),"تحویل نشده")</f>
        <v/>
      </c>
      <c r="N2063" s="57"/>
    </row>
    <row r="2064" spans="13:14">
      <c r="M2064" t="str">
        <f>IFERROR(IF(G2064="","",IF(_xlfn.XLOOKUP(D2064,NOSA!C:C,NOSA!C:C)=D2064,"تحویل شده")),"تحویل نشده")</f>
        <v/>
      </c>
      <c r="N2064" s="57"/>
    </row>
    <row r="2065" spans="13:14">
      <c r="M2065" t="str">
        <f>IFERROR(IF(G2065="","",IF(_xlfn.XLOOKUP(D2065,NOSA!C:C,NOSA!C:C)=D2065,"تحویل شده")),"تحویل نشده")</f>
        <v/>
      </c>
      <c r="N2065" s="57"/>
    </row>
    <row r="2066" spans="13:14">
      <c r="M2066" t="str">
        <f>IFERROR(IF(G2066="","",IF(_xlfn.XLOOKUP(D2066,NOSA!C:C,NOSA!C:C)=D2066,"تحویل شده")),"تحویل نشده")</f>
        <v/>
      </c>
      <c r="N2066" s="57"/>
    </row>
    <row r="2067" spans="13:14">
      <c r="M2067" t="str">
        <f>IFERROR(IF(G2067="","",IF(_xlfn.XLOOKUP(D2067,NOSA!C:C,NOSA!C:C)=D2067,"تحویل شده")),"تحویل نشده")</f>
        <v/>
      </c>
      <c r="N2067" s="57"/>
    </row>
    <row r="2068" spans="13:14">
      <c r="M2068" t="str">
        <f>IFERROR(IF(G2068="","",IF(_xlfn.XLOOKUP(D2068,NOSA!C:C,NOSA!C:C)=D2068,"تحویل شده")),"تحویل نشده")</f>
        <v/>
      </c>
      <c r="N2068" s="57"/>
    </row>
    <row r="2069" spans="13:14">
      <c r="M2069" t="str">
        <f>IFERROR(IF(G2069="","",IF(_xlfn.XLOOKUP(D2069,NOSA!C:C,NOSA!C:C)=D2069,"تحویل شده")),"تحویل نشده")</f>
        <v/>
      </c>
      <c r="N2069" s="57"/>
    </row>
    <row r="2070" spans="13:14">
      <c r="M2070" t="str">
        <f>IFERROR(IF(G2070="","",IF(_xlfn.XLOOKUP(D2070,NOSA!C:C,NOSA!C:C)=D2070,"تحویل شده")),"تحویل نشده")</f>
        <v/>
      </c>
      <c r="N2070" s="57"/>
    </row>
    <row r="2071" spans="13:14">
      <c r="M2071" t="str">
        <f>IFERROR(IF(G2071="","",IF(_xlfn.XLOOKUP(D2071,NOSA!C:C,NOSA!C:C)=D2071,"تحویل شده")),"تحویل نشده")</f>
        <v/>
      </c>
      <c r="N2071" s="57"/>
    </row>
    <row r="2072" spans="13:14">
      <c r="M2072" t="str">
        <f>IFERROR(IF(G2072="","",IF(_xlfn.XLOOKUP(D2072,NOSA!C:C,NOSA!C:C)=D2072,"تحویل شده")),"تحویل نشده")</f>
        <v/>
      </c>
      <c r="N2072" s="57"/>
    </row>
    <row r="2073" spans="13:14">
      <c r="M2073" t="str">
        <f>IFERROR(IF(G2073="","",IF(_xlfn.XLOOKUP(D2073,NOSA!C:C,NOSA!C:C)=D2073,"تحویل شده")),"تحویل نشده")</f>
        <v/>
      </c>
      <c r="N2073" s="57"/>
    </row>
    <row r="2074" spans="13:14">
      <c r="M2074" t="str">
        <f>IFERROR(IF(G2074="","",IF(_xlfn.XLOOKUP(D2074,NOSA!C:C,NOSA!C:C)=D2074,"تحویل شده")),"تحویل نشده")</f>
        <v/>
      </c>
      <c r="N2074" s="57"/>
    </row>
    <row r="2075" spans="13:14">
      <c r="M2075" t="str">
        <f>IFERROR(IF(G2075="","",IF(_xlfn.XLOOKUP(D2075,NOSA!C:C,NOSA!C:C)=D2075,"تحویل شده")),"تحویل نشده")</f>
        <v/>
      </c>
      <c r="N2075" s="57"/>
    </row>
    <row r="2076" spans="13:14">
      <c r="M2076" t="str">
        <f>IFERROR(IF(G2076="","",IF(_xlfn.XLOOKUP(D2076,NOSA!C:C,NOSA!C:C)=D2076,"تحویل شده")),"تحویل نشده")</f>
        <v/>
      </c>
      <c r="N2076" s="57"/>
    </row>
    <row r="2077" spans="13:14">
      <c r="M2077" t="str">
        <f>IFERROR(IF(G2077="","",IF(_xlfn.XLOOKUP(D2077,NOSA!C:C,NOSA!C:C)=D2077,"تحویل شده")),"تحویل نشده")</f>
        <v/>
      </c>
      <c r="N2077" s="57"/>
    </row>
    <row r="2078" spans="13:14">
      <c r="M2078" t="str">
        <f>IFERROR(IF(G2078="","",IF(_xlfn.XLOOKUP(D2078,NOSA!C:C,NOSA!C:C)=D2078,"تحویل شده")),"تحویل نشده")</f>
        <v/>
      </c>
      <c r="N2078" s="57"/>
    </row>
    <row r="2079" spans="13:14">
      <c r="M2079" t="str">
        <f>IFERROR(IF(G2079="","",IF(_xlfn.XLOOKUP(D2079,NOSA!C:C,NOSA!C:C)=D2079,"تحویل شده")),"تحویل نشده")</f>
        <v/>
      </c>
      <c r="N2079" s="57"/>
    </row>
    <row r="2080" spans="13:14">
      <c r="M2080" t="str">
        <f>IFERROR(IF(G2080="","",IF(_xlfn.XLOOKUP(D2080,NOSA!C:C,NOSA!C:C)=D2080,"تحویل شده")),"تحویل نشده")</f>
        <v/>
      </c>
      <c r="N2080" s="57"/>
    </row>
    <row r="2081" spans="13:14">
      <c r="M2081" t="str">
        <f>IFERROR(IF(G2081="","",IF(_xlfn.XLOOKUP(D2081,NOSA!C:C,NOSA!C:C)=D2081,"تحویل شده")),"تحویل نشده")</f>
        <v/>
      </c>
      <c r="N2081" s="57"/>
    </row>
    <row r="2082" spans="13:14">
      <c r="M2082" t="str">
        <f>IFERROR(IF(G2082="","",IF(_xlfn.XLOOKUP(D2082,NOSA!C:C,NOSA!C:C)=D2082,"تحویل شده")),"تحویل نشده")</f>
        <v/>
      </c>
      <c r="N2082" s="57"/>
    </row>
    <row r="2083" spans="13:14">
      <c r="M2083" t="str">
        <f>IFERROR(IF(G2083="","",IF(_xlfn.XLOOKUP(D2083,NOSA!C:C,NOSA!C:C)=D2083,"تحویل شده")),"تحویل نشده")</f>
        <v/>
      </c>
      <c r="N2083" s="57"/>
    </row>
    <row r="2084" spans="13:14">
      <c r="M2084" t="str">
        <f>IFERROR(IF(G2084="","",IF(_xlfn.XLOOKUP(D2084,NOSA!C:C,NOSA!C:C)=D2084,"تحویل شده")),"تحویل نشده")</f>
        <v/>
      </c>
      <c r="N2084" s="57"/>
    </row>
    <row r="2085" spans="13:14">
      <c r="M2085" t="str">
        <f>IFERROR(IF(G2085="","",IF(_xlfn.XLOOKUP(D2085,NOSA!C:C,NOSA!C:C)=D2085,"تحویل شده")),"تحویل نشده")</f>
        <v/>
      </c>
      <c r="N2085" s="57"/>
    </row>
    <row r="2086" spans="13:14">
      <c r="M2086" t="str">
        <f>IFERROR(IF(G2086="","",IF(_xlfn.XLOOKUP(D2086,NOSA!C:C,NOSA!C:C)=D2086,"تحویل شده")),"تحویل نشده")</f>
        <v/>
      </c>
      <c r="N2086" s="57"/>
    </row>
    <row r="2087" spans="13:14">
      <c r="M2087" t="str">
        <f>IFERROR(IF(G2087="","",IF(_xlfn.XLOOKUP(D2087,NOSA!C:C,NOSA!C:C)=D2087,"تحویل شده")),"تحویل نشده")</f>
        <v/>
      </c>
      <c r="N2087" s="57"/>
    </row>
    <row r="2088" spans="13:14">
      <c r="M2088" t="str">
        <f>IFERROR(IF(G2088="","",IF(_xlfn.XLOOKUP(D2088,NOSA!C:C,NOSA!C:C)=D2088,"تحویل شده")),"تحویل نشده")</f>
        <v/>
      </c>
      <c r="N2088" s="57"/>
    </row>
    <row r="2089" spans="13:14">
      <c r="M2089" t="str">
        <f>IFERROR(IF(G2089="","",IF(_xlfn.XLOOKUP(D2089,NOSA!C:C,NOSA!C:C)=D2089,"تحویل شده")),"تحویل نشده")</f>
        <v/>
      </c>
      <c r="N2089" s="57"/>
    </row>
    <row r="2090" spans="13:14">
      <c r="M2090" t="str">
        <f>IFERROR(IF(G2090="","",IF(_xlfn.XLOOKUP(D2090,NOSA!C:C,NOSA!C:C)=D2090,"تحویل شده")),"تحویل نشده")</f>
        <v/>
      </c>
      <c r="N2090" s="57"/>
    </row>
    <row r="2091" spans="13:14">
      <c r="M2091" t="str">
        <f>IFERROR(IF(G2091="","",IF(_xlfn.XLOOKUP(D2091,NOSA!C:C,NOSA!C:C)=D2091,"تحویل شده")),"تحویل نشده")</f>
        <v/>
      </c>
      <c r="N2091" s="57"/>
    </row>
    <row r="2092" spans="13:14">
      <c r="M2092" t="str">
        <f>IFERROR(IF(G2092="","",IF(_xlfn.XLOOKUP(D2092,NOSA!C:C,NOSA!C:C)=D2092,"تحویل شده")),"تحویل نشده")</f>
        <v/>
      </c>
      <c r="N2092" s="57"/>
    </row>
    <row r="2093" spans="13:14">
      <c r="M2093" t="str">
        <f>IFERROR(IF(G2093="","",IF(_xlfn.XLOOKUP(D2093,NOSA!C:C,NOSA!C:C)=D2093,"تحویل شده")),"تحویل نشده")</f>
        <v/>
      </c>
      <c r="N2093" s="57"/>
    </row>
    <row r="2094" spans="13:14">
      <c r="M2094" t="str">
        <f>IFERROR(IF(G2094="","",IF(_xlfn.XLOOKUP(D2094,NOSA!C:C,NOSA!C:C)=D2094,"تحویل شده")),"تحویل نشده")</f>
        <v/>
      </c>
      <c r="N2094" s="57"/>
    </row>
    <row r="2095" spans="13:14">
      <c r="M2095" t="str">
        <f>IFERROR(IF(G2095="","",IF(_xlfn.XLOOKUP(D2095,NOSA!C:C,NOSA!C:C)=D2095,"تحویل شده")),"تحویل نشده")</f>
        <v/>
      </c>
      <c r="N2095" s="57"/>
    </row>
    <row r="2096" spans="13:14">
      <c r="M2096" t="str">
        <f>IFERROR(IF(G2096="","",IF(_xlfn.XLOOKUP(D2096,NOSA!C:C,NOSA!C:C)=D2096,"تحویل شده")),"تحویل نشده")</f>
        <v/>
      </c>
      <c r="N2096" s="57"/>
    </row>
    <row r="2097" spans="13:14">
      <c r="M2097" t="str">
        <f>IFERROR(IF(G2097="","",IF(_xlfn.XLOOKUP(D2097,NOSA!C:C,NOSA!C:C)=D2097,"تحویل شده")),"تحویل نشده")</f>
        <v/>
      </c>
      <c r="N2097" s="57"/>
    </row>
    <row r="2098" spans="13:14">
      <c r="M2098" t="str">
        <f>IFERROR(IF(G2098="","",IF(_xlfn.XLOOKUP(D2098,NOSA!C:C,NOSA!C:C)=D2098,"تحویل شده")),"تحویل نشده")</f>
        <v/>
      </c>
      <c r="N2098" s="57"/>
    </row>
    <row r="2099" spans="13:14">
      <c r="M2099" t="str">
        <f>IFERROR(IF(G2099="","",IF(_xlfn.XLOOKUP(D2099,NOSA!C:C,NOSA!C:C)=D2099,"تحویل شده")),"تحویل نشده")</f>
        <v/>
      </c>
      <c r="N2099" s="57"/>
    </row>
    <row r="2100" spans="13:14">
      <c r="M2100" t="str">
        <f>IFERROR(IF(G2100="","",IF(_xlfn.XLOOKUP(D2100,NOSA!C:C,NOSA!C:C)=D2100,"تحویل شده")),"تحویل نشده")</f>
        <v/>
      </c>
      <c r="N2100" s="57"/>
    </row>
    <row r="2101" spans="13:14">
      <c r="M2101" t="str">
        <f>IFERROR(IF(G2101="","",IF(_xlfn.XLOOKUP(D2101,NOSA!C:C,NOSA!C:C)=D2101,"تحویل شده")),"تحویل نشده")</f>
        <v/>
      </c>
      <c r="N2101" s="57"/>
    </row>
    <row r="2102" spans="13:14">
      <c r="M2102" t="str">
        <f>IFERROR(IF(G2102="","",IF(_xlfn.XLOOKUP(D2102,NOSA!C:C,NOSA!C:C)=D2102,"تحویل شده")),"تحویل نشده")</f>
        <v/>
      </c>
      <c r="N2102" s="57"/>
    </row>
    <row r="2103" spans="13:14">
      <c r="M2103" t="str">
        <f>IFERROR(IF(G2103="","",IF(_xlfn.XLOOKUP(D2103,NOSA!C:C,NOSA!C:C)=D2103,"تحویل شده")),"تحویل نشده")</f>
        <v/>
      </c>
      <c r="N2103" s="57"/>
    </row>
    <row r="2104" spans="13:14">
      <c r="M2104" t="str">
        <f>IFERROR(IF(G2104="","",IF(_xlfn.XLOOKUP(D2104,NOSA!C:C,NOSA!C:C)=D2104,"تحویل شده")),"تحویل نشده")</f>
        <v/>
      </c>
      <c r="N2104" s="57"/>
    </row>
    <row r="2105" spans="13:14">
      <c r="M2105" t="str">
        <f>IFERROR(IF(G2105="","",IF(_xlfn.XLOOKUP(D2105,NOSA!C:C,NOSA!C:C)=D2105,"تحویل شده")),"تحویل نشده")</f>
        <v/>
      </c>
      <c r="N2105" s="57"/>
    </row>
    <row r="2106" spans="13:14">
      <c r="M2106" t="str">
        <f>IFERROR(IF(G2106="","",IF(_xlfn.XLOOKUP(D2106,NOSA!C:C,NOSA!C:C)=D2106,"تحویل شده")),"تحویل نشده")</f>
        <v/>
      </c>
      <c r="N2106" s="57"/>
    </row>
    <row r="2107" spans="13:14">
      <c r="M2107" t="str">
        <f>IFERROR(IF(G2107="","",IF(_xlfn.XLOOKUP(D2107,NOSA!C:C,NOSA!C:C)=D2107,"تحویل شده")),"تحویل نشده")</f>
        <v/>
      </c>
      <c r="N2107" s="57"/>
    </row>
    <row r="2108" spans="13:14">
      <c r="M2108" t="str">
        <f>IFERROR(IF(G2108="","",IF(_xlfn.XLOOKUP(D2108,NOSA!C:C,NOSA!C:C)=D2108,"تحویل شده")),"تحویل نشده")</f>
        <v/>
      </c>
      <c r="N2108" s="57"/>
    </row>
    <row r="2109" spans="13:14">
      <c r="M2109" t="str">
        <f>IFERROR(IF(G2109="","",IF(_xlfn.XLOOKUP(D2109,NOSA!C:C,NOSA!C:C)=D2109,"تحویل شده")),"تحویل نشده")</f>
        <v/>
      </c>
      <c r="N2109" s="57"/>
    </row>
    <row r="2110" spans="13:14">
      <c r="M2110" t="str">
        <f>IFERROR(IF(G2110="","",IF(_xlfn.XLOOKUP(D2110,NOSA!C:C,NOSA!C:C)=D2110,"تحویل شده")),"تحویل نشده")</f>
        <v/>
      </c>
      <c r="N2110" s="57"/>
    </row>
    <row r="2111" spans="13:14">
      <c r="M2111" t="str">
        <f>IFERROR(IF(G2111="","",IF(_xlfn.XLOOKUP(D2111,NOSA!C:C,NOSA!C:C)=D2111,"تحویل شده")),"تحویل نشده")</f>
        <v/>
      </c>
      <c r="N2111" s="57"/>
    </row>
    <row r="2112" spans="13:14">
      <c r="M2112" t="str">
        <f>IFERROR(IF(G2112="","",IF(_xlfn.XLOOKUP(D2112,NOSA!C:C,NOSA!C:C)=D2112,"تحویل شده")),"تحویل نشده")</f>
        <v/>
      </c>
      <c r="N2112" s="57"/>
    </row>
    <row r="2113" spans="13:14">
      <c r="M2113" t="str">
        <f>IFERROR(IF(G2113="","",IF(_xlfn.XLOOKUP(D2113,NOSA!C:C,NOSA!C:C)=D2113,"تحویل شده")),"تحویل نشده")</f>
        <v/>
      </c>
      <c r="N2113" s="57"/>
    </row>
    <row r="2114" spans="13:14">
      <c r="M2114" t="str">
        <f>IFERROR(IF(G2114="","",IF(_xlfn.XLOOKUP(D2114,NOSA!C:C,NOSA!C:C)=D2114,"تحویل شده")),"تحویل نشده")</f>
        <v/>
      </c>
      <c r="N2114" s="57"/>
    </row>
    <row r="2115" spans="13:14">
      <c r="M2115" t="str">
        <f>IFERROR(IF(G2115="","",IF(_xlfn.XLOOKUP(D2115,NOSA!C:C,NOSA!C:C)=D2115,"تحویل شده")),"تحویل نشده")</f>
        <v/>
      </c>
      <c r="N2115" s="57"/>
    </row>
    <row r="2116" spans="13:14">
      <c r="M2116" t="str">
        <f>IFERROR(IF(G2116="","",IF(_xlfn.XLOOKUP(D2116,NOSA!C:C,NOSA!C:C)=D2116,"تحویل شده")),"تحویل نشده")</f>
        <v/>
      </c>
      <c r="N2116" s="57"/>
    </row>
    <row r="2117" spans="13:14">
      <c r="M2117" t="str">
        <f>IFERROR(IF(G2117="","",IF(_xlfn.XLOOKUP(D2117,NOSA!C:C,NOSA!C:C)=D2117,"تحویل شده")),"تحویل نشده")</f>
        <v/>
      </c>
      <c r="N2117" s="57"/>
    </row>
    <row r="2118" spans="13:14">
      <c r="M2118" t="str">
        <f>IFERROR(IF(G2118="","",IF(_xlfn.XLOOKUP(D2118,NOSA!C:C,NOSA!C:C)=D2118,"تحویل شده")),"تحویل نشده")</f>
        <v/>
      </c>
      <c r="N2118" s="57"/>
    </row>
    <row r="2119" spans="13:14">
      <c r="M2119" t="str">
        <f>IFERROR(IF(G2119="","",IF(_xlfn.XLOOKUP(D2119,NOSA!C:C,NOSA!C:C)=D2119,"تحویل شده")),"تحویل نشده")</f>
        <v/>
      </c>
      <c r="N2119" s="57"/>
    </row>
    <row r="2120" spans="13:14">
      <c r="M2120" t="str">
        <f>IFERROR(IF(G2120="","",IF(_xlfn.XLOOKUP(D2120,NOSA!C:C,NOSA!C:C)=D2120,"تحویل شده")),"تحویل نشده")</f>
        <v/>
      </c>
      <c r="N2120" s="57"/>
    </row>
    <row r="2121" spans="13:14">
      <c r="M2121" t="str">
        <f>IFERROR(IF(G2121="","",IF(_xlfn.XLOOKUP(D2121,NOSA!C:C,NOSA!C:C)=D2121,"تحویل شده")),"تحویل نشده")</f>
        <v/>
      </c>
      <c r="N2121" s="57"/>
    </row>
    <row r="2122" spans="13:14">
      <c r="M2122" t="str">
        <f>IFERROR(IF(G2122="","",IF(_xlfn.XLOOKUP(D2122,NOSA!C:C,NOSA!C:C)=D2122,"تحویل شده")),"تحویل نشده")</f>
        <v/>
      </c>
      <c r="N2122" s="57"/>
    </row>
    <row r="2123" spans="13:14">
      <c r="M2123" t="str">
        <f>IFERROR(IF(G2123="","",IF(_xlfn.XLOOKUP(D2123,NOSA!C:C,NOSA!C:C)=D2123,"تحویل شده")),"تحویل نشده")</f>
        <v/>
      </c>
      <c r="N2123" s="57"/>
    </row>
    <row r="2124" spans="13:14">
      <c r="M2124" t="str">
        <f>IFERROR(IF(G2124="","",IF(_xlfn.XLOOKUP(D2124,NOSA!C:C,NOSA!C:C)=D2124,"تحویل شده")),"تحویل نشده")</f>
        <v/>
      </c>
      <c r="N2124" s="57"/>
    </row>
    <row r="2125" spans="13:14">
      <c r="M2125" t="str">
        <f>IFERROR(IF(G2125="","",IF(_xlfn.XLOOKUP(D2125,NOSA!C:C,NOSA!C:C)=D2125,"تحویل شده")),"تحویل نشده")</f>
        <v/>
      </c>
      <c r="N2125" s="57"/>
    </row>
    <row r="2126" spans="13:14">
      <c r="M2126" t="str">
        <f>IFERROR(IF(G2126="","",IF(_xlfn.XLOOKUP(D2126,NOSA!C:C,NOSA!C:C)=D2126,"تحویل شده")),"تحویل نشده")</f>
        <v/>
      </c>
      <c r="N2126" s="57"/>
    </row>
    <row r="2127" spans="13:14">
      <c r="M2127" t="str">
        <f>IFERROR(IF(G2127="","",IF(_xlfn.XLOOKUP(D2127,NOSA!C:C,NOSA!C:C)=D2127,"تحویل شده")),"تحویل نشده")</f>
        <v/>
      </c>
      <c r="N2127" s="57"/>
    </row>
    <row r="2128" spans="13:14">
      <c r="M2128" t="str">
        <f>IFERROR(IF(G2128="","",IF(_xlfn.XLOOKUP(D2128,NOSA!C:C,NOSA!C:C)=D2128,"تحویل شده")),"تحویل نشده")</f>
        <v/>
      </c>
      <c r="N2128" s="57"/>
    </row>
    <row r="2129" spans="13:14">
      <c r="M2129" t="str">
        <f>IFERROR(IF(G2129="","",IF(_xlfn.XLOOKUP(D2129,NOSA!C:C,NOSA!C:C)=D2129,"تحویل شده")),"تحویل نشده")</f>
        <v/>
      </c>
      <c r="N2129" s="57"/>
    </row>
    <row r="2130" spans="13:14">
      <c r="M2130" t="str">
        <f>IFERROR(IF(G2130="","",IF(_xlfn.XLOOKUP(D2130,NOSA!C:C,NOSA!C:C)=D2130,"تحویل شده")),"تحویل نشده")</f>
        <v/>
      </c>
      <c r="N2130" s="57"/>
    </row>
    <row r="2131" spans="13:14">
      <c r="M2131" t="str">
        <f>IFERROR(IF(G2131="","",IF(_xlfn.XLOOKUP(D2131,NOSA!C:C,NOSA!C:C)=D2131,"تحویل شده")),"تحویل نشده")</f>
        <v/>
      </c>
      <c r="N2131" s="57"/>
    </row>
    <row r="2132" spans="13:14">
      <c r="M2132" t="str">
        <f>IFERROR(IF(G2132="","",IF(_xlfn.XLOOKUP(D2132,NOSA!C:C,NOSA!C:C)=D2132,"تحویل شده")),"تحویل نشده")</f>
        <v/>
      </c>
      <c r="N2132" s="57"/>
    </row>
    <row r="2133" spans="13:14">
      <c r="M2133" t="str">
        <f>IFERROR(IF(G2133="","",IF(_xlfn.XLOOKUP(D2133,NOSA!C:C,NOSA!C:C)=D2133,"تحویل شده")),"تحویل نشده")</f>
        <v/>
      </c>
      <c r="N2133" s="57"/>
    </row>
    <row r="2134" spans="13:14">
      <c r="M2134" t="str">
        <f>IFERROR(IF(G2134="","",IF(_xlfn.XLOOKUP(D2134,NOSA!C:C,NOSA!C:C)=D2134,"تحویل شده")),"تحویل نشده")</f>
        <v/>
      </c>
      <c r="N2134" s="57"/>
    </row>
    <row r="2135" spans="13:14">
      <c r="M2135" t="str">
        <f>IFERROR(IF(G2135="","",IF(_xlfn.XLOOKUP(D2135,NOSA!C:C,NOSA!C:C)=D2135,"تحویل شده")),"تحویل نشده")</f>
        <v/>
      </c>
      <c r="N2135" s="57"/>
    </row>
    <row r="2136" spans="13:14">
      <c r="M2136" t="str">
        <f>IFERROR(IF(G2136="","",IF(_xlfn.XLOOKUP(D2136,NOSA!C:C,NOSA!C:C)=D2136,"تحویل شده")),"تحویل نشده")</f>
        <v/>
      </c>
      <c r="N2136" s="57"/>
    </row>
    <row r="2137" spans="13:14">
      <c r="M2137" t="str">
        <f>IFERROR(IF(G2137="","",IF(_xlfn.XLOOKUP(D2137,NOSA!C:C,NOSA!C:C)=D2137,"تحویل شده")),"تحویل نشده")</f>
        <v/>
      </c>
      <c r="N2137" s="57"/>
    </row>
    <row r="2138" spans="13:14">
      <c r="M2138" t="str">
        <f>IFERROR(IF(G2138="","",IF(_xlfn.XLOOKUP(D2138,NOSA!C:C,NOSA!C:C)=D2138,"تحویل شده")),"تحویل نشده")</f>
        <v/>
      </c>
      <c r="N2138" s="57"/>
    </row>
    <row r="2139" spans="13:14">
      <c r="M2139" t="str">
        <f>IFERROR(IF(G2139="","",IF(_xlfn.XLOOKUP(D2139,NOSA!C:C,NOSA!C:C)=D2139,"تحویل شده")),"تحویل نشده")</f>
        <v/>
      </c>
      <c r="N2139" s="57"/>
    </row>
    <row r="2140" spans="13:14">
      <c r="M2140" t="str">
        <f>IFERROR(IF(G2140="","",IF(_xlfn.XLOOKUP(D2140,NOSA!C:C,NOSA!C:C)=D2140,"تحویل شده")),"تحویل نشده")</f>
        <v/>
      </c>
      <c r="N2140" s="57"/>
    </row>
    <row r="2141" spans="13:14">
      <c r="M2141" t="str">
        <f>IFERROR(IF(G2141="","",IF(_xlfn.XLOOKUP(D2141,NOSA!C:C,NOSA!C:C)=D2141,"تحویل شده")),"تحویل نشده")</f>
        <v/>
      </c>
      <c r="N2141" s="57"/>
    </row>
    <row r="2142" spans="13:14">
      <c r="M2142" t="str">
        <f>IFERROR(IF(G2142="","",IF(_xlfn.XLOOKUP(D2142,NOSA!C:C,NOSA!C:C)=D2142,"تحویل شده")),"تحویل نشده")</f>
        <v/>
      </c>
      <c r="N2142" s="57"/>
    </row>
    <row r="2143" spans="13:14">
      <c r="M2143" t="str">
        <f>IFERROR(IF(G2143="","",IF(_xlfn.XLOOKUP(D2143,NOSA!C:C,NOSA!C:C)=D2143,"تحویل شده")),"تحویل نشده")</f>
        <v/>
      </c>
      <c r="N2143" s="57"/>
    </row>
    <row r="2144" spans="13:14">
      <c r="M2144" t="str">
        <f>IFERROR(IF(G2144="","",IF(_xlfn.XLOOKUP(D2144,NOSA!C:C,NOSA!C:C)=D2144,"تحویل شده")),"تحویل نشده")</f>
        <v/>
      </c>
      <c r="N2144" s="57"/>
    </row>
    <row r="2145" spans="13:14">
      <c r="M2145" t="str">
        <f>IFERROR(IF(G2145="","",IF(_xlfn.XLOOKUP(D2145,NOSA!C:C,NOSA!C:C)=D2145,"تحویل شده")),"تحویل نشده")</f>
        <v/>
      </c>
      <c r="N2145" s="57"/>
    </row>
    <row r="2146" spans="13:14">
      <c r="M2146" t="str">
        <f>IFERROR(IF(G2146="","",IF(_xlfn.XLOOKUP(D2146,NOSA!C:C,NOSA!C:C)=D2146,"تحویل شده")),"تحویل نشده")</f>
        <v/>
      </c>
      <c r="N2146" s="57"/>
    </row>
    <row r="2147" spans="13:14">
      <c r="M2147" t="str">
        <f>IFERROR(IF(G2147="","",IF(_xlfn.XLOOKUP(D2147,NOSA!C:C,NOSA!C:C)=D2147,"تحویل شده")),"تحویل نشده")</f>
        <v/>
      </c>
      <c r="N2147" s="57"/>
    </row>
    <row r="2148" spans="13:14">
      <c r="M2148" t="str">
        <f>IFERROR(IF(G2148="","",IF(_xlfn.XLOOKUP(D2148,NOSA!C:C,NOSA!C:C)=D2148,"تحویل شده")),"تحویل نشده")</f>
        <v/>
      </c>
      <c r="N2148" s="57"/>
    </row>
    <row r="2149" spans="13:14">
      <c r="M2149" t="str">
        <f>IFERROR(IF(G2149="","",IF(_xlfn.XLOOKUP(D2149,NOSA!C:C,NOSA!C:C)=D2149,"تحویل شده")),"تحویل نشده")</f>
        <v/>
      </c>
      <c r="N2149" s="57"/>
    </row>
    <row r="2150" spans="13:14">
      <c r="M2150" t="str">
        <f>IFERROR(IF(G2150="","",IF(_xlfn.XLOOKUP(D2150,NOSA!C:C,NOSA!C:C)=D2150,"تحویل شده")),"تحویل نشده")</f>
        <v/>
      </c>
      <c r="N2150" s="57"/>
    </row>
    <row r="2151" spans="13:14">
      <c r="M2151" t="str">
        <f>IFERROR(IF(G2151="","",IF(_xlfn.XLOOKUP(D2151,NOSA!C:C,NOSA!C:C)=D2151,"تحویل شده")),"تحویل نشده")</f>
        <v/>
      </c>
      <c r="N2151" s="57"/>
    </row>
    <row r="2152" spans="13:14">
      <c r="M2152" t="str">
        <f>IFERROR(IF(G2152="","",IF(_xlfn.XLOOKUP(D2152,NOSA!C:C,NOSA!C:C)=D2152,"تحویل شده")),"تحویل نشده")</f>
        <v/>
      </c>
      <c r="N2152" s="57"/>
    </row>
    <row r="2153" spans="13:14">
      <c r="M2153" t="str">
        <f>IFERROR(IF(G2153="","",IF(_xlfn.XLOOKUP(D2153,NOSA!C:C,NOSA!C:C)=D2153,"تحویل شده")),"تحویل نشده")</f>
        <v/>
      </c>
      <c r="N2153" s="57"/>
    </row>
    <row r="2154" spans="13:14">
      <c r="M2154" t="str">
        <f>IFERROR(IF(G2154="","",IF(_xlfn.XLOOKUP(D2154,NOSA!C:C,NOSA!C:C)=D2154,"تحویل شده")),"تحویل نشده")</f>
        <v/>
      </c>
      <c r="N2154" s="57"/>
    </row>
    <row r="2155" spans="13:14">
      <c r="M2155" t="str">
        <f>IFERROR(IF(G2155="","",IF(_xlfn.XLOOKUP(D2155,NOSA!C:C,NOSA!C:C)=D2155,"تحویل شده")),"تحویل نشده")</f>
        <v/>
      </c>
      <c r="N2155" s="57"/>
    </row>
    <row r="2156" spans="13:14">
      <c r="M2156" t="str">
        <f>IFERROR(IF(G2156="","",IF(_xlfn.XLOOKUP(D2156,NOSA!C:C,NOSA!C:C)=D2156,"تحویل شده")),"تحویل نشده")</f>
        <v/>
      </c>
      <c r="N2156" s="57"/>
    </row>
    <row r="2157" spans="13:14">
      <c r="M2157" t="str">
        <f>IFERROR(IF(G2157="","",IF(_xlfn.XLOOKUP(D2157,NOSA!C:C,NOSA!C:C)=D2157,"تحویل شده")),"تحویل نشده")</f>
        <v/>
      </c>
      <c r="N2157" s="57"/>
    </row>
    <row r="2158" spans="13:14">
      <c r="M2158" t="str">
        <f>IFERROR(IF(G2158="","",IF(_xlfn.XLOOKUP(D2158,NOSA!C:C,NOSA!C:C)=D2158,"تحویل شده")),"تحویل نشده")</f>
        <v/>
      </c>
      <c r="N2158" s="57"/>
    </row>
    <row r="2159" spans="13:14">
      <c r="M2159" t="str">
        <f>IFERROR(IF(G2159="","",IF(_xlfn.XLOOKUP(D2159,NOSA!C:C,NOSA!C:C)=D2159,"تحویل شده")),"تحویل نشده")</f>
        <v/>
      </c>
      <c r="N2159" s="57"/>
    </row>
    <row r="2160" spans="13:14">
      <c r="M2160" t="str">
        <f>IFERROR(IF(G2160="","",IF(_xlfn.XLOOKUP(D2160,NOSA!C:C,NOSA!C:C)=D2160,"تحویل شده")),"تحویل نشده")</f>
        <v/>
      </c>
      <c r="N2160" s="57"/>
    </row>
    <row r="2161" spans="13:14">
      <c r="M2161" t="str">
        <f>IFERROR(IF(G2161="","",IF(_xlfn.XLOOKUP(D2161,NOSA!C:C,NOSA!C:C)=D2161,"تحویل شده")),"تحویل نشده")</f>
        <v/>
      </c>
      <c r="N2161" s="57"/>
    </row>
    <row r="2162" spans="13:14">
      <c r="M2162" t="str">
        <f>IFERROR(IF(G2162="","",IF(_xlfn.XLOOKUP(D2162,NOSA!C:C,NOSA!C:C)=D2162,"تحویل شده")),"تحویل نشده")</f>
        <v/>
      </c>
      <c r="N2162" s="57"/>
    </row>
    <row r="2163" spans="13:14">
      <c r="M2163" t="str">
        <f>IFERROR(IF(G2163="","",IF(_xlfn.XLOOKUP(D2163,NOSA!C:C,NOSA!C:C)=D2163,"تحویل شده")),"تحویل نشده")</f>
        <v/>
      </c>
      <c r="N2163" s="57"/>
    </row>
    <row r="2164" spans="13:14">
      <c r="M2164" t="str">
        <f>IFERROR(IF(G2164="","",IF(_xlfn.XLOOKUP(D2164,NOSA!C:C,NOSA!C:C)=D2164,"تحویل شده")),"تحویل نشده")</f>
        <v/>
      </c>
      <c r="N2164" s="57"/>
    </row>
    <row r="2165" spans="13:14">
      <c r="M2165" t="str">
        <f>IFERROR(IF(G2165="","",IF(_xlfn.XLOOKUP(D2165,NOSA!C:C,NOSA!C:C)=D2165,"تحویل شده")),"تحویل نشده")</f>
        <v/>
      </c>
      <c r="N2165" s="57"/>
    </row>
    <row r="2166" spans="13:14">
      <c r="M2166" t="str">
        <f>IFERROR(IF(G2166="","",IF(_xlfn.XLOOKUP(D2166,NOSA!C:C,NOSA!C:C)=D2166,"تحویل شده")),"تحویل نشده")</f>
        <v/>
      </c>
      <c r="N2166" s="57"/>
    </row>
    <row r="2167" spans="13:14">
      <c r="M2167" t="str">
        <f>IFERROR(IF(G2167="","",IF(_xlfn.XLOOKUP(D2167,NOSA!C:C,NOSA!C:C)=D2167,"تحویل شده")),"تحویل نشده")</f>
        <v/>
      </c>
      <c r="N2167" s="57"/>
    </row>
    <row r="2168" spans="13:14">
      <c r="M2168" t="str">
        <f>IFERROR(IF(G2168="","",IF(_xlfn.XLOOKUP(D2168,NOSA!C:C,NOSA!C:C)=D2168,"تحویل شده")),"تحویل نشده")</f>
        <v/>
      </c>
      <c r="N2168" s="57"/>
    </row>
    <row r="2169" spans="13:14">
      <c r="M2169" t="str">
        <f>IFERROR(IF(G2169="","",IF(_xlfn.XLOOKUP(D2169,NOSA!C:C,NOSA!C:C)=D2169,"تحویل شده")),"تحویل نشده")</f>
        <v/>
      </c>
      <c r="N2169" s="57"/>
    </row>
    <row r="2170" spans="13:14">
      <c r="M2170" t="str">
        <f>IFERROR(IF(G2170="","",IF(_xlfn.XLOOKUP(D2170,NOSA!C:C,NOSA!C:C)=D2170,"تحویل شده")),"تحویل نشده")</f>
        <v/>
      </c>
      <c r="N2170" s="57"/>
    </row>
    <row r="2171" spans="13:14">
      <c r="M2171" t="str">
        <f>IFERROR(IF(G2171="","",IF(_xlfn.XLOOKUP(D2171,NOSA!C:C,NOSA!C:C)=D2171,"تحویل شده")),"تحویل نشده")</f>
        <v/>
      </c>
      <c r="N2171" s="57"/>
    </row>
    <row r="2172" spans="13:14">
      <c r="M2172" t="str">
        <f>IFERROR(IF(G2172="","",IF(_xlfn.XLOOKUP(D2172,NOSA!C:C,NOSA!C:C)=D2172,"تحویل شده")),"تحویل نشده")</f>
        <v/>
      </c>
      <c r="N2172" s="57"/>
    </row>
    <row r="2173" spans="13:14">
      <c r="M2173" t="str">
        <f>IFERROR(IF(G2173="","",IF(_xlfn.XLOOKUP(D2173,NOSA!C:C,NOSA!C:C)=D2173,"تحویل شده")),"تحویل نشده")</f>
        <v/>
      </c>
      <c r="N2173" s="57"/>
    </row>
    <row r="2174" spans="13:14">
      <c r="M2174" t="str">
        <f>IFERROR(IF(G2174="","",IF(_xlfn.XLOOKUP(D2174,NOSA!C:C,NOSA!C:C)=D2174,"تحویل شده")),"تحویل نشده")</f>
        <v/>
      </c>
      <c r="N2174" s="57"/>
    </row>
    <row r="2175" spans="13:14">
      <c r="M2175" t="str">
        <f>IFERROR(IF(G2175="","",IF(_xlfn.XLOOKUP(D2175,NOSA!C:C,NOSA!C:C)=D2175,"تحویل شده")),"تحویل نشده")</f>
        <v/>
      </c>
      <c r="N2175" s="57"/>
    </row>
    <row r="2176" spans="13:14">
      <c r="M2176" t="str">
        <f>IFERROR(IF(G2176="","",IF(_xlfn.XLOOKUP(D2176,NOSA!C:C,NOSA!C:C)=D2176,"تحویل شده")),"تحویل نشده")</f>
        <v/>
      </c>
      <c r="N2176" s="57"/>
    </row>
    <row r="2177" spans="13:14">
      <c r="M2177" t="str">
        <f>IFERROR(IF(G2177="","",IF(_xlfn.XLOOKUP(D2177,NOSA!C:C,NOSA!C:C)=D2177,"تحویل شده")),"تحویل نشده")</f>
        <v/>
      </c>
      <c r="N2177" s="57"/>
    </row>
    <row r="2178" spans="13:14">
      <c r="M2178" t="str">
        <f>IFERROR(IF(G2178="","",IF(_xlfn.XLOOKUP(D2178,NOSA!C:C,NOSA!C:C)=D2178,"تحویل شده")),"تحویل نشده")</f>
        <v/>
      </c>
      <c r="N2178" s="57"/>
    </row>
    <row r="2179" spans="13:14">
      <c r="M2179" t="str">
        <f>IFERROR(IF(G2179="","",IF(_xlfn.XLOOKUP(D2179,NOSA!C:C,NOSA!C:C)=D2179,"تحویل شده")),"تحویل نشده")</f>
        <v/>
      </c>
      <c r="N2179" s="57"/>
    </row>
    <row r="2180" spans="13:14">
      <c r="M2180" t="str">
        <f>IFERROR(IF(G2180="","",IF(_xlfn.XLOOKUP(D2180,NOSA!C:C,NOSA!C:C)=D2180,"تحویل شده")),"تحویل نشده")</f>
        <v/>
      </c>
      <c r="N2180" s="57"/>
    </row>
    <row r="2181" spans="13:14">
      <c r="M2181" t="str">
        <f>IFERROR(IF(G2181="","",IF(_xlfn.XLOOKUP(D2181,NOSA!C:C,NOSA!C:C)=D2181,"تحویل شده")),"تحویل نشده")</f>
        <v/>
      </c>
      <c r="N2181" s="57"/>
    </row>
    <row r="2182" spans="13:14">
      <c r="M2182" t="str">
        <f>IFERROR(IF(G2182="","",IF(_xlfn.XLOOKUP(D2182,NOSA!C:C,NOSA!C:C)=D2182,"تحویل شده")),"تحویل نشده")</f>
        <v/>
      </c>
      <c r="N2182" s="57"/>
    </row>
    <row r="2183" spans="13:14">
      <c r="M2183" t="str">
        <f>IFERROR(IF(G2183="","",IF(_xlfn.XLOOKUP(D2183,NOSA!C:C,NOSA!C:C)=D2183,"تحویل شده")),"تحویل نشده")</f>
        <v/>
      </c>
      <c r="N2183" s="57"/>
    </row>
    <row r="2184" spans="13:14">
      <c r="M2184" t="str">
        <f>IFERROR(IF(G2184="","",IF(_xlfn.XLOOKUP(D2184,NOSA!C:C,NOSA!C:C)=D2184,"تحویل شده")),"تحویل نشده")</f>
        <v/>
      </c>
      <c r="N2184" s="57"/>
    </row>
    <row r="2185" spans="13:14">
      <c r="M2185" t="str">
        <f>IFERROR(IF(G2185="","",IF(_xlfn.XLOOKUP(D2185,NOSA!C:C,NOSA!C:C)=D2185,"تحویل شده")),"تحویل نشده")</f>
        <v/>
      </c>
      <c r="N2185" s="57"/>
    </row>
    <row r="2186" spans="13:14">
      <c r="M2186" t="str">
        <f>IFERROR(IF(G2186="","",IF(_xlfn.XLOOKUP(D2186,NOSA!C:C,NOSA!C:C)=D2186,"تحویل شده")),"تحویل نشده")</f>
        <v/>
      </c>
      <c r="N2186" s="57"/>
    </row>
    <row r="2187" spans="13:14">
      <c r="M2187" t="str">
        <f>IFERROR(IF(G2187="","",IF(_xlfn.XLOOKUP(D2187,NOSA!C:C,NOSA!C:C)=D2187,"تحویل شده")),"تحویل نشده")</f>
        <v/>
      </c>
      <c r="N2187" s="57"/>
    </row>
    <row r="2188" spans="13:14">
      <c r="M2188" t="str">
        <f>IFERROR(IF(G2188="","",IF(_xlfn.XLOOKUP(D2188,NOSA!C:C,NOSA!C:C)=D2188,"تحویل شده")),"تحویل نشده")</f>
        <v/>
      </c>
      <c r="N2188" s="57"/>
    </row>
    <row r="2189" spans="13:14">
      <c r="M2189" t="str">
        <f>IFERROR(IF(G2189="","",IF(_xlfn.XLOOKUP(D2189,NOSA!C:C,NOSA!C:C)=D2189,"تحویل شده")),"تحویل نشده")</f>
        <v/>
      </c>
      <c r="N2189" s="57"/>
    </row>
    <row r="2190" spans="13:14">
      <c r="M2190" t="str">
        <f>IFERROR(IF(G2190="","",IF(_xlfn.XLOOKUP(D2190,NOSA!C:C,NOSA!C:C)=D2190,"تحویل شده")),"تحویل نشده")</f>
        <v/>
      </c>
      <c r="N2190" s="57"/>
    </row>
    <row r="2191" spans="13:14">
      <c r="M2191" t="str">
        <f>IFERROR(IF(G2191="","",IF(_xlfn.XLOOKUP(D2191,NOSA!C:C,NOSA!C:C)=D2191,"تحویل شده")),"تحویل نشده")</f>
        <v/>
      </c>
      <c r="N2191" s="57"/>
    </row>
    <row r="2192" spans="13:14">
      <c r="M2192" t="str">
        <f>IFERROR(IF(G2192="","",IF(_xlfn.XLOOKUP(D2192,NOSA!C:C,NOSA!C:C)=D2192,"تحویل شده")),"تحویل نشده")</f>
        <v/>
      </c>
      <c r="N2192" s="57"/>
    </row>
    <row r="2193" spans="13:14">
      <c r="M2193" t="str">
        <f>IFERROR(IF(G2193="","",IF(_xlfn.XLOOKUP(D2193,NOSA!C:C,NOSA!C:C)=D2193,"تحویل شده")),"تحویل نشده")</f>
        <v/>
      </c>
      <c r="N2193" s="57"/>
    </row>
    <row r="2194" spans="13:14">
      <c r="M2194" t="str">
        <f>IFERROR(IF(G2194="","",IF(_xlfn.XLOOKUP(D2194,NOSA!C:C,NOSA!C:C)=D2194,"تحویل شده")),"تحویل نشده")</f>
        <v/>
      </c>
      <c r="N2194" s="57"/>
    </row>
    <row r="2195" spans="13:14">
      <c r="M2195" t="str">
        <f>IFERROR(IF(G2195="","",IF(_xlfn.XLOOKUP(D2195,NOSA!C:C,NOSA!C:C)=D2195,"تحویل شده")),"تحویل نشده")</f>
        <v/>
      </c>
      <c r="N2195" s="57"/>
    </row>
    <row r="2196" spans="13:14">
      <c r="M2196" t="str">
        <f>IFERROR(IF(G2196="","",IF(_xlfn.XLOOKUP(D2196,NOSA!C:C,NOSA!C:C)=D2196,"تحویل شده")),"تحویل نشده")</f>
        <v/>
      </c>
      <c r="N2196" s="57"/>
    </row>
    <row r="2197" spans="13:14">
      <c r="M2197" t="str">
        <f>IFERROR(IF(G2197="","",IF(_xlfn.XLOOKUP(D2197,NOSA!C:C,NOSA!C:C)=D2197,"تحویل شده")),"تحویل نشده")</f>
        <v/>
      </c>
      <c r="N2197" s="57"/>
    </row>
    <row r="2198" spans="13:14">
      <c r="M2198" t="str">
        <f>IFERROR(IF(G2198="","",IF(_xlfn.XLOOKUP(D2198,NOSA!C:C,NOSA!C:C)=D2198,"تحویل شده")),"تحویل نشده")</f>
        <v/>
      </c>
      <c r="N2198" s="57"/>
    </row>
    <row r="2199" spans="13:14">
      <c r="M2199" t="str">
        <f>IFERROR(IF(G2199="","",IF(_xlfn.XLOOKUP(D2199,NOSA!C:C,NOSA!C:C)=D2199,"تحویل شده")),"تحویل نشده")</f>
        <v/>
      </c>
      <c r="N2199" s="57"/>
    </row>
    <row r="2200" spans="13:14">
      <c r="M2200" t="str">
        <f>IFERROR(IF(G2200="","",IF(_xlfn.XLOOKUP(D2200,NOSA!C:C,NOSA!C:C)=D2200,"تحویل شده")),"تحویل نشده")</f>
        <v/>
      </c>
      <c r="N2200" s="57"/>
    </row>
    <row r="2201" spans="13:14">
      <c r="M2201" t="str">
        <f>IFERROR(IF(G2201="","",IF(_xlfn.XLOOKUP(D2201,NOSA!C:C,NOSA!C:C)=D2201,"تحویل شده")),"تحویل نشده")</f>
        <v/>
      </c>
      <c r="N2201" s="57"/>
    </row>
    <row r="2202" spans="13:14">
      <c r="M2202" t="str">
        <f>IFERROR(IF(G2202="","",IF(_xlfn.XLOOKUP(D2202,NOSA!C:C,NOSA!C:C)=D2202,"تحویل شده")),"تحویل نشده")</f>
        <v/>
      </c>
      <c r="N2202" s="57"/>
    </row>
    <row r="2203" spans="13:14">
      <c r="M2203" t="str">
        <f>IFERROR(IF(G2203="","",IF(_xlfn.XLOOKUP(D2203,NOSA!C:C,NOSA!C:C)=D2203,"تحویل شده")),"تحویل نشده")</f>
        <v/>
      </c>
      <c r="N2203" s="57"/>
    </row>
    <row r="2204" spans="13:14">
      <c r="M2204" t="str">
        <f>IFERROR(IF(G2204="","",IF(_xlfn.XLOOKUP(D2204,NOSA!C:C,NOSA!C:C)=D2204,"تحویل شده")),"تحویل نشده")</f>
        <v/>
      </c>
      <c r="N2204" s="57"/>
    </row>
    <row r="2205" spans="13:14">
      <c r="M2205" t="str">
        <f>IFERROR(IF(G2205="","",IF(_xlfn.XLOOKUP(D2205,NOSA!C:C,NOSA!C:C)=D2205,"تحویل شده")),"تحویل نشده")</f>
        <v/>
      </c>
      <c r="N2205" s="57"/>
    </row>
    <row r="2206" spans="13:14">
      <c r="M2206" t="str">
        <f>IFERROR(IF(G2206="","",IF(_xlfn.XLOOKUP(D2206,NOSA!C:C,NOSA!C:C)=D2206,"تحویل شده")),"تحویل نشده")</f>
        <v/>
      </c>
      <c r="N2206" s="57"/>
    </row>
    <row r="2207" spans="13:14">
      <c r="M2207" t="str">
        <f>IFERROR(IF(G2207="","",IF(_xlfn.XLOOKUP(D2207,NOSA!C:C,NOSA!C:C)=D2207,"تحویل شده")),"تحویل نشده")</f>
        <v/>
      </c>
      <c r="N2207" s="57"/>
    </row>
    <row r="2208" spans="13:14">
      <c r="M2208" t="str">
        <f>IFERROR(IF(G2208="","",IF(_xlfn.XLOOKUP(D2208,NOSA!C:C,NOSA!C:C)=D2208,"تحویل شده")),"تحویل نشده")</f>
        <v/>
      </c>
      <c r="N2208" s="57"/>
    </row>
    <row r="2209" spans="13:14">
      <c r="M2209" t="str">
        <f>IFERROR(IF(G2209="","",IF(_xlfn.XLOOKUP(D2209,NOSA!C:C,NOSA!C:C)=D2209,"تحویل شده")),"تحویل نشده")</f>
        <v/>
      </c>
      <c r="N2209" s="57"/>
    </row>
    <row r="2210" spans="13:14">
      <c r="M2210" t="str">
        <f>IFERROR(IF(G2210="","",IF(_xlfn.XLOOKUP(D2210,NOSA!C:C,NOSA!C:C)=D2210,"تحویل شده")),"تحویل نشده")</f>
        <v/>
      </c>
      <c r="N2210" s="57"/>
    </row>
    <row r="2211" spans="13:14">
      <c r="M2211" t="str">
        <f>IFERROR(IF(G2211="","",IF(_xlfn.XLOOKUP(D2211,NOSA!C:C,NOSA!C:C)=D2211,"تحویل شده")),"تحویل نشده")</f>
        <v/>
      </c>
      <c r="N2211" s="57"/>
    </row>
    <row r="2212" spans="13:14">
      <c r="M2212" t="str">
        <f>IFERROR(IF(G2212="","",IF(_xlfn.XLOOKUP(D2212,NOSA!C:C,NOSA!C:C)=D2212,"تحویل شده")),"تحویل نشده")</f>
        <v/>
      </c>
      <c r="N2212" s="57"/>
    </row>
    <row r="2213" spans="13:14">
      <c r="M2213" t="str">
        <f>IFERROR(IF(G2213="","",IF(_xlfn.XLOOKUP(D2213,NOSA!C:C,NOSA!C:C)=D2213,"تحویل شده")),"تحویل نشده")</f>
        <v/>
      </c>
      <c r="N2213" s="57"/>
    </row>
    <row r="2214" spans="13:14">
      <c r="M2214" t="str">
        <f>IFERROR(IF(G2214="","",IF(_xlfn.XLOOKUP(D2214,NOSA!C:C,NOSA!C:C)=D2214,"تحویل شده")),"تحویل نشده")</f>
        <v/>
      </c>
      <c r="N2214" s="57"/>
    </row>
    <row r="2215" spans="13:14">
      <c r="M2215" t="str">
        <f>IFERROR(IF(G2215="","",IF(_xlfn.XLOOKUP(D2215,NOSA!C:C,NOSA!C:C)=D2215,"تحویل شده")),"تحویل نشده")</f>
        <v/>
      </c>
      <c r="N2215" s="57"/>
    </row>
    <row r="2216" spans="13:14">
      <c r="M2216" t="str">
        <f>IFERROR(IF(G2216="","",IF(_xlfn.XLOOKUP(D2216,NOSA!C:C,NOSA!C:C)=D2216,"تحویل شده")),"تحویل نشده")</f>
        <v/>
      </c>
      <c r="N2216" s="57"/>
    </row>
    <row r="2217" spans="13:14">
      <c r="M2217" t="str">
        <f>IFERROR(IF(G2217="","",IF(_xlfn.XLOOKUP(D2217,NOSA!C:C,NOSA!C:C)=D2217,"تحویل شده")),"تحویل نشده")</f>
        <v/>
      </c>
      <c r="N2217" s="57"/>
    </row>
    <row r="2218" spans="13:14">
      <c r="M2218" t="str">
        <f>IFERROR(IF(G2218="","",IF(_xlfn.XLOOKUP(D2218,NOSA!C:C,NOSA!C:C)=D2218,"تحویل شده")),"تحویل نشده")</f>
        <v/>
      </c>
      <c r="N2218" s="57"/>
    </row>
    <row r="2219" spans="13:14">
      <c r="M2219" t="str">
        <f>IFERROR(IF(G2219="","",IF(_xlfn.XLOOKUP(D2219,NOSA!C:C,NOSA!C:C)=D2219,"تحویل شده")),"تحویل نشده")</f>
        <v/>
      </c>
      <c r="N2219" s="57"/>
    </row>
    <row r="2220" spans="13:14">
      <c r="M2220" t="str">
        <f>IFERROR(IF(G2220="","",IF(_xlfn.XLOOKUP(D2220,NOSA!C:C,NOSA!C:C)=D2220,"تحویل شده")),"تحویل نشده")</f>
        <v/>
      </c>
      <c r="N2220" s="57"/>
    </row>
    <row r="2221" spans="13:14">
      <c r="M2221" t="str">
        <f>IFERROR(IF(G2221="","",IF(_xlfn.XLOOKUP(D2221,NOSA!C:C,NOSA!C:C)=D2221,"تحویل شده")),"تحویل نشده")</f>
        <v/>
      </c>
      <c r="N2221" s="57"/>
    </row>
    <row r="2222" spans="13:14">
      <c r="M2222" t="str">
        <f>IFERROR(IF(G2222="","",IF(_xlfn.XLOOKUP(D2222,NOSA!C:C,NOSA!C:C)=D2222,"تحویل شده")),"تحویل نشده")</f>
        <v/>
      </c>
      <c r="N2222" s="57"/>
    </row>
    <row r="2223" spans="13:14">
      <c r="M2223" t="str">
        <f>IFERROR(IF(G2223="","",IF(_xlfn.XLOOKUP(D2223,NOSA!C:C,NOSA!C:C)=D2223,"تحویل شده")),"تحویل نشده")</f>
        <v/>
      </c>
      <c r="N2223" s="57"/>
    </row>
    <row r="2224" spans="13:14">
      <c r="M2224" t="str">
        <f>IFERROR(IF(G2224="","",IF(_xlfn.XLOOKUP(D2224,NOSA!C:C,NOSA!C:C)=D2224,"تحویل شده")),"تحویل نشده")</f>
        <v/>
      </c>
      <c r="N2224" s="57"/>
    </row>
    <row r="2225" spans="13:14">
      <c r="M2225" t="str">
        <f>IFERROR(IF(G2225="","",IF(_xlfn.XLOOKUP(D2225,NOSA!C:C,NOSA!C:C)=D2225,"تحویل شده")),"تحویل نشده")</f>
        <v/>
      </c>
      <c r="N2225" s="57"/>
    </row>
    <row r="2226" spans="13:14">
      <c r="M2226" t="str">
        <f>IFERROR(IF(G2226="","",IF(_xlfn.XLOOKUP(D2226,NOSA!C:C,NOSA!C:C)=D2226,"تحویل شده")),"تحویل نشده")</f>
        <v/>
      </c>
      <c r="N2226" s="57"/>
    </row>
    <row r="2227" spans="13:14">
      <c r="M2227" t="str">
        <f>IFERROR(IF(G2227="","",IF(_xlfn.XLOOKUP(D2227,NOSA!C:C,NOSA!C:C)=D2227,"تحویل شده")),"تحویل نشده")</f>
        <v/>
      </c>
      <c r="N2227" s="57"/>
    </row>
    <row r="2228" spans="13:14">
      <c r="M2228" t="str">
        <f>IFERROR(IF(G2228="","",IF(_xlfn.XLOOKUP(D2228,NOSA!C:C,NOSA!C:C)=D2228,"تحویل شده")),"تحویل نشده")</f>
        <v/>
      </c>
      <c r="N2228" s="57"/>
    </row>
    <row r="2229" spans="13:14">
      <c r="M2229" t="str">
        <f>IFERROR(IF(G2229="","",IF(_xlfn.XLOOKUP(D2229,NOSA!C:C,NOSA!C:C)=D2229,"تحویل شده")),"تحویل نشده")</f>
        <v/>
      </c>
      <c r="N2229" s="57"/>
    </row>
    <row r="2230" spans="13:14">
      <c r="M2230" t="str">
        <f>IFERROR(IF(G2230="","",IF(_xlfn.XLOOKUP(D2230,NOSA!C:C,NOSA!C:C)=D2230,"تحویل شده")),"تحویل نشده")</f>
        <v/>
      </c>
      <c r="N2230" s="57"/>
    </row>
    <row r="2231" spans="13:14">
      <c r="M2231" t="str">
        <f>IFERROR(IF(G2231="","",IF(_xlfn.XLOOKUP(D2231,NOSA!C:C,NOSA!C:C)=D2231,"تحویل شده")),"تحویل نشده")</f>
        <v/>
      </c>
      <c r="N2231" s="57"/>
    </row>
    <row r="2232" spans="13:14">
      <c r="M2232" t="str">
        <f>IFERROR(IF(G2232="","",IF(_xlfn.XLOOKUP(D2232,NOSA!C:C,NOSA!C:C)=D2232,"تحویل شده")),"تحویل نشده")</f>
        <v/>
      </c>
      <c r="N2232" s="57"/>
    </row>
    <row r="2233" spans="13:14">
      <c r="M2233" t="str">
        <f>IFERROR(IF(G2233="","",IF(_xlfn.XLOOKUP(D2233,NOSA!C:C,NOSA!C:C)=D2233,"تحویل شده")),"تحویل نشده")</f>
        <v/>
      </c>
      <c r="N2233" s="57"/>
    </row>
    <row r="2234" spans="13:14">
      <c r="M2234" t="str">
        <f>IFERROR(IF(G2234="","",IF(_xlfn.XLOOKUP(D2234,NOSA!C:C,NOSA!C:C)=D2234,"تحویل شده")),"تحویل نشده")</f>
        <v/>
      </c>
      <c r="N2234" s="57"/>
    </row>
    <row r="2235" spans="13:14">
      <c r="M2235" t="str">
        <f>IFERROR(IF(G2235="","",IF(_xlfn.XLOOKUP(D2235,NOSA!C:C,NOSA!C:C)=D2235,"تحویل شده")),"تحویل نشده")</f>
        <v/>
      </c>
      <c r="N2235" s="57"/>
    </row>
    <row r="2236" spans="13:14">
      <c r="M2236" t="str">
        <f>IFERROR(IF(G2236="","",IF(_xlfn.XLOOKUP(D2236,NOSA!C:C,NOSA!C:C)=D2236,"تحویل شده")),"تحویل نشده")</f>
        <v/>
      </c>
      <c r="N2236" s="57"/>
    </row>
    <row r="2237" spans="13:14">
      <c r="M2237" t="str">
        <f>IFERROR(IF(G2237="","",IF(_xlfn.XLOOKUP(D2237,NOSA!C:C,NOSA!C:C)=D2237,"تحویل شده")),"تحویل نشده")</f>
        <v/>
      </c>
      <c r="N2237" s="57"/>
    </row>
    <row r="2238" spans="13:14">
      <c r="M2238" t="str">
        <f>IFERROR(IF(G2238="","",IF(_xlfn.XLOOKUP(D2238,NOSA!C:C,NOSA!C:C)=D2238,"تحویل شده")),"تحویل نشده")</f>
        <v/>
      </c>
      <c r="N2238" s="57"/>
    </row>
    <row r="2239" spans="13:14">
      <c r="M2239" t="str">
        <f>IFERROR(IF(G2239="","",IF(_xlfn.XLOOKUP(D2239,NOSA!C:C,NOSA!C:C)=D2239,"تحویل شده")),"تحویل نشده")</f>
        <v/>
      </c>
      <c r="N2239" s="57"/>
    </row>
    <row r="2240" spans="13:14">
      <c r="M2240" t="str">
        <f>IFERROR(IF(G2240="","",IF(_xlfn.XLOOKUP(D2240,NOSA!C:C,NOSA!C:C)=D2240,"تحویل شده")),"تحویل نشده")</f>
        <v/>
      </c>
      <c r="N2240" s="57"/>
    </row>
    <row r="2241" spans="13:14">
      <c r="M2241" t="str">
        <f>IFERROR(IF(G2241="","",IF(_xlfn.XLOOKUP(D2241,NOSA!C:C,NOSA!C:C)=D2241,"تحویل شده")),"تحویل نشده")</f>
        <v/>
      </c>
      <c r="N2241" s="57"/>
    </row>
    <row r="2242" spans="13:14">
      <c r="M2242" t="str">
        <f>IFERROR(IF(G2242="","",IF(_xlfn.XLOOKUP(D2242,NOSA!C:C,NOSA!C:C)=D2242,"تحویل شده")),"تحویل نشده")</f>
        <v/>
      </c>
      <c r="N2242" s="57"/>
    </row>
    <row r="2243" spans="13:14">
      <c r="M2243" t="str">
        <f>IFERROR(IF(G2243="","",IF(_xlfn.XLOOKUP(D2243,NOSA!C:C,NOSA!C:C)=D2243,"تحویل شده")),"تحویل نشده")</f>
        <v/>
      </c>
      <c r="N2243" s="57"/>
    </row>
    <row r="2244" spans="13:14">
      <c r="M2244" t="str">
        <f>IFERROR(IF(G2244="","",IF(_xlfn.XLOOKUP(D2244,NOSA!C:C,NOSA!C:C)=D2244,"تحویل شده")),"تحویل نشده")</f>
        <v/>
      </c>
      <c r="N2244" s="57"/>
    </row>
    <row r="2245" spans="13:14">
      <c r="M2245" t="str">
        <f>IFERROR(IF(G2245="","",IF(_xlfn.XLOOKUP(D2245,NOSA!C:C,NOSA!C:C)=D2245,"تحویل شده")),"تحویل نشده")</f>
        <v/>
      </c>
      <c r="N2245" s="57"/>
    </row>
    <row r="2246" spans="13:14">
      <c r="M2246" t="str">
        <f>IFERROR(IF(G2246="","",IF(_xlfn.XLOOKUP(D2246,NOSA!C:C,NOSA!C:C)=D2246,"تحویل شده")),"تحویل نشده")</f>
        <v/>
      </c>
      <c r="N2246" s="57"/>
    </row>
    <row r="2247" spans="13:14">
      <c r="M2247" t="str">
        <f>IFERROR(IF(G2247="","",IF(_xlfn.XLOOKUP(D2247,NOSA!C:C,NOSA!C:C)=D2247,"تحویل شده")),"تحویل نشده")</f>
        <v/>
      </c>
      <c r="N2247" s="57"/>
    </row>
    <row r="2248" spans="13:14">
      <c r="M2248" t="str">
        <f>IFERROR(IF(G2248="","",IF(_xlfn.XLOOKUP(D2248,NOSA!C:C,NOSA!C:C)=D2248,"تحویل شده")),"تحویل نشده")</f>
        <v/>
      </c>
      <c r="N2248" s="57"/>
    </row>
    <row r="2249" spans="13:14">
      <c r="M2249" t="str">
        <f>IFERROR(IF(G2249="","",IF(_xlfn.XLOOKUP(D2249,NOSA!C:C,NOSA!C:C)=D2249,"تحویل شده")),"تحویل نشده")</f>
        <v/>
      </c>
      <c r="N2249" s="57"/>
    </row>
    <row r="2250" spans="13:14">
      <c r="M2250" t="str">
        <f>IFERROR(IF(G2250="","",IF(_xlfn.XLOOKUP(D2250,NOSA!C:C,NOSA!C:C)=D2250,"تحویل شده")),"تحویل نشده")</f>
        <v/>
      </c>
      <c r="N2250" s="57"/>
    </row>
    <row r="2251" spans="13:14">
      <c r="M2251" t="str">
        <f>IFERROR(IF(G2251="","",IF(_xlfn.XLOOKUP(D2251,NOSA!C:C,NOSA!C:C)=D2251,"تحویل شده")),"تحویل نشده")</f>
        <v/>
      </c>
      <c r="N2251" s="57"/>
    </row>
    <row r="2252" spans="13:14">
      <c r="M2252" t="str">
        <f>IFERROR(IF(G2252="","",IF(_xlfn.XLOOKUP(D2252,NOSA!C:C,NOSA!C:C)=D2252,"تحویل شده")),"تحویل نشده")</f>
        <v/>
      </c>
      <c r="N2252" s="57"/>
    </row>
    <row r="2253" spans="13:14">
      <c r="M2253" t="str">
        <f>IFERROR(IF(G2253="","",IF(_xlfn.XLOOKUP(D2253,NOSA!C:C,NOSA!C:C)=D2253,"تحویل شده")),"تحویل نشده")</f>
        <v/>
      </c>
      <c r="N2253" s="57"/>
    </row>
    <row r="2254" spans="13:14">
      <c r="M2254" t="str">
        <f>IFERROR(IF(G2254="","",IF(_xlfn.XLOOKUP(D2254,NOSA!C:C,NOSA!C:C)=D2254,"تحویل شده")),"تحویل نشده")</f>
        <v/>
      </c>
      <c r="N2254" s="57"/>
    </row>
    <row r="2255" spans="13:14">
      <c r="M2255" t="str">
        <f>IFERROR(IF(G2255="","",IF(_xlfn.XLOOKUP(D2255,NOSA!C:C,NOSA!C:C)=D2255,"تحویل شده")),"تحویل نشده")</f>
        <v/>
      </c>
      <c r="N2255" s="57"/>
    </row>
    <row r="2256" spans="13:14">
      <c r="M2256" t="str">
        <f>IFERROR(IF(G2256="","",IF(_xlfn.XLOOKUP(D2256,NOSA!C:C,NOSA!C:C)=D2256,"تحویل شده")),"تحویل نشده")</f>
        <v/>
      </c>
      <c r="N2256" s="57"/>
    </row>
    <row r="2257" spans="13:14">
      <c r="M2257" t="str">
        <f>IFERROR(IF(G2257="","",IF(_xlfn.XLOOKUP(D2257,NOSA!C:C,NOSA!C:C)=D2257,"تحویل شده")),"تحویل نشده")</f>
        <v/>
      </c>
      <c r="N2257" s="57"/>
    </row>
    <row r="2258" spans="13:14">
      <c r="M2258" t="str">
        <f>IFERROR(IF(G2258="","",IF(_xlfn.XLOOKUP(D2258,NOSA!C:C,NOSA!C:C)=D2258,"تحویل شده")),"تحویل نشده")</f>
        <v/>
      </c>
      <c r="N2258" s="57"/>
    </row>
    <row r="2259" spans="13:14">
      <c r="M2259" t="str">
        <f>IFERROR(IF(G2259="","",IF(_xlfn.XLOOKUP(D2259,NOSA!C:C,NOSA!C:C)=D2259,"تحویل شده")),"تحویل نشده")</f>
        <v/>
      </c>
      <c r="N2259" s="57"/>
    </row>
    <row r="2260" spans="13:14">
      <c r="M2260" t="str">
        <f>IFERROR(IF(G2260="","",IF(_xlfn.XLOOKUP(D2260,NOSA!C:C,NOSA!C:C)=D2260,"تحویل شده")),"تحویل نشده")</f>
        <v/>
      </c>
      <c r="N2260" s="57"/>
    </row>
    <row r="2261" spans="13:14">
      <c r="M2261" t="str">
        <f>IFERROR(IF(G2261="","",IF(_xlfn.XLOOKUP(D2261,NOSA!C:C,NOSA!C:C)=D2261,"تحویل شده")),"تحویل نشده")</f>
        <v/>
      </c>
      <c r="N2261" s="57"/>
    </row>
    <row r="2262" spans="13:14">
      <c r="M2262" t="str">
        <f>IFERROR(IF(G2262="","",IF(_xlfn.XLOOKUP(D2262,NOSA!C:C,NOSA!C:C)=D2262,"تحویل شده")),"تحویل نشده")</f>
        <v/>
      </c>
      <c r="N2262" s="57"/>
    </row>
    <row r="2263" spans="13:14">
      <c r="M2263" t="str">
        <f>IFERROR(IF(G2263="","",IF(_xlfn.XLOOKUP(D2263,NOSA!C:C,NOSA!C:C)=D2263,"تحویل شده")),"تحویل نشده")</f>
        <v/>
      </c>
      <c r="N2263" s="57"/>
    </row>
    <row r="2264" spans="13:14">
      <c r="M2264" t="str">
        <f>IFERROR(IF(G2264="","",IF(_xlfn.XLOOKUP(D2264,NOSA!C:C,NOSA!C:C)=D2264,"تحویل شده")),"تحویل نشده")</f>
        <v/>
      </c>
      <c r="N2264" s="57"/>
    </row>
    <row r="2265" spans="13:14">
      <c r="M2265" t="str">
        <f>IFERROR(IF(G2265="","",IF(_xlfn.XLOOKUP(D2265,NOSA!C:C,NOSA!C:C)=D2265,"تحویل شده")),"تحویل نشده")</f>
        <v/>
      </c>
      <c r="N2265" s="57"/>
    </row>
    <row r="2266" spans="13:14">
      <c r="M2266" t="str">
        <f>IFERROR(IF(G2266="","",IF(_xlfn.XLOOKUP(D2266,NOSA!C:C,NOSA!C:C)=D2266,"تحویل شده")),"تحویل نشده")</f>
        <v/>
      </c>
      <c r="N2266" s="57"/>
    </row>
    <row r="2267" spans="13:14">
      <c r="M2267" t="str">
        <f>IFERROR(IF(G2267="","",IF(_xlfn.XLOOKUP(D2267,NOSA!C:C,NOSA!C:C)=D2267,"تحویل شده")),"تحویل نشده")</f>
        <v/>
      </c>
      <c r="N2267" s="57"/>
    </row>
    <row r="2268" spans="13:14">
      <c r="M2268" t="str">
        <f>IFERROR(IF(G2268="","",IF(_xlfn.XLOOKUP(D2268,NOSA!C:C,NOSA!C:C)=D2268,"تحویل شده")),"تحویل نشده")</f>
        <v/>
      </c>
      <c r="N2268" s="57"/>
    </row>
    <row r="2269" spans="13:14">
      <c r="M2269" t="str">
        <f>IFERROR(IF(G2269="","",IF(_xlfn.XLOOKUP(D2269,NOSA!C:C,NOSA!C:C)=D2269,"تحویل شده")),"تحویل نشده")</f>
        <v/>
      </c>
      <c r="N2269" s="57"/>
    </row>
    <row r="2270" spans="13:14">
      <c r="M2270" t="str">
        <f>IFERROR(IF(G2270="","",IF(_xlfn.XLOOKUP(D2270,NOSA!C:C,NOSA!C:C)=D2270,"تحویل شده")),"تحویل نشده")</f>
        <v/>
      </c>
      <c r="N2270" s="57"/>
    </row>
    <row r="2271" spans="13:14">
      <c r="M2271" t="str">
        <f>IFERROR(IF(G2271="","",IF(_xlfn.XLOOKUP(D2271,NOSA!C:C,NOSA!C:C)=D2271,"تحویل شده")),"تحویل نشده")</f>
        <v/>
      </c>
      <c r="N2271" s="57"/>
    </row>
    <row r="2272" spans="13:14">
      <c r="M2272" t="str">
        <f>IFERROR(IF(G2272="","",IF(_xlfn.XLOOKUP(D2272,NOSA!C:C,NOSA!C:C)=D2272,"تحویل شده")),"تحویل نشده")</f>
        <v/>
      </c>
      <c r="N2272" s="57"/>
    </row>
    <row r="2273" spans="13:14">
      <c r="M2273" t="str">
        <f>IFERROR(IF(G2273="","",IF(_xlfn.XLOOKUP(D2273,NOSA!C:C,NOSA!C:C)=D2273,"تحویل شده")),"تحویل نشده")</f>
        <v/>
      </c>
      <c r="N2273" s="57"/>
    </row>
    <row r="2274" spans="13:14">
      <c r="M2274" t="str">
        <f>IFERROR(IF(G2274="","",IF(_xlfn.XLOOKUP(D2274,NOSA!C:C,NOSA!C:C)=D2274,"تحویل شده")),"تحویل نشده")</f>
        <v/>
      </c>
      <c r="N2274" s="57"/>
    </row>
    <row r="2275" spans="13:14">
      <c r="M2275" t="str">
        <f>IFERROR(IF(G2275="","",IF(_xlfn.XLOOKUP(D2275,NOSA!C:C,NOSA!C:C)=D2275,"تحویل شده")),"تحویل نشده")</f>
        <v/>
      </c>
      <c r="N2275" s="57"/>
    </row>
    <row r="2276" spans="13:14">
      <c r="M2276" t="str">
        <f>IFERROR(IF(G2276="","",IF(_xlfn.XLOOKUP(D2276,NOSA!C:C,NOSA!C:C)=D2276,"تحویل شده")),"تحویل نشده")</f>
        <v/>
      </c>
      <c r="N2276" s="57"/>
    </row>
    <row r="2277" spans="13:14">
      <c r="M2277" t="str">
        <f>IFERROR(IF(G2277="","",IF(_xlfn.XLOOKUP(D2277,NOSA!C:C,NOSA!C:C)=D2277,"تحویل شده")),"تحویل نشده")</f>
        <v/>
      </c>
      <c r="N2277" s="57"/>
    </row>
    <row r="2278" spans="13:14">
      <c r="M2278" t="str">
        <f>IFERROR(IF(G2278="","",IF(_xlfn.XLOOKUP(D2278,NOSA!C:C,NOSA!C:C)=D2278,"تحویل شده")),"تحویل نشده")</f>
        <v/>
      </c>
      <c r="N2278" s="57"/>
    </row>
    <row r="2279" spans="13:14">
      <c r="M2279" t="str">
        <f>IFERROR(IF(G2279="","",IF(_xlfn.XLOOKUP(D2279,NOSA!C:C,NOSA!C:C)=D2279,"تحویل شده")),"تحویل نشده")</f>
        <v/>
      </c>
      <c r="N2279" s="57"/>
    </row>
    <row r="2280" spans="13:14">
      <c r="M2280" t="str">
        <f>IFERROR(IF(G2280="","",IF(_xlfn.XLOOKUP(D2280,NOSA!C:C,NOSA!C:C)=D2280,"تحویل شده")),"تحویل نشده")</f>
        <v/>
      </c>
      <c r="N2280" s="57"/>
    </row>
    <row r="2281" spans="13:14">
      <c r="M2281" t="str">
        <f>IFERROR(IF(G2281="","",IF(_xlfn.XLOOKUP(D2281,NOSA!C:C,NOSA!C:C)=D2281,"تحویل شده")),"تحویل نشده")</f>
        <v/>
      </c>
      <c r="N2281" s="57"/>
    </row>
    <row r="2282" spans="13:14">
      <c r="M2282" t="str">
        <f>IFERROR(IF(G2282="","",IF(_xlfn.XLOOKUP(D2282,NOSA!C:C,NOSA!C:C)=D2282,"تحویل شده")),"تحویل نشده")</f>
        <v/>
      </c>
      <c r="N2282" s="57"/>
    </row>
    <row r="2283" spans="13:14">
      <c r="M2283" t="str">
        <f>IFERROR(IF(G2283="","",IF(_xlfn.XLOOKUP(D2283,NOSA!C:C,NOSA!C:C)=D2283,"تحویل شده")),"تحویل نشده")</f>
        <v/>
      </c>
      <c r="N2283" s="57"/>
    </row>
    <row r="2284" spans="13:14">
      <c r="M2284" t="str">
        <f>IFERROR(IF(G2284="","",IF(_xlfn.XLOOKUP(D2284,NOSA!C:C,NOSA!C:C)=D2284,"تحویل شده")),"تحویل نشده")</f>
        <v/>
      </c>
      <c r="N2284" s="57"/>
    </row>
    <row r="2285" spans="13:14">
      <c r="M2285" t="str">
        <f>IFERROR(IF(G2285="","",IF(_xlfn.XLOOKUP(D2285,NOSA!C:C,NOSA!C:C)=D2285,"تحویل شده")),"تحویل نشده")</f>
        <v/>
      </c>
      <c r="N2285" s="57"/>
    </row>
    <row r="2286" spans="13:14">
      <c r="M2286" t="str">
        <f>IFERROR(IF(G2286="","",IF(_xlfn.XLOOKUP(D2286,NOSA!C:C,NOSA!C:C)=D2286,"تحویل شده")),"تحویل نشده")</f>
        <v/>
      </c>
      <c r="N2286" s="57"/>
    </row>
    <row r="2287" spans="13:14">
      <c r="M2287" t="str">
        <f>IFERROR(IF(G2287="","",IF(_xlfn.XLOOKUP(D2287,NOSA!C:C,NOSA!C:C)=D2287,"تحویل شده")),"تحویل نشده")</f>
        <v/>
      </c>
      <c r="N2287" s="57"/>
    </row>
    <row r="2288" spans="13:14">
      <c r="M2288" t="str">
        <f>IFERROR(IF(G2288="","",IF(_xlfn.XLOOKUP(D2288,NOSA!C:C,NOSA!C:C)=D2288,"تحویل شده")),"تحویل نشده")</f>
        <v/>
      </c>
      <c r="N2288" s="57"/>
    </row>
    <row r="2289" spans="13:14">
      <c r="M2289" t="str">
        <f>IFERROR(IF(G2289="","",IF(_xlfn.XLOOKUP(D2289,NOSA!C:C,NOSA!C:C)=D2289,"تحویل شده")),"تحویل نشده")</f>
        <v/>
      </c>
      <c r="N2289" s="57"/>
    </row>
    <row r="2290" spans="13:14">
      <c r="M2290" t="str">
        <f>IFERROR(IF(G2290="","",IF(_xlfn.XLOOKUP(D2290,NOSA!C:C,NOSA!C:C)=D2290,"تحویل شده")),"تحویل نشده")</f>
        <v/>
      </c>
      <c r="N2290" s="57"/>
    </row>
    <row r="2291" spans="13:14">
      <c r="M2291" t="str">
        <f>IFERROR(IF(G2291="","",IF(_xlfn.XLOOKUP(D2291,NOSA!C:C,NOSA!C:C)=D2291,"تحویل شده")),"تحویل نشده")</f>
        <v/>
      </c>
      <c r="N2291" s="57"/>
    </row>
    <row r="2292" spans="13:14">
      <c r="M2292" t="str">
        <f>IFERROR(IF(G2292="","",IF(_xlfn.XLOOKUP(D2292,NOSA!C:C,NOSA!C:C)=D2292,"تحویل شده")),"تحویل نشده")</f>
        <v/>
      </c>
      <c r="N2292" s="57"/>
    </row>
    <row r="2293" spans="13:14">
      <c r="M2293" t="str">
        <f>IFERROR(IF(G2293="","",IF(_xlfn.XLOOKUP(D2293,NOSA!C:C,NOSA!C:C)=D2293,"تحویل شده")),"تحویل نشده")</f>
        <v/>
      </c>
      <c r="N2293" s="57"/>
    </row>
    <row r="2294" spans="13:14">
      <c r="M2294" t="str">
        <f>IFERROR(IF(G2294="","",IF(_xlfn.XLOOKUP(D2294,NOSA!C:C,NOSA!C:C)=D2294,"تحویل شده")),"تحویل نشده")</f>
        <v/>
      </c>
      <c r="N2294" s="57"/>
    </row>
    <row r="2295" spans="13:14">
      <c r="M2295" t="str">
        <f>IFERROR(IF(G2295="","",IF(_xlfn.XLOOKUP(D2295,NOSA!C:C,NOSA!C:C)=D2295,"تحویل شده")),"تحویل نشده")</f>
        <v/>
      </c>
      <c r="N2295" s="57"/>
    </row>
    <row r="2296" spans="13:14">
      <c r="M2296" t="str">
        <f>IFERROR(IF(G2296="","",IF(_xlfn.XLOOKUP(D2296,NOSA!C:C,NOSA!C:C)=D2296,"تحویل شده")),"تحویل نشده")</f>
        <v/>
      </c>
      <c r="N2296" s="57"/>
    </row>
    <row r="2297" spans="13:14">
      <c r="M2297" t="str">
        <f>IFERROR(IF(G2297="","",IF(_xlfn.XLOOKUP(D2297,NOSA!C:C,NOSA!C:C)=D2297,"تحویل شده")),"تحویل نشده")</f>
        <v/>
      </c>
      <c r="N2297" s="57"/>
    </row>
    <row r="2298" spans="13:14">
      <c r="M2298" t="str">
        <f>IFERROR(IF(G2298="","",IF(_xlfn.XLOOKUP(D2298,NOSA!C:C,NOSA!C:C)=D2298,"تحویل شده")),"تحویل نشده")</f>
        <v/>
      </c>
      <c r="N2298" s="57"/>
    </row>
    <row r="2299" spans="13:14">
      <c r="M2299" t="str">
        <f>IFERROR(IF(G2299="","",IF(_xlfn.XLOOKUP(D2299,NOSA!C:C,NOSA!C:C)=D2299,"تحویل شده")),"تحویل نشده")</f>
        <v/>
      </c>
      <c r="N2299" s="57"/>
    </row>
    <row r="2300" spans="13:14">
      <c r="M2300" t="str">
        <f>IFERROR(IF(G2300="","",IF(_xlfn.XLOOKUP(D2300,NOSA!C:C,NOSA!C:C)=D2300,"تحویل شده")),"تحویل نشده")</f>
        <v/>
      </c>
      <c r="N2300" s="57"/>
    </row>
    <row r="2301" spans="13:14">
      <c r="M2301" t="str">
        <f>IFERROR(IF(G2301="","",IF(_xlfn.XLOOKUP(D2301,NOSA!C:C,NOSA!C:C)=D2301,"تحویل شده")),"تحویل نشده")</f>
        <v/>
      </c>
      <c r="N2301" s="57"/>
    </row>
    <row r="2302" spans="13:14">
      <c r="M2302" t="str">
        <f>IFERROR(IF(G2302="","",IF(_xlfn.XLOOKUP(D2302,NOSA!C:C,NOSA!C:C)=D2302,"تحویل شده")),"تحویل نشده")</f>
        <v/>
      </c>
      <c r="N2302" s="57"/>
    </row>
    <row r="2303" spans="13:14">
      <c r="M2303" t="str">
        <f>IFERROR(IF(G2303="","",IF(_xlfn.XLOOKUP(D2303,NOSA!C:C,NOSA!C:C)=D2303,"تحویل شده")),"تحویل نشده")</f>
        <v/>
      </c>
      <c r="N2303" s="57"/>
    </row>
    <row r="2304" spans="13:14">
      <c r="M2304" t="str">
        <f>IFERROR(IF(G2304="","",IF(_xlfn.XLOOKUP(D2304,NOSA!C:C,NOSA!C:C)=D2304,"تحویل شده")),"تحویل نشده")</f>
        <v/>
      </c>
      <c r="N2304" s="57"/>
    </row>
    <row r="2305" spans="13:14">
      <c r="M2305" t="str">
        <f>IFERROR(IF(G2305="","",IF(_xlfn.XLOOKUP(D2305,NOSA!C:C,NOSA!C:C)=D2305,"تحویل شده")),"تحویل نشده")</f>
        <v/>
      </c>
      <c r="N2305" s="57"/>
    </row>
    <row r="2306" spans="13:14">
      <c r="M2306" t="str">
        <f>IFERROR(IF(G2306="","",IF(_xlfn.XLOOKUP(D2306,NOSA!C:C,NOSA!C:C)=D2306,"تحویل شده")),"تحویل نشده")</f>
        <v/>
      </c>
      <c r="N2306" s="57"/>
    </row>
    <row r="2307" spans="13:14">
      <c r="M2307" t="str">
        <f>IFERROR(IF(G2307="","",IF(_xlfn.XLOOKUP(D2307,NOSA!C:C,NOSA!C:C)=D2307,"تحویل شده")),"تحویل نشده")</f>
        <v/>
      </c>
      <c r="N2307" s="57"/>
    </row>
    <row r="2308" spans="13:14">
      <c r="M2308" t="str">
        <f>IFERROR(IF(G2308="","",IF(_xlfn.XLOOKUP(D2308,NOSA!C:C,NOSA!C:C)=D2308,"تحویل شده")),"تحویل نشده")</f>
        <v/>
      </c>
      <c r="N2308" s="57"/>
    </row>
    <row r="2309" spans="13:14">
      <c r="M2309" t="str">
        <f>IFERROR(IF(G2309="","",IF(_xlfn.XLOOKUP(D2309,NOSA!C:C,NOSA!C:C)=D2309,"تحویل شده")),"تحویل نشده")</f>
        <v/>
      </c>
      <c r="N2309" s="57"/>
    </row>
    <row r="2310" spans="13:14">
      <c r="M2310" t="str">
        <f>IFERROR(IF(G2310="","",IF(_xlfn.XLOOKUP(D2310,NOSA!C:C,NOSA!C:C)=D2310,"تحویل شده")),"تحویل نشده")</f>
        <v/>
      </c>
      <c r="N2310" s="57"/>
    </row>
    <row r="2311" spans="13:14">
      <c r="M2311" t="str">
        <f>IFERROR(IF(G2311="","",IF(_xlfn.XLOOKUP(D2311,NOSA!C:C,NOSA!C:C)=D2311,"تحویل شده")),"تحویل نشده")</f>
        <v/>
      </c>
      <c r="N2311" s="57"/>
    </row>
    <row r="2312" spans="13:14">
      <c r="M2312" t="str">
        <f>IFERROR(IF(G2312="","",IF(_xlfn.XLOOKUP(D2312,NOSA!C:C,NOSA!C:C)=D2312,"تحویل شده")),"تحویل نشده")</f>
        <v/>
      </c>
      <c r="N2312" s="57"/>
    </row>
    <row r="2313" spans="13:14">
      <c r="M2313" t="str">
        <f>IFERROR(IF(G2313="","",IF(_xlfn.XLOOKUP(D2313,NOSA!C:C,NOSA!C:C)=D2313,"تحویل شده")),"تحویل نشده")</f>
        <v/>
      </c>
      <c r="N2313" s="57"/>
    </row>
    <row r="2314" spans="13:14">
      <c r="M2314" t="str">
        <f>IFERROR(IF(G2314="","",IF(_xlfn.XLOOKUP(D2314,NOSA!C:C,NOSA!C:C)=D2314,"تحویل شده")),"تحویل نشده")</f>
        <v/>
      </c>
      <c r="N2314" s="57"/>
    </row>
    <row r="2315" spans="13:14">
      <c r="M2315" t="str">
        <f>IFERROR(IF(G2315="","",IF(_xlfn.XLOOKUP(D2315,NOSA!C:C,NOSA!C:C)=D2315,"تحویل شده")),"تحویل نشده")</f>
        <v/>
      </c>
      <c r="N2315" s="57"/>
    </row>
    <row r="2316" spans="13:14">
      <c r="M2316" t="str">
        <f>IFERROR(IF(G2316="","",IF(_xlfn.XLOOKUP(D2316,NOSA!C:C,NOSA!C:C)=D2316,"تحویل شده")),"تحویل نشده")</f>
        <v/>
      </c>
      <c r="N2316" s="57"/>
    </row>
    <row r="2317" spans="13:14">
      <c r="M2317" t="str">
        <f>IFERROR(IF(G2317="","",IF(_xlfn.XLOOKUP(D2317,NOSA!C:C,NOSA!C:C)=D2317,"تحویل شده")),"تحویل نشده")</f>
        <v/>
      </c>
      <c r="N2317" s="57"/>
    </row>
    <row r="2318" spans="13:14">
      <c r="M2318" t="str">
        <f>IFERROR(IF(G2318="","",IF(_xlfn.XLOOKUP(D2318,NOSA!C:C,NOSA!C:C)=D2318,"تحویل شده")),"تحویل نشده")</f>
        <v/>
      </c>
      <c r="N2318" s="57"/>
    </row>
    <row r="2319" spans="13:14">
      <c r="M2319" t="str">
        <f>IFERROR(IF(G2319="","",IF(_xlfn.XLOOKUP(D2319,NOSA!C:C,NOSA!C:C)=D2319,"تحویل شده")),"تحویل نشده")</f>
        <v/>
      </c>
      <c r="N2319" s="57"/>
    </row>
    <row r="2320" spans="13:14">
      <c r="M2320" t="str">
        <f>IFERROR(IF(G2320="","",IF(_xlfn.XLOOKUP(D2320,NOSA!C:C,NOSA!C:C)=D2320,"تحویل شده")),"تحویل نشده")</f>
        <v/>
      </c>
      <c r="N2320" s="57"/>
    </row>
    <row r="2321" spans="13:14">
      <c r="M2321" t="str">
        <f>IFERROR(IF(G2321="","",IF(_xlfn.XLOOKUP(D2321,NOSA!C:C,NOSA!C:C)=D2321,"تحویل شده")),"تحویل نشده")</f>
        <v/>
      </c>
      <c r="N2321" s="57"/>
    </row>
    <row r="2322" spans="13:14">
      <c r="M2322" t="str">
        <f>IFERROR(IF(G2322="","",IF(_xlfn.XLOOKUP(D2322,NOSA!C:C,NOSA!C:C)=D2322,"تحویل شده")),"تحویل نشده")</f>
        <v/>
      </c>
      <c r="N2322" s="57"/>
    </row>
    <row r="2323" spans="13:14">
      <c r="M2323" t="str">
        <f>IFERROR(IF(G2323="","",IF(_xlfn.XLOOKUP(D2323,NOSA!C:C,NOSA!C:C)=D2323,"تحویل شده")),"تحویل نشده")</f>
        <v/>
      </c>
      <c r="N2323" s="57"/>
    </row>
    <row r="2324" spans="13:14">
      <c r="M2324" t="str">
        <f>IFERROR(IF(G2324="","",IF(_xlfn.XLOOKUP(D2324,NOSA!C:C,NOSA!C:C)=D2324,"تحویل شده")),"تحویل نشده")</f>
        <v/>
      </c>
      <c r="N2324" s="57"/>
    </row>
    <row r="2325" spans="13:14">
      <c r="M2325" t="str">
        <f>IFERROR(IF(G2325="","",IF(_xlfn.XLOOKUP(D2325,NOSA!C:C,NOSA!C:C)=D2325,"تحویل شده")),"تحویل نشده")</f>
        <v/>
      </c>
      <c r="N2325" s="57"/>
    </row>
    <row r="2326" spans="13:14">
      <c r="M2326" t="str">
        <f>IFERROR(IF(G2326="","",IF(_xlfn.XLOOKUP(D2326,NOSA!C:C,NOSA!C:C)=D2326,"تحویل شده")),"تحویل نشده")</f>
        <v/>
      </c>
      <c r="N2326" s="57"/>
    </row>
    <row r="2327" spans="13:14">
      <c r="M2327" t="str">
        <f>IFERROR(IF(G2327="","",IF(_xlfn.XLOOKUP(D2327,NOSA!C:C,NOSA!C:C)=D2327,"تحویل شده")),"تحویل نشده")</f>
        <v/>
      </c>
      <c r="N2327" s="57"/>
    </row>
    <row r="2328" spans="13:14">
      <c r="M2328" t="str">
        <f>IFERROR(IF(G2328="","",IF(_xlfn.XLOOKUP(D2328,NOSA!C:C,NOSA!C:C)=D2328,"تحویل شده")),"تحویل نشده")</f>
        <v/>
      </c>
      <c r="N2328" s="57"/>
    </row>
    <row r="2329" spans="13:14">
      <c r="M2329" t="str">
        <f>IFERROR(IF(G2329="","",IF(_xlfn.XLOOKUP(D2329,NOSA!C:C,NOSA!C:C)=D2329,"تحویل شده")),"تحویل نشده")</f>
        <v/>
      </c>
      <c r="N2329" s="57"/>
    </row>
    <row r="2330" spans="13:14">
      <c r="M2330" t="str">
        <f>IFERROR(IF(G2330="","",IF(_xlfn.XLOOKUP(D2330,NOSA!C:C,NOSA!C:C)=D2330,"تحویل شده")),"تحویل نشده")</f>
        <v/>
      </c>
      <c r="N2330" s="57"/>
    </row>
    <row r="2331" spans="13:14">
      <c r="M2331" t="str">
        <f>IFERROR(IF(G2331="","",IF(_xlfn.XLOOKUP(D2331,NOSA!C:C,NOSA!C:C)=D2331,"تحویل شده")),"تحویل نشده")</f>
        <v/>
      </c>
      <c r="N2331" s="57"/>
    </row>
    <row r="2332" spans="13:14">
      <c r="M2332" t="str">
        <f>IFERROR(IF(G2332="","",IF(_xlfn.XLOOKUP(D2332,NOSA!C:C,NOSA!C:C)=D2332,"تحویل شده")),"تحویل نشده")</f>
        <v/>
      </c>
      <c r="N2332" s="57"/>
    </row>
    <row r="2333" spans="13:14">
      <c r="N2333" s="57"/>
    </row>
    <row r="2334" spans="13:14">
      <c r="N2334" s="57"/>
    </row>
    <row r="2335" spans="13:14">
      <c r="N2335" s="57"/>
    </row>
    <row r="2336" spans="13:14">
      <c r="N2336" s="57"/>
    </row>
    <row r="2337" spans="14:14">
      <c r="N2337" s="57"/>
    </row>
    <row r="2338" spans="14:14">
      <c r="N2338" s="57"/>
    </row>
    <row r="2339" spans="14:14">
      <c r="N2339" s="57"/>
    </row>
    <row r="2340" spans="14:14">
      <c r="N2340" s="57"/>
    </row>
    <row r="2341" spans="14:14">
      <c r="N2341" s="57"/>
    </row>
    <row r="2342" spans="14:14">
      <c r="N2342" s="57"/>
    </row>
    <row r="2343" spans="14:14">
      <c r="N2343" s="57"/>
    </row>
    <row r="2344" spans="14:14">
      <c r="N2344" s="57"/>
    </row>
    <row r="2345" spans="14:14">
      <c r="N2345" s="57"/>
    </row>
    <row r="2346" spans="14:14">
      <c r="N2346" s="57"/>
    </row>
    <row r="2347" spans="14:14">
      <c r="N2347" s="57"/>
    </row>
    <row r="2348" spans="14:14">
      <c r="N2348" s="57"/>
    </row>
    <row r="2349" spans="14:14">
      <c r="N2349" s="57"/>
    </row>
    <row r="2350" spans="14:14">
      <c r="N2350" s="57"/>
    </row>
    <row r="2351" spans="14:14">
      <c r="N2351" s="57"/>
    </row>
    <row r="2352" spans="14:14">
      <c r="N2352" s="57"/>
    </row>
    <row r="2353" spans="14:14">
      <c r="N2353" s="57"/>
    </row>
    <row r="2354" spans="14:14">
      <c r="N2354" s="57"/>
    </row>
    <row r="2355" spans="14:14">
      <c r="N2355" s="57"/>
    </row>
    <row r="2356" spans="14:14">
      <c r="N2356" s="57"/>
    </row>
    <row r="2357" spans="14:14">
      <c r="N2357" s="57"/>
    </row>
    <row r="2358" spans="14:14">
      <c r="N2358" s="57"/>
    </row>
    <row r="2359" spans="14:14">
      <c r="N2359" s="57"/>
    </row>
    <row r="2360" spans="14:14">
      <c r="N2360" s="57"/>
    </row>
    <row r="2361" spans="14:14">
      <c r="N2361" s="57"/>
    </row>
    <row r="2362" spans="14:14">
      <c r="N2362" s="57"/>
    </row>
    <row r="2363" spans="14:14">
      <c r="N2363" s="57"/>
    </row>
    <row r="2364" spans="14:14">
      <c r="N2364" s="57"/>
    </row>
    <row r="2365" spans="14:14">
      <c r="N2365" s="57"/>
    </row>
    <row r="2366" spans="14:14">
      <c r="N2366" s="57"/>
    </row>
    <row r="2367" spans="14:14">
      <c r="N2367" s="57"/>
    </row>
    <row r="2368" spans="14:14">
      <c r="N2368" s="57"/>
    </row>
    <row r="2369" spans="14:14">
      <c r="N2369" s="57"/>
    </row>
    <row r="2370" spans="14:14">
      <c r="N2370" s="57"/>
    </row>
    <row r="2371" spans="14:14">
      <c r="N2371" s="57"/>
    </row>
    <row r="2372" spans="14:14">
      <c r="N2372" s="57"/>
    </row>
    <row r="2373" spans="14:14">
      <c r="N2373" s="57"/>
    </row>
    <row r="2374" spans="14:14">
      <c r="N2374" s="57"/>
    </row>
    <row r="2375" spans="14:14">
      <c r="N2375" s="57"/>
    </row>
    <row r="2376" spans="14:14">
      <c r="N2376" s="57"/>
    </row>
    <row r="2377" spans="14:14">
      <c r="N2377" s="57"/>
    </row>
    <row r="2378" spans="14:14">
      <c r="N2378" s="57"/>
    </row>
    <row r="2379" spans="14:14">
      <c r="N2379" s="57"/>
    </row>
    <row r="2380" spans="14:14">
      <c r="N2380" s="57"/>
    </row>
    <row r="2381" spans="14:14">
      <c r="N2381" s="57"/>
    </row>
    <row r="2382" spans="14:14">
      <c r="N2382" s="57"/>
    </row>
    <row r="2383" spans="14:14">
      <c r="N2383" s="57"/>
    </row>
    <row r="2384" spans="14:14">
      <c r="N2384" s="57"/>
    </row>
    <row r="2385" spans="14:14">
      <c r="N2385" s="57"/>
    </row>
    <row r="2386" spans="14:14">
      <c r="N2386" s="57"/>
    </row>
    <row r="2387" spans="14:14">
      <c r="N2387" s="57"/>
    </row>
    <row r="2388" spans="14:14">
      <c r="N2388" s="57"/>
    </row>
    <row r="2389" spans="14:14">
      <c r="N2389" s="57"/>
    </row>
    <row r="2390" spans="14:14">
      <c r="N2390" s="57"/>
    </row>
    <row r="2391" spans="14:14">
      <c r="N2391" s="57"/>
    </row>
    <row r="2392" spans="14:14">
      <c r="N2392" s="57"/>
    </row>
    <row r="2393" spans="14:14">
      <c r="N2393" s="57"/>
    </row>
    <row r="2394" spans="14:14">
      <c r="N2394" s="57"/>
    </row>
    <row r="2395" spans="14:14">
      <c r="N2395" s="57"/>
    </row>
    <row r="2396" spans="14:14">
      <c r="N2396" s="57"/>
    </row>
    <row r="2397" spans="14:14">
      <c r="N2397" s="57"/>
    </row>
    <row r="2398" spans="14:14">
      <c r="N2398" s="57"/>
    </row>
    <row r="2399" spans="14:14">
      <c r="N2399" s="57"/>
    </row>
    <row r="2400" spans="14:14">
      <c r="N2400" s="57"/>
    </row>
    <row r="2401" spans="14:14">
      <c r="N2401" s="57"/>
    </row>
    <row r="2402" spans="14:14">
      <c r="N2402" s="57"/>
    </row>
    <row r="2403" spans="14:14">
      <c r="N2403" s="57"/>
    </row>
    <row r="2404" spans="14:14">
      <c r="N2404" s="57"/>
    </row>
    <row r="2405" spans="14:14">
      <c r="N2405" s="57"/>
    </row>
    <row r="2406" spans="14:14">
      <c r="N2406" s="57"/>
    </row>
    <row r="2407" spans="14:14">
      <c r="N2407" s="57"/>
    </row>
    <row r="2408" spans="14:14">
      <c r="N2408" s="57"/>
    </row>
    <row r="2409" spans="14:14">
      <c r="N2409" s="57"/>
    </row>
    <row r="2410" spans="14:14">
      <c r="N2410" s="57"/>
    </row>
    <row r="2411" spans="14:14">
      <c r="N2411" s="57"/>
    </row>
    <row r="2412" spans="14:14">
      <c r="N2412" s="57"/>
    </row>
    <row r="2413" spans="14:14">
      <c r="N2413" s="57"/>
    </row>
    <row r="2414" spans="14:14">
      <c r="N2414" s="57"/>
    </row>
    <row r="2415" spans="14:14">
      <c r="N2415" s="57"/>
    </row>
    <row r="2416" spans="14:14">
      <c r="N2416" s="57"/>
    </row>
    <row r="2417" spans="14:14">
      <c r="N2417" s="57"/>
    </row>
    <row r="2418" spans="14:14">
      <c r="N2418" s="57"/>
    </row>
    <row r="2419" spans="14:14">
      <c r="N2419" s="57"/>
    </row>
    <row r="2420" spans="14:14">
      <c r="N2420" s="57"/>
    </row>
    <row r="2421" spans="14:14">
      <c r="N2421" s="57"/>
    </row>
    <row r="2422" spans="14:14">
      <c r="N2422" s="57"/>
    </row>
    <row r="2423" spans="14:14">
      <c r="N2423" s="57"/>
    </row>
    <row r="2424" spans="14:14">
      <c r="N2424" s="57"/>
    </row>
    <row r="2425" spans="14:14">
      <c r="N2425" s="57"/>
    </row>
    <row r="2426" spans="14:14">
      <c r="N2426" s="57"/>
    </row>
    <row r="2427" spans="14:14">
      <c r="N2427" s="57"/>
    </row>
    <row r="2428" spans="14:14">
      <c r="N2428" s="57"/>
    </row>
    <row r="2429" spans="14:14">
      <c r="N2429" s="57"/>
    </row>
    <row r="2430" spans="14:14">
      <c r="N2430" s="57"/>
    </row>
    <row r="2431" spans="14:14">
      <c r="N2431" s="57"/>
    </row>
    <row r="2432" spans="14:14">
      <c r="N2432" s="57"/>
    </row>
    <row r="2433" spans="14:14">
      <c r="N2433" s="57"/>
    </row>
    <row r="2434" spans="14:14">
      <c r="N2434" s="57"/>
    </row>
    <row r="2435" spans="14:14">
      <c r="N2435" s="57"/>
    </row>
    <row r="2436" spans="14:14">
      <c r="N2436" s="57"/>
    </row>
    <row r="2437" spans="14:14">
      <c r="N2437" s="57"/>
    </row>
    <row r="2438" spans="14:14">
      <c r="N2438" s="57"/>
    </row>
    <row r="2439" spans="14:14">
      <c r="N2439" s="57"/>
    </row>
    <row r="2440" spans="14:14">
      <c r="N2440" s="57"/>
    </row>
    <row r="2441" spans="14:14">
      <c r="N2441" s="57"/>
    </row>
    <row r="2442" spans="14:14">
      <c r="N2442" s="57"/>
    </row>
    <row r="2443" spans="14:14">
      <c r="N2443" s="57"/>
    </row>
    <row r="2444" spans="14:14">
      <c r="N2444" s="57"/>
    </row>
    <row r="2445" spans="14:14">
      <c r="N2445" s="57"/>
    </row>
    <row r="2446" spans="14:14">
      <c r="N2446" s="57"/>
    </row>
    <row r="2447" spans="14:14">
      <c r="N2447" s="57"/>
    </row>
    <row r="2448" spans="14:14">
      <c r="N2448" s="57"/>
    </row>
    <row r="2449" spans="14:14">
      <c r="N2449" s="57"/>
    </row>
    <row r="2450" spans="14:14">
      <c r="N2450" s="57"/>
    </row>
    <row r="2451" spans="14:14">
      <c r="N2451" s="57"/>
    </row>
    <row r="2452" spans="14:14">
      <c r="N2452" s="57"/>
    </row>
    <row r="2453" spans="14:14">
      <c r="N2453" s="57"/>
    </row>
    <row r="2454" spans="14:14">
      <c r="N2454" s="57"/>
    </row>
    <row r="2455" spans="14:14">
      <c r="N2455" s="57"/>
    </row>
    <row r="2456" spans="14:14">
      <c r="N2456" s="57"/>
    </row>
    <row r="2457" spans="14:14">
      <c r="N2457" s="57"/>
    </row>
    <row r="2458" spans="14:14">
      <c r="N2458" s="57"/>
    </row>
    <row r="2459" spans="14:14">
      <c r="N2459" s="57"/>
    </row>
    <row r="2460" spans="14:14">
      <c r="N2460" s="57"/>
    </row>
    <row r="2461" spans="14:14">
      <c r="N2461" s="57"/>
    </row>
    <row r="2462" spans="14:14">
      <c r="N2462" s="57"/>
    </row>
    <row r="2463" spans="14:14">
      <c r="N2463" s="57"/>
    </row>
    <row r="2464" spans="14:14">
      <c r="N2464" s="57"/>
    </row>
    <row r="2465" spans="14:14">
      <c r="N2465" s="57"/>
    </row>
    <row r="2466" spans="14:14">
      <c r="N2466" s="57"/>
    </row>
    <row r="2467" spans="14:14">
      <c r="N2467" s="57"/>
    </row>
    <row r="2468" spans="14:14">
      <c r="N2468" s="57"/>
    </row>
    <row r="2469" spans="14:14">
      <c r="N2469" s="57"/>
    </row>
    <row r="2470" spans="14:14">
      <c r="N2470" s="57"/>
    </row>
    <row r="2471" spans="14:14">
      <c r="N2471" s="57"/>
    </row>
    <row r="2472" spans="14:14">
      <c r="N2472" s="57"/>
    </row>
    <row r="2473" spans="14:14">
      <c r="N2473" s="57"/>
    </row>
    <row r="2474" spans="14:14">
      <c r="N2474" s="57"/>
    </row>
    <row r="2475" spans="14:14">
      <c r="N2475" s="57"/>
    </row>
    <row r="2476" spans="14:14">
      <c r="N2476" s="57"/>
    </row>
    <row r="2477" spans="14:14">
      <c r="N2477" s="57"/>
    </row>
    <row r="2478" spans="14:14">
      <c r="N2478" s="57"/>
    </row>
    <row r="2479" spans="14:14">
      <c r="N2479" s="57"/>
    </row>
    <row r="2480" spans="14:14">
      <c r="N2480" s="57"/>
    </row>
    <row r="2481" spans="14:14">
      <c r="N2481" s="57"/>
    </row>
    <row r="2482" spans="14:14">
      <c r="N2482" s="57"/>
    </row>
    <row r="2483" spans="14:14">
      <c r="N2483" s="57"/>
    </row>
    <row r="2484" spans="14:14">
      <c r="N2484" s="57"/>
    </row>
    <row r="2485" spans="14:14">
      <c r="N2485" s="57"/>
    </row>
    <row r="2486" spans="14:14">
      <c r="N2486" s="57"/>
    </row>
    <row r="2487" spans="14:14">
      <c r="N2487" s="57"/>
    </row>
    <row r="2488" spans="14:14">
      <c r="N2488" s="57"/>
    </row>
    <row r="2489" spans="14:14">
      <c r="N2489" s="57"/>
    </row>
    <row r="2490" spans="14:14">
      <c r="N2490" s="57"/>
    </row>
    <row r="2491" spans="14:14">
      <c r="N2491" s="57"/>
    </row>
    <row r="2492" spans="14:14">
      <c r="N2492" s="57"/>
    </row>
    <row r="2493" spans="14:14">
      <c r="N2493" s="57"/>
    </row>
    <row r="2494" spans="14:14">
      <c r="N2494" s="57"/>
    </row>
    <row r="2495" spans="14:14">
      <c r="N2495" s="57"/>
    </row>
    <row r="2496" spans="14:14">
      <c r="N2496" s="57"/>
    </row>
    <row r="2497" spans="14:14">
      <c r="N2497" s="57"/>
    </row>
    <row r="2498" spans="14:14">
      <c r="N2498" s="57"/>
    </row>
    <row r="2499" spans="14:14">
      <c r="N2499" s="57"/>
    </row>
    <row r="2500" spans="14:14">
      <c r="N2500" s="57"/>
    </row>
    <row r="2501" spans="14:14">
      <c r="N2501" s="57"/>
    </row>
    <row r="2502" spans="14:14">
      <c r="N2502" s="57"/>
    </row>
    <row r="2503" spans="14:14">
      <c r="N2503" s="57"/>
    </row>
    <row r="2504" spans="14:14">
      <c r="N2504" s="57"/>
    </row>
    <row r="2505" spans="14:14">
      <c r="N2505" s="57"/>
    </row>
    <row r="2506" spans="14:14">
      <c r="N2506" s="57"/>
    </row>
    <row r="2507" spans="14:14">
      <c r="N2507" s="57"/>
    </row>
    <row r="2508" spans="14:14">
      <c r="N2508" s="57"/>
    </row>
    <row r="2509" spans="14:14">
      <c r="N2509" s="57"/>
    </row>
    <row r="2510" spans="14:14">
      <c r="N2510" s="57"/>
    </row>
    <row r="2511" spans="14:14">
      <c r="N2511" s="57"/>
    </row>
    <row r="2512" spans="14:14">
      <c r="N2512" s="57"/>
    </row>
    <row r="2513" spans="14:14">
      <c r="N2513" s="57"/>
    </row>
    <row r="2514" spans="14:14">
      <c r="N2514" s="57"/>
    </row>
    <row r="2515" spans="14:14">
      <c r="N2515" s="57"/>
    </row>
    <row r="2516" spans="14:14">
      <c r="N2516" s="57"/>
    </row>
    <row r="2517" spans="14:14">
      <c r="N2517" s="57"/>
    </row>
    <row r="2518" spans="14:14">
      <c r="N2518" s="57"/>
    </row>
    <row r="2519" spans="14:14">
      <c r="N2519" s="57"/>
    </row>
    <row r="2520" spans="14:14">
      <c r="N2520" s="57"/>
    </row>
    <row r="2521" spans="14:14">
      <c r="N2521" s="57"/>
    </row>
    <row r="2522" spans="14:14">
      <c r="N2522" s="57"/>
    </row>
    <row r="2523" spans="14:14">
      <c r="N2523" s="57"/>
    </row>
    <row r="2524" spans="14:14">
      <c r="N2524" s="57"/>
    </row>
    <row r="2525" spans="14:14">
      <c r="N2525" s="57"/>
    </row>
    <row r="2526" spans="14:14">
      <c r="N2526" s="57"/>
    </row>
    <row r="2527" spans="14:14">
      <c r="N2527" s="57"/>
    </row>
    <row r="2528" spans="14:14">
      <c r="N2528" s="57"/>
    </row>
    <row r="2529" spans="14:14">
      <c r="N2529" s="57"/>
    </row>
    <row r="2530" spans="14:14">
      <c r="N2530" s="57"/>
    </row>
    <row r="2531" spans="14:14">
      <c r="N2531" s="57"/>
    </row>
    <row r="2532" spans="14:14">
      <c r="N2532" s="57"/>
    </row>
    <row r="2533" spans="14:14">
      <c r="N2533" s="57"/>
    </row>
    <row r="2534" spans="14:14">
      <c r="N2534" s="57"/>
    </row>
    <row r="2535" spans="14:14">
      <c r="N2535" s="57"/>
    </row>
    <row r="2536" spans="14:14">
      <c r="N2536" s="57"/>
    </row>
    <row r="2537" spans="14:14">
      <c r="N2537" s="57"/>
    </row>
    <row r="2538" spans="14:14">
      <c r="N2538" s="57"/>
    </row>
    <row r="2539" spans="14:14">
      <c r="N2539" s="57"/>
    </row>
    <row r="2540" spans="14:14">
      <c r="N2540" s="57"/>
    </row>
    <row r="2541" spans="14:14">
      <c r="N2541" s="57"/>
    </row>
    <row r="2542" spans="14:14">
      <c r="N2542" s="57"/>
    </row>
    <row r="2543" spans="14:14">
      <c r="N2543" s="57"/>
    </row>
    <row r="2544" spans="14:14">
      <c r="N2544" s="57"/>
    </row>
    <row r="2545" spans="14:14">
      <c r="N2545" s="57"/>
    </row>
    <row r="2546" spans="14:14">
      <c r="N2546" s="57"/>
    </row>
    <row r="2547" spans="14:14">
      <c r="N2547" s="57"/>
    </row>
    <row r="2548" spans="14:14">
      <c r="N2548" s="57"/>
    </row>
    <row r="2549" spans="14:14">
      <c r="N2549" s="57"/>
    </row>
    <row r="2550" spans="14:14">
      <c r="N2550" s="57"/>
    </row>
    <row r="2551" spans="14:14">
      <c r="N2551" s="57"/>
    </row>
    <row r="2552" spans="14:14">
      <c r="N2552" s="57"/>
    </row>
    <row r="2553" spans="14:14">
      <c r="N2553" s="57"/>
    </row>
    <row r="2554" spans="14:14">
      <c r="N2554" s="57"/>
    </row>
    <row r="2555" spans="14:14">
      <c r="N2555" s="57"/>
    </row>
    <row r="2556" spans="14:14">
      <c r="N2556" s="57"/>
    </row>
    <row r="2557" spans="14:14">
      <c r="N2557" s="57"/>
    </row>
    <row r="2558" spans="14:14">
      <c r="N2558" s="57"/>
    </row>
    <row r="2559" spans="14:14">
      <c r="N2559" s="57"/>
    </row>
    <row r="2560" spans="14:14">
      <c r="N2560" s="57"/>
    </row>
    <row r="2561" spans="14:14">
      <c r="N2561" s="57"/>
    </row>
    <row r="2562" spans="14:14">
      <c r="N2562" s="57"/>
    </row>
    <row r="2563" spans="14:14">
      <c r="N2563" s="57"/>
    </row>
    <row r="2564" spans="14:14">
      <c r="N2564" s="57"/>
    </row>
    <row r="2565" spans="14:14">
      <c r="N2565" s="57"/>
    </row>
    <row r="2566" spans="14:14">
      <c r="N2566" s="57"/>
    </row>
    <row r="2567" spans="14:14">
      <c r="N2567" s="57"/>
    </row>
    <row r="2568" spans="14:14">
      <c r="N2568" s="57"/>
    </row>
    <row r="2569" spans="14:14">
      <c r="N2569" s="57"/>
    </row>
    <row r="2570" spans="14:14">
      <c r="N2570" s="57"/>
    </row>
    <row r="2571" spans="14:14">
      <c r="N2571" s="57"/>
    </row>
    <row r="2572" spans="14:14">
      <c r="N2572" s="57"/>
    </row>
    <row r="2573" spans="14:14">
      <c r="N2573" s="57"/>
    </row>
    <row r="2574" spans="14:14">
      <c r="N2574" s="57"/>
    </row>
    <row r="2575" spans="14:14">
      <c r="N2575" s="57"/>
    </row>
    <row r="2576" spans="14:14">
      <c r="N2576" s="57"/>
    </row>
    <row r="2577" spans="14:14">
      <c r="N2577" s="57"/>
    </row>
    <row r="2578" spans="14:14">
      <c r="N2578" s="57"/>
    </row>
    <row r="2579" spans="14:14">
      <c r="N2579" s="57"/>
    </row>
    <row r="2580" spans="14:14">
      <c r="N2580" s="57"/>
    </row>
    <row r="2581" spans="14:14">
      <c r="N2581" s="57"/>
    </row>
    <row r="2582" spans="14:14">
      <c r="N2582" s="57"/>
    </row>
    <row r="2583" spans="14:14">
      <c r="N2583" s="57"/>
    </row>
    <row r="2584" spans="14:14">
      <c r="N2584" s="57"/>
    </row>
    <row r="2585" spans="14:14">
      <c r="N2585" s="57"/>
    </row>
    <row r="2586" spans="14:14">
      <c r="N2586" s="57"/>
    </row>
    <row r="2587" spans="14:14">
      <c r="N2587" s="57"/>
    </row>
    <row r="2588" spans="14:14">
      <c r="N2588" s="57"/>
    </row>
    <row r="2589" spans="14:14">
      <c r="N2589" s="57"/>
    </row>
    <row r="2590" spans="14:14">
      <c r="N2590" s="57"/>
    </row>
    <row r="2591" spans="14:14">
      <c r="N2591" s="57"/>
    </row>
    <row r="2592" spans="14:14">
      <c r="N2592" s="57"/>
    </row>
    <row r="2593" spans="14:14">
      <c r="N2593" s="57"/>
    </row>
    <row r="2594" spans="14:14">
      <c r="N2594" s="57"/>
    </row>
    <row r="2595" spans="14:14">
      <c r="N2595" s="57"/>
    </row>
    <row r="2596" spans="14:14">
      <c r="N2596" s="57"/>
    </row>
    <row r="2597" spans="14:14">
      <c r="N2597" s="57"/>
    </row>
    <row r="2598" spans="14:14">
      <c r="N2598" s="57"/>
    </row>
    <row r="2599" spans="14:14">
      <c r="N2599" s="57"/>
    </row>
    <row r="2600" spans="14:14">
      <c r="N2600" s="57"/>
    </row>
    <row r="2601" spans="14:14">
      <c r="N2601" s="57"/>
    </row>
    <row r="2602" spans="14:14">
      <c r="N2602" s="57"/>
    </row>
    <row r="2603" spans="14:14">
      <c r="N2603" s="57"/>
    </row>
    <row r="2604" spans="14:14">
      <c r="N2604" s="57"/>
    </row>
    <row r="2605" spans="14:14">
      <c r="N2605" s="57"/>
    </row>
    <row r="2606" spans="14:14">
      <c r="N2606" s="57"/>
    </row>
    <row r="2607" spans="14:14">
      <c r="N2607" s="57"/>
    </row>
    <row r="2608" spans="14:14">
      <c r="N2608" s="57"/>
    </row>
    <row r="2609" spans="14:14">
      <c r="N2609" s="57"/>
    </row>
    <row r="2610" spans="14:14">
      <c r="N2610" s="57"/>
    </row>
    <row r="2611" spans="14:14">
      <c r="N2611" s="57"/>
    </row>
    <row r="2612" spans="14:14">
      <c r="N2612" s="57"/>
    </row>
    <row r="2613" spans="14:14">
      <c r="N2613" s="57"/>
    </row>
    <row r="2614" spans="14:14">
      <c r="N2614" s="57"/>
    </row>
    <row r="2615" spans="14:14">
      <c r="N2615" s="57"/>
    </row>
    <row r="2616" spans="14:14">
      <c r="N2616" s="57"/>
    </row>
    <row r="2617" spans="14:14">
      <c r="N2617" s="57"/>
    </row>
    <row r="2618" spans="14:14">
      <c r="N2618" s="57"/>
    </row>
    <row r="2619" spans="14:14">
      <c r="N2619" s="57"/>
    </row>
    <row r="2620" spans="14:14">
      <c r="N2620" s="57"/>
    </row>
    <row r="2621" spans="14:14">
      <c r="N2621" s="57"/>
    </row>
    <row r="2622" spans="14:14">
      <c r="N2622" s="57"/>
    </row>
    <row r="2623" spans="14:14">
      <c r="N2623" s="57"/>
    </row>
    <row r="2624" spans="14:14">
      <c r="N2624" s="57"/>
    </row>
    <row r="2625" spans="14:14">
      <c r="N2625" s="57"/>
    </row>
    <row r="2626" spans="14:14">
      <c r="N2626" s="57"/>
    </row>
    <row r="2627" spans="14:14">
      <c r="N2627" s="57"/>
    </row>
    <row r="2628" spans="14:14">
      <c r="N2628" s="57"/>
    </row>
    <row r="2629" spans="14:14">
      <c r="N2629" s="57"/>
    </row>
    <row r="2630" spans="14:14">
      <c r="N2630" s="57"/>
    </row>
    <row r="2631" spans="14:14">
      <c r="N2631" s="57"/>
    </row>
    <row r="2632" spans="14:14">
      <c r="N2632" s="57"/>
    </row>
    <row r="2633" spans="14:14">
      <c r="N2633" s="57"/>
    </row>
    <row r="2634" spans="14:14">
      <c r="N2634" s="57"/>
    </row>
    <row r="2635" spans="14:14">
      <c r="N2635" s="57"/>
    </row>
    <row r="2636" spans="14:14">
      <c r="N2636" s="57"/>
    </row>
    <row r="2637" spans="14:14">
      <c r="N2637" s="57"/>
    </row>
    <row r="2638" spans="14:14">
      <c r="N2638" s="57"/>
    </row>
    <row r="2639" spans="14:14">
      <c r="N2639" s="57"/>
    </row>
    <row r="2640" spans="14:14">
      <c r="N2640" s="57"/>
    </row>
    <row r="2641" spans="14:14">
      <c r="N2641" s="57"/>
    </row>
    <row r="2642" spans="14:14">
      <c r="N2642" s="57"/>
    </row>
    <row r="2643" spans="14:14">
      <c r="N2643" s="57"/>
    </row>
    <row r="2644" spans="14:14">
      <c r="N2644" s="57"/>
    </row>
    <row r="2645" spans="14:14">
      <c r="N2645" s="57"/>
    </row>
    <row r="2646" spans="14:14">
      <c r="N2646" s="57"/>
    </row>
    <row r="2647" spans="14:14">
      <c r="N2647" s="57"/>
    </row>
    <row r="2648" spans="14:14">
      <c r="N2648" s="57"/>
    </row>
    <row r="2649" spans="14:14">
      <c r="N2649" s="57"/>
    </row>
    <row r="2650" spans="14:14">
      <c r="N2650" s="57"/>
    </row>
    <row r="2651" spans="14:14">
      <c r="N2651" s="57"/>
    </row>
    <row r="2652" spans="14:14">
      <c r="N2652" s="57"/>
    </row>
    <row r="2653" spans="14:14">
      <c r="N2653" s="57"/>
    </row>
    <row r="2654" spans="14:14">
      <c r="N2654" s="57"/>
    </row>
    <row r="2655" spans="14:14">
      <c r="N2655" s="57"/>
    </row>
    <row r="2656" spans="14:14">
      <c r="N2656" s="57"/>
    </row>
    <row r="2657" spans="14:14">
      <c r="N2657" s="57"/>
    </row>
    <row r="2658" spans="14:14">
      <c r="N2658" s="57"/>
    </row>
    <row r="2659" spans="14:14">
      <c r="N2659" s="57"/>
    </row>
    <row r="2660" spans="14:14">
      <c r="N2660" s="57"/>
    </row>
    <row r="2661" spans="14:14">
      <c r="N2661" s="57"/>
    </row>
    <row r="2662" spans="14:14">
      <c r="N2662" s="57"/>
    </row>
    <row r="2663" spans="14:14">
      <c r="N2663" s="57"/>
    </row>
    <row r="2664" spans="14:14">
      <c r="N2664" s="57"/>
    </row>
    <row r="2665" spans="14:14">
      <c r="N2665" s="57"/>
    </row>
    <row r="2666" spans="14:14">
      <c r="N2666" s="57"/>
    </row>
    <row r="2667" spans="14:14">
      <c r="N2667" s="57"/>
    </row>
    <row r="2668" spans="14:14">
      <c r="N2668" s="57"/>
    </row>
    <row r="2669" spans="14:14">
      <c r="N2669" s="57"/>
    </row>
    <row r="2670" spans="14:14">
      <c r="N2670" s="57"/>
    </row>
    <row r="2671" spans="14:14">
      <c r="N2671" s="57"/>
    </row>
    <row r="2672" spans="14:14">
      <c r="N2672" s="57"/>
    </row>
    <row r="2673" spans="14:14">
      <c r="N2673" s="57"/>
    </row>
    <row r="2674" spans="14:14">
      <c r="N2674" s="57"/>
    </row>
    <row r="2675" spans="14:14">
      <c r="N2675" s="57"/>
    </row>
    <row r="2676" spans="14:14">
      <c r="N2676" s="57"/>
    </row>
    <row r="2677" spans="14:14">
      <c r="N2677" s="57"/>
    </row>
    <row r="2678" spans="14:14">
      <c r="N2678" s="57"/>
    </row>
    <row r="2679" spans="14:14">
      <c r="N2679" s="57"/>
    </row>
    <row r="2680" spans="14:14">
      <c r="N2680" s="57"/>
    </row>
    <row r="2681" spans="14:14">
      <c r="N2681" s="57"/>
    </row>
    <row r="2682" spans="14:14">
      <c r="N2682" s="57"/>
    </row>
    <row r="2683" spans="14:14">
      <c r="N2683" s="57"/>
    </row>
    <row r="2684" spans="14:14">
      <c r="N2684" s="57"/>
    </row>
    <row r="2685" spans="14:14">
      <c r="N2685" s="57"/>
    </row>
    <row r="2686" spans="14:14">
      <c r="N2686" s="57"/>
    </row>
    <row r="2687" spans="14:14">
      <c r="N2687" s="57"/>
    </row>
    <row r="2688" spans="14:14">
      <c r="N2688" s="57"/>
    </row>
    <row r="2689" spans="14:14">
      <c r="N2689" s="57"/>
    </row>
    <row r="2690" spans="14:14">
      <c r="N2690" s="57"/>
    </row>
    <row r="2691" spans="14:14">
      <c r="N2691" s="57"/>
    </row>
    <row r="2692" spans="14:14">
      <c r="N2692" s="57"/>
    </row>
    <row r="2693" spans="14:14">
      <c r="N2693" s="57"/>
    </row>
    <row r="2694" spans="14:14">
      <c r="N2694" s="57"/>
    </row>
    <row r="2695" spans="14:14">
      <c r="N2695" s="57"/>
    </row>
    <row r="2696" spans="14:14">
      <c r="N2696" s="57"/>
    </row>
    <row r="2697" spans="14:14">
      <c r="N2697" s="57"/>
    </row>
    <row r="2698" spans="14:14">
      <c r="N2698" s="57"/>
    </row>
    <row r="2699" spans="14:14">
      <c r="N2699" s="57"/>
    </row>
    <row r="2700" spans="14:14">
      <c r="N2700" s="57"/>
    </row>
    <row r="2701" spans="14:14">
      <c r="N2701" s="57"/>
    </row>
    <row r="2702" spans="14:14">
      <c r="N2702" s="57"/>
    </row>
    <row r="2703" spans="14:14">
      <c r="N2703" s="57"/>
    </row>
    <row r="2704" spans="14:14">
      <c r="N2704" s="57"/>
    </row>
    <row r="2705" spans="14:14">
      <c r="N2705" s="57"/>
    </row>
    <row r="2706" spans="14:14">
      <c r="N2706" s="57"/>
    </row>
    <row r="2707" spans="14:14">
      <c r="N2707" s="57"/>
    </row>
    <row r="2708" spans="14:14">
      <c r="N2708" s="57"/>
    </row>
    <row r="2709" spans="14:14">
      <c r="N2709" s="57"/>
    </row>
    <row r="2710" spans="14:14">
      <c r="N2710" s="57"/>
    </row>
    <row r="2711" spans="14:14">
      <c r="N2711" s="57"/>
    </row>
    <row r="2712" spans="14:14">
      <c r="N2712" s="57"/>
    </row>
    <row r="2713" spans="14:14">
      <c r="N2713" s="57"/>
    </row>
    <row r="2714" spans="14:14">
      <c r="N2714" s="57"/>
    </row>
    <row r="2715" spans="14:14">
      <c r="N2715" s="57"/>
    </row>
    <row r="2716" spans="14:14">
      <c r="N2716" s="57"/>
    </row>
    <row r="2717" spans="14:14">
      <c r="N2717" s="57"/>
    </row>
    <row r="2718" spans="14:14">
      <c r="N2718" s="57"/>
    </row>
    <row r="2719" spans="14:14">
      <c r="N2719" s="57"/>
    </row>
    <row r="2720" spans="14:14">
      <c r="N2720" s="57"/>
    </row>
    <row r="2721" spans="14:14">
      <c r="N2721" s="57"/>
    </row>
    <row r="2722" spans="14:14">
      <c r="N2722" s="57"/>
    </row>
    <row r="2723" spans="14:14">
      <c r="N2723" s="57"/>
    </row>
    <row r="2724" spans="14:14">
      <c r="N2724" s="57"/>
    </row>
    <row r="2725" spans="14:14">
      <c r="N2725" s="57"/>
    </row>
    <row r="2726" spans="14:14">
      <c r="N2726" s="57"/>
    </row>
    <row r="2727" spans="14:14">
      <c r="N2727" s="57"/>
    </row>
    <row r="2728" spans="14:14">
      <c r="N2728" s="57"/>
    </row>
    <row r="2729" spans="14:14">
      <c r="N2729" s="57"/>
    </row>
    <row r="2730" spans="14:14">
      <c r="N2730" s="57"/>
    </row>
    <row r="2731" spans="14:14">
      <c r="N2731" s="57"/>
    </row>
    <row r="2732" spans="14:14">
      <c r="N2732" s="57"/>
    </row>
    <row r="2733" spans="14:14">
      <c r="N2733" s="57"/>
    </row>
    <row r="2734" spans="14:14">
      <c r="N2734" s="57"/>
    </row>
    <row r="2735" spans="14:14">
      <c r="N2735" s="57"/>
    </row>
    <row r="2736" spans="14:14">
      <c r="N2736" s="57"/>
    </row>
    <row r="2737" spans="14:14">
      <c r="N2737" s="57"/>
    </row>
    <row r="2738" spans="14:14">
      <c r="N2738" s="57"/>
    </row>
    <row r="2739" spans="14:14">
      <c r="N2739" s="57"/>
    </row>
    <row r="2740" spans="14:14">
      <c r="N2740" s="57"/>
    </row>
    <row r="2741" spans="14:14">
      <c r="N2741" s="57"/>
    </row>
    <row r="2742" spans="14:14">
      <c r="N2742" s="57"/>
    </row>
    <row r="2743" spans="14:14">
      <c r="N2743" s="57"/>
    </row>
    <row r="2744" spans="14:14">
      <c r="N2744" s="57"/>
    </row>
    <row r="2745" spans="14:14">
      <c r="N2745" s="57"/>
    </row>
    <row r="2746" spans="14:14">
      <c r="N2746" s="57"/>
    </row>
    <row r="2747" spans="14:14">
      <c r="N2747" s="57"/>
    </row>
    <row r="2748" spans="14:14">
      <c r="N2748" s="57"/>
    </row>
    <row r="2749" spans="14:14">
      <c r="N2749" s="57"/>
    </row>
    <row r="2750" spans="14:14">
      <c r="N2750" s="57"/>
    </row>
    <row r="2751" spans="14:14">
      <c r="N2751" s="57"/>
    </row>
    <row r="2752" spans="14:14">
      <c r="N2752" s="57"/>
    </row>
    <row r="2753" spans="14:14">
      <c r="N2753" s="57"/>
    </row>
    <row r="2754" spans="14:14">
      <c r="N2754" s="57"/>
    </row>
    <row r="2755" spans="14:14">
      <c r="N2755" s="57"/>
    </row>
    <row r="2756" spans="14:14">
      <c r="N2756" s="57"/>
    </row>
    <row r="2757" spans="14:14">
      <c r="N2757" s="57"/>
    </row>
    <row r="2758" spans="14:14">
      <c r="N2758" s="57"/>
    </row>
    <row r="2759" spans="14:14">
      <c r="N2759" s="57"/>
    </row>
    <row r="2760" spans="14:14">
      <c r="N2760" s="57"/>
    </row>
    <row r="2761" spans="14:14">
      <c r="N2761" s="57"/>
    </row>
    <row r="2762" spans="14:14">
      <c r="N2762" s="57"/>
    </row>
    <row r="2763" spans="14:14">
      <c r="N2763" s="57"/>
    </row>
    <row r="2764" spans="14:14">
      <c r="N2764" s="57"/>
    </row>
    <row r="2765" spans="14:14">
      <c r="N2765" s="57"/>
    </row>
    <row r="2766" spans="14:14">
      <c r="N2766" s="57"/>
    </row>
    <row r="2767" spans="14:14">
      <c r="N2767" s="57"/>
    </row>
    <row r="2768" spans="14:14">
      <c r="N2768" s="57"/>
    </row>
    <row r="2769" spans="14:14">
      <c r="N2769" s="57"/>
    </row>
    <row r="2770" spans="14:14">
      <c r="N2770" s="57"/>
    </row>
    <row r="2771" spans="14:14">
      <c r="N2771" s="57"/>
    </row>
    <row r="2772" spans="14:14">
      <c r="N2772" s="57"/>
    </row>
    <row r="2773" spans="14:14">
      <c r="N2773" s="57"/>
    </row>
    <row r="2774" spans="14:14">
      <c r="N2774" s="57"/>
    </row>
    <row r="2775" spans="14:14">
      <c r="N2775" s="57"/>
    </row>
    <row r="2776" spans="14:14">
      <c r="N2776" s="57"/>
    </row>
    <row r="2777" spans="14:14">
      <c r="N2777" s="57"/>
    </row>
    <row r="2778" spans="14:14">
      <c r="N2778" s="57"/>
    </row>
    <row r="2779" spans="14:14">
      <c r="N2779" s="57"/>
    </row>
    <row r="2780" spans="14:14">
      <c r="N2780" s="57"/>
    </row>
    <row r="2781" spans="14:14">
      <c r="N2781" s="57"/>
    </row>
    <row r="2782" spans="14:14">
      <c r="N2782" s="57"/>
    </row>
    <row r="2783" spans="14:14">
      <c r="N2783" s="57"/>
    </row>
    <row r="2784" spans="14:14">
      <c r="N2784" s="57"/>
    </row>
    <row r="2785" spans="14:14">
      <c r="N2785" s="57"/>
    </row>
    <row r="2786" spans="14:14">
      <c r="N2786" s="57"/>
    </row>
    <row r="2787" spans="14:14">
      <c r="N2787" s="57"/>
    </row>
    <row r="2788" spans="14:14">
      <c r="N2788" s="57"/>
    </row>
    <row r="2789" spans="14:14">
      <c r="N2789" s="57"/>
    </row>
    <row r="2790" spans="14:14">
      <c r="N2790" s="57"/>
    </row>
    <row r="2791" spans="14:14">
      <c r="N2791" s="57"/>
    </row>
    <row r="2792" spans="14:14">
      <c r="N2792" s="57"/>
    </row>
    <row r="2793" spans="14:14">
      <c r="N2793" s="57"/>
    </row>
    <row r="2794" spans="14:14">
      <c r="N2794" s="57"/>
    </row>
    <row r="2795" spans="14:14">
      <c r="N2795" s="57"/>
    </row>
    <row r="2796" spans="14:14">
      <c r="N2796" s="57"/>
    </row>
    <row r="2797" spans="14:14">
      <c r="N2797" s="57"/>
    </row>
    <row r="2798" spans="14:14">
      <c r="N2798" s="57"/>
    </row>
    <row r="2799" spans="14:14">
      <c r="N2799" s="57"/>
    </row>
    <row r="2800" spans="14:14">
      <c r="N2800" s="57"/>
    </row>
    <row r="2801" spans="14:14">
      <c r="N2801" s="57"/>
    </row>
    <row r="2802" spans="14:14">
      <c r="N2802" s="57"/>
    </row>
    <row r="2803" spans="14:14">
      <c r="N2803" s="57"/>
    </row>
    <row r="2804" spans="14:14">
      <c r="N2804" s="57"/>
    </row>
    <row r="2805" spans="14:14">
      <c r="N2805" s="57"/>
    </row>
    <row r="2806" spans="14:14">
      <c r="N2806" s="57"/>
    </row>
    <row r="2807" spans="14:14">
      <c r="N2807" s="57"/>
    </row>
    <row r="2808" spans="14:14">
      <c r="N2808" s="57"/>
    </row>
    <row r="2809" spans="14:14">
      <c r="N2809" s="57"/>
    </row>
    <row r="2810" spans="14:14">
      <c r="N2810" s="57"/>
    </row>
    <row r="2811" spans="14:14">
      <c r="N2811" s="57"/>
    </row>
    <row r="2812" spans="14:14">
      <c r="N2812" s="57"/>
    </row>
    <row r="2813" spans="14:14">
      <c r="N2813" s="57"/>
    </row>
    <row r="2814" spans="14:14">
      <c r="N2814" s="57"/>
    </row>
    <row r="2815" spans="14:14">
      <c r="N2815" s="57"/>
    </row>
    <row r="2816" spans="14:14">
      <c r="N2816" s="57"/>
    </row>
    <row r="2817" spans="14:14">
      <c r="N2817" s="57"/>
    </row>
    <row r="2818" spans="14:14">
      <c r="N2818" s="57"/>
    </row>
    <row r="2819" spans="14:14">
      <c r="N2819" s="57"/>
    </row>
    <row r="2820" spans="14:14">
      <c r="N2820" s="57"/>
    </row>
    <row r="2821" spans="14:14">
      <c r="N2821" s="57"/>
    </row>
    <row r="2822" spans="14:14">
      <c r="N2822" s="57"/>
    </row>
    <row r="2823" spans="14:14">
      <c r="N2823" s="57"/>
    </row>
    <row r="2824" spans="14:14">
      <c r="N2824" s="57"/>
    </row>
    <row r="2825" spans="14:14">
      <c r="N2825" s="57"/>
    </row>
    <row r="2826" spans="14:14">
      <c r="N2826" s="57"/>
    </row>
    <row r="2827" spans="14:14">
      <c r="N2827" s="57"/>
    </row>
    <row r="2828" spans="14:14">
      <c r="N2828" s="57"/>
    </row>
    <row r="2829" spans="14:14">
      <c r="N2829" s="57"/>
    </row>
    <row r="2830" spans="14:14">
      <c r="N2830" s="57"/>
    </row>
    <row r="2831" spans="14:14">
      <c r="N2831" s="57"/>
    </row>
    <row r="2832" spans="14:14">
      <c r="N2832" s="57"/>
    </row>
    <row r="2833" spans="14:14">
      <c r="N2833" s="57"/>
    </row>
    <row r="2834" spans="14:14">
      <c r="N2834" s="57"/>
    </row>
    <row r="2835" spans="14:14">
      <c r="N2835" s="57"/>
    </row>
    <row r="2836" spans="14:14">
      <c r="N2836" s="57"/>
    </row>
    <row r="2837" spans="14:14">
      <c r="N2837" s="57"/>
    </row>
    <row r="2838" spans="14:14">
      <c r="N2838" s="57"/>
    </row>
    <row r="2839" spans="14:14">
      <c r="N2839" s="57"/>
    </row>
    <row r="2840" spans="14:14">
      <c r="N2840" s="57"/>
    </row>
    <row r="2841" spans="14:14">
      <c r="N2841" s="57"/>
    </row>
    <row r="2842" spans="14:14">
      <c r="N2842" s="57"/>
    </row>
  </sheetData>
  <autoFilter ref="G1:N2332" xr:uid="{00000000-0009-0000-0000-000005000000}"/>
  <mergeCells count="1">
    <mergeCell ref="B1:C1"/>
  </mergeCells>
  <phoneticPr fontId="275" type="noConversion"/>
  <conditionalFormatting sqref="N1:N2 M1:M1048576">
    <cfRule type="cellIs" dxfId="3" priority="3" operator="equal">
      <formula>"تحویل شده"</formula>
    </cfRule>
    <cfRule type="cellIs" dxfId="2" priority="4" operator="equal">
      <formula>"تحویل نشده"</formula>
    </cfRule>
  </conditionalFormatting>
  <conditionalFormatting sqref="O2">
    <cfRule type="cellIs" dxfId="1" priority="1" operator="equal">
      <formula>"تحویل شده"</formula>
    </cfRule>
    <cfRule type="cellIs" dxfId="0" priority="2" operator="equal">
      <formula>"تحویل نشده"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1002"/>
  <sheetViews>
    <sheetView rightToLeft="1" workbookViewId="0">
      <selection activeCell="F25" sqref="F25"/>
    </sheetView>
  </sheetViews>
  <sheetFormatPr defaultRowHeight="18"/>
  <cols>
    <col min="1" max="1" width="6.5703125" customWidth="1"/>
    <col min="2" max="2" width="12.28515625" customWidth="1"/>
    <col min="3" max="3" width="0" hidden="1" customWidth="1"/>
    <col min="4" max="4" width="9" style="222"/>
    <col min="5" max="5" width="11.140625" style="222" bestFit="1" customWidth="1"/>
    <col min="6" max="6" width="18.28515625" style="222" bestFit="1" customWidth="1"/>
    <col min="7" max="7" width="15.42578125" style="222" bestFit="1" customWidth="1"/>
    <col min="8" max="8" width="26.7109375" style="222" bestFit="1" customWidth="1"/>
    <col min="9" max="9" width="11.42578125" style="222" customWidth="1"/>
  </cols>
  <sheetData>
    <row r="1" spans="1:17" ht="18.75" thickBot="1">
      <c r="Q1" t="s">
        <v>1799</v>
      </c>
    </row>
    <row r="2" spans="1:17" ht="23.25" thickBot="1">
      <c r="A2" s="227" t="s">
        <v>1796</v>
      </c>
      <c r="B2" s="228" t="s">
        <v>1820</v>
      </c>
      <c r="D2" s="224" t="s">
        <v>2638</v>
      </c>
      <c r="E2" s="225" t="s">
        <v>1793</v>
      </c>
      <c r="F2" s="225" t="s">
        <v>2634</v>
      </c>
      <c r="G2" s="225" t="s">
        <v>1795</v>
      </c>
      <c r="H2" s="225" t="s">
        <v>2380</v>
      </c>
      <c r="I2" s="226" t="s">
        <v>2635</v>
      </c>
      <c r="Q2" t="s">
        <v>1801</v>
      </c>
    </row>
    <row r="3" spans="1:17">
      <c r="C3" t="str">
        <f>$B$2&amp;"-"&amp;D3</f>
        <v>خدمات و نگهبانی-1</v>
      </c>
      <c r="D3" s="223">
        <v>1</v>
      </c>
      <c r="E3" s="223">
        <f>IFERROR(VLOOKUP($C3,macro!B:H,7,),"")</f>
        <v>651</v>
      </c>
      <c r="F3" s="223" t="str">
        <f>IFERROR(VLOOKUP(E3,DATABASE!$B:$C,2,FALSE),"")</f>
        <v>محمود سليمي</v>
      </c>
      <c r="G3" s="223" t="str">
        <f>IFERROR(VLOOKUP(E3,DATABASE!$B:$D,3,FALSE),"")</f>
        <v>اپراتور خط ریخته گری</v>
      </c>
      <c r="H3" s="223" t="str">
        <f>IFERROR(VLOOKUP(C3,macro!$B:$K,10,FALSE),"")</f>
        <v>لباس كار نسوز(بلوز و شلوار)</v>
      </c>
      <c r="I3" s="223" t="str">
        <f>IFERROR(VLOOKUP(C3,macro!$B:$G,6,FALSE),"")</f>
        <v>1402/05/16</v>
      </c>
      <c r="Q3" t="s">
        <v>1804</v>
      </c>
    </row>
    <row r="4" spans="1:17">
      <c r="C4" t="str">
        <f t="shared" ref="C4:C67" si="0">$B$2&amp;"-"&amp;D4</f>
        <v>خدمات و نگهبانی-2</v>
      </c>
      <c r="D4" s="7">
        <v>2</v>
      </c>
      <c r="E4" s="7">
        <f>IFERROR(VLOOKUP($C4,macro!B:H,7,),"")</f>
        <v>280</v>
      </c>
      <c r="F4" s="7" t="str">
        <f>IFERROR(VLOOKUP(E4,DATABASE!$B:$C,2,FALSE),"")</f>
        <v>محمدرضا زارع</v>
      </c>
      <c r="G4" s="7" t="str">
        <f>IFERROR(VLOOKUP(E4,DATABASE!$B:$D,3,FALSE),"")</f>
        <v xml:space="preserve">کارگرخدمات </v>
      </c>
      <c r="H4" s="7" t="str">
        <f>IFERROR(VLOOKUP(C4,macro!$B:$K,10,FALSE),"")</f>
        <v>عمومي - آفتاب گير حصيري</v>
      </c>
      <c r="I4" s="7" t="str">
        <f>IFERROR(VLOOKUP(C4,macro!$B:$G,6,FALSE),"")</f>
        <v>1402/05/23</v>
      </c>
      <c r="Q4" t="s">
        <v>1806</v>
      </c>
    </row>
    <row r="5" spans="1:17">
      <c r="C5" t="str">
        <f t="shared" si="0"/>
        <v>خدمات و نگهبانی-3</v>
      </c>
      <c r="D5" s="7">
        <v>3</v>
      </c>
      <c r="E5" s="7">
        <f>IFERROR(VLOOKUP($C5,macro!B:H,7,),"")</f>
        <v>651</v>
      </c>
      <c r="F5" s="7" t="str">
        <f>IFERROR(VLOOKUP(E5,DATABASE!$B:$C,2,FALSE),"")</f>
        <v>محمود سليمي</v>
      </c>
      <c r="G5" s="7" t="str">
        <f>IFERROR(VLOOKUP(E5,DATABASE!$B:$D,3,FALSE),"")</f>
        <v>اپراتور خط ریخته گری</v>
      </c>
      <c r="H5" s="7" t="str">
        <f>IFERROR(VLOOKUP(C5,macro!$B:$K,10,FALSE),"")</f>
        <v>هدگير نقاب</v>
      </c>
      <c r="I5" s="7" t="str">
        <f>IFERROR(VLOOKUP(C5,macro!$B:$G,6,FALSE),"")</f>
        <v>1402/06/16</v>
      </c>
      <c r="Q5" t="s">
        <v>1809</v>
      </c>
    </row>
    <row r="6" spans="1:17">
      <c r="C6" t="str">
        <f t="shared" si="0"/>
        <v>خدمات و نگهبانی-4</v>
      </c>
      <c r="D6" s="7">
        <v>4</v>
      </c>
      <c r="E6" s="7">
        <f>IFERROR(VLOOKUP($C6,macro!B:H,7,),"")</f>
        <v>651</v>
      </c>
      <c r="F6" s="7" t="str">
        <f>IFERROR(VLOOKUP(E6,DATABASE!$B:$C,2,FALSE),"")</f>
        <v>محمود سليمي</v>
      </c>
      <c r="G6" s="7" t="str">
        <f>IFERROR(VLOOKUP(E6,DATABASE!$B:$D,3,FALSE),"")</f>
        <v>اپراتور خط ریخته گری</v>
      </c>
      <c r="H6" s="7" t="str">
        <f>IFERROR(VLOOKUP(C6,macro!$B:$K,10,FALSE),"")</f>
        <v>لباس كار نسوز(بلوز و شلوار)</v>
      </c>
      <c r="I6" s="7" t="str">
        <f>IFERROR(VLOOKUP(C6,macro!$B:$G,6,FALSE),"")</f>
        <v>1402/08/03</v>
      </c>
      <c r="Q6" t="s">
        <v>1814</v>
      </c>
    </row>
    <row r="7" spans="1:17">
      <c r="C7" t="str">
        <f t="shared" si="0"/>
        <v>خدمات و نگهبانی-5</v>
      </c>
      <c r="D7" s="7">
        <v>5</v>
      </c>
      <c r="E7" s="7">
        <f>IFERROR(VLOOKUP($C7,macro!B:H,7,),"")</f>
        <v>760</v>
      </c>
      <c r="F7" s="7" t="str">
        <f>IFERROR(VLOOKUP(E7,DATABASE!$B:$C,2,FALSE),"")</f>
        <v>مهرداد عليمردان پور</v>
      </c>
      <c r="G7" s="7" t="str">
        <f>IFERROR(VLOOKUP(E7,DATABASE!$B:$D,3,FALSE),"")</f>
        <v xml:space="preserve">کارگرخدمات </v>
      </c>
      <c r="H7" s="7" t="str">
        <f>IFERROR(VLOOKUP(C7,macro!$B:$K,10,FALSE),"")</f>
        <v>لباس كار معمولي- بلوز و شلوار</v>
      </c>
      <c r="I7" s="7" t="str">
        <f>IFERROR(VLOOKUP(C7,macro!$B:$G,6,FALSE),"")</f>
        <v>1402/08/18</v>
      </c>
      <c r="Q7" t="s">
        <v>1820</v>
      </c>
    </row>
    <row r="8" spans="1:17">
      <c r="C8" t="str">
        <f t="shared" si="0"/>
        <v>خدمات و نگهبانی-6</v>
      </c>
      <c r="D8" s="7">
        <v>6</v>
      </c>
      <c r="E8" s="7">
        <f>IFERROR(VLOOKUP($C8,macro!B:H,7,),"")</f>
        <v>630</v>
      </c>
      <c r="F8" s="7" t="str">
        <f>IFERROR(VLOOKUP(E8,DATABASE!$B:$C,2,FALSE),"")</f>
        <v>صادق محمودي مقدم</v>
      </c>
      <c r="G8" s="7" t="str">
        <f>IFERROR(VLOOKUP(E8,DATABASE!$B:$D,3,FALSE),"")</f>
        <v>کارگر خدمات</v>
      </c>
      <c r="H8" s="7" t="str">
        <f>IFERROR(VLOOKUP(C8,macro!$B:$K,10,FALSE),"")</f>
        <v xml:space="preserve">لباس كار ديرسوز(شلوار) </v>
      </c>
      <c r="I8" s="7" t="str">
        <f>IFERROR(VLOOKUP(C8,macro!$B:$G,6,FALSE),"")</f>
        <v>1402/09/14</v>
      </c>
      <c r="Q8" t="s">
        <v>1959</v>
      </c>
    </row>
    <row r="9" spans="1:17">
      <c r="C9" t="str">
        <f t="shared" si="0"/>
        <v>خدمات و نگهبانی-7</v>
      </c>
      <c r="D9" s="7">
        <v>7</v>
      </c>
      <c r="E9" s="7">
        <f>IFERROR(VLOOKUP($C9,macro!B:H,7,),"")</f>
        <v>280</v>
      </c>
      <c r="F9" s="7" t="str">
        <f>IFERROR(VLOOKUP(E9,DATABASE!$B:$C,2,FALSE),"")</f>
        <v>محمدرضا زارع</v>
      </c>
      <c r="G9" s="7" t="str">
        <f>IFERROR(VLOOKUP(E9,DATABASE!$B:$D,3,FALSE),"")</f>
        <v xml:space="preserve">کارگرخدمات </v>
      </c>
      <c r="H9" s="7" t="str">
        <f>IFERROR(VLOOKUP(C9,macro!$B:$K,10,FALSE),"")</f>
        <v>لباس كار(بلوز و شلوار)</v>
      </c>
      <c r="I9" s="7" t="str">
        <f>IFERROR(VLOOKUP(C9,macro!$B:$G,6,FALSE),"")</f>
        <v>1402/10/12</v>
      </c>
      <c r="Q9" t="s">
        <v>2019</v>
      </c>
    </row>
    <row r="10" spans="1:17">
      <c r="C10" t="str">
        <f t="shared" si="0"/>
        <v>خدمات و نگهبانی-8</v>
      </c>
      <c r="D10" s="7">
        <v>8</v>
      </c>
      <c r="E10" s="7">
        <f>IFERROR(VLOOKUP($C10,macro!B:H,7,),"")</f>
        <v>651</v>
      </c>
      <c r="F10" s="7" t="str">
        <f>IFERROR(VLOOKUP(E10,DATABASE!$B:$C,2,FALSE),"")</f>
        <v>محمود سليمي</v>
      </c>
      <c r="G10" s="7" t="str">
        <f>IFERROR(VLOOKUP(E10,DATABASE!$B:$D,3,FALSE),"")</f>
        <v>اپراتور خط ریخته گری</v>
      </c>
      <c r="H10" s="7" t="str">
        <f>IFERROR(VLOOKUP(C10,macro!$B:$K,10,FALSE),"")</f>
        <v>نقاب تيره محافظ صورت مدلcanasafe</v>
      </c>
      <c r="I10" s="7" t="str">
        <f>IFERROR(VLOOKUP(C10,macro!$B:$G,6,FALSE),"")</f>
        <v>1402/11/03</v>
      </c>
    </row>
    <row r="11" spans="1:17">
      <c r="C11" t="str">
        <f t="shared" si="0"/>
        <v>خدمات و نگهبانی-9</v>
      </c>
      <c r="D11" s="7">
        <v>9</v>
      </c>
      <c r="E11" s="7">
        <f>IFERROR(VLOOKUP($C11,macro!B:H,7,),"")</f>
        <v>651</v>
      </c>
      <c r="F11" s="7" t="str">
        <f>IFERROR(VLOOKUP(E11,DATABASE!$B:$C,2,FALSE),"")</f>
        <v>محمود سليمي</v>
      </c>
      <c r="G11" s="7" t="str">
        <f>IFERROR(VLOOKUP(E11,DATABASE!$B:$D,3,FALSE),"")</f>
        <v>اپراتور خط ریخته گری</v>
      </c>
      <c r="H11" s="7" t="str">
        <f>IFERROR(VLOOKUP(C11,macro!$B:$K,10,FALSE),"")</f>
        <v>پيشبند نسوز آلومينيومي</v>
      </c>
      <c r="I11" s="7" t="str">
        <f>IFERROR(VLOOKUP(C11,macro!$B:$G,6,FALSE),"")</f>
        <v>1402/11/03</v>
      </c>
    </row>
    <row r="12" spans="1:17">
      <c r="C12" t="str">
        <f t="shared" si="0"/>
        <v>خدمات و نگهبانی-10</v>
      </c>
      <c r="D12" s="7">
        <v>10</v>
      </c>
      <c r="E12" s="7">
        <f>IFERROR(VLOOKUP($C12,macro!B:H,7,),"")</f>
        <v>760</v>
      </c>
      <c r="F12" s="7" t="str">
        <f>IFERROR(VLOOKUP(E12,DATABASE!$B:$C,2,FALSE),"")</f>
        <v>مهرداد عليمردان پور</v>
      </c>
      <c r="G12" s="7" t="str">
        <f>IFERROR(VLOOKUP(E12,DATABASE!$B:$D,3,FALSE),"")</f>
        <v xml:space="preserve">کارگرخدمات </v>
      </c>
      <c r="H12" s="7" t="str">
        <f>IFERROR(VLOOKUP(C12,macro!$B:$K,10,FALSE),"")</f>
        <v>لباس كار معمولي- بلوز و شلوار</v>
      </c>
      <c r="I12" s="7" t="str">
        <f>IFERROR(VLOOKUP(C12,macro!$B:$G,6,FALSE),"")</f>
        <v>1402/11/24</v>
      </c>
    </row>
    <row r="13" spans="1:17">
      <c r="C13" t="str">
        <f t="shared" si="0"/>
        <v>خدمات و نگهبانی-11</v>
      </c>
      <c r="D13" s="7">
        <v>11</v>
      </c>
      <c r="E13" s="7">
        <f>IFERROR(VLOOKUP($C13,macro!B:H,7,),"")</f>
        <v>651</v>
      </c>
      <c r="F13" s="7" t="str">
        <f>IFERROR(VLOOKUP(E13,DATABASE!$B:$C,2,FALSE),"")</f>
        <v>محمود سليمي</v>
      </c>
      <c r="G13" s="7" t="str">
        <f>IFERROR(VLOOKUP(E13,DATABASE!$B:$D,3,FALSE),"")</f>
        <v>اپراتور خط ریخته گری</v>
      </c>
      <c r="H13" s="7" t="str">
        <f>IFERROR(VLOOKUP(C13,macro!$B:$K,10,FALSE),"")</f>
        <v>دستكش ساق بلند نسوز</v>
      </c>
      <c r="I13" s="7" t="str">
        <f>IFERROR(VLOOKUP(C13,macro!$B:$G,6,FALSE),"")</f>
        <v>1402/11/24</v>
      </c>
    </row>
    <row r="14" spans="1:17">
      <c r="C14" t="str">
        <f t="shared" si="0"/>
        <v>خدمات و نگهبانی-12</v>
      </c>
      <c r="D14" s="7">
        <v>12</v>
      </c>
      <c r="E14" s="7">
        <f>IFERROR(VLOOKUP($C14,macro!B:H,7,),"")</f>
        <v>760</v>
      </c>
      <c r="F14" s="7" t="str">
        <f>IFERROR(VLOOKUP(E14,DATABASE!$B:$C,2,FALSE),"")</f>
        <v>مهرداد عليمردان پور</v>
      </c>
      <c r="G14" s="7" t="str">
        <f>IFERROR(VLOOKUP(E14,DATABASE!$B:$D,3,FALSE),"")</f>
        <v xml:space="preserve">کارگرخدمات </v>
      </c>
      <c r="H14" s="7" t="str">
        <f>IFERROR(VLOOKUP(C14,macro!$B:$K,10,FALSE),"")</f>
        <v>كفش ايمني</v>
      </c>
      <c r="I14" s="7" t="str">
        <f>IFERROR(VLOOKUP(C14,macro!$B:$G,6,FALSE),"")</f>
        <v>1403/01/27</v>
      </c>
    </row>
    <row r="15" spans="1:17">
      <c r="C15" t="str">
        <f t="shared" si="0"/>
        <v>خدمات و نگهبانی-13</v>
      </c>
      <c r="D15" s="7">
        <v>13</v>
      </c>
      <c r="E15" s="7">
        <f>IFERROR(VLOOKUP($C15,macro!B:H,7,),"")</f>
        <v>651</v>
      </c>
      <c r="F15" s="7" t="str">
        <f>IFERROR(VLOOKUP(E15,DATABASE!$B:$C,2,FALSE),"")</f>
        <v>محمود سليمي</v>
      </c>
      <c r="G15" s="7" t="str">
        <f>IFERROR(VLOOKUP(E15,DATABASE!$B:$D,3,FALSE),"")</f>
        <v>اپراتور خط ریخته گری</v>
      </c>
      <c r="H15" s="7" t="str">
        <f>IFERROR(VLOOKUP(C15,macro!$B:$K,10,FALSE),"")</f>
        <v>دستكش ضد برش سبك</v>
      </c>
      <c r="I15" s="7" t="str">
        <f>IFERROR(VLOOKUP(C15,macro!$B:$G,6,FALSE),"")</f>
        <v>1403/05/07</v>
      </c>
    </row>
    <row r="16" spans="1:17">
      <c r="C16" t="str">
        <f t="shared" si="0"/>
        <v>خدمات و نگهبانی-14</v>
      </c>
      <c r="D16" s="7">
        <v>14</v>
      </c>
      <c r="E16" s="7">
        <f>IFERROR(VLOOKUP($C16,macro!B:H,7,),"")</f>
        <v>651</v>
      </c>
      <c r="F16" s="7" t="str">
        <f>IFERROR(VLOOKUP(E16,DATABASE!$B:$C,2,FALSE),"")</f>
        <v>محمود سليمي</v>
      </c>
      <c r="G16" s="7" t="str">
        <f>IFERROR(VLOOKUP(E16,DATABASE!$B:$D,3,FALSE),"")</f>
        <v>اپراتور خط ریخته گری</v>
      </c>
      <c r="H16" s="7" t="str">
        <f>IFERROR(VLOOKUP(C16,macro!$B:$K,10,FALSE),"")</f>
        <v>لباس كار نسوز(بلوز و شلوار)</v>
      </c>
      <c r="I16" s="7" t="str">
        <f>IFERROR(VLOOKUP(C16,macro!$B:$G,6,FALSE),"")</f>
        <v>1403/05/09</v>
      </c>
    </row>
    <row r="17" spans="3:9">
      <c r="C17" t="str">
        <f t="shared" si="0"/>
        <v>خدمات و نگهبانی-15</v>
      </c>
      <c r="D17" s="7">
        <v>15</v>
      </c>
      <c r="E17" s="7">
        <f>IFERROR(VLOOKUP($C17,macro!B:H,7,),"")</f>
        <v>651</v>
      </c>
      <c r="F17" s="7" t="str">
        <f>IFERROR(VLOOKUP(E17,DATABASE!$B:$C,2,FALSE),"")</f>
        <v>محمود سليمي</v>
      </c>
      <c r="G17" s="7" t="str">
        <f>IFERROR(VLOOKUP(E17,DATABASE!$B:$D,3,FALSE),"")</f>
        <v>اپراتور خط ریخته گری</v>
      </c>
      <c r="H17" s="7" t="str">
        <f>IFERROR(VLOOKUP(C17,macro!$B:$K,10,FALSE),"")</f>
        <v>پابند نسوز چرمي</v>
      </c>
      <c r="I17" s="7" t="str">
        <f>IFERROR(VLOOKUP(C17,macro!$B:$G,6,FALSE),"")</f>
        <v>1403/06/09</v>
      </c>
    </row>
    <row r="18" spans="3:9">
      <c r="C18" t="str">
        <f t="shared" si="0"/>
        <v>خدمات و نگهبانی-16</v>
      </c>
      <c r="D18" s="7">
        <v>16</v>
      </c>
      <c r="E18" s="7" t="str">
        <f>IFERROR(VLOOKUP($C18,macro!B:H,7,),"")</f>
        <v/>
      </c>
      <c r="F18" s="7" t="str">
        <f>IFERROR(VLOOKUP(E18,DATABASE!$B:$C,2,FALSE),"")</f>
        <v/>
      </c>
      <c r="G18" s="7" t="str">
        <f>IFERROR(VLOOKUP(E18,DATABASE!$B:$D,3,FALSE),"")</f>
        <v/>
      </c>
      <c r="H18" s="7" t="str">
        <f>IFERROR(VLOOKUP(C18,macro!$B:$K,10,FALSE),"")</f>
        <v/>
      </c>
      <c r="I18" s="7" t="str">
        <f>IFERROR(VLOOKUP(C18,macro!$B:$G,6,FALSE),"")</f>
        <v/>
      </c>
    </row>
    <row r="19" spans="3:9">
      <c r="C19" t="str">
        <f t="shared" si="0"/>
        <v>خدمات و نگهبانی-17</v>
      </c>
      <c r="D19" s="7">
        <v>17</v>
      </c>
      <c r="E19" s="7" t="str">
        <f>IFERROR(VLOOKUP($C19,macro!B:H,7,),"")</f>
        <v/>
      </c>
      <c r="F19" s="7" t="str">
        <f>IFERROR(VLOOKUP(E19,DATABASE!$B:$C,2,FALSE),"")</f>
        <v/>
      </c>
      <c r="G19" s="7" t="str">
        <f>IFERROR(VLOOKUP(E19,DATABASE!$B:$D,3,FALSE),"")</f>
        <v/>
      </c>
      <c r="H19" s="7" t="str">
        <f>IFERROR(VLOOKUP(C19,macro!$B:$K,10,FALSE),"")</f>
        <v/>
      </c>
      <c r="I19" s="7" t="str">
        <f>IFERROR(VLOOKUP(C19,macro!$B:$G,6,FALSE),"")</f>
        <v/>
      </c>
    </row>
    <row r="20" spans="3:9">
      <c r="C20" t="str">
        <f t="shared" si="0"/>
        <v>خدمات و نگهبانی-18</v>
      </c>
      <c r="D20" s="7">
        <v>18</v>
      </c>
      <c r="E20" s="7" t="str">
        <f>IFERROR(VLOOKUP($C20,macro!B:H,7,),"")</f>
        <v/>
      </c>
      <c r="F20" s="7" t="str">
        <f>IFERROR(VLOOKUP(E20,DATABASE!$B:$C,2,FALSE),"")</f>
        <v/>
      </c>
      <c r="G20" s="7" t="str">
        <f>IFERROR(VLOOKUP(E20,DATABASE!$B:$D,3,FALSE),"")</f>
        <v/>
      </c>
      <c r="H20" s="7" t="str">
        <f>IFERROR(VLOOKUP(C20,macro!$B:$K,10,FALSE),"")</f>
        <v/>
      </c>
      <c r="I20" s="7" t="str">
        <f>IFERROR(VLOOKUP(C20,macro!$B:$G,6,FALSE),"")</f>
        <v/>
      </c>
    </row>
    <row r="21" spans="3:9">
      <c r="C21" t="str">
        <f t="shared" si="0"/>
        <v>خدمات و نگهبانی-19</v>
      </c>
      <c r="D21" s="7">
        <v>19</v>
      </c>
      <c r="E21" s="7" t="str">
        <f>IFERROR(VLOOKUP($C21,macro!B:H,7,),"")</f>
        <v/>
      </c>
      <c r="F21" s="7" t="str">
        <f>IFERROR(VLOOKUP(E21,DATABASE!$B:$C,2,FALSE),"")</f>
        <v/>
      </c>
      <c r="G21" s="7" t="str">
        <f>IFERROR(VLOOKUP(E21,DATABASE!$B:$D,3,FALSE),"")</f>
        <v/>
      </c>
      <c r="H21" s="7" t="str">
        <f>IFERROR(VLOOKUP(C21,macro!$B:$K,10,FALSE),"")</f>
        <v/>
      </c>
      <c r="I21" s="7" t="str">
        <f>IFERROR(VLOOKUP(C21,macro!$B:$G,6,FALSE),"")</f>
        <v/>
      </c>
    </row>
    <row r="22" spans="3:9">
      <c r="C22" t="str">
        <f t="shared" si="0"/>
        <v>خدمات و نگهبانی-20</v>
      </c>
      <c r="D22" s="7">
        <v>20</v>
      </c>
      <c r="E22" s="7" t="str">
        <f>IFERROR(VLOOKUP($C22,macro!B:H,7,),"")</f>
        <v/>
      </c>
      <c r="F22" s="7" t="str">
        <f>IFERROR(VLOOKUP(E22,DATABASE!$B:$C,2,FALSE),"")</f>
        <v/>
      </c>
      <c r="G22" s="7" t="str">
        <f>IFERROR(VLOOKUP(E22,DATABASE!$B:$D,3,FALSE),"")</f>
        <v/>
      </c>
      <c r="H22" s="7" t="str">
        <f>IFERROR(VLOOKUP(C22,macro!$B:$K,10,FALSE),"")</f>
        <v/>
      </c>
      <c r="I22" s="7" t="str">
        <f>IFERROR(VLOOKUP(C22,macro!$B:$G,6,FALSE),"")</f>
        <v/>
      </c>
    </row>
    <row r="23" spans="3:9">
      <c r="C23" t="str">
        <f t="shared" si="0"/>
        <v>خدمات و نگهبانی-21</v>
      </c>
      <c r="D23" s="7">
        <v>21</v>
      </c>
      <c r="E23" s="7" t="str">
        <f>IFERROR(VLOOKUP($C23,macro!B:H,7,),"")</f>
        <v/>
      </c>
      <c r="F23" s="7" t="str">
        <f>IFERROR(VLOOKUP(E23,DATABASE!$B:$C,2,FALSE),"")</f>
        <v/>
      </c>
      <c r="G23" s="7" t="str">
        <f>IFERROR(VLOOKUP(E23,DATABASE!$B:$D,3,FALSE),"")</f>
        <v/>
      </c>
      <c r="H23" s="7" t="str">
        <f>IFERROR(VLOOKUP(C23,macro!$B:$K,10,FALSE),"")</f>
        <v/>
      </c>
      <c r="I23" s="7" t="str">
        <f>IFERROR(VLOOKUP(C23,macro!$B:$G,6,FALSE),"")</f>
        <v/>
      </c>
    </row>
    <row r="24" spans="3:9">
      <c r="C24" t="str">
        <f t="shared" si="0"/>
        <v>خدمات و نگهبانی-22</v>
      </c>
      <c r="D24" s="7">
        <v>22</v>
      </c>
      <c r="E24" s="7" t="str">
        <f>IFERROR(VLOOKUP($C24,macro!B:H,7,),"")</f>
        <v/>
      </c>
      <c r="F24" s="7" t="str">
        <f>IFERROR(VLOOKUP(E24,DATABASE!$B:$C,2,FALSE),"")</f>
        <v/>
      </c>
      <c r="G24" s="7" t="str">
        <f>IFERROR(VLOOKUP(E24,DATABASE!$B:$D,3,FALSE),"")</f>
        <v/>
      </c>
      <c r="H24" s="7" t="str">
        <f>IFERROR(VLOOKUP(C24,macro!$B:$K,10,FALSE),"")</f>
        <v/>
      </c>
      <c r="I24" s="7" t="str">
        <f>IFERROR(VLOOKUP(C24,macro!$B:$G,6,FALSE),"")</f>
        <v/>
      </c>
    </row>
    <row r="25" spans="3:9">
      <c r="C25" t="str">
        <f t="shared" si="0"/>
        <v>خدمات و نگهبانی-23</v>
      </c>
      <c r="D25" s="7">
        <v>23</v>
      </c>
      <c r="E25" s="7" t="str">
        <f>IFERROR(VLOOKUP($C25,macro!B:H,7,),"")</f>
        <v/>
      </c>
      <c r="F25" s="7" t="str">
        <f>IFERROR(VLOOKUP(E25,DATABASE!$B:$C,2,FALSE),"")</f>
        <v/>
      </c>
      <c r="G25" s="7" t="str">
        <f>IFERROR(VLOOKUP(E25,DATABASE!$B:$D,3,FALSE),"")</f>
        <v/>
      </c>
      <c r="H25" s="7" t="str">
        <f>IFERROR(VLOOKUP(C25,macro!$B:$K,10,FALSE),"")</f>
        <v/>
      </c>
      <c r="I25" s="7" t="str">
        <f>IFERROR(VLOOKUP(C25,macro!$B:$G,6,FALSE),"")</f>
        <v/>
      </c>
    </row>
    <row r="26" spans="3:9">
      <c r="C26" t="str">
        <f t="shared" si="0"/>
        <v>خدمات و نگهبانی-24</v>
      </c>
      <c r="D26" s="7">
        <v>24</v>
      </c>
      <c r="E26" s="7" t="str">
        <f>IFERROR(VLOOKUP($C26,macro!B:H,7,),"")</f>
        <v/>
      </c>
      <c r="F26" s="7" t="str">
        <f>IFERROR(VLOOKUP(E26,DATABASE!$B:$C,2,FALSE),"")</f>
        <v/>
      </c>
      <c r="G26" s="7" t="str">
        <f>IFERROR(VLOOKUP(E26,DATABASE!$B:$D,3,FALSE),"")</f>
        <v/>
      </c>
      <c r="H26" s="7" t="str">
        <f>IFERROR(VLOOKUP(C26,macro!$B:$K,10,FALSE),"")</f>
        <v/>
      </c>
      <c r="I26" s="7" t="str">
        <f>IFERROR(VLOOKUP(C26,macro!$B:$G,6,FALSE),"")</f>
        <v/>
      </c>
    </row>
    <row r="27" spans="3:9">
      <c r="C27" t="str">
        <f t="shared" si="0"/>
        <v>خدمات و نگهبانی-25</v>
      </c>
      <c r="D27" s="7">
        <v>25</v>
      </c>
      <c r="E27" s="7" t="str">
        <f>IFERROR(VLOOKUP($C27,macro!B:H,7,),"")</f>
        <v/>
      </c>
      <c r="F27" s="7" t="str">
        <f>IFERROR(VLOOKUP(E27,DATABASE!$B:$C,2,FALSE),"")</f>
        <v/>
      </c>
      <c r="G27" s="7" t="str">
        <f>IFERROR(VLOOKUP(E27,DATABASE!$B:$D,3,FALSE),"")</f>
        <v/>
      </c>
      <c r="H27" s="7" t="str">
        <f>IFERROR(VLOOKUP(C27,macro!$B:$K,10,FALSE),"")</f>
        <v/>
      </c>
      <c r="I27" s="7" t="str">
        <f>IFERROR(VLOOKUP(C27,macro!$B:$G,6,FALSE),"")</f>
        <v/>
      </c>
    </row>
    <row r="28" spans="3:9">
      <c r="C28" t="str">
        <f t="shared" si="0"/>
        <v>خدمات و نگهبانی-26</v>
      </c>
      <c r="D28" s="7">
        <v>26</v>
      </c>
      <c r="E28" s="7" t="str">
        <f>IFERROR(VLOOKUP($C28,macro!B:H,7,),"")</f>
        <v/>
      </c>
      <c r="F28" s="7" t="str">
        <f>IFERROR(VLOOKUP(E28,DATABASE!$B:$C,2,FALSE),"")</f>
        <v/>
      </c>
      <c r="G28" s="7" t="str">
        <f>IFERROR(VLOOKUP(E28,DATABASE!$B:$D,3,FALSE),"")</f>
        <v/>
      </c>
      <c r="H28" s="7" t="str">
        <f>IFERROR(VLOOKUP(C28,macro!$B:$K,10,FALSE),"")</f>
        <v/>
      </c>
      <c r="I28" s="7" t="str">
        <f>IFERROR(VLOOKUP(C28,macro!$B:$G,6,FALSE),"")</f>
        <v/>
      </c>
    </row>
    <row r="29" spans="3:9">
      <c r="C29" t="str">
        <f t="shared" si="0"/>
        <v>خدمات و نگهبانی-27</v>
      </c>
      <c r="D29" s="7">
        <v>27</v>
      </c>
      <c r="E29" s="7" t="str">
        <f>IFERROR(VLOOKUP($C29,macro!B:H,7,),"")</f>
        <v/>
      </c>
      <c r="F29" s="7" t="str">
        <f>IFERROR(VLOOKUP(E29,DATABASE!$B:$C,2,FALSE),"")</f>
        <v/>
      </c>
      <c r="G29" s="7" t="str">
        <f>IFERROR(VLOOKUP(E29,DATABASE!$B:$D,3,FALSE),"")</f>
        <v/>
      </c>
      <c r="H29" s="7" t="str">
        <f>IFERROR(VLOOKUP(C29,macro!$B:$K,10,FALSE),"")</f>
        <v/>
      </c>
      <c r="I29" s="7" t="str">
        <f>IFERROR(VLOOKUP(C29,macro!$B:$G,6,FALSE),"")</f>
        <v/>
      </c>
    </row>
    <row r="30" spans="3:9">
      <c r="C30" t="str">
        <f t="shared" si="0"/>
        <v>خدمات و نگهبانی-28</v>
      </c>
      <c r="D30" s="7">
        <v>28</v>
      </c>
      <c r="E30" s="7" t="str">
        <f>IFERROR(VLOOKUP($C30,macro!B:H,7,),"")</f>
        <v/>
      </c>
      <c r="F30" s="7" t="str">
        <f>IFERROR(VLOOKUP(E30,DATABASE!$B:$C,2,FALSE),"")</f>
        <v/>
      </c>
      <c r="G30" s="7" t="str">
        <f>IFERROR(VLOOKUP(E30,DATABASE!$B:$D,3,FALSE),"")</f>
        <v/>
      </c>
      <c r="H30" s="7" t="str">
        <f>IFERROR(VLOOKUP(C30,macro!$B:$K,10,FALSE),"")</f>
        <v/>
      </c>
      <c r="I30" s="7" t="str">
        <f>IFERROR(VLOOKUP(C30,macro!$B:$G,6,FALSE),"")</f>
        <v/>
      </c>
    </row>
    <row r="31" spans="3:9">
      <c r="C31" t="str">
        <f t="shared" si="0"/>
        <v>خدمات و نگهبانی-29</v>
      </c>
      <c r="D31" s="7">
        <v>29</v>
      </c>
      <c r="E31" s="7" t="str">
        <f>IFERROR(VLOOKUP($C31,macro!B:H,7,),"")</f>
        <v/>
      </c>
      <c r="F31" s="7" t="str">
        <f>IFERROR(VLOOKUP(E31,DATABASE!$B:$C,2,FALSE),"")</f>
        <v/>
      </c>
      <c r="G31" s="7" t="str">
        <f>IFERROR(VLOOKUP(E31,DATABASE!$B:$D,3,FALSE),"")</f>
        <v/>
      </c>
      <c r="H31" s="7" t="str">
        <f>IFERROR(VLOOKUP(C31,macro!$B:$K,10,FALSE),"")</f>
        <v/>
      </c>
      <c r="I31" s="7" t="str">
        <f>IFERROR(VLOOKUP(C31,macro!$B:$G,6,FALSE),"")</f>
        <v/>
      </c>
    </row>
    <row r="32" spans="3:9">
      <c r="C32" t="str">
        <f t="shared" si="0"/>
        <v>خدمات و نگهبانی-30</v>
      </c>
      <c r="D32" s="7">
        <v>30</v>
      </c>
      <c r="E32" s="7" t="str">
        <f>IFERROR(VLOOKUP($C32,macro!B:H,7,),"")</f>
        <v/>
      </c>
      <c r="F32" s="7" t="str">
        <f>IFERROR(VLOOKUP(E32,DATABASE!$B:$C,2,FALSE),"")</f>
        <v/>
      </c>
      <c r="G32" s="7" t="str">
        <f>IFERROR(VLOOKUP(E32,DATABASE!$B:$D,3,FALSE),"")</f>
        <v/>
      </c>
      <c r="H32" s="7" t="str">
        <f>IFERROR(VLOOKUP(C32,macro!$B:$K,10,FALSE),"")</f>
        <v/>
      </c>
      <c r="I32" s="7" t="str">
        <f>IFERROR(VLOOKUP(C32,macro!$B:$G,6,FALSE),"")</f>
        <v/>
      </c>
    </row>
    <row r="33" spans="3:9">
      <c r="C33" t="str">
        <f t="shared" si="0"/>
        <v>خدمات و نگهبانی-31</v>
      </c>
      <c r="D33" s="7">
        <v>31</v>
      </c>
      <c r="E33" s="7" t="str">
        <f>IFERROR(VLOOKUP($C33,macro!B:H,7,),"")</f>
        <v/>
      </c>
      <c r="F33" s="7" t="str">
        <f>IFERROR(VLOOKUP(E33,DATABASE!$B:$C,2,FALSE),"")</f>
        <v/>
      </c>
      <c r="G33" s="7" t="str">
        <f>IFERROR(VLOOKUP(E33,DATABASE!$B:$D,3,FALSE),"")</f>
        <v/>
      </c>
      <c r="H33" s="7" t="str">
        <f>IFERROR(VLOOKUP(C33,macro!$B:$K,10,FALSE),"")</f>
        <v/>
      </c>
      <c r="I33" s="7" t="str">
        <f>IFERROR(VLOOKUP(C33,macro!$B:$G,6,FALSE),"")</f>
        <v/>
      </c>
    </row>
    <row r="34" spans="3:9">
      <c r="C34" t="str">
        <f t="shared" si="0"/>
        <v>خدمات و نگهبانی-32</v>
      </c>
      <c r="D34" s="7">
        <v>32</v>
      </c>
      <c r="E34" s="7" t="str">
        <f>IFERROR(VLOOKUP($C34,macro!B:H,7,),"")</f>
        <v/>
      </c>
      <c r="F34" s="7" t="str">
        <f>IFERROR(VLOOKUP(E34,DATABASE!$B:$C,2,FALSE),"")</f>
        <v/>
      </c>
      <c r="G34" s="7" t="str">
        <f>IFERROR(VLOOKUP(E34,DATABASE!$B:$D,3,FALSE),"")</f>
        <v/>
      </c>
      <c r="H34" s="7" t="str">
        <f>IFERROR(VLOOKUP(C34,macro!$B:$K,10,FALSE),"")</f>
        <v/>
      </c>
      <c r="I34" s="7" t="str">
        <f>IFERROR(VLOOKUP(C34,macro!$B:$G,6,FALSE),"")</f>
        <v/>
      </c>
    </row>
    <row r="35" spans="3:9">
      <c r="C35" t="str">
        <f t="shared" si="0"/>
        <v>خدمات و نگهبانی-33</v>
      </c>
      <c r="D35" s="7">
        <v>33</v>
      </c>
      <c r="E35" s="7" t="str">
        <f>IFERROR(VLOOKUP($C35,macro!B:H,7,),"")</f>
        <v/>
      </c>
      <c r="F35" s="7" t="str">
        <f>IFERROR(VLOOKUP(E35,DATABASE!$B:$C,2,FALSE),"")</f>
        <v/>
      </c>
      <c r="G35" s="7" t="str">
        <f>IFERROR(VLOOKUP(E35,DATABASE!$B:$D,3,FALSE),"")</f>
        <v/>
      </c>
      <c r="H35" s="7" t="str">
        <f>IFERROR(VLOOKUP(C35,macro!$B:$K,10,FALSE),"")</f>
        <v/>
      </c>
      <c r="I35" s="7" t="str">
        <f>IFERROR(VLOOKUP(C35,macro!$B:$G,6,FALSE),"")</f>
        <v/>
      </c>
    </row>
    <row r="36" spans="3:9">
      <c r="C36" t="str">
        <f t="shared" si="0"/>
        <v>خدمات و نگهبانی-34</v>
      </c>
      <c r="D36" s="7">
        <v>34</v>
      </c>
      <c r="E36" s="7" t="str">
        <f>IFERROR(VLOOKUP($C36,macro!B:H,7,),"")</f>
        <v/>
      </c>
      <c r="F36" s="7" t="str">
        <f>IFERROR(VLOOKUP(E36,DATABASE!$B:$C,2,FALSE),"")</f>
        <v/>
      </c>
      <c r="G36" s="7" t="str">
        <f>IFERROR(VLOOKUP(E36,DATABASE!$B:$D,3,FALSE),"")</f>
        <v/>
      </c>
      <c r="H36" s="7" t="str">
        <f>IFERROR(VLOOKUP(C36,macro!$B:$K,10,FALSE),"")</f>
        <v/>
      </c>
      <c r="I36" s="7" t="str">
        <f>IFERROR(VLOOKUP(C36,macro!$B:$G,6,FALSE),"")</f>
        <v/>
      </c>
    </row>
    <row r="37" spans="3:9">
      <c r="C37" t="str">
        <f t="shared" si="0"/>
        <v>خدمات و نگهبانی-35</v>
      </c>
      <c r="D37" s="7">
        <v>35</v>
      </c>
      <c r="E37" s="7" t="str">
        <f>IFERROR(VLOOKUP($C37,macro!B:H,7,),"")</f>
        <v/>
      </c>
      <c r="F37" s="7" t="str">
        <f>IFERROR(VLOOKUP(E37,DATABASE!$B:$C,2,FALSE),"")</f>
        <v/>
      </c>
      <c r="G37" s="7" t="str">
        <f>IFERROR(VLOOKUP(E37,DATABASE!$B:$D,3,FALSE),"")</f>
        <v/>
      </c>
      <c r="H37" s="7" t="str">
        <f>IFERROR(VLOOKUP(C37,macro!$B:$K,10,FALSE),"")</f>
        <v/>
      </c>
      <c r="I37" s="7" t="str">
        <f>IFERROR(VLOOKUP(C37,macro!$B:$G,6,FALSE),"")</f>
        <v/>
      </c>
    </row>
    <row r="38" spans="3:9">
      <c r="C38" t="str">
        <f t="shared" si="0"/>
        <v>خدمات و نگهبانی-36</v>
      </c>
      <c r="D38" s="7">
        <v>36</v>
      </c>
      <c r="E38" s="7" t="str">
        <f>IFERROR(VLOOKUP($C38,macro!B:H,7,),"")</f>
        <v/>
      </c>
      <c r="F38" s="7" t="str">
        <f>IFERROR(VLOOKUP(E38,DATABASE!$B:$C,2,FALSE),"")</f>
        <v/>
      </c>
      <c r="G38" s="7" t="str">
        <f>IFERROR(VLOOKUP(E38,DATABASE!$B:$D,3,FALSE),"")</f>
        <v/>
      </c>
      <c r="H38" s="7" t="str">
        <f>IFERROR(VLOOKUP(C38,macro!$B:$K,10,FALSE),"")</f>
        <v/>
      </c>
      <c r="I38" s="7" t="str">
        <f>IFERROR(VLOOKUP(C38,macro!$B:$G,6,FALSE),"")</f>
        <v/>
      </c>
    </row>
    <row r="39" spans="3:9">
      <c r="C39" t="str">
        <f t="shared" si="0"/>
        <v>خدمات و نگهبانی-37</v>
      </c>
      <c r="D39" s="7">
        <v>37</v>
      </c>
      <c r="E39" s="7" t="str">
        <f>IFERROR(VLOOKUP($C39,macro!B:H,7,),"")</f>
        <v/>
      </c>
      <c r="F39" s="7" t="str">
        <f>IFERROR(VLOOKUP(E39,DATABASE!$B:$C,2,FALSE),"")</f>
        <v/>
      </c>
      <c r="G39" s="7" t="str">
        <f>IFERROR(VLOOKUP(E39,DATABASE!$B:$D,3,FALSE),"")</f>
        <v/>
      </c>
      <c r="H39" s="7" t="str">
        <f>IFERROR(VLOOKUP(C39,macro!$B:$K,10,FALSE),"")</f>
        <v/>
      </c>
      <c r="I39" s="7" t="str">
        <f>IFERROR(VLOOKUP(C39,macro!$B:$G,6,FALSE),"")</f>
        <v/>
      </c>
    </row>
    <row r="40" spans="3:9">
      <c r="C40" t="str">
        <f t="shared" si="0"/>
        <v>خدمات و نگهبانی-38</v>
      </c>
      <c r="D40" s="7">
        <v>38</v>
      </c>
      <c r="E40" s="7" t="str">
        <f>IFERROR(VLOOKUP($C40,macro!B:H,7,),"")</f>
        <v/>
      </c>
      <c r="F40" s="7" t="str">
        <f>IFERROR(VLOOKUP(E40,DATABASE!$B:$C,2,FALSE),"")</f>
        <v/>
      </c>
      <c r="G40" s="7" t="str">
        <f>IFERROR(VLOOKUP(E40,DATABASE!$B:$D,3,FALSE),"")</f>
        <v/>
      </c>
      <c r="H40" s="7" t="str">
        <f>IFERROR(VLOOKUP(C40,macro!$B:$K,10,FALSE),"")</f>
        <v/>
      </c>
      <c r="I40" s="7" t="str">
        <f>IFERROR(VLOOKUP(C40,macro!$B:$G,6,FALSE),"")</f>
        <v/>
      </c>
    </row>
    <row r="41" spans="3:9">
      <c r="C41" t="str">
        <f t="shared" si="0"/>
        <v>خدمات و نگهبانی-39</v>
      </c>
      <c r="D41" s="7">
        <v>39</v>
      </c>
      <c r="E41" s="7" t="str">
        <f>IFERROR(VLOOKUP($C41,macro!B:H,7,),"")</f>
        <v/>
      </c>
      <c r="F41" s="7" t="str">
        <f>IFERROR(VLOOKUP(E41,DATABASE!$B:$C,2,FALSE),"")</f>
        <v/>
      </c>
      <c r="G41" s="7" t="str">
        <f>IFERROR(VLOOKUP(E41,DATABASE!$B:$D,3,FALSE),"")</f>
        <v/>
      </c>
      <c r="H41" s="7" t="str">
        <f>IFERROR(VLOOKUP(C41,macro!$B:$K,10,FALSE),"")</f>
        <v/>
      </c>
      <c r="I41" s="7" t="str">
        <f>IFERROR(VLOOKUP(C41,macro!$B:$G,6,FALSE),"")</f>
        <v/>
      </c>
    </row>
    <row r="42" spans="3:9">
      <c r="C42" t="str">
        <f t="shared" si="0"/>
        <v>خدمات و نگهبانی-40</v>
      </c>
      <c r="D42" s="7">
        <v>40</v>
      </c>
      <c r="E42" s="7" t="str">
        <f>IFERROR(VLOOKUP($C42,macro!B:H,7,),"")</f>
        <v/>
      </c>
      <c r="F42" s="7" t="str">
        <f>IFERROR(VLOOKUP(E42,DATABASE!$B:$C,2,FALSE),"")</f>
        <v/>
      </c>
      <c r="G42" s="7" t="str">
        <f>IFERROR(VLOOKUP(E42,DATABASE!$B:$D,3,FALSE),"")</f>
        <v/>
      </c>
      <c r="H42" s="7" t="str">
        <f>IFERROR(VLOOKUP(C42,macro!$B:$K,10,FALSE),"")</f>
        <v/>
      </c>
      <c r="I42" s="7" t="str">
        <f>IFERROR(VLOOKUP(C42,macro!$B:$G,6,FALSE),"")</f>
        <v/>
      </c>
    </row>
    <row r="43" spans="3:9">
      <c r="C43" t="str">
        <f t="shared" si="0"/>
        <v>خدمات و نگهبانی-41</v>
      </c>
      <c r="D43" s="7">
        <v>41</v>
      </c>
      <c r="E43" s="7" t="str">
        <f>IFERROR(VLOOKUP($C43,macro!B:H,7,),"")</f>
        <v/>
      </c>
      <c r="F43" s="7" t="str">
        <f>IFERROR(VLOOKUP(E43,DATABASE!$B:$C,2,FALSE),"")</f>
        <v/>
      </c>
      <c r="G43" s="7" t="str">
        <f>IFERROR(VLOOKUP(E43,DATABASE!$B:$D,3,FALSE),"")</f>
        <v/>
      </c>
      <c r="H43" s="7" t="str">
        <f>IFERROR(VLOOKUP(C43,macro!$B:$K,10,FALSE),"")</f>
        <v/>
      </c>
      <c r="I43" s="7" t="str">
        <f>IFERROR(VLOOKUP(C43,macro!$B:$G,6,FALSE),"")</f>
        <v/>
      </c>
    </row>
    <row r="44" spans="3:9">
      <c r="C44" t="str">
        <f t="shared" si="0"/>
        <v>خدمات و نگهبانی-42</v>
      </c>
      <c r="D44" s="7">
        <v>42</v>
      </c>
      <c r="E44" s="7" t="str">
        <f>IFERROR(VLOOKUP($C44,macro!B:H,7,),"")</f>
        <v/>
      </c>
      <c r="F44" s="7" t="str">
        <f>IFERROR(VLOOKUP(E44,DATABASE!$B:$C,2,FALSE),"")</f>
        <v/>
      </c>
      <c r="G44" s="7" t="str">
        <f>IFERROR(VLOOKUP(E44,DATABASE!$B:$D,3,FALSE),"")</f>
        <v/>
      </c>
      <c r="H44" s="7" t="str">
        <f>IFERROR(VLOOKUP(C44,macro!$B:$K,10,FALSE),"")</f>
        <v/>
      </c>
      <c r="I44" s="7" t="str">
        <f>IFERROR(VLOOKUP(C44,macro!$B:$G,6,FALSE),"")</f>
        <v/>
      </c>
    </row>
    <row r="45" spans="3:9">
      <c r="C45" t="str">
        <f t="shared" si="0"/>
        <v>خدمات و نگهبانی-43</v>
      </c>
      <c r="D45" s="7">
        <v>43</v>
      </c>
      <c r="E45" s="7" t="str">
        <f>IFERROR(VLOOKUP($C45,macro!B:H,7,),"")</f>
        <v/>
      </c>
      <c r="F45" s="7" t="str">
        <f>IFERROR(VLOOKUP(E45,DATABASE!$B:$C,2,FALSE),"")</f>
        <v/>
      </c>
      <c r="G45" s="7" t="str">
        <f>IFERROR(VLOOKUP(E45,DATABASE!$B:$D,3,FALSE),"")</f>
        <v/>
      </c>
      <c r="H45" s="7" t="str">
        <f>IFERROR(VLOOKUP(C45,macro!$B:$K,10,FALSE),"")</f>
        <v/>
      </c>
      <c r="I45" s="7" t="str">
        <f>IFERROR(VLOOKUP(C45,macro!$B:$G,6,FALSE),"")</f>
        <v/>
      </c>
    </row>
    <row r="46" spans="3:9">
      <c r="C46" t="str">
        <f t="shared" si="0"/>
        <v>خدمات و نگهبانی-44</v>
      </c>
      <c r="D46" s="7">
        <v>44</v>
      </c>
      <c r="E46" s="7" t="str">
        <f>IFERROR(VLOOKUP($C46,macro!B:H,7,),"")</f>
        <v/>
      </c>
      <c r="F46" s="7" t="str">
        <f>IFERROR(VLOOKUP(E46,DATABASE!$B:$C,2,FALSE),"")</f>
        <v/>
      </c>
      <c r="G46" s="7" t="str">
        <f>IFERROR(VLOOKUP(E46,DATABASE!$B:$D,3,FALSE),"")</f>
        <v/>
      </c>
      <c r="H46" s="7" t="str">
        <f>IFERROR(VLOOKUP(C46,macro!$B:$K,10,FALSE),"")</f>
        <v/>
      </c>
      <c r="I46" s="7" t="str">
        <f>IFERROR(VLOOKUP(C46,macro!$B:$G,6,FALSE),"")</f>
        <v/>
      </c>
    </row>
    <row r="47" spans="3:9">
      <c r="C47" t="str">
        <f t="shared" si="0"/>
        <v>خدمات و نگهبانی-45</v>
      </c>
      <c r="D47" s="7">
        <v>45</v>
      </c>
      <c r="E47" s="7" t="str">
        <f>IFERROR(VLOOKUP($C47,macro!B:H,7,),"")</f>
        <v/>
      </c>
      <c r="F47" s="7" t="str">
        <f>IFERROR(VLOOKUP(E47,DATABASE!$B:$C,2,FALSE),"")</f>
        <v/>
      </c>
      <c r="G47" s="7" t="str">
        <f>IFERROR(VLOOKUP(E47,DATABASE!$B:$D,3,FALSE),"")</f>
        <v/>
      </c>
      <c r="H47" s="7" t="str">
        <f>IFERROR(VLOOKUP(C47,macro!$B:$K,10,FALSE),"")</f>
        <v/>
      </c>
      <c r="I47" s="7" t="str">
        <f>IFERROR(VLOOKUP(C47,macro!$B:$G,6,FALSE),"")</f>
        <v/>
      </c>
    </row>
    <row r="48" spans="3:9">
      <c r="C48" t="str">
        <f t="shared" si="0"/>
        <v>خدمات و نگهبانی-46</v>
      </c>
      <c r="D48" s="7">
        <v>46</v>
      </c>
      <c r="E48" s="7" t="str">
        <f>IFERROR(VLOOKUP($C48,macro!B:H,7,),"")</f>
        <v/>
      </c>
      <c r="F48" s="7" t="str">
        <f>IFERROR(VLOOKUP(E48,DATABASE!$B:$C,2,FALSE),"")</f>
        <v/>
      </c>
      <c r="G48" s="7" t="str">
        <f>IFERROR(VLOOKUP(E48,DATABASE!$B:$D,3,FALSE),"")</f>
        <v/>
      </c>
      <c r="H48" s="7" t="str">
        <f>IFERROR(VLOOKUP(C48,macro!$B:$K,10,FALSE),"")</f>
        <v/>
      </c>
      <c r="I48" s="7" t="str">
        <f>IFERROR(VLOOKUP(C48,macro!$B:$G,6,FALSE),"")</f>
        <v/>
      </c>
    </row>
    <row r="49" spans="3:9">
      <c r="C49" t="str">
        <f t="shared" si="0"/>
        <v>خدمات و نگهبانی-47</v>
      </c>
      <c r="D49" s="7">
        <v>47</v>
      </c>
      <c r="E49" s="7" t="str">
        <f>IFERROR(VLOOKUP($C49,macro!B:H,7,),"")</f>
        <v/>
      </c>
      <c r="F49" s="7" t="str">
        <f>IFERROR(VLOOKUP(E49,DATABASE!$B:$C,2,FALSE),"")</f>
        <v/>
      </c>
      <c r="G49" s="7" t="str">
        <f>IFERROR(VLOOKUP(E49,DATABASE!$B:$D,3,FALSE),"")</f>
        <v/>
      </c>
      <c r="H49" s="7" t="str">
        <f>IFERROR(VLOOKUP(C49,macro!$B:$K,10,FALSE),"")</f>
        <v/>
      </c>
      <c r="I49" s="7" t="str">
        <f>IFERROR(VLOOKUP(C49,macro!$B:$G,6,FALSE),"")</f>
        <v/>
      </c>
    </row>
    <row r="50" spans="3:9">
      <c r="C50" t="str">
        <f t="shared" si="0"/>
        <v>خدمات و نگهبانی-48</v>
      </c>
      <c r="D50" s="7">
        <v>48</v>
      </c>
      <c r="E50" s="7" t="str">
        <f>IFERROR(VLOOKUP($C50,macro!B:H,7,),"")</f>
        <v/>
      </c>
      <c r="F50" s="7" t="str">
        <f>IFERROR(VLOOKUP(E50,DATABASE!$B:$C,2,FALSE),"")</f>
        <v/>
      </c>
      <c r="G50" s="7" t="str">
        <f>IFERROR(VLOOKUP(E50,DATABASE!$B:$D,3,FALSE),"")</f>
        <v/>
      </c>
      <c r="H50" s="7" t="str">
        <f>IFERROR(VLOOKUP(C50,macro!$B:$K,10,FALSE),"")</f>
        <v/>
      </c>
      <c r="I50" s="7" t="str">
        <f>IFERROR(VLOOKUP(C50,macro!$B:$G,6,FALSE),"")</f>
        <v/>
      </c>
    </row>
    <row r="51" spans="3:9">
      <c r="C51" t="str">
        <f t="shared" si="0"/>
        <v>خدمات و نگهبانی-49</v>
      </c>
      <c r="D51" s="7">
        <v>49</v>
      </c>
      <c r="E51" s="7" t="str">
        <f>IFERROR(VLOOKUP($C51,macro!B:H,7,),"")</f>
        <v/>
      </c>
      <c r="F51" s="7" t="str">
        <f>IFERROR(VLOOKUP(E51,DATABASE!$B:$C,2,FALSE),"")</f>
        <v/>
      </c>
      <c r="G51" s="7" t="str">
        <f>IFERROR(VLOOKUP(E51,DATABASE!$B:$D,3,FALSE),"")</f>
        <v/>
      </c>
      <c r="H51" s="7" t="str">
        <f>IFERROR(VLOOKUP(C51,macro!$B:$K,10,FALSE),"")</f>
        <v/>
      </c>
      <c r="I51" s="7" t="str">
        <f>IFERROR(VLOOKUP(C51,macro!$B:$G,6,FALSE),"")</f>
        <v/>
      </c>
    </row>
    <row r="52" spans="3:9">
      <c r="C52" t="str">
        <f t="shared" si="0"/>
        <v>خدمات و نگهبانی-50</v>
      </c>
      <c r="D52" s="7">
        <v>50</v>
      </c>
      <c r="E52" s="7" t="str">
        <f>IFERROR(VLOOKUP($C52,macro!B:H,7,),"")</f>
        <v/>
      </c>
      <c r="F52" s="7" t="str">
        <f>IFERROR(VLOOKUP(E52,DATABASE!$B:$C,2,FALSE),"")</f>
        <v/>
      </c>
      <c r="G52" s="7" t="str">
        <f>IFERROR(VLOOKUP(E52,DATABASE!$B:$D,3,FALSE),"")</f>
        <v/>
      </c>
      <c r="H52" s="7" t="str">
        <f>IFERROR(VLOOKUP(C52,macro!$B:$K,10,FALSE),"")</f>
        <v/>
      </c>
      <c r="I52" s="7" t="str">
        <f>IFERROR(VLOOKUP(C52,macro!$B:$G,6,FALSE),"")</f>
        <v/>
      </c>
    </row>
    <row r="53" spans="3:9">
      <c r="C53" t="str">
        <f t="shared" si="0"/>
        <v>خدمات و نگهبانی-51</v>
      </c>
      <c r="D53" s="7">
        <v>51</v>
      </c>
      <c r="E53" s="7" t="str">
        <f>IFERROR(VLOOKUP($C53,macro!B:H,7,),"")</f>
        <v/>
      </c>
      <c r="F53" s="7" t="str">
        <f>IFERROR(VLOOKUP(E53,DATABASE!$B:$C,2,FALSE),"")</f>
        <v/>
      </c>
      <c r="G53" s="7" t="str">
        <f>IFERROR(VLOOKUP(E53,DATABASE!$B:$D,3,FALSE),"")</f>
        <v/>
      </c>
      <c r="H53" s="7" t="str">
        <f>IFERROR(VLOOKUP(C53,macro!$B:$K,10,FALSE),"")</f>
        <v/>
      </c>
      <c r="I53" s="7" t="str">
        <f>IFERROR(VLOOKUP(C53,macro!$B:$G,6,FALSE),"")</f>
        <v/>
      </c>
    </row>
    <row r="54" spans="3:9">
      <c r="C54" t="str">
        <f t="shared" si="0"/>
        <v>خدمات و نگهبانی-52</v>
      </c>
      <c r="D54" s="7">
        <v>52</v>
      </c>
      <c r="E54" s="7" t="str">
        <f>IFERROR(VLOOKUP($C54,macro!B:H,7,),"")</f>
        <v/>
      </c>
      <c r="F54" s="7" t="str">
        <f>IFERROR(VLOOKUP(E54,DATABASE!$B:$C,2,FALSE),"")</f>
        <v/>
      </c>
      <c r="G54" s="7" t="str">
        <f>IFERROR(VLOOKUP(E54,DATABASE!$B:$D,3,FALSE),"")</f>
        <v/>
      </c>
      <c r="H54" s="7" t="str">
        <f>IFERROR(VLOOKUP(C54,macro!$B:$K,10,FALSE),"")</f>
        <v/>
      </c>
      <c r="I54" s="7" t="str">
        <f>IFERROR(VLOOKUP(C54,macro!$B:$G,6,FALSE),"")</f>
        <v/>
      </c>
    </row>
    <row r="55" spans="3:9">
      <c r="C55" t="str">
        <f t="shared" si="0"/>
        <v>خدمات و نگهبانی-53</v>
      </c>
      <c r="D55" s="7">
        <v>53</v>
      </c>
      <c r="E55" s="7" t="str">
        <f>IFERROR(VLOOKUP($C55,macro!B:H,7,),"")</f>
        <v/>
      </c>
      <c r="F55" s="7" t="str">
        <f>IFERROR(VLOOKUP(E55,DATABASE!$B:$C,2,FALSE),"")</f>
        <v/>
      </c>
      <c r="G55" s="7" t="str">
        <f>IFERROR(VLOOKUP(E55,DATABASE!$B:$D,3,FALSE),"")</f>
        <v/>
      </c>
      <c r="H55" s="7" t="str">
        <f>IFERROR(VLOOKUP(C55,macro!$B:$K,10,FALSE),"")</f>
        <v/>
      </c>
      <c r="I55" s="7" t="str">
        <f>IFERROR(VLOOKUP(C55,macro!$B:$G,6,FALSE),"")</f>
        <v/>
      </c>
    </row>
    <row r="56" spans="3:9">
      <c r="C56" t="str">
        <f t="shared" si="0"/>
        <v>خدمات و نگهبانی-54</v>
      </c>
      <c r="D56" s="7">
        <v>54</v>
      </c>
      <c r="E56" s="7" t="str">
        <f>IFERROR(VLOOKUP($C56,macro!B:H,7,),"")</f>
        <v/>
      </c>
      <c r="F56" s="7" t="str">
        <f>IFERROR(VLOOKUP(E56,DATABASE!$B:$C,2,FALSE),"")</f>
        <v/>
      </c>
      <c r="G56" s="7" t="str">
        <f>IFERROR(VLOOKUP(E56,DATABASE!$B:$D,3,FALSE),"")</f>
        <v/>
      </c>
      <c r="H56" s="7" t="str">
        <f>IFERROR(VLOOKUP(C56,macro!$B:$K,10,FALSE),"")</f>
        <v/>
      </c>
      <c r="I56" s="7" t="str">
        <f>IFERROR(VLOOKUP(C56,macro!$B:$G,6,FALSE),"")</f>
        <v/>
      </c>
    </row>
    <row r="57" spans="3:9">
      <c r="C57" t="str">
        <f t="shared" si="0"/>
        <v>خدمات و نگهبانی-55</v>
      </c>
      <c r="D57" s="7">
        <v>55</v>
      </c>
      <c r="E57" s="7" t="str">
        <f>IFERROR(VLOOKUP($C57,macro!B:H,7,),"")</f>
        <v/>
      </c>
      <c r="F57" s="7" t="str">
        <f>IFERROR(VLOOKUP(E57,DATABASE!$B:$C,2,FALSE),"")</f>
        <v/>
      </c>
      <c r="G57" s="7" t="str">
        <f>IFERROR(VLOOKUP(E57,DATABASE!$B:$D,3,FALSE),"")</f>
        <v/>
      </c>
      <c r="H57" s="7" t="str">
        <f>IFERROR(VLOOKUP(C57,macro!$B:$K,10,FALSE),"")</f>
        <v/>
      </c>
      <c r="I57" s="7" t="str">
        <f>IFERROR(VLOOKUP(C57,macro!$B:$G,6,FALSE),"")</f>
        <v/>
      </c>
    </row>
    <row r="58" spans="3:9">
      <c r="C58" t="str">
        <f t="shared" si="0"/>
        <v>خدمات و نگهبانی-56</v>
      </c>
      <c r="D58" s="7">
        <v>56</v>
      </c>
      <c r="E58" s="7" t="str">
        <f>IFERROR(VLOOKUP($C58,macro!B:H,7,),"")</f>
        <v/>
      </c>
      <c r="F58" s="7" t="str">
        <f>IFERROR(VLOOKUP(E58,DATABASE!$B:$C,2,FALSE),"")</f>
        <v/>
      </c>
      <c r="G58" s="7" t="str">
        <f>IFERROR(VLOOKUP(E58,DATABASE!$B:$D,3,FALSE),"")</f>
        <v/>
      </c>
      <c r="H58" s="7" t="str">
        <f>IFERROR(VLOOKUP(C58,macro!$B:$K,10,FALSE),"")</f>
        <v/>
      </c>
      <c r="I58" s="7" t="str">
        <f>IFERROR(VLOOKUP(C58,macro!$B:$G,6,FALSE),"")</f>
        <v/>
      </c>
    </row>
    <row r="59" spans="3:9">
      <c r="C59" t="str">
        <f t="shared" si="0"/>
        <v>خدمات و نگهبانی-57</v>
      </c>
      <c r="D59" s="7">
        <v>57</v>
      </c>
      <c r="E59" s="7" t="str">
        <f>IFERROR(VLOOKUP($C59,macro!B:H,7,),"")</f>
        <v/>
      </c>
      <c r="F59" s="7" t="str">
        <f>IFERROR(VLOOKUP(E59,DATABASE!$B:$C,2,FALSE),"")</f>
        <v/>
      </c>
      <c r="G59" s="7" t="str">
        <f>IFERROR(VLOOKUP(E59,DATABASE!$B:$D,3,FALSE),"")</f>
        <v/>
      </c>
      <c r="H59" s="7" t="str">
        <f>IFERROR(VLOOKUP(C59,macro!$B:$K,10,FALSE),"")</f>
        <v/>
      </c>
      <c r="I59" s="7" t="str">
        <f>IFERROR(VLOOKUP(C59,macro!$B:$G,6,FALSE),"")</f>
        <v/>
      </c>
    </row>
    <row r="60" spans="3:9">
      <c r="C60" t="str">
        <f t="shared" si="0"/>
        <v>خدمات و نگهبانی-58</v>
      </c>
      <c r="D60" s="7">
        <v>58</v>
      </c>
      <c r="E60" s="7" t="str">
        <f>IFERROR(VLOOKUP($C60,macro!B:H,7,),"")</f>
        <v/>
      </c>
      <c r="F60" s="7" t="str">
        <f>IFERROR(VLOOKUP(E60,DATABASE!$B:$C,2,FALSE),"")</f>
        <v/>
      </c>
      <c r="G60" s="7" t="str">
        <f>IFERROR(VLOOKUP(E60,DATABASE!$B:$D,3,FALSE),"")</f>
        <v/>
      </c>
      <c r="H60" s="7" t="str">
        <f>IFERROR(VLOOKUP(C60,macro!$B:$K,10,FALSE),"")</f>
        <v/>
      </c>
      <c r="I60" s="7" t="str">
        <f>IFERROR(VLOOKUP(C60,macro!$B:$G,6,FALSE),"")</f>
        <v/>
      </c>
    </row>
    <row r="61" spans="3:9">
      <c r="C61" t="str">
        <f t="shared" si="0"/>
        <v>خدمات و نگهبانی-59</v>
      </c>
      <c r="D61" s="7">
        <v>59</v>
      </c>
      <c r="E61" s="7" t="str">
        <f>IFERROR(VLOOKUP($C61,macro!B:H,7,),"")</f>
        <v/>
      </c>
      <c r="F61" s="7" t="str">
        <f>IFERROR(VLOOKUP(E61,DATABASE!$B:$C,2,FALSE),"")</f>
        <v/>
      </c>
      <c r="G61" s="7" t="str">
        <f>IFERROR(VLOOKUP(E61,DATABASE!$B:$D,3,FALSE),"")</f>
        <v/>
      </c>
      <c r="H61" s="7" t="str">
        <f>IFERROR(VLOOKUP(C61,macro!$B:$K,10,FALSE),"")</f>
        <v/>
      </c>
      <c r="I61" s="7" t="str">
        <f>IFERROR(VLOOKUP(C61,macro!$B:$G,6,FALSE),"")</f>
        <v/>
      </c>
    </row>
    <row r="62" spans="3:9">
      <c r="C62" t="str">
        <f t="shared" si="0"/>
        <v>خدمات و نگهبانی-60</v>
      </c>
      <c r="D62" s="7">
        <v>60</v>
      </c>
      <c r="E62" s="7" t="str">
        <f>IFERROR(VLOOKUP($C62,macro!B:H,7,),"")</f>
        <v/>
      </c>
      <c r="F62" s="7" t="str">
        <f>IFERROR(VLOOKUP(E62,DATABASE!$B:$C,2,FALSE),"")</f>
        <v/>
      </c>
      <c r="G62" s="7" t="str">
        <f>IFERROR(VLOOKUP(E62,DATABASE!$B:$D,3,FALSE),"")</f>
        <v/>
      </c>
      <c r="H62" s="7" t="str">
        <f>IFERROR(VLOOKUP(C62,macro!$B:$K,10,FALSE),"")</f>
        <v/>
      </c>
      <c r="I62" s="7" t="str">
        <f>IFERROR(VLOOKUP(C62,macro!$B:$G,6,FALSE),"")</f>
        <v/>
      </c>
    </row>
    <row r="63" spans="3:9">
      <c r="C63" t="str">
        <f t="shared" si="0"/>
        <v>خدمات و نگهبانی-61</v>
      </c>
      <c r="D63" s="7">
        <v>61</v>
      </c>
      <c r="E63" s="7" t="str">
        <f>IFERROR(VLOOKUP($C63,macro!B:H,7,),"")</f>
        <v/>
      </c>
      <c r="F63" s="7" t="str">
        <f>IFERROR(VLOOKUP(E63,DATABASE!$B:$C,2,FALSE),"")</f>
        <v/>
      </c>
      <c r="G63" s="7" t="str">
        <f>IFERROR(VLOOKUP(E63,DATABASE!$B:$D,3,FALSE),"")</f>
        <v/>
      </c>
      <c r="H63" s="7" t="str">
        <f>IFERROR(VLOOKUP(C63,macro!$B:$K,10,FALSE),"")</f>
        <v/>
      </c>
      <c r="I63" s="7" t="str">
        <f>IFERROR(VLOOKUP(C63,macro!$B:$G,6,FALSE),"")</f>
        <v/>
      </c>
    </row>
    <row r="64" spans="3:9">
      <c r="C64" t="str">
        <f t="shared" si="0"/>
        <v>خدمات و نگهبانی-62</v>
      </c>
      <c r="D64" s="7">
        <v>62</v>
      </c>
      <c r="E64" s="7" t="str">
        <f>IFERROR(VLOOKUP($C64,macro!B:H,7,),"")</f>
        <v/>
      </c>
      <c r="F64" s="7" t="str">
        <f>IFERROR(VLOOKUP(E64,DATABASE!$B:$C,2,FALSE),"")</f>
        <v/>
      </c>
      <c r="G64" s="7" t="str">
        <f>IFERROR(VLOOKUP(E64,DATABASE!$B:$D,3,FALSE),"")</f>
        <v/>
      </c>
      <c r="H64" s="7" t="str">
        <f>IFERROR(VLOOKUP(C64,macro!$B:$K,10,FALSE),"")</f>
        <v/>
      </c>
      <c r="I64" s="7" t="str">
        <f>IFERROR(VLOOKUP(C64,macro!$B:$G,6,FALSE),"")</f>
        <v/>
      </c>
    </row>
    <row r="65" spans="3:9">
      <c r="C65" t="str">
        <f t="shared" si="0"/>
        <v>خدمات و نگهبانی-63</v>
      </c>
      <c r="D65" s="7">
        <v>63</v>
      </c>
      <c r="E65" s="7" t="str">
        <f>IFERROR(VLOOKUP($C65,macro!B:H,7,),"")</f>
        <v/>
      </c>
      <c r="F65" s="7" t="str">
        <f>IFERROR(VLOOKUP(E65,DATABASE!$B:$C,2,FALSE),"")</f>
        <v/>
      </c>
      <c r="G65" s="7" t="str">
        <f>IFERROR(VLOOKUP(E65,DATABASE!$B:$D,3,FALSE),"")</f>
        <v/>
      </c>
      <c r="H65" s="7" t="str">
        <f>IFERROR(VLOOKUP(C65,macro!$B:$K,10,FALSE),"")</f>
        <v/>
      </c>
      <c r="I65" s="7" t="str">
        <f>IFERROR(VLOOKUP(C65,macro!$B:$G,6,FALSE),"")</f>
        <v/>
      </c>
    </row>
    <row r="66" spans="3:9">
      <c r="C66" t="str">
        <f t="shared" si="0"/>
        <v>خدمات و نگهبانی-64</v>
      </c>
      <c r="D66" s="7">
        <v>64</v>
      </c>
      <c r="E66" s="7" t="str">
        <f>IFERROR(VLOOKUP($C66,macro!B:H,7,),"")</f>
        <v/>
      </c>
      <c r="F66" s="7" t="str">
        <f>IFERROR(VLOOKUP(E66,DATABASE!$B:$C,2,FALSE),"")</f>
        <v/>
      </c>
      <c r="G66" s="7" t="str">
        <f>IFERROR(VLOOKUP(E66,DATABASE!$B:$D,3,FALSE),"")</f>
        <v/>
      </c>
      <c r="H66" s="7" t="str">
        <f>IFERROR(VLOOKUP(C66,macro!$B:$K,10,FALSE),"")</f>
        <v/>
      </c>
      <c r="I66" s="7" t="str">
        <f>IFERROR(VLOOKUP(C66,macro!$B:$G,6,FALSE),"")</f>
        <v/>
      </c>
    </row>
    <row r="67" spans="3:9">
      <c r="C67" t="str">
        <f t="shared" si="0"/>
        <v>خدمات و نگهبانی-65</v>
      </c>
      <c r="D67" s="7">
        <v>65</v>
      </c>
      <c r="E67" s="7" t="str">
        <f>IFERROR(VLOOKUP($C67,macro!B:H,7,),"")</f>
        <v/>
      </c>
      <c r="F67" s="7" t="str">
        <f>IFERROR(VLOOKUP(E67,DATABASE!$B:$C,2,FALSE),"")</f>
        <v/>
      </c>
      <c r="G67" s="7" t="str">
        <f>IFERROR(VLOOKUP(E67,DATABASE!$B:$D,3,FALSE),"")</f>
        <v/>
      </c>
      <c r="H67" s="7" t="str">
        <f>IFERROR(VLOOKUP(C67,macro!$B:$K,10,FALSE),"")</f>
        <v/>
      </c>
      <c r="I67" s="7" t="str">
        <f>IFERROR(VLOOKUP(C67,macro!$B:$G,6,FALSE),"")</f>
        <v/>
      </c>
    </row>
    <row r="68" spans="3:9">
      <c r="C68" t="str">
        <f t="shared" ref="C68:C131" si="1">$B$2&amp;"-"&amp;D68</f>
        <v>خدمات و نگهبانی-66</v>
      </c>
      <c r="D68" s="7">
        <v>66</v>
      </c>
      <c r="E68" s="7" t="str">
        <f>IFERROR(VLOOKUP($C68,macro!B:H,7,),"")</f>
        <v/>
      </c>
      <c r="F68" s="7" t="str">
        <f>IFERROR(VLOOKUP(E68,DATABASE!$B:$C,2,FALSE),"")</f>
        <v/>
      </c>
      <c r="G68" s="7" t="str">
        <f>IFERROR(VLOOKUP(E68,DATABASE!$B:$D,3,FALSE),"")</f>
        <v/>
      </c>
      <c r="H68" s="7" t="str">
        <f>IFERROR(VLOOKUP(C68,macro!$B:$K,10,FALSE),"")</f>
        <v/>
      </c>
      <c r="I68" s="7" t="str">
        <f>IFERROR(VLOOKUP(C68,macro!$B:$G,6,FALSE),"")</f>
        <v/>
      </c>
    </row>
    <row r="69" spans="3:9">
      <c r="C69" t="str">
        <f t="shared" si="1"/>
        <v>خدمات و نگهبانی-67</v>
      </c>
      <c r="D69" s="7">
        <v>67</v>
      </c>
      <c r="E69" s="7" t="str">
        <f>IFERROR(VLOOKUP($C69,macro!B:H,7,),"")</f>
        <v/>
      </c>
      <c r="F69" s="7" t="str">
        <f>IFERROR(VLOOKUP(E69,DATABASE!$B:$C,2,FALSE),"")</f>
        <v/>
      </c>
      <c r="G69" s="7" t="str">
        <f>IFERROR(VLOOKUP(E69,DATABASE!$B:$D,3,FALSE),"")</f>
        <v/>
      </c>
      <c r="H69" s="7" t="str">
        <f>IFERROR(VLOOKUP(C69,macro!$B:$K,10,FALSE),"")</f>
        <v/>
      </c>
      <c r="I69" s="7" t="str">
        <f>IFERROR(VLOOKUP(C69,macro!$B:$G,6,FALSE),"")</f>
        <v/>
      </c>
    </row>
    <row r="70" spans="3:9">
      <c r="C70" t="str">
        <f t="shared" si="1"/>
        <v>خدمات و نگهبانی-68</v>
      </c>
      <c r="D70" s="7">
        <v>68</v>
      </c>
      <c r="E70" s="7" t="str">
        <f>IFERROR(VLOOKUP($C70,macro!B:H,7,),"")</f>
        <v/>
      </c>
      <c r="F70" s="7" t="str">
        <f>IFERROR(VLOOKUP(E70,DATABASE!$B:$C,2,FALSE),"")</f>
        <v/>
      </c>
      <c r="G70" s="7" t="str">
        <f>IFERROR(VLOOKUP(E70,DATABASE!$B:$D,3,FALSE),"")</f>
        <v/>
      </c>
      <c r="H70" s="7" t="str">
        <f>IFERROR(VLOOKUP(C70,macro!$B:$K,10,FALSE),"")</f>
        <v/>
      </c>
      <c r="I70" s="7" t="str">
        <f>IFERROR(VLOOKUP(C70,macro!$B:$G,6,FALSE),"")</f>
        <v/>
      </c>
    </row>
    <row r="71" spans="3:9">
      <c r="C71" t="str">
        <f t="shared" si="1"/>
        <v>خدمات و نگهبانی-69</v>
      </c>
      <c r="D71" s="7">
        <v>69</v>
      </c>
      <c r="E71" s="7" t="str">
        <f>IFERROR(VLOOKUP($C71,macro!B:H,7,),"")</f>
        <v/>
      </c>
      <c r="F71" s="7" t="str">
        <f>IFERROR(VLOOKUP(E71,DATABASE!$B:$C,2,FALSE),"")</f>
        <v/>
      </c>
      <c r="G71" s="7" t="str">
        <f>IFERROR(VLOOKUP(E71,DATABASE!$B:$D,3,FALSE),"")</f>
        <v/>
      </c>
      <c r="H71" s="7" t="str">
        <f>IFERROR(VLOOKUP(C71,macro!$B:$K,10,FALSE),"")</f>
        <v/>
      </c>
      <c r="I71" s="7" t="str">
        <f>IFERROR(VLOOKUP(C71,macro!$B:$G,6,FALSE),"")</f>
        <v/>
      </c>
    </row>
    <row r="72" spans="3:9">
      <c r="C72" t="str">
        <f t="shared" si="1"/>
        <v>خدمات و نگهبانی-70</v>
      </c>
      <c r="D72" s="7">
        <v>70</v>
      </c>
      <c r="E72" s="7" t="str">
        <f>IFERROR(VLOOKUP($C72,macro!B:H,7,),"")</f>
        <v/>
      </c>
      <c r="F72" s="7" t="str">
        <f>IFERROR(VLOOKUP(E72,DATABASE!$B:$C,2,FALSE),"")</f>
        <v/>
      </c>
      <c r="G72" s="7" t="str">
        <f>IFERROR(VLOOKUP(E72,DATABASE!$B:$D,3,FALSE),"")</f>
        <v/>
      </c>
      <c r="H72" s="7" t="str">
        <f>IFERROR(VLOOKUP(C72,macro!$B:$K,10,FALSE),"")</f>
        <v/>
      </c>
      <c r="I72" s="7" t="str">
        <f>IFERROR(VLOOKUP(C72,macro!$B:$G,6,FALSE),"")</f>
        <v/>
      </c>
    </row>
    <row r="73" spans="3:9">
      <c r="C73" t="str">
        <f t="shared" si="1"/>
        <v>خدمات و نگهبانی-71</v>
      </c>
      <c r="D73" s="7">
        <v>71</v>
      </c>
      <c r="E73" s="7" t="str">
        <f>IFERROR(VLOOKUP($C73,macro!B:H,7,),"")</f>
        <v/>
      </c>
      <c r="F73" s="7" t="str">
        <f>IFERROR(VLOOKUP(E73,DATABASE!$B:$C,2,FALSE),"")</f>
        <v/>
      </c>
      <c r="G73" s="7" t="str">
        <f>IFERROR(VLOOKUP(E73,DATABASE!$B:$D,3,FALSE),"")</f>
        <v/>
      </c>
      <c r="H73" s="7" t="str">
        <f>IFERROR(VLOOKUP(C73,macro!$B:$K,10,FALSE),"")</f>
        <v/>
      </c>
      <c r="I73" s="7" t="str">
        <f>IFERROR(VLOOKUP(C73,macro!$B:$G,6,FALSE),"")</f>
        <v/>
      </c>
    </row>
    <row r="74" spans="3:9">
      <c r="C74" t="str">
        <f t="shared" si="1"/>
        <v>خدمات و نگهبانی-72</v>
      </c>
      <c r="D74" s="7">
        <v>72</v>
      </c>
      <c r="E74" s="7" t="str">
        <f>IFERROR(VLOOKUP($C74,macro!B:H,7,),"")</f>
        <v/>
      </c>
      <c r="F74" s="7" t="str">
        <f>IFERROR(VLOOKUP(E74,DATABASE!$B:$C,2,FALSE),"")</f>
        <v/>
      </c>
      <c r="G74" s="7" t="str">
        <f>IFERROR(VLOOKUP(E74,DATABASE!$B:$D,3,FALSE),"")</f>
        <v/>
      </c>
      <c r="H74" s="7" t="str">
        <f>IFERROR(VLOOKUP(C74,macro!$B:$K,10,FALSE),"")</f>
        <v/>
      </c>
      <c r="I74" s="7" t="str">
        <f>IFERROR(VLOOKUP(C74,macro!$B:$G,6,FALSE),"")</f>
        <v/>
      </c>
    </row>
    <row r="75" spans="3:9">
      <c r="C75" t="str">
        <f t="shared" si="1"/>
        <v>خدمات و نگهبانی-73</v>
      </c>
      <c r="D75" s="7">
        <v>73</v>
      </c>
      <c r="E75" s="7" t="str">
        <f>IFERROR(VLOOKUP($C75,macro!B:H,7,),"")</f>
        <v/>
      </c>
      <c r="F75" s="7" t="str">
        <f>IFERROR(VLOOKUP(E75,DATABASE!$B:$C,2,FALSE),"")</f>
        <v/>
      </c>
      <c r="G75" s="7" t="str">
        <f>IFERROR(VLOOKUP(E75,DATABASE!$B:$D,3,FALSE),"")</f>
        <v/>
      </c>
      <c r="H75" s="7" t="str">
        <f>IFERROR(VLOOKUP(C75,macro!$B:$K,10,FALSE),"")</f>
        <v/>
      </c>
      <c r="I75" s="7" t="str">
        <f>IFERROR(VLOOKUP(C75,macro!$B:$G,6,FALSE),"")</f>
        <v/>
      </c>
    </row>
    <row r="76" spans="3:9">
      <c r="C76" t="str">
        <f t="shared" si="1"/>
        <v>خدمات و نگهبانی-74</v>
      </c>
      <c r="D76" s="7">
        <v>74</v>
      </c>
      <c r="E76" s="7" t="str">
        <f>IFERROR(VLOOKUP($C76,macro!B:H,7,),"")</f>
        <v/>
      </c>
      <c r="F76" s="7" t="str">
        <f>IFERROR(VLOOKUP(E76,DATABASE!$B:$C,2,FALSE),"")</f>
        <v/>
      </c>
      <c r="G76" s="7" t="str">
        <f>IFERROR(VLOOKUP(E76,DATABASE!$B:$D,3,FALSE),"")</f>
        <v/>
      </c>
      <c r="H76" s="7" t="str">
        <f>IFERROR(VLOOKUP(C76,macro!$B:$K,10,FALSE),"")</f>
        <v/>
      </c>
      <c r="I76" s="7" t="str">
        <f>IFERROR(VLOOKUP(C76,macro!$B:$G,6,FALSE),"")</f>
        <v/>
      </c>
    </row>
    <row r="77" spans="3:9">
      <c r="C77" t="str">
        <f t="shared" si="1"/>
        <v>خدمات و نگهبانی-75</v>
      </c>
      <c r="D77" s="7">
        <v>75</v>
      </c>
      <c r="E77" s="7" t="str">
        <f>IFERROR(VLOOKUP($C77,macro!B:H,7,),"")</f>
        <v/>
      </c>
      <c r="F77" s="7" t="str">
        <f>IFERROR(VLOOKUP(E77,DATABASE!$B:$C,2,FALSE),"")</f>
        <v/>
      </c>
      <c r="G77" s="7" t="str">
        <f>IFERROR(VLOOKUP(E77,DATABASE!$B:$D,3,FALSE),"")</f>
        <v/>
      </c>
      <c r="H77" s="7" t="str">
        <f>IFERROR(VLOOKUP(C77,macro!$B:$K,10,FALSE),"")</f>
        <v/>
      </c>
      <c r="I77" s="7" t="str">
        <f>IFERROR(VLOOKUP(C77,macro!$B:$G,6,FALSE),"")</f>
        <v/>
      </c>
    </row>
    <row r="78" spans="3:9">
      <c r="C78" t="str">
        <f t="shared" si="1"/>
        <v>خدمات و نگهبانی-76</v>
      </c>
      <c r="D78" s="7">
        <v>76</v>
      </c>
      <c r="E78" s="7" t="str">
        <f>IFERROR(VLOOKUP($C78,macro!B:H,7,),"")</f>
        <v/>
      </c>
      <c r="F78" s="7" t="str">
        <f>IFERROR(VLOOKUP(E78,DATABASE!$B:$C,2,FALSE),"")</f>
        <v/>
      </c>
      <c r="G78" s="7" t="str">
        <f>IFERROR(VLOOKUP(E78,DATABASE!$B:$D,3,FALSE),"")</f>
        <v/>
      </c>
      <c r="H78" s="7" t="str">
        <f>IFERROR(VLOOKUP(C78,macro!$B:$K,10,FALSE),"")</f>
        <v/>
      </c>
      <c r="I78" s="7" t="str">
        <f>IFERROR(VLOOKUP(C78,macro!$B:$G,6,FALSE),"")</f>
        <v/>
      </c>
    </row>
    <row r="79" spans="3:9">
      <c r="C79" t="str">
        <f t="shared" si="1"/>
        <v>خدمات و نگهبانی-77</v>
      </c>
      <c r="D79" s="7">
        <v>77</v>
      </c>
      <c r="E79" s="7" t="str">
        <f>IFERROR(VLOOKUP($C79,macro!B:H,7,),"")</f>
        <v/>
      </c>
      <c r="F79" s="7" t="str">
        <f>IFERROR(VLOOKUP(E79,DATABASE!$B:$C,2,FALSE),"")</f>
        <v/>
      </c>
      <c r="G79" s="7" t="str">
        <f>IFERROR(VLOOKUP(E79,DATABASE!$B:$D,3,FALSE),"")</f>
        <v/>
      </c>
      <c r="H79" s="7" t="str">
        <f>IFERROR(VLOOKUP(C79,macro!$B:$K,10,FALSE),"")</f>
        <v/>
      </c>
      <c r="I79" s="7" t="str">
        <f>IFERROR(VLOOKUP(C79,macro!$B:$G,6,FALSE),"")</f>
        <v/>
      </c>
    </row>
    <row r="80" spans="3:9">
      <c r="C80" t="str">
        <f t="shared" si="1"/>
        <v>خدمات و نگهبانی-78</v>
      </c>
      <c r="D80" s="7">
        <v>78</v>
      </c>
      <c r="E80" s="7" t="str">
        <f>IFERROR(VLOOKUP($C80,macro!B:H,7,),"")</f>
        <v/>
      </c>
      <c r="F80" s="7" t="str">
        <f>IFERROR(VLOOKUP(E80,DATABASE!$B:$C,2,FALSE),"")</f>
        <v/>
      </c>
      <c r="G80" s="7" t="str">
        <f>IFERROR(VLOOKUP(E80,DATABASE!$B:$D,3,FALSE),"")</f>
        <v/>
      </c>
      <c r="H80" s="7" t="str">
        <f>IFERROR(VLOOKUP(C80,macro!$B:$K,10,FALSE),"")</f>
        <v/>
      </c>
      <c r="I80" s="7" t="str">
        <f>IFERROR(VLOOKUP(C80,macro!$B:$G,6,FALSE),"")</f>
        <v/>
      </c>
    </row>
    <row r="81" spans="3:9">
      <c r="C81" t="str">
        <f t="shared" si="1"/>
        <v>خدمات و نگهبانی-79</v>
      </c>
      <c r="D81" s="7">
        <v>79</v>
      </c>
      <c r="E81" s="7" t="str">
        <f>IFERROR(VLOOKUP($C81,macro!B:H,7,),"")</f>
        <v/>
      </c>
      <c r="F81" s="7" t="str">
        <f>IFERROR(VLOOKUP(E81,DATABASE!$B:$C,2,FALSE),"")</f>
        <v/>
      </c>
      <c r="G81" s="7" t="str">
        <f>IFERROR(VLOOKUP(E81,DATABASE!$B:$D,3,FALSE),"")</f>
        <v/>
      </c>
      <c r="H81" s="7" t="str">
        <f>IFERROR(VLOOKUP(C81,macro!$B:$K,10,FALSE),"")</f>
        <v/>
      </c>
      <c r="I81" s="7" t="str">
        <f>IFERROR(VLOOKUP(C81,macro!$B:$G,6,FALSE),"")</f>
        <v/>
      </c>
    </row>
    <row r="82" spans="3:9">
      <c r="C82" t="str">
        <f t="shared" si="1"/>
        <v>خدمات و نگهبانی-80</v>
      </c>
      <c r="D82" s="7">
        <v>80</v>
      </c>
      <c r="E82" s="7" t="str">
        <f>IFERROR(VLOOKUP($C82,macro!B:H,7,),"")</f>
        <v/>
      </c>
      <c r="F82" s="7" t="str">
        <f>IFERROR(VLOOKUP(E82,DATABASE!$B:$C,2,FALSE),"")</f>
        <v/>
      </c>
      <c r="G82" s="7" t="str">
        <f>IFERROR(VLOOKUP(E82,DATABASE!$B:$D,3,FALSE),"")</f>
        <v/>
      </c>
      <c r="H82" s="7" t="str">
        <f>IFERROR(VLOOKUP(C82,macro!$B:$K,10,FALSE),"")</f>
        <v/>
      </c>
      <c r="I82" s="7" t="str">
        <f>IFERROR(VLOOKUP(C82,macro!$B:$G,6,FALSE),"")</f>
        <v/>
      </c>
    </row>
    <row r="83" spans="3:9">
      <c r="C83" t="str">
        <f t="shared" si="1"/>
        <v>خدمات و نگهبانی-81</v>
      </c>
      <c r="D83" s="7">
        <v>81</v>
      </c>
      <c r="E83" s="7" t="str">
        <f>IFERROR(VLOOKUP($C83,macro!B:H,7,),"")</f>
        <v/>
      </c>
      <c r="F83" s="7" t="str">
        <f>IFERROR(VLOOKUP(E83,DATABASE!$B:$C,2,FALSE),"")</f>
        <v/>
      </c>
      <c r="G83" s="7" t="str">
        <f>IFERROR(VLOOKUP(E83,DATABASE!$B:$D,3,FALSE),"")</f>
        <v/>
      </c>
      <c r="H83" s="7" t="str">
        <f>IFERROR(VLOOKUP(C83,macro!$B:$K,10,FALSE),"")</f>
        <v/>
      </c>
      <c r="I83" s="7" t="str">
        <f>IFERROR(VLOOKUP(C83,macro!$B:$G,6,FALSE),"")</f>
        <v/>
      </c>
    </row>
    <row r="84" spans="3:9">
      <c r="C84" t="str">
        <f t="shared" si="1"/>
        <v>خدمات و نگهبانی-82</v>
      </c>
      <c r="D84" s="7">
        <v>82</v>
      </c>
      <c r="E84" s="7" t="str">
        <f>IFERROR(VLOOKUP($C84,macro!B:H,7,),"")</f>
        <v/>
      </c>
      <c r="F84" s="7" t="str">
        <f>IFERROR(VLOOKUP(E84,DATABASE!$B:$C,2,FALSE),"")</f>
        <v/>
      </c>
      <c r="G84" s="7" t="str">
        <f>IFERROR(VLOOKUP(E84,DATABASE!$B:$D,3,FALSE),"")</f>
        <v/>
      </c>
      <c r="H84" s="7" t="str">
        <f>IFERROR(VLOOKUP(C84,macro!$B:$K,10,FALSE),"")</f>
        <v/>
      </c>
      <c r="I84" s="7" t="str">
        <f>IFERROR(VLOOKUP(C84,macro!$B:$G,6,FALSE),"")</f>
        <v/>
      </c>
    </row>
    <row r="85" spans="3:9">
      <c r="C85" t="str">
        <f t="shared" si="1"/>
        <v>خدمات و نگهبانی-83</v>
      </c>
      <c r="D85" s="7">
        <v>83</v>
      </c>
      <c r="E85" s="7" t="str">
        <f>IFERROR(VLOOKUP($C85,macro!B:H,7,),"")</f>
        <v/>
      </c>
      <c r="F85" s="7" t="str">
        <f>IFERROR(VLOOKUP(E85,DATABASE!$B:$C,2,FALSE),"")</f>
        <v/>
      </c>
      <c r="G85" s="7" t="str">
        <f>IFERROR(VLOOKUP(E85,DATABASE!$B:$D,3,FALSE),"")</f>
        <v/>
      </c>
      <c r="H85" s="7" t="str">
        <f>IFERROR(VLOOKUP(C85,macro!$B:$K,10,FALSE),"")</f>
        <v/>
      </c>
      <c r="I85" s="7" t="str">
        <f>IFERROR(VLOOKUP(C85,macro!$B:$G,6,FALSE),"")</f>
        <v/>
      </c>
    </row>
    <row r="86" spans="3:9">
      <c r="C86" t="str">
        <f t="shared" si="1"/>
        <v>خدمات و نگهبانی-84</v>
      </c>
      <c r="D86" s="7">
        <v>84</v>
      </c>
      <c r="E86" s="7" t="str">
        <f>IFERROR(VLOOKUP($C86,macro!B:H,7,),"")</f>
        <v/>
      </c>
      <c r="F86" s="7" t="str">
        <f>IFERROR(VLOOKUP(E86,DATABASE!$B:$C,2,FALSE),"")</f>
        <v/>
      </c>
      <c r="G86" s="7" t="str">
        <f>IFERROR(VLOOKUP(E86,DATABASE!$B:$D,3,FALSE),"")</f>
        <v/>
      </c>
      <c r="H86" s="7" t="str">
        <f>IFERROR(VLOOKUP(C86,macro!$B:$K,10,FALSE),"")</f>
        <v/>
      </c>
      <c r="I86" s="7" t="str">
        <f>IFERROR(VLOOKUP(C86,macro!$B:$G,6,FALSE),"")</f>
        <v/>
      </c>
    </row>
    <row r="87" spans="3:9">
      <c r="C87" t="str">
        <f t="shared" si="1"/>
        <v>خدمات و نگهبانی-85</v>
      </c>
      <c r="D87" s="7">
        <v>85</v>
      </c>
      <c r="E87" s="7" t="str">
        <f>IFERROR(VLOOKUP($C87,macro!B:H,7,),"")</f>
        <v/>
      </c>
      <c r="F87" s="7" t="str">
        <f>IFERROR(VLOOKUP(E87,DATABASE!$B:$C,2,FALSE),"")</f>
        <v/>
      </c>
      <c r="G87" s="7" t="str">
        <f>IFERROR(VLOOKUP(E87,DATABASE!$B:$D,3,FALSE),"")</f>
        <v/>
      </c>
      <c r="H87" s="7" t="str">
        <f>IFERROR(VLOOKUP(C87,macro!$B:$K,10,FALSE),"")</f>
        <v/>
      </c>
      <c r="I87" s="7" t="str">
        <f>IFERROR(VLOOKUP(C87,macro!$B:$G,6,FALSE),"")</f>
        <v/>
      </c>
    </row>
    <row r="88" spans="3:9">
      <c r="C88" t="str">
        <f t="shared" si="1"/>
        <v>خدمات و نگهبانی-86</v>
      </c>
      <c r="D88" s="7">
        <v>86</v>
      </c>
      <c r="E88" s="7" t="str">
        <f>IFERROR(VLOOKUP($C88,macro!B:H,7,),"")</f>
        <v/>
      </c>
      <c r="F88" s="7" t="str">
        <f>IFERROR(VLOOKUP(E88,DATABASE!$B:$C,2,FALSE),"")</f>
        <v/>
      </c>
      <c r="G88" s="7" t="str">
        <f>IFERROR(VLOOKUP(E88,DATABASE!$B:$D,3,FALSE),"")</f>
        <v/>
      </c>
      <c r="H88" s="7" t="str">
        <f>IFERROR(VLOOKUP(C88,macro!$B:$K,10,FALSE),"")</f>
        <v/>
      </c>
      <c r="I88" s="7" t="str">
        <f>IFERROR(VLOOKUP(C88,macro!$B:$G,6,FALSE),"")</f>
        <v/>
      </c>
    </row>
    <row r="89" spans="3:9">
      <c r="C89" t="str">
        <f t="shared" si="1"/>
        <v>خدمات و نگهبانی-87</v>
      </c>
      <c r="D89" s="7">
        <v>87</v>
      </c>
      <c r="E89" s="7" t="str">
        <f>IFERROR(VLOOKUP($C89,macro!B:H,7,),"")</f>
        <v/>
      </c>
      <c r="F89" s="7" t="str">
        <f>IFERROR(VLOOKUP(E89,DATABASE!$B:$C,2,FALSE),"")</f>
        <v/>
      </c>
      <c r="G89" s="7" t="str">
        <f>IFERROR(VLOOKUP(E89,DATABASE!$B:$D,3,FALSE),"")</f>
        <v/>
      </c>
      <c r="H89" s="7" t="str">
        <f>IFERROR(VLOOKUP(C89,macro!$B:$K,10,FALSE),"")</f>
        <v/>
      </c>
      <c r="I89" s="7" t="str">
        <f>IFERROR(VLOOKUP(C89,macro!$B:$G,6,FALSE),"")</f>
        <v/>
      </c>
    </row>
    <row r="90" spans="3:9">
      <c r="C90" t="str">
        <f t="shared" si="1"/>
        <v>خدمات و نگهبانی-88</v>
      </c>
      <c r="D90" s="7">
        <v>88</v>
      </c>
      <c r="E90" s="7" t="str">
        <f>IFERROR(VLOOKUP($C90,macro!B:H,7,),"")</f>
        <v/>
      </c>
      <c r="F90" s="7" t="str">
        <f>IFERROR(VLOOKUP(E90,DATABASE!$B:$C,2,FALSE),"")</f>
        <v/>
      </c>
      <c r="G90" s="7" t="str">
        <f>IFERROR(VLOOKUP(E90,DATABASE!$B:$D,3,FALSE),"")</f>
        <v/>
      </c>
      <c r="H90" s="7" t="str">
        <f>IFERROR(VLOOKUP(C90,macro!$B:$K,10,FALSE),"")</f>
        <v/>
      </c>
      <c r="I90" s="7" t="str">
        <f>IFERROR(VLOOKUP(C90,macro!$B:$G,6,FALSE),"")</f>
        <v/>
      </c>
    </row>
    <row r="91" spans="3:9">
      <c r="C91" t="str">
        <f t="shared" si="1"/>
        <v>خدمات و نگهبانی-89</v>
      </c>
      <c r="D91" s="7">
        <v>89</v>
      </c>
      <c r="E91" s="7" t="str">
        <f>IFERROR(VLOOKUP($C91,macro!B:H,7,),"")</f>
        <v/>
      </c>
      <c r="F91" s="7" t="str">
        <f>IFERROR(VLOOKUP(E91,DATABASE!$B:$C,2,FALSE),"")</f>
        <v/>
      </c>
      <c r="G91" s="7" t="str">
        <f>IFERROR(VLOOKUP(E91,DATABASE!$B:$D,3,FALSE),"")</f>
        <v/>
      </c>
      <c r="H91" s="7" t="str">
        <f>IFERROR(VLOOKUP(C91,macro!$B:$K,10,FALSE),"")</f>
        <v/>
      </c>
      <c r="I91" s="7" t="str">
        <f>IFERROR(VLOOKUP(C91,macro!$B:$G,6,FALSE),"")</f>
        <v/>
      </c>
    </row>
    <row r="92" spans="3:9">
      <c r="C92" t="str">
        <f t="shared" si="1"/>
        <v>خدمات و نگهبانی-90</v>
      </c>
      <c r="D92" s="7">
        <v>90</v>
      </c>
      <c r="E92" s="7" t="str">
        <f>IFERROR(VLOOKUP($C92,macro!B:H,7,),"")</f>
        <v/>
      </c>
      <c r="F92" s="7" t="str">
        <f>IFERROR(VLOOKUP(E92,DATABASE!$B:$C,2,FALSE),"")</f>
        <v/>
      </c>
      <c r="G92" s="7" t="str">
        <f>IFERROR(VLOOKUP(E92,DATABASE!$B:$D,3,FALSE),"")</f>
        <v/>
      </c>
      <c r="H92" s="7" t="str">
        <f>IFERROR(VLOOKUP(C92,macro!$B:$K,10,FALSE),"")</f>
        <v/>
      </c>
      <c r="I92" s="7" t="str">
        <f>IFERROR(VLOOKUP(C92,macro!$B:$G,6,FALSE),"")</f>
        <v/>
      </c>
    </row>
    <row r="93" spans="3:9">
      <c r="C93" t="str">
        <f t="shared" si="1"/>
        <v>خدمات و نگهبانی-91</v>
      </c>
      <c r="D93" s="7">
        <v>91</v>
      </c>
      <c r="E93" s="7" t="str">
        <f>IFERROR(VLOOKUP($C93,macro!B:H,7,),"")</f>
        <v/>
      </c>
      <c r="F93" s="7" t="str">
        <f>IFERROR(VLOOKUP(E93,DATABASE!$B:$C,2,FALSE),"")</f>
        <v/>
      </c>
      <c r="G93" s="7" t="str">
        <f>IFERROR(VLOOKUP(E93,DATABASE!$B:$D,3,FALSE),"")</f>
        <v/>
      </c>
      <c r="H93" s="7" t="str">
        <f>IFERROR(VLOOKUP(C93,macro!$B:$K,10,FALSE),"")</f>
        <v/>
      </c>
      <c r="I93" s="7" t="str">
        <f>IFERROR(VLOOKUP(C93,macro!$B:$G,6,FALSE),"")</f>
        <v/>
      </c>
    </row>
    <row r="94" spans="3:9">
      <c r="C94" t="str">
        <f t="shared" si="1"/>
        <v>خدمات و نگهبانی-92</v>
      </c>
      <c r="D94" s="7">
        <v>92</v>
      </c>
      <c r="E94" s="7" t="str">
        <f>IFERROR(VLOOKUP($C94,macro!B:H,7,),"")</f>
        <v/>
      </c>
      <c r="F94" s="7" t="str">
        <f>IFERROR(VLOOKUP(E94,DATABASE!$B:$C,2,FALSE),"")</f>
        <v/>
      </c>
      <c r="G94" s="7" t="str">
        <f>IFERROR(VLOOKUP(E94,DATABASE!$B:$D,3,FALSE),"")</f>
        <v/>
      </c>
      <c r="H94" s="7" t="str">
        <f>IFERROR(VLOOKUP(C94,macro!$B:$K,10,FALSE),"")</f>
        <v/>
      </c>
      <c r="I94" s="7" t="str">
        <f>IFERROR(VLOOKUP(C94,macro!$B:$G,6,FALSE),"")</f>
        <v/>
      </c>
    </row>
    <row r="95" spans="3:9">
      <c r="C95" t="str">
        <f t="shared" si="1"/>
        <v>خدمات و نگهبانی-93</v>
      </c>
      <c r="D95" s="7">
        <v>93</v>
      </c>
      <c r="E95" s="7" t="str">
        <f>IFERROR(VLOOKUP($C95,macro!B:H,7,),"")</f>
        <v/>
      </c>
      <c r="F95" s="7" t="str">
        <f>IFERROR(VLOOKUP(E95,DATABASE!$B:$C,2,FALSE),"")</f>
        <v/>
      </c>
      <c r="G95" s="7" t="str">
        <f>IFERROR(VLOOKUP(E95,DATABASE!$B:$D,3,FALSE),"")</f>
        <v/>
      </c>
      <c r="H95" s="7" t="str">
        <f>IFERROR(VLOOKUP(C95,macro!$B:$K,10,FALSE),"")</f>
        <v/>
      </c>
      <c r="I95" s="7" t="str">
        <f>IFERROR(VLOOKUP(C95,macro!$B:$G,6,FALSE),"")</f>
        <v/>
      </c>
    </row>
    <row r="96" spans="3:9">
      <c r="C96" t="str">
        <f t="shared" si="1"/>
        <v>خدمات و نگهبانی-94</v>
      </c>
      <c r="D96" s="7">
        <v>94</v>
      </c>
      <c r="E96" s="7" t="str">
        <f>IFERROR(VLOOKUP($C96,macro!B:H,7,),"")</f>
        <v/>
      </c>
      <c r="F96" s="7" t="str">
        <f>IFERROR(VLOOKUP(E96,DATABASE!$B:$C,2,FALSE),"")</f>
        <v/>
      </c>
      <c r="G96" s="7" t="str">
        <f>IFERROR(VLOOKUP(E96,DATABASE!$B:$D,3,FALSE),"")</f>
        <v/>
      </c>
      <c r="H96" s="7" t="str">
        <f>IFERROR(VLOOKUP(C96,macro!$B:$K,10,FALSE),"")</f>
        <v/>
      </c>
      <c r="I96" s="7" t="str">
        <f>IFERROR(VLOOKUP(C96,macro!$B:$G,6,FALSE),"")</f>
        <v/>
      </c>
    </row>
    <row r="97" spans="3:9">
      <c r="C97" t="str">
        <f t="shared" si="1"/>
        <v>خدمات و نگهبانی-95</v>
      </c>
      <c r="D97" s="7">
        <v>95</v>
      </c>
      <c r="E97" s="7" t="str">
        <f>IFERROR(VLOOKUP($C97,macro!B:H,7,),"")</f>
        <v/>
      </c>
      <c r="F97" s="7" t="str">
        <f>IFERROR(VLOOKUP(E97,DATABASE!$B:$C,2,FALSE),"")</f>
        <v/>
      </c>
      <c r="G97" s="7" t="str">
        <f>IFERROR(VLOOKUP(E97,DATABASE!$B:$D,3,FALSE),"")</f>
        <v/>
      </c>
      <c r="H97" s="7" t="str">
        <f>IFERROR(VLOOKUP(C97,macro!$B:$K,10,FALSE),"")</f>
        <v/>
      </c>
      <c r="I97" s="7" t="str">
        <f>IFERROR(VLOOKUP(C97,macro!$B:$G,6,FALSE),"")</f>
        <v/>
      </c>
    </row>
    <row r="98" spans="3:9">
      <c r="C98" t="str">
        <f t="shared" si="1"/>
        <v>خدمات و نگهبانی-96</v>
      </c>
      <c r="D98" s="7">
        <v>96</v>
      </c>
      <c r="E98" s="7" t="str">
        <f>IFERROR(VLOOKUP($C98,macro!B:H,7,),"")</f>
        <v/>
      </c>
      <c r="F98" s="7" t="str">
        <f>IFERROR(VLOOKUP(E98,DATABASE!$B:$C,2,FALSE),"")</f>
        <v/>
      </c>
      <c r="G98" s="7" t="str">
        <f>IFERROR(VLOOKUP(E98,DATABASE!$B:$D,3,FALSE),"")</f>
        <v/>
      </c>
      <c r="H98" s="7" t="str">
        <f>IFERROR(VLOOKUP(C98,macro!$B:$K,10,FALSE),"")</f>
        <v/>
      </c>
      <c r="I98" s="7" t="str">
        <f>IFERROR(VLOOKUP(C98,macro!$B:$G,6,FALSE),"")</f>
        <v/>
      </c>
    </row>
    <row r="99" spans="3:9">
      <c r="C99" t="str">
        <f t="shared" si="1"/>
        <v>خدمات و نگهبانی-97</v>
      </c>
      <c r="D99" s="7">
        <v>97</v>
      </c>
      <c r="E99" s="7" t="str">
        <f>IFERROR(VLOOKUP($C99,macro!B:H,7,),"")</f>
        <v/>
      </c>
      <c r="F99" s="7" t="str">
        <f>IFERROR(VLOOKUP(E99,DATABASE!$B:$C,2,FALSE),"")</f>
        <v/>
      </c>
      <c r="G99" s="7" t="str">
        <f>IFERROR(VLOOKUP(E99,DATABASE!$B:$D,3,FALSE),"")</f>
        <v/>
      </c>
      <c r="H99" s="7" t="str">
        <f>IFERROR(VLOOKUP(C99,macro!$B:$K,10,FALSE),"")</f>
        <v/>
      </c>
      <c r="I99" s="7" t="str">
        <f>IFERROR(VLOOKUP(C99,macro!$B:$G,6,FALSE),"")</f>
        <v/>
      </c>
    </row>
    <row r="100" spans="3:9">
      <c r="C100" t="str">
        <f t="shared" si="1"/>
        <v>خدمات و نگهبانی-98</v>
      </c>
      <c r="D100" s="7">
        <v>98</v>
      </c>
      <c r="E100" s="7" t="str">
        <f>IFERROR(VLOOKUP($C100,macro!B:H,7,),"")</f>
        <v/>
      </c>
      <c r="F100" s="7" t="str">
        <f>IFERROR(VLOOKUP(E100,DATABASE!$B:$C,2,FALSE),"")</f>
        <v/>
      </c>
      <c r="G100" s="7" t="str">
        <f>IFERROR(VLOOKUP(E100,DATABASE!$B:$D,3,FALSE),"")</f>
        <v/>
      </c>
      <c r="H100" s="7" t="str">
        <f>IFERROR(VLOOKUP(C100,macro!$B:$K,10,FALSE),"")</f>
        <v/>
      </c>
      <c r="I100" s="7" t="str">
        <f>IFERROR(VLOOKUP(C100,macro!$B:$G,6,FALSE),"")</f>
        <v/>
      </c>
    </row>
    <row r="101" spans="3:9">
      <c r="C101" t="str">
        <f t="shared" si="1"/>
        <v>خدمات و نگهبانی-99</v>
      </c>
      <c r="D101" s="7">
        <v>99</v>
      </c>
      <c r="E101" s="7" t="str">
        <f>IFERROR(VLOOKUP($C101,macro!B:H,7,),"")</f>
        <v/>
      </c>
      <c r="F101" s="7" t="str">
        <f>IFERROR(VLOOKUP(E101,DATABASE!$B:$C,2,FALSE),"")</f>
        <v/>
      </c>
      <c r="G101" s="7" t="str">
        <f>IFERROR(VLOOKUP(E101,DATABASE!$B:$D,3,FALSE),"")</f>
        <v/>
      </c>
      <c r="H101" s="7" t="str">
        <f>IFERROR(VLOOKUP(C101,macro!$B:$K,10,FALSE),"")</f>
        <v/>
      </c>
      <c r="I101" s="7" t="str">
        <f>IFERROR(VLOOKUP(C101,macro!$B:$G,6,FALSE),"")</f>
        <v/>
      </c>
    </row>
    <row r="102" spans="3:9">
      <c r="C102" t="str">
        <f t="shared" si="1"/>
        <v>خدمات و نگهبانی-100</v>
      </c>
      <c r="D102" s="7">
        <v>100</v>
      </c>
      <c r="E102" s="7" t="str">
        <f>IFERROR(VLOOKUP($C102,macro!B:H,7,),"")</f>
        <v/>
      </c>
      <c r="F102" s="7" t="str">
        <f>IFERROR(VLOOKUP(E102,DATABASE!$B:$C,2,FALSE),"")</f>
        <v/>
      </c>
      <c r="G102" s="7" t="str">
        <f>IFERROR(VLOOKUP(E102,DATABASE!$B:$D,3,FALSE),"")</f>
        <v/>
      </c>
      <c r="H102" s="7" t="str">
        <f>IFERROR(VLOOKUP(C102,macro!$B:$K,10,FALSE),"")</f>
        <v/>
      </c>
      <c r="I102" s="7" t="str">
        <f>IFERROR(VLOOKUP(C102,macro!$B:$G,6,FALSE),"")</f>
        <v/>
      </c>
    </row>
    <row r="103" spans="3:9">
      <c r="C103" t="str">
        <f t="shared" si="1"/>
        <v>خدمات و نگهبانی-101</v>
      </c>
      <c r="D103" s="7">
        <v>101</v>
      </c>
      <c r="E103" s="7" t="str">
        <f>IFERROR(VLOOKUP($C103,macro!B:H,7,),"")</f>
        <v/>
      </c>
      <c r="F103" s="7" t="str">
        <f>IFERROR(VLOOKUP(E103,DATABASE!$B:$C,2,FALSE),"")</f>
        <v/>
      </c>
      <c r="G103" s="7" t="str">
        <f>IFERROR(VLOOKUP(E103,DATABASE!$B:$D,3,FALSE),"")</f>
        <v/>
      </c>
      <c r="H103" s="7" t="str">
        <f>IFERROR(VLOOKUP(C103,macro!$B:$K,10,FALSE),"")</f>
        <v/>
      </c>
      <c r="I103" s="7" t="str">
        <f>IFERROR(VLOOKUP(C103,macro!$B:$G,6,FALSE),"")</f>
        <v/>
      </c>
    </row>
    <row r="104" spans="3:9">
      <c r="C104" t="str">
        <f t="shared" si="1"/>
        <v>خدمات و نگهبانی-102</v>
      </c>
      <c r="D104" s="7">
        <v>102</v>
      </c>
      <c r="E104" s="7" t="str">
        <f>IFERROR(VLOOKUP($C104,macro!B:H,7,),"")</f>
        <v/>
      </c>
      <c r="F104" s="7" t="str">
        <f>IFERROR(VLOOKUP(E104,DATABASE!$B:$C,2,FALSE),"")</f>
        <v/>
      </c>
      <c r="G104" s="7" t="str">
        <f>IFERROR(VLOOKUP(E104,DATABASE!$B:$D,3,FALSE),"")</f>
        <v/>
      </c>
      <c r="H104" s="7" t="str">
        <f>IFERROR(VLOOKUP(C104,macro!$B:$K,10,FALSE),"")</f>
        <v/>
      </c>
      <c r="I104" s="7" t="str">
        <f>IFERROR(VLOOKUP(C104,macro!$B:$G,6,FALSE),"")</f>
        <v/>
      </c>
    </row>
    <row r="105" spans="3:9">
      <c r="C105" t="str">
        <f t="shared" si="1"/>
        <v>خدمات و نگهبانی-103</v>
      </c>
      <c r="D105" s="7">
        <v>103</v>
      </c>
      <c r="E105" s="7" t="str">
        <f>IFERROR(VLOOKUP($C105,macro!B:H,7,),"")</f>
        <v/>
      </c>
      <c r="F105" s="7" t="str">
        <f>IFERROR(VLOOKUP(E105,DATABASE!$B:$C,2,FALSE),"")</f>
        <v/>
      </c>
      <c r="G105" s="7" t="str">
        <f>IFERROR(VLOOKUP(E105,DATABASE!$B:$D,3,FALSE),"")</f>
        <v/>
      </c>
      <c r="H105" s="7" t="str">
        <f>IFERROR(VLOOKUP(C105,macro!$B:$K,10,FALSE),"")</f>
        <v/>
      </c>
      <c r="I105" s="7" t="str">
        <f>IFERROR(VLOOKUP(C105,macro!$B:$G,6,FALSE),"")</f>
        <v/>
      </c>
    </row>
    <row r="106" spans="3:9">
      <c r="C106" t="str">
        <f t="shared" si="1"/>
        <v>خدمات و نگهبانی-104</v>
      </c>
      <c r="D106" s="7">
        <v>104</v>
      </c>
      <c r="E106" s="7" t="str">
        <f>IFERROR(VLOOKUP($C106,macro!B:H,7,),"")</f>
        <v/>
      </c>
      <c r="F106" s="7" t="str">
        <f>IFERROR(VLOOKUP(E106,DATABASE!$B:$C,2,FALSE),"")</f>
        <v/>
      </c>
      <c r="G106" s="7" t="str">
        <f>IFERROR(VLOOKUP(E106,DATABASE!$B:$D,3,FALSE),"")</f>
        <v/>
      </c>
      <c r="H106" s="7" t="str">
        <f>IFERROR(VLOOKUP(C106,macro!$B:$K,10,FALSE),"")</f>
        <v/>
      </c>
      <c r="I106" s="7" t="str">
        <f>IFERROR(VLOOKUP(C106,macro!$B:$G,6,FALSE),"")</f>
        <v/>
      </c>
    </row>
    <row r="107" spans="3:9">
      <c r="C107" t="str">
        <f t="shared" si="1"/>
        <v>خدمات و نگهبانی-105</v>
      </c>
      <c r="D107" s="7">
        <v>105</v>
      </c>
      <c r="E107" s="7" t="str">
        <f>IFERROR(VLOOKUP($C107,macro!B:H,7,),"")</f>
        <v/>
      </c>
      <c r="F107" s="7" t="str">
        <f>IFERROR(VLOOKUP(E107,DATABASE!$B:$C,2,FALSE),"")</f>
        <v/>
      </c>
      <c r="G107" s="7" t="str">
        <f>IFERROR(VLOOKUP(E107,DATABASE!$B:$D,3,FALSE),"")</f>
        <v/>
      </c>
      <c r="H107" s="7" t="str">
        <f>IFERROR(VLOOKUP(C107,macro!$B:$K,10,FALSE),"")</f>
        <v/>
      </c>
      <c r="I107" s="7" t="str">
        <f>IFERROR(VLOOKUP(C107,macro!$B:$G,6,FALSE),"")</f>
        <v/>
      </c>
    </row>
    <row r="108" spans="3:9">
      <c r="C108" t="str">
        <f t="shared" si="1"/>
        <v>خدمات و نگهبانی-106</v>
      </c>
      <c r="D108" s="7">
        <v>106</v>
      </c>
      <c r="E108" s="7" t="str">
        <f>IFERROR(VLOOKUP($C108,macro!B:H,7,),"")</f>
        <v/>
      </c>
      <c r="F108" s="7" t="str">
        <f>IFERROR(VLOOKUP(E108,DATABASE!$B:$C,2,FALSE),"")</f>
        <v/>
      </c>
      <c r="G108" s="7" t="str">
        <f>IFERROR(VLOOKUP(E108,DATABASE!$B:$D,3,FALSE),"")</f>
        <v/>
      </c>
      <c r="H108" s="7" t="str">
        <f>IFERROR(VLOOKUP(C108,macro!$B:$K,10,FALSE),"")</f>
        <v/>
      </c>
      <c r="I108" s="7" t="str">
        <f>IFERROR(VLOOKUP(C108,macro!$B:$G,6,FALSE),"")</f>
        <v/>
      </c>
    </row>
    <row r="109" spans="3:9">
      <c r="C109" t="str">
        <f t="shared" si="1"/>
        <v>خدمات و نگهبانی-107</v>
      </c>
      <c r="D109" s="7">
        <v>107</v>
      </c>
      <c r="E109" s="7" t="str">
        <f>IFERROR(VLOOKUP($C109,macro!B:H,7,),"")</f>
        <v/>
      </c>
      <c r="F109" s="7" t="str">
        <f>IFERROR(VLOOKUP(E109,DATABASE!$B:$C,2,FALSE),"")</f>
        <v/>
      </c>
      <c r="G109" s="7" t="str">
        <f>IFERROR(VLOOKUP(E109,DATABASE!$B:$D,3,FALSE),"")</f>
        <v/>
      </c>
      <c r="H109" s="7" t="str">
        <f>IFERROR(VLOOKUP(C109,macro!$B:$K,10,FALSE),"")</f>
        <v/>
      </c>
      <c r="I109" s="7" t="str">
        <f>IFERROR(VLOOKUP(C109,macro!$B:$G,6,FALSE),"")</f>
        <v/>
      </c>
    </row>
    <row r="110" spans="3:9">
      <c r="C110" t="str">
        <f t="shared" si="1"/>
        <v>خدمات و نگهبانی-108</v>
      </c>
      <c r="D110" s="7">
        <v>108</v>
      </c>
      <c r="E110" s="7" t="str">
        <f>IFERROR(VLOOKUP($C110,macro!B:H,7,),"")</f>
        <v/>
      </c>
      <c r="F110" s="7" t="str">
        <f>IFERROR(VLOOKUP(E110,DATABASE!$B:$C,2,FALSE),"")</f>
        <v/>
      </c>
      <c r="G110" s="7" t="str">
        <f>IFERROR(VLOOKUP(E110,DATABASE!$B:$D,3,FALSE),"")</f>
        <v/>
      </c>
      <c r="H110" s="7" t="str">
        <f>IFERROR(VLOOKUP(C110,macro!$B:$K,10,FALSE),"")</f>
        <v/>
      </c>
      <c r="I110" s="7" t="str">
        <f>IFERROR(VLOOKUP(C110,macro!$B:$G,6,FALSE),"")</f>
        <v/>
      </c>
    </row>
    <row r="111" spans="3:9">
      <c r="C111" t="str">
        <f t="shared" si="1"/>
        <v>خدمات و نگهبانی-109</v>
      </c>
      <c r="D111" s="7">
        <v>109</v>
      </c>
      <c r="E111" s="7" t="str">
        <f>IFERROR(VLOOKUP($C111,macro!B:H,7,),"")</f>
        <v/>
      </c>
      <c r="F111" s="7" t="str">
        <f>IFERROR(VLOOKUP(E111,DATABASE!$B:$C,2,FALSE),"")</f>
        <v/>
      </c>
      <c r="G111" s="7" t="str">
        <f>IFERROR(VLOOKUP(E111,DATABASE!$B:$D,3,FALSE),"")</f>
        <v/>
      </c>
      <c r="H111" s="7" t="str">
        <f>IFERROR(VLOOKUP(C111,macro!$B:$K,10,FALSE),"")</f>
        <v/>
      </c>
      <c r="I111" s="7" t="str">
        <f>IFERROR(VLOOKUP(C111,macro!$B:$G,6,FALSE),"")</f>
        <v/>
      </c>
    </row>
    <row r="112" spans="3:9">
      <c r="C112" t="str">
        <f t="shared" si="1"/>
        <v>خدمات و نگهبانی-110</v>
      </c>
      <c r="D112" s="7">
        <v>110</v>
      </c>
      <c r="E112" s="7" t="str">
        <f>IFERROR(VLOOKUP($C112,macro!B:H,7,),"")</f>
        <v/>
      </c>
      <c r="F112" s="7" t="str">
        <f>IFERROR(VLOOKUP(E112,DATABASE!$B:$C,2,FALSE),"")</f>
        <v/>
      </c>
      <c r="G112" s="7" t="str">
        <f>IFERROR(VLOOKUP(E112,DATABASE!$B:$D,3,FALSE),"")</f>
        <v/>
      </c>
      <c r="H112" s="7" t="str">
        <f>IFERROR(VLOOKUP(C112,macro!$B:$K,10,FALSE),"")</f>
        <v/>
      </c>
      <c r="I112" s="7" t="str">
        <f>IFERROR(VLOOKUP(C112,macro!$B:$G,6,FALSE),"")</f>
        <v/>
      </c>
    </row>
    <row r="113" spans="3:9">
      <c r="C113" t="str">
        <f t="shared" si="1"/>
        <v>خدمات و نگهبانی-111</v>
      </c>
      <c r="D113" s="7">
        <v>111</v>
      </c>
      <c r="E113" s="7" t="str">
        <f>IFERROR(VLOOKUP($C113,macro!B:H,7,),"")</f>
        <v/>
      </c>
      <c r="F113" s="7" t="str">
        <f>IFERROR(VLOOKUP(E113,DATABASE!$B:$C,2,FALSE),"")</f>
        <v/>
      </c>
      <c r="G113" s="7" t="str">
        <f>IFERROR(VLOOKUP(E113,DATABASE!$B:$D,3,FALSE),"")</f>
        <v/>
      </c>
      <c r="H113" s="7" t="str">
        <f>IFERROR(VLOOKUP(C113,macro!$B:$K,10,FALSE),"")</f>
        <v/>
      </c>
      <c r="I113" s="7" t="str">
        <f>IFERROR(VLOOKUP(C113,macro!$B:$G,6,FALSE),"")</f>
        <v/>
      </c>
    </row>
    <row r="114" spans="3:9">
      <c r="C114" t="str">
        <f t="shared" si="1"/>
        <v>خدمات و نگهبانی-112</v>
      </c>
      <c r="D114" s="7">
        <v>112</v>
      </c>
      <c r="E114" s="7" t="str">
        <f>IFERROR(VLOOKUP($C114,macro!B:H,7,),"")</f>
        <v/>
      </c>
      <c r="F114" s="7" t="str">
        <f>IFERROR(VLOOKUP(E114,DATABASE!$B:$C,2,FALSE),"")</f>
        <v/>
      </c>
      <c r="G114" s="7" t="str">
        <f>IFERROR(VLOOKUP(E114,DATABASE!$B:$D,3,FALSE),"")</f>
        <v/>
      </c>
      <c r="H114" s="7" t="str">
        <f>IFERROR(VLOOKUP(C114,macro!$B:$K,10,FALSE),"")</f>
        <v/>
      </c>
      <c r="I114" s="7" t="str">
        <f>IFERROR(VLOOKUP(C114,macro!$B:$G,6,FALSE),"")</f>
        <v/>
      </c>
    </row>
    <row r="115" spans="3:9">
      <c r="C115" t="str">
        <f t="shared" si="1"/>
        <v>خدمات و نگهبانی-113</v>
      </c>
      <c r="D115" s="7">
        <v>113</v>
      </c>
      <c r="E115" s="7" t="str">
        <f>IFERROR(VLOOKUP($C115,macro!B:H,7,),"")</f>
        <v/>
      </c>
      <c r="F115" s="7" t="str">
        <f>IFERROR(VLOOKUP(E115,DATABASE!$B:$C,2,FALSE),"")</f>
        <v/>
      </c>
      <c r="G115" s="7" t="str">
        <f>IFERROR(VLOOKUP(E115,DATABASE!$B:$D,3,FALSE),"")</f>
        <v/>
      </c>
      <c r="H115" s="7" t="str">
        <f>IFERROR(VLOOKUP(C115,macro!$B:$K,10,FALSE),"")</f>
        <v/>
      </c>
      <c r="I115" s="7" t="str">
        <f>IFERROR(VLOOKUP(C115,macro!$B:$G,6,FALSE),"")</f>
        <v/>
      </c>
    </row>
    <row r="116" spans="3:9">
      <c r="C116" t="str">
        <f t="shared" si="1"/>
        <v>خدمات و نگهبانی-114</v>
      </c>
      <c r="D116" s="7">
        <v>114</v>
      </c>
      <c r="E116" s="7" t="str">
        <f>IFERROR(VLOOKUP($C116,macro!B:H,7,),"")</f>
        <v/>
      </c>
      <c r="F116" s="7" t="str">
        <f>IFERROR(VLOOKUP(E116,DATABASE!$B:$C,2,FALSE),"")</f>
        <v/>
      </c>
      <c r="G116" s="7" t="str">
        <f>IFERROR(VLOOKUP(E116,DATABASE!$B:$D,3,FALSE),"")</f>
        <v/>
      </c>
      <c r="H116" s="7" t="str">
        <f>IFERROR(VLOOKUP(C116,macro!$B:$K,10,FALSE),"")</f>
        <v/>
      </c>
      <c r="I116" s="7" t="str">
        <f>IFERROR(VLOOKUP(C116,macro!$B:$G,6,FALSE),"")</f>
        <v/>
      </c>
    </row>
    <row r="117" spans="3:9">
      <c r="C117" t="str">
        <f t="shared" si="1"/>
        <v>خدمات و نگهبانی-115</v>
      </c>
      <c r="D117" s="7">
        <v>115</v>
      </c>
      <c r="E117" s="7" t="str">
        <f>IFERROR(VLOOKUP($C117,macro!B:H,7,),"")</f>
        <v/>
      </c>
      <c r="F117" s="7" t="str">
        <f>IFERROR(VLOOKUP(E117,DATABASE!$B:$C,2,FALSE),"")</f>
        <v/>
      </c>
      <c r="G117" s="7" t="str">
        <f>IFERROR(VLOOKUP(E117,DATABASE!$B:$D,3,FALSE),"")</f>
        <v/>
      </c>
      <c r="H117" s="7" t="str">
        <f>IFERROR(VLOOKUP(C117,macro!$B:$K,10,FALSE),"")</f>
        <v/>
      </c>
      <c r="I117" s="7" t="str">
        <f>IFERROR(VLOOKUP(C117,macro!$B:$G,6,FALSE),"")</f>
        <v/>
      </c>
    </row>
    <row r="118" spans="3:9">
      <c r="C118" t="str">
        <f t="shared" si="1"/>
        <v>خدمات و نگهبانی-116</v>
      </c>
      <c r="D118" s="7">
        <v>116</v>
      </c>
      <c r="E118" s="7" t="str">
        <f>IFERROR(VLOOKUP($C118,macro!B:H,7,),"")</f>
        <v/>
      </c>
      <c r="F118" s="7" t="str">
        <f>IFERROR(VLOOKUP(E118,DATABASE!$B:$C,2,FALSE),"")</f>
        <v/>
      </c>
      <c r="G118" s="7" t="str">
        <f>IFERROR(VLOOKUP(E118,DATABASE!$B:$D,3,FALSE),"")</f>
        <v/>
      </c>
      <c r="H118" s="7" t="str">
        <f>IFERROR(VLOOKUP(C118,macro!$B:$K,10,FALSE),"")</f>
        <v/>
      </c>
      <c r="I118" s="7" t="str">
        <f>IFERROR(VLOOKUP(C118,macro!$B:$G,6,FALSE),"")</f>
        <v/>
      </c>
    </row>
    <row r="119" spans="3:9">
      <c r="C119" t="str">
        <f t="shared" si="1"/>
        <v>خدمات و نگهبانی-117</v>
      </c>
      <c r="D119" s="7">
        <v>117</v>
      </c>
      <c r="E119" s="7" t="str">
        <f>IFERROR(VLOOKUP($C119,macro!B:H,7,),"")</f>
        <v/>
      </c>
      <c r="F119" s="7" t="str">
        <f>IFERROR(VLOOKUP(E119,DATABASE!$B:$C,2,FALSE),"")</f>
        <v/>
      </c>
      <c r="G119" s="7" t="str">
        <f>IFERROR(VLOOKUP(E119,DATABASE!$B:$D,3,FALSE),"")</f>
        <v/>
      </c>
      <c r="H119" s="7" t="str">
        <f>IFERROR(VLOOKUP(C119,macro!$B:$K,10,FALSE),"")</f>
        <v/>
      </c>
      <c r="I119" s="7" t="str">
        <f>IFERROR(VLOOKUP(C119,macro!$B:$G,6,FALSE),"")</f>
        <v/>
      </c>
    </row>
    <row r="120" spans="3:9">
      <c r="C120" t="str">
        <f t="shared" si="1"/>
        <v>خدمات و نگهبانی-118</v>
      </c>
      <c r="D120" s="7">
        <v>118</v>
      </c>
      <c r="E120" s="7" t="str">
        <f>IFERROR(VLOOKUP($C120,macro!B:H,7,),"")</f>
        <v/>
      </c>
      <c r="F120" s="7" t="str">
        <f>IFERROR(VLOOKUP(E120,DATABASE!$B:$C,2,FALSE),"")</f>
        <v/>
      </c>
      <c r="G120" s="7" t="str">
        <f>IFERROR(VLOOKUP(E120,DATABASE!$B:$D,3,FALSE),"")</f>
        <v/>
      </c>
      <c r="H120" s="7" t="str">
        <f>IFERROR(VLOOKUP(C120,macro!$B:$K,10,FALSE),"")</f>
        <v/>
      </c>
      <c r="I120" s="7" t="str">
        <f>IFERROR(VLOOKUP(C120,macro!$B:$G,6,FALSE),"")</f>
        <v/>
      </c>
    </row>
    <row r="121" spans="3:9">
      <c r="C121" t="str">
        <f t="shared" si="1"/>
        <v>خدمات و نگهبانی-119</v>
      </c>
      <c r="D121" s="7">
        <v>119</v>
      </c>
      <c r="E121" s="7" t="str">
        <f>IFERROR(VLOOKUP($C121,macro!B:H,7,),"")</f>
        <v/>
      </c>
      <c r="F121" s="7" t="str">
        <f>IFERROR(VLOOKUP(E121,DATABASE!$B:$C,2,FALSE),"")</f>
        <v/>
      </c>
      <c r="G121" s="7" t="str">
        <f>IFERROR(VLOOKUP(E121,DATABASE!$B:$D,3,FALSE),"")</f>
        <v/>
      </c>
      <c r="H121" s="7" t="str">
        <f>IFERROR(VLOOKUP(C121,macro!$B:$K,10,FALSE),"")</f>
        <v/>
      </c>
      <c r="I121" s="7" t="str">
        <f>IFERROR(VLOOKUP(C121,macro!$B:$G,6,FALSE),"")</f>
        <v/>
      </c>
    </row>
    <row r="122" spans="3:9">
      <c r="C122" t="str">
        <f t="shared" si="1"/>
        <v>خدمات و نگهبانی-120</v>
      </c>
      <c r="D122" s="7">
        <v>120</v>
      </c>
      <c r="E122" s="7" t="str">
        <f>IFERROR(VLOOKUP($C122,macro!B:H,7,),"")</f>
        <v/>
      </c>
      <c r="F122" s="7" t="str">
        <f>IFERROR(VLOOKUP(E122,DATABASE!$B:$C,2,FALSE),"")</f>
        <v/>
      </c>
      <c r="G122" s="7" t="str">
        <f>IFERROR(VLOOKUP(E122,DATABASE!$B:$D,3,FALSE),"")</f>
        <v/>
      </c>
      <c r="H122" s="7" t="str">
        <f>IFERROR(VLOOKUP(C122,macro!$B:$K,10,FALSE),"")</f>
        <v/>
      </c>
      <c r="I122" s="7" t="str">
        <f>IFERROR(VLOOKUP(C122,macro!$B:$G,6,FALSE),"")</f>
        <v/>
      </c>
    </row>
    <row r="123" spans="3:9">
      <c r="C123" t="str">
        <f t="shared" si="1"/>
        <v>خدمات و نگهبانی-121</v>
      </c>
      <c r="D123" s="7">
        <v>121</v>
      </c>
      <c r="E123" s="7" t="str">
        <f>IFERROR(VLOOKUP($C123,macro!B:H,7,),"")</f>
        <v/>
      </c>
      <c r="F123" s="7" t="str">
        <f>IFERROR(VLOOKUP(E123,DATABASE!$B:$C,2,FALSE),"")</f>
        <v/>
      </c>
      <c r="G123" s="7" t="str">
        <f>IFERROR(VLOOKUP(E123,DATABASE!$B:$D,3,FALSE),"")</f>
        <v/>
      </c>
      <c r="H123" s="7" t="str">
        <f>IFERROR(VLOOKUP(C123,macro!$B:$K,10,FALSE),"")</f>
        <v/>
      </c>
      <c r="I123" s="7" t="str">
        <f>IFERROR(VLOOKUP(C123,macro!$B:$G,6,FALSE),"")</f>
        <v/>
      </c>
    </row>
    <row r="124" spans="3:9">
      <c r="C124" t="str">
        <f t="shared" si="1"/>
        <v>خدمات و نگهبانی-122</v>
      </c>
      <c r="D124" s="7">
        <v>122</v>
      </c>
      <c r="E124" s="7" t="str">
        <f>IFERROR(VLOOKUP($C124,macro!B:H,7,),"")</f>
        <v/>
      </c>
      <c r="F124" s="7" t="str">
        <f>IFERROR(VLOOKUP(E124,DATABASE!$B:$C,2,FALSE),"")</f>
        <v/>
      </c>
      <c r="G124" s="7" t="str">
        <f>IFERROR(VLOOKUP(E124,DATABASE!$B:$D,3,FALSE),"")</f>
        <v/>
      </c>
      <c r="H124" s="7" t="str">
        <f>IFERROR(VLOOKUP(C124,macro!$B:$K,10,FALSE),"")</f>
        <v/>
      </c>
      <c r="I124" s="7" t="str">
        <f>IFERROR(VLOOKUP(C124,macro!$B:$G,6,FALSE),"")</f>
        <v/>
      </c>
    </row>
    <row r="125" spans="3:9">
      <c r="C125" t="str">
        <f t="shared" si="1"/>
        <v>خدمات و نگهبانی-123</v>
      </c>
      <c r="D125" s="7">
        <v>123</v>
      </c>
      <c r="E125" s="7" t="str">
        <f>IFERROR(VLOOKUP($C125,macro!B:H,7,),"")</f>
        <v/>
      </c>
      <c r="F125" s="7" t="str">
        <f>IFERROR(VLOOKUP(E125,DATABASE!$B:$C,2,FALSE),"")</f>
        <v/>
      </c>
      <c r="G125" s="7" t="str">
        <f>IFERROR(VLOOKUP(E125,DATABASE!$B:$D,3,FALSE),"")</f>
        <v/>
      </c>
      <c r="H125" s="7" t="str">
        <f>IFERROR(VLOOKUP(C125,macro!$B:$K,10,FALSE),"")</f>
        <v/>
      </c>
      <c r="I125" s="7" t="str">
        <f>IFERROR(VLOOKUP(C125,macro!$B:$G,6,FALSE),"")</f>
        <v/>
      </c>
    </row>
    <row r="126" spans="3:9">
      <c r="C126" t="str">
        <f t="shared" si="1"/>
        <v>خدمات و نگهبانی-124</v>
      </c>
      <c r="D126" s="7">
        <v>124</v>
      </c>
      <c r="E126" s="7" t="str">
        <f>IFERROR(VLOOKUP($C126,macro!B:H,7,),"")</f>
        <v/>
      </c>
      <c r="F126" s="7" t="str">
        <f>IFERROR(VLOOKUP(E126,DATABASE!$B:$C,2,FALSE),"")</f>
        <v/>
      </c>
      <c r="G126" s="7" t="str">
        <f>IFERROR(VLOOKUP(E126,DATABASE!$B:$D,3,FALSE),"")</f>
        <v/>
      </c>
      <c r="H126" s="7" t="str">
        <f>IFERROR(VLOOKUP(C126,macro!$B:$K,10,FALSE),"")</f>
        <v/>
      </c>
      <c r="I126" s="7" t="str">
        <f>IFERROR(VLOOKUP(C126,macro!$B:$G,6,FALSE),"")</f>
        <v/>
      </c>
    </row>
    <row r="127" spans="3:9">
      <c r="C127" t="str">
        <f t="shared" si="1"/>
        <v>خدمات و نگهبانی-125</v>
      </c>
      <c r="D127" s="7">
        <v>125</v>
      </c>
      <c r="E127" s="7" t="str">
        <f>IFERROR(VLOOKUP($C127,macro!B:H,7,),"")</f>
        <v/>
      </c>
      <c r="F127" s="7" t="str">
        <f>IFERROR(VLOOKUP(E127,DATABASE!$B:$C,2,FALSE),"")</f>
        <v/>
      </c>
      <c r="G127" s="7" t="str">
        <f>IFERROR(VLOOKUP(E127,DATABASE!$B:$D,3,FALSE),"")</f>
        <v/>
      </c>
      <c r="H127" s="7" t="str">
        <f>IFERROR(VLOOKUP(C127,macro!$B:$K,10,FALSE),"")</f>
        <v/>
      </c>
      <c r="I127" s="7" t="str">
        <f>IFERROR(VLOOKUP(C127,macro!$B:$G,6,FALSE),"")</f>
        <v/>
      </c>
    </row>
    <row r="128" spans="3:9">
      <c r="C128" t="str">
        <f t="shared" si="1"/>
        <v>خدمات و نگهبانی-126</v>
      </c>
      <c r="D128" s="7">
        <v>126</v>
      </c>
      <c r="E128" s="7" t="str">
        <f>IFERROR(VLOOKUP($C128,macro!B:H,7,),"")</f>
        <v/>
      </c>
      <c r="F128" s="7" t="str">
        <f>IFERROR(VLOOKUP(E128,DATABASE!$B:$C,2,FALSE),"")</f>
        <v/>
      </c>
      <c r="G128" s="7" t="str">
        <f>IFERROR(VLOOKUP(E128,DATABASE!$B:$D,3,FALSE),"")</f>
        <v/>
      </c>
      <c r="H128" s="7" t="str">
        <f>IFERROR(VLOOKUP(C128,macro!$B:$K,10,FALSE),"")</f>
        <v/>
      </c>
      <c r="I128" s="7" t="str">
        <f>IFERROR(VLOOKUP(C128,macro!$B:$G,6,FALSE),"")</f>
        <v/>
      </c>
    </row>
    <row r="129" spans="3:9">
      <c r="C129" t="str">
        <f t="shared" si="1"/>
        <v>خدمات و نگهبانی-127</v>
      </c>
      <c r="D129" s="7">
        <v>127</v>
      </c>
      <c r="E129" s="7" t="str">
        <f>IFERROR(VLOOKUP($C129,macro!B:H,7,),"")</f>
        <v/>
      </c>
      <c r="F129" s="7" t="str">
        <f>IFERROR(VLOOKUP(E129,DATABASE!$B:$C,2,FALSE),"")</f>
        <v/>
      </c>
      <c r="G129" s="7" t="str">
        <f>IFERROR(VLOOKUP(E129,DATABASE!$B:$D,3,FALSE),"")</f>
        <v/>
      </c>
      <c r="H129" s="7" t="str">
        <f>IFERROR(VLOOKUP(C129,macro!$B:$K,10,FALSE),"")</f>
        <v/>
      </c>
      <c r="I129" s="7" t="str">
        <f>IFERROR(VLOOKUP(C129,macro!$B:$G,6,FALSE),"")</f>
        <v/>
      </c>
    </row>
    <row r="130" spans="3:9">
      <c r="C130" t="str">
        <f t="shared" si="1"/>
        <v>خدمات و نگهبانی-128</v>
      </c>
      <c r="D130" s="7">
        <v>128</v>
      </c>
      <c r="E130" s="7" t="str">
        <f>IFERROR(VLOOKUP($C130,macro!B:H,7,),"")</f>
        <v/>
      </c>
      <c r="F130" s="7" t="str">
        <f>IFERROR(VLOOKUP(E130,DATABASE!$B:$C,2,FALSE),"")</f>
        <v/>
      </c>
      <c r="G130" s="7" t="str">
        <f>IFERROR(VLOOKUP(E130,DATABASE!$B:$D,3,FALSE),"")</f>
        <v/>
      </c>
      <c r="H130" s="7" t="str">
        <f>IFERROR(VLOOKUP(C130,macro!$B:$K,10,FALSE),"")</f>
        <v/>
      </c>
      <c r="I130" s="7" t="str">
        <f>IFERROR(VLOOKUP(C130,macro!$B:$G,6,FALSE),"")</f>
        <v/>
      </c>
    </row>
    <row r="131" spans="3:9">
      <c r="C131" t="str">
        <f t="shared" si="1"/>
        <v>خدمات و نگهبانی-129</v>
      </c>
      <c r="D131" s="7">
        <v>129</v>
      </c>
      <c r="E131" s="7" t="str">
        <f>IFERROR(VLOOKUP($C131,macro!B:H,7,),"")</f>
        <v/>
      </c>
      <c r="F131" s="7" t="str">
        <f>IFERROR(VLOOKUP(E131,DATABASE!$B:$C,2,FALSE),"")</f>
        <v/>
      </c>
      <c r="G131" s="7" t="str">
        <f>IFERROR(VLOOKUP(E131,DATABASE!$B:$D,3,FALSE),"")</f>
        <v/>
      </c>
      <c r="H131" s="7" t="str">
        <f>IFERROR(VLOOKUP(C131,macro!$B:$K,10,FALSE),"")</f>
        <v/>
      </c>
      <c r="I131" s="7" t="str">
        <f>IFERROR(VLOOKUP(C131,macro!$B:$G,6,FALSE),"")</f>
        <v/>
      </c>
    </row>
    <row r="132" spans="3:9">
      <c r="C132" t="str">
        <f t="shared" ref="C132:C195" si="2">$B$2&amp;"-"&amp;D132</f>
        <v>خدمات و نگهبانی-130</v>
      </c>
      <c r="D132" s="7">
        <v>130</v>
      </c>
      <c r="E132" s="7" t="str">
        <f>IFERROR(VLOOKUP($C132,macro!B:H,7,),"")</f>
        <v/>
      </c>
      <c r="F132" s="7" t="str">
        <f>IFERROR(VLOOKUP(E132,DATABASE!$B:$C,2,FALSE),"")</f>
        <v/>
      </c>
      <c r="G132" s="7" t="str">
        <f>IFERROR(VLOOKUP(E132,DATABASE!$B:$D,3,FALSE),"")</f>
        <v/>
      </c>
      <c r="H132" s="7" t="str">
        <f>IFERROR(VLOOKUP(C132,macro!$B:$K,10,FALSE),"")</f>
        <v/>
      </c>
      <c r="I132" s="7" t="str">
        <f>IFERROR(VLOOKUP(C132,macro!$B:$G,6,FALSE),"")</f>
        <v/>
      </c>
    </row>
    <row r="133" spans="3:9">
      <c r="C133" t="str">
        <f t="shared" si="2"/>
        <v>خدمات و نگهبانی-131</v>
      </c>
      <c r="D133" s="7">
        <v>131</v>
      </c>
      <c r="E133" s="7" t="str">
        <f>IFERROR(VLOOKUP($C133,macro!B:H,7,),"")</f>
        <v/>
      </c>
      <c r="F133" s="7" t="str">
        <f>IFERROR(VLOOKUP(E133,DATABASE!$B:$C,2,FALSE),"")</f>
        <v/>
      </c>
      <c r="G133" s="7" t="str">
        <f>IFERROR(VLOOKUP(E133,DATABASE!$B:$D,3,FALSE),"")</f>
        <v/>
      </c>
      <c r="H133" s="7" t="str">
        <f>IFERROR(VLOOKUP(C133,macro!$B:$K,10,FALSE),"")</f>
        <v/>
      </c>
      <c r="I133" s="7" t="str">
        <f>IFERROR(VLOOKUP(C133,macro!$B:$G,6,FALSE),"")</f>
        <v/>
      </c>
    </row>
    <row r="134" spans="3:9">
      <c r="C134" t="str">
        <f t="shared" si="2"/>
        <v>خدمات و نگهبانی-132</v>
      </c>
      <c r="D134" s="7">
        <v>132</v>
      </c>
      <c r="E134" s="7" t="str">
        <f>IFERROR(VLOOKUP($C134,macro!B:H,7,),"")</f>
        <v/>
      </c>
      <c r="F134" s="7" t="str">
        <f>IFERROR(VLOOKUP(E134,DATABASE!$B:$C,2,FALSE),"")</f>
        <v/>
      </c>
      <c r="G134" s="7" t="str">
        <f>IFERROR(VLOOKUP(E134,DATABASE!$B:$D,3,FALSE),"")</f>
        <v/>
      </c>
      <c r="H134" s="7" t="str">
        <f>IFERROR(VLOOKUP(C134,macro!$B:$K,10,FALSE),"")</f>
        <v/>
      </c>
      <c r="I134" s="7" t="str">
        <f>IFERROR(VLOOKUP(C134,macro!$B:$G,6,FALSE),"")</f>
        <v/>
      </c>
    </row>
    <row r="135" spans="3:9">
      <c r="C135" t="str">
        <f t="shared" si="2"/>
        <v>خدمات و نگهبانی-133</v>
      </c>
      <c r="D135" s="7">
        <v>133</v>
      </c>
      <c r="E135" s="7" t="str">
        <f>IFERROR(VLOOKUP($C135,macro!B:H,7,),"")</f>
        <v/>
      </c>
      <c r="F135" s="7" t="str">
        <f>IFERROR(VLOOKUP(E135,DATABASE!$B:$C,2,FALSE),"")</f>
        <v/>
      </c>
      <c r="G135" s="7" t="str">
        <f>IFERROR(VLOOKUP(E135,DATABASE!$B:$D,3,FALSE),"")</f>
        <v/>
      </c>
      <c r="H135" s="7" t="str">
        <f>IFERROR(VLOOKUP(C135,macro!$B:$K,10,FALSE),"")</f>
        <v/>
      </c>
      <c r="I135" s="7" t="str">
        <f>IFERROR(VLOOKUP(C135,macro!$B:$G,6,FALSE),"")</f>
        <v/>
      </c>
    </row>
    <row r="136" spans="3:9">
      <c r="C136" t="str">
        <f t="shared" si="2"/>
        <v>خدمات و نگهبانی-134</v>
      </c>
      <c r="D136" s="7">
        <v>134</v>
      </c>
      <c r="E136" s="7" t="str">
        <f>IFERROR(VLOOKUP($C136,macro!B:H,7,),"")</f>
        <v/>
      </c>
      <c r="F136" s="7" t="str">
        <f>IFERROR(VLOOKUP(E136,DATABASE!$B:$C,2,FALSE),"")</f>
        <v/>
      </c>
      <c r="G136" s="7" t="str">
        <f>IFERROR(VLOOKUP(E136,DATABASE!$B:$D,3,FALSE),"")</f>
        <v/>
      </c>
      <c r="H136" s="7" t="str">
        <f>IFERROR(VLOOKUP(C136,macro!$B:$K,10,FALSE),"")</f>
        <v/>
      </c>
      <c r="I136" s="7" t="str">
        <f>IFERROR(VLOOKUP(C136,macro!$B:$G,6,FALSE),"")</f>
        <v/>
      </c>
    </row>
    <row r="137" spans="3:9">
      <c r="C137" t="str">
        <f t="shared" si="2"/>
        <v>خدمات و نگهبانی-135</v>
      </c>
      <c r="D137" s="7">
        <v>135</v>
      </c>
      <c r="E137" s="7" t="str">
        <f>IFERROR(VLOOKUP($C137,macro!B:H,7,),"")</f>
        <v/>
      </c>
      <c r="F137" s="7" t="str">
        <f>IFERROR(VLOOKUP(E137,DATABASE!$B:$C,2,FALSE),"")</f>
        <v/>
      </c>
      <c r="G137" s="7" t="str">
        <f>IFERROR(VLOOKUP(E137,DATABASE!$B:$D,3,FALSE),"")</f>
        <v/>
      </c>
      <c r="H137" s="7" t="str">
        <f>IFERROR(VLOOKUP(C137,macro!$B:$K,10,FALSE),"")</f>
        <v/>
      </c>
      <c r="I137" s="7" t="str">
        <f>IFERROR(VLOOKUP(C137,macro!$B:$G,6,FALSE),"")</f>
        <v/>
      </c>
    </row>
    <row r="138" spans="3:9">
      <c r="C138" t="str">
        <f t="shared" si="2"/>
        <v>خدمات و نگهبانی-136</v>
      </c>
      <c r="D138" s="7">
        <v>136</v>
      </c>
      <c r="E138" s="7" t="str">
        <f>IFERROR(VLOOKUP($C138,macro!B:H,7,),"")</f>
        <v/>
      </c>
      <c r="F138" s="7" t="str">
        <f>IFERROR(VLOOKUP(E138,DATABASE!$B:$C,2,FALSE),"")</f>
        <v/>
      </c>
      <c r="G138" s="7" t="str">
        <f>IFERROR(VLOOKUP(E138,DATABASE!$B:$D,3,FALSE),"")</f>
        <v/>
      </c>
      <c r="H138" s="7" t="str">
        <f>IFERROR(VLOOKUP(C138,macro!$B:$K,10,FALSE),"")</f>
        <v/>
      </c>
      <c r="I138" s="7" t="str">
        <f>IFERROR(VLOOKUP(C138,macro!$B:$G,6,FALSE),"")</f>
        <v/>
      </c>
    </row>
    <row r="139" spans="3:9">
      <c r="C139" t="str">
        <f t="shared" si="2"/>
        <v>خدمات و نگهبانی-137</v>
      </c>
      <c r="D139" s="7">
        <v>137</v>
      </c>
      <c r="E139" s="7" t="str">
        <f>IFERROR(VLOOKUP($C139,macro!B:H,7,),"")</f>
        <v/>
      </c>
      <c r="F139" s="7" t="str">
        <f>IFERROR(VLOOKUP(E139,DATABASE!$B:$C,2,FALSE),"")</f>
        <v/>
      </c>
      <c r="G139" s="7" t="str">
        <f>IFERROR(VLOOKUP(E139,DATABASE!$B:$D,3,FALSE),"")</f>
        <v/>
      </c>
      <c r="H139" s="7" t="str">
        <f>IFERROR(VLOOKUP(C139,macro!$B:$K,10,FALSE),"")</f>
        <v/>
      </c>
      <c r="I139" s="7" t="str">
        <f>IFERROR(VLOOKUP(C139,macro!$B:$G,6,FALSE),"")</f>
        <v/>
      </c>
    </row>
    <row r="140" spans="3:9">
      <c r="C140" t="str">
        <f t="shared" si="2"/>
        <v>خدمات و نگهبانی-138</v>
      </c>
      <c r="D140" s="7">
        <v>138</v>
      </c>
      <c r="E140" s="7" t="str">
        <f>IFERROR(VLOOKUP($C140,macro!B:H,7,),"")</f>
        <v/>
      </c>
      <c r="F140" s="7" t="str">
        <f>IFERROR(VLOOKUP(E140,DATABASE!$B:$C,2,FALSE),"")</f>
        <v/>
      </c>
      <c r="G140" s="7" t="str">
        <f>IFERROR(VLOOKUP(E140,DATABASE!$B:$D,3,FALSE),"")</f>
        <v/>
      </c>
      <c r="H140" s="7" t="str">
        <f>IFERROR(VLOOKUP(C140,macro!$B:$K,10,FALSE),"")</f>
        <v/>
      </c>
      <c r="I140" s="7" t="str">
        <f>IFERROR(VLOOKUP(C140,macro!$B:$G,6,FALSE),"")</f>
        <v/>
      </c>
    </row>
    <row r="141" spans="3:9">
      <c r="C141" t="str">
        <f t="shared" si="2"/>
        <v>خدمات و نگهبانی-139</v>
      </c>
      <c r="D141" s="7">
        <v>139</v>
      </c>
      <c r="E141" s="7" t="str">
        <f>IFERROR(VLOOKUP($C141,macro!B:H,7,),"")</f>
        <v/>
      </c>
      <c r="F141" s="7" t="str">
        <f>IFERROR(VLOOKUP(E141,DATABASE!$B:$C,2,FALSE),"")</f>
        <v/>
      </c>
      <c r="G141" s="7" t="str">
        <f>IFERROR(VLOOKUP(E141,DATABASE!$B:$D,3,FALSE),"")</f>
        <v/>
      </c>
      <c r="H141" s="7" t="str">
        <f>IFERROR(VLOOKUP(C141,macro!$B:$K,10,FALSE),"")</f>
        <v/>
      </c>
      <c r="I141" s="7" t="str">
        <f>IFERROR(VLOOKUP(C141,macro!$B:$G,6,FALSE),"")</f>
        <v/>
      </c>
    </row>
    <row r="142" spans="3:9">
      <c r="C142" t="str">
        <f t="shared" si="2"/>
        <v>خدمات و نگهبانی-140</v>
      </c>
      <c r="D142" s="7">
        <v>140</v>
      </c>
      <c r="E142" s="7" t="str">
        <f>IFERROR(VLOOKUP($C142,macro!B:H,7,),"")</f>
        <v/>
      </c>
      <c r="F142" s="7" t="str">
        <f>IFERROR(VLOOKUP(E142,DATABASE!$B:$C,2,FALSE),"")</f>
        <v/>
      </c>
      <c r="G142" s="7" t="str">
        <f>IFERROR(VLOOKUP(E142,DATABASE!$B:$D,3,FALSE),"")</f>
        <v/>
      </c>
      <c r="H142" s="7" t="str">
        <f>IFERROR(VLOOKUP(C142,macro!$B:$K,10,FALSE),"")</f>
        <v/>
      </c>
      <c r="I142" s="7" t="str">
        <f>IFERROR(VLOOKUP(C142,macro!$B:$G,6,FALSE),"")</f>
        <v/>
      </c>
    </row>
    <row r="143" spans="3:9">
      <c r="C143" t="str">
        <f t="shared" si="2"/>
        <v>خدمات و نگهبانی-141</v>
      </c>
      <c r="D143" s="7">
        <v>141</v>
      </c>
      <c r="E143" s="7" t="str">
        <f>IFERROR(VLOOKUP($C143,macro!B:H,7,),"")</f>
        <v/>
      </c>
      <c r="F143" s="7" t="str">
        <f>IFERROR(VLOOKUP(E143,DATABASE!$B:$C,2,FALSE),"")</f>
        <v/>
      </c>
      <c r="G143" s="7" t="str">
        <f>IFERROR(VLOOKUP(E143,DATABASE!$B:$D,3,FALSE),"")</f>
        <v/>
      </c>
      <c r="H143" s="7" t="str">
        <f>IFERROR(VLOOKUP(C143,macro!$B:$K,10,FALSE),"")</f>
        <v/>
      </c>
      <c r="I143" s="7" t="str">
        <f>IFERROR(VLOOKUP(C143,macro!$B:$G,6,FALSE),"")</f>
        <v/>
      </c>
    </row>
    <row r="144" spans="3:9">
      <c r="C144" t="str">
        <f t="shared" si="2"/>
        <v>خدمات و نگهبانی-142</v>
      </c>
      <c r="D144" s="7">
        <v>142</v>
      </c>
      <c r="E144" s="7" t="str">
        <f>IFERROR(VLOOKUP($C144,macro!B:H,7,),"")</f>
        <v/>
      </c>
      <c r="F144" s="7" t="str">
        <f>IFERROR(VLOOKUP(E144,DATABASE!$B:$C,2,FALSE),"")</f>
        <v/>
      </c>
      <c r="G144" s="7" t="str">
        <f>IFERROR(VLOOKUP(E144,DATABASE!$B:$D,3,FALSE),"")</f>
        <v/>
      </c>
      <c r="H144" s="7" t="str">
        <f>IFERROR(VLOOKUP(C144,macro!$B:$K,10,FALSE),"")</f>
        <v/>
      </c>
      <c r="I144" s="7" t="str">
        <f>IFERROR(VLOOKUP(C144,macro!$B:$G,6,FALSE),"")</f>
        <v/>
      </c>
    </row>
    <row r="145" spans="3:9">
      <c r="C145" t="str">
        <f t="shared" si="2"/>
        <v>خدمات و نگهبانی-143</v>
      </c>
      <c r="D145" s="7">
        <v>143</v>
      </c>
      <c r="E145" s="7" t="str">
        <f>IFERROR(VLOOKUP($C145,macro!B:H,7,),"")</f>
        <v/>
      </c>
      <c r="F145" s="7" t="str">
        <f>IFERROR(VLOOKUP(E145,DATABASE!$B:$C,2,FALSE),"")</f>
        <v/>
      </c>
      <c r="G145" s="7" t="str">
        <f>IFERROR(VLOOKUP(E145,DATABASE!$B:$D,3,FALSE),"")</f>
        <v/>
      </c>
      <c r="H145" s="7" t="str">
        <f>IFERROR(VLOOKUP(C145,macro!$B:$K,10,FALSE),"")</f>
        <v/>
      </c>
      <c r="I145" s="7" t="str">
        <f>IFERROR(VLOOKUP(C145,macro!$B:$G,6,FALSE),"")</f>
        <v/>
      </c>
    </row>
    <row r="146" spans="3:9">
      <c r="C146" t="str">
        <f t="shared" si="2"/>
        <v>خدمات و نگهبانی-144</v>
      </c>
      <c r="D146" s="7">
        <v>144</v>
      </c>
      <c r="E146" s="7" t="str">
        <f>IFERROR(VLOOKUP($C146,macro!B:H,7,),"")</f>
        <v/>
      </c>
      <c r="F146" s="7" t="str">
        <f>IFERROR(VLOOKUP(E146,DATABASE!$B:$C,2,FALSE),"")</f>
        <v/>
      </c>
      <c r="G146" s="7" t="str">
        <f>IFERROR(VLOOKUP(E146,DATABASE!$B:$D,3,FALSE),"")</f>
        <v/>
      </c>
      <c r="H146" s="7" t="str">
        <f>IFERROR(VLOOKUP(C146,macro!$B:$K,10,FALSE),"")</f>
        <v/>
      </c>
      <c r="I146" s="7" t="str">
        <f>IFERROR(VLOOKUP(C146,macro!$B:$G,6,FALSE),"")</f>
        <v/>
      </c>
    </row>
    <row r="147" spans="3:9">
      <c r="C147" t="str">
        <f t="shared" si="2"/>
        <v>خدمات و نگهبانی-145</v>
      </c>
      <c r="D147" s="7">
        <v>145</v>
      </c>
      <c r="E147" s="7" t="str">
        <f>IFERROR(VLOOKUP($C147,macro!B:H,7,),"")</f>
        <v/>
      </c>
      <c r="F147" s="7" t="str">
        <f>IFERROR(VLOOKUP(E147,DATABASE!$B:$C,2,FALSE),"")</f>
        <v/>
      </c>
      <c r="G147" s="7" t="str">
        <f>IFERROR(VLOOKUP(E147,DATABASE!$B:$D,3,FALSE),"")</f>
        <v/>
      </c>
      <c r="H147" s="7" t="str">
        <f>IFERROR(VLOOKUP(C147,macro!$B:$K,10,FALSE),"")</f>
        <v/>
      </c>
      <c r="I147" s="7" t="str">
        <f>IFERROR(VLOOKUP(C147,macro!$B:$G,6,FALSE),"")</f>
        <v/>
      </c>
    </row>
    <row r="148" spans="3:9">
      <c r="C148" t="str">
        <f t="shared" si="2"/>
        <v>خدمات و نگهبانی-146</v>
      </c>
      <c r="D148" s="7">
        <v>146</v>
      </c>
      <c r="E148" s="7" t="str">
        <f>IFERROR(VLOOKUP($C148,macro!B:H,7,),"")</f>
        <v/>
      </c>
      <c r="F148" s="7" t="str">
        <f>IFERROR(VLOOKUP(E148,DATABASE!$B:$C,2,FALSE),"")</f>
        <v/>
      </c>
      <c r="G148" s="7" t="str">
        <f>IFERROR(VLOOKUP(E148,DATABASE!$B:$D,3,FALSE),"")</f>
        <v/>
      </c>
      <c r="H148" s="7" t="str">
        <f>IFERROR(VLOOKUP(C148,macro!$B:$K,10,FALSE),"")</f>
        <v/>
      </c>
      <c r="I148" s="7" t="str">
        <f>IFERROR(VLOOKUP(C148,macro!$B:$G,6,FALSE),"")</f>
        <v/>
      </c>
    </row>
    <row r="149" spans="3:9">
      <c r="C149" t="str">
        <f t="shared" si="2"/>
        <v>خدمات و نگهبانی-147</v>
      </c>
      <c r="D149" s="7">
        <v>147</v>
      </c>
      <c r="E149" s="7" t="str">
        <f>IFERROR(VLOOKUP($C149,macro!B:H,7,),"")</f>
        <v/>
      </c>
      <c r="F149" s="7" t="str">
        <f>IFERROR(VLOOKUP(E149,DATABASE!$B:$C,2,FALSE),"")</f>
        <v/>
      </c>
      <c r="G149" s="7" t="str">
        <f>IFERROR(VLOOKUP(E149,DATABASE!$B:$D,3,FALSE),"")</f>
        <v/>
      </c>
      <c r="H149" s="7" t="str">
        <f>IFERROR(VLOOKUP(C149,macro!$B:$K,10,FALSE),"")</f>
        <v/>
      </c>
      <c r="I149" s="7" t="str">
        <f>IFERROR(VLOOKUP(C149,macro!$B:$G,6,FALSE),"")</f>
        <v/>
      </c>
    </row>
    <row r="150" spans="3:9">
      <c r="C150" t="str">
        <f t="shared" si="2"/>
        <v>خدمات و نگهبانی-148</v>
      </c>
      <c r="D150" s="7">
        <v>148</v>
      </c>
      <c r="E150" s="7" t="str">
        <f>IFERROR(VLOOKUP($C150,macro!B:H,7,),"")</f>
        <v/>
      </c>
      <c r="F150" s="7" t="str">
        <f>IFERROR(VLOOKUP(E150,DATABASE!$B:$C,2,FALSE),"")</f>
        <v/>
      </c>
      <c r="G150" s="7" t="str">
        <f>IFERROR(VLOOKUP(E150,DATABASE!$B:$D,3,FALSE),"")</f>
        <v/>
      </c>
      <c r="H150" s="7" t="str">
        <f>IFERROR(VLOOKUP(C150,macro!$B:$K,10,FALSE),"")</f>
        <v/>
      </c>
      <c r="I150" s="7" t="str">
        <f>IFERROR(VLOOKUP(C150,macro!$B:$G,6,FALSE),"")</f>
        <v/>
      </c>
    </row>
    <row r="151" spans="3:9">
      <c r="C151" t="str">
        <f t="shared" si="2"/>
        <v>خدمات و نگهبانی-149</v>
      </c>
      <c r="D151" s="7">
        <v>149</v>
      </c>
      <c r="E151" s="7" t="str">
        <f>IFERROR(VLOOKUP($C151,macro!B:H,7,),"")</f>
        <v/>
      </c>
      <c r="F151" s="7" t="str">
        <f>IFERROR(VLOOKUP(E151,DATABASE!$B:$C,2,FALSE),"")</f>
        <v/>
      </c>
      <c r="G151" s="7" t="str">
        <f>IFERROR(VLOOKUP(E151,DATABASE!$B:$D,3,FALSE),"")</f>
        <v/>
      </c>
      <c r="H151" s="7" t="str">
        <f>IFERROR(VLOOKUP(C151,macro!$B:$K,10,FALSE),"")</f>
        <v/>
      </c>
      <c r="I151" s="7" t="str">
        <f>IFERROR(VLOOKUP(C151,macro!$B:$G,6,FALSE),"")</f>
        <v/>
      </c>
    </row>
    <row r="152" spans="3:9">
      <c r="C152" t="str">
        <f t="shared" si="2"/>
        <v>خدمات و نگهبانی-150</v>
      </c>
      <c r="D152" s="7">
        <v>150</v>
      </c>
      <c r="E152" s="7" t="str">
        <f>IFERROR(VLOOKUP($C152,macro!B:H,7,),"")</f>
        <v/>
      </c>
      <c r="F152" s="7" t="str">
        <f>IFERROR(VLOOKUP(E152,DATABASE!$B:$C,2,FALSE),"")</f>
        <v/>
      </c>
      <c r="G152" s="7" t="str">
        <f>IFERROR(VLOOKUP(E152,DATABASE!$B:$D,3,FALSE),"")</f>
        <v/>
      </c>
      <c r="H152" s="7" t="str">
        <f>IFERROR(VLOOKUP(C152,macro!$B:$K,10,FALSE),"")</f>
        <v/>
      </c>
      <c r="I152" s="7" t="str">
        <f>IFERROR(VLOOKUP(C152,macro!$B:$G,6,FALSE),"")</f>
        <v/>
      </c>
    </row>
    <row r="153" spans="3:9">
      <c r="C153" t="str">
        <f t="shared" si="2"/>
        <v>خدمات و نگهبانی-151</v>
      </c>
      <c r="D153" s="7">
        <v>151</v>
      </c>
      <c r="E153" s="7" t="str">
        <f>IFERROR(VLOOKUP($C153,macro!B:H,7,),"")</f>
        <v/>
      </c>
      <c r="F153" s="7" t="str">
        <f>IFERROR(VLOOKUP(E153,DATABASE!$B:$C,2,FALSE),"")</f>
        <v/>
      </c>
      <c r="G153" s="7" t="str">
        <f>IFERROR(VLOOKUP(E153,DATABASE!$B:$D,3,FALSE),"")</f>
        <v/>
      </c>
      <c r="H153" s="7" t="str">
        <f>IFERROR(VLOOKUP(C153,macro!$B:$K,10,FALSE),"")</f>
        <v/>
      </c>
      <c r="I153" s="7" t="str">
        <f>IFERROR(VLOOKUP(C153,macro!$B:$G,6,FALSE),"")</f>
        <v/>
      </c>
    </row>
    <row r="154" spans="3:9">
      <c r="C154" t="str">
        <f t="shared" si="2"/>
        <v>خدمات و نگهبانی-152</v>
      </c>
      <c r="D154" s="7">
        <v>152</v>
      </c>
      <c r="E154" s="7" t="str">
        <f>IFERROR(VLOOKUP($C154,macro!B:H,7,),"")</f>
        <v/>
      </c>
      <c r="F154" s="7" t="str">
        <f>IFERROR(VLOOKUP(E154,DATABASE!$B:$C,2,FALSE),"")</f>
        <v/>
      </c>
      <c r="G154" s="7" t="str">
        <f>IFERROR(VLOOKUP(E154,DATABASE!$B:$D,3,FALSE),"")</f>
        <v/>
      </c>
      <c r="H154" s="7" t="str">
        <f>IFERROR(VLOOKUP(C154,macro!$B:$K,10,FALSE),"")</f>
        <v/>
      </c>
      <c r="I154" s="7" t="str">
        <f>IFERROR(VLOOKUP(C154,macro!$B:$G,6,FALSE),"")</f>
        <v/>
      </c>
    </row>
    <row r="155" spans="3:9">
      <c r="C155" t="str">
        <f t="shared" si="2"/>
        <v>خدمات و نگهبانی-153</v>
      </c>
      <c r="D155" s="7">
        <v>153</v>
      </c>
      <c r="E155" s="7" t="str">
        <f>IFERROR(VLOOKUP($C155,macro!B:H,7,),"")</f>
        <v/>
      </c>
      <c r="F155" s="7" t="str">
        <f>IFERROR(VLOOKUP(E155,DATABASE!$B:$C,2,FALSE),"")</f>
        <v/>
      </c>
      <c r="G155" s="7" t="str">
        <f>IFERROR(VLOOKUP(E155,DATABASE!$B:$D,3,FALSE),"")</f>
        <v/>
      </c>
      <c r="H155" s="7" t="str">
        <f>IFERROR(VLOOKUP(C155,macro!$B:$K,10,FALSE),"")</f>
        <v/>
      </c>
      <c r="I155" s="7" t="str">
        <f>IFERROR(VLOOKUP(C155,macro!$B:$G,6,FALSE),"")</f>
        <v/>
      </c>
    </row>
    <row r="156" spans="3:9">
      <c r="C156" t="str">
        <f t="shared" si="2"/>
        <v>خدمات و نگهبانی-154</v>
      </c>
      <c r="D156" s="7">
        <v>154</v>
      </c>
      <c r="E156" s="7" t="str">
        <f>IFERROR(VLOOKUP($C156,macro!B:H,7,),"")</f>
        <v/>
      </c>
      <c r="F156" s="7" t="str">
        <f>IFERROR(VLOOKUP(E156,DATABASE!$B:$C,2,FALSE),"")</f>
        <v/>
      </c>
      <c r="G156" s="7" t="str">
        <f>IFERROR(VLOOKUP(E156,DATABASE!$B:$D,3,FALSE),"")</f>
        <v/>
      </c>
      <c r="H156" s="7" t="str">
        <f>IFERROR(VLOOKUP(C156,macro!$B:$K,10,FALSE),"")</f>
        <v/>
      </c>
      <c r="I156" s="7" t="str">
        <f>IFERROR(VLOOKUP(C156,macro!$B:$G,6,FALSE),"")</f>
        <v/>
      </c>
    </row>
    <row r="157" spans="3:9">
      <c r="C157" t="str">
        <f t="shared" si="2"/>
        <v>خدمات و نگهبانی-155</v>
      </c>
      <c r="D157" s="7">
        <v>155</v>
      </c>
      <c r="E157" s="7" t="str">
        <f>IFERROR(VLOOKUP($C157,macro!B:H,7,),"")</f>
        <v/>
      </c>
      <c r="F157" s="7" t="str">
        <f>IFERROR(VLOOKUP(E157,DATABASE!$B:$C,2,FALSE),"")</f>
        <v/>
      </c>
      <c r="G157" s="7" t="str">
        <f>IFERROR(VLOOKUP(E157,DATABASE!$B:$D,3,FALSE),"")</f>
        <v/>
      </c>
      <c r="H157" s="7" t="str">
        <f>IFERROR(VLOOKUP(C157,macro!$B:$K,10,FALSE),"")</f>
        <v/>
      </c>
      <c r="I157" s="7" t="str">
        <f>IFERROR(VLOOKUP(C157,macro!$B:$G,6,FALSE),"")</f>
        <v/>
      </c>
    </row>
    <row r="158" spans="3:9">
      <c r="C158" t="str">
        <f t="shared" si="2"/>
        <v>خدمات و نگهبانی-156</v>
      </c>
      <c r="D158" s="7">
        <v>156</v>
      </c>
      <c r="E158" s="7" t="str">
        <f>IFERROR(VLOOKUP($C158,macro!B:H,7,),"")</f>
        <v/>
      </c>
      <c r="F158" s="7" t="str">
        <f>IFERROR(VLOOKUP(E158,DATABASE!$B:$C,2,FALSE),"")</f>
        <v/>
      </c>
      <c r="G158" s="7" t="str">
        <f>IFERROR(VLOOKUP(E158,DATABASE!$B:$D,3,FALSE),"")</f>
        <v/>
      </c>
      <c r="H158" s="7" t="str">
        <f>IFERROR(VLOOKUP(C158,macro!$B:$K,10,FALSE),"")</f>
        <v/>
      </c>
      <c r="I158" s="7" t="str">
        <f>IFERROR(VLOOKUP(C158,macro!$B:$G,6,FALSE),"")</f>
        <v/>
      </c>
    </row>
    <row r="159" spans="3:9">
      <c r="C159" t="str">
        <f t="shared" si="2"/>
        <v>خدمات و نگهبانی-157</v>
      </c>
      <c r="D159" s="7">
        <v>157</v>
      </c>
      <c r="E159" s="7" t="str">
        <f>IFERROR(VLOOKUP($C159,macro!B:H,7,),"")</f>
        <v/>
      </c>
      <c r="F159" s="7" t="str">
        <f>IFERROR(VLOOKUP(E159,DATABASE!$B:$C,2,FALSE),"")</f>
        <v/>
      </c>
      <c r="G159" s="7" t="str">
        <f>IFERROR(VLOOKUP(E159,DATABASE!$B:$D,3,FALSE),"")</f>
        <v/>
      </c>
      <c r="H159" s="7" t="str">
        <f>IFERROR(VLOOKUP(C159,macro!$B:$K,10,FALSE),"")</f>
        <v/>
      </c>
      <c r="I159" s="7" t="str">
        <f>IFERROR(VLOOKUP(C159,macro!$B:$G,6,FALSE),"")</f>
        <v/>
      </c>
    </row>
    <row r="160" spans="3:9">
      <c r="C160" t="str">
        <f t="shared" si="2"/>
        <v>خدمات و نگهبانی-158</v>
      </c>
      <c r="D160" s="7">
        <v>158</v>
      </c>
      <c r="E160" s="7" t="str">
        <f>IFERROR(VLOOKUP($C160,macro!B:H,7,),"")</f>
        <v/>
      </c>
      <c r="F160" s="7" t="str">
        <f>IFERROR(VLOOKUP(E160,DATABASE!$B:$C,2,FALSE),"")</f>
        <v/>
      </c>
      <c r="G160" s="7" t="str">
        <f>IFERROR(VLOOKUP(E160,DATABASE!$B:$D,3,FALSE),"")</f>
        <v/>
      </c>
      <c r="H160" s="7" t="str">
        <f>IFERROR(VLOOKUP(C160,macro!$B:$K,10,FALSE),"")</f>
        <v/>
      </c>
      <c r="I160" s="7" t="str">
        <f>IFERROR(VLOOKUP(C160,macro!$B:$G,6,FALSE),"")</f>
        <v/>
      </c>
    </row>
    <row r="161" spans="3:9">
      <c r="C161" t="str">
        <f t="shared" si="2"/>
        <v>خدمات و نگهبانی-159</v>
      </c>
      <c r="D161" s="7">
        <v>159</v>
      </c>
      <c r="E161" s="7" t="str">
        <f>IFERROR(VLOOKUP($C161,macro!B:H,7,),"")</f>
        <v/>
      </c>
      <c r="F161" s="7" t="str">
        <f>IFERROR(VLOOKUP(E161,DATABASE!$B:$C,2,FALSE),"")</f>
        <v/>
      </c>
      <c r="G161" s="7" t="str">
        <f>IFERROR(VLOOKUP(E161,DATABASE!$B:$D,3,FALSE),"")</f>
        <v/>
      </c>
      <c r="H161" s="7" t="str">
        <f>IFERROR(VLOOKUP(C161,macro!$B:$K,10,FALSE),"")</f>
        <v/>
      </c>
      <c r="I161" s="7" t="str">
        <f>IFERROR(VLOOKUP(C161,macro!$B:$G,6,FALSE),"")</f>
        <v/>
      </c>
    </row>
    <row r="162" spans="3:9">
      <c r="C162" t="str">
        <f t="shared" si="2"/>
        <v>خدمات و نگهبانی-160</v>
      </c>
      <c r="D162" s="7">
        <v>160</v>
      </c>
      <c r="E162" s="7" t="str">
        <f>IFERROR(VLOOKUP($C162,macro!B:H,7,),"")</f>
        <v/>
      </c>
      <c r="F162" s="7" t="str">
        <f>IFERROR(VLOOKUP(E162,DATABASE!$B:$C,2,FALSE),"")</f>
        <v/>
      </c>
      <c r="G162" s="7" t="str">
        <f>IFERROR(VLOOKUP(E162,DATABASE!$B:$D,3,FALSE),"")</f>
        <v/>
      </c>
      <c r="H162" s="7" t="str">
        <f>IFERROR(VLOOKUP(C162,macro!$B:$K,10,FALSE),"")</f>
        <v/>
      </c>
      <c r="I162" s="7" t="str">
        <f>IFERROR(VLOOKUP(C162,macro!$B:$G,6,FALSE),"")</f>
        <v/>
      </c>
    </row>
    <row r="163" spans="3:9">
      <c r="C163" t="str">
        <f t="shared" si="2"/>
        <v>خدمات و نگهبانی-161</v>
      </c>
      <c r="D163" s="7">
        <v>161</v>
      </c>
      <c r="E163" s="7" t="str">
        <f>IFERROR(VLOOKUP($C163,macro!B:H,7,),"")</f>
        <v/>
      </c>
      <c r="F163" s="7" t="str">
        <f>IFERROR(VLOOKUP(E163,DATABASE!$B:$C,2,FALSE),"")</f>
        <v/>
      </c>
      <c r="G163" s="7" t="str">
        <f>IFERROR(VLOOKUP(E163,DATABASE!$B:$D,3,FALSE),"")</f>
        <v/>
      </c>
      <c r="H163" s="7" t="str">
        <f>IFERROR(VLOOKUP(C163,macro!$B:$K,10,FALSE),"")</f>
        <v/>
      </c>
      <c r="I163" s="7" t="str">
        <f>IFERROR(VLOOKUP(C163,macro!$B:$G,6,FALSE),"")</f>
        <v/>
      </c>
    </row>
    <row r="164" spans="3:9">
      <c r="C164" t="str">
        <f t="shared" si="2"/>
        <v>خدمات و نگهبانی-162</v>
      </c>
      <c r="D164" s="7">
        <v>162</v>
      </c>
      <c r="E164" s="7" t="str">
        <f>IFERROR(VLOOKUP($C164,macro!B:H,7,),"")</f>
        <v/>
      </c>
      <c r="F164" s="7" t="str">
        <f>IFERROR(VLOOKUP(E164,DATABASE!$B:$C,2,FALSE),"")</f>
        <v/>
      </c>
      <c r="G164" s="7" t="str">
        <f>IFERROR(VLOOKUP(E164,DATABASE!$B:$D,3,FALSE),"")</f>
        <v/>
      </c>
      <c r="H164" s="7" t="str">
        <f>IFERROR(VLOOKUP(C164,macro!$B:$K,10,FALSE),"")</f>
        <v/>
      </c>
      <c r="I164" s="7" t="str">
        <f>IFERROR(VLOOKUP(C164,macro!$B:$G,6,FALSE),"")</f>
        <v/>
      </c>
    </row>
    <row r="165" spans="3:9">
      <c r="C165" t="str">
        <f t="shared" si="2"/>
        <v>خدمات و نگهبانی-163</v>
      </c>
      <c r="D165" s="7">
        <v>163</v>
      </c>
      <c r="E165" s="7" t="str">
        <f>IFERROR(VLOOKUP($C165,macro!B:H,7,),"")</f>
        <v/>
      </c>
      <c r="F165" s="7" t="str">
        <f>IFERROR(VLOOKUP(E165,DATABASE!$B:$C,2,FALSE),"")</f>
        <v/>
      </c>
      <c r="G165" s="7" t="str">
        <f>IFERROR(VLOOKUP(E165,DATABASE!$B:$D,3,FALSE),"")</f>
        <v/>
      </c>
      <c r="H165" s="7" t="str">
        <f>IFERROR(VLOOKUP(C165,macro!$B:$K,10,FALSE),"")</f>
        <v/>
      </c>
      <c r="I165" s="7" t="str">
        <f>IFERROR(VLOOKUP(C165,macro!$B:$G,6,FALSE),"")</f>
        <v/>
      </c>
    </row>
    <row r="166" spans="3:9">
      <c r="C166" t="str">
        <f t="shared" si="2"/>
        <v>خدمات و نگهبانی-164</v>
      </c>
      <c r="D166" s="7">
        <v>164</v>
      </c>
      <c r="E166" s="7" t="str">
        <f>IFERROR(VLOOKUP($C166,macro!B:H,7,),"")</f>
        <v/>
      </c>
      <c r="F166" s="7" t="str">
        <f>IFERROR(VLOOKUP(E166,DATABASE!$B:$C,2,FALSE),"")</f>
        <v/>
      </c>
      <c r="G166" s="7" t="str">
        <f>IFERROR(VLOOKUP(E166,DATABASE!$B:$D,3,FALSE),"")</f>
        <v/>
      </c>
      <c r="H166" s="7" t="str">
        <f>IFERROR(VLOOKUP(C166,macro!$B:$K,10,FALSE),"")</f>
        <v/>
      </c>
      <c r="I166" s="7" t="str">
        <f>IFERROR(VLOOKUP(C166,macro!$B:$G,6,FALSE),"")</f>
        <v/>
      </c>
    </row>
    <row r="167" spans="3:9">
      <c r="C167" t="str">
        <f t="shared" si="2"/>
        <v>خدمات و نگهبانی-165</v>
      </c>
      <c r="D167" s="7">
        <v>165</v>
      </c>
      <c r="E167" s="7" t="str">
        <f>IFERROR(VLOOKUP($C167,macro!B:H,7,),"")</f>
        <v/>
      </c>
      <c r="F167" s="7" t="str">
        <f>IFERROR(VLOOKUP(E167,DATABASE!$B:$C,2,FALSE),"")</f>
        <v/>
      </c>
      <c r="G167" s="7" t="str">
        <f>IFERROR(VLOOKUP(E167,DATABASE!$B:$D,3,FALSE),"")</f>
        <v/>
      </c>
      <c r="H167" s="7" t="str">
        <f>IFERROR(VLOOKUP(C167,macro!$B:$K,10,FALSE),"")</f>
        <v/>
      </c>
      <c r="I167" s="7" t="str">
        <f>IFERROR(VLOOKUP(C167,macro!$B:$G,6,FALSE),"")</f>
        <v/>
      </c>
    </row>
    <row r="168" spans="3:9">
      <c r="C168" t="str">
        <f t="shared" si="2"/>
        <v>خدمات و نگهبانی-166</v>
      </c>
      <c r="D168" s="7">
        <v>166</v>
      </c>
      <c r="E168" s="7" t="str">
        <f>IFERROR(VLOOKUP($C168,macro!B:H,7,),"")</f>
        <v/>
      </c>
      <c r="F168" s="7" t="str">
        <f>IFERROR(VLOOKUP(E168,DATABASE!$B:$C,2,FALSE),"")</f>
        <v/>
      </c>
      <c r="G168" s="7" t="str">
        <f>IFERROR(VLOOKUP(E168,DATABASE!$B:$D,3,FALSE),"")</f>
        <v/>
      </c>
      <c r="H168" s="7" t="str">
        <f>IFERROR(VLOOKUP(C168,macro!$B:$K,10,FALSE),"")</f>
        <v/>
      </c>
      <c r="I168" s="7" t="str">
        <f>IFERROR(VLOOKUP(C168,macro!$B:$G,6,FALSE),"")</f>
        <v/>
      </c>
    </row>
    <row r="169" spans="3:9">
      <c r="C169" t="str">
        <f t="shared" si="2"/>
        <v>خدمات و نگهبانی-167</v>
      </c>
      <c r="D169" s="7">
        <v>167</v>
      </c>
      <c r="E169" s="7" t="str">
        <f>IFERROR(VLOOKUP($C169,macro!B:H,7,),"")</f>
        <v/>
      </c>
      <c r="F169" s="7" t="str">
        <f>IFERROR(VLOOKUP(E169,DATABASE!$B:$C,2,FALSE),"")</f>
        <v/>
      </c>
      <c r="G169" s="7" t="str">
        <f>IFERROR(VLOOKUP(E169,DATABASE!$B:$D,3,FALSE),"")</f>
        <v/>
      </c>
      <c r="H169" s="7" t="str">
        <f>IFERROR(VLOOKUP(C169,macro!$B:$K,10,FALSE),"")</f>
        <v/>
      </c>
      <c r="I169" s="7" t="str">
        <f>IFERROR(VLOOKUP(C169,macro!$B:$G,6,FALSE),"")</f>
        <v/>
      </c>
    </row>
    <row r="170" spans="3:9">
      <c r="C170" t="str">
        <f t="shared" si="2"/>
        <v>خدمات و نگهبانی-168</v>
      </c>
      <c r="D170" s="7">
        <v>168</v>
      </c>
      <c r="E170" s="7" t="str">
        <f>IFERROR(VLOOKUP($C170,macro!B:H,7,),"")</f>
        <v/>
      </c>
      <c r="F170" s="7" t="str">
        <f>IFERROR(VLOOKUP(E170,DATABASE!$B:$C,2,FALSE),"")</f>
        <v/>
      </c>
      <c r="G170" s="7" t="str">
        <f>IFERROR(VLOOKUP(E170,DATABASE!$B:$D,3,FALSE),"")</f>
        <v/>
      </c>
      <c r="H170" s="7" t="str">
        <f>IFERROR(VLOOKUP(C170,macro!$B:$K,10,FALSE),"")</f>
        <v/>
      </c>
      <c r="I170" s="7" t="str">
        <f>IFERROR(VLOOKUP(C170,macro!$B:$G,6,FALSE),"")</f>
        <v/>
      </c>
    </row>
    <row r="171" spans="3:9">
      <c r="C171" t="str">
        <f t="shared" si="2"/>
        <v>خدمات و نگهبانی-169</v>
      </c>
      <c r="D171" s="7">
        <v>169</v>
      </c>
      <c r="E171" s="7" t="str">
        <f>IFERROR(VLOOKUP($C171,macro!B:H,7,),"")</f>
        <v/>
      </c>
      <c r="F171" s="7" t="str">
        <f>IFERROR(VLOOKUP(E171,DATABASE!$B:$C,2,FALSE),"")</f>
        <v/>
      </c>
      <c r="G171" s="7" t="str">
        <f>IFERROR(VLOOKUP(E171,DATABASE!$B:$D,3,FALSE),"")</f>
        <v/>
      </c>
      <c r="H171" s="7" t="str">
        <f>IFERROR(VLOOKUP(C171,macro!$B:$K,10,FALSE),"")</f>
        <v/>
      </c>
      <c r="I171" s="7" t="str">
        <f>IFERROR(VLOOKUP(C171,macro!$B:$G,6,FALSE),"")</f>
        <v/>
      </c>
    </row>
    <row r="172" spans="3:9">
      <c r="C172" t="str">
        <f t="shared" si="2"/>
        <v>خدمات و نگهبانی-170</v>
      </c>
      <c r="D172" s="7">
        <v>170</v>
      </c>
      <c r="E172" s="7" t="str">
        <f>IFERROR(VLOOKUP($C172,macro!B:H,7,),"")</f>
        <v/>
      </c>
      <c r="F172" s="7" t="str">
        <f>IFERROR(VLOOKUP(E172,DATABASE!$B:$C,2,FALSE),"")</f>
        <v/>
      </c>
      <c r="G172" s="7" t="str">
        <f>IFERROR(VLOOKUP(E172,DATABASE!$B:$D,3,FALSE),"")</f>
        <v/>
      </c>
      <c r="H172" s="7" t="str">
        <f>IFERROR(VLOOKUP(C172,macro!$B:$K,10,FALSE),"")</f>
        <v/>
      </c>
      <c r="I172" s="7" t="str">
        <f>IFERROR(VLOOKUP(C172,macro!$B:$G,6,FALSE),"")</f>
        <v/>
      </c>
    </row>
    <row r="173" spans="3:9">
      <c r="C173" t="str">
        <f t="shared" si="2"/>
        <v>خدمات و نگهبانی-171</v>
      </c>
      <c r="D173" s="7">
        <v>171</v>
      </c>
      <c r="E173" s="7" t="str">
        <f>IFERROR(VLOOKUP($C173,macro!B:H,7,),"")</f>
        <v/>
      </c>
      <c r="F173" s="7" t="str">
        <f>IFERROR(VLOOKUP(E173,DATABASE!$B:$C,2,FALSE),"")</f>
        <v/>
      </c>
      <c r="G173" s="7" t="str">
        <f>IFERROR(VLOOKUP(E173,DATABASE!$B:$D,3,FALSE),"")</f>
        <v/>
      </c>
      <c r="H173" s="7" t="str">
        <f>IFERROR(VLOOKUP(C173,macro!$B:$K,10,FALSE),"")</f>
        <v/>
      </c>
      <c r="I173" s="7" t="str">
        <f>IFERROR(VLOOKUP(C173,macro!$B:$G,6,FALSE),"")</f>
        <v/>
      </c>
    </row>
    <row r="174" spans="3:9">
      <c r="C174" t="str">
        <f t="shared" si="2"/>
        <v>خدمات و نگهبانی-172</v>
      </c>
      <c r="D174" s="7">
        <v>172</v>
      </c>
      <c r="E174" s="7" t="str">
        <f>IFERROR(VLOOKUP($C174,macro!B:H,7,),"")</f>
        <v/>
      </c>
      <c r="F174" s="7" t="str">
        <f>IFERROR(VLOOKUP(E174,DATABASE!$B:$C,2,FALSE),"")</f>
        <v/>
      </c>
      <c r="G174" s="7" t="str">
        <f>IFERROR(VLOOKUP(E174,DATABASE!$B:$D,3,FALSE),"")</f>
        <v/>
      </c>
      <c r="H174" s="7" t="str">
        <f>IFERROR(VLOOKUP(C174,macro!$B:$K,10,FALSE),"")</f>
        <v/>
      </c>
      <c r="I174" s="7" t="str">
        <f>IFERROR(VLOOKUP(C174,macro!$B:$G,6,FALSE),"")</f>
        <v/>
      </c>
    </row>
    <row r="175" spans="3:9">
      <c r="C175" t="str">
        <f t="shared" si="2"/>
        <v>خدمات و نگهبانی-173</v>
      </c>
      <c r="D175" s="7">
        <v>173</v>
      </c>
      <c r="E175" s="7" t="str">
        <f>IFERROR(VLOOKUP($C175,macro!B:H,7,),"")</f>
        <v/>
      </c>
      <c r="F175" s="7" t="str">
        <f>IFERROR(VLOOKUP(E175,DATABASE!$B:$C,2,FALSE),"")</f>
        <v/>
      </c>
      <c r="G175" s="7" t="str">
        <f>IFERROR(VLOOKUP(E175,DATABASE!$B:$D,3,FALSE),"")</f>
        <v/>
      </c>
      <c r="H175" s="7" t="str">
        <f>IFERROR(VLOOKUP(C175,macro!$B:$K,10,FALSE),"")</f>
        <v/>
      </c>
      <c r="I175" s="7" t="str">
        <f>IFERROR(VLOOKUP(C175,macro!$B:$G,6,FALSE),"")</f>
        <v/>
      </c>
    </row>
    <row r="176" spans="3:9">
      <c r="C176" t="str">
        <f t="shared" si="2"/>
        <v>خدمات و نگهبانی-174</v>
      </c>
      <c r="D176" s="7">
        <v>174</v>
      </c>
      <c r="E176" s="7" t="str">
        <f>IFERROR(VLOOKUP($C176,macro!B:H,7,),"")</f>
        <v/>
      </c>
      <c r="F176" s="7" t="str">
        <f>IFERROR(VLOOKUP(E176,DATABASE!$B:$C,2,FALSE),"")</f>
        <v/>
      </c>
      <c r="G176" s="7" t="str">
        <f>IFERROR(VLOOKUP(E176,DATABASE!$B:$D,3,FALSE),"")</f>
        <v/>
      </c>
      <c r="H176" s="7" t="str">
        <f>IFERROR(VLOOKUP(C176,macro!$B:$K,10,FALSE),"")</f>
        <v/>
      </c>
      <c r="I176" s="7" t="str">
        <f>IFERROR(VLOOKUP(C176,macro!$B:$G,6,FALSE),"")</f>
        <v/>
      </c>
    </row>
    <row r="177" spans="3:9">
      <c r="C177" t="str">
        <f t="shared" si="2"/>
        <v>خدمات و نگهبانی-175</v>
      </c>
      <c r="D177" s="7">
        <v>175</v>
      </c>
      <c r="E177" s="7" t="str">
        <f>IFERROR(VLOOKUP($C177,macro!B:H,7,),"")</f>
        <v/>
      </c>
      <c r="F177" s="7" t="str">
        <f>IFERROR(VLOOKUP(E177,DATABASE!$B:$C,2,FALSE),"")</f>
        <v/>
      </c>
      <c r="G177" s="7" t="str">
        <f>IFERROR(VLOOKUP(E177,DATABASE!$B:$D,3,FALSE),"")</f>
        <v/>
      </c>
      <c r="H177" s="7" t="str">
        <f>IFERROR(VLOOKUP(C177,macro!$B:$K,10,FALSE),"")</f>
        <v/>
      </c>
      <c r="I177" s="7" t="str">
        <f>IFERROR(VLOOKUP(C177,macro!$B:$G,6,FALSE),"")</f>
        <v/>
      </c>
    </row>
    <row r="178" spans="3:9">
      <c r="C178" t="str">
        <f t="shared" si="2"/>
        <v>خدمات و نگهبانی-176</v>
      </c>
      <c r="D178" s="7">
        <v>176</v>
      </c>
      <c r="E178" s="7" t="str">
        <f>IFERROR(VLOOKUP($C178,macro!B:H,7,),"")</f>
        <v/>
      </c>
      <c r="F178" s="7" t="str">
        <f>IFERROR(VLOOKUP(E178,DATABASE!$B:$C,2,FALSE),"")</f>
        <v/>
      </c>
      <c r="G178" s="7" t="str">
        <f>IFERROR(VLOOKUP(E178,DATABASE!$B:$D,3,FALSE),"")</f>
        <v/>
      </c>
      <c r="H178" s="7" t="str">
        <f>IFERROR(VLOOKUP(C178,macro!$B:$K,10,FALSE),"")</f>
        <v/>
      </c>
      <c r="I178" s="7" t="str">
        <f>IFERROR(VLOOKUP(C178,macro!$B:$G,6,FALSE),"")</f>
        <v/>
      </c>
    </row>
    <row r="179" spans="3:9">
      <c r="C179" t="str">
        <f t="shared" si="2"/>
        <v>خدمات و نگهبانی-177</v>
      </c>
      <c r="D179" s="7">
        <v>177</v>
      </c>
      <c r="E179" s="7" t="str">
        <f>IFERROR(VLOOKUP($C179,macro!B:H,7,),"")</f>
        <v/>
      </c>
      <c r="F179" s="7" t="str">
        <f>IFERROR(VLOOKUP(E179,DATABASE!$B:$C,2,FALSE),"")</f>
        <v/>
      </c>
      <c r="G179" s="7" t="str">
        <f>IFERROR(VLOOKUP(E179,DATABASE!$B:$D,3,FALSE),"")</f>
        <v/>
      </c>
      <c r="H179" s="7" t="str">
        <f>IFERROR(VLOOKUP(C179,macro!$B:$K,10,FALSE),"")</f>
        <v/>
      </c>
      <c r="I179" s="7" t="str">
        <f>IFERROR(VLOOKUP(C179,macro!$B:$G,6,FALSE),"")</f>
        <v/>
      </c>
    </row>
    <row r="180" spans="3:9">
      <c r="C180" t="str">
        <f t="shared" si="2"/>
        <v>خدمات و نگهبانی-178</v>
      </c>
      <c r="D180" s="7">
        <v>178</v>
      </c>
      <c r="E180" s="7" t="str">
        <f>IFERROR(VLOOKUP($C180,macro!B:H,7,),"")</f>
        <v/>
      </c>
      <c r="F180" s="7" t="str">
        <f>IFERROR(VLOOKUP(E180,DATABASE!$B:$C,2,FALSE),"")</f>
        <v/>
      </c>
      <c r="G180" s="7" t="str">
        <f>IFERROR(VLOOKUP(E180,DATABASE!$B:$D,3,FALSE),"")</f>
        <v/>
      </c>
      <c r="H180" s="7" t="str">
        <f>IFERROR(VLOOKUP(C180,macro!$B:$K,10,FALSE),"")</f>
        <v/>
      </c>
      <c r="I180" s="7" t="str">
        <f>IFERROR(VLOOKUP(C180,macro!$B:$G,6,FALSE),"")</f>
        <v/>
      </c>
    </row>
    <row r="181" spans="3:9">
      <c r="C181" t="str">
        <f t="shared" si="2"/>
        <v>خدمات و نگهبانی-179</v>
      </c>
      <c r="D181" s="7">
        <v>179</v>
      </c>
      <c r="E181" s="7" t="str">
        <f>IFERROR(VLOOKUP($C181,macro!B:H,7,),"")</f>
        <v/>
      </c>
      <c r="F181" s="7" t="str">
        <f>IFERROR(VLOOKUP(E181,DATABASE!$B:$C,2,FALSE),"")</f>
        <v/>
      </c>
      <c r="G181" s="7" t="str">
        <f>IFERROR(VLOOKUP(E181,DATABASE!$B:$D,3,FALSE),"")</f>
        <v/>
      </c>
      <c r="H181" s="7" t="str">
        <f>IFERROR(VLOOKUP(C181,macro!$B:$K,10,FALSE),"")</f>
        <v/>
      </c>
      <c r="I181" s="7" t="str">
        <f>IFERROR(VLOOKUP(C181,macro!$B:$G,6,FALSE),"")</f>
        <v/>
      </c>
    </row>
    <row r="182" spans="3:9">
      <c r="C182" t="str">
        <f t="shared" si="2"/>
        <v>خدمات و نگهبانی-180</v>
      </c>
      <c r="D182" s="7">
        <v>180</v>
      </c>
      <c r="E182" s="7" t="str">
        <f>IFERROR(VLOOKUP($C182,macro!B:H,7,),"")</f>
        <v/>
      </c>
      <c r="F182" s="7" t="str">
        <f>IFERROR(VLOOKUP(E182,DATABASE!$B:$C,2,FALSE),"")</f>
        <v/>
      </c>
      <c r="G182" s="7" t="str">
        <f>IFERROR(VLOOKUP(E182,DATABASE!$B:$D,3,FALSE),"")</f>
        <v/>
      </c>
      <c r="H182" s="7" t="str">
        <f>IFERROR(VLOOKUP(C182,macro!$B:$K,10,FALSE),"")</f>
        <v/>
      </c>
      <c r="I182" s="7" t="str">
        <f>IFERROR(VLOOKUP(C182,macro!$B:$G,6,FALSE),"")</f>
        <v/>
      </c>
    </row>
    <row r="183" spans="3:9">
      <c r="C183" t="str">
        <f t="shared" si="2"/>
        <v>خدمات و نگهبانی-181</v>
      </c>
      <c r="D183" s="7">
        <v>181</v>
      </c>
      <c r="E183" s="7" t="str">
        <f>IFERROR(VLOOKUP($C183,macro!B:H,7,),"")</f>
        <v/>
      </c>
      <c r="F183" s="7" t="str">
        <f>IFERROR(VLOOKUP(E183,DATABASE!$B:$C,2,FALSE),"")</f>
        <v/>
      </c>
      <c r="G183" s="7" t="str">
        <f>IFERROR(VLOOKUP(E183,DATABASE!$B:$D,3,FALSE),"")</f>
        <v/>
      </c>
      <c r="H183" s="7" t="str">
        <f>IFERROR(VLOOKUP(C183,macro!$B:$K,10,FALSE),"")</f>
        <v/>
      </c>
      <c r="I183" s="7" t="str">
        <f>IFERROR(VLOOKUP(C183,macro!$B:$G,6,FALSE),"")</f>
        <v/>
      </c>
    </row>
    <row r="184" spans="3:9">
      <c r="C184" t="str">
        <f t="shared" si="2"/>
        <v>خدمات و نگهبانی-182</v>
      </c>
      <c r="D184" s="7">
        <v>182</v>
      </c>
      <c r="E184" s="7" t="str">
        <f>IFERROR(VLOOKUP($C184,macro!B:H,7,),"")</f>
        <v/>
      </c>
      <c r="F184" s="7" t="str">
        <f>IFERROR(VLOOKUP(E184,DATABASE!$B:$C,2,FALSE),"")</f>
        <v/>
      </c>
      <c r="G184" s="7" t="str">
        <f>IFERROR(VLOOKUP(E184,DATABASE!$B:$D,3,FALSE),"")</f>
        <v/>
      </c>
      <c r="H184" s="7" t="str">
        <f>IFERROR(VLOOKUP(C184,macro!$B:$K,10,FALSE),"")</f>
        <v/>
      </c>
      <c r="I184" s="7" t="str">
        <f>IFERROR(VLOOKUP(C184,macro!$B:$G,6,FALSE),"")</f>
        <v/>
      </c>
    </row>
    <row r="185" spans="3:9">
      <c r="C185" t="str">
        <f t="shared" si="2"/>
        <v>خدمات و نگهبانی-183</v>
      </c>
      <c r="D185" s="7">
        <v>183</v>
      </c>
      <c r="E185" s="7" t="str">
        <f>IFERROR(VLOOKUP($C185,macro!B:H,7,),"")</f>
        <v/>
      </c>
      <c r="F185" s="7" t="str">
        <f>IFERROR(VLOOKUP(E185,DATABASE!$B:$C,2,FALSE),"")</f>
        <v/>
      </c>
      <c r="G185" s="7" t="str">
        <f>IFERROR(VLOOKUP(E185,DATABASE!$B:$D,3,FALSE),"")</f>
        <v/>
      </c>
      <c r="H185" s="7" t="str">
        <f>IFERROR(VLOOKUP(C185,macro!$B:$K,10,FALSE),"")</f>
        <v/>
      </c>
      <c r="I185" s="7" t="str">
        <f>IFERROR(VLOOKUP(C185,macro!$B:$G,6,FALSE),"")</f>
        <v/>
      </c>
    </row>
    <row r="186" spans="3:9">
      <c r="C186" t="str">
        <f t="shared" si="2"/>
        <v>خدمات و نگهبانی-184</v>
      </c>
      <c r="D186" s="7">
        <v>184</v>
      </c>
      <c r="E186" s="7" t="str">
        <f>IFERROR(VLOOKUP($C186,macro!B:H,7,),"")</f>
        <v/>
      </c>
      <c r="F186" s="7" t="str">
        <f>IFERROR(VLOOKUP(E186,DATABASE!$B:$C,2,FALSE),"")</f>
        <v/>
      </c>
      <c r="G186" s="7" t="str">
        <f>IFERROR(VLOOKUP(E186,DATABASE!$B:$D,3,FALSE),"")</f>
        <v/>
      </c>
      <c r="H186" s="7" t="str">
        <f>IFERROR(VLOOKUP(C186,macro!$B:$K,10,FALSE),"")</f>
        <v/>
      </c>
      <c r="I186" s="7" t="str">
        <f>IFERROR(VLOOKUP(C186,macro!$B:$G,6,FALSE),"")</f>
        <v/>
      </c>
    </row>
    <row r="187" spans="3:9">
      <c r="C187" t="str">
        <f t="shared" si="2"/>
        <v>خدمات و نگهبانی-185</v>
      </c>
      <c r="D187" s="7">
        <v>185</v>
      </c>
      <c r="E187" s="7" t="str">
        <f>IFERROR(VLOOKUP($C187,macro!B:H,7,),"")</f>
        <v/>
      </c>
      <c r="F187" s="7" t="str">
        <f>IFERROR(VLOOKUP(E187,DATABASE!$B:$C,2,FALSE),"")</f>
        <v/>
      </c>
      <c r="G187" s="7" t="str">
        <f>IFERROR(VLOOKUP(E187,DATABASE!$B:$D,3,FALSE),"")</f>
        <v/>
      </c>
      <c r="H187" s="7" t="str">
        <f>IFERROR(VLOOKUP(C187,macro!$B:$K,10,FALSE),"")</f>
        <v/>
      </c>
      <c r="I187" s="7" t="str">
        <f>IFERROR(VLOOKUP(C187,macro!$B:$G,6,FALSE),"")</f>
        <v/>
      </c>
    </row>
    <row r="188" spans="3:9">
      <c r="C188" t="str">
        <f t="shared" si="2"/>
        <v>خدمات و نگهبانی-186</v>
      </c>
      <c r="D188" s="7">
        <v>186</v>
      </c>
      <c r="E188" s="7" t="str">
        <f>IFERROR(VLOOKUP($C188,macro!B:H,7,),"")</f>
        <v/>
      </c>
      <c r="F188" s="7" t="str">
        <f>IFERROR(VLOOKUP(E188,DATABASE!$B:$C,2,FALSE),"")</f>
        <v/>
      </c>
      <c r="G188" s="7" t="str">
        <f>IFERROR(VLOOKUP(E188,DATABASE!$B:$D,3,FALSE),"")</f>
        <v/>
      </c>
      <c r="H188" s="7" t="str">
        <f>IFERROR(VLOOKUP(C188,macro!$B:$K,10,FALSE),"")</f>
        <v/>
      </c>
      <c r="I188" s="7" t="str">
        <f>IFERROR(VLOOKUP(C188,macro!$B:$G,6,FALSE),"")</f>
        <v/>
      </c>
    </row>
    <row r="189" spans="3:9">
      <c r="C189" t="str">
        <f t="shared" si="2"/>
        <v>خدمات و نگهبانی-187</v>
      </c>
      <c r="D189" s="7">
        <v>187</v>
      </c>
      <c r="E189" s="7" t="str">
        <f>IFERROR(VLOOKUP($C189,macro!B:H,7,),"")</f>
        <v/>
      </c>
      <c r="F189" s="7" t="str">
        <f>IFERROR(VLOOKUP(E189,DATABASE!$B:$C,2,FALSE),"")</f>
        <v/>
      </c>
      <c r="G189" s="7" t="str">
        <f>IFERROR(VLOOKUP(E189,DATABASE!$B:$D,3,FALSE),"")</f>
        <v/>
      </c>
      <c r="H189" s="7" t="str">
        <f>IFERROR(VLOOKUP(C189,macro!$B:$K,10,FALSE),"")</f>
        <v/>
      </c>
      <c r="I189" s="7" t="str">
        <f>IFERROR(VLOOKUP(C189,macro!$B:$G,6,FALSE),"")</f>
        <v/>
      </c>
    </row>
    <row r="190" spans="3:9">
      <c r="C190" t="str">
        <f t="shared" si="2"/>
        <v>خدمات و نگهبانی-188</v>
      </c>
      <c r="D190" s="7">
        <v>188</v>
      </c>
      <c r="E190" s="7" t="str">
        <f>IFERROR(VLOOKUP($C190,macro!B:H,7,),"")</f>
        <v/>
      </c>
      <c r="F190" s="7" t="str">
        <f>IFERROR(VLOOKUP(E190,DATABASE!$B:$C,2,FALSE),"")</f>
        <v/>
      </c>
      <c r="G190" s="7" t="str">
        <f>IFERROR(VLOOKUP(E190,DATABASE!$B:$D,3,FALSE),"")</f>
        <v/>
      </c>
      <c r="H190" s="7" t="str">
        <f>IFERROR(VLOOKUP(C190,macro!$B:$K,10,FALSE),"")</f>
        <v/>
      </c>
      <c r="I190" s="7" t="str">
        <f>IFERROR(VLOOKUP(C190,macro!$B:$G,6,FALSE),"")</f>
        <v/>
      </c>
    </row>
    <row r="191" spans="3:9">
      <c r="C191" t="str">
        <f t="shared" si="2"/>
        <v>خدمات و نگهبانی-189</v>
      </c>
      <c r="D191" s="7">
        <v>189</v>
      </c>
      <c r="E191" s="7" t="str">
        <f>IFERROR(VLOOKUP($C191,macro!B:H,7,),"")</f>
        <v/>
      </c>
      <c r="F191" s="7" t="str">
        <f>IFERROR(VLOOKUP(E191,DATABASE!$B:$C,2,FALSE),"")</f>
        <v/>
      </c>
      <c r="G191" s="7" t="str">
        <f>IFERROR(VLOOKUP(E191,DATABASE!$B:$D,3,FALSE),"")</f>
        <v/>
      </c>
      <c r="H191" s="7" t="str">
        <f>IFERROR(VLOOKUP(C191,macro!$B:$K,10,FALSE),"")</f>
        <v/>
      </c>
      <c r="I191" s="7" t="str">
        <f>IFERROR(VLOOKUP(C191,macro!$B:$G,6,FALSE),"")</f>
        <v/>
      </c>
    </row>
    <row r="192" spans="3:9">
      <c r="C192" t="str">
        <f t="shared" si="2"/>
        <v>خدمات و نگهبانی-190</v>
      </c>
      <c r="D192" s="7">
        <v>190</v>
      </c>
      <c r="E192" s="7" t="str">
        <f>IFERROR(VLOOKUP($C192,macro!B:H,7,),"")</f>
        <v/>
      </c>
      <c r="F192" s="7" t="str">
        <f>IFERROR(VLOOKUP(E192,DATABASE!$B:$C,2,FALSE),"")</f>
        <v/>
      </c>
      <c r="G192" s="7" t="str">
        <f>IFERROR(VLOOKUP(E192,DATABASE!$B:$D,3,FALSE),"")</f>
        <v/>
      </c>
      <c r="H192" s="7" t="str">
        <f>IFERROR(VLOOKUP(C192,macro!$B:$K,10,FALSE),"")</f>
        <v/>
      </c>
      <c r="I192" s="7" t="str">
        <f>IFERROR(VLOOKUP(C192,macro!$B:$G,6,FALSE),"")</f>
        <v/>
      </c>
    </row>
    <row r="193" spans="3:9">
      <c r="C193" t="str">
        <f t="shared" si="2"/>
        <v>خدمات و نگهبانی-191</v>
      </c>
      <c r="D193" s="7">
        <v>191</v>
      </c>
      <c r="E193" s="7" t="str">
        <f>IFERROR(VLOOKUP($C193,macro!B:H,7,),"")</f>
        <v/>
      </c>
      <c r="F193" s="7" t="str">
        <f>IFERROR(VLOOKUP(E193,DATABASE!$B:$C,2,FALSE),"")</f>
        <v/>
      </c>
      <c r="G193" s="7" t="str">
        <f>IFERROR(VLOOKUP(E193,DATABASE!$B:$D,3,FALSE),"")</f>
        <v/>
      </c>
      <c r="H193" s="7" t="str">
        <f>IFERROR(VLOOKUP(C193,macro!$B:$K,10,FALSE),"")</f>
        <v/>
      </c>
      <c r="I193" s="7" t="str">
        <f>IFERROR(VLOOKUP(C193,macro!$B:$G,6,FALSE),"")</f>
        <v/>
      </c>
    </row>
    <row r="194" spans="3:9">
      <c r="C194" t="str">
        <f t="shared" si="2"/>
        <v>خدمات و نگهبانی-192</v>
      </c>
      <c r="D194" s="7">
        <v>192</v>
      </c>
      <c r="E194" s="7" t="str">
        <f>IFERROR(VLOOKUP($C194,macro!B:H,7,),"")</f>
        <v/>
      </c>
      <c r="F194" s="7" t="str">
        <f>IFERROR(VLOOKUP(E194,DATABASE!$B:$C,2,FALSE),"")</f>
        <v/>
      </c>
      <c r="G194" s="7" t="str">
        <f>IFERROR(VLOOKUP(E194,DATABASE!$B:$D,3,FALSE),"")</f>
        <v/>
      </c>
      <c r="H194" s="7" t="str">
        <f>IFERROR(VLOOKUP(C194,macro!$B:$K,10,FALSE),"")</f>
        <v/>
      </c>
      <c r="I194" s="7" t="str">
        <f>IFERROR(VLOOKUP(C194,macro!$B:$G,6,FALSE),"")</f>
        <v/>
      </c>
    </row>
    <row r="195" spans="3:9">
      <c r="C195" t="str">
        <f t="shared" si="2"/>
        <v>خدمات و نگهبانی-193</v>
      </c>
      <c r="D195" s="7">
        <v>193</v>
      </c>
      <c r="E195" s="7" t="str">
        <f>IFERROR(VLOOKUP($C195,macro!B:H,7,),"")</f>
        <v/>
      </c>
      <c r="F195" s="7" t="str">
        <f>IFERROR(VLOOKUP(E195,DATABASE!$B:$C,2,FALSE),"")</f>
        <v/>
      </c>
      <c r="G195" s="7" t="str">
        <f>IFERROR(VLOOKUP(E195,DATABASE!$B:$D,3,FALSE),"")</f>
        <v/>
      </c>
      <c r="H195" s="7" t="str">
        <f>IFERROR(VLOOKUP(C195,macro!$B:$K,10,FALSE),"")</f>
        <v/>
      </c>
      <c r="I195" s="7" t="str">
        <f>IFERROR(VLOOKUP(C195,macro!$B:$G,6,FALSE),"")</f>
        <v/>
      </c>
    </row>
    <row r="196" spans="3:9">
      <c r="C196" t="str">
        <f t="shared" ref="C196:C259" si="3">$B$2&amp;"-"&amp;D196</f>
        <v>خدمات و نگهبانی-194</v>
      </c>
      <c r="D196" s="7">
        <v>194</v>
      </c>
      <c r="E196" s="7" t="str">
        <f>IFERROR(VLOOKUP($C196,macro!B:H,7,),"")</f>
        <v/>
      </c>
      <c r="F196" s="7" t="str">
        <f>IFERROR(VLOOKUP(E196,DATABASE!$B:$C,2,FALSE),"")</f>
        <v/>
      </c>
      <c r="G196" s="7" t="str">
        <f>IFERROR(VLOOKUP(E196,DATABASE!$B:$D,3,FALSE),"")</f>
        <v/>
      </c>
      <c r="H196" s="7" t="str">
        <f>IFERROR(VLOOKUP(C196,macro!$B:$K,10,FALSE),"")</f>
        <v/>
      </c>
      <c r="I196" s="7" t="str">
        <f>IFERROR(VLOOKUP(C196,macro!$B:$G,6,FALSE),"")</f>
        <v/>
      </c>
    </row>
    <row r="197" spans="3:9">
      <c r="C197" t="str">
        <f t="shared" si="3"/>
        <v>خدمات و نگهبانی-195</v>
      </c>
      <c r="D197" s="7">
        <v>195</v>
      </c>
      <c r="E197" s="7" t="str">
        <f>IFERROR(VLOOKUP($C197,macro!B:H,7,),"")</f>
        <v/>
      </c>
      <c r="F197" s="7" t="str">
        <f>IFERROR(VLOOKUP(E197,DATABASE!$B:$C,2,FALSE),"")</f>
        <v/>
      </c>
      <c r="G197" s="7" t="str">
        <f>IFERROR(VLOOKUP(E197,DATABASE!$B:$D,3,FALSE),"")</f>
        <v/>
      </c>
      <c r="H197" s="7" t="str">
        <f>IFERROR(VLOOKUP(C197,macro!$B:$K,10,FALSE),"")</f>
        <v/>
      </c>
      <c r="I197" s="7" t="str">
        <f>IFERROR(VLOOKUP(C197,macro!$B:$G,6,FALSE),"")</f>
        <v/>
      </c>
    </row>
    <row r="198" spans="3:9">
      <c r="C198" t="str">
        <f t="shared" si="3"/>
        <v>خدمات و نگهبانی-196</v>
      </c>
      <c r="D198" s="7">
        <v>196</v>
      </c>
      <c r="E198" s="7" t="str">
        <f>IFERROR(VLOOKUP($C198,macro!B:H,7,),"")</f>
        <v/>
      </c>
      <c r="F198" s="7" t="str">
        <f>IFERROR(VLOOKUP(E198,DATABASE!$B:$C,2,FALSE),"")</f>
        <v/>
      </c>
      <c r="G198" s="7" t="str">
        <f>IFERROR(VLOOKUP(E198,DATABASE!$B:$D,3,FALSE),"")</f>
        <v/>
      </c>
      <c r="H198" s="7" t="str">
        <f>IFERROR(VLOOKUP(C198,macro!$B:$K,10,FALSE),"")</f>
        <v/>
      </c>
      <c r="I198" s="7" t="str">
        <f>IFERROR(VLOOKUP(C198,macro!$B:$G,6,FALSE),"")</f>
        <v/>
      </c>
    </row>
    <row r="199" spans="3:9">
      <c r="C199" t="str">
        <f t="shared" si="3"/>
        <v>خدمات و نگهبانی-197</v>
      </c>
      <c r="D199" s="7">
        <v>197</v>
      </c>
      <c r="E199" s="7" t="str">
        <f>IFERROR(VLOOKUP($C199,macro!B:H,7,),"")</f>
        <v/>
      </c>
      <c r="F199" s="7" t="str">
        <f>IFERROR(VLOOKUP(E199,DATABASE!$B:$C,2,FALSE),"")</f>
        <v/>
      </c>
      <c r="G199" s="7" t="str">
        <f>IFERROR(VLOOKUP(E199,DATABASE!$B:$D,3,FALSE),"")</f>
        <v/>
      </c>
      <c r="H199" s="7" t="str">
        <f>IFERROR(VLOOKUP(C199,macro!$B:$K,10,FALSE),"")</f>
        <v/>
      </c>
      <c r="I199" s="7" t="str">
        <f>IFERROR(VLOOKUP(C199,macro!$B:$G,6,FALSE),"")</f>
        <v/>
      </c>
    </row>
    <row r="200" spans="3:9">
      <c r="C200" t="str">
        <f t="shared" si="3"/>
        <v>خدمات و نگهبانی-198</v>
      </c>
      <c r="D200" s="7">
        <v>198</v>
      </c>
      <c r="E200" s="7" t="str">
        <f>IFERROR(VLOOKUP($C200,macro!B:H,7,),"")</f>
        <v/>
      </c>
      <c r="F200" s="7" t="str">
        <f>IFERROR(VLOOKUP(E200,DATABASE!$B:$C,2,FALSE),"")</f>
        <v/>
      </c>
      <c r="G200" s="7" t="str">
        <f>IFERROR(VLOOKUP(E200,DATABASE!$B:$D,3,FALSE),"")</f>
        <v/>
      </c>
      <c r="H200" s="7" t="str">
        <f>IFERROR(VLOOKUP(C200,macro!$B:$K,10,FALSE),"")</f>
        <v/>
      </c>
      <c r="I200" s="7" t="str">
        <f>IFERROR(VLOOKUP(C200,macro!$B:$G,6,FALSE),"")</f>
        <v/>
      </c>
    </row>
    <row r="201" spans="3:9">
      <c r="C201" t="str">
        <f t="shared" si="3"/>
        <v>خدمات و نگهبانی-199</v>
      </c>
      <c r="D201" s="7">
        <v>199</v>
      </c>
      <c r="E201" s="7" t="str">
        <f>IFERROR(VLOOKUP($C201,macro!B:H,7,),"")</f>
        <v/>
      </c>
      <c r="F201" s="7" t="str">
        <f>IFERROR(VLOOKUP(E201,DATABASE!$B:$C,2,FALSE),"")</f>
        <v/>
      </c>
      <c r="G201" s="7" t="str">
        <f>IFERROR(VLOOKUP(E201,DATABASE!$B:$D,3,FALSE),"")</f>
        <v/>
      </c>
      <c r="H201" s="7" t="str">
        <f>IFERROR(VLOOKUP(C201,macro!$B:$K,10,FALSE),"")</f>
        <v/>
      </c>
      <c r="I201" s="7" t="str">
        <f>IFERROR(VLOOKUP(C201,macro!$B:$G,6,FALSE),"")</f>
        <v/>
      </c>
    </row>
    <row r="202" spans="3:9">
      <c r="C202" t="str">
        <f t="shared" si="3"/>
        <v>خدمات و نگهبانی-200</v>
      </c>
      <c r="D202" s="7">
        <v>200</v>
      </c>
      <c r="E202" s="7" t="str">
        <f>IFERROR(VLOOKUP($C202,macro!B:H,7,),"")</f>
        <v/>
      </c>
      <c r="F202" s="7" t="str">
        <f>IFERROR(VLOOKUP(E202,DATABASE!$B:$C,2,FALSE),"")</f>
        <v/>
      </c>
      <c r="G202" s="7" t="str">
        <f>IFERROR(VLOOKUP(E202,DATABASE!$B:$D,3,FALSE),"")</f>
        <v/>
      </c>
      <c r="H202" s="7" t="str">
        <f>IFERROR(VLOOKUP(C202,macro!$B:$K,10,FALSE),"")</f>
        <v/>
      </c>
      <c r="I202" s="7" t="str">
        <f>IFERROR(VLOOKUP(C202,macro!$B:$G,6,FALSE),"")</f>
        <v/>
      </c>
    </row>
    <row r="203" spans="3:9">
      <c r="C203" t="str">
        <f t="shared" si="3"/>
        <v>خدمات و نگهبانی-201</v>
      </c>
      <c r="D203" s="7">
        <v>201</v>
      </c>
      <c r="E203" s="7" t="str">
        <f>IFERROR(VLOOKUP($C203,macro!B:H,7,),"")</f>
        <v/>
      </c>
      <c r="F203" s="7" t="str">
        <f>IFERROR(VLOOKUP(E203,DATABASE!$B:$C,2,FALSE),"")</f>
        <v/>
      </c>
      <c r="G203" s="7" t="str">
        <f>IFERROR(VLOOKUP(E203,DATABASE!$B:$D,3,FALSE),"")</f>
        <v/>
      </c>
      <c r="H203" s="7" t="str">
        <f>IFERROR(VLOOKUP(C203,macro!$B:$K,10,FALSE),"")</f>
        <v/>
      </c>
      <c r="I203" s="7" t="str">
        <f>IFERROR(VLOOKUP(C203,macro!$B:$G,6,FALSE),"")</f>
        <v/>
      </c>
    </row>
    <row r="204" spans="3:9">
      <c r="C204" t="str">
        <f t="shared" si="3"/>
        <v>خدمات و نگهبانی-202</v>
      </c>
      <c r="D204" s="7">
        <v>202</v>
      </c>
      <c r="E204" s="7" t="str">
        <f>IFERROR(VLOOKUP($C204,macro!B:H,7,),"")</f>
        <v/>
      </c>
      <c r="F204" s="7" t="str">
        <f>IFERROR(VLOOKUP(E204,DATABASE!$B:$C,2,FALSE),"")</f>
        <v/>
      </c>
      <c r="G204" s="7" t="str">
        <f>IFERROR(VLOOKUP(E204,DATABASE!$B:$D,3,FALSE),"")</f>
        <v/>
      </c>
      <c r="H204" s="7" t="str">
        <f>IFERROR(VLOOKUP(C204,macro!$B:$K,10,FALSE),"")</f>
        <v/>
      </c>
      <c r="I204" s="7" t="str">
        <f>IFERROR(VLOOKUP(C204,macro!$B:$G,6,FALSE),"")</f>
        <v/>
      </c>
    </row>
    <row r="205" spans="3:9">
      <c r="C205" t="str">
        <f t="shared" si="3"/>
        <v>خدمات و نگهبانی-203</v>
      </c>
      <c r="D205" s="7">
        <v>203</v>
      </c>
      <c r="E205" s="7" t="str">
        <f>IFERROR(VLOOKUP($C205,macro!B:H,7,),"")</f>
        <v/>
      </c>
      <c r="F205" s="7" t="str">
        <f>IFERROR(VLOOKUP(E205,DATABASE!$B:$C,2,FALSE),"")</f>
        <v/>
      </c>
      <c r="G205" s="7" t="str">
        <f>IFERROR(VLOOKUP(E205,DATABASE!$B:$D,3,FALSE),"")</f>
        <v/>
      </c>
      <c r="H205" s="7" t="str">
        <f>IFERROR(VLOOKUP(C205,macro!$B:$K,10,FALSE),"")</f>
        <v/>
      </c>
      <c r="I205" s="7" t="str">
        <f>IFERROR(VLOOKUP(C205,macro!$B:$G,6,FALSE),"")</f>
        <v/>
      </c>
    </row>
    <row r="206" spans="3:9">
      <c r="C206" t="str">
        <f t="shared" si="3"/>
        <v>خدمات و نگهبانی-204</v>
      </c>
      <c r="D206" s="7">
        <v>204</v>
      </c>
      <c r="E206" s="7" t="str">
        <f>IFERROR(VLOOKUP($C206,macro!B:H,7,),"")</f>
        <v/>
      </c>
      <c r="F206" s="7" t="str">
        <f>IFERROR(VLOOKUP(E206,DATABASE!$B:$C,2,FALSE),"")</f>
        <v/>
      </c>
      <c r="G206" s="7" t="str">
        <f>IFERROR(VLOOKUP(E206,DATABASE!$B:$D,3,FALSE),"")</f>
        <v/>
      </c>
      <c r="H206" s="7" t="str">
        <f>IFERROR(VLOOKUP(C206,macro!$B:$K,10,FALSE),"")</f>
        <v/>
      </c>
      <c r="I206" s="7" t="str">
        <f>IFERROR(VLOOKUP(C206,macro!$B:$G,6,FALSE),"")</f>
        <v/>
      </c>
    </row>
    <row r="207" spans="3:9">
      <c r="C207" t="str">
        <f t="shared" si="3"/>
        <v>خدمات و نگهبانی-205</v>
      </c>
      <c r="D207" s="7">
        <v>205</v>
      </c>
      <c r="E207" s="7" t="str">
        <f>IFERROR(VLOOKUP($C207,macro!B:H,7,),"")</f>
        <v/>
      </c>
      <c r="F207" s="7" t="str">
        <f>IFERROR(VLOOKUP(E207,DATABASE!$B:$C,2,FALSE),"")</f>
        <v/>
      </c>
      <c r="G207" s="7" t="str">
        <f>IFERROR(VLOOKUP(E207,DATABASE!$B:$D,3,FALSE),"")</f>
        <v/>
      </c>
      <c r="H207" s="7" t="str">
        <f>IFERROR(VLOOKUP(C207,macro!$B:$K,10,FALSE),"")</f>
        <v/>
      </c>
      <c r="I207" s="7" t="str">
        <f>IFERROR(VLOOKUP(C207,macro!$B:$G,6,FALSE),"")</f>
        <v/>
      </c>
    </row>
    <row r="208" spans="3:9">
      <c r="C208" t="str">
        <f t="shared" si="3"/>
        <v>خدمات و نگهبانی-206</v>
      </c>
      <c r="D208" s="7">
        <v>206</v>
      </c>
      <c r="E208" s="7" t="str">
        <f>IFERROR(VLOOKUP($C208,macro!B:H,7,),"")</f>
        <v/>
      </c>
      <c r="F208" s="7" t="str">
        <f>IFERROR(VLOOKUP(E208,DATABASE!$B:$C,2,FALSE),"")</f>
        <v/>
      </c>
      <c r="G208" s="7" t="str">
        <f>IFERROR(VLOOKUP(E208,DATABASE!$B:$D,3,FALSE),"")</f>
        <v/>
      </c>
      <c r="H208" s="7" t="str">
        <f>IFERROR(VLOOKUP(C208,macro!$B:$K,10,FALSE),"")</f>
        <v/>
      </c>
      <c r="I208" s="7" t="str">
        <f>IFERROR(VLOOKUP(C208,macro!$B:$G,6,FALSE),"")</f>
        <v/>
      </c>
    </row>
    <row r="209" spans="3:9">
      <c r="C209" t="str">
        <f t="shared" si="3"/>
        <v>خدمات و نگهبانی-207</v>
      </c>
      <c r="D209" s="7">
        <v>207</v>
      </c>
      <c r="E209" s="7" t="str">
        <f>IFERROR(VLOOKUP($C209,macro!B:H,7,),"")</f>
        <v/>
      </c>
      <c r="F209" s="7" t="str">
        <f>IFERROR(VLOOKUP(E209,DATABASE!$B:$C,2,FALSE),"")</f>
        <v/>
      </c>
      <c r="G209" s="7" t="str">
        <f>IFERROR(VLOOKUP(E209,DATABASE!$B:$D,3,FALSE),"")</f>
        <v/>
      </c>
      <c r="H209" s="7" t="str">
        <f>IFERROR(VLOOKUP(C209,macro!$B:$K,10,FALSE),"")</f>
        <v/>
      </c>
      <c r="I209" s="7" t="str">
        <f>IFERROR(VLOOKUP(C209,macro!$B:$G,6,FALSE),"")</f>
        <v/>
      </c>
    </row>
    <row r="210" spans="3:9">
      <c r="C210" t="str">
        <f t="shared" si="3"/>
        <v>خدمات و نگهبانی-208</v>
      </c>
      <c r="D210" s="7">
        <v>208</v>
      </c>
      <c r="E210" s="7" t="str">
        <f>IFERROR(VLOOKUP($C210,macro!B:H,7,),"")</f>
        <v/>
      </c>
      <c r="F210" s="7" t="str">
        <f>IFERROR(VLOOKUP(E210,DATABASE!$B:$C,2,FALSE),"")</f>
        <v/>
      </c>
      <c r="G210" s="7" t="str">
        <f>IFERROR(VLOOKUP(E210,DATABASE!$B:$D,3,FALSE),"")</f>
        <v/>
      </c>
      <c r="H210" s="7" t="str">
        <f>IFERROR(VLOOKUP(C210,macro!$B:$K,10,FALSE),"")</f>
        <v/>
      </c>
      <c r="I210" s="7" t="str">
        <f>IFERROR(VLOOKUP(C210,macro!$B:$G,6,FALSE),"")</f>
        <v/>
      </c>
    </row>
    <row r="211" spans="3:9">
      <c r="C211" t="str">
        <f t="shared" si="3"/>
        <v>خدمات و نگهبانی-209</v>
      </c>
      <c r="D211" s="7">
        <v>209</v>
      </c>
      <c r="E211" s="7" t="str">
        <f>IFERROR(VLOOKUP($C211,macro!B:H,7,),"")</f>
        <v/>
      </c>
      <c r="F211" s="7" t="str">
        <f>IFERROR(VLOOKUP(E211,DATABASE!$B:$C,2,FALSE),"")</f>
        <v/>
      </c>
      <c r="G211" s="7" t="str">
        <f>IFERROR(VLOOKUP(E211,DATABASE!$B:$D,3,FALSE),"")</f>
        <v/>
      </c>
      <c r="H211" s="7" t="str">
        <f>IFERROR(VLOOKUP(C211,macro!$B:$K,10,FALSE),"")</f>
        <v/>
      </c>
      <c r="I211" s="7" t="str">
        <f>IFERROR(VLOOKUP(C211,macro!$B:$G,6,FALSE),"")</f>
        <v/>
      </c>
    </row>
    <row r="212" spans="3:9">
      <c r="C212" t="str">
        <f t="shared" si="3"/>
        <v>خدمات و نگهبانی-210</v>
      </c>
      <c r="D212" s="7">
        <v>210</v>
      </c>
      <c r="E212" s="7" t="str">
        <f>IFERROR(VLOOKUP($C212,macro!B:H,7,),"")</f>
        <v/>
      </c>
      <c r="F212" s="7" t="str">
        <f>IFERROR(VLOOKUP(E212,DATABASE!$B:$C,2,FALSE),"")</f>
        <v/>
      </c>
      <c r="G212" s="7" t="str">
        <f>IFERROR(VLOOKUP(E212,DATABASE!$B:$D,3,FALSE),"")</f>
        <v/>
      </c>
      <c r="H212" s="7" t="str">
        <f>IFERROR(VLOOKUP(C212,macro!$B:$K,10,FALSE),"")</f>
        <v/>
      </c>
      <c r="I212" s="7" t="str">
        <f>IFERROR(VLOOKUP(C212,macro!$B:$G,6,FALSE),"")</f>
        <v/>
      </c>
    </row>
    <row r="213" spans="3:9">
      <c r="C213" t="str">
        <f t="shared" si="3"/>
        <v>خدمات و نگهبانی-211</v>
      </c>
      <c r="D213" s="7">
        <v>211</v>
      </c>
      <c r="E213" s="7" t="str">
        <f>IFERROR(VLOOKUP($C213,macro!B:H,7,),"")</f>
        <v/>
      </c>
      <c r="F213" s="7" t="str">
        <f>IFERROR(VLOOKUP(E213,DATABASE!$B:$C,2,FALSE),"")</f>
        <v/>
      </c>
      <c r="G213" s="7" t="str">
        <f>IFERROR(VLOOKUP(E213,DATABASE!$B:$D,3,FALSE),"")</f>
        <v/>
      </c>
      <c r="H213" s="7" t="str">
        <f>IFERROR(VLOOKUP(C213,macro!$B:$K,10,FALSE),"")</f>
        <v/>
      </c>
      <c r="I213" s="7" t="str">
        <f>IFERROR(VLOOKUP(C213,macro!$B:$G,6,FALSE),"")</f>
        <v/>
      </c>
    </row>
    <row r="214" spans="3:9">
      <c r="C214" t="str">
        <f t="shared" si="3"/>
        <v>خدمات و نگهبانی-212</v>
      </c>
      <c r="D214" s="7">
        <v>212</v>
      </c>
      <c r="E214" s="7" t="str">
        <f>IFERROR(VLOOKUP($C214,macro!B:H,7,),"")</f>
        <v/>
      </c>
      <c r="F214" s="7" t="str">
        <f>IFERROR(VLOOKUP(E214,DATABASE!$B:$C,2,FALSE),"")</f>
        <v/>
      </c>
      <c r="G214" s="7" t="str">
        <f>IFERROR(VLOOKUP(E214,DATABASE!$B:$D,3,FALSE),"")</f>
        <v/>
      </c>
      <c r="H214" s="7" t="str">
        <f>IFERROR(VLOOKUP(C214,macro!$B:$K,10,FALSE),"")</f>
        <v/>
      </c>
      <c r="I214" s="7" t="str">
        <f>IFERROR(VLOOKUP(C214,macro!$B:$G,6,FALSE),"")</f>
        <v/>
      </c>
    </row>
    <row r="215" spans="3:9">
      <c r="C215" t="str">
        <f t="shared" si="3"/>
        <v>خدمات و نگهبانی-213</v>
      </c>
      <c r="D215" s="7">
        <v>213</v>
      </c>
      <c r="E215" s="7" t="str">
        <f>IFERROR(VLOOKUP($C215,macro!B:H,7,),"")</f>
        <v/>
      </c>
      <c r="F215" s="7" t="str">
        <f>IFERROR(VLOOKUP(E215,DATABASE!$B:$C,2,FALSE),"")</f>
        <v/>
      </c>
      <c r="G215" s="7" t="str">
        <f>IFERROR(VLOOKUP(E215,DATABASE!$B:$D,3,FALSE),"")</f>
        <v/>
      </c>
      <c r="H215" s="7" t="str">
        <f>IFERROR(VLOOKUP(C215,macro!$B:$K,10,FALSE),"")</f>
        <v/>
      </c>
      <c r="I215" s="7" t="str">
        <f>IFERROR(VLOOKUP(C215,macro!$B:$G,6,FALSE),"")</f>
        <v/>
      </c>
    </row>
    <row r="216" spans="3:9">
      <c r="C216" t="str">
        <f t="shared" si="3"/>
        <v>خدمات و نگهبانی-214</v>
      </c>
      <c r="D216" s="7">
        <v>214</v>
      </c>
      <c r="E216" s="7" t="str">
        <f>IFERROR(VLOOKUP($C216,macro!B:H,7,),"")</f>
        <v/>
      </c>
      <c r="F216" s="7" t="str">
        <f>IFERROR(VLOOKUP(E216,DATABASE!$B:$C,2,FALSE),"")</f>
        <v/>
      </c>
      <c r="G216" s="7" t="str">
        <f>IFERROR(VLOOKUP(E216,DATABASE!$B:$D,3,FALSE),"")</f>
        <v/>
      </c>
      <c r="H216" s="7" t="str">
        <f>IFERROR(VLOOKUP(C216,macro!$B:$K,10,FALSE),"")</f>
        <v/>
      </c>
      <c r="I216" s="7" t="str">
        <f>IFERROR(VLOOKUP(C216,macro!$B:$G,6,FALSE),"")</f>
        <v/>
      </c>
    </row>
    <row r="217" spans="3:9">
      <c r="C217" t="str">
        <f t="shared" si="3"/>
        <v>خدمات و نگهبانی-215</v>
      </c>
      <c r="D217" s="7">
        <v>215</v>
      </c>
      <c r="E217" s="7" t="str">
        <f>IFERROR(VLOOKUP($C217,macro!B:H,7,),"")</f>
        <v/>
      </c>
      <c r="F217" s="7" t="str">
        <f>IFERROR(VLOOKUP(E217,DATABASE!$B:$C,2,FALSE),"")</f>
        <v/>
      </c>
      <c r="G217" s="7" t="str">
        <f>IFERROR(VLOOKUP(E217,DATABASE!$B:$D,3,FALSE),"")</f>
        <v/>
      </c>
      <c r="H217" s="7" t="str">
        <f>IFERROR(VLOOKUP(C217,macro!$B:$K,10,FALSE),"")</f>
        <v/>
      </c>
      <c r="I217" s="7" t="str">
        <f>IFERROR(VLOOKUP(C217,macro!$B:$G,6,FALSE),"")</f>
        <v/>
      </c>
    </row>
    <row r="218" spans="3:9">
      <c r="C218" t="str">
        <f t="shared" si="3"/>
        <v>خدمات و نگهبانی-216</v>
      </c>
      <c r="D218" s="7">
        <v>216</v>
      </c>
      <c r="E218" s="7" t="str">
        <f>IFERROR(VLOOKUP($C218,macro!B:H,7,),"")</f>
        <v/>
      </c>
      <c r="F218" s="7" t="str">
        <f>IFERROR(VLOOKUP(E218,DATABASE!$B:$C,2,FALSE),"")</f>
        <v/>
      </c>
      <c r="G218" s="7" t="str">
        <f>IFERROR(VLOOKUP(E218,DATABASE!$B:$D,3,FALSE),"")</f>
        <v/>
      </c>
      <c r="H218" s="7" t="str">
        <f>IFERROR(VLOOKUP(C218,macro!$B:$K,10,FALSE),"")</f>
        <v/>
      </c>
      <c r="I218" s="7" t="str">
        <f>IFERROR(VLOOKUP(C218,macro!$B:$G,6,FALSE),"")</f>
        <v/>
      </c>
    </row>
    <row r="219" spans="3:9">
      <c r="C219" t="str">
        <f t="shared" si="3"/>
        <v>خدمات و نگهبانی-217</v>
      </c>
      <c r="D219" s="7">
        <v>217</v>
      </c>
      <c r="E219" s="7" t="str">
        <f>IFERROR(VLOOKUP($C219,macro!B:H,7,),"")</f>
        <v/>
      </c>
      <c r="F219" s="7" t="str">
        <f>IFERROR(VLOOKUP(E219,DATABASE!$B:$C,2,FALSE),"")</f>
        <v/>
      </c>
      <c r="G219" s="7" t="str">
        <f>IFERROR(VLOOKUP(E219,DATABASE!$B:$D,3,FALSE),"")</f>
        <v/>
      </c>
      <c r="H219" s="7" t="str">
        <f>IFERROR(VLOOKUP(C219,macro!$B:$K,10,FALSE),"")</f>
        <v/>
      </c>
      <c r="I219" s="7" t="str">
        <f>IFERROR(VLOOKUP(C219,macro!$B:$G,6,FALSE),"")</f>
        <v/>
      </c>
    </row>
    <row r="220" spans="3:9">
      <c r="C220" t="str">
        <f t="shared" si="3"/>
        <v>خدمات و نگهبانی-218</v>
      </c>
      <c r="D220" s="7">
        <v>218</v>
      </c>
      <c r="E220" s="7" t="str">
        <f>IFERROR(VLOOKUP($C220,macro!B:H,7,),"")</f>
        <v/>
      </c>
      <c r="F220" s="7" t="str">
        <f>IFERROR(VLOOKUP(E220,DATABASE!$B:$C,2,FALSE),"")</f>
        <v/>
      </c>
      <c r="G220" s="7" t="str">
        <f>IFERROR(VLOOKUP(E220,DATABASE!$B:$D,3,FALSE),"")</f>
        <v/>
      </c>
      <c r="H220" s="7" t="str">
        <f>IFERROR(VLOOKUP(C220,macro!$B:$K,10,FALSE),"")</f>
        <v/>
      </c>
      <c r="I220" s="7" t="str">
        <f>IFERROR(VLOOKUP(C220,macro!$B:$G,6,FALSE),"")</f>
        <v/>
      </c>
    </row>
    <row r="221" spans="3:9">
      <c r="C221" t="str">
        <f t="shared" si="3"/>
        <v>خدمات و نگهبانی-219</v>
      </c>
      <c r="D221" s="7">
        <v>219</v>
      </c>
      <c r="E221" s="7" t="str">
        <f>IFERROR(VLOOKUP($C221,macro!B:H,7,),"")</f>
        <v/>
      </c>
      <c r="F221" s="7" t="str">
        <f>IFERROR(VLOOKUP(E221,DATABASE!$B:$C,2,FALSE),"")</f>
        <v/>
      </c>
      <c r="G221" s="7" t="str">
        <f>IFERROR(VLOOKUP(E221,DATABASE!$B:$D,3,FALSE),"")</f>
        <v/>
      </c>
      <c r="H221" s="7" t="str">
        <f>IFERROR(VLOOKUP(C221,macro!$B:$K,10,FALSE),"")</f>
        <v/>
      </c>
      <c r="I221" s="7" t="str">
        <f>IFERROR(VLOOKUP(C221,macro!$B:$G,6,FALSE),"")</f>
        <v/>
      </c>
    </row>
    <row r="222" spans="3:9">
      <c r="C222" t="str">
        <f t="shared" si="3"/>
        <v>خدمات و نگهبانی-220</v>
      </c>
      <c r="D222" s="7">
        <v>220</v>
      </c>
      <c r="E222" s="7" t="str">
        <f>IFERROR(VLOOKUP($C222,macro!B:H,7,),"")</f>
        <v/>
      </c>
      <c r="F222" s="7" t="str">
        <f>IFERROR(VLOOKUP(E222,DATABASE!$B:$C,2,FALSE),"")</f>
        <v/>
      </c>
      <c r="G222" s="7" t="str">
        <f>IFERROR(VLOOKUP(E222,DATABASE!$B:$D,3,FALSE),"")</f>
        <v/>
      </c>
      <c r="H222" s="7" t="str">
        <f>IFERROR(VLOOKUP(C222,macro!$B:$K,10,FALSE),"")</f>
        <v/>
      </c>
      <c r="I222" s="7" t="str">
        <f>IFERROR(VLOOKUP(C222,macro!$B:$G,6,FALSE),"")</f>
        <v/>
      </c>
    </row>
    <row r="223" spans="3:9">
      <c r="C223" t="str">
        <f t="shared" si="3"/>
        <v>خدمات و نگهبانی-221</v>
      </c>
      <c r="D223" s="7">
        <v>221</v>
      </c>
      <c r="E223" s="7" t="str">
        <f>IFERROR(VLOOKUP($C223,macro!B:H,7,),"")</f>
        <v/>
      </c>
      <c r="F223" s="7" t="str">
        <f>IFERROR(VLOOKUP(E223,DATABASE!$B:$C,2,FALSE),"")</f>
        <v/>
      </c>
      <c r="G223" s="7" t="str">
        <f>IFERROR(VLOOKUP(E223,DATABASE!$B:$D,3,FALSE),"")</f>
        <v/>
      </c>
      <c r="H223" s="7" t="str">
        <f>IFERROR(VLOOKUP(C223,macro!$B:$K,10,FALSE),"")</f>
        <v/>
      </c>
      <c r="I223" s="7" t="str">
        <f>IFERROR(VLOOKUP(C223,macro!$B:$G,6,FALSE),"")</f>
        <v/>
      </c>
    </row>
    <row r="224" spans="3:9">
      <c r="C224" t="str">
        <f t="shared" si="3"/>
        <v>خدمات و نگهبانی-222</v>
      </c>
      <c r="D224" s="7">
        <v>222</v>
      </c>
      <c r="E224" s="7" t="str">
        <f>IFERROR(VLOOKUP($C224,macro!B:H,7,),"")</f>
        <v/>
      </c>
      <c r="F224" s="7" t="str">
        <f>IFERROR(VLOOKUP(E224,DATABASE!$B:$C,2,FALSE),"")</f>
        <v/>
      </c>
      <c r="G224" s="7" t="str">
        <f>IFERROR(VLOOKUP(E224,DATABASE!$B:$D,3,FALSE),"")</f>
        <v/>
      </c>
      <c r="H224" s="7" t="str">
        <f>IFERROR(VLOOKUP(C224,macro!$B:$K,10,FALSE),"")</f>
        <v/>
      </c>
      <c r="I224" s="7" t="str">
        <f>IFERROR(VLOOKUP(C224,macro!$B:$G,6,FALSE),"")</f>
        <v/>
      </c>
    </row>
    <row r="225" spans="3:9">
      <c r="C225" t="str">
        <f t="shared" si="3"/>
        <v>خدمات و نگهبانی-223</v>
      </c>
      <c r="D225" s="7">
        <v>223</v>
      </c>
      <c r="E225" s="7" t="str">
        <f>IFERROR(VLOOKUP($C225,macro!B:H,7,),"")</f>
        <v/>
      </c>
      <c r="F225" s="7" t="str">
        <f>IFERROR(VLOOKUP(E225,DATABASE!$B:$C,2,FALSE),"")</f>
        <v/>
      </c>
      <c r="G225" s="7" t="str">
        <f>IFERROR(VLOOKUP(E225,DATABASE!$B:$D,3,FALSE),"")</f>
        <v/>
      </c>
      <c r="H225" s="7" t="str">
        <f>IFERROR(VLOOKUP(C225,macro!$B:$K,10,FALSE),"")</f>
        <v/>
      </c>
      <c r="I225" s="7" t="str">
        <f>IFERROR(VLOOKUP(C225,macro!$B:$G,6,FALSE),"")</f>
        <v/>
      </c>
    </row>
    <row r="226" spans="3:9">
      <c r="C226" t="str">
        <f t="shared" si="3"/>
        <v>خدمات و نگهبانی-224</v>
      </c>
      <c r="D226" s="7">
        <v>224</v>
      </c>
      <c r="E226" s="7" t="str">
        <f>IFERROR(VLOOKUP($C226,macro!B:H,7,),"")</f>
        <v/>
      </c>
      <c r="F226" s="7" t="str">
        <f>IFERROR(VLOOKUP(E226,DATABASE!$B:$C,2,FALSE),"")</f>
        <v/>
      </c>
      <c r="G226" s="7" t="str">
        <f>IFERROR(VLOOKUP(E226,DATABASE!$B:$D,3,FALSE),"")</f>
        <v/>
      </c>
      <c r="H226" s="7" t="str">
        <f>IFERROR(VLOOKUP(C226,macro!$B:$K,10,FALSE),"")</f>
        <v/>
      </c>
      <c r="I226" s="7" t="str">
        <f>IFERROR(VLOOKUP(C226,macro!$B:$G,6,FALSE),"")</f>
        <v/>
      </c>
    </row>
    <row r="227" spans="3:9">
      <c r="C227" t="str">
        <f t="shared" si="3"/>
        <v>خدمات و نگهبانی-225</v>
      </c>
      <c r="D227" s="7">
        <v>225</v>
      </c>
      <c r="E227" s="7" t="str">
        <f>IFERROR(VLOOKUP($C227,macro!B:H,7,),"")</f>
        <v/>
      </c>
      <c r="F227" s="7" t="str">
        <f>IFERROR(VLOOKUP(E227,DATABASE!$B:$C,2,FALSE),"")</f>
        <v/>
      </c>
      <c r="G227" s="7" t="str">
        <f>IFERROR(VLOOKUP(E227,DATABASE!$B:$D,3,FALSE),"")</f>
        <v/>
      </c>
      <c r="H227" s="7" t="str">
        <f>IFERROR(VLOOKUP(C227,macro!$B:$K,10,FALSE),"")</f>
        <v/>
      </c>
      <c r="I227" s="7" t="str">
        <f>IFERROR(VLOOKUP(C227,macro!$B:$G,6,FALSE),"")</f>
        <v/>
      </c>
    </row>
    <row r="228" spans="3:9">
      <c r="C228" t="str">
        <f t="shared" si="3"/>
        <v>خدمات و نگهبانی-226</v>
      </c>
      <c r="D228" s="7">
        <v>226</v>
      </c>
      <c r="E228" s="7" t="str">
        <f>IFERROR(VLOOKUP($C228,macro!B:H,7,),"")</f>
        <v/>
      </c>
      <c r="F228" s="7" t="str">
        <f>IFERROR(VLOOKUP(E228,DATABASE!$B:$C,2,FALSE),"")</f>
        <v/>
      </c>
      <c r="G228" s="7" t="str">
        <f>IFERROR(VLOOKUP(E228,DATABASE!$B:$D,3,FALSE),"")</f>
        <v/>
      </c>
      <c r="H228" s="7" t="str">
        <f>IFERROR(VLOOKUP(C228,macro!$B:$K,10,FALSE),"")</f>
        <v/>
      </c>
      <c r="I228" s="7" t="str">
        <f>IFERROR(VLOOKUP(C228,macro!$B:$G,6,FALSE),"")</f>
        <v/>
      </c>
    </row>
    <row r="229" spans="3:9">
      <c r="C229" t="str">
        <f t="shared" si="3"/>
        <v>خدمات و نگهبانی-227</v>
      </c>
      <c r="D229" s="7">
        <v>227</v>
      </c>
      <c r="E229" s="7" t="str">
        <f>IFERROR(VLOOKUP($C229,macro!B:H,7,),"")</f>
        <v/>
      </c>
      <c r="F229" s="7" t="str">
        <f>IFERROR(VLOOKUP(E229,DATABASE!$B:$C,2,FALSE),"")</f>
        <v/>
      </c>
      <c r="G229" s="7" t="str">
        <f>IFERROR(VLOOKUP(E229,DATABASE!$B:$D,3,FALSE),"")</f>
        <v/>
      </c>
      <c r="H229" s="7" t="str">
        <f>IFERROR(VLOOKUP(C229,macro!$B:$K,10,FALSE),"")</f>
        <v/>
      </c>
      <c r="I229" s="7" t="str">
        <f>IFERROR(VLOOKUP(C229,macro!$B:$G,6,FALSE),"")</f>
        <v/>
      </c>
    </row>
    <row r="230" spans="3:9">
      <c r="C230" t="str">
        <f t="shared" si="3"/>
        <v>خدمات و نگهبانی-228</v>
      </c>
      <c r="D230" s="7">
        <v>228</v>
      </c>
      <c r="E230" s="7" t="str">
        <f>IFERROR(VLOOKUP($C230,macro!B:H,7,),"")</f>
        <v/>
      </c>
      <c r="F230" s="7" t="str">
        <f>IFERROR(VLOOKUP(E230,DATABASE!$B:$C,2,FALSE),"")</f>
        <v/>
      </c>
      <c r="G230" s="7" t="str">
        <f>IFERROR(VLOOKUP(E230,DATABASE!$B:$D,3,FALSE),"")</f>
        <v/>
      </c>
      <c r="H230" s="7" t="str">
        <f>IFERROR(VLOOKUP(C230,macro!$B:$K,10,FALSE),"")</f>
        <v/>
      </c>
      <c r="I230" s="7" t="str">
        <f>IFERROR(VLOOKUP(C230,macro!$B:$G,6,FALSE),"")</f>
        <v/>
      </c>
    </row>
    <row r="231" spans="3:9">
      <c r="C231" t="str">
        <f t="shared" si="3"/>
        <v>خدمات و نگهبانی-229</v>
      </c>
      <c r="D231" s="7">
        <v>229</v>
      </c>
      <c r="E231" s="7" t="str">
        <f>IFERROR(VLOOKUP($C231,macro!B:H,7,),"")</f>
        <v/>
      </c>
      <c r="F231" s="7" t="str">
        <f>IFERROR(VLOOKUP(E231,DATABASE!$B:$C,2,FALSE),"")</f>
        <v/>
      </c>
      <c r="G231" s="7" t="str">
        <f>IFERROR(VLOOKUP(E231,DATABASE!$B:$D,3,FALSE),"")</f>
        <v/>
      </c>
      <c r="H231" s="7" t="str">
        <f>IFERROR(VLOOKUP(C231,macro!$B:$K,10,FALSE),"")</f>
        <v/>
      </c>
      <c r="I231" s="7" t="str">
        <f>IFERROR(VLOOKUP(C231,macro!$B:$G,6,FALSE),"")</f>
        <v/>
      </c>
    </row>
    <row r="232" spans="3:9">
      <c r="C232" t="str">
        <f t="shared" si="3"/>
        <v>خدمات و نگهبانی-230</v>
      </c>
      <c r="D232" s="7">
        <v>230</v>
      </c>
      <c r="E232" s="7" t="str">
        <f>IFERROR(VLOOKUP($C232,macro!B:H,7,),"")</f>
        <v/>
      </c>
      <c r="F232" s="7" t="str">
        <f>IFERROR(VLOOKUP(E232,DATABASE!$B:$C,2,FALSE),"")</f>
        <v/>
      </c>
      <c r="G232" s="7" t="str">
        <f>IFERROR(VLOOKUP(E232,DATABASE!$B:$D,3,FALSE),"")</f>
        <v/>
      </c>
      <c r="H232" s="7" t="str">
        <f>IFERROR(VLOOKUP(C232,macro!$B:$K,10,FALSE),"")</f>
        <v/>
      </c>
      <c r="I232" s="7" t="str">
        <f>IFERROR(VLOOKUP(C232,macro!$B:$G,6,FALSE),"")</f>
        <v/>
      </c>
    </row>
    <row r="233" spans="3:9">
      <c r="C233" t="str">
        <f t="shared" si="3"/>
        <v>خدمات و نگهبانی-231</v>
      </c>
      <c r="D233" s="7">
        <v>231</v>
      </c>
      <c r="E233" s="7" t="str">
        <f>IFERROR(VLOOKUP($C233,macro!B:H,7,),"")</f>
        <v/>
      </c>
      <c r="F233" s="7" t="str">
        <f>IFERROR(VLOOKUP(E233,DATABASE!$B:$C,2,FALSE),"")</f>
        <v/>
      </c>
      <c r="G233" s="7" t="str">
        <f>IFERROR(VLOOKUP(E233,DATABASE!$B:$D,3,FALSE),"")</f>
        <v/>
      </c>
      <c r="H233" s="7" t="str">
        <f>IFERROR(VLOOKUP(C233,macro!$B:$K,10,FALSE),"")</f>
        <v/>
      </c>
      <c r="I233" s="7" t="str">
        <f>IFERROR(VLOOKUP(C233,macro!$B:$G,6,FALSE),"")</f>
        <v/>
      </c>
    </row>
    <row r="234" spans="3:9">
      <c r="C234" t="str">
        <f t="shared" si="3"/>
        <v>خدمات و نگهبانی-232</v>
      </c>
      <c r="D234" s="7">
        <v>232</v>
      </c>
      <c r="E234" s="7" t="str">
        <f>IFERROR(VLOOKUP($C234,macro!B:H,7,),"")</f>
        <v/>
      </c>
      <c r="F234" s="7" t="str">
        <f>IFERROR(VLOOKUP(E234,DATABASE!$B:$C,2,FALSE),"")</f>
        <v/>
      </c>
      <c r="G234" s="7" t="str">
        <f>IFERROR(VLOOKUP(E234,DATABASE!$B:$D,3,FALSE),"")</f>
        <v/>
      </c>
      <c r="H234" s="7" t="str">
        <f>IFERROR(VLOOKUP(C234,macro!$B:$K,10,FALSE),"")</f>
        <v/>
      </c>
      <c r="I234" s="7" t="str">
        <f>IFERROR(VLOOKUP(C234,macro!$B:$G,6,FALSE),"")</f>
        <v/>
      </c>
    </row>
    <row r="235" spans="3:9">
      <c r="C235" t="str">
        <f t="shared" si="3"/>
        <v>خدمات و نگهبانی-233</v>
      </c>
      <c r="D235" s="7">
        <v>233</v>
      </c>
      <c r="E235" s="7" t="str">
        <f>IFERROR(VLOOKUP($C235,macro!B:H,7,),"")</f>
        <v/>
      </c>
      <c r="F235" s="7" t="str">
        <f>IFERROR(VLOOKUP(E235,DATABASE!$B:$C,2,FALSE),"")</f>
        <v/>
      </c>
      <c r="G235" s="7" t="str">
        <f>IFERROR(VLOOKUP(E235,DATABASE!$B:$D,3,FALSE),"")</f>
        <v/>
      </c>
      <c r="H235" s="7" t="str">
        <f>IFERROR(VLOOKUP(C235,macro!$B:$K,10,FALSE),"")</f>
        <v/>
      </c>
      <c r="I235" s="7" t="str">
        <f>IFERROR(VLOOKUP(C235,macro!$B:$G,6,FALSE),"")</f>
        <v/>
      </c>
    </row>
    <row r="236" spans="3:9">
      <c r="C236" t="str">
        <f t="shared" si="3"/>
        <v>خدمات و نگهبانی-234</v>
      </c>
      <c r="D236" s="7">
        <v>234</v>
      </c>
      <c r="E236" s="7" t="str">
        <f>IFERROR(VLOOKUP($C236,macro!B:H,7,),"")</f>
        <v/>
      </c>
      <c r="F236" s="7" t="str">
        <f>IFERROR(VLOOKUP(E236,DATABASE!$B:$C,2,FALSE),"")</f>
        <v/>
      </c>
      <c r="G236" s="7" t="str">
        <f>IFERROR(VLOOKUP(E236,DATABASE!$B:$D,3,FALSE),"")</f>
        <v/>
      </c>
      <c r="H236" s="7" t="str">
        <f>IFERROR(VLOOKUP(C236,macro!$B:$K,10,FALSE),"")</f>
        <v/>
      </c>
      <c r="I236" s="7" t="str">
        <f>IFERROR(VLOOKUP(C236,macro!$B:$G,6,FALSE),"")</f>
        <v/>
      </c>
    </row>
    <row r="237" spans="3:9">
      <c r="C237" t="str">
        <f t="shared" si="3"/>
        <v>خدمات و نگهبانی-235</v>
      </c>
      <c r="D237" s="7">
        <v>235</v>
      </c>
      <c r="E237" s="7" t="str">
        <f>IFERROR(VLOOKUP($C237,macro!B:H,7,),"")</f>
        <v/>
      </c>
      <c r="F237" s="7" t="str">
        <f>IFERROR(VLOOKUP(E237,DATABASE!$B:$C,2,FALSE),"")</f>
        <v/>
      </c>
      <c r="G237" s="7" t="str">
        <f>IFERROR(VLOOKUP(E237,DATABASE!$B:$D,3,FALSE),"")</f>
        <v/>
      </c>
      <c r="H237" s="7" t="str">
        <f>IFERROR(VLOOKUP(C237,macro!$B:$K,10,FALSE),"")</f>
        <v/>
      </c>
      <c r="I237" s="7" t="str">
        <f>IFERROR(VLOOKUP(C237,macro!$B:$G,6,FALSE),"")</f>
        <v/>
      </c>
    </row>
    <row r="238" spans="3:9">
      <c r="C238" t="str">
        <f t="shared" si="3"/>
        <v>خدمات و نگهبانی-236</v>
      </c>
      <c r="D238" s="7">
        <v>236</v>
      </c>
      <c r="E238" s="7" t="str">
        <f>IFERROR(VLOOKUP($C238,macro!B:H,7,),"")</f>
        <v/>
      </c>
      <c r="F238" s="7" t="str">
        <f>IFERROR(VLOOKUP(E238,DATABASE!$B:$C,2,FALSE),"")</f>
        <v/>
      </c>
      <c r="G238" s="7" t="str">
        <f>IFERROR(VLOOKUP(E238,DATABASE!$B:$D,3,FALSE),"")</f>
        <v/>
      </c>
      <c r="H238" s="7" t="str">
        <f>IFERROR(VLOOKUP(C238,macro!$B:$K,10,FALSE),"")</f>
        <v/>
      </c>
      <c r="I238" s="7" t="str">
        <f>IFERROR(VLOOKUP(C238,macro!$B:$G,6,FALSE),"")</f>
        <v/>
      </c>
    </row>
    <row r="239" spans="3:9">
      <c r="C239" t="str">
        <f t="shared" si="3"/>
        <v>خدمات و نگهبانی-237</v>
      </c>
      <c r="D239" s="7">
        <v>237</v>
      </c>
      <c r="E239" s="7" t="str">
        <f>IFERROR(VLOOKUP($C239,macro!B:H,7,),"")</f>
        <v/>
      </c>
      <c r="F239" s="7" t="str">
        <f>IFERROR(VLOOKUP(E239,DATABASE!$B:$C,2,FALSE),"")</f>
        <v/>
      </c>
      <c r="G239" s="7" t="str">
        <f>IFERROR(VLOOKUP(E239,DATABASE!$B:$D,3,FALSE),"")</f>
        <v/>
      </c>
      <c r="H239" s="7" t="str">
        <f>IFERROR(VLOOKUP(C239,macro!$B:$K,10,FALSE),"")</f>
        <v/>
      </c>
      <c r="I239" s="7" t="str">
        <f>IFERROR(VLOOKUP(C239,macro!$B:$G,6,FALSE),"")</f>
        <v/>
      </c>
    </row>
    <row r="240" spans="3:9">
      <c r="C240" t="str">
        <f t="shared" si="3"/>
        <v>خدمات و نگهبانی-238</v>
      </c>
      <c r="D240" s="7">
        <v>238</v>
      </c>
      <c r="E240" s="7" t="str">
        <f>IFERROR(VLOOKUP($C240,macro!B:H,7,),"")</f>
        <v/>
      </c>
      <c r="F240" s="7" t="str">
        <f>IFERROR(VLOOKUP(E240,DATABASE!$B:$C,2,FALSE),"")</f>
        <v/>
      </c>
      <c r="G240" s="7" t="str">
        <f>IFERROR(VLOOKUP(E240,DATABASE!$B:$D,3,FALSE),"")</f>
        <v/>
      </c>
      <c r="H240" s="7" t="str">
        <f>IFERROR(VLOOKUP(C240,macro!$B:$K,10,FALSE),"")</f>
        <v/>
      </c>
      <c r="I240" s="7" t="str">
        <f>IFERROR(VLOOKUP(C240,macro!$B:$G,6,FALSE),"")</f>
        <v/>
      </c>
    </row>
    <row r="241" spans="3:9">
      <c r="C241" t="str">
        <f t="shared" si="3"/>
        <v>خدمات و نگهبانی-239</v>
      </c>
      <c r="D241" s="7">
        <v>239</v>
      </c>
      <c r="E241" s="7" t="str">
        <f>IFERROR(VLOOKUP($C241,macro!B:H,7,),"")</f>
        <v/>
      </c>
      <c r="F241" s="7" t="str">
        <f>IFERROR(VLOOKUP(E241,DATABASE!$B:$C,2,FALSE),"")</f>
        <v/>
      </c>
      <c r="G241" s="7" t="str">
        <f>IFERROR(VLOOKUP(E241,DATABASE!$B:$D,3,FALSE),"")</f>
        <v/>
      </c>
      <c r="H241" s="7" t="str">
        <f>IFERROR(VLOOKUP(C241,macro!$B:$K,10,FALSE),"")</f>
        <v/>
      </c>
      <c r="I241" s="7" t="str">
        <f>IFERROR(VLOOKUP(C241,macro!$B:$G,6,FALSE),"")</f>
        <v/>
      </c>
    </row>
    <row r="242" spans="3:9">
      <c r="C242" t="str">
        <f t="shared" si="3"/>
        <v>خدمات و نگهبانی-240</v>
      </c>
      <c r="D242" s="7">
        <v>240</v>
      </c>
      <c r="E242" s="7" t="str">
        <f>IFERROR(VLOOKUP($C242,macro!B:H,7,),"")</f>
        <v/>
      </c>
      <c r="F242" s="7" t="str">
        <f>IFERROR(VLOOKUP(E242,DATABASE!$B:$C,2,FALSE),"")</f>
        <v/>
      </c>
      <c r="G242" s="7" t="str">
        <f>IFERROR(VLOOKUP(E242,DATABASE!$B:$D,3,FALSE),"")</f>
        <v/>
      </c>
      <c r="H242" s="7" t="str">
        <f>IFERROR(VLOOKUP(C242,macro!$B:$K,10,FALSE),"")</f>
        <v/>
      </c>
      <c r="I242" s="7" t="str">
        <f>IFERROR(VLOOKUP(C242,macro!$B:$G,6,FALSE),"")</f>
        <v/>
      </c>
    </row>
    <row r="243" spans="3:9">
      <c r="C243" t="str">
        <f t="shared" si="3"/>
        <v>خدمات و نگهبانی-241</v>
      </c>
      <c r="D243" s="7">
        <v>241</v>
      </c>
      <c r="E243" s="7" t="str">
        <f>IFERROR(VLOOKUP($C243,macro!B:H,7,),"")</f>
        <v/>
      </c>
      <c r="F243" s="7" t="str">
        <f>IFERROR(VLOOKUP(E243,DATABASE!$B:$C,2,FALSE),"")</f>
        <v/>
      </c>
      <c r="G243" s="7" t="str">
        <f>IFERROR(VLOOKUP(E243,DATABASE!$B:$D,3,FALSE),"")</f>
        <v/>
      </c>
      <c r="H243" s="7" t="str">
        <f>IFERROR(VLOOKUP(C243,macro!$B:$K,10,FALSE),"")</f>
        <v/>
      </c>
      <c r="I243" s="7" t="str">
        <f>IFERROR(VLOOKUP(C243,macro!$B:$G,6,FALSE),"")</f>
        <v/>
      </c>
    </row>
    <row r="244" spans="3:9">
      <c r="C244" t="str">
        <f t="shared" si="3"/>
        <v>خدمات و نگهبانی-242</v>
      </c>
      <c r="D244" s="7">
        <v>242</v>
      </c>
      <c r="E244" s="7" t="str">
        <f>IFERROR(VLOOKUP($C244,macro!B:H,7,),"")</f>
        <v/>
      </c>
      <c r="F244" s="7" t="str">
        <f>IFERROR(VLOOKUP(E244,DATABASE!$B:$C,2,FALSE),"")</f>
        <v/>
      </c>
      <c r="G244" s="7" t="str">
        <f>IFERROR(VLOOKUP(E244,DATABASE!$B:$D,3,FALSE),"")</f>
        <v/>
      </c>
      <c r="H244" s="7" t="str">
        <f>IFERROR(VLOOKUP(C244,macro!$B:$K,10,FALSE),"")</f>
        <v/>
      </c>
      <c r="I244" s="7" t="str">
        <f>IFERROR(VLOOKUP(C244,macro!$B:$G,6,FALSE),"")</f>
        <v/>
      </c>
    </row>
    <row r="245" spans="3:9">
      <c r="C245" t="str">
        <f t="shared" si="3"/>
        <v>خدمات و نگهبانی-243</v>
      </c>
      <c r="D245" s="7">
        <v>243</v>
      </c>
      <c r="E245" s="7" t="str">
        <f>IFERROR(VLOOKUP($C245,macro!B:H,7,),"")</f>
        <v/>
      </c>
      <c r="F245" s="7" t="str">
        <f>IFERROR(VLOOKUP(E245,DATABASE!$B:$C,2,FALSE),"")</f>
        <v/>
      </c>
      <c r="G245" s="7" t="str">
        <f>IFERROR(VLOOKUP(E245,DATABASE!$B:$D,3,FALSE),"")</f>
        <v/>
      </c>
      <c r="H245" s="7" t="str">
        <f>IFERROR(VLOOKUP(C245,macro!$B:$K,10,FALSE),"")</f>
        <v/>
      </c>
      <c r="I245" s="7" t="str">
        <f>IFERROR(VLOOKUP(C245,macro!$B:$G,6,FALSE),"")</f>
        <v/>
      </c>
    </row>
    <row r="246" spans="3:9">
      <c r="C246" t="str">
        <f t="shared" si="3"/>
        <v>خدمات و نگهبانی-244</v>
      </c>
      <c r="D246" s="7">
        <v>244</v>
      </c>
      <c r="E246" s="7" t="str">
        <f>IFERROR(VLOOKUP($C246,macro!B:H,7,),"")</f>
        <v/>
      </c>
      <c r="F246" s="7" t="str">
        <f>IFERROR(VLOOKUP(E246,DATABASE!$B:$C,2,FALSE),"")</f>
        <v/>
      </c>
      <c r="G246" s="7" t="str">
        <f>IFERROR(VLOOKUP(E246,DATABASE!$B:$D,3,FALSE),"")</f>
        <v/>
      </c>
      <c r="H246" s="7" t="str">
        <f>IFERROR(VLOOKUP(C246,macro!$B:$K,10,FALSE),"")</f>
        <v/>
      </c>
      <c r="I246" s="7" t="str">
        <f>IFERROR(VLOOKUP(C246,macro!$B:$G,6,FALSE),"")</f>
        <v/>
      </c>
    </row>
    <row r="247" spans="3:9">
      <c r="C247" t="str">
        <f t="shared" si="3"/>
        <v>خدمات و نگهبانی-245</v>
      </c>
      <c r="D247" s="7">
        <v>245</v>
      </c>
      <c r="E247" s="7" t="str">
        <f>IFERROR(VLOOKUP($C247,macro!B:H,7,),"")</f>
        <v/>
      </c>
      <c r="F247" s="7" t="str">
        <f>IFERROR(VLOOKUP(E247,DATABASE!$B:$C,2,FALSE),"")</f>
        <v/>
      </c>
      <c r="G247" s="7" t="str">
        <f>IFERROR(VLOOKUP(E247,DATABASE!$B:$D,3,FALSE),"")</f>
        <v/>
      </c>
      <c r="H247" s="7" t="str">
        <f>IFERROR(VLOOKUP(C247,macro!$B:$K,10,FALSE),"")</f>
        <v/>
      </c>
      <c r="I247" s="7" t="str">
        <f>IFERROR(VLOOKUP(C247,macro!$B:$G,6,FALSE),"")</f>
        <v/>
      </c>
    </row>
    <row r="248" spans="3:9">
      <c r="C248" t="str">
        <f t="shared" si="3"/>
        <v>خدمات و نگهبانی-246</v>
      </c>
      <c r="D248" s="7">
        <v>246</v>
      </c>
      <c r="E248" s="7" t="str">
        <f>IFERROR(VLOOKUP($C248,macro!B:H,7,),"")</f>
        <v/>
      </c>
      <c r="F248" s="7" t="str">
        <f>IFERROR(VLOOKUP(E248,DATABASE!$B:$C,2,FALSE),"")</f>
        <v/>
      </c>
      <c r="G248" s="7" t="str">
        <f>IFERROR(VLOOKUP(E248,DATABASE!$B:$D,3,FALSE),"")</f>
        <v/>
      </c>
      <c r="H248" s="7" t="str">
        <f>IFERROR(VLOOKUP(C248,macro!$B:$K,10,FALSE),"")</f>
        <v/>
      </c>
      <c r="I248" s="7" t="str">
        <f>IFERROR(VLOOKUP(C248,macro!$B:$G,6,FALSE),"")</f>
        <v/>
      </c>
    </row>
    <row r="249" spans="3:9">
      <c r="C249" t="str">
        <f t="shared" si="3"/>
        <v>خدمات و نگهبانی-247</v>
      </c>
      <c r="D249" s="7">
        <v>247</v>
      </c>
      <c r="E249" s="7" t="str">
        <f>IFERROR(VLOOKUP($C249,macro!B:H,7,),"")</f>
        <v/>
      </c>
      <c r="F249" s="7" t="str">
        <f>IFERROR(VLOOKUP(E249,DATABASE!$B:$C,2,FALSE),"")</f>
        <v/>
      </c>
      <c r="G249" s="7" t="str">
        <f>IFERROR(VLOOKUP(E249,DATABASE!$B:$D,3,FALSE),"")</f>
        <v/>
      </c>
      <c r="H249" s="7" t="str">
        <f>IFERROR(VLOOKUP(C249,macro!$B:$K,10,FALSE),"")</f>
        <v/>
      </c>
      <c r="I249" s="7" t="str">
        <f>IFERROR(VLOOKUP(C249,macro!$B:$G,6,FALSE),"")</f>
        <v/>
      </c>
    </row>
    <row r="250" spans="3:9">
      <c r="C250" t="str">
        <f t="shared" si="3"/>
        <v>خدمات و نگهبانی-248</v>
      </c>
      <c r="D250" s="7">
        <v>248</v>
      </c>
      <c r="E250" s="7" t="str">
        <f>IFERROR(VLOOKUP($C250,macro!B:H,7,),"")</f>
        <v/>
      </c>
      <c r="F250" s="7" t="str">
        <f>IFERROR(VLOOKUP(E250,DATABASE!$B:$C,2,FALSE),"")</f>
        <v/>
      </c>
      <c r="G250" s="7" t="str">
        <f>IFERROR(VLOOKUP(E250,DATABASE!$B:$D,3,FALSE),"")</f>
        <v/>
      </c>
      <c r="H250" s="7" t="str">
        <f>IFERROR(VLOOKUP(C250,macro!$B:$K,10,FALSE),"")</f>
        <v/>
      </c>
      <c r="I250" s="7" t="str">
        <f>IFERROR(VLOOKUP(C250,macro!$B:$G,6,FALSE),"")</f>
        <v/>
      </c>
    </row>
    <row r="251" spans="3:9">
      <c r="C251" t="str">
        <f t="shared" si="3"/>
        <v>خدمات و نگهبانی-249</v>
      </c>
      <c r="D251" s="7">
        <v>249</v>
      </c>
      <c r="E251" s="7" t="str">
        <f>IFERROR(VLOOKUP($C251,macro!B:H,7,),"")</f>
        <v/>
      </c>
      <c r="F251" s="7" t="str">
        <f>IFERROR(VLOOKUP(E251,DATABASE!$B:$C,2,FALSE),"")</f>
        <v/>
      </c>
      <c r="G251" s="7" t="str">
        <f>IFERROR(VLOOKUP(E251,DATABASE!$B:$D,3,FALSE),"")</f>
        <v/>
      </c>
      <c r="H251" s="7" t="str">
        <f>IFERROR(VLOOKUP(C251,macro!$B:$K,10,FALSE),"")</f>
        <v/>
      </c>
      <c r="I251" s="7" t="str">
        <f>IFERROR(VLOOKUP(C251,macro!$B:$G,6,FALSE),"")</f>
        <v/>
      </c>
    </row>
    <row r="252" spans="3:9">
      <c r="C252" t="str">
        <f t="shared" si="3"/>
        <v>خدمات و نگهبانی-250</v>
      </c>
      <c r="D252" s="7">
        <v>250</v>
      </c>
      <c r="E252" s="7" t="str">
        <f>IFERROR(VLOOKUP($C252,macro!B:H,7,),"")</f>
        <v/>
      </c>
      <c r="F252" s="7" t="str">
        <f>IFERROR(VLOOKUP(E252,DATABASE!$B:$C,2,FALSE),"")</f>
        <v/>
      </c>
      <c r="G252" s="7" t="str">
        <f>IFERROR(VLOOKUP(E252,DATABASE!$B:$D,3,FALSE),"")</f>
        <v/>
      </c>
      <c r="H252" s="7" t="str">
        <f>IFERROR(VLOOKUP(C252,macro!$B:$K,10,FALSE),"")</f>
        <v/>
      </c>
      <c r="I252" s="7" t="str">
        <f>IFERROR(VLOOKUP(C252,macro!$B:$G,6,FALSE),"")</f>
        <v/>
      </c>
    </row>
    <row r="253" spans="3:9">
      <c r="C253" t="str">
        <f t="shared" si="3"/>
        <v>خدمات و نگهبانی-251</v>
      </c>
      <c r="D253" s="7">
        <v>251</v>
      </c>
      <c r="E253" s="7" t="str">
        <f>IFERROR(VLOOKUP($C253,macro!B:H,7,),"")</f>
        <v/>
      </c>
      <c r="F253" s="7" t="str">
        <f>IFERROR(VLOOKUP(E253,DATABASE!$B:$C,2,FALSE),"")</f>
        <v/>
      </c>
      <c r="G253" s="7" t="str">
        <f>IFERROR(VLOOKUP(E253,DATABASE!$B:$D,3,FALSE),"")</f>
        <v/>
      </c>
      <c r="H253" s="7" t="str">
        <f>IFERROR(VLOOKUP(C253,macro!$B:$K,10,FALSE),"")</f>
        <v/>
      </c>
      <c r="I253" s="7" t="str">
        <f>IFERROR(VLOOKUP(C253,macro!$B:$G,6,FALSE),"")</f>
        <v/>
      </c>
    </row>
    <row r="254" spans="3:9">
      <c r="C254" t="str">
        <f t="shared" si="3"/>
        <v>خدمات و نگهبانی-252</v>
      </c>
      <c r="D254" s="7">
        <v>252</v>
      </c>
      <c r="E254" s="7" t="str">
        <f>IFERROR(VLOOKUP($C254,macro!B:H,7,),"")</f>
        <v/>
      </c>
      <c r="F254" s="7" t="str">
        <f>IFERROR(VLOOKUP(E254,DATABASE!$B:$C,2,FALSE),"")</f>
        <v/>
      </c>
      <c r="G254" s="7" t="str">
        <f>IFERROR(VLOOKUP(E254,DATABASE!$B:$D,3,FALSE),"")</f>
        <v/>
      </c>
      <c r="H254" s="7" t="str">
        <f>IFERROR(VLOOKUP(C254,macro!$B:$K,10,FALSE),"")</f>
        <v/>
      </c>
      <c r="I254" s="7" t="str">
        <f>IFERROR(VLOOKUP(C254,macro!$B:$G,6,FALSE),"")</f>
        <v/>
      </c>
    </row>
    <row r="255" spans="3:9">
      <c r="C255" t="str">
        <f t="shared" si="3"/>
        <v>خدمات و نگهبانی-253</v>
      </c>
      <c r="D255" s="7">
        <v>253</v>
      </c>
      <c r="E255" s="7" t="str">
        <f>IFERROR(VLOOKUP($C255,macro!B:H,7,),"")</f>
        <v/>
      </c>
      <c r="F255" s="7" t="str">
        <f>IFERROR(VLOOKUP(E255,DATABASE!$B:$C,2,FALSE),"")</f>
        <v/>
      </c>
      <c r="G255" s="7" t="str">
        <f>IFERROR(VLOOKUP(E255,DATABASE!$B:$D,3,FALSE),"")</f>
        <v/>
      </c>
      <c r="H255" s="7" t="str">
        <f>IFERROR(VLOOKUP(C255,macro!$B:$K,10,FALSE),"")</f>
        <v/>
      </c>
      <c r="I255" s="7" t="str">
        <f>IFERROR(VLOOKUP(C255,macro!$B:$G,6,FALSE),"")</f>
        <v/>
      </c>
    </row>
    <row r="256" spans="3:9">
      <c r="C256" t="str">
        <f t="shared" si="3"/>
        <v>خدمات و نگهبانی-254</v>
      </c>
      <c r="D256" s="7">
        <v>254</v>
      </c>
      <c r="E256" s="7" t="str">
        <f>IFERROR(VLOOKUP($C256,macro!B:H,7,),"")</f>
        <v/>
      </c>
      <c r="F256" s="7" t="str">
        <f>IFERROR(VLOOKUP(E256,DATABASE!$B:$C,2,FALSE),"")</f>
        <v/>
      </c>
      <c r="G256" s="7" t="str">
        <f>IFERROR(VLOOKUP(E256,DATABASE!$B:$D,3,FALSE),"")</f>
        <v/>
      </c>
      <c r="H256" s="7" t="str">
        <f>IFERROR(VLOOKUP(C256,macro!$B:$K,10,FALSE),"")</f>
        <v/>
      </c>
      <c r="I256" s="7" t="str">
        <f>IFERROR(VLOOKUP(C256,macro!$B:$G,6,FALSE),"")</f>
        <v/>
      </c>
    </row>
    <row r="257" spans="3:9">
      <c r="C257" t="str">
        <f t="shared" si="3"/>
        <v>خدمات و نگهبانی-255</v>
      </c>
      <c r="D257" s="7">
        <v>255</v>
      </c>
      <c r="E257" s="7" t="str">
        <f>IFERROR(VLOOKUP($C257,macro!B:H,7,),"")</f>
        <v/>
      </c>
      <c r="F257" s="7" t="str">
        <f>IFERROR(VLOOKUP(E257,DATABASE!$B:$C,2,FALSE),"")</f>
        <v/>
      </c>
      <c r="G257" s="7" t="str">
        <f>IFERROR(VLOOKUP(E257,DATABASE!$B:$D,3,FALSE),"")</f>
        <v/>
      </c>
      <c r="H257" s="7" t="str">
        <f>IFERROR(VLOOKUP(C257,macro!$B:$K,10,FALSE),"")</f>
        <v/>
      </c>
      <c r="I257" s="7" t="str">
        <f>IFERROR(VLOOKUP(C257,macro!$B:$G,6,FALSE),"")</f>
        <v/>
      </c>
    </row>
    <row r="258" spans="3:9">
      <c r="C258" t="str">
        <f t="shared" si="3"/>
        <v>خدمات و نگهبانی-256</v>
      </c>
      <c r="D258" s="7">
        <v>256</v>
      </c>
      <c r="E258" s="7" t="str">
        <f>IFERROR(VLOOKUP($C258,macro!B:H,7,),"")</f>
        <v/>
      </c>
      <c r="F258" s="7" t="str">
        <f>IFERROR(VLOOKUP(E258,DATABASE!$B:$C,2,FALSE),"")</f>
        <v/>
      </c>
      <c r="G258" s="7" t="str">
        <f>IFERROR(VLOOKUP(E258,DATABASE!$B:$D,3,FALSE),"")</f>
        <v/>
      </c>
      <c r="H258" s="7" t="str">
        <f>IFERROR(VLOOKUP(C258,macro!$B:$K,10,FALSE),"")</f>
        <v/>
      </c>
      <c r="I258" s="7" t="str">
        <f>IFERROR(VLOOKUP(C258,macro!$B:$G,6,FALSE),"")</f>
        <v/>
      </c>
    </row>
    <row r="259" spans="3:9">
      <c r="C259" t="str">
        <f t="shared" si="3"/>
        <v>خدمات و نگهبانی-257</v>
      </c>
      <c r="D259" s="7">
        <v>257</v>
      </c>
      <c r="E259" s="7" t="str">
        <f>IFERROR(VLOOKUP($C259,macro!B:H,7,),"")</f>
        <v/>
      </c>
      <c r="F259" s="7" t="str">
        <f>IFERROR(VLOOKUP(E259,DATABASE!$B:$C,2,FALSE),"")</f>
        <v/>
      </c>
      <c r="G259" s="7" t="str">
        <f>IFERROR(VLOOKUP(E259,DATABASE!$B:$D,3,FALSE),"")</f>
        <v/>
      </c>
      <c r="H259" s="7" t="str">
        <f>IFERROR(VLOOKUP(C259,macro!$B:$K,10,FALSE),"")</f>
        <v/>
      </c>
      <c r="I259" s="7" t="str">
        <f>IFERROR(VLOOKUP(C259,macro!$B:$G,6,FALSE),"")</f>
        <v/>
      </c>
    </row>
    <row r="260" spans="3:9">
      <c r="C260" t="str">
        <f t="shared" ref="C260:C323" si="4">$B$2&amp;"-"&amp;D260</f>
        <v>خدمات و نگهبانی-258</v>
      </c>
      <c r="D260" s="7">
        <v>258</v>
      </c>
      <c r="E260" s="7" t="str">
        <f>IFERROR(VLOOKUP($C260,macro!B:H,7,),"")</f>
        <v/>
      </c>
      <c r="F260" s="7" t="str">
        <f>IFERROR(VLOOKUP(E260,DATABASE!$B:$C,2,FALSE),"")</f>
        <v/>
      </c>
      <c r="G260" s="7" t="str">
        <f>IFERROR(VLOOKUP(E260,DATABASE!$B:$D,3,FALSE),"")</f>
        <v/>
      </c>
      <c r="H260" s="7" t="str">
        <f>IFERROR(VLOOKUP(C260,macro!$B:$K,10,FALSE),"")</f>
        <v/>
      </c>
      <c r="I260" s="7" t="str">
        <f>IFERROR(VLOOKUP(C260,macro!$B:$G,6,FALSE),"")</f>
        <v/>
      </c>
    </row>
    <row r="261" spans="3:9">
      <c r="C261" t="str">
        <f t="shared" si="4"/>
        <v>خدمات و نگهبانی-259</v>
      </c>
      <c r="D261" s="7">
        <v>259</v>
      </c>
      <c r="E261" s="7" t="str">
        <f>IFERROR(VLOOKUP($C261,macro!B:H,7,),"")</f>
        <v/>
      </c>
      <c r="F261" s="7" t="str">
        <f>IFERROR(VLOOKUP(E261,DATABASE!$B:$C,2,FALSE),"")</f>
        <v/>
      </c>
      <c r="G261" s="7" t="str">
        <f>IFERROR(VLOOKUP(E261,DATABASE!$B:$D,3,FALSE),"")</f>
        <v/>
      </c>
      <c r="H261" s="7" t="str">
        <f>IFERROR(VLOOKUP(C261,macro!$B:$K,10,FALSE),"")</f>
        <v/>
      </c>
      <c r="I261" s="7" t="str">
        <f>IFERROR(VLOOKUP(C261,macro!$B:$G,6,FALSE),"")</f>
        <v/>
      </c>
    </row>
    <row r="262" spans="3:9">
      <c r="C262" t="str">
        <f t="shared" si="4"/>
        <v>خدمات و نگهبانی-260</v>
      </c>
      <c r="D262" s="7">
        <v>260</v>
      </c>
      <c r="E262" s="7" t="str">
        <f>IFERROR(VLOOKUP($C262,macro!B:H,7,),"")</f>
        <v/>
      </c>
      <c r="F262" s="7" t="str">
        <f>IFERROR(VLOOKUP(E262,DATABASE!$B:$C,2,FALSE),"")</f>
        <v/>
      </c>
      <c r="G262" s="7" t="str">
        <f>IFERROR(VLOOKUP(E262,DATABASE!$B:$D,3,FALSE),"")</f>
        <v/>
      </c>
      <c r="H262" s="7" t="str">
        <f>IFERROR(VLOOKUP(C262,macro!$B:$K,10,FALSE),"")</f>
        <v/>
      </c>
      <c r="I262" s="7" t="str">
        <f>IFERROR(VLOOKUP(C262,macro!$B:$G,6,FALSE),"")</f>
        <v/>
      </c>
    </row>
    <row r="263" spans="3:9">
      <c r="C263" t="str">
        <f t="shared" si="4"/>
        <v>خدمات و نگهبانی-261</v>
      </c>
      <c r="D263" s="7">
        <v>261</v>
      </c>
      <c r="E263" s="7" t="str">
        <f>IFERROR(VLOOKUP($C263,macro!B:H,7,),"")</f>
        <v/>
      </c>
      <c r="F263" s="7" t="str">
        <f>IFERROR(VLOOKUP(E263,DATABASE!$B:$C,2,FALSE),"")</f>
        <v/>
      </c>
      <c r="G263" s="7" t="str">
        <f>IFERROR(VLOOKUP(E263,DATABASE!$B:$D,3,FALSE),"")</f>
        <v/>
      </c>
      <c r="H263" s="7" t="str">
        <f>IFERROR(VLOOKUP(C263,macro!$B:$K,10,FALSE),"")</f>
        <v/>
      </c>
      <c r="I263" s="7" t="str">
        <f>IFERROR(VLOOKUP(C263,macro!$B:$G,6,FALSE),"")</f>
        <v/>
      </c>
    </row>
    <row r="264" spans="3:9">
      <c r="C264" t="str">
        <f t="shared" si="4"/>
        <v>خدمات و نگهبانی-262</v>
      </c>
      <c r="D264" s="7">
        <v>262</v>
      </c>
      <c r="E264" s="7" t="str">
        <f>IFERROR(VLOOKUP($C264,macro!B:H,7,),"")</f>
        <v/>
      </c>
      <c r="F264" s="7" t="str">
        <f>IFERROR(VLOOKUP(E264,DATABASE!$B:$C,2,FALSE),"")</f>
        <v/>
      </c>
      <c r="G264" s="7" t="str">
        <f>IFERROR(VLOOKUP(E264,DATABASE!$B:$D,3,FALSE),"")</f>
        <v/>
      </c>
      <c r="H264" s="7" t="str">
        <f>IFERROR(VLOOKUP(C264,macro!$B:$K,10,FALSE),"")</f>
        <v/>
      </c>
      <c r="I264" s="7" t="str">
        <f>IFERROR(VLOOKUP(C264,macro!$B:$G,6,FALSE),"")</f>
        <v/>
      </c>
    </row>
    <row r="265" spans="3:9">
      <c r="C265" t="str">
        <f t="shared" si="4"/>
        <v>خدمات و نگهبانی-263</v>
      </c>
      <c r="D265" s="7">
        <v>263</v>
      </c>
      <c r="E265" s="7" t="str">
        <f>IFERROR(VLOOKUP($C265,macro!B:H,7,),"")</f>
        <v/>
      </c>
      <c r="F265" s="7" t="str">
        <f>IFERROR(VLOOKUP(E265,DATABASE!$B:$C,2,FALSE),"")</f>
        <v/>
      </c>
      <c r="G265" s="7" t="str">
        <f>IFERROR(VLOOKUP(E265,DATABASE!$B:$D,3,FALSE),"")</f>
        <v/>
      </c>
      <c r="H265" s="7" t="str">
        <f>IFERROR(VLOOKUP(C265,macro!$B:$K,10,FALSE),"")</f>
        <v/>
      </c>
      <c r="I265" s="7" t="str">
        <f>IFERROR(VLOOKUP(C265,macro!$B:$G,6,FALSE),"")</f>
        <v/>
      </c>
    </row>
    <row r="266" spans="3:9">
      <c r="C266" t="str">
        <f t="shared" si="4"/>
        <v>خدمات و نگهبانی-264</v>
      </c>
      <c r="D266" s="7">
        <v>264</v>
      </c>
      <c r="E266" s="7" t="str">
        <f>IFERROR(VLOOKUP($C266,macro!B:H,7,),"")</f>
        <v/>
      </c>
      <c r="F266" s="7" t="str">
        <f>IFERROR(VLOOKUP(E266,DATABASE!$B:$C,2,FALSE),"")</f>
        <v/>
      </c>
      <c r="G266" s="7" t="str">
        <f>IFERROR(VLOOKUP(E266,DATABASE!$B:$D,3,FALSE),"")</f>
        <v/>
      </c>
      <c r="H266" s="7" t="str">
        <f>IFERROR(VLOOKUP(C266,macro!$B:$K,10,FALSE),"")</f>
        <v/>
      </c>
      <c r="I266" s="7" t="str">
        <f>IFERROR(VLOOKUP(C266,macro!$B:$G,6,FALSE),"")</f>
        <v/>
      </c>
    </row>
    <row r="267" spans="3:9">
      <c r="C267" t="str">
        <f t="shared" si="4"/>
        <v>خدمات و نگهبانی-265</v>
      </c>
      <c r="D267" s="7">
        <v>265</v>
      </c>
      <c r="E267" s="7" t="str">
        <f>IFERROR(VLOOKUP($C267,macro!B:H,7,),"")</f>
        <v/>
      </c>
      <c r="F267" s="7" t="str">
        <f>IFERROR(VLOOKUP(E267,DATABASE!$B:$C,2,FALSE),"")</f>
        <v/>
      </c>
      <c r="G267" s="7" t="str">
        <f>IFERROR(VLOOKUP(E267,DATABASE!$B:$D,3,FALSE),"")</f>
        <v/>
      </c>
      <c r="H267" s="7" t="str">
        <f>IFERROR(VLOOKUP(C267,macro!$B:$K,10,FALSE),"")</f>
        <v/>
      </c>
      <c r="I267" s="7" t="str">
        <f>IFERROR(VLOOKUP(C267,macro!$B:$G,6,FALSE),"")</f>
        <v/>
      </c>
    </row>
    <row r="268" spans="3:9">
      <c r="C268" t="str">
        <f t="shared" si="4"/>
        <v>خدمات و نگهبانی-266</v>
      </c>
      <c r="D268" s="7">
        <v>266</v>
      </c>
      <c r="E268" s="7" t="str">
        <f>IFERROR(VLOOKUP($C268,macro!B:H,7,),"")</f>
        <v/>
      </c>
      <c r="F268" s="7" t="str">
        <f>IFERROR(VLOOKUP(E268,DATABASE!$B:$C,2,FALSE),"")</f>
        <v/>
      </c>
      <c r="G268" s="7" t="str">
        <f>IFERROR(VLOOKUP(E268,DATABASE!$B:$D,3,FALSE),"")</f>
        <v/>
      </c>
      <c r="H268" s="7" t="str">
        <f>IFERROR(VLOOKUP(C268,macro!$B:$K,10,FALSE),"")</f>
        <v/>
      </c>
      <c r="I268" s="7" t="str">
        <f>IFERROR(VLOOKUP(C268,macro!$B:$G,6,FALSE),"")</f>
        <v/>
      </c>
    </row>
    <row r="269" spans="3:9">
      <c r="C269" t="str">
        <f t="shared" si="4"/>
        <v>خدمات و نگهبانی-267</v>
      </c>
      <c r="D269" s="7">
        <v>267</v>
      </c>
      <c r="E269" s="7" t="str">
        <f>IFERROR(VLOOKUP($C269,macro!B:H,7,),"")</f>
        <v/>
      </c>
      <c r="F269" s="7" t="str">
        <f>IFERROR(VLOOKUP(E269,DATABASE!$B:$C,2,FALSE),"")</f>
        <v/>
      </c>
      <c r="G269" s="7" t="str">
        <f>IFERROR(VLOOKUP(E269,DATABASE!$B:$D,3,FALSE),"")</f>
        <v/>
      </c>
      <c r="H269" s="7" t="str">
        <f>IFERROR(VLOOKUP(C269,macro!$B:$K,10,FALSE),"")</f>
        <v/>
      </c>
      <c r="I269" s="7" t="str">
        <f>IFERROR(VLOOKUP(C269,macro!$B:$G,6,FALSE),"")</f>
        <v/>
      </c>
    </row>
    <row r="270" spans="3:9">
      <c r="C270" t="str">
        <f t="shared" si="4"/>
        <v>خدمات و نگهبانی-268</v>
      </c>
      <c r="D270" s="7">
        <v>268</v>
      </c>
      <c r="E270" s="7" t="str">
        <f>IFERROR(VLOOKUP($C270,macro!B:H,7,),"")</f>
        <v/>
      </c>
      <c r="F270" s="7" t="str">
        <f>IFERROR(VLOOKUP(E270,DATABASE!$B:$C,2,FALSE),"")</f>
        <v/>
      </c>
      <c r="G270" s="7" t="str">
        <f>IFERROR(VLOOKUP(E270,DATABASE!$B:$D,3,FALSE),"")</f>
        <v/>
      </c>
      <c r="H270" s="7" t="str">
        <f>IFERROR(VLOOKUP(C270,macro!$B:$K,10,FALSE),"")</f>
        <v/>
      </c>
      <c r="I270" s="7" t="str">
        <f>IFERROR(VLOOKUP(C270,macro!$B:$G,6,FALSE),"")</f>
        <v/>
      </c>
    </row>
    <row r="271" spans="3:9">
      <c r="C271" t="str">
        <f t="shared" si="4"/>
        <v>خدمات و نگهبانی-269</v>
      </c>
      <c r="D271" s="7">
        <v>269</v>
      </c>
      <c r="E271" s="7" t="str">
        <f>IFERROR(VLOOKUP($C271,macro!B:H,7,),"")</f>
        <v/>
      </c>
      <c r="F271" s="7" t="str">
        <f>IFERROR(VLOOKUP(E271,DATABASE!$B:$C,2,FALSE),"")</f>
        <v/>
      </c>
      <c r="G271" s="7" t="str">
        <f>IFERROR(VLOOKUP(E271,DATABASE!$B:$D,3,FALSE),"")</f>
        <v/>
      </c>
      <c r="H271" s="7" t="str">
        <f>IFERROR(VLOOKUP(C271,macro!$B:$K,10,FALSE),"")</f>
        <v/>
      </c>
      <c r="I271" s="7" t="str">
        <f>IFERROR(VLOOKUP(C271,macro!$B:$G,6,FALSE),"")</f>
        <v/>
      </c>
    </row>
    <row r="272" spans="3:9">
      <c r="C272" t="str">
        <f t="shared" si="4"/>
        <v>خدمات و نگهبانی-270</v>
      </c>
      <c r="D272" s="7">
        <v>270</v>
      </c>
      <c r="E272" s="7" t="str">
        <f>IFERROR(VLOOKUP($C272,macro!B:H,7,),"")</f>
        <v/>
      </c>
      <c r="F272" s="7" t="str">
        <f>IFERROR(VLOOKUP(E272,DATABASE!$B:$C,2,FALSE),"")</f>
        <v/>
      </c>
      <c r="G272" s="7" t="str">
        <f>IFERROR(VLOOKUP(E272,DATABASE!$B:$D,3,FALSE),"")</f>
        <v/>
      </c>
      <c r="H272" s="7" t="str">
        <f>IFERROR(VLOOKUP(C272,macro!$B:$K,10,FALSE),"")</f>
        <v/>
      </c>
      <c r="I272" s="7" t="str">
        <f>IFERROR(VLOOKUP(C272,macro!$B:$G,6,FALSE),"")</f>
        <v/>
      </c>
    </row>
    <row r="273" spans="3:9">
      <c r="C273" t="str">
        <f t="shared" si="4"/>
        <v>خدمات و نگهبانی-271</v>
      </c>
      <c r="D273" s="7">
        <v>271</v>
      </c>
      <c r="E273" s="7" t="str">
        <f>IFERROR(VLOOKUP($C273,macro!B:H,7,),"")</f>
        <v/>
      </c>
      <c r="F273" s="7" t="str">
        <f>IFERROR(VLOOKUP(E273,DATABASE!$B:$C,2,FALSE),"")</f>
        <v/>
      </c>
      <c r="G273" s="7" t="str">
        <f>IFERROR(VLOOKUP(E273,DATABASE!$B:$D,3,FALSE),"")</f>
        <v/>
      </c>
      <c r="H273" s="7" t="str">
        <f>IFERROR(VLOOKUP(C273,macro!$B:$K,10,FALSE),"")</f>
        <v/>
      </c>
      <c r="I273" s="7" t="str">
        <f>IFERROR(VLOOKUP(C273,macro!$B:$G,6,FALSE),"")</f>
        <v/>
      </c>
    </row>
    <row r="274" spans="3:9">
      <c r="C274" t="str">
        <f t="shared" si="4"/>
        <v>خدمات و نگهبانی-272</v>
      </c>
      <c r="D274" s="7">
        <v>272</v>
      </c>
      <c r="E274" s="7" t="str">
        <f>IFERROR(VLOOKUP($C274,macro!B:H,7,),"")</f>
        <v/>
      </c>
      <c r="F274" s="7" t="str">
        <f>IFERROR(VLOOKUP(E274,DATABASE!$B:$C,2,FALSE),"")</f>
        <v/>
      </c>
      <c r="G274" s="7" t="str">
        <f>IFERROR(VLOOKUP(E274,DATABASE!$B:$D,3,FALSE),"")</f>
        <v/>
      </c>
      <c r="H274" s="7" t="str">
        <f>IFERROR(VLOOKUP(C274,macro!$B:$K,10,FALSE),"")</f>
        <v/>
      </c>
      <c r="I274" s="7" t="str">
        <f>IFERROR(VLOOKUP(C274,macro!$B:$G,6,FALSE),"")</f>
        <v/>
      </c>
    </row>
    <row r="275" spans="3:9">
      <c r="C275" t="str">
        <f t="shared" si="4"/>
        <v>خدمات و نگهبانی-273</v>
      </c>
      <c r="D275" s="7">
        <v>273</v>
      </c>
      <c r="E275" s="7" t="str">
        <f>IFERROR(VLOOKUP($C275,macro!B:H,7,),"")</f>
        <v/>
      </c>
      <c r="F275" s="7" t="str">
        <f>IFERROR(VLOOKUP(E275,DATABASE!$B:$C,2,FALSE),"")</f>
        <v/>
      </c>
      <c r="G275" s="7" t="str">
        <f>IFERROR(VLOOKUP(E275,DATABASE!$B:$D,3,FALSE),"")</f>
        <v/>
      </c>
      <c r="H275" s="7" t="str">
        <f>IFERROR(VLOOKUP(C275,macro!$B:$K,10,FALSE),"")</f>
        <v/>
      </c>
      <c r="I275" s="7" t="str">
        <f>IFERROR(VLOOKUP(C275,macro!$B:$G,6,FALSE),"")</f>
        <v/>
      </c>
    </row>
    <row r="276" spans="3:9">
      <c r="C276" t="str">
        <f t="shared" si="4"/>
        <v>خدمات و نگهبانی-274</v>
      </c>
      <c r="D276" s="7">
        <v>274</v>
      </c>
      <c r="E276" s="7" t="str">
        <f>IFERROR(VLOOKUP($C276,macro!B:H,7,),"")</f>
        <v/>
      </c>
      <c r="F276" s="7" t="str">
        <f>IFERROR(VLOOKUP(E276,DATABASE!$B:$C,2,FALSE),"")</f>
        <v/>
      </c>
      <c r="G276" s="7" t="str">
        <f>IFERROR(VLOOKUP(E276,DATABASE!$B:$D,3,FALSE),"")</f>
        <v/>
      </c>
      <c r="H276" s="7" t="str">
        <f>IFERROR(VLOOKUP(C276,macro!$B:$K,10,FALSE),"")</f>
        <v/>
      </c>
      <c r="I276" s="7" t="str">
        <f>IFERROR(VLOOKUP(C276,macro!$B:$G,6,FALSE),"")</f>
        <v/>
      </c>
    </row>
    <row r="277" spans="3:9">
      <c r="C277" t="str">
        <f t="shared" si="4"/>
        <v>خدمات و نگهبانی-275</v>
      </c>
      <c r="D277" s="7">
        <v>275</v>
      </c>
      <c r="E277" s="7" t="str">
        <f>IFERROR(VLOOKUP($C277,macro!B:H,7,),"")</f>
        <v/>
      </c>
      <c r="F277" s="7" t="str">
        <f>IFERROR(VLOOKUP(E277,DATABASE!$B:$C,2,FALSE),"")</f>
        <v/>
      </c>
      <c r="G277" s="7" t="str">
        <f>IFERROR(VLOOKUP(E277,DATABASE!$B:$D,3,FALSE),"")</f>
        <v/>
      </c>
      <c r="H277" s="7" t="str">
        <f>IFERROR(VLOOKUP(C277,macro!$B:$K,10,FALSE),"")</f>
        <v/>
      </c>
      <c r="I277" s="7" t="str">
        <f>IFERROR(VLOOKUP(C277,macro!$B:$G,6,FALSE),"")</f>
        <v/>
      </c>
    </row>
    <row r="278" spans="3:9">
      <c r="C278" t="str">
        <f t="shared" si="4"/>
        <v>خدمات و نگهبانی-276</v>
      </c>
      <c r="D278" s="7">
        <v>276</v>
      </c>
      <c r="E278" s="7" t="str">
        <f>IFERROR(VLOOKUP($C278,macro!B:H,7,),"")</f>
        <v/>
      </c>
      <c r="F278" s="7" t="str">
        <f>IFERROR(VLOOKUP(E278,DATABASE!$B:$C,2,FALSE),"")</f>
        <v/>
      </c>
      <c r="G278" s="7" t="str">
        <f>IFERROR(VLOOKUP(E278,DATABASE!$B:$D,3,FALSE),"")</f>
        <v/>
      </c>
      <c r="H278" s="7" t="str">
        <f>IFERROR(VLOOKUP(C278,macro!$B:$K,10,FALSE),"")</f>
        <v/>
      </c>
      <c r="I278" s="7" t="str">
        <f>IFERROR(VLOOKUP(C278,macro!$B:$G,6,FALSE),"")</f>
        <v/>
      </c>
    </row>
    <row r="279" spans="3:9">
      <c r="C279" t="str">
        <f t="shared" si="4"/>
        <v>خدمات و نگهبانی-277</v>
      </c>
      <c r="D279" s="7">
        <v>277</v>
      </c>
      <c r="E279" s="7" t="str">
        <f>IFERROR(VLOOKUP($C279,macro!B:H,7,),"")</f>
        <v/>
      </c>
      <c r="F279" s="7" t="str">
        <f>IFERROR(VLOOKUP(E279,DATABASE!$B:$C,2,FALSE),"")</f>
        <v/>
      </c>
      <c r="G279" s="7" t="str">
        <f>IFERROR(VLOOKUP(E279,DATABASE!$B:$D,3,FALSE),"")</f>
        <v/>
      </c>
      <c r="H279" s="7" t="str">
        <f>IFERROR(VLOOKUP(C279,macro!$B:$K,10,FALSE),"")</f>
        <v/>
      </c>
      <c r="I279" s="7" t="str">
        <f>IFERROR(VLOOKUP(C279,macro!$B:$G,6,FALSE),"")</f>
        <v/>
      </c>
    </row>
    <row r="280" spans="3:9">
      <c r="C280" t="str">
        <f t="shared" si="4"/>
        <v>خدمات و نگهبانی-278</v>
      </c>
      <c r="D280" s="7">
        <v>278</v>
      </c>
      <c r="E280" s="7" t="str">
        <f>IFERROR(VLOOKUP($C280,macro!B:H,7,),"")</f>
        <v/>
      </c>
      <c r="F280" s="7" t="str">
        <f>IFERROR(VLOOKUP(E280,DATABASE!$B:$C,2,FALSE),"")</f>
        <v/>
      </c>
      <c r="G280" s="7" t="str">
        <f>IFERROR(VLOOKUP(E280,DATABASE!$B:$D,3,FALSE),"")</f>
        <v/>
      </c>
      <c r="H280" s="7" t="str">
        <f>IFERROR(VLOOKUP(C280,macro!$B:$K,10,FALSE),"")</f>
        <v/>
      </c>
      <c r="I280" s="7" t="str">
        <f>IFERROR(VLOOKUP(C280,macro!$B:$G,6,FALSE),"")</f>
        <v/>
      </c>
    </row>
    <row r="281" spans="3:9">
      <c r="C281" t="str">
        <f t="shared" si="4"/>
        <v>خدمات و نگهبانی-279</v>
      </c>
      <c r="D281" s="7">
        <v>279</v>
      </c>
      <c r="E281" s="7" t="str">
        <f>IFERROR(VLOOKUP($C281,macro!B:H,7,),"")</f>
        <v/>
      </c>
      <c r="F281" s="7" t="str">
        <f>IFERROR(VLOOKUP(E281,DATABASE!$B:$C,2,FALSE),"")</f>
        <v/>
      </c>
      <c r="G281" s="7" t="str">
        <f>IFERROR(VLOOKUP(E281,DATABASE!$B:$D,3,FALSE),"")</f>
        <v/>
      </c>
      <c r="H281" s="7" t="str">
        <f>IFERROR(VLOOKUP(C281,macro!$B:$K,10,FALSE),"")</f>
        <v/>
      </c>
      <c r="I281" s="7" t="str">
        <f>IFERROR(VLOOKUP(C281,macro!$B:$G,6,FALSE),"")</f>
        <v/>
      </c>
    </row>
    <row r="282" spans="3:9">
      <c r="C282" t="str">
        <f t="shared" si="4"/>
        <v>خدمات و نگهبانی-280</v>
      </c>
      <c r="D282" s="7">
        <v>280</v>
      </c>
      <c r="E282" s="7" t="str">
        <f>IFERROR(VLOOKUP($C282,macro!B:H,7,),"")</f>
        <v/>
      </c>
      <c r="F282" s="7" t="str">
        <f>IFERROR(VLOOKUP(E282,DATABASE!$B:$C,2,FALSE),"")</f>
        <v/>
      </c>
      <c r="G282" s="7" t="str">
        <f>IFERROR(VLOOKUP(E282,DATABASE!$B:$D,3,FALSE),"")</f>
        <v/>
      </c>
      <c r="H282" s="7" t="str">
        <f>IFERROR(VLOOKUP(C282,macro!$B:$K,10,FALSE),"")</f>
        <v/>
      </c>
      <c r="I282" s="7" t="str">
        <f>IFERROR(VLOOKUP(C282,macro!$B:$G,6,FALSE),"")</f>
        <v/>
      </c>
    </row>
    <row r="283" spans="3:9">
      <c r="C283" t="str">
        <f t="shared" si="4"/>
        <v>خدمات و نگهبانی-281</v>
      </c>
      <c r="D283" s="7">
        <v>281</v>
      </c>
      <c r="E283" s="7" t="str">
        <f>IFERROR(VLOOKUP($C283,macro!B:H,7,),"")</f>
        <v/>
      </c>
      <c r="F283" s="7" t="str">
        <f>IFERROR(VLOOKUP(E283,DATABASE!$B:$C,2,FALSE),"")</f>
        <v/>
      </c>
      <c r="G283" s="7" t="str">
        <f>IFERROR(VLOOKUP(E283,DATABASE!$B:$D,3,FALSE),"")</f>
        <v/>
      </c>
      <c r="H283" s="7" t="str">
        <f>IFERROR(VLOOKUP(C283,macro!$B:$K,10,FALSE),"")</f>
        <v/>
      </c>
      <c r="I283" s="7" t="str">
        <f>IFERROR(VLOOKUP(C283,macro!$B:$G,6,FALSE),"")</f>
        <v/>
      </c>
    </row>
    <row r="284" spans="3:9">
      <c r="C284" t="str">
        <f t="shared" si="4"/>
        <v>خدمات و نگهبانی-282</v>
      </c>
      <c r="D284" s="7">
        <v>282</v>
      </c>
      <c r="E284" s="7" t="str">
        <f>IFERROR(VLOOKUP($C284,macro!B:H,7,),"")</f>
        <v/>
      </c>
      <c r="F284" s="7" t="str">
        <f>IFERROR(VLOOKUP(E284,DATABASE!$B:$C,2,FALSE),"")</f>
        <v/>
      </c>
      <c r="G284" s="7" t="str">
        <f>IFERROR(VLOOKUP(E284,DATABASE!$B:$D,3,FALSE),"")</f>
        <v/>
      </c>
      <c r="H284" s="7" t="str">
        <f>IFERROR(VLOOKUP(C284,macro!$B:$K,10,FALSE),"")</f>
        <v/>
      </c>
      <c r="I284" s="7" t="str">
        <f>IFERROR(VLOOKUP(C284,macro!$B:$G,6,FALSE),"")</f>
        <v/>
      </c>
    </row>
    <row r="285" spans="3:9">
      <c r="C285" t="str">
        <f t="shared" si="4"/>
        <v>خدمات و نگهبانی-283</v>
      </c>
      <c r="D285" s="7">
        <v>283</v>
      </c>
      <c r="E285" s="7" t="str">
        <f>IFERROR(VLOOKUP($C285,macro!B:H,7,),"")</f>
        <v/>
      </c>
      <c r="F285" s="7" t="str">
        <f>IFERROR(VLOOKUP(E285,DATABASE!$B:$C,2,FALSE),"")</f>
        <v/>
      </c>
      <c r="G285" s="7" t="str">
        <f>IFERROR(VLOOKUP(E285,DATABASE!$B:$D,3,FALSE),"")</f>
        <v/>
      </c>
      <c r="H285" s="7" t="str">
        <f>IFERROR(VLOOKUP(C285,macro!$B:$K,10,FALSE),"")</f>
        <v/>
      </c>
      <c r="I285" s="7" t="str">
        <f>IFERROR(VLOOKUP(C285,macro!$B:$G,6,FALSE),"")</f>
        <v/>
      </c>
    </row>
    <row r="286" spans="3:9">
      <c r="C286" t="str">
        <f t="shared" si="4"/>
        <v>خدمات و نگهبانی-284</v>
      </c>
      <c r="D286" s="7">
        <v>284</v>
      </c>
      <c r="E286" s="7" t="str">
        <f>IFERROR(VLOOKUP($C286,macro!B:H,7,),"")</f>
        <v/>
      </c>
      <c r="F286" s="7" t="str">
        <f>IFERROR(VLOOKUP(E286,DATABASE!$B:$C,2,FALSE),"")</f>
        <v/>
      </c>
      <c r="G286" s="7" t="str">
        <f>IFERROR(VLOOKUP(E286,DATABASE!$B:$D,3,FALSE),"")</f>
        <v/>
      </c>
      <c r="H286" s="7" t="str">
        <f>IFERROR(VLOOKUP(C286,macro!$B:$K,10,FALSE),"")</f>
        <v/>
      </c>
      <c r="I286" s="7" t="str">
        <f>IFERROR(VLOOKUP(C286,macro!$B:$G,6,FALSE),"")</f>
        <v/>
      </c>
    </row>
    <row r="287" spans="3:9">
      <c r="C287" t="str">
        <f t="shared" si="4"/>
        <v>خدمات و نگهبانی-285</v>
      </c>
      <c r="D287" s="7">
        <v>285</v>
      </c>
      <c r="E287" s="7" t="str">
        <f>IFERROR(VLOOKUP($C287,macro!B:H,7,),"")</f>
        <v/>
      </c>
      <c r="F287" s="7" t="str">
        <f>IFERROR(VLOOKUP(E287,DATABASE!$B:$C,2,FALSE),"")</f>
        <v/>
      </c>
      <c r="G287" s="7" t="str">
        <f>IFERROR(VLOOKUP(E287,DATABASE!$B:$D,3,FALSE),"")</f>
        <v/>
      </c>
      <c r="H287" s="7" t="str">
        <f>IFERROR(VLOOKUP(C287,macro!$B:$K,10,FALSE),"")</f>
        <v/>
      </c>
      <c r="I287" s="7" t="str">
        <f>IFERROR(VLOOKUP(C287,macro!$B:$G,6,FALSE),"")</f>
        <v/>
      </c>
    </row>
    <row r="288" spans="3:9">
      <c r="C288" t="str">
        <f t="shared" si="4"/>
        <v>خدمات و نگهبانی-286</v>
      </c>
      <c r="D288" s="7">
        <v>286</v>
      </c>
      <c r="E288" s="7" t="str">
        <f>IFERROR(VLOOKUP($C288,macro!B:H,7,),"")</f>
        <v/>
      </c>
      <c r="F288" s="7" t="str">
        <f>IFERROR(VLOOKUP(E288,DATABASE!$B:$C,2,FALSE),"")</f>
        <v/>
      </c>
      <c r="G288" s="7" t="str">
        <f>IFERROR(VLOOKUP(E288,DATABASE!$B:$D,3,FALSE),"")</f>
        <v/>
      </c>
      <c r="H288" s="7" t="str">
        <f>IFERROR(VLOOKUP(C288,macro!$B:$K,10,FALSE),"")</f>
        <v/>
      </c>
      <c r="I288" s="7" t="str">
        <f>IFERROR(VLOOKUP(C288,macro!$B:$G,6,FALSE),"")</f>
        <v/>
      </c>
    </row>
    <row r="289" spans="3:9">
      <c r="C289" t="str">
        <f t="shared" si="4"/>
        <v>خدمات و نگهبانی-287</v>
      </c>
      <c r="D289" s="7">
        <v>287</v>
      </c>
      <c r="E289" s="7" t="str">
        <f>IFERROR(VLOOKUP($C289,macro!B:H,7,),"")</f>
        <v/>
      </c>
      <c r="F289" s="7" t="str">
        <f>IFERROR(VLOOKUP(E289,DATABASE!$B:$C,2,FALSE),"")</f>
        <v/>
      </c>
      <c r="G289" s="7" t="str">
        <f>IFERROR(VLOOKUP(E289,DATABASE!$B:$D,3,FALSE),"")</f>
        <v/>
      </c>
      <c r="H289" s="7" t="str">
        <f>IFERROR(VLOOKUP(C289,macro!$B:$K,10,FALSE),"")</f>
        <v/>
      </c>
      <c r="I289" s="7" t="str">
        <f>IFERROR(VLOOKUP(C289,macro!$B:$G,6,FALSE),"")</f>
        <v/>
      </c>
    </row>
    <row r="290" spans="3:9">
      <c r="C290" t="str">
        <f t="shared" si="4"/>
        <v>خدمات و نگهبانی-288</v>
      </c>
      <c r="D290" s="7">
        <v>288</v>
      </c>
      <c r="E290" s="7" t="str">
        <f>IFERROR(VLOOKUP($C290,macro!B:H,7,),"")</f>
        <v/>
      </c>
      <c r="F290" s="7" t="str">
        <f>IFERROR(VLOOKUP(E290,DATABASE!$B:$C,2,FALSE),"")</f>
        <v/>
      </c>
      <c r="G290" s="7" t="str">
        <f>IFERROR(VLOOKUP(E290,DATABASE!$B:$D,3,FALSE),"")</f>
        <v/>
      </c>
      <c r="H290" s="7" t="str">
        <f>IFERROR(VLOOKUP(C290,macro!$B:$K,10,FALSE),"")</f>
        <v/>
      </c>
      <c r="I290" s="7" t="str">
        <f>IFERROR(VLOOKUP(C290,macro!$B:$G,6,FALSE),"")</f>
        <v/>
      </c>
    </row>
    <row r="291" spans="3:9">
      <c r="C291" t="str">
        <f t="shared" si="4"/>
        <v>خدمات و نگهبانی-289</v>
      </c>
      <c r="D291" s="7">
        <v>289</v>
      </c>
      <c r="E291" s="7" t="str">
        <f>IFERROR(VLOOKUP($C291,macro!B:H,7,),"")</f>
        <v/>
      </c>
      <c r="F291" s="7" t="str">
        <f>IFERROR(VLOOKUP(E291,DATABASE!$B:$C,2,FALSE),"")</f>
        <v/>
      </c>
      <c r="G291" s="7" t="str">
        <f>IFERROR(VLOOKUP(E291,DATABASE!$B:$D,3,FALSE),"")</f>
        <v/>
      </c>
      <c r="H291" s="7" t="str">
        <f>IFERROR(VLOOKUP(C291,macro!$B:$K,10,FALSE),"")</f>
        <v/>
      </c>
      <c r="I291" s="7" t="str">
        <f>IFERROR(VLOOKUP(C291,macro!$B:$G,6,FALSE),"")</f>
        <v/>
      </c>
    </row>
    <row r="292" spans="3:9">
      <c r="C292" t="str">
        <f t="shared" si="4"/>
        <v>خدمات و نگهبانی-290</v>
      </c>
      <c r="D292" s="7">
        <v>290</v>
      </c>
      <c r="E292" s="7" t="str">
        <f>IFERROR(VLOOKUP($C292,macro!B:H,7,),"")</f>
        <v/>
      </c>
      <c r="F292" s="7" t="str">
        <f>IFERROR(VLOOKUP(E292,DATABASE!$B:$C,2,FALSE),"")</f>
        <v/>
      </c>
      <c r="G292" s="7" t="str">
        <f>IFERROR(VLOOKUP(E292,DATABASE!$B:$D,3,FALSE),"")</f>
        <v/>
      </c>
      <c r="H292" s="7" t="str">
        <f>IFERROR(VLOOKUP(C292,macro!$B:$K,10,FALSE),"")</f>
        <v/>
      </c>
      <c r="I292" s="7" t="str">
        <f>IFERROR(VLOOKUP(C292,macro!$B:$G,6,FALSE),"")</f>
        <v/>
      </c>
    </row>
    <row r="293" spans="3:9">
      <c r="C293" t="str">
        <f t="shared" si="4"/>
        <v>خدمات و نگهبانی-291</v>
      </c>
      <c r="D293" s="7">
        <v>291</v>
      </c>
      <c r="E293" s="7" t="str">
        <f>IFERROR(VLOOKUP($C293,macro!B:H,7,),"")</f>
        <v/>
      </c>
      <c r="F293" s="7" t="str">
        <f>IFERROR(VLOOKUP(E293,DATABASE!$B:$C,2,FALSE),"")</f>
        <v/>
      </c>
      <c r="G293" s="7" t="str">
        <f>IFERROR(VLOOKUP(E293,DATABASE!$B:$D,3,FALSE),"")</f>
        <v/>
      </c>
      <c r="H293" s="7" t="str">
        <f>IFERROR(VLOOKUP(C293,macro!$B:$K,10,FALSE),"")</f>
        <v/>
      </c>
      <c r="I293" s="7" t="str">
        <f>IFERROR(VLOOKUP(C293,macro!$B:$G,6,FALSE),"")</f>
        <v/>
      </c>
    </row>
    <row r="294" spans="3:9">
      <c r="C294" t="str">
        <f t="shared" si="4"/>
        <v>خدمات و نگهبانی-292</v>
      </c>
      <c r="D294" s="7">
        <v>292</v>
      </c>
      <c r="E294" s="7" t="str">
        <f>IFERROR(VLOOKUP($C294,macro!B:H,7,),"")</f>
        <v/>
      </c>
      <c r="F294" s="7" t="str">
        <f>IFERROR(VLOOKUP(E294,DATABASE!$B:$C,2,FALSE),"")</f>
        <v/>
      </c>
      <c r="G294" s="7" t="str">
        <f>IFERROR(VLOOKUP(E294,DATABASE!$B:$D,3,FALSE),"")</f>
        <v/>
      </c>
      <c r="H294" s="7" t="str">
        <f>IFERROR(VLOOKUP(C294,macro!$B:$K,10,FALSE),"")</f>
        <v/>
      </c>
      <c r="I294" s="7" t="str">
        <f>IFERROR(VLOOKUP(C294,macro!$B:$G,6,FALSE),"")</f>
        <v/>
      </c>
    </row>
    <row r="295" spans="3:9">
      <c r="C295" t="str">
        <f t="shared" si="4"/>
        <v>خدمات و نگهبانی-293</v>
      </c>
      <c r="D295" s="7">
        <v>293</v>
      </c>
      <c r="E295" s="7" t="str">
        <f>IFERROR(VLOOKUP($C295,macro!B:H,7,),"")</f>
        <v/>
      </c>
      <c r="F295" s="7" t="str">
        <f>IFERROR(VLOOKUP(E295,DATABASE!$B:$C,2,FALSE),"")</f>
        <v/>
      </c>
      <c r="G295" s="7" t="str">
        <f>IFERROR(VLOOKUP(E295,DATABASE!$B:$D,3,FALSE),"")</f>
        <v/>
      </c>
      <c r="H295" s="7" t="str">
        <f>IFERROR(VLOOKUP(C295,macro!$B:$K,10,FALSE),"")</f>
        <v/>
      </c>
      <c r="I295" s="7" t="str">
        <f>IFERROR(VLOOKUP(C295,macro!$B:$G,6,FALSE),"")</f>
        <v/>
      </c>
    </row>
    <row r="296" spans="3:9">
      <c r="C296" t="str">
        <f t="shared" si="4"/>
        <v>خدمات و نگهبانی-294</v>
      </c>
      <c r="D296" s="7">
        <v>294</v>
      </c>
      <c r="E296" s="7" t="str">
        <f>IFERROR(VLOOKUP($C296,macro!B:H,7,),"")</f>
        <v/>
      </c>
      <c r="F296" s="7" t="str">
        <f>IFERROR(VLOOKUP(E296,DATABASE!$B:$C,2,FALSE),"")</f>
        <v/>
      </c>
      <c r="G296" s="7" t="str">
        <f>IFERROR(VLOOKUP(E296,DATABASE!$B:$D,3,FALSE),"")</f>
        <v/>
      </c>
      <c r="H296" s="7" t="str">
        <f>IFERROR(VLOOKUP(C296,macro!$B:$K,10,FALSE),"")</f>
        <v/>
      </c>
      <c r="I296" s="7" t="str">
        <f>IFERROR(VLOOKUP(C296,macro!$B:$G,6,FALSE),"")</f>
        <v/>
      </c>
    </row>
    <row r="297" spans="3:9">
      <c r="C297" t="str">
        <f t="shared" si="4"/>
        <v>خدمات و نگهبانی-295</v>
      </c>
      <c r="D297" s="7">
        <v>295</v>
      </c>
      <c r="E297" s="7" t="str">
        <f>IFERROR(VLOOKUP($C297,macro!B:H,7,),"")</f>
        <v/>
      </c>
      <c r="F297" s="7" t="str">
        <f>IFERROR(VLOOKUP(E297,DATABASE!$B:$C,2,FALSE),"")</f>
        <v/>
      </c>
      <c r="G297" s="7" t="str">
        <f>IFERROR(VLOOKUP(E297,DATABASE!$B:$D,3,FALSE),"")</f>
        <v/>
      </c>
      <c r="H297" s="7" t="str">
        <f>IFERROR(VLOOKUP(C297,macro!$B:$K,10,FALSE),"")</f>
        <v/>
      </c>
      <c r="I297" s="7" t="str">
        <f>IFERROR(VLOOKUP(C297,macro!$B:$G,6,FALSE),"")</f>
        <v/>
      </c>
    </row>
    <row r="298" spans="3:9">
      <c r="C298" t="str">
        <f t="shared" si="4"/>
        <v>خدمات و نگهبانی-296</v>
      </c>
      <c r="D298" s="7">
        <v>296</v>
      </c>
      <c r="E298" s="7" t="str">
        <f>IFERROR(VLOOKUP($C298,macro!B:H,7,),"")</f>
        <v/>
      </c>
      <c r="F298" s="7" t="str">
        <f>IFERROR(VLOOKUP(E298,DATABASE!$B:$C,2,FALSE),"")</f>
        <v/>
      </c>
      <c r="G298" s="7" t="str">
        <f>IFERROR(VLOOKUP(E298,DATABASE!$B:$D,3,FALSE),"")</f>
        <v/>
      </c>
      <c r="H298" s="7" t="str">
        <f>IFERROR(VLOOKUP(C298,macro!$B:$K,10,FALSE),"")</f>
        <v/>
      </c>
      <c r="I298" s="7" t="str">
        <f>IFERROR(VLOOKUP(C298,macro!$B:$G,6,FALSE),"")</f>
        <v/>
      </c>
    </row>
    <row r="299" spans="3:9">
      <c r="C299" t="str">
        <f t="shared" si="4"/>
        <v>خدمات و نگهبانی-297</v>
      </c>
      <c r="D299" s="7">
        <v>297</v>
      </c>
      <c r="E299" s="7" t="str">
        <f>IFERROR(VLOOKUP($C299,macro!B:H,7,),"")</f>
        <v/>
      </c>
      <c r="F299" s="7" t="str">
        <f>IFERROR(VLOOKUP(E299,DATABASE!$B:$C,2,FALSE),"")</f>
        <v/>
      </c>
      <c r="G299" s="7" t="str">
        <f>IFERROR(VLOOKUP(E299,DATABASE!$B:$D,3,FALSE),"")</f>
        <v/>
      </c>
      <c r="H299" s="7" t="str">
        <f>IFERROR(VLOOKUP(C299,macro!$B:$K,10,FALSE),"")</f>
        <v/>
      </c>
      <c r="I299" s="7" t="str">
        <f>IFERROR(VLOOKUP(C299,macro!$B:$G,6,FALSE),"")</f>
        <v/>
      </c>
    </row>
    <row r="300" spans="3:9">
      <c r="C300" t="str">
        <f t="shared" si="4"/>
        <v>خدمات و نگهبانی-298</v>
      </c>
      <c r="D300" s="7">
        <v>298</v>
      </c>
      <c r="E300" s="7" t="str">
        <f>IFERROR(VLOOKUP($C300,macro!B:H,7,),"")</f>
        <v/>
      </c>
      <c r="F300" s="7" t="str">
        <f>IFERROR(VLOOKUP(E300,DATABASE!$B:$C,2,FALSE),"")</f>
        <v/>
      </c>
      <c r="G300" s="7" t="str">
        <f>IFERROR(VLOOKUP(E300,DATABASE!$B:$D,3,FALSE),"")</f>
        <v/>
      </c>
      <c r="H300" s="7" t="str">
        <f>IFERROR(VLOOKUP(C300,macro!$B:$K,10,FALSE),"")</f>
        <v/>
      </c>
      <c r="I300" s="7" t="str">
        <f>IFERROR(VLOOKUP(C300,macro!$B:$G,6,FALSE),"")</f>
        <v/>
      </c>
    </row>
    <row r="301" spans="3:9">
      <c r="C301" t="str">
        <f t="shared" si="4"/>
        <v>خدمات و نگهبانی-299</v>
      </c>
      <c r="D301" s="7">
        <v>299</v>
      </c>
      <c r="E301" s="7" t="str">
        <f>IFERROR(VLOOKUP($C301,macro!B:H,7,),"")</f>
        <v/>
      </c>
      <c r="F301" s="7" t="str">
        <f>IFERROR(VLOOKUP(E301,DATABASE!$B:$C,2,FALSE),"")</f>
        <v/>
      </c>
      <c r="G301" s="7" t="str">
        <f>IFERROR(VLOOKUP(E301,DATABASE!$B:$D,3,FALSE),"")</f>
        <v/>
      </c>
      <c r="H301" s="7" t="str">
        <f>IFERROR(VLOOKUP(C301,macro!$B:$K,10,FALSE),"")</f>
        <v/>
      </c>
      <c r="I301" s="7" t="str">
        <f>IFERROR(VLOOKUP(C301,macro!$B:$G,6,FALSE),"")</f>
        <v/>
      </c>
    </row>
    <row r="302" spans="3:9">
      <c r="C302" t="str">
        <f t="shared" si="4"/>
        <v>خدمات و نگهبانی-300</v>
      </c>
      <c r="D302" s="7">
        <v>300</v>
      </c>
      <c r="E302" s="7" t="str">
        <f>IFERROR(VLOOKUP($C302,macro!B:H,7,),"")</f>
        <v/>
      </c>
      <c r="F302" s="7" t="str">
        <f>IFERROR(VLOOKUP(E302,DATABASE!$B:$C,2,FALSE),"")</f>
        <v/>
      </c>
      <c r="G302" s="7" t="str">
        <f>IFERROR(VLOOKUP(E302,DATABASE!$B:$D,3,FALSE),"")</f>
        <v/>
      </c>
      <c r="H302" s="7" t="str">
        <f>IFERROR(VLOOKUP(C302,macro!$B:$K,10,FALSE),"")</f>
        <v/>
      </c>
      <c r="I302" s="7" t="str">
        <f>IFERROR(VLOOKUP(C302,macro!$B:$G,6,FALSE),"")</f>
        <v/>
      </c>
    </row>
    <row r="303" spans="3:9">
      <c r="C303" t="str">
        <f t="shared" si="4"/>
        <v>خدمات و نگهبانی-301</v>
      </c>
      <c r="D303" s="7">
        <v>301</v>
      </c>
      <c r="E303" s="7" t="str">
        <f>IFERROR(VLOOKUP($C303,macro!B:H,7,),"")</f>
        <v/>
      </c>
      <c r="F303" s="7" t="str">
        <f>IFERROR(VLOOKUP(E303,DATABASE!$B:$C,2,FALSE),"")</f>
        <v/>
      </c>
      <c r="G303" s="7" t="str">
        <f>IFERROR(VLOOKUP(E303,DATABASE!$B:$D,3,FALSE),"")</f>
        <v/>
      </c>
      <c r="H303" s="7" t="str">
        <f>IFERROR(VLOOKUP(C303,macro!$B:$K,10,FALSE),"")</f>
        <v/>
      </c>
      <c r="I303" s="7" t="str">
        <f>IFERROR(VLOOKUP(C303,macro!$B:$G,6,FALSE),"")</f>
        <v/>
      </c>
    </row>
    <row r="304" spans="3:9">
      <c r="C304" t="str">
        <f t="shared" si="4"/>
        <v>خدمات و نگهبانی-302</v>
      </c>
      <c r="D304" s="7">
        <v>302</v>
      </c>
      <c r="E304" s="7" t="str">
        <f>IFERROR(VLOOKUP($C304,macro!B:H,7,),"")</f>
        <v/>
      </c>
      <c r="F304" s="7" t="str">
        <f>IFERROR(VLOOKUP(E304,DATABASE!$B:$C,2,FALSE),"")</f>
        <v/>
      </c>
      <c r="G304" s="7" t="str">
        <f>IFERROR(VLOOKUP(E304,DATABASE!$B:$D,3,FALSE),"")</f>
        <v/>
      </c>
      <c r="H304" s="7" t="str">
        <f>IFERROR(VLOOKUP(C304,macro!$B:$K,10,FALSE),"")</f>
        <v/>
      </c>
      <c r="I304" s="7" t="str">
        <f>IFERROR(VLOOKUP(C304,macro!$B:$G,6,FALSE),"")</f>
        <v/>
      </c>
    </row>
    <row r="305" spans="3:9">
      <c r="C305" t="str">
        <f t="shared" si="4"/>
        <v>خدمات و نگهبانی-303</v>
      </c>
      <c r="D305" s="7">
        <v>303</v>
      </c>
      <c r="E305" s="7" t="str">
        <f>IFERROR(VLOOKUP($C305,macro!B:H,7,),"")</f>
        <v/>
      </c>
      <c r="F305" s="7" t="str">
        <f>IFERROR(VLOOKUP(E305,DATABASE!$B:$C,2,FALSE),"")</f>
        <v/>
      </c>
      <c r="G305" s="7" t="str">
        <f>IFERROR(VLOOKUP(E305,DATABASE!$B:$D,3,FALSE),"")</f>
        <v/>
      </c>
      <c r="H305" s="7" t="str">
        <f>IFERROR(VLOOKUP(C305,macro!$B:$K,10,FALSE),"")</f>
        <v/>
      </c>
      <c r="I305" s="7" t="str">
        <f>IFERROR(VLOOKUP(C305,macro!$B:$G,6,FALSE),"")</f>
        <v/>
      </c>
    </row>
    <row r="306" spans="3:9">
      <c r="C306" t="str">
        <f t="shared" si="4"/>
        <v>خدمات و نگهبانی-304</v>
      </c>
      <c r="D306" s="7">
        <v>304</v>
      </c>
      <c r="E306" s="7" t="str">
        <f>IFERROR(VLOOKUP($C306,macro!B:H,7,),"")</f>
        <v/>
      </c>
      <c r="F306" s="7" t="str">
        <f>IFERROR(VLOOKUP(E306,DATABASE!$B:$C,2,FALSE),"")</f>
        <v/>
      </c>
      <c r="G306" s="7" t="str">
        <f>IFERROR(VLOOKUP(E306,DATABASE!$B:$D,3,FALSE),"")</f>
        <v/>
      </c>
      <c r="H306" s="7" t="str">
        <f>IFERROR(VLOOKUP(C306,macro!$B:$K,10,FALSE),"")</f>
        <v/>
      </c>
      <c r="I306" s="7" t="str">
        <f>IFERROR(VLOOKUP(C306,macro!$B:$G,6,FALSE),"")</f>
        <v/>
      </c>
    </row>
    <row r="307" spans="3:9">
      <c r="C307" t="str">
        <f t="shared" si="4"/>
        <v>خدمات و نگهبانی-305</v>
      </c>
      <c r="D307" s="7">
        <v>305</v>
      </c>
      <c r="E307" s="7" t="str">
        <f>IFERROR(VLOOKUP($C307,macro!B:H,7,),"")</f>
        <v/>
      </c>
      <c r="F307" s="7" t="str">
        <f>IFERROR(VLOOKUP(E307,DATABASE!$B:$C,2,FALSE),"")</f>
        <v/>
      </c>
      <c r="G307" s="7" t="str">
        <f>IFERROR(VLOOKUP(E307,DATABASE!$B:$D,3,FALSE),"")</f>
        <v/>
      </c>
      <c r="H307" s="7" t="str">
        <f>IFERROR(VLOOKUP(C307,macro!$B:$K,10,FALSE),"")</f>
        <v/>
      </c>
      <c r="I307" s="7" t="str">
        <f>IFERROR(VLOOKUP(C307,macro!$B:$G,6,FALSE),"")</f>
        <v/>
      </c>
    </row>
    <row r="308" spans="3:9">
      <c r="C308" t="str">
        <f t="shared" si="4"/>
        <v>خدمات و نگهبانی-306</v>
      </c>
      <c r="D308" s="7">
        <v>306</v>
      </c>
      <c r="E308" s="7" t="str">
        <f>IFERROR(VLOOKUP($C308,macro!B:H,7,),"")</f>
        <v/>
      </c>
      <c r="F308" s="7" t="str">
        <f>IFERROR(VLOOKUP(E308,DATABASE!$B:$C,2,FALSE),"")</f>
        <v/>
      </c>
      <c r="G308" s="7" t="str">
        <f>IFERROR(VLOOKUP(E308,DATABASE!$B:$D,3,FALSE),"")</f>
        <v/>
      </c>
      <c r="H308" s="7" t="str">
        <f>IFERROR(VLOOKUP(C308,macro!$B:$K,10,FALSE),"")</f>
        <v/>
      </c>
      <c r="I308" s="7" t="str">
        <f>IFERROR(VLOOKUP(C308,macro!$B:$G,6,FALSE),"")</f>
        <v/>
      </c>
    </row>
    <row r="309" spans="3:9">
      <c r="C309" t="str">
        <f t="shared" si="4"/>
        <v>خدمات و نگهبانی-307</v>
      </c>
      <c r="D309" s="7">
        <v>307</v>
      </c>
      <c r="E309" s="7" t="str">
        <f>IFERROR(VLOOKUP($C309,macro!B:H,7,),"")</f>
        <v/>
      </c>
      <c r="F309" s="7" t="str">
        <f>IFERROR(VLOOKUP(E309,DATABASE!$B:$C,2,FALSE),"")</f>
        <v/>
      </c>
      <c r="G309" s="7" t="str">
        <f>IFERROR(VLOOKUP(E309,DATABASE!$B:$D,3,FALSE),"")</f>
        <v/>
      </c>
      <c r="H309" s="7" t="str">
        <f>IFERROR(VLOOKUP(C309,macro!$B:$K,10,FALSE),"")</f>
        <v/>
      </c>
      <c r="I309" s="7" t="str">
        <f>IFERROR(VLOOKUP(C309,macro!$B:$G,6,FALSE),"")</f>
        <v/>
      </c>
    </row>
    <row r="310" spans="3:9">
      <c r="C310" t="str">
        <f t="shared" si="4"/>
        <v>خدمات و نگهبانی-308</v>
      </c>
      <c r="D310" s="7">
        <v>308</v>
      </c>
      <c r="E310" s="7" t="str">
        <f>IFERROR(VLOOKUP($C310,macro!B:H,7,),"")</f>
        <v/>
      </c>
      <c r="F310" s="7" t="str">
        <f>IFERROR(VLOOKUP(E310,DATABASE!$B:$C,2,FALSE),"")</f>
        <v/>
      </c>
      <c r="G310" s="7" t="str">
        <f>IFERROR(VLOOKUP(E310,DATABASE!$B:$D,3,FALSE),"")</f>
        <v/>
      </c>
      <c r="H310" s="7" t="str">
        <f>IFERROR(VLOOKUP(C310,macro!$B:$K,10,FALSE),"")</f>
        <v/>
      </c>
      <c r="I310" s="7" t="str">
        <f>IFERROR(VLOOKUP(C310,macro!$B:$G,6,FALSE),"")</f>
        <v/>
      </c>
    </row>
    <row r="311" spans="3:9">
      <c r="C311" t="str">
        <f t="shared" si="4"/>
        <v>خدمات و نگهبانی-309</v>
      </c>
      <c r="D311" s="7">
        <v>309</v>
      </c>
      <c r="E311" s="7" t="str">
        <f>IFERROR(VLOOKUP($C311,macro!B:H,7,),"")</f>
        <v/>
      </c>
      <c r="F311" s="7" t="str">
        <f>IFERROR(VLOOKUP(E311,DATABASE!$B:$C,2,FALSE),"")</f>
        <v/>
      </c>
      <c r="G311" s="7" t="str">
        <f>IFERROR(VLOOKUP(E311,DATABASE!$B:$D,3,FALSE),"")</f>
        <v/>
      </c>
      <c r="H311" s="7" t="str">
        <f>IFERROR(VLOOKUP(C311,macro!$B:$K,10,FALSE),"")</f>
        <v/>
      </c>
      <c r="I311" s="7" t="str">
        <f>IFERROR(VLOOKUP(C311,macro!$B:$G,6,FALSE),"")</f>
        <v/>
      </c>
    </row>
    <row r="312" spans="3:9">
      <c r="C312" t="str">
        <f t="shared" si="4"/>
        <v>خدمات و نگهبانی-310</v>
      </c>
      <c r="D312" s="7">
        <v>310</v>
      </c>
      <c r="E312" s="7" t="str">
        <f>IFERROR(VLOOKUP($C312,macro!B:H,7,),"")</f>
        <v/>
      </c>
      <c r="F312" s="7" t="str">
        <f>IFERROR(VLOOKUP(E312,DATABASE!$B:$C,2,FALSE),"")</f>
        <v/>
      </c>
      <c r="G312" s="7" t="str">
        <f>IFERROR(VLOOKUP(E312,DATABASE!$B:$D,3,FALSE),"")</f>
        <v/>
      </c>
      <c r="H312" s="7" t="str">
        <f>IFERROR(VLOOKUP(C312,macro!$B:$K,10,FALSE),"")</f>
        <v/>
      </c>
      <c r="I312" s="7" t="str">
        <f>IFERROR(VLOOKUP(C312,macro!$B:$G,6,FALSE),"")</f>
        <v/>
      </c>
    </row>
    <row r="313" spans="3:9">
      <c r="C313" t="str">
        <f t="shared" si="4"/>
        <v>خدمات و نگهبانی-311</v>
      </c>
      <c r="D313" s="7">
        <v>311</v>
      </c>
      <c r="E313" s="7" t="str">
        <f>IFERROR(VLOOKUP($C313,macro!B:H,7,),"")</f>
        <v/>
      </c>
      <c r="F313" s="7" t="str">
        <f>IFERROR(VLOOKUP(E313,DATABASE!$B:$C,2,FALSE),"")</f>
        <v/>
      </c>
      <c r="G313" s="7" t="str">
        <f>IFERROR(VLOOKUP(E313,DATABASE!$B:$D,3,FALSE),"")</f>
        <v/>
      </c>
      <c r="H313" s="7" t="str">
        <f>IFERROR(VLOOKUP(C313,macro!$B:$K,10,FALSE),"")</f>
        <v/>
      </c>
      <c r="I313" s="7" t="str">
        <f>IFERROR(VLOOKUP(C313,macro!$B:$G,6,FALSE),"")</f>
        <v/>
      </c>
    </row>
    <row r="314" spans="3:9">
      <c r="C314" t="str">
        <f t="shared" si="4"/>
        <v>خدمات و نگهبانی-312</v>
      </c>
      <c r="D314" s="7">
        <v>312</v>
      </c>
      <c r="E314" s="7" t="str">
        <f>IFERROR(VLOOKUP($C314,macro!B:H,7,),"")</f>
        <v/>
      </c>
      <c r="F314" s="7" t="str">
        <f>IFERROR(VLOOKUP(E314,DATABASE!$B:$C,2,FALSE),"")</f>
        <v/>
      </c>
      <c r="G314" s="7" t="str">
        <f>IFERROR(VLOOKUP(E314,DATABASE!$B:$D,3,FALSE),"")</f>
        <v/>
      </c>
      <c r="H314" s="7" t="str">
        <f>IFERROR(VLOOKUP(C314,macro!$B:$K,10,FALSE),"")</f>
        <v/>
      </c>
      <c r="I314" s="7" t="str">
        <f>IFERROR(VLOOKUP(C314,macro!$B:$G,6,FALSE),"")</f>
        <v/>
      </c>
    </row>
    <row r="315" spans="3:9">
      <c r="C315" t="str">
        <f t="shared" si="4"/>
        <v>خدمات و نگهبانی-313</v>
      </c>
      <c r="D315" s="7">
        <v>313</v>
      </c>
      <c r="E315" s="7" t="str">
        <f>IFERROR(VLOOKUP($C315,macro!B:H,7,),"")</f>
        <v/>
      </c>
      <c r="F315" s="7" t="str">
        <f>IFERROR(VLOOKUP(E315,DATABASE!$B:$C,2,FALSE),"")</f>
        <v/>
      </c>
      <c r="G315" s="7" t="str">
        <f>IFERROR(VLOOKUP(E315,DATABASE!$B:$D,3,FALSE),"")</f>
        <v/>
      </c>
      <c r="H315" s="7" t="str">
        <f>IFERROR(VLOOKUP(C315,macro!$B:$K,10,FALSE),"")</f>
        <v/>
      </c>
      <c r="I315" s="7" t="str">
        <f>IFERROR(VLOOKUP(C315,macro!$B:$G,6,FALSE),"")</f>
        <v/>
      </c>
    </row>
    <row r="316" spans="3:9">
      <c r="C316" t="str">
        <f t="shared" si="4"/>
        <v>خدمات و نگهبانی-314</v>
      </c>
      <c r="D316" s="7">
        <v>314</v>
      </c>
      <c r="E316" s="7" t="str">
        <f>IFERROR(VLOOKUP($C316,macro!B:H,7,),"")</f>
        <v/>
      </c>
      <c r="F316" s="7" t="str">
        <f>IFERROR(VLOOKUP(E316,DATABASE!$B:$C,2,FALSE),"")</f>
        <v/>
      </c>
      <c r="G316" s="7" t="str">
        <f>IFERROR(VLOOKUP(E316,DATABASE!$B:$D,3,FALSE),"")</f>
        <v/>
      </c>
      <c r="H316" s="7" t="str">
        <f>IFERROR(VLOOKUP(C316,macro!$B:$K,10,FALSE),"")</f>
        <v/>
      </c>
      <c r="I316" s="7" t="str">
        <f>IFERROR(VLOOKUP(C316,macro!$B:$G,6,FALSE),"")</f>
        <v/>
      </c>
    </row>
    <row r="317" spans="3:9">
      <c r="C317" t="str">
        <f t="shared" si="4"/>
        <v>خدمات و نگهبانی-315</v>
      </c>
      <c r="D317" s="7">
        <v>315</v>
      </c>
      <c r="E317" s="7" t="str">
        <f>IFERROR(VLOOKUP($C317,macro!B:H,7,),"")</f>
        <v/>
      </c>
      <c r="F317" s="7" t="str">
        <f>IFERROR(VLOOKUP(E317,DATABASE!$B:$C,2,FALSE),"")</f>
        <v/>
      </c>
      <c r="G317" s="7" t="str">
        <f>IFERROR(VLOOKUP(E317,DATABASE!$B:$D,3,FALSE),"")</f>
        <v/>
      </c>
      <c r="H317" s="7" t="str">
        <f>IFERROR(VLOOKUP(C317,macro!$B:$K,10,FALSE),"")</f>
        <v/>
      </c>
      <c r="I317" s="7" t="str">
        <f>IFERROR(VLOOKUP(C317,macro!$B:$G,6,FALSE),"")</f>
        <v/>
      </c>
    </row>
    <row r="318" spans="3:9">
      <c r="C318" t="str">
        <f t="shared" si="4"/>
        <v>خدمات و نگهبانی-316</v>
      </c>
      <c r="D318" s="7">
        <v>316</v>
      </c>
      <c r="E318" s="7" t="str">
        <f>IFERROR(VLOOKUP($C318,macro!B:H,7,),"")</f>
        <v/>
      </c>
      <c r="F318" s="7" t="str">
        <f>IFERROR(VLOOKUP(E318,DATABASE!$B:$C,2,FALSE),"")</f>
        <v/>
      </c>
      <c r="G318" s="7" t="str">
        <f>IFERROR(VLOOKUP(E318,DATABASE!$B:$D,3,FALSE),"")</f>
        <v/>
      </c>
      <c r="H318" s="7" t="str">
        <f>IFERROR(VLOOKUP(C318,macro!$B:$K,10,FALSE),"")</f>
        <v/>
      </c>
      <c r="I318" s="7" t="str">
        <f>IFERROR(VLOOKUP(C318,macro!$B:$G,6,FALSE),"")</f>
        <v/>
      </c>
    </row>
    <row r="319" spans="3:9">
      <c r="C319" t="str">
        <f t="shared" si="4"/>
        <v>خدمات و نگهبانی-317</v>
      </c>
      <c r="D319" s="7">
        <v>317</v>
      </c>
      <c r="E319" s="7" t="str">
        <f>IFERROR(VLOOKUP($C319,macro!B:H,7,),"")</f>
        <v/>
      </c>
      <c r="F319" s="7" t="str">
        <f>IFERROR(VLOOKUP(E319,DATABASE!$B:$C,2,FALSE),"")</f>
        <v/>
      </c>
      <c r="G319" s="7" t="str">
        <f>IFERROR(VLOOKUP(E319,DATABASE!$B:$D,3,FALSE),"")</f>
        <v/>
      </c>
      <c r="H319" s="7" t="str">
        <f>IFERROR(VLOOKUP(C319,macro!$B:$K,10,FALSE),"")</f>
        <v/>
      </c>
      <c r="I319" s="7" t="str">
        <f>IFERROR(VLOOKUP(C319,macro!$B:$G,6,FALSE),"")</f>
        <v/>
      </c>
    </row>
    <row r="320" spans="3:9">
      <c r="C320" t="str">
        <f t="shared" si="4"/>
        <v>خدمات و نگهبانی-318</v>
      </c>
      <c r="D320" s="7">
        <v>318</v>
      </c>
      <c r="E320" s="7" t="str">
        <f>IFERROR(VLOOKUP($C320,macro!B:H,7,),"")</f>
        <v/>
      </c>
      <c r="F320" s="7" t="str">
        <f>IFERROR(VLOOKUP(E320,DATABASE!$B:$C,2,FALSE),"")</f>
        <v/>
      </c>
      <c r="G320" s="7" t="str">
        <f>IFERROR(VLOOKUP(E320,DATABASE!$B:$D,3,FALSE),"")</f>
        <v/>
      </c>
      <c r="H320" s="7" t="str">
        <f>IFERROR(VLOOKUP(C320,macro!$B:$K,10,FALSE),"")</f>
        <v/>
      </c>
      <c r="I320" s="7" t="str">
        <f>IFERROR(VLOOKUP(C320,macro!$B:$G,6,FALSE),"")</f>
        <v/>
      </c>
    </row>
    <row r="321" spans="3:9">
      <c r="C321" t="str">
        <f t="shared" si="4"/>
        <v>خدمات و نگهبانی-319</v>
      </c>
      <c r="D321" s="7">
        <v>319</v>
      </c>
      <c r="E321" s="7" t="str">
        <f>IFERROR(VLOOKUP($C321,macro!B:H,7,),"")</f>
        <v/>
      </c>
      <c r="F321" s="7" t="str">
        <f>IFERROR(VLOOKUP(E321,DATABASE!$B:$C,2,FALSE),"")</f>
        <v/>
      </c>
      <c r="G321" s="7" t="str">
        <f>IFERROR(VLOOKUP(E321,DATABASE!$B:$D,3,FALSE),"")</f>
        <v/>
      </c>
      <c r="H321" s="7" t="str">
        <f>IFERROR(VLOOKUP(C321,macro!$B:$K,10,FALSE),"")</f>
        <v/>
      </c>
      <c r="I321" s="7" t="str">
        <f>IFERROR(VLOOKUP(C321,macro!$B:$G,6,FALSE),"")</f>
        <v/>
      </c>
    </row>
    <row r="322" spans="3:9">
      <c r="C322" t="str">
        <f t="shared" si="4"/>
        <v>خدمات و نگهبانی-320</v>
      </c>
      <c r="D322" s="7">
        <v>320</v>
      </c>
      <c r="E322" s="7" t="str">
        <f>IFERROR(VLOOKUP($C322,macro!B:H,7,),"")</f>
        <v/>
      </c>
      <c r="F322" s="7" t="str">
        <f>IFERROR(VLOOKUP(E322,DATABASE!$B:$C,2,FALSE),"")</f>
        <v/>
      </c>
      <c r="G322" s="7" t="str">
        <f>IFERROR(VLOOKUP(E322,DATABASE!$B:$D,3,FALSE),"")</f>
        <v/>
      </c>
      <c r="H322" s="7" t="str">
        <f>IFERROR(VLOOKUP(C322,macro!$B:$K,10,FALSE),"")</f>
        <v/>
      </c>
      <c r="I322" s="7" t="str">
        <f>IFERROR(VLOOKUP(C322,macro!$B:$G,6,FALSE),"")</f>
        <v/>
      </c>
    </row>
    <row r="323" spans="3:9">
      <c r="C323" t="str">
        <f t="shared" si="4"/>
        <v>خدمات و نگهبانی-321</v>
      </c>
      <c r="D323" s="7">
        <v>321</v>
      </c>
      <c r="E323" s="7" t="str">
        <f>IFERROR(VLOOKUP($C323,macro!B:H,7,),"")</f>
        <v/>
      </c>
      <c r="F323" s="7" t="str">
        <f>IFERROR(VLOOKUP(E323,DATABASE!$B:$C,2,FALSE),"")</f>
        <v/>
      </c>
      <c r="G323" s="7" t="str">
        <f>IFERROR(VLOOKUP(E323,DATABASE!$B:$D,3,FALSE),"")</f>
        <v/>
      </c>
      <c r="H323" s="7" t="str">
        <f>IFERROR(VLOOKUP(C323,macro!$B:$K,10,FALSE),"")</f>
        <v/>
      </c>
      <c r="I323" s="7" t="str">
        <f>IFERROR(VLOOKUP(C323,macro!$B:$G,6,FALSE),"")</f>
        <v/>
      </c>
    </row>
    <row r="324" spans="3:9">
      <c r="C324" t="str">
        <f t="shared" ref="C324:C387" si="5">$B$2&amp;"-"&amp;D324</f>
        <v>خدمات و نگهبانی-322</v>
      </c>
      <c r="D324" s="7">
        <v>322</v>
      </c>
      <c r="E324" s="7" t="str">
        <f>IFERROR(VLOOKUP($C324,macro!B:H,7,),"")</f>
        <v/>
      </c>
      <c r="F324" s="7" t="str">
        <f>IFERROR(VLOOKUP(E324,DATABASE!$B:$C,2,FALSE),"")</f>
        <v/>
      </c>
      <c r="G324" s="7" t="str">
        <f>IFERROR(VLOOKUP(E324,DATABASE!$B:$D,3,FALSE),"")</f>
        <v/>
      </c>
      <c r="H324" s="7" t="str">
        <f>IFERROR(VLOOKUP(C324,macro!$B:$K,10,FALSE),"")</f>
        <v/>
      </c>
      <c r="I324" s="7" t="str">
        <f>IFERROR(VLOOKUP(C324,macro!$B:$G,6,FALSE),"")</f>
        <v/>
      </c>
    </row>
    <row r="325" spans="3:9">
      <c r="C325" t="str">
        <f t="shared" si="5"/>
        <v>خدمات و نگهبانی-323</v>
      </c>
      <c r="D325" s="7">
        <v>323</v>
      </c>
      <c r="E325" s="7" t="str">
        <f>IFERROR(VLOOKUP($C325,macro!B:H,7,),"")</f>
        <v/>
      </c>
      <c r="F325" s="7" t="str">
        <f>IFERROR(VLOOKUP(E325,DATABASE!$B:$C,2,FALSE),"")</f>
        <v/>
      </c>
      <c r="G325" s="7" t="str">
        <f>IFERROR(VLOOKUP(E325,DATABASE!$B:$D,3,FALSE),"")</f>
        <v/>
      </c>
      <c r="H325" s="7" t="str">
        <f>IFERROR(VLOOKUP(C325,macro!$B:$K,10,FALSE),"")</f>
        <v/>
      </c>
      <c r="I325" s="7" t="str">
        <f>IFERROR(VLOOKUP(C325,macro!$B:$G,6,FALSE),"")</f>
        <v/>
      </c>
    </row>
    <row r="326" spans="3:9">
      <c r="C326" t="str">
        <f t="shared" si="5"/>
        <v>خدمات و نگهبانی-324</v>
      </c>
      <c r="D326" s="7">
        <v>324</v>
      </c>
      <c r="E326" s="7" t="str">
        <f>IFERROR(VLOOKUP($C326,macro!B:H,7,),"")</f>
        <v/>
      </c>
      <c r="F326" s="7" t="str">
        <f>IFERROR(VLOOKUP(E326,DATABASE!$B:$C,2,FALSE),"")</f>
        <v/>
      </c>
      <c r="G326" s="7" t="str">
        <f>IFERROR(VLOOKUP(E326,DATABASE!$B:$D,3,FALSE),"")</f>
        <v/>
      </c>
      <c r="H326" s="7" t="str">
        <f>IFERROR(VLOOKUP(C326,macro!$B:$K,10,FALSE),"")</f>
        <v/>
      </c>
      <c r="I326" s="7" t="str">
        <f>IFERROR(VLOOKUP(C326,macro!$B:$G,6,FALSE),"")</f>
        <v/>
      </c>
    </row>
    <row r="327" spans="3:9">
      <c r="C327" t="str">
        <f t="shared" si="5"/>
        <v>خدمات و نگهبانی-325</v>
      </c>
      <c r="D327" s="7">
        <v>325</v>
      </c>
      <c r="E327" s="7" t="str">
        <f>IFERROR(VLOOKUP($C327,macro!B:H,7,),"")</f>
        <v/>
      </c>
      <c r="F327" s="7" t="str">
        <f>IFERROR(VLOOKUP(E327,DATABASE!$B:$C,2,FALSE),"")</f>
        <v/>
      </c>
      <c r="G327" s="7" t="str">
        <f>IFERROR(VLOOKUP(E327,DATABASE!$B:$D,3,FALSE),"")</f>
        <v/>
      </c>
      <c r="H327" s="7" t="str">
        <f>IFERROR(VLOOKUP(C327,macro!$B:$K,10,FALSE),"")</f>
        <v/>
      </c>
      <c r="I327" s="7" t="str">
        <f>IFERROR(VLOOKUP(C327,macro!$B:$G,6,FALSE),"")</f>
        <v/>
      </c>
    </row>
    <row r="328" spans="3:9">
      <c r="C328" t="str">
        <f t="shared" si="5"/>
        <v>خدمات و نگهبانی-326</v>
      </c>
      <c r="D328" s="7">
        <v>326</v>
      </c>
      <c r="E328" s="7" t="str">
        <f>IFERROR(VLOOKUP($C328,macro!B:H,7,),"")</f>
        <v/>
      </c>
      <c r="F328" s="7" t="str">
        <f>IFERROR(VLOOKUP(E328,DATABASE!$B:$C,2,FALSE),"")</f>
        <v/>
      </c>
      <c r="G328" s="7" t="str">
        <f>IFERROR(VLOOKUP(E328,DATABASE!$B:$D,3,FALSE),"")</f>
        <v/>
      </c>
      <c r="H328" s="7" t="str">
        <f>IFERROR(VLOOKUP(C328,macro!$B:$K,10,FALSE),"")</f>
        <v/>
      </c>
      <c r="I328" s="7" t="str">
        <f>IFERROR(VLOOKUP(C328,macro!$B:$G,6,FALSE),"")</f>
        <v/>
      </c>
    </row>
    <row r="329" spans="3:9">
      <c r="C329" t="str">
        <f t="shared" si="5"/>
        <v>خدمات و نگهبانی-327</v>
      </c>
      <c r="D329" s="7">
        <v>327</v>
      </c>
      <c r="E329" s="7" t="str">
        <f>IFERROR(VLOOKUP($C329,macro!B:H,7,),"")</f>
        <v/>
      </c>
      <c r="F329" s="7" t="str">
        <f>IFERROR(VLOOKUP(E329,DATABASE!$B:$C,2,FALSE),"")</f>
        <v/>
      </c>
      <c r="G329" s="7" t="str">
        <f>IFERROR(VLOOKUP(E329,DATABASE!$B:$D,3,FALSE),"")</f>
        <v/>
      </c>
      <c r="H329" s="7" t="str">
        <f>IFERROR(VLOOKUP(C329,macro!$B:$K,10,FALSE),"")</f>
        <v/>
      </c>
      <c r="I329" s="7" t="str">
        <f>IFERROR(VLOOKUP(C329,macro!$B:$G,6,FALSE),"")</f>
        <v/>
      </c>
    </row>
    <row r="330" spans="3:9">
      <c r="C330" t="str">
        <f t="shared" si="5"/>
        <v>خدمات و نگهبانی-328</v>
      </c>
      <c r="D330" s="7">
        <v>328</v>
      </c>
      <c r="E330" s="7" t="str">
        <f>IFERROR(VLOOKUP($C330,macro!B:H,7,),"")</f>
        <v/>
      </c>
      <c r="F330" s="7" t="str">
        <f>IFERROR(VLOOKUP(E330,DATABASE!$B:$C,2,FALSE),"")</f>
        <v/>
      </c>
      <c r="G330" s="7" t="str">
        <f>IFERROR(VLOOKUP(E330,DATABASE!$B:$D,3,FALSE),"")</f>
        <v/>
      </c>
      <c r="H330" s="7" t="str">
        <f>IFERROR(VLOOKUP(C330,macro!$B:$K,10,FALSE),"")</f>
        <v/>
      </c>
      <c r="I330" s="7" t="str">
        <f>IFERROR(VLOOKUP(C330,macro!$B:$G,6,FALSE),"")</f>
        <v/>
      </c>
    </row>
    <row r="331" spans="3:9">
      <c r="C331" t="str">
        <f t="shared" si="5"/>
        <v>خدمات و نگهبانی-329</v>
      </c>
      <c r="D331" s="7">
        <v>329</v>
      </c>
      <c r="E331" s="7" t="str">
        <f>IFERROR(VLOOKUP($C331,macro!B:H,7,),"")</f>
        <v/>
      </c>
      <c r="F331" s="7" t="str">
        <f>IFERROR(VLOOKUP(E331,DATABASE!$B:$C,2,FALSE),"")</f>
        <v/>
      </c>
      <c r="G331" s="7" t="str">
        <f>IFERROR(VLOOKUP(E331,DATABASE!$B:$D,3,FALSE),"")</f>
        <v/>
      </c>
      <c r="H331" s="7" t="str">
        <f>IFERROR(VLOOKUP(C331,macro!$B:$K,10,FALSE),"")</f>
        <v/>
      </c>
      <c r="I331" s="7" t="str">
        <f>IFERROR(VLOOKUP(C331,macro!$B:$G,6,FALSE),"")</f>
        <v/>
      </c>
    </row>
    <row r="332" spans="3:9">
      <c r="C332" t="str">
        <f t="shared" si="5"/>
        <v>خدمات و نگهبانی-330</v>
      </c>
      <c r="D332" s="7">
        <v>330</v>
      </c>
      <c r="E332" s="7" t="str">
        <f>IFERROR(VLOOKUP($C332,macro!B:H,7,),"")</f>
        <v/>
      </c>
      <c r="F332" s="7" t="str">
        <f>IFERROR(VLOOKUP(E332,DATABASE!$B:$C,2,FALSE),"")</f>
        <v/>
      </c>
      <c r="G332" s="7" t="str">
        <f>IFERROR(VLOOKUP(E332,DATABASE!$B:$D,3,FALSE),"")</f>
        <v/>
      </c>
      <c r="H332" s="7" t="str">
        <f>IFERROR(VLOOKUP(C332,macro!$B:$K,10,FALSE),"")</f>
        <v/>
      </c>
      <c r="I332" s="7" t="str">
        <f>IFERROR(VLOOKUP(C332,macro!$B:$G,6,FALSE),"")</f>
        <v/>
      </c>
    </row>
    <row r="333" spans="3:9">
      <c r="C333" t="str">
        <f t="shared" si="5"/>
        <v>خدمات و نگهبانی-331</v>
      </c>
      <c r="D333" s="7">
        <v>331</v>
      </c>
      <c r="E333" s="7" t="str">
        <f>IFERROR(VLOOKUP($C333,macro!B:H,7,),"")</f>
        <v/>
      </c>
      <c r="F333" s="7" t="str">
        <f>IFERROR(VLOOKUP(E333,DATABASE!$B:$C,2,FALSE),"")</f>
        <v/>
      </c>
      <c r="G333" s="7" t="str">
        <f>IFERROR(VLOOKUP(E333,DATABASE!$B:$D,3,FALSE),"")</f>
        <v/>
      </c>
      <c r="H333" s="7" t="str">
        <f>IFERROR(VLOOKUP(C333,macro!$B:$K,10,FALSE),"")</f>
        <v/>
      </c>
      <c r="I333" s="7" t="str">
        <f>IFERROR(VLOOKUP(C333,macro!$B:$G,6,FALSE),"")</f>
        <v/>
      </c>
    </row>
    <row r="334" spans="3:9">
      <c r="C334" t="str">
        <f t="shared" si="5"/>
        <v>خدمات و نگهبانی-332</v>
      </c>
      <c r="D334" s="7">
        <v>332</v>
      </c>
      <c r="E334" s="7" t="str">
        <f>IFERROR(VLOOKUP($C334,macro!B:H,7,),"")</f>
        <v/>
      </c>
      <c r="F334" s="7" t="str">
        <f>IFERROR(VLOOKUP(E334,DATABASE!$B:$C,2,FALSE),"")</f>
        <v/>
      </c>
      <c r="G334" s="7" t="str">
        <f>IFERROR(VLOOKUP(E334,DATABASE!$B:$D,3,FALSE),"")</f>
        <v/>
      </c>
      <c r="H334" s="7" t="str">
        <f>IFERROR(VLOOKUP(C334,macro!$B:$K,10,FALSE),"")</f>
        <v/>
      </c>
      <c r="I334" s="7" t="str">
        <f>IFERROR(VLOOKUP(C334,macro!$B:$G,6,FALSE),"")</f>
        <v/>
      </c>
    </row>
    <row r="335" spans="3:9">
      <c r="C335" t="str">
        <f t="shared" si="5"/>
        <v>خدمات و نگهبانی-333</v>
      </c>
      <c r="D335" s="7">
        <v>333</v>
      </c>
      <c r="E335" s="7" t="str">
        <f>IFERROR(VLOOKUP($C335,macro!B:H,7,),"")</f>
        <v/>
      </c>
      <c r="F335" s="7" t="str">
        <f>IFERROR(VLOOKUP(E335,DATABASE!$B:$C,2,FALSE),"")</f>
        <v/>
      </c>
      <c r="G335" s="7" t="str">
        <f>IFERROR(VLOOKUP(E335,DATABASE!$B:$D,3,FALSE),"")</f>
        <v/>
      </c>
      <c r="H335" s="7" t="str">
        <f>IFERROR(VLOOKUP(C335,macro!$B:$K,10,FALSE),"")</f>
        <v/>
      </c>
      <c r="I335" s="7" t="str">
        <f>IFERROR(VLOOKUP(C335,macro!$B:$G,6,FALSE),"")</f>
        <v/>
      </c>
    </row>
    <row r="336" spans="3:9">
      <c r="C336" t="str">
        <f t="shared" si="5"/>
        <v>خدمات و نگهبانی-334</v>
      </c>
      <c r="D336" s="7">
        <v>334</v>
      </c>
      <c r="E336" s="7" t="str">
        <f>IFERROR(VLOOKUP($C336,macro!B:H,7,),"")</f>
        <v/>
      </c>
      <c r="F336" s="7" t="str">
        <f>IFERROR(VLOOKUP(E336,DATABASE!$B:$C,2,FALSE),"")</f>
        <v/>
      </c>
      <c r="G336" s="7" t="str">
        <f>IFERROR(VLOOKUP(E336,DATABASE!$B:$D,3,FALSE),"")</f>
        <v/>
      </c>
      <c r="H336" s="7" t="str">
        <f>IFERROR(VLOOKUP(C336,macro!$B:$K,10,FALSE),"")</f>
        <v/>
      </c>
      <c r="I336" s="7" t="str">
        <f>IFERROR(VLOOKUP(C336,macro!$B:$G,6,FALSE),"")</f>
        <v/>
      </c>
    </row>
    <row r="337" spans="3:9">
      <c r="C337" t="str">
        <f t="shared" si="5"/>
        <v>خدمات و نگهبانی-335</v>
      </c>
      <c r="D337" s="7">
        <v>335</v>
      </c>
      <c r="E337" s="7" t="str">
        <f>IFERROR(VLOOKUP($C337,macro!B:H,7,),"")</f>
        <v/>
      </c>
      <c r="F337" s="7" t="str">
        <f>IFERROR(VLOOKUP(E337,DATABASE!$B:$C,2,FALSE),"")</f>
        <v/>
      </c>
      <c r="G337" s="7" t="str">
        <f>IFERROR(VLOOKUP(E337,DATABASE!$B:$D,3,FALSE),"")</f>
        <v/>
      </c>
      <c r="H337" s="7" t="str">
        <f>IFERROR(VLOOKUP(C337,macro!$B:$K,10,FALSE),"")</f>
        <v/>
      </c>
      <c r="I337" s="7" t="str">
        <f>IFERROR(VLOOKUP(C337,macro!$B:$G,6,FALSE),"")</f>
        <v/>
      </c>
    </row>
    <row r="338" spans="3:9">
      <c r="C338" t="str">
        <f t="shared" si="5"/>
        <v>خدمات و نگهبانی-336</v>
      </c>
      <c r="D338" s="7">
        <v>336</v>
      </c>
      <c r="E338" s="7" t="str">
        <f>IFERROR(VLOOKUP($C338,macro!B:H,7,),"")</f>
        <v/>
      </c>
      <c r="F338" s="7" t="str">
        <f>IFERROR(VLOOKUP(E338,DATABASE!$B:$C,2,FALSE),"")</f>
        <v/>
      </c>
      <c r="G338" s="7" t="str">
        <f>IFERROR(VLOOKUP(E338,DATABASE!$B:$D,3,FALSE),"")</f>
        <v/>
      </c>
      <c r="H338" s="7" t="str">
        <f>IFERROR(VLOOKUP(C338,macro!$B:$K,10,FALSE),"")</f>
        <v/>
      </c>
      <c r="I338" s="7" t="str">
        <f>IFERROR(VLOOKUP(C338,macro!$B:$G,6,FALSE),"")</f>
        <v/>
      </c>
    </row>
    <row r="339" spans="3:9">
      <c r="C339" t="str">
        <f t="shared" si="5"/>
        <v>خدمات و نگهبانی-337</v>
      </c>
      <c r="D339" s="7">
        <v>337</v>
      </c>
      <c r="E339" s="7" t="str">
        <f>IFERROR(VLOOKUP($C339,macro!B:H,7,),"")</f>
        <v/>
      </c>
      <c r="F339" s="7" t="str">
        <f>IFERROR(VLOOKUP(E339,DATABASE!$B:$C,2,FALSE),"")</f>
        <v/>
      </c>
      <c r="G339" s="7" t="str">
        <f>IFERROR(VLOOKUP(E339,DATABASE!$B:$D,3,FALSE),"")</f>
        <v/>
      </c>
      <c r="H339" s="7" t="str">
        <f>IFERROR(VLOOKUP(C339,macro!$B:$K,10,FALSE),"")</f>
        <v/>
      </c>
      <c r="I339" s="7" t="str">
        <f>IFERROR(VLOOKUP(C339,macro!$B:$G,6,FALSE),"")</f>
        <v/>
      </c>
    </row>
    <row r="340" spans="3:9">
      <c r="C340" t="str">
        <f t="shared" si="5"/>
        <v>خدمات و نگهبانی-338</v>
      </c>
      <c r="D340" s="7">
        <v>338</v>
      </c>
      <c r="E340" s="7" t="str">
        <f>IFERROR(VLOOKUP($C340,macro!B:H,7,),"")</f>
        <v/>
      </c>
      <c r="F340" s="7" t="str">
        <f>IFERROR(VLOOKUP(E340,DATABASE!$B:$C,2,FALSE),"")</f>
        <v/>
      </c>
      <c r="G340" s="7" t="str">
        <f>IFERROR(VLOOKUP(E340,DATABASE!$B:$D,3,FALSE),"")</f>
        <v/>
      </c>
      <c r="H340" s="7" t="str">
        <f>IFERROR(VLOOKUP(C340,macro!$B:$K,10,FALSE),"")</f>
        <v/>
      </c>
      <c r="I340" s="7" t="str">
        <f>IFERROR(VLOOKUP(C340,macro!$B:$G,6,FALSE),"")</f>
        <v/>
      </c>
    </row>
    <row r="341" spans="3:9">
      <c r="C341" t="str">
        <f t="shared" si="5"/>
        <v>خدمات و نگهبانی-339</v>
      </c>
      <c r="D341" s="7">
        <v>339</v>
      </c>
      <c r="E341" s="7" t="str">
        <f>IFERROR(VLOOKUP($C341,macro!B:H,7,),"")</f>
        <v/>
      </c>
      <c r="F341" s="7" t="str">
        <f>IFERROR(VLOOKUP(E341,DATABASE!$B:$C,2,FALSE),"")</f>
        <v/>
      </c>
      <c r="G341" s="7" t="str">
        <f>IFERROR(VLOOKUP(E341,DATABASE!$B:$D,3,FALSE),"")</f>
        <v/>
      </c>
      <c r="H341" s="7" t="str">
        <f>IFERROR(VLOOKUP(C341,macro!$B:$K,10,FALSE),"")</f>
        <v/>
      </c>
      <c r="I341" s="7" t="str">
        <f>IFERROR(VLOOKUP(C341,macro!$B:$G,6,FALSE),"")</f>
        <v/>
      </c>
    </row>
    <row r="342" spans="3:9">
      <c r="C342" t="str">
        <f t="shared" si="5"/>
        <v>خدمات و نگهبانی-340</v>
      </c>
      <c r="D342" s="7">
        <v>340</v>
      </c>
      <c r="E342" s="7" t="str">
        <f>IFERROR(VLOOKUP($C342,macro!B:H,7,),"")</f>
        <v/>
      </c>
      <c r="F342" s="7" t="str">
        <f>IFERROR(VLOOKUP(E342,DATABASE!$B:$C,2,FALSE),"")</f>
        <v/>
      </c>
      <c r="G342" s="7" t="str">
        <f>IFERROR(VLOOKUP(E342,DATABASE!$B:$D,3,FALSE),"")</f>
        <v/>
      </c>
      <c r="H342" s="7" t="str">
        <f>IFERROR(VLOOKUP(C342,macro!$B:$K,10,FALSE),"")</f>
        <v/>
      </c>
      <c r="I342" s="7" t="str">
        <f>IFERROR(VLOOKUP(C342,macro!$B:$G,6,FALSE),"")</f>
        <v/>
      </c>
    </row>
    <row r="343" spans="3:9">
      <c r="C343" t="str">
        <f t="shared" si="5"/>
        <v>خدمات و نگهبانی-341</v>
      </c>
      <c r="D343" s="7">
        <v>341</v>
      </c>
      <c r="E343" s="7" t="str">
        <f>IFERROR(VLOOKUP($C343,macro!B:H,7,),"")</f>
        <v/>
      </c>
      <c r="F343" s="7" t="str">
        <f>IFERROR(VLOOKUP(E343,DATABASE!$B:$C,2,FALSE),"")</f>
        <v/>
      </c>
      <c r="G343" s="7" t="str">
        <f>IFERROR(VLOOKUP(E343,DATABASE!$B:$D,3,FALSE),"")</f>
        <v/>
      </c>
      <c r="H343" s="7" t="str">
        <f>IFERROR(VLOOKUP(C343,macro!$B:$K,10,FALSE),"")</f>
        <v/>
      </c>
      <c r="I343" s="7" t="str">
        <f>IFERROR(VLOOKUP(C343,macro!$B:$G,6,FALSE),"")</f>
        <v/>
      </c>
    </row>
    <row r="344" spans="3:9">
      <c r="C344" t="str">
        <f t="shared" si="5"/>
        <v>خدمات و نگهبانی-342</v>
      </c>
      <c r="D344" s="7">
        <v>342</v>
      </c>
      <c r="E344" s="7" t="str">
        <f>IFERROR(VLOOKUP($C344,macro!B:H,7,),"")</f>
        <v/>
      </c>
      <c r="F344" s="7" t="str">
        <f>IFERROR(VLOOKUP(E344,DATABASE!$B:$C,2,FALSE),"")</f>
        <v/>
      </c>
      <c r="G344" s="7" t="str">
        <f>IFERROR(VLOOKUP(E344,DATABASE!$B:$D,3,FALSE),"")</f>
        <v/>
      </c>
      <c r="H344" s="7" t="str">
        <f>IFERROR(VLOOKUP(C344,macro!$B:$K,10,FALSE),"")</f>
        <v/>
      </c>
      <c r="I344" s="7" t="str">
        <f>IFERROR(VLOOKUP(C344,macro!$B:$G,6,FALSE),"")</f>
        <v/>
      </c>
    </row>
    <row r="345" spans="3:9">
      <c r="C345" t="str">
        <f t="shared" si="5"/>
        <v>خدمات و نگهبانی-343</v>
      </c>
      <c r="D345" s="7">
        <v>343</v>
      </c>
      <c r="E345" s="7" t="str">
        <f>IFERROR(VLOOKUP($C345,macro!B:H,7,),"")</f>
        <v/>
      </c>
      <c r="F345" s="7" t="str">
        <f>IFERROR(VLOOKUP(E345,DATABASE!$B:$C,2,FALSE),"")</f>
        <v/>
      </c>
      <c r="G345" s="7" t="str">
        <f>IFERROR(VLOOKUP(E345,DATABASE!$B:$D,3,FALSE),"")</f>
        <v/>
      </c>
      <c r="H345" s="7" t="str">
        <f>IFERROR(VLOOKUP(C345,macro!$B:$K,10,FALSE),"")</f>
        <v/>
      </c>
      <c r="I345" s="7" t="str">
        <f>IFERROR(VLOOKUP(C345,macro!$B:$G,6,FALSE),"")</f>
        <v/>
      </c>
    </row>
    <row r="346" spans="3:9">
      <c r="C346" t="str">
        <f t="shared" si="5"/>
        <v>خدمات و نگهبانی-344</v>
      </c>
      <c r="D346" s="7">
        <v>344</v>
      </c>
      <c r="E346" s="7" t="str">
        <f>IFERROR(VLOOKUP($C346,macro!B:H,7,),"")</f>
        <v/>
      </c>
      <c r="F346" s="7" t="str">
        <f>IFERROR(VLOOKUP(E346,DATABASE!$B:$C,2,FALSE),"")</f>
        <v/>
      </c>
      <c r="G346" s="7" t="str">
        <f>IFERROR(VLOOKUP(E346,DATABASE!$B:$D,3,FALSE),"")</f>
        <v/>
      </c>
      <c r="H346" s="7" t="str">
        <f>IFERROR(VLOOKUP(C346,macro!$B:$K,10,FALSE),"")</f>
        <v/>
      </c>
      <c r="I346" s="7" t="str">
        <f>IFERROR(VLOOKUP(C346,macro!$B:$G,6,FALSE),"")</f>
        <v/>
      </c>
    </row>
    <row r="347" spans="3:9">
      <c r="C347" t="str">
        <f t="shared" si="5"/>
        <v>خدمات و نگهبانی-345</v>
      </c>
      <c r="D347" s="7">
        <v>345</v>
      </c>
      <c r="E347" s="7" t="str">
        <f>IFERROR(VLOOKUP($C347,macro!B:H,7,),"")</f>
        <v/>
      </c>
      <c r="F347" s="7" t="str">
        <f>IFERROR(VLOOKUP(E347,DATABASE!$B:$C,2,FALSE),"")</f>
        <v/>
      </c>
      <c r="G347" s="7" t="str">
        <f>IFERROR(VLOOKUP(E347,DATABASE!$B:$D,3,FALSE),"")</f>
        <v/>
      </c>
      <c r="H347" s="7" t="str">
        <f>IFERROR(VLOOKUP(C347,macro!$B:$K,10,FALSE),"")</f>
        <v/>
      </c>
      <c r="I347" s="7" t="str">
        <f>IFERROR(VLOOKUP(C347,macro!$B:$G,6,FALSE),"")</f>
        <v/>
      </c>
    </row>
    <row r="348" spans="3:9">
      <c r="C348" t="str">
        <f t="shared" si="5"/>
        <v>خدمات و نگهبانی-346</v>
      </c>
      <c r="D348" s="7">
        <v>346</v>
      </c>
      <c r="E348" s="7" t="str">
        <f>IFERROR(VLOOKUP($C348,macro!B:H,7,),"")</f>
        <v/>
      </c>
      <c r="F348" s="7" t="str">
        <f>IFERROR(VLOOKUP(E348,DATABASE!$B:$C,2,FALSE),"")</f>
        <v/>
      </c>
      <c r="G348" s="7" t="str">
        <f>IFERROR(VLOOKUP(E348,DATABASE!$B:$D,3,FALSE),"")</f>
        <v/>
      </c>
      <c r="H348" s="7" t="str">
        <f>IFERROR(VLOOKUP(C348,macro!$B:$K,10,FALSE),"")</f>
        <v/>
      </c>
      <c r="I348" s="7" t="str">
        <f>IFERROR(VLOOKUP(C348,macro!$B:$G,6,FALSE),"")</f>
        <v/>
      </c>
    </row>
    <row r="349" spans="3:9">
      <c r="C349" t="str">
        <f t="shared" si="5"/>
        <v>خدمات و نگهبانی-347</v>
      </c>
      <c r="D349" s="7">
        <v>347</v>
      </c>
      <c r="E349" s="7" t="str">
        <f>IFERROR(VLOOKUP($C349,macro!B:H,7,),"")</f>
        <v/>
      </c>
      <c r="F349" s="7" t="str">
        <f>IFERROR(VLOOKUP(E349,DATABASE!$B:$C,2,FALSE),"")</f>
        <v/>
      </c>
      <c r="G349" s="7" t="str">
        <f>IFERROR(VLOOKUP(E349,DATABASE!$B:$D,3,FALSE),"")</f>
        <v/>
      </c>
      <c r="H349" s="7" t="str">
        <f>IFERROR(VLOOKUP(C349,macro!$B:$K,10,FALSE),"")</f>
        <v/>
      </c>
      <c r="I349" s="7" t="str">
        <f>IFERROR(VLOOKUP(C349,macro!$B:$G,6,FALSE),"")</f>
        <v/>
      </c>
    </row>
    <row r="350" spans="3:9">
      <c r="C350" t="str">
        <f t="shared" si="5"/>
        <v>خدمات و نگهبانی-348</v>
      </c>
      <c r="D350" s="7">
        <v>348</v>
      </c>
      <c r="E350" s="7" t="str">
        <f>IFERROR(VLOOKUP($C350,macro!B:H,7,),"")</f>
        <v/>
      </c>
      <c r="F350" s="7" t="str">
        <f>IFERROR(VLOOKUP(E350,DATABASE!$B:$C,2,FALSE),"")</f>
        <v/>
      </c>
      <c r="G350" s="7" t="str">
        <f>IFERROR(VLOOKUP(E350,DATABASE!$B:$D,3,FALSE),"")</f>
        <v/>
      </c>
      <c r="H350" s="7" t="str">
        <f>IFERROR(VLOOKUP(C350,macro!$B:$K,10,FALSE),"")</f>
        <v/>
      </c>
      <c r="I350" s="7" t="str">
        <f>IFERROR(VLOOKUP(C350,macro!$B:$G,6,FALSE),"")</f>
        <v/>
      </c>
    </row>
    <row r="351" spans="3:9">
      <c r="C351" t="str">
        <f t="shared" si="5"/>
        <v>خدمات و نگهبانی-349</v>
      </c>
      <c r="D351" s="7">
        <v>349</v>
      </c>
      <c r="E351" s="7" t="str">
        <f>IFERROR(VLOOKUP($C351,macro!B:H,7,),"")</f>
        <v/>
      </c>
      <c r="F351" s="7" t="str">
        <f>IFERROR(VLOOKUP(E351,DATABASE!$B:$C,2,FALSE),"")</f>
        <v/>
      </c>
      <c r="G351" s="7" t="str">
        <f>IFERROR(VLOOKUP(E351,DATABASE!$B:$D,3,FALSE),"")</f>
        <v/>
      </c>
      <c r="H351" s="7" t="str">
        <f>IFERROR(VLOOKUP(C351,macro!$B:$K,10,FALSE),"")</f>
        <v/>
      </c>
      <c r="I351" s="7" t="str">
        <f>IFERROR(VLOOKUP(C351,macro!$B:$G,6,FALSE),"")</f>
        <v/>
      </c>
    </row>
    <row r="352" spans="3:9">
      <c r="C352" t="str">
        <f t="shared" si="5"/>
        <v>خدمات و نگهبانی-350</v>
      </c>
      <c r="D352" s="7">
        <v>350</v>
      </c>
      <c r="E352" s="7" t="str">
        <f>IFERROR(VLOOKUP($C352,macro!B:H,7,),"")</f>
        <v/>
      </c>
      <c r="F352" s="7" t="str">
        <f>IFERROR(VLOOKUP(E352,DATABASE!$B:$C,2,FALSE),"")</f>
        <v/>
      </c>
      <c r="G352" s="7" t="str">
        <f>IFERROR(VLOOKUP(E352,DATABASE!$B:$D,3,FALSE),"")</f>
        <v/>
      </c>
      <c r="H352" s="7" t="str">
        <f>IFERROR(VLOOKUP(C352,macro!$B:$K,10,FALSE),"")</f>
        <v/>
      </c>
      <c r="I352" s="7" t="str">
        <f>IFERROR(VLOOKUP(C352,macro!$B:$G,6,FALSE),"")</f>
        <v/>
      </c>
    </row>
    <row r="353" spans="3:9">
      <c r="C353" t="str">
        <f t="shared" si="5"/>
        <v>خدمات و نگهبانی-351</v>
      </c>
      <c r="D353" s="7">
        <v>351</v>
      </c>
      <c r="E353" s="7" t="str">
        <f>IFERROR(VLOOKUP($C353,macro!B:H,7,),"")</f>
        <v/>
      </c>
      <c r="F353" s="7" t="str">
        <f>IFERROR(VLOOKUP(E353,DATABASE!$B:$C,2,FALSE),"")</f>
        <v/>
      </c>
      <c r="G353" s="7" t="str">
        <f>IFERROR(VLOOKUP(E353,DATABASE!$B:$D,3,FALSE),"")</f>
        <v/>
      </c>
      <c r="H353" s="7" t="str">
        <f>IFERROR(VLOOKUP(C353,macro!$B:$K,10,FALSE),"")</f>
        <v/>
      </c>
      <c r="I353" s="7" t="str">
        <f>IFERROR(VLOOKUP(C353,macro!$B:$G,6,FALSE),"")</f>
        <v/>
      </c>
    </row>
    <row r="354" spans="3:9">
      <c r="C354" t="str">
        <f t="shared" si="5"/>
        <v>خدمات و نگهبانی-352</v>
      </c>
      <c r="D354" s="7">
        <v>352</v>
      </c>
      <c r="E354" s="7" t="str">
        <f>IFERROR(VLOOKUP($C354,macro!B:H,7,),"")</f>
        <v/>
      </c>
      <c r="F354" s="7" t="str">
        <f>IFERROR(VLOOKUP(E354,DATABASE!$B:$C,2,FALSE),"")</f>
        <v/>
      </c>
      <c r="G354" s="7" t="str">
        <f>IFERROR(VLOOKUP(E354,DATABASE!$B:$D,3,FALSE),"")</f>
        <v/>
      </c>
      <c r="H354" s="7" t="str">
        <f>IFERROR(VLOOKUP(C354,macro!$B:$K,10,FALSE),"")</f>
        <v/>
      </c>
      <c r="I354" s="7" t="str">
        <f>IFERROR(VLOOKUP(C354,macro!$B:$G,6,FALSE),"")</f>
        <v/>
      </c>
    </row>
    <row r="355" spans="3:9">
      <c r="C355" t="str">
        <f t="shared" si="5"/>
        <v>خدمات و نگهبانی-353</v>
      </c>
      <c r="D355" s="7">
        <v>353</v>
      </c>
      <c r="E355" s="7" t="str">
        <f>IFERROR(VLOOKUP($C355,macro!B:H,7,),"")</f>
        <v/>
      </c>
      <c r="F355" s="7" t="str">
        <f>IFERROR(VLOOKUP(E355,DATABASE!$B:$C,2,FALSE),"")</f>
        <v/>
      </c>
      <c r="G355" s="7" t="str">
        <f>IFERROR(VLOOKUP(E355,DATABASE!$B:$D,3,FALSE),"")</f>
        <v/>
      </c>
      <c r="H355" s="7" t="str">
        <f>IFERROR(VLOOKUP(C355,macro!$B:$K,10,FALSE),"")</f>
        <v/>
      </c>
      <c r="I355" s="7" t="str">
        <f>IFERROR(VLOOKUP(C355,macro!$B:$G,6,FALSE),"")</f>
        <v/>
      </c>
    </row>
    <row r="356" spans="3:9">
      <c r="C356" t="str">
        <f t="shared" si="5"/>
        <v>خدمات و نگهبانی-354</v>
      </c>
      <c r="D356" s="7">
        <v>354</v>
      </c>
      <c r="E356" s="7" t="str">
        <f>IFERROR(VLOOKUP($C356,macro!B:H,7,),"")</f>
        <v/>
      </c>
      <c r="F356" s="7" t="str">
        <f>IFERROR(VLOOKUP(E356,DATABASE!$B:$C,2,FALSE),"")</f>
        <v/>
      </c>
      <c r="G356" s="7" t="str">
        <f>IFERROR(VLOOKUP(E356,DATABASE!$B:$D,3,FALSE),"")</f>
        <v/>
      </c>
      <c r="H356" s="7" t="str">
        <f>IFERROR(VLOOKUP(C356,macro!$B:$K,10,FALSE),"")</f>
        <v/>
      </c>
      <c r="I356" s="7" t="str">
        <f>IFERROR(VLOOKUP(C356,macro!$B:$G,6,FALSE),"")</f>
        <v/>
      </c>
    </row>
    <row r="357" spans="3:9">
      <c r="C357" t="str">
        <f t="shared" si="5"/>
        <v>خدمات و نگهبانی-355</v>
      </c>
      <c r="D357" s="7">
        <v>355</v>
      </c>
      <c r="E357" s="7" t="str">
        <f>IFERROR(VLOOKUP($C357,macro!B:H,7,),"")</f>
        <v/>
      </c>
      <c r="F357" s="7" t="str">
        <f>IFERROR(VLOOKUP(E357,DATABASE!$B:$C,2,FALSE),"")</f>
        <v/>
      </c>
      <c r="G357" s="7" t="str">
        <f>IFERROR(VLOOKUP(E357,DATABASE!$B:$D,3,FALSE),"")</f>
        <v/>
      </c>
      <c r="H357" s="7" t="str">
        <f>IFERROR(VLOOKUP(C357,macro!$B:$K,10,FALSE),"")</f>
        <v/>
      </c>
      <c r="I357" s="7" t="str">
        <f>IFERROR(VLOOKUP(C357,macro!$B:$G,6,FALSE),"")</f>
        <v/>
      </c>
    </row>
    <row r="358" spans="3:9">
      <c r="C358" t="str">
        <f t="shared" si="5"/>
        <v>خدمات و نگهبانی-356</v>
      </c>
      <c r="D358" s="7">
        <v>356</v>
      </c>
      <c r="E358" s="7" t="str">
        <f>IFERROR(VLOOKUP($C358,macro!B:H,7,),"")</f>
        <v/>
      </c>
      <c r="F358" s="7" t="str">
        <f>IFERROR(VLOOKUP(E358,DATABASE!$B:$C,2,FALSE),"")</f>
        <v/>
      </c>
      <c r="G358" s="7" t="str">
        <f>IFERROR(VLOOKUP(E358,DATABASE!$B:$D,3,FALSE),"")</f>
        <v/>
      </c>
      <c r="H358" s="7" t="str">
        <f>IFERROR(VLOOKUP(C358,macro!$B:$K,10,FALSE),"")</f>
        <v/>
      </c>
      <c r="I358" s="7" t="str">
        <f>IFERROR(VLOOKUP(C358,macro!$B:$G,6,FALSE),"")</f>
        <v/>
      </c>
    </row>
    <row r="359" spans="3:9">
      <c r="C359" t="str">
        <f t="shared" si="5"/>
        <v>خدمات و نگهبانی-357</v>
      </c>
      <c r="D359" s="7">
        <v>357</v>
      </c>
      <c r="E359" s="7" t="str">
        <f>IFERROR(VLOOKUP($C359,macro!B:H,7,),"")</f>
        <v/>
      </c>
      <c r="F359" s="7" t="str">
        <f>IFERROR(VLOOKUP(E359,DATABASE!$B:$C,2,FALSE),"")</f>
        <v/>
      </c>
      <c r="G359" s="7" t="str">
        <f>IFERROR(VLOOKUP(E359,DATABASE!$B:$D,3,FALSE),"")</f>
        <v/>
      </c>
      <c r="H359" s="7" t="str">
        <f>IFERROR(VLOOKUP(C359,macro!$B:$K,10,FALSE),"")</f>
        <v/>
      </c>
      <c r="I359" s="7" t="str">
        <f>IFERROR(VLOOKUP(C359,macro!$B:$G,6,FALSE),"")</f>
        <v/>
      </c>
    </row>
    <row r="360" spans="3:9">
      <c r="C360" t="str">
        <f t="shared" si="5"/>
        <v>خدمات و نگهبانی-358</v>
      </c>
      <c r="D360" s="7">
        <v>358</v>
      </c>
      <c r="E360" s="7" t="str">
        <f>IFERROR(VLOOKUP($C360,macro!B:H,7,),"")</f>
        <v/>
      </c>
      <c r="F360" s="7" t="str">
        <f>IFERROR(VLOOKUP(E360,DATABASE!$B:$C,2,FALSE),"")</f>
        <v/>
      </c>
      <c r="G360" s="7" t="str">
        <f>IFERROR(VLOOKUP(E360,DATABASE!$B:$D,3,FALSE),"")</f>
        <v/>
      </c>
      <c r="H360" s="7" t="str">
        <f>IFERROR(VLOOKUP(C360,macro!$B:$K,10,FALSE),"")</f>
        <v/>
      </c>
      <c r="I360" s="7" t="str">
        <f>IFERROR(VLOOKUP(C360,macro!$B:$G,6,FALSE),"")</f>
        <v/>
      </c>
    </row>
    <row r="361" spans="3:9">
      <c r="C361" t="str">
        <f t="shared" si="5"/>
        <v>خدمات و نگهبانی-359</v>
      </c>
      <c r="D361" s="7">
        <v>359</v>
      </c>
      <c r="E361" s="7" t="str">
        <f>IFERROR(VLOOKUP($C361,macro!B:H,7,),"")</f>
        <v/>
      </c>
      <c r="F361" s="7" t="str">
        <f>IFERROR(VLOOKUP(E361,DATABASE!$B:$C,2,FALSE),"")</f>
        <v/>
      </c>
      <c r="G361" s="7" t="str">
        <f>IFERROR(VLOOKUP(E361,DATABASE!$B:$D,3,FALSE),"")</f>
        <v/>
      </c>
      <c r="H361" s="7" t="str">
        <f>IFERROR(VLOOKUP(C361,macro!$B:$K,10,FALSE),"")</f>
        <v/>
      </c>
      <c r="I361" s="7" t="str">
        <f>IFERROR(VLOOKUP(C361,macro!$B:$G,6,FALSE),"")</f>
        <v/>
      </c>
    </row>
    <row r="362" spans="3:9">
      <c r="C362" t="str">
        <f t="shared" si="5"/>
        <v>خدمات و نگهبانی-360</v>
      </c>
      <c r="D362" s="7">
        <v>360</v>
      </c>
      <c r="E362" s="7" t="str">
        <f>IFERROR(VLOOKUP($C362,macro!B:H,7,),"")</f>
        <v/>
      </c>
      <c r="F362" s="7" t="str">
        <f>IFERROR(VLOOKUP(E362,DATABASE!$B:$C,2,FALSE),"")</f>
        <v/>
      </c>
      <c r="G362" s="7" t="str">
        <f>IFERROR(VLOOKUP(E362,DATABASE!$B:$D,3,FALSE),"")</f>
        <v/>
      </c>
      <c r="H362" s="7" t="str">
        <f>IFERROR(VLOOKUP(C362,macro!$B:$K,10,FALSE),"")</f>
        <v/>
      </c>
      <c r="I362" s="7" t="str">
        <f>IFERROR(VLOOKUP(C362,macro!$B:$G,6,FALSE),"")</f>
        <v/>
      </c>
    </row>
    <row r="363" spans="3:9">
      <c r="C363" t="str">
        <f t="shared" si="5"/>
        <v>خدمات و نگهبانی-361</v>
      </c>
      <c r="D363" s="7">
        <v>361</v>
      </c>
      <c r="E363" s="7" t="str">
        <f>IFERROR(VLOOKUP($C363,macro!B:H,7,),"")</f>
        <v/>
      </c>
      <c r="F363" s="7" t="str">
        <f>IFERROR(VLOOKUP(E363,DATABASE!$B:$C,2,FALSE),"")</f>
        <v/>
      </c>
      <c r="G363" s="7" t="str">
        <f>IFERROR(VLOOKUP(E363,DATABASE!$B:$D,3,FALSE),"")</f>
        <v/>
      </c>
      <c r="H363" s="7" t="str">
        <f>IFERROR(VLOOKUP(C363,macro!$B:$K,10,FALSE),"")</f>
        <v/>
      </c>
      <c r="I363" s="7" t="str">
        <f>IFERROR(VLOOKUP(C363,macro!$B:$G,6,FALSE),"")</f>
        <v/>
      </c>
    </row>
    <row r="364" spans="3:9">
      <c r="C364" t="str">
        <f t="shared" si="5"/>
        <v>خدمات و نگهبانی-362</v>
      </c>
      <c r="D364" s="7">
        <v>362</v>
      </c>
      <c r="E364" s="7" t="str">
        <f>IFERROR(VLOOKUP($C364,macro!B:H,7,),"")</f>
        <v/>
      </c>
      <c r="F364" s="7" t="str">
        <f>IFERROR(VLOOKUP(E364,DATABASE!$B:$C,2,FALSE),"")</f>
        <v/>
      </c>
      <c r="G364" s="7" t="str">
        <f>IFERROR(VLOOKUP(E364,DATABASE!$B:$D,3,FALSE),"")</f>
        <v/>
      </c>
      <c r="H364" s="7" t="str">
        <f>IFERROR(VLOOKUP(C364,macro!$B:$K,10,FALSE),"")</f>
        <v/>
      </c>
      <c r="I364" s="7" t="str">
        <f>IFERROR(VLOOKUP(C364,macro!$B:$G,6,FALSE),"")</f>
        <v/>
      </c>
    </row>
    <row r="365" spans="3:9">
      <c r="C365" t="str">
        <f t="shared" si="5"/>
        <v>خدمات و نگهبانی-363</v>
      </c>
      <c r="D365" s="7">
        <v>363</v>
      </c>
      <c r="E365" s="7" t="str">
        <f>IFERROR(VLOOKUP($C365,macro!B:H,7,),"")</f>
        <v/>
      </c>
      <c r="F365" s="7" t="str">
        <f>IFERROR(VLOOKUP(E365,DATABASE!$B:$C,2,FALSE),"")</f>
        <v/>
      </c>
      <c r="G365" s="7" t="str">
        <f>IFERROR(VLOOKUP(E365,DATABASE!$B:$D,3,FALSE),"")</f>
        <v/>
      </c>
      <c r="H365" s="7" t="str">
        <f>IFERROR(VLOOKUP(C365,macro!$B:$K,10,FALSE),"")</f>
        <v/>
      </c>
      <c r="I365" s="7" t="str">
        <f>IFERROR(VLOOKUP(C365,macro!$B:$G,6,FALSE),"")</f>
        <v/>
      </c>
    </row>
    <row r="366" spans="3:9">
      <c r="C366" t="str">
        <f t="shared" si="5"/>
        <v>خدمات و نگهبانی-364</v>
      </c>
      <c r="D366" s="7">
        <v>364</v>
      </c>
      <c r="E366" s="7" t="str">
        <f>IFERROR(VLOOKUP($C366,macro!B:H,7,),"")</f>
        <v/>
      </c>
      <c r="F366" s="7" t="str">
        <f>IFERROR(VLOOKUP(E366,DATABASE!$B:$C,2,FALSE),"")</f>
        <v/>
      </c>
      <c r="G366" s="7" t="str">
        <f>IFERROR(VLOOKUP(E366,DATABASE!$B:$D,3,FALSE),"")</f>
        <v/>
      </c>
      <c r="H366" s="7" t="str">
        <f>IFERROR(VLOOKUP(C366,macro!$B:$K,10,FALSE),"")</f>
        <v/>
      </c>
      <c r="I366" s="7" t="str">
        <f>IFERROR(VLOOKUP(C366,macro!$B:$G,6,FALSE),"")</f>
        <v/>
      </c>
    </row>
    <row r="367" spans="3:9">
      <c r="C367" t="str">
        <f t="shared" si="5"/>
        <v>خدمات و نگهبانی-365</v>
      </c>
      <c r="D367" s="7">
        <v>365</v>
      </c>
      <c r="E367" s="7" t="str">
        <f>IFERROR(VLOOKUP($C367,macro!B:H,7,),"")</f>
        <v/>
      </c>
      <c r="F367" s="7" t="str">
        <f>IFERROR(VLOOKUP(E367,DATABASE!$B:$C,2,FALSE),"")</f>
        <v/>
      </c>
      <c r="G367" s="7" t="str">
        <f>IFERROR(VLOOKUP(E367,DATABASE!$B:$D,3,FALSE),"")</f>
        <v/>
      </c>
      <c r="H367" s="7" t="str">
        <f>IFERROR(VLOOKUP(C367,macro!$B:$K,10,FALSE),"")</f>
        <v/>
      </c>
      <c r="I367" s="7" t="str">
        <f>IFERROR(VLOOKUP(C367,macro!$B:$G,6,FALSE),"")</f>
        <v/>
      </c>
    </row>
    <row r="368" spans="3:9">
      <c r="C368" t="str">
        <f t="shared" si="5"/>
        <v>خدمات و نگهبانی-366</v>
      </c>
      <c r="D368" s="7">
        <v>366</v>
      </c>
      <c r="E368" s="7" t="str">
        <f>IFERROR(VLOOKUP($C368,macro!B:H,7,),"")</f>
        <v/>
      </c>
      <c r="F368" s="7" t="str">
        <f>IFERROR(VLOOKUP(E368,DATABASE!$B:$C,2,FALSE),"")</f>
        <v/>
      </c>
      <c r="G368" s="7" t="str">
        <f>IFERROR(VLOOKUP(E368,DATABASE!$B:$D,3,FALSE),"")</f>
        <v/>
      </c>
      <c r="H368" s="7" t="str">
        <f>IFERROR(VLOOKUP(C368,macro!$B:$K,10,FALSE),"")</f>
        <v/>
      </c>
      <c r="I368" s="7" t="str">
        <f>IFERROR(VLOOKUP(C368,macro!$B:$G,6,FALSE),"")</f>
        <v/>
      </c>
    </row>
    <row r="369" spans="3:9">
      <c r="C369" t="str">
        <f t="shared" si="5"/>
        <v>خدمات و نگهبانی-367</v>
      </c>
      <c r="D369" s="7">
        <v>367</v>
      </c>
      <c r="E369" s="7" t="str">
        <f>IFERROR(VLOOKUP($C369,macro!B:H,7,),"")</f>
        <v/>
      </c>
      <c r="F369" s="7" t="str">
        <f>IFERROR(VLOOKUP(E369,DATABASE!$B:$C,2,FALSE),"")</f>
        <v/>
      </c>
      <c r="G369" s="7" t="str">
        <f>IFERROR(VLOOKUP(E369,DATABASE!$B:$D,3,FALSE),"")</f>
        <v/>
      </c>
      <c r="H369" s="7" t="str">
        <f>IFERROR(VLOOKUP(C369,macro!$B:$K,10,FALSE),"")</f>
        <v/>
      </c>
      <c r="I369" s="7" t="str">
        <f>IFERROR(VLOOKUP(C369,macro!$B:$G,6,FALSE),"")</f>
        <v/>
      </c>
    </row>
    <row r="370" spans="3:9">
      <c r="C370" t="str">
        <f t="shared" si="5"/>
        <v>خدمات و نگهبانی-368</v>
      </c>
      <c r="D370" s="7">
        <v>368</v>
      </c>
      <c r="E370" s="7" t="str">
        <f>IFERROR(VLOOKUP($C370,macro!B:H,7,),"")</f>
        <v/>
      </c>
      <c r="F370" s="7" t="str">
        <f>IFERROR(VLOOKUP(E370,DATABASE!$B:$C,2,FALSE),"")</f>
        <v/>
      </c>
      <c r="G370" s="7" t="str">
        <f>IFERROR(VLOOKUP(E370,DATABASE!$B:$D,3,FALSE),"")</f>
        <v/>
      </c>
      <c r="H370" s="7" t="str">
        <f>IFERROR(VLOOKUP(C370,macro!$B:$K,10,FALSE),"")</f>
        <v/>
      </c>
      <c r="I370" s="7" t="str">
        <f>IFERROR(VLOOKUP(C370,macro!$B:$G,6,FALSE),"")</f>
        <v/>
      </c>
    </row>
    <row r="371" spans="3:9">
      <c r="C371" t="str">
        <f t="shared" si="5"/>
        <v>خدمات و نگهبانی-369</v>
      </c>
      <c r="D371" s="7">
        <v>369</v>
      </c>
      <c r="E371" s="7" t="str">
        <f>IFERROR(VLOOKUP($C371,macro!B:H,7,),"")</f>
        <v/>
      </c>
      <c r="F371" s="7" t="str">
        <f>IFERROR(VLOOKUP(E371,DATABASE!$B:$C,2,FALSE),"")</f>
        <v/>
      </c>
      <c r="G371" s="7" t="str">
        <f>IFERROR(VLOOKUP(E371,DATABASE!$B:$D,3,FALSE),"")</f>
        <v/>
      </c>
      <c r="H371" s="7" t="str">
        <f>IFERROR(VLOOKUP(C371,macro!$B:$K,10,FALSE),"")</f>
        <v/>
      </c>
      <c r="I371" s="7" t="str">
        <f>IFERROR(VLOOKUP(C371,macro!$B:$G,6,FALSE),"")</f>
        <v/>
      </c>
    </row>
    <row r="372" spans="3:9">
      <c r="C372" t="str">
        <f t="shared" si="5"/>
        <v>خدمات و نگهبانی-370</v>
      </c>
      <c r="D372" s="7">
        <v>370</v>
      </c>
      <c r="E372" s="7" t="str">
        <f>IFERROR(VLOOKUP($C372,macro!B:H,7,),"")</f>
        <v/>
      </c>
      <c r="F372" s="7" t="str">
        <f>IFERROR(VLOOKUP(E372,DATABASE!$B:$C,2,FALSE),"")</f>
        <v/>
      </c>
      <c r="G372" s="7" t="str">
        <f>IFERROR(VLOOKUP(E372,DATABASE!$B:$D,3,FALSE),"")</f>
        <v/>
      </c>
      <c r="H372" s="7" t="str">
        <f>IFERROR(VLOOKUP(C372,macro!$B:$K,10,FALSE),"")</f>
        <v/>
      </c>
      <c r="I372" s="7" t="str">
        <f>IFERROR(VLOOKUP(C372,macro!$B:$G,6,FALSE),"")</f>
        <v/>
      </c>
    </row>
    <row r="373" spans="3:9">
      <c r="C373" t="str">
        <f t="shared" si="5"/>
        <v>خدمات و نگهبانی-371</v>
      </c>
      <c r="D373" s="7">
        <v>371</v>
      </c>
      <c r="E373" s="7" t="str">
        <f>IFERROR(VLOOKUP($C373,macro!B:H,7,),"")</f>
        <v/>
      </c>
      <c r="F373" s="7" t="str">
        <f>IFERROR(VLOOKUP(E373,DATABASE!$B:$C,2,FALSE),"")</f>
        <v/>
      </c>
      <c r="G373" s="7" t="str">
        <f>IFERROR(VLOOKUP(E373,DATABASE!$B:$D,3,FALSE),"")</f>
        <v/>
      </c>
      <c r="H373" s="7" t="str">
        <f>IFERROR(VLOOKUP(C373,macro!$B:$K,10,FALSE),"")</f>
        <v/>
      </c>
      <c r="I373" s="7" t="str">
        <f>IFERROR(VLOOKUP(C373,macro!$B:$G,6,FALSE),"")</f>
        <v/>
      </c>
    </row>
    <row r="374" spans="3:9">
      <c r="C374" t="str">
        <f t="shared" si="5"/>
        <v>خدمات و نگهبانی-372</v>
      </c>
      <c r="D374" s="7">
        <v>372</v>
      </c>
      <c r="E374" s="7" t="str">
        <f>IFERROR(VLOOKUP($C374,macro!B:H,7,),"")</f>
        <v/>
      </c>
      <c r="F374" s="7" t="str">
        <f>IFERROR(VLOOKUP(E374,DATABASE!$B:$C,2,FALSE),"")</f>
        <v/>
      </c>
      <c r="G374" s="7" t="str">
        <f>IFERROR(VLOOKUP(E374,DATABASE!$B:$D,3,FALSE),"")</f>
        <v/>
      </c>
      <c r="H374" s="7" t="str">
        <f>IFERROR(VLOOKUP(C374,macro!$B:$K,10,FALSE),"")</f>
        <v/>
      </c>
      <c r="I374" s="7" t="str">
        <f>IFERROR(VLOOKUP(C374,macro!$B:$G,6,FALSE),"")</f>
        <v/>
      </c>
    </row>
    <row r="375" spans="3:9">
      <c r="C375" t="str">
        <f t="shared" si="5"/>
        <v>خدمات و نگهبانی-373</v>
      </c>
      <c r="D375" s="7">
        <v>373</v>
      </c>
      <c r="E375" s="7" t="str">
        <f>IFERROR(VLOOKUP($C375,macro!B:H,7,),"")</f>
        <v/>
      </c>
      <c r="F375" s="7" t="str">
        <f>IFERROR(VLOOKUP(E375,DATABASE!$B:$C,2,FALSE),"")</f>
        <v/>
      </c>
      <c r="G375" s="7" t="str">
        <f>IFERROR(VLOOKUP(E375,DATABASE!$B:$D,3,FALSE),"")</f>
        <v/>
      </c>
      <c r="H375" s="7" t="str">
        <f>IFERROR(VLOOKUP(C375,macro!$B:$K,10,FALSE),"")</f>
        <v/>
      </c>
      <c r="I375" s="7" t="str">
        <f>IFERROR(VLOOKUP(C375,macro!$B:$G,6,FALSE),"")</f>
        <v/>
      </c>
    </row>
    <row r="376" spans="3:9">
      <c r="C376" t="str">
        <f t="shared" si="5"/>
        <v>خدمات و نگهبانی-374</v>
      </c>
      <c r="D376" s="7">
        <v>374</v>
      </c>
      <c r="E376" s="7" t="str">
        <f>IFERROR(VLOOKUP($C376,macro!B:H,7,),"")</f>
        <v/>
      </c>
      <c r="F376" s="7" t="str">
        <f>IFERROR(VLOOKUP(E376,DATABASE!$B:$C,2,FALSE),"")</f>
        <v/>
      </c>
      <c r="G376" s="7" t="str">
        <f>IFERROR(VLOOKUP(E376,DATABASE!$B:$D,3,FALSE),"")</f>
        <v/>
      </c>
      <c r="H376" s="7" t="str">
        <f>IFERROR(VLOOKUP(C376,macro!$B:$K,10,FALSE),"")</f>
        <v/>
      </c>
      <c r="I376" s="7" t="str">
        <f>IFERROR(VLOOKUP(C376,macro!$B:$G,6,FALSE),"")</f>
        <v/>
      </c>
    </row>
    <row r="377" spans="3:9">
      <c r="C377" t="str">
        <f t="shared" si="5"/>
        <v>خدمات و نگهبانی-375</v>
      </c>
      <c r="D377" s="7">
        <v>375</v>
      </c>
      <c r="E377" s="7" t="str">
        <f>IFERROR(VLOOKUP($C377,macro!B:H,7,),"")</f>
        <v/>
      </c>
      <c r="F377" s="7" t="str">
        <f>IFERROR(VLOOKUP(E377,DATABASE!$B:$C,2,FALSE),"")</f>
        <v/>
      </c>
      <c r="G377" s="7" t="str">
        <f>IFERROR(VLOOKUP(E377,DATABASE!$B:$D,3,FALSE),"")</f>
        <v/>
      </c>
      <c r="H377" s="7" t="str">
        <f>IFERROR(VLOOKUP(C377,macro!$B:$K,10,FALSE),"")</f>
        <v/>
      </c>
      <c r="I377" s="7" t="str">
        <f>IFERROR(VLOOKUP(C377,macro!$B:$G,6,FALSE),"")</f>
        <v/>
      </c>
    </row>
    <row r="378" spans="3:9">
      <c r="C378" t="str">
        <f t="shared" si="5"/>
        <v>خدمات و نگهبانی-376</v>
      </c>
      <c r="D378" s="7">
        <v>376</v>
      </c>
      <c r="E378" s="7" t="str">
        <f>IFERROR(VLOOKUP($C378,macro!B:H,7,),"")</f>
        <v/>
      </c>
      <c r="F378" s="7" t="str">
        <f>IFERROR(VLOOKUP(E378,DATABASE!$B:$C,2,FALSE),"")</f>
        <v/>
      </c>
      <c r="G378" s="7" t="str">
        <f>IFERROR(VLOOKUP(E378,DATABASE!$B:$D,3,FALSE),"")</f>
        <v/>
      </c>
      <c r="H378" s="7" t="str">
        <f>IFERROR(VLOOKUP(C378,macro!$B:$K,10,FALSE),"")</f>
        <v/>
      </c>
      <c r="I378" s="7" t="str">
        <f>IFERROR(VLOOKUP(C378,macro!$B:$G,6,FALSE),"")</f>
        <v/>
      </c>
    </row>
    <row r="379" spans="3:9">
      <c r="C379" t="str">
        <f t="shared" si="5"/>
        <v>خدمات و نگهبانی-377</v>
      </c>
      <c r="D379" s="7">
        <v>377</v>
      </c>
      <c r="E379" s="7" t="str">
        <f>IFERROR(VLOOKUP($C379,macro!B:H,7,),"")</f>
        <v/>
      </c>
      <c r="F379" s="7" t="str">
        <f>IFERROR(VLOOKUP(E379,DATABASE!$B:$C,2,FALSE),"")</f>
        <v/>
      </c>
      <c r="G379" s="7" t="str">
        <f>IFERROR(VLOOKUP(E379,DATABASE!$B:$D,3,FALSE),"")</f>
        <v/>
      </c>
      <c r="H379" s="7" t="str">
        <f>IFERROR(VLOOKUP(C379,macro!$B:$K,10,FALSE),"")</f>
        <v/>
      </c>
      <c r="I379" s="7" t="str">
        <f>IFERROR(VLOOKUP(C379,macro!$B:$G,6,FALSE),"")</f>
        <v/>
      </c>
    </row>
    <row r="380" spans="3:9">
      <c r="C380" t="str">
        <f t="shared" si="5"/>
        <v>خدمات و نگهبانی-378</v>
      </c>
      <c r="D380" s="7">
        <v>378</v>
      </c>
      <c r="E380" s="7" t="str">
        <f>IFERROR(VLOOKUP($C380,macro!B:H,7,),"")</f>
        <v/>
      </c>
      <c r="F380" s="7" t="str">
        <f>IFERROR(VLOOKUP(E380,DATABASE!$B:$C,2,FALSE),"")</f>
        <v/>
      </c>
      <c r="G380" s="7" t="str">
        <f>IFERROR(VLOOKUP(E380,DATABASE!$B:$D,3,FALSE),"")</f>
        <v/>
      </c>
      <c r="H380" s="7" t="str">
        <f>IFERROR(VLOOKUP(C380,macro!$B:$K,10,FALSE),"")</f>
        <v/>
      </c>
      <c r="I380" s="7" t="str">
        <f>IFERROR(VLOOKUP(C380,macro!$B:$G,6,FALSE),"")</f>
        <v/>
      </c>
    </row>
    <row r="381" spans="3:9">
      <c r="C381" t="str">
        <f t="shared" si="5"/>
        <v>خدمات و نگهبانی-379</v>
      </c>
      <c r="D381" s="7">
        <v>379</v>
      </c>
      <c r="E381" s="7" t="str">
        <f>IFERROR(VLOOKUP($C381,macro!B:H,7,),"")</f>
        <v/>
      </c>
      <c r="F381" s="7" t="str">
        <f>IFERROR(VLOOKUP(E381,DATABASE!$B:$C,2,FALSE),"")</f>
        <v/>
      </c>
      <c r="G381" s="7" t="str">
        <f>IFERROR(VLOOKUP(E381,DATABASE!$B:$D,3,FALSE),"")</f>
        <v/>
      </c>
      <c r="H381" s="7" t="str">
        <f>IFERROR(VLOOKUP(C381,macro!$B:$K,10,FALSE),"")</f>
        <v/>
      </c>
      <c r="I381" s="7" t="str">
        <f>IFERROR(VLOOKUP(C381,macro!$B:$G,6,FALSE),"")</f>
        <v/>
      </c>
    </row>
    <row r="382" spans="3:9">
      <c r="C382" t="str">
        <f t="shared" si="5"/>
        <v>خدمات و نگهبانی-380</v>
      </c>
      <c r="D382" s="7">
        <v>380</v>
      </c>
      <c r="E382" s="7" t="str">
        <f>IFERROR(VLOOKUP($C382,macro!B:H,7,),"")</f>
        <v/>
      </c>
      <c r="F382" s="7" t="str">
        <f>IFERROR(VLOOKUP(E382,DATABASE!$B:$C,2,FALSE),"")</f>
        <v/>
      </c>
      <c r="G382" s="7" t="str">
        <f>IFERROR(VLOOKUP(E382,DATABASE!$B:$D,3,FALSE),"")</f>
        <v/>
      </c>
      <c r="H382" s="7" t="str">
        <f>IFERROR(VLOOKUP(C382,macro!$B:$K,10,FALSE),"")</f>
        <v/>
      </c>
      <c r="I382" s="7" t="str">
        <f>IFERROR(VLOOKUP(C382,macro!$B:$G,6,FALSE),"")</f>
        <v/>
      </c>
    </row>
    <row r="383" spans="3:9">
      <c r="C383" t="str">
        <f t="shared" si="5"/>
        <v>خدمات و نگهبانی-381</v>
      </c>
      <c r="D383" s="7">
        <v>381</v>
      </c>
      <c r="E383" s="7" t="str">
        <f>IFERROR(VLOOKUP($C383,macro!B:H,7,),"")</f>
        <v/>
      </c>
      <c r="F383" s="7" t="str">
        <f>IFERROR(VLOOKUP(E383,DATABASE!$B:$C,2,FALSE),"")</f>
        <v/>
      </c>
      <c r="G383" s="7" t="str">
        <f>IFERROR(VLOOKUP(E383,DATABASE!$B:$D,3,FALSE),"")</f>
        <v/>
      </c>
      <c r="H383" s="7" t="str">
        <f>IFERROR(VLOOKUP(C383,macro!$B:$K,10,FALSE),"")</f>
        <v/>
      </c>
      <c r="I383" s="7" t="str">
        <f>IFERROR(VLOOKUP(C383,macro!$B:$G,6,FALSE),"")</f>
        <v/>
      </c>
    </row>
    <row r="384" spans="3:9">
      <c r="C384" t="str">
        <f t="shared" si="5"/>
        <v>خدمات و نگهبانی-382</v>
      </c>
      <c r="D384" s="7">
        <v>382</v>
      </c>
      <c r="E384" s="7" t="str">
        <f>IFERROR(VLOOKUP($C384,macro!B:H,7,),"")</f>
        <v/>
      </c>
      <c r="F384" s="7" t="str">
        <f>IFERROR(VLOOKUP(E384,DATABASE!$B:$C,2,FALSE),"")</f>
        <v/>
      </c>
      <c r="G384" s="7" t="str">
        <f>IFERROR(VLOOKUP(E384,DATABASE!$B:$D,3,FALSE),"")</f>
        <v/>
      </c>
      <c r="H384" s="7" t="str">
        <f>IFERROR(VLOOKUP(C384,macro!$B:$K,10,FALSE),"")</f>
        <v/>
      </c>
      <c r="I384" s="7" t="str">
        <f>IFERROR(VLOOKUP(C384,macro!$B:$G,6,FALSE),"")</f>
        <v/>
      </c>
    </row>
    <row r="385" spans="3:9">
      <c r="C385" t="str">
        <f t="shared" si="5"/>
        <v>خدمات و نگهبانی-383</v>
      </c>
      <c r="D385" s="7">
        <v>383</v>
      </c>
      <c r="E385" s="7" t="str">
        <f>IFERROR(VLOOKUP($C385,macro!B:H,7,),"")</f>
        <v/>
      </c>
      <c r="F385" s="7" t="str">
        <f>IFERROR(VLOOKUP(E385,DATABASE!$B:$C,2,FALSE),"")</f>
        <v/>
      </c>
      <c r="G385" s="7" t="str">
        <f>IFERROR(VLOOKUP(E385,DATABASE!$B:$D,3,FALSE),"")</f>
        <v/>
      </c>
      <c r="H385" s="7" t="str">
        <f>IFERROR(VLOOKUP(C385,macro!$B:$K,10,FALSE),"")</f>
        <v/>
      </c>
      <c r="I385" s="7" t="str">
        <f>IFERROR(VLOOKUP(C385,macro!$B:$G,6,FALSE),"")</f>
        <v/>
      </c>
    </row>
    <row r="386" spans="3:9">
      <c r="C386" t="str">
        <f t="shared" si="5"/>
        <v>خدمات و نگهبانی-384</v>
      </c>
      <c r="D386" s="7">
        <v>384</v>
      </c>
      <c r="E386" s="7" t="str">
        <f>IFERROR(VLOOKUP($C386,macro!B:H,7,),"")</f>
        <v/>
      </c>
      <c r="F386" s="7" t="str">
        <f>IFERROR(VLOOKUP(E386,DATABASE!$B:$C,2,FALSE),"")</f>
        <v/>
      </c>
      <c r="G386" s="7" t="str">
        <f>IFERROR(VLOOKUP(E386,DATABASE!$B:$D,3,FALSE),"")</f>
        <v/>
      </c>
      <c r="H386" s="7" t="str">
        <f>IFERROR(VLOOKUP(C386,macro!$B:$K,10,FALSE),"")</f>
        <v/>
      </c>
      <c r="I386" s="7" t="str">
        <f>IFERROR(VLOOKUP(C386,macro!$B:$G,6,FALSE),"")</f>
        <v/>
      </c>
    </row>
    <row r="387" spans="3:9">
      <c r="C387" t="str">
        <f t="shared" si="5"/>
        <v>خدمات و نگهبانی-385</v>
      </c>
      <c r="D387" s="7">
        <v>385</v>
      </c>
      <c r="E387" s="7" t="str">
        <f>IFERROR(VLOOKUP($C387,macro!B:H,7,),"")</f>
        <v/>
      </c>
      <c r="F387" s="7" t="str">
        <f>IFERROR(VLOOKUP(E387,DATABASE!$B:$C,2,FALSE),"")</f>
        <v/>
      </c>
      <c r="G387" s="7" t="str">
        <f>IFERROR(VLOOKUP(E387,DATABASE!$B:$D,3,FALSE),"")</f>
        <v/>
      </c>
      <c r="H387" s="7" t="str">
        <f>IFERROR(VLOOKUP(C387,macro!$B:$K,10,FALSE),"")</f>
        <v/>
      </c>
      <c r="I387" s="7" t="str">
        <f>IFERROR(VLOOKUP(C387,macro!$B:$G,6,FALSE),"")</f>
        <v/>
      </c>
    </row>
    <row r="388" spans="3:9">
      <c r="C388" t="str">
        <f t="shared" ref="C388:C451" si="6">$B$2&amp;"-"&amp;D388</f>
        <v>خدمات و نگهبانی-386</v>
      </c>
      <c r="D388" s="7">
        <v>386</v>
      </c>
      <c r="E388" s="7" t="str">
        <f>IFERROR(VLOOKUP($C388,macro!B:H,7,),"")</f>
        <v/>
      </c>
      <c r="F388" s="7" t="str">
        <f>IFERROR(VLOOKUP(E388,DATABASE!$B:$C,2,FALSE),"")</f>
        <v/>
      </c>
      <c r="G388" s="7" t="str">
        <f>IFERROR(VLOOKUP(E388,DATABASE!$B:$D,3,FALSE),"")</f>
        <v/>
      </c>
      <c r="H388" s="7" t="str">
        <f>IFERROR(VLOOKUP(C388,macro!$B:$K,10,FALSE),"")</f>
        <v/>
      </c>
      <c r="I388" s="7" t="str">
        <f>IFERROR(VLOOKUP(C388,macro!$B:$G,6,FALSE),"")</f>
        <v/>
      </c>
    </row>
    <row r="389" spans="3:9">
      <c r="C389" t="str">
        <f t="shared" si="6"/>
        <v>خدمات و نگهبانی-387</v>
      </c>
      <c r="D389" s="7">
        <v>387</v>
      </c>
      <c r="E389" s="7" t="str">
        <f>IFERROR(VLOOKUP($C389,macro!B:H,7,),"")</f>
        <v/>
      </c>
      <c r="F389" s="7" t="str">
        <f>IFERROR(VLOOKUP(E389,DATABASE!$B:$C,2,FALSE),"")</f>
        <v/>
      </c>
      <c r="G389" s="7" t="str">
        <f>IFERROR(VLOOKUP(E389,DATABASE!$B:$D,3,FALSE),"")</f>
        <v/>
      </c>
      <c r="H389" s="7" t="str">
        <f>IFERROR(VLOOKUP(C389,macro!$B:$K,10,FALSE),"")</f>
        <v/>
      </c>
      <c r="I389" s="7" t="str">
        <f>IFERROR(VLOOKUP(C389,macro!$B:$G,6,FALSE),"")</f>
        <v/>
      </c>
    </row>
    <row r="390" spans="3:9">
      <c r="C390" t="str">
        <f t="shared" si="6"/>
        <v>خدمات و نگهبانی-388</v>
      </c>
      <c r="D390" s="7">
        <v>388</v>
      </c>
      <c r="E390" s="7" t="str">
        <f>IFERROR(VLOOKUP($C390,macro!B:H,7,),"")</f>
        <v/>
      </c>
      <c r="F390" s="7" t="str">
        <f>IFERROR(VLOOKUP(E390,DATABASE!$B:$C,2,FALSE),"")</f>
        <v/>
      </c>
      <c r="G390" s="7" t="str">
        <f>IFERROR(VLOOKUP(E390,DATABASE!$B:$D,3,FALSE),"")</f>
        <v/>
      </c>
      <c r="H390" s="7" t="str">
        <f>IFERROR(VLOOKUP(C390,macro!$B:$K,10,FALSE),"")</f>
        <v/>
      </c>
      <c r="I390" s="7" t="str">
        <f>IFERROR(VLOOKUP(C390,macro!$B:$G,6,FALSE),"")</f>
        <v/>
      </c>
    </row>
    <row r="391" spans="3:9">
      <c r="C391" t="str">
        <f t="shared" si="6"/>
        <v>خدمات و نگهبانی-389</v>
      </c>
      <c r="D391" s="7">
        <v>389</v>
      </c>
      <c r="E391" s="7" t="str">
        <f>IFERROR(VLOOKUP($C391,macro!B:H,7,),"")</f>
        <v/>
      </c>
      <c r="F391" s="7" t="str">
        <f>IFERROR(VLOOKUP(E391,DATABASE!$B:$C,2,FALSE),"")</f>
        <v/>
      </c>
      <c r="G391" s="7" t="str">
        <f>IFERROR(VLOOKUP(E391,DATABASE!$B:$D,3,FALSE),"")</f>
        <v/>
      </c>
      <c r="H391" s="7" t="str">
        <f>IFERROR(VLOOKUP(C391,macro!$B:$K,10,FALSE),"")</f>
        <v/>
      </c>
      <c r="I391" s="7" t="str">
        <f>IFERROR(VLOOKUP(C391,macro!$B:$G,6,FALSE),"")</f>
        <v/>
      </c>
    </row>
    <row r="392" spans="3:9">
      <c r="C392" t="str">
        <f t="shared" si="6"/>
        <v>خدمات و نگهبانی-390</v>
      </c>
      <c r="D392" s="7">
        <v>390</v>
      </c>
      <c r="E392" s="7" t="str">
        <f>IFERROR(VLOOKUP($C392,macro!B:H,7,),"")</f>
        <v/>
      </c>
      <c r="F392" s="7" t="str">
        <f>IFERROR(VLOOKUP(E392,DATABASE!$B:$C,2,FALSE),"")</f>
        <v/>
      </c>
      <c r="G392" s="7" t="str">
        <f>IFERROR(VLOOKUP(E392,DATABASE!$B:$D,3,FALSE),"")</f>
        <v/>
      </c>
      <c r="H392" s="7" t="str">
        <f>IFERROR(VLOOKUP(C392,macro!$B:$K,10,FALSE),"")</f>
        <v/>
      </c>
      <c r="I392" s="7" t="str">
        <f>IFERROR(VLOOKUP(C392,macro!$B:$G,6,FALSE),"")</f>
        <v/>
      </c>
    </row>
    <row r="393" spans="3:9">
      <c r="C393" t="str">
        <f t="shared" si="6"/>
        <v>خدمات و نگهبانی-391</v>
      </c>
      <c r="D393" s="7">
        <v>391</v>
      </c>
      <c r="E393" s="7" t="str">
        <f>IFERROR(VLOOKUP($C393,macro!B:H,7,),"")</f>
        <v/>
      </c>
      <c r="F393" s="7" t="str">
        <f>IFERROR(VLOOKUP(E393,DATABASE!$B:$C,2,FALSE),"")</f>
        <v/>
      </c>
      <c r="G393" s="7" t="str">
        <f>IFERROR(VLOOKUP(E393,DATABASE!$B:$D,3,FALSE),"")</f>
        <v/>
      </c>
      <c r="H393" s="7" t="str">
        <f>IFERROR(VLOOKUP(C393,macro!$B:$K,10,FALSE),"")</f>
        <v/>
      </c>
      <c r="I393" s="7" t="str">
        <f>IFERROR(VLOOKUP(C393,macro!$B:$G,6,FALSE),"")</f>
        <v/>
      </c>
    </row>
    <row r="394" spans="3:9">
      <c r="C394" t="str">
        <f t="shared" si="6"/>
        <v>خدمات و نگهبانی-392</v>
      </c>
      <c r="D394" s="7">
        <v>392</v>
      </c>
      <c r="E394" s="7" t="str">
        <f>IFERROR(VLOOKUP($C394,macro!B:H,7,),"")</f>
        <v/>
      </c>
      <c r="F394" s="7" t="str">
        <f>IFERROR(VLOOKUP(E394,DATABASE!$B:$C,2,FALSE),"")</f>
        <v/>
      </c>
      <c r="G394" s="7" t="str">
        <f>IFERROR(VLOOKUP(E394,DATABASE!$B:$D,3,FALSE),"")</f>
        <v/>
      </c>
      <c r="H394" s="7" t="str">
        <f>IFERROR(VLOOKUP(C394,macro!$B:$K,10,FALSE),"")</f>
        <v/>
      </c>
      <c r="I394" s="7" t="str">
        <f>IFERROR(VLOOKUP(C394,macro!$B:$G,6,FALSE),"")</f>
        <v/>
      </c>
    </row>
    <row r="395" spans="3:9">
      <c r="C395" t="str">
        <f t="shared" si="6"/>
        <v>خدمات و نگهبانی-393</v>
      </c>
      <c r="D395" s="7">
        <v>393</v>
      </c>
      <c r="E395" s="7" t="str">
        <f>IFERROR(VLOOKUP($C395,macro!B:H,7,),"")</f>
        <v/>
      </c>
      <c r="F395" s="7" t="str">
        <f>IFERROR(VLOOKUP(E395,DATABASE!$B:$C,2,FALSE),"")</f>
        <v/>
      </c>
      <c r="G395" s="7" t="str">
        <f>IFERROR(VLOOKUP(E395,DATABASE!$B:$D,3,FALSE),"")</f>
        <v/>
      </c>
      <c r="H395" s="7" t="str">
        <f>IFERROR(VLOOKUP(C395,macro!$B:$K,10,FALSE),"")</f>
        <v/>
      </c>
      <c r="I395" s="7" t="str">
        <f>IFERROR(VLOOKUP(C395,macro!$B:$G,6,FALSE),"")</f>
        <v/>
      </c>
    </row>
    <row r="396" spans="3:9">
      <c r="C396" t="str">
        <f t="shared" si="6"/>
        <v>خدمات و نگهبانی-394</v>
      </c>
      <c r="D396" s="7">
        <v>394</v>
      </c>
      <c r="E396" s="7" t="str">
        <f>IFERROR(VLOOKUP($C396,macro!B:H,7,),"")</f>
        <v/>
      </c>
      <c r="F396" s="7" t="str">
        <f>IFERROR(VLOOKUP(E396,DATABASE!$B:$C,2,FALSE),"")</f>
        <v/>
      </c>
      <c r="G396" s="7" t="str">
        <f>IFERROR(VLOOKUP(E396,DATABASE!$B:$D,3,FALSE),"")</f>
        <v/>
      </c>
      <c r="H396" s="7" t="str">
        <f>IFERROR(VLOOKUP(C396,macro!$B:$K,10,FALSE),"")</f>
        <v/>
      </c>
      <c r="I396" s="7" t="str">
        <f>IFERROR(VLOOKUP(C396,macro!$B:$G,6,FALSE),"")</f>
        <v/>
      </c>
    </row>
    <row r="397" spans="3:9">
      <c r="C397" t="str">
        <f t="shared" si="6"/>
        <v>خدمات و نگهبانی-395</v>
      </c>
      <c r="D397" s="7">
        <v>395</v>
      </c>
      <c r="E397" s="7" t="str">
        <f>IFERROR(VLOOKUP($C397,macro!B:H,7,),"")</f>
        <v/>
      </c>
      <c r="F397" s="7" t="str">
        <f>IFERROR(VLOOKUP(E397,DATABASE!$B:$C,2,FALSE),"")</f>
        <v/>
      </c>
      <c r="G397" s="7" t="str">
        <f>IFERROR(VLOOKUP(E397,DATABASE!$B:$D,3,FALSE),"")</f>
        <v/>
      </c>
      <c r="H397" s="7" t="str">
        <f>IFERROR(VLOOKUP(C397,macro!$B:$K,10,FALSE),"")</f>
        <v/>
      </c>
      <c r="I397" s="7" t="str">
        <f>IFERROR(VLOOKUP(C397,macro!$B:$G,6,FALSE),"")</f>
        <v/>
      </c>
    </row>
    <row r="398" spans="3:9">
      <c r="C398" t="str">
        <f t="shared" si="6"/>
        <v>خدمات و نگهبانی-396</v>
      </c>
      <c r="D398" s="7">
        <v>396</v>
      </c>
      <c r="E398" s="7" t="str">
        <f>IFERROR(VLOOKUP($C398,macro!B:H,7,),"")</f>
        <v/>
      </c>
      <c r="F398" s="7" t="str">
        <f>IFERROR(VLOOKUP(E398,DATABASE!$B:$C,2,FALSE),"")</f>
        <v/>
      </c>
      <c r="G398" s="7" t="str">
        <f>IFERROR(VLOOKUP(E398,DATABASE!$B:$D,3,FALSE),"")</f>
        <v/>
      </c>
      <c r="H398" s="7" t="str">
        <f>IFERROR(VLOOKUP(C398,macro!$B:$K,10,FALSE),"")</f>
        <v/>
      </c>
      <c r="I398" s="7" t="str">
        <f>IFERROR(VLOOKUP(C398,macro!$B:$G,6,FALSE),"")</f>
        <v/>
      </c>
    </row>
    <row r="399" spans="3:9">
      <c r="C399" t="str">
        <f t="shared" si="6"/>
        <v>خدمات و نگهبانی-397</v>
      </c>
      <c r="D399" s="7">
        <v>397</v>
      </c>
      <c r="E399" s="7" t="str">
        <f>IFERROR(VLOOKUP($C399,macro!B:H,7,),"")</f>
        <v/>
      </c>
      <c r="F399" s="7" t="str">
        <f>IFERROR(VLOOKUP(E399,DATABASE!$B:$C,2,FALSE),"")</f>
        <v/>
      </c>
      <c r="G399" s="7" t="str">
        <f>IFERROR(VLOOKUP(E399,DATABASE!$B:$D,3,FALSE),"")</f>
        <v/>
      </c>
      <c r="H399" s="7" t="str">
        <f>IFERROR(VLOOKUP(C399,macro!$B:$K,10,FALSE),"")</f>
        <v/>
      </c>
      <c r="I399" s="7" t="str">
        <f>IFERROR(VLOOKUP(C399,macro!$B:$G,6,FALSE),"")</f>
        <v/>
      </c>
    </row>
    <row r="400" spans="3:9">
      <c r="C400" t="str">
        <f t="shared" si="6"/>
        <v>خدمات و نگهبانی-398</v>
      </c>
      <c r="D400" s="7">
        <v>398</v>
      </c>
      <c r="E400" s="7" t="str">
        <f>IFERROR(VLOOKUP($C400,macro!B:H,7,),"")</f>
        <v/>
      </c>
      <c r="F400" s="7" t="str">
        <f>IFERROR(VLOOKUP(E400,DATABASE!$B:$C,2,FALSE),"")</f>
        <v/>
      </c>
      <c r="G400" s="7" t="str">
        <f>IFERROR(VLOOKUP(E400,DATABASE!$B:$D,3,FALSE),"")</f>
        <v/>
      </c>
      <c r="H400" s="7" t="str">
        <f>IFERROR(VLOOKUP(C400,macro!$B:$K,10,FALSE),"")</f>
        <v/>
      </c>
      <c r="I400" s="7" t="str">
        <f>IFERROR(VLOOKUP(C400,macro!$B:$G,6,FALSE),"")</f>
        <v/>
      </c>
    </row>
    <row r="401" spans="3:9">
      <c r="C401" t="str">
        <f t="shared" si="6"/>
        <v>خدمات و نگهبانی-399</v>
      </c>
      <c r="D401" s="7">
        <v>399</v>
      </c>
      <c r="E401" s="7" t="str">
        <f>IFERROR(VLOOKUP($C401,macro!B:H,7,),"")</f>
        <v/>
      </c>
      <c r="F401" s="7" t="str">
        <f>IFERROR(VLOOKUP(E401,DATABASE!$B:$C,2,FALSE),"")</f>
        <v/>
      </c>
      <c r="G401" s="7" t="str">
        <f>IFERROR(VLOOKUP(E401,DATABASE!$B:$D,3,FALSE),"")</f>
        <v/>
      </c>
      <c r="H401" s="7" t="str">
        <f>IFERROR(VLOOKUP(C401,macro!$B:$K,10,FALSE),"")</f>
        <v/>
      </c>
      <c r="I401" s="7" t="str">
        <f>IFERROR(VLOOKUP(C401,macro!$B:$G,6,FALSE),"")</f>
        <v/>
      </c>
    </row>
    <row r="402" spans="3:9">
      <c r="C402" t="str">
        <f t="shared" si="6"/>
        <v>خدمات و نگهبانی-400</v>
      </c>
      <c r="D402" s="7">
        <v>400</v>
      </c>
      <c r="E402" s="7" t="str">
        <f>IFERROR(VLOOKUP($C402,macro!B:H,7,),"")</f>
        <v/>
      </c>
      <c r="F402" s="7" t="str">
        <f>IFERROR(VLOOKUP(E402,DATABASE!$B:$C,2,FALSE),"")</f>
        <v/>
      </c>
      <c r="G402" s="7" t="str">
        <f>IFERROR(VLOOKUP(E402,DATABASE!$B:$D,3,FALSE),"")</f>
        <v/>
      </c>
      <c r="H402" s="7" t="str">
        <f>IFERROR(VLOOKUP(C402,macro!$B:$K,10,FALSE),"")</f>
        <v/>
      </c>
      <c r="I402" s="7" t="str">
        <f>IFERROR(VLOOKUP(C402,macro!$B:$G,6,FALSE),"")</f>
        <v/>
      </c>
    </row>
    <row r="403" spans="3:9">
      <c r="C403" t="str">
        <f t="shared" si="6"/>
        <v>خدمات و نگهبانی-401</v>
      </c>
      <c r="D403" s="7">
        <v>401</v>
      </c>
      <c r="E403" s="7" t="str">
        <f>IFERROR(VLOOKUP($C403,macro!B:H,7,),"")</f>
        <v/>
      </c>
      <c r="F403" s="7" t="str">
        <f>IFERROR(VLOOKUP(E403,DATABASE!$B:$C,2,FALSE),"")</f>
        <v/>
      </c>
      <c r="G403" s="7" t="str">
        <f>IFERROR(VLOOKUP(E403,DATABASE!$B:$D,3,FALSE),"")</f>
        <v/>
      </c>
      <c r="H403" s="7" t="str">
        <f>IFERROR(VLOOKUP(C403,macro!$B:$K,10,FALSE),"")</f>
        <v/>
      </c>
      <c r="I403" s="7" t="str">
        <f>IFERROR(VLOOKUP(C403,macro!$B:$G,6,FALSE),"")</f>
        <v/>
      </c>
    </row>
    <row r="404" spans="3:9">
      <c r="C404" t="str">
        <f t="shared" si="6"/>
        <v>خدمات و نگهبانی-402</v>
      </c>
      <c r="D404" s="7">
        <v>402</v>
      </c>
      <c r="E404" s="7" t="str">
        <f>IFERROR(VLOOKUP($C404,macro!B:H,7,),"")</f>
        <v/>
      </c>
      <c r="F404" s="7" t="str">
        <f>IFERROR(VLOOKUP(E404,DATABASE!$B:$C,2,FALSE),"")</f>
        <v/>
      </c>
      <c r="G404" s="7" t="str">
        <f>IFERROR(VLOOKUP(E404,DATABASE!$B:$D,3,FALSE),"")</f>
        <v/>
      </c>
      <c r="H404" s="7" t="str">
        <f>IFERROR(VLOOKUP(C404,macro!$B:$K,10,FALSE),"")</f>
        <v/>
      </c>
      <c r="I404" s="7" t="str">
        <f>IFERROR(VLOOKUP(C404,macro!$B:$G,6,FALSE),"")</f>
        <v/>
      </c>
    </row>
    <row r="405" spans="3:9">
      <c r="C405" t="str">
        <f t="shared" si="6"/>
        <v>خدمات و نگهبانی-403</v>
      </c>
      <c r="D405" s="7">
        <v>403</v>
      </c>
      <c r="E405" s="7" t="str">
        <f>IFERROR(VLOOKUP($C405,macro!B:H,7,),"")</f>
        <v/>
      </c>
      <c r="F405" s="7" t="str">
        <f>IFERROR(VLOOKUP(E405,DATABASE!$B:$C,2,FALSE),"")</f>
        <v/>
      </c>
      <c r="G405" s="7" t="str">
        <f>IFERROR(VLOOKUP(E405,DATABASE!$B:$D,3,FALSE),"")</f>
        <v/>
      </c>
      <c r="H405" s="7" t="str">
        <f>IFERROR(VLOOKUP(C405,macro!$B:$K,10,FALSE),"")</f>
        <v/>
      </c>
      <c r="I405" s="7" t="str">
        <f>IFERROR(VLOOKUP(C405,macro!$B:$G,6,FALSE),"")</f>
        <v/>
      </c>
    </row>
    <row r="406" spans="3:9">
      <c r="C406" t="str">
        <f t="shared" si="6"/>
        <v>خدمات و نگهبانی-404</v>
      </c>
      <c r="D406" s="7">
        <v>404</v>
      </c>
      <c r="E406" s="7" t="str">
        <f>IFERROR(VLOOKUP($C406,macro!B:H,7,),"")</f>
        <v/>
      </c>
      <c r="F406" s="7" t="str">
        <f>IFERROR(VLOOKUP(E406,DATABASE!$B:$C,2,FALSE),"")</f>
        <v/>
      </c>
      <c r="G406" s="7" t="str">
        <f>IFERROR(VLOOKUP(E406,DATABASE!$B:$D,3,FALSE),"")</f>
        <v/>
      </c>
      <c r="H406" s="7" t="str">
        <f>IFERROR(VLOOKUP(C406,macro!$B:$K,10,FALSE),"")</f>
        <v/>
      </c>
      <c r="I406" s="7" t="str">
        <f>IFERROR(VLOOKUP(C406,macro!$B:$G,6,FALSE),"")</f>
        <v/>
      </c>
    </row>
    <row r="407" spans="3:9">
      <c r="C407" t="str">
        <f t="shared" si="6"/>
        <v>خدمات و نگهبانی-405</v>
      </c>
      <c r="D407" s="7">
        <v>405</v>
      </c>
      <c r="E407" s="7" t="str">
        <f>IFERROR(VLOOKUP($C407,macro!B:H,7,),"")</f>
        <v/>
      </c>
      <c r="F407" s="7" t="str">
        <f>IFERROR(VLOOKUP(E407,DATABASE!$B:$C,2,FALSE),"")</f>
        <v/>
      </c>
      <c r="G407" s="7" t="str">
        <f>IFERROR(VLOOKUP(E407,DATABASE!$B:$D,3,FALSE),"")</f>
        <v/>
      </c>
      <c r="H407" s="7" t="str">
        <f>IFERROR(VLOOKUP(C407,macro!$B:$K,10,FALSE),"")</f>
        <v/>
      </c>
      <c r="I407" s="7" t="str">
        <f>IFERROR(VLOOKUP(C407,macro!$B:$G,6,FALSE),"")</f>
        <v/>
      </c>
    </row>
    <row r="408" spans="3:9">
      <c r="C408" t="str">
        <f t="shared" si="6"/>
        <v>خدمات و نگهبانی-406</v>
      </c>
      <c r="D408" s="7">
        <v>406</v>
      </c>
      <c r="E408" s="7" t="str">
        <f>IFERROR(VLOOKUP($C408,macro!B:H,7,),"")</f>
        <v/>
      </c>
      <c r="F408" s="7" t="str">
        <f>IFERROR(VLOOKUP(E408,DATABASE!$B:$C,2,FALSE),"")</f>
        <v/>
      </c>
      <c r="G408" s="7" t="str">
        <f>IFERROR(VLOOKUP(E408,DATABASE!$B:$D,3,FALSE),"")</f>
        <v/>
      </c>
      <c r="H408" s="7" t="str">
        <f>IFERROR(VLOOKUP(C408,macro!$B:$K,10,FALSE),"")</f>
        <v/>
      </c>
      <c r="I408" s="7" t="str">
        <f>IFERROR(VLOOKUP(C408,macro!$B:$G,6,FALSE),"")</f>
        <v/>
      </c>
    </row>
    <row r="409" spans="3:9">
      <c r="C409" t="str">
        <f t="shared" si="6"/>
        <v>خدمات و نگهبانی-407</v>
      </c>
      <c r="D409" s="7">
        <v>407</v>
      </c>
      <c r="E409" s="7" t="str">
        <f>IFERROR(VLOOKUP($C409,macro!B:H,7,),"")</f>
        <v/>
      </c>
      <c r="F409" s="7" t="str">
        <f>IFERROR(VLOOKUP(E409,DATABASE!$B:$C,2,FALSE),"")</f>
        <v/>
      </c>
      <c r="G409" s="7" t="str">
        <f>IFERROR(VLOOKUP(E409,DATABASE!$B:$D,3,FALSE),"")</f>
        <v/>
      </c>
      <c r="H409" s="7" t="str">
        <f>IFERROR(VLOOKUP(C409,macro!$B:$K,10,FALSE),"")</f>
        <v/>
      </c>
      <c r="I409" s="7" t="str">
        <f>IFERROR(VLOOKUP(C409,macro!$B:$G,6,FALSE),"")</f>
        <v/>
      </c>
    </row>
    <row r="410" spans="3:9">
      <c r="C410" t="str">
        <f t="shared" si="6"/>
        <v>خدمات و نگهبانی-408</v>
      </c>
      <c r="D410" s="7">
        <v>408</v>
      </c>
      <c r="E410" s="7" t="str">
        <f>IFERROR(VLOOKUP($C410,macro!B:H,7,),"")</f>
        <v/>
      </c>
      <c r="F410" s="7" t="str">
        <f>IFERROR(VLOOKUP(E410,DATABASE!$B:$C,2,FALSE),"")</f>
        <v/>
      </c>
      <c r="G410" s="7" t="str">
        <f>IFERROR(VLOOKUP(E410,DATABASE!$B:$D,3,FALSE),"")</f>
        <v/>
      </c>
      <c r="H410" s="7" t="str">
        <f>IFERROR(VLOOKUP(C410,macro!$B:$K,10,FALSE),"")</f>
        <v/>
      </c>
      <c r="I410" s="7" t="str">
        <f>IFERROR(VLOOKUP(C410,macro!$B:$G,6,FALSE),"")</f>
        <v/>
      </c>
    </row>
    <row r="411" spans="3:9">
      <c r="C411" t="str">
        <f t="shared" si="6"/>
        <v>خدمات و نگهبانی-409</v>
      </c>
      <c r="D411" s="7">
        <v>409</v>
      </c>
      <c r="E411" s="7" t="str">
        <f>IFERROR(VLOOKUP($C411,macro!B:H,7,),"")</f>
        <v/>
      </c>
      <c r="F411" s="7" t="str">
        <f>IFERROR(VLOOKUP(E411,DATABASE!$B:$C,2,FALSE),"")</f>
        <v/>
      </c>
      <c r="G411" s="7" t="str">
        <f>IFERROR(VLOOKUP(E411,DATABASE!$B:$D,3,FALSE),"")</f>
        <v/>
      </c>
      <c r="H411" s="7" t="str">
        <f>IFERROR(VLOOKUP(C411,macro!$B:$K,10,FALSE),"")</f>
        <v/>
      </c>
      <c r="I411" s="7" t="str">
        <f>IFERROR(VLOOKUP(C411,macro!$B:$G,6,FALSE),"")</f>
        <v/>
      </c>
    </row>
    <row r="412" spans="3:9">
      <c r="C412" t="str">
        <f t="shared" si="6"/>
        <v>خدمات و نگهبانی-410</v>
      </c>
      <c r="D412" s="7">
        <v>410</v>
      </c>
      <c r="E412" s="7" t="str">
        <f>IFERROR(VLOOKUP($C412,macro!B:H,7,),"")</f>
        <v/>
      </c>
      <c r="F412" s="7" t="str">
        <f>IFERROR(VLOOKUP(E412,DATABASE!$B:$C,2,FALSE),"")</f>
        <v/>
      </c>
      <c r="G412" s="7" t="str">
        <f>IFERROR(VLOOKUP(E412,DATABASE!$B:$D,3,FALSE),"")</f>
        <v/>
      </c>
      <c r="H412" s="7" t="str">
        <f>IFERROR(VLOOKUP(C412,macro!$B:$K,10,FALSE),"")</f>
        <v/>
      </c>
      <c r="I412" s="7" t="str">
        <f>IFERROR(VLOOKUP(C412,macro!$B:$G,6,FALSE),"")</f>
        <v/>
      </c>
    </row>
    <row r="413" spans="3:9">
      <c r="C413" t="str">
        <f t="shared" si="6"/>
        <v>خدمات و نگهبانی-411</v>
      </c>
      <c r="D413" s="7">
        <v>411</v>
      </c>
      <c r="E413" s="7" t="str">
        <f>IFERROR(VLOOKUP($C413,macro!B:H,7,),"")</f>
        <v/>
      </c>
      <c r="F413" s="7" t="str">
        <f>IFERROR(VLOOKUP(E413,DATABASE!$B:$C,2,FALSE),"")</f>
        <v/>
      </c>
      <c r="G413" s="7" t="str">
        <f>IFERROR(VLOOKUP(E413,DATABASE!$B:$D,3,FALSE),"")</f>
        <v/>
      </c>
      <c r="H413" s="7" t="str">
        <f>IFERROR(VLOOKUP(C413,macro!$B:$K,10,FALSE),"")</f>
        <v/>
      </c>
      <c r="I413" s="7" t="str">
        <f>IFERROR(VLOOKUP(C413,macro!$B:$G,6,FALSE),"")</f>
        <v/>
      </c>
    </row>
    <row r="414" spans="3:9">
      <c r="C414" t="str">
        <f t="shared" si="6"/>
        <v>خدمات و نگهبانی-412</v>
      </c>
      <c r="D414" s="7">
        <v>412</v>
      </c>
      <c r="E414" s="7" t="str">
        <f>IFERROR(VLOOKUP($C414,macro!B:H,7,),"")</f>
        <v/>
      </c>
      <c r="F414" s="7" t="str">
        <f>IFERROR(VLOOKUP(E414,DATABASE!$B:$C,2,FALSE),"")</f>
        <v/>
      </c>
      <c r="G414" s="7" t="str">
        <f>IFERROR(VLOOKUP(E414,DATABASE!$B:$D,3,FALSE),"")</f>
        <v/>
      </c>
      <c r="H414" s="7" t="str">
        <f>IFERROR(VLOOKUP(C414,macro!$B:$K,10,FALSE),"")</f>
        <v/>
      </c>
      <c r="I414" s="7" t="str">
        <f>IFERROR(VLOOKUP(C414,macro!$B:$G,6,FALSE),"")</f>
        <v/>
      </c>
    </row>
    <row r="415" spans="3:9">
      <c r="C415" t="str">
        <f t="shared" si="6"/>
        <v>خدمات و نگهبانی-413</v>
      </c>
      <c r="D415" s="7">
        <v>413</v>
      </c>
      <c r="E415" s="7" t="str">
        <f>IFERROR(VLOOKUP($C415,macro!B:H,7,),"")</f>
        <v/>
      </c>
      <c r="F415" s="7" t="str">
        <f>IFERROR(VLOOKUP(E415,DATABASE!$B:$C,2,FALSE),"")</f>
        <v/>
      </c>
      <c r="G415" s="7" t="str">
        <f>IFERROR(VLOOKUP(E415,DATABASE!$B:$D,3,FALSE),"")</f>
        <v/>
      </c>
      <c r="H415" s="7" t="str">
        <f>IFERROR(VLOOKUP(C415,macro!$B:$K,10,FALSE),"")</f>
        <v/>
      </c>
      <c r="I415" s="7" t="str">
        <f>IFERROR(VLOOKUP(C415,macro!$B:$G,6,FALSE),"")</f>
        <v/>
      </c>
    </row>
    <row r="416" spans="3:9">
      <c r="C416" t="str">
        <f t="shared" si="6"/>
        <v>خدمات و نگهبانی-414</v>
      </c>
      <c r="D416" s="7">
        <v>414</v>
      </c>
      <c r="E416" s="7" t="str">
        <f>IFERROR(VLOOKUP($C416,macro!B:H,7,),"")</f>
        <v/>
      </c>
      <c r="F416" s="7" t="str">
        <f>IFERROR(VLOOKUP(E416,DATABASE!$B:$C,2,FALSE),"")</f>
        <v/>
      </c>
      <c r="G416" s="7" t="str">
        <f>IFERROR(VLOOKUP(E416,DATABASE!$B:$D,3,FALSE),"")</f>
        <v/>
      </c>
      <c r="H416" s="7" t="str">
        <f>IFERROR(VLOOKUP(C416,macro!$B:$K,10,FALSE),"")</f>
        <v/>
      </c>
      <c r="I416" s="7" t="str">
        <f>IFERROR(VLOOKUP(C416,macro!$B:$G,6,FALSE),"")</f>
        <v/>
      </c>
    </row>
    <row r="417" spans="3:9">
      <c r="C417" t="str">
        <f t="shared" si="6"/>
        <v>خدمات و نگهبانی-415</v>
      </c>
      <c r="D417" s="7">
        <v>415</v>
      </c>
      <c r="E417" s="7" t="str">
        <f>IFERROR(VLOOKUP($C417,macro!B:H,7,),"")</f>
        <v/>
      </c>
      <c r="F417" s="7" t="str">
        <f>IFERROR(VLOOKUP(E417,DATABASE!$B:$C,2,FALSE),"")</f>
        <v/>
      </c>
      <c r="G417" s="7" t="str">
        <f>IFERROR(VLOOKUP(E417,DATABASE!$B:$D,3,FALSE),"")</f>
        <v/>
      </c>
      <c r="H417" s="7" t="str">
        <f>IFERROR(VLOOKUP(C417,macro!$B:$K,10,FALSE),"")</f>
        <v/>
      </c>
      <c r="I417" s="7" t="str">
        <f>IFERROR(VLOOKUP(C417,macro!$B:$G,6,FALSE),"")</f>
        <v/>
      </c>
    </row>
    <row r="418" spans="3:9">
      <c r="C418" t="str">
        <f t="shared" si="6"/>
        <v>خدمات و نگهبانی-416</v>
      </c>
      <c r="D418" s="7">
        <v>416</v>
      </c>
      <c r="E418" s="7" t="str">
        <f>IFERROR(VLOOKUP($C418,macro!B:H,7,),"")</f>
        <v/>
      </c>
      <c r="F418" s="7" t="str">
        <f>IFERROR(VLOOKUP(E418,DATABASE!$B:$C,2,FALSE),"")</f>
        <v/>
      </c>
      <c r="G418" s="7" t="str">
        <f>IFERROR(VLOOKUP(E418,DATABASE!$B:$D,3,FALSE),"")</f>
        <v/>
      </c>
      <c r="H418" s="7" t="str">
        <f>IFERROR(VLOOKUP(C418,macro!$B:$K,10,FALSE),"")</f>
        <v/>
      </c>
      <c r="I418" s="7" t="str">
        <f>IFERROR(VLOOKUP(C418,macro!$B:$G,6,FALSE),"")</f>
        <v/>
      </c>
    </row>
    <row r="419" spans="3:9">
      <c r="C419" t="str">
        <f t="shared" si="6"/>
        <v>خدمات و نگهبانی-417</v>
      </c>
      <c r="D419" s="7">
        <v>417</v>
      </c>
      <c r="E419" s="7" t="str">
        <f>IFERROR(VLOOKUP($C419,macro!B:H,7,),"")</f>
        <v/>
      </c>
      <c r="F419" s="7" t="str">
        <f>IFERROR(VLOOKUP(E419,DATABASE!$B:$C,2,FALSE),"")</f>
        <v/>
      </c>
      <c r="G419" s="7" t="str">
        <f>IFERROR(VLOOKUP(E419,DATABASE!$B:$D,3,FALSE),"")</f>
        <v/>
      </c>
      <c r="H419" s="7" t="str">
        <f>IFERROR(VLOOKUP(C419,macro!$B:$K,10,FALSE),"")</f>
        <v/>
      </c>
      <c r="I419" s="7" t="str">
        <f>IFERROR(VLOOKUP(C419,macro!$B:$G,6,FALSE),"")</f>
        <v/>
      </c>
    </row>
    <row r="420" spans="3:9">
      <c r="C420" t="str">
        <f t="shared" si="6"/>
        <v>خدمات و نگهبانی-418</v>
      </c>
      <c r="D420" s="7">
        <v>418</v>
      </c>
      <c r="E420" s="7" t="str">
        <f>IFERROR(VLOOKUP($C420,macro!B:H,7,),"")</f>
        <v/>
      </c>
      <c r="F420" s="7" t="str">
        <f>IFERROR(VLOOKUP(E420,DATABASE!$B:$C,2,FALSE),"")</f>
        <v/>
      </c>
      <c r="G420" s="7" t="str">
        <f>IFERROR(VLOOKUP(E420,DATABASE!$B:$D,3,FALSE),"")</f>
        <v/>
      </c>
      <c r="H420" s="7" t="str">
        <f>IFERROR(VLOOKUP(C420,macro!$B:$K,10,FALSE),"")</f>
        <v/>
      </c>
      <c r="I420" s="7" t="str">
        <f>IFERROR(VLOOKUP(C420,macro!$B:$G,6,FALSE),"")</f>
        <v/>
      </c>
    </row>
    <row r="421" spans="3:9">
      <c r="C421" t="str">
        <f t="shared" si="6"/>
        <v>خدمات و نگهبانی-419</v>
      </c>
      <c r="D421" s="7">
        <v>419</v>
      </c>
      <c r="E421" s="7" t="str">
        <f>IFERROR(VLOOKUP($C421,macro!B:H,7,),"")</f>
        <v/>
      </c>
      <c r="F421" s="7" t="str">
        <f>IFERROR(VLOOKUP(E421,DATABASE!$B:$C,2,FALSE),"")</f>
        <v/>
      </c>
      <c r="G421" s="7" t="str">
        <f>IFERROR(VLOOKUP(E421,DATABASE!$B:$D,3,FALSE),"")</f>
        <v/>
      </c>
      <c r="H421" s="7" t="str">
        <f>IFERROR(VLOOKUP(C421,macro!$B:$K,10,FALSE),"")</f>
        <v/>
      </c>
      <c r="I421" s="7" t="str">
        <f>IFERROR(VLOOKUP(C421,macro!$B:$G,6,FALSE),"")</f>
        <v/>
      </c>
    </row>
    <row r="422" spans="3:9">
      <c r="C422" t="str">
        <f t="shared" si="6"/>
        <v>خدمات و نگهبانی-420</v>
      </c>
      <c r="D422" s="7">
        <v>420</v>
      </c>
      <c r="E422" s="7" t="str">
        <f>IFERROR(VLOOKUP($C422,macro!B:H,7,),"")</f>
        <v/>
      </c>
      <c r="F422" s="7" t="str">
        <f>IFERROR(VLOOKUP(E422,DATABASE!$B:$C,2,FALSE),"")</f>
        <v/>
      </c>
      <c r="G422" s="7" t="str">
        <f>IFERROR(VLOOKUP(E422,DATABASE!$B:$D,3,FALSE),"")</f>
        <v/>
      </c>
      <c r="H422" s="7" t="str">
        <f>IFERROR(VLOOKUP(C422,macro!$B:$K,10,FALSE),"")</f>
        <v/>
      </c>
      <c r="I422" s="7" t="str">
        <f>IFERROR(VLOOKUP(C422,macro!$B:$G,6,FALSE),"")</f>
        <v/>
      </c>
    </row>
    <row r="423" spans="3:9">
      <c r="C423" t="str">
        <f t="shared" si="6"/>
        <v>خدمات و نگهبانی-421</v>
      </c>
      <c r="D423" s="7">
        <v>421</v>
      </c>
      <c r="E423" s="7" t="str">
        <f>IFERROR(VLOOKUP($C423,macro!B:H,7,),"")</f>
        <v/>
      </c>
      <c r="F423" s="7" t="str">
        <f>IFERROR(VLOOKUP(E423,DATABASE!$B:$C,2,FALSE),"")</f>
        <v/>
      </c>
      <c r="G423" s="7" t="str">
        <f>IFERROR(VLOOKUP(E423,DATABASE!$B:$D,3,FALSE),"")</f>
        <v/>
      </c>
      <c r="H423" s="7" t="str">
        <f>IFERROR(VLOOKUP(C423,macro!$B:$K,10,FALSE),"")</f>
        <v/>
      </c>
      <c r="I423" s="7" t="str">
        <f>IFERROR(VLOOKUP(C423,macro!$B:$G,6,FALSE),"")</f>
        <v/>
      </c>
    </row>
    <row r="424" spans="3:9">
      <c r="C424" t="str">
        <f t="shared" si="6"/>
        <v>خدمات و نگهبانی-422</v>
      </c>
      <c r="D424" s="7">
        <v>422</v>
      </c>
      <c r="E424" s="7" t="str">
        <f>IFERROR(VLOOKUP($C424,macro!B:H,7,),"")</f>
        <v/>
      </c>
      <c r="F424" s="7" t="str">
        <f>IFERROR(VLOOKUP(E424,DATABASE!$B:$C,2,FALSE),"")</f>
        <v/>
      </c>
      <c r="G424" s="7" t="str">
        <f>IFERROR(VLOOKUP(E424,DATABASE!$B:$D,3,FALSE),"")</f>
        <v/>
      </c>
      <c r="H424" s="7" t="str">
        <f>IFERROR(VLOOKUP(C424,macro!$B:$K,10,FALSE),"")</f>
        <v/>
      </c>
      <c r="I424" s="7" t="str">
        <f>IFERROR(VLOOKUP(C424,macro!$B:$G,6,FALSE),"")</f>
        <v/>
      </c>
    </row>
    <row r="425" spans="3:9">
      <c r="C425" t="str">
        <f t="shared" si="6"/>
        <v>خدمات و نگهبانی-423</v>
      </c>
      <c r="D425" s="7">
        <v>423</v>
      </c>
      <c r="E425" s="7" t="str">
        <f>IFERROR(VLOOKUP($C425,macro!B:H,7,),"")</f>
        <v/>
      </c>
      <c r="F425" s="7" t="str">
        <f>IFERROR(VLOOKUP(E425,DATABASE!$B:$C,2,FALSE),"")</f>
        <v/>
      </c>
      <c r="G425" s="7" t="str">
        <f>IFERROR(VLOOKUP(E425,DATABASE!$B:$D,3,FALSE),"")</f>
        <v/>
      </c>
      <c r="H425" s="7" t="str">
        <f>IFERROR(VLOOKUP(C425,macro!$B:$K,10,FALSE),"")</f>
        <v/>
      </c>
      <c r="I425" s="7" t="str">
        <f>IFERROR(VLOOKUP(C425,macro!$B:$G,6,FALSE),"")</f>
        <v/>
      </c>
    </row>
    <row r="426" spans="3:9">
      <c r="C426" t="str">
        <f t="shared" si="6"/>
        <v>خدمات و نگهبانی-424</v>
      </c>
      <c r="D426" s="7">
        <v>424</v>
      </c>
      <c r="E426" s="7" t="str">
        <f>IFERROR(VLOOKUP($C426,macro!B:H,7,),"")</f>
        <v/>
      </c>
      <c r="F426" s="7" t="str">
        <f>IFERROR(VLOOKUP(E426,DATABASE!$B:$C,2,FALSE),"")</f>
        <v/>
      </c>
      <c r="G426" s="7" t="str">
        <f>IFERROR(VLOOKUP(E426,DATABASE!$B:$D,3,FALSE),"")</f>
        <v/>
      </c>
      <c r="H426" s="7" t="str">
        <f>IFERROR(VLOOKUP(C426,macro!$B:$K,10,FALSE),"")</f>
        <v/>
      </c>
      <c r="I426" s="7" t="str">
        <f>IFERROR(VLOOKUP(C426,macro!$B:$G,6,FALSE),"")</f>
        <v/>
      </c>
    </row>
    <row r="427" spans="3:9">
      <c r="C427" t="str">
        <f t="shared" si="6"/>
        <v>خدمات و نگهبانی-425</v>
      </c>
      <c r="D427" s="7">
        <v>425</v>
      </c>
      <c r="E427" s="7" t="str">
        <f>IFERROR(VLOOKUP($C427,macro!B:H,7,),"")</f>
        <v/>
      </c>
      <c r="F427" s="7" t="str">
        <f>IFERROR(VLOOKUP(E427,DATABASE!$B:$C,2,FALSE),"")</f>
        <v/>
      </c>
      <c r="G427" s="7" t="str">
        <f>IFERROR(VLOOKUP(E427,DATABASE!$B:$D,3,FALSE),"")</f>
        <v/>
      </c>
      <c r="H427" s="7" t="str">
        <f>IFERROR(VLOOKUP(C427,macro!$B:$K,10,FALSE),"")</f>
        <v/>
      </c>
      <c r="I427" s="7" t="str">
        <f>IFERROR(VLOOKUP(C427,macro!$B:$G,6,FALSE),"")</f>
        <v/>
      </c>
    </row>
    <row r="428" spans="3:9">
      <c r="C428" t="str">
        <f t="shared" si="6"/>
        <v>خدمات و نگهبانی-426</v>
      </c>
      <c r="D428" s="7">
        <v>426</v>
      </c>
      <c r="E428" s="7" t="str">
        <f>IFERROR(VLOOKUP($C428,macro!B:H,7,),"")</f>
        <v/>
      </c>
      <c r="F428" s="7" t="str">
        <f>IFERROR(VLOOKUP(E428,DATABASE!$B:$C,2,FALSE),"")</f>
        <v/>
      </c>
      <c r="G428" s="7" t="str">
        <f>IFERROR(VLOOKUP(E428,DATABASE!$B:$D,3,FALSE),"")</f>
        <v/>
      </c>
      <c r="H428" s="7" t="str">
        <f>IFERROR(VLOOKUP(C428,macro!$B:$K,10,FALSE),"")</f>
        <v/>
      </c>
      <c r="I428" s="7" t="str">
        <f>IFERROR(VLOOKUP(C428,macro!$B:$G,6,FALSE),"")</f>
        <v/>
      </c>
    </row>
    <row r="429" spans="3:9">
      <c r="C429" t="str">
        <f t="shared" si="6"/>
        <v>خدمات و نگهبانی-427</v>
      </c>
      <c r="D429" s="7">
        <v>427</v>
      </c>
      <c r="E429" s="7" t="str">
        <f>IFERROR(VLOOKUP($C429,macro!B:H,7,),"")</f>
        <v/>
      </c>
      <c r="F429" s="7" t="str">
        <f>IFERROR(VLOOKUP(E429,DATABASE!$B:$C,2,FALSE),"")</f>
        <v/>
      </c>
      <c r="G429" s="7" t="str">
        <f>IFERROR(VLOOKUP(E429,DATABASE!$B:$D,3,FALSE),"")</f>
        <v/>
      </c>
      <c r="H429" s="7" t="str">
        <f>IFERROR(VLOOKUP(C429,macro!$B:$K,10,FALSE),"")</f>
        <v/>
      </c>
      <c r="I429" s="7" t="str">
        <f>IFERROR(VLOOKUP(C429,macro!$B:$G,6,FALSE),"")</f>
        <v/>
      </c>
    </row>
    <row r="430" spans="3:9">
      <c r="C430" t="str">
        <f t="shared" si="6"/>
        <v>خدمات و نگهبانی-428</v>
      </c>
      <c r="D430" s="7">
        <v>428</v>
      </c>
      <c r="E430" s="7" t="str">
        <f>IFERROR(VLOOKUP($C430,macro!B:H,7,),"")</f>
        <v/>
      </c>
      <c r="F430" s="7" t="str">
        <f>IFERROR(VLOOKUP(E430,DATABASE!$B:$C,2,FALSE),"")</f>
        <v/>
      </c>
      <c r="G430" s="7" t="str">
        <f>IFERROR(VLOOKUP(E430,DATABASE!$B:$D,3,FALSE),"")</f>
        <v/>
      </c>
      <c r="H430" s="7" t="str">
        <f>IFERROR(VLOOKUP(C430,macro!$B:$K,10,FALSE),"")</f>
        <v/>
      </c>
      <c r="I430" s="7" t="str">
        <f>IFERROR(VLOOKUP(C430,macro!$B:$G,6,FALSE),"")</f>
        <v/>
      </c>
    </row>
    <row r="431" spans="3:9">
      <c r="C431" t="str">
        <f t="shared" si="6"/>
        <v>خدمات و نگهبانی-429</v>
      </c>
      <c r="D431" s="7">
        <v>429</v>
      </c>
      <c r="E431" s="7" t="str">
        <f>IFERROR(VLOOKUP($C431,macro!B:H,7,),"")</f>
        <v/>
      </c>
      <c r="F431" s="7" t="str">
        <f>IFERROR(VLOOKUP(E431,DATABASE!$B:$C,2,FALSE),"")</f>
        <v/>
      </c>
      <c r="G431" s="7" t="str">
        <f>IFERROR(VLOOKUP(E431,DATABASE!$B:$D,3,FALSE),"")</f>
        <v/>
      </c>
      <c r="H431" s="7" t="str">
        <f>IFERROR(VLOOKUP(C431,macro!$B:$K,10,FALSE),"")</f>
        <v/>
      </c>
      <c r="I431" s="7" t="str">
        <f>IFERROR(VLOOKUP(C431,macro!$B:$G,6,FALSE),"")</f>
        <v/>
      </c>
    </row>
    <row r="432" spans="3:9">
      <c r="C432" t="str">
        <f t="shared" si="6"/>
        <v>خدمات و نگهبانی-430</v>
      </c>
      <c r="D432" s="7">
        <v>430</v>
      </c>
      <c r="E432" s="7" t="str">
        <f>IFERROR(VLOOKUP($C432,macro!B:H,7,),"")</f>
        <v/>
      </c>
      <c r="F432" s="7" t="str">
        <f>IFERROR(VLOOKUP(E432,DATABASE!$B:$C,2,FALSE),"")</f>
        <v/>
      </c>
      <c r="G432" s="7" t="str">
        <f>IFERROR(VLOOKUP(E432,DATABASE!$B:$D,3,FALSE),"")</f>
        <v/>
      </c>
      <c r="H432" s="7" t="str">
        <f>IFERROR(VLOOKUP(C432,macro!$B:$K,10,FALSE),"")</f>
        <v/>
      </c>
      <c r="I432" s="7" t="str">
        <f>IFERROR(VLOOKUP(C432,macro!$B:$G,6,FALSE),"")</f>
        <v/>
      </c>
    </row>
    <row r="433" spans="3:9">
      <c r="C433" t="str">
        <f t="shared" si="6"/>
        <v>خدمات و نگهبانی-431</v>
      </c>
      <c r="D433" s="7">
        <v>431</v>
      </c>
      <c r="E433" s="7" t="str">
        <f>IFERROR(VLOOKUP($C433,macro!B:H,7,),"")</f>
        <v/>
      </c>
      <c r="F433" s="7" t="str">
        <f>IFERROR(VLOOKUP(E433,DATABASE!$B:$C,2,FALSE),"")</f>
        <v/>
      </c>
      <c r="G433" s="7" t="str">
        <f>IFERROR(VLOOKUP(E433,DATABASE!$B:$D,3,FALSE),"")</f>
        <v/>
      </c>
      <c r="H433" s="7" t="str">
        <f>IFERROR(VLOOKUP(C433,macro!$B:$K,10,FALSE),"")</f>
        <v/>
      </c>
      <c r="I433" s="7" t="str">
        <f>IFERROR(VLOOKUP(C433,macro!$B:$G,6,FALSE),"")</f>
        <v/>
      </c>
    </row>
    <row r="434" spans="3:9">
      <c r="C434" t="str">
        <f t="shared" si="6"/>
        <v>خدمات و نگهبانی-432</v>
      </c>
      <c r="D434" s="7">
        <v>432</v>
      </c>
      <c r="E434" s="7" t="str">
        <f>IFERROR(VLOOKUP($C434,macro!B:H,7,),"")</f>
        <v/>
      </c>
      <c r="F434" s="7" t="str">
        <f>IFERROR(VLOOKUP(E434,DATABASE!$B:$C,2,FALSE),"")</f>
        <v/>
      </c>
      <c r="G434" s="7" t="str">
        <f>IFERROR(VLOOKUP(E434,DATABASE!$B:$D,3,FALSE),"")</f>
        <v/>
      </c>
      <c r="H434" s="7" t="str">
        <f>IFERROR(VLOOKUP(C434,macro!$B:$K,10,FALSE),"")</f>
        <v/>
      </c>
      <c r="I434" s="7" t="str">
        <f>IFERROR(VLOOKUP(C434,macro!$B:$G,6,FALSE),"")</f>
        <v/>
      </c>
    </row>
    <row r="435" spans="3:9">
      <c r="C435" t="str">
        <f t="shared" si="6"/>
        <v>خدمات و نگهبانی-433</v>
      </c>
      <c r="D435" s="7">
        <v>433</v>
      </c>
      <c r="E435" s="7" t="str">
        <f>IFERROR(VLOOKUP($C435,macro!B:H,7,),"")</f>
        <v/>
      </c>
      <c r="F435" s="7" t="str">
        <f>IFERROR(VLOOKUP(E435,DATABASE!$B:$C,2,FALSE),"")</f>
        <v/>
      </c>
      <c r="G435" s="7" t="str">
        <f>IFERROR(VLOOKUP(E435,DATABASE!$B:$D,3,FALSE),"")</f>
        <v/>
      </c>
      <c r="H435" s="7" t="str">
        <f>IFERROR(VLOOKUP(C435,macro!$B:$K,10,FALSE),"")</f>
        <v/>
      </c>
      <c r="I435" s="7" t="str">
        <f>IFERROR(VLOOKUP(C435,macro!$B:$G,6,FALSE),"")</f>
        <v/>
      </c>
    </row>
    <row r="436" spans="3:9">
      <c r="C436" t="str">
        <f t="shared" si="6"/>
        <v>خدمات و نگهبانی-434</v>
      </c>
      <c r="D436" s="7">
        <v>434</v>
      </c>
      <c r="E436" s="7" t="str">
        <f>IFERROR(VLOOKUP($C436,macro!B:H,7,),"")</f>
        <v/>
      </c>
      <c r="F436" s="7" t="str">
        <f>IFERROR(VLOOKUP(E436,DATABASE!$B:$C,2,FALSE),"")</f>
        <v/>
      </c>
      <c r="G436" s="7" t="str">
        <f>IFERROR(VLOOKUP(E436,DATABASE!$B:$D,3,FALSE),"")</f>
        <v/>
      </c>
      <c r="H436" s="7" t="str">
        <f>IFERROR(VLOOKUP(C436,macro!$B:$K,10,FALSE),"")</f>
        <v/>
      </c>
      <c r="I436" s="7" t="str">
        <f>IFERROR(VLOOKUP(C436,macro!$B:$G,6,FALSE),"")</f>
        <v/>
      </c>
    </row>
    <row r="437" spans="3:9">
      <c r="C437" t="str">
        <f t="shared" si="6"/>
        <v>خدمات و نگهبانی-435</v>
      </c>
      <c r="D437" s="7">
        <v>435</v>
      </c>
      <c r="E437" s="7" t="str">
        <f>IFERROR(VLOOKUP($C437,macro!B:H,7,),"")</f>
        <v/>
      </c>
      <c r="F437" s="7" t="str">
        <f>IFERROR(VLOOKUP(E437,DATABASE!$B:$C,2,FALSE),"")</f>
        <v/>
      </c>
      <c r="G437" s="7" t="str">
        <f>IFERROR(VLOOKUP(E437,DATABASE!$B:$D,3,FALSE),"")</f>
        <v/>
      </c>
      <c r="H437" s="7" t="str">
        <f>IFERROR(VLOOKUP(C437,macro!$B:$K,10,FALSE),"")</f>
        <v/>
      </c>
      <c r="I437" s="7" t="str">
        <f>IFERROR(VLOOKUP(C437,macro!$B:$G,6,FALSE),"")</f>
        <v/>
      </c>
    </row>
    <row r="438" spans="3:9">
      <c r="C438" t="str">
        <f t="shared" si="6"/>
        <v>خدمات و نگهبانی-436</v>
      </c>
      <c r="D438" s="7">
        <v>436</v>
      </c>
      <c r="E438" s="7" t="str">
        <f>IFERROR(VLOOKUP($C438,macro!B:H,7,),"")</f>
        <v/>
      </c>
      <c r="F438" s="7" t="str">
        <f>IFERROR(VLOOKUP(E438,DATABASE!$B:$C,2,FALSE),"")</f>
        <v/>
      </c>
      <c r="G438" s="7" t="str">
        <f>IFERROR(VLOOKUP(E438,DATABASE!$B:$D,3,FALSE),"")</f>
        <v/>
      </c>
      <c r="H438" s="7" t="str">
        <f>IFERROR(VLOOKUP(C438,macro!$B:$K,10,FALSE),"")</f>
        <v/>
      </c>
      <c r="I438" s="7" t="str">
        <f>IFERROR(VLOOKUP(C438,macro!$B:$G,6,FALSE),"")</f>
        <v/>
      </c>
    </row>
    <row r="439" spans="3:9">
      <c r="C439" t="str">
        <f t="shared" si="6"/>
        <v>خدمات و نگهبانی-437</v>
      </c>
      <c r="D439" s="7">
        <v>437</v>
      </c>
      <c r="E439" s="7" t="str">
        <f>IFERROR(VLOOKUP($C439,macro!B:H,7,),"")</f>
        <v/>
      </c>
      <c r="F439" s="7" t="str">
        <f>IFERROR(VLOOKUP(E439,DATABASE!$B:$C,2,FALSE),"")</f>
        <v/>
      </c>
      <c r="G439" s="7" t="str">
        <f>IFERROR(VLOOKUP(E439,DATABASE!$B:$D,3,FALSE),"")</f>
        <v/>
      </c>
      <c r="H439" s="7" t="str">
        <f>IFERROR(VLOOKUP(C439,macro!$B:$K,10,FALSE),"")</f>
        <v/>
      </c>
      <c r="I439" s="7" t="str">
        <f>IFERROR(VLOOKUP(C439,macro!$B:$G,6,FALSE),"")</f>
        <v/>
      </c>
    </row>
    <row r="440" spans="3:9">
      <c r="C440" t="str">
        <f t="shared" si="6"/>
        <v>خدمات و نگهبانی-438</v>
      </c>
      <c r="D440" s="7">
        <v>438</v>
      </c>
      <c r="E440" s="7" t="str">
        <f>IFERROR(VLOOKUP($C440,macro!B:H,7,),"")</f>
        <v/>
      </c>
      <c r="F440" s="7" t="str">
        <f>IFERROR(VLOOKUP(E440,DATABASE!$B:$C,2,FALSE),"")</f>
        <v/>
      </c>
      <c r="G440" s="7" t="str">
        <f>IFERROR(VLOOKUP(E440,DATABASE!$B:$D,3,FALSE),"")</f>
        <v/>
      </c>
      <c r="H440" s="7" t="str">
        <f>IFERROR(VLOOKUP(C440,macro!$B:$K,10,FALSE),"")</f>
        <v/>
      </c>
      <c r="I440" s="7" t="str">
        <f>IFERROR(VLOOKUP(C440,macro!$B:$G,6,FALSE),"")</f>
        <v/>
      </c>
    </row>
    <row r="441" spans="3:9">
      <c r="C441" t="str">
        <f t="shared" si="6"/>
        <v>خدمات و نگهبانی-439</v>
      </c>
      <c r="D441" s="7">
        <v>439</v>
      </c>
      <c r="E441" s="7" t="str">
        <f>IFERROR(VLOOKUP($C441,macro!B:H,7,),"")</f>
        <v/>
      </c>
      <c r="F441" s="7" t="str">
        <f>IFERROR(VLOOKUP(E441,DATABASE!$B:$C,2,FALSE),"")</f>
        <v/>
      </c>
      <c r="G441" s="7" t="str">
        <f>IFERROR(VLOOKUP(E441,DATABASE!$B:$D,3,FALSE),"")</f>
        <v/>
      </c>
      <c r="H441" s="7" t="str">
        <f>IFERROR(VLOOKUP(C441,macro!$B:$K,10,FALSE),"")</f>
        <v/>
      </c>
      <c r="I441" s="7" t="str">
        <f>IFERROR(VLOOKUP(C441,macro!$B:$G,6,FALSE),"")</f>
        <v/>
      </c>
    </row>
    <row r="442" spans="3:9">
      <c r="C442" t="str">
        <f t="shared" si="6"/>
        <v>خدمات و نگهبانی-440</v>
      </c>
      <c r="D442" s="7">
        <v>440</v>
      </c>
      <c r="E442" s="7" t="str">
        <f>IFERROR(VLOOKUP($C442,macro!B:H,7,),"")</f>
        <v/>
      </c>
      <c r="F442" s="7" t="str">
        <f>IFERROR(VLOOKUP(E442,DATABASE!$B:$C,2,FALSE),"")</f>
        <v/>
      </c>
      <c r="G442" s="7" t="str">
        <f>IFERROR(VLOOKUP(E442,DATABASE!$B:$D,3,FALSE),"")</f>
        <v/>
      </c>
      <c r="H442" s="7" t="str">
        <f>IFERROR(VLOOKUP(C442,macro!$B:$K,10,FALSE),"")</f>
        <v/>
      </c>
      <c r="I442" s="7" t="str">
        <f>IFERROR(VLOOKUP(C442,macro!$B:$G,6,FALSE),"")</f>
        <v/>
      </c>
    </row>
    <row r="443" spans="3:9">
      <c r="C443" t="str">
        <f t="shared" si="6"/>
        <v>خدمات و نگهبانی-441</v>
      </c>
      <c r="D443" s="7">
        <v>441</v>
      </c>
      <c r="E443" s="7" t="str">
        <f>IFERROR(VLOOKUP($C443,macro!B:H,7,),"")</f>
        <v/>
      </c>
      <c r="F443" s="7" t="str">
        <f>IFERROR(VLOOKUP(E443,DATABASE!$B:$C,2,FALSE),"")</f>
        <v/>
      </c>
      <c r="G443" s="7" t="str">
        <f>IFERROR(VLOOKUP(E443,DATABASE!$B:$D,3,FALSE),"")</f>
        <v/>
      </c>
      <c r="H443" s="7" t="str">
        <f>IFERROR(VLOOKUP(C443,macro!$B:$K,10,FALSE),"")</f>
        <v/>
      </c>
      <c r="I443" s="7" t="str">
        <f>IFERROR(VLOOKUP(C443,macro!$B:$G,6,FALSE),"")</f>
        <v/>
      </c>
    </row>
    <row r="444" spans="3:9">
      <c r="C444" t="str">
        <f t="shared" si="6"/>
        <v>خدمات و نگهبانی-442</v>
      </c>
      <c r="D444" s="7">
        <v>442</v>
      </c>
      <c r="E444" s="7" t="str">
        <f>IFERROR(VLOOKUP($C444,macro!B:H,7,),"")</f>
        <v/>
      </c>
      <c r="F444" s="7" t="str">
        <f>IFERROR(VLOOKUP(E444,DATABASE!$B:$C,2,FALSE),"")</f>
        <v/>
      </c>
      <c r="G444" s="7" t="str">
        <f>IFERROR(VLOOKUP(E444,DATABASE!$B:$D,3,FALSE),"")</f>
        <v/>
      </c>
      <c r="H444" s="7" t="str">
        <f>IFERROR(VLOOKUP(C444,macro!$B:$K,10,FALSE),"")</f>
        <v/>
      </c>
      <c r="I444" s="7" t="str">
        <f>IFERROR(VLOOKUP(C444,macro!$B:$G,6,FALSE),"")</f>
        <v/>
      </c>
    </row>
    <row r="445" spans="3:9">
      <c r="C445" t="str">
        <f t="shared" si="6"/>
        <v>خدمات و نگهبانی-443</v>
      </c>
      <c r="D445" s="7">
        <v>443</v>
      </c>
      <c r="E445" s="7" t="str">
        <f>IFERROR(VLOOKUP($C445,macro!B:H,7,),"")</f>
        <v/>
      </c>
      <c r="F445" s="7" t="str">
        <f>IFERROR(VLOOKUP(E445,DATABASE!$B:$C,2,FALSE),"")</f>
        <v/>
      </c>
      <c r="G445" s="7" t="str">
        <f>IFERROR(VLOOKUP(E445,DATABASE!$B:$D,3,FALSE),"")</f>
        <v/>
      </c>
      <c r="H445" s="7" t="str">
        <f>IFERROR(VLOOKUP(C445,macro!$B:$K,10,FALSE),"")</f>
        <v/>
      </c>
      <c r="I445" s="7" t="str">
        <f>IFERROR(VLOOKUP(C445,macro!$B:$G,6,FALSE),"")</f>
        <v/>
      </c>
    </row>
    <row r="446" spans="3:9">
      <c r="C446" t="str">
        <f t="shared" si="6"/>
        <v>خدمات و نگهبانی-444</v>
      </c>
      <c r="D446" s="7">
        <v>444</v>
      </c>
      <c r="E446" s="7" t="str">
        <f>IFERROR(VLOOKUP($C446,macro!B:H,7,),"")</f>
        <v/>
      </c>
      <c r="F446" s="7" t="str">
        <f>IFERROR(VLOOKUP(E446,DATABASE!$B:$C,2,FALSE),"")</f>
        <v/>
      </c>
      <c r="G446" s="7" t="str">
        <f>IFERROR(VLOOKUP(E446,DATABASE!$B:$D,3,FALSE),"")</f>
        <v/>
      </c>
      <c r="H446" s="7" t="str">
        <f>IFERROR(VLOOKUP(C446,macro!$B:$K,10,FALSE),"")</f>
        <v/>
      </c>
      <c r="I446" s="7" t="str">
        <f>IFERROR(VLOOKUP(C446,macro!$B:$G,6,FALSE),"")</f>
        <v/>
      </c>
    </row>
    <row r="447" spans="3:9">
      <c r="C447" t="str">
        <f t="shared" si="6"/>
        <v>خدمات و نگهبانی-445</v>
      </c>
      <c r="D447" s="7">
        <v>445</v>
      </c>
      <c r="E447" s="7" t="str">
        <f>IFERROR(VLOOKUP($C447,macro!B:H,7,),"")</f>
        <v/>
      </c>
      <c r="F447" s="7" t="str">
        <f>IFERROR(VLOOKUP(E447,DATABASE!$B:$C,2,FALSE),"")</f>
        <v/>
      </c>
      <c r="G447" s="7" t="str">
        <f>IFERROR(VLOOKUP(E447,DATABASE!$B:$D,3,FALSE),"")</f>
        <v/>
      </c>
      <c r="H447" s="7" t="str">
        <f>IFERROR(VLOOKUP(C447,macro!$B:$K,10,FALSE),"")</f>
        <v/>
      </c>
      <c r="I447" s="7" t="str">
        <f>IFERROR(VLOOKUP(C447,macro!$B:$G,6,FALSE),"")</f>
        <v/>
      </c>
    </row>
    <row r="448" spans="3:9">
      <c r="C448" t="str">
        <f t="shared" si="6"/>
        <v>خدمات و نگهبانی-446</v>
      </c>
      <c r="D448" s="7">
        <v>446</v>
      </c>
      <c r="E448" s="7" t="str">
        <f>IFERROR(VLOOKUP($C448,macro!B:H,7,),"")</f>
        <v/>
      </c>
      <c r="F448" s="7" t="str">
        <f>IFERROR(VLOOKUP(E448,DATABASE!$B:$C,2,FALSE),"")</f>
        <v/>
      </c>
      <c r="G448" s="7" t="str">
        <f>IFERROR(VLOOKUP(E448,DATABASE!$B:$D,3,FALSE),"")</f>
        <v/>
      </c>
      <c r="H448" s="7" t="str">
        <f>IFERROR(VLOOKUP(C448,macro!$B:$K,10,FALSE),"")</f>
        <v/>
      </c>
      <c r="I448" s="7" t="str">
        <f>IFERROR(VLOOKUP(C448,macro!$B:$G,6,FALSE),"")</f>
        <v/>
      </c>
    </row>
    <row r="449" spans="3:9">
      <c r="C449" t="str">
        <f t="shared" si="6"/>
        <v>خدمات و نگهبانی-447</v>
      </c>
      <c r="D449" s="7">
        <v>447</v>
      </c>
      <c r="E449" s="7" t="str">
        <f>IFERROR(VLOOKUP($C449,macro!B:H,7,),"")</f>
        <v/>
      </c>
      <c r="F449" s="7" t="str">
        <f>IFERROR(VLOOKUP(E449,DATABASE!$B:$C,2,FALSE),"")</f>
        <v/>
      </c>
      <c r="G449" s="7" t="str">
        <f>IFERROR(VLOOKUP(E449,DATABASE!$B:$D,3,FALSE),"")</f>
        <v/>
      </c>
      <c r="H449" s="7" t="str">
        <f>IFERROR(VLOOKUP(C449,macro!$B:$K,10,FALSE),"")</f>
        <v/>
      </c>
      <c r="I449" s="7" t="str">
        <f>IFERROR(VLOOKUP(C449,macro!$B:$G,6,FALSE),"")</f>
        <v/>
      </c>
    </row>
    <row r="450" spans="3:9">
      <c r="C450" t="str">
        <f t="shared" si="6"/>
        <v>خدمات و نگهبانی-448</v>
      </c>
      <c r="D450" s="7">
        <v>448</v>
      </c>
      <c r="E450" s="7" t="str">
        <f>IFERROR(VLOOKUP($C450,macro!B:H,7,),"")</f>
        <v/>
      </c>
      <c r="F450" s="7" t="str">
        <f>IFERROR(VLOOKUP(E450,DATABASE!$B:$C,2,FALSE),"")</f>
        <v/>
      </c>
      <c r="G450" s="7" t="str">
        <f>IFERROR(VLOOKUP(E450,DATABASE!$B:$D,3,FALSE),"")</f>
        <v/>
      </c>
      <c r="H450" s="7" t="str">
        <f>IFERROR(VLOOKUP(C450,macro!$B:$K,10,FALSE),"")</f>
        <v/>
      </c>
      <c r="I450" s="7" t="str">
        <f>IFERROR(VLOOKUP(C450,macro!$B:$G,6,FALSE),"")</f>
        <v/>
      </c>
    </row>
    <row r="451" spans="3:9">
      <c r="C451" t="str">
        <f t="shared" si="6"/>
        <v>خدمات و نگهبانی-449</v>
      </c>
      <c r="D451" s="7">
        <v>449</v>
      </c>
      <c r="E451" s="7" t="str">
        <f>IFERROR(VLOOKUP($C451,macro!B:H,7,),"")</f>
        <v/>
      </c>
      <c r="F451" s="7" t="str">
        <f>IFERROR(VLOOKUP(E451,DATABASE!$B:$C,2,FALSE),"")</f>
        <v/>
      </c>
      <c r="G451" s="7" t="str">
        <f>IFERROR(VLOOKUP(E451,DATABASE!$B:$D,3,FALSE),"")</f>
        <v/>
      </c>
      <c r="H451" s="7" t="str">
        <f>IFERROR(VLOOKUP(C451,macro!$B:$K,10,FALSE),"")</f>
        <v/>
      </c>
      <c r="I451" s="7" t="str">
        <f>IFERROR(VLOOKUP(C451,macro!$B:$G,6,FALSE),"")</f>
        <v/>
      </c>
    </row>
    <row r="452" spans="3:9">
      <c r="C452" t="str">
        <f t="shared" ref="C452:C515" si="7">$B$2&amp;"-"&amp;D452</f>
        <v>خدمات و نگهبانی-450</v>
      </c>
      <c r="D452" s="7">
        <v>450</v>
      </c>
      <c r="E452" s="7" t="str">
        <f>IFERROR(VLOOKUP($C452,macro!B:H,7,),"")</f>
        <v/>
      </c>
      <c r="F452" s="7" t="str">
        <f>IFERROR(VLOOKUP(E452,DATABASE!$B:$C,2,FALSE),"")</f>
        <v/>
      </c>
      <c r="G452" s="7" t="str">
        <f>IFERROR(VLOOKUP(E452,DATABASE!$B:$D,3,FALSE),"")</f>
        <v/>
      </c>
      <c r="H452" s="7" t="str">
        <f>IFERROR(VLOOKUP(C452,macro!$B:$K,10,FALSE),"")</f>
        <v/>
      </c>
      <c r="I452" s="7" t="str">
        <f>IFERROR(VLOOKUP(C452,macro!$B:$G,6,FALSE),"")</f>
        <v/>
      </c>
    </row>
    <row r="453" spans="3:9">
      <c r="C453" t="str">
        <f t="shared" si="7"/>
        <v>خدمات و نگهبانی-451</v>
      </c>
      <c r="D453" s="7">
        <v>451</v>
      </c>
      <c r="E453" s="7" t="str">
        <f>IFERROR(VLOOKUP($C453,macro!B:H,7,),"")</f>
        <v/>
      </c>
      <c r="F453" s="7" t="str">
        <f>IFERROR(VLOOKUP(E453,DATABASE!$B:$C,2,FALSE),"")</f>
        <v/>
      </c>
      <c r="G453" s="7" t="str">
        <f>IFERROR(VLOOKUP(E453,DATABASE!$B:$D,3,FALSE),"")</f>
        <v/>
      </c>
      <c r="H453" s="7" t="str">
        <f>IFERROR(VLOOKUP(C453,macro!$B:$K,10,FALSE),"")</f>
        <v/>
      </c>
      <c r="I453" s="7" t="str">
        <f>IFERROR(VLOOKUP(C453,macro!$B:$G,6,FALSE),"")</f>
        <v/>
      </c>
    </row>
    <row r="454" spans="3:9">
      <c r="C454" t="str">
        <f t="shared" si="7"/>
        <v>خدمات و نگهبانی-452</v>
      </c>
      <c r="D454" s="7">
        <v>452</v>
      </c>
      <c r="E454" s="7" t="str">
        <f>IFERROR(VLOOKUP($C454,macro!B:H,7,),"")</f>
        <v/>
      </c>
      <c r="F454" s="7" t="str">
        <f>IFERROR(VLOOKUP(E454,DATABASE!$B:$C,2,FALSE),"")</f>
        <v/>
      </c>
      <c r="G454" s="7" t="str">
        <f>IFERROR(VLOOKUP(E454,DATABASE!$B:$D,3,FALSE),"")</f>
        <v/>
      </c>
      <c r="H454" s="7" t="str">
        <f>IFERROR(VLOOKUP(C454,macro!$B:$K,10,FALSE),"")</f>
        <v/>
      </c>
      <c r="I454" s="7" t="str">
        <f>IFERROR(VLOOKUP(C454,macro!$B:$G,6,FALSE),"")</f>
        <v/>
      </c>
    </row>
    <row r="455" spans="3:9">
      <c r="C455" t="str">
        <f t="shared" si="7"/>
        <v>خدمات و نگهبانی-453</v>
      </c>
      <c r="D455" s="7">
        <v>453</v>
      </c>
      <c r="E455" s="7" t="str">
        <f>IFERROR(VLOOKUP($C455,macro!B:H,7,),"")</f>
        <v/>
      </c>
      <c r="F455" s="7" t="str">
        <f>IFERROR(VLOOKUP(E455,DATABASE!$B:$C,2,FALSE),"")</f>
        <v/>
      </c>
      <c r="G455" s="7" t="str">
        <f>IFERROR(VLOOKUP(E455,DATABASE!$B:$D,3,FALSE),"")</f>
        <v/>
      </c>
      <c r="H455" s="7" t="str">
        <f>IFERROR(VLOOKUP(C455,macro!$B:$K,10,FALSE),"")</f>
        <v/>
      </c>
      <c r="I455" s="7" t="str">
        <f>IFERROR(VLOOKUP(C455,macro!$B:$G,6,FALSE),"")</f>
        <v/>
      </c>
    </row>
    <row r="456" spans="3:9">
      <c r="C456" t="str">
        <f t="shared" si="7"/>
        <v>خدمات و نگهبانی-454</v>
      </c>
      <c r="D456" s="7">
        <v>454</v>
      </c>
      <c r="E456" s="7" t="str">
        <f>IFERROR(VLOOKUP($C456,macro!B:H,7,),"")</f>
        <v/>
      </c>
      <c r="F456" s="7" t="str">
        <f>IFERROR(VLOOKUP(E456,DATABASE!$B:$C,2,FALSE),"")</f>
        <v/>
      </c>
      <c r="G456" s="7" t="str">
        <f>IFERROR(VLOOKUP(E456,DATABASE!$B:$D,3,FALSE),"")</f>
        <v/>
      </c>
      <c r="H456" s="7" t="str">
        <f>IFERROR(VLOOKUP(C456,macro!$B:$K,10,FALSE),"")</f>
        <v/>
      </c>
      <c r="I456" s="7" t="str">
        <f>IFERROR(VLOOKUP(C456,macro!$B:$G,6,FALSE),"")</f>
        <v/>
      </c>
    </row>
    <row r="457" spans="3:9">
      <c r="C457" t="str">
        <f t="shared" si="7"/>
        <v>خدمات و نگهبانی-455</v>
      </c>
      <c r="D457" s="7">
        <v>455</v>
      </c>
      <c r="E457" s="7" t="str">
        <f>IFERROR(VLOOKUP($C457,macro!B:H,7,),"")</f>
        <v/>
      </c>
      <c r="F457" s="7" t="str">
        <f>IFERROR(VLOOKUP(E457,DATABASE!$B:$C,2,FALSE),"")</f>
        <v/>
      </c>
      <c r="G457" s="7" t="str">
        <f>IFERROR(VLOOKUP(E457,DATABASE!$B:$D,3,FALSE),"")</f>
        <v/>
      </c>
      <c r="H457" s="7" t="str">
        <f>IFERROR(VLOOKUP(C457,macro!$B:$K,10,FALSE),"")</f>
        <v/>
      </c>
      <c r="I457" s="7" t="str">
        <f>IFERROR(VLOOKUP(C457,macro!$B:$G,6,FALSE),"")</f>
        <v/>
      </c>
    </row>
    <row r="458" spans="3:9">
      <c r="C458" t="str">
        <f t="shared" si="7"/>
        <v>خدمات و نگهبانی-456</v>
      </c>
      <c r="D458" s="7">
        <v>456</v>
      </c>
      <c r="E458" s="7" t="str">
        <f>IFERROR(VLOOKUP($C458,macro!B:H,7,),"")</f>
        <v/>
      </c>
      <c r="F458" s="7" t="str">
        <f>IFERROR(VLOOKUP(E458,DATABASE!$B:$C,2,FALSE),"")</f>
        <v/>
      </c>
      <c r="G458" s="7" t="str">
        <f>IFERROR(VLOOKUP(E458,DATABASE!$B:$D,3,FALSE),"")</f>
        <v/>
      </c>
      <c r="H458" s="7" t="str">
        <f>IFERROR(VLOOKUP(C458,macro!$B:$K,10,FALSE),"")</f>
        <v/>
      </c>
      <c r="I458" s="7" t="str">
        <f>IFERROR(VLOOKUP(C458,macro!$B:$G,6,FALSE),"")</f>
        <v/>
      </c>
    </row>
    <row r="459" spans="3:9">
      <c r="C459" t="str">
        <f t="shared" si="7"/>
        <v>خدمات و نگهبانی-457</v>
      </c>
      <c r="D459" s="7">
        <v>457</v>
      </c>
      <c r="E459" s="7" t="str">
        <f>IFERROR(VLOOKUP($C459,macro!B:H,7,),"")</f>
        <v/>
      </c>
      <c r="F459" s="7" t="str">
        <f>IFERROR(VLOOKUP(E459,DATABASE!$B:$C,2,FALSE),"")</f>
        <v/>
      </c>
      <c r="G459" s="7" t="str">
        <f>IFERROR(VLOOKUP(E459,DATABASE!$B:$D,3,FALSE),"")</f>
        <v/>
      </c>
      <c r="H459" s="7" t="str">
        <f>IFERROR(VLOOKUP(C459,macro!$B:$K,10,FALSE),"")</f>
        <v/>
      </c>
      <c r="I459" s="7" t="str">
        <f>IFERROR(VLOOKUP(C459,macro!$B:$G,6,FALSE),"")</f>
        <v/>
      </c>
    </row>
    <row r="460" spans="3:9">
      <c r="C460" t="str">
        <f t="shared" si="7"/>
        <v>خدمات و نگهبانی-458</v>
      </c>
      <c r="D460" s="7">
        <v>458</v>
      </c>
      <c r="E460" s="7" t="str">
        <f>IFERROR(VLOOKUP($C460,macro!B:H,7,),"")</f>
        <v/>
      </c>
      <c r="F460" s="7" t="str">
        <f>IFERROR(VLOOKUP(E460,DATABASE!$B:$C,2,FALSE),"")</f>
        <v/>
      </c>
      <c r="G460" s="7" t="str">
        <f>IFERROR(VLOOKUP(E460,DATABASE!$B:$D,3,FALSE),"")</f>
        <v/>
      </c>
      <c r="H460" s="7" t="str">
        <f>IFERROR(VLOOKUP(C460,macro!$B:$K,10,FALSE),"")</f>
        <v/>
      </c>
      <c r="I460" s="7" t="str">
        <f>IFERROR(VLOOKUP(C460,macro!$B:$G,6,FALSE),"")</f>
        <v/>
      </c>
    </row>
    <row r="461" spans="3:9">
      <c r="C461" t="str">
        <f t="shared" si="7"/>
        <v>خدمات و نگهبانی-459</v>
      </c>
      <c r="D461" s="7">
        <v>459</v>
      </c>
      <c r="E461" s="7" t="str">
        <f>IFERROR(VLOOKUP($C461,macro!B:H,7,),"")</f>
        <v/>
      </c>
      <c r="F461" s="7" t="str">
        <f>IFERROR(VLOOKUP(E461,DATABASE!$B:$C,2,FALSE),"")</f>
        <v/>
      </c>
      <c r="G461" s="7" t="str">
        <f>IFERROR(VLOOKUP(E461,DATABASE!$B:$D,3,FALSE),"")</f>
        <v/>
      </c>
      <c r="H461" s="7" t="str">
        <f>IFERROR(VLOOKUP(C461,macro!$B:$K,10,FALSE),"")</f>
        <v/>
      </c>
      <c r="I461" s="7" t="str">
        <f>IFERROR(VLOOKUP(C461,macro!$B:$G,6,FALSE),"")</f>
        <v/>
      </c>
    </row>
    <row r="462" spans="3:9">
      <c r="C462" t="str">
        <f t="shared" si="7"/>
        <v>خدمات و نگهبانی-460</v>
      </c>
      <c r="D462" s="7">
        <v>460</v>
      </c>
      <c r="E462" s="7" t="str">
        <f>IFERROR(VLOOKUP($C462,macro!B:H,7,),"")</f>
        <v/>
      </c>
      <c r="F462" s="7" t="str">
        <f>IFERROR(VLOOKUP(E462,DATABASE!$B:$C,2,FALSE),"")</f>
        <v/>
      </c>
      <c r="G462" s="7" t="str">
        <f>IFERROR(VLOOKUP(E462,DATABASE!$B:$D,3,FALSE),"")</f>
        <v/>
      </c>
      <c r="H462" s="7" t="str">
        <f>IFERROR(VLOOKUP(C462,macro!$B:$K,10,FALSE),"")</f>
        <v/>
      </c>
      <c r="I462" s="7" t="str">
        <f>IFERROR(VLOOKUP(C462,macro!$B:$G,6,FALSE),"")</f>
        <v/>
      </c>
    </row>
    <row r="463" spans="3:9">
      <c r="C463" t="str">
        <f t="shared" si="7"/>
        <v>خدمات و نگهبانی-461</v>
      </c>
      <c r="D463" s="7">
        <v>461</v>
      </c>
      <c r="E463" s="7" t="str">
        <f>IFERROR(VLOOKUP($C463,macro!B:H,7,),"")</f>
        <v/>
      </c>
      <c r="F463" s="7" t="str">
        <f>IFERROR(VLOOKUP(E463,DATABASE!$B:$C,2,FALSE),"")</f>
        <v/>
      </c>
      <c r="G463" s="7" t="str">
        <f>IFERROR(VLOOKUP(E463,DATABASE!$B:$D,3,FALSE),"")</f>
        <v/>
      </c>
      <c r="H463" s="7" t="str">
        <f>IFERROR(VLOOKUP(C463,macro!$B:$K,10,FALSE),"")</f>
        <v/>
      </c>
      <c r="I463" s="7" t="str">
        <f>IFERROR(VLOOKUP(C463,macro!$B:$G,6,FALSE),"")</f>
        <v/>
      </c>
    </row>
    <row r="464" spans="3:9">
      <c r="C464" t="str">
        <f t="shared" si="7"/>
        <v>خدمات و نگهبانی-462</v>
      </c>
      <c r="D464" s="7">
        <v>462</v>
      </c>
      <c r="E464" s="7" t="str">
        <f>IFERROR(VLOOKUP($C464,macro!B:H,7,),"")</f>
        <v/>
      </c>
      <c r="F464" s="7" t="str">
        <f>IFERROR(VLOOKUP(E464,DATABASE!$B:$C,2,FALSE),"")</f>
        <v/>
      </c>
      <c r="G464" s="7" t="str">
        <f>IFERROR(VLOOKUP(E464,DATABASE!$B:$D,3,FALSE),"")</f>
        <v/>
      </c>
      <c r="H464" s="7" t="str">
        <f>IFERROR(VLOOKUP(C464,macro!$B:$K,10,FALSE),"")</f>
        <v/>
      </c>
      <c r="I464" s="7" t="str">
        <f>IFERROR(VLOOKUP(C464,macro!$B:$G,6,FALSE),"")</f>
        <v/>
      </c>
    </row>
    <row r="465" spans="3:9">
      <c r="C465" t="str">
        <f t="shared" si="7"/>
        <v>خدمات و نگهبانی-463</v>
      </c>
      <c r="D465" s="7">
        <v>463</v>
      </c>
      <c r="E465" s="7" t="str">
        <f>IFERROR(VLOOKUP($C465,macro!B:H,7,),"")</f>
        <v/>
      </c>
      <c r="F465" s="7" t="str">
        <f>IFERROR(VLOOKUP(E465,DATABASE!$B:$C,2,FALSE),"")</f>
        <v/>
      </c>
      <c r="G465" s="7" t="str">
        <f>IFERROR(VLOOKUP(E465,DATABASE!$B:$D,3,FALSE),"")</f>
        <v/>
      </c>
      <c r="H465" s="7" t="str">
        <f>IFERROR(VLOOKUP(C465,macro!$B:$K,10,FALSE),"")</f>
        <v/>
      </c>
      <c r="I465" s="7" t="str">
        <f>IFERROR(VLOOKUP(C465,macro!$B:$G,6,FALSE),"")</f>
        <v/>
      </c>
    </row>
    <row r="466" spans="3:9">
      <c r="C466" t="str">
        <f t="shared" si="7"/>
        <v>خدمات و نگهبانی-464</v>
      </c>
      <c r="D466" s="7">
        <v>464</v>
      </c>
      <c r="E466" s="7" t="str">
        <f>IFERROR(VLOOKUP($C466,macro!B:H,7,),"")</f>
        <v/>
      </c>
      <c r="F466" s="7" t="str">
        <f>IFERROR(VLOOKUP(E466,DATABASE!$B:$C,2,FALSE),"")</f>
        <v/>
      </c>
      <c r="G466" s="7" t="str">
        <f>IFERROR(VLOOKUP(E466,DATABASE!$B:$D,3,FALSE),"")</f>
        <v/>
      </c>
      <c r="H466" s="7" t="str">
        <f>IFERROR(VLOOKUP(C466,macro!$B:$K,10,FALSE),"")</f>
        <v/>
      </c>
      <c r="I466" s="7" t="str">
        <f>IFERROR(VLOOKUP(C466,macro!$B:$G,6,FALSE),"")</f>
        <v/>
      </c>
    </row>
    <row r="467" spans="3:9">
      <c r="C467" t="str">
        <f t="shared" si="7"/>
        <v>خدمات و نگهبانی-465</v>
      </c>
      <c r="D467" s="7">
        <v>465</v>
      </c>
      <c r="E467" s="7" t="str">
        <f>IFERROR(VLOOKUP($C467,macro!B:H,7,),"")</f>
        <v/>
      </c>
      <c r="F467" s="7" t="str">
        <f>IFERROR(VLOOKUP(E467,DATABASE!$B:$C,2,FALSE),"")</f>
        <v/>
      </c>
      <c r="G467" s="7" t="str">
        <f>IFERROR(VLOOKUP(E467,DATABASE!$B:$D,3,FALSE),"")</f>
        <v/>
      </c>
      <c r="H467" s="7" t="str">
        <f>IFERROR(VLOOKUP(C467,macro!$B:$K,10,FALSE),"")</f>
        <v/>
      </c>
      <c r="I467" s="7" t="str">
        <f>IFERROR(VLOOKUP(C467,macro!$B:$G,6,FALSE),"")</f>
        <v/>
      </c>
    </row>
    <row r="468" spans="3:9">
      <c r="C468" t="str">
        <f t="shared" si="7"/>
        <v>خدمات و نگهبانی-466</v>
      </c>
      <c r="D468" s="7">
        <v>466</v>
      </c>
      <c r="E468" s="7" t="str">
        <f>IFERROR(VLOOKUP($C468,macro!B:H,7,),"")</f>
        <v/>
      </c>
      <c r="F468" s="7" t="str">
        <f>IFERROR(VLOOKUP(E468,DATABASE!$B:$C,2,FALSE),"")</f>
        <v/>
      </c>
      <c r="G468" s="7" t="str">
        <f>IFERROR(VLOOKUP(E468,DATABASE!$B:$D,3,FALSE),"")</f>
        <v/>
      </c>
      <c r="H468" s="7" t="str">
        <f>IFERROR(VLOOKUP(C468,macro!$B:$K,10,FALSE),"")</f>
        <v/>
      </c>
      <c r="I468" s="7" t="str">
        <f>IFERROR(VLOOKUP(C468,macro!$B:$G,6,FALSE),"")</f>
        <v/>
      </c>
    </row>
    <row r="469" spans="3:9">
      <c r="C469" t="str">
        <f t="shared" si="7"/>
        <v>خدمات و نگهبانی-467</v>
      </c>
      <c r="D469" s="7">
        <v>467</v>
      </c>
      <c r="E469" s="7" t="str">
        <f>IFERROR(VLOOKUP($C469,macro!B:H,7,),"")</f>
        <v/>
      </c>
      <c r="F469" s="7" t="str">
        <f>IFERROR(VLOOKUP(E469,DATABASE!$B:$C,2,FALSE),"")</f>
        <v/>
      </c>
      <c r="G469" s="7" t="str">
        <f>IFERROR(VLOOKUP(E469,DATABASE!$B:$D,3,FALSE),"")</f>
        <v/>
      </c>
      <c r="H469" s="7" t="str">
        <f>IFERROR(VLOOKUP(C469,macro!$B:$K,10,FALSE),"")</f>
        <v/>
      </c>
      <c r="I469" s="7" t="str">
        <f>IFERROR(VLOOKUP(C469,macro!$B:$G,6,FALSE),"")</f>
        <v/>
      </c>
    </row>
    <row r="470" spans="3:9">
      <c r="C470" t="str">
        <f t="shared" si="7"/>
        <v>خدمات و نگهبانی-468</v>
      </c>
      <c r="D470" s="7">
        <v>468</v>
      </c>
      <c r="E470" s="7" t="str">
        <f>IFERROR(VLOOKUP($C470,macro!B:H,7,),"")</f>
        <v/>
      </c>
      <c r="F470" s="7" t="str">
        <f>IFERROR(VLOOKUP(E470,DATABASE!$B:$C,2,FALSE),"")</f>
        <v/>
      </c>
      <c r="G470" s="7" t="str">
        <f>IFERROR(VLOOKUP(E470,DATABASE!$B:$D,3,FALSE),"")</f>
        <v/>
      </c>
      <c r="H470" s="7" t="str">
        <f>IFERROR(VLOOKUP(C470,macro!$B:$K,10,FALSE),"")</f>
        <v/>
      </c>
      <c r="I470" s="7" t="str">
        <f>IFERROR(VLOOKUP(C470,macro!$B:$G,6,FALSE),"")</f>
        <v/>
      </c>
    </row>
    <row r="471" spans="3:9">
      <c r="C471" t="str">
        <f t="shared" si="7"/>
        <v>خدمات و نگهبانی-469</v>
      </c>
      <c r="D471" s="7">
        <v>469</v>
      </c>
      <c r="E471" s="7" t="str">
        <f>IFERROR(VLOOKUP($C471,macro!B:H,7,),"")</f>
        <v/>
      </c>
      <c r="F471" s="7" t="str">
        <f>IFERROR(VLOOKUP(E471,DATABASE!$B:$C,2,FALSE),"")</f>
        <v/>
      </c>
      <c r="G471" s="7" t="str">
        <f>IFERROR(VLOOKUP(E471,DATABASE!$B:$D,3,FALSE),"")</f>
        <v/>
      </c>
      <c r="H471" s="7" t="str">
        <f>IFERROR(VLOOKUP(C471,macro!$B:$K,10,FALSE),"")</f>
        <v/>
      </c>
      <c r="I471" s="7" t="str">
        <f>IFERROR(VLOOKUP(C471,macro!$B:$G,6,FALSE),"")</f>
        <v/>
      </c>
    </row>
    <row r="472" spans="3:9">
      <c r="C472" t="str">
        <f t="shared" si="7"/>
        <v>خدمات و نگهبانی-470</v>
      </c>
      <c r="D472" s="7">
        <v>470</v>
      </c>
      <c r="E472" s="7" t="str">
        <f>IFERROR(VLOOKUP($C472,macro!B:H,7,),"")</f>
        <v/>
      </c>
      <c r="F472" s="7" t="str">
        <f>IFERROR(VLOOKUP(E472,DATABASE!$B:$C,2,FALSE),"")</f>
        <v/>
      </c>
      <c r="G472" s="7" t="str">
        <f>IFERROR(VLOOKUP(E472,DATABASE!$B:$D,3,FALSE),"")</f>
        <v/>
      </c>
      <c r="H472" s="7" t="str">
        <f>IFERROR(VLOOKUP(C472,macro!$B:$K,10,FALSE),"")</f>
        <v/>
      </c>
      <c r="I472" s="7" t="str">
        <f>IFERROR(VLOOKUP(C472,macro!$B:$G,6,FALSE),"")</f>
        <v/>
      </c>
    </row>
    <row r="473" spans="3:9">
      <c r="C473" t="str">
        <f t="shared" si="7"/>
        <v>خدمات و نگهبانی-471</v>
      </c>
      <c r="D473" s="7">
        <v>471</v>
      </c>
      <c r="E473" s="7" t="str">
        <f>IFERROR(VLOOKUP($C473,macro!B:H,7,),"")</f>
        <v/>
      </c>
      <c r="F473" s="7" t="str">
        <f>IFERROR(VLOOKUP(E473,DATABASE!$B:$C,2,FALSE),"")</f>
        <v/>
      </c>
      <c r="G473" s="7" t="str">
        <f>IFERROR(VLOOKUP(E473,DATABASE!$B:$D,3,FALSE),"")</f>
        <v/>
      </c>
      <c r="H473" s="7" t="str">
        <f>IFERROR(VLOOKUP(C473,macro!$B:$K,10,FALSE),"")</f>
        <v/>
      </c>
      <c r="I473" s="7" t="str">
        <f>IFERROR(VLOOKUP(C473,macro!$B:$G,6,FALSE),"")</f>
        <v/>
      </c>
    </row>
    <row r="474" spans="3:9">
      <c r="C474" t="str">
        <f t="shared" si="7"/>
        <v>خدمات و نگهبانی-472</v>
      </c>
      <c r="D474" s="7">
        <v>472</v>
      </c>
      <c r="E474" s="7" t="str">
        <f>IFERROR(VLOOKUP($C474,macro!B:H,7,),"")</f>
        <v/>
      </c>
      <c r="F474" s="7" t="str">
        <f>IFERROR(VLOOKUP(E474,DATABASE!$B:$C,2,FALSE),"")</f>
        <v/>
      </c>
      <c r="G474" s="7" t="str">
        <f>IFERROR(VLOOKUP(E474,DATABASE!$B:$D,3,FALSE),"")</f>
        <v/>
      </c>
      <c r="H474" s="7" t="str">
        <f>IFERROR(VLOOKUP(C474,macro!$B:$K,10,FALSE),"")</f>
        <v/>
      </c>
      <c r="I474" s="7" t="str">
        <f>IFERROR(VLOOKUP(C474,macro!$B:$G,6,FALSE),"")</f>
        <v/>
      </c>
    </row>
    <row r="475" spans="3:9">
      <c r="C475" t="str">
        <f t="shared" si="7"/>
        <v>خدمات و نگهبانی-473</v>
      </c>
      <c r="D475" s="7">
        <v>473</v>
      </c>
      <c r="E475" s="7" t="str">
        <f>IFERROR(VLOOKUP($C475,macro!B:H,7,),"")</f>
        <v/>
      </c>
      <c r="F475" s="7" t="str">
        <f>IFERROR(VLOOKUP(E475,DATABASE!$B:$C,2,FALSE),"")</f>
        <v/>
      </c>
      <c r="G475" s="7" t="str">
        <f>IFERROR(VLOOKUP(E475,DATABASE!$B:$D,3,FALSE),"")</f>
        <v/>
      </c>
      <c r="H475" s="7" t="str">
        <f>IFERROR(VLOOKUP(C475,macro!$B:$K,10,FALSE),"")</f>
        <v/>
      </c>
      <c r="I475" s="7" t="str">
        <f>IFERROR(VLOOKUP(C475,macro!$B:$G,6,FALSE),"")</f>
        <v/>
      </c>
    </row>
    <row r="476" spans="3:9">
      <c r="C476" t="str">
        <f t="shared" si="7"/>
        <v>خدمات و نگهبانی-474</v>
      </c>
      <c r="D476" s="7">
        <v>474</v>
      </c>
      <c r="E476" s="7" t="str">
        <f>IFERROR(VLOOKUP($C476,macro!B:H,7,),"")</f>
        <v/>
      </c>
      <c r="F476" s="7" t="str">
        <f>IFERROR(VLOOKUP(E476,DATABASE!$B:$C,2,FALSE),"")</f>
        <v/>
      </c>
      <c r="G476" s="7" t="str">
        <f>IFERROR(VLOOKUP(E476,DATABASE!$B:$D,3,FALSE),"")</f>
        <v/>
      </c>
      <c r="H476" s="7" t="str">
        <f>IFERROR(VLOOKUP(C476,macro!$B:$K,10,FALSE),"")</f>
        <v/>
      </c>
      <c r="I476" s="7" t="str">
        <f>IFERROR(VLOOKUP(C476,macro!$B:$G,6,FALSE),"")</f>
        <v/>
      </c>
    </row>
    <row r="477" spans="3:9">
      <c r="C477" t="str">
        <f t="shared" si="7"/>
        <v>خدمات و نگهبانی-475</v>
      </c>
      <c r="D477" s="7">
        <v>475</v>
      </c>
      <c r="E477" s="7" t="str">
        <f>IFERROR(VLOOKUP($C477,macro!B:H,7,),"")</f>
        <v/>
      </c>
      <c r="F477" s="7" t="str">
        <f>IFERROR(VLOOKUP(E477,DATABASE!$B:$C,2,FALSE),"")</f>
        <v/>
      </c>
      <c r="G477" s="7" t="str">
        <f>IFERROR(VLOOKUP(E477,DATABASE!$B:$D,3,FALSE),"")</f>
        <v/>
      </c>
      <c r="H477" s="7" t="str">
        <f>IFERROR(VLOOKUP(C477,macro!$B:$K,10,FALSE),"")</f>
        <v/>
      </c>
      <c r="I477" s="7" t="str">
        <f>IFERROR(VLOOKUP(C477,macro!$B:$G,6,FALSE),"")</f>
        <v/>
      </c>
    </row>
    <row r="478" spans="3:9">
      <c r="C478" t="str">
        <f t="shared" si="7"/>
        <v>خدمات و نگهبانی-476</v>
      </c>
      <c r="D478" s="7">
        <v>476</v>
      </c>
      <c r="E478" s="7" t="str">
        <f>IFERROR(VLOOKUP($C478,macro!B:H,7,),"")</f>
        <v/>
      </c>
      <c r="F478" s="7" t="str">
        <f>IFERROR(VLOOKUP(E478,DATABASE!$B:$C,2,FALSE),"")</f>
        <v/>
      </c>
      <c r="G478" s="7" t="str">
        <f>IFERROR(VLOOKUP(E478,DATABASE!$B:$D,3,FALSE),"")</f>
        <v/>
      </c>
      <c r="H478" s="7" t="str">
        <f>IFERROR(VLOOKUP(C478,macro!$B:$K,10,FALSE),"")</f>
        <v/>
      </c>
      <c r="I478" s="7" t="str">
        <f>IFERROR(VLOOKUP(C478,macro!$B:$G,6,FALSE),"")</f>
        <v/>
      </c>
    </row>
    <row r="479" spans="3:9">
      <c r="C479" t="str">
        <f t="shared" si="7"/>
        <v>خدمات و نگهبانی-477</v>
      </c>
      <c r="D479" s="7">
        <v>477</v>
      </c>
      <c r="E479" s="7" t="str">
        <f>IFERROR(VLOOKUP($C479,macro!B:H,7,),"")</f>
        <v/>
      </c>
      <c r="F479" s="7" t="str">
        <f>IFERROR(VLOOKUP(E479,DATABASE!$B:$C,2,FALSE),"")</f>
        <v/>
      </c>
      <c r="G479" s="7" t="str">
        <f>IFERROR(VLOOKUP(E479,DATABASE!$B:$D,3,FALSE),"")</f>
        <v/>
      </c>
      <c r="H479" s="7" t="str">
        <f>IFERROR(VLOOKUP(C479,macro!$B:$K,10,FALSE),"")</f>
        <v/>
      </c>
      <c r="I479" s="7" t="str">
        <f>IFERROR(VLOOKUP(C479,macro!$B:$G,6,FALSE),"")</f>
        <v/>
      </c>
    </row>
    <row r="480" spans="3:9">
      <c r="C480" t="str">
        <f t="shared" si="7"/>
        <v>خدمات و نگهبانی-478</v>
      </c>
      <c r="D480" s="7">
        <v>478</v>
      </c>
      <c r="E480" s="7" t="str">
        <f>IFERROR(VLOOKUP($C480,macro!B:H,7,),"")</f>
        <v/>
      </c>
      <c r="F480" s="7" t="str">
        <f>IFERROR(VLOOKUP(E480,DATABASE!$B:$C,2,FALSE),"")</f>
        <v/>
      </c>
      <c r="G480" s="7" t="str">
        <f>IFERROR(VLOOKUP(E480,DATABASE!$B:$D,3,FALSE),"")</f>
        <v/>
      </c>
      <c r="H480" s="7" t="str">
        <f>IFERROR(VLOOKUP(C480,macro!$B:$K,10,FALSE),"")</f>
        <v/>
      </c>
      <c r="I480" s="7" t="str">
        <f>IFERROR(VLOOKUP(C480,macro!$B:$G,6,FALSE),"")</f>
        <v/>
      </c>
    </row>
    <row r="481" spans="3:9">
      <c r="C481" t="str">
        <f t="shared" si="7"/>
        <v>خدمات و نگهبانی-479</v>
      </c>
      <c r="D481" s="7">
        <v>479</v>
      </c>
      <c r="E481" s="7" t="str">
        <f>IFERROR(VLOOKUP($C481,macro!B:H,7,),"")</f>
        <v/>
      </c>
      <c r="F481" s="7" t="str">
        <f>IFERROR(VLOOKUP(E481,DATABASE!$B:$C,2,FALSE),"")</f>
        <v/>
      </c>
      <c r="G481" s="7" t="str">
        <f>IFERROR(VLOOKUP(E481,DATABASE!$B:$D,3,FALSE),"")</f>
        <v/>
      </c>
      <c r="H481" s="7" t="str">
        <f>IFERROR(VLOOKUP(C481,macro!$B:$K,10,FALSE),"")</f>
        <v/>
      </c>
      <c r="I481" s="7" t="str">
        <f>IFERROR(VLOOKUP(C481,macro!$B:$G,6,FALSE),"")</f>
        <v/>
      </c>
    </row>
    <row r="482" spans="3:9">
      <c r="C482" t="str">
        <f t="shared" si="7"/>
        <v>خدمات و نگهبانی-480</v>
      </c>
      <c r="D482" s="7">
        <v>480</v>
      </c>
      <c r="E482" s="7" t="str">
        <f>IFERROR(VLOOKUP($C482,macro!B:H,7,),"")</f>
        <v/>
      </c>
      <c r="F482" s="7" t="str">
        <f>IFERROR(VLOOKUP(E482,DATABASE!$B:$C,2,FALSE),"")</f>
        <v/>
      </c>
      <c r="G482" s="7" t="str">
        <f>IFERROR(VLOOKUP(E482,DATABASE!$B:$D,3,FALSE),"")</f>
        <v/>
      </c>
      <c r="H482" s="7" t="str">
        <f>IFERROR(VLOOKUP(C482,macro!$B:$K,10,FALSE),"")</f>
        <v/>
      </c>
      <c r="I482" s="7" t="str">
        <f>IFERROR(VLOOKUP(C482,macro!$B:$G,6,FALSE),"")</f>
        <v/>
      </c>
    </row>
    <row r="483" spans="3:9">
      <c r="C483" t="str">
        <f t="shared" si="7"/>
        <v>خدمات و نگهبانی-481</v>
      </c>
      <c r="D483" s="7">
        <v>481</v>
      </c>
      <c r="E483" s="7" t="str">
        <f>IFERROR(VLOOKUP($C483,macro!B:H,7,),"")</f>
        <v/>
      </c>
      <c r="F483" s="7" t="str">
        <f>IFERROR(VLOOKUP(E483,DATABASE!$B:$C,2,FALSE),"")</f>
        <v/>
      </c>
      <c r="G483" s="7" t="str">
        <f>IFERROR(VLOOKUP(E483,DATABASE!$B:$D,3,FALSE),"")</f>
        <v/>
      </c>
      <c r="H483" s="7" t="str">
        <f>IFERROR(VLOOKUP(C483,macro!$B:$K,10,FALSE),"")</f>
        <v/>
      </c>
      <c r="I483" s="7" t="str">
        <f>IFERROR(VLOOKUP(C483,macro!$B:$G,6,FALSE),"")</f>
        <v/>
      </c>
    </row>
    <row r="484" spans="3:9">
      <c r="C484" t="str">
        <f t="shared" si="7"/>
        <v>خدمات و نگهبانی-482</v>
      </c>
      <c r="D484" s="7">
        <v>482</v>
      </c>
      <c r="E484" s="7" t="str">
        <f>IFERROR(VLOOKUP($C484,macro!B:H,7,),"")</f>
        <v/>
      </c>
      <c r="F484" s="7" t="str">
        <f>IFERROR(VLOOKUP(E484,DATABASE!$B:$C,2,FALSE),"")</f>
        <v/>
      </c>
      <c r="G484" s="7" t="str">
        <f>IFERROR(VLOOKUP(E484,DATABASE!$B:$D,3,FALSE),"")</f>
        <v/>
      </c>
      <c r="H484" s="7" t="str">
        <f>IFERROR(VLOOKUP(C484,macro!$B:$K,10,FALSE),"")</f>
        <v/>
      </c>
      <c r="I484" s="7" t="str">
        <f>IFERROR(VLOOKUP(C484,macro!$B:$G,6,FALSE),"")</f>
        <v/>
      </c>
    </row>
    <row r="485" spans="3:9">
      <c r="C485" t="str">
        <f t="shared" si="7"/>
        <v>خدمات و نگهبانی-483</v>
      </c>
      <c r="D485" s="7">
        <v>483</v>
      </c>
      <c r="E485" s="7" t="str">
        <f>IFERROR(VLOOKUP($C485,macro!B:H,7,),"")</f>
        <v/>
      </c>
      <c r="F485" s="7" t="str">
        <f>IFERROR(VLOOKUP(E485,DATABASE!$B:$C,2,FALSE),"")</f>
        <v/>
      </c>
      <c r="G485" s="7" t="str">
        <f>IFERROR(VLOOKUP(E485,DATABASE!$B:$D,3,FALSE),"")</f>
        <v/>
      </c>
      <c r="H485" s="7" t="str">
        <f>IFERROR(VLOOKUP(C485,macro!$B:$K,10,FALSE),"")</f>
        <v/>
      </c>
      <c r="I485" s="7" t="str">
        <f>IFERROR(VLOOKUP(C485,macro!$B:$G,6,FALSE),"")</f>
        <v/>
      </c>
    </row>
    <row r="486" spans="3:9">
      <c r="C486" t="str">
        <f t="shared" si="7"/>
        <v>خدمات و نگهبانی-484</v>
      </c>
      <c r="D486" s="7">
        <v>484</v>
      </c>
      <c r="E486" s="7" t="str">
        <f>IFERROR(VLOOKUP($C486,macro!B:H,7,),"")</f>
        <v/>
      </c>
      <c r="F486" s="7" t="str">
        <f>IFERROR(VLOOKUP(E486,DATABASE!$B:$C,2,FALSE),"")</f>
        <v/>
      </c>
      <c r="G486" s="7" t="str">
        <f>IFERROR(VLOOKUP(E486,DATABASE!$B:$D,3,FALSE),"")</f>
        <v/>
      </c>
      <c r="H486" s="7" t="str">
        <f>IFERROR(VLOOKUP(C486,macro!$B:$K,10,FALSE),"")</f>
        <v/>
      </c>
      <c r="I486" s="7" t="str">
        <f>IFERROR(VLOOKUP(C486,macro!$B:$G,6,FALSE),"")</f>
        <v/>
      </c>
    </row>
    <row r="487" spans="3:9">
      <c r="C487" t="str">
        <f t="shared" si="7"/>
        <v>خدمات و نگهبانی-485</v>
      </c>
      <c r="D487" s="7">
        <v>485</v>
      </c>
      <c r="E487" s="7" t="str">
        <f>IFERROR(VLOOKUP($C487,macro!B:H,7,),"")</f>
        <v/>
      </c>
      <c r="F487" s="7" t="str">
        <f>IFERROR(VLOOKUP(E487,DATABASE!$B:$C,2,FALSE),"")</f>
        <v/>
      </c>
      <c r="G487" s="7" t="str">
        <f>IFERROR(VLOOKUP(E487,DATABASE!$B:$D,3,FALSE),"")</f>
        <v/>
      </c>
      <c r="H487" s="7" t="str">
        <f>IFERROR(VLOOKUP(C487,macro!$B:$K,10,FALSE),"")</f>
        <v/>
      </c>
      <c r="I487" s="7" t="str">
        <f>IFERROR(VLOOKUP(C487,macro!$B:$G,6,FALSE),"")</f>
        <v/>
      </c>
    </row>
    <row r="488" spans="3:9">
      <c r="C488" t="str">
        <f t="shared" si="7"/>
        <v>خدمات و نگهبانی-486</v>
      </c>
      <c r="D488" s="7">
        <v>486</v>
      </c>
      <c r="E488" s="7" t="str">
        <f>IFERROR(VLOOKUP($C488,macro!B:H,7,),"")</f>
        <v/>
      </c>
      <c r="F488" s="7" t="str">
        <f>IFERROR(VLOOKUP(E488,DATABASE!$B:$C,2,FALSE),"")</f>
        <v/>
      </c>
      <c r="G488" s="7" t="str">
        <f>IFERROR(VLOOKUP(E488,DATABASE!$B:$D,3,FALSE),"")</f>
        <v/>
      </c>
      <c r="H488" s="7" t="str">
        <f>IFERROR(VLOOKUP(C488,macro!$B:$K,10,FALSE),"")</f>
        <v/>
      </c>
      <c r="I488" s="7" t="str">
        <f>IFERROR(VLOOKUP(C488,macro!$B:$G,6,FALSE),"")</f>
        <v/>
      </c>
    </row>
    <row r="489" spans="3:9">
      <c r="C489" t="str">
        <f t="shared" si="7"/>
        <v>خدمات و نگهبانی-487</v>
      </c>
      <c r="D489" s="7">
        <v>487</v>
      </c>
      <c r="E489" s="7" t="str">
        <f>IFERROR(VLOOKUP($C489,macro!B:H,7,),"")</f>
        <v/>
      </c>
      <c r="F489" s="7" t="str">
        <f>IFERROR(VLOOKUP(E489,DATABASE!$B:$C,2,FALSE),"")</f>
        <v/>
      </c>
      <c r="G489" s="7" t="str">
        <f>IFERROR(VLOOKUP(E489,DATABASE!$B:$D,3,FALSE),"")</f>
        <v/>
      </c>
      <c r="H489" s="7" t="str">
        <f>IFERROR(VLOOKUP(C489,macro!$B:$K,10,FALSE),"")</f>
        <v/>
      </c>
      <c r="I489" s="7" t="str">
        <f>IFERROR(VLOOKUP(C489,macro!$B:$G,6,FALSE),"")</f>
        <v/>
      </c>
    </row>
    <row r="490" spans="3:9">
      <c r="C490" t="str">
        <f t="shared" si="7"/>
        <v>خدمات و نگهبانی-488</v>
      </c>
      <c r="D490" s="7">
        <v>488</v>
      </c>
      <c r="E490" s="7" t="str">
        <f>IFERROR(VLOOKUP($C490,macro!B:H,7,),"")</f>
        <v/>
      </c>
      <c r="F490" s="7" t="str">
        <f>IFERROR(VLOOKUP(E490,DATABASE!$B:$C,2,FALSE),"")</f>
        <v/>
      </c>
      <c r="G490" s="7" t="str">
        <f>IFERROR(VLOOKUP(E490,DATABASE!$B:$D,3,FALSE),"")</f>
        <v/>
      </c>
      <c r="H490" s="7" t="str">
        <f>IFERROR(VLOOKUP(C490,macro!$B:$K,10,FALSE),"")</f>
        <v/>
      </c>
      <c r="I490" s="7" t="str">
        <f>IFERROR(VLOOKUP(C490,macro!$B:$G,6,FALSE),"")</f>
        <v/>
      </c>
    </row>
    <row r="491" spans="3:9">
      <c r="C491" t="str">
        <f t="shared" si="7"/>
        <v>خدمات و نگهبانی-489</v>
      </c>
      <c r="D491" s="7">
        <v>489</v>
      </c>
      <c r="E491" s="7" t="str">
        <f>IFERROR(VLOOKUP($C491,macro!B:H,7,),"")</f>
        <v/>
      </c>
      <c r="F491" s="7" t="str">
        <f>IFERROR(VLOOKUP(E491,DATABASE!$B:$C,2,FALSE),"")</f>
        <v/>
      </c>
      <c r="G491" s="7" t="str">
        <f>IFERROR(VLOOKUP(E491,DATABASE!$B:$D,3,FALSE),"")</f>
        <v/>
      </c>
      <c r="H491" s="7" t="str">
        <f>IFERROR(VLOOKUP(C491,macro!$B:$K,10,FALSE),"")</f>
        <v/>
      </c>
      <c r="I491" s="7" t="str">
        <f>IFERROR(VLOOKUP(C491,macro!$B:$G,6,FALSE),"")</f>
        <v/>
      </c>
    </row>
    <row r="492" spans="3:9">
      <c r="C492" t="str">
        <f t="shared" si="7"/>
        <v>خدمات و نگهبانی-490</v>
      </c>
      <c r="D492" s="7">
        <v>490</v>
      </c>
      <c r="E492" s="7" t="str">
        <f>IFERROR(VLOOKUP($C492,macro!B:H,7,),"")</f>
        <v/>
      </c>
      <c r="F492" s="7" t="str">
        <f>IFERROR(VLOOKUP(E492,DATABASE!$B:$C,2,FALSE),"")</f>
        <v/>
      </c>
      <c r="G492" s="7" t="str">
        <f>IFERROR(VLOOKUP(E492,DATABASE!$B:$D,3,FALSE),"")</f>
        <v/>
      </c>
      <c r="H492" s="7" t="str">
        <f>IFERROR(VLOOKUP(C492,macro!$B:$K,10,FALSE),"")</f>
        <v/>
      </c>
      <c r="I492" s="7" t="str">
        <f>IFERROR(VLOOKUP(C492,macro!$B:$G,6,FALSE),"")</f>
        <v/>
      </c>
    </row>
    <row r="493" spans="3:9">
      <c r="C493" t="str">
        <f t="shared" si="7"/>
        <v>خدمات و نگهبانی-491</v>
      </c>
      <c r="D493" s="7">
        <v>491</v>
      </c>
      <c r="E493" s="7" t="str">
        <f>IFERROR(VLOOKUP($C493,macro!B:H,7,),"")</f>
        <v/>
      </c>
      <c r="F493" s="7" t="str">
        <f>IFERROR(VLOOKUP(E493,DATABASE!$B:$C,2,FALSE),"")</f>
        <v/>
      </c>
      <c r="G493" s="7" t="str">
        <f>IFERROR(VLOOKUP(E493,DATABASE!$B:$D,3,FALSE),"")</f>
        <v/>
      </c>
      <c r="H493" s="7" t="str">
        <f>IFERROR(VLOOKUP(C493,macro!$B:$K,10,FALSE),"")</f>
        <v/>
      </c>
      <c r="I493" s="7" t="str">
        <f>IFERROR(VLOOKUP(C493,macro!$B:$G,6,FALSE),"")</f>
        <v/>
      </c>
    </row>
    <row r="494" spans="3:9">
      <c r="C494" t="str">
        <f t="shared" si="7"/>
        <v>خدمات و نگهبانی-492</v>
      </c>
      <c r="D494" s="7">
        <v>492</v>
      </c>
      <c r="E494" s="7" t="str">
        <f>IFERROR(VLOOKUP($C494,macro!B:H,7,),"")</f>
        <v/>
      </c>
      <c r="F494" s="7" t="str">
        <f>IFERROR(VLOOKUP(E494,DATABASE!$B:$C,2,FALSE),"")</f>
        <v/>
      </c>
      <c r="G494" s="7" t="str">
        <f>IFERROR(VLOOKUP(E494,DATABASE!$B:$D,3,FALSE),"")</f>
        <v/>
      </c>
      <c r="H494" s="7" t="str">
        <f>IFERROR(VLOOKUP(C494,macro!$B:$K,10,FALSE),"")</f>
        <v/>
      </c>
      <c r="I494" s="7" t="str">
        <f>IFERROR(VLOOKUP(C494,macro!$B:$G,6,FALSE),"")</f>
        <v/>
      </c>
    </row>
    <row r="495" spans="3:9">
      <c r="C495" t="str">
        <f t="shared" si="7"/>
        <v>خدمات و نگهبانی-493</v>
      </c>
      <c r="D495" s="7">
        <v>493</v>
      </c>
      <c r="E495" s="7" t="str">
        <f>IFERROR(VLOOKUP($C495,macro!B:H,7,),"")</f>
        <v/>
      </c>
      <c r="F495" s="7" t="str">
        <f>IFERROR(VLOOKUP(E495,DATABASE!$B:$C,2,FALSE),"")</f>
        <v/>
      </c>
      <c r="G495" s="7" t="str">
        <f>IFERROR(VLOOKUP(E495,DATABASE!$B:$D,3,FALSE),"")</f>
        <v/>
      </c>
      <c r="H495" s="7" t="str">
        <f>IFERROR(VLOOKUP(C495,macro!$B:$K,10,FALSE),"")</f>
        <v/>
      </c>
      <c r="I495" s="7" t="str">
        <f>IFERROR(VLOOKUP(C495,macro!$B:$G,6,FALSE),"")</f>
        <v/>
      </c>
    </row>
    <row r="496" spans="3:9">
      <c r="C496" t="str">
        <f t="shared" si="7"/>
        <v>خدمات و نگهبانی-494</v>
      </c>
      <c r="D496" s="7">
        <v>494</v>
      </c>
      <c r="E496" s="7" t="str">
        <f>IFERROR(VLOOKUP($C496,macro!B:H,7,),"")</f>
        <v/>
      </c>
      <c r="F496" s="7" t="str">
        <f>IFERROR(VLOOKUP(E496,DATABASE!$B:$C,2,FALSE),"")</f>
        <v/>
      </c>
      <c r="G496" s="7" t="str">
        <f>IFERROR(VLOOKUP(E496,DATABASE!$B:$D,3,FALSE),"")</f>
        <v/>
      </c>
      <c r="H496" s="7" t="str">
        <f>IFERROR(VLOOKUP(C496,macro!$B:$K,10,FALSE),"")</f>
        <v/>
      </c>
      <c r="I496" s="7" t="str">
        <f>IFERROR(VLOOKUP(C496,macro!$B:$G,6,FALSE),"")</f>
        <v/>
      </c>
    </row>
    <row r="497" spans="3:9">
      <c r="C497" t="str">
        <f t="shared" si="7"/>
        <v>خدمات و نگهبانی-495</v>
      </c>
      <c r="D497" s="7">
        <v>495</v>
      </c>
      <c r="E497" s="7" t="str">
        <f>IFERROR(VLOOKUP($C497,macro!B:H,7,),"")</f>
        <v/>
      </c>
      <c r="F497" s="7" t="str">
        <f>IFERROR(VLOOKUP(E497,DATABASE!$B:$C,2,FALSE),"")</f>
        <v/>
      </c>
      <c r="G497" s="7" t="str">
        <f>IFERROR(VLOOKUP(E497,DATABASE!$B:$D,3,FALSE),"")</f>
        <v/>
      </c>
      <c r="H497" s="7" t="str">
        <f>IFERROR(VLOOKUP(C497,macro!$B:$K,10,FALSE),"")</f>
        <v/>
      </c>
      <c r="I497" s="7" t="str">
        <f>IFERROR(VLOOKUP(C497,macro!$B:$G,6,FALSE),"")</f>
        <v/>
      </c>
    </row>
    <row r="498" spans="3:9">
      <c r="C498" t="str">
        <f t="shared" si="7"/>
        <v>خدمات و نگهبانی-496</v>
      </c>
      <c r="D498" s="7">
        <v>496</v>
      </c>
      <c r="E498" s="7" t="str">
        <f>IFERROR(VLOOKUP($C498,macro!B:H,7,),"")</f>
        <v/>
      </c>
      <c r="F498" s="7" t="str">
        <f>IFERROR(VLOOKUP(E498,DATABASE!$B:$C,2,FALSE),"")</f>
        <v/>
      </c>
      <c r="G498" s="7" t="str">
        <f>IFERROR(VLOOKUP(E498,DATABASE!$B:$D,3,FALSE),"")</f>
        <v/>
      </c>
      <c r="H498" s="7" t="str">
        <f>IFERROR(VLOOKUP(C498,macro!$B:$K,10,FALSE),"")</f>
        <v/>
      </c>
      <c r="I498" s="7" t="str">
        <f>IFERROR(VLOOKUP(C498,macro!$B:$G,6,FALSE),"")</f>
        <v/>
      </c>
    </row>
    <row r="499" spans="3:9">
      <c r="C499" t="str">
        <f t="shared" si="7"/>
        <v>خدمات و نگهبانی-497</v>
      </c>
      <c r="D499" s="7">
        <v>497</v>
      </c>
      <c r="E499" s="7" t="str">
        <f>IFERROR(VLOOKUP($C499,macro!B:H,7,),"")</f>
        <v/>
      </c>
      <c r="F499" s="7" t="str">
        <f>IFERROR(VLOOKUP(E499,DATABASE!$B:$C,2,FALSE),"")</f>
        <v/>
      </c>
      <c r="G499" s="7" t="str">
        <f>IFERROR(VLOOKUP(E499,DATABASE!$B:$D,3,FALSE),"")</f>
        <v/>
      </c>
      <c r="H499" s="7" t="str">
        <f>IFERROR(VLOOKUP(C499,macro!$B:$K,10,FALSE),"")</f>
        <v/>
      </c>
      <c r="I499" s="7" t="str">
        <f>IFERROR(VLOOKUP(C499,macro!$B:$G,6,FALSE),"")</f>
        <v/>
      </c>
    </row>
    <row r="500" spans="3:9">
      <c r="C500" t="str">
        <f t="shared" si="7"/>
        <v>خدمات و نگهبانی-498</v>
      </c>
      <c r="D500" s="7">
        <v>498</v>
      </c>
      <c r="E500" s="7" t="str">
        <f>IFERROR(VLOOKUP($C500,macro!B:H,7,),"")</f>
        <v/>
      </c>
      <c r="F500" s="7" t="str">
        <f>IFERROR(VLOOKUP(E500,DATABASE!$B:$C,2,FALSE),"")</f>
        <v/>
      </c>
      <c r="G500" s="7" t="str">
        <f>IFERROR(VLOOKUP(E500,DATABASE!$B:$D,3,FALSE),"")</f>
        <v/>
      </c>
      <c r="H500" s="7" t="str">
        <f>IFERROR(VLOOKUP(C500,macro!$B:$K,10,FALSE),"")</f>
        <v/>
      </c>
      <c r="I500" s="7" t="str">
        <f>IFERROR(VLOOKUP(C500,macro!$B:$G,6,FALSE),"")</f>
        <v/>
      </c>
    </row>
    <row r="501" spans="3:9">
      <c r="C501" t="str">
        <f t="shared" si="7"/>
        <v>خدمات و نگهبانی-499</v>
      </c>
      <c r="D501" s="7">
        <v>499</v>
      </c>
      <c r="E501" s="7" t="str">
        <f>IFERROR(VLOOKUP($C501,macro!B:H,7,),"")</f>
        <v/>
      </c>
      <c r="F501" s="7" t="str">
        <f>IFERROR(VLOOKUP(E501,DATABASE!$B:$C,2,FALSE),"")</f>
        <v/>
      </c>
      <c r="G501" s="7" t="str">
        <f>IFERROR(VLOOKUP(E501,DATABASE!$B:$D,3,FALSE),"")</f>
        <v/>
      </c>
      <c r="H501" s="7" t="str">
        <f>IFERROR(VLOOKUP(C501,macro!$B:$K,10,FALSE),"")</f>
        <v/>
      </c>
      <c r="I501" s="7" t="str">
        <f>IFERROR(VLOOKUP(C501,macro!$B:$G,6,FALSE),"")</f>
        <v/>
      </c>
    </row>
    <row r="502" spans="3:9">
      <c r="C502" t="str">
        <f t="shared" si="7"/>
        <v>خدمات و نگهبانی-500</v>
      </c>
      <c r="D502" s="7">
        <v>500</v>
      </c>
      <c r="E502" s="7" t="str">
        <f>IFERROR(VLOOKUP($C502,macro!B:H,7,),"")</f>
        <v/>
      </c>
      <c r="F502" s="7" t="str">
        <f>IFERROR(VLOOKUP(E502,DATABASE!$B:$C,2,FALSE),"")</f>
        <v/>
      </c>
      <c r="G502" s="7" t="str">
        <f>IFERROR(VLOOKUP(E502,DATABASE!$B:$D,3,FALSE),"")</f>
        <v/>
      </c>
      <c r="H502" s="7" t="str">
        <f>IFERROR(VLOOKUP(C502,macro!$B:$K,10,FALSE),"")</f>
        <v/>
      </c>
      <c r="I502" s="7" t="str">
        <f>IFERROR(VLOOKUP(C502,macro!$B:$G,6,FALSE),"")</f>
        <v/>
      </c>
    </row>
    <row r="503" spans="3:9">
      <c r="C503" t="str">
        <f t="shared" si="7"/>
        <v>خدمات و نگهبانی-501</v>
      </c>
      <c r="D503" s="7">
        <v>501</v>
      </c>
      <c r="E503" s="7" t="str">
        <f>IFERROR(VLOOKUP($C503,macro!B:H,7,),"")</f>
        <v/>
      </c>
      <c r="F503" s="7" t="str">
        <f>IFERROR(VLOOKUP(E503,DATABASE!$B:$C,2,FALSE),"")</f>
        <v/>
      </c>
      <c r="G503" s="7" t="str">
        <f>IFERROR(VLOOKUP(E503,DATABASE!$B:$D,3,FALSE),"")</f>
        <v/>
      </c>
      <c r="H503" s="7" t="str">
        <f>IFERROR(VLOOKUP(C503,macro!$B:$K,10,FALSE),"")</f>
        <v/>
      </c>
      <c r="I503" s="7" t="str">
        <f>IFERROR(VLOOKUP(C503,macro!$B:$G,6,FALSE),"")</f>
        <v/>
      </c>
    </row>
    <row r="504" spans="3:9">
      <c r="C504" t="str">
        <f t="shared" si="7"/>
        <v>خدمات و نگهبانی-502</v>
      </c>
      <c r="D504" s="7">
        <v>502</v>
      </c>
      <c r="E504" s="7" t="str">
        <f>IFERROR(VLOOKUP($C504,macro!B:H,7,),"")</f>
        <v/>
      </c>
      <c r="F504" s="7" t="str">
        <f>IFERROR(VLOOKUP(E504,DATABASE!$B:$C,2,FALSE),"")</f>
        <v/>
      </c>
      <c r="G504" s="7" t="str">
        <f>IFERROR(VLOOKUP(E504,DATABASE!$B:$D,3,FALSE),"")</f>
        <v/>
      </c>
      <c r="H504" s="7" t="str">
        <f>IFERROR(VLOOKUP(C504,macro!$B:$K,10,FALSE),"")</f>
        <v/>
      </c>
      <c r="I504" s="7" t="str">
        <f>IFERROR(VLOOKUP(C504,macro!$B:$G,6,FALSE),"")</f>
        <v/>
      </c>
    </row>
    <row r="505" spans="3:9">
      <c r="C505" t="str">
        <f t="shared" si="7"/>
        <v>خدمات و نگهبانی-503</v>
      </c>
      <c r="D505" s="7">
        <v>503</v>
      </c>
      <c r="E505" s="7" t="str">
        <f>IFERROR(VLOOKUP($C505,macro!B:H,7,),"")</f>
        <v/>
      </c>
      <c r="F505" s="7" t="str">
        <f>IFERROR(VLOOKUP(E505,DATABASE!$B:$C,2,FALSE),"")</f>
        <v/>
      </c>
      <c r="G505" s="7" t="str">
        <f>IFERROR(VLOOKUP(E505,DATABASE!$B:$D,3,FALSE),"")</f>
        <v/>
      </c>
      <c r="H505" s="7" t="str">
        <f>IFERROR(VLOOKUP(C505,macro!$B:$K,10,FALSE),"")</f>
        <v/>
      </c>
      <c r="I505" s="7" t="str">
        <f>IFERROR(VLOOKUP(C505,macro!$B:$G,6,FALSE),"")</f>
        <v/>
      </c>
    </row>
    <row r="506" spans="3:9">
      <c r="C506" t="str">
        <f t="shared" si="7"/>
        <v>خدمات و نگهبانی-504</v>
      </c>
      <c r="D506" s="7">
        <v>504</v>
      </c>
      <c r="E506" s="7" t="str">
        <f>IFERROR(VLOOKUP($C506,macro!B:H,7,),"")</f>
        <v/>
      </c>
      <c r="F506" s="7" t="str">
        <f>IFERROR(VLOOKUP(E506,DATABASE!$B:$C,2,FALSE),"")</f>
        <v/>
      </c>
      <c r="G506" s="7" t="str">
        <f>IFERROR(VLOOKUP(E506,DATABASE!$B:$D,3,FALSE),"")</f>
        <v/>
      </c>
      <c r="H506" s="7" t="str">
        <f>IFERROR(VLOOKUP(C506,macro!$B:$K,10,FALSE),"")</f>
        <v/>
      </c>
      <c r="I506" s="7" t="str">
        <f>IFERROR(VLOOKUP(C506,macro!$B:$G,6,FALSE),"")</f>
        <v/>
      </c>
    </row>
    <row r="507" spans="3:9">
      <c r="C507" t="str">
        <f t="shared" si="7"/>
        <v>خدمات و نگهبانی-505</v>
      </c>
      <c r="D507" s="7">
        <v>505</v>
      </c>
      <c r="E507" s="7" t="str">
        <f>IFERROR(VLOOKUP($C507,macro!B:H,7,),"")</f>
        <v/>
      </c>
      <c r="F507" s="7" t="str">
        <f>IFERROR(VLOOKUP(E507,DATABASE!$B:$C,2,FALSE),"")</f>
        <v/>
      </c>
      <c r="G507" s="7" t="str">
        <f>IFERROR(VLOOKUP(E507,DATABASE!$B:$D,3,FALSE),"")</f>
        <v/>
      </c>
      <c r="H507" s="7" t="str">
        <f>IFERROR(VLOOKUP(C507,macro!$B:$K,10,FALSE),"")</f>
        <v/>
      </c>
      <c r="I507" s="7" t="str">
        <f>IFERROR(VLOOKUP(C507,macro!$B:$G,6,FALSE),"")</f>
        <v/>
      </c>
    </row>
    <row r="508" spans="3:9">
      <c r="C508" t="str">
        <f t="shared" si="7"/>
        <v>خدمات و نگهبانی-506</v>
      </c>
      <c r="D508" s="7">
        <v>506</v>
      </c>
      <c r="E508" s="7" t="str">
        <f>IFERROR(VLOOKUP($C508,macro!B:H,7,),"")</f>
        <v/>
      </c>
      <c r="F508" s="7" t="str">
        <f>IFERROR(VLOOKUP(E508,DATABASE!$B:$C,2,FALSE),"")</f>
        <v/>
      </c>
      <c r="G508" s="7" t="str">
        <f>IFERROR(VLOOKUP(E508,DATABASE!$B:$D,3,FALSE),"")</f>
        <v/>
      </c>
      <c r="H508" s="7" t="str">
        <f>IFERROR(VLOOKUP(C508,macro!$B:$K,10,FALSE),"")</f>
        <v/>
      </c>
      <c r="I508" s="7" t="str">
        <f>IFERROR(VLOOKUP(C508,macro!$B:$G,6,FALSE),"")</f>
        <v/>
      </c>
    </row>
    <row r="509" spans="3:9">
      <c r="C509" t="str">
        <f t="shared" si="7"/>
        <v>خدمات و نگهبانی-507</v>
      </c>
      <c r="D509" s="7">
        <v>507</v>
      </c>
      <c r="E509" s="7" t="str">
        <f>IFERROR(VLOOKUP($C509,macro!B:H,7,),"")</f>
        <v/>
      </c>
      <c r="F509" s="7" t="str">
        <f>IFERROR(VLOOKUP(E509,DATABASE!$B:$C,2,FALSE),"")</f>
        <v/>
      </c>
      <c r="G509" s="7" t="str">
        <f>IFERROR(VLOOKUP(E509,DATABASE!$B:$D,3,FALSE),"")</f>
        <v/>
      </c>
      <c r="H509" s="7" t="str">
        <f>IFERROR(VLOOKUP(C509,macro!$B:$K,10,FALSE),"")</f>
        <v/>
      </c>
      <c r="I509" s="7" t="str">
        <f>IFERROR(VLOOKUP(C509,macro!$B:$G,6,FALSE),"")</f>
        <v/>
      </c>
    </row>
    <row r="510" spans="3:9">
      <c r="C510" t="str">
        <f t="shared" si="7"/>
        <v>خدمات و نگهبانی-508</v>
      </c>
      <c r="D510" s="7">
        <v>508</v>
      </c>
      <c r="E510" s="7" t="str">
        <f>IFERROR(VLOOKUP($C510,macro!B:H,7,),"")</f>
        <v/>
      </c>
      <c r="F510" s="7" t="str">
        <f>IFERROR(VLOOKUP(E510,DATABASE!$B:$C,2,FALSE),"")</f>
        <v/>
      </c>
      <c r="G510" s="7" t="str">
        <f>IFERROR(VLOOKUP(E510,DATABASE!$B:$D,3,FALSE),"")</f>
        <v/>
      </c>
      <c r="H510" s="7" t="str">
        <f>IFERROR(VLOOKUP(C510,macro!$B:$K,10,FALSE),"")</f>
        <v/>
      </c>
      <c r="I510" s="7" t="str">
        <f>IFERROR(VLOOKUP(C510,macro!$B:$G,6,FALSE),"")</f>
        <v/>
      </c>
    </row>
    <row r="511" spans="3:9">
      <c r="C511" t="str">
        <f t="shared" si="7"/>
        <v>خدمات و نگهبانی-509</v>
      </c>
      <c r="D511" s="7">
        <v>509</v>
      </c>
      <c r="E511" s="7" t="str">
        <f>IFERROR(VLOOKUP($C511,macro!B:H,7,),"")</f>
        <v/>
      </c>
      <c r="F511" s="7" t="str">
        <f>IFERROR(VLOOKUP(E511,DATABASE!$B:$C,2,FALSE),"")</f>
        <v/>
      </c>
      <c r="G511" s="7" t="str">
        <f>IFERROR(VLOOKUP(E511,DATABASE!$B:$D,3,FALSE),"")</f>
        <v/>
      </c>
      <c r="H511" s="7" t="str">
        <f>IFERROR(VLOOKUP(C511,macro!$B:$K,10,FALSE),"")</f>
        <v/>
      </c>
      <c r="I511" s="7" t="str">
        <f>IFERROR(VLOOKUP(C511,macro!$B:$G,6,FALSE),"")</f>
        <v/>
      </c>
    </row>
    <row r="512" spans="3:9">
      <c r="C512" t="str">
        <f t="shared" si="7"/>
        <v>خدمات و نگهبانی-510</v>
      </c>
      <c r="D512" s="7">
        <v>510</v>
      </c>
      <c r="E512" s="7" t="str">
        <f>IFERROR(VLOOKUP($C512,macro!B:H,7,),"")</f>
        <v/>
      </c>
      <c r="F512" s="7" t="str">
        <f>IFERROR(VLOOKUP(E512,DATABASE!$B:$C,2,FALSE),"")</f>
        <v/>
      </c>
      <c r="G512" s="7" t="str">
        <f>IFERROR(VLOOKUP(E512,DATABASE!$B:$D,3,FALSE),"")</f>
        <v/>
      </c>
      <c r="H512" s="7" t="str">
        <f>IFERROR(VLOOKUP(C512,macro!$B:$K,10,FALSE),"")</f>
        <v/>
      </c>
      <c r="I512" s="7" t="str">
        <f>IFERROR(VLOOKUP(C512,macro!$B:$G,6,FALSE),"")</f>
        <v/>
      </c>
    </row>
    <row r="513" spans="3:9">
      <c r="C513" t="str">
        <f t="shared" si="7"/>
        <v>خدمات و نگهبانی-511</v>
      </c>
      <c r="D513" s="7">
        <v>511</v>
      </c>
      <c r="E513" s="7" t="str">
        <f>IFERROR(VLOOKUP($C513,macro!B:H,7,),"")</f>
        <v/>
      </c>
      <c r="F513" s="7" t="str">
        <f>IFERROR(VLOOKUP(E513,DATABASE!$B:$C,2,FALSE),"")</f>
        <v/>
      </c>
      <c r="G513" s="7" t="str">
        <f>IFERROR(VLOOKUP(E513,DATABASE!$B:$D,3,FALSE),"")</f>
        <v/>
      </c>
      <c r="H513" s="7" t="str">
        <f>IFERROR(VLOOKUP(C513,macro!$B:$K,10,FALSE),"")</f>
        <v/>
      </c>
      <c r="I513" s="7" t="str">
        <f>IFERROR(VLOOKUP(C513,macro!$B:$G,6,FALSE),"")</f>
        <v/>
      </c>
    </row>
    <row r="514" spans="3:9">
      <c r="C514" t="str">
        <f t="shared" si="7"/>
        <v>خدمات و نگهبانی-512</v>
      </c>
      <c r="D514" s="7">
        <v>512</v>
      </c>
      <c r="E514" s="7" t="str">
        <f>IFERROR(VLOOKUP($C514,macro!B:H,7,),"")</f>
        <v/>
      </c>
      <c r="F514" s="7" t="str">
        <f>IFERROR(VLOOKUP(E514,DATABASE!$B:$C,2,FALSE),"")</f>
        <v/>
      </c>
      <c r="G514" s="7" t="str">
        <f>IFERROR(VLOOKUP(E514,DATABASE!$B:$D,3,FALSE),"")</f>
        <v/>
      </c>
      <c r="H514" s="7" t="str">
        <f>IFERROR(VLOOKUP(C514,macro!$B:$K,10,FALSE),"")</f>
        <v/>
      </c>
      <c r="I514" s="7" t="str">
        <f>IFERROR(VLOOKUP(C514,macro!$B:$G,6,FALSE),"")</f>
        <v/>
      </c>
    </row>
    <row r="515" spans="3:9">
      <c r="C515" t="str">
        <f t="shared" si="7"/>
        <v>خدمات و نگهبانی-513</v>
      </c>
      <c r="D515" s="7">
        <v>513</v>
      </c>
      <c r="E515" s="7" t="str">
        <f>IFERROR(VLOOKUP($C515,macro!B:H,7,),"")</f>
        <v/>
      </c>
      <c r="F515" s="7" t="str">
        <f>IFERROR(VLOOKUP(E515,DATABASE!$B:$C,2,FALSE),"")</f>
        <v/>
      </c>
      <c r="G515" s="7" t="str">
        <f>IFERROR(VLOOKUP(E515,DATABASE!$B:$D,3,FALSE),"")</f>
        <v/>
      </c>
      <c r="H515" s="7" t="str">
        <f>IFERROR(VLOOKUP(C515,macro!$B:$K,10,FALSE),"")</f>
        <v/>
      </c>
      <c r="I515" s="7" t="str">
        <f>IFERROR(VLOOKUP(C515,macro!$B:$G,6,FALSE),"")</f>
        <v/>
      </c>
    </row>
    <row r="516" spans="3:9">
      <c r="C516" t="str">
        <f t="shared" ref="C516:C579" si="8">$B$2&amp;"-"&amp;D516</f>
        <v>خدمات و نگهبانی-514</v>
      </c>
      <c r="D516" s="7">
        <v>514</v>
      </c>
      <c r="E516" s="7" t="str">
        <f>IFERROR(VLOOKUP($C516,macro!B:H,7,),"")</f>
        <v/>
      </c>
      <c r="F516" s="7" t="str">
        <f>IFERROR(VLOOKUP(E516,DATABASE!$B:$C,2,FALSE),"")</f>
        <v/>
      </c>
      <c r="G516" s="7" t="str">
        <f>IFERROR(VLOOKUP(E516,DATABASE!$B:$D,3,FALSE),"")</f>
        <v/>
      </c>
      <c r="H516" s="7" t="str">
        <f>IFERROR(VLOOKUP(C516,macro!$B:$K,10,FALSE),"")</f>
        <v/>
      </c>
      <c r="I516" s="7" t="str">
        <f>IFERROR(VLOOKUP(C516,macro!$B:$G,6,FALSE),"")</f>
        <v/>
      </c>
    </row>
    <row r="517" spans="3:9">
      <c r="C517" t="str">
        <f t="shared" si="8"/>
        <v>خدمات و نگهبانی-515</v>
      </c>
      <c r="D517" s="7">
        <v>515</v>
      </c>
      <c r="E517" s="7" t="str">
        <f>IFERROR(VLOOKUP($C517,macro!B:H,7,),"")</f>
        <v/>
      </c>
      <c r="F517" s="7" t="str">
        <f>IFERROR(VLOOKUP(E517,DATABASE!$B:$C,2,FALSE),"")</f>
        <v/>
      </c>
      <c r="G517" s="7" t="str">
        <f>IFERROR(VLOOKUP(E517,DATABASE!$B:$D,3,FALSE),"")</f>
        <v/>
      </c>
      <c r="H517" s="7" t="str">
        <f>IFERROR(VLOOKUP(C517,macro!$B:$K,10,FALSE),"")</f>
        <v/>
      </c>
      <c r="I517" s="7" t="str">
        <f>IFERROR(VLOOKUP(C517,macro!$B:$G,6,FALSE),"")</f>
        <v/>
      </c>
    </row>
    <row r="518" spans="3:9">
      <c r="C518" t="str">
        <f t="shared" si="8"/>
        <v>خدمات و نگهبانی-516</v>
      </c>
      <c r="D518" s="7">
        <v>516</v>
      </c>
      <c r="E518" s="7" t="str">
        <f>IFERROR(VLOOKUP($C518,macro!B:H,7,),"")</f>
        <v/>
      </c>
      <c r="F518" s="7" t="str">
        <f>IFERROR(VLOOKUP(E518,DATABASE!$B:$C,2,FALSE),"")</f>
        <v/>
      </c>
      <c r="G518" s="7" t="str">
        <f>IFERROR(VLOOKUP(E518,DATABASE!$B:$D,3,FALSE),"")</f>
        <v/>
      </c>
      <c r="H518" s="7" t="str">
        <f>IFERROR(VLOOKUP(C518,macro!$B:$K,10,FALSE),"")</f>
        <v/>
      </c>
      <c r="I518" s="7" t="str">
        <f>IFERROR(VLOOKUP(C518,macro!$B:$G,6,FALSE),"")</f>
        <v/>
      </c>
    </row>
    <row r="519" spans="3:9">
      <c r="C519" t="str">
        <f t="shared" si="8"/>
        <v>خدمات و نگهبانی-517</v>
      </c>
      <c r="D519" s="7">
        <v>517</v>
      </c>
      <c r="E519" s="7" t="str">
        <f>IFERROR(VLOOKUP($C519,macro!B:H,7,),"")</f>
        <v/>
      </c>
      <c r="F519" s="7" t="str">
        <f>IFERROR(VLOOKUP(E519,DATABASE!$B:$C,2,FALSE),"")</f>
        <v/>
      </c>
      <c r="G519" s="7" t="str">
        <f>IFERROR(VLOOKUP(E519,DATABASE!$B:$D,3,FALSE),"")</f>
        <v/>
      </c>
      <c r="H519" s="7" t="str">
        <f>IFERROR(VLOOKUP(C519,macro!$B:$K,10,FALSE),"")</f>
        <v/>
      </c>
      <c r="I519" s="7" t="str">
        <f>IFERROR(VLOOKUP(C519,macro!$B:$G,6,FALSE),"")</f>
        <v/>
      </c>
    </row>
    <row r="520" spans="3:9">
      <c r="C520" t="str">
        <f t="shared" si="8"/>
        <v>خدمات و نگهبانی-518</v>
      </c>
      <c r="D520" s="7">
        <v>518</v>
      </c>
      <c r="E520" s="7" t="str">
        <f>IFERROR(VLOOKUP($C520,macro!B:H,7,),"")</f>
        <v/>
      </c>
      <c r="F520" s="7" t="str">
        <f>IFERROR(VLOOKUP(E520,DATABASE!$B:$C,2,FALSE),"")</f>
        <v/>
      </c>
      <c r="G520" s="7" t="str">
        <f>IFERROR(VLOOKUP(E520,DATABASE!$B:$D,3,FALSE),"")</f>
        <v/>
      </c>
      <c r="H520" s="7" t="str">
        <f>IFERROR(VLOOKUP(C520,macro!$B:$K,10,FALSE),"")</f>
        <v/>
      </c>
      <c r="I520" s="7" t="str">
        <f>IFERROR(VLOOKUP(C520,macro!$B:$G,6,FALSE),"")</f>
        <v/>
      </c>
    </row>
    <row r="521" spans="3:9">
      <c r="C521" t="str">
        <f t="shared" si="8"/>
        <v>خدمات و نگهبانی-519</v>
      </c>
      <c r="D521" s="7">
        <v>519</v>
      </c>
      <c r="E521" s="7" t="str">
        <f>IFERROR(VLOOKUP($C521,macro!B:H,7,),"")</f>
        <v/>
      </c>
      <c r="F521" s="7" t="str">
        <f>IFERROR(VLOOKUP(E521,DATABASE!$B:$C,2,FALSE),"")</f>
        <v/>
      </c>
      <c r="G521" s="7" t="str">
        <f>IFERROR(VLOOKUP(E521,DATABASE!$B:$D,3,FALSE),"")</f>
        <v/>
      </c>
      <c r="H521" s="7" t="str">
        <f>IFERROR(VLOOKUP(C521,macro!$B:$K,10,FALSE),"")</f>
        <v/>
      </c>
      <c r="I521" s="7" t="str">
        <f>IFERROR(VLOOKUP(C521,macro!$B:$G,6,FALSE),"")</f>
        <v/>
      </c>
    </row>
    <row r="522" spans="3:9">
      <c r="C522" t="str">
        <f t="shared" si="8"/>
        <v>خدمات و نگهبانی-520</v>
      </c>
      <c r="D522" s="7">
        <v>520</v>
      </c>
      <c r="E522" s="7" t="str">
        <f>IFERROR(VLOOKUP($C522,macro!B:H,7,),"")</f>
        <v/>
      </c>
      <c r="F522" s="7" t="str">
        <f>IFERROR(VLOOKUP(E522,DATABASE!$B:$C,2,FALSE),"")</f>
        <v/>
      </c>
      <c r="G522" s="7" t="str">
        <f>IFERROR(VLOOKUP(E522,DATABASE!$B:$D,3,FALSE),"")</f>
        <v/>
      </c>
      <c r="H522" s="7" t="str">
        <f>IFERROR(VLOOKUP(C522,macro!$B:$K,10,FALSE),"")</f>
        <v/>
      </c>
      <c r="I522" s="7" t="str">
        <f>IFERROR(VLOOKUP(C522,macro!$B:$G,6,FALSE),"")</f>
        <v/>
      </c>
    </row>
    <row r="523" spans="3:9">
      <c r="C523" t="str">
        <f t="shared" si="8"/>
        <v>خدمات و نگهبانی-521</v>
      </c>
      <c r="D523" s="7">
        <v>521</v>
      </c>
      <c r="E523" s="7" t="str">
        <f>IFERROR(VLOOKUP($C523,macro!B:H,7,),"")</f>
        <v/>
      </c>
      <c r="F523" s="7" t="str">
        <f>IFERROR(VLOOKUP(E523,DATABASE!$B:$C,2,FALSE),"")</f>
        <v/>
      </c>
      <c r="G523" s="7" t="str">
        <f>IFERROR(VLOOKUP(E523,DATABASE!$B:$D,3,FALSE),"")</f>
        <v/>
      </c>
      <c r="H523" s="7" t="str">
        <f>IFERROR(VLOOKUP(C523,macro!$B:$K,10,FALSE),"")</f>
        <v/>
      </c>
      <c r="I523" s="7" t="str">
        <f>IFERROR(VLOOKUP(C523,macro!$B:$G,6,FALSE),"")</f>
        <v/>
      </c>
    </row>
    <row r="524" spans="3:9">
      <c r="C524" t="str">
        <f t="shared" si="8"/>
        <v>خدمات و نگهبانی-522</v>
      </c>
      <c r="D524" s="7">
        <v>522</v>
      </c>
      <c r="E524" s="7" t="str">
        <f>IFERROR(VLOOKUP($C524,macro!B:H,7,),"")</f>
        <v/>
      </c>
      <c r="F524" s="7" t="str">
        <f>IFERROR(VLOOKUP(E524,DATABASE!$B:$C,2,FALSE),"")</f>
        <v/>
      </c>
      <c r="G524" s="7" t="str">
        <f>IFERROR(VLOOKUP(E524,DATABASE!$B:$D,3,FALSE),"")</f>
        <v/>
      </c>
      <c r="H524" s="7" t="str">
        <f>IFERROR(VLOOKUP(C524,macro!$B:$K,10,FALSE),"")</f>
        <v/>
      </c>
      <c r="I524" s="7" t="str">
        <f>IFERROR(VLOOKUP(C524,macro!$B:$G,6,FALSE),"")</f>
        <v/>
      </c>
    </row>
    <row r="525" spans="3:9">
      <c r="C525" t="str">
        <f t="shared" si="8"/>
        <v>خدمات و نگهبانی-523</v>
      </c>
      <c r="D525" s="7">
        <v>523</v>
      </c>
      <c r="E525" s="7" t="str">
        <f>IFERROR(VLOOKUP($C525,macro!B:H,7,),"")</f>
        <v/>
      </c>
      <c r="F525" s="7" t="str">
        <f>IFERROR(VLOOKUP(E525,DATABASE!$B:$C,2,FALSE),"")</f>
        <v/>
      </c>
      <c r="G525" s="7" t="str">
        <f>IFERROR(VLOOKUP(E525,DATABASE!$B:$D,3,FALSE),"")</f>
        <v/>
      </c>
      <c r="H525" s="7" t="str">
        <f>IFERROR(VLOOKUP(C525,macro!$B:$K,10,FALSE),"")</f>
        <v/>
      </c>
      <c r="I525" s="7" t="str">
        <f>IFERROR(VLOOKUP(C525,macro!$B:$G,6,FALSE),"")</f>
        <v/>
      </c>
    </row>
    <row r="526" spans="3:9">
      <c r="C526" t="str">
        <f t="shared" si="8"/>
        <v>خدمات و نگهبانی-524</v>
      </c>
      <c r="D526" s="7">
        <v>524</v>
      </c>
      <c r="E526" s="7" t="str">
        <f>IFERROR(VLOOKUP($C526,macro!B:H,7,),"")</f>
        <v/>
      </c>
      <c r="F526" s="7" t="str">
        <f>IFERROR(VLOOKUP(E526,DATABASE!$B:$C,2,FALSE),"")</f>
        <v/>
      </c>
      <c r="G526" s="7" t="str">
        <f>IFERROR(VLOOKUP(E526,DATABASE!$B:$D,3,FALSE),"")</f>
        <v/>
      </c>
      <c r="H526" s="7" t="str">
        <f>IFERROR(VLOOKUP(C526,macro!$B:$K,10,FALSE),"")</f>
        <v/>
      </c>
      <c r="I526" s="7" t="str">
        <f>IFERROR(VLOOKUP(C526,macro!$B:$G,6,FALSE),"")</f>
        <v/>
      </c>
    </row>
    <row r="527" spans="3:9">
      <c r="C527" t="str">
        <f t="shared" si="8"/>
        <v>خدمات و نگهبانی-525</v>
      </c>
      <c r="D527" s="7">
        <v>525</v>
      </c>
      <c r="E527" s="7" t="str">
        <f>IFERROR(VLOOKUP($C527,macro!B:H,7,),"")</f>
        <v/>
      </c>
      <c r="F527" s="7" t="str">
        <f>IFERROR(VLOOKUP(E527,DATABASE!$B:$C,2,FALSE),"")</f>
        <v/>
      </c>
      <c r="G527" s="7" t="str">
        <f>IFERROR(VLOOKUP(E527,DATABASE!$B:$D,3,FALSE),"")</f>
        <v/>
      </c>
      <c r="H527" s="7" t="str">
        <f>IFERROR(VLOOKUP(C527,macro!$B:$K,10,FALSE),"")</f>
        <v/>
      </c>
      <c r="I527" s="7" t="str">
        <f>IFERROR(VLOOKUP(C527,macro!$B:$G,6,FALSE),"")</f>
        <v/>
      </c>
    </row>
    <row r="528" spans="3:9">
      <c r="C528" t="str">
        <f t="shared" si="8"/>
        <v>خدمات و نگهبانی-526</v>
      </c>
      <c r="D528" s="7">
        <v>526</v>
      </c>
      <c r="E528" s="7" t="str">
        <f>IFERROR(VLOOKUP($C528,macro!B:H,7,),"")</f>
        <v/>
      </c>
      <c r="F528" s="7" t="str">
        <f>IFERROR(VLOOKUP(E528,DATABASE!$B:$C,2,FALSE),"")</f>
        <v/>
      </c>
      <c r="G528" s="7" t="str">
        <f>IFERROR(VLOOKUP(E528,DATABASE!$B:$D,3,FALSE),"")</f>
        <v/>
      </c>
      <c r="H528" s="7" t="str">
        <f>IFERROR(VLOOKUP(C528,macro!$B:$K,10,FALSE),"")</f>
        <v/>
      </c>
      <c r="I528" s="7" t="str">
        <f>IFERROR(VLOOKUP(C528,macro!$B:$G,6,FALSE),"")</f>
        <v/>
      </c>
    </row>
    <row r="529" spans="3:9">
      <c r="C529" t="str">
        <f t="shared" si="8"/>
        <v>خدمات و نگهبانی-527</v>
      </c>
      <c r="D529" s="7">
        <v>527</v>
      </c>
      <c r="E529" s="7" t="str">
        <f>IFERROR(VLOOKUP($C529,macro!B:H,7,),"")</f>
        <v/>
      </c>
      <c r="F529" s="7" t="str">
        <f>IFERROR(VLOOKUP(E529,DATABASE!$B:$C,2,FALSE),"")</f>
        <v/>
      </c>
      <c r="G529" s="7" t="str">
        <f>IFERROR(VLOOKUP(E529,DATABASE!$B:$D,3,FALSE),"")</f>
        <v/>
      </c>
      <c r="H529" s="7" t="str">
        <f>IFERROR(VLOOKUP(C529,macro!$B:$K,10,FALSE),"")</f>
        <v/>
      </c>
      <c r="I529" s="7" t="str">
        <f>IFERROR(VLOOKUP(C529,macro!$B:$G,6,FALSE),"")</f>
        <v/>
      </c>
    </row>
    <row r="530" spans="3:9">
      <c r="C530" t="str">
        <f t="shared" si="8"/>
        <v>خدمات و نگهبانی-528</v>
      </c>
      <c r="D530" s="7">
        <v>528</v>
      </c>
      <c r="E530" s="7" t="str">
        <f>IFERROR(VLOOKUP($C530,macro!B:H,7,),"")</f>
        <v/>
      </c>
      <c r="F530" s="7" t="str">
        <f>IFERROR(VLOOKUP(E530,DATABASE!$B:$C,2,FALSE),"")</f>
        <v/>
      </c>
      <c r="G530" s="7" t="str">
        <f>IFERROR(VLOOKUP(E530,DATABASE!$B:$D,3,FALSE),"")</f>
        <v/>
      </c>
      <c r="H530" s="7" t="str">
        <f>IFERROR(VLOOKUP(C530,macro!$B:$K,10,FALSE),"")</f>
        <v/>
      </c>
      <c r="I530" s="7" t="str">
        <f>IFERROR(VLOOKUP(C530,macro!$B:$G,6,FALSE),"")</f>
        <v/>
      </c>
    </row>
    <row r="531" spans="3:9">
      <c r="C531" t="str">
        <f t="shared" si="8"/>
        <v>خدمات و نگهبانی-529</v>
      </c>
      <c r="D531" s="7">
        <v>529</v>
      </c>
      <c r="E531" s="7" t="str">
        <f>IFERROR(VLOOKUP($C531,macro!B:H,7,),"")</f>
        <v/>
      </c>
      <c r="F531" s="7" t="str">
        <f>IFERROR(VLOOKUP(E531,DATABASE!$B:$C,2,FALSE),"")</f>
        <v/>
      </c>
      <c r="G531" s="7" t="str">
        <f>IFERROR(VLOOKUP(E531,DATABASE!$B:$D,3,FALSE),"")</f>
        <v/>
      </c>
      <c r="H531" s="7" t="str">
        <f>IFERROR(VLOOKUP(C531,macro!$B:$K,10,FALSE),"")</f>
        <v/>
      </c>
      <c r="I531" s="7" t="str">
        <f>IFERROR(VLOOKUP(C531,macro!$B:$G,6,FALSE),"")</f>
        <v/>
      </c>
    </row>
    <row r="532" spans="3:9">
      <c r="C532" t="str">
        <f t="shared" si="8"/>
        <v>خدمات و نگهبانی-530</v>
      </c>
      <c r="D532" s="7">
        <v>530</v>
      </c>
      <c r="E532" s="7" t="str">
        <f>IFERROR(VLOOKUP($C532,macro!B:H,7,),"")</f>
        <v/>
      </c>
      <c r="F532" s="7" t="str">
        <f>IFERROR(VLOOKUP(E532,DATABASE!$B:$C,2,FALSE),"")</f>
        <v/>
      </c>
      <c r="G532" s="7" t="str">
        <f>IFERROR(VLOOKUP(E532,DATABASE!$B:$D,3,FALSE),"")</f>
        <v/>
      </c>
      <c r="H532" s="7" t="str">
        <f>IFERROR(VLOOKUP(C532,macro!$B:$K,10,FALSE),"")</f>
        <v/>
      </c>
      <c r="I532" s="7" t="str">
        <f>IFERROR(VLOOKUP(C532,macro!$B:$G,6,FALSE),"")</f>
        <v/>
      </c>
    </row>
    <row r="533" spans="3:9">
      <c r="C533" t="str">
        <f t="shared" si="8"/>
        <v>خدمات و نگهبانی-531</v>
      </c>
      <c r="D533" s="7">
        <v>531</v>
      </c>
      <c r="E533" s="7" t="str">
        <f>IFERROR(VLOOKUP($C533,macro!B:H,7,),"")</f>
        <v/>
      </c>
      <c r="F533" s="7" t="str">
        <f>IFERROR(VLOOKUP(E533,DATABASE!$B:$C,2,FALSE),"")</f>
        <v/>
      </c>
      <c r="G533" s="7" t="str">
        <f>IFERROR(VLOOKUP(E533,DATABASE!$B:$D,3,FALSE),"")</f>
        <v/>
      </c>
      <c r="H533" s="7" t="str">
        <f>IFERROR(VLOOKUP(C533,macro!$B:$K,10,FALSE),"")</f>
        <v/>
      </c>
      <c r="I533" s="7" t="str">
        <f>IFERROR(VLOOKUP(C533,macro!$B:$G,6,FALSE),"")</f>
        <v/>
      </c>
    </row>
    <row r="534" spans="3:9">
      <c r="C534" t="str">
        <f t="shared" si="8"/>
        <v>خدمات و نگهبانی-532</v>
      </c>
      <c r="D534" s="7">
        <v>532</v>
      </c>
      <c r="E534" s="7" t="str">
        <f>IFERROR(VLOOKUP($C534,macro!B:H,7,),"")</f>
        <v/>
      </c>
      <c r="F534" s="7" t="str">
        <f>IFERROR(VLOOKUP(E534,DATABASE!$B:$C,2,FALSE),"")</f>
        <v/>
      </c>
      <c r="G534" s="7" t="str">
        <f>IFERROR(VLOOKUP(E534,DATABASE!$B:$D,3,FALSE),"")</f>
        <v/>
      </c>
      <c r="H534" s="7" t="str">
        <f>IFERROR(VLOOKUP(C534,macro!$B:$K,10,FALSE),"")</f>
        <v/>
      </c>
      <c r="I534" s="7" t="str">
        <f>IFERROR(VLOOKUP(C534,macro!$B:$G,6,FALSE),"")</f>
        <v/>
      </c>
    </row>
    <row r="535" spans="3:9">
      <c r="C535" t="str">
        <f t="shared" si="8"/>
        <v>خدمات و نگهبانی-533</v>
      </c>
      <c r="D535" s="7">
        <v>533</v>
      </c>
      <c r="E535" s="7" t="str">
        <f>IFERROR(VLOOKUP($C535,macro!B:H,7,),"")</f>
        <v/>
      </c>
      <c r="F535" s="7" t="str">
        <f>IFERROR(VLOOKUP(E535,DATABASE!$B:$C,2,FALSE),"")</f>
        <v/>
      </c>
      <c r="G535" s="7" t="str">
        <f>IFERROR(VLOOKUP(E535,DATABASE!$B:$D,3,FALSE),"")</f>
        <v/>
      </c>
      <c r="H535" s="7" t="str">
        <f>IFERROR(VLOOKUP(C535,macro!$B:$K,10,FALSE),"")</f>
        <v/>
      </c>
      <c r="I535" s="7" t="str">
        <f>IFERROR(VLOOKUP(C535,macro!$B:$G,6,FALSE),"")</f>
        <v/>
      </c>
    </row>
    <row r="536" spans="3:9">
      <c r="C536" t="str">
        <f t="shared" si="8"/>
        <v>خدمات و نگهبانی-534</v>
      </c>
      <c r="D536" s="7">
        <v>534</v>
      </c>
      <c r="E536" s="7" t="str">
        <f>IFERROR(VLOOKUP($C536,macro!B:H,7,),"")</f>
        <v/>
      </c>
      <c r="F536" s="7" t="str">
        <f>IFERROR(VLOOKUP(E536,DATABASE!$B:$C,2,FALSE),"")</f>
        <v/>
      </c>
      <c r="G536" s="7" t="str">
        <f>IFERROR(VLOOKUP(E536,DATABASE!$B:$D,3,FALSE),"")</f>
        <v/>
      </c>
      <c r="H536" s="7" t="str">
        <f>IFERROR(VLOOKUP(C536,macro!$B:$K,10,FALSE),"")</f>
        <v/>
      </c>
      <c r="I536" s="7" t="str">
        <f>IFERROR(VLOOKUP(C536,macro!$B:$G,6,FALSE),"")</f>
        <v/>
      </c>
    </row>
    <row r="537" spans="3:9">
      <c r="C537" t="str">
        <f t="shared" si="8"/>
        <v>خدمات و نگهبانی-535</v>
      </c>
      <c r="D537" s="7">
        <v>535</v>
      </c>
      <c r="E537" s="7" t="str">
        <f>IFERROR(VLOOKUP($C537,macro!B:H,7,),"")</f>
        <v/>
      </c>
      <c r="F537" s="7" t="str">
        <f>IFERROR(VLOOKUP(E537,DATABASE!$B:$C,2,FALSE),"")</f>
        <v/>
      </c>
      <c r="G537" s="7" t="str">
        <f>IFERROR(VLOOKUP(E537,DATABASE!$B:$D,3,FALSE),"")</f>
        <v/>
      </c>
      <c r="H537" s="7" t="str">
        <f>IFERROR(VLOOKUP(C537,macro!$B:$K,10,FALSE),"")</f>
        <v/>
      </c>
      <c r="I537" s="7" t="str">
        <f>IFERROR(VLOOKUP(C537,macro!$B:$G,6,FALSE),"")</f>
        <v/>
      </c>
    </row>
    <row r="538" spans="3:9">
      <c r="C538" t="str">
        <f t="shared" si="8"/>
        <v>خدمات و نگهبانی-536</v>
      </c>
      <c r="D538" s="7">
        <v>536</v>
      </c>
      <c r="E538" s="7" t="str">
        <f>IFERROR(VLOOKUP($C538,macro!B:H,7,),"")</f>
        <v/>
      </c>
      <c r="F538" s="7" t="str">
        <f>IFERROR(VLOOKUP(E538,DATABASE!$B:$C,2,FALSE),"")</f>
        <v/>
      </c>
      <c r="G538" s="7" t="str">
        <f>IFERROR(VLOOKUP(E538,DATABASE!$B:$D,3,FALSE),"")</f>
        <v/>
      </c>
      <c r="H538" s="7" t="str">
        <f>IFERROR(VLOOKUP(C538,macro!$B:$K,10,FALSE),"")</f>
        <v/>
      </c>
      <c r="I538" s="7" t="str">
        <f>IFERROR(VLOOKUP(C538,macro!$B:$G,6,FALSE),"")</f>
        <v/>
      </c>
    </row>
    <row r="539" spans="3:9">
      <c r="C539" t="str">
        <f t="shared" si="8"/>
        <v>خدمات و نگهبانی-537</v>
      </c>
      <c r="D539" s="7">
        <v>537</v>
      </c>
      <c r="E539" s="7" t="str">
        <f>IFERROR(VLOOKUP($C539,macro!B:H,7,),"")</f>
        <v/>
      </c>
      <c r="F539" s="7" t="str">
        <f>IFERROR(VLOOKUP(E539,DATABASE!$B:$C,2,FALSE),"")</f>
        <v/>
      </c>
      <c r="G539" s="7" t="str">
        <f>IFERROR(VLOOKUP(E539,DATABASE!$B:$D,3,FALSE),"")</f>
        <v/>
      </c>
      <c r="H539" s="7" t="str">
        <f>IFERROR(VLOOKUP(C539,macro!$B:$K,10,FALSE),"")</f>
        <v/>
      </c>
      <c r="I539" s="7" t="str">
        <f>IFERROR(VLOOKUP(C539,macro!$B:$G,6,FALSE),"")</f>
        <v/>
      </c>
    </row>
    <row r="540" spans="3:9">
      <c r="C540" t="str">
        <f t="shared" si="8"/>
        <v>خدمات و نگهبانی-538</v>
      </c>
      <c r="D540" s="7">
        <v>538</v>
      </c>
      <c r="E540" s="7" t="str">
        <f>IFERROR(VLOOKUP($C540,macro!B:H,7,),"")</f>
        <v/>
      </c>
      <c r="F540" s="7" t="str">
        <f>IFERROR(VLOOKUP(E540,DATABASE!$B:$C,2,FALSE),"")</f>
        <v/>
      </c>
      <c r="G540" s="7" t="str">
        <f>IFERROR(VLOOKUP(E540,DATABASE!$B:$D,3,FALSE),"")</f>
        <v/>
      </c>
      <c r="H540" s="7" t="str">
        <f>IFERROR(VLOOKUP(C540,macro!$B:$K,10,FALSE),"")</f>
        <v/>
      </c>
      <c r="I540" s="7" t="str">
        <f>IFERROR(VLOOKUP(C540,macro!$B:$G,6,FALSE),"")</f>
        <v/>
      </c>
    </row>
    <row r="541" spans="3:9">
      <c r="C541" t="str">
        <f t="shared" si="8"/>
        <v>خدمات و نگهبانی-539</v>
      </c>
      <c r="D541" s="7">
        <v>539</v>
      </c>
      <c r="E541" s="7" t="str">
        <f>IFERROR(VLOOKUP($C541,macro!B:H,7,),"")</f>
        <v/>
      </c>
      <c r="F541" s="7" t="str">
        <f>IFERROR(VLOOKUP(E541,DATABASE!$B:$C,2,FALSE),"")</f>
        <v/>
      </c>
      <c r="G541" s="7" t="str">
        <f>IFERROR(VLOOKUP(E541,DATABASE!$B:$D,3,FALSE),"")</f>
        <v/>
      </c>
      <c r="H541" s="7" t="str">
        <f>IFERROR(VLOOKUP(C541,macro!$B:$K,10,FALSE),"")</f>
        <v/>
      </c>
      <c r="I541" s="7" t="str">
        <f>IFERROR(VLOOKUP(C541,macro!$B:$G,6,FALSE),"")</f>
        <v/>
      </c>
    </row>
    <row r="542" spans="3:9">
      <c r="C542" t="str">
        <f t="shared" si="8"/>
        <v>خدمات و نگهبانی-540</v>
      </c>
      <c r="D542" s="7">
        <v>540</v>
      </c>
      <c r="E542" s="7" t="str">
        <f>IFERROR(VLOOKUP($C542,macro!B:H,7,),"")</f>
        <v/>
      </c>
      <c r="F542" s="7" t="str">
        <f>IFERROR(VLOOKUP(E542,DATABASE!$B:$C,2,FALSE),"")</f>
        <v/>
      </c>
      <c r="G542" s="7" t="str">
        <f>IFERROR(VLOOKUP(E542,DATABASE!$B:$D,3,FALSE),"")</f>
        <v/>
      </c>
      <c r="H542" s="7" t="str">
        <f>IFERROR(VLOOKUP(C542,macro!$B:$K,10,FALSE),"")</f>
        <v/>
      </c>
      <c r="I542" s="7" t="str">
        <f>IFERROR(VLOOKUP(C542,macro!$B:$G,6,FALSE),"")</f>
        <v/>
      </c>
    </row>
    <row r="543" spans="3:9">
      <c r="C543" t="str">
        <f t="shared" si="8"/>
        <v>خدمات و نگهبانی-541</v>
      </c>
      <c r="D543" s="7">
        <v>541</v>
      </c>
      <c r="E543" s="7" t="str">
        <f>IFERROR(VLOOKUP($C543,macro!B:H,7,),"")</f>
        <v/>
      </c>
      <c r="F543" s="7" t="str">
        <f>IFERROR(VLOOKUP(E543,DATABASE!$B:$C,2,FALSE),"")</f>
        <v/>
      </c>
      <c r="G543" s="7" t="str">
        <f>IFERROR(VLOOKUP(E543,DATABASE!$B:$D,3,FALSE),"")</f>
        <v/>
      </c>
      <c r="H543" s="7" t="str">
        <f>IFERROR(VLOOKUP(C543,macro!$B:$K,10,FALSE),"")</f>
        <v/>
      </c>
      <c r="I543" s="7" t="str">
        <f>IFERROR(VLOOKUP(C543,macro!$B:$G,6,FALSE),"")</f>
        <v/>
      </c>
    </row>
    <row r="544" spans="3:9">
      <c r="C544" t="str">
        <f t="shared" si="8"/>
        <v>خدمات و نگهبانی-542</v>
      </c>
      <c r="D544" s="7">
        <v>542</v>
      </c>
      <c r="E544" s="7" t="str">
        <f>IFERROR(VLOOKUP($C544,macro!B:H,7,),"")</f>
        <v/>
      </c>
      <c r="F544" s="7" t="str">
        <f>IFERROR(VLOOKUP(E544,DATABASE!$B:$C,2,FALSE),"")</f>
        <v/>
      </c>
      <c r="G544" s="7" t="str">
        <f>IFERROR(VLOOKUP(E544,DATABASE!$B:$D,3,FALSE),"")</f>
        <v/>
      </c>
      <c r="H544" s="7" t="str">
        <f>IFERROR(VLOOKUP(C544,macro!$B:$K,10,FALSE),"")</f>
        <v/>
      </c>
      <c r="I544" s="7" t="str">
        <f>IFERROR(VLOOKUP(C544,macro!$B:$G,6,FALSE),"")</f>
        <v/>
      </c>
    </row>
    <row r="545" spans="3:9">
      <c r="C545" t="str">
        <f t="shared" si="8"/>
        <v>خدمات و نگهبانی-543</v>
      </c>
      <c r="D545" s="7">
        <v>543</v>
      </c>
      <c r="E545" s="7" t="str">
        <f>IFERROR(VLOOKUP($C545,macro!B:H,7,),"")</f>
        <v/>
      </c>
      <c r="F545" s="7" t="str">
        <f>IFERROR(VLOOKUP(E545,DATABASE!$B:$C,2,FALSE),"")</f>
        <v/>
      </c>
      <c r="G545" s="7" t="str">
        <f>IFERROR(VLOOKUP(E545,DATABASE!$B:$D,3,FALSE),"")</f>
        <v/>
      </c>
      <c r="H545" s="7" t="str">
        <f>IFERROR(VLOOKUP(C545,macro!$B:$K,10,FALSE),"")</f>
        <v/>
      </c>
      <c r="I545" s="7" t="str">
        <f>IFERROR(VLOOKUP(C545,macro!$B:$G,6,FALSE),"")</f>
        <v/>
      </c>
    </row>
    <row r="546" spans="3:9">
      <c r="C546" t="str">
        <f t="shared" si="8"/>
        <v>خدمات و نگهبانی-544</v>
      </c>
      <c r="D546" s="7">
        <v>544</v>
      </c>
      <c r="E546" s="7" t="str">
        <f>IFERROR(VLOOKUP($C546,macro!B:H,7,),"")</f>
        <v/>
      </c>
      <c r="F546" s="7" t="str">
        <f>IFERROR(VLOOKUP(E546,DATABASE!$B:$C,2,FALSE),"")</f>
        <v/>
      </c>
      <c r="G546" s="7" t="str">
        <f>IFERROR(VLOOKUP(E546,DATABASE!$B:$D,3,FALSE),"")</f>
        <v/>
      </c>
      <c r="H546" s="7" t="str">
        <f>IFERROR(VLOOKUP(C546,macro!$B:$K,10,FALSE),"")</f>
        <v/>
      </c>
      <c r="I546" s="7" t="str">
        <f>IFERROR(VLOOKUP(C546,macro!$B:$G,6,FALSE),"")</f>
        <v/>
      </c>
    </row>
    <row r="547" spans="3:9">
      <c r="C547" t="str">
        <f t="shared" si="8"/>
        <v>خدمات و نگهبانی-545</v>
      </c>
      <c r="D547" s="7">
        <v>545</v>
      </c>
      <c r="E547" s="7" t="str">
        <f>IFERROR(VLOOKUP($C547,macro!B:H,7,),"")</f>
        <v/>
      </c>
      <c r="F547" s="7" t="str">
        <f>IFERROR(VLOOKUP(E547,DATABASE!$B:$C,2,FALSE),"")</f>
        <v/>
      </c>
      <c r="G547" s="7" t="str">
        <f>IFERROR(VLOOKUP(E547,DATABASE!$B:$D,3,FALSE),"")</f>
        <v/>
      </c>
      <c r="H547" s="7" t="str">
        <f>IFERROR(VLOOKUP(C547,macro!$B:$K,10,FALSE),"")</f>
        <v/>
      </c>
      <c r="I547" s="7" t="str">
        <f>IFERROR(VLOOKUP(C547,macro!$B:$G,6,FALSE),"")</f>
        <v/>
      </c>
    </row>
    <row r="548" spans="3:9">
      <c r="C548" t="str">
        <f t="shared" si="8"/>
        <v>خدمات و نگهبانی-546</v>
      </c>
      <c r="D548" s="7">
        <v>546</v>
      </c>
      <c r="E548" s="7" t="str">
        <f>IFERROR(VLOOKUP($C548,macro!B:H,7,),"")</f>
        <v/>
      </c>
      <c r="F548" s="7" t="str">
        <f>IFERROR(VLOOKUP(E548,DATABASE!$B:$C,2,FALSE),"")</f>
        <v/>
      </c>
      <c r="G548" s="7" t="str">
        <f>IFERROR(VLOOKUP(E548,DATABASE!$B:$D,3,FALSE),"")</f>
        <v/>
      </c>
      <c r="H548" s="7" t="str">
        <f>IFERROR(VLOOKUP(C548,macro!$B:$K,10,FALSE),"")</f>
        <v/>
      </c>
      <c r="I548" s="7" t="str">
        <f>IFERROR(VLOOKUP(C548,macro!$B:$G,6,FALSE),"")</f>
        <v/>
      </c>
    </row>
    <row r="549" spans="3:9">
      <c r="C549" t="str">
        <f t="shared" si="8"/>
        <v>خدمات و نگهبانی-547</v>
      </c>
      <c r="D549" s="7">
        <v>547</v>
      </c>
      <c r="E549" s="7" t="str">
        <f>IFERROR(VLOOKUP($C549,macro!B:H,7,),"")</f>
        <v/>
      </c>
      <c r="F549" s="7" t="str">
        <f>IFERROR(VLOOKUP(E549,DATABASE!$B:$C,2,FALSE),"")</f>
        <v/>
      </c>
      <c r="G549" s="7" t="str">
        <f>IFERROR(VLOOKUP(E549,DATABASE!$B:$D,3,FALSE),"")</f>
        <v/>
      </c>
      <c r="H549" s="7" t="str">
        <f>IFERROR(VLOOKUP(C549,macro!$B:$K,10,FALSE),"")</f>
        <v/>
      </c>
      <c r="I549" s="7" t="str">
        <f>IFERROR(VLOOKUP(C549,macro!$B:$G,6,FALSE),"")</f>
        <v/>
      </c>
    </row>
    <row r="550" spans="3:9">
      <c r="C550" t="str">
        <f t="shared" si="8"/>
        <v>خدمات و نگهبانی-548</v>
      </c>
      <c r="D550" s="7">
        <v>548</v>
      </c>
      <c r="E550" s="7" t="str">
        <f>IFERROR(VLOOKUP($C550,macro!B:H,7,),"")</f>
        <v/>
      </c>
      <c r="F550" s="7" t="str">
        <f>IFERROR(VLOOKUP(E550,DATABASE!$B:$C,2,FALSE),"")</f>
        <v/>
      </c>
      <c r="G550" s="7" t="str">
        <f>IFERROR(VLOOKUP(E550,DATABASE!$B:$D,3,FALSE),"")</f>
        <v/>
      </c>
      <c r="H550" s="7" t="str">
        <f>IFERROR(VLOOKUP(C550,macro!$B:$K,10,FALSE),"")</f>
        <v/>
      </c>
      <c r="I550" s="7" t="str">
        <f>IFERROR(VLOOKUP(C550,macro!$B:$G,6,FALSE),"")</f>
        <v/>
      </c>
    </row>
    <row r="551" spans="3:9">
      <c r="C551" t="str">
        <f t="shared" si="8"/>
        <v>خدمات و نگهبانی-549</v>
      </c>
      <c r="D551" s="7">
        <v>549</v>
      </c>
      <c r="E551" s="7" t="str">
        <f>IFERROR(VLOOKUP($C551,macro!B:H,7,),"")</f>
        <v/>
      </c>
      <c r="F551" s="7" t="str">
        <f>IFERROR(VLOOKUP(E551,DATABASE!$B:$C,2,FALSE),"")</f>
        <v/>
      </c>
      <c r="G551" s="7" t="str">
        <f>IFERROR(VLOOKUP(E551,DATABASE!$B:$D,3,FALSE),"")</f>
        <v/>
      </c>
      <c r="H551" s="7" t="str">
        <f>IFERROR(VLOOKUP(C551,macro!$B:$K,10,FALSE),"")</f>
        <v/>
      </c>
      <c r="I551" s="7" t="str">
        <f>IFERROR(VLOOKUP(C551,macro!$B:$G,6,FALSE),"")</f>
        <v/>
      </c>
    </row>
    <row r="552" spans="3:9">
      <c r="C552" t="str">
        <f t="shared" si="8"/>
        <v>خدمات و نگهبانی-550</v>
      </c>
      <c r="D552" s="7">
        <v>550</v>
      </c>
      <c r="E552" s="7" t="str">
        <f>IFERROR(VLOOKUP($C552,macro!B:H,7,),"")</f>
        <v/>
      </c>
      <c r="F552" s="7" t="str">
        <f>IFERROR(VLOOKUP(E552,DATABASE!$B:$C,2,FALSE),"")</f>
        <v/>
      </c>
      <c r="G552" s="7" t="str">
        <f>IFERROR(VLOOKUP(E552,DATABASE!$B:$D,3,FALSE),"")</f>
        <v/>
      </c>
      <c r="H552" s="7" t="str">
        <f>IFERROR(VLOOKUP(C552,macro!$B:$K,10,FALSE),"")</f>
        <v/>
      </c>
      <c r="I552" s="7" t="str">
        <f>IFERROR(VLOOKUP(C552,macro!$B:$G,6,FALSE),"")</f>
        <v/>
      </c>
    </row>
    <row r="553" spans="3:9">
      <c r="C553" t="str">
        <f t="shared" si="8"/>
        <v>خدمات و نگهبانی-551</v>
      </c>
      <c r="D553" s="7">
        <v>551</v>
      </c>
      <c r="E553" s="7" t="str">
        <f>IFERROR(VLOOKUP($C553,macro!B:H,7,),"")</f>
        <v/>
      </c>
      <c r="F553" s="7" t="str">
        <f>IFERROR(VLOOKUP(E553,DATABASE!$B:$C,2,FALSE),"")</f>
        <v/>
      </c>
      <c r="G553" s="7" t="str">
        <f>IFERROR(VLOOKUP(E553,DATABASE!$B:$D,3,FALSE),"")</f>
        <v/>
      </c>
      <c r="H553" s="7" t="str">
        <f>IFERROR(VLOOKUP(C553,macro!$B:$K,10,FALSE),"")</f>
        <v/>
      </c>
      <c r="I553" s="7" t="str">
        <f>IFERROR(VLOOKUP(C553,macro!$B:$G,6,FALSE),"")</f>
        <v/>
      </c>
    </row>
    <row r="554" spans="3:9">
      <c r="C554" t="str">
        <f t="shared" si="8"/>
        <v>خدمات و نگهبانی-552</v>
      </c>
      <c r="D554" s="7">
        <v>552</v>
      </c>
      <c r="E554" s="7" t="str">
        <f>IFERROR(VLOOKUP($C554,macro!B:H,7,),"")</f>
        <v/>
      </c>
      <c r="F554" s="7" t="str">
        <f>IFERROR(VLOOKUP(E554,DATABASE!$B:$C,2,FALSE),"")</f>
        <v/>
      </c>
      <c r="G554" s="7" t="str">
        <f>IFERROR(VLOOKUP(E554,DATABASE!$B:$D,3,FALSE),"")</f>
        <v/>
      </c>
      <c r="H554" s="7" t="str">
        <f>IFERROR(VLOOKUP(C554,macro!$B:$K,10,FALSE),"")</f>
        <v/>
      </c>
      <c r="I554" s="7" t="str">
        <f>IFERROR(VLOOKUP(C554,macro!$B:$G,6,FALSE),"")</f>
        <v/>
      </c>
    </row>
    <row r="555" spans="3:9">
      <c r="C555" t="str">
        <f t="shared" si="8"/>
        <v>خدمات و نگهبانی-553</v>
      </c>
      <c r="D555" s="7">
        <v>553</v>
      </c>
      <c r="E555" s="7" t="str">
        <f>IFERROR(VLOOKUP($C555,macro!B:H,7,),"")</f>
        <v/>
      </c>
      <c r="F555" s="7" t="str">
        <f>IFERROR(VLOOKUP(E555,DATABASE!$B:$C,2,FALSE),"")</f>
        <v/>
      </c>
      <c r="G555" s="7" t="str">
        <f>IFERROR(VLOOKUP(E555,DATABASE!$B:$D,3,FALSE),"")</f>
        <v/>
      </c>
      <c r="H555" s="7" t="str">
        <f>IFERROR(VLOOKUP(C555,macro!$B:$K,10,FALSE),"")</f>
        <v/>
      </c>
      <c r="I555" s="7" t="str">
        <f>IFERROR(VLOOKUP(C555,macro!$B:$G,6,FALSE),"")</f>
        <v/>
      </c>
    </row>
    <row r="556" spans="3:9">
      <c r="C556" t="str">
        <f t="shared" si="8"/>
        <v>خدمات و نگهبانی-554</v>
      </c>
      <c r="D556" s="7">
        <v>554</v>
      </c>
      <c r="E556" s="7" t="str">
        <f>IFERROR(VLOOKUP($C556,macro!B:H,7,),"")</f>
        <v/>
      </c>
      <c r="F556" s="7" t="str">
        <f>IFERROR(VLOOKUP(E556,DATABASE!$B:$C,2,FALSE),"")</f>
        <v/>
      </c>
      <c r="G556" s="7" t="str">
        <f>IFERROR(VLOOKUP(E556,DATABASE!$B:$D,3,FALSE),"")</f>
        <v/>
      </c>
      <c r="H556" s="7" t="str">
        <f>IFERROR(VLOOKUP(C556,macro!$B:$K,10,FALSE),"")</f>
        <v/>
      </c>
      <c r="I556" s="7" t="str">
        <f>IFERROR(VLOOKUP(C556,macro!$B:$G,6,FALSE),"")</f>
        <v/>
      </c>
    </row>
    <row r="557" spans="3:9">
      <c r="C557" t="str">
        <f t="shared" si="8"/>
        <v>خدمات و نگهبانی-555</v>
      </c>
      <c r="D557" s="7">
        <v>555</v>
      </c>
      <c r="E557" s="7" t="str">
        <f>IFERROR(VLOOKUP($C557,macro!B:H,7,),"")</f>
        <v/>
      </c>
      <c r="F557" s="7" t="str">
        <f>IFERROR(VLOOKUP(E557,DATABASE!$B:$C,2,FALSE),"")</f>
        <v/>
      </c>
      <c r="G557" s="7" t="str">
        <f>IFERROR(VLOOKUP(E557,DATABASE!$B:$D,3,FALSE),"")</f>
        <v/>
      </c>
      <c r="H557" s="7" t="str">
        <f>IFERROR(VLOOKUP(C557,macro!$B:$K,10,FALSE),"")</f>
        <v/>
      </c>
      <c r="I557" s="7" t="str">
        <f>IFERROR(VLOOKUP(C557,macro!$B:$G,6,FALSE),"")</f>
        <v/>
      </c>
    </row>
    <row r="558" spans="3:9">
      <c r="C558" t="str">
        <f t="shared" si="8"/>
        <v>خدمات و نگهبانی-556</v>
      </c>
      <c r="D558" s="7">
        <v>556</v>
      </c>
      <c r="E558" s="7" t="str">
        <f>IFERROR(VLOOKUP($C558,macro!B:H,7,),"")</f>
        <v/>
      </c>
      <c r="F558" s="7" t="str">
        <f>IFERROR(VLOOKUP(E558,DATABASE!$B:$C,2,FALSE),"")</f>
        <v/>
      </c>
      <c r="G558" s="7" t="str">
        <f>IFERROR(VLOOKUP(E558,DATABASE!$B:$D,3,FALSE),"")</f>
        <v/>
      </c>
      <c r="H558" s="7" t="str">
        <f>IFERROR(VLOOKUP(C558,macro!$B:$K,10,FALSE),"")</f>
        <v/>
      </c>
      <c r="I558" s="7" t="str">
        <f>IFERROR(VLOOKUP(C558,macro!$B:$G,6,FALSE),"")</f>
        <v/>
      </c>
    </row>
    <row r="559" spans="3:9">
      <c r="C559" t="str">
        <f t="shared" si="8"/>
        <v>خدمات و نگهبانی-557</v>
      </c>
      <c r="D559" s="7">
        <v>557</v>
      </c>
      <c r="E559" s="7" t="str">
        <f>IFERROR(VLOOKUP($C559,macro!B:H,7,),"")</f>
        <v/>
      </c>
      <c r="F559" s="7" t="str">
        <f>IFERROR(VLOOKUP(E559,DATABASE!$B:$C,2,FALSE),"")</f>
        <v/>
      </c>
      <c r="G559" s="7" t="str">
        <f>IFERROR(VLOOKUP(E559,DATABASE!$B:$D,3,FALSE),"")</f>
        <v/>
      </c>
      <c r="H559" s="7" t="str">
        <f>IFERROR(VLOOKUP(C559,macro!$B:$K,10,FALSE),"")</f>
        <v/>
      </c>
      <c r="I559" s="7" t="str">
        <f>IFERROR(VLOOKUP(C559,macro!$B:$G,6,FALSE),"")</f>
        <v/>
      </c>
    </row>
    <row r="560" spans="3:9">
      <c r="C560" t="str">
        <f t="shared" si="8"/>
        <v>خدمات و نگهبانی-558</v>
      </c>
      <c r="D560" s="7">
        <v>558</v>
      </c>
      <c r="E560" s="7" t="str">
        <f>IFERROR(VLOOKUP($C560,macro!B:H,7,),"")</f>
        <v/>
      </c>
      <c r="F560" s="7" t="str">
        <f>IFERROR(VLOOKUP(E560,DATABASE!$B:$C,2,FALSE),"")</f>
        <v/>
      </c>
      <c r="G560" s="7" t="str">
        <f>IFERROR(VLOOKUP(E560,DATABASE!$B:$D,3,FALSE),"")</f>
        <v/>
      </c>
      <c r="H560" s="7" t="str">
        <f>IFERROR(VLOOKUP(C560,macro!$B:$K,10,FALSE),"")</f>
        <v/>
      </c>
      <c r="I560" s="7" t="str">
        <f>IFERROR(VLOOKUP(C560,macro!$B:$G,6,FALSE),"")</f>
        <v/>
      </c>
    </row>
    <row r="561" spans="3:9">
      <c r="C561" t="str">
        <f t="shared" si="8"/>
        <v>خدمات و نگهبانی-559</v>
      </c>
      <c r="D561" s="7">
        <v>559</v>
      </c>
      <c r="E561" s="7" t="str">
        <f>IFERROR(VLOOKUP($C561,macro!B:H,7,),"")</f>
        <v/>
      </c>
      <c r="F561" s="7" t="str">
        <f>IFERROR(VLOOKUP(E561,DATABASE!$B:$C,2,FALSE),"")</f>
        <v/>
      </c>
      <c r="G561" s="7" t="str">
        <f>IFERROR(VLOOKUP(E561,DATABASE!$B:$D,3,FALSE),"")</f>
        <v/>
      </c>
      <c r="H561" s="7" t="str">
        <f>IFERROR(VLOOKUP(C561,macro!$B:$K,10,FALSE),"")</f>
        <v/>
      </c>
      <c r="I561" s="7" t="str">
        <f>IFERROR(VLOOKUP(C561,macro!$B:$G,6,FALSE),"")</f>
        <v/>
      </c>
    </row>
    <row r="562" spans="3:9">
      <c r="C562" t="str">
        <f t="shared" si="8"/>
        <v>خدمات و نگهبانی-560</v>
      </c>
      <c r="D562" s="7">
        <v>560</v>
      </c>
      <c r="E562" s="7" t="str">
        <f>IFERROR(VLOOKUP($C562,macro!B:H,7,),"")</f>
        <v/>
      </c>
      <c r="F562" s="7" t="str">
        <f>IFERROR(VLOOKUP(E562,DATABASE!$B:$C,2,FALSE),"")</f>
        <v/>
      </c>
      <c r="G562" s="7" t="str">
        <f>IFERROR(VLOOKUP(E562,DATABASE!$B:$D,3,FALSE),"")</f>
        <v/>
      </c>
      <c r="H562" s="7" t="str">
        <f>IFERROR(VLOOKUP(C562,macro!$B:$K,10,FALSE),"")</f>
        <v/>
      </c>
      <c r="I562" s="7" t="str">
        <f>IFERROR(VLOOKUP(C562,macro!$B:$G,6,FALSE),"")</f>
        <v/>
      </c>
    </row>
    <row r="563" spans="3:9">
      <c r="C563" t="str">
        <f t="shared" si="8"/>
        <v>خدمات و نگهبانی-561</v>
      </c>
      <c r="D563" s="7">
        <v>561</v>
      </c>
      <c r="E563" s="7" t="str">
        <f>IFERROR(VLOOKUP($C563,macro!B:H,7,),"")</f>
        <v/>
      </c>
      <c r="F563" s="7" t="str">
        <f>IFERROR(VLOOKUP(E563,DATABASE!$B:$C,2,FALSE),"")</f>
        <v/>
      </c>
      <c r="G563" s="7" t="str">
        <f>IFERROR(VLOOKUP(E563,DATABASE!$B:$D,3,FALSE),"")</f>
        <v/>
      </c>
      <c r="H563" s="7" t="str">
        <f>IFERROR(VLOOKUP(C563,macro!$B:$K,10,FALSE),"")</f>
        <v/>
      </c>
      <c r="I563" s="7" t="str">
        <f>IFERROR(VLOOKUP(C563,macro!$B:$G,6,FALSE),"")</f>
        <v/>
      </c>
    </row>
    <row r="564" spans="3:9">
      <c r="C564" t="str">
        <f t="shared" si="8"/>
        <v>خدمات و نگهبانی-562</v>
      </c>
      <c r="D564" s="7">
        <v>562</v>
      </c>
      <c r="E564" s="7" t="str">
        <f>IFERROR(VLOOKUP($C564,macro!B:H,7,),"")</f>
        <v/>
      </c>
      <c r="F564" s="7" t="str">
        <f>IFERROR(VLOOKUP(E564,DATABASE!$B:$C,2,FALSE),"")</f>
        <v/>
      </c>
      <c r="G564" s="7" t="str">
        <f>IFERROR(VLOOKUP(E564,DATABASE!$B:$D,3,FALSE),"")</f>
        <v/>
      </c>
      <c r="H564" s="7" t="str">
        <f>IFERROR(VLOOKUP(C564,macro!$B:$K,10,FALSE),"")</f>
        <v/>
      </c>
      <c r="I564" s="7" t="str">
        <f>IFERROR(VLOOKUP(C564,macro!$B:$G,6,FALSE),"")</f>
        <v/>
      </c>
    </row>
    <row r="565" spans="3:9">
      <c r="C565" t="str">
        <f t="shared" si="8"/>
        <v>خدمات و نگهبانی-563</v>
      </c>
      <c r="D565" s="7">
        <v>563</v>
      </c>
      <c r="E565" s="7" t="str">
        <f>IFERROR(VLOOKUP($C565,macro!B:H,7,),"")</f>
        <v/>
      </c>
      <c r="F565" s="7" t="str">
        <f>IFERROR(VLOOKUP(E565,DATABASE!$B:$C,2,FALSE),"")</f>
        <v/>
      </c>
      <c r="G565" s="7" t="str">
        <f>IFERROR(VLOOKUP(E565,DATABASE!$B:$D,3,FALSE),"")</f>
        <v/>
      </c>
      <c r="H565" s="7" t="str">
        <f>IFERROR(VLOOKUP(C565,macro!$B:$K,10,FALSE),"")</f>
        <v/>
      </c>
      <c r="I565" s="7" t="str">
        <f>IFERROR(VLOOKUP(C565,macro!$B:$G,6,FALSE),"")</f>
        <v/>
      </c>
    </row>
    <row r="566" spans="3:9">
      <c r="C566" t="str">
        <f t="shared" si="8"/>
        <v>خدمات و نگهبانی-564</v>
      </c>
      <c r="D566" s="7">
        <v>564</v>
      </c>
      <c r="E566" s="7" t="str">
        <f>IFERROR(VLOOKUP($C566,macro!B:H,7,),"")</f>
        <v/>
      </c>
      <c r="F566" s="7" t="str">
        <f>IFERROR(VLOOKUP(E566,DATABASE!$B:$C,2,FALSE),"")</f>
        <v/>
      </c>
      <c r="G566" s="7" t="str">
        <f>IFERROR(VLOOKUP(E566,DATABASE!$B:$D,3,FALSE),"")</f>
        <v/>
      </c>
      <c r="H566" s="7" t="str">
        <f>IFERROR(VLOOKUP(C566,macro!$B:$K,10,FALSE),"")</f>
        <v/>
      </c>
      <c r="I566" s="7" t="str">
        <f>IFERROR(VLOOKUP(C566,macro!$B:$G,6,FALSE),"")</f>
        <v/>
      </c>
    </row>
    <row r="567" spans="3:9">
      <c r="C567" t="str">
        <f t="shared" si="8"/>
        <v>خدمات و نگهبانی-565</v>
      </c>
      <c r="D567" s="7">
        <v>565</v>
      </c>
      <c r="E567" s="7" t="str">
        <f>IFERROR(VLOOKUP($C567,macro!B:H,7,),"")</f>
        <v/>
      </c>
      <c r="F567" s="7" t="str">
        <f>IFERROR(VLOOKUP(E567,DATABASE!$B:$C,2,FALSE),"")</f>
        <v/>
      </c>
      <c r="G567" s="7" t="str">
        <f>IFERROR(VLOOKUP(E567,DATABASE!$B:$D,3,FALSE),"")</f>
        <v/>
      </c>
      <c r="H567" s="7" t="str">
        <f>IFERROR(VLOOKUP(C567,macro!$B:$K,10,FALSE),"")</f>
        <v/>
      </c>
      <c r="I567" s="7" t="str">
        <f>IFERROR(VLOOKUP(C567,macro!$B:$G,6,FALSE),"")</f>
        <v/>
      </c>
    </row>
    <row r="568" spans="3:9">
      <c r="C568" t="str">
        <f t="shared" si="8"/>
        <v>خدمات و نگهبانی-566</v>
      </c>
      <c r="D568" s="7">
        <v>566</v>
      </c>
      <c r="E568" s="7" t="str">
        <f>IFERROR(VLOOKUP($C568,macro!B:H,7,),"")</f>
        <v/>
      </c>
      <c r="F568" s="7" t="str">
        <f>IFERROR(VLOOKUP(E568,DATABASE!$B:$C,2,FALSE),"")</f>
        <v/>
      </c>
      <c r="G568" s="7" t="str">
        <f>IFERROR(VLOOKUP(E568,DATABASE!$B:$D,3,FALSE),"")</f>
        <v/>
      </c>
      <c r="H568" s="7" t="str">
        <f>IFERROR(VLOOKUP(C568,macro!$B:$K,10,FALSE),"")</f>
        <v/>
      </c>
      <c r="I568" s="7" t="str">
        <f>IFERROR(VLOOKUP(C568,macro!$B:$G,6,FALSE),"")</f>
        <v/>
      </c>
    </row>
    <row r="569" spans="3:9">
      <c r="C569" t="str">
        <f t="shared" si="8"/>
        <v>خدمات و نگهبانی-567</v>
      </c>
      <c r="D569" s="7">
        <v>567</v>
      </c>
      <c r="E569" s="7" t="str">
        <f>IFERROR(VLOOKUP($C569,macro!B:H,7,),"")</f>
        <v/>
      </c>
      <c r="F569" s="7" t="str">
        <f>IFERROR(VLOOKUP(E569,DATABASE!$B:$C,2,FALSE),"")</f>
        <v/>
      </c>
      <c r="G569" s="7" t="str">
        <f>IFERROR(VLOOKUP(E569,DATABASE!$B:$D,3,FALSE),"")</f>
        <v/>
      </c>
      <c r="H569" s="7" t="str">
        <f>IFERROR(VLOOKUP(C569,macro!$B:$K,10,FALSE),"")</f>
        <v/>
      </c>
      <c r="I569" s="7" t="str">
        <f>IFERROR(VLOOKUP(C569,macro!$B:$G,6,FALSE),"")</f>
        <v/>
      </c>
    </row>
    <row r="570" spans="3:9">
      <c r="C570" t="str">
        <f t="shared" si="8"/>
        <v>خدمات و نگهبانی-568</v>
      </c>
      <c r="D570" s="7">
        <v>568</v>
      </c>
      <c r="E570" s="7" t="str">
        <f>IFERROR(VLOOKUP($C570,macro!B:H,7,),"")</f>
        <v/>
      </c>
      <c r="F570" s="7" t="str">
        <f>IFERROR(VLOOKUP(E570,DATABASE!$B:$C,2,FALSE),"")</f>
        <v/>
      </c>
      <c r="G570" s="7" t="str">
        <f>IFERROR(VLOOKUP(E570,DATABASE!$B:$D,3,FALSE),"")</f>
        <v/>
      </c>
      <c r="H570" s="7" t="str">
        <f>IFERROR(VLOOKUP(C570,macro!$B:$K,10,FALSE),"")</f>
        <v/>
      </c>
      <c r="I570" s="7" t="str">
        <f>IFERROR(VLOOKUP(C570,macro!$B:$G,6,FALSE),"")</f>
        <v/>
      </c>
    </row>
    <row r="571" spans="3:9">
      <c r="C571" t="str">
        <f t="shared" si="8"/>
        <v>خدمات و نگهبانی-569</v>
      </c>
      <c r="D571" s="7">
        <v>569</v>
      </c>
      <c r="E571" s="7" t="str">
        <f>IFERROR(VLOOKUP($C571,macro!B:H,7,),"")</f>
        <v/>
      </c>
      <c r="F571" s="7" t="str">
        <f>IFERROR(VLOOKUP(E571,DATABASE!$B:$C,2,FALSE),"")</f>
        <v/>
      </c>
      <c r="G571" s="7" t="str">
        <f>IFERROR(VLOOKUP(E571,DATABASE!$B:$D,3,FALSE),"")</f>
        <v/>
      </c>
      <c r="H571" s="7" t="str">
        <f>IFERROR(VLOOKUP(C571,macro!$B:$K,10,FALSE),"")</f>
        <v/>
      </c>
      <c r="I571" s="7" t="str">
        <f>IFERROR(VLOOKUP(C571,macro!$B:$G,6,FALSE),"")</f>
        <v/>
      </c>
    </row>
    <row r="572" spans="3:9">
      <c r="C572" t="str">
        <f t="shared" si="8"/>
        <v>خدمات و نگهبانی-570</v>
      </c>
      <c r="D572" s="7">
        <v>570</v>
      </c>
      <c r="E572" s="7" t="str">
        <f>IFERROR(VLOOKUP($C572,macro!B:H,7,),"")</f>
        <v/>
      </c>
      <c r="F572" s="7" t="str">
        <f>IFERROR(VLOOKUP(E572,DATABASE!$B:$C,2,FALSE),"")</f>
        <v/>
      </c>
      <c r="G572" s="7" t="str">
        <f>IFERROR(VLOOKUP(E572,DATABASE!$B:$D,3,FALSE),"")</f>
        <v/>
      </c>
      <c r="H572" s="7" t="str">
        <f>IFERROR(VLOOKUP(C572,macro!$B:$K,10,FALSE),"")</f>
        <v/>
      </c>
      <c r="I572" s="7" t="str">
        <f>IFERROR(VLOOKUP(C572,macro!$B:$G,6,FALSE),"")</f>
        <v/>
      </c>
    </row>
    <row r="573" spans="3:9">
      <c r="C573" t="str">
        <f t="shared" si="8"/>
        <v>خدمات و نگهبانی-571</v>
      </c>
      <c r="D573" s="7">
        <v>571</v>
      </c>
      <c r="E573" s="7" t="str">
        <f>IFERROR(VLOOKUP($C573,macro!B:H,7,),"")</f>
        <v/>
      </c>
      <c r="F573" s="7" t="str">
        <f>IFERROR(VLOOKUP(E573,DATABASE!$B:$C,2,FALSE),"")</f>
        <v/>
      </c>
      <c r="G573" s="7" t="str">
        <f>IFERROR(VLOOKUP(E573,DATABASE!$B:$D,3,FALSE),"")</f>
        <v/>
      </c>
      <c r="H573" s="7" t="str">
        <f>IFERROR(VLOOKUP(C573,macro!$B:$K,10,FALSE),"")</f>
        <v/>
      </c>
      <c r="I573" s="7" t="str">
        <f>IFERROR(VLOOKUP(C573,macro!$B:$G,6,FALSE),"")</f>
        <v/>
      </c>
    </row>
    <row r="574" spans="3:9">
      <c r="C574" t="str">
        <f t="shared" si="8"/>
        <v>خدمات و نگهبانی-572</v>
      </c>
      <c r="D574" s="7">
        <v>572</v>
      </c>
      <c r="E574" s="7" t="str">
        <f>IFERROR(VLOOKUP($C574,macro!B:H,7,),"")</f>
        <v/>
      </c>
      <c r="F574" s="7" t="str">
        <f>IFERROR(VLOOKUP(E574,DATABASE!$B:$C,2,FALSE),"")</f>
        <v/>
      </c>
      <c r="G574" s="7" t="str">
        <f>IFERROR(VLOOKUP(E574,DATABASE!$B:$D,3,FALSE),"")</f>
        <v/>
      </c>
      <c r="H574" s="7" t="str">
        <f>IFERROR(VLOOKUP(C574,macro!$B:$K,10,FALSE),"")</f>
        <v/>
      </c>
      <c r="I574" s="7" t="str">
        <f>IFERROR(VLOOKUP(C574,macro!$B:$G,6,FALSE),"")</f>
        <v/>
      </c>
    </row>
    <row r="575" spans="3:9">
      <c r="C575" t="str">
        <f t="shared" si="8"/>
        <v>خدمات و نگهبانی-573</v>
      </c>
      <c r="D575" s="7">
        <v>573</v>
      </c>
      <c r="E575" s="7" t="str">
        <f>IFERROR(VLOOKUP($C575,macro!B:H,7,),"")</f>
        <v/>
      </c>
      <c r="F575" s="7" t="str">
        <f>IFERROR(VLOOKUP(E575,DATABASE!$B:$C,2,FALSE),"")</f>
        <v/>
      </c>
      <c r="G575" s="7" t="str">
        <f>IFERROR(VLOOKUP(E575,DATABASE!$B:$D,3,FALSE),"")</f>
        <v/>
      </c>
      <c r="H575" s="7" t="str">
        <f>IFERROR(VLOOKUP(C575,macro!$B:$K,10,FALSE),"")</f>
        <v/>
      </c>
      <c r="I575" s="7" t="str">
        <f>IFERROR(VLOOKUP(C575,macro!$B:$G,6,FALSE),"")</f>
        <v/>
      </c>
    </row>
    <row r="576" spans="3:9">
      <c r="C576" t="str">
        <f t="shared" si="8"/>
        <v>خدمات و نگهبانی-574</v>
      </c>
      <c r="D576" s="7">
        <v>574</v>
      </c>
      <c r="E576" s="7" t="str">
        <f>IFERROR(VLOOKUP($C576,macro!B:H,7,),"")</f>
        <v/>
      </c>
      <c r="F576" s="7" t="str">
        <f>IFERROR(VLOOKUP(E576,DATABASE!$B:$C,2,FALSE),"")</f>
        <v/>
      </c>
      <c r="G576" s="7" t="str">
        <f>IFERROR(VLOOKUP(E576,DATABASE!$B:$D,3,FALSE),"")</f>
        <v/>
      </c>
      <c r="H576" s="7" t="str">
        <f>IFERROR(VLOOKUP(C576,macro!$B:$K,10,FALSE),"")</f>
        <v/>
      </c>
      <c r="I576" s="7" t="str">
        <f>IFERROR(VLOOKUP(C576,macro!$B:$G,6,FALSE),"")</f>
        <v/>
      </c>
    </row>
    <row r="577" spans="3:9">
      <c r="C577" t="str">
        <f t="shared" si="8"/>
        <v>خدمات و نگهبانی-575</v>
      </c>
      <c r="D577" s="7">
        <v>575</v>
      </c>
      <c r="E577" s="7" t="str">
        <f>IFERROR(VLOOKUP($C577,macro!B:H,7,),"")</f>
        <v/>
      </c>
      <c r="F577" s="7" t="str">
        <f>IFERROR(VLOOKUP(E577,DATABASE!$B:$C,2,FALSE),"")</f>
        <v/>
      </c>
      <c r="G577" s="7" t="str">
        <f>IFERROR(VLOOKUP(E577,DATABASE!$B:$D,3,FALSE),"")</f>
        <v/>
      </c>
      <c r="H577" s="7" t="str">
        <f>IFERROR(VLOOKUP(C577,macro!$B:$K,10,FALSE),"")</f>
        <v/>
      </c>
      <c r="I577" s="7" t="str">
        <f>IFERROR(VLOOKUP(C577,macro!$B:$G,6,FALSE),"")</f>
        <v/>
      </c>
    </row>
    <row r="578" spans="3:9">
      <c r="C578" t="str">
        <f t="shared" si="8"/>
        <v>خدمات و نگهبانی-576</v>
      </c>
      <c r="D578" s="7">
        <v>576</v>
      </c>
      <c r="E578" s="7" t="str">
        <f>IFERROR(VLOOKUP($C578,macro!B:H,7,),"")</f>
        <v/>
      </c>
      <c r="F578" s="7" t="str">
        <f>IFERROR(VLOOKUP(E578,DATABASE!$B:$C,2,FALSE),"")</f>
        <v/>
      </c>
      <c r="G578" s="7" t="str">
        <f>IFERROR(VLOOKUP(E578,DATABASE!$B:$D,3,FALSE),"")</f>
        <v/>
      </c>
      <c r="H578" s="7" t="str">
        <f>IFERROR(VLOOKUP(C578,macro!$B:$K,10,FALSE),"")</f>
        <v/>
      </c>
      <c r="I578" s="7" t="str">
        <f>IFERROR(VLOOKUP(C578,macro!$B:$G,6,FALSE),"")</f>
        <v/>
      </c>
    </row>
    <row r="579" spans="3:9">
      <c r="C579" t="str">
        <f t="shared" si="8"/>
        <v>خدمات و نگهبانی-577</v>
      </c>
      <c r="D579" s="7">
        <v>577</v>
      </c>
      <c r="E579" s="7" t="str">
        <f>IFERROR(VLOOKUP($C579,macro!B:H,7,),"")</f>
        <v/>
      </c>
      <c r="F579" s="7" t="str">
        <f>IFERROR(VLOOKUP(E579,DATABASE!$B:$C,2,FALSE),"")</f>
        <v/>
      </c>
      <c r="G579" s="7" t="str">
        <f>IFERROR(VLOOKUP(E579,DATABASE!$B:$D,3,FALSE),"")</f>
        <v/>
      </c>
      <c r="H579" s="7" t="str">
        <f>IFERROR(VLOOKUP(C579,macro!$B:$K,10,FALSE),"")</f>
        <v/>
      </c>
      <c r="I579" s="7" t="str">
        <f>IFERROR(VLOOKUP(C579,macro!$B:$G,6,FALSE),"")</f>
        <v/>
      </c>
    </row>
    <row r="580" spans="3:9">
      <c r="C580" t="str">
        <f t="shared" ref="C580:C643" si="9">$B$2&amp;"-"&amp;D580</f>
        <v>خدمات و نگهبانی-578</v>
      </c>
      <c r="D580" s="7">
        <v>578</v>
      </c>
      <c r="E580" s="7" t="str">
        <f>IFERROR(VLOOKUP($C580,macro!B:H,7,),"")</f>
        <v/>
      </c>
      <c r="F580" s="7" t="str">
        <f>IFERROR(VLOOKUP(E580,DATABASE!$B:$C,2,FALSE),"")</f>
        <v/>
      </c>
      <c r="G580" s="7" t="str">
        <f>IFERROR(VLOOKUP(E580,DATABASE!$B:$D,3,FALSE),"")</f>
        <v/>
      </c>
      <c r="H580" s="7" t="str">
        <f>IFERROR(VLOOKUP(C580,macro!$B:$K,10,FALSE),"")</f>
        <v/>
      </c>
      <c r="I580" s="7" t="str">
        <f>IFERROR(VLOOKUP(C580,macro!$B:$G,6,FALSE),"")</f>
        <v/>
      </c>
    </row>
    <row r="581" spans="3:9">
      <c r="C581" t="str">
        <f t="shared" si="9"/>
        <v>خدمات و نگهبانی-579</v>
      </c>
      <c r="D581" s="7">
        <v>579</v>
      </c>
      <c r="E581" s="7" t="str">
        <f>IFERROR(VLOOKUP($C581,macro!B:H,7,),"")</f>
        <v/>
      </c>
      <c r="F581" s="7" t="str">
        <f>IFERROR(VLOOKUP(E581,DATABASE!$B:$C,2,FALSE),"")</f>
        <v/>
      </c>
      <c r="G581" s="7" t="str">
        <f>IFERROR(VLOOKUP(E581,DATABASE!$B:$D,3,FALSE),"")</f>
        <v/>
      </c>
      <c r="H581" s="7" t="str">
        <f>IFERROR(VLOOKUP(C581,macro!$B:$K,10,FALSE),"")</f>
        <v/>
      </c>
      <c r="I581" s="7" t="str">
        <f>IFERROR(VLOOKUP(C581,macro!$B:$G,6,FALSE),"")</f>
        <v/>
      </c>
    </row>
    <row r="582" spans="3:9">
      <c r="C582" t="str">
        <f t="shared" si="9"/>
        <v>خدمات و نگهبانی-580</v>
      </c>
      <c r="D582" s="7">
        <v>580</v>
      </c>
      <c r="E582" s="7" t="str">
        <f>IFERROR(VLOOKUP($C582,macro!B:H,7,),"")</f>
        <v/>
      </c>
      <c r="F582" s="7" t="str">
        <f>IFERROR(VLOOKUP(E582,DATABASE!$B:$C,2,FALSE),"")</f>
        <v/>
      </c>
      <c r="G582" s="7" t="str">
        <f>IFERROR(VLOOKUP(E582,DATABASE!$B:$D,3,FALSE),"")</f>
        <v/>
      </c>
      <c r="H582" s="7" t="str">
        <f>IFERROR(VLOOKUP(C582,macro!$B:$K,10,FALSE),"")</f>
        <v/>
      </c>
      <c r="I582" s="7" t="str">
        <f>IFERROR(VLOOKUP(C582,macro!$B:$G,6,FALSE),"")</f>
        <v/>
      </c>
    </row>
    <row r="583" spans="3:9">
      <c r="C583" t="str">
        <f t="shared" si="9"/>
        <v>خدمات و نگهبانی-581</v>
      </c>
      <c r="D583" s="7">
        <v>581</v>
      </c>
      <c r="E583" s="7" t="str">
        <f>IFERROR(VLOOKUP($C583,macro!B:H,7,),"")</f>
        <v/>
      </c>
      <c r="F583" s="7" t="str">
        <f>IFERROR(VLOOKUP(E583,DATABASE!$B:$C,2,FALSE),"")</f>
        <v/>
      </c>
      <c r="G583" s="7" t="str">
        <f>IFERROR(VLOOKUP(E583,DATABASE!$B:$D,3,FALSE),"")</f>
        <v/>
      </c>
      <c r="H583" s="7" t="str">
        <f>IFERROR(VLOOKUP(C583,macro!$B:$K,10,FALSE),"")</f>
        <v/>
      </c>
      <c r="I583" s="7" t="str">
        <f>IFERROR(VLOOKUP(C583,macro!$B:$G,6,FALSE),"")</f>
        <v/>
      </c>
    </row>
    <row r="584" spans="3:9">
      <c r="C584" t="str">
        <f t="shared" si="9"/>
        <v>خدمات و نگهبانی-582</v>
      </c>
      <c r="D584" s="7">
        <v>582</v>
      </c>
      <c r="E584" s="7" t="str">
        <f>IFERROR(VLOOKUP($C584,macro!B:H,7,),"")</f>
        <v/>
      </c>
      <c r="F584" s="7" t="str">
        <f>IFERROR(VLOOKUP(E584,DATABASE!$B:$C,2,FALSE),"")</f>
        <v/>
      </c>
      <c r="G584" s="7" t="str">
        <f>IFERROR(VLOOKUP(E584,DATABASE!$B:$D,3,FALSE),"")</f>
        <v/>
      </c>
      <c r="H584" s="7" t="str">
        <f>IFERROR(VLOOKUP(C584,macro!$B:$K,10,FALSE),"")</f>
        <v/>
      </c>
      <c r="I584" s="7" t="str">
        <f>IFERROR(VLOOKUP(C584,macro!$B:$G,6,FALSE),"")</f>
        <v/>
      </c>
    </row>
    <row r="585" spans="3:9">
      <c r="C585" t="str">
        <f t="shared" si="9"/>
        <v>خدمات و نگهبانی-583</v>
      </c>
      <c r="D585" s="7">
        <v>583</v>
      </c>
      <c r="E585" s="7" t="str">
        <f>IFERROR(VLOOKUP($C585,macro!B:H,7,),"")</f>
        <v/>
      </c>
      <c r="F585" s="7" t="str">
        <f>IFERROR(VLOOKUP(E585,DATABASE!$B:$C,2,FALSE),"")</f>
        <v/>
      </c>
      <c r="G585" s="7" t="str">
        <f>IFERROR(VLOOKUP(E585,DATABASE!$B:$D,3,FALSE),"")</f>
        <v/>
      </c>
      <c r="H585" s="7" t="str">
        <f>IFERROR(VLOOKUP(C585,macro!$B:$K,10,FALSE),"")</f>
        <v/>
      </c>
      <c r="I585" s="7" t="str">
        <f>IFERROR(VLOOKUP(C585,macro!$B:$G,6,FALSE),"")</f>
        <v/>
      </c>
    </row>
    <row r="586" spans="3:9">
      <c r="C586" t="str">
        <f t="shared" si="9"/>
        <v>خدمات و نگهبانی-584</v>
      </c>
      <c r="D586" s="7">
        <v>584</v>
      </c>
      <c r="E586" s="7" t="str">
        <f>IFERROR(VLOOKUP($C586,macro!B:H,7,),"")</f>
        <v/>
      </c>
      <c r="F586" s="7" t="str">
        <f>IFERROR(VLOOKUP(E586,DATABASE!$B:$C,2,FALSE),"")</f>
        <v/>
      </c>
      <c r="G586" s="7" t="str">
        <f>IFERROR(VLOOKUP(E586,DATABASE!$B:$D,3,FALSE),"")</f>
        <v/>
      </c>
      <c r="H586" s="7" t="str">
        <f>IFERROR(VLOOKUP(C586,macro!$B:$K,10,FALSE),"")</f>
        <v/>
      </c>
      <c r="I586" s="7" t="str">
        <f>IFERROR(VLOOKUP(C586,macro!$B:$G,6,FALSE),"")</f>
        <v/>
      </c>
    </row>
    <row r="587" spans="3:9">
      <c r="C587" t="str">
        <f t="shared" si="9"/>
        <v>خدمات و نگهبانی-585</v>
      </c>
      <c r="D587" s="7">
        <v>585</v>
      </c>
      <c r="E587" s="7" t="str">
        <f>IFERROR(VLOOKUP($C587,macro!B:H,7,),"")</f>
        <v/>
      </c>
      <c r="F587" s="7" t="str">
        <f>IFERROR(VLOOKUP(E587,DATABASE!$B:$C,2,FALSE),"")</f>
        <v/>
      </c>
      <c r="G587" s="7" t="str">
        <f>IFERROR(VLOOKUP(E587,DATABASE!$B:$D,3,FALSE),"")</f>
        <v/>
      </c>
      <c r="H587" s="7" t="str">
        <f>IFERROR(VLOOKUP(C587,macro!$B:$K,10,FALSE),"")</f>
        <v/>
      </c>
      <c r="I587" s="7" t="str">
        <f>IFERROR(VLOOKUP(C587,macro!$B:$G,6,FALSE),"")</f>
        <v/>
      </c>
    </row>
    <row r="588" spans="3:9">
      <c r="C588" t="str">
        <f t="shared" si="9"/>
        <v>خدمات و نگهبانی-586</v>
      </c>
      <c r="D588" s="7">
        <v>586</v>
      </c>
      <c r="E588" s="7" t="str">
        <f>IFERROR(VLOOKUP($C588,macro!B:H,7,),"")</f>
        <v/>
      </c>
      <c r="F588" s="7" t="str">
        <f>IFERROR(VLOOKUP(E588,DATABASE!$B:$C,2,FALSE),"")</f>
        <v/>
      </c>
      <c r="G588" s="7" t="str">
        <f>IFERROR(VLOOKUP(E588,DATABASE!$B:$D,3,FALSE),"")</f>
        <v/>
      </c>
      <c r="H588" s="7" t="str">
        <f>IFERROR(VLOOKUP(C588,macro!$B:$K,10,FALSE),"")</f>
        <v/>
      </c>
      <c r="I588" s="7" t="str">
        <f>IFERROR(VLOOKUP(C588,macro!$B:$G,6,FALSE),"")</f>
        <v/>
      </c>
    </row>
    <row r="589" spans="3:9">
      <c r="C589" t="str">
        <f t="shared" si="9"/>
        <v>خدمات و نگهبانی-587</v>
      </c>
      <c r="D589" s="7">
        <v>587</v>
      </c>
      <c r="E589" s="7" t="str">
        <f>IFERROR(VLOOKUP($C589,macro!B:H,7,),"")</f>
        <v/>
      </c>
      <c r="F589" s="7" t="str">
        <f>IFERROR(VLOOKUP(E589,DATABASE!$B:$C,2,FALSE),"")</f>
        <v/>
      </c>
      <c r="G589" s="7" t="str">
        <f>IFERROR(VLOOKUP(E589,DATABASE!$B:$D,3,FALSE),"")</f>
        <v/>
      </c>
      <c r="H589" s="7" t="str">
        <f>IFERROR(VLOOKUP(C589,macro!$B:$K,10,FALSE),"")</f>
        <v/>
      </c>
      <c r="I589" s="7" t="str">
        <f>IFERROR(VLOOKUP(C589,macro!$B:$G,6,FALSE),"")</f>
        <v/>
      </c>
    </row>
    <row r="590" spans="3:9">
      <c r="C590" t="str">
        <f t="shared" si="9"/>
        <v>خدمات و نگهبانی-588</v>
      </c>
      <c r="D590" s="7">
        <v>588</v>
      </c>
      <c r="E590" s="7" t="str">
        <f>IFERROR(VLOOKUP($C590,macro!B:H,7,),"")</f>
        <v/>
      </c>
      <c r="F590" s="7" t="str">
        <f>IFERROR(VLOOKUP(E590,DATABASE!$B:$C,2,FALSE),"")</f>
        <v/>
      </c>
      <c r="G590" s="7" t="str">
        <f>IFERROR(VLOOKUP(E590,DATABASE!$B:$D,3,FALSE),"")</f>
        <v/>
      </c>
      <c r="H590" s="7" t="str">
        <f>IFERROR(VLOOKUP(C590,macro!$B:$K,10,FALSE),"")</f>
        <v/>
      </c>
      <c r="I590" s="7" t="str">
        <f>IFERROR(VLOOKUP(C590,macro!$B:$G,6,FALSE),"")</f>
        <v/>
      </c>
    </row>
    <row r="591" spans="3:9">
      <c r="C591" t="str">
        <f t="shared" si="9"/>
        <v>خدمات و نگهبانی-589</v>
      </c>
      <c r="D591" s="7">
        <v>589</v>
      </c>
      <c r="E591" s="7" t="str">
        <f>IFERROR(VLOOKUP($C591,macro!B:H,7,),"")</f>
        <v/>
      </c>
      <c r="F591" s="7" t="str">
        <f>IFERROR(VLOOKUP(E591,DATABASE!$B:$C,2,FALSE),"")</f>
        <v/>
      </c>
      <c r="G591" s="7" t="str">
        <f>IFERROR(VLOOKUP(E591,DATABASE!$B:$D,3,FALSE),"")</f>
        <v/>
      </c>
      <c r="H591" s="7" t="str">
        <f>IFERROR(VLOOKUP(C591,macro!$B:$K,10,FALSE),"")</f>
        <v/>
      </c>
      <c r="I591" s="7" t="str">
        <f>IFERROR(VLOOKUP(C591,macro!$B:$G,6,FALSE),"")</f>
        <v/>
      </c>
    </row>
    <row r="592" spans="3:9">
      <c r="C592" t="str">
        <f t="shared" si="9"/>
        <v>خدمات و نگهبانی-590</v>
      </c>
      <c r="D592" s="7">
        <v>590</v>
      </c>
      <c r="E592" s="7" t="str">
        <f>IFERROR(VLOOKUP($C592,macro!B:H,7,),"")</f>
        <v/>
      </c>
      <c r="F592" s="7" t="str">
        <f>IFERROR(VLOOKUP(E592,DATABASE!$B:$C,2,FALSE),"")</f>
        <v/>
      </c>
      <c r="G592" s="7" t="str">
        <f>IFERROR(VLOOKUP(E592,DATABASE!$B:$D,3,FALSE),"")</f>
        <v/>
      </c>
      <c r="H592" s="7" t="str">
        <f>IFERROR(VLOOKUP(C592,macro!$B:$K,10,FALSE),"")</f>
        <v/>
      </c>
      <c r="I592" s="7" t="str">
        <f>IFERROR(VLOOKUP(C592,macro!$B:$G,6,FALSE),"")</f>
        <v/>
      </c>
    </row>
    <row r="593" spans="3:9">
      <c r="C593" t="str">
        <f t="shared" si="9"/>
        <v>خدمات و نگهبانی-591</v>
      </c>
      <c r="D593" s="7">
        <v>591</v>
      </c>
      <c r="E593" s="7" t="str">
        <f>IFERROR(VLOOKUP($C593,macro!B:H,7,),"")</f>
        <v/>
      </c>
      <c r="F593" s="7" t="str">
        <f>IFERROR(VLOOKUP(E593,DATABASE!$B:$C,2,FALSE),"")</f>
        <v/>
      </c>
      <c r="G593" s="7" t="str">
        <f>IFERROR(VLOOKUP(E593,DATABASE!$B:$D,3,FALSE),"")</f>
        <v/>
      </c>
      <c r="H593" s="7" t="str">
        <f>IFERROR(VLOOKUP(C593,macro!$B:$K,10,FALSE),"")</f>
        <v/>
      </c>
      <c r="I593" s="7" t="str">
        <f>IFERROR(VLOOKUP(C593,macro!$B:$G,6,FALSE),"")</f>
        <v/>
      </c>
    </row>
    <row r="594" spans="3:9">
      <c r="C594" t="str">
        <f t="shared" si="9"/>
        <v>خدمات و نگهبانی-592</v>
      </c>
      <c r="D594" s="7">
        <v>592</v>
      </c>
      <c r="E594" s="7" t="str">
        <f>IFERROR(VLOOKUP($C594,macro!B:H,7,),"")</f>
        <v/>
      </c>
      <c r="F594" s="7" t="str">
        <f>IFERROR(VLOOKUP(E594,DATABASE!$B:$C,2,FALSE),"")</f>
        <v/>
      </c>
      <c r="G594" s="7" t="str">
        <f>IFERROR(VLOOKUP(E594,DATABASE!$B:$D,3,FALSE),"")</f>
        <v/>
      </c>
      <c r="H594" s="7" t="str">
        <f>IFERROR(VLOOKUP(C594,macro!$B:$K,10,FALSE),"")</f>
        <v/>
      </c>
      <c r="I594" s="7" t="str">
        <f>IFERROR(VLOOKUP(C594,macro!$B:$G,6,FALSE),"")</f>
        <v/>
      </c>
    </row>
    <row r="595" spans="3:9">
      <c r="C595" t="str">
        <f t="shared" si="9"/>
        <v>خدمات و نگهبانی-593</v>
      </c>
      <c r="D595" s="7">
        <v>593</v>
      </c>
      <c r="E595" s="7" t="str">
        <f>IFERROR(VLOOKUP($C595,macro!B:H,7,),"")</f>
        <v/>
      </c>
      <c r="F595" s="7" t="str">
        <f>IFERROR(VLOOKUP(E595,DATABASE!$B:$C,2,FALSE),"")</f>
        <v/>
      </c>
      <c r="G595" s="7" t="str">
        <f>IFERROR(VLOOKUP(E595,DATABASE!$B:$D,3,FALSE),"")</f>
        <v/>
      </c>
      <c r="H595" s="7" t="str">
        <f>IFERROR(VLOOKUP(C595,macro!$B:$K,10,FALSE),"")</f>
        <v/>
      </c>
      <c r="I595" s="7" t="str">
        <f>IFERROR(VLOOKUP(C595,macro!$B:$G,6,FALSE),"")</f>
        <v/>
      </c>
    </row>
    <row r="596" spans="3:9">
      <c r="C596" t="str">
        <f t="shared" si="9"/>
        <v>خدمات و نگهبانی-594</v>
      </c>
      <c r="D596" s="7">
        <v>594</v>
      </c>
      <c r="E596" s="7" t="str">
        <f>IFERROR(VLOOKUP($C596,macro!B:H,7,),"")</f>
        <v/>
      </c>
      <c r="F596" s="7" t="str">
        <f>IFERROR(VLOOKUP(E596,DATABASE!$B:$C,2,FALSE),"")</f>
        <v/>
      </c>
      <c r="G596" s="7" t="str">
        <f>IFERROR(VLOOKUP(E596,DATABASE!$B:$D,3,FALSE),"")</f>
        <v/>
      </c>
      <c r="H596" s="7" t="str">
        <f>IFERROR(VLOOKUP(C596,macro!$B:$K,10,FALSE),"")</f>
        <v/>
      </c>
      <c r="I596" s="7" t="str">
        <f>IFERROR(VLOOKUP(C596,macro!$B:$G,6,FALSE),"")</f>
        <v/>
      </c>
    </row>
    <row r="597" spans="3:9">
      <c r="C597" t="str">
        <f t="shared" si="9"/>
        <v>خدمات و نگهبانی-595</v>
      </c>
      <c r="D597" s="7">
        <v>595</v>
      </c>
      <c r="E597" s="7" t="str">
        <f>IFERROR(VLOOKUP($C597,macro!B:H,7,),"")</f>
        <v/>
      </c>
      <c r="F597" s="7" t="str">
        <f>IFERROR(VLOOKUP(E597,DATABASE!$B:$C,2,FALSE),"")</f>
        <v/>
      </c>
      <c r="G597" s="7" t="str">
        <f>IFERROR(VLOOKUP(E597,DATABASE!$B:$D,3,FALSE),"")</f>
        <v/>
      </c>
      <c r="H597" s="7" t="str">
        <f>IFERROR(VLOOKUP(C597,macro!$B:$K,10,FALSE),"")</f>
        <v/>
      </c>
      <c r="I597" s="7" t="str">
        <f>IFERROR(VLOOKUP(C597,macro!$B:$G,6,FALSE),"")</f>
        <v/>
      </c>
    </row>
    <row r="598" spans="3:9">
      <c r="C598" t="str">
        <f t="shared" si="9"/>
        <v>خدمات و نگهبانی-596</v>
      </c>
      <c r="D598" s="7">
        <v>596</v>
      </c>
      <c r="E598" s="7" t="str">
        <f>IFERROR(VLOOKUP($C598,macro!B:H,7,),"")</f>
        <v/>
      </c>
      <c r="F598" s="7" t="str">
        <f>IFERROR(VLOOKUP(E598,DATABASE!$B:$C,2,FALSE),"")</f>
        <v/>
      </c>
      <c r="G598" s="7" t="str">
        <f>IFERROR(VLOOKUP(E598,DATABASE!$B:$D,3,FALSE),"")</f>
        <v/>
      </c>
      <c r="H598" s="7" t="str">
        <f>IFERROR(VLOOKUP(C598,macro!$B:$K,10,FALSE),"")</f>
        <v/>
      </c>
      <c r="I598" s="7" t="str">
        <f>IFERROR(VLOOKUP(C598,macro!$B:$G,6,FALSE),"")</f>
        <v/>
      </c>
    </row>
    <row r="599" spans="3:9">
      <c r="C599" t="str">
        <f t="shared" si="9"/>
        <v>خدمات و نگهبانی-597</v>
      </c>
      <c r="D599" s="7">
        <v>597</v>
      </c>
      <c r="E599" s="7" t="str">
        <f>IFERROR(VLOOKUP($C599,macro!B:H,7,),"")</f>
        <v/>
      </c>
      <c r="F599" s="7" t="str">
        <f>IFERROR(VLOOKUP(E599,DATABASE!$B:$C,2,FALSE),"")</f>
        <v/>
      </c>
      <c r="G599" s="7" t="str">
        <f>IFERROR(VLOOKUP(E599,DATABASE!$B:$D,3,FALSE),"")</f>
        <v/>
      </c>
      <c r="H599" s="7" t="str">
        <f>IFERROR(VLOOKUP(C599,macro!$B:$K,10,FALSE),"")</f>
        <v/>
      </c>
      <c r="I599" s="7" t="str">
        <f>IFERROR(VLOOKUP(C599,macro!$B:$G,6,FALSE),"")</f>
        <v/>
      </c>
    </row>
    <row r="600" spans="3:9">
      <c r="C600" t="str">
        <f t="shared" si="9"/>
        <v>خدمات و نگهبانی-598</v>
      </c>
      <c r="D600" s="7">
        <v>598</v>
      </c>
      <c r="E600" s="7" t="str">
        <f>IFERROR(VLOOKUP($C600,macro!B:H,7,),"")</f>
        <v/>
      </c>
      <c r="F600" s="7" t="str">
        <f>IFERROR(VLOOKUP(E600,DATABASE!$B:$C,2,FALSE),"")</f>
        <v/>
      </c>
      <c r="G600" s="7" t="str">
        <f>IFERROR(VLOOKUP(E600,DATABASE!$B:$D,3,FALSE),"")</f>
        <v/>
      </c>
      <c r="H600" s="7" t="str">
        <f>IFERROR(VLOOKUP(C600,macro!$B:$K,10,FALSE),"")</f>
        <v/>
      </c>
      <c r="I600" s="7" t="str">
        <f>IFERROR(VLOOKUP(C600,macro!$B:$G,6,FALSE),"")</f>
        <v/>
      </c>
    </row>
    <row r="601" spans="3:9">
      <c r="C601" t="str">
        <f t="shared" si="9"/>
        <v>خدمات و نگهبانی-599</v>
      </c>
      <c r="D601" s="7">
        <v>599</v>
      </c>
      <c r="E601" s="7" t="str">
        <f>IFERROR(VLOOKUP($C601,macro!B:H,7,),"")</f>
        <v/>
      </c>
      <c r="F601" s="7" t="str">
        <f>IFERROR(VLOOKUP(E601,DATABASE!$B:$C,2,FALSE),"")</f>
        <v/>
      </c>
      <c r="G601" s="7" t="str">
        <f>IFERROR(VLOOKUP(E601,DATABASE!$B:$D,3,FALSE),"")</f>
        <v/>
      </c>
      <c r="H601" s="7" t="str">
        <f>IFERROR(VLOOKUP(C601,macro!$B:$K,10,FALSE),"")</f>
        <v/>
      </c>
      <c r="I601" s="7" t="str">
        <f>IFERROR(VLOOKUP(C601,macro!$B:$G,6,FALSE),"")</f>
        <v/>
      </c>
    </row>
    <row r="602" spans="3:9">
      <c r="C602" t="str">
        <f t="shared" si="9"/>
        <v>خدمات و نگهبانی-600</v>
      </c>
      <c r="D602" s="7">
        <v>600</v>
      </c>
      <c r="E602" s="7" t="str">
        <f>IFERROR(VLOOKUP($C602,macro!B:H,7,),"")</f>
        <v/>
      </c>
      <c r="F602" s="7" t="str">
        <f>IFERROR(VLOOKUP(E602,DATABASE!$B:$C,2,FALSE),"")</f>
        <v/>
      </c>
      <c r="G602" s="7" t="str">
        <f>IFERROR(VLOOKUP(E602,DATABASE!$B:$D,3,FALSE),"")</f>
        <v/>
      </c>
      <c r="H602" s="7" t="str">
        <f>IFERROR(VLOOKUP(C602,macro!$B:$K,10,FALSE),"")</f>
        <v/>
      </c>
      <c r="I602" s="7" t="str">
        <f>IFERROR(VLOOKUP(C602,macro!$B:$G,6,FALSE),"")</f>
        <v/>
      </c>
    </row>
    <row r="603" spans="3:9">
      <c r="C603" t="str">
        <f t="shared" si="9"/>
        <v>خدمات و نگهبانی-601</v>
      </c>
      <c r="D603" s="7">
        <v>601</v>
      </c>
      <c r="E603" s="7" t="str">
        <f>IFERROR(VLOOKUP($C603,macro!B:H,7,),"")</f>
        <v/>
      </c>
      <c r="F603" s="7" t="str">
        <f>IFERROR(VLOOKUP(E603,DATABASE!$B:$C,2,FALSE),"")</f>
        <v/>
      </c>
      <c r="G603" s="7" t="str">
        <f>IFERROR(VLOOKUP(E603,DATABASE!$B:$D,3,FALSE),"")</f>
        <v/>
      </c>
      <c r="H603" s="7" t="str">
        <f>IFERROR(VLOOKUP(C603,macro!$B:$K,10,FALSE),"")</f>
        <v/>
      </c>
      <c r="I603" s="7" t="str">
        <f>IFERROR(VLOOKUP(C603,macro!$B:$G,6,FALSE),"")</f>
        <v/>
      </c>
    </row>
    <row r="604" spans="3:9">
      <c r="C604" t="str">
        <f t="shared" si="9"/>
        <v>خدمات و نگهبانی-602</v>
      </c>
      <c r="D604" s="7">
        <v>602</v>
      </c>
      <c r="E604" s="7" t="str">
        <f>IFERROR(VLOOKUP($C604,macro!B:H,7,),"")</f>
        <v/>
      </c>
      <c r="F604" s="7" t="str">
        <f>IFERROR(VLOOKUP(E604,DATABASE!$B:$C,2,FALSE),"")</f>
        <v/>
      </c>
      <c r="G604" s="7" t="str">
        <f>IFERROR(VLOOKUP(E604,DATABASE!$B:$D,3,FALSE),"")</f>
        <v/>
      </c>
      <c r="H604" s="7" t="str">
        <f>IFERROR(VLOOKUP(C604,macro!$B:$K,10,FALSE),"")</f>
        <v/>
      </c>
      <c r="I604" s="7" t="str">
        <f>IFERROR(VLOOKUP(C604,macro!$B:$G,6,FALSE),"")</f>
        <v/>
      </c>
    </row>
    <row r="605" spans="3:9">
      <c r="C605" t="str">
        <f t="shared" si="9"/>
        <v>خدمات و نگهبانی-603</v>
      </c>
      <c r="D605" s="7">
        <v>603</v>
      </c>
      <c r="E605" s="7" t="str">
        <f>IFERROR(VLOOKUP($C605,macro!B:H,7,),"")</f>
        <v/>
      </c>
      <c r="F605" s="7" t="str">
        <f>IFERROR(VLOOKUP(E605,DATABASE!$B:$C,2,FALSE),"")</f>
        <v/>
      </c>
      <c r="G605" s="7" t="str">
        <f>IFERROR(VLOOKUP(E605,DATABASE!$B:$D,3,FALSE),"")</f>
        <v/>
      </c>
      <c r="H605" s="7" t="str">
        <f>IFERROR(VLOOKUP(C605,macro!$B:$K,10,FALSE),"")</f>
        <v/>
      </c>
      <c r="I605" s="7" t="str">
        <f>IFERROR(VLOOKUP(C605,macro!$B:$G,6,FALSE),"")</f>
        <v/>
      </c>
    </row>
    <row r="606" spans="3:9">
      <c r="C606" t="str">
        <f t="shared" si="9"/>
        <v>خدمات و نگهبانی-604</v>
      </c>
      <c r="D606" s="7">
        <v>604</v>
      </c>
      <c r="E606" s="7" t="str">
        <f>IFERROR(VLOOKUP($C606,macro!B:H,7,),"")</f>
        <v/>
      </c>
      <c r="F606" s="7" t="str">
        <f>IFERROR(VLOOKUP(E606,DATABASE!$B:$C,2,FALSE),"")</f>
        <v/>
      </c>
      <c r="G606" s="7" t="str">
        <f>IFERROR(VLOOKUP(E606,DATABASE!$B:$D,3,FALSE),"")</f>
        <v/>
      </c>
      <c r="H606" s="7" t="str">
        <f>IFERROR(VLOOKUP(C606,macro!$B:$K,10,FALSE),"")</f>
        <v/>
      </c>
      <c r="I606" s="7" t="str">
        <f>IFERROR(VLOOKUP(C606,macro!$B:$G,6,FALSE),"")</f>
        <v/>
      </c>
    </row>
    <row r="607" spans="3:9">
      <c r="C607" t="str">
        <f t="shared" si="9"/>
        <v>خدمات و نگهبانی-605</v>
      </c>
      <c r="D607" s="7">
        <v>605</v>
      </c>
      <c r="E607" s="7" t="str">
        <f>IFERROR(VLOOKUP($C607,macro!B:H,7,),"")</f>
        <v/>
      </c>
      <c r="F607" s="7" t="str">
        <f>IFERROR(VLOOKUP(E607,DATABASE!$B:$C,2,FALSE),"")</f>
        <v/>
      </c>
      <c r="G607" s="7" t="str">
        <f>IFERROR(VLOOKUP(E607,DATABASE!$B:$D,3,FALSE),"")</f>
        <v/>
      </c>
      <c r="H607" s="7" t="str">
        <f>IFERROR(VLOOKUP(C607,macro!$B:$K,10,FALSE),"")</f>
        <v/>
      </c>
      <c r="I607" s="7" t="str">
        <f>IFERROR(VLOOKUP(C607,macro!$B:$G,6,FALSE),"")</f>
        <v/>
      </c>
    </row>
    <row r="608" spans="3:9">
      <c r="C608" t="str">
        <f t="shared" si="9"/>
        <v>خدمات و نگهبانی-606</v>
      </c>
      <c r="D608" s="7">
        <v>606</v>
      </c>
      <c r="E608" s="7" t="str">
        <f>IFERROR(VLOOKUP($C608,macro!B:H,7,),"")</f>
        <v/>
      </c>
      <c r="F608" s="7" t="str">
        <f>IFERROR(VLOOKUP(E608,DATABASE!$B:$C,2,FALSE),"")</f>
        <v/>
      </c>
      <c r="G608" s="7" t="str">
        <f>IFERROR(VLOOKUP(E608,DATABASE!$B:$D,3,FALSE),"")</f>
        <v/>
      </c>
      <c r="H608" s="7" t="str">
        <f>IFERROR(VLOOKUP(C608,macro!$B:$K,10,FALSE),"")</f>
        <v/>
      </c>
      <c r="I608" s="7" t="str">
        <f>IFERROR(VLOOKUP(C608,macro!$B:$G,6,FALSE),"")</f>
        <v/>
      </c>
    </row>
    <row r="609" spans="3:9">
      <c r="C609" t="str">
        <f t="shared" si="9"/>
        <v>خدمات و نگهبانی-607</v>
      </c>
      <c r="D609" s="7">
        <v>607</v>
      </c>
      <c r="E609" s="7" t="str">
        <f>IFERROR(VLOOKUP($C609,macro!B:H,7,),"")</f>
        <v/>
      </c>
      <c r="F609" s="7" t="str">
        <f>IFERROR(VLOOKUP(E609,DATABASE!$B:$C,2,FALSE),"")</f>
        <v/>
      </c>
      <c r="G609" s="7" t="str">
        <f>IFERROR(VLOOKUP(E609,DATABASE!$B:$D,3,FALSE),"")</f>
        <v/>
      </c>
      <c r="H609" s="7" t="str">
        <f>IFERROR(VLOOKUP(C609,macro!$B:$K,10,FALSE),"")</f>
        <v/>
      </c>
      <c r="I609" s="7" t="str">
        <f>IFERROR(VLOOKUP(C609,macro!$B:$G,6,FALSE),"")</f>
        <v/>
      </c>
    </row>
    <row r="610" spans="3:9">
      <c r="C610" t="str">
        <f t="shared" si="9"/>
        <v>خدمات و نگهبانی-608</v>
      </c>
      <c r="D610" s="7">
        <v>608</v>
      </c>
      <c r="E610" s="7" t="str">
        <f>IFERROR(VLOOKUP($C610,macro!B:H,7,),"")</f>
        <v/>
      </c>
      <c r="F610" s="7" t="str">
        <f>IFERROR(VLOOKUP(E610,DATABASE!$B:$C,2,FALSE),"")</f>
        <v/>
      </c>
      <c r="G610" s="7" t="str">
        <f>IFERROR(VLOOKUP(E610,DATABASE!$B:$D,3,FALSE),"")</f>
        <v/>
      </c>
      <c r="H610" s="7" t="str">
        <f>IFERROR(VLOOKUP(C610,macro!$B:$K,10,FALSE),"")</f>
        <v/>
      </c>
      <c r="I610" s="7" t="str">
        <f>IFERROR(VLOOKUP(C610,macro!$B:$G,6,FALSE),"")</f>
        <v/>
      </c>
    </row>
    <row r="611" spans="3:9">
      <c r="C611" t="str">
        <f t="shared" si="9"/>
        <v>خدمات و نگهبانی-609</v>
      </c>
      <c r="D611" s="7">
        <v>609</v>
      </c>
      <c r="E611" s="7" t="str">
        <f>IFERROR(VLOOKUP($C611,macro!B:H,7,),"")</f>
        <v/>
      </c>
      <c r="F611" s="7" t="str">
        <f>IFERROR(VLOOKUP(E611,DATABASE!$B:$C,2,FALSE),"")</f>
        <v/>
      </c>
      <c r="G611" s="7" t="str">
        <f>IFERROR(VLOOKUP(E611,DATABASE!$B:$D,3,FALSE),"")</f>
        <v/>
      </c>
      <c r="H611" s="7" t="str">
        <f>IFERROR(VLOOKUP(C611,macro!$B:$K,10,FALSE),"")</f>
        <v/>
      </c>
      <c r="I611" s="7" t="str">
        <f>IFERROR(VLOOKUP(C611,macro!$B:$G,6,FALSE),"")</f>
        <v/>
      </c>
    </row>
    <row r="612" spans="3:9">
      <c r="C612" t="str">
        <f t="shared" si="9"/>
        <v>خدمات و نگهبانی-610</v>
      </c>
      <c r="D612" s="7">
        <v>610</v>
      </c>
      <c r="E612" s="7" t="str">
        <f>IFERROR(VLOOKUP($C612,macro!B:H,7,),"")</f>
        <v/>
      </c>
      <c r="F612" s="7" t="str">
        <f>IFERROR(VLOOKUP(E612,DATABASE!$B:$C,2,FALSE),"")</f>
        <v/>
      </c>
      <c r="G612" s="7" t="str">
        <f>IFERROR(VLOOKUP(E612,DATABASE!$B:$D,3,FALSE),"")</f>
        <v/>
      </c>
      <c r="H612" s="7" t="str">
        <f>IFERROR(VLOOKUP(C612,macro!$B:$K,10,FALSE),"")</f>
        <v/>
      </c>
      <c r="I612" s="7" t="str">
        <f>IFERROR(VLOOKUP(C612,macro!$B:$G,6,FALSE),"")</f>
        <v/>
      </c>
    </row>
    <row r="613" spans="3:9">
      <c r="C613" t="str">
        <f t="shared" si="9"/>
        <v>خدمات و نگهبانی-611</v>
      </c>
      <c r="D613" s="7">
        <v>611</v>
      </c>
      <c r="E613" s="7" t="str">
        <f>IFERROR(VLOOKUP($C613,macro!B:H,7,),"")</f>
        <v/>
      </c>
      <c r="F613" s="7" t="str">
        <f>IFERROR(VLOOKUP(E613,DATABASE!$B:$C,2,FALSE),"")</f>
        <v/>
      </c>
      <c r="G613" s="7" t="str">
        <f>IFERROR(VLOOKUP(E613,DATABASE!$B:$D,3,FALSE),"")</f>
        <v/>
      </c>
      <c r="H613" s="7" t="str">
        <f>IFERROR(VLOOKUP(C613,macro!$B:$K,10,FALSE),"")</f>
        <v/>
      </c>
      <c r="I613" s="7" t="str">
        <f>IFERROR(VLOOKUP(C613,macro!$B:$G,6,FALSE),"")</f>
        <v/>
      </c>
    </row>
    <row r="614" spans="3:9">
      <c r="C614" t="str">
        <f t="shared" si="9"/>
        <v>خدمات و نگهبانی-612</v>
      </c>
      <c r="D614" s="7">
        <v>612</v>
      </c>
      <c r="E614" s="7" t="str">
        <f>IFERROR(VLOOKUP($C614,macro!B:H,7,),"")</f>
        <v/>
      </c>
      <c r="F614" s="7" t="str">
        <f>IFERROR(VLOOKUP(E614,DATABASE!$B:$C,2,FALSE),"")</f>
        <v/>
      </c>
      <c r="G614" s="7" t="str">
        <f>IFERROR(VLOOKUP(E614,DATABASE!$B:$D,3,FALSE),"")</f>
        <v/>
      </c>
      <c r="H614" s="7" t="str">
        <f>IFERROR(VLOOKUP(C614,macro!$B:$K,10,FALSE),"")</f>
        <v/>
      </c>
      <c r="I614" s="7" t="str">
        <f>IFERROR(VLOOKUP(C614,macro!$B:$G,6,FALSE),"")</f>
        <v/>
      </c>
    </row>
    <row r="615" spans="3:9">
      <c r="C615" t="str">
        <f t="shared" si="9"/>
        <v>خدمات و نگهبانی-613</v>
      </c>
      <c r="D615" s="7">
        <v>613</v>
      </c>
      <c r="E615" s="7" t="str">
        <f>IFERROR(VLOOKUP($C615,macro!B:H,7,),"")</f>
        <v/>
      </c>
      <c r="F615" s="7" t="str">
        <f>IFERROR(VLOOKUP(E615,DATABASE!$B:$C,2,FALSE),"")</f>
        <v/>
      </c>
      <c r="G615" s="7" t="str">
        <f>IFERROR(VLOOKUP(E615,DATABASE!$B:$D,3,FALSE),"")</f>
        <v/>
      </c>
      <c r="H615" s="7" t="str">
        <f>IFERROR(VLOOKUP(C615,macro!$B:$K,10,FALSE),"")</f>
        <v/>
      </c>
      <c r="I615" s="7" t="str">
        <f>IFERROR(VLOOKUP(C615,macro!$B:$G,6,FALSE),"")</f>
        <v/>
      </c>
    </row>
    <row r="616" spans="3:9">
      <c r="C616" t="str">
        <f t="shared" si="9"/>
        <v>خدمات و نگهبانی-614</v>
      </c>
      <c r="D616" s="7">
        <v>614</v>
      </c>
      <c r="E616" s="7" t="str">
        <f>IFERROR(VLOOKUP($C616,macro!B:H,7,),"")</f>
        <v/>
      </c>
      <c r="F616" s="7" t="str">
        <f>IFERROR(VLOOKUP(E616,DATABASE!$B:$C,2,FALSE),"")</f>
        <v/>
      </c>
      <c r="G616" s="7" t="str">
        <f>IFERROR(VLOOKUP(E616,DATABASE!$B:$D,3,FALSE),"")</f>
        <v/>
      </c>
      <c r="H616" s="7" t="str">
        <f>IFERROR(VLOOKUP(C616,macro!$B:$K,10,FALSE),"")</f>
        <v/>
      </c>
      <c r="I616" s="7" t="str">
        <f>IFERROR(VLOOKUP(C616,macro!$B:$G,6,FALSE),"")</f>
        <v/>
      </c>
    </row>
    <row r="617" spans="3:9">
      <c r="C617" t="str">
        <f t="shared" si="9"/>
        <v>خدمات و نگهبانی-615</v>
      </c>
      <c r="D617" s="7">
        <v>615</v>
      </c>
      <c r="E617" s="7" t="str">
        <f>IFERROR(VLOOKUP($C617,macro!B:H,7,),"")</f>
        <v/>
      </c>
      <c r="F617" s="7" t="str">
        <f>IFERROR(VLOOKUP(E617,DATABASE!$B:$C,2,FALSE),"")</f>
        <v/>
      </c>
      <c r="G617" s="7" t="str">
        <f>IFERROR(VLOOKUP(E617,DATABASE!$B:$D,3,FALSE),"")</f>
        <v/>
      </c>
      <c r="H617" s="7" t="str">
        <f>IFERROR(VLOOKUP(C617,macro!$B:$K,10,FALSE),"")</f>
        <v/>
      </c>
      <c r="I617" s="7" t="str">
        <f>IFERROR(VLOOKUP(C617,macro!$B:$G,6,FALSE),"")</f>
        <v/>
      </c>
    </row>
    <row r="618" spans="3:9">
      <c r="C618" t="str">
        <f t="shared" si="9"/>
        <v>خدمات و نگهبانی-616</v>
      </c>
      <c r="D618" s="7">
        <v>616</v>
      </c>
      <c r="E618" s="7" t="str">
        <f>IFERROR(VLOOKUP($C618,macro!B:H,7,),"")</f>
        <v/>
      </c>
      <c r="F618" s="7" t="str">
        <f>IFERROR(VLOOKUP(E618,DATABASE!$B:$C,2,FALSE),"")</f>
        <v/>
      </c>
      <c r="G618" s="7" t="str">
        <f>IFERROR(VLOOKUP(E618,DATABASE!$B:$D,3,FALSE),"")</f>
        <v/>
      </c>
      <c r="H618" s="7" t="str">
        <f>IFERROR(VLOOKUP(C618,macro!$B:$K,10,FALSE),"")</f>
        <v/>
      </c>
      <c r="I618" s="7" t="str">
        <f>IFERROR(VLOOKUP(C618,macro!$B:$G,6,FALSE),"")</f>
        <v/>
      </c>
    </row>
    <row r="619" spans="3:9">
      <c r="C619" t="str">
        <f t="shared" si="9"/>
        <v>خدمات و نگهبانی-617</v>
      </c>
      <c r="D619" s="7">
        <v>617</v>
      </c>
      <c r="E619" s="7" t="str">
        <f>IFERROR(VLOOKUP($C619,macro!B:H,7,),"")</f>
        <v/>
      </c>
      <c r="F619" s="7" t="str">
        <f>IFERROR(VLOOKUP(E619,DATABASE!$B:$C,2,FALSE),"")</f>
        <v/>
      </c>
      <c r="G619" s="7" t="str">
        <f>IFERROR(VLOOKUP(E619,DATABASE!$B:$D,3,FALSE),"")</f>
        <v/>
      </c>
      <c r="H619" s="7" t="str">
        <f>IFERROR(VLOOKUP(C619,macro!$B:$K,10,FALSE),"")</f>
        <v/>
      </c>
      <c r="I619" s="7" t="str">
        <f>IFERROR(VLOOKUP(C619,macro!$B:$G,6,FALSE),"")</f>
        <v/>
      </c>
    </row>
    <row r="620" spans="3:9">
      <c r="C620" t="str">
        <f t="shared" si="9"/>
        <v>خدمات و نگهبانی-618</v>
      </c>
      <c r="D620" s="7">
        <v>618</v>
      </c>
      <c r="E620" s="7" t="str">
        <f>IFERROR(VLOOKUP($C620,macro!B:H,7,),"")</f>
        <v/>
      </c>
      <c r="F620" s="7" t="str">
        <f>IFERROR(VLOOKUP(E620,DATABASE!$B:$C,2,FALSE),"")</f>
        <v/>
      </c>
      <c r="G620" s="7" t="str">
        <f>IFERROR(VLOOKUP(E620,DATABASE!$B:$D,3,FALSE),"")</f>
        <v/>
      </c>
      <c r="H620" s="7" t="str">
        <f>IFERROR(VLOOKUP(C620,macro!$B:$K,10,FALSE),"")</f>
        <v/>
      </c>
      <c r="I620" s="7" t="str">
        <f>IFERROR(VLOOKUP(C620,macro!$B:$G,6,FALSE),"")</f>
        <v/>
      </c>
    </row>
    <row r="621" spans="3:9">
      <c r="C621" t="str">
        <f t="shared" si="9"/>
        <v>خدمات و نگهبانی-619</v>
      </c>
      <c r="D621" s="7">
        <v>619</v>
      </c>
      <c r="E621" s="7" t="str">
        <f>IFERROR(VLOOKUP($C621,macro!B:H,7,),"")</f>
        <v/>
      </c>
      <c r="F621" s="7" t="str">
        <f>IFERROR(VLOOKUP(E621,DATABASE!$B:$C,2,FALSE),"")</f>
        <v/>
      </c>
      <c r="G621" s="7" t="str">
        <f>IFERROR(VLOOKUP(E621,DATABASE!$B:$D,3,FALSE),"")</f>
        <v/>
      </c>
      <c r="H621" s="7" t="str">
        <f>IFERROR(VLOOKUP(C621,macro!$B:$K,10,FALSE),"")</f>
        <v/>
      </c>
      <c r="I621" s="7" t="str">
        <f>IFERROR(VLOOKUP(C621,macro!$B:$G,6,FALSE),"")</f>
        <v/>
      </c>
    </row>
    <row r="622" spans="3:9">
      <c r="C622" t="str">
        <f t="shared" si="9"/>
        <v>خدمات و نگهبانی-620</v>
      </c>
      <c r="D622" s="7">
        <v>620</v>
      </c>
      <c r="E622" s="7" t="str">
        <f>IFERROR(VLOOKUP($C622,macro!B:H,7,),"")</f>
        <v/>
      </c>
      <c r="F622" s="7" t="str">
        <f>IFERROR(VLOOKUP(E622,DATABASE!$B:$C,2,FALSE),"")</f>
        <v/>
      </c>
      <c r="G622" s="7" t="str">
        <f>IFERROR(VLOOKUP(E622,DATABASE!$B:$D,3,FALSE),"")</f>
        <v/>
      </c>
      <c r="H622" s="7" t="str">
        <f>IFERROR(VLOOKUP(C622,macro!$B:$K,10,FALSE),"")</f>
        <v/>
      </c>
      <c r="I622" s="7" t="str">
        <f>IFERROR(VLOOKUP(C622,macro!$B:$G,6,FALSE),"")</f>
        <v/>
      </c>
    </row>
    <row r="623" spans="3:9">
      <c r="C623" t="str">
        <f t="shared" si="9"/>
        <v>خدمات و نگهبانی-621</v>
      </c>
      <c r="D623" s="7">
        <v>621</v>
      </c>
      <c r="E623" s="7" t="str">
        <f>IFERROR(VLOOKUP($C623,macro!B:H,7,),"")</f>
        <v/>
      </c>
      <c r="F623" s="7" t="str">
        <f>IFERROR(VLOOKUP(E623,DATABASE!$B:$C,2,FALSE),"")</f>
        <v/>
      </c>
      <c r="G623" s="7" t="str">
        <f>IFERROR(VLOOKUP(E623,DATABASE!$B:$D,3,FALSE),"")</f>
        <v/>
      </c>
      <c r="H623" s="7" t="str">
        <f>IFERROR(VLOOKUP(C623,macro!$B:$K,10,FALSE),"")</f>
        <v/>
      </c>
      <c r="I623" s="7" t="str">
        <f>IFERROR(VLOOKUP(C623,macro!$B:$G,6,FALSE),"")</f>
        <v/>
      </c>
    </row>
    <row r="624" spans="3:9">
      <c r="C624" t="str">
        <f t="shared" si="9"/>
        <v>خدمات و نگهبانی-622</v>
      </c>
      <c r="D624" s="7">
        <v>622</v>
      </c>
      <c r="E624" s="7" t="str">
        <f>IFERROR(VLOOKUP($C624,macro!B:H,7,),"")</f>
        <v/>
      </c>
      <c r="F624" s="7" t="str">
        <f>IFERROR(VLOOKUP(E624,DATABASE!$B:$C,2,FALSE),"")</f>
        <v/>
      </c>
      <c r="G624" s="7" t="str">
        <f>IFERROR(VLOOKUP(E624,DATABASE!$B:$D,3,FALSE),"")</f>
        <v/>
      </c>
      <c r="H624" s="7" t="str">
        <f>IFERROR(VLOOKUP(C624,macro!$B:$K,10,FALSE),"")</f>
        <v/>
      </c>
      <c r="I624" s="7" t="str">
        <f>IFERROR(VLOOKUP(C624,macro!$B:$G,6,FALSE),"")</f>
        <v/>
      </c>
    </row>
    <row r="625" spans="3:9">
      <c r="C625" t="str">
        <f t="shared" si="9"/>
        <v>خدمات و نگهبانی-623</v>
      </c>
      <c r="D625" s="7">
        <v>623</v>
      </c>
      <c r="E625" s="7" t="str">
        <f>IFERROR(VLOOKUP($C625,macro!B:H,7,),"")</f>
        <v/>
      </c>
      <c r="F625" s="7" t="str">
        <f>IFERROR(VLOOKUP(E625,DATABASE!$B:$C,2,FALSE),"")</f>
        <v/>
      </c>
      <c r="G625" s="7" t="str">
        <f>IFERROR(VLOOKUP(E625,DATABASE!$B:$D,3,FALSE),"")</f>
        <v/>
      </c>
      <c r="H625" s="7" t="str">
        <f>IFERROR(VLOOKUP(C625,macro!$B:$K,10,FALSE),"")</f>
        <v/>
      </c>
      <c r="I625" s="7" t="str">
        <f>IFERROR(VLOOKUP(C625,macro!$B:$G,6,FALSE),"")</f>
        <v/>
      </c>
    </row>
    <row r="626" spans="3:9">
      <c r="C626" t="str">
        <f t="shared" si="9"/>
        <v>خدمات و نگهبانی-624</v>
      </c>
      <c r="D626" s="7">
        <v>624</v>
      </c>
      <c r="E626" s="7" t="str">
        <f>IFERROR(VLOOKUP($C626,macro!B:H,7,),"")</f>
        <v/>
      </c>
      <c r="F626" s="7" t="str">
        <f>IFERROR(VLOOKUP(E626,DATABASE!$B:$C,2,FALSE),"")</f>
        <v/>
      </c>
      <c r="G626" s="7" t="str">
        <f>IFERROR(VLOOKUP(E626,DATABASE!$B:$D,3,FALSE),"")</f>
        <v/>
      </c>
      <c r="H626" s="7" t="str">
        <f>IFERROR(VLOOKUP(C626,macro!$B:$K,10,FALSE),"")</f>
        <v/>
      </c>
      <c r="I626" s="7" t="str">
        <f>IFERROR(VLOOKUP(C626,macro!$B:$G,6,FALSE),"")</f>
        <v/>
      </c>
    </row>
    <row r="627" spans="3:9">
      <c r="C627" t="str">
        <f t="shared" si="9"/>
        <v>خدمات و نگهبانی-625</v>
      </c>
      <c r="D627" s="7">
        <v>625</v>
      </c>
      <c r="E627" s="7" t="str">
        <f>IFERROR(VLOOKUP($C627,macro!B:H,7,),"")</f>
        <v/>
      </c>
      <c r="F627" s="7" t="str">
        <f>IFERROR(VLOOKUP(E627,DATABASE!$B:$C,2,FALSE),"")</f>
        <v/>
      </c>
      <c r="G627" s="7" t="str">
        <f>IFERROR(VLOOKUP(E627,DATABASE!$B:$D,3,FALSE),"")</f>
        <v/>
      </c>
      <c r="H627" s="7" t="str">
        <f>IFERROR(VLOOKUP(C627,macro!$B:$K,10,FALSE),"")</f>
        <v/>
      </c>
      <c r="I627" s="7" t="str">
        <f>IFERROR(VLOOKUP(C627,macro!$B:$G,6,FALSE),"")</f>
        <v/>
      </c>
    </row>
    <row r="628" spans="3:9">
      <c r="C628" t="str">
        <f t="shared" si="9"/>
        <v>خدمات و نگهبانی-626</v>
      </c>
      <c r="D628" s="7">
        <v>626</v>
      </c>
      <c r="E628" s="7" t="str">
        <f>IFERROR(VLOOKUP($C628,macro!B:H,7,),"")</f>
        <v/>
      </c>
      <c r="F628" s="7" t="str">
        <f>IFERROR(VLOOKUP(E628,DATABASE!$B:$C,2,FALSE),"")</f>
        <v/>
      </c>
      <c r="G628" s="7" t="str">
        <f>IFERROR(VLOOKUP(E628,DATABASE!$B:$D,3,FALSE),"")</f>
        <v/>
      </c>
      <c r="H628" s="7" t="str">
        <f>IFERROR(VLOOKUP(C628,macro!$B:$K,10,FALSE),"")</f>
        <v/>
      </c>
      <c r="I628" s="7" t="str">
        <f>IFERROR(VLOOKUP(C628,macro!$B:$G,6,FALSE),"")</f>
        <v/>
      </c>
    </row>
    <row r="629" spans="3:9">
      <c r="C629" t="str">
        <f t="shared" si="9"/>
        <v>خدمات و نگهبانی-627</v>
      </c>
      <c r="D629" s="7">
        <v>627</v>
      </c>
      <c r="E629" s="7" t="str">
        <f>IFERROR(VLOOKUP($C629,macro!B:H,7,),"")</f>
        <v/>
      </c>
      <c r="F629" s="7" t="str">
        <f>IFERROR(VLOOKUP(E629,DATABASE!$B:$C,2,FALSE),"")</f>
        <v/>
      </c>
      <c r="G629" s="7" t="str">
        <f>IFERROR(VLOOKUP(E629,DATABASE!$B:$D,3,FALSE),"")</f>
        <v/>
      </c>
      <c r="H629" s="7" t="str">
        <f>IFERROR(VLOOKUP(C629,macro!$B:$K,10,FALSE),"")</f>
        <v/>
      </c>
      <c r="I629" s="7" t="str">
        <f>IFERROR(VLOOKUP(C629,macro!$B:$G,6,FALSE),"")</f>
        <v/>
      </c>
    </row>
    <row r="630" spans="3:9">
      <c r="C630" t="str">
        <f t="shared" si="9"/>
        <v>خدمات و نگهبانی-628</v>
      </c>
      <c r="D630" s="7">
        <v>628</v>
      </c>
      <c r="E630" s="7" t="str">
        <f>IFERROR(VLOOKUP($C630,macro!B:H,7,),"")</f>
        <v/>
      </c>
      <c r="F630" s="7" t="str">
        <f>IFERROR(VLOOKUP(E630,DATABASE!$B:$C,2,FALSE),"")</f>
        <v/>
      </c>
      <c r="G630" s="7" t="str">
        <f>IFERROR(VLOOKUP(E630,DATABASE!$B:$D,3,FALSE),"")</f>
        <v/>
      </c>
      <c r="H630" s="7" t="str">
        <f>IFERROR(VLOOKUP(C630,macro!$B:$K,10,FALSE),"")</f>
        <v/>
      </c>
      <c r="I630" s="7" t="str">
        <f>IFERROR(VLOOKUP(C630,macro!$B:$G,6,FALSE),"")</f>
        <v/>
      </c>
    </row>
    <row r="631" spans="3:9">
      <c r="C631" t="str">
        <f t="shared" si="9"/>
        <v>خدمات و نگهبانی-629</v>
      </c>
      <c r="D631" s="7">
        <v>629</v>
      </c>
      <c r="E631" s="7" t="str">
        <f>IFERROR(VLOOKUP($C631,macro!B:H,7,),"")</f>
        <v/>
      </c>
      <c r="F631" s="7" t="str">
        <f>IFERROR(VLOOKUP(E631,DATABASE!$B:$C,2,FALSE),"")</f>
        <v/>
      </c>
      <c r="G631" s="7" t="str">
        <f>IFERROR(VLOOKUP(E631,DATABASE!$B:$D,3,FALSE),"")</f>
        <v/>
      </c>
      <c r="H631" s="7" t="str">
        <f>IFERROR(VLOOKUP(C631,macro!$B:$K,10,FALSE),"")</f>
        <v/>
      </c>
      <c r="I631" s="7" t="str">
        <f>IFERROR(VLOOKUP(C631,macro!$B:$G,6,FALSE),"")</f>
        <v/>
      </c>
    </row>
    <row r="632" spans="3:9">
      <c r="C632" t="str">
        <f t="shared" si="9"/>
        <v>خدمات و نگهبانی-630</v>
      </c>
      <c r="D632" s="7">
        <v>630</v>
      </c>
      <c r="E632" s="7" t="str">
        <f>IFERROR(VLOOKUP($C632,macro!B:H,7,),"")</f>
        <v/>
      </c>
      <c r="F632" s="7" t="str">
        <f>IFERROR(VLOOKUP(E632,DATABASE!$B:$C,2,FALSE),"")</f>
        <v/>
      </c>
      <c r="G632" s="7" t="str">
        <f>IFERROR(VLOOKUP(E632,DATABASE!$B:$D,3,FALSE),"")</f>
        <v/>
      </c>
      <c r="H632" s="7" t="str">
        <f>IFERROR(VLOOKUP(C632,macro!$B:$K,10,FALSE),"")</f>
        <v/>
      </c>
      <c r="I632" s="7" t="str">
        <f>IFERROR(VLOOKUP(C632,macro!$B:$G,6,FALSE),"")</f>
        <v/>
      </c>
    </row>
    <row r="633" spans="3:9">
      <c r="C633" t="str">
        <f t="shared" si="9"/>
        <v>خدمات و نگهبانی-631</v>
      </c>
      <c r="D633" s="7">
        <v>631</v>
      </c>
      <c r="E633" s="7" t="str">
        <f>IFERROR(VLOOKUP($C633,macro!B:H,7,),"")</f>
        <v/>
      </c>
      <c r="F633" s="7" t="str">
        <f>IFERROR(VLOOKUP(E633,DATABASE!$B:$C,2,FALSE),"")</f>
        <v/>
      </c>
      <c r="G633" s="7" t="str">
        <f>IFERROR(VLOOKUP(E633,DATABASE!$B:$D,3,FALSE),"")</f>
        <v/>
      </c>
      <c r="H633" s="7" t="str">
        <f>IFERROR(VLOOKUP(C633,macro!$B:$K,10,FALSE),"")</f>
        <v/>
      </c>
      <c r="I633" s="7" t="str">
        <f>IFERROR(VLOOKUP(C633,macro!$B:$G,6,FALSE),"")</f>
        <v/>
      </c>
    </row>
    <row r="634" spans="3:9">
      <c r="C634" t="str">
        <f t="shared" si="9"/>
        <v>خدمات و نگهبانی-632</v>
      </c>
      <c r="D634" s="7">
        <v>632</v>
      </c>
      <c r="E634" s="7" t="str">
        <f>IFERROR(VLOOKUP($C634,macro!B:H,7,),"")</f>
        <v/>
      </c>
      <c r="F634" s="7" t="str">
        <f>IFERROR(VLOOKUP(E634,DATABASE!$B:$C,2,FALSE),"")</f>
        <v/>
      </c>
      <c r="G634" s="7" t="str">
        <f>IFERROR(VLOOKUP(E634,DATABASE!$B:$D,3,FALSE),"")</f>
        <v/>
      </c>
      <c r="H634" s="7" t="str">
        <f>IFERROR(VLOOKUP(C634,macro!$B:$K,10,FALSE),"")</f>
        <v/>
      </c>
      <c r="I634" s="7" t="str">
        <f>IFERROR(VLOOKUP(C634,macro!$B:$G,6,FALSE),"")</f>
        <v/>
      </c>
    </row>
    <row r="635" spans="3:9">
      <c r="C635" t="str">
        <f t="shared" si="9"/>
        <v>خدمات و نگهبانی-633</v>
      </c>
      <c r="D635" s="7">
        <v>633</v>
      </c>
      <c r="E635" s="7" t="str">
        <f>IFERROR(VLOOKUP($C635,macro!B:H,7,),"")</f>
        <v/>
      </c>
      <c r="F635" s="7" t="str">
        <f>IFERROR(VLOOKUP(E635,DATABASE!$B:$C,2,FALSE),"")</f>
        <v/>
      </c>
      <c r="G635" s="7" t="str">
        <f>IFERROR(VLOOKUP(E635,DATABASE!$B:$D,3,FALSE),"")</f>
        <v/>
      </c>
      <c r="H635" s="7" t="str">
        <f>IFERROR(VLOOKUP(C635,macro!$B:$K,10,FALSE),"")</f>
        <v/>
      </c>
      <c r="I635" s="7" t="str">
        <f>IFERROR(VLOOKUP(C635,macro!$B:$G,6,FALSE),"")</f>
        <v/>
      </c>
    </row>
    <row r="636" spans="3:9">
      <c r="C636" t="str">
        <f t="shared" si="9"/>
        <v>خدمات و نگهبانی-634</v>
      </c>
      <c r="D636" s="7">
        <v>634</v>
      </c>
      <c r="E636" s="7" t="str">
        <f>IFERROR(VLOOKUP($C636,macro!B:H,7,),"")</f>
        <v/>
      </c>
      <c r="F636" s="7" t="str">
        <f>IFERROR(VLOOKUP(E636,DATABASE!$B:$C,2,FALSE),"")</f>
        <v/>
      </c>
      <c r="G636" s="7" t="str">
        <f>IFERROR(VLOOKUP(E636,DATABASE!$B:$D,3,FALSE),"")</f>
        <v/>
      </c>
      <c r="H636" s="7" t="str">
        <f>IFERROR(VLOOKUP(C636,macro!$B:$K,10,FALSE),"")</f>
        <v/>
      </c>
      <c r="I636" s="7" t="str">
        <f>IFERROR(VLOOKUP(C636,macro!$B:$G,6,FALSE),"")</f>
        <v/>
      </c>
    </row>
    <row r="637" spans="3:9">
      <c r="C637" t="str">
        <f t="shared" si="9"/>
        <v>خدمات و نگهبانی-635</v>
      </c>
      <c r="D637" s="7">
        <v>635</v>
      </c>
      <c r="E637" s="7" t="str">
        <f>IFERROR(VLOOKUP($C637,macro!B:H,7,),"")</f>
        <v/>
      </c>
      <c r="F637" s="7" t="str">
        <f>IFERROR(VLOOKUP(E637,DATABASE!$B:$C,2,FALSE),"")</f>
        <v/>
      </c>
      <c r="G637" s="7" t="str">
        <f>IFERROR(VLOOKUP(E637,DATABASE!$B:$D,3,FALSE),"")</f>
        <v/>
      </c>
      <c r="H637" s="7" t="str">
        <f>IFERROR(VLOOKUP(C637,macro!$B:$K,10,FALSE),"")</f>
        <v/>
      </c>
      <c r="I637" s="7" t="str">
        <f>IFERROR(VLOOKUP(C637,macro!$B:$G,6,FALSE),"")</f>
        <v/>
      </c>
    </row>
    <row r="638" spans="3:9">
      <c r="C638" t="str">
        <f t="shared" si="9"/>
        <v>خدمات و نگهبانی-636</v>
      </c>
      <c r="D638" s="7">
        <v>636</v>
      </c>
      <c r="E638" s="7" t="str">
        <f>IFERROR(VLOOKUP($C638,macro!B:H,7,),"")</f>
        <v/>
      </c>
      <c r="F638" s="7" t="str">
        <f>IFERROR(VLOOKUP(E638,DATABASE!$B:$C,2,FALSE),"")</f>
        <v/>
      </c>
      <c r="G638" s="7" t="str">
        <f>IFERROR(VLOOKUP(E638,DATABASE!$B:$D,3,FALSE),"")</f>
        <v/>
      </c>
      <c r="H638" s="7" t="str">
        <f>IFERROR(VLOOKUP(C638,macro!$B:$K,10,FALSE),"")</f>
        <v/>
      </c>
      <c r="I638" s="7" t="str">
        <f>IFERROR(VLOOKUP(C638,macro!$B:$G,6,FALSE),"")</f>
        <v/>
      </c>
    </row>
    <row r="639" spans="3:9">
      <c r="C639" t="str">
        <f t="shared" si="9"/>
        <v>خدمات و نگهبانی-637</v>
      </c>
      <c r="D639" s="7">
        <v>637</v>
      </c>
      <c r="E639" s="7" t="str">
        <f>IFERROR(VLOOKUP($C639,macro!B:H,7,),"")</f>
        <v/>
      </c>
      <c r="F639" s="7" t="str">
        <f>IFERROR(VLOOKUP(E639,DATABASE!$B:$C,2,FALSE),"")</f>
        <v/>
      </c>
      <c r="G639" s="7" t="str">
        <f>IFERROR(VLOOKUP(E639,DATABASE!$B:$D,3,FALSE),"")</f>
        <v/>
      </c>
      <c r="H639" s="7" t="str">
        <f>IFERROR(VLOOKUP(C639,macro!$B:$K,10,FALSE),"")</f>
        <v/>
      </c>
      <c r="I639" s="7" t="str">
        <f>IFERROR(VLOOKUP(C639,macro!$B:$G,6,FALSE),"")</f>
        <v/>
      </c>
    </row>
    <row r="640" spans="3:9">
      <c r="C640" t="str">
        <f t="shared" si="9"/>
        <v>خدمات و نگهبانی-638</v>
      </c>
      <c r="D640" s="7">
        <v>638</v>
      </c>
      <c r="E640" s="7" t="str">
        <f>IFERROR(VLOOKUP($C640,macro!B:H,7,),"")</f>
        <v/>
      </c>
      <c r="F640" s="7" t="str">
        <f>IFERROR(VLOOKUP(E640,DATABASE!$B:$C,2,FALSE),"")</f>
        <v/>
      </c>
      <c r="G640" s="7" t="str">
        <f>IFERROR(VLOOKUP(E640,DATABASE!$B:$D,3,FALSE),"")</f>
        <v/>
      </c>
      <c r="H640" s="7" t="str">
        <f>IFERROR(VLOOKUP(C640,macro!$B:$K,10,FALSE),"")</f>
        <v/>
      </c>
      <c r="I640" s="7" t="str">
        <f>IFERROR(VLOOKUP(C640,macro!$B:$G,6,FALSE),"")</f>
        <v/>
      </c>
    </row>
    <row r="641" spans="3:9">
      <c r="C641" t="str">
        <f t="shared" si="9"/>
        <v>خدمات و نگهبانی-639</v>
      </c>
      <c r="D641" s="7">
        <v>639</v>
      </c>
      <c r="E641" s="7" t="str">
        <f>IFERROR(VLOOKUP($C641,macro!B:H,7,),"")</f>
        <v/>
      </c>
      <c r="F641" s="7" t="str">
        <f>IFERROR(VLOOKUP(E641,DATABASE!$B:$C,2,FALSE),"")</f>
        <v/>
      </c>
      <c r="G641" s="7" t="str">
        <f>IFERROR(VLOOKUP(E641,DATABASE!$B:$D,3,FALSE),"")</f>
        <v/>
      </c>
      <c r="H641" s="7" t="str">
        <f>IFERROR(VLOOKUP(C641,macro!$B:$K,10,FALSE),"")</f>
        <v/>
      </c>
      <c r="I641" s="7" t="str">
        <f>IFERROR(VLOOKUP(C641,macro!$B:$G,6,FALSE),"")</f>
        <v/>
      </c>
    </row>
    <row r="642" spans="3:9">
      <c r="C642" t="str">
        <f t="shared" si="9"/>
        <v>خدمات و نگهبانی-640</v>
      </c>
      <c r="D642" s="7">
        <v>640</v>
      </c>
      <c r="E642" s="7" t="str">
        <f>IFERROR(VLOOKUP($C642,macro!B:H,7,),"")</f>
        <v/>
      </c>
      <c r="F642" s="7" t="str">
        <f>IFERROR(VLOOKUP(E642,DATABASE!$B:$C,2,FALSE),"")</f>
        <v/>
      </c>
      <c r="G642" s="7" t="str">
        <f>IFERROR(VLOOKUP(E642,DATABASE!$B:$D,3,FALSE),"")</f>
        <v/>
      </c>
      <c r="H642" s="7" t="str">
        <f>IFERROR(VLOOKUP(C642,macro!$B:$K,10,FALSE),"")</f>
        <v/>
      </c>
      <c r="I642" s="7" t="str">
        <f>IFERROR(VLOOKUP(C642,macro!$B:$G,6,FALSE),"")</f>
        <v/>
      </c>
    </row>
    <row r="643" spans="3:9">
      <c r="C643" t="str">
        <f t="shared" si="9"/>
        <v>خدمات و نگهبانی-641</v>
      </c>
      <c r="D643" s="7">
        <v>641</v>
      </c>
      <c r="E643" s="7" t="str">
        <f>IFERROR(VLOOKUP($C643,macro!B:H,7,),"")</f>
        <v/>
      </c>
      <c r="F643" s="7" t="str">
        <f>IFERROR(VLOOKUP(E643,DATABASE!$B:$C,2,FALSE),"")</f>
        <v/>
      </c>
      <c r="G643" s="7" t="str">
        <f>IFERROR(VLOOKUP(E643,DATABASE!$B:$D,3,FALSE),"")</f>
        <v/>
      </c>
      <c r="H643" s="7" t="str">
        <f>IFERROR(VLOOKUP(C643,macro!$B:$K,10,FALSE),"")</f>
        <v/>
      </c>
      <c r="I643" s="7" t="str">
        <f>IFERROR(VLOOKUP(C643,macro!$B:$G,6,FALSE),"")</f>
        <v/>
      </c>
    </row>
    <row r="644" spans="3:9">
      <c r="C644" t="str">
        <f t="shared" ref="C644:C707" si="10">$B$2&amp;"-"&amp;D644</f>
        <v>خدمات و نگهبانی-642</v>
      </c>
      <c r="D644" s="7">
        <v>642</v>
      </c>
      <c r="E644" s="7" t="str">
        <f>IFERROR(VLOOKUP($C644,macro!B:H,7,),"")</f>
        <v/>
      </c>
      <c r="F644" s="7" t="str">
        <f>IFERROR(VLOOKUP(E644,DATABASE!$B:$C,2,FALSE),"")</f>
        <v/>
      </c>
      <c r="G644" s="7" t="str">
        <f>IFERROR(VLOOKUP(E644,DATABASE!$B:$D,3,FALSE),"")</f>
        <v/>
      </c>
      <c r="H644" s="7" t="str">
        <f>IFERROR(VLOOKUP(C644,macro!$B:$K,10,FALSE),"")</f>
        <v/>
      </c>
      <c r="I644" s="7" t="str">
        <f>IFERROR(VLOOKUP(C644,macro!$B:$G,6,FALSE),"")</f>
        <v/>
      </c>
    </row>
    <row r="645" spans="3:9">
      <c r="C645" t="str">
        <f t="shared" si="10"/>
        <v>خدمات و نگهبانی-643</v>
      </c>
      <c r="D645" s="7">
        <v>643</v>
      </c>
      <c r="E645" s="7" t="str">
        <f>IFERROR(VLOOKUP($C645,macro!B:H,7,),"")</f>
        <v/>
      </c>
      <c r="F645" s="7" t="str">
        <f>IFERROR(VLOOKUP(E645,DATABASE!$B:$C,2,FALSE),"")</f>
        <v/>
      </c>
      <c r="G645" s="7" t="str">
        <f>IFERROR(VLOOKUP(E645,DATABASE!$B:$D,3,FALSE),"")</f>
        <v/>
      </c>
      <c r="H645" s="7" t="str">
        <f>IFERROR(VLOOKUP(C645,macro!$B:$K,10,FALSE),"")</f>
        <v/>
      </c>
      <c r="I645" s="7" t="str">
        <f>IFERROR(VLOOKUP(C645,macro!$B:$G,6,FALSE),"")</f>
        <v/>
      </c>
    </row>
    <row r="646" spans="3:9">
      <c r="C646" t="str">
        <f t="shared" si="10"/>
        <v>خدمات و نگهبانی-644</v>
      </c>
      <c r="D646" s="7">
        <v>644</v>
      </c>
      <c r="E646" s="7" t="str">
        <f>IFERROR(VLOOKUP($C646,macro!B:H,7,),"")</f>
        <v/>
      </c>
      <c r="F646" s="7" t="str">
        <f>IFERROR(VLOOKUP(E646,DATABASE!$B:$C,2,FALSE),"")</f>
        <v/>
      </c>
      <c r="G646" s="7" t="str">
        <f>IFERROR(VLOOKUP(E646,DATABASE!$B:$D,3,FALSE),"")</f>
        <v/>
      </c>
      <c r="H646" s="7" t="str">
        <f>IFERROR(VLOOKUP(C646,macro!$B:$K,10,FALSE),"")</f>
        <v/>
      </c>
      <c r="I646" s="7" t="str">
        <f>IFERROR(VLOOKUP(C646,macro!$B:$G,6,FALSE),"")</f>
        <v/>
      </c>
    </row>
    <row r="647" spans="3:9">
      <c r="C647" t="str">
        <f t="shared" si="10"/>
        <v>خدمات و نگهبانی-645</v>
      </c>
      <c r="D647" s="7">
        <v>645</v>
      </c>
      <c r="E647" s="7" t="str">
        <f>IFERROR(VLOOKUP($C647,macro!B:H,7,),"")</f>
        <v/>
      </c>
      <c r="F647" s="7" t="str">
        <f>IFERROR(VLOOKUP(E647,DATABASE!$B:$C,2,FALSE),"")</f>
        <v/>
      </c>
      <c r="G647" s="7" t="str">
        <f>IFERROR(VLOOKUP(E647,DATABASE!$B:$D,3,FALSE),"")</f>
        <v/>
      </c>
      <c r="H647" s="7" t="str">
        <f>IFERROR(VLOOKUP(C647,macro!$B:$K,10,FALSE),"")</f>
        <v/>
      </c>
      <c r="I647" s="7" t="str">
        <f>IFERROR(VLOOKUP(C647,macro!$B:$G,6,FALSE),"")</f>
        <v/>
      </c>
    </row>
    <row r="648" spans="3:9">
      <c r="C648" t="str">
        <f t="shared" si="10"/>
        <v>خدمات و نگهبانی-646</v>
      </c>
      <c r="D648" s="7">
        <v>646</v>
      </c>
      <c r="E648" s="7" t="str">
        <f>IFERROR(VLOOKUP($C648,macro!B:H,7,),"")</f>
        <v/>
      </c>
      <c r="F648" s="7" t="str">
        <f>IFERROR(VLOOKUP(E648,DATABASE!$B:$C,2,FALSE),"")</f>
        <v/>
      </c>
      <c r="G648" s="7" t="str">
        <f>IFERROR(VLOOKUP(E648,DATABASE!$B:$D,3,FALSE),"")</f>
        <v/>
      </c>
      <c r="H648" s="7" t="str">
        <f>IFERROR(VLOOKUP(C648,macro!$B:$K,10,FALSE),"")</f>
        <v/>
      </c>
      <c r="I648" s="7" t="str">
        <f>IFERROR(VLOOKUP(C648,macro!$B:$G,6,FALSE),"")</f>
        <v/>
      </c>
    </row>
    <row r="649" spans="3:9">
      <c r="C649" t="str">
        <f t="shared" si="10"/>
        <v>خدمات و نگهبانی-647</v>
      </c>
      <c r="D649" s="7">
        <v>647</v>
      </c>
      <c r="E649" s="7" t="str">
        <f>IFERROR(VLOOKUP($C649,macro!B:H,7,),"")</f>
        <v/>
      </c>
      <c r="F649" s="7" t="str">
        <f>IFERROR(VLOOKUP(E649,DATABASE!$B:$C,2,FALSE),"")</f>
        <v/>
      </c>
      <c r="G649" s="7" t="str">
        <f>IFERROR(VLOOKUP(E649,DATABASE!$B:$D,3,FALSE),"")</f>
        <v/>
      </c>
      <c r="H649" s="7" t="str">
        <f>IFERROR(VLOOKUP(C649,macro!$B:$K,10,FALSE),"")</f>
        <v/>
      </c>
      <c r="I649" s="7" t="str">
        <f>IFERROR(VLOOKUP(C649,macro!$B:$G,6,FALSE),"")</f>
        <v/>
      </c>
    </row>
    <row r="650" spans="3:9">
      <c r="C650" t="str">
        <f t="shared" si="10"/>
        <v>خدمات و نگهبانی-648</v>
      </c>
      <c r="D650" s="7">
        <v>648</v>
      </c>
      <c r="E650" s="7" t="str">
        <f>IFERROR(VLOOKUP($C650,macro!B:H,7,),"")</f>
        <v/>
      </c>
      <c r="F650" s="7" t="str">
        <f>IFERROR(VLOOKUP(E650,DATABASE!$B:$C,2,FALSE),"")</f>
        <v/>
      </c>
      <c r="G650" s="7" t="str">
        <f>IFERROR(VLOOKUP(E650,DATABASE!$B:$D,3,FALSE),"")</f>
        <v/>
      </c>
      <c r="H650" s="7" t="str">
        <f>IFERROR(VLOOKUP(C650,macro!$B:$K,10,FALSE),"")</f>
        <v/>
      </c>
      <c r="I650" s="7" t="str">
        <f>IFERROR(VLOOKUP(C650,macro!$B:$G,6,FALSE),"")</f>
        <v/>
      </c>
    </row>
    <row r="651" spans="3:9">
      <c r="C651" t="str">
        <f t="shared" si="10"/>
        <v>خدمات و نگهبانی-649</v>
      </c>
      <c r="D651" s="7">
        <v>649</v>
      </c>
      <c r="E651" s="7" t="str">
        <f>IFERROR(VLOOKUP($C651,macro!B:H,7,),"")</f>
        <v/>
      </c>
      <c r="F651" s="7" t="str">
        <f>IFERROR(VLOOKUP(E651,DATABASE!$B:$C,2,FALSE),"")</f>
        <v/>
      </c>
      <c r="G651" s="7" t="str">
        <f>IFERROR(VLOOKUP(E651,DATABASE!$B:$D,3,FALSE),"")</f>
        <v/>
      </c>
      <c r="H651" s="7" t="str">
        <f>IFERROR(VLOOKUP(C651,macro!$B:$K,10,FALSE),"")</f>
        <v/>
      </c>
      <c r="I651" s="7" t="str">
        <f>IFERROR(VLOOKUP(C651,macro!$B:$G,6,FALSE),"")</f>
        <v/>
      </c>
    </row>
    <row r="652" spans="3:9">
      <c r="C652" t="str">
        <f t="shared" si="10"/>
        <v>خدمات و نگهبانی-650</v>
      </c>
      <c r="D652" s="7">
        <v>650</v>
      </c>
      <c r="E652" s="7" t="str">
        <f>IFERROR(VLOOKUP($C652,macro!B:H,7,),"")</f>
        <v/>
      </c>
      <c r="F652" s="7" t="str">
        <f>IFERROR(VLOOKUP(E652,DATABASE!$B:$C,2,FALSE),"")</f>
        <v/>
      </c>
      <c r="G652" s="7" t="str">
        <f>IFERROR(VLOOKUP(E652,DATABASE!$B:$D,3,FALSE),"")</f>
        <v/>
      </c>
      <c r="H652" s="7" t="str">
        <f>IFERROR(VLOOKUP(C652,macro!$B:$K,10,FALSE),"")</f>
        <v/>
      </c>
      <c r="I652" s="7" t="str">
        <f>IFERROR(VLOOKUP(C652,macro!$B:$G,6,FALSE),"")</f>
        <v/>
      </c>
    </row>
    <row r="653" spans="3:9">
      <c r="C653" t="str">
        <f t="shared" si="10"/>
        <v>خدمات و نگهبانی-651</v>
      </c>
      <c r="D653" s="7">
        <v>651</v>
      </c>
      <c r="E653" s="7" t="str">
        <f>IFERROR(VLOOKUP($C653,macro!B:H,7,),"")</f>
        <v/>
      </c>
      <c r="F653" s="7" t="str">
        <f>IFERROR(VLOOKUP(E653,DATABASE!$B:$C,2,FALSE),"")</f>
        <v/>
      </c>
      <c r="G653" s="7" t="str">
        <f>IFERROR(VLOOKUP(E653,DATABASE!$B:$D,3,FALSE),"")</f>
        <v/>
      </c>
      <c r="H653" s="7" t="str">
        <f>IFERROR(VLOOKUP(C653,macro!$B:$K,10,FALSE),"")</f>
        <v/>
      </c>
      <c r="I653" s="7" t="str">
        <f>IFERROR(VLOOKUP(C653,macro!$B:$G,6,FALSE),"")</f>
        <v/>
      </c>
    </row>
    <row r="654" spans="3:9">
      <c r="C654" t="str">
        <f t="shared" si="10"/>
        <v>خدمات و نگهبانی-652</v>
      </c>
      <c r="D654" s="7">
        <v>652</v>
      </c>
      <c r="E654" s="7" t="str">
        <f>IFERROR(VLOOKUP($C654,macro!B:H,7,),"")</f>
        <v/>
      </c>
      <c r="F654" s="7" t="str">
        <f>IFERROR(VLOOKUP(E654,DATABASE!$B:$C,2,FALSE),"")</f>
        <v/>
      </c>
      <c r="G654" s="7" t="str">
        <f>IFERROR(VLOOKUP(E654,DATABASE!$B:$D,3,FALSE),"")</f>
        <v/>
      </c>
      <c r="H654" s="7" t="str">
        <f>IFERROR(VLOOKUP(C654,macro!$B:$K,10,FALSE),"")</f>
        <v/>
      </c>
      <c r="I654" s="7" t="str">
        <f>IFERROR(VLOOKUP(C654,macro!$B:$G,6,FALSE),"")</f>
        <v/>
      </c>
    </row>
    <row r="655" spans="3:9">
      <c r="C655" t="str">
        <f t="shared" si="10"/>
        <v>خدمات و نگهبانی-653</v>
      </c>
      <c r="D655" s="7">
        <v>653</v>
      </c>
      <c r="E655" s="7" t="str">
        <f>IFERROR(VLOOKUP($C655,macro!B:H,7,),"")</f>
        <v/>
      </c>
      <c r="F655" s="7" t="str">
        <f>IFERROR(VLOOKUP(E655,DATABASE!$B:$C,2,FALSE),"")</f>
        <v/>
      </c>
      <c r="G655" s="7" t="str">
        <f>IFERROR(VLOOKUP(E655,DATABASE!$B:$D,3,FALSE),"")</f>
        <v/>
      </c>
      <c r="H655" s="7" t="str">
        <f>IFERROR(VLOOKUP(C655,macro!$B:$K,10,FALSE),"")</f>
        <v/>
      </c>
      <c r="I655" s="7" t="str">
        <f>IFERROR(VLOOKUP(C655,macro!$B:$G,6,FALSE),"")</f>
        <v/>
      </c>
    </row>
    <row r="656" spans="3:9">
      <c r="C656" t="str">
        <f t="shared" si="10"/>
        <v>خدمات و نگهبانی-654</v>
      </c>
      <c r="D656" s="7">
        <v>654</v>
      </c>
      <c r="E656" s="7" t="str">
        <f>IFERROR(VLOOKUP($C656,macro!B:H,7,),"")</f>
        <v/>
      </c>
      <c r="F656" s="7" t="str">
        <f>IFERROR(VLOOKUP(E656,DATABASE!$B:$C,2,FALSE),"")</f>
        <v/>
      </c>
      <c r="G656" s="7" t="str">
        <f>IFERROR(VLOOKUP(E656,DATABASE!$B:$D,3,FALSE),"")</f>
        <v/>
      </c>
      <c r="H656" s="7" t="str">
        <f>IFERROR(VLOOKUP(C656,macro!$B:$K,10,FALSE),"")</f>
        <v/>
      </c>
      <c r="I656" s="7" t="str">
        <f>IFERROR(VLOOKUP(C656,macro!$B:$G,6,FALSE),"")</f>
        <v/>
      </c>
    </row>
    <row r="657" spans="3:9">
      <c r="C657" t="str">
        <f t="shared" si="10"/>
        <v>خدمات و نگهبانی-655</v>
      </c>
      <c r="D657" s="7">
        <v>655</v>
      </c>
      <c r="E657" s="7" t="str">
        <f>IFERROR(VLOOKUP($C657,macro!B:H,7,),"")</f>
        <v/>
      </c>
      <c r="F657" s="7" t="str">
        <f>IFERROR(VLOOKUP(E657,DATABASE!$B:$C,2,FALSE),"")</f>
        <v/>
      </c>
      <c r="G657" s="7" t="str">
        <f>IFERROR(VLOOKUP(E657,DATABASE!$B:$D,3,FALSE),"")</f>
        <v/>
      </c>
      <c r="H657" s="7" t="str">
        <f>IFERROR(VLOOKUP(C657,macro!$B:$K,10,FALSE),"")</f>
        <v/>
      </c>
      <c r="I657" s="7" t="str">
        <f>IFERROR(VLOOKUP(C657,macro!$B:$G,6,FALSE),"")</f>
        <v/>
      </c>
    </row>
    <row r="658" spans="3:9">
      <c r="C658" t="str">
        <f t="shared" si="10"/>
        <v>خدمات و نگهبانی-656</v>
      </c>
      <c r="D658" s="7">
        <v>656</v>
      </c>
      <c r="E658" s="7" t="str">
        <f>IFERROR(VLOOKUP($C658,macro!B:H,7,),"")</f>
        <v/>
      </c>
      <c r="F658" s="7" t="str">
        <f>IFERROR(VLOOKUP(E658,DATABASE!$B:$C,2,FALSE),"")</f>
        <v/>
      </c>
      <c r="G658" s="7" t="str">
        <f>IFERROR(VLOOKUP(E658,DATABASE!$B:$D,3,FALSE),"")</f>
        <v/>
      </c>
      <c r="H658" s="7" t="str">
        <f>IFERROR(VLOOKUP(C658,macro!$B:$K,10,FALSE),"")</f>
        <v/>
      </c>
      <c r="I658" s="7" t="str">
        <f>IFERROR(VLOOKUP(C658,macro!$B:$G,6,FALSE),"")</f>
        <v/>
      </c>
    </row>
    <row r="659" spans="3:9">
      <c r="C659" t="str">
        <f t="shared" si="10"/>
        <v>خدمات و نگهبانی-657</v>
      </c>
      <c r="D659" s="7">
        <v>657</v>
      </c>
      <c r="E659" s="7" t="str">
        <f>IFERROR(VLOOKUP($C659,macro!B:H,7,),"")</f>
        <v/>
      </c>
      <c r="F659" s="7" t="str">
        <f>IFERROR(VLOOKUP(E659,DATABASE!$B:$C,2,FALSE),"")</f>
        <v/>
      </c>
      <c r="G659" s="7" t="str">
        <f>IFERROR(VLOOKUP(E659,DATABASE!$B:$D,3,FALSE),"")</f>
        <v/>
      </c>
      <c r="H659" s="7" t="str">
        <f>IFERROR(VLOOKUP(C659,macro!$B:$K,10,FALSE),"")</f>
        <v/>
      </c>
      <c r="I659" s="7" t="str">
        <f>IFERROR(VLOOKUP(C659,macro!$B:$G,6,FALSE),"")</f>
        <v/>
      </c>
    </row>
    <row r="660" spans="3:9">
      <c r="C660" t="str">
        <f t="shared" si="10"/>
        <v>خدمات و نگهبانی-658</v>
      </c>
      <c r="D660" s="7">
        <v>658</v>
      </c>
      <c r="E660" s="7" t="str">
        <f>IFERROR(VLOOKUP($C660,macro!B:H,7,),"")</f>
        <v/>
      </c>
      <c r="F660" s="7" t="str">
        <f>IFERROR(VLOOKUP(E660,DATABASE!$B:$C,2,FALSE),"")</f>
        <v/>
      </c>
      <c r="G660" s="7" t="str">
        <f>IFERROR(VLOOKUP(E660,DATABASE!$B:$D,3,FALSE),"")</f>
        <v/>
      </c>
      <c r="H660" s="7" t="str">
        <f>IFERROR(VLOOKUP(C660,macro!$B:$K,10,FALSE),"")</f>
        <v/>
      </c>
      <c r="I660" s="7" t="str">
        <f>IFERROR(VLOOKUP(C660,macro!$B:$G,6,FALSE),"")</f>
        <v/>
      </c>
    </row>
    <row r="661" spans="3:9">
      <c r="C661" t="str">
        <f t="shared" si="10"/>
        <v>خدمات و نگهبانی-659</v>
      </c>
      <c r="D661" s="7">
        <v>659</v>
      </c>
      <c r="E661" s="7" t="str">
        <f>IFERROR(VLOOKUP($C661,macro!B:H,7,),"")</f>
        <v/>
      </c>
      <c r="F661" s="7" t="str">
        <f>IFERROR(VLOOKUP(E661,DATABASE!$B:$C,2,FALSE),"")</f>
        <v/>
      </c>
      <c r="G661" s="7" t="str">
        <f>IFERROR(VLOOKUP(E661,DATABASE!$B:$D,3,FALSE),"")</f>
        <v/>
      </c>
      <c r="H661" s="7" t="str">
        <f>IFERROR(VLOOKUP(C661,macro!$B:$K,10,FALSE),"")</f>
        <v/>
      </c>
      <c r="I661" s="7" t="str">
        <f>IFERROR(VLOOKUP(C661,macro!$B:$G,6,FALSE),"")</f>
        <v/>
      </c>
    </row>
    <row r="662" spans="3:9">
      <c r="C662" t="str">
        <f t="shared" si="10"/>
        <v>خدمات و نگهبانی-660</v>
      </c>
      <c r="D662" s="7">
        <v>660</v>
      </c>
      <c r="E662" s="7" t="str">
        <f>IFERROR(VLOOKUP($C662,macro!B:H,7,),"")</f>
        <v/>
      </c>
      <c r="F662" s="7" t="str">
        <f>IFERROR(VLOOKUP(E662,DATABASE!$B:$C,2,FALSE),"")</f>
        <v/>
      </c>
      <c r="G662" s="7" t="str">
        <f>IFERROR(VLOOKUP(E662,DATABASE!$B:$D,3,FALSE),"")</f>
        <v/>
      </c>
      <c r="H662" s="7" t="str">
        <f>IFERROR(VLOOKUP(C662,macro!$B:$K,10,FALSE),"")</f>
        <v/>
      </c>
      <c r="I662" s="7" t="str">
        <f>IFERROR(VLOOKUP(C662,macro!$B:$G,6,FALSE),"")</f>
        <v/>
      </c>
    </row>
    <row r="663" spans="3:9">
      <c r="C663" t="str">
        <f t="shared" si="10"/>
        <v>خدمات و نگهبانی-661</v>
      </c>
      <c r="D663" s="7">
        <v>661</v>
      </c>
      <c r="E663" s="7" t="str">
        <f>IFERROR(VLOOKUP($C663,macro!B:H,7,),"")</f>
        <v/>
      </c>
      <c r="F663" s="7" t="str">
        <f>IFERROR(VLOOKUP(E663,DATABASE!$B:$C,2,FALSE),"")</f>
        <v/>
      </c>
      <c r="G663" s="7" t="str">
        <f>IFERROR(VLOOKUP(E663,DATABASE!$B:$D,3,FALSE),"")</f>
        <v/>
      </c>
      <c r="H663" s="7" t="str">
        <f>IFERROR(VLOOKUP(C663,macro!$B:$K,10,FALSE),"")</f>
        <v/>
      </c>
      <c r="I663" s="7" t="str">
        <f>IFERROR(VLOOKUP(C663,macro!$B:$G,6,FALSE),"")</f>
        <v/>
      </c>
    </row>
    <row r="664" spans="3:9">
      <c r="C664" t="str">
        <f t="shared" si="10"/>
        <v>خدمات و نگهبانی-662</v>
      </c>
      <c r="D664" s="7">
        <v>662</v>
      </c>
      <c r="E664" s="7" t="str">
        <f>IFERROR(VLOOKUP($C664,macro!B:H,7,),"")</f>
        <v/>
      </c>
      <c r="F664" s="7" t="str">
        <f>IFERROR(VLOOKUP(E664,DATABASE!$B:$C,2,FALSE),"")</f>
        <v/>
      </c>
      <c r="G664" s="7" t="str">
        <f>IFERROR(VLOOKUP(E664,DATABASE!$B:$D,3,FALSE),"")</f>
        <v/>
      </c>
      <c r="H664" s="7" t="str">
        <f>IFERROR(VLOOKUP(C664,macro!$B:$K,10,FALSE),"")</f>
        <v/>
      </c>
      <c r="I664" s="7" t="str">
        <f>IFERROR(VLOOKUP(C664,macro!$B:$G,6,FALSE),"")</f>
        <v/>
      </c>
    </row>
    <row r="665" spans="3:9">
      <c r="C665" t="str">
        <f t="shared" si="10"/>
        <v>خدمات و نگهبانی-663</v>
      </c>
      <c r="D665" s="7">
        <v>663</v>
      </c>
      <c r="E665" s="7" t="str">
        <f>IFERROR(VLOOKUP($C665,macro!B:H,7,),"")</f>
        <v/>
      </c>
      <c r="F665" s="7" t="str">
        <f>IFERROR(VLOOKUP(E665,DATABASE!$B:$C,2,FALSE),"")</f>
        <v/>
      </c>
      <c r="G665" s="7" t="str">
        <f>IFERROR(VLOOKUP(E665,DATABASE!$B:$D,3,FALSE),"")</f>
        <v/>
      </c>
      <c r="H665" s="7" t="str">
        <f>IFERROR(VLOOKUP(C665,macro!$B:$K,10,FALSE),"")</f>
        <v/>
      </c>
      <c r="I665" s="7" t="str">
        <f>IFERROR(VLOOKUP(C665,macro!$B:$G,6,FALSE),"")</f>
        <v/>
      </c>
    </row>
    <row r="666" spans="3:9">
      <c r="C666" t="str">
        <f t="shared" si="10"/>
        <v>خدمات و نگهبانی-664</v>
      </c>
      <c r="D666" s="7">
        <v>664</v>
      </c>
      <c r="E666" s="7" t="str">
        <f>IFERROR(VLOOKUP($C666,macro!B:H,7,),"")</f>
        <v/>
      </c>
      <c r="F666" s="7" t="str">
        <f>IFERROR(VLOOKUP(E666,DATABASE!$B:$C,2,FALSE),"")</f>
        <v/>
      </c>
      <c r="G666" s="7" t="str">
        <f>IFERROR(VLOOKUP(E666,DATABASE!$B:$D,3,FALSE),"")</f>
        <v/>
      </c>
      <c r="H666" s="7" t="str">
        <f>IFERROR(VLOOKUP(C666,macro!$B:$K,10,FALSE),"")</f>
        <v/>
      </c>
      <c r="I666" s="7" t="str">
        <f>IFERROR(VLOOKUP(C666,macro!$B:$G,6,FALSE),"")</f>
        <v/>
      </c>
    </row>
    <row r="667" spans="3:9">
      <c r="C667" t="str">
        <f t="shared" si="10"/>
        <v>خدمات و نگهبانی-665</v>
      </c>
      <c r="D667" s="7">
        <v>665</v>
      </c>
      <c r="E667" s="7" t="str">
        <f>IFERROR(VLOOKUP($C667,macro!B:H,7,),"")</f>
        <v/>
      </c>
      <c r="F667" s="7" t="str">
        <f>IFERROR(VLOOKUP(E667,DATABASE!$B:$C,2,FALSE),"")</f>
        <v/>
      </c>
      <c r="G667" s="7" t="str">
        <f>IFERROR(VLOOKUP(E667,DATABASE!$B:$D,3,FALSE),"")</f>
        <v/>
      </c>
      <c r="H667" s="7" t="str">
        <f>IFERROR(VLOOKUP(C667,macro!$B:$K,10,FALSE),"")</f>
        <v/>
      </c>
      <c r="I667" s="7" t="str">
        <f>IFERROR(VLOOKUP(C667,macro!$B:$G,6,FALSE),"")</f>
        <v/>
      </c>
    </row>
    <row r="668" spans="3:9">
      <c r="C668" t="str">
        <f t="shared" si="10"/>
        <v>خدمات و نگهبانی-666</v>
      </c>
      <c r="D668" s="7">
        <v>666</v>
      </c>
      <c r="E668" s="7" t="str">
        <f>IFERROR(VLOOKUP($C668,macro!B:H,7,),"")</f>
        <v/>
      </c>
      <c r="F668" s="7" t="str">
        <f>IFERROR(VLOOKUP(E668,DATABASE!$B:$C,2,FALSE),"")</f>
        <v/>
      </c>
      <c r="G668" s="7" t="str">
        <f>IFERROR(VLOOKUP(E668,DATABASE!$B:$D,3,FALSE),"")</f>
        <v/>
      </c>
      <c r="H668" s="7" t="str">
        <f>IFERROR(VLOOKUP(C668,macro!$B:$K,10,FALSE),"")</f>
        <v/>
      </c>
      <c r="I668" s="7" t="str">
        <f>IFERROR(VLOOKUP(C668,macro!$B:$G,6,FALSE),"")</f>
        <v/>
      </c>
    </row>
    <row r="669" spans="3:9">
      <c r="C669" t="str">
        <f t="shared" si="10"/>
        <v>خدمات و نگهبانی-667</v>
      </c>
      <c r="D669" s="7">
        <v>667</v>
      </c>
      <c r="E669" s="7" t="str">
        <f>IFERROR(VLOOKUP($C669,macro!B:H,7,),"")</f>
        <v/>
      </c>
      <c r="F669" s="7" t="str">
        <f>IFERROR(VLOOKUP(E669,DATABASE!$B:$C,2,FALSE),"")</f>
        <v/>
      </c>
      <c r="G669" s="7" t="str">
        <f>IFERROR(VLOOKUP(E669,DATABASE!$B:$D,3,FALSE),"")</f>
        <v/>
      </c>
      <c r="H669" s="7" t="str">
        <f>IFERROR(VLOOKUP(C669,macro!$B:$K,10,FALSE),"")</f>
        <v/>
      </c>
      <c r="I669" s="7" t="str">
        <f>IFERROR(VLOOKUP(C669,macro!$B:$G,6,FALSE),"")</f>
        <v/>
      </c>
    </row>
    <row r="670" spans="3:9">
      <c r="C670" t="str">
        <f t="shared" si="10"/>
        <v>خدمات و نگهبانی-668</v>
      </c>
      <c r="D670" s="7">
        <v>668</v>
      </c>
      <c r="E670" s="7" t="str">
        <f>IFERROR(VLOOKUP($C670,macro!B:H,7,),"")</f>
        <v/>
      </c>
      <c r="F670" s="7" t="str">
        <f>IFERROR(VLOOKUP(E670,DATABASE!$B:$C,2,FALSE),"")</f>
        <v/>
      </c>
      <c r="G670" s="7" t="str">
        <f>IFERROR(VLOOKUP(E670,DATABASE!$B:$D,3,FALSE),"")</f>
        <v/>
      </c>
      <c r="H670" s="7" t="str">
        <f>IFERROR(VLOOKUP(C670,macro!$B:$K,10,FALSE),"")</f>
        <v/>
      </c>
      <c r="I670" s="7" t="str">
        <f>IFERROR(VLOOKUP(C670,macro!$B:$G,6,FALSE),"")</f>
        <v/>
      </c>
    </row>
    <row r="671" spans="3:9">
      <c r="C671" t="str">
        <f t="shared" si="10"/>
        <v>خدمات و نگهبانی-669</v>
      </c>
      <c r="D671" s="7">
        <v>669</v>
      </c>
      <c r="E671" s="7" t="str">
        <f>IFERROR(VLOOKUP($C671,macro!B:H,7,),"")</f>
        <v/>
      </c>
      <c r="F671" s="7" t="str">
        <f>IFERROR(VLOOKUP(E671,DATABASE!$B:$C,2,FALSE),"")</f>
        <v/>
      </c>
      <c r="G671" s="7" t="str">
        <f>IFERROR(VLOOKUP(E671,DATABASE!$B:$D,3,FALSE),"")</f>
        <v/>
      </c>
      <c r="H671" s="7" t="str">
        <f>IFERROR(VLOOKUP(C671,macro!$B:$K,10,FALSE),"")</f>
        <v/>
      </c>
      <c r="I671" s="7" t="str">
        <f>IFERROR(VLOOKUP(C671,macro!$B:$G,6,FALSE),"")</f>
        <v/>
      </c>
    </row>
    <row r="672" spans="3:9">
      <c r="C672" t="str">
        <f t="shared" si="10"/>
        <v>خدمات و نگهبانی-670</v>
      </c>
      <c r="D672" s="7">
        <v>670</v>
      </c>
      <c r="E672" s="7" t="str">
        <f>IFERROR(VLOOKUP($C672,macro!B:H,7,),"")</f>
        <v/>
      </c>
      <c r="F672" s="7" t="str">
        <f>IFERROR(VLOOKUP(E672,DATABASE!$B:$C,2,FALSE),"")</f>
        <v/>
      </c>
      <c r="G672" s="7" t="str">
        <f>IFERROR(VLOOKUP(E672,DATABASE!$B:$D,3,FALSE),"")</f>
        <v/>
      </c>
      <c r="H672" s="7" t="str">
        <f>IFERROR(VLOOKUP(C672,macro!$B:$K,10,FALSE),"")</f>
        <v/>
      </c>
      <c r="I672" s="7" t="str">
        <f>IFERROR(VLOOKUP(C672,macro!$B:$G,6,FALSE),"")</f>
        <v/>
      </c>
    </row>
    <row r="673" spans="3:9">
      <c r="C673" t="str">
        <f t="shared" si="10"/>
        <v>خدمات و نگهبانی-671</v>
      </c>
      <c r="D673" s="7">
        <v>671</v>
      </c>
      <c r="E673" s="7" t="str">
        <f>IFERROR(VLOOKUP($C673,macro!B:H,7,),"")</f>
        <v/>
      </c>
      <c r="F673" s="7" t="str">
        <f>IFERROR(VLOOKUP(E673,DATABASE!$B:$C,2,FALSE),"")</f>
        <v/>
      </c>
      <c r="G673" s="7" t="str">
        <f>IFERROR(VLOOKUP(E673,DATABASE!$B:$D,3,FALSE),"")</f>
        <v/>
      </c>
      <c r="H673" s="7" t="str">
        <f>IFERROR(VLOOKUP(C673,macro!$B:$K,10,FALSE),"")</f>
        <v/>
      </c>
      <c r="I673" s="7" t="str">
        <f>IFERROR(VLOOKUP(C673,macro!$B:$G,6,FALSE),"")</f>
        <v/>
      </c>
    </row>
    <row r="674" spans="3:9">
      <c r="C674" t="str">
        <f t="shared" si="10"/>
        <v>خدمات و نگهبانی-672</v>
      </c>
      <c r="D674" s="7">
        <v>672</v>
      </c>
      <c r="E674" s="7" t="str">
        <f>IFERROR(VLOOKUP($C674,macro!B:H,7,),"")</f>
        <v/>
      </c>
      <c r="F674" s="7" t="str">
        <f>IFERROR(VLOOKUP(E674,DATABASE!$B:$C,2,FALSE),"")</f>
        <v/>
      </c>
      <c r="G674" s="7" t="str">
        <f>IFERROR(VLOOKUP(E674,DATABASE!$B:$D,3,FALSE),"")</f>
        <v/>
      </c>
      <c r="H674" s="7" t="str">
        <f>IFERROR(VLOOKUP(C674,macro!$B:$K,10,FALSE),"")</f>
        <v/>
      </c>
      <c r="I674" s="7" t="str">
        <f>IFERROR(VLOOKUP(C674,macro!$B:$G,6,FALSE),"")</f>
        <v/>
      </c>
    </row>
    <row r="675" spans="3:9">
      <c r="C675" t="str">
        <f t="shared" si="10"/>
        <v>خدمات و نگهبانی-673</v>
      </c>
      <c r="D675" s="7">
        <v>673</v>
      </c>
      <c r="E675" s="7" t="str">
        <f>IFERROR(VLOOKUP($C675,macro!B:H,7,),"")</f>
        <v/>
      </c>
      <c r="F675" s="7" t="str">
        <f>IFERROR(VLOOKUP(E675,DATABASE!$B:$C,2,FALSE),"")</f>
        <v/>
      </c>
      <c r="G675" s="7" t="str">
        <f>IFERROR(VLOOKUP(E675,DATABASE!$B:$D,3,FALSE),"")</f>
        <v/>
      </c>
      <c r="H675" s="7" t="str">
        <f>IFERROR(VLOOKUP(C675,macro!$B:$K,10,FALSE),"")</f>
        <v/>
      </c>
      <c r="I675" s="7" t="str">
        <f>IFERROR(VLOOKUP(C675,macro!$B:$G,6,FALSE),"")</f>
        <v/>
      </c>
    </row>
    <row r="676" spans="3:9">
      <c r="C676" t="str">
        <f t="shared" si="10"/>
        <v>خدمات و نگهبانی-674</v>
      </c>
      <c r="D676" s="7">
        <v>674</v>
      </c>
      <c r="E676" s="7" t="str">
        <f>IFERROR(VLOOKUP($C676,macro!B:H,7,),"")</f>
        <v/>
      </c>
      <c r="F676" s="7" t="str">
        <f>IFERROR(VLOOKUP(E676,DATABASE!$B:$C,2,FALSE),"")</f>
        <v/>
      </c>
      <c r="G676" s="7" t="str">
        <f>IFERROR(VLOOKUP(E676,DATABASE!$B:$D,3,FALSE),"")</f>
        <v/>
      </c>
      <c r="H676" s="7" t="str">
        <f>IFERROR(VLOOKUP(C676,macro!$B:$K,10,FALSE),"")</f>
        <v/>
      </c>
      <c r="I676" s="7" t="str">
        <f>IFERROR(VLOOKUP(C676,macro!$B:$G,6,FALSE),"")</f>
        <v/>
      </c>
    </row>
    <row r="677" spans="3:9">
      <c r="C677" t="str">
        <f t="shared" si="10"/>
        <v>خدمات و نگهبانی-675</v>
      </c>
      <c r="D677" s="7">
        <v>675</v>
      </c>
      <c r="E677" s="7" t="str">
        <f>IFERROR(VLOOKUP($C677,macro!B:H,7,),"")</f>
        <v/>
      </c>
      <c r="F677" s="7" t="str">
        <f>IFERROR(VLOOKUP(E677,DATABASE!$B:$C,2,FALSE),"")</f>
        <v/>
      </c>
      <c r="G677" s="7" t="str">
        <f>IFERROR(VLOOKUP(E677,DATABASE!$B:$D,3,FALSE),"")</f>
        <v/>
      </c>
      <c r="H677" s="7" t="str">
        <f>IFERROR(VLOOKUP(C677,macro!$B:$K,10,FALSE),"")</f>
        <v/>
      </c>
      <c r="I677" s="7" t="str">
        <f>IFERROR(VLOOKUP(C677,macro!$B:$G,6,FALSE),"")</f>
        <v/>
      </c>
    </row>
    <row r="678" spans="3:9">
      <c r="C678" t="str">
        <f t="shared" si="10"/>
        <v>خدمات و نگهبانی-676</v>
      </c>
      <c r="D678" s="7">
        <v>676</v>
      </c>
      <c r="E678" s="7" t="str">
        <f>IFERROR(VLOOKUP($C678,macro!B:H,7,),"")</f>
        <v/>
      </c>
      <c r="F678" s="7" t="str">
        <f>IFERROR(VLOOKUP(E678,DATABASE!$B:$C,2,FALSE),"")</f>
        <v/>
      </c>
      <c r="G678" s="7" t="str">
        <f>IFERROR(VLOOKUP(E678,DATABASE!$B:$D,3,FALSE),"")</f>
        <v/>
      </c>
      <c r="H678" s="7" t="str">
        <f>IFERROR(VLOOKUP(C678,macro!$B:$K,10,FALSE),"")</f>
        <v/>
      </c>
      <c r="I678" s="7" t="str">
        <f>IFERROR(VLOOKUP(C678,macro!$B:$G,6,FALSE),"")</f>
        <v/>
      </c>
    </row>
    <row r="679" spans="3:9">
      <c r="C679" t="str">
        <f t="shared" si="10"/>
        <v>خدمات و نگهبانی-677</v>
      </c>
      <c r="D679" s="7">
        <v>677</v>
      </c>
      <c r="E679" s="7" t="str">
        <f>IFERROR(VLOOKUP($C679,macro!B:H,7,),"")</f>
        <v/>
      </c>
      <c r="F679" s="7" t="str">
        <f>IFERROR(VLOOKUP(E679,DATABASE!$B:$C,2,FALSE),"")</f>
        <v/>
      </c>
      <c r="G679" s="7" t="str">
        <f>IFERROR(VLOOKUP(E679,DATABASE!$B:$D,3,FALSE),"")</f>
        <v/>
      </c>
      <c r="H679" s="7" t="str">
        <f>IFERROR(VLOOKUP(C679,macro!$B:$K,10,FALSE),"")</f>
        <v/>
      </c>
      <c r="I679" s="7" t="str">
        <f>IFERROR(VLOOKUP(C679,macro!$B:$G,6,FALSE),"")</f>
        <v/>
      </c>
    </row>
    <row r="680" spans="3:9">
      <c r="C680" t="str">
        <f t="shared" si="10"/>
        <v>خدمات و نگهبانی-678</v>
      </c>
      <c r="D680" s="7">
        <v>678</v>
      </c>
      <c r="E680" s="7" t="str">
        <f>IFERROR(VLOOKUP($C680,macro!B:H,7,),"")</f>
        <v/>
      </c>
      <c r="F680" s="7" t="str">
        <f>IFERROR(VLOOKUP(E680,DATABASE!$B:$C,2,FALSE),"")</f>
        <v/>
      </c>
      <c r="G680" s="7" t="str">
        <f>IFERROR(VLOOKUP(E680,DATABASE!$B:$D,3,FALSE),"")</f>
        <v/>
      </c>
      <c r="H680" s="7" t="str">
        <f>IFERROR(VLOOKUP(C680,macro!$B:$K,10,FALSE),"")</f>
        <v/>
      </c>
      <c r="I680" s="7" t="str">
        <f>IFERROR(VLOOKUP(C680,macro!$B:$G,6,FALSE),"")</f>
        <v/>
      </c>
    </row>
    <row r="681" spans="3:9">
      <c r="C681" t="str">
        <f t="shared" si="10"/>
        <v>خدمات و نگهبانی-679</v>
      </c>
      <c r="D681" s="7">
        <v>679</v>
      </c>
      <c r="E681" s="7" t="str">
        <f>IFERROR(VLOOKUP($C681,macro!B:H,7,),"")</f>
        <v/>
      </c>
      <c r="F681" s="7" t="str">
        <f>IFERROR(VLOOKUP(E681,DATABASE!$B:$C,2,FALSE),"")</f>
        <v/>
      </c>
      <c r="G681" s="7" t="str">
        <f>IFERROR(VLOOKUP(E681,DATABASE!$B:$D,3,FALSE),"")</f>
        <v/>
      </c>
      <c r="H681" s="7" t="str">
        <f>IFERROR(VLOOKUP(C681,macro!$B:$K,10,FALSE),"")</f>
        <v/>
      </c>
      <c r="I681" s="7" t="str">
        <f>IFERROR(VLOOKUP(C681,macro!$B:$G,6,FALSE),"")</f>
        <v/>
      </c>
    </row>
    <row r="682" spans="3:9">
      <c r="C682" t="str">
        <f t="shared" si="10"/>
        <v>خدمات و نگهبانی-680</v>
      </c>
      <c r="D682" s="7">
        <v>680</v>
      </c>
      <c r="E682" s="7" t="str">
        <f>IFERROR(VLOOKUP($C682,macro!B:H,7,),"")</f>
        <v/>
      </c>
      <c r="F682" s="7" t="str">
        <f>IFERROR(VLOOKUP(E682,DATABASE!$B:$C,2,FALSE),"")</f>
        <v/>
      </c>
      <c r="G682" s="7" t="str">
        <f>IFERROR(VLOOKUP(E682,DATABASE!$B:$D,3,FALSE),"")</f>
        <v/>
      </c>
      <c r="H682" s="7" t="str">
        <f>IFERROR(VLOOKUP(C682,macro!$B:$K,10,FALSE),"")</f>
        <v/>
      </c>
      <c r="I682" s="7" t="str">
        <f>IFERROR(VLOOKUP(C682,macro!$B:$G,6,FALSE),"")</f>
        <v/>
      </c>
    </row>
    <row r="683" spans="3:9">
      <c r="C683" t="str">
        <f t="shared" si="10"/>
        <v>خدمات و نگهبانی-681</v>
      </c>
      <c r="D683" s="7">
        <v>681</v>
      </c>
      <c r="E683" s="7" t="str">
        <f>IFERROR(VLOOKUP($C683,macro!B:H,7,),"")</f>
        <v/>
      </c>
      <c r="F683" s="7" t="str">
        <f>IFERROR(VLOOKUP(E683,DATABASE!$B:$C,2,FALSE),"")</f>
        <v/>
      </c>
      <c r="G683" s="7" t="str">
        <f>IFERROR(VLOOKUP(E683,DATABASE!$B:$D,3,FALSE),"")</f>
        <v/>
      </c>
      <c r="H683" s="7" t="str">
        <f>IFERROR(VLOOKUP(C683,macro!$B:$K,10,FALSE),"")</f>
        <v/>
      </c>
      <c r="I683" s="7" t="str">
        <f>IFERROR(VLOOKUP(C683,macro!$B:$G,6,FALSE),"")</f>
        <v/>
      </c>
    </row>
    <row r="684" spans="3:9">
      <c r="C684" t="str">
        <f t="shared" si="10"/>
        <v>خدمات و نگهبانی-682</v>
      </c>
      <c r="D684" s="7">
        <v>682</v>
      </c>
      <c r="E684" s="7" t="str">
        <f>IFERROR(VLOOKUP($C684,macro!B:H,7,),"")</f>
        <v/>
      </c>
      <c r="F684" s="7" t="str">
        <f>IFERROR(VLOOKUP(E684,DATABASE!$B:$C,2,FALSE),"")</f>
        <v/>
      </c>
      <c r="G684" s="7" t="str">
        <f>IFERROR(VLOOKUP(E684,DATABASE!$B:$D,3,FALSE),"")</f>
        <v/>
      </c>
      <c r="H684" s="7" t="str">
        <f>IFERROR(VLOOKUP(C684,macro!$B:$K,10,FALSE),"")</f>
        <v/>
      </c>
      <c r="I684" s="7" t="str">
        <f>IFERROR(VLOOKUP(C684,macro!$B:$G,6,FALSE),"")</f>
        <v/>
      </c>
    </row>
    <row r="685" spans="3:9">
      <c r="C685" t="str">
        <f t="shared" si="10"/>
        <v>خدمات و نگهبانی-683</v>
      </c>
      <c r="D685" s="7">
        <v>683</v>
      </c>
      <c r="E685" s="7" t="str">
        <f>IFERROR(VLOOKUP($C685,macro!B:H,7,),"")</f>
        <v/>
      </c>
      <c r="F685" s="7" t="str">
        <f>IFERROR(VLOOKUP(E685,DATABASE!$B:$C,2,FALSE),"")</f>
        <v/>
      </c>
      <c r="G685" s="7" t="str">
        <f>IFERROR(VLOOKUP(E685,DATABASE!$B:$D,3,FALSE),"")</f>
        <v/>
      </c>
      <c r="H685" s="7" t="str">
        <f>IFERROR(VLOOKUP(C685,macro!$B:$K,10,FALSE),"")</f>
        <v/>
      </c>
      <c r="I685" s="7" t="str">
        <f>IFERROR(VLOOKUP(C685,macro!$B:$G,6,FALSE),"")</f>
        <v/>
      </c>
    </row>
    <row r="686" spans="3:9">
      <c r="C686" t="str">
        <f t="shared" si="10"/>
        <v>خدمات و نگهبانی-684</v>
      </c>
      <c r="D686" s="7">
        <v>684</v>
      </c>
      <c r="E686" s="7" t="str">
        <f>IFERROR(VLOOKUP($C686,macro!B:H,7,),"")</f>
        <v/>
      </c>
      <c r="F686" s="7" t="str">
        <f>IFERROR(VLOOKUP(E686,DATABASE!$B:$C,2,FALSE),"")</f>
        <v/>
      </c>
      <c r="G686" s="7" t="str">
        <f>IFERROR(VLOOKUP(E686,DATABASE!$B:$D,3,FALSE),"")</f>
        <v/>
      </c>
      <c r="H686" s="7" t="str">
        <f>IFERROR(VLOOKUP(C686,macro!$B:$K,10,FALSE),"")</f>
        <v/>
      </c>
      <c r="I686" s="7" t="str">
        <f>IFERROR(VLOOKUP(C686,macro!$B:$G,6,FALSE),"")</f>
        <v/>
      </c>
    </row>
    <row r="687" spans="3:9">
      <c r="C687" t="str">
        <f t="shared" si="10"/>
        <v>خدمات و نگهبانی-685</v>
      </c>
      <c r="D687" s="7">
        <v>685</v>
      </c>
      <c r="E687" s="7" t="str">
        <f>IFERROR(VLOOKUP($C687,macro!B:H,7,),"")</f>
        <v/>
      </c>
      <c r="F687" s="7" t="str">
        <f>IFERROR(VLOOKUP(E687,DATABASE!$B:$C,2,FALSE),"")</f>
        <v/>
      </c>
      <c r="G687" s="7" t="str">
        <f>IFERROR(VLOOKUP(E687,DATABASE!$B:$D,3,FALSE),"")</f>
        <v/>
      </c>
      <c r="H687" s="7" t="str">
        <f>IFERROR(VLOOKUP(C687,macro!$B:$K,10,FALSE),"")</f>
        <v/>
      </c>
      <c r="I687" s="7" t="str">
        <f>IFERROR(VLOOKUP(C687,macro!$B:$G,6,FALSE),"")</f>
        <v/>
      </c>
    </row>
    <row r="688" spans="3:9">
      <c r="C688" t="str">
        <f t="shared" si="10"/>
        <v>خدمات و نگهبانی-686</v>
      </c>
      <c r="D688" s="7">
        <v>686</v>
      </c>
      <c r="E688" s="7" t="str">
        <f>IFERROR(VLOOKUP($C688,macro!B:H,7,),"")</f>
        <v/>
      </c>
      <c r="F688" s="7" t="str">
        <f>IFERROR(VLOOKUP(E688,DATABASE!$B:$C,2,FALSE),"")</f>
        <v/>
      </c>
      <c r="G688" s="7" t="str">
        <f>IFERROR(VLOOKUP(E688,DATABASE!$B:$D,3,FALSE),"")</f>
        <v/>
      </c>
      <c r="H688" s="7" t="str">
        <f>IFERROR(VLOOKUP(C688,macro!$B:$K,10,FALSE),"")</f>
        <v/>
      </c>
      <c r="I688" s="7" t="str">
        <f>IFERROR(VLOOKUP(C688,macro!$B:$G,6,FALSE),"")</f>
        <v/>
      </c>
    </row>
    <row r="689" spans="3:9">
      <c r="C689" t="str">
        <f t="shared" si="10"/>
        <v>خدمات و نگهبانی-687</v>
      </c>
      <c r="D689" s="7">
        <v>687</v>
      </c>
      <c r="E689" s="7" t="str">
        <f>IFERROR(VLOOKUP($C689,macro!B:H,7,),"")</f>
        <v/>
      </c>
      <c r="F689" s="7" t="str">
        <f>IFERROR(VLOOKUP(E689,DATABASE!$B:$C,2,FALSE),"")</f>
        <v/>
      </c>
      <c r="G689" s="7" t="str">
        <f>IFERROR(VLOOKUP(E689,DATABASE!$B:$D,3,FALSE),"")</f>
        <v/>
      </c>
      <c r="H689" s="7" t="str">
        <f>IFERROR(VLOOKUP(C689,macro!$B:$K,10,FALSE),"")</f>
        <v/>
      </c>
      <c r="I689" s="7" t="str">
        <f>IFERROR(VLOOKUP(C689,macro!$B:$G,6,FALSE),"")</f>
        <v/>
      </c>
    </row>
    <row r="690" spans="3:9">
      <c r="C690" t="str">
        <f t="shared" si="10"/>
        <v>خدمات و نگهبانی-688</v>
      </c>
      <c r="D690" s="7">
        <v>688</v>
      </c>
      <c r="E690" s="7" t="str">
        <f>IFERROR(VLOOKUP($C690,macro!B:H,7,),"")</f>
        <v/>
      </c>
      <c r="F690" s="7" t="str">
        <f>IFERROR(VLOOKUP(E690,DATABASE!$B:$C,2,FALSE),"")</f>
        <v/>
      </c>
      <c r="G690" s="7" t="str">
        <f>IFERROR(VLOOKUP(E690,DATABASE!$B:$D,3,FALSE),"")</f>
        <v/>
      </c>
      <c r="H690" s="7" t="str">
        <f>IFERROR(VLOOKUP(C690,macro!$B:$K,10,FALSE),"")</f>
        <v/>
      </c>
      <c r="I690" s="7" t="str">
        <f>IFERROR(VLOOKUP(C690,macro!$B:$G,6,FALSE),"")</f>
        <v/>
      </c>
    </row>
    <row r="691" spans="3:9">
      <c r="C691" t="str">
        <f t="shared" si="10"/>
        <v>خدمات و نگهبانی-689</v>
      </c>
      <c r="D691" s="7">
        <v>689</v>
      </c>
      <c r="E691" s="7" t="str">
        <f>IFERROR(VLOOKUP($C691,macro!B:H,7,),"")</f>
        <v/>
      </c>
      <c r="F691" s="7" t="str">
        <f>IFERROR(VLOOKUP(E691,DATABASE!$B:$C,2,FALSE),"")</f>
        <v/>
      </c>
      <c r="G691" s="7" t="str">
        <f>IFERROR(VLOOKUP(E691,DATABASE!$B:$D,3,FALSE),"")</f>
        <v/>
      </c>
      <c r="H691" s="7" t="str">
        <f>IFERROR(VLOOKUP(C691,macro!$B:$K,10,FALSE),"")</f>
        <v/>
      </c>
      <c r="I691" s="7" t="str">
        <f>IFERROR(VLOOKUP(C691,macro!$B:$G,6,FALSE),"")</f>
        <v/>
      </c>
    </row>
    <row r="692" spans="3:9">
      <c r="C692" t="str">
        <f t="shared" si="10"/>
        <v>خدمات و نگهبانی-690</v>
      </c>
      <c r="D692" s="7">
        <v>690</v>
      </c>
      <c r="E692" s="7" t="str">
        <f>IFERROR(VLOOKUP($C692,macro!B:H,7,),"")</f>
        <v/>
      </c>
      <c r="F692" s="7" t="str">
        <f>IFERROR(VLOOKUP(E692,DATABASE!$B:$C,2,FALSE),"")</f>
        <v/>
      </c>
      <c r="G692" s="7" t="str">
        <f>IFERROR(VLOOKUP(E692,DATABASE!$B:$D,3,FALSE),"")</f>
        <v/>
      </c>
      <c r="H692" s="7" t="str">
        <f>IFERROR(VLOOKUP(C692,macro!$B:$K,10,FALSE),"")</f>
        <v/>
      </c>
      <c r="I692" s="7" t="str">
        <f>IFERROR(VLOOKUP(C692,macro!$B:$G,6,FALSE),"")</f>
        <v/>
      </c>
    </row>
    <row r="693" spans="3:9">
      <c r="C693" t="str">
        <f t="shared" si="10"/>
        <v>خدمات و نگهبانی-691</v>
      </c>
      <c r="D693" s="7">
        <v>691</v>
      </c>
      <c r="E693" s="7" t="str">
        <f>IFERROR(VLOOKUP($C693,macro!B:H,7,),"")</f>
        <v/>
      </c>
      <c r="F693" s="7" t="str">
        <f>IFERROR(VLOOKUP(E693,DATABASE!$B:$C,2,FALSE),"")</f>
        <v/>
      </c>
      <c r="G693" s="7" t="str">
        <f>IFERROR(VLOOKUP(E693,DATABASE!$B:$D,3,FALSE),"")</f>
        <v/>
      </c>
      <c r="H693" s="7" t="str">
        <f>IFERROR(VLOOKUP(C693,macro!$B:$K,10,FALSE),"")</f>
        <v/>
      </c>
      <c r="I693" s="7" t="str">
        <f>IFERROR(VLOOKUP(C693,macro!$B:$G,6,FALSE),"")</f>
        <v/>
      </c>
    </row>
    <row r="694" spans="3:9">
      <c r="C694" t="str">
        <f t="shared" si="10"/>
        <v>خدمات و نگهبانی-692</v>
      </c>
      <c r="D694" s="7">
        <v>692</v>
      </c>
      <c r="E694" s="7" t="str">
        <f>IFERROR(VLOOKUP($C694,macro!B:H,7,),"")</f>
        <v/>
      </c>
      <c r="F694" s="7" t="str">
        <f>IFERROR(VLOOKUP(E694,DATABASE!$B:$C,2,FALSE),"")</f>
        <v/>
      </c>
      <c r="G694" s="7" t="str">
        <f>IFERROR(VLOOKUP(E694,DATABASE!$B:$D,3,FALSE),"")</f>
        <v/>
      </c>
      <c r="H694" s="7" t="str">
        <f>IFERROR(VLOOKUP(C694,macro!$B:$K,10,FALSE),"")</f>
        <v/>
      </c>
      <c r="I694" s="7" t="str">
        <f>IFERROR(VLOOKUP(C694,macro!$B:$G,6,FALSE),"")</f>
        <v/>
      </c>
    </row>
    <row r="695" spans="3:9">
      <c r="C695" t="str">
        <f t="shared" si="10"/>
        <v>خدمات و نگهبانی-693</v>
      </c>
      <c r="D695" s="7">
        <v>693</v>
      </c>
      <c r="E695" s="7" t="str">
        <f>IFERROR(VLOOKUP($C695,macro!B:H,7,),"")</f>
        <v/>
      </c>
      <c r="F695" s="7" t="str">
        <f>IFERROR(VLOOKUP(E695,DATABASE!$B:$C,2,FALSE),"")</f>
        <v/>
      </c>
      <c r="G695" s="7" t="str">
        <f>IFERROR(VLOOKUP(E695,DATABASE!$B:$D,3,FALSE),"")</f>
        <v/>
      </c>
      <c r="H695" s="7" t="str">
        <f>IFERROR(VLOOKUP(C695,macro!$B:$K,10,FALSE),"")</f>
        <v/>
      </c>
      <c r="I695" s="7" t="str">
        <f>IFERROR(VLOOKUP(C695,macro!$B:$G,6,FALSE),"")</f>
        <v/>
      </c>
    </row>
    <row r="696" spans="3:9">
      <c r="C696" t="str">
        <f t="shared" si="10"/>
        <v>خدمات و نگهبانی-694</v>
      </c>
      <c r="D696" s="7">
        <v>694</v>
      </c>
      <c r="E696" s="7" t="str">
        <f>IFERROR(VLOOKUP($C696,macro!B:H,7,),"")</f>
        <v/>
      </c>
      <c r="F696" s="7" t="str">
        <f>IFERROR(VLOOKUP(E696,DATABASE!$B:$C,2,FALSE),"")</f>
        <v/>
      </c>
      <c r="G696" s="7" t="str">
        <f>IFERROR(VLOOKUP(E696,DATABASE!$B:$D,3,FALSE),"")</f>
        <v/>
      </c>
      <c r="H696" s="7" t="str">
        <f>IFERROR(VLOOKUP(C696,macro!$B:$K,10,FALSE),"")</f>
        <v/>
      </c>
      <c r="I696" s="7" t="str">
        <f>IFERROR(VLOOKUP(C696,macro!$B:$G,6,FALSE),"")</f>
        <v/>
      </c>
    </row>
    <row r="697" spans="3:9">
      <c r="C697" t="str">
        <f t="shared" si="10"/>
        <v>خدمات و نگهبانی-695</v>
      </c>
      <c r="D697" s="7">
        <v>695</v>
      </c>
      <c r="E697" s="7" t="str">
        <f>IFERROR(VLOOKUP($C697,macro!B:H,7,),"")</f>
        <v/>
      </c>
      <c r="F697" s="7" t="str">
        <f>IFERROR(VLOOKUP(E697,DATABASE!$B:$C,2,FALSE),"")</f>
        <v/>
      </c>
      <c r="G697" s="7" t="str">
        <f>IFERROR(VLOOKUP(E697,DATABASE!$B:$D,3,FALSE),"")</f>
        <v/>
      </c>
      <c r="H697" s="7" t="str">
        <f>IFERROR(VLOOKUP(C697,macro!$B:$K,10,FALSE),"")</f>
        <v/>
      </c>
      <c r="I697" s="7" t="str">
        <f>IFERROR(VLOOKUP(C697,macro!$B:$G,6,FALSE),"")</f>
        <v/>
      </c>
    </row>
    <row r="698" spans="3:9">
      <c r="C698" t="str">
        <f t="shared" si="10"/>
        <v>خدمات و نگهبانی-696</v>
      </c>
      <c r="D698" s="7">
        <v>696</v>
      </c>
      <c r="E698" s="7" t="str">
        <f>IFERROR(VLOOKUP($C698,macro!B:H,7,),"")</f>
        <v/>
      </c>
      <c r="F698" s="7" t="str">
        <f>IFERROR(VLOOKUP(E698,DATABASE!$B:$C,2,FALSE),"")</f>
        <v/>
      </c>
      <c r="G698" s="7" t="str">
        <f>IFERROR(VLOOKUP(E698,DATABASE!$B:$D,3,FALSE),"")</f>
        <v/>
      </c>
      <c r="H698" s="7" t="str">
        <f>IFERROR(VLOOKUP(C698,macro!$B:$K,10,FALSE),"")</f>
        <v/>
      </c>
      <c r="I698" s="7" t="str">
        <f>IFERROR(VLOOKUP(C698,macro!$B:$G,6,FALSE),"")</f>
        <v/>
      </c>
    </row>
    <row r="699" spans="3:9">
      <c r="C699" t="str">
        <f t="shared" si="10"/>
        <v>خدمات و نگهبانی-697</v>
      </c>
      <c r="D699" s="7">
        <v>697</v>
      </c>
      <c r="E699" s="7" t="str">
        <f>IFERROR(VLOOKUP($C699,macro!B:H,7,),"")</f>
        <v/>
      </c>
      <c r="F699" s="7" t="str">
        <f>IFERROR(VLOOKUP(E699,DATABASE!$B:$C,2,FALSE),"")</f>
        <v/>
      </c>
      <c r="G699" s="7" t="str">
        <f>IFERROR(VLOOKUP(E699,DATABASE!$B:$D,3,FALSE),"")</f>
        <v/>
      </c>
      <c r="H699" s="7" t="str">
        <f>IFERROR(VLOOKUP(C699,macro!$B:$K,10,FALSE),"")</f>
        <v/>
      </c>
      <c r="I699" s="7" t="str">
        <f>IFERROR(VLOOKUP(C699,macro!$B:$G,6,FALSE),"")</f>
        <v/>
      </c>
    </row>
    <row r="700" spans="3:9">
      <c r="C700" t="str">
        <f t="shared" si="10"/>
        <v>خدمات و نگهبانی-698</v>
      </c>
      <c r="D700" s="7">
        <v>698</v>
      </c>
      <c r="E700" s="7" t="str">
        <f>IFERROR(VLOOKUP($C700,macro!B:H,7,),"")</f>
        <v/>
      </c>
      <c r="F700" s="7" t="str">
        <f>IFERROR(VLOOKUP(E700,DATABASE!$B:$C,2,FALSE),"")</f>
        <v/>
      </c>
      <c r="G700" s="7" t="str">
        <f>IFERROR(VLOOKUP(E700,DATABASE!$B:$D,3,FALSE),"")</f>
        <v/>
      </c>
      <c r="H700" s="7" t="str">
        <f>IFERROR(VLOOKUP(C700,macro!$B:$K,10,FALSE),"")</f>
        <v/>
      </c>
      <c r="I700" s="7" t="str">
        <f>IFERROR(VLOOKUP(C700,macro!$B:$G,6,FALSE),"")</f>
        <v/>
      </c>
    </row>
    <row r="701" spans="3:9">
      <c r="C701" t="str">
        <f t="shared" si="10"/>
        <v>خدمات و نگهبانی-699</v>
      </c>
      <c r="D701" s="7">
        <v>699</v>
      </c>
      <c r="E701" s="7" t="str">
        <f>IFERROR(VLOOKUP($C701,macro!B:H,7,),"")</f>
        <v/>
      </c>
      <c r="F701" s="7" t="str">
        <f>IFERROR(VLOOKUP(E701,DATABASE!$B:$C,2,FALSE),"")</f>
        <v/>
      </c>
      <c r="G701" s="7" t="str">
        <f>IFERROR(VLOOKUP(E701,DATABASE!$B:$D,3,FALSE),"")</f>
        <v/>
      </c>
      <c r="H701" s="7" t="str">
        <f>IFERROR(VLOOKUP(C701,macro!$B:$K,10,FALSE),"")</f>
        <v/>
      </c>
      <c r="I701" s="7" t="str">
        <f>IFERROR(VLOOKUP(C701,macro!$B:$G,6,FALSE),"")</f>
        <v/>
      </c>
    </row>
    <row r="702" spans="3:9">
      <c r="C702" t="str">
        <f t="shared" si="10"/>
        <v>خدمات و نگهبانی-700</v>
      </c>
      <c r="D702" s="7">
        <v>700</v>
      </c>
      <c r="E702" s="7" t="str">
        <f>IFERROR(VLOOKUP($C702,macro!B:H,7,),"")</f>
        <v/>
      </c>
      <c r="F702" s="7" t="str">
        <f>IFERROR(VLOOKUP(E702,DATABASE!$B:$C,2,FALSE),"")</f>
        <v/>
      </c>
      <c r="G702" s="7" t="str">
        <f>IFERROR(VLOOKUP(E702,DATABASE!$B:$D,3,FALSE),"")</f>
        <v/>
      </c>
      <c r="H702" s="7" t="str">
        <f>IFERROR(VLOOKUP(C702,macro!$B:$K,10,FALSE),"")</f>
        <v/>
      </c>
      <c r="I702" s="7" t="str">
        <f>IFERROR(VLOOKUP(C702,macro!$B:$G,6,FALSE),"")</f>
        <v/>
      </c>
    </row>
    <row r="703" spans="3:9">
      <c r="C703" t="str">
        <f t="shared" si="10"/>
        <v>خدمات و نگهبانی-701</v>
      </c>
      <c r="D703" s="7">
        <v>701</v>
      </c>
      <c r="E703" s="7" t="str">
        <f>IFERROR(VLOOKUP($C703,macro!B:H,7,),"")</f>
        <v/>
      </c>
      <c r="F703" s="7" t="str">
        <f>IFERROR(VLOOKUP(E703,DATABASE!$B:$C,2,FALSE),"")</f>
        <v/>
      </c>
      <c r="G703" s="7" t="str">
        <f>IFERROR(VLOOKUP(E703,DATABASE!$B:$D,3,FALSE),"")</f>
        <v/>
      </c>
      <c r="H703" s="7" t="str">
        <f>IFERROR(VLOOKUP(C703,macro!$B:$K,10,FALSE),"")</f>
        <v/>
      </c>
      <c r="I703" s="7" t="str">
        <f>IFERROR(VLOOKUP(C703,macro!$B:$G,6,FALSE),"")</f>
        <v/>
      </c>
    </row>
    <row r="704" spans="3:9">
      <c r="C704" t="str">
        <f t="shared" si="10"/>
        <v>خدمات و نگهبانی-702</v>
      </c>
      <c r="D704" s="7">
        <v>702</v>
      </c>
      <c r="E704" s="7" t="str">
        <f>IFERROR(VLOOKUP($C704,macro!B:H,7,),"")</f>
        <v/>
      </c>
      <c r="F704" s="7" t="str">
        <f>IFERROR(VLOOKUP(E704,DATABASE!$B:$C,2,FALSE),"")</f>
        <v/>
      </c>
      <c r="G704" s="7" t="str">
        <f>IFERROR(VLOOKUP(E704,DATABASE!$B:$D,3,FALSE),"")</f>
        <v/>
      </c>
      <c r="H704" s="7" t="str">
        <f>IFERROR(VLOOKUP(C704,macro!$B:$K,10,FALSE),"")</f>
        <v/>
      </c>
      <c r="I704" s="7" t="str">
        <f>IFERROR(VLOOKUP(C704,macro!$B:$G,6,FALSE),"")</f>
        <v/>
      </c>
    </row>
    <row r="705" spans="3:9">
      <c r="C705" t="str">
        <f t="shared" si="10"/>
        <v>خدمات و نگهبانی-703</v>
      </c>
      <c r="D705" s="7">
        <v>703</v>
      </c>
      <c r="E705" s="7" t="str">
        <f>IFERROR(VLOOKUP($C705,macro!B:H,7,),"")</f>
        <v/>
      </c>
      <c r="F705" s="7" t="str">
        <f>IFERROR(VLOOKUP(E705,DATABASE!$B:$C,2,FALSE),"")</f>
        <v/>
      </c>
      <c r="G705" s="7" t="str">
        <f>IFERROR(VLOOKUP(E705,DATABASE!$B:$D,3,FALSE),"")</f>
        <v/>
      </c>
      <c r="H705" s="7" t="str">
        <f>IFERROR(VLOOKUP(C705,macro!$B:$K,10,FALSE),"")</f>
        <v/>
      </c>
      <c r="I705" s="7" t="str">
        <f>IFERROR(VLOOKUP(C705,macro!$B:$G,6,FALSE),"")</f>
        <v/>
      </c>
    </row>
    <row r="706" spans="3:9">
      <c r="C706" t="str">
        <f t="shared" si="10"/>
        <v>خدمات و نگهبانی-704</v>
      </c>
      <c r="D706" s="7">
        <v>704</v>
      </c>
      <c r="E706" s="7" t="str">
        <f>IFERROR(VLOOKUP($C706,macro!B:H,7,),"")</f>
        <v/>
      </c>
      <c r="F706" s="7" t="str">
        <f>IFERROR(VLOOKUP(E706,DATABASE!$B:$C,2,FALSE),"")</f>
        <v/>
      </c>
      <c r="G706" s="7" t="str">
        <f>IFERROR(VLOOKUP(E706,DATABASE!$B:$D,3,FALSE),"")</f>
        <v/>
      </c>
      <c r="H706" s="7" t="str">
        <f>IFERROR(VLOOKUP(C706,macro!$B:$K,10,FALSE),"")</f>
        <v/>
      </c>
      <c r="I706" s="7" t="str">
        <f>IFERROR(VLOOKUP(C706,macro!$B:$G,6,FALSE),"")</f>
        <v/>
      </c>
    </row>
    <row r="707" spans="3:9">
      <c r="C707" t="str">
        <f t="shared" si="10"/>
        <v>خدمات و نگهبانی-705</v>
      </c>
      <c r="D707" s="7">
        <v>705</v>
      </c>
      <c r="E707" s="7" t="str">
        <f>IFERROR(VLOOKUP($C707,macro!B:H,7,),"")</f>
        <v/>
      </c>
      <c r="F707" s="7" t="str">
        <f>IFERROR(VLOOKUP(E707,DATABASE!$B:$C,2,FALSE),"")</f>
        <v/>
      </c>
      <c r="G707" s="7" t="str">
        <f>IFERROR(VLOOKUP(E707,DATABASE!$B:$D,3,FALSE),"")</f>
        <v/>
      </c>
      <c r="H707" s="7" t="str">
        <f>IFERROR(VLOOKUP(C707,macro!$B:$K,10,FALSE),"")</f>
        <v/>
      </c>
      <c r="I707" s="7" t="str">
        <f>IFERROR(VLOOKUP(C707,macro!$B:$G,6,FALSE),"")</f>
        <v/>
      </c>
    </row>
    <row r="708" spans="3:9">
      <c r="C708" t="str">
        <f t="shared" ref="C708:C771" si="11">$B$2&amp;"-"&amp;D708</f>
        <v>خدمات و نگهبانی-706</v>
      </c>
      <c r="D708" s="7">
        <v>706</v>
      </c>
      <c r="E708" s="7" t="str">
        <f>IFERROR(VLOOKUP($C708,macro!B:H,7,),"")</f>
        <v/>
      </c>
      <c r="F708" s="7" t="str">
        <f>IFERROR(VLOOKUP(E708,DATABASE!$B:$C,2,FALSE),"")</f>
        <v/>
      </c>
      <c r="G708" s="7" t="str">
        <f>IFERROR(VLOOKUP(E708,DATABASE!$B:$D,3,FALSE),"")</f>
        <v/>
      </c>
      <c r="H708" s="7" t="str">
        <f>IFERROR(VLOOKUP(C708,macro!$B:$K,10,FALSE),"")</f>
        <v/>
      </c>
      <c r="I708" s="7" t="str">
        <f>IFERROR(VLOOKUP(C708,macro!$B:$G,6,FALSE),"")</f>
        <v/>
      </c>
    </row>
    <row r="709" spans="3:9">
      <c r="C709" t="str">
        <f t="shared" si="11"/>
        <v>خدمات و نگهبانی-707</v>
      </c>
      <c r="D709" s="7">
        <v>707</v>
      </c>
      <c r="E709" s="7" t="str">
        <f>IFERROR(VLOOKUP($C709,macro!B:H,7,),"")</f>
        <v/>
      </c>
      <c r="F709" s="7" t="str">
        <f>IFERROR(VLOOKUP(E709,DATABASE!$B:$C,2,FALSE),"")</f>
        <v/>
      </c>
      <c r="G709" s="7" t="str">
        <f>IFERROR(VLOOKUP(E709,DATABASE!$B:$D,3,FALSE),"")</f>
        <v/>
      </c>
      <c r="H709" s="7" t="str">
        <f>IFERROR(VLOOKUP(C709,macro!$B:$K,10,FALSE),"")</f>
        <v/>
      </c>
      <c r="I709" s="7" t="str">
        <f>IFERROR(VLOOKUP(C709,macro!$B:$G,6,FALSE),"")</f>
        <v/>
      </c>
    </row>
    <row r="710" spans="3:9">
      <c r="C710" t="str">
        <f t="shared" si="11"/>
        <v>خدمات و نگهبانی-708</v>
      </c>
      <c r="D710" s="7">
        <v>708</v>
      </c>
      <c r="E710" s="7" t="str">
        <f>IFERROR(VLOOKUP($C710,macro!B:H,7,),"")</f>
        <v/>
      </c>
      <c r="F710" s="7" t="str">
        <f>IFERROR(VLOOKUP(E710,DATABASE!$B:$C,2,FALSE),"")</f>
        <v/>
      </c>
      <c r="G710" s="7" t="str">
        <f>IFERROR(VLOOKUP(E710,DATABASE!$B:$D,3,FALSE),"")</f>
        <v/>
      </c>
      <c r="H710" s="7" t="str">
        <f>IFERROR(VLOOKUP(C710,macro!$B:$K,10,FALSE),"")</f>
        <v/>
      </c>
      <c r="I710" s="7" t="str">
        <f>IFERROR(VLOOKUP(C710,macro!$B:$G,6,FALSE),"")</f>
        <v/>
      </c>
    </row>
    <row r="711" spans="3:9">
      <c r="C711" t="str">
        <f t="shared" si="11"/>
        <v>خدمات و نگهبانی-709</v>
      </c>
      <c r="D711" s="7">
        <v>709</v>
      </c>
      <c r="E711" s="7" t="str">
        <f>IFERROR(VLOOKUP($C711,macro!B:H,7,),"")</f>
        <v/>
      </c>
      <c r="F711" s="7" t="str">
        <f>IFERROR(VLOOKUP(E711,DATABASE!$B:$C,2,FALSE),"")</f>
        <v/>
      </c>
      <c r="G711" s="7" t="str">
        <f>IFERROR(VLOOKUP(E711,DATABASE!$B:$D,3,FALSE),"")</f>
        <v/>
      </c>
      <c r="H711" s="7" t="str">
        <f>IFERROR(VLOOKUP(C711,macro!$B:$K,10,FALSE),"")</f>
        <v/>
      </c>
      <c r="I711" s="7" t="str">
        <f>IFERROR(VLOOKUP(C711,macro!$B:$G,6,FALSE),"")</f>
        <v/>
      </c>
    </row>
    <row r="712" spans="3:9">
      <c r="C712" t="str">
        <f t="shared" si="11"/>
        <v>خدمات و نگهبانی-710</v>
      </c>
      <c r="D712" s="7">
        <v>710</v>
      </c>
      <c r="E712" s="7" t="str">
        <f>IFERROR(VLOOKUP($C712,macro!B:H,7,),"")</f>
        <v/>
      </c>
      <c r="F712" s="7" t="str">
        <f>IFERROR(VLOOKUP(E712,DATABASE!$B:$C,2,FALSE),"")</f>
        <v/>
      </c>
      <c r="G712" s="7" t="str">
        <f>IFERROR(VLOOKUP(E712,DATABASE!$B:$D,3,FALSE),"")</f>
        <v/>
      </c>
      <c r="H712" s="7" t="str">
        <f>IFERROR(VLOOKUP(C712,macro!$B:$K,10,FALSE),"")</f>
        <v/>
      </c>
      <c r="I712" s="7" t="str">
        <f>IFERROR(VLOOKUP(C712,macro!$B:$G,6,FALSE),"")</f>
        <v/>
      </c>
    </row>
    <row r="713" spans="3:9">
      <c r="C713" t="str">
        <f t="shared" si="11"/>
        <v>خدمات و نگهبانی-711</v>
      </c>
      <c r="D713" s="7">
        <v>711</v>
      </c>
      <c r="E713" s="7" t="str">
        <f>IFERROR(VLOOKUP($C713,macro!B:H,7,),"")</f>
        <v/>
      </c>
      <c r="F713" s="7" t="str">
        <f>IFERROR(VLOOKUP(E713,DATABASE!$B:$C,2,FALSE),"")</f>
        <v/>
      </c>
      <c r="G713" s="7" t="str">
        <f>IFERROR(VLOOKUP(E713,DATABASE!$B:$D,3,FALSE),"")</f>
        <v/>
      </c>
      <c r="H713" s="7" t="str">
        <f>IFERROR(VLOOKUP(C713,macro!$B:$K,10,FALSE),"")</f>
        <v/>
      </c>
      <c r="I713" s="7" t="str">
        <f>IFERROR(VLOOKUP(C713,macro!$B:$G,6,FALSE),"")</f>
        <v/>
      </c>
    </row>
    <row r="714" spans="3:9">
      <c r="C714" t="str">
        <f t="shared" si="11"/>
        <v>خدمات و نگهبانی-712</v>
      </c>
      <c r="D714" s="7">
        <v>712</v>
      </c>
      <c r="E714" s="7" t="str">
        <f>IFERROR(VLOOKUP($C714,macro!B:H,7,),"")</f>
        <v/>
      </c>
      <c r="F714" s="7" t="str">
        <f>IFERROR(VLOOKUP(E714,DATABASE!$B:$C,2,FALSE),"")</f>
        <v/>
      </c>
      <c r="G714" s="7" t="str">
        <f>IFERROR(VLOOKUP(E714,DATABASE!$B:$D,3,FALSE),"")</f>
        <v/>
      </c>
      <c r="H714" s="7" t="str">
        <f>IFERROR(VLOOKUP(C714,macro!$B:$K,10,FALSE),"")</f>
        <v/>
      </c>
      <c r="I714" s="7" t="str">
        <f>IFERROR(VLOOKUP(C714,macro!$B:$G,6,FALSE),"")</f>
        <v/>
      </c>
    </row>
    <row r="715" spans="3:9">
      <c r="C715" t="str">
        <f t="shared" si="11"/>
        <v>خدمات و نگهبانی-713</v>
      </c>
      <c r="D715" s="7">
        <v>713</v>
      </c>
      <c r="E715" s="7" t="str">
        <f>IFERROR(VLOOKUP($C715,macro!B:H,7,),"")</f>
        <v/>
      </c>
      <c r="F715" s="7" t="str">
        <f>IFERROR(VLOOKUP(E715,DATABASE!$B:$C,2,FALSE),"")</f>
        <v/>
      </c>
      <c r="G715" s="7" t="str">
        <f>IFERROR(VLOOKUP(E715,DATABASE!$B:$D,3,FALSE),"")</f>
        <v/>
      </c>
      <c r="H715" s="7" t="str">
        <f>IFERROR(VLOOKUP(C715,macro!$B:$K,10,FALSE),"")</f>
        <v/>
      </c>
      <c r="I715" s="7" t="str">
        <f>IFERROR(VLOOKUP(C715,macro!$B:$G,6,FALSE),"")</f>
        <v/>
      </c>
    </row>
    <row r="716" spans="3:9">
      <c r="C716" t="str">
        <f t="shared" si="11"/>
        <v>خدمات و نگهبانی-714</v>
      </c>
      <c r="D716" s="7">
        <v>714</v>
      </c>
      <c r="E716" s="7" t="str">
        <f>IFERROR(VLOOKUP($C716,macro!B:H,7,),"")</f>
        <v/>
      </c>
      <c r="F716" s="7" t="str">
        <f>IFERROR(VLOOKUP(E716,DATABASE!$B:$C,2,FALSE),"")</f>
        <v/>
      </c>
      <c r="G716" s="7" t="str">
        <f>IFERROR(VLOOKUP(E716,DATABASE!$B:$D,3,FALSE),"")</f>
        <v/>
      </c>
      <c r="H716" s="7" t="str">
        <f>IFERROR(VLOOKUP(C716,macro!$B:$K,10,FALSE),"")</f>
        <v/>
      </c>
      <c r="I716" s="7" t="str">
        <f>IFERROR(VLOOKUP(C716,macro!$B:$G,6,FALSE),"")</f>
        <v/>
      </c>
    </row>
    <row r="717" spans="3:9">
      <c r="C717" t="str">
        <f t="shared" si="11"/>
        <v>خدمات و نگهبانی-715</v>
      </c>
      <c r="D717" s="7">
        <v>715</v>
      </c>
      <c r="E717" s="7" t="str">
        <f>IFERROR(VLOOKUP($C717,macro!B:H,7,),"")</f>
        <v/>
      </c>
      <c r="F717" s="7" t="str">
        <f>IFERROR(VLOOKUP(E717,DATABASE!$B:$C,2,FALSE),"")</f>
        <v/>
      </c>
      <c r="G717" s="7" t="str">
        <f>IFERROR(VLOOKUP(E717,DATABASE!$B:$D,3,FALSE),"")</f>
        <v/>
      </c>
      <c r="H717" s="7" t="str">
        <f>IFERROR(VLOOKUP(C717,macro!$B:$K,10,FALSE),"")</f>
        <v/>
      </c>
      <c r="I717" s="7" t="str">
        <f>IFERROR(VLOOKUP(C717,macro!$B:$G,6,FALSE),"")</f>
        <v/>
      </c>
    </row>
    <row r="718" spans="3:9">
      <c r="C718" t="str">
        <f t="shared" si="11"/>
        <v>خدمات و نگهبانی-716</v>
      </c>
      <c r="D718" s="7">
        <v>716</v>
      </c>
      <c r="E718" s="7" t="str">
        <f>IFERROR(VLOOKUP($C718,macro!B:H,7,),"")</f>
        <v/>
      </c>
      <c r="F718" s="7" t="str">
        <f>IFERROR(VLOOKUP(E718,DATABASE!$B:$C,2,FALSE),"")</f>
        <v/>
      </c>
      <c r="G718" s="7" t="str">
        <f>IFERROR(VLOOKUP(E718,DATABASE!$B:$D,3,FALSE),"")</f>
        <v/>
      </c>
      <c r="H718" s="7" t="str">
        <f>IFERROR(VLOOKUP(C718,macro!$B:$K,10,FALSE),"")</f>
        <v/>
      </c>
      <c r="I718" s="7" t="str">
        <f>IFERROR(VLOOKUP(C718,macro!$B:$G,6,FALSE),"")</f>
        <v/>
      </c>
    </row>
    <row r="719" spans="3:9">
      <c r="C719" t="str">
        <f t="shared" si="11"/>
        <v>خدمات و نگهبانی-717</v>
      </c>
      <c r="D719" s="7">
        <v>717</v>
      </c>
      <c r="E719" s="7" t="str">
        <f>IFERROR(VLOOKUP($C719,macro!B:H,7,),"")</f>
        <v/>
      </c>
      <c r="F719" s="7" t="str">
        <f>IFERROR(VLOOKUP(E719,DATABASE!$B:$C,2,FALSE),"")</f>
        <v/>
      </c>
      <c r="G719" s="7" t="str">
        <f>IFERROR(VLOOKUP(E719,DATABASE!$B:$D,3,FALSE),"")</f>
        <v/>
      </c>
      <c r="H719" s="7" t="str">
        <f>IFERROR(VLOOKUP(C719,macro!$B:$K,10,FALSE),"")</f>
        <v/>
      </c>
      <c r="I719" s="7" t="str">
        <f>IFERROR(VLOOKUP(C719,macro!$B:$G,6,FALSE),"")</f>
        <v/>
      </c>
    </row>
    <row r="720" spans="3:9">
      <c r="C720" t="str">
        <f t="shared" si="11"/>
        <v>خدمات و نگهبانی-718</v>
      </c>
      <c r="D720" s="7">
        <v>718</v>
      </c>
      <c r="E720" s="7" t="str">
        <f>IFERROR(VLOOKUP($C720,macro!B:H,7,),"")</f>
        <v/>
      </c>
      <c r="F720" s="7" t="str">
        <f>IFERROR(VLOOKUP(E720,DATABASE!$B:$C,2,FALSE),"")</f>
        <v/>
      </c>
      <c r="G720" s="7" t="str">
        <f>IFERROR(VLOOKUP(E720,DATABASE!$B:$D,3,FALSE),"")</f>
        <v/>
      </c>
      <c r="H720" s="7" t="str">
        <f>IFERROR(VLOOKUP(C720,macro!$B:$K,10,FALSE),"")</f>
        <v/>
      </c>
      <c r="I720" s="7" t="str">
        <f>IFERROR(VLOOKUP(C720,macro!$B:$G,6,FALSE),"")</f>
        <v/>
      </c>
    </row>
    <row r="721" spans="3:9">
      <c r="C721" t="str">
        <f t="shared" si="11"/>
        <v>خدمات و نگهبانی-719</v>
      </c>
      <c r="D721" s="7">
        <v>719</v>
      </c>
      <c r="E721" s="7" t="str">
        <f>IFERROR(VLOOKUP($C721,macro!B:H,7,),"")</f>
        <v/>
      </c>
      <c r="F721" s="7" t="str">
        <f>IFERROR(VLOOKUP(E721,DATABASE!$B:$C,2,FALSE),"")</f>
        <v/>
      </c>
      <c r="G721" s="7" t="str">
        <f>IFERROR(VLOOKUP(E721,DATABASE!$B:$D,3,FALSE),"")</f>
        <v/>
      </c>
      <c r="H721" s="7" t="str">
        <f>IFERROR(VLOOKUP(C721,macro!$B:$K,10,FALSE),"")</f>
        <v/>
      </c>
      <c r="I721" s="7" t="str">
        <f>IFERROR(VLOOKUP(C721,macro!$B:$G,6,FALSE),"")</f>
        <v/>
      </c>
    </row>
    <row r="722" spans="3:9">
      <c r="C722" t="str">
        <f t="shared" si="11"/>
        <v>خدمات و نگهبانی-720</v>
      </c>
      <c r="D722" s="7">
        <v>720</v>
      </c>
      <c r="E722" s="7" t="str">
        <f>IFERROR(VLOOKUP($C722,macro!B:H,7,),"")</f>
        <v/>
      </c>
      <c r="F722" s="7" t="str">
        <f>IFERROR(VLOOKUP(E722,DATABASE!$B:$C,2,FALSE),"")</f>
        <v/>
      </c>
      <c r="G722" s="7" t="str">
        <f>IFERROR(VLOOKUP(E722,DATABASE!$B:$D,3,FALSE),"")</f>
        <v/>
      </c>
      <c r="H722" s="7" t="str">
        <f>IFERROR(VLOOKUP(C722,macro!$B:$K,10,FALSE),"")</f>
        <v/>
      </c>
      <c r="I722" s="7" t="str">
        <f>IFERROR(VLOOKUP(C722,macro!$B:$G,6,FALSE),"")</f>
        <v/>
      </c>
    </row>
    <row r="723" spans="3:9">
      <c r="C723" t="str">
        <f t="shared" si="11"/>
        <v>خدمات و نگهبانی-721</v>
      </c>
      <c r="D723" s="7">
        <v>721</v>
      </c>
      <c r="E723" s="7" t="str">
        <f>IFERROR(VLOOKUP($C723,macro!B:H,7,),"")</f>
        <v/>
      </c>
      <c r="F723" s="7" t="str">
        <f>IFERROR(VLOOKUP(E723,DATABASE!$B:$C,2,FALSE),"")</f>
        <v/>
      </c>
      <c r="G723" s="7" t="str">
        <f>IFERROR(VLOOKUP(E723,DATABASE!$B:$D,3,FALSE),"")</f>
        <v/>
      </c>
      <c r="H723" s="7" t="str">
        <f>IFERROR(VLOOKUP(C723,macro!$B:$K,10,FALSE),"")</f>
        <v/>
      </c>
      <c r="I723" s="7" t="str">
        <f>IFERROR(VLOOKUP(C723,macro!$B:$G,6,FALSE),"")</f>
        <v/>
      </c>
    </row>
    <row r="724" spans="3:9">
      <c r="C724" t="str">
        <f t="shared" si="11"/>
        <v>خدمات و نگهبانی-722</v>
      </c>
      <c r="D724" s="7">
        <v>722</v>
      </c>
      <c r="E724" s="7" t="str">
        <f>IFERROR(VLOOKUP($C724,macro!B:H,7,),"")</f>
        <v/>
      </c>
      <c r="F724" s="7" t="str">
        <f>IFERROR(VLOOKUP(E724,DATABASE!$B:$C,2,FALSE),"")</f>
        <v/>
      </c>
      <c r="G724" s="7" t="str">
        <f>IFERROR(VLOOKUP(E724,DATABASE!$B:$D,3,FALSE),"")</f>
        <v/>
      </c>
      <c r="H724" s="7" t="str">
        <f>IFERROR(VLOOKUP(C724,macro!$B:$K,10,FALSE),"")</f>
        <v/>
      </c>
      <c r="I724" s="7" t="str">
        <f>IFERROR(VLOOKUP(C724,macro!$B:$G,6,FALSE),"")</f>
        <v/>
      </c>
    </row>
    <row r="725" spans="3:9">
      <c r="C725" t="str">
        <f t="shared" si="11"/>
        <v>خدمات و نگهبانی-723</v>
      </c>
      <c r="D725" s="7">
        <v>723</v>
      </c>
      <c r="E725" s="7" t="str">
        <f>IFERROR(VLOOKUP($C725,macro!B:H,7,),"")</f>
        <v/>
      </c>
      <c r="F725" s="7" t="str">
        <f>IFERROR(VLOOKUP(E725,DATABASE!$B:$C,2,FALSE),"")</f>
        <v/>
      </c>
      <c r="G725" s="7" t="str">
        <f>IFERROR(VLOOKUP(E725,DATABASE!$B:$D,3,FALSE),"")</f>
        <v/>
      </c>
      <c r="H725" s="7" t="str">
        <f>IFERROR(VLOOKUP(C725,macro!$B:$K,10,FALSE),"")</f>
        <v/>
      </c>
      <c r="I725" s="7" t="str">
        <f>IFERROR(VLOOKUP(C725,macro!$B:$G,6,FALSE),"")</f>
        <v/>
      </c>
    </row>
    <row r="726" spans="3:9">
      <c r="C726" t="str">
        <f t="shared" si="11"/>
        <v>خدمات و نگهبانی-724</v>
      </c>
      <c r="D726" s="7">
        <v>724</v>
      </c>
      <c r="E726" s="7" t="str">
        <f>IFERROR(VLOOKUP($C726,macro!B:H,7,),"")</f>
        <v/>
      </c>
      <c r="F726" s="7" t="str">
        <f>IFERROR(VLOOKUP(E726,DATABASE!$B:$C,2,FALSE),"")</f>
        <v/>
      </c>
      <c r="G726" s="7" t="str">
        <f>IFERROR(VLOOKUP(E726,DATABASE!$B:$D,3,FALSE),"")</f>
        <v/>
      </c>
      <c r="H726" s="7" t="str">
        <f>IFERROR(VLOOKUP(C726,macro!$B:$K,10,FALSE),"")</f>
        <v/>
      </c>
      <c r="I726" s="7" t="str">
        <f>IFERROR(VLOOKUP(C726,macro!$B:$G,6,FALSE),"")</f>
        <v/>
      </c>
    </row>
    <row r="727" spans="3:9">
      <c r="C727" t="str">
        <f t="shared" si="11"/>
        <v>خدمات و نگهبانی-725</v>
      </c>
      <c r="D727" s="7">
        <v>725</v>
      </c>
      <c r="E727" s="7" t="str">
        <f>IFERROR(VLOOKUP($C727,macro!B:H,7,),"")</f>
        <v/>
      </c>
      <c r="F727" s="7" t="str">
        <f>IFERROR(VLOOKUP(E727,DATABASE!$B:$C,2,FALSE),"")</f>
        <v/>
      </c>
      <c r="G727" s="7" t="str">
        <f>IFERROR(VLOOKUP(E727,DATABASE!$B:$D,3,FALSE),"")</f>
        <v/>
      </c>
      <c r="H727" s="7" t="str">
        <f>IFERROR(VLOOKUP(C727,macro!$B:$K,10,FALSE),"")</f>
        <v/>
      </c>
      <c r="I727" s="7" t="str">
        <f>IFERROR(VLOOKUP(C727,macro!$B:$G,6,FALSE),"")</f>
        <v/>
      </c>
    </row>
    <row r="728" spans="3:9">
      <c r="C728" t="str">
        <f t="shared" si="11"/>
        <v>خدمات و نگهبانی-726</v>
      </c>
      <c r="D728" s="7">
        <v>726</v>
      </c>
      <c r="E728" s="7" t="str">
        <f>IFERROR(VLOOKUP($C728,macro!B:H,7,),"")</f>
        <v/>
      </c>
      <c r="F728" s="7" t="str">
        <f>IFERROR(VLOOKUP(E728,DATABASE!$B:$C,2,FALSE),"")</f>
        <v/>
      </c>
      <c r="G728" s="7" t="str">
        <f>IFERROR(VLOOKUP(E728,DATABASE!$B:$D,3,FALSE),"")</f>
        <v/>
      </c>
      <c r="H728" s="7" t="str">
        <f>IFERROR(VLOOKUP(C728,macro!$B:$K,10,FALSE),"")</f>
        <v/>
      </c>
      <c r="I728" s="7" t="str">
        <f>IFERROR(VLOOKUP(C728,macro!$B:$G,6,FALSE),"")</f>
        <v/>
      </c>
    </row>
    <row r="729" spans="3:9">
      <c r="C729" t="str">
        <f t="shared" si="11"/>
        <v>خدمات و نگهبانی-727</v>
      </c>
      <c r="D729" s="7">
        <v>727</v>
      </c>
      <c r="E729" s="7" t="str">
        <f>IFERROR(VLOOKUP($C729,macro!B:H,7,),"")</f>
        <v/>
      </c>
      <c r="F729" s="7" t="str">
        <f>IFERROR(VLOOKUP(E729,DATABASE!$B:$C,2,FALSE),"")</f>
        <v/>
      </c>
      <c r="G729" s="7" t="str">
        <f>IFERROR(VLOOKUP(E729,DATABASE!$B:$D,3,FALSE),"")</f>
        <v/>
      </c>
      <c r="H729" s="7" t="str">
        <f>IFERROR(VLOOKUP(C729,macro!$B:$K,10,FALSE),"")</f>
        <v/>
      </c>
      <c r="I729" s="7" t="str">
        <f>IFERROR(VLOOKUP(C729,macro!$B:$G,6,FALSE),"")</f>
        <v/>
      </c>
    </row>
    <row r="730" spans="3:9">
      <c r="C730" t="str">
        <f t="shared" si="11"/>
        <v>خدمات و نگهبانی-728</v>
      </c>
      <c r="D730" s="7">
        <v>728</v>
      </c>
      <c r="E730" s="7" t="str">
        <f>IFERROR(VLOOKUP($C730,macro!B:H,7,),"")</f>
        <v/>
      </c>
      <c r="F730" s="7" t="str">
        <f>IFERROR(VLOOKUP(E730,DATABASE!$B:$C,2,FALSE),"")</f>
        <v/>
      </c>
      <c r="G730" s="7" t="str">
        <f>IFERROR(VLOOKUP(E730,DATABASE!$B:$D,3,FALSE),"")</f>
        <v/>
      </c>
      <c r="H730" s="7" t="str">
        <f>IFERROR(VLOOKUP(C730,macro!$B:$K,10,FALSE),"")</f>
        <v/>
      </c>
      <c r="I730" s="7" t="str">
        <f>IFERROR(VLOOKUP(C730,macro!$B:$G,6,FALSE),"")</f>
        <v/>
      </c>
    </row>
    <row r="731" spans="3:9">
      <c r="C731" t="str">
        <f t="shared" si="11"/>
        <v>خدمات و نگهبانی-729</v>
      </c>
      <c r="D731" s="7">
        <v>729</v>
      </c>
      <c r="E731" s="7" t="str">
        <f>IFERROR(VLOOKUP($C731,macro!B:H,7,),"")</f>
        <v/>
      </c>
      <c r="F731" s="7" t="str">
        <f>IFERROR(VLOOKUP(E731,DATABASE!$B:$C,2,FALSE),"")</f>
        <v/>
      </c>
      <c r="G731" s="7" t="str">
        <f>IFERROR(VLOOKUP(E731,DATABASE!$B:$D,3,FALSE),"")</f>
        <v/>
      </c>
      <c r="H731" s="7" t="str">
        <f>IFERROR(VLOOKUP(C731,macro!$B:$K,10,FALSE),"")</f>
        <v/>
      </c>
      <c r="I731" s="7" t="str">
        <f>IFERROR(VLOOKUP(C731,macro!$B:$G,6,FALSE),"")</f>
        <v/>
      </c>
    </row>
    <row r="732" spans="3:9">
      <c r="C732" t="str">
        <f t="shared" si="11"/>
        <v>خدمات و نگهبانی-730</v>
      </c>
      <c r="D732" s="7">
        <v>730</v>
      </c>
      <c r="E732" s="7" t="str">
        <f>IFERROR(VLOOKUP($C732,macro!B:H,7,),"")</f>
        <v/>
      </c>
      <c r="F732" s="7" t="str">
        <f>IFERROR(VLOOKUP(E732,DATABASE!$B:$C,2,FALSE),"")</f>
        <v/>
      </c>
      <c r="G732" s="7" t="str">
        <f>IFERROR(VLOOKUP(E732,DATABASE!$B:$D,3,FALSE),"")</f>
        <v/>
      </c>
      <c r="H732" s="7" t="str">
        <f>IFERROR(VLOOKUP(C732,macro!$B:$K,10,FALSE),"")</f>
        <v/>
      </c>
      <c r="I732" s="7" t="str">
        <f>IFERROR(VLOOKUP(C732,macro!$B:$G,6,FALSE),"")</f>
        <v/>
      </c>
    </row>
    <row r="733" spans="3:9">
      <c r="C733" t="str">
        <f t="shared" si="11"/>
        <v>خدمات و نگهبانی-731</v>
      </c>
      <c r="D733" s="7">
        <v>731</v>
      </c>
      <c r="E733" s="7" t="str">
        <f>IFERROR(VLOOKUP($C733,macro!B:H,7,),"")</f>
        <v/>
      </c>
      <c r="F733" s="7" t="str">
        <f>IFERROR(VLOOKUP(E733,DATABASE!$B:$C,2,FALSE),"")</f>
        <v/>
      </c>
      <c r="G733" s="7" t="str">
        <f>IFERROR(VLOOKUP(E733,DATABASE!$B:$D,3,FALSE),"")</f>
        <v/>
      </c>
      <c r="H733" s="7" t="str">
        <f>IFERROR(VLOOKUP(C733,macro!$B:$K,10,FALSE),"")</f>
        <v/>
      </c>
      <c r="I733" s="7" t="str">
        <f>IFERROR(VLOOKUP(C733,macro!$B:$G,6,FALSE),"")</f>
        <v/>
      </c>
    </row>
    <row r="734" spans="3:9">
      <c r="C734" t="str">
        <f t="shared" si="11"/>
        <v>خدمات و نگهبانی-732</v>
      </c>
      <c r="D734" s="7">
        <v>732</v>
      </c>
      <c r="E734" s="7" t="str">
        <f>IFERROR(VLOOKUP($C734,macro!B:H,7,),"")</f>
        <v/>
      </c>
      <c r="F734" s="7" t="str">
        <f>IFERROR(VLOOKUP(E734,DATABASE!$B:$C,2,FALSE),"")</f>
        <v/>
      </c>
      <c r="G734" s="7" t="str">
        <f>IFERROR(VLOOKUP(E734,DATABASE!$B:$D,3,FALSE),"")</f>
        <v/>
      </c>
      <c r="H734" s="7" t="str">
        <f>IFERROR(VLOOKUP(C734,macro!$B:$K,10,FALSE),"")</f>
        <v/>
      </c>
      <c r="I734" s="7" t="str">
        <f>IFERROR(VLOOKUP(C734,macro!$B:$G,6,FALSE),"")</f>
        <v/>
      </c>
    </row>
    <row r="735" spans="3:9">
      <c r="C735" t="str">
        <f t="shared" si="11"/>
        <v>خدمات و نگهبانی-733</v>
      </c>
      <c r="D735" s="7">
        <v>733</v>
      </c>
      <c r="E735" s="7" t="str">
        <f>IFERROR(VLOOKUP($C735,macro!B:H,7,),"")</f>
        <v/>
      </c>
      <c r="F735" s="7" t="str">
        <f>IFERROR(VLOOKUP(E735,DATABASE!$B:$C,2,FALSE),"")</f>
        <v/>
      </c>
      <c r="G735" s="7" t="str">
        <f>IFERROR(VLOOKUP(E735,DATABASE!$B:$D,3,FALSE),"")</f>
        <v/>
      </c>
      <c r="H735" s="7" t="str">
        <f>IFERROR(VLOOKUP(C735,macro!$B:$K,10,FALSE),"")</f>
        <v/>
      </c>
      <c r="I735" s="7" t="str">
        <f>IFERROR(VLOOKUP(C735,macro!$B:$G,6,FALSE),"")</f>
        <v/>
      </c>
    </row>
    <row r="736" spans="3:9">
      <c r="C736" t="str">
        <f t="shared" si="11"/>
        <v>خدمات و نگهبانی-734</v>
      </c>
      <c r="D736" s="7">
        <v>734</v>
      </c>
      <c r="E736" s="7" t="str">
        <f>IFERROR(VLOOKUP($C736,macro!B:H,7,),"")</f>
        <v/>
      </c>
      <c r="F736" s="7" t="str">
        <f>IFERROR(VLOOKUP(E736,DATABASE!$B:$C,2,FALSE),"")</f>
        <v/>
      </c>
      <c r="G736" s="7" t="str">
        <f>IFERROR(VLOOKUP(E736,DATABASE!$B:$D,3,FALSE),"")</f>
        <v/>
      </c>
      <c r="H736" s="7" t="str">
        <f>IFERROR(VLOOKUP(C736,macro!$B:$K,10,FALSE),"")</f>
        <v/>
      </c>
      <c r="I736" s="7" t="str">
        <f>IFERROR(VLOOKUP(C736,macro!$B:$G,6,FALSE),"")</f>
        <v/>
      </c>
    </row>
    <row r="737" spans="3:9">
      <c r="C737" t="str">
        <f t="shared" si="11"/>
        <v>خدمات و نگهبانی-735</v>
      </c>
      <c r="D737" s="7">
        <v>735</v>
      </c>
      <c r="E737" s="7" t="str">
        <f>IFERROR(VLOOKUP($C737,macro!B:H,7,),"")</f>
        <v/>
      </c>
      <c r="F737" s="7" t="str">
        <f>IFERROR(VLOOKUP(E737,DATABASE!$B:$C,2,FALSE),"")</f>
        <v/>
      </c>
      <c r="G737" s="7" t="str">
        <f>IFERROR(VLOOKUP(E737,DATABASE!$B:$D,3,FALSE),"")</f>
        <v/>
      </c>
      <c r="H737" s="7" t="str">
        <f>IFERROR(VLOOKUP(C737,macro!$B:$K,10,FALSE),"")</f>
        <v/>
      </c>
      <c r="I737" s="7" t="str">
        <f>IFERROR(VLOOKUP(C737,macro!$B:$G,6,FALSE),"")</f>
        <v/>
      </c>
    </row>
    <row r="738" spans="3:9">
      <c r="C738" t="str">
        <f t="shared" si="11"/>
        <v>خدمات و نگهبانی-736</v>
      </c>
      <c r="D738" s="7">
        <v>736</v>
      </c>
      <c r="E738" s="7" t="str">
        <f>IFERROR(VLOOKUP($C738,macro!B:H,7,),"")</f>
        <v/>
      </c>
      <c r="F738" s="7" t="str">
        <f>IFERROR(VLOOKUP(E738,DATABASE!$B:$C,2,FALSE),"")</f>
        <v/>
      </c>
      <c r="G738" s="7" t="str">
        <f>IFERROR(VLOOKUP(E738,DATABASE!$B:$D,3,FALSE),"")</f>
        <v/>
      </c>
      <c r="H738" s="7" t="str">
        <f>IFERROR(VLOOKUP(C738,macro!$B:$K,10,FALSE),"")</f>
        <v/>
      </c>
      <c r="I738" s="7" t="str">
        <f>IFERROR(VLOOKUP(C738,macro!$B:$G,6,FALSE),"")</f>
        <v/>
      </c>
    </row>
    <row r="739" spans="3:9">
      <c r="C739" t="str">
        <f t="shared" si="11"/>
        <v>خدمات و نگهبانی-737</v>
      </c>
      <c r="D739" s="7">
        <v>737</v>
      </c>
      <c r="E739" s="7" t="str">
        <f>IFERROR(VLOOKUP($C739,macro!B:H,7,),"")</f>
        <v/>
      </c>
      <c r="F739" s="7" t="str">
        <f>IFERROR(VLOOKUP(E739,DATABASE!$B:$C,2,FALSE),"")</f>
        <v/>
      </c>
      <c r="G739" s="7" t="str">
        <f>IFERROR(VLOOKUP(E739,DATABASE!$B:$D,3,FALSE),"")</f>
        <v/>
      </c>
      <c r="H739" s="7" t="str">
        <f>IFERROR(VLOOKUP(C739,macro!$B:$K,10,FALSE),"")</f>
        <v/>
      </c>
      <c r="I739" s="7" t="str">
        <f>IFERROR(VLOOKUP(C739,macro!$B:$G,6,FALSE),"")</f>
        <v/>
      </c>
    </row>
    <row r="740" spans="3:9">
      <c r="C740" t="str">
        <f t="shared" si="11"/>
        <v>خدمات و نگهبانی-738</v>
      </c>
      <c r="D740" s="7">
        <v>738</v>
      </c>
      <c r="E740" s="7" t="str">
        <f>IFERROR(VLOOKUP($C740,macro!B:H,7,),"")</f>
        <v/>
      </c>
      <c r="F740" s="7" t="str">
        <f>IFERROR(VLOOKUP(E740,DATABASE!$B:$C,2,FALSE),"")</f>
        <v/>
      </c>
      <c r="G740" s="7" t="str">
        <f>IFERROR(VLOOKUP(E740,DATABASE!$B:$D,3,FALSE),"")</f>
        <v/>
      </c>
      <c r="H740" s="7" t="str">
        <f>IFERROR(VLOOKUP(C740,macro!$B:$K,10,FALSE),"")</f>
        <v/>
      </c>
      <c r="I740" s="7" t="str">
        <f>IFERROR(VLOOKUP(C740,macro!$B:$G,6,FALSE),"")</f>
        <v/>
      </c>
    </row>
    <row r="741" spans="3:9">
      <c r="C741" t="str">
        <f t="shared" si="11"/>
        <v>خدمات و نگهبانی-739</v>
      </c>
      <c r="D741" s="7">
        <v>739</v>
      </c>
      <c r="E741" s="7" t="str">
        <f>IFERROR(VLOOKUP($C741,macro!B:H,7,),"")</f>
        <v/>
      </c>
      <c r="F741" s="7" t="str">
        <f>IFERROR(VLOOKUP(E741,DATABASE!$B:$C,2,FALSE),"")</f>
        <v/>
      </c>
      <c r="G741" s="7" t="str">
        <f>IFERROR(VLOOKUP(E741,DATABASE!$B:$D,3,FALSE),"")</f>
        <v/>
      </c>
      <c r="H741" s="7" t="str">
        <f>IFERROR(VLOOKUP(C741,macro!$B:$K,10,FALSE),"")</f>
        <v/>
      </c>
      <c r="I741" s="7" t="str">
        <f>IFERROR(VLOOKUP(C741,macro!$B:$G,6,FALSE),"")</f>
        <v/>
      </c>
    </row>
    <row r="742" spans="3:9">
      <c r="C742" t="str">
        <f t="shared" si="11"/>
        <v>خدمات و نگهبانی-740</v>
      </c>
      <c r="D742" s="7">
        <v>740</v>
      </c>
      <c r="E742" s="7" t="str">
        <f>IFERROR(VLOOKUP($C742,macro!B:H,7,),"")</f>
        <v/>
      </c>
      <c r="F742" s="7" t="str">
        <f>IFERROR(VLOOKUP(E742,DATABASE!$B:$C,2,FALSE),"")</f>
        <v/>
      </c>
      <c r="G742" s="7" t="str">
        <f>IFERROR(VLOOKUP(E742,DATABASE!$B:$D,3,FALSE),"")</f>
        <v/>
      </c>
      <c r="H742" s="7" t="str">
        <f>IFERROR(VLOOKUP(C742,macro!$B:$K,10,FALSE),"")</f>
        <v/>
      </c>
      <c r="I742" s="7" t="str">
        <f>IFERROR(VLOOKUP(C742,macro!$B:$G,6,FALSE),"")</f>
        <v/>
      </c>
    </row>
    <row r="743" spans="3:9">
      <c r="C743" t="str">
        <f t="shared" si="11"/>
        <v>خدمات و نگهبانی-741</v>
      </c>
      <c r="D743" s="7">
        <v>741</v>
      </c>
      <c r="E743" s="7" t="str">
        <f>IFERROR(VLOOKUP($C743,macro!B:H,7,),"")</f>
        <v/>
      </c>
      <c r="F743" s="7" t="str">
        <f>IFERROR(VLOOKUP(E743,DATABASE!$B:$C,2,FALSE),"")</f>
        <v/>
      </c>
      <c r="G743" s="7" t="str">
        <f>IFERROR(VLOOKUP(E743,DATABASE!$B:$D,3,FALSE),"")</f>
        <v/>
      </c>
      <c r="H743" s="7" t="str">
        <f>IFERROR(VLOOKUP(C743,macro!$B:$K,10,FALSE),"")</f>
        <v/>
      </c>
      <c r="I743" s="7" t="str">
        <f>IFERROR(VLOOKUP(C743,macro!$B:$G,6,FALSE),"")</f>
        <v/>
      </c>
    </row>
    <row r="744" spans="3:9">
      <c r="C744" t="str">
        <f t="shared" si="11"/>
        <v>خدمات و نگهبانی-742</v>
      </c>
      <c r="D744" s="7">
        <v>742</v>
      </c>
      <c r="E744" s="7" t="str">
        <f>IFERROR(VLOOKUP($C744,macro!B:H,7,),"")</f>
        <v/>
      </c>
      <c r="F744" s="7" t="str">
        <f>IFERROR(VLOOKUP(E744,DATABASE!$B:$C,2,FALSE),"")</f>
        <v/>
      </c>
      <c r="G744" s="7" t="str">
        <f>IFERROR(VLOOKUP(E744,DATABASE!$B:$D,3,FALSE),"")</f>
        <v/>
      </c>
      <c r="H744" s="7" t="str">
        <f>IFERROR(VLOOKUP(C744,macro!$B:$K,10,FALSE),"")</f>
        <v/>
      </c>
      <c r="I744" s="7" t="str">
        <f>IFERROR(VLOOKUP(C744,macro!$B:$G,6,FALSE),"")</f>
        <v/>
      </c>
    </row>
    <row r="745" spans="3:9">
      <c r="C745" t="str">
        <f t="shared" si="11"/>
        <v>خدمات و نگهبانی-743</v>
      </c>
      <c r="D745" s="7">
        <v>743</v>
      </c>
      <c r="E745" s="7" t="str">
        <f>IFERROR(VLOOKUP($C745,macro!B:H,7,),"")</f>
        <v/>
      </c>
      <c r="F745" s="7" t="str">
        <f>IFERROR(VLOOKUP(E745,DATABASE!$B:$C,2,FALSE),"")</f>
        <v/>
      </c>
      <c r="G745" s="7" t="str">
        <f>IFERROR(VLOOKUP(E745,DATABASE!$B:$D,3,FALSE),"")</f>
        <v/>
      </c>
      <c r="H745" s="7" t="str">
        <f>IFERROR(VLOOKUP(C745,macro!$B:$K,10,FALSE),"")</f>
        <v/>
      </c>
      <c r="I745" s="7" t="str">
        <f>IFERROR(VLOOKUP(C745,macro!$B:$G,6,FALSE),"")</f>
        <v/>
      </c>
    </row>
    <row r="746" spans="3:9">
      <c r="C746" t="str">
        <f t="shared" si="11"/>
        <v>خدمات و نگهبانی-744</v>
      </c>
      <c r="D746" s="7">
        <v>744</v>
      </c>
      <c r="E746" s="7" t="str">
        <f>IFERROR(VLOOKUP($C746,macro!B:H,7,),"")</f>
        <v/>
      </c>
      <c r="F746" s="7" t="str">
        <f>IFERROR(VLOOKUP(E746,DATABASE!$B:$C,2,FALSE),"")</f>
        <v/>
      </c>
      <c r="G746" s="7" t="str">
        <f>IFERROR(VLOOKUP(E746,DATABASE!$B:$D,3,FALSE),"")</f>
        <v/>
      </c>
      <c r="H746" s="7" t="str">
        <f>IFERROR(VLOOKUP(C746,macro!$B:$K,10,FALSE),"")</f>
        <v/>
      </c>
      <c r="I746" s="7" t="str">
        <f>IFERROR(VLOOKUP(C746,macro!$B:$G,6,FALSE),"")</f>
        <v/>
      </c>
    </row>
    <row r="747" spans="3:9">
      <c r="C747" t="str">
        <f t="shared" si="11"/>
        <v>خدمات و نگهبانی-745</v>
      </c>
      <c r="D747" s="7">
        <v>745</v>
      </c>
      <c r="E747" s="7" t="str">
        <f>IFERROR(VLOOKUP($C747,macro!B:H,7,),"")</f>
        <v/>
      </c>
      <c r="F747" s="7" t="str">
        <f>IFERROR(VLOOKUP(E747,DATABASE!$B:$C,2,FALSE),"")</f>
        <v/>
      </c>
      <c r="G747" s="7" t="str">
        <f>IFERROR(VLOOKUP(E747,DATABASE!$B:$D,3,FALSE),"")</f>
        <v/>
      </c>
      <c r="H747" s="7" t="str">
        <f>IFERROR(VLOOKUP(C747,macro!$B:$K,10,FALSE),"")</f>
        <v/>
      </c>
      <c r="I747" s="7" t="str">
        <f>IFERROR(VLOOKUP(C747,macro!$B:$G,6,FALSE),"")</f>
        <v/>
      </c>
    </row>
    <row r="748" spans="3:9">
      <c r="C748" t="str">
        <f t="shared" si="11"/>
        <v>خدمات و نگهبانی-746</v>
      </c>
      <c r="D748" s="7">
        <v>746</v>
      </c>
      <c r="E748" s="7" t="str">
        <f>IFERROR(VLOOKUP($C748,macro!B:H,7,),"")</f>
        <v/>
      </c>
      <c r="F748" s="7" t="str">
        <f>IFERROR(VLOOKUP(E748,DATABASE!$B:$C,2,FALSE),"")</f>
        <v/>
      </c>
      <c r="G748" s="7" t="str">
        <f>IFERROR(VLOOKUP(E748,DATABASE!$B:$D,3,FALSE),"")</f>
        <v/>
      </c>
      <c r="H748" s="7" t="str">
        <f>IFERROR(VLOOKUP(C748,macro!$B:$K,10,FALSE),"")</f>
        <v/>
      </c>
      <c r="I748" s="7" t="str">
        <f>IFERROR(VLOOKUP(C748,macro!$B:$G,6,FALSE),"")</f>
        <v/>
      </c>
    </row>
    <row r="749" spans="3:9">
      <c r="C749" t="str">
        <f t="shared" si="11"/>
        <v>خدمات و نگهبانی-747</v>
      </c>
      <c r="D749" s="7">
        <v>747</v>
      </c>
      <c r="E749" s="7" t="str">
        <f>IFERROR(VLOOKUP($C749,macro!B:H,7,),"")</f>
        <v/>
      </c>
      <c r="F749" s="7" t="str">
        <f>IFERROR(VLOOKUP(E749,DATABASE!$B:$C,2,FALSE),"")</f>
        <v/>
      </c>
      <c r="G749" s="7" t="str">
        <f>IFERROR(VLOOKUP(E749,DATABASE!$B:$D,3,FALSE),"")</f>
        <v/>
      </c>
      <c r="H749" s="7" t="str">
        <f>IFERROR(VLOOKUP(C749,macro!$B:$K,10,FALSE),"")</f>
        <v/>
      </c>
      <c r="I749" s="7" t="str">
        <f>IFERROR(VLOOKUP(C749,macro!$B:$G,6,FALSE),"")</f>
        <v/>
      </c>
    </row>
    <row r="750" spans="3:9">
      <c r="C750" t="str">
        <f t="shared" si="11"/>
        <v>خدمات و نگهبانی-748</v>
      </c>
      <c r="D750" s="7">
        <v>748</v>
      </c>
      <c r="E750" s="7" t="str">
        <f>IFERROR(VLOOKUP($C750,macro!B:H,7,),"")</f>
        <v/>
      </c>
      <c r="F750" s="7" t="str">
        <f>IFERROR(VLOOKUP(E750,DATABASE!$B:$C,2,FALSE),"")</f>
        <v/>
      </c>
      <c r="G750" s="7" t="str">
        <f>IFERROR(VLOOKUP(E750,DATABASE!$B:$D,3,FALSE),"")</f>
        <v/>
      </c>
      <c r="H750" s="7" t="str">
        <f>IFERROR(VLOOKUP(C750,macro!$B:$K,10,FALSE),"")</f>
        <v/>
      </c>
      <c r="I750" s="7" t="str">
        <f>IFERROR(VLOOKUP(C750,macro!$B:$G,6,FALSE),"")</f>
        <v/>
      </c>
    </row>
    <row r="751" spans="3:9">
      <c r="C751" t="str">
        <f t="shared" si="11"/>
        <v>خدمات و نگهبانی-749</v>
      </c>
      <c r="D751" s="7">
        <v>749</v>
      </c>
      <c r="E751" s="7" t="str">
        <f>IFERROR(VLOOKUP($C751,macro!B:H,7,),"")</f>
        <v/>
      </c>
      <c r="F751" s="7" t="str">
        <f>IFERROR(VLOOKUP(E751,DATABASE!$B:$C,2,FALSE),"")</f>
        <v/>
      </c>
      <c r="G751" s="7" t="str">
        <f>IFERROR(VLOOKUP(E751,DATABASE!$B:$D,3,FALSE),"")</f>
        <v/>
      </c>
      <c r="H751" s="7" t="str">
        <f>IFERROR(VLOOKUP(C751,macro!$B:$K,10,FALSE),"")</f>
        <v/>
      </c>
      <c r="I751" s="7" t="str">
        <f>IFERROR(VLOOKUP(C751,macro!$B:$G,6,FALSE),"")</f>
        <v/>
      </c>
    </row>
    <row r="752" spans="3:9">
      <c r="C752" t="str">
        <f t="shared" si="11"/>
        <v>خدمات و نگهبانی-750</v>
      </c>
      <c r="D752" s="7">
        <v>750</v>
      </c>
      <c r="E752" s="7" t="str">
        <f>IFERROR(VLOOKUP($C752,macro!B:H,7,),"")</f>
        <v/>
      </c>
      <c r="F752" s="7" t="str">
        <f>IFERROR(VLOOKUP(E752,DATABASE!$B:$C,2,FALSE),"")</f>
        <v/>
      </c>
      <c r="G752" s="7" t="str">
        <f>IFERROR(VLOOKUP(E752,DATABASE!$B:$D,3,FALSE),"")</f>
        <v/>
      </c>
      <c r="H752" s="7" t="str">
        <f>IFERROR(VLOOKUP(C752,macro!$B:$K,10,FALSE),"")</f>
        <v/>
      </c>
      <c r="I752" s="7" t="str">
        <f>IFERROR(VLOOKUP(C752,macro!$B:$G,6,FALSE),"")</f>
        <v/>
      </c>
    </row>
    <row r="753" spans="3:9">
      <c r="C753" t="str">
        <f t="shared" si="11"/>
        <v>خدمات و نگهبانی-751</v>
      </c>
      <c r="D753" s="7">
        <v>751</v>
      </c>
      <c r="E753" s="7" t="str">
        <f>IFERROR(VLOOKUP($C753,macro!B:H,7,),"")</f>
        <v/>
      </c>
      <c r="F753" s="7" t="str">
        <f>IFERROR(VLOOKUP(E753,DATABASE!$B:$C,2,FALSE),"")</f>
        <v/>
      </c>
      <c r="G753" s="7" t="str">
        <f>IFERROR(VLOOKUP(E753,DATABASE!$B:$D,3,FALSE),"")</f>
        <v/>
      </c>
      <c r="H753" s="7" t="str">
        <f>IFERROR(VLOOKUP(C753,macro!$B:$K,10,FALSE),"")</f>
        <v/>
      </c>
      <c r="I753" s="7" t="str">
        <f>IFERROR(VLOOKUP(C753,macro!$B:$G,6,FALSE),"")</f>
        <v/>
      </c>
    </row>
    <row r="754" spans="3:9">
      <c r="C754" t="str">
        <f t="shared" si="11"/>
        <v>خدمات و نگهبانی-752</v>
      </c>
      <c r="D754" s="7">
        <v>752</v>
      </c>
      <c r="E754" s="7" t="str">
        <f>IFERROR(VLOOKUP($C754,macro!B:H,7,),"")</f>
        <v/>
      </c>
      <c r="F754" s="7" t="str">
        <f>IFERROR(VLOOKUP(E754,DATABASE!$B:$C,2,FALSE),"")</f>
        <v/>
      </c>
      <c r="G754" s="7" t="str">
        <f>IFERROR(VLOOKUP(E754,DATABASE!$B:$D,3,FALSE),"")</f>
        <v/>
      </c>
      <c r="H754" s="7" t="str">
        <f>IFERROR(VLOOKUP(C754,macro!$B:$K,10,FALSE),"")</f>
        <v/>
      </c>
      <c r="I754" s="7" t="str">
        <f>IFERROR(VLOOKUP(C754,macro!$B:$G,6,FALSE),"")</f>
        <v/>
      </c>
    </row>
    <row r="755" spans="3:9">
      <c r="C755" t="str">
        <f t="shared" si="11"/>
        <v>خدمات و نگهبانی-753</v>
      </c>
      <c r="D755" s="7">
        <v>753</v>
      </c>
      <c r="E755" s="7" t="str">
        <f>IFERROR(VLOOKUP($C755,macro!B:H,7,),"")</f>
        <v/>
      </c>
      <c r="F755" s="7" t="str">
        <f>IFERROR(VLOOKUP(E755,DATABASE!$B:$C,2,FALSE),"")</f>
        <v/>
      </c>
      <c r="G755" s="7" t="str">
        <f>IFERROR(VLOOKUP(E755,DATABASE!$B:$D,3,FALSE),"")</f>
        <v/>
      </c>
      <c r="H755" s="7" t="str">
        <f>IFERROR(VLOOKUP(C755,macro!$B:$K,10,FALSE),"")</f>
        <v/>
      </c>
      <c r="I755" s="7" t="str">
        <f>IFERROR(VLOOKUP(C755,macro!$B:$G,6,FALSE),"")</f>
        <v/>
      </c>
    </row>
    <row r="756" spans="3:9">
      <c r="C756" t="str">
        <f t="shared" si="11"/>
        <v>خدمات و نگهبانی-754</v>
      </c>
      <c r="D756" s="7">
        <v>754</v>
      </c>
      <c r="E756" s="7" t="str">
        <f>IFERROR(VLOOKUP($C756,macro!B:H,7,),"")</f>
        <v/>
      </c>
      <c r="F756" s="7" t="str">
        <f>IFERROR(VLOOKUP(E756,DATABASE!$B:$C,2,FALSE),"")</f>
        <v/>
      </c>
      <c r="G756" s="7" t="str">
        <f>IFERROR(VLOOKUP(E756,DATABASE!$B:$D,3,FALSE),"")</f>
        <v/>
      </c>
      <c r="H756" s="7" t="str">
        <f>IFERROR(VLOOKUP(C756,macro!$B:$K,10,FALSE),"")</f>
        <v/>
      </c>
      <c r="I756" s="7" t="str">
        <f>IFERROR(VLOOKUP(C756,macro!$B:$G,6,FALSE),"")</f>
        <v/>
      </c>
    </row>
    <row r="757" spans="3:9">
      <c r="C757" t="str">
        <f t="shared" si="11"/>
        <v>خدمات و نگهبانی-755</v>
      </c>
      <c r="D757" s="7">
        <v>755</v>
      </c>
      <c r="E757" s="7" t="str">
        <f>IFERROR(VLOOKUP($C757,macro!B:H,7,),"")</f>
        <v/>
      </c>
      <c r="F757" s="7" t="str">
        <f>IFERROR(VLOOKUP(E757,DATABASE!$B:$C,2,FALSE),"")</f>
        <v/>
      </c>
      <c r="G757" s="7" t="str">
        <f>IFERROR(VLOOKUP(E757,DATABASE!$B:$D,3,FALSE),"")</f>
        <v/>
      </c>
      <c r="H757" s="7" t="str">
        <f>IFERROR(VLOOKUP(C757,macro!$B:$K,10,FALSE),"")</f>
        <v/>
      </c>
      <c r="I757" s="7" t="str">
        <f>IFERROR(VLOOKUP(C757,macro!$B:$G,6,FALSE),"")</f>
        <v/>
      </c>
    </row>
    <row r="758" spans="3:9">
      <c r="C758" t="str">
        <f t="shared" si="11"/>
        <v>خدمات و نگهبانی-756</v>
      </c>
      <c r="D758" s="7">
        <v>756</v>
      </c>
      <c r="E758" s="7" t="str">
        <f>IFERROR(VLOOKUP($C758,macro!B:H,7,),"")</f>
        <v/>
      </c>
      <c r="F758" s="7" t="str">
        <f>IFERROR(VLOOKUP(E758,DATABASE!$B:$C,2,FALSE),"")</f>
        <v/>
      </c>
      <c r="G758" s="7" t="str">
        <f>IFERROR(VLOOKUP(E758,DATABASE!$B:$D,3,FALSE),"")</f>
        <v/>
      </c>
      <c r="H758" s="7" t="str">
        <f>IFERROR(VLOOKUP(C758,macro!$B:$K,10,FALSE),"")</f>
        <v/>
      </c>
      <c r="I758" s="7" t="str">
        <f>IFERROR(VLOOKUP(C758,macro!$B:$G,6,FALSE),"")</f>
        <v/>
      </c>
    </row>
    <row r="759" spans="3:9">
      <c r="C759" t="str">
        <f t="shared" si="11"/>
        <v>خدمات و نگهبانی-757</v>
      </c>
      <c r="D759" s="7">
        <v>757</v>
      </c>
      <c r="E759" s="7" t="str">
        <f>IFERROR(VLOOKUP($C759,macro!B:H,7,),"")</f>
        <v/>
      </c>
      <c r="F759" s="7" t="str">
        <f>IFERROR(VLOOKUP(E759,DATABASE!$B:$C,2,FALSE),"")</f>
        <v/>
      </c>
      <c r="G759" s="7" t="str">
        <f>IFERROR(VLOOKUP(E759,DATABASE!$B:$D,3,FALSE),"")</f>
        <v/>
      </c>
      <c r="H759" s="7" t="str">
        <f>IFERROR(VLOOKUP(C759,macro!$B:$K,10,FALSE),"")</f>
        <v/>
      </c>
      <c r="I759" s="7" t="str">
        <f>IFERROR(VLOOKUP(C759,macro!$B:$G,6,FALSE),"")</f>
        <v/>
      </c>
    </row>
    <row r="760" spans="3:9">
      <c r="C760" t="str">
        <f t="shared" si="11"/>
        <v>خدمات و نگهبانی-758</v>
      </c>
      <c r="D760" s="7">
        <v>758</v>
      </c>
      <c r="E760" s="7" t="str">
        <f>IFERROR(VLOOKUP($C760,macro!B:H,7,),"")</f>
        <v/>
      </c>
      <c r="F760" s="7" t="str">
        <f>IFERROR(VLOOKUP(E760,DATABASE!$B:$C,2,FALSE),"")</f>
        <v/>
      </c>
      <c r="G760" s="7" t="str">
        <f>IFERROR(VLOOKUP(E760,DATABASE!$B:$D,3,FALSE),"")</f>
        <v/>
      </c>
      <c r="H760" s="7" t="str">
        <f>IFERROR(VLOOKUP(C760,macro!$B:$K,10,FALSE),"")</f>
        <v/>
      </c>
      <c r="I760" s="7" t="str">
        <f>IFERROR(VLOOKUP(C760,macro!$B:$G,6,FALSE),"")</f>
        <v/>
      </c>
    </row>
    <row r="761" spans="3:9">
      <c r="C761" t="str">
        <f t="shared" si="11"/>
        <v>خدمات و نگهبانی-759</v>
      </c>
      <c r="D761" s="7">
        <v>759</v>
      </c>
      <c r="E761" s="7" t="str">
        <f>IFERROR(VLOOKUP($C761,macro!B:H,7,),"")</f>
        <v/>
      </c>
      <c r="F761" s="7" t="str">
        <f>IFERROR(VLOOKUP(E761,DATABASE!$B:$C,2,FALSE),"")</f>
        <v/>
      </c>
      <c r="G761" s="7" t="str">
        <f>IFERROR(VLOOKUP(E761,DATABASE!$B:$D,3,FALSE),"")</f>
        <v/>
      </c>
      <c r="H761" s="7" t="str">
        <f>IFERROR(VLOOKUP(C761,macro!$B:$K,10,FALSE),"")</f>
        <v/>
      </c>
      <c r="I761" s="7" t="str">
        <f>IFERROR(VLOOKUP(C761,macro!$B:$G,6,FALSE),"")</f>
        <v/>
      </c>
    </row>
    <row r="762" spans="3:9">
      <c r="C762" t="str">
        <f t="shared" si="11"/>
        <v>خدمات و نگهبانی-760</v>
      </c>
      <c r="D762" s="7">
        <v>760</v>
      </c>
      <c r="E762" s="7" t="str">
        <f>IFERROR(VLOOKUP($C762,macro!B:H,7,),"")</f>
        <v/>
      </c>
      <c r="F762" s="7" t="str">
        <f>IFERROR(VLOOKUP(E762,DATABASE!$B:$C,2,FALSE),"")</f>
        <v/>
      </c>
      <c r="G762" s="7" t="str">
        <f>IFERROR(VLOOKUP(E762,DATABASE!$B:$D,3,FALSE),"")</f>
        <v/>
      </c>
      <c r="H762" s="7" t="str">
        <f>IFERROR(VLOOKUP(C762,macro!$B:$K,10,FALSE),"")</f>
        <v/>
      </c>
      <c r="I762" s="7" t="str">
        <f>IFERROR(VLOOKUP(C762,macro!$B:$G,6,FALSE),"")</f>
        <v/>
      </c>
    </row>
    <row r="763" spans="3:9">
      <c r="C763" t="str">
        <f t="shared" si="11"/>
        <v>خدمات و نگهبانی-761</v>
      </c>
      <c r="D763" s="7">
        <v>761</v>
      </c>
      <c r="E763" s="7" t="str">
        <f>IFERROR(VLOOKUP($C763,macro!B:H,7,),"")</f>
        <v/>
      </c>
      <c r="F763" s="7" t="str">
        <f>IFERROR(VLOOKUP(E763,DATABASE!$B:$C,2,FALSE),"")</f>
        <v/>
      </c>
      <c r="G763" s="7" t="str">
        <f>IFERROR(VLOOKUP(E763,DATABASE!$B:$D,3,FALSE),"")</f>
        <v/>
      </c>
      <c r="H763" s="7" t="str">
        <f>IFERROR(VLOOKUP(C763,macro!$B:$K,10,FALSE),"")</f>
        <v/>
      </c>
      <c r="I763" s="7" t="str">
        <f>IFERROR(VLOOKUP(C763,macro!$B:$G,6,FALSE),"")</f>
        <v/>
      </c>
    </row>
    <row r="764" spans="3:9">
      <c r="C764" t="str">
        <f t="shared" si="11"/>
        <v>خدمات و نگهبانی-762</v>
      </c>
      <c r="D764" s="7">
        <v>762</v>
      </c>
      <c r="E764" s="7" t="str">
        <f>IFERROR(VLOOKUP($C764,macro!B:H,7,),"")</f>
        <v/>
      </c>
      <c r="F764" s="7" t="str">
        <f>IFERROR(VLOOKUP(E764,DATABASE!$B:$C,2,FALSE),"")</f>
        <v/>
      </c>
      <c r="G764" s="7" t="str">
        <f>IFERROR(VLOOKUP(E764,DATABASE!$B:$D,3,FALSE),"")</f>
        <v/>
      </c>
      <c r="H764" s="7" t="str">
        <f>IFERROR(VLOOKUP(C764,macro!$B:$K,10,FALSE),"")</f>
        <v/>
      </c>
      <c r="I764" s="7" t="str">
        <f>IFERROR(VLOOKUP(C764,macro!$B:$G,6,FALSE),"")</f>
        <v/>
      </c>
    </row>
    <row r="765" spans="3:9">
      <c r="C765" t="str">
        <f t="shared" si="11"/>
        <v>خدمات و نگهبانی-763</v>
      </c>
      <c r="D765" s="7">
        <v>763</v>
      </c>
      <c r="E765" s="7" t="str">
        <f>IFERROR(VLOOKUP($C765,macro!B:H,7,),"")</f>
        <v/>
      </c>
      <c r="F765" s="7" t="str">
        <f>IFERROR(VLOOKUP(E765,DATABASE!$B:$C,2,FALSE),"")</f>
        <v/>
      </c>
      <c r="G765" s="7" t="str">
        <f>IFERROR(VLOOKUP(E765,DATABASE!$B:$D,3,FALSE),"")</f>
        <v/>
      </c>
      <c r="H765" s="7" t="str">
        <f>IFERROR(VLOOKUP(C765,macro!$B:$K,10,FALSE),"")</f>
        <v/>
      </c>
      <c r="I765" s="7" t="str">
        <f>IFERROR(VLOOKUP(C765,macro!$B:$G,6,FALSE),"")</f>
        <v/>
      </c>
    </row>
    <row r="766" spans="3:9">
      <c r="C766" t="str">
        <f t="shared" si="11"/>
        <v>خدمات و نگهبانی-764</v>
      </c>
      <c r="D766" s="7">
        <v>764</v>
      </c>
      <c r="E766" s="7" t="str">
        <f>IFERROR(VLOOKUP($C766,macro!B:H,7,),"")</f>
        <v/>
      </c>
      <c r="F766" s="7" t="str">
        <f>IFERROR(VLOOKUP(E766,DATABASE!$B:$C,2,FALSE),"")</f>
        <v/>
      </c>
      <c r="G766" s="7" t="str">
        <f>IFERROR(VLOOKUP(E766,DATABASE!$B:$D,3,FALSE),"")</f>
        <v/>
      </c>
      <c r="H766" s="7" t="str">
        <f>IFERROR(VLOOKUP(C766,macro!$B:$K,10,FALSE),"")</f>
        <v/>
      </c>
      <c r="I766" s="7" t="str">
        <f>IFERROR(VLOOKUP(C766,macro!$B:$G,6,FALSE),"")</f>
        <v/>
      </c>
    </row>
    <row r="767" spans="3:9">
      <c r="C767" t="str">
        <f t="shared" si="11"/>
        <v>خدمات و نگهبانی-765</v>
      </c>
      <c r="D767" s="7">
        <v>765</v>
      </c>
      <c r="E767" s="7" t="str">
        <f>IFERROR(VLOOKUP($C767,macro!B:H,7,),"")</f>
        <v/>
      </c>
      <c r="F767" s="7" t="str">
        <f>IFERROR(VLOOKUP(E767,DATABASE!$B:$C,2,FALSE),"")</f>
        <v/>
      </c>
      <c r="G767" s="7" t="str">
        <f>IFERROR(VLOOKUP(E767,DATABASE!$B:$D,3,FALSE),"")</f>
        <v/>
      </c>
      <c r="H767" s="7" t="str">
        <f>IFERROR(VLOOKUP(C767,macro!$B:$K,10,FALSE),"")</f>
        <v/>
      </c>
      <c r="I767" s="7" t="str">
        <f>IFERROR(VLOOKUP(C767,macro!$B:$G,6,FALSE),"")</f>
        <v/>
      </c>
    </row>
    <row r="768" spans="3:9">
      <c r="C768" t="str">
        <f t="shared" si="11"/>
        <v>خدمات و نگهبانی-766</v>
      </c>
      <c r="D768" s="7">
        <v>766</v>
      </c>
      <c r="E768" s="7" t="str">
        <f>IFERROR(VLOOKUP($C768,macro!B:H,7,),"")</f>
        <v/>
      </c>
      <c r="F768" s="7" t="str">
        <f>IFERROR(VLOOKUP(E768,DATABASE!$B:$C,2,FALSE),"")</f>
        <v/>
      </c>
      <c r="G768" s="7" t="str">
        <f>IFERROR(VLOOKUP(E768,DATABASE!$B:$D,3,FALSE),"")</f>
        <v/>
      </c>
      <c r="H768" s="7" t="str">
        <f>IFERROR(VLOOKUP(C768,macro!$B:$K,10,FALSE),"")</f>
        <v/>
      </c>
      <c r="I768" s="7" t="str">
        <f>IFERROR(VLOOKUP(C768,macro!$B:$G,6,FALSE),"")</f>
        <v/>
      </c>
    </row>
    <row r="769" spans="3:9">
      <c r="C769" t="str">
        <f t="shared" si="11"/>
        <v>خدمات و نگهبانی-767</v>
      </c>
      <c r="D769" s="7">
        <v>767</v>
      </c>
      <c r="E769" s="7" t="str">
        <f>IFERROR(VLOOKUP($C769,macro!B:H,7,),"")</f>
        <v/>
      </c>
      <c r="F769" s="7" t="str">
        <f>IFERROR(VLOOKUP(E769,DATABASE!$B:$C,2,FALSE),"")</f>
        <v/>
      </c>
      <c r="G769" s="7" t="str">
        <f>IFERROR(VLOOKUP(E769,DATABASE!$B:$D,3,FALSE),"")</f>
        <v/>
      </c>
      <c r="H769" s="7" t="str">
        <f>IFERROR(VLOOKUP(C769,macro!$B:$K,10,FALSE),"")</f>
        <v/>
      </c>
      <c r="I769" s="7" t="str">
        <f>IFERROR(VLOOKUP(C769,macro!$B:$G,6,FALSE),"")</f>
        <v/>
      </c>
    </row>
    <row r="770" spans="3:9">
      <c r="C770" t="str">
        <f t="shared" si="11"/>
        <v>خدمات و نگهبانی-768</v>
      </c>
      <c r="D770" s="7">
        <v>768</v>
      </c>
      <c r="E770" s="7" t="str">
        <f>IFERROR(VLOOKUP($C770,macro!B:H,7,),"")</f>
        <v/>
      </c>
      <c r="F770" s="7" t="str">
        <f>IFERROR(VLOOKUP(E770,DATABASE!$B:$C,2,FALSE),"")</f>
        <v/>
      </c>
      <c r="G770" s="7" t="str">
        <f>IFERROR(VLOOKUP(E770,DATABASE!$B:$D,3,FALSE),"")</f>
        <v/>
      </c>
      <c r="H770" s="7" t="str">
        <f>IFERROR(VLOOKUP(C770,macro!$B:$K,10,FALSE),"")</f>
        <v/>
      </c>
      <c r="I770" s="7" t="str">
        <f>IFERROR(VLOOKUP(C770,macro!$B:$G,6,FALSE),"")</f>
        <v/>
      </c>
    </row>
    <row r="771" spans="3:9">
      <c r="C771" t="str">
        <f t="shared" si="11"/>
        <v>خدمات و نگهبانی-769</v>
      </c>
      <c r="D771" s="7">
        <v>769</v>
      </c>
      <c r="E771" s="7" t="str">
        <f>IFERROR(VLOOKUP($C771,macro!B:H,7,),"")</f>
        <v/>
      </c>
      <c r="F771" s="7" t="str">
        <f>IFERROR(VLOOKUP(E771,DATABASE!$B:$C,2,FALSE),"")</f>
        <v/>
      </c>
      <c r="G771" s="7" t="str">
        <f>IFERROR(VLOOKUP(E771,DATABASE!$B:$D,3,FALSE),"")</f>
        <v/>
      </c>
      <c r="H771" s="7" t="str">
        <f>IFERROR(VLOOKUP(C771,macro!$B:$K,10,FALSE),"")</f>
        <v/>
      </c>
      <c r="I771" s="7" t="str">
        <f>IFERROR(VLOOKUP(C771,macro!$B:$G,6,FALSE),"")</f>
        <v/>
      </c>
    </row>
    <row r="772" spans="3:9">
      <c r="C772" t="str">
        <f t="shared" ref="C772:C835" si="12">$B$2&amp;"-"&amp;D772</f>
        <v>خدمات و نگهبانی-770</v>
      </c>
      <c r="D772" s="7">
        <v>770</v>
      </c>
      <c r="E772" s="7" t="str">
        <f>IFERROR(VLOOKUP($C772,macro!B:H,7,),"")</f>
        <v/>
      </c>
      <c r="F772" s="7" t="str">
        <f>IFERROR(VLOOKUP(E772,DATABASE!$B:$C,2,FALSE),"")</f>
        <v/>
      </c>
      <c r="G772" s="7" t="str">
        <f>IFERROR(VLOOKUP(E772,DATABASE!$B:$D,3,FALSE),"")</f>
        <v/>
      </c>
      <c r="H772" s="7" t="str">
        <f>IFERROR(VLOOKUP(C772,macro!$B:$K,10,FALSE),"")</f>
        <v/>
      </c>
      <c r="I772" s="7" t="str">
        <f>IFERROR(VLOOKUP(C772,macro!$B:$G,6,FALSE),"")</f>
        <v/>
      </c>
    </row>
    <row r="773" spans="3:9">
      <c r="C773" t="str">
        <f t="shared" si="12"/>
        <v>خدمات و نگهبانی-771</v>
      </c>
      <c r="D773" s="7">
        <v>771</v>
      </c>
      <c r="E773" s="7" t="str">
        <f>IFERROR(VLOOKUP($C773,macro!B:H,7,),"")</f>
        <v/>
      </c>
      <c r="F773" s="7" t="str">
        <f>IFERROR(VLOOKUP(E773,DATABASE!$B:$C,2,FALSE),"")</f>
        <v/>
      </c>
      <c r="G773" s="7" t="str">
        <f>IFERROR(VLOOKUP(E773,DATABASE!$B:$D,3,FALSE),"")</f>
        <v/>
      </c>
      <c r="H773" s="7" t="str">
        <f>IFERROR(VLOOKUP(C773,macro!$B:$K,10,FALSE),"")</f>
        <v/>
      </c>
      <c r="I773" s="7" t="str">
        <f>IFERROR(VLOOKUP(C773,macro!$B:$G,6,FALSE),"")</f>
        <v/>
      </c>
    </row>
    <row r="774" spans="3:9">
      <c r="C774" t="str">
        <f t="shared" si="12"/>
        <v>خدمات و نگهبانی-772</v>
      </c>
      <c r="D774" s="7">
        <v>772</v>
      </c>
      <c r="E774" s="7" t="str">
        <f>IFERROR(VLOOKUP($C774,macro!B:H,7,),"")</f>
        <v/>
      </c>
      <c r="F774" s="7" t="str">
        <f>IFERROR(VLOOKUP(E774,DATABASE!$B:$C,2,FALSE),"")</f>
        <v/>
      </c>
      <c r="G774" s="7" t="str">
        <f>IFERROR(VLOOKUP(E774,DATABASE!$B:$D,3,FALSE),"")</f>
        <v/>
      </c>
      <c r="H774" s="7" t="str">
        <f>IFERROR(VLOOKUP(C774,macro!$B:$K,10,FALSE),"")</f>
        <v/>
      </c>
      <c r="I774" s="7" t="str">
        <f>IFERROR(VLOOKUP(C774,macro!$B:$G,6,FALSE),"")</f>
        <v/>
      </c>
    </row>
    <row r="775" spans="3:9">
      <c r="C775" t="str">
        <f t="shared" si="12"/>
        <v>خدمات و نگهبانی-773</v>
      </c>
      <c r="D775" s="7">
        <v>773</v>
      </c>
      <c r="E775" s="7" t="str">
        <f>IFERROR(VLOOKUP($C775,macro!B:H,7,),"")</f>
        <v/>
      </c>
      <c r="F775" s="7" t="str">
        <f>IFERROR(VLOOKUP(E775,DATABASE!$B:$C,2,FALSE),"")</f>
        <v/>
      </c>
      <c r="G775" s="7" t="str">
        <f>IFERROR(VLOOKUP(E775,DATABASE!$B:$D,3,FALSE),"")</f>
        <v/>
      </c>
      <c r="H775" s="7" t="str">
        <f>IFERROR(VLOOKUP(C775,macro!$B:$K,10,FALSE),"")</f>
        <v/>
      </c>
      <c r="I775" s="7" t="str">
        <f>IFERROR(VLOOKUP(C775,macro!$B:$G,6,FALSE),"")</f>
        <v/>
      </c>
    </row>
    <row r="776" spans="3:9">
      <c r="C776" t="str">
        <f t="shared" si="12"/>
        <v>خدمات و نگهبانی-774</v>
      </c>
      <c r="D776" s="7">
        <v>774</v>
      </c>
      <c r="E776" s="7" t="str">
        <f>IFERROR(VLOOKUP($C776,macro!B:H,7,),"")</f>
        <v/>
      </c>
      <c r="F776" s="7" t="str">
        <f>IFERROR(VLOOKUP(E776,DATABASE!$B:$C,2,FALSE),"")</f>
        <v/>
      </c>
      <c r="G776" s="7" t="str">
        <f>IFERROR(VLOOKUP(E776,DATABASE!$B:$D,3,FALSE),"")</f>
        <v/>
      </c>
      <c r="H776" s="7" t="str">
        <f>IFERROR(VLOOKUP(C776,macro!$B:$K,10,FALSE),"")</f>
        <v/>
      </c>
      <c r="I776" s="7" t="str">
        <f>IFERROR(VLOOKUP(C776,macro!$B:$G,6,FALSE),"")</f>
        <v/>
      </c>
    </row>
    <row r="777" spans="3:9">
      <c r="C777" t="str">
        <f t="shared" si="12"/>
        <v>خدمات و نگهبانی-775</v>
      </c>
      <c r="D777" s="7">
        <v>775</v>
      </c>
      <c r="E777" s="7" t="str">
        <f>IFERROR(VLOOKUP($C777,macro!B:H,7,),"")</f>
        <v/>
      </c>
      <c r="F777" s="7" t="str">
        <f>IFERROR(VLOOKUP(E777,DATABASE!$B:$C,2,FALSE),"")</f>
        <v/>
      </c>
      <c r="G777" s="7" t="str">
        <f>IFERROR(VLOOKUP(E777,DATABASE!$B:$D,3,FALSE),"")</f>
        <v/>
      </c>
      <c r="H777" s="7" t="str">
        <f>IFERROR(VLOOKUP(C777,macro!$B:$K,10,FALSE),"")</f>
        <v/>
      </c>
      <c r="I777" s="7" t="str">
        <f>IFERROR(VLOOKUP(C777,macro!$B:$G,6,FALSE),"")</f>
        <v/>
      </c>
    </row>
    <row r="778" spans="3:9">
      <c r="C778" t="str">
        <f t="shared" si="12"/>
        <v>خدمات و نگهبانی-776</v>
      </c>
      <c r="D778" s="7">
        <v>776</v>
      </c>
      <c r="E778" s="7" t="str">
        <f>IFERROR(VLOOKUP($C778,macro!B:H,7,),"")</f>
        <v/>
      </c>
      <c r="F778" s="7" t="str">
        <f>IFERROR(VLOOKUP(E778,DATABASE!$B:$C,2,FALSE),"")</f>
        <v/>
      </c>
      <c r="G778" s="7" t="str">
        <f>IFERROR(VLOOKUP(E778,DATABASE!$B:$D,3,FALSE),"")</f>
        <v/>
      </c>
      <c r="H778" s="7" t="str">
        <f>IFERROR(VLOOKUP(C778,macro!$B:$K,10,FALSE),"")</f>
        <v/>
      </c>
      <c r="I778" s="7" t="str">
        <f>IFERROR(VLOOKUP(C778,macro!$B:$G,6,FALSE),"")</f>
        <v/>
      </c>
    </row>
    <row r="779" spans="3:9">
      <c r="C779" t="str">
        <f t="shared" si="12"/>
        <v>خدمات و نگهبانی-777</v>
      </c>
      <c r="D779" s="7">
        <v>777</v>
      </c>
      <c r="E779" s="7" t="str">
        <f>IFERROR(VLOOKUP($C779,macro!B:H,7,),"")</f>
        <v/>
      </c>
      <c r="F779" s="7" t="str">
        <f>IFERROR(VLOOKUP(E779,DATABASE!$B:$C,2,FALSE),"")</f>
        <v/>
      </c>
      <c r="G779" s="7" t="str">
        <f>IFERROR(VLOOKUP(E779,DATABASE!$B:$D,3,FALSE),"")</f>
        <v/>
      </c>
      <c r="H779" s="7" t="str">
        <f>IFERROR(VLOOKUP(C779,macro!$B:$K,10,FALSE),"")</f>
        <v/>
      </c>
      <c r="I779" s="7" t="str">
        <f>IFERROR(VLOOKUP(C779,macro!$B:$G,6,FALSE),"")</f>
        <v/>
      </c>
    </row>
    <row r="780" spans="3:9">
      <c r="C780" t="str">
        <f t="shared" si="12"/>
        <v>خدمات و نگهبانی-778</v>
      </c>
      <c r="D780" s="7">
        <v>778</v>
      </c>
      <c r="E780" s="7" t="str">
        <f>IFERROR(VLOOKUP($C780,macro!B:H,7,),"")</f>
        <v/>
      </c>
      <c r="F780" s="7" t="str">
        <f>IFERROR(VLOOKUP(E780,DATABASE!$B:$C,2,FALSE),"")</f>
        <v/>
      </c>
      <c r="G780" s="7" t="str">
        <f>IFERROR(VLOOKUP(E780,DATABASE!$B:$D,3,FALSE),"")</f>
        <v/>
      </c>
      <c r="H780" s="7" t="str">
        <f>IFERROR(VLOOKUP(C780,macro!$B:$K,10,FALSE),"")</f>
        <v/>
      </c>
      <c r="I780" s="7" t="str">
        <f>IFERROR(VLOOKUP(C780,macro!$B:$G,6,FALSE),"")</f>
        <v/>
      </c>
    </row>
    <row r="781" spans="3:9">
      <c r="C781" t="str">
        <f t="shared" si="12"/>
        <v>خدمات و نگهبانی-779</v>
      </c>
      <c r="D781" s="7">
        <v>779</v>
      </c>
      <c r="E781" s="7" t="str">
        <f>IFERROR(VLOOKUP($C781,macro!B:H,7,),"")</f>
        <v/>
      </c>
      <c r="F781" s="7" t="str">
        <f>IFERROR(VLOOKUP(E781,DATABASE!$B:$C,2,FALSE),"")</f>
        <v/>
      </c>
      <c r="G781" s="7" t="str">
        <f>IFERROR(VLOOKUP(E781,DATABASE!$B:$D,3,FALSE),"")</f>
        <v/>
      </c>
      <c r="H781" s="7" t="str">
        <f>IFERROR(VLOOKUP(C781,macro!$B:$K,10,FALSE),"")</f>
        <v/>
      </c>
      <c r="I781" s="7" t="str">
        <f>IFERROR(VLOOKUP(C781,macro!$B:$G,6,FALSE),"")</f>
        <v/>
      </c>
    </row>
    <row r="782" spans="3:9">
      <c r="C782" t="str">
        <f t="shared" si="12"/>
        <v>خدمات و نگهبانی-780</v>
      </c>
      <c r="D782" s="7">
        <v>780</v>
      </c>
      <c r="E782" s="7" t="str">
        <f>IFERROR(VLOOKUP($C782,macro!B:H,7,),"")</f>
        <v/>
      </c>
      <c r="F782" s="7" t="str">
        <f>IFERROR(VLOOKUP(E782,DATABASE!$B:$C,2,FALSE),"")</f>
        <v/>
      </c>
      <c r="G782" s="7" t="str">
        <f>IFERROR(VLOOKUP(E782,DATABASE!$B:$D,3,FALSE),"")</f>
        <v/>
      </c>
      <c r="H782" s="7" t="str">
        <f>IFERROR(VLOOKUP(C782,macro!$B:$K,10,FALSE),"")</f>
        <v/>
      </c>
      <c r="I782" s="7" t="str">
        <f>IFERROR(VLOOKUP(C782,macro!$B:$G,6,FALSE),"")</f>
        <v/>
      </c>
    </row>
    <row r="783" spans="3:9">
      <c r="C783" t="str">
        <f t="shared" si="12"/>
        <v>خدمات و نگهبانی-781</v>
      </c>
      <c r="D783" s="7">
        <v>781</v>
      </c>
      <c r="E783" s="7" t="str">
        <f>IFERROR(VLOOKUP($C783,macro!B:H,7,),"")</f>
        <v/>
      </c>
      <c r="F783" s="7" t="str">
        <f>IFERROR(VLOOKUP(E783,DATABASE!$B:$C,2,FALSE),"")</f>
        <v/>
      </c>
      <c r="G783" s="7" t="str">
        <f>IFERROR(VLOOKUP(E783,DATABASE!$B:$D,3,FALSE),"")</f>
        <v/>
      </c>
      <c r="H783" s="7" t="str">
        <f>IFERROR(VLOOKUP(C783,macro!$B:$K,10,FALSE),"")</f>
        <v/>
      </c>
      <c r="I783" s="7" t="str">
        <f>IFERROR(VLOOKUP(C783,macro!$B:$G,6,FALSE),"")</f>
        <v/>
      </c>
    </row>
    <row r="784" spans="3:9">
      <c r="C784" t="str">
        <f t="shared" si="12"/>
        <v>خدمات و نگهبانی-782</v>
      </c>
      <c r="D784" s="7">
        <v>782</v>
      </c>
      <c r="E784" s="7" t="str">
        <f>IFERROR(VLOOKUP($C784,macro!B:H,7,),"")</f>
        <v/>
      </c>
      <c r="F784" s="7" t="str">
        <f>IFERROR(VLOOKUP(E784,DATABASE!$B:$C,2,FALSE),"")</f>
        <v/>
      </c>
      <c r="G784" s="7" t="str">
        <f>IFERROR(VLOOKUP(E784,DATABASE!$B:$D,3,FALSE),"")</f>
        <v/>
      </c>
      <c r="H784" s="7" t="str">
        <f>IFERROR(VLOOKUP(C784,macro!$B:$K,10,FALSE),"")</f>
        <v/>
      </c>
      <c r="I784" s="7" t="str">
        <f>IFERROR(VLOOKUP(C784,macro!$B:$G,6,FALSE),"")</f>
        <v/>
      </c>
    </row>
    <row r="785" spans="3:9">
      <c r="C785" t="str">
        <f t="shared" si="12"/>
        <v>خدمات و نگهبانی-783</v>
      </c>
      <c r="D785" s="7">
        <v>783</v>
      </c>
      <c r="E785" s="7" t="str">
        <f>IFERROR(VLOOKUP($C785,macro!B:H,7,),"")</f>
        <v/>
      </c>
      <c r="F785" s="7" t="str">
        <f>IFERROR(VLOOKUP(E785,DATABASE!$B:$C,2,FALSE),"")</f>
        <v/>
      </c>
      <c r="G785" s="7" t="str">
        <f>IFERROR(VLOOKUP(E785,DATABASE!$B:$D,3,FALSE),"")</f>
        <v/>
      </c>
      <c r="H785" s="7" t="str">
        <f>IFERROR(VLOOKUP(C785,macro!$B:$K,10,FALSE),"")</f>
        <v/>
      </c>
      <c r="I785" s="7" t="str">
        <f>IFERROR(VLOOKUP(C785,macro!$B:$G,6,FALSE),"")</f>
        <v/>
      </c>
    </row>
    <row r="786" spans="3:9">
      <c r="C786" t="str">
        <f t="shared" si="12"/>
        <v>خدمات و نگهبانی-784</v>
      </c>
      <c r="D786" s="7">
        <v>784</v>
      </c>
      <c r="E786" s="7" t="str">
        <f>IFERROR(VLOOKUP($C786,macro!B:H,7,),"")</f>
        <v/>
      </c>
      <c r="F786" s="7" t="str">
        <f>IFERROR(VLOOKUP(E786,DATABASE!$B:$C,2,FALSE),"")</f>
        <v/>
      </c>
      <c r="G786" s="7" t="str">
        <f>IFERROR(VLOOKUP(E786,DATABASE!$B:$D,3,FALSE),"")</f>
        <v/>
      </c>
      <c r="H786" s="7" t="str">
        <f>IFERROR(VLOOKUP(C786,macro!$B:$K,10,FALSE),"")</f>
        <v/>
      </c>
      <c r="I786" s="7" t="str">
        <f>IFERROR(VLOOKUP(C786,macro!$B:$G,6,FALSE),"")</f>
        <v/>
      </c>
    </row>
    <row r="787" spans="3:9">
      <c r="C787" t="str">
        <f t="shared" si="12"/>
        <v>خدمات و نگهبانی-785</v>
      </c>
      <c r="D787" s="7">
        <v>785</v>
      </c>
      <c r="E787" s="7" t="str">
        <f>IFERROR(VLOOKUP($C787,macro!B:H,7,),"")</f>
        <v/>
      </c>
      <c r="F787" s="7" t="str">
        <f>IFERROR(VLOOKUP(E787,DATABASE!$B:$C,2,FALSE),"")</f>
        <v/>
      </c>
      <c r="G787" s="7" t="str">
        <f>IFERROR(VLOOKUP(E787,DATABASE!$B:$D,3,FALSE),"")</f>
        <v/>
      </c>
      <c r="H787" s="7" t="str">
        <f>IFERROR(VLOOKUP(C787,macro!$B:$K,10,FALSE),"")</f>
        <v/>
      </c>
      <c r="I787" s="7" t="str">
        <f>IFERROR(VLOOKUP(C787,macro!$B:$G,6,FALSE),"")</f>
        <v/>
      </c>
    </row>
    <row r="788" spans="3:9">
      <c r="C788" t="str">
        <f t="shared" si="12"/>
        <v>خدمات و نگهبانی-786</v>
      </c>
      <c r="D788" s="7">
        <v>786</v>
      </c>
      <c r="E788" s="7" t="str">
        <f>IFERROR(VLOOKUP($C788,macro!B:H,7,),"")</f>
        <v/>
      </c>
      <c r="F788" s="7" t="str">
        <f>IFERROR(VLOOKUP(E788,DATABASE!$B:$C,2,FALSE),"")</f>
        <v/>
      </c>
      <c r="G788" s="7" t="str">
        <f>IFERROR(VLOOKUP(E788,DATABASE!$B:$D,3,FALSE),"")</f>
        <v/>
      </c>
      <c r="H788" s="7" t="str">
        <f>IFERROR(VLOOKUP(C788,macro!$B:$K,10,FALSE),"")</f>
        <v/>
      </c>
      <c r="I788" s="7" t="str">
        <f>IFERROR(VLOOKUP(C788,macro!$B:$G,6,FALSE),"")</f>
        <v/>
      </c>
    </row>
    <row r="789" spans="3:9">
      <c r="C789" t="str">
        <f t="shared" si="12"/>
        <v>خدمات و نگهبانی-787</v>
      </c>
      <c r="D789" s="7">
        <v>787</v>
      </c>
      <c r="E789" s="7" t="str">
        <f>IFERROR(VLOOKUP($C789,macro!B:H,7,),"")</f>
        <v/>
      </c>
      <c r="F789" s="7" t="str">
        <f>IFERROR(VLOOKUP(E789,DATABASE!$B:$C,2,FALSE),"")</f>
        <v/>
      </c>
      <c r="G789" s="7" t="str">
        <f>IFERROR(VLOOKUP(E789,DATABASE!$B:$D,3,FALSE),"")</f>
        <v/>
      </c>
      <c r="H789" s="7" t="str">
        <f>IFERROR(VLOOKUP(C789,macro!$B:$K,10,FALSE),"")</f>
        <v/>
      </c>
      <c r="I789" s="7" t="str">
        <f>IFERROR(VLOOKUP(C789,macro!$B:$G,6,FALSE),"")</f>
        <v/>
      </c>
    </row>
    <row r="790" spans="3:9">
      <c r="C790" t="str">
        <f t="shared" si="12"/>
        <v>خدمات و نگهبانی-788</v>
      </c>
      <c r="D790" s="7">
        <v>788</v>
      </c>
      <c r="E790" s="7" t="str">
        <f>IFERROR(VLOOKUP($C790,macro!B:H,7,),"")</f>
        <v/>
      </c>
      <c r="F790" s="7" t="str">
        <f>IFERROR(VLOOKUP(E790,DATABASE!$B:$C,2,FALSE),"")</f>
        <v/>
      </c>
      <c r="G790" s="7" t="str">
        <f>IFERROR(VLOOKUP(E790,DATABASE!$B:$D,3,FALSE),"")</f>
        <v/>
      </c>
      <c r="H790" s="7" t="str">
        <f>IFERROR(VLOOKUP(C790,macro!$B:$K,10,FALSE),"")</f>
        <v/>
      </c>
      <c r="I790" s="7" t="str">
        <f>IFERROR(VLOOKUP(C790,macro!$B:$G,6,FALSE),"")</f>
        <v/>
      </c>
    </row>
    <row r="791" spans="3:9">
      <c r="C791" t="str">
        <f t="shared" si="12"/>
        <v>خدمات و نگهبانی-789</v>
      </c>
      <c r="D791" s="7">
        <v>789</v>
      </c>
      <c r="E791" s="7" t="str">
        <f>IFERROR(VLOOKUP($C791,macro!B:H,7,),"")</f>
        <v/>
      </c>
      <c r="F791" s="7" t="str">
        <f>IFERROR(VLOOKUP(E791,DATABASE!$B:$C,2,FALSE),"")</f>
        <v/>
      </c>
      <c r="G791" s="7" t="str">
        <f>IFERROR(VLOOKUP(E791,DATABASE!$B:$D,3,FALSE),"")</f>
        <v/>
      </c>
      <c r="H791" s="7" t="str">
        <f>IFERROR(VLOOKUP(C791,macro!$B:$K,10,FALSE),"")</f>
        <v/>
      </c>
      <c r="I791" s="7" t="str">
        <f>IFERROR(VLOOKUP(C791,macro!$B:$G,6,FALSE),"")</f>
        <v/>
      </c>
    </row>
    <row r="792" spans="3:9">
      <c r="C792" t="str">
        <f t="shared" si="12"/>
        <v>خدمات و نگهبانی-790</v>
      </c>
      <c r="D792" s="7">
        <v>790</v>
      </c>
      <c r="E792" s="7" t="str">
        <f>IFERROR(VLOOKUP($C792,macro!B:H,7,),"")</f>
        <v/>
      </c>
      <c r="F792" s="7" t="str">
        <f>IFERROR(VLOOKUP(E792,DATABASE!$B:$C,2,FALSE),"")</f>
        <v/>
      </c>
      <c r="G792" s="7" t="str">
        <f>IFERROR(VLOOKUP(E792,DATABASE!$B:$D,3,FALSE),"")</f>
        <v/>
      </c>
      <c r="H792" s="7" t="str">
        <f>IFERROR(VLOOKUP(C792,macro!$B:$K,10,FALSE),"")</f>
        <v/>
      </c>
      <c r="I792" s="7" t="str">
        <f>IFERROR(VLOOKUP(C792,macro!$B:$G,6,FALSE),"")</f>
        <v/>
      </c>
    </row>
    <row r="793" spans="3:9">
      <c r="C793" t="str">
        <f t="shared" si="12"/>
        <v>خدمات و نگهبانی-791</v>
      </c>
      <c r="D793" s="7">
        <v>791</v>
      </c>
      <c r="E793" s="7" t="str">
        <f>IFERROR(VLOOKUP($C793,macro!B:H,7,),"")</f>
        <v/>
      </c>
      <c r="F793" s="7" t="str">
        <f>IFERROR(VLOOKUP(E793,DATABASE!$B:$C,2,FALSE),"")</f>
        <v/>
      </c>
      <c r="G793" s="7" t="str">
        <f>IFERROR(VLOOKUP(E793,DATABASE!$B:$D,3,FALSE),"")</f>
        <v/>
      </c>
      <c r="H793" s="7" t="str">
        <f>IFERROR(VLOOKUP(C793,macro!$B:$K,10,FALSE),"")</f>
        <v/>
      </c>
      <c r="I793" s="7" t="str">
        <f>IFERROR(VLOOKUP(C793,macro!$B:$G,6,FALSE),"")</f>
        <v/>
      </c>
    </row>
    <row r="794" spans="3:9">
      <c r="C794" t="str">
        <f t="shared" si="12"/>
        <v>خدمات و نگهبانی-792</v>
      </c>
      <c r="D794" s="7">
        <v>792</v>
      </c>
      <c r="E794" s="7" t="str">
        <f>IFERROR(VLOOKUP($C794,macro!B:H,7,),"")</f>
        <v/>
      </c>
      <c r="F794" s="7" t="str">
        <f>IFERROR(VLOOKUP(E794,DATABASE!$B:$C,2,FALSE),"")</f>
        <v/>
      </c>
      <c r="G794" s="7" t="str">
        <f>IFERROR(VLOOKUP(E794,DATABASE!$B:$D,3,FALSE),"")</f>
        <v/>
      </c>
      <c r="H794" s="7" t="str">
        <f>IFERROR(VLOOKUP(C794,macro!$B:$K,10,FALSE),"")</f>
        <v/>
      </c>
      <c r="I794" s="7" t="str">
        <f>IFERROR(VLOOKUP(C794,macro!$B:$G,6,FALSE),"")</f>
        <v/>
      </c>
    </row>
    <row r="795" spans="3:9">
      <c r="C795" t="str">
        <f t="shared" si="12"/>
        <v>خدمات و نگهبانی-793</v>
      </c>
      <c r="D795" s="7">
        <v>793</v>
      </c>
      <c r="E795" s="7" t="str">
        <f>IFERROR(VLOOKUP($C795,macro!B:H,7,),"")</f>
        <v/>
      </c>
      <c r="F795" s="7" t="str">
        <f>IFERROR(VLOOKUP(E795,DATABASE!$B:$C,2,FALSE),"")</f>
        <v/>
      </c>
      <c r="G795" s="7" t="str">
        <f>IFERROR(VLOOKUP(E795,DATABASE!$B:$D,3,FALSE),"")</f>
        <v/>
      </c>
      <c r="H795" s="7" t="str">
        <f>IFERROR(VLOOKUP(C795,macro!$B:$K,10,FALSE),"")</f>
        <v/>
      </c>
      <c r="I795" s="7" t="str">
        <f>IFERROR(VLOOKUP(C795,macro!$B:$G,6,FALSE),"")</f>
        <v/>
      </c>
    </row>
    <row r="796" spans="3:9">
      <c r="C796" t="str">
        <f t="shared" si="12"/>
        <v>خدمات و نگهبانی-794</v>
      </c>
      <c r="D796" s="7">
        <v>794</v>
      </c>
      <c r="E796" s="7" t="str">
        <f>IFERROR(VLOOKUP($C796,macro!B:H,7,),"")</f>
        <v/>
      </c>
      <c r="F796" s="7" t="str">
        <f>IFERROR(VLOOKUP(E796,DATABASE!$B:$C,2,FALSE),"")</f>
        <v/>
      </c>
      <c r="G796" s="7" t="str">
        <f>IFERROR(VLOOKUP(E796,DATABASE!$B:$D,3,FALSE),"")</f>
        <v/>
      </c>
      <c r="H796" s="7" t="str">
        <f>IFERROR(VLOOKUP(C796,macro!$B:$K,10,FALSE),"")</f>
        <v/>
      </c>
      <c r="I796" s="7" t="str">
        <f>IFERROR(VLOOKUP(C796,macro!$B:$G,6,FALSE),"")</f>
        <v/>
      </c>
    </row>
    <row r="797" spans="3:9">
      <c r="C797" t="str">
        <f t="shared" si="12"/>
        <v>خدمات و نگهبانی-795</v>
      </c>
      <c r="D797" s="7">
        <v>795</v>
      </c>
      <c r="E797" s="7" t="str">
        <f>IFERROR(VLOOKUP($C797,macro!B:H,7,),"")</f>
        <v/>
      </c>
      <c r="F797" s="7" t="str">
        <f>IFERROR(VLOOKUP(E797,DATABASE!$B:$C,2,FALSE),"")</f>
        <v/>
      </c>
      <c r="G797" s="7" t="str">
        <f>IFERROR(VLOOKUP(E797,DATABASE!$B:$D,3,FALSE),"")</f>
        <v/>
      </c>
      <c r="H797" s="7" t="str">
        <f>IFERROR(VLOOKUP(C797,macro!$B:$K,10,FALSE),"")</f>
        <v/>
      </c>
      <c r="I797" s="7" t="str">
        <f>IFERROR(VLOOKUP(C797,macro!$B:$G,6,FALSE),"")</f>
        <v/>
      </c>
    </row>
    <row r="798" spans="3:9">
      <c r="C798" t="str">
        <f t="shared" si="12"/>
        <v>خدمات و نگهبانی-796</v>
      </c>
      <c r="D798" s="7">
        <v>796</v>
      </c>
      <c r="E798" s="7" t="str">
        <f>IFERROR(VLOOKUP($C798,macro!B:H,7,),"")</f>
        <v/>
      </c>
      <c r="F798" s="7" t="str">
        <f>IFERROR(VLOOKUP(E798,DATABASE!$B:$C,2,FALSE),"")</f>
        <v/>
      </c>
      <c r="G798" s="7" t="str">
        <f>IFERROR(VLOOKUP(E798,DATABASE!$B:$D,3,FALSE),"")</f>
        <v/>
      </c>
      <c r="H798" s="7" t="str">
        <f>IFERROR(VLOOKUP(C798,macro!$B:$K,10,FALSE),"")</f>
        <v/>
      </c>
      <c r="I798" s="7" t="str">
        <f>IFERROR(VLOOKUP(C798,macro!$B:$G,6,FALSE),"")</f>
        <v/>
      </c>
    </row>
    <row r="799" spans="3:9">
      <c r="C799" t="str">
        <f t="shared" si="12"/>
        <v>خدمات و نگهبانی-797</v>
      </c>
      <c r="D799" s="7">
        <v>797</v>
      </c>
      <c r="E799" s="7" t="str">
        <f>IFERROR(VLOOKUP($C799,macro!B:H,7,),"")</f>
        <v/>
      </c>
      <c r="F799" s="7" t="str">
        <f>IFERROR(VLOOKUP(E799,DATABASE!$B:$C,2,FALSE),"")</f>
        <v/>
      </c>
      <c r="G799" s="7" t="str">
        <f>IFERROR(VLOOKUP(E799,DATABASE!$B:$D,3,FALSE),"")</f>
        <v/>
      </c>
      <c r="H799" s="7" t="str">
        <f>IFERROR(VLOOKUP(C799,macro!$B:$K,10,FALSE),"")</f>
        <v/>
      </c>
      <c r="I799" s="7" t="str">
        <f>IFERROR(VLOOKUP(C799,macro!$B:$G,6,FALSE),"")</f>
        <v/>
      </c>
    </row>
    <row r="800" spans="3:9">
      <c r="C800" t="str">
        <f t="shared" si="12"/>
        <v>خدمات و نگهبانی-798</v>
      </c>
      <c r="D800" s="7">
        <v>798</v>
      </c>
      <c r="E800" s="7" t="str">
        <f>IFERROR(VLOOKUP($C800,macro!B:H,7,),"")</f>
        <v/>
      </c>
      <c r="F800" s="7" t="str">
        <f>IFERROR(VLOOKUP(E800,DATABASE!$B:$C,2,FALSE),"")</f>
        <v/>
      </c>
      <c r="G800" s="7" t="str">
        <f>IFERROR(VLOOKUP(E800,DATABASE!$B:$D,3,FALSE),"")</f>
        <v/>
      </c>
      <c r="H800" s="7" t="str">
        <f>IFERROR(VLOOKUP(C800,macro!$B:$K,10,FALSE),"")</f>
        <v/>
      </c>
      <c r="I800" s="7" t="str">
        <f>IFERROR(VLOOKUP(C800,macro!$B:$G,6,FALSE),"")</f>
        <v/>
      </c>
    </row>
    <row r="801" spans="3:9">
      <c r="C801" t="str">
        <f t="shared" si="12"/>
        <v>خدمات و نگهبانی-799</v>
      </c>
      <c r="D801" s="7">
        <v>799</v>
      </c>
      <c r="E801" s="7" t="str">
        <f>IFERROR(VLOOKUP($C801,macro!B:H,7,),"")</f>
        <v/>
      </c>
      <c r="F801" s="7" t="str">
        <f>IFERROR(VLOOKUP(E801,DATABASE!$B:$C,2,FALSE),"")</f>
        <v/>
      </c>
      <c r="G801" s="7" t="str">
        <f>IFERROR(VLOOKUP(E801,DATABASE!$B:$D,3,FALSE),"")</f>
        <v/>
      </c>
      <c r="H801" s="7" t="str">
        <f>IFERROR(VLOOKUP(C801,macro!$B:$K,10,FALSE),"")</f>
        <v/>
      </c>
      <c r="I801" s="7" t="str">
        <f>IFERROR(VLOOKUP(C801,macro!$B:$G,6,FALSE),"")</f>
        <v/>
      </c>
    </row>
    <row r="802" spans="3:9">
      <c r="C802" t="str">
        <f t="shared" si="12"/>
        <v>خدمات و نگهبانی-800</v>
      </c>
      <c r="D802" s="7">
        <v>800</v>
      </c>
      <c r="E802" s="7" t="str">
        <f>IFERROR(VLOOKUP($C802,macro!B:H,7,),"")</f>
        <v/>
      </c>
      <c r="F802" s="7" t="str">
        <f>IFERROR(VLOOKUP(E802,DATABASE!$B:$C,2,FALSE),"")</f>
        <v/>
      </c>
      <c r="G802" s="7" t="str">
        <f>IFERROR(VLOOKUP(E802,DATABASE!$B:$D,3,FALSE),"")</f>
        <v/>
      </c>
      <c r="H802" s="7" t="str">
        <f>IFERROR(VLOOKUP(C802,macro!$B:$K,10,FALSE),"")</f>
        <v/>
      </c>
      <c r="I802" s="7" t="str">
        <f>IFERROR(VLOOKUP(C802,macro!$B:$G,6,FALSE),"")</f>
        <v/>
      </c>
    </row>
    <row r="803" spans="3:9">
      <c r="C803" t="str">
        <f t="shared" si="12"/>
        <v>خدمات و نگهبانی-801</v>
      </c>
      <c r="D803" s="7">
        <v>801</v>
      </c>
      <c r="E803" s="7" t="str">
        <f>IFERROR(VLOOKUP($C803,macro!B:H,7,),"")</f>
        <v/>
      </c>
      <c r="F803" s="7" t="str">
        <f>IFERROR(VLOOKUP(E803,DATABASE!$B:$C,2,FALSE),"")</f>
        <v/>
      </c>
      <c r="G803" s="7" t="str">
        <f>IFERROR(VLOOKUP(E803,DATABASE!$B:$D,3,FALSE),"")</f>
        <v/>
      </c>
      <c r="H803" s="7" t="str">
        <f>IFERROR(VLOOKUP(C803,macro!$B:$K,10,FALSE),"")</f>
        <v/>
      </c>
      <c r="I803" s="7" t="str">
        <f>IFERROR(VLOOKUP(C803,macro!$B:$G,6,FALSE),"")</f>
        <v/>
      </c>
    </row>
    <row r="804" spans="3:9">
      <c r="C804" t="str">
        <f t="shared" si="12"/>
        <v>خدمات و نگهبانی-802</v>
      </c>
      <c r="D804" s="7">
        <v>802</v>
      </c>
      <c r="E804" s="7" t="str">
        <f>IFERROR(VLOOKUP($C804,macro!B:H,7,),"")</f>
        <v/>
      </c>
      <c r="F804" s="7" t="str">
        <f>IFERROR(VLOOKUP(E804,DATABASE!$B:$C,2,FALSE),"")</f>
        <v/>
      </c>
      <c r="G804" s="7" t="str">
        <f>IFERROR(VLOOKUP(E804,DATABASE!$B:$D,3,FALSE),"")</f>
        <v/>
      </c>
      <c r="H804" s="7" t="str">
        <f>IFERROR(VLOOKUP(C804,macro!$B:$K,10,FALSE),"")</f>
        <v/>
      </c>
      <c r="I804" s="7" t="str">
        <f>IFERROR(VLOOKUP(C804,macro!$B:$G,6,FALSE),"")</f>
        <v/>
      </c>
    </row>
    <row r="805" spans="3:9">
      <c r="C805" t="str">
        <f t="shared" si="12"/>
        <v>خدمات و نگهبانی-803</v>
      </c>
      <c r="D805" s="7">
        <v>803</v>
      </c>
      <c r="E805" s="7" t="str">
        <f>IFERROR(VLOOKUP($C805,macro!B:H,7,),"")</f>
        <v/>
      </c>
      <c r="F805" s="7" t="str">
        <f>IFERROR(VLOOKUP(E805,DATABASE!$B:$C,2,FALSE),"")</f>
        <v/>
      </c>
      <c r="G805" s="7" t="str">
        <f>IFERROR(VLOOKUP(E805,DATABASE!$B:$D,3,FALSE),"")</f>
        <v/>
      </c>
      <c r="H805" s="7" t="str">
        <f>IFERROR(VLOOKUP(C805,macro!$B:$K,10,FALSE),"")</f>
        <v/>
      </c>
      <c r="I805" s="7" t="str">
        <f>IFERROR(VLOOKUP(C805,macro!$B:$G,6,FALSE),"")</f>
        <v/>
      </c>
    </row>
    <row r="806" spans="3:9">
      <c r="C806" t="str">
        <f t="shared" si="12"/>
        <v>خدمات و نگهبانی-804</v>
      </c>
      <c r="D806" s="7">
        <v>804</v>
      </c>
      <c r="E806" s="7" t="str">
        <f>IFERROR(VLOOKUP($C806,macro!B:H,7,),"")</f>
        <v/>
      </c>
      <c r="F806" s="7" t="str">
        <f>IFERROR(VLOOKUP(E806,DATABASE!$B:$C,2,FALSE),"")</f>
        <v/>
      </c>
      <c r="G806" s="7" t="str">
        <f>IFERROR(VLOOKUP(E806,DATABASE!$B:$D,3,FALSE),"")</f>
        <v/>
      </c>
      <c r="H806" s="7" t="str">
        <f>IFERROR(VLOOKUP(C806,macro!$B:$K,10,FALSE),"")</f>
        <v/>
      </c>
      <c r="I806" s="7" t="str">
        <f>IFERROR(VLOOKUP(C806,macro!$B:$G,6,FALSE),"")</f>
        <v/>
      </c>
    </row>
    <row r="807" spans="3:9">
      <c r="C807" t="str">
        <f t="shared" si="12"/>
        <v>خدمات و نگهبانی-805</v>
      </c>
      <c r="D807" s="7">
        <v>805</v>
      </c>
      <c r="E807" s="7" t="str">
        <f>IFERROR(VLOOKUP($C807,macro!B:H,7,),"")</f>
        <v/>
      </c>
      <c r="F807" s="7" t="str">
        <f>IFERROR(VLOOKUP(E807,DATABASE!$B:$C,2,FALSE),"")</f>
        <v/>
      </c>
      <c r="G807" s="7" t="str">
        <f>IFERROR(VLOOKUP(E807,DATABASE!$B:$D,3,FALSE),"")</f>
        <v/>
      </c>
      <c r="H807" s="7" t="str">
        <f>IFERROR(VLOOKUP(C807,macro!$B:$K,10,FALSE),"")</f>
        <v/>
      </c>
      <c r="I807" s="7" t="str">
        <f>IFERROR(VLOOKUP(C807,macro!$B:$G,6,FALSE),"")</f>
        <v/>
      </c>
    </row>
    <row r="808" spans="3:9">
      <c r="C808" t="str">
        <f t="shared" si="12"/>
        <v>خدمات و نگهبانی-806</v>
      </c>
      <c r="D808" s="7">
        <v>806</v>
      </c>
      <c r="E808" s="7" t="str">
        <f>IFERROR(VLOOKUP($C808,macro!B:H,7,),"")</f>
        <v/>
      </c>
      <c r="F808" s="7" t="str">
        <f>IFERROR(VLOOKUP(E808,DATABASE!$B:$C,2,FALSE),"")</f>
        <v/>
      </c>
      <c r="G808" s="7" t="str">
        <f>IFERROR(VLOOKUP(E808,DATABASE!$B:$D,3,FALSE),"")</f>
        <v/>
      </c>
      <c r="H808" s="7" t="str">
        <f>IFERROR(VLOOKUP(C808,macro!$B:$K,10,FALSE),"")</f>
        <v/>
      </c>
      <c r="I808" s="7" t="str">
        <f>IFERROR(VLOOKUP(C808,macro!$B:$G,6,FALSE),"")</f>
        <v/>
      </c>
    </row>
    <row r="809" spans="3:9">
      <c r="C809" t="str">
        <f t="shared" si="12"/>
        <v>خدمات و نگهبانی-807</v>
      </c>
      <c r="D809" s="7">
        <v>807</v>
      </c>
      <c r="E809" s="7" t="str">
        <f>IFERROR(VLOOKUP($C809,macro!B:H,7,),"")</f>
        <v/>
      </c>
      <c r="F809" s="7" t="str">
        <f>IFERROR(VLOOKUP(E809,DATABASE!$B:$C,2,FALSE),"")</f>
        <v/>
      </c>
      <c r="G809" s="7" t="str">
        <f>IFERROR(VLOOKUP(E809,DATABASE!$B:$D,3,FALSE),"")</f>
        <v/>
      </c>
      <c r="H809" s="7" t="str">
        <f>IFERROR(VLOOKUP(C809,macro!$B:$K,10,FALSE),"")</f>
        <v/>
      </c>
      <c r="I809" s="7" t="str">
        <f>IFERROR(VLOOKUP(C809,macro!$B:$G,6,FALSE),"")</f>
        <v/>
      </c>
    </row>
    <row r="810" spans="3:9">
      <c r="C810" t="str">
        <f t="shared" si="12"/>
        <v>خدمات و نگهبانی-808</v>
      </c>
      <c r="D810" s="7">
        <v>808</v>
      </c>
      <c r="E810" s="7" t="str">
        <f>IFERROR(VLOOKUP($C810,macro!B:H,7,),"")</f>
        <v/>
      </c>
      <c r="F810" s="7" t="str">
        <f>IFERROR(VLOOKUP(E810,DATABASE!$B:$C,2,FALSE),"")</f>
        <v/>
      </c>
      <c r="G810" s="7" t="str">
        <f>IFERROR(VLOOKUP(E810,DATABASE!$B:$D,3,FALSE),"")</f>
        <v/>
      </c>
      <c r="H810" s="7" t="str">
        <f>IFERROR(VLOOKUP(C810,macro!$B:$K,10,FALSE),"")</f>
        <v/>
      </c>
      <c r="I810" s="7" t="str">
        <f>IFERROR(VLOOKUP(C810,macro!$B:$G,6,FALSE),"")</f>
        <v/>
      </c>
    </row>
    <row r="811" spans="3:9">
      <c r="C811" t="str">
        <f t="shared" si="12"/>
        <v>خدمات و نگهبانی-809</v>
      </c>
      <c r="D811" s="7">
        <v>809</v>
      </c>
      <c r="E811" s="7" t="str">
        <f>IFERROR(VLOOKUP($C811,macro!B:H,7,),"")</f>
        <v/>
      </c>
      <c r="F811" s="7" t="str">
        <f>IFERROR(VLOOKUP(E811,DATABASE!$B:$C,2,FALSE),"")</f>
        <v/>
      </c>
      <c r="G811" s="7" t="str">
        <f>IFERROR(VLOOKUP(E811,DATABASE!$B:$D,3,FALSE),"")</f>
        <v/>
      </c>
      <c r="H811" s="7" t="str">
        <f>IFERROR(VLOOKUP(C811,macro!$B:$K,10,FALSE),"")</f>
        <v/>
      </c>
      <c r="I811" s="7" t="str">
        <f>IFERROR(VLOOKUP(C811,macro!$B:$G,6,FALSE),"")</f>
        <v/>
      </c>
    </row>
    <row r="812" spans="3:9">
      <c r="C812" t="str">
        <f t="shared" si="12"/>
        <v>خدمات و نگهبانی-810</v>
      </c>
      <c r="D812" s="7">
        <v>810</v>
      </c>
      <c r="E812" s="7" t="str">
        <f>IFERROR(VLOOKUP($C812,macro!B:H,7,),"")</f>
        <v/>
      </c>
      <c r="F812" s="7" t="str">
        <f>IFERROR(VLOOKUP(E812,DATABASE!$B:$C,2,FALSE),"")</f>
        <v/>
      </c>
      <c r="G812" s="7" t="str">
        <f>IFERROR(VLOOKUP(E812,DATABASE!$B:$D,3,FALSE),"")</f>
        <v/>
      </c>
      <c r="H812" s="7" t="str">
        <f>IFERROR(VLOOKUP(C812,macro!$B:$K,10,FALSE),"")</f>
        <v/>
      </c>
      <c r="I812" s="7" t="str">
        <f>IFERROR(VLOOKUP(C812,macro!$B:$G,6,FALSE),"")</f>
        <v/>
      </c>
    </row>
    <row r="813" spans="3:9">
      <c r="C813" t="str">
        <f t="shared" si="12"/>
        <v>خدمات و نگهبانی-811</v>
      </c>
      <c r="D813" s="7">
        <v>811</v>
      </c>
      <c r="E813" s="7" t="str">
        <f>IFERROR(VLOOKUP($C813,macro!B:H,7,),"")</f>
        <v/>
      </c>
      <c r="F813" s="7" t="str">
        <f>IFERROR(VLOOKUP(E813,DATABASE!$B:$C,2,FALSE),"")</f>
        <v/>
      </c>
      <c r="G813" s="7" t="str">
        <f>IFERROR(VLOOKUP(E813,DATABASE!$B:$D,3,FALSE),"")</f>
        <v/>
      </c>
      <c r="H813" s="7" t="str">
        <f>IFERROR(VLOOKUP(C813,macro!$B:$K,10,FALSE),"")</f>
        <v/>
      </c>
      <c r="I813" s="7" t="str">
        <f>IFERROR(VLOOKUP(C813,macro!$B:$G,6,FALSE),"")</f>
        <v/>
      </c>
    </row>
    <row r="814" spans="3:9">
      <c r="C814" t="str">
        <f t="shared" si="12"/>
        <v>خدمات و نگهبانی-812</v>
      </c>
      <c r="D814" s="7">
        <v>812</v>
      </c>
      <c r="E814" s="7" t="str">
        <f>IFERROR(VLOOKUP($C814,macro!B:H,7,),"")</f>
        <v/>
      </c>
      <c r="F814" s="7" t="str">
        <f>IFERROR(VLOOKUP(E814,DATABASE!$B:$C,2,FALSE),"")</f>
        <v/>
      </c>
      <c r="G814" s="7" t="str">
        <f>IFERROR(VLOOKUP(E814,DATABASE!$B:$D,3,FALSE),"")</f>
        <v/>
      </c>
      <c r="H814" s="7" t="str">
        <f>IFERROR(VLOOKUP(C814,macro!$B:$K,10,FALSE),"")</f>
        <v/>
      </c>
      <c r="I814" s="7" t="str">
        <f>IFERROR(VLOOKUP(C814,macro!$B:$G,6,FALSE),"")</f>
        <v/>
      </c>
    </row>
    <row r="815" spans="3:9">
      <c r="C815" t="str">
        <f t="shared" si="12"/>
        <v>خدمات و نگهبانی-813</v>
      </c>
      <c r="D815" s="7">
        <v>813</v>
      </c>
      <c r="E815" s="7" t="str">
        <f>IFERROR(VLOOKUP($C815,macro!B:H,7,),"")</f>
        <v/>
      </c>
      <c r="F815" s="7" t="str">
        <f>IFERROR(VLOOKUP(E815,DATABASE!$B:$C,2,FALSE),"")</f>
        <v/>
      </c>
      <c r="G815" s="7" t="str">
        <f>IFERROR(VLOOKUP(E815,DATABASE!$B:$D,3,FALSE),"")</f>
        <v/>
      </c>
      <c r="H815" s="7" t="str">
        <f>IFERROR(VLOOKUP(C815,macro!$B:$K,10,FALSE),"")</f>
        <v/>
      </c>
      <c r="I815" s="7" t="str">
        <f>IFERROR(VLOOKUP(C815,macro!$B:$G,6,FALSE),"")</f>
        <v/>
      </c>
    </row>
    <row r="816" spans="3:9">
      <c r="C816" t="str">
        <f t="shared" si="12"/>
        <v>خدمات و نگهبانی-814</v>
      </c>
      <c r="D816" s="7">
        <v>814</v>
      </c>
      <c r="E816" s="7" t="str">
        <f>IFERROR(VLOOKUP($C816,macro!B:H,7,),"")</f>
        <v/>
      </c>
      <c r="F816" s="7" t="str">
        <f>IFERROR(VLOOKUP(E816,DATABASE!$B:$C,2,FALSE),"")</f>
        <v/>
      </c>
      <c r="G816" s="7" t="str">
        <f>IFERROR(VLOOKUP(E816,DATABASE!$B:$D,3,FALSE),"")</f>
        <v/>
      </c>
      <c r="H816" s="7" t="str">
        <f>IFERROR(VLOOKUP(C816,macro!$B:$K,10,FALSE),"")</f>
        <v/>
      </c>
      <c r="I816" s="7" t="str">
        <f>IFERROR(VLOOKUP(C816,macro!$B:$G,6,FALSE),"")</f>
        <v/>
      </c>
    </row>
    <row r="817" spans="3:9">
      <c r="C817" t="str">
        <f t="shared" si="12"/>
        <v>خدمات و نگهبانی-815</v>
      </c>
      <c r="D817" s="7">
        <v>815</v>
      </c>
      <c r="E817" s="7" t="str">
        <f>IFERROR(VLOOKUP($C817,macro!B:H,7,),"")</f>
        <v/>
      </c>
      <c r="F817" s="7" t="str">
        <f>IFERROR(VLOOKUP(E817,DATABASE!$B:$C,2,FALSE),"")</f>
        <v/>
      </c>
      <c r="G817" s="7" t="str">
        <f>IFERROR(VLOOKUP(E817,DATABASE!$B:$D,3,FALSE),"")</f>
        <v/>
      </c>
      <c r="H817" s="7" t="str">
        <f>IFERROR(VLOOKUP(C817,macro!$B:$K,10,FALSE),"")</f>
        <v/>
      </c>
      <c r="I817" s="7" t="str">
        <f>IFERROR(VLOOKUP(C817,macro!$B:$G,6,FALSE),"")</f>
        <v/>
      </c>
    </row>
    <row r="818" spans="3:9">
      <c r="C818" t="str">
        <f t="shared" si="12"/>
        <v>خدمات و نگهبانی-816</v>
      </c>
      <c r="D818" s="7">
        <v>816</v>
      </c>
      <c r="E818" s="7" t="str">
        <f>IFERROR(VLOOKUP($C818,macro!B:H,7,),"")</f>
        <v/>
      </c>
      <c r="F818" s="7" t="str">
        <f>IFERROR(VLOOKUP(E818,DATABASE!$B:$C,2,FALSE),"")</f>
        <v/>
      </c>
      <c r="G818" s="7" t="str">
        <f>IFERROR(VLOOKUP(E818,DATABASE!$B:$D,3,FALSE),"")</f>
        <v/>
      </c>
      <c r="H818" s="7" t="str">
        <f>IFERROR(VLOOKUP(C818,macro!$B:$K,10,FALSE),"")</f>
        <v/>
      </c>
      <c r="I818" s="7" t="str">
        <f>IFERROR(VLOOKUP(C818,macro!$B:$G,6,FALSE),"")</f>
        <v/>
      </c>
    </row>
    <row r="819" spans="3:9">
      <c r="C819" t="str">
        <f t="shared" si="12"/>
        <v>خدمات و نگهبانی-817</v>
      </c>
      <c r="D819" s="7">
        <v>817</v>
      </c>
      <c r="E819" s="7" t="str">
        <f>IFERROR(VLOOKUP($C819,macro!B:H,7,),"")</f>
        <v/>
      </c>
      <c r="F819" s="7" t="str">
        <f>IFERROR(VLOOKUP(E819,DATABASE!$B:$C,2,FALSE),"")</f>
        <v/>
      </c>
      <c r="G819" s="7" t="str">
        <f>IFERROR(VLOOKUP(E819,DATABASE!$B:$D,3,FALSE),"")</f>
        <v/>
      </c>
      <c r="H819" s="7" t="str">
        <f>IFERROR(VLOOKUP(C819,macro!$B:$K,10,FALSE),"")</f>
        <v/>
      </c>
      <c r="I819" s="7" t="str">
        <f>IFERROR(VLOOKUP(C819,macro!$B:$G,6,FALSE),"")</f>
        <v/>
      </c>
    </row>
    <row r="820" spans="3:9">
      <c r="C820" t="str">
        <f t="shared" si="12"/>
        <v>خدمات و نگهبانی-818</v>
      </c>
      <c r="D820" s="7">
        <v>818</v>
      </c>
      <c r="E820" s="7" t="str">
        <f>IFERROR(VLOOKUP($C820,macro!B:H,7,),"")</f>
        <v/>
      </c>
      <c r="F820" s="7" t="str">
        <f>IFERROR(VLOOKUP(E820,DATABASE!$B:$C,2,FALSE),"")</f>
        <v/>
      </c>
      <c r="G820" s="7" t="str">
        <f>IFERROR(VLOOKUP(E820,DATABASE!$B:$D,3,FALSE),"")</f>
        <v/>
      </c>
      <c r="H820" s="7" t="str">
        <f>IFERROR(VLOOKUP(C820,macro!$B:$K,10,FALSE),"")</f>
        <v/>
      </c>
      <c r="I820" s="7" t="str">
        <f>IFERROR(VLOOKUP(C820,macro!$B:$G,6,FALSE),"")</f>
        <v/>
      </c>
    </row>
    <row r="821" spans="3:9">
      <c r="C821" t="str">
        <f t="shared" si="12"/>
        <v>خدمات و نگهبانی-819</v>
      </c>
      <c r="D821" s="7">
        <v>819</v>
      </c>
      <c r="E821" s="7" t="str">
        <f>IFERROR(VLOOKUP($C821,macro!B:H,7,),"")</f>
        <v/>
      </c>
      <c r="F821" s="7" t="str">
        <f>IFERROR(VLOOKUP(E821,DATABASE!$B:$C,2,FALSE),"")</f>
        <v/>
      </c>
      <c r="G821" s="7" t="str">
        <f>IFERROR(VLOOKUP(E821,DATABASE!$B:$D,3,FALSE),"")</f>
        <v/>
      </c>
      <c r="H821" s="7" t="str">
        <f>IFERROR(VLOOKUP(C821,macro!$B:$K,10,FALSE),"")</f>
        <v/>
      </c>
      <c r="I821" s="7" t="str">
        <f>IFERROR(VLOOKUP(C821,macro!$B:$G,6,FALSE),"")</f>
        <v/>
      </c>
    </row>
    <row r="822" spans="3:9">
      <c r="C822" t="str">
        <f t="shared" si="12"/>
        <v>خدمات و نگهبانی-820</v>
      </c>
      <c r="D822" s="7">
        <v>820</v>
      </c>
      <c r="E822" s="7" t="str">
        <f>IFERROR(VLOOKUP($C822,macro!B:H,7,),"")</f>
        <v/>
      </c>
      <c r="F822" s="7" t="str">
        <f>IFERROR(VLOOKUP(E822,DATABASE!$B:$C,2,FALSE),"")</f>
        <v/>
      </c>
      <c r="G822" s="7" t="str">
        <f>IFERROR(VLOOKUP(E822,DATABASE!$B:$D,3,FALSE),"")</f>
        <v/>
      </c>
      <c r="H822" s="7" t="str">
        <f>IFERROR(VLOOKUP(C822,macro!$B:$K,10,FALSE),"")</f>
        <v/>
      </c>
      <c r="I822" s="7" t="str">
        <f>IFERROR(VLOOKUP(C822,macro!$B:$G,6,FALSE),"")</f>
        <v/>
      </c>
    </row>
    <row r="823" spans="3:9">
      <c r="C823" t="str">
        <f t="shared" si="12"/>
        <v>خدمات و نگهبانی-821</v>
      </c>
      <c r="D823" s="7">
        <v>821</v>
      </c>
      <c r="E823" s="7" t="str">
        <f>IFERROR(VLOOKUP($C823,macro!B:H,7,),"")</f>
        <v/>
      </c>
      <c r="F823" s="7" t="str">
        <f>IFERROR(VLOOKUP(E823,DATABASE!$B:$C,2,FALSE),"")</f>
        <v/>
      </c>
      <c r="G823" s="7" t="str">
        <f>IFERROR(VLOOKUP(E823,DATABASE!$B:$D,3,FALSE),"")</f>
        <v/>
      </c>
      <c r="H823" s="7" t="str">
        <f>IFERROR(VLOOKUP(C823,macro!$B:$K,10,FALSE),"")</f>
        <v/>
      </c>
      <c r="I823" s="7" t="str">
        <f>IFERROR(VLOOKUP(C823,macro!$B:$G,6,FALSE),"")</f>
        <v/>
      </c>
    </row>
    <row r="824" spans="3:9">
      <c r="C824" t="str">
        <f t="shared" si="12"/>
        <v>خدمات و نگهبانی-822</v>
      </c>
      <c r="D824" s="7">
        <v>822</v>
      </c>
      <c r="E824" s="7" t="str">
        <f>IFERROR(VLOOKUP($C824,macro!B:H,7,),"")</f>
        <v/>
      </c>
      <c r="F824" s="7" t="str">
        <f>IFERROR(VLOOKUP(E824,DATABASE!$B:$C,2,FALSE),"")</f>
        <v/>
      </c>
      <c r="G824" s="7" t="str">
        <f>IFERROR(VLOOKUP(E824,DATABASE!$B:$D,3,FALSE),"")</f>
        <v/>
      </c>
      <c r="H824" s="7" t="str">
        <f>IFERROR(VLOOKUP(C824,macro!$B:$K,10,FALSE),"")</f>
        <v/>
      </c>
      <c r="I824" s="7" t="str">
        <f>IFERROR(VLOOKUP(C824,macro!$B:$G,6,FALSE),"")</f>
        <v/>
      </c>
    </row>
    <row r="825" spans="3:9">
      <c r="C825" t="str">
        <f t="shared" si="12"/>
        <v>خدمات و نگهبانی-823</v>
      </c>
      <c r="D825" s="7">
        <v>823</v>
      </c>
      <c r="E825" s="7" t="str">
        <f>IFERROR(VLOOKUP($C825,macro!B:H,7,),"")</f>
        <v/>
      </c>
      <c r="F825" s="7" t="str">
        <f>IFERROR(VLOOKUP(E825,DATABASE!$B:$C,2,FALSE),"")</f>
        <v/>
      </c>
      <c r="G825" s="7" t="str">
        <f>IFERROR(VLOOKUP(E825,DATABASE!$B:$D,3,FALSE),"")</f>
        <v/>
      </c>
      <c r="H825" s="7" t="str">
        <f>IFERROR(VLOOKUP(C825,macro!$B:$K,10,FALSE),"")</f>
        <v/>
      </c>
      <c r="I825" s="7" t="str">
        <f>IFERROR(VLOOKUP(C825,macro!$B:$G,6,FALSE),"")</f>
        <v/>
      </c>
    </row>
    <row r="826" spans="3:9">
      <c r="C826" t="str">
        <f t="shared" si="12"/>
        <v>خدمات و نگهبانی-824</v>
      </c>
      <c r="D826" s="7">
        <v>824</v>
      </c>
      <c r="E826" s="7" t="str">
        <f>IFERROR(VLOOKUP($C826,macro!B:H,7,),"")</f>
        <v/>
      </c>
      <c r="F826" s="7" t="str">
        <f>IFERROR(VLOOKUP(E826,DATABASE!$B:$C,2,FALSE),"")</f>
        <v/>
      </c>
      <c r="G826" s="7" t="str">
        <f>IFERROR(VLOOKUP(E826,DATABASE!$B:$D,3,FALSE),"")</f>
        <v/>
      </c>
      <c r="H826" s="7" t="str">
        <f>IFERROR(VLOOKUP(C826,macro!$B:$K,10,FALSE),"")</f>
        <v/>
      </c>
      <c r="I826" s="7" t="str">
        <f>IFERROR(VLOOKUP(C826,macro!$B:$G,6,FALSE),"")</f>
        <v/>
      </c>
    </row>
    <row r="827" spans="3:9">
      <c r="C827" t="str">
        <f t="shared" si="12"/>
        <v>خدمات و نگهبانی-825</v>
      </c>
      <c r="D827" s="7">
        <v>825</v>
      </c>
      <c r="E827" s="7" t="str">
        <f>IFERROR(VLOOKUP($C827,macro!B:H,7,),"")</f>
        <v/>
      </c>
      <c r="F827" s="7" t="str">
        <f>IFERROR(VLOOKUP(E827,DATABASE!$B:$C,2,FALSE),"")</f>
        <v/>
      </c>
      <c r="G827" s="7" t="str">
        <f>IFERROR(VLOOKUP(E827,DATABASE!$B:$D,3,FALSE),"")</f>
        <v/>
      </c>
      <c r="H827" s="7" t="str">
        <f>IFERROR(VLOOKUP(C827,macro!$B:$K,10,FALSE),"")</f>
        <v/>
      </c>
      <c r="I827" s="7" t="str">
        <f>IFERROR(VLOOKUP(C827,macro!$B:$G,6,FALSE),"")</f>
        <v/>
      </c>
    </row>
    <row r="828" spans="3:9">
      <c r="C828" t="str">
        <f t="shared" si="12"/>
        <v>خدمات و نگهبانی-826</v>
      </c>
      <c r="D828" s="7">
        <v>826</v>
      </c>
      <c r="E828" s="7" t="str">
        <f>IFERROR(VLOOKUP($C828,macro!B:H,7,),"")</f>
        <v/>
      </c>
      <c r="F828" s="7" t="str">
        <f>IFERROR(VLOOKUP(E828,DATABASE!$B:$C,2,FALSE),"")</f>
        <v/>
      </c>
      <c r="G828" s="7" t="str">
        <f>IFERROR(VLOOKUP(E828,DATABASE!$B:$D,3,FALSE),"")</f>
        <v/>
      </c>
      <c r="H828" s="7" t="str">
        <f>IFERROR(VLOOKUP(C828,macro!$B:$K,10,FALSE),"")</f>
        <v/>
      </c>
      <c r="I828" s="7" t="str">
        <f>IFERROR(VLOOKUP(C828,macro!$B:$G,6,FALSE),"")</f>
        <v/>
      </c>
    </row>
    <row r="829" spans="3:9">
      <c r="C829" t="str">
        <f t="shared" si="12"/>
        <v>خدمات و نگهبانی-827</v>
      </c>
      <c r="D829" s="7">
        <v>827</v>
      </c>
      <c r="E829" s="7" t="str">
        <f>IFERROR(VLOOKUP($C829,macro!B:H,7,),"")</f>
        <v/>
      </c>
      <c r="F829" s="7" t="str">
        <f>IFERROR(VLOOKUP(E829,DATABASE!$B:$C,2,FALSE),"")</f>
        <v/>
      </c>
      <c r="G829" s="7" t="str">
        <f>IFERROR(VLOOKUP(E829,DATABASE!$B:$D,3,FALSE),"")</f>
        <v/>
      </c>
      <c r="H829" s="7" t="str">
        <f>IFERROR(VLOOKUP(C829,macro!$B:$K,10,FALSE),"")</f>
        <v/>
      </c>
      <c r="I829" s="7" t="str">
        <f>IFERROR(VLOOKUP(C829,macro!$B:$G,6,FALSE),"")</f>
        <v/>
      </c>
    </row>
    <row r="830" spans="3:9">
      <c r="C830" t="str">
        <f t="shared" si="12"/>
        <v>خدمات و نگهبانی-828</v>
      </c>
      <c r="D830" s="7">
        <v>828</v>
      </c>
      <c r="E830" s="7" t="str">
        <f>IFERROR(VLOOKUP($C830,macro!B:H,7,),"")</f>
        <v/>
      </c>
      <c r="F830" s="7" t="str">
        <f>IFERROR(VLOOKUP(E830,DATABASE!$B:$C,2,FALSE),"")</f>
        <v/>
      </c>
      <c r="G830" s="7" t="str">
        <f>IFERROR(VLOOKUP(E830,DATABASE!$B:$D,3,FALSE),"")</f>
        <v/>
      </c>
      <c r="H830" s="7" t="str">
        <f>IFERROR(VLOOKUP(C830,macro!$B:$K,10,FALSE),"")</f>
        <v/>
      </c>
      <c r="I830" s="7" t="str">
        <f>IFERROR(VLOOKUP(C830,macro!$B:$G,6,FALSE),"")</f>
        <v/>
      </c>
    </row>
    <row r="831" spans="3:9">
      <c r="C831" t="str">
        <f t="shared" si="12"/>
        <v>خدمات و نگهبانی-829</v>
      </c>
      <c r="D831" s="7">
        <v>829</v>
      </c>
      <c r="E831" s="7" t="str">
        <f>IFERROR(VLOOKUP($C831,macro!B:H,7,),"")</f>
        <v/>
      </c>
      <c r="F831" s="7" t="str">
        <f>IFERROR(VLOOKUP(E831,DATABASE!$B:$C,2,FALSE),"")</f>
        <v/>
      </c>
      <c r="G831" s="7" t="str">
        <f>IFERROR(VLOOKUP(E831,DATABASE!$B:$D,3,FALSE),"")</f>
        <v/>
      </c>
      <c r="H831" s="7" t="str">
        <f>IFERROR(VLOOKUP(C831,macro!$B:$K,10,FALSE),"")</f>
        <v/>
      </c>
      <c r="I831" s="7" t="str">
        <f>IFERROR(VLOOKUP(C831,macro!$B:$G,6,FALSE),"")</f>
        <v/>
      </c>
    </row>
    <row r="832" spans="3:9">
      <c r="C832" t="str">
        <f t="shared" si="12"/>
        <v>خدمات و نگهبانی-830</v>
      </c>
      <c r="D832" s="7">
        <v>830</v>
      </c>
      <c r="E832" s="7" t="str">
        <f>IFERROR(VLOOKUP($C832,macro!B:H,7,),"")</f>
        <v/>
      </c>
      <c r="F832" s="7" t="str">
        <f>IFERROR(VLOOKUP(E832,DATABASE!$B:$C,2,FALSE),"")</f>
        <v/>
      </c>
      <c r="G832" s="7" t="str">
        <f>IFERROR(VLOOKUP(E832,DATABASE!$B:$D,3,FALSE),"")</f>
        <v/>
      </c>
      <c r="H832" s="7" t="str">
        <f>IFERROR(VLOOKUP(C832,macro!$B:$K,10,FALSE),"")</f>
        <v/>
      </c>
      <c r="I832" s="7" t="str">
        <f>IFERROR(VLOOKUP(C832,macro!$B:$G,6,FALSE),"")</f>
        <v/>
      </c>
    </row>
    <row r="833" spans="3:9">
      <c r="C833" t="str">
        <f t="shared" si="12"/>
        <v>خدمات و نگهبانی-831</v>
      </c>
      <c r="D833" s="7">
        <v>831</v>
      </c>
      <c r="E833" s="7" t="str">
        <f>IFERROR(VLOOKUP($C833,macro!B:H,7,),"")</f>
        <v/>
      </c>
      <c r="F833" s="7" t="str">
        <f>IFERROR(VLOOKUP(E833,DATABASE!$B:$C,2,FALSE),"")</f>
        <v/>
      </c>
      <c r="G833" s="7" t="str">
        <f>IFERROR(VLOOKUP(E833,DATABASE!$B:$D,3,FALSE),"")</f>
        <v/>
      </c>
      <c r="H833" s="7" t="str">
        <f>IFERROR(VLOOKUP(C833,macro!$B:$K,10,FALSE),"")</f>
        <v/>
      </c>
      <c r="I833" s="7" t="str">
        <f>IFERROR(VLOOKUP(C833,macro!$B:$G,6,FALSE),"")</f>
        <v/>
      </c>
    </row>
    <row r="834" spans="3:9">
      <c r="C834" t="str">
        <f t="shared" si="12"/>
        <v>خدمات و نگهبانی-832</v>
      </c>
      <c r="D834" s="7">
        <v>832</v>
      </c>
      <c r="E834" s="7" t="str">
        <f>IFERROR(VLOOKUP($C834,macro!B:H,7,),"")</f>
        <v/>
      </c>
      <c r="F834" s="7" t="str">
        <f>IFERROR(VLOOKUP(E834,DATABASE!$B:$C,2,FALSE),"")</f>
        <v/>
      </c>
      <c r="G834" s="7" t="str">
        <f>IFERROR(VLOOKUP(E834,DATABASE!$B:$D,3,FALSE),"")</f>
        <v/>
      </c>
      <c r="H834" s="7" t="str">
        <f>IFERROR(VLOOKUP(C834,macro!$B:$K,10,FALSE),"")</f>
        <v/>
      </c>
      <c r="I834" s="7" t="str">
        <f>IFERROR(VLOOKUP(C834,macro!$B:$G,6,FALSE),"")</f>
        <v/>
      </c>
    </row>
    <row r="835" spans="3:9">
      <c r="C835" t="str">
        <f t="shared" si="12"/>
        <v>خدمات و نگهبانی-833</v>
      </c>
      <c r="D835" s="7">
        <v>833</v>
      </c>
      <c r="E835" s="7" t="str">
        <f>IFERROR(VLOOKUP($C835,macro!B:H,7,),"")</f>
        <v/>
      </c>
      <c r="F835" s="7" t="str">
        <f>IFERROR(VLOOKUP(E835,DATABASE!$B:$C,2,FALSE),"")</f>
        <v/>
      </c>
      <c r="G835" s="7" t="str">
        <f>IFERROR(VLOOKUP(E835,DATABASE!$B:$D,3,FALSE),"")</f>
        <v/>
      </c>
      <c r="H835" s="7" t="str">
        <f>IFERROR(VLOOKUP(C835,macro!$B:$K,10,FALSE),"")</f>
        <v/>
      </c>
      <c r="I835" s="7" t="str">
        <f>IFERROR(VLOOKUP(C835,macro!$B:$G,6,FALSE),"")</f>
        <v/>
      </c>
    </row>
    <row r="836" spans="3:9">
      <c r="C836" t="str">
        <f t="shared" ref="C836:C899" si="13">$B$2&amp;"-"&amp;D836</f>
        <v>خدمات و نگهبانی-834</v>
      </c>
      <c r="D836" s="7">
        <v>834</v>
      </c>
      <c r="E836" s="7" t="str">
        <f>IFERROR(VLOOKUP($C836,macro!B:H,7,),"")</f>
        <v/>
      </c>
      <c r="F836" s="7" t="str">
        <f>IFERROR(VLOOKUP(E836,DATABASE!$B:$C,2,FALSE),"")</f>
        <v/>
      </c>
      <c r="G836" s="7" t="str">
        <f>IFERROR(VLOOKUP(E836,DATABASE!$B:$D,3,FALSE),"")</f>
        <v/>
      </c>
      <c r="H836" s="7" t="str">
        <f>IFERROR(VLOOKUP(C836,macro!$B:$K,10,FALSE),"")</f>
        <v/>
      </c>
      <c r="I836" s="7" t="str">
        <f>IFERROR(VLOOKUP(C836,macro!$B:$G,6,FALSE),"")</f>
        <v/>
      </c>
    </row>
    <row r="837" spans="3:9">
      <c r="C837" t="str">
        <f t="shared" si="13"/>
        <v>خدمات و نگهبانی-835</v>
      </c>
      <c r="D837" s="7">
        <v>835</v>
      </c>
      <c r="E837" s="7" t="str">
        <f>IFERROR(VLOOKUP($C837,macro!B:H,7,),"")</f>
        <v/>
      </c>
      <c r="F837" s="7" t="str">
        <f>IFERROR(VLOOKUP(E837,DATABASE!$B:$C,2,FALSE),"")</f>
        <v/>
      </c>
      <c r="G837" s="7" t="str">
        <f>IFERROR(VLOOKUP(E837,DATABASE!$B:$D,3,FALSE),"")</f>
        <v/>
      </c>
      <c r="H837" s="7" t="str">
        <f>IFERROR(VLOOKUP(C837,macro!$B:$K,10,FALSE),"")</f>
        <v/>
      </c>
      <c r="I837" s="7" t="str">
        <f>IFERROR(VLOOKUP(C837,macro!$B:$G,6,FALSE),"")</f>
        <v/>
      </c>
    </row>
    <row r="838" spans="3:9">
      <c r="C838" t="str">
        <f t="shared" si="13"/>
        <v>خدمات و نگهبانی-836</v>
      </c>
      <c r="D838" s="7">
        <v>836</v>
      </c>
      <c r="E838" s="7" t="str">
        <f>IFERROR(VLOOKUP($C838,macro!B:H,7,),"")</f>
        <v/>
      </c>
      <c r="F838" s="7" t="str">
        <f>IFERROR(VLOOKUP(E838,DATABASE!$B:$C,2,FALSE),"")</f>
        <v/>
      </c>
      <c r="G838" s="7" t="str">
        <f>IFERROR(VLOOKUP(E838,DATABASE!$B:$D,3,FALSE),"")</f>
        <v/>
      </c>
      <c r="H838" s="7" t="str">
        <f>IFERROR(VLOOKUP(C838,macro!$B:$K,10,FALSE),"")</f>
        <v/>
      </c>
      <c r="I838" s="7" t="str">
        <f>IFERROR(VLOOKUP(C838,macro!$B:$G,6,FALSE),"")</f>
        <v/>
      </c>
    </row>
    <row r="839" spans="3:9">
      <c r="C839" t="str">
        <f t="shared" si="13"/>
        <v>خدمات و نگهبانی-837</v>
      </c>
      <c r="D839" s="7">
        <v>837</v>
      </c>
      <c r="E839" s="7" t="str">
        <f>IFERROR(VLOOKUP($C839,macro!B:H,7,),"")</f>
        <v/>
      </c>
      <c r="F839" s="7" t="str">
        <f>IFERROR(VLOOKUP(E839,DATABASE!$B:$C,2,FALSE),"")</f>
        <v/>
      </c>
      <c r="G839" s="7" t="str">
        <f>IFERROR(VLOOKUP(E839,DATABASE!$B:$D,3,FALSE),"")</f>
        <v/>
      </c>
      <c r="H839" s="7" t="str">
        <f>IFERROR(VLOOKUP(C839,macro!$B:$K,10,FALSE),"")</f>
        <v/>
      </c>
      <c r="I839" s="7" t="str">
        <f>IFERROR(VLOOKUP(C839,macro!$B:$G,6,FALSE),"")</f>
        <v/>
      </c>
    </row>
    <row r="840" spans="3:9">
      <c r="C840" t="str">
        <f t="shared" si="13"/>
        <v>خدمات و نگهبانی-838</v>
      </c>
      <c r="D840" s="7">
        <v>838</v>
      </c>
      <c r="E840" s="7" t="str">
        <f>IFERROR(VLOOKUP($C840,macro!B:H,7,),"")</f>
        <v/>
      </c>
      <c r="F840" s="7" t="str">
        <f>IFERROR(VLOOKUP(E840,DATABASE!$B:$C,2,FALSE),"")</f>
        <v/>
      </c>
      <c r="G840" s="7" t="str">
        <f>IFERROR(VLOOKUP(E840,DATABASE!$B:$D,3,FALSE),"")</f>
        <v/>
      </c>
      <c r="H840" s="7" t="str">
        <f>IFERROR(VLOOKUP(C840,macro!$B:$K,10,FALSE),"")</f>
        <v/>
      </c>
      <c r="I840" s="7" t="str">
        <f>IFERROR(VLOOKUP(C840,macro!$B:$G,6,FALSE),"")</f>
        <v/>
      </c>
    </row>
    <row r="841" spans="3:9">
      <c r="C841" t="str">
        <f t="shared" si="13"/>
        <v>خدمات و نگهبانی-839</v>
      </c>
      <c r="D841" s="7">
        <v>839</v>
      </c>
      <c r="E841" s="7" t="str">
        <f>IFERROR(VLOOKUP($C841,macro!B:H,7,),"")</f>
        <v/>
      </c>
      <c r="F841" s="7" t="str">
        <f>IFERROR(VLOOKUP(E841,DATABASE!$B:$C,2,FALSE),"")</f>
        <v/>
      </c>
      <c r="G841" s="7" t="str">
        <f>IFERROR(VLOOKUP(E841,DATABASE!$B:$D,3,FALSE),"")</f>
        <v/>
      </c>
      <c r="H841" s="7" t="str">
        <f>IFERROR(VLOOKUP(C841,macro!$B:$K,10,FALSE),"")</f>
        <v/>
      </c>
      <c r="I841" s="7" t="str">
        <f>IFERROR(VLOOKUP(C841,macro!$B:$G,6,FALSE),"")</f>
        <v/>
      </c>
    </row>
    <row r="842" spans="3:9">
      <c r="C842" t="str">
        <f t="shared" si="13"/>
        <v>خدمات و نگهبانی-840</v>
      </c>
      <c r="D842" s="7">
        <v>840</v>
      </c>
      <c r="E842" s="7" t="str">
        <f>IFERROR(VLOOKUP($C842,macro!B:H,7,),"")</f>
        <v/>
      </c>
      <c r="F842" s="7" t="str">
        <f>IFERROR(VLOOKUP(E842,DATABASE!$B:$C,2,FALSE),"")</f>
        <v/>
      </c>
      <c r="G842" s="7" t="str">
        <f>IFERROR(VLOOKUP(E842,DATABASE!$B:$D,3,FALSE),"")</f>
        <v/>
      </c>
      <c r="H842" s="7" t="str">
        <f>IFERROR(VLOOKUP(C842,macro!$B:$K,10,FALSE),"")</f>
        <v/>
      </c>
      <c r="I842" s="7" t="str">
        <f>IFERROR(VLOOKUP(C842,macro!$B:$G,6,FALSE),"")</f>
        <v/>
      </c>
    </row>
    <row r="843" spans="3:9">
      <c r="C843" t="str">
        <f t="shared" si="13"/>
        <v>خدمات و نگهبانی-841</v>
      </c>
      <c r="D843" s="7">
        <v>841</v>
      </c>
      <c r="E843" s="7" t="str">
        <f>IFERROR(VLOOKUP($C843,macro!B:H,7,),"")</f>
        <v/>
      </c>
      <c r="F843" s="7" t="str">
        <f>IFERROR(VLOOKUP(E843,DATABASE!$B:$C,2,FALSE),"")</f>
        <v/>
      </c>
      <c r="G843" s="7" t="str">
        <f>IFERROR(VLOOKUP(E843,DATABASE!$B:$D,3,FALSE),"")</f>
        <v/>
      </c>
      <c r="H843" s="7" t="str">
        <f>IFERROR(VLOOKUP(C843,macro!$B:$K,10,FALSE),"")</f>
        <v/>
      </c>
      <c r="I843" s="7" t="str">
        <f>IFERROR(VLOOKUP(C843,macro!$B:$G,6,FALSE),"")</f>
        <v/>
      </c>
    </row>
    <row r="844" spans="3:9">
      <c r="C844" t="str">
        <f t="shared" si="13"/>
        <v>خدمات و نگهبانی-842</v>
      </c>
      <c r="D844" s="7">
        <v>842</v>
      </c>
      <c r="E844" s="7" t="str">
        <f>IFERROR(VLOOKUP($C844,macro!B:H,7,),"")</f>
        <v/>
      </c>
      <c r="F844" s="7" t="str">
        <f>IFERROR(VLOOKUP(E844,DATABASE!$B:$C,2,FALSE),"")</f>
        <v/>
      </c>
      <c r="G844" s="7" t="str">
        <f>IFERROR(VLOOKUP(E844,DATABASE!$B:$D,3,FALSE),"")</f>
        <v/>
      </c>
      <c r="H844" s="7" t="str">
        <f>IFERROR(VLOOKUP(C844,macro!$B:$K,10,FALSE),"")</f>
        <v/>
      </c>
      <c r="I844" s="7" t="str">
        <f>IFERROR(VLOOKUP(C844,macro!$B:$G,6,FALSE),"")</f>
        <v/>
      </c>
    </row>
    <row r="845" spans="3:9">
      <c r="C845" t="str">
        <f t="shared" si="13"/>
        <v>خدمات و نگهبانی-843</v>
      </c>
      <c r="D845" s="7">
        <v>843</v>
      </c>
      <c r="E845" s="7" t="str">
        <f>IFERROR(VLOOKUP($C845,macro!B:H,7,),"")</f>
        <v/>
      </c>
      <c r="F845" s="7" t="str">
        <f>IFERROR(VLOOKUP(E845,DATABASE!$B:$C,2,FALSE),"")</f>
        <v/>
      </c>
      <c r="G845" s="7" t="str">
        <f>IFERROR(VLOOKUP(E845,DATABASE!$B:$D,3,FALSE),"")</f>
        <v/>
      </c>
      <c r="H845" s="7" t="str">
        <f>IFERROR(VLOOKUP(C845,macro!$B:$K,10,FALSE),"")</f>
        <v/>
      </c>
      <c r="I845" s="7" t="str">
        <f>IFERROR(VLOOKUP(C845,macro!$B:$G,6,FALSE),"")</f>
        <v/>
      </c>
    </row>
    <row r="846" spans="3:9">
      <c r="C846" t="str">
        <f t="shared" si="13"/>
        <v>خدمات و نگهبانی-844</v>
      </c>
      <c r="D846" s="7">
        <v>844</v>
      </c>
      <c r="E846" s="7" t="str">
        <f>IFERROR(VLOOKUP($C846,macro!B:H,7,),"")</f>
        <v/>
      </c>
      <c r="F846" s="7" t="str">
        <f>IFERROR(VLOOKUP(E846,DATABASE!$B:$C,2,FALSE),"")</f>
        <v/>
      </c>
      <c r="G846" s="7" t="str">
        <f>IFERROR(VLOOKUP(E846,DATABASE!$B:$D,3,FALSE),"")</f>
        <v/>
      </c>
      <c r="H846" s="7" t="str">
        <f>IFERROR(VLOOKUP(C846,macro!$B:$K,10,FALSE),"")</f>
        <v/>
      </c>
      <c r="I846" s="7" t="str">
        <f>IFERROR(VLOOKUP(C846,macro!$B:$G,6,FALSE),"")</f>
        <v/>
      </c>
    </row>
    <row r="847" spans="3:9">
      <c r="C847" t="str">
        <f t="shared" si="13"/>
        <v>خدمات و نگهبانی-845</v>
      </c>
      <c r="D847" s="7">
        <v>845</v>
      </c>
      <c r="E847" s="7" t="str">
        <f>IFERROR(VLOOKUP($C847,macro!B:H,7,),"")</f>
        <v/>
      </c>
      <c r="F847" s="7" t="str">
        <f>IFERROR(VLOOKUP(E847,DATABASE!$B:$C,2,FALSE),"")</f>
        <v/>
      </c>
      <c r="G847" s="7" t="str">
        <f>IFERROR(VLOOKUP(E847,DATABASE!$B:$D,3,FALSE),"")</f>
        <v/>
      </c>
      <c r="H847" s="7" t="str">
        <f>IFERROR(VLOOKUP(C847,macro!$B:$K,10,FALSE),"")</f>
        <v/>
      </c>
      <c r="I847" s="7" t="str">
        <f>IFERROR(VLOOKUP(C847,macro!$B:$G,6,FALSE),"")</f>
        <v/>
      </c>
    </row>
    <row r="848" spans="3:9">
      <c r="C848" t="str">
        <f t="shared" si="13"/>
        <v>خدمات و نگهبانی-846</v>
      </c>
      <c r="D848" s="7">
        <v>846</v>
      </c>
      <c r="E848" s="7" t="str">
        <f>IFERROR(VLOOKUP($C848,macro!B:H,7,),"")</f>
        <v/>
      </c>
      <c r="F848" s="7" t="str">
        <f>IFERROR(VLOOKUP(E848,DATABASE!$B:$C,2,FALSE),"")</f>
        <v/>
      </c>
      <c r="G848" s="7" t="str">
        <f>IFERROR(VLOOKUP(E848,DATABASE!$B:$D,3,FALSE),"")</f>
        <v/>
      </c>
      <c r="H848" s="7" t="str">
        <f>IFERROR(VLOOKUP(C848,macro!$B:$K,10,FALSE),"")</f>
        <v/>
      </c>
      <c r="I848" s="7" t="str">
        <f>IFERROR(VLOOKUP(C848,macro!$B:$G,6,FALSE),"")</f>
        <v/>
      </c>
    </row>
    <row r="849" spans="3:9">
      <c r="C849" t="str">
        <f t="shared" si="13"/>
        <v>خدمات و نگهبانی-847</v>
      </c>
      <c r="D849" s="7">
        <v>847</v>
      </c>
      <c r="E849" s="7" t="str">
        <f>IFERROR(VLOOKUP($C849,macro!B:H,7,),"")</f>
        <v/>
      </c>
      <c r="F849" s="7" t="str">
        <f>IFERROR(VLOOKUP(E849,DATABASE!$B:$C,2,FALSE),"")</f>
        <v/>
      </c>
      <c r="G849" s="7" t="str">
        <f>IFERROR(VLOOKUP(E849,DATABASE!$B:$D,3,FALSE),"")</f>
        <v/>
      </c>
      <c r="H849" s="7" t="str">
        <f>IFERROR(VLOOKUP(C849,macro!$B:$K,10,FALSE),"")</f>
        <v/>
      </c>
      <c r="I849" s="7" t="str">
        <f>IFERROR(VLOOKUP(C849,macro!$B:$G,6,FALSE),"")</f>
        <v/>
      </c>
    </row>
    <row r="850" spans="3:9">
      <c r="C850" t="str">
        <f t="shared" si="13"/>
        <v>خدمات و نگهبانی-848</v>
      </c>
      <c r="D850" s="7">
        <v>848</v>
      </c>
      <c r="E850" s="7" t="str">
        <f>IFERROR(VLOOKUP($C850,macro!B:H,7,),"")</f>
        <v/>
      </c>
      <c r="F850" s="7" t="str">
        <f>IFERROR(VLOOKUP(E850,DATABASE!$B:$C,2,FALSE),"")</f>
        <v/>
      </c>
      <c r="G850" s="7" t="str">
        <f>IFERROR(VLOOKUP(E850,DATABASE!$B:$D,3,FALSE),"")</f>
        <v/>
      </c>
      <c r="H850" s="7" t="str">
        <f>IFERROR(VLOOKUP(C850,macro!$B:$K,10,FALSE),"")</f>
        <v/>
      </c>
      <c r="I850" s="7" t="str">
        <f>IFERROR(VLOOKUP(C850,macro!$B:$G,6,FALSE),"")</f>
        <v/>
      </c>
    </row>
    <row r="851" spans="3:9">
      <c r="C851" t="str">
        <f t="shared" si="13"/>
        <v>خدمات و نگهبانی-849</v>
      </c>
      <c r="D851" s="7">
        <v>849</v>
      </c>
      <c r="E851" s="7" t="str">
        <f>IFERROR(VLOOKUP($C851,macro!B:H,7,),"")</f>
        <v/>
      </c>
      <c r="F851" s="7" t="str">
        <f>IFERROR(VLOOKUP(E851,DATABASE!$B:$C,2,FALSE),"")</f>
        <v/>
      </c>
      <c r="G851" s="7" t="str">
        <f>IFERROR(VLOOKUP(E851,DATABASE!$B:$D,3,FALSE),"")</f>
        <v/>
      </c>
      <c r="H851" s="7" t="str">
        <f>IFERROR(VLOOKUP(C851,macro!$B:$K,10,FALSE),"")</f>
        <v/>
      </c>
      <c r="I851" s="7" t="str">
        <f>IFERROR(VLOOKUP(C851,macro!$B:$G,6,FALSE),"")</f>
        <v/>
      </c>
    </row>
    <row r="852" spans="3:9">
      <c r="C852" t="str">
        <f t="shared" si="13"/>
        <v>خدمات و نگهبانی-850</v>
      </c>
      <c r="D852" s="7">
        <v>850</v>
      </c>
      <c r="E852" s="7" t="str">
        <f>IFERROR(VLOOKUP($C852,macro!B:H,7,),"")</f>
        <v/>
      </c>
      <c r="F852" s="7" t="str">
        <f>IFERROR(VLOOKUP(E852,DATABASE!$B:$C,2,FALSE),"")</f>
        <v/>
      </c>
      <c r="G852" s="7" t="str">
        <f>IFERROR(VLOOKUP(E852,DATABASE!$B:$D,3,FALSE),"")</f>
        <v/>
      </c>
      <c r="H852" s="7" t="str">
        <f>IFERROR(VLOOKUP(C852,macro!$B:$K,10,FALSE),"")</f>
        <v/>
      </c>
      <c r="I852" s="7" t="str">
        <f>IFERROR(VLOOKUP(C852,macro!$B:$G,6,FALSE),"")</f>
        <v/>
      </c>
    </row>
    <row r="853" spans="3:9">
      <c r="C853" t="str">
        <f t="shared" si="13"/>
        <v>خدمات و نگهبانی-851</v>
      </c>
      <c r="D853" s="7">
        <v>851</v>
      </c>
      <c r="E853" s="7" t="str">
        <f>IFERROR(VLOOKUP($C853,macro!B:H,7,),"")</f>
        <v/>
      </c>
      <c r="F853" s="7" t="str">
        <f>IFERROR(VLOOKUP(E853,DATABASE!$B:$C,2,FALSE),"")</f>
        <v/>
      </c>
      <c r="G853" s="7" t="str">
        <f>IFERROR(VLOOKUP(E853,DATABASE!$B:$D,3,FALSE),"")</f>
        <v/>
      </c>
      <c r="H853" s="7" t="str">
        <f>IFERROR(VLOOKUP(C853,macro!$B:$K,10,FALSE),"")</f>
        <v/>
      </c>
      <c r="I853" s="7" t="str">
        <f>IFERROR(VLOOKUP(C853,macro!$B:$G,6,FALSE),"")</f>
        <v/>
      </c>
    </row>
    <row r="854" spans="3:9">
      <c r="C854" t="str">
        <f t="shared" si="13"/>
        <v>خدمات و نگهبانی-852</v>
      </c>
      <c r="D854" s="7">
        <v>852</v>
      </c>
      <c r="E854" s="7" t="str">
        <f>IFERROR(VLOOKUP($C854,macro!B:H,7,),"")</f>
        <v/>
      </c>
      <c r="F854" s="7" t="str">
        <f>IFERROR(VLOOKUP(E854,DATABASE!$B:$C,2,FALSE),"")</f>
        <v/>
      </c>
      <c r="G854" s="7" t="str">
        <f>IFERROR(VLOOKUP(E854,DATABASE!$B:$D,3,FALSE),"")</f>
        <v/>
      </c>
      <c r="H854" s="7" t="str">
        <f>IFERROR(VLOOKUP(C854,macro!$B:$K,10,FALSE),"")</f>
        <v/>
      </c>
      <c r="I854" s="7" t="str">
        <f>IFERROR(VLOOKUP(C854,macro!$B:$G,6,FALSE),"")</f>
        <v/>
      </c>
    </row>
    <row r="855" spans="3:9">
      <c r="C855" t="str">
        <f t="shared" si="13"/>
        <v>خدمات و نگهبانی-853</v>
      </c>
      <c r="D855" s="7">
        <v>853</v>
      </c>
      <c r="E855" s="7" t="str">
        <f>IFERROR(VLOOKUP($C855,macro!B:H,7,),"")</f>
        <v/>
      </c>
      <c r="F855" s="7" t="str">
        <f>IFERROR(VLOOKUP(E855,DATABASE!$B:$C,2,FALSE),"")</f>
        <v/>
      </c>
      <c r="G855" s="7" t="str">
        <f>IFERROR(VLOOKUP(E855,DATABASE!$B:$D,3,FALSE),"")</f>
        <v/>
      </c>
      <c r="H855" s="7" t="str">
        <f>IFERROR(VLOOKUP(C855,macro!$B:$K,10,FALSE),"")</f>
        <v/>
      </c>
      <c r="I855" s="7" t="str">
        <f>IFERROR(VLOOKUP(C855,macro!$B:$G,6,FALSE),"")</f>
        <v/>
      </c>
    </row>
    <row r="856" spans="3:9">
      <c r="C856" t="str">
        <f t="shared" si="13"/>
        <v>خدمات و نگهبانی-854</v>
      </c>
      <c r="D856" s="7">
        <v>854</v>
      </c>
      <c r="E856" s="7" t="str">
        <f>IFERROR(VLOOKUP($C856,macro!B:H,7,),"")</f>
        <v/>
      </c>
      <c r="F856" s="7" t="str">
        <f>IFERROR(VLOOKUP(E856,DATABASE!$B:$C,2,FALSE),"")</f>
        <v/>
      </c>
      <c r="G856" s="7" t="str">
        <f>IFERROR(VLOOKUP(E856,DATABASE!$B:$D,3,FALSE),"")</f>
        <v/>
      </c>
      <c r="H856" s="7" t="str">
        <f>IFERROR(VLOOKUP(C856,macro!$B:$K,10,FALSE),"")</f>
        <v/>
      </c>
      <c r="I856" s="7" t="str">
        <f>IFERROR(VLOOKUP(C856,macro!$B:$G,6,FALSE),"")</f>
        <v/>
      </c>
    </row>
    <row r="857" spans="3:9">
      <c r="C857" t="str">
        <f t="shared" si="13"/>
        <v>خدمات و نگهبانی-855</v>
      </c>
      <c r="D857" s="7">
        <v>855</v>
      </c>
      <c r="E857" s="7" t="str">
        <f>IFERROR(VLOOKUP($C857,macro!B:H,7,),"")</f>
        <v/>
      </c>
      <c r="F857" s="7" t="str">
        <f>IFERROR(VLOOKUP(E857,DATABASE!$B:$C,2,FALSE),"")</f>
        <v/>
      </c>
      <c r="G857" s="7" t="str">
        <f>IFERROR(VLOOKUP(E857,DATABASE!$B:$D,3,FALSE),"")</f>
        <v/>
      </c>
      <c r="H857" s="7" t="str">
        <f>IFERROR(VLOOKUP(C857,macro!$B:$K,10,FALSE),"")</f>
        <v/>
      </c>
      <c r="I857" s="7" t="str">
        <f>IFERROR(VLOOKUP(C857,macro!$B:$G,6,FALSE),"")</f>
        <v/>
      </c>
    </row>
    <row r="858" spans="3:9">
      <c r="C858" t="str">
        <f t="shared" si="13"/>
        <v>خدمات و نگهبانی-856</v>
      </c>
      <c r="D858" s="7">
        <v>856</v>
      </c>
      <c r="E858" s="7" t="str">
        <f>IFERROR(VLOOKUP($C858,macro!B:H,7,),"")</f>
        <v/>
      </c>
      <c r="F858" s="7" t="str">
        <f>IFERROR(VLOOKUP(E858,DATABASE!$B:$C,2,FALSE),"")</f>
        <v/>
      </c>
      <c r="G858" s="7" t="str">
        <f>IFERROR(VLOOKUP(E858,DATABASE!$B:$D,3,FALSE),"")</f>
        <v/>
      </c>
      <c r="H858" s="7" t="str">
        <f>IFERROR(VLOOKUP(C858,macro!$B:$K,10,FALSE),"")</f>
        <v/>
      </c>
      <c r="I858" s="7" t="str">
        <f>IFERROR(VLOOKUP(C858,macro!$B:$G,6,FALSE),"")</f>
        <v/>
      </c>
    </row>
    <row r="859" spans="3:9">
      <c r="C859" t="str">
        <f t="shared" si="13"/>
        <v>خدمات و نگهبانی-857</v>
      </c>
      <c r="D859" s="7">
        <v>857</v>
      </c>
      <c r="E859" s="7" t="str">
        <f>IFERROR(VLOOKUP($C859,macro!B:H,7,),"")</f>
        <v/>
      </c>
      <c r="F859" s="7" t="str">
        <f>IFERROR(VLOOKUP(E859,DATABASE!$B:$C,2,FALSE),"")</f>
        <v/>
      </c>
      <c r="G859" s="7" t="str">
        <f>IFERROR(VLOOKUP(E859,DATABASE!$B:$D,3,FALSE),"")</f>
        <v/>
      </c>
      <c r="H859" s="7" t="str">
        <f>IFERROR(VLOOKUP(C859,macro!$B:$K,10,FALSE),"")</f>
        <v/>
      </c>
      <c r="I859" s="7" t="str">
        <f>IFERROR(VLOOKUP(C859,macro!$B:$G,6,FALSE),"")</f>
        <v/>
      </c>
    </row>
    <row r="860" spans="3:9">
      <c r="C860" t="str">
        <f t="shared" si="13"/>
        <v>خدمات و نگهبانی-858</v>
      </c>
      <c r="D860" s="7">
        <v>858</v>
      </c>
      <c r="E860" s="7" t="str">
        <f>IFERROR(VLOOKUP($C860,macro!B:H,7,),"")</f>
        <v/>
      </c>
      <c r="F860" s="7" t="str">
        <f>IFERROR(VLOOKUP(E860,DATABASE!$B:$C,2,FALSE),"")</f>
        <v/>
      </c>
      <c r="G860" s="7" t="str">
        <f>IFERROR(VLOOKUP(E860,DATABASE!$B:$D,3,FALSE),"")</f>
        <v/>
      </c>
      <c r="H860" s="7" t="str">
        <f>IFERROR(VLOOKUP(C860,macro!$B:$K,10,FALSE),"")</f>
        <v/>
      </c>
      <c r="I860" s="7" t="str">
        <f>IFERROR(VLOOKUP(C860,macro!$B:$G,6,FALSE),"")</f>
        <v/>
      </c>
    </row>
    <row r="861" spans="3:9">
      <c r="C861" t="str">
        <f t="shared" si="13"/>
        <v>خدمات و نگهبانی-859</v>
      </c>
      <c r="D861" s="7">
        <v>859</v>
      </c>
      <c r="E861" s="7" t="str">
        <f>IFERROR(VLOOKUP($C861,macro!B:H,7,),"")</f>
        <v/>
      </c>
      <c r="F861" s="7" t="str">
        <f>IFERROR(VLOOKUP(E861,DATABASE!$B:$C,2,FALSE),"")</f>
        <v/>
      </c>
      <c r="G861" s="7" t="str">
        <f>IFERROR(VLOOKUP(E861,DATABASE!$B:$D,3,FALSE),"")</f>
        <v/>
      </c>
      <c r="H861" s="7" t="str">
        <f>IFERROR(VLOOKUP(C861,macro!$B:$K,10,FALSE),"")</f>
        <v/>
      </c>
      <c r="I861" s="7" t="str">
        <f>IFERROR(VLOOKUP(C861,macro!$B:$G,6,FALSE),"")</f>
        <v/>
      </c>
    </row>
    <row r="862" spans="3:9">
      <c r="C862" t="str">
        <f t="shared" si="13"/>
        <v>خدمات و نگهبانی-860</v>
      </c>
      <c r="D862" s="7">
        <v>860</v>
      </c>
      <c r="E862" s="7" t="str">
        <f>IFERROR(VLOOKUP($C862,macro!B:H,7,),"")</f>
        <v/>
      </c>
      <c r="F862" s="7" t="str">
        <f>IFERROR(VLOOKUP(E862,DATABASE!$B:$C,2,FALSE),"")</f>
        <v/>
      </c>
      <c r="G862" s="7" t="str">
        <f>IFERROR(VLOOKUP(E862,DATABASE!$B:$D,3,FALSE),"")</f>
        <v/>
      </c>
      <c r="H862" s="7" t="str">
        <f>IFERROR(VLOOKUP(C862,macro!$B:$K,10,FALSE),"")</f>
        <v/>
      </c>
      <c r="I862" s="7" t="str">
        <f>IFERROR(VLOOKUP(C862,macro!$B:$G,6,FALSE),"")</f>
        <v/>
      </c>
    </row>
    <row r="863" spans="3:9">
      <c r="C863" t="str">
        <f t="shared" si="13"/>
        <v>خدمات و نگهبانی-861</v>
      </c>
      <c r="D863" s="7">
        <v>861</v>
      </c>
      <c r="E863" s="7" t="str">
        <f>IFERROR(VLOOKUP($C863,macro!B:H,7,),"")</f>
        <v/>
      </c>
      <c r="F863" s="7" t="str">
        <f>IFERROR(VLOOKUP(E863,DATABASE!$B:$C,2,FALSE),"")</f>
        <v/>
      </c>
      <c r="G863" s="7" t="str">
        <f>IFERROR(VLOOKUP(E863,DATABASE!$B:$D,3,FALSE),"")</f>
        <v/>
      </c>
      <c r="H863" s="7" t="str">
        <f>IFERROR(VLOOKUP(C863,macro!$B:$K,10,FALSE),"")</f>
        <v/>
      </c>
      <c r="I863" s="7" t="str">
        <f>IFERROR(VLOOKUP(C863,macro!$B:$G,6,FALSE),"")</f>
        <v/>
      </c>
    </row>
    <row r="864" spans="3:9">
      <c r="C864" t="str">
        <f t="shared" si="13"/>
        <v>خدمات و نگهبانی-862</v>
      </c>
      <c r="D864" s="7">
        <v>862</v>
      </c>
      <c r="E864" s="7" t="str">
        <f>IFERROR(VLOOKUP($C864,macro!B:H,7,),"")</f>
        <v/>
      </c>
      <c r="F864" s="7" t="str">
        <f>IFERROR(VLOOKUP(E864,DATABASE!$B:$C,2,FALSE),"")</f>
        <v/>
      </c>
      <c r="G864" s="7" t="str">
        <f>IFERROR(VLOOKUP(E864,DATABASE!$B:$D,3,FALSE),"")</f>
        <v/>
      </c>
      <c r="H864" s="7" t="str">
        <f>IFERROR(VLOOKUP(C864,macro!$B:$K,10,FALSE),"")</f>
        <v/>
      </c>
      <c r="I864" s="7" t="str">
        <f>IFERROR(VLOOKUP(C864,macro!$B:$G,6,FALSE),"")</f>
        <v/>
      </c>
    </row>
    <row r="865" spans="3:9">
      <c r="C865" t="str">
        <f t="shared" si="13"/>
        <v>خدمات و نگهبانی-863</v>
      </c>
      <c r="D865" s="7">
        <v>863</v>
      </c>
      <c r="E865" s="7" t="str">
        <f>IFERROR(VLOOKUP($C865,macro!B:H,7,),"")</f>
        <v/>
      </c>
      <c r="F865" s="7" t="str">
        <f>IFERROR(VLOOKUP(E865,DATABASE!$B:$C,2,FALSE),"")</f>
        <v/>
      </c>
      <c r="G865" s="7" t="str">
        <f>IFERROR(VLOOKUP(E865,DATABASE!$B:$D,3,FALSE),"")</f>
        <v/>
      </c>
      <c r="H865" s="7" t="str">
        <f>IFERROR(VLOOKUP(C865,macro!$B:$K,10,FALSE),"")</f>
        <v/>
      </c>
      <c r="I865" s="7" t="str">
        <f>IFERROR(VLOOKUP(C865,macro!$B:$G,6,FALSE),"")</f>
        <v/>
      </c>
    </row>
    <row r="866" spans="3:9">
      <c r="C866" t="str">
        <f t="shared" si="13"/>
        <v>خدمات و نگهبانی-864</v>
      </c>
      <c r="D866" s="7">
        <v>864</v>
      </c>
      <c r="E866" s="7" t="str">
        <f>IFERROR(VLOOKUP($C866,macro!B:H,7,),"")</f>
        <v/>
      </c>
      <c r="F866" s="7" t="str">
        <f>IFERROR(VLOOKUP(E866,DATABASE!$B:$C,2,FALSE),"")</f>
        <v/>
      </c>
      <c r="G866" s="7" t="str">
        <f>IFERROR(VLOOKUP(E866,DATABASE!$B:$D,3,FALSE),"")</f>
        <v/>
      </c>
      <c r="H866" s="7" t="str">
        <f>IFERROR(VLOOKUP(C866,macro!$B:$K,10,FALSE),"")</f>
        <v/>
      </c>
      <c r="I866" s="7" t="str">
        <f>IFERROR(VLOOKUP(C866,macro!$B:$G,6,FALSE),"")</f>
        <v/>
      </c>
    </row>
    <row r="867" spans="3:9">
      <c r="C867" t="str">
        <f t="shared" si="13"/>
        <v>خدمات و نگهبانی-865</v>
      </c>
      <c r="D867" s="7">
        <v>865</v>
      </c>
      <c r="E867" s="7" t="str">
        <f>IFERROR(VLOOKUP($C867,macro!B:H,7,),"")</f>
        <v/>
      </c>
      <c r="F867" s="7" t="str">
        <f>IFERROR(VLOOKUP(E867,DATABASE!$B:$C,2,FALSE),"")</f>
        <v/>
      </c>
      <c r="G867" s="7" t="str">
        <f>IFERROR(VLOOKUP(E867,DATABASE!$B:$D,3,FALSE),"")</f>
        <v/>
      </c>
      <c r="H867" s="7" t="str">
        <f>IFERROR(VLOOKUP(C867,macro!$B:$K,10,FALSE),"")</f>
        <v/>
      </c>
      <c r="I867" s="7" t="str">
        <f>IFERROR(VLOOKUP(C867,macro!$B:$G,6,FALSE),"")</f>
        <v/>
      </c>
    </row>
    <row r="868" spans="3:9">
      <c r="C868" t="str">
        <f t="shared" si="13"/>
        <v>خدمات و نگهبانی-866</v>
      </c>
      <c r="D868" s="7">
        <v>866</v>
      </c>
      <c r="E868" s="7" t="str">
        <f>IFERROR(VLOOKUP($C868,macro!B:H,7,),"")</f>
        <v/>
      </c>
      <c r="F868" s="7" t="str">
        <f>IFERROR(VLOOKUP(E868,DATABASE!$B:$C,2,FALSE),"")</f>
        <v/>
      </c>
      <c r="G868" s="7" t="str">
        <f>IFERROR(VLOOKUP(E868,DATABASE!$B:$D,3,FALSE),"")</f>
        <v/>
      </c>
      <c r="H868" s="7" t="str">
        <f>IFERROR(VLOOKUP(C868,macro!$B:$K,10,FALSE),"")</f>
        <v/>
      </c>
      <c r="I868" s="7" t="str">
        <f>IFERROR(VLOOKUP(C868,macro!$B:$G,6,FALSE),"")</f>
        <v/>
      </c>
    </row>
    <row r="869" spans="3:9">
      <c r="C869" t="str">
        <f t="shared" si="13"/>
        <v>خدمات و نگهبانی-867</v>
      </c>
      <c r="D869" s="7">
        <v>867</v>
      </c>
      <c r="E869" s="7" t="str">
        <f>IFERROR(VLOOKUP($C869,macro!B:H,7,),"")</f>
        <v/>
      </c>
      <c r="F869" s="7" t="str">
        <f>IFERROR(VLOOKUP(E869,DATABASE!$B:$C,2,FALSE),"")</f>
        <v/>
      </c>
      <c r="G869" s="7" t="str">
        <f>IFERROR(VLOOKUP(E869,DATABASE!$B:$D,3,FALSE),"")</f>
        <v/>
      </c>
      <c r="H869" s="7" t="str">
        <f>IFERROR(VLOOKUP(C869,macro!$B:$K,10,FALSE),"")</f>
        <v/>
      </c>
      <c r="I869" s="7" t="str">
        <f>IFERROR(VLOOKUP(C869,macro!$B:$G,6,FALSE),"")</f>
        <v/>
      </c>
    </row>
    <row r="870" spans="3:9">
      <c r="C870" t="str">
        <f t="shared" si="13"/>
        <v>خدمات و نگهبانی-868</v>
      </c>
      <c r="D870" s="7">
        <v>868</v>
      </c>
      <c r="E870" s="7" t="str">
        <f>IFERROR(VLOOKUP($C870,macro!B:H,7,),"")</f>
        <v/>
      </c>
      <c r="F870" s="7" t="str">
        <f>IFERROR(VLOOKUP(E870,DATABASE!$B:$C,2,FALSE),"")</f>
        <v/>
      </c>
      <c r="G870" s="7" t="str">
        <f>IFERROR(VLOOKUP(E870,DATABASE!$B:$D,3,FALSE),"")</f>
        <v/>
      </c>
      <c r="H870" s="7" t="str">
        <f>IFERROR(VLOOKUP(C870,macro!$B:$K,10,FALSE),"")</f>
        <v/>
      </c>
      <c r="I870" s="7" t="str">
        <f>IFERROR(VLOOKUP(C870,macro!$B:$G,6,FALSE),"")</f>
        <v/>
      </c>
    </row>
    <row r="871" spans="3:9">
      <c r="C871" t="str">
        <f t="shared" si="13"/>
        <v>خدمات و نگهبانی-869</v>
      </c>
      <c r="D871" s="7">
        <v>869</v>
      </c>
      <c r="E871" s="7" t="str">
        <f>IFERROR(VLOOKUP($C871,macro!B:H,7,),"")</f>
        <v/>
      </c>
      <c r="F871" s="7" t="str">
        <f>IFERROR(VLOOKUP(E871,DATABASE!$B:$C,2,FALSE),"")</f>
        <v/>
      </c>
      <c r="G871" s="7" t="str">
        <f>IFERROR(VLOOKUP(E871,DATABASE!$B:$D,3,FALSE),"")</f>
        <v/>
      </c>
      <c r="H871" s="7" t="str">
        <f>IFERROR(VLOOKUP(C871,macro!$B:$K,10,FALSE),"")</f>
        <v/>
      </c>
      <c r="I871" s="7" t="str">
        <f>IFERROR(VLOOKUP(C871,macro!$B:$G,6,FALSE),"")</f>
        <v/>
      </c>
    </row>
    <row r="872" spans="3:9">
      <c r="C872" t="str">
        <f t="shared" si="13"/>
        <v>خدمات و نگهبانی-870</v>
      </c>
      <c r="D872" s="7">
        <v>870</v>
      </c>
      <c r="E872" s="7" t="str">
        <f>IFERROR(VLOOKUP($C872,macro!B:H,7,),"")</f>
        <v/>
      </c>
      <c r="F872" s="7" t="str">
        <f>IFERROR(VLOOKUP(E872,DATABASE!$B:$C,2,FALSE),"")</f>
        <v/>
      </c>
      <c r="G872" s="7" t="str">
        <f>IFERROR(VLOOKUP(E872,DATABASE!$B:$D,3,FALSE),"")</f>
        <v/>
      </c>
      <c r="H872" s="7" t="str">
        <f>IFERROR(VLOOKUP(C872,macro!$B:$K,10,FALSE),"")</f>
        <v/>
      </c>
      <c r="I872" s="7" t="str">
        <f>IFERROR(VLOOKUP(C872,macro!$B:$G,6,FALSE),"")</f>
        <v/>
      </c>
    </row>
    <row r="873" spans="3:9">
      <c r="C873" t="str">
        <f t="shared" si="13"/>
        <v>خدمات و نگهبانی-871</v>
      </c>
      <c r="D873" s="7">
        <v>871</v>
      </c>
      <c r="E873" s="7" t="str">
        <f>IFERROR(VLOOKUP($C873,macro!B:H,7,),"")</f>
        <v/>
      </c>
      <c r="F873" s="7" t="str">
        <f>IFERROR(VLOOKUP(E873,DATABASE!$B:$C,2,FALSE),"")</f>
        <v/>
      </c>
      <c r="G873" s="7" t="str">
        <f>IFERROR(VLOOKUP(E873,DATABASE!$B:$D,3,FALSE),"")</f>
        <v/>
      </c>
      <c r="H873" s="7" t="str">
        <f>IFERROR(VLOOKUP(C873,macro!$B:$K,10,FALSE),"")</f>
        <v/>
      </c>
      <c r="I873" s="7" t="str">
        <f>IFERROR(VLOOKUP(C873,macro!$B:$G,6,FALSE),"")</f>
        <v/>
      </c>
    </row>
    <row r="874" spans="3:9">
      <c r="C874" t="str">
        <f t="shared" si="13"/>
        <v>خدمات و نگهبانی-872</v>
      </c>
      <c r="D874" s="7">
        <v>872</v>
      </c>
      <c r="E874" s="7" t="str">
        <f>IFERROR(VLOOKUP($C874,macro!B:H,7,),"")</f>
        <v/>
      </c>
      <c r="F874" s="7" t="str">
        <f>IFERROR(VLOOKUP(E874,DATABASE!$B:$C,2,FALSE),"")</f>
        <v/>
      </c>
      <c r="G874" s="7" t="str">
        <f>IFERROR(VLOOKUP(E874,DATABASE!$B:$D,3,FALSE),"")</f>
        <v/>
      </c>
      <c r="H874" s="7" t="str">
        <f>IFERROR(VLOOKUP(C874,macro!$B:$K,10,FALSE),"")</f>
        <v/>
      </c>
      <c r="I874" s="7" t="str">
        <f>IFERROR(VLOOKUP(C874,macro!$B:$G,6,FALSE),"")</f>
        <v/>
      </c>
    </row>
    <row r="875" spans="3:9">
      <c r="C875" t="str">
        <f t="shared" si="13"/>
        <v>خدمات و نگهبانی-873</v>
      </c>
      <c r="D875" s="7">
        <v>873</v>
      </c>
      <c r="E875" s="7" t="str">
        <f>IFERROR(VLOOKUP($C875,macro!B:H,7,),"")</f>
        <v/>
      </c>
      <c r="F875" s="7" t="str">
        <f>IFERROR(VLOOKUP(E875,DATABASE!$B:$C,2,FALSE),"")</f>
        <v/>
      </c>
      <c r="G875" s="7" t="str">
        <f>IFERROR(VLOOKUP(E875,DATABASE!$B:$D,3,FALSE),"")</f>
        <v/>
      </c>
      <c r="H875" s="7" t="str">
        <f>IFERROR(VLOOKUP(C875,macro!$B:$K,10,FALSE),"")</f>
        <v/>
      </c>
      <c r="I875" s="7" t="str">
        <f>IFERROR(VLOOKUP(C875,macro!$B:$G,6,FALSE),"")</f>
        <v/>
      </c>
    </row>
    <row r="876" spans="3:9">
      <c r="C876" t="str">
        <f t="shared" si="13"/>
        <v>خدمات و نگهبانی-874</v>
      </c>
      <c r="D876" s="7">
        <v>874</v>
      </c>
      <c r="E876" s="7" t="str">
        <f>IFERROR(VLOOKUP($C876,macro!B:H,7,),"")</f>
        <v/>
      </c>
      <c r="F876" s="7" t="str">
        <f>IFERROR(VLOOKUP(E876,DATABASE!$B:$C,2,FALSE),"")</f>
        <v/>
      </c>
      <c r="G876" s="7" t="str">
        <f>IFERROR(VLOOKUP(E876,DATABASE!$B:$D,3,FALSE),"")</f>
        <v/>
      </c>
      <c r="H876" s="7" t="str">
        <f>IFERROR(VLOOKUP(C876,macro!$B:$K,10,FALSE),"")</f>
        <v/>
      </c>
      <c r="I876" s="7" t="str">
        <f>IFERROR(VLOOKUP(C876,macro!$B:$G,6,FALSE),"")</f>
        <v/>
      </c>
    </row>
    <row r="877" spans="3:9">
      <c r="C877" t="str">
        <f t="shared" si="13"/>
        <v>خدمات و نگهبانی-875</v>
      </c>
      <c r="D877" s="7">
        <v>875</v>
      </c>
      <c r="E877" s="7" t="str">
        <f>IFERROR(VLOOKUP($C877,macro!B:H,7,),"")</f>
        <v/>
      </c>
      <c r="F877" s="7" t="str">
        <f>IFERROR(VLOOKUP(E877,DATABASE!$B:$C,2,FALSE),"")</f>
        <v/>
      </c>
      <c r="G877" s="7" t="str">
        <f>IFERROR(VLOOKUP(E877,DATABASE!$B:$D,3,FALSE),"")</f>
        <v/>
      </c>
      <c r="H877" s="7" t="str">
        <f>IFERROR(VLOOKUP(C877,macro!$B:$K,10,FALSE),"")</f>
        <v/>
      </c>
      <c r="I877" s="7" t="str">
        <f>IFERROR(VLOOKUP(C877,macro!$B:$G,6,FALSE),"")</f>
        <v/>
      </c>
    </row>
    <row r="878" spans="3:9">
      <c r="C878" t="str">
        <f t="shared" si="13"/>
        <v>خدمات و نگهبانی-876</v>
      </c>
      <c r="D878" s="7">
        <v>876</v>
      </c>
      <c r="E878" s="7" t="str">
        <f>IFERROR(VLOOKUP($C878,macro!B:H,7,),"")</f>
        <v/>
      </c>
      <c r="F878" s="7" t="str">
        <f>IFERROR(VLOOKUP(E878,DATABASE!$B:$C,2,FALSE),"")</f>
        <v/>
      </c>
      <c r="G878" s="7" t="str">
        <f>IFERROR(VLOOKUP(E878,DATABASE!$B:$D,3,FALSE),"")</f>
        <v/>
      </c>
      <c r="H878" s="7" t="str">
        <f>IFERROR(VLOOKUP(C878,macro!$B:$K,10,FALSE),"")</f>
        <v/>
      </c>
      <c r="I878" s="7" t="str">
        <f>IFERROR(VLOOKUP(C878,macro!$B:$G,6,FALSE),"")</f>
        <v/>
      </c>
    </row>
    <row r="879" spans="3:9">
      <c r="C879" t="str">
        <f t="shared" si="13"/>
        <v>خدمات و نگهبانی-877</v>
      </c>
      <c r="D879" s="7">
        <v>877</v>
      </c>
      <c r="E879" s="7" t="str">
        <f>IFERROR(VLOOKUP($C879,macro!B:H,7,),"")</f>
        <v/>
      </c>
      <c r="F879" s="7" t="str">
        <f>IFERROR(VLOOKUP(E879,DATABASE!$B:$C,2,FALSE),"")</f>
        <v/>
      </c>
      <c r="G879" s="7" t="str">
        <f>IFERROR(VLOOKUP(E879,DATABASE!$B:$D,3,FALSE),"")</f>
        <v/>
      </c>
      <c r="H879" s="7" t="str">
        <f>IFERROR(VLOOKUP(C879,macro!$B:$K,10,FALSE),"")</f>
        <v/>
      </c>
      <c r="I879" s="7" t="str">
        <f>IFERROR(VLOOKUP(C879,macro!$B:$G,6,FALSE),"")</f>
        <v/>
      </c>
    </row>
    <row r="880" spans="3:9">
      <c r="C880" t="str">
        <f t="shared" si="13"/>
        <v>خدمات و نگهبانی-878</v>
      </c>
      <c r="D880" s="7">
        <v>878</v>
      </c>
      <c r="E880" s="7" t="str">
        <f>IFERROR(VLOOKUP($C880,macro!B:H,7,),"")</f>
        <v/>
      </c>
      <c r="F880" s="7" t="str">
        <f>IFERROR(VLOOKUP(E880,DATABASE!$B:$C,2,FALSE),"")</f>
        <v/>
      </c>
      <c r="G880" s="7" t="str">
        <f>IFERROR(VLOOKUP(E880,DATABASE!$B:$D,3,FALSE),"")</f>
        <v/>
      </c>
      <c r="H880" s="7" t="str">
        <f>IFERROR(VLOOKUP(C880,macro!$B:$K,10,FALSE),"")</f>
        <v/>
      </c>
      <c r="I880" s="7" t="str">
        <f>IFERROR(VLOOKUP(C880,macro!$B:$G,6,FALSE),"")</f>
        <v/>
      </c>
    </row>
    <row r="881" spans="3:9">
      <c r="C881" t="str">
        <f t="shared" si="13"/>
        <v>خدمات و نگهبانی-879</v>
      </c>
      <c r="D881" s="7">
        <v>879</v>
      </c>
      <c r="E881" s="7" t="str">
        <f>IFERROR(VLOOKUP($C881,macro!B:H,7,),"")</f>
        <v/>
      </c>
      <c r="F881" s="7" t="str">
        <f>IFERROR(VLOOKUP(E881,DATABASE!$B:$C,2,FALSE),"")</f>
        <v/>
      </c>
      <c r="G881" s="7" t="str">
        <f>IFERROR(VLOOKUP(E881,DATABASE!$B:$D,3,FALSE),"")</f>
        <v/>
      </c>
      <c r="H881" s="7" t="str">
        <f>IFERROR(VLOOKUP(C881,macro!$B:$K,10,FALSE),"")</f>
        <v/>
      </c>
      <c r="I881" s="7" t="str">
        <f>IFERROR(VLOOKUP(C881,macro!$B:$G,6,FALSE),"")</f>
        <v/>
      </c>
    </row>
    <row r="882" spans="3:9">
      <c r="C882" t="str">
        <f t="shared" si="13"/>
        <v>خدمات و نگهبانی-880</v>
      </c>
      <c r="D882" s="7">
        <v>880</v>
      </c>
      <c r="E882" s="7" t="str">
        <f>IFERROR(VLOOKUP($C882,macro!B:H,7,),"")</f>
        <v/>
      </c>
      <c r="F882" s="7" t="str">
        <f>IFERROR(VLOOKUP(E882,DATABASE!$B:$C,2,FALSE),"")</f>
        <v/>
      </c>
      <c r="G882" s="7" t="str">
        <f>IFERROR(VLOOKUP(E882,DATABASE!$B:$D,3,FALSE),"")</f>
        <v/>
      </c>
      <c r="H882" s="7" t="str">
        <f>IFERROR(VLOOKUP(C882,macro!$B:$K,10,FALSE),"")</f>
        <v/>
      </c>
      <c r="I882" s="7" t="str">
        <f>IFERROR(VLOOKUP(C882,macro!$B:$G,6,FALSE),"")</f>
        <v/>
      </c>
    </row>
    <row r="883" spans="3:9">
      <c r="C883" t="str">
        <f t="shared" si="13"/>
        <v>خدمات و نگهبانی-881</v>
      </c>
      <c r="D883" s="7">
        <v>881</v>
      </c>
      <c r="E883" s="7" t="str">
        <f>IFERROR(VLOOKUP($C883,macro!B:H,7,),"")</f>
        <v/>
      </c>
      <c r="F883" s="7" t="str">
        <f>IFERROR(VLOOKUP(E883,DATABASE!$B:$C,2,FALSE),"")</f>
        <v/>
      </c>
      <c r="G883" s="7" t="str">
        <f>IFERROR(VLOOKUP(E883,DATABASE!$B:$D,3,FALSE),"")</f>
        <v/>
      </c>
      <c r="H883" s="7" t="str">
        <f>IFERROR(VLOOKUP(C883,macro!$B:$K,10,FALSE),"")</f>
        <v/>
      </c>
      <c r="I883" s="7" t="str">
        <f>IFERROR(VLOOKUP(C883,macro!$B:$G,6,FALSE),"")</f>
        <v/>
      </c>
    </row>
    <row r="884" spans="3:9">
      <c r="C884" t="str">
        <f t="shared" si="13"/>
        <v>خدمات و نگهبانی-882</v>
      </c>
      <c r="D884" s="7">
        <v>882</v>
      </c>
      <c r="E884" s="7" t="str">
        <f>IFERROR(VLOOKUP($C884,macro!B:H,7,),"")</f>
        <v/>
      </c>
      <c r="F884" s="7" t="str">
        <f>IFERROR(VLOOKUP(E884,DATABASE!$B:$C,2,FALSE),"")</f>
        <v/>
      </c>
      <c r="G884" s="7" t="str">
        <f>IFERROR(VLOOKUP(E884,DATABASE!$B:$D,3,FALSE),"")</f>
        <v/>
      </c>
      <c r="H884" s="7" t="str">
        <f>IFERROR(VLOOKUP(C884,macro!$B:$K,10,FALSE),"")</f>
        <v/>
      </c>
      <c r="I884" s="7" t="str">
        <f>IFERROR(VLOOKUP(C884,macro!$B:$G,6,FALSE),"")</f>
        <v/>
      </c>
    </row>
    <row r="885" spans="3:9">
      <c r="C885" t="str">
        <f t="shared" si="13"/>
        <v>خدمات و نگهبانی-883</v>
      </c>
      <c r="D885" s="7">
        <v>883</v>
      </c>
      <c r="E885" s="7" t="str">
        <f>IFERROR(VLOOKUP($C885,macro!B:H,7,),"")</f>
        <v/>
      </c>
      <c r="F885" s="7" t="str">
        <f>IFERROR(VLOOKUP(E885,DATABASE!$B:$C,2,FALSE),"")</f>
        <v/>
      </c>
      <c r="G885" s="7" t="str">
        <f>IFERROR(VLOOKUP(E885,DATABASE!$B:$D,3,FALSE),"")</f>
        <v/>
      </c>
      <c r="H885" s="7" t="str">
        <f>IFERROR(VLOOKUP(C885,macro!$B:$K,10,FALSE),"")</f>
        <v/>
      </c>
      <c r="I885" s="7" t="str">
        <f>IFERROR(VLOOKUP(C885,macro!$B:$G,6,FALSE),"")</f>
        <v/>
      </c>
    </row>
    <row r="886" spans="3:9">
      <c r="C886" t="str">
        <f t="shared" si="13"/>
        <v>خدمات و نگهبانی-884</v>
      </c>
      <c r="D886" s="7">
        <v>884</v>
      </c>
      <c r="E886" s="7" t="str">
        <f>IFERROR(VLOOKUP($C886,macro!B:H,7,),"")</f>
        <v/>
      </c>
      <c r="F886" s="7" t="str">
        <f>IFERROR(VLOOKUP(E886,DATABASE!$B:$C,2,FALSE),"")</f>
        <v/>
      </c>
      <c r="G886" s="7" t="str">
        <f>IFERROR(VLOOKUP(E886,DATABASE!$B:$D,3,FALSE),"")</f>
        <v/>
      </c>
      <c r="H886" s="7" t="str">
        <f>IFERROR(VLOOKUP(C886,macro!$B:$K,10,FALSE),"")</f>
        <v/>
      </c>
      <c r="I886" s="7" t="str">
        <f>IFERROR(VLOOKUP(C886,macro!$B:$G,6,FALSE),"")</f>
        <v/>
      </c>
    </row>
    <row r="887" spans="3:9">
      <c r="C887" t="str">
        <f t="shared" si="13"/>
        <v>خدمات و نگهبانی-885</v>
      </c>
      <c r="D887" s="7">
        <v>885</v>
      </c>
      <c r="E887" s="7" t="str">
        <f>IFERROR(VLOOKUP($C887,macro!B:H,7,),"")</f>
        <v/>
      </c>
      <c r="F887" s="7" t="str">
        <f>IFERROR(VLOOKUP(E887,DATABASE!$B:$C,2,FALSE),"")</f>
        <v/>
      </c>
      <c r="G887" s="7" t="str">
        <f>IFERROR(VLOOKUP(E887,DATABASE!$B:$D,3,FALSE),"")</f>
        <v/>
      </c>
      <c r="H887" s="7" t="str">
        <f>IFERROR(VLOOKUP(C887,macro!$B:$K,10,FALSE),"")</f>
        <v/>
      </c>
      <c r="I887" s="7" t="str">
        <f>IFERROR(VLOOKUP(C887,macro!$B:$G,6,FALSE),"")</f>
        <v/>
      </c>
    </row>
    <row r="888" spans="3:9">
      <c r="C888" t="str">
        <f t="shared" si="13"/>
        <v>خدمات و نگهبانی-886</v>
      </c>
      <c r="D888" s="7">
        <v>886</v>
      </c>
      <c r="E888" s="7" t="str">
        <f>IFERROR(VLOOKUP($C888,macro!B:H,7,),"")</f>
        <v/>
      </c>
      <c r="F888" s="7" t="str">
        <f>IFERROR(VLOOKUP(E888,DATABASE!$B:$C,2,FALSE),"")</f>
        <v/>
      </c>
      <c r="G888" s="7" t="str">
        <f>IFERROR(VLOOKUP(E888,DATABASE!$B:$D,3,FALSE),"")</f>
        <v/>
      </c>
      <c r="H888" s="7" t="str">
        <f>IFERROR(VLOOKUP(C888,macro!$B:$K,10,FALSE),"")</f>
        <v/>
      </c>
      <c r="I888" s="7" t="str">
        <f>IFERROR(VLOOKUP(C888,macro!$B:$G,6,FALSE),"")</f>
        <v/>
      </c>
    </row>
    <row r="889" spans="3:9">
      <c r="C889" t="str">
        <f t="shared" si="13"/>
        <v>خدمات و نگهبانی-887</v>
      </c>
      <c r="D889" s="7">
        <v>887</v>
      </c>
      <c r="E889" s="7" t="str">
        <f>IFERROR(VLOOKUP($C889,macro!B:H,7,),"")</f>
        <v/>
      </c>
      <c r="F889" s="7" t="str">
        <f>IFERROR(VLOOKUP(E889,DATABASE!$B:$C,2,FALSE),"")</f>
        <v/>
      </c>
      <c r="G889" s="7" t="str">
        <f>IFERROR(VLOOKUP(E889,DATABASE!$B:$D,3,FALSE),"")</f>
        <v/>
      </c>
      <c r="H889" s="7" t="str">
        <f>IFERROR(VLOOKUP(C889,macro!$B:$K,10,FALSE),"")</f>
        <v/>
      </c>
      <c r="I889" s="7" t="str">
        <f>IFERROR(VLOOKUP(C889,macro!$B:$G,6,FALSE),"")</f>
        <v/>
      </c>
    </row>
    <row r="890" spans="3:9">
      <c r="C890" t="str">
        <f t="shared" si="13"/>
        <v>خدمات و نگهبانی-888</v>
      </c>
      <c r="D890" s="7">
        <v>888</v>
      </c>
      <c r="E890" s="7" t="str">
        <f>IFERROR(VLOOKUP($C890,macro!B:H,7,),"")</f>
        <v/>
      </c>
      <c r="F890" s="7" t="str">
        <f>IFERROR(VLOOKUP(E890,DATABASE!$B:$C,2,FALSE),"")</f>
        <v/>
      </c>
      <c r="G890" s="7" t="str">
        <f>IFERROR(VLOOKUP(E890,DATABASE!$B:$D,3,FALSE),"")</f>
        <v/>
      </c>
      <c r="H890" s="7" t="str">
        <f>IFERROR(VLOOKUP(C890,macro!$B:$K,10,FALSE),"")</f>
        <v/>
      </c>
      <c r="I890" s="7" t="str">
        <f>IFERROR(VLOOKUP(C890,macro!$B:$G,6,FALSE),"")</f>
        <v/>
      </c>
    </row>
    <row r="891" spans="3:9">
      <c r="C891" t="str">
        <f t="shared" si="13"/>
        <v>خدمات و نگهبانی-889</v>
      </c>
      <c r="D891" s="7">
        <v>889</v>
      </c>
      <c r="E891" s="7" t="str">
        <f>IFERROR(VLOOKUP($C891,macro!B:H,7,),"")</f>
        <v/>
      </c>
      <c r="F891" s="7" t="str">
        <f>IFERROR(VLOOKUP(E891,DATABASE!$B:$C,2,FALSE),"")</f>
        <v/>
      </c>
      <c r="G891" s="7" t="str">
        <f>IFERROR(VLOOKUP(E891,DATABASE!$B:$D,3,FALSE),"")</f>
        <v/>
      </c>
      <c r="H891" s="7" t="str">
        <f>IFERROR(VLOOKUP(C891,macro!$B:$K,10,FALSE),"")</f>
        <v/>
      </c>
      <c r="I891" s="7" t="str">
        <f>IFERROR(VLOOKUP(C891,macro!$B:$G,6,FALSE),"")</f>
        <v/>
      </c>
    </row>
    <row r="892" spans="3:9">
      <c r="C892" t="str">
        <f t="shared" si="13"/>
        <v>خدمات و نگهبانی-890</v>
      </c>
      <c r="D892" s="7">
        <v>890</v>
      </c>
      <c r="E892" s="7" t="str">
        <f>IFERROR(VLOOKUP($C892,macro!B:H,7,),"")</f>
        <v/>
      </c>
      <c r="F892" s="7" t="str">
        <f>IFERROR(VLOOKUP(E892,DATABASE!$B:$C,2,FALSE),"")</f>
        <v/>
      </c>
      <c r="G892" s="7" t="str">
        <f>IFERROR(VLOOKUP(E892,DATABASE!$B:$D,3,FALSE),"")</f>
        <v/>
      </c>
      <c r="H892" s="7" t="str">
        <f>IFERROR(VLOOKUP(C892,macro!$B:$K,10,FALSE),"")</f>
        <v/>
      </c>
      <c r="I892" s="7" t="str">
        <f>IFERROR(VLOOKUP(C892,macro!$B:$G,6,FALSE),"")</f>
        <v/>
      </c>
    </row>
    <row r="893" spans="3:9">
      <c r="C893" t="str">
        <f t="shared" si="13"/>
        <v>خدمات و نگهبانی-891</v>
      </c>
      <c r="D893" s="7">
        <v>891</v>
      </c>
      <c r="E893" s="7" t="str">
        <f>IFERROR(VLOOKUP($C893,macro!B:H,7,),"")</f>
        <v/>
      </c>
      <c r="F893" s="7" t="str">
        <f>IFERROR(VLOOKUP(E893,DATABASE!$B:$C,2,FALSE),"")</f>
        <v/>
      </c>
      <c r="G893" s="7" t="str">
        <f>IFERROR(VLOOKUP(E893,DATABASE!$B:$D,3,FALSE),"")</f>
        <v/>
      </c>
      <c r="H893" s="7" t="str">
        <f>IFERROR(VLOOKUP(C893,macro!$B:$K,10,FALSE),"")</f>
        <v/>
      </c>
      <c r="I893" s="7" t="str">
        <f>IFERROR(VLOOKUP(C893,macro!$B:$G,6,FALSE),"")</f>
        <v/>
      </c>
    </row>
    <row r="894" spans="3:9">
      <c r="C894" t="str">
        <f t="shared" si="13"/>
        <v>خدمات و نگهبانی-892</v>
      </c>
      <c r="D894" s="7">
        <v>892</v>
      </c>
      <c r="E894" s="7" t="str">
        <f>IFERROR(VLOOKUP($C894,macro!B:H,7,),"")</f>
        <v/>
      </c>
      <c r="F894" s="7" t="str">
        <f>IFERROR(VLOOKUP(E894,DATABASE!$B:$C,2,FALSE),"")</f>
        <v/>
      </c>
      <c r="G894" s="7" t="str">
        <f>IFERROR(VLOOKUP(E894,DATABASE!$B:$D,3,FALSE),"")</f>
        <v/>
      </c>
      <c r="H894" s="7" t="str">
        <f>IFERROR(VLOOKUP(C894,macro!$B:$K,10,FALSE),"")</f>
        <v/>
      </c>
      <c r="I894" s="7" t="str">
        <f>IFERROR(VLOOKUP(C894,macro!$B:$G,6,FALSE),"")</f>
        <v/>
      </c>
    </row>
    <row r="895" spans="3:9">
      <c r="C895" t="str">
        <f t="shared" si="13"/>
        <v>خدمات و نگهبانی-893</v>
      </c>
      <c r="D895" s="7">
        <v>893</v>
      </c>
      <c r="E895" s="7" t="str">
        <f>IFERROR(VLOOKUP($C895,macro!B:H,7,),"")</f>
        <v/>
      </c>
      <c r="F895" s="7" t="str">
        <f>IFERROR(VLOOKUP(E895,DATABASE!$B:$C,2,FALSE),"")</f>
        <v/>
      </c>
      <c r="G895" s="7" t="str">
        <f>IFERROR(VLOOKUP(E895,DATABASE!$B:$D,3,FALSE),"")</f>
        <v/>
      </c>
      <c r="H895" s="7" t="str">
        <f>IFERROR(VLOOKUP(C895,macro!$B:$K,10,FALSE),"")</f>
        <v/>
      </c>
      <c r="I895" s="7" t="str">
        <f>IFERROR(VLOOKUP(C895,macro!$B:$G,6,FALSE),"")</f>
        <v/>
      </c>
    </row>
    <row r="896" spans="3:9">
      <c r="C896" t="str">
        <f t="shared" si="13"/>
        <v>خدمات و نگهبانی-894</v>
      </c>
      <c r="D896" s="7">
        <v>894</v>
      </c>
      <c r="E896" s="7" t="str">
        <f>IFERROR(VLOOKUP($C896,macro!B:H,7,),"")</f>
        <v/>
      </c>
      <c r="F896" s="7" t="str">
        <f>IFERROR(VLOOKUP(E896,DATABASE!$B:$C,2,FALSE),"")</f>
        <v/>
      </c>
      <c r="G896" s="7" t="str">
        <f>IFERROR(VLOOKUP(E896,DATABASE!$B:$D,3,FALSE),"")</f>
        <v/>
      </c>
      <c r="H896" s="7" t="str">
        <f>IFERROR(VLOOKUP(C896,macro!$B:$K,10,FALSE),"")</f>
        <v/>
      </c>
      <c r="I896" s="7" t="str">
        <f>IFERROR(VLOOKUP(C896,macro!$B:$G,6,FALSE),"")</f>
        <v/>
      </c>
    </row>
    <row r="897" spans="3:9">
      <c r="C897" t="str">
        <f t="shared" si="13"/>
        <v>خدمات و نگهبانی-895</v>
      </c>
      <c r="D897" s="7">
        <v>895</v>
      </c>
      <c r="E897" s="7" t="str">
        <f>IFERROR(VLOOKUP($C897,macro!B:H,7,),"")</f>
        <v/>
      </c>
      <c r="F897" s="7" t="str">
        <f>IFERROR(VLOOKUP(E897,DATABASE!$B:$C,2,FALSE),"")</f>
        <v/>
      </c>
      <c r="G897" s="7" t="str">
        <f>IFERROR(VLOOKUP(E897,DATABASE!$B:$D,3,FALSE),"")</f>
        <v/>
      </c>
      <c r="H897" s="7" t="str">
        <f>IFERROR(VLOOKUP(C897,macro!$B:$K,10,FALSE),"")</f>
        <v/>
      </c>
      <c r="I897" s="7" t="str">
        <f>IFERROR(VLOOKUP(C897,macro!$B:$G,6,FALSE),"")</f>
        <v/>
      </c>
    </row>
    <row r="898" spans="3:9">
      <c r="C898" t="str">
        <f t="shared" si="13"/>
        <v>خدمات و نگهبانی-896</v>
      </c>
      <c r="D898" s="7">
        <v>896</v>
      </c>
      <c r="E898" s="7" t="str">
        <f>IFERROR(VLOOKUP($C898,macro!B:H,7,),"")</f>
        <v/>
      </c>
      <c r="F898" s="7" t="str">
        <f>IFERROR(VLOOKUP(E898,DATABASE!$B:$C,2,FALSE),"")</f>
        <v/>
      </c>
      <c r="G898" s="7" t="str">
        <f>IFERROR(VLOOKUP(E898,DATABASE!$B:$D,3,FALSE),"")</f>
        <v/>
      </c>
      <c r="H898" s="7" t="str">
        <f>IFERROR(VLOOKUP(C898,macro!$B:$K,10,FALSE),"")</f>
        <v/>
      </c>
      <c r="I898" s="7" t="str">
        <f>IFERROR(VLOOKUP(C898,macro!$B:$G,6,FALSE),"")</f>
        <v/>
      </c>
    </row>
    <row r="899" spans="3:9">
      <c r="C899" t="str">
        <f t="shared" si="13"/>
        <v>خدمات و نگهبانی-897</v>
      </c>
      <c r="D899" s="7">
        <v>897</v>
      </c>
      <c r="E899" s="7" t="str">
        <f>IFERROR(VLOOKUP($C899,macro!B:H,7,),"")</f>
        <v/>
      </c>
      <c r="F899" s="7" t="str">
        <f>IFERROR(VLOOKUP(E899,DATABASE!$B:$C,2,FALSE),"")</f>
        <v/>
      </c>
      <c r="G899" s="7" t="str">
        <f>IFERROR(VLOOKUP(E899,DATABASE!$B:$D,3,FALSE),"")</f>
        <v/>
      </c>
      <c r="H899" s="7" t="str">
        <f>IFERROR(VLOOKUP(C899,macro!$B:$K,10,FALSE),"")</f>
        <v/>
      </c>
      <c r="I899" s="7" t="str">
        <f>IFERROR(VLOOKUP(C899,macro!$B:$G,6,FALSE),"")</f>
        <v/>
      </c>
    </row>
    <row r="900" spans="3:9">
      <c r="C900" t="str">
        <f t="shared" ref="C900:C963" si="14">$B$2&amp;"-"&amp;D900</f>
        <v>خدمات و نگهبانی-898</v>
      </c>
      <c r="D900" s="7">
        <v>898</v>
      </c>
      <c r="E900" s="7" t="str">
        <f>IFERROR(VLOOKUP($C900,macro!B:H,7,),"")</f>
        <v/>
      </c>
      <c r="F900" s="7" t="str">
        <f>IFERROR(VLOOKUP(E900,DATABASE!$B:$C,2,FALSE),"")</f>
        <v/>
      </c>
      <c r="G900" s="7" t="str">
        <f>IFERROR(VLOOKUP(E900,DATABASE!$B:$D,3,FALSE),"")</f>
        <v/>
      </c>
      <c r="H900" s="7" t="str">
        <f>IFERROR(VLOOKUP(C900,macro!$B:$K,10,FALSE),"")</f>
        <v/>
      </c>
      <c r="I900" s="7" t="str">
        <f>IFERROR(VLOOKUP(C900,macro!$B:$G,6,FALSE),"")</f>
        <v/>
      </c>
    </row>
    <row r="901" spans="3:9">
      <c r="C901" t="str">
        <f t="shared" si="14"/>
        <v>خدمات و نگهبانی-899</v>
      </c>
      <c r="D901" s="7">
        <v>899</v>
      </c>
      <c r="E901" s="7" t="str">
        <f>IFERROR(VLOOKUP($C901,macro!B:H,7,),"")</f>
        <v/>
      </c>
      <c r="F901" s="7" t="str">
        <f>IFERROR(VLOOKUP(E901,DATABASE!$B:$C,2,FALSE),"")</f>
        <v/>
      </c>
      <c r="G901" s="7" t="str">
        <f>IFERROR(VLOOKUP(E901,DATABASE!$B:$D,3,FALSE),"")</f>
        <v/>
      </c>
      <c r="H901" s="7" t="str">
        <f>IFERROR(VLOOKUP(C901,macro!$B:$K,10,FALSE),"")</f>
        <v/>
      </c>
      <c r="I901" s="7" t="str">
        <f>IFERROR(VLOOKUP(C901,macro!$B:$G,6,FALSE),"")</f>
        <v/>
      </c>
    </row>
    <row r="902" spans="3:9">
      <c r="C902" t="str">
        <f t="shared" si="14"/>
        <v>خدمات و نگهبانی-900</v>
      </c>
      <c r="D902" s="7">
        <v>900</v>
      </c>
      <c r="E902" s="7" t="str">
        <f>IFERROR(VLOOKUP($C902,macro!B:H,7,),"")</f>
        <v/>
      </c>
      <c r="F902" s="7" t="str">
        <f>IFERROR(VLOOKUP(E902,DATABASE!$B:$C,2,FALSE),"")</f>
        <v/>
      </c>
      <c r="G902" s="7" t="str">
        <f>IFERROR(VLOOKUP(E902,DATABASE!$B:$D,3,FALSE),"")</f>
        <v/>
      </c>
      <c r="H902" s="7" t="str">
        <f>IFERROR(VLOOKUP(C902,macro!$B:$K,10,FALSE),"")</f>
        <v/>
      </c>
      <c r="I902" s="7" t="str">
        <f>IFERROR(VLOOKUP(C902,macro!$B:$G,6,FALSE),"")</f>
        <v/>
      </c>
    </row>
    <row r="903" spans="3:9">
      <c r="C903" t="str">
        <f t="shared" si="14"/>
        <v>خدمات و نگهبانی-901</v>
      </c>
      <c r="D903" s="7">
        <v>901</v>
      </c>
      <c r="E903" s="7" t="str">
        <f>IFERROR(VLOOKUP($C903,macro!B:H,7,),"")</f>
        <v/>
      </c>
      <c r="F903" s="7" t="str">
        <f>IFERROR(VLOOKUP(E903,DATABASE!$B:$C,2,FALSE),"")</f>
        <v/>
      </c>
      <c r="G903" s="7" t="str">
        <f>IFERROR(VLOOKUP(E903,DATABASE!$B:$D,3,FALSE),"")</f>
        <v/>
      </c>
      <c r="H903" s="7" t="str">
        <f>IFERROR(VLOOKUP(C903,macro!$B:$K,10,FALSE),"")</f>
        <v/>
      </c>
      <c r="I903" s="7" t="str">
        <f>IFERROR(VLOOKUP(C903,macro!$B:$G,6,FALSE),"")</f>
        <v/>
      </c>
    </row>
    <row r="904" spans="3:9">
      <c r="C904" t="str">
        <f t="shared" si="14"/>
        <v>خدمات و نگهبانی-902</v>
      </c>
      <c r="D904" s="7">
        <v>902</v>
      </c>
      <c r="E904" s="7" t="str">
        <f>IFERROR(VLOOKUP($C904,macro!B:H,7,),"")</f>
        <v/>
      </c>
      <c r="F904" s="7" t="str">
        <f>IFERROR(VLOOKUP(E904,DATABASE!$B:$C,2,FALSE),"")</f>
        <v/>
      </c>
      <c r="G904" s="7" t="str">
        <f>IFERROR(VLOOKUP(E904,DATABASE!$B:$D,3,FALSE),"")</f>
        <v/>
      </c>
      <c r="H904" s="7" t="str">
        <f>IFERROR(VLOOKUP(C904,macro!$B:$K,10,FALSE),"")</f>
        <v/>
      </c>
      <c r="I904" s="7" t="str">
        <f>IFERROR(VLOOKUP(C904,macro!$B:$G,6,FALSE),"")</f>
        <v/>
      </c>
    </row>
    <row r="905" spans="3:9">
      <c r="C905" t="str">
        <f t="shared" si="14"/>
        <v>خدمات و نگهبانی-903</v>
      </c>
      <c r="D905" s="7">
        <v>903</v>
      </c>
      <c r="E905" s="7" t="str">
        <f>IFERROR(VLOOKUP($C905,macro!B:H,7,),"")</f>
        <v/>
      </c>
      <c r="F905" s="7" t="str">
        <f>IFERROR(VLOOKUP(E905,DATABASE!$B:$C,2,FALSE),"")</f>
        <v/>
      </c>
      <c r="G905" s="7" t="str">
        <f>IFERROR(VLOOKUP(E905,DATABASE!$B:$D,3,FALSE),"")</f>
        <v/>
      </c>
      <c r="H905" s="7" t="str">
        <f>IFERROR(VLOOKUP(C905,macro!$B:$K,10,FALSE),"")</f>
        <v/>
      </c>
      <c r="I905" s="7" t="str">
        <f>IFERROR(VLOOKUP(C905,macro!$B:$G,6,FALSE),"")</f>
        <v/>
      </c>
    </row>
    <row r="906" spans="3:9">
      <c r="C906" t="str">
        <f t="shared" si="14"/>
        <v>خدمات و نگهبانی-904</v>
      </c>
      <c r="D906" s="7">
        <v>904</v>
      </c>
      <c r="E906" s="7" t="str">
        <f>IFERROR(VLOOKUP($C906,macro!B:H,7,),"")</f>
        <v/>
      </c>
      <c r="F906" s="7" t="str">
        <f>IFERROR(VLOOKUP(E906,DATABASE!$B:$C,2,FALSE),"")</f>
        <v/>
      </c>
      <c r="G906" s="7" t="str">
        <f>IFERROR(VLOOKUP(E906,DATABASE!$B:$D,3,FALSE),"")</f>
        <v/>
      </c>
      <c r="H906" s="7" t="str">
        <f>IFERROR(VLOOKUP(C906,macro!$B:$K,10,FALSE),"")</f>
        <v/>
      </c>
      <c r="I906" s="7" t="str">
        <f>IFERROR(VLOOKUP(C906,macro!$B:$G,6,FALSE),"")</f>
        <v/>
      </c>
    </row>
    <row r="907" spans="3:9">
      <c r="C907" t="str">
        <f t="shared" si="14"/>
        <v>خدمات و نگهبانی-905</v>
      </c>
      <c r="D907" s="7">
        <v>905</v>
      </c>
      <c r="E907" s="7" t="str">
        <f>IFERROR(VLOOKUP($C907,macro!B:H,7,),"")</f>
        <v/>
      </c>
      <c r="F907" s="7" t="str">
        <f>IFERROR(VLOOKUP(E907,DATABASE!$B:$C,2,FALSE),"")</f>
        <v/>
      </c>
      <c r="G907" s="7" t="str">
        <f>IFERROR(VLOOKUP(E907,DATABASE!$B:$D,3,FALSE),"")</f>
        <v/>
      </c>
      <c r="H907" s="7" t="str">
        <f>IFERROR(VLOOKUP(C907,macro!$B:$K,10,FALSE),"")</f>
        <v/>
      </c>
      <c r="I907" s="7" t="str">
        <f>IFERROR(VLOOKUP(C907,macro!$B:$G,6,FALSE),"")</f>
        <v/>
      </c>
    </row>
    <row r="908" spans="3:9">
      <c r="C908" t="str">
        <f t="shared" si="14"/>
        <v>خدمات و نگهبانی-906</v>
      </c>
      <c r="D908" s="7">
        <v>906</v>
      </c>
      <c r="E908" s="7" t="str">
        <f>IFERROR(VLOOKUP($C908,macro!B:H,7,),"")</f>
        <v/>
      </c>
      <c r="F908" s="7" t="str">
        <f>IFERROR(VLOOKUP(E908,DATABASE!$B:$C,2,FALSE),"")</f>
        <v/>
      </c>
      <c r="G908" s="7" t="str">
        <f>IFERROR(VLOOKUP(E908,DATABASE!$B:$D,3,FALSE),"")</f>
        <v/>
      </c>
      <c r="H908" s="7" t="str">
        <f>IFERROR(VLOOKUP(C908,macro!$B:$K,10,FALSE),"")</f>
        <v/>
      </c>
      <c r="I908" s="7" t="str">
        <f>IFERROR(VLOOKUP(C908,macro!$B:$G,6,FALSE),"")</f>
        <v/>
      </c>
    </row>
    <row r="909" spans="3:9">
      <c r="C909" t="str">
        <f t="shared" si="14"/>
        <v>خدمات و نگهبانی-907</v>
      </c>
      <c r="D909" s="7">
        <v>907</v>
      </c>
      <c r="E909" s="7" t="str">
        <f>IFERROR(VLOOKUP($C909,macro!B:H,7,),"")</f>
        <v/>
      </c>
      <c r="F909" s="7" t="str">
        <f>IFERROR(VLOOKUP(E909,DATABASE!$B:$C,2,FALSE),"")</f>
        <v/>
      </c>
      <c r="G909" s="7" t="str">
        <f>IFERROR(VLOOKUP(E909,DATABASE!$B:$D,3,FALSE),"")</f>
        <v/>
      </c>
      <c r="H909" s="7" t="str">
        <f>IFERROR(VLOOKUP(C909,macro!$B:$K,10,FALSE),"")</f>
        <v/>
      </c>
      <c r="I909" s="7" t="str">
        <f>IFERROR(VLOOKUP(C909,macro!$B:$G,6,FALSE),"")</f>
        <v/>
      </c>
    </row>
    <row r="910" spans="3:9">
      <c r="C910" t="str">
        <f t="shared" si="14"/>
        <v>خدمات و نگهبانی-908</v>
      </c>
      <c r="D910" s="7">
        <v>908</v>
      </c>
      <c r="E910" s="7" t="str">
        <f>IFERROR(VLOOKUP($C910,macro!B:H,7,),"")</f>
        <v/>
      </c>
      <c r="F910" s="7" t="str">
        <f>IFERROR(VLOOKUP(E910,DATABASE!$B:$C,2,FALSE),"")</f>
        <v/>
      </c>
      <c r="G910" s="7" t="str">
        <f>IFERROR(VLOOKUP(E910,DATABASE!$B:$D,3,FALSE),"")</f>
        <v/>
      </c>
      <c r="H910" s="7" t="str">
        <f>IFERROR(VLOOKUP(C910,macro!$B:$K,10,FALSE),"")</f>
        <v/>
      </c>
      <c r="I910" s="7" t="str">
        <f>IFERROR(VLOOKUP(C910,macro!$B:$G,6,FALSE),"")</f>
        <v/>
      </c>
    </row>
    <row r="911" spans="3:9">
      <c r="C911" t="str">
        <f t="shared" si="14"/>
        <v>خدمات و نگهبانی-909</v>
      </c>
      <c r="D911" s="7">
        <v>909</v>
      </c>
      <c r="E911" s="7" t="str">
        <f>IFERROR(VLOOKUP($C911,macro!B:H,7,),"")</f>
        <v/>
      </c>
      <c r="F911" s="7" t="str">
        <f>IFERROR(VLOOKUP(E911,DATABASE!$B:$C,2,FALSE),"")</f>
        <v/>
      </c>
      <c r="G911" s="7" t="str">
        <f>IFERROR(VLOOKUP(E911,DATABASE!$B:$D,3,FALSE),"")</f>
        <v/>
      </c>
      <c r="H911" s="7" t="str">
        <f>IFERROR(VLOOKUP(C911,macro!$B:$K,10,FALSE),"")</f>
        <v/>
      </c>
      <c r="I911" s="7" t="str">
        <f>IFERROR(VLOOKUP(C911,macro!$B:$G,6,FALSE),"")</f>
        <v/>
      </c>
    </row>
    <row r="912" spans="3:9">
      <c r="C912" t="str">
        <f t="shared" si="14"/>
        <v>خدمات و نگهبانی-910</v>
      </c>
      <c r="D912" s="7">
        <v>910</v>
      </c>
      <c r="E912" s="7" t="str">
        <f>IFERROR(VLOOKUP($C912,macro!B:H,7,),"")</f>
        <v/>
      </c>
      <c r="F912" s="7" t="str">
        <f>IFERROR(VLOOKUP(E912,DATABASE!$B:$C,2,FALSE),"")</f>
        <v/>
      </c>
      <c r="G912" s="7" t="str">
        <f>IFERROR(VLOOKUP(E912,DATABASE!$B:$D,3,FALSE),"")</f>
        <v/>
      </c>
      <c r="H912" s="7" t="str">
        <f>IFERROR(VLOOKUP(C912,macro!$B:$K,10,FALSE),"")</f>
        <v/>
      </c>
      <c r="I912" s="7" t="str">
        <f>IFERROR(VLOOKUP(C912,macro!$B:$G,6,FALSE),"")</f>
        <v/>
      </c>
    </row>
    <row r="913" spans="3:9">
      <c r="C913" t="str">
        <f t="shared" si="14"/>
        <v>خدمات و نگهبانی-911</v>
      </c>
      <c r="D913" s="7">
        <v>911</v>
      </c>
      <c r="E913" s="7" t="str">
        <f>IFERROR(VLOOKUP($C913,macro!B:H,7,),"")</f>
        <v/>
      </c>
      <c r="F913" s="7" t="str">
        <f>IFERROR(VLOOKUP(E913,DATABASE!$B:$C,2,FALSE),"")</f>
        <v/>
      </c>
      <c r="G913" s="7" t="str">
        <f>IFERROR(VLOOKUP(E913,DATABASE!$B:$D,3,FALSE),"")</f>
        <v/>
      </c>
      <c r="H913" s="7" t="str">
        <f>IFERROR(VLOOKUP(C913,macro!$B:$K,10,FALSE),"")</f>
        <v/>
      </c>
      <c r="I913" s="7" t="str">
        <f>IFERROR(VLOOKUP(C913,macro!$B:$G,6,FALSE),"")</f>
        <v/>
      </c>
    </row>
    <row r="914" spans="3:9">
      <c r="C914" t="str">
        <f t="shared" si="14"/>
        <v>خدمات و نگهبانی-912</v>
      </c>
      <c r="D914" s="7">
        <v>912</v>
      </c>
      <c r="E914" s="7" t="str">
        <f>IFERROR(VLOOKUP($C914,macro!B:H,7,),"")</f>
        <v/>
      </c>
      <c r="F914" s="7" t="str">
        <f>IFERROR(VLOOKUP(E914,DATABASE!$B:$C,2,FALSE),"")</f>
        <v/>
      </c>
      <c r="G914" s="7" t="str">
        <f>IFERROR(VLOOKUP(E914,DATABASE!$B:$D,3,FALSE),"")</f>
        <v/>
      </c>
      <c r="H914" s="7" t="str">
        <f>IFERROR(VLOOKUP(C914,macro!$B:$K,10,FALSE),"")</f>
        <v/>
      </c>
      <c r="I914" s="7" t="str">
        <f>IFERROR(VLOOKUP(C914,macro!$B:$G,6,FALSE),"")</f>
        <v/>
      </c>
    </row>
    <row r="915" spans="3:9">
      <c r="C915" t="str">
        <f t="shared" si="14"/>
        <v>خدمات و نگهبانی-913</v>
      </c>
      <c r="D915" s="7">
        <v>913</v>
      </c>
      <c r="E915" s="7" t="str">
        <f>IFERROR(VLOOKUP($C915,macro!B:H,7,),"")</f>
        <v/>
      </c>
      <c r="F915" s="7" t="str">
        <f>IFERROR(VLOOKUP(E915,DATABASE!$B:$C,2,FALSE),"")</f>
        <v/>
      </c>
      <c r="G915" s="7" t="str">
        <f>IFERROR(VLOOKUP(E915,DATABASE!$B:$D,3,FALSE),"")</f>
        <v/>
      </c>
      <c r="H915" s="7" t="str">
        <f>IFERROR(VLOOKUP(C915,macro!$B:$K,10,FALSE),"")</f>
        <v/>
      </c>
      <c r="I915" s="7" t="str">
        <f>IFERROR(VLOOKUP(C915,macro!$B:$G,6,FALSE),"")</f>
        <v/>
      </c>
    </row>
    <row r="916" spans="3:9">
      <c r="C916" t="str">
        <f t="shared" si="14"/>
        <v>خدمات و نگهبانی-914</v>
      </c>
      <c r="D916" s="7">
        <v>914</v>
      </c>
      <c r="E916" s="7" t="str">
        <f>IFERROR(VLOOKUP($C916,macro!B:H,7,),"")</f>
        <v/>
      </c>
      <c r="F916" s="7" t="str">
        <f>IFERROR(VLOOKUP(E916,DATABASE!$B:$C,2,FALSE),"")</f>
        <v/>
      </c>
      <c r="G916" s="7" t="str">
        <f>IFERROR(VLOOKUP(E916,DATABASE!$B:$D,3,FALSE),"")</f>
        <v/>
      </c>
      <c r="H916" s="7" t="str">
        <f>IFERROR(VLOOKUP(C916,macro!$B:$K,10,FALSE),"")</f>
        <v/>
      </c>
      <c r="I916" s="7" t="str">
        <f>IFERROR(VLOOKUP(C916,macro!$B:$G,6,FALSE),"")</f>
        <v/>
      </c>
    </row>
    <row r="917" spans="3:9">
      <c r="C917" t="str">
        <f t="shared" si="14"/>
        <v>خدمات و نگهبانی-915</v>
      </c>
      <c r="D917" s="7">
        <v>915</v>
      </c>
      <c r="E917" s="7" t="str">
        <f>IFERROR(VLOOKUP($C917,macro!B:H,7,),"")</f>
        <v/>
      </c>
      <c r="F917" s="7" t="str">
        <f>IFERROR(VLOOKUP(E917,DATABASE!$B:$C,2,FALSE),"")</f>
        <v/>
      </c>
      <c r="G917" s="7" t="str">
        <f>IFERROR(VLOOKUP(E917,DATABASE!$B:$D,3,FALSE),"")</f>
        <v/>
      </c>
      <c r="H917" s="7" t="str">
        <f>IFERROR(VLOOKUP(C917,macro!$B:$K,10,FALSE),"")</f>
        <v/>
      </c>
      <c r="I917" s="7" t="str">
        <f>IFERROR(VLOOKUP(C917,macro!$B:$G,6,FALSE),"")</f>
        <v/>
      </c>
    </row>
    <row r="918" spans="3:9">
      <c r="C918" t="str">
        <f t="shared" si="14"/>
        <v>خدمات و نگهبانی-916</v>
      </c>
      <c r="D918" s="7">
        <v>916</v>
      </c>
      <c r="E918" s="7" t="str">
        <f>IFERROR(VLOOKUP($C918,macro!B:H,7,),"")</f>
        <v/>
      </c>
      <c r="F918" s="7" t="str">
        <f>IFERROR(VLOOKUP(E918,DATABASE!$B:$C,2,FALSE),"")</f>
        <v/>
      </c>
      <c r="G918" s="7" t="str">
        <f>IFERROR(VLOOKUP(E918,DATABASE!$B:$D,3,FALSE),"")</f>
        <v/>
      </c>
      <c r="H918" s="7" t="str">
        <f>IFERROR(VLOOKUP(C918,macro!$B:$K,10,FALSE),"")</f>
        <v/>
      </c>
      <c r="I918" s="7" t="str">
        <f>IFERROR(VLOOKUP(C918,macro!$B:$G,6,FALSE),"")</f>
        <v/>
      </c>
    </row>
    <row r="919" spans="3:9">
      <c r="C919" t="str">
        <f t="shared" si="14"/>
        <v>خدمات و نگهبانی-917</v>
      </c>
      <c r="D919" s="7">
        <v>917</v>
      </c>
      <c r="E919" s="7" t="str">
        <f>IFERROR(VLOOKUP($C919,macro!B:H,7,),"")</f>
        <v/>
      </c>
      <c r="F919" s="7" t="str">
        <f>IFERROR(VLOOKUP(E919,DATABASE!$B:$C,2,FALSE),"")</f>
        <v/>
      </c>
      <c r="G919" s="7" t="str">
        <f>IFERROR(VLOOKUP(E919,DATABASE!$B:$D,3,FALSE),"")</f>
        <v/>
      </c>
      <c r="H919" s="7" t="str">
        <f>IFERROR(VLOOKUP(C919,macro!$B:$K,10,FALSE),"")</f>
        <v/>
      </c>
      <c r="I919" s="7" t="str">
        <f>IFERROR(VLOOKUP(C919,macro!$B:$G,6,FALSE),"")</f>
        <v/>
      </c>
    </row>
    <row r="920" spans="3:9">
      <c r="C920" t="str">
        <f t="shared" si="14"/>
        <v>خدمات و نگهبانی-918</v>
      </c>
      <c r="D920" s="7">
        <v>918</v>
      </c>
      <c r="E920" s="7" t="str">
        <f>IFERROR(VLOOKUP($C920,macro!B:H,7,),"")</f>
        <v/>
      </c>
      <c r="F920" s="7" t="str">
        <f>IFERROR(VLOOKUP(E920,DATABASE!$B:$C,2,FALSE),"")</f>
        <v/>
      </c>
      <c r="G920" s="7" t="str">
        <f>IFERROR(VLOOKUP(E920,DATABASE!$B:$D,3,FALSE),"")</f>
        <v/>
      </c>
      <c r="H920" s="7" t="str">
        <f>IFERROR(VLOOKUP(C920,macro!$B:$K,10,FALSE),"")</f>
        <v/>
      </c>
      <c r="I920" s="7" t="str">
        <f>IFERROR(VLOOKUP(C920,macro!$B:$G,6,FALSE),"")</f>
        <v/>
      </c>
    </row>
    <row r="921" spans="3:9">
      <c r="C921" t="str">
        <f t="shared" si="14"/>
        <v>خدمات و نگهبانی-919</v>
      </c>
      <c r="D921" s="7">
        <v>919</v>
      </c>
      <c r="E921" s="7" t="str">
        <f>IFERROR(VLOOKUP($C921,macro!B:H,7,),"")</f>
        <v/>
      </c>
      <c r="F921" s="7" t="str">
        <f>IFERROR(VLOOKUP(E921,DATABASE!$B:$C,2,FALSE),"")</f>
        <v/>
      </c>
      <c r="G921" s="7" t="str">
        <f>IFERROR(VLOOKUP(E921,DATABASE!$B:$D,3,FALSE),"")</f>
        <v/>
      </c>
      <c r="H921" s="7" t="str">
        <f>IFERROR(VLOOKUP(C921,macro!$B:$K,10,FALSE),"")</f>
        <v/>
      </c>
      <c r="I921" s="7" t="str">
        <f>IFERROR(VLOOKUP(C921,macro!$B:$G,6,FALSE),"")</f>
        <v/>
      </c>
    </row>
    <row r="922" spans="3:9">
      <c r="C922" t="str">
        <f t="shared" si="14"/>
        <v>خدمات و نگهبانی-920</v>
      </c>
      <c r="D922" s="7">
        <v>920</v>
      </c>
      <c r="E922" s="7" t="str">
        <f>IFERROR(VLOOKUP($C922,macro!B:H,7,),"")</f>
        <v/>
      </c>
      <c r="F922" s="7" t="str">
        <f>IFERROR(VLOOKUP(E922,DATABASE!$B:$C,2,FALSE),"")</f>
        <v/>
      </c>
      <c r="G922" s="7" t="str">
        <f>IFERROR(VLOOKUP(E922,DATABASE!$B:$D,3,FALSE),"")</f>
        <v/>
      </c>
      <c r="H922" s="7" t="str">
        <f>IFERROR(VLOOKUP(C922,macro!$B:$K,10,FALSE),"")</f>
        <v/>
      </c>
      <c r="I922" s="7" t="str">
        <f>IFERROR(VLOOKUP(C922,macro!$B:$G,6,FALSE),"")</f>
        <v/>
      </c>
    </row>
    <row r="923" spans="3:9">
      <c r="C923" t="str">
        <f t="shared" si="14"/>
        <v>خدمات و نگهبانی-921</v>
      </c>
      <c r="D923" s="7">
        <v>921</v>
      </c>
      <c r="E923" s="7" t="str">
        <f>IFERROR(VLOOKUP($C923,macro!B:H,7,),"")</f>
        <v/>
      </c>
      <c r="F923" s="7" t="str">
        <f>IFERROR(VLOOKUP(E923,DATABASE!$B:$C,2,FALSE),"")</f>
        <v/>
      </c>
      <c r="G923" s="7" t="str">
        <f>IFERROR(VLOOKUP(E923,DATABASE!$B:$D,3,FALSE),"")</f>
        <v/>
      </c>
      <c r="H923" s="7" t="str">
        <f>IFERROR(VLOOKUP(C923,macro!$B:$K,10,FALSE),"")</f>
        <v/>
      </c>
      <c r="I923" s="7" t="str">
        <f>IFERROR(VLOOKUP(C923,macro!$B:$G,6,FALSE),"")</f>
        <v/>
      </c>
    </row>
    <row r="924" spans="3:9">
      <c r="C924" t="str">
        <f t="shared" si="14"/>
        <v>خدمات و نگهبانی-922</v>
      </c>
      <c r="D924" s="7">
        <v>922</v>
      </c>
      <c r="E924" s="7" t="str">
        <f>IFERROR(VLOOKUP($C924,macro!B:H,7,),"")</f>
        <v/>
      </c>
      <c r="F924" s="7" t="str">
        <f>IFERROR(VLOOKUP(E924,DATABASE!$B:$C,2,FALSE),"")</f>
        <v/>
      </c>
      <c r="G924" s="7" t="str">
        <f>IFERROR(VLOOKUP(E924,DATABASE!$B:$D,3,FALSE),"")</f>
        <v/>
      </c>
      <c r="H924" s="7" t="str">
        <f>IFERROR(VLOOKUP(C924,macro!$B:$K,10,FALSE),"")</f>
        <v/>
      </c>
      <c r="I924" s="7" t="str">
        <f>IFERROR(VLOOKUP(C924,macro!$B:$G,6,FALSE),"")</f>
        <v/>
      </c>
    </row>
    <row r="925" spans="3:9">
      <c r="C925" t="str">
        <f t="shared" si="14"/>
        <v>خدمات و نگهبانی-923</v>
      </c>
      <c r="D925" s="7">
        <v>923</v>
      </c>
      <c r="E925" s="7" t="str">
        <f>IFERROR(VLOOKUP($C925,macro!B:H,7,),"")</f>
        <v/>
      </c>
      <c r="F925" s="7" t="str">
        <f>IFERROR(VLOOKUP(E925,DATABASE!$B:$C,2,FALSE),"")</f>
        <v/>
      </c>
      <c r="G925" s="7" t="str">
        <f>IFERROR(VLOOKUP(E925,DATABASE!$B:$D,3,FALSE),"")</f>
        <v/>
      </c>
      <c r="H925" s="7" t="str">
        <f>IFERROR(VLOOKUP(C925,macro!$B:$K,10,FALSE),"")</f>
        <v/>
      </c>
      <c r="I925" s="7" t="str">
        <f>IFERROR(VLOOKUP(C925,macro!$B:$G,6,FALSE),"")</f>
        <v/>
      </c>
    </row>
    <row r="926" spans="3:9">
      <c r="C926" t="str">
        <f t="shared" si="14"/>
        <v>خدمات و نگهبانی-924</v>
      </c>
      <c r="D926" s="7">
        <v>924</v>
      </c>
      <c r="E926" s="7" t="str">
        <f>IFERROR(VLOOKUP($C926,macro!B:H,7,),"")</f>
        <v/>
      </c>
      <c r="F926" s="7" t="str">
        <f>IFERROR(VLOOKUP(E926,DATABASE!$B:$C,2,FALSE),"")</f>
        <v/>
      </c>
      <c r="G926" s="7" t="str">
        <f>IFERROR(VLOOKUP(E926,DATABASE!$B:$D,3,FALSE),"")</f>
        <v/>
      </c>
      <c r="H926" s="7" t="str">
        <f>IFERROR(VLOOKUP(C926,macro!$B:$K,10,FALSE),"")</f>
        <v/>
      </c>
      <c r="I926" s="7" t="str">
        <f>IFERROR(VLOOKUP(C926,macro!$B:$G,6,FALSE),"")</f>
        <v/>
      </c>
    </row>
    <row r="927" spans="3:9">
      <c r="C927" t="str">
        <f t="shared" si="14"/>
        <v>خدمات و نگهبانی-925</v>
      </c>
      <c r="D927" s="7">
        <v>925</v>
      </c>
      <c r="E927" s="7" t="str">
        <f>IFERROR(VLOOKUP($C927,macro!B:H,7,),"")</f>
        <v/>
      </c>
      <c r="F927" s="7" t="str">
        <f>IFERROR(VLOOKUP(E927,DATABASE!$B:$C,2,FALSE),"")</f>
        <v/>
      </c>
      <c r="G927" s="7" t="str">
        <f>IFERROR(VLOOKUP(E927,DATABASE!$B:$D,3,FALSE),"")</f>
        <v/>
      </c>
      <c r="H927" s="7" t="str">
        <f>IFERROR(VLOOKUP(C927,macro!$B:$K,10,FALSE),"")</f>
        <v/>
      </c>
      <c r="I927" s="7" t="str">
        <f>IFERROR(VLOOKUP(C927,macro!$B:$G,6,FALSE),"")</f>
        <v/>
      </c>
    </row>
    <row r="928" spans="3:9">
      <c r="C928" t="str">
        <f t="shared" si="14"/>
        <v>خدمات و نگهبانی-926</v>
      </c>
      <c r="D928" s="7">
        <v>926</v>
      </c>
      <c r="E928" s="7" t="str">
        <f>IFERROR(VLOOKUP($C928,macro!B:H,7,),"")</f>
        <v/>
      </c>
      <c r="F928" s="7" t="str">
        <f>IFERROR(VLOOKUP(E928,DATABASE!$B:$C,2,FALSE),"")</f>
        <v/>
      </c>
      <c r="G928" s="7" t="str">
        <f>IFERROR(VLOOKUP(E928,DATABASE!$B:$D,3,FALSE),"")</f>
        <v/>
      </c>
      <c r="H928" s="7" t="str">
        <f>IFERROR(VLOOKUP(C928,macro!$B:$K,10,FALSE),"")</f>
        <v/>
      </c>
      <c r="I928" s="7" t="str">
        <f>IFERROR(VLOOKUP(C928,macro!$B:$G,6,FALSE),"")</f>
        <v/>
      </c>
    </row>
    <row r="929" spans="3:9">
      <c r="C929" t="str">
        <f t="shared" si="14"/>
        <v>خدمات و نگهبانی-927</v>
      </c>
      <c r="D929" s="7">
        <v>927</v>
      </c>
      <c r="E929" s="7" t="str">
        <f>IFERROR(VLOOKUP($C929,macro!B:H,7,),"")</f>
        <v/>
      </c>
      <c r="F929" s="7" t="str">
        <f>IFERROR(VLOOKUP(E929,DATABASE!$B:$C,2,FALSE),"")</f>
        <v/>
      </c>
      <c r="G929" s="7" t="str">
        <f>IFERROR(VLOOKUP(E929,DATABASE!$B:$D,3,FALSE),"")</f>
        <v/>
      </c>
      <c r="H929" s="7" t="str">
        <f>IFERROR(VLOOKUP(C929,macro!$B:$K,10,FALSE),"")</f>
        <v/>
      </c>
      <c r="I929" s="7" t="str">
        <f>IFERROR(VLOOKUP(C929,macro!$B:$G,6,FALSE),"")</f>
        <v/>
      </c>
    </row>
    <row r="930" spans="3:9">
      <c r="C930" t="str">
        <f t="shared" si="14"/>
        <v>خدمات و نگهبانی-928</v>
      </c>
      <c r="D930" s="7">
        <v>928</v>
      </c>
      <c r="E930" s="7" t="str">
        <f>IFERROR(VLOOKUP($C930,macro!B:H,7,),"")</f>
        <v/>
      </c>
      <c r="F930" s="7" t="str">
        <f>IFERROR(VLOOKUP(E930,DATABASE!$B:$C,2,FALSE),"")</f>
        <v/>
      </c>
      <c r="G930" s="7" t="str">
        <f>IFERROR(VLOOKUP(E930,DATABASE!$B:$D,3,FALSE),"")</f>
        <v/>
      </c>
      <c r="H930" s="7" t="str">
        <f>IFERROR(VLOOKUP(C930,macro!$B:$K,10,FALSE),"")</f>
        <v/>
      </c>
      <c r="I930" s="7" t="str">
        <f>IFERROR(VLOOKUP(C930,macro!$B:$G,6,FALSE),"")</f>
        <v/>
      </c>
    </row>
    <row r="931" spans="3:9">
      <c r="C931" t="str">
        <f t="shared" si="14"/>
        <v>خدمات و نگهبانی-929</v>
      </c>
      <c r="D931" s="7">
        <v>929</v>
      </c>
      <c r="E931" s="7" t="str">
        <f>IFERROR(VLOOKUP($C931,macro!B:H,7,),"")</f>
        <v/>
      </c>
      <c r="F931" s="7" t="str">
        <f>IFERROR(VLOOKUP(E931,DATABASE!$B:$C,2,FALSE),"")</f>
        <v/>
      </c>
      <c r="G931" s="7" t="str">
        <f>IFERROR(VLOOKUP(E931,DATABASE!$B:$D,3,FALSE),"")</f>
        <v/>
      </c>
      <c r="H931" s="7" t="str">
        <f>IFERROR(VLOOKUP(C931,macro!$B:$K,10,FALSE),"")</f>
        <v/>
      </c>
      <c r="I931" s="7" t="str">
        <f>IFERROR(VLOOKUP(C931,macro!$B:$G,6,FALSE),"")</f>
        <v/>
      </c>
    </row>
    <row r="932" spans="3:9">
      <c r="C932" t="str">
        <f t="shared" si="14"/>
        <v>خدمات و نگهبانی-930</v>
      </c>
      <c r="D932" s="7">
        <v>930</v>
      </c>
      <c r="E932" s="7" t="str">
        <f>IFERROR(VLOOKUP($C932,macro!B:H,7,),"")</f>
        <v/>
      </c>
      <c r="F932" s="7" t="str">
        <f>IFERROR(VLOOKUP(E932,DATABASE!$B:$C,2,FALSE),"")</f>
        <v/>
      </c>
      <c r="G932" s="7" t="str">
        <f>IFERROR(VLOOKUP(E932,DATABASE!$B:$D,3,FALSE),"")</f>
        <v/>
      </c>
      <c r="H932" s="7" t="str">
        <f>IFERROR(VLOOKUP(C932,macro!$B:$K,10,FALSE),"")</f>
        <v/>
      </c>
      <c r="I932" s="7" t="str">
        <f>IFERROR(VLOOKUP(C932,macro!$B:$G,6,FALSE),"")</f>
        <v/>
      </c>
    </row>
    <row r="933" spans="3:9">
      <c r="C933" t="str">
        <f t="shared" si="14"/>
        <v>خدمات و نگهبانی-931</v>
      </c>
      <c r="D933" s="7">
        <v>931</v>
      </c>
      <c r="E933" s="7" t="str">
        <f>IFERROR(VLOOKUP($C933,macro!B:H,7,),"")</f>
        <v/>
      </c>
      <c r="F933" s="7" t="str">
        <f>IFERROR(VLOOKUP(E933,DATABASE!$B:$C,2,FALSE),"")</f>
        <v/>
      </c>
      <c r="G933" s="7" t="str">
        <f>IFERROR(VLOOKUP(E933,DATABASE!$B:$D,3,FALSE),"")</f>
        <v/>
      </c>
      <c r="H933" s="7" t="str">
        <f>IFERROR(VLOOKUP(C933,macro!$B:$K,10,FALSE),"")</f>
        <v/>
      </c>
      <c r="I933" s="7" t="str">
        <f>IFERROR(VLOOKUP(C933,macro!$B:$G,6,FALSE),"")</f>
        <v/>
      </c>
    </row>
    <row r="934" spans="3:9">
      <c r="C934" t="str">
        <f t="shared" si="14"/>
        <v>خدمات و نگهبانی-932</v>
      </c>
      <c r="D934" s="7">
        <v>932</v>
      </c>
      <c r="E934" s="7" t="str">
        <f>IFERROR(VLOOKUP($C934,macro!B:H,7,),"")</f>
        <v/>
      </c>
      <c r="F934" s="7" t="str">
        <f>IFERROR(VLOOKUP(E934,DATABASE!$B:$C,2,FALSE),"")</f>
        <v/>
      </c>
      <c r="G934" s="7" t="str">
        <f>IFERROR(VLOOKUP(E934,DATABASE!$B:$D,3,FALSE),"")</f>
        <v/>
      </c>
      <c r="H934" s="7" t="str">
        <f>IFERROR(VLOOKUP(C934,macro!$B:$K,10,FALSE),"")</f>
        <v/>
      </c>
      <c r="I934" s="7" t="str">
        <f>IFERROR(VLOOKUP(C934,macro!$B:$G,6,FALSE),"")</f>
        <v/>
      </c>
    </row>
    <row r="935" spans="3:9">
      <c r="C935" t="str">
        <f t="shared" si="14"/>
        <v>خدمات و نگهبانی-933</v>
      </c>
      <c r="D935" s="7">
        <v>933</v>
      </c>
      <c r="E935" s="7" t="str">
        <f>IFERROR(VLOOKUP($C935,macro!B:H,7,),"")</f>
        <v/>
      </c>
      <c r="F935" s="7" t="str">
        <f>IFERROR(VLOOKUP(E935,DATABASE!$B:$C,2,FALSE),"")</f>
        <v/>
      </c>
      <c r="G935" s="7" t="str">
        <f>IFERROR(VLOOKUP(E935,DATABASE!$B:$D,3,FALSE),"")</f>
        <v/>
      </c>
      <c r="H935" s="7" t="str">
        <f>IFERROR(VLOOKUP(C935,macro!$B:$K,10,FALSE),"")</f>
        <v/>
      </c>
      <c r="I935" s="7" t="str">
        <f>IFERROR(VLOOKUP(C935,macro!$B:$G,6,FALSE),"")</f>
        <v/>
      </c>
    </row>
    <row r="936" spans="3:9">
      <c r="C936" t="str">
        <f t="shared" si="14"/>
        <v>خدمات و نگهبانی-934</v>
      </c>
      <c r="D936" s="7">
        <v>934</v>
      </c>
      <c r="E936" s="7" t="str">
        <f>IFERROR(VLOOKUP($C936,macro!B:H,7,),"")</f>
        <v/>
      </c>
      <c r="F936" s="7" t="str">
        <f>IFERROR(VLOOKUP(E936,DATABASE!$B:$C,2,FALSE),"")</f>
        <v/>
      </c>
      <c r="G936" s="7" t="str">
        <f>IFERROR(VLOOKUP(E936,DATABASE!$B:$D,3,FALSE),"")</f>
        <v/>
      </c>
      <c r="H936" s="7" t="str">
        <f>IFERROR(VLOOKUP(C936,macro!$B:$K,10,FALSE),"")</f>
        <v/>
      </c>
      <c r="I936" s="7" t="str">
        <f>IFERROR(VLOOKUP(C936,macro!$B:$G,6,FALSE),"")</f>
        <v/>
      </c>
    </row>
    <row r="937" spans="3:9">
      <c r="C937" t="str">
        <f t="shared" si="14"/>
        <v>خدمات و نگهبانی-935</v>
      </c>
      <c r="D937" s="7">
        <v>935</v>
      </c>
      <c r="E937" s="7" t="str">
        <f>IFERROR(VLOOKUP($C937,macro!B:H,7,),"")</f>
        <v/>
      </c>
      <c r="F937" s="7" t="str">
        <f>IFERROR(VLOOKUP(E937,DATABASE!$B:$C,2,FALSE),"")</f>
        <v/>
      </c>
      <c r="G937" s="7" t="str">
        <f>IFERROR(VLOOKUP(E937,DATABASE!$B:$D,3,FALSE),"")</f>
        <v/>
      </c>
      <c r="H937" s="7" t="str">
        <f>IFERROR(VLOOKUP(C937,macro!$B:$K,10,FALSE),"")</f>
        <v/>
      </c>
      <c r="I937" s="7" t="str">
        <f>IFERROR(VLOOKUP(C937,macro!$B:$G,6,FALSE),"")</f>
        <v/>
      </c>
    </row>
    <row r="938" spans="3:9">
      <c r="C938" t="str">
        <f t="shared" si="14"/>
        <v>خدمات و نگهبانی-936</v>
      </c>
      <c r="D938" s="7">
        <v>936</v>
      </c>
      <c r="E938" s="7" t="str">
        <f>IFERROR(VLOOKUP($C938,macro!B:H,7,),"")</f>
        <v/>
      </c>
      <c r="F938" s="7" t="str">
        <f>IFERROR(VLOOKUP(E938,DATABASE!$B:$C,2,FALSE),"")</f>
        <v/>
      </c>
      <c r="G938" s="7" t="str">
        <f>IFERROR(VLOOKUP(E938,DATABASE!$B:$D,3,FALSE),"")</f>
        <v/>
      </c>
      <c r="H938" s="7" t="str">
        <f>IFERROR(VLOOKUP(C938,macro!$B:$K,10,FALSE),"")</f>
        <v/>
      </c>
      <c r="I938" s="7" t="str">
        <f>IFERROR(VLOOKUP(C938,macro!$B:$G,6,FALSE),"")</f>
        <v/>
      </c>
    </row>
    <row r="939" spans="3:9">
      <c r="C939" t="str">
        <f t="shared" si="14"/>
        <v>خدمات و نگهبانی-937</v>
      </c>
      <c r="D939" s="7">
        <v>937</v>
      </c>
      <c r="E939" s="7" t="str">
        <f>IFERROR(VLOOKUP($C939,macro!B:H,7,),"")</f>
        <v/>
      </c>
      <c r="F939" s="7" t="str">
        <f>IFERROR(VLOOKUP(E939,DATABASE!$B:$C,2,FALSE),"")</f>
        <v/>
      </c>
      <c r="G939" s="7" t="str">
        <f>IFERROR(VLOOKUP(E939,DATABASE!$B:$D,3,FALSE),"")</f>
        <v/>
      </c>
      <c r="H939" s="7" t="str">
        <f>IFERROR(VLOOKUP(C939,macro!$B:$K,10,FALSE),"")</f>
        <v/>
      </c>
      <c r="I939" s="7" t="str">
        <f>IFERROR(VLOOKUP(C939,macro!$B:$G,6,FALSE),"")</f>
        <v/>
      </c>
    </row>
    <row r="940" spans="3:9">
      <c r="C940" t="str">
        <f t="shared" si="14"/>
        <v>خدمات و نگهبانی-938</v>
      </c>
      <c r="D940" s="7">
        <v>938</v>
      </c>
      <c r="E940" s="7" t="str">
        <f>IFERROR(VLOOKUP($C940,macro!B:H,7,),"")</f>
        <v/>
      </c>
      <c r="F940" s="7" t="str">
        <f>IFERROR(VLOOKUP(E940,DATABASE!$B:$C,2,FALSE),"")</f>
        <v/>
      </c>
      <c r="G940" s="7" t="str">
        <f>IFERROR(VLOOKUP(E940,DATABASE!$B:$D,3,FALSE),"")</f>
        <v/>
      </c>
      <c r="H940" s="7" t="str">
        <f>IFERROR(VLOOKUP(C940,macro!$B:$K,10,FALSE),"")</f>
        <v/>
      </c>
      <c r="I940" s="7" t="str">
        <f>IFERROR(VLOOKUP(C940,macro!$B:$G,6,FALSE),"")</f>
        <v/>
      </c>
    </row>
    <row r="941" spans="3:9">
      <c r="C941" t="str">
        <f t="shared" si="14"/>
        <v>خدمات و نگهبانی-939</v>
      </c>
      <c r="D941" s="7">
        <v>939</v>
      </c>
      <c r="E941" s="7" t="str">
        <f>IFERROR(VLOOKUP($C941,macro!B:H,7,),"")</f>
        <v/>
      </c>
      <c r="F941" s="7" t="str">
        <f>IFERROR(VLOOKUP(E941,DATABASE!$B:$C,2,FALSE),"")</f>
        <v/>
      </c>
      <c r="G941" s="7" t="str">
        <f>IFERROR(VLOOKUP(E941,DATABASE!$B:$D,3,FALSE),"")</f>
        <v/>
      </c>
      <c r="H941" s="7" t="str">
        <f>IFERROR(VLOOKUP(C941,macro!$B:$K,10,FALSE),"")</f>
        <v/>
      </c>
      <c r="I941" s="7" t="str">
        <f>IFERROR(VLOOKUP(C941,macro!$B:$G,6,FALSE),"")</f>
        <v/>
      </c>
    </row>
    <row r="942" spans="3:9">
      <c r="C942" t="str">
        <f t="shared" si="14"/>
        <v>خدمات و نگهبانی-940</v>
      </c>
      <c r="D942" s="7">
        <v>940</v>
      </c>
      <c r="E942" s="7" t="str">
        <f>IFERROR(VLOOKUP($C942,macro!B:H,7,),"")</f>
        <v/>
      </c>
      <c r="F942" s="7" t="str">
        <f>IFERROR(VLOOKUP(E942,DATABASE!$B:$C,2,FALSE),"")</f>
        <v/>
      </c>
      <c r="G942" s="7" t="str">
        <f>IFERROR(VLOOKUP(E942,DATABASE!$B:$D,3,FALSE),"")</f>
        <v/>
      </c>
      <c r="H942" s="7" t="str">
        <f>IFERROR(VLOOKUP(C942,macro!$B:$K,10,FALSE),"")</f>
        <v/>
      </c>
      <c r="I942" s="7" t="str">
        <f>IFERROR(VLOOKUP(C942,macro!$B:$G,6,FALSE),"")</f>
        <v/>
      </c>
    </row>
    <row r="943" spans="3:9">
      <c r="C943" t="str">
        <f t="shared" si="14"/>
        <v>خدمات و نگهبانی-941</v>
      </c>
      <c r="D943" s="7">
        <v>941</v>
      </c>
      <c r="E943" s="7" t="str">
        <f>IFERROR(VLOOKUP($C943,macro!B:H,7,),"")</f>
        <v/>
      </c>
      <c r="F943" s="7" t="str">
        <f>IFERROR(VLOOKUP(E943,DATABASE!$B:$C,2,FALSE),"")</f>
        <v/>
      </c>
      <c r="G943" s="7" t="str">
        <f>IFERROR(VLOOKUP(E943,DATABASE!$B:$D,3,FALSE),"")</f>
        <v/>
      </c>
      <c r="H943" s="7" t="str">
        <f>IFERROR(VLOOKUP(C943,macro!$B:$K,10,FALSE),"")</f>
        <v/>
      </c>
      <c r="I943" s="7" t="str">
        <f>IFERROR(VLOOKUP(C943,macro!$B:$G,6,FALSE),"")</f>
        <v/>
      </c>
    </row>
    <row r="944" spans="3:9">
      <c r="C944" t="str">
        <f t="shared" si="14"/>
        <v>خدمات و نگهبانی-942</v>
      </c>
      <c r="D944" s="7">
        <v>942</v>
      </c>
      <c r="E944" s="7" t="str">
        <f>IFERROR(VLOOKUP($C944,macro!B:H,7,),"")</f>
        <v/>
      </c>
      <c r="F944" s="7" t="str">
        <f>IFERROR(VLOOKUP(E944,DATABASE!$B:$C,2,FALSE),"")</f>
        <v/>
      </c>
      <c r="G944" s="7" t="str">
        <f>IFERROR(VLOOKUP(E944,DATABASE!$B:$D,3,FALSE),"")</f>
        <v/>
      </c>
      <c r="H944" s="7" t="str">
        <f>IFERROR(VLOOKUP(C944,macro!$B:$K,10,FALSE),"")</f>
        <v/>
      </c>
      <c r="I944" s="7" t="str">
        <f>IFERROR(VLOOKUP(C944,macro!$B:$G,6,FALSE),"")</f>
        <v/>
      </c>
    </row>
    <row r="945" spans="3:9">
      <c r="C945" t="str">
        <f t="shared" si="14"/>
        <v>خدمات و نگهبانی-943</v>
      </c>
      <c r="D945" s="7">
        <v>943</v>
      </c>
      <c r="E945" s="7" t="str">
        <f>IFERROR(VLOOKUP($C945,macro!B:H,7,),"")</f>
        <v/>
      </c>
      <c r="F945" s="7" t="str">
        <f>IFERROR(VLOOKUP(E945,DATABASE!$B:$C,2,FALSE),"")</f>
        <v/>
      </c>
      <c r="G945" s="7" t="str">
        <f>IFERROR(VLOOKUP(E945,DATABASE!$B:$D,3,FALSE),"")</f>
        <v/>
      </c>
      <c r="H945" s="7" t="str">
        <f>IFERROR(VLOOKUP(C945,macro!$B:$K,10,FALSE),"")</f>
        <v/>
      </c>
      <c r="I945" s="7" t="str">
        <f>IFERROR(VLOOKUP(C945,macro!$B:$G,6,FALSE),"")</f>
        <v/>
      </c>
    </row>
    <row r="946" spans="3:9">
      <c r="C946" t="str">
        <f t="shared" si="14"/>
        <v>خدمات و نگهبانی-944</v>
      </c>
      <c r="D946" s="7">
        <v>944</v>
      </c>
      <c r="E946" s="7" t="str">
        <f>IFERROR(VLOOKUP($C946,macro!B:H,7,),"")</f>
        <v/>
      </c>
      <c r="F946" s="7" t="str">
        <f>IFERROR(VLOOKUP(E946,DATABASE!$B:$C,2,FALSE),"")</f>
        <v/>
      </c>
      <c r="G946" s="7" t="str">
        <f>IFERROR(VLOOKUP(E946,DATABASE!$B:$D,3,FALSE),"")</f>
        <v/>
      </c>
      <c r="H946" s="7" t="str">
        <f>IFERROR(VLOOKUP(C946,macro!$B:$K,10,FALSE),"")</f>
        <v/>
      </c>
      <c r="I946" s="7" t="str">
        <f>IFERROR(VLOOKUP(C946,macro!$B:$G,6,FALSE),"")</f>
        <v/>
      </c>
    </row>
    <row r="947" spans="3:9">
      <c r="C947" t="str">
        <f t="shared" si="14"/>
        <v>خدمات و نگهبانی-945</v>
      </c>
      <c r="D947" s="7">
        <v>945</v>
      </c>
      <c r="E947" s="7" t="str">
        <f>IFERROR(VLOOKUP($C947,macro!B:H,7,),"")</f>
        <v/>
      </c>
      <c r="F947" s="7" t="str">
        <f>IFERROR(VLOOKUP(E947,DATABASE!$B:$C,2,FALSE),"")</f>
        <v/>
      </c>
      <c r="G947" s="7" t="str">
        <f>IFERROR(VLOOKUP(E947,DATABASE!$B:$D,3,FALSE),"")</f>
        <v/>
      </c>
      <c r="H947" s="7" t="str">
        <f>IFERROR(VLOOKUP(C947,macro!$B:$K,10,FALSE),"")</f>
        <v/>
      </c>
      <c r="I947" s="7" t="str">
        <f>IFERROR(VLOOKUP(C947,macro!$B:$G,6,FALSE),"")</f>
        <v/>
      </c>
    </row>
    <row r="948" spans="3:9">
      <c r="C948" t="str">
        <f t="shared" si="14"/>
        <v>خدمات و نگهبانی-946</v>
      </c>
      <c r="D948" s="7">
        <v>946</v>
      </c>
      <c r="E948" s="7" t="str">
        <f>IFERROR(VLOOKUP($C948,macro!B:H,7,),"")</f>
        <v/>
      </c>
      <c r="F948" s="7" t="str">
        <f>IFERROR(VLOOKUP(E948,DATABASE!$B:$C,2,FALSE),"")</f>
        <v/>
      </c>
      <c r="G948" s="7" t="str">
        <f>IFERROR(VLOOKUP(E948,DATABASE!$B:$D,3,FALSE),"")</f>
        <v/>
      </c>
      <c r="H948" s="7" t="str">
        <f>IFERROR(VLOOKUP(C948,macro!$B:$K,10,FALSE),"")</f>
        <v/>
      </c>
      <c r="I948" s="7" t="str">
        <f>IFERROR(VLOOKUP(C948,macro!$B:$G,6,FALSE),"")</f>
        <v/>
      </c>
    </row>
    <row r="949" spans="3:9">
      <c r="C949" t="str">
        <f t="shared" si="14"/>
        <v>خدمات و نگهبانی-947</v>
      </c>
      <c r="D949" s="7">
        <v>947</v>
      </c>
      <c r="E949" s="7" t="str">
        <f>IFERROR(VLOOKUP($C949,macro!B:H,7,),"")</f>
        <v/>
      </c>
      <c r="F949" s="7" t="str">
        <f>IFERROR(VLOOKUP(E949,DATABASE!$B:$C,2,FALSE),"")</f>
        <v/>
      </c>
      <c r="G949" s="7" t="str">
        <f>IFERROR(VLOOKUP(E949,DATABASE!$B:$D,3,FALSE),"")</f>
        <v/>
      </c>
      <c r="H949" s="7" t="str">
        <f>IFERROR(VLOOKUP(C949,macro!$B:$K,10,FALSE),"")</f>
        <v/>
      </c>
      <c r="I949" s="7" t="str">
        <f>IFERROR(VLOOKUP(C949,macro!$B:$G,6,FALSE),"")</f>
        <v/>
      </c>
    </row>
    <row r="950" spans="3:9">
      <c r="C950" t="str">
        <f t="shared" si="14"/>
        <v>خدمات و نگهبانی-948</v>
      </c>
      <c r="D950" s="7">
        <v>948</v>
      </c>
      <c r="E950" s="7" t="str">
        <f>IFERROR(VLOOKUP($C950,macro!B:H,7,),"")</f>
        <v/>
      </c>
      <c r="F950" s="7" t="str">
        <f>IFERROR(VLOOKUP(E950,DATABASE!$B:$C,2,FALSE),"")</f>
        <v/>
      </c>
      <c r="G950" s="7" t="str">
        <f>IFERROR(VLOOKUP(E950,DATABASE!$B:$D,3,FALSE),"")</f>
        <v/>
      </c>
      <c r="H950" s="7" t="str">
        <f>IFERROR(VLOOKUP(C950,macro!$B:$K,10,FALSE),"")</f>
        <v/>
      </c>
      <c r="I950" s="7" t="str">
        <f>IFERROR(VLOOKUP(C950,macro!$B:$G,6,FALSE),"")</f>
        <v/>
      </c>
    </row>
    <row r="951" spans="3:9">
      <c r="C951" t="str">
        <f t="shared" si="14"/>
        <v>خدمات و نگهبانی-949</v>
      </c>
      <c r="D951" s="7">
        <v>949</v>
      </c>
      <c r="E951" s="7" t="str">
        <f>IFERROR(VLOOKUP($C951,macro!B:H,7,),"")</f>
        <v/>
      </c>
      <c r="F951" s="7" t="str">
        <f>IFERROR(VLOOKUP(E951,DATABASE!$B:$C,2,FALSE),"")</f>
        <v/>
      </c>
      <c r="G951" s="7" t="str">
        <f>IFERROR(VLOOKUP(E951,DATABASE!$B:$D,3,FALSE),"")</f>
        <v/>
      </c>
      <c r="H951" s="7" t="str">
        <f>IFERROR(VLOOKUP(C951,macro!$B:$K,10,FALSE),"")</f>
        <v/>
      </c>
      <c r="I951" s="7" t="str">
        <f>IFERROR(VLOOKUP(C951,macro!$B:$G,6,FALSE),"")</f>
        <v/>
      </c>
    </row>
    <row r="952" spans="3:9">
      <c r="C952" t="str">
        <f t="shared" si="14"/>
        <v>خدمات و نگهبانی-950</v>
      </c>
      <c r="D952" s="7">
        <v>950</v>
      </c>
      <c r="E952" s="7" t="str">
        <f>IFERROR(VLOOKUP($C952,macro!B:H,7,),"")</f>
        <v/>
      </c>
      <c r="F952" s="7" t="str">
        <f>IFERROR(VLOOKUP(E952,DATABASE!$B:$C,2,FALSE),"")</f>
        <v/>
      </c>
      <c r="G952" s="7" t="str">
        <f>IFERROR(VLOOKUP(E952,DATABASE!$B:$D,3,FALSE),"")</f>
        <v/>
      </c>
      <c r="H952" s="7" t="str">
        <f>IFERROR(VLOOKUP(C952,macro!$B:$K,10,FALSE),"")</f>
        <v/>
      </c>
      <c r="I952" s="7" t="str">
        <f>IFERROR(VLOOKUP(C952,macro!$B:$G,6,FALSE),"")</f>
        <v/>
      </c>
    </row>
    <row r="953" spans="3:9">
      <c r="C953" t="str">
        <f t="shared" si="14"/>
        <v>خدمات و نگهبانی-951</v>
      </c>
      <c r="D953" s="7">
        <v>951</v>
      </c>
      <c r="E953" s="7" t="str">
        <f>IFERROR(VLOOKUP($C953,macro!B:H,7,),"")</f>
        <v/>
      </c>
      <c r="F953" s="7" t="str">
        <f>IFERROR(VLOOKUP(E953,DATABASE!$B:$C,2,FALSE),"")</f>
        <v/>
      </c>
      <c r="G953" s="7" t="str">
        <f>IFERROR(VLOOKUP(E953,DATABASE!$B:$D,3,FALSE),"")</f>
        <v/>
      </c>
      <c r="H953" s="7" t="str">
        <f>IFERROR(VLOOKUP(C953,macro!$B:$K,10,FALSE),"")</f>
        <v/>
      </c>
      <c r="I953" s="7" t="str">
        <f>IFERROR(VLOOKUP(C953,macro!$B:$G,6,FALSE),"")</f>
        <v/>
      </c>
    </row>
    <row r="954" spans="3:9">
      <c r="C954" t="str">
        <f t="shared" si="14"/>
        <v>خدمات و نگهبانی-952</v>
      </c>
      <c r="D954" s="7">
        <v>952</v>
      </c>
      <c r="E954" s="7" t="str">
        <f>IFERROR(VLOOKUP($C954,macro!B:H,7,),"")</f>
        <v/>
      </c>
      <c r="F954" s="7" t="str">
        <f>IFERROR(VLOOKUP(E954,DATABASE!$B:$C,2,FALSE),"")</f>
        <v/>
      </c>
      <c r="G954" s="7" t="str">
        <f>IFERROR(VLOOKUP(E954,DATABASE!$B:$D,3,FALSE),"")</f>
        <v/>
      </c>
      <c r="H954" s="7" t="str">
        <f>IFERROR(VLOOKUP(C954,macro!$B:$K,10,FALSE),"")</f>
        <v/>
      </c>
      <c r="I954" s="7" t="str">
        <f>IFERROR(VLOOKUP(C954,macro!$B:$G,6,FALSE),"")</f>
        <v/>
      </c>
    </row>
    <row r="955" spans="3:9">
      <c r="C955" t="str">
        <f t="shared" si="14"/>
        <v>خدمات و نگهبانی-953</v>
      </c>
      <c r="D955" s="7">
        <v>953</v>
      </c>
      <c r="E955" s="7" t="str">
        <f>IFERROR(VLOOKUP($C955,macro!B:H,7,),"")</f>
        <v/>
      </c>
      <c r="F955" s="7" t="str">
        <f>IFERROR(VLOOKUP(E955,DATABASE!$B:$C,2,FALSE),"")</f>
        <v/>
      </c>
      <c r="G955" s="7" t="str">
        <f>IFERROR(VLOOKUP(E955,DATABASE!$B:$D,3,FALSE),"")</f>
        <v/>
      </c>
      <c r="H955" s="7" t="str">
        <f>IFERROR(VLOOKUP(C955,macro!$B:$K,10,FALSE),"")</f>
        <v/>
      </c>
      <c r="I955" s="7" t="str">
        <f>IFERROR(VLOOKUP(C955,macro!$B:$G,6,FALSE),"")</f>
        <v/>
      </c>
    </row>
    <row r="956" spans="3:9">
      <c r="C956" t="str">
        <f t="shared" si="14"/>
        <v>خدمات و نگهبانی-954</v>
      </c>
      <c r="D956" s="7">
        <v>954</v>
      </c>
      <c r="E956" s="7" t="str">
        <f>IFERROR(VLOOKUP($C956,macro!B:H,7,),"")</f>
        <v/>
      </c>
      <c r="F956" s="7" t="str">
        <f>IFERROR(VLOOKUP(E956,DATABASE!$B:$C,2,FALSE),"")</f>
        <v/>
      </c>
      <c r="G956" s="7" t="str">
        <f>IFERROR(VLOOKUP(E956,DATABASE!$B:$D,3,FALSE),"")</f>
        <v/>
      </c>
      <c r="H956" s="7" t="str">
        <f>IFERROR(VLOOKUP(C956,macro!$B:$K,10,FALSE),"")</f>
        <v/>
      </c>
      <c r="I956" s="7" t="str">
        <f>IFERROR(VLOOKUP(C956,macro!$B:$G,6,FALSE),"")</f>
        <v/>
      </c>
    </row>
    <row r="957" spans="3:9">
      <c r="C957" t="str">
        <f t="shared" si="14"/>
        <v>خدمات و نگهبانی-955</v>
      </c>
      <c r="D957" s="7">
        <v>955</v>
      </c>
      <c r="E957" s="7" t="str">
        <f>IFERROR(VLOOKUP($C957,macro!B:H,7,),"")</f>
        <v/>
      </c>
      <c r="F957" s="7" t="str">
        <f>IFERROR(VLOOKUP(E957,DATABASE!$B:$C,2,FALSE),"")</f>
        <v/>
      </c>
      <c r="G957" s="7" t="str">
        <f>IFERROR(VLOOKUP(E957,DATABASE!$B:$D,3,FALSE),"")</f>
        <v/>
      </c>
      <c r="H957" s="7" t="str">
        <f>IFERROR(VLOOKUP(C957,macro!$B:$K,10,FALSE),"")</f>
        <v/>
      </c>
      <c r="I957" s="7" t="str">
        <f>IFERROR(VLOOKUP(C957,macro!$B:$G,6,FALSE),"")</f>
        <v/>
      </c>
    </row>
    <row r="958" spans="3:9">
      <c r="C958" t="str">
        <f t="shared" si="14"/>
        <v>خدمات و نگهبانی-956</v>
      </c>
      <c r="D958" s="7">
        <v>956</v>
      </c>
      <c r="E958" s="7" t="str">
        <f>IFERROR(VLOOKUP($C958,macro!B:H,7,),"")</f>
        <v/>
      </c>
      <c r="F958" s="7" t="str">
        <f>IFERROR(VLOOKUP(E958,DATABASE!$B:$C,2,FALSE),"")</f>
        <v/>
      </c>
      <c r="G958" s="7" t="str">
        <f>IFERROR(VLOOKUP(E958,DATABASE!$B:$D,3,FALSE),"")</f>
        <v/>
      </c>
      <c r="H958" s="7" t="str">
        <f>IFERROR(VLOOKUP(C958,macro!$B:$K,10,FALSE),"")</f>
        <v/>
      </c>
      <c r="I958" s="7" t="str">
        <f>IFERROR(VLOOKUP(C958,macro!$B:$G,6,FALSE),"")</f>
        <v/>
      </c>
    </row>
    <row r="959" spans="3:9">
      <c r="C959" t="str">
        <f t="shared" si="14"/>
        <v>خدمات و نگهبانی-957</v>
      </c>
      <c r="D959" s="7">
        <v>957</v>
      </c>
      <c r="E959" s="7" t="str">
        <f>IFERROR(VLOOKUP($C959,macro!B:H,7,),"")</f>
        <v/>
      </c>
      <c r="F959" s="7" t="str">
        <f>IFERROR(VLOOKUP(E959,DATABASE!$B:$C,2,FALSE),"")</f>
        <v/>
      </c>
      <c r="G959" s="7" t="str">
        <f>IFERROR(VLOOKUP(E959,DATABASE!$B:$D,3,FALSE),"")</f>
        <v/>
      </c>
      <c r="H959" s="7" t="str">
        <f>IFERROR(VLOOKUP(C959,macro!$B:$K,10,FALSE),"")</f>
        <v/>
      </c>
      <c r="I959" s="7" t="str">
        <f>IFERROR(VLOOKUP(C959,macro!$B:$G,6,FALSE),"")</f>
        <v/>
      </c>
    </row>
    <row r="960" spans="3:9">
      <c r="C960" t="str">
        <f t="shared" si="14"/>
        <v>خدمات و نگهبانی-958</v>
      </c>
      <c r="D960" s="7">
        <v>958</v>
      </c>
      <c r="E960" s="7" t="str">
        <f>IFERROR(VLOOKUP($C960,macro!B:H,7,),"")</f>
        <v/>
      </c>
      <c r="F960" s="7" t="str">
        <f>IFERROR(VLOOKUP(E960,DATABASE!$B:$C,2,FALSE),"")</f>
        <v/>
      </c>
      <c r="G960" s="7" t="str">
        <f>IFERROR(VLOOKUP(E960,DATABASE!$B:$D,3,FALSE),"")</f>
        <v/>
      </c>
      <c r="H960" s="7" t="str">
        <f>IFERROR(VLOOKUP(C960,macro!$B:$K,10,FALSE),"")</f>
        <v/>
      </c>
      <c r="I960" s="7" t="str">
        <f>IFERROR(VLOOKUP(C960,macro!$B:$G,6,FALSE),"")</f>
        <v/>
      </c>
    </row>
    <row r="961" spans="3:9">
      <c r="C961" t="str">
        <f t="shared" si="14"/>
        <v>خدمات و نگهبانی-959</v>
      </c>
      <c r="D961" s="7">
        <v>959</v>
      </c>
      <c r="E961" s="7" t="str">
        <f>IFERROR(VLOOKUP($C961,macro!B:H,7,),"")</f>
        <v/>
      </c>
      <c r="F961" s="7" t="str">
        <f>IFERROR(VLOOKUP(E961,DATABASE!$B:$C,2,FALSE),"")</f>
        <v/>
      </c>
      <c r="G961" s="7" t="str">
        <f>IFERROR(VLOOKUP(E961,DATABASE!$B:$D,3,FALSE),"")</f>
        <v/>
      </c>
      <c r="H961" s="7" t="str">
        <f>IFERROR(VLOOKUP(C961,macro!$B:$K,10,FALSE),"")</f>
        <v/>
      </c>
      <c r="I961" s="7" t="str">
        <f>IFERROR(VLOOKUP(C961,macro!$B:$G,6,FALSE),"")</f>
        <v/>
      </c>
    </row>
    <row r="962" spans="3:9">
      <c r="C962" t="str">
        <f t="shared" si="14"/>
        <v>خدمات و نگهبانی-960</v>
      </c>
      <c r="D962" s="7">
        <v>960</v>
      </c>
      <c r="E962" s="7" t="str">
        <f>IFERROR(VLOOKUP($C962,macro!B:H,7,),"")</f>
        <v/>
      </c>
      <c r="F962" s="7" t="str">
        <f>IFERROR(VLOOKUP(E962,DATABASE!$B:$C,2,FALSE),"")</f>
        <v/>
      </c>
      <c r="G962" s="7" t="str">
        <f>IFERROR(VLOOKUP(E962,DATABASE!$B:$D,3,FALSE),"")</f>
        <v/>
      </c>
      <c r="H962" s="7" t="str">
        <f>IFERROR(VLOOKUP(C962,macro!$B:$K,10,FALSE),"")</f>
        <v/>
      </c>
      <c r="I962" s="7" t="str">
        <f>IFERROR(VLOOKUP(C962,macro!$B:$G,6,FALSE),"")</f>
        <v/>
      </c>
    </row>
    <row r="963" spans="3:9">
      <c r="C963" t="str">
        <f t="shared" si="14"/>
        <v>خدمات و نگهبانی-961</v>
      </c>
      <c r="D963" s="7">
        <v>961</v>
      </c>
      <c r="E963" s="7" t="str">
        <f>IFERROR(VLOOKUP($C963,macro!B:H,7,),"")</f>
        <v/>
      </c>
      <c r="F963" s="7" t="str">
        <f>IFERROR(VLOOKUP(E963,DATABASE!$B:$C,2,FALSE),"")</f>
        <v/>
      </c>
      <c r="G963" s="7" t="str">
        <f>IFERROR(VLOOKUP(E963,DATABASE!$B:$D,3,FALSE),"")</f>
        <v/>
      </c>
      <c r="H963" s="7" t="str">
        <f>IFERROR(VLOOKUP(C963,macro!$B:$K,10,FALSE),"")</f>
        <v/>
      </c>
      <c r="I963" s="7" t="str">
        <f>IFERROR(VLOOKUP(C963,macro!$B:$G,6,FALSE),"")</f>
        <v/>
      </c>
    </row>
    <row r="964" spans="3:9">
      <c r="C964" t="str">
        <f t="shared" ref="C964:C1002" si="15">$B$2&amp;"-"&amp;D964</f>
        <v>خدمات و نگهبانی-962</v>
      </c>
      <c r="D964" s="7">
        <v>962</v>
      </c>
      <c r="E964" s="7" t="str">
        <f>IFERROR(VLOOKUP($C964,macro!B:H,7,),"")</f>
        <v/>
      </c>
      <c r="F964" s="7" t="str">
        <f>IFERROR(VLOOKUP(E964,DATABASE!$B:$C,2,FALSE),"")</f>
        <v/>
      </c>
      <c r="G964" s="7" t="str">
        <f>IFERROR(VLOOKUP(E964,DATABASE!$B:$D,3,FALSE),"")</f>
        <v/>
      </c>
      <c r="H964" s="7" t="str">
        <f>IFERROR(VLOOKUP(C964,macro!$B:$K,10,FALSE),"")</f>
        <v/>
      </c>
      <c r="I964" s="7" t="str">
        <f>IFERROR(VLOOKUP(C964,macro!$B:$G,6,FALSE),"")</f>
        <v/>
      </c>
    </row>
    <row r="965" spans="3:9">
      <c r="C965" t="str">
        <f t="shared" si="15"/>
        <v>خدمات و نگهبانی-963</v>
      </c>
      <c r="D965" s="7">
        <v>963</v>
      </c>
      <c r="E965" s="7" t="str">
        <f>IFERROR(VLOOKUP($C965,macro!B:H,7,),"")</f>
        <v/>
      </c>
      <c r="F965" s="7" t="str">
        <f>IFERROR(VLOOKUP(E965,DATABASE!$B:$C,2,FALSE),"")</f>
        <v/>
      </c>
      <c r="G965" s="7" t="str">
        <f>IFERROR(VLOOKUP(E965,DATABASE!$B:$D,3,FALSE),"")</f>
        <v/>
      </c>
      <c r="H965" s="7" t="str">
        <f>IFERROR(VLOOKUP(C965,macro!$B:$K,10,FALSE),"")</f>
        <v/>
      </c>
      <c r="I965" s="7" t="str">
        <f>IFERROR(VLOOKUP(C965,macro!$B:$G,6,FALSE),"")</f>
        <v/>
      </c>
    </row>
    <row r="966" spans="3:9">
      <c r="C966" t="str">
        <f t="shared" si="15"/>
        <v>خدمات و نگهبانی-964</v>
      </c>
      <c r="D966" s="7">
        <v>964</v>
      </c>
      <c r="E966" s="7" t="str">
        <f>IFERROR(VLOOKUP($C966,macro!B:H,7,),"")</f>
        <v/>
      </c>
      <c r="F966" s="7" t="str">
        <f>IFERROR(VLOOKUP(E966,DATABASE!$B:$C,2,FALSE),"")</f>
        <v/>
      </c>
      <c r="G966" s="7" t="str">
        <f>IFERROR(VLOOKUP(E966,DATABASE!$B:$D,3,FALSE),"")</f>
        <v/>
      </c>
      <c r="H966" s="7" t="str">
        <f>IFERROR(VLOOKUP(C966,macro!$B:$K,10,FALSE),"")</f>
        <v/>
      </c>
      <c r="I966" s="7" t="str">
        <f>IFERROR(VLOOKUP(C966,macro!$B:$G,6,FALSE),"")</f>
        <v/>
      </c>
    </row>
    <row r="967" spans="3:9">
      <c r="C967" t="str">
        <f t="shared" si="15"/>
        <v>خدمات و نگهبانی-965</v>
      </c>
      <c r="D967" s="7">
        <v>965</v>
      </c>
      <c r="E967" s="7" t="str">
        <f>IFERROR(VLOOKUP($C967,macro!B:H,7,),"")</f>
        <v/>
      </c>
      <c r="F967" s="7" t="str">
        <f>IFERROR(VLOOKUP(E967,DATABASE!$B:$C,2,FALSE),"")</f>
        <v/>
      </c>
      <c r="G967" s="7" t="str">
        <f>IFERROR(VLOOKUP(E967,DATABASE!$B:$D,3,FALSE),"")</f>
        <v/>
      </c>
      <c r="H967" s="7" t="str">
        <f>IFERROR(VLOOKUP(C967,macro!$B:$K,10,FALSE),"")</f>
        <v/>
      </c>
      <c r="I967" s="7" t="str">
        <f>IFERROR(VLOOKUP(C967,macro!$B:$G,6,FALSE),"")</f>
        <v/>
      </c>
    </row>
    <row r="968" spans="3:9">
      <c r="C968" t="str">
        <f t="shared" si="15"/>
        <v>خدمات و نگهبانی-966</v>
      </c>
      <c r="D968" s="7">
        <v>966</v>
      </c>
      <c r="E968" s="7" t="str">
        <f>IFERROR(VLOOKUP($C968,macro!B:H,7,),"")</f>
        <v/>
      </c>
      <c r="F968" s="7" t="str">
        <f>IFERROR(VLOOKUP(E968,DATABASE!$B:$C,2,FALSE),"")</f>
        <v/>
      </c>
      <c r="G968" s="7" t="str">
        <f>IFERROR(VLOOKUP(E968,DATABASE!$B:$D,3,FALSE),"")</f>
        <v/>
      </c>
      <c r="H968" s="7" t="str">
        <f>IFERROR(VLOOKUP(C968,macro!$B:$K,10,FALSE),"")</f>
        <v/>
      </c>
      <c r="I968" s="7" t="str">
        <f>IFERROR(VLOOKUP(C968,macro!$B:$G,6,FALSE),"")</f>
        <v/>
      </c>
    </row>
    <row r="969" spans="3:9">
      <c r="C969" t="str">
        <f t="shared" si="15"/>
        <v>خدمات و نگهبانی-967</v>
      </c>
      <c r="D969" s="7">
        <v>967</v>
      </c>
      <c r="E969" s="7" t="str">
        <f>IFERROR(VLOOKUP($C969,macro!B:H,7,),"")</f>
        <v/>
      </c>
      <c r="F969" s="7" t="str">
        <f>IFERROR(VLOOKUP(E969,DATABASE!$B:$C,2,FALSE),"")</f>
        <v/>
      </c>
      <c r="G969" s="7" t="str">
        <f>IFERROR(VLOOKUP(E969,DATABASE!$B:$D,3,FALSE),"")</f>
        <v/>
      </c>
      <c r="H969" s="7" t="str">
        <f>IFERROR(VLOOKUP(C969,macro!$B:$K,10,FALSE),"")</f>
        <v/>
      </c>
      <c r="I969" s="7" t="str">
        <f>IFERROR(VLOOKUP(C969,macro!$B:$G,6,FALSE),"")</f>
        <v/>
      </c>
    </row>
    <row r="970" spans="3:9">
      <c r="C970" t="str">
        <f t="shared" si="15"/>
        <v>خدمات و نگهبانی-968</v>
      </c>
      <c r="D970" s="7">
        <v>968</v>
      </c>
      <c r="E970" s="7" t="str">
        <f>IFERROR(VLOOKUP($C970,macro!B:H,7,),"")</f>
        <v/>
      </c>
      <c r="F970" s="7" t="str">
        <f>IFERROR(VLOOKUP(E970,DATABASE!$B:$C,2,FALSE),"")</f>
        <v/>
      </c>
      <c r="G970" s="7" t="str">
        <f>IFERROR(VLOOKUP(E970,DATABASE!$B:$D,3,FALSE),"")</f>
        <v/>
      </c>
      <c r="H970" s="7" t="str">
        <f>IFERROR(VLOOKUP(C970,macro!$B:$K,10,FALSE),"")</f>
        <v/>
      </c>
      <c r="I970" s="7" t="str">
        <f>IFERROR(VLOOKUP(C970,macro!$B:$G,6,FALSE),"")</f>
        <v/>
      </c>
    </row>
    <row r="971" spans="3:9">
      <c r="C971" t="str">
        <f t="shared" si="15"/>
        <v>خدمات و نگهبانی-969</v>
      </c>
      <c r="D971" s="7">
        <v>969</v>
      </c>
      <c r="E971" s="7" t="str">
        <f>IFERROR(VLOOKUP($C971,macro!B:H,7,),"")</f>
        <v/>
      </c>
      <c r="F971" s="7" t="str">
        <f>IFERROR(VLOOKUP(E971,DATABASE!$B:$C,2,FALSE),"")</f>
        <v/>
      </c>
      <c r="G971" s="7" t="str">
        <f>IFERROR(VLOOKUP(E971,DATABASE!$B:$D,3,FALSE),"")</f>
        <v/>
      </c>
      <c r="H971" s="7" t="str">
        <f>IFERROR(VLOOKUP(C971,macro!$B:$K,10,FALSE),"")</f>
        <v/>
      </c>
      <c r="I971" s="7" t="str">
        <f>IFERROR(VLOOKUP(C971,macro!$B:$G,6,FALSE),"")</f>
        <v/>
      </c>
    </row>
    <row r="972" spans="3:9">
      <c r="C972" t="str">
        <f t="shared" si="15"/>
        <v>خدمات و نگهبانی-970</v>
      </c>
      <c r="D972" s="7">
        <v>970</v>
      </c>
      <c r="E972" s="7" t="str">
        <f>IFERROR(VLOOKUP($C972,macro!B:H,7,),"")</f>
        <v/>
      </c>
      <c r="F972" s="7" t="str">
        <f>IFERROR(VLOOKUP(E972,DATABASE!$B:$C,2,FALSE),"")</f>
        <v/>
      </c>
      <c r="G972" s="7" t="str">
        <f>IFERROR(VLOOKUP(E972,DATABASE!$B:$D,3,FALSE),"")</f>
        <v/>
      </c>
      <c r="H972" s="7" t="str">
        <f>IFERROR(VLOOKUP(C972,macro!$B:$K,10,FALSE),"")</f>
        <v/>
      </c>
      <c r="I972" s="7" t="str">
        <f>IFERROR(VLOOKUP(C972,macro!$B:$G,6,FALSE),"")</f>
        <v/>
      </c>
    </row>
    <row r="973" spans="3:9">
      <c r="C973" t="str">
        <f t="shared" si="15"/>
        <v>خدمات و نگهبانی-971</v>
      </c>
      <c r="D973" s="7">
        <v>971</v>
      </c>
      <c r="E973" s="7" t="str">
        <f>IFERROR(VLOOKUP($C973,macro!B:H,7,),"")</f>
        <v/>
      </c>
      <c r="F973" s="7" t="str">
        <f>IFERROR(VLOOKUP(E973,DATABASE!$B:$C,2,FALSE),"")</f>
        <v/>
      </c>
      <c r="G973" s="7" t="str">
        <f>IFERROR(VLOOKUP(E973,DATABASE!$B:$D,3,FALSE),"")</f>
        <v/>
      </c>
      <c r="H973" s="7" t="str">
        <f>IFERROR(VLOOKUP(C973,macro!$B:$K,10,FALSE),"")</f>
        <v/>
      </c>
      <c r="I973" s="7" t="str">
        <f>IFERROR(VLOOKUP(C973,macro!$B:$G,6,FALSE),"")</f>
        <v/>
      </c>
    </row>
    <row r="974" spans="3:9">
      <c r="C974" t="str">
        <f t="shared" si="15"/>
        <v>خدمات و نگهبانی-972</v>
      </c>
      <c r="D974" s="7">
        <v>972</v>
      </c>
      <c r="E974" s="7" t="str">
        <f>IFERROR(VLOOKUP($C974,macro!B:H,7,),"")</f>
        <v/>
      </c>
      <c r="F974" s="7" t="str">
        <f>IFERROR(VLOOKUP(E974,DATABASE!$B:$C,2,FALSE),"")</f>
        <v/>
      </c>
      <c r="G974" s="7" t="str">
        <f>IFERROR(VLOOKUP(E974,DATABASE!$B:$D,3,FALSE),"")</f>
        <v/>
      </c>
      <c r="H974" s="7" t="str">
        <f>IFERROR(VLOOKUP(C974,macro!$B:$K,10,FALSE),"")</f>
        <v/>
      </c>
      <c r="I974" s="7" t="str">
        <f>IFERROR(VLOOKUP(C974,macro!$B:$G,6,FALSE),"")</f>
        <v/>
      </c>
    </row>
    <row r="975" spans="3:9">
      <c r="C975" t="str">
        <f t="shared" si="15"/>
        <v>خدمات و نگهبانی-973</v>
      </c>
      <c r="D975" s="7">
        <v>973</v>
      </c>
      <c r="E975" s="7" t="str">
        <f>IFERROR(VLOOKUP($C975,macro!B:H,7,),"")</f>
        <v/>
      </c>
      <c r="F975" s="7" t="str">
        <f>IFERROR(VLOOKUP(E975,DATABASE!$B:$C,2,FALSE),"")</f>
        <v/>
      </c>
      <c r="G975" s="7" t="str">
        <f>IFERROR(VLOOKUP(E975,DATABASE!$B:$D,3,FALSE),"")</f>
        <v/>
      </c>
      <c r="H975" s="7" t="str">
        <f>IFERROR(VLOOKUP(C975,macro!$B:$K,10,FALSE),"")</f>
        <v/>
      </c>
      <c r="I975" s="7" t="str">
        <f>IFERROR(VLOOKUP(C975,macro!$B:$G,6,FALSE),"")</f>
        <v/>
      </c>
    </row>
    <row r="976" spans="3:9">
      <c r="C976" t="str">
        <f t="shared" si="15"/>
        <v>خدمات و نگهبانی-974</v>
      </c>
      <c r="D976" s="7">
        <v>974</v>
      </c>
      <c r="E976" s="7" t="str">
        <f>IFERROR(VLOOKUP($C976,macro!B:H,7,),"")</f>
        <v/>
      </c>
      <c r="F976" s="7" t="str">
        <f>IFERROR(VLOOKUP(E976,DATABASE!$B:$C,2,FALSE),"")</f>
        <v/>
      </c>
      <c r="G976" s="7" t="str">
        <f>IFERROR(VLOOKUP(E976,DATABASE!$B:$D,3,FALSE),"")</f>
        <v/>
      </c>
      <c r="H976" s="7" t="str">
        <f>IFERROR(VLOOKUP(C976,macro!$B:$K,10,FALSE),"")</f>
        <v/>
      </c>
      <c r="I976" s="7" t="str">
        <f>IFERROR(VLOOKUP(C976,macro!$B:$G,6,FALSE),"")</f>
        <v/>
      </c>
    </row>
    <row r="977" spans="3:9">
      <c r="C977" t="str">
        <f t="shared" si="15"/>
        <v>خدمات و نگهبانی-975</v>
      </c>
      <c r="D977" s="7">
        <v>975</v>
      </c>
      <c r="E977" s="7" t="str">
        <f>IFERROR(VLOOKUP($C977,macro!B:H,7,),"")</f>
        <v/>
      </c>
      <c r="F977" s="7" t="str">
        <f>IFERROR(VLOOKUP(E977,DATABASE!$B:$C,2,FALSE),"")</f>
        <v/>
      </c>
      <c r="G977" s="7" t="str">
        <f>IFERROR(VLOOKUP(E977,DATABASE!$B:$D,3,FALSE),"")</f>
        <v/>
      </c>
      <c r="H977" s="7" t="str">
        <f>IFERROR(VLOOKUP(C977,macro!$B:$K,10,FALSE),"")</f>
        <v/>
      </c>
      <c r="I977" s="7" t="str">
        <f>IFERROR(VLOOKUP(C977,macro!$B:$G,6,FALSE),"")</f>
        <v/>
      </c>
    </row>
    <row r="978" spans="3:9">
      <c r="C978" t="str">
        <f t="shared" si="15"/>
        <v>خدمات و نگهبانی-976</v>
      </c>
      <c r="D978" s="7">
        <v>976</v>
      </c>
      <c r="E978" s="7" t="str">
        <f>IFERROR(VLOOKUP($C978,macro!B:H,7,),"")</f>
        <v/>
      </c>
      <c r="F978" s="7" t="str">
        <f>IFERROR(VLOOKUP(E978,DATABASE!$B:$C,2,FALSE),"")</f>
        <v/>
      </c>
      <c r="G978" s="7" t="str">
        <f>IFERROR(VLOOKUP(E978,DATABASE!$B:$D,3,FALSE),"")</f>
        <v/>
      </c>
      <c r="H978" s="7" t="str">
        <f>IFERROR(VLOOKUP(C978,macro!$B:$K,10,FALSE),"")</f>
        <v/>
      </c>
      <c r="I978" s="7" t="str">
        <f>IFERROR(VLOOKUP(C978,macro!$B:$G,6,FALSE),"")</f>
        <v/>
      </c>
    </row>
    <row r="979" spans="3:9">
      <c r="C979" t="str">
        <f t="shared" si="15"/>
        <v>خدمات و نگهبانی-977</v>
      </c>
      <c r="D979" s="7">
        <v>977</v>
      </c>
      <c r="E979" s="7" t="str">
        <f>IFERROR(VLOOKUP($C979,macro!B:H,7,),"")</f>
        <v/>
      </c>
      <c r="F979" s="7" t="str">
        <f>IFERROR(VLOOKUP(E979,DATABASE!$B:$C,2,FALSE),"")</f>
        <v/>
      </c>
      <c r="G979" s="7" t="str">
        <f>IFERROR(VLOOKUP(E979,DATABASE!$B:$D,3,FALSE),"")</f>
        <v/>
      </c>
      <c r="H979" s="7" t="str">
        <f>IFERROR(VLOOKUP(C979,macro!$B:$K,10,FALSE),"")</f>
        <v/>
      </c>
      <c r="I979" s="7" t="str">
        <f>IFERROR(VLOOKUP(C979,macro!$B:$G,6,FALSE),"")</f>
        <v/>
      </c>
    </row>
    <row r="980" spans="3:9">
      <c r="C980" t="str">
        <f t="shared" si="15"/>
        <v>خدمات و نگهبانی-978</v>
      </c>
      <c r="D980" s="7">
        <v>978</v>
      </c>
      <c r="E980" s="7" t="str">
        <f>IFERROR(VLOOKUP($C980,macro!B:H,7,),"")</f>
        <v/>
      </c>
      <c r="F980" s="7" t="str">
        <f>IFERROR(VLOOKUP(E980,DATABASE!$B:$C,2,FALSE),"")</f>
        <v/>
      </c>
      <c r="G980" s="7" t="str">
        <f>IFERROR(VLOOKUP(E980,DATABASE!$B:$D,3,FALSE),"")</f>
        <v/>
      </c>
      <c r="H980" s="7" t="str">
        <f>IFERROR(VLOOKUP(C980,macro!$B:$K,10,FALSE),"")</f>
        <v/>
      </c>
      <c r="I980" s="7" t="str">
        <f>IFERROR(VLOOKUP(C980,macro!$B:$G,6,FALSE),"")</f>
        <v/>
      </c>
    </row>
    <row r="981" spans="3:9">
      <c r="C981" t="str">
        <f t="shared" si="15"/>
        <v>خدمات و نگهبانی-979</v>
      </c>
      <c r="D981" s="7">
        <v>979</v>
      </c>
      <c r="E981" s="7" t="str">
        <f>IFERROR(VLOOKUP($C981,macro!B:H,7,),"")</f>
        <v/>
      </c>
      <c r="F981" s="7" t="str">
        <f>IFERROR(VLOOKUP(E981,DATABASE!$B:$C,2,FALSE),"")</f>
        <v/>
      </c>
      <c r="G981" s="7" t="str">
        <f>IFERROR(VLOOKUP(E981,DATABASE!$B:$D,3,FALSE),"")</f>
        <v/>
      </c>
      <c r="H981" s="7" t="str">
        <f>IFERROR(VLOOKUP(C981,macro!$B:$K,10,FALSE),"")</f>
        <v/>
      </c>
      <c r="I981" s="7" t="str">
        <f>IFERROR(VLOOKUP(C981,macro!$B:$G,6,FALSE),"")</f>
        <v/>
      </c>
    </row>
    <row r="982" spans="3:9">
      <c r="C982" t="str">
        <f t="shared" si="15"/>
        <v>خدمات و نگهبانی-980</v>
      </c>
      <c r="D982" s="7">
        <v>980</v>
      </c>
      <c r="E982" s="7" t="str">
        <f>IFERROR(VLOOKUP($C982,macro!B:H,7,),"")</f>
        <v/>
      </c>
      <c r="F982" s="7" t="str">
        <f>IFERROR(VLOOKUP(E982,DATABASE!$B:$C,2,FALSE),"")</f>
        <v/>
      </c>
      <c r="G982" s="7" t="str">
        <f>IFERROR(VLOOKUP(E982,DATABASE!$B:$D,3,FALSE),"")</f>
        <v/>
      </c>
      <c r="H982" s="7" t="str">
        <f>IFERROR(VLOOKUP(C982,macro!$B:$K,10,FALSE),"")</f>
        <v/>
      </c>
      <c r="I982" s="7" t="str">
        <f>IFERROR(VLOOKUP(C982,macro!$B:$G,6,FALSE),"")</f>
        <v/>
      </c>
    </row>
    <row r="983" spans="3:9">
      <c r="C983" t="str">
        <f t="shared" si="15"/>
        <v>خدمات و نگهبانی-981</v>
      </c>
      <c r="D983" s="7">
        <v>981</v>
      </c>
      <c r="E983" s="7" t="str">
        <f>IFERROR(VLOOKUP($C983,macro!B:H,7,),"")</f>
        <v/>
      </c>
      <c r="F983" s="7" t="str">
        <f>IFERROR(VLOOKUP(E983,DATABASE!$B:$C,2,FALSE),"")</f>
        <v/>
      </c>
      <c r="G983" s="7" t="str">
        <f>IFERROR(VLOOKUP(E983,DATABASE!$B:$D,3,FALSE),"")</f>
        <v/>
      </c>
      <c r="H983" s="7" t="str">
        <f>IFERROR(VLOOKUP(C983,macro!$B:$K,10,FALSE),"")</f>
        <v/>
      </c>
      <c r="I983" s="7" t="str">
        <f>IFERROR(VLOOKUP(C983,macro!$B:$G,6,FALSE),"")</f>
        <v/>
      </c>
    </row>
    <row r="984" spans="3:9">
      <c r="C984" t="str">
        <f t="shared" si="15"/>
        <v>خدمات و نگهبانی-982</v>
      </c>
      <c r="D984" s="7">
        <v>982</v>
      </c>
      <c r="E984" s="7" t="str">
        <f>IFERROR(VLOOKUP($C984,macro!B:H,7,),"")</f>
        <v/>
      </c>
      <c r="F984" s="7" t="str">
        <f>IFERROR(VLOOKUP(E984,DATABASE!$B:$C,2,FALSE),"")</f>
        <v/>
      </c>
      <c r="G984" s="7" t="str">
        <f>IFERROR(VLOOKUP(E984,DATABASE!$B:$D,3,FALSE),"")</f>
        <v/>
      </c>
      <c r="H984" s="7" t="str">
        <f>IFERROR(VLOOKUP(C984,macro!$B:$K,10,FALSE),"")</f>
        <v/>
      </c>
      <c r="I984" s="7" t="str">
        <f>IFERROR(VLOOKUP(C984,macro!$B:$G,6,FALSE),"")</f>
        <v/>
      </c>
    </row>
    <row r="985" spans="3:9">
      <c r="C985" t="str">
        <f t="shared" si="15"/>
        <v>خدمات و نگهبانی-983</v>
      </c>
      <c r="D985" s="7">
        <v>983</v>
      </c>
      <c r="E985" s="7" t="str">
        <f>IFERROR(VLOOKUP($C985,macro!B:H,7,),"")</f>
        <v/>
      </c>
      <c r="F985" s="7" t="str">
        <f>IFERROR(VLOOKUP(E985,DATABASE!$B:$C,2,FALSE),"")</f>
        <v/>
      </c>
      <c r="G985" s="7" t="str">
        <f>IFERROR(VLOOKUP(E985,DATABASE!$B:$D,3,FALSE),"")</f>
        <v/>
      </c>
      <c r="H985" s="7" t="str">
        <f>IFERROR(VLOOKUP(C985,macro!$B:$K,10,FALSE),"")</f>
        <v/>
      </c>
      <c r="I985" s="7" t="str">
        <f>IFERROR(VLOOKUP(C985,macro!$B:$G,6,FALSE),"")</f>
        <v/>
      </c>
    </row>
    <row r="986" spans="3:9">
      <c r="C986" t="str">
        <f t="shared" si="15"/>
        <v>خدمات و نگهبانی-984</v>
      </c>
      <c r="D986" s="7">
        <v>984</v>
      </c>
      <c r="E986" s="7" t="str">
        <f>IFERROR(VLOOKUP($C986,macro!B:H,7,),"")</f>
        <v/>
      </c>
      <c r="F986" s="7" t="str">
        <f>IFERROR(VLOOKUP(E986,DATABASE!$B:$C,2,FALSE),"")</f>
        <v/>
      </c>
      <c r="G986" s="7" t="str">
        <f>IFERROR(VLOOKUP(E986,DATABASE!$B:$D,3,FALSE),"")</f>
        <v/>
      </c>
      <c r="H986" s="7" t="str">
        <f>IFERROR(VLOOKUP(C986,macro!$B:$K,10,FALSE),"")</f>
        <v/>
      </c>
      <c r="I986" s="7" t="str">
        <f>IFERROR(VLOOKUP(C986,macro!$B:$G,6,FALSE),"")</f>
        <v/>
      </c>
    </row>
    <row r="987" spans="3:9">
      <c r="C987" t="str">
        <f t="shared" si="15"/>
        <v>خدمات و نگهبانی-985</v>
      </c>
      <c r="D987" s="7">
        <v>985</v>
      </c>
      <c r="E987" s="7" t="str">
        <f>IFERROR(VLOOKUP($C987,macro!B:H,7,),"")</f>
        <v/>
      </c>
      <c r="F987" s="7" t="str">
        <f>IFERROR(VLOOKUP(E987,DATABASE!$B:$C,2,FALSE),"")</f>
        <v/>
      </c>
      <c r="G987" s="7" t="str">
        <f>IFERROR(VLOOKUP(E987,DATABASE!$B:$D,3,FALSE),"")</f>
        <v/>
      </c>
      <c r="H987" s="7" t="str">
        <f>IFERROR(VLOOKUP(C987,macro!$B:$K,10,FALSE),"")</f>
        <v/>
      </c>
      <c r="I987" s="7" t="str">
        <f>IFERROR(VLOOKUP(C987,macro!$B:$G,6,FALSE),"")</f>
        <v/>
      </c>
    </row>
    <row r="988" spans="3:9">
      <c r="C988" t="str">
        <f t="shared" si="15"/>
        <v>خدمات و نگهبانی-986</v>
      </c>
      <c r="D988" s="7">
        <v>986</v>
      </c>
      <c r="E988" s="7" t="str">
        <f>IFERROR(VLOOKUP($C988,macro!B:H,7,),"")</f>
        <v/>
      </c>
      <c r="F988" s="7" t="str">
        <f>IFERROR(VLOOKUP(E988,DATABASE!$B:$C,2,FALSE),"")</f>
        <v/>
      </c>
      <c r="G988" s="7" t="str">
        <f>IFERROR(VLOOKUP(E988,DATABASE!$B:$D,3,FALSE),"")</f>
        <v/>
      </c>
      <c r="H988" s="7" t="str">
        <f>IFERROR(VLOOKUP(C988,macro!$B:$K,10,FALSE),"")</f>
        <v/>
      </c>
      <c r="I988" s="7" t="str">
        <f>IFERROR(VLOOKUP(C988,macro!$B:$G,6,FALSE),"")</f>
        <v/>
      </c>
    </row>
    <row r="989" spans="3:9">
      <c r="C989" t="str">
        <f t="shared" si="15"/>
        <v>خدمات و نگهبانی-987</v>
      </c>
      <c r="D989" s="7">
        <v>987</v>
      </c>
      <c r="E989" s="7" t="str">
        <f>IFERROR(VLOOKUP($C989,macro!B:H,7,),"")</f>
        <v/>
      </c>
      <c r="F989" s="7" t="str">
        <f>IFERROR(VLOOKUP(E989,DATABASE!$B:$C,2,FALSE),"")</f>
        <v/>
      </c>
      <c r="G989" s="7" t="str">
        <f>IFERROR(VLOOKUP(E989,DATABASE!$B:$D,3,FALSE),"")</f>
        <v/>
      </c>
      <c r="H989" s="7" t="str">
        <f>IFERROR(VLOOKUP(C989,macro!$B:$K,10,FALSE),"")</f>
        <v/>
      </c>
      <c r="I989" s="7" t="str">
        <f>IFERROR(VLOOKUP(C989,macro!$B:$G,6,FALSE),"")</f>
        <v/>
      </c>
    </row>
    <row r="990" spans="3:9">
      <c r="C990" t="str">
        <f t="shared" si="15"/>
        <v>خدمات و نگهبانی-988</v>
      </c>
      <c r="D990" s="7">
        <v>988</v>
      </c>
      <c r="E990" s="7" t="str">
        <f>IFERROR(VLOOKUP($C990,macro!B:H,7,),"")</f>
        <v/>
      </c>
      <c r="F990" s="7" t="str">
        <f>IFERROR(VLOOKUP(E990,DATABASE!$B:$C,2,FALSE),"")</f>
        <v/>
      </c>
      <c r="G990" s="7" t="str">
        <f>IFERROR(VLOOKUP(E990,DATABASE!$B:$D,3,FALSE),"")</f>
        <v/>
      </c>
      <c r="H990" s="7" t="str">
        <f>IFERROR(VLOOKUP(C990,macro!$B:$K,10,FALSE),"")</f>
        <v/>
      </c>
      <c r="I990" s="7" t="str">
        <f>IFERROR(VLOOKUP(C990,macro!$B:$G,6,FALSE),"")</f>
        <v/>
      </c>
    </row>
    <row r="991" spans="3:9">
      <c r="C991" t="str">
        <f t="shared" si="15"/>
        <v>خدمات و نگهبانی-989</v>
      </c>
      <c r="D991" s="7">
        <v>989</v>
      </c>
      <c r="E991" s="7" t="str">
        <f>IFERROR(VLOOKUP($C991,macro!B:H,7,),"")</f>
        <v/>
      </c>
      <c r="F991" s="7" t="str">
        <f>IFERROR(VLOOKUP(E991,DATABASE!$B:$C,2,FALSE),"")</f>
        <v/>
      </c>
      <c r="G991" s="7" t="str">
        <f>IFERROR(VLOOKUP(E991,DATABASE!$B:$D,3,FALSE),"")</f>
        <v/>
      </c>
      <c r="H991" s="7" t="str">
        <f>IFERROR(VLOOKUP(C991,macro!$B:$K,10,FALSE),"")</f>
        <v/>
      </c>
      <c r="I991" s="7" t="str">
        <f>IFERROR(VLOOKUP(C991,macro!$B:$G,6,FALSE),"")</f>
        <v/>
      </c>
    </row>
    <row r="992" spans="3:9">
      <c r="C992" t="str">
        <f t="shared" si="15"/>
        <v>خدمات و نگهبانی-990</v>
      </c>
      <c r="D992" s="7">
        <v>990</v>
      </c>
      <c r="E992" s="7" t="str">
        <f>IFERROR(VLOOKUP($C992,macro!B:H,7,),"")</f>
        <v/>
      </c>
      <c r="F992" s="7" t="str">
        <f>IFERROR(VLOOKUP(E992,DATABASE!$B:$C,2,FALSE),"")</f>
        <v/>
      </c>
      <c r="G992" s="7" t="str">
        <f>IFERROR(VLOOKUP(E992,DATABASE!$B:$D,3,FALSE),"")</f>
        <v/>
      </c>
      <c r="H992" s="7" t="str">
        <f>IFERROR(VLOOKUP(C992,macro!$B:$K,10,FALSE),"")</f>
        <v/>
      </c>
      <c r="I992" s="7" t="str">
        <f>IFERROR(VLOOKUP(C992,macro!$B:$G,6,FALSE),"")</f>
        <v/>
      </c>
    </row>
    <row r="993" spans="3:9">
      <c r="C993" t="str">
        <f t="shared" si="15"/>
        <v>خدمات و نگهبانی-991</v>
      </c>
      <c r="D993" s="7">
        <v>991</v>
      </c>
      <c r="E993" s="7" t="str">
        <f>IFERROR(VLOOKUP($C993,macro!B:H,7,),"")</f>
        <v/>
      </c>
      <c r="F993" s="7" t="str">
        <f>IFERROR(VLOOKUP(E993,DATABASE!$B:$C,2,FALSE),"")</f>
        <v/>
      </c>
      <c r="G993" s="7" t="str">
        <f>IFERROR(VLOOKUP(E993,DATABASE!$B:$D,3,FALSE),"")</f>
        <v/>
      </c>
      <c r="H993" s="7" t="str">
        <f>IFERROR(VLOOKUP(C993,macro!$B:$K,10,FALSE),"")</f>
        <v/>
      </c>
      <c r="I993" s="7" t="str">
        <f>IFERROR(VLOOKUP(C993,macro!$B:$G,6,FALSE),"")</f>
        <v/>
      </c>
    </row>
    <row r="994" spans="3:9">
      <c r="C994" t="str">
        <f t="shared" si="15"/>
        <v>خدمات و نگهبانی-992</v>
      </c>
      <c r="D994" s="7">
        <v>992</v>
      </c>
      <c r="E994" s="7" t="str">
        <f>IFERROR(VLOOKUP($C994,macro!B:H,7,),"")</f>
        <v/>
      </c>
      <c r="F994" s="7" t="str">
        <f>IFERROR(VLOOKUP(E994,DATABASE!$B:$C,2,FALSE),"")</f>
        <v/>
      </c>
      <c r="G994" s="7" t="str">
        <f>IFERROR(VLOOKUP(E994,DATABASE!$B:$D,3,FALSE),"")</f>
        <v/>
      </c>
      <c r="H994" s="7" t="str">
        <f>IFERROR(VLOOKUP(C994,macro!$B:$K,10,FALSE),"")</f>
        <v/>
      </c>
      <c r="I994" s="7" t="str">
        <f>IFERROR(VLOOKUP(C994,macro!$B:$G,6,FALSE),"")</f>
        <v/>
      </c>
    </row>
    <row r="995" spans="3:9">
      <c r="C995" t="str">
        <f t="shared" si="15"/>
        <v>خدمات و نگهبانی-993</v>
      </c>
      <c r="D995" s="7">
        <v>993</v>
      </c>
      <c r="E995" s="7" t="str">
        <f>IFERROR(VLOOKUP($C995,macro!B:H,7,),"")</f>
        <v/>
      </c>
      <c r="F995" s="7" t="str">
        <f>IFERROR(VLOOKUP(E995,DATABASE!$B:$C,2,FALSE),"")</f>
        <v/>
      </c>
      <c r="G995" s="7" t="str">
        <f>IFERROR(VLOOKUP(E995,DATABASE!$B:$D,3,FALSE),"")</f>
        <v/>
      </c>
      <c r="H995" s="7" t="str">
        <f>IFERROR(VLOOKUP(C995,macro!$B:$K,10,FALSE),"")</f>
        <v/>
      </c>
      <c r="I995" s="7" t="str">
        <f>IFERROR(VLOOKUP(C995,macro!$B:$G,6,FALSE),"")</f>
        <v/>
      </c>
    </row>
    <row r="996" spans="3:9">
      <c r="C996" t="str">
        <f t="shared" si="15"/>
        <v>خدمات و نگهبانی-994</v>
      </c>
      <c r="D996" s="7">
        <v>994</v>
      </c>
      <c r="E996" s="7" t="str">
        <f>IFERROR(VLOOKUP($C996,macro!B:H,7,),"")</f>
        <v/>
      </c>
      <c r="F996" s="7" t="str">
        <f>IFERROR(VLOOKUP(E996,DATABASE!$B:$C,2,FALSE),"")</f>
        <v/>
      </c>
      <c r="G996" s="7" t="str">
        <f>IFERROR(VLOOKUP(E996,DATABASE!$B:$D,3,FALSE),"")</f>
        <v/>
      </c>
      <c r="H996" s="7" t="str">
        <f>IFERROR(VLOOKUP(C996,macro!$B:$K,10,FALSE),"")</f>
        <v/>
      </c>
      <c r="I996" s="7" t="str">
        <f>IFERROR(VLOOKUP(C996,macro!$B:$G,6,FALSE),"")</f>
        <v/>
      </c>
    </row>
    <row r="997" spans="3:9">
      <c r="C997" t="str">
        <f t="shared" si="15"/>
        <v>خدمات و نگهبانی-995</v>
      </c>
      <c r="D997" s="7">
        <v>995</v>
      </c>
      <c r="E997" s="7" t="str">
        <f>IFERROR(VLOOKUP($C997,macro!B:H,7,),"")</f>
        <v/>
      </c>
      <c r="F997" s="7" t="str">
        <f>IFERROR(VLOOKUP(E997,DATABASE!$B:$C,2,FALSE),"")</f>
        <v/>
      </c>
      <c r="G997" s="7" t="str">
        <f>IFERROR(VLOOKUP(E997,DATABASE!$B:$D,3,FALSE),"")</f>
        <v/>
      </c>
      <c r="H997" s="7" t="str">
        <f>IFERROR(VLOOKUP(C997,macro!$B:$K,10,FALSE),"")</f>
        <v/>
      </c>
      <c r="I997" s="7" t="str">
        <f>IFERROR(VLOOKUP(C997,macro!$B:$G,6,FALSE),"")</f>
        <v/>
      </c>
    </row>
    <row r="998" spans="3:9">
      <c r="C998" t="str">
        <f t="shared" si="15"/>
        <v>خدمات و نگهبانی-996</v>
      </c>
      <c r="D998" s="7">
        <v>996</v>
      </c>
      <c r="E998" s="7" t="str">
        <f>IFERROR(VLOOKUP($C998,macro!B:H,7,),"")</f>
        <v/>
      </c>
      <c r="F998" s="7" t="str">
        <f>IFERROR(VLOOKUP(E998,DATABASE!$B:$C,2,FALSE),"")</f>
        <v/>
      </c>
      <c r="G998" s="7" t="str">
        <f>IFERROR(VLOOKUP(E998,DATABASE!$B:$D,3,FALSE),"")</f>
        <v/>
      </c>
      <c r="H998" s="7" t="str">
        <f>IFERROR(VLOOKUP(C998,macro!$B:$K,10,FALSE),"")</f>
        <v/>
      </c>
      <c r="I998" s="7" t="str">
        <f>IFERROR(VLOOKUP(C998,macro!$B:$G,6,FALSE),"")</f>
        <v/>
      </c>
    </row>
    <row r="999" spans="3:9">
      <c r="C999" t="str">
        <f t="shared" si="15"/>
        <v>خدمات و نگهبانی-997</v>
      </c>
      <c r="D999" s="7">
        <v>997</v>
      </c>
      <c r="E999" s="7" t="str">
        <f>IFERROR(VLOOKUP($C999,macro!B:H,7,),"")</f>
        <v/>
      </c>
      <c r="F999" s="7" t="str">
        <f>IFERROR(VLOOKUP(E999,DATABASE!$B:$C,2,FALSE),"")</f>
        <v/>
      </c>
      <c r="G999" s="7" t="str">
        <f>IFERROR(VLOOKUP(E999,DATABASE!$B:$D,3,FALSE),"")</f>
        <v/>
      </c>
      <c r="H999" s="7" t="str">
        <f>IFERROR(VLOOKUP(C999,macro!$B:$K,10,FALSE),"")</f>
        <v/>
      </c>
      <c r="I999" s="7" t="str">
        <f>IFERROR(VLOOKUP(C999,macro!$B:$G,6,FALSE),"")</f>
        <v/>
      </c>
    </row>
    <row r="1000" spans="3:9">
      <c r="C1000" t="str">
        <f t="shared" si="15"/>
        <v>خدمات و نگهبانی-998</v>
      </c>
      <c r="D1000" s="7">
        <v>998</v>
      </c>
      <c r="E1000" s="7" t="str">
        <f>IFERROR(VLOOKUP($C1000,macro!B:H,7,),"")</f>
        <v/>
      </c>
      <c r="F1000" s="7" t="str">
        <f>IFERROR(VLOOKUP(E1000,DATABASE!$B:$C,2,FALSE),"")</f>
        <v/>
      </c>
      <c r="G1000" s="7" t="str">
        <f>IFERROR(VLOOKUP(E1000,DATABASE!$B:$D,3,FALSE),"")</f>
        <v/>
      </c>
      <c r="H1000" s="7" t="str">
        <f>IFERROR(VLOOKUP(C1000,macro!$B:$K,10,FALSE),"")</f>
        <v/>
      </c>
      <c r="I1000" s="7" t="str">
        <f>IFERROR(VLOOKUP(C1000,macro!$B:$G,6,FALSE),"")</f>
        <v/>
      </c>
    </row>
    <row r="1001" spans="3:9">
      <c r="C1001" t="str">
        <f t="shared" si="15"/>
        <v>خدمات و نگهبانی-999</v>
      </c>
      <c r="D1001" s="7">
        <v>999</v>
      </c>
      <c r="E1001" s="7" t="str">
        <f>IFERROR(VLOOKUP($C1001,macro!B:H,7,),"")</f>
        <v/>
      </c>
      <c r="F1001" s="7" t="str">
        <f>IFERROR(VLOOKUP(E1001,DATABASE!$B:$C,2,FALSE),"")</f>
        <v/>
      </c>
      <c r="G1001" s="7" t="str">
        <f>IFERROR(VLOOKUP(E1001,DATABASE!$B:$D,3,FALSE),"")</f>
        <v/>
      </c>
      <c r="H1001" s="7" t="str">
        <f>IFERROR(VLOOKUP(C1001,macro!$B:$K,10,FALSE),"")</f>
        <v/>
      </c>
      <c r="I1001" s="7" t="str">
        <f>IFERROR(VLOOKUP(C1001,macro!$B:$G,6,FALSE),"")</f>
        <v/>
      </c>
    </row>
    <row r="1002" spans="3:9">
      <c r="C1002" t="str">
        <f t="shared" si="15"/>
        <v>خدمات و نگهبانی-1000</v>
      </c>
      <c r="D1002" s="7">
        <v>1000</v>
      </c>
      <c r="E1002" s="7" t="str">
        <f>IFERROR(VLOOKUP($C1002,macro!B:H,7,),"")</f>
        <v/>
      </c>
      <c r="F1002" s="7" t="str">
        <f>IFERROR(VLOOKUP(E1002,DATABASE!$B:$C,2,FALSE),"")</f>
        <v/>
      </c>
      <c r="G1002" s="7" t="str">
        <f>IFERROR(VLOOKUP(E1002,DATABASE!$B:$D,3,FALSE),"")</f>
        <v/>
      </c>
      <c r="H1002" s="7" t="str">
        <f>IFERROR(VLOOKUP(C1002,macro!$B:$K,10,FALSE),"")</f>
        <v/>
      </c>
      <c r="I1002" s="7" t="str">
        <f>IFERROR(VLOOKUP(C1002,macro!$B:$G,6,FALSE),"")</f>
        <v/>
      </c>
    </row>
  </sheetData>
  <sheetProtection algorithmName="SHA-512" hashValue="5pxM+d6ZQwzykjXprP3P0BA7oZQ0zoUnDqdBlS0ev9WQdct4hKH4kR3TDMjxEkcVV6njsonhKRNgMr61PCZcdA==" saltValue="XE1T9LTphMdSHtllPQDOFg==" spinCount="100000" sheet="1" objects="1" scenarios="1"/>
  <dataValidations count="1">
    <dataValidation type="list" allowBlank="1" showInputMessage="1" showErrorMessage="1" sqref="B2" xr:uid="{00000000-0002-0000-0600-000000000000}">
      <formula1>$Q$1:$Q$10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DATABASE</vt:lpstr>
      <vt:lpstr>CARDEX</vt:lpstr>
      <vt:lpstr>NOSA</vt:lpstr>
      <vt:lpstr>ANBAR</vt:lpstr>
      <vt:lpstr>تحویلی</vt:lpstr>
      <vt:lpstr>macro</vt:lpstr>
      <vt:lpstr>گزارش</vt:lpstr>
    </vt:vector>
  </TitlesOfParts>
  <Manager>A.Varasteh@rafa-group.com;V.Shariaty@rafa-group.com</Manager>
  <Company>YSS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HSE equipment</dc:subject>
  <dc:creator>Ali Varasteh</dc:creator>
  <cp:lastModifiedBy>Majid Shajari</cp:lastModifiedBy>
  <cp:lastPrinted>2024-08-31T07:30:07Z</cp:lastPrinted>
  <dcterms:created xsi:type="dcterms:W3CDTF">2023-06-26T08:44:06Z</dcterms:created>
  <dcterms:modified xsi:type="dcterms:W3CDTF">2026-02-17T19:06:01Z</dcterms:modified>
</cp:coreProperties>
</file>